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2.xml" ContentType="application/vnd.openxmlformats-officedocument.drawing+xml"/>
  <Override PartName="/xl/drawings/drawing3.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spgl-my.sharepoint.com/personal/narottama_bowden_spglobal_com/Documents/__Sustainability Reporting/BAU/Index-Level Sustainability Metrics/"/>
    </mc:Choice>
  </mc:AlternateContent>
  <xr:revisionPtr revIDLastSave="7" documentId="8_{B672B5C6-A600-4E1E-ABEF-56FCCA911DA2}" xr6:coauthVersionLast="47" xr6:coauthVersionMax="47" xr10:uidLastSave="{821CD1D6-2AF9-4171-95A1-A8CAF445EB8E}"/>
  <workbookProtection workbookAlgorithmName="SHA-512" workbookHashValue="VY4yA6+M4Xyqoubs0vlgq5+nOqrrVUbZPCfuVDpHhOY03Q45Hpj9rW0vtvnaiKtqqy5YAYeVHzjhUA2jxWCrfg==" workbookSaltValue="crcKM9yrfXI7NThtcAs1vw==" workbookSpinCount="100000" lockStructure="1"/>
  <bookViews>
    <workbookView xWindow="28680" yWindow="-105" windowWidth="29040" windowHeight="15840" xr2:uid="{959653F2-9844-418C-8AE4-59F46561F161}"/>
  </bookViews>
  <sheets>
    <sheet name="Front Cover" sheetId="7" r:id="rId1"/>
    <sheet name="Sheet1" sheetId="1" state="hidden" r:id="rId2"/>
    <sheet name="Metrics" sheetId="3" r:id="rId3"/>
    <sheet name="Disclaimer" sheetId="8" r:id="rId4"/>
    <sheet name="Data" sheetId="4" state="hidden" r:id="rId5"/>
    <sheet name="Index-Relations" sheetId="5" state="hidden" r:id="rId6"/>
    <sheet name="LISTS" sheetId="6" state="hidden" r:id="rId7"/>
  </sheets>
  <externalReferences>
    <externalReference r:id="rId8"/>
  </externalReferences>
  <definedNames>
    <definedName name="_xlnm._FilterDatabase" localSheetId="4" hidden="1">Data!$A$2:$BT$7106</definedName>
    <definedName name="_xlnm._FilterDatabase" localSheetId="5" hidden="1">'Index-Relations'!$H$1:$Q$465</definedName>
    <definedName name="CIQWBGuid" hidden="1">"1bd2b338-5bae-47e8-9dca-8bdf7f300c73"</definedName>
    <definedName name="Index_name_formats_to_be_removed">[1]Index_Universe_relationship!#REF!</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43950.6676967593</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_xlnm.Print_Area" localSheetId="3">Disclaimer!$A$1:$Q$88</definedName>
    <definedName name="_xlnm.Print_Area" localSheetId="0">'Front Cover'!$A$1:$Q$81</definedName>
    <definedName name="_xlnm.Print_Area" localSheetId="2">Metrics!$A$1:$Q$83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0" i="3" l="1"/>
  <c r="E7107" i="4"/>
  <c r="D7088" i="4"/>
  <c r="A7088" i="4" s="1"/>
  <c r="D7084" i="4"/>
  <c r="E7084" i="4" s="1"/>
  <c r="D7085" i="4"/>
  <c r="A7085" i="4" s="1"/>
  <c r="D7086" i="4"/>
  <c r="E7086" i="4" s="1"/>
  <c r="D7087" i="4"/>
  <c r="A7087" i="4" s="1"/>
  <c r="D7089" i="4"/>
  <c r="A7089" i="4" s="1"/>
  <c r="D7090" i="4"/>
  <c r="A7090" i="4" s="1"/>
  <c r="D7091" i="4"/>
  <c r="A7091" i="4" s="1"/>
  <c r="D7092" i="4"/>
  <c r="A7092" i="4" s="1"/>
  <c r="D7093" i="4"/>
  <c r="A7093" i="4" s="1"/>
  <c r="D7094" i="4"/>
  <c r="A7094" i="4" s="1"/>
  <c r="D7095" i="4"/>
  <c r="A7095" i="4" s="1"/>
  <c r="D7096" i="4"/>
  <c r="A7096" i="4" s="1"/>
  <c r="D7097" i="4"/>
  <c r="A7097" i="4" s="1"/>
  <c r="D7098" i="4"/>
  <c r="A7098" i="4" s="1"/>
  <c r="D7099" i="4"/>
  <c r="A7099" i="4" s="1"/>
  <c r="D7100" i="4"/>
  <c r="A7100" i="4" s="1"/>
  <c r="D7101" i="4"/>
  <c r="A7101" i="4" s="1"/>
  <c r="D7102" i="4"/>
  <c r="A7102" i="4" s="1"/>
  <c r="D7103" i="4"/>
  <c r="A7103" i="4" s="1"/>
  <c r="D7104" i="4"/>
  <c r="A7104" i="4" s="1"/>
  <c r="D7105" i="4"/>
  <c r="A7105" i="4" s="1"/>
  <c r="D7106" i="4"/>
  <c r="A7106" i="4" s="1"/>
  <c r="D7083" i="4"/>
  <c r="A7083" i="4" s="1"/>
  <c r="A7068" i="4"/>
  <c r="A7069" i="4"/>
  <c r="A7070" i="4"/>
  <c r="A7071" i="4"/>
  <c r="A7072" i="4"/>
  <c r="A7073" i="4"/>
  <c r="A7074" i="4"/>
  <c r="A7075" i="4"/>
  <c r="A7076" i="4"/>
  <c r="A7077" i="4"/>
  <c r="A7078" i="4"/>
  <c r="A7079" i="4"/>
  <c r="A7080" i="4"/>
  <c r="A7081" i="4"/>
  <c r="A7082" i="4"/>
  <c r="A7084" i="4"/>
  <c r="A7086" i="4" l="1"/>
  <c r="E7083" i="4"/>
  <c r="E7099" i="4"/>
  <c r="E7091" i="4"/>
  <c r="E7106" i="4"/>
  <c r="E7098" i="4"/>
  <c r="E7090" i="4"/>
  <c r="E7105" i="4"/>
  <c r="E7097" i="4"/>
  <c r="E7089" i="4"/>
  <c r="E7104" i="4"/>
  <c r="E7096" i="4"/>
  <c r="E7088" i="4"/>
  <c r="E7103" i="4"/>
  <c r="E7095" i="4"/>
  <c r="E7087" i="4"/>
  <c r="E7102" i="4"/>
  <c r="E7094" i="4"/>
  <c r="E7101" i="4"/>
  <c r="E7093" i="4"/>
  <c r="E7085" i="4"/>
  <c r="E7100" i="4"/>
  <c r="E7092" i="4"/>
  <c r="E2" i="4" l="1"/>
  <c r="A4840" i="4"/>
  <c r="A6768" i="4" l="1"/>
  <c r="A5261" i="4"/>
  <c r="A6816" i="4"/>
  <c r="A6384" i="4"/>
  <c r="A5604" i="4"/>
  <c r="A6776" i="4"/>
  <c r="A6360" i="4"/>
  <c r="A5517" i="4"/>
  <c r="A7064" i="4"/>
  <c r="A6312" i="4"/>
  <c r="A7056" i="4"/>
  <c r="A6744" i="4"/>
  <c r="A6296" i="4"/>
  <c r="A5044" i="4"/>
  <c r="A6968" i="4"/>
  <c r="A6680" i="4"/>
  <c r="A6168" i="4"/>
  <c r="A4919" i="4"/>
  <c r="A6936" i="4"/>
  <c r="A6672" i="4"/>
  <c r="A6040" i="4"/>
  <c r="A4084" i="4"/>
  <c r="A6872" i="4"/>
  <c r="A6520" i="4"/>
  <c r="A5880" i="4"/>
  <c r="A3940" i="4"/>
  <c r="A6840" i="4"/>
  <c r="A6456" i="4"/>
  <c r="A5848" i="4"/>
  <c r="A3748" i="4"/>
  <c r="A6538" i="4"/>
  <c r="A5019" i="4"/>
  <c r="A3267" i="4"/>
  <c r="A4995" i="4"/>
  <c r="A1163" i="4"/>
  <c r="A3411" i="4"/>
  <c r="A5187" i="4"/>
  <c r="A2914" i="4"/>
  <c r="A2554" i="4"/>
  <c r="A691" i="4"/>
  <c r="A367" i="4"/>
  <c r="A5099" i="4"/>
  <c r="A6035" i="4"/>
  <c r="A6667" i="4"/>
  <c r="A415" i="4"/>
  <c r="A1902" i="4"/>
  <c r="A4462" i="4"/>
  <c r="A2838" i="4"/>
  <c r="A4689" i="4"/>
  <c r="A4041" i="4"/>
  <c r="A101" i="4"/>
  <c r="A6965" i="4"/>
  <c r="A1907" i="4"/>
  <c r="A1607" i="4"/>
  <c r="A2711" i="4"/>
  <c r="A1619" i="4"/>
  <c r="A6707" i="4"/>
  <c r="A3195" i="4"/>
  <c r="A1018" i="4"/>
  <c r="A6430" i="4"/>
  <c r="A526" i="4"/>
  <c r="A4907" i="4"/>
  <c r="A883" i="4"/>
  <c r="A6991" i="4"/>
  <c r="A5759" i="4"/>
  <c r="A115" i="4"/>
  <c r="A5327" i="4"/>
  <c r="A3310" i="4"/>
  <c r="A3934" i="4"/>
  <c r="A6834" i="4"/>
  <c r="A5379" i="4"/>
  <c r="A3555" i="4"/>
  <c r="A4539" i="4"/>
  <c r="A1655" i="4"/>
  <c r="A1403" i="4"/>
  <c r="A2543" i="4"/>
  <c r="A2663" i="4"/>
  <c r="A5463" i="4"/>
  <c r="A47" i="4"/>
  <c r="A4119" i="4"/>
  <c r="A5259" i="4"/>
  <c r="A3231" i="4"/>
  <c r="A155" i="4"/>
  <c r="A6995" i="4"/>
  <c r="A514" i="4"/>
  <c r="A1846" i="4"/>
  <c r="A3158" i="4"/>
  <c r="A6002" i="4"/>
  <c r="A5210" i="4"/>
  <c r="A5882" i="4"/>
  <c r="A5114" i="4"/>
  <c r="A3374" i="4"/>
  <c r="A262" i="4"/>
  <c r="A1966" i="4"/>
  <c r="A1222" i="4"/>
  <c r="A4718" i="4"/>
  <c r="A4394" i="4"/>
  <c r="A1078" i="4"/>
  <c r="A3169" i="4"/>
  <c r="A4789" i="4"/>
  <c r="A1737" i="4"/>
  <c r="A2759" i="4"/>
  <c r="A4791" i="4"/>
  <c r="A3562" i="4"/>
  <c r="A5991" i="4"/>
  <c r="A2963" i="4"/>
  <c r="A2027" i="4"/>
  <c r="A611" i="4"/>
  <c r="A4203" i="4"/>
  <c r="A5955" i="4"/>
  <c r="A6215" i="4"/>
  <c r="A3242" i="4"/>
  <c r="A5030" i="4"/>
  <c r="A1006" i="4"/>
  <c r="A3818" i="4"/>
  <c r="A3530" i="4"/>
  <c r="A6862" i="4"/>
  <c r="A5318" i="4"/>
  <c r="A3794" i="4"/>
  <c r="A2513" i="4"/>
  <c r="A2578" i="4"/>
  <c r="A1042" i="4"/>
  <c r="A3106" i="4"/>
  <c r="A6454" i="4"/>
  <c r="A3265" i="4"/>
  <c r="A3289" i="4"/>
  <c r="A2145" i="4"/>
  <c r="A3793" i="4"/>
  <c r="A2037" i="4"/>
  <c r="A633" i="4"/>
  <c r="A1293" i="4"/>
  <c r="A1929" i="4"/>
  <c r="A5761" i="4"/>
  <c r="A4933" i="4"/>
  <c r="A3009" i="4"/>
  <c r="A3553" i="4"/>
  <c r="A345" i="4"/>
  <c r="A333" i="4"/>
  <c r="A6897" i="4"/>
  <c r="A668" i="4"/>
  <c r="A956" i="4"/>
  <c r="A3372" i="4"/>
  <c r="A116" i="4"/>
  <c r="A4320" i="4"/>
  <c r="A200" i="4"/>
  <c r="A5892" i="4"/>
  <c r="A6824" i="4"/>
  <c r="A5040" i="4"/>
  <c r="A6915" i="4"/>
  <c r="A6284" i="4"/>
  <c r="A2300" i="4"/>
  <c r="A332" i="4"/>
  <c r="A2360" i="4"/>
  <c r="A3888" i="4"/>
  <c r="A5003" i="4"/>
  <c r="A3455" i="4"/>
  <c r="A187" i="4"/>
  <c r="A5291" i="4"/>
  <c r="A1783" i="4"/>
  <c r="A6487" i="4"/>
  <c r="A2971" i="4"/>
  <c r="A5435" i="4"/>
  <c r="A2683" i="4"/>
  <c r="A3031" i="4"/>
  <c r="A955" i="4"/>
  <c r="A4883" i="4"/>
  <c r="A2131" i="4"/>
  <c r="A967" i="4"/>
  <c r="A3203" i="4"/>
  <c r="A1219" i="4"/>
  <c r="A1651" i="4"/>
  <c r="A510" i="4"/>
  <c r="A3322" i="4"/>
  <c r="A4174" i="4"/>
  <c r="A2358" i="4"/>
  <c r="A4162" i="4"/>
  <c r="A2922" i="4"/>
  <c r="A5326" i="4"/>
  <c r="A5986" i="4"/>
  <c r="A1026" i="4"/>
  <c r="A4366" i="4"/>
  <c r="A1542" i="4"/>
  <c r="A1158" i="4"/>
  <c r="A3334" i="4"/>
  <c r="A2622" i="4"/>
  <c r="A162" i="4"/>
  <c r="A1877" i="4"/>
  <c r="A1925" i="4"/>
  <c r="A6305" i="4"/>
  <c r="A3453" i="4"/>
  <c r="A6473" i="4"/>
  <c r="A1301" i="4"/>
  <c r="A2873" i="4"/>
  <c r="A5673" i="4"/>
  <c r="A3065" i="4"/>
  <c r="A5409" i="4"/>
  <c r="A5385" i="4"/>
  <c r="A4857" i="4"/>
  <c r="A3189" i="4"/>
  <c r="A5145" i="4"/>
  <c r="A1649" i="4"/>
  <c r="A6485" i="4"/>
  <c r="A4854" i="4"/>
  <c r="A4686" i="4"/>
  <c r="A1454" i="4"/>
  <c r="A1034" i="4"/>
  <c r="A3750" i="4"/>
  <c r="A2006" i="4"/>
  <c r="A3558" i="4"/>
  <c r="A4014" i="4"/>
  <c r="A4230" i="4"/>
  <c r="A3726" i="4"/>
  <c r="A4026" i="4"/>
  <c r="A902" i="4"/>
  <c r="A866" i="4"/>
  <c r="A6398" i="4"/>
  <c r="A1394" i="4"/>
  <c r="A6254" i="4"/>
  <c r="A4698" i="4"/>
  <c r="A794" i="4"/>
  <c r="A5945" i="4"/>
  <c r="A6637" i="4"/>
  <c r="A3329" i="4"/>
  <c r="A3353" i="4"/>
  <c r="A1129" i="4"/>
  <c r="A2701" i="4"/>
  <c r="A6577" i="4"/>
  <c r="A2641" i="4"/>
  <c r="A4817" i="4"/>
  <c r="A1021" i="4"/>
  <c r="A6852" i="4"/>
  <c r="A6324" i="4"/>
  <c r="A3241" i="4"/>
  <c r="A2361" i="4"/>
  <c r="A4621" i="4"/>
  <c r="A2973" i="4"/>
  <c r="A1689" i="4"/>
  <c r="A933" i="4"/>
  <c r="A1365" i="4"/>
  <c r="A1701" i="4"/>
  <c r="A3997" i="4"/>
  <c r="A1581" i="4"/>
  <c r="A4909" i="4"/>
  <c r="A2265" i="4"/>
  <c r="A4141" i="4"/>
  <c r="A4273" i="4"/>
  <c r="A6248" i="4"/>
  <c r="A3852" i="4"/>
  <c r="A4932" i="4"/>
  <c r="A2564" i="4"/>
  <c r="A4488" i="4"/>
  <c r="A3540" i="4"/>
  <c r="A4680" i="4"/>
  <c r="A1532" i="4"/>
  <c r="A5184" i="4"/>
  <c r="A980" i="4"/>
  <c r="A3056" i="4"/>
  <c r="A3696" i="4"/>
  <c r="A5136" i="4"/>
  <c r="A4920" i="4"/>
  <c r="A6108" i="4"/>
  <c r="A5483" i="4"/>
  <c r="A511" i="4"/>
  <c r="A1111" i="4"/>
  <c r="A5159" i="4"/>
  <c r="A1543" i="4"/>
  <c r="A3143" i="4"/>
  <c r="A6455" i="4"/>
  <c r="A3095" i="4"/>
  <c r="A4407" i="4"/>
  <c r="A2615" i="4"/>
  <c r="A263" i="4"/>
  <c r="A4959" i="4"/>
  <c r="A7007" i="4"/>
  <c r="A6371" i="4"/>
  <c r="A1139" i="4"/>
  <c r="A2267" i="4"/>
  <c r="A6443" i="4"/>
  <c r="A2327" i="4"/>
  <c r="A2375" i="4"/>
  <c r="A83" i="4"/>
  <c r="A1799" i="4"/>
  <c r="A1762" i="4"/>
  <c r="A2458" i="4"/>
  <c r="A3422" i="4"/>
  <c r="A22" i="4"/>
  <c r="A4898" i="4"/>
  <c r="A322" i="4"/>
  <c r="A2014" i="4"/>
  <c r="A5378" i="4"/>
  <c r="A5666" i="4"/>
  <c r="A6202" i="4"/>
  <c r="A2566" i="4"/>
  <c r="A5834" i="4"/>
  <c r="A3434" i="4"/>
  <c r="A1041" i="4"/>
  <c r="A1883" i="4"/>
  <c r="A5895" i="4"/>
  <c r="A4827" i="4"/>
  <c r="A503" i="4"/>
  <c r="A2939" i="4"/>
  <c r="A6395" i="4"/>
  <c r="A3579" i="4"/>
  <c r="A2879" i="4"/>
  <c r="A1115" i="4"/>
  <c r="A6971" i="4"/>
  <c r="A2531" i="4"/>
  <c r="A4179" i="4"/>
  <c r="A3831" i="4"/>
  <c r="A5883" i="4"/>
  <c r="A1894" i="4"/>
  <c r="A5858" i="4"/>
  <c r="A4814" i="4"/>
  <c r="A1594" i="4"/>
  <c r="A3638" i="4"/>
  <c r="A118" i="4"/>
  <c r="A598" i="4"/>
  <c r="A838" i="4"/>
  <c r="A6250" i="4"/>
  <c r="A5102" i="4"/>
  <c r="A6074" i="4"/>
  <c r="A4802" i="4"/>
  <c r="A2026" i="4"/>
  <c r="A1114" i="4"/>
  <c r="A4238" i="4"/>
  <c r="A2049" i="4"/>
  <c r="A3637" i="4"/>
  <c r="A3033" i="4"/>
  <c r="A5737" i="4"/>
  <c r="A5689" i="4"/>
  <c r="A3973" i="4"/>
  <c r="A2649" i="4"/>
  <c r="A3625" i="4"/>
  <c r="A4633" i="4"/>
  <c r="A6013" i="4"/>
  <c r="A5785" i="4"/>
  <c r="A3361" i="4"/>
  <c r="A1989" i="4"/>
  <c r="A2433" i="4"/>
  <c r="A2085" i="4"/>
  <c r="A1089" i="4"/>
  <c r="A6189" i="4"/>
  <c r="A5149" i="4"/>
  <c r="A3181" i="4"/>
  <c r="A3721" i="4"/>
  <c r="A5856" i="4"/>
  <c r="A4560" i="4"/>
  <c r="A4836" i="4"/>
  <c r="A2540" i="4"/>
  <c r="A4440" i="4"/>
  <c r="A5988" i="4"/>
  <c r="A2600" i="4"/>
  <c r="A3324" i="4"/>
  <c r="A5628" i="4"/>
  <c r="A5208" i="4"/>
  <c r="A5232" i="4"/>
  <c r="A1148" i="4"/>
  <c r="A1496" i="4"/>
  <c r="A272" i="4"/>
  <c r="A6895" i="4"/>
  <c r="A2791" i="4"/>
  <c r="A2815" i="4"/>
  <c r="A5519" i="4"/>
  <c r="A5735" i="4"/>
  <c r="A6559" i="4"/>
  <c r="A6823" i="4"/>
  <c r="A3503" i="4"/>
  <c r="A6835" i="4"/>
  <c r="A127" i="4"/>
  <c r="A3299" i="4"/>
  <c r="A103" i="4"/>
  <c r="A2719" i="4"/>
  <c r="A3359" i="4"/>
  <c r="A1567" i="4"/>
  <c r="A3863" i="4"/>
  <c r="A4379" i="4"/>
  <c r="A2394" i="4"/>
  <c r="A6114" i="4"/>
  <c r="A2994" i="4"/>
  <c r="A1146" i="4"/>
  <c r="A1506" i="4"/>
  <c r="A6534" i="4"/>
  <c r="A474" i="4"/>
  <c r="A1602" i="4"/>
  <c r="A3018" i="4"/>
  <c r="A3490" i="4"/>
  <c r="A258" i="4"/>
  <c r="A3298" i="4"/>
  <c r="A2442" i="4"/>
  <c r="A1086" i="4"/>
  <c r="A6985" i="4"/>
  <c r="A761" i="4"/>
  <c r="A6984" i="4"/>
  <c r="A5085" i="4"/>
  <c r="A2729" i="4"/>
  <c r="A941" i="4"/>
  <c r="A929" i="4"/>
  <c r="A2417" i="4"/>
  <c r="A2520" i="4"/>
  <c r="A5901" i="4"/>
  <c r="A1313" i="4"/>
  <c r="A6737" i="4"/>
  <c r="A5589" i="4"/>
  <c r="A2585" i="4"/>
  <c r="A329" i="4"/>
  <c r="A3053" i="4"/>
  <c r="A833" i="4"/>
  <c r="A2933" i="4"/>
  <c r="A4821" i="4"/>
  <c r="A6638" i="4"/>
  <c r="A6518" i="4"/>
  <c r="A926" i="4"/>
  <c r="A4866" i="4"/>
  <c r="A7034" i="4"/>
  <c r="A1190" i="4"/>
  <c r="A5274" i="4"/>
  <c r="A662" i="4"/>
  <c r="A6194" i="4"/>
  <c r="A4458" i="4"/>
  <c r="A2222" i="4"/>
  <c r="A1873" i="4"/>
  <c r="A1753" i="4"/>
  <c r="A2065" i="4"/>
  <c r="A3037" i="4"/>
  <c r="A1081" i="4"/>
  <c r="A1621" i="4"/>
  <c r="A1849" i="4"/>
  <c r="A6649" i="4"/>
  <c r="A3773" i="4"/>
  <c r="A5453" i="4"/>
  <c r="A1333" i="4"/>
  <c r="A4409" i="4"/>
  <c r="A2977" i="4"/>
  <c r="A3377" i="4"/>
  <c r="A2101" i="4"/>
  <c r="A1201" i="4"/>
  <c r="A1441" i="4"/>
  <c r="A1549" i="4"/>
  <c r="A4673" i="4"/>
  <c r="A3133" i="4"/>
  <c r="A2760" i="4"/>
  <c r="A552" i="4"/>
  <c r="A4744" i="4"/>
  <c r="A1308" i="4"/>
  <c r="A4324" i="4"/>
  <c r="A3232" i="4"/>
  <c r="A5272" i="4"/>
  <c r="A4252" i="4"/>
  <c r="A6888" i="4"/>
  <c r="A6156" i="4"/>
  <c r="A6052" i="4"/>
  <c r="A6960" i="4"/>
  <c r="A4948" i="4"/>
  <c r="A6972" i="4"/>
  <c r="A1824" i="4"/>
  <c r="A3736" i="4"/>
  <c r="A4780" i="4"/>
  <c r="A2172" i="4"/>
  <c r="A888" i="4"/>
  <c r="A6132" i="4"/>
  <c r="A852" i="4"/>
  <c r="A804" i="4"/>
  <c r="A6780" i="4"/>
  <c r="A2867" i="4"/>
  <c r="A191" i="4"/>
  <c r="A5679" i="4"/>
  <c r="A4479" i="4"/>
  <c r="A407" i="4"/>
  <c r="A4887" i="4"/>
  <c r="A1787" i="4"/>
  <c r="A2315" i="4"/>
  <c r="A6563" i="4"/>
  <c r="A2245" i="4"/>
  <c r="A4335" i="4"/>
  <c r="A1595" i="4"/>
  <c r="A287" i="4"/>
  <c r="A4299" i="4"/>
  <c r="A6099" i="4"/>
  <c r="A3183" i="4"/>
  <c r="A5235" i="4"/>
  <c r="A4491" i="4"/>
  <c r="A6239" i="4"/>
  <c r="A563" i="4"/>
  <c r="A1211" i="4"/>
  <c r="A1558" i="4"/>
  <c r="A1774" i="4"/>
  <c r="A1666" i="4"/>
  <c r="A3698" i="4"/>
  <c r="A3070" i="4"/>
  <c r="A850" i="4"/>
  <c r="A3986" i="4"/>
  <c r="A3938" i="4"/>
  <c r="A5462" i="4"/>
  <c r="A2434" i="4"/>
  <c r="A5222" i="4"/>
  <c r="A1606" i="4"/>
  <c r="A4130" i="4"/>
  <c r="A2602" i="4"/>
  <c r="A3854" i="4"/>
  <c r="A2626" i="4"/>
  <c r="A4610" i="4"/>
  <c r="A5594" i="4"/>
  <c r="A6214" i="4"/>
  <c r="A6682" i="4"/>
  <c r="A2866" i="4"/>
  <c r="A4082" i="4"/>
  <c r="A610" i="4"/>
  <c r="A4958" i="4"/>
  <c r="A3817" i="4"/>
  <c r="A4021" i="4"/>
  <c r="A1353" i="4"/>
  <c r="A6117" i="4"/>
  <c r="A5473" i="4"/>
  <c r="A6753" i="4"/>
  <c r="A849" i="4"/>
  <c r="A537" i="4"/>
  <c r="A6477" i="4"/>
  <c r="A1389" i="4"/>
  <c r="A6441" i="4"/>
  <c r="A4117" i="4"/>
  <c r="A2229" i="4"/>
  <c r="A4405" i="4"/>
  <c r="A1113" i="4"/>
  <c r="A1809" i="4"/>
  <c r="A3589" i="4"/>
  <c r="A5341" i="4"/>
  <c r="A5401" i="4"/>
  <c r="A4309" i="4"/>
  <c r="A4741" i="4"/>
  <c r="A1904" i="4"/>
  <c r="A632" i="4"/>
  <c r="A260" i="4"/>
  <c r="A1376" i="4"/>
  <c r="A5304" i="4"/>
  <c r="A656" i="4"/>
  <c r="A1484" i="4"/>
  <c r="A5088" i="4"/>
  <c r="A2120" i="4"/>
  <c r="A4884" i="4"/>
  <c r="A4164" i="4"/>
  <c r="A1112" i="4"/>
  <c r="A6024" i="4"/>
  <c r="A1232" i="4"/>
  <c r="A6380" i="4"/>
  <c r="A4776" i="4"/>
  <c r="A3288" i="4"/>
  <c r="A6392" i="4"/>
  <c r="A2168" i="4"/>
  <c r="A1712" i="4"/>
  <c r="A4787" i="4"/>
  <c r="A1951" i="4"/>
  <c r="A4079" i="4"/>
  <c r="A1135" i="4"/>
  <c r="A3115" i="4"/>
  <c r="A6811" i="4"/>
  <c r="A4043" i="4"/>
  <c r="A4823" i="4"/>
  <c r="A583" i="4"/>
  <c r="A6926" i="4"/>
  <c r="A6367" i="4"/>
  <c r="A6223" i="4"/>
  <c r="A3587" i="4"/>
  <c r="A3347" i="4"/>
  <c r="A4055" i="4"/>
  <c r="A5747" i="4"/>
  <c r="A6799" i="4"/>
  <c r="A5135" i="4"/>
  <c r="A3515" i="4"/>
  <c r="A2253" i="4"/>
  <c r="A1411" i="4"/>
  <c r="A19" i="4"/>
  <c r="A2491" i="4"/>
  <c r="A679" i="4"/>
  <c r="A163" i="4"/>
  <c r="A1110" i="4"/>
  <c r="A2070" i="4"/>
  <c r="A678" i="4"/>
  <c r="A3178" i="4"/>
  <c r="A2058" i="4"/>
  <c r="A4443" i="4"/>
  <c r="A6611" i="4"/>
  <c r="A1643" i="4"/>
  <c r="A3363" i="4"/>
  <c r="A4659" i="4"/>
  <c r="A6431" i="4"/>
  <c r="A2603" i="4"/>
  <c r="A3975" i="4"/>
  <c r="A3639" i="4"/>
  <c r="A1835" i="4"/>
  <c r="A6959" i="4"/>
  <c r="A6634" i="4"/>
  <c r="A5330" i="4"/>
  <c r="A3974" i="4"/>
  <c r="A2986" i="4"/>
  <c r="A910" i="4"/>
  <c r="A2974" i="4"/>
  <c r="A6873" i="4"/>
  <c r="A6407" i="4"/>
  <c r="A6419" i="4"/>
  <c r="A4239" i="4"/>
  <c r="A7019" i="4"/>
  <c r="A455" i="4"/>
  <c r="A2039" i="4"/>
  <c r="A1283" i="4"/>
  <c r="A2015" i="4"/>
  <c r="A3926" i="4"/>
  <c r="A6154" i="4"/>
  <c r="A58" i="4"/>
  <c r="A1150" i="4"/>
  <c r="A5798" i="4"/>
  <c r="A6014" i="4"/>
  <c r="A1210" i="4"/>
  <c r="A6802" i="4"/>
  <c r="A538" i="4"/>
  <c r="A1294" i="4"/>
  <c r="A1138" i="4"/>
  <c r="A6646" i="4"/>
  <c r="A358" i="4"/>
  <c r="A5306" i="4"/>
  <c r="A1366" i="4"/>
  <c r="A2745" i="4"/>
  <c r="A6537" i="4"/>
  <c r="A1941" i="4"/>
  <c r="A7065" i="4"/>
  <c r="A3709" i="4"/>
  <c r="A1533" i="4"/>
  <c r="A3517" i="4"/>
  <c r="A4549" i="4"/>
  <c r="A2373" i="4"/>
  <c r="A4057" i="4"/>
  <c r="A1185" i="4"/>
  <c r="A6141" i="4"/>
  <c r="A5545" i="4"/>
  <c r="A5052" i="4"/>
  <c r="A5724" i="4"/>
  <c r="A2912" i="4"/>
  <c r="A2312" i="4"/>
  <c r="A428" i="4"/>
  <c r="A6212" i="4"/>
  <c r="A6512" i="4"/>
  <c r="A1879" i="4"/>
  <c r="A1231" i="4"/>
  <c r="A5567" i="4"/>
  <c r="A6630" i="4"/>
  <c r="A3706" i="4"/>
  <c r="A6010" i="4"/>
  <c r="A642" i="4"/>
  <c r="A3370" i="4"/>
  <c r="A5866" i="4"/>
  <c r="A2778" i="4"/>
  <c r="A2256" i="4"/>
  <c r="A5529" i="4"/>
  <c r="A6389" i="4"/>
  <c r="A3137" i="4"/>
  <c r="A2633" i="4"/>
  <c r="A377" i="4"/>
  <c r="A2645" i="4"/>
  <c r="A4434" i="4"/>
  <c r="A1094" i="4"/>
  <c r="A2654" i="4"/>
  <c r="A266" i="4"/>
  <c r="A3162" i="4"/>
  <c r="A3146" i="4"/>
  <c r="A6902" i="4"/>
  <c r="A818" i="4"/>
  <c r="A5586" i="4"/>
  <c r="A1574" i="4"/>
  <c r="A6686" i="4"/>
  <c r="A674" i="4"/>
  <c r="A4506" i="4"/>
  <c r="A4782" i="4"/>
  <c r="A3906" i="4"/>
  <c r="A2558" i="4"/>
  <c r="A5477" i="4"/>
  <c r="A6277" i="4"/>
  <c r="A4961" i="4"/>
  <c r="A6065" i="4"/>
  <c r="A6877" i="4"/>
  <c r="A5105" i="4"/>
  <c r="A5885" i="4"/>
  <c r="A673" i="4"/>
  <c r="A4541" i="4"/>
  <c r="A229" i="4"/>
  <c r="A457" i="4"/>
  <c r="A589" i="4"/>
  <c r="A1357" i="4"/>
  <c r="A6697" i="4"/>
  <c r="A4241" i="4"/>
  <c r="A6029" i="4"/>
  <c r="A2665" i="4"/>
  <c r="A6421" i="4"/>
  <c r="A3172" i="4"/>
  <c r="A1992" i="4"/>
  <c r="A2316" i="4"/>
  <c r="A2052" i="4"/>
  <c r="A2352" i="4"/>
  <c r="A6288" i="4"/>
  <c r="A3760" i="4"/>
  <c r="A4420" i="4"/>
  <c r="A3207" i="4"/>
  <c r="A5163" i="4"/>
  <c r="A6227" i="4"/>
  <c r="A1187" i="4"/>
  <c r="A2819" i="4"/>
  <c r="A3807" i="4"/>
  <c r="A431" i="4"/>
  <c r="A1043" i="4"/>
  <c r="A5919" i="4"/>
  <c r="A815" i="4"/>
  <c r="A1198" i="4"/>
  <c r="A6418" i="4"/>
  <c r="A1234" i="4"/>
  <c r="A6977" i="4"/>
  <c r="A3830" i="4"/>
  <c r="A1738" i="4"/>
  <c r="A3302" i="4"/>
  <c r="A4838" i="4"/>
  <c r="A2302" i="4"/>
  <c r="A4442" i="4"/>
  <c r="A1642" i="4"/>
  <c r="A3650" i="4"/>
  <c r="A298" i="4"/>
  <c r="A142" i="4"/>
  <c r="A5186" i="4"/>
  <c r="A1869" i="4"/>
  <c r="A3661" i="4"/>
  <c r="A405" i="4"/>
  <c r="A4813" i="4"/>
  <c r="A4225" i="4"/>
  <c r="A3253" i="4"/>
  <c r="A1317" i="4"/>
  <c r="A6061" i="4"/>
  <c r="A1749" i="4"/>
  <c r="A6957" i="4"/>
  <c r="A2541" i="4"/>
  <c r="A1401" i="4"/>
  <c r="A1629" i="4"/>
  <c r="A5197" i="4"/>
  <c r="A4981" i="4"/>
  <c r="A2589" i="4"/>
  <c r="A4669" i="4"/>
  <c r="A4657" i="4"/>
  <c r="A3769" i="4"/>
  <c r="A6188" i="4"/>
  <c r="A4032" i="4"/>
  <c r="A512" i="4"/>
  <c r="A2984" i="4"/>
  <c r="A56" i="4"/>
  <c r="A3588" i="4"/>
  <c r="A6428" i="4"/>
  <c r="A6140" i="4"/>
  <c r="A4080" i="4"/>
  <c r="A6000" i="4"/>
  <c r="A4308" i="4"/>
  <c r="A4860" i="4"/>
  <c r="A3092" i="4"/>
  <c r="A704" i="4"/>
  <c r="A3055" i="4"/>
  <c r="A2083" i="4"/>
  <c r="A1699" i="4"/>
  <c r="A5183" i="4"/>
  <c r="A7039" i="4"/>
  <c r="A3491" i="4"/>
  <c r="A1711" i="4"/>
  <c r="A6071" i="4"/>
  <c r="A5879" i="4"/>
  <c r="A7027" i="4"/>
  <c r="A5423" i="4"/>
  <c r="A3659" i="4"/>
  <c r="A3227" i="4"/>
  <c r="A4499" i="4"/>
  <c r="A2550" i="4"/>
  <c r="A2598" i="4"/>
  <c r="A3358" i="4"/>
  <c r="A1871" i="4"/>
  <c r="A6335" i="4"/>
  <c r="A839" i="4"/>
  <c r="A2783" i="4"/>
  <c r="A1079" i="4"/>
  <c r="A1487" i="4"/>
  <c r="A4983" i="4"/>
  <c r="A2339" i="4"/>
  <c r="A4767" i="4"/>
  <c r="A4095" i="4"/>
  <c r="A6803" i="4"/>
  <c r="A4215" i="4"/>
  <c r="A6491" i="4"/>
  <c r="A299" i="4"/>
  <c r="A5751" i="4"/>
  <c r="A743" i="4"/>
  <c r="A1355" i="4"/>
  <c r="A3735" i="4"/>
  <c r="A1882" i="4"/>
  <c r="A7054" i="4"/>
  <c r="A2158" i="4"/>
  <c r="A934" i="4"/>
  <c r="A2290" i="4"/>
  <c r="A3914" i="4"/>
  <c r="A1630" i="4"/>
  <c r="A5522" i="4"/>
  <c r="A166" i="4"/>
  <c r="A622" i="4"/>
  <c r="A5174" i="4"/>
  <c r="A4429" i="4"/>
  <c r="A4093" i="4"/>
  <c r="A6085" i="4"/>
  <c r="A3771" i="4"/>
  <c r="A227" i="4"/>
  <c r="A5475" i="4"/>
  <c r="A143" i="4"/>
  <c r="A59" i="4"/>
  <c r="A647" i="4"/>
  <c r="A131" i="4"/>
  <c r="A4191" i="4"/>
  <c r="A1091" i="4"/>
  <c r="A1763" i="4"/>
  <c r="A2639" i="4"/>
  <c r="A1823" i="4"/>
  <c r="A6383" i="4"/>
  <c r="A623" i="4"/>
  <c r="A1475" i="4"/>
  <c r="A3327" i="4"/>
  <c r="A2843" i="4"/>
  <c r="A5703" i="4"/>
  <c r="A5943" i="4"/>
  <c r="A1174" i="4"/>
  <c r="A742" i="4"/>
  <c r="A6382" i="4"/>
  <c r="A10" i="4"/>
  <c r="A1570" i="4"/>
  <c r="A46" i="4"/>
  <c r="A130" i="4"/>
  <c r="A82" i="4"/>
  <c r="A2244" i="4"/>
  <c r="A1330" i="4"/>
  <c r="A2002" i="4"/>
  <c r="A2794" i="4"/>
  <c r="A214" i="4"/>
  <c r="A3058" i="4"/>
  <c r="A154" i="4"/>
  <c r="A5726" i="4"/>
  <c r="A3782" i="4"/>
  <c r="A5665" i="4"/>
  <c r="A4009" i="4"/>
  <c r="A6285" i="4"/>
  <c r="A5137" i="4"/>
  <c r="A2709" i="4"/>
  <c r="A5569" i="4"/>
  <c r="A3673" i="4"/>
  <c r="A4201" i="4"/>
  <c r="A6249" i="4"/>
  <c r="A2841" i="4"/>
  <c r="A5173" i="4"/>
  <c r="A4848" i="4"/>
  <c r="A596" i="4"/>
  <c r="A3480" i="4"/>
  <c r="A536" i="4"/>
  <c r="A1916" i="4"/>
  <c r="A3492" i="4"/>
  <c r="A2768" i="4"/>
  <c r="A7028" i="4"/>
  <c r="A6536" i="4"/>
  <c r="A1076" i="4"/>
  <c r="A3660" i="4"/>
  <c r="A1580" i="4"/>
  <c r="A3996" i="4"/>
  <c r="A1412" i="4"/>
  <c r="A3636" i="4"/>
  <c r="A3444" i="4"/>
  <c r="A1808" i="4"/>
  <c r="A4752" i="4"/>
  <c r="A5508" i="4"/>
  <c r="A2888" i="4"/>
  <c r="A884" i="4"/>
  <c r="A2563" i="4"/>
  <c r="A4931" i="4"/>
  <c r="A1807" i="4"/>
  <c r="A6415" i="4"/>
  <c r="A3570" i="4"/>
  <c r="A6451" i="4"/>
  <c r="A4643" i="4"/>
  <c r="A5711" i="4"/>
  <c r="A1015" i="4"/>
  <c r="A439" i="4"/>
  <c r="A4199" i="4"/>
  <c r="A3791" i="4"/>
  <c r="A259" i="4"/>
  <c r="A2167" i="4"/>
  <c r="A6510" i="4"/>
  <c r="A6186" i="4"/>
  <c r="A6738" i="4"/>
  <c r="A3030" i="4"/>
  <c r="A546" i="4"/>
  <c r="A4114" i="4"/>
  <c r="A5638" i="4"/>
  <c r="A5002" i="4"/>
  <c r="A2466" i="4"/>
  <c r="A1926" i="4"/>
  <c r="A582" i="4"/>
  <c r="A78" i="4"/>
  <c r="A5698" i="4"/>
  <c r="A282" i="4"/>
  <c r="A4534" i="4"/>
  <c r="A1974" i="4"/>
  <c r="A1817" i="4"/>
  <c r="A5541" i="4"/>
  <c r="A4221" i="4"/>
  <c r="A4785" i="4"/>
  <c r="A173" i="4"/>
  <c r="A5025" i="4"/>
  <c r="A2609" i="4"/>
  <c r="A4353" i="4"/>
  <c r="A4017" i="4"/>
  <c r="A1373" i="4"/>
  <c r="A6528" i="4"/>
  <c r="A4893" i="4"/>
  <c r="A4713" i="4"/>
  <c r="A2441" i="4"/>
  <c r="A221" i="4"/>
  <c r="A4137" i="4"/>
  <c r="A1361" i="4"/>
  <c r="A3945" i="4"/>
  <c r="A1442" i="4"/>
  <c r="A7010" i="4"/>
  <c r="A4254" i="4"/>
  <c r="A5862" i="4"/>
  <c r="A1826" i="4"/>
  <c r="A6290" i="4"/>
  <c r="A4338" i="4"/>
  <c r="A1946" i="4"/>
  <c r="A4914" i="4"/>
  <c r="A1838" i="4"/>
  <c r="A6710" i="4"/>
  <c r="A3222" i="4"/>
  <c r="A6218" i="4"/>
  <c r="A6517" i="4"/>
  <c r="A4769" i="4"/>
  <c r="A577" i="4"/>
  <c r="A1609" i="4"/>
  <c r="A73" i="4"/>
  <c r="A6980" i="4"/>
  <c r="A793" i="4"/>
  <c r="A1729" i="4"/>
  <c r="A5729" i="4"/>
  <c r="A3845" i="4"/>
  <c r="A2329" i="4"/>
  <c r="A2845" i="4"/>
  <c r="A5801" i="4"/>
  <c r="A6385" i="4"/>
  <c r="A6864" i="4"/>
  <c r="A4936" i="4"/>
  <c r="A2844" i="4"/>
  <c r="A5440" i="4"/>
  <c r="A4132" i="4"/>
  <c r="A5944" i="4"/>
  <c r="A3012" i="4"/>
  <c r="A3711" i="4"/>
  <c r="A887" i="4"/>
  <c r="A1379" i="4"/>
  <c r="A5739" i="4"/>
  <c r="A4395" i="4"/>
  <c r="A2514" i="4"/>
  <c r="A5775" i="4"/>
  <c r="A4059" i="4"/>
  <c r="A2771" i="4"/>
  <c r="A239" i="4"/>
  <c r="A6027" i="4"/>
  <c r="A6863" i="4"/>
  <c r="A4287" i="4"/>
  <c r="A3035" i="4"/>
  <c r="A3059" i="4"/>
  <c r="A3159" i="4"/>
  <c r="A1259" i="4"/>
  <c r="A2351" i="4"/>
  <c r="A4911" i="4"/>
  <c r="A6358" i="4"/>
  <c r="A5486" i="4"/>
  <c r="A1546" i="4"/>
  <c r="A6754" i="4"/>
  <c r="A4454" i="4"/>
  <c r="A4334" i="4"/>
  <c r="A1306" i="4"/>
  <c r="A4466" i="4"/>
  <c r="A3866" i="4"/>
  <c r="A4406" i="4"/>
  <c r="A4622" i="4"/>
  <c r="A4922" i="4"/>
  <c r="A4142" i="4"/>
  <c r="A1054" i="4"/>
  <c r="A34" i="4"/>
  <c r="A2266" i="4"/>
  <c r="A3542" i="4"/>
  <c r="A1582" i="4"/>
  <c r="A4730" i="4"/>
  <c r="A2830" i="4"/>
  <c r="A1833" i="4"/>
  <c r="A1065" i="4"/>
  <c r="A4561" i="4"/>
  <c r="A2121" i="4"/>
  <c r="A3093" i="4"/>
  <c r="A5245" i="4"/>
  <c r="A4465" i="4"/>
  <c r="A2097" i="4"/>
  <c r="A4213" i="4"/>
  <c r="A213" i="4"/>
  <c r="A4777" i="4"/>
  <c r="A6037" i="4"/>
  <c r="A381" i="4"/>
  <c r="A6837" i="4"/>
  <c r="A5005" i="4"/>
  <c r="A129" i="4"/>
  <c r="A6801" i="4"/>
  <c r="A4129" i="4"/>
  <c r="A5221" i="4"/>
  <c r="A3577" i="4"/>
  <c r="A2636" i="4"/>
  <c r="A992" i="4"/>
  <c r="A2444" i="4"/>
  <c r="A2660" i="4"/>
  <c r="A3960" i="4"/>
  <c r="A488" i="4"/>
  <c r="A896" i="4"/>
  <c r="A1280" i="4"/>
  <c r="A1568" i="4"/>
  <c r="A4020" i="4"/>
  <c r="A3816" i="4"/>
  <c r="A2132" i="4"/>
  <c r="A4356" i="4"/>
  <c r="A560" i="4"/>
  <c r="A4512" i="4"/>
  <c r="A2024" i="4"/>
  <c r="A1747" i="4"/>
  <c r="A4655" i="4"/>
  <c r="A6139" i="4"/>
  <c r="A2767" i="4"/>
  <c r="A2731" i="4"/>
  <c r="A1195" i="4"/>
  <c r="A2258" i="4"/>
  <c r="A5279" i="4"/>
  <c r="A1183" i="4"/>
  <c r="A6499" i="4"/>
  <c r="A3103" i="4"/>
  <c r="A4714" i="4"/>
  <c r="A4582" i="4"/>
  <c r="A4378" i="4"/>
  <c r="A5158" i="4"/>
  <c r="A3586" i="4"/>
  <c r="A5367" i="4"/>
  <c r="A3687" i="4"/>
  <c r="A1847" i="4"/>
  <c r="A4035" i="4"/>
  <c r="A1979" i="4"/>
  <c r="A6539" i="4"/>
  <c r="A4575" i="4"/>
  <c r="A6203" i="4"/>
  <c r="A5619" i="4"/>
  <c r="A5282" i="4"/>
  <c r="A694" i="4"/>
  <c r="A4778" i="4"/>
  <c r="A4022" i="4"/>
  <c r="A2098" i="4"/>
  <c r="A382" i="4"/>
  <c r="A2086" i="4"/>
  <c r="A2314" i="4"/>
  <c r="A2194" i="4"/>
  <c r="A5402" i="4"/>
  <c r="A4694" i="4"/>
  <c r="A418" i="4"/>
  <c r="A4598" i="4"/>
  <c r="A646" i="4"/>
  <c r="A3057" i="4"/>
  <c r="A3255" i="4"/>
  <c r="A4647" i="4"/>
  <c r="A6467" i="4"/>
  <c r="A1055" i="4"/>
  <c r="A2435" i="4"/>
  <c r="A6287" i="4"/>
  <c r="A2927" i="4"/>
  <c r="A6659" i="4"/>
  <c r="A5355" i="4"/>
  <c r="A4263" i="4"/>
  <c r="A3843" i="4"/>
  <c r="A311" i="4"/>
  <c r="A4023" i="4"/>
  <c r="A515" i="4"/>
  <c r="A4779" i="4"/>
  <c r="A6978" i="4"/>
  <c r="A682" i="4"/>
  <c r="A4346" i="4"/>
  <c r="A4562" i="4"/>
  <c r="A4046" i="4"/>
  <c r="A3410" i="4"/>
  <c r="A5894" i="4"/>
  <c r="A310" i="4"/>
  <c r="A1930" i="4"/>
  <c r="A4478" i="4"/>
  <c r="A5126" i="4"/>
  <c r="A3094" i="4"/>
  <c r="A4849" i="4"/>
  <c r="A4489" i="4"/>
  <c r="A45" i="4"/>
  <c r="A2661" i="4"/>
  <c r="A513" i="4"/>
  <c r="A441" i="4"/>
  <c r="A2625" i="4"/>
  <c r="A2997" i="4"/>
  <c r="A1497" i="4"/>
  <c r="A3313" i="4"/>
  <c r="A1797" i="4"/>
  <c r="A4417" i="4"/>
  <c r="A1197" i="4"/>
  <c r="A1821" i="4"/>
  <c r="A2512" i="4"/>
  <c r="A5760" i="4"/>
  <c r="A6975" i="4"/>
  <c r="A3104" i="4"/>
  <c r="A1088" i="4"/>
  <c r="A128" i="4"/>
  <c r="A6084" i="4"/>
  <c r="A6036" i="4"/>
  <c r="A4056" i="4"/>
  <c r="A1472" i="4"/>
  <c r="A2000" i="4"/>
  <c r="A3360" i="4"/>
  <c r="A5664" i="4"/>
  <c r="A5316" i="4"/>
  <c r="A3828" i="4"/>
  <c r="A5568" i="4"/>
  <c r="A6404" i="4"/>
  <c r="A4224" i="4"/>
  <c r="A4283" i="4"/>
  <c r="A4775" i="4"/>
  <c r="A5507" i="4"/>
  <c r="A4187" i="4"/>
  <c r="A4475" i="4"/>
  <c r="A3623" i="4"/>
  <c r="A2779" i="4"/>
  <c r="A3755" i="4"/>
  <c r="A4667" i="4"/>
  <c r="A1399" i="4"/>
  <c r="A319" i="4"/>
  <c r="A5783" i="4"/>
  <c r="A2419" i="4"/>
  <c r="A379" i="4"/>
  <c r="A2743" i="4"/>
  <c r="A4967" i="4"/>
  <c r="A4666" i="4"/>
  <c r="A1422" i="4"/>
  <c r="A2094" i="4"/>
  <c r="A5338" i="4"/>
  <c r="A4078" i="4"/>
  <c r="A4102" i="4"/>
  <c r="A3538" i="4"/>
  <c r="A2526" i="4"/>
  <c r="A2274" i="4"/>
  <c r="A2257" i="4"/>
  <c r="A5806" i="4"/>
  <c r="A3970" i="4"/>
  <c r="A594" i="4"/>
  <c r="A6150" i="4"/>
  <c r="A1362" i="4"/>
  <c r="A1998" i="4"/>
  <c r="A4966" i="4"/>
  <c r="A1722" i="4"/>
  <c r="A3297" i="4"/>
  <c r="A4185" i="4"/>
  <c r="A5505" i="4"/>
  <c r="A5925" i="4"/>
  <c r="A5373" i="4"/>
  <c r="A3693" i="4"/>
  <c r="A4461" i="4"/>
  <c r="A3321" i="4"/>
  <c r="A2213" i="4"/>
  <c r="A1325" i="4"/>
  <c r="A2129" i="4"/>
  <c r="A4902" i="4"/>
  <c r="A1406" i="4"/>
  <c r="A4350" i="4"/>
  <c r="A2774" i="4"/>
  <c r="A4302" i="4"/>
  <c r="A2870" i="4"/>
  <c r="A566" i="4"/>
  <c r="A206" i="4"/>
  <c r="A5898" i="4"/>
  <c r="A7046" i="4"/>
  <c r="A6921" i="4"/>
  <c r="A6006" i="4"/>
  <c r="A5634" i="4"/>
  <c r="A2462" i="4"/>
  <c r="A782" i="4"/>
  <c r="A5393" i="4"/>
  <c r="A5849" i="4"/>
  <c r="A1297" i="4"/>
  <c r="A6241" i="4"/>
  <c r="A2821" i="4"/>
  <c r="A1657" i="4"/>
  <c r="A2041" i="4"/>
  <c r="A5057" i="4"/>
  <c r="A3145" i="4"/>
  <c r="A361" i="4"/>
  <c r="A2593" i="4"/>
  <c r="A2736" i="4"/>
  <c r="A5980" i="4"/>
  <c r="A1152" i="4"/>
  <c r="A5464" i="4"/>
  <c r="A2028" i="4"/>
  <c r="A1404" i="4"/>
  <c r="A4540" i="4"/>
  <c r="A2916" i="4"/>
  <c r="A1140" i="4"/>
  <c r="A3808" i="4"/>
  <c r="A5620" i="4"/>
  <c r="A6600" i="4"/>
  <c r="A1968" i="4"/>
  <c r="A7032" i="4"/>
  <c r="A4564" i="4"/>
  <c r="A4900" i="4"/>
  <c r="A840" i="4"/>
  <c r="A3243" i="4"/>
  <c r="A683" i="4"/>
  <c r="A1991" i="4"/>
  <c r="A6683" i="4"/>
  <c r="A3303" i="4"/>
  <c r="A1007" i="4"/>
  <c r="A1319" i="4"/>
  <c r="A6935" i="4"/>
  <c r="A2459" i="4"/>
  <c r="A707" i="4"/>
  <c r="A6815" i="4"/>
  <c r="A5115" i="4"/>
  <c r="A167" i="4"/>
  <c r="A659" i="4"/>
  <c r="A2171" i="4"/>
  <c r="A2183" i="4"/>
  <c r="A2363" i="4"/>
  <c r="A1775" i="4"/>
  <c r="A1906" i="4"/>
  <c r="A6370" i="4"/>
  <c r="A2542" i="4"/>
  <c r="A4634" i="4"/>
  <c r="A3506" i="4"/>
  <c r="A2494" i="4"/>
  <c r="A1102" i="4"/>
  <c r="A4934" i="4"/>
  <c r="A6394" i="4"/>
  <c r="A5198" i="4"/>
  <c r="A6574" i="4"/>
  <c r="A584" i="4"/>
  <c r="A4572" i="4"/>
  <c r="A4428" i="4"/>
  <c r="A4188" i="4"/>
  <c r="A2648" i="4"/>
  <c r="A5976" i="4"/>
  <c r="A1736" i="4"/>
  <c r="A1891" i="4"/>
  <c r="A7015" i="4"/>
  <c r="A223" i="4"/>
  <c r="A3215" i="4"/>
  <c r="A1687" i="4"/>
  <c r="A2107" i="4"/>
  <c r="A811" i="4"/>
  <c r="A1267" i="4"/>
  <c r="A2599" i="4"/>
  <c r="A307" i="4"/>
  <c r="A1975" i="4"/>
  <c r="A4295" i="4"/>
  <c r="A3923" i="4"/>
  <c r="A5650" i="4"/>
  <c r="A450" i="4"/>
  <c r="A150" i="4"/>
  <c r="A6179" i="4"/>
  <c r="A6479" i="4"/>
  <c r="A5811" i="4"/>
  <c r="A527" i="4"/>
  <c r="A5055" i="4"/>
  <c r="A3651" i="4"/>
  <c r="A3710" i="4"/>
  <c r="A3686" i="4"/>
  <c r="A1474" i="4"/>
  <c r="A1714" i="4"/>
  <c r="A5702" i="4"/>
  <c r="A2278" i="4"/>
  <c r="A766" i="4"/>
  <c r="A1126" i="4"/>
  <c r="A4298" i="4"/>
  <c r="A2950" i="4"/>
  <c r="A2710" i="4"/>
  <c r="A2614" i="4"/>
  <c r="A586" i="4"/>
  <c r="A4250" i="4"/>
  <c r="A1149" i="4"/>
  <c r="A5677" i="4"/>
  <c r="A3601" i="4"/>
  <c r="A2385" i="4"/>
  <c r="A3193" i="4"/>
  <c r="A5749" i="4"/>
  <c r="A5509" i="4"/>
  <c r="A2205" i="4"/>
  <c r="A3457" i="4"/>
  <c r="A2529" i="4"/>
  <c r="A3865" i="4"/>
  <c r="A1437" i="4"/>
  <c r="A3481" i="4"/>
  <c r="A3337" i="4"/>
  <c r="A4165" i="4"/>
  <c r="A6561" i="4"/>
  <c r="A4249" i="4"/>
  <c r="A1329" i="4"/>
  <c r="A4837" i="4"/>
  <c r="A1653" i="4"/>
  <c r="A2313" i="4"/>
  <c r="A3445" i="4"/>
  <c r="A6321" i="4"/>
  <c r="A369" i="4"/>
  <c r="A3397" i="4"/>
  <c r="A7041" i="4"/>
  <c r="A6025" i="4"/>
  <c r="A5113" i="4"/>
  <c r="A6621" i="4"/>
  <c r="A393" i="4"/>
  <c r="A105" i="4"/>
  <c r="A117" i="4"/>
  <c r="A6073" i="4"/>
  <c r="A657" i="4"/>
  <c r="A2493" i="4"/>
  <c r="A2781" i="4"/>
  <c r="A4885" i="4"/>
  <c r="A3469" i="4"/>
  <c r="A3745" i="4"/>
  <c r="A5161" i="4"/>
  <c r="A3529" i="4"/>
  <c r="A1233" i="4"/>
  <c r="A1665" i="4"/>
  <c r="A3889" i="4"/>
  <c r="A273" i="4"/>
  <c r="A6657" i="4"/>
  <c r="A4825" i="4"/>
  <c r="A1761" i="4"/>
  <c r="A4501" i="4"/>
  <c r="A465" i="4"/>
  <c r="A789" i="4"/>
  <c r="A4597" i="4"/>
  <c r="A2613" i="4"/>
  <c r="A1593" i="4"/>
  <c r="A5185" i="4"/>
  <c r="A4873" i="4"/>
  <c r="A489" i="4"/>
  <c r="A6097" i="4"/>
  <c r="A5101" i="4"/>
  <c r="A6789" i="4"/>
  <c r="A753" i="4"/>
  <c r="A4045" i="4"/>
  <c r="A2673" i="4"/>
  <c r="A3277" i="4"/>
  <c r="A1617" i="4"/>
  <c r="A5652" i="4"/>
  <c r="A4764" i="4"/>
  <c r="A1508" i="4"/>
  <c r="A4644" i="4"/>
  <c r="A5124" i="4"/>
  <c r="A5868" i="4"/>
  <c r="A3456" i="4"/>
  <c r="A1952" i="4"/>
  <c r="A4632" i="4"/>
  <c r="A6728" i="4"/>
  <c r="A5676" i="4"/>
  <c r="A3900" i="4"/>
  <c r="A3972" i="4"/>
  <c r="A3732" i="4"/>
  <c r="A4956" i="4"/>
  <c r="A6560" i="4"/>
  <c r="A452" i="4"/>
  <c r="A5256" i="4"/>
  <c r="A4392" i="4"/>
  <c r="A1556" i="4"/>
  <c r="A1784" i="4"/>
  <c r="A5616" i="4"/>
  <c r="A5064" i="4"/>
  <c r="A2396" i="4"/>
  <c r="A848" i="4"/>
  <c r="A4608" i="4"/>
  <c r="A2624" i="4"/>
  <c r="A2756" i="4"/>
  <c r="A764" i="4"/>
  <c r="A644" i="4"/>
  <c r="A6072" i="4"/>
  <c r="A5160" i="4"/>
  <c r="A6440" i="4"/>
  <c r="A3756" i="4"/>
  <c r="A5424" i="4"/>
  <c r="A3068" i="4"/>
  <c r="A3516" i="4"/>
  <c r="A2228" i="4"/>
  <c r="A620" i="4"/>
  <c r="A4596" i="4"/>
  <c r="A5640" i="4"/>
  <c r="A3552" i="4"/>
  <c r="A4128" i="4"/>
  <c r="A4992" i="4"/>
  <c r="A6584" i="4"/>
  <c r="A5028" i="4"/>
  <c r="A5544" i="4"/>
  <c r="A3044" i="4"/>
  <c r="A2108" i="4"/>
  <c r="A6320" i="4"/>
  <c r="A5532" i="4"/>
  <c r="A2828" i="4"/>
  <c r="A2960" i="4"/>
  <c r="A5820" i="4"/>
  <c r="A152" i="4"/>
  <c r="A4740" i="4"/>
  <c r="A6164" i="4"/>
  <c r="A7040" i="4"/>
  <c r="A3276" i="4"/>
  <c r="A692" i="4"/>
  <c r="A6704" i="4"/>
  <c r="A5712" i="4"/>
  <c r="A1844" i="4"/>
  <c r="A2744" i="4"/>
  <c r="A2924" i="4"/>
  <c r="A6488" i="4"/>
  <c r="A6236" i="4"/>
  <c r="A2852" i="4"/>
  <c r="A20" i="4"/>
  <c r="A6048" i="4"/>
  <c r="A3140" i="4"/>
  <c r="A2816" i="4"/>
  <c r="A7016" i="4"/>
  <c r="A368" i="4"/>
  <c r="A3167" i="4"/>
  <c r="A2695" i="4"/>
  <c r="A4439" i="4"/>
  <c r="A2407" i="4"/>
  <c r="A4559" i="4"/>
  <c r="A2527" i="4"/>
  <c r="A6530" i="4"/>
  <c r="A4751" i="4"/>
  <c r="A3407" i="4"/>
  <c r="A3779" i="4"/>
  <c r="A3683" i="4"/>
  <c r="A5639" i="4"/>
  <c r="A4331" i="4"/>
  <c r="A703" i="4"/>
  <c r="A5231" i="4"/>
  <c r="A823" i="4"/>
  <c r="A4115" i="4"/>
  <c r="A3767" i="4"/>
  <c r="A3827" i="4"/>
  <c r="A4235" i="4"/>
  <c r="A5447" i="4"/>
  <c r="A5315" i="4"/>
  <c r="A2671" i="4"/>
  <c r="A3851" i="4"/>
  <c r="A6391" i="4"/>
  <c r="A787" i="4"/>
  <c r="A3527" i="4"/>
  <c r="A859" i="4"/>
  <c r="A907" i="4"/>
  <c r="A2035" i="4"/>
  <c r="A4703" i="4"/>
  <c r="A6211" i="4"/>
  <c r="A5351" i="4"/>
  <c r="A427" i="4"/>
  <c r="A6011" i="4"/>
  <c r="A6083" i="4"/>
  <c r="A2647" i="4"/>
  <c r="A2323" i="4"/>
  <c r="A5603" i="4"/>
  <c r="A1303" i="4"/>
  <c r="A283" i="4"/>
  <c r="A6931" i="4"/>
  <c r="A1207" i="4"/>
  <c r="A6355" i="4"/>
  <c r="A451" i="4"/>
  <c r="A1243" i="4"/>
  <c r="A2899" i="4"/>
  <c r="A5951" i="4"/>
  <c r="A4619" i="4"/>
  <c r="A2023" i="4"/>
  <c r="A5267" i="4"/>
  <c r="A547" i="4"/>
  <c r="A631" i="4"/>
  <c r="A4943" i="4"/>
  <c r="A5627" i="4"/>
  <c r="A6787" i="4"/>
  <c r="A6283" i="4"/>
  <c r="A5975" i="4"/>
  <c r="A991" i="4"/>
  <c r="A2011" i="4"/>
  <c r="A7" i="4"/>
  <c r="A4530" i="4"/>
  <c r="A3935" i="4"/>
  <c r="A2575" i="4"/>
  <c r="A4691" i="4"/>
  <c r="A1495" i="4"/>
  <c r="A6023" i="4"/>
  <c r="A1723" i="4"/>
  <c r="A3251" i="4"/>
  <c r="A4571" i="4"/>
  <c r="A5039" i="4"/>
  <c r="A5771" i="4"/>
  <c r="A3166" i="4"/>
  <c r="A1734" i="4"/>
  <c r="A2586" i="4"/>
  <c r="A5974" i="4"/>
  <c r="A4354" i="4"/>
  <c r="A1062" i="4"/>
  <c r="A4126" i="4"/>
  <c r="A7050" i="4"/>
  <c r="A1782" i="4"/>
  <c r="A4750" i="4"/>
  <c r="A4654" i="4"/>
  <c r="A6474" i="4"/>
  <c r="A6654" i="4"/>
  <c r="A3569" i="4"/>
  <c r="A762" i="4"/>
  <c r="A5686" i="4"/>
  <c r="A5194" i="4"/>
  <c r="A5206" i="4"/>
  <c r="A3250" i="4"/>
  <c r="A1002" i="4"/>
  <c r="A1830" i="4"/>
  <c r="A3226" i="4"/>
  <c r="A4630" i="4"/>
  <c r="A4810" i="4"/>
  <c r="A1410" i="4"/>
  <c r="A5746" i="4"/>
  <c r="A3114" i="4"/>
  <c r="A1446" i="4"/>
  <c r="A4270" i="4"/>
  <c r="A4762" i="4"/>
  <c r="A2718" i="4"/>
  <c r="A66" i="4"/>
  <c r="A6618" i="4"/>
  <c r="A2082" i="4"/>
  <c r="A2046" i="4"/>
  <c r="A1230" i="4"/>
  <c r="A738" i="4"/>
  <c r="A5182" i="4"/>
  <c r="A1818" i="4"/>
  <c r="A6270" i="4"/>
  <c r="A3346" i="4"/>
  <c r="A4942" i="4"/>
  <c r="A4282" i="4"/>
  <c r="A1614" i="4"/>
  <c r="A774" i="4"/>
  <c r="A1254" i="4"/>
  <c r="A5134" i="4"/>
  <c r="A2346" i="4"/>
  <c r="A2154" i="4"/>
  <c r="A2982" i="4"/>
  <c r="A6342" i="4"/>
  <c r="A3694" i="4"/>
  <c r="A6966" i="4"/>
  <c r="A3874" i="4"/>
  <c r="A6138" i="4"/>
  <c r="A3526" i="4"/>
  <c r="A1638" i="4"/>
  <c r="A5938" i="4"/>
  <c r="A4246" i="4"/>
  <c r="A4990" i="4"/>
  <c r="A210" i="4"/>
  <c r="A702" i="4"/>
  <c r="A1590" i="4"/>
  <c r="A3610" i="4"/>
  <c r="A2430" i="4"/>
  <c r="A846" i="4"/>
  <c r="A4618" i="4"/>
  <c r="A6246" i="4"/>
  <c r="A2658" i="4"/>
  <c r="A1986" i="4"/>
  <c r="A6726" i="4"/>
  <c r="A3394" i="4"/>
  <c r="A2130" i="4"/>
  <c r="A6426" i="4"/>
  <c r="A5649" i="4"/>
  <c r="A5781" i="4"/>
  <c r="A3316" i="4"/>
  <c r="A192" i="4"/>
  <c r="A3292" i="4"/>
  <c r="A204" i="4"/>
  <c r="A5368" i="4"/>
  <c r="A3520" i="4"/>
  <c r="A5500" i="4"/>
  <c r="A2400" i="4"/>
  <c r="A5140" i="4"/>
  <c r="A948" i="4"/>
  <c r="A2148" i="4"/>
  <c r="A5560" i="4"/>
  <c r="A1452" i="4"/>
  <c r="A4264" i="4"/>
  <c r="A6420" i="4"/>
  <c r="A4924" i="4"/>
  <c r="A2235" i="4"/>
  <c r="A7062" i="4"/>
  <c r="A7030" i="4"/>
  <c r="A6998" i="4"/>
  <c r="A6934" i="4"/>
  <c r="A6870" i="4"/>
  <c r="A6838" i="4"/>
  <c r="A6806" i="4"/>
  <c r="A6774" i="4"/>
  <c r="A6742" i="4"/>
  <c r="A6678" i="4"/>
  <c r="A6614" i="4"/>
  <c r="A6582" i="4"/>
  <c r="A6550" i="4"/>
  <c r="A6486" i="4"/>
  <c r="A6422" i="4"/>
  <c r="A6390" i="4"/>
  <c r="A6326" i="4"/>
  <c r="A6294" i="4"/>
  <c r="A6262" i="4"/>
  <c r="A6230" i="4"/>
  <c r="A6198" i="4"/>
  <c r="A6166" i="4"/>
  <c r="A6134" i="4"/>
  <c r="A6102" i="4"/>
  <c r="A6070" i="4"/>
  <c r="A6038" i="4"/>
  <c r="A5942" i="4"/>
  <c r="A5910" i="4"/>
  <c r="A5878" i="4"/>
  <c r="A5846" i="4"/>
  <c r="A5814" i="4"/>
  <c r="A5597" i="4"/>
  <c r="A5511" i="4"/>
  <c r="A5428" i="4"/>
  <c r="A5255" i="4"/>
  <c r="A5172" i="4"/>
  <c r="A4749" i="4"/>
  <c r="A4237" i="4"/>
  <c r="A3917" i="4"/>
  <c r="A3574" i="4"/>
  <c r="A3125" i="4"/>
  <c r="A2650" i="4"/>
  <c r="A6882" i="4"/>
  <c r="A3705" i="4"/>
  <c r="A1517" i="4"/>
  <c r="A1757" i="4"/>
  <c r="A1121" i="4"/>
  <c r="A6021" i="4"/>
  <c r="A1205" i="4"/>
  <c r="A4545" i="4"/>
  <c r="A3077" i="4"/>
  <c r="A2753" i="4"/>
  <c r="A4377" i="4"/>
  <c r="A3509" i="4"/>
  <c r="A4169" i="4"/>
  <c r="A6541" i="4"/>
  <c r="A901" i="4"/>
  <c r="A2377" i="4"/>
  <c r="A805" i="4"/>
  <c r="A397" i="4"/>
  <c r="A4157" i="4"/>
  <c r="A3833" i="4"/>
  <c r="A709" i="4"/>
  <c r="A877" i="4"/>
  <c r="A4721" i="4"/>
  <c r="A4337" i="4"/>
  <c r="A3665" i="4"/>
  <c r="A6017" i="4"/>
  <c r="A3497" i="4"/>
  <c r="A2209" i="4"/>
  <c r="A3001" i="4"/>
  <c r="A2077" i="4"/>
  <c r="A6337" i="4"/>
  <c r="A1884" i="4"/>
  <c r="A2784" i="4"/>
  <c r="A1848" i="4"/>
  <c r="A1356" i="4"/>
  <c r="A1020" i="4"/>
  <c r="A2640" i="4"/>
  <c r="A1548" i="4"/>
  <c r="A396" i="4"/>
  <c r="A2868" i="4"/>
  <c r="A6372" i="4"/>
  <c r="A6180" i="4"/>
  <c r="A2076" i="4"/>
  <c r="A360" i="4"/>
  <c r="A4792" i="4"/>
  <c r="A5584" i="4"/>
  <c r="A2592" i="4"/>
  <c r="A3592" i="4"/>
  <c r="A1644" i="4"/>
  <c r="A6100" i="4"/>
  <c r="A5884" i="4"/>
  <c r="A5752" i="4"/>
  <c r="A4240" i="4"/>
  <c r="A6979" i="4"/>
  <c r="A5512" i="4"/>
  <c r="A6708" i="4"/>
  <c r="A1092" i="4"/>
  <c r="A1656" i="4"/>
  <c r="A6828" i="4"/>
  <c r="A708" i="4"/>
  <c r="A3496" i="4"/>
  <c r="A3676" i="4"/>
  <c r="A6300" i="4"/>
  <c r="A1284" i="4"/>
  <c r="A3868" i="4"/>
  <c r="A5908" i="4"/>
  <c r="A252" i="4"/>
  <c r="A3424" i="4"/>
  <c r="A3132" i="4"/>
  <c r="A2964" i="4"/>
  <c r="A3024" i="4"/>
  <c r="A2664" i="4"/>
  <c r="A5692" i="4"/>
  <c r="A4144" i="4"/>
  <c r="A1032" i="4"/>
  <c r="A3616" i="4"/>
  <c r="A5332" i="4"/>
  <c r="A3376" i="4"/>
  <c r="A5020" i="4"/>
  <c r="A2304" i="4"/>
  <c r="A1716" i="4"/>
  <c r="A5212" i="4"/>
  <c r="A2484" i="4"/>
  <c r="A744" i="4"/>
  <c r="A5548" i="4"/>
  <c r="A4000" i="4"/>
  <c r="A2616" i="4"/>
  <c r="A636" i="4"/>
  <c r="A384" i="4"/>
  <c r="A5224" i="4"/>
  <c r="A4096" i="4"/>
  <c r="A2436" i="4"/>
  <c r="A3436" i="4"/>
  <c r="A4036" i="4"/>
  <c r="A972" i="4"/>
  <c r="A3628" i="4"/>
  <c r="A588" i="4"/>
  <c r="A3976" i="4"/>
  <c r="A6992" i="4"/>
  <c r="A6896" i="4"/>
  <c r="A6800" i="4"/>
  <c r="A6608" i="4"/>
  <c r="A6576" i="4"/>
  <c r="A6480" i="4"/>
  <c r="A6416" i="4"/>
  <c r="A6224" i="4"/>
  <c r="A6192" i="4"/>
  <c r="A6128" i="4"/>
  <c r="A6096" i="4"/>
  <c r="A6064" i="4"/>
  <c r="A5968" i="4"/>
  <c r="A5904" i="4"/>
  <c r="A5872" i="4"/>
  <c r="A5808" i="4"/>
  <c r="A5668" i="4"/>
  <c r="A5581" i="4"/>
  <c r="A5495" i="4"/>
  <c r="A5412" i="4"/>
  <c r="A5325" i="4"/>
  <c r="A5069" i="4"/>
  <c r="A4727" i="4"/>
  <c r="A4557" i="4"/>
  <c r="A4068" i="4"/>
  <c r="A3725" i="4"/>
  <c r="A3067" i="4"/>
  <c r="A2549" i="4"/>
  <c r="A3670" i="4"/>
  <c r="A1122" i="4"/>
  <c r="A1698" i="4"/>
  <c r="A1350" i="4"/>
  <c r="A6786" i="4"/>
  <c r="A3958" i="4"/>
  <c r="A5146" i="4"/>
  <c r="A426" i="4"/>
  <c r="A354" i="4"/>
  <c r="A1806" i="4"/>
  <c r="A1398" i="4"/>
  <c r="A5817" i="4"/>
  <c r="A593" i="4"/>
  <c r="A5937" i="4"/>
  <c r="A6281" i="4"/>
  <c r="A809" i="4"/>
  <c r="A4554" i="4"/>
  <c r="A6962" i="4"/>
  <c r="A5610" i="4"/>
  <c r="A2702" i="4"/>
  <c r="A290" i="4"/>
  <c r="A5418" i="4"/>
  <c r="A2750" i="4"/>
  <c r="A193" i="4"/>
  <c r="A1009" i="4"/>
  <c r="A3701" i="4"/>
  <c r="A6325" i="4"/>
  <c r="A337" i="4"/>
  <c r="A6781" i="4"/>
  <c r="A3533" i="4"/>
  <c r="A3449" i="4"/>
  <c r="A2605" i="4"/>
  <c r="A49" i="4"/>
  <c r="A4601" i="4"/>
  <c r="A5873" i="4"/>
  <c r="A6899" i="4"/>
  <c r="A6167" i="4"/>
  <c r="A6359" i="4"/>
  <c r="A5043" i="4"/>
  <c r="A3903" i="4"/>
  <c r="A1703" i="4"/>
  <c r="A4611" i="4"/>
  <c r="A6647" i="4"/>
  <c r="A1834" i="4"/>
  <c r="A1918" i="4"/>
  <c r="A6098" i="4"/>
  <c r="A1186" i="4"/>
  <c r="A2938" i="4"/>
  <c r="A1450" i="4"/>
  <c r="A2230" i="4"/>
  <c r="A3950" i="4"/>
  <c r="A1414" i="4"/>
  <c r="A4970" i="4"/>
  <c r="A4573" i="4"/>
  <c r="A2829" i="4"/>
  <c r="A6549" i="4"/>
  <c r="A4693" i="4"/>
  <c r="A2421" i="4"/>
  <c r="A3117" i="4"/>
  <c r="A3325" i="4"/>
  <c r="A4729" i="4"/>
  <c r="A2337" i="4"/>
  <c r="A1688" i="4"/>
  <c r="A236" i="4"/>
  <c r="A6788" i="4"/>
  <c r="A2408" i="4"/>
  <c r="A2276" i="4"/>
  <c r="A6932" i="4"/>
  <c r="A4380" i="4"/>
  <c r="A2684" i="4"/>
  <c r="A5844" i="4"/>
  <c r="A5700" i="4"/>
  <c r="A1652" i="4"/>
  <c r="A4044" i="4"/>
  <c r="A5376" i="4"/>
  <c r="A3624" i="4"/>
  <c r="A6356" i="4"/>
  <c r="A4200" i="4"/>
  <c r="A3792" i="4"/>
  <c r="A5352" i="4"/>
  <c r="A4451" i="4"/>
  <c r="A6127" i="4"/>
  <c r="A4739" i="4"/>
  <c r="A1927" i="4"/>
  <c r="A5555" i="4"/>
  <c r="A31" i="4"/>
  <c r="A895" i="4"/>
  <c r="A4583" i="4"/>
  <c r="A5615" i="4"/>
  <c r="A1615" i="4"/>
  <c r="A1279" i="4"/>
  <c r="A2263" i="4"/>
  <c r="A1759" i="4"/>
  <c r="A2875" i="4"/>
  <c r="A5411" i="4"/>
  <c r="A4091" i="4"/>
  <c r="A3395" i="4"/>
  <c r="A715" i="4"/>
  <c r="A775" i="4"/>
  <c r="A4427" i="4"/>
  <c r="A714" i="4"/>
  <c r="A390" i="4"/>
  <c r="A978" i="4"/>
  <c r="A114" i="4"/>
  <c r="A5278" i="4"/>
  <c r="A3910" i="4"/>
  <c r="A1865" i="4"/>
  <c r="A6677" i="4"/>
  <c r="A6689" i="4"/>
  <c r="A1229" i="4"/>
  <c r="A2717" i="4"/>
  <c r="A3513" i="4"/>
  <c r="A6924" i="4"/>
  <c r="A1862" i="4"/>
  <c r="A5790" i="4"/>
  <c r="A3834" i="4"/>
  <c r="A3966" i="4"/>
  <c r="A5070" i="4"/>
  <c r="A5190" i="4"/>
  <c r="A5298" i="4"/>
  <c r="A6770" i="4"/>
  <c r="A506" i="4"/>
  <c r="A1598" i="4"/>
  <c r="A1214" i="4"/>
  <c r="A3498" i="4"/>
  <c r="A1550" i="4"/>
  <c r="A6386" i="4"/>
  <c r="A4566" i="4"/>
  <c r="A5250" i="4"/>
  <c r="A2762" i="4"/>
  <c r="A3366" i="4"/>
  <c r="A242" i="4"/>
  <c r="A6722" i="4"/>
  <c r="A3714" i="4"/>
  <c r="A6554" i="4"/>
  <c r="A842" i="4"/>
  <c r="A3774" i="4"/>
  <c r="A3306" i="4"/>
  <c r="A1202" i="4"/>
  <c r="A122" i="4"/>
  <c r="A6794" i="4"/>
  <c r="A4986" i="4"/>
  <c r="A5154" i="4"/>
  <c r="A194" i="4"/>
  <c r="A4326" i="4"/>
  <c r="A3918" i="4"/>
  <c r="A6018" i="4"/>
  <c r="A3002" i="4"/>
  <c r="A2798" i="4"/>
  <c r="A4446" i="4"/>
  <c r="A2330" i="4"/>
  <c r="A1718" i="4"/>
  <c r="A422" i="4"/>
  <c r="A3690" i="4"/>
  <c r="A2822" i="4"/>
  <c r="A1274" i="4"/>
  <c r="A14" i="4"/>
  <c r="A1586" i="4"/>
  <c r="A3870" i="4"/>
  <c r="A4542" i="4"/>
  <c r="A50" i="4"/>
  <c r="A2210" i="4"/>
  <c r="A410" i="4"/>
  <c r="A1670" i="4"/>
  <c r="A1850" i="4"/>
  <c r="A4962" i="4"/>
  <c r="A3798" i="4"/>
  <c r="A5382" i="4"/>
  <c r="A3038" i="4"/>
  <c r="A4062" i="4"/>
  <c r="A1322" i="4"/>
  <c r="A314" i="4"/>
  <c r="A1358" i="4"/>
  <c r="A3882" i="4"/>
  <c r="A2714" i="4"/>
  <c r="A3474" i="4"/>
  <c r="A4398" i="4"/>
  <c r="A494" i="4"/>
  <c r="A1861" i="4"/>
  <c r="A5429" i="4"/>
  <c r="A3257" i="4"/>
  <c r="A2785" i="4"/>
  <c r="A697" i="4"/>
  <c r="A169" i="4"/>
  <c r="A5537" i="4"/>
  <c r="A373" i="4"/>
  <c r="A4697" i="4"/>
  <c r="A2029" i="4"/>
  <c r="A1273" i="4"/>
  <c r="A2809" i="4"/>
  <c r="A565" i="4"/>
  <c r="A6077" i="4"/>
  <c r="A157" i="4"/>
  <c r="A3905" i="4"/>
  <c r="A6829" i="4"/>
  <c r="A4181" i="4"/>
  <c r="A1069" i="4"/>
  <c r="A5993" i="4"/>
  <c r="A5201" i="4"/>
  <c r="A1765" i="4"/>
  <c r="A1837" i="4"/>
  <c r="A3653" i="4"/>
  <c r="A4841" i="4"/>
  <c r="A1489" i="4"/>
  <c r="A6889" i="4"/>
  <c r="A6265" i="4"/>
  <c r="A4481" i="4"/>
  <c r="A4193" i="4"/>
  <c r="A5249" i="4"/>
  <c r="A1177" i="4"/>
  <c r="A529" i="4"/>
  <c r="A5489" i="4"/>
  <c r="A313" i="4"/>
  <c r="A6089" i="4"/>
  <c r="A4469" i="4"/>
  <c r="A349" i="4"/>
  <c r="A121" i="4"/>
  <c r="A1969" i="4"/>
  <c r="A2617" i="4"/>
  <c r="A6229" i="4"/>
  <c r="A4061" i="4"/>
  <c r="A6481" i="4"/>
  <c r="A1453" i="4"/>
  <c r="A6101" i="4"/>
  <c r="A3605" i="4"/>
  <c r="A1681" i="4"/>
  <c r="A5189" i="4"/>
  <c r="A3881" i="4"/>
  <c r="A6349" i="4"/>
  <c r="A2905" i="4"/>
  <c r="A5309" i="4"/>
  <c r="A241" i="4"/>
  <c r="A181" i="4"/>
  <c r="A5501" i="4"/>
  <c r="A2965" i="4"/>
  <c r="A6205" i="4"/>
  <c r="A1741" i="4"/>
  <c r="A1189" i="4"/>
  <c r="A4289" i="4"/>
  <c r="A3941" i="4"/>
  <c r="A6433" i="4"/>
  <c r="A4229" i="4"/>
  <c r="A3965" i="4"/>
  <c r="A1945" i="4"/>
  <c r="A3197" i="4"/>
  <c r="A2341" i="4"/>
  <c r="A2233" i="4"/>
  <c r="A433" i="4"/>
  <c r="A4852" i="4"/>
  <c r="A1788" i="4"/>
  <c r="A1428" i="4"/>
  <c r="A408" i="4"/>
  <c r="A144" i="4"/>
  <c r="A6636" i="4"/>
  <c r="A420" i="4"/>
  <c r="A5524" i="4"/>
  <c r="A2004" i="4"/>
  <c r="A5248" i="4"/>
  <c r="A2796" i="4"/>
  <c r="A3700" i="4"/>
  <c r="A1956" i="4"/>
  <c r="A324" i="4"/>
  <c r="A1344" i="4"/>
  <c r="A3036" i="4"/>
  <c r="A4180" i="4"/>
  <c r="A4720" i="4"/>
  <c r="A2328" i="4"/>
  <c r="A4960" i="4"/>
  <c r="A4996" i="4"/>
  <c r="A2064" i="4"/>
  <c r="A4396" i="4"/>
  <c r="A120" i="4"/>
  <c r="A732" i="4"/>
  <c r="A576" i="4"/>
  <c r="A1332" i="4"/>
  <c r="A5080" i="4"/>
  <c r="A4504" i="4"/>
  <c r="A5680" i="4"/>
  <c r="A5716" i="4"/>
  <c r="A4408" i="4"/>
  <c r="A5596" i="4"/>
  <c r="A540" i="4"/>
  <c r="A6612" i="4"/>
  <c r="A2515" i="4"/>
  <c r="A48" i="4"/>
  <c r="A4384" i="4"/>
  <c r="A2184" i="4"/>
  <c r="A6660" i="4"/>
  <c r="A2544" i="4"/>
  <c r="A1236" i="4"/>
  <c r="A1188" i="4"/>
  <c r="A5380" i="4"/>
  <c r="A2196" i="4"/>
  <c r="A468" i="4"/>
  <c r="A960" i="4"/>
  <c r="A3784" i="4"/>
  <c r="A2232" i="4"/>
  <c r="A4372" i="4"/>
  <c r="A216" i="4"/>
  <c r="A4024" i="4"/>
  <c r="A348" i="4"/>
  <c r="A5704" i="4"/>
  <c r="A4732" i="4"/>
  <c r="A4360" i="4"/>
  <c r="A5296" i="4"/>
  <c r="A984" i="4"/>
  <c r="A1560" i="4"/>
  <c r="A3340" i="4"/>
  <c r="A516" i="4"/>
  <c r="A108" i="4"/>
  <c r="A5776" i="4"/>
  <c r="A228" i="4"/>
  <c r="A1320" i="4"/>
  <c r="A4300" i="4"/>
  <c r="A2241" i="4"/>
  <c r="A7022" i="4"/>
  <c r="A6990" i="4"/>
  <c r="A6958" i="4"/>
  <c r="A6894" i="4"/>
  <c r="A6830" i="4"/>
  <c r="A6798" i="4"/>
  <c r="A6766" i="4"/>
  <c r="A6734" i="4"/>
  <c r="A6702" i="4"/>
  <c r="A6670" i="4"/>
  <c r="A6606" i="4"/>
  <c r="A6542" i="4"/>
  <c r="A6478" i="4"/>
  <c r="A6446" i="4"/>
  <c r="A6414" i="4"/>
  <c r="A6350" i="4"/>
  <c r="A6318" i="4"/>
  <c r="A6286" i="4"/>
  <c r="A6222" i="4"/>
  <c r="A6190" i="4"/>
  <c r="A6158" i="4"/>
  <c r="A6126" i="4"/>
  <c r="A6094" i="4"/>
  <c r="A6062" i="4"/>
  <c r="A6030" i="4"/>
  <c r="A5998" i="4"/>
  <c r="A5966" i="4"/>
  <c r="A5934" i="4"/>
  <c r="A5902" i="4"/>
  <c r="A5870" i="4"/>
  <c r="A5838" i="4"/>
  <c r="A5748" i="4"/>
  <c r="A5661" i="4"/>
  <c r="A5405" i="4"/>
  <c r="A5319" i="4"/>
  <c r="A5236" i="4"/>
  <c r="A5063" i="4"/>
  <c r="A4980" i="4"/>
  <c r="A4877" i="4"/>
  <c r="A4708" i="4"/>
  <c r="A4535" i="4"/>
  <c r="A4365" i="4"/>
  <c r="A3876" i="4"/>
  <c r="A3467" i="4"/>
  <c r="A1938" i="4"/>
  <c r="A498" i="4"/>
  <c r="A3514" i="4"/>
  <c r="A1266" i="4"/>
  <c r="A6378" i="4"/>
  <c r="A5242" i="4"/>
  <c r="A3138" i="4"/>
  <c r="A3165" i="4"/>
  <c r="A1613" i="4"/>
  <c r="A4077" i="4"/>
  <c r="A4065" i="4"/>
  <c r="A2741" i="4"/>
  <c r="A4293" i="4"/>
  <c r="A2837" i="4"/>
  <c r="A4929" i="4"/>
  <c r="A3005" i="4"/>
  <c r="A3681" i="4"/>
  <c r="A5397" i="4"/>
  <c r="A557" i="4"/>
  <c r="A1445" i="4"/>
  <c r="A6845" i="4"/>
  <c r="A2657" i="4"/>
  <c r="A497" i="4"/>
  <c r="A1913" i="4"/>
  <c r="A3174" i="4"/>
  <c r="A1286" i="4"/>
  <c r="A4242" i="4"/>
  <c r="A5622" i="4"/>
  <c r="A5826" i="4"/>
  <c r="A6242" i="4"/>
  <c r="A6650" i="4"/>
  <c r="A4758" i="4"/>
  <c r="A6090" i="4"/>
  <c r="A3486" i="4"/>
  <c r="A3426" i="4"/>
  <c r="A6458" i="4"/>
  <c r="A4218" i="4"/>
  <c r="A5694" i="4"/>
  <c r="A4074" i="4"/>
  <c r="A638" i="4"/>
  <c r="A5394" i="4"/>
  <c r="A2642" i="4"/>
  <c r="A3846" i="4"/>
  <c r="A1897" i="4"/>
  <c r="A7033" i="4"/>
  <c r="A1465" i="4"/>
  <c r="A6217" i="4"/>
  <c r="A4709" i="4"/>
  <c r="A2533" i="4"/>
  <c r="A3713" i="4"/>
  <c r="A6805" i="4"/>
  <c r="A3737" i="4"/>
  <c r="A3593" i="4"/>
  <c r="A4997" i="4"/>
  <c r="A3401" i="4"/>
  <c r="A6911" i="4"/>
  <c r="A4347" i="4"/>
  <c r="A983" i="4"/>
  <c r="A119" i="4"/>
  <c r="A1955" i="4"/>
  <c r="A5415" i="4"/>
  <c r="A1439" i="4"/>
  <c r="A4563" i="4"/>
  <c r="A5343" i="4"/>
  <c r="A2699" i="4"/>
  <c r="A7043" i="4"/>
  <c r="A1751" i="4"/>
  <c r="A6311" i="4"/>
  <c r="A4131" i="4"/>
  <c r="A359" i="4"/>
  <c r="A3435" i="4"/>
  <c r="A6623" i="4"/>
  <c r="A2555" i="4"/>
  <c r="A4731" i="4"/>
  <c r="A5331" i="4"/>
  <c r="A4850" i="4"/>
  <c r="A3082" i="4"/>
  <c r="A70" i="4"/>
  <c r="A1942" i="4"/>
  <c r="A7066" i="4"/>
  <c r="A5474" i="4"/>
  <c r="A562" i="4"/>
  <c r="A4202" i="4"/>
  <c r="A4262" i="4"/>
  <c r="A5510" i="4"/>
  <c r="A1678" i="4"/>
  <c r="A1618" i="4"/>
  <c r="A5018" i="4"/>
  <c r="A1857" i="4"/>
  <c r="A6165" i="4"/>
  <c r="A4765" i="4"/>
  <c r="A4801" i="4"/>
  <c r="A5365" i="4"/>
  <c r="A4441" i="4"/>
  <c r="A1461" i="4"/>
  <c r="A5449" i="4"/>
  <c r="A3877" i="4"/>
  <c r="A5305" i="4"/>
  <c r="A4189" i="4"/>
  <c r="A6109" i="4"/>
  <c r="A3229" i="4"/>
  <c r="A4800" i="4"/>
  <c r="A5484" i="4"/>
  <c r="A4872" i="4"/>
  <c r="A1292" i="4"/>
  <c r="A1748" i="4"/>
  <c r="A3348" i="4"/>
  <c r="A6548" i="4"/>
  <c r="A1364" i="4"/>
  <c r="A1220" i="4"/>
  <c r="A524" i="4"/>
  <c r="A2672" i="4"/>
  <c r="A1196" i="4"/>
  <c r="A2180" i="4"/>
  <c r="A4404" i="4"/>
  <c r="A380" i="4"/>
  <c r="A5388" i="4"/>
  <c r="A188" i="4"/>
  <c r="A6175" i="4"/>
  <c r="A499" i="4"/>
  <c r="A6691" i="4"/>
  <c r="A1291" i="4"/>
  <c r="A2755" i="4"/>
  <c r="A6475" i="4"/>
  <c r="A523" i="4"/>
  <c r="A2911" i="4"/>
  <c r="A2923" i="4"/>
  <c r="A2707" i="4"/>
  <c r="A5207" i="4"/>
  <c r="A5015" i="4"/>
  <c r="A199" i="4"/>
  <c r="A3042" i="4"/>
  <c r="A5602" i="4"/>
  <c r="A174" i="4"/>
  <c r="A1554" i="4"/>
  <c r="A1962" i="4"/>
  <c r="A3418" i="4"/>
  <c r="A6306" i="4"/>
  <c r="A3214" i="4"/>
  <c r="A2562" i="4"/>
  <c r="A1242" i="4"/>
  <c r="A486" i="4"/>
  <c r="A3466" i="4"/>
  <c r="A6210" i="4"/>
  <c r="A4870" i="4"/>
  <c r="A5722" i="4"/>
  <c r="A294" i="4"/>
  <c r="A4066" i="4"/>
  <c r="A3502" i="4"/>
  <c r="A2226" i="4"/>
  <c r="A1914" i="4"/>
  <c r="A1326" i="4"/>
  <c r="A4210" i="4"/>
  <c r="A4197" i="4"/>
  <c r="A5037" i="4"/>
  <c r="A1637" i="4"/>
  <c r="A5193" i="4"/>
  <c r="A2885" i="4"/>
  <c r="A2105" i="4"/>
  <c r="A1037" i="4"/>
  <c r="A5601" i="4"/>
  <c r="A1253" i="4"/>
  <c r="A845" i="4"/>
  <c r="A7013" i="4"/>
  <c r="A1277" i="4"/>
  <c r="A2993" i="4"/>
  <c r="A2153" i="4"/>
  <c r="A1385" i="4"/>
  <c r="A6773" i="4"/>
  <c r="A3309" i="4"/>
  <c r="A4233" i="4"/>
  <c r="A233" i="4"/>
  <c r="A41" i="4"/>
  <c r="A737" i="4"/>
  <c r="A3546" i="4"/>
  <c r="A4923" i="4"/>
  <c r="A3795" i="4"/>
  <c r="A2423" i="4"/>
  <c r="A6015" i="4"/>
  <c r="A4275" i="4"/>
  <c r="A4803" i="4"/>
  <c r="A1463" i="4"/>
  <c r="A2063" i="4"/>
  <c r="A2855" i="4"/>
  <c r="A3023" i="4"/>
  <c r="A6347" i="4"/>
  <c r="A2399" i="4"/>
  <c r="A2495" i="4"/>
  <c r="A551" i="4"/>
  <c r="A5787" i="4"/>
  <c r="A5643" i="4"/>
  <c r="A5715" i="4"/>
  <c r="A1247" i="4"/>
  <c r="A1235" i="4"/>
  <c r="A6075" i="4"/>
  <c r="A1391" i="4"/>
  <c r="A6743" i="4"/>
  <c r="A3131" i="4"/>
  <c r="A875" i="4"/>
  <c r="A2003" i="4"/>
  <c r="A2951" i="4"/>
  <c r="A2507" i="4"/>
  <c r="A959" i="4"/>
  <c r="A3663" i="4"/>
  <c r="A3507" i="4"/>
  <c r="A2891" i="4"/>
  <c r="A6875" i="4"/>
  <c r="A5451" i="4"/>
  <c r="A6143" i="4"/>
  <c r="A3783" i="4"/>
  <c r="A6551" i="4"/>
  <c r="A671" i="4"/>
  <c r="A5223" i="4"/>
  <c r="A3423" i="4"/>
  <c r="A4251" i="4"/>
  <c r="A2291" i="4"/>
  <c r="A3699" i="4"/>
  <c r="A1019" i="4"/>
  <c r="A4107" i="4"/>
  <c r="A3399" i="4"/>
  <c r="A995" i="4"/>
  <c r="A1223" i="4"/>
  <c r="A5487" i="4"/>
  <c r="A1331" i="4"/>
  <c r="A2123" i="4"/>
  <c r="A4503" i="4"/>
  <c r="A6731" i="4"/>
  <c r="A4719" i="4"/>
  <c r="A4047" i="4"/>
  <c r="A1811" i="4"/>
  <c r="A347" i="4"/>
  <c r="A3339" i="4"/>
  <c r="A3675" i="4"/>
  <c r="A1943" i="4"/>
  <c r="A6503" i="4"/>
  <c r="A6791" i="4"/>
  <c r="A2567" i="4"/>
  <c r="A2795" i="4"/>
  <c r="A5667" i="4"/>
  <c r="A3459" i="4"/>
  <c r="A3951" i="4"/>
  <c r="A3170" i="4"/>
  <c r="A6778" i="4"/>
  <c r="A3386" i="4"/>
  <c r="A4574" i="4"/>
  <c r="A3494" i="4"/>
  <c r="A4154" i="4"/>
  <c r="A5906" i="4"/>
  <c r="A5138" i="4"/>
  <c r="A6346" i="4"/>
  <c r="A3142" i="4"/>
  <c r="A5258" i="4"/>
  <c r="A3578" i="4"/>
  <c r="A4106" i="4"/>
  <c r="A5786" i="4"/>
  <c r="A3362" i="4"/>
  <c r="A982" i="4"/>
  <c r="A2758" i="4"/>
  <c r="A5642" i="4"/>
  <c r="A826" i="4"/>
  <c r="A4382" i="4"/>
  <c r="A2902" i="4"/>
  <c r="A6994" i="4"/>
  <c r="A1486" i="4"/>
  <c r="A802" i="4"/>
  <c r="A4994" i="4"/>
  <c r="A5390" i="4"/>
  <c r="A5714" i="4"/>
  <c r="A5774" i="4"/>
  <c r="A6322" i="4"/>
  <c r="A4826" i="4"/>
  <c r="A1162" i="4"/>
  <c r="A3518" i="4"/>
  <c r="A958" i="4"/>
  <c r="A1462" i="4"/>
  <c r="A898" i="4"/>
  <c r="A3350" i="4"/>
  <c r="A3230" i="4"/>
  <c r="A5498" i="4"/>
  <c r="A1690" i="4"/>
  <c r="A1270" i="4"/>
  <c r="A5366" i="4"/>
  <c r="A1378" i="4"/>
  <c r="A790" i="4"/>
  <c r="A3338" i="4"/>
  <c r="A442" i="4"/>
  <c r="A6521" i="4"/>
  <c r="A874" i="4"/>
  <c r="A2638" i="4"/>
  <c r="A6226" i="4"/>
  <c r="A6730" i="4"/>
  <c r="A4274" i="4"/>
  <c r="A2038" i="4"/>
  <c r="A1438" i="4"/>
  <c r="A6442" i="4"/>
  <c r="A4862" i="4"/>
  <c r="A5930" i="4"/>
  <c r="A3022" i="4"/>
  <c r="A5630" i="4"/>
  <c r="A6026" i="4"/>
  <c r="A4706" i="4"/>
  <c r="A4874" i="4"/>
  <c r="A754" i="4"/>
  <c r="A178" i="4"/>
  <c r="A2470" i="4"/>
  <c r="A2062" i="4"/>
  <c r="A2338" i="4"/>
  <c r="A1246" i="4"/>
  <c r="A5653" i="4"/>
  <c r="A3433" i="4"/>
  <c r="A2937" i="4"/>
  <c r="A5905" i="4"/>
  <c r="A57" i="4"/>
  <c r="A4645" i="4"/>
  <c r="A3685" i="4"/>
  <c r="A1425" i="4"/>
  <c r="A6741" i="4"/>
  <c r="A5629" i="4"/>
  <c r="A1077" i="4"/>
  <c r="A5293" i="4"/>
  <c r="A4369" i="4"/>
  <c r="A6597" i="4"/>
  <c r="A429" i="4"/>
  <c r="A6813" i="4"/>
  <c r="A3937" i="4"/>
  <c r="A81" i="4"/>
  <c r="A5977" i="4"/>
  <c r="A1161" i="4"/>
  <c r="A2505" i="4"/>
  <c r="A945" i="4"/>
  <c r="A4105" i="4"/>
  <c r="A3913" i="4"/>
  <c r="A4177" i="4"/>
  <c r="A6345" i="4"/>
  <c r="A6001" i="4"/>
  <c r="A4897" i="4"/>
  <c r="A2457" i="4"/>
  <c r="A3961" i="4"/>
  <c r="A5557" i="4"/>
  <c r="A3021" i="4"/>
  <c r="A1101" i="4"/>
  <c r="A5917" i="4"/>
  <c r="A5857" i="4"/>
  <c r="A1257" i="4"/>
  <c r="A5881" i="4"/>
  <c r="A1341" i="4"/>
  <c r="A3757" i="4"/>
  <c r="A2289" i="4"/>
  <c r="A6765" i="4"/>
  <c r="A6201" i="4"/>
  <c r="A2181" i="4"/>
  <c r="A4333" i="4"/>
  <c r="A1221" i="4"/>
  <c r="A2721" i="4"/>
  <c r="A6273" i="4"/>
  <c r="A573" i="4"/>
  <c r="A3901" i="4"/>
  <c r="A3409" i="4"/>
  <c r="A4585" i="4"/>
  <c r="A549" i="4"/>
  <c r="A3493" i="4"/>
  <c r="A4705" i="4"/>
  <c r="A3841" i="4"/>
  <c r="A6916" i="4"/>
  <c r="A1017" i="4"/>
  <c r="A2217" i="4"/>
  <c r="A4993" i="4"/>
  <c r="A4345" i="4"/>
  <c r="A6681" i="4"/>
  <c r="A6429" i="4"/>
  <c r="A1485" i="4"/>
  <c r="A6297" i="4"/>
  <c r="A5593" i="4"/>
  <c r="A5497" i="4"/>
  <c r="A1509" i="4"/>
  <c r="A2685" i="4"/>
  <c r="A2157" i="4"/>
  <c r="A1868" i="4"/>
  <c r="A1328" i="4"/>
  <c r="A1340" i="4"/>
  <c r="A80" i="4"/>
  <c r="A296" i="4"/>
  <c r="A2720" i="4"/>
  <c r="A4944" i="4"/>
  <c r="A8" i="4"/>
  <c r="A5400" i="4"/>
  <c r="A5100" i="4"/>
  <c r="A812" i="4"/>
  <c r="A5016" i="4"/>
  <c r="A1604" i="4"/>
  <c r="A1628" i="4"/>
  <c r="A2948" i="4"/>
  <c r="A3396" i="4"/>
  <c r="A1136" i="4"/>
  <c r="A1160" i="4"/>
  <c r="A968" i="4"/>
  <c r="A716" i="4"/>
  <c r="A5472" i="4"/>
  <c r="A3612" i="4"/>
  <c r="A2552" i="4"/>
  <c r="A680" i="4"/>
  <c r="A3672" i="4"/>
  <c r="A5076" i="4"/>
  <c r="A4476" i="4"/>
  <c r="A5244" i="4"/>
  <c r="A3156" i="4"/>
  <c r="A212" i="4"/>
  <c r="A1052" i="4"/>
  <c r="A3804" i="4"/>
  <c r="A728" i="4"/>
  <c r="A2060" i="4"/>
  <c r="A500" i="4"/>
  <c r="A176" i="4"/>
  <c r="A2036" i="4"/>
  <c r="A6500" i="4"/>
  <c r="A5328" i="4"/>
  <c r="A1832" i="4"/>
  <c r="A4008" i="4"/>
  <c r="A800" i="4"/>
  <c r="A4368" i="4"/>
  <c r="A4656" i="4"/>
  <c r="A2900" i="4"/>
  <c r="A5196" i="4"/>
  <c r="A4548" i="4"/>
  <c r="A4116" i="4"/>
  <c r="A6716" i="4"/>
  <c r="A1016" i="4"/>
  <c r="A7004" i="4"/>
  <c r="A6668" i="4"/>
  <c r="A44" i="4"/>
  <c r="A3780" i="4"/>
  <c r="A1388" i="4"/>
  <c r="A2192" i="4"/>
  <c r="A1928" i="4"/>
  <c r="A1664" i="4"/>
  <c r="A860" i="4"/>
  <c r="A2372" i="4"/>
  <c r="A6572" i="4"/>
  <c r="A2864" i="4"/>
  <c r="A2972" i="4"/>
  <c r="A1903" i="4"/>
  <c r="A1675" i="4"/>
  <c r="A5147" i="4"/>
  <c r="A2143" i="4"/>
  <c r="A3287" i="4"/>
  <c r="A355" i="4"/>
  <c r="A6655" i="4"/>
  <c r="A3431" i="4"/>
  <c r="A6047" i="4"/>
  <c r="A943" i="4"/>
  <c r="A6199" i="4"/>
  <c r="A1003" i="4"/>
  <c r="A2119" i="4"/>
  <c r="A835" i="4"/>
  <c r="A931" i="4"/>
  <c r="A2059" i="4"/>
  <c r="A2335" i="4"/>
  <c r="A1915" i="4"/>
  <c r="A6247" i="4"/>
  <c r="A2395" i="4"/>
  <c r="A3671" i="4"/>
  <c r="A91" i="4"/>
  <c r="A6631" i="4"/>
  <c r="A6751" i="4"/>
  <c r="A1447" i="4"/>
  <c r="A3599" i="4"/>
  <c r="A6967" i="4"/>
  <c r="A3263" i="4"/>
  <c r="A5339" i="4"/>
  <c r="A2983" i="4"/>
  <c r="A5855" i="4"/>
  <c r="A4163" i="4"/>
  <c r="A5363" i="4"/>
  <c r="A487" i="4"/>
  <c r="A3539" i="4"/>
  <c r="A1579" i="4"/>
  <c r="A2827" i="4"/>
  <c r="A4271" i="4"/>
  <c r="A5027" i="4"/>
  <c r="A2551" i="4"/>
  <c r="A3731" i="4"/>
  <c r="A3947" i="4"/>
  <c r="A6583" i="4"/>
  <c r="A6115" i="4"/>
  <c r="A3839" i="4"/>
  <c r="A1363" i="4"/>
  <c r="A5531" i="4"/>
  <c r="A2227" i="4"/>
  <c r="A6295" i="4"/>
  <c r="A5927" i="4"/>
  <c r="A6679" i="4"/>
  <c r="A4319" i="4"/>
  <c r="A571" i="4"/>
  <c r="A391" i="4"/>
  <c r="A7051" i="4"/>
  <c r="A5087" i="4"/>
  <c r="A2503" i="4"/>
  <c r="A1423" i="4"/>
  <c r="A3815" i="4"/>
  <c r="A247" i="4"/>
  <c r="A1471" i="4"/>
  <c r="A7063" i="4"/>
  <c r="A1771" i="4"/>
  <c r="A5963" i="4"/>
  <c r="A4463" i="4"/>
  <c r="A5579" i="4"/>
  <c r="A1735" i="4"/>
  <c r="A475" i="4"/>
  <c r="A1507" i="4"/>
  <c r="A67" i="4"/>
  <c r="A6163" i="4"/>
  <c r="A5675" i="4"/>
  <c r="A1866" i="4"/>
  <c r="A1218" i="4"/>
  <c r="A2370" i="4"/>
  <c r="A666" i="4"/>
  <c r="A4858" i="4"/>
  <c r="A4822" i="4"/>
  <c r="A606" i="4"/>
  <c r="A3682" i="4"/>
  <c r="A5362" i="4"/>
  <c r="A4294" i="4"/>
  <c r="A4042" i="4"/>
  <c r="A2406" i="4"/>
  <c r="A138" i="4"/>
  <c r="A4054" i="4"/>
  <c r="A1434" i="4"/>
  <c r="A2262" i="4"/>
  <c r="A2646" i="4"/>
  <c r="A4390" i="4"/>
  <c r="A1458" i="4"/>
  <c r="A4690" i="4"/>
  <c r="A3006" i="4"/>
  <c r="A1206" i="4"/>
  <c r="A1746" i="4"/>
  <c r="A6082" i="4"/>
  <c r="A3742" i="4"/>
  <c r="A3814" i="4"/>
  <c r="A1674" i="4"/>
  <c r="A1338" i="4"/>
  <c r="A4930" i="4"/>
  <c r="A330" i="4"/>
  <c r="A2022" i="4"/>
  <c r="A4774" i="4"/>
  <c r="A570" i="4"/>
  <c r="A522" i="4"/>
  <c r="A5410" i="4"/>
  <c r="A1290" i="4"/>
  <c r="A3274" i="4"/>
  <c r="A3646" i="4"/>
  <c r="A1302" i="4"/>
  <c r="A1950" i="4"/>
  <c r="A6529" i="4"/>
  <c r="A2106" i="4"/>
  <c r="A558" i="4"/>
  <c r="A3090" i="4"/>
  <c r="A4786" i="4"/>
  <c r="A3454" i="4"/>
  <c r="A822" i="4"/>
  <c r="A1074" i="4"/>
  <c r="A6714" i="4"/>
  <c r="A6762" i="4"/>
  <c r="A102" i="4"/>
  <c r="A2886" i="4"/>
  <c r="A2178" i="4"/>
  <c r="A870" i="4"/>
  <c r="A4726" i="4"/>
  <c r="A6906" i="4"/>
  <c r="A2766" i="4"/>
  <c r="A5434" i="4"/>
  <c r="A3946" i="4"/>
  <c r="A4198" i="4"/>
  <c r="A2202" i="4"/>
  <c r="A6690" i="4"/>
  <c r="A3790" i="4"/>
  <c r="A7026" i="4"/>
  <c r="A6666" i="4"/>
  <c r="A6594" i="4"/>
  <c r="A1901" i="4"/>
  <c r="A3285" i="4"/>
  <c r="A4341" i="4"/>
  <c r="A1709" i="4"/>
  <c r="A3177" i="4"/>
  <c r="A3849" i="4"/>
  <c r="A4389" i="4"/>
  <c r="A5361" i="4"/>
  <c r="A6989" i="4"/>
  <c r="A1685" i="4"/>
  <c r="A6437" i="4"/>
  <c r="A6557" i="4"/>
  <c r="A4701" i="4"/>
  <c r="A1049" i="4"/>
  <c r="A3465" i="4"/>
  <c r="A6497" i="4"/>
  <c r="A5013" i="4"/>
  <c r="A4677" i="4"/>
  <c r="A3261" i="4"/>
  <c r="A2597" i="4"/>
  <c r="A2921" i="4"/>
  <c r="A1553" i="4"/>
  <c r="A5973" i="4"/>
  <c r="A3741" i="4"/>
  <c r="A3633" i="4"/>
  <c r="A6057" i="4"/>
  <c r="A269" i="4"/>
  <c r="A6581" i="4"/>
  <c r="A5157" i="4"/>
  <c r="A3017" i="4"/>
  <c r="A6797" i="4"/>
  <c r="A3101" i="4"/>
  <c r="A6173" i="4"/>
  <c r="A1397" i="4"/>
  <c r="A1493" i="4"/>
  <c r="A5457" i="4"/>
  <c r="A3213" i="4"/>
  <c r="A5265" i="4"/>
  <c r="A1469" i="4"/>
  <c r="A6569" i="4"/>
  <c r="A3537" i="4"/>
  <c r="A2981" i="4"/>
  <c r="A1433" i="4"/>
  <c r="A821" i="4"/>
  <c r="A3345" i="4"/>
  <c r="A1349" i="4"/>
  <c r="A5577" i="4"/>
  <c r="A5109" i="4"/>
  <c r="A6069" i="4"/>
  <c r="A1769" i="4"/>
  <c r="A401" i="4"/>
  <c r="A4413" i="4"/>
  <c r="A1457" i="4"/>
  <c r="A5553" i="4"/>
  <c r="A3657" i="4"/>
  <c r="A4737" i="4"/>
  <c r="A6365" i="4"/>
  <c r="A1001" i="4"/>
  <c r="A605" i="4"/>
  <c r="A4509" i="4"/>
  <c r="A4209" i="4"/>
  <c r="A4881" i="4"/>
  <c r="A6353" i="4"/>
  <c r="A6209" i="4"/>
  <c r="A6713" i="4"/>
  <c r="A6329" i="4"/>
  <c r="A4977" i="4"/>
  <c r="A1673" i="4"/>
  <c r="A653" i="4"/>
  <c r="A1181" i="4"/>
  <c r="A4869" i="4"/>
  <c r="A4773" i="4"/>
  <c r="A6113" i="4"/>
  <c r="A1886" i="4"/>
  <c r="A6890" i="4"/>
  <c r="A5646" i="4"/>
  <c r="A3762" i="4"/>
  <c r="A2138" i="4"/>
  <c r="A6410" i="4"/>
  <c r="A4626" i="4"/>
  <c r="A3594" i="4"/>
  <c r="A4734" i="4"/>
  <c r="A1130" i="4"/>
  <c r="A5550" i="4"/>
  <c r="A6818" i="4"/>
  <c r="A3678" i="4"/>
  <c r="A590" i="4"/>
  <c r="A170" i="4"/>
  <c r="A4158" i="4"/>
  <c r="A1298" i="4"/>
  <c r="A5922" i="4"/>
  <c r="A5406" i="4"/>
  <c r="A6602" i="4"/>
  <c r="A4194" i="4"/>
  <c r="A4050" i="4"/>
  <c r="A3198" i="4"/>
  <c r="A278" i="4"/>
  <c r="A986" i="4"/>
  <c r="A3810" i="4"/>
  <c r="A1154" i="4"/>
  <c r="A1346" i="4"/>
  <c r="A3894" i="4"/>
  <c r="A2954" i="4"/>
  <c r="A2162" i="4"/>
  <c r="A6746" i="4"/>
  <c r="A698" i="4"/>
  <c r="A3186" i="4"/>
  <c r="A4830" i="4"/>
  <c r="A758" i="4"/>
  <c r="A5118" i="4"/>
  <c r="A3110" i="4"/>
  <c r="A1382" i="4"/>
  <c r="A734" i="4"/>
  <c r="A722" i="4"/>
  <c r="A806" i="4"/>
  <c r="A3318" i="4"/>
  <c r="A2966" i="4"/>
  <c r="A3858" i="4"/>
  <c r="A2726" i="4"/>
  <c r="A4374" i="4"/>
  <c r="A5262" i="4"/>
  <c r="A1754" i="4"/>
  <c r="A5730" i="4"/>
  <c r="A1238" i="4"/>
  <c r="A1994" i="4"/>
  <c r="A5874" i="4"/>
  <c r="A2366" i="4"/>
  <c r="A6482" i="4"/>
  <c r="A1310" i="4"/>
  <c r="A3942" i="4"/>
  <c r="A4722" i="4"/>
  <c r="A1934" i="4"/>
  <c r="A626" i="4"/>
  <c r="A5598" i="4"/>
  <c r="A530" i="4"/>
  <c r="A1526" i="4"/>
  <c r="A1046" i="4"/>
  <c r="A3173" i="4"/>
  <c r="A5285" i="4"/>
  <c r="A6041" i="4"/>
  <c r="A2053" i="4"/>
  <c r="A5381" i="4"/>
  <c r="A1933" i="4"/>
  <c r="A4925" i="4"/>
  <c r="A5441" i="4"/>
  <c r="A5777" i="4"/>
  <c r="A5669" i="4"/>
  <c r="A2629" i="4"/>
  <c r="A517" i="4"/>
  <c r="A5717" i="4"/>
  <c r="A5177" i="4"/>
  <c r="A3437" i="4"/>
  <c r="A3689" i="4"/>
  <c r="A4361" i="4"/>
  <c r="A4373" i="4"/>
  <c r="A4577" i="4"/>
  <c r="A2881" i="4"/>
  <c r="A5465" i="4"/>
  <c r="A133" i="4"/>
  <c r="A445" i="4"/>
  <c r="A6053" i="4"/>
  <c r="A889" i="4"/>
  <c r="A1093" i="4"/>
  <c r="A4037" i="4"/>
  <c r="A2473" i="4"/>
  <c r="A5981" i="4"/>
  <c r="A5837" i="4"/>
  <c r="A5573" i="4"/>
  <c r="A3281" i="4"/>
  <c r="A2197" i="4"/>
  <c r="A2749" i="4"/>
  <c r="A4553" i="4"/>
  <c r="A2917" i="4"/>
  <c r="A6493" i="4"/>
  <c r="A613" i="4"/>
  <c r="A1405" i="4"/>
  <c r="A6565" i="4"/>
  <c r="A3317" i="4"/>
  <c r="A5705" i="4"/>
  <c r="A1777" i="4"/>
  <c r="A649" i="4"/>
  <c r="A4524" i="4"/>
  <c r="A2509" i="4"/>
  <c r="A925" i="4"/>
  <c r="A4589" i="4"/>
  <c r="A2149" i="4"/>
  <c r="A2953" i="4"/>
  <c r="A3413" i="4"/>
  <c r="A3809" i="4"/>
  <c r="A2497" i="4"/>
  <c r="A2005" i="4"/>
  <c r="A4865" i="4"/>
  <c r="A3989" i="4"/>
  <c r="A1717" i="4"/>
  <c r="A2089" i="4"/>
  <c r="A5117" i="4"/>
  <c r="A6961" i="4"/>
  <c r="A3221" i="4"/>
  <c r="A2773" i="4"/>
  <c r="A385" i="4"/>
  <c r="A4625" i="4"/>
  <c r="A6709" i="4"/>
  <c r="A3617" i="4"/>
  <c r="A6145" i="4"/>
  <c r="A481" i="4"/>
  <c r="A1789" i="4"/>
  <c r="A6793" i="4"/>
  <c r="A1896" i="4"/>
  <c r="A4468" i="4"/>
  <c r="A648" i="4"/>
  <c r="A4864" i="4"/>
  <c r="A3364" i="4"/>
  <c r="A3928" i="4"/>
  <c r="A1164" i="4"/>
  <c r="A3280" i="4"/>
  <c r="A3856" i="4"/>
  <c r="A876" i="4"/>
  <c r="A4072" i="4"/>
  <c r="A4972" i="4"/>
  <c r="A2580" i="4"/>
  <c r="A2880" i="4"/>
  <c r="A3304" i="4"/>
  <c r="A2246" i="4"/>
  <c r="A5728" i="4"/>
  <c r="A4480" i="4"/>
  <c r="A5740" i="4"/>
  <c r="A6228" i="4"/>
  <c r="A5392" i="4"/>
  <c r="A6492" i="4"/>
  <c r="A1296" i="4"/>
  <c r="A2748" i="4"/>
  <c r="A1536" i="4"/>
  <c r="A2856" i="4"/>
  <c r="A2040" i="4"/>
  <c r="A5956" i="4"/>
  <c r="A3196" i="4"/>
  <c r="A4456" i="4"/>
  <c r="A1176" i="4"/>
  <c r="A2292" i="4"/>
  <c r="A2016" i="4"/>
  <c r="A1680" i="4"/>
  <c r="A2100" i="4"/>
  <c r="A2424" i="4"/>
  <c r="A4228" i="4"/>
  <c r="A6919" i="4"/>
  <c r="A2832" i="4"/>
  <c r="A504" i="4"/>
  <c r="A5008" i="4"/>
  <c r="A4168" i="4"/>
  <c r="A1572" i="4"/>
  <c r="A1836" i="4"/>
  <c r="A3072" i="4"/>
  <c r="A240" i="4"/>
  <c r="A4588" i="4"/>
  <c r="A3844" i="4"/>
  <c r="A2496" i="4"/>
  <c r="A1116" i="4"/>
  <c r="A4984" i="4"/>
  <c r="A5644" i="4"/>
  <c r="A6920" i="4"/>
  <c r="A6792" i="4"/>
  <c r="A6696" i="4"/>
  <c r="A6632" i="4"/>
  <c r="A6504" i="4"/>
  <c r="A6408" i="4"/>
  <c r="A6344" i="4"/>
  <c r="A6216" i="4"/>
  <c r="A6152" i="4"/>
  <c r="A6120" i="4"/>
  <c r="A6088" i="4"/>
  <c r="A5992" i="4"/>
  <c r="A5928" i="4"/>
  <c r="A5896" i="4"/>
  <c r="A5832" i="4"/>
  <c r="A5800" i="4"/>
  <c r="A5645" i="4"/>
  <c r="A5559" i="4"/>
  <c r="A5476" i="4"/>
  <c r="A5389" i="4"/>
  <c r="A5303" i="4"/>
  <c r="A5220" i="4"/>
  <c r="A5133" i="4"/>
  <c r="A4685" i="4"/>
  <c r="A4516" i="4"/>
  <c r="A4343" i="4"/>
  <c r="A4173" i="4"/>
  <c r="A3853" i="4"/>
  <c r="A3684" i="4"/>
  <c r="A2347" i="4"/>
  <c r="A4918" i="4"/>
  <c r="A5842" i="4"/>
  <c r="A4642" i="4"/>
  <c r="A5614" i="4"/>
  <c r="A2946" i="4"/>
  <c r="A5914" i="4"/>
  <c r="A2909" i="4"/>
  <c r="A1541" i="4"/>
  <c r="A5217" i="4"/>
  <c r="A6893" i="4"/>
  <c r="A917" i="4"/>
  <c r="A1409" i="4"/>
  <c r="A6137" i="4"/>
  <c r="A4533" i="4"/>
  <c r="A3369" i="4"/>
  <c r="A3969" i="4"/>
  <c r="A2681" i="4"/>
  <c r="A773" i="4"/>
  <c r="A4950" i="4"/>
  <c r="A3522" i="4"/>
  <c r="A2090" i="4"/>
  <c r="A350" i="4"/>
  <c r="A1706" i="4"/>
  <c r="A2594" i="4"/>
  <c r="A5538" i="4"/>
  <c r="A3122" i="4"/>
  <c r="A482" i="4"/>
  <c r="A2606" i="4"/>
  <c r="A4793" i="4"/>
  <c r="A553" i="4"/>
  <c r="A1477" i="4"/>
  <c r="A6301" i="4"/>
  <c r="A5897" i="4"/>
  <c r="A4133" i="4"/>
  <c r="A1993" i="4"/>
  <c r="A1153" i="4"/>
  <c r="A4757" i="4"/>
  <c r="A5033" i="4"/>
  <c r="A4013" i="4"/>
  <c r="A2653" i="4"/>
  <c r="A2303" i="4"/>
  <c r="A335" i="4"/>
  <c r="A4371" i="4"/>
  <c r="A4815" i="4"/>
  <c r="A1067" i="4"/>
  <c r="A3519" i="4"/>
  <c r="A2831" i="4"/>
  <c r="A5307" i="4"/>
  <c r="A863" i="4"/>
  <c r="A5847" i="4"/>
  <c r="A1307" i="4"/>
  <c r="A6587" i="4"/>
  <c r="A5031" i="4"/>
  <c r="A6515" i="4"/>
  <c r="A215" i="4"/>
  <c r="A3447" i="4"/>
  <c r="A4166" i="4"/>
  <c r="A2482" i="4"/>
  <c r="A1534" i="4"/>
  <c r="A6610" i="4"/>
  <c r="A4034" i="4"/>
  <c r="A5534" i="4"/>
  <c r="A5606" i="4"/>
  <c r="A4670" i="4"/>
  <c r="A3326" i="4"/>
  <c r="A286" i="4"/>
  <c r="A3446" i="4"/>
  <c r="A3010" i="4"/>
  <c r="A6225" i="4"/>
  <c r="A741" i="4"/>
  <c r="A165" i="4"/>
  <c r="A3349" i="4"/>
  <c r="A2913" i="4"/>
  <c r="A6969" i="4"/>
  <c r="A4681" i="4"/>
  <c r="A501" i="4"/>
  <c r="A4717" i="4"/>
  <c r="A5125" i="4"/>
  <c r="A597" i="4"/>
  <c r="A813" i="4"/>
  <c r="A309" i="4"/>
  <c r="A6729" i="4"/>
  <c r="A4297" i="4"/>
  <c r="A1953" i="4"/>
  <c r="A1053" i="4"/>
  <c r="A6609" i="4"/>
  <c r="A1880" i="4"/>
  <c r="A5268" i="4"/>
  <c r="A5964" i="4"/>
  <c r="A1448" i="4"/>
  <c r="A2144" i="4"/>
  <c r="A2468" i="4"/>
  <c r="A3768" i="4"/>
  <c r="A6511" i="4"/>
  <c r="A2587" i="4"/>
  <c r="A3707" i="4"/>
  <c r="A6955" i="4"/>
  <c r="A4679" i="4"/>
  <c r="A6331" i="4"/>
  <c r="A4175" i="4"/>
  <c r="A2371" i="4"/>
  <c r="A2635" i="4"/>
  <c r="A3007" i="4"/>
  <c r="A6642" i="4"/>
  <c r="A6058" i="4"/>
  <c r="A2286" i="4"/>
  <c r="A222" i="4"/>
  <c r="A1374" i="4"/>
  <c r="A3730" i="4"/>
  <c r="A4438" i="4"/>
  <c r="A3622" i="4"/>
  <c r="A5566" i="4"/>
  <c r="A5302" i="4"/>
  <c r="A834" i="4"/>
  <c r="A4090" i="4"/>
  <c r="A1686" i="4"/>
  <c r="A798" i="4"/>
  <c r="A6498" i="4"/>
  <c r="A2610" i="4"/>
  <c r="A2478" i="4"/>
  <c r="A5254" i="4"/>
  <c r="A3190" i="4"/>
  <c r="A990" i="4"/>
  <c r="A6413" i="4"/>
  <c r="A2033" i="4"/>
  <c r="A2251" i="4"/>
  <c r="A4629" i="4"/>
  <c r="A1985" i="4"/>
  <c r="A4761" i="4"/>
  <c r="A3909" i="4"/>
  <c r="A17" i="4"/>
  <c r="A545" i="4"/>
  <c r="A1601" i="4"/>
  <c r="A2477" i="4"/>
  <c r="A3645" i="4"/>
  <c r="A6605" i="4"/>
  <c r="A881" i="4"/>
  <c r="A3933" i="4"/>
  <c r="A2813" i="4"/>
  <c r="A293" i="4"/>
  <c r="A6197" i="4"/>
  <c r="A6233" i="4"/>
  <c r="A425" i="4"/>
  <c r="A4725" i="4"/>
  <c r="A6449" i="4"/>
  <c r="A2465" i="4"/>
  <c r="A5073" i="4"/>
  <c r="A1013" i="4"/>
  <c r="A914" i="4"/>
  <c r="A5655" i="4"/>
  <c r="A2651" i="4"/>
  <c r="A2675" i="4"/>
  <c r="A1271" i="4"/>
  <c r="A2411" i="4"/>
  <c r="A4359" i="4"/>
  <c r="A6755" i="4"/>
  <c r="A1859" i="4"/>
  <c r="A6522" i="4"/>
  <c r="A4839" i="4"/>
  <c r="A1691" i="4"/>
  <c r="A5271" i="4"/>
  <c r="A6635" i="4"/>
  <c r="A3759" i="4"/>
  <c r="A3119" i="4"/>
  <c r="A4383" i="4"/>
  <c r="A767" i="4"/>
  <c r="A2903" i="4"/>
  <c r="A2207" i="4"/>
  <c r="A1031" i="4"/>
  <c r="A6575" i="4"/>
  <c r="A5523" i="4"/>
  <c r="A3867" i="4"/>
  <c r="A4695" i="4"/>
  <c r="A4635" i="4"/>
  <c r="A5151" i="4"/>
  <c r="A3927" i="4"/>
  <c r="A3147" i="4"/>
  <c r="A6131" i="4"/>
  <c r="A3879" i="4"/>
  <c r="A6779" i="4"/>
  <c r="A4875" i="4"/>
  <c r="A947" i="4"/>
  <c r="A3531" i="4"/>
  <c r="A5403" i="4"/>
  <c r="A2051" i="4"/>
  <c r="A179" i="4"/>
  <c r="A7031" i="4"/>
  <c r="A1523" i="4"/>
  <c r="A275" i="4"/>
  <c r="A2915" i="4"/>
  <c r="A35" i="4"/>
  <c r="A4671" i="4"/>
  <c r="A1679" i="4"/>
  <c r="A3083" i="4"/>
  <c r="A2279" i="4"/>
  <c r="A1511" i="4"/>
  <c r="A2735" i="4"/>
  <c r="A971" i="4"/>
  <c r="A6039" i="4"/>
  <c r="A5499" i="4"/>
  <c r="A791" i="4"/>
  <c r="A2075" i="4"/>
  <c r="A3855" i="4"/>
  <c r="A5583" i="4"/>
  <c r="A5439" i="4"/>
  <c r="A6695" i="4"/>
  <c r="A2159" i="4"/>
  <c r="A5199" i="4"/>
  <c r="A5103" i="4"/>
  <c r="A2987" i="4"/>
  <c r="A1127" i="4"/>
  <c r="A1919" i="4"/>
  <c r="A755" i="4"/>
  <c r="A2387" i="4"/>
  <c r="A779" i="4"/>
  <c r="A4467" i="4"/>
  <c r="A6599" i="4"/>
  <c r="A6087" i="4"/>
  <c r="A719" i="4"/>
  <c r="A3483" i="4"/>
  <c r="A1967" i="4"/>
  <c r="A5691" i="4"/>
  <c r="A1667" i="4"/>
  <c r="A5391" i="4"/>
  <c r="A5295" i="4"/>
  <c r="A2099" i="4"/>
  <c r="A2627" i="4"/>
  <c r="A1858" i="4"/>
  <c r="A3770" i="4"/>
  <c r="A2074" i="4"/>
  <c r="A3482" i="4"/>
  <c r="A6514" i="4"/>
  <c r="A1522" i="4"/>
  <c r="A6586" i="4"/>
  <c r="A3758" i="4"/>
  <c r="A3902" i="4"/>
  <c r="A3130" i="4"/>
  <c r="A3626" i="4"/>
  <c r="A2422" i="4"/>
  <c r="A274" i="4"/>
  <c r="A4190" i="4"/>
  <c r="A1810" i="4"/>
  <c r="A1654" i="4"/>
  <c r="A7018" i="4"/>
  <c r="A1390" i="4"/>
  <c r="A454" i="4"/>
  <c r="A5006" i="4"/>
  <c r="A4586" i="4"/>
  <c r="A5054" i="4"/>
  <c r="A2590" i="4"/>
  <c r="A4322" i="4"/>
  <c r="A3722" i="4"/>
  <c r="A634" i="4"/>
  <c r="A5078" i="4"/>
  <c r="A5954" i="4"/>
  <c r="A6970" i="4"/>
  <c r="A574" i="4"/>
  <c r="A202" i="4"/>
  <c r="A994" i="4"/>
  <c r="A6826" i="4"/>
  <c r="A5426" i="4"/>
  <c r="A5066" i="4"/>
  <c r="A2530" i="4"/>
  <c r="A3290" i="4"/>
  <c r="A5042" i="4"/>
  <c r="A3614" i="4"/>
  <c r="A3182" i="4"/>
  <c r="A406" i="4"/>
  <c r="A2326" i="4"/>
  <c r="A1726" i="4"/>
  <c r="A6130" i="4"/>
  <c r="A2218" i="4"/>
  <c r="A370" i="4"/>
  <c r="A346" i="4"/>
  <c r="A5246" i="4"/>
  <c r="A4070" i="4"/>
  <c r="A5678" i="4"/>
  <c r="A3878" i="4"/>
  <c r="A6706" i="4"/>
  <c r="A3674" i="4"/>
  <c r="A4538" i="4"/>
  <c r="A5270" i="4"/>
  <c r="A4226" i="4"/>
  <c r="A2374" i="4"/>
  <c r="A5762" i="4"/>
  <c r="A4521" i="4"/>
  <c r="A4118" i="4"/>
  <c r="A3890" i="4"/>
  <c r="A2146" i="4"/>
  <c r="A3034" i="4"/>
  <c r="A1881" i="4"/>
  <c r="A3505" i="4"/>
  <c r="A5797" i="4"/>
  <c r="A5833" i="4"/>
  <c r="A2001" i="4"/>
  <c r="A2949" i="4"/>
  <c r="A2277" i="4"/>
  <c r="A693" i="4"/>
  <c r="A5485" i="4"/>
  <c r="A6381" i="4"/>
  <c r="A5617" i="4"/>
  <c r="A6993" i="4"/>
  <c r="A6489" i="4"/>
  <c r="A4969" i="4"/>
  <c r="A2481" i="4"/>
  <c r="A5257" i="4"/>
  <c r="A4513" i="4"/>
  <c r="A225" i="4"/>
  <c r="A1125" i="4"/>
  <c r="A5929" i="4"/>
  <c r="A417" i="4"/>
  <c r="A6405" i="4"/>
  <c r="A249" i="4"/>
  <c r="A6933" i="4"/>
  <c r="A2733" i="4"/>
  <c r="A6129" i="4"/>
  <c r="A2757" i="4"/>
  <c r="A4261" i="4"/>
  <c r="A5845" i="4"/>
  <c r="A33" i="4"/>
  <c r="A5077" i="4"/>
  <c r="A453" i="4"/>
  <c r="A2073" i="4"/>
  <c r="A585" i="4"/>
  <c r="A2985" i="4"/>
  <c r="A861" i="4"/>
  <c r="A2601" i="4"/>
  <c r="A6453" i="4"/>
  <c r="A3560" i="4"/>
  <c r="A5209" i="4"/>
  <c r="A4477" i="4"/>
  <c r="A609" i="4"/>
  <c r="A5317" i="4"/>
  <c r="A3105" i="4"/>
  <c r="A561" i="4"/>
  <c r="A897" i="4"/>
  <c r="A1029" i="4"/>
  <c r="A5281" i="4"/>
  <c r="A4033" i="4"/>
  <c r="A6393" i="4"/>
  <c r="A6669" i="4"/>
  <c r="A285" i="4"/>
  <c r="A177" i="4"/>
  <c r="A4153" i="4"/>
  <c r="A6309" i="4"/>
  <c r="A4945" i="4"/>
  <c r="A969" i="4"/>
  <c r="A1269" i="4"/>
  <c r="A3985" i="4"/>
  <c r="A2013" i="4"/>
  <c r="A6573" i="4"/>
  <c r="A765" i="4"/>
  <c r="A837" i="4"/>
  <c r="A6261" i="4"/>
  <c r="A1713" i="4"/>
  <c r="A957" i="4"/>
  <c r="A5989" i="4"/>
  <c r="A2553" i="4"/>
  <c r="A357" i="4"/>
  <c r="A3157" i="4"/>
  <c r="A1892" i="4"/>
  <c r="A1064" i="4"/>
  <c r="A3559" i="4"/>
  <c r="A5520" i="4"/>
  <c r="A1028" i="4"/>
  <c r="A1616" i="4"/>
  <c r="A4968" i="4"/>
  <c r="A2096" i="4"/>
  <c r="A6908" i="4"/>
  <c r="A2420" i="4"/>
  <c r="A3468" i="4"/>
  <c r="A2588" i="4"/>
  <c r="A752" i="4"/>
  <c r="A3204" i="4"/>
  <c r="A5772" i="4"/>
  <c r="A1520" i="4"/>
  <c r="A2780" i="4"/>
  <c r="A3020" i="4"/>
  <c r="A4824" i="4"/>
  <c r="A1208" i="4"/>
  <c r="A1352" i="4"/>
  <c r="A1040" i="4"/>
  <c r="A2480" i="4"/>
  <c r="A5592" i="4"/>
  <c r="A3948" i="4"/>
  <c r="A6596" i="4"/>
  <c r="A416" i="4"/>
  <c r="A1724" i="4"/>
  <c r="A932" i="4"/>
  <c r="A6332" i="4"/>
  <c r="A3032" i="4"/>
  <c r="A2456" i="4"/>
  <c r="A3264" i="4"/>
  <c r="A3432" i="4"/>
  <c r="A1700" i="4"/>
  <c r="A740" i="4"/>
  <c r="A4896" i="4"/>
  <c r="A2324" i="4"/>
  <c r="A6884" i="4"/>
  <c r="A1976" i="4"/>
  <c r="A1316" i="4"/>
  <c r="A164" i="4"/>
  <c r="A4140" i="4"/>
  <c r="A2348" i="4"/>
  <c r="A6260" i="4"/>
  <c r="A3912" i="4"/>
  <c r="A2012" i="4"/>
  <c r="A2528" i="4"/>
  <c r="A4704" i="4"/>
  <c r="A464" i="4"/>
  <c r="A3720" i="4"/>
  <c r="A6764" i="4"/>
  <c r="A5112" i="4"/>
  <c r="A5436" i="4"/>
  <c r="A6116" i="4"/>
  <c r="A5448" i="4"/>
  <c r="A824" i="4"/>
  <c r="A836" i="4"/>
  <c r="A788" i="4"/>
  <c r="A4519" i="4"/>
  <c r="A440" i="4"/>
  <c r="A284" i="4"/>
  <c r="A1400" i="4"/>
  <c r="A1772" i="4"/>
  <c r="A1855" i="4"/>
  <c r="A1027" i="4"/>
  <c r="A3019" i="4"/>
  <c r="A6763" i="4"/>
  <c r="A2887" i="4"/>
  <c r="A4763" i="4"/>
  <c r="A1483" i="4"/>
  <c r="A6187" i="4"/>
  <c r="A1327" i="4"/>
  <c r="A6986" i="4"/>
  <c r="A2383" i="4"/>
  <c r="A2359" i="4"/>
  <c r="A3383" i="4"/>
  <c r="A6859" i="4"/>
  <c r="A6571" i="4"/>
  <c r="A2863" i="4"/>
  <c r="A3611" i="4"/>
  <c r="A2947" i="4"/>
  <c r="A79" i="4"/>
  <c r="A3887" i="4"/>
  <c r="A1435" i="4"/>
  <c r="A6535" i="4"/>
  <c r="A4799" i="4"/>
  <c r="A1099" i="4"/>
  <c r="A4511" i="4"/>
  <c r="A607" i="4"/>
  <c r="A4211" i="4"/>
  <c r="A3971" i="4"/>
  <c r="A4031" i="4"/>
  <c r="A1591" i="4"/>
  <c r="A4991" i="4"/>
  <c r="A751" i="4"/>
  <c r="A6703" i="4"/>
  <c r="A3139" i="4"/>
  <c r="A5891" i="4"/>
  <c r="A643" i="4"/>
  <c r="A6439" i="4"/>
  <c r="A2179" i="4"/>
  <c r="A4547" i="4"/>
  <c r="A5399" i="4"/>
  <c r="A2287" i="4"/>
  <c r="A1051" i="4"/>
  <c r="A5243" i="4"/>
  <c r="A5375" i="4"/>
  <c r="A1987" i="4"/>
  <c r="A2611" i="4"/>
  <c r="A6319" i="4"/>
  <c r="A4487" i="4"/>
  <c r="A1663" i="4"/>
  <c r="A6847" i="4"/>
  <c r="A3743" i="4"/>
  <c r="A3179" i="4"/>
  <c r="A3091" i="4"/>
  <c r="A1819" i="4"/>
  <c r="A2803" i="4"/>
  <c r="A3127" i="4"/>
  <c r="A6775" i="4"/>
  <c r="A1555" i="4"/>
  <c r="A979" i="4"/>
  <c r="A3695" i="4"/>
  <c r="A3323" i="4"/>
  <c r="A5819" i="4"/>
  <c r="A235" i="4"/>
  <c r="A4139" i="4"/>
  <c r="A5939" i="4"/>
  <c r="A2275" i="4"/>
  <c r="A6715" i="4"/>
  <c r="A5831" i="4"/>
  <c r="A1459" i="4"/>
  <c r="A3575" i="4"/>
  <c r="A2299" i="4"/>
  <c r="A1878" i="4"/>
  <c r="A2298" i="4"/>
  <c r="A4834" i="4"/>
  <c r="A1134" i="4"/>
  <c r="A1014" i="4"/>
  <c r="A918" i="4"/>
  <c r="A5266" i="4"/>
  <c r="A5170" i="4"/>
  <c r="A4954" i="4"/>
  <c r="A6925" i="4"/>
  <c r="A5446" i="4"/>
  <c r="A2802" i="4"/>
  <c r="A4738" i="4"/>
  <c r="A954" i="4"/>
  <c r="A750" i="4"/>
  <c r="A2742" i="4"/>
  <c r="A4234" i="4"/>
  <c r="A2694" i="4"/>
  <c r="A4529" i="4"/>
  <c r="A4150" i="4"/>
  <c r="A6330" i="4"/>
  <c r="A6034" i="4"/>
  <c r="A1050" i="4"/>
  <c r="A2502" i="4"/>
  <c r="A1038" i="4"/>
  <c r="A4222" i="4"/>
  <c r="A1662" i="4"/>
  <c r="A5506" i="4"/>
  <c r="A3598" i="4"/>
  <c r="A966" i="4"/>
  <c r="A2634" i="4"/>
  <c r="A2910" i="4"/>
  <c r="A882" i="4"/>
  <c r="A2934" i="4"/>
  <c r="A6106" i="4"/>
  <c r="A5782" i="4"/>
  <c r="A5458" i="4"/>
  <c r="A5014" i="4"/>
  <c r="A3442" i="4"/>
  <c r="A4018" i="4"/>
  <c r="A3262" i="4"/>
  <c r="A5890" i="4"/>
  <c r="A366" i="4"/>
  <c r="A4006" i="4"/>
  <c r="A2730" i="4"/>
  <c r="A690" i="4"/>
  <c r="A438" i="4"/>
  <c r="A1842" i="4"/>
  <c r="A534" i="4"/>
  <c r="A42" i="4"/>
  <c r="A5794" i="4"/>
  <c r="A2670" i="4"/>
  <c r="A5674" i="4"/>
  <c r="A1278" i="4"/>
  <c r="A4606" i="4"/>
  <c r="A5530" i="4"/>
  <c r="A2382" i="4"/>
  <c r="A3154" i="4"/>
  <c r="A4546" i="4"/>
  <c r="A6282" i="4"/>
  <c r="A4906" i="4"/>
  <c r="A18" i="4"/>
  <c r="A4342" i="4"/>
  <c r="A4030" i="4"/>
  <c r="A1386" i="4"/>
  <c r="A3778" i="4"/>
  <c r="A402" i="4"/>
  <c r="A3430" i="4"/>
  <c r="A1889" i="4"/>
  <c r="A2453" i="4"/>
  <c r="A137" i="4"/>
  <c r="A353" i="4"/>
  <c r="A4953" i="4"/>
  <c r="A5985" i="4"/>
  <c r="A1289" i="4"/>
  <c r="A7061" i="4"/>
  <c r="A6269" i="4"/>
  <c r="A1073" i="4"/>
  <c r="A5301" i="4"/>
  <c r="A4833" i="4"/>
  <c r="A4113" i="4"/>
  <c r="A1265" i="4"/>
  <c r="A4528" i="4"/>
  <c r="A2273" i="4"/>
  <c r="A4593" i="4"/>
  <c r="A3669" i="4"/>
  <c r="A3585" i="4"/>
  <c r="A797" i="4"/>
  <c r="A5805" i="4"/>
  <c r="A317" i="4"/>
  <c r="A5625" i="4"/>
  <c r="A4809" i="4"/>
  <c r="A3549" i="4"/>
  <c r="A4917" i="4"/>
  <c r="A6045" i="4"/>
  <c r="A5169" i="4"/>
  <c r="A5049" i="4"/>
  <c r="A2861" i="4"/>
  <c r="A1661" i="4"/>
  <c r="A1745" i="4"/>
  <c r="A3089" i="4"/>
  <c r="A6161" i="4"/>
  <c r="A2021" i="4"/>
  <c r="A3381" i="4"/>
  <c r="A4425" i="4"/>
  <c r="A3993" i="4"/>
  <c r="A4053" i="4"/>
  <c r="A149" i="4"/>
  <c r="A3753" i="4"/>
  <c r="A4497" i="4"/>
  <c r="A2369" i="4"/>
  <c r="A7049" i="4"/>
  <c r="A3777" i="4"/>
  <c r="A2177" i="4"/>
  <c r="A209" i="4"/>
  <c r="A6257" i="4"/>
  <c r="A2381" i="4"/>
  <c r="A857" i="4"/>
  <c r="A1157" i="4"/>
  <c r="A2537" i="4"/>
  <c r="A2693" i="4"/>
  <c r="A3765" i="4"/>
  <c r="A953" i="4"/>
  <c r="A3501" i="4"/>
  <c r="A1721" i="4"/>
  <c r="A3861" i="4"/>
  <c r="A4665" i="4"/>
  <c r="A689" i="4"/>
  <c r="A3405" i="4"/>
  <c r="A2357" i="4"/>
  <c r="A2573" i="4"/>
  <c r="A4005" i="4"/>
  <c r="A6749" i="4"/>
  <c r="A6401" i="4"/>
  <c r="A4989" i="4"/>
  <c r="A1841" i="4"/>
  <c r="A5565" i="4"/>
  <c r="A3609" i="4"/>
  <c r="A5658" i="4"/>
  <c r="A5478" i="4"/>
  <c r="A6626" i="4"/>
  <c r="A6525" i="4"/>
  <c r="A3390" i="4"/>
  <c r="A2630" i="4"/>
  <c r="A5082" i="4"/>
  <c r="A2846" i="4"/>
  <c r="A1022" i="4"/>
  <c r="A1118" i="4"/>
  <c r="A4482" i="4"/>
  <c r="A2198" i="4"/>
  <c r="A2942" i="4"/>
  <c r="A362" i="4"/>
  <c r="A578" i="4"/>
  <c r="A3978" i="4"/>
  <c r="A5454" i="4"/>
  <c r="A770" i="4"/>
  <c r="A374" i="4"/>
  <c r="A1178" i="4"/>
  <c r="A3462" i="4"/>
  <c r="A2882" i="4"/>
  <c r="A2126" i="4"/>
  <c r="A2378" i="4"/>
  <c r="A4818" i="4"/>
  <c r="A2234" i="4"/>
  <c r="A974" i="4"/>
  <c r="A4410" i="4"/>
  <c r="A1622" i="4"/>
  <c r="A6506" i="4"/>
  <c r="A2517" i="4"/>
  <c r="A458" i="4"/>
  <c r="A3234" i="4"/>
  <c r="A5214" i="4"/>
  <c r="A5034" i="4"/>
  <c r="A3630" i="4"/>
  <c r="A302" i="4"/>
  <c r="A4278" i="4"/>
  <c r="A1790" i="4"/>
  <c r="A2486" i="4"/>
  <c r="A1058" i="4"/>
  <c r="A386" i="4"/>
  <c r="A950" i="4"/>
  <c r="A3062" i="4"/>
  <c r="A1490" i="4"/>
  <c r="A7058" i="4"/>
  <c r="A1418" i="4"/>
  <c r="A854" i="4"/>
  <c r="A3050" i="4"/>
  <c r="A5970" i="4"/>
  <c r="A4122" i="4"/>
  <c r="A710" i="4"/>
  <c r="A2066" i="4"/>
  <c r="A1334" i="4"/>
  <c r="A3282" i="4"/>
  <c r="A3606" i="4"/>
  <c r="A3450" i="4"/>
  <c r="A110" i="4"/>
  <c r="A3565" i="4"/>
  <c r="A3378" i="4"/>
  <c r="A4578" i="4"/>
  <c r="A134" i="4"/>
  <c r="A2186" i="4"/>
  <c r="A686" i="4"/>
  <c r="A3618" i="4"/>
  <c r="A6066" i="4"/>
  <c r="A5657" i="4"/>
  <c r="A6673" i="4"/>
  <c r="A4445" i="4"/>
  <c r="A3097" i="4"/>
  <c r="A769" i="4"/>
  <c r="A6253" i="4"/>
  <c r="A6373" i="4"/>
  <c r="A3797" i="4"/>
  <c r="A97" i="4"/>
  <c r="A601" i="4"/>
  <c r="A2869" i="4"/>
  <c r="A5273" i="4"/>
  <c r="A4097" i="4"/>
  <c r="A5333" i="4"/>
  <c r="A1117" i="4"/>
  <c r="A4421" i="4"/>
  <c r="A4565" i="4"/>
  <c r="A1705" i="4"/>
  <c r="A7045" i="4"/>
  <c r="A5081" i="4"/>
  <c r="A5525" i="4"/>
  <c r="A2281" i="4"/>
  <c r="A1345" i="4"/>
  <c r="A4661" i="4"/>
  <c r="A1105" i="4"/>
  <c r="A1165" i="4"/>
  <c r="A1813" i="4"/>
  <c r="A3749" i="4"/>
  <c r="A1537" i="4"/>
  <c r="A2857" i="4"/>
  <c r="A4613" i="4"/>
  <c r="A5753" i="4"/>
  <c r="A6397" i="4"/>
  <c r="A469" i="4"/>
  <c r="A745" i="4"/>
  <c r="A2569" i="4"/>
  <c r="A1921" i="4"/>
  <c r="A5369" i="4"/>
  <c r="A6133" i="4"/>
  <c r="A1057" i="4"/>
  <c r="A2247" i="4"/>
  <c r="A253" i="4"/>
  <c r="A2833" i="4"/>
  <c r="A4397" i="4"/>
  <c r="A3929" i="4"/>
  <c r="A1369" i="4"/>
  <c r="A1957" i="4"/>
  <c r="A2173" i="4"/>
  <c r="A1645" i="4"/>
  <c r="A625" i="4"/>
  <c r="A3785" i="4"/>
  <c r="A2893" i="4"/>
  <c r="A1597" i="4"/>
  <c r="A421" i="4"/>
  <c r="A145" i="4"/>
  <c r="A6601" i="4"/>
  <c r="A1309" i="4"/>
  <c r="A1393" i="4"/>
  <c r="A2221" i="4"/>
  <c r="A6901" i="4"/>
  <c r="A829" i="4"/>
  <c r="A4505" i="4"/>
  <c r="A1285" i="4"/>
  <c r="A4733" i="4"/>
  <c r="A6913" i="4"/>
  <c r="A205" i="4"/>
  <c r="A6841" i="4"/>
  <c r="A6457" i="4"/>
  <c r="A3109" i="4"/>
  <c r="A3365" i="4"/>
  <c r="A301" i="4"/>
  <c r="A4253" i="4"/>
  <c r="A4829" i="4"/>
  <c r="A5656" i="4"/>
  <c r="A6732" i="4"/>
  <c r="A3388" i="4"/>
  <c r="A3688" i="4"/>
  <c r="A5344" i="4"/>
  <c r="A2892" i="4"/>
  <c r="A1260" i="4"/>
  <c r="A3832" i="4"/>
  <c r="A3952" i="4"/>
  <c r="A264" i="4"/>
  <c r="A1704" i="4"/>
  <c r="A2628" i="4"/>
  <c r="A6588" i="4"/>
  <c r="A3108" i="4"/>
  <c r="A2688" i="4"/>
  <c r="A5488" i="4"/>
  <c r="A3184" i="4"/>
  <c r="A312" i="4"/>
  <c r="A3580" i="4"/>
  <c r="A3160" i="4"/>
  <c r="A6564" i="4"/>
  <c r="A924" i="4"/>
  <c r="A1488" i="4"/>
  <c r="A1056" i="4"/>
  <c r="A5932" i="4"/>
  <c r="A3820" i="4"/>
  <c r="A996" i="4"/>
  <c r="A2412" i="4"/>
  <c r="A4828" i="4"/>
  <c r="A6900" i="4"/>
  <c r="A696" i="4"/>
  <c r="A5632" i="4"/>
  <c r="A2724" i="4"/>
  <c r="A1932" i="4"/>
  <c r="A5116" i="4"/>
  <c r="A180" i="4"/>
  <c r="A6948" i="4"/>
  <c r="A4816" i="4"/>
  <c r="A1764" i="4"/>
  <c r="A6276" i="4"/>
  <c r="A3508" i="4"/>
  <c r="A2820" i="4"/>
  <c r="A3328" i="4"/>
  <c r="A6684" i="4"/>
  <c r="A372" i="4"/>
  <c r="A4672" i="4"/>
  <c r="A2460" i="4"/>
  <c r="A4204" i="4"/>
  <c r="A6804" i="4"/>
  <c r="A4912" i="4"/>
  <c r="A4216" i="4"/>
  <c r="A5056" i="4"/>
  <c r="A2208" i="4"/>
  <c r="A7014" i="4"/>
  <c r="A6950" i="4"/>
  <c r="A6918" i="4"/>
  <c r="A6886" i="4"/>
  <c r="A6854" i="4"/>
  <c r="A6822" i="4"/>
  <c r="A6790" i="4"/>
  <c r="A6758" i="4"/>
  <c r="A6694" i="4"/>
  <c r="A6662" i="4"/>
  <c r="A6598" i="4"/>
  <c r="A6566" i="4"/>
  <c r="A6502" i="4"/>
  <c r="A6470" i="4"/>
  <c r="A6438" i="4"/>
  <c r="A6406" i="4"/>
  <c r="A6374" i="4"/>
  <c r="A6310" i="4"/>
  <c r="A6278" i="4"/>
  <c r="A6182" i="4"/>
  <c r="A6118" i="4"/>
  <c r="A6086" i="4"/>
  <c r="A6054" i="4"/>
  <c r="A6022" i="4"/>
  <c r="A5990" i="4"/>
  <c r="A5958" i="4"/>
  <c r="A5926" i="4"/>
  <c r="A5830" i="4"/>
  <c r="A5725" i="4"/>
  <c r="A5556" i="4"/>
  <c r="A5469" i="4"/>
  <c r="A5213" i="4"/>
  <c r="A5127" i="4"/>
  <c r="A4957" i="4"/>
  <c r="A4493" i="4"/>
  <c r="A4151" i="4"/>
  <c r="A3357" i="4"/>
  <c r="A2898" i="4"/>
  <c r="A2220" i="4"/>
  <c r="A2166" i="4"/>
  <c r="A1578" i="4"/>
  <c r="A1518" i="4"/>
  <c r="A930" i="4"/>
  <c r="A6858" i="4"/>
  <c r="A6" i="4"/>
  <c r="A6162" i="4"/>
  <c r="A5578" i="4"/>
  <c r="A906" i="4"/>
  <c r="A713" i="4"/>
  <c r="A1085" i="4"/>
  <c r="A5745" i="4"/>
  <c r="A5877" i="4"/>
  <c r="A5697" i="4"/>
  <c r="A7001" i="4"/>
  <c r="A4161" i="4"/>
  <c r="A5493" i="4"/>
  <c r="A5253" i="4"/>
  <c r="A4581" i="4"/>
  <c r="A5721" i="4"/>
  <c r="A977" i="4"/>
  <c r="A113" i="4"/>
  <c r="A4257" i="4"/>
  <c r="A473" i="4"/>
  <c r="A3026" i="4"/>
  <c r="A5226" i="4"/>
  <c r="A6170" i="4"/>
  <c r="A4674" i="4"/>
  <c r="A5178" i="4"/>
  <c r="A3270" i="4"/>
  <c r="A3438" i="4"/>
  <c r="A3702" i="4"/>
  <c r="A5310" i="4"/>
  <c r="A5706" i="4"/>
  <c r="A5526" i="4"/>
  <c r="A4590" i="4"/>
  <c r="A1694" i="4"/>
  <c r="A1478" i="4"/>
  <c r="A3954" i="4"/>
  <c r="A3473" i="4"/>
  <c r="A5321" i="4"/>
  <c r="A6937" i="4"/>
  <c r="A5237" i="4"/>
  <c r="A6865" i="4"/>
  <c r="A479" i="4"/>
  <c r="A6767" i="4"/>
  <c r="A2747" i="4"/>
  <c r="A1295" i="4"/>
  <c r="A4863" i="4"/>
  <c r="A3071" i="4"/>
  <c r="A491" i="4"/>
  <c r="A3315" i="4"/>
  <c r="A6119" i="4"/>
  <c r="A323" i="4"/>
  <c r="A6323" i="4"/>
  <c r="A1415" i="4"/>
  <c r="A203" i="4"/>
  <c r="A4755" i="4"/>
  <c r="A5247" i="4"/>
  <c r="A5139" i="4"/>
  <c r="A6887" i="4"/>
  <c r="A490" i="4"/>
  <c r="A6658" i="4"/>
  <c r="A5150" i="4"/>
  <c r="A4358" i="4"/>
  <c r="A3278" i="4"/>
  <c r="A4418" i="4"/>
  <c r="A106" i="4"/>
  <c r="A5414" i="4"/>
  <c r="A4514" i="4"/>
  <c r="A2398" i="4"/>
  <c r="A3746" i="4"/>
  <c r="A4790" i="4"/>
  <c r="A3602" i="4"/>
  <c r="A1822" i="4"/>
  <c r="A4754" i="4"/>
  <c r="A5546" i="4"/>
  <c r="A5294" i="4"/>
  <c r="A6050" i="4"/>
  <c r="A394" i="4"/>
  <c r="A4609" i="4"/>
  <c r="A981" i="4"/>
  <c r="A2397" i="4"/>
  <c r="A5641" i="4"/>
  <c r="A3805" i="4"/>
  <c r="A621" i="4"/>
  <c r="A1677" i="4"/>
  <c r="A1305" i="4"/>
  <c r="A921" i="4"/>
  <c r="A2793" i="4"/>
  <c r="A1725" i="4"/>
  <c r="A1965" i="4"/>
  <c r="A4921" i="4"/>
  <c r="A4357" i="4"/>
  <c r="A4861" i="4"/>
  <c r="A4285" i="4"/>
  <c r="A4212" i="4"/>
  <c r="A2511" i="4"/>
  <c r="A1184" i="4"/>
  <c r="A4248" i="4"/>
  <c r="A2048" i="4"/>
  <c r="A3192" i="4"/>
  <c r="A3252" i="4"/>
  <c r="A1124" i="4"/>
  <c r="A776" i="4"/>
  <c r="A2840" i="4"/>
  <c r="A4788" i="4"/>
  <c r="A5651" i="4"/>
  <c r="A3239" i="4"/>
  <c r="A3275" i="4"/>
  <c r="A6943" i="4"/>
  <c r="A4631" i="4"/>
  <c r="A4403" i="4"/>
  <c r="A2995" i="4"/>
  <c r="A5987" i="4"/>
  <c r="A5123" i="4"/>
  <c r="A3066" i="4"/>
  <c r="A726" i="4"/>
  <c r="A1710" i="4"/>
  <c r="A1758" i="4"/>
  <c r="A1470" i="4"/>
  <c r="A4474" i="4"/>
  <c r="A5038" i="4"/>
  <c r="A3718" i="4"/>
  <c r="A1314" i="4"/>
  <c r="A2862" i="4"/>
  <c r="A5398" i="4"/>
  <c r="A2252" i="4"/>
  <c r="A1829" i="4"/>
  <c r="A629" i="4"/>
  <c r="A29" i="4"/>
  <c r="A5241" i="4"/>
  <c r="A125" i="4"/>
  <c r="A6425" i="4"/>
  <c r="A5481" i="4"/>
  <c r="A2057" i="4"/>
  <c r="A4305" i="4"/>
  <c r="A1565" i="4"/>
  <c r="A521" i="4"/>
  <c r="A161" i="4"/>
  <c r="A1949" i="4"/>
  <c r="A3525" i="4"/>
  <c r="A3153" i="4"/>
  <c r="A4851" i="4"/>
  <c r="A4155" i="4"/>
  <c r="A71" i="4"/>
  <c r="A3963" i="4"/>
  <c r="A5931" i="4"/>
  <c r="A467" i="4"/>
  <c r="A4971" i="4"/>
  <c r="A3543" i="4"/>
  <c r="A5871" i="4"/>
  <c r="A2195" i="4"/>
  <c r="A5067" i="4"/>
  <c r="A419" i="4"/>
  <c r="A2447" i="4"/>
  <c r="A4431" i="4"/>
  <c r="A5727" i="4"/>
  <c r="A4455" i="4"/>
  <c r="A4083" i="4"/>
  <c r="A2135" i="4"/>
  <c r="A3279" i="4"/>
  <c r="A1727" i="4"/>
  <c r="A5967" i="4"/>
  <c r="A6671" i="4"/>
  <c r="A6275" i="4"/>
  <c r="A3747" i="4"/>
  <c r="A5091" i="4"/>
  <c r="A6299" i="4"/>
  <c r="A5283" i="4"/>
  <c r="A6839" i="4"/>
  <c r="A1199" i="4"/>
  <c r="A4323" i="4"/>
  <c r="A4623" i="4"/>
  <c r="A3471" i="4"/>
  <c r="A4683" i="4"/>
  <c r="A911" i="4"/>
  <c r="A3915" i="4"/>
  <c r="A3615" i="4"/>
  <c r="A1151" i="4"/>
  <c r="A3723" i="4"/>
  <c r="A5859" i="4"/>
  <c r="A4743" i="4"/>
  <c r="A4311" i="4"/>
  <c r="A3047" i="4"/>
  <c r="A2483" i="4"/>
  <c r="A7067" i="4"/>
  <c r="A539" i="4"/>
  <c r="A4419" i="4"/>
  <c r="A2147" i="4"/>
  <c r="A2087" i="4"/>
  <c r="A587" i="4"/>
  <c r="A1715" i="4"/>
  <c r="A4707" i="4"/>
  <c r="A4011" i="4"/>
  <c r="A935" i="4"/>
  <c r="A3375" i="4"/>
  <c r="A4167" i="4"/>
  <c r="A6947" i="4"/>
  <c r="A827" i="4"/>
  <c r="A5907" i="4"/>
  <c r="A4522" i="4"/>
  <c r="A5823" i="4"/>
  <c r="A5079" i="4"/>
  <c r="A803" i="4"/>
  <c r="A3819" i="4"/>
  <c r="A4551" i="4"/>
  <c r="A2723" i="4"/>
  <c r="A251" i="4"/>
  <c r="A1103" i="4"/>
  <c r="A1631" i="4"/>
  <c r="A6827" i="4"/>
  <c r="A899" i="4"/>
  <c r="A6003" i="4"/>
  <c r="A6263" i="4"/>
  <c r="A5595" i="4"/>
  <c r="A1870" i="4"/>
  <c r="A1750" i="4"/>
  <c r="A4646" i="4"/>
  <c r="A466" i="4"/>
  <c r="A1066" i="4"/>
  <c r="A3470" i="4"/>
  <c r="A2806" i="4"/>
  <c r="A1990" i="4"/>
  <c r="A6466" i="4"/>
  <c r="A2170" i="4"/>
  <c r="A2878" i="4"/>
  <c r="A2446" i="4"/>
  <c r="A3118" i="4"/>
  <c r="A670" i="4"/>
  <c r="A3194" i="4"/>
  <c r="A4550" i="4"/>
  <c r="A238" i="4"/>
  <c r="A1258" i="4"/>
  <c r="A4946" i="4"/>
  <c r="A4658" i="4"/>
  <c r="A2686" i="4"/>
  <c r="A4178" i="4"/>
  <c r="A3206" i="4"/>
  <c r="A2842" i="4"/>
  <c r="A4094" i="4"/>
  <c r="A3398" i="4"/>
  <c r="A3458" i="4"/>
  <c r="A190" i="4"/>
  <c r="A5162" i="4"/>
  <c r="A4214" i="4"/>
  <c r="A3554" i="4"/>
  <c r="A4490" i="4"/>
  <c r="A2410" i="4"/>
  <c r="A2182" i="4"/>
  <c r="A94" i="4"/>
  <c r="A2362" i="4"/>
  <c r="A5234" i="4"/>
  <c r="A1702" i="4"/>
  <c r="A3806" i="4"/>
  <c r="A2350" i="4"/>
  <c r="A3266" i="4"/>
  <c r="A2674" i="4"/>
  <c r="A1498" i="4"/>
  <c r="A4370" i="4"/>
  <c r="A2962" i="4"/>
  <c r="A946" i="4"/>
  <c r="A2998" i="4"/>
  <c r="A6178" i="4"/>
  <c r="A2698" i="4"/>
  <c r="A4502" i="4"/>
  <c r="A6490" i="4"/>
  <c r="A334" i="4"/>
  <c r="A226" i="4"/>
  <c r="A3046" i="4"/>
  <c r="A3314" i="4"/>
  <c r="A6874" i="4"/>
  <c r="A5450" i="4"/>
  <c r="A3218" i="4"/>
  <c r="A5690" i="4"/>
  <c r="A2734" i="4"/>
  <c r="A1978" i="4"/>
  <c r="A6850" i="4"/>
  <c r="A478" i="4"/>
  <c r="A718" i="4"/>
  <c r="A5738" i="4"/>
  <c r="A1893" i="4"/>
  <c r="A2243" i="4"/>
  <c r="A2565" i="4"/>
  <c r="A6885" i="4"/>
  <c r="A201" i="4"/>
  <c r="A6357" i="4"/>
  <c r="A1977" i="4"/>
  <c r="A261" i="4"/>
  <c r="A2697" i="4"/>
  <c r="A6693" i="4"/>
  <c r="A2577" i="4"/>
  <c r="A1449" i="4"/>
  <c r="A21" i="4"/>
  <c r="A3069" i="4"/>
  <c r="A5521" i="4"/>
  <c r="A321" i="4"/>
  <c r="A2061" i="4"/>
  <c r="A3925" i="4"/>
  <c r="A5965" i="4"/>
  <c r="A5053" i="4"/>
  <c r="A6501" i="4"/>
  <c r="A6513" i="4"/>
  <c r="A2853" i="4"/>
  <c r="A6465" i="4"/>
  <c r="A2169" i="4"/>
  <c r="A6369" i="4"/>
  <c r="A2901" i="4"/>
  <c r="A2769" i="4"/>
  <c r="A2805" i="4"/>
  <c r="A7029" i="4"/>
  <c r="A5353" i="4"/>
  <c r="A717" i="4"/>
  <c r="A909" i="4"/>
  <c r="A5809" i="4"/>
  <c r="A6825" i="4"/>
  <c r="A3649" i="4"/>
  <c r="A5377" i="4"/>
  <c r="A5233" i="4"/>
  <c r="A681" i="4"/>
  <c r="A4453" i="4"/>
  <c r="A3081" i="4"/>
  <c r="A3697" i="4"/>
  <c r="A5461" i="4"/>
  <c r="A1785" i="4"/>
  <c r="A4537" i="4"/>
  <c r="A477" i="4"/>
  <c r="A5413" i="4"/>
  <c r="A6333" i="4"/>
  <c r="A6909" i="4"/>
  <c r="A5713" i="4"/>
  <c r="A5821" i="4"/>
  <c r="A6585" i="4"/>
  <c r="A3541" i="4"/>
  <c r="A5029" i="4"/>
  <c r="A1641" i="4"/>
  <c r="A5089" i="4"/>
  <c r="A777" i="4"/>
  <c r="A1845" i="4"/>
  <c r="A3613" i="4"/>
  <c r="A1137" i="4"/>
  <c r="A5425" i="4"/>
  <c r="A6633" i="4"/>
  <c r="A6153" i="4"/>
  <c r="A2865" i="4"/>
  <c r="A3045" i="4"/>
  <c r="A6717" i="4"/>
  <c r="A705" i="4"/>
  <c r="A5017" i="4"/>
  <c r="A7053" i="4"/>
  <c r="A3949" i="4"/>
  <c r="A729" i="4"/>
  <c r="A2325" i="4"/>
  <c r="A1856" i="4"/>
  <c r="A4500" i="4"/>
  <c r="A3840" i="4"/>
  <c r="A3744" i="4"/>
  <c r="A3116" i="4"/>
  <c r="A6812" i="4"/>
  <c r="A6476" i="4"/>
  <c r="A5280" i="4"/>
  <c r="A6012" i="4"/>
  <c r="A944" i="4"/>
  <c r="A2876" i="4"/>
  <c r="A2384" i="4"/>
  <c r="A1100" i="4"/>
  <c r="A5340" i="4"/>
  <c r="A4272" i="4"/>
  <c r="A2072" i="4"/>
  <c r="A2576" i="4"/>
  <c r="A5496" i="4"/>
  <c r="A3008" i="4"/>
  <c r="A4416" i="4"/>
  <c r="A5148" i="4"/>
  <c r="A3312" i="4"/>
  <c r="A356" i="4"/>
  <c r="A3648" i="4"/>
  <c r="A5004" i="4"/>
  <c r="A4464" i="4"/>
  <c r="A4536" i="4"/>
  <c r="A392" i="4"/>
  <c r="A5580" i="4"/>
  <c r="A6956" i="4"/>
  <c r="A920" i="4"/>
  <c r="A3864" i="4"/>
  <c r="A1424" i="4"/>
  <c r="A4728" i="4"/>
  <c r="A1244" i="4"/>
  <c r="A5916" i="4"/>
  <c r="A224" i="4"/>
  <c r="A4152" i="4"/>
  <c r="A6836" i="4"/>
  <c r="A1820" i="4"/>
  <c r="A1760" i="4"/>
  <c r="A1268" i="4"/>
  <c r="A320" i="4"/>
  <c r="A6740" i="4"/>
  <c r="A248" i="4"/>
  <c r="A1436" i="4"/>
  <c r="A3420" i="4"/>
  <c r="A6060" i="4"/>
  <c r="A608" i="4"/>
  <c r="A4812" i="4"/>
  <c r="A6519" i="4"/>
  <c r="A4104" i="4"/>
  <c r="A1004" i="4"/>
  <c r="A3128" i="4"/>
  <c r="A404" i="4"/>
  <c r="A2792" i="4"/>
  <c r="A3336" i="4"/>
  <c r="A3216" i="4"/>
  <c r="A6692" i="4"/>
  <c r="A5460" i="4"/>
  <c r="A2288" i="4"/>
  <c r="A2732" i="4"/>
  <c r="A104" i="4"/>
  <c r="A4716" i="4"/>
  <c r="A68" i="4"/>
  <c r="A1867" i="4"/>
  <c r="A4019" i="4"/>
  <c r="A4979" i="4"/>
  <c r="A6727" i="4"/>
  <c r="A2623" i="4"/>
  <c r="A3647" i="4"/>
  <c r="A1795" i="4"/>
  <c r="A5903" i="4"/>
  <c r="A211" i="4"/>
  <c r="A6427" i="4"/>
  <c r="A6059" i="4"/>
  <c r="A5795" i="4"/>
  <c r="A2431" i="4"/>
  <c r="A5699" i="4"/>
  <c r="A343" i="4"/>
  <c r="A6095" i="4"/>
  <c r="A1519" i="4"/>
  <c r="A5051" i="4"/>
  <c r="A3335" i="4"/>
  <c r="A5591" i="4"/>
  <c r="A1531" i="4"/>
  <c r="A5807" i="4"/>
  <c r="A2191" i="4"/>
  <c r="A151" i="4"/>
  <c r="A619" i="4"/>
  <c r="A2095" i="4"/>
  <c r="A4859" i="4"/>
  <c r="A4955" i="4"/>
  <c r="A4607" i="4"/>
  <c r="A6235" i="4"/>
  <c r="A1939" i="4"/>
  <c r="A1087" i="4"/>
  <c r="A655" i="4"/>
  <c r="A2839" i="4"/>
  <c r="A2935" i="4"/>
  <c r="A5459" i="4"/>
  <c r="A271" i="4"/>
  <c r="A1603" i="4"/>
  <c r="A1627" i="4"/>
  <c r="A43" i="4"/>
  <c r="A1387" i="4"/>
  <c r="A6547" i="4"/>
  <c r="A5171" i="4"/>
  <c r="A4811" i="4"/>
  <c r="A871" i="4"/>
  <c r="A5219" i="4"/>
  <c r="A4415" i="4"/>
  <c r="A4247" i="4"/>
  <c r="A403" i="4"/>
  <c r="A1171" i="4"/>
  <c r="A1075" i="4"/>
  <c r="A3983" i="4"/>
  <c r="A4307" i="4"/>
  <c r="A6379" i="4"/>
  <c r="A3155" i="4"/>
  <c r="A6463" i="4"/>
  <c r="A1999" i="4"/>
  <c r="A5999" i="4"/>
  <c r="A6151" i="4"/>
  <c r="A3635" i="4"/>
  <c r="A2455" i="4"/>
  <c r="A919" i="4"/>
  <c r="A559" i="4"/>
  <c r="A6883" i="4"/>
  <c r="A1315" i="4"/>
  <c r="A1831" i="4"/>
  <c r="A667" i="4"/>
  <c r="A4715" i="4"/>
  <c r="A727" i="4"/>
  <c r="A4355" i="4"/>
  <c r="A595" i="4"/>
  <c r="A5723" i="4"/>
  <c r="A4259" i="4"/>
  <c r="A1854" i="4"/>
  <c r="A1182" i="4"/>
  <c r="A5482" i="4"/>
  <c r="A378" i="4"/>
  <c r="A5662" i="4"/>
  <c r="A1194" i="4"/>
  <c r="A2118" i="4"/>
  <c r="A1626" i="4"/>
  <c r="A2706" i="4"/>
  <c r="A3802" i="4"/>
  <c r="A4402" i="4"/>
  <c r="A5422" i="4"/>
  <c r="A3886" i="4"/>
  <c r="A2310" i="4"/>
  <c r="A942" i="4"/>
  <c r="A462" i="4"/>
  <c r="A4498" i="4"/>
  <c r="A2958" i="4"/>
  <c r="A2850" i="4"/>
  <c r="A5758" i="4"/>
  <c r="A4258" i="4"/>
  <c r="A2814" i="4"/>
  <c r="A2970" i="4"/>
  <c r="A4978" i="4"/>
  <c r="A126" i="4"/>
  <c r="A894" i="4"/>
  <c r="A246" i="4"/>
  <c r="A5542" i="4"/>
  <c r="A5218" i="4"/>
  <c r="A6234" i="4"/>
  <c r="A6258" i="4"/>
  <c r="A4882" i="4"/>
  <c r="A4702" i="4"/>
  <c r="A3922" i="4"/>
  <c r="A2682" i="4"/>
  <c r="A5770" i="4"/>
  <c r="A5086" i="4"/>
  <c r="A3078" i="4"/>
  <c r="A630" i="4"/>
  <c r="A3982" i="4"/>
  <c r="A5470" i="4"/>
  <c r="A3862" i="4"/>
  <c r="A2190" i="4"/>
  <c r="A4450" i="4"/>
  <c r="A5518" i="4"/>
  <c r="A1098" i="4"/>
  <c r="A5386" i="4"/>
  <c r="A4510" i="4"/>
  <c r="A30" i="4"/>
  <c r="A342" i="4"/>
  <c r="A6402" i="4"/>
  <c r="A3754" i="4"/>
  <c r="A4426" i="4"/>
  <c r="A786" i="4"/>
  <c r="A810" i="4"/>
  <c r="A4894" i="4"/>
  <c r="A2322" i="4"/>
  <c r="A5074" i="4"/>
  <c r="A5050" i="4"/>
  <c r="A2142" i="4"/>
  <c r="A2574" i="4"/>
  <c r="A4186" i="4"/>
  <c r="A234" i="4"/>
  <c r="A5374" i="4"/>
  <c r="A4330" i="4"/>
  <c r="A3766" i="4"/>
  <c r="A2521" i="4"/>
  <c r="A6354" i="4"/>
  <c r="A5554" i="4"/>
  <c r="A1853" i="4"/>
  <c r="A2489" i="4"/>
  <c r="A2897" i="4"/>
  <c r="A6185" i="4"/>
  <c r="A3417" i="4"/>
  <c r="A2045" i="4"/>
  <c r="A2561" i="4"/>
  <c r="A6245" i="4"/>
  <c r="A3029" i="4"/>
  <c r="A77" i="4"/>
  <c r="A1145" i="4"/>
  <c r="A413" i="4"/>
  <c r="A3885" i="4"/>
  <c r="A2069" i="4"/>
  <c r="A6341" i="4"/>
  <c r="A2333" i="4"/>
  <c r="A3489" i="4"/>
  <c r="A6629" i="4"/>
  <c r="A4485" i="4"/>
  <c r="A5769" i="4"/>
  <c r="A5913" i="4"/>
  <c r="A3801" i="4"/>
  <c r="A5433" i="4"/>
  <c r="A89" i="4"/>
  <c r="A6081" i="4"/>
  <c r="A2117" i="4"/>
  <c r="A4797" i="4"/>
  <c r="A4617" i="4"/>
  <c r="A3873" i="4"/>
  <c r="A2093" i="4"/>
  <c r="A2765" i="4"/>
  <c r="A1805" i="4"/>
  <c r="A6869" i="4"/>
  <c r="A3837" i="4"/>
  <c r="A1217" i="4"/>
  <c r="A2309" i="4"/>
  <c r="A5793" i="4"/>
  <c r="A905" i="4"/>
  <c r="A1577" i="4"/>
  <c r="A6293" i="4"/>
  <c r="A2525" i="4"/>
  <c r="A2825" i="4"/>
  <c r="A2849" i="4"/>
  <c r="A4965" i="4"/>
  <c r="A2081" i="4"/>
  <c r="A6533" i="4"/>
  <c r="A65" i="4"/>
  <c r="A4029" i="4"/>
  <c r="A2009" i="4"/>
  <c r="A4089" i="4"/>
  <c r="A965" i="4"/>
  <c r="A1625" i="4"/>
  <c r="A6785" i="4"/>
  <c r="A749" i="4"/>
  <c r="A1589" i="4"/>
  <c r="A6953" i="4"/>
  <c r="A6545" i="4"/>
  <c r="A5097" i="4"/>
  <c r="A6881" i="4"/>
  <c r="A2969" i="4"/>
  <c r="A2345" i="4"/>
  <c r="A4449" i="4"/>
  <c r="A3113" i="4"/>
  <c r="A3333" i="4"/>
  <c r="A4125" i="4"/>
  <c r="A6857" i="4"/>
  <c r="A6833" i="4"/>
  <c r="A3429" i="4"/>
  <c r="A389" i="4"/>
  <c r="A1910" i="4"/>
  <c r="A86" i="4"/>
  <c r="A5778" i="4"/>
  <c r="A2114" i="4"/>
  <c r="A4890" i="4"/>
  <c r="A3654" i="4"/>
  <c r="A74" i="4"/>
  <c r="A1742" i="4"/>
  <c r="A4494" i="4"/>
  <c r="A2042" i="4"/>
  <c r="A4098" i="4"/>
  <c r="A4182" i="4"/>
  <c r="A146" i="4"/>
  <c r="A2738" i="4"/>
  <c r="A1538" i="4"/>
  <c r="A5994" i="4"/>
  <c r="A554" i="4"/>
  <c r="A1958" i="4"/>
  <c r="A3246" i="4"/>
  <c r="A1142" i="4"/>
  <c r="A938" i="4"/>
  <c r="A6578" i="4"/>
  <c r="A4650" i="4"/>
  <c r="A3414" i="4"/>
  <c r="A2474" i="4"/>
  <c r="A830" i="4"/>
  <c r="A98" i="4"/>
  <c r="A2810" i="4"/>
  <c r="A2414" i="4"/>
  <c r="A5106" i="4"/>
  <c r="A2402" i="4"/>
  <c r="A6338" i="4"/>
  <c r="A4134" i="4"/>
  <c r="A1226" i="4"/>
  <c r="A5142" i="4"/>
  <c r="A338" i="4"/>
  <c r="A2282" i="4"/>
  <c r="A2894" i="4"/>
  <c r="A3990" i="4"/>
  <c r="A3642" i="4"/>
  <c r="A3014" i="4"/>
  <c r="A4602" i="4"/>
  <c r="A2450" i="4"/>
  <c r="A3738" i="4"/>
  <c r="A3098" i="4"/>
  <c r="A602" i="4"/>
  <c r="A3510" i="4"/>
  <c r="A2918" i="4"/>
  <c r="A5502" i="4"/>
  <c r="A746" i="4"/>
  <c r="A5574" i="4"/>
  <c r="A5442" i="4"/>
  <c r="A5058" i="4"/>
  <c r="A4525" i="4"/>
  <c r="A3074" i="4"/>
  <c r="A4926" i="4"/>
  <c r="A4002" i="4"/>
  <c r="A1814" i="4"/>
  <c r="A5514" i="4"/>
  <c r="A4110" i="4"/>
  <c r="A614" i="4"/>
  <c r="A5202" i="4"/>
  <c r="A2834" i="4"/>
  <c r="A6914" i="4"/>
  <c r="A1250" i="4"/>
  <c r="A3258" i="4"/>
  <c r="A1634" i="4"/>
  <c r="A1922" i="4"/>
  <c r="A6981" i="4"/>
  <c r="A38" i="4"/>
  <c r="A1909" i="4"/>
  <c r="A3869" i="4"/>
  <c r="A2713" i="4"/>
  <c r="A6505" i="4"/>
  <c r="A865" i="4"/>
  <c r="A5585" i="4"/>
  <c r="A6853" i="4"/>
  <c r="A1585" i="4"/>
  <c r="A2689" i="4"/>
  <c r="A3857" i="4"/>
  <c r="A6973" i="4"/>
  <c r="A4805" i="4"/>
  <c r="A6625" i="4"/>
  <c r="A6817" i="4"/>
  <c r="A985" i="4"/>
  <c r="A2425" i="4"/>
  <c r="A6313" i="4"/>
  <c r="A25" i="4"/>
  <c r="A265" i="4"/>
  <c r="A5357" i="4"/>
  <c r="A5765" i="4"/>
  <c r="A841" i="4"/>
  <c r="A4277" i="4"/>
  <c r="A7009" i="4"/>
  <c r="A3761" i="4"/>
  <c r="A3233" i="4"/>
  <c r="A3149" i="4"/>
  <c r="A1045" i="4"/>
  <c r="A1669" i="4"/>
  <c r="A3025" i="4"/>
  <c r="A5093" i="4"/>
  <c r="A3461" i="4"/>
  <c r="A4265" i="4"/>
  <c r="A2365" i="4"/>
  <c r="A6169" i="4"/>
  <c r="A4517" i="4"/>
  <c r="A5861" i="4"/>
  <c r="A5909" i="4"/>
  <c r="A2677" i="4"/>
  <c r="A4049" i="4"/>
  <c r="A325" i="4"/>
  <c r="A3893" i="4"/>
  <c r="A757" i="4"/>
  <c r="A3821" i="4"/>
  <c r="A1237" i="4"/>
  <c r="A541" i="4"/>
  <c r="A685" i="4"/>
  <c r="A3293" i="4"/>
  <c r="A3121" i="4"/>
  <c r="A1141" i="4"/>
  <c r="A2485" i="4"/>
  <c r="A1825" i="4"/>
  <c r="A6524" i="4"/>
  <c r="A2305" i="4"/>
  <c r="A3269" i="4"/>
  <c r="A3013" i="4"/>
  <c r="A973" i="4"/>
  <c r="A1981" i="4"/>
  <c r="A7021" i="4"/>
  <c r="A6745" i="4"/>
  <c r="A3641" i="4"/>
  <c r="A1321" i="4"/>
  <c r="A3521" i="4"/>
  <c r="A5825" i="4"/>
  <c r="A2161" i="4"/>
  <c r="A85" i="4"/>
  <c r="A3185" i="4"/>
  <c r="A5141" i="4"/>
  <c r="A3341" i="4"/>
  <c r="A2413" i="4"/>
  <c r="A1860" i="4"/>
  <c r="A4648" i="4"/>
  <c r="A1212" i="4"/>
  <c r="A3484" i="4"/>
  <c r="A2112" i="4"/>
  <c r="A3060" i="4"/>
  <c r="A4276" i="4"/>
  <c r="A2472" i="4"/>
  <c r="A1224" i="4"/>
  <c r="A6876" i="4"/>
  <c r="A6004" i="4"/>
  <c r="A4636" i="4"/>
  <c r="A336" i="4"/>
  <c r="A756" i="4"/>
  <c r="A4156" i="4"/>
  <c r="A2268" i="4"/>
  <c r="A1008" i="4"/>
  <c r="A6076" i="4"/>
  <c r="A3563" i="4"/>
  <c r="A864" i="4"/>
  <c r="A2772" i="4"/>
  <c r="A5836" i="4"/>
  <c r="A1368" i="4"/>
  <c r="A5764" i="4"/>
  <c r="A2448" i="4"/>
  <c r="A4120" i="4"/>
  <c r="A300" i="4"/>
  <c r="A3544" i="4"/>
  <c r="A2556" i="4"/>
  <c r="A4768" i="4"/>
  <c r="A132" i="4"/>
  <c r="A4432" i="4"/>
  <c r="A4048" i="4"/>
  <c r="A684" i="4"/>
  <c r="A1500" i="4"/>
  <c r="A1608" i="4"/>
  <c r="A1668" i="4"/>
  <c r="A3892" i="4"/>
  <c r="A2124" i="4"/>
  <c r="A3144" i="4"/>
  <c r="A4756" i="4"/>
  <c r="A2568" i="4"/>
  <c r="A2280" i="4"/>
  <c r="A5068" i="4"/>
  <c r="A492" i="4"/>
  <c r="A720" i="4"/>
  <c r="A7008" i="4"/>
  <c r="A6976" i="4"/>
  <c r="A6944" i="4"/>
  <c r="A6912" i="4"/>
  <c r="A6848" i="4"/>
  <c r="A6752" i="4"/>
  <c r="A6720" i="4"/>
  <c r="A6656" i="4"/>
  <c r="A6624" i="4"/>
  <c r="A6464" i="4"/>
  <c r="A6432" i="4"/>
  <c r="A6368" i="4"/>
  <c r="A6336" i="4"/>
  <c r="A6272" i="4"/>
  <c r="A6240" i="4"/>
  <c r="A6176" i="4"/>
  <c r="A6144" i="4"/>
  <c r="A6016" i="4"/>
  <c r="A5952" i="4"/>
  <c r="A5920" i="4"/>
  <c r="A5824" i="4"/>
  <c r="A5709" i="4"/>
  <c r="A5284" i="4"/>
  <c r="A5111" i="4"/>
  <c r="A4941" i="4"/>
  <c r="A4301" i="4"/>
  <c r="A3981" i="4"/>
  <c r="A2050" i="4"/>
  <c r="A3478" i="4"/>
  <c r="A618" i="4"/>
  <c r="A3382" i="4"/>
  <c r="A5098" i="4"/>
  <c r="A6546" i="4"/>
  <c r="A5350" i="4"/>
  <c r="A2490" i="4"/>
  <c r="A3898" i="4"/>
  <c r="A654" i="4"/>
  <c r="A6905" i="4"/>
  <c r="A2429" i="4"/>
  <c r="A1481" i="4"/>
  <c r="A6149" i="4"/>
  <c r="A869" i="4"/>
  <c r="A6941" i="4"/>
  <c r="A6929" i="4"/>
  <c r="A725" i="4"/>
  <c r="A3568" i="4"/>
  <c r="A3957" i="4"/>
  <c r="A341" i="4"/>
  <c r="A1421" i="4"/>
  <c r="A5946" i="4"/>
  <c r="A4314" i="4"/>
  <c r="A3822" i="4"/>
  <c r="A3342" i="4"/>
  <c r="A1430" i="4"/>
  <c r="A5754" i="4"/>
  <c r="A1514" i="4"/>
  <c r="A6842" i="4"/>
  <c r="A2248" i="4"/>
  <c r="A5370" i="4"/>
  <c r="A26" i="4"/>
  <c r="A2030" i="4"/>
  <c r="A1982" i="4"/>
  <c r="A6866" i="4"/>
  <c r="A878" i="4"/>
  <c r="A2930" i="4"/>
  <c r="A5153" i="4"/>
  <c r="A1417" i="4"/>
  <c r="A4901" i="4"/>
  <c r="A4949" i="4"/>
  <c r="A4889" i="4"/>
  <c r="A3545" i="4"/>
  <c r="A1561" i="4"/>
  <c r="A7057" i="4"/>
  <c r="A3171" i="4"/>
  <c r="A6191" i="4"/>
  <c r="A107" i="4"/>
  <c r="A4587" i="4"/>
  <c r="A5007" i="4"/>
  <c r="A383" i="4"/>
  <c r="A1175" i="4"/>
  <c r="A1931" i="4"/>
  <c r="A3291" i="4"/>
  <c r="A6251" i="4"/>
  <c r="A4071" i="4"/>
  <c r="A5438" i="4"/>
  <c r="A1798" i="4"/>
  <c r="A6274" i="4"/>
  <c r="A2722" i="4"/>
  <c r="A1426" i="4"/>
  <c r="A2890" i="4"/>
  <c r="A6898" i="4"/>
  <c r="A2770" i="4"/>
  <c r="A250" i="4"/>
  <c r="A2122" i="4"/>
  <c r="A706" i="4"/>
  <c r="A6946" i="4"/>
  <c r="A3590" i="4"/>
  <c r="A669" i="4"/>
  <c r="A3781" i="4"/>
  <c r="A4381" i="4"/>
  <c r="A141" i="4"/>
  <c r="A3733" i="4"/>
  <c r="A2469" i="4"/>
  <c r="A3385" i="4"/>
  <c r="A825" i="4"/>
  <c r="A2877" i="4"/>
  <c r="A237" i="4"/>
  <c r="A6213" i="4"/>
  <c r="A4753" i="4"/>
  <c r="A1569" i="4"/>
  <c r="A189" i="4"/>
  <c r="A153" i="4"/>
  <c r="A3829" i="4"/>
  <c r="A1473" i="4"/>
  <c r="A344" i="4"/>
  <c r="A5736" i="4"/>
  <c r="A2204" i="4"/>
  <c r="A1676" i="4"/>
  <c r="A1544" i="4"/>
  <c r="A7052" i="4"/>
  <c r="A1964" i="4"/>
  <c r="A2996" i="4"/>
  <c r="A4344" i="4"/>
  <c r="A3504" i="4"/>
  <c r="A6452" i="4"/>
  <c r="A3708" i="4"/>
  <c r="A799" i="4"/>
  <c r="A4367" i="4"/>
  <c r="A2155" i="4"/>
  <c r="A4595" i="4"/>
  <c r="A3371" i="4"/>
  <c r="A2479" i="4"/>
  <c r="A3079" i="4"/>
  <c r="A3191" i="4"/>
  <c r="A6107" i="4"/>
  <c r="A1843" i="4"/>
  <c r="A1351" i="4"/>
  <c r="A3419" i="4"/>
  <c r="A3899" i="4"/>
  <c r="A3443" i="4"/>
  <c r="A739" i="4"/>
  <c r="A5471" i="4"/>
  <c r="A1890" i="4"/>
  <c r="A3202" i="4"/>
  <c r="A1482" i="4"/>
  <c r="A2826" i="4"/>
  <c r="A6450" i="4"/>
  <c r="A3658" i="4"/>
  <c r="A2418" i="4"/>
  <c r="A3634" i="4"/>
  <c r="A1895" i="4"/>
  <c r="A4227" i="4"/>
  <c r="A1571" i="4"/>
  <c r="A4899" i="4"/>
  <c r="A5799" i="4"/>
  <c r="A2687" i="4"/>
  <c r="A695" i="4"/>
  <c r="A2807" i="4"/>
  <c r="A5547" i="4"/>
  <c r="A371" i="4"/>
  <c r="A2471" i="4"/>
  <c r="A3387" i="4"/>
  <c r="A5763" i="4"/>
  <c r="A3219" i="4"/>
  <c r="A1547" i="4"/>
  <c r="A2111" i="4"/>
  <c r="A2591" i="4"/>
  <c r="A3351" i="4"/>
  <c r="A2975" i="4"/>
  <c r="A1427" i="4"/>
  <c r="A599" i="4"/>
  <c r="A3591" i="4"/>
  <c r="A2219" i="4"/>
  <c r="A4515" i="4"/>
  <c r="A6719" i="4"/>
  <c r="A575" i="4"/>
  <c r="A2999" i="4"/>
  <c r="A2579" i="4"/>
  <c r="A3495" i="4"/>
  <c r="A11" i="4"/>
  <c r="A6051" i="4"/>
  <c r="A23" i="4"/>
  <c r="A1499" i="4"/>
  <c r="A443" i="4"/>
  <c r="A1343" i="4"/>
  <c r="A1367" i="4"/>
  <c r="A6155" i="4"/>
  <c r="A5571" i="4"/>
  <c r="A2231" i="4"/>
  <c r="A3939" i="4"/>
  <c r="A5607" i="4"/>
  <c r="A3011" i="4"/>
  <c r="A1583" i="4"/>
  <c r="A5979" i="4"/>
  <c r="A5631" i="4"/>
  <c r="A731" i="4"/>
  <c r="A6063" i="4"/>
  <c r="A3891" i="4"/>
  <c r="A1739" i="4"/>
  <c r="A95" i="4"/>
  <c r="A3627" i="4"/>
  <c r="A635" i="4"/>
  <c r="A5835" i="4"/>
  <c r="A4947" i="4"/>
  <c r="A1535" i="4"/>
  <c r="A3603" i="4"/>
  <c r="A7055" i="4"/>
  <c r="A395" i="4"/>
  <c r="A3987" i="4"/>
  <c r="A851" i="4"/>
  <c r="A6851" i="4"/>
  <c r="A3107" i="4"/>
  <c r="A5211" i="4"/>
  <c r="A5535" i="4"/>
  <c r="A1451" i="4"/>
  <c r="A923" i="4"/>
  <c r="A3999" i="4"/>
  <c r="A1559" i="4"/>
  <c r="A5427" i="4"/>
  <c r="A4143" i="4"/>
  <c r="A5654" i="4"/>
  <c r="A5978" i="4"/>
  <c r="A5342" i="4"/>
  <c r="A3561" i="4"/>
  <c r="A6917" i="4"/>
  <c r="A862" i="4"/>
  <c r="A2746" i="4"/>
  <c r="A4886" i="4"/>
  <c r="A1354" i="4"/>
  <c r="A1402" i="4"/>
  <c r="A2662" i="4"/>
  <c r="A5810" i="4"/>
  <c r="A814" i="4"/>
  <c r="A5618" i="4"/>
  <c r="A5090" i="4"/>
  <c r="A4058" i="4"/>
  <c r="A3254" i="4"/>
  <c r="A4742" i="4"/>
  <c r="A778" i="4"/>
  <c r="A1954" i="4"/>
  <c r="A3962" i="4"/>
  <c r="A2206" i="4"/>
  <c r="A6562" i="4"/>
  <c r="A970" i="4"/>
  <c r="A3734" i="4"/>
  <c r="A1090" i="4"/>
  <c r="A2818" i="4"/>
  <c r="A4286" i="4"/>
  <c r="A2110" i="4"/>
  <c r="A3662" i="4"/>
  <c r="A1786" i="4"/>
  <c r="A5354" i="4"/>
  <c r="A5582" i="4"/>
  <c r="A2782" i="4"/>
  <c r="A3842" i="4"/>
  <c r="A1282" i="4"/>
  <c r="A1510" i="4"/>
  <c r="A5750" i="4"/>
  <c r="A730" i="4"/>
  <c r="A2506" i="4"/>
  <c r="A4310" i="4"/>
  <c r="A550" i="4"/>
  <c r="A4910" i="4"/>
  <c r="A4430" i="4"/>
  <c r="A1030" i="4"/>
  <c r="A886" i="4"/>
  <c r="A3998" i="4"/>
  <c r="A2386" i="4"/>
  <c r="A1318" i="4"/>
  <c r="A6298" i="4"/>
  <c r="A658" i="4"/>
  <c r="A7042" i="4"/>
  <c r="A502" i="4"/>
  <c r="A2854" i="4"/>
  <c r="A5570" i="4"/>
  <c r="A2134" i="4"/>
  <c r="A5558" i="4"/>
  <c r="A4766" i="4"/>
  <c r="A1342" i="4"/>
  <c r="A922" i="4"/>
  <c r="A4982" i="4"/>
  <c r="A2926" i="4"/>
  <c r="A430" i="4"/>
  <c r="A4682" i="4"/>
  <c r="A4010" i="4"/>
  <c r="A1905" i="4"/>
  <c r="A1545" i="4"/>
  <c r="A1773" i="4"/>
  <c r="A5701" i="4"/>
  <c r="A5605" i="4"/>
  <c r="A1917" i="4"/>
  <c r="A1245" i="4"/>
  <c r="A1209" i="4"/>
  <c r="A6945" i="4"/>
  <c r="A3217" i="4"/>
  <c r="A645" i="4"/>
  <c r="A801" i="4"/>
  <c r="A5893" i="4"/>
  <c r="A2349" i="4"/>
  <c r="A4069" i="4"/>
  <c r="A4081" i="4"/>
  <c r="A2445" i="4"/>
  <c r="A5065" i="4"/>
  <c r="A6645" i="4"/>
  <c r="A2301" i="4"/>
  <c r="A6705" i="4"/>
  <c r="A1377" i="4"/>
  <c r="A6177" i="4"/>
  <c r="A5941" i="4"/>
  <c r="A6777" i="4"/>
  <c r="A2133" i="4"/>
  <c r="A2637" i="4"/>
  <c r="A2889" i="4"/>
  <c r="A5269" i="4"/>
  <c r="A873" i="4"/>
  <c r="A6049" i="4"/>
  <c r="A7017" i="4"/>
  <c r="A2025" i="4"/>
  <c r="A4520" i="4"/>
  <c r="A1521" i="4"/>
  <c r="A3301" i="4"/>
  <c r="A3141" i="4"/>
  <c r="A2193" i="4"/>
  <c r="A4393" i="4"/>
  <c r="A93" i="4"/>
  <c r="A2961" i="4"/>
  <c r="A2817" i="4"/>
  <c r="A2109" i="4"/>
  <c r="A3421" i="4"/>
  <c r="A1005" i="4"/>
  <c r="A5041" i="4"/>
  <c r="A6861" i="4"/>
  <c r="A2925" i="4"/>
  <c r="A9" i="4"/>
  <c r="A5329" i="4"/>
  <c r="A4321" i="4"/>
  <c r="A297" i="4"/>
  <c r="A3373" i="4"/>
  <c r="A5437" i="4"/>
  <c r="A1557" i="4"/>
  <c r="A5869" i="4"/>
  <c r="A3205" i="4"/>
  <c r="A525" i="4"/>
  <c r="A1281" i="4"/>
  <c r="A1173" i="4"/>
  <c r="A7005" i="4"/>
  <c r="A1413" i="4"/>
  <c r="A6237" i="4"/>
  <c r="A2409" i="4"/>
  <c r="A1605" i="4"/>
  <c r="A6849" i="4"/>
  <c r="A993" i="4"/>
  <c r="A3129" i="4"/>
  <c r="A69" i="4"/>
  <c r="A5953" i="4"/>
  <c r="A885" i="4"/>
  <c r="A6417" i="4"/>
  <c r="A3168" i="4"/>
  <c r="A92" i="4"/>
  <c r="A2504" i="4"/>
  <c r="A2804" i="4"/>
  <c r="A872" i="4"/>
  <c r="A3300" i="4"/>
  <c r="A1796" i="4"/>
  <c r="A3984" i="4"/>
  <c r="A4332" i="4"/>
  <c r="A1304" i="4"/>
  <c r="A2242" i="4"/>
  <c r="A5784" i="4"/>
  <c r="A6644" i="4"/>
  <c r="A4908" i="4"/>
  <c r="A32" i="4"/>
  <c r="A4176" i="4"/>
  <c r="A2156" i="4"/>
  <c r="A4236" i="4"/>
  <c r="A476" i="4"/>
  <c r="A3936" i="4"/>
  <c r="A5292" i="4"/>
  <c r="A2336" i="4"/>
  <c r="A3528" i="4"/>
  <c r="A3600" i="4"/>
  <c r="A2708" i="4"/>
  <c r="A2432" i="4"/>
  <c r="A1940" i="4"/>
  <c r="A3924" i="4"/>
  <c r="A5940" i="4"/>
  <c r="A140" i="4"/>
  <c r="A308" i="4"/>
  <c r="A1640" i="4"/>
  <c r="A3228" i="4"/>
  <c r="A2696" i="4"/>
  <c r="A2612" i="4"/>
  <c r="A3384" i="4"/>
  <c r="A4284" i="4"/>
  <c r="A6308" i="4"/>
  <c r="A4692" i="4"/>
  <c r="A908" i="4"/>
  <c r="A6860" i="4"/>
  <c r="A4668" i="4"/>
  <c r="A3240" i="4"/>
  <c r="A2936" i="4"/>
  <c r="A4092" i="4"/>
  <c r="A3180" i="4"/>
  <c r="A572" i="4"/>
  <c r="A2084" i="4"/>
  <c r="A4296" i="4"/>
  <c r="A1172" i="4"/>
  <c r="A1988" i="4"/>
  <c r="A548" i="4"/>
  <c r="A2216" i="4"/>
  <c r="A5688" i="4"/>
  <c r="A1460" i="4"/>
  <c r="A2264" i="4"/>
  <c r="A3080" i="4"/>
  <c r="A3408" i="4"/>
  <c r="A5796" i="4"/>
  <c r="A4620" i="4"/>
  <c r="A1592" i="4"/>
  <c r="A2492" i="4"/>
  <c r="A4584" i="4"/>
  <c r="A6620" i="4"/>
  <c r="A3576" i="4"/>
  <c r="A1256" i="4"/>
  <c r="A4847" i="4"/>
  <c r="A3995" i="4"/>
  <c r="A2539" i="4"/>
  <c r="A3803" i="4"/>
  <c r="A6343" i="4"/>
  <c r="A4127" i="4"/>
  <c r="A6271" i="4"/>
  <c r="A3043" i="4"/>
  <c r="A1339" i="4"/>
  <c r="A763" i="4"/>
  <c r="A3311" i="4"/>
  <c r="A4835" i="4"/>
  <c r="A6259" i="4"/>
  <c r="A175" i="4"/>
  <c r="A1639" i="4"/>
  <c r="A4871" i="4"/>
  <c r="A5843" i="4"/>
  <c r="A5543" i="4"/>
  <c r="A535" i="4"/>
  <c r="A6403" i="4"/>
  <c r="A2659" i="4"/>
  <c r="A2311" i="4"/>
  <c r="A5387" i="4"/>
  <c r="A55" i="4"/>
  <c r="A463" i="4"/>
  <c r="A3911" i="4"/>
  <c r="A295" i="4"/>
  <c r="A1147" i="4"/>
  <c r="A4007" i="4"/>
  <c r="A2203" i="4"/>
  <c r="A2851" i="4"/>
  <c r="A5915" i="4"/>
  <c r="A1963" i="4"/>
  <c r="A3719" i="4"/>
  <c r="A6595" i="4"/>
  <c r="A2467" i="4"/>
  <c r="A5663" i="4"/>
  <c r="A6307" i="4"/>
  <c r="A2071" i="4"/>
  <c r="A2443" i="4"/>
  <c r="A2959" i="4"/>
  <c r="A6739" i="4"/>
  <c r="A4223" i="4"/>
  <c r="A2215" i="4"/>
  <c r="A3479" i="4"/>
  <c r="A1159" i="4"/>
  <c r="A4103" i="4"/>
  <c r="A6643" i="4"/>
  <c r="A6619" i="4"/>
  <c r="A4391" i="4"/>
  <c r="A847" i="4"/>
  <c r="A3551" i="4"/>
  <c r="A5195" i="4"/>
  <c r="A1063" i="4"/>
  <c r="A6871" i="4"/>
  <c r="A6607" i="4"/>
  <c r="A4067" i="4"/>
  <c r="A3875" i="4"/>
  <c r="A139" i="4"/>
  <c r="A331" i="4"/>
  <c r="A6907" i="4"/>
  <c r="A5075" i="4"/>
  <c r="A2047" i="4"/>
  <c r="A1039" i="4"/>
  <c r="A5867" i="4"/>
  <c r="A7003" i="4"/>
  <c r="A1123" i="4"/>
  <c r="A4895" i="4"/>
  <c r="A1375" i="4"/>
  <c r="A1255" i="4"/>
  <c r="A2522" i="4"/>
  <c r="A4846" i="4"/>
  <c r="A2034" i="4"/>
  <c r="A1770" i="4"/>
  <c r="A2874" i="4"/>
  <c r="A3238" i="4"/>
  <c r="A2010" i="4"/>
  <c r="A306" i="4"/>
  <c r="A6570" i="4"/>
  <c r="A1566" i="4"/>
  <c r="A2214" i="4"/>
  <c r="A5494" i="4"/>
  <c r="A3550" i="4"/>
  <c r="A1794" i="4"/>
  <c r="A1170" i="4"/>
  <c r="A5122" i="4"/>
  <c r="A6810" i="4"/>
  <c r="A5590" i="4"/>
  <c r="A4306" i="4"/>
  <c r="A2754" i="4"/>
  <c r="A270" i="4"/>
  <c r="A2790" i="4"/>
  <c r="A90" i="4"/>
  <c r="A6930" i="4"/>
  <c r="A3826" i="4"/>
  <c r="A2538" i="4"/>
  <c r="A858" i="4"/>
  <c r="A5290" i="4"/>
  <c r="A5962" i="4"/>
  <c r="A4486" i="4"/>
  <c r="A3286" i="4"/>
  <c r="A7002" i="4"/>
  <c r="A4594" i="4"/>
  <c r="A1650" i="4"/>
  <c r="A6954" i="4"/>
  <c r="A54" i="4"/>
  <c r="A186" i="4"/>
  <c r="A3126" i="4"/>
  <c r="A4318" i="4"/>
  <c r="A3406" i="4"/>
  <c r="A1530" i="4"/>
  <c r="A5818" i="4"/>
  <c r="A2454" i="4"/>
  <c r="A5062" i="4"/>
  <c r="A4570" i="4"/>
  <c r="A5026" i="4"/>
  <c r="A318" i="4"/>
  <c r="A198" i="4"/>
  <c r="A5230" i="4"/>
  <c r="A4678" i="4"/>
  <c r="A3850" i="4"/>
  <c r="A3838" i="4"/>
  <c r="A4558" i="4"/>
  <c r="A414" i="4"/>
  <c r="A1494" i="4"/>
  <c r="A2334" i="4"/>
  <c r="A5710" i="4"/>
  <c r="A5110" i="4"/>
  <c r="A4798" i="4"/>
  <c r="A3994" i="4"/>
  <c r="A3102" i="4"/>
  <c r="A5626" i="4"/>
  <c r="A4138" i="4"/>
  <c r="A5314" i="4"/>
  <c r="A4414" i="4"/>
  <c r="A3054" i="4"/>
  <c r="A5734" i="4"/>
  <c r="A4845" i="4"/>
  <c r="A4437" i="4"/>
  <c r="A4641" i="4"/>
  <c r="A677" i="4"/>
  <c r="A6809" i="4"/>
  <c r="A893" i="4"/>
  <c r="A6665" i="4"/>
  <c r="A1529" i="4"/>
  <c r="A3273" i="4"/>
  <c r="A617" i="4"/>
  <c r="A1337" i="4"/>
  <c r="A485" i="4"/>
  <c r="A4401" i="4"/>
  <c r="A1133" i="4"/>
  <c r="A257" i="4"/>
  <c r="A2297" i="4"/>
  <c r="A4245" i="4"/>
  <c r="A1997" i="4"/>
  <c r="A5337" i="4"/>
  <c r="A5001" i="4"/>
  <c r="A3717" i="4"/>
  <c r="A3201" i="4"/>
  <c r="A2285" i="4"/>
  <c r="A5997" i="4"/>
  <c r="A4569" i="4"/>
  <c r="A5853" i="4"/>
  <c r="A3825" i="4"/>
  <c r="A3897" i="4"/>
  <c r="A5637" i="4"/>
  <c r="A3621" i="4"/>
  <c r="A1781" i="4"/>
  <c r="A4653" i="4"/>
  <c r="A2705" i="4"/>
  <c r="A3249" i="4"/>
  <c r="A6701" i="4"/>
  <c r="A2321" i="4"/>
  <c r="A5289" i="4"/>
  <c r="A53" i="4"/>
  <c r="A6617" i="4"/>
  <c r="A2201" i="4"/>
  <c r="A2393" i="4"/>
  <c r="A1697" i="4"/>
  <c r="A2777" i="4"/>
  <c r="A665" i="4"/>
  <c r="A2957" i="4"/>
  <c r="A989" i="4"/>
  <c r="A5829" i="4"/>
  <c r="A1097" i="4"/>
  <c r="A6221" i="4"/>
  <c r="A245" i="4"/>
  <c r="A509" i="4"/>
  <c r="A4905" i="4"/>
  <c r="A305" i="4"/>
  <c r="A6105" i="4"/>
  <c r="A569" i="4"/>
  <c r="A5205" i="4"/>
  <c r="A7025" i="4"/>
  <c r="A6821" i="4"/>
  <c r="A1961" i="4"/>
  <c r="A2405" i="4"/>
  <c r="A461" i="4"/>
  <c r="A2945" i="4"/>
  <c r="A437" i="4"/>
  <c r="A6641" i="4"/>
  <c r="A1025" i="4"/>
  <c r="A5421" i="4"/>
  <c r="A2261" i="4"/>
  <c r="A6377" i="4"/>
  <c r="A5121" i="4"/>
  <c r="A6761" i="4"/>
  <c r="A6125" i="4"/>
  <c r="A5757" i="4"/>
  <c r="A1898" i="4"/>
  <c r="A1070" i="4"/>
  <c r="A5346" i="4"/>
  <c r="A890" i="4"/>
  <c r="A3582" i="4"/>
  <c r="A3930" i="4"/>
  <c r="A542" i="4"/>
  <c r="A4422" i="4"/>
  <c r="A5466" i="4"/>
  <c r="A5850" i="4"/>
  <c r="A1370" i="4"/>
  <c r="A650" i="4"/>
  <c r="A4746" i="4"/>
  <c r="A3666" i="4"/>
  <c r="A4290" i="4"/>
  <c r="A4710" i="4"/>
  <c r="A3150" i="4"/>
  <c r="A1970" i="4"/>
  <c r="A6938" i="4"/>
  <c r="A4206" i="4"/>
  <c r="A3086" i="4"/>
  <c r="A5046" i="4"/>
  <c r="A1658" i="4"/>
  <c r="A1082" i="4"/>
  <c r="A182" i="4"/>
  <c r="A998" i="4"/>
  <c r="A2570" i="4"/>
  <c r="A5358" i="4"/>
  <c r="A6146" i="4"/>
  <c r="A2390" i="4"/>
  <c r="A2426" i="4"/>
  <c r="A2054" i="4"/>
  <c r="A254" i="4"/>
  <c r="A5022" i="4"/>
  <c r="A5166" i="4"/>
  <c r="A4386" i="4"/>
  <c r="A6266" i="4"/>
  <c r="A2510" i="4"/>
  <c r="A3210" i="4"/>
  <c r="A4998" i="4"/>
  <c r="A4038" i="4"/>
  <c r="A5718" i="4"/>
  <c r="A6698" i="4"/>
  <c r="A2618" i="4"/>
  <c r="A1106" i="4"/>
  <c r="A2546" i="4"/>
  <c r="A4974" i="4"/>
  <c r="A5742" i="4"/>
  <c r="A3786" i="4"/>
  <c r="A5322" i="4"/>
  <c r="A1262" i="4"/>
  <c r="A2342" i="4"/>
  <c r="A2438" i="4"/>
  <c r="A4806" i="4"/>
  <c r="A4470" i="4"/>
  <c r="A2270" i="4"/>
  <c r="A2666" i="4"/>
  <c r="A2294" i="4"/>
  <c r="A4878" i="4"/>
  <c r="A5094" i="4"/>
  <c r="A5766" i="4"/>
  <c r="A2978" i="4"/>
  <c r="A1466" i="4"/>
  <c r="A2582" i="4"/>
  <c r="A2858" i="4"/>
  <c r="A62" i="4"/>
  <c r="A1562" i="4"/>
  <c r="A962" i="4"/>
  <c r="A6122" i="4"/>
  <c r="A5130" i="4"/>
  <c r="A470" i="4"/>
  <c r="A1885" i="4"/>
  <c r="A4313" i="4"/>
  <c r="A1429" i="4"/>
  <c r="A853" i="4"/>
  <c r="A961" i="4"/>
  <c r="A1513" i="4"/>
  <c r="A4985" i="4"/>
  <c r="A721" i="4"/>
  <c r="A6661" i="4"/>
  <c r="A2185" i="4"/>
  <c r="A3061" i="4"/>
  <c r="A505" i="4"/>
  <c r="A3073" i="4"/>
  <c r="A6409" i="4"/>
  <c r="A4637" i="4"/>
  <c r="A4781" i="4"/>
  <c r="A3953" i="4"/>
  <c r="A6157" i="4"/>
  <c r="A4325" i="4"/>
  <c r="A3305" i="4"/>
  <c r="A3677" i="4"/>
  <c r="A5957" i="4"/>
  <c r="A5609" i="4"/>
  <c r="A781" i="4"/>
  <c r="A13" i="4"/>
  <c r="A1213" i="4"/>
  <c r="A4913" i="4"/>
  <c r="A1381" i="4"/>
  <c r="A913" i="4"/>
  <c r="A2389" i="4"/>
  <c r="A5513" i="4"/>
  <c r="A4973" i="4"/>
  <c r="A3557" i="4"/>
  <c r="A2317" i="4"/>
  <c r="A5681" i="4"/>
  <c r="A4937" i="4"/>
  <c r="A3049" i="4"/>
  <c r="A2113" i="4"/>
  <c r="A2557" i="4"/>
  <c r="A6769" i="4"/>
  <c r="A2137" i="4"/>
  <c r="A733" i="4"/>
  <c r="A493" i="4"/>
  <c r="A5561" i="4"/>
  <c r="A109" i="4"/>
  <c r="A2581" i="4"/>
  <c r="A2737" i="4"/>
  <c r="A6005" i="4"/>
  <c r="A4433" i="4"/>
  <c r="A5633" i="4"/>
  <c r="A2797" i="4"/>
  <c r="A37" i="4"/>
  <c r="A5165" i="4"/>
  <c r="A6733" i="4"/>
  <c r="A5741" i="4"/>
  <c r="A6469" i="4"/>
  <c r="A6589" i="4"/>
  <c r="A3245" i="4"/>
  <c r="A4145" i="4"/>
  <c r="A5345" i="4"/>
  <c r="A1033" i="4"/>
  <c r="A3485" i="4"/>
  <c r="A6361" i="4"/>
  <c r="A5621" i="4"/>
  <c r="A3581" i="4"/>
  <c r="A4025" i="4"/>
  <c r="A4001" i="4"/>
  <c r="A2017" i="4"/>
  <c r="A3161" i="4"/>
  <c r="A997" i="4"/>
  <c r="A2989" i="4"/>
  <c r="A3389" i="4"/>
  <c r="A6997" i="4"/>
  <c r="A1908" i="4"/>
  <c r="A1944" i="4"/>
  <c r="A3556" i="4"/>
  <c r="A3000" i="4"/>
  <c r="A1728" i="4"/>
  <c r="A3096" i="4"/>
  <c r="A456" i="4"/>
  <c r="A7044" i="4"/>
  <c r="A2508" i="4"/>
  <c r="A4876" i="4"/>
  <c r="A5200" i="4"/>
  <c r="A2364" i="4"/>
  <c r="A5572" i="4"/>
  <c r="A2904" i="4"/>
  <c r="A672" i="4"/>
  <c r="A2808" i="4"/>
  <c r="A2988" i="4"/>
  <c r="A4600" i="4"/>
  <c r="A4060" i="4"/>
  <c r="A2928" i="4"/>
  <c r="A5536" i="4"/>
  <c r="A828" i="4"/>
  <c r="A1464" i="4"/>
  <c r="A5320" i="4"/>
  <c r="A168" i="4"/>
  <c r="A5032" i="4"/>
  <c r="A3712" i="4"/>
  <c r="A564" i="4"/>
  <c r="A1044" i="4"/>
  <c r="A5104" i="4"/>
  <c r="A4612" i="4"/>
  <c r="A2376" i="4"/>
  <c r="A2652" i="4"/>
  <c r="A5308" i="4"/>
  <c r="A1248" i="4"/>
  <c r="A3120" i="4"/>
  <c r="A1692" i="4"/>
  <c r="A4348" i="4"/>
  <c r="A5812" i="4"/>
  <c r="A6996" i="4"/>
  <c r="A1800" i="4"/>
  <c r="A936" i="4"/>
  <c r="A3988" i="4"/>
  <c r="A1752" i="4"/>
  <c r="A3772" i="4"/>
  <c r="A4312" i="4"/>
  <c r="A24" i="4"/>
  <c r="A2088" i="4"/>
  <c r="A4523" i="4"/>
  <c r="A156" i="4"/>
  <c r="A7038" i="4"/>
  <c r="A7006" i="4"/>
  <c r="A6974" i="4"/>
  <c r="A6942" i="4"/>
  <c r="A6910" i="4"/>
  <c r="A6878" i="4"/>
  <c r="A6846" i="4"/>
  <c r="A6814" i="4"/>
  <c r="A6782" i="4"/>
  <c r="A6750" i="4"/>
  <c r="A6718" i="4"/>
  <c r="A6622" i="4"/>
  <c r="A6590" i="4"/>
  <c r="A6558" i="4"/>
  <c r="A6494" i="4"/>
  <c r="A6462" i="4"/>
  <c r="A6366" i="4"/>
  <c r="A6334" i="4"/>
  <c r="A6302" i="4"/>
  <c r="A6238" i="4"/>
  <c r="A6206" i="4"/>
  <c r="A6174" i="4"/>
  <c r="A6142" i="4"/>
  <c r="A6110" i="4"/>
  <c r="A6078" i="4"/>
  <c r="A6046" i="4"/>
  <c r="A5982" i="4"/>
  <c r="A5950" i="4"/>
  <c r="A5918" i="4"/>
  <c r="A5886" i="4"/>
  <c r="A5854" i="4"/>
  <c r="A5822" i="4"/>
  <c r="A5789" i="4"/>
  <c r="A5533" i="4"/>
  <c r="A5364" i="4"/>
  <c r="A5277" i="4"/>
  <c r="A5021" i="4"/>
  <c r="A4935" i="4"/>
  <c r="A4452" i="4"/>
  <c r="A4109" i="4"/>
  <c r="A3959" i="4"/>
  <c r="A3789" i="4"/>
  <c r="A3237" i="4"/>
  <c r="A2786" i="4"/>
  <c r="A1793" i="4"/>
  <c r="A6653" i="4"/>
  <c r="A4329" i="4"/>
  <c r="A185" i="4"/>
  <c r="A6593" i="4"/>
  <c r="A1193" i="4"/>
  <c r="A5961" i="4"/>
  <c r="A197" i="4"/>
  <c r="A3729" i="4"/>
  <c r="A6033" i="4"/>
  <c r="A5685" i="4"/>
  <c r="A4101" i="4"/>
  <c r="A641" i="4"/>
  <c r="A5349" i="4"/>
  <c r="A4317" i="4"/>
  <c r="A4269" i="4"/>
  <c r="A785" i="4"/>
  <c r="A281" i="4"/>
  <c r="A2789" i="4"/>
  <c r="A1505" i="4"/>
  <c r="A3921" i="4"/>
  <c r="A3393" i="4"/>
  <c r="A2501" i="4"/>
  <c r="A3225" i="4"/>
  <c r="A2189" i="4"/>
  <c r="A5613" i="4"/>
  <c r="A2801" i="4"/>
  <c r="A5313" i="4"/>
  <c r="A5865" i="4"/>
  <c r="A7037" i="4"/>
  <c r="A2621" i="4"/>
  <c r="A449" i="4"/>
  <c r="A2225" i="4"/>
  <c r="A3573" i="4"/>
  <c r="A5949" i="4"/>
  <c r="A1937" i="4"/>
  <c r="A3441" i="4"/>
  <c r="A4281" i="4"/>
  <c r="A1241" i="4"/>
  <c r="A533" i="4"/>
  <c r="A3477" i="4"/>
  <c r="A701" i="4"/>
  <c r="A2141" i="4"/>
  <c r="A5841" i="4"/>
  <c r="A2669" i="4"/>
  <c r="A5445" i="4"/>
  <c r="A6461" i="4"/>
  <c r="A6009" i="4"/>
  <c r="A1109" i="4"/>
  <c r="A5889" i="4"/>
  <c r="A5229" i="4"/>
  <c r="A1973" i="4"/>
  <c r="A6725" i="4"/>
  <c r="A4149" i="4"/>
  <c r="A581" i="4"/>
  <c r="A5181" i="4"/>
  <c r="A6317" i="4"/>
  <c r="A6509" i="4"/>
  <c r="A4605" i="4"/>
  <c r="A5061" i="4"/>
  <c r="A1061" i="4"/>
  <c r="A2165" i="4"/>
  <c r="A3813" i="4"/>
  <c r="A365" i="4"/>
  <c r="A1733" i="4"/>
  <c r="A5733" i="4"/>
  <c r="A3041" i="4"/>
  <c r="A4473" i="4"/>
  <c r="A5" i="4"/>
  <c r="A6093" i="4"/>
  <c r="A1874" i="4"/>
  <c r="A5670" i="4"/>
  <c r="A2018" i="4"/>
  <c r="A3354" i="4"/>
  <c r="A2354" i="4"/>
  <c r="A4614" i="4"/>
  <c r="A2318" i="4"/>
  <c r="A5010" i="4"/>
  <c r="A1730" i="4"/>
  <c r="A2078" i="4"/>
  <c r="A6362" i="4"/>
  <c r="A5802" i="4"/>
  <c r="A218" i="4"/>
  <c r="A5682" i="4"/>
  <c r="A326" i="4"/>
  <c r="A4638" i="4"/>
  <c r="A446" i="4"/>
  <c r="A3402" i="4"/>
  <c r="A6674" i="4"/>
  <c r="A1802" i="4"/>
  <c r="A3330" i="4"/>
  <c r="A4770" i="4"/>
  <c r="A2174" i="4"/>
  <c r="A5286" i="4"/>
  <c r="A1010" i="4"/>
  <c r="A4170" i="4"/>
  <c r="A4086" i="4"/>
  <c r="A2102" i="4"/>
  <c r="A518" i="4"/>
  <c r="A2990" i="4"/>
  <c r="A1646" i="4"/>
  <c r="A5562" i="4"/>
  <c r="A5238" i="4"/>
  <c r="A2306" i="4"/>
  <c r="A230" i="4"/>
  <c r="A3534" i="4"/>
  <c r="A2678" i="4"/>
  <c r="A4518" i="4"/>
  <c r="A1778" i="4"/>
  <c r="A5334" i="4"/>
  <c r="A1682" i="4"/>
  <c r="A4794" i="4"/>
  <c r="A4146" i="4"/>
  <c r="A6314" i="4"/>
  <c r="A398" i="4"/>
  <c r="A3134" i="4"/>
  <c r="A1766" i="4"/>
  <c r="A4362" i="4"/>
  <c r="A4662" i="4"/>
  <c r="A2906" i="4"/>
  <c r="A4842" i="4"/>
  <c r="A1610" i="4"/>
  <c r="A1502" i="4"/>
  <c r="A2150" i="4"/>
  <c r="A2498" i="4"/>
  <c r="A5430" i="4"/>
  <c r="A6434" i="4"/>
  <c r="A2690" i="4"/>
  <c r="A6042" i="4"/>
  <c r="A3294" i="4"/>
  <c r="A1166" i="4"/>
  <c r="A5490" i="4"/>
  <c r="A4266" i="4"/>
  <c r="A434" i="4"/>
  <c r="A4938" i="4"/>
  <c r="A2534" i="4"/>
  <c r="A158" i="4"/>
  <c r="A4853" i="4"/>
  <c r="A409" i="4"/>
  <c r="A6181" i="4"/>
  <c r="A2449" i="4"/>
  <c r="A61" i="4"/>
  <c r="A661" i="4"/>
  <c r="A2545" i="4"/>
  <c r="A937" i="4"/>
  <c r="A1693" i="4"/>
  <c r="A4085" i="4"/>
  <c r="A2353" i="4"/>
  <c r="A2293" i="4"/>
  <c r="A2516" i="4"/>
  <c r="A5129" i="4"/>
  <c r="A277" i="4"/>
  <c r="A1633" i="4"/>
  <c r="A5933" i="4"/>
  <c r="A2401" i="4"/>
  <c r="A5225" i="4"/>
  <c r="A4073" i="4"/>
  <c r="A1501" i="4"/>
  <c r="A4205" i="4"/>
  <c r="A4217" i="4"/>
  <c r="A1801" i="4"/>
  <c r="A817" i="4"/>
  <c r="A1573" i="4"/>
  <c r="A5009" i="4"/>
  <c r="A949" i="4"/>
  <c r="A2269" i="4"/>
  <c r="A289" i="4"/>
  <c r="A6445" i="4"/>
  <c r="A1249" i="4"/>
  <c r="A3564" i="4"/>
  <c r="A6553" i="4"/>
  <c r="A4745" i="4"/>
  <c r="A5045" i="4"/>
  <c r="A3977" i="4"/>
  <c r="A2461" i="4"/>
  <c r="A4457" i="4"/>
  <c r="A3085" i="4"/>
  <c r="A217" i="4"/>
  <c r="A6121" i="4"/>
  <c r="A5693" i="4"/>
  <c r="A6721" i="4"/>
  <c r="A2761" i="4"/>
  <c r="A3629" i="4"/>
  <c r="A6613" i="4"/>
  <c r="A3209" i="4"/>
  <c r="A4385" i="4"/>
  <c r="A2125" i="4"/>
  <c r="A1225" i="4"/>
  <c r="A5417" i="4"/>
  <c r="A6193" i="4"/>
  <c r="A3425" i="4"/>
  <c r="A5549" i="4"/>
  <c r="A2941" i="4"/>
  <c r="A5969" i="4"/>
  <c r="A6685" i="4"/>
  <c r="A2929" i="4"/>
  <c r="A5297" i="4"/>
  <c r="A4649" i="4"/>
  <c r="A2437" i="4"/>
  <c r="A4121" i="4"/>
  <c r="A6289" i="4"/>
  <c r="A1525" i="4"/>
  <c r="A5813" i="4"/>
  <c r="A6757" i="4"/>
  <c r="A637" i="4"/>
  <c r="A4349" i="4"/>
  <c r="A1261" i="4"/>
  <c r="A5921" i="4"/>
  <c r="A6949" i="4"/>
  <c r="A1872" i="4"/>
  <c r="A4288" i="4"/>
  <c r="A6444" i="4"/>
  <c r="A5608" i="4"/>
  <c r="A5188" i="4"/>
  <c r="A1980" i="4"/>
  <c r="A5404" i="4"/>
  <c r="A3048" i="4"/>
  <c r="A1476" i="4"/>
  <c r="A1068" i="4"/>
  <c r="A6252" i="4"/>
  <c r="A3460" i="4"/>
  <c r="A768" i="4"/>
  <c r="A2952" i="4"/>
  <c r="A624" i="4"/>
  <c r="A5356" i="4"/>
  <c r="A5152" i="4"/>
  <c r="A528" i="4"/>
  <c r="A5260" i="4"/>
  <c r="A3256" i="4"/>
  <c r="A480" i="4"/>
  <c r="A612" i="4"/>
  <c r="A6028" i="4"/>
  <c r="A4336" i="4"/>
  <c r="A5860" i="4"/>
  <c r="A4012" i="4"/>
  <c r="A1812" i="4"/>
  <c r="A5416" i="4"/>
  <c r="A3472" i="4"/>
  <c r="A4552" i="4"/>
  <c r="A5128" i="4"/>
  <c r="A3532" i="4"/>
  <c r="A7020" i="4"/>
  <c r="A6540" i="4"/>
  <c r="A2532" i="4"/>
  <c r="A4624" i="4"/>
  <c r="A444" i="4"/>
  <c r="A2712" i="4"/>
  <c r="A5788" i="4"/>
  <c r="A4804" i="4"/>
  <c r="A1200" i="4"/>
  <c r="A1380" i="4"/>
  <c r="A6348" i="4"/>
  <c r="A5452" i="4"/>
  <c r="A2976" i="4"/>
  <c r="A816" i="4"/>
  <c r="A3604" i="4"/>
  <c r="A600" i="4"/>
  <c r="A4192" i="4"/>
  <c r="A1524" i="4"/>
  <c r="A1632" i="4"/>
  <c r="A1512" i="4"/>
  <c r="A1392" i="4"/>
  <c r="A3352" i="4"/>
  <c r="A3084" i="4"/>
  <c r="A6648" i="4"/>
  <c r="A6552" i="4"/>
  <c r="A6264" i="4"/>
  <c r="A6200" i="4"/>
  <c r="A5773" i="4"/>
  <c r="A5687" i="4"/>
  <c r="A5175" i="4"/>
  <c r="A5092" i="4"/>
  <c r="A4599" i="4"/>
  <c r="A4260" i="4"/>
  <c r="A3597" i="4"/>
  <c r="A2725" i="4"/>
  <c r="A1169" i="4"/>
  <c r="A60" i="4"/>
  <c r="A4684" i="4"/>
  <c r="A4492" i="4"/>
  <c r="A4108" i="4"/>
  <c r="A3916" i="4"/>
  <c r="A3724" i="4"/>
  <c r="A4660" i="4"/>
  <c r="A2700" i="4"/>
  <c r="A3148" i="4"/>
  <c r="A3412" i="4"/>
  <c r="A2340" i="4"/>
  <c r="A5176" i="4"/>
  <c r="A3904" i="4"/>
  <c r="A660" i="4"/>
  <c r="A1080" i="4"/>
  <c r="A1776" i="4"/>
  <c r="A2240" i="4"/>
  <c r="A4444" i="4"/>
  <c r="A3220" i="4"/>
  <c r="A288" i="4"/>
  <c r="A432" i="4"/>
  <c r="A3400" i="4"/>
  <c r="A1596" i="4"/>
  <c r="A3880" i="4"/>
  <c r="A4576" i="4"/>
  <c r="A1104" i="4"/>
  <c r="A276" i="4"/>
  <c r="A36" i="4"/>
  <c r="A2239" i="4"/>
  <c r="A6756" i="4"/>
  <c r="A6516" i="4"/>
  <c r="A6468" i="4"/>
  <c r="A6396" i="4"/>
  <c r="A6204" i="4"/>
  <c r="A3652" i="4"/>
  <c r="A780" i="4"/>
  <c r="A72" i="4"/>
  <c r="A900" i="4"/>
  <c r="A96" i="4"/>
  <c r="A1740" i="4"/>
  <c r="A2160" i="4"/>
  <c r="A1440" i="4"/>
  <c r="A1128" i="4"/>
  <c r="A2136" i="4"/>
  <c r="A3640" i="4"/>
  <c r="A2604" i="4"/>
  <c r="A792" i="4"/>
  <c r="A2238" i="4"/>
  <c r="A6523" i="4"/>
  <c r="A5164" i="4"/>
  <c r="A2676" i="4"/>
  <c r="A1272" i="4"/>
  <c r="A4696" i="4"/>
  <c r="A84" i="4"/>
  <c r="A1416" i="4"/>
  <c r="A3244" i="4"/>
  <c r="A912" i="4"/>
  <c r="A2940" i="4"/>
  <c r="A2237" i="4"/>
  <c r="A3796" i="4"/>
  <c r="A3208" i="4"/>
  <c r="A3448" i="4"/>
  <c r="A12" i="4"/>
  <c r="A1620" i="4"/>
  <c r="A3664" i="4"/>
  <c r="A1920" i="4"/>
  <c r="A3268" i="4"/>
  <c r="A2388" i="4"/>
  <c r="A4888" i="4"/>
  <c r="A1584" i="4"/>
  <c r="A2236" i="4"/>
  <c r="A3964" i="4"/>
  <c r="D21" i="3" l="1"/>
  <c r="A5648" i="4" l="1"/>
  <c r="A4196" i="4"/>
  <c r="A5564" i="4"/>
  <c r="A4496" i="4"/>
  <c r="A376" i="4"/>
  <c r="A5276" i="4"/>
  <c r="A4400" i="4"/>
  <c r="A2092" i="4"/>
  <c r="A4" i="4"/>
  <c r="A2632" i="4"/>
  <c r="A592" i="4"/>
  <c r="A520" i="4"/>
  <c r="A3404" i="4"/>
  <c r="A6772" i="4"/>
  <c r="A3932" i="4"/>
  <c r="A6112" i="4"/>
  <c r="A3016" i="4"/>
  <c r="A544" i="4"/>
  <c r="A1000" i="4"/>
  <c r="A112" i="4"/>
  <c r="A2764" i="4"/>
  <c r="A5168" i="4"/>
  <c r="A6604" i="4"/>
  <c r="A6952" i="4"/>
  <c r="A292" i="4"/>
  <c r="A2596" i="4"/>
  <c r="A2992" i="4"/>
  <c r="A5540" i="4"/>
  <c r="A1875" i="4"/>
  <c r="A3135" i="4"/>
  <c r="A3403" i="4"/>
  <c r="A1323" i="4"/>
  <c r="A4687" i="4"/>
  <c r="A2307" i="4"/>
  <c r="A1347" i="4"/>
  <c r="A6555" i="4"/>
  <c r="A6855" i="4"/>
  <c r="A2775" i="4"/>
  <c r="A3739" i="4"/>
  <c r="A2259" i="4"/>
  <c r="A1635" i="4"/>
  <c r="A5743" i="4"/>
  <c r="A1900" i="4"/>
  <c r="A6244" i="4"/>
  <c r="A6220" i="4"/>
  <c r="A124" i="4"/>
  <c r="A1816" i="4"/>
  <c r="A184" i="4"/>
  <c r="A3956" i="4"/>
  <c r="A40" i="4"/>
  <c r="A3776" i="4"/>
  <c r="A1528" i="4"/>
  <c r="A6784" i="4"/>
  <c r="A6424" i="4"/>
  <c r="A280" i="4"/>
  <c r="A5504" i="4"/>
  <c r="A4688" i="4"/>
  <c r="A6508" i="4"/>
  <c r="A4292" i="4"/>
  <c r="A6628" i="4"/>
  <c r="A4016" i="4"/>
  <c r="A2884" i="4"/>
  <c r="A3656" i="4"/>
  <c r="A3968" i="4"/>
  <c r="A6844" i="4"/>
  <c r="A3124" i="4"/>
  <c r="A4232" i="4"/>
  <c r="A2692" i="4"/>
  <c r="A400" i="4"/>
  <c r="A6352" i="4"/>
  <c r="A4580" i="4"/>
  <c r="A3052" i="4"/>
  <c r="A304" i="4"/>
  <c r="A5468" i="4"/>
  <c r="A2224" i="4"/>
  <c r="A4424" i="4"/>
  <c r="A5204" i="4"/>
  <c r="A76" i="4"/>
  <c r="A1468" i="4"/>
  <c r="A5912" i="4"/>
  <c r="A3788" i="4"/>
  <c r="A4940" i="4"/>
  <c r="A5096" i="4"/>
  <c r="A6304" i="4"/>
  <c r="A88" i="4"/>
  <c r="A2320" i="4"/>
  <c r="A4640" i="4"/>
  <c r="A2752" i="4"/>
  <c r="A3908" i="4"/>
  <c r="A496" i="4"/>
  <c r="A6760" i="4"/>
  <c r="A5228" i="4"/>
  <c r="A3296" i="4"/>
  <c r="A604" i="4"/>
  <c r="A1120" i="4"/>
  <c r="A1096" i="4"/>
  <c r="A6340" i="4"/>
  <c r="A3112" i="4"/>
  <c r="A1084" i="4"/>
  <c r="A952" i="4"/>
  <c r="A3224" i="4"/>
  <c r="A7060" i="4"/>
  <c r="A3284" i="4"/>
  <c r="A4388" i="4"/>
  <c r="A3064" i="4"/>
  <c r="A3332" i="4"/>
  <c r="A1192" i="4"/>
  <c r="A4664" i="4"/>
  <c r="A4040" i="4"/>
  <c r="A5744" i="4"/>
  <c r="A1348" i="4"/>
  <c r="A2080" i="4"/>
  <c r="A4736" i="4"/>
  <c r="A4964" i="4"/>
  <c r="A1324" i="4"/>
  <c r="A6688" i="4"/>
  <c r="A1887" i="4"/>
  <c r="A4951" i="4"/>
  <c r="A2715" i="4"/>
  <c r="A6795" i="4"/>
  <c r="A4423" i="4"/>
  <c r="A2319" i="4"/>
  <c r="A4783" i="4"/>
  <c r="A6843" i="4"/>
  <c r="A1587" i="4"/>
  <c r="A6879" i="4"/>
  <c r="A2559" i="4"/>
  <c r="A6951" i="4"/>
  <c r="A3051" i="4"/>
  <c r="A1947" i="4"/>
  <c r="A2427" i="4"/>
  <c r="A1755" i="4"/>
  <c r="A2249" i="4"/>
  <c r="A699" i="4"/>
  <c r="A1335" i="4"/>
  <c r="A4351" i="4"/>
  <c r="A903" i="4"/>
  <c r="A975" i="4"/>
  <c r="A4771" i="4"/>
  <c r="A4963" i="4"/>
  <c r="A1467" i="4"/>
  <c r="A291" i="4"/>
  <c r="A5695" i="4"/>
  <c r="A5875" i="4"/>
  <c r="A4879" i="4"/>
  <c r="A423" i="4"/>
  <c r="A3847" i="4"/>
  <c r="A4135" i="4"/>
  <c r="A1443" i="4"/>
  <c r="A1071" i="4"/>
  <c r="A2847" i="4"/>
  <c r="A5575" i="4"/>
  <c r="A6603" i="4"/>
  <c r="A4219" i="4"/>
  <c r="A3787" i="4"/>
  <c r="A3919" i="4"/>
  <c r="A4363" i="4"/>
  <c r="A3063" i="4"/>
  <c r="A4447" i="4"/>
  <c r="A2499" i="4"/>
  <c r="A915" i="4"/>
  <c r="A999" i="4"/>
  <c r="A2391" i="4"/>
  <c r="A6651" i="4"/>
  <c r="A255" i="4"/>
  <c r="A3499" i="4"/>
  <c r="A2859" i="4"/>
  <c r="A4147" i="4"/>
  <c r="A5839" i="4"/>
  <c r="A4243" i="4"/>
  <c r="A3027" i="4"/>
  <c r="A3475" i="4"/>
  <c r="A3075" i="4"/>
  <c r="A1095" i="4"/>
  <c r="A4579" i="4"/>
  <c r="A4663" i="4"/>
  <c r="A1311" i="4"/>
  <c r="A3859" i="4"/>
  <c r="A3111" i="4"/>
  <c r="A5203" i="4"/>
  <c r="A123" i="4"/>
  <c r="A4639" i="4"/>
  <c r="A5923" i="4"/>
  <c r="A2547" i="4"/>
  <c r="A1131" i="4"/>
  <c r="A819" i="4"/>
  <c r="A3003" i="4"/>
  <c r="A3775" i="4"/>
  <c r="A2739" i="4"/>
  <c r="A6856" i="4"/>
  <c r="A2704" i="4"/>
  <c r="A2932" i="4"/>
  <c r="A988" i="4"/>
  <c r="A5552" i="4"/>
  <c r="A832" i="4"/>
  <c r="A3088" i="4"/>
  <c r="A2560" i="4"/>
  <c r="A4772" i="4"/>
  <c r="A5828" i="4"/>
  <c r="A1972" i="4"/>
  <c r="A6928" i="4"/>
  <c r="A4676" i="4"/>
  <c r="A4148" i="4"/>
  <c r="A2116" i="4"/>
  <c r="A5456" i="4"/>
  <c r="A3440" i="4"/>
  <c r="A2728" i="4"/>
  <c r="A4892" i="4"/>
  <c r="A5000" i="4"/>
  <c r="A2464" i="4"/>
  <c r="A6568" i="4"/>
  <c r="A1492" i="4"/>
  <c r="A3356" i="4"/>
  <c r="A3076" i="4"/>
  <c r="A5612" i="4"/>
  <c r="A2872" i="4"/>
  <c r="A64" i="4"/>
  <c r="A4568" i="4"/>
  <c r="A4952" i="4"/>
  <c r="A1564" i="4"/>
  <c r="A1396" i="4"/>
  <c r="A4616" i="4"/>
  <c r="A6963" i="4"/>
  <c r="A5671" i="4"/>
  <c r="A5755" i="4"/>
  <c r="A2271" i="4"/>
  <c r="A1923" i="4"/>
  <c r="A2163" i="4"/>
  <c r="A231" i="4"/>
  <c r="A2535" i="4"/>
  <c r="A6999" i="4"/>
  <c r="A3883" i="4"/>
  <c r="A6982" i="4"/>
  <c r="A2595" i="4"/>
  <c r="A1023" i="4"/>
  <c r="A6091" i="4"/>
  <c r="A3379" i="4"/>
  <c r="A147" i="4"/>
  <c r="A1647" i="4"/>
  <c r="A6663" i="4"/>
  <c r="A4675" i="4"/>
  <c r="A5155" i="4"/>
  <c r="A1864" i="4"/>
  <c r="A6148" i="4"/>
  <c r="A5360" i="4"/>
  <c r="A2848" i="4"/>
  <c r="A5036" i="4"/>
  <c r="A6724" i="4"/>
  <c r="A1960" i="4"/>
  <c r="A1648" i="4"/>
  <c r="A4976" i="4"/>
  <c r="A688" i="4"/>
  <c r="A2980" i="4"/>
  <c r="A5120" i="4"/>
  <c r="A4527" i="4"/>
  <c r="A508" i="4"/>
  <c r="A1288" i="4"/>
  <c r="A6044" i="4"/>
  <c r="A1576" i="4"/>
  <c r="A1708" i="4"/>
  <c r="A28" i="4"/>
  <c r="A2572" i="4"/>
  <c r="A7000" i="4"/>
  <c r="A424" i="4"/>
  <c r="A2392" i="4"/>
  <c r="A4472" i="4"/>
  <c r="A2548" i="4"/>
  <c r="A1132" i="4"/>
  <c r="A3800" i="4"/>
  <c r="A4028" i="4"/>
  <c r="A3524" i="4"/>
  <c r="A1540" i="4"/>
  <c r="A964" i="4"/>
  <c r="A2176" i="4"/>
  <c r="A4280" i="4"/>
  <c r="A3308" i="4"/>
  <c r="A6527" i="4"/>
  <c r="A1504" i="4"/>
  <c r="A700" i="4"/>
  <c r="A5372" i="4"/>
  <c r="A3752" i="4"/>
  <c r="A772" i="4"/>
  <c r="A6400" i="4"/>
  <c r="A5756" i="4"/>
  <c r="A448" i="4"/>
  <c r="A1636" i="4"/>
  <c r="A820" i="4"/>
  <c r="A568" i="4"/>
  <c r="A2956" i="4"/>
  <c r="A4868" i="4"/>
  <c r="A4376" i="4"/>
  <c r="A1996" i="4"/>
  <c r="A3920" i="4"/>
  <c r="A5384" i="4"/>
  <c r="A1168" i="4"/>
  <c r="A6676" i="4"/>
  <c r="A5396" i="4"/>
  <c r="A1300" i="4"/>
  <c r="A4460" i="4"/>
  <c r="A6184" i="4"/>
  <c r="A6412" i="4"/>
  <c r="A5960" i="4"/>
  <c r="A5816" i="4"/>
  <c r="A1384" i="4"/>
  <c r="A1264" i="4"/>
  <c r="A2836" i="4"/>
  <c r="A6256" i="4"/>
  <c r="A1684" i="4"/>
  <c r="A6940" i="4"/>
  <c r="A1408" i="4"/>
  <c r="A1276" i="4"/>
  <c r="A1828" i="4"/>
  <c r="A5984" i="4"/>
  <c r="A1336" i="4"/>
  <c r="A3200" i="4"/>
  <c r="A1863" i="4"/>
  <c r="A6043" i="4"/>
  <c r="A2055" i="4"/>
  <c r="A759" i="4"/>
  <c r="A6243" i="4"/>
  <c r="A4123" i="4"/>
  <c r="A6339" i="4"/>
  <c r="A1659" i="4"/>
  <c r="A279" i="4"/>
  <c r="A1611" i="4"/>
  <c r="A2295" i="4"/>
  <c r="A6447" i="4"/>
  <c r="A243" i="4"/>
  <c r="A159" i="4"/>
  <c r="A2631" i="4"/>
  <c r="A2019" i="4"/>
  <c r="A51" i="4"/>
  <c r="A5527" i="4"/>
  <c r="A4723" i="4"/>
  <c r="A3487" i="4"/>
  <c r="A1767" i="4"/>
  <c r="A591" i="4"/>
  <c r="A5779" i="4"/>
  <c r="A15" i="4"/>
  <c r="A5407" i="4"/>
  <c r="A3691" i="4"/>
  <c r="A555" i="4"/>
  <c r="A6639" i="4"/>
  <c r="A1239" i="4"/>
  <c r="A4831" i="4"/>
  <c r="A2254" i="4"/>
  <c r="A4315" i="4"/>
  <c r="A3871" i="4"/>
  <c r="A1275" i="4"/>
  <c r="A315" i="4"/>
  <c r="A4291" i="4"/>
  <c r="A4711" i="4"/>
  <c r="A6351" i="4"/>
  <c r="A3547" i="4"/>
  <c r="A1935" i="4"/>
  <c r="A3367" i="4"/>
  <c r="A867" i="4"/>
  <c r="A2007" i="4"/>
  <c r="A6207" i="4"/>
  <c r="A4495" i="4"/>
  <c r="A579" i="4"/>
  <c r="A63" i="4"/>
  <c r="A6579" i="4"/>
  <c r="A5815" i="4"/>
  <c r="A6123" i="4"/>
  <c r="A4099" i="4"/>
  <c r="A939" i="4"/>
  <c r="A4303" i="4"/>
  <c r="A987" i="4"/>
  <c r="A4603" i="4"/>
  <c r="A5227" i="4"/>
  <c r="A2199" i="4"/>
  <c r="A6363" i="4"/>
  <c r="A6783" i="4"/>
  <c r="A5935" i="4"/>
  <c r="A6255" i="4"/>
  <c r="A2475" i="4"/>
  <c r="A5251" i="4"/>
  <c r="A6507" i="4"/>
  <c r="A6675" i="4"/>
  <c r="A5287" i="4"/>
  <c r="A2127" i="4"/>
  <c r="A1515" i="4"/>
  <c r="A1179" i="4"/>
  <c r="A1083" i="4"/>
  <c r="A5119" i="4"/>
  <c r="A2067" i="4"/>
  <c r="A3727" i="4"/>
  <c r="A5503" i="4"/>
  <c r="A1888" i="4"/>
  <c r="A2500" i="4"/>
  <c r="A6032" i="4"/>
  <c r="A6664" i="4"/>
  <c r="A5492" i="4"/>
  <c r="A3380" i="4"/>
  <c r="A5216" i="4"/>
  <c r="A1144" i="4"/>
  <c r="A6964" i="4"/>
  <c r="A2428" i="4"/>
  <c r="A904" i="4"/>
  <c r="A256" i="4"/>
  <c r="A1780" i="4"/>
  <c r="A6056" i="4"/>
  <c r="A5588" i="4"/>
  <c r="A2368" i="4"/>
  <c r="A6092" i="4"/>
  <c r="A6819" i="4"/>
  <c r="A5983" i="4"/>
  <c r="A2691" i="4"/>
  <c r="A795" i="4"/>
  <c r="A687" i="4"/>
  <c r="A1791" i="4"/>
  <c r="A7023" i="4"/>
  <c r="A4279" i="4"/>
  <c r="A3679" i="4"/>
  <c r="A1971" i="4"/>
  <c r="A5551" i="4"/>
  <c r="A5047" i="4"/>
  <c r="A3655" i="4"/>
  <c r="A3488" i="4"/>
  <c r="A784" i="4"/>
  <c r="A6892" i="4"/>
  <c r="A3392" i="4"/>
  <c r="A3824" i="4"/>
  <c r="A6736" i="4"/>
  <c r="A4004" i="4"/>
  <c r="A2380" i="4"/>
  <c r="A4172" i="4"/>
  <c r="A1624" i="4"/>
  <c r="A4880" i="4"/>
  <c r="A2656" i="4"/>
  <c r="A2008" i="4"/>
  <c r="A1756" i="4"/>
  <c r="A3716" i="4"/>
  <c r="A676" i="4"/>
  <c r="A5852" i="4"/>
  <c r="A1792" i="4"/>
  <c r="A5192" i="4"/>
  <c r="A3368" i="4"/>
  <c r="A5600" i="4"/>
  <c r="A6008" i="4"/>
  <c r="A5672" i="4"/>
  <c r="A2644" i="4"/>
  <c r="A2519" i="4"/>
  <c r="A100" i="4"/>
  <c r="A208" i="4"/>
  <c r="A3028" i="4"/>
  <c r="A4364" i="4"/>
  <c r="A5936" i="4"/>
  <c r="A352" i="4"/>
  <c r="A5300" i="4"/>
  <c r="A1204" i="4"/>
  <c r="A2032" i="4"/>
  <c r="A6652" i="4"/>
  <c r="A412" i="4"/>
  <c r="A3740" i="4"/>
  <c r="A1552" i="4"/>
  <c r="A1216" i="4"/>
  <c r="A3668" i="4"/>
  <c r="A1899" i="4"/>
  <c r="A2518" i="4"/>
  <c r="A399" i="4"/>
  <c r="A387" i="4"/>
  <c r="A2991" i="4"/>
  <c r="A183" i="4"/>
  <c r="A5071" i="4"/>
  <c r="A2763" i="4"/>
  <c r="A6531" i="4"/>
  <c r="A3295" i="4"/>
  <c r="A2139" i="4"/>
  <c r="A963" i="4"/>
  <c r="A6303" i="4"/>
  <c r="A5311" i="4"/>
  <c r="A6147" i="4"/>
  <c r="A3463" i="4"/>
  <c r="A1479" i="4"/>
  <c r="A567" i="4"/>
  <c r="A3415" i="4"/>
  <c r="A6807" i="4"/>
  <c r="A6183" i="4"/>
  <c r="A543" i="4"/>
  <c r="A6459" i="4"/>
  <c r="A3751" i="4"/>
  <c r="A663" i="4"/>
  <c r="A99" i="4"/>
  <c r="A5995" i="4"/>
  <c r="A1047" i="4"/>
  <c r="A1839" i="4"/>
  <c r="A1395" i="4"/>
  <c r="A3511" i="4"/>
  <c r="A855" i="4"/>
  <c r="A363" i="4"/>
  <c r="A5599" i="4"/>
  <c r="A2403" i="4"/>
  <c r="A2955" i="4"/>
  <c r="A1455" i="4"/>
  <c r="A2343" i="4"/>
  <c r="A2031" i="4"/>
  <c r="A3931" i="4"/>
  <c r="A4039" i="4"/>
  <c r="A6055" i="4"/>
  <c r="A5479" i="4"/>
  <c r="A6423" i="4"/>
  <c r="A3187" i="4"/>
  <c r="A6615" i="4"/>
  <c r="A1419" i="4"/>
  <c r="A2523" i="4"/>
  <c r="A5359" i="4"/>
  <c r="A4255" i="4"/>
  <c r="A1743" i="4"/>
  <c r="A2619" i="4"/>
  <c r="A3099" i="4"/>
  <c r="A4526" i="4"/>
  <c r="A5515" i="4"/>
  <c r="A5899" i="4"/>
  <c r="A4507" i="4"/>
  <c r="A5947" i="4"/>
  <c r="A6375" i="4"/>
  <c r="A6627" i="4"/>
  <c r="A4435" i="4"/>
  <c r="A4375" i="4"/>
  <c r="A519" i="4"/>
  <c r="A4267" i="4"/>
  <c r="A2607" i="4"/>
  <c r="A5395" i="4"/>
  <c r="A2751" i="4"/>
  <c r="A6591" i="4"/>
  <c r="A4735" i="4"/>
  <c r="A6135" i="4"/>
  <c r="A1431" i="4"/>
  <c r="A2823" i="4"/>
  <c r="A771" i="4"/>
  <c r="A4015" i="4"/>
  <c r="A4532" i="4"/>
  <c r="A5408" i="4"/>
  <c r="A6280" i="4"/>
  <c r="A4316" i="4"/>
  <c r="A736" i="4"/>
  <c r="A4088" i="4"/>
  <c r="A3452" i="4"/>
  <c r="A1588" i="4"/>
  <c r="A2044" i="4"/>
  <c r="A6232" i="4"/>
  <c r="A6268" i="4"/>
  <c r="A808" i="4"/>
  <c r="A3608" i="4"/>
  <c r="A6124" i="4"/>
  <c r="A2416" i="4"/>
  <c r="A3596" i="4"/>
  <c r="A1612" i="4"/>
  <c r="A6448" i="4"/>
  <c r="A5624" i="4"/>
  <c r="A4184" i="4"/>
  <c r="A627" i="4"/>
  <c r="A2919" i="4"/>
  <c r="A639" i="4"/>
  <c r="A6831" i="4"/>
  <c r="A3199" i="4"/>
  <c r="A4159" i="4"/>
  <c r="A2451" i="4"/>
  <c r="A1011" i="4"/>
  <c r="A2667" i="4"/>
  <c r="A3223" i="4"/>
  <c r="A1527" i="4"/>
  <c r="A2643" i="4"/>
  <c r="A1203" i="4"/>
  <c r="A3619" i="4"/>
  <c r="A1119" i="4"/>
  <c r="A1383" i="4"/>
  <c r="A2703" i="4"/>
  <c r="A7011" i="4"/>
  <c r="A5095" i="4"/>
  <c r="A5719" i="4"/>
  <c r="A1876" i="4"/>
  <c r="A556" i="4"/>
  <c r="A5060" i="4"/>
  <c r="A1060" i="4"/>
  <c r="A5924" i="4"/>
  <c r="A1948" i="4"/>
  <c r="A6388" i="4"/>
  <c r="A3704" i="4"/>
  <c r="A6316" i="4"/>
  <c r="A2668" i="4"/>
  <c r="A2140" i="4"/>
  <c r="A328" i="4"/>
  <c r="A4928" i="4"/>
  <c r="A1108" i="4"/>
  <c r="A4508" i="4"/>
  <c r="A3512" i="4"/>
  <c r="A3644" i="4"/>
  <c r="A5132" i="4"/>
  <c r="A5480" i="4"/>
  <c r="A1600" i="4"/>
  <c r="A628" i="4"/>
  <c r="A5048" i="4"/>
  <c r="A4904" i="4"/>
  <c r="A4484" i="4"/>
  <c r="A1924" i="4"/>
  <c r="A3860" i="4"/>
  <c r="A1180" i="4"/>
  <c r="A6923" i="4"/>
  <c r="A3212" i="4"/>
  <c r="A2332" i="4"/>
  <c r="A2824" i="4"/>
  <c r="A6808" i="4"/>
  <c r="A4352" i="4"/>
  <c r="A6160" i="4"/>
  <c r="A5948" i="4"/>
  <c r="A2188" i="4"/>
  <c r="A6020" i="4"/>
  <c r="A4412" i="4"/>
  <c r="A3100" i="4"/>
  <c r="A5996" i="4"/>
  <c r="A5864" i="4"/>
  <c r="A1984" i="4"/>
  <c r="A4856" i="4"/>
  <c r="A4796" i="4"/>
  <c r="A2740" i="4"/>
  <c r="A6544" i="4"/>
  <c r="A5792" i="4"/>
  <c r="A3004" i="4"/>
  <c r="A6556" i="4"/>
  <c r="A2200" i="4"/>
  <c r="A3567" i="4"/>
  <c r="A2284" i="4"/>
  <c r="A5144" i="4"/>
  <c r="A5696" i="4"/>
  <c r="A6460" i="4"/>
  <c r="A2608" i="4"/>
  <c r="A4124" i="4"/>
  <c r="A3632" i="4"/>
  <c r="A3548" i="4"/>
  <c r="A4832" i="4"/>
  <c r="A484" i="4"/>
  <c r="A3236" i="4"/>
  <c r="A2776" i="4"/>
  <c r="A3428" i="4"/>
  <c r="A4220" i="4"/>
  <c r="A16" i="4"/>
  <c r="A7036" i="4"/>
  <c r="A3536" i="4"/>
  <c r="A724" i="4"/>
  <c r="A2812" i="4"/>
  <c r="A6983" i="4"/>
  <c r="A4712" i="4"/>
  <c r="A2860" i="4"/>
  <c r="A2476" i="4"/>
  <c r="A220" i="4"/>
  <c r="A1660" i="4"/>
  <c r="A388" i="4"/>
  <c r="A6796" i="4"/>
  <c r="A1420" i="4"/>
  <c r="A3163" i="4"/>
  <c r="A1167" i="4"/>
  <c r="A1671" i="4"/>
  <c r="A5731" i="4"/>
  <c r="A1995" i="4"/>
  <c r="A4987" i="4"/>
  <c r="A6567" i="4"/>
  <c r="A5887" i="4"/>
  <c r="A5539" i="4"/>
  <c r="A3907" i="4"/>
  <c r="A2367" i="4"/>
  <c r="A2727" i="4"/>
  <c r="A471" i="4"/>
  <c r="A5083" i="4"/>
  <c r="A1539" i="4"/>
  <c r="A5215" i="4"/>
  <c r="A495" i="4"/>
  <c r="A1731" i="4"/>
  <c r="A6735" i="4"/>
  <c r="A4543" i="4"/>
  <c r="A6315" i="4"/>
  <c r="A2331" i="4"/>
  <c r="A1599" i="4"/>
  <c r="A5443" i="4"/>
  <c r="A1815" i="4"/>
  <c r="A6759" i="4"/>
  <c r="A267" i="4"/>
  <c r="A6771" i="4"/>
  <c r="A1491" i="4"/>
  <c r="A3015" i="4"/>
  <c r="A3283" i="4"/>
  <c r="A1803" i="4"/>
  <c r="A2931" i="4"/>
  <c r="A6483" i="4"/>
  <c r="A2211" i="4"/>
  <c r="A3703" i="4"/>
  <c r="A4891" i="4"/>
  <c r="A5299" i="4"/>
  <c r="A5107" i="4"/>
  <c r="A6067" i="4"/>
  <c r="A5323" i="4"/>
  <c r="A4747" i="4"/>
  <c r="A6231" i="4"/>
  <c r="A4795" i="4"/>
  <c r="A2811" i="4"/>
  <c r="A2679" i="4"/>
  <c r="A747" i="4"/>
  <c r="A6526" i="4"/>
  <c r="A3823" i="4"/>
  <c r="A339" i="4"/>
  <c r="A615" i="4"/>
  <c r="A5347" i="4"/>
  <c r="A3235" i="4"/>
  <c r="A2079" i="4"/>
  <c r="A6387" i="4"/>
  <c r="A2415" i="4"/>
  <c r="A4003" i="4"/>
  <c r="A6687" i="4"/>
  <c r="A6435" i="4"/>
  <c r="A891" i="4"/>
  <c r="A4555" i="4"/>
  <c r="A27" i="4"/>
  <c r="A171" i="4"/>
  <c r="A4051" i="4"/>
  <c r="A4111" i="4"/>
  <c r="A111" i="4"/>
  <c r="A5191" i="4"/>
  <c r="A4615" i="4"/>
  <c r="A6291" i="4"/>
  <c r="A6327" i="4"/>
  <c r="A195" i="4"/>
  <c r="A711" i="4"/>
  <c r="A5491" i="4"/>
  <c r="A2355" i="4"/>
  <c r="A6292" i="4"/>
  <c r="A5432" i="4"/>
  <c r="A1372" i="4"/>
  <c r="A1696" i="4"/>
  <c r="A136" i="4"/>
  <c r="A2920" i="4"/>
  <c r="A3040" i="4"/>
  <c r="A796" i="4"/>
  <c r="A244" i="4"/>
  <c r="A5780" i="4"/>
  <c r="A3944" i="4"/>
  <c r="A3896" i="4"/>
  <c r="A5647" i="4"/>
  <c r="A2907" i="4"/>
  <c r="A5587" i="4"/>
  <c r="A3331" i="4"/>
  <c r="A3523" i="4"/>
  <c r="A7047" i="4"/>
  <c r="A5239" i="4"/>
  <c r="A3451" i="4"/>
  <c r="A5035" i="4"/>
  <c r="A3667" i="4"/>
  <c r="A2655" i="4"/>
  <c r="A2151" i="4"/>
  <c r="A3247" i="4"/>
  <c r="A6987" i="4"/>
  <c r="A87" i="4"/>
  <c r="A1143" i="4"/>
  <c r="A5840" i="4"/>
  <c r="A5324" i="4"/>
  <c r="A4448" i="4"/>
  <c r="A2908" i="4"/>
  <c r="A4592" i="4"/>
  <c r="A4076" i="4"/>
  <c r="A2104" i="4"/>
  <c r="A5072" i="4"/>
  <c r="A2896" i="4"/>
  <c r="A316" i="4"/>
  <c r="A6364" i="4"/>
  <c r="A4328" i="4"/>
  <c r="A4808" i="4"/>
  <c r="A340" i="4"/>
  <c r="A5156" i="4"/>
  <c r="A3164" i="4"/>
  <c r="A2620" i="4"/>
  <c r="A5444" i="4"/>
  <c r="A436" i="4"/>
  <c r="A4244" i="4"/>
  <c r="A3620" i="4"/>
  <c r="A3812" i="4"/>
  <c r="A6496" i="4"/>
  <c r="A5084" i="4"/>
  <c r="A5240" i="4"/>
  <c r="A4820" i="4"/>
  <c r="A196" i="4"/>
  <c r="A6104" i="4"/>
  <c r="A6208" i="4"/>
  <c r="A3980" i="4"/>
  <c r="A6436" i="4"/>
  <c r="A5516" i="4"/>
  <c r="A6196" i="4"/>
  <c r="A148" i="4"/>
  <c r="A5288" i="4"/>
  <c r="A1456" i="4"/>
  <c r="A2260" i="4"/>
  <c r="A1936" i="4"/>
  <c r="A7012" i="4"/>
  <c r="A580" i="4"/>
  <c r="A6700" i="4"/>
  <c r="A6532" i="4"/>
  <c r="A1672" i="4"/>
  <c r="A5180" i="4"/>
  <c r="A5684" i="4"/>
  <c r="A3320" i="4"/>
  <c r="A3416" i="4"/>
  <c r="A1252" i="4"/>
  <c r="A4436" i="4"/>
  <c r="A7048" i="4"/>
  <c r="A1516" i="4"/>
  <c r="A664" i="4"/>
  <c r="A6484" i="4"/>
  <c r="A3692" i="4"/>
  <c r="A4100" i="4"/>
  <c r="A4256" i="4"/>
  <c r="A640" i="4"/>
  <c r="A4340" i="4"/>
  <c r="A4916" i="4"/>
  <c r="A5888" i="4"/>
  <c r="A172" i="4"/>
  <c r="A1720" i="4"/>
  <c r="A6376" i="4"/>
  <c r="A4268" i="4"/>
  <c r="A7024" i="4"/>
  <c r="A3728" i="4"/>
  <c r="A712" i="4"/>
  <c r="A2944" i="4"/>
  <c r="A6068" i="4"/>
  <c r="A6832" i="4"/>
  <c r="A1072" i="4"/>
  <c r="A1048" i="4"/>
  <c r="A5012" i="4"/>
  <c r="A4700" i="4"/>
  <c r="A1732" i="4"/>
  <c r="A5660" i="4"/>
  <c r="A2524" i="4"/>
  <c r="A4652" i="4"/>
  <c r="A4748" i="4"/>
  <c r="A4628" i="4"/>
  <c r="A5336" i="4"/>
  <c r="A52" i="4"/>
  <c r="A6904" i="4"/>
  <c r="A6640" i="4"/>
  <c r="A5024" i="4"/>
  <c r="A916" i="4"/>
  <c r="A4843" i="4"/>
  <c r="A6111" i="4"/>
  <c r="A4231" i="4"/>
  <c r="A3175" i="4"/>
  <c r="A3427" i="4"/>
  <c r="A6699" i="4"/>
  <c r="A4075" i="4"/>
  <c r="A5455" i="4"/>
  <c r="A4939" i="4"/>
  <c r="A303" i="4"/>
  <c r="A5275" i="4"/>
  <c r="A531" i="4"/>
  <c r="A6399" i="4"/>
  <c r="A1299" i="4"/>
  <c r="A459" i="4"/>
  <c r="A2091" i="4"/>
  <c r="A435" i="4"/>
  <c r="A2283" i="4"/>
  <c r="A843" i="4"/>
  <c r="A2571" i="4"/>
  <c r="A3" i="4"/>
  <c r="A135" i="4"/>
  <c r="A603" i="4"/>
  <c r="A4759" i="4"/>
  <c r="A4531" i="4"/>
  <c r="A1563" i="4"/>
  <c r="A6867" i="4"/>
  <c r="A2103" i="4"/>
  <c r="A411" i="4"/>
  <c r="A4171" i="4"/>
  <c r="A5863" i="4"/>
  <c r="A6747" i="4"/>
  <c r="A4399" i="4"/>
  <c r="A723" i="4"/>
  <c r="A5563" i="4"/>
  <c r="A5167" i="4"/>
  <c r="A3811" i="4"/>
  <c r="A1407" i="4"/>
  <c r="A3039" i="4"/>
  <c r="A5335" i="4"/>
  <c r="A1707" i="4"/>
  <c r="A3607" i="4"/>
  <c r="A5467" i="4"/>
  <c r="A207" i="4"/>
  <c r="A6922" i="4"/>
  <c r="A6543" i="4"/>
  <c r="A2439" i="4"/>
  <c r="A1575" i="4"/>
  <c r="A3595" i="4"/>
  <c r="A5635" i="4"/>
  <c r="A5803" i="4"/>
  <c r="A3307" i="4"/>
  <c r="A5683" i="4"/>
  <c r="A6411" i="4"/>
  <c r="A6031" i="4"/>
  <c r="A4975" i="4"/>
  <c r="A3211" i="4"/>
  <c r="A5263" i="4"/>
  <c r="A3583" i="4"/>
  <c r="A4483" i="4"/>
  <c r="A3571" i="4"/>
  <c r="A1503" i="4"/>
  <c r="A5059" i="4"/>
  <c r="A1251" i="4"/>
  <c r="A6219" i="4"/>
  <c r="A2487" i="4"/>
  <c r="A4207" i="4"/>
  <c r="A6723" i="4"/>
  <c r="A6079" i="4"/>
  <c r="A3895" i="4"/>
  <c r="A2871" i="4"/>
  <c r="A951" i="4"/>
  <c r="A4387" i="4"/>
  <c r="A4327" i="4"/>
  <c r="A3835" i="4"/>
  <c r="A3248" i="4"/>
  <c r="A3188" i="4"/>
  <c r="A2968" i="4"/>
  <c r="A1012" i="4"/>
  <c r="A880" i="4"/>
  <c r="A4112" i="4"/>
  <c r="A2536" i="4"/>
  <c r="A3136" i="4"/>
  <c r="A6472" i="4"/>
  <c r="A3464" i="4"/>
  <c r="A2164" i="4"/>
  <c r="A2716" i="4"/>
  <c r="A6748" i="4"/>
  <c r="A1432" i="4"/>
  <c r="A1744" i="4"/>
  <c r="A868" i="4"/>
  <c r="A856" i="4"/>
  <c r="A5264" i="4"/>
  <c r="A5876" i="4"/>
  <c r="A748" i="4"/>
  <c r="A2250" i="4"/>
  <c r="A460" i="4"/>
  <c r="A3992" i="4"/>
  <c r="A5576" i="4"/>
  <c r="A1035" i="4"/>
  <c r="A4903" i="4"/>
  <c r="A4927" i="4"/>
  <c r="A3715" i="4"/>
  <c r="A6195" i="4"/>
  <c r="A5911" i="4"/>
  <c r="A5791" i="4"/>
  <c r="A5131" i="4"/>
  <c r="A1911" i="4"/>
  <c r="A3967" i="4"/>
  <c r="A3631" i="4"/>
  <c r="A6891" i="4"/>
  <c r="A7035" i="4"/>
  <c r="A375" i="4"/>
  <c r="A3763" i="4"/>
  <c r="A3955" i="4"/>
  <c r="A4855" i="4"/>
  <c r="A5143" i="4"/>
  <c r="A3151" i="4"/>
  <c r="A2835" i="4"/>
  <c r="A2379" i="4"/>
  <c r="A783" i="4"/>
  <c r="A2175" i="4"/>
  <c r="A5179" i="4"/>
  <c r="A483" i="4"/>
  <c r="A4160" i="4"/>
  <c r="A6712" i="4"/>
  <c r="A5768" i="4"/>
  <c r="A3680" i="4"/>
  <c r="A2255" i="4"/>
  <c r="A3476" i="4"/>
  <c r="A4760" i="4"/>
  <c r="A472" i="4"/>
  <c r="A2584" i="4"/>
  <c r="A4556" i="4"/>
  <c r="A4844" i="4"/>
  <c r="A4988" i="4"/>
  <c r="A6080" i="4"/>
  <c r="A976" i="4"/>
  <c r="A6136" i="4"/>
  <c r="A6592" i="4"/>
  <c r="A2800" i="4"/>
  <c r="A1852" i="4"/>
  <c r="A844" i="4"/>
  <c r="A3848" i="4"/>
  <c r="A2356" i="4"/>
  <c r="A3500" i="4"/>
  <c r="A4604" i="4"/>
  <c r="A4064" i="4"/>
  <c r="A2056" i="4"/>
  <c r="A2152" i="4"/>
  <c r="A1240" i="4"/>
  <c r="A2128" i="4"/>
  <c r="A1840" i="4"/>
  <c r="A5720" i="4"/>
  <c r="A1804" i="4"/>
  <c r="A4208" i="4"/>
  <c r="A1024" i="4"/>
  <c r="A3872" i="4"/>
  <c r="A2452" i="4"/>
  <c r="A6172" i="4"/>
  <c r="A5900" i="4"/>
  <c r="A5348" i="4"/>
  <c r="A5804" i="4"/>
  <c r="A5732" i="4"/>
  <c r="A5972" i="4"/>
  <c r="A892" i="4"/>
  <c r="A2440" i="4"/>
  <c r="A2296" i="4"/>
  <c r="A4724" i="4"/>
  <c r="A5420" i="4"/>
  <c r="A5528" i="4"/>
  <c r="A3836" i="4"/>
  <c r="A3584" i="4"/>
  <c r="A2308" i="4"/>
  <c r="A1360" i="4"/>
  <c r="A2272" i="4"/>
  <c r="A3344" i="4"/>
  <c r="A4052" i="4"/>
  <c r="A616" i="4"/>
  <c r="A940" i="4"/>
  <c r="A6328" i="4"/>
  <c r="A652" i="4"/>
  <c r="A232" i="4"/>
  <c r="A6820" i="4"/>
  <c r="A2788" i="4"/>
  <c r="A1444" i="4"/>
  <c r="A2344" i="4"/>
  <c r="A1312" i="4"/>
  <c r="A2068" i="4"/>
  <c r="A2488" i="4"/>
  <c r="A364" i="4"/>
  <c r="A4136" i="4"/>
  <c r="A5636" i="4"/>
  <c r="A6880" i="4"/>
  <c r="A3884" i="4"/>
  <c r="A6616" i="4"/>
  <c r="A1228" i="4"/>
  <c r="A2212" i="4"/>
  <c r="A5108" i="4"/>
  <c r="A3152" i="4"/>
  <c r="A928" i="4"/>
  <c r="A3272" i="4"/>
  <c r="A3572" i="4"/>
  <c r="A6868" i="4"/>
  <c r="A2020" i="4"/>
  <c r="A4304" i="4"/>
  <c r="A5252" i="4"/>
  <c r="A1036" i="4"/>
  <c r="A4544" i="4"/>
  <c r="A160" i="4"/>
  <c r="A3260" i="4"/>
  <c r="A3176" i="4"/>
  <c r="A1156" i="4"/>
  <c r="A4784" i="4"/>
  <c r="A2680" i="4"/>
  <c r="A1851" i="4"/>
  <c r="A6159" i="4"/>
  <c r="A5623" i="4"/>
  <c r="A1227" i="4"/>
  <c r="A6103" i="4"/>
  <c r="A3259" i="4"/>
  <c r="A5659" i="4"/>
  <c r="A5707" i="4"/>
  <c r="A1683" i="4"/>
  <c r="A1779" i="4"/>
  <c r="A4411" i="4"/>
  <c r="A5971" i="4"/>
  <c r="A3566" i="4"/>
  <c r="A3355" i="4"/>
  <c r="A4063" i="4"/>
  <c r="A447" i="4"/>
  <c r="A5023" i="4"/>
  <c r="A7059" i="4"/>
  <c r="A351" i="4"/>
  <c r="A4699" i="4"/>
  <c r="A2943" i="4"/>
  <c r="A39" i="4"/>
  <c r="A5431" i="4"/>
  <c r="A6927" i="4"/>
  <c r="A4459" i="4"/>
  <c r="A5959" i="4"/>
  <c r="A6903" i="4"/>
  <c r="A1719" i="4"/>
  <c r="A1287" i="4"/>
  <c r="A2967" i="4"/>
  <c r="A2115" i="4"/>
  <c r="A6171" i="4"/>
  <c r="A6267" i="4"/>
  <c r="A3123" i="4"/>
  <c r="A1983" i="4"/>
  <c r="A3979" i="4"/>
  <c r="A2787" i="4"/>
  <c r="A927" i="4"/>
  <c r="A4651" i="4"/>
  <c r="A1551" i="4"/>
  <c r="A1215" i="4"/>
  <c r="A1059" i="4"/>
  <c r="A3087" i="4"/>
  <c r="A1107" i="4"/>
  <c r="A2799" i="4"/>
  <c r="A6495" i="4"/>
  <c r="A4195" i="4"/>
  <c r="A1827" i="4"/>
  <c r="A6019" i="4"/>
  <c r="A4471" i="4"/>
  <c r="A3271" i="4"/>
  <c r="A6471" i="4"/>
  <c r="A4183" i="4"/>
  <c r="A5419" i="4"/>
  <c r="A1359" i="4"/>
  <c r="A879" i="4"/>
  <c r="A327" i="4"/>
  <c r="A5827" i="4"/>
  <c r="A1695" i="4"/>
  <c r="A2883" i="4"/>
  <c r="A4819" i="4"/>
  <c r="A3991" i="4"/>
  <c r="A3439" i="4"/>
  <c r="A1191" i="4"/>
  <c r="A4627" i="4"/>
  <c r="A4591" i="4"/>
  <c r="A3643" i="4"/>
  <c r="A4999" i="4"/>
  <c r="A807" i="4"/>
  <c r="A6007" i="4"/>
  <c r="A3943" i="4"/>
  <c r="A2043" i="4"/>
  <c r="A6711" i="4"/>
  <c r="A1768" i="4"/>
  <c r="A268" i="4"/>
  <c r="A6988" i="4"/>
  <c r="A2404" i="4"/>
  <c r="A3764" i="4"/>
  <c r="A1912" i="4"/>
  <c r="A760" i="4"/>
  <c r="A5708" i="4"/>
  <c r="A1480" i="4"/>
  <c r="A532" i="4"/>
  <c r="A5312" i="4"/>
  <c r="A6580" i="4"/>
  <c r="A2583" i="4"/>
  <c r="A5383" i="4"/>
  <c r="A4339" i="4"/>
  <c r="A5851" i="4"/>
  <c r="A3799" i="4"/>
  <c r="A651" i="4"/>
  <c r="A2895" i="4"/>
  <c r="A3343" i="4"/>
  <c r="A6939" i="4"/>
  <c r="A3391" i="4"/>
  <c r="A507" i="4"/>
  <c r="A735" i="4"/>
  <c r="A5611" i="4"/>
  <c r="A4087" i="4"/>
  <c r="A3535" i="4"/>
  <c r="A2187" i="4"/>
  <c r="A3319" i="4"/>
  <c r="A1959" i="4"/>
  <c r="A4567" i="4"/>
  <c r="A219" i="4"/>
  <c r="A5767" i="4"/>
  <c r="A5371" i="4"/>
  <c r="A2223" i="4"/>
  <c r="A1263" i="4"/>
  <c r="A675" i="4"/>
  <c r="A2463" i="4"/>
  <c r="A2979" i="4"/>
  <c r="A5011" i="4"/>
  <c r="A831" i="4"/>
  <c r="A1623" i="4"/>
  <c r="A4027" i="4"/>
  <c r="A1371" i="4"/>
  <c r="A4915" i="4"/>
  <c r="A4867" i="4"/>
  <c r="A4807" i="4"/>
  <c r="A75" i="4"/>
  <c r="A6279" i="4"/>
  <c r="A1155" i="4"/>
  <c r="N23" i="3" l="1"/>
  <c r="D48" i="3"/>
  <c r="L48" i="3"/>
  <c r="F21" i="3"/>
  <c r="H21" i="3" s="1"/>
  <c r="N26" i="3"/>
  <c r="D31" i="3"/>
  <c r="L60" i="3" s="1"/>
  <c r="L39" i="3"/>
  <c r="L12" i="3"/>
  <c r="L40" i="3"/>
  <c r="L30" i="3"/>
  <c r="F52" i="3"/>
  <c r="F58" i="3"/>
  <c r="D43" i="3"/>
  <c r="L56" i="3"/>
  <c r="D62" i="3"/>
  <c r="L47" i="3"/>
  <c r="F75" i="3"/>
  <c r="N43" i="3"/>
  <c r="D26" i="3"/>
  <c r="L52" i="3"/>
  <c r="N39" i="3"/>
  <c r="D25" i="3"/>
  <c r="D54" i="3"/>
  <c r="L22" i="3"/>
  <c r="L44" i="3"/>
  <c r="D59" i="3"/>
  <c r="N48" i="3"/>
  <c r="F54" i="3"/>
  <c r="F66" i="3"/>
  <c r="F31" i="3"/>
  <c r="N60" i="3" s="1"/>
  <c r="D70" i="3"/>
  <c r="L31" i="3"/>
  <c r="D47" i="3"/>
  <c r="D58" i="3"/>
  <c r="N40" i="3"/>
  <c r="F30" i="3"/>
  <c r="N59" i="3" s="1"/>
  <c r="D51" i="3"/>
  <c r="L55" i="3"/>
  <c r="F43" i="3"/>
  <c r="D30" i="3"/>
  <c r="L59" i="3" s="1"/>
  <c r="L51" i="3"/>
  <c r="D67" i="3"/>
  <c r="F47" i="3"/>
  <c r="N56" i="3"/>
  <c r="D44" i="3"/>
  <c r="D63" i="3"/>
  <c r="D66" i="3"/>
  <c r="D75" i="3"/>
  <c r="F74" i="3"/>
  <c r="N47" i="3"/>
  <c r="F62" i="3"/>
  <c r="N44" i="3"/>
  <c r="L10" i="3"/>
  <c r="D74" i="3"/>
  <c r="F63" i="3"/>
  <c r="D52" i="3"/>
  <c r="D71" i="3"/>
  <c r="L27" i="3"/>
  <c r="F44" i="3"/>
  <c r="F70" i="3"/>
  <c r="F59" i="3"/>
  <c r="D24" i="3"/>
  <c r="D38" i="3"/>
  <c r="L23" i="3"/>
  <c r="L26" i="3"/>
  <c r="L43" i="3"/>
  <c r="F24" i="3"/>
  <c r="N55" i="3"/>
  <c r="F26" i="3"/>
  <c r="F38" i="3"/>
  <c r="F25" i="3"/>
  <c r="N30" i="3"/>
  <c r="N22" i="3"/>
  <c r="F71" i="3"/>
  <c r="F67" i="3"/>
  <c r="F51" i="3"/>
  <c r="N27" i="3"/>
  <c r="N51" i="3"/>
  <c r="N52" i="3"/>
  <c r="F48" i="3"/>
  <c r="N31" i="3"/>
  <c r="H26" i="3" l="1"/>
  <c r="H25" i="3"/>
  <c r="H54" i="3"/>
  <c r="H24" i="3"/>
  <c r="H38"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tc={DA452A47-B3A7-4F61-80CE-1884283DB087}</author>
    <author>tc={18227F45-E6A5-4261-880A-0C4EC4AE3B86}</author>
  </authors>
  <commentList>
    <comment ref="F1" authorId="0" shapeId="0" xr:uid="{DA452A47-B3A7-4F61-80CE-1884283DB087}">
      <text>
        <t>[Threaded comment]
Your version of Excel allows you to read this threaded comment; however, any edits to it will get removed if the file is opened in a newer version of Excel. Learn more: https://go.microsoft.com/fwlink/?linkid=870924
Comment:
    Check the ESG Metrics Result tab since this can cause a problem when the universes are on different currencies</t>
      </text>
    </comment>
    <comment ref="K1" authorId="1" shapeId="0" xr:uid="{18227F45-E6A5-4261-880A-0C4EC4AE3B86}">
      <text>
        <t>[Threaded comment]
Your version of Excel allows you to read this threaded comment; however, any edits to it will get removed if the file is opened in a newer version of Excel. Learn more: https://go.microsoft.com/fwlink/?linkid=870924
Comment:
    Update the name range if you add more criteria at the end</t>
      </text>
    </comment>
  </commentList>
</comments>
</file>

<file path=xl/sharedStrings.xml><?xml version="1.0" encoding="utf-8"?>
<sst xmlns="http://schemas.openxmlformats.org/spreadsheetml/2006/main" count="70516" uniqueCount="10526">
  <si>
    <t>Index</t>
  </si>
  <si>
    <t>Index Key</t>
  </si>
  <si>
    <t>Index Code</t>
  </si>
  <si>
    <t>Universe Index</t>
  </si>
  <si>
    <t>Clean Index Name</t>
  </si>
  <si>
    <t>Clean Universe  Index Name</t>
  </si>
  <si>
    <t>Methodology</t>
  </si>
  <si>
    <t>ESG/BM (Index)</t>
  </si>
  <si>
    <t>PACT?</t>
  </si>
  <si>
    <t>HPI</t>
  </si>
  <si>
    <t>Index_name_formats_to_be_removed</t>
  </si>
  <si>
    <t>DJSI Ethical Europe Low Volatility Index (USD)</t>
  </si>
  <si>
    <t>DJSRI-SUERUSDW-LOP-REU---</t>
  </si>
  <si>
    <t>DJEELVUP</t>
  </si>
  <si>
    <t>Dow Jones Sustainability Europe ex Alcohol, Tobacco, Gambling, Armaments &amp; Firearms and Adult Entertainment Total Return Index (USD)</t>
  </si>
  <si>
    <t xml:space="preserve">DJSI Ethical Europe Low Volatility Index </t>
  </si>
  <si>
    <t xml:space="preserve">Dow Jones Sustainability Europe ex Alcohol, Tobacco, Gambling, Armaments &amp; Firearms and Adult Entertainment Total Return Index </t>
  </si>
  <si>
    <t>DJSI Ethical Europe Low Volatility Index Methodology</t>
  </si>
  <si>
    <t>ESG</t>
  </si>
  <si>
    <t>Dow Jones Asia ESG Select Dividend 30 Index (USD) TR</t>
  </si>
  <si>
    <t>DJESG-DAE3USDW---T-DP1---</t>
  </si>
  <si>
    <t>DJAES3UT</t>
  </si>
  <si>
    <t>S&amp;P Asia 50  (TR)</t>
  </si>
  <si>
    <t xml:space="preserve">Dow Jones Asia ESG Select Dividend 30 Index </t>
  </si>
  <si>
    <t xml:space="preserve">S&amp;P Asia 50  </t>
  </si>
  <si>
    <t>Dow Jones Asia ESG Select Dividend 30 Index Methodology</t>
  </si>
  <si>
    <t>Dow Jones Brookfield Global Green Infrastructure Index (USD)</t>
  </si>
  <si>
    <t>DJSTTHIFGRUSDCW--P-DW1---A1010</t>
  </si>
  <si>
    <t>DJBGGIUP</t>
  </si>
  <si>
    <t>Dow Jones Brookfield Global Infrastructure Plus Index (USD)</t>
  </si>
  <si>
    <t xml:space="preserve">Dow Jones Brookfield Global Green Infrastructure Index </t>
  </si>
  <si>
    <t xml:space="preserve">Dow Jones Brookfield Global Infrastructure Plus Index </t>
  </si>
  <si>
    <t>Dow Jones Brookfield Global Green Infrastructure Index Methodology</t>
  </si>
  <si>
    <t>Dow Jones Brookfield Global Infrastructure Index (USD)</t>
  </si>
  <si>
    <t>DJSTTHIFG-USDCW--P-DW1---A1010</t>
  </si>
  <si>
    <t>DJBGI</t>
  </si>
  <si>
    <t xml:space="preserve">Dow Jones Brookfield Global Infrastructure Index </t>
  </si>
  <si>
    <t>Dow Jones Brookfield Infrastructure Indices Methodology</t>
  </si>
  <si>
    <t>BM</t>
  </si>
  <si>
    <t>Dow Jones Brookfield Global Infrastructure Net Zero 2050 Climate Transition ESG Index (USD) TR</t>
  </si>
  <si>
    <t>DJESG-IFNCUSDW-CTT-DW1---A1010</t>
  </si>
  <si>
    <t>DJBICEUT</t>
  </si>
  <si>
    <t xml:space="preserve">Dow Jones Brookfield Global Infrastructure Net Zero 2050 Climate Transition ESG Index </t>
  </si>
  <si>
    <t>Dow Jones Brookfield Global Infrastructure Net Zero 2050 Climate Transition ESG Index Methodology</t>
  </si>
  <si>
    <t>CT</t>
  </si>
  <si>
    <t>DJSTTHIFGPUSDCW--P-DW1---A1010</t>
  </si>
  <si>
    <t>DJBGIPUP</t>
  </si>
  <si>
    <t>Dow Jones Developed Green Real Estate Index (USD)</t>
  </si>
  <si>
    <t>DJSTTHDGREUSDW---P-DWT---R??</t>
  </si>
  <si>
    <t>DJDGREUP</t>
  </si>
  <si>
    <t>Dow Jones Developed Markets Select RESI Index (USD)</t>
  </si>
  <si>
    <t xml:space="preserve">Dow Jones Developed Green Real Estate Index </t>
  </si>
  <si>
    <t xml:space="preserve">Dow Jones Developed Markets Select RESI Index </t>
  </si>
  <si>
    <t>Dow Jones ESG Real Estate Indices Methodology</t>
  </si>
  <si>
    <t>DJSTTHREGLUSDFF--P-DWT---R??</t>
  </si>
  <si>
    <t>D090224</t>
  </si>
  <si>
    <t>Dow Jones Select Real Estate Securities Indices Methodology</t>
  </si>
  <si>
    <t>Dow Jones Global Ex-U.S. Select ESG RESI (USD) TR</t>
  </si>
  <si>
    <t>DJESG-REGEUSDW---T-DW2---</t>
  </si>
  <si>
    <t>DJEUGRUT</t>
  </si>
  <si>
    <t>Dow Jones Global ex-U.S. Select Real Estate Securities Total Return Gross Index</t>
  </si>
  <si>
    <t xml:space="preserve">Dow Jones Global Ex-U.S. Select ESG RESI </t>
  </si>
  <si>
    <t xml:space="preserve">Dow Jones Global ex-U.S. Select Real Estate Securities Total Return </t>
  </si>
  <si>
    <t>DJSTTHREGLUSDFF--T-DW2---R??</t>
  </si>
  <si>
    <t>DWXRST</t>
  </si>
  <si>
    <t>Dow Jones Global Select ESG RESI (USD) TR</t>
  </si>
  <si>
    <t>DJESG-REGEUSDW---T-DW1---</t>
  </si>
  <si>
    <t>DJGSGRUT</t>
  </si>
  <si>
    <t>Dow Jones Global Select Real Estate Securities Total Return Gross Index</t>
  </si>
  <si>
    <t xml:space="preserve">Dow Jones Global Select ESG RESI </t>
  </si>
  <si>
    <t xml:space="preserve">Dow Jones Global Select Real Estate Securities Total Return </t>
  </si>
  <si>
    <t>DJSTTHREGLUSDFF--T-DW1---R??</t>
  </si>
  <si>
    <t>DWGRST</t>
  </si>
  <si>
    <t>Dow Jones Islamic Market China A Index (USD)</t>
  </si>
  <si>
    <t>DJSRI-ICHAUSDFFS-P-CN----</t>
  </si>
  <si>
    <t>DJIMCAUP</t>
  </si>
  <si>
    <t xml:space="preserve">Dow Jones Islamic Market China A Index </t>
  </si>
  <si>
    <t>Dow Jones Islamic Market Indices Methodology</t>
  </si>
  <si>
    <t>Dow Jones Islamic Market China A Sustainability Screened 100 Index (USD)</t>
  </si>
  <si>
    <t>DJSRI-C1S-USDFFS-P-CN----</t>
  </si>
  <si>
    <t>DJIMCSUP</t>
  </si>
  <si>
    <t xml:space="preserve">Dow Jones Islamic Market China A Sustainability Screened 100 Index </t>
  </si>
  <si>
    <t>Dow Jones Islamic Market Sustainability Index</t>
  </si>
  <si>
    <t>DJSRI-ISSUUSDCWS-P-DW1---</t>
  </si>
  <si>
    <t>DJIMSI</t>
  </si>
  <si>
    <t>Dow Jones Islamic Market World Index</t>
  </si>
  <si>
    <t>DJSRI-ISG-USDFFS-P-DW1---</t>
  </si>
  <si>
    <t>DJIM</t>
  </si>
  <si>
    <t>Dow Jones Sustainability Asia Pacific Developed Diversified Select Index TR</t>
  </si>
  <si>
    <t>DJSRI-SDS-USDCW--T-DC9---</t>
  </si>
  <si>
    <t>DJSAPSUT</t>
  </si>
  <si>
    <t>S&amp;P Asia Pacific LargeMidCap (USD) TR</t>
  </si>
  <si>
    <t>Dow Jones Sustainability Asia Pacific Developed Diversified Select Index</t>
  </si>
  <si>
    <t xml:space="preserve">S&amp;P Asia Pacific LargeMidCap </t>
  </si>
  <si>
    <t>Dow Jones Sustainability Diversified Indices Methodology</t>
  </si>
  <si>
    <t>Dow Jones Sustainability Asia Pacific Ex-Alcohol, Tobacco, and Gambling Index</t>
  </si>
  <si>
    <t>DJSRI-SUR-USDCW--P-DP1---A40??000?</t>
  </si>
  <si>
    <t>DS00435</t>
  </si>
  <si>
    <t>Dow Jones Sustainability Indices Methodology</t>
  </si>
  <si>
    <t>Dow Jones Sustainability Asia Pacific Ex-Alcohol, Tobacco, Gambling, and Armaments &amp; Firearms Index</t>
  </si>
  <si>
    <t>DJSRI-SUR-USDCW--P-DP1---A40??0000</t>
  </si>
  <si>
    <t>P1SUS</t>
  </si>
  <si>
    <t>Dow Jones Sustainability Asia Pacific Ex-Alcohol, Tobacco, Gambling, Armaments &amp; Firearms, and Adult Entertainment Index</t>
  </si>
  <si>
    <t>DJSRI-SUR-USDCW--P-DP1---A40?00000</t>
  </si>
  <si>
    <t>DS00436</t>
  </si>
  <si>
    <t>Dow Jones Sustainability Asia Pacific Ex-Armaments &amp; Firearms Index</t>
  </si>
  <si>
    <t>DJSRI-SUR-USDCW--P-DP1---A40?????0</t>
  </si>
  <si>
    <t>DS00438</t>
  </si>
  <si>
    <t>Dow Jones Sustainability Asia Pacific Index NTR</t>
  </si>
  <si>
    <t>DJSRI-SUR-USDCW--N-DP1---</t>
  </si>
  <si>
    <t>P1SGITR</t>
  </si>
  <si>
    <t>Dow Jones Sustainability Asia Pacific Index</t>
  </si>
  <si>
    <t>Dow Jones Sustainability Australia Index ex Alcohol, Tobacco, Gambling, Armaments &amp; Firearms, Energy and Diversified Metals &amp; Mining Index (AUD)</t>
  </si>
  <si>
    <t>DJASX2SIX-AUDFF--P-AU----A40??0000</t>
  </si>
  <si>
    <t>SAMAUXA</t>
  </si>
  <si>
    <t>S&amp;P/ASX 200</t>
  </si>
  <si>
    <t xml:space="preserve">Dow Jones Sustainability Australia Index ex Alcohol, Tobacco, Gambling, Armaments &amp; Firearms, Energy and Diversified Metals &amp; Mining Index </t>
  </si>
  <si>
    <t>Dow Jones Sustainability Australia Total Return Index (USD)</t>
  </si>
  <si>
    <t>DJSRI-SUW-USDW---T-AU----</t>
  </si>
  <si>
    <t>SMA0001T</t>
  </si>
  <si>
    <t xml:space="preserve">Dow Jones Sustainability Australia Total Return Index </t>
  </si>
  <si>
    <t>Dow Jones Sustainability Australia World Country Index (AUD)</t>
  </si>
  <si>
    <t>DJSRI-SUW-AUDFF--P-AU----</t>
  </si>
  <si>
    <t>DS00320</t>
  </si>
  <si>
    <t xml:space="preserve">Dow Jones Sustainability Australia World Country Index </t>
  </si>
  <si>
    <t>Dow Jones Sustainability Belgium Index (EUR)</t>
  </si>
  <si>
    <t>DJSRI-SUW-EURFF--P-BE----</t>
  </si>
  <si>
    <t>DS00313</t>
  </si>
  <si>
    <t>S&amp;P Belgium BMI (USD)</t>
  </si>
  <si>
    <t xml:space="preserve">Dow Jones Sustainability Belgium Index </t>
  </si>
  <si>
    <t xml:space="preserve">S&amp;P Belgium BMI </t>
  </si>
  <si>
    <t>Dow Jones Sustainability Brazil Index (BRL)</t>
  </si>
  <si>
    <t>DJSRI-SUW-BRLFF--P-BR----</t>
  </si>
  <si>
    <t>DS00300</t>
  </si>
  <si>
    <t>S&amp;P Brazil BMI (BRL) Gross Total Return</t>
  </si>
  <si>
    <t xml:space="preserve">Dow Jones Sustainability Brazil Index </t>
  </si>
  <si>
    <t xml:space="preserve">S&amp;P Brazil BMI </t>
  </si>
  <si>
    <t>Dow Jones Sustainability Canada Ex-Alcohol, Tobacco, and Gambling Index</t>
  </si>
  <si>
    <t>DJSRI-SUR-USDCW--P-CA----A40??000?</t>
  </si>
  <si>
    <t>DS00450</t>
  </si>
  <si>
    <t>S&amp;P Canada LargeMidCap (USD) TR</t>
  </si>
  <si>
    <t xml:space="preserve">S&amp;P Canada LargeMidCap </t>
  </si>
  <si>
    <t>Dow Jones Sustainability Canada Ex-Alcohol, Tobacco, Gambling, and Armaments &amp; Firearms Index</t>
  </si>
  <si>
    <t>DJSRI-SUR-USDCW--P-CA----A40??0000</t>
  </si>
  <si>
    <t>DS00456</t>
  </si>
  <si>
    <t>Dow Jones Sustainability Canada Ex-Alcohol, Tobacco, Gambling, Armaments &amp; Firearms, and Adult Entertainment Index</t>
  </si>
  <si>
    <t>DJSRI-SUR-USDCW--P-CA----A40?00000</t>
  </si>
  <si>
    <t>DS00451</t>
  </si>
  <si>
    <t>Dow Jones Sustainability Canada Ex-Armaments &amp; Firearms Index</t>
  </si>
  <si>
    <t>DJSRI-SUR-USDCW--P-CA----A40?????0</t>
  </si>
  <si>
    <t>DS00453</t>
  </si>
  <si>
    <t>Dow Jones Sustainability Canada Index</t>
  </si>
  <si>
    <t>DJSRI-SUR-USDCW--P-CA----</t>
  </si>
  <si>
    <t>DS00449</t>
  </si>
  <si>
    <t>Dow Jones Sustainability Chile Country Index (CLP)</t>
  </si>
  <si>
    <t>DJSRI-SUW-CLPFF--P-CL----</t>
  </si>
  <si>
    <t>DJSCL</t>
  </si>
  <si>
    <t>S&amp;P IPSA Index (CLP) TR</t>
  </si>
  <si>
    <t xml:space="preserve">Dow Jones Sustainability Chile Country Index </t>
  </si>
  <si>
    <t xml:space="preserve">S&amp;P IPSA Index </t>
  </si>
  <si>
    <t>Dow Jones Sustainability Chile Index TR</t>
  </si>
  <si>
    <t>DJSRI-SU--USDCW--T-CL----</t>
  </si>
  <si>
    <t>DJSCLUT</t>
  </si>
  <si>
    <t>Dow Jones Sustainability Chile Index</t>
  </si>
  <si>
    <t>Dow Jones Sustainability Chile Index Methodology</t>
  </si>
  <si>
    <t>Dow Jones Sustainability Colombia Index (COP)</t>
  </si>
  <si>
    <t>DJSRI-SUW-COPFF--P-CO----</t>
  </si>
  <si>
    <t>DS00302</t>
  </si>
  <si>
    <t>S&amp;P Colombia Select Index</t>
  </si>
  <si>
    <t xml:space="preserve">Dow Jones Sustainability Colombia Index </t>
  </si>
  <si>
    <t>Dow Jones Sustainability Emerging Markets Diversified Index TR</t>
  </si>
  <si>
    <t>DJSRI-SUD-USDCW--T-DC8---</t>
  </si>
  <si>
    <t>DJSEMDUT</t>
  </si>
  <si>
    <t>S&amp;P Emerging Plus LargeMidCap (USD) TR</t>
  </si>
  <si>
    <t>Dow Jones Sustainability Emerging Markets Diversified Index</t>
  </si>
  <si>
    <t xml:space="preserve">S&amp;P Emerging Plus LargeMidCap </t>
  </si>
  <si>
    <t>Dow Jones Sustainability Emerging Markets Diversified Select Index TR</t>
  </si>
  <si>
    <t>DJSRI-SDS-USDCW--T-DC8---</t>
  </si>
  <si>
    <t>DJSEMSUT</t>
  </si>
  <si>
    <t>Dow Jones Sustainability Emerging Markets Diversified Select Index</t>
  </si>
  <si>
    <t>Dow Jones Sustainability Emerging Markets Ex-Alcohol, Tobacco, Gambling, Armaments &amp; Firearms, and Adult Entertainment Index TR</t>
  </si>
  <si>
    <t>DJSRI-SUW-USDCW--T-DC8---A40?00000</t>
  </si>
  <si>
    <t>DJSEMXUT</t>
  </si>
  <si>
    <t>S&amp;P Emerging LargeMidCap (USD) TR</t>
  </si>
  <si>
    <t>Dow Jones Sustainability Emerging Markets Ex-Alcohol, Tobacco, Gambling, Armaments &amp; Firearms, and Adult Entertainment Index</t>
  </si>
  <si>
    <t xml:space="preserve">S&amp;P Emerging LargeMidCap </t>
  </si>
  <si>
    <t>Dow Jones Sustainability Emerging Markets Plus Diversified Index TR</t>
  </si>
  <si>
    <t>DJSRI-SUD-USDCW--T-DKR---</t>
  </si>
  <si>
    <t>DJSEMPUT</t>
  </si>
  <si>
    <t>Dow Jones Sustainability Emerging Markets Plus Diversified Index</t>
  </si>
  <si>
    <t>Dow Jones Sustainability Emerging Markets Plus Diversified Select Index TR</t>
  </si>
  <si>
    <t>DJSRI-SDS-USDCW--T-DKR---</t>
  </si>
  <si>
    <t>DJSEPSUT</t>
  </si>
  <si>
    <t>Dow Jones Sustainability Emerging Markets Plus Diversified Select Index</t>
  </si>
  <si>
    <t>Dow Jones Sustainability Europe Developed Diversified Index TR</t>
  </si>
  <si>
    <t>DJSRI-SUD-USDCW--T-DE1---</t>
  </si>
  <si>
    <t>DJSEDDUT</t>
  </si>
  <si>
    <t>S&amp;P Europe LargeMidCap (USD) TR</t>
  </si>
  <si>
    <t>Dow Jones Sustainability Europe Developed Diversified Index</t>
  </si>
  <si>
    <t xml:space="preserve">S&amp;P Europe LargeMidCap </t>
  </si>
  <si>
    <t>Dow Jones Sustainability Europe Developed Diversified Select Index TR</t>
  </si>
  <si>
    <t>DJSRI-SDS-USDCW--T-DE1---</t>
  </si>
  <si>
    <t>DJSEDSUT</t>
  </si>
  <si>
    <t>Dow Jones Sustainability Europe Developed Diversified Select Index</t>
  </si>
  <si>
    <t>Dow Jones Sustainability Europe Diversified High Beta High Dividend Index (USD)</t>
  </si>
  <si>
    <t>DJSRI-SUD-USDEWHBP-DE7---</t>
  </si>
  <si>
    <t>DJSHBDUP</t>
  </si>
  <si>
    <t xml:space="preserve">Dow Jones Sustainability Europe Diversified High Beta High Dividend Index </t>
  </si>
  <si>
    <t>Dow Jones Sustainability Europe Diversified High Beta High Dividend Index Methodology</t>
  </si>
  <si>
    <t>Dow Jones Sustainability Europe Diversified Low Volatility High Dividend Index</t>
  </si>
  <si>
    <t>DJSRI-SUD-USDEWLHP-DE7---</t>
  </si>
  <si>
    <t>DJLVHDUP</t>
  </si>
  <si>
    <t>Dow Jones Sustainability Europe Diversified Low Volatility High Dividend Index Methodology</t>
  </si>
  <si>
    <t>DJSRI-SUW-USDCW--T-DE1---A40?00000</t>
  </si>
  <si>
    <t>DJSENAEDT</t>
  </si>
  <si>
    <t>Dow Jones Sustainability Europe Ex-Alcohol Index TR</t>
  </si>
  <si>
    <t>DJSRI-SUW-USDCW--T-DE1---A40??0???</t>
  </si>
  <si>
    <t>DS00406T</t>
  </si>
  <si>
    <t>Dow Jones Sustainability Europe Ex-Alcohol Index</t>
  </si>
  <si>
    <t>Dow Jones Sustainability Europe Ex-Alcohol, Gambling, and Tobacco Index TR</t>
  </si>
  <si>
    <t>DJSRI-SUW-USDCW--T-DE1---A40??000?</t>
  </si>
  <si>
    <t>DS00405T</t>
  </si>
  <si>
    <t>Dow Jones Sustainability Europe Ex-Alcohol, Gambling, and Tobacco Index</t>
  </si>
  <si>
    <t>Dow Jones Sustainability Europe Ex-Alcohol, Tobacco, Gambling, and Armaments &amp; Firearms Index TR</t>
  </si>
  <si>
    <t>DJSRI-SUW-USDCW--T-DE1---A40??0000</t>
  </si>
  <si>
    <t>DJSEUXADT</t>
  </si>
  <si>
    <t>Dow Jones Sustainability Europe Ex-Alcohol, Tobacco, Gambling, and Armaments &amp; Firearms Index</t>
  </si>
  <si>
    <t>Dow Jones Sustainability Europe Ex-Armaments &amp; Firearms Index TR</t>
  </si>
  <si>
    <t>DJSRI-SUW-USDCW--T-DE1---A40?????0</t>
  </si>
  <si>
    <t>DS00407T</t>
  </si>
  <si>
    <t>Dow Jones Sustainability Europe Ex-Armaments &amp; Firearms Index</t>
  </si>
  <si>
    <t>Dow Jones Sustainability Europe Ex-Gambling Index TR</t>
  </si>
  <si>
    <t>DJSRI-SUW-USDCW--T-DE1---A40????0?</t>
  </si>
  <si>
    <t>DS00408T</t>
  </si>
  <si>
    <t>Dow Jones Sustainability Europe Ex-Gambling Index</t>
  </si>
  <si>
    <t>Dow Jones Sustainability Europe Ex-Tobacco Index TR</t>
  </si>
  <si>
    <t>DJSRI-SUW-USDCW--T-DE1---A40???0??</t>
  </si>
  <si>
    <t>DS00409T</t>
  </si>
  <si>
    <t>Dow Jones Sustainability Europe Ex-Tobacco Index</t>
  </si>
  <si>
    <t>Dow Jones Sustainability Europe Index TR</t>
  </si>
  <si>
    <t>DJSRI-SUW-USDCW--T-DE1---</t>
  </si>
  <si>
    <t>DJSEUR3T</t>
  </si>
  <si>
    <t>Dow Jones Sustainability Europe Index</t>
  </si>
  <si>
    <t>Dow Jones Sustainability Europe Region Ex-Alcohol Index</t>
  </si>
  <si>
    <t>DJSRI-SUR-USDCW--P-DE1---A40??0???</t>
  </si>
  <si>
    <t>DS00551</t>
  </si>
  <si>
    <t>Dow Jones Sustainability Europe Region Ex-Alcohol, Gambling, and Tobacco Index</t>
  </si>
  <si>
    <t>DJSRI-SUR-USDCW--P-DE1---A40??000?</t>
  </si>
  <si>
    <t>DS00547</t>
  </si>
  <si>
    <t>Dow Jones Sustainability Europe Region Ex-Alcohol, Tobacco, Gambling, and Armaments &amp; Firearms Index</t>
  </si>
  <si>
    <t>DJSRI-SUR-USDCW--P-DE1---A40??0000</t>
  </si>
  <si>
    <t>DS00559</t>
  </si>
  <si>
    <t>Dow Jones Sustainability Europe Region Ex-Alcohol, Tobacco, Gambling, Armaments &amp; Firearms, and Adult Entertainment Index</t>
  </si>
  <si>
    <t>DJSRI-SUR-USDCW--P-DE1---A40?00000</t>
  </si>
  <si>
    <t>DS00549</t>
  </si>
  <si>
    <t>Dow Jones Sustainability Europe Region Ex-Armaments &amp; Firearms Index</t>
  </si>
  <si>
    <t>DJSRI-SUR-USDCW--P-DE1---A40?????0</t>
  </si>
  <si>
    <t>DS00553</t>
  </si>
  <si>
    <t>Dow Jones Sustainability Europe Region Ex-Gambling Index</t>
  </si>
  <si>
    <t>DJSRI-SUR-USDCW--P-DE1---A40????0?</t>
  </si>
  <si>
    <t>DS00555</t>
  </si>
  <si>
    <t>Dow Jones Sustainability Europe Region Ex-Tobacco Index</t>
  </si>
  <si>
    <t>DJSRI-SUR-USDCW--P-DE1---A40???0??</t>
  </si>
  <si>
    <t>DS00557</t>
  </si>
  <si>
    <t>Dow Jones Sustainability Eurozone Ex-Alcohol Index NTR</t>
  </si>
  <si>
    <t>DJSRI-SUW-USDCW--N-DE4---A40??0???</t>
  </si>
  <si>
    <t>DS00519T</t>
  </si>
  <si>
    <t>S&amp;P Eurozone LargeCap (USD) TR</t>
  </si>
  <si>
    <t>Dow Jones Sustainability Eurozone Ex-Alcohol Index</t>
  </si>
  <si>
    <t xml:space="preserve">S&amp;P Eurozone LargeCap </t>
  </si>
  <si>
    <t>Dow Jones Sustainability Eurozone Ex-Alcohol, Gambling, and Tobacco Index NTR</t>
  </si>
  <si>
    <t>DJSRI-SUW-USDCW--N-DE4---A40??000?</t>
  </si>
  <si>
    <t>DS00518T</t>
  </si>
  <si>
    <t>Dow Jones Sustainability Eurozone Ex-Alcohol, Gambling, and Tobacco Index</t>
  </si>
  <si>
    <t>Dow Jones Sustainability Eurozone Ex-Alcohol, Tobacco, Gambling, and Armaments &amp; Firearms Index</t>
  </si>
  <si>
    <t>DJSRI-SUW-USDCW--P-DE4---A40??0000</t>
  </si>
  <si>
    <t>DS00575</t>
  </si>
  <si>
    <t>Dow Jones Sustainability Eurozone Ex-Alcohol, Tobacco, Gambling, Armaments &amp; Firearms, and Adult Entertainment Index (EUR)</t>
  </si>
  <si>
    <t>DJSRI-SUW-EURFF--P-DE4---A40?00000</t>
  </si>
  <si>
    <t>DJSZXAE</t>
  </si>
  <si>
    <t xml:space="preserve">Dow Jones Sustainability Eurozone Ex-Alcohol, Tobacco, Gambling, Armaments &amp; Firearms, and Adult Entertainment Index </t>
  </si>
  <si>
    <t>Dow Jones Sustainability Eurozone Ex-Gambling Index NTR</t>
  </si>
  <si>
    <t>DJSRI-SUW-USDCW--N-DE4---A40????0?</t>
  </si>
  <si>
    <t>DS00521T</t>
  </si>
  <si>
    <t>Dow Jones Sustainability Eurozone Ex-Gambling Index</t>
  </si>
  <si>
    <t>Dow Jones Sustainability Eurozone Ex-Tobacco Index NTR</t>
  </si>
  <si>
    <t>DJSRI-SUW-USDCW--N-DE4---A40???0??</t>
  </si>
  <si>
    <t>DS00522T</t>
  </si>
  <si>
    <t>Dow Jones Sustainability Eurozone Ex-Tobacco Index</t>
  </si>
  <si>
    <t>Dow Jones Sustainability Eurozone Index (EUR) TR</t>
  </si>
  <si>
    <t>DJSRI-SUW-EURFF--T-DE4---</t>
  </si>
  <si>
    <t>DS00603T</t>
  </si>
  <si>
    <t xml:space="preserve">Dow Jones Sustainability Eurozone Index </t>
  </si>
  <si>
    <t>Dow Jones Sustainability Eurozone Region Ex-Alcohol Index</t>
  </si>
  <si>
    <t>DJSRI-SUW-USDCW--P-DE4---A40??0???</t>
  </si>
  <si>
    <t>DS00567</t>
  </si>
  <si>
    <t>Dow Jones Sustainability Eurozone Region Ex-Alcohol, Tobacco, Gambling, Armaments &amp; Firearms, and Adult Entertainment Index</t>
  </si>
  <si>
    <t>DJSRI-SUW-USDCW--P-DE4---A40?00000</t>
  </si>
  <si>
    <t>DS00565</t>
  </si>
  <si>
    <t>Dow Jones Sustainability Eurozone Region Ex-Armaments &amp; Firearms Index</t>
  </si>
  <si>
    <t>DJSRI-SUW-USDCW--P-DE4---A40?????0</t>
  </si>
  <si>
    <t>DS00569</t>
  </si>
  <si>
    <t>Dow Jones Sustainability Eurozone Region Ex-Gambling Index</t>
  </si>
  <si>
    <t>DJSRI-SUW-USDCW--P-DE4---A40????0?</t>
  </si>
  <si>
    <t>DS00571</t>
  </si>
  <si>
    <t>Dow Jones Sustainability Eurozone Region Ex-Tobacco Index</t>
  </si>
  <si>
    <t>DJSRI-SUW-USDCW--P-DE4---A40???0??</t>
  </si>
  <si>
    <t>DS00573</t>
  </si>
  <si>
    <t>Dow Jones Sustainability Eurozone Region Index</t>
  </si>
  <si>
    <t>DJSRI-SUR-USDCW--P-DE4---</t>
  </si>
  <si>
    <t>DS00561</t>
  </si>
  <si>
    <t>Dow Jones Sustainability Finland Index (EUR)</t>
  </si>
  <si>
    <t>DJSRI-SUW-EURFF--P-FI----</t>
  </si>
  <si>
    <t>DS00314</t>
  </si>
  <si>
    <t>S&amp;P Finland BMI (USD)</t>
  </si>
  <si>
    <t xml:space="preserve">Dow Jones Sustainability Finland Index </t>
  </si>
  <si>
    <t xml:space="preserve">S&amp;P Finland BMI </t>
  </si>
  <si>
    <t>Dow Jones Sustainability France Index (EUR)</t>
  </si>
  <si>
    <t>DJSRI-SUW-EURFF--P-FR----</t>
  </si>
  <si>
    <t>DS00306</t>
  </si>
  <si>
    <t>S&amp;P France BMI (EUR) TR</t>
  </si>
  <si>
    <t xml:space="preserve">Dow Jones Sustainability France Index </t>
  </si>
  <si>
    <t xml:space="preserve">S&amp;P France BMI </t>
  </si>
  <si>
    <t>Dow Jones Sustainability Germany Index (EUR)</t>
  </si>
  <si>
    <t>DJSRI-SUW-EURFF--P-DE----</t>
  </si>
  <si>
    <t>DS00307</t>
  </si>
  <si>
    <t>S&amp;P Germany BMI (USD)</t>
  </si>
  <si>
    <t xml:space="preserve">Dow Jones Sustainability Germany Index </t>
  </si>
  <si>
    <t xml:space="preserve">S&amp;P Germany BMI </t>
  </si>
  <si>
    <t>Dow Jones Sustainability Hong Kong Index (HKD)</t>
  </si>
  <si>
    <t>DJSRI-SUW-HKDFF--P-HK----</t>
  </si>
  <si>
    <t>DJSHKHP</t>
  </si>
  <si>
    <t>S&amp;P Hong Kong BMI (USD)</t>
  </si>
  <si>
    <t xml:space="preserve">Dow Jones Sustainability Hong Kong Index </t>
  </si>
  <si>
    <t xml:space="preserve">S&amp;P Hong Kong BMI </t>
  </si>
  <si>
    <t>Dow Jones Sustainability India Index (INR)</t>
  </si>
  <si>
    <t>DJSRI-SUW-INRFF--P-IN----</t>
  </si>
  <si>
    <t>DS00326</t>
  </si>
  <si>
    <t>S&amp;P India BMI (USD)</t>
  </si>
  <si>
    <t xml:space="preserve">Dow Jones Sustainability India Index </t>
  </si>
  <si>
    <t xml:space="preserve">S&amp;P India BMI </t>
  </si>
  <si>
    <t>Dow Jones Sustainability Italy Index (EUR)</t>
  </si>
  <si>
    <t>DJSRI-SUW-EURFF--P-IT----</t>
  </si>
  <si>
    <t>DS00309</t>
  </si>
  <si>
    <t>S&amp;P Italy BMI (USD)</t>
  </si>
  <si>
    <t xml:space="preserve">Dow Jones Sustainability Italy Index </t>
  </si>
  <si>
    <t xml:space="preserve">S&amp;P Italy BMI </t>
  </si>
  <si>
    <t>Dow Jones Sustainability Japan Index (JPY)</t>
  </si>
  <si>
    <t>DJSRI-SUW-JPYFF--P-JP----</t>
  </si>
  <si>
    <t>DS00324</t>
  </si>
  <si>
    <t>S&amp;P Japan BMI (JPY) TR</t>
  </si>
  <si>
    <t xml:space="preserve">Dow Jones Sustainability Japan Index </t>
  </si>
  <si>
    <t xml:space="preserve">S&amp;P Japan BMI </t>
  </si>
  <si>
    <t>Dow Jones Sustainability Korea Capped 25% Index (USD)</t>
  </si>
  <si>
    <t>DJSRI-SUK2USDCW--P-KR----</t>
  </si>
  <si>
    <t>DJSKC2D</t>
  </si>
  <si>
    <t>S&amp;P Korea LargeMidCap (USD) TR</t>
  </si>
  <si>
    <t xml:space="preserve">Dow Jones Sustainability Korea Capped 25% Index </t>
  </si>
  <si>
    <t xml:space="preserve">S&amp;P Korea LargeMidCap </t>
  </si>
  <si>
    <t>Dow Jones Sustainability Korea Capped Total Return 25% Index (USD)</t>
  </si>
  <si>
    <t>DJSRI-SUK2USDCW--T-KR----</t>
  </si>
  <si>
    <t>DJSKC2DT</t>
  </si>
  <si>
    <t xml:space="preserve">Dow Jones Sustainability Korea Capped Total Return 25% Index </t>
  </si>
  <si>
    <t>Dow Jones Sustainability Korea Index (KRW)</t>
  </si>
  <si>
    <t>DJSRI-SUW-KRWCW--P-KR----</t>
  </si>
  <si>
    <t>DJSIK</t>
  </si>
  <si>
    <t>Dow Jones Sustainability Korea Index</t>
  </si>
  <si>
    <t>Dow Jones Sustainability MILA Pacific Alliance Index (USD) TR</t>
  </si>
  <si>
    <t>DJSRI-SUR-USDCW--T-RML---</t>
  </si>
  <si>
    <t>DJSMPAUT</t>
  </si>
  <si>
    <t>S&amp;P MILA Pacific Alliance Composite</t>
  </si>
  <si>
    <t xml:space="preserve">Dow Jones Sustainability MILA Pacific Alliance Index </t>
  </si>
  <si>
    <t>Dow Jones Sustainability MILA Pacific Alliance Index Methodology</t>
  </si>
  <si>
    <t>Dow Jones Sustainability Netherlands Index (EUR)</t>
  </si>
  <si>
    <t>DJSRI-SUW-EURFF--P-NL----</t>
  </si>
  <si>
    <t>DS00308</t>
  </si>
  <si>
    <t>S&amp;P Netherlands BMI (USD)</t>
  </si>
  <si>
    <t xml:space="preserve">Dow Jones Sustainability Netherlands Index </t>
  </si>
  <si>
    <t xml:space="preserve">S&amp;P Netherlands BMI </t>
  </si>
  <si>
    <t>Dow Jones Sustainability Nordic Index</t>
  </si>
  <si>
    <t>DJSRI-SUN-USDCW--P-DE3---</t>
  </si>
  <si>
    <t>DJSND</t>
  </si>
  <si>
    <t>S&amp;P Nordic BMI (USD)</t>
  </si>
  <si>
    <t xml:space="preserve">S&amp;P Nordic BMI </t>
  </si>
  <si>
    <t>Dow Jones Sustainability North America Composite Total Return Index (USD)</t>
  </si>
  <si>
    <t>DJSRI-SUR-USDCW--T-DA5---</t>
  </si>
  <si>
    <t>DS00458T</t>
  </si>
  <si>
    <t>S&amp;P North America LargeMidCap (USD) TR</t>
  </si>
  <si>
    <t xml:space="preserve">Dow Jones Sustainability North America Composite Total Return Index </t>
  </si>
  <si>
    <t xml:space="preserve">S&amp;P North America LargeMidCap </t>
  </si>
  <si>
    <t>Dow Jones Sustainability North America Diversified Index TR</t>
  </si>
  <si>
    <t>DJSRI-SUD-USDCW--T-DA6---</t>
  </si>
  <si>
    <t>DJSNADUT</t>
  </si>
  <si>
    <t>Dow Jones Sustainability North America Diversified Index</t>
  </si>
  <si>
    <t>Dow Jones Sustainability North America Diversified Select Index TR</t>
  </si>
  <si>
    <t>DJSRI-SDS-USDCW--T-DA6---</t>
  </si>
  <si>
    <t>DJSNASUT</t>
  </si>
  <si>
    <t>Dow Jones Sustainability North America Diversified Select Index</t>
  </si>
  <si>
    <t>Dow Jones Sustainability North America Ex-Alcohol Index TR</t>
  </si>
  <si>
    <t>DJSRI-SUR-USDCW--T-DA5---A40??0???</t>
  </si>
  <si>
    <t>DS00461T</t>
  </si>
  <si>
    <t>Dow Jones Sustainability North America Ex-Alcohol Index</t>
  </si>
  <si>
    <t>Dow Jones Sustainability North America Ex-Alcohol, Tobacco, and Gambling Index TR</t>
  </si>
  <si>
    <t>DJSRI-SUR-USDCW--T-DA5---A40??000?</t>
  </si>
  <si>
    <t>DS00459T</t>
  </si>
  <si>
    <t>Dow Jones Sustainability North America Ex-Alcohol, Tobacco, and Gambling Index</t>
  </si>
  <si>
    <t>Dow Jones Sustainability North America Ex-Alcohol, Tobacco, Gambling, and Armaments &amp; Firearms Index TR</t>
  </si>
  <si>
    <t>DJSRI-SUR-USDCW--T-DA5---A40??0000</t>
  </si>
  <si>
    <t>DS00465T</t>
  </si>
  <si>
    <t>Dow Jones Sustainability North America Ex-Alcohol, Tobacco, Gambling, and Armaments &amp; Firearms Index</t>
  </si>
  <si>
    <t>Dow Jones Sustainability North America Ex-Alcohol, Tobacco, Gambling, Armaments &amp; Firearms, and Adult Entertainment Index TR</t>
  </si>
  <si>
    <t>DJSRI-SUR-USDCW--T-DA5---A40?00000</t>
  </si>
  <si>
    <t>DS00460T</t>
  </si>
  <si>
    <t>Dow Jones Sustainability North America Ex-Alcohol, Tobacco, Gambling, Armaments &amp; Firearms, and Adult Entertainment Index</t>
  </si>
  <si>
    <t>Dow Jones Sustainability North America Ex-Armaments &amp; Firearms Index TR</t>
  </si>
  <si>
    <t>DJSRI-SUR-USDCW--T-DA5---A40?????0</t>
  </si>
  <si>
    <t>DS00462T</t>
  </si>
  <si>
    <t>Dow Jones Sustainability North America Ex-Armaments &amp; Firearms Index</t>
  </si>
  <si>
    <t>Dow Jones Sustainability North America Ex-Gambling Index TR</t>
  </si>
  <si>
    <t>DJSRI-SUR-USDCW--T-DA5---A40????0?</t>
  </si>
  <si>
    <t>DS00463T</t>
  </si>
  <si>
    <t>Dow Jones Sustainability North America Ex-Gambling Index</t>
  </si>
  <si>
    <t>Dow Jones Sustainability North America Ex-Tobacco Index TR</t>
  </si>
  <si>
    <t>DJSRI-SUR-USDCW--T-DA5---A40???0??</t>
  </si>
  <si>
    <t>DS00464T</t>
  </si>
  <si>
    <t>Dow Jones Sustainability North America Ex-Tobacco Index</t>
  </si>
  <si>
    <t>Dow Jones Sustainability North America Index NTR</t>
  </si>
  <si>
    <t>DJSRI-SUR-USDCW--N-DA5---</t>
  </si>
  <si>
    <t>A1SGINN</t>
  </si>
  <si>
    <t>Dow Jones Sustainability North America Index</t>
  </si>
  <si>
    <t>Dow Jones Sustainability Portugal Index (EUR)</t>
  </si>
  <si>
    <t>DJSRI-SUW-EURFF--P-PT----</t>
  </si>
  <si>
    <t>DS00312</t>
  </si>
  <si>
    <t>S&amp;P Portugal BMI (USD)</t>
  </si>
  <si>
    <t xml:space="preserve">Dow Jones Sustainability Portugal Index </t>
  </si>
  <si>
    <t xml:space="preserve">S&amp;P Portugal BMI </t>
  </si>
  <si>
    <t>Dow Jones Sustainability Singapore Index (SGD)</t>
  </si>
  <si>
    <t>DJSRI-SUW-SGDFF--P-SG----</t>
  </si>
  <si>
    <t>DS00327</t>
  </si>
  <si>
    <t>S&amp;P Singapore BMI (USD)</t>
  </si>
  <si>
    <t xml:space="preserve">Dow Jones Sustainability Singapore Index </t>
  </si>
  <si>
    <t xml:space="preserve">S&amp;P Singapore BMI </t>
  </si>
  <si>
    <t>Dow Jones Sustainability South Korea Index TR</t>
  </si>
  <si>
    <t>DJSRI-SUW-USDCW--T-KR----</t>
  </si>
  <si>
    <t>DS00457T</t>
  </si>
  <si>
    <t>S&amp;P Global BMI (USD) TR</t>
  </si>
  <si>
    <t>Dow Jones Sustainability South Korea Index</t>
  </si>
  <si>
    <t xml:space="preserve">S&amp;P Global BMI </t>
  </si>
  <si>
    <t>Dow Jones Sustainability Spain Index (EUR)</t>
  </si>
  <si>
    <t>DJSRI-SUW-EURFF--P-ES----</t>
  </si>
  <si>
    <t>DS00305</t>
  </si>
  <si>
    <t>S&amp;P Spain BMI (USD)</t>
  </si>
  <si>
    <t xml:space="preserve">Dow Jones Sustainability Spain Index </t>
  </si>
  <si>
    <t xml:space="preserve">S&amp;P Spain BMI </t>
  </si>
  <si>
    <t>Dow Jones Sustainability Sweden Index (SEK)</t>
  </si>
  <si>
    <t>DJSRI-SUW-SEKFF--P-SE----</t>
  </si>
  <si>
    <t>DS00318</t>
  </si>
  <si>
    <t>S&amp;P Sweden BMI (USD)</t>
  </si>
  <si>
    <t xml:space="preserve">Dow Jones Sustainability Sweden Index </t>
  </si>
  <si>
    <t xml:space="preserve">S&amp;P Sweden BMI </t>
  </si>
  <si>
    <t>Dow Jones Sustainability Switzerland Index (CHF)</t>
  </si>
  <si>
    <t>DJSRI-SUW-CHFFF--P-CH----</t>
  </si>
  <si>
    <t>DS00319</t>
  </si>
  <si>
    <t>S&amp;P Switzerland BMI (USD)</t>
  </si>
  <si>
    <t xml:space="preserve">Dow Jones Sustainability Switzerland Index </t>
  </si>
  <si>
    <t xml:space="preserve">S&amp;P Switzerland BMI </t>
  </si>
  <si>
    <t>Dow Jones Sustainability Taiwan Index (TWD)</t>
  </si>
  <si>
    <t>DJSRI-SUW-TWDFF--P-TW----</t>
  </si>
  <si>
    <t>DS00328</t>
  </si>
  <si>
    <t>S&amp;P Taiwan BMI (USD)</t>
  </si>
  <si>
    <t xml:space="preserve">Dow Jones Sustainability Taiwan Index </t>
  </si>
  <si>
    <t xml:space="preserve">S&amp;P Taiwan BMI </t>
  </si>
  <si>
    <t>Dow Jones Sustainability Thailand Index (THB)</t>
  </si>
  <si>
    <t>DJSRI-SUW-THBFF--P-TH----</t>
  </si>
  <si>
    <t>DS00321</t>
  </si>
  <si>
    <t>S&amp;P Thailand BMI (USD)</t>
  </si>
  <si>
    <t xml:space="preserve">Dow Jones Sustainability Thailand Index </t>
  </si>
  <si>
    <t xml:space="preserve">S&amp;P Thailand BMI </t>
  </si>
  <si>
    <t>Dow Jones Sustainability U.K. Index (GBP)</t>
  </si>
  <si>
    <t>DJSRI-SUW-GBPFF--P-GB----</t>
  </si>
  <si>
    <t>DS00303</t>
  </si>
  <si>
    <t>S&amp;P United Kingdom BMI (USD) TR</t>
  </si>
  <si>
    <t xml:space="preserve">Dow Jones Sustainability U.K. Index </t>
  </si>
  <si>
    <t xml:space="preserve">S&amp;P United Kingdom BMI </t>
  </si>
  <si>
    <t>Dow Jones Sustainability U.S. Country Index</t>
  </si>
  <si>
    <t>DJSRI-SUW-USDFF--P-US----</t>
  </si>
  <si>
    <t>DS00299</t>
  </si>
  <si>
    <t>S&amp;P 500 (TR)</t>
  </si>
  <si>
    <t xml:space="preserve">S&amp;P 500 </t>
  </si>
  <si>
    <t>Dow Jones Sustainability U.S. Ex-Alcohol Index</t>
  </si>
  <si>
    <t>DJSRI-SUR-USDCW--P-US----A40??0???</t>
  </si>
  <si>
    <t>DS00423</t>
  </si>
  <si>
    <t>Dow Jones Sustainability U.S. Ex-Alcohol, Tobacco, and Gambling Index</t>
  </si>
  <si>
    <t>DJSRI-SUR-USDCW--P-US----A40??000?</t>
  </si>
  <si>
    <t>DS00421</t>
  </si>
  <si>
    <t>Dow Jones Sustainability U.S. Ex-Alcohol, Tobacco, Gambling, and Armaments &amp; Firearms Index</t>
  </si>
  <si>
    <t>DJSRI-SUR-USDCW--P-US----A40??0000</t>
  </si>
  <si>
    <t>AASUS</t>
  </si>
  <si>
    <t>Dow Jones Sustainability U.S. Ex-Alcohol, Tobacco, Gambling, Armaments &amp; Firearms, and Adult Entertainment Index</t>
  </si>
  <si>
    <t>DJSRI-SUR-USDCW--P-US----A40?00000</t>
  </si>
  <si>
    <t>DS00422</t>
  </si>
  <si>
    <t>Dow Jones Sustainability U.S. Ex-Armaments &amp; Firearms Index</t>
  </si>
  <si>
    <t>DJSRI-SUR-USDCW--P-US----A40?????0</t>
  </si>
  <si>
    <t>DS00424</t>
  </si>
  <si>
    <t>Dow Jones Sustainability U.S. Ex-Gambling Index</t>
  </si>
  <si>
    <t>DJSRI-SUR-USDCW--P-US----A40????0?</t>
  </si>
  <si>
    <t>DS00425</t>
  </si>
  <si>
    <t>Dow Jones Sustainability U.S. Ex-Tobacco Index</t>
  </si>
  <si>
    <t>DJSRI-SUR-USDCW--P-US----A40???0??</t>
  </si>
  <si>
    <t>DS00426</t>
  </si>
  <si>
    <t>Dow Jones Sustainability U.S. Index TR</t>
  </si>
  <si>
    <t>DJSRI-SUR-USDCW--T-US----</t>
  </si>
  <si>
    <t>AASGITR</t>
  </si>
  <si>
    <t>Dow Jones Sustainability U.S. Index</t>
  </si>
  <si>
    <t>Dow Jones Sustainability World Developed Diversified Index TR</t>
  </si>
  <si>
    <t>DJSRI-SUD-USDCW--T-DC7---</t>
  </si>
  <si>
    <t>DJSWDUT</t>
  </si>
  <si>
    <t>S&amp;P Developed LargeMidCap (USD) TR</t>
  </si>
  <si>
    <t>Dow Jones Sustainability World Developed Diversified Index</t>
  </si>
  <si>
    <t xml:space="preserve">S&amp;P Developed LargeMidCap </t>
  </si>
  <si>
    <t>Dow Jones Sustainability World Developed Diversified Select Ex-Switzerland Index</t>
  </si>
  <si>
    <t>DJSRI-SDS-USDFF--P-DCS---</t>
  </si>
  <si>
    <t>DJSDSSUP</t>
  </si>
  <si>
    <t>S&amp;P Developed Ex-Switzerland LargeMidCap (USD)</t>
  </si>
  <si>
    <t xml:space="preserve">S&amp;P Developed Ex-Switzerland LargeMidCap </t>
  </si>
  <si>
    <t>S&amp;P Custom Indices Methodology</t>
  </si>
  <si>
    <t>Dow Jones Sustainability World Developed Diversified Select Index TR</t>
  </si>
  <si>
    <t>DJSRI-SDS-USDCW--T-DC7---</t>
  </si>
  <si>
    <t>DJSWDSUT</t>
  </si>
  <si>
    <t>Dow Jones Sustainability World Developed Diversified Select Index</t>
  </si>
  <si>
    <t>Dow Jones Sustainability World Developed Ex-Alcohol Index</t>
  </si>
  <si>
    <t>DJSRI-SUW-USDFF--P-DC1---A40??0???</t>
  </si>
  <si>
    <t>DS00353</t>
  </si>
  <si>
    <t>Dow Jones Sustainability World Developed Ex-Alcohol, Tobacco, and Gambling Index</t>
  </si>
  <si>
    <t>DJSRI-SUW-USDFF--P-DC1---A40??000?</t>
  </si>
  <si>
    <t>DS00355</t>
  </si>
  <si>
    <t>Dow Jones Sustainability World Developed Ex-Alcohol, Tobacco, Gambling, and Armaments &amp; Firearms Index</t>
  </si>
  <si>
    <t>DJSRI-SUW-USDFF--P-DC1---A40??0000</t>
  </si>
  <si>
    <t>DS00350</t>
  </si>
  <si>
    <t>Dow Jones Sustainability World Developed Ex-Alcohol, Tobacco, Gambling, Armaments &amp; Firearms, and Adult Entertainment Index</t>
  </si>
  <si>
    <t>DJSRI-SUW-USDFF--P-DC1---A40?00000</t>
  </si>
  <si>
    <t>DS00363</t>
  </si>
  <si>
    <t>Dow Jones Sustainability World Developed Ex-Armaments &amp; Firearms Index</t>
  </si>
  <si>
    <t>DJSRI-SUW-USDFF--P-DC1---A40?????0</t>
  </si>
  <si>
    <t>DS00367</t>
  </si>
  <si>
    <t>Dow Jones Sustainability World Developed Ex-Gambling Index</t>
  </si>
  <si>
    <t>DJSRI-SUW-USDFF--P-DC1---A40????0?</t>
  </si>
  <si>
    <t>DS00369</t>
  </si>
  <si>
    <t>Dow Jones Sustainability World Developed Ex-Korea Diversified Index TR</t>
  </si>
  <si>
    <t>DJSRI-SUD-USDCW--T-DKE---</t>
  </si>
  <si>
    <t>DJSWKDUT</t>
  </si>
  <si>
    <t>S&amp;P Developed Ex-Korea LargeMidCap (USD) TR</t>
  </si>
  <si>
    <t>Dow Jones Sustainability World Developed Ex-Korea Diversified Index</t>
  </si>
  <si>
    <t xml:space="preserve">S&amp;P Developed Ex-Korea LargeMidCap </t>
  </si>
  <si>
    <t>Dow Jones Sustainability World Developed Ex-Korea Diversified Select Index TR</t>
  </si>
  <si>
    <t>DJSRI-SDS-USDCW--T-DKE---</t>
  </si>
  <si>
    <t>DJSWKSUT</t>
  </si>
  <si>
    <t>Dow Jones Sustainability World Developed Ex-Korea Diversified Select Index</t>
  </si>
  <si>
    <t>Dow Jones Sustainability World Developed Ex-Tobacco Index</t>
  </si>
  <si>
    <t>DJSRI-SUW-USDFF--P-DC1---A40???0??</t>
  </si>
  <si>
    <t>DS00365</t>
  </si>
  <si>
    <t>Dow Jones Sustainability World Diversified Index TR</t>
  </si>
  <si>
    <t>DJSRI-SUD-USDCW--T-DW1---</t>
  </si>
  <si>
    <t>DJSWDIUT</t>
  </si>
  <si>
    <t>S&amp;P Global LargeMidCap (USD) TR</t>
  </si>
  <si>
    <t>Dow Jones Sustainability World Diversified Index</t>
  </si>
  <si>
    <t xml:space="preserve">S&amp;P Global LargeMidCap </t>
  </si>
  <si>
    <t>Dow Jones Sustainability World Diversified Select Index TR</t>
  </si>
  <si>
    <t>DJSRI-SDS-USDCW--T-DW1---</t>
  </si>
  <si>
    <t>DJSWISUT</t>
  </si>
  <si>
    <t>Dow Jones Sustainability World Diversified Select Index</t>
  </si>
  <si>
    <t>Dow Jones Sustainability World Enlarged Ex-Alcohol Index</t>
  </si>
  <si>
    <t>DJSRI-SUWEUSDFF--P-DW1---A40??0???</t>
  </si>
  <si>
    <t>DS00395</t>
  </si>
  <si>
    <t>Dow Jones Sustainability World Enlarged Ex-Alcohol, Tobacco, and Gambling Index</t>
  </si>
  <si>
    <t>DJSRI-SUWEUSDFF--P-DW1---A40??000?</t>
  </si>
  <si>
    <t>DS00394</t>
  </si>
  <si>
    <t>Dow Jones Sustainability World Enlarged Ex-Alcohol, Tobacco, Gambling, and Armaments &amp; Firearms Index</t>
  </si>
  <si>
    <t>DJSRI-SUWEUSDFF--P-DW1---A40??0000</t>
  </si>
  <si>
    <t>DS00399</t>
  </si>
  <si>
    <t>Dow Jones Sustainability World Enlarged Ex-Alcohol, Tobacco, Gambling, Armaments &amp; Firearms, and Adult Entertainment Index</t>
  </si>
  <si>
    <t>DJSRI-SUWEUSDFF--P-DW1---A40?00000</t>
  </si>
  <si>
    <t>DJSWEX4D</t>
  </si>
  <si>
    <t>Dow Jones Sustainability World Enlarged Ex-Armaments &amp; Firearms Index</t>
  </si>
  <si>
    <t>DJSRI-SUWEUSDFF--P-DW1---A40?????0</t>
  </si>
  <si>
    <t>DS00396</t>
  </si>
  <si>
    <t>Dow Jones Sustainability World Enlarged Ex-Gambling Index</t>
  </si>
  <si>
    <t>DJSRI-SUWEUSDFF--P-DW1---A40????0?</t>
  </si>
  <si>
    <t>DS00397</t>
  </si>
  <si>
    <t>Dow Jones Sustainability World Enlarged Ex-Tobacco Index</t>
  </si>
  <si>
    <t>DJSRI-SUWEUSDFF--P-DW1---A40???0??</t>
  </si>
  <si>
    <t>DS00398</t>
  </si>
  <si>
    <t>Dow Jones Sustainability World Enlarged Index TR</t>
  </si>
  <si>
    <t>DJSRI-SUWEUSDFF--T-DW1---</t>
  </si>
  <si>
    <t>DS00488N</t>
  </si>
  <si>
    <t>Dow Jones Sustainability World Enlarged Index</t>
  </si>
  <si>
    <t>Dow Jones Sustainability World ex Switzerland Index Composite (USD)</t>
  </si>
  <si>
    <t>DJSRI-SUW-USDFF--P-DXS---</t>
  </si>
  <si>
    <t>DJSXS</t>
  </si>
  <si>
    <t xml:space="preserve">Dow Jones Sustainability World ex Switzerland Index Composite </t>
  </si>
  <si>
    <t>Dow Jones Sustainability World Ex-Alcohol Index</t>
  </si>
  <si>
    <t>DJSRI-SUW-USDFF--P-DW1---A40??0???</t>
  </si>
  <si>
    <t>DS00331</t>
  </si>
  <si>
    <t>Dow Jones Sustainability World Ex-Alcohol, Nuclear, Gambling, Europe, and Tobacco Index</t>
  </si>
  <si>
    <t>DJSRI-SUX-USDFF--P-DW8---</t>
  </si>
  <si>
    <t>DS00386</t>
  </si>
  <si>
    <t>Dow Jones Sustainability World Ex-Alcohol, Tobacco, and Gambling Index</t>
  </si>
  <si>
    <t>DJSRI-SUW-USDFF--P-DW1---A40??000?</t>
  </si>
  <si>
    <t>DS00332</t>
  </si>
  <si>
    <t>Dow Jones Sustainability World Ex-Alcohol, Tobacco, Gambling, and Armaments &amp; Firearms Index</t>
  </si>
  <si>
    <t>DJSRI-SUW-USDFF--P-DW1---A40?????0</t>
  </si>
  <si>
    <t>W1SUS</t>
  </si>
  <si>
    <t>Dow Jones Sustainability World Ex-Armaments &amp; Firearms Index NTR</t>
  </si>
  <si>
    <t>DJSRI-SUW-USDFF--N-DW1---A40?????0</t>
  </si>
  <si>
    <t>DS00340T</t>
  </si>
  <si>
    <t>Dow Jones Sustainability World Ex-Armaments &amp; Firearms Index</t>
  </si>
  <si>
    <t>Dow Jones Sustainability World Ex-Australia and Tobacco Index</t>
  </si>
  <si>
    <t>DJSRI-SUW-USDFF--P-DWA---A40???0??</t>
  </si>
  <si>
    <t>DS00377</t>
  </si>
  <si>
    <t>S&amp;P Global Ex-Australia LargeMidCap (USD)</t>
  </si>
  <si>
    <t xml:space="preserve">S&amp;P Global Ex-Australia LargeMidCap </t>
  </si>
  <si>
    <t>Dow Jones Sustainability World Ex-Australia Index</t>
  </si>
  <si>
    <t>DJSRI-SUW-USDFF--P-DWA---</t>
  </si>
  <si>
    <t>DS00371</t>
  </si>
  <si>
    <t>Dow Jones Sustainability World Ex-Energy, Alcohol, Tobacco, Gambling, Armaments &amp; Firearms, and Adult Entertainment Index (USD) TR</t>
  </si>
  <si>
    <t>DCSRI-SWXEUSDFF--T-DW1---A40?00000</t>
  </si>
  <si>
    <t>DJSWX5UT</t>
  </si>
  <si>
    <t xml:space="preserve">Dow Jones Sustainability World Ex-Energy, Alcohol, Tobacco, Gambling, Armaments &amp; Firearms, and Adult Entertainment Index </t>
  </si>
  <si>
    <t>Dow Jones Sustainability World Ex-Gambling Index</t>
  </si>
  <si>
    <t>DJSRI-SUW-USDFF--P-DW1---A40????0?</t>
  </si>
  <si>
    <t>W1XGA</t>
  </si>
  <si>
    <t>Dow Jones Sustainability World Ex-Tobacco Index</t>
  </si>
  <si>
    <t>DJSRI-SUW-USDFF--P-DW1---A40???0??</t>
  </si>
  <si>
    <t>W1XTO</t>
  </si>
  <si>
    <t>Dow Jones Sustainability World Ex-U.S. and Alcohol Index</t>
  </si>
  <si>
    <t>DJSRI-SUW-USDFF--P-DW2---A40??0???</t>
  </si>
  <si>
    <t>DS00343</t>
  </si>
  <si>
    <t>S&amp;P Global Ex-U.S. LargeMidCap (USD)</t>
  </si>
  <si>
    <t xml:space="preserve">S&amp;P Global Ex-U.S. LargeMidCap </t>
  </si>
  <si>
    <t>Dow Jones Sustainability World Ex-U.S. and Gambling Index</t>
  </si>
  <si>
    <t>DJSRI-SUW-USDFF--P-DW2---A40????0?</t>
  </si>
  <si>
    <t>DS00348</t>
  </si>
  <si>
    <t>Dow Jones Sustainability World Ex-U.S. and Tobacco Index</t>
  </si>
  <si>
    <t>DJSRI-SUW-USDFF--P-DW2---A40???0??</t>
  </si>
  <si>
    <t>DS00347</t>
  </si>
  <si>
    <t>Dow Jones Sustainability World Ex-U.S. Index</t>
  </si>
  <si>
    <t>DJSRI-SUW-USDFF--P-DW2---</t>
  </si>
  <si>
    <t>DS00342</t>
  </si>
  <si>
    <t>Dow Jones Sustainability World Ex-U.S., Alcohol, Tobacco, and Gambling Index</t>
  </si>
  <si>
    <t>DJSRI-SUW-USDFF--P-DW2---A40??000?</t>
  </si>
  <si>
    <t>DS00345</t>
  </si>
  <si>
    <t>Dow Jones Sustainability World Ex-U.S., Alcohol, Tobacco, Gambling, and Armaments &amp; Firearms Index</t>
  </si>
  <si>
    <t>DJSRI-SUW-USDFF--P-DW2---A40?????0</t>
  </si>
  <si>
    <t>DS00344</t>
  </si>
  <si>
    <t>Dow Jones Sustainability World Index ex Alcohol, Tobacco, Gambling, Armaments &amp; Firearms, Energy and Diversified Metals &amp; Mining (AUD)</t>
  </si>
  <si>
    <t>DJSRI-SIX-AUDFF--P-DW1---A40??0000</t>
  </si>
  <si>
    <t>W1SUSXA</t>
  </si>
  <si>
    <t xml:space="preserve">Dow Jones Sustainability World Index ex Alcohol, Tobacco, Gambling, Armaments &amp; Firearms, Energy and Diversified Metals &amp; Mining </t>
  </si>
  <si>
    <t>Dow Jones Sustainability World Index TR</t>
  </si>
  <si>
    <t>DJSRI-SUW-USDFF--T-DW1---</t>
  </si>
  <si>
    <t>W1SGIGTD</t>
  </si>
  <si>
    <t>Dow Jones Sustainability World Index</t>
  </si>
  <si>
    <t>Dow Jones U.S. Select ESG REIT Index (USD) TR</t>
  </si>
  <si>
    <t>DJESG-REGEUSDW---T-US----R10</t>
  </si>
  <si>
    <t>DJUSGRUT</t>
  </si>
  <si>
    <t>Dow Jones U.S. Select REIT Index (EUR) TR</t>
  </si>
  <si>
    <t xml:space="preserve">Dow Jones U.S. Select ESG REIT Index </t>
  </si>
  <si>
    <t xml:space="preserve">Dow Jones U.S. Select REIT Index </t>
  </si>
  <si>
    <t>DJSTTHREGLEURFF--T-US----R10</t>
  </si>
  <si>
    <t>DWRTFET</t>
  </si>
  <si>
    <t>JPX/S&amp;P CAPEX &amp; Human Capital Index TR</t>
  </si>
  <si>
    <t>SPTSE-CHC-JPYW---T-JP----</t>
  </si>
  <si>
    <t>SPCHCJT</t>
  </si>
  <si>
    <t>JPX/S&amp;P CAPEX &amp; Human Capital Index</t>
  </si>
  <si>
    <t>JPX/S&amp;P CAPEX &amp; Human Capital Index Methodology</t>
  </si>
  <si>
    <t>S&amp;P 400 (TR)</t>
  </si>
  <si>
    <t>SPUSA-400-USDUF--T-US-M--</t>
  </si>
  <si>
    <t>400TR</t>
  </si>
  <si>
    <t xml:space="preserve">S&amp;P 400 </t>
  </si>
  <si>
    <t>S&amp;P U.S. Indices Methodology</t>
  </si>
  <si>
    <t>S&amp;P 400 Carbon Efficient Index (USD) TR</t>
  </si>
  <si>
    <t>SPUSA-4ACEUSDW---T-US-M--</t>
  </si>
  <si>
    <t>SPMCEUT</t>
  </si>
  <si>
    <t xml:space="preserve">S&amp;P 400 Carbon Efficient Index </t>
  </si>
  <si>
    <t>S&amp;P Global Carbon Efficient Index Series Methodology</t>
  </si>
  <si>
    <t>SPUSA-500-USDUF--T-US-L--</t>
  </si>
  <si>
    <t>500TR</t>
  </si>
  <si>
    <t>S&amp;P 500 + Eurozone LargeMidCap Index (USD) TR</t>
  </si>
  <si>
    <t>SPGBBM5PEZUSDFF--T-RUEX--</t>
  </si>
  <si>
    <t>SP5EZLUT</t>
  </si>
  <si>
    <t xml:space="preserve">S&amp;P 500 + Eurozone LargeMidCap Index </t>
  </si>
  <si>
    <t>S&amp;P Global BMI, S&amp;P/IFCI Methodology</t>
  </si>
  <si>
    <t>S&amp;P 500 Carbon Efficient Index (USD) TR</t>
  </si>
  <si>
    <t>SPUSA-5ACEUSDW---T-US-L--</t>
  </si>
  <si>
    <t>SP5CEUT</t>
  </si>
  <si>
    <t xml:space="preserve">S&amp;P 500 Carbon Efficient Index </t>
  </si>
  <si>
    <t>S&amp;P 500 Carbon Efficient Select Index (TR)</t>
  </si>
  <si>
    <t>SPGBTHCE--USDW---T-US-L--</t>
  </si>
  <si>
    <t>SPGRCUUT</t>
  </si>
  <si>
    <t xml:space="preserve">S&amp;P 500 Carbon Efficient Select Index </t>
  </si>
  <si>
    <t>S&amp;P Carbon Efficient Select Index Series Methodology</t>
  </si>
  <si>
    <t>S&amp;P 500 Catholic Values Focused 100 Index (USD)</t>
  </si>
  <si>
    <t>SPUSA-FCV1USDWC--P-US-L--</t>
  </si>
  <si>
    <t>SPXCFIUP</t>
  </si>
  <si>
    <t xml:space="preserve">S&amp;P 500 Catholic Values Focused 100 Index </t>
  </si>
  <si>
    <t>S&amp;P Focused Indices Methodology</t>
  </si>
  <si>
    <t>S&amp;P 500 Catholic Values Index (TR)</t>
  </si>
  <si>
    <t>SPUSA-5CATUSDWC--T-US-L--</t>
  </si>
  <si>
    <t>SPXCVUT</t>
  </si>
  <si>
    <t xml:space="preserve">S&amp;P 500 Catholic Values Index </t>
  </si>
  <si>
    <t>S&amp;P Catholic Values Indices Methodology</t>
  </si>
  <si>
    <t>S&amp;P 500 Consumer Discretionary (Sector)</t>
  </si>
  <si>
    <t>SPUSA-500-USDUF--P-US-L--25</t>
  </si>
  <si>
    <t>25</t>
  </si>
  <si>
    <t>S&amp;P 500 Consumer Staples (Sector)</t>
  </si>
  <si>
    <t>SPUSA-500-USDUF--P-US-L--30</t>
  </si>
  <si>
    <t>30</t>
  </si>
  <si>
    <t>S&amp;P 500 Enhanced Value Total Return Index</t>
  </si>
  <si>
    <t>SPUSA-500-USDW-EVT-US-L--</t>
  </si>
  <si>
    <t>SPXEVUT</t>
  </si>
  <si>
    <t>S&amp;P 500 Enhanced Value</t>
  </si>
  <si>
    <t>S&amp;P Enhanced Value Indices Methodology</t>
  </si>
  <si>
    <t>S&amp;P 500 Environmental &amp; Socially Responsible Exclusion Total Return Index</t>
  </si>
  <si>
    <t>SPESG-500XUSDFF--T-US-L--</t>
  </si>
  <si>
    <t>SPXESRET</t>
  </si>
  <si>
    <t>S&amp;P 500 Environmental &amp; Socially Responsible Exclusion</t>
  </si>
  <si>
    <t>S&amp;P Environmental &amp; Socially Responsible Indices Methodology</t>
  </si>
  <si>
    <t>S&amp;P 500 Environmental &amp; Socially Responsible Total Return Index</t>
  </si>
  <si>
    <t>SPESG-500-USDFF--T-US-L--</t>
  </si>
  <si>
    <t>SPXESRT</t>
  </si>
  <si>
    <t>S&amp;P 500 Environmental &amp; Socially Responsible</t>
  </si>
  <si>
    <t>S&amp;P 500 Equal Weight ESG Index (USD) TR</t>
  </si>
  <si>
    <t>SPESG-500-USDEW--T-US-L--</t>
  </si>
  <si>
    <t>SPXESQUT</t>
  </si>
  <si>
    <t xml:space="preserve">S&amp;P 500 Equal Weight ESG Index </t>
  </si>
  <si>
    <t>S&amp;P Equal Weight ESG Indices Methodology</t>
  </si>
  <si>
    <t>S&amp;P 500 Equal Weight ESG Leaders Select Index (USD) TR</t>
  </si>
  <si>
    <t>SPESG-50LSUSDEW--T-US-L--</t>
  </si>
  <si>
    <t>SPXELSUT</t>
  </si>
  <si>
    <t>S&amp;P 500 EQUAL WEIGHTED (TR)</t>
  </si>
  <si>
    <t xml:space="preserve">S&amp;P 500 Equal Weight ESG Leaders Select Index </t>
  </si>
  <si>
    <t xml:space="preserve">S&amp;P 500 EQUAL WEIGHTED </t>
  </si>
  <si>
    <t>S&amp;P Equal Weight ESG Leaders Select Indices Methodology</t>
  </si>
  <si>
    <t>SPUSA-500-USDEW--T-US-L--</t>
  </si>
  <si>
    <t>530TR</t>
  </si>
  <si>
    <t>S&amp;P 500 ESG (4PM ET Rate) EUR Hedged Index</t>
  </si>
  <si>
    <t>SPESG-50A-EURUF--PHUS-L--</t>
  </si>
  <si>
    <t>SPESH5EP</t>
  </si>
  <si>
    <t>S&amp;P 500 ESG (4PM ET Rate)</t>
  </si>
  <si>
    <t>S&amp;P ESG Index Series Methodology</t>
  </si>
  <si>
    <t>S&amp;P 500 ESG Dividend Aristocrats Index (USD) TR</t>
  </si>
  <si>
    <t>SPESG-500DUSDEW--T-US-L--</t>
  </si>
  <si>
    <t>SPESDAUT</t>
  </si>
  <si>
    <t xml:space="preserve">S&amp;P 500 ESG Dividend Aristocrats Index </t>
  </si>
  <si>
    <t>S&amp;P ESG Dividend Aristocrats Indices Methodology</t>
  </si>
  <si>
    <t>S&amp;P 500 ESG Elite Index (USD) TR</t>
  </si>
  <si>
    <t>SPESG-50ELUSDCW--T-US-L--</t>
  </si>
  <si>
    <t>SPXESEUT</t>
  </si>
  <si>
    <t xml:space="preserve">S&amp;P 500 ESG Elite Index </t>
  </si>
  <si>
    <t>S&amp;P ESG Elite Indices Methodology</t>
  </si>
  <si>
    <t>S&amp;P 500 ESG Enhanced Value Index (USD)</t>
  </si>
  <si>
    <t>SPESG-500-USDW-EVP-US-L--</t>
  </si>
  <si>
    <t>SPE5EVUP</t>
  </si>
  <si>
    <t xml:space="preserve">S&amp;P 500 ESG Enhanced Value Index </t>
  </si>
  <si>
    <t>S&amp;P ESG Factor Indices Methodology</t>
  </si>
  <si>
    <t>S&amp;P 500 ESG Index (USD) TR</t>
  </si>
  <si>
    <t>SPESG-500-USDUF--T-US-L--</t>
  </si>
  <si>
    <t>SPXESUT</t>
  </si>
  <si>
    <t xml:space="preserve">S&amp;P 500 ESG Index </t>
  </si>
  <si>
    <t>S&amp;P 500 ESG Leaders Index (USD) TR</t>
  </si>
  <si>
    <t>SPESG-50LEUSDW---T-US-L--</t>
  </si>
  <si>
    <t>SPXESLUT</t>
  </si>
  <si>
    <t xml:space="preserve">S&amp;P 500 ESG Leaders Index </t>
  </si>
  <si>
    <t>S&amp;P ESG Leaders Indices Methodology</t>
  </si>
  <si>
    <t>S&amp;P 500 ESG Low Volatility Index (USD)</t>
  </si>
  <si>
    <t>SPESG-500-USDW-LOP-US-L--</t>
  </si>
  <si>
    <t>SPE5LVUP</t>
  </si>
  <si>
    <t>S&amp;P 500 Low Volatility Index TR</t>
  </si>
  <si>
    <t xml:space="preserve">S&amp;P 500 ESG Low Volatility Index </t>
  </si>
  <si>
    <t>S&amp;P 500 Low Volatility Index</t>
  </si>
  <si>
    <t>S&amp;P 500 ESG Momentum Index (USD)</t>
  </si>
  <si>
    <t>SPESG-500-USDW-MOP-US-L--</t>
  </si>
  <si>
    <t>SPE5MOUP</t>
  </si>
  <si>
    <t>S&amp;P 500 Momentum Index (US Dollar) Gross Total Return</t>
  </si>
  <si>
    <t xml:space="preserve">S&amp;P 500 ESG Momentum Index </t>
  </si>
  <si>
    <t xml:space="preserve">S&amp;P 500 Momentum Index </t>
  </si>
  <si>
    <t>S&amp;P 500 ESG Quality Index (USD)</t>
  </si>
  <si>
    <t>SPESG-500-USDW-Q-P-US-L--</t>
  </si>
  <si>
    <t>SPE5QUUP</t>
  </si>
  <si>
    <t>S&amp;P 500 Quality (US Dollar) Gross Total Return</t>
  </si>
  <si>
    <t xml:space="preserve">S&amp;P 500 ESG Quality Index </t>
  </si>
  <si>
    <t xml:space="preserve">S&amp;P 500 Quality </t>
  </si>
  <si>
    <t>S&amp;P 500 ESG Tilted (Heavy) Index (USD) TR</t>
  </si>
  <si>
    <t>SPESG-500-USDW-EHT-US-L--</t>
  </si>
  <si>
    <t>SPXETHUT</t>
  </si>
  <si>
    <t xml:space="preserve">S&amp;P 500 ESG Tilted (Heavy) Index </t>
  </si>
  <si>
    <t>S&amp;P ESG Tilted Index Series Methodology</t>
  </si>
  <si>
    <t>S&amp;P 500 ESG Tilted (Light) Index (USD) TR</t>
  </si>
  <si>
    <t>SPESG-500-USDW-ELT-US-L--</t>
  </si>
  <si>
    <t>SPXETLUT</t>
  </si>
  <si>
    <t xml:space="preserve">S&amp;P 500 ESG Tilted (Light) Index </t>
  </si>
  <si>
    <t>S&amp;P 500 ESG Tilted (Moderate) Index (USD) TR</t>
  </si>
  <si>
    <t>SPESG-500-USDW-EMT-US-L--</t>
  </si>
  <si>
    <t>SPXETMUT</t>
  </si>
  <si>
    <t xml:space="preserve">S&amp;P 500 ESG Tilted (Moderate) Index </t>
  </si>
  <si>
    <t>S&amp;P 500 ESG Tilted Index (USD) TR</t>
  </si>
  <si>
    <t>SPESG-500-USDW-E-T-US-L--</t>
  </si>
  <si>
    <t>SPXETUT</t>
  </si>
  <si>
    <t xml:space="preserve">S&amp;P 500 ESG Tilted Index </t>
  </si>
  <si>
    <t>S&amp;P 500 ESG+ Index (USD) TR</t>
  </si>
  <si>
    <t>SPESG-50EPUSDUF--T-US-L--</t>
  </si>
  <si>
    <t>SPXESAUT</t>
  </si>
  <si>
    <t xml:space="preserve">S&amp;P 500 ESG+ Index </t>
  </si>
  <si>
    <t>S&amp;P ESG+ Indices Methodology</t>
  </si>
  <si>
    <t>S&amp;P 500 Ex-Firearms Index (USD) TR</t>
  </si>
  <si>
    <t>SPUSA-5EFAUSDUF--T-US-L--</t>
  </si>
  <si>
    <t>SP5EFAUT</t>
  </si>
  <si>
    <t xml:space="preserve">S&amp;P 500 Ex-Firearms Index </t>
  </si>
  <si>
    <t>S&amp;P ESG Exclusion Indices Methodology</t>
  </si>
  <si>
    <t>S&amp;P 500 Financials (Sector)</t>
  </si>
  <si>
    <t>SPUSA-500-USDUF--P-US-L--40</t>
  </si>
  <si>
    <t>40</t>
  </si>
  <si>
    <t>S&amp;P 500 Fossil Fuel Free Ex-Tobacco Index (USD) TR</t>
  </si>
  <si>
    <t>SPUSA-TOB-USDUFXOT-US-L--</t>
  </si>
  <si>
    <t>SP5F3TUT</t>
  </si>
  <si>
    <t xml:space="preserve">S&amp;P 500 Fossil Fuel Free Ex-Tobacco Index </t>
  </si>
  <si>
    <t>S&amp;P 500 Fossil Fuel Free Index TR</t>
  </si>
  <si>
    <t>SPUSA-500-USDUFXOT-US-L--</t>
  </si>
  <si>
    <t>SP5F3UT</t>
  </si>
  <si>
    <t>S&amp;P 500 Fossil Fuel Free Index</t>
  </si>
  <si>
    <t>S&amp;P Global 1200 Fossil Fuel Free Index Series Methodology</t>
  </si>
  <si>
    <t>S&amp;P 500 Growth (TR)</t>
  </si>
  <si>
    <t>SPUSA-500-USDUFG-T-US-L--</t>
  </si>
  <si>
    <t>500GTR</t>
  </si>
  <si>
    <t xml:space="preserve">S&amp;P 500 Growth </t>
  </si>
  <si>
    <t>S&amp;P U.S. Style Indices Methodology</t>
  </si>
  <si>
    <t>S&amp;P 500 Growth ESG Index (USD) TR</t>
  </si>
  <si>
    <t>SPESG-500-USDW-G-T-US-L--</t>
  </si>
  <si>
    <t>SPXGEUT</t>
  </si>
  <si>
    <t xml:space="preserve">S&amp;P 500 Growth ESG Index </t>
  </si>
  <si>
    <t>S&amp;P 500 Industrials (Sector)</t>
  </si>
  <si>
    <t>SPUSA-500-USDUF--P-US-L--20</t>
  </si>
  <si>
    <t>20</t>
  </si>
  <si>
    <t>S&amp;P 500 Information Technology (Sector)</t>
  </si>
  <si>
    <t>SPUSA-500-USDUF--P-US-L--45</t>
  </si>
  <si>
    <t>45</t>
  </si>
  <si>
    <t>S&amp;P 500 Low Carbon Low Volatility High Dividend Index (USD) TR</t>
  </si>
  <si>
    <t>SPUSA-50CCUSDEWLHT-US-L--</t>
  </si>
  <si>
    <t>SPXCLDUT</t>
  </si>
  <si>
    <t xml:space="preserve">S&amp;P 500 Low Carbon Low Volatility High Dividend Index </t>
  </si>
  <si>
    <t>S&amp;P Low Carbon Low Volatility High Dividend Indices Methodology</t>
  </si>
  <si>
    <t>SPUSA-500-USDW-LOT-US-L--</t>
  </si>
  <si>
    <t>SP5LVIT</t>
  </si>
  <si>
    <t>S&amp;P Low Volatility Indices Methodology</t>
  </si>
  <si>
    <t>SPUSA-500-USDCWMOT-US-L--</t>
  </si>
  <si>
    <t>SP500MUT</t>
  </si>
  <si>
    <t>S&amp;P Momentum Indices Methodology</t>
  </si>
  <si>
    <t>S&amp;P 500 Net Zero 2050 Carbon Budget (2022 Vintage) Index (USD) TR</t>
  </si>
  <si>
    <t>SPESG-N2C2USDW-EBT-US-L--</t>
  </si>
  <si>
    <t>SP5NCBUT</t>
  </si>
  <si>
    <t xml:space="preserve">S&amp;P 500 Net Zero 2050 Carbon Budget (2022 Vintage) Index </t>
  </si>
  <si>
    <t>S&amp;P Net Zero 2050 Carbon Budget Indices Methodology</t>
  </si>
  <si>
    <t>S&amp;P 500 Net Zero 2050 Carbon Budget Enhanced (2022 Vintage) Index (USD)</t>
  </si>
  <si>
    <t>SPESG-N2CEUSDW-EBP-US-L--</t>
  </si>
  <si>
    <t>SP5NCEUP</t>
  </si>
  <si>
    <t xml:space="preserve">S&amp;P 500 Net Zero 2050 Carbon Budget Enhanced (2022 Vintage) Index </t>
  </si>
  <si>
    <t>S&amp;P Net Zero 2050 Carbon Budget Enhanced Indices Methodology</t>
  </si>
  <si>
    <t>S&amp;P 500 Net Zero 2050 Climate Transition ESG Index (USD) TR</t>
  </si>
  <si>
    <t>SPUSA-500-USDW-CTT-US-L--</t>
  </si>
  <si>
    <t>SP50CTUT</t>
  </si>
  <si>
    <t xml:space="preserve">S&amp;P 500 Net Zero 2050 Climate Transition ESG Index </t>
  </si>
  <si>
    <t>S&amp;P Paris-Aligned &amp; Climate Transition (PACT) Indices Methodology</t>
  </si>
  <si>
    <t>S&amp;P 500 Net Zero 2050 Paris-Aligned ESG Index (USD) TR</t>
  </si>
  <si>
    <t>SPUSA-500-USDW-PAT-US-L--</t>
  </si>
  <si>
    <t>SP50PAUT</t>
  </si>
  <si>
    <t xml:space="preserve">S&amp;P 500 Net Zero 2050 Paris-Aligned ESG Index </t>
  </si>
  <si>
    <t>PA</t>
  </si>
  <si>
    <t>S&amp;P 500 Net Zero 2050 Paris-Aligned ESG+ Index (USD) TR</t>
  </si>
  <si>
    <t>SPESG-50EPUSDW-PAT-US-L--</t>
  </si>
  <si>
    <t>SP5HPEUT</t>
  </si>
  <si>
    <t xml:space="preserve">S&amp;P 500 Net Zero 2050 Paris-Aligned ESG+ Index </t>
  </si>
  <si>
    <t>S&amp;P Paris-Aligned ESG+ Indices Methodology</t>
  </si>
  <si>
    <t>S&amp;P 500 Net Zero 2050 Paris-Aligned Sustainability Screened Index (USD) TR</t>
  </si>
  <si>
    <t>SPUSA-50PSUSDW-PAT-US-L--</t>
  </si>
  <si>
    <t>SPPACSUT</t>
  </si>
  <si>
    <t xml:space="preserve">S&amp;P 500 Net Zero 2050 Paris-Aligned Sustainability Screened Index </t>
  </si>
  <si>
    <t>S&amp;P 500 Net Zero 2050 Paris-Aligned Sustainability Screened Index Methodology</t>
  </si>
  <si>
    <t>S&amp;P 500 Paris-Aligned Transition ESG 100 Index (USD)</t>
  </si>
  <si>
    <t>SPESG-5PS1USDW-PAP-US-L--</t>
  </si>
  <si>
    <t>SPXPATUP</t>
  </si>
  <si>
    <t xml:space="preserve">S&amp;P 500 Paris-Aligned Transition ESG 100 Index </t>
  </si>
  <si>
    <t>S&amp;P Paris-Aligned Transition ESG Indices Methodology</t>
  </si>
  <si>
    <t>S&amp;P 500 Plus Sustainability Enhanced Consumer Discretionary Index (USD)</t>
  </si>
  <si>
    <t>SPESG-SUENUSDW---P-US-L--25</t>
  </si>
  <si>
    <t>SPUSECDP</t>
  </si>
  <si>
    <t xml:space="preserve">S&amp;P 500 Plus Sustainability Enhanced Consumer Discretionary Index </t>
  </si>
  <si>
    <t>S&amp;P Sustainability Enhanced Indices Methodology</t>
  </si>
  <si>
    <t>S&amp;P 500 Plus Sustainability Enhanced Consumer Staples Index (USD)</t>
  </si>
  <si>
    <t>SPESG-SUENUSDW---P-US-L--30</t>
  </si>
  <si>
    <t>SPUSECSP</t>
  </si>
  <si>
    <t xml:space="preserve">S&amp;P 500 Plus Sustainability Enhanced Consumer Staples Index </t>
  </si>
  <si>
    <t>S&amp;P 500 Plus Sustainability Enhanced Financials Index (USD)</t>
  </si>
  <si>
    <t>SPESG-SUENUSDW---P-US-L--40</t>
  </si>
  <si>
    <t>SPUSEFSP</t>
  </si>
  <si>
    <t xml:space="preserve">S&amp;P 500 Plus Sustainability Enhanced Financials Index </t>
  </si>
  <si>
    <t>S&amp;P 500 Plus Sustainability Enhanced Industrials Index (USD)</t>
  </si>
  <si>
    <t>SPESG-SUENUSDW---P-US-L--20</t>
  </si>
  <si>
    <t>SPUSEISP</t>
  </si>
  <si>
    <t xml:space="preserve">S&amp;P 500 Plus Sustainability Enhanced Industrials Index </t>
  </si>
  <si>
    <t>S&amp;P 500 Plus Sustainability Enhanced Information Technology Index (USD)</t>
  </si>
  <si>
    <t>SPESG-SUENUSDW---P-US-L--45</t>
  </si>
  <si>
    <t>SPUSEITP</t>
  </si>
  <si>
    <t xml:space="preserve">S&amp;P 500 Plus Sustainability Enhanced Information Technology Index </t>
  </si>
  <si>
    <t>SPUSA-500-USDUFQ-T-US-L--</t>
  </si>
  <si>
    <t>SPXQUT</t>
  </si>
  <si>
    <t>S&amp;P Quality Indices Methodology</t>
  </si>
  <si>
    <t>S&amp;P 500 Shariah Industry Exclusions Index (USD)</t>
  </si>
  <si>
    <t>SPUSA-50IXUSDUFS-P-US-L--</t>
  </si>
  <si>
    <t>SPSIEUP</t>
  </si>
  <si>
    <t xml:space="preserve">S&amp;P 500 Shariah Industry Exclusions Index </t>
  </si>
  <si>
    <t>S&amp;P Shariah Indices Methodology</t>
  </si>
  <si>
    <t>S&amp;P 500 Sustainability Screened Index (USD) TR</t>
  </si>
  <si>
    <t>SPESG-50S-USDFF--T-US-L--</t>
  </si>
  <si>
    <t>SP5ESUT</t>
  </si>
  <si>
    <t xml:space="preserve">S&amp;P 500 Sustainability Screened Index </t>
  </si>
  <si>
    <t>S&amp;P Sustainability Screened Indices Methodology</t>
  </si>
  <si>
    <t>S&amp;P 500 Value (TR)</t>
  </si>
  <si>
    <t>SPUSA-500-USDUFV-T-US-L--</t>
  </si>
  <si>
    <t>500VTR</t>
  </si>
  <si>
    <t xml:space="preserve">S&amp;P 500 Value </t>
  </si>
  <si>
    <t>S&amp;P 500 Value ESG Index (USD) TR</t>
  </si>
  <si>
    <t>SPESG-500-USDW-V-T-US-L--</t>
  </si>
  <si>
    <t>SPXVEUT</t>
  </si>
  <si>
    <t xml:space="preserve">S&amp;P 500 Value ESG Index </t>
  </si>
  <si>
    <t>S&amp;P 600 (TR)</t>
  </si>
  <si>
    <t>SPUSA-600-USDUF--T-US-S--</t>
  </si>
  <si>
    <t>600TR</t>
  </si>
  <si>
    <t xml:space="preserve">S&amp;P 600 </t>
  </si>
  <si>
    <t>S&amp;P 600 Carbon Efficient Index (USD) TR</t>
  </si>
  <si>
    <t>SPUSA-6ACEUSDW---T-US-S--</t>
  </si>
  <si>
    <t>SPSCEUT</t>
  </si>
  <si>
    <t xml:space="preserve">S&amp;P 600 Carbon Efficient Index </t>
  </si>
  <si>
    <t>SPASIAA50-USDFF--T-RP3L--</t>
  </si>
  <si>
    <t>SPASIA50TR</t>
  </si>
  <si>
    <t>S&amp;P Asia 50 Index Methodology</t>
  </si>
  <si>
    <t>S&amp;P Asia 50 Fossil Fuel Free Index TR</t>
  </si>
  <si>
    <t>SPASIAA50-USDFFXOT-RP3L--</t>
  </si>
  <si>
    <t>SPA5F3UT</t>
  </si>
  <si>
    <t>S&amp;P Asia 50 Fossil Fuel Free Index</t>
  </si>
  <si>
    <t>S&amp;P Asia Pacific Developed Ex-Korea LargeMidCap ESG Index (USD) TR</t>
  </si>
  <si>
    <t>SPESG-BMI-USDFF--T-RAKX--</t>
  </si>
  <si>
    <t>SPADXKUT</t>
  </si>
  <si>
    <t>S&amp;P Asia Pacific Ex-Korea LargeMidCap (USD) TR</t>
  </si>
  <si>
    <t xml:space="preserve">S&amp;P Asia Pacific Developed Ex-Korea LargeMidCap ESG Index </t>
  </si>
  <si>
    <t xml:space="preserve">S&amp;P Asia Pacific Ex-Korea LargeMidCap </t>
  </si>
  <si>
    <t>S&amp;P Asia Pacific Developed LargeMidCap ESG Index (USD) TR</t>
  </si>
  <si>
    <t>SPESG-BMI-USDFF--T-RAPX--</t>
  </si>
  <si>
    <t>SPAPDLUT</t>
  </si>
  <si>
    <t xml:space="preserve">S&amp;P Asia Pacific Developed LargeMidCap ESG Index </t>
  </si>
  <si>
    <t>S&amp;P Asia Pacific Emerging LargeMidCap ESG Index (USD) TR</t>
  </si>
  <si>
    <t>SPESG-BMI-USDFF--T-RAEX--</t>
  </si>
  <si>
    <t>SPAPELUT</t>
  </si>
  <si>
    <t>S&amp;P Emerging Asia Pacific LargeMidCap (USD) TR</t>
  </si>
  <si>
    <t xml:space="preserve">S&amp;P Asia Pacific Emerging LargeMidCap ESG Index </t>
  </si>
  <si>
    <t xml:space="preserve">S&amp;P Emerging Asia Pacific LargeMidCap </t>
  </si>
  <si>
    <t>S&amp;P Asia Pacific Emerging Plus LargeMidCap ESG Index (USD) TR</t>
  </si>
  <si>
    <t>SPESG-BMI-USDFF--T-RK1X--</t>
  </si>
  <si>
    <t>SPAEPLUT</t>
  </si>
  <si>
    <t>S&amp;P Emerging Asia Pacific Plus LargeMidCap (USD) TR</t>
  </si>
  <si>
    <t xml:space="preserve">S&amp;P Asia Pacific Emerging Plus LargeMidCap ESG Index </t>
  </si>
  <si>
    <t xml:space="preserve">S&amp;P Emerging Asia Pacific Plus LargeMidCap </t>
  </si>
  <si>
    <t>S&amp;P Asia Pacific Ex-Australia &amp; New Zealand LargeMidCap ESG Index (USD) TR</t>
  </si>
  <si>
    <t>SPESG-BMI-USDFF--T-RAZX--</t>
  </si>
  <si>
    <t>SPAEXEUT</t>
  </si>
  <si>
    <t xml:space="preserve">S&amp;P Asia Pacific Ex-Australia &amp; New Zealand LargeMidCap ESG Index </t>
  </si>
  <si>
    <t>SPGBBMBMI-USDFF--T-RAKX--</t>
  </si>
  <si>
    <t>SPCPMIRAKUSD.TR</t>
  </si>
  <si>
    <t>SPGBBMBMI-USDFF--T-RAPX--</t>
  </si>
  <si>
    <t>SPCPMIRAPUSD.TR</t>
  </si>
  <si>
    <t>S&amp;P Asia Pacific LargeMidCap Carbon Efficient Index (USD) TR</t>
  </si>
  <si>
    <t>SPGBBMBMCEUSDW---T-RAPX--</t>
  </si>
  <si>
    <t>SPAXCEUT</t>
  </si>
  <si>
    <t xml:space="preserve">S&amp;P Asia Pacific LargeMidCap Carbon Efficient Index </t>
  </si>
  <si>
    <t>SPGBBMBMI-USDFF--P-BE----</t>
  </si>
  <si>
    <t>SPCBMICBEUSD</t>
  </si>
  <si>
    <t>S&amp;P BOCHK China Hong Kong Greater Bay Area Net Zero 2050 Climate Transition Index (HKD) TR</t>
  </si>
  <si>
    <t>SPGBBMGBA-HKDW-CTT-RCH---</t>
  </si>
  <si>
    <t>SPCHGCHT</t>
  </si>
  <si>
    <t>S&amp;P China-Hong Kong Greater Bay Area Index (HKD) TR</t>
  </si>
  <si>
    <t xml:space="preserve">S&amp;P BOCHK China Hong Kong Greater Bay Area Net Zero 2050 Climate Transition Index </t>
  </si>
  <si>
    <t xml:space="preserve">S&amp;P China-Hong Kong Greater Bay Area Index </t>
  </si>
  <si>
    <t>S&amp;P BOCHK China Hong Kong Greater Bay Area Net Zero 2050 Climate Transition Index Methodology</t>
  </si>
  <si>
    <t>SPGBBMBMI-BRLFF--T-BR----</t>
  </si>
  <si>
    <t>SPCBMICBRBRL.TR</t>
  </si>
  <si>
    <t>S&amp;P BSE 100 (TR)</t>
  </si>
  <si>
    <t>SPBSE-100-INRFF--T-IN----</t>
  </si>
  <si>
    <t>SPBSE1T</t>
  </si>
  <si>
    <t xml:space="preserve">S&amp;P BSE 100 </t>
  </si>
  <si>
    <t>S&amp;P BSE Indices Methodology</t>
  </si>
  <si>
    <t>S&amp;P BSE 100 ESG Index (INR) TR</t>
  </si>
  <si>
    <t>SPBSE-100EINRFF--T-IN----</t>
  </si>
  <si>
    <t>SPBS1ET</t>
  </si>
  <si>
    <t xml:space="preserve">S&amp;P BSE 100 ESG Index </t>
  </si>
  <si>
    <t>S&amp;P BSE 100 ESG Index Methodology</t>
  </si>
  <si>
    <t>S&amp;P BSE CARBONEX (TR)</t>
  </si>
  <si>
    <t>SPBSE-CRBXINRFF--T-IN----</t>
  </si>
  <si>
    <t>SPBSECOT</t>
  </si>
  <si>
    <t xml:space="preserve">S&amp;P BSE CARBONEX </t>
  </si>
  <si>
    <t>S&amp;P BSE Sustainability Indices Methodology</t>
  </si>
  <si>
    <t>S&amp;P BSE GREENEX (TR)</t>
  </si>
  <si>
    <t>SPBSE-GRNXINRCW--T-IN----</t>
  </si>
  <si>
    <t>SPBSEGRT</t>
  </si>
  <si>
    <t xml:space="preserve">S&amp;P BSE GREENEX </t>
  </si>
  <si>
    <t>SPGBBMBMI-USDFF--T-CA-X--</t>
  </si>
  <si>
    <t>SPCPMICCAUSD.TR</t>
  </si>
  <si>
    <t>S&amp;P Canada LargeMidCap ESG Index (USD) TR</t>
  </si>
  <si>
    <t>SPESG-BMI-USDFF--T-CA-X--</t>
  </si>
  <si>
    <t>SPCALMUT</t>
  </si>
  <si>
    <t xml:space="preserve">S&amp;P Canada LargeMidCap ESG Index </t>
  </si>
  <si>
    <t>S&amp;P China A 300 ESG Tilted (Heavy) Index (NS Series) (USD)</t>
  </si>
  <si>
    <t>SPESG-C3NSUSDW-EHP-CN-X--</t>
  </si>
  <si>
    <t>SPC3NHUP</t>
  </si>
  <si>
    <t>S&amp;P China A 300 Index (NS Series) (CNY) TR</t>
  </si>
  <si>
    <t xml:space="preserve">S&amp;P China A 300 ESG Tilted (Heavy) Index (NS Series) </t>
  </si>
  <si>
    <t xml:space="preserve">S&amp;P China A 300 Index (NS Series) </t>
  </si>
  <si>
    <t>S&amp;P China A 300 ESG Tilted (Heavy) Index (USD)</t>
  </si>
  <si>
    <t>SPESG-C300USDW-EHP-CN-X--</t>
  </si>
  <si>
    <t>SPC3EHUP</t>
  </si>
  <si>
    <t>S&amp;P China A 300 Index (CNY) TR</t>
  </si>
  <si>
    <t xml:space="preserve">S&amp;P China A 300 ESG Tilted (Heavy) Index </t>
  </si>
  <si>
    <t xml:space="preserve">S&amp;P China A 300 Index </t>
  </si>
  <si>
    <t>S&amp;P China A 300 ESG Tilted Index (NS Series) (USD)</t>
  </si>
  <si>
    <t>SPESG-C3NSUSDW-E-P-CN-X--</t>
  </si>
  <si>
    <t>SPC3ENUP</t>
  </si>
  <si>
    <t xml:space="preserve">S&amp;P China A 300 ESG Tilted Index (NS Series) </t>
  </si>
  <si>
    <t>S&amp;P China A 300 ESG Tilted Index (USD)</t>
  </si>
  <si>
    <t>SPESG-C300USDW-E-P-CN-X--</t>
  </si>
  <si>
    <t>SPC3ETUP</t>
  </si>
  <si>
    <t xml:space="preserve">S&amp;P China A 300 ESG Tilted Index </t>
  </si>
  <si>
    <t>SPASIAC300CNYFF--T-CN-X--</t>
  </si>
  <si>
    <t>SPC300TR</t>
  </si>
  <si>
    <t>S&amp;P China Indices Methodology</t>
  </si>
  <si>
    <t>SPASIAC3NSCNYFF--T-CN-X--</t>
  </si>
  <si>
    <t>SPC3NSCT</t>
  </si>
  <si>
    <t>S&amp;P China A 300 Net Zero 2050 Climate Transition Index (NS Series) (USD)</t>
  </si>
  <si>
    <t>SPESG-C3NSUSDW-CTP-CN-X--</t>
  </si>
  <si>
    <t>SPCCTNUP</t>
  </si>
  <si>
    <t xml:space="preserve">S&amp;P China A 300 Net Zero 2050 Climate Transition Index (NS Series) </t>
  </si>
  <si>
    <t>S&amp;P China A 300 Net Zero 2050 Climate Transition Index (USD)</t>
  </si>
  <si>
    <t>SPESG-C300USDW-CTP-CN-X--</t>
  </si>
  <si>
    <t>SPCCT3UP</t>
  </si>
  <si>
    <t xml:space="preserve">S&amp;P China A 300 Net Zero 2050 Climate Transition Index </t>
  </si>
  <si>
    <t>S&amp;P China A 300 Net Zero 2050 Paris Aligned Index (NS Series) (USD)</t>
  </si>
  <si>
    <t>SPESG-C3NSUSDW-PAP-CN-X--</t>
  </si>
  <si>
    <t>SPCPANUP</t>
  </si>
  <si>
    <t xml:space="preserve">S&amp;P China A 300 Net Zero 2050 Paris Aligned Index (NS Series) </t>
  </si>
  <si>
    <t>S&amp;P China A 300 Net Zero 2050 Paris Aligned Index (USD)</t>
  </si>
  <si>
    <t>SPESG-C300USDW-PAP-CN-X--</t>
  </si>
  <si>
    <t>SPCPA3UP</t>
  </si>
  <si>
    <t xml:space="preserve">S&amp;P China A 300 Net Zero 2050 Paris Aligned Index </t>
  </si>
  <si>
    <t>S&amp;P China A 300 Sustainability Screened Index (CNY) TR</t>
  </si>
  <si>
    <t>SPESG-C3S-CNYFF--T-CN-X--</t>
  </si>
  <si>
    <t>SP3CSSCT</t>
  </si>
  <si>
    <t xml:space="preserve">S&amp;P China A 300 Sustainability Screened Index </t>
  </si>
  <si>
    <t>S&amp;P China A 300 Sustainability Screened Index (NS Series) (CNY) TR</t>
  </si>
  <si>
    <t>SPESG-C3SNCNYFF--T-CN-X--</t>
  </si>
  <si>
    <t>SP3CSNCT</t>
  </si>
  <si>
    <t xml:space="preserve">S&amp;P China A 300 Sustainability Screened Index (NS Series) </t>
  </si>
  <si>
    <t>S&amp;P China A Carbon Efficient Index (CNY) TR</t>
  </si>
  <si>
    <t>SPGBBMBMCECNYW-AAT-CN----</t>
  </si>
  <si>
    <t>SPCACECT</t>
  </si>
  <si>
    <t>S&amp;P China A Domestic BMI (CNY) TR</t>
  </si>
  <si>
    <t xml:space="preserve">S&amp;P China A Carbon Efficient Index </t>
  </si>
  <si>
    <t xml:space="preserve">S&amp;P China A Domestic BMI </t>
  </si>
  <si>
    <t>SPGBBMBMIDCNYFFAAT-CN----</t>
  </si>
  <si>
    <t>SPCABMITCNY</t>
  </si>
  <si>
    <t>S&amp;P China LargeMidCap (USD)</t>
  </si>
  <si>
    <t>SPGBBMBMI-USDFF--P-CN-X--</t>
  </si>
  <si>
    <t>SPCPMICCNUSD</t>
  </si>
  <si>
    <t xml:space="preserve">S&amp;P China LargeMidCap </t>
  </si>
  <si>
    <t>S&amp;P China LargeMidCap Net Zero 2050 Climate Transition ESG Index (USD)</t>
  </si>
  <si>
    <t>SPGBBMBMI-USDW-CTP-CN-X--</t>
  </si>
  <si>
    <t>SPCXCTUP</t>
  </si>
  <si>
    <t xml:space="preserve">S&amp;P China LargeMidCap Net Zero 2050 Climate Transition ESG Index </t>
  </si>
  <si>
    <t>S&amp;P China LargeMidCap Net Zero 2050 Paris-Aligned ESG Index (USD)</t>
  </si>
  <si>
    <t>SPGBBMBMI-USDW-PAP-CN-X--</t>
  </si>
  <si>
    <t>SPCXPAUP</t>
  </si>
  <si>
    <t xml:space="preserve">S&amp;P China LargeMidCap Net Zero 2050 Paris-Aligned ESG Index </t>
  </si>
  <si>
    <t>SPGBBMGBA-HKDCW--T-RCH---</t>
  </si>
  <si>
    <t>SPCHGBHT</t>
  </si>
  <si>
    <t>SPGBBMBMI-USDCS--P-CO----</t>
  </si>
  <si>
    <t>SPCOSL</t>
  </si>
  <si>
    <t>S&amp;P Colombia Indices Methodology</t>
  </si>
  <si>
    <t>S&amp;P Commodity Producers Agribusiness Index</t>
  </si>
  <si>
    <t>SPCMDPAGRIUSDUF--P-RGL---</t>
  </si>
  <si>
    <t>SPCPAG</t>
  </si>
  <si>
    <t>S&amp;P Commodity Producers Index Series Methodology</t>
  </si>
  <si>
    <t>S&amp;P Composite 1500 (TR)</t>
  </si>
  <si>
    <t>SPUSA-15--USDUF--T-US----</t>
  </si>
  <si>
    <t>1500TR</t>
  </si>
  <si>
    <t xml:space="preserve">S&amp;P Composite 1500 </t>
  </si>
  <si>
    <t>S&amp;P Composite 1500 ESG Index (USD) TR</t>
  </si>
  <si>
    <t>SPESG-15--USDUF--T-US----</t>
  </si>
  <si>
    <t>SPRESUT</t>
  </si>
  <si>
    <t xml:space="preserve">S&amp;P Composite 1500 ESG Index </t>
  </si>
  <si>
    <t>S&amp;P Composite 1500 ESG Tilted Index (USD) TR</t>
  </si>
  <si>
    <t>SPESG-15--USDW-E-T-US----</t>
  </si>
  <si>
    <t>SPCESTUT</t>
  </si>
  <si>
    <t xml:space="preserve">S&amp;P Composite 1500 ESG Tilted Index </t>
  </si>
  <si>
    <t>S&amp;P Core Currency Transatlantic 50 Net Zero 2050 Paris-Aligned Select Index (USD)</t>
  </si>
  <si>
    <t>SPESG-CT5PUSDEWPAP-RENX--</t>
  </si>
  <si>
    <t>SPCTPAUP</t>
  </si>
  <si>
    <t>S&amp;P North America and Europe LargeMidCap (USD) TR</t>
  </si>
  <si>
    <t xml:space="preserve">S&amp;P Core Currency Transatlantic 50 Net Zero 2050 Paris-Aligned Select Index </t>
  </si>
  <si>
    <t xml:space="preserve">S&amp;P North America and Europe LargeMidCap </t>
  </si>
  <si>
    <t>S&amp;P Paris-Aligned &amp; Climate Transition (PACT) Select Indices Methodology</t>
  </si>
  <si>
    <t>S&amp;P Core Eurozone 50 Net Zero 2050 Paris-Aligned ESG Select FMC Weighted Index (USD)</t>
  </si>
  <si>
    <t>SPESG-NZ2PUSDFFPAP-REOX--</t>
  </si>
  <si>
    <t>SPEPAEUP</t>
  </si>
  <si>
    <t>S&amp;P Core Eurozone BMI (EUR)</t>
  </si>
  <si>
    <t xml:space="preserve">S&amp;P Core Eurozone 50 Net Zero 2050 Paris-Aligned ESG Select FMC Weighted Index </t>
  </si>
  <si>
    <t xml:space="preserve">S&amp;P Core Eurozone BMI </t>
  </si>
  <si>
    <t>S&amp;P Paris-Aligned ESG Select FMC Weighted Indices Methodology</t>
  </si>
  <si>
    <t>S&amp;P Core Eurozone 50 Paris-Aligned Transition ESG Index (EUR) TR</t>
  </si>
  <si>
    <t>SPESG-C50TEURW-PAT-RCZ---</t>
  </si>
  <si>
    <t>SPCEPAET</t>
  </si>
  <si>
    <t xml:space="preserve">S&amp;P Core Eurozone 50 Paris-Aligned Transition ESG Index </t>
  </si>
  <si>
    <t>SPGBBMBMI-EURFF--P-RCZ---</t>
  </si>
  <si>
    <t>SPCBMIRCZEUR</t>
  </si>
  <si>
    <t>S&amp;P Developed 100 Gender Equality &amp; Inclusion Equal Weight Index (EUR) TR</t>
  </si>
  <si>
    <t>SPESG-1GEIEUREW--T-RWDX--</t>
  </si>
  <si>
    <t>SPDHGEET</t>
  </si>
  <si>
    <t xml:space="preserve">S&amp;P Developed 100 Gender Equality &amp; Inclusion Equal Weight Index </t>
  </si>
  <si>
    <t>S&amp;P Gender Equality &amp; Inclusion Equal Weight Indices Methodology</t>
  </si>
  <si>
    <t>S&amp;P Developed BMI (USD) TR</t>
  </si>
  <si>
    <t>SPGBBMBMI-USDFF--T-RWD---</t>
  </si>
  <si>
    <t>SPCBMIRWDUSD.TR</t>
  </si>
  <si>
    <t xml:space="preserve">S&amp;P Developed BMI </t>
  </si>
  <si>
    <t>S&amp;P Developed ESG Dividend Aristocrats Index (USD) TR</t>
  </si>
  <si>
    <t>SPESG-ARISUSDCW--T-RWD---</t>
  </si>
  <si>
    <t>SPWDDEUT</t>
  </si>
  <si>
    <t xml:space="preserve">S&amp;P Developed ESG Dividend Aristocrats Index </t>
  </si>
  <si>
    <t>S&amp;P Developed ESG Elite Dividend Aristocrats Index (USD) TR</t>
  </si>
  <si>
    <t>SPESG-AREEUSDCW--T-RWD---</t>
  </si>
  <si>
    <t>SPDEEDUT</t>
  </si>
  <si>
    <t xml:space="preserve">S&amp;P Developed ESG Elite Dividend Aristocrats Index </t>
  </si>
  <si>
    <t>S&amp;P Developed Ex-Australia LargeMidCap (USD) TR</t>
  </si>
  <si>
    <t>SPGBBMBMI-USDFF--T-RWAX--</t>
  </si>
  <si>
    <t>SPCPMIRWAUSD.TR</t>
  </si>
  <si>
    <t xml:space="preserve">S&amp;P Developed Ex-Australia LargeMidCap </t>
  </si>
  <si>
    <t>S&amp;P Developed Ex-Australia LargeMidCap Carbon Control Index (USD) TR</t>
  </si>
  <si>
    <t>SPESG-CBCTUSDW---T-RWAX--</t>
  </si>
  <si>
    <t>SPDXACUT</t>
  </si>
  <si>
    <t xml:space="preserve">S&amp;P Developed Ex-Australia LargeMidCap Carbon Control Index </t>
  </si>
  <si>
    <t>S&amp;P Carbon Control Index Series Methodology</t>
  </si>
  <si>
    <t>SPGBBMBMI-USDFF--T-RWSX--</t>
  </si>
  <si>
    <t>SPCBMIRTKUSDTR</t>
  </si>
  <si>
    <t>S&amp;P Developed Ex-Korea LargeMidCap Banks (Industry Group) (USD) TR</t>
  </si>
  <si>
    <t>SPGBBMBMI-USDFF--T-RWSX--4010</t>
  </si>
  <si>
    <t>SPCBMIRTK4010USD.TR</t>
  </si>
  <si>
    <t xml:space="preserve">S&amp;P Developed Ex-Korea LargeMidCap Banks (Industry Group) </t>
  </si>
  <si>
    <t>S&amp;P Developed Ex-Korea LargeMidCap Communication Services (Sector) Index (USD) TR</t>
  </si>
  <si>
    <t>SPGBBMBMI-USDFF--T-RWSX--50</t>
  </si>
  <si>
    <t>SPCBMIRTK50USD.TR</t>
  </si>
  <si>
    <t xml:space="preserve">S&amp;P Developed Ex-Korea LargeMidCap Communication Services (Sector) Index </t>
  </si>
  <si>
    <t>S&amp;P Developed Ex-Korea LargeMidCap Consumer Discretionary (Sector) Index (USD) TR</t>
  </si>
  <si>
    <t>SPGBBMBMI-USDFF--T-RWSX--25</t>
  </si>
  <si>
    <t>SPCBMIRTK25USD.TR</t>
  </si>
  <si>
    <t xml:space="preserve">S&amp;P Developed Ex-Korea LargeMidCap Consumer Discretionary (Sector) Index </t>
  </si>
  <si>
    <t>S&amp;P Developed Ex-Korea LargeMidCap Consumer Staples (Sector) Index (USD) TR</t>
  </si>
  <si>
    <t>SPGBBMBMI-USDFF--T-RWSX--30</t>
  </si>
  <si>
    <t>SPCBMIRTK30USD.TR</t>
  </si>
  <si>
    <t xml:space="preserve">S&amp;P Developed Ex-Korea LargeMidCap Consumer Staples (Sector) Index </t>
  </si>
  <si>
    <t>S&amp;P Developed Ex-Korea LargeMidCap Energy (Sector) Index (USD) TR</t>
  </si>
  <si>
    <t>SPGBBMBMI-USDFF--T-RWSX--10</t>
  </si>
  <si>
    <t>SPCBMIRTK10USD.TR</t>
  </si>
  <si>
    <t xml:space="preserve">S&amp;P Developed Ex-Korea LargeMidCap Energy (Sector) Index </t>
  </si>
  <si>
    <t>S&amp;P Developed Ex-Korea LargeMidCap ESG Enhanced Communication Services Index (USD)</t>
  </si>
  <si>
    <t>SPESG-LMENUSDW---P-RWSX--50</t>
  </si>
  <si>
    <t>SPDLECUP</t>
  </si>
  <si>
    <t xml:space="preserve">S&amp;P Developed Ex-Korea LargeMidCap ESG Enhanced Communication Services Index </t>
  </si>
  <si>
    <t>S&amp;P Developed Ex-Korea LargeMidCap ESG Enhanced Sector Indices Methodology</t>
  </si>
  <si>
    <t>S&amp;P Developed Ex-Korea LargeMidCap ESG Enhanced Consumer Discretionary Index (USD)</t>
  </si>
  <si>
    <t>SPESG-LMENUSDW---P-RWSX--25</t>
  </si>
  <si>
    <t>SPDLEDUP</t>
  </si>
  <si>
    <t xml:space="preserve">S&amp;P Developed Ex-Korea LargeMidCap ESG Enhanced Consumer Discretionary Index </t>
  </si>
  <si>
    <t>S&amp;P Developed Ex-Korea LargeMidCap ESG Enhanced Consumer Staples Index (USD)</t>
  </si>
  <si>
    <t>SPESG-LMENUSDW---P-RWSX--30</t>
  </si>
  <si>
    <t>SPDLEYUP</t>
  </si>
  <si>
    <t xml:space="preserve">S&amp;P Developed Ex-Korea LargeMidCap ESG Enhanced Consumer Staples Index </t>
  </si>
  <si>
    <t>S&amp;P Developed Ex-Korea LargeMidCap ESG Enhanced Energy Index (USD)</t>
  </si>
  <si>
    <t>SPESG-LMENUSDW---P-RWSX--10</t>
  </si>
  <si>
    <t>SPDLEEUP</t>
  </si>
  <si>
    <t xml:space="preserve">S&amp;P Developed Ex-Korea LargeMidCap ESG Enhanced Energy Index </t>
  </si>
  <si>
    <t>S&amp;P Developed Ex-Korea LargeMidCap ESG Enhanced Financials Index (USD)</t>
  </si>
  <si>
    <t>SPESG-LMENUSDW---P-RWSX--40</t>
  </si>
  <si>
    <t>SPDLEFUP</t>
  </si>
  <si>
    <t>S&amp;P Developed Ex-Korea LargeMidCap Financials (Sector) Index (USD) TR</t>
  </si>
  <si>
    <t xml:space="preserve">S&amp;P Developed Ex-Korea LargeMidCap ESG Enhanced Financials Index </t>
  </si>
  <si>
    <t xml:space="preserve">S&amp;P Developed Ex-Korea LargeMidCap Financials (Sector) Index </t>
  </si>
  <si>
    <t>S&amp;P Developed Ex-Korea LargeMidCap ESG Enhanced Health Care Index (USD)</t>
  </si>
  <si>
    <t>SPESG-LMENUSDW---P-RWSX--35</t>
  </si>
  <si>
    <t>SPDLEHUP</t>
  </si>
  <si>
    <t>S&amp;P Developed Ex-Korea LargeMidCap Health Care (Sector) Index (USD) TR</t>
  </si>
  <si>
    <t xml:space="preserve">S&amp;P Developed Ex-Korea LargeMidCap ESG Enhanced Health Care Index </t>
  </si>
  <si>
    <t xml:space="preserve">S&amp;P Developed Ex-Korea LargeMidCap Health Care (Sector) Index </t>
  </si>
  <si>
    <t>S&amp;P Developed Ex-Korea LargeMidCap ESG Enhanced Industrials Index (USD)</t>
  </si>
  <si>
    <t>SPESG-LMENUSDW---P-RWSX--20</t>
  </si>
  <si>
    <t>SPDLEIUP</t>
  </si>
  <si>
    <t>S&amp;P Developed Ex-Korea LargeMidCap Industrials (Sector) Index (USD) TR</t>
  </si>
  <si>
    <t xml:space="preserve">S&amp;P Developed Ex-Korea LargeMidCap ESG Enhanced Industrials Index </t>
  </si>
  <si>
    <t xml:space="preserve">S&amp;P Developed Ex-Korea LargeMidCap Industrials (Sector) Index </t>
  </si>
  <si>
    <t>S&amp;P Developed Ex-Korea LargeMidCap ESG Enhanced Information Technology Index (USD)</t>
  </si>
  <si>
    <t>SPESG-LMENUSDW---P-RWSX--45</t>
  </si>
  <si>
    <t>SPDLETUP</t>
  </si>
  <si>
    <t>S&amp;P Developed Ex-Korea LargeMidCap Information Technology (Sector) Index (USD) TR</t>
  </si>
  <si>
    <t xml:space="preserve">S&amp;P Developed Ex-Korea LargeMidCap ESG Enhanced Information Technology Index </t>
  </si>
  <si>
    <t xml:space="preserve">S&amp;P Developed Ex-Korea LargeMidCap Information Technology (Sector) Index </t>
  </si>
  <si>
    <t>S&amp;P Developed Ex-Korea LargeMidCap ESG Enhanced Materials Index (USD)</t>
  </si>
  <si>
    <t>SPESG-LMENUSDW---P-RWSX--15</t>
  </si>
  <si>
    <t>SPDLEMUP</t>
  </si>
  <si>
    <t>S&amp;P Developed Ex-Korea LargeMidCap Materials (Sector) Index (USD) TR</t>
  </si>
  <si>
    <t xml:space="preserve">S&amp;P Developed Ex-Korea LargeMidCap ESG Enhanced Materials Index </t>
  </si>
  <si>
    <t xml:space="preserve">S&amp;P Developed Ex-Korea LargeMidCap Materials (Sector) Index </t>
  </si>
  <si>
    <t>S&amp;P Developed Ex-Korea LargeMidCap ESG Enhanced Real Estate Index (USD)</t>
  </si>
  <si>
    <t>SPESG-LMENUSDW---P-RWSX--60</t>
  </si>
  <si>
    <t>SPDLERUP</t>
  </si>
  <si>
    <t>S&amp;P Developed Ex-Korea LargeMidCap Real Estate (Sector) Index (USD) TR</t>
  </si>
  <si>
    <t xml:space="preserve">S&amp;P Developed Ex-Korea LargeMidCap ESG Enhanced Real Estate Index </t>
  </si>
  <si>
    <t xml:space="preserve">S&amp;P Developed Ex-Korea LargeMidCap Real Estate (Sector) Index </t>
  </si>
  <si>
    <t>S&amp;P Developed Ex-Korea LargeMidCap ESG Enhanced Utilities Index (USD)</t>
  </si>
  <si>
    <t>SPESG-LMENUSDW---P-RWSX--55</t>
  </si>
  <si>
    <t>SPDLEUUP</t>
  </si>
  <si>
    <t>S&amp;P Developed Ex-Korea LargeMidCap Utilities (Sector) Index (USD) TR</t>
  </si>
  <si>
    <t xml:space="preserve">S&amp;P Developed Ex-Korea LargeMidCap ESG Enhanced Utilities Index </t>
  </si>
  <si>
    <t xml:space="preserve">S&amp;P Developed Ex-Korea LargeMidCap Utilities (Sector) Index </t>
  </si>
  <si>
    <t>S&amp;P Developed Ex-Korea LargeMidCap ESG Index (USD) TR</t>
  </si>
  <si>
    <t>SPESG-BMI-USDFF--T-RWSX--</t>
  </si>
  <si>
    <t>SPDXKLUT</t>
  </si>
  <si>
    <t xml:space="preserve">S&amp;P Developed Ex-Korea LargeMidCap ESG Index </t>
  </si>
  <si>
    <t>SPGBBMBMI-USDFF--T-RWSX--40</t>
  </si>
  <si>
    <t>SPCBMIRTK40USD.TR</t>
  </si>
  <si>
    <t>SPGBBMBMI-USDFF--T-RWSX--35</t>
  </si>
  <si>
    <t>SPCBMIRTK35USD.TR</t>
  </si>
  <si>
    <t>SPGBBMBMI-USDFF--T-RWSX--20</t>
  </si>
  <si>
    <t>SPCBMIRTK20USD.TR</t>
  </si>
  <si>
    <t>SPGBBMBMI-USDFF--T-RWSX--45</t>
  </si>
  <si>
    <t>SPCBMIRTK45USD.TR</t>
  </si>
  <si>
    <t>SPGBBMBMI-USDFF--T-RWSX--15</t>
  </si>
  <si>
    <t>SPCBMIRTK15USD.TR</t>
  </si>
  <si>
    <t>S&amp;P Developed Ex-Korea LargeMidCap Net Zero 2050 Climate Transition ESG Index (USD) TR</t>
  </si>
  <si>
    <t>SPGBBMBMI-USDW-CTT-RWSX--</t>
  </si>
  <si>
    <t>SPDKCTUT</t>
  </si>
  <si>
    <t xml:space="preserve">S&amp;P Developed Ex-Korea LargeMidCap Net Zero 2050 Climate Transition ESG Index </t>
  </si>
  <si>
    <t>S&amp;P Developed Ex-Korea LargeMidCap Net Zero 2050 Paris-Aligned ESG Ex-Non-Pharma Animal Testing Index (USD)</t>
  </si>
  <si>
    <t>SPGBBMNXNPUSDW-PAP-RWSX--</t>
  </si>
  <si>
    <t>SPDPAXUP</t>
  </si>
  <si>
    <t xml:space="preserve">S&amp;P Developed Ex-Korea LargeMidCap Net Zero 2050 Paris-Aligned ESG Ex-Non-Pharma Animal Testing Index </t>
  </si>
  <si>
    <t>S&amp;P Developed Ex-Korea LargeMidCap Net Zero 2050 Paris-Aligned ESG Index (USD) TR</t>
  </si>
  <si>
    <t>SPGBBMBMI-USDW-PAT-RWSX--</t>
  </si>
  <si>
    <t>SPDPACUT</t>
  </si>
  <si>
    <t xml:space="preserve">S&amp;P Developed Ex-Korea LargeMidCap Net Zero 2050 Paris-Aligned ESG Index </t>
  </si>
  <si>
    <t>S&amp;P Developed ex-Korea LargeMidCap Net Zero 2050 Paris-Aligned ESG+ Index (USD) TR</t>
  </si>
  <si>
    <t>SPESG-ESGPUSDW-PAT-RWSX--</t>
  </si>
  <si>
    <t>SPDKPEUT</t>
  </si>
  <si>
    <t xml:space="preserve">S&amp;P Developed ex-Korea LargeMidCap Net Zero 2050 Paris-Aligned ESG+ Index </t>
  </si>
  <si>
    <t>SPGBBMBMI-USDFF--T-RWSX--60</t>
  </si>
  <si>
    <t>SPCBMIRTK60USD.TR</t>
  </si>
  <si>
    <t>S&amp;P Developed Ex-Korea LargeMidCap Sustainability Enhanced Banks Index (USD) TR</t>
  </si>
  <si>
    <t>SPESG-SUENUSDW---T-RWSX--4010</t>
  </si>
  <si>
    <t>SPDSEBUT</t>
  </si>
  <si>
    <t xml:space="preserve">S&amp;P Developed Ex-Korea LargeMidCap Sustainability Enhanced Banks Index </t>
  </si>
  <si>
    <t>S&amp;P Developed Ex-Korea LargeMidCap Sustainability Enhanced Communication Services Index (USD) TR</t>
  </si>
  <si>
    <t>SPESG-SUENUSDW---T-RWSX--50</t>
  </si>
  <si>
    <t>SPDSECUT</t>
  </si>
  <si>
    <t xml:space="preserve">S&amp;P Developed Ex-Korea LargeMidCap Sustainability Enhanced Communication Services Index </t>
  </si>
  <si>
    <t>S&amp;P Developed Ex-Korea LargeMidCap Sustainability Enhanced Consumer Discretionary Index (USD) TR</t>
  </si>
  <si>
    <t>SPESG-SUENUSDW---T-RWSX--25</t>
  </si>
  <si>
    <t>SPDSEDUT</t>
  </si>
  <si>
    <t xml:space="preserve">S&amp;P Developed Ex-Korea LargeMidCap Sustainability Enhanced Consumer Discretionary Index </t>
  </si>
  <si>
    <t>S&amp;P Developed Ex-Korea LargeMidCap Sustainability Enhanced Consumer Staples Index (USD) TR</t>
  </si>
  <si>
    <t>SPESG-SUENUSDW---T-RWSX--30</t>
  </si>
  <si>
    <t>SPDSESUT</t>
  </si>
  <si>
    <t xml:space="preserve">S&amp;P Developed Ex-Korea LargeMidCap Sustainability Enhanced Consumer Staples Index </t>
  </si>
  <si>
    <t>S&amp;P Developed Ex-Korea LargeMidCap Sustainability Enhanced Energy Index (USD) TR</t>
  </si>
  <si>
    <t>SPESG-SUENUSDW---T-RWSX--10</t>
  </si>
  <si>
    <t>SPDSEEUT</t>
  </si>
  <si>
    <t xml:space="preserve">S&amp;P Developed Ex-Korea LargeMidCap Sustainability Enhanced Energy Index </t>
  </si>
  <si>
    <t>S&amp;P Developed Ex-Korea LargeMidCap Sustainability Enhanced Financials Index (USD) TR</t>
  </si>
  <si>
    <t>SPESG-SUENUSDW---T-RWSX--40</t>
  </si>
  <si>
    <t>SPDSEFUT</t>
  </si>
  <si>
    <t xml:space="preserve">S&amp;P Developed Ex-Korea LargeMidCap Sustainability Enhanced Financials Index </t>
  </si>
  <si>
    <t>S&amp;P Developed Ex-Korea LargeMidCap Sustainability Enhanced Health Care Index (USD) TR</t>
  </si>
  <si>
    <t>SPESG-SUENUSDW---T-RWSX--35</t>
  </si>
  <si>
    <t>SPDSEHUT</t>
  </si>
  <si>
    <t xml:space="preserve">S&amp;P Developed Ex-Korea LargeMidCap Sustainability Enhanced Health Care Index </t>
  </si>
  <si>
    <t>S&amp;P Developed Ex-Korea LargeMidCap Sustainability Enhanced Industrials Index (USD) TR</t>
  </si>
  <si>
    <t>SPESG-SUENUSDW---T-RWSX--20</t>
  </si>
  <si>
    <t>SPDSEIUT</t>
  </si>
  <si>
    <t xml:space="preserve">S&amp;P Developed Ex-Korea LargeMidCap Sustainability Enhanced Industrials Index </t>
  </si>
  <si>
    <t>S&amp;P Developed Ex-Korea LargeMidCap Sustainability Enhanced Information Technology Index (USD) TR</t>
  </si>
  <si>
    <t>SPESG-SUENUSDW---T-RWSX--45</t>
  </si>
  <si>
    <t>SPDSETUT</t>
  </si>
  <si>
    <t xml:space="preserve">S&amp;P Developed Ex-Korea LargeMidCap Sustainability Enhanced Information Technology Index </t>
  </si>
  <si>
    <t>S&amp;P Developed Ex-Korea LargeMidCap Sustainability Enhanced Materials Index (USD) TR</t>
  </si>
  <si>
    <t>SPESG-SUENUSDW---T-RWSX--15</t>
  </si>
  <si>
    <t>SPDSEMUT</t>
  </si>
  <si>
    <t xml:space="preserve">S&amp;P Developed Ex-Korea LargeMidCap Sustainability Enhanced Materials Index </t>
  </si>
  <si>
    <t>S&amp;P Developed Ex-Korea LargeMidCap Sustainability Enhanced Real Estate Index (USD) TR</t>
  </si>
  <si>
    <t>SPESG-SUENUSDW---T-RWSX--60</t>
  </si>
  <si>
    <t>SPDSERUT</t>
  </si>
  <si>
    <t xml:space="preserve">S&amp;P Developed Ex-Korea LargeMidCap Sustainability Enhanced Real Estate Index </t>
  </si>
  <si>
    <t>S&amp;P Developed Ex-Korea LargeMidCap Sustainability Enhanced Utilities Index (USD) TR</t>
  </si>
  <si>
    <t>SPESG-SUENUSDW---T-RWSX--55</t>
  </si>
  <si>
    <t>SPDSEUUT</t>
  </si>
  <si>
    <t xml:space="preserve">S&amp;P Developed Ex-Korea LargeMidCap Sustainability Enhanced Utilities Index </t>
  </si>
  <si>
    <t>SPGBBMBMI-USDFF--T-RWSX--55</t>
  </si>
  <si>
    <t>SPCBMIRTK55USD.TR</t>
  </si>
  <si>
    <t>S&amp;P Developed Ex-North America &amp; Korea LargeMidCap ESG Index (USD)</t>
  </si>
  <si>
    <t>SPESG-BMI-USDFF--P-RNSX--</t>
  </si>
  <si>
    <t>SPDNKLUP</t>
  </si>
  <si>
    <t>S&amp;P EPAC Ex-Korea LargeMidCap (USD) TR</t>
  </si>
  <si>
    <t xml:space="preserve">S&amp;P Developed Ex-North America &amp; Korea LargeMidCap ESG Index </t>
  </si>
  <si>
    <t xml:space="preserve">S&amp;P EPAC Ex-Korea LargeMidCap </t>
  </si>
  <si>
    <t>S&amp;P Developed Ex-North America &amp; Korea LargeMidCap ESG Tilted Index (USD) TR</t>
  </si>
  <si>
    <t>SPESG-BMI-USDW-E-T-RNSX--</t>
  </si>
  <si>
    <t>SPDESTUT</t>
  </si>
  <si>
    <t xml:space="preserve">S&amp;P Developed Ex-North America &amp; Korea LargeMidCap ESG Tilted Index </t>
  </si>
  <si>
    <t>SPGBBMBMI-USDFF--P-RWZX--</t>
  </si>
  <si>
    <t>SPCPMIRWZUSD</t>
  </si>
  <si>
    <t>S&amp;P Developed Ex-U.S. &amp; Korea LargeMidCap (USD) TR</t>
  </si>
  <si>
    <t>SPGBBMBMI-USDFF--T-RISX--</t>
  </si>
  <si>
    <t>SPCBMIRWUKUSD.TR</t>
  </si>
  <si>
    <t xml:space="preserve">S&amp;P Developed Ex-U.S. &amp; Korea LargeMidCap </t>
  </si>
  <si>
    <t>S&amp;P Developed Ex-U.S. Catholic Values Index (USD) TR</t>
  </si>
  <si>
    <t>SPGBBMDCATUSDWC--T-RECL--</t>
  </si>
  <si>
    <t>SPEKCVUT</t>
  </si>
  <si>
    <t xml:space="preserve">S&amp;P Developed Ex-U.S. Catholic Values Index </t>
  </si>
  <si>
    <t>SPGBBMBMI-USDFF--T-RWDX--</t>
  </si>
  <si>
    <t>SPCPMIRWDUSD.TR</t>
  </si>
  <si>
    <t>S&amp;P Developed LargeMidCap Carbon Efficient Index (USD) TR</t>
  </si>
  <si>
    <t>SPGBBMBMCEUSDW---T-RWDX--</t>
  </si>
  <si>
    <t>SPDXCEUT</t>
  </si>
  <si>
    <t xml:space="preserve">S&amp;P Developed LargeMidCap Carbon Efficient Index </t>
  </si>
  <si>
    <t>S&amp;P Developed LargeMidCap ESG Index (USD) TR</t>
  </si>
  <si>
    <t>SPESG-BMI-USDFF--T-RWDX--</t>
  </si>
  <si>
    <t>SPDLMUT</t>
  </si>
  <si>
    <t xml:space="preserve">S&amp;P Developed LargeMidCap ESG Index </t>
  </si>
  <si>
    <t>S&amp;P Developed Net Zero 2050 Carbon Budget (2022 Vintage) Index (USD) TR</t>
  </si>
  <si>
    <t>SPESG-N2C2USDW-EBT-RWD---</t>
  </si>
  <si>
    <t>SPDECBUT</t>
  </si>
  <si>
    <t xml:space="preserve">S&amp;P Developed Net Zero 2050 Carbon Budget (2022 Vintage) Index </t>
  </si>
  <si>
    <t>S&amp;P Egypt BMI (USD)</t>
  </si>
  <si>
    <t>SPGBBMBMI-USDFF--P-EG----</t>
  </si>
  <si>
    <t>SPCBMICEGUSD</t>
  </si>
  <si>
    <t xml:space="preserve">S&amp;P Egypt BMI </t>
  </si>
  <si>
    <t>SPGBBMBMI-USDFF--T-RAEX--</t>
  </si>
  <si>
    <t>SPCPMIRAEUSD.TR</t>
  </si>
  <si>
    <t>SPGBBMBMI-USDFF--T-RK1X--</t>
  </si>
  <si>
    <t>SPCPMIRK1USD.TR</t>
  </si>
  <si>
    <t>S&amp;P Emerging BMI (USD) TR</t>
  </si>
  <si>
    <t>SPGBBMBMI-USDFF--T-REM---</t>
  </si>
  <si>
    <t>SPCBMIREMUSD.TR</t>
  </si>
  <si>
    <t xml:space="preserve">S&amp;P Emerging BMI </t>
  </si>
  <si>
    <t>SPGBBMBMI-USDFF--T-REMX--</t>
  </si>
  <si>
    <t>SPCPMIREMUSD.TR</t>
  </si>
  <si>
    <t>S&amp;P Emerging LargeMidCap Carbon Control Index (USD) TR</t>
  </si>
  <si>
    <t>SPESG-CBCTUSDW---T-REMX--</t>
  </si>
  <si>
    <t>SPEMXCUT</t>
  </si>
  <si>
    <t xml:space="preserve">S&amp;P Emerging LargeMidCap Carbon Control Index </t>
  </si>
  <si>
    <t>S&amp;P Emerging LargeMidCap Carbon Efficient Index (USD) TR</t>
  </si>
  <si>
    <t>SPGBBMBMCEUSDW---T-REMX--</t>
  </si>
  <si>
    <t>SPEXCEUT</t>
  </si>
  <si>
    <t xml:space="preserve">S&amp;P Emerging LargeMidCap Carbon Efficient Index </t>
  </si>
  <si>
    <t>S&amp;P Emerging LargeMidCap ESG Index (USD) TR</t>
  </si>
  <si>
    <t>SPESG-BMI-USDFF--T-REMX--</t>
  </si>
  <si>
    <t>SPELMUT</t>
  </si>
  <si>
    <t xml:space="preserve">S&amp;P Emerging LargeMidCap ESG Index </t>
  </si>
  <si>
    <t>S&amp;P Emerging Net Zero 2050 Carbon Budget (2022 Vintage) Index (USD) TR</t>
  </si>
  <si>
    <t>SPESG-N2C2USDW-EBT-REM---</t>
  </si>
  <si>
    <t>SPEMCBUT</t>
  </si>
  <si>
    <t xml:space="preserve">S&amp;P Emerging Net Zero 2050 Carbon Budget (2022 Vintage) Index </t>
  </si>
  <si>
    <t>SPGBBMBMI-USDFF--T-RKEX--</t>
  </si>
  <si>
    <t>SPCPMIRKEUSD.TR</t>
  </si>
  <si>
    <t>S&amp;P Emerging Plus LargeMidCap ESG Index (USD) TR</t>
  </si>
  <si>
    <t>SPESG-BMI-USDFF--T-RKEX--</t>
  </si>
  <si>
    <t>SPEMPLUT</t>
  </si>
  <si>
    <t xml:space="preserve">S&amp;P Emerging Plus LargeMidCap ESG Index </t>
  </si>
  <si>
    <t>S&amp;P Emerging Plus LargeMidCap Net Zero 2050 Climate Transition ESG Index (USD)</t>
  </si>
  <si>
    <t>SPGBBMBMI-USDW-CTP-RKEX--</t>
  </si>
  <si>
    <t>SPEXCTUP</t>
  </si>
  <si>
    <t xml:space="preserve">S&amp;P Emerging Plus LargeMidCap Net Zero 2050 Climate Transition ESG Index </t>
  </si>
  <si>
    <t>S&amp;P Emerging Plus LargeMidCap Net Zero 2050 Paris-Aligned ESG Index (USD)</t>
  </si>
  <si>
    <t>SPGBBMBMI-USDW-PAP-RKEX--</t>
  </si>
  <si>
    <t>SPEXPAUP</t>
  </si>
  <si>
    <t xml:space="preserve">S&amp;P Emerging Plus LargeMidCap Net Zero 2050 Paris-Aligned ESG Index </t>
  </si>
  <si>
    <t>SPGBBMBMI-USDFF--T-RECX--</t>
  </si>
  <si>
    <t>SPCPMIRECUSD.TR</t>
  </si>
  <si>
    <t>S&amp;P ESG Elite High Yield Dividend Aristocrats Index (USD)</t>
  </si>
  <si>
    <t>SPESG-EEHDUSDCW--P-US----</t>
  </si>
  <si>
    <t>SPEEHDUP</t>
  </si>
  <si>
    <t>S&amp;P High Yield Dividend Aristocrats Index</t>
  </si>
  <si>
    <t xml:space="preserve">S&amp;P ESG Elite High Yield Dividend Aristocrats Index </t>
  </si>
  <si>
    <t>S&amp;P ESG High Yield Dividend Aristocrats FMC Weighted Index (USD)</t>
  </si>
  <si>
    <t>SPESG-HYAFUSDCW--P-US----</t>
  </si>
  <si>
    <t>SPEHDFUP</t>
  </si>
  <si>
    <t xml:space="preserve">S&amp;P ESG High Yield Dividend Aristocrats FMC Weighted Index </t>
  </si>
  <si>
    <t>S&amp;P ESG High Yield Dividend Aristocrats Index (USD) TR</t>
  </si>
  <si>
    <t>SPESG-HYARUSDCW--T-US----</t>
  </si>
  <si>
    <t>SPEHYDUT</t>
  </si>
  <si>
    <t xml:space="preserve">S&amp;P ESG High Yield Dividend Aristocrats Index </t>
  </si>
  <si>
    <t>S&amp;P Ethical Pan Asia Select Dividend Opportunities Index</t>
  </si>
  <si>
    <t>SCSDIVEDO-USDW---P-RSA---</t>
  </si>
  <si>
    <t>SPAEDOUP</t>
  </si>
  <si>
    <t>S&amp;P Pan Asia BMI (USD)</t>
  </si>
  <si>
    <t xml:space="preserve">S&amp;P Pan Asia BMI </t>
  </si>
  <si>
    <t>S&amp;P Dividend Opportunities Index Methodology</t>
  </si>
  <si>
    <t>S&amp;P Euro ESG High Yield Dividend Aristocrats Index (EUR) TR</t>
  </si>
  <si>
    <t>SPESG-HYAREURCW--T-REX---</t>
  </si>
  <si>
    <t>SPEHDAET</t>
  </si>
  <si>
    <t>S&amp;P Euro High Yield Dividend Aristocrats Index</t>
  </si>
  <si>
    <t xml:space="preserve">S&amp;P Euro ESG High Yield Dividend Aristocrats Index </t>
  </si>
  <si>
    <t>S&amp;P Euro ESG+ High Yield Dividend Aristocrats Index (EUR) TR</t>
  </si>
  <si>
    <t>SPESG-ENHDEURCW--T-REX---</t>
  </si>
  <si>
    <t>SPENHDET</t>
  </si>
  <si>
    <t xml:space="preserve">S&amp;P Euro ESG+ High Yield Dividend Aristocrats Index </t>
  </si>
  <si>
    <t>S&amp;P Euro ESG+ High Yield Dividend Aristocrats Index Methodology</t>
  </si>
  <si>
    <t>SPSDIVHYAREURW---P-REX---</t>
  </si>
  <si>
    <t>SPEUHDA</t>
  </si>
  <si>
    <t>S&amp;P Europe BMI (USD) TR</t>
  </si>
  <si>
    <t xml:space="preserve">S&amp;P Europe BMI </t>
  </si>
  <si>
    <t>S&amp;P Dividend Aristocrats Indices Methodology</t>
  </si>
  <si>
    <t>S&amp;P Europe &amp; North America 80 Net Zero 2050 Paris-Aligned ESG Select FMC Weighted Index (USD)</t>
  </si>
  <si>
    <t>SPESG-NZ2PUSDFFPAP-RENX--</t>
  </si>
  <si>
    <t>SPENPAUP</t>
  </si>
  <si>
    <t xml:space="preserve">S&amp;P Europe &amp; North America 80 Net Zero 2050 Paris-Aligned ESG Select FMC Weighted Index </t>
  </si>
  <si>
    <t>S&amp;P Europe + Poland LargeMidCap (USD)</t>
  </si>
  <si>
    <t>SPGBBMBMI-USDFF--P-REYX--</t>
  </si>
  <si>
    <t>SPREYXUP</t>
  </si>
  <si>
    <t>S&amp;P Europe + Poland LargeMidCap</t>
  </si>
  <si>
    <t>S&amp;P EUROPE 350 (TR) (EUR)</t>
  </si>
  <si>
    <t>SPEUR-350-EURFF--T-REU---</t>
  </si>
  <si>
    <t>SPE350TR</t>
  </si>
  <si>
    <t xml:space="preserve">S&amp;P EUROPE 350 </t>
  </si>
  <si>
    <t>S&amp;P Europe 350 Index Family Methodology</t>
  </si>
  <si>
    <t>S&amp;P Europe 350 Carbon Efficient Index (EUR) TR</t>
  </si>
  <si>
    <t>SPEUR-35ACEURW---T-REU---</t>
  </si>
  <si>
    <t>SP35CEET</t>
  </si>
  <si>
    <t xml:space="preserve">S&amp;P Europe 350 Carbon Efficient Index </t>
  </si>
  <si>
    <t>S&amp;P Europe 350 Carbon Efficient Select Low Volatility Index</t>
  </si>
  <si>
    <t>SPGBTHCES-EURW-LOP-REU---</t>
  </si>
  <si>
    <t>SPEUCLEP</t>
  </si>
  <si>
    <t>S&amp;P Europe 350 ESG Index (EUR) TR</t>
  </si>
  <si>
    <t>SPESG-E350EURW---T-REU---</t>
  </si>
  <si>
    <t>SPEESET</t>
  </si>
  <si>
    <t xml:space="preserve">S&amp;P Europe 350 ESG Index </t>
  </si>
  <si>
    <t>S&amp;P Europe 350 Fossil Fuel Free Index (USD) TR</t>
  </si>
  <si>
    <t>SPEUR-350-USDFFXOT-REU---</t>
  </si>
  <si>
    <t>SPEF3UT</t>
  </si>
  <si>
    <t xml:space="preserve">S&amp;P Europe 350 Fossil Fuel Free Index </t>
  </si>
  <si>
    <t>S&amp;P Europe 350 Fossil Fuel Free Index TR</t>
  </si>
  <si>
    <t>SPEUR-350-EURFFXOT-REU---</t>
  </si>
  <si>
    <t>SPEF3ET</t>
  </si>
  <si>
    <t>S&amp;P Europe 350 Fossil Fuel Free Index</t>
  </si>
  <si>
    <t>S&amp;P Europe 350 Low Carbon Low Volatility High Dividend Index (USD) TR</t>
  </si>
  <si>
    <t>SPEUR-350GUSDEWLHT-REU---</t>
  </si>
  <si>
    <t>SPECLDUT</t>
  </si>
  <si>
    <t>S&amp;P Europe 350 Low Volatility Index EUR TR</t>
  </si>
  <si>
    <t xml:space="preserve">S&amp;P Europe 350 Low Carbon Low Volatility High Dividend Index </t>
  </si>
  <si>
    <t xml:space="preserve">S&amp;P Europe 350 Low Volatility Index </t>
  </si>
  <si>
    <t>SPEUR-350-EURW-LOT-REU---</t>
  </si>
  <si>
    <t>SPEULVET</t>
  </si>
  <si>
    <t>S&amp;P Europe 50 ESG Screened Select Equal Weight (BEL, DEU, FRA, NLD) Index (EUR)</t>
  </si>
  <si>
    <t>SPESG-SS5-EUREW--P-REO---</t>
  </si>
  <si>
    <t>SPEESEEP</t>
  </si>
  <si>
    <t>S&amp;P Eurozone BMI (EUR) TR</t>
  </si>
  <si>
    <t xml:space="preserve">S&amp;P Europe 50 ESG Screened Select Equal Weight (BEL, DEU, FRA, NLD) Index </t>
  </si>
  <si>
    <t xml:space="preserve">S&amp;P Eurozone BMI </t>
  </si>
  <si>
    <t>S&amp;P ESG Select Equal Weight Indices Methodology</t>
  </si>
  <si>
    <t>S&amp;P Europe 50 ESG Select Equal Weight (BEL, DEU, FRA, NLD) Index (EUR) TR</t>
  </si>
  <si>
    <t>SPESG-B50SEUREW--T-REO---</t>
  </si>
  <si>
    <t>SPCEESET</t>
  </si>
  <si>
    <t xml:space="preserve">S&amp;P Europe 50 ESG Select Equal Weight (BEL, DEU, FRA, NLD) Index </t>
  </si>
  <si>
    <t>SPGBBMBMI-USDFF--T-REU---</t>
  </si>
  <si>
    <t>SPCBMIREUUSD.TR</t>
  </si>
  <si>
    <t>S&amp;P Europe Developed LargeMidCap ESG Index (USD) TR</t>
  </si>
  <si>
    <t>SPESG-BMI-USDFF--T-REUX--</t>
  </si>
  <si>
    <t>SPEDLMUT</t>
  </si>
  <si>
    <t xml:space="preserve">S&amp;P Europe Developed LargeMidCap ESG Index </t>
  </si>
  <si>
    <t>S&amp;P Europe Emerging LargeMidCap ESG Index (USD) TR</t>
  </si>
  <si>
    <t>SPESG-BMI-USDFF--T-REEX--</t>
  </si>
  <si>
    <t>SPEELMUT</t>
  </si>
  <si>
    <t>S&amp;P European Emerging LargeMidCap (US Dollar)(CPPIB NTR)</t>
  </si>
  <si>
    <t xml:space="preserve">S&amp;P Europe Emerging LargeMidCap ESG Index </t>
  </si>
  <si>
    <t xml:space="preserve">S&amp;P European Emerging LargeMidCap </t>
  </si>
  <si>
    <t>SPGBBMBMI-USDFF--T-REUX--</t>
  </si>
  <si>
    <t>SPCPMIREUUSD.TR</t>
  </si>
  <si>
    <t>S&amp;P Europe LargeMidCap Carbon Efficient Index (USD) TR</t>
  </si>
  <si>
    <t>SPGBBMBMCEUSDW---T-REUX--</t>
  </si>
  <si>
    <t>SPUXCEUT</t>
  </si>
  <si>
    <t xml:space="preserve">S&amp;P Europe LargeMidCap Carbon Efficient Index </t>
  </si>
  <si>
    <t>S&amp;P Europe LargeMidCap Net Zero 2050 Climate Transition ESG Index (EUR) TR</t>
  </si>
  <si>
    <t>SPGBBMBMI-EURW-CTT-REUX--</t>
  </si>
  <si>
    <t>SPEUCTET</t>
  </si>
  <si>
    <t xml:space="preserve">S&amp;P Europe LargeMidCap Net Zero 2050 Climate Transition ESG Index </t>
  </si>
  <si>
    <t>S&amp;P Europe LargeMidCap Net Zero 2050 Paris-Aligned ESG Index (EUR) TR</t>
  </si>
  <si>
    <t>SPGBBMBMI-EURW-PAT-REUX--</t>
  </si>
  <si>
    <t>SPEUPAET</t>
  </si>
  <si>
    <t xml:space="preserve">S&amp;P Europe LargeMidCap Net Zero 2050 Paris-Aligned ESG Index </t>
  </si>
  <si>
    <t>S&amp;P Europe LargeMidCap Net Zero 2050 Paris-Aligned ESG+ Index (USD) TR</t>
  </si>
  <si>
    <t>SPESG-ESGPUSDW-PAT-REUX--</t>
  </si>
  <si>
    <t>SPEPPEUT</t>
  </si>
  <si>
    <t xml:space="preserve">S&amp;P Europe LargeMidCap Net Zero 2050 Paris-Aligned ESG+ Index </t>
  </si>
  <si>
    <t>S&amp;P Europe Net Zero 2050 Carbon Budget (2022 Vintage) Index (USD) TR</t>
  </si>
  <si>
    <t>SPESG-N2C2USDW-EBT-REU---</t>
  </si>
  <si>
    <t>SPEUCBUT</t>
  </si>
  <si>
    <t xml:space="preserve">S&amp;P Europe Net Zero 2050 Carbon Budget (2022 Vintage) Index </t>
  </si>
  <si>
    <t>S&amp;P Europe, North America &amp; APAC 100 Net Zero 2050 Paris-Aligned ESG Select FMC Weighted Index (USD)</t>
  </si>
  <si>
    <t>SPESG-NZ2PUSDFFPAP-ENAX--</t>
  </si>
  <si>
    <t>SPENAPUP</t>
  </si>
  <si>
    <t>S&amp;P Europe, North America and Asia Pacific LargeMidCap Index (USD)</t>
  </si>
  <si>
    <t xml:space="preserve">S&amp;P Europe, North America &amp; APAC 100 Net Zero 2050 Paris-Aligned ESG Select FMC Weighted Index </t>
  </si>
  <si>
    <t xml:space="preserve">S&amp;P Europe, North America and Asia Pacific LargeMidCap Index </t>
  </si>
  <si>
    <t>SPGBBMBMI-USDFF--P-ENAX--</t>
  </si>
  <si>
    <t>SCGBBMBMI-USDFF--N-REEX--</t>
  </si>
  <si>
    <t>SPCPMIREEUSDCPPNTR</t>
  </si>
  <si>
    <t>S&amp;P EuropeUSAJapan Ex-UK 100 ESG-Momentum Tilted Social Score Equal Weight Index (EUR)</t>
  </si>
  <si>
    <t>SPESG-NEU1EUREW--P-UXJX--</t>
  </si>
  <si>
    <t>SPGSDDEP</t>
  </si>
  <si>
    <t>S&amp;P North America, Europe Ex-UK, and Japan LargeMidCap (USD) TR</t>
  </si>
  <si>
    <t xml:space="preserve">S&amp;P EuropeUSAJapan Ex-UK 100 ESG-Momentum Tilted Social Score Equal Weight Index </t>
  </si>
  <si>
    <t xml:space="preserve">S&amp;P North America, Europe Ex-UK, and Japan LargeMidCap </t>
  </si>
  <si>
    <t>S&amp;P ESG-Momentum Equal Weight Indices Methodology</t>
  </si>
  <si>
    <t>S&amp;P EuropeUSAJapan Ex-UK 50 ESG-Momentum Tilted Equal Weight Index (EUR) TR</t>
  </si>
  <si>
    <t>SPESG-NEU5EUREW--T-UXJX--</t>
  </si>
  <si>
    <t>SPGEGDET</t>
  </si>
  <si>
    <t xml:space="preserve">S&amp;P EuropeUSAJapan Ex-UK 50 ESG-Momentum Tilted Equal Weight Index </t>
  </si>
  <si>
    <t>S&amp;P EuropeUSAJapan Ex-UK 50 Net Zero 2050 Paris-Aligned Select Index (EUR) TR</t>
  </si>
  <si>
    <t>SPGBBMNEUKEUREWPAT-UXJX--</t>
  </si>
  <si>
    <t>SPGPGDET</t>
  </si>
  <si>
    <t xml:space="preserve">S&amp;P EuropeUSAJapan Ex-UK 50 Net Zero 2050 Paris-Aligned Select Index </t>
  </si>
  <si>
    <t>S&amp;P EuroUSA 100 Net Zero 2050 Paris-Aligned Select Index (USD)</t>
  </si>
  <si>
    <t>SPESG-EU1PUSDEWPAP-RUEX--</t>
  </si>
  <si>
    <t>SPUEPAUP</t>
  </si>
  <si>
    <t>S&amp;P Eurozone and United States LargeMidCap Index (USD)</t>
  </si>
  <si>
    <t xml:space="preserve">S&amp;P EuroUSA 100 Net Zero 2050 Paris-Aligned Select Index </t>
  </si>
  <si>
    <t xml:space="preserve">S&amp;P Eurozone and United States LargeMidCap Index </t>
  </si>
  <si>
    <t>S&amp;P EuroUSA 30 Natural Resources Efficient ESG Select Equal Weight Index (EUR) TR</t>
  </si>
  <si>
    <t>SPESG-NRESEUREW--T-RUE---</t>
  </si>
  <si>
    <t>SPUESEET</t>
  </si>
  <si>
    <t xml:space="preserve">S&amp;P EuroUSA 30 Natural Resources Efficient ESG Select Equal Weight Index </t>
  </si>
  <si>
    <t>S&amp;P Natural Resources Efficient ESG Select Equal Weight Indices Methodology</t>
  </si>
  <si>
    <t>S&amp;P EuroUSA 50 ESG Screened Select Equal Weight Index (EUR)</t>
  </si>
  <si>
    <t>SPESG-SS5-EUREW--P-RUE---</t>
  </si>
  <si>
    <t>SPEUSEEP</t>
  </si>
  <si>
    <t xml:space="preserve">S&amp;P EuroUSA 50 ESG Screened Select Equal Weight Index </t>
  </si>
  <si>
    <t>S&amp;P EuroUSA 50 ESG Select Equal Weight Index (USD) TR</t>
  </si>
  <si>
    <t>SPESG-T50SUSDEW--T-RUE---</t>
  </si>
  <si>
    <t>SPT5ESUT</t>
  </si>
  <si>
    <t xml:space="preserve">S&amp;P EuroUSA 50 ESG Select Equal Weight Index </t>
  </si>
  <si>
    <t>S&amp;P EuroUSA 50 Low Carbon ESG Select Equal Weight Index (EUR) TR</t>
  </si>
  <si>
    <t>SPESG-EULCEUREW--T-RUE---</t>
  </si>
  <si>
    <t>SPEU5EET</t>
  </si>
  <si>
    <t xml:space="preserve">S&amp;P EuroUSA 50 Low Carbon ESG Select Equal Weight Index </t>
  </si>
  <si>
    <t>S&amp;P Low Carbon ESG Select Equal Weight Indices Methodology</t>
  </si>
  <si>
    <t>S&amp;P EuroUSA 50 Net Zero 2050 Paris-Aligned Select Index (USD)</t>
  </si>
  <si>
    <t>SPESG-EU5PUSDEWPAP-RUEX--</t>
  </si>
  <si>
    <t>SPEU5PUP</t>
  </si>
  <si>
    <t xml:space="preserve">S&amp;P EuroUSA 50 Net Zero 2050 Paris-Aligned Select Index </t>
  </si>
  <si>
    <t>S&amp;P EuroUSA 60 Social Screened Select Index (EUR)</t>
  </si>
  <si>
    <t>SPESG-EUSSEURW---P-RUE---</t>
  </si>
  <si>
    <t>SPEASSEP</t>
  </si>
  <si>
    <t xml:space="preserve">S&amp;P EuroUSA 60 Social Screened Select Index </t>
  </si>
  <si>
    <t>S&amp;P Social Screened Select Indices Methodology</t>
  </si>
  <si>
    <t>S&amp;P EuroUSAJapan 100 ESG Select Equal Weight Index (EUR) TR</t>
  </si>
  <si>
    <t>SPESG-T10SEUREW--T-EUJ---</t>
  </si>
  <si>
    <t>SPEUJEET</t>
  </si>
  <si>
    <t>S&amp;P Eurozone, U.S., and Japan LargeMidCap (USD) TR</t>
  </si>
  <si>
    <t xml:space="preserve">S&amp;P EuroUSAJapan 100 ESG Select Equal Weight Index </t>
  </si>
  <si>
    <t xml:space="preserve">S&amp;P Eurozone, U.S., and Japan LargeMidCap </t>
  </si>
  <si>
    <t>S&amp;P EuroUSAJapan 100 Net Zero 2050 Climate Transition Select Index (EUR) TR</t>
  </si>
  <si>
    <t>SPGBBMEJ1CEUREWCTT-EUJX--</t>
  </si>
  <si>
    <t>SPEJXCET</t>
  </si>
  <si>
    <t xml:space="preserve">S&amp;P EuroUSAJapan 100 Net Zero 2050 Climate Transition Select Index </t>
  </si>
  <si>
    <t>S&amp;P EuroUSAJapan 100 Net Zero 2050 Paris-Aligned Select Index (EUR) TR</t>
  </si>
  <si>
    <t>SPGBBMEJ1PEUREWPAT-EUJX--</t>
  </si>
  <si>
    <t>SPEJXPET</t>
  </si>
  <si>
    <t xml:space="preserve">S&amp;P EuroUSAJapan 100 Net Zero 2050 Paris-Aligned Select Index </t>
  </si>
  <si>
    <t>S&amp;P EuroUSAJapan 200 Net Zero 2050 Paris-Aligned Select Index (EUR)</t>
  </si>
  <si>
    <t>SPGBBMEJ2PEUREWPAP-EUJX--</t>
  </si>
  <si>
    <t>SPEJ2PEP</t>
  </si>
  <si>
    <t xml:space="preserve">S&amp;P EuroUSAJapan 200 Net Zero 2050 Paris-Aligned Select Index </t>
  </si>
  <si>
    <t>S&amp;P EuroUSAJapan 55/40/5 ESG Screened Select Equal Weight Index (EUR)</t>
  </si>
  <si>
    <t>SPESG-SS1-EUREW--P-EUJ---</t>
  </si>
  <si>
    <t>SPEJSEEP</t>
  </si>
  <si>
    <t xml:space="preserve">S&amp;P EuroUSAJapan 55/40/5 ESG Screened Select Equal Weight Index </t>
  </si>
  <si>
    <t>S&amp;P EuroUSAJapan 55/40/5 ESG Select Equal Weight Index (EUR)</t>
  </si>
  <si>
    <t>SPESG-T545EUREW--P-EUJ---</t>
  </si>
  <si>
    <t>SPEUESEP</t>
  </si>
  <si>
    <t xml:space="preserve">S&amp;P EuroUSAJapan 55/40/5 ESG Select Equal Weight Index </t>
  </si>
  <si>
    <t>S&amp;P EuroUSAJapan 60 ESG Select Equal Weight Index (EUR) TR</t>
  </si>
  <si>
    <t>SPESG-T60SEUREW--T-EUJ---</t>
  </si>
  <si>
    <t>SPEUJSET</t>
  </si>
  <si>
    <t xml:space="preserve">S&amp;P EuroUSAJapan 60 ESG Select Equal Weight Index </t>
  </si>
  <si>
    <t>S&amp;P Eurozone 100 ESG Equal Weight Index (EUR) TR</t>
  </si>
  <si>
    <t>SCESG-10EZEUREW--T-REZ---</t>
  </si>
  <si>
    <t>SPEZEEET</t>
  </si>
  <si>
    <t>S&amp;P Eurozone LargeMidCap (EUR) TR</t>
  </si>
  <si>
    <t xml:space="preserve">S&amp;P Eurozone 100 ESG Equal Weight Index </t>
  </si>
  <si>
    <t xml:space="preserve">S&amp;P Eurozone LargeMidCap </t>
  </si>
  <si>
    <t>S&amp;P Eurozone 100 Net Zero 2050 Paris-Aligned Select Index (EUR)</t>
  </si>
  <si>
    <t>SPGBBMEZ1PEUREWPAP-REZX--</t>
  </si>
  <si>
    <t>SPEZ1PEP</t>
  </si>
  <si>
    <t xml:space="preserve">S&amp;P Eurozone 100 Net Zero 2050 Paris-Aligned Select Index </t>
  </si>
  <si>
    <t>S&amp;P Eurozone 25 Low Carbon &amp; Water Intensity ESG Select Plus Equal Weight Index (EUR) TR</t>
  </si>
  <si>
    <t>SPESG-25LWEUREW--T-REZ---</t>
  </si>
  <si>
    <t>SPELWPET</t>
  </si>
  <si>
    <t xml:space="preserve">S&amp;P Eurozone 25 Low Carbon &amp; Water Intensity ESG Select Plus Equal Weight Index </t>
  </si>
  <si>
    <t>S&amp;P Eurozone 30 Equal Sector ESG Select Equal Weight Index (EUR) TR</t>
  </si>
  <si>
    <t>SPESG-E3ESEUREW--T-REZ---</t>
  </si>
  <si>
    <t>SPE3SEET</t>
  </si>
  <si>
    <t xml:space="preserve">S&amp;P Eurozone 30 Equal Sector ESG Select Equal Weight Index </t>
  </si>
  <si>
    <t>S&amp;P Equal Sector ESG Select Equal Weight Indices Methodology</t>
  </si>
  <si>
    <t>S&amp;P Eurozone 30 ESG-Momentum Equal Weight Index (EUR) TR</t>
  </si>
  <si>
    <t>SPESG-30V2EUREW--T-REZ---</t>
  </si>
  <si>
    <t>SPEEM2ET</t>
  </si>
  <si>
    <t xml:space="preserve">S&amp;P Eurozone 30 ESG-Momentum Equal Weight Index </t>
  </si>
  <si>
    <t>S&amp;P Eurozone 30 ESG-Momentum Select Equal Weight Index (EUR) TR</t>
  </si>
  <si>
    <t>SPESG-30MSEUREW--T-REZ---</t>
  </si>
  <si>
    <t>SPE3EMET</t>
  </si>
  <si>
    <t xml:space="preserve">S&amp;P Eurozone 30 ESG-Momentum Select Equal Weight Index </t>
  </si>
  <si>
    <t>S&amp;P Eurozone 30 Net Zero 2050 Climate Transition Pathway Select Index (EUR) TR</t>
  </si>
  <si>
    <t>SPGBBMEZ3CEUREWCTT-REZL--</t>
  </si>
  <si>
    <t>SPECTPET</t>
  </si>
  <si>
    <t xml:space="preserve">S&amp;P Eurozone 30 Net Zero 2050 Climate Transition Pathway Select Index </t>
  </si>
  <si>
    <t>S&amp;P Paris-Aligned &amp; Climate Transition (PACT) Transition Pathway Select Indices Methodology</t>
  </si>
  <si>
    <t>S&amp;P Eurozone 30 Net Zero 2050 Paris-Aligned Transition Pathway Select Index (EUR) TR</t>
  </si>
  <si>
    <t>SPGBBMEZ3PEUREWPAT-REZL--</t>
  </si>
  <si>
    <t>SPEPAPET</t>
  </si>
  <si>
    <t xml:space="preserve">S&amp;P Eurozone 30 Net Zero 2050 Paris-Aligned Transition Pathway Select Index </t>
  </si>
  <si>
    <t>S&amp;P Eurozone 50 Environmental Select Equal Weight Index (EUR) TR</t>
  </si>
  <si>
    <t>SPESG-50ENEUREW--T-REZX--</t>
  </si>
  <si>
    <t>SPE5ENET</t>
  </si>
  <si>
    <t xml:space="preserve">S&amp;P Eurozone 50 Environmental Select Equal Weight Index </t>
  </si>
  <si>
    <t>S&amp;P Eurozone 50 ESG Select Equal Weight Index (EUR) TR</t>
  </si>
  <si>
    <t>SPESG-EU5SEUREW--T-REZ---</t>
  </si>
  <si>
    <t>SPE5EEET</t>
  </si>
  <si>
    <t xml:space="preserve">S&amp;P Eurozone 50 ESG Select Equal Weight Index </t>
  </si>
  <si>
    <t>S&amp;P Eurozone 50 Low Carbon &amp; Water Intensity ESG Select Equal Weight Index (EUR) TR</t>
  </si>
  <si>
    <t>SPESG-E5LWEUREW--T-REZ---</t>
  </si>
  <si>
    <t>SPE5LWET</t>
  </si>
  <si>
    <t xml:space="preserve">S&amp;P Eurozone 50 Low Carbon &amp; Water Intensity ESG Select Equal Weight Index </t>
  </si>
  <si>
    <t>S&amp;P Eurozone 50 Net Zero 2050 Climate Transition ESG Select Index (EUR) TR</t>
  </si>
  <si>
    <t>SPESG-Z5ECEUREWCTT-REZX--</t>
  </si>
  <si>
    <t>SPZXCEET</t>
  </si>
  <si>
    <t xml:space="preserve">S&amp;P Eurozone 50 Net Zero 2050 Climate Transition ESG Select Index </t>
  </si>
  <si>
    <t>S&amp;P Paris-Aligned &amp; Climate Transition (PACT) ESG Select Indices Methodology</t>
  </si>
  <si>
    <t>S&amp;P Eurozone 50 Net Zero 2050 Climate Transition Select Index (EUR) TR</t>
  </si>
  <si>
    <t>SPGBBMEZ5CEUREWCTT-REZL--</t>
  </si>
  <si>
    <t>SPELCET</t>
  </si>
  <si>
    <t xml:space="preserve">S&amp;P Eurozone 50 Net Zero 2050 Climate Transition Select Index </t>
  </si>
  <si>
    <t>S&amp;P Eurozone 50 Net Zero 2050 Paris-Aligned ESG Select Index (EUR) TR</t>
  </si>
  <si>
    <t>SPESG-Z5EPEUREWPAT-REZX--</t>
  </si>
  <si>
    <t>SPZXPEET</t>
  </si>
  <si>
    <t xml:space="preserve">S&amp;P Eurozone 50 Net Zero 2050 Paris-Aligned ESG Select Index </t>
  </si>
  <si>
    <t>S&amp;P Eurozone 50 Net Zero 2050 Paris-Aligned Select FMC Weighted Index (EUR)</t>
  </si>
  <si>
    <t>SPESG-Z5EPEURW-PAP-REZX--</t>
  </si>
  <si>
    <t>SPEPESEP</t>
  </si>
  <si>
    <t xml:space="preserve">S&amp;P Eurozone 50 Net Zero 2050 Paris-Aligned Select FMC Weighted Index </t>
  </si>
  <si>
    <t>S&amp;P Paris-Aligned Select FMC Weighted Indices Methodology</t>
  </si>
  <si>
    <t>S&amp;P Eurozone 50 Net Zero 2050 Paris-Aligned Select Index (EUR) TR</t>
  </si>
  <si>
    <t>SPGBBMEZ5PEUREWPAT-REZL--</t>
  </si>
  <si>
    <t>SPEZLPET</t>
  </si>
  <si>
    <t xml:space="preserve">S&amp;P Eurozone 50 Net Zero 2050 Paris-Aligned Select Index </t>
  </si>
  <si>
    <t>S&amp;P Eurozone 50 Paris-Aligned Climate Select Index (EUR) TR</t>
  </si>
  <si>
    <t>SPGBBMEZ5SEUREWPAT-REZL--</t>
  </si>
  <si>
    <t>SPEZPSET</t>
  </si>
  <si>
    <t xml:space="preserve">S&amp;P Eurozone 50 Paris-Aligned Climate Select Index </t>
  </si>
  <si>
    <t>S&amp;P Paris-Aligned Climate Select Indices Methodology</t>
  </si>
  <si>
    <t>SPGBBMBMI-USDFF--P-RUEX--</t>
  </si>
  <si>
    <t>SPCPMIEUUP</t>
  </si>
  <si>
    <t>SPGBBMBMI-EURFF--T-REZ---</t>
  </si>
  <si>
    <t>SPCBMIREZEUR.TR</t>
  </si>
  <si>
    <t>S&amp;P Eurozone Bund/SV Climate Transition ESG Select Index (EUR) TR</t>
  </si>
  <si>
    <t>SPESG-BSV6EURW-CTT-REZX--</t>
  </si>
  <si>
    <t>SPEE6BET</t>
  </si>
  <si>
    <t xml:space="preserve">S&amp;P Eurozone Bund/SV Climate Transition ESG Select Index </t>
  </si>
  <si>
    <t>S&amp;P Eurozone Bund/SV Climate Transition ESG Select Index Methodology</t>
  </si>
  <si>
    <t>SPGBBMBMI-USDFF--T-REZL--</t>
  </si>
  <si>
    <t>SPCLGREZUSD.TR</t>
  </si>
  <si>
    <t>SPGBBMBMI-EURFF--T-REZX--</t>
  </si>
  <si>
    <t>SPCPMIREZEUR.TR</t>
  </si>
  <si>
    <t>S&amp;P Eurozone LargeMidCap Net Zero 2050 Climate Transition ESG Index (EUR) TR</t>
  </si>
  <si>
    <t>SPGBBMBMI-EURW-CTT-REZX--</t>
  </si>
  <si>
    <t>SPECTBET</t>
  </si>
  <si>
    <t xml:space="preserve">S&amp;P Eurozone LargeMidCap Net Zero 2050 Climate Transition ESG Index </t>
  </si>
  <si>
    <t>S&amp;P Eurozone LargeMidCap Net Zero 2050 Paris-Aligned ESG Index (EUR) TR</t>
  </si>
  <si>
    <t>SPGBBMBMI-EURW-PAT-REZX--</t>
  </si>
  <si>
    <t>SPEPABET</t>
  </si>
  <si>
    <t xml:space="preserve">S&amp;P Eurozone LargeMidCap Net Zero 2050 Paris-Aligned ESG Index </t>
  </si>
  <si>
    <t>S&amp;P Eurozone LargeMidCap Net Zero 2050 Paris-Aligned ESG+ Index (USD) TR</t>
  </si>
  <si>
    <t>SPESG-ESGPUSDW-PAT-REZX--</t>
  </si>
  <si>
    <t>SPEZPEUT</t>
  </si>
  <si>
    <t xml:space="preserve">S&amp;P Eurozone LargeMidCap Net Zero 2050 Paris-Aligned ESG+ Index </t>
  </si>
  <si>
    <t>SPGBBMBMI-USDFF--T-EUJX--</t>
  </si>
  <si>
    <t>SPUEJLUT</t>
  </si>
  <si>
    <t>SPGBBMBMI-USDFF--P-FI----</t>
  </si>
  <si>
    <t>SPCBMICFIUSD</t>
  </si>
  <si>
    <t>S&amp;P France 20 &amp; Germany 20 Equal Weight Index (EUR)</t>
  </si>
  <si>
    <t>SCGBBMFG20EUREW--P-FG----</t>
  </si>
  <si>
    <t>SPFGEWEP</t>
  </si>
  <si>
    <t xml:space="preserve">S&amp;P France 20 &amp; Germany 20 Equal Weight Index </t>
  </si>
  <si>
    <t>S&amp;P France 20 &amp; Germany 20 ESG Equal Weight Index (EUR) TR</t>
  </si>
  <si>
    <t>SCESG-FG20EUREW--T-FG----</t>
  </si>
  <si>
    <t>SPFGGEET</t>
  </si>
  <si>
    <t xml:space="preserve">S&amp;P France 20 &amp; Germany 20 ESG Equal Weight Index </t>
  </si>
  <si>
    <t>S&amp;P France 20 Low Carbon &amp; Water Intensity ESG Select Equal Weight Index (EUR) TR</t>
  </si>
  <si>
    <t>SPESG-F2LWEUREW--T-FR----</t>
  </si>
  <si>
    <t>SPF2LWET</t>
  </si>
  <si>
    <t xml:space="preserve">S&amp;P France 20 Low Carbon &amp; Water Intensity ESG Select Equal Weight Index </t>
  </si>
  <si>
    <t>S&amp;P France 20 Net Zero 2050 Climate Transition Select Index (EUR) TR</t>
  </si>
  <si>
    <t>SPGBBMF20CEUREWCTT-FR-X--</t>
  </si>
  <si>
    <t>SPFRXCET</t>
  </si>
  <si>
    <t>S&amp;P France LargeMidCap (USD) TR</t>
  </si>
  <si>
    <t xml:space="preserve">S&amp;P France 20 Net Zero 2050 Climate Transition Select Index </t>
  </si>
  <si>
    <t xml:space="preserve">S&amp;P France LargeMidCap </t>
  </si>
  <si>
    <t>S&amp;P France 20 Net Zero 2050 Paris-Aligned Select Index (EUR) TR</t>
  </si>
  <si>
    <t>SPGBBMF20PEUREWPAT-FR-X--</t>
  </si>
  <si>
    <t>SPFRXPET</t>
  </si>
  <si>
    <t xml:space="preserve">S&amp;P France 20 Net Zero 2050 Paris-Aligned Select Index </t>
  </si>
  <si>
    <t>S&amp;P France 30 ESG-Momentum Tilted Equal Weight Index (EUR) TR</t>
  </si>
  <si>
    <t>SPESG-30MTEUREW--T-FR----</t>
  </si>
  <si>
    <t>SPF3MTET</t>
  </si>
  <si>
    <t xml:space="preserve">S&amp;P France 30 ESG-Momentum Tilted Equal Weight Index </t>
  </si>
  <si>
    <t>S&amp;P France 40 Paris-Aligned Transition ESG Index (EUR) TR</t>
  </si>
  <si>
    <t>SPESG-F40TEURW-PAT-FR----</t>
  </si>
  <si>
    <t>SPFRPAET</t>
  </si>
  <si>
    <t xml:space="preserve">S&amp;P France 40 Paris-Aligned Transition ESG Index </t>
  </si>
  <si>
    <t>S&amp;P France 50 ESG Index (EUR) TR</t>
  </si>
  <si>
    <t>SCESG-FR50EURFF--T-FR----</t>
  </si>
  <si>
    <t>SPFE50ET</t>
  </si>
  <si>
    <t xml:space="preserve">S&amp;P France 50 ESG Index </t>
  </si>
  <si>
    <t>S&amp;P France 60 ESG Equal Weight Index (EUR) TR</t>
  </si>
  <si>
    <t>SCESG-FR60EUREW--T-FR----</t>
  </si>
  <si>
    <t>SPESEWET</t>
  </si>
  <si>
    <t xml:space="preserve">S&amp;P France 60 ESG Equal Weight Index </t>
  </si>
  <si>
    <t>SPGBBMBMI-EURFF--T-FR----</t>
  </si>
  <si>
    <t>SPCBMICFREUR.TR</t>
  </si>
  <si>
    <t>SPGBBMBMI-USDFF--T-FR-X--</t>
  </si>
  <si>
    <t>SPCPMICFRUSD.TR</t>
  </si>
  <si>
    <t>SPGBBMBMI-USDFF--P-DE----</t>
  </si>
  <si>
    <t>SPCBMICDEUSD</t>
  </si>
  <si>
    <t>S&amp;P Global 100 (WM)</t>
  </si>
  <si>
    <t>SPGCMP100AUSDFF--P-RGLL--</t>
  </si>
  <si>
    <t>SPG100WM</t>
  </si>
  <si>
    <t xml:space="preserve">S&amp;P Global 100 </t>
  </si>
  <si>
    <t>S&amp;P Global 1200 Index Methodology</t>
  </si>
  <si>
    <t>S&amp;P Global 100 Ex-Controversial Weapons Index (NZD) TR (Custom)</t>
  </si>
  <si>
    <t>SCGCMP1AXWNZDFF--T-RGLL--</t>
  </si>
  <si>
    <t>SPG1XWNT</t>
  </si>
  <si>
    <t xml:space="preserve">S&amp;P Global 100 Ex-Controversial Weapons Index </t>
  </si>
  <si>
    <t>S&amp;P GLOBAL 1200 (TR)</t>
  </si>
  <si>
    <t>SPGCMP1200USDFF--T-RGLL--</t>
  </si>
  <si>
    <t>SPG1200TR</t>
  </si>
  <si>
    <t xml:space="preserve">S&amp;P GLOBAL 1200 </t>
  </si>
  <si>
    <t>S&amp;P Global 1200 Carbon Efficient Index (USD) TR</t>
  </si>
  <si>
    <t>SPGCMP12ACUSDW---T-RGLL--</t>
  </si>
  <si>
    <t>SP12CEUT</t>
  </si>
  <si>
    <t xml:space="preserve">S&amp;P Global 1200 Carbon Efficient Index </t>
  </si>
  <si>
    <t>S&amp;P Global 1200 ESG Index (USD) TR</t>
  </si>
  <si>
    <t>SPESG-E120USDW---T-RGL---</t>
  </si>
  <si>
    <t>SPGESUT</t>
  </si>
  <si>
    <t xml:space="preserve">S&amp;P Global 1200 ESG Index </t>
  </si>
  <si>
    <t>S&amp;P Global 1200 ESG Low Carbon Index (USD) TR (Custom)</t>
  </si>
  <si>
    <t>SCESG-12LCUSDFF--T-RGL---</t>
  </si>
  <si>
    <t>SPGELCUT</t>
  </si>
  <si>
    <t xml:space="preserve">S&amp;P Global 1200 ESG Low Carbon Index </t>
  </si>
  <si>
    <t>S&amp;P Global 1200 Fossil Fuel Free Index TR</t>
  </si>
  <si>
    <t>SPGCMP1200USDFFXOT-RGLL--</t>
  </si>
  <si>
    <t>SPGF3UT</t>
  </si>
  <si>
    <t>S&amp;P Global 1200 Fossil Fuel Free Index</t>
  </si>
  <si>
    <t>S&amp;P Global 1200 Low Carbon Low Volatility High Dividend Index (USD) TR</t>
  </si>
  <si>
    <t>SPGCMP12G-USDEWLHT-RGL---</t>
  </si>
  <si>
    <t>SPGCLDUT</t>
  </si>
  <si>
    <t xml:space="preserve">S&amp;P Global 1200 Low Carbon Low Volatility High Dividend Index </t>
  </si>
  <si>
    <t>S&amp;P Global 50 ESG Select Equal Weight Index (USD) TR</t>
  </si>
  <si>
    <t>SPESG-G50SUSDEW--T-RGLL--</t>
  </si>
  <si>
    <t>SPG5ESUT</t>
  </si>
  <si>
    <t xml:space="preserve">S&amp;P Global 50 ESG Select Equal Weight Index </t>
  </si>
  <si>
    <t>SPGBBMBMI-USDFF--T-RGL---</t>
  </si>
  <si>
    <t>SPCBMIRGLUSD.TR</t>
  </si>
  <si>
    <t>S&amp;P Global Clean Energy Index (TR)</t>
  </si>
  <si>
    <t>SPGBTHENCEUSDW---T-RGL---</t>
  </si>
  <si>
    <t>SPGTCLTR</t>
  </si>
  <si>
    <t xml:space="preserve">S&amp;P Global Clean Energy Index </t>
  </si>
  <si>
    <t>S&amp;P Thematic Indices Methodology</t>
  </si>
  <si>
    <t>S&amp;P Global Clean Energy Select Index (USD) TR</t>
  </si>
  <si>
    <t>SPGBTHENCSUSDW---T-RGL---</t>
  </si>
  <si>
    <t>SPGTCSUT</t>
  </si>
  <si>
    <t xml:space="preserve">S&amp;P Global Clean Energy Select Index </t>
  </si>
  <si>
    <t>S&amp;P Global Dividend Aristocrats</t>
  </si>
  <si>
    <t>SPDIV-ARISUSDCW--P-RGL---</t>
  </si>
  <si>
    <t>SPGDAUP</t>
  </si>
  <si>
    <t>S&amp;P Global Eco Index (TR)</t>
  </si>
  <si>
    <t>SPGBTHSUE-USDW---T-RGL---</t>
  </si>
  <si>
    <t>SPGTECOT</t>
  </si>
  <si>
    <t xml:space="preserve">S&amp;P Global Eco Index </t>
  </si>
  <si>
    <t>S&amp;P Global ESG Dividend Aristocrats Index (USD) TR</t>
  </si>
  <si>
    <t>SPESG-ARISUSDCW--T-RGL---</t>
  </si>
  <si>
    <t>SPGSDAUT</t>
  </si>
  <si>
    <t xml:space="preserve">S&amp;P Global ESG Dividend Aristocrats Index </t>
  </si>
  <si>
    <t>S&amp;P Global ESG Dividend Aristocrats Quality Income Index (USD) TR</t>
  </si>
  <si>
    <t>SPESG-ARISUSDCWQ-T-RGL---</t>
  </si>
  <si>
    <t>SPGEDAUT</t>
  </si>
  <si>
    <t xml:space="preserve">S&amp;P Global ESG Dividend Aristocrats Quality Income Index </t>
  </si>
  <si>
    <t>S&amp;P Global Ex-Australia &amp; New Zealand LargeMidCap (USD)</t>
  </si>
  <si>
    <t>SPGBBMBMI-USDFF--P-RGNX--</t>
  </si>
  <si>
    <t>SPCPMIRGNUSD</t>
  </si>
  <si>
    <t xml:space="preserve">S&amp;P Global Ex-Australia &amp; New Zealand LargeMidCap </t>
  </si>
  <si>
    <t>S&amp;P Global Ex-Australia &amp; New Zealand LargeMidCap ESG Index (USD) TR</t>
  </si>
  <si>
    <t>SPESG-BMI-USDFF--T-RGNX--</t>
  </si>
  <si>
    <t>SPGEAEUT</t>
  </si>
  <si>
    <t xml:space="preserve">S&amp;P Global Ex-Australia &amp; New Zealand LargeMidCap ESG Index </t>
  </si>
  <si>
    <t>SPGBBMBMI-USDFF--P-RGAX--</t>
  </si>
  <si>
    <t>SPCPMIRGAUSD</t>
  </si>
  <si>
    <t>S&amp;P Global Ex-Japan LargeMidCap (USD) TR</t>
  </si>
  <si>
    <t>SPGBBMBMI-USDFF--T-RGJX--</t>
  </si>
  <si>
    <t>SPCPMIRGJUSD.TR</t>
  </si>
  <si>
    <t xml:space="preserve">S&amp;P Global Ex-Japan LargeMidCap </t>
  </si>
  <si>
    <t>S&amp;P Global Ex-Japan LargeMidCap Carbon Efficient Index (USD) TR</t>
  </si>
  <si>
    <t>SPGBBMBMCEUSDW---T-RGJX--</t>
  </si>
  <si>
    <t>SPGJCEUT</t>
  </si>
  <si>
    <t xml:space="preserve">S&amp;P Global Ex-Japan LargeMidCap Carbon Efficient Index </t>
  </si>
  <si>
    <t>SPGBBMBMI-USDFF--P-RGUX--</t>
  </si>
  <si>
    <t>SPCPMIRGUUSD</t>
  </si>
  <si>
    <t>SPGBBMBMI-USDFF--T-RGLX--</t>
  </si>
  <si>
    <t>SPCPMIRGLUSD.TR</t>
  </si>
  <si>
    <t>S&amp;P Global LargeMidCap Carbon Efficient Index (USD) TR</t>
  </si>
  <si>
    <t>SPGBBMBMCEUSDW---T-RGLX--</t>
  </si>
  <si>
    <t>SPGXCEUT</t>
  </si>
  <si>
    <t xml:space="preserve">S&amp;P Global LargeMidCap Carbon Efficient Index </t>
  </si>
  <si>
    <t>S&amp;P Global LargeMidCap ESG Index (USD) TR</t>
  </si>
  <si>
    <t>SPESG-BMI-USDFF--T-RGLX--</t>
  </si>
  <si>
    <t>SPLESGUT</t>
  </si>
  <si>
    <t xml:space="preserve">S&amp;P Global LargeMidCap ESG Index </t>
  </si>
  <si>
    <t>S&amp;P Global LargeMidCap Net Zero 2050 Climate Transition ESG Index (USD)</t>
  </si>
  <si>
    <t>SPGBBMBMI-USDW-CTP-RGLX--</t>
  </si>
  <si>
    <t>SPGXCTUP</t>
  </si>
  <si>
    <t xml:space="preserve">S&amp;P Global LargeMidCap Net Zero 2050 Climate Transition ESG Index </t>
  </si>
  <si>
    <t>S&amp;P Global LargeMidCap Net Zero 2050 Paris-Aligned ESG Index (USD)</t>
  </si>
  <si>
    <t>SPGBBMBMI-USDW-PAP-RGLX--</t>
  </si>
  <si>
    <t>SPGXPAUP</t>
  </si>
  <si>
    <t xml:space="preserve">S&amp;P Global LargeMidCap Net Zero 2050 Paris-Aligned ESG Index </t>
  </si>
  <si>
    <t>S&amp;P Global Net Zero 2050 Carbon Budget (2022 Vintage) Index (USD) TR</t>
  </si>
  <si>
    <t>SPESG-N2C2USDW-EBT-RGL---</t>
  </si>
  <si>
    <t>SPBMCBUT</t>
  </si>
  <si>
    <t xml:space="preserve">S&amp;P Global Net Zero 2050 Carbon Budget (2022 Vintage) Index </t>
  </si>
  <si>
    <t>S&amp;P Global Timber and Forestry Index</t>
  </si>
  <si>
    <t>SPGBTHSUTFUSDW---P-RGL---</t>
  </si>
  <si>
    <t>SPGTTF</t>
  </si>
  <si>
    <t>S&amp;P Global Water Index</t>
  </si>
  <si>
    <t>SPGBTHSUW-USDW---P-RGL---</t>
  </si>
  <si>
    <t>SPGTAQUA</t>
  </si>
  <si>
    <t>SPSDIVHYARUSDW---P-US----</t>
  </si>
  <si>
    <t>SPHYDA</t>
  </si>
  <si>
    <t>SPGBBMBMI-USDFF--P-HK----</t>
  </si>
  <si>
    <t>SPCBMICHKUSD</t>
  </si>
  <si>
    <t>SPGBBMBMI-USDFF--P-IN----</t>
  </si>
  <si>
    <t>SPCBMICINUSD</t>
  </si>
  <si>
    <t>S&amp;P International Developed Ex-North America &amp; Korea ESG Dividend Aristocrats FMC Weighted Index (USD)</t>
  </si>
  <si>
    <t>SPESG-ARISUSDCW--P-REC---</t>
  </si>
  <si>
    <t>SPDXEDUP</t>
  </si>
  <si>
    <t xml:space="preserve">S&amp;P International Developed Ex-North America &amp; Korea ESG Dividend Aristocrats FMC Weighted Index </t>
  </si>
  <si>
    <t>S&amp;P International Environmental &amp; Socially Responsible Exclusion Total Return Index</t>
  </si>
  <si>
    <t>SPESG-BMEXUSDFF--T-RIS---</t>
  </si>
  <si>
    <t>SPIESRET</t>
  </si>
  <si>
    <t>S&amp;P International Environmental &amp; Socially Responsible Exclusion</t>
  </si>
  <si>
    <t>S&amp;P International Environmental &amp; Socially Responsible Total Return Index</t>
  </si>
  <si>
    <t>SPESG-BMI-USDCW--T-RIS---</t>
  </si>
  <si>
    <t>SPIESRT</t>
  </si>
  <si>
    <t>S&amp;P International Environmental &amp; Socially Responsible</t>
  </si>
  <si>
    <t>S&amp;P IPSA ESG Tilted Index (CLP) TR</t>
  </si>
  <si>
    <t>SPESG-IPSACLPW---T-CL----</t>
  </si>
  <si>
    <t>SPCLETCT</t>
  </si>
  <si>
    <t xml:space="preserve">S&amp;P IPSA ESG Tilted Index </t>
  </si>
  <si>
    <t>S&amp;P/CLX Indices Methodology</t>
  </si>
  <si>
    <t>SPCLX-IPSACLPFF--T-CL----</t>
  </si>
  <si>
    <t>SPCLXIPSAT</t>
  </si>
  <si>
    <t>SPGBBMBMI-USDFF--P-IT----</t>
  </si>
  <si>
    <t>SPCBMICITUSD</t>
  </si>
  <si>
    <t>S&amp;P Japan 500 (TR)</t>
  </si>
  <si>
    <t>SPJAPNJ500JPYFF--T-JP----</t>
  </si>
  <si>
    <t>SPJTR</t>
  </si>
  <si>
    <t xml:space="preserve">S&amp;P Japan 500 </t>
  </si>
  <si>
    <t>S&amp;P Japanese Indices Methodology</t>
  </si>
  <si>
    <t>S&amp;P Japan 500 ESG Index (JPY) TR</t>
  </si>
  <si>
    <t>SPESG-J500JPYW---T-JP----</t>
  </si>
  <si>
    <t>SPJESGJT</t>
  </si>
  <si>
    <t xml:space="preserve">S&amp;P Japan 500 ESG Index </t>
  </si>
  <si>
    <t>SPGBBMBMI-JPYFF--T-JP----</t>
  </si>
  <si>
    <t>SPCBMICJPJPY.TR</t>
  </si>
  <si>
    <t>S&amp;P Japan LargeMidCap (USD)</t>
  </si>
  <si>
    <t>SPGBBMBMI-USDFF--P-JP-X--</t>
  </si>
  <si>
    <t>SPCPMICJPUSD</t>
  </si>
  <si>
    <t xml:space="preserve">S&amp;P Japan LargeMidCap </t>
  </si>
  <si>
    <t>S&amp;P Japan LargeMidCap Net Zero 2050 Climate Transition ESG Index (USD)</t>
  </si>
  <si>
    <t>SPGBBMBMI-USDW-CTP-JP-X--</t>
  </si>
  <si>
    <t>SPJXCTUP</t>
  </si>
  <si>
    <t xml:space="preserve">S&amp;P Japan LargeMidCap Net Zero 2050 Climate Transition ESG Index </t>
  </si>
  <si>
    <t>S&amp;P Japan LargeMidCap Net Zero 2050 Paris-Aligned ESG Index (USD)</t>
  </si>
  <si>
    <t>SPGBBMBMI-USDW-PAP-JP-X--</t>
  </si>
  <si>
    <t>SPJXPAUP</t>
  </si>
  <si>
    <t xml:space="preserve">S&amp;P Japan LargeMidCap Net Zero 2050 Paris-Aligned ESG Index </t>
  </si>
  <si>
    <t>S&amp;P Kensho LargeMidCap Sustainable Staples Index (USD)</t>
  </si>
  <si>
    <t>SPKENSSTAPUSDEW--P-US-X--</t>
  </si>
  <si>
    <t>KSTAPLMP</t>
  </si>
  <si>
    <t>S&amp;P North America BMI (USD) TR</t>
  </si>
  <si>
    <t xml:space="preserve">S&amp;P Kensho LargeMidCap Sustainable Staples Index </t>
  </si>
  <si>
    <t xml:space="preserve">S&amp;P North America BMI </t>
  </si>
  <si>
    <t>S&amp;P Kensho Indices Methodology</t>
  </si>
  <si>
    <t>S&amp;P Kensho Sustainable Farming Index (USD)</t>
  </si>
  <si>
    <t>SPKENSFARMUSDW---P-US----</t>
  </si>
  <si>
    <t>KFARMP</t>
  </si>
  <si>
    <t xml:space="preserve">S&amp;P Kensho Sustainable Farming Index </t>
  </si>
  <si>
    <t>S&amp;P Kensho Sustainable Staples Index (USD)</t>
  </si>
  <si>
    <t>SPKENSSTAPUSDW---P-US----</t>
  </si>
  <si>
    <t>KSTAPLEP</t>
  </si>
  <si>
    <t xml:space="preserve">S&amp;P Kensho Sustainable Staples Index </t>
  </si>
  <si>
    <t>S&amp;P Kensho Sustainable Technologies Index (USD)</t>
  </si>
  <si>
    <t>SPKENSSUSPUSDW---P-US----</t>
  </si>
  <si>
    <t>KSUSTNP</t>
  </si>
  <si>
    <t xml:space="preserve">S&amp;P Kensho Sustainable Technologies Index </t>
  </si>
  <si>
    <t>S&amp;P Korea BMI (USD) TR</t>
  </si>
  <si>
    <t>SPGBBMBMI-USDFF--T-KR----</t>
  </si>
  <si>
    <t>SPCBMICKRUSD.TR</t>
  </si>
  <si>
    <t xml:space="preserve">S&amp;P Korea BMI </t>
  </si>
  <si>
    <t>SPGBBMBMI-USDFF--T-KR-X--</t>
  </si>
  <si>
    <t>SPCPMICKRUSD.TR</t>
  </si>
  <si>
    <t>S&amp;P Korea LargeMidCap ESG Index (USD) TR</t>
  </si>
  <si>
    <t>SPESG-BMI-USDFF--T-KR-X--</t>
  </si>
  <si>
    <t>SPKLEUT</t>
  </si>
  <si>
    <t xml:space="preserve">S&amp;P Korea LargeMidCap ESG Index </t>
  </si>
  <si>
    <t>S&amp;P Latin America 40 (US$)  (TR)</t>
  </si>
  <si>
    <t>SPS40-LAC-USDFF--T-RLAL--</t>
  </si>
  <si>
    <t>SPLACTR</t>
  </si>
  <si>
    <t xml:space="preserve">S&amp;P Latin America 40 </t>
  </si>
  <si>
    <t>S&amp;P Latin America 40 Methodology</t>
  </si>
  <si>
    <t>S&amp;P Latin America 40 Fossil Fuel Free Index TR</t>
  </si>
  <si>
    <t>SPS40-LAC-USDFFXOT-RLAL--</t>
  </si>
  <si>
    <t>SPL4F3UT</t>
  </si>
  <si>
    <t>S&amp;P Latin America 40 Fossil Fuel Free Index</t>
  </si>
  <si>
    <t>S&amp;P Latin America Emerging LargeMidCap ESG Index (USD) TR</t>
  </si>
  <si>
    <t>SPESG-BMI-USDFF--T-RLAX--</t>
  </si>
  <si>
    <t>SPLAELUT</t>
  </si>
  <si>
    <t>S&amp;P Latin America LargeMidCap (USD) TR</t>
  </si>
  <si>
    <t xml:space="preserve">S&amp;P Latin America Emerging LargeMidCap ESG Index </t>
  </si>
  <si>
    <t xml:space="preserve">S&amp;P Latin America LargeMidCap </t>
  </si>
  <si>
    <t>SPGBBMBMI-USDFF--T-RLAX--</t>
  </si>
  <si>
    <t>SPCPMIRLAUSD.TR</t>
  </si>
  <si>
    <t>S&amp;P Latin America LargeMidCap Carbon Efficient Index (USD) TR</t>
  </si>
  <si>
    <t>SPGBBMBMCEUSDW---T-RLAX--</t>
  </si>
  <si>
    <t>SPLXCEUT</t>
  </si>
  <si>
    <t xml:space="preserve">S&amp;P Latin America LargeMidCap Carbon Efficient Index </t>
  </si>
  <si>
    <t>S&amp;P MidCap 400 ESG Index (USD) TR</t>
  </si>
  <si>
    <t>SPESG-400-USDUF--T-US-M--</t>
  </si>
  <si>
    <t>SPMESUT</t>
  </si>
  <si>
    <t xml:space="preserve">S&amp;P MidCap 400 ESG Index </t>
  </si>
  <si>
    <t>S&amp;P MidCap 400 ESG+ Index (USD) TR</t>
  </si>
  <si>
    <t>SPESG-40EPUSDUF--T-US-M--</t>
  </si>
  <si>
    <t>SPMESAUT</t>
  </si>
  <si>
    <t xml:space="preserve">S&amp;P MidCap 400 ESG+ Index </t>
  </si>
  <si>
    <t>S&amp;P MidCap 400 Sustainability Screened Index (USD) TR</t>
  </si>
  <si>
    <t>SPESG-40S-USDFF--T-US-M--</t>
  </si>
  <si>
    <t>SP4ESUT</t>
  </si>
  <si>
    <t xml:space="preserve">S&amp;P MidCap 400 Sustainability Screened Index </t>
  </si>
  <si>
    <t>S&amp;P Mid-East and Africa Developed LargeMidCap ESG Index (USD) TR</t>
  </si>
  <si>
    <t>SPESG-BMI-USDFF--T-RMDX--</t>
  </si>
  <si>
    <t>SPMADLUT</t>
  </si>
  <si>
    <t xml:space="preserve">S&amp;P Mid-East and Africa Developed LargeMidCap ESG Index </t>
  </si>
  <si>
    <t>S&amp;P Mid-East and Africa Emerging LargeMidCap ESG Index (USD) TR</t>
  </si>
  <si>
    <t>SPESG-BMI-USDFF--T-RMEX--</t>
  </si>
  <si>
    <t>SPMAELUT</t>
  </si>
  <si>
    <t xml:space="preserve">S&amp;P Mid-East and Africa Emerging LargeMidCap ESG Index </t>
  </si>
  <si>
    <t>SPMILAMCOMUSDFF--P-RML---</t>
  </si>
  <si>
    <t>SPMPUP</t>
  </si>
  <si>
    <t>S&amp;P MILA Indices Methodology</t>
  </si>
  <si>
    <t>SPGBBMBMI-USDFF--P-NL----</t>
  </si>
  <si>
    <t>SPCBMICNLUSD</t>
  </si>
  <si>
    <t>SPGBBMBMI-USDFF--P-RSC---</t>
  </si>
  <si>
    <t>SPCBMIRSCUSD</t>
  </si>
  <si>
    <t>S&amp;P North America 40 ESG-Momentum Tilted Equal Weight Index (EUR) TR</t>
  </si>
  <si>
    <t>SPESG-40MTEUREW--T-RNA---</t>
  </si>
  <si>
    <t>SPNEMTET</t>
  </si>
  <si>
    <t xml:space="preserve">S&amp;P North America 40 ESG-Momentum Tilted Equal Weight Index </t>
  </si>
  <si>
    <t>S&amp;P North America and Europe Clean Energy Index (USD) TR</t>
  </si>
  <si>
    <t>SPGBTHENCEUSDW---T-REN---</t>
  </si>
  <si>
    <t>SPNECEUT</t>
  </si>
  <si>
    <t xml:space="preserve">S&amp;P North America and Europe Clean Energy Index </t>
  </si>
  <si>
    <t>SCGBBMBMI-USDFF--T-RENX--</t>
  </si>
  <si>
    <t>SPNAEXUT</t>
  </si>
  <si>
    <t>SPGBBMBMI-USDFF--T-RNA---</t>
  </si>
  <si>
    <t>SPCBMIRNAUSD.TR</t>
  </si>
  <si>
    <t>SPGBBMBMI-USDFF--T-RNAX--</t>
  </si>
  <si>
    <t>SPCPMIRNAUSD.TR</t>
  </si>
  <si>
    <t>S&amp;P North America LargeMidCap Carbon Efficient Index (USD) TR</t>
  </si>
  <si>
    <t>SPGBBMBMCEUSDW---T-RNAX--</t>
  </si>
  <si>
    <t>SPNXCEUT</t>
  </si>
  <si>
    <t xml:space="preserve">S&amp;P North America LargeMidCap Carbon Efficient Index </t>
  </si>
  <si>
    <t>S&amp;P North America LargeMidCap ESG Index (USD) TR</t>
  </si>
  <si>
    <t>SPESG-BMI-USDFF--T-RNAX--</t>
  </si>
  <si>
    <t>SPNALMUT</t>
  </si>
  <si>
    <t xml:space="preserve">S&amp;P North America LargeMidCap ESG Index </t>
  </si>
  <si>
    <t>SPGBBMBMI-USDFF--T-NEJX--</t>
  </si>
  <si>
    <t>SPNEJXUT</t>
  </si>
  <si>
    <t>S&amp;P Pan Arab Composite (TR)</t>
  </si>
  <si>
    <t>SPGBBMPACVUSDUF--T-RPR---</t>
  </si>
  <si>
    <t>SPPAUT</t>
  </si>
  <si>
    <t xml:space="preserve">S&amp;P Pan Arab Composite </t>
  </si>
  <si>
    <t>S&amp;P Pan Arab Indices Methodology</t>
  </si>
  <si>
    <t>S&amp;P Pan Arab Composite ESG Shariah Capped Index (USD) TR (Custom)</t>
  </si>
  <si>
    <t>SCESG-PACVUSDCWS-T-RPR---</t>
  </si>
  <si>
    <t>SPPESCUT</t>
  </si>
  <si>
    <t>S&amp;P Pan Arab Composite Shariah</t>
  </si>
  <si>
    <t xml:space="preserve">S&amp;P Pan Arab Composite ESG Shariah Capped Index </t>
  </si>
  <si>
    <t>SPGBBMPACVUSDUFS-P-RPR---</t>
  </si>
  <si>
    <t>SPSHPA</t>
  </si>
  <si>
    <t>SPGBBMBMI-USDFF--P-RPA---</t>
  </si>
  <si>
    <t>SPCBMIRPAUSD</t>
  </si>
  <si>
    <t>SPGBBMBMI-USDFF--P-PT----</t>
  </si>
  <si>
    <t>SPCBMICPTUSD</t>
  </si>
  <si>
    <t>SPGBBMBMI-USDFF--P-SG----</t>
  </si>
  <si>
    <t>SPCBMICSGUSD</t>
  </si>
  <si>
    <t>S&amp;P SmallCap 600 ESG Index (USD) TR</t>
  </si>
  <si>
    <t>SPESG-600-USDUF--T-US-S--</t>
  </si>
  <si>
    <t>SPSESUT</t>
  </si>
  <si>
    <t xml:space="preserve">S&amp;P SmallCap 600 ESG Index </t>
  </si>
  <si>
    <t>S&amp;P SmallCap 600 ESG+ Index (USD) TR</t>
  </si>
  <si>
    <t>SPESG-60EPUSDUF--T-US-S--</t>
  </si>
  <si>
    <t>SPSESAUT</t>
  </si>
  <si>
    <t xml:space="preserve">S&amp;P SmallCap 600 ESG+ Index </t>
  </si>
  <si>
    <t>S&amp;P SmallCap 600 Sustainability Screened Index (USD) TR</t>
  </si>
  <si>
    <t>SPESG-60S-USDFF--T-US-S--</t>
  </si>
  <si>
    <t>SP6ESUT</t>
  </si>
  <si>
    <t xml:space="preserve">S&amp;P SmallCap 600 Sustainability Screened Index </t>
  </si>
  <si>
    <t>S&amp;P South Africa Domestic Shareholder Weighted (DSW) Capped ESG Index (USD) TR</t>
  </si>
  <si>
    <t>SPESG-SPSAUSDCW--T-ZA----</t>
  </si>
  <si>
    <t>SPSAECUT</t>
  </si>
  <si>
    <t>S&amp;P South Africa Domestic Shareholder Weighted (DSW) Capped Total Return Index</t>
  </si>
  <si>
    <t xml:space="preserve">S&amp;P South Africa Domestic Shareholder Weighted (DSW) Capped ESG Index </t>
  </si>
  <si>
    <t>S&amp;P South Africa Domestic Shareholder Weighted (DSW) Capped</t>
  </si>
  <si>
    <t>SPGBBMSPSAUSDCW--T-ZA----</t>
  </si>
  <si>
    <t>SASCUT</t>
  </si>
  <si>
    <t>S&amp;P South Africa Composite Indices Methodology</t>
  </si>
  <si>
    <t>S&amp;P South Africa Domestic Shareholder Weighted (DSW) Carbon Efficient Capped Index (ZAR) TR</t>
  </si>
  <si>
    <t>SPGBBMSDCEZARCW--T-ZA----</t>
  </si>
  <si>
    <t>SPACECZT</t>
  </si>
  <si>
    <t>S&amp;P South Africa Domestic Shareholder Weighted (DSW) Gross Total Return Index ZAR</t>
  </si>
  <si>
    <t xml:space="preserve">S&amp;P South Africa Domestic Shareholder Weighted (DSW) Carbon Efficient Capped Index </t>
  </si>
  <si>
    <t xml:space="preserve">S&amp;P South Africa Domestic Shareholder Weighted (DSW) </t>
  </si>
  <si>
    <t>S&amp;P South Africa Domestic Shareholder Weighted (DSW) Carbon Efficient Index (ZAR) TR</t>
  </si>
  <si>
    <t>SPGBBMSDCEZARW---T-ZA----</t>
  </si>
  <si>
    <t>SPSACEZT</t>
  </si>
  <si>
    <t xml:space="preserve">S&amp;P South Africa Domestic Shareholder Weighted (DSW) Carbon Efficient Index </t>
  </si>
  <si>
    <t>SPGBBMSPSAZARFF--T-ZA----</t>
  </si>
  <si>
    <t>SASZT</t>
  </si>
  <si>
    <t>S&amp;P South Africa Ex-SOL Domestic Shareholder Weighted (DSW) Capped ESG Index (ZAR) TR (Custom)</t>
  </si>
  <si>
    <t>SCESG-SPSEZARCW--T-ZA----</t>
  </si>
  <si>
    <t>SPASCCZT</t>
  </si>
  <si>
    <t xml:space="preserve">S&amp;P South Africa Ex-SOL Domestic Shareholder Weighted (DSW) Capped ESG Index </t>
  </si>
  <si>
    <t>SPGBBMBMI-USDFF--P-ES----</t>
  </si>
  <si>
    <t>SPCBMICESUSD</t>
  </si>
  <si>
    <t>SPGBBMBMI-USDFF--P-SE----</t>
  </si>
  <si>
    <t>SPCBMICSEUSD</t>
  </si>
  <si>
    <t>SPGBBMBMI-USDFF--P-CH----</t>
  </si>
  <si>
    <t>SPCBMICCHUSD</t>
  </si>
  <si>
    <t>SPGBBMBMI-USDFF--P-TW----</t>
  </si>
  <si>
    <t>SPCBMICTWUSD</t>
  </si>
  <si>
    <t>SPGBBMBMI-USDFF--P-TH----</t>
  </si>
  <si>
    <t>SPCBMICTHUSD</t>
  </si>
  <si>
    <t>S&amp;P Transatlantic 100 ESG Select Equal Weight Index (EUR) TR</t>
  </si>
  <si>
    <t>SPESG-N10SEUREW--T-RUE---</t>
  </si>
  <si>
    <t>SPTESEET</t>
  </si>
  <si>
    <t xml:space="preserve">S&amp;P Transatlantic 100 ESG Select Equal Weight Index </t>
  </si>
  <si>
    <t>S&amp;P Transatlantic 100 Net Zero 2050 Climate Transition ESG Select Index (EUR) TR</t>
  </si>
  <si>
    <t>SPESG-N10CEUREWCTT-RUEX--</t>
  </si>
  <si>
    <t>SPTCTEET</t>
  </si>
  <si>
    <t xml:space="preserve">S&amp;P Transatlantic 100 Net Zero 2050 Climate Transition ESG Select Index </t>
  </si>
  <si>
    <t>S&amp;P Transatlantic 100 Net Zero 2050 Paris-Aligned ESG Select Index (EUR) TR</t>
  </si>
  <si>
    <t>SPESG-N10PEUREWPAT-RUEX--</t>
  </si>
  <si>
    <t>SPTPAEET</t>
  </si>
  <si>
    <t xml:space="preserve">S&amp;P Transatlantic 100 Net Zero 2050 Paris-Aligned ESG Select Index </t>
  </si>
  <si>
    <t>S&amp;P Transatlantic 100 Net Zero 2050 Paris-Aligned Select FMC Weighted Index (USD)</t>
  </si>
  <si>
    <t>SPESG-N10PUSDW-PAP-RUEX--</t>
  </si>
  <si>
    <t>SPTPESUP</t>
  </si>
  <si>
    <t xml:space="preserve">S&amp;P Transatlantic 100 Net Zero 2050 Paris-Aligned Select FMC Weighted Index </t>
  </si>
  <si>
    <t>S&amp;P Transatlantic 40 ESG-Momentum Tilted Equal Weight Index (EUR)</t>
  </si>
  <si>
    <t>SPESG-40MTEUREW--P-REN---</t>
  </si>
  <si>
    <t>SPTEMTEP</t>
  </si>
  <si>
    <t xml:space="preserve">S&amp;P Transatlantic 40 ESG-Momentum Tilted Equal Weight Index </t>
  </si>
  <si>
    <t>S&amp;P Transatlantic 50 Net Zero 2050 Climate Transition Select Index (EUR) TR</t>
  </si>
  <si>
    <t>SPESG-N05CEUREWCTT-RENX--</t>
  </si>
  <si>
    <t>SPTCAPET</t>
  </si>
  <si>
    <t xml:space="preserve">S&amp;P Transatlantic 50 Net Zero 2050 Climate Transition Select Index </t>
  </si>
  <si>
    <t>S&amp;P Transatlantic 50 Net Zero 2050 Paris-Aligned Select Index (EUR) TR</t>
  </si>
  <si>
    <t>SPESG-N05PEUREWPAT-RENX--</t>
  </si>
  <si>
    <t>SPTPAPET</t>
  </si>
  <si>
    <t xml:space="preserve">S&amp;P Transatlantic 50 Net Zero 2050 Paris-Aligned Select Index </t>
  </si>
  <si>
    <t>S&amp;P Transatlantic 80 Low Carbon &amp; Water Intensity ESG Select Equal Weight Index (EUR) TR</t>
  </si>
  <si>
    <t>SPESG-N08WEUREW--T-REN---</t>
  </si>
  <si>
    <t>SPTLWPET</t>
  </si>
  <si>
    <t xml:space="preserve">S&amp;P Transatlantic 80 Low Carbon &amp; Water Intensity ESG Select Equal Weight Index </t>
  </si>
  <si>
    <t>S&amp;P U.A.E. Domestic price index in US dollar</t>
  </si>
  <si>
    <t>SPGBBMEMGLUSDDF--P-AE---</t>
  </si>
  <si>
    <t>SPDAED</t>
  </si>
  <si>
    <t xml:space="preserve">S&amp;P U.A.E. Domestic </t>
  </si>
  <si>
    <t>S&amp;P UK Net Zero 2050 Climate Transition ESG Index (GBP) TR</t>
  </si>
  <si>
    <t>SPGBBMBMI-GBPW-CTT-GB----</t>
  </si>
  <si>
    <t>SPGBCTGT</t>
  </si>
  <si>
    <t xml:space="preserve">S&amp;P UK Net Zero 2050 Climate Transition ESG Index </t>
  </si>
  <si>
    <t>S&amp;P UK Net Zero 2050 Paris-Aligned ESG Index (GBP) TR</t>
  </si>
  <si>
    <t>SPGBBMBMI-GBPW-PAT-GB----</t>
  </si>
  <si>
    <t>SPGBPAGT</t>
  </si>
  <si>
    <t xml:space="preserve">S&amp;P UK Net Zero 2050 Paris-Aligned ESG Index </t>
  </si>
  <si>
    <t>SPGBBMBMI-USDFF--T-GB----</t>
  </si>
  <si>
    <t>SPCBMICGBUSD.TR</t>
  </si>
  <si>
    <t>S&amp;P United States LargeMidCap (USD) TR</t>
  </si>
  <si>
    <t>SPGBBMBMI-USDFF--T-US-X--</t>
  </si>
  <si>
    <t>SPCPMICUSUSD.TR</t>
  </si>
  <si>
    <t xml:space="preserve">S&amp;P United States LargeMidCap </t>
  </si>
  <si>
    <t>S&amp;P United States LargeMidCap ESG Index (USD) TR</t>
  </si>
  <si>
    <t>SPESG-BMI-USDFF--T-US-X--</t>
  </si>
  <si>
    <t>SPUSLMUT</t>
  </si>
  <si>
    <t xml:space="preserve">S&amp;P United States LargeMidCap ESG Index </t>
  </si>
  <si>
    <t>S&amp;P Western Europe Plus LargeMidCap 100 Paris-Aligned Transition ESG Index (EUR)</t>
  </si>
  <si>
    <t>SPESG-BMI-EURW-PAP-REYX--</t>
  </si>
  <si>
    <t>SPWEXPEP</t>
  </si>
  <si>
    <t xml:space="preserve">S&amp;P Western Europe Plus LargeMidCap 100 Paris-Aligned Transition ESG Index </t>
  </si>
  <si>
    <t xml:space="preserve">S&amp;P Europe + Poland LargeMidCap </t>
  </si>
  <si>
    <t>SPAUSTA200AUDFF--P-AU----</t>
  </si>
  <si>
    <t>51</t>
  </si>
  <si>
    <t>S&amp;P/ASX Australian Indices Methodology</t>
  </si>
  <si>
    <t>S&amp;P/ASX 200 Carbon Efficient Index (AUD) TR</t>
  </si>
  <si>
    <t>SPAUSTA2CEAUDW---T-AU----</t>
  </si>
  <si>
    <t>SPA2CWAT</t>
  </si>
  <si>
    <t xml:space="preserve">S&amp;P/ASX 200 Carbon Efficient Index </t>
  </si>
  <si>
    <t>S&amp;P/ASX 200 ESG Index (AUD) TR</t>
  </si>
  <si>
    <t>SPESG-A200AUDW---T-AU----</t>
  </si>
  <si>
    <t>SPAESAAT</t>
  </si>
  <si>
    <t xml:space="preserve">S&amp;P/ASX 200 ESG Index </t>
  </si>
  <si>
    <t>S&amp;P/ASX 200 Fossil Fuel Screened Index (AUD)</t>
  </si>
  <si>
    <t>SPAUSTA200AUDW-XOP-AU----</t>
  </si>
  <si>
    <t>SPAXFSAP</t>
  </si>
  <si>
    <t xml:space="preserve">S&amp;P/ASX 200 Fossil Fuel Screened Index </t>
  </si>
  <si>
    <t>S&amp;P Fossil Fuel Screened Indices Methodology</t>
  </si>
  <si>
    <t>S&amp;P/ASX 300 (USD) (TR)</t>
  </si>
  <si>
    <t>SPAUSTA300USDFF--T-AU----</t>
  </si>
  <si>
    <t>52USDTR</t>
  </si>
  <si>
    <t xml:space="preserve">S&amp;P/ASX 300 </t>
  </si>
  <si>
    <t>S&amp;P/ASX 300 Carbon Efficient Index (USD) TR</t>
  </si>
  <si>
    <t>SPAUSTA3CEUSDW---T-AU----</t>
  </si>
  <si>
    <t>SPA3CWUT</t>
  </si>
  <si>
    <t xml:space="preserve">S&amp;P/ASX 300 Carbon Efficient Index </t>
  </si>
  <si>
    <t>S&amp;P/ASX 300 Net Zero 2050 Climate Transition ESG Index (USD)</t>
  </si>
  <si>
    <t>SPESG-A300USDW-CTP-AU----</t>
  </si>
  <si>
    <t>SPAUCTUP</t>
  </si>
  <si>
    <t xml:space="preserve">S&amp;P/ASX 300 Net Zero 2050 Climate Transition ESG Index </t>
  </si>
  <si>
    <t>S&amp;P/ASX 300 Net Zero 2050 Paris-Aligned ESG Index (USD)</t>
  </si>
  <si>
    <t>SPESG-A300USDW-PAP-AU----</t>
  </si>
  <si>
    <t>SPAUPAUP</t>
  </si>
  <si>
    <t xml:space="preserve">S&amp;P/ASX 300 Net Zero 2050 Paris-Aligned ESG Index </t>
  </si>
  <si>
    <t>S&amp;P/ASX All Australian 50 (TR)</t>
  </si>
  <si>
    <t>SPAUSTAA50AUDFF--T-AU-L--</t>
  </si>
  <si>
    <t>SPALLASX50TR</t>
  </si>
  <si>
    <t xml:space="preserve">S&amp;P/ASX All Australian 50 </t>
  </si>
  <si>
    <t>S&amp;P/ASX All Australian 50 Fossil Fuel Free Index (USD) TR</t>
  </si>
  <si>
    <t>SPAUSTAA50USDFFXOT-AU-L--</t>
  </si>
  <si>
    <t>SPX5F3UT</t>
  </si>
  <si>
    <t xml:space="preserve">S&amp;P/ASX All Australian 50 Fossil Fuel Free Index </t>
  </si>
  <si>
    <t>S&amp;P/ASX Sustainability Screened Dividend Opportunities Index (USD)</t>
  </si>
  <si>
    <t>SPESG-AUDOUSDW---P-AU----</t>
  </si>
  <si>
    <t>SPAUDOUP</t>
  </si>
  <si>
    <t xml:space="preserve">S&amp;P/ASX Sustainability Screened Dividend Opportunities Index </t>
  </si>
  <si>
    <t>S&amp;P/ASX Sustainability Screened Dividend Opportunities Index Methodology</t>
  </si>
  <si>
    <t>S&amp;P/B3 Brazil ESG Index (BRL) TR</t>
  </si>
  <si>
    <t>SPESG-BMI-BRLW---T-BR----</t>
  </si>
  <si>
    <t>SPBRESBT</t>
  </si>
  <si>
    <t xml:space="preserve">S&amp;P/B3 Brazil ESG Index </t>
  </si>
  <si>
    <t>S&amp;P/B3 Indices Methodology</t>
  </si>
  <si>
    <t>S&amp;P/BMV IPC CompMx Trailing Income Equities ESG Tilted Index (MXN) TR</t>
  </si>
  <si>
    <t>SPESG-IPCCMXNCWEDT-MX----</t>
  </si>
  <si>
    <t>TH0000</t>
  </si>
  <si>
    <t>S&amp;P/BMV IPC CompMx Trailing Income Equities Index (MXN) TR</t>
  </si>
  <si>
    <t xml:space="preserve">S&amp;P/BMV IPC CompMx Trailing Income Equities ESG Tilted Index </t>
  </si>
  <si>
    <t xml:space="preserve">S&amp;P/BMV IPC CompMx Trailing Income Equities Index </t>
  </si>
  <si>
    <t>S&amp;P/BMV Indices Methodology</t>
  </si>
  <si>
    <t>SPBMV-IPCCMXNCWDOT-MX----</t>
  </si>
  <si>
    <t>HY0000</t>
  </si>
  <si>
    <t>S&amp;P/BMV IPC ESG Tilted (Heavy) Index (MXN) TR</t>
  </si>
  <si>
    <t>SPESG-IPC-MXNCWEHT-MX----</t>
  </si>
  <si>
    <t>EY0000</t>
  </si>
  <si>
    <t>S&amp;P/BMV IRT</t>
  </si>
  <si>
    <t xml:space="preserve">S&amp;P/BMV IPC ESG Tilted (Heavy) Index </t>
  </si>
  <si>
    <t>S&amp;P/BMV IPC ESG Tilted (Light) Index (MXN) TR</t>
  </si>
  <si>
    <t>SPESG-IPC-MXNCWELT-MX----</t>
  </si>
  <si>
    <t>EP0000</t>
  </si>
  <si>
    <t xml:space="preserve">S&amp;P/BMV IPC ESG Tilted (Light) Index </t>
  </si>
  <si>
    <t>S&amp;P/BMV IPC ESG Tilted (Moderate) Index (MXN) TR</t>
  </si>
  <si>
    <t>SPESG-IPC-MXNCWEMT-MX----</t>
  </si>
  <si>
    <t>EW0000</t>
  </si>
  <si>
    <t xml:space="preserve">S&amp;P/BMV IPC ESG Tilted (Moderate) Index </t>
  </si>
  <si>
    <t>S&amp;P/BMV IPC ESG Tilted Index (MXN) TR</t>
  </si>
  <si>
    <t>SPESG-IPC-MXNCWE-T-MX----</t>
  </si>
  <si>
    <t>EL0000</t>
  </si>
  <si>
    <t xml:space="preserve">S&amp;P/BMV IPC ESG Tilted Index </t>
  </si>
  <si>
    <t>SPBMV-IPC-MXNC---T-MX----</t>
  </si>
  <si>
    <t>RT0000</t>
  </si>
  <si>
    <t>S&amp;P/BMV Total Mexico ESG Index (MXN) TR</t>
  </si>
  <si>
    <t>SPESG-IPCTMXNW---T-MX----</t>
  </si>
  <si>
    <t>EG0000</t>
  </si>
  <si>
    <t>S&amp;P/BMV Total Mexico Index (MXN) TR</t>
  </si>
  <si>
    <t xml:space="preserve">S&amp;P/BMV Total Mexico ESG Index </t>
  </si>
  <si>
    <t xml:space="preserve">S&amp;P/BMV Total Mexico Index </t>
  </si>
  <si>
    <t>SPBMV-IPCTMXNC---T-MX----</t>
  </si>
  <si>
    <t>PL0000</t>
  </si>
  <si>
    <t>S&amp;P/BVL Peru General ESG Index (PEN) TR</t>
  </si>
  <si>
    <t>SPESG-PEGNPENCW--T-PE----</t>
  </si>
  <si>
    <t>SPBPGEPT</t>
  </si>
  <si>
    <t>S&amp;P/BVL Peru General Index TR (PEN)</t>
  </si>
  <si>
    <t xml:space="preserve">S&amp;P/BVL Peru General ESG Index </t>
  </si>
  <si>
    <t xml:space="preserve">S&amp;P/BVL Peru General Index </t>
  </si>
  <si>
    <t>S&amp;P/BVL Peru Indices Methodology</t>
  </si>
  <si>
    <t>SPBVL-PEGNPENCW--T-PE----</t>
  </si>
  <si>
    <t>SPBLPGPT</t>
  </si>
  <si>
    <t>S&amp;P/BVL Peru Select 20% Capped ESG Tilted Index (PEN) TR</t>
  </si>
  <si>
    <t>SPESG-PES-PENCWE-T-PE----</t>
  </si>
  <si>
    <t>SPBLECPT</t>
  </si>
  <si>
    <t>S&amp;P/BVL Peru Select 20% Capped Index (PEN) TR</t>
  </si>
  <si>
    <t xml:space="preserve">S&amp;P/BVL Peru Select 20% Capped ESG Tilted Index </t>
  </si>
  <si>
    <t xml:space="preserve">S&amp;P/BVL Peru Select 20% Capped Index </t>
  </si>
  <si>
    <t>SPBVL-PES-PENCW--T-PE----</t>
  </si>
  <si>
    <t>SPBLSCPT</t>
  </si>
  <si>
    <t>S&amp;P/EGX ESG Index (US Dollar)</t>
  </si>
  <si>
    <t>SPESG-EG--USDW---P-EG----</t>
  </si>
  <si>
    <t>SPESEGUP</t>
  </si>
  <si>
    <t xml:space="preserve">S&amp;P/EGX ESG Index </t>
  </si>
  <si>
    <t>S&amp;P/EGX ESG Index Methodology</t>
  </si>
  <si>
    <t>S&amp;P/Hawkamah ESG Pan Arab Index TR</t>
  </si>
  <si>
    <t>SPGBBMPACGUSDW---T-RPR---</t>
  </si>
  <si>
    <t>SPHMPAUT</t>
  </si>
  <si>
    <t>S&amp;P/Hawkamah ESG Pan Arab Index</t>
  </si>
  <si>
    <t>S&amp;P/Hawkamah ESG Indices Methodology</t>
  </si>
  <si>
    <t>S&amp;P/Hawkamah ESG UAE Index (AED) TR</t>
  </si>
  <si>
    <t>SPGBBMPACGAEDW---T-AE----</t>
  </si>
  <si>
    <t>SPHMUEAT</t>
  </si>
  <si>
    <t xml:space="preserve">S&amp;P/Hawkamah ESG UAE Index </t>
  </si>
  <si>
    <t>S&amp;P/JPX 500 ESG Score Tilted Index (0.25) (JPY) TR</t>
  </si>
  <si>
    <t>SPJAPNJP5EJPYW-ELT-JP----</t>
  </si>
  <si>
    <t>SPJPELJT</t>
  </si>
  <si>
    <t xml:space="preserve">S&amp;P/JPX 500 ESG Score Tilted Index (0.25) </t>
  </si>
  <si>
    <t>S&amp;P/JPX 500 ESG Score Tilted Indices Methodology</t>
  </si>
  <si>
    <t>S&amp;P/JPX 500 ESG Score Tilted Index (0.5) (JPY) TR</t>
  </si>
  <si>
    <t>SPJAPNJP5EJPYW-EMT-JP----</t>
  </si>
  <si>
    <t>SPJPEMJT</t>
  </si>
  <si>
    <t xml:space="preserve">S&amp;P/JPX 500 ESG Score Tilted Index (0.5) </t>
  </si>
  <si>
    <t>S&amp;P/JPX 500 ESG Score Tilted Index (1.0) (JPY) TR</t>
  </si>
  <si>
    <t>SPJAPNJP5EJPYW-E-T-JP----</t>
  </si>
  <si>
    <t>SPJPEAJT</t>
  </si>
  <si>
    <t xml:space="preserve">S&amp;P/JPX 500 ESG Score Tilted Index (1.0) </t>
  </si>
  <si>
    <t>S&amp;P/JPX 500 ESG Score Tilted Index (2.0) (JPY) TR</t>
  </si>
  <si>
    <t>SPJAPNJP5EJPYW-EHT-JP----</t>
  </si>
  <si>
    <t>SPJPEHJT</t>
  </si>
  <si>
    <t xml:space="preserve">S&amp;P/JPX 500 ESG Score Tilted Index (2.0) </t>
  </si>
  <si>
    <t>S&amp;P/JPX Carbon Efficient Index (JPY) TR</t>
  </si>
  <si>
    <t>SPJAPNJTCEJPYW---T-JP----</t>
  </si>
  <si>
    <t>SPJPCEJT</t>
  </si>
  <si>
    <t xml:space="preserve">S&amp;P/JPX Carbon Efficient Index </t>
  </si>
  <si>
    <t>S&amp;P/KRX Carbon Efficient Capped Index (USD) TR</t>
  </si>
  <si>
    <t>SPKRX-BMCEUSDCW--T-KR----</t>
  </si>
  <si>
    <t>SPKCECUT</t>
  </si>
  <si>
    <t xml:space="preserve">S&amp;P/KRX Carbon Efficient Capped Index </t>
  </si>
  <si>
    <t>S&amp;P/KRX Carbon Efficient Capped Methodology</t>
  </si>
  <si>
    <t>S&amp;P/KRX ESG Dividend Opportunities Index (KRW) TR</t>
  </si>
  <si>
    <t>SPESG-K2DOKRWW---T-KR----</t>
  </si>
  <si>
    <t>SPKEDOKT</t>
  </si>
  <si>
    <t xml:space="preserve">S&amp;P/KRX ESG Dividend Opportunities Index </t>
  </si>
  <si>
    <t>S&amp;P/KRX ESG Dividend Opportunities Index Methodology</t>
  </si>
  <si>
    <t>S&amp;P/NZX 50 Carbon Efficient Index (USD) Gross</t>
  </si>
  <si>
    <t>SPNZX-N5CEUSDW---T-NZ----</t>
  </si>
  <si>
    <t>SPNZCEUT</t>
  </si>
  <si>
    <t>S&amp;P/NZX 50 Index Gross</t>
  </si>
  <si>
    <t xml:space="preserve">S&amp;P/NZX 50 Carbon Efficient Index </t>
  </si>
  <si>
    <t xml:space="preserve">S&amp;P/NZX 50 Index </t>
  </si>
  <si>
    <t>S&amp;P/NZX 50 ESG Tilted 15/40 Capped Index (USD)</t>
  </si>
  <si>
    <t>SPESG-5NETUSDCW--P-NZ----</t>
  </si>
  <si>
    <t>SP5NETUP</t>
  </si>
  <si>
    <t xml:space="preserve">S&amp;P/NZX 50 ESG Tilted 15/40 Capped Index </t>
  </si>
  <si>
    <t>SPNZX-NZ50NZDFF--T-NZ----</t>
  </si>
  <si>
    <t>SPNZXNZ50TR</t>
  </si>
  <si>
    <t>S&amp;P/NZX New Zealand Indices Methodology</t>
  </si>
  <si>
    <t>S&amp;P/NZX 50 Portfolio Carbon Efficient Index (NZD) Gross</t>
  </si>
  <si>
    <t>SPNZX-N5CPNZDCW--T-NZ----</t>
  </si>
  <si>
    <t>SPNZPCNT</t>
  </si>
  <si>
    <t>S&amp;P/NZX 50 Portfolio Index Gross</t>
  </si>
  <si>
    <t xml:space="preserve">S&amp;P/NZX 50 Portfolio Carbon Efficient Index </t>
  </si>
  <si>
    <t xml:space="preserve">S&amp;P/NZX 50 Portfolio Index </t>
  </si>
  <si>
    <t>S&amp;P/NZX 50 Portfolio ESG Tilted Index (USD) Gross</t>
  </si>
  <si>
    <t>SPESG-NZ5TUSDCW--T-NZ----</t>
  </si>
  <si>
    <t>SPN5ETUT</t>
  </si>
  <si>
    <t xml:space="preserve">S&amp;P/NZX 50 Portfolio ESG Tilted Index </t>
  </si>
  <si>
    <t>SPNZX-NZ5PNZDCW--T-NZ----</t>
  </si>
  <si>
    <t>SPNZXNC50TR</t>
  </si>
  <si>
    <t>S&amp;P/TOPIX 150 (TR)</t>
  </si>
  <si>
    <t>SPJAPNJTX-JPYFF--T-JP-L--</t>
  </si>
  <si>
    <t>SPTOPIXTR</t>
  </si>
  <si>
    <t xml:space="preserve">S&amp;P/TOPIX 150 </t>
  </si>
  <si>
    <t>S&amp;P/TOPIX 150 Index Methodology</t>
  </si>
  <si>
    <t>S&amp;P/TOPIX 150 Fossil Fuel Free Index TR</t>
  </si>
  <si>
    <t>SPJAPNJTX-JPYFFXOT-JP-L--</t>
  </si>
  <si>
    <t>SP15F3YT</t>
  </si>
  <si>
    <t>S&amp;P/TOPIX 150 Fossil Fuel Free Index</t>
  </si>
  <si>
    <t>S&amp;P/TSX 60 (TR)</t>
  </si>
  <si>
    <t>SPCADNTX60CADUF--T-CA-L--</t>
  </si>
  <si>
    <t>SPTSET</t>
  </si>
  <si>
    <t xml:space="preserve">S&amp;P/TSX 60 </t>
  </si>
  <si>
    <t>S&amp;P/TSX Canadian Indices Methodology</t>
  </si>
  <si>
    <t>S&amp;P/TSX 60 Carbon Efficient Index (CAD) TR</t>
  </si>
  <si>
    <t>SPCADNTXCECADW---T-CA----</t>
  </si>
  <si>
    <t>TSCER</t>
  </si>
  <si>
    <t xml:space="preserve">S&amp;P/TSX 60 Carbon Efficient Index </t>
  </si>
  <si>
    <t>S&amp;P/TSX Carbon Efficient Index Series Methodology</t>
  </si>
  <si>
    <t>S&amp;P/TSX 60 ESG Index (CAD) TR</t>
  </si>
  <si>
    <t>SPESG-TX60CADW-EMT-CA-L--</t>
  </si>
  <si>
    <t>SPTSETCT</t>
  </si>
  <si>
    <t xml:space="preserve">S&amp;P/TSX 60 ESG Index </t>
  </si>
  <si>
    <t>S&amp;P/TSX ESG Indices Methodology</t>
  </si>
  <si>
    <t>S&amp;P/TSX 60 Fossil Fuel Free Index TR</t>
  </si>
  <si>
    <t>SPCADNTXFFCADUFXOT-CA-L--</t>
  </si>
  <si>
    <t>TXFFT</t>
  </si>
  <si>
    <t>S&amp;P/TSX 60 Fossil Fuel Free Index</t>
  </si>
  <si>
    <t>S&amp;P/TSX 60 Fossil Fuel Free Index Methodology</t>
  </si>
  <si>
    <t>S&amp;P/TSX Canadian ESG Dividend Aristocrats FMC Weighted Index (USD)</t>
  </si>
  <si>
    <t>SPESG-CARFUSDCW--P-CA----</t>
  </si>
  <si>
    <t>SPTXEDUP</t>
  </si>
  <si>
    <t>S&amp;P/TSX Composite Index (TR)</t>
  </si>
  <si>
    <t xml:space="preserve">S&amp;P/TSX Canadian ESG Dividend Aristocrats FMC Weighted Index </t>
  </si>
  <si>
    <t xml:space="preserve">S&amp;P/TSX Composite Index </t>
  </si>
  <si>
    <t>S&amp;P/TSX Composite Carbon Efficient Index (CAD) TR</t>
  </si>
  <si>
    <t>SPCADNTXCICADW---T-CA----</t>
  </si>
  <si>
    <t>XECER</t>
  </si>
  <si>
    <t xml:space="preserve">S&amp;P/TSX Composite Carbon Efficient Index </t>
  </si>
  <si>
    <t>S&amp;P/TSX Composite Custom Exclusion Index</t>
  </si>
  <si>
    <t>SCCADNTCCXCADDF--P-CA----</t>
  </si>
  <si>
    <t>SPTSXCE</t>
  </si>
  <si>
    <t>S&amp;P/TSX Composite ESG Index (CAD) TR</t>
  </si>
  <si>
    <t>SPESG-TXC-CADW---T-CA----</t>
  </si>
  <si>
    <t>SPTSCECT</t>
  </si>
  <si>
    <t xml:space="preserve">S&amp;P/TSX Composite ESG Index </t>
  </si>
  <si>
    <t>S&amp;P/TSX Composite ESG Tilted Index (CAD) TR</t>
  </si>
  <si>
    <t>SPESG-TXC-CADW-E-T-CA----</t>
  </si>
  <si>
    <t>TXSGTR</t>
  </si>
  <si>
    <t xml:space="preserve">S&amp;P/TSX Composite ESG Tilted Index </t>
  </si>
  <si>
    <t>SPCADNTXC-CADUF--T-CA----</t>
  </si>
  <si>
    <t>15T</t>
  </si>
  <si>
    <t>S&amp;P/TSX Energy Transition Materials Index (USD)</t>
  </si>
  <si>
    <t>SPGBTHETM-USDW---P-RNA---</t>
  </si>
  <si>
    <t>SPENTMUP</t>
  </si>
  <si>
    <t xml:space="preserve">S&amp;P/TSX Energy Transition Materials Index </t>
  </si>
  <si>
    <t>DS00346</t>
  </si>
  <si>
    <t>Index:</t>
  </si>
  <si>
    <t>Universe Index:</t>
  </si>
  <si>
    <t>ESG SCORES METRICS</t>
  </si>
  <si>
    <t>Environmental Score</t>
  </si>
  <si>
    <t>Social Score</t>
  </si>
  <si>
    <t>Governance Score</t>
  </si>
  <si>
    <t>(Weighted-average)</t>
  </si>
  <si>
    <t>Dataset Coverage</t>
  </si>
  <si>
    <t>Constituent Count:</t>
  </si>
  <si>
    <t>Index Weight:</t>
  </si>
  <si>
    <t>ESG STANDARDS VIOLATIONS &amp; CONTROVERSIES METRICS</t>
  </si>
  <si>
    <t>GHG Emissions: Not Covered</t>
  </si>
  <si>
    <t>Green Sectors Exposure</t>
  </si>
  <si>
    <t>Weighted Revenue, %:</t>
  </si>
  <si>
    <t>High Climate Impact NACE Sections Exposure</t>
  </si>
  <si>
    <t>High Emitting Sector Exposure</t>
  </si>
  <si>
    <t>tCO2e / USDmn Invested)</t>
  </si>
  <si>
    <t xml:space="preserve"> (Weighted-average)</t>
  </si>
  <si>
    <t>BUSINESS ACTIVITIES 
EXPOSURES METRICS</t>
  </si>
  <si>
    <t>ESG Score</t>
  </si>
  <si>
    <t>Controversial Weapons Exposure</t>
  </si>
  <si>
    <t>Tobacco Exposure</t>
  </si>
  <si>
    <t>Active Index MSA Exclusions</t>
  </si>
  <si>
    <t xml:space="preserve">Dataset Coverage: </t>
  </si>
  <si>
    <t>Index-level Sustainability Metrics Report</t>
  </si>
  <si>
    <t>ENVIRONMENTAL &amp; CLIMATE METRICS</t>
  </si>
  <si>
    <t>(Scopes 1 and 2 GHG emissions</t>
  </si>
  <si>
    <r>
      <rPr>
        <b/>
        <sz val="10"/>
        <rFont val="Arial"/>
        <family val="2"/>
      </rPr>
      <t>GHG Emissions: Disclosed</t>
    </r>
    <r>
      <rPr>
        <sz val="10"/>
        <rFont val="Arial"/>
        <family val="2"/>
      </rPr>
      <t xml:space="preserve">
</t>
    </r>
  </si>
  <si>
    <r>
      <rPr>
        <b/>
        <sz val="10"/>
        <rFont val="Arial"/>
        <family val="2"/>
      </rPr>
      <t>GHG Emissions: Modeled</t>
    </r>
    <r>
      <rPr>
        <sz val="10"/>
        <rFont val="Arial"/>
        <family val="2"/>
      </rPr>
      <t xml:space="preserve">
</t>
    </r>
  </si>
  <si>
    <r>
      <rPr>
        <b/>
        <sz val="10"/>
        <rFont val="Arial"/>
        <family val="2"/>
      </rPr>
      <t>Physical Risk Score</t>
    </r>
    <r>
      <rPr>
        <sz val="10"/>
        <rFont val="Arial"/>
        <family val="2"/>
      </rPr>
      <t xml:space="preserve">
</t>
    </r>
  </si>
  <si>
    <t>Carbon-to-Value Footprint</t>
  </si>
  <si>
    <r>
      <rPr>
        <b/>
        <sz val="10"/>
        <color theme="1"/>
        <rFont val="Arial"/>
        <family val="2"/>
      </rPr>
      <t>Analysis Month:</t>
    </r>
    <r>
      <rPr>
        <sz val="9"/>
        <color theme="1"/>
        <rFont val="Arial"/>
        <family val="2"/>
      </rPr>
      <t xml:space="preserve">
</t>
    </r>
  </si>
  <si>
    <t>January 2025</t>
  </si>
  <si>
    <t>The index-level sustainability metrics disclosed in this report are provided on a monthly basis for information purposes and are subject to the S&amp;P DJI Terms of Use.</t>
  </si>
  <si>
    <t xml:space="preserve">For more information on how the metrics are calculated and their input data, see the S&amp;P DJI ESG Metrics Reference Guide. </t>
  </si>
  <si>
    <t>Index Name</t>
  </si>
  <si>
    <t>Effective Date</t>
  </si>
  <si>
    <t>Data As Of</t>
  </si>
  <si>
    <t>Index Constituent Count</t>
  </si>
  <si>
    <t>Index-Level ESG Score(Z-score)</t>
  </si>
  <si>
    <t>DATASET COVERAGE_ESG Scores_Constituent Count</t>
  </si>
  <si>
    <t>DATASET COVERAGE_ESG Scores_Index Weight</t>
  </si>
  <si>
    <t>Index-Level Environmental Score(Z-score)</t>
  </si>
  <si>
    <t>DATASET COVERAGE_Environmental Scores_Constituent Count</t>
  </si>
  <si>
    <t>DATASET COVERAGE_Environmental Scores_Index Weight</t>
  </si>
  <si>
    <t>DATASET COVERAGE_Physical Risk Scores_Constituent Count</t>
  </si>
  <si>
    <t>DATASET COVERAGE_Physical Risk Scores_Index Weight</t>
  </si>
  <si>
    <t>Index-Level Physical Risk Score</t>
  </si>
  <si>
    <t>High Climate Impact NACE Section Exposure_Weighted Revenues</t>
  </si>
  <si>
    <t>High Climate Impact NACE Section Exposure_Constituent Count</t>
  </si>
  <si>
    <t>NACE 5_9 19_20 Division Exposure_Weighted Revenues</t>
  </si>
  <si>
    <t>NACE 5_9 19_20 Division Exposure_Constituent Count</t>
  </si>
  <si>
    <t>DATASET COVERAGE_Trucost Sector Revenues_Constituent Count</t>
  </si>
  <si>
    <t>DATASET COVERAGE_Trucost Sector Revenues_Index Weight</t>
  </si>
  <si>
    <t>Weighted-average Carbon Intensity_Scope 1+2/EVIC_per USDmn Invested</t>
  </si>
  <si>
    <t>Disclosed GHG Emissions_Constituent Count</t>
  </si>
  <si>
    <t>Disclosed GHG Emissions_Index Weight</t>
  </si>
  <si>
    <t>Not Disclosed GHG Emissions_Constituent Count</t>
  </si>
  <si>
    <t>Not Disclosed GHG Emissions_Index Weight</t>
  </si>
  <si>
    <t>Not Covered GHG Emissions_Constituent Count</t>
  </si>
  <si>
    <t>Not Covered GHG Emissions_Index Weight</t>
  </si>
  <si>
    <t>Green Sector Exposure_Weighted Revenues</t>
  </si>
  <si>
    <t>Green Sector Exposure_Constituent Count</t>
  </si>
  <si>
    <t>Index-Level Social Score(Z-score)</t>
  </si>
  <si>
    <t>DATASET COVERAGE_Social Scores_Constituent Count</t>
  </si>
  <si>
    <t>DATASET COVERAGE_Social Scores_Index Weight</t>
  </si>
  <si>
    <t>Active MSA Index Exclusions Exposure_Index Weight</t>
  </si>
  <si>
    <t>Active MSA Index Exclusions Exposure_Constituent Count</t>
  </si>
  <si>
    <t>Non-Compliant Exposure_Index Weight</t>
  </si>
  <si>
    <t>Non-Compliant Exposure_Constituent Count</t>
  </si>
  <si>
    <t>DATASET COVERAGE_GSS_Constituent Count</t>
  </si>
  <si>
    <t>DATASET COVERAGE_GSS_Index Weight</t>
  </si>
  <si>
    <t>SUST_CWs Exposure_Index Weight</t>
  </si>
  <si>
    <t>SUST_CWs Exposure_Constituent Count</t>
  </si>
  <si>
    <t>SUST_Tobacco Exposure_Index Weight</t>
  </si>
  <si>
    <t>SUST_Tobacco Exposure_Constituent Count</t>
  </si>
  <si>
    <t>DATASET COVERAGE_SUST_PI_Constituent Count</t>
  </si>
  <si>
    <t>DATASET COVERAGE_SUST_PI_Index Weight</t>
  </si>
  <si>
    <t>Index-Level Governance Score(Z-score)</t>
  </si>
  <si>
    <t>DATASET COVERAGE_Governance Scores_Constituent Count</t>
  </si>
  <si>
    <t>DATASET COVERAGE_Governance Scores_Index Weight</t>
  </si>
  <si>
    <t>Compliant Exposure_Constituent Count</t>
  </si>
  <si>
    <t>Compliant Exposure_Index Weight</t>
  </si>
  <si>
    <t>Watchlist Exposure_Constituent Count</t>
  </si>
  <si>
    <t>Watchlist Exposure_Index Weight</t>
  </si>
  <si>
    <t>Index-Level ESG Score(Weighted Average)</t>
  </si>
  <si>
    <t>Index-Level Environmental Score(Weighted Average)</t>
  </si>
  <si>
    <t>Index-Level Governance Score(Weighted Average)</t>
  </si>
  <si>
    <t>Index-Level Social Score(Weighted Average)</t>
  </si>
  <si>
    <t>ADJCLS</t>
  </si>
  <si>
    <t>SPESG-F20CEUREWCTT-FR-X--</t>
  </si>
  <si>
    <t>SPESG-EZ3CEUREWCTT-REZL--</t>
  </si>
  <si>
    <t>S&amp;P World Sustainability Enhanced Consumer Discretionary Index (USD) TR</t>
  </si>
  <si>
    <t>SPESG-BMI-USDW-CTP-CN-X--</t>
  </si>
  <si>
    <t>DJSRI-SUWEUSDFF--T-DW1---A40??0000</t>
  </si>
  <si>
    <t>Dow Jones Sustainability World Enlarged Ex-Alcohol, Tobacco, Gambling, and Armaments &amp; Firearms Index TR</t>
  </si>
  <si>
    <t>DS00495N</t>
  </si>
  <si>
    <t>SPKENSKCLIUSDW---P-US----</t>
  </si>
  <si>
    <t>S&amp;P Kensho Cleantech Index (USD)</t>
  </si>
  <si>
    <t>KCLEANP</t>
  </si>
  <si>
    <t>SPESG-BMI-USDW-CTP-RGLX--</t>
  </si>
  <si>
    <t>S&amp;P World ESG Enhanced Financials Index (USD)</t>
  </si>
  <si>
    <t>S&amp;P World Sustainability Enhanced Health Care Index (USD) TR</t>
  </si>
  <si>
    <t>S&amp;P World Health Care (Sector) Index (USD) TR</t>
  </si>
  <si>
    <t>SPKENSKSGIUSDW---P-US----</t>
  </si>
  <si>
    <t>S&amp;P Kensho Smart Grids Index (USD)</t>
  </si>
  <si>
    <t>KGRIDSP</t>
  </si>
  <si>
    <t>S&amp;P Developed Ex-Australia LargeMidCap Carbon Control AUD Hedged Index TR</t>
  </si>
  <si>
    <t>S&amp;P World ESG Enhanced Utilities Index (USD)</t>
  </si>
  <si>
    <t>S&amp;P World Sustainability Enhanced Consumer Staples Index (USD) TR</t>
  </si>
  <si>
    <t>SPESG-XBIOUSDW---P-RGLX--</t>
  </si>
  <si>
    <t>S&amp;P Global LargeMidCap Biodiversity Index (USD)</t>
  </si>
  <si>
    <t>SPXDBIUP</t>
  </si>
  <si>
    <t>SPKENSKCEIUSDW---P-US----</t>
  </si>
  <si>
    <t>S&amp;P Kensho Clean Energy Index (USD)</t>
  </si>
  <si>
    <t>KENERGYP</t>
  </si>
  <si>
    <t>beS&amp;P Global LargeMidCap Carbon Budget Climate Bespoke(P) Index (USD)</t>
  </si>
  <si>
    <t>S&amp;P World Consumer Discretionary (Sector) Index (USD) TR</t>
  </si>
  <si>
    <t>S&amp;P Brazil BMI (LCL) TR</t>
  </si>
  <si>
    <t>SPESG-EZ3PEUREWPAT-REZL--</t>
  </si>
  <si>
    <t>SPESG-BMI-USDW-PAT-RWSX--</t>
  </si>
  <si>
    <t>S&amp;P World Net Zero 2050 Paris-Aligned ESG Index (USD) TR</t>
  </si>
  <si>
    <t>SPESG-J10TJPYW-PAP-JP-X--</t>
  </si>
  <si>
    <t>S&amp;P Japan LargeMidCap 100 Paris-Aligned Transition ESG Index (JPY)</t>
  </si>
  <si>
    <t>SPJXTEJP</t>
  </si>
  <si>
    <t>SPESG-BMI-USDFFS-P-REUX--</t>
  </si>
  <si>
    <t>S&amp;P Europe LargeMidCap ESG Shariah Index (USD)</t>
  </si>
  <si>
    <t>SPEDXSUP</t>
  </si>
  <si>
    <t>SPESG-EJ1CEUREWCTT-EUJX--</t>
  </si>
  <si>
    <t>SPGBBMBMI-USDW-LOT-RWDX--</t>
  </si>
  <si>
    <t>S&amp;P Developed Low Volatility Index TR</t>
  </si>
  <si>
    <t>SPDELVUT</t>
  </si>
  <si>
    <t>SPGBBMBMI-EURFF--T-REUS--</t>
  </si>
  <si>
    <t>S&amp;P Europe SmallCap (EUR) TR</t>
  </si>
  <si>
    <t>SPCEMIREUEUR.TR</t>
  </si>
  <si>
    <t>SPCADNTXCTCADCW--P-CA----</t>
  </si>
  <si>
    <t>S&amp;P/TSX Renewable Energy and Clean Technology Index</t>
  </si>
  <si>
    <t>TXCT</t>
  </si>
  <si>
    <t>SPESG-BMI-USDW-PAP-RGLX--</t>
  </si>
  <si>
    <t>SPGBTHRAGEUSDW---P-RGL---</t>
  </si>
  <si>
    <t>S&amp;P Global Agribusiness Equity Index</t>
  </si>
  <si>
    <t>SPAGREDP</t>
  </si>
  <si>
    <t>S&amp;P World Sustainability Enhanced Banks Index (USD) TR</t>
  </si>
  <si>
    <t>SPGBBMBMI-USDFFQ-T-RQDX--</t>
  </si>
  <si>
    <t>S&amp;P Quality Developed LargeMidCap Index (US Dollar) Gross Total Return</t>
  </si>
  <si>
    <t>SPQDUT</t>
  </si>
  <si>
    <t>SPESG-BMI-USDW-PAP-CN-X--</t>
  </si>
  <si>
    <t>S&amp;P World Consumer Staples (Sector) Index (USD) TR</t>
  </si>
  <si>
    <t>SPESG-A200USDW---T-AU----</t>
  </si>
  <si>
    <t>S&amp;P/ASX 200 ESG Index (USD) TR</t>
  </si>
  <si>
    <t>SPAESGUT</t>
  </si>
  <si>
    <t>S&amp;P World Sustainability Enhanced Real Estate Index (USD) TR</t>
  </si>
  <si>
    <t>SPESG-BMI-GBPW-PAT-GB----</t>
  </si>
  <si>
    <t>S&amp;P World Energy (Sector) Index (USD) TR</t>
  </si>
  <si>
    <t>S&amp;P World Sustainability Enhanced Materials Index (USD) TR</t>
  </si>
  <si>
    <t>SPESG-E120USDFFS-P-RGL---</t>
  </si>
  <si>
    <t>S&amp;P Global 1200 ESG Shariah Index (USD)</t>
  </si>
  <si>
    <t>SPGESSUP</t>
  </si>
  <si>
    <t>SPESG-WCRTUSDW---P-RWSX--</t>
  </si>
  <si>
    <t>S&amp;P World Climate Resilience Tilted Index (USD)</t>
  </si>
  <si>
    <t>SPWCRTUP</t>
  </si>
  <si>
    <t>SPGBBMBMI-EURW-EVT-REUX--</t>
  </si>
  <si>
    <t>S&amp;P Enhanced Value Europe LargeMidCap Index (EUR) Gross Total Return</t>
  </si>
  <si>
    <t>SEVEUXET</t>
  </si>
  <si>
    <t>DJSRI-SUW-USDFF--P-DC1---</t>
  </si>
  <si>
    <t>Dow Jones Sustainability World Developed Index</t>
  </si>
  <si>
    <t>W3SGI</t>
  </si>
  <si>
    <t>S&amp;P/B3 Brazil ESG Index (USD) TR</t>
  </si>
  <si>
    <t>S&amp;P World ESG Enhanced Industrials Index (USD)</t>
  </si>
  <si>
    <t>S&amp;P World Sustainability Enhanced Utilities Index (USD) TR</t>
  </si>
  <si>
    <t>SPESG-BMI-EURW-PAT-REZX--</t>
  </si>
  <si>
    <t>SPAUSTA200AUDFF--T-AU----</t>
  </si>
  <si>
    <t>S&amp;P/ASX 200 (TR)</t>
  </si>
  <si>
    <t>TR</t>
  </si>
  <si>
    <t>S&amp;P Global 1200 Fossil Fuel Reserves Free Index TR</t>
  </si>
  <si>
    <t>SPKENSCYS-USDW---P-RGL---</t>
  </si>
  <si>
    <t>S&amp;P Kensho Global Cyber Security Screened Index (USD)</t>
  </si>
  <si>
    <t>KGCYSP</t>
  </si>
  <si>
    <t>SPGBBMBMI-GBPFF--T-GB----</t>
  </si>
  <si>
    <t>S&amp;P United Kingdom BMI (GBP) TR</t>
  </si>
  <si>
    <t>SPCBMICGBGBP.TR</t>
  </si>
  <si>
    <t>SPGBTHENCENZDW---P-RWS---</t>
  </si>
  <si>
    <t>S&amp;P Developed Ex-Korea Clean Energy Index (NZD)</t>
  </si>
  <si>
    <t>SPDXKCNP</t>
  </si>
  <si>
    <t>SPESG-EZ5SEUREWPAT-REZL--</t>
  </si>
  <si>
    <t>SPESG-5CTFUSDW---P-US-L--</t>
  </si>
  <si>
    <t>S&amp;P 500 Climate Transition Base ESG Index (USD)</t>
  </si>
  <si>
    <t>SPXCTFUP</t>
  </si>
  <si>
    <t>SPESG-BMI-USDFFS-P-RAPX--</t>
  </si>
  <si>
    <t>S&amp;P Asia Pacific LargeMidCap ESG Shariah Index (USD)</t>
  </si>
  <si>
    <t>SPAPESUP</t>
  </si>
  <si>
    <t>SPGBBMBMCEUSDW---P-RGLS--</t>
  </si>
  <si>
    <t>S&amp;P Global SmallCap Carbon Efficient Index (USD)</t>
  </si>
  <si>
    <t>SPGSCRUP</t>
  </si>
  <si>
    <t>SPESG-BMI-USDFFS-P-REMX--</t>
  </si>
  <si>
    <t>S&amp;P Emerging LargeMidCap ESG Shariah Index (USD)</t>
  </si>
  <si>
    <t>SPEXESUP</t>
  </si>
  <si>
    <t>SPESG-EZ1PEUREWPAP-REZX--</t>
  </si>
  <si>
    <t>SPESG-Z5EEUSDW-PAP-REZX--</t>
  </si>
  <si>
    <t>S&amp;P Eurozone 50 Net Zero 2050 Paris-Aligned ESG Select FMC Weighted Index (USD)</t>
  </si>
  <si>
    <t>SPEPSEUP</t>
  </si>
  <si>
    <t>SPESG-GBA-HKDW-CTT-RCH---</t>
  </si>
  <si>
    <t>SPESG-WRSGUSDW---P-RWSX--</t>
  </si>
  <si>
    <t>S&amp;P World Guarded Index (USD)</t>
  </si>
  <si>
    <t>SPWRSGUP</t>
  </si>
  <si>
    <t>DJSRI-SUW-AUDW---P-AU----</t>
  </si>
  <si>
    <t>Dow Jones Sustainability Australia Index (AUD)</t>
  </si>
  <si>
    <t>SAMAU</t>
  </si>
  <si>
    <t>S&amp;P World ESG Enhanced Health Care Index (USD)</t>
  </si>
  <si>
    <t>S&amp;P Europe 350 ESG Index (USD) TR</t>
  </si>
  <si>
    <t>S&amp;P 500 Growth Uncapped Index (USD) TR</t>
  </si>
  <si>
    <t>SPXGUCUT</t>
  </si>
  <si>
    <t>SPESG-500-USDUFS-P-US-L--</t>
  </si>
  <si>
    <t>S&amp;P 500 ESG Shariah Index (USD)</t>
  </si>
  <si>
    <t>SPXESSUP</t>
  </si>
  <si>
    <t>SPESG-BMI-GBPW-CTT-GB----</t>
  </si>
  <si>
    <t>SPESG-EZ5CEUREWCTT-REZL--</t>
  </si>
  <si>
    <t>S&amp;P/ASX All Australian 50 Fossil Fuel Reserves Free Index (USD) TR</t>
  </si>
  <si>
    <t>S&amp;P Europe 350 Fossil Fuel Reserves Free Index TR</t>
  </si>
  <si>
    <t>S&amp;P/TOPIX 150 Fossil Fuel Reserves Free Index TR</t>
  </si>
  <si>
    <t>S&amp;P South Africa Domestic Shareholder Weighted (DSW) Carbon Efficient Index (USD) TR</t>
  </si>
  <si>
    <t>SCESG-BMI8USDCWS-P-RGLX--</t>
  </si>
  <si>
    <t>S&amp;P Global LargeMidCap ESG Shariah Top 80 Capped Index (USD) (Custom)</t>
  </si>
  <si>
    <t>SPGXESUP</t>
  </si>
  <si>
    <t>S&amp;P Pan Arab Composite Shariah Index TR LCL</t>
  </si>
  <si>
    <t>SPESG-BMI-USDFFS-P-RWDX--</t>
  </si>
  <si>
    <t>S&amp;P Developed LargeMidCap ESG Shariah Index (USD)</t>
  </si>
  <si>
    <t>SPDLESUP</t>
  </si>
  <si>
    <t>SPESG-NXNPUSDW-PAP-RWSX--</t>
  </si>
  <si>
    <t>S&amp;P World Net Zero 2050 Paris-Aligned ESG Ex-Non-Pharma Animal Testing Index (USD)</t>
  </si>
  <si>
    <t>S&amp;P World Net Zero 2050 Paris-Aligned ESG+ Index (USD) TR</t>
  </si>
  <si>
    <t>SPCADNTXC-CADUFXOP-CA----</t>
  </si>
  <si>
    <t>S&amp;P/TSX Composite Fossil Fuel Reserves Free Index (CAD)</t>
  </si>
  <si>
    <t>SPTCFFCP</t>
  </si>
  <si>
    <t>SPESG-CBC-USDW---P-RGLX--</t>
  </si>
  <si>
    <t>S&amp;P Global LargeMidCap Carbon Budget Climate Index (USD)</t>
  </si>
  <si>
    <t>SPGCBCUP</t>
  </si>
  <si>
    <t>S&amp;P World ESG Enhanced Materials Index (USD)</t>
  </si>
  <si>
    <t>SPESG-BMI-EURW-CTT-REUX--</t>
  </si>
  <si>
    <t>SPESG-BMI-USDW-PAP-RKEX--</t>
  </si>
  <si>
    <t>SPGBBMBMI-EURCWMOT-RQEX--</t>
  </si>
  <si>
    <t>S&amp;P Momentum Europe LargeMidCap Index (Euro Currency) Gross Total Return</t>
  </si>
  <si>
    <t>SPEUMET</t>
  </si>
  <si>
    <t>DJSRI-SUW-USDFF--P-DW1---A40??0000</t>
  </si>
  <si>
    <t>S&amp;P World ESG Enhanced Real Estate Index (USD)</t>
  </si>
  <si>
    <t>SPGBBMLVI6EUREWLOP-EUJ---</t>
  </si>
  <si>
    <t>S&amp;P EuroUSAJapan Low Volatility Islamic 60 Equal Weight Index (EUR)</t>
  </si>
  <si>
    <t>SPEUJVEP</t>
  </si>
  <si>
    <t>SPGBTHEMPIUSDW---P-RGL---</t>
  </si>
  <si>
    <t>S&amp;P Global Essential Metals Producers Index (USD)</t>
  </si>
  <si>
    <t>SPGEMPUP</t>
  </si>
  <si>
    <t>S&amp;P 500 ESG Exclusions II Index (USD) TR</t>
  </si>
  <si>
    <t>SPKENSKCPIUSDW---P-US----</t>
  </si>
  <si>
    <t>S&amp;P Kensho Clean Power Index (USD)</t>
  </si>
  <si>
    <t>KPOWERP</t>
  </si>
  <si>
    <t>SPUSA-5TCSUSDEW--P-US-L--</t>
  </si>
  <si>
    <t>S&amp;P 500 Equal Weight Thermal Coal Screened Index (USD)</t>
  </si>
  <si>
    <t>SPXETSUP</t>
  </si>
  <si>
    <t>SPESG-E350USDFFS-P-REU---</t>
  </si>
  <si>
    <t>S&amp;P Europe 350 ESG Shariah Index (USD)</t>
  </si>
  <si>
    <t>SPEUSUP</t>
  </si>
  <si>
    <t>SPESG-30TAEUREW--P-REZX--</t>
  </si>
  <si>
    <t>S&amp;P Eurozone LargeMidCap 30 Temperature Alignment Equal Weight Index (EUR)</t>
  </si>
  <si>
    <t>SPEXTAEP</t>
  </si>
  <si>
    <t>SPESG-50PSUSDW-PAT-US-L--</t>
  </si>
  <si>
    <t>S&amp;P World Sustainability Enhanced Information Technology Index (USD) TR</t>
  </si>
  <si>
    <t>SPKENSTECHUSDW---P-US----</t>
  </si>
  <si>
    <t>S&amp;P Kensho New Technology Index (USD)</t>
  </si>
  <si>
    <t>KNTECHP</t>
  </si>
  <si>
    <t>S&amp;P Eurozone 30 ESG-Momentum Equal Weight Index (EUR)</t>
  </si>
  <si>
    <t>S&amp;P World Sustainability Enhanced Communication Services Index (USD) TR</t>
  </si>
  <si>
    <t>SPESG-EJ1PEUREWPAT-EUJX--</t>
  </si>
  <si>
    <t>SPESG-EZ5PEUREWPAT-REZL--</t>
  </si>
  <si>
    <t>SPESG-NUK5EUREWPAT-UXJX--</t>
  </si>
  <si>
    <t>S&amp;P World Information Technology (Sector) Index (USD) TR</t>
  </si>
  <si>
    <t>S&amp;P 500 Fossil Fuel Reserves Free Index TR</t>
  </si>
  <si>
    <t>SPGBBMBMI-USDFF--P-RCZX--</t>
  </si>
  <si>
    <t>S&amp;P Core Eurozone LargeMidCap Index (USD)</t>
  </si>
  <si>
    <t>SPCPMICEUP</t>
  </si>
  <si>
    <t>S&amp;P/ASX 300 Carbon Efficient Index (AUD) TR</t>
  </si>
  <si>
    <t>SPESG-SDG-USDW---P-RGLX--</t>
  </si>
  <si>
    <t>S&amp;P Global LargeMidCap SDG Index (USD)</t>
  </si>
  <si>
    <t>SPGXSDUP</t>
  </si>
  <si>
    <t>SPESG-5BIOUSDW---P-US-L--</t>
  </si>
  <si>
    <t>S&amp;P 500 Biodiversity Index (USD)</t>
  </si>
  <si>
    <t>SP5DBIUP</t>
  </si>
  <si>
    <t>DJSRI-SUW-USDFF--P-DW2---A40??0000</t>
  </si>
  <si>
    <t>SPESG-5CTPUSDW---P-US-L--</t>
  </si>
  <si>
    <t>S&amp;P 500 Climate Transition Base Pathway-Aligned ESG Index (USD)</t>
  </si>
  <si>
    <t>SPXCBPUP</t>
  </si>
  <si>
    <t>S&amp;P World ESG Enhanced Energy Index (USD)</t>
  </si>
  <si>
    <t>SPKENSAIESUSDW---P-RGL---</t>
  </si>
  <si>
    <t>S&amp;P Kensho Global Artificial Intelligence Enablers Screened Index (USD)</t>
  </si>
  <si>
    <t>KGAIESP</t>
  </si>
  <si>
    <t>S&amp;P World ESG Index (USD) TR</t>
  </si>
  <si>
    <t>S&amp;P World ESG Enhanced Communication Services Index (USD)</t>
  </si>
  <si>
    <t>DS00340</t>
  </si>
  <si>
    <t>Dow Jones Brookfield Global Infrastructure Index (LCL) TR</t>
  </si>
  <si>
    <t>SPESG-BMI-EURW-PAT-REUX--</t>
  </si>
  <si>
    <t>SPESG-TPSGJPYW---P-JP-L--</t>
  </si>
  <si>
    <t>S&amp;P/TOPIX 150 Guarded Index (JPY)</t>
  </si>
  <si>
    <t>SPTPSGJP</t>
  </si>
  <si>
    <t>SPESG-EU1PEURW-PAP-RUEX--</t>
  </si>
  <si>
    <t>S&amp;P EuroUSA 100 Net Zero 2050 Paris-Aligned Select FMC Weighted Index (EUR)</t>
  </si>
  <si>
    <t>SPEUPASP</t>
  </si>
  <si>
    <t>S&amp;P World Communication Services (Sector) Index (USD) TR</t>
  </si>
  <si>
    <t>SPGBBMSDG-EURW---P-RUEX--</t>
  </si>
  <si>
    <t>S&amp;P Transatlantic 50 SDG FMC Weighted Index (EUR)</t>
  </si>
  <si>
    <t>SPTRASEP</t>
  </si>
  <si>
    <t>S&amp;P China A Carbon Efficient Index (USD) TR</t>
  </si>
  <si>
    <t>S&amp;P/TSX 60 Fossil Fuel Reserves Free Index TR</t>
  </si>
  <si>
    <t>SPESG-CBCBDKKW---T-RGLX--</t>
  </si>
  <si>
    <t>beS&amp;P Global LargeMidCap Carbon Budget Climate Bespoke(P) Index (DKK) TR</t>
  </si>
  <si>
    <t>SPGLCBDT</t>
  </si>
  <si>
    <t>S&amp;P World Sustainability Enhanced Financials Index (USD) TR</t>
  </si>
  <si>
    <t>S&amp;P World Materials (Sector) Index (USD) TR</t>
  </si>
  <si>
    <t>SPESG-500-USDW-CTT-US-L--</t>
  </si>
  <si>
    <t>SPUSA-TOB-USDUFXOP-US-L--</t>
  </si>
  <si>
    <t>SP5F3TUP</t>
  </si>
  <si>
    <t>S&amp;P/NZX 50 Portfolio Index (USD) Gross</t>
  </si>
  <si>
    <t>S&amp;P 500 Fossil Fuel Reserves Free Ex-Tobacco Index (USD) TR</t>
  </si>
  <si>
    <t>SPESG-EJ2PEUREWPAP-EUJX--</t>
  </si>
  <si>
    <t>S&amp;P Asia Pacific Developed Ex-Korea LargeMidCap ESG Index (USD)</t>
  </si>
  <si>
    <t>DJSRI-SUW-USDCW--P-DC8---</t>
  </si>
  <si>
    <t>Dow Jones Sustainability Emerging Markets Index</t>
  </si>
  <si>
    <t>DJSEMUP</t>
  </si>
  <si>
    <t>SPGBBMBMI-USDW-EVT-RWDX--</t>
  </si>
  <si>
    <t>S&amp;P Enhanced Value Developed LargeMidCap Index (USD) Gross Total Return</t>
  </si>
  <si>
    <t>SEVDXUT</t>
  </si>
  <si>
    <t>S&amp;P Japan 500 ESG Index (USD) TR</t>
  </si>
  <si>
    <t>SPESG-SDG-USDW---P-US-L--</t>
  </si>
  <si>
    <t>S&amp;P 500 SDG Index (USD)</t>
  </si>
  <si>
    <t>SPXSDGUP</t>
  </si>
  <si>
    <t>S&amp;P World Index (USD) TR</t>
  </si>
  <si>
    <t>SPESG-BMI-USDW-CTT-RWSX--</t>
  </si>
  <si>
    <t>S&amp;P World Net Zero 2050 Climate Transition ESG Index (USD) TR</t>
  </si>
  <si>
    <t>SPESG-BMI-USDW-CTP-RKEX--</t>
  </si>
  <si>
    <t>SPESG-BMI-USDW-PAP-JP-X--</t>
  </si>
  <si>
    <t>Dow Jones Sustainability Eurozone Index NTR</t>
  </si>
  <si>
    <t>SPESG-F20PEUREWPAT-FR-X--</t>
  </si>
  <si>
    <t>S&amp;P Europe 350 Fossil Fuel Reserves Free Index (USD) TR</t>
  </si>
  <si>
    <t>S&amp;P World Utilities (Sector) Index (USD) TR</t>
  </si>
  <si>
    <t>S&amp;P World Sustainability Enhanced Energy Index (USD) TR</t>
  </si>
  <si>
    <t>SPGBBMINTEUSDCW--P-IN----</t>
  </si>
  <si>
    <t>S&amp;P India Tech Index (USD)</t>
  </si>
  <si>
    <t>SPINTEUP</t>
  </si>
  <si>
    <t>S&amp;P 500 Value Uncapped Index (USD) TR</t>
  </si>
  <si>
    <t>SPXVUCUT</t>
  </si>
  <si>
    <t>S&amp;P World ESG Enhanced Consumer Discretionary Index (USD)</t>
  </si>
  <si>
    <t>SPGBBMBMI-EURFFQ-T-RQEX--</t>
  </si>
  <si>
    <t>S&amp;P Quality Europe LargeMidCap Index(Euro Currency) Gross Total Return</t>
  </si>
  <si>
    <t>SPQELMET</t>
  </si>
  <si>
    <t>SPESG-5XSGUSDW---P-US-L--</t>
  </si>
  <si>
    <t>S&amp;P 500 Guarded Index (USD)</t>
  </si>
  <si>
    <t>SP5XSGUP</t>
  </si>
  <si>
    <t>SPESG-N10EUSDW-PAP-RUEX--</t>
  </si>
  <si>
    <t>S&amp;P Transatlantic 100 Net Zero 2050 Paris-Aligned ESG Select FMC Weighted Index (USD)</t>
  </si>
  <si>
    <t>SPTPSEUP</t>
  </si>
  <si>
    <t>S&amp;P World Banks (Industry Group) Index (USD) TR</t>
  </si>
  <si>
    <t>SPGBBMBMI-USDCWMOT-RQDX--</t>
  </si>
  <si>
    <t>S&amp;P Momentum Developed LargeMidCap Index (US Dollar) Gross Total Return</t>
  </si>
  <si>
    <t>SPDMUT</t>
  </si>
  <si>
    <t>Dow Jones Sustainability World Ex-U.S. and Armaments &amp; Firearms Index</t>
  </si>
  <si>
    <t>SPESG-BMI-USDFFS-P-RGLX--</t>
  </si>
  <si>
    <t>S&amp;P Global LargeMidCap ESG Shariah Index(USD)</t>
  </si>
  <si>
    <t>SPLMESUP</t>
  </si>
  <si>
    <t>SPCPMIENAUP</t>
  </si>
  <si>
    <t>SPESG-BMI-USDW-CTP-JP-X--</t>
  </si>
  <si>
    <t>S&amp;P World Sustainability Enhanced Industrials Index (USD) TR</t>
  </si>
  <si>
    <t>SPESG-500-USDW-PAT-US-L--</t>
  </si>
  <si>
    <t>SPGBBMBMI-USDFF--T-RWDS--</t>
  </si>
  <si>
    <t>S&amp;P Developed SmallCap (USD) TR</t>
  </si>
  <si>
    <t>SPCEMIRWDUSD.TR</t>
  </si>
  <si>
    <t>S&amp;P World Ex-U.S. Index (USD) TR</t>
  </si>
  <si>
    <t>S&amp;P World ESG Enhanced Consumer Staples Index (USD)</t>
  </si>
  <si>
    <t>S&amp;P World Real Estate (Sector) Index (USD) TR</t>
  </si>
  <si>
    <t>SPESG-BMI-USDFFS-P-RWUX--</t>
  </si>
  <si>
    <t>S&amp;P Developed Ex-U.S. LargeMidCap ESG Shariah Index (USD)</t>
  </si>
  <si>
    <t>SPUXESUP</t>
  </si>
  <si>
    <t>S&amp;P Emerging LargeMidCap Carbon Control AUD Hedged Index TR</t>
  </si>
  <si>
    <t>DJSRI-SUR-USDCW--P-DE1---</t>
  </si>
  <si>
    <t>Dow Jones Sustainability Europe Region Index</t>
  </si>
  <si>
    <t>DS00545</t>
  </si>
  <si>
    <t>SPESG-TIP5USDW---P-TW-X--</t>
  </si>
  <si>
    <t>S&amp;P TIP Taiwan Carbon Reduced ESG 50 Index (USD)</t>
  </si>
  <si>
    <t>SPTGUP</t>
  </si>
  <si>
    <t>SPESG-BMI-EURW-CTT-REZX--</t>
  </si>
  <si>
    <t>S&amp;P World Industrials (Sector) Index (USD) TR</t>
  </si>
  <si>
    <t>S&amp;P World Financials (Sector) Index (USD) TR</t>
  </si>
  <si>
    <t>S&amp;P Asia 50 Fossil Fuel Reserves Free Index TR</t>
  </si>
  <si>
    <t>S&amp;P World ESG Enhanced Information Technology Index (USD)</t>
  </si>
  <si>
    <t>DATE</t>
  </si>
  <si>
    <t>December 2024</t>
  </si>
  <si>
    <t>November 2024</t>
  </si>
  <si>
    <t>October 2024</t>
  </si>
  <si>
    <t>September 2024</t>
  </si>
  <si>
    <t>August 2024</t>
  </si>
  <si>
    <t>June 2024</t>
  </si>
  <si>
    <t>May 2024</t>
  </si>
  <si>
    <t>April 2024</t>
  </si>
  <si>
    <t>March 2024</t>
  </si>
  <si>
    <t>February 2024</t>
  </si>
  <si>
    <t>January 2024</t>
  </si>
  <si>
    <t>BM/ESG</t>
  </si>
  <si>
    <t>New Name</t>
  </si>
  <si>
    <t>Dow Jones Best-in-Class World Ex-Alcohol, Tobacco, Gambling, and Armaments &amp; Firearms Index</t>
  </si>
  <si>
    <t>Dow Jones Best-in-Class Asia Pacific Index</t>
  </si>
  <si>
    <t>Dow Jones Best-in-Class Eurozone Ex-Alcohol Index</t>
  </si>
  <si>
    <t>Dow Jones Best-in-Class Eurozone Ex-Alcohol, Gambling, and Tobacco Index</t>
  </si>
  <si>
    <t>Dow Jones Best-in-Class Eurozone Ex-Gambling Index</t>
  </si>
  <si>
    <t>Dow Jones Best-in-Class Eurozone Ex-Tobacco Index</t>
  </si>
  <si>
    <t>Dow Jones Best-in-Class Eurozone Index</t>
  </si>
  <si>
    <t>Dow Jones Best-in-Class North America Index</t>
  </si>
  <si>
    <t>Dow Jones Best-in-Class World Ex-Armaments &amp; Firearms Index</t>
  </si>
  <si>
    <t>Dow Jones Brookfield Global Infrastructure Net Zero 2050 Climate Transition ESG Index</t>
  </si>
  <si>
    <t>Dow Jones Global Ex-U.S. Select ESG RESI</t>
  </si>
  <si>
    <t>Dow Jones Global Select ESG RESI</t>
  </si>
  <si>
    <t>Dow Jones Best-in-Class Australia Index</t>
  </si>
  <si>
    <t>Dow Jones Best-in-Class Chile Index</t>
  </si>
  <si>
    <t>Dow Jones Best-in-Class Emerging Markets Ex-Alcohol, Tobacco, Gambling, Armaments &amp; Firearms, and Adult Entertainment Index</t>
  </si>
  <si>
    <t>Dow Jones Best-in-Class Europe Ex-Alcohol, Tobacco, Gambling, Armaments &amp; Firearms, and Adult Entertainment Index</t>
  </si>
  <si>
    <t>Dow Jones Best-in-Class Europe Ex-Alcohol Index</t>
  </si>
  <si>
    <t>Dow Jones Best-in-Class Europe Ex-Alcohol, Gambling, and Tobacco Index</t>
  </si>
  <si>
    <t>Dow Jones Best-in-Class Europe Ex-Alcohol, Tobacco, Gambling, and Armaments &amp; Firearms Index</t>
  </si>
  <si>
    <t>Dow Jones Best-in-Class Europe Ex-Armaments &amp; Firearms Index</t>
  </si>
  <si>
    <t>Dow Jones Best-in-Class Europe Ex-Gambling Index</t>
  </si>
  <si>
    <t>Dow Jones Best-in-Class Europe Ex-Tobacco Index</t>
  </si>
  <si>
    <t>Dow Jones Best-in-Class Europe Index</t>
  </si>
  <si>
    <t>Dow Jones Best-in-Class Korea 25% Capped Index</t>
  </si>
  <si>
    <t>Dow Jones Best-in-Class MILA Pacific Alliance Index</t>
  </si>
  <si>
    <t>Dow Jones Best-in-Class North America Composite Index</t>
  </si>
  <si>
    <t>Dow Jones Best-in-Class North America Ex-Alcohol Index</t>
  </si>
  <si>
    <t>Dow Jones Best-in-Class North America Ex-Alcohol, Tobacco, and Gambling Index</t>
  </si>
  <si>
    <t>Dow Jones Best-in-Class North America Ex-Alcohol, Tobacco, Gambling, and Armaments &amp; Firearms Index</t>
  </si>
  <si>
    <t>Dow Jones Best-in-Class North America Ex-Alcohol, Tobacco, Gambling, Armaments &amp; Firearms, and Adult Entertainment Index</t>
  </si>
  <si>
    <t>Dow Jones Best-in-Class North America Ex-Armaments &amp; Firearms Index</t>
  </si>
  <si>
    <t>Dow Jones Best-in-Class North America Ex-Gambling Index</t>
  </si>
  <si>
    <t>Dow Jones Best-in-Class North America Ex-Tobacco Index</t>
  </si>
  <si>
    <t>Dow Jones Best-in-Class World Index (South Korea Sub-Index)</t>
  </si>
  <si>
    <t>Dow Jones Best-in-Class North America Index (U.S. Sub-Index)</t>
  </si>
  <si>
    <t>Dow Jones Best-in-Class World Developed Ex-Korea Diversified Select Index</t>
  </si>
  <si>
    <t>Dow Jones Best-in-Class World Diversified Index</t>
  </si>
  <si>
    <t>Dow Jones Best-in-Class World Diversified Select Index</t>
  </si>
  <si>
    <t>Dow Jones Best-in-Class World Enlarged Ex-Alcohol, Tobacco, Gambling, and Armaments &amp; Firearms Index</t>
  </si>
  <si>
    <t>Dow Jones Best-in-Class World Enlarged Index</t>
  </si>
  <si>
    <t>Dow Jones Best-in-Class World Ex-Energy, Alcohol, Tobacco, Gambling, Armaments &amp; Firearms, and Adult Entertainment Index</t>
  </si>
  <si>
    <t>Dow Jones Best-in-Class World Index</t>
  </si>
  <si>
    <t>Dow Jones U.S. Select ESG REIT Index</t>
  </si>
  <si>
    <t>S&amp;P 400 Carbon Efficient Index</t>
  </si>
  <si>
    <t>S&amp;P 500 + Eurozone LargeMidCap Index</t>
  </si>
  <si>
    <t>S&amp;P 500 Carbon Efficient Index</t>
  </si>
  <si>
    <t>S&amp;P 500 Equal Weight Scored &amp; Screened Index</t>
  </si>
  <si>
    <t>S&amp;P 500 Equal Weight Scored &amp; Screened Leaders Select Index</t>
  </si>
  <si>
    <t>S&amp;P 500 Dividend Aristocrats Screened Index</t>
  </si>
  <si>
    <t>S&amp;P 500 ESG Elite Index</t>
  </si>
  <si>
    <t>S&amp;P 500 Scored &amp; Screened Index</t>
  </si>
  <si>
    <t>S&amp;P 500 Scored &amp; Screened Leaders Index</t>
  </si>
  <si>
    <t>S&amp;P 500 ESG Tilted (Heavy) Index</t>
  </si>
  <si>
    <t>S&amp;P 500 ESG Tilted (Light) Index</t>
  </si>
  <si>
    <t>S&amp;P 500 ESG Tilted (Moderate) Index</t>
  </si>
  <si>
    <t>S&amp;P 500 ESG Tilted Index</t>
  </si>
  <si>
    <t>S&amp;P 500 Scored &amp; Screened+ Index</t>
  </si>
  <si>
    <t>S&amp;P 500 Ex-Firearms Index</t>
  </si>
  <si>
    <t>S&amp;P 500 Fossil Fuel Reserves Free Ex-Tobacco Index</t>
  </si>
  <si>
    <t>S&amp;P 500 Growth Scored &amp; Screened Index</t>
  </si>
  <si>
    <t>S&amp;P 500 Growth Uncapped Index</t>
  </si>
  <si>
    <t>S&amp;P 500 Low Carbon Low Volatility High Dividend Index</t>
  </si>
  <si>
    <t>S&amp;P 500 Net Zero 2050 Climate Transition ESG Index</t>
  </si>
  <si>
    <t>S&amp;P 500 Net Zero 2050 Paris-Aligned ESG Index</t>
  </si>
  <si>
    <t>S&amp;P 500 Net Zero 2050 Paris-Aligned ESG+ Index</t>
  </si>
  <si>
    <t>S&amp;P 500 Net Zero 2050 Paris-Aligned Sustainability Screened Index</t>
  </si>
  <si>
    <t>S&amp;P 500 Sustainability Screened Index</t>
  </si>
  <si>
    <t>S&amp;P 500 Value Scored &amp; Screened Index</t>
  </si>
  <si>
    <t>S&amp;P 500 Value Uncapped Index</t>
  </si>
  <si>
    <t>S&amp;P 600 Carbon Efficient Index</t>
  </si>
  <si>
    <t>S&amp;P Asia Pacific Developed Ex-Korea LargeMidCap Scored &amp; Screened Index</t>
  </si>
  <si>
    <t>S&amp;P Asia Pacific Developed LargeMidCap Scored &amp; Screened Index</t>
  </si>
  <si>
    <t>S&amp;P Asia Pacific Emerging LargeMidCap Scored &amp; Screened Index</t>
  </si>
  <si>
    <t>S&amp;P Asia Pacific Emerging Plus LargeMidCap Scored &amp; Screened Index</t>
  </si>
  <si>
    <t>S&amp;P Asia Pacific Ex-Australia &amp; New Zealand LargeMidCap Scored &amp; Screened Index</t>
  </si>
  <si>
    <t>S&amp;P Asia Pacific Ex-Korea LargeMidCap</t>
  </si>
  <si>
    <t>S&amp;P Asia Pacific LargeMidCap</t>
  </si>
  <si>
    <t>S&amp;P Asia Pacific LargeMidCap Carbon Efficient Index</t>
  </si>
  <si>
    <t>S&amp;P Canada LargeMidCap</t>
  </si>
  <si>
    <t>S&amp;P Canada LargeMidCap Scored &amp; Screened Index</t>
  </si>
  <si>
    <t>S&amp;P China A Carbon Efficient Index</t>
  </si>
  <si>
    <t>S&amp;P Composite 1500 Scored &amp; Screened Index</t>
  </si>
  <si>
    <t>S&amp;P Composite 1500 ESG Tilted Index</t>
  </si>
  <si>
    <t>S&amp;P Developed BMI</t>
  </si>
  <si>
    <t>S&amp;P Developed Dividend Aristocrats Screened Index</t>
  </si>
  <si>
    <t>S&amp;P Developed ESG Elite Dividend Aristocrats Index</t>
  </si>
  <si>
    <t>S&amp;P Developed Ex-Australia LargeMidCap</t>
  </si>
  <si>
    <t>S&amp;P Developed Ex-Australia LargeMidCap Carbon Control Index</t>
  </si>
  <si>
    <t>S&amp;P Developed Ex-North America &amp; Korea LargeMidCap ESG Tilted Index</t>
  </si>
  <si>
    <t>S&amp;P Developed Ex-U.S. Catholic Values Index</t>
  </si>
  <si>
    <t>S&amp;P Developed LargeMidCap</t>
  </si>
  <si>
    <t>S&amp;P Developed LargeMidCap Carbon Efficient Index</t>
  </si>
  <si>
    <t>S&amp;P Developed LargeMidCap Scored &amp; Screened Index</t>
  </si>
  <si>
    <t>S&amp;P Developed SmallCap</t>
  </si>
  <si>
    <t>S&amp;P Emerging Asia Pacific LargeMidCap</t>
  </si>
  <si>
    <t>S&amp;P Emerging Asia Pacific Plus LargeMidCap</t>
  </si>
  <si>
    <t>S&amp;P Emerging BMI</t>
  </si>
  <si>
    <t>S&amp;P Emerging LargeMidCap</t>
  </si>
  <si>
    <t>S&amp;P Emerging LargeMidCap Carbon Control Index</t>
  </si>
  <si>
    <t>S&amp;P Emerging LargeMidCap Carbon Efficient Index</t>
  </si>
  <si>
    <t>S&amp;P Emerging LargeMidCap Scored &amp; Screened Index</t>
  </si>
  <si>
    <t>S&amp;P Emerging Plus LargeMidCap</t>
  </si>
  <si>
    <t>S&amp;P Emerging Plus LargeMidCap Scored &amp; Screened Index</t>
  </si>
  <si>
    <t>S&amp;P EPAC Ex-Korea LargeMidCap</t>
  </si>
  <si>
    <t>S&amp;P High Yield Dividend Aristocrats Screened Index</t>
  </si>
  <si>
    <t>S&amp;P Europe 350 Scored &amp; Screened Index</t>
  </si>
  <si>
    <t>S&amp;P Europe 350 Fossil Fuel Reserves Free Index</t>
  </si>
  <si>
    <t>S&amp;P Europe 350 Low Carbon Low Volatility High Dividend Index</t>
  </si>
  <si>
    <t>S&amp;P Europe BMI</t>
  </si>
  <si>
    <t>S&amp;P Europe Developed LargeMidCap Scored &amp; Screened Index</t>
  </si>
  <si>
    <t>S&amp;P Europe Emerging LargeMidCap Scored &amp; Screened Index</t>
  </si>
  <si>
    <t>S&amp;P Europe LargeMidCap</t>
  </si>
  <si>
    <t>S&amp;P Europe LargeMidCap Carbon Efficient Index</t>
  </si>
  <si>
    <t>S&amp;P Europe LargeMidCap Net Zero 2050 Paris-Aligned ESG+ Index</t>
  </si>
  <si>
    <t>S&amp;P EuroUSA 50 ESG Select Equal Weight Index</t>
  </si>
  <si>
    <t>S&amp;P Eurozone LargeCap</t>
  </si>
  <si>
    <t>S&amp;P Eurozone LargeMidCap Net Zero 2050 Paris-Aligned ESG+ Index</t>
  </si>
  <si>
    <t>S&amp;P Eurozone, U.S., and Japan LargeMidCap</t>
  </si>
  <si>
    <t>S&amp;P France LargeMidCap</t>
  </si>
  <si>
    <t>S&amp;P Global 1200 Carbon Efficient Index</t>
  </si>
  <si>
    <t>S&amp;P Global 1200 Scored &amp; Screened Index</t>
  </si>
  <si>
    <t>S&amp;P Global 1200 Low Carbon Low Volatility High Dividend Index</t>
  </si>
  <si>
    <t>S&amp;P Global 50 ESG Select Equal Weight Index</t>
  </si>
  <si>
    <t>S&amp;P Global BMI</t>
  </si>
  <si>
    <t>S&amp;P Global Clean Energy Transition Index</t>
  </si>
  <si>
    <t>S&amp;P Global Clean Energy Select Index</t>
  </si>
  <si>
    <t>S&amp;P Global Dividend Aristocrats Screened Index</t>
  </si>
  <si>
    <t>S&amp;P Global Dividend Aristocrats Screened Quality Income Index</t>
  </si>
  <si>
    <t>S&amp;P Global Ex-Australia &amp; New Zealand LargeMidCap Scored &amp; Screened Index</t>
  </si>
  <si>
    <t>S&amp;P Global Ex-Japan LargeMidCap</t>
  </si>
  <si>
    <t>S&amp;P Global Ex-Japan LargeMidCap Carbon Efficient Index</t>
  </si>
  <si>
    <t>S&amp;P Global LargeMidCap</t>
  </si>
  <si>
    <t>S&amp;P Global LargeMidCap Carbon Efficient Index</t>
  </si>
  <si>
    <t>S&amp;P Global LargeMidCap Scored &amp; Screened Index</t>
  </si>
  <si>
    <t>S&amp;P Japan 500 Scored &amp; Screened Index</t>
  </si>
  <si>
    <t>S&amp;P Korea BMI</t>
  </si>
  <si>
    <t>S&amp;P Korea LargeMidCap</t>
  </si>
  <si>
    <t>S&amp;P Korea LargeMidCap Scored &amp; Screened Index</t>
  </si>
  <si>
    <t>S&amp;P Latin America Emerging LargeMidCap Scored &amp; Screened Index</t>
  </si>
  <si>
    <t>S&amp;P Latin America LargeMidCap</t>
  </si>
  <si>
    <t>S&amp;P Latin America LargeMidCap Carbon Efficient Index</t>
  </si>
  <si>
    <t>S&amp;P MidCap 400 Scored &amp; Screened Index</t>
  </si>
  <si>
    <t>S&amp;P MidCap 400 Scored &amp; Screened+ Index</t>
  </si>
  <si>
    <t>S&amp;P MidCap 400 Sustainability Screened Index</t>
  </si>
  <si>
    <t>S&amp;P Mid-East and Africa Developed LargeMidCap Scored &amp; Screened Index</t>
  </si>
  <si>
    <t>S&amp;P Mid-East and Africa Emerging LargeMidCap Scored &amp; Screened Index</t>
  </si>
  <si>
    <t>S&amp;P North America and Europe Clean Energy Index</t>
  </si>
  <si>
    <t>S&amp;P North America and Europe LargeMidCap</t>
  </si>
  <si>
    <t>S&amp;P North America BMI</t>
  </si>
  <si>
    <t>S&amp;P North America LargeMidCap</t>
  </si>
  <si>
    <t>S&amp;P North America LargeMidCap Carbon Efficient Index</t>
  </si>
  <si>
    <t>S&amp;P North America LargeMidCap Scored &amp; Screened Index</t>
  </si>
  <si>
    <t>S&amp;P North America, Europe Ex-UK, and Japan LargeMidCap</t>
  </si>
  <si>
    <t>S&amp;P SmallCap 600 Scored &amp; Screened Index</t>
  </si>
  <si>
    <t>S&amp;P SmallCap 600 Scored &amp; Screened+ Index</t>
  </si>
  <si>
    <t>S&amp;P SmallCap 600 Sustainability Screened Index</t>
  </si>
  <si>
    <t>S&amp;P United Kingdom BMI</t>
  </si>
  <si>
    <t>S&amp;P United States LargeMidCap</t>
  </si>
  <si>
    <t>S&amp;P United States LargeMidCap Scored &amp; Screened Index</t>
  </si>
  <si>
    <t>S&amp;P World Banks (Industry Group) Index</t>
  </si>
  <si>
    <t>S&amp;P World Communication Services (Sector) Index</t>
  </si>
  <si>
    <t>S&amp;P World Consumer Discretionary (Sector) Index</t>
  </si>
  <si>
    <t>S&amp;P World Consumer Staples (Sector) Index</t>
  </si>
  <si>
    <t>S&amp;P World Energy (Sector) Index</t>
  </si>
  <si>
    <t>S&amp;P World Scored &amp; Screened Index</t>
  </si>
  <si>
    <t>S&amp;P World Ex-U.S. Index</t>
  </si>
  <si>
    <t>S&amp;P World Financials (Sector) Index</t>
  </si>
  <si>
    <t>S&amp;P World Health Care (Sector) Index</t>
  </si>
  <si>
    <t>S&amp;P World Index</t>
  </si>
  <si>
    <t>S&amp;P World Industrials (Sector) Index</t>
  </si>
  <si>
    <t>S&amp;P World Information Technology (Sector) Index</t>
  </si>
  <si>
    <t>S&amp;P World Materials (Sector) Index</t>
  </si>
  <si>
    <t>S&amp;P World Net Zero 2050 Climate Transition ESG Index</t>
  </si>
  <si>
    <t>S&amp;P World Net Zero 2050 Paris-Aligned ESG Index</t>
  </si>
  <si>
    <t>S&amp;P World Net Zero 2050 Paris-Aligned ESG+ Index</t>
  </si>
  <si>
    <t>S&amp;P World Real Estate (Sector) Index</t>
  </si>
  <si>
    <t>S&amp;P World Banks Weighted &amp; Screened Index</t>
  </si>
  <si>
    <t>S&amp;P World Communication Services Weighted &amp; Screened Index</t>
  </si>
  <si>
    <t>S&amp;P World Consumer Discretionary Weighted &amp; Screened Index</t>
  </si>
  <si>
    <t>S&amp;P World Consumer Staples Weighted &amp; Screened Index</t>
  </si>
  <si>
    <t>S&amp;P World Energy Weighted &amp; Screened Index</t>
  </si>
  <si>
    <t>S&amp;P World Financials Weighted &amp; Screened Index</t>
  </si>
  <si>
    <t>S&amp;P World Health Care Weighted &amp; Screened Index</t>
  </si>
  <si>
    <t>S&amp;P World Industrials Weighted &amp; Screened Index</t>
  </si>
  <si>
    <t>S&amp;P World Information Technology Weighted &amp; Screened Index</t>
  </si>
  <si>
    <t>S&amp;P World Materials Weighted &amp; Screened Index</t>
  </si>
  <si>
    <t>S&amp;P World Real Estate Weighted &amp; Screened Index</t>
  </si>
  <si>
    <t>S&amp;P World Utilities Weighted &amp; Screened Index</t>
  </si>
  <si>
    <t>S&amp;P World Utilities (Sector) Index</t>
  </si>
  <si>
    <t>S&amp;P/ASX 200 ESG Index</t>
  </si>
  <si>
    <t>S&amp;P/ASX 300 Carbon Efficient Index</t>
  </si>
  <si>
    <t>S&amp;P/ASX All Australian 50 Fossil Fuel Reserves Free Index</t>
  </si>
  <si>
    <t>S&amp;P/B3 Brazil ESG Index</t>
  </si>
  <si>
    <t>S&amp;P/KRX Carbon Efficient Capped Index</t>
  </si>
  <si>
    <t>S&amp;P/ASX 300</t>
  </si>
  <si>
    <t>Dow Jones Best-in-Class Ethical Europe Low Volatility Index</t>
  </si>
  <si>
    <t>Dow Jones Brookfield Global Green Infrastructure Index</t>
  </si>
  <si>
    <t>Dow Jones Brookfield Global Infrastructure Index</t>
  </si>
  <si>
    <t>Dow Jones Brookfield Global Infrastructure Plus Index</t>
  </si>
  <si>
    <t>Dow Jones Developed Green Real Estate Index</t>
  </si>
  <si>
    <t>Dow Jones Developed Markets Select RESI Index</t>
  </si>
  <si>
    <t>Dow Jones Islamic Market China A Index</t>
  </si>
  <si>
    <t>Dow Jones Islamic Market China A Sustainability Screened 100 Index</t>
  </si>
  <si>
    <t>Dow Jones Best-in-Class Asia Pacific Ex-Alcohol, Tobacco, and Gambling Index</t>
  </si>
  <si>
    <t>Dow Jones Best-in-Class Asia Pacific Ex-Alcohol, Tobacco, Gambling, and Armaments &amp; Firearms Index</t>
  </si>
  <si>
    <t>Dow Jones Best-in-Class Asia Pacific Ex-Alcohol, Tobacco, Gambling, Armaments &amp; Firearms, and Adult Entertainment Index</t>
  </si>
  <si>
    <t>Dow Jones Best-in-Class Asia Pacific Ex-Armaments &amp; Firearms Index</t>
  </si>
  <si>
    <t>Dow Jones Best-in-Class North America Ex-Alcohol, Tobacco, and Gambling Index (Canada Sub-Index)</t>
  </si>
  <si>
    <t>Dow Jones Best-in-Class North America Ex-Alcohol, Tobacco, Gambling, and Armaments &amp; Firearms Index (Canada Sub-Index)</t>
  </si>
  <si>
    <t>Dow Jones Best-in-Class North America Ex-Alcohol, Tobacco, Gambling, Armaments &amp; Firearms, and Adult Entertainment Index (Canada Sub-Index)</t>
  </si>
  <si>
    <t>Dow Jones Best-in-Class North America Ex-Armaments &amp; Firearms Index (Canada Sub-Index)</t>
  </si>
  <si>
    <t>Dow Jones Best-in-Class North America Index (Canada Sub-Index)</t>
  </si>
  <si>
    <t>Dow Jones Best-in-Class Emerging Markets Index</t>
  </si>
  <si>
    <t>Dow Jones Best-in-Class Europe Region Ex-Alcohol Index</t>
  </si>
  <si>
    <t>Dow Jones Best-in-Class Europe Region Ex-Alcohol, Gambling, and Tobacco Index</t>
  </si>
  <si>
    <t>Dow Jones Best-in-Class Europe Region Ex-Alcohol, Tobacco, Gambling, and Armaments &amp; Firearms Index</t>
  </si>
  <si>
    <t>Dow Jones Best-in-Class Europe Region Ex-Alcohol, Tobacco, Gambling, Armaments &amp; Firearms, and Adult Entertainment Index</t>
  </si>
  <si>
    <t>Dow Jones Best-in-Class Europe Region Ex-Armaments &amp; Firearms Index</t>
  </si>
  <si>
    <t>Dow Jones Best-in-Class Europe Region Ex-Gambling Index</t>
  </si>
  <si>
    <t>Dow Jones Best-in-Class Europe Region Ex-Tobacco Index</t>
  </si>
  <si>
    <t>Dow Jones Best-in-Class Europe Region Index</t>
  </si>
  <si>
    <t>Dow Jones Best-in-Class Eurozone Ex-Alcohol, Tobacco, Gambling, and Armaments &amp; Firearms Index</t>
  </si>
  <si>
    <t>Dow Jones Best-in-Class Eurozone Region Ex-Alcohol Index</t>
  </si>
  <si>
    <t>Dow Jones Best-in-Class Eurozone Region Ex-Alcohol, Tobacco, Gambling, Armaments &amp; Firearms, and Adult Entertainment Index</t>
  </si>
  <si>
    <t>Dow Jones Best-in-Class Eurozone Region Ex-Armaments &amp; Firearms Index</t>
  </si>
  <si>
    <t>Dow Jones Best-in-Class Eurozone Region Ex-Gambling Index</t>
  </si>
  <si>
    <t>Dow Jones Best-in-Class Eurozone Region Ex-Tobacco Index</t>
  </si>
  <si>
    <t>Dow Jones Best-in-Class Eurozone Region Index</t>
  </si>
  <si>
    <t>Dow Jones Best-in-Class World Enlarged Index (Nordic Sub-Index)</t>
  </si>
  <si>
    <t>Dow Jones Best-in-Class World Index (U.S. Sub-Index)</t>
  </si>
  <si>
    <t>Dow Jones Best-in-Class North America Ex-Alcohol Index (U.S. Sub-Index)</t>
  </si>
  <si>
    <t>Dow Jones Best-in-Class North America Ex-Alcohol, Tobacco, and Gambling Index (U.S. Sub-Index)</t>
  </si>
  <si>
    <t>Dow Jones Best-in-Class North America Ex-Alcohol, Tobacco, Gambling, and Armaments &amp; Firearms Index (U.S. Sub-Index)</t>
  </si>
  <si>
    <t>Dow Jones Best-in-Class North America Ex-Alcohol, Tobacco, Gambling, Armaments &amp; Firearms, and Adult Entertainment Index (U.S. Sub-Index)</t>
  </si>
  <si>
    <t>Dow Jones Best-in-Class North America Ex-Armaments &amp; Firearms Index (U.S. Sub-Index)</t>
  </si>
  <si>
    <t>Dow Jones Best-in-Class North America Ex-Gambling Index (U.S. Sub-Index)</t>
  </si>
  <si>
    <t>Dow Jones Best-in-Class North America Ex-Tobacco Index (U.S. Sub-Index)</t>
  </si>
  <si>
    <t>Dow Jones Best-in-Class World Ex-Alcohol Index (Developed Sub-Index)</t>
  </si>
  <si>
    <t>Dow Jones Best-in-Class World Ex-Alcohol, Tobacco, and Gambling Index (Developed Sub-Index)</t>
  </si>
  <si>
    <t>Dow Jones Best-in-Class World Ex-Alcohol, Tobacco, Gambling, and Armaments &amp; Firearms Index (Developed Sub-Index)</t>
  </si>
  <si>
    <t>Dow Jones Best-in-Class World Ex-Alcohol, Tobacco, Gambling, Armaments &amp; Firearms, and Adult Entertainment Index (Developed Sub-Index)</t>
  </si>
  <si>
    <t>Dow Jones Best-in-Class World Ex-Armaments &amp; Firearms Index (Developed Sub-Index)</t>
  </si>
  <si>
    <t>Dow Jones Best-in-Class World Ex-Gambling Index (Developed Sub-Index)</t>
  </si>
  <si>
    <t>Dow Jones Best-in-Class World Ex-Tobacco Index (Developed Sub-Index)</t>
  </si>
  <si>
    <t>Dow Jones Best-in-Class World Index (Developed Sub-Index)</t>
  </si>
  <si>
    <t>Dow Jones Best-in-Class World Enlarged Ex-Alcohol Index</t>
  </si>
  <si>
    <t>Dow Jones Best-in-Class World Enlarged Ex-Alcohol, Tobacco, and Gambling Index</t>
  </si>
  <si>
    <t>Dow Jones Best-in-Class World Enlarged Ex-Alcohol, Tobacco, Gambling, Armaments &amp; Firearms, and Adult Entertainment Index</t>
  </si>
  <si>
    <t>Dow Jones Best-in-Class World Enlarged Ex-Armaments &amp; Firearms Index</t>
  </si>
  <si>
    <t>Dow Jones Best-in-Class World Enlarged Ex-Gambling Index</t>
  </si>
  <si>
    <t>Dow Jones Best-in-Class World Enlarged Ex-Tobacco Index</t>
  </si>
  <si>
    <t>Dow Jones Best-in-Class World Ex-Switzerland Index</t>
  </si>
  <si>
    <t>Dow Jones Best-in-Class World Ex-Alcohol Index</t>
  </si>
  <si>
    <t>Dow Jones Best-in-Class World Ex-Europe, Alcohol, Nuclear, Gambling, and Tobacco Index</t>
  </si>
  <si>
    <t>Dow Jones Best-in-Class World Ex-Alcohol, Tobacco, and Gambling Index</t>
  </si>
  <si>
    <t>Dow Jones Best-in-Class World Ex-Australia and Tobacco Index</t>
  </si>
  <si>
    <t>Dow Jones Best-in-Class World Ex-Australia Index</t>
  </si>
  <si>
    <t>Dow Jones Best-in-Class World Ex-Gambling Index</t>
  </si>
  <si>
    <t>Dow Jones Best-in-Class World Ex-Tobacco Index</t>
  </si>
  <si>
    <t>Dow Jones Best-in-Class World Ex-U.S. and Alcohol Index</t>
  </si>
  <si>
    <t>Dow Jones Best-in-Class World Ex-U.S. and Armaments &amp; Firearms Index</t>
  </si>
  <si>
    <t>Dow Jones Best-in-Class World Ex-U.S. and Gambling Index</t>
  </si>
  <si>
    <t>Dow Jones Best-in-Class World Ex-U.S. and Tobacco Index</t>
  </si>
  <si>
    <t>Dow Jones Best-in-Class World Ex-U.S. Index</t>
  </si>
  <si>
    <t>Dow Jones Best-in-Class World Ex-U.S., Alcohol, Tobacco, and Gambling Index</t>
  </si>
  <si>
    <t>Dow Jones Best-in-Class World Ex-U.S., Alcohol, Tobacco, Gambling, and Armaments &amp; Firearms Index</t>
  </si>
  <si>
    <t>S&amp;P 500 Biodiversity Index</t>
  </si>
  <si>
    <t>S&amp;P 500 Catholic Values Focused 100 Index</t>
  </si>
  <si>
    <t>S&amp;P 500 Climate Transition Base ESG Index</t>
  </si>
  <si>
    <t>S&amp;P 500 Climate Transition Base Pathway-Aligned ESG Index</t>
  </si>
  <si>
    <t>S&amp;P 500 Equal Weight Thermal Coal Screened Index</t>
  </si>
  <si>
    <t>S&amp;P 500 ESG Enhanced Value Index</t>
  </si>
  <si>
    <t>S&amp;P 500 ESG Low Volatility Index</t>
  </si>
  <si>
    <t>S&amp;P 500 ESG Momentum Index</t>
  </si>
  <si>
    <t>S&amp;P 500 ESG Quality Index</t>
  </si>
  <si>
    <t>S&amp;P 500 ESG Shariah Index</t>
  </si>
  <si>
    <t>S&amp;P 500 Guarded Index</t>
  </si>
  <si>
    <t>S&amp;P 500 Net Zero 2050 Carbon Budget Enhanced (2022 Vintage) Index</t>
  </si>
  <si>
    <t>S&amp;P 500 Paris-Aligned Transition ESG 100 Index</t>
  </si>
  <si>
    <t>S&amp;P 500 Plus Consumer Discretionary Enhanced Weighted &amp; Screened Index</t>
  </si>
  <si>
    <t>S&amp;P 500 Plus Consumer Staples Enhanced Weighted &amp; Screened Index</t>
  </si>
  <si>
    <t>S&amp;P 500 Plus Financials Enhanced Weighted &amp; Screened Index</t>
  </si>
  <si>
    <t>S&amp;P 500 Plus Industrials Enhanced Weighted &amp; Screened Index</t>
  </si>
  <si>
    <t>S&amp;P 500 Plus Information Technology Enhanced Weighted &amp; Screened Index</t>
  </si>
  <si>
    <t>S&amp;P 500 SDG Index</t>
  </si>
  <si>
    <t>S&amp;P 500 Shariah Industry Exclusions Index</t>
  </si>
  <si>
    <t>S&amp;P Asia Pacific LargeMidCap ESG Shariah Index</t>
  </si>
  <si>
    <t>S&amp;P Belgium BMI</t>
  </si>
  <si>
    <t>S&amp;P China A 300 ESG Tilted (Heavy) Index (NS Series)</t>
  </si>
  <si>
    <t>S&amp;P China A 300 ESG Tilted (Heavy) Index</t>
  </si>
  <si>
    <t>S&amp;P China A 300 ESG Tilted Index (NS Series)</t>
  </si>
  <si>
    <t>S&amp;P China A 300 ESG Tilted Index</t>
  </si>
  <si>
    <t>S&amp;P China A 300 Net Zero 2050 Climate Transition Index (NS Series)</t>
  </si>
  <si>
    <t>S&amp;P China A 300 Net Zero 2050 Climate Transition Index</t>
  </si>
  <si>
    <t>S&amp;P China A 300 Net Zero 2050 Paris Aligned Index (NS Series)</t>
  </si>
  <si>
    <t>S&amp;P China A 300 Net Zero 2050 Paris Aligned Index</t>
  </si>
  <si>
    <t>S&amp;P China LargeMidCap</t>
  </si>
  <si>
    <t>S&amp;P China LargeMidCap Net Zero 2050 Climate Transition ESG Index</t>
  </si>
  <si>
    <t>S&amp;P China LargeMidCap Net Zero 2050 Paris-Aligned ESG Index</t>
  </si>
  <si>
    <t>S&amp;P Core Currency Transatlantic 50 Net Zero 2050 Paris-Aligned Select Index</t>
  </si>
  <si>
    <t>S&amp;P Core Eurozone 50 Net Zero 2050 Paris-Aligned ESG Select FMC Weighted Index</t>
  </si>
  <si>
    <t>S&amp;P Core Eurozone LargeMidCap Index</t>
  </si>
  <si>
    <t>S&amp;P Developed Ex-North America &amp; Korea LargeMidCap Scored &amp; Screened Index</t>
  </si>
  <si>
    <t>S&amp;P Developed Ex-Switzerland LargeMidCap</t>
  </si>
  <si>
    <t>S&amp;P Developed Ex-U.S. LargeMidCap ESG Shariah Index</t>
  </si>
  <si>
    <t>S&amp;P Developed LargeMidCap ESG Shariah Index</t>
  </si>
  <si>
    <t>S&amp;P Egypt BMI</t>
  </si>
  <si>
    <t>S&amp;P Emerging LargeMidCap ESG Shariah Index</t>
  </si>
  <si>
    <t>S&amp;P Emerging Plus LargeMidCap Net Zero 2050 Climate Transition ESG Index</t>
  </si>
  <si>
    <t>S&amp;P Emerging Plus LargeMidCap Net Zero 2050 Paris-Aligned ESG Index</t>
  </si>
  <si>
    <t>S&amp;P ESG Elite High Yield Dividend Aristocrats Index</t>
  </si>
  <si>
    <t>S&amp;P High Yield Dividend Aristocrats Screened FMC Weighted Index</t>
  </si>
  <si>
    <t>S&amp;P Europe &amp; North America 80 Net Zero 2050 Paris-Aligned ESG Select FMC Weighted Index</t>
  </si>
  <si>
    <t>S&amp;P Europe 350 ESG Shariah Index</t>
  </si>
  <si>
    <t>S&amp;P Europe LargeMidCap ESG Shariah Index</t>
  </si>
  <si>
    <t>S&amp;P Europe, North America and Asia Pacific LargeMidCap Index</t>
  </si>
  <si>
    <t>S&amp;P EuroUSA 100 Net Zero 2050 Paris-Aligned Select Index</t>
  </si>
  <si>
    <t>S&amp;P EuroUSA 50 Net Zero 2050 Paris-Aligned Select Index</t>
  </si>
  <si>
    <t>S&amp;P Eurozone 50 Net Zero 2050 Paris-Aligned ESG Select FMC Weighted Index</t>
  </si>
  <si>
    <t>S&amp;P Eurozone and United States LargeMidCap Index</t>
  </si>
  <si>
    <t>S&amp;P Finland BMI</t>
  </si>
  <si>
    <t>S&amp;P Germany BMI</t>
  </si>
  <si>
    <t>S&amp;P Global 1200 ESG Shariah Index</t>
  </si>
  <si>
    <t>S&amp;P Global Essential Metals Producers Index</t>
  </si>
  <si>
    <t>S&amp;P Global Ex-Australia &amp; New Zealand LargeMidCap</t>
  </si>
  <si>
    <t>S&amp;P Global Ex-Australia LargeMidCap</t>
  </si>
  <si>
    <t>S&amp;P Global Ex-U.S. LargeMidCap</t>
  </si>
  <si>
    <t>S&amp;P Global LargeMidCap Biodiversity Index</t>
  </si>
  <si>
    <t>S&amp;P Global LargeMidCap Carbon Budget Climate Index</t>
  </si>
  <si>
    <t>S&amp;P Global LargeMidCap Net Zero 2050 Climate Transition ESG Index</t>
  </si>
  <si>
    <t>S&amp;P Global LargeMidCap Net Zero 2050 Paris-Aligned ESG Index</t>
  </si>
  <si>
    <t>S&amp;P Global LargeMidCap SDG Index</t>
  </si>
  <si>
    <t>S&amp;P Global SmallCap Carbon Efficient Index</t>
  </si>
  <si>
    <t>S&amp;P Hong Kong BMI</t>
  </si>
  <si>
    <t>S&amp;P India BMI</t>
  </si>
  <si>
    <t>S&amp;P India Tech Index</t>
  </si>
  <si>
    <t>S&amp;P International Developed Ex-North America &amp; Korea Dividend Aristocrats Screened FMC Weighted Index</t>
  </si>
  <si>
    <t>S&amp;P Italy BMI</t>
  </si>
  <si>
    <t>S&amp;P Japan LargeMidCap</t>
  </si>
  <si>
    <t>S&amp;P Japan LargeMidCap Net Zero 2050 Climate Transition ESG Index</t>
  </si>
  <si>
    <t>S&amp;P Japan LargeMidCap Net Zero 2050 Paris-Aligned ESG Index</t>
  </si>
  <si>
    <t>S&amp;P Kensho Clean Energy Index</t>
  </si>
  <si>
    <t>S&amp;P Kensho Clean Power Index</t>
  </si>
  <si>
    <t>S&amp;P Kensho Cleantech Index</t>
  </si>
  <si>
    <t>S&amp;P Kensho Global Artificial Intelligence Enablers Screened Index</t>
  </si>
  <si>
    <t>S&amp;P Kensho Global Cyber Security Screened Index</t>
  </si>
  <si>
    <t>S&amp;P Kensho LargeMidCap Sustainable Staples Index</t>
  </si>
  <si>
    <t>S&amp;P Kensho New Technology Index</t>
  </si>
  <si>
    <t>S&amp;P Kensho Smart Grids Index</t>
  </si>
  <si>
    <t>S&amp;P Kensho Sustainable Farming Index</t>
  </si>
  <si>
    <t>S&amp;P Kensho Sustainable Staples Index</t>
  </si>
  <si>
    <t>S&amp;P Kensho Sustainable Technologies Index</t>
  </si>
  <si>
    <t>S&amp;P Netherlands BMI</t>
  </si>
  <si>
    <t>S&amp;P Nordic BMI</t>
  </si>
  <si>
    <t>S&amp;P Pan Asia BMI</t>
  </si>
  <si>
    <t>S&amp;P Portugal BMI</t>
  </si>
  <si>
    <t>S&amp;P Singapore BMI</t>
  </si>
  <si>
    <t>S&amp;P Spain BMI</t>
  </si>
  <si>
    <t>S&amp;P Sweden BMI</t>
  </si>
  <si>
    <t>S&amp;P Switzerland BMI</t>
  </si>
  <si>
    <t>S&amp;P Taiwan BMI</t>
  </si>
  <si>
    <t>S&amp;P Thailand BMI</t>
  </si>
  <si>
    <t>S&amp;P TIP Taiwan Carbon Reduced ESG 50 Index</t>
  </si>
  <si>
    <t>S&amp;P Transatlantic 100 Net Zero 2050 Paris-Aligned ESG Select FMC Weighted Index</t>
  </si>
  <si>
    <t>S&amp;P Transatlantic 100 Net Zero 2050 Paris-Aligned Select FMC Weighted Index</t>
  </si>
  <si>
    <t>S&amp;P World Climate Resilience Tilted Index</t>
  </si>
  <si>
    <t>S&amp;P World ESG Enhanced Communication Services Index</t>
  </si>
  <si>
    <t>S&amp;P World ESG Enhanced Consumer Discretionary Index</t>
  </si>
  <si>
    <t>S&amp;P World ESG Enhanced Consumer Staples Index</t>
  </si>
  <si>
    <t>S&amp;P World Energy Targeted &amp; Screened Index</t>
  </si>
  <si>
    <t>S&amp;P World ESG Enhanced Financials Index</t>
  </si>
  <si>
    <t>S&amp;P World ESG Enhanced Health Care Index</t>
  </si>
  <si>
    <t>S&amp;P World ESG Enhanced Industrials Index</t>
  </si>
  <si>
    <t>S&amp;P World ESG Enhanced Information Technology Index</t>
  </si>
  <si>
    <t>S&amp;P World ESG Enhanced Materials Index</t>
  </si>
  <si>
    <t>S&amp;P World ESG Enhanced Real Estate Index</t>
  </si>
  <si>
    <t>S&amp;P World ESG Enhanced Utilities Index</t>
  </si>
  <si>
    <t>S&amp;P World Guarded Index</t>
  </si>
  <si>
    <t>S&amp;P World Net Zero 2050 Paris-Aligned ESG Ex-Non-Pharma Animal Testing Index</t>
  </si>
  <si>
    <t>S&amp;P/ASX 300 Net Zero 2050 Climate Transition ESG Index</t>
  </si>
  <si>
    <t>S&amp;P/ASX 300 Net Zero 2050 Paris-Aligned ESG Index</t>
  </si>
  <si>
    <t>S&amp;P/ASX Sustainability Screened Dividend Opportunities Index</t>
  </si>
  <si>
    <t>S&amp;P/NZX 50 ESG Tilted 15/40 Capped Index</t>
  </si>
  <si>
    <t>S&amp;P/TSX Canadian ESG Dividend Aristocrats FMC Weighted Index</t>
  </si>
  <si>
    <t>S&amp;P/TSX Energy Transition Materials Index</t>
  </si>
  <si>
    <t>beS&amp;P Global LargeMidCap Carbon Budget Climate Bespoke(P) Index</t>
  </si>
  <si>
    <t>Dow Jones U.S. Select REIT Index</t>
  </si>
  <si>
    <t>S&amp;P Core Eurozone 50 Paris-Aligned Transition ESG Index</t>
  </si>
  <si>
    <t>S&amp;P Developed 100 Gender Equality &amp; Inclusion Equal Weight Index</t>
  </si>
  <si>
    <t>S&amp;P Euro High Yield Dividend Aristocrats Screened Index</t>
  </si>
  <si>
    <t>S&amp;P Euro High Yield Dividend Aristocrats Screened+ Index</t>
  </si>
  <si>
    <t>S&amp;P Europe 350 Carbon Efficient Index</t>
  </si>
  <si>
    <t>S&amp;P Europe 50 ESG Select Equal Weight (BEL, DEU, FRA, NLD) Index</t>
  </si>
  <si>
    <t>S&amp;P Europe LargeMidCap Net Zero 2050 Climate Transition ESG Index</t>
  </si>
  <si>
    <t>S&amp;P Europe LargeMidCap Net Zero 2050 Paris-Aligned ESG Index</t>
  </si>
  <si>
    <t>S&amp;P Europe SmallCap</t>
  </si>
  <si>
    <t>S&amp;P EuropeUSAJapan Ex-UK 50 ESG-Momentum Tilted Equal Weight Index</t>
  </si>
  <si>
    <t>S&amp;P EuropeUSAJapan Ex-UK 50 Net Zero 2050 Paris-Aligned Select Index</t>
  </si>
  <si>
    <t>S&amp;P EuroUSA 30 Natural Resources Efficient ESG Select Equal Weight Index</t>
  </si>
  <si>
    <t>S&amp;P EuroUSA 50 Low Carbon ESG Select Equal Weight Index</t>
  </si>
  <si>
    <t>S&amp;P EuroUSAJapan 100 ESG Select Equal Weight Index</t>
  </si>
  <si>
    <t>S&amp;P EuroUSAJapan 100 Net Zero 2050 Climate Transition Select Index</t>
  </si>
  <si>
    <t>S&amp;P EuroUSAJapan 100 Net Zero 2050 Paris-Aligned Select Index</t>
  </si>
  <si>
    <t>S&amp;P EuroUSAJapan 60 ESG Select Equal Weight Index</t>
  </si>
  <si>
    <t>S&amp;P Eurozone 100 ESG Equal Weight Index</t>
  </si>
  <si>
    <t>S&amp;P Eurozone 25 Low Carbon &amp; Water Intensity ESG Select Plus Equal Weight Index</t>
  </si>
  <si>
    <t>S&amp;P Eurozone 30 Equal Sector ESG Select Equal Weight Index</t>
  </si>
  <si>
    <t>S&amp;P Eurozone 30 ESG-Momentum Equal Weight Index</t>
  </si>
  <si>
    <t>S&amp;P Eurozone 30 ESG-Momentum Select Equal Weight Index</t>
  </si>
  <si>
    <t>S&amp;P Eurozone 30 Net Zero 2050 Climate Transition Pathway Select Index</t>
  </si>
  <si>
    <t>S&amp;P Eurozone 30 Net Zero 2050 Paris-Aligned Transition Pathway Select Index</t>
  </si>
  <si>
    <t>S&amp;P Eurozone 50 Environmental Select Equal Weight Index</t>
  </si>
  <si>
    <t>S&amp;P Eurozone 50 ESG Select Equal Weight Index</t>
  </si>
  <si>
    <t>S&amp;P Eurozone 50 Low Carbon &amp; Water Intensity ESG Select Equal Weight Index</t>
  </si>
  <si>
    <t>S&amp;P Eurozone 50 Net Zero 2050 Climate Transition ESG Select Index</t>
  </si>
  <si>
    <t>S&amp;P Eurozone 50 Net Zero 2050 Climate Transition Select Index</t>
  </si>
  <si>
    <t>S&amp;P Eurozone 50 Net Zero 2050 Paris-Aligned ESG Select Index</t>
  </si>
  <si>
    <t>S&amp;P Eurozone 50 Net Zero 2050 Paris-Aligned Select Index</t>
  </si>
  <si>
    <t>S&amp;P Eurozone 50 Paris-Aligned Climate Select Index</t>
  </si>
  <si>
    <t>S&amp;P Eurozone BMI</t>
  </si>
  <si>
    <t>S&amp;P Eurozone Bund/SV Climate Transition ESG Select Index</t>
  </si>
  <si>
    <t>S&amp;P Eurozone LargeMidCap</t>
  </si>
  <si>
    <t>S&amp;P Eurozone LargeMidCap Net Zero 2050 Climate Transition ESG Index</t>
  </si>
  <si>
    <t>S&amp;P Eurozone LargeMidCap Net Zero 2050 Paris-Aligned ESG Index</t>
  </si>
  <si>
    <t>S&amp;P France 20 &amp; Germany 20 ESG Equal Weight Index</t>
  </si>
  <si>
    <t>S&amp;P France 20 Low Carbon &amp; Water Intensity ESG Select Equal Weight Index</t>
  </si>
  <si>
    <t>S&amp;P France 20 Net Zero 2050 Climate Transition Select Index</t>
  </si>
  <si>
    <t>S&amp;P France 20 Net Zero 2050 Paris-Aligned Select Index</t>
  </si>
  <si>
    <t>S&amp;P France 30 ESG-Momentum Tilted Equal Weight Index</t>
  </si>
  <si>
    <t>S&amp;P France 40 Paris-Aligned Transition ESG Index</t>
  </si>
  <si>
    <t>S&amp;P France 50 ESG Index</t>
  </si>
  <si>
    <t>S&amp;P France 60 ESG Equal Weight Index</t>
  </si>
  <si>
    <t>S&amp;P France BMI</t>
  </si>
  <si>
    <t>S&amp;P North America 40 ESG-Momentum Tilted Equal Weight Index</t>
  </si>
  <si>
    <t>S&amp;P Transatlantic 100 ESG Select Equal Weight Index</t>
  </si>
  <si>
    <t>S&amp;P Transatlantic 100 Net Zero 2050 Climate Transition ESG Select Index</t>
  </si>
  <si>
    <t>S&amp;P Transatlantic 100 Net Zero 2050 Paris-Aligned ESG Select Index</t>
  </si>
  <si>
    <t>S&amp;P Transatlantic 50 Net Zero 2050 Climate Transition Select Index</t>
  </si>
  <si>
    <t>S&amp;P Transatlantic 50 Net Zero 2050 Paris-Aligned Select Index</t>
  </si>
  <si>
    <t>S&amp;P Transatlantic 80 Low Carbon &amp; Water Intensity ESG Select Equal Weight Index</t>
  </si>
  <si>
    <t>Dow Jones Best-in-Class World Index (Belgium Sub-Index)</t>
  </si>
  <si>
    <t>Dow Jones Best-in-Class World Index (Brazil Sub-Index)</t>
  </si>
  <si>
    <t>Dow Jones Best-in-Class Eurozone Ex-Alcohol, Tobacco, Gambling, Armaments &amp; Firearms, and Adult Entertainment Index</t>
  </si>
  <si>
    <t>Dow Jones Best-in-Class World Index (Finland Sub-Index)</t>
  </si>
  <si>
    <t>Dow Jones Best-in-Class World Index (France Sub-Index)</t>
  </si>
  <si>
    <t>Dow Jones Best-in-Class World Index (Germany Sub-Index)</t>
  </si>
  <si>
    <t>Dow Jones Best-in-Class World Index (Italy Sub-Index)</t>
  </si>
  <si>
    <t>Dow Jones Best-in-Class World Index (Netherlands Sub-Index)</t>
  </si>
  <si>
    <t>Dow Jones Best-in-Class World Index (Portugal Sub-Index)</t>
  </si>
  <si>
    <t>Dow Jones Best-in-Class World Index (Spain Sub-Index)</t>
  </si>
  <si>
    <t>S&amp;P Core Eurozone BMI</t>
  </si>
  <si>
    <t>S&amp;P Europe 50 ESG Screened Select Equal Weight (BEL, DEU, FRA, NLD) Index</t>
  </si>
  <si>
    <t>S&amp;P EuropeUSAJapan Ex-UK 100 ESG-Momentum Tilted Social Score Equal Weight Index</t>
  </si>
  <si>
    <t>S&amp;P EuroUSA 100 Net Zero 2050 Paris-Aligned Select FMC Weighted Index</t>
  </si>
  <si>
    <t>S&amp;P EuroUSA 50 ESG Screened Select Equal Weight Index</t>
  </si>
  <si>
    <t>S&amp;P EuroUSA 60 Social Screened Select Index</t>
  </si>
  <si>
    <t>S&amp;P EuroUSAJapan 200 Net Zero 2050 Paris-Aligned Select Index</t>
  </si>
  <si>
    <t>S&amp;P EuroUSAJapan 55/40/5 ESG Screened Select Equal Weight Index</t>
  </si>
  <si>
    <t>S&amp;P EuroUSAJapan 55/40/5 ESG Select Equal Weight Index</t>
  </si>
  <si>
    <t>S&amp;P EuroUSAJapan Low Volatility Islamic 60 Equal Weight Index</t>
  </si>
  <si>
    <t>S&amp;P Eurozone 100 Net Zero 2050 Paris-Aligned Select Index</t>
  </si>
  <si>
    <t>S&amp;P Eurozone 50 Net Zero 2050 Paris-Aligned Select FMC Weighted Index</t>
  </si>
  <si>
    <t>S&amp;P Eurozone LargeMidCap 30 Temperature Alignment Equal Weight Index</t>
  </si>
  <si>
    <t>S&amp;P France 20 &amp; Germany 20 Equal Weight Index</t>
  </si>
  <si>
    <t>S&amp;P Transatlantic 40 ESG-Momentum Tilted Equal Weight Index</t>
  </si>
  <si>
    <t>S&amp;P Transatlantic 50 SDG FMC Weighted Index</t>
  </si>
  <si>
    <t>S&amp;P Western Europe Plus LargeMidCap 100 Paris-Aligned Transition ESG Index</t>
  </si>
  <si>
    <t>S&amp;P/ASX 200 Carbon Efficient Index</t>
  </si>
  <si>
    <t>Dow Jones Best-in-Class Australia Ex-Alcohol, Tobacco, Gambling, Armaments &amp; Firearms, Energy and Diversified Metals &amp; Mining Index</t>
  </si>
  <si>
    <t>Dow Jones Best-in-Class World Index (Australia Sub-Index)</t>
  </si>
  <si>
    <t>Dow Jones Best-in-Class World Ex-Alcohol, Tobacco, Gambling, Armaments &amp; Firearms, Energy, and Diversified Metals &amp; Mining Index</t>
  </si>
  <si>
    <t>S&amp;P/ASX 200 Fossil Fuel Screened Index</t>
  </si>
  <si>
    <t>Dow Jones Best-in-Class World Index (Chile Sub-Index)</t>
  </si>
  <si>
    <t>Dow Jones Best-in-Class World Index (Colombia Sub-Index)</t>
  </si>
  <si>
    <t>Dow Jones Global ex-U.S. Select Real Estate Securities Index</t>
  </si>
  <si>
    <t>Dow Jones Global Select Real Estate Securities Index</t>
  </si>
  <si>
    <t>Dow Jones Best-in-Class World Index (Hong Kong Sub-Index)</t>
  </si>
  <si>
    <t>Dow Jones Best-in-Class World Index (India Sub-Index)</t>
  </si>
  <si>
    <t>Dow Jones Best-in-Class World Index (Japan Sub-Index)</t>
  </si>
  <si>
    <t>Dow Jones Best-in-Class Korea Index</t>
  </si>
  <si>
    <t>Dow Jones Best-in-Class World Index (Singapore Sub-Index)</t>
  </si>
  <si>
    <t>Dow Jones Best-in-Class World Index (Sweden Sub-Index)</t>
  </si>
  <si>
    <t>Dow Jones Best-in-Class World Index (Switzerland Sub-Index)</t>
  </si>
  <si>
    <t>Dow Jones Best-in-Class World Index (Taiwan Sub-Index)</t>
  </si>
  <si>
    <t>Dow Jones Best-in-Class World Index (Thailand Sub-Index)</t>
  </si>
  <si>
    <t>Dow Jones Best-in-Class World Index (UK Sub-Index)</t>
  </si>
  <si>
    <t>S&amp;P 400</t>
  </si>
  <si>
    <t>S&amp;P 500</t>
  </si>
  <si>
    <t>S&amp;P 500 Carbon Efficient Select Index</t>
  </si>
  <si>
    <t>S&amp;P 500 Catholic Values Index</t>
  </si>
  <si>
    <t>S&amp;P 500 Enhanced Value Index</t>
  </si>
  <si>
    <t>S&amp;P 500 Environmental &amp; Socially Responsible Exclusion Index</t>
  </si>
  <si>
    <t>S&amp;P 500 Environmental &amp; Socially Responsible Index</t>
  </si>
  <si>
    <t>S&amp;P 500 Equal Weighted Index</t>
  </si>
  <si>
    <t>S&amp;P 500 Fossil Fuel Reserves Free Index</t>
  </si>
  <si>
    <t>S&amp;P 500 Momentum Index</t>
  </si>
  <si>
    <t>S&amp;P 500 Quality Index</t>
  </si>
  <si>
    <t>S&amp;P 600</t>
  </si>
  <si>
    <t>S&amp;P Asia 50</t>
  </si>
  <si>
    <t>S&amp;P Asia 50 Fossil Fuel Reserves Free Index</t>
  </si>
  <si>
    <t>S&amp;P BOCHK China Hong Kong Greater Bay Area Net Zero 2050 Climate Transition Index</t>
  </si>
  <si>
    <t>S&amp;P Brazil BMI</t>
  </si>
  <si>
    <t>S&amp;P China A 300 Index</t>
  </si>
  <si>
    <t>S&amp;P China A 300 Index (NS Series)</t>
  </si>
  <si>
    <t>S&amp;P China A 300 Sustainability Screened Index</t>
  </si>
  <si>
    <t>S&amp;P China A 300 Sustainability Screened Index (NS Series)</t>
  </si>
  <si>
    <t>S&amp;P China A Domestic BMI</t>
  </si>
  <si>
    <t>S&amp;P China-Hong Kong Greater Bay Area Index</t>
  </si>
  <si>
    <t>S&amp;P Composite 1500</t>
  </si>
  <si>
    <t>S&amp;P Developed Ex-Korea Clean Energy Index</t>
  </si>
  <si>
    <t>S&amp;P Developed Low Volatility Index</t>
  </si>
  <si>
    <t>S&amp;P Enhanced Value Developed LargeMidCap Index</t>
  </si>
  <si>
    <t>S&amp;P Enhanced Value Europe LargeMidCap Index</t>
  </si>
  <si>
    <t>S&amp;P Europe 350</t>
  </si>
  <si>
    <t>S&amp;P Europe 350 Low Volatility Index</t>
  </si>
  <si>
    <t>S&amp;P European Emerging LargeMidCap</t>
  </si>
  <si>
    <t>S&amp;P Global 100</t>
  </si>
  <si>
    <t>S&amp;P Global 100 Ex-Controversial Weapons Index</t>
  </si>
  <si>
    <t>S&amp;P Global 1200</t>
  </si>
  <si>
    <t>S&amp;P Global 1200 ESG Low Carbon Index</t>
  </si>
  <si>
    <t>S&amp;P Global 1200 Fossil Fuel Reserves Free Index</t>
  </si>
  <si>
    <t>S&amp;P Global Eco Index</t>
  </si>
  <si>
    <t>S&amp;P Global Dividend Aristocrats Index</t>
  </si>
  <si>
    <t>S&amp;P Global LargeMidCap ESG Shariah Index</t>
  </si>
  <si>
    <t>S&amp;P Global LargeMidCap ESG Shariah Top 80 Capped Index</t>
  </si>
  <si>
    <t>S&amp;P IPSA ESG Tilted Index</t>
  </si>
  <si>
    <t>S&amp;P IPSA Index</t>
  </si>
  <si>
    <t>S&amp;P Japan 500</t>
  </si>
  <si>
    <t>S&amp;P Japan BMI</t>
  </si>
  <si>
    <t>S&amp;P Japan LargeMidCap 100 Paris-Aligned Transition ESG Index</t>
  </si>
  <si>
    <t>S&amp;P Momentum Developed LargeMidCap Index</t>
  </si>
  <si>
    <t>S&amp;P Momentum Europe LargeMidCap Index</t>
  </si>
  <si>
    <t>S&amp;P Pan Arab Composite</t>
  </si>
  <si>
    <t>S&amp;P Pan Arab Composite ESG Shariah Capped Index</t>
  </si>
  <si>
    <t>S&amp;P Pan Arab Composite Shariah Index</t>
  </si>
  <si>
    <t>S&amp;P Quality Developed LargeMidCap Index</t>
  </si>
  <si>
    <t>S&amp;P Quality Europe LargeMidCap Index</t>
  </si>
  <si>
    <t>S&amp;P UK Net Zero 2050 Climate Transition ESG Index</t>
  </si>
  <si>
    <t>S&amp;P UK Net Zero 2050 Paris-Aligned ESG Index</t>
  </si>
  <si>
    <t>S&amp;P/ASX All Australian 50</t>
  </si>
  <si>
    <t>S&amp;P/BMV IPC CompMx Trailing Income Equities ESG Tilted Index</t>
  </si>
  <si>
    <t>S&amp;P/BMV IPC CompMx Trailing Income Equities Index</t>
  </si>
  <si>
    <t>S&amp;P/BMV IPC ESG Tilted (Heavy) Index</t>
  </si>
  <si>
    <t>S&amp;P/BMV IPC ESG Tilted (Light) Index</t>
  </si>
  <si>
    <t>S&amp;P/BMV IPC ESG Tilted (Moderate) Index</t>
  </si>
  <si>
    <t>S&amp;P/BMV IPC ESG Tilted Index</t>
  </si>
  <si>
    <t>S&amp;P/BMV Total Mexico ESG Index</t>
  </si>
  <si>
    <t>S&amp;P/BMV Total Mexico Index</t>
  </si>
  <si>
    <t>S&amp;P/BVL Peru General ESG Index</t>
  </si>
  <si>
    <t>S&amp;P/BVL Peru General Index</t>
  </si>
  <si>
    <t>S&amp;P/BVL Peru Select 20% Capped ESG Tilted Index</t>
  </si>
  <si>
    <t>S&amp;P/BVL Peru Select 20% Capped Index</t>
  </si>
  <si>
    <t>S&amp;P/EGX ESG Index</t>
  </si>
  <si>
    <t>S&amp;P/Hawkamah ESG UAE Index</t>
  </si>
  <si>
    <t>S&amp;P/JPX 500 ESG Score Tilted Index (0.25)</t>
  </si>
  <si>
    <t>S&amp;P/JPX 500 ESG Score Tilted Index (0.5)</t>
  </si>
  <si>
    <t>S&amp;P/JPX 500 ESG Score Tilted Index (1.0)</t>
  </si>
  <si>
    <t>S&amp;P/JPX 500 ESG Score Tilted Index (2.0)</t>
  </si>
  <si>
    <t>S&amp;P/JPX Carbon Efficient Index</t>
  </si>
  <si>
    <t>S&amp;P/TSX 60 Carbon Efficient Index</t>
  </si>
  <si>
    <t>S&amp;P/TSX 60 ESG Index</t>
  </si>
  <si>
    <t>S&amp;P/TSX Composite Carbon Efficient Index</t>
  </si>
  <si>
    <t>S&amp;P/TSX Composite ESG Index</t>
  </si>
  <si>
    <t>S&amp;P/TSX Composite ESG Tilted Index</t>
  </si>
  <si>
    <t>S&amp;P/TOPIX 150</t>
  </si>
  <si>
    <t>S&amp;P/TSX 60</t>
  </si>
  <si>
    <t>S&amp;P/TSX Composite Index</t>
  </si>
  <si>
    <t>S&amp;P/TOPIX 150 Guarded Index</t>
  </si>
  <si>
    <t>S&amp;P/KRX ESG Dividend Opportunities Index</t>
  </si>
  <si>
    <t>S&amp;P/NZX 50 Carbon Efficient Index</t>
  </si>
  <si>
    <t>S&amp;P/NZX 50 Index</t>
  </si>
  <si>
    <t>S&amp;P/NZX 50 Portfolio Carbon Efficient Index</t>
  </si>
  <si>
    <t>S&amp;P/NZX 50 Portfolio ESG Tilted Index</t>
  </si>
  <si>
    <t>S&amp;P/NZX 50 Portfolio Index</t>
  </si>
  <si>
    <t>S&amp;P/TOPIX 150 Fossil Fuel Reserves Free Index</t>
  </si>
  <si>
    <t>S&amp;P/TSX 60 Fossil Fuel Reserves Free Index</t>
  </si>
  <si>
    <t>S&amp;P/TSX Composite Fossil Fuel Reserves Free Index</t>
  </si>
  <si>
    <t>July 2024</t>
  </si>
  <si>
    <t>S&amp;P U.A.E. Domestic Index</t>
  </si>
  <si>
    <t>S&amp;P International Environmental &amp; Socially Responsible Exclusion Index</t>
  </si>
  <si>
    <t>S&amp;P International Environmental &amp; Socially Responsible Index</t>
  </si>
  <si>
    <t>S&amp;P Developed Ex-U.S. LargeMidCap</t>
  </si>
  <si>
    <t>S&amp;P Global SmallCap</t>
  </si>
  <si>
    <t>S&amp;P Taiwan LargeMidCap</t>
  </si>
  <si>
    <t>S&amp;P 500 Capped 35/20 Consumer Discretionary Index</t>
  </si>
  <si>
    <t>SPUSA-5S32USDUC--P-US-L--25</t>
  </si>
  <si>
    <t>S&amp;P 500 Capped 35/20 Consumer Staples Index</t>
  </si>
  <si>
    <t>SPUSA-5S32USDUC--P-US-L--30</t>
  </si>
  <si>
    <t>S&amp;P 500 Capped 35/20 Financials Index</t>
  </si>
  <si>
    <t>SPUSA-5S32USDUC--P-US-L--40</t>
  </si>
  <si>
    <t>S&amp;P 500 Capped 35/20 Industrials Index</t>
  </si>
  <si>
    <t>SPUSA-5S32USDUC--P-US-L--20</t>
  </si>
  <si>
    <t>S&amp;P 500 Capped 35/20 Information Technology Index</t>
  </si>
  <si>
    <t>SPUSA-5S32USDUC--P-US-L--45</t>
  </si>
  <si>
    <t>S&amp;P Developed Ex-U.S. LargeMidCap (USD)</t>
  </si>
  <si>
    <t>SPGBBMBMI-USDFF--P-RWUX--</t>
  </si>
  <si>
    <t>S&amp;P Global SmallCap (USD)</t>
  </si>
  <si>
    <t>SPGBBMBMI-USDFF--P-RGLS--</t>
  </si>
  <si>
    <t>S&amp;P Taiwan LargeMidCap (TWD)</t>
  </si>
  <si>
    <t>SPGBBMBMI-TWDFF--P-TW-X--</t>
  </si>
  <si>
    <t>SPSVCDP</t>
  </si>
  <si>
    <t>SPCPMIRWUUSD</t>
  </si>
  <si>
    <t>SPCEMIRGLUSD</t>
  </si>
  <si>
    <t>SPSVCSP</t>
  </si>
  <si>
    <t>SPSVIP</t>
  </si>
  <si>
    <t>SPSVITP</t>
  </si>
  <si>
    <t>SPCPMICTWTWD</t>
  </si>
  <si>
    <t>SPSVFP</t>
  </si>
  <si>
    <t>&lt;&lt;&lt; Select Index &gt;&gt;&gt;</t>
  </si>
  <si>
    <t>Clean ESG Name</t>
  </si>
  <si>
    <t>1</t>
  </si>
  <si>
    <t>2</t>
  </si>
  <si>
    <t>3</t>
  </si>
  <si>
    <t>4</t>
  </si>
  <si>
    <t>5</t>
  </si>
  <si>
    <t>6</t>
  </si>
  <si>
    <t>7</t>
  </si>
  <si>
    <t>8</t>
  </si>
  <si>
    <t>9</t>
  </si>
  <si>
    <t>10</t>
  </si>
  <si>
    <t>11</t>
  </si>
  <si>
    <t>12</t>
  </si>
  <si>
    <t>13</t>
  </si>
  <si>
    <t>14</t>
  </si>
  <si>
    <t>15</t>
  </si>
  <si>
    <t>16</t>
  </si>
  <si>
    <t>17</t>
  </si>
  <si>
    <t>18</t>
  </si>
  <si>
    <t>19</t>
  </si>
  <si>
    <t>21</t>
  </si>
  <si>
    <t>22</t>
  </si>
  <si>
    <t>23</t>
  </si>
  <si>
    <t>24</t>
  </si>
  <si>
    <t>26</t>
  </si>
  <si>
    <t>27</t>
  </si>
  <si>
    <t>28</t>
  </si>
  <si>
    <t>29</t>
  </si>
  <si>
    <t>31</t>
  </si>
  <si>
    <t>32</t>
  </si>
  <si>
    <t>33</t>
  </si>
  <si>
    <t>34</t>
  </si>
  <si>
    <t>35</t>
  </si>
  <si>
    <t>36</t>
  </si>
  <si>
    <t>37</t>
  </si>
  <si>
    <t>38</t>
  </si>
  <si>
    <t>39</t>
  </si>
  <si>
    <t>41</t>
  </si>
  <si>
    <t>42</t>
  </si>
  <si>
    <t>43</t>
  </si>
  <si>
    <t>44</t>
  </si>
  <si>
    <t>46</t>
  </si>
  <si>
    <t>47</t>
  </si>
  <si>
    <t>48</t>
  </si>
  <si>
    <t>49</t>
  </si>
  <si>
    <t>50</t>
  </si>
  <si>
    <t>52</t>
  </si>
  <si>
    <t>53</t>
  </si>
  <si>
    <t>54</t>
  </si>
  <si>
    <t>55</t>
  </si>
  <si>
    <t>56</t>
  </si>
  <si>
    <t>57</t>
  </si>
  <si>
    <t>58</t>
  </si>
  <si>
    <t>59</t>
  </si>
  <si>
    <t>60</t>
  </si>
  <si>
    <t>61</t>
  </si>
  <si>
    <t>62</t>
  </si>
  <si>
    <t>63</t>
  </si>
  <si>
    <t>64</t>
  </si>
  <si>
    <t>65</t>
  </si>
  <si>
    <t>66</t>
  </si>
  <si>
    <t>67</t>
  </si>
  <si>
    <t>68</t>
  </si>
  <si>
    <t>'Non-Compliant' Exposure</t>
  </si>
  <si>
    <t>'Watchlist' Exposure</t>
  </si>
  <si>
    <t>'Compliant' Exposure</t>
  </si>
  <si>
    <t>Clean Name</t>
  </si>
  <si>
    <t>Month-end or 3rd Friday</t>
  </si>
  <si>
    <t>Month-end</t>
  </si>
  <si>
    <t>x</t>
  </si>
  <si>
    <t>decom</t>
  </si>
  <si>
    <t>3rd Friday</t>
  </si>
  <si>
    <t>ESG / BM</t>
  </si>
  <si>
    <t>beS&amp;P Global LargeMidCap Carbon Budget Climate Bespoke(P) IndexDecember 2024Month-end</t>
  </si>
  <si>
    <t>beS&amp;P Global LargeMidCap Carbon Budget Climate Bespoke(P) IndexNovember 2024Month-end</t>
  </si>
  <si>
    <t>beS&amp;P Global LargeMidCap Carbon Budget Climate Bespoke(P) IndexOctober 2024Month-end</t>
  </si>
  <si>
    <t>beS&amp;P Global LargeMidCap Carbon Budget Climate Bespoke(P) IndexSeptember 2024Month-end</t>
  </si>
  <si>
    <t>beS&amp;P Global LargeMidCap Carbon Budget Climate Bespoke(P) IndexAugust 2024Month-end</t>
  </si>
  <si>
    <t>beS&amp;P Global LargeMidCap Carbon Budget Climate Bespoke(P) IndexJuly 2024Month-end</t>
  </si>
  <si>
    <t>beS&amp;P Global LargeMidCap Carbon Budget Climate Bespoke(P) IndexJune 2024Month-end</t>
  </si>
  <si>
    <t>beS&amp;P Global LargeMidCap Carbon Budget Climate Bespoke(P) IndexMay 2024Month-end</t>
  </si>
  <si>
    <t>beS&amp;P Global LargeMidCap Carbon Budget Climate Bespoke(P) IndexApril 2024Month-end</t>
  </si>
  <si>
    <t>beS&amp;P Global LargeMidCap Carbon Budget Climate Bespoke(P) IndexMarch 2024Month-end</t>
  </si>
  <si>
    <t>beS&amp;P Global LargeMidCap Carbon Budget Climate Bespoke(P) IndexFebruary 2024Month-end</t>
  </si>
  <si>
    <t>beS&amp;P Global LargeMidCap Carbon Budget Climate Bespoke(P) IndexJanuary 2024Month-end</t>
  </si>
  <si>
    <t>Dow Jones Best-in-Class Ethical Europe Low Volatility IndexDecember 2024Month-end</t>
  </si>
  <si>
    <t>Dow Jones Best-in-Class Ethical Europe Low Volatility IndexNovember 2024Month-end</t>
  </si>
  <si>
    <t>Dow Jones Best-in-Class Ethical Europe Low Volatility IndexOctober 2024Month-end</t>
  </si>
  <si>
    <t>Dow Jones Best-in-Class Ethical Europe Low Volatility IndexSeptember 2024Month-end</t>
  </si>
  <si>
    <t>Dow Jones Best-in-Class Ethical Europe Low Volatility IndexAugust 2024Month-end</t>
  </si>
  <si>
    <t>Dow Jones Best-in-Class Ethical Europe Low Volatility IndexJuly 2024Month-end</t>
  </si>
  <si>
    <t>Dow Jones Best-in-Class Ethical Europe Low Volatility IndexJune 2024Month-end</t>
  </si>
  <si>
    <t>Dow Jones Best-in-Class Ethical Europe Low Volatility IndexMay 2024Month-end</t>
  </si>
  <si>
    <t>Dow Jones Best-in-Class Ethical Europe Low Volatility IndexApril 2024Month-end</t>
  </si>
  <si>
    <t>Dow Jones Best-in-Class Ethical Europe Low Volatility IndexMarch 2024Month-end</t>
  </si>
  <si>
    <t>Dow Jones Best-in-Class Ethical Europe Low Volatility IndexFebruary 2024Month-end</t>
  </si>
  <si>
    <t>Dow Jones Best-in-Class Ethical Europe Low Volatility IndexJanuary 2024Month-end</t>
  </si>
  <si>
    <t>Dow Jones Brookfield Global Green Infrastructure IndexDecember 2024Month-end</t>
  </si>
  <si>
    <t>Dow Jones Brookfield Global Green Infrastructure IndexNovember 2024Month-end</t>
  </si>
  <si>
    <t>Dow Jones Brookfield Global Green Infrastructure IndexOctober 2024Month-end</t>
  </si>
  <si>
    <t>Dow Jones Brookfield Global Green Infrastructure IndexSeptember 2024Month-end</t>
  </si>
  <si>
    <t>Dow Jones Brookfield Global Green Infrastructure IndexAugust 2024Month-end</t>
  </si>
  <si>
    <t>Dow Jones Brookfield Global Green Infrastructure IndexJuly 2024Month-end</t>
  </si>
  <si>
    <t>Dow Jones Brookfield Global Green Infrastructure IndexJune 2024Month-end</t>
  </si>
  <si>
    <t>Dow Jones Brookfield Global Green Infrastructure IndexMay 2024Month-end</t>
  </si>
  <si>
    <t>Dow Jones Brookfield Global Green Infrastructure IndexApril 2024Month-end</t>
  </si>
  <si>
    <t>Dow Jones Brookfield Global Green Infrastructure IndexMarch 2024Month-end</t>
  </si>
  <si>
    <t>Dow Jones Brookfield Global Green Infrastructure IndexFebruary 2024Month-end</t>
  </si>
  <si>
    <t>Dow Jones Brookfield Global Green Infrastructure IndexJanuary 2024Month-end</t>
  </si>
  <si>
    <t>Dow Jones Brookfield Global Infrastructure IndexDecember 2024Month-end</t>
  </si>
  <si>
    <t>Dow Jones Brookfield Global Infrastructure IndexNovember 2024Month-end</t>
  </si>
  <si>
    <t>Dow Jones Brookfield Global Infrastructure IndexOctober 2024Month-end</t>
  </si>
  <si>
    <t>Dow Jones Brookfield Global Infrastructure IndexSeptember 2024Month-end</t>
  </si>
  <si>
    <t>Dow Jones Brookfield Global Infrastructure IndexAugust 2024Month-end</t>
  </si>
  <si>
    <t>Dow Jones Brookfield Global Infrastructure IndexJuly 2024Month-end</t>
  </si>
  <si>
    <t>Dow Jones Brookfield Global Infrastructure IndexJune 2024Month-end</t>
  </si>
  <si>
    <t>Dow Jones Brookfield Global Infrastructure IndexMay 2024Month-end</t>
  </si>
  <si>
    <t>Dow Jones Brookfield Global Infrastructure IndexApril 2024Month-end</t>
  </si>
  <si>
    <t>Dow Jones Brookfield Global Infrastructure IndexMarch 2024Month-end</t>
  </si>
  <si>
    <t>Dow Jones Brookfield Global Infrastructure IndexFebruary 2024Month-end</t>
  </si>
  <si>
    <t>Dow Jones Brookfield Global Infrastructure IndexJanuary 2024Month-end</t>
  </si>
  <si>
    <t>Dow Jones Brookfield Global Infrastructure Net Zero 2050 Climate Transition ESG IndexDecember 2024Month-end</t>
  </si>
  <si>
    <t>Dow Jones Brookfield Global Infrastructure Net Zero 2050 Climate Transition ESG IndexNovember 2024Month-end</t>
  </si>
  <si>
    <t>Dow Jones Brookfield Global Infrastructure Net Zero 2050 Climate Transition ESG IndexOctober 2024Month-end</t>
  </si>
  <si>
    <t>Dow Jones Brookfield Global Infrastructure Net Zero 2050 Climate Transition ESG IndexSeptember 2024Month-end</t>
  </si>
  <si>
    <t>Dow Jones Brookfield Global Infrastructure Net Zero 2050 Climate Transition ESG IndexAugust 2024Month-end</t>
  </si>
  <si>
    <t>Dow Jones Brookfield Global Infrastructure Net Zero 2050 Climate Transition ESG IndexJuly 2024Month-end</t>
  </si>
  <si>
    <t>Dow Jones Brookfield Global Infrastructure Net Zero 2050 Climate Transition ESG IndexJune 2024Month-end</t>
  </si>
  <si>
    <t>Dow Jones Brookfield Global Infrastructure Net Zero 2050 Climate Transition ESG IndexMay 2024Month-end</t>
  </si>
  <si>
    <t>Dow Jones Brookfield Global Infrastructure Net Zero 2050 Climate Transition ESG IndexApril 2024Month-end</t>
  </si>
  <si>
    <t>Dow Jones Brookfield Global Infrastructure Net Zero 2050 Climate Transition ESG IndexMarch 2024Month-end</t>
  </si>
  <si>
    <t>Dow Jones Brookfield Global Infrastructure Net Zero 2050 Climate Transition ESG IndexFebruary 2024Month-end</t>
  </si>
  <si>
    <t>Dow Jones Brookfield Global Infrastructure Net Zero 2050 Climate Transition ESG IndexJanuary 2024Month-end</t>
  </si>
  <si>
    <t>Dow Jones Brookfield Global Infrastructure Plus IndexDecember 2024Month-end</t>
  </si>
  <si>
    <t>Dow Jones Brookfield Global Infrastructure Plus IndexNovember 2024Month-end</t>
  </si>
  <si>
    <t>Dow Jones Brookfield Global Infrastructure Plus IndexOctober 2024Month-end</t>
  </si>
  <si>
    <t>Dow Jones Brookfield Global Infrastructure Plus IndexSeptember 2024Month-end</t>
  </si>
  <si>
    <t>Dow Jones Brookfield Global Infrastructure Plus IndexAugust 2024Month-end</t>
  </si>
  <si>
    <t>Dow Jones Brookfield Global Infrastructure Plus IndexJuly 2024Month-end</t>
  </si>
  <si>
    <t>Dow Jones Brookfield Global Infrastructure Plus IndexJune 2024Month-end</t>
  </si>
  <si>
    <t>Dow Jones Brookfield Global Infrastructure Plus IndexMay 2024Month-end</t>
  </si>
  <si>
    <t>Dow Jones Brookfield Global Infrastructure Plus IndexApril 2024Month-end</t>
  </si>
  <si>
    <t>Dow Jones Brookfield Global Infrastructure Plus IndexMarch 2024Month-end</t>
  </si>
  <si>
    <t>Dow Jones Brookfield Global Infrastructure Plus IndexFebruary 2024Month-end</t>
  </si>
  <si>
    <t>Dow Jones Brookfield Global Infrastructure Plus IndexJanuary 2024Month-end</t>
  </si>
  <si>
    <t>Dow Jones Developed Green Real Estate IndexDecember 2024Month-end</t>
  </si>
  <si>
    <t>Dow Jones Developed Green Real Estate IndexNovember 2024Month-end</t>
  </si>
  <si>
    <t>Dow Jones Developed Green Real Estate IndexOctober 2024Month-end</t>
  </si>
  <si>
    <t>Dow Jones Developed Green Real Estate IndexSeptember 2024Month-end</t>
  </si>
  <si>
    <t>Dow Jones Developed Green Real Estate IndexAugust 2024Month-end</t>
  </si>
  <si>
    <t>Dow Jones Developed Green Real Estate IndexJuly 2024Month-end</t>
  </si>
  <si>
    <t>Dow Jones Developed Green Real Estate IndexJune 2024Month-end</t>
  </si>
  <si>
    <t>Dow Jones Developed Green Real Estate IndexMay 2024Month-end</t>
  </si>
  <si>
    <t>Dow Jones Developed Green Real Estate IndexApril 2024Month-end</t>
  </si>
  <si>
    <t>Dow Jones Developed Green Real Estate IndexMarch 2024Month-end</t>
  </si>
  <si>
    <t>Dow Jones Developed Green Real Estate IndexFebruary 2024Month-end</t>
  </si>
  <si>
    <t>Dow Jones Developed Green Real Estate IndexJanuary 2024Month-end</t>
  </si>
  <si>
    <t>Dow Jones Developed Markets Select RESI IndexDecember 2024Month-end</t>
  </si>
  <si>
    <t>Dow Jones Developed Markets Select RESI IndexNovember 2024Month-end</t>
  </si>
  <si>
    <t>Dow Jones Developed Markets Select RESI IndexOctober 2024Month-end</t>
  </si>
  <si>
    <t>Dow Jones Developed Markets Select RESI IndexSeptember 2024Month-end</t>
  </si>
  <si>
    <t>Dow Jones Developed Markets Select RESI IndexAugust 2024Month-end</t>
  </si>
  <si>
    <t>Dow Jones Developed Markets Select RESI IndexJuly 2024Month-end</t>
  </si>
  <si>
    <t>Dow Jones Developed Markets Select RESI IndexJune 2024Month-end</t>
  </si>
  <si>
    <t>Dow Jones Developed Markets Select RESI IndexMay 2024Month-end</t>
  </si>
  <si>
    <t>Dow Jones Developed Markets Select RESI IndexApril 2024Month-end</t>
  </si>
  <si>
    <t>Dow Jones Developed Markets Select RESI IndexMarch 2024Month-end</t>
  </si>
  <si>
    <t>Dow Jones Developed Markets Select RESI IndexFebruary 2024Month-end</t>
  </si>
  <si>
    <t>Dow Jones Developed Markets Select RESI IndexJanuary 2024Month-end</t>
  </si>
  <si>
    <t>Dow Jones Global Ex-U.S. Select ESG RESIDecember 2024Month-end</t>
  </si>
  <si>
    <t>Dow Jones Global Ex-U.S. Select ESG RESINovember 2024Month-end</t>
  </si>
  <si>
    <t>Dow Jones Global Ex-U.S. Select ESG RESIOctober 2024Month-end</t>
  </si>
  <si>
    <t>Dow Jones Global Ex-U.S. Select ESG RESISeptember 2024Month-end</t>
  </si>
  <si>
    <t>Dow Jones Global Ex-U.S. Select ESG RESIAugust 2024Month-end</t>
  </si>
  <si>
    <t>Dow Jones Global Ex-U.S. Select ESG RESIJuly 2024Month-end</t>
  </si>
  <si>
    <t>Dow Jones Global Ex-U.S. Select ESG RESIJune 2024Month-end</t>
  </si>
  <si>
    <t>Dow Jones Global Ex-U.S. Select ESG RESIMay 2024Month-end</t>
  </si>
  <si>
    <t>Dow Jones Global Ex-U.S. Select ESG RESIApril 2024Month-end</t>
  </si>
  <si>
    <t>Dow Jones Global Ex-U.S. Select ESG RESIMarch 2024Month-end</t>
  </si>
  <si>
    <t>Dow Jones Global Ex-U.S. Select ESG RESIFebruary 2024Month-end</t>
  </si>
  <si>
    <t>Dow Jones Global Ex-U.S. Select ESG RESIJanuary 2024Month-end</t>
  </si>
  <si>
    <t>Dow Jones Global ex-U.S. Select Real Estate Securities IndexDecember 2024Month-end</t>
  </si>
  <si>
    <t>Dow Jones Global ex-U.S. Select Real Estate Securities IndexNovember 2024Month-end</t>
  </si>
  <si>
    <t>Dow Jones Global ex-U.S. Select Real Estate Securities IndexOctober 2024Month-end</t>
  </si>
  <si>
    <t>Dow Jones Global ex-U.S. Select Real Estate Securities IndexSeptember 2024Month-end</t>
  </si>
  <si>
    <t>Dow Jones Global ex-U.S. Select Real Estate Securities IndexAugust 2024Month-end</t>
  </si>
  <si>
    <t>Dow Jones Global ex-U.S. Select Real Estate Securities IndexJuly 2024Month-end</t>
  </si>
  <si>
    <t>Dow Jones Global ex-U.S. Select Real Estate Securities IndexJune 2024Month-end</t>
  </si>
  <si>
    <t>Dow Jones Global ex-U.S. Select Real Estate Securities IndexMay 2024Month-end</t>
  </si>
  <si>
    <t>Dow Jones Global ex-U.S. Select Real Estate Securities IndexApril 2024Month-end</t>
  </si>
  <si>
    <t>Dow Jones Global ex-U.S. Select Real Estate Securities IndexMarch 2024Month-end</t>
  </si>
  <si>
    <t>Dow Jones Global ex-U.S. Select Real Estate Securities IndexFebruary 2024Month-end</t>
  </si>
  <si>
    <t>Dow Jones Global ex-U.S. Select Real Estate Securities IndexJanuary 2024Month-end</t>
  </si>
  <si>
    <t>Dow Jones Global Select ESG RESIDecember 2024Month-end</t>
  </si>
  <si>
    <t>Dow Jones Global Select ESG RESINovember 2024Month-end</t>
  </si>
  <si>
    <t>Dow Jones Global Select ESG RESIOctober 2024Month-end</t>
  </si>
  <si>
    <t>Dow Jones Global Select ESG RESISeptember 2024Month-end</t>
  </si>
  <si>
    <t>Dow Jones Global Select ESG RESIAugust 2024Month-end</t>
  </si>
  <si>
    <t>Dow Jones Global Select ESG RESIJuly 2024Month-end</t>
  </si>
  <si>
    <t>Dow Jones Global Select ESG RESIJune 2024Month-end</t>
  </si>
  <si>
    <t>Dow Jones Global Select ESG RESIMay 2024Month-end</t>
  </si>
  <si>
    <t>Dow Jones Global Select ESG RESIApril 2024Month-end</t>
  </si>
  <si>
    <t>Dow Jones Global Select ESG RESIMarch 2024Month-end</t>
  </si>
  <si>
    <t>Dow Jones Global Select ESG RESIFebruary 2024Month-end</t>
  </si>
  <si>
    <t>Dow Jones Global Select ESG RESIJanuary 2024Month-end</t>
  </si>
  <si>
    <t>Dow Jones Global Select Real Estate Securities IndexDecember 2024Month-end</t>
  </si>
  <si>
    <t>Dow Jones Global Select Real Estate Securities IndexNovember 2024Month-end</t>
  </si>
  <si>
    <t>Dow Jones Global Select Real Estate Securities IndexOctober 2024Month-end</t>
  </si>
  <si>
    <t>Dow Jones Global Select Real Estate Securities IndexSeptember 2024Month-end</t>
  </si>
  <si>
    <t>Dow Jones Global Select Real Estate Securities IndexAugust 2024Month-end</t>
  </si>
  <si>
    <t>Dow Jones Global Select Real Estate Securities IndexJuly 2024Month-end</t>
  </si>
  <si>
    <t>Dow Jones Global Select Real Estate Securities IndexJune 2024Month-end</t>
  </si>
  <si>
    <t>Dow Jones Global Select Real Estate Securities IndexMay 2024Month-end</t>
  </si>
  <si>
    <t>Dow Jones Global Select Real Estate Securities IndexApril 2024Month-end</t>
  </si>
  <si>
    <t>Dow Jones Global Select Real Estate Securities IndexMarch 2024Month-end</t>
  </si>
  <si>
    <t>Dow Jones Global Select Real Estate Securities IndexFebruary 2024Month-end</t>
  </si>
  <si>
    <t>Dow Jones Global Select Real Estate Securities IndexJanuary 2024Month-end</t>
  </si>
  <si>
    <t>Dow Jones Islamic Market China A IndexDecember 2024Month-end</t>
  </si>
  <si>
    <t>Dow Jones Islamic Market China A IndexNovember 2024Month-end</t>
  </si>
  <si>
    <t>Dow Jones Islamic Market China A IndexOctober 2024Month-end</t>
  </si>
  <si>
    <t>Dow Jones Islamic Market China A IndexSeptember 2024Month-end</t>
  </si>
  <si>
    <t>Dow Jones Islamic Market China A IndexAugust 2024Month-end</t>
  </si>
  <si>
    <t>Dow Jones Islamic Market China A IndexJuly 2024Month-end</t>
  </si>
  <si>
    <t>Dow Jones Islamic Market China A IndexJune 2024Month-end</t>
  </si>
  <si>
    <t>Dow Jones Islamic Market China A IndexMay 2024Month-end</t>
  </si>
  <si>
    <t>Dow Jones Islamic Market China A IndexApril 2024Month-end</t>
  </si>
  <si>
    <t>Dow Jones Islamic Market China A IndexMarch 2024Month-end</t>
  </si>
  <si>
    <t>Dow Jones Islamic Market China A IndexFebruary 2024Month-end</t>
  </si>
  <si>
    <t>Dow Jones Islamic Market China A IndexJanuary 2024Month-end</t>
  </si>
  <si>
    <t>Dow Jones Islamic Market China A Sustainability Screened 100 IndexDecember 2024Month-end</t>
  </si>
  <si>
    <t>Dow Jones Islamic Market China A Sustainability Screened 100 IndexNovember 2024Month-end</t>
  </si>
  <si>
    <t>Dow Jones Islamic Market China A Sustainability Screened 100 IndexOctober 2024Month-end</t>
  </si>
  <si>
    <t>Dow Jones Islamic Market China A Sustainability Screened 100 IndexSeptember 2024Month-end</t>
  </si>
  <si>
    <t>Dow Jones Islamic Market China A Sustainability Screened 100 IndexAugust 2024Month-end</t>
  </si>
  <si>
    <t>Dow Jones Islamic Market China A Sustainability Screened 100 IndexJuly 2024Month-end</t>
  </si>
  <si>
    <t>Dow Jones Islamic Market China A Sustainability Screened 100 IndexJune 2024Month-end</t>
  </si>
  <si>
    <t>Dow Jones Islamic Market China A Sustainability Screened 100 IndexMay 2024Month-end</t>
  </si>
  <si>
    <t>Dow Jones Islamic Market China A Sustainability Screened 100 IndexApril 2024Month-end</t>
  </si>
  <si>
    <t>Dow Jones Islamic Market China A Sustainability Screened 100 IndexMarch 2024Month-end</t>
  </si>
  <si>
    <t>Dow Jones Islamic Market China A Sustainability Screened 100 IndexFebruary 2024Month-end</t>
  </si>
  <si>
    <t>Dow Jones Islamic Market China A Sustainability Screened 100 IndexJanuary 2024Month-end</t>
  </si>
  <si>
    <t>Dow Jones Islamic Market Sustainability IndexDecember 2024Month-end</t>
  </si>
  <si>
    <t>Dow Jones Islamic Market Sustainability IndexNovember 2024Month-end</t>
  </si>
  <si>
    <t>Dow Jones Islamic Market Sustainability IndexOctober 2024Month-end</t>
  </si>
  <si>
    <t>Dow Jones Islamic Market Sustainability IndexSeptember 2024Month-end</t>
  </si>
  <si>
    <t>Dow Jones Islamic Market Sustainability IndexAugust 2024Month-end</t>
  </si>
  <si>
    <t>Dow Jones Islamic Market Sustainability IndexJuly 2024Month-end</t>
  </si>
  <si>
    <t>Dow Jones Islamic Market Sustainability IndexJune 2024Month-end</t>
  </si>
  <si>
    <t>Dow Jones Islamic Market Sustainability IndexMay 2024Month-end</t>
  </si>
  <si>
    <t>Dow Jones Islamic Market Sustainability IndexApril 2024Month-end</t>
  </si>
  <si>
    <t>Dow Jones Islamic Market Sustainability IndexMarch 2024Month-end</t>
  </si>
  <si>
    <t>Dow Jones Islamic Market Sustainability IndexFebruary 2024Month-end</t>
  </si>
  <si>
    <t>Dow Jones Islamic Market Sustainability IndexJanuary 2024Month-end</t>
  </si>
  <si>
    <t>Dow Jones Islamic Market World IndexDecember 2024Month-end</t>
  </si>
  <si>
    <t>Dow Jones Islamic Market World IndexNovember 2024Month-end</t>
  </si>
  <si>
    <t>Dow Jones Islamic Market World IndexOctober 2024Month-end</t>
  </si>
  <si>
    <t>Dow Jones Islamic Market World IndexSeptember 2024Month-end</t>
  </si>
  <si>
    <t>Dow Jones Islamic Market World IndexAugust 2024Month-end</t>
  </si>
  <si>
    <t>Dow Jones Islamic Market World IndexJuly 2024Month-end</t>
  </si>
  <si>
    <t>Dow Jones Islamic Market World IndexJune 2024Month-end</t>
  </si>
  <si>
    <t>Dow Jones Islamic Market World IndexMay 2024Month-end</t>
  </si>
  <si>
    <t>Dow Jones Islamic Market World IndexApril 2024Month-end</t>
  </si>
  <si>
    <t>Dow Jones Islamic Market World IndexMarch 2024Month-end</t>
  </si>
  <si>
    <t>Dow Jones Islamic Market World IndexFebruary 2024Month-end</t>
  </si>
  <si>
    <t>Dow Jones Islamic Market World IndexJanuary 2024Month-end</t>
  </si>
  <si>
    <t>Dow Jones Best-in-Class Asia Pacific Ex-Alcohol, Tobacco, and Gambling IndexDecember 2024Month-end</t>
  </si>
  <si>
    <t>Dow Jones Best-in-Class Asia Pacific Ex-Alcohol, Tobacco, and Gambling IndexNovember 2024Month-end</t>
  </si>
  <si>
    <t>Dow Jones Best-in-Class Asia Pacific Ex-Alcohol, Tobacco, and Gambling IndexOctober 2024Month-end</t>
  </si>
  <si>
    <t>Dow Jones Best-in-Class Asia Pacific Ex-Alcohol, Tobacco, and Gambling IndexSeptember 2024Month-end</t>
  </si>
  <si>
    <t>Dow Jones Best-in-Class Asia Pacific Ex-Alcohol, Tobacco, and Gambling IndexAugust 2024Month-end</t>
  </si>
  <si>
    <t>Dow Jones Best-in-Class Asia Pacific Ex-Alcohol, Tobacco, and Gambling IndexJuly 2024Month-end</t>
  </si>
  <si>
    <t>Dow Jones Best-in-Class Asia Pacific Ex-Alcohol, Tobacco, and Gambling IndexJune 2024Month-end</t>
  </si>
  <si>
    <t>Dow Jones Best-in-Class Asia Pacific Ex-Alcohol, Tobacco, and Gambling IndexMay 2024Month-end</t>
  </si>
  <si>
    <t>Dow Jones Best-in-Class Asia Pacific Ex-Alcohol, Tobacco, and Gambling IndexApril 2024Month-end</t>
  </si>
  <si>
    <t>Dow Jones Best-in-Class Asia Pacific Ex-Alcohol, Tobacco, and Gambling IndexMarch 2024Month-end</t>
  </si>
  <si>
    <t>Dow Jones Best-in-Class Asia Pacific Ex-Alcohol, Tobacco, and Gambling IndexFebruary 2024Month-end</t>
  </si>
  <si>
    <t>Dow Jones Best-in-Class Asia Pacific Ex-Alcohol, Tobacco, and Gambling IndexJanuary 2024Month-end</t>
  </si>
  <si>
    <t>Dow Jones Best-in-Class Asia Pacific Ex-Alcohol, Tobacco, Gambling, and Armaments &amp; Firearms IndexDecember 2024Month-end</t>
  </si>
  <si>
    <t>Dow Jones Best-in-Class Asia Pacific Ex-Alcohol, Tobacco, Gambling, and Armaments &amp; Firearms IndexNovember 2024Month-end</t>
  </si>
  <si>
    <t>Dow Jones Best-in-Class Asia Pacific Ex-Alcohol, Tobacco, Gambling, and Armaments &amp; Firearms IndexOctober 2024Month-end</t>
  </si>
  <si>
    <t>Dow Jones Best-in-Class Asia Pacific Ex-Alcohol, Tobacco, Gambling, and Armaments &amp; Firearms IndexSeptember 2024Month-end</t>
  </si>
  <si>
    <t>Dow Jones Best-in-Class Asia Pacific Ex-Alcohol, Tobacco, Gambling, and Armaments &amp; Firearms IndexAugust 2024Month-end</t>
  </si>
  <si>
    <t>Dow Jones Best-in-Class Asia Pacific Ex-Alcohol, Tobacco, Gambling, and Armaments &amp; Firearms IndexJuly 2024Month-end</t>
  </si>
  <si>
    <t>Dow Jones Best-in-Class Asia Pacific Ex-Alcohol, Tobacco, Gambling, and Armaments &amp; Firearms IndexJune 2024Month-end</t>
  </si>
  <si>
    <t>Dow Jones Best-in-Class Asia Pacific Ex-Alcohol, Tobacco, Gambling, and Armaments &amp; Firearms IndexMay 2024Month-end</t>
  </si>
  <si>
    <t>Dow Jones Best-in-Class Asia Pacific Ex-Alcohol, Tobacco, Gambling, and Armaments &amp; Firearms IndexApril 2024Month-end</t>
  </si>
  <si>
    <t>Dow Jones Best-in-Class Asia Pacific Ex-Alcohol, Tobacco, Gambling, and Armaments &amp; Firearms IndexMarch 2024Month-end</t>
  </si>
  <si>
    <t>Dow Jones Best-in-Class Asia Pacific Ex-Alcohol, Tobacco, Gambling, and Armaments &amp; Firearms IndexFebruary 2024Month-end</t>
  </si>
  <si>
    <t>Dow Jones Best-in-Class Asia Pacific Ex-Alcohol, Tobacco, Gambling, and Armaments &amp; Firearms IndexJanuary 2024Month-end</t>
  </si>
  <si>
    <t>Dow Jones Best-in-Class Asia Pacific Ex-Alcohol, Tobacco, Gambling, Armaments &amp; Firearms, and Adult Entertainment IndexDecember 2024Month-end</t>
  </si>
  <si>
    <t>Dow Jones Best-in-Class Asia Pacific Ex-Alcohol, Tobacco, Gambling, Armaments &amp; Firearms, and Adult Entertainment IndexNovember 2024Month-end</t>
  </si>
  <si>
    <t>Dow Jones Best-in-Class Asia Pacific Ex-Alcohol, Tobacco, Gambling, Armaments &amp; Firearms, and Adult Entertainment IndexOctober 2024Month-end</t>
  </si>
  <si>
    <t>Dow Jones Best-in-Class Asia Pacific Ex-Alcohol, Tobacco, Gambling, Armaments &amp; Firearms, and Adult Entertainment IndexSeptember 2024Month-end</t>
  </si>
  <si>
    <t>Dow Jones Best-in-Class Asia Pacific Ex-Alcohol, Tobacco, Gambling, Armaments &amp; Firearms, and Adult Entertainment IndexAugust 2024Month-end</t>
  </si>
  <si>
    <t>Dow Jones Best-in-Class Asia Pacific Ex-Alcohol, Tobacco, Gambling, Armaments &amp; Firearms, and Adult Entertainment IndexJuly 2024Month-end</t>
  </si>
  <si>
    <t>Dow Jones Best-in-Class Asia Pacific Ex-Alcohol, Tobacco, Gambling, Armaments &amp; Firearms, and Adult Entertainment IndexJune 2024Month-end</t>
  </si>
  <si>
    <t>Dow Jones Best-in-Class Asia Pacific Ex-Alcohol, Tobacco, Gambling, Armaments &amp; Firearms, and Adult Entertainment IndexMay 2024Month-end</t>
  </si>
  <si>
    <t>Dow Jones Best-in-Class Asia Pacific Ex-Alcohol, Tobacco, Gambling, Armaments &amp; Firearms, and Adult Entertainment IndexApril 2024Month-end</t>
  </si>
  <si>
    <t>Dow Jones Best-in-Class Asia Pacific Ex-Alcohol, Tobacco, Gambling, Armaments &amp; Firearms, and Adult Entertainment IndexMarch 2024Month-end</t>
  </si>
  <si>
    <t>Dow Jones Best-in-Class Asia Pacific Ex-Alcohol, Tobacco, Gambling, Armaments &amp; Firearms, and Adult Entertainment IndexFebruary 2024Month-end</t>
  </si>
  <si>
    <t>Dow Jones Best-in-Class Asia Pacific Ex-Alcohol, Tobacco, Gambling, Armaments &amp; Firearms, and Adult Entertainment IndexJanuary 2024Month-end</t>
  </si>
  <si>
    <t>Dow Jones Best-in-Class Asia Pacific Ex-Armaments &amp; Firearms IndexDecember 2024Month-end</t>
  </si>
  <si>
    <t>Dow Jones Best-in-Class Asia Pacific Ex-Armaments &amp; Firearms IndexNovember 2024Month-end</t>
  </si>
  <si>
    <t>Dow Jones Best-in-Class Asia Pacific Ex-Armaments &amp; Firearms IndexOctober 2024Month-end</t>
  </si>
  <si>
    <t>Dow Jones Best-in-Class Asia Pacific Ex-Armaments &amp; Firearms IndexSeptember 2024Month-end</t>
  </si>
  <si>
    <t>Dow Jones Best-in-Class Asia Pacific Ex-Armaments &amp; Firearms IndexAugust 2024Month-end</t>
  </si>
  <si>
    <t>Dow Jones Best-in-Class Asia Pacific Ex-Armaments &amp; Firearms IndexJuly 2024Month-end</t>
  </si>
  <si>
    <t>Dow Jones Best-in-Class Asia Pacific Ex-Armaments &amp; Firearms IndexJune 2024Month-end</t>
  </si>
  <si>
    <t>Dow Jones Best-in-Class Asia Pacific Ex-Armaments &amp; Firearms IndexMay 2024Month-end</t>
  </si>
  <si>
    <t>Dow Jones Best-in-Class Asia Pacific Ex-Armaments &amp; Firearms IndexApril 2024Month-end</t>
  </si>
  <si>
    <t>Dow Jones Best-in-Class Asia Pacific Ex-Armaments &amp; Firearms IndexMarch 2024Month-end</t>
  </si>
  <si>
    <t>Dow Jones Best-in-Class Asia Pacific Ex-Armaments &amp; Firearms IndexFebruary 2024Month-end</t>
  </si>
  <si>
    <t>Dow Jones Best-in-Class Asia Pacific Ex-Armaments &amp; Firearms IndexJanuary 2024Month-end</t>
  </si>
  <si>
    <t>Dow Jones Best-in-Class Asia Pacific IndexDecember 2024Month-end</t>
  </si>
  <si>
    <t>Dow Jones Best-in-Class Asia Pacific IndexNovember 2024Month-end</t>
  </si>
  <si>
    <t>Dow Jones Best-in-Class Asia Pacific IndexOctober 2024Month-end</t>
  </si>
  <si>
    <t>Dow Jones Best-in-Class Asia Pacific IndexSeptember 2024Month-end</t>
  </si>
  <si>
    <t>Dow Jones Best-in-Class Asia Pacific IndexAugust 2024Month-end</t>
  </si>
  <si>
    <t>Dow Jones Best-in-Class Asia Pacific IndexJuly 2024Month-end</t>
  </si>
  <si>
    <t>Dow Jones Best-in-Class Asia Pacific IndexJune 2024Month-end</t>
  </si>
  <si>
    <t>Dow Jones Best-in-Class Asia Pacific IndexMay 2024Month-end</t>
  </si>
  <si>
    <t>Dow Jones Best-in-Class Asia Pacific IndexApril 2024Month-end</t>
  </si>
  <si>
    <t>Dow Jones Best-in-Class Asia Pacific IndexMarch 2024Month-end</t>
  </si>
  <si>
    <t>Dow Jones Best-in-Class Asia Pacific IndexFebruary 2024Month-end</t>
  </si>
  <si>
    <t>Dow Jones Best-in-Class Asia Pacific IndexJanuary 2024Month-end</t>
  </si>
  <si>
    <t>Dow Jones Best-in-Class Australia IndexDecember 2024Month-end</t>
  </si>
  <si>
    <t>Dow Jones Best-in-Class Australia IndexNovember 2024Month-end</t>
  </si>
  <si>
    <t>Dow Jones Best-in-Class Australia IndexOctober 2024Month-end</t>
  </si>
  <si>
    <t>Dow Jones Best-in-Class Australia IndexSeptember 2024Month-end</t>
  </si>
  <si>
    <t>Dow Jones Best-in-Class Australia IndexAugust 2024Month-end</t>
  </si>
  <si>
    <t>Dow Jones Best-in-Class Australia IndexJuly 2024Month-end</t>
  </si>
  <si>
    <t>Dow Jones Best-in-Class Australia IndexJune 2024Month-end</t>
  </si>
  <si>
    <t>Dow Jones Best-in-Class Australia IndexMay 2024Month-end</t>
  </si>
  <si>
    <t>Dow Jones Best-in-Class Australia IndexApril 2024Month-end</t>
  </si>
  <si>
    <t>Dow Jones Best-in-Class Australia IndexMarch 2024Month-end</t>
  </si>
  <si>
    <t>Dow Jones Best-in-Class Australia IndexFebruary 2024Month-end</t>
  </si>
  <si>
    <t>Dow Jones Best-in-Class Australia IndexJanuary 2024Month-end</t>
  </si>
  <si>
    <t>Dow Jones Best-in-Class Australia Ex-Alcohol, Tobacco, Gambling, Armaments &amp; Firearms, Energy and Diversified Metals &amp; Mining IndexDecember 2024Month-end</t>
  </si>
  <si>
    <t>Dow Jones Best-in-Class Australia Ex-Alcohol, Tobacco, Gambling, Armaments &amp; Firearms, Energy and Diversified Metals &amp; Mining IndexNovember 2024Month-end</t>
  </si>
  <si>
    <t>Dow Jones Best-in-Class Australia Ex-Alcohol, Tobacco, Gambling, Armaments &amp; Firearms, Energy and Diversified Metals &amp; Mining IndexOctober 2024Month-end</t>
  </si>
  <si>
    <t>Dow Jones Best-in-Class Australia Ex-Alcohol, Tobacco, Gambling, Armaments &amp; Firearms, Energy and Diversified Metals &amp; Mining IndexSeptember 2024Month-end</t>
  </si>
  <si>
    <t>Dow Jones Best-in-Class Australia Ex-Alcohol, Tobacco, Gambling, Armaments &amp; Firearms, Energy and Diversified Metals &amp; Mining IndexAugust 2024Month-end</t>
  </si>
  <si>
    <t>Dow Jones Best-in-Class Australia Ex-Alcohol, Tobacco, Gambling, Armaments &amp; Firearms, Energy and Diversified Metals &amp; Mining IndexJuly 2024Month-end</t>
  </si>
  <si>
    <t>Dow Jones Best-in-Class Australia Ex-Alcohol, Tobacco, Gambling, Armaments &amp; Firearms, Energy and Diversified Metals &amp; Mining IndexJune 2024Month-end</t>
  </si>
  <si>
    <t>Dow Jones Best-in-Class Australia Ex-Alcohol, Tobacco, Gambling, Armaments &amp; Firearms, Energy and Diversified Metals &amp; Mining IndexMay 2024Month-end</t>
  </si>
  <si>
    <t>Dow Jones Best-in-Class Australia Ex-Alcohol, Tobacco, Gambling, Armaments &amp; Firearms, Energy and Diversified Metals &amp; Mining IndexApril 2024Month-end</t>
  </si>
  <si>
    <t>Dow Jones Best-in-Class Australia Ex-Alcohol, Tobacco, Gambling, Armaments &amp; Firearms, Energy and Diversified Metals &amp; Mining IndexMarch 2024Month-end</t>
  </si>
  <si>
    <t>Dow Jones Best-in-Class Australia Ex-Alcohol, Tobacco, Gambling, Armaments &amp; Firearms, Energy and Diversified Metals &amp; Mining IndexFebruary 2024Month-end</t>
  </si>
  <si>
    <t>Dow Jones Best-in-Class Australia Ex-Alcohol, Tobacco, Gambling, Armaments &amp; Firearms, Energy and Diversified Metals &amp; Mining IndexJanuary 2024Month-end</t>
  </si>
  <si>
    <t>Dow Jones Best-in-Class World Index (Australia Sub-Index)December 2024Month-end</t>
  </si>
  <si>
    <t>Dow Jones Best-in-Class World Index (Australia Sub-Index)November 2024Month-end</t>
  </si>
  <si>
    <t>Dow Jones Best-in-Class World Index (Australia Sub-Index)October 2024Month-end</t>
  </si>
  <si>
    <t>Dow Jones Best-in-Class World Index (Australia Sub-Index)September 2024Month-end</t>
  </si>
  <si>
    <t>Dow Jones Best-in-Class World Index (Australia Sub-Index)August 2024Month-end</t>
  </si>
  <si>
    <t>Dow Jones Best-in-Class World Index (Australia Sub-Index)July 2024Month-end</t>
  </si>
  <si>
    <t>Dow Jones Best-in-Class World Index (Australia Sub-Index)June 2024Month-end</t>
  </si>
  <si>
    <t>Dow Jones Best-in-Class World Index (Australia Sub-Index)May 2024Month-end</t>
  </si>
  <si>
    <t>Dow Jones Best-in-Class World Index (Australia Sub-Index)April 2024Month-end</t>
  </si>
  <si>
    <t>Dow Jones Best-in-Class World Index (Australia Sub-Index)March 2024Month-end</t>
  </si>
  <si>
    <t>Dow Jones Best-in-Class World Index (Australia Sub-Index)February 2024Month-end</t>
  </si>
  <si>
    <t>Dow Jones Best-in-Class World Index (Australia Sub-Index)January 2024Month-end</t>
  </si>
  <si>
    <t>Dow Jones Best-in-Class World Index (Belgium Sub-Index)December 2024Month-end</t>
  </si>
  <si>
    <t>Dow Jones Best-in-Class World Index (Belgium Sub-Index)November 2024Month-end</t>
  </si>
  <si>
    <t>Dow Jones Best-in-Class World Index (Belgium Sub-Index)October 2024Month-end</t>
  </si>
  <si>
    <t>Dow Jones Best-in-Class World Index (Belgium Sub-Index)September 2024Month-end</t>
  </si>
  <si>
    <t>Dow Jones Best-in-Class World Index (Belgium Sub-Index)August 2024Month-end</t>
  </si>
  <si>
    <t>Dow Jones Best-in-Class World Index (Belgium Sub-Index)July 2024Month-end</t>
  </si>
  <si>
    <t>Dow Jones Best-in-Class World Index (Belgium Sub-Index)June 2024Month-end</t>
  </si>
  <si>
    <t>Dow Jones Best-in-Class World Index (Belgium Sub-Index)May 2024Month-end</t>
  </si>
  <si>
    <t>Dow Jones Best-in-Class World Index (Belgium Sub-Index)April 2024Month-end</t>
  </si>
  <si>
    <t>Dow Jones Best-in-Class World Index (Belgium Sub-Index)March 2024Month-end</t>
  </si>
  <si>
    <t>Dow Jones Best-in-Class World Index (Belgium Sub-Index)February 2024Month-end</t>
  </si>
  <si>
    <t>Dow Jones Best-in-Class World Index (Belgium Sub-Index)January 2024Month-end</t>
  </si>
  <si>
    <t>Dow Jones Best-in-Class World Index (Brazil Sub-Index)December 2024Month-end</t>
  </si>
  <si>
    <t>Dow Jones Best-in-Class World Index (Brazil Sub-Index)November 2024Month-end</t>
  </si>
  <si>
    <t>Dow Jones Best-in-Class World Index (Brazil Sub-Index)October 2024Month-end</t>
  </si>
  <si>
    <t>Dow Jones Best-in-Class World Index (Brazil Sub-Index)September 2024Month-end</t>
  </si>
  <si>
    <t>Dow Jones Best-in-Class World Index (Brazil Sub-Index)August 2024Month-end</t>
  </si>
  <si>
    <t>Dow Jones Best-in-Class World Index (Brazil Sub-Index)July 2024Month-end</t>
  </si>
  <si>
    <t>Dow Jones Best-in-Class World Index (Brazil Sub-Index)June 2024Month-end</t>
  </si>
  <si>
    <t>Dow Jones Best-in-Class World Index (Brazil Sub-Index)May 2024Month-end</t>
  </si>
  <si>
    <t>Dow Jones Best-in-Class World Index (Brazil Sub-Index)April 2024Month-end</t>
  </si>
  <si>
    <t>Dow Jones Best-in-Class World Index (Brazil Sub-Index)March 2024Month-end</t>
  </si>
  <si>
    <t>Dow Jones Best-in-Class World Index (Brazil Sub-Index)February 2024Month-end</t>
  </si>
  <si>
    <t>Dow Jones Best-in-Class World Index (Brazil Sub-Index)January 2024Month-end</t>
  </si>
  <si>
    <t>Dow Jones Best-in-Class North America Ex-Alcohol, Tobacco, and Gambling Index (Canada Sub-Index)December 2024Month-end</t>
  </si>
  <si>
    <t>Dow Jones Best-in-Class North America Ex-Alcohol, Tobacco, and Gambling Index (Canada Sub-Index)November 2024Month-end</t>
  </si>
  <si>
    <t>Dow Jones Best-in-Class North America Ex-Alcohol, Tobacco, and Gambling Index (Canada Sub-Index)October 2024Month-end</t>
  </si>
  <si>
    <t>Dow Jones Best-in-Class North America Ex-Alcohol, Tobacco, and Gambling Index (Canada Sub-Index)September 2024Month-end</t>
  </si>
  <si>
    <t>Dow Jones Best-in-Class North America Ex-Alcohol, Tobacco, and Gambling Index (Canada Sub-Index)August 2024Month-end</t>
  </si>
  <si>
    <t>Dow Jones Best-in-Class North America Ex-Alcohol, Tobacco, and Gambling Index (Canada Sub-Index)July 2024Month-end</t>
  </si>
  <si>
    <t>Dow Jones Best-in-Class North America Ex-Alcohol, Tobacco, and Gambling Index (Canada Sub-Index)June 2024Month-end</t>
  </si>
  <si>
    <t>Dow Jones Best-in-Class North America Ex-Alcohol, Tobacco, and Gambling Index (Canada Sub-Index)May 2024Month-end</t>
  </si>
  <si>
    <t>Dow Jones Best-in-Class North America Ex-Alcohol, Tobacco, and Gambling Index (Canada Sub-Index)April 2024Month-end</t>
  </si>
  <si>
    <t>Dow Jones Best-in-Class North America Ex-Alcohol, Tobacco, and Gambling Index (Canada Sub-Index)March 2024Month-end</t>
  </si>
  <si>
    <t>Dow Jones Best-in-Class North America Ex-Alcohol, Tobacco, and Gambling Index (Canada Sub-Index)February 2024Month-end</t>
  </si>
  <si>
    <t>Dow Jones Best-in-Class North America Ex-Alcohol, Tobacco, and Gambling Index (Canada Sub-Index)January 2024Month-end</t>
  </si>
  <si>
    <t>Dow Jones Best-in-Class North America Ex-Alcohol, Tobacco, Gambling, and Armaments &amp; Firearms Index (Canada Sub-Index)December 2024Month-end</t>
  </si>
  <si>
    <t>Dow Jones Best-in-Class North America Ex-Alcohol, Tobacco, Gambling, and Armaments &amp; Firearms Index (Canada Sub-Index)November 2024Month-end</t>
  </si>
  <si>
    <t>Dow Jones Best-in-Class North America Ex-Alcohol, Tobacco, Gambling, and Armaments &amp; Firearms Index (Canada Sub-Index)October 2024Month-end</t>
  </si>
  <si>
    <t>Dow Jones Best-in-Class North America Ex-Alcohol, Tobacco, Gambling, and Armaments &amp; Firearms Index (Canada Sub-Index)September 2024Month-end</t>
  </si>
  <si>
    <t>Dow Jones Best-in-Class North America Ex-Alcohol, Tobacco, Gambling, and Armaments &amp; Firearms Index (Canada Sub-Index)August 2024Month-end</t>
  </si>
  <si>
    <t>Dow Jones Best-in-Class North America Ex-Alcohol, Tobacco, Gambling, and Armaments &amp; Firearms Index (Canada Sub-Index)July 2024Month-end</t>
  </si>
  <si>
    <t>Dow Jones Best-in-Class North America Ex-Alcohol, Tobacco, Gambling, and Armaments &amp; Firearms Index (Canada Sub-Index)June 2024Month-end</t>
  </si>
  <si>
    <t>Dow Jones Best-in-Class North America Ex-Alcohol, Tobacco, Gambling, and Armaments &amp; Firearms Index (Canada Sub-Index)May 2024Month-end</t>
  </si>
  <si>
    <t>Dow Jones Best-in-Class North America Ex-Alcohol, Tobacco, Gambling, and Armaments &amp; Firearms Index (Canada Sub-Index)April 2024Month-end</t>
  </si>
  <si>
    <t>Dow Jones Best-in-Class North America Ex-Alcohol, Tobacco, Gambling, and Armaments &amp; Firearms Index (Canada Sub-Index)March 2024Month-end</t>
  </si>
  <si>
    <t>Dow Jones Best-in-Class North America Ex-Alcohol, Tobacco, Gambling, and Armaments &amp; Firearms Index (Canada Sub-Index)February 2024Month-end</t>
  </si>
  <si>
    <t>Dow Jones Best-in-Class North America Ex-Alcohol, Tobacco, Gambling, and Armaments &amp; Firearms Index (Canada Sub-Index)January 2024Month-end</t>
  </si>
  <si>
    <t>Dow Jones Best-in-Class North America Ex-Alcohol, Tobacco, Gambling, Armaments &amp; Firearms, and Adult Entertainment Index (Canada Sub-Index)December 2024Month-end</t>
  </si>
  <si>
    <t>Dow Jones Best-in-Class North America Ex-Alcohol, Tobacco, Gambling, Armaments &amp; Firearms, and Adult Entertainment Index (Canada Sub-Index)November 2024Month-end</t>
  </si>
  <si>
    <t>Dow Jones Best-in-Class North America Ex-Alcohol, Tobacco, Gambling, Armaments &amp; Firearms, and Adult Entertainment Index (Canada Sub-Index)October 2024Month-end</t>
  </si>
  <si>
    <t>Dow Jones Best-in-Class North America Ex-Alcohol, Tobacco, Gambling, Armaments &amp; Firearms, and Adult Entertainment Index (Canada Sub-Index)September 2024Month-end</t>
  </si>
  <si>
    <t>Dow Jones Best-in-Class North America Ex-Alcohol, Tobacco, Gambling, Armaments &amp; Firearms, and Adult Entertainment Index (Canada Sub-Index)August 2024Month-end</t>
  </si>
  <si>
    <t>Dow Jones Best-in-Class North America Ex-Alcohol, Tobacco, Gambling, Armaments &amp; Firearms, and Adult Entertainment Index (Canada Sub-Index)July 2024Month-end</t>
  </si>
  <si>
    <t>Dow Jones Best-in-Class North America Ex-Alcohol, Tobacco, Gambling, Armaments &amp; Firearms, and Adult Entertainment Index (Canada Sub-Index)June 2024Month-end</t>
  </si>
  <si>
    <t>Dow Jones Best-in-Class North America Ex-Alcohol, Tobacco, Gambling, Armaments &amp; Firearms, and Adult Entertainment Index (Canada Sub-Index)May 2024Month-end</t>
  </si>
  <si>
    <t>Dow Jones Best-in-Class North America Ex-Alcohol, Tobacco, Gambling, Armaments &amp; Firearms, and Adult Entertainment Index (Canada Sub-Index)April 2024Month-end</t>
  </si>
  <si>
    <t>Dow Jones Best-in-Class North America Ex-Alcohol, Tobacco, Gambling, Armaments &amp; Firearms, and Adult Entertainment Index (Canada Sub-Index)March 2024Month-end</t>
  </si>
  <si>
    <t>Dow Jones Best-in-Class North America Ex-Alcohol, Tobacco, Gambling, Armaments &amp; Firearms, and Adult Entertainment Index (Canada Sub-Index)February 2024Month-end</t>
  </si>
  <si>
    <t>Dow Jones Best-in-Class North America Ex-Alcohol, Tobacco, Gambling, Armaments &amp; Firearms, and Adult Entertainment Index (Canada Sub-Index)January 2024Month-end</t>
  </si>
  <si>
    <t>Dow Jones Best-in-Class North America Ex-Armaments &amp; Firearms Index (Canada Sub-Index)December 2024Month-end</t>
  </si>
  <si>
    <t>Dow Jones Best-in-Class North America Ex-Armaments &amp; Firearms Index (Canada Sub-Index)November 2024Month-end</t>
  </si>
  <si>
    <t>Dow Jones Best-in-Class North America Ex-Armaments &amp; Firearms Index (Canada Sub-Index)October 2024Month-end</t>
  </si>
  <si>
    <t>Dow Jones Best-in-Class North America Ex-Armaments &amp; Firearms Index (Canada Sub-Index)September 2024Month-end</t>
  </si>
  <si>
    <t>Dow Jones Best-in-Class North America Ex-Armaments &amp; Firearms Index (Canada Sub-Index)August 2024Month-end</t>
  </si>
  <si>
    <t>Dow Jones Best-in-Class North America Ex-Armaments &amp; Firearms Index (Canada Sub-Index)July 2024Month-end</t>
  </si>
  <si>
    <t>Dow Jones Best-in-Class North America Ex-Armaments &amp; Firearms Index (Canada Sub-Index)June 2024Month-end</t>
  </si>
  <si>
    <t>Dow Jones Best-in-Class North America Ex-Armaments &amp; Firearms Index (Canada Sub-Index)May 2024Month-end</t>
  </si>
  <si>
    <t>Dow Jones Best-in-Class North America Ex-Armaments &amp; Firearms Index (Canada Sub-Index)April 2024Month-end</t>
  </si>
  <si>
    <t>Dow Jones Best-in-Class North America Ex-Armaments &amp; Firearms Index (Canada Sub-Index)March 2024Month-end</t>
  </si>
  <si>
    <t>Dow Jones Best-in-Class North America Ex-Armaments &amp; Firearms Index (Canada Sub-Index)February 2024Month-end</t>
  </si>
  <si>
    <t>Dow Jones Best-in-Class North America Ex-Armaments &amp; Firearms Index (Canada Sub-Index)January 2024Month-end</t>
  </si>
  <si>
    <t>Dow Jones Best-in-Class North America Index (Canada Sub-Index)December 2024Month-end</t>
  </si>
  <si>
    <t>Dow Jones Best-in-Class North America Index (Canada Sub-Index)November 2024Month-end</t>
  </si>
  <si>
    <t>Dow Jones Best-in-Class North America Index (Canada Sub-Index)October 2024Month-end</t>
  </si>
  <si>
    <t>Dow Jones Best-in-Class North America Index (Canada Sub-Index)September 2024Month-end</t>
  </si>
  <si>
    <t>Dow Jones Best-in-Class North America Index (Canada Sub-Index)August 2024Month-end</t>
  </si>
  <si>
    <t>Dow Jones Best-in-Class North America Index (Canada Sub-Index)July 2024Month-end</t>
  </si>
  <si>
    <t>Dow Jones Best-in-Class North America Index (Canada Sub-Index)June 2024Month-end</t>
  </si>
  <si>
    <t>Dow Jones Best-in-Class North America Index (Canada Sub-Index)May 2024Month-end</t>
  </si>
  <si>
    <t>Dow Jones Best-in-Class North America Index (Canada Sub-Index)April 2024Month-end</t>
  </si>
  <si>
    <t>Dow Jones Best-in-Class North America Index (Canada Sub-Index)March 2024Month-end</t>
  </si>
  <si>
    <t>Dow Jones Best-in-Class North America Index (Canada Sub-Index)February 2024Month-end</t>
  </si>
  <si>
    <t>Dow Jones Best-in-Class North America Index (Canada Sub-Index)January 2024Month-end</t>
  </si>
  <si>
    <t>Dow Jones Best-in-Class World Index (Chile Sub-Index)December 2024Month-end</t>
  </si>
  <si>
    <t>Dow Jones Best-in-Class World Index (Chile Sub-Index)November 2024Month-end</t>
  </si>
  <si>
    <t>Dow Jones Best-in-Class World Index (Chile Sub-Index)October 2024Month-end</t>
  </si>
  <si>
    <t>Dow Jones Best-in-Class World Index (Chile Sub-Index)September 2024Month-end</t>
  </si>
  <si>
    <t>Dow Jones Best-in-Class World Index (Chile Sub-Index)August 2024Month-end</t>
  </si>
  <si>
    <t>Dow Jones Best-in-Class World Index (Chile Sub-Index)July 2024Month-end</t>
  </si>
  <si>
    <t>Dow Jones Best-in-Class World Index (Chile Sub-Index)June 2024Month-end</t>
  </si>
  <si>
    <t>Dow Jones Best-in-Class World Index (Chile Sub-Index)May 2024Month-end</t>
  </si>
  <si>
    <t>Dow Jones Best-in-Class World Index (Chile Sub-Index)April 2024Month-end</t>
  </si>
  <si>
    <t>Dow Jones Best-in-Class World Index (Chile Sub-Index)March 2024Month-end</t>
  </si>
  <si>
    <t>Dow Jones Best-in-Class World Index (Chile Sub-Index)February 2024Month-end</t>
  </si>
  <si>
    <t>Dow Jones Best-in-Class World Index (Chile Sub-Index)January 2024Month-end</t>
  </si>
  <si>
    <t>Dow Jones Best-in-Class Chile IndexDecember 2024Month-end</t>
  </si>
  <si>
    <t>Dow Jones Best-in-Class Chile IndexNovember 2024Month-end</t>
  </si>
  <si>
    <t>Dow Jones Best-in-Class Chile IndexOctober 2024Month-end</t>
  </si>
  <si>
    <t>Dow Jones Best-in-Class Chile IndexSeptember 2024Month-end</t>
  </si>
  <si>
    <t>Dow Jones Best-in-Class Chile IndexAugust 2024Month-end</t>
  </si>
  <si>
    <t>Dow Jones Best-in-Class Chile IndexJuly 2024Month-end</t>
  </si>
  <si>
    <t>Dow Jones Best-in-Class Chile IndexJune 2024Month-end</t>
  </si>
  <si>
    <t>Dow Jones Best-in-Class Chile IndexMay 2024Month-end</t>
  </si>
  <si>
    <t>Dow Jones Best-in-Class Chile IndexApril 2024Month-end</t>
  </si>
  <si>
    <t>Dow Jones Best-in-Class Chile IndexMarch 2024Month-end</t>
  </si>
  <si>
    <t>Dow Jones Best-in-Class Chile IndexFebruary 2024Month-end</t>
  </si>
  <si>
    <t>Dow Jones Best-in-Class Chile IndexJanuary 2024Month-end</t>
  </si>
  <si>
    <t>Dow Jones Best-in-Class World Index (Colombia Sub-Index)December 2024Month-end</t>
  </si>
  <si>
    <t>Dow Jones Best-in-Class World Index (Colombia Sub-Index)November 2024Month-end</t>
  </si>
  <si>
    <t>Dow Jones Best-in-Class World Index (Colombia Sub-Index)October 2024Month-end</t>
  </si>
  <si>
    <t>Dow Jones Best-in-Class World Index (Colombia Sub-Index)September 2024Month-end</t>
  </si>
  <si>
    <t>Dow Jones Best-in-Class World Index (Colombia Sub-Index)August 2024Month-end</t>
  </si>
  <si>
    <t>Dow Jones Best-in-Class World Index (Colombia Sub-Index)July 2024Month-end</t>
  </si>
  <si>
    <t>Dow Jones Best-in-Class World Index (Colombia Sub-Index)June 2024Month-end</t>
  </si>
  <si>
    <t>Dow Jones Best-in-Class World Index (Colombia Sub-Index)May 2024Month-end</t>
  </si>
  <si>
    <t>Dow Jones Best-in-Class World Index (Colombia Sub-Index)April 2024Month-end</t>
  </si>
  <si>
    <t>Dow Jones Best-in-Class World Index (Colombia Sub-Index)March 2024Month-end</t>
  </si>
  <si>
    <t>Dow Jones Best-in-Class World Index (Colombia Sub-Index)February 2024Month-end</t>
  </si>
  <si>
    <t>Dow Jones Best-in-Class World Index (Colombia Sub-Index)January 2024Month-end</t>
  </si>
  <si>
    <t>Dow Jones Best-in-Class Emerging Markets Ex-Alcohol, Tobacco, Gambling, Armaments &amp; Firearms, and Adult Entertainment IndexDecember 2024Month-end</t>
  </si>
  <si>
    <t>Dow Jones Best-in-Class Emerging Markets Ex-Alcohol, Tobacco, Gambling, Armaments &amp; Firearms, and Adult Entertainment IndexNovember 2024Month-end</t>
  </si>
  <si>
    <t>Dow Jones Best-in-Class Emerging Markets Ex-Alcohol, Tobacco, Gambling, Armaments &amp; Firearms, and Adult Entertainment IndexOctober 2024Month-end</t>
  </si>
  <si>
    <t>Dow Jones Best-in-Class Emerging Markets Ex-Alcohol, Tobacco, Gambling, Armaments &amp; Firearms, and Adult Entertainment IndexSeptember 2024Month-end</t>
  </si>
  <si>
    <t>Dow Jones Best-in-Class Emerging Markets Ex-Alcohol, Tobacco, Gambling, Armaments &amp; Firearms, and Adult Entertainment IndexAugust 2024Month-end</t>
  </si>
  <si>
    <t>Dow Jones Best-in-Class Emerging Markets Ex-Alcohol, Tobacco, Gambling, Armaments &amp; Firearms, and Adult Entertainment IndexJuly 2024Month-end</t>
  </si>
  <si>
    <t>Dow Jones Best-in-Class Emerging Markets Ex-Alcohol, Tobacco, Gambling, Armaments &amp; Firearms, and Adult Entertainment IndexJune 2024Month-end</t>
  </si>
  <si>
    <t>Dow Jones Best-in-Class Emerging Markets Ex-Alcohol, Tobacco, Gambling, Armaments &amp; Firearms, and Adult Entertainment IndexMay 2024Month-end</t>
  </si>
  <si>
    <t>Dow Jones Best-in-Class Emerging Markets Ex-Alcohol, Tobacco, Gambling, Armaments &amp; Firearms, and Adult Entertainment IndexApril 2024Month-end</t>
  </si>
  <si>
    <t>Dow Jones Best-in-Class Emerging Markets Ex-Alcohol, Tobacco, Gambling, Armaments &amp; Firearms, and Adult Entertainment IndexMarch 2024Month-end</t>
  </si>
  <si>
    <t>Dow Jones Best-in-Class Emerging Markets Ex-Alcohol, Tobacco, Gambling, Armaments &amp; Firearms, and Adult Entertainment IndexFebruary 2024Month-end</t>
  </si>
  <si>
    <t>Dow Jones Best-in-Class Emerging Markets Ex-Alcohol, Tobacco, Gambling, Armaments &amp; Firearms, and Adult Entertainment IndexJanuary 2024Month-end</t>
  </si>
  <si>
    <t>Dow Jones Best-in-Class Emerging Markets IndexDecember 2024Month-end</t>
  </si>
  <si>
    <t>Dow Jones Best-in-Class Emerging Markets IndexNovember 2024Month-end</t>
  </si>
  <si>
    <t>Dow Jones Best-in-Class Emerging Markets IndexOctober 2024Month-end</t>
  </si>
  <si>
    <t>Dow Jones Best-in-Class Emerging Markets IndexSeptember 2024Month-end</t>
  </si>
  <si>
    <t>Dow Jones Best-in-Class Emerging Markets IndexAugust 2024Month-end</t>
  </si>
  <si>
    <t>Dow Jones Best-in-Class Emerging Markets IndexJuly 2024Month-end</t>
  </si>
  <si>
    <t>Dow Jones Best-in-Class Emerging Markets IndexJune 2024Month-end</t>
  </si>
  <si>
    <t>Dow Jones Best-in-Class Emerging Markets IndexMay 2024Month-end</t>
  </si>
  <si>
    <t>Dow Jones Best-in-Class Emerging Markets IndexApril 2024Month-end</t>
  </si>
  <si>
    <t>Dow Jones Best-in-Class Emerging Markets IndexMarch 2024Month-end</t>
  </si>
  <si>
    <t>Dow Jones Best-in-Class Emerging Markets IndexFebruary 2024Month-end</t>
  </si>
  <si>
    <t>Dow Jones Best-in-Class Emerging Markets IndexJanuary 2024Month-end</t>
  </si>
  <si>
    <t>Dow Jones Best-in-Class Europe Ex-Alcohol, Tobacco, Gambling, Armaments &amp; Firearms, and Adult Entertainment IndexDecember 2024Month-end</t>
  </si>
  <si>
    <t>Dow Jones Best-in-Class Europe Ex-Alcohol, Tobacco, Gambling, Armaments &amp; Firearms, and Adult Entertainment IndexNovember 2024Month-end</t>
  </si>
  <si>
    <t>Dow Jones Best-in-Class Europe Ex-Alcohol, Tobacco, Gambling, Armaments &amp; Firearms, and Adult Entertainment IndexOctober 2024Month-end</t>
  </si>
  <si>
    <t>Dow Jones Best-in-Class Europe Ex-Alcohol, Tobacco, Gambling, Armaments &amp; Firearms, and Adult Entertainment IndexSeptember 2024Month-end</t>
  </si>
  <si>
    <t>Dow Jones Best-in-Class Europe Ex-Alcohol, Tobacco, Gambling, Armaments &amp; Firearms, and Adult Entertainment IndexAugust 2024Month-end</t>
  </si>
  <si>
    <t>Dow Jones Best-in-Class Europe Ex-Alcohol, Tobacco, Gambling, Armaments &amp; Firearms, and Adult Entertainment IndexJuly 2024Month-end</t>
  </si>
  <si>
    <t>Dow Jones Best-in-Class Europe Ex-Alcohol, Tobacco, Gambling, Armaments &amp; Firearms, and Adult Entertainment IndexJune 2024Month-end</t>
  </si>
  <si>
    <t>Dow Jones Best-in-Class Europe Ex-Alcohol, Tobacco, Gambling, Armaments &amp; Firearms, and Adult Entertainment IndexMay 2024Month-end</t>
  </si>
  <si>
    <t>Dow Jones Best-in-Class Europe Ex-Alcohol, Tobacco, Gambling, Armaments &amp; Firearms, and Adult Entertainment IndexApril 2024Month-end</t>
  </si>
  <si>
    <t>Dow Jones Best-in-Class Europe Ex-Alcohol, Tobacco, Gambling, Armaments &amp; Firearms, and Adult Entertainment IndexMarch 2024Month-end</t>
  </si>
  <si>
    <t>Dow Jones Best-in-Class Europe Ex-Alcohol, Tobacco, Gambling, Armaments &amp; Firearms, and Adult Entertainment IndexFebruary 2024Month-end</t>
  </si>
  <si>
    <t>Dow Jones Best-in-Class Europe Ex-Alcohol, Tobacco, Gambling, Armaments &amp; Firearms, and Adult Entertainment IndexJanuary 2024Month-end</t>
  </si>
  <si>
    <t>Dow Jones Best-in-Class Europe Ex-Alcohol IndexDecember 2024Month-end</t>
  </si>
  <si>
    <t>Dow Jones Best-in-Class Europe Ex-Alcohol IndexNovember 2024Month-end</t>
  </si>
  <si>
    <t>Dow Jones Best-in-Class Europe Ex-Alcohol IndexOctober 2024Month-end</t>
  </si>
  <si>
    <t>Dow Jones Best-in-Class Europe Ex-Alcohol IndexSeptember 2024Month-end</t>
  </si>
  <si>
    <t>Dow Jones Best-in-Class Europe Ex-Alcohol IndexAugust 2024Month-end</t>
  </si>
  <si>
    <t>Dow Jones Best-in-Class Europe Ex-Alcohol IndexJuly 2024Month-end</t>
  </si>
  <si>
    <t>Dow Jones Best-in-Class Europe Ex-Alcohol IndexJune 2024Month-end</t>
  </si>
  <si>
    <t>Dow Jones Best-in-Class Europe Ex-Alcohol IndexMay 2024Month-end</t>
  </si>
  <si>
    <t>Dow Jones Best-in-Class Europe Ex-Alcohol IndexApril 2024Month-end</t>
  </si>
  <si>
    <t>Dow Jones Best-in-Class Europe Ex-Alcohol IndexMarch 2024Month-end</t>
  </si>
  <si>
    <t>Dow Jones Best-in-Class Europe Ex-Alcohol IndexFebruary 2024Month-end</t>
  </si>
  <si>
    <t>Dow Jones Best-in-Class Europe Ex-Alcohol IndexJanuary 2024Month-end</t>
  </si>
  <si>
    <t>Dow Jones Best-in-Class Europe Ex-Alcohol, Gambling, and Tobacco IndexDecember 2024Month-end</t>
  </si>
  <si>
    <t>Dow Jones Best-in-Class Europe Ex-Alcohol, Gambling, and Tobacco IndexNovember 2024Month-end</t>
  </si>
  <si>
    <t>Dow Jones Best-in-Class Europe Ex-Alcohol, Gambling, and Tobacco IndexOctober 2024Month-end</t>
  </si>
  <si>
    <t>Dow Jones Best-in-Class Europe Ex-Alcohol, Gambling, and Tobacco IndexSeptember 2024Month-end</t>
  </si>
  <si>
    <t>Dow Jones Best-in-Class Europe Ex-Alcohol, Gambling, and Tobacco IndexAugust 2024Month-end</t>
  </si>
  <si>
    <t>Dow Jones Best-in-Class Europe Ex-Alcohol, Gambling, and Tobacco IndexJuly 2024Month-end</t>
  </si>
  <si>
    <t>Dow Jones Best-in-Class Europe Ex-Alcohol, Gambling, and Tobacco IndexJune 2024Month-end</t>
  </si>
  <si>
    <t>Dow Jones Best-in-Class Europe Ex-Alcohol, Gambling, and Tobacco IndexMay 2024Month-end</t>
  </si>
  <si>
    <t>Dow Jones Best-in-Class Europe Ex-Alcohol, Gambling, and Tobacco IndexApril 2024Month-end</t>
  </si>
  <si>
    <t>Dow Jones Best-in-Class Europe Ex-Alcohol, Gambling, and Tobacco IndexMarch 2024Month-end</t>
  </si>
  <si>
    <t>Dow Jones Best-in-Class Europe Ex-Alcohol, Gambling, and Tobacco IndexFebruary 2024Month-end</t>
  </si>
  <si>
    <t>Dow Jones Best-in-Class Europe Ex-Alcohol, Gambling, and Tobacco IndexJanuary 2024Month-end</t>
  </si>
  <si>
    <t>Dow Jones Best-in-Class Europe Ex-Alcohol, Tobacco, Gambling, and Armaments &amp; Firearms IndexDecember 2024Month-end</t>
  </si>
  <si>
    <t>Dow Jones Best-in-Class Europe Ex-Alcohol, Tobacco, Gambling, and Armaments &amp; Firearms IndexNovember 2024Month-end</t>
  </si>
  <si>
    <t>Dow Jones Best-in-Class Europe Ex-Alcohol, Tobacco, Gambling, and Armaments &amp; Firearms IndexOctober 2024Month-end</t>
  </si>
  <si>
    <t>Dow Jones Best-in-Class Europe Ex-Alcohol, Tobacco, Gambling, and Armaments &amp; Firearms IndexSeptember 2024Month-end</t>
  </si>
  <si>
    <t>Dow Jones Best-in-Class Europe Ex-Alcohol, Tobacco, Gambling, and Armaments &amp; Firearms IndexAugust 2024Month-end</t>
  </si>
  <si>
    <t>Dow Jones Best-in-Class Europe Ex-Alcohol, Tobacco, Gambling, and Armaments &amp; Firearms IndexJuly 2024Month-end</t>
  </si>
  <si>
    <t>Dow Jones Best-in-Class Europe Ex-Alcohol, Tobacco, Gambling, and Armaments &amp; Firearms IndexJune 2024Month-end</t>
  </si>
  <si>
    <t>Dow Jones Best-in-Class Europe Ex-Alcohol, Tobacco, Gambling, and Armaments &amp; Firearms IndexMay 2024Month-end</t>
  </si>
  <si>
    <t>Dow Jones Best-in-Class Europe Ex-Alcohol, Tobacco, Gambling, and Armaments &amp; Firearms IndexApril 2024Month-end</t>
  </si>
  <si>
    <t>Dow Jones Best-in-Class Europe Ex-Alcohol, Tobacco, Gambling, and Armaments &amp; Firearms IndexMarch 2024Month-end</t>
  </si>
  <si>
    <t>Dow Jones Best-in-Class Europe Ex-Alcohol, Tobacco, Gambling, and Armaments &amp; Firearms IndexFebruary 2024Month-end</t>
  </si>
  <si>
    <t>Dow Jones Best-in-Class Europe Ex-Alcohol, Tobacco, Gambling, and Armaments &amp; Firearms IndexJanuary 2024Month-end</t>
  </si>
  <si>
    <t>Dow Jones Best-in-Class Europe Ex-Armaments &amp; Firearms IndexDecember 2024Month-end</t>
  </si>
  <si>
    <t>Dow Jones Best-in-Class Europe Ex-Armaments &amp; Firearms IndexNovember 2024Month-end</t>
  </si>
  <si>
    <t>Dow Jones Best-in-Class Europe Ex-Armaments &amp; Firearms IndexOctober 2024Month-end</t>
  </si>
  <si>
    <t>Dow Jones Best-in-Class Europe Ex-Armaments &amp; Firearms IndexSeptember 2024Month-end</t>
  </si>
  <si>
    <t>Dow Jones Best-in-Class Europe Ex-Armaments &amp; Firearms IndexAugust 2024Month-end</t>
  </si>
  <si>
    <t>Dow Jones Best-in-Class Europe Ex-Armaments &amp; Firearms IndexJuly 2024Month-end</t>
  </si>
  <si>
    <t>Dow Jones Best-in-Class Europe Ex-Armaments &amp; Firearms IndexJune 2024Month-end</t>
  </si>
  <si>
    <t>Dow Jones Best-in-Class Europe Ex-Armaments &amp; Firearms IndexMay 2024Month-end</t>
  </si>
  <si>
    <t>Dow Jones Best-in-Class Europe Ex-Armaments &amp; Firearms IndexApril 2024Month-end</t>
  </si>
  <si>
    <t>Dow Jones Best-in-Class Europe Ex-Armaments &amp; Firearms IndexMarch 2024Month-end</t>
  </si>
  <si>
    <t>Dow Jones Best-in-Class Europe Ex-Armaments &amp; Firearms IndexFebruary 2024Month-end</t>
  </si>
  <si>
    <t>Dow Jones Best-in-Class Europe Ex-Armaments &amp; Firearms IndexJanuary 2024Month-end</t>
  </si>
  <si>
    <t>Dow Jones Best-in-Class Europe Ex-Gambling IndexDecember 2024Month-end</t>
  </si>
  <si>
    <t>Dow Jones Best-in-Class Europe Ex-Gambling IndexNovember 2024Month-end</t>
  </si>
  <si>
    <t>Dow Jones Best-in-Class Europe Ex-Gambling IndexOctober 2024Month-end</t>
  </si>
  <si>
    <t>Dow Jones Best-in-Class Europe Ex-Gambling IndexSeptember 2024Month-end</t>
  </si>
  <si>
    <t>Dow Jones Best-in-Class Europe Ex-Gambling IndexAugust 2024Month-end</t>
  </si>
  <si>
    <t>Dow Jones Best-in-Class Europe Ex-Gambling IndexJuly 2024Month-end</t>
  </si>
  <si>
    <t>Dow Jones Best-in-Class Europe Ex-Gambling IndexJune 2024Month-end</t>
  </si>
  <si>
    <t>Dow Jones Best-in-Class Europe Ex-Gambling IndexMay 2024Month-end</t>
  </si>
  <si>
    <t>Dow Jones Best-in-Class Europe Ex-Gambling IndexApril 2024Month-end</t>
  </si>
  <si>
    <t>Dow Jones Best-in-Class Europe Ex-Gambling IndexMarch 2024Month-end</t>
  </si>
  <si>
    <t>Dow Jones Best-in-Class Europe Ex-Gambling IndexFebruary 2024Month-end</t>
  </si>
  <si>
    <t>Dow Jones Best-in-Class Europe Ex-Gambling IndexJanuary 2024Month-end</t>
  </si>
  <si>
    <t>Dow Jones Best-in-Class Europe Ex-Tobacco IndexDecember 2024Month-end</t>
  </si>
  <si>
    <t>Dow Jones Best-in-Class Europe Ex-Tobacco IndexNovember 2024Month-end</t>
  </si>
  <si>
    <t>Dow Jones Best-in-Class Europe Ex-Tobacco IndexOctober 2024Month-end</t>
  </si>
  <si>
    <t>Dow Jones Best-in-Class Europe Ex-Tobacco IndexSeptember 2024Month-end</t>
  </si>
  <si>
    <t>Dow Jones Best-in-Class Europe Ex-Tobacco IndexAugust 2024Month-end</t>
  </si>
  <si>
    <t>Dow Jones Best-in-Class Europe Ex-Tobacco IndexJuly 2024Month-end</t>
  </si>
  <si>
    <t>Dow Jones Best-in-Class Europe Ex-Tobacco IndexJune 2024Month-end</t>
  </si>
  <si>
    <t>Dow Jones Best-in-Class Europe Ex-Tobacco IndexMay 2024Month-end</t>
  </si>
  <si>
    <t>Dow Jones Best-in-Class Europe Ex-Tobacco IndexApril 2024Month-end</t>
  </si>
  <si>
    <t>Dow Jones Best-in-Class Europe Ex-Tobacco IndexMarch 2024Month-end</t>
  </si>
  <si>
    <t>Dow Jones Best-in-Class Europe Ex-Tobacco IndexFebruary 2024Month-end</t>
  </si>
  <si>
    <t>Dow Jones Best-in-Class Europe Ex-Tobacco IndexJanuary 2024Month-end</t>
  </si>
  <si>
    <t>Dow Jones Best-in-Class Europe IndexDecember 2024Month-end</t>
  </si>
  <si>
    <t>Dow Jones Best-in-Class Europe IndexNovember 2024Month-end</t>
  </si>
  <si>
    <t>Dow Jones Best-in-Class Europe IndexOctober 2024Month-end</t>
  </si>
  <si>
    <t>Dow Jones Best-in-Class Europe IndexSeptember 2024Month-end</t>
  </si>
  <si>
    <t>Dow Jones Best-in-Class Europe IndexAugust 2024Month-end</t>
  </si>
  <si>
    <t>Dow Jones Best-in-Class Europe IndexJuly 2024Month-end</t>
  </si>
  <si>
    <t>Dow Jones Best-in-Class Europe IndexJune 2024Month-end</t>
  </si>
  <si>
    <t>Dow Jones Best-in-Class Europe IndexMay 2024Month-end</t>
  </si>
  <si>
    <t>Dow Jones Best-in-Class Europe IndexApril 2024Month-end</t>
  </si>
  <si>
    <t>Dow Jones Best-in-Class Europe IndexMarch 2024Month-end</t>
  </si>
  <si>
    <t>Dow Jones Best-in-Class Europe IndexFebruary 2024Month-end</t>
  </si>
  <si>
    <t>Dow Jones Best-in-Class Europe IndexJanuary 2024Month-end</t>
  </si>
  <si>
    <t>Dow Jones Best-in-Class Europe Region Ex-Alcohol IndexDecember 2024Month-end</t>
  </si>
  <si>
    <t>Dow Jones Best-in-Class Europe Region Ex-Alcohol IndexNovember 2024Month-end</t>
  </si>
  <si>
    <t>Dow Jones Best-in-Class Europe Region Ex-Alcohol IndexOctober 2024Month-end</t>
  </si>
  <si>
    <t>Dow Jones Best-in-Class Europe Region Ex-Alcohol IndexSeptember 2024Month-end</t>
  </si>
  <si>
    <t>Dow Jones Best-in-Class Europe Region Ex-Alcohol IndexAugust 2024Month-end</t>
  </si>
  <si>
    <t>Dow Jones Best-in-Class Europe Region Ex-Alcohol IndexJuly 2024Month-end</t>
  </si>
  <si>
    <t>Dow Jones Best-in-Class Europe Region Ex-Alcohol IndexJune 2024Month-end</t>
  </si>
  <si>
    <t>Dow Jones Best-in-Class Europe Region Ex-Alcohol IndexMay 2024Month-end</t>
  </si>
  <si>
    <t>Dow Jones Best-in-Class Europe Region Ex-Alcohol IndexApril 2024Month-end</t>
  </si>
  <si>
    <t>Dow Jones Best-in-Class Europe Region Ex-Alcohol IndexMarch 2024Month-end</t>
  </si>
  <si>
    <t>Dow Jones Best-in-Class Europe Region Ex-Alcohol IndexFebruary 2024Month-end</t>
  </si>
  <si>
    <t>Dow Jones Best-in-Class Europe Region Ex-Alcohol IndexJanuary 2024Month-end</t>
  </si>
  <si>
    <t>Dow Jones Best-in-Class Europe Region Ex-Alcohol, Gambling, and Tobacco IndexDecember 2024Month-end</t>
  </si>
  <si>
    <t>Dow Jones Best-in-Class Europe Region Ex-Alcohol, Gambling, and Tobacco IndexNovember 2024Month-end</t>
  </si>
  <si>
    <t>Dow Jones Best-in-Class Europe Region Ex-Alcohol, Gambling, and Tobacco IndexOctober 2024Month-end</t>
  </si>
  <si>
    <t>Dow Jones Best-in-Class Europe Region Ex-Alcohol, Gambling, and Tobacco IndexSeptember 2024Month-end</t>
  </si>
  <si>
    <t>Dow Jones Best-in-Class Europe Region Ex-Alcohol, Gambling, and Tobacco IndexAugust 2024Month-end</t>
  </si>
  <si>
    <t>Dow Jones Best-in-Class Europe Region Ex-Alcohol, Gambling, and Tobacco IndexJuly 2024Month-end</t>
  </si>
  <si>
    <t>Dow Jones Best-in-Class Europe Region Ex-Alcohol, Gambling, and Tobacco IndexJune 2024Month-end</t>
  </si>
  <si>
    <t>Dow Jones Best-in-Class Europe Region Ex-Alcohol, Gambling, and Tobacco IndexMay 2024Month-end</t>
  </si>
  <si>
    <t>Dow Jones Best-in-Class Europe Region Ex-Alcohol, Gambling, and Tobacco IndexApril 2024Month-end</t>
  </si>
  <si>
    <t>Dow Jones Best-in-Class Europe Region Ex-Alcohol, Gambling, and Tobacco IndexMarch 2024Month-end</t>
  </si>
  <si>
    <t>Dow Jones Best-in-Class Europe Region Ex-Alcohol, Gambling, and Tobacco IndexFebruary 2024Month-end</t>
  </si>
  <si>
    <t>Dow Jones Best-in-Class Europe Region Ex-Alcohol, Gambling, and Tobacco IndexJanuary 2024Month-end</t>
  </si>
  <si>
    <t>Dow Jones Best-in-Class Europe Region Ex-Alcohol, Tobacco, Gambling, and Armaments &amp; Firearms IndexDecember 2024Month-end</t>
  </si>
  <si>
    <t>Dow Jones Best-in-Class Europe Region Ex-Alcohol, Tobacco, Gambling, and Armaments &amp; Firearms IndexNovember 2024Month-end</t>
  </si>
  <si>
    <t>Dow Jones Best-in-Class Europe Region Ex-Alcohol, Tobacco, Gambling, and Armaments &amp; Firearms IndexOctober 2024Month-end</t>
  </si>
  <si>
    <t>Dow Jones Best-in-Class Europe Region Ex-Alcohol, Tobacco, Gambling, and Armaments &amp; Firearms IndexSeptember 2024Month-end</t>
  </si>
  <si>
    <t>Dow Jones Best-in-Class Europe Region Ex-Alcohol, Tobacco, Gambling, and Armaments &amp; Firearms IndexAugust 2024Month-end</t>
  </si>
  <si>
    <t>Dow Jones Best-in-Class Europe Region Ex-Alcohol, Tobacco, Gambling, and Armaments &amp; Firearms IndexJuly 2024Month-end</t>
  </si>
  <si>
    <t>Dow Jones Best-in-Class Europe Region Ex-Alcohol, Tobacco, Gambling, and Armaments &amp; Firearms IndexJune 2024Month-end</t>
  </si>
  <si>
    <t>Dow Jones Best-in-Class Europe Region Ex-Alcohol, Tobacco, Gambling, and Armaments &amp; Firearms IndexMay 2024Month-end</t>
  </si>
  <si>
    <t>Dow Jones Best-in-Class Europe Region Ex-Alcohol, Tobacco, Gambling, and Armaments &amp; Firearms IndexApril 2024Month-end</t>
  </si>
  <si>
    <t>Dow Jones Best-in-Class Europe Region Ex-Alcohol, Tobacco, Gambling, and Armaments &amp; Firearms IndexMarch 2024Month-end</t>
  </si>
  <si>
    <t>Dow Jones Best-in-Class Europe Region Ex-Alcohol, Tobacco, Gambling, and Armaments &amp; Firearms IndexFebruary 2024Month-end</t>
  </si>
  <si>
    <t>Dow Jones Best-in-Class Europe Region Ex-Alcohol, Tobacco, Gambling, and Armaments &amp; Firearms IndexJanuary 2024Month-end</t>
  </si>
  <si>
    <t>Dow Jones Best-in-Class Europe Region Ex-Alcohol, Tobacco, Gambling, Armaments &amp; Firearms, and Adult Entertainment IndexDecember 2024Month-end</t>
  </si>
  <si>
    <t>Dow Jones Best-in-Class Europe Region Ex-Alcohol, Tobacco, Gambling, Armaments &amp; Firearms, and Adult Entertainment IndexNovember 2024Month-end</t>
  </si>
  <si>
    <t>Dow Jones Best-in-Class Europe Region Ex-Alcohol, Tobacco, Gambling, Armaments &amp; Firearms, and Adult Entertainment IndexOctober 2024Month-end</t>
  </si>
  <si>
    <t>Dow Jones Best-in-Class Europe Region Ex-Alcohol, Tobacco, Gambling, Armaments &amp; Firearms, and Adult Entertainment IndexSeptember 2024Month-end</t>
  </si>
  <si>
    <t>Dow Jones Best-in-Class Europe Region Ex-Alcohol, Tobacco, Gambling, Armaments &amp; Firearms, and Adult Entertainment IndexAugust 2024Month-end</t>
  </si>
  <si>
    <t>Dow Jones Best-in-Class Europe Region Ex-Alcohol, Tobacco, Gambling, Armaments &amp; Firearms, and Adult Entertainment IndexJuly 2024Month-end</t>
  </si>
  <si>
    <t>Dow Jones Best-in-Class Europe Region Ex-Alcohol, Tobacco, Gambling, Armaments &amp; Firearms, and Adult Entertainment IndexJune 2024Month-end</t>
  </si>
  <si>
    <t>Dow Jones Best-in-Class Europe Region Ex-Alcohol, Tobacco, Gambling, Armaments &amp; Firearms, and Adult Entertainment IndexMay 2024Month-end</t>
  </si>
  <si>
    <t>Dow Jones Best-in-Class Europe Region Ex-Alcohol, Tobacco, Gambling, Armaments &amp; Firearms, and Adult Entertainment IndexApril 2024Month-end</t>
  </si>
  <si>
    <t>Dow Jones Best-in-Class Europe Region Ex-Alcohol, Tobacco, Gambling, Armaments &amp; Firearms, and Adult Entertainment IndexMarch 2024Month-end</t>
  </si>
  <si>
    <t>Dow Jones Best-in-Class Europe Region Ex-Alcohol, Tobacco, Gambling, Armaments &amp; Firearms, and Adult Entertainment IndexFebruary 2024Month-end</t>
  </si>
  <si>
    <t>Dow Jones Best-in-Class Europe Region Ex-Alcohol, Tobacco, Gambling, Armaments &amp; Firearms, and Adult Entertainment IndexJanuary 2024Month-end</t>
  </si>
  <si>
    <t>Dow Jones Best-in-Class Europe Region Ex-Armaments &amp; Firearms IndexDecember 2024Month-end</t>
  </si>
  <si>
    <t>Dow Jones Best-in-Class Europe Region Ex-Armaments &amp; Firearms IndexNovember 2024Month-end</t>
  </si>
  <si>
    <t>Dow Jones Best-in-Class Europe Region Ex-Armaments &amp; Firearms IndexOctober 2024Month-end</t>
  </si>
  <si>
    <t>Dow Jones Best-in-Class Europe Region Ex-Armaments &amp; Firearms IndexSeptember 2024Month-end</t>
  </si>
  <si>
    <t>Dow Jones Best-in-Class Europe Region Ex-Armaments &amp; Firearms IndexAugust 2024Month-end</t>
  </si>
  <si>
    <t>Dow Jones Best-in-Class Europe Region Ex-Armaments &amp; Firearms IndexJuly 2024Month-end</t>
  </si>
  <si>
    <t>Dow Jones Best-in-Class Europe Region Ex-Armaments &amp; Firearms IndexJune 2024Month-end</t>
  </si>
  <si>
    <t>Dow Jones Best-in-Class Europe Region Ex-Armaments &amp; Firearms IndexMay 2024Month-end</t>
  </si>
  <si>
    <t>Dow Jones Best-in-Class Europe Region Ex-Armaments &amp; Firearms IndexApril 2024Month-end</t>
  </si>
  <si>
    <t>Dow Jones Best-in-Class Europe Region Ex-Armaments &amp; Firearms IndexMarch 2024Month-end</t>
  </si>
  <si>
    <t>Dow Jones Best-in-Class Europe Region Ex-Armaments &amp; Firearms IndexFebruary 2024Month-end</t>
  </si>
  <si>
    <t>Dow Jones Best-in-Class Europe Region Ex-Armaments &amp; Firearms IndexJanuary 2024Month-end</t>
  </si>
  <si>
    <t>Dow Jones Best-in-Class Europe Region Ex-Gambling IndexDecember 2024Month-end</t>
  </si>
  <si>
    <t>Dow Jones Best-in-Class Europe Region Ex-Gambling IndexNovember 2024Month-end</t>
  </si>
  <si>
    <t>Dow Jones Best-in-Class Europe Region Ex-Gambling IndexOctober 2024Month-end</t>
  </si>
  <si>
    <t>Dow Jones Best-in-Class Europe Region Ex-Gambling IndexSeptember 2024Month-end</t>
  </si>
  <si>
    <t>Dow Jones Best-in-Class Europe Region Ex-Gambling IndexAugust 2024Month-end</t>
  </si>
  <si>
    <t>Dow Jones Best-in-Class Europe Region Ex-Gambling IndexJuly 2024Month-end</t>
  </si>
  <si>
    <t>Dow Jones Best-in-Class Europe Region Ex-Gambling IndexJune 2024Month-end</t>
  </si>
  <si>
    <t>Dow Jones Best-in-Class Europe Region Ex-Gambling IndexMay 2024Month-end</t>
  </si>
  <si>
    <t>Dow Jones Best-in-Class Europe Region Ex-Gambling IndexApril 2024Month-end</t>
  </si>
  <si>
    <t>Dow Jones Best-in-Class Europe Region Ex-Gambling IndexMarch 2024Month-end</t>
  </si>
  <si>
    <t>Dow Jones Best-in-Class Europe Region Ex-Gambling IndexFebruary 2024Month-end</t>
  </si>
  <si>
    <t>Dow Jones Best-in-Class Europe Region Ex-Gambling IndexJanuary 2024Month-end</t>
  </si>
  <si>
    <t>Dow Jones Best-in-Class Europe Region Ex-Tobacco IndexDecember 2024Month-end</t>
  </si>
  <si>
    <t>Dow Jones Best-in-Class Europe Region Ex-Tobacco IndexNovember 2024Month-end</t>
  </si>
  <si>
    <t>Dow Jones Best-in-Class Europe Region Ex-Tobacco IndexOctober 2024Month-end</t>
  </si>
  <si>
    <t>Dow Jones Best-in-Class Europe Region Ex-Tobacco IndexSeptember 2024Month-end</t>
  </si>
  <si>
    <t>Dow Jones Best-in-Class Europe Region Ex-Tobacco IndexAugust 2024Month-end</t>
  </si>
  <si>
    <t>Dow Jones Best-in-Class Europe Region Ex-Tobacco IndexJuly 2024Month-end</t>
  </si>
  <si>
    <t>Dow Jones Best-in-Class Europe Region Ex-Tobacco IndexJune 2024Month-end</t>
  </si>
  <si>
    <t>Dow Jones Best-in-Class Europe Region Ex-Tobacco IndexMay 2024Month-end</t>
  </si>
  <si>
    <t>Dow Jones Best-in-Class Europe Region Ex-Tobacco IndexApril 2024Month-end</t>
  </si>
  <si>
    <t>Dow Jones Best-in-Class Europe Region Ex-Tobacco IndexMarch 2024Month-end</t>
  </si>
  <si>
    <t>Dow Jones Best-in-Class Europe Region Ex-Tobacco IndexFebruary 2024Month-end</t>
  </si>
  <si>
    <t>Dow Jones Best-in-Class Europe Region Ex-Tobacco IndexJanuary 2024Month-end</t>
  </si>
  <si>
    <t>Dow Jones Best-in-Class Europe Region IndexDecember 2024Month-end</t>
  </si>
  <si>
    <t>Dow Jones Best-in-Class Europe Region IndexNovember 2024Month-end</t>
  </si>
  <si>
    <t>Dow Jones Best-in-Class Europe Region IndexOctober 2024Month-end</t>
  </si>
  <si>
    <t>Dow Jones Best-in-Class Europe Region IndexSeptember 2024Month-end</t>
  </si>
  <si>
    <t>Dow Jones Best-in-Class Europe Region IndexAugust 2024Month-end</t>
  </si>
  <si>
    <t>Dow Jones Best-in-Class Europe Region IndexJuly 2024Month-end</t>
  </si>
  <si>
    <t>Dow Jones Best-in-Class Europe Region IndexJune 2024Month-end</t>
  </si>
  <si>
    <t>Dow Jones Best-in-Class Europe Region IndexMay 2024Month-end</t>
  </si>
  <si>
    <t>Dow Jones Best-in-Class Europe Region IndexApril 2024Month-end</t>
  </si>
  <si>
    <t>Dow Jones Best-in-Class Europe Region IndexMarch 2024Month-end</t>
  </si>
  <si>
    <t>Dow Jones Best-in-Class Europe Region IndexFebruary 2024Month-end</t>
  </si>
  <si>
    <t>Dow Jones Best-in-Class Europe Region IndexJanuary 2024Month-end</t>
  </si>
  <si>
    <t>Dow Jones Best-in-Class Eurozone Ex-Alcohol IndexDecember 2024Month-end</t>
  </si>
  <si>
    <t>Dow Jones Best-in-Class Eurozone Ex-Alcohol IndexNovember 2024Month-end</t>
  </si>
  <si>
    <t>Dow Jones Best-in-Class Eurozone Ex-Alcohol IndexOctober 2024Month-end</t>
  </si>
  <si>
    <t>Dow Jones Best-in-Class Eurozone Ex-Alcohol IndexSeptember 2024Month-end</t>
  </si>
  <si>
    <t>Dow Jones Best-in-Class Eurozone Ex-Alcohol IndexAugust 2024Month-end</t>
  </si>
  <si>
    <t>Dow Jones Best-in-Class Eurozone Ex-Alcohol IndexJuly 2024Month-end</t>
  </si>
  <si>
    <t>Dow Jones Best-in-Class Eurozone Ex-Alcohol IndexJune 2024Month-end</t>
  </si>
  <si>
    <t>Dow Jones Best-in-Class Eurozone Ex-Alcohol IndexMay 2024Month-end</t>
  </si>
  <si>
    <t>Dow Jones Best-in-Class Eurozone Ex-Alcohol IndexApril 2024Month-end</t>
  </si>
  <si>
    <t>Dow Jones Best-in-Class Eurozone Ex-Alcohol IndexMarch 2024Month-end</t>
  </si>
  <si>
    <t>Dow Jones Best-in-Class Eurozone Ex-Alcohol IndexFebruary 2024Month-end</t>
  </si>
  <si>
    <t>Dow Jones Best-in-Class Eurozone Ex-Alcohol IndexJanuary 2024Month-end</t>
  </si>
  <si>
    <t>Dow Jones Best-in-Class Eurozone Ex-Alcohol, Gambling, and Tobacco IndexDecember 2024Month-end</t>
  </si>
  <si>
    <t>Dow Jones Best-in-Class Eurozone Ex-Alcohol, Gambling, and Tobacco IndexNovember 2024Month-end</t>
  </si>
  <si>
    <t>Dow Jones Best-in-Class Eurozone Ex-Alcohol, Gambling, and Tobacco IndexOctober 2024Month-end</t>
  </si>
  <si>
    <t>Dow Jones Best-in-Class Eurozone Ex-Alcohol, Gambling, and Tobacco IndexSeptember 2024Month-end</t>
  </si>
  <si>
    <t>Dow Jones Best-in-Class Eurozone Ex-Alcohol, Gambling, and Tobacco IndexAugust 2024Month-end</t>
  </si>
  <si>
    <t>Dow Jones Best-in-Class Eurozone Ex-Alcohol, Gambling, and Tobacco IndexJuly 2024Month-end</t>
  </si>
  <si>
    <t>Dow Jones Best-in-Class Eurozone Ex-Alcohol, Gambling, and Tobacco IndexJune 2024Month-end</t>
  </si>
  <si>
    <t>Dow Jones Best-in-Class Eurozone Ex-Alcohol, Gambling, and Tobacco IndexMay 2024Month-end</t>
  </si>
  <si>
    <t>Dow Jones Best-in-Class Eurozone Ex-Alcohol, Gambling, and Tobacco IndexApril 2024Month-end</t>
  </si>
  <si>
    <t>Dow Jones Best-in-Class Eurozone Ex-Alcohol, Gambling, and Tobacco IndexMarch 2024Month-end</t>
  </si>
  <si>
    <t>Dow Jones Best-in-Class Eurozone Ex-Alcohol, Gambling, and Tobacco IndexFebruary 2024Month-end</t>
  </si>
  <si>
    <t>Dow Jones Best-in-Class Eurozone Ex-Alcohol, Gambling, and Tobacco IndexJanuary 2024Month-end</t>
  </si>
  <si>
    <t>Dow Jones Best-in-Class Eurozone Ex-Alcohol, Tobacco, Gambling, and Armaments &amp; Firearms IndexDecember 2024Month-end</t>
  </si>
  <si>
    <t>Dow Jones Best-in-Class Eurozone Ex-Alcohol, Tobacco, Gambling, and Armaments &amp; Firearms IndexNovember 2024Month-end</t>
  </si>
  <si>
    <t>Dow Jones Best-in-Class Eurozone Ex-Alcohol, Tobacco, Gambling, and Armaments &amp; Firearms IndexOctober 2024Month-end</t>
  </si>
  <si>
    <t>Dow Jones Best-in-Class Eurozone Ex-Alcohol, Tobacco, Gambling, and Armaments &amp; Firearms IndexSeptember 2024Month-end</t>
  </si>
  <si>
    <t>Dow Jones Best-in-Class Eurozone Ex-Alcohol, Tobacco, Gambling, and Armaments &amp; Firearms IndexAugust 2024Month-end</t>
  </si>
  <si>
    <t>Dow Jones Best-in-Class Eurozone Ex-Alcohol, Tobacco, Gambling, and Armaments &amp; Firearms IndexJuly 2024Month-end</t>
  </si>
  <si>
    <t>Dow Jones Best-in-Class Eurozone Ex-Alcohol, Tobacco, Gambling, and Armaments &amp; Firearms IndexJune 2024Month-end</t>
  </si>
  <si>
    <t>Dow Jones Best-in-Class Eurozone Ex-Alcohol, Tobacco, Gambling, and Armaments &amp; Firearms IndexMay 2024Month-end</t>
  </si>
  <si>
    <t>Dow Jones Best-in-Class Eurozone Ex-Alcohol, Tobacco, Gambling, and Armaments &amp; Firearms IndexApril 2024Month-end</t>
  </si>
  <si>
    <t>Dow Jones Best-in-Class Eurozone Ex-Alcohol, Tobacco, Gambling, and Armaments &amp; Firearms IndexMarch 2024Month-end</t>
  </si>
  <si>
    <t>Dow Jones Best-in-Class Eurozone Ex-Alcohol, Tobacco, Gambling, and Armaments &amp; Firearms IndexFebruary 2024Month-end</t>
  </si>
  <si>
    <t>Dow Jones Best-in-Class Eurozone Ex-Alcohol, Tobacco, Gambling, and Armaments &amp; Firearms IndexJanuary 2024Month-end</t>
  </si>
  <si>
    <t>Dow Jones Best-in-Class Eurozone Ex-Alcohol, Tobacco, Gambling, Armaments &amp; Firearms, and Adult Entertainment IndexDecember 2024Month-end</t>
  </si>
  <si>
    <t>Dow Jones Best-in-Class Eurozone Ex-Alcohol, Tobacco, Gambling, Armaments &amp; Firearms, and Adult Entertainment IndexNovember 2024Month-end</t>
  </si>
  <si>
    <t>Dow Jones Best-in-Class Eurozone Ex-Alcohol, Tobacco, Gambling, Armaments &amp; Firearms, and Adult Entertainment IndexOctober 2024Month-end</t>
  </si>
  <si>
    <t>Dow Jones Best-in-Class Eurozone Ex-Alcohol, Tobacco, Gambling, Armaments &amp; Firearms, and Adult Entertainment IndexSeptember 2024Month-end</t>
  </si>
  <si>
    <t>Dow Jones Best-in-Class Eurozone Ex-Alcohol, Tobacco, Gambling, Armaments &amp; Firearms, and Adult Entertainment IndexAugust 2024Month-end</t>
  </si>
  <si>
    <t>Dow Jones Best-in-Class Eurozone Ex-Alcohol, Tobacco, Gambling, Armaments &amp; Firearms, and Adult Entertainment IndexJuly 2024Month-end</t>
  </si>
  <si>
    <t>Dow Jones Best-in-Class Eurozone Ex-Alcohol, Tobacco, Gambling, Armaments &amp; Firearms, and Adult Entertainment IndexJune 2024Month-end</t>
  </si>
  <si>
    <t>Dow Jones Best-in-Class Eurozone Ex-Alcohol, Tobacco, Gambling, Armaments &amp; Firearms, and Adult Entertainment IndexMay 2024Month-end</t>
  </si>
  <si>
    <t>Dow Jones Best-in-Class Eurozone Ex-Alcohol, Tobacco, Gambling, Armaments &amp; Firearms, and Adult Entertainment IndexApril 2024Month-end</t>
  </si>
  <si>
    <t>Dow Jones Best-in-Class Eurozone Ex-Alcohol, Tobacco, Gambling, Armaments &amp; Firearms, and Adult Entertainment IndexMarch 2024Month-end</t>
  </si>
  <si>
    <t>Dow Jones Best-in-Class Eurozone Ex-Alcohol, Tobacco, Gambling, Armaments &amp; Firearms, and Adult Entertainment IndexFebruary 2024Month-end</t>
  </si>
  <si>
    <t>Dow Jones Best-in-Class Eurozone Ex-Alcohol, Tobacco, Gambling, Armaments &amp; Firearms, and Adult Entertainment IndexJanuary 2024Month-end</t>
  </si>
  <si>
    <t>Dow Jones Best-in-Class Eurozone Ex-Gambling IndexDecember 2024Month-end</t>
  </si>
  <si>
    <t>Dow Jones Best-in-Class Eurozone Ex-Gambling IndexNovember 2024Month-end</t>
  </si>
  <si>
    <t>Dow Jones Best-in-Class Eurozone Ex-Gambling IndexOctober 2024Month-end</t>
  </si>
  <si>
    <t>Dow Jones Best-in-Class Eurozone Ex-Gambling IndexSeptember 2024Month-end</t>
  </si>
  <si>
    <t>Dow Jones Best-in-Class Eurozone Ex-Gambling IndexAugust 2024Month-end</t>
  </si>
  <si>
    <t>Dow Jones Best-in-Class Eurozone Ex-Gambling IndexJuly 2024Month-end</t>
  </si>
  <si>
    <t>Dow Jones Best-in-Class Eurozone Ex-Gambling IndexJune 2024Month-end</t>
  </si>
  <si>
    <t>Dow Jones Best-in-Class Eurozone Ex-Gambling IndexMay 2024Month-end</t>
  </si>
  <si>
    <t>Dow Jones Best-in-Class Eurozone Ex-Gambling IndexApril 2024Month-end</t>
  </si>
  <si>
    <t>Dow Jones Best-in-Class Eurozone Ex-Gambling IndexMarch 2024Month-end</t>
  </si>
  <si>
    <t>Dow Jones Best-in-Class Eurozone Ex-Gambling IndexFebruary 2024Month-end</t>
  </si>
  <si>
    <t>Dow Jones Best-in-Class Eurozone Ex-Gambling IndexJanuary 2024Month-end</t>
  </si>
  <si>
    <t>Dow Jones Best-in-Class Eurozone Ex-Tobacco IndexDecember 2024Month-end</t>
  </si>
  <si>
    <t>Dow Jones Best-in-Class Eurozone Ex-Tobacco IndexNovember 2024Month-end</t>
  </si>
  <si>
    <t>Dow Jones Best-in-Class Eurozone Ex-Tobacco IndexOctober 2024Month-end</t>
  </si>
  <si>
    <t>Dow Jones Best-in-Class Eurozone Ex-Tobacco IndexSeptember 2024Month-end</t>
  </si>
  <si>
    <t>Dow Jones Best-in-Class Eurozone Ex-Tobacco IndexAugust 2024Month-end</t>
  </si>
  <si>
    <t>Dow Jones Best-in-Class Eurozone Ex-Tobacco IndexJuly 2024Month-end</t>
  </si>
  <si>
    <t>Dow Jones Best-in-Class Eurozone Ex-Tobacco IndexJune 2024Month-end</t>
  </si>
  <si>
    <t>Dow Jones Best-in-Class Eurozone Ex-Tobacco IndexMay 2024Month-end</t>
  </si>
  <si>
    <t>Dow Jones Best-in-Class Eurozone Ex-Tobacco IndexApril 2024Month-end</t>
  </si>
  <si>
    <t>Dow Jones Best-in-Class Eurozone Ex-Tobacco IndexMarch 2024Month-end</t>
  </si>
  <si>
    <t>Dow Jones Best-in-Class Eurozone Ex-Tobacco IndexFebruary 2024Month-end</t>
  </si>
  <si>
    <t>Dow Jones Best-in-Class Eurozone Ex-Tobacco IndexJanuary 2024Month-end</t>
  </si>
  <si>
    <t>Dow Jones Best-in-Class Eurozone IndexDecember 2024Month-end</t>
  </si>
  <si>
    <t>Dow Jones Best-in-Class Eurozone IndexNovember 2024Month-end</t>
  </si>
  <si>
    <t>Dow Jones Best-in-Class Eurozone IndexOctober 2024Month-end</t>
  </si>
  <si>
    <t>Dow Jones Best-in-Class Eurozone IndexSeptember 2024Month-end</t>
  </si>
  <si>
    <t>Dow Jones Best-in-Class Eurozone IndexAugust 2024Month-end</t>
  </si>
  <si>
    <t>Dow Jones Best-in-Class Eurozone IndexJuly 2024Month-end</t>
  </si>
  <si>
    <t>Dow Jones Best-in-Class Eurozone IndexJune 2024Month-end</t>
  </si>
  <si>
    <t>Dow Jones Best-in-Class Eurozone IndexMay 2024Month-end</t>
  </si>
  <si>
    <t>Dow Jones Best-in-Class Eurozone IndexApril 2024Month-end</t>
  </si>
  <si>
    <t>Dow Jones Best-in-Class Eurozone IndexMarch 2024Month-end</t>
  </si>
  <si>
    <t>Dow Jones Best-in-Class Eurozone IndexFebruary 2024Month-end</t>
  </si>
  <si>
    <t>Dow Jones Best-in-Class Eurozone IndexJanuary 2024Month-end</t>
  </si>
  <si>
    <t>Dow Jones Best-in-Class Eurozone Region Ex-Alcohol IndexDecember 2024Month-end</t>
  </si>
  <si>
    <t>Dow Jones Best-in-Class Eurozone Region Ex-Alcohol IndexNovember 2024Month-end</t>
  </si>
  <si>
    <t>Dow Jones Best-in-Class Eurozone Region Ex-Alcohol IndexOctober 2024Month-end</t>
  </si>
  <si>
    <t>Dow Jones Best-in-Class Eurozone Region Ex-Alcohol IndexSeptember 2024Month-end</t>
  </si>
  <si>
    <t>Dow Jones Best-in-Class Eurozone Region Ex-Alcohol IndexAugust 2024Month-end</t>
  </si>
  <si>
    <t>Dow Jones Best-in-Class Eurozone Region Ex-Alcohol IndexJuly 2024Month-end</t>
  </si>
  <si>
    <t>Dow Jones Best-in-Class Eurozone Region Ex-Alcohol IndexJune 2024Month-end</t>
  </si>
  <si>
    <t>Dow Jones Best-in-Class Eurozone Region Ex-Alcohol IndexMay 2024Month-end</t>
  </si>
  <si>
    <t>Dow Jones Best-in-Class Eurozone Region Ex-Alcohol IndexApril 2024Month-end</t>
  </si>
  <si>
    <t>Dow Jones Best-in-Class Eurozone Region Ex-Alcohol IndexMarch 2024Month-end</t>
  </si>
  <si>
    <t>Dow Jones Best-in-Class Eurozone Region Ex-Alcohol IndexFebruary 2024Month-end</t>
  </si>
  <si>
    <t>Dow Jones Best-in-Class Eurozone Region Ex-Alcohol IndexJanuary 2024Month-end</t>
  </si>
  <si>
    <t>Dow Jones Best-in-Class Eurozone Region Ex-Alcohol, Tobacco, Gambling, Armaments &amp; Firearms, and Adult Entertainment IndexDecember 2024Month-end</t>
  </si>
  <si>
    <t>Dow Jones Best-in-Class Eurozone Region Ex-Alcohol, Tobacco, Gambling, Armaments &amp; Firearms, and Adult Entertainment IndexNovember 2024Month-end</t>
  </si>
  <si>
    <t>Dow Jones Best-in-Class Eurozone Region Ex-Alcohol, Tobacco, Gambling, Armaments &amp; Firearms, and Adult Entertainment IndexOctober 2024Month-end</t>
  </si>
  <si>
    <t>Dow Jones Best-in-Class Eurozone Region Ex-Alcohol, Tobacco, Gambling, Armaments &amp; Firearms, and Adult Entertainment IndexSeptember 2024Month-end</t>
  </si>
  <si>
    <t>Dow Jones Best-in-Class Eurozone Region Ex-Alcohol, Tobacco, Gambling, Armaments &amp; Firearms, and Adult Entertainment IndexAugust 2024Month-end</t>
  </si>
  <si>
    <t>Dow Jones Best-in-Class Eurozone Region Ex-Alcohol, Tobacco, Gambling, Armaments &amp; Firearms, and Adult Entertainment IndexJuly 2024Month-end</t>
  </si>
  <si>
    <t>Dow Jones Best-in-Class Eurozone Region Ex-Alcohol, Tobacco, Gambling, Armaments &amp; Firearms, and Adult Entertainment IndexJune 2024Month-end</t>
  </si>
  <si>
    <t>Dow Jones Best-in-Class Eurozone Region Ex-Alcohol, Tobacco, Gambling, Armaments &amp; Firearms, and Adult Entertainment IndexMay 2024Month-end</t>
  </si>
  <si>
    <t>Dow Jones Best-in-Class Eurozone Region Ex-Alcohol, Tobacco, Gambling, Armaments &amp; Firearms, and Adult Entertainment IndexApril 2024Month-end</t>
  </si>
  <si>
    <t>Dow Jones Best-in-Class Eurozone Region Ex-Alcohol, Tobacco, Gambling, Armaments &amp; Firearms, and Adult Entertainment IndexMarch 2024Month-end</t>
  </si>
  <si>
    <t>Dow Jones Best-in-Class Eurozone Region Ex-Alcohol, Tobacco, Gambling, Armaments &amp; Firearms, and Adult Entertainment IndexFebruary 2024Month-end</t>
  </si>
  <si>
    <t>Dow Jones Best-in-Class Eurozone Region Ex-Alcohol, Tobacco, Gambling, Armaments &amp; Firearms, and Adult Entertainment IndexJanuary 2024Month-end</t>
  </si>
  <si>
    <t>Dow Jones Best-in-Class Eurozone Region Ex-Armaments &amp; Firearms IndexDecember 2024Month-end</t>
  </si>
  <si>
    <t>Dow Jones Best-in-Class Eurozone Region Ex-Armaments &amp; Firearms IndexNovember 2024Month-end</t>
  </si>
  <si>
    <t>Dow Jones Best-in-Class Eurozone Region Ex-Armaments &amp; Firearms IndexOctober 2024Month-end</t>
  </si>
  <si>
    <t>Dow Jones Best-in-Class Eurozone Region Ex-Armaments &amp; Firearms IndexSeptember 2024Month-end</t>
  </si>
  <si>
    <t>Dow Jones Best-in-Class Eurozone Region Ex-Armaments &amp; Firearms IndexAugust 2024Month-end</t>
  </si>
  <si>
    <t>Dow Jones Best-in-Class Eurozone Region Ex-Armaments &amp; Firearms IndexJuly 2024Month-end</t>
  </si>
  <si>
    <t>Dow Jones Best-in-Class Eurozone Region Ex-Armaments &amp; Firearms IndexJune 2024Month-end</t>
  </si>
  <si>
    <t>Dow Jones Best-in-Class Eurozone Region Ex-Armaments &amp; Firearms IndexMay 2024Month-end</t>
  </si>
  <si>
    <t>Dow Jones Best-in-Class Eurozone Region Ex-Armaments &amp; Firearms IndexApril 2024Month-end</t>
  </si>
  <si>
    <t>Dow Jones Best-in-Class Eurozone Region Ex-Armaments &amp; Firearms IndexMarch 2024Month-end</t>
  </si>
  <si>
    <t>Dow Jones Best-in-Class Eurozone Region Ex-Armaments &amp; Firearms IndexFebruary 2024Month-end</t>
  </si>
  <si>
    <t>Dow Jones Best-in-Class Eurozone Region Ex-Armaments &amp; Firearms IndexJanuary 2024Month-end</t>
  </si>
  <si>
    <t>Dow Jones Best-in-Class Eurozone Region Ex-Gambling IndexDecember 2024Month-end</t>
  </si>
  <si>
    <t>Dow Jones Best-in-Class Eurozone Region Ex-Gambling IndexNovember 2024Month-end</t>
  </si>
  <si>
    <t>Dow Jones Best-in-Class Eurozone Region Ex-Gambling IndexOctober 2024Month-end</t>
  </si>
  <si>
    <t>Dow Jones Best-in-Class Eurozone Region Ex-Gambling IndexSeptember 2024Month-end</t>
  </si>
  <si>
    <t>Dow Jones Best-in-Class Eurozone Region Ex-Gambling IndexAugust 2024Month-end</t>
  </si>
  <si>
    <t>Dow Jones Best-in-Class Eurozone Region Ex-Gambling IndexJuly 2024Month-end</t>
  </si>
  <si>
    <t>Dow Jones Best-in-Class Eurozone Region Ex-Gambling IndexJune 2024Month-end</t>
  </si>
  <si>
    <t>Dow Jones Best-in-Class Eurozone Region Ex-Gambling IndexMay 2024Month-end</t>
  </si>
  <si>
    <t>Dow Jones Best-in-Class Eurozone Region Ex-Gambling IndexApril 2024Month-end</t>
  </si>
  <si>
    <t>Dow Jones Best-in-Class Eurozone Region Ex-Gambling IndexMarch 2024Month-end</t>
  </si>
  <si>
    <t>Dow Jones Best-in-Class Eurozone Region Ex-Gambling IndexFebruary 2024Month-end</t>
  </si>
  <si>
    <t>Dow Jones Best-in-Class Eurozone Region Ex-Gambling IndexJanuary 2024Month-end</t>
  </si>
  <si>
    <t>Dow Jones Best-in-Class Eurozone Region Ex-Tobacco IndexDecember 2024Month-end</t>
  </si>
  <si>
    <t>Dow Jones Best-in-Class Eurozone Region Ex-Tobacco IndexNovember 2024Month-end</t>
  </si>
  <si>
    <t>Dow Jones Best-in-Class Eurozone Region Ex-Tobacco IndexOctober 2024Month-end</t>
  </si>
  <si>
    <t>Dow Jones Best-in-Class Eurozone Region Ex-Tobacco IndexSeptember 2024Month-end</t>
  </si>
  <si>
    <t>Dow Jones Best-in-Class Eurozone Region Ex-Tobacco IndexAugust 2024Month-end</t>
  </si>
  <si>
    <t>Dow Jones Best-in-Class Eurozone Region Ex-Tobacco IndexJuly 2024Month-end</t>
  </si>
  <si>
    <t>Dow Jones Best-in-Class Eurozone Region Ex-Tobacco IndexJune 2024Month-end</t>
  </si>
  <si>
    <t>Dow Jones Best-in-Class Eurozone Region Ex-Tobacco IndexMay 2024Month-end</t>
  </si>
  <si>
    <t>Dow Jones Best-in-Class Eurozone Region Ex-Tobacco IndexApril 2024Month-end</t>
  </si>
  <si>
    <t>Dow Jones Best-in-Class Eurozone Region Ex-Tobacco IndexMarch 2024Month-end</t>
  </si>
  <si>
    <t>Dow Jones Best-in-Class Eurozone Region Ex-Tobacco IndexFebruary 2024Month-end</t>
  </si>
  <si>
    <t>Dow Jones Best-in-Class Eurozone Region Ex-Tobacco IndexJanuary 2024Month-end</t>
  </si>
  <si>
    <t>Dow Jones Best-in-Class Eurozone Region IndexDecember 2024Month-end</t>
  </si>
  <si>
    <t>Dow Jones Best-in-Class Eurozone Region IndexNovember 2024Month-end</t>
  </si>
  <si>
    <t>Dow Jones Best-in-Class Eurozone Region IndexOctober 2024Month-end</t>
  </si>
  <si>
    <t>Dow Jones Best-in-Class Eurozone Region IndexSeptember 2024Month-end</t>
  </si>
  <si>
    <t>Dow Jones Best-in-Class Eurozone Region IndexAugust 2024Month-end</t>
  </si>
  <si>
    <t>Dow Jones Best-in-Class Eurozone Region IndexJuly 2024Month-end</t>
  </si>
  <si>
    <t>Dow Jones Best-in-Class Eurozone Region IndexJune 2024Month-end</t>
  </si>
  <si>
    <t>Dow Jones Best-in-Class Eurozone Region IndexMay 2024Month-end</t>
  </si>
  <si>
    <t>Dow Jones Best-in-Class Eurozone Region IndexApril 2024Month-end</t>
  </si>
  <si>
    <t>Dow Jones Best-in-Class Eurozone Region IndexMarch 2024Month-end</t>
  </si>
  <si>
    <t>Dow Jones Best-in-Class Eurozone Region IndexFebruary 2024Month-end</t>
  </si>
  <si>
    <t>Dow Jones Best-in-Class Eurozone Region IndexJanuary 2024Month-end</t>
  </si>
  <si>
    <t>Dow Jones Best-in-Class World Index (Finland Sub-Index)December 2024Month-end</t>
  </si>
  <si>
    <t>Dow Jones Best-in-Class World Index (Finland Sub-Index)November 2024Month-end</t>
  </si>
  <si>
    <t>Dow Jones Best-in-Class World Index (Finland Sub-Index)October 2024Month-end</t>
  </si>
  <si>
    <t>Dow Jones Best-in-Class World Index (Finland Sub-Index)September 2024Month-end</t>
  </si>
  <si>
    <t>Dow Jones Best-in-Class World Index (Finland Sub-Index)August 2024Month-end</t>
  </si>
  <si>
    <t>Dow Jones Best-in-Class World Index (Finland Sub-Index)July 2024Month-end</t>
  </si>
  <si>
    <t>Dow Jones Best-in-Class World Index (Finland Sub-Index)June 2024Month-end</t>
  </si>
  <si>
    <t>Dow Jones Best-in-Class World Index (Finland Sub-Index)May 2024Month-end</t>
  </si>
  <si>
    <t>Dow Jones Best-in-Class World Index (Finland Sub-Index)April 2024Month-end</t>
  </si>
  <si>
    <t>Dow Jones Best-in-Class World Index (Finland Sub-Index)March 2024Month-end</t>
  </si>
  <si>
    <t>Dow Jones Best-in-Class World Index (Finland Sub-Index)February 2024Month-end</t>
  </si>
  <si>
    <t>Dow Jones Best-in-Class World Index (Finland Sub-Index)January 2024Month-end</t>
  </si>
  <si>
    <t>Dow Jones Best-in-Class World Index (France Sub-Index)December 2024Month-end</t>
  </si>
  <si>
    <t>Dow Jones Best-in-Class World Index (France Sub-Index)November 2024Month-end</t>
  </si>
  <si>
    <t>Dow Jones Best-in-Class World Index (France Sub-Index)October 2024Month-end</t>
  </si>
  <si>
    <t>Dow Jones Best-in-Class World Index (France Sub-Index)September 2024Month-end</t>
  </si>
  <si>
    <t>Dow Jones Best-in-Class World Index (France Sub-Index)August 2024Month-end</t>
  </si>
  <si>
    <t>Dow Jones Best-in-Class World Index (France Sub-Index)July 2024Month-end</t>
  </si>
  <si>
    <t>Dow Jones Best-in-Class World Index (France Sub-Index)June 2024Month-end</t>
  </si>
  <si>
    <t>Dow Jones Best-in-Class World Index (France Sub-Index)May 2024Month-end</t>
  </si>
  <si>
    <t>Dow Jones Best-in-Class World Index (France Sub-Index)April 2024Month-end</t>
  </si>
  <si>
    <t>Dow Jones Best-in-Class World Index (France Sub-Index)March 2024Month-end</t>
  </si>
  <si>
    <t>Dow Jones Best-in-Class World Index (France Sub-Index)February 2024Month-end</t>
  </si>
  <si>
    <t>Dow Jones Best-in-Class World Index (France Sub-Index)January 2024Month-end</t>
  </si>
  <si>
    <t>Dow Jones Best-in-Class World Index (Germany Sub-Index)December 2024Month-end</t>
  </si>
  <si>
    <t>Dow Jones Best-in-Class World Index (Germany Sub-Index)November 2024Month-end</t>
  </si>
  <si>
    <t>Dow Jones Best-in-Class World Index (Germany Sub-Index)October 2024Month-end</t>
  </si>
  <si>
    <t>Dow Jones Best-in-Class World Index (Germany Sub-Index)September 2024Month-end</t>
  </si>
  <si>
    <t>Dow Jones Best-in-Class World Index (Germany Sub-Index)August 2024Month-end</t>
  </si>
  <si>
    <t>Dow Jones Best-in-Class World Index (Germany Sub-Index)July 2024Month-end</t>
  </si>
  <si>
    <t>Dow Jones Best-in-Class World Index (Germany Sub-Index)June 2024Month-end</t>
  </si>
  <si>
    <t>Dow Jones Best-in-Class World Index (Germany Sub-Index)May 2024Month-end</t>
  </si>
  <si>
    <t>Dow Jones Best-in-Class World Index (Germany Sub-Index)April 2024Month-end</t>
  </si>
  <si>
    <t>Dow Jones Best-in-Class World Index (Germany Sub-Index)March 2024Month-end</t>
  </si>
  <si>
    <t>Dow Jones Best-in-Class World Index (Germany Sub-Index)February 2024Month-end</t>
  </si>
  <si>
    <t>Dow Jones Best-in-Class World Index (Germany Sub-Index)January 2024Month-end</t>
  </si>
  <si>
    <t>Dow Jones Best-in-Class World Index (Hong Kong Sub-Index)December 2024Month-end</t>
  </si>
  <si>
    <t>Dow Jones Best-in-Class World Index (Hong Kong Sub-Index)November 2024Month-end</t>
  </si>
  <si>
    <t>Dow Jones Best-in-Class World Index (Hong Kong Sub-Index)October 2024Month-end</t>
  </si>
  <si>
    <t>Dow Jones Best-in-Class World Index (Hong Kong Sub-Index)September 2024Month-end</t>
  </si>
  <si>
    <t>Dow Jones Best-in-Class World Index (Hong Kong Sub-Index)August 2024Month-end</t>
  </si>
  <si>
    <t>Dow Jones Best-in-Class World Index (Hong Kong Sub-Index)July 2024Month-end</t>
  </si>
  <si>
    <t>Dow Jones Best-in-Class World Index (Hong Kong Sub-Index)June 2024Month-end</t>
  </si>
  <si>
    <t>Dow Jones Best-in-Class World Index (Hong Kong Sub-Index)May 2024Month-end</t>
  </si>
  <si>
    <t>Dow Jones Best-in-Class World Index (Hong Kong Sub-Index)April 2024Month-end</t>
  </si>
  <si>
    <t>Dow Jones Best-in-Class World Index (Hong Kong Sub-Index)March 2024Month-end</t>
  </si>
  <si>
    <t>Dow Jones Best-in-Class World Index (Hong Kong Sub-Index)February 2024Month-end</t>
  </si>
  <si>
    <t>Dow Jones Best-in-Class World Index (Hong Kong Sub-Index)January 2024Month-end</t>
  </si>
  <si>
    <t>Dow Jones Best-in-Class World Index (India Sub-Index)December 2024Month-end</t>
  </si>
  <si>
    <t>Dow Jones Best-in-Class World Index (India Sub-Index)November 2024Month-end</t>
  </si>
  <si>
    <t>Dow Jones Best-in-Class World Index (India Sub-Index)October 2024Month-end</t>
  </si>
  <si>
    <t>Dow Jones Best-in-Class World Index (India Sub-Index)September 2024Month-end</t>
  </si>
  <si>
    <t>Dow Jones Best-in-Class World Index (India Sub-Index)August 2024Month-end</t>
  </si>
  <si>
    <t>Dow Jones Best-in-Class World Index (India Sub-Index)July 2024Month-end</t>
  </si>
  <si>
    <t>Dow Jones Best-in-Class World Index (India Sub-Index)June 2024Month-end</t>
  </si>
  <si>
    <t>Dow Jones Best-in-Class World Index (India Sub-Index)May 2024Month-end</t>
  </si>
  <si>
    <t>Dow Jones Best-in-Class World Index (India Sub-Index)April 2024Month-end</t>
  </si>
  <si>
    <t>Dow Jones Best-in-Class World Index (India Sub-Index)March 2024Month-end</t>
  </si>
  <si>
    <t>Dow Jones Best-in-Class World Index (India Sub-Index)February 2024Month-end</t>
  </si>
  <si>
    <t>Dow Jones Best-in-Class World Index (India Sub-Index)January 2024Month-end</t>
  </si>
  <si>
    <t>Dow Jones Best-in-Class World Index (Italy Sub-Index)December 2024Month-end</t>
  </si>
  <si>
    <t>Dow Jones Best-in-Class World Index (Italy Sub-Index)November 2024Month-end</t>
  </si>
  <si>
    <t>Dow Jones Best-in-Class World Index (Italy Sub-Index)October 2024Month-end</t>
  </si>
  <si>
    <t>Dow Jones Best-in-Class World Index (Italy Sub-Index)September 2024Month-end</t>
  </si>
  <si>
    <t>Dow Jones Best-in-Class World Index (Italy Sub-Index)August 2024Month-end</t>
  </si>
  <si>
    <t>Dow Jones Best-in-Class World Index (Italy Sub-Index)July 2024Month-end</t>
  </si>
  <si>
    <t>Dow Jones Best-in-Class World Index (Italy Sub-Index)June 2024Month-end</t>
  </si>
  <si>
    <t>Dow Jones Best-in-Class World Index (Italy Sub-Index)May 2024Month-end</t>
  </si>
  <si>
    <t>Dow Jones Best-in-Class World Index (Italy Sub-Index)April 2024Month-end</t>
  </si>
  <si>
    <t>Dow Jones Best-in-Class World Index (Italy Sub-Index)March 2024Month-end</t>
  </si>
  <si>
    <t>Dow Jones Best-in-Class World Index (Italy Sub-Index)February 2024Month-end</t>
  </si>
  <si>
    <t>Dow Jones Best-in-Class World Index (Italy Sub-Index)January 2024Month-end</t>
  </si>
  <si>
    <t>Dow Jones Best-in-Class World Index (Japan Sub-Index)December 2024Month-end</t>
  </si>
  <si>
    <t>Dow Jones Best-in-Class World Index (Japan Sub-Index)November 2024Month-end</t>
  </si>
  <si>
    <t>Dow Jones Best-in-Class World Index (Japan Sub-Index)October 2024Month-end</t>
  </si>
  <si>
    <t>Dow Jones Best-in-Class World Index (Japan Sub-Index)September 2024Month-end</t>
  </si>
  <si>
    <t>Dow Jones Best-in-Class World Index (Japan Sub-Index)August 2024Month-end</t>
  </si>
  <si>
    <t>Dow Jones Best-in-Class World Index (Japan Sub-Index)July 2024Month-end</t>
  </si>
  <si>
    <t>Dow Jones Best-in-Class World Index (Japan Sub-Index)June 2024Month-end</t>
  </si>
  <si>
    <t>Dow Jones Best-in-Class World Index (Japan Sub-Index)May 2024Month-end</t>
  </si>
  <si>
    <t>Dow Jones Best-in-Class World Index (Japan Sub-Index)April 2024Month-end</t>
  </si>
  <si>
    <t>Dow Jones Best-in-Class World Index (Japan Sub-Index)March 2024Month-end</t>
  </si>
  <si>
    <t>Dow Jones Best-in-Class World Index (Japan Sub-Index)February 2024Month-end</t>
  </si>
  <si>
    <t>Dow Jones Best-in-Class World Index (Japan Sub-Index)January 2024Month-end</t>
  </si>
  <si>
    <t>Dow Jones Best-in-Class Korea 25% Capped IndexDecember 2024Month-end</t>
  </si>
  <si>
    <t>Dow Jones Best-in-Class Korea 25% Capped IndexNovember 2024Month-end</t>
  </si>
  <si>
    <t>Dow Jones Best-in-Class Korea 25% Capped IndexOctober 2024Month-end</t>
  </si>
  <si>
    <t>Dow Jones Best-in-Class Korea 25% Capped IndexSeptember 2024Month-end</t>
  </si>
  <si>
    <t>Dow Jones Best-in-Class Korea 25% Capped IndexAugust 2024Month-end</t>
  </si>
  <si>
    <t>Dow Jones Best-in-Class Korea 25% Capped IndexJuly 2024Month-end</t>
  </si>
  <si>
    <t>Dow Jones Best-in-Class Korea 25% Capped IndexJune 2024Month-end</t>
  </si>
  <si>
    <t>Dow Jones Best-in-Class Korea 25% Capped IndexMay 2024Month-end</t>
  </si>
  <si>
    <t>Dow Jones Best-in-Class Korea 25% Capped IndexApril 2024Month-end</t>
  </si>
  <si>
    <t>Dow Jones Best-in-Class Korea 25% Capped IndexMarch 2024Month-end</t>
  </si>
  <si>
    <t>Dow Jones Best-in-Class Korea 25% Capped IndexFebruary 2024Month-end</t>
  </si>
  <si>
    <t>Dow Jones Best-in-Class Korea 25% Capped IndexJanuary 2024Month-end</t>
  </si>
  <si>
    <t>Dow Jones Best-in-Class Korea IndexDecember 2024Month-end</t>
  </si>
  <si>
    <t>Dow Jones Best-in-Class Korea IndexNovember 2024Month-end</t>
  </si>
  <si>
    <t>Dow Jones Best-in-Class Korea IndexOctober 2024Month-end</t>
  </si>
  <si>
    <t>Dow Jones Best-in-Class Korea IndexSeptember 2024Month-end</t>
  </si>
  <si>
    <t>Dow Jones Best-in-Class Korea IndexAugust 2024Month-end</t>
  </si>
  <si>
    <t>Dow Jones Best-in-Class Korea IndexJuly 2024Month-end</t>
  </si>
  <si>
    <t>Dow Jones Best-in-Class Korea IndexJune 2024Month-end</t>
  </si>
  <si>
    <t>Dow Jones Best-in-Class Korea IndexMay 2024Month-end</t>
  </si>
  <si>
    <t>Dow Jones Best-in-Class Korea IndexApril 2024Month-end</t>
  </si>
  <si>
    <t>Dow Jones Best-in-Class Korea IndexMarch 2024Month-end</t>
  </si>
  <si>
    <t>Dow Jones Best-in-Class Korea IndexFebruary 2024Month-end</t>
  </si>
  <si>
    <t>Dow Jones Best-in-Class Korea IndexJanuary 2024Month-end</t>
  </si>
  <si>
    <t>Dow Jones Best-in-Class MILA Pacific Alliance IndexDecember 2024Month-end</t>
  </si>
  <si>
    <t>Dow Jones Best-in-Class MILA Pacific Alliance IndexNovember 2024Month-end</t>
  </si>
  <si>
    <t>Dow Jones Best-in-Class MILA Pacific Alliance IndexOctober 2024Month-end</t>
  </si>
  <si>
    <t>Dow Jones Best-in-Class MILA Pacific Alliance IndexSeptember 2024Month-end</t>
  </si>
  <si>
    <t>Dow Jones Best-in-Class MILA Pacific Alliance IndexAugust 2024Month-end</t>
  </si>
  <si>
    <t>Dow Jones Best-in-Class MILA Pacific Alliance IndexJuly 2024Month-end</t>
  </si>
  <si>
    <t>Dow Jones Best-in-Class MILA Pacific Alliance IndexJune 2024Month-end</t>
  </si>
  <si>
    <t>Dow Jones Best-in-Class MILA Pacific Alliance IndexMay 2024Month-end</t>
  </si>
  <si>
    <t>Dow Jones Best-in-Class MILA Pacific Alliance IndexApril 2024Month-end</t>
  </si>
  <si>
    <t>Dow Jones Best-in-Class MILA Pacific Alliance IndexMarch 2024Month-end</t>
  </si>
  <si>
    <t>Dow Jones Best-in-Class MILA Pacific Alliance IndexFebruary 2024Month-end</t>
  </si>
  <si>
    <t>Dow Jones Best-in-Class MILA Pacific Alliance IndexJanuary 2024Month-end</t>
  </si>
  <si>
    <t>Dow Jones Best-in-Class World Index (Netherlands Sub-Index)December 2024Month-end</t>
  </si>
  <si>
    <t>Dow Jones Best-in-Class World Index (Netherlands Sub-Index)November 2024Month-end</t>
  </si>
  <si>
    <t>Dow Jones Best-in-Class World Index (Netherlands Sub-Index)October 2024Month-end</t>
  </si>
  <si>
    <t>Dow Jones Best-in-Class World Index (Netherlands Sub-Index)September 2024Month-end</t>
  </si>
  <si>
    <t>Dow Jones Best-in-Class World Index (Netherlands Sub-Index)August 2024Month-end</t>
  </si>
  <si>
    <t>Dow Jones Best-in-Class World Index (Netherlands Sub-Index)July 2024Month-end</t>
  </si>
  <si>
    <t>Dow Jones Best-in-Class World Index (Netherlands Sub-Index)June 2024Month-end</t>
  </si>
  <si>
    <t>Dow Jones Best-in-Class World Index (Netherlands Sub-Index)May 2024Month-end</t>
  </si>
  <si>
    <t>Dow Jones Best-in-Class World Index (Netherlands Sub-Index)April 2024Month-end</t>
  </si>
  <si>
    <t>Dow Jones Best-in-Class World Index (Netherlands Sub-Index)March 2024Month-end</t>
  </si>
  <si>
    <t>Dow Jones Best-in-Class World Index (Netherlands Sub-Index)February 2024Month-end</t>
  </si>
  <si>
    <t>Dow Jones Best-in-Class World Index (Netherlands Sub-Index)January 2024Month-end</t>
  </si>
  <si>
    <t>Dow Jones Best-in-Class World Enlarged Index (Nordic Sub-Index)December 2024Month-end</t>
  </si>
  <si>
    <t>Dow Jones Best-in-Class World Enlarged Index (Nordic Sub-Index)November 2024Month-end</t>
  </si>
  <si>
    <t>Dow Jones Best-in-Class World Enlarged Index (Nordic Sub-Index)October 2024Month-end</t>
  </si>
  <si>
    <t>Dow Jones Best-in-Class World Enlarged Index (Nordic Sub-Index)September 2024Month-end</t>
  </si>
  <si>
    <t>Dow Jones Best-in-Class World Enlarged Index (Nordic Sub-Index)August 2024Month-end</t>
  </si>
  <si>
    <t>Dow Jones Best-in-Class World Enlarged Index (Nordic Sub-Index)July 2024Month-end</t>
  </si>
  <si>
    <t>Dow Jones Best-in-Class World Enlarged Index (Nordic Sub-Index)June 2024Month-end</t>
  </si>
  <si>
    <t>Dow Jones Best-in-Class World Enlarged Index (Nordic Sub-Index)May 2024Month-end</t>
  </si>
  <si>
    <t>Dow Jones Best-in-Class World Enlarged Index (Nordic Sub-Index)April 2024Month-end</t>
  </si>
  <si>
    <t>Dow Jones Best-in-Class World Enlarged Index (Nordic Sub-Index)March 2024Month-end</t>
  </si>
  <si>
    <t>Dow Jones Best-in-Class World Enlarged Index (Nordic Sub-Index)February 2024Month-end</t>
  </si>
  <si>
    <t>Dow Jones Best-in-Class World Enlarged Index (Nordic Sub-Index)January 2024Month-end</t>
  </si>
  <si>
    <t>Dow Jones Best-in-Class North America Composite IndexDecember 2024Month-end</t>
  </si>
  <si>
    <t>Dow Jones Best-in-Class North America Composite IndexNovember 2024Month-end</t>
  </si>
  <si>
    <t>Dow Jones Best-in-Class North America Composite IndexOctober 2024Month-end</t>
  </si>
  <si>
    <t>Dow Jones Best-in-Class North America Composite IndexSeptember 2024Month-end</t>
  </si>
  <si>
    <t>Dow Jones Best-in-Class North America Composite IndexAugust 2024Month-end</t>
  </si>
  <si>
    <t>Dow Jones Best-in-Class North America Composite IndexJuly 2024Month-end</t>
  </si>
  <si>
    <t>Dow Jones Best-in-Class North America Composite IndexJune 2024Month-end</t>
  </si>
  <si>
    <t>Dow Jones Best-in-Class North America Composite IndexMay 2024Month-end</t>
  </si>
  <si>
    <t>Dow Jones Best-in-Class North America Composite IndexApril 2024Month-end</t>
  </si>
  <si>
    <t>Dow Jones Best-in-Class North America Composite IndexMarch 2024Month-end</t>
  </si>
  <si>
    <t>Dow Jones Best-in-Class North America Composite IndexFebruary 2024Month-end</t>
  </si>
  <si>
    <t>Dow Jones Best-in-Class North America Composite IndexJanuary 2024Month-end</t>
  </si>
  <si>
    <t>Dow Jones Best-in-Class North America Ex-Alcohol IndexDecember 2024Month-end</t>
  </si>
  <si>
    <t>Dow Jones Best-in-Class North America Ex-Alcohol IndexNovember 2024Month-end</t>
  </si>
  <si>
    <t>Dow Jones Best-in-Class North America Ex-Alcohol IndexOctober 2024Month-end</t>
  </si>
  <si>
    <t>Dow Jones Best-in-Class North America Ex-Alcohol IndexSeptember 2024Month-end</t>
  </si>
  <si>
    <t>Dow Jones Best-in-Class North America Ex-Alcohol IndexAugust 2024Month-end</t>
  </si>
  <si>
    <t>Dow Jones Best-in-Class North America Ex-Alcohol IndexJuly 2024Month-end</t>
  </si>
  <si>
    <t>Dow Jones Best-in-Class North America Ex-Alcohol IndexJune 2024Month-end</t>
  </si>
  <si>
    <t>Dow Jones Best-in-Class North America Ex-Alcohol IndexMay 2024Month-end</t>
  </si>
  <si>
    <t>Dow Jones Best-in-Class North America Ex-Alcohol IndexApril 2024Month-end</t>
  </si>
  <si>
    <t>Dow Jones Best-in-Class North America Ex-Alcohol IndexMarch 2024Month-end</t>
  </si>
  <si>
    <t>Dow Jones Best-in-Class North America Ex-Alcohol IndexFebruary 2024Month-end</t>
  </si>
  <si>
    <t>Dow Jones Best-in-Class North America Ex-Alcohol IndexJanuary 2024Month-end</t>
  </si>
  <si>
    <t>Dow Jones Best-in-Class North America Ex-Alcohol, Tobacco, and Gambling IndexDecember 2024Month-end</t>
  </si>
  <si>
    <t>Dow Jones Best-in-Class North America Ex-Alcohol, Tobacco, and Gambling IndexNovember 2024Month-end</t>
  </si>
  <si>
    <t>Dow Jones Best-in-Class North America Ex-Alcohol, Tobacco, and Gambling IndexOctober 2024Month-end</t>
  </si>
  <si>
    <t>Dow Jones Best-in-Class North America Ex-Alcohol, Tobacco, and Gambling IndexSeptember 2024Month-end</t>
  </si>
  <si>
    <t>Dow Jones Best-in-Class North America Ex-Alcohol, Tobacco, and Gambling IndexAugust 2024Month-end</t>
  </si>
  <si>
    <t>Dow Jones Best-in-Class North America Ex-Alcohol, Tobacco, and Gambling IndexJuly 2024Month-end</t>
  </si>
  <si>
    <t>Dow Jones Best-in-Class North America Ex-Alcohol, Tobacco, and Gambling IndexJune 2024Month-end</t>
  </si>
  <si>
    <t>Dow Jones Best-in-Class North America Ex-Alcohol, Tobacco, and Gambling IndexMay 2024Month-end</t>
  </si>
  <si>
    <t>Dow Jones Best-in-Class North America Ex-Alcohol, Tobacco, and Gambling IndexApril 2024Month-end</t>
  </si>
  <si>
    <t>Dow Jones Best-in-Class North America Ex-Alcohol, Tobacco, and Gambling IndexMarch 2024Month-end</t>
  </si>
  <si>
    <t>Dow Jones Best-in-Class North America Ex-Alcohol, Tobacco, and Gambling IndexFebruary 2024Month-end</t>
  </si>
  <si>
    <t>Dow Jones Best-in-Class North America Ex-Alcohol, Tobacco, and Gambling IndexJanuary 2024Month-end</t>
  </si>
  <si>
    <t>Dow Jones Best-in-Class North America Ex-Alcohol, Tobacco, Gambling, and Armaments &amp; Firearms IndexDecember 2024Month-end</t>
  </si>
  <si>
    <t>Dow Jones Best-in-Class North America Ex-Alcohol, Tobacco, Gambling, and Armaments &amp; Firearms IndexNovember 2024Month-end</t>
  </si>
  <si>
    <t>Dow Jones Best-in-Class North America Ex-Alcohol, Tobacco, Gambling, and Armaments &amp; Firearms IndexOctober 2024Month-end</t>
  </si>
  <si>
    <t>Dow Jones Best-in-Class North America Ex-Alcohol, Tobacco, Gambling, and Armaments &amp; Firearms IndexSeptember 2024Month-end</t>
  </si>
  <si>
    <t>Dow Jones Best-in-Class North America Ex-Alcohol, Tobacco, Gambling, and Armaments &amp; Firearms IndexAugust 2024Month-end</t>
  </si>
  <si>
    <t>Dow Jones Best-in-Class North America Ex-Alcohol, Tobacco, Gambling, and Armaments &amp; Firearms IndexJuly 2024Month-end</t>
  </si>
  <si>
    <t>Dow Jones Best-in-Class North America Ex-Alcohol, Tobacco, Gambling, and Armaments &amp; Firearms IndexJune 2024Month-end</t>
  </si>
  <si>
    <t>Dow Jones Best-in-Class North America Ex-Alcohol, Tobacco, Gambling, and Armaments &amp; Firearms IndexMay 2024Month-end</t>
  </si>
  <si>
    <t>Dow Jones Best-in-Class North America Ex-Alcohol, Tobacco, Gambling, and Armaments &amp; Firearms IndexApril 2024Month-end</t>
  </si>
  <si>
    <t>Dow Jones Best-in-Class North America Ex-Alcohol, Tobacco, Gambling, and Armaments &amp; Firearms IndexMarch 2024Month-end</t>
  </si>
  <si>
    <t>Dow Jones Best-in-Class North America Ex-Alcohol, Tobacco, Gambling, and Armaments &amp; Firearms IndexFebruary 2024Month-end</t>
  </si>
  <si>
    <t>Dow Jones Best-in-Class North America Ex-Alcohol, Tobacco, Gambling, and Armaments &amp; Firearms IndexJanuary 2024Month-end</t>
  </si>
  <si>
    <t>Dow Jones Best-in-Class North America Ex-Alcohol, Tobacco, Gambling, Armaments &amp; Firearms, and Adult Entertainment IndexDecember 2024Month-end</t>
  </si>
  <si>
    <t>Dow Jones Best-in-Class North America Ex-Alcohol, Tobacco, Gambling, Armaments &amp; Firearms, and Adult Entertainment IndexNovember 2024Month-end</t>
  </si>
  <si>
    <t>Dow Jones Best-in-Class North America Ex-Alcohol, Tobacco, Gambling, Armaments &amp; Firearms, and Adult Entertainment IndexOctober 2024Month-end</t>
  </si>
  <si>
    <t>Dow Jones Best-in-Class North America Ex-Alcohol, Tobacco, Gambling, Armaments &amp; Firearms, and Adult Entertainment IndexSeptember 2024Month-end</t>
  </si>
  <si>
    <t>Dow Jones Best-in-Class North America Ex-Alcohol, Tobacco, Gambling, Armaments &amp; Firearms, and Adult Entertainment IndexAugust 2024Month-end</t>
  </si>
  <si>
    <t>Dow Jones Best-in-Class North America Ex-Alcohol, Tobacco, Gambling, Armaments &amp; Firearms, and Adult Entertainment IndexJuly 2024Month-end</t>
  </si>
  <si>
    <t>Dow Jones Best-in-Class North America Ex-Alcohol, Tobacco, Gambling, Armaments &amp; Firearms, and Adult Entertainment IndexJune 2024Month-end</t>
  </si>
  <si>
    <t>Dow Jones Best-in-Class North America Ex-Alcohol, Tobacco, Gambling, Armaments &amp; Firearms, and Adult Entertainment IndexMay 2024Month-end</t>
  </si>
  <si>
    <t>Dow Jones Best-in-Class North America Ex-Alcohol, Tobacco, Gambling, Armaments &amp; Firearms, and Adult Entertainment IndexApril 2024Month-end</t>
  </si>
  <si>
    <t>Dow Jones Best-in-Class North America Ex-Alcohol, Tobacco, Gambling, Armaments &amp; Firearms, and Adult Entertainment IndexMarch 2024Month-end</t>
  </si>
  <si>
    <t>Dow Jones Best-in-Class North America Ex-Alcohol, Tobacco, Gambling, Armaments &amp; Firearms, and Adult Entertainment IndexFebruary 2024Month-end</t>
  </si>
  <si>
    <t>Dow Jones Best-in-Class North America Ex-Alcohol, Tobacco, Gambling, Armaments &amp; Firearms, and Adult Entertainment IndexJanuary 2024Month-end</t>
  </si>
  <si>
    <t>Dow Jones Best-in-Class North America Ex-Armaments &amp; Firearms IndexDecember 2024Month-end</t>
  </si>
  <si>
    <t>Dow Jones Best-in-Class North America Ex-Armaments &amp; Firearms IndexNovember 2024Month-end</t>
  </si>
  <si>
    <t>Dow Jones Best-in-Class North America Ex-Armaments &amp; Firearms IndexOctober 2024Month-end</t>
  </si>
  <si>
    <t>Dow Jones Best-in-Class North America Ex-Armaments &amp; Firearms IndexSeptember 2024Month-end</t>
  </si>
  <si>
    <t>Dow Jones Best-in-Class North America Ex-Armaments &amp; Firearms IndexAugust 2024Month-end</t>
  </si>
  <si>
    <t>Dow Jones Best-in-Class North America Ex-Armaments &amp; Firearms IndexJuly 2024Month-end</t>
  </si>
  <si>
    <t>Dow Jones Best-in-Class North America Ex-Armaments &amp; Firearms IndexJune 2024Month-end</t>
  </si>
  <si>
    <t>Dow Jones Best-in-Class North America Ex-Armaments &amp; Firearms IndexMay 2024Month-end</t>
  </si>
  <si>
    <t>Dow Jones Best-in-Class North America Ex-Armaments &amp; Firearms IndexApril 2024Month-end</t>
  </si>
  <si>
    <t>Dow Jones Best-in-Class North America Ex-Armaments &amp; Firearms IndexMarch 2024Month-end</t>
  </si>
  <si>
    <t>Dow Jones Best-in-Class North America Ex-Armaments &amp; Firearms IndexFebruary 2024Month-end</t>
  </si>
  <si>
    <t>Dow Jones Best-in-Class North America Ex-Armaments &amp; Firearms IndexJanuary 2024Month-end</t>
  </si>
  <si>
    <t>Dow Jones Best-in-Class North America Ex-Gambling IndexDecember 2024Month-end</t>
  </si>
  <si>
    <t>Dow Jones Best-in-Class North America Ex-Gambling IndexNovember 2024Month-end</t>
  </si>
  <si>
    <t>Dow Jones Best-in-Class North America Ex-Gambling IndexOctober 2024Month-end</t>
  </si>
  <si>
    <t>Dow Jones Best-in-Class North America Ex-Gambling IndexSeptember 2024Month-end</t>
  </si>
  <si>
    <t>Dow Jones Best-in-Class North America Ex-Gambling IndexAugust 2024Month-end</t>
  </si>
  <si>
    <t>Dow Jones Best-in-Class North America Ex-Gambling IndexJuly 2024Month-end</t>
  </si>
  <si>
    <t>Dow Jones Best-in-Class North America Ex-Gambling IndexJune 2024Month-end</t>
  </si>
  <si>
    <t>Dow Jones Best-in-Class North America Ex-Gambling IndexMay 2024Month-end</t>
  </si>
  <si>
    <t>Dow Jones Best-in-Class North America Ex-Gambling IndexApril 2024Month-end</t>
  </si>
  <si>
    <t>Dow Jones Best-in-Class North America Ex-Gambling IndexMarch 2024Month-end</t>
  </si>
  <si>
    <t>Dow Jones Best-in-Class North America Ex-Gambling IndexFebruary 2024Month-end</t>
  </si>
  <si>
    <t>Dow Jones Best-in-Class North America Ex-Gambling IndexJanuary 2024Month-end</t>
  </si>
  <si>
    <t>Dow Jones Best-in-Class North America Ex-Tobacco IndexDecember 2024Month-end</t>
  </si>
  <si>
    <t>Dow Jones Best-in-Class North America Ex-Tobacco IndexNovember 2024Month-end</t>
  </si>
  <si>
    <t>Dow Jones Best-in-Class North America Ex-Tobacco IndexOctober 2024Month-end</t>
  </si>
  <si>
    <t>Dow Jones Best-in-Class North America Ex-Tobacco IndexSeptember 2024Month-end</t>
  </si>
  <si>
    <t>Dow Jones Best-in-Class North America Ex-Tobacco IndexAugust 2024Month-end</t>
  </si>
  <si>
    <t>Dow Jones Best-in-Class North America Ex-Tobacco IndexJuly 2024Month-end</t>
  </si>
  <si>
    <t>Dow Jones Best-in-Class North America Ex-Tobacco IndexJune 2024Month-end</t>
  </si>
  <si>
    <t>Dow Jones Best-in-Class North America Ex-Tobacco IndexMay 2024Month-end</t>
  </si>
  <si>
    <t>Dow Jones Best-in-Class North America Ex-Tobacco IndexApril 2024Month-end</t>
  </si>
  <si>
    <t>Dow Jones Best-in-Class North America Ex-Tobacco IndexMarch 2024Month-end</t>
  </si>
  <si>
    <t>Dow Jones Best-in-Class North America Ex-Tobacco IndexFebruary 2024Month-end</t>
  </si>
  <si>
    <t>Dow Jones Best-in-Class North America Ex-Tobacco IndexJanuary 2024Month-end</t>
  </si>
  <si>
    <t>Dow Jones Best-in-Class North America IndexDecember 2024Month-end</t>
  </si>
  <si>
    <t>Dow Jones Best-in-Class North America IndexNovember 2024Month-end</t>
  </si>
  <si>
    <t>Dow Jones Best-in-Class North America IndexOctober 2024Month-end</t>
  </si>
  <si>
    <t>Dow Jones Best-in-Class North America IndexSeptember 2024Month-end</t>
  </si>
  <si>
    <t>Dow Jones Best-in-Class North America IndexAugust 2024Month-end</t>
  </si>
  <si>
    <t>Dow Jones Best-in-Class North America IndexJuly 2024Month-end</t>
  </si>
  <si>
    <t>Dow Jones Best-in-Class North America IndexJune 2024Month-end</t>
  </si>
  <si>
    <t>Dow Jones Best-in-Class North America IndexMay 2024Month-end</t>
  </si>
  <si>
    <t>Dow Jones Best-in-Class North America IndexApril 2024Month-end</t>
  </si>
  <si>
    <t>Dow Jones Best-in-Class North America IndexMarch 2024Month-end</t>
  </si>
  <si>
    <t>Dow Jones Best-in-Class North America IndexFebruary 2024Month-end</t>
  </si>
  <si>
    <t>Dow Jones Best-in-Class North America IndexJanuary 2024Month-end</t>
  </si>
  <si>
    <t>Dow Jones Best-in-Class World Index (Portugal Sub-Index)December 2024Month-end</t>
  </si>
  <si>
    <t>Dow Jones Best-in-Class World Index (Portugal Sub-Index)November 2024Month-end</t>
  </si>
  <si>
    <t>Dow Jones Best-in-Class World Index (Portugal Sub-Index)October 2024Month-end</t>
  </si>
  <si>
    <t>Dow Jones Best-in-Class World Index (Portugal Sub-Index)September 2024Month-end</t>
  </si>
  <si>
    <t>Dow Jones Best-in-Class World Index (Portugal Sub-Index)August 2024Month-end</t>
  </si>
  <si>
    <t>Dow Jones Best-in-Class World Index (Portugal Sub-Index)July 2024Month-end</t>
  </si>
  <si>
    <t>Dow Jones Best-in-Class World Index (Portugal Sub-Index)June 2024Month-end</t>
  </si>
  <si>
    <t>Dow Jones Best-in-Class World Index (Portugal Sub-Index)May 2024Month-end</t>
  </si>
  <si>
    <t>Dow Jones Best-in-Class World Index (Portugal Sub-Index)April 2024Month-end</t>
  </si>
  <si>
    <t>Dow Jones Best-in-Class World Index (Portugal Sub-Index)March 2024Month-end</t>
  </si>
  <si>
    <t>Dow Jones Best-in-Class World Index (Portugal Sub-Index)February 2024Month-end</t>
  </si>
  <si>
    <t>Dow Jones Best-in-Class World Index (Portugal Sub-Index)January 2024Month-end</t>
  </si>
  <si>
    <t>Dow Jones Best-in-Class World Index (Singapore Sub-Index)December 2024Month-end</t>
  </si>
  <si>
    <t>Dow Jones Best-in-Class World Index (Singapore Sub-Index)November 2024Month-end</t>
  </si>
  <si>
    <t>Dow Jones Best-in-Class World Index (Singapore Sub-Index)October 2024Month-end</t>
  </si>
  <si>
    <t>Dow Jones Best-in-Class World Index (Singapore Sub-Index)September 2024Month-end</t>
  </si>
  <si>
    <t>Dow Jones Best-in-Class World Index (Singapore Sub-Index)August 2024Month-end</t>
  </si>
  <si>
    <t>Dow Jones Best-in-Class World Index (Singapore Sub-Index)July 2024Month-end</t>
  </si>
  <si>
    <t>Dow Jones Best-in-Class World Index (Singapore Sub-Index)June 2024Month-end</t>
  </si>
  <si>
    <t>Dow Jones Best-in-Class World Index (Singapore Sub-Index)May 2024Month-end</t>
  </si>
  <si>
    <t>Dow Jones Best-in-Class World Index (Singapore Sub-Index)April 2024Month-end</t>
  </si>
  <si>
    <t>Dow Jones Best-in-Class World Index (Singapore Sub-Index)March 2024Month-end</t>
  </si>
  <si>
    <t>Dow Jones Best-in-Class World Index (Singapore Sub-Index)February 2024Month-end</t>
  </si>
  <si>
    <t>Dow Jones Best-in-Class World Index (Singapore Sub-Index)January 2024Month-end</t>
  </si>
  <si>
    <t>Dow Jones Best-in-Class World Index (South Korea Sub-Index)December 2024Month-end</t>
  </si>
  <si>
    <t>Dow Jones Best-in-Class World Index (South Korea Sub-Index)November 2024Month-end</t>
  </si>
  <si>
    <t>Dow Jones Best-in-Class World Index (South Korea Sub-Index)October 2024Month-end</t>
  </si>
  <si>
    <t>Dow Jones Best-in-Class World Index (South Korea Sub-Index)September 2024Month-end</t>
  </si>
  <si>
    <t>Dow Jones Best-in-Class World Index (South Korea Sub-Index)August 2024Month-end</t>
  </si>
  <si>
    <t>Dow Jones Best-in-Class World Index (South Korea Sub-Index)July 2024Month-end</t>
  </si>
  <si>
    <t>Dow Jones Best-in-Class World Index (South Korea Sub-Index)June 2024Month-end</t>
  </si>
  <si>
    <t>Dow Jones Best-in-Class World Index (South Korea Sub-Index)May 2024Month-end</t>
  </si>
  <si>
    <t>Dow Jones Best-in-Class World Index (South Korea Sub-Index)April 2024Month-end</t>
  </si>
  <si>
    <t>Dow Jones Best-in-Class World Index (South Korea Sub-Index)March 2024Month-end</t>
  </si>
  <si>
    <t>Dow Jones Best-in-Class World Index (South Korea Sub-Index)February 2024Month-end</t>
  </si>
  <si>
    <t>Dow Jones Best-in-Class World Index (South Korea Sub-Index)January 2024Month-end</t>
  </si>
  <si>
    <t>Dow Jones Best-in-Class World Index (Spain Sub-Index)December 2024Month-end</t>
  </si>
  <si>
    <t>Dow Jones Best-in-Class World Index (Spain Sub-Index)November 2024Month-end</t>
  </si>
  <si>
    <t>Dow Jones Best-in-Class World Index (Spain Sub-Index)October 2024Month-end</t>
  </si>
  <si>
    <t>Dow Jones Best-in-Class World Index (Spain Sub-Index)September 2024Month-end</t>
  </si>
  <si>
    <t>Dow Jones Best-in-Class World Index (Spain Sub-Index)August 2024Month-end</t>
  </si>
  <si>
    <t>Dow Jones Best-in-Class World Index (Spain Sub-Index)July 2024Month-end</t>
  </si>
  <si>
    <t>Dow Jones Best-in-Class World Index (Spain Sub-Index)June 2024Month-end</t>
  </si>
  <si>
    <t>Dow Jones Best-in-Class World Index (Spain Sub-Index)May 2024Month-end</t>
  </si>
  <si>
    <t>Dow Jones Best-in-Class World Index (Spain Sub-Index)April 2024Month-end</t>
  </si>
  <si>
    <t>Dow Jones Best-in-Class World Index (Spain Sub-Index)March 2024Month-end</t>
  </si>
  <si>
    <t>Dow Jones Best-in-Class World Index (Spain Sub-Index)February 2024Month-end</t>
  </si>
  <si>
    <t>Dow Jones Best-in-Class World Index (Spain Sub-Index)January 2024Month-end</t>
  </si>
  <si>
    <t>Dow Jones Best-in-Class World Index (Sweden Sub-Index)December 2024Month-end</t>
  </si>
  <si>
    <t>Dow Jones Best-in-Class World Index (Sweden Sub-Index)November 2024Month-end</t>
  </si>
  <si>
    <t>Dow Jones Best-in-Class World Index (Sweden Sub-Index)October 2024Month-end</t>
  </si>
  <si>
    <t>Dow Jones Best-in-Class World Index (Sweden Sub-Index)September 2024Month-end</t>
  </si>
  <si>
    <t>Dow Jones Best-in-Class World Index (Sweden Sub-Index)August 2024Month-end</t>
  </si>
  <si>
    <t>Dow Jones Best-in-Class World Index (Sweden Sub-Index)July 2024Month-end</t>
  </si>
  <si>
    <t>Dow Jones Best-in-Class World Index (Sweden Sub-Index)June 2024Month-end</t>
  </si>
  <si>
    <t>Dow Jones Best-in-Class World Index (Sweden Sub-Index)May 2024Month-end</t>
  </si>
  <si>
    <t>Dow Jones Best-in-Class World Index (Sweden Sub-Index)April 2024Month-end</t>
  </si>
  <si>
    <t>Dow Jones Best-in-Class World Index (Sweden Sub-Index)March 2024Month-end</t>
  </si>
  <si>
    <t>Dow Jones Best-in-Class World Index (Sweden Sub-Index)February 2024Month-end</t>
  </si>
  <si>
    <t>Dow Jones Best-in-Class World Index (Sweden Sub-Index)January 2024Month-end</t>
  </si>
  <si>
    <t>Dow Jones Best-in-Class World Index (Switzerland Sub-Index)December 2024Month-end</t>
  </si>
  <si>
    <t>Dow Jones Best-in-Class World Index (Switzerland Sub-Index)November 2024Month-end</t>
  </si>
  <si>
    <t>Dow Jones Best-in-Class World Index (Switzerland Sub-Index)October 2024Month-end</t>
  </si>
  <si>
    <t>Dow Jones Best-in-Class World Index (Switzerland Sub-Index)September 2024Month-end</t>
  </si>
  <si>
    <t>Dow Jones Best-in-Class World Index (Switzerland Sub-Index)August 2024Month-end</t>
  </si>
  <si>
    <t>Dow Jones Best-in-Class World Index (Switzerland Sub-Index)July 2024Month-end</t>
  </si>
  <si>
    <t>Dow Jones Best-in-Class World Index (Switzerland Sub-Index)June 2024Month-end</t>
  </si>
  <si>
    <t>Dow Jones Best-in-Class World Index (Switzerland Sub-Index)May 2024Month-end</t>
  </si>
  <si>
    <t>Dow Jones Best-in-Class World Index (Switzerland Sub-Index)April 2024Month-end</t>
  </si>
  <si>
    <t>Dow Jones Best-in-Class World Index (Switzerland Sub-Index)March 2024Month-end</t>
  </si>
  <si>
    <t>Dow Jones Best-in-Class World Index (Switzerland Sub-Index)February 2024Month-end</t>
  </si>
  <si>
    <t>Dow Jones Best-in-Class World Index (Switzerland Sub-Index)January 2024Month-end</t>
  </si>
  <si>
    <t>Dow Jones Best-in-Class World Index (Taiwan Sub-Index)December 2024Month-end</t>
  </si>
  <si>
    <t>Dow Jones Best-in-Class World Index (Taiwan Sub-Index)November 2024Month-end</t>
  </si>
  <si>
    <t>Dow Jones Best-in-Class World Index (Taiwan Sub-Index)October 2024Month-end</t>
  </si>
  <si>
    <t>Dow Jones Best-in-Class World Index (Taiwan Sub-Index)September 2024Month-end</t>
  </si>
  <si>
    <t>Dow Jones Best-in-Class World Index (Taiwan Sub-Index)August 2024Month-end</t>
  </si>
  <si>
    <t>Dow Jones Best-in-Class World Index (Taiwan Sub-Index)July 2024Month-end</t>
  </si>
  <si>
    <t>Dow Jones Best-in-Class World Index (Taiwan Sub-Index)June 2024Month-end</t>
  </si>
  <si>
    <t>Dow Jones Best-in-Class World Index (Taiwan Sub-Index)May 2024Month-end</t>
  </si>
  <si>
    <t>Dow Jones Best-in-Class World Index (Taiwan Sub-Index)April 2024Month-end</t>
  </si>
  <si>
    <t>Dow Jones Best-in-Class World Index (Taiwan Sub-Index)March 2024Month-end</t>
  </si>
  <si>
    <t>Dow Jones Best-in-Class World Index (Taiwan Sub-Index)February 2024Month-end</t>
  </si>
  <si>
    <t>Dow Jones Best-in-Class World Index (Taiwan Sub-Index)January 2024Month-end</t>
  </si>
  <si>
    <t>Dow Jones Best-in-Class World Index (Thailand Sub-Index)December 2024Month-end</t>
  </si>
  <si>
    <t>Dow Jones Best-in-Class World Index (Thailand Sub-Index)November 2024Month-end</t>
  </si>
  <si>
    <t>Dow Jones Best-in-Class World Index (Thailand Sub-Index)October 2024Month-end</t>
  </si>
  <si>
    <t>Dow Jones Best-in-Class World Index (Thailand Sub-Index)September 2024Month-end</t>
  </si>
  <si>
    <t>Dow Jones Best-in-Class World Index (Thailand Sub-Index)August 2024Month-end</t>
  </si>
  <si>
    <t>Dow Jones Best-in-Class World Index (Thailand Sub-Index)July 2024Month-end</t>
  </si>
  <si>
    <t>Dow Jones Best-in-Class World Index (Thailand Sub-Index)June 2024Month-end</t>
  </si>
  <si>
    <t>Dow Jones Best-in-Class World Index (Thailand Sub-Index)May 2024Month-end</t>
  </si>
  <si>
    <t>Dow Jones Best-in-Class World Index (Thailand Sub-Index)April 2024Month-end</t>
  </si>
  <si>
    <t>Dow Jones Best-in-Class World Index (Thailand Sub-Index)March 2024Month-end</t>
  </si>
  <si>
    <t>Dow Jones Best-in-Class World Index (Thailand Sub-Index)February 2024Month-end</t>
  </si>
  <si>
    <t>Dow Jones Best-in-Class World Index (Thailand Sub-Index)January 2024Month-end</t>
  </si>
  <si>
    <t>Dow Jones Best-in-Class World Index (UK Sub-Index)December 2024Month-end</t>
  </si>
  <si>
    <t>Dow Jones Best-in-Class World Index (UK Sub-Index)November 2024Month-end</t>
  </si>
  <si>
    <t>Dow Jones Best-in-Class World Index (UK Sub-Index)October 2024Month-end</t>
  </si>
  <si>
    <t>Dow Jones Best-in-Class World Index (UK Sub-Index)September 2024Month-end</t>
  </si>
  <si>
    <t>Dow Jones Best-in-Class World Index (UK Sub-Index)August 2024Month-end</t>
  </si>
  <si>
    <t>Dow Jones Best-in-Class World Index (UK Sub-Index)July 2024Month-end</t>
  </si>
  <si>
    <t>Dow Jones Best-in-Class World Index (UK Sub-Index)June 2024Month-end</t>
  </si>
  <si>
    <t>Dow Jones Best-in-Class World Index (UK Sub-Index)May 2024Month-end</t>
  </si>
  <si>
    <t>Dow Jones Best-in-Class World Index (UK Sub-Index)April 2024Month-end</t>
  </si>
  <si>
    <t>Dow Jones Best-in-Class World Index (UK Sub-Index)March 2024Month-end</t>
  </si>
  <si>
    <t>Dow Jones Best-in-Class World Index (UK Sub-Index)February 2024Month-end</t>
  </si>
  <si>
    <t>Dow Jones Best-in-Class World Index (UK Sub-Index)January 2024Month-end</t>
  </si>
  <si>
    <t>Dow Jones Best-in-Class World Index (U.S. Sub-Index)December 2024Month-end</t>
  </si>
  <si>
    <t>Dow Jones Best-in-Class World Index (U.S. Sub-Index)November 2024Month-end</t>
  </si>
  <si>
    <t>Dow Jones Best-in-Class World Index (U.S. Sub-Index)October 2024Month-end</t>
  </si>
  <si>
    <t>Dow Jones Best-in-Class World Index (U.S. Sub-Index)September 2024Month-end</t>
  </si>
  <si>
    <t>Dow Jones Best-in-Class World Index (U.S. Sub-Index)August 2024Month-end</t>
  </si>
  <si>
    <t>Dow Jones Best-in-Class World Index (U.S. Sub-Index)July 2024Month-end</t>
  </si>
  <si>
    <t>Dow Jones Best-in-Class World Index (U.S. Sub-Index)June 2024Month-end</t>
  </si>
  <si>
    <t>Dow Jones Best-in-Class World Index (U.S. Sub-Index)May 2024Month-end</t>
  </si>
  <si>
    <t>Dow Jones Best-in-Class World Index (U.S. Sub-Index)April 2024Month-end</t>
  </si>
  <si>
    <t>Dow Jones Best-in-Class World Index (U.S. Sub-Index)March 2024Month-end</t>
  </si>
  <si>
    <t>Dow Jones Best-in-Class World Index (U.S. Sub-Index)February 2024Month-end</t>
  </si>
  <si>
    <t>Dow Jones Best-in-Class World Index (U.S. Sub-Index)January 2024Month-end</t>
  </si>
  <si>
    <t>Dow Jones Best-in-Class North America Ex-Alcohol Index (U.S. Sub-Index)December 2024Month-end</t>
  </si>
  <si>
    <t>Dow Jones Best-in-Class North America Ex-Alcohol Index (U.S. Sub-Index)November 2024Month-end</t>
  </si>
  <si>
    <t>Dow Jones Best-in-Class North America Ex-Alcohol Index (U.S. Sub-Index)October 2024Month-end</t>
  </si>
  <si>
    <t>Dow Jones Best-in-Class North America Ex-Alcohol Index (U.S. Sub-Index)September 2024Month-end</t>
  </si>
  <si>
    <t>Dow Jones Best-in-Class North America Ex-Alcohol Index (U.S. Sub-Index)August 2024Month-end</t>
  </si>
  <si>
    <t>Dow Jones Best-in-Class North America Ex-Alcohol Index (U.S. Sub-Index)July 2024Month-end</t>
  </si>
  <si>
    <t>Dow Jones Best-in-Class North America Ex-Alcohol Index (U.S. Sub-Index)June 2024Month-end</t>
  </si>
  <si>
    <t>Dow Jones Best-in-Class North America Ex-Alcohol Index (U.S. Sub-Index)May 2024Month-end</t>
  </si>
  <si>
    <t>Dow Jones Best-in-Class North America Ex-Alcohol Index (U.S. Sub-Index)April 2024Month-end</t>
  </si>
  <si>
    <t>Dow Jones Best-in-Class North America Ex-Alcohol Index (U.S. Sub-Index)March 2024Month-end</t>
  </si>
  <si>
    <t>Dow Jones Best-in-Class North America Ex-Alcohol Index (U.S. Sub-Index)February 2024Month-end</t>
  </si>
  <si>
    <t>Dow Jones Best-in-Class North America Ex-Alcohol Index (U.S. Sub-Index)January 2024Month-end</t>
  </si>
  <si>
    <t>Dow Jones Best-in-Class North America Ex-Alcohol, Tobacco, and Gambling Index (U.S. Sub-Index)December 2024Month-end</t>
  </si>
  <si>
    <t>Dow Jones Best-in-Class North America Ex-Alcohol, Tobacco, and Gambling Index (U.S. Sub-Index)November 2024Month-end</t>
  </si>
  <si>
    <t>Dow Jones Best-in-Class North America Ex-Alcohol, Tobacco, and Gambling Index (U.S. Sub-Index)October 2024Month-end</t>
  </si>
  <si>
    <t>Dow Jones Best-in-Class North America Ex-Alcohol, Tobacco, and Gambling Index (U.S. Sub-Index)September 2024Month-end</t>
  </si>
  <si>
    <t>Dow Jones Best-in-Class North America Ex-Alcohol, Tobacco, and Gambling Index (U.S. Sub-Index)August 2024Month-end</t>
  </si>
  <si>
    <t>Dow Jones Best-in-Class North America Ex-Alcohol, Tobacco, and Gambling Index (U.S. Sub-Index)July 2024Month-end</t>
  </si>
  <si>
    <t>Dow Jones Best-in-Class North America Ex-Alcohol, Tobacco, and Gambling Index (U.S. Sub-Index)June 2024Month-end</t>
  </si>
  <si>
    <t>Dow Jones Best-in-Class North America Ex-Alcohol, Tobacco, and Gambling Index (U.S. Sub-Index)May 2024Month-end</t>
  </si>
  <si>
    <t>Dow Jones Best-in-Class North America Ex-Alcohol, Tobacco, and Gambling Index (U.S. Sub-Index)April 2024Month-end</t>
  </si>
  <si>
    <t>Dow Jones Best-in-Class North America Ex-Alcohol, Tobacco, and Gambling Index (U.S. Sub-Index)March 2024Month-end</t>
  </si>
  <si>
    <t>Dow Jones Best-in-Class North America Ex-Alcohol, Tobacco, and Gambling Index (U.S. Sub-Index)February 2024Month-end</t>
  </si>
  <si>
    <t>Dow Jones Best-in-Class North America Ex-Alcohol, Tobacco, and Gambling Index (U.S. Sub-Index)January 2024Month-end</t>
  </si>
  <si>
    <t>Dow Jones Best-in-Class North America Ex-Alcohol, Tobacco, Gambling, and Armaments &amp; Firearms Index (U.S. Sub-Index)December 2024Month-end</t>
  </si>
  <si>
    <t>Dow Jones Best-in-Class North America Ex-Alcohol, Tobacco, Gambling, and Armaments &amp; Firearms Index (U.S. Sub-Index)November 2024Month-end</t>
  </si>
  <si>
    <t>Dow Jones Best-in-Class North America Ex-Alcohol, Tobacco, Gambling, and Armaments &amp; Firearms Index (U.S. Sub-Index)October 2024Month-end</t>
  </si>
  <si>
    <t>Dow Jones Best-in-Class North America Ex-Alcohol, Tobacco, Gambling, and Armaments &amp; Firearms Index (U.S. Sub-Index)September 2024Month-end</t>
  </si>
  <si>
    <t>Dow Jones Best-in-Class North America Ex-Alcohol, Tobacco, Gambling, and Armaments &amp; Firearms Index (U.S. Sub-Index)August 2024Month-end</t>
  </si>
  <si>
    <t>Dow Jones Best-in-Class North America Ex-Alcohol, Tobacco, Gambling, and Armaments &amp; Firearms Index (U.S. Sub-Index)July 2024Month-end</t>
  </si>
  <si>
    <t>Dow Jones Best-in-Class North America Ex-Alcohol, Tobacco, Gambling, and Armaments &amp; Firearms Index (U.S. Sub-Index)June 2024Month-end</t>
  </si>
  <si>
    <t>Dow Jones Best-in-Class North America Ex-Alcohol, Tobacco, Gambling, and Armaments &amp; Firearms Index (U.S. Sub-Index)May 2024Month-end</t>
  </si>
  <si>
    <t>Dow Jones Best-in-Class North America Ex-Alcohol, Tobacco, Gambling, and Armaments &amp; Firearms Index (U.S. Sub-Index)April 2024Month-end</t>
  </si>
  <si>
    <t>Dow Jones Best-in-Class North America Ex-Alcohol, Tobacco, Gambling, and Armaments &amp; Firearms Index (U.S. Sub-Index)March 2024Month-end</t>
  </si>
  <si>
    <t>Dow Jones Best-in-Class North America Ex-Alcohol, Tobacco, Gambling, and Armaments &amp; Firearms Index (U.S. Sub-Index)February 2024Month-end</t>
  </si>
  <si>
    <t>Dow Jones Best-in-Class North America Ex-Alcohol, Tobacco, Gambling, and Armaments &amp; Firearms Index (U.S. Sub-Index)January 2024Month-end</t>
  </si>
  <si>
    <t>Dow Jones Best-in-Class North America Ex-Alcohol, Tobacco, Gambling, Armaments &amp; Firearms, and Adult Entertainment Index (U.S. Sub-Index)December 2024Month-end</t>
  </si>
  <si>
    <t>Dow Jones Best-in-Class North America Ex-Alcohol, Tobacco, Gambling, Armaments &amp; Firearms, and Adult Entertainment Index (U.S. Sub-Index)November 2024Month-end</t>
  </si>
  <si>
    <t>Dow Jones Best-in-Class North America Ex-Alcohol, Tobacco, Gambling, Armaments &amp; Firearms, and Adult Entertainment Index (U.S. Sub-Index)October 2024Month-end</t>
  </si>
  <si>
    <t>Dow Jones Best-in-Class North America Ex-Alcohol, Tobacco, Gambling, Armaments &amp; Firearms, and Adult Entertainment Index (U.S. Sub-Index)September 2024Month-end</t>
  </si>
  <si>
    <t>Dow Jones Best-in-Class North America Ex-Alcohol, Tobacco, Gambling, Armaments &amp; Firearms, and Adult Entertainment Index (U.S. Sub-Index)August 2024Month-end</t>
  </si>
  <si>
    <t>Dow Jones Best-in-Class North America Ex-Alcohol, Tobacco, Gambling, Armaments &amp; Firearms, and Adult Entertainment Index (U.S. Sub-Index)July 2024Month-end</t>
  </si>
  <si>
    <t>Dow Jones Best-in-Class North America Ex-Alcohol, Tobacco, Gambling, Armaments &amp; Firearms, and Adult Entertainment Index (U.S. Sub-Index)June 2024Month-end</t>
  </si>
  <si>
    <t>Dow Jones Best-in-Class North America Ex-Alcohol, Tobacco, Gambling, Armaments &amp; Firearms, and Adult Entertainment Index (U.S. Sub-Index)May 2024Month-end</t>
  </si>
  <si>
    <t>Dow Jones Best-in-Class North America Ex-Alcohol, Tobacco, Gambling, Armaments &amp; Firearms, and Adult Entertainment Index (U.S. Sub-Index)April 2024Month-end</t>
  </si>
  <si>
    <t>Dow Jones Best-in-Class North America Ex-Alcohol, Tobacco, Gambling, Armaments &amp; Firearms, and Adult Entertainment Index (U.S. Sub-Index)March 2024Month-end</t>
  </si>
  <si>
    <t>Dow Jones Best-in-Class North America Ex-Alcohol, Tobacco, Gambling, Armaments &amp; Firearms, and Adult Entertainment Index (U.S. Sub-Index)February 2024Month-end</t>
  </si>
  <si>
    <t>Dow Jones Best-in-Class North America Ex-Alcohol, Tobacco, Gambling, Armaments &amp; Firearms, and Adult Entertainment Index (U.S. Sub-Index)January 2024Month-end</t>
  </si>
  <si>
    <t>Dow Jones Best-in-Class North America Ex-Armaments &amp; Firearms Index (U.S. Sub-Index)December 2024Month-end</t>
  </si>
  <si>
    <t>Dow Jones Best-in-Class North America Ex-Armaments &amp; Firearms Index (U.S. Sub-Index)November 2024Month-end</t>
  </si>
  <si>
    <t>Dow Jones Best-in-Class North America Ex-Armaments &amp; Firearms Index (U.S. Sub-Index)October 2024Month-end</t>
  </si>
  <si>
    <t>Dow Jones Best-in-Class North America Ex-Armaments &amp; Firearms Index (U.S. Sub-Index)September 2024Month-end</t>
  </si>
  <si>
    <t>Dow Jones Best-in-Class North America Ex-Armaments &amp; Firearms Index (U.S. Sub-Index)August 2024Month-end</t>
  </si>
  <si>
    <t>Dow Jones Best-in-Class North America Ex-Armaments &amp; Firearms Index (U.S. Sub-Index)July 2024Month-end</t>
  </si>
  <si>
    <t>Dow Jones Best-in-Class North America Ex-Armaments &amp; Firearms Index (U.S. Sub-Index)June 2024Month-end</t>
  </si>
  <si>
    <t>Dow Jones Best-in-Class North America Ex-Armaments &amp; Firearms Index (U.S. Sub-Index)May 2024Month-end</t>
  </si>
  <si>
    <t>Dow Jones Best-in-Class North America Ex-Armaments &amp; Firearms Index (U.S. Sub-Index)April 2024Month-end</t>
  </si>
  <si>
    <t>Dow Jones Best-in-Class North America Ex-Armaments &amp; Firearms Index (U.S. Sub-Index)March 2024Month-end</t>
  </si>
  <si>
    <t>Dow Jones Best-in-Class North America Ex-Armaments &amp; Firearms Index (U.S. Sub-Index)February 2024Month-end</t>
  </si>
  <si>
    <t>Dow Jones Best-in-Class North America Ex-Armaments &amp; Firearms Index (U.S. Sub-Index)January 2024Month-end</t>
  </si>
  <si>
    <t>Dow Jones Best-in-Class North America Ex-Gambling Index (U.S. Sub-Index)December 2024Month-end</t>
  </si>
  <si>
    <t>Dow Jones Best-in-Class North America Ex-Gambling Index (U.S. Sub-Index)November 2024Month-end</t>
  </si>
  <si>
    <t>Dow Jones Best-in-Class North America Ex-Gambling Index (U.S. Sub-Index)October 2024Month-end</t>
  </si>
  <si>
    <t>Dow Jones Best-in-Class North America Ex-Gambling Index (U.S. Sub-Index)September 2024Month-end</t>
  </si>
  <si>
    <t>Dow Jones Best-in-Class North America Ex-Gambling Index (U.S. Sub-Index)August 2024Month-end</t>
  </si>
  <si>
    <t>Dow Jones Best-in-Class North America Ex-Gambling Index (U.S. Sub-Index)July 2024Month-end</t>
  </si>
  <si>
    <t>Dow Jones Best-in-Class North America Ex-Gambling Index (U.S. Sub-Index)June 2024Month-end</t>
  </si>
  <si>
    <t>Dow Jones Best-in-Class North America Ex-Gambling Index (U.S. Sub-Index)May 2024Month-end</t>
  </si>
  <si>
    <t>Dow Jones Best-in-Class North America Ex-Gambling Index (U.S. Sub-Index)April 2024Month-end</t>
  </si>
  <si>
    <t>Dow Jones Best-in-Class North America Ex-Gambling Index (U.S. Sub-Index)March 2024Month-end</t>
  </si>
  <si>
    <t>Dow Jones Best-in-Class North America Ex-Gambling Index (U.S. Sub-Index)February 2024Month-end</t>
  </si>
  <si>
    <t>Dow Jones Best-in-Class North America Ex-Gambling Index (U.S. Sub-Index)January 2024Month-end</t>
  </si>
  <si>
    <t>Dow Jones Best-in-Class North America Ex-Tobacco Index (U.S. Sub-Index)December 2024Month-end</t>
  </si>
  <si>
    <t>Dow Jones Best-in-Class North America Ex-Tobacco Index (U.S. Sub-Index)November 2024Month-end</t>
  </si>
  <si>
    <t>Dow Jones Best-in-Class North America Ex-Tobacco Index (U.S. Sub-Index)October 2024Month-end</t>
  </si>
  <si>
    <t>Dow Jones Best-in-Class North America Ex-Tobacco Index (U.S. Sub-Index)September 2024Month-end</t>
  </si>
  <si>
    <t>Dow Jones Best-in-Class North America Ex-Tobacco Index (U.S. Sub-Index)August 2024Month-end</t>
  </si>
  <si>
    <t>Dow Jones Best-in-Class North America Ex-Tobacco Index (U.S. Sub-Index)July 2024Month-end</t>
  </si>
  <si>
    <t>Dow Jones Best-in-Class North America Ex-Tobacco Index (U.S. Sub-Index)June 2024Month-end</t>
  </si>
  <si>
    <t>Dow Jones Best-in-Class North America Ex-Tobacco Index (U.S. Sub-Index)May 2024Month-end</t>
  </si>
  <si>
    <t>Dow Jones Best-in-Class North America Ex-Tobacco Index (U.S. Sub-Index)April 2024Month-end</t>
  </si>
  <si>
    <t>Dow Jones Best-in-Class North America Ex-Tobacco Index (U.S. Sub-Index)March 2024Month-end</t>
  </si>
  <si>
    <t>Dow Jones Best-in-Class North America Ex-Tobacco Index (U.S. Sub-Index)February 2024Month-end</t>
  </si>
  <si>
    <t>Dow Jones Best-in-Class North America Ex-Tobacco Index (U.S. Sub-Index)January 2024Month-end</t>
  </si>
  <si>
    <t>Dow Jones Best-in-Class North America Index (U.S. Sub-Index)December 2024Month-end</t>
  </si>
  <si>
    <t>Dow Jones Best-in-Class North America Index (U.S. Sub-Index)November 2024Month-end</t>
  </si>
  <si>
    <t>Dow Jones Best-in-Class North America Index (U.S. Sub-Index)October 2024Month-end</t>
  </si>
  <si>
    <t>Dow Jones Best-in-Class North America Index (U.S. Sub-Index)September 2024Month-end</t>
  </si>
  <si>
    <t>Dow Jones Best-in-Class North America Index (U.S. Sub-Index)August 2024Month-end</t>
  </si>
  <si>
    <t>Dow Jones Best-in-Class North America Index (U.S. Sub-Index)July 2024Month-end</t>
  </si>
  <si>
    <t>Dow Jones Best-in-Class North America Index (U.S. Sub-Index)June 2024Month-end</t>
  </si>
  <si>
    <t>Dow Jones Best-in-Class North America Index (U.S. Sub-Index)May 2024Month-end</t>
  </si>
  <si>
    <t>Dow Jones Best-in-Class North America Index (U.S. Sub-Index)April 2024Month-end</t>
  </si>
  <si>
    <t>Dow Jones Best-in-Class North America Index (U.S. Sub-Index)March 2024Month-end</t>
  </si>
  <si>
    <t>Dow Jones Best-in-Class North America Index (U.S. Sub-Index)February 2024Month-end</t>
  </si>
  <si>
    <t>Dow Jones Best-in-Class North America Index (U.S. Sub-Index)January 2024Month-end</t>
  </si>
  <si>
    <t>Dow Jones Best-in-Class World Ex-Alcohol Index (Developed Sub-Index)December 2024Month-end</t>
  </si>
  <si>
    <t>Dow Jones Best-in-Class World Ex-Alcohol Index (Developed Sub-Index)November 2024Month-end</t>
  </si>
  <si>
    <t>Dow Jones Best-in-Class World Ex-Alcohol Index (Developed Sub-Index)October 2024Month-end</t>
  </si>
  <si>
    <t>Dow Jones Best-in-Class World Ex-Alcohol Index (Developed Sub-Index)September 2024Month-end</t>
  </si>
  <si>
    <t>Dow Jones Best-in-Class World Ex-Alcohol Index (Developed Sub-Index)August 2024Month-end</t>
  </si>
  <si>
    <t>Dow Jones Best-in-Class World Ex-Alcohol Index (Developed Sub-Index)July 2024Month-end</t>
  </si>
  <si>
    <t>Dow Jones Best-in-Class World Ex-Alcohol Index (Developed Sub-Index)June 2024Month-end</t>
  </si>
  <si>
    <t>Dow Jones Best-in-Class World Ex-Alcohol Index (Developed Sub-Index)May 2024Month-end</t>
  </si>
  <si>
    <t>Dow Jones Best-in-Class World Ex-Alcohol Index (Developed Sub-Index)April 2024Month-end</t>
  </si>
  <si>
    <t>Dow Jones Best-in-Class World Ex-Alcohol Index (Developed Sub-Index)March 2024Month-end</t>
  </si>
  <si>
    <t>Dow Jones Best-in-Class World Ex-Alcohol Index (Developed Sub-Index)February 2024Month-end</t>
  </si>
  <si>
    <t>Dow Jones Best-in-Class World Ex-Alcohol Index (Developed Sub-Index)January 2024Month-end</t>
  </si>
  <si>
    <t>Dow Jones Best-in-Class World Ex-Alcohol, Tobacco, and Gambling Index (Developed Sub-Index)December 2024Month-end</t>
  </si>
  <si>
    <t>Dow Jones Best-in-Class World Ex-Alcohol, Tobacco, and Gambling Index (Developed Sub-Index)November 2024Month-end</t>
  </si>
  <si>
    <t>Dow Jones Best-in-Class World Ex-Alcohol, Tobacco, and Gambling Index (Developed Sub-Index)October 2024Month-end</t>
  </si>
  <si>
    <t>Dow Jones Best-in-Class World Ex-Alcohol, Tobacco, and Gambling Index (Developed Sub-Index)September 2024Month-end</t>
  </si>
  <si>
    <t>Dow Jones Best-in-Class World Ex-Alcohol, Tobacco, and Gambling Index (Developed Sub-Index)August 2024Month-end</t>
  </si>
  <si>
    <t>Dow Jones Best-in-Class World Ex-Alcohol, Tobacco, and Gambling Index (Developed Sub-Index)July 2024Month-end</t>
  </si>
  <si>
    <t>Dow Jones Best-in-Class World Ex-Alcohol, Tobacco, and Gambling Index (Developed Sub-Index)June 2024Month-end</t>
  </si>
  <si>
    <t>Dow Jones Best-in-Class World Ex-Alcohol, Tobacco, and Gambling Index (Developed Sub-Index)May 2024Month-end</t>
  </si>
  <si>
    <t>Dow Jones Best-in-Class World Ex-Alcohol, Tobacco, and Gambling Index (Developed Sub-Index)April 2024Month-end</t>
  </si>
  <si>
    <t>Dow Jones Best-in-Class World Ex-Alcohol, Tobacco, and Gambling Index (Developed Sub-Index)March 2024Month-end</t>
  </si>
  <si>
    <t>Dow Jones Best-in-Class World Ex-Alcohol, Tobacco, and Gambling Index (Developed Sub-Index)February 2024Month-end</t>
  </si>
  <si>
    <t>Dow Jones Best-in-Class World Ex-Alcohol, Tobacco, and Gambling Index (Developed Sub-Index)January 2024Month-end</t>
  </si>
  <si>
    <t>Dow Jones Best-in-Class World Ex-Alcohol, Tobacco, Gambling, and Armaments &amp; Firearms Index (Developed Sub-Index)December 2024Month-end</t>
  </si>
  <si>
    <t>Dow Jones Best-in-Class World Ex-Alcohol, Tobacco, Gambling, and Armaments &amp; Firearms Index (Developed Sub-Index)November 2024Month-end</t>
  </si>
  <si>
    <t>Dow Jones Best-in-Class World Ex-Alcohol, Tobacco, Gambling, and Armaments &amp; Firearms Index (Developed Sub-Index)October 2024Month-end</t>
  </si>
  <si>
    <t>Dow Jones Best-in-Class World Ex-Alcohol, Tobacco, Gambling, and Armaments &amp; Firearms Index (Developed Sub-Index)September 2024Month-end</t>
  </si>
  <si>
    <t>Dow Jones Best-in-Class World Ex-Alcohol, Tobacco, Gambling, and Armaments &amp; Firearms Index (Developed Sub-Index)August 2024Month-end</t>
  </si>
  <si>
    <t>Dow Jones Best-in-Class World Ex-Alcohol, Tobacco, Gambling, and Armaments &amp; Firearms Index (Developed Sub-Index)July 2024Month-end</t>
  </si>
  <si>
    <t>Dow Jones Best-in-Class World Ex-Alcohol, Tobacco, Gambling, and Armaments &amp; Firearms Index (Developed Sub-Index)June 2024Month-end</t>
  </si>
  <si>
    <t>Dow Jones Best-in-Class World Ex-Alcohol, Tobacco, Gambling, and Armaments &amp; Firearms Index (Developed Sub-Index)May 2024Month-end</t>
  </si>
  <si>
    <t>Dow Jones Best-in-Class World Ex-Alcohol, Tobacco, Gambling, and Armaments &amp; Firearms Index (Developed Sub-Index)April 2024Month-end</t>
  </si>
  <si>
    <t>Dow Jones Best-in-Class World Ex-Alcohol, Tobacco, Gambling, and Armaments &amp; Firearms Index (Developed Sub-Index)March 2024Month-end</t>
  </si>
  <si>
    <t>Dow Jones Best-in-Class World Ex-Alcohol, Tobacco, Gambling, and Armaments &amp; Firearms Index (Developed Sub-Index)February 2024Month-end</t>
  </si>
  <si>
    <t>Dow Jones Best-in-Class World Ex-Alcohol, Tobacco, Gambling, and Armaments &amp; Firearms Index (Developed Sub-Index)January 2024Month-end</t>
  </si>
  <si>
    <t>Dow Jones Best-in-Class World Ex-Alcohol, Tobacco, Gambling, Armaments &amp; Firearms, and Adult Entertainment Index (Developed Sub-Index)December 2024Month-end</t>
  </si>
  <si>
    <t>Dow Jones Best-in-Class World Ex-Alcohol, Tobacco, Gambling, Armaments &amp; Firearms, and Adult Entertainment Index (Developed Sub-Index)November 2024Month-end</t>
  </si>
  <si>
    <t>Dow Jones Best-in-Class World Ex-Alcohol, Tobacco, Gambling, Armaments &amp; Firearms, and Adult Entertainment Index (Developed Sub-Index)October 2024Month-end</t>
  </si>
  <si>
    <t>Dow Jones Best-in-Class World Ex-Alcohol, Tobacco, Gambling, Armaments &amp; Firearms, and Adult Entertainment Index (Developed Sub-Index)September 2024Month-end</t>
  </si>
  <si>
    <t>Dow Jones Best-in-Class World Ex-Alcohol, Tobacco, Gambling, Armaments &amp; Firearms, and Adult Entertainment Index (Developed Sub-Index)August 2024Month-end</t>
  </si>
  <si>
    <t>Dow Jones Best-in-Class World Ex-Alcohol, Tobacco, Gambling, Armaments &amp; Firearms, and Adult Entertainment Index (Developed Sub-Index)July 2024Month-end</t>
  </si>
  <si>
    <t>Dow Jones Best-in-Class World Ex-Alcohol, Tobacco, Gambling, Armaments &amp; Firearms, and Adult Entertainment Index (Developed Sub-Index)June 2024Month-end</t>
  </si>
  <si>
    <t>Dow Jones Best-in-Class World Ex-Alcohol, Tobacco, Gambling, Armaments &amp; Firearms, and Adult Entertainment Index (Developed Sub-Index)May 2024Month-end</t>
  </si>
  <si>
    <t>Dow Jones Best-in-Class World Ex-Alcohol, Tobacco, Gambling, Armaments &amp; Firearms, and Adult Entertainment Index (Developed Sub-Index)April 2024Month-end</t>
  </si>
  <si>
    <t>Dow Jones Best-in-Class World Ex-Alcohol, Tobacco, Gambling, Armaments &amp; Firearms, and Adult Entertainment Index (Developed Sub-Index)March 2024Month-end</t>
  </si>
  <si>
    <t>Dow Jones Best-in-Class World Ex-Alcohol, Tobacco, Gambling, Armaments &amp; Firearms, and Adult Entertainment Index (Developed Sub-Index)February 2024Month-end</t>
  </si>
  <si>
    <t>Dow Jones Best-in-Class World Ex-Alcohol, Tobacco, Gambling, Armaments &amp; Firearms, and Adult Entertainment Index (Developed Sub-Index)January 2024Month-end</t>
  </si>
  <si>
    <t>Dow Jones Best-in-Class World Ex-Armaments &amp; Firearms Index (Developed Sub-Index)December 2024Month-end</t>
  </si>
  <si>
    <t>Dow Jones Best-in-Class World Ex-Armaments &amp; Firearms Index (Developed Sub-Index)November 2024Month-end</t>
  </si>
  <si>
    <t>Dow Jones Best-in-Class World Ex-Armaments &amp; Firearms Index (Developed Sub-Index)October 2024Month-end</t>
  </si>
  <si>
    <t>Dow Jones Best-in-Class World Ex-Armaments &amp; Firearms Index (Developed Sub-Index)September 2024Month-end</t>
  </si>
  <si>
    <t>Dow Jones Best-in-Class World Ex-Armaments &amp; Firearms Index (Developed Sub-Index)August 2024Month-end</t>
  </si>
  <si>
    <t>Dow Jones Best-in-Class World Ex-Armaments &amp; Firearms Index (Developed Sub-Index)July 2024Month-end</t>
  </si>
  <si>
    <t>Dow Jones Best-in-Class World Ex-Armaments &amp; Firearms Index (Developed Sub-Index)June 2024Month-end</t>
  </si>
  <si>
    <t>Dow Jones Best-in-Class World Ex-Armaments &amp; Firearms Index (Developed Sub-Index)May 2024Month-end</t>
  </si>
  <si>
    <t>Dow Jones Best-in-Class World Ex-Armaments &amp; Firearms Index (Developed Sub-Index)April 2024Month-end</t>
  </si>
  <si>
    <t>Dow Jones Best-in-Class World Ex-Armaments &amp; Firearms Index (Developed Sub-Index)March 2024Month-end</t>
  </si>
  <si>
    <t>Dow Jones Best-in-Class World Ex-Armaments &amp; Firearms Index (Developed Sub-Index)February 2024Month-end</t>
  </si>
  <si>
    <t>Dow Jones Best-in-Class World Ex-Armaments &amp; Firearms Index (Developed Sub-Index)January 2024Month-end</t>
  </si>
  <si>
    <t>Dow Jones Best-in-Class World Ex-Gambling Index (Developed Sub-Index)December 2024Month-end</t>
  </si>
  <si>
    <t>Dow Jones Best-in-Class World Ex-Gambling Index (Developed Sub-Index)November 2024Month-end</t>
  </si>
  <si>
    <t>Dow Jones Best-in-Class World Ex-Gambling Index (Developed Sub-Index)October 2024Month-end</t>
  </si>
  <si>
    <t>Dow Jones Best-in-Class World Ex-Gambling Index (Developed Sub-Index)September 2024Month-end</t>
  </si>
  <si>
    <t>Dow Jones Best-in-Class World Ex-Gambling Index (Developed Sub-Index)August 2024Month-end</t>
  </si>
  <si>
    <t>Dow Jones Best-in-Class World Ex-Gambling Index (Developed Sub-Index)July 2024Month-end</t>
  </si>
  <si>
    <t>Dow Jones Best-in-Class World Ex-Gambling Index (Developed Sub-Index)June 2024Month-end</t>
  </si>
  <si>
    <t>Dow Jones Best-in-Class World Ex-Gambling Index (Developed Sub-Index)May 2024Month-end</t>
  </si>
  <si>
    <t>Dow Jones Best-in-Class World Ex-Gambling Index (Developed Sub-Index)April 2024Month-end</t>
  </si>
  <si>
    <t>Dow Jones Best-in-Class World Ex-Gambling Index (Developed Sub-Index)March 2024Month-end</t>
  </si>
  <si>
    <t>Dow Jones Best-in-Class World Ex-Gambling Index (Developed Sub-Index)February 2024Month-end</t>
  </si>
  <si>
    <t>Dow Jones Best-in-Class World Ex-Gambling Index (Developed Sub-Index)January 2024Month-end</t>
  </si>
  <si>
    <t>Dow Jones Best-in-Class World Developed Ex-Korea Diversified Select IndexDecember 2024Month-end</t>
  </si>
  <si>
    <t>Dow Jones Best-in-Class World Developed Ex-Korea Diversified Select IndexNovember 2024Month-end</t>
  </si>
  <si>
    <t>Dow Jones Best-in-Class World Developed Ex-Korea Diversified Select IndexOctober 2024Month-end</t>
  </si>
  <si>
    <t>Dow Jones Best-in-Class World Developed Ex-Korea Diversified Select IndexSeptember 2024Month-end</t>
  </si>
  <si>
    <t>Dow Jones Best-in-Class World Developed Ex-Korea Diversified Select IndexAugust 2024Month-end</t>
  </si>
  <si>
    <t>Dow Jones Best-in-Class World Developed Ex-Korea Diversified Select IndexJuly 2024Month-end</t>
  </si>
  <si>
    <t>Dow Jones Best-in-Class World Developed Ex-Korea Diversified Select IndexJune 2024Month-end</t>
  </si>
  <si>
    <t>Dow Jones Best-in-Class World Developed Ex-Korea Diversified Select IndexMay 2024Month-end</t>
  </si>
  <si>
    <t>Dow Jones Best-in-Class World Developed Ex-Korea Diversified Select IndexApril 2024Month-end</t>
  </si>
  <si>
    <t>Dow Jones Best-in-Class World Developed Ex-Korea Diversified Select IndexMarch 2024Month-end</t>
  </si>
  <si>
    <t>Dow Jones Best-in-Class World Developed Ex-Korea Diversified Select IndexFebruary 2024Month-end</t>
  </si>
  <si>
    <t>Dow Jones Best-in-Class World Developed Ex-Korea Diversified Select IndexJanuary 2024Month-end</t>
  </si>
  <si>
    <t>Dow Jones Best-in-Class World Ex-Tobacco Index (Developed Sub-Index)December 2024Month-end</t>
  </si>
  <si>
    <t>Dow Jones Best-in-Class World Ex-Tobacco Index (Developed Sub-Index)November 2024Month-end</t>
  </si>
  <si>
    <t>Dow Jones Best-in-Class World Ex-Tobacco Index (Developed Sub-Index)October 2024Month-end</t>
  </si>
  <si>
    <t>Dow Jones Best-in-Class World Ex-Tobacco Index (Developed Sub-Index)September 2024Month-end</t>
  </si>
  <si>
    <t>Dow Jones Best-in-Class World Ex-Tobacco Index (Developed Sub-Index)August 2024Month-end</t>
  </si>
  <si>
    <t>Dow Jones Best-in-Class World Ex-Tobacco Index (Developed Sub-Index)July 2024Month-end</t>
  </si>
  <si>
    <t>Dow Jones Best-in-Class World Ex-Tobacco Index (Developed Sub-Index)June 2024Month-end</t>
  </si>
  <si>
    <t>Dow Jones Best-in-Class World Ex-Tobacco Index (Developed Sub-Index)May 2024Month-end</t>
  </si>
  <si>
    <t>Dow Jones Best-in-Class World Ex-Tobacco Index (Developed Sub-Index)April 2024Month-end</t>
  </si>
  <si>
    <t>Dow Jones Best-in-Class World Ex-Tobacco Index (Developed Sub-Index)March 2024Month-end</t>
  </si>
  <si>
    <t>Dow Jones Best-in-Class World Ex-Tobacco Index (Developed Sub-Index)February 2024Month-end</t>
  </si>
  <si>
    <t>Dow Jones Best-in-Class World Ex-Tobacco Index (Developed Sub-Index)January 2024Month-end</t>
  </si>
  <si>
    <t>Dow Jones Best-in-Class World Index (Developed Sub-Index)December 2024Month-end</t>
  </si>
  <si>
    <t>Dow Jones Best-in-Class World Index (Developed Sub-Index)November 2024Month-end</t>
  </si>
  <si>
    <t>Dow Jones Best-in-Class World Index (Developed Sub-Index)October 2024Month-end</t>
  </si>
  <si>
    <t>Dow Jones Best-in-Class World Index (Developed Sub-Index)September 2024Month-end</t>
  </si>
  <si>
    <t>Dow Jones Best-in-Class World Index (Developed Sub-Index)August 2024Month-end</t>
  </si>
  <si>
    <t>Dow Jones Best-in-Class World Index (Developed Sub-Index)July 2024Month-end</t>
  </si>
  <si>
    <t>Dow Jones Best-in-Class World Index (Developed Sub-Index)June 2024Month-end</t>
  </si>
  <si>
    <t>Dow Jones Best-in-Class World Index (Developed Sub-Index)May 2024Month-end</t>
  </si>
  <si>
    <t>Dow Jones Best-in-Class World Index (Developed Sub-Index)April 2024Month-end</t>
  </si>
  <si>
    <t>Dow Jones Best-in-Class World Index (Developed Sub-Index)March 2024Month-end</t>
  </si>
  <si>
    <t>Dow Jones Best-in-Class World Index (Developed Sub-Index)February 2024Month-end</t>
  </si>
  <si>
    <t>Dow Jones Best-in-Class World Index (Developed Sub-Index)January 2024Month-end</t>
  </si>
  <si>
    <t>Dow Jones Best-in-Class World Diversified IndexDecember 2024Month-end</t>
  </si>
  <si>
    <t>Dow Jones Best-in-Class World Diversified IndexNovember 2024Month-end</t>
  </si>
  <si>
    <t>Dow Jones Best-in-Class World Diversified IndexOctober 2024Month-end</t>
  </si>
  <si>
    <t>Dow Jones Best-in-Class World Diversified IndexSeptember 2024Month-end</t>
  </si>
  <si>
    <t>Dow Jones Best-in-Class World Diversified IndexAugust 2024Month-end</t>
  </si>
  <si>
    <t>Dow Jones Best-in-Class World Diversified IndexJuly 2024Month-end</t>
  </si>
  <si>
    <t>Dow Jones Best-in-Class World Diversified IndexJune 2024Month-end</t>
  </si>
  <si>
    <t>Dow Jones Best-in-Class World Diversified IndexMay 2024Month-end</t>
  </si>
  <si>
    <t>Dow Jones Best-in-Class World Diversified IndexApril 2024Month-end</t>
  </si>
  <si>
    <t>Dow Jones Best-in-Class World Diversified IndexMarch 2024Month-end</t>
  </si>
  <si>
    <t>Dow Jones Best-in-Class World Diversified IndexFebruary 2024Month-end</t>
  </si>
  <si>
    <t>Dow Jones Best-in-Class World Diversified IndexJanuary 2024Month-end</t>
  </si>
  <si>
    <t>Dow Jones Best-in-Class World Diversified Select IndexDecember 2024Month-end</t>
  </si>
  <si>
    <t>Dow Jones Best-in-Class World Diversified Select IndexNovember 2024Month-end</t>
  </si>
  <si>
    <t>Dow Jones Best-in-Class World Diversified Select IndexOctober 2024Month-end</t>
  </si>
  <si>
    <t>Dow Jones Best-in-Class World Diversified Select IndexSeptember 2024Month-end</t>
  </si>
  <si>
    <t>Dow Jones Best-in-Class World Diversified Select IndexAugust 2024Month-end</t>
  </si>
  <si>
    <t>Dow Jones Best-in-Class World Diversified Select IndexJuly 2024Month-end</t>
  </si>
  <si>
    <t>Dow Jones Best-in-Class World Diversified Select IndexJune 2024Month-end</t>
  </si>
  <si>
    <t>Dow Jones Best-in-Class World Diversified Select IndexMay 2024Month-end</t>
  </si>
  <si>
    <t>Dow Jones Best-in-Class World Diversified Select IndexApril 2024Month-end</t>
  </si>
  <si>
    <t>Dow Jones Best-in-Class World Diversified Select IndexMarch 2024Month-end</t>
  </si>
  <si>
    <t>Dow Jones Best-in-Class World Diversified Select IndexFebruary 2024Month-end</t>
  </si>
  <si>
    <t>Dow Jones Best-in-Class World Diversified Select IndexJanuary 2024Month-end</t>
  </si>
  <si>
    <t>Dow Jones Best-in-Class World Enlarged Ex-Alcohol IndexDecember 2024Month-end</t>
  </si>
  <si>
    <t>Dow Jones Best-in-Class World Enlarged Ex-Alcohol IndexNovember 2024Month-end</t>
  </si>
  <si>
    <t>Dow Jones Best-in-Class World Enlarged Ex-Alcohol IndexOctober 2024Month-end</t>
  </si>
  <si>
    <t>Dow Jones Best-in-Class World Enlarged Ex-Alcohol IndexSeptember 2024Month-end</t>
  </si>
  <si>
    <t>Dow Jones Best-in-Class World Enlarged Ex-Alcohol IndexAugust 2024Month-end</t>
  </si>
  <si>
    <t>Dow Jones Best-in-Class World Enlarged Ex-Alcohol IndexJuly 2024Month-end</t>
  </si>
  <si>
    <t>Dow Jones Best-in-Class World Enlarged Ex-Alcohol IndexJune 2024Month-end</t>
  </si>
  <si>
    <t>Dow Jones Best-in-Class World Enlarged Ex-Alcohol IndexMay 2024Month-end</t>
  </si>
  <si>
    <t>Dow Jones Best-in-Class World Enlarged Ex-Alcohol IndexApril 2024Month-end</t>
  </si>
  <si>
    <t>Dow Jones Best-in-Class World Enlarged Ex-Alcohol IndexMarch 2024Month-end</t>
  </si>
  <si>
    <t>Dow Jones Best-in-Class World Enlarged Ex-Alcohol IndexFebruary 2024Month-end</t>
  </si>
  <si>
    <t>Dow Jones Best-in-Class World Enlarged Ex-Alcohol IndexJanuary 2024Month-end</t>
  </si>
  <si>
    <t>Dow Jones Best-in-Class World Enlarged Ex-Alcohol, Tobacco, and Gambling IndexDecember 2024Month-end</t>
  </si>
  <si>
    <t>Dow Jones Best-in-Class World Enlarged Ex-Alcohol, Tobacco, and Gambling IndexNovember 2024Month-end</t>
  </si>
  <si>
    <t>Dow Jones Best-in-Class World Enlarged Ex-Alcohol, Tobacco, and Gambling IndexOctober 2024Month-end</t>
  </si>
  <si>
    <t>Dow Jones Best-in-Class World Enlarged Ex-Alcohol, Tobacco, and Gambling IndexSeptember 2024Month-end</t>
  </si>
  <si>
    <t>Dow Jones Best-in-Class World Enlarged Ex-Alcohol, Tobacco, and Gambling IndexAugust 2024Month-end</t>
  </si>
  <si>
    <t>Dow Jones Best-in-Class World Enlarged Ex-Alcohol, Tobacco, and Gambling IndexJuly 2024Month-end</t>
  </si>
  <si>
    <t>Dow Jones Best-in-Class World Enlarged Ex-Alcohol, Tobacco, and Gambling IndexJune 2024Month-end</t>
  </si>
  <si>
    <t>Dow Jones Best-in-Class World Enlarged Ex-Alcohol, Tobacco, and Gambling IndexMay 2024Month-end</t>
  </si>
  <si>
    <t>Dow Jones Best-in-Class World Enlarged Ex-Alcohol, Tobacco, and Gambling IndexApril 2024Month-end</t>
  </si>
  <si>
    <t>Dow Jones Best-in-Class World Enlarged Ex-Alcohol, Tobacco, and Gambling IndexMarch 2024Month-end</t>
  </si>
  <si>
    <t>Dow Jones Best-in-Class World Enlarged Ex-Alcohol, Tobacco, and Gambling IndexFebruary 2024Month-end</t>
  </si>
  <si>
    <t>Dow Jones Best-in-Class World Enlarged Ex-Alcohol, Tobacco, and Gambling IndexJanuary 2024Month-end</t>
  </si>
  <si>
    <t>Dow Jones Best-in-Class World Enlarged Ex-Alcohol, Tobacco, Gambling, and Armaments &amp; Firearms IndexDecember 2024Month-end</t>
  </si>
  <si>
    <t>Dow Jones Best-in-Class World Enlarged Ex-Alcohol, Tobacco, Gambling, and Armaments &amp; Firearms IndexNovember 2024Month-end</t>
  </si>
  <si>
    <t>Dow Jones Best-in-Class World Enlarged Ex-Alcohol, Tobacco, Gambling, and Armaments &amp; Firearms IndexOctober 2024Month-end</t>
  </si>
  <si>
    <t>Dow Jones Best-in-Class World Enlarged Ex-Alcohol, Tobacco, Gambling, and Armaments &amp; Firearms IndexSeptember 2024Month-end</t>
  </si>
  <si>
    <t>Dow Jones Best-in-Class World Enlarged Ex-Alcohol, Tobacco, Gambling, and Armaments &amp; Firearms IndexAugust 2024Month-end</t>
  </si>
  <si>
    <t>Dow Jones Best-in-Class World Enlarged Ex-Alcohol, Tobacco, Gambling, and Armaments &amp; Firearms IndexJuly 2024Month-end</t>
  </si>
  <si>
    <t>Dow Jones Best-in-Class World Enlarged Ex-Alcohol, Tobacco, Gambling, and Armaments &amp; Firearms IndexJune 2024Month-end</t>
  </si>
  <si>
    <t>Dow Jones Best-in-Class World Enlarged Ex-Alcohol, Tobacco, Gambling, and Armaments &amp; Firearms IndexMay 2024Month-end</t>
  </si>
  <si>
    <t>Dow Jones Best-in-Class World Enlarged Ex-Alcohol, Tobacco, Gambling, and Armaments &amp; Firearms IndexApril 2024Month-end</t>
  </si>
  <si>
    <t>Dow Jones Best-in-Class World Enlarged Ex-Alcohol, Tobacco, Gambling, and Armaments &amp; Firearms IndexMarch 2024Month-end</t>
  </si>
  <si>
    <t>Dow Jones Best-in-Class World Enlarged Ex-Alcohol, Tobacco, Gambling, and Armaments &amp; Firearms IndexFebruary 2024Month-end</t>
  </si>
  <si>
    <t>Dow Jones Best-in-Class World Enlarged Ex-Alcohol, Tobacco, Gambling, and Armaments &amp; Firearms IndexJanuary 2024Month-end</t>
  </si>
  <si>
    <t>Dow Jones Best-in-Class World Enlarged Ex-Alcohol, Tobacco, Gambling, Armaments &amp; Firearms, and Adult Entertainment IndexDecember 2024Month-end</t>
  </si>
  <si>
    <t>Dow Jones Best-in-Class World Enlarged Ex-Alcohol, Tobacco, Gambling, Armaments &amp; Firearms, and Adult Entertainment IndexNovember 2024Month-end</t>
  </si>
  <si>
    <t>Dow Jones Best-in-Class World Enlarged Ex-Alcohol, Tobacco, Gambling, Armaments &amp; Firearms, and Adult Entertainment IndexOctober 2024Month-end</t>
  </si>
  <si>
    <t>Dow Jones Best-in-Class World Enlarged Ex-Alcohol, Tobacco, Gambling, Armaments &amp; Firearms, and Adult Entertainment IndexSeptember 2024Month-end</t>
  </si>
  <si>
    <t>Dow Jones Best-in-Class World Enlarged Ex-Alcohol, Tobacco, Gambling, Armaments &amp; Firearms, and Adult Entertainment IndexAugust 2024Month-end</t>
  </si>
  <si>
    <t>Dow Jones Best-in-Class World Enlarged Ex-Alcohol, Tobacco, Gambling, Armaments &amp; Firearms, and Adult Entertainment IndexJuly 2024Month-end</t>
  </si>
  <si>
    <t>Dow Jones Best-in-Class World Enlarged Ex-Alcohol, Tobacco, Gambling, Armaments &amp; Firearms, and Adult Entertainment IndexJune 2024Month-end</t>
  </si>
  <si>
    <t>Dow Jones Best-in-Class World Enlarged Ex-Alcohol, Tobacco, Gambling, Armaments &amp; Firearms, and Adult Entertainment IndexMay 2024Month-end</t>
  </si>
  <si>
    <t>Dow Jones Best-in-Class World Enlarged Ex-Alcohol, Tobacco, Gambling, Armaments &amp; Firearms, and Adult Entertainment IndexApril 2024Month-end</t>
  </si>
  <si>
    <t>Dow Jones Best-in-Class World Enlarged Ex-Alcohol, Tobacco, Gambling, Armaments &amp; Firearms, and Adult Entertainment IndexMarch 2024Month-end</t>
  </si>
  <si>
    <t>Dow Jones Best-in-Class World Enlarged Ex-Alcohol, Tobacco, Gambling, Armaments &amp; Firearms, and Adult Entertainment IndexFebruary 2024Month-end</t>
  </si>
  <si>
    <t>Dow Jones Best-in-Class World Enlarged Ex-Alcohol, Tobacco, Gambling, Armaments &amp; Firearms, and Adult Entertainment IndexJanuary 2024Month-end</t>
  </si>
  <si>
    <t>Dow Jones Best-in-Class World Enlarged Ex-Armaments &amp; Firearms IndexDecember 2024Month-end</t>
  </si>
  <si>
    <t>Dow Jones Best-in-Class World Enlarged Ex-Armaments &amp; Firearms IndexNovember 2024Month-end</t>
  </si>
  <si>
    <t>Dow Jones Best-in-Class World Enlarged Ex-Armaments &amp; Firearms IndexOctober 2024Month-end</t>
  </si>
  <si>
    <t>Dow Jones Best-in-Class World Enlarged Ex-Armaments &amp; Firearms IndexSeptember 2024Month-end</t>
  </si>
  <si>
    <t>Dow Jones Best-in-Class World Enlarged Ex-Armaments &amp; Firearms IndexAugust 2024Month-end</t>
  </si>
  <si>
    <t>Dow Jones Best-in-Class World Enlarged Ex-Armaments &amp; Firearms IndexJuly 2024Month-end</t>
  </si>
  <si>
    <t>Dow Jones Best-in-Class World Enlarged Ex-Armaments &amp; Firearms IndexJune 2024Month-end</t>
  </si>
  <si>
    <t>Dow Jones Best-in-Class World Enlarged Ex-Armaments &amp; Firearms IndexMay 2024Month-end</t>
  </si>
  <si>
    <t>Dow Jones Best-in-Class World Enlarged Ex-Armaments &amp; Firearms IndexApril 2024Month-end</t>
  </si>
  <si>
    <t>Dow Jones Best-in-Class World Enlarged Ex-Armaments &amp; Firearms IndexMarch 2024Month-end</t>
  </si>
  <si>
    <t>Dow Jones Best-in-Class World Enlarged Ex-Armaments &amp; Firearms IndexFebruary 2024Month-end</t>
  </si>
  <si>
    <t>Dow Jones Best-in-Class World Enlarged Ex-Armaments &amp; Firearms IndexJanuary 2024Month-end</t>
  </si>
  <si>
    <t>Dow Jones Best-in-Class World Enlarged Ex-Gambling IndexDecember 2024Month-end</t>
  </si>
  <si>
    <t>Dow Jones Best-in-Class World Enlarged Ex-Gambling IndexNovember 2024Month-end</t>
  </si>
  <si>
    <t>Dow Jones Best-in-Class World Enlarged Ex-Gambling IndexOctober 2024Month-end</t>
  </si>
  <si>
    <t>Dow Jones Best-in-Class World Enlarged Ex-Gambling IndexSeptember 2024Month-end</t>
  </si>
  <si>
    <t>Dow Jones Best-in-Class World Enlarged Ex-Gambling IndexAugust 2024Month-end</t>
  </si>
  <si>
    <t>Dow Jones Best-in-Class World Enlarged Ex-Gambling IndexJuly 2024Month-end</t>
  </si>
  <si>
    <t>Dow Jones Best-in-Class World Enlarged Ex-Gambling IndexJune 2024Month-end</t>
  </si>
  <si>
    <t>Dow Jones Best-in-Class World Enlarged Ex-Gambling IndexMay 2024Month-end</t>
  </si>
  <si>
    <t>Dow Jones Best-in-Class World Enlarged Ex-Gambling IndexApril 2024Month-end</t>
  </si>
  <si>
    <t>Dow Jones Best-in-Class World Enlarged Ex-Gambling IndexMarch 2024Month-end</t>
  </si>
  <si>
    <t>Dow Jones Best-in-Class World Enlarged Ex-Gambling IndexFebruary 2024Month-end</t>
  </si>
  <si>
    <t>Dow Jones Best-in-Class World Enlarged Ex-Gambling IndexJanuary 2024Month-end</t>
  </si>
  <si>
    <t>Dow Jones Best-in-Class World Enlarged Ex-Tobacco IndexDecember 2024Month-end</t>
  </si>
  <si>
    <t>Dow Jones Best-in-Class World Enlarged Ex-Tobacco IndexNovember 2024Month-end</t>
  </si>
  <si>
    <t>Dow Jones Best-in-Class World Enlarged Ex-Tobacco IndexOctober 2024Month-end</t>
  </si>
  <si>
    <t>Dow Jones Best-in-Class World Enlarged Ex-Tobacco IndexSeptember 2024Month-end</t>
  </si>
  <si>
    <t>Dow Jones Best-in-Class World Enlarged Ex-Tobacco IndexAugust 2024Month-end</t>
  </si>
  <si>
    <t>Dow Jones Best-in-Class World Enlarged Ex-Tobacco IndexJuly 2024Month-end</t>
  </si>
  <si>
    <t>Dow Jones Best-in-Class World Enlarged Ex-Tobacco IndexJune 2024Month-end</t>
  </si>
  <si>
    <t>Dow Jones Best-in-Class World Enlarged Ex-Tobacco IndexMay 2024Month-end</t>
  </si>
  <si>
    <t>Dow Jones Best-in-Class World Enlarged Ex-Tobacco IndexApril 2024Month-end</t>
  </si>
  <si>
    <t>Dow Jones Best-in-Class World Enlarged Ex-Tobacco IndexMarch 2024Month-end</t>
  </si>
  <si>
    <t>Dow Jones Best-in-Class World Enlarged Ex-Tobacco IndexFebruary 2024Month-end</t>
  </si>
  <si>
    <t>Dow Jones Best-in-Class World Enlarged Ex-Tobacco IndexJanuary 2024Month-end</t>
  </si>
  <si>
    <t>Dow Jones Best-in-Class World Enlarged IndexDecember 2024Month-end</t>
  </si>
  <si>
    <t>Dow Jones Best-in-Class World Enlarged IndexNovember 2024Month-end</t>
  </si>
  <si>
    <t>Dow Jones Best-in-Class World Enlarged IndexOctober 2024Month-end</t>
  </si>
  <si>
    <t>Dow Jones Best-in-Class World Enlarged IndexSeptember 2024Month-end</t>
  </si>
  <si>
    <t>Dow Jones Best-in-Class World Enlarged IndexAugust 2024Month-end</t>
  </si>
  <si>
    <t>Dow Jones Best-in-Class World Enlarged IndexJuly 2024Month-end</t>
  </si>
  <si>
    <t>Dow Jones Best-in-Class World Enlarged IndexJune 2024Month-end</t>
  </si>
  <si>
    <t>Dow Jones Best-in-Class World Enlarged IndexMay 2024Month-end</t>
  </si>
  <si>
    <t>Dow Jones Best-in-Class World Enlarged IndexApril 2024Month-end</t>
  </si>
  <si>
    <t>Dow Jones Best-in-Class World Enlarged IndexMarch 2024Month-end</t>
  </si>
  <si>
    <t>Dow Jones Best-in-Class World Enlarged IndexFebruary 2024Month-end</t>
  </si>
  <si>
    <t>Dow Jones Best-in-Class World Enlarged IndexJanuary 2024Month-end</t>
  </si>
  <si>
    <t>Dow Jones Best-in-Class World Ex-Switzerland IndexDecember 2024Month-end</t>
  </si>
  <si>
    <t>Dow Jones Best-in-Class World Ex-Switzerland IndexNovember 2024Month-end</t>
  </si>
  <si>
    <t>Dow Jones Best-in-Class World Ex-Switzerland IndexOctober 2024Month-end</t>
  </si>
  <si>
    <t>Dow Jones Best-in-Class World Ex-Switzerland IndexSeptember 2024Month-end</t>
  </si>
  <si>
    <t>Dow Jones Best-in-Class World Ex-Switzerland IndexAugust 2024Month-end</t>
  </si>
  <si>
    <t>Dow Jones Best-in-Class World Ex-Switzerland IndexJuly 2024Month-end</t>
  </si>
  <si>
    <t>Dow Jones Best-in-Class World Ex-Switzerland IndexJune 2024Month-end</t>
  </si>
  <si>
    <t>Dow Jones Best-in-Class World Ex-Switzerland IndexMay 2024Month-end</t>
  </si>
  <si>
    <t>Dow Jones Best-in-Class World Ex-Switzerland IndexApril 2024Month-end</t>
  </si>
  <si>
    <t>Dow Jones Best-in-Class World Ex-Switzerland IndexMarch 2024Month-end</t>
  </si>
  <si>
    <t>Dow Jones Best-in-Class World Ex-Switzerland IndexFebruary 2024Month-end</t>
  </si>
  <si>
    <t>Dow Jones Best-in-Class World Ex-Switzerland IndexJanuary 2024Month-end</t>
  </si>
  <si>
    <t>Dow Jones Best-in-Class World Ex-Alcohol IndexDecember 2024Month-end</t>
  </si>
  <si>
    <t>Dow Jones Best-in-Class World Ex-Alcohol IndexNovember 2024Month-end</t>
  </si>
  <si>
    <t>Dow Jones Best-in-Class World Ex-Alcohol IndexOctober 2024Month-end</t>
  </si>
  <si>
    <t>Dow Jones Best-in-Class World Ex-Alcohol IndexSeptember 2024Month-end</t>
  </si>
  <si>
    <t>Dow Jones Best-in-Class World Ex-Alcohol IndexAugust 2024Month-end</t>
  </si>
  <si>
    <t>Dow Jones Best-in-Class World Ex-Alcohol IndexJuly 2024Month-end</t>
  </si>
  <si>
    <t>Dow Jones Best-in-Class World Ex-Alcohol IndexJune 2024Month-end</t>
  </si>
  <si>
    <t>Dow Jones Best-in-Class World Ex-Alcohol IndexMay 2024Month-end</t>
  </si>
  <si>
    <t>Dow Jones Best-in-Class World Ex-Alcohol IndexApril 2024Month-end</t>
  </si>
  <si>
    <t>Dow Jones Best-in-Class World Ex-Alcohol IndexMarch 2024Month-end</t>
  </si>
  <si>
    <t>Dow Jones Best-in-Class World Ex-Alcohol IndexFebruary 2024Month-end</t>
  </si>
  <si>
    <t>Dow Jones Best-in-Class World Ex-Alcohol IndexJanuary 2024Month-end</t>
  </si>
  <si>
    <t>Dow Jones Best-in-Class World Ex-Europe, Alcohol, Nuclear, Gambling, and Tobacco IndexDecember 2024Month-end</t>
  </si>
  <si>
    <t>Dow Jones Best-in-Class World Ex-Europe, Alcohol, Nuclear, Gambling, and Tobacco IndexNovember 2024Month-end</t>
  </si>
  <si>
    <t>Dow Jones Best-in-Class World Ex-Europe, Alcohol, Nuclear, Gambling, and Tobacco IndexOctober 2024Month-end</t>
  </si>
  <si>
    <t>Dow Jones Best-in-Class World Ex-Europe, Alcohol, Nuclear, Gambling, and Tobacco IndexSeptember 2024Month-end</t>
  </si>
  <si>
    <t>Dow Jones Best-in-Class World Ex-Europe, Alcohol, Nuclear, Gambling, and Tobacco IndexAugust 2024Month-end</t>
  </si>
  <si>
    <t>Dow Jones Best-in-Class World Ex-Europe, Alcohol, Nuclear, Gambling, and Tobacco IndexJuly 2024Month-end</t>
  </si>
  <si>
    <t>Dow Jones Best-in-Class World Ex-Europe, Alcohol, Nuclear, Gambling, and Tobacco IndexJune 2024Month-end</t>
  </si>
  <si>
    <t>Dow Jones Best-in-Class World Ex-Europe, Alcohol, Nuclear, Gambling, and Tobacco IndexMay 2024Month-end</t>
  </si>
  <si>
    <t>Dow Jones Best-in-Class World Ex-Europe, Alcohol, Nuclear, Gambling, and Tobacco IndexApril 2024Month-end</t>
  </si>
  <si>
    <t>Dow Jones Best-in-Class World Ex-Europe, Alcohol, Nuclear, Gambling, and Tobacco IndexMarch 2024Month-end</t>
  </si>
  <si>
    <t>Dow Jones Best-in-Class World Ex-Europe, Alcohol, Nuclear, Gambling, and Tobacco IndexFebruary 2024Month-end</t>
  </si>
  <si>
    <t>Dow Jones Best-in-Class World Ex-Europe, Alcohol, Nuclear, Gambling, and Tobacco IndexJanuary 2024Month-end</t>
  </si>
  <si>
    <t>Dow Jones Best-in-Class World Ex-Alcohol, Tobacco, and Gambling IndexDecember 2024Month-end</t>
  </si>
  <si>
    <t>Dow Jones Best-in-Class World Ex-Alcohol, Tobacco, and Gambling IndexNovember 2024Month-end</t>
  </si>
  <si>
    <t>Dow Jones Best-in-Class World Ex-Alcohol, Tobacco, and Gambling IndexOctober 2024Month-end</t>
  </si>
  <si>
    <t>Dow Jones Best-in-Class World Ex-Alcohol, Tobacco, and Gambling IndexSeptember 2024Month-end</t>
  </si>
  <si>
    <t>Dow Jones Best-in-Class World Ex-Alcohol, Tobacco, and Gambling IndexAugust 2024Month-end</t>
  </si>
  <si>
    <t>Dow Jones Best-in-Class World Ex-Alcohol, Tobacco, and Gambling IndexJuly 2024Month-end</t>
  </si>
  <si>
    <t>Dow Jones Best-in-Class World Ex-Alcohol, Tobacco, and Gambling IndexJune 2024Month-end</t>
  </si>
  <si>
    <t>Dow Jones Best-in-Class World Ex-Alcohol, Tobacco, and Gambling IndexMay 2024Month-end</t>
  </si>
  <si>
    <t>Dow Jones Best-in-Class World Ex-Alcohol, Tobacco, and Gambling IndexApril 2024Month-end</t>
  </si>
  <si>
    <t>Dow Jones Best-in-Class World Ex-Alcohol, Tobacco, and Gambling IndexMarch 2024Month-end</t>
  </si>
  <si>
    <t>Dow Jones Best-in-Class World Ex-Alcohol, Tobacco, and Gambling IndexFebruary 2024Month-end</t>
  </si>
  <si>
    <t>Dow Jones Best-in-Class World Ex-Alcohol, Tobacco, and Gambling IndexJanuary 2024Month-end</t>
  </si>
  <si>
    <t>Dow Jones Best-in-Class World Ex-Alcohol, Tobacco, Gambling, and Armaments &amp; Firearms IndexDecember 2024Month-end</t>
  </si>
  <si>
    <t>Dow Jones Best-in-Class World Ex-Alcohol, Tobacco, Gambling, and Armaments &amp; Firearms IndexNovember 2024Month-end</t>
  </si>
  <si>
    <t>Dow Jones Best-in-Class World Ex-Alcohol, Tobacco, Gambling, and Armaments &amp; Firearms IndexOctober 2024Month-end</t>
  </si>
  <si>
    <t>Dow Jones Best-in-Class World Ex-Alcohol, Tobacco, Gambling, and Armaments &amp; Firearms IndexSeptember 2024Month-end</t>
  </si>
  <si>
    <t>Dow Jones Best-in-Class World Ex-Alcohol, Tobacco, Gambling, and Armaments &amp; Firearms IndexAugust 2024Month-end</t>
  </si>
  <si>
    <t>Dow Jones Best-in-Class World Ex-Alcohol, Tobacco, Gambling, and Armaments &amp; Firearms IndexJuly 2024Month-end</t>
  </si>
  <si>
    <t>Dow Jones Best-in-Class World Ex-Alcohol, Tobacco, Gambling, and Armaments &amp; Firearms IndexJune 2024Month-end</t>
  </si>
  <si>
    <t>Dow Jones Best-in-Class World Ex-Alcohol, Tobacco, Gambling, and Armaments &amp; Firearms IndexMay 2024Month-end</t>
  </si>
  <si>
    <t>Dow Jones Best-in-Class World Ex-Alcohol, Tobacco, Gambling, and Armaments &amp; Firearms IndexApril 2024Month-end</t>
  </si>
  <si>
    <t>Dow Jones Best-in-Class World Ex-Alcohol, Tobacco, Gambling, and Armaments &amp; Firearms IndexMarch 2024Month-end</t>
  </si>
  <si>
    <t>Dow Jones Best-in-Class World Ex-Alcohol, Tobacco, Gambling, and Armaments &amp; Firearms IndexFebruary 2024Month-end</t>
  </si>
  <si>
    <t>Dow Jones Best-in-Class World Ex-Alcohol, Tobacco, Gambling, and Armaments &amp; Firearms IndexJanuary 2024Month-end</t>
  </si>
  <si>
    <t>Dow Jones Best-in-Class World Ex-Armaments &amp; Firearms IndexDecember 2024Month-end</t>
  </si>
  <si>
    <t>Dow Jones Best-in-Class World Ex-Armaments &amp; Firearms IndexNovember 2024Month-end</t>
  </si>
  <si>
    <t>Dow Jones Best-in-Class World Ex-Armaments &amp; Firearms IndexOctober 2024Month-end</t>
  </si>
  <si>
    <t>Dow Jones Best-in-Class World Ex-Armaments &amp; Firearms IndexSeptember 2024Month-end</t>
  </si>
  <si>
    <t>Dow Jones Best-in-Class World Ex-Armaments &amp; Firearms IndexAugust 2024Month-end</t>
  </si>
  <si>
    <t>Dow Jones Best-in-Class World Ex-Armaments &amp; Firearms IndexJuly 2024Month-end</t>
  </si>
  <si>
    <t>Dow Jones Best-in-Class World Ex-Armaments &amp; Firearms IndexJune 2024Month-end</t>
  </si>
  <si>
    <t>Dow Jones Best-in-Class World Ex-Armaments &amp; Firearms IndexMay 2024Month-end</t>
  </si>
  <si>
    <t>Dow Jones Best-in-Class World Ex-Armaments &amp; Firearms IndexApril 2024Month-end</t>
  </si>
  <si>
    <t>Dow Jones Best-in-Class World Ex-Armaments &amp; Firearms IndexMarch 2024Month-end</t>
  </si>
  <si>
    <t>Dow Jones Best-in-Class World Ex-Armaments &amp; Firearms IndexFebruary 2024Month-end</t>
  </si>
  <si>
    <t>Dow Jones Best-in-Class World Ex-Armaments &amp; Firearms IndexJanuary 2024Month-end</t>
  </si>
  <si>
    <t>Dow Jones Best-in-Class World Ex-Australia and Tobacco IndexDecember 2024Month-end</t>
  </si>
  <si>
    <t>Dow Jones Best-in-Class World Ex-Australia and Tobacco IndexNovember 2024Month-end</t>
  </si>
  <si>
    <t>Dow Jones Best-in-Class World Ex-Australia and Tobacco IndexOctober 2024Month-end</t>
  </si>
  <si>
    <t>Dow Jones Best-in-Class World Ex-Australia and Tobacco IndexSeptember 2024Month-end</t>
  </si>
  <si>
    <t>Dow Jones Best-in-Class World Ex-Australia and Tobacco IndexAugust 2024Month-end</t>
  </si>
  <si>
    <t>Dow Jones Best-in-Class World Ex-Australia and Tobacco IndexJuly 2024Month-end</t>
  </si>
  <si>
    <t>Dow Jones Best-in-Class World Ex-Australia and Tobacco IndexJune 2024Month-end</t>
  </si>
  <si>
    <t>Dow Jones Best-in-Class World Ex-Australia and Tobacco IndexMay 2024Month-end</t>
  </si>
  <si>
    <t>Dow Jones Best-in-Class World Ex-Australia and Tobacco IndexApril 2024Month-end</t>
  </si>
  <si>
    <t>Dow Jones Best-in-Class World Ex-Australia and Tobacco IndexMarch 2024Month-end</t>
  </si>
  <si>
    <t>Dow Jones Best-in-Class World Ex-Australia and Tobacco IndexFebruary 2024Month-end</t>
  </si>
  <si>
    <t>Dow Jones Best-in-Class World Ex-Australia and Tobacco IndexJanuary 2024Month-end</t>
  </si>
  <si>
    <t>Dow Jones Best-in-Class World Ex-Australia IndexDecember 2024Month-end</t>
  </si>
  <si>
    <t>Dow Jones Best-in-Class World Ex-Australia IndexNovember 2024Month-end</t>
  </si>
  <si>
    <t>Dow Jones Best-in-Class World Ex-Australia IndexOctober 2024Month-end</t>
  </si>
  <si>
    <t>Dow Jones Best-in-Class World Ex-Australia IndexSeptember 2024Month-end</t>
  </si>
  <si>
    <t>Dow Jones Best-in-Class World Ex-Australia IndexAugust 2024Month-end</t>
  </si>
  <si>
    <t>Dow Jones Best-in-Class World Ex-Australia IndexJuly 2024Month-end</t>
  </si>
  <si>
    <t>Dow Jones Best-in-Class World Ex-Australia IndexJune 2024Month-end</t>
  </si>
  <si>
    <t>Dow Jones Best-in-Class World Ex-Australia IndexMay 2024Month-end</t>
  </si>
  <si>
    <t>Dow Jones Best-in-Class World Ex-Australia IndexApril 2024Month-end</t>
  </si>
  <si>
    <t>Dow Jones Best-in-Class World Ex-Australia IndexMarch 2024Month-end</t>
  </si>
  <si>
    <t>Dow Jones Best-in-Class World Ex-Australia IndexFebruary 2024Month-end</t>
  </si>
  <si>
    <t>Dow Jones Best-in-Class World Ex-Australia IndexJanuary 2024Month-end</t>
  </si>
  <si>
    <t>Dow Jones Best-in-Class World Ex-Energy, Alcohol, Tobacco, Gambling, Armaments &amp; Firearms, and Adult Entertainment IndexDecember 2024Month-end</t>
  </si>
  <si>
    <t>Dow Jones Best-in-Class World Ex-Energy, Alcohol, Tobacco, Gambling, Armaments &amp; Firearms, and Adult Entertainment IndexNovember 2024Month-end</t>
  </si>
  <si>
    <t>Dow Jones Best-in-Class World Ex-Energy, Alcohol, Tobacco, Gambling, Armaments &amp; Firearms, and Adult Entertainment IndexOctober 2024Month-end</t>
  </si>
  <si>
    <t>Dow Jones Best-in-Class World Ex-Energy, Alcohol, Tobacco, Gambling, Armaments &amp; Firearms, and Adult Entertainment IndexSeptember 2024Month-end</t>
  </si>
  <si>
    <t>Dow Jones Best-in-Class World Ex-Energy, Alcohol, Tobacco, Gambling, Armaments &amp; Firearms, and Adult Entertainment IndexAugust 2024Month-end</t>
  </si>
  <si>
    <t>Dow Jones Best-in-Class World Ex-Energy, Alcohol, Tobacco, Gambling, Armaments &amp; Firearms, and Adult Entertainment IndexJuly 2024Month-end</t>
  </si>
  <si>
    <t>Dow Jones Best-in-Class World Ex-Energy, Alcohol, Tobacco, Gambling, Armaments &amp; Firearms, and Adult Entertainment IndexJune 2024Month-end</t>
  </si>
  <si>
    <t>Dow Jones Best-in-Class World Ex-Energy, Alcohol, Tobacco, Gambling, Armaments &amp; Firearms, and Adult Entertainment IndexMay 2024Month-end</t>
  </si>
  <si>
    <t>Dow Jones Best-in-Class World Ex-Energy, Alcohol, Tobacco, Gambling, Armaments &amp; Firearms, and Adult Entertainment IndexApril 2024Month-end</t>
  </si>
  <si>
    <t>Dow Jones Best-in-Class World Ex-Energy, Alcohol, Tobacco, Gambling, Armaments &amp; Firearms, and Adult Entertainment IndexMarch 2024Month-end</t>
  </si>
  <si>
    <t>Dow Jones Best-in-Class World Ex-Energy, Alcohol, Tobacco, Gambling, Armaments &amp; Firearms, and Adult Entertainment IndexFebruary 2024Month-end</t>
  </si>
  <si>
    <t>Dow Jones Best-in-Class World Ex-Energy, Alcohol, Tobacco, Gambling, Armaments &amp; Firearms, and Adult Entertainment IndexJanuary 2024Month-end</t>
  </si>
  <si>
    <t>Dow Jones Best-in-Class World Ex-Gambling IndexDecember 2024Month-end</t>
  </si>
  <si>
    <t>Dow Jones Best-in-Class World Ex-Gambling IndexNovember 2024Month-end</t>
  </si>
  <si>
    <t>Dow Jones Best-in-Class World Ex-Gambling IndexOctober 2024Month-end</t>
  </si>
  <si>
    <t>Dow Jones Best-in-Class World Ex-Gambling IndexSeptember 2024Month-end</t>
  </si>
  <si>
    <t>Dow Jones Best-in-Class World Ex-Gambling IndexAugust 2024Month-end</t>
  </si>
  <si>
    <t>Dow Jones Best-in-Class World Ex-Gambling IndexJuly 2024Month-end</t>
  </si>
  <si>
    <t>Dow Jones Best-in-Class World Ex-Gambling IndexJune 2024Month-end</t>
  </si>
  <si>
    <t>Dow Jones Best-in-Class World Ex-Gambling IndexMay 2024Month-end</t>
  </si>
  <si>
    <t>Dow Jones Best-in-Class World Ex-Gambling IndexApril 2024Month-end</t>
  </si>
  <si>
    <t>Dow Jones Best-in-Class World Ex-Gambling IndexMarch 2024Month-end</t>
  </si>
  <si>
    <t>Dow Jones Best-in-Class World Ex-Gambling IndexFebruary 2024Month-end</t>
  </si>
  <si>
    <t>Dow Jones Best-in-Class World Ex-Gambling IndexJanuary 2024Month-end</t>
  </si>
  <si>
    <t>Dow Jones Best-in-Class World Ex-Tobacco IndexDecember 2024Month-end</t>
  </si>
  <si>
    <t>Dow Jones Best-in-Class World Ex-Tobacco IndexNovember 2024Month-end</t>
  </si>
  <si>
    <t>Dow Jones Best-in-Class World Ex-Tobacco IndexOctober 2024Month-end</t>
  </si>
  <si>
    <t>Dow Jones Best-in-Class World Ex-Tobacco IndexSeptember 2024Month-end</t>
  </si>
  <si>
    <t>Dow Jones Best-in-Class World Ex-Tobacco IndexAugust 2024Month-end</t>
  </si>
  <si>
    <t>Dow Jones Best-in-Class World Ex-Tobacco IndexJuly 2024Month-end</t>
  </si>
  <si>
    <t>Dow Jones Best-in-Class World Ex-Tobacco IndexJune 2024Month-end</t>
  </si>
  <si>
    <t>Dow Jones Best-in-Class World Ex-Tobacco IndexMay 2024Month-end</t>
  </si>
  <si>
    <t>Dow Jones Best-in-Class World Ex-Tobacco IndexApril 2024Month-end</t>
  </si>
  <si>
    <t>Dow Jones Best-in-Class World Ex-Tobacco IndexMarch 2024Month-end</t>
  </si>
  <si>
    <t>Dow Jones Best-in-Class World Ex-Tobacco IndexFebruary 2024Month-end</t>
  </si>
  <si>
    <t>Dow Jones Best-in-Class World Ex-Tobacco IndexJanuary 2024Month-end</t>
  </si>
  <si>
    <t>Dow Jones Best-in-Class World Ex-U.S. and Alcohol IndexDecember 2024Month-end</t>
  </si>
  <si>
    <t>Dow Jones Best-in-Class World Ex-U.S. and Alcohol IndexNovember 2024Month-end</t>
  </si>
  <si>
    <t>Dow Jones Best-in-Class World Ex-U.S. and Alcohol IndexOctober 2024Month-end</t>
  </si>
  <si>
    <t>Dow Jones Best-in-Class World Ex-U.S. and Alcohol IndexSeptember 2024Month-end</t>
  </si>
  <si>
    <t>Dow Jones Best-in-Class World Ex-U.S. and Alcohol IndexAugust 2024Month-end</t>
  </si>
  <si>
    <t>Dow Jones Best-in-Class World Ex-U.S. and Alcohol IndexJuly 2024Month-end</t>
  </si>
  <si>
    <t>Dow Jones Best-in-Class World Ex-U.S. and Alcohol IndexJune 2024Month-end</t>
  </si>
  <si>
    <t>Dow Jones Best-in-Class World Ex-U.S. and Alcohol IndexMay 2024Month-end</t>
  </si>
  <si>
    <t>Dow Jones Best-in-Class World Ex-U.S. and Alcohol IndexApril 2024Month-end</t>
  </si>
  <si>
    <t>Dow Jones Best-in-Class World Ex-U.S. and Alcohol IndexMarch 2024Month-end</t>
  </si>
  <si>
    <t>Dow Jones Best-in-Class World Ex-U.S. and Alcohol IndexFebruary 2024Month-end</t>
  </si>
  <si>
    <t>Dow Jones Best-in-Class World Ex-U.S. and Alcohol IndexJanuary 2024Month-end</t>
  </si>
  <si>
    <t>Dow Jones Best-in-Class World Ex-U.S. and Armaments &amp; Firearms IndexDecember 2024Month-end</t>
  </si>
  <si>
    <t>Dow Jones Best-in-Class World Ex-U.S. and Armaments &amp; Firearms IndexNovember 2024Month-end</t>
  </si>
  <si>
    <t>Dow Jones Best-in-Class World Ex-U.S. and Armaments &amp; Firearms IndexOctober 2024Month-end</t>
  </si>
  <si>
    <t>Dow Jones Best-in-Class World Ex-U.S. and Armaments &amp; Firearms IndexSeptember 2024Month-end</t>
  </si>
  <si>
    <t>Dow Jones Best-in-Class World Ex-U.S. and Armaments &amp; Firearms IndexAugust 2024Month-end</t>
  </si>
  <si>
    <t>Dow Jones Best-in-Class World Ex-U.S. and Armaments &amp; Firearms IndexJuly 2024Month-end</t>
  </si>
  <si>
    <t>Dow Jones Best-in-Class World Ex-U.S. and Armaments &amp; Firearms IndexJune 2024Month-end</t>
  </si>
  <si>
    <t>Dow Jones Best-in-Class World Ex-U.S. and Armaments &amp; Firearms IndexMay 2024Month-end</t>
  </si>
  <si>
    <t>Dow Jones Best-in-Class World Ex-U.S. and Armaments &amp; Firearms IndexApril 2024Month-end</t>
  </si>
  <si>
    <t>Dow Jones Best-in-Class World Ex-U.S. and Armaments &amp; Firearms IndexMarch 2024Month-end</t>
  </si>
  <si>
    <t>Dow Jones Best-in-Class World Ex-U.S. and Armaments &amp; Firearms IndexFebruary 2024Month-end</t>
  </si>
  <si>
    <t>Dow Jones Best-in-Class World Ex-U.S. and Armaments &amp; Firearms IndexJanuary 2024Month-end</t>
  </si>
  <si>
    <t>Dow Jones Best-in-Class World Ex-U.S. and Gambling IndexDecember 2024Month-end</t>
  </si>
  <si>
    <t>Dow Jones Best-in-Class World Ex-U.S. and Gambling IndexNovember 2024Month-end</t>
  </si>
  <si>
    <t>Dow Jones Best-in-Class World Ex-U.S. and Gambling IndexOctober 2024Month-end</t>
  </si>
  <si>
    <t>Dow Jones Best-in-Class World Ex-U.S. and Gambling IndexSeptember 2024Month-end</t>
  </si>
  <si>
    <t>Dow Jones Best-in-Class World Ex-U.S. and Gambling IndexAugust 2024Month-end</t>
  </si>
  <si>
    <t>Dow Jones Best-in-Class World Ex-U.S. and Gambling IndexJuly 2024Month-end</t>
  </si>
  <si>
    <t>Dow Jones Best-in-Class World Ex-U.S. and Gambling IndexJune 2024Month-end</t>
  </si>
  <si>
    <t>Dow Jones Best-in-Class World Ex-U.S. and Gambling IndexMay 2024Month-end</t>
  </si>
  <si>
    <t>Dow Jones Best-in-Class World Ex-U.S. and Gambling IndexApril 2024Month-end</t>
  </si>
  <si>
    <t>Dow Jones Best-in-Class World Ex-U.S. and Gambling IndexMarch 2024Month-end</t>
  </si>
  <si>
    <t>Dow Jones Best-in-Class World Ex-U.S. and Gambling IndexFebruary 2024Month-end</t>
  </si>
  <si>
    <t>Dow Jones Best-in-Class World Ex-U.S. and Gambling IndexJanuary 2024Month-end</t>
  </si>
  <si>
    <t>Dow Jones Best-in-Class World Ex-U.S. and Tobacco IndexDecember 2024Month-end</t>
  </si>
  <si>
    <t>Dow Jones Best-in-Class World Ex-U.S. and Tobacco IndexNovember 2024Month-end</t>
  </si>
  <si>
    <t>Dow Jones Best-in-Class World Ex-U.S. and Tobacco IndexOctober 2024Month-end</t>
  </si>
  <si>
    <t>Dow Jones Best-in-Class World Ex-U.S. and Tobacco IndexSeptember 2024Month-end</t>
  </si>
  <si>
    <t>Dow Jones Best-in-Class World Ex-U.S. and Tobacco IndexAugust 2024Month-end</t>
  </si>
  <si>
    <t>Dow Jones Best-in-Class World Ex-U.S. and Tobacco IndexJuly 2024Month-end</t>
  </si>
  <si>
    <t>Dow Jones Best-in-Class World Ex-U.S. and Tobacco IndexJune 2024Month-end</t>
  </si>
  <si>
    <t>Dow Jones Best-in-Class World Ex-U.S. and Tobacco IndexMay 2024Month-end</t>
  </si>
  <si>
    <t>Dow Jones Best-in-Class World Ex-U.S. and Tobacco IndexApril 2024Month-end</t>
  </si>
  <si>
    <t>Dow Jones Best-in-Class World Ex-U.S. and Tobacco IndexMarch 2024Month-end</t>
  </si>
  <si>
    <t>Dow Jones Best-in-Class World Ex-U.S. and Tobacco IndexFebruary 2024Month-end</t>
  </si>
  <si>
    <t>Dow Jones Best-in-Class World Ex-U.S. and Tobacco IndexJanuary 2024Month-end</t>
  </si>
  <si>
    <t>Dow Jones Best-in-Class World Ex-U.S. IndexDecember 2024Month-end</t>
  </si>
  <si>
    <t>Dow Jones Best-in-Class World Ex-U.S. IndexNovember 2024Month-end</t>
  </si>
  <si>
    <t>Dow Jones Best-in-Class World Ex-U.S. IndexOctober 2024Month-end</t>
  </si>
  <si>
    <t>Dow Jones Best-in-Class World Ex-U.S. IndexSeptember 2024Month-end</t>
  </si>
  <si>
    <t>Dow Jones Best-in-Class World Ex-U.S. IndexAugust 2024Month-end</t>
  </si>
  <si>
    <t>Dow Jones Best-in-Class World Ex-U.S. IndexJuly 2024Month-end</t>
  </si>
  <si>
    <t>Dow Jones Best-in-Class World Ex-U.S. IndexJune 2024Month-end</t>
  </si>
  <si>
    <t>Dow Jones Best-in-Class World Ex-U.S. IndexMay 2024Month-end</t>
  </si>
  <si>
    <t>Dow Jones Best-in-Class World Ex-U.S. IndexApril 2024Month-end</t>
  </si>
  <si>
    <t>Dow Jones Best-in-Class World Ex-U.S. IndexMarch 2024Month-end</t>
  </si>
  <si>
    <t>Dow Jones Best-in-Class World Ex-U.S. IndexFebruary 2024Month-end</t>
  </si>
  <si>
    <t>Dow Jones Best-in-Class World Ex-U.S. IndexJanuary 2024Month-end</t>
  </si>
  <si>
    <t>Dow Jones Best-in-Class World Ex-U.S., Alcohol, Tobacco, and Gambling IndexDecember 2024Month-end</t>
  </si>
  <si>
    <t>Dow Jones Best-in-Class World Ex-U.S., Alcohol, Tobacco, and Gambling IndexNovember 2024Month-end</t>
  </si>
  <si>
    <t>Dow Jones Best-in-Class World Ex-U.S., Alcohol, Tobacco, and Gambling IndexOctober 2024Month-end</t>
  </si>
  <si>
    <t>Dow Jones Best-in-Class World Ex-U.S., Alcohol, Tobacco, and Gambling IndexSeptember 2024Month-end</t>
  </si>
  <si>
    <t>Dow Jones Best-in-Class World Ex-U.S., Alcohol, Tobacco, and Gambling IndexAugust 2024Month-end</t>
  </si>
  <si>
    <t>Dow Jones Best-in-Class World Ex-U.S., Alcohol, Tobacco, and Gambling IndexJuly 2024Month-end</t>
  </si>
  <si>
    <t>Dow Jones Best-in-Class World Ex-U.S., Alcohol, Tobacco, and Gambling IndexJune 2024Month-end</t>
  </si>
  <si>
    <t>Dow Jones Best-in-Class World Ex-U.S., Alcohol, Tobacco, and Gambling IndexMay 2024Month-end</t>
  </si>
  <si>
    <t>Dow Jones Best-in-Class World Ex-U.S., Alcohol, Tobacco, and Gambling IndexApril 2024Month-end</t>
  </si>
  <si>
    <t>Dow Jones Best-in-Class World Ex-U.S., Alcohol, Tobacco, and Gambling IndexMarch 2024Month-end</t>
  </si>
  <si>
    <t>Dow Jones Best-in-Class World Ex-U.S., Alcohol, Tobacco, and Gambling IndexFebruary 2024Month-end</t>
  </si>
  <si>
    <t>Dow Jones Best-in-Class World Ex-U.S., Alcohol, Tobacco, and Gambling IndexJanuary 2024Month-end</t>
  </si>
  <si>
    <t>Dow Jones Best-in-Class World Ex-U.S., Alcohol, Tobacco, Gambling, and Armaments &amp; Firearms IndexDecember 2024Month-end</t>
  </si>
  <si>
    <t>Dow Jones Best-in-Class World Ex-U.S., Alcohol, Tobacco, Gambling, and Armaments &amp; Firearms IndexNovember 2024Month-end</t>
  </si>
  <si>
    <t>Dow Jones Best-in-Class World Ex-U.S., Alcohol, Tobacco, Gambling, and Armaments &amp; Firearms IndexOctober 2024Month-end</t>
  </si>
  <si>
    <t>Dow Jones Best-in-Class World Ex-U.S., Alcohol, Tobacco, Gambling, and Armaments &amp; Firearms IndexSeptember 2024Month-end</t>
  </si>
  <si>
    <t>Dow Jones Best-in-Class World Ex-U.S., Alcohol, Tobacco, Gambling, and Armaments &amp; Firearms IndexAugust 2024Month-end</t>
  </si>
  <si>
    <t>Dow Jones Best-in-Class World Ex-U.S., Alcohol, Tobacco, Gambling, and Armaments &amp; Firearms IndexJuly 2024Month-end</t>
  </si>
  <si>
    <t>Dow Jones Best-in-Class World Ex-U.S., Alcohol, Tobacco, Gambling, and Armaments &amp; Firearms IndexJune 2024Month-end</t>
  </si>
  <si>
    <t>Dow Jones Best-in-Class World Ex-U.S., Alcohol, Tobacco, Gambling, and Armaments &amp; Firearms IndexMay 2024Month-end</t>
  </si>
  <si>
    <t>Dow Jones Best-in-Class World Ex-U.S., Alcohol, Tobacco, Gambling, and Armaments &amp; Firearms IndexApril 2024Month-end</t>
  </si>
  <si>
    <t>Dow Jones Best-in-Class World Ex-U.S., Alcohol, Tobacco, Gambling, and Armaments &amp; Firearms IndexMarch 2024Month-end</t>
  </si>
  <si>
    <t>Dow Jones Best-in-Class World Ex-U.S., Alcohol, Tobacco, Gambling, and Armaments &amp; Firearms IndexFebruary 2024Month-end</t>
  </si>
  <si>
    <t>Dow Jones Best-in-Class World Ex-U.S., Alcohol, Tobacco, Gambling, and Armaments &amp; Firearms IndexJanuary 2024Month-end</t>
  </si>
  <si>
    <t>Dow Jones Best-in-Class World Ex-Alcohol, Tobacco, Gambling, Armaments &amp; Firearms, Energy, and Diversified Metals &amp; Mining IndexDecember 2024Month-end</t>
  </si>
  <si>
    <t>Dow Jones Best-in-Class World Ex-Alcohol, Tobacco, Gambling, Armaments &amp; Firearms, Energy, and Diversified Metals &amp; Mining IndexNovember 2024Month-end</t>
  </si>
  <si>
    <t>Dow Jones Best-in-Class World Ex-Alcohol, Tobacco, Gambling, Armaments &amp; Firearms, Energy, and Diversified Metals &amp; Mining IndexOctober 2024Month-end</t>
  </si>
  <si>
    <t>Dow Jones Best-in-Class World Ex-Alcohol, Tobacco, Gambling, Armaments &amp; Firearms, Energy, and Diversified Metals &amp; Mining IndexSeptember 2024Month-end</t>
  </si>
  <si>
    <t>Dow Jones Best-in-Class World Ex-Alcohol, Tobacco, Gambling, Armaments &amp; Firearms, Energy, and Diversified Metals &amp; Mining IndexAugust 2024Month-end</t>
  </si>
  <si>
    <t>Dow Jones Best-in-Class World Ex-Alcohol, Tobacco, Gambling, Armaments &amp; Firearms, Energy, and Diversified Metals &amp; Mining IndexJuly 2024Month-end</t>
  </si>
  <si>
    <t>Dow Jones Best-in-Class World Ex-Alcohol, Tobacco, Gambling, Armaments &amp; Firearms, Energy, and Diversified Metals &amp; Mining IndexJune 2024Month-end</t>
  </si>
  <si>
    <t>Dow Jones Best-in-Class World Ex-Alcohol, Tobacco, Gambling, Armaments &amp; Firearms, Energy, and Diversified Metals &amp; Mining IndexMay 2024Month-end</t>
  </si>
  <si>
    <t>Dow Jones Best-in-Class World Ex-Alcohol, Tobacco, Gambling, Armaments &amp; Firearms, Energy, and Diversified Metals &amp; Mining IndexApril 2024Month-end</t>
  </si>
  <si>
    <t>Dow Jones Best-in-Class World Ex-Alcohol, Tobacco, Gambling, Armaments &amp; Firearms, Energy, and Diversified Metals &amp; Mining IndexMarch 2024Month-end</t>
  </si>
  <si>
    <t>Dow Jones Best-in-Class World Ex-Alcohol, Tobacco, Gambling, Armaments &amp; Firearms, Energy, and Diversified Metals &amp; Mining IndexFebruary 2024Month-end</t>
  </si>
  <si>
    <t>Dow Jones Best-in-Class World Ex-Alcohol, Tobacco, Gambling, Armaments &amp; Firearms, Energy, and Diversified Metals &amp; Mining IndexJanuary 2024Month-end</t>
  </si>
  <si>
    <t>Dow Jones Best-in-Class World IndexDecember 2024Month-end</t>
  </si>
  <si>
    <t>Dow Jones Best-in-Class World IndexNovember 2024Month-end</t>
  </si>
  <si>
    <t>Dow Jones Best-in-Class World IndexOctober 2024Month-end</t>
  </si>
  <si>
    <t>Dow Jones Best-in-Class World IndexSeptember 2024Month-end</t>
  </si>
  <si>
    <t>Dow Jones Best-in-Class World IndexAugust 2024Month-end</t>
  </si>
  <si>
    <t>Dow Jones Best-in-Class World IndexJuly 2024Month-end</t>
  </si>
  <si>
    <t>Dow Jones Best-in-Class World IndexJune 2024Month-end</t>
  </si>
  <si>
    <t>Dow Jones Best-in-Class World IndexMay 2024Month-end</t>
  </si>
  <si>
    <t>Dow Jones Best-in-Class World IndexApril 2024Month-end</t>
  </si>
  <si>
    <t>Dow Jones Best-in-Class World IndexMarch 2024Month-end</t>
  </si>
  <si>
    <t>Dow Jones Best-in-Class World IndexFebruary 2024Month-end</t>
  </si>
  <si>
    <t>Dow Jones Best-in-Class World IndexJanuary 2024Month-end</t>
  </si>
  <si>
    <t>Dow Jones U.S. Select ESG REIT IndexDecember 2024Month-end</t>
  </si>
  <si>
    <t>Dow Jones U.S. Select ESG REIT IndexNovember 2024Month-end</t>
  </si>
  <si>
    <t>Dow Jones U.S. Select ESG REIT IndexOctober 2024Month-end</t>
  </si>
  <si>
    <t>Dow Jones U.S. Select ESG REIT IndexSeptember 2024Month-end</t>
  </si>
  <si>
    <t>Dow Jones U.S. Select ESG REIT IndexAugust 2024Month-end</t>
  </si>
  <si>
    <t>Dow Jones U.S. Select ESG REIT IndexJuly 2024Month-end</t>
  </si>
  <si>
    <t>Dow Jones U.S. Select ESG REIT IndexJune 2024Month-end</t>
  </si>
  <si>
    <t>Dow Jones U.S. Select ESG REIT IndexMay 2024Month-end</t>
  </si>
  <si>
    <t>Dow Jones U.S. Select ESG REIT IndexApril 2024Month-end</t>
  </si>
  <si>
    <t>Dow Jones U.S. Select ESG REIT IndexMarch 2024Month-end</t>
  </si>
  <si>
    <t>Dow Jones U.S. Select ESG REIT IndexFebruary 2024Month-end</t>
  </si>
  <si>
    <t>Dow Jones U.S. Select ESG REIT IndexJanuary 2024Month-end</t>
  </si>
  <si>
    <t>Dow Jones U.S. Select REIT IndexDecember 2024Month-end</t>
  </si>
  <si>
    <t>Dow Jones U.S. Select REIT IndexNovember 2024Month-end</t>
  </si>
  <si>
    <t>Dow Jones U.S. Select REIT IndexOctober 2024Month-end</t>
  </si>
  <si>
    <t>Dow Jones U.S. Select REIT IndexSeptember 2024Month-end</t>
  </si>
  <si>
    <t>Dow Jones U.S. Select REIT IndexAugust 2024Month-end</t>
  </si>
  <si>
    <t>Dow Jones U.S. Select REIT IndexJuly 2024Month-end</t>
  </si>
  <si>
    <t>Dow Jones U.S. Select REIT IndexJune 2024Month-end</t>
  </si>
  <si>
    <t>Dow Jones U.S. Select REIT IndexMay 2024Month-end</t>
  </si>
  <si>
    <t>Dow Jones U.S. Select REIT IndexApril 2024Month-end</t>
  </si>
  <si>
    <t>Dow Jones U.S. Select REIT IndexMarch 2024Month-end</t>
  </si>
  <si>
    <t>Dow Jones U.S. Select REIT IndexFebruary 2024Month-end</t>
  </si>
  <si>
    <t>Dow Jones U.S. Select REIT IndexJanuary 2024Month-end</t>
  </si>
  <si>
    <t>JPX/S&amp;P CAPEX &amp; Human Capital IndexDecember 2024Month-end</t>
  </si>
  <si>
    <t>JPX/S&amp;P CAPEX &amp; Human Capital IndexNovember 2024Month-end</t>
  </si>
  <si>
    <t>JPX/S&amp;P CAPEX &amp; Human Capital IndexOctober 2024Month-end</t>
  </si>
  <si>
    <t>JPX/S&amp;P CAPEX &amp; Human Capital IndexSeptember 2024Month-end</t>
  </si>
  <si>
    <t>JPX/S&amp;P CAPEX &amp; Human Capital IndexAugust 2024Month-end</t>
  </si>
  <si>
    <t>JPX/S&amp;P CAPEX &amp; Human Capital IndexJuly 2024Month-end</t>
  </si>
  <si>
    <t>JPX/S&amp;P CAPEX &amp; Human Capital IndexJune 2024Month-end</t>
  </si>
  <si>
    <t>JPX/S&amp;P CAPEX &amp; Human Capital IndexMay 2024Month-end</t>
  </si>
  <si>
    <t>JPX/S&amp;P CAPEX &amp; Human Capital IndexApril 2024Month-end</t>
  </si>
  <si>
    <t>JPX/S&amp;P CAPEX &amp; Human Capital IndexMarch 2024Month-end</t>
  </si>
  <si>
    <t>JPX/S&amp;P CAPEX &amp; Human Capital IndexFebruary 2024Month-end</t>
  </si>
  <si>
    <t>JPX/S&amp;P CAPEX &amp; Human Capital IndexJanuary 2024Month-end</t>
  </si>
  <si>
    <t>S&amp;P 400December 2024Month-end</t>
  </si>
  <si>
    <t>S&amp;P 400November 2024Month-end</t>
  </si>
  <si>
    <t>S&amp;P 400October 2024Month-end</t>
  </si>
  <si>
    <t>S&amp;P 400September 2024Month-end</t>
  </si>
  <si>
    <t>S&amp;P 400August 2024Month-end</t>
  </si>
  <si>
    <t>S&amp;P 400July 2024Month-end</t>
  </si>
  <si>
    <t>S&amp;P 400June 2024Month-end</t>
  </si>
  <si>
    <t>S&amp;P 400May 2024Month-end</t>
  </si>
  <si>
    <t>S&amp;P 400April 2024Month-end</t>
  </si>
  <si>
    <t>S&amp;P 400March 2024Month-end</t>
  </si>
  <si>
    <t>S&amp;P 400February 2024Month-end</t>
  </si>
  <si>
    <t>S&amp;P 400January 2024Month-end</t>
  </si>
  <si>
    <t>S&amp;P 400 Carbon Efficient IndexDecember 2024Month-end</t>
  </si>
  <si>
    <t>S&amp;P 400 Carbon Efficient IndexNovember 2024Month-end</t>
  </si>
  <si>
    <t>S&amp;P 400 Carbon Efficient IndexOctober 2024Month-end</t>
  </si>
  <si>
    <t>S&amp;P 400 Carbon Efficient IndexSeptember 2024Month-end</t>
  </si>
  <si>
    <t>S&amp;P 400 Carbon Efficient IndexAugust 2024Month-end</t>
  </si>
  <si>
    <t>S&amp;P 400 Carbon Efficient IndexJuly 2024Month-end</t>
  </si>
  <si>
    <t>S&amp;P 400 Carbon Efficient IndexJune 2024Month-end</t>
  </si>
  <si>
    <t>S&amp;P 400 Carbon Efficient IndexMay 2024Month-end</t>
  </si>
  <si>
    <t>S&amp;P 400 Carbon Efficient IndexApril 2024Month-end</t>
  </si>
  <si>
    <t>S&amp;P 400 Carbon Efficient IndexMarch 2024Month-end</t>
  </si>
  <si>
    <t>S&amp;P 400 Carbon Efficient IndexFebruary 2024Month-end</t>
  </si>
  <si>
    <t>S&amp;P 400 Carbon Efficient IndexJanuary 2024Month-end</t>
  </si>
  <si>
    <t>S&amp;P 500December 2024Month-end</t>
  </si>
  <si>
    <t>S&amp;P 500November 2024Month-end</t>
  </si>
  <si>
    <t>S&amp;P 500October 2024Month-end</t>
  </si>
  <si>
    <t>S&amp;P 500September 2024Month-end</t>
  </si>
  <si>
    <t>S&amp;P 500August 2024Month-end</t>
  </si>
  <si>
    <t>S&amp;P 500July 2024Month-end</t>
  </si>
  <si>
    <t>S&amp;P 500June 2024Month-end</t>
  </si>
  <si>
    <t>S&amp;P 500May 2024Month-end</t>
  </si>
  <si>
    <t>S&amp;P 500April 2024Month-end</t>
  </si>
  <si>
    <t>S&amp;P 500March 2024Month-end</t>
  </si>
  <si>
    <t>S&amp;P 500February 2024Month-end</t>
  </si>
  <si>
    <t>S&amp;P 500January 2024Month-end</t>
  </si>
  <si>
    <t>S&amp;P 500 + Eurozone LargeMidCap IndexDecember 2024Month-end</t>
  </si>
  <si>
    <t>S&amp;P 500 + Eurozone LargeMidCap IndexNovember 2024Month-end</t>
  </si>
  <si>
    <t>S&amp;P 500 + Eurozone LargeMidCap IndexOctober 2024Month-end</t>
  </si>
  <si>
    <t>S&amp;P 500 + Eurozone LargeMidCap IndexSeptember 2024Month-end</t>
  </si>
  <si>
    <t>S&amp;P 500 + Eurozone LargeMidCap IndexAugust 2024Month-end</t>
  </si>
  <si>
    <t>S&amp;P 500 + Eurozone LargeMidCap IndexJuly 2024Month-end</t>
  </si>
  <si>
    <t>S&amp;P 500 + Eurozone LargeMidCap IndexJune 2024Month-end</t>
  </si>
  <si>
    <t>S&amp;P 500 + Eurozone LargeMidCap IndexMay 2024Month-end</t>
  </si>
  <si>
    <t>S&amp;P 500 + Eurozone LargeMidCap IndexApril 2024Month-end</t>
  </si>
  <si>
    <t>S&amp;P 500 + Eurozone LargeMidCap IndexMarch 2024Month-end</t>
  </si>
  <si>
    <t>S&amp;P 500 + Eurozone LargeMidCap IndexFebruary 2024Month-end</t>
  </si>
  <si>
    <t>S&amp;P 500 + Eurozone LargeMidCap IndexJanuary 2024Month-end</t>
  </si>
  <si>
    <t>S&amp;P 500 Biodiversity IndexDecember 2024Month-end</t>
  </si>
  <si>
    <t>S&amp;P 500 Biodiversity IndexNovember 2024Month-end</t>
  </si>
  <si>
    <t>S&amp;P 500 Biodiversity IndexOctober 2024Month-end</t>
  </si>
  <si>
    <t>S&amp;P 500 Biodiversity IndexSeptember 2024Month-end</t>
  </si>
  <si>
    <t>S&amp;P 500 Biodiversity IndexAugust 2024Month-end</t>
  </si>
  <si>
    <t>S&amp;P 500 Biodiversity IndexJuly 2024Month-end</t>
  </si>
  <si>
    <t>S&amp;P 500 Biodiversity IndexJune 2024Month-end</t>
  </si>
  <si>
    <t>S&amp;P 500 Biodiversity IndexMay 2024Month-end</t>
  </si>
  <si>
    <t>S&amp;P 500 Biodiversity IndexApril 2024Month-end</t>
  </si>
  <si>
    <t>S&amp;P 500 Biodiversity IndexMarch 2024Month-end</t>
  </si>
  <si>
    <t>S&amp;P 500 Biodiversity IndexFebruary 2024Month-end</t>
  </si>
  <si>
    <t>S&amp;P 500 Biodiversity IndexJanuary 2024Month-end</t>
  </si>
  <si>
    <t>S&amp;P 500 Capped 35/20 Consumer Discretionary IndexDecember 2024Month-end</t>
  </si>
  <si>
    <t>S&amp;P 500 Capped 35/20 Consumer Discretionary IndexNovember 2024Month-end</t>
  </si>
  <si>
    <t>S&amp;P 500 Capped 35/20 Consumer Discretionary IndexOctober 2024Month-end</t>
  </si>
  <si>
    <t>S&amp;P 500 Capped 35/20 Consumer Discretionary IndexSeptember 2024Month-end</t>
  </si>
  <si>
    <t>S&amp;P 500 Capped 35/20 Consumer Discretionary IndexAugust 2024Month-end</t>
  </si>
  <si>
    <t>S&amp;P 500 Capped 35/20 Consumer Discretionary IndexJuly 2024Month-end</t>
  </si>
  <si>
    <t>S&amp;P 500 Capped 35/20 Consumer Discretionary IndexJune 2024Month-end</t>
  </si>
  <si>
    <t>S&amp;P 500 Capped 35/20 Consumer Discretionary IndexMay 2024Month-end</t>
  </si>
  <si>
    <t>S&amp;P 500 Capped 35/20 Consumer Discretionary IndexApril 2024Month-end</t>
  </si>
  <si>
    <t>S&amp;P 500 Capped 35/20 Consumer Discretionary IndexMarch 2024Month-end</t>
  </si>
  <si>
    <t>S&amp;P 500 Capped 35/20 Consumer Discretionary IndexFebruary 2024Month-end</t>
  </si>
  <si>
    <t>S&amp;P 500 Capped 35/20 Consumer Discretionary IndexJanuary 2024Month-end</t>
  </si>
  <si>
    <t>S&amp;P 500 Capped 35/20 Consumer Staples IndexDecember 2024Month-end</t>
  </si>
  <si>
    <t>S&amp;P 500 Capped 35/20 Consumer Staples IndexNovember 2024Month-end</t>
  </si>
  <si>
    <t>S&amp;P 500 Capped 35/20 Consumer Staples IndexOctober 2024Month-end</t>
  </si>
  <si>
    <t>S&amp;P 500 Capped 35/20 Consumer Staples IndexSeptember 2024Month-end</t>
  </si>
  <si>
    <t>S&amp;P 500 Capped 35/20 Consumer Staples IndexAugust 2024Month-end</t>
  </si>
  <si>
    <t>S&amp;P 500 Capped 35/20 Consumer Staples IndexJuly 2024Month-end</t>
  </si>
  <si>
    <t>S&amp;P 500 Capped 35/20 Consumer Staples IndexJune 2024Month-end</t>
  </si>
  <si>
    <t>S&amp;P 500 Capped 35/20 Consumer Staples IndexMay 2024Month-end</t>
  </si>
  <si>
    <t>S&amp;P 500 Capped 35/20 Consumer Staples IndexApril 2024Month-end</t>
  </si>
  <si>
    <t>S&amp;P 500 Capped 35/20 Consumer Staples IndexMarch 2024Month-end</t>
  </si>
  <si>
    <t>S&amp;P 500 Capped 35/20 Consumer Staples IndexFebruary 2024Month-end</t>
  </si>
  <si>
    <t>S&amp;P 500 Capped 35/20 Consumer Staples IndexJanuary 2024Month-end</t>
  </si>
  <si>
    <t>S&amp;P 500 Capped 35/20 Financials IndexDecember 2024Month-end</t>
  </si>
  <si>
    <t>S&amp;P 500 Capped 35/20 Financials IndexNovember 2024Month-end</t>
  </si>
  <si>
    <t>S&amp;P 500 Capped 35/20 Financials IndexOctober 2024Month-end</t>
  </si>
  <si>
    <t>S&amp;P 500 Capped 35/20 Financials IndexSeptember 2024Month-end</t>
  </si>
  <si>
    <t>S&amp;P 500 Capped 35/20 Financials IndexAugust 2024Month-end</t>
  </si>
  <si>
    <t>S&amp;P 500 Capped 35/20 Financials IndexJuly 2024Month-end</t>
  </si>
  <si>
    <t>S&amp;P 500 Capped 35/20 Financials IndexJune 2024Month-end</t>
  </si>
  <si>
    <t>S&amp;P 500 Capped 35/20 Financials IndexMay 2024Month-end</t>
  </si>
  <si>
    <t>S&amp;P 500 Capped 35/20 Financials IndexApril 2024Month-end</t>
  </si>
  <si>
    <t>S&amp;P 500 Capped 35/20 Financials IndexMarch 2024Month-end</t>
  </si>
  <si>
    <t>S&amp;P 500 Capped 35/20 Financials IndexFebruary 2024Month-end</t>
  </si>
  <si>
    <t>S&amp;P 500 Capped 35/20 Financials IndexJanuary 2024Month-end</t>
  </si>
  <si>
    <t>S&amp;P 500 Capped 35/20 Industrials IndexDecember 2024Month-end</t>
  </si>
  <si>
    <t>S&amp;P 500 Capped 35/20 Industrials IndexNovember 2024Month-end</t>
  </si>
  <si>
    <t>S&amp;P 500 Capped 35/20 Industrials IndexOctober 2024Month-end</t>
  </si>
  <si>
    <t>S&amp;P 500 Capped 35/20 Industrials IndexSeptember 2024Month-end</t>
  </si>
  <si>
    <t>S&amp;P 500 Capped 35/20 Industrials IndexAugust 2024Month-end</t>
  </si>
  <si>
    <t>S&amp;P 500 Capped 35/20 Industrials IndexJuly 2024Month-end</t>
  </si>
  <si>
    <t>S&amp;P 500 Capped 35/20 Industrials IndexJune 2024Month-end</t>
  </si>
  <si>
    <t>S&amp;P 500 Capped 35/20 Industrials IndexMay 2024Month-end</t>
  </si>
  <si>
    <t>S&amp;P 500 Capped 35/20 Industrials IndexApril 2024Month-end</t>
  </si>
  <si>
    <t>S&amp;P 500 Capped 35/20 Industrials IndexMarch 2024Month-end</t>
  </si>
  <si>
    <t>S&amp;P 500 Capped 35/20 Industrials IndexFebruary 2024Month-end</t>
  </si>
  <si>
    <t>S&amp;P 500 Capped 35/20 Industrials IndexJanuary 2024Month-end</t>
  </si>
  <si>
    <t>S&amp;P 500 Capped 35/20 Information Technology IndexDecember 2024Month-end</t>
  </si>
  <si>
    <t>S&amp;P 500 Capped 35/20 Information Technology IndexNovember 2024Month-end</t>
  </si>
  <si>
    <t>S&amp;P 500 Capped 35/20 Information Technology IndexOctober 2024Month-end</t>
  </si>
  <si>
    <t>S&amp;P 500 Capped 35/20 Information Technology IndexSeptember 2024Month-end</t>
  </si>
  <si>
    <t>S&amp;P 500 Capped 35/20 Information Technology IndexAugust 2024Month-end</t>
  </si>
  <si>
    <t>S&amp;P 500 Capped 35/20 Information Technology IndexJuly 2024Month-end</t>
  </si>
  <si>
    <t>S&amp;P 500 Capped 35/20 Information Technology IndexJune 2024Month-end</t>
  </si>
  <si>
    <t>S&amp;P 500 Capped 35/20 Information Technology IndexMay 2024Month-end</t>
  </si>
  <si>
    <t>S&amp;P 500 Capped 35/20 Information Technology IndexApril 2024Month-end</t>
  </si>
  <si>
    <t>S&amp;P 500 Capped 35/20 Information Technology IndexMarch 2024Month-end</t>
  </si>
  <si>
    <t>S&amp;P 500 Capped 35/20 Information Technology IndexFebruary 2024Month-end</t>
  </si>
  <si>
    <t>S&amp;P 500 Capped 35/20 Information Technology IndexJanuary 2024Month-end</t>
  </si>
  <si>
    <t>S&amp;P 500 Carbon Efficient IndexDecember 2024Month-end</t>
  </si>
  <si>
    <t>S&amp;P 500 Carbon Efficient IndexNovember 2024Month-end</t>
  </si>
  <si>
    <t>S&amp;P 500 Carbon Efficient IndexOctober 2024Month-end</t>
  </si>
  <si>
    <t>S&amp;P 500 Carbon Efficient IndexSeptember 2024Month-end</t>
  </si>
  <si>
    <t>S&amp;P 500 Carbon Efficient IndexAugust 2024Month-end</t>
  </si>
  <si>
    <t>S&amp;P 500 Carbon Efficient IndexJuly 2024Month-end</t>
  </si>
  <si>
    <t>S&amp;P 500 Carbon Efficient IndexJune 2024Month-end</t>
  </si>
  <si>
    <t>S&amp;P 500 Carbon Efficient IndexMay 2024Month-end</t>
  </si>
  <si>
    <t>S&amp;P 500 Carbon Efficient IndexApril 2024Month-end</t>
  </si>
  <si>
    <t>S&amp;P 500 Carbon Efficient IndexMarch 2024Month-end</t>
  </si>
  <si>
    <t>S&amp;P 500 Carbon Efficient IndexFebruary 2024Month-end</t>
  </si>
  <si>
    <t>S&amp;P 500 Carbon Efficient IndexJanuary 2024Month-end</t>
  </si>
  <si>
    <t>S&amp;P 500 Carbon Efficient Select IndexDecember 2024Month-end</t>
  </si>
  <si>
    <t>S&amp;P 500 Carbon Efficient Select IndexNovember 2024Month-end</t>
  </si>
  <si>
    <t>S&amp;P 500 Carbon Efficient Select IndexOctober 2024Month-end</t>
  </si>
  <si>
    <t>S&amp;P 500 Carbon Efficient Select IndexSeptember 2024Month-end</t>
  </si>
  <si>
    <t>S&amp;P 500 Carbon Efficient Select IndexAugust 2024Month-end</t>
  </si>
  <si>
    <t>S&amp;P 500 Carbon Efficient Select IndexJuly 2024Month-end</t>
  </si>
  <si>
    <t>S&amp;P 500 Carbon Efficient Select IndexJune 2024Month-end</t>
  </si>
  <si>
    <t>S&amp;P 500 Carbon Efficient Select IndexMay 2024Month-end</t>
  </si>
  <si>
    <t>S&amp;P 500 Carbon Efficient Select IndexApril 2024Month-end</t>
  </si>
  <si>
    <t>S&amp;P 500 Carbon Efficient Select IndexMarch 2024Month-end</t>
  </si>
  <si>
    <t>S&amp;P 500 Carbon Efficient Select IndexFebruary 2024Month-end</t>
  </si>
  <si>
    <t>S&amp;P 500 Carbon Efficient Select IndexJanuary 2024Month-end</t>
  </si>
  <si>
    <t>S&amp;P 500 Catholic Values Focused 100 IndexDecember 2024Month-end</t>
  </si>
  <si>
    <t>S&amp;P 500 Catholic Values Focused 100 IndexNovember 2024Month-end</t>
  </si>
  <si>
    <t>S&amp;P 500 Catholic Values Focused 100 IndexOctober 2024Month-end</t>
  </si>
  <si>
    <t>S&amp;P 500 Catholic Values Focused 100 IndexSeptember 2024Month-end</t>
  </si>
  <si>
    <t>S&amp;P 500 Catholic Values Focused 100 IndexAugust 2024Month-end</t>
  </si>
  <si>
    <t>S&amp;P 500 Catholic Values Focused 100 IndexJuly 2024Month-end</t>
  </si>
  <si>
    <t>S&amp;P 500 Catholic Values Focused 100 IndexJune 2024Month-end</t>
  </si>
  <si>
    <t>S&amp;P 500 Catholic Values Focused 100 IndexMay 2024Month-end</t>
  </si>
  <si>
    <t>S&amp;P 500 Catholic Values Focused 100 IndexApril 2024Month-end</t>
  </si>
  <si>
    <t>S&amp;P 500 Catholic Values Focused 100 IndexMarch 2024Month-end</t>
  </si>
  <si>
    <t>S&amp;P 500 Catholic Values Focused 100 IndexFebruary 2024Month-end</t>
  </si>
  <si>
    <t>S&amp;P 500 Catholic Values Focused 100 IndexJanuary 2024Month-end</t>
  </si>
  <si>
    <t>S&amp;P 500 Catholic Values IndexDecember 2024Month-end</t>
  </si>
  <si>
    <t>S&amp;P 500 Catholic Values IndexNovember 2024Month-end</t>
  </si>
  <si>
    <t>S&amp;P 500 Catholic Values IndexOctober 2024Month-end</t>
  </si>
  <si>
    <t>S&amp;P 500 Catholic Values IndexSeptember 2024Month-end</t>
  </si>
  <si>
    <t>S&amp;P 500 Catholic Values IndexAugust 2024Month-end</t>
  </si>
  <si>
    <t>S&amp;P 500 Catholic Values IndexJuly 2024Month-end</t>
  </si>
  <si>
    <t>S&amp;P 500 Catholic Values IndexJune 2024Month-end</t>
  </si>
  <si>
    <t>S&amp;P 500 Catholic Values IndexMay 2024Month-end</t>
  </si>
  <si>
    <t>S&amp;P 500 Catholic Values IndexApril 2024Month-end</t>
  </si>
  <si>
    <t>S&amp;P 500 Catholic Values IndexMarch 2024Month-end</t>
  </si>
  <si>
    <t>S&amp;P 500 Catholic Values IndexFebruary 2024Month-end</t>
  </si>
  <si>
    <t>S&amp;P 500 Catholic Values IndexJanuary 2024Month-end</t>
  </si>
  <si>
    <t>S&amp;P 500 Climate Transition Base ESG IndexDecember 2024Month-end</t>
  </si>
  <si>
    <t>S&amp;P 500 Climate Transition Base ESG IndexNovember 2024Month-end</t>
  </si>
  <si>
    <t>S&amp;P 500 Climate Transition Base ESG IndexOctober 2024Month-end</t>
  </si>
  <si>
    <t>S&amp;P 500 Climate Transition Base ESG IndexSeptember 2024Month-end</t>
  </si>
  <si>
    <t>S&amp;P 500 Climate Transition Base ESG IndexAugust 2024Month-end</t>
  </si>
  <si>
    <t>S&amp;P 500 Climate Transition Base ESG IndexJuly 2024Month-end</t>
  </si>
  <si>
    <t>S&amp;P 500 Climate Transition Base ESG IndexJune 2024Month-end</t>
  </si>
  <si>
    <t>S&amp;P 500 Climate Transition Base ESG IndexMay 2024Month-end</t>
  </si>
  <si>
    <t>S&amp;P 500 Climate Transition Base ESG IndexApril 2024Month-end</t>
  </si>
  <si>
    <t>S&amp;P 500 Climate Transition Base ESG IndexMarch 2024Month-end</t>
  </si>
  <si>
    <t>S&amp;P 500 Climate Transition Base ESG IndexFebruary 2024Month-end</t>
  </si>
  <si>
    <t>S&amp;P 500 Climate Transition Base ESG IndexJanuary 2024Month-end</t>
  </si>
  <si>
    <t>S&amp;P 500 Climate Transition Base Pathway-Aligned ESG IndexDecember 2024Month-end</t>
  </si>
  <si>
    <t>S&amp;P 500 Climate Transition Base Pathway-Aligned ESG IndexNovember 2024Month-end</t>
  </si>
  <si>
    <t>S&amp;P 500 Climate Transition Base Pathway-Aligned ESG IndexOctober 2024Month-end</t>
  </si>
  <si>
    <t>S&amp;P 500 Climate Transition Base Pathway-Aligned ESG IndexSeptember 2024Month-end</t>
  </si>
  <si>
    <t>S&amp;P 500 Climate Transition Base Pathway-Aligned ESG IndexAugust 2024Month-end</t>
  </si>
  <si>
    <t>S&amp;P 500 Climate Transition Base Pathway-Aligned ESG IndexJuly 2024Month-end</t>
  </si>
  <si>
    <t>S&amp;P 500 Climate Transition Base Pathway-Aligned ESG IndexJune 2024Month-end</t>
  </si>
  <si>
    <t>S&amp;P 500 Climate Transition Base Pathway-Aligned ESG IndexMay 2024Month-end</t>
  </si>
  <si>
    <t>S&amp;P 500 Climate Transition Base Pathway-Aligned ESG IndexApril 2024Month-end</t>
  </si>
  <si>
    <t>S&amp;P 500 Climate Transition Base Pathway-Aligned ESG IndexMarch 2024Month-end</t>
  </si>
  <si>
    <t>S&amp;P 500 Climate Transition Base Pathway-Aligned ESG IndexFebruary 2024Month-end</t>
  </si>
  <si>
    <t>S&amp;P 500 Climate Transition Base Pathway-Aligned ESG IndexJanuary 2024Month-end</t>
  </si>
  <si>
    <t>S&amp;P 500 Environmental &amp; Socially Responsible Exclusion IndexDecember 2024Month-end</t>
  </si>
  <si>
    <t>S&amp;P 500 Environmental &amp; Socially Responsible Exclusion IndexNovember 2024Month-end</t>
  </si>
  <si>
    <t>S&amp;P 500 Environmental &amp; Socially Responsible Exclusion IndexOctober 2024Month-end</t>
  </si>
  <si>
    <t>S&amp;P 500 Environmental &amp; Socially Responsible Exclusion IndexSeptember 2024Month-end</t>
  </si>
  <si>
    <t>S&amp;P 500 Environmental &amp; Socially Responsible Exclusion IndexAugust 2024Month-end</t>
  </si>
  <si>
    <t>S&amp;P 500 Environmental &amp; Socially Responsible Exclusion IndexJuly 2024Month-end</t>
  </si>
  <si>
    <t>S&amp;P 500 Environmental &amp; Socially Responsible Exclusion IndexJune 2024Month-end</t>
  </si>
  <si>
    <t>S&amp;P 500 Environmental &amp; Socially Responsible Exclusion IndexMay 2024Month-end</t>
  </si>
  <si>
    <t>S&amp;P 500 Environmental &amp; Socially Responsible Exclusion IndexApril 2024Month-end</t>
  </si>
  <si>
    <t>S&amp;P 500 Environmental &amp; Socially Responsible Exclusion IndexMarch 2024Month-end</t>
  </si>
  <si>
    <t>S&amp;P 500 Environmental &amp; Socially Responsible Exclusion IndexFebruary 2024Month-end</t>
  </si>
  <si>
    <t>S&amp;P 500 Environmental &amp; Socially Responsible Exclusion IndexJanuary 2024Month-end</t>
  </si>
  <si>
    <t>S&amp;P 500 Environmental &amp; Socially Responsible IndexDecember 2024Month-end</t>
  </si>
  <si>
    <t>S&amp;P 500 Environmental &amp; Socially Responsible IndexNovember 2024Month-end</t>
  </si>
  <si>
    <t>S&amp;P 500 Environmental &amp; Socially Responsible IndexOctober 2024Month-end</t>
  </si>
  <si>
    <t>S&amp;P 500 Environmental &amp; Socially Responsible IndexSeptember 2024Month-end</t>
  </si>
  <si>
    <t>S&amp;P 500 Environmental &amp; Socially Responsible IndexAugust 2024Month-end</t>
  </si>
  <si>
    <t>S&amp;P 500 Environmental &amp; Socially Responsible IndexJuly 2024Month-end</t>
  </si>
  <si>
    <t>S&amp;P 500 Environmental &amp; Socially Responsible IndexJune 2024Month-end</t>
  </si>
  <si>
    <t>S&amp;P 500 Environmental &amp; Socially Responsible IndexMay 2024Month-end</t>
  </si>
  <si>
    <t>S&amp;P 500 Environmental &amp; Socially Responsible IndexApril 2024Month-end</t>
  </si>
  <si>
    <t>S&amp;P 500 Environmental &amp; Socially Responsible IndexMarch 2024Month-end</t>
  </si>
  <si>
    <t>S&amp;P 500 Environmental &amp; Socially Responsible IndexFebruary 2024Month-end</t>
  </si>
  <si>
    <t>S&amp;P 500 Environmental &amp; Socially Responsible IndexJanuary 2024Month-end</t>
  </si>
  <si>
    <t>S&amp;P 500 Equal Weight Scored &amp; Screened IndexDecember 2024Month-end</t>
  </si>
  <si>
    <t>S&amp;P 500 Equal Weight Scored &amp; Screened IndexNovember 2024Month-end</t>
  </si>
  <si>
    <t>S&amp;P 500 Equal Weight Scored &amp; Screened IndexOctober 2024Month-end</t>
  </si>
  <si>
    <t>S&amp;P 500 Equal Weight Scored &amp; Screened IndexSeptember 2024Month-end</t>
  </si>
  <si>
    <t>S&amp;P 500 Equal Weight Scored &amp; Screened IndexAugust 2024Month-end</t>
  </si>
  <si>
    <t>S&amp;P 500 Equal Weight Scored &amp; Screened IndexJuly 2024Month-end</t>
  </si>
  <si>
    <t>S&amp;P 500 Equal Weight Scored &amp; Screened IndexJune 2024Month-end</t>
  </si>
  <si>
    <t>S&amp;P 500 Equal Weight Scored &amp; Screened IndexMay 2024Month-end</t>
  </si>
  <si>
    <t>S&amp;P 500 Equal Weight Scored &amp; Screened IndexApril 2024Month-end</t>
  </si>
  <si>
    <t>S&amp;P 500 Equal Weight Scored &amp; Screened IndexMarch 2024Month-end</t>
  </si>
  <si>
    <t>S&amp;P 500 Equal Weight Scored &amp; Screened IndexFebruary 2024Month-end</t>
  </si>
  <si>
    <t>S&amp;P 500 Equal Weight Scored &amp; Screened IndexJanuary 2024Month-end</t>
  </si>
  <si>
    <t>S&amp;P 500 Equal Weight Scored &amp; Screened Leaders Select IndexDecember 2024Month-end</t>
  </si>
  <si>
    <t>S&amp;P 500 Equal Weight Scored &amp; Screened Leaders Select IndexNovember 2024Month-end</t>
  </si>
  <si>
    <t>S&amp;P 500 Equal Weight Scored &amp; Screened Leaders Select IndexOctober 2024Month-end</t>
  </si>
  <si>
    <t>S&amp;P 500 Equal Weight Scored &amp; Screened Leaders Select IndexSeptember 2024Month-end</t>
  </si>
  <si>
    <t>S&amp;P 500 Equal Weight Scored &amp; Screened Leaders Select IndexAugust 2024Month-end</t>
  </si>
  <si>
    <t>S&amp;P 500 Equal Weight Scored &amp; Screened Leaders Select IndexJuly 2024Month-end</t>
  </si>
  <si>
    <t>S&amp;P 500 Equal Weight Scored &amp; Screened Leaders Select IndexJune 2024Month-end</t>
  </si>
  <si>
    <t>S&amp;P 500 Equal Weight Scored &amp; Screened Leaders Select IndexMay 2024Month-end</t>
  </si>
  <si>
    <t>S&amp;P 500 Equal Weight Scored &amp; Screened Leaders Select IndexApril 2024Month-end</t>
  </si>
  <si>
    <t>S&amp;P 500 Equal Weight Scored &amp; Screened Leaders Select IndexMarch 2024Month-end</t>
  </si>
  <si>
    <t>S&amp;P 500 Equal Weight Scored &amp; Screened Leaders Select IndexFebruary 2024Month-end</t>
  </si>
  <si>
    <t>S&amp;P 500 Equal Weight Scored &amp; Screened Leaders Select IndexJanuary 2024Month-end</t>
  </si>
  <si>
    <t>S&amp;P 500 Equal Weight Thermal Coal Screened IndexDecember 2024Month-end</t>
  </si>
  <si>
    <t>S&amp;P 500 Equal Weight Thermal Coal Screened IndexNovember 2024Month-end</t>
  </si>
  <si>
    <t>S&amp;P 500 Equal Weight Thermal Coal Screened IndexOctober 2024Month-end</t>
  </si>
  <si>
    <t>S&amp;P 500 Equal Weight Thermal Coal Screened IndexSeptember 2024Month-end</t>
  </si>
  <si>
    <t>S&amp;P 500 Equal Weight Thermal Coal Screened IndexAugust 2024Month-end</t>
  </si>
  <si>
    <t>S&amp;P 500 Equal Weight Thermal Coal Screened IndexJuly 2024Month-end</t>
  </si>
  <si>
    <t>S&amp;P 500 Equal Weight Thermal Coal Screened IndexJune 2024Month-end</t>
  </si>
  <si>
    <t>S&amp;P 500 Equal Weight Thermal Coal Screened IndexMay 2024Month-end</t>
  </si>
  <si>
    <t>S&amp;P 500 Equal Weight Thermal Coal Screened IndexApril 2024Month-end</t>
  </si>
  <si>
    <t>S&amp;P 500 Equal Weight Thermal Coal Screened IndexMarch 2024Month-end</t>
  </si>
  <si>
    <t>S&amp;P 500 Equal Weight Thermal Coal Screened IndexFebruary 2024Month-end</t>
  </si>
  <si>
    <t>S&amp;P 500 Equal Weight Thermal Coal Screened IndexJanuary 2024Month-end</t>
  </si>
  <si>
    <t>S&amp;P 500 Equal Weighted IndexDecember 2024Month-end</t>
  </si>
  <si>
    <t>S&amp;P 500 Equal Weighted IndexNovember 2024Month-end</t>
  </si>
  <si>
    <t>S&amp;P 500 Equal Weighted IndexOctober 2024Month-end</t>
  </si>
  <si>
    <t>S&amp;P 500 Equal Weighted IndexSeptember 2024Month-end</t>
  </si>
  <si>
    <t>S&amp;P 500 Equal Weighted IndexAugust 2024Month-end</t>
  </si>
  <si>
    <t>S&amp;P 500 Equal Weighted IndexJuly 2024Month-end</t>
  </si>
  <si>
    <t>S&amp;P 500 Equal Weighted IndexJune 2024Month-end</t>
  </si>
  <si>
    <t>S&amp;P 500 Equal Weighted IndexMay 2024Month-end</t>
  </si>
  <si>
    <t>S&amp;P 500 Equal Weighted IndexApril 2024Month-end</t>
  </si>
  <si>
    <t>S&amp;P 500 Equal Weighted IndexMarch 2024Month-end</t>
  </si>
  <si>
    <t>S&amp;P 500 Equal Weighted IndexFebruary 2024Month-end</t>
  </si>
  <si>
    <t>S&amp;P 500 Equal Weighted IndexJanuary 2024Month-end</t>
  </si>
  <si>
    <t>S&amp;P 500 Dividend Aristocrats Screened IndexDecember 2024Month-end</t>
  </si>
  <si>
    <t>S&amp;P 500 Dividend Aristocrats Screened IndexNovember 2024Month-end</t>
  </si>
  <si>
    <t>S&amp;P 500 Dividend Aristocrats Screened IndexOctober 2024Month-end</t>
  </si>
  <si>
    <t>S&amp;P 500 Dividend Aristocrats Screened IndexSeptember 2024Month-end</t>
  </si>
  <si>
    <t>S&amp;P 500 Dividend Aristocrats Screened IndexAugust 2024Month-end</t>
  </si>
  <si>
    <t>S&amp;P 500 Dividend Aristocrats Screened IndexJuly 2024Month-end</t>
  </si>
  <si>
    <t>S&amp;P 500 Dividend Aristocrats Screened IndexJune 2024Month-end</t>
  </si>
  <si>
    <t>S&amp;P 500 Dividend Aristocrats Screened IndexMay 2024Month-end</t>
  </si>
  <si>
    <t>S&amp;P 500 Dividend Aristocrats Screened IndexApril 2024Month-end</t>
  </si>
  <si>
    <t>S&amp;P 500 Dividend Aristocrats Screened IndexMarch 2024Month-end</t>
  </si>
  <si>
    <t>S&amp;P 500 Dividend Aristocrats Screened IndexFebruary 2024Month-end</t>
  </si>
  <si>
    <t>S&amp;P 500 Dividend Aristocrats Screened IndexJanuary 2024Month-end</t>
  </si>
  <si>
    <t>S&amp;P 500 ESG Elite IndexDecember 2024Month-end</t>
  </si>
  <si>
    <t>S&amp;P 500 ESG Elite IndexNovember 2024Month-end</t>
  </si>
  <si>
    <t>S&amp;P 500 ESG Elite IndexOctober 2024Month-end</t>
  </si>
  <si>
    <t>S&amp;P 500 ESG Elite IndexSeptember 2024Month-end</t>
  </si>
  <si>
    <t>S&amp;P 500 ESG Elite IndexAugust 2024Month-end</t>
  </si>
  <si>
    <t>S&amp;P 500 ESG Elite IndexJuly 2024Month-end</t>
  </si>
  <si>
    <t>S&amp;P 500 ESG Elite IndexJune 2024Month-end</t>
  </si>
  <si>
    <t>S&amp;P 500 ESG Elite IndexMay 2024Month-end</t>
  </si>
  <si>
    <t>S&amp;P 500 ESG Elite IndexApril 2024Month-end</t>
  </si>
  <si>
    <t>S&amp;P 500 ESG Elite IndexMarch 2024Month-end</t>
  </si>
  <si>
    <t>S&amp;P 500 ESG Elite IndexFebruary 2024Month-end</t>
  </si>
  <si>
    <t>S&amp;P 500 ESG Elite IndexJanuary 2024Month-end</t>
  </si>
  <si>
    <t>S&amp;P 500 ESG Enhanced Value IndexDecember 2024Month-end</t>
  </si>
  <si>
    <t>S&amp;P 500 ESG Enhanced Value IndexNovember 2024Month-end</t>
  </si>
  <si>
    <t>S&amp;P 500 ESG Enhanced Value IndexOctober 2024Month-end</t>
  </si>
  <si>
    <t>S&amp;P 500 ESG Enhanced Value IndexSeptember 2024Month-end</t>
  </si>
  <si>
    <t>S&amp;P 500 ESG Enhanced Value IndexAugust 2024Month-end</t>
  </si>
  <si>
    <t>S&amp;P 500 ESG Enhanced Value IndexJuly 2024Month-end</t>
  </si>
  <si>
    <t>S&amp;P 500 ESG Enhanced Value IndexJune 2024Month-end</t>
  </si>
  <si>
    <t>S&amp;P 500 ESG Enhanced Value IndexMay 2024Month-end</t>
  </si>
  <si>
    <t>S&amp;P 500 ESG Enhanced Value IndexApril 2024Month-end</t>
  </si>
  <si>
    <t>S&amp;P 500 ESG Enhanced Value IndexMarch 2024Month-end</t>
  </si>
  <si>
    <t>S&amp;P 500 ESG Enhanced Value IndexFebruary 2024Month-end</t>
  </si>
  <si>
    <t>S&amp;P 500 ESG Enhanced Value IndexJanuary 2024Month-end</t>
  </si>
  <si>
    <t>S&amp;P 500 Scored &amp; Screened IndexDecember 2024Month-end</t>
  </si>
  <si>
    <t>S&amp;P 500 Scored &amp; Screened IndexNovember 2024Month-end</t>
  </si>
  <si>
    <t>S&amp;P 500 Scored &amp; Screened IndexOctober 2024Month-end</t>
  </si>
  <si>
    <t>S&amp;P 500 Scored &amp; Screened IndexSeptember 2024Month-end</t>
  </si>
  <si>
    <t>S&amp;P 500 Scored &amp; Screened IndexAugust 2024Month-end</t>
  </si>
  <si>
    <t>S&amp;P 500 Scored &amp; Screened IndexJuly 2024Month-end</t>
  </si>
  <si>
    <t>S&amp;P 500 Scored &amp; Screened IndexJune 2024Month-end</t>
  </si>
  <si>
    <t>S&amp;P 500 Scored &amp; Screened IndexMay 2024Month-end</t>
  </si>
  <si>
    <t>S&amp;P 500 Scored &amp; Screened IndexApril 2024Month-end</t>
  </si>
  <si>
    <t>S&amp;P 500 Scored &amp; Screened IndexMarch 2024Month-end</t>
  </si>
  <si>
    <t>S&amp;P 500 Scored &amp; Screened IndexFebruary 2024Month-end</t>
  </si>
  <si>
    <t>S&amp;P 500 Scored &amp; Screened IndexJanuary 2024Month-end</t>
  </si>
  <si>
    <t>S&amp;P 500 Scored &amp; Screened Leaders IndexDecember 2024Month-end</t>
  </si>
  <si>
    <t>S&amp;P 500 Scored &amp; Screened Leaders IndexNovember 2024Month-end</t>
  </si>
  <si>
    <t>S&amp;P 500 Scored &amp; Screened Leaders IndexOctober 2024Month-end</t>
  </si>
  <si>
    <t>S&amp;P 500 Scored &amp; Screened Leaders IndexSeptember 2024Month-end</t>
  </si>
  <si>
    <t>S&amp;P 500 Scored &amp; Screened Leaders IndexAugust 2024Month-end</t>
  </si>
  <si>
    <t>S&amp;P 500 Scored &amp; Screened Leaders IndexJuly 2024Month-end</t>
  </si>
  <si>
    <t>S&amp;P 500 Scored &amp; Screened Leaders IndexJune 2024Month-end</t>
  </si>
  <si>
    <t>S&amp;P 500 Scored &amp; Screened Leaders IndexMay 2024Month-end</t>
  </si>
  <si>
    <t>S&amp;P 500 Scored &amp; Screened Leaders IndexApril 2024Month-end</t>
  </si>
  <si>
    <t>S&amp;P 500 Scored &amp; Screened Leaders IndexMarch 2024Month-end</t>
  </si>
  <si>
    <t>S&amp;P 500 Scored &amp; Screened Leaders IndexFebruary 2024Month-end</t>
  </si>
  <si>
    <t>S&amp;P 500 Scored &amp; Screened Leaders IndexJanuary 2024Month-end</t>
  </si>
  <si>
    <t>S&amp;P 500 ESG Low Volatility IndexDecember 2024Month-end</t>
  </si>
  <si>
    <t>S&amp;P 500 ESG Low Volatility IndexNovember 2024Month-end</t>
  </si>
  <si>
    <t>S&amp;P 500 ESG Low Volatility IndexOctober 2024Month-end</t>
  </si>
  <si>
    <t>S&amp;P 500 ESG Low Volatility IndexSeptember 2024Month-end</t>
  </si>
  <si>
    <t>S&amp;P 500 ESG Low Volatility IndexAugust 2024Month-end</t>
  </si>
  <si>
    <t>S&amp;P 500 ESG Low Volatility IndexJuly 2024Month-end</t>
  </si>
  <si>
    <t>S&amp;P 500 ESG Low Volatility IndexJune 2024Month-end</t>
  </si>
  <si>
    <t>S&amp;P 500 ESG Low Volatility IndexMay 2024Month-end</t>
  </si>
  <si>
    <t>S&amp;P 500 ESG Low Volatility IndexApril 2024Month-end</t>
  </si>
  <si>
    <t>S&amp;P 500 ESG Low Volatility IndexMarch 2024Month-end</t>
  </si>
  <si>
    <t>S&amp;P 500 ESG Low Volatility IndexFebruary 2024Month-end</t>
  </si>
  <si>
    <t>S&amp;P 500 ESG Low Volatility IndexJanuary 2024Month-end</t>
  </si>
  <si>
    <t>S&amp;P 500 ESG Momentum IndexDecember 2024Month-end</t>
  </si>
  <si>
    <t>S&amp;P 500 ESG Momentum IndexNovember 2024Month-end</t>
  </si>
  <si>
    <t>S&amp;P 500 ESG Momentum IndexOctober 2024Month-end</t>
  </si>
  <si>
    <t>S&amp;P 500 ESG Momentum IndexSeptember 2024Month-end</t>
  </si>
  <si>
    <t>S&amp;P 500 ESG Momentum IndexAugust 2024Month-end</t>
  </si>
  <si>
    <t>S&amp;P 500 ESG Momentum IndexJuly 2024Month-end</t>
  </si>
  <si>
    <t>S&amp;P 500 ESG Momentum IndexJune 2024Month-end</t>
  </si>
  <si>
    <t>S&amp;P 500 ESG Momentum IndexMay 2024Month-end</t>
  </si>
  <si>
    <t>S&amp;P 500 ESG Momentum IndexApril 2024Month-end</t>
  </si>
  <si>
    <t>S&amp;P 500 ESG Momentum IndexMarch 2024Month-end</t>
  </si>
  <si>
    <t>S&amp;P 500 ESG Momentum IndexFebruary 2024Month-end</t>
  </si>
  <si>
    <t>S&amp;P 500 ESG Momentum IndexJanuary 2024Month-end</t>
  </si>
  <si>
    <t>S&amp;P 500 ESG Quality IndexDecember 2024Month-end</t>
  </si>
  <si>
    <t>S&amp;P 500 ESG Quality IndexNovember 2024Month-end</t>
  </si>
  <si>
    <t>S&amp;P 500 ESG Quality IndexOctober 2024Month-end</t>
  </si>
  <si>
    <t>S&amp;P 500 ESG Quality IndexSeptember 2024Month-end</t>
  </si>
  <si>
    <t>S&amp;P 500 ESG Quality IndexAugust 2024Month-end</t>
  </si>
  <si>
    <t>S&amp;P 500 ESG Quality IndexJuly 2024Month-end</t>
  </si>
  <si>
    <t>S&amp;P 500 ESG Quality IndexJune 2024Month-end</t>
  </si>
  <si>
    <t>S&amp;P 500 ESG Quality IndexMay 2024Month-end</t>
  </si>
  <si>
    <t>S&amp;P 500 ESG Quality IndexApril 2024Month-end</t>
  </si>
  <si>
    <t>S&amp;P 500 ESG Quality IndexMarch 2024Month-end</t>
  </si>
  <si>
    <t>S&amp;P 500 ESG Quality IndexFebruary 2024Month-end</t>
  </si>
  <si>
    <t>S&amp;P 500 ESG Quality IndexJanuary 2024Month-end</t>
  </si>
  <si>
    <t>S&amp;P 500 ESG Shariah IndexDecember 2024Month-end</t>
  </si>
  <si>
    <t>S&amp;P 500 ESG Shariah IndexNovember 2024Month-end</t>
  </si>
  <si>
    <t>S&amp;P 500 ESG Shariah IndexOctober 2024Month-end</t>
  </si>
  <si>
    <t>S&amp;P 500 ESG Shariah IndexSeptember 2024Month-end</t>
  </si>
  <si>
    <t>S&amp;P 500 ESG Shariah IndexAugust 2024Month-end</t>
  </si>
  <si>
    <t>S&amp;P 500 ESG Shariah IndexJuly 2024Month-end</t>
  </si>
  <si>
    <t>S&amp;P 500 ESG Shariah IndexJune 2024Month-end</t>
  </si>
  <si>
    <t>S&amp;P 500 ESG Shariah IndexMay 2024Month-end</t>
  </si>
  <si>
    <t>S&amp;P 500 ESG Shariah IndexApril 2024Month-end</t>
  </si>
  <si>
    <t>S&amp;P 500 ESG Shariah IndexMarch 2024Month-end</t>
  </si>
  <si>
    <t>S&amp;P 500 ESG Shariah IndexFebruary 2024Month-end</t>
  </si>
  <si>
    <t>S&amp;P 500 ESG Shariah IndexJanuary 2024Month-end</t>
  </si>
  <si>
    <t>S&amp;P 500 ESG Tilted (Heavy) IndexDecember 2024Month-end</t>
  </si>
  <si>
    <t>S&amp;P 500 ESG Tilted (Heavy) IndexNovember 2024Month-end</t>
  </si>
  <si>
    <t>S&amp;P 500 ESG Tilted (Heavy) IndexOctober 2024Month-end</t>
  </si>
  <si>
    <t>S&amp;P 500 ESG Tilted (Heavy) IndexSeptember 2024Month-end</t>
  </si>
  <si>
    <t>S&amp;P 500 ESG Tilted (Heavy) IndexAugust 2024Month-end</t>
  </si>
  <si>
    <t>S&amp;P 500 ESG Tilted (Heavy) IndexJuly 2024Month-end</t>
  </si>
  <si>
    <t>S&amp;P 500 ESG Tilted (Heavy) IndexJune 2024Month-end</t>
  </si>
  <si>
    <t>S&amp;P 500 ESG Tilted (Heavy) IndexMay 2024Month-end</t>
  </si>
  <si>
    <t>S&amp;P 500 ESG Tilted (Heavy) IndexApril 2024Month-end</t>
  </si>
  <si>
    <t>S&amp;P 500 ESG Tilted (Heavy) IndexMarch 2024Month-end</t>
  </si>
  <si>
    <t>S&amp;P 500 ESG Tilted (Heavy) IndexFebruary 2024Month-end</t>
  </si>
  <si>
    <t>S&amp;P 500 ESG Tilted (Heavy) IndexJanuary 2024Month-end</t>
  </si>
  <si>
    <t>S&amp;P 500 ESG Tilted (Light) IndexDecember 2024Month-end</t>
  </si>
  <si>
    <t>S&amp;P 500 ESG Tilted (Light) IndexNovember 2024Month-end</t>
  </si>
  <si>
    <t>S&amp;P 500 ESG Tilted (Light) IndexOctober 2024Month-end</t>
  </si>
  <si>
    <t>S&amp;P 500 ESG Tilted (Light) IndexSeptember 2024Month-end</t>
  </si>
  <si>
    <t>S&amp;P 500 ESG Tilted (Light) IndexAugust 2024Month-end</t>
  </si>
  <si>
    <t>S&amp;P 500 ESG Tilted (Light) IndexJuly 2024Month-end</t>
  </si>
  <si>
    <t>S&amp;P 500 ESG Tilted (Light) IndexJune 2024Month-end</t>
  </si>
  <si>
    <t>S&amp;P 500 ESG Tilted (Light) IndexMay 2024Month-end</t>
  </si>
  <si>
    <t>S&amp;P 500 ESG Tilted (Light) IndexApril 2024Month-end</t>
  </si>
  <si>
    <t>S&amp;P 500 ESG Tilted (Light) IndexMarch 2024Month-end</t>
  </si>
  <si>
    <t>S&amp;P 500 ESG Tilted (Light) IndexFebruary 2024Month-end</t>
  </si>
  <si>
    <t>S&amp;P 500 ESG Tilted (Light) IndexJanuary 2024Month-end</t>
  </si>
  <si>
    <t>S&amp;P 500 ESG Tilted (Moderate) IndexDecember 2024Month-end</t>
  </si>
  <si>
    <t>S&amp;P 500 ESG Tilted (Moderate) IndexNovember 2024Month-end</t>
  </si>
  <si>
    <t>S&amp;P 500 ESG Tilted (Moderate) IndexOctober 2024Month-end</t>
  </si>
  <si>
    <t>S&amp;P 500 ESG Tilted (Moderate) IndexSeptember 2024Month-end</t>
  </si>
  <si>
    <t>S&amp;P 500 ESG Tilted (Moderate) IndexAugust 2024Month-end</t>
  </si>
  <si>
    <t>S&amp;P 500 ESG Tilted (Moderate) IndexJuly 2024Month-end</t>
  </si>
  <si>
    <t>S&amp;P 500 ESG Tilted (Moderate) IndexJune 2024Month-end</t>
  </si>
  <si>
    <t>S&amp;P 500 ESG Tilted (Moderate) IndexMay 2024Month-end</t>
  </si>
  <si>
    <t>S&amp;P 500 ESG Tilted (Moderate) IndexApril 2024Month-end</t>
  </si>
  <si>
    <t>S&amp;P 500 ESG Tilted (Moderate) IndexMarch 2024Month-end</t>
  </si>
  <si>
    <t>S&amp;P 500 ESG Tilted (Moderate) IndexFebruary 2024Month-end</t>
  </si>
  <si>
    <t>S&amp;P 500 ESG Tilted (Moderate) IndexJanuary 2024Month-end</t>
  </si>
  <si>
    <t>S&amp;P 500 ESG Tilted IndexDecember 2024Month-end</t>
  </si>
  <si>
    <t>S&amp;P 500 ESG Tilted IndexNovember 2024Month-end</t>
  </si>
  <si>
    <t>S&amp;P 500 ESG Tilted IndexOctober 2024Month-end</t>
  </si>
  <si>
    <t>S&amp;P 500 ESG Tilted IndexSeptember 2024Month-end</t>
  </si>
  <si>
    <t>S&amp;P 500 ESG Tilted IndexAugust 2024Month-end</t>
  </si>
  <si>
    <t>S&amp;P 500 ESG Tilted IndexJuly 2024Month-end</t>
  </si>
  <si>
    <t>S&amp;P 500 ESG Tilted IndexJune 2024Month-end</t>
  </si>
  <si>
    <t>S&amp;P 500 ESG Tilted IndexMay 2024Month-end</t>
  </si>
  <si>
    <t>S&amp;P 500 ESG Tilted IndexApril 2024Month-end</t>
  </si>
  <si>
    <t>S&amp;P 500 ESG Tilted IndexMarch 2024Month-end</t>
  </si>
  <si>
    <t>S&amp;P 500 ESG Tilted IndexFebruary 2024Month-end</t>
  </si>
  <si>
    <t>S&amp;P 500 ESG Tilted IndexJanuary 2024Month-end</t>
  </si>
  <si>
    <t>S&amp;P 500 Scored &amp; Screened+ IndexDecember 2024Month-end</t>
  </si>
  <si>
    <t>S&amp;P 500 Scored &amp; Screened+ IndexNovember 2024Month-end</t>
  </si>
  <si>
    <t>S&amp;P 500 Scored &amp; Screened+ IndexOctober 2024Month-end</t>
  </si>
  <si>
    <t>S&amp;P 500 Scored &amp; Screened+ IndexSeptember 2024Month-end</t>
  </si>
  <si>
    <t>S&amp;P 500 Scored &amp; Screened+ IndexAugust 2024Month-end</t>
  </si>
  <si>
    <t>S&amp;P 500 Scored &amp; Screened+ IndexJuly 2024Month-end</t>
  </si>
  <si>
    <t>S&amp;P 500 Scored &amp; Screened+ IndexJune 2024Month-end</t>
  </si>
  <si>
    <t>S&amp;P 500 Scored &amp; Screened+ IndexMay 2024Month-end</t>
  </si>
  <si>
    <t>S&amp;P 500 Scored &amp; Screened+ IndexApril 2024Month-end</t>
  </si>
  <si>
    <t>S&amp;P 500 Scored &amp; Screened+ IndexMarch 2024Month-end</t>
  </si>
  <si>
    <t>S&amp;P 500 Scored &amp; Screened+ IndexFebruary 2024Month-end</t>
  </si>
  <si>
    <t>S&amp;P 500 Scored &amp; Screened+ IndexJanuary 2024Month-end</t>
  </si>
  <si>
    <t>S&amp;P 500 Ex-Firearms IndexDecember 2024Month-end</t>
  </si>
  <si>
    <t>S&amp;P 500 Ex-Firearms IndexNovember 2024Month-end</t>
  </si>
  <si>
    <t>S&amp;P 500 Ex-Firearms IndexOctober 2024Month-end</t>
  </si>
  <si>
    <t>S&amp;P 500 Ex-Firearms IndexSeptember 2024Month-end</t>
  </si>
  <si>
    <t>S&amp;P 500 Ex-Firearms IndexAugust 2024Month-end</t>
  </si>
  <si>
    <t>S&amp;P 500 Ex-Firearms IndexJuly 2024Month-end</t>
  </si>
  <si>
    <t>S&amp;P 500 Ex-Firearms IndexJune 2024Month-end</t>
  </si>
  <si>
    <t>S&amp;P 500 Ex-Firearms IndexMay 2024Month-end</t>
  </si>
  <si>
    <t>S&amp;P 500 Ex-Firearms IndexApril 2024Month-end</t>
  </si>
  <si>
    <t>S&amp;P 500 Ex-Firearms IndexMarch 2024Month-end</t>
  </si>
  <si>
    <t>S&amp;P 500 Ex-Firearms IndexFebruary 2024Month-end</t>
  </si>
  <si>
    <t>S&amp;P 500 Ex-Firearms IndexJanuary 2024Month-end</t>
  </si>
  <si>
    <t>S&amp;P 500 Fossil Fuel Reserves Free Ex-Tobacco IndexJuly 2024Month-end</t>
  </si>
  <si>
    <t>S&amp;P 500 Fossil Fuel Reserves Free Ex-Tobacco IndexJune 2024Month-end</t>
  </si>
  <si>
    <t>S&amp;P 500 Fossil Fuel Reserves Free Ex-Tobacco IndexMay 2024Month-end</t>
  </si>
  <si>
    <t>S&amp;P 500 Fossil Fuel Reserves Free Ex-Tobacco IndexApril 2024Month-end</t>
  </si>
  <si>
    <t>S&amp;P 500 Fossil Fuel Reserves Free Ex-Tobacco IndexMarch 2024Month-end</t>
  </si>
  <si>
    <t>S&amp;P 500 Fossil Fuel Reserves Free Ex-Tobacco IndexFebruary 2024Month-end</t>
  </si>
  <si>
    <t>S&amp;P 500 Fossil Fuel Reserves Free Ex-Tobacco IndexJanuary 2024Month-end</t>
  </si>
  <si>
    <t>S&amp;P 500 Fossil Fuel Reserves Free IndexJuly 2024Month-end</t>
  </si>
  <si>
    <t>S&amp;P 500 Fossil Fuel Reserves Free IndexJune 2024Month-end</t>
  </si>
  <si>
    <t>S&amp;P 500 Fossil Fuel Reserves Free IndexMay 2024Month-end</t>
  </si>
  <si>
    <t>S&amp;P 500 Fossil Fuel Reserves Free IndexApril 2024Month-end</t>
  </si>
  <si>
    <t>S&amp;P 500 Fossil Fuel Reserves Free IndexMarch 2024Month-end</t>
  </si>
  <si>
    <t>S&amp;P 500 Fossil Fuel Reserves Free IndexFebruary 2024Month-end</t>
  </si>
  <si>
    <t>S&amp;P 500 Fossil Fuel Reserves Free IndexJanuary 2024Month-end</t>
  </si>
  <si>
    <t>S&amp;P 500 Fossil Fuel Reserves Free Ex-Tobacco IndexDecember 2024Month-end</t>
  </si>
  <si>
    <t>S&amp;P 500 Fossil Fuel Reserves Free Ex-Tobacco IndexNovember 2024Month-end</t>
  </si>
  <si>
    <t>S&amp;P 500 Fossil Fuel Reserves Free Ex-Tobacco IndexOctober 2024Month-end</t>
  </si>
  <si>
    <t>S&amp;P 500 Fossil Fuel Reserves Free Ex-Tobacco IndexSeptember 2024Month-end</t>
  </si>
  <si>
    <t>S&amp;P 500 Fossil Fuel Reserves Free Ex-Tobacco IndexAugust 2024Month-end</t>
  </si>
  <si>
    <t>S&amp;P 500 Fossil Fuel Reserves Free IndexDecember 2024Month-end</t>
  </si>
  <si>
    <t>S&amp;P 500 Fossil Fuel Reserves Free IndexNovember 2024Month-end</t>
  </si>
  <si>
    <t>S&amp;P 500 Fossil Fuel Reserves Free IndexOctober 2024Month-end</t>
  </si>
  <si>
    <t>S&amp;P 500 Fossil Fuel Reserves Free IndexSeptember 2024Month-end</t>
  </si>
  <si>
    <t>S&amp;P 500 Fossil Fuel Reserves Free IndexAugust 2024Month-end</t>
  </si>
  <si>
    <t>S&amp;P 500 Growth Scored &amp; Screened IndexDecember 2024Month-end</t>
  </si>
  <si>
    <t>S&amp;P 500 Growth Scored &amp; Screened IndexNovember 2024Month-end</t>
  </si>
  <si>
    <t>S&amp;P 500 Growth Scored &amp; Screened IndexOctober 2024Month-end</t>
  </si>
  <si>
    <t>S&amp;P 500 Growth Scored &amp; Screened IndexSeptember 2024Month-end</t>
  </si>
  <si>
    <t>S&amp;P 500 Growth Scored &amp; Screened IndexAugust 2024Month-end</t>
  </si>
  <si>
    <t>S&amp;P 500 Growth Scored &amp; Screened IndexJuly 2024Month-end</t>
  </si>
  <si>
    <t>S&amp;P 500 Growth Scored &amp; Screened IndexJune 2024Month-end</t>
  </si>
  <si>
    <t>S&amp;P 500 Growth Scored &amp; Screened IndexMay 2024Month-end</t>
  </si>
  <si>
    <t>S&amp;P 500 Growth Scored &amp; Screened IndexApril 2024Month-end</t>
  </si>
  <si>
    <t>S&amp;P 500 Growth Scored &amp; Screened IndexMarch 2024Month-end</t>
  </si>
  <si>
    <t>S&amp;P 500 Growth Scored &amp; Screened IndexFebruary 2024Month-end</t>
  </si>
  <si>
    <t>S&amp;P 500 Growth Scored &amp; Screened IndexJanuary 2024Month-end</t>
  </si>
  <si>
    <t>S&amp;P 500 Guarded IndexDecember 2024Month-end</t>
  </si>
  <si>
    <t>S&amp;P 500 Guarded IndexNovember 2024Month-end</t>
  </si>
  <si>
    <t>S&amp;P 500 Guarded IndexOctober 2024Month-end</t>
  </si>
  <si>
    <t>S&amp;P 500 Guarded IndexSeptember 2024Month-end</t>
  </si>
  <si>
    <t>S&amp;P 500 Guarded IndexAugust 2024Month-end</t>
  </si>
  <si>
    <t>S&amp;P 500 Guarded IndexJuly 2024Month-end</t>
  </si>
  <si>
    <t>S&amp;P 500 Guarded IndexJune 2024Month-end</t>
  </si>
  <si>
    <t>S&amp;P 500 Guarded IndexMay 2024Month-end</t>
  </si>
  <si>
    <t>S&amp;P 500 Guarded IndexApril 2024Month-end</t>
  </si>
  <si>
    <t>S&amp;P 500 Guarded IndexMarch 2024Month-end</t>
  </si>
  <si>
    <t>S&amp;P 500 Guarded IndexFebruary 2024Month-end</t>
  </si>
  <si>
    <t>S&amp;P 500 Guarded IndexJanuary 2024Month-end</t>
  </si>
  <si>
    <t>S&amp;P 500 Low Carbon Low Volatility High Dividend IndexDecember 2024Month-end</t>
  </si>
  <si>
    <t>S&amp;P 500 Low Carbon Low Volatility High Dividend IndexNovember 2024Month-end</t>
  </si>
  <si>
    <t>S&amp;P 500 Low Carbon Low Volatility High Dividend IndexOctober 2024Month-end</t>
  </si>
  <si>
    <t>S&amp;P 500 Low Carbon Low Volatility High Dividend IndexSeptember 2024Month-end</t>
  </si>
  <si>
    <t>S&amp;P 500 Low Carbon Low Volatility High Dividend IndexAugust 2024Month-end</t>
  </si>
  <si>
    <t>S&amp;P 500 Low Carbon Low Volatility High Dividend IndexJuly 2024Month-end</t>
  </si>
  <si>
    <t>S&amp;P 500 Low Carbon Low Volatility High Dividend IndexJune 2024Month-end</t>
  </si>
  <si>
    <t>S&amp;P 500 Low Carbon Low Volatility High Dividend IndexMay 2024Month-end</t>
  </si>
  <si>
    <t>S&amp;P 500 Low Carbon Low Volatility High Dividend IndexApril 2024Month-end</t>
  </si>
  <si>
    <t>S&amp;P 500 Low Carbon Low Volatility High Dividend IndexMarch 2024Month-end</t>
  </si>
  <si>
    <t>S&amp;P 500 Low Carbon Low Volatility High Dividend IndexFebruary 2024Month-end</t>
  </si>
  <si>
    <t>S&amp;P 500 Low Carbon Low Volatility High Dividend IndexJanuary 2024Month-end</t>
  </si>
  <si>
    <t>S&amp;P 500 Net Zero 2050 Carbon Budget Enhanced (2022 Vintage) IndexDecember 2024Month-end</t>
  </si>
  <si>
    <t>S&amp;P 500 Net Zero 2050 Carbon Budget Enhanced (2022 Vintage) IndexNovember 2024Month-end</t>
  </si>
  <si>
    <t>S&amp;P 500 Net Zero 2050 Carbon Budget Enhanced (2022 Vintage) IndexOctober 2024Month-end</t>
  </si>
  <si>
    <t>S&amp;P 500 Net Zero 2050 Carbon Budget Enhanced (2022 Vintage) IndexSeptember 2024Month-end</t>
  </si>
  <si>
    <t>S&amp;P 500 Net Zero 2050 Carbon Budget Enhanced (2022 Vintage) IndexAugust 2024Month-end</t>
  </si>
  <si>
    <t>S&amp;P 500 Net Zero 2050 Carbon Budget Enhanced (2022 Vintage) IndexJuly 2024Month-end</t>
  </si>
  <si>
    <t>S&amp;P 500 Net Zero 2050 Carbon Budget Enhanced (2022 Vintage) IndexJune 2024Month-end</t>
  </si>
  <si>
    <t>S&amp;P 500 Net Zero 2050 Carbon Budget Enhanced (2022 Vintage) IndexMay 2024Month-end</t>
  </si>
  <si>
    <t>S&amp;P 500 Net Zero 2050 Carbon Budget Enhanced (2022 Vintage) IndexApril 2024Month-end</t>
  </si>
  <si>
    <t>S&amp;P 500 Net Zero 2050 Carbon Budget Enhanced (2022 Vintage) IndexMarch 2024Month-end</t>
  </si>
  <si>
    <t>S&amp;P 500 Net Zero 2050 Carbon Budget Enhanced (2022 Vintage) IndexFebruary 2024Month-end</t>
  </si>
  <si>
    <t>S&amp;P 500 Net Zero 2050 Carbon Budget Enhanced (2022 Vintage) IndexJanuary 2024Month-end</t>
  </si>
  <si>
    <t>S&amp;P 500 Net Zero 2050 Climate Transition ESG IndexDecember 2024Month-end</t>
  </si>
  <si>
    <t>S&amp;P 500 Net Zero 2050 Climate Transition ESG IndexNovember 2024Month-end</t>
  </si>
  <si>
    <t>S&amp;P 500 Net Zero 2050 Climate Transition ESG IndexOctober 2024Month-end</t>
  </si>
  <si>
    <t>S&amp;P 500 Net Zero 2050 Climate Transition ESG IndexSeptember 2024Month-end</t>
  </si>
  <si>
    <t>S&amp;P 500 Net Zero 2050 Climate Transition ESG IndexAugust 2024Month-end</t>
  </si>
  <si>
    <t>S&amp;P 500 Net Zero 2050 Climate Transition ESG IndexJuly 2024Month-end</t>
  </si>
  <si>
    <t>S&amp;P 500 Net Zero 2050 Climate Transition ESG IndexJune 2024Month-end</t>
  </si>
  <si>
    <t>S&amp;P 500 Net Zero 2050 Climate Transition ESG IndexMay 2024Month-end</t>
  </si>
  <si>
    <t>S&amp;P 500 Net Zero 2050 Climate Transition ESG IndexApril 2024Month-end</t>
  </si>
  <si>
    <t>S&amp;P 500 Net Zero 2050 Climate Transition ESG IndexMarch 2024Month-end</t>
  </si>
  <si>
    <t>S&amp;P 500 Net Zero 2050 Climate Transition ESG IndexFebruary 2024Month-end</t>
  </si>
  <si>
    <t>S&amp;P 500 Net Zero 2050 Climate Transition ESG IndexJanuary 2024Month-end</t>
  </si>
  <si>
    <t>S&amp;P 500 Net Zero 2050 Paris-Aligned ESG IndexDecember 2024Month-end</t>
  </si>
  <si>
    <t>S&amp;P 500 Net Zero 2050 Paris-Aligned ESG IndexNovember 2024Month-end</t>
  </si>
  <si>
    <t>S&amp;P 500 Net Zero 2050 Paris-Aligned ESG IndexOctober 2024Month-end</t>
  </si>
  <si>
    <t>S&amp;P 500 Net Zero 2050 Paris-Aligned ESG IndexSeptember 2024Month-end</t>
  </si>
  <si>
    <t>S&amp;P 500 Net Zero 2050 Paris-Aligned ESG IndexAugust 2024Month-end</t>
  </si>
  <si>
    <t>S&amp;P 500 Net Zero 2050 Paris-Aligned ESG IndexJuly 2024Month-end</t>
  </si>
  <si>
    <t>S&amp;P 500 Net Zero 2050 Paris-Aligned ESG IndexJune 2024Month-end</t>
  </si>
  <si>
    <t>S&amp;P 500 Net Zero 2050 Paris-Aligned ESG IndexMay 2024Month-end</t>
  </si>
  <si>
    <t>S&amp;P 500 Net Zero 2050 Paris-Aligned ESG IndexApril 2024Month-end</t>
  </si>
  <si>
    <t>S&amp;P 500 Net Zero 2050 Paris-Aligned ESG IndexMarch 2024Month-end</t>
  </si>
  <si>
    <t>S&amp;P 500 Net Zero 2050 Paris-Aligned ESG IndexFebruary 2024Month-end</t>
  </si>
  <si>
    <t>S&amp;P 500 Net Zero 2050 Paris-Aligned ESG IndexJanuary 2024Month-end</t>
  </si>
  <si>
    <t>S&amp;P 500 Net Zero 2050 Paris-Aligned ESG+ IndexDecember 2024Month-end</t>
  </si>
  <si>
    <t>S&amp;P 500 Net Zero 2050 Paris-Aligned ESG+ IndexNovember 2024Month-end</t>
  </si>
  <si>
    <t>S&amp;P 500 Net Zero 2050 Paris-Aligned ESG+ IndexOctober 2024Month-end</t>
  </si>
  <si>
    <t>S&amp;P 500 Net Zero 2050 Paris-Aligned ESG+ IndexSeptember 2024Month-end</t>
  </si>
  <si>
    <t>S&amp;P 500 Net Zero 2050 Paris-Aligned ESG+ IndexAugust 2024Month-end</t>
  </si>
  <si>
    <t>S&amp;P 500 Net Zero 2050 Paris-Aligned ESG+ IndexJuly 2024Month-end</t>
  </si>
  <si>
    <t>S&amp;P 500 Net Zero 2050 Paris-Aligned ESG+ IndexJune 2024Month-end</t>
  </si>
  <si>
    <t>S&amp;P 500 Net Zero 2050 Paris-Aligned ESG+ IndexMay 2024Month-end</t>
  </si>
  <si>
    <t>S&amp;P 500 Net Zero 2050 Paris-Aligned ESG+ IndexApril 2024Month-end</t>
  </si>
  <si>
    <t>S&amp;P 500 Net Zero 2050 Paris-Aligned ESG+ IndexMarch 2024Month-end</t>
  </si>
  <si>
    <t>S&amp;P 500 Net Zero 2050 Paris-Aligned ESG+ IndexFebruary 2024Month-end</t>
  </si>
  <si>
    <t>S&amp;P 500 Net Zero 2050 Paris-Aligned ESG+ IndexJanuary 2024Month-end</t>
  </si>
  <si>
    <t>S&amp;P 500 Net Zero 2050 Paris-Aligned Sustainability Screened IndexDecember 2024Month-end</t>
  </si>
  <si>
    <t>S&amp;P 500 Net Zero 2050 Paris-Aligned Sustainability Screened IndexNovember 2024Month-end</t>
  </si>
  <si>
    <t>S&amp;P 500 Net Zero 2050 Paris-Aligned Sustainability Screened IndexOctober 2024Month-end</t>
  </si>
  <si>
    <t>S&amp;P 500 Net Zero 2050 Paris-Aligned Sustainability Screened IndexSeptember 2024Month-end</t>
  </si>
  <si>
    <t>S&amp;P 500 Net Zero 2050 Paris-Aligned Sustainability Screened IndexAugust 2024Month-end</t>
  </si>
  <si>
    <t>S&amp;P 500 Net Zero 2050 Paris-Aligned Sustainability Screened IndexJuly 2024Month-end</t>
  </si>
  <si>
    <t>S&amp;P 500 Net Zero 2050 Paris-Aligned Sustainability Screened IndexJune 2024Month-end</t>
  </si>
  <si>
    <t>S&amp;P 500 Net Zero 2050 Paris-Aligned Sustainability Screened IndexMay 2024Month-end</t>
  </si>
  <si>
    <t>S&amp;P 500 Net Zero 2050 Paris-Aligned Sustainability Screened IndexApril 2024Month-end</t>
  </si>
  <si>
    <t>S&amp;P 500 Net Zero 2050 Paris-Aligned Sustainability Screened IndexMarch 2024Month-end</t>
  </si>
  <si>
    <t>S&amp;P 500 Net Zero 2050 Paris-Aligned Sustainability Screened IndexFebruary 2024Month-end</t>
  </si>
  <si>
    <t>S&amp;P 500 Net Zero 2050 Paris-Aligned Sustainability Screened IndexJanuary 2024Month-end</t>
  </si>
  <si>
    <t>S&amp;P 500 Paris-Aligned Transition ESG 100 IndexDecember 2024Month-end</t>
  </si>
  <si>
    <t>S&amp;P 500 Paris-Aligned Transition ESG 100 IndexNovember 2024Month-end</t>
  </si>
  <si>
    <t>S&amp;P 500 Paris-Aligned Transition ESG 100 IndexOctober 2024Month-end</t>
  </si>
  <si>
    <t>S&amp;P 500 Paris-Aligned Transition ESG 100 IndexSeptember 2024Month-end</t>
  </si>
  <si>
    <t>S&amp;P 500 Paris-Aligned Transition ESG 100 IndexAugust 2024Month-end</t>
  </si>
  <si>
    <t>S&amp;P 500 Paris-Aligned Transition ESG 100 IndexJuly 2024Month-end</t>
  </si>
  <si>
    <t>S&amp;P 500 Paris-Aligned Transition ESG 100 IndexJune 2024Month-end</t>
  </si>
  <si>
    <t>S&amp;P 500 Paris-Aligned Transition ESG 100 IndexMay 2024Month-end</t>
  </si>
  <si>
    <t>S&amp;P 500 Paris-Aligned Transition ESG 100 IndexApril 2024Month-end</t>
  </si>
  <si>
    <t>S&amp;P 500 Paris-Aligned Transition ESG 100 IndexMarch 2024Month-end</t>
  </si>
  <si>
    <t>S&amp;P 500 Paris-Aligned Transition ESG 100 IndexFebruary 2024Month-end</t>
  </si>
  <si>
    <t>S&amp;P 500 Paris-Aligned Transition ESG 100 IndexJanuary 2024Month-end</t>
  </si>
  <si>
    <t>S&amp;P 500 Plus Consumer Discretionary Enhanced Weighted &amp; Screened IndexDecember 2024Month-end</t>
  </si>
  <si>
    <t>S&amp;P 500 Plus Consumer Discretionary Enhanced Weighted &amp; Screened IndexNovember 2024Month-end</t>
  </si>
  <si>
    <t>S&amp;P 500 Plus Consumer Discretionary Enhanced Weighted &amp; Screened IndexOctober 2024Month-end</t>
  </si>
  <si>
    <t>S&amp;P 500 Plus Consumer Discretionary Enhanced Weighted &amp; Screened IndexSeptember 2024Month-end</t>
  </si>
  <si>
    <t>S&amp;P 500 Plus Consumer Discretionary Enhanced Weighted &amp; Screened IndexAugust 2024Month-end</t>
  </si>
  <si>
    <t>S&amp;P 500 Plus Consumer Discretionary Enhanced Weighted &amp; Screened IndexJuly 2024Month-end</t>
  </si>
  <si>
    <t>S&amp;P 500 Plus Consumer Discretionary Enhanced Weighted &amp; Screened IndexJune 2024Month-end</t>
  </si>
  <si>
    <t>S&amp;P 500 Plus Consumer Discretionary Enhanced Weighted &amp; Screened IndexMay 2024Month-end</t>
  </si>
  <si>
    <t>S&amp;P 500 Plus Consumer Discretionary Enhanced Weighted &amp; Screened IndexApril 2024Month-end</t>
  </si>
  <si>
    <t>S&amp;P 500 Plus Consumer Discretionary Enhanced Weighted &amp; Screened IndexMarch 2024Month-end</t>
  </si>
  <si>
    <t>S&amp;P 500 Plus Consumer Discretionary Enhanced Weighted &amp; Screened IndexFebruary 2024Month-end</t>
  </si>
  <si>
    <t>S&amp;P 500 Plus Consumer Discretionary Enhanced Weighted &amp; Screened IndexJanuary 2024Month-end</t>
  </si>
  <si>
    <t>S&amp;P 500 Plus Consumer Staples Enhanced Weighted &amp; Screened IndexDecember 2024Month-end</t>
  </si>
  <si>
    <t>S&amp;P 500 Plus Consumer Staples Enhanced Weighted &amp; Screened IndexNovember 2024Month-end</t>
  </si>
  <si>
    <t>S&amp;P 500 Plus Consumer Staples Enhanced Weighted &amp; Screened IndexOctober 2024Month-end</t>
  </si>
  <si>
    <t>S&amp;P 500 Plus Consumer Staples Enhanced Weighted &amp; Screened IndexSeptember 2024Month-end</t>
  </si>
  <si>
    <t>S&amp;P 500 Plus Consumer Staples Enhanced Weighted &amp; Screened IndexAugust 2024Month-end</t>
  </si>
  <si>
    <t>S&amp;P 500 Plus Consumer Staples Enhanced Weighted &amp; Screened IndexJuly 2024Month-end</t>
  </si>
  <si>
    <t>S&amp;P 500 Plus Consumer Staples Enhanced Weighted &amp; Screened IndexJune 2024Month-end</t>
  </si>
  <si>
    <t>S&amp;P 500 Plus Consumer Staples Enhanced Weighted &amp; Screened IndexMay 2024Month-end</t>
  </si>
  <si>
    <t>S&amp;P 500 Plus Consumer Staples Enhanced Weighted &amp; Screened IndexApril 2024Month-end</t>
  </si>
  <si>
    <t>S&amp;P 500 Plus Consumer Staples Enhanced Weighted &amp; Screened IndexMarch 2024Month-end</t>
  </si>
  <si>
    <t>S&amp;P 500 Plus Consumer Staples Enhanced Weighted &amp; Screened IndexFebruary 2024Month-end</t>
  </si>
  <si>
    <t>S&amp;P 500 Plus Consumer Staples Enhanced Weighted &amp; Screened IndexJanuary 2024Month-end</t>
  </si>
  <si>
    <t>S&amp;P 500 Plus Financials Enhanced Weighted &amp; Screened IndexDecember 2024Month-end</t>
  </si>
  <si>
    <t>S&amp;P 500 Plus Financials Enhanced Weighted &amp; Screened IndexNovember 2024Month-end</t>
  </si>
  <si>
    <t>S&amp;P 500 Plus Financials Enhanced Weighted &amp; Screened IndexOctober 2024Month-end</t>
  </si>
  <si>
    <t>S&amp;P 500 Plus Financials Enhanced Weighted &amp; Screened IndexSeptember 2024Month-end</t>
  </si>
  <si>
    <t>S&amp;P 500 Plus Financials Enhanced Weighted &amp; Screened IndexAugust 2024Month-end</t>
  </si>
  <si>
    <t>S&amp;P 500 Plus Financials Enhanced Weighted &amp; Screened IndexJuly 2024Month-end</t>
  </si>
  <si>
    <t>S&amp;P 500 Plus Financials Enhanced Weighted &amp; Screened IndexJune 2024Month-end</t>
  </si>
  <si>
    <t>S&amp;P 500 Plus Financials Enhanced Weighted &amp; Screened IndexMay 2024Month-end</t>
  </si>
  <si>
    <t>S&amp;P 500 Plus Financials Enhanced Weighted &amp; Screened IndexApril 2024Month-end</t>
  </si>
  <si>
    <t>S&amp;P 500 Plus Financials Enhanced Weighted &amp; Screened IndexMarch 2024Month-end</t>
  </si>
  <si>
    <t>S&amp;P 500 Plus Financials Enhanced Weighted &amp; Screened IndexFebruary 2024Month-end</t>
  </si>
  <si>
    <t>S&amp;P 500 Plus Financials Enhanced Weighted &amp; Screened IndexJanuary 2024Month-end</t>
  </si>
  <si>
    <t>S&amp;P 500 Plus Industrials Enhanced Weighted &amp; Screened IndexDecember 2024Month-end</t>
  </si>
  <si>
    <t>S&amp;P 500 Plus Industrials Enhanced Weighted &amp; Screened IndexNovember 2024Month-end</t>
  </si>
  <si>
    <t>S&amp;P 500 Plus Industrials Enhanced Weighted &amp; Screened IndexOctober 2024Month-end</t>
  </si>
  <si>
    <t>S&amp;P 500 Plus Industrials Enhanced Weighted &amp; Screened IndexSeptember 2024Month-end</t>
  </si>
  <si>
    <t>S&amp;P 500 Plus Industrials Enhanced Weighted &amp; Screened IndexAugust 2024Month-end</t>
  </si>
  <si>
    <t>S&amp;P 500 Plus Industrials Enhanced Weighted &amp; Screened IndexJuly 2024Month-end</t>
  </si>
  <si>
    <t>S&amp;P 500 Plus Industrials Enhanced Weighted &amp; Screened IndexJune 2024Month-end</t>
  </si>
  <si>
    <t>S&amp;P 500 Plus Industrials Enhanced Weighted &amp; Screened IndexMay 2024Month-end</t>
  </si>
  <si>
    <t>S&amp;P 500 Plus Industrials Enhanced Weighted &amp; Screened IndexApril 2024Month-end</t>
  </si>
  <si>
    <t>S&amp;P 500 Plus Industrials Enhanced Weighted &amp; Screened IndexMarch 2024Month-end</t>
  </si>
  <si>
    <t>S&amp;P 500 Plus Industrials Enhanced Weighted &amp; Screened IndexFebruary 2024Month-end</t>
  </si>
  <si>
    <t>S&amp;P 500 Plus Industrials Enhanced Weighted &amp; Screened IndexJanuary 2024Month-end</t>
  </si>
  <si>
    <t>S&amp;P 500 Plus Information Technology Enhanced Weighted &amp; Screened IndexDecember 2024Month-end</t>
  </si>
  <si>
    <t>S&amp;P 500 Plus Information Technology Enhanced Weighted &amp; Screened IndexNovember 2024Month-end</t>
  </si>
  <si>
    <t>S&amp;P 500 Plus Information Technology Enhanced Weighted &amp; Screened IndexOctober 2024Month-end</t>
  </si>
  <si>
    <t>S&amp;P 500 Plus Information Technology Enhanced Weighted &amp; Screened IndexSeptember 2024Month-end</t>
  </si>
  <si>
    <t>S&amp;P 500 Plus Information Technology Enhanced Weighted &amp; Screened IndexAugust 2024Month-end</t>
  </si>
  <si>
    <t>S&amp;P 500 Plus Information Technology Enhanced Weighted &amp; Screened IndexJuly 2024Month-end</t>
  </si>
  <si>
    <t>S&amp;P 500 Plus Information Technology Enhanced Weighted &amp; Screened IndexJune 2024Month-end</t>
  </si>
  <si>
    <t>S&amp;P 500 Plus Information Technology Enhanced Weighted &amp; Screened IndexMay 2024Month-end</t>
  </si>
  <si>
    <t>S&amp;P 500 Plus Information Technology Enhanced Weighted &amp; Screened IndexApril 2024Month-end</t>
  </si>
  <si>
    <t>S&amp;P 500 Plus Information Technology Enhanced Weighted &amp; Screened IndexMarch 2024Month-end</t>
  </si>
  <si>
    <t>S&amp;P 500 Plus Information Technology Enhanced Weighted &amp; Screened IndexFebruary 2024Month-end</t>
  </si>
  <si>
    <t>S&amp;P 500 Plus Information Technology Enhanced Weighted &amp; Screened IndexJanuary 2024Month-end</t>
  </si>
  <si>
    <t>S&amp;P 500 SDG IndexDecember 2024Month-end</t>
  </si>
  <si>
    <t>S&amp;P 500 SDG IndexNovember 2024Month-end</t>
  </si>
  <si>
    <t>S&amp;P 500 SDG IndexOctober 2024Month-end</t>
  </si>
  <si>
    <t>S&amp;P 500 SDG IndexSeptember 2024Month-end</t>
  </si>
  <si>
    <t>S&amp;P 500 SDG IndexAugust 2024Month-end</t>
  </si>
  <si>
    <t>S&amp;P 500 SDG IndexJuly 2024Month-end</t>
  </si>
  <si>
    <t>S&amp;P 500 SDG IndexJune 2024Month-end</t>
  </si>
  <si>
    <t>S&amp;P 500 SDG IndexMay 2024Month-end</t>
  </si>
  <si>
    <t>S&amp;P 500 SDG IndexApril 2024Month-end</t>
  </si>
  <si>
    <t>S&amp;P 500 SDG IndexMarch 2024Month-end</t>
  </si>
  <si>
    <t>S&amp;P 500 SDG IndexFebruary 2024Month-end</t>
  </si>
  <si>
    <t>S&amp;P 500 SDG IndexJanuary 2024Month-end</t>
  </si>
  <si>
    <t>S&amp;P 500 Shariah Industry Exclusions IndexDecember 2024Month-end</t>
  </si>
  <si>
    <t>S&amp;P 500 Shariah Industry Exclusions IndexNovember 2024Month-end</t>
  </si>
  <si>
    <t>S&amp;P 500 Shariah Industry Exclusions IndexOctober 2024Month-end</t>
  </si>
  <si>
    <t>S&amp;P 500 Shariah Industry Exclusions IndexSeptember 2024Month-end</t>
  </si>
  <si>
    <t>S&amp;P 500 Shariah Industry Exclusions IndexAugust 2024Month-end</t>
  </si>
  <si>
    <t>S&amp;P 500 Shariah Industry Exclusions IndexJuly 2024Month-end</t>
  </si>
  <si>
    <t>S&amp;P 500 Shariah Industry Exclusions IndexJune 2024Month-end</t>
  </si>
  <si>
    <t>S&amp;P 500 Shariah Industry Exclusions IndexMay 2024Month-end</t>
  </si>
  <si>
    <t>S&amp;P 500 Shariah Industry Exclusions IndexApril 2024Month-end</t>
  </si>
  <si>
    <t>S&amp;P 500 Shariah Industry Exclusions IndexMarch 2024Month-end</t>
  </si>
  <si>
    <t>S&amp;P 500 Shariah Industry Exclusions IndexFebruary 2024Month-end</t>
  </si>
  <si>
    <t>S&amp;P 500 Shariah Industry Exclusions IndexJanuary 2024Month-end</t>
  </si>
  <si>
    <t>S&amp;P 500 Sustainability Screened IndexDecember 2024Month-end</t>
  </si>
  <si>
    <t>S&amp;P 500 Sustainability Screened IndexNovember 2024Month-end</t>
  </si>
  <si>
    <t>S&amp;P 500 Sustainability Screened IndexOctober 2024Month-end</t>
  </si>
  <si>
    <t>S&amp;P 500 Sustainability Screened IndexSeptember 2024Month-end</t>
  </si>
  <si>
    <t>S&amp;P 500 Sustainability Screened IndexAugust 2024Month-end</t>
  </si>
  <si>
    <t>S&amp;P 500 Sustainability Screened IndexJuly 2024Month-end</t>
  </si>
  <si>
    <t>S&amp;P 500 Sustainability Screened IndexJune 2024Month-end</t>
  </si>
  <si>
    <t>S&amp;P 500 Sustainability Screened IndexMay 2024Month-end</t>
  </si>
  <si>
    <t>S&amp;P 500 Sustainability Screened IndexApril 2024Month-end</t>
  </si>
  <si>
    <t>S&amp;P 500 Sustainability Screened IndexMarch 2024Month-end</t>
  </si>
  <si>
    <t>S&amp;P 500 Sustainability Screened IndexFebruary 2024Month-end</t>
  </si>
  <si>
    <t>S&amp;P 500 Sustainability Screened IndexJanuary 2024Month-end</t>
  </si>
  <si>
    <t>S&amp;P 500 Value Scored &amp; Screened IndexDecember 2024Month-end</t>
  </si>
  <si>
    <t>S&amp;P 500 Value Scored &amp; Screened IndexNovember 2024Month-end</t>
  </si>
  <si>
    <t>S&amp;P 500 Value Scored &amp; Screened IndexOctober 2024Month-end</t>
  </si>
  <si>
    <t>S&amp;P 500 Value Scored &amp; Screened IndexSeptember 2024Month-end</t>
  </si>
  <si>
    <t>S&amp;P 500 Value Scored &amp; Screened IndexAugust 2024Month-end</t>
  </si>
  <si>
    <t>S&amp;P 500 Value Scored &amp; Screened IndexJuly 2024Month-end</t>
  </si>
  <si>
    <t>S&amp;P 500 Value Scored &amp; Screened IndexJune 2024Month-end</t>
  </si>
  <si>
    <t>S&amp;P 500 Value Scored &amp; Screened IndexMay 2024Month-end</t>
  </si>
  <si>
    <t>S&amp;P 500 Value Scored &amp; Screened IndexApril 2024Month-end</t>
  </si>
  <si>
    <t>S&amp;P 500 Value Scored &amp; Screened IndexMarch 2024Month-end</t>
  </si>
  <si>
    <t>S&amp;P 500 Value Scored &amp; Screened IndexFebruary 2024Month-end</t>
  </si>
  <si>
    <t>S&amp;P 500 Value Scored &amp; Screened IndexJanuary 2024Month-end</t>
  </si>
  <si>
    <t>S&amp;P 600December 2024Month-end</t>
  </si>
  <si>
    <t>S&amp;P 600November 2024Month-end</t>
  </si>
  <si>
    <t>S&amp;P 600October 2024Month-end</t>
  </si>
  <si>
    <t>S&amp;P 600September 2024Month-end</t>
  </si>
  <si>
    <t>S&amp;P 600August 2024Month-end</t>
  </si>
  <si>
    <t>S&amp;P 600July 2024Month-end</t>
  </si>
  <si>
    <t>S&amp;P 600June 2024Month-end</t>
  </si>
  <si>
    <t>S&amp;P 600May 2024Month-end</t>
  </si>
  <si>
    <t>S&amp;P 600April 2024Month-end</t>
  </si>
  <si>
    <t>S&amp;P 600March 2024Month-end</t>
  </si>
  <si>
    <t>S&amp;P 600February 2024Month-end</t>
  </si>
  <si>
    <t>S&amp;P 600January 2024Month-end</t>
  </si>
  <si>
    <t>S&amp;P 600 Carbon Efficient IndexDecember 2024Month-end</t>
  </si>
  <si>
    <t>S&amp;P 600 Carbon Efficient IndexNovember 2024Month-end</t>
  </si>
  <si>
    <t>S&amp;P 600 Carbon Efficient IndexOctober 2024Month-end</t>
  </si>
  <si>
    <t>S&amp;P 600 Carbon Efficient IndexSeptember 2024Month-end</t>
  </si>
  <si>
    <t>S&amp;P 600 Carbon Efficient IndexAugust 2024Month-end</t>
  </si>
  <si>
    <t>S&amp;P 600 Carbon Efficient IndexJuly 2024Month-end</t>
  </si>
  <si>
    <t>S&amp;P 600 Carbon Efficient IndexJune 2024Month-end</t>
  </si>
  <si>
    <t>S&amp;P 600 Carbon Efficient IndexMay 2024Month-end</t>
  </si>
  <si>
    <t>S&amp;P 600 Carbon Efficient IndexApril 2024Month-end</t>
  </si>
  <si>
    <t>S&amp;P 600 Carbon Efficient IndexMarch 2024Month-end</t>
  </si>
  <si>
    <t>S&amp;P 600 Carbon Efficient IndexFebruary 2024Month-end</t>
  </si>
  <si>
    <t>S&amp;P 600 Carbon Efficient IndexJanuary 2024Month-end</t>
  </si>
  <si>
    <t>S&amp;P Asia 50December 2024Month-end</t>
  </si>
  <si>
    <t>S&amp;P Asia 50November 2024Month-end</t>
  </si>
  <si>
    <t>S&amp;P Asia 50October 2024Month-end</t>
  </si>
  <si>
    <t>S&amp;P Asia 50September 2024Month-end</t>
  </si>
  <si>
    <t>S&amp;P Asia 50August 2024Month-end</t>
  </si>
  <si>
    <t>S&amp;P Asia 50July 2024Month-end</t>
  </si>
  <si>
    <t>S&amp;P Asia 50June 2024Month-end</t>
  </si>
  <si>
    <t>S&amp;P Asia 50May 2024Month-end</t>
  </si>
  <si>
    <t>S&amp;P Asia 50April 2024Month-end</t>
  </si>
  <si>
    <t>S&amp;P Asia 50March 2024Month-end</t>
  </si>
  <si>
    <t>S&amp;P Asia 50February 2024Month-end</t>
  </si>
  <si>
    <t>S&amp;P Asia 50January 2024Month-end</t>
  </si>
  <si>
    <t>S&amp;P Asia 50 Fossil Fuel Reserves Free IndexJuly 2024Month-end</t>
  </si>
  <si>
    <t>S&amp;P Asia 50 Fossil Fuel Reserves Free IndexJune 2024Month-end</t>
  </si>
  <si>
    <t>S&amp;P Asia 50 Fossil Fuel Reserves Free IndexMay 2024Month-end</t>
  </si>
  <si>
    <t>S&amp;P Asia 50 Fossil Fuel Reserves Free IndexApril 2024Month-end</t>
  </si>
  <si>
    <t>S&amp;P Asia 50 Fossil Fuel Reserves Free IndexMarch 2024Month-end</t>
  </si>
  <si>
    <t>S&amp;P Asia 50 Fossil Fuel Reserves Free IndexFebruary 2024Month-end</t>
  </si>
  <si>
    <t>S&amp;P Asia 50 Fossil Fuel Reserves Free IndexJanuary 2024Month-end</t>
  </si>
  <si>
    <t>S&amp;P Asia 50 Fossil Fuel Reserves Free IndexDecember 2024Month-end</t>
  </si>
  <si>
    <t>S&amp;P Asia 50 Fossil Fuel Reserves Free IndexNovember 2024Month-end</t>
  </si>
  <si>
    <t>S&amp;P Asia 50 Fossil Fuel Reserves Free IndexOctober 2024Month-end</t>
  </si>
  <si>
    <t>S&amp;P Asia 50 Fossil Fuel Reserves Free IndexSeptember 2024Month-end</t>
  </si>
  <si>
    <t>S&amp;P Asia 50 Fossil Fuel Reserves Free IndexAugust 2024Month-end</t>
  </si>
  <si>
    <t>S&amp;P Asia Pacific Developed Ex-Korea LargeMidCap Scored &amp; Screened IndexDecember 2024Month-end</t>
  </si>
  <si>
    <t>S&amp;P Asia Pacific Developed Ex-Korea LargeMidCap Scored &amp; Screened IndexNovember 2024Month-end</t>
  </si>
  <si>
    <t>S&amp;P Asia Pacific Developed Ex-Korea LargeMidCap Scored &amp; Screened IndexOctober 2024Month-end</t>
  </si>
  <si>
    <t>S&amp;P Asia Pacific Developed Ex-Korea LargeMidCap Scored &amp; Screened IndexSeptember 2024Month-end</t>
  </si>
  <si>
    <t>S&amp;P Asia Pacific Developed Ex-Korea LargeMidCap Scored &amp; Screened IndexAugust 2024Month-end</t>
  </si>
  <si>
    <t>S&amp;P Asia Pacific Developed Ex-Korea LargeMidCap Scored &amp; Screened IndexJuly 2024Month-end</t>
  </si>
  <si>
    <t>S&amp;P Asia Pacific Developed Ex-Korea LargeMidCap Scored &amp; Screened IndexJune 2024Month-end</t>
  </si>
  <si>
    <t>S&amp;P Asia Pacific Developed Ex-Korea LargeMidCap Scored &amp; Screened IndexMay 2024Month-end</t>
  </si>
  <si>
    <t>S&amp;P Asia Pacific Developed Ex-Korea LargeMidCap Scored &amp; Screened IndexApril 2024Month-end</t>
  </si>
  <si>
    <t>S&amp;P Asia Pacific Developed Ex-Korea LargeMidCap Scored &amp; Screened IndexMarch 2024Month-end</t>
  </si>
  <si>
    <t>S&amp;P Asia Pacific Developed Ex-Korea LargeMidCap Scored &amp; Screened IndexFebruary 2024Month-end</t>
  </si>
  <si>
    <t>S&amp;P Asia Pacific Developed Ex-Korea LargeMidCap Scored &amp; Screened IndexJanuary 2024Month-end</t>
  </si>
  <si>
    <t>S&amp;P Asia Pacific Developed LargeMidCap Scored &amp; Screened IndexDecember 2024Month-end</t>
  </si>
  <si>
    <t>S&amp;P Asia Pacific Developed LargeMidCap Scored &amp; Screened IndexNovember 2024Month-end</t>
  </si>
  <si>
    <t>S&amp;P Asia Pacific Developed LargeMidCap Scored &amp; Screened IndexOctober 2024Month-end</t>
  </si>
  <si>
    <t>S&amp;P Asia Pacific Developed LargeMidCap Scored &amp; Screened IndexSeptember 2024Month-end</t>
  </si>
  <si>
    <t>S&amp;P Asia Pacific Developed LargeMidCap Scored &amp; Screened IndexAugust 2024Month-end</t>
  </si>
  <si>
    <t>S&amp;P Asia Pacific Developed LargeMidCap Scored &amp; Screened IndexJuly 2024Month-end</t>
  </si>
  <si>
    <t>S&amp;P Asia Pacific Developed LargeMidCap Scored &amp; Screened IndexJune 2024Month-end</t>
  </si>
  <si>
    <t>S&amp;P Asia Pacific Developed LargeMidCap Scored &amp; Screened IndexMay 2024Month-end</t>
  </si>
  <si>
    <t>S&amp;P Asia Pacific Developed LargeMidCap Scored &amp; Screened IndexApril 2024Month-end</t>
  </si>
  <si>
    <t>S&amp;P Asia Pacific Developed LargeMidCap Scored &amp; Screened IndexMarch 2024Month-end</t>
  </si>
  <si>
    <t>S&amp;P Asia Pacific Developed LargeMidCap Scored &amp; Screened IndexFebruary 2024Month-end</t>
  </si>
  <si>
    <t>S&amp;P Asia Pacific Developed LargeMidCap Scored &amp; Screened IndexJanuary 2024Month-end</t>
  </si>
  <si>
    <t>S&amp;P Asia Pacific Emerging LargeMidCap Scored &amp; Screened IndexDecember 2024Month-end</t>
  </si>
  <si>
    <t>S&amp;P Asia Pacific Emerging LargeMidCap Scored &amp; Screened IndexNovember 2024Month-end</t>
  </si>
  <si>
    <t>S&amp;P Asia Pacific Emerging LargeMidCap Scored &amp; Screened IndexOctober 2024Month-end</t>
  </si>
  <si>
    <t>S&amp;P Asia Pacific Emerging LargeMidCap Scored &amp; Screened IndexSeptember 2024Month-end</t>
  </si>
  <si>
    <t>S&amp;P Asia Pacific Emerging LargeMidCap Scored &amp; Screened IndexAugust 2024Month-end</t>
  </si>
  <si>
    <t>S&amp;P Asia Pacific Emerging LargeMidCap Scored &amp; Screened IndexJuly 2024Month-end</t>
  </si>
  <si>
    <t>S&amp;P Asia Pacific Emerging LargeMidCap Scored &amp; Screened IndexJune 2024Month-end</t>
  </si>
  <si>
    <t>S&amp;P Asia Pacific Emerging LargeMidCap Scored &amp; Screened IndexMay 2024Month-end</t>
  </si>
  <si>
    <t>S&amp;P Asia Pacific Emerging LargeMidCap Scored &amp; Screened IndexApril 2024Month-end</t>
  </si>
  <si>
    <t>S&amp;P Asia Pacific Emerging LargeMidCap Scored &amp; Screened IndexMarch 2024Month-end</t>
  </si>
  <si>
    <t>S&amp;P Asia Pacific Emerging LargeMidCap Scored &amp; Screened IndexFebruary 2024Month-end</t>
  </si>
  <si>
    <t>S&amp;P Asia Pacific Emerging LargeMidCap Scored &amp; Screened IndexJanuary 2024Month-end</t>
  </si>
  <si>
    <t>S&amp;P Asia Pacific Emerging Plus LargeMidCap Scored &amp; Screened IndexDecember 2024Month-end</t>
  </si>
  <si>
    <t>S&amp;P Asia Pacific Emerging Plus LargeMidCap Scored &amp; Screened IndexNovember 2024Month-end</t>
  </si>
  <si>
    <t>S&amp;P Asia Pacific Emerging Plus LargeMidCap Scored &amp; Screened IndexOctober 2024Month-end</t>
  </si>
  <si>
    <t>S&amp;P Asia Pacific Emerging Plus LargeMidCap Scored &amp; Screened IndexSeptember 2024Month-end</t>
  </si>
  <si>
    <t>S&amp;P Asia Pacific Emerging Plus LargeMidCap Scored &amp; Screened IndexAugust 2024Month-end</t>
  </si>
  <si>
    <t>S&amp;P Asia Pacific Emerging Plus LargeMidCap Scored &amp; Screened IndexJuly 2024Month-end</t>
  </si>
  <si>
    <t>S&amp;P Asia Pacific Emerging Plus LargeMidCap Scored &amp; Screened IndexJune 2024Month-end</t>
  </si>
  <si>
    <t>S&amp;P Asia Pacific Emerging Plus LargeMidCap Scored &amp; Screened IndexMay 2024Month-end</t>
  </si>
  <si>
    <t>S&amp;P Asia Pacific Emerging Plus LargeMidCap Scored &amp; Screened IndexApril 2024Month-end</t>
  </si>
  <si>
    <t>S&amp;P Asia Pacific Emerging Plus LargeMidCap Scored &amp; Screened IndexMarch 2024Month-end</t>
  </si>
  <si>
    <t>S&amp;P Asia Pacific Emerging Plus LargeMidCap Scored &amp; Screened IndexFebruary 2024Month-end</t>
  </si>
  <si>
    <t>S&amp;P Asia Pacific Emerging Plus LargeMidCap Scored &amp; Screened IndexJanuary 2024Month-end</t>
  </si>
  <si>
    <t>S&amp;P Asia Pacific Ex-Australia &amp; New Zealand LargeMidCap Scored &amp; Screened IndexDecember 2024Month-end</t>
  </si>
  <si>
    <t>S&amp;P Asia Pacific Ex-Australia &amp; New Zealand LargeMidCap Scored &amp; Screened IndexNovember 2024Month-end</t>
  </si>
  <si>
    <t>S&amp;P Asia Pacific Ex-Australia &amp; New Zealand LargeMidCap Scored &amp; Screened IndexOctober 2024Month-end</t>
  </si>
  <si>
    <t>S&amp;P Asia Pacific Ex-Australia &amp; New Zealand LargeMidCap Scored &amp; Screened IndexSeptember 2024Month-end</t>
  </si>
  <si>
    <t>S&amp;P Asia Pacific Ex-Australia &amp; New Zealand LargeMidCap Scored &amp; Screened IndexAugust 2024Month-end</t>
  </si>
  <si>
    <t>S&amp;P Asia Pacific Ex-Australia &amp; New Zealand LargeMidCap Scored &amp; Screened IndexJuly 2024Month-end</t>
  </si>
  <si>
    <t>S&amp;P Asia Pacific Ex-Australia &amp; New Zealand LargeMidCap Scored &amp; Screened IndexJune 2024Month-end</t>
  </si>
  <si>
    <t>S&amp;P Asia Pacific Ex-Australia &amp; New Zealand LargeMidCap Scored &amp; Screened IndexMay 2024Month-end</t>
  </si>
  <si>
    <t>S&amp;P Asia Pacific Ex-Australia &amp; New Zealand LargeMidCap Scored &amp; Screened IndexApril 2024Month-end</t>
  </si>
  <si>
    <t>S&amp;P Asia Pacific Ex-Australia &amp; New Zealand LargeMidCap Scored &amp; Screened IndexMarch 2024Month-end</t>
  </si>
  <si>
    <t>S&amp;P Asia Pacific Ex-Australia &amp; New Zealand LargeMidCap Scored &amp; Screened IndexFebruary 2024Month-end</t>
  </si>
  <si>
    <t>S&amp;P Asia Pacific Ex-Australia &amp; New Zealand LargeMidCap Scored &amp; Screened IndexJanuary 2024Month-end</t>
  </si>
  <si>
    <t>S&amp;P Asia Pacific Ex-Korea LargeMidCapDecember 2024Month-end</t>
  </si>
  <si>
    <t>S&amp;P Asia Pacific Ex-Korea LargeMidCapNovember 2024Month-end</t>
  </si>
  <si>
    <t>S&amp;P Asia Pacific Ex-Korea LargeMidCapOctober 2024Month-end</t>
  </si>
  <si>
    <t>S&amp;P Asia Pacific Ex-Korea LargeMidCapSeptember 2024Month-end</t>
  </si>
  <si>
    <t>S&amp;P Asia Pacific Ex-Korea LargeMidCapAugust 2024Month-end</t>
  </si>
  <si>
    <t>S&amp;P Asia Pacific Ex-Korea LargeMidCapJuly 2024Month-end</t>
  </si>
  <si>
    <t>S&amp;P Asia Pacific Ex-Korea LargeMidCapJune 2024Month-end</t>
  </si>
  <si>
    <t>S&amp;P Asia Pacific Ex-Korea LargeMidCapMay 2024Month-end</t>
  </si>
  <si>
    <t>S&amp;P Asia Pacific Ex-Korea LargeMidCapApril 2024Month-end</t>
  </si>
  <si>
    <t>S&amp;P Asia Pacific Ex-Korea LargeMidCapMarch 2024Month-end</t>
  </si>
  <si>
    <t>S&amp;P Asia Pacific Ex-Korea LargeMidCapFebruary 2024Month-end</t>
  </si>
  <si>
    <t>S&amp;P Asia Pacific Ex-Korea LargeMidCapJanuary 2024Month-end</t>
  </si>
  <si>
    <t>S&amp;P Asia Pacific LargeMidCapDecember 2024Month-end</t>
  </si>
  <si>
    <t>S&amp;P Asia Pacific LargeMidCapNovember 2024Month-end</t>
  </si>
  <si>
    <t>S&amp;P Asia Pacific LargeMidCapOctober 2024Month-end</t>
  </si>
  <si>
    <t>S&amp;P Asia Pacific LargeMidCapSeptember 2024Month-end</t>
  </si>
  <si>
    <t>S&amp;P Asia Pacific LargeMidCapAugust 2024Month-end</t>
  </si>
  <si>
    <t>S&amp;P Asia Pacific LargeMidCapJuly 2024Month-end</t>
  </si>
  <si>
    <t>S&amp;P Asia Pacific LargeMidCapJune 2024Month-end</t>
  </si>
  <si>
    <t>S&amp;P Asia Pacific LargeMidCapMay 2024Month-end</t>
  </si>
  <si>
    <t>S&amp;P Asia Pacific LargeMidCapApril 2024Month-end</t>
  </si>
  <si>
    <t>S&amp;P Asia Pacific LargeMidCapMarch 2024Month-end</t>
  </si>
  <si>
    <t>S&amp;P Asia Pacific LargeMidCapFebruary 2024Month-end</t>
  </si>
  <si>
    <t>S&amp;P Asia Pacific LargeMidCapJanuary 2024Month-end</t>
  </si>
  <si>
    <t>S&amp;P Asia Pacific LargeMidCap Carbon Efficient IndexDecember 2024Month-end</t>
  </si>
  <si>
    <t>S&amp;P Asia Pacific LargeMidCap Carbon Efficient IndexNovember 2024Month-end</t>
  </si>
  <si>
    <t>S&amp;P Asia Pacific LargeMidCap Carbon Efficient IndexOctober 2024Month-end</t>
  </si>
  <si>
    <t>S&amp;P Asia Pacific LargeMidCap Carbon Efficient IndexSeptember 2024Month-end</t>
  </si>
  <si>
    <t>S&amp;P Asia Pacific LargeMidCap Carbon Efficient IndexAugust 2024Month-end</t>
  </si>
  <si>
    <t>S&amp;P Asia Pacific LargeMidCap Carbon Efficient IndexJuly 2024Month-end</t>
  </si>
  <si>
    <t>S&amp;P Asia Pacific LargeMidCap Carbon Efficient IndexJune 2024Month-end</t>
  </si>
  <si>
    <t>S&amp;P Asia Pacific LargeMidCap Carbon Efficient IndexMay 2024Month-end</t>
  </si>
  <si>
    <t>S&amp;P Asia Pacific LargeMidCap Carbon Efficient IndexApril 2024Month-end</t>
  </si>
  <si>
    <t>S&amp;P Asia Pacific LargeMidCap Carbon Efficient IndexMarch 2024Month-end</t>
  </si>
  <si>
    <t>S&amp;P Asia Pacific LargeMidCap Carbon Efficient IndexFebruary 2024Month-end</t>
  </si>
  <si>
    <t>S&amp;P Asia Pacific LargeMidCap Carbon Efficient IndexJanuary 2024Month-end</t>
  </si>
  <si>
    <t>S&amp;P Asia Pacific LargeMidCap ESG Shariah IndexDecember 2024Month-end</t>
  </si>
  <si>
    <t>S&amp;P Asia Pacific LargeMidCap ESG Shariah IndexNovember 2024Month-end</t>
  </si>
  <si>
    <t>S&amp;P Asia Pacific LargeMidCap ESG Shariah IndexOctober 2024Month-end</t>
  </si>
  <si>
    <t>S&amp;P Asia Pacific LargeMidCap ESG Shariah IndexSeptember 2024Month-end</t>
  </si>
  <si>
    <t>S&amp;P Asia Pacific LargeMidCap ESG Shariah IndexAugust 2024Month-end</t>
  </si>
  <si>
    <t>S&amp;P Asia Pacific LargeMidCap ESG Shariah IndexJuly 2024Month-end</t>
  </si>
  <si>
    <t>S&amp;P Asia Pacific LargeMidCap ESG Shariah IndexJune 2024Month-end</t>
  </si>
  <si>
    <t>S&amp;P Asia Pacific LargeMidCap ESG Shariah IndexMay 2024Month-end</t>
  </si>
  <si>
    <t>S&amp;P Asia Pacific LargeMidCap ESG Shariah IndexApril 2024Month-end</t>
  </si>
  <si>
    <t>S&amp;P Asia Pacific LargeMidCap ESG Shariah IndexMarch 2024Month-end</t>
  </si>
  <si>
    <t>S&amp;P Asia Pacific LargeMidCap ESG Shariah IndexFebruary 2024Month-end</t>
  </si>
  <si>
    <t>S&amp;P Asia Pacific LargeMidCap ESG Shariah IndexJanuary 2024Month-end</t>
  </si>
  <si>
    <t>S&amp;P Belgium BMIDecember 2024Month-end</t>
  </si>
  <si>
    <t>S&amp;P Belgium BMINovember 2024Month-end</t>
  </si>
  <si>
    <t>S&amp;P Belgium BMIOctober 2024Month-end</t>
  </si>
  <si>
    <t>S&amp;P Belgium BMISeptember 2024Month-end</t>
  </si>
  <si>
    <t>S&amp;P Belgium BMIAugust 2024Month-end</t>
  </si>
  <si>
    <t>S&amp;P Belgium BMIJuly 2024Month-end</t>
  </si>
  <si>
    <t>S&amp;P Belgium BMIJune 2024Month-end</t>
  </si>
  <si>
    <t>S&amp;P Belgium BMIMay 2024Month-end</t>
  </si>
  <si>
    <t>S&amp;P Belgium BMIApril 2024Month-end</t>
  </si>
  <si>
    <t>S&amp;P Belgium BMIMarch 2024Month-end</t>
  </si>
  <si>
    <t>S&amp;P Belgium BMIFebruary 2024Month-end</t>
  </si>
  <si>
    <t>S&amp;P Belgium BMIJanuary 2024Month-end</t>
  </si>
  <si>
    <t>S&amp;P BOCHK China Hong Kong Greater Bay Area Net Zero 2050 Climate Transition IndexDecember 2024Month-end</t>
  </si>
  <si>
    <t>S&amp;P BOCHK China Hong Kong Greater Bay Area Net Zero 2050 Climate Transition IndexNovember 2024Month-end</t>
  </si>
  <si>
    <t>S&amp;P BOCHK China Hong Kong Greater Bay Area Net Zero 2050 Climate Transition IndexOctober 2024Month-end</t>
  </si>
  <si>
    <t>S&amp;P BOCHK China Hong Kong Greater Bay Area Net Zero 2050 Climate Transition IndexSeptember 2024Month-end</t>
  </si>
  <si>
    <t>S&amp;P BOCHK China Hong Kong Greater Bay Area Net Zero 2050 Climate Transition IndexAugust 2024Month-end</t>
  </si>
  <si>
    <t>S&amp;P BOCHK China Hong Kong Greater Bay Area Net Zero 2050 Climate Transition IndexJuly 2024Month-end</t>
  </si>
  <si>
    <t>S&amp;P BOCHK China Hong Kong Greater Bay Area Net Zero 2050 Climate Transition IndexJune 2024Month-end</t>
  </si>
  <si>
    <t>S&amp;P BOCHK China Hong Kong Greater Bay Area Net Zero 2050 Climate Transition IndexMay 2024Month-end</t>
  </si>
  <si>
    <t>S&amp;P BOCHK China Hong Kong Greater Bay Area Net Zero 2050 Climate Transition IndexApril 2024Month-end</t>
  </si>
  <si>
    <t>S&amp;P BOCHK China Hong Kong Greater Bay Area Net Zero 2050 Climate Transition IndexMarch 2024Month-end</t>
  </si>
  <si>
    <t>S&amp;P BOCHK China Hong Kong Greater Bay Area Net Zero 2050 Climate Transition IndexFebruary 2024Month-end</t>
  </si>
  <si>
    <t>S&amp;P BOCHK China Hong Kong Greater Bay Area Net Zero 2050 Climate Transition IndexJanuary 2024Month-end</t>
  </si>
  <si>
    <t>S&amp;P Brazil BMIDecember 2024Month-end</t>
  </si>
  <si>
    <t>S&amp;P Brazil BMINovember 2024Month-end</t>
  </si>
  <si>
    <t>S&amp;P Brazil BMIOctober 2024Month-end</t>
  </si>
  <si>
    <t>S&amp;P Brazil BMISeptember 2024Month-end</t>
  </si>
  <si>
    <t>S&amp;P Brazil BMIAugust 2024Month-end</t>
  </si>
  <si>
    <t>S&amp;P Brazil BMIJuly 2024Month-end</t>
  </si>
  <si>
    <t>S&amp;P Brazil BMIJune 2024Month-end</t>
  </si>
  <si>
    <t>S&amp;P Brazil BMIMay 2024Month-end</t>
  </si>
  <si>
    <t>S&amp;P Brazil BMIApril 2024Month-end</t>
  </si>
  <si>
    <t>S&amp;P Brazil BMIMarch 2024Month-end</t>
  </si>
  <si>
    <t>S&amp;P Brazil BMIFebruary 2024Month-end</t>
  </si>
  <si>
    <t>S&amp;P Brazil BMIJanuary 2024Month-end</t>
  </si>
  <si>
    <t>S&amp;P Canada LargeMidCapDecember 2024Month-end</t>
  </si>
  <si>
    <t>S&amp;P Canada LargeMidCapNovember 2024Month-end</t>
  </si>
  <si>
    <t>S&amp;P Canada LargeMidCapOctober 2024Month-end</t>
  </si>
  <si>
    <t>S&amp;P Canada LargeMidCapSeptember 2024Month-end</t>
  </si>
  <si>
    <t>S&amp;P Canada LargeMidCapAugust 2024Month-end</t>
  </si>
  <si>
    <t>S&amp;P Canada LargeMidCapJuly 2024Month-end</t>
  </si>
  <si>
    <t>S&amp;P Canada LargeMidCapJune 2024Month-end</t>
  </si>
  <si>
    <t>S&amp;P Canada LargeMidCapMay 2024Month-end</t>
  </si>
  <si>
    <t>S&amp;P Canada LargeMidCapApril 2024Month-end</t>
  </si>
  <si>
    <t>S&amp;P Canada LargeMidCapMarch 2024Month-end</t>
  </si>
  <si>
    <t>S&amp;P Canada LargeMidCapFebruary 2024Month-end</t>
  </si>
  <si>
    <t>S&amp;P Canada LargeMidCapJanuary 2024Month-end</t>
  </si>
  <si>
    <t>S&amp;P Canada LargeMidCap Scored &amp; Screened IndexDecember 2024Month-end</t>
  </si>
  <si>
    <t>S&amp;P Canada LargeMidCap Scored &amp; Screened IndexNovember 2024Month-end</t>
  </si>
  <si>
    <t>S&amp;P Canada LargeMidCap Scored &amp; Screened IndexOctober 2024Month-end</t>
  </si>
  <si>
    <t>S&amp;P Canada LargeMidCap Scored &amp; Screened IndexSeptember 2024Month-end</t>
  </si>
  <si>
    <t>S&amp;P Canada LargeMidCap Scored &amp; Screened IndexAugust 2024Month-end</t>
  </si>
  <si>
    <t>S&amp;P Canada LargeMidCap Scored &amp; Screened IndexJuly 2024Month-end</t>
  </si>
  <si>
    <t>S&amp;P Canada LargeMidCap Scored &amp; Screened IndexJune 2024Month-end</t>
  </si>
  <si>
    <t>S&amp;P Canada LargeMidCap Scored &amp; Screened IndexMay 2024Month-end</t>
  </si>
  <si>
    <t>S&amp;P Canada LargeMidCap Scored &amp; Screened IndexApril 2024Month-end</t>
  </si>
  <si>
    <t>S&amp;P Canada LargeMidCap Scored &amp; Screened IndexMarch 2024Month-end</t>
  </si>
  <si>
    <t>S&amp;P Canada LargeMidCap Scored &amp; Screened IndexFebruary 2024Month-end</t>
  </si>
  <si>
    <t>S&amp;P Canada LargeMidCap Scored &amp; Screened IndexJanuary 2024Month-end</t>
  </si>
  <si>
    <t>S&amp;P China A 300 ESG Tilted (Heavy) Index (NS Series)December 2024Month-end</t>
  </si>
  <si>
    <t>S&amp;P China A 300 ESG Tilted (Heavy) Index (NS Series)November 2024Month-end</t>
  </si>
  <si>
    <t>S&amp;P China A 300 ESG Tilted (Heavy) Index (NS Series)October 2024Month-end</t>
  </si>
  <si>
    <t>S&amp;P China A 300 ESG Tilted (Heavy) Index (NS Series)September 2024Month-end</t>
  </si>
  <si>
    <t>S&amp;P China A 300 ESG Tilted (Heavy) Index (NS Series)August 2024Month-end</t>
  </si>
  <si>
    <t>S&amp;P China A 300 ESG Tilted (Heavy) Index (NS Series)July 2024Month-end</t>
  </si>
  <si>
    <t>S&amp;P China A 300 ESG Tilted (Heavy) Index (NS Series)June 2024Month-end</t>
  </si>
  <si>
    <t>S&amp;P China A 300 ESG Tilted (Heavy) Index (NS Series)May 2024Month-end</t>
  </si>
  <si>
    <t>S&amp;P China A 300 ESG Tilted (Heavy) Index (NS Series)April 2024Month-end</t>
  </si>
  <si>
    <t>S&amp;P China A 300 ESG Tilted (Heavy) Index (NS Series)March 2024Month-end</t>
  </si>
  <si>
    <t>S&amp;P China A 300 ESG Tilted (Heavy) Index (NS Series)February 2024Month-end</t>
  </si>
  <si>
    <t>S&amp;P China A 300 ESG Tilted (Heavy) Index (NS Series)January 2024Month-end</t>
  </si>
  <si>
    <t>S&amp;P China A 300 ESG Tilted (Heavy) IndexDecember 2024Month-end</t>
  </si>
  <si>
    <t>S&amp;P China A 300 ESG Tilted (Heavy) IndexNovember 2024Month-end</t>
  </si>
  <si>
    <t>S&amp;P China A 300 ESG Tilted (Heavy) IndexOctober 2024Month-end</t>
  </si>
  <si>
    <t>S&amp;P China A 300 ESG Tilted (Heavy) IndexSeptember 2024Month-end</t>
  </si>
  <si>
    <t>S&amp;P China A 300 ESG Tilted (Heavy) IndexAugust 2024Month-end</t>
  </si>
  <si>
    <t>S&amp;P China A 300 ESG Tilted (Heavy) IndexJuly 2024Month-end</t>
  </si>
  <si>
    <t>S&amp;P China A 300 ESG Tilted (Heavy) IndexJune 2024Month-end</t>
  </si>
  <si>
    <t>S&amp;P China A 300 ESG Tilted (Heavy) IndexMay 2024Month-end</t>
  </si>
  <si>
    <t>S&amp;P China A 300 ESG Tilted (Heavy) IndexApril 2024Month-end</t>
  </si>
  <si>
    <t>S&amp;P China A 300 ESG Tilted (Heavy) IndexMarch 2024Month-end</t>
  </si>
  <si>
    <t>S&amp;P China A 300 ESG Tilted (Heavy) IndexFebruary 2024Month-end</t>
  </si>
  <si>
    <t>S&amp;P China A 300 ESG Tilted (Heavy) IndexJanuary 2024Month-end</t>
  </si>
  <si>
    <t>S&amp;P China A 300 ESG Tilted Index (NS Series)December 2024Month-end</t>
  </si>
  <si>
    <t>S&amp;P China A 300 ESG Tilted Index (NS Series)November 2024Month-end</t>
  </si>
  <si>
    <t>S&amp;P China A 300 ESG Tilted Index (NS Series)October 2024Month-end</t>
  </si>
  <si>
    <t>S&amp;P China A 300 ESG Tilted Index (NS Series)September 2024Month-end</t>
  </si>
  <si>
    <t>S&amp;P China A 300 ESG Tilted Index (NS Series)August 2024Month-end</t>
  </si>
  <si>
    <t>S&amp;P China A 300 ESG Tilted Index (NS Series)July 2024Month-end</t>
  </si>
  <si>
    <t>S&amp;P China A 300 ESG Tilted Index (NS Series)June 2024Month-end</t>
  </si>
  <si>
    <t>S&amp;P China A 300 ESG Tilted Index (NS Series)May 2024Month-end</t>
  </si>
  <si>
    <t>S&amp;P China A 300 ESG Tilted Index (NS Series)April 2024Month-end</t>
  </si>
  <si>
    <t>S&amp;P China A 300 ESG Tilted Index (NS Series)March 2024Month-end</t>
  </si>
  <si>
    <t>S&amp;P China A 300 ESG Tilted Index (NS Series)February 2024Month-end</t>
  </si>
  <si>
    <t>S&amp;P China A 300 ESG Tilted Index (NS Series)January 2024Month-end</t>
  </si>
  <si>
    <t>S&amp;P China A 300 ESG Tilted IndexDecember 2024Month-end</t>
  </si>
  <si>
    <t>S&amp;P China A 300 ESG Tilted IndexNovember 2024Month-end</t>
  </si>
  <si>
    <t>S&amp;P China A 300 ESG Tilted IndexOctober 2024Month-end</t>
  </si>
  <si>
    <t>S&amp;P China A 300 ESG Tilted IndexSeptember 2024Month-end</t>
  </si>
  <si>
    <t>S&amp;P China A 300 ESG Tilted IndexAugust 2024Month-end</t>
  </si>
  <si>
    <t>S&amp;P China A 300 ESG Tilted IndexJuly 2024Month-end</t>
  </si>
  <si>
    <t>S&amp;P China A 300 ESG Tilted IndexJune 2024Month-end</t>
  </si>
  <si>
    <t>S&amp;P China A 300 ESG Tilted IndexMay 2024Month-end</t>
  </si>
  <si>
    <t>S&amp;P China A 300 ESG Tilted IndexApril 2024Month-end</t>
  </si>
  <si>
    <t>S&amp;P China A 300 ESG Tilted IndexMarch 2024Month-end</t>
  </si>
  <si>
    <t>S&amp;P China A 300 ESG Tilted IndexFebruary 2024Month-end</t>
  </si>
  <si>
    <t>S&amp;P China A 300 ESG Tilted IndexJanuary 2024Month-end</t>
  </si>
  <si>
    <t>S&amp;P China A 300 IndexDecember 2024Month-end</t>
  </si>
  <si>
    <t>S&amp;P China A 300 IndexNovember 2024Month-end</t>
  </si>
  <si>
    <t>S&amp;P China A 300 IndexOctober 2024Month-end</t>
  </si>
  <si>
    <t>S&amp;P China A 300 IndexSeptember 2024Month-end</t>
  </si>
  <si>
    <t>S&amp;P China A 300 IndexAugust 2024Month-end</t>
  </si>
  <si>
    <t>S&amp;P China A 300 IndexJuly 2024Month-end</t>
  </si>
  <si>
    <t>S&amp;P China A 300 IndexJune 2024Month-end</t>
  </si>
  <si>
    <t>S&amp;P China A 300 IndexMay 2024Month-end</t>
  </si>
  <si>
    <t>S&amp;P China A 300 IndexApril 2024Month-end</t>
  </si>
  <si>
    <t>S&amp;P China A 300 IndexMarch 2024Month-end</t>
  </si>
  <si>
    <t>S&amp;P China A 300 IndexFebruary 2024Month-end</t>
  </si>
  <si>
    <t>S&amp;P China A 300 IndexJanuary 2024Month-end</t>
  </si>
  <si>
    <t>S&amp;P China A 300 Index (NS Series)December 2024Month-end</t>
  </si>
  <si>
    <t>S&amp;P China A 300 Index (NS Series)November 2024Month-end</t>
  </si>
  <si>
    <t>S&amp;P China A 300 Index (NS Series)October 2024Month-end</t>
  </si>
  <si>
    <t>S&amp;P China A 300 Index (NS Series)September 2024Month-end</t>
  </si>
  <si>
    <t>S&amp;P China A 300 Index (NS Series)August 2024Month-end</t>
  </si>
  <si>
    <t>S&amp;P China A 300 Index (NS Series)July 2024Month-end</t>
  </si>
  <si>
    <t>S&amp;P China A 300 Index (NS Series)June 2024Month-end</t>
  </si>
  <si>
    <t>S&amp;P China A 300 Index (NS Series)May 2024Month-end</t>
  </si>
  <si>
    <t>S&amp;P China A 300 Index (NS Series)April 2024Month-end</t>
  </si>
  <si>
    <t>S&amp;P China A 300 Index (NS Series)March 2024Month-end</t>
  </si>
  <si>
    <t>S&amp;P China A 300 Index (NS Series)February 2024Month-end</t>
  </si>
  <si>
    <t>S&amp;P China A 300 Index (NS Series)January 2024Month-end</t>
  </si>
  <si>
    <t>S&amp;P China A 300 Net Zero 2050 Climate Transition Index (NS Series)December 2024Month-end</t>
  </si>
  <si>
    <t>S&amp;P China A 300 Net Zero 2050 Climate Transition Index (NS Series)November 2024Month-end</t>
  </si>
  <si>
    <t>S&amp;P China A 300 Net Zero 2050 Climate Transition Index (NS Series)October 2024Month-end</t>
  </si>
  <si>
    <t>S&amp;P China A 300 Net Zero 2050 Climate Transition Index (NS Series)September 2024Month-end</t>
  </si>
  <si>
    <t>S&amp;P China A 300 Net Zero 2050 Climate Transition Index (NS Series)August 2024Month-end</t>
  </si>
  <si>
    <t>S&amp;P China A 300 Net Zero 2050 Climate Transition Index (NS Series)July 2024Month-end</t>
  </si>
  <si>
    <t>S&amp;P China A 300 Net Zero 2050 Climate Transition Index (NS Series)June 2024Month-end</t>
  </si>
  <si>
    <t>S&amp;P China A 300 Net Zero 2050 Climate Transition Index (NS Series)May 2024Month-end</t>
  </si>
  <si>
    <t>S&amp;P China A 300 Net Zero 2050 Climate Transition Index (NS Series)April 2024Month-end</t>
  </si>
  <si>
    <t>S&amp;P China A 300 Net Zero 2050 Climate Transition Index (NS Series)March 2024Month-end</t>
  </si>
  <si>
    <t>S&amp;P China A 300 Net Zero 2050 Climate Transition Index (NS Series)February 2024Month-end</t>
  </si>
  <si>
    <t>S&amp;P China A 300 Net Zero 2050 Climate Transition Index (NS Series)January 2024Month-end</t>
  </si>
  <si>
    <t>S&amp;P China A 300 Net Zero 2050 Climate Transition IndexDecember 2024Month-end</t>
  </si>
  <si>
    <t>S&amp;P China A 300 Net Zero 2050 Climate Transition IndexNovember 2024Month-end</t>
  </si>
  <si>
    <t>S&amp;P China A 300 Net Zero 2050 Climate Transition IndexOctober 2024Month-end</t>
  </si>
  <si>
    <t>S&amp;P China A 300 Net Zero 2050 Climate Transition IndexSeptember 2024Month-end</t>
  </si>
  <si>
    <t>S&amp;P China A 300 Net Zero 2050 Climate Transition IndexAugust 2024Month-end</t>
  </si>
  <si>
    <t>S&amp;P China A 300 Net Zero 2050 Climate Transition IndexJuly 2024Month-end</t>
  </si>
  <si>
    <t>S&amp;P China A 300 Net Zero 2050 Climate Transition IndexJune 2024Month-end</t>
  </si>
  <si>
    <t>S&amp;P China A 300 Net Zero 2050 Climate Transition IndexMay 2024Month-end</t>
  </si>
  <si>
    <t>S&amp;P China A 300 Net Zero 2050 Climate Transition IndexApril 2024Month-end</t>
  </si>
  <si>
    <t>S&amp;P China A 300 Net Zero 2050 Climate Transition IndexMarch 2024Month-end</t>
  </si>
  <si>
    <t>S&amp;P China A 300 Net Zero 2050 Climate Transition IndexFebruary 2024Month-end</t>
  </si>
  <si>
    <t>S&amp;P China A 300 Net Zero 2050 Climate Transition IndexJanuary 2024Month-end</t>
  </si>
  <si>
    <t>S&amp;P China A 300 Net Zero 2050 Paris Aligned Index (NS Series)December 2024Month-end</t>
  </si>
  <si>
    <t>S&amp;P China A 300 Net Zero 2050 Paris Aligned Index (NS Series)November 2024Month-end</t>
  </si>
  <si>
    <t>S&amp;P China A 300 Net Zero 2050 Paris Aligned Index (NS Series)October 2024Month-end</t>
  </si>
  <si>
    <t>S&amp;P China A 300 Net Zero 2050 Paris Aligned Index (NS Series)September 2024Month-end</t>
  </si>
  <si>
    <t>S&amp;P China A 300 Net Zero 2050 Paris Aligned Index (NS Series)August 2024Month-end</t>
  </si>
  <si>
    <t>S&amp;P China A 300 Net Zero 2050 Paris Aligned Index (NS Series)July 2024Month-end</t>
  </si>
  <si>
    <t>S&amp;P China A 300 Net Zero 2050 Paris Aligned Index (NS Series)June 2024Month-end</t>
  </si>
  <si>
    <t>S&amp;P China A 300 Net Zero 2050 Paris Aligned Index (NS Series)May 2024Month-end</t>
  </si>
  <si>
    <t>S&amp;P China A 300 Net Zero 2050 Paris Aligned Index (NS Series)April 2024Month-end</t>
  </si>
  <si>
    <t>S&amp;P China A 300 Net Zero 2050 Paris Aligned Index (NS Series)March 2024Month-end</t>
  </si>
  <si>
    <t>S&amp;P China A 300 Net Zero 2050 Paris Aligned Index (NS Series)February 2024Month-end</t>
  </si>
  <si>
    <t>S&amp;P China A 300 Net Zero 2050 Paris Aligned Index (NS Series)January 2024Month-end</t>
  </si>
  <si>
    <t>S&amp;P China A 300 Net Zero 2050 Paris Aligned IndexDecember 2024Month-end</t>
  </si>
  <si>
    <t>S&amp;P China A 300 Net Zero 2050 Paris Aligned IndexNovember 2024Month-end</t>
  </si>
  <si>
    <t>S&amp;P China A 300 Net Zero 2050 Paris Aligned IndexOctober 2024Month-end</t>
  </si>
  <si>
    <t>S&amp;P China A 300 Net Zero 2050 Paris Aligned IndexSeptember 2024Month-end</t>
  </si>
  <si>
    <t>S&amp;P China A 300 Net Zero 2050 Paris Aligned IndexAugust 2024Month-end</t>
  </si>
  <si>
    <t>S&amp;P China A 300 Net Zero 2050 Paris Aligned IndexJuly 2024Month-end</t>
  </si>
  <si>
    <t>S&amp;P China A 300 Net Zero 2050 Paris Aligned IndexJune 2024Month-end</t>
  </si>
  <si>
    <t>S&amp;P China A 300 Net Zero 2050 Paris Aligned IndexMay 2024Month-end</t>
  </si>
  <si>
    <t>S&amp;P China A 300 Net Zero 2050 Paris Aligned IndexApril 2024Month-end</t>
  </si>
  <si>
    <t>S&amp;P China A 300 Net Zero 2050 Paris Aligned IndexMarch 2024Month-end</t>
  </si>
  <si>
    <t>S&amp;P China A 300 Net Zero 2050 Paris Aligned IndexFebruary 2024Month-end</t>
  </si>
  <si>
    <t>S&amp;P China A 300 Net Zero 2050 Paris Aligned IndexJanuary 2024Month-end</t>
  </si>
  <si>
    <t>S&amp;P China A 300 Sustainability Screened IndexDecember 2024Month-end</t>
  </si>
  <si>
    <t>S&amp;P China A 300 Sustainability Screened IndexNovember 2024Month-end</t>
  </si>
  <si>
    <t>S&amp;P China A 300 Sustainability Screened IndexOctober 2024Month-end</t>
  </si>
  <si>
    <t>S&amp;P China A 300 Sustainability Screened IndexSeptember 2024Month-end</t>
  </si>
  <si>
    <t>S&amp;P China A 300 Sustainability Screened IndexAugust 2024Month-end</t>
  </si>
  <si>
    <t>S&amp;P China A 300 Sustainability Screened IndexJuly 2024Month-end</t>
  </si>
  <si>
    <t>S&amp;P China A 300 Sustainability Screened IndexJune 2024Month-end</t>
  </si>
  <si>
    <t>S&amp;P China A 300 Sustainability Screened IndexMay 2024Month-end</t>
  </si>
  <si>
    <t>S&amp;P China A 300 Sustainability Screened IndexApril 2024Month-end</t>
  </si>
  <si>
    <t>S&amp;P China A 300 Sustainability Screened IndexMarch 2024Month-end</t>
  </si>
  <si>
    <t>S&amp;P China A 300 Sustainability Screened IndexFebruary 2024Month-end</t>
  </si>
  <si>
    <t>S&amp;P China A 300 Sustainability Screened IndexJanuary 2024Month-end</t>
  </si>
  <si>
    <t>S&amp;P China A 300 Sustainability Screened Index (NS Series)December 2024Month-end</t>
  </si>
  <si>
    <t>S&amp;P China A 300 Sustainability Screened Index (NS Series)November 2024Month-end</t>
  </si>
  <si>
    <t>S&amp;P China A 300 Sustainability Screened Index (NS Series)October 2024Month-end</t>
  </si>
  <si>
    <t>S&amp;P China A 300 Sustainability Screened Index (NS Series)September 2024Month-end</t>
  </si>
  <si>
    <t>S&amp;P China A 300 Sustainability Screened Index (NS Series)August 2024Month-end</t>
  </si>
  <si>
    <t>S&amp;P China A 300 Sustainability Screened Index (NS Series)July 2024Month-end</t>
  </si>
  <si>
    <t>S&amp;P China A 300 Sustainability Screened Index (NS Series)June 2024Month-end</t>
  </si>
  <si>
    <t>S&amp;P China A 300 Sustainability Screened Index (NS Series)May 2024Month-end</t>
  </si>
  <si>
    <t>S&amp;P China A 300 Sustainability Screened Index (NS Series)April 2024Month-end</t>
  </si>
  <si>
    <t>S&amp;P China A 300 Sustainability Screened Index (NS Series)March 2024Month-end</t>
  </si>
  <si>
    <t>S&amp;P China A 300 Sustainability Screened Index (NS Series)February 2024Month-end</t>
  </si>
  <si>
    <t>S&amp;P China A 300 Sustainability Screened Index (NS Series)January 2024Month-end</t>
  </si>
  <si>
    <t>S&amp;P China A Carbon Efficient IndexDecember 2024Month-end</t>
  </si>
  <si>
    <t>S&amp;P China A Carbon Efficient IndexNovember 2024Month-end</t>
  </si>
  <si>
    <t>S&amp;P China A Carbon Efficient IndexOctober 2024Month-end</t>
  </si>
  <si>
    <t>S&amp;P China A Carbon Efficient IndexSeptember 2024Month-end</t>
  </si>
  <si>
    <t>S&amp;P China A Carbon Efficient IndexAugust 2024Month-end</t>
  </si>
  <si>
    <t>S&amp;P China A Carbon Efficient IndexJuly 2024Month-end</t>
  </si>
  <si>
    <t>S&amp;P China A Carbon Efficient IndexJune 2024Month-end</t>
  </si>
  <si>
    <t>S&amp;P China A Carbon Efficient IndexMay 2024Month-end</t>
  </si>
  <si>
    <t>S&amp;P China A Carbon Efficient IndexApril 2024Month-end</t>
  </si>
  <si>
    <t>S&amp;P China A Carbon Efficient IndexMarch 2024Month-end</t>
  </si>
  <si>
    <t>S&amp;P China A Carbon Efficient IndexFebruary 2024Month-end</t>
  </si>
  <si>
    <t>S&amp;P China A Carbon Efficient IndexJanuary 2024Month-end</t>
  </si>
  <si>
    <t>S&amp;P China A Domestic BMIDecember 2024Month-end</t>
  </si>
  <si>
    <t>S&amp;P China A Domestic BMINovember 2024Month-end</t>
  </si>
  <si>
    <t>S&amp;P China A Domestic BMIOctober 2024Month-end</t>
  </si>
  <si>
    <t>S&amp;P China A Domestic BMISeptember 2024Month-end</t>
  </si>
  <si>
    <t>S&amp;P China A Domestic BMIAugust 2024Month-end</t>
  </si>
  <si>
    <t>S&amp;P China A Domestic BMIJuly 2024Month-end</t>
  </si>
  <si>
    <t>S&amp;P China A Domestic BMIJune 2024Month-end</t>
  </si>
  <si>
    <t>S&amp;P China A Domestic BMIMay 2024Month-end</t>
  </si>
  <si>
    <t>S&amp;P China A Domestic BMIApril 2024Month-end</t>
  </si>
  <si>
    <t>S&amp;P China A Domestic BMIMarch 2024Month-end</t>
  </si>
  <si>
    <t>S&amp;P China A Domestic BMIFebruary 2024Month-end</t>
  </si>
  <si>
    <t>S&amp;P China A Domestic BMIJanuary 2024Month-end</t>
  </si>
  <si>
    <t>S&amp;P China LargeMidCapDecember 2024Month-end</t>
  </si>
  <si>
    <t>S&amp;P China LargeMidCapNovember 2024Month-end</t>
  </si>
  <si>
    <t>S&amp;P China LargeMidCapOctober 2024Month-end</t>
  </si>
  <si>
    <t>S&amp;P China LargeMidCapSeptember 2024Month-end</t>
  </si>
  <si>
    <t>S&amp;P China LargeMidCapAugust 2024Month-end</t>
  </si>
  <si>
    <t>S&amp;P China LargeMidCapJuly 2024Month-end</t>
  </si>
  <si>
    <t>S&amp;P China LargeMidCapJune 2024Month-end</t>
  </si>
  <si>
    <t>S&amp;P China LargeMidCapMay 2024Month-end</t>
  </si>
  <si>
    <t>S&amp;P China LargeMidCapApril 2024Month-end</t>
  </si>
  <si>
    <t>S&amp;P China LargeMidCapMarch 2024Month-end</t>
  </si>
  <si>
    <t>S&amp;P China LargeMidCapFebruary 2024Month-end</t>
  </si>
  <si>
    <t>S&amp;P China LargeMidCapJanuary 2024Month-end</t>
  </si>
  <si>
    <t>S&amp;P China LargeMidCap Net Zero 2050 Climate Transition ESG IndexDecember 2024Month-end</t>
  </si>
  <si>
    <t>S&amp;P China LargeMidCap Net Zero 2050 Climate Transition ESG IndexNovember 2024Month-end</t>
  </si>
  <si>
    <t>S&amp;P China LargeMidCap Net Zero 2050 Climate Transition ESG IndexOctober 2024Month-end</t>
  </si>
  <si>
    <t>S&amp;P China LargeMidCap Net Zero 2050 Climate Transition ESG IndexSeptember 2024Month-end</t>
  </si>
  <si>
    <t>S&amp;P China LargeMidCap Net Zero 2050 Climate Transition ESG IndexAugust 2024Month-end</t>
  </si>
  <si>
    <t>S&amp;P China LargeMidCap Net Zero 2050 Climate Transition ESG IndexJuly 2024Month-end</t>
  </si>
  <si>
    <t>S&amp;P China LargeMidCap Net Zero 2050 Climate Transition ESG IndexJune 2024Month-end</t>
  </si>
  <si>
    <t>S&amp;P China LargeMidCap Net Zero 2050 Climate Transition ESG IndexMay 2024Month-end</t>
  </si>
  <si>
    <t>S&amp;P China LargeMidCap Net Zero 2050 Climate Transition ESG IndexApril 2024Month-end</t>
  </si>
  <si>
    <t>S&amp;P China LargeMidCap Net Zero 2050 Climate Transition ESG IndexMarch 2024Month-end</t>
  </si>
  <si>
    <t>S&amp;P China LargeMidCap Net Zero 2050 Climate Transition ESG IndexFebruary 2024Month-end</t>
  </si>
  <si>
    <t>S&amp;P China LargeMidCap Net Zero 2050 Climate Transition ESG IndexJanuary 2024Month-end</t>
  </si>
  <si>
    <t>S&amp;P China LargeMidCap Net Zero 2050 Paris-Aligned ESG IndexDecember 2024Month-end</t>
  </si>
  <si>
    <t>S&amp;P China LargeMidCap Net Zero 2050 Paris-Aligned ESG IndexNovember 2024Month-end</t>
  </si>
  <si>
    <t>S&amp;P China LargeMidCap Net Zero 2050 Paris-Aligned ESG IndexOctober 2024Month-end</t>
  </si>
  <si>
    <t>S&amp;P China LargeMidCap Net Zero 2050 Paris-Aligned ESG IndexSeptember 2024Month-end</t>
  </si>
  <si>
    <t>S&amp;P China LargeMidCap Net Zero 2050 Paris-Aligned ESG IndexAugust 2024Month-end</t>
  </si>
  <si>
    <t>S&amp;P China LargeMidCap Net Zero 2050 Paris-Aligned ESG IndexJuly 2024Month-end</t>
  </si>
  <si>
    <t>S&amp;P China LargeMidCap Net Zero 2050 Paris-Aligned ESG IndexJune 2024Month-end</t>
  </si>
  <si>
    <t>S&amp;P China LargeMidCap Net Zero 2050 Paris-Aligned ESG IndexMay 2024Month-end</t>
  </si>
  <si>
    <t>S&amp;P China LargeMidCap Net Zero 2050 Paris-Aligned ESG IndexApril 2024Month-end</t>
  </si>
  <si>
    <t>S&amp;P China LargeMidCap Net Zero 2050 Paris-Aligned ESG IndexMarch 2024Month-end</t>
  </si>
  <si>
    <t>S&amp;P China LargeMidCap Net Zero 2050 Paris-Aligned ESG IndexFebruary 2024Month-end</t>
  </si>
  <si>
    <t>S&amp;P China LargeMidCap Net Zero 2050 Paris-Aligned ESG IndexJanuary 2024Month-end</t>
  </si>
  <si>
    <t>S&amp;P China-Hong Kong Greater Bay Area IndexDecember 2024Month-end</t>
  </si>
  <si>
    <t>S&amp;P China-Hong Kong Greater Bay Area IndexNovember 2024Month-end</t>
  </si>
  <si>
    <t>S&amp;P China-Hong Kong Greater Bay Area IndexOctober 2024Month-end</t>
  </si>
  <si>
    <t>S&amp;P China-Hong Kong Greater Bay Area IndexSeptember 2024Month-end</t>
  </si>
  <si>
    <t>S&amp;P China-Hong Kong Greater Bay Area IndexAugust 2024Month-end</t>
  </si>
  <si>
    <t>S&amp;P China-Hong Kong Greater Bay Area IndexJuly 2024Month-end</t>
  </si>
  <si>
    <t>S&amp;P China-Hong Kong Greater Bay Area IndexJune 2024Month-end</t>
  </si>
  <si>
    <t>S&amp;P China-Hong Kong Greater Bay Area IndexMay 2024Month-end</t>
  </si>
  <si>
    <t>S&amp;P China-Hong Kong Greater Bay Area IndexApril 2024Month-end</t>
  </si>
  <si>
    <t>S&amp;P China-Hong Kong Greater Bay Area IndexMarch 2024Month-end</t>
  </si>
  <si>
    <t>S&amp;P China-Hong Kong Greater Bay Area IndexFebruary 2024Month-end</t>
  </si>
  <si>
    <t>S&amp;P China-Hong Kong Greater Bay Area IndexJanuary 2024Month-end</t>
  </si>
  <si>
    <t>S&amp;P Colombia Select IndexDecember 2024Month-end</t>
  </si>
  <si>
    <t>S&amp;P Colombia Select IndexNovember 2024Month-end</t>
  </si>
  <si>
    <t>S&amp;P Colombia Select IndexOctober 2024Month-end</t>
  </si>
  <si>
    <t>S&amp;P Colombia Select IndexSeptember 2024Month-end</t>
  </si>
  <si>
    <t>S&amp;P Colombia Select IndexAugust 2024Month-end</t>
  </si>
  <si>
    <t>S&amp;P Colombia Select IndexJuly 2024Month-end</t>
  </si>
  <si>
    <t>S&amp;P Colombia Select IndexJune 2024Month-end</t>
  </si>
  <si>
    <t>S&amp;P Colombia Select IndexMay 2024Month-end</t>
  </si>
  <si>
    <t>S&amp;P Colombia Select IndexApril 2024Month-end</t>
  </si>
  <si>
    <t>S&amp;P Colombia Select IndexMarch 2024Month-end</t>
  </si>
  <si>
    <t>S&amp;P Colombia Select IndexFebruary 2024Month-end</t>
  </si>
  <si>
    <t>S&amp;P Colombia Select IndexJanuary 2024Month-end</t>
  </si>
  <si>
    <t>S&amp;P Commodity Producers Agribusiness IndexDecember 2024Month-end</t>
  </si>
  <si>
    <t>S&amp;P Commodity Producers Agribusiness IndexNovember 2024Month-end</t>
  </si>
  <si>
    <t>S&amp;P Commodity Producers Agribusiness IndexOctober 2024Month-end</t>
  </si>
  <si>
    <t>S&amp;P Commodity Producers Agribusiness IndexSeptember 2024Month-end</t>
  </si>
  <si>
    <t>S&amp;P Commodity Producers Agribusiness IndexAugust 2024Month-end</t>
  </si>
  <si>
    <t>S&amp;P Commodity Producers Agribusiness IndexJuly 2024Month-end</t>
  </si>
  <si>
    <t>S&amp;P Commodity Producers Agribusiness IndexJune 2024Month-end</t>
  </si>
  <si>
    <t>S&amp;P Commodity Producers Agribusiness IndexMay 2024Month-end</t>
  </si>
  <si>
    <t>S&amp;P Commodity Producers Agribusiness IndexApril 2024Month-end</t>
  </si>
  <si>
    <t>S&amp;P Commodity Producers Agribusiness IndexMarch 2024Month-end</t>
  </si>
  <si>
    <t>S&amp;P Commodity Producers Agribusiness IndexFebruary 2024Month-end</t>
  </si>
  <si>
    <t>S&amp;P Commodity Producers Agribusiness IndexJanuary 2024Month-end</t>
  </si>
  <si>
    <t>S&amp;P Composite 1500December 2024Month-end</t>
  </si>
  <si>
    <t>S&amp;P Composite 1500November 2024Month-end</t>
  </si>
  <si>
    <t>S&amp;P Composite 1500October 2024Month-end</t>
  </si>
  <si>
    <t>S&amp;P Composite 1500September 2024Month-end</t>
  </si>
  <si>
    <t>S&amp;P Composite 1500August 2024Month-end</t>
  </si>
  <si>
    <t>S&amp;P Composite 1500July 2024Month-end</t>
  </si>
  <si>
    <t>S&amp;P Composite 1500June 2024Month-end</t>
  </si>
  <si>
    <t>S&amp;P Composite 1500May 2024Month-end</t>
  </si>
  <si>
    <t>S&amp;P Composite 1500April 2024Month-end</t>
  </si>
  <si>
    <t>S&amp;P Composite 1500March 2024Month-end</t>
  </si>
  <si>
    <t>S&amp;P Composite 1500February 2024Month-end</t>
  </si>
  <si>
    <t>S&amp;P Composite 1500January 2024Month-end</t>
  </si>
  <si>
    <t>S&amp;P Composite 1500 Scored &amp; Screened IndexDecember 2024Month-end</t>
  </si>
  <si>
    <t>S&amp;P Composite 1500 Scored &amp; Screened IndexNovember 2024Month-end</t>
  </si>
  <si>
    <t>S&amp;P Composite 1500 Scored &amp; Screened IndexOctober 2024Month-end</t>
  </si>
  <si>
    <t>S&amp;P Composite 1500 Scored &amp; Screened IndexSeptember 2024Month-end</t>
  </si>
  <si>
    <t>S&amp;P Composite 1500 Scored &amp; Screened IndexAugust 2024Month-end</t>
  </si>
  <si>
    <t>S&amp;P Composite 1500 Scored &amp; Screened IndexJuly 2024Month-end</t>
  </si>
  <si>
    <t>S&amp;P Composite 1500 Scored &amp; Screened IndexJune 2024Month-end</t>
  </si>
  <si>
    <t>S&amp;P Composite 1500 Scored &amp; Screened IndexMay 2024Month-end</t>
  </si>
  <si>
    <t>S&amp;P Composite 1500 Scored &amp; Screened IndexApril 2024Month-end</t>
  </si>
  <si>
    <t>S&amp;P Composite 1500 Scored &amp; Screened IndexMarch 2024Month-end</t>
  </si>
  <si>
    <t>S&amp;P Composite 1500 Scored &amp; Screened IndexFebruary 2024Month-end</t>
  </si>
  <si>
    <t>S&amp;P Composite 1500 Scored &amp; Screened IndexJanuary 2024Month-end</t>
  </si>
  <si>
    <t>S&amp;P Composite 1500 ESG Tilted IndexDecember 2024Month-end</t>
  </si>
  <si>
    <t>S&amp;P Composite 1500 ESG Tilted IndexNovember 2024Month-end</t>
  </si>
  <si>
    <t>S&amp;P Composite 1500 ESG Tilted IndexOctober 2024Month-end</t>
  </si>
  <si>
    <t>S&amp;P Composite 1500 ESG Tilted IndexSeptember 2024Month-end</t>
  </si>
  <si>
    <t>S&amp;P Composite 1500 ESG Tilted IndexAugust 2024Month-end</t>
  </si>
  <si>
    <t>S&amp;P Composite 1500 ESG Tilted IndexJuly 2024Month-end</t>
  </si>
  <si>
    <t>S&amp;P Composite 1500 ESG Tilted IndexJune 2024Month-end</t>
  </si>
  <si>
    <t>S&amp;P Composite 1500 ESG Tilted IndexMay 2024Month-end</t>
  </si>
  <si>
    <t>S&amp;P Composite 1500 ESG Tilted IndexApril 2024Month-end</t>
  </si>
  <si>
    <t>S&amp;P Composite 1500 ESG Tilted IndexMarch 2024Month-end</t>
  </si>
  <si>
    <t>S&amp;P Composite 1500 ESG Tilted IndexFebruary 2024Month-end</t>
  </si>
  <si>
    <t>S&amp;P Composite 1500 ESG Tilted IndexJanuary 2024Month-end</t>
  </si>
  <si>
    <t>S&amp;P Core Currency Transatlantic 50 Net Zero 2050 Paris-Aligned Select IndexDecember 2024Month-end</t>
  </si>
  <si>
    <t>S&amp;P Core Currency Transatlantic 50 Net Zero 2050 Paris-Aligned Select IndexNovember 2024Month-end</t>
  </si>
  <si>
    <t>S&amp;P Core Currency Transatlantic 50 Net Zero 2050 Paris-Aligned Select IndexOctober 2024Month-end</t>
  </si>
  <si>
    <t>S&amp;P Core Currency Transatlantic 50 Net Zero 2050 Paris-Aligned Select IndexSeptember 2024Month-end</t>
  </si>
  <si>
    <t>S&amp;P Core Currency Transatlantic 50 Net Zero 2050 Paris-Aligned Select IndexAugust 2024Month-end</t>
  </si>
  <si>
    <t>S&amp;P Core Currency Transatlantic 50 Net Zero 2050 Paris-Aligned Select IndexJuly 2024Month-end</t>
  </si>
  <si>
    <t>S&amp;P Core Currency Transatlantic 50 Net Zero 2050 Paris-Aligned Select IndexJune 2024Month-end</t>
  </si>
  <si>
    <t>S&amp;P Core Currency Transatlantic 50 Net Zero 2050 Paris-Aligned Select IndexMay 2024Month-end</t>
  </si>
  <si>
    <t>S&amp;P Core Currency Transatlantic 50 Net Zero 2050 Paris-Aligned Select IndexApril 2024Month-end</t>
  </si>
  <si>
    <t>S&amp;P Core Currency Transatlantic 50 Net Zero 2050 Paris-Aligned Select IndexMarch 2024Month-end</t>
  </si>
  <si>
    <t>S&amp;P Core Currency Transatlantic 50 Net Zero 2050 Paris-Aligned Select IndexFebruary 2024Month-end</t>
  </si>
  <si>
    <t>S&amp;P Core Currency Transatlantic 50 Net Zero 2050 Paris-Aligned Select IndexJanuary 2024Month-end</t>
  </si>
  <si>
    <t>S&amp;P Core Eurozone 50 Net Zero 2050 Paris-Aligned ESG Select FMC Weighted IndexDecember 2024Month-end</t>
  </si>
  <si>
    <t>S&amp;P Core Eurozone 50 Net Zero 2050 Paris-Aligned ESG Select FMC Weighted IndexNovember 2024Month-end</t>
  </si>
  <si>
    <t>S&amp;P Core Eurozone 50 Net Zero 2050 Paris-Aligned ESG Select FMC Weighted IndexOctober 2024Month-end</t>
  </si>
  <si>
    <t>S&amp;P Core Eurozone 50 Net Zero 2050 Paris-Aligned ESG Select FMC Weighted IndexSeptember 2024Month-end</t>
  </si>
  <si>
    <t>S&amp;P Core Eurozone 50 Net Zero 2050 Paris-Aligned ESG Select FMC Weighted IndexAugust 2024Month-end</t>
  </si>
  <si>
    <t>S&amp;P Core Eurozone 50 Net Zero 2050 Paris-Aligned ESG Select FMC Weighted IndexJuly 2024Month-end</t>
  </si>
  <si>
    <t>S&amp;P Core Eurozone 50 Net Zero 2050 Paris-Aligned ESG Select FMC Weighted IndexJune 2024Month-end</t>
  </si>
  <si>
    <t>S&amp;P Core Eurozone 50 Net Zero 2050 Paris-Aligned ESG Select FMC Weighted IndexMay 2024Month-end</t>
  </si>
  <si>
    <t>S&amp;P Core Eurozone 50 Net Zero 2050 Paris-Aligned ESG Select FMC Weighted IndexApril 2024Month-end</t>
  </si>
  <si>
    <t>S&amp;P Core Eurozone 50 Net Zero 2050 Paris-Aligned ESG Select FMC Weighted IndexMarch 2024Month-end</t>
  </si>
  <si>
    <t>S&amp;P Core Eurozone 50 Net Zero 2050 Paris-Aligned ESG Select FMC Weighted IndexFebruary 2024Month-end</t>
  </si>
  <si>
    <t>S&amp;P Core Eurozone 50 Net Zero 2050 Paris-Aligned ESG Select FMC Weighted IndexJanuary 2024Month-end</t>
  </si>
  <si>
    <t>S&amp;P Core Eurozone 50 Paris-Aligned Transition ESG IndexDecember 2024Month-end</t>
  </si>
  <si>
    <t>S&amp;P Core Eurozone 50 Paris-Aligned Transition ESG IndexNovember 2024Month-end</t>
  </si>
  <si>
    <t>S&amp;P Core Eurozone 50 Paris-Aligned Transition ESG IndexOctober 2024Month-end</t>
  </si>
  <si>
    <t>S&amp;P Core Eurozone 50 Paris-Aligned Transition ESG IndexSeptember 2024Month-end</t>
  </si>
  <si>
    <t>S&amp;P Core Eurozone 50 Paris-Aligned Transition ESG IndexAugust 2024Month-end</t>
  </si>
  <si>
    <t>S&amp;P Core Eurozone 50 Paris-Aligned Transition ESG IndexJuly 2024Month-end</t>
  </si>
  <si>
    <t>S&amp;P Core Eurozone 50 Paris-Aligned Transition ESG IndexJune 2024Month-end</t>
  </si>
  <si>
    <t>S&amp;P Core Eurozone 50 Paris-Aligned Transition ESG IndexMay 2024Month-end</t>
  </si>
  <si>
    <t>S&amp;P Core Eurozone 50 Paris-Aligned Transition ESG IndexApril 2024Month-end</t>
  </si>
  <si>
    <t>S&amp;P Core Eurozone 50 Paris-Aligned Transition ESG IndexMarch 2024Month-end</t>
  </si>
  <si>
    <t>S&amp;P Core Eurozone 50 Paris-Aligned Transition ESG IndexFebruary 2024Month-end</t>
  </si>
  <si>
    <t>S&amp;P Core Eurozone 50 Paris-Aligned Transition ESG IndexJanuary 2024Month-end</t>
  </si>
  <si>
    <t>S&amp;P Core Eurozone BMIDecember 2024Month-end</t>
  </si>
  <si>
    <t>S&amp;P Core Eurozone BMINovember 2024Month-end</t>
  </si>
  <si>
    <t>S&amp;P Core Eurozone BMIOctober 2024Month-end</t>
  </si>
  <si>
    <t>S&amp;P Core Eurozone BMISeptember 2024Month-end</t>
  </si>
  <si>
    <t>S&amp;P Core Eurozone BMIAugust 2024Month-end</t>
  </si>
  <si>
    <t>S&amp;P Core Eurozone BMIJuly 2024Month-end</t>
  </si>
  <si>
    <t>S&amp;P Core Eurozone BMIJune 2024Month-end</t>
  </si>
  <si>
    <t>S&amp;P Core Eurozone BMIMay 2024Month-end</t>
  </si>
  <si>
    <t>S&amp;P Core Eurozone BMIApril 2024Month-end</t>
  </si>
  <si>
    <t>S&amp;P Core Eurozone BMIMarch 2024Month-end</t>
  </si>
  <si>
    <t>S&amp;P Core Eurozone BMIFebruary 2024Month-end</t>
  </si>
  <si>
    <t>S&amp;P Core Eurozone BMIJanuary 2024Month-end</t>
  </si>
  <si>
    <t>S&amp;P Core Eurozone LargeMidCap IndexDecember 2024Month-end</t>
  </si>
  <si>
    <t>S&amp;P Core Eurozone LargeMidCap IndexNovember 2024Month-end</t>
  </si>
  <si>
    <t>S&amp;P Core Eurozone LargeMidCap IndexOctober 2024Month-end</t>
  </si>
  <si>
    <t>S&amp;P Core Eurozone LargeMidCap IndexSeptember 2024Month-end</t>
  </si>
  <si>
    <t>S&amp;P Core Eurozone LargeMidCap IndexAugust 2024Month-end</t>
  </si>
  <si>
    <t>S&amp;P Core Eurozone LargeMidCap IndexJuly 2024Month-end</t>
  </si>
  <si>
    <t>S&amp;P Core Eurozone LargeMidCap IndexJune 2024Month-end</t>
  </si>
  <si>
    <t>S&amp;P Core Eurozone LargeMidCap IndexMay 2024Month-end</t>
  </si>
  <si>
    <t>S&amp;P Core Eurozone LargeMidCap IndexApril 2024Month-end</t>
  </si>
  <si>
    <t>S&amp;P Core Eurozone LargeMidCap IndexMarch 2024Month-end</t>
  </si>
  <si>
    <t>S&amp;P Core Eurozone LargeMidCap IndexFebruary 2024Month-end</t>
  </si>
  <si>
    <t>S&amp;P Core Eurozone LargeMidCap IndexJanuary 2024Month-end</t>
  </si>
  <si>
    <t>S&amp;P Developed 100 Gender Equality &amp; Inclusion Equal Weight IndexDecember 2024Month-end</t>
  </si>
  <si>
    <t>S&amp;P Developed 100 Gender Equality &amp; Inclusion Equal Weight IndexNovember 2024Month-end</t>
  </si>
  <si>
    <t>S&amp;P Developed 100 Gender Equality &amp; Inclusion Equal Weight IndexOctober 2024Month-end</t>
  </si>
  <si>
    <t>S&amp;P Developed 100 Gender Equality &amp; Inclusion Equal Weight IndexSeptember 2024Month-end</t>
  </si>
  <si>
    <t>S&amp;P Developed 100 Gender Equality &amp; Inclusion Equal Weight IndexAugust 2024Month-end</t>
  </si>
  <si>
    <t>S&amp;P Developed 100 Gender Equality &amp; Inclusion Equal Weight IndexJuly 2024Month-end</t>
  </si>
  <si>
    <t>S&amp;P Developed 100 Gender Equality &amp; Inclusion Equal Weight IndexJune 2024Month-end</t>
  </si>
  <si>
    <t>S&amp;P Developed 100 Gender Equality &amp; Inclusion Equal Weight IndexMay 2024Month-end</t>
  </si>
  <si>
    <t>S&amp;P Developed 100 Gender Equality &amp; Inclusion Equal Weight IndexApril 2024Month-end</t>
  </si>
  <si>
    <t>S&amp;P Developed 100 Gender Equality &amp; Inclusion Equal Weight IndexMarch 2024Month-end</t>
  </si>
  <si>
    <t>S&amp;P Developed 100 Gender Equality &amp; Inclusion Equal Weight IndexFebruary 2024Month-end</t>
  </si>
  <si>
    <t>S&amp;P Developed 100 Gender Equality &amp; Inclusion Equal Weight IndexJanuary 2024Month-end</t>
  </si>
  <si>
    <t>S&amp;P Developed BMIDecember 2024Month-end</t>
  </si>
  <si>
    <t>S&amp;P Developed BMINovember 2024Month-end</t>
  </si>
  <si>
    <t>S&amp;P Developed BMIOctober 2024Month-end</t>
  </si>
  <si>
    <t>S&amp;P Developed BMISeptember 2024Month-end</t>
  </si>
  <si>
    <t>S&amp;P Developed BMIAugust 2024Month-end</t>
  </si>
  <si>
    <t>S&amp;P Developed BMIJuly 2024Month-end</t>
  </si>
  <si>
    <t>S&amp;P Developed BMIJune 2024Month-end</t>
  </si>
  <si>
    <t>S&amp;P Developed BMIMay 2024Month-end</t>
  </si>
  <si>
    <t>S&amp;P Developed BMIApril 2024Month-end</t>
  </si>
  <si>
    <t>S&amp;P Developed BMIMarch 2024Month-end</t>
  </si>
  <si>
    <t>S&amp;P Developed BMIFebruary 2024Month-end</t>
  </si>
  <si>
    <t>S&amp;P Developed BMIJanuary 2024Month-end</t>
  </si>
  <si>
    <t>S&amp;P Developed Dividend Aristocrats Screened IndexDecember 2024Month-end</t>
  </si>
  <si>
    <t>S&amp;P Developed Dividend Aristocrats Screened IndexNovember 2024Month-end</t>
  </si>
  <si>
    <t>S&amp;P Developed Dividend Aristocrats Screened IndexOctober 2024Month-end</t>
  </si>
  <si>
    <t>S&amp;P Developed Dividend Aristocrats Screened IndexSeptember 2024Month-end</t>
  </si>
  <si>
    <t>S&amp;P Developed Dividend Aristocrats Screened IndexAugust 2024Month-end</t>
  </si>
  <si>
    <t>S&amp;P Developed Dividend Aristocrats Screened IndexJuly 2024Month-end</t>
  </si>
  <si>
    <t>S&amp;P Developed Dividend Aristocrats Screened IndexJune 2024Month-end</t>
  </si>
  <si>
    <t>S&amp;P Developed Dividend Aristocrats Screened IndexMay 2024Month-end</t>
  </si>
  <si>
    <t>S&amp;P Developed Dividend Aristocrats Screened IndexApril 2024Month-end</t>
  </si>
  <si>
    <t>S&amp;P Developed Dividend Aristocrats Screened IndexMarch 2024Month-end</t>
  </si>
  <si>
    <t>S&amp;P Developed Dividend Aristocrats Screened IndexFebruary 2024Month-end</t>
  </si>
  <si>
    <t>S&amp;P Developed Dividend Aristocrats Screened IndexJanuary 2024Month-end</t>
  </si>
  <si>
    <t>S&amp;P Developed ESG Elite Dividend Aristocrats IndexDecember 2024Month-end</t>
  </si>
  <si>
    <t>S&amp;P Developed ESG Elite Dividend Aristocrats IndexNovember 2024Month-end</t>
  </si>
  <si>
    <t>S&amp;P Developed ESG Elite Dividend Aristocrats IndexOctober 2024Month-end</t>
  </si>
  <si>
    <t>S&amp;P Developed ESG Elite Dividend Aristocrats IndexSeptember 2024Month-end</t>
  </si>
  <si>
    <t>S&amp;P Developed ESG Elite Dividend Aristocrats IndexAugust 2024Month-end</t>
  </si>
  <si>
    <t>S&amp;P Developed ESG Elite Dividend Aristocrats IndexJuly 2024Month-end</t>
  </si>
  <si>
    <t>S&amp;P Developed ESG Elite Dividend Aristocrats IndexJune 2024Month-end</t>
  </si>
  <si>
    <t>S&amp;P Developed ESG Elite Dividend Aristocrats IndexMay 2024Month-end</t>
  </si>
  <si>
    <t>S&amp;P Developed ESG Elite Dividend Aristocrats IndexApril 2024Month-end</t>
  </si>
  <si>
    <t>S&amp;P Developed ESG Elite Dividend Aristocrats IndexMarch 2024Month-end</t>
  </si>
  <si>
    <t>S&amp;P Developed ESG Elite Dividend Aristocrats IndexFebruary 2024Month-end</t>
  </si>
  <si>
    <t>S&amp;P Developed ESG Elite Dividend Aristocrats IndexJanuary 2024Month-end</t>
  </si>
  <si>
    <t>S&amp;P Developed Ex-Australia LargeMidCapDecember 2024Month-end</t>
  </si>
  <si>
    <t>S&amp;P Developed Ex-Australia LargeMidCapNovember 2024Month-end</t>
  </si>
  <si>
    <t>S&amp;P Developed Ex-Australia LargeMidCapOctober 2024Month-end</t>
  </si>
  <si>
    <t>S&amp;P Developed Ex-Australia LargeMidCapSeptember 2024Month-end</t>
  </si>
  <si>
    <t>S&amp;P Developed Ex-Australia LargeMidCapAugust 2024Month-end</t>
  </si>
  <si>
    <t>S&amp;P Developed Ex-Australia LargeMidCapJuly 2024Month-end</t>
  </si>
  <si>
    <t>S&amp;P Developed Ex-Australia LargeMidCapJune 2024Month-end</t>
  </si>
  <si>
    <t>S&amp;P Developed Ex-Australia LargeMidCapMay 2024Month-end</t>
  </si>
  <si>
    <t>S&amp;P Developed Ex-Australia LargeMidCapApril 2024Month-end</t>
  </si>
  <si>
    <t>S&amp;P Developed Ex-Australia LargeMidCapMarch 2024Month-end</t>
  </si>
  <si>
    <t>S&amp;P Developed Ex-Australia LargeMidCapFebruary 2024Month-end</t>
  </si>
  <si>
    <t>S&amp;P Developed Ex-Australia LargeMidCapJanuary 2024Month-end</t>
  </si>
  <si>
    <t>S&amp;P Developed Ex-Australia LargeMidCap Carbon Control IndexDecember 2024Month-end</t>
  </si>
  <si>
    <t>S&amp;P Developed Ex-Australia LargeMidCap Carbon Control IndexNovember 2024Month-end</t>
  </si>
  <si>
    <t>S&amp;P Developed Ex-Australia LargeMidCap Carbon Control IndexOctober 2024Month-end</t>
  </si>
  <si>
    <t>S&amp;P Developed Ex-Australia LargeMidCap Carbon Control IndexSeptember 2024Month-end</t>
  </si>
  <si>
    <t>S&amp;P Developed Ex-Australia LargeMidCap Carbon Control IndexAugust 2024Month-end</t>
  </si>
  <si>
    <t>S&amp;P Developed Ex-Australia LargeMidCap Carbon Control IndexJuly 2024Month-end</t>
  </si>
  <si>
    <t>S&amp;P Developed Ex-Australia LargeMidCap Carbon Control IndexJune 2024Month-end</t>
  </si>
  <si>
    <t>S&amp;P Developed Ex-Australia LargeMidCap Carbon Control IndexMay 2024Month-end</t>
  </si>
  <si>
    <t>S&amp;P Developed Ex-Australia LargeMidCap Carbon Control IndexApril 2024Month-end</t>
  </si>
  <si>
    <t>S&amp;P Developed Ex-Australia LargeMidCap Carbon Control IndexMarch 2024Month-end</t>
  </si>
  <si>
    <t>S&amp;P Developed Ex-Australia LargeMidCap Carbon Control IndexFebruary 2024Month-end</t>
  </si>
  <si>
    <t>S&amp;P Developed Ex-Australia LargeMidCap Carbon Control IndexJanuary 2024Month-end</t>
  </si>
  <si>
    <t>S&amp;P Developed Ex-Korea Clean Energy IndexDecember 2024Month-end</t>
  </si>
  <si>
    <t>S&amp;P Developed Ex-Korea Clean Energy IndexNovember 2024Month-end</t>
  </si>
  <si>
    <t>S&amp;P Developed Ex-Korea Clean Energy IndexOctober 2024Month-end</t>
  </si>
  <si>
    <t>S&amp;P Developed Ex-Korea Clean Energy IndexSeptember 2024Month-end</t>
  </si>
  <si>
    <t>S&amp;P Developed Ex-Korea Clean Energy IndexAugust 2024Month-end</t>
  </si>
  <si>
    <t>S&amp;P Developed Ex-Korea Clean Energy IndexJuly 2024Month-end</t>
  </si>
  <si>
    <t>S&amp;P Developed Ex-Korea Clean Energy IndexJune 2024Month-end</t>
  </si>
  <si>
    <t>S&amp;P Developed Ex-Korea Clean Energy IndexMay 2024Month-end</t>
  </si>
  <si>
    <t>S&amp;P Developed Ex-Korea Clean Energy IndexApril 2024Month-end</t>
  </si>
  <si>
    <t>S&amp;P Developed Ex-Korea Clean Energy IndexMarch 2024Month-end</t>
  </si>
  <si>
    <t>S&amp;P Developed Ex-Korea Clean Energy IndexFebruary 2024Month-end</t>
  </si>
  <si>
    <t>S&amp;P Developed Ex-Korea Clean Energy IndexJanuary 2024Month-end</t>
  </si>
  <si>
    <t>S&amp;P Developed Ex-North America &amp; Korea LargeMidCap Scored &amp; Screened IndexDecember 2024Month-end</t>
  </si>
  <si>
    <t>S&amp;P Developed Ex-North America &amp; Korea LargeMidCap Scored &amp; Screened IndexNovember 2024Month-end</t>
  </si>
  <si>
    <t>S&amp;P Developed Ex-North America &amp; Korea LargeMidCap Scored &amp; Screened IndexOctober 2024Month-end</t>
  </si>
  <si>
    <t>S&amp;P Developed Ex-North America &amp; Korea LargeMidCap Scored &amp; Screened IndexSeptember 2024Month-end</t>
  </si>
  <si>
    <t>S&amp;P Developed Ex-North America &amp; Korea LargeMidCap Scored &amp; Screened IndexAugust 2024Month-end</t>
  </si>
  <si>
    <t>S&amp;P Developed Ex-North America &amp; Korea LargeMidCap Scored &amp; Screened IndexJuly 2024Month-end</t>
  </si>
  <si>
    <t>S&amp;P Developed Ex-North America &amp; Korea LargeMidCap Scored &amp; Screened IndexJune 2024Month-end</t>
  </si>
  <si>
    <t>S&amp;P Developed Ex-North America &amp; Korea LargeMidCap Scored &amp; Screened IndexMay 2024Month-end</t>
  </si>
  <si>
    <t>S&amp;P Developed Ex-North America &amp; Korea LargeMidCap Scored &amp; Screened IndexApril 2024Month-end</t>
  </si>
  <si>
    <t>S&amp;P Developed Ex-North America &amp; Korea LargeMidCap Scored &amp; Screened IndexMarch 2024Month-end</t>
  </si>
  <si>
    <t>S&amp;P Developed Ex-North America &amp; Korea LargeMidCap Scored &amp; Screened IndexFebruary 2024Month-end</t>
  </si>
  <si>
    <t>S&amp;P Developed Ex-North America &amp; Korea LargeMidCap Scored &amp; Screened IndexJanuary 2024Month-end</t>
  </si>
  <si>
    <t>S&amp;P Developed Ex-North America &amp; Korea LargeMidCap ESG Tilted IndexDecember 2024Month-end</t>
  </si>
  <si>
    <t>S&amp;P Developed Ex-North America &amp; Korea LargeMidCap ESG Tilted IndexNovember 2024Month-end</t>
  </si>
  <si>
    <t>S&amp;P Developed Ex-North America &amp; Korea LargeMidCap ESG Tilted IndexOctober 2024Month-end</t>
  </si>
  <si>
    <t>S&amp;P Developed Ex-North America &amp; Korea LargeMidCap ESG Tilted IndexSeptember 2024Month-end</t>
  </si>
  <si>
    <t>S&amp;P Developed Ex-North America &amp; Korea LargeMidCap ESG Tilted IndexAugust 2024Month-end</t>
  </si>
  <si>
    <t>S&amp;P Developed Ex-North America &amp; Korea LargeMidCap ESG Tilted IndexJuly 2024Month-end</t>
  </si>
  <si>
    <t>S&amp;P Developed Ex-North America &amp; Korea LargeMidCap ESG Tilted IndexJune 2024Month-end</t>
  </si>
  <si>
    <t>S&amp;P Developed Ex-North America &amp; Korea LargeMidCap ESG Tilted IndexMay 2024Month-end</t>
  </si>
  <si>
    <t>S&amp;P Developed Ex-North America &amp; Korea LargeMidCap ESG Tilted IndexApril 2024Month-end</t>
  </si>
  <si>
    <t>S&amp;P Developed Ex-North America &amp; Korea LargeMidCap ESG Tilted IndexMarch 2024Month-end</t>
  </si>
  <si>
    <t>S&amp;P Developed Ex-North America &amp; Korea LargeMidCap ESG Tilted IndexFebruary 2024Month-end</t>
  </si>
  <si>
    <t>S&amp;P Developed Ex-North America &amp; Korea LargeMidCap ESG Tilted IndexJanuary 2024Month-end</t>
  </si>
  <si>
    <t>S&amp;P Developed Ex-Switzerland LargeMidCapDecember 2024Month-end</t>
  </si>
  <si>
    <t>S&amp;P Developed Ex-Switzerland LargeMidCapNovember 2024Month-end</t>
  </si>
  <si>
    <t>S&amp;P Developed Ex-Switzerland LargeMidCapOctober 2024Month-end</t>
  </si>
  <si>
    <t>S&amp;P Developed Ex-Switzerland LargeMidCapSeptember 2024Month-end</t>
  </si>
  <si>
    <t>S&amp;P Developed Ex-Switzerland LargeMidCapAugust 2024Month-end</t>
  </si>
  <si>
    <t>S&amp;P Developed Ex-Switzerland LargeMidCapJuly 2024Month-end</t>
  </si>
  <si>
    <t>S&amp;P Developed Ex-Switzerland LargeMidCapJune 2024Month-end</t>
  </si>
  <si>
    <t>S&amp;P Developed Ex-Switzerland LargeMidCapMay 2024Month-end</t>
  </si>
  <si>
    <t>S&amp;P Developed Ex-Switzerland LargeMidCapApril 2024Month-end</t>
  </si>
  <si>
    <t>S&amp;P Developed Ex-Switzerland LargeMidCapMarch 2024Month-end</t>
  </si>
  <si>
    <t>S&amp;P Developed Ex-Switzerland LargeMidCapFebruary 2024Month-end</t>
  </si>
  <si>
    <t>S&amp;P Developed Ex-Switzerland LargeMidCapJanuary 2024Month-end</t>
  </si>
  <si>
    <t>S&amp;P World Ex-U.S. IndexApril 2024Month-end</t>
  </si>
  <si>
    <t>S&amp;P World Ex-U.S. IndexMarch 2024Month-end</t>
  </si>
  <si>
    <t>S&amp;P World Ex-U.S. IndexFebruary 2024Month-end</t>
  </si>
  <si>
    <t>S&amp;P World Ex-U.S. IndexJanuary 2024Month-end</t>
  </si>
  <si>
    <t>S&amp;P Developed Ex-U.S. Catholic Values IndexDecember 2024Month-end</t>
  </si>
  <si>
    <t>S&amp;P Developed Ex-U.S. Catholic Values IndexNovember 2024Month-end</t>
  </si>
  <si>
    <t>S&amp;P Developed Ex-U.S. Catholic Values IndexOctober 2024Month-end</t>
  </si>
  <si>
    <t>S&amp;P Developed Ex-U.S. Catholic Values IndexSeptember 2024Month-end</t>
  </si>
  <si>
    <t>S&amp;P Developed Ex-U.S. Catholic Values IndexAugust 2024Month-end</t>
  </si>
  <si>
    <t>S&amp;P Developed Ex-U.S. Catholic Values IndexJuly 2024Month-end</t>
  </si>
  <si>
    <t>S&amp;P Developed Ex-U.S. Catholic Values IndexJune 2024Month-end</t>
  </si>
  <si>
    <t>S&amp;P Developed Ex-U.S. Catholic Values IndexMay 2024Month-end</t>
  </si>
  <si>
    <t>S&amp;P Developed Ex-U.S. Catholic Values IndexApril 2024Month-end</t>
  </si>
  <si>
    <t>S&amp;P Developed Ex-U.S. Catholic Values IndexMarch 2024Month-end</t>
  </si>
  <si>
    <t>S&amp;P Developed Ex-U.S. Catholic Values IndexFebruary 2024Month-end</t>
  </si>
  <si>
    <t>S&amp;P Developed Ex-U.S. Catholic Values IndexJanuary 2024Month-end</t>
  </si>
  <si>
    <t>S&amp;P Developed Ex-U.S. LargeMidCapDecember 2024Month-end</t>
  </si>
  <si>
    <t>S&amp;P Developed Ex-U.S. LargeMidCapNovember 2024Month-end</t>
  </si>
  <si>
    <t>S&amp;P Developed Ex-U.S. LargeMidCapOctober 2024Month-end</t>
  </si>
  <si>
    <t>S&amp;P Developed Ex-U.S. LargeMidCapSeptember 2024Month-end</t>
  </si>
  <si>
    <t>S&amp;P Developed Ex-U.S. LargeMidCapAugust 2024Month-end</t>
  </si>
  <si>
    <t>S&amp;P Developed Ex-U.S. LargeMidCapJuly 2024Month-end</t>
  </si>
  <si>
    <t>S&amp;P Developed Ex-U.S. LargeMidCapJune 2024Month-end</t>
  </si>
  <si>
    <t>S&amp;P Developed Ex-U.S. LargeMidCapMay 2024Month-end</t>
  </si>
  <si>
    <t>S&amp;P Developed Ex-U.S. LargeMidCapApril 2024Month-end</t>
  </si>
  <si>
    <t>S&amp;P Developed Ex-U.S. LargeMidCapMarch 2024Month-end</t>
  </si>
  <si>
    <t>S&amp;P Developed Ex-U.S. LargeMidCapFebruary 2024Month-end</t>
  </si>
  <si>
    <t>S&amp;P Developed Ex-U.S. LargeMidCapJanuary 2024Month-end</t>
  </si>
  <si>
    <t>S&amp;P Developed Ex-U.S. LargeMidCap ESG Shariah IndexDecember 2024Month-end</t>
  </si>
  <si>
    <t>S&amp;P Developed Ex-U.S. LargeMidCap ESG Shariah IndexNovember 2024Month-end</t>
  </si>
  <si>
    <t>S&amp;P Developed Ex-U.S. LargeMidCap ESG Shariah IndexOctober 2024Month-end</t>
  </si>
  <si>
    <t>S&amp;P Developed Ex-U.S. LargeMidCap ESG Shariah IndexSeptember 2024Month-end</t>
  </si>
  <si>
    <t>S&amp;P Developed Ex-U.S. LargeMidCap ESG Shariah IndexAugust 2024Month-end</t>
  </si>
  <si>
    <t>S&amp;P Developed Ex-U.S. LargeMidCap ESG Shariah IndexJuly 2024Month-end</t>
  </si>
  <si>
    <t>S&amp;P Developed Ex-U.S. LargeMidCap ESG Shariah IndexJune 2024Month-end</t>
  </si>
  <si>
    <t>S&amp;P Developed Ex-U.S. LargeMidCap ESG Shariah IndexMay 2024Month-end</t>
  </si>
  <si>
    <t>S&amp;P Developed Ex-U.S. LargeMidCap ESG Shariah IndexApril 2024Month-end</t>
  </si>
  <si>
    <t>S&amp;P Developed Ex-U.S. LargeMidCap ESG Shariah IndexMarch 2024Month-end</t>
  </si>
  <si>
    <t>S&amp;P Developed Ex-U.S. LargeMidCap ESG Shariah IndexFebruary 2024Month-end</t>
  </si>
  <si>
    <t>S&amp;P Developed Ex-U.S. LargeMidCap ESG Shariah IndexJanuary 2024Month-end</t>
  </si>
  <si>
    <t>S&amp;P Developed LargeMidCapDecember 2024Month-end</t>
  </si>
  <si>
    <t>S&amp;P Developed LargeMidCapNovember 2024Month-end</t>
  </si>
  <si>
    <t>S&amp;P Developed LargeMidCapOctober 2024Month-end</t>
  </si>
  <si>
    <t>S&amp;P Developed LargeMidCapSeptember 2024Month-end</t>
  </si>
  <si>
    <t>S&amp;P Developed LargeMidCapAugust 2024Month-end</t>
  </si>
  <si>
    <t>S&amp;P Developed LargeMidCapJuly 2024Month-end</t>
  </si>
  <si>
    <t>S&amp;P Developed LargeMidCapJune 2024Month-end</t>
  </si>
  <si>
    <t>S&amp;P Developed LargeMidCapMay 2024Month-end</t>
  </si>
  <si>
    <t>S&amp;P Developed LargeMidCapApril 2024Month-end</t>
  </si>
  <si>
    <t>S&amp;P Developed LargeMidCapMarch 2024Month-end</t>
  </si>
  <si>
    <t>S&amp;P Developed LargeMidCapFebruary 2024Month-end</t>
  </si>
  <si>
    <t>S&amp;P Developed LargeMidCapJanuary 2024Month-end</t>
  </si>
  <si>
    <t>S&amp;P Developed LargeMidCap Carbon Efficient IndexDecember 2024Month-end</t>
  </si>
  <si>
    <t>S&amp;P Developed LargeMidCap Carbon Efficient IndexNovember 2024Month-end</t>
  </si>
  <si>
    <t>S&amp;P Developed LargeMidCap Carbon Efficient IndexOctober 2024Month-end</t>
  </si>
  <si>
    <t>S&amp;P Developed LargeMidCap Carbon Efficient IndexSeptember 2024Month-end</t>
  </si>
  <si>
    <t>S&amp;P Developed LargeMidCap Carbon Efficient IndexAugust 2024Month-end</t>
  </si>
  <si>
    <t>S&amp;P Developed LargeMidCap Carbon Efficient IndexJuly 2024Month-end</t>
  </si>
  <si>
    <t>S&amp;P Developed LargeMidCap Carbon Efficient IndexJune 2024Month-end</t>
  </si>
  <si>
    <t>S&amp;P Developed LargeMidCap Carbon Efficient IndexMay 2024Month-end</t>
  </si>
  <si>
    <t>S&amp;P Developed LargeMidCap Carbon Efficient IndexApril 2024Month-end</t>
  </si>
  <si>
    <t>S&amp;P Developed LargeMidCap Carbon Efficient IndexMarch 2024Month-end</t>
  </si>
  <si>
    <t>S&amp;P Developed LargeMidCap Carbon Efficient IndexFebruary 2024Month-end</t>
  </si>
  <si>
    <t>S&amp;P Developed LargeMidCap Carbon Efficient IndexJanuary 2024Month-end</t>
  </si>
  <si>
    <t>S&amp;P Developed LargeMidCap Scored &amp; Screened IndexDecember 2024Month-end</t>
  </si>
  <si>
    <t>S&amp;P Developed LargeMidCap Scored &amp; Screened IndexNovember 2024Month-end</t>
  </si>
  <si>
    <t>S&amp;P Developed LargeMidCap Scored &amp; Screened IndexOctober 2024Month-end</t>
  </si>
  <si>
    <t>S&amp;P Developed LargeMidCap Scored &amp; Screened IndexSeptember 2024Month-end</t>
  </si>
  <si>
    <t>S&amp;P Developed LargeMidCap Scored &amp; Screened IndexAugust 2024Month-end</t>
  </si>
  <si>
    <t>S&amp;P Developed LargeMidCap Scored &amp; Screened IndexJuly 2024Month-end</t>
  </si>
  <si>
    <t>S&amp;P Developed LargeMidCap Scored &amp; Screened IndexJune 2024Month-end</t>
  </si>
  <si>
    <t>S&amp;P Developed LargeMidCap Scored &amp; Screened IndexMay 2024Month-end</t>
  </si>
  <si>
    <t>S&amp;P Developed LargeMidCap Scored &amp; Screened IndexApril 2024Month-end</t>
  </si>
  <si>
    <t>S&amp;P Developed LargeMidCap Scored &amp; Screened IndexMarch 2024Month-end</t>
  </si>
  <si>
    <t>S&amp;P Developed LargeMidCap Scored &amp; Screened IndexFebruary 2024Month-end</t>
  </si>
  <si>
    <t>S&amp;P Developed LargeMidCap Scored &amp; Screened IndexJanuary 2024Month-end</t>
  </si>
  <si>
    <t>S&amp;P Developed LargeMidCap ESG Shariah IndexDecember 2024Month-end</t>
  </si>
  <si>
    <t>S&amp;P Developed LargeMidCap ESG Shariah IndexNovember 2024Month-end</t>
  </si>
  <si>
    <t>S&amp;P Developed LargeMidCap ESG Shariah IndexOctober 2024Month-end</t>
  </si>
  <si>
    <t>S&amp;P Developed LargeMidCap ESG Shariah IndexSeptember 2024Month-end</t>
  </si>
  <si>
    <t>S&amp;P Developed LargeMidCap ESG Shariah IndexAugust 2024Month-end</t>
  </si>
  <si>
    <t>S&amp;P Developed LargeMidCap ESG Shariah IndexJuly 2024Month-end</t>
  </si>
  <si>
    <t>S&amp;P Developed LargeMidCap ESG Shariah IndexJune 2024Month-end</t>
  </si>
  <si>
    <t>S&amp;P Developed LargeMidCap ESG Shariah IndexMay 2024Month-end</t>
  </si>
  <si>
    <t>S&amp;P Developed LargeMidCap ESG Shariah IndexApril 2024Month-end</t>
  </si>
  <si>
    <t>S&amp;P Developed LargeMidCap ESG Shariah IndexMarch 2024Month-end</t>
  </si>
  <si>
    <t>S&amp;P Developed LargeMidCap ESG Shariah IndexFebruary 2024Month-end</t>
  </si>
  <si>
    <t>S&amp;P Developed LargeMidCap ESG Shariah IndexJanuary 2024Month-end</t>
  </si>
  <si>
    <t>S&amp;P Egypt BMIDecember 2024Month-end</t>
  </si>
  <si>
    <t>S&amp;P Egypt BMINovember 2024Month-end</t>
  </si>
  <si>
    <t>S&amp;P Egypt BMIOctober 2024Month-end</t>
  </si>
  <si>
    <t>S&amp;P Egypt BMISeptember 2024Month-end</t>
  </si>
  <si>
    <t>S&amp;P Egypt BMIAugust 2024Month-end</t>
  </si>
  <si>
    <t>S&amp;P Egypt BMIJuly 2024Month-end</t>
  </si>
  <si>
    <t>S&amp;P Egypt BMIJune 2024Month-end</t>
  </si>
  <si>
    <t>S&amp;P Egypt BMIMay 2024Month-end</t>
  </si>
  <si>
    <t>S&amp;P Egypt BMIApril 2024Month-end</t>
  </si>
  <si>
    <t>S&amp;P Egypt BMIMarch 2024Month-end</t>
  </si>
  <si>
    <t>S&amp;P Egypt BMIFebruary 2024Month-end</t>
  </si>
  <si>
    <t>S&amp;P Egypt BMIJanuary 2024Month-end</t>
  </si>
  <si>
    <t>S&amp;P Emerging Asia Pacific LargeMidCapDecember 2024Month-end</t>
  </si>
  <si>
    <t>S&amp;P Emerging Asia Pacific LargeMidCapNovember 2024Month-end</t>
  </si>
  <si>
    <t>S&amp;P Emerging Asia Pacific LargeMidCapOctober 2024Month-end</t>
  </si>
  <si>
    <t>S&amp;P Emerging Asia Pacific LargeMidCapSeptember 2024Month-end</t>
  </si>
  <si>
    <t>S&amp;P Emerging Asia Pacific LargeMidCapAugust 2024Month-end</t>
  </si>
  <si>
    <t>S&amp;P Emerging Asia Pacific LargeMidCapJuly 2024Month-end</t>
  </si>
  <si>
    <t>S&amp;P Emerging Asia Pacific LargeMidCapJune 2024Month-end</t>
  </si>
  <si>
    <t>S&amp;P Emerging Asia Pacific LargeMidCapMay 2024Month-end</t>
  </si>
  <si>
    <t>S&amp;P Emerging Asia Pacific LargeMidCapApril 2024Month-end</t>
  </si>
  <si>
    <t>S&amp;P Emerging Asia Pacific LargeMidCapMarch 2024Month-end</t>
  </si>
  <si>
    <t>S&amp;P Emerging Asia Pacific LargeMidCapFebruary 2024Month-end</t>
  </si>
  <si>
    <t>S&amp;P Emerging Asia Pacific LargeMidCapJanuary 2024Month-end</t>
  </si>
  <si>
    <t>S&amp;P Emerging Asia Pacific Plus LargeMidCapDecember 2024Month-end</t>
  </si>
  <si>
    <t>S&amp;P Emerging Asia Pacific Plus LargeMidCapNovember 2024Month-end</t>
  </si>
  <si>
    <t>S&amp;P Emerging Asia Pacific Plus LargeMidCapOctober 2024Month-end</t>
  </si>
  <si>
    <t>S&amp;P Emerging Asia Pacific Plus LargeMidCapSeptember 2024Month-end</t>
  </si>
  <si>
    <t>S&amp;P Emerging Asia Pacific Plus LargeMidCapAugust 2024Month-end</t>
  </si>
  <si>
    <t>S&amp;P Emerging Asia Pacific Plus LargeMidCapJuly 2024Month-end</t>
  </si>
  <si>
    <t>S&amp;P Emerging Asia Pacific Plus LargeMidCapJune 2024Month-end</t>
  </si>
  <si>
    <t>S&amp;P Emerging Asia Pacific Plus LargeMidCapMay 2024Month-end</t>
  </si>
  <si>
    <t>S&amp;P Emerging Asia Pacific Plus LargeMidCapApril 2024Month-end</t>
  </si>
  <si>
    <t>S&amp;P Emerging Asia Pacific Plus LargeMidCapMarch 2024Month-end</t>
  </si>
  <si>
    <t>S&amp;P Emerging Asia Pacific Plus LargeMidCapFebruary 2024Month-end</t>
  </si>
  <si>
    <t>S&amp;P Emerging Asia Pacific Plus LargeMidCapJanuary 2024Month-end</t>
  </si>
  <si>
    <t>S&amp;P Emerging LargeMidCapDecember 2024Month-end</t>
  </si>
  <si>
    <t>S&amp;P Emerging LargeMidCapNovember 2024Month-end</t>
  </si>
  <si>
    <t>S&amp;P Emerging LargeMidCapOctober 2024Month-end</t>
  </si>
  <si>
    <t>S&amp;P Emerging LargeMidCapSeptember 2024Month-end</t>
  </si>
  <si>
    <t>S&amp;P Emerging LargeMidCapAugust 2024Month-end</t>
  </si>
  <si>
    <t>S&amp;P Emerging LargeMidCapJuly 2024Month-end</t>
  </si>
  <si>
    <t>S&amp;P Emerging LargeMidCapJune 2024Month-end</t>
  </si>
  <si>
    <t>S&amp;P Emerging LargeMidCapMay 2024Month-end</t>
  </si>
  <si>
    <t>S&amp;P Emerging LargeMidCapApril 2024Month-end</t>
  </si>
  <si>
    <t>S&amp;P Emerging LargeMidCapMarch 2024Month-end</t>
  </si>
  <si>
    <t>S&amp;P Emerging LargeMidCapFebruary 2024Month-end</t>
  </si>
  <si>
    <t>S&amp;P Emerging LargeMidCapJanuary 2024Month-end</t>
  </si>
  <si>
    <t>S&amp;P Emerging LargeMidCap Carbon Control IndexDecember 2024Month-end</t>
  </si>
  <si>
    <t>S&amp;P Emerging LargeMidCap Carbon Control IndexNovember 2024Month-end</t>
  </si>
  <si>
    <t>S&amp;P Emerging LargeMidCap Carbon Control IndexOctober 2024Month-end</t>
  </si>
  <si>
    <t>S&amp;P Emerging LargeMidCap Carbon Control IndexSeptember 2024Month-end</t>
  </si>
  <si>
    <t>S&amp;P Emerging LargeMidCap Carbon Control IndexAugust 2024Month-end</t>
  </si>
  <si>
    <t>S&amp;P Emerging LargeMidCap Carbon Control IndexJuly 2024Month-end</t>
  </si>
  <si>
    <t>S&amp;P Emerging LargeMidCap Carbon Control IndexJune 2024Month-end</t>
  </si>
  <si>
    <t>S&amp;P Emerging LargeMidCap Carbon Control IndexMay 2024Month-end</t>
  </si>
  <si>
    <t>S&amp;P Emerging LargeMidCap Carbon Control IndexApril 2024Month-end</t>
  </si>
  <si>
    <t>S&amp;P Emerging LargeMidCap Carbon Control IndexMarch 2024Month-end</t>
  </si>
  <si>
    <t>S&amp;P Emerging LargeMidCap Carbon Control IndexFebruary 2024Month-end</t>
  </si>
  <si>
    <t>S&amp;P Emerging LargeMidCap Carbon Control IndexJanuary 2024Month-end</t>
  </si>
  <si>
    <t>S&amp;P Emerging LargeMidCap Carbon Efficient IndexDecember 2024Month-end</t>
  </si>
  <si>
    <t>S&amp;P Emerging LargeMidCap Carbon Efficient IndexNovember 2024Month-end</t>
  </si>
  <si>
    <t>S&amp;P Emerging LargeMidCap Carbon Efficient IndexOctober 2024Month-end</t>
  </si>
  <si>
    <t>S&amp;P Emerging LargeMidCap Carbon Efficient IndexSeptember 2024Month-end</t>
  </si>
  <si>
    <t>S&amp;P Emerging LargeMidCap Carbon Efficient IndexAugust 2024Month-end</t>
  </si>
  <si>
    <t>S&amp;P Emerging LargeMidCap Carbon Efficient IndexJuly 2024Month-end</t>
  </si>
  <si>
    <t>S&amp;P Emerging LargeMidCap Carbon Efficient IndexJune 2024Month-end</t>
  </si>
  <si>
    <t>S&amp;P Emerging LargeMidCap Carbon Efficient IndexMay 2024Month-end</t>
  </si>
  <si>
    <t>S&amp;P Emerging LargeMidCap Carbon Efficient IndexApril 2024Month-end</t>
  </si>
  <si>
    <t>S&amp;P Emerging LargeMidCap Carbon Efficient IndexMarch 2024Month-end</t>
  </si>
  <si>
    <t>S&amp;P Emerging LargeMidCap Carbon Efficient IndexFebruary 2024Month-end</t>
  </si>
  <si>
    <t>S&amp;P Emerging LargeMidCap Carbon Efficient IndexJanuary 2024Month-end</t>
  </si>
  <si>
    <t>S&amp;P Emerging LargeMidCap Scored &amp; Screened IndexDecember 2024Month-end</t>
  </si>
  <si>
    <t>S&amp;P Emerging LargeMidCap Scored &amp; Screened IndexNovember 2024Month-end</t>
  </si>
  <si>
    <t>S&amp;P Emerging LargeMidCap Scored &amp; Screened IndexOctober 2024Month-end</t>
  </si>
  <si>
    <t>S&amp;P Emerging LargeMidCap Scored &amp; Screened IndexSeptember 2024Month-end</t>
  </si>
  <si>
    <t>S&amp;P Emerging LargeMidCap Scored &amp; Screened IndexAugust 2024Month-end</t>
  </si>
  <si>
    <t>S&amp;P Emerging LargeMidCap Scored &amp; Screened IndexJuly 2024Month-end</t>
  </si>
  <si>
    <t>S&amp;P Emerging LargeMidCap Scored &amp; Screened IndexJune 2024Month-end</t>
  </si>
  <si>
    <t>S&amp;P Emerging LargeMidCap Scored &amp; Screened IndexMay 2024Month-end</t>
  </si>
  <si>
    <t>S&amp;P Emerging LargeMidCap Scored &amp; Screened IndexApril 2024Month-end</t>
  </si>
  <si>
    <t>S&amp;P Emerging LargeMidCap Scored &amp; Screened IndexMarch 2024Month-end</t>
  </si>
  <si>
    <t>S&amp;P Emerging LargeMidCap Scored &amp; Screened IndexFebruary 2024Month-end</t>
  </si>
  <si>
    <t>S&amp;P Emerging LargeMidCap Scored &amp; Screened IndexJanuary 2024Month-end</t>
  </si>
  <si>
    <t>S&amp;P Emerging LargeMidCap ESG Shariah IndexDecember 2024Month-end</t>
  </si>
  <si>
    <t>S&amp;P Emerging LargeMidCap ESG Shariah IndexNovember 2024Month-end</t>
  </si>
  <si>
    <t>S&amp;P Emerging LargeMidCap ESG Shariah IndexOctober 2024Month-end</t>
  </si>
  <si>
    <t>S&amp;P Emerging LargeMidCap ESG Shariah IndexSeptember 2024Month-end</t>
  </si>
  <si>
    <t>S&amp;P Emerging LargeMidCap ESG Shariah IndexAugust 2024Month-end</t>
  </si>
  <si>
    <t>S&amp;P Emerging LargeMidCap ESG Shariah IndexJuly 2024Month-end</t>
  </si>
  <si>
    <t>S&amp;P Emerging LargeMidCap ESG Shariah IndexJune 2024Month-end</t>
  </si>
  <si>
    <t>S&amp;P Emerging LargeMidCap ESG Shariah IndexMay 2024Month-end</t>
  </si>
  <si>
    <t>S&amp;P Emerging LargeMidCap ESG Shariah IndexApril 2024Month-end</t>
  </si>
  <si>
    <t>S&amp;P Emerging LargeMidCap ESG Shariah IndexMarch 2024Month-end</t>
  </si>
  <si>
    <t>S&amp;P Emerging LargeMidCap ESG Shariah IndexFebruary 2024Month-end</t>
  </si>
  <si>
    <t>S&amp;P Emerging LargeMidCap ESG Shariah IndexJanuary 2024Month-end</t>
  </si>
  <si>
    <t>S&amp;P Emerging Plus LargeMidCapDecember 2024Month-end</t>
  </si>
  <si>
    <t>S&amp;P Emerging Plus LargeMidCapNovember 2024Month-end</t>
  </si>
  <si>
    <t>S&amp;P Emerging Plus LargeMidCapOctober 2024Month-end</t>
  </si>
  <si>
    <t>S&amp;P Emerging Plus LargeMidCapSeptember 2024Month-end</t>
  </si>
  <si>
    <t>S&amp;P Emerging Plus LargeMidCapAugust 2024Month-end</t>
  </si>
  <si>
    <t>S&amp;P Emerging Plus LargeMidCapJuly 2024Month-end</t>
  </si>
  <si>
    <t>S&amp;P Emerging Plus LargeMidCapJune 2024Month-end</t>
  </si>
  <si>
    <t>S&amp;P Emerging Plus LargeMidCapMay 2024Month-end</t>
  </si>
  <si>
    <t>S&amp;P Emerging Plus LargeMidCapApril 2024Month-end</t>
  </si>
  <si>
    <t>S&amp;P Emerging Plus LargeMidCapMarch 2024Month-end</t>
  </si>
  <si>
    <t>S&amp;P Emerging Plus LargeMidCapFebruary 2024Month-end</t>
  </si>
  <si>
    <t>S&amp;P Emerging Plus LargeMidCapJanuary 2024Month-end</t>
  </si>
  <si>
    <t>S&amp;P Emerging Plus LargeMidCap Scored &amp; Screened IndexDecember 2024Month-end</t>
  </si>
  <si>
    <t>S&amp;P Emerging Plus LargeMidCap Scored &amp; Screened IndexNovember 2024Month-end</t>
  </si>
  <si>
    <t>S&amp;P Emerging Plus LargeMidCap Scored &amp; Screened IndexOctober 2024Month-end</t>
  </si>
  <si>
    <t>S&amp;P Emerging Plus LargeMidCap Scored &amp; Screened IndexSeptember 2024Month-end</t>
  </si>
  <si>
    <t>S&amp;P Emerging Plus LargeMidCap Scored &amp; Screened IndexAugust 2024Month-end</t>
  </si>
  <si>
    <t>S&amp;P Emerging Plus LargeMidCap Scored &amp; Screened IndexJuly 2024Month-end</t>
  </si>
  <si>
    <t>S&amp;P Emerging Plus LargeMidCap Scored &amp; Screened IndexJune 2024Month-end</t>
  </si>
  <si>
    <t>S&amp;P Emerging Plus LargeMidCap Scored &amp; Screened IndexMay 2024Month-end</t>
  </si>
  <si>
    <t>S&amp;P Emerging Plus LargeMidCap Scored &amp; Screened IndexApril 2024Month-end</t>
  </si>
  <si>
    <t>S&amp;P Emerging Plus LargeMidCap Scored &amp; Screened IndexMarch 2024Month-end</t>
  </si>
  <si>
    <t>S&amp;P Emerging Plus LargeMidCap Scored &amp; Screened IndexFebruary 2024Month-end</t>
  </si>
  <si>
    <t>S&amp;P Emerging Plus LargeMidCap Scored &amp; Screened IndexJanuary 2024Month-end</t>
  </si>
  <si>
    <t>S&amp;P Emerging Plus LargeMidCap Net Zero 2050 Climate Transition ESG IndexDecember 2024Month-end</t>
  </si>
  <si>
    <t>S&amp;P Emerging Plus LargeMidCap Net Zero 2050 Climate Transition ESG IndexNovember 2024Month-end</t>
  </si>
  <si>
    <t>S&amp;P Emerging Plus LargeMidCap Net Zero 2050 Climate Transition ESG IndexOctober 2024Month-end</t>
  </si>
  <si>
    <t>S&amp;P Emerging Plus LargeMidCap Net Zero 2050 Climate Transition ESG IndexSeptember 2024Month-end</t>
  </si>
  <si>
    <t>S&amp;P Emerging Plus LargeMidCap Net Zero 2050 Climate Transition ESG IndexAugust 2024Month-end</t>
  </si>
  <si>
    <t>S&amp;P Emerging Plus LargeMidCap Net Zero 2050 Climate Transition ESG IndexJuly 2024Month-end</t>
  </si>
  <si>
    <t>S&amp;P Emerging Plus LargeMidCap Net Zero 2050 Climate Transition ESG IndexJune 2024Month-end</t>
  </si>
  <si>
    <t>S&amp;P Emerging Plus LargeMidCap Net Zero 2050 Climate Transition ESG IndexMay 2024Month-end</t>
  </si>
  <si>
    <t>S&amp;P Emerging Plus LargeMidCap Net Zero 2050 Climate Transition ESG IndexApril 2024Month-end</t>
  </si>
  <si>
    <t>S&amp;P Emerging Plus LargeMidCap Net Zero 2050 Climate Transition ESG IndexMarch 2024Month-end</t>
  </si>
  <si>
    <t>S&amp;P Emerging Plus LargeMidCap Net Zero 2050 Climate Transition ESG IndexFebruary 2024Month-end</t>
  </si>
  <si>
    <t>S&amp;P Emerging Plus LargeMidCap Net Zero 2050 Climate Transition ESG IndexJanuary 2024Month-end</t>
  </si>
  <si>
    <t>S&amp;P Emerging Plus LargeMidCap Net Zero 2050 Paris-Aligned ESG IndexDecember 2024Month-end</t>
  </si>
  <si>
    <t>S&amp;P Emerging Plus LargeMidCap Net Zero 2050 Paris-Aligned ESG IndexNovember 2024Month-end</t>
  </si>
  <si>
    <t>S&amp;P Emerging Plus LargeMidCap Net Zero 2050 Paris-Aligned ESG IndexOctober 2024Month-end</t>
  </si>
  <si>
    <t>S&amp;P Emerging Plus LargeMidCap Net Zero 2050 Paris-Aligned ESG IndexSeptember 2024Month-end</t>
  </si>
  <si>
    <t>S&amp;P Emerging Plus LargeMidCap Net Zero 2050 Paris-Aligned ESG IndexAugust 2024Month-end</t>
  </si>
  <si>
    <t>S&amp;P Emerging Plus LargeMidCap Net Zero 2050 Paris-Aligned ESG IndexJuly 2024Month-end</t>
  </si>
  <si>
    <t>S&amp;P Emerging Plus LargeMidCap Net Zero 2050 Paris-Aligned ESG IndexJune 2024Month-end</t>
  </si>
  <si>
    <t>S&amp;P Emerging Plus LargeMidCap Net Zero 2050 Paris-Aligned ESG IndexMay 2024Month-end</t>
  </si>
  <si>
    <t>S&amp;P Emerging Plus LargeMidCap Net Zero 2050 Paris-Aligned ESG IndexApril 2024Month-end</t>
  </si>
  <si>
    <t>S&amp;P Emerging Plus LargeMidCap Net Zero 2050 Paris-Aligned ESG IndexMarch 2024Month-end</t>
  </si>
  <si>
    <t>S&amp;P Emerging Plus LargeMidCap Net Zero 2050 Paris-Aligned ESG IndexFebruary 2024Month-end</t>
  </si>
  <si>
    <t>S&amp;P Emerging Plus LargeMidCap Net Zero 2050 Paris-Aligned ESG IndexJanuary 2024Month-end</t>
  </si>
  <si>
    <t>S&amp;P EPAC Ex-Korea LargeMidCapDecember 2024Month-end</t>
  </si>
  <si>
    <t>S&amp;P EPAC Ex-Korea LargeMidCapNovember 2024Month-end</t>
  </si>
  <si>
    <t>S&amp;P EPAC Ex-Korea LargeMidCapOctober 2024Month-end</t>
  </si>
  <si>
    <t>S&amp;P EPAC Ex-Korea LargeMidCapSeptember 2024Month-end</t>
  </si>
  <si>
    <t>S&amp;P EPAC Ex-Korea LargeMidCapAugust 2024Month-end</t>
  </si>
  <si>
    <t>S&amp;P EPAC Ex-Korea LargeMidCapJuly 2024Month-end</t>
  </si>
  <si>
    <t>S&amp;P EPAC Ex-Korea LargeMidCapJune 2024Month-end</t>
  </si>
  <si>
    <t>S&amp;P EPAC Ex-Korea LargeMidCapMay 2024Month-end</t>
  </si>
  <si>
    <t>S&amp;P EPAC Ex-Korea LargeMidCapApril 2024Month-end</t>
  </si>
  <si>
    <t>S&amp;P EPAC Ex-Korea LargeMidCapMarch 2024Month-end</t>
  </si>
  <si>
    <t>S&amp;P EPAC Ex-Korea LargeMidCapFebruary 2024Month-end</t>
  </si>
  <si>
    <t>S&amp;P EPAC Ex-Korea LargeMidCapJanuary 2024Month-end</t>
  </si>
  <si>
    <t>S&amp;P ESG Elite High Yield Dividend Aristocrats IndexDecember 2024Month-end</t>
  </si>
  <si>
    <t>S&amp;P ESG Elite High Yield Dividend Aristocrats IndexNovember 2024Month-end</t>
  </si>
  <si>
    <t>S&amp;P ESG Elite High Yield Dividend Aristocrats IndexOctober 2024Month-end</t>
  </si>
  <si>
    <t>S&amp;P ESG Elite High Yield Dividend Aristocrats IndexSeptember 2024Month-end</t>
  </si>
  <si>
    <t>S&amp;P ESG Elite High Yield Dividend Aristocrats IndexAugust 2024Month-end</t>
  </si>
  <si>
    <t>S&amp;P ESG Elite High Yield Dividend Aristocrats IndexJuly 2024Month-end</t>
  </si>
  <si>
    <t>S&amp;P ESG Elite High Yield Dividend Aristocrats IndexJune 2024Month-end</t>
  </si>
  <si>
    <t>S&amp;P ESG Elite High Yield Dividend Aristocrats IndexMay 2024Month-end</t>
  </si>
  <si>
    <t>S&amp;P ESG Elite High Yield Dividend Aristocrats IndexApril 2024Month-end</t>
  </si>
  <si>
    <t>S&amp;P ESG Elite High Yield Dividend Aristocrats IndexMarch 2024Month-end</t>
  </si>
  <si>
    <t>S&amp;P ESG Elite High Yield Dividend Aristocrats IndexFebruary 2024Month-end</t>
  </si>
  <si>
    <t>S&amp;P ESG Elite High Yield Dividend Aristocrats IndexJanuary 2024Month-end</t>
  </si>
  <si>
    <t>S&amp;P High Yield Dividend Aristocrats Screened FMC Weighted IndexDecember 2024Month-end</t>
  </si>
  <si>
    <t>S&amp;P High Yield Dividend Aristocrats Screened FMC Weighted IndexNovember 2024Month-end</t>
  </si>
  <si>
    <t>S&amp;P High Yield Dividend Aristocrats Screened FMC Weighted IndexOctober 2024Month-end</t>
  </si>
  <si>
    <t>S&amp;P High Yield Dividend Aristocrats Screened FMC Weighted IndexSeptember 2024Month-end</t>
  </si>
  <si>
    <t>S&amp;P High Yield Dividend Aristocrats Screened FMC Weighted IndexAugust 2024Month-end</t>
  </si>
  <si>
    <t>S&amp;P High Yield Dividend Aristocrats Screened FMC Weighted IndexJuly 2024Month-end</t>
  </si>
  <si>
    <t>S&amp;P High Yield Dividend Aristocrats Screened FMC Weighted IndexJune 2024Month-end</t>
  </si>
  <si>
    <t>S&amp;P High Yield Dividend Aristocrats Screened FMC Weighted IndexMay 2024Month-end</t>
  </si>
  <si>
    <t>S&amp;P High Yield Dividend Aristocrats Screened FMC Weighted IndexApril 2024Month-end</t>
  </si>
  <si>
    <t>S&amp;P High Yield Dividend Aristocrats Screened FMC Weighted IndexMarch 2024Month-end</t>
  </si>
  <si>
    <t>S&amp;P High Yield Dividend Aristocrats Screened FMC Weighted IndexFebruary 2024Month-end</t>
  </si>
  <si>
    <t>S&amp;P High Yield Dividend Aristocrats Screened FMC Weighted IndexJanuary 2024Month-end</t>
  </si>
  <si>
    <t>S&amp;P High Yield Dividend Aristocrats Screened IndexDecember 2024Month-end</t>
  </si>
  <si>
    <t>S&amp;P High Yield Dividend Aristocrats Screened IndexNovember 2024Month-end</t>
  </si>
  <si>
    <t>S&amp;P High Yield Dividend Aristocrats Screened IndexOctober 2024Month-end</t>
  </si>
  <si>
    <t>S&amp;P High Yield Dividend Aristocrats Screened IndexSeptember 2024Month-end</t>
  </si>
  <si>
    <t>S&amp;P High Yield Dividend Aristocrats Screened IndexAugust 2024Month-end</t>
  </si>
  <si>
    <t>S&amp;P High Yield Dividend Aristocrats Screened IndexJuly 2024Month-end</t>
  </si>
  <si>
    <t>S&amp;P High Yield Dividend Aristocrats Screened IndexJune 2024Month-end</t>
  </si>
  <si>
    <t>S&amp;P High Yield Dividend Aristocrats Screened IndexMay 2024Month-end</t>
  </si>
  <si>
    <t>S&amp;P High Yield Dividend Aristocrats Screened IndexApril 2024Month-end</t>
  </si>
  <si>
    <t>S&amp;P High Yield Dividend Aristocrats Screened IndexMarch 2024Month-end</t>
  </si>
  <si>
    <t>S&amp;P High Yield Dividend Aristocrats Screened IndexFebruary 2024Month-end</t>
  </si>
  <si>
    <t>S&amp;P High Yield Dividend Aristocrats Screened IndexJanuary 2024Month-end</t>
  </si>
  <si>
    <t>S&amp;P Ethical Pan Asia Select Dividend Opportunities IndexDecember 2024Month-end</t>
  </si>
  <si>
    <t>S&amp;P Ethical Pan Asia Select Dividend Opportunities IndexNovember 2024Month-end</t>
  </si>
  <si>
    <t>S&amp;P Ethical Pan Asia Select Dividend Opportunities IndexOctober 2024Month-end</t>
  </si>
  <si>
    <t>S&amp;P Ethical Pan Asia Select Dividend Opportunities IndexSeptember 2024Month-end</t>
  </si>
  <si>
    <t>S&amp;P Ethical Pan Asia Select Dividend Opportunities IndexAugust 2024Month-end</t>
  </si>
  <si>
    <t>S&amp;P Ethical Pan Asia Select Dividend Opportunities IndexJuly 2024Month-end</t>
  </si>
  <si>
    <t>S&amp;P Ethical Pan Asia Select Dividend Opportunities IndexJune 2024Month-end</t>
  </si>
  <si>
    <t>S&amp;P Ethical Pan Asia Select Dividend Opportunities IndexMay 2024Month-end</t>
  </si>
  <si>
    <t>S&amp;P Ethical Pan Asia Select Dividend Opportunities IndexApril 2024Month-end</t>
  </si>
  <si>
    <t>S&amp;P Ethical Pan Asia Select Dividend Opportunities IndexMarch 2024Month-end</t>
  </si>
  <si>
    <t>S&amp;P Ethical Pan Asia Select Dividend Opportunities IndexFebruary 2024Month-end</t>
  </si>
  <si>
    <t>S&amp;P Ethical Pan Asia Select Dividend Opportunities IndexJanuary 2024Month-end</t>
  </si>
  <si>
    <t>S&amp;P Euro High Yield Dividend Aristocrats Screened IndexDecember 2024Month-end</t>
  </si>
  <si>
    <t>S&amp;P Euro High Yield Dividend Aristocrats Screened IndexNovember 2024Month-end</t>
  </si>
  <si>
    <t>S&amp;P Euro High Yield Dividend Aristocrats Screened IndexOctober 2024Month-end</t>
  </si>
  <si>
    <t>S&amp;P Euro High Yield Dividend Aristocrats Screened IndexSeptember 2024Month-end</t>
  </si>
  <si>
    <t>S&amp;P Euro High Yield Dividend Aristocrats Screened IndexAugust 2024Month-end</t>
  </si>
  <si>
    <t>S&amp;P Euro High Yield Dividend Aristocrats Screened IndexJuly 2024Month-end</t>
  </si>
  <si>
    <t>S&amp;P Euro High Yield Dividend Aristocrats Screened IndexJune 2024Month-end</t>
  </si>
  <si>
    <t>S&amp;P Euro High Yield Dividend Aristocrats Screened IndexMay 2024Month-end</t>
  </si>
  <si>
    <t>S&amp;P Euro High Yield Dividend Aristocrats Screened IndexApril 2024Month-end</t>
  </si>
  <si>
    <t>S&amp;P Euro High Yield Dividend Aristocrats Screened IndexMarch 2024Month-end</t>
  </si>
  <si>
    <t>S&amp;P Euro High Yield Dividend Aristocrats Screened IndexFebruary 2024Month-end</t>
  </si>
  <si>
    <t>S&amp;P Euro High Yield Dividend Aristocrats Screened IndexJanuary 2024Month-end</t>
  </si>
  <si>
    <t>S&amp;P Euro High Yield Dividend Aristocrats Screened+ IndexDecember 2024Month-end</t>
  </si>
  <si>
    <t>S&amp;P Euro High Yield Dividend Aristocrats Screened+ IndexNovember 2024Month-end</t>
  </si>
  <si>
    <t>S&amp;P Euro High Yield Dividend Aristocrats Screened+ IndexOctober 2024Month-end</t>
  </si>
  <si>
    <t>S&amp;P Euro High Yield Dividend Aristocrats Screened+ IndexSeptember 2024Month-end</t>
  </si>
  <si>
    <t>S&amp;P Euro High Yield Dividend Aristocrats Screened+ IndexAugust 2024Month-end</t>
  </si>
  <si>
    <t>S&amp;P Euro High Yield Dividend Aristocrats Screened+ IndexJuly 2024Month-end</t>
  </si>
  <si>
    <t>S&amp;P Euro High Yield Dividend Aristocrats Screened+ IndexJune 2024Month-end</t>
  </si>
  <si>
    <t>S&amp;P Euro High Yield Dividend Aristocrats Screened+ IndexMay 2024Month-end</t>
  </si>
  <si>
    <t>S&amp;P Euro High Yield Dividend Aristocrats Screened+ IndexApril 2024Month-end</t>
  </si>
  <si>
    <t>S&amp;P Euro High Yield Dividend Aristocrats Screened+ IndexMarch 2024Month-end</t>
  </si>
  <si>
    <t>S&amp;P Euro High Yield Dividend Aristocrats Screened+ IndexFebruary 2024Month-end</t>
  </si>
  <si>
    <t>S&amp;P Euro High Yield Dividend Aristocrats Screened+ IndexJanuary 2024Month-end</t>
  </si>
  <si>
    <t>S&amp;P Euro High Yield Dividend Aristocrats IndexDecember 2024Month-end</t>
  </si>
  <si>
    <t>S&amp;P Euro High Yield Dividend Aristocrats IndexNovember 2024Month-end</t>
  </si>
  <si>
    <t>S&amp;P Euro High Yield Dividend Aristocrats IndexOctober 2024Month-end</t>
  </si>
  <si>
    <t>S&amp;P Euro High Yield Dividend Aristocrats IndexSeptember 2024Month-end</t>
  </si>
  <si>
    <t>S&amp;P Euro High Yield Dividend Aristocrats IndexAugust 2024Month-end</t>
  </si>
  <si>
    <t>S&amp;P Euro High Yield Dividend Aristocrats IndexJuly 2024Month-end</t>
  </si>
  <si>
    <t>S&amp;P Euro High Yield Dividend Aristocrats IndexJune 2024Month-end</t>
  </si>
  <si>
    <t>S&amp;P Euro High Yield Dividend Aristocrats IndexMay 2024Month-end</t>
  </si>
  <si>
    <t>S&amp;P Euro High Yield Dividend Aristocrats IndexApril 2024Month-end</t>
  </si>
  <si>
    <t>S&amp;P Euro High Yield Dividend Aristocrats IndexMarch 2024Month-end</t>
  </si>
  <si>
    <t>S&amp;P Euro High Yield Dividend Aristocrats IndexFebruary 2024Month-end</t>
  </si>
  <si>
    <t>S&amp;P Euro High Yield Dividend Aristocrats IndexJanuary 2024Month-end</t>
  </si>
  <si>
    <t>S&amp;P Europe &amp; North America 80 Net Zero 2050 Paris-Aligned ESG Select FMC Weighted IndexDecember 2024Month-end</t>
  </si>
  <si>
    <t>S&amp;P Europe &amp; North America 80 Net Zero 2050 Paris-Aligned ESG Select FMC Weighted IndexNovember 2024Month-end</t>
  </si>
  <si>
    <t>S&amp;P Europe &amp; North America 80 Net Zero 2050 Paris-Aligned ESG Select FMC Weighted IndexOctober 2024Month-end</t>
  </si>
  <si>
    <t>S&amp;P Europe &amp; North America 80 Net Zero 2050 Paris-Aligned ESG Select FMC Weighted IndexSeptember 2024Month-end</t>
  </si>
  <si>
    <t>S&amp;P Europe &amp; North America 80 Net Zero 2050 Paris-Aligned ESG Select FMC Weighted IndexAugust 2024Month-end</t>
  </si>
  <si>
    <t>S&amp;P Europe &amp; North America 80 Net Zero 2050 Paris-Aligned ESG Select FMC Weighted IndexJuly 2024Month-end</t>
  </si>
  <si>
    <t>S&amp;P Europe &amp; North America 80 Net Zero 2050 Paris-Aligned ESG Select FMC Weighted IndexJune 2024Month-end</t>
  </si>
  <si>
    <t>S&amp;P Europe &amp; North America 80 Net Zero 2050 Paris-Aligned ESG Select FMC Weighted IndexMay 2024Month-end</t>
  </si>
  <si>
    <t>S&amp;P Europe &amp; North America 80 Net Zero 2050 Paris-Aligned ESG Select FMC Weighted IndexApril 2024Month-end</t>
  </si>
  <si>
    <t>S&amp;P Europe &amp; North America 80 Net Zero 2050 Paris-Aligned ESG Select FMC Weighted IndexMarch 2024Month-end</t>
  </si>
  <si>
    <t>S&amp;P Europe &amp; North America 80 Net Zero 2050 Paris-Aligned ESG Select FMC Weighted IndexFebruary 2024Month-end</t>
  </si>
  <si>
    <t>S&amp;P Europe &amp; North America 80 Net Zero 2050 Paris-Aligned ESG Select FMC Weighted IndexJanuary 2024Month-end</t>
  </si>
  <si>
    <t>S&amp;P Europe + Poland LargeMidCapDecember 2024Month-end</t>
  </si>
  <si>
    <t>S&amp;P Europe + Poland LargeMidCapNovember 2024Month-end</t>
  </si>
  <si>
    <t>S&amp;P Europe + Poland LargeMidCapOctober 2024Month-end</t>
  </si>
  <si>
    <t>S&amp;P Europe + Poland LargeMidCapSeptember 2024Month-end</t>
  </si>
  <si>
    <t>S&amp;P Europe + Poland LargeMidCapAugust 2024Month-end</t>
  </si>
  <si>
    <t>S&amp;P Europe + Poland LargeMidCapJuly 2024Month-end</t>
  </si>
  <si>
    <t>S&amp;P Europe + Poland LargeMidCapJune 2024Month-end</t>
  </si>
  <si>
    <t>S&amp;P Europe + Poland LargeMidCapMay 2024Month-end</t>
  </si>
  <si>
    <t>S&amp;P Europe + Poland LargeMidCapApril 2024Month-end</t>
  </si>
  <si>
    <t>S&amp;P Europe + Poland LargeMidCapMarch 2024Month-end</t>
  </si>
  <si>
    <t>S&amp;P Europe + Poland LargeMidCapFebruary 2024Month-end</t>
  </si>
  <si>
    <t>S&amp;P Europe + Poland LargeMidCapJanuary 2024Month-end</t>
  </si>
  <si>
    <t>S&amp;P Europe 350December 2024Month-end</t>
  </si>
  <si>
    <t>S&amp;P Europe 350November 2024Month-end</t>
  </si>
  <si>
    <t>S&amp;P Europe 350October 2024Month-end</t>
  </si>
  <si>
    <t>S&amp;P Europe 350September 2024Month-end</t>
  </si>
  <si>
    <t>S&amp;P Europe 350August 2024Month-end</t>
  </si>
  <si>
    <t>S&amp;P Europe 350July 2024Month-end</t>
  </si>
  <si>
    <t>S&amp;P Europe 350June 2024Month-end</t>
  </si>
  <si>
    <t>S&amp;P Europe 350May 2024Month-end</t>
  </si>
  <si>
    <t>S&amp;P Europe 350April 2024Month-end</t>
  </si>
  <si>
    <t>S&amp;P Europe 350March 2024Month-end</t>
  </si>
  <si>
    <t>S&amp;P Europe 350February 2024Month-end</t>
  </si>
  <si>
    <t>S&amp;P Europe 350January 2024Month-end</t>
  </si>
  <si>
    <t>S&amp;P Europe 350 Carbon Efficient IndexDecember 2024Month-end</t>
  </si>
  <si>
    <t>S&amp;P Europe 350 Carbon Efficient IndexNovember 2024Month-end</t>
  </si>
  <si>
    <t>S&amp;P Europe 350 Carbon Efficient IndexOctober 2024Month-end</t>
  </si>
  <si>
    <t>S&amp;P Europe 350 Carbon Efficient IndexSeptember 2024Month-end</t>
  </si>
  <si>
    <t>S&amp;P Europe 350 Carbon Efficient IndexAugust 2024Month-end</t>
  </si>
  <si>
    <t>S&amp;P Europe 350 Carbon Efficient IndexJuly 2024Month-end</t>
  </si>
  <si>
    <t>S&amp;P Europe 350 Carbon Efficient IndexJune 2024Month-end</t>
  </si>
  <si>
    <t>S&amp;P Europe 350 Carbon Efficient IndexMay 2024Month-end</t>
  </si>
  <si>
    <t>S&amp;P Europe 350 Carbon Efficient IndexApril 2024Month-end</t>
  </si>
  <si>
    <t>S&amp;P Europe 350 Carbon Efficient IndexMarch 2024Month-end</t>
  </si>
  <si>
    <t>S&amp;P Europe 350 Carbon Efficient IndexFebruary 2024Month-end</t>
  </si>
  <si>
    <t>S&amp;P Europe 350 Carbon Efficient IndexJanuary 2024Month-end</t>
  </si>
  <si>
    <t>S&amp;P Europe 350 Carbon Efficient Select Low Volatility IndexDecember 2024Month-end</t>
  </si>
  <si>
    <t>S&amp;P Europe 350 Carbon Efficient Select Low Volatility IndexNovember 2024Month-end</t>
  </si>
  <si>
    <t>S&amp;P Europe 350 Carbon Efficient Select Low Volatility IndexOctober 2024Month-end</t>
  </si>
  <si>
    <t>S&amp;P Europe 350 Carbon Efficient Select Low Volatility IndexSeptember 2024Month-end</t>
  </si>
  <si>
    <t>S&amp;P Europe 350 Carbon Efficient Select Low Volatility IndexAugust 2024Month-end</t>
  </si>
  <si>
    <t>S&amp;P Europe 350 Carbon Efficient Select Low Volatility IndexJuly 2024Month-end</t>
  </si>
  <si>
    <t>S&amp;P Europe 350 Carbon Efficient Select Low Volatility IndexJune 2024Month-end</t>
  </si>
  <si>
    <t>S&amp;P Europe 350 Carbon Efficient Select Low Volatility IndexMay 2024Month-end</t>
  </si>
  <si>
    <t>S&amp;P Europe 350 Carbon Efficient Select Low Volatility IndexApril 2024Month-end</t>
  </si>
  <si>
    <t>S&amp;P Europe 350 Carbon Efficient Select Low Volatility IndexMarch 2024Month-end</t>
  </si>
  <si>
    <t>S&amp;P Europe 350 Carbon Efficient Select Low Volatility IndexFebruary 2024Month-end</t>
  </si>
  <si>
    <t>S&amp;P Europe 350 Carbon Efficient Select Low Volatility IndexJanuary 2024Month-end</t>
  </si>
  <si>
    <t>S&amp;P Europe 350 Scored &amp; Screened IndexDecember 2024Month-end</t>
  </si>
  <si>
    <t>S&amp;P Europe 350 Scored &amp; Screened IndexNovember 2024Month-end</t>
  </si>
  <si>
    <t>S&amp;P Europe 350 Scored &amp; Screened IndexOctober 2024Month-end</t>
  </si>
  <si>
    <t>S&amp;P Europe 350 Scored &amp; Screened IndexSeptember 2024Month-end</t>
  </si>
  <si>
    <t>S&amp;P Europe 350 Scored &amp; Screened IndexAugust 2024Month-end</t>
  </si>
  <si>
    <t>S&amp;P Europe 350 Scored &amp; Screened IndexJuly 2024Month-end</t>
  </si>
  <si>
    <t>S&amp;P Europe 350 Scored &amp; Screened IndexJune 2024Month-end</t>
  </si>
  <si>
    <t>S&amp;P Europe 350 Scored &amp; Screened IndexMay 2024Month-end</t>
  </si>
  <si>
    <t>S&amp;P Europe 350 Scored &amp; Screened IndexApril 2024Month-end</t>
  </si>
  <si>
    <t>S&amp;P Europe 350 Scored &amp; Screened IndexMarch 2024Month-end</t>
  </si>
  <si>
    <t>S&amp;P Europe 350 Scored &amp; Screened IndexFebruary 2024Month-end</t>
  </si>
  <si>
    <t>S&amp;P Europe 350 Scored &amp; Screened IndexJanuary 2024Month-end</t>
  </si>
  <si>
    <t>S&amp;P Europe 350 ESG Shariah IndexDecember 2024Month-end</t>
  </si>
  <si>
    <t>S&amp;P Europe 350 ESG Shariah IndexNovember 2024Month-end</t>
  </si>
  <si>
    <t>S&amp;P Europe 350 ESG Shariah IndexOctober 2024Month-end</t>
  </si>
  <si>
    <t>S&amp;P Europe 350 ESG Shariah IndexSeptember 2024Month-end</t>
  </si>
  <si>
    <t>S&amp;P Europe 350 ESG Shariah IndexAugust 2024Month-end</t>
  </si>
  <si>
    <t>S&amp;P Europe 350 ESG Shariah IndexJuly 2024Month-end</t>
  </si>
  <si>
    <t>S&amp;P Europe 350 ESG Shariah IndexJune 2024Month-end</t>
  </si>
  <si>
    <t>S&amp;P Europe 350 ESG Shariah IndexMay 2024Month-end</t>
  </si>
  <si>
    <t>S&amp;P Europe 350 ESG Shariah IndexApril 2024Month-end</t>
  </si>
  <si>
    <t>S&amp;P Europe 350 ESG Shariah IndexMarch 2024Month-end</t>
  </si>
  <si>
    <t>S&amp;P Europe 350 ESG Shariah IndexFebruary 2024Month-end</t>
  </si>
  <si>
    <t>S&amp;P Europe 350 ESG Shariah IndexJanuary 2024Month-end</t>
  </si>
  <si>
    <t>S&amp;P Europe 350 Fossil Fuel Reserves Free IndexJuly 2024Month-end</t>
  </si>
  <si>
    <t>S&amp;P Europe 350 Fossil Fuel Reserves Free IndexJune 2024Month-end</t>
  </si>
  <si>
    <t>S&amp;P Europe 350 Fossil Fuel Reserves Free IndexMay 2024Month-end</t>
  </si>
  <si>
    <t>S&amp;P Europe 350 Fossil Fuel Reserves Free IndexApril 2024Month-end</t>
  </si>
  <si>
    <t>S&amp;P Europe 350 Fossil Fuel Reserves Free IndexMarch 2024Month-end</t>
  </si>
  <si>
    <t>S&amp;P Europe 350 Fossil Fuel Reserves Free IndexFebruary 2024Month-end</t>
  </si>
  <si>
    <t>S&amp;P Europe 350 Fossil Fuel Reserves Free IndexJanuary 2024Month-end</t>
  </si>
  <si>
    <t>S&amp;P Europe 350 Fossil Fuel Reserves Free IndexDecember 2024Month-end</t>
  </si>
  <si>
    <t>S&amp;P Europe 350 Fossil Fuel Reserves Free IndexNovember 2024Month-end</t>
  </si>
  <si>
    <t>S&amp;P Europe 350 Fossil Fuel Reserves Free IndexOctober 2024Month-end</t>
  </si>
  <si>
    <t>S&amp;P Europe 350 Fossil Fuel Reserves Free IndexSeptember 2024Month-end</t>
  </si>
  <si>
    <t>S&amp;P Europe 350 Fossil Fuel Reserves Free IndexAugust 2024Month-end</t>
  </si>
  <si>
    <t>S&amp;P Europe 350 Low Carbon Low Volatility High Dividend IndexDecember 2024Month-end</t>
  </si>
  <si>
    <t>S&amp;P Europe 350 Low Carbon Low Volatility High Dividend IndexNovember 2024Month-end</t>
  </si>
  <si>
    <t>S&amp;P Europe 350 Low Carbon Low Volatility High Dividend IndexOctober 2024Month-end</t>
  </si>
  <si>
    <t>S&amp;P Europe 350 Low Carbon Low Volatility High Dividend IndexSeptember 2024Month-end</t>
  </si>
  <si>
    <t>S&amp;P Europe 350 Low Carbon Low Volatility High Dividend IndexAugust 2024Month-end</t>
  </si>
  <si>
    <t>S&amp;P Europe 350 Low Carbon Low Volatility High Dividend IndexJuly 2024Month-end</t>
  </si>
  <si>
    <t>S&amp;P Europe 350 Low Carbon Low Volatility High Dividend IndexJune 2024Month-end</t>
  </si>
  <si>
    <t>S&amp;P Europe 350 Low Carbon Low Volatility High Dividend IndexMay 2024Month-end</t>
  </si>
  <si>
    <t>S&amp;P Europe 350 Low Carbon Low Volatility High Dividend IndexApril 2024Month-end</t>
  </si>
  <si>
    <t>S&amp;P Europe 350 Low Carbon Low Volatility High Dividend IndexMarch 2024Month-end</t>
  </si>
  <si>
    <t>S&amp;P Europe 350 Low Carbon Low Volatility High Dividend IndexFebruary 2024Month-end</t>
  </si>
  <si>
    <t>S&amp;P Europe 350 Low Carbon Low Volatility High Dividend IndexJanuary 2024Month-end</t>
  </si>
  <si>
    <t>S&amp;P Europe 50 ESG Screened Select Equal Weight (BEL, DEU, FRA, NLD) IndexDecember 2024Month-end</t>
  </si>
  <si>
    <t>S&amp;P Europe 50 ESG Screened Select Equal Weight (BEL, DEU, FRA, NLD) IndexNovember 2024Month-end</t>
  </si>
  <si>
    <t>S&amp;P Europe 50 ESG Screened Select Equal Weight (BEL, DEU, FRA, NLD) IndexOctober 2024Month-end</t>
  </si>
  <si>
    <t>S&amp;P Europe 50 ESG Screened Select Equal Weight (BEL, DEU, FRA, NLD) IndexSeptember 2024Month-end</t>
  </si>
  <si>
    <t>S&amp;P Europe 50 ESG Screened Select Equal Weight (BEL, DEU, FRA, NLD) IndexAugust 2024Month-end</t>
  </si>
  <si>
    <t>S&amp;P Europe 50 ESG Screened Select Equal Weight (BEL, DEU, FRA, NLD) IndexJuly 2024Month-end</t>
  </si>
  <si>
    <t>S&amp;P Europe 50 ESG Screened Select Equal Weight (BEL, DEU, FRA, NLD) IndexJune 2024Month-end</t>
  </si>
  <si>
    <t>S&amp;P Europe 50 ESG Screened Select Equal Weight (BEL, DEU, FRA, NLD) IndexMay 2024Month-end</t>
  </si>
  <si>
    <t>S&amp;P Europe 50 ESG Screened Select Equal Weight (BEL, DEU, FRA, NLD) IndexApril 2024Month-end</t>
  </si>
  <si>
    <t>S&amp;P Europe 50 ESG Screened Select Equal Weight (BEL, DEU, FRA, NLD) IndexMarch 2024Month-end</t>
  </si>
  <si>
    <t>S&amp;P Europe 50 ESG Screened Select Equal Weight (BEL, DEU, FRA, NLD) IndexFebruary 2024Month-end</t>
  </si>
  <si>
    <t>S&amp;P Europe 50 ESG Screened Select Equal Weight (BEL, DEU, FRA, NLD) IndexJanuary 2024Month-end</t>
  </si>
  <si>
    <t>S&amp;P Europe 50 ESG Select Equal Weight (BEL, DEU, FRA, NLD) IndexDecember 2024Month-end</t>
  </si>
  <si>
    <t>S&amp;P Europe 50 ESG Select Equal Weight (BEL, DEU, FRA, NLD) IndexNovember 2024Month-end</t>
  </si>
  <si>
    <t>S&amp;P Europe 50 ESG Select Equal Weight (BEL, DEU, FRA, NLD) IndexOctober 2024Month-end</t>
  </si>
  <si>
    <t>S&amp;P Europe 50 ESG Select Equal Weight (BEL, DEU, FRA, NLD) IndexSeptember 2024Month-end</t>
  </si>
  <si>
    <t>S&amp;P Europe 50 ESG Select Equal Weight (BEL, DEU, FRA, NLD) IndexAugust 2024Month-end</t>
  </si>
  <si>
    <t>S&amp;P Europe 50 ESG Select Equal Weight (BEL, DEU, FRA, NLD) IndexJuly 2024Month-end</t>
  </si>
  <si>
    <t>S&amp;P Europe 50 ESG Select Equal Weight (BEL, DEU, FRA, NLD) IndexJune 2024Month-end</t>
  </si>
  <si>
    <t>S&amp;P Europe 50 ESG Select Equal Weight (BEL, DEU, FRA, NLD) IndexMay 2024Month-end</t>
  </si>
  <si>
    <t>S&amp;P Europe 50 ESG Select Equal Weight (BEL, DEU, FRA, NLD) IndexApril 2024Month-end</t>
  </si>
  <si>
    <t>S&amp;P Europe 50 ESG Select Equal Weight (BEL, DEU, FRA, NLD) IndexMarch 2024Month-end</t>
  </si>
  <si>
    <t>S&amp;P Europe 50 ESG Select Equal Weight (BEL, DEU, FRA, NLD) IndexFebruary 2024Month-end</t>
  </si>
  <si>
    <t>S&amp;P Europe 50 ESG Select Equal Weight (BEL, DEU, FRA, NLD) IndexJanuary 2024Month-end</t>
  </si>
  <si>
    <t>S&amp;P Europe Developed LargeMidCap Scored &amp; Screened IndexDecember 2024Month-end</t>
  </si>
  <si>
    <t>S&amp;P Europe Developed LargeMidCap Scored &amp; Screened IndexNovember 2024Month-end</t>
  </si>
  <si>
    <t>S&amp;P Europe Developed LargeMidCap Scored &amp; Screened IndexOctober 2024Month-end</t>
  </si>
  <si>
    <t>S&amp;P Europe Developed LargeMidCap Scored &amp; Screened IndexSeptember 2024Month-end</t>
  </si>
  <si>
    <t>S&amp;P Europe Developed LargeMidCap Scored &amp; Screened IndexAugust 2024Month-end</t>
  </si>
  <si>
    <t>S&amp;P Europe Developed LargeMidCap Scored &amp; Screened IndexJuly 2024Month-end</t>
  </si>
  <si>
    <t>S&amp;P Europe Developed LargeMidCap Scored &amp; Screened IndexJune 2024Month-end</t>
  </si>
  <si>
    <t>S&amp;P Europe Developed LargeMidCap Scored &amp; Screened IndexMay 2024Month-end</t>
  </si>
  <si>
    <t>S&amp;P Europe Developed LargeMidCap Scored &amp; Screened IndexApril 2024Month-end</t>
  </si>
  <si>
    <t>S&amp;P Europe Developed LargeMidCap Scored &amp; Screened IndexMarch 2024Month-end</t>
  </si>
  <si>
    <t>S&amp;P Europe Developed LargeMidCap Scored &amp; Screened IndexFebruary 2024Month-end</t>
  </si>
  <si>
    <t>S&amp;P Europe Developed LargeMidCap Scored &amp; Screened IndexJanuary 2024Month-end</t>
  </si>
  <si>
    <t>S&amp;P Europe Emerging LargeMidCap Scored &amp; Screened IndexDecember 2024Month-end</t>
  </si>
  <si>
    <t>S&amp;P Europe Emerging LargeMidCap Scored &amp; Screened IndexNovember 2024Month-end</t>
  </si>
  <si>
    <t>S&amp;P Europe Emerging LargeMidCap Scored &amp; Screened IndexOctober 2024Month-end</t>
  </si>
  <si>
    <t>S&amp;P Europe Emerging LargeMidCap Scored &amp; Screened IndexSeptember 2024Month-end</t>
  </si>
  <si>
    <t>S&amp;P Europe Emerging LargeMidCap Scored &amp; Screened IndexAugust 2024Month-end</t>
  </si>
  <si>
    <t>S&amp;P Europe Emerging LargeMidCap Scored &amp; Screened IndexJuly 2024Month-end</t>
  </si>
  <si>
    <t>S&amp;P Europe Emerging LargeMidCap Scored &amp; Screened IndexJune 2024Month-end</t>
  </si>
  <si>
    <t>S&amp;P Europe Emerging LargeMidCap Scored &amp; Screened IndexMay 2024Month-end</t>
  </si>
  <si>
    <t>S&amp;P Europe Emerging LargeMidCap Scored &amp; Screened IndexApril 2024Month-end</t>
  </si>
  <si>
    <t>S&amp;P Europe Emerging LargeMidCap Scored &amp; Screened IndexMarch 2024Month-end</t>
  </si>
  <si>
    <t>S&amp;P Europe Emerging LargeMidCap Scored &amp; Screened IndexFebruary 2024Month-end</t>
  </si>
  <si>
    <t>S&amp;P Europe Emerging LargeMidCap Scored &amp; Screened IndexJanuary 2024Month-end</t>
  </si>
  <si>
    <t>S&amp;P Europe LargeMidCapDecember 2024Month-end</t>
  </si>
  <si>
    <t>S&amp;P Europe LargeMidCapNovember 2024Month-end</t>
  </si>
  <si>
    <t>S&amp;P Europe LargeMidCapOctober 2024Month-end</t>
  </si>
  <si>
    <t>S&amp;P Europe LargeMidCapSeptember 2024Month-end</t>
  </si>
  <si>
    <t>S&amp;P Europe LargeMidCapAugust 2024Month-end</t>
  </si>
  <si>
    <t>S&amp;P Europe LargeMidCapJuly 2024Month-end</t>
  </si>
  <si>
    <t>S&amp;P Europe LargeMidCapJune 2024Month-end</t>
  </si>
  <si>
    <t>S&amp;P Europe LargeMidCapMay 2024Month-end</t>
  </si>
  <si>
    <t>S&amp;P Europe LargeMidCapApril 2024Month-end</t>
  </si>
  <si>
    <t>S&amp;P Europe LargeMidCapMarch 2024Month-end</t>
  </si>
  <si>
    <t>S&amp;P Europe LargeMidCapFebruary 2024Month-end</t>
  </si>
  <si>
    <t>S&amp;P Europe LargeMidCapJanuary 2024Month-end</t>
  </si>
  <si>
    <t>S&amp;P Europe LargeMidCap Carbon Efficient IndexDecember 2024Month-end</t>
  </si>
  <si>
    <t>S&amp;P Europe LargeMidCap Carbon Efficient IndexNovember 2024Month-end</t>
  </si>
  <si>
    <t>S&amp;P Europe LargeMidCap Carbon Efficient IndexOctober 2024Month-end</t>
  </si>
  <si>
    <t>S&amp;P Europe LargeMidCap Carbon Efficient IndexSeptember 2024Month-end</t>
  </si>
  <si>
    <t>S&amp;P Europe LargeMidCap Carbon Efficient IndexAugust 2024Month-end</t>
  </si>
  <si>
    <t>S&amp;P Europe LargeMidCap Carbon Efficient IndexJuly 2024Month-end</t>
  </si>
  <si>
    <t>S&amp;P Europe LargeMidCap Carbon Efficient IndexJune 2024Month-end</t>
  </si>
  <si>
    <t>S&amp;P Europe LargeMidCap Carbon Efficient IndexMay 2024Month-end</t>
  </si>
  <si>
    <t>S&amp;P Europe LargeMidCap Carbon Efficient IndexApril 2024Month-end</t>
  </si>
  <si>
    <t>S&amp;P Europe LargeMidCap Carbon Efficient IndexMarch 2024Month-end</t>
  </si>
  <si>
    <t>S&amp;P Europe LargeMidCap Carbon Efficient IndexFebruary 2024Month-end</t>
  </si>
  <si>
    <t>S&amp;P Europe LargeMidCap Carbon Efficient IndexJanuary 2024Month-end</t>
  </si>
  <si>
    <t>S&amp;P Europe LargeMidCap ESG Shariah IndexDecember 2024Month-end</t>
  </si>
  <si>
    <t>S&amp;P Europe LargeMidCap ESG Shariah IndexNovember 2024Month-end</t>
  </si>
  <si>
    <t>S&amp;P Europe LargeMidCap ESG Shariah IndexOctober 2024Month-end</t>
  </si>
  <si>
    <t>S&amp;P Europe LargeMidCap ESG Shariah IndexSeptember 2024Month-end</t>
  </si>
  <si>
    <t>S&amp;P Europe LargeMidCap ESG Shariah IndexAugust 2024Month-end</t>
  </si>
  <si>
    <t>S&amp;P Europe LargeMidCap ESG Shariah IndexJuly 2024Month-end</t>
  </si>
  <si>
    <t>S&amp;P Europe LargeMidCap ESG Shariah IndexJune 2024Month-end</t>
  </si>
  <si>
    <t>S&amp;P Europe LargeMidCap ESG Shariah IndexMay 2024Month-end</t>
  </si>
  <si>
    <t>S&amp;P Europe LargeMidCap ESG Shariah IndexApril 2024Month-end</t>
  </si>
  <si>
    <t>S&amp;P Europe LargeMidCap ESG Shariah IndexMarch 2024Month-end</t>
  </si>
  <si>
    <t>S&amp;P Europe LargeMidCap ESG Shariah IndexFebruary 2024Month-end</t>
  </si>
  <si>
    <t>S&amp;P Europe LargeMidCap ESG Shariah IndexJanuary 2024Month-end</t>
  </si>
  <si>
    <t>S&amp;P Europe LargeMidCap Net Zero 2050 Climate Transition ESG IndexDecember 2024Month-end</t>
  </si>
  <si>
    <t>S&amp;P Europe LargeMidCap Net Zero 2050 Climate Transition ESG IndexNovember 2024Month-end</t>
  </si>
  <si>
    <t>S&amp;P Europe LargeMidCap Net Zero 2050 Climate Transition ESG IndexOctober 2024Month-end</t>
  </si>
  <si>
    <t>S&amp;P Europe LargeMidCap Net Zero 2050 Climate Transition ESG IndexSeptember 2024Month-end</t>
  </si>
  <si>
    <t>S&amp;P Europe LargeMidCap Net Zero 2050 Climate Transition ESG IndexAugust 2024Month-end</t>
  </si>
  <si>
    <t>S&amp;P Europe LargeMidCap Net Zero 2050 Climate Transition ESG IndexJuly 2024Month-end</t>
  </si>
  <si>
    <t>S&amp;P Europe LargeMidCap Net Zero 2050 Climate Transition ESG IndexJune 2024Month-end</t>
  </si>
  <si>
    <t>S&amp;P Europe LargeMidCap Net Zero 2050 Climate Transition ESG IndexMay 2024Month-end</t>
  </si>
  <si>
    <t>S&amp;P Europe LargeMidCap Net Zero 2050 Climate Transition ESG IndexApril 2024Month-end</t>
  </si>
  <si>
    <t>S&amp;P Europe LargeMidCap Net Zero 2050 Climate Transition ESG IndexMarch 2024Month-end</t>
  </si>
  <si>
    <t>S&amp;P Europe LargeMidCap Net Zero 2050 Climate Transition ESG IndexFebruary 2024Month-end</t>
  </si>
  <si>
    <t>S&amp;P Europe LargeMidCap Net Zero 2050 Climate Transition ESG IndexJanuary 2024Month-end</t>
  </si>
  <si>
    <t>S&amp;P Europe LargeMidCap Net Zero 2050 Paris-Aligned ESG IndexDecember 2024Month-end</t>
  </si>
  <si>
    <t>S&amp;P Europe LargeMidCap Net Zero 2050 Paris-Aligned ESG IndexNovember 2024Month-end</t>
  </si>
  <si>
    <t>S&amp;P Europe LargeMidCap Net Zero 2050 Paris-Aligned ESG IndexOctober 2024Month-end</t>
  </si>
  <si>
    <t>S&amp;P Europe LargeMidCap Net Zero 2050 Paris-Aligned ESG IndexSeptember 2024Month-end</t>
  </si>
  <si>
    <t>S&amp;P Europe LargeMidCap Net Zero 2050 Paris-Aligned ESG IndexAugust 2024Month-end</t>
  </si>
  <si>
    <t>S&amp;P Europe LargeMidCap Net Zero 2050 Paris-Aligned ESG IndexJuly 2024Month-end</t>
  </si>
  <si>
    <t>S&amp;P Europe LargeMidCap Net Zero 2050 Paris-Aligned ESG IndexJune 2024Month-end</t>
  </si>
  <si>
    <t>S&amp;P Europe LargeMidCap Net Zero 2050 Paris-Aligned ESG IndexMay 2024Month-end</t>
  </si>
  <si>
    <t>S&amp;P Europe LargeMidCap Net Zero 2050 Paris-Aligned ESG IndexApril 2024Month-end</t>
  </si>
  <si>
    <t>S&amp;P Europe LargeMidCap Net Zero 2050 Paris-Aligned ESG IndexMarch 2024Month-end</t>
  </si>
  <si>
    <t>S&amp;P Europe LargeMidCap Net Zero 2050 Paris-Aligned ESG IndexFebruary 2024Month-end</t>
  </si>
  <si>
    <t>S&amp;P Europe LargeMidCap Net Zero 2050 Paris-Aligned ESG IndexJanuary 2024Month-end</t>
  </si>
  <si>
    <t>S&amp;P Europe LargeMidCap Net Zero 2050 Paris-Aligned ESG+ IndexDecember 2024Month-end</t>
  </si>
  <si>
    <t>S&amp;P Europe LargeMidCap Net Zero 2050 Paris-Aligned ESG+ IndexNovember 2024Month-end</t>
  </si>
  <si>
    <t>S&amp;P Europe LargeMidCap Net Zero 2050 Paris-Aligned ESG+ IndexOctober 2024Month-end</t>
  </si>
  <si>
    <t>S&amp;P Europe LargeMidCap Net Zero 2050 Paris-Aligned ESG+ IndexSeptember 2024Month-end</t>
  </si>
  <si>
    <t>S&amp;P Europe LargeMidCap Net Zero 2050 Paris-Aligned ESG+ IndexAugust 2024Month-end</t>
  </si>
  <si>
    <t>S&amp;P Europe LargeMidCap Net Zero 2050 Paris-Aligned ESG+ IndexJuly 2024Month-end</t>
  </si>
  <si>
    <t>S&amp;P Europe LargeMidCap Net Zero 2050 Paris-Aligned ESG+ IndexJune 2024Month-end</t>
  </si>
  <si>
    <t>S&amp;P Europe LargeMidCap Net Zero 2050 Paris-Aligned ESG+ IndexMay 2024Month-end</t>
  </si>
  <si>
    <t>S&amp;P Europe LargeMidCap Net Zero 2050 Paris-Aligned ESG+ IndexApril 2024Month-end</t>
  </si>
  <si>
    <t>S&amp;P Europe LargeMidCap Net Zero 2050 Paris-Aligned ESG+ IndexMarch 2024Month-end</t>
  </si>
  <si>
    <t>S&amp;P Europe LargeMidCap Net Zero 2050 Paris-Aligned ESG+ IndexFebruary 2024Month-end</t>
  </si>
  <si>
    <t>S&amp;P Europe LargeMidCap Net Zero 2050 Paris-Aligned ESG+ IndexJanuary 2024Month-end</t>
  </si>
  <si>
    <t>S&amp;P European Emerging LargeMidCapDecember 2024Month-end</t>
  </si>
  <si>
    <t>S&amp;P European Emerging LargeMidCapNovember 2024Month-end</t>
  </si>
  <si>
    <t>S&amp;P European Emerging LargeMidCapOctober 2024Month-end</t>
  </si>
  <si>
    <t>S&amp;P European Emerging LargeMidCapSeptember 2024Month-end</t>
  </si>
  <si>
    <t>S&amp;P European Emerging LargeMidCapAugust 2024Month-end</t>
  </si>
  <si>
    <t>S&amp;P European Emerging LargeMidCapJuly 2024Month-end</t>
  </si>
  <si>
    <t>S&amp;P European Emerging LargeMidCapJune 2024Month-end</t>
  </si>
  <si>
    <t>S&amp;P European Emerging LargeMidCapMay 2024Month-end</t>
  </si>
  <si>
    <t>S&amp;P European Emerging LargeMidCapApril 2024Month-end</t>
  </si>
  <si>
    <t>S&amp;P European Emerging LargeMidCapMarch 2024Month-end</t>
  </si>
  <si>
    <t>S&amp;P European Emerging LargeMidCapFebruary 2024Month-end</t>
  </si>
  <si>
    <t>S&amp;P European Emerging LargeMidCapJanuary 2024Month-end</t>
  </si>
  <si>
    <t>S&amp;P EuropeUSAJapan Ex-UK 100 ESG-Momentum Tilted Social Score Equal Weight IndexDecember 2024Month-end</t>
  </si>
  <si>
    <t>S&amp;P EuropeUSAJapan Ex-UK 100 ESG-Momentum Tilted Social Score Equal Weight IndexNovember 2024Month-end</t>
  </si>
  <si>
    <t>S&amp;P EuropeUSAJapan Ex-UK 100 ESG-Momentum Tilted Social Score Equal Weight IndexOctober 2024Month-end</t>
  </si>
  <si>
    <t>S&amp;P EuropeUSAJapan Ex-UK 100 ESG-Momentum Tilted Social Score Equal Weight IndexSeptember 2024Month-end</t>
  </si>
  <si>
    <t>S&amp;P EuropeUSAJapan Ex-UK 100 ESG-Momentum Tilted Social Score Equal Weight IndexAugust 2024Month-end</t>
  </si>
  <si>
    <t>S&amp;P EuropeUSAJapan Ex-UK 100 ESG-Momentum Tilted Social Score Equal Weight IndexJuly 2024Month-end</t>
  </si>
  <si>
    <t>S&amp;P EuropeUSAJapan Ex-UK 100 ESG-Momentum Tilted Social Score Equal Weight IndexJune 2024Month-end</t>
  </si>
  <si>
    <t>S&amp;P EuropeUSAJapan Ex-UK 100 ESG-Momentum Tilted Social Score Equal Weight IndexMay 2024Month-end</t>
  </si>
  <si>
    <t>S&amp;P EuropeUSAJapan Ex-UK 100 ESG-Momentum Tilted Social Score Equal Weight IndexApril 2024Month-end</t>
  </si>
  <si>
    <t>S&amp;P EuropeUSAJapan Ex-UK 100 ESG-Momentum Tilted Social Score Equal Weight IndexMarch 2024Month-end</t>
  </si>
  <si>
    <t>S&amp;P EuropeUSAJapan Ex-UK 100 ESG-Momentum Tilted Social Score Equal Weight IndexFebruary 2024Month-end</t>
  </si>
  <si>
    <t>S&amp;P EuropeUSAJapan Ex-UK 100 ESG-Momentum Tilted Social Score Equal Weight IndexJanuary 2024Month-end</t>
  </si>
  <si>
    <t>S&amp;P EuropeUSAJapan Ex-UK 50 ESG-Momentum Tilted Equal Weight IndexDecember 2024Month-end</t>
  </si>
  <si>
    <t>S&amp;P EuropeUSAJapan Ex-UK 50 ESG-Momentum Tilted Equal Weight IndexNovember 2024Month-end</t>
  </si>
  <si>
    <t>S&amp;P EuropeUSAJapan Ex-UK 50 ESG-Momentum Tilted Equal Weight IndexOctober 2024Month-end</t>
  </si>
  <si>
    <t>S&amp;P EuropeUSAJapan Ex-UK 50 ESG-Momentum Tilted Equal Weight IndexSeptember 2024Month-end</t>
  </si>
  <si>
    <t>S&amp;P EuropeUSAJapan Ex-UK 50 ESG-Momentum Tilted Equal Weight IndexAugust 2024Month-end</t>
  </si>
  <si>
    <t>S&amp;P EuropeUSAJapan Ex-UK 50 ESG-Momentum Tilted Equal Weight IndexJuly 2024Month-end</t>
  </si>
  <si>
    <t>S&amp;P EuropeUSAJapan Ex-UK 50 ESG-Momentum Tilted Equal Weight IndexJune 2024Month-end</t>
  </si>
  <si>
    <t>S&amp;P EuropeUSAJapan Ex-UK 50 ESG-Momentum Tilted Equal Weight IndexMay 2024Month-end</t>
  </si>
  <si>
    <t>S&amp;P EuropeUSAJapan Ex-UK 50 ESG-Momentum Tilted Equal Weight IndexApril 2024Month-end</t>
  </si>
  <si>
    <t>S&amp;P EuropeUSAJapan Ex-UK 50 ESG-Momentum Tilted Equal Weight IndexMarch 2024Month-end</t>
  </si>
  <si>
    <t>S&amp;P EuropeUSAJapan Ex-UK 50 ESG-Momentum Tilted Equal Weight IndexFebruary 2024Month-end</t>
  </si>
  <si>
    <t>S&amp;P EuropeUSAJapan Ex-UK 50 ESG-Momentum Tilted Equal Weight IndexJanuary 2024Month-end</t>
  </si>
  <si>
    <t>S&amp;P EuropeUSAJapan Ex-UK 50 Net Zero 2050 Paris-Aligned Select IndexDecember 2024Month-end</t>
  </si>
  <si>
    <t>S&amp;P EuropeUSAJapan Ex-UK 50 Net Zero 2050 Paris-Aligned Select IndexNovember 2024Month-end</t>
  </si>
  <si>
    <t>S&amp;P EuropeUSAJapan Ex-UK 50 Net Zero 2050 Paris-Aligned Select IndexOctober 2024Month-end</t>
  </si>
  <si>
    <t>S&amp;P EuropeUSAJapan Ex-UK 50 Net Zero 2050 Paris-Aligned Select IndexSeptember 2024Month-end</t>
  </si>
  <si>
    <t>S&amp;P EuropeUSAJapan Ex-UK 50 Net Zero 2050 Paris-Aligned Select IndexAugust 2024Month-end</t>
  </si>
  <si>
    <t>S&amp;P EuropeUSAJapan Ex-UK 50 Net Zero 2050 Paris-Aligned Select IndexJuly 2024Month-end</t>
  </si>
  <si>
    <t>S&amp;P EuropeUSAJapan Ex-UK 50 Net Zero 2050 Paris-Aligned Select IndexJune 2024Month-end</t>
  </si>
  <si>
    <t>S&amp;P EuropeUSAJapan Ex-UK 50 Net Zero 2050 Paris-Aligned Select IndexMay 2024Month-end</t>
  </si>
  <si>
    <t>S&amp;P EuropeUSAJapan Ex-UK 50 Net Zero 2050 Paris-Aligned Select IndexApril 2024Month-end</t>
  </si>
  <si>
    <t>S&amp;P EuropeUSAJapan Ex-UK 50 Net Zero 2050 Paris-Aligned Select IndexMarch 2024Month-end</t>
  </si>
  <si>
    <t>S&amp;P EuropeUSAJapan Ex-UK 50 Net Zero 2050 Paris-Aligned Select IndexFebruary 2024Month-end</t>
  </si>
  <si>
    <t>S&amp;P EuropeUSAJapan Ex-UK 50 Net Zero 2050 Paris-Aligned Select IndexJanuary 2024Month-end</t>
  </si>
  <si>
    <t>S&amp;P EuroUSA 100 Net Zero 2050 Paris-Aligned Select FMC Weighted IndexDecember 2024Month-end</t>
  </si>
  <si>
    <t>S&amp;P EuroUSA 100 Net Zero 2050 Paris-Aligned Select FMC Weighted IndexNovember 2024Month-end</t>
  </si>
  <si>
    <t>S&amp;P EuroUSA 100 Net Zero 2050 Paris-Aligned Select FMC Weighted IndexOctober 2024Month-end</t>
  </si>
  <si>
    <t>S&amp;P EuroUSA 100 Net Zero 2050 Paris-Aligned Select FMC Weighted IndexSeptember 2024Month-end</t>
  </si>
  <si>
    <t>S&amp;P EuroUSA 100 Net Zero 2050 Paris-Aligned Select FMC Weighted IndexAugust 2024Month-end</t>
  </si>
  <si>
    <t>S&amp;P EuroUSA 100 Net Zero 2050 Paris-Aligned Select FMC Weighted IndexJuly 2024Month-end</t>
  </si>
  <si>
    <t>S&amp;P EuroUSA 100 Net Zero 2050 Paris-Aligned Select FMC Weighted IndexJune 2024Month-end</t>
  </si>
  <si>
    <t>S&amp;P EuroUSA 100 Net Zero 2050 Paris-Aligned Select FMC Weighted IndexMay 2024Month-end</t>
  </si>
  <si>
    <t>S&amp;P EuroUSA 100 Net Zero 2050 Paris-Aligned Select FMC Weighted IndexApril 2024Month-end</t>
  </si>
  <si>
    <t>S&amp;P EuroUSA 100 Net Zero 2050 Paris-Aligned Select FMC Weighted IndexMarch 2024Month-end</t>
  </si>
  <si>
    <t>S&amp;P EuroUSA 100 Net Zero 2050 Paris-Aligned Select FMC Weighted IndexFebruary 2024Month-end</t>
  </si>
  <si>
    <t>S&amp;P EuroUSA 100 Net Zero 2050 Paris-Aligned Select FMC Weighted IndexJanuary 2024Month-end</t>
  </si>
  <si>
    <t>S&amp;P EuroUSA 100 Net Zero 2050 Paris-Aligned Select IndexDecember 2024Month-end</t>
  </si>
  <si>
    <t>S&amp;P EuroUSA 100 Net Zero 2050 Paris-Aligned Select IndexNovember 2024Month-end</t>
  </si>
  <si>
    <t>S&amp;P EuroUSA 100 Net Zero 2050 Paris-Aligned Select IndexOctober 2024Month-end</t>
  </si>
  <si>
    <t>S&amp;P EuroUSA 100 Net Zero 2050 Paris-Aligned Select IndexSeptember 2024Month-end</t>
  </si>
  <si>
    <t>S&amp;P EuroUSA 100 Net Zero 2050 Paris-Aligned Select IndexAugust 2024Month-end</t>
  </si>
  <si>
    <t>S&amp;P EuroUSA 100 Net Zero 2050 Paris-Aligned Select IndexJuly 2024Month-end</t>
  </si>
  <si>
    <t>S&amp;P EuroUSA 100 Net Zero 2050 Paris-Aligned Select IndexJune 2024Month-end</t>
  </si>
  <si>
    <t>S&amp;P EuroUSA 100 Net Zero 2050 Paris-Aligned Select IndexMay 2024Month-end</t>
  </si>
  <si>
    <t>S&amp;P EuroUSA 100 Net Zero 2050 Paris-Aligned Select IndexApril 2024Month-end</t>
  </si>
  <si>
    <t>S&amp;P EuroUSA 100 Net Zero 2050 Paris-Aligned Select IndexMarch 2024Month-end</t>
  </si>
  <si>
    <t>S&amp;P EuroUSA 100 Net Zero 2050 Paris-Aligned Select IndexFebruary 2024Month-end</t>
  </si>
  <si>
    <t>S&amp;P EuroUSA 100 Net Zero 2050 Paris-Aligned Select IndexJanuary 2024Month-end</t>
  </si>
  <si>
    <t>S&amp;P EuroUSA 30 Natural Resources Efficient ESG Select Equal Weight IndexDecember 2024Month-end</t>
  </si>
  <si>
    <t>S&amp;P EuroUSA 30 Natural Resources Efficient ESG Select Equal Weight IndexNovember 2024Month-end</t>
  </si>
  <si>
    <t>S&amp;P EuroUSA 30 Natural Resources Efficient ESG Select Equal Weight IndexOctober 2024Month-end</t>
  </si>
  <si>
    <t>S&amp;P EuroUSA 30 Natural Resources Efficient ESG Select Equal Weight IndexSeptember 2024Month-end</t>
  </si>
  <si>
    <t>S&amp;P EuroUSA 30 Natural Resources Efficient ESG Select Equal Weight IndexAugust 2024Month-end</t>
  </si>
  <si>
    <t>S&amp;P EuroUSA 30 Natural Resources Efficient ESG Select Equal Weight IndexJuly 2024Month-end</t>
  </si>
  <si>
    <t>S&amp;P EuroUSA 30 Natural Resources Efficient ESG Select Equal Weight IndexJune 2024Month-end</t>
  </si>
  <si>
    <t>S&amp;P EuroUSA 30 Natural Resources Efficient ESG Select Equal Weight IndexMay 2024Month-end</t>
  </si>
  <si>
    <t>S&amp;P EuroUSA 30 Natural Resources Efficient ESG Select Equal Weight IndexApril 2024Month-end</t>
  </si>
  <si>
    <t>S&amp;P EuroUSA 30 Natural Resources Efficient ESG Select Equal Weight IndexMarch 2024Month-end</t>
  </si>
  <si>
    <t>S&amp;P EuroUSA 30 Natural Resources Efficient ESG Select Equal Weight IndexFebruary 2024Month-end</t>
  </si>
  <si>
    <t>S&amp;P EuroUSA 30 Natural Resources Efficient ESG Select Equal Weight IndexJanuary 2024Month-end</t>
  </si>
  <si>
    <t>S&amp;P EuroUSA 50 ESG Screened Select Equal Weight IndexDecember 2024Month-end</t>
  </si>
  <si>
    <t>S&amp;P EuroUSA 50 ESG Screened Select Equal Weight IndexNovember 2024Month-end</t>
  </si>
  <si>
    <t>S&amp;P EuroUSA 50 ESG Screened Select Equal Weight IndexOctober 2024Month-end</t>
  </si>
  <si>
    <t>S&amp;P EuroUSA 50 ESG Screened Select Equal Weight IndexSeptember 2024Month-end</t>
  </si>
  <si>
    <t>S&amp;P EuroUSA 50 ESG Screened Select Equal Weight IndexAugust 2024Month-end</t>
  </si>
  <si>
    <t>S&amp;P EuroUSA 50 ESG Screened Select Equal Weight IndexJuly 2024Month-end</t>
  </si>
  <si>
    <t>S&amp;P EuroUSA 50 ESG Screened Select Equal Weight IndexJune 2024Month-end</t>
  </si>
  <si>
    <t>S&amp;P EuroUSA 50 ESG Screened Select Equal Weight IndexMay 2024Month-end</t>
  </si>
  <si>
    <t>S&amp;P EuroUSA 50 ESG Screened Select Equal Weight IndexApril 2024Month-end</t>
  </si>
  <si>
    <t>S&amp;P EuroUSA 50 ESG Screened Select Equal Weight IndexMarch 2024Month-end</t>
  </si>
  <si>
    <t>S&amp;P EuroUSA 50 ESG Screened Select Equal Weight IndexFebruary 2024Month-end</t>
  </si>
  <si>
    <t>S&amp;P EuroUSA 50 ESG Screened Select Equal Weight IndexJanuary 2024Month-end</t>
  </si>
  <si>
    <t>S&amp;P EuroUSA 50 ESG Select Equal Weight IndexDecember 2024Month-end</t>
  </si>
  <si>
    <t>S&amp;P EuroUSA 50 ESG Select Equal Weight IndexNovember 2024Month-end</t>
  </si>
  <si>
    <t>S&amp;P EuroUSA 50 ESG Select Equal Weight IndexOctober 2024Month-end</t>
  </si>
  <si>
    <t>S&amp;P EuroUSA 50 ESG Select Equal Weight IndexSeptember 2024Month-end</t>
  </si>
  <si>
    <t>S&amp;P EuroUSA 50 ESG Select Equal Weight IndexAugust 2024Month-end</t>
  </si>
  <si>
    <t>S&amp;P EuroUSA 50 ESG Select Equal Weight IndexJuly 2024Month-end</t>
  </si>
  <si>
    <t>S&amp;P EuroUSA 50 ESG Select Equal Weight IndexJune 2024Month-end</t>
  </si>
  <si>
    <t>S&amp;P EuroUSA 50 ESG Select Equal Weight IndexMay 2024Month-end</t>
  </si>
  <si>
    <t>S&amp;P EuroUSA 50 ESG Select Equal Weight IndexApril 2024Month-end</t>
  </si>
  <si>
    <t>S&amp;P EuroUSA 50 ESG Select Equal Weight IndexMarch 2024Month-end</t>
  </si>
  <si>
    <t>S&amp;P EuroUSA 50 ESG Select Equal Weight IndexFebruary 2024Month-end</t>
  </si>
  <si>
    <t>S&amp;P EuroUSA 50 ESG Select Equal Weight IndexJanuary 2024Month-end</t>
  </si>
  <si>
    <t>S&amp;P EuroUSA 50 Low Carbon ESG Select Equal Weight IndexDecember 2024Month-end</t>
  </si>
  <si>
    <t>S&amp;P EuroUSA 50 Low Carbon ESG Select Equal Weight IndexNovember 2024Month-end</t>
  </si>
  <si>
    <t>S&amp;P EuroUSA 50 Low Carbon ESG Select Equal Weight IndexOctober 2024Month-end</t>
  </si>
  <si>
    <t>S&amp;P EuroUSA 50 Low Carbon ESG Select Equal Weight IndexSeptember 2024Month-end</t>
  </si>
  <si>
    <t>S&amp;P EuroUSA 50 Low Carbon ESG Select Equal Weight IndexAugust 2024Month-end</t>
  </si>
  <si>
    <t>S&amp;P EuroUSA 50 Low Carbon ESG Select Equal Weight IndexJuly 2024Month-end</t>
  </si>
  <si>
    <t>S&amp;P EuroUSA 50 Low Carbon ESG Select Equal Weight IndexJune 2024Month-end</t>
  </si>
  <si>
    <t>S&amp;P EuroUSA 50 Low Carbon ESG Select Equal Weight IndexMay 2024Month-end</t>
  </si>
  <si>
    <t>S&amp;P EuroUSA 50 Low Carbon ESG Select Equal Weight IndexApril 2024Month-end</t>
  </si>
  <si>
    <t>S&amp;P EuroUSA 50 Low Carbon ESG Select Equal Weight IndexMarch 2024Month-end</t>
  </si>
  <si>
    <t>S&amp;P EuroUSA 50 Low Carbon ESG Select Equal Weight IndexFebruary 2024Month-end</t>
  </si>
  <si>
    <t>S&amp;P EuroUSA 50 Low Carbon ESG Select Equal Weight IndexJanuary 2024Month-end</t>
  </si>
  <si>
    <t>S&amp;P EuroUSA 50 Net Zero 2050 Paris-Aligned Select IndexDecember 2024Month-end</t>
  </si>
  <si>
    <t>S&amp;P EuroUSA 50 Net Zero 2050 Paris-Aligned Select IndexNovember 2024Month-end</t>
  </si>
  <si>
    <t>S&amp;P EuroUSA 50 Net Zero 2050 Paris-Aligned Select IndexOctober 2024Month-end</t>
  </si>
  <si>
    <t>S&amp;P EuroUSA 50 Net Zero 2050 Paris-Aligned Select IndexSeptember 2024Month-end</t>
  </si>
  <si>
    <t>S&amp;P EuroUSA 50 Net Zero 2050 Paris-Aligned Select IndexAugust 2024Month-end</t>
  </si>
  <si>
    <t>S&amp;P EuroUSA 50 Net Zero 2050 Paris-Aligned Select IndexJuly 2024Month-end</t>
  </si>
  <si>
    <t>S&amp;P EuroUSA 50 Net Zero 2050 Paris-Aligned Select IndexJune 2024Month-end</t>
  </si>
  <si>
    <t>S&amp;P EuroUSA 50 Net Zero 2050 Paris-Aligned Select IndexMay 2024Month-end</t>
  </si>
  <si>
    <t>S&amp;P EuroUSA 50 Net Zero 2050 Paris-Aligned Select IndexApril 2024Month-end</t>
  </si>
  <si>
    <t>S&amp;P EuroUSA 50 Net Zero 2050 Paris-Aligned Select IndexMarch 2024Month-end</t>
  </si>
  <si>
    <t>S&amp;P EuroUSA 50 Net Zero 2050 Paris-Aligned Select IndexFebruary 2024Month-end</t>
  </si>
  <si>
    <t>S&amp;P EuroUSA 50 Net Zero 2050 Paris-Aligned Select IndexJanuary 2024Month-end</t>
  </si>
  <si>
    <t>S&amp;P EuroUSA 60 Social Screened Select IndexDecember 2024Month-end</t>
  </si>
  <si>
    <t>S&amp;P EuroUSA 60 Social Screened Select IndexNovember 2024Month-end</t>
  </si>
  <si>
    <t>S&amp;P EuroUSA 60 Social Screened Select IndexOctober 2024Month-end</t>
  </si>
  <si>
    <t>S&amp;P EuroUSA 60 Social Screened Select IndexSeptember 2024Month-end</t>
  </si>
  <si>
    <t>S&amp;P EuroUSA 60 Social Screened Select IndexAugust 2024Month-end</t>
  </si>
  <si>
    <t>S&amp;P EuroUSA 60 Social Screened Select IndexJuly 2024Month-end</t>
  </si>
  <si>
    <t>S&amp;P EuroUSA 60 Social Screened Select IndexJune 2024Month-end</t>
  </si>
  <si>
    <t>S&amp;P EuroUSA 60 Social Screened Select IndexMay 2024Month-end</t>
  </si>
  <si>
    <t>S&amp;P EuroUSA 60 Social Screened Select IndexApril 2024Month-end</t>
  </si>
  <si>
    <t>S&amp;P EuroUSA 60 Social Screened Select IndexMarch 2024Month-end</t>
  </si>
  <si>
    <t>S&amp;P EuroUSA 60 Social Screened Select IndexFebruary 2024Month-end</t>
  </si>
  <si>
    <t>S&amp;P EuroUSA 60 Social Screened Select IndexJanuary 2024Month-end</t>
  </si>
  <si>
    <t>S&amp;P EuroUSAJapan 100 ESG Select Equal Weight IndexDecember 2024Month-end</t>
  </si>
  <si>
    <t>S&amp;P EuroUSAJapan 100 ESG Select Equal Weight IndexNovember 2024Month-end</t>
  </si>
  <si>
    <t>S&amp;P EuroUSAJapan 100 ESG Select Equal Weight IndexOctober 2024Month-end</t>
  </si>
  <si>
    <t>S&amp;P EuroUSAJapan 100 ESG Select Equal Weight IndexSeptember 2024Month-end</t>
  </si>
  <si>
    <t>S&amp;P EuroUSAJapan 100 ESG Select Equal Weight IndexAugust 2024Month-end</t>
  </si>
  <si>
    <t>S&amp;P EuroUSAJapan 100 ESG Select Equal Weight IndexJuly 2024Month-end</t>
  </si>
  <si>
    <t>S&amp;P EuroUSAJapan 100 ESG Select Equal Weight IndexJune 2024Month-end</t>
  </si>
  <si>
    <t>S&amp;P EuroUSAJapan 100 ESG Select Equal Weight IndexMay 2024Month-end</t>
  </si>
  <si>
    <t>S&amp;P EuroUSAJapan 100 ESG Select Equal Weight IndexApril 2024Month-end</t>
  </si>
  <si>
    <t>S&amp;P EuroUSAJapan 100 ESG Select Equal Weight IndexMarch 2024Month-end</t>
  </si>
  <si>
    <t>S&amp;P EuroUSAJapan 100 ESG Select Equal Weight IndexFebruary 2024Month-end</t>
  </si>
  <si>
    <t>S&amp;P EuroUSAJapan 100 ESG Select Equal Weight IndexJanuary 2024Month-end</t>
  </si>
  <si>
    <t>S&amp;P EuroUSAJapan 100 Net Zero 2050 Climate Transition Select IndexDecember 2024Month-end</t>
  </si>
  <si>
    <t>S&amp;P EuroUSAJapan 100 Net Zero 2050 Climate Transition Select IndexNovember 2024Month-end</t>
  </si>
  <si>
    <t>S&amp;P EuroUSAJapan 100 Net Zero 2050 Climate Transition Select IndexOctober 2024Month-end</t>
  </si>
  <si>
    <t>S&amp;P EuroUSAJapan 100 Net Zero 2050 Climate Transition Select IndexSeptember 2024Month-end</t>
  </si>
  <si>
    <t>S&amp;P EuroUSAJapan 100 Net Zero 2050 Climate Transition Select IndexAugust 2024Month-end</t>
  </si>
  <si>
    <t>S&amp;P EuroUSAJapan 100 Net Zero 2050 Climate Transition Select IndexJuly 2024Month-end</t>
  </si>
  <si>
    <t>S&amp;P EuroUSAJapan 100 Net Zero 2050 Climate Transition Select IndexJune 2024Month-end</t>
  </si>
  <si>
    <t>S&amp;P EuroUSAJapan 100 Net Zero 2050 Climate Transition Select IndexMay 2024Month-end</t>
  </si>
  <si>
    <t>S&amp;P EuroUSAJapan 100 Net Zero 2050 Climate Transition Select IndexApril 2024Month-end</t>
  </si>
  <si>
    <t>S&amp;P EuroUSAJapan 100 Net Zero 2050 Climate Transition Select IndexMarch 2024Month-end</t>
  </si>
  <si>
    <t>S&amp;P EuroUSAJapan 100 Net Zero 2050 Climate Transition Select IndexFebruary 2024Month-end</t>
  </si>
  <si>
    <t>S&amp;P EuroUSAJapan 100 Net Zero 2050 Climate Transition Select IndexJanuary 2024Month-end</t>
  </si>
  <si>
    <t>S&amp;P EuroUSAJapan 100 Net Zero 2050 Paris-Aligned Select IndexDecember 2024Month-end</t>
  </si>
  <si>
    <t>S&amp;P EuroUSAJapan 100 Net Zero 2050 Paris-Aligned Select IndexNovember 2024Month-end</t>
  </si>
  <si>
    <t>S&amp;P EuroUSAJapan 100 Net Zero 2050 Paris-Aligned Select IndexOctober 2024Month-end</t>
  </si>
  <si>
    <t>S&amp;P EuroUSAJapan 100 Net Zero 2050 Paris-Aligned Select IndexSeptember 2024Month-end</t>
  </si>
  <si>
    <t>S&amp;P EuroUSAJapan 100 Net Zero 2050 Paris-Aligned Select IndexAugust 2024Month-end</t>
  </si>
  <si>
    <t>S&amp;P EuroUSAJapan 100 Net Zero 2050 Paris-Aligned Select IndexJuly 2024Month-end</t>
  </si>
  <si>
    <t>S&amp;P EuroUSAJapan 100 Net Zero 2050 Paris-Aligned Select IndexJune 2024Month-end</t>
  </si>
  <si>
    <t>S&amp;P EuroUSAJapan 100 Net Zero 2050 Paris-Aligned Select IndexMay 2024Month-end</t>
  </si>
  <si>
    <t>S&amp;P EuroUSAJapan 100 Net Zero 2050 Paris-Aligned Select IndexApril 2024Month-end</t>
  </si>
  <si>
    <t>S&amp;P EuroUSAJapan 100 Net Zero 2050 Paris-Aligned Select IndexMarch 2024Month-end</t>
  </si>
  <si>
    <t>S&amp;P EuroUSAJapan 100 Net Zero 2050 Paris-Aligned Select IndexFebruary 2024Month-end</t>
  </si>
  <si>
    <t>S&amp;P EuroUSAJapan 100 Net Zero 2050 Paris-Aligned Select IndexJanuary 2024Month-end</t>
  </si>
  <si>
    <t>S&amp;P EuroUSAJapan 200 Net Zero 2050 Paris-Aligned Select IndexDecember 2024Month-end</t>
  </si>
  <si>
    <t>S&amp;P EuroUSAJapan 200 Net Zero 2050 Paris-Aligned Select IndexNovember 2024Month-end</t>
  </si>
  <si>
    <t>S&amp;P EuroUSAJapan 200 Net Zero 2050 Paris-Aligned Select IndexOctober 2024Month-end</t>
  </si>
  <si>
    <t>S&amp;P EuroUSAJapan 200 Net Zero 2050 Paris-Aligned Select IndexSeptember 2024Month-end</t>
  </si>
  <si>
    <t>S&amp;P EuroUSAJapan 200 Net Zero 2050 Paris-Aligned Select IndexAugust 2024Month-end</t>
  </si>
  <si>
    <t>S&amp;P EuroUSAJapan 200 Net Zero 2050 Paris-Aligned Select IndexJuly 2024Month-end</t>
  </si>
  <si>
    <t>S&amp;P EuroUSAJapan 200 Net Zero 2050 Paris-Aligned Select IndexJune 2024Month-end</t>
  </si>
  <si>
    <t>S&amp;P EuroUSAJapan 200 Net Zero 2050 Paris-Aligned Select IndexMay 2024Month-end</t>
  </si>
  <si>
    <t>S&amp;P EuroUSAJapan 200 Net Zero 2050 Paris-Aligned Select IndexApril 2024Month-end</t>
  </si>
  <si>
    <t>S&amp;P EuroUSAJapan 200 Net Zero 2050 Paris-Aligned Select IndexMarch 2024Month-end</t>
  </si>
  <si>
    <t>S&amp;P EuroUSAJapan 200 Net Zero 2050 Paris-Aligned Select IndexFebruary 2024Month-end</t>
  </si>
  <si>
    <t>S&amp;P EuroUSAJapan 200 Net Zero 2050 Paris-Aligned Select IndexJanuary 2024Month-end</t>
  </si>
  <si>
    <t>S&amp;P EuroUSAJapan 55/40/5 ESG Screened Select Equal Weight IndexDecember 2024Month-end</t>
  </si>
  <si>
    <t>S&amp;P EuroUSAJapan 55/40/5 ESG Screened Select Equal Weight IndexNovember 2024Month-end</t>
  </si>
  <si>
    <t>S&amp;P EuroUSAJapan 55/40/5 ESG Screened Select Equal Weight IndexOctober 2024Month-end</t>
  </si>
  <si>
    <t>S&amp;P EuroUSAJapan 55/40/5 ESG Screened Select Equal Weight IndexSeptember 2024Month-end</t>
  </si>
  <si>
    <t>S&amp;P EuroUSAJapan 55/40/5 ESG Screened Select Equal Weight IndexAugust 2024Month-end</t>
  </si>
  <si>
    <t>S&amp;P EuroUSAJapan 55/40/5 ESG Screened Select Equal Weight IndexJuly 2024Month-end</t>
  </si>
  <si>
    <t>S&amp;P EuroUSAJapan 55/40/5 ESG Screened Select Equal Weight IndexJune 2024Month-end</t>
  </si>
  <si>
    <t>S&amp;P EuroUSAJapan 55/40/5 ESG Screened Select Equal Weight IndexMay 2024Month-end</t>
  </si>
  <si>
    <t>S&amp;P EuroUSAJapan 55/40/5 ESG Screened Select Equal Weight IndexApril 2024Month-end</t>
  </si>
  <si>
    <t>S&amp;P EuroUSAJapan 55/40/5 ESG Screened Select Equal Weight IndexMarch 2024Month-end</t>
  </si>
  <si>
    <t>S&amp;P EuroUSAJapan 55/40/5 ESG Screened Select Equal Weight IndexFebruary 2024Month-end</t>
  </si>
  <si>
    <t>S&amp;P EuroUSAJapan 55/40/5 ESG Screened Select Equal Weight IndexJanuary 2024Month-end</t>
  </si>
  <si>
    <t>S&amp;P EuroUSAJapan 55/40/5 ESG Select Equal Weight IndexDecember 2024Month-end</t>
  </si>
  <si>
    <t>S&amp;P EuroUSAJapan 55/40/5 ESG Select Equal Weight IndexNovember 2024Month-end</t>
  </si>
  <si>
    <t>S&amp;P EuroUSAJapan 55/40/5 ESG Select Equal Weight IndexOctober 2024Month-end</t>
  </si>
  <si>
    <t>S&amp;P EuroUSAJapan 55/40/5 ESG Select Equal Weight IndexSeptember 2024Month-end</t>
  </si>
  <si>
    <t>S&amp;P EuroUSAJapan 55/40/5 ESG Select Equal Weight IndexAugust 2024Month-end</t>
  </si>
  <si>
    <t>S&amp;P EuroUSAJapan 55/40/5 ESG Select Equal Weight IndexJuly 2024Month-end</t>
  </si>
  <si>
    <t>S&amp;P EuroUSAJapan 55/40/5 ESG Select Equal Weight IndexJune 2024Month-end</t>
  </si>
  <si>
    <t>S&amp;P EuroUSAJapan 55/40/5 ESG Select Equal Weight IndexMay 2024Month-end</t>
  </si>
  <si>
    <t>S&amp;P EuroUSAJapan 55/40/5 ESG Select Equal Weight IndexApril 2024Month-end</t>
  </si>
  <si>
    <t>S&amp;P EuroUSAJapan 55/40/5 ESG Select Equal Weight IndexMarch 2024Month-end</t>
  </si>
  <si>
    <t>S&amp;P EuroUSAJapan 55/40/5 ESG Select Equal Weight IndexFebruary 2024Month-end</t>
  </si>
  <si>
    <t>S&amp;P EuroUSAJapan 55/40/5 ESG Select Equal Weight IndexJanuary 2024Month-end</t>
  </si>
  <si>
    <t>S&amp;P EuroUSAJapan 60 ESG Select Equal Weight IndexDecember 2024Month-end</t>
  </si>
  <si>
    <t>S&amp;P EuroUSAJapan 60 ESG Select Equal Weight IndexNovember 2024Month-end</t>
  </si>
  <si>
    <t>S&amp;P EuroUSAJapan 60 ESG Select Equal Weight IndexOctober 2024Month-end</t>
  </si>
  <si>
    <t>S&amp;P EuroUSAJapan 60 ESG Select Equal Weight IndexSeptember 2024Month-end</t>
  </si>
  <si>
    <t>S&amp;P EuroUSAJapan 60 ESG Select Equal Weight IndexAugust 2024Month-end</t>
  </si>
  <si>
    <t>S&amp;P EuroUSAJapan 60 ESG Select Equal Weight IndexJuly 2024Month-end</t>
  </si>
  <si>
    <t>S&amp;P EuroUSAJapan 60 ESG Select Equal Weight IndexJune 2024Month-end</t>
  </si>
  <si>
    <t>S&amp;P EuroUSAJapan 60 ESG Select Equal Weight IndexMay 2024Month-end</t>
  </si>
  <si>
    <t>S&amp;P EuroUSAJapan 60 ESG Select Equal Weight IndexApril 2024Month-end</t>
  </si>
  <si>
    <t>S&amp;P EuroUSAJapan 60 ESG Select Equal Weight IndexMarch 2024Month-end</t>
  </si>
  <si>
    <t>S&amp;P EuroUSAJapan 60 ESG Select Equal Weight IndexFebruary 2024Month-end</t>
  </si>
  <si>
    <t>S&amp;P EuroUSAJapan 60 ESG Select Equal Weight IndexJanuary 2024Month-end</t>
  </si>
  <si>
    <t>S&amp;P EuroUSAJapan Low Volatility Islamic 60 Equal Weight IndexDecember 2024Month-end</t>
  </si>
  <si>
    <t>S&amp;P EuroUSAJapan Low Volatility Islamic 60 Equal Weight IndexNovember 2024Month-end</t>
  </si>
  <si>
    <t>S&amp;P EuroUSAJapan Low Volatility Islamic 60 Equal Weight IndexOctober 2024Month-end</t>
  </si>
  <si>
    <t>S&amp;P EuroUSAJapan Low Volatility Islamic 60 Equal Weight IndexSeptember 2024Month-end</t>
  </si>
  <si>
    <t>S&amp;P EuroUSAJapan Low Volatility Islamic 60 Equal Weight IndexAugust 2024Month-end</t>
  </si>
  <si>
    <t>S&amp;P EuroUSAJapan Low Volatility Islamic 60 Equal Weight IndexJuly 2024Month-end</t>
  </si>
  <si>
    <t>S&amp;P EuroUSAJapan Low Volatility Islamic 60 Equal Weight IndexJune 2024Month-end</t>
  </si>
  <si>
    <t>S&amp;P EuroUSAJapan Low Volatility Islamic 60 Equal Weight IndexMay 2024Month-end</t>
  </si>
  <si>
    <t>S&amp;P EuroUSAJapan Low Volatility Islamic 60 Equal Weight IndexApril 2024Month-end</t>
  </si>
  <si>
    <t>S&amp;P EuroUSAJapan Low Volatility Islamic 60 Equal Weight IndexMarch 2024Month-end</t>
  </si>
  <si>
    <t>S&amp;P EuroUSAJapan Low Volatility Islamic 60 Equal Weight IndexFebruary 2024Month-end</t>
  </si>
  <si>
    <t>S&amp;P EuroUSAJapan Low Volatility Islamic 60 Equal Weight IndexJanuary 2024Month-end</t>
  </si>
  <si>
    <t>S&amp;P Eurozone 100 ESG Equal Weight IndexDecember 2024Month-end</t>
  </si>
  <si>
    <t>S&amp;P Eurozone 100 ESG Equal Weight IndexNovember 2024Month-end</t>
  </si>
  <si>
    <t>S&amp;P Eurozone 100 ESG Equal Weight IndexOctober 2024Month-end</t>
  </si>
  <si>
    <t>S&amp;P Eurozone 100 ESG Equal Weight IndexSeptember 2024Month-end</t>
  </si>
  <si>
    <t>S&amp;P Eurozone 100 ESG Equal Weight IndexAugust 2024Month-end</t>
  </si>
  <si>
    <t>S&amp;P Eurozone 100 ESG Equal Weight IndexJuly 2024Month-end</t>
  </si>
  <si>
    <t>S&amp;P Eurozone 100 ESG Equal Weight IndexJune 2024Month-end</t>
  </si>
  <si>
    <t>S&amp;P Eurozone 100 ESG Equal Weight IndexMay 2024Month-end</t>
  </si>
  <si>
    <t>S&amp;P Eurozone 100 ESG Equal Weight IndexApril 2024Month-end</t>
  </si>
  <si>
    <t>S&amp;P Eurozone 100 ESG Equal Weight IndexMarch 2024Month-end</t>
  </si>
  <si>
    <t>S&amp;P Eurozone 100 ESG Equal Weight IndexFebruary 2024Month-end</t>
  </si>
  <si>
    <t>S&amp;P Eurozone 100 ESG Equal Weight IndexJanuary 2024Month-end</t>
  </si>
  <si>
    <t>S&amp;P Eurozone 100 Net Zero 2050 Paris-Aligned Select IndexDecember 2024Month-end</t>
  </si>
  <si>
    <t>S&amp;P Eurozone 100 Net Zero 2050 Paris-Aligned Select IndexNovember 2024Month-end</t>
  </si>
  <si>
    <t>S&amp;P Eurozone 100 Net Zero 2050 Paris-Aligned Select IndexOctober 2024Month-end</t>
  </si>
  <si>
    <t>S&amp;P Eurozone 100 Net Zero 2050 Paris-Aligned Select IndexSeptember 2024Month-end</t>
  </si>
  <si>
    <t>S&amp;P Eurozone 100 Net Zero 2050 Paris-Aligned Select IndexAugust 2024Month-end</t>
  </si>
  <si>
    <t>S&amp;P Eurozone 100 Net Zero 2050 Paris-Aligned Select IndexJuly 2024Month-end</t>
  </si>
  <si>
    <t>S&amp;P Eurozone 100 Net Zero 2050 Paris-Aligned Select IndexJune 2024Month-end</t>
  </si>
  <si>
    <t>S&amp;P Eurozone 100 Net Zero 2050 Paris-Aligned Select IndexMay 2024Month-end</t>
  </si>
  <si>
    <t>S&amp;P Eurozone 100 Net Zero 2050 Paris-Aligned Select IndexApril 2024Month-end</t>
  </si>
  <si>
    <t>S&amp;P Eurozone 100 Net Zero 2050 Paris-Aligned Select IndexMarch 2024Month-end</t>
  </si>
  <si>
    <t>S&amp;P Eurozone 100 Net Zero 2050 Paris-Aligned Select IndexFebruary 2024Month-end</t>
  </si>
  <si>
    <t>S&amp;P Eurozone 100 Net Zero 2050 Paris-Aligned Select IndexJanuary 2024Month-end</t>
  </si>
  <si>
    <t>S&amp;P Eurozone 25 Low Carbon &amp; Water Intensity ESG Select Plus Equal Weight IndexDecember 2024Month-end</t>
  </si>
  <si>
    <t>S&amp;P Eurozone 25 Low Carbon &amp; Water Intensity ESG Select Plus Equal Weight IndexNovember 2024Month-end</t>
  </si>
  <si>
    <t>S&amp;P Eurozone 25 Low Carbon &amp; Water Intensity ESG Select Plus Equal Weight IndexOctober 2024Month-end</t>
  </si>
  <si>
    <t>S&amp;P Eurozone 25 Low Carbon &amp; Water Intensity ESG Select Plus Equal Weight IndexSeptember 2024Month-end</t>
  </si>
  <si>
    <t>S&amp;P Eurozone 25 Low Carbon &amp; Water Intensity ESG Select Plus Equal Weight IndexAugust 2024Month-end</t>
  </si>
  <si>
    <t>S&amp;P Eurozone 25 Low Carbon &amp; Water Intensity ESG Select Plus Equal Weight IndexJuly 2024Month-end</t>
  </si>
  <si>
    <t>S&amp;P Eurozone 25 Low Carbon &amp; Water Intensity ESG Select Plus Equal Weight IndexJune 2024Month-end</t>
  </si>
  <si>
    <t>S&amp;P Eurozone 25 Low Carbon &amp; Water Intensity ESG Select Plus Equal Weight IndexMay 2024Month-end</t>
  </si>
  <si>
    <t>S&amp;P Eurozone 25 Low Carbon &amp; Water Intensity ESG Select Plus Equal Weight IndexApril 2024Month-end</t>
  </si>
  <si>
    <t>S&amp;P Eurozone 25 Low Carbon &amp; Water Intensity ESG Select Plus Equal Weight IndexMarch 2024Month-end</t>
  </si>
  <si>
    <t>S&amp;P Eurozone 25 Low Carbon &amp; Water Intensity ESG Select Plus Equal Weight IndexFebruary 2024Month-end</t>
  </si>
  <si>
    <t>S&amp;P Eurozone 25 Low Carbon &amp; Water Intensity ESG Select Plus Equal Weight IndexJanuary 2024Month-end</t>
  </si>
  <si>
    <t>S&amp;P Eurozone 30 Equal Sector ESG Select Equal Weight IndexDecember 2024Month-end</t>
  </si>
  <si>
    <t>S&amp;P Eurozone 30 Equal Sector ESG Select Equal Weight IndexNovember 2024Month-end</t>
  </si>
  <si>
    <t>S&amp;P Eurozone 30 Equal Sector ESG Select Equal Weight IndexOctober 2024Month-end</t>
  </si>
  <si>
    <t>S&amp;P Eurozone 30 Equal Sector ESG Select Equal Weight IndexSeptember 2024Month-end</t>
  </si>
  <si>
    <t>S&amp;P Eurozone 30 Equal Sector ESG Select Equal Weight IndexAugust 2024Month-end</t>
  </si>
  <si>
    <t>S&amp;P Eurozone 30 Equal Sector ESG Select Equal Weight IndexJuly 2024Month-end</t>
  </si>
  <si>
    <t>S&amp;P Eurozone 30 Equal Sector ESG Select Equal Weight IndexJune 2024Month-end</t>
  </si>
  <si>
    <t>S&amp;P Eurozone 30 Equal Sector ESG Select Equal Weight IndexMay 2024Month-end</t>
  </si>
  <si>
    <t>S&amp;P Eurozone 30 Equal Sector ESG Select Equal Weight IndexApril 2024Month-end</t>
  </si>
  <si>
    <t>S&amp;P Eurozone 30 Equal Sector ESG Select Equal Weight IndexMarch 2024Month-end</t>
  </si>
  <si>
    <t>S&amp;P Eurozone 30 Equal Sector ESG Select Equal Weight IndexFebruary 2024Month-end</t>
  </si>
  <si>
    <t>S&amp;P Eurozone 30 Equal Sector ESG Select Equal Weight IndexJanuary 2024Month-end</t>
  </si>
  <si>
    <t>S&amp;P Eurozone 30 ESG-Momentum Equal Weight IndexDecember 2024Month-end</t>
  </si>
  <si>
    <t>S&amp;P Eurozone 30 ESG-Momentum Equal Weight IndexNovember 2024Month-end</t>
  </si>
  <si>
    <t>S&amp;P Eurozone 30 ESG-Momentum Equal Weight IndexOctober 2024Month-end</t>
  </si>
  <si>
    <t>S&amp;P Eurozone 30 ESG-Momentum Equal Weight IndexSeptember 2024Month-end</t>
  </si>
  <si>
    <t>S&amp;P Eurozone 30 ESG-Momentum Equal Weight IndexAugust 2024Month-end</t>
  </si>
  <si>
    <t>S&amp;P Eurozone 30 ESG-Momentum Equal Weight IndexJuly 2024Month-end</t>
  </si>
  <si>
    <t>S&amp;P Eurozone 30 ESG-Momentum Equal Weight IndexJune 2024Month-end</t>
  </si>
  <si>
    <t>S&amp;P Eurozone 30 ESG-Momentum Equal Weight IndexMay 2024Month-end</t>
  </si>
  <si>
    <t>S&amp;P Eurozone 30 ESG-Momentum Equal Weight IndexApril 2024Month-end</t>
  </si>
  <si>
    <t>S&amp;P Eurozone 30 ESG-Momentum Equal Weight IndexMarch 2024Month-end</t>
  </si>
  <si>
    <t>S&amp;P Eurozone 30 ESG-Momentum Equal Weight IndexFebruary 2024Month-end</t>
  </si>
  <si>
    <t>S&amp;P Eurozone 30 ESG-Momentum Equal Weight IndexJanuary 2024Month-end</t>
  </si>
  <si>
    <t>S&amp;P Eurozone 30 ESG-Momentum Select Equal Weight IndexDecember 2024Month-end</t>
  </si>
  <si>
    <t>S&amp;P Eurozone 30 ESG-Momentum Select Equal Weight IndexNovember 2024Month-end</t>
  </si>
  <si>
    <t>S&amp;P Eurozone 30 ESG-Momentum Select Equal Weight IndexOctober 2024Month-end</t>
  </si>
  <si>
    <t>S&amp;P Eurozone 30 ESG-Momentum Select Equal Weight IndexSeptember 2024Month-end</t>
  </si>
  <si>
    <t>S&amp;P Eurozone 30 ESG-Momentum Select Equal Weight IndexAugust 2024Month-end</t>
  </si>
  <si>
    <t>S&amp;P Eurozone 30 ESG-Momentum Select Equal Weight IndexJuly 2024Month-end</t>
  </si>
  <si>
    <t>S&amp;P Eurozone 30 ESG-Momentum Select Equal Weight IndexJune 2024Month-end</t>
  </si>
  <si>
    <t>S&amp;P Eurozone 30 ESG-Momentum Select Equal Weight IndexMay 2024Month-end</t>
  </si>
  <si>
    <t>S&amp;P Eurozone 30 ESG-Momentum Select Equal Weight IndexApril 2024Month-end</t>
  </si>
  <si>
    <t>S&amp;P Eurozone 30 ESG-Momentum Select Equal Weight IndexMarch 2024Month-end</t>
  </si>
  <si>
    <t>S&amp;P Eurozone 30 ESG-Momentum Select Equal Weight IndexFebruary 2024Month-end</t>
  </si>
  <si>
    <t>S&amp;P Eurozone 30 ESG-Momentum Select Equal Weight IndexJanuary 2024Month-end</t>
  </si>
  <si>
    <t>S&amp;P Eurozone 30 Net Zero 2050 Climate Transition Pathway Select IndexDecember 2024Month-end</t>
  </si>
  <si>
    <t>S&amp;P Eurozone 30 Net Zero 2050 Climate Transition Pathway Select IndexNovember 2024Month-end</t>
  </si>
  <si>
    <t>S&amp;P Eurozone 30 Net Zero 2050 Climate Transition Pathway Select IndexOctober 2024Month-end</t>
  </si>
  <si>
    <t>S&amp;P Eurozone 30 Net Zero 2050 Climate Transition Pathway Select IndexSeptember 2024Month-end</t>
  </si>
  <si>
    <t>S&amp;P Eurozone 30 Net Zero 2050 Climate Transition Pathway Select IndexAugust 2024Month-end</t>
  </si>
  <si>
    <t>S&amp;P Eurozone 30 Net Zero 2050 Climate Transition Pathway Select IndexJuly 2024Month-end</t>
  </si>
  <si>
    <t>S&amp;P Eurozone 30 Net Zero 2050 Climate Transition Pathway Select IndexJune 2024Month-end</t>
  </si>
  <si>
    <t>S&amp;P Eurozone 30 Net Zero 2050 Climate Transition Pathway Select IndexMay 2024Month-end</t>
  </si>
  <si>
    <t>S&amp;P Eurozone 30 Net Zero 2050 Climate Transition Pathway Select IndexApril 2024Month-end</t>
  </si>
  <si>
    <t>S&amp;P Eurozone 30 Net Zero 2050 Climate Transition Pathway Select IndexMarch 2024Month-end</t>
  </si>
  <si>
    <t>S&amp;P Eurozone 30 Net Zero 2050 Climate Transition Pathway Select IndexFebruary 2024Month-end</t>
  </si>
  <si>
    <t>S&amp;P Eurozone 30 Net Zero 2050 Climate Transition Pathway Select IndexJanuary 2024Month-end</t>
  </si>
  <si>
    <t>S&amp;P Eurozone 30 Net Zero 2050 Paris-Aligned Transition Pathway Select IndexDecember 2024Month-end</t>
  </si>
  <si>
    <t>S&amp;P Eurozone 30 Net Zero 2050 Paris-Aligned Transition Pathway Select IndexNovember 2024Month-end</t>
  </si>
  <si>
    <t>S&amp;P Eurozone 30 Net Zero 2050 Paris-Aligned Transition Pathway Select IndexOctober 2024Month-end</t>
  </si>
  <si>
    <t>S&amp;P Eurozone 30 Net Zero 2050 Paris-Aligned Transition Pathway Select IndexSeptember 2024Month-end</t>
  </si>
  <si>
    <t>S&amp;P Eurozone 30 Net Zero 2050 Paris-Aligned Transition Pathway Select IndexAugust 2024Month-end</t>
  </si>
  <si>
    <t>S&amp;P Eurozone 30 Net Zero 2050 Paris-Aligned Transition Pathway Select IndexJuly 2024Month-end</t>
  </si>
  <si>
    <t>S&amp;P Eurozone 30 Net Zero 2050 Paris-Aligned Transition Pathway Select IndexJune 2024Month-end</t>
  </si>
  <si>
    <t>S&amp;P Eurozone 30 Net Zero 2050 Paris-Aligned Transition Pathway Select IndexMay 2024Month-end</t>
  </si>
  <si>
    <t>S&amp;P Eurozone 30 Net Zero 2050 Paris-Aligned Transition Pathway Select IndexApril 2024Month-end</t>
  </si>
  <si>
    <t>S&amp;P Eurozone 30 Net Zero 2050 Paris-Aligned Transition Pathway Select IndexMarch 2024Month-end</t>
  </si>
  <si>
    <t>S&amp;P Eurozone 30 Net Zero 2050 Paris-Aligned Transition Pathway Select IndexFebruary 2024Month-end</t>
  </si>
  <si>
    <t>S&amp;P Eurozone 30 Net Zero 2050 Paris-Aligned Transition Pathway Select IndexJanuary 2024Month-end</t>
  </si>
  <si>
    <t>S&amp;P Eurozone 50 Environmental Select Equal Weight IndexDecember 2024Month-end</t>
  </si>
  <si>
    <t>S&amp;P Eurozone 50 Environmental Select Equal Weight IndexNovember 2024Month-end</t>
  </si>
  <si>
    <t>S&amp;P Eurozone 50 Environmental Select Equal Weight IndexOctober 2024Month-end</t>
  </si>
  <si>
    <t>S&amp;P Eurozone 50 Environmental Select Equal Weight IndexSeptember 2024Month-end</t>
  </si>
  <si>
    <t>S&amp;P Eurozone 50 Environmental Select Equal Weight IndexAugust 2024Month-end</t>
  </si>
  <si>
    <t>S&amp;P Eurozone 50 Environmental Select Equal Weight IndexJuly 2024Month-end</t>
  </si>
  <si>
    <t>S&amp;P Eurozone 50 Environmental Select Equal Weight IndexJune 2024Month-end</t>
  </si>
  <si>
    <t>S&amp;P Eurozone 50 Environmental Select Equal Weight IndexMay 2024Month-end</t>
  </si>
  <si>
    <t>S&amp;P Eurozone 50 Environmental Select Equal Weight IndexApril 2024Month-end</t>
  </si>
  <si>
    <t>S&amp;P Eurozone 50 Environmental Select Equal Weight IndexMarch 2024Month-end</t>
  </si>
  <si>
    <t>S&amp;P Eurozone 50 Environmental Select Equal Weight IndexFebruary 2024Month-end</t>
  </si>
  <si>
    <t>S&amp;P Eurozone 50 Environmental Select Equal Weight IndexJanuary 2024Month-end</t>
  </si>
  <si>
    <t>S&amp;P Eurozone 50 ESG Select Equal Weight IndexDecember 2024Month-end</t>
  </si>
  <si>
    <t>S&amp;P Eurozone 50 ESG Select Equal Weight IndexNovember 2024Month-end</t>
  </si>
  <si>
    <t>S&amp;P Eurozone 50 ESG Select Equal Weight IndexOctober 2024Month-end</t>
  </si>
  <si>
    <t>S&amp;P Eurozone 50 ESG Select Equal Weight IndexSeptember 2024Month-end</t>
  </si>
  <si>
    <t>S&amp;P Eurozone 50 ESG Select Equal Weight IndexAugust 2024Month-end</t>
  </si>
  <si>
    <t>S&amp;P Eurozone 50 ESG Select Equal Weight IndexJuly 2024Month-end</t>
  </si>
  <si>
    <t>S&amp;P Eurozone 50 ESG Select Equal Weight IndexJune 2024Month-end</t>
  </si>
  <si>
    <t>S&amp;P Eurozone 50 ESG Select Equal Weight IndexMay 2024Month-end</t>
  </si>
  <si>
    <t>S&amp;P Eurozone 50 ESG Select Equal Weight IndexApril 2024Month-end</t>
  </si>
  <si>
    <t>S&amp;P Eurozone 50 ESG Select Equal Weight IndexMarch 2024Month-end</t>
  </si>
  <si>
    <t>S&amp;P Eurozone 50 ESG Select Equal Weight IndexFebruary 2024Month-end</t>
  </si>
  <si>
    <t>S&amp;P Eurozone 50 ESG Select Equal Weight IndexJanuary 2024Month-end</t>
  </si>
  <si>
    <t>S&amp;P Eurozone 50 Low Carbon &amp; Water Intensity ESG Select Equal Weight IndexDecember 2024Month-end</t>
  </si>
  <si>
    <t>S&amp;P Eurozone 50 Low Carbon &amp; Water Intensity ESG Select Equal Weight IndexNovember 2024Month-end</t>
  </si>
  <si>
    <t>S&amp;P Eurozone 50 Low Carbon &amp; Water Intensity ESG Select Equal Weight IndexOctober 2024Month-end</t>
  </si>
  <si>
    <t>S&amp;P Eurozone 50 Low Carbon &amp; Water Intensity ESG Select Equal Weight IndexSeptember 2024Month-end</t>
  </si>
  <si>
    <t>S&amp;P Eurozone 50 Low Carbon &amp; Water Intensity ESG Select Equal Weight IndexAugust 2024Month-end</t>
  </si>
  <si>
    <t>S&amp;P Eurozone 50 Low Carbon &amp; Water Intensity ESG Select Equal Weight IndexJuly 2024Month-end</t>
  </si>
  <si>
    <t>S&amp;P Eurozone 50 Low Carbon &amp; Water Intensity ESG Select Equal Weight IndexJune 2024Month-end</t>
  </si>
  <si>
    <t>S&amp;P Eurozone 50 Low Carbon &amp; Water Intensity ESG Select Equal Weight IndexMay 2024Month-end</t>
  </si>
  <si>
    <t>S&amp;P Eurozone 50 Low Carbon &amp; Water Intensity ESG Select Equal Weight IndexApril 2024Month-end</t>
  </si>
  <si>
    <t>S&amp;P Eurozone 50 Low Carbon &amp; Water Intensity ESG Select Equal Weight IndexMarch 2024Month-end</t>
  </si>
  <si>
    <t>S&amp;P Eurozone 50 Low Carbon &amp; Water Intensity ESG Select Equal Weight IndexFebruary 2024Month-end</t>
  </si>
  <si>
    <t>S&amp;P Eurozone 50 Low Carbon &amp; Water Intensity ESG Select Equal Weight IndexJanuary 2024Month-end</t>
  </si>
  <si>
    <t>S&amp;P Eurozone 50 Net Zero 2050 Climate Transition ESG Select IndexDecember 2024Month-end</t>
  </si>
  <si>
    <t>S&amp;P Eurozone 50 Net Zero 2050 Climate Transition ESG Select IndexNovember 2024Month-end</t>
  </si>
  <si>
    <t>S&amp;P Eurozone 50 Net Zero 2050 Climate Transition ESG Select IndexOctober 2024Month-end</t>
  </si>
  <si>
    <t>S&amp;P Eurozone 50 Net Zero 2050 Climate Transition ESG Select IndexSeptember 2024Month-end</t>
  </si>
  <si>
    <t>S&amp;P Eurozone 50 Net Zero 2050 Climate Transition ESG Select IndexAugust 2024Month-end</t>
  </si>
  <si>
    <t>S&amp;P Eurozone 50 Net Zero 2050 Climate Transition ESG Select IndexJuly 2024Month-end</t>
  </si>
  <si>
    <t>S&amp;P Eurozone 50 Net Zero 2050 Climate Transition ESG Select IndexJune 2024Month-end</t>
  </si>
  <si>
    <t>S&amp;P Eurozone 50 Net Zero 2050 Climate Transition ESG Select IndexMay 2024Month-end</t>
  </si>
  <si>
    <t>S&amp;P Eurozone 50 Net Zero 2050 Climate Transition ESG Select IndexApril 2024Month-end</t>
  </si>
  <si>
    <t>S&amp;P Eurozone 50 Net Zero 2050 Climate Transition ESG Select IndexMarch 2024Month-end</t>
  </si>
  <si>
    <t>S&amp;P Eurozone 50 Net Zero 2050 Climate Transition ESG Select IndexFebruary 2024Month-end</t>
  </si>
  <si>
    <t>S&amp;P Eurozone 50 Net Zero 2050 Climate Transition ESG Select IndexJanuary 2024Month-end</t>
  </si>
  <si>
    <t>S&amp;P Eurozone 50 Net Zero 2050 Climate Transition Select IndexDecember 2024Month-end</t>
  </si>
  <si>
    <t>S&amp;P Eurozone 50 Net Zero 2050 Climate Transition Select IndexNovember 2024Month-end</t>
  </si>
  <si>
    <t>S&amp;P Eurozone 50 Net Zero 2050 Climate Transition Select IndexOctober 2024Month-end</t>
  </si>
  <si>
    <t>S&amp;P Eurozone 50 Net Zero 2050 Climate Transition Select IndexSeptember 2024Month-end</t>
  </si>
  <si>
    <t>S&amp;P Eurozone 50 Net Zero 2050 Climate Transition Select IndexAugust 2024Month-end</t>
  </si>
  <si>
    <t>S&amp;P Eurozone 50 Net Zero 2050 Climate Transition Select IndexJuly 2024Month-end</t>
  </si>
  <si>
    <t>S&amp;P Eurozone 50 Net Zero 2050 Climate Transition Select IndexJune 2024Month-end</t>
  </si>
  <si>
    <t>S&amp;P Eurozone 50 Net Zero 2050 Climate Transition Select IndexMay 2024Month-end</t>
  </si>
  <si>
    <t>S&amp;P Eurozone 50 Net Zero 2050 Climate Transition Select IndexApril 2024Month-end</t>
  </si>
  <si>
    <t>S&amp;P Eurozone 50 Net Zero 2050 Climate Transition Select IndexMarch 2024Month-end</t>
  </si>
  <si>
    <t>S&amp;P Eurozone 50 Net Zero 2050 Climate Transition Select IndexFebruary 2024Month-end</t>
  </si>
  <si>
    <t>S&amp;P Eurozone 50 Net Zero 2050 Climate Transition Select IndexJanuary 2024Month-end</t>
  </si>
  <si>
    <t>S&amp;P Eurozone 50 Net Zero 2050 Paris-Aligned ESG Select FMC Weighted IndexDecember 2024Month-end</t>
  </si>
  <si>
    <t>S&amp;P Eurozone 50 Net Zero 2050 Paris-Aligned ESG Select FMC Weighted IndexNovember 2024Month-end</t>
  </si>
  <si>
    <t>S&amp;P Eurozone 50 Net Zero 2050 Paris-Aligned ESG Select FMC Weighted IndexOctober 2024Month-end</t>
  </si>
  <si>
    <t>S&amp;P Eurozone 50 Net Zero 2050 Paris-Aligned ESG Select FMC Weighted IndexSeptember 2024Month-end</t>
  </si>
  <si>
    <t>S&amp;P Eurozone 50 Net Zero 2050 Paris-Aligned ESG Select FMC Weighted IndexAugust 2024Month-end</t>
  </si>
  <si>
    <t>S&amp;P Eurozone 50 Net Zero 2050 Paris-Aligned ESG Select FMC Weighted IndexJuly 2024Month-end</t>
  </si>
  <si>
    <t>S&amp;P Eurozone 50 Net Zero 2050 Paris-Aligned ESG Select FMC Weighted IndexJune 2024Month-end</t>
  </si>
  <si>
    <t>S&amp;P Eurozone 50 Net Zero 2050 Paris-Aligned ESG Select FMC Weighted IndexMay 2024Month-end</t>
  </si>
  <si>
    <t>S&amp;P Eurozone 50 Net Zero 2050 Paris-Aligned ESG Select FMC Weighted IndexApril 2024Month-end</t>
  </si>
  <si>
    <t>S&amp;P Eurozone 50 Net Zero 2050 Paris-Aligned ESG Select FMC Weighted IndexMarch 2024Month-end</t>
  </si>
  <si>
    <t>S&amp;P Eurozone 50 Net Zero 2050 Paris-Aligned ESG Select FMC Weighted IndexFebruary 2024Month-end</t>
  </si>
  <si>
    <t>S&amp;P Eurozone 50 Net Zero 2050 Paris-Aligned ESG Select FMC Weighted IndexJanuary 2024Month-end</t>
  </si>
  <si>
    <t>S&amp;P Eurozone 50 Net Zero 2050 Paris-Aligned ESG Select IndexDecember 2024Month-end</t>
  </si>
  <si>
    <t>S&amp;P Eurozone 50 Net Zero 2050 Paris-Aligned ESG Select IndexNovember 2024Month-end</t>
  </si>
  <si>
    <t>S&amp;P Eurozone 50 Net Zero 2050 Paris-Aligned ESG Select IndexOctober 2024Month-end</t>
  </si>
  <si>
    <t>S&amp;P Eurozone 50 Net Zero 2050 Paris-Aligned ESG Select IndexSeptember 2024Month-end</t>
  </si>
  <si>
    <t>S&amp;P Eurozone 50 Net Zero 2050 Paris-Aligned ESG Select IndexAugust 2024Month-end</t>
  </si>
  <si>
    <t>S&amp;P Eurozone 50 Net Zero 2050 Paris-Aligned ESG Select IndexJuly 2024Month-end</t>
  </si>
  <si>
    <t>S&amp;P Eurozone 50 Net Zero 2050 Paris-Aligned ESG Select IndexJune 2024Month-end</t>
  </si>
  <si>
    <t>S&amp;P Eurozone 50 Net Zero 2050 Paris-Aligned ESG Select IndexMay 2024Month-end</t>
  </si>
  <si>
    <t>S&amp;P Eurozone 50 Net Zero 2050 Paris-Aligned ESG Select IndexApril 2024Month-end</t>
  </si>
  <si>
    <t>S&amp;P Eurozone 50 Net Zero 2050 Paris-Aligned ESG Select IndexMarch 2024Month-end</t>
  </si>
  <si>
    <t>S&amp;P Eurozone 50 Net Zero 2050 Paris-Aligned ESG Select IndexFebruary 2024Month-end</t>
  </si>
  <si>
    <t>S&amp;P Eurozone 50 Net Zero 2050 Paris-Aligned ESG Select IndexJanuary 2024Month-end</t>
  </si>
  <si>
    <t>S&amp;P Eurozone 50 Net Zero 2050 Paris-Aligned Select FMC Weighted IndexDecember 2024Month-end</t>
  </si>
  <si>
    <t>S&amp;P Eurozone 50 Net Zero 2050 Paris-Aligned Select FMC Weighted IndexNovember 2024Month-end</t>
  </si>
  <si>
    <t>S&amp;P Eurozone 50 Net Zero 2050 Paris-Aligned Select FMC Weighted IndexOctober 2024Month-end</t>
  </si>
  <si>
    <t>S&amp;P Eurozone 50 Net Zero 2050 Paris-Aligned Select FMC Weighted IndexSeptember 2024Month-end</t>
  </si>
  <si>
    <t>S&amp;P Eurozone 50 Net Zero 2050 Paris-Aligned Select FMC Weighted IndexAugust 2024Month-end</t>
  </si>
  <si>
    <t>S&amp;P Eurozone 50 Net Zero 2050 Paris-Aligned Select FMC Weighted IndexJuly 2024Month-end</t>
  </si>
  <si>
    <t>S&amp;P Eurozone 50 Net Zero 2050 Paris-Aligned Select FMC Weighted IndexJune 2024Month-end</t>
  </si>
  <si>
    <t>S&amp;P Eurozone 50 Net Zero 2050 Paris-Aligned Select FMC Weighted IndexMay 2024Month-end</t>
  </si>
  <si>
    <t>S&amp;P Eurozone 50 Net Zero 2050 Paris-Aligned Select FMC Weighted IndexApril 2024Month-end</t>
  </si>
  <si>
    <t>S&amp;P Eurozone 50 Net Zero 2050 Paris-Aligned Select FMC Weighted IndexMarch 2024Month-end</t>
  </si>
  <si>
    <t>S&amp;P Eurozone 50 Net Zero 2050 Paris-Aligned Select FMC Weighted IndexFebruary 2024Month-end</t>
  </si>
  <si>
    <t>S&amp;P Eurozone 50 Net Zero 2050 Paris-Aligned Select FMC Weighted IndexJanuary 2024Month-end</t>
  </si>
  <si>
    <t>S&amp;P Eurozone 50 Net Zero 2050 Paris-Aligned Select IndexDecember 2024Month-end</t>
  </si>
  <si>
    <t>S&amp;P Eurozone 50 Net Zero 2050 Paris-Aligned Select IndexNovember 2024Month-end</t>
  </si>
  <si>
    <t>S&amp;P Eurozone 50 Net Zero 2050 Paris-Aligned Select IndexOctober 2024Month-end</t>
  </si>
  <si>
    <t>S&amp;P Eurozone 50 Net Zero 2050 Paris-Aligned Select IndexSeptember 2024Month-end</t>
  </si>
  <si>
    <t>S&amp;P Eurozone 50 Net Zero 2050 Paris-Aligned Select IndexAugust 2024Month-end</t>
  </si>
  <si>
    <t>S&amp;P Eurozone 50 Net Zero 2050 Paris-Aligned Select IndexJuly 2024Month-end</t>
  </si>
  <si>
    <t>S&amp;P Eurozone 50 Net Zero 2050 Paris-Aligned Select IndexJune 2024Month-end</t>
  </si>
  <si>
    <t>S&amp;P Eurozone 50 Net Zero 2050 Paris-Aligned Select IndexMay 2024Month-end</t>
  </si>
  <si>
    <t>S&amp;P Eurozone 50 Net Zero 2050 Paris-Aligned Select IndexApril 2024Month-end</t>
  </si>
  <si>
    <t>S&amp;P Eurozone 50 Net Zero 2050 Paris-Aligned Select IndexMarch 2024Month-end</t>
  </si>
  <si>
    <t>S&amp;P Eurozone 50 Net Zero 2050 Paris-Aligned Select IndexFebruary 2024Month-end</t>
  </si>
  <si>
    <t>S&amp;P Eurozone 50 Net Zero 2050 Paris-Aligned Select IndexJanuary 2024Month-end</t>
  </si>
  <si>
    <t>S&amp;P Eurozone 50 Paris-Aligned Climate Select IndexDecember 2024Month-end</t>
  </si>
  <si>
    <t>S&amp;P Eurozone 50 Paris-Aligned Climate Select IndexNovember 2024Month-end</t>
  </si>
  <si>
    <t>S&amp;P Eurozone 50 Paris-Aligned Climate Select IndexOctober 2024Month-end</t>
  </si>
  <si>
    <t>S&amp;P Eurozone 50 Paris-Aligned Climate Select IndexSeptember 2024Month-end</t>
  </si>
  <si>
    <t>S&amp;P Eurozone 50 Paris-Aligned Climate Select IndexAugust 2024Month-end</t>
  </si>
  <si>
    <t>S&amp;P Eurozone 50 Paris-Aligned Climate Select IndexJuly 2024Month-end</t>
  </si>
  <si>
    <t>S&amp;P Eurozone 50 Paris-Aligned Climate Select IndexJune 2024Month-end</t>
  </si>
  <si>
    <t>S&amp;P Eurozone 50 Paris-Aligned Climate Select IndexMay 2024Month-end</t>
  </si>
  <si>
    <t>S&amp;P Eurozone 50 Paris-Aligned Climate Select IndexApril 2024Month-end</t>
  </si>
  <si>
    <t>S&amp;P Eurozone 50 Paris-Aligned Climate Select IndexMarch 2024Month-end</t>
  </si>
  <si>
    <t>S&amp;P Eurozone 50 Paris-Aligned Climate Select IndexFebruary 2024Month-end</t>
  </si>
  <si>
    <t>S&amp;P Eurozone 50 Paris-Aligned Climate Select IndexJanuary 2024Month-end</t>
  </si>
  <si>
    <t>S&amp;P Eurozone and United States LargeMidCap IndexDecember 2024Month-end</t>
  </si>
  <si>
    <t>S&amp;P Eurozone and United States LargeMidCap IndexNovember 2024Month-end</t>
  </si>
  <si>
    <t>S&amp;P Eurozone and United States LargeMidCap IndexOctober 2024Month-end</t>
  </si>
  <si>
    <t>S&amp;P Eurozone and United States LargeMidCap IndexSeptember 2024Month-end</t>
  </si>
  <si>
    <t>S&amp;P Eurozone and United States LargeMidCap IndexAugust 2024Month-end</t>
  </si>
  <si>
    <t>S&amp;P Eurozone and United States LargeMidCap IndexJuly 2024Month-end</t>
  </si>
  <si>
    <t>S&amp;P Eurozone and United States LargeMidCap IndexJune 2024Month-end</t>
  </si>
  <si>
    <t>S&amp;P Eurozone and United States LargeMidCap IndexMay 2024Month-end</t>
  </si>
  <si>
    <t>S&amp;P Eurozone and United States LargeMidCap IndexApril 2024Month-end</t>
  </si>
  <si>
    <t>S&amp;P Eurozone and United States LargeMidCap IndexMarch 2024Month-end</t>
  </si>
  <si>
    <t>S&amp;P Eurozone and United States LargeMidCap IndexFebruary 2024Month-end</t>
  </si>
  <si>
    <t>S&amp;P Eurozone and United States LargeMidCap IndexJanuary 2024Month-end</t>
  </si>
  <si>
    <t>S&amp;P Eurozone BMIDecember 2024Month-end</t>
  </si>
  <si>
    <t>S&amp;P Eurozone BMINovember 2024Month-end</t>
  </si>
  <si>
    <t>S&amp;P Eurozone BMIOctober 2024Month-end</t>
  </si>
  <si>
    <t>S&amp;P Eurozone BMISeptember 2024Month-end</t>
  </si>
  <si>
    <t>S&amp;P Eurozone BMIAugust 2024Month-end</t>
  </si>
  <si>
    <t>S&amp;P Eurozone BMIJuly 2024Month-end</t>
  </si>
  <si>
    <t>S&amp;P Eurozone BMIJune 2024Month-end</t>
  </si>
  <si>
    <t>S&amp;P Eurozone BMIMay 2024Month-end</t>
  </si>
  <si>
    <t>S&amp;P Eurozone BMIApril 2024Month-end</t>
  </si>
  <si>
    <t>S&amp;P Eurozone BMIMarch 2024Month-end</t>
  </si>
  <si>
    <t>S&amp;P Eurozone BMIFebruary 2024Month-end</t>
  </si>
  <si>
    <t>S&amp;P Eurozone BMIJanuary 2024Month-end</t>
  </si>
  <si>
    <t>S&amp;P Eurozone Bund/SV Climate Transition ESG Select IndexDecember 2024Month-end</t>
  </si>
  <si>
    <t>S&amp;P Eurozone Bund/SV Climate Transition ESG Select IndexNovember 2024Month-end</t>
  </si>
  <si>
    <t>S&amp;P Eurozone Bund/SV Climate Transition ESG Select IndexOctober 2024Month-end</t>
  </si>
  <si>
    <t>S&amp;P Eurozone Bund/SV Climate Transition ESG Select IndexSeptember 2024Month-end</t>
  </si>
  <si>
    <t>S&amp;P Eurozone Bund/SV Climate Transition ESG Select IndexAugust 2024Month-end</t>
  </si>
  <si>
    <t>S&amp;P Eurozone Bund/SV Climate Transition ESG Select IndexJuly 2024Month-end</t>
  </si>
  <si>
    <t>S&amp;P Eurozone Bund/SV Climate Transition ESG Select IndexJune 2024Month-end</t>
  </si>
  <si>
    <t>S&amp;P Eurozone Bund/SV Climate Transition ESG Select IndexMay 2024Month-end</t>
  </si>
  <si>
    <t>S&amp;P Eurozone Bund/SV Climate Transition ESG Select IndexApril 2024Month-end</t>
  </si>
  <si>
    <t>S&amp;P Eurozone Bund/SV Climate Transition ESG Select IndexMarch 2024Month-end</t>
  </si>
  <si>
    <t>S&amp;P Eurozone Bund/SV Climate Transition ESG Select IndexFebruary 2024Month-end</t>
  </si>
  <si>
    <t>S&amp;P Eurozone Bund/SV Climate Transition ESG Select IndexJanuary 2024Month-end</t>
  </si>
  <si>
    <t>S&amp;P Eurozone LargeCapDecember 2024Month-end</t>
  </si>
  <si>
    <t>S&amp;P Eurozone LargeCapNovember 2024Month-end</t>
  </si>
  <si>
    <t>S&amp;P Eurozone LargeCapOctober 2024Month-end</t>
  </si>
  <si>
    <t>S&amp;P Eurozone LargeCapSeptember 2024Month-end</t>
  </si>
  <si>
    <t>S&amp;P Eurozone LargeCapAugust 2024Month-end</t>
  </si>
  <si>
    <t>S&amp;P Eurozone LargeCapJuly 2024Month-end</t>
  </si>
  <si>
    <t>S&amp;P Eurozone LargeCapJune 2024Month-end</t>
  </si>
  <si>
    <t>S&amp;P Eurozone LargeCapMay 2024Month-end</t>
  </si>
  <si>
    <t>S&amp;P Eurozone LargeCapApril 2024Month-end</t>
  </si>
  <si>
    <t>S&amp;P Eurozone LargeCapMarch 2024Month-end</t>
  </si>
  <si>
    <t>S&amp;P Eurozone LargeCapFebruary 2024Month-end</t>
  </si>
  <si>
    <t>S&amp;P Eurozone LargeCapJanuary 2024Month-end</t>
  </si>
  <si>
    <t>S&amp;P Eurozone LargeMidCapDecember 2024Month-end</t>
  </si>
  <si>
    <t>S&amp;P Eurozone LargeMidCapNovember 2024Month-end</t>
  </si>
  <si>
    <t>S&amp;P Eurozone LargeMidCapOctober 2024Month-end</t>
  </si>
  <si>
    <t>S&amp;P Eurozone LargeMidCapSeptember 2024Month-end</t>
  </si>
  <si>
    <t>S&amp;P Eurozone LargeMidCapAugust 2024Month-end</t>
  </si>
  <si>
    <t>S&amp;P Eurozone LargeMidCapJuly 2024Month-end</t>
  </si>
  <si>
    <t>S&amp;P Eurozone LargeMidCapJune 2024Month-end</t>
  </si>
  <si>
    <t>S&amp;P Eurozone LargeMidCapMay 2024Month-end</t>
  </si>
  <si>
    <t>S&amp;P Eurozone LargeMidCapApril 2024Month-end</t>
  </si>
  <si>
    <t>S&amp;P Eurozone LargeMidCapMarch 2024Month-end</t>
  </si>
  <si>
    <t>S&amp;P Eurozone LargeMidCapFebruary 2024Month-end</t>
  </si>
  <si>
    <t>S&amp;P Eurozone LargeMidCapJanuary 2024Month-end</t>
  </si>
  <si>
    <t>S&amp;P Eurozone LargeMidCap 30 Temperature Alignment Equal Weight IndexDecember 2024Month-end</t>
  </si>
  <si>
    <t>S&amp;P Eurozone LargeMidCap 30 Temperature Alignment Equal Weight IndexNovember 2024Month-end</t>
  </si>
  <si>
    <t>S&amp;P Eurozone LargeMidCap 30 Temperature Alignment Equal Weight IndexOctober 2024Month-end</t>
  </si>
  <si>
    <t>S&amp;P Eurozone LargeMidCap 30 Temperature Alignment Equal Weight IndexSeptember 2024Month-end</t>
  </si>
  <si>
    <t>S&amp;P Eurozone LargeMidCap 30 Temperature Alignment Equal Weight IndexAugust 2024Month-end</t>
  </si>
  <si>
    <t>S&amp;P Eurozone LargeMidCap 30 Temperature Alignment Equal Weight IndexJuly 2024Month-end</t>
  </si>
  <si>
    <t>S&amp;P Eurozone LargeMidCap 30 Temperature Alignment Equal Weight IndexJune 2024Month-end</t>
  </si>
  <si>
    <t>S&amp;P Eurozone LargeMidCap 30 Temperature Alignment Equal Weight IndexMay 2024Month-end</t>
  </si>
  <si>
    <t>S&amp;P Eurozone LargeMidCap 30 Temperature Alignment Equal Weight IndexApril 2024Month-end</t>
  </si>
  <si>
    <t>S&amp;P Eurozone LargeMidCap 30 Temperature Alignment Equal Weight IndexMarch 2024Month-end</t>
  </si>
  <si>
    <t>S&amp;P Eurozone LargeMidCap 30 Temperature Alignment Equal Weight IndexFebruary 2024Month-end</t>
  </si>
  <si>
    <t>S&amp;P Eurozone LargeMidCap 30 Temperature Alignment Equal Weight IndexJanuary 2024Month-end</t>
  </si>
  <si>
    <t>S&amp;P Eurozone LargeMidCap Net Zero 2050 Climate Transition ESG IndexDecember 2024Month-end</t>
  </si>
  <si>
    <t>S&amp;P Eurozone LargeMidCap Net Zero 2050 Climate Transition ESG IndexNovember 2024Month-end</t>
  </si>
  <si>
    <t>S&amp;P Eurozone LargeMidCap Net Zero 2050 Climate Transition ESG IndexOctober 2024Month-end</t>
  </si>
  <si>
    <t>S&amp;P Eurozone LargeMidCap Net Zero 2050 Climate Transition ESG IndexSeptember 2024Month-end</t>
  </si>
  <si>
    <t>S&amp;P Eurozone LargeMidCap Net Zero 2050 Climate Transition ESG IndexAugust 2024Month-end</t>
  </si>
  <si>
    <t>S&amp;P Eurozone LargeMidCap Net Zero 2050 Climate Transition ESG IndexJuly 2024Month-end</t>
  </si>
  <si>
    <t>S&amp;P Eurozone LargeMidCap Net Zero 2050 Climate Transition ESG IndexJune 2024Month-end</t>
  </si>
  <si>
    <t>S&amp;P Eurozone LargeMidCap Net Zero 2050 Climate Transition ESG IndexMay 2024Month-end</t>
  </si>
  <si>
    <t>S&amp;P Eurozone LargeMidCap Net Zero 2050 Climate Transition ESG IndexApril 2024Month-end</t>
  </si>
  <si>
    <t>S&amp;P Eurozone LargeMidCap Net Zero 2050 Climate Transition ESG IndexMarch 2024Month-end</t>
  </si>
  <si>
    <t>S&amp;P Eurozone LargeMidCap Net Zero 2050 Climate Transition ESG IndexFebruary 2024Month-end</t>
  </si>
  <si>
    <t>S&amp;P Eurozone LargeMidCap Net Zero 2050 Climate Transition ESG IndexJanuary 2024Month-end</t>
  </si>
  <si>
    <t>S&amp;P Eurozone LargeMidCap Net Zero 2050 Paris-Aligned ESG IndexDecember 2024Month-end</t>
  </si>
  <si>
    <t>S&amp;P Eurozone LargeMidCap Net Zero 2050 Paris-Aligned ESG IndexNovember 2024Month-end</t>
  </si>
  <si>
    <t>S&amp;P Eurozone LargeMidCap Net Zero 2050 Paris-Aligned ESG IndexOctober 2024Month-end</t>
  </si>
  <si>
    <t>S&amp;P Eurozone LargeMidCap Net Zero 2050 Paris-Aligned ESG IndexSeptember 2024Month-end</t>
  </si>
  <si>
    <t>S&amp;P Eurozone LargeMidCap Net Zero 2050 Paris-Aligned ESG IndexAugust 2024Month-end</t>
  </si>
  <si>
    <t>S&amp;P Eurozone LargeMidCap Net Zero 2050 Paris-Aligned ESG IndexJuly 2024Month-end</t>
  </si>
  <si>
    <t>S&amp;P Eurozone LargeMidCap Net Zero 2050 Paris-Aligned ESG IndexJune 2024Month-end</t>
  </si>
  <si>
    <t>S&amp;P Eurozone LargeMidCap Net Zero 2050 Paris-Aligned ESG IndexMay 2024Month-end</t>
  </si>
  <si>
    <t>S&amp;P Eurozone LargeMidCap Net Zero 2050 Paris-Aligned ESG IndexApril 2024Month-end</t>
  </si>
  <si>
    <t>S&amp;P Eurozone LargeMidCap Net Zero 2050 Paris-Aligned ESG IndexMarch 2024Month-end</t>
  </si>
  <si>
    <t>S&amp;P Eurozone LargeMidCap Net Zero 2050 Paris-Aligned ESG IndexFebruary 2024Month-end</t>
  </si>
  <si>
    <t>S&amp;P Eurozone LargeMidCap Net Zero 2050 Paris-Aligned ESG IndexJanuary 2024Month-end</t>
  </si>
  <si>
    <t>S&amp;P Eurozone LargeMidCap Net Zero 2050 Paris-Aligned ESG+ IndexDecember 2024Month-end</t>
  </si>
  <si>
    <t>S&amp;P Eurozone LargeMidCap Net Zero 2050 Paris-Aligned ESG+ IndexNovember 2024Month-end</t>
  </si>
  <si>
    <t>S&amp;P Eurozone LargeMidCap Net Zero 2050 Paris-Aligned ESG+ IndexOctober 2024Month-end</t>
  </si>
  <si>
    <t>S&amp;P Eurozone LargeMidCap Net Zero 2050 Paris-Aligned ESG+ IndexSeptember 2024Month-end</t>
  </si>
  <si>
    <t>S&amp;P Eurozone LargeMidCap Net Zero 2050 Paris-Aligned ESG+ IndexAugust 2024Month-end</t>
  </si>
  <si>
    <t>S&amp;P Eurozone LargeMidCap Net Zero 2050 Paris-Aligned ESG+ IndexJuly 2024Month-end</t>
  </si>
  <si>
    <t>S&amp;P Eurozone LargeMidCap Net Zero 2050 Paris-Aligned ESG+ IndexJune 2024Month-end</t>
  </si>
  <si>
    <t>S&amp;P Eurozone LargeMidCap Net Zero 2050 Paris-Aligned ESG+ IndexMay 2024Month-end</t>
  </si>
  <si>
    <t>S&amp;P Eurozone LargeMidCap Net Zero 2050 Paris-Aligned ESG+ IndexApril 2024Month-end</t>
  </si>
  <si>
    <t>S&amp;P Eurozone LargeMidCap Net Zero 2050 Paris-Aligned ESG+ IndexMarch 2024Month-end</t>
  </si>
  <si>
    <t>S&amp;P Eurozone LargeMidCap Net Zero 2050 Paris-Aligned ESG+ IndexFebruary 2024Month-end</t>
  </si>
  <si>
    <t>S&amp;P Eurozone LargeMidCap Net Zero 2050 Paris-Aligned ESG+ IndexJanuary 2024Month-end</t>
  </si>
  <si>
    <t>S&amp;P Eurozone, U.S., and Japan LargeMidCapDecember 2024Month-end</t>
  </si>
  <si>
    <t>S&amp;P Eurozone, U.S., and Japan LargeMidCapNovember 2024Month-end</t>
  </si>
  <si>
    <t>S&amp;P Eurozone, U.S., and Japan LargeMidCapOctober 2024Month-end</t>
  </si>
  <si>
    <t>S&amp;P Eurozone, U.S., and Japan LargeMidCapSeptember 2024Month-end</t>
  </si>
  <si>
    <t>S&amp;P Eurozone, U.S., and Japan LargeMidCapAugust 2024Month-end</t>
  </si>
  <si>
    <t>S&amp;P Eurozone, U.S., and Japan LargeMidCapJuly 2024Month-end</t>
  </si>
  <si>
    <t>S&amp;P Eurozone, U.S., and Japan LargeMidCapJune 2024Month-end</t>
  </si>
  <si>
    <t>S&amp;P Eurozone, U.S., and Japan LargeMidCapMay 2024Month-end</t>
  </si>
  <si>
    <t>S&amp;P Eurozone, U.S., and Japan LargeMidCapApril 2024Month-end</t>
  </si>
  <si>
    <t>S&amp;P Eurozone, U.S., and Japan LargeMidCapMarch 2024Month-end</t>
  </si>
  <si>
    <t>S&amp;P Eurozone, U.S., and Japan LargeMidCapFebruary 2024Month-end</t>
  </si>
  <si>
    <t>S&amp;P Eurozone, U.S., and Japan LargeMidCapJanuary 2024Month-end</t>
  </si>
  <si>
    <t>S&amp;P Finland BMIDecember 2024Month-end</t>
  </si>
  <si>
    <t>S&amp;P Finland BMINovember 2024Month-end</t>
  </si>
  <si>
    <t>S&amp;P Finland BMIOctober 2024Month-end</t>
  </si>
  <si>
    <t>S&amp;P Finland BMISeptember 2024Month-end</t>
  </si>
  <si>
    <t>S&amp;P Finland BMIAugust 2024Month-end</t>
  </si>
  <si>
    <t>S&amp;P Finland BMIJuly 2024Month-end</t>
  </si>
  <si>
    <t>S&amp;P Finland BMIJune 2024Month-end</t>
  </si>
  <si>
    <t>S&amp;P Finland BMIMay 2024Month-end</t>
  </si>
  <si>
    <t>S&amp;P Finland BMIApril 2024Month-end</t>
  </si>
  <si>
    <t>S&amp;P Finland BMIMarch 2024Month-end</t>
  </si>
  <si>
    <t>S&amp;P Finland BMIFebruary 2024Month-end</t>
  </si>
  <si>
    <t>S&amp;P Finland BMIJanuary 2024Month-end</t>
  </si>
  <si>
    <t>S&amp;P France 20 &amp; Germany 20 Equal Weight IndexDecember 2024Month-end</t>
  </si>
  <si>
    <t>S&amp;P France 20 &amp; Germany 20 Equal Weight IndexNovember 2024Month-end</t>
  </si>
  <si>
    <t>S&amp;P France 20 &amp; Germany 20 Equal Weight IndexOctober 2024Month-end</t>
  </si>
  <si>
    <t>S&amp;P France 20 &amp; Germany 20 Equal Weight IndexSeptember 2024Month-end</t>
  </si>
  <si>
    <t>S&amp;P France 20 &amp; Germany 20 Equal Weight IndexAugust 2024Month-end</t>
  </si>
  <si>
    <t>S&amp;P France 20 &amp; Germany 20 Equal Weight IndexJuly 2024Month-end</t>
  </si>
  <si>
    <t>S&amp;P France 20 &amp; Germany 20 Equal Weight IndexJune 2024Month-end</t>
  </si>
  <si>
    <t>S&amp;P France 20 &amp; Germany 20 Equal Weight IndexMay 2024Month-end</t>
  </si>
  <si>
    <t>S&amp;P France 20 &amp; Germany 20 Equal Weight IndexApril 2024Month-end</t>
  </si>
  <si>
    <t>S&amp;P France 20 &amp; Germany 20 Equal Weight IndexMarch 2024Month-end</t>
  </si>
  <si>
    <t>S&amp;P France 20 &amp; Germany 20 Equal Weight IndexFebruary 2024Month-end</t>
  </si>
  <si>
    <t>S&amp;P France 20 &amp; Germany 20 Equal Weight IndexJanuary 2024Month-end</t>
  </si>
  <si>
    <t>S&amp;P France 20 &amp; Germany 20 ESG Equal Weight IndexDecember 2024Month-end</t>
  </si>
  <si>
    <t>S&amp;P France 20 &amp; Germany 20 ESG Equal Weight IndexNovember 2024Month-end</t>
  </si>
  <si>
    <t>S&amp;P France 20 &amp; Germany 20 ESG Equal Weight IndexOctober 2024Month-end</t>
  </si>
  <si>
    <t>S&amp;P France 20 &amp; Germany 20 ESG Equal Weight IndexSeptember 2024Month-end</t>
  </si>
  <si>
    <t>S&amp;P France 20 &amp; Germany 20 ESG Equal Weight IndexAugust 2024Month-end</t>
  </si>
  <si>
    <t>S&amp;P France 20 &amp; Germany 20 ESG Equal Weight IndexJuly 2024Month-end</t>
  </si>
  <si>
    <t>S&amp;P France 20 &amp; Germany 20 ESG Equal Weight IndexJune 2024Month-end</t>
  </si>
  <si>
    <t>S&amp;P France 20 &amp; Germany 20 ESG Equal Weight IndexMay 2024Month-end</t>
  </si>
  <si>
    <t>S&amp;P France 20 &amp; Germany 20 ESG Equal Weight IndexApril 2024Month-end</t>
  </si>
  <si>
    <t>S&amp;P France 20 &amp; Germany 20 ESG Equal Weight IndexMarch 2024Month-end</t>
  </si>
  <si>
    <t>S&amp;P France 20 &amp; Germany 20 ESG Equal Weight IndexFebruary 2024Month-end</t>
  </si>
  <si>
    <t>S&amp;P France 20 &amp; Germany 20 ESG Equal Weight IndexJanuary 2024Month-end</t>
  </si>
  <si>
    <t>S&amp;P France 20 Low Carbon &amp; Water Intensity ESG Select Equal Weight IndexDecember 2024Month-end</t>
  </si>
  <si>
    <t>S&amp;P France 20 Low Carbon &amp; Water Intensity ESG Select Equal Weight IndexNovember 2024Month-end</t>
  </si>
  <si>
    <t>S&amp;P France 20 Low Carbon &amp; Water Intensity ESG Select Equal Weight IndexOctober 2024Month-end</t>
  </si>
  <si>
    <t>S&amp;P France 20 Low Carbon &amp; Water Intensity ESG Select Equal Weight IndexSeptember 2024Month-end</t>
  </si>
  <si>
    <t>S&amp;P France 20 Low Carbon &amp; Water Intensity ESG Select Equal Weight IndexAugust 2024Month-end</t>
  </si>
  <si>
    <t>S&amp;P France 20 Low Carbon &amp; Water Intensity ESG Select Equal Weight IndexJuly 2024Month-end</t>
  </si>
  <si>
    <t>S&amp;P France 20 Low Carbon &amp; Water Intensity ESG Select Equal Weight IndexJune 2024Month-end</t>
  </si>
  <si>
    <t>S&amp;P France 20 Low Carbon &amp; Water Intensity ESG Select Equal Weight IndexMay 2024Month-end</t>
  </si>
  <si>
    <t>S&amp;P France 20 Low Carbon &amp; Water Intensity ESG Select Equal Weight IndexApril 2024Month-end</t>
  </si>
  <si>
    <t>S&amp;P France 20 Low Carbon &amp; Water Intensity ESG Select Equal Weight IndexMarch 2024Month-end</t>
  </si>
  <si>
    <t>S&amp;P France 20 Low Carbon &amp; Water Intensity ESG Select Equal Weight IndexFebruary 2024Month-end</t>
  </si>
  <si>
    <t>S&amp;P France 20 Low Carbon &amp; Water Intensity ESG Select Equal Weight IndexJanuary 2024Month-end</t>
  </si>
  <si>
    <t>S&amp;P France 20 Net Zero 2050 Climate Transition Select IndexDecember 2024Month-end</t>
  </si>
  <si>
    <t>S&amp;P France 20 Net Zero 2050 Climate Transition Select IndexNovember 2024Month-end</t>
  </si>
  <si>
    <t>S&amp;P France 20 Net Zero 2050 Climate Transition Select IndexOctober 2024Month-end</t>
  </si>
  <si>
    <t>S&amp;P France 20 Net Zero 2050 Climate Transition Select IndexSeptember 2024Month-end</t>
  </si>
  <si>
    <t>S&amp;P France 20 Net Zero 2050 Climate Transition Select IndexAugust 2024Month-end</t>
  </si>
  <si>
    <t>S&amp;P France 20 Net Zero 2050 Climate Transition Select IndexJuly 2024Month-end</t>
  </si>
  <si>
    <t>S&amp;P France 20 Net Zero 2050 Climate Transition Select IndexJune 2024Month-end</t>
  </si>
  <si>
    <t>S&amp;P France 20 Net Zero 2050 Climate Transition Select IndexMay 2024Month-end</t>
  </si>
  <si>
    <t>S&amp;P France 20 Net Zero 2050 Climate Transition Select IndexApril 2024Month-end</t>
  </si>
  <si>
    <t>S&amp;P France 20 Net Zero 2050 Climate Transition Select IndexMarch 2024Month-end</t>
  </si>
  <si>
    <t>S&amp;P France 20 Net Zero 2050 Climate Transition Select IndexFebruary 2024Month-end</t>
  </si>
  <si>
    <t>S&amp;P France 20 Net Zero 2050 Climate Transition Select IndexJanuary 2024Month-end</t>
  </si>
  <si>
    <t>S&amp;P France 20 Net Zero 2050 Paris-Aligned Select IndexDecember 2024Month-end</t>
  </si>
  <si>
    <t>S&amp;P France 20 Net Zero 2050 Paris-Aligned Select IndexNovember 2024Month-end</t>
  </si>
  <si>
    <t>S&amp;P France 20 Net Zero 2050 Paris-Aligned Select IndexOctober 2024Month-end</t>
  </si>
  <si>
    <t>S&amp;P France 20 Net Zero 2050 Paris-Aligned Select IndexSeptember 2024Month-end</t>
  </si>
  <si>
    <t>S&amp;P France 20 Net Zero 2050 Paris-Aligned Select IndexAugust 2024Month-end</t>
  </si>
  <si>
    <t>S&amp;P France 20 Net Zero 2050 Paris-Aligned Select IndexJuly 2024Month-end</t>
  </si>
  <si>
    <t>S&amp;P France 20 Net Zero 2050 Paris-Aligned Select IndexJune 2024Month-end</t>
  </si>
  <si>
    <t>S&amp;P France 20 Net Zero 2050 Paris-Aligned Select IndexMay 2024Month-end</t>
  </si>
  <si>
    <t>S&amp;P France 20 Net Zero 2050 Paris-Aligned Select IndexApril 2024Month-end</t>
  </si>
  <si>
    <t>S&amp;P France 20 Net Zero 2050 Paris-Aligned Select IndexMarch 2024Month-end</t>
  </si>
  <si>
    <t>S&amp;P France 20 Net Zero 2050 Paris-Aligned Select IndexFebruary 2024Month-end</t>
  </si>
  <si>
    <t>S&amp;P France 20 Net Zero 2050 Paris-Aligned Select IndexJanuary 2024Month-end</t>
  </si>
  <si>
    <t>S&amp;P France 30 ESG-Momentum Tilted Equal Weight IndexDecember 2024Month-end</t>
  </si>
  <si>
    <t>S&amp;P France 30 ESG-Momentum Tilted Equal Weight IndexNovember 2024Month-end</t>
  </si>
  <si>
    <t>S&amp;P France 30 ESG-Momentum Tilted Equal Weight IndexOctober 2024Month-end</t>
  </si>
  <si>
    <t>S&amp;P France 30 ESG-Momentum Tilted Equal Weight IndexSeptember 2024Month-end</t>
  </si>
  <si>
    <t>S&amp;P France 30 ESG-Momentum Tilted Equal Weight IndexAugust 2024Month-end</t>
  </si>
  <si>
    <t>S&amp;P France 30 ESG-Momentum Tilted Equal Weight IndexJuly 2024Month-end</t>
  </si>
  <si>
    <t>S&amp;P France 30 ESG-Momentum Tilted Equal Weight IndexJune 2024Month-end</t>
  </si>
  <si>
    <t>S&amp;P France 30 ESG-Momentum Tilted Equal Weight IndexMay 2024Month-end</t>
  </si>
  <si>
    <t>S&amp;P France 30 ESG-Momentum Tilted Equal Weight IndexApril 2024Month-end</t>
  </si>
  <si>
    <t>S&amp;P France 30 ESG-Momentum Tilted Equal Weight IndexMarch 2024Month-end</t>
  </si>
  <si>
    <t>S&amp;P France 30 ESG-Momentum Tilted Equal Weight IndexFebruary 2024Month-end</t>
  </si>
  <si>
    <t>S&amp;P France 30 ESG-Momentum Tilted Equal Weight IndexJanuary 2024Month-end</t>
  </si>
  <si>
    <t>S&amp;P France 40 Paris-Aligned Transition ESG IndexDecember 2024Month-end</t>
  </si>
  <si>
    <t>S&amp;P France 40 Paris-Aligned Transition ESG IndexNovember 2024Month-end</t>
  </si>
  <si>
    <t>S&amp;P France 40 Paris-Aligned Transition ESG IndexOctober 2024Month-end</t>
  </si>
  <si>
    <t>S&amp;P France 40 Paris-Aligned Transition ESG IndexSeptember 2024Month-end</t>
  </si>
  <si>
    <t>S&amp;P France 40 Paris-Aligned Transition ESG IndexAugust 2024Month-end</t>
  </si>
  <si>
    <t>S&amp;P France 40 Paris-Aligned Transition ESG IndexJuly 2024Month-end</t>
  </si>
  <si>
    <t>S&amp;P France 40 Paris-Aligned Transition ESG IndexJune 2024Month-end</t>
  </si>
  <si>
    <t>S&amp;P France 40 Paris-Aligned Transition ESG IndexMay 2024Month-end</t>
  </si>
  <si>
    <t>S&amp;P France 40 Paris-Aligned Transition ESG IndexApril 2024Month-end</t>
  </si>
  <si>
    <t>S&amp;P France 40 Paris-Aligned Transition ESG IndexMarch 2024Month-end</t>
  </si>
  <si>
    <t>S&amp;P France 40 Paris-Aligned Transition ESG IndexFebruary 2024Month-end</t>
  </si>
  <si>
    <t>S&amp;P France 40 Paris-Aligned Transition ESG IndexJanuary 2024Month-end</t>
  </si>
  <si>
    <t>S&amp;P France 50 ESG IndexDecember 2024Month-end</t>
  </si>
  <si>
    <t>S&amp;P France 50 ESG IndexNovember 2024Month-end</t>
  </si>
  <si>
    <t>S&amp;P France 50 ESG IndexOctober 2024Month-end</t>
  </si>
  <si>
    <t>S&amp;P France 50 ESG IndexSeptember 2024Month-end</t>
  </si>
  <si>
    <t>S&amp;P France 50 ESG IndexAugust 2024Month-end</t>
  </si>
  <si>
    <t>S&amp;P France 50 ESG IndexJuly 2024Month-end</t>
  </si>
  <si>
    <t>S&amp;P France 50 ESG IndexJune 2024Month-end</t>
  </si>
  <si>
    <t>S&amp;P France 50 ESG IndexMay 2024Month-end</t>
  </si>
  <si>
    <t>S&amp;P France 50 ESG IndexApril 2024Month-end</t>
  </si>
  <si>
    <t>S&amp;P France 50 ESG IndexMarch 2024Month-end</t>
  </si>
  <si>
    <t>S&amp;P France 50 ESG IndexFebruary 2024Month-end</t>
  </si>
  <si>
    <t>S&amp;P France 50 ESG IndexJanuary 2024Month-end</t>
  </si>
  <si>
    <t>S&amp;P France 60 ESG Equal Weight IndexDecember 2024Month-end</t>
  </si>
  <si>
    <t>S&amp;P France 60 ESG Equal Weight IndexNovember 2024Month-end</t>
  </si>
  <si>
    <t>S&amp;P France 60 ESG Equal Weight IndexOctober 2024Month-end</t>
  </si>
  <si>
    <t>S&amp;P France 60 ESG Equal Weight IndexSeptember 2024Month-end</t>
  </si>
  <si>
    <t>S&amp;P France 60 ESG Equal Weight IndexAugust 2024Month-end</t>
  </si>
  <si>
    <t>S&amp;P France 60 ESG Equal Weight IndexJuly 2024Month-end</t>
  </si>
  <si>
    <t>S&amp;P France 60 ESG Equal Weight IndexJune 2024Month-end</t>
  </si>
  <si>
    <t>S&amp;P France 60 ESG Equal Weight IndexMay 2024Month-end</t>
  </si>
  <si>
    <t>S&amp;P France 60 ESG Equal Weight IndexApril 2024Month-end</t>
  </si>
  <si>
    <t>S&amp;P France 60 ESG Equal Weight IndexMarch 2024Month-end</t>
  </si>
  <si>
    <t>S&amp;P France 60 ESG Equal Weight IndexFebruary 2024Month-end</t>
  </si>
  <si>
    <t>S&amp;P France 60 ESG Equal Weight IndexJanuary 2024Month-end</t>
  </si>
  <si>
    <t>S&amp;P France BMIDecember 2024Month-end</t>
  </si>
  <si>
    <t>S&amp;P France BMINovember 2024Month-end</t>
  </si>
  <si>
    <t>S&amp;P France BMIOctober 2024Month-end</t>
  </si>
  <si>
    <t>S&amp;P France BMISeptember 2024Month-end</t>
  </si>
  <si>
    <t>S&amp;P France BMIAugust 2024Month-end</t>
  </si>
  <si>
    <t>S&amp;P France BMIJuly 2024Month-end</t>
  </si>
  <si>
    <t>S&amp;P France BMIJune 2024Month-end</t>
  </si>
  <si>
    <t>S&amp;P France BMIMay 2024Month-end</t>
  </si>
  <si>
    <t>S&amp;P France BMIApril 2024Month-end</t>
  </si>
  <si>
    <t>S&amp;P France BMIMarch 2024Month-end</t>
  </si>
  <si>
    <t>S&amp;P France BMIFebruary 2024Month-end</t>
  </si>
  <si>
    <t>S&amp;P France BMIJanuary 2024Month-end</t>
  </si>
  <si>
    <t>S&amp;P France LargeMidCapDecember 2024Month-end</t>
  </si>
  <si>
    <t>S&amp;P France LargeMidCapNovember 2024Month-end</t>
  </si>
  <si>
    <t>S&amp;P France LargeMidCapOctober 2024Month-end</t>
  </si>
  <si>
    <t>S&amp;P France LargeMidCapSeptember 2024Month-end</t>
  </si>
  <si>
    <t>S&amp;P France LargeMidCapAugust 2024Month-end</t>
  </si>
  <si>
    <t>S&amp;P France LargeMidCapJuly 2024Month-end</t>
  </si>
  <si>
    <t>S&amp;P France LargeMidCapJune 2024Month-end</t>
  </si>
  <si>
    <t>S&amp;P France LargeMidCapMay 2024Month-end</t>
  </si>
  <si>
    <t>S&amp;P France LargeMidCapApril 2024Month-end</t>
  </si>
  <si>
    <t>S&amp;P France LargeMidCapMarch 2024Month-end</t>
  </si>
  <si>
    <t>S&amp;P France LargeMidCapFebruary 2024Month-end</t>
  </si>
  <si>
    <t>S&amp;P France LargeMidCapJanuary 2024Month-end</t>
  </si>
  <si>
    <t>S&amp;P Germany BMIDecember 2024Month-end</t>
  </si>
  <si>
    <t>S&amp;P Germany BMINovember 2024Month-end</t>
  </si>
  <si>
    <t>S&amp;P Germany BMIOctober 2024Month-end</t>
  </si>
  <si>
    <t>S&amp;P Germany BMISeptember 2024Month-end</t>
  </si>
  <si>
    <t>S&amp;P Germany BMIAugust 2024Month-end</t>
  </si>
  <si>
    <t>S&amp;P Germany BMIJuly 2024Month-end</t>
  </si>
  <si>
    <t>S&amp;P Germany BMIJune 2024Month-end</t>
  </si>
  <si>
    <t>S&amp;P Germany BMIMay 2024Month-end</t>
  </si>
  <si>
    <t>S&amp;P Germany BMIApril 2024Month-end</t>
  </si>
  <si>
    <t>S&amp;P Germany BMIMarch 2024Month-end</t>
  </si>
  <si>
    <t>S&amp;P Germany BMIFebruary 2024Month-end</t>
  </si>
  <si>
    <t>S&amp;P Germany BMIJanuary 2024Month-end</t>
  </si>
  <si>
    <t>S&amp;P Global 100December 2024Month-end</t>
  </si>
  <si>
    <t>S&amp;P Global 100November 2024Month-end</t>
  </si>
  <si>
    <t>S&amp;P Global 100October 2024Month-end</t>
  </si>
  <si>
    <t>S&amp;P Global 100September 2024Month-end</t>
  </si>
  <si>
    <t>S&amp;P Global 100August 2024Month-end</t>
  </si>
  <si>
    <t>S&amp;P Global 100July 2024Month-end</t>
  </si>
  <si>
    <t>S&amp;P Global 100June 2024Month-end</t>
  </si>
  <si>
    <t>S&amp;P Global 100May 2024Month-end</t>
  </si>
  <si>
    <t>S&amp;P Global 100April 2024Month-end</t>
  </si>
  <si>
    <t>S&amp;P Global 100March 2024Month-end</t>
  </si>
  <si>
    <t>S&amp;P Global 100February 2024Month-end</t>
  </si>
  <si>
    <t>S&amp;P Global 100January 2024Month-end</t>
  </si>
  <si>
    <t>S&amp;P Global 100 Ex-Controversial Weapons IndexDecember 2024Month-end</t>
  </si>
  <si>
    <t>S&amp;P Global 100 Ex-Controversial Weapons IndexNovember 2024Month-end</t>
  </si>
  <si>
    <t>S&amp;P Global 100 Ex-Controversial Weapons IndexOctober 2024Month-end</t>
  </si>
  <si>
    <t>S&amp;P Global 100 Ex-Controversial Weapons IndexSeptember 2024Month-end</t>
  </si>
  <si>
    <t>S&amp;P Global 100 Ex-Controversial Weapons IndexAugust 2024Month-end</t>
  </si>
  <si>
    <t>S&amp;P Global 100 Ex-Controversial Weapons IndexJuly 2024Month-end</t>
  </si>
  <si>
    <t>S&amp;P Global 100 Ex-Controversial Weapons IndexJune 2024Month-end</t>
  </si>
  <si>
    <t>S&amp;P Global 100 Ex-Controversial Weapons IndexMay 2024Month-end</t>
  </si>
  <si>
    <t>S&amp;P Global 100 Ex-Controversial Weapons IndexApril 2024Month-end</t>
  </si>
  <si>
    <t>S&amp;P Global 100 Ex-Controversial Weapons IndexMarch 2024Month-end</t>
  </si>
  <si>
    <t>S&amp;P Global 100 Ex-Controversial Weapons IndexFebruary 2024Month-end</t>
  </si>
  <si>
    <t>S&amp;P Global 100 Ex-Controversial Weapons IndexJanuary 2024Month-end</t>
  </si>
  <si>
    <t>S&amp;P Global 1200December 2024Month-end</t>
  </si>
  <si>
    <t>S&amp;P Global 1200November 2024Month-end</t>
  </si>
  <si>
    <t>S&amp;P Global 1200October 2024Month-end</t>
  </si>
  <si>
    <t>S&amp;P Global 1200September 2024Month-end</t>
  </si>
  <si>
    <t>S&amp;P Global 1200August 2024Month-end</t>
  </si>
  <si>
    <t>S&amp;P Global 1200July 2024Month-end</t>
  </si>
  <si>
    <t>S&amp;P Global 1200June 2024Month-end</t>
  </si>
  <si>
    <t>S&amp;P Global 1200May 2024Month-end</t>
  </si>
  <si>
    <t>S&amp;P Global 1200April 2024Month-end</t>
  </si>
  <si>
    <t>S&amp;P Global 1200March 2024Month-end</t>
  </si>
  <si>
    <t>S&amp;P Global 1200February 2024Month-end</t>
  </si>
  <si>
    <t>S&amp;P Global 1200January 2024Month-end</t>
  </si>
  <si>
    <t>S&amp;P Global 1200 Carbon Efficient IndexDecember 2024Month-end</t>
  </si>
  <si>
    <t>S&amp;P Global 1200 Carbon Efficient IndexNovember 2024Month-end</t>
  </si>
  <si>
    <t>S&amp;P Global 1200 Carbon Efficient IndexOctober 2024Month-end</t>
  </si>
  <si>
    <t>S&amp;P Global 1200 Carbon Efficient IndexSeptember 2024Month-end</t>
  </si>
  <si>
    <t>S&amp;P Global 1200 Carbon Efficient IndexAugust 2024Month-end</t>
  </si>
  <si>
    <t>S&amp;P Global 1200 Carbon Efficient IndexJuly 2024Month-end</t>
  </si>
  <si>
    <t>S&amp;P Global 1200 Carbon Efficient IndexJune 2024Month-end</t>
  </si>
  <si>
    <t>S&amp;P Global 1200 Carbon Efficient IndexMay 2024Month-end</t>
  </si>
  <si>
    <t>S&amp;P Global 1200 Carbon Efficient IndexApril 2024Month-end</t>
  </si>
  <si>
    <t>S&amp;P Global 1200 Carbon Efficient IndexMarch 2024Month-end</t>
  </si>
  <si>
    <t>S&amp;P Global 1200 Carbon Efficient IndexFebruary 2024Month-end</t>
  </si>
  <si>
    <t>S&amp;P Global 1200 Carbon Efficient IndexJanuary 2024Month-end</t>
  </si>
  <si>
    <t>S&amp;P Global 1200 Scored &amp; Screened IndexDecember 2024Month-end</t>
  </si>
  <si>
    <t>S&amp;P Global 1200 Scored &amp; Screened IndexNovember 2024Month-end</t>
  </si>
  <si>
    <t>S&amp;P Global 1200 Scored &amp; Screened IndexOctober 2024Month-end</t>
  </si>
  <si>
    <t>S&amp;P Global 1200 Scored &amp; Screened IndexSeptember 2024Month-end</t>
  </si>
  <si>
    <t>S&amp;P Global 1200 Scored &amp; Screened IndexAugust 2024Month-end</t>
  </si>
  <si>
    <t>S&amp;P Global 1200 Scored &amp; Screened IndexJuly 2024Month-end</t>
  </si>
  <si>
    <t>S&amp;P Global 1200 Scored &amp; Screened IndexJune 2024Month-end</t>
  </si>
  <si>
    <t>S&amp;P Global 1200 Scored &amp; Screened IndexMay 2024Month-end</t>
  </si>
  <si>
    <t>S&amp;P Global 1200 Scored &amp; Screened IndexApril 2024Month-end</t>
  </si>
  <si>
    <t>S&amp;P Global 1200 Scored &amp; Screened IndexMarch 2024Month-end</t>
  </si>
  <si>
    <t>S&amp;P Global 1200 Scored &amp; Screened IndexFebruary 2024Month-end</t>
  </si>
  <si>
    <t>S&amp;P Global 1200 Scored &amp; Screened IndexJanuary 2024Month-end</t>
  </si>
  <si>
    <t>S&amp;P Global 1200 ESG Low Carbon IndexDecember 2024Month-end</t>
  </si>
  <si>
    <t>S&amp;P Global 1200 ESG Low Carbon IndexNovember 2024Month-end</t>
  </si>
  <si>
    <t>S&amp;P Global 1200 ESG Low Carbon IndexOctober 2024Month-end</t>
  </si>
  <si>
    <t>S&amp;P Global 1200 ESG Low Carbon IndexSeptember 2024Month-end</t>
  </si>
  <si>
    <t>S&amp;P Global 1200 ESG Low Carbon IndexAugust 2024Month-end</t>
  </si>
  <si>
    <t>S&amp;P Global 1200 ESG Low Carbon IndexJuly 2024Month-end</t>
  </si>
  <si>
    <t>S&amp;P Global 1200 ESG Low Carbon IndexJune 2024Month-end</t>
  </si>
  <si>
    <t>S&amp;P Global 1200 ESG Low Carbon IndexMay 2024Month-end</t>
  </si>
  <si>
    <t>S&amp;P Global 1200 ESG Low Carbon IndexApril 2024Month-end</t>
  </si>
  <si>
    <t>S&amp;P Global 1200 ESG Low Carbon IndexMarch 2024Month-end</t>
  </si>
  <si>
    <t>S&amp;P Global 1200 ESG Low Carbon IndexFebruary 2024Month-end</t>
  </si>
  <si>
    <t>S&amp;P Global 1200 ESG Low Carbon IndexJanuary 2024Month-end</t>
  </si>
  <si>
    <t>S&amp;P Global 1200 ESG Shariah IndexDecember 2024Month-end</t>
  </si>
  <si>
    <t>S&amp;P Global 1200 ESG Shariah IndexNovember 2024Month-end</t>
  </si>
  <si>
    <t>S&amp;P Global 1200 ESG Shariah IndexOctober 2024Month-end</t>
  </si>
  <si>
    <t>S&amp;P Global 1200 ESG Shariah IndexSeptember 2024Month-end</t>
  </si>
  <si>
    <t>S&amp;P Global 1200 ESG Shariah IndexAugust 2024Month-end</t>
  </si>
  <si>
    <t>S&amp;P Global 1200 ESG Shariah IndexJuly 2024Month-end</t>
  </si>
  <si>
    <t>S&amp;P Global 1200 ESG Shariah IndexJune 2024Month-end</t>
  </si>
  <si>
    <t>S&amp;P Global 1200 ESG Shariah IndexMay 2024Month-end</t>
  </si>
  <si>
    <t>S&amp;P Global 1200 ESG Shariah IndexApril 2024Month-end</t>
  </si>
  <si>
    <t>S&amp;P Global 1200 ESG Shariah IndexMarch 2024Month-end</t>
  </si>
  <si>
    <t>S&amp;P Global 1200 ESG Shariah IndexFebruary 2024Month-end</t>
  </si>
  <si>
    <t>S&amp;P Global 1200 ESG Shariah IndexJanuary 2024Month-end</t>
  </si>
  <si>
    <t>S&amp;P Global 1200 Fossil Fuel Reserves Free IndexJuly 2024Month-end</t>
  </si>
  <si>
    <t>S&amp;P Global 1200 Fossil Fuel Reserves Free IndexJune 2024Month-end</t>
  </si>
  <si>
    <t>S&amp;P Global 1200 Fossil Fuel Reserves Free IndexMay 2024Month-end</t>
  </si>
  <si>
    <t>S&amp;P Global 1200 Fossil Fuel Reserves Free IndexApril 2024Month-end</t>
  </si>
  <si>
    <t>S&amp;P Global 1200 Fossil Fuel Reserves Free IndexMarch 2024Month-end</t>
  </si>
  <si>
    <t>S&amp;P Global 1200 Fossil Fuel Reserves Free IndexFebruary 2024Month-end</t>
  </si>
  <si>
    <t>S&amp;P Global 1200 Fossil Fuel Reserves Free IndexJanuary 2024Month-end</t>
  </si>
  <si>
    <t>S&amp;P Global 1200 Fossil Fuel Reserves Free IndexDecember 2024Month-end</t>
  </si>
  <si>
    <t>S&amp;P Global 1200 Fossil Fuel Reserves Free IndexNovember 2024Month-end</t>
  </si>
  <si>
    <t>S&amp;P Global 1200 Fossil Fuel Reserves Free IndexOctober 2024Month-end</t>
  </si>
  <si>
    <t>S&amp;P Global 1200 Fossil Fuel Reserves Free IndexSeptember 2024Month-end</t>
  </si>
  <si>
    <t>S&amp;P Global 1200 Fossil Fuel Reserves Free IndexAugust 2024Month-end</t>
  </si>
  <si>
    <t>S&amp;P Global 1200 Low Carbon Low Volatility High Dividend IndexDecember 2024Month-end</t>
  </si>
  <si>
    <t>S&amp;P Global 1200 Low Carbon Low Volatility High Dividend IndexNovember 2024Month-end</t>
  </si>
  <si>
    <t>S&amp;P Global 1200 Low Carbon Low Volatility High Dividend IndexOctober 2024Month-end</t>
  </si>
  <si>
    <t>S&amp;P Global 1200 Low Carbon Low Volatility High Dividend IndexSeptember 2024Month-end</t>
  </si>
  <si>
    <t>S&amp;P Global 1200 Low Carbon Low Volatility High Dividend IndexAugust 2024Month-end</t>
  </si>
  <si>
    <t>S&amp;P Global 1200 Low Carbon Low Volatility High Dividend IndexJuly 2024Month-end</t>
  </si>
  <si>
    <t>S&amp;P Global 1200 Low Carbon Low Volatility High Dividend IndexJune 2024Month-end</t>
  </si>
  <si>
    <t>S&amp;P Global 1200 Low Carbon Low Volatility High Dividend IndexMay 2024Month-end</t>
  </si>
  <si>
    <t>S&amp;P Global 1200 Low Carbon Low Volatility High Dividend IndexApril 2024Month-end</t>
  </si>
  <si>
    <t>S&amp;P Global 1200 Low Carbon Low Volatility High Dividend IndexMarch 2024Month-end</t>
  </si>
  <si>
    <t>S&amp;P Global 1200 Low Carbon Low Volatility High Dividend IndexFebruary 2024Month-end</t>
  </si>
  <si>
    <t>S&amp;P Global 1200 Low Carbon Low Volatility High Dividend IndexJanuary 2024Month-end</t>
  </si>
  <si>
    <t>S&amp;P Global 50 ESG Select Equal Weight IndexDecember 2024Month-end</t>
  </si>
  <si>
    <t>S&amp;P Global 50 ESG Select Equal Weight IndexNovember 2024Month-end</t>
  </si>
  <si>
    <t>S&amp;P Global 50 ESG Select Equal Weight IndexOctober 2024Month-end</t>
  </si>
  <si>
    <t>S&amp;P Global 50 ESG Select Equal Weight IndexSeptember 2024Month-end</t>
  </si>
  <si>
    <t>S&amp;P Global 50 ESG Select Equal Weight IndexAugust 2024Month-end</t>
  </si>
  <si>
    <t>S&amp;P Global 50 ESG Select Equal Weight IndexJuly 2024Month-end</t>
  </si>
  <si>
    <t>S&amp;P Global 50 ESG Select Equal Weight IndexJune 2024Month-end</t>
  </si>
  <si>
    <t>S&amp;P Global 50 ESG Select Equal Weight IndexMay 2024Month-end</t>
  </si>
  <si>
    <t>S&amp;P Global 50 ESG Select Equal Weight IndexApril 2024Month-end</t>
  </si>
  <si>
    <t>S&amp;P Global 50 ESG Select Equal Weight IndexMarch 2024Month-end</t>
  </si>
  <si>
    <t>S&amp;P Global 50 ESG Select Equal Weight IndexFebruary 2024Month-end</t>
  </si>
  <si>
    <t>S&amp;P Global 50 ESG Select Equal Weight IndexJanuary 2024Month-end</t>
  </si>
  <si>
    <t>S&amp;P Global Agribusiness Equity IndexDecember 2024Month-end</t>
  </si>
  <si>
    <t>S&amp;P Global Agribusiness Equity IndexNovember 2024Month-end</t>
  </si>
  <si>
    <t>S&amp;P Global Agribusiness Equity IndexOctober 2024Month-end</t>
  </si>
  <si>
    <t>S&amp;P Global Agribusiness Equity IndexSeptember 2024Month-end</t>
  </si>
  <si>
    <t>S&amp;P Global Agribusiness Equity IndexAugust 2024Month-end</t>
  </si>
  <si>
    <t>S&amp;P Global Agribusiness Equity IndexJuly 2024Month-end</t>
  </si>
  <si>
    <t>S&amp;P Global Agribusiness Equity IndexJune 2024Month-end</t>
  </si>
  <si>
    <t>S&amp;P Global Agribusiness Equity IndexMay 2024Month-end</t>
  </si>
  <si>
    <t>S&amp;P Global Agribusiness Equity IndexApril 2024Month-end</t>
  </si>
  <si>
    <t>S&amp;P Global Agribusiness Equity IndexMarch 2024Month-end</t>
  </si>
  <si>
    <t>S&amp;P Global Agribusiness Equity IndexFebruary 2024Month-end</t>
  </si>
  <si>
    <t>S&amp;P Global Agribusiness Equity IndexJanuary 2024Month-end</t>
  </si>
  <si>
    <t>S&amp;P Global BMIDecember 2024Month-end</t>
  </si>
  <si>
    <t>S&amp;P Global BMINovember 2024Month-end</t>
  </si>
  <si>
    <t>S&amp;P Global BMIOctober 2024Month-end</t>
  </si>
  <si>
    <t>S&amp;P Global BMISeptember 2024Month-end</t>
  </si>
  <si>
    <t>S&amp;P Global BMIAugust 2024Month-end</t>
  </si>
  <si>
    <t>S&amp;P Global BMIJuly 2024Month-end</t>
  </si>
  <si>
    <t>S&amp;P Global BMIJune 2024Month-end</t>
  </si>
  <si>
    <t>S&amp;P Global BMIMay 2024Month-end</t>
  </si>
  <si>
    <t>S&amp;P Global BMIApril 2024Month-end</t>
  </si>
  <si>
    <t>S&amp;P Global BMIMarch 2024Month-end</t>
  </si>
  <si>
    <t>S&amp;P Global BMIFebruary 2024Month-end</t>
  </si>
  <si>
    <t>S&amp;P Global BMIJanuary 2024Month-end</t>
  </si>
  <si>
    <t>S&amp;P Global Clean Energy Transition IndexDecember 2024Month-end</t>
  </si>
  <si>
    <t>S&amp;P Global Clean Energy Transition IndexNovember 2024Month-end</t>
  </si>
  <si>
    <t>S&amp;P Global Clean Energy Transition IndexOctober 2024Month-end</t>
  </si>
  <si>
    <t>S&amp;P Global Clean Energy Transition IndexSeptember 2024Month-end</t>
  </si>
  <si>
    <t>S&amp;P Global Clean Energy Transition IndexAugust 2024Month-end</t>
  </si>
  <si>
    <t>S&amp;P Global Clean Energy Transition IndexJuly 2024Month-end</t>
  </si>
  <si>
    <t>S&amp;P Global Clean Energy Transition IndexJune 2024Month-end</t>
  </si>
  <si>
    <t>S&amp;P Global Clean Energy Transition IndexMay 2024Month-end</t>
  </si>
  <si>
    <t>S&amp;P Global Clean Energy Transition IndexApril 2024Month-end</t>
  </si>
  <si>
    <t>S&amp;P Global Clean Energy Transition IndexMarch 2024Month-end</t>
  </si>
  <si>
    <t>S&amp;P Global Clean Energy Transition IndexFebruary 2024Month-end</t>
  </si>
  <si>
    <t>S&amp;P Global Clean Energy Transition IndexJanuary 2024Month-end</t>
  </si>
  <si>
    <t>S&amp;P Global Clean Energy Select IndexDecember 2024Month-end</t>
  </si>
  <si>
    <t>S&amp;P Global Clean Energy Select IndexNovember 2024Month-end</t>
  </si>
  <si>
    <t>S&amp;P Global Clean Energy Select IndexOctober 2024Month-end</t>
  </si>
  <si>
    <t>S&amp;P Global Clean Energy Select IndexSeptember 2024Month-end</t>
  </si>
  <si>
    <t>S&amp;P Global Clean Energy Select IndexAugust 2024Month-end</t>
  </si>
  <si>
    <t>S&amp;P Global Clean Energy Select IndexJuly 2024Month-end</t>
  </si>
  <si>
    <t>S&amp;P Global Clean Energy Select IndexJune 2024Month-end</t>
  </si>
  <si>
    <t>S&amp;P Global Clean Energy Select IndexMay 2024Month-end</t>
  </si>
  <si>
    <t>S&amp;P Global Clean Energy Select IndexApril 2024Month-end</t>
  </si>
  <si>
    <t>S&amp;P Global Clean Energy Select IndexMarch 2024Month-end</t>
  </si>
  <si>
    <t>S&amp;P Global Clean Energy Select IndexFebruary 2024Month-end</t>
  </si>
  <si>
    <t>S&amp;P Global Clean Energy Select IndexJanuary 2024Month-end</t>
  </si>
  <si>
    <t>S&amp;P Global Dividend Aristocrats IndexDecember 2024Month-end</t>
  </si>
  <si>
    <t>S&amp;P Global Dividend Aristocrats IndexNovember 2024Month-end</t>
  </si>
  <si>
    <t>S&amp;P Global Dividend Aristocrats IndexOctober 2024Month-end</t>
  </si>
  <si>
    <t>S&amp;P Global Dividend Aristocrats IndexSeptember 2024Month-end</t>
  </si>
  <si>
    <t>S&amp;P Global Dividend Aristocrats IndexAugust 2024Month-end</t>
  </si>
  <si>
    <t>S&amp;P Global Dividend Aristocrats IndexJuly 2024Month-end</t>
  </si>
  <si>
    <t>S&amp;P Global Dividend Aristocrats IndexJune 2024Month-end</t>
  </si>
  <si>
    <t>S&amp;P Global Dividend Aristocrats IndexMay 2024Month-end</t>
  </si>
  <si>
    <t>S&amp;P Global Dividend Aristocrats IndexApril 2024Month-end</t>
  </si>
  <si>
    <t>S&amp;P Global Dividend Aristocrats IndexMarch 2024Month-end</t>
  </si>
  <si>
    <t>S&amp;P Global Dividend Aristocrats IndexFebruary 2024Month-end</t>
  </si>
  <si>
    <t>S&amp;P Global Dividend Aristocrats IndexJanuary 2024Month-end</t>
  </si>
  <si>
    <t>S&amp;P Global Eco IndexDecember 2024Month-end</t>
  </si>
  <si>
    <t>S&amp;P Global Eco IndexNovember 2024Month-end</t>
  </si>
  <si>
    <t>S&amp;P Global Eco IndexOctober 2024Month-end</t>
  </si>
  <si>
    <t>S&amp;P Global Eco IndexSeptember 2024Month-end</t>
  </si>
  <si>
    <t>S&amp;P Global Eco IndexAugust 2024Month-end</t>
  </si>
  <si>
    <t>S&amp;P Global Eco IndexJuly 2024Month-end</t>
  </si>
  <si>
    <t>S&amp;P Global Eco IndexJune 2024Month-end</t>
  </si>
  <si>
    <t>S&amp;P Global Eco IndexMay 2024Month-end</t>
  </si>
  <si>
    <t>S&amp;P Global Eco IndexApril 2024Month-end</t>
  </si>
  <si>
    <t>S&amp;P Global Eco IndexMarch 2024Month-end</t>
  </si>
  <si>
    <t>S&amp;P Global Eco IndexFebruary 2024Month-end</t>
  </si>
  <si>
    <t>S&amp;P Global Eco IndexJanuary 2024Month-end</t>
  </si>
  <si>
    <t>S&amp;P Global Dividend Aristocrats Screened IndexDecember 2024Month-end</t>
  </si>
  <si>
    <t>S&amp;P Global Dividend Aristocrats Screened IndexNovember 2024Month-end</t>
  </si>
  <si>
    <t>S&amp;P Global Dividend Aristocrats Screened IndexOctober 2024Month-end</t>
  </si>
  <si>
    <t>S&amp;P Global Dividend Aristocrats Screened IndexSeptember 2024Month-end</t>
  </si>
  <si>
    <t>S&amp;P Global Dividend Aristocrats Screened IndexAugust 2024Month-end</t>
  </si>
  <si>
    <t>S&amp;P Global Dividend Aristocrats Screened IndexJuly 2024Month-end</t>
  </si>
  <si>
    <t>S&amp;P Global Dividend Aristocrats Screened IndexJune 2024Month-end</t>
  </si>
  <si>
    <t>S&amp;P Global Dividend Aristocrats Screened IndexMay 2024Month-end</t>
  </si>
  <si>
    <t>S&amp;P Global Dividend Aristocrats Screened IndexApril 2024Month-end</t>
  </si>
  <si>
    <t>S&amp;P Global Dividend Aristocrats Screened IndexMarch 2024Month-end</t>
  </si>
  <si>
    <t>S&amp;P Global Dividend Aristocrats Screened IndexFebruary 2024Month-end</t>
  </si>
  <si>
    <t>S&amp;P Global Dividend Aristocrats Screened IndexJanuary 2024Month-end</t>
  </si>
  <si>
    <t>S&amp;P Global Dividend Aristocrats Screened Quality Income IndexDecember 2024Month-end</t>
  </si>
  <si>
    <t>S&amp;P Global Dividend Aristocrats Screened Quality Income IndexNovember 2024Month-end</t>
  </si>
  <si>
    <t>S&amp;P Global Dividend Aristocrats Screened Quality Income IndexOctober 2024Month-end</t>
  </si>
  <si>
    <t>S&amp;P Global Dividend Aristocrats Screened Quality Income IndexSeptember 2024Month-end</t>
  </si>
  <si>
    <t>S&amp;P Global Dividend Aristocrats Screened Quality Income IndexAugust 2024Month-end</t>
  </si>
  <si>
    <t>S&amp;P Global Dividend Aristocrats Screened Quality Income IndexJuly 2024Month-end</t>
  </si>
  <si>
    <t>S&amp;P Global Dividend Aristocrats Screened Quality Income IndexJune 2024Month-end</t>
  </si>
  <si>
    <t>S&amp;P Global Dividend Aristocrats Screened Quality Income IndexMay 2024Month-end</t>
  </si>
  <si>
    <t>S&amp;P Global Dividend Aristocrats Screened Quality Income IndexApril 2024Month-end</t>
  </si>
  <si>
    <t>S&amp;P Global Dividend Aristocrats Screened Quality Income IndexMarch 2024Month-end</t>
  </si>
  <si>
    <t>S&amp;P Global Dividend Aristocrats Screened Quality Income IndexFebruary 2024Month-end</t>
  </si>
  <si>
    <t>S&amp;P Global Dividend Aristocrats Screened Quality Income IndexJanuary 2024Month-end</t>
  </si>
  <si>
    <t>S&amp;P Global Essential Metals Producers IndexDecember 2024Month-end</t>
  </si>
  <si>
    <t>S&amp;P Global Essential Metals Producers IndexNovember 2024Month-end</t>
  </si>
  <si>
    <t>S&amp;P Global Essential Metals Producers IndexOctober 2024Month-end</t>
  </si>
  <si>
    <t>S&amp;P Global Essential Metals Producers IndexSeptember 2024Month-end</t>
  </si>
  <si>
    <t>S&amp;P Global Essential Metals Producers IndexAugust 2024Month-end</t>
  </si>
  <si>
    <t>S&amp;P Global Essential Metals Producers IndexJuly 2024Month-end</t>
  </si>
  <si>
    <t>S&amp;P Global Essential Metals Producers IndexJune 2024Month-end</t>
  </si>
  <si>
    <t>S&amp;P Global Essential Metals Producers IndexMay 2024Month-end</t>
  </si>
  <si>
    <t>S&amp;P Global Essential Metals Producers IndexApril 2024Month-end</t>
  </si>
  <si>
    <t>S&amp;P Global Essential Metals Producers IndexMarch 2024Month-end</t>
  </si>
  <si>
    <t>S&amp;P Global Essential Metals Producers IndexFebruary 2024Month-end</t>
  </si>
  <si>
    <t>S&amp;P Global Essential Metals Producers IndexJanuary 2024Month-end</t>
  </si>
  <si>
    <t>S&amp;P Global Ex-Australia &amp; New Zealand LargeMidCapDecember 2024Month-end</t>
  </si>
  <si>
    <t>S&amp;P Global Ex-Australia &amp; New Zealand LargeMidCapNovember 2024Month-end</t>
  </si>
  <si>
    <t>S&amp;P Global Ex-Australia &amp; New Zealand LargeMidCapOctober 2024Month-end</t>
  </si>
  <si>
    <t>S&amp;P Global Ex-Australia &amp; New Zealand LargeMidCapSeptember 2024Month-end</t>
  </si>
  <si>
    <t>S&amp;P Global Ex-Australia &amp; New Zealand LargeMidCapAugust 2024Month-end</t>
  </si>
  <si>
    <t>S&amp;P Global Ex-Australia &amp; New Zealand LargeMidCapJuly 2024Month-end</t>
  </si>
  <si>
    <t>S&amp;P Global Ex-Australia &amp; New Zealand LargeMidCapJune 2024Month-end</t>
  </si>
  <si>
    <t>S&amp;P Global Ex-Australia &amp; New Zealand LargeMidCapMay 2024Month-end</t>
  </si>
  <si>
    <t>S&amp;P Global Ex-Australia &amp; New Zealand LargeMidCapApril 2024Month-end</t>
  </si>
  <si>
    <t>S&amp;P Global Ex-Australia &amp; New Zealand LargeMidCapMarch 2024Month-end</t>
  </si>
  <si>
    <t>S&amp;P Global Ex-Australia &amp; New Zealand LargeMidCapFebruary 2024Month-end</t>
  </si>
  <si>
    <t>S&amp;P Global Ex-Australia &amp; New Zealand LargeMidCapJanuary 2024Month-end</t>
  </si>
  <si>
    <t>S&amp;P Global Ex-Australia &amp; New Zealand LargeMidCap Scored &amp; Screened IndexDecember 2024Month-end</t>
  </si>
  <si>
    <t>S&amp;P Global Ex-Australia &amp; New Zealand LargeMidCap Scored &amp; Screened IndexNovember 2024Month-end</t>
  </si>
  <si>
    <t>S&amp;P Global Ex-Australia &amp; New Zealand LargeMidCap Scored &amp; Screened IndexOctober 2024Month-end</t>
  </si>
  <si>
    <t>S&amp;P Global Ex-Australia &amp; New Zealand LargeMidCap Scored &amp; Screened IndexSeptember 2024Month-end</t>
  </si>
  <si>
    <t>S&amp;P Global Ex-Australia &amp; New Zealand LargeMidCap Scored &amp; Screened IndexAugust 2024Month-end</t>
  </si>
  <si>
    <t>S&amp;P Global Ex-Australia &amp; New Zealand LargeMidCap Scored &amp; Screened IndexJuly 2024Month-end</t>
  </si>
  <si>
    <t>S&amp;P Global Ex-Australia &amp; New Zealand LargeMidCap Scored &amp; Screened IndexJune 2024Month-end</t>
  </si>
  <si>
    <t>S&amp;P Global Ex-Australia &amp; New Zealand LargeMidCap Scored &amp; Screened IndexMay 2024Month-end</t>
  </si>
  <si>
    <t>S&amp;P Global Ex-Australia &amp; New Zealand LargeMidCap Scored &amp; Screened IndexApril 2024Month-end</t>
  </si>
  <si>
    <t>S&amp;P Global Ex-Australia &amp; New Zealand LargeMidCap Scored &amp; Screened IndexMarch 2024Month-end</t>
  </si>
  <si>
    <t>S&amp;P Global Ex-Australia &amp; New Zealand LargeMidCap Scored &amp; Screened IndexFebruary 2024Month-end</t>
  </si>
  <si>
    <t>S&amp;P Global Ex-Australia &amp; New Zealand LargeMidCap Scored &amp; Screened IndexJanuary 2024Month-end</t>
  </si>
  <si>
    <t>S&amp;P Global Ex-Japan LargeMidCapDecember 2024Month-end</t>
  </si>
  <si>
    <t>S&amp;P Global Ex-Japan LargeMidCapNovember 2024Month-end</t>
  </si>
  <si>
    <t>S&amp;P Global Ex-Japan LargeMidCapOctober 2024Month-end</t>
  </si>
  <si>
    <t>S&amp;P Global Ex-Japan LargeMidCapSeptember 2024Month-end</t>
  </si>
  <si>
    <t>S&amp;P Global Ex-Japan LargeMidCapAugust 2024Month-end</t>
  </si>
  <si>
    <t>S&amp;P Global Ex-Japan LargeMidCapJuly 2024Month-end</t>
  </si>
  <si>
    <t>S&amp;P Global Ex-Japan LargeMidCapJune 2024Month-end</t>
  </si>
  <si>
    <t>S&amp;P Global Ex-Japan LargeMidCapMay 2024Month-end</t>
  </si>
  <si>
    <t>S&amp;P Global Ex-Japan LargeMidCapApril 2024Month-end</t>
  </si>
  <si>
    <t>S&amp;P Global Ex-Japan LargeMidCapMarch 2024Month-end</t>
  </si>
  <si>
    <t>S&amp;P Global Ex-Japan LargeMidCapFebruary 2024Month-end</t>
  </si>
  <si>
    <t>S&amp;P Global Ex-Japan LargeMidCapJanuary 2024Month-end</t>
  </si>
  <si>
    <t>S&amp;P Global Ex-Japan LargeMidCap Carbon Efficient IndexDecember 2024Month-end</t>
  </si>
  <si>
    <t>S&amp;P Global Ex-Japan LargeMidCap Carbon Efficient IndexNovember 2024Month-end</t>
  </si>
  <si>
    <t>S&amp;P Global Ex-Japan LargeMidCap Carbon Efficient IndexOctober 2024Month-end</t>
  </si>
  <si>
    <t>S&amp;P Global Ex-Japan LargeMidCap Carbon Efficient IndexSeptember 2024Month-end</t>
  </si>
  <si>
    <t>S&amp;P Global Ex-Japan LargeMidCap Carbon Efficient IndexAugust 2024Month-end</t>
  </si>
  <si>
    <t>S&amp;P Global Ex-Japan LargeMidCap Carbon Efficient IndexJuly 2024Month-end</t>
  </si>
  <si>
    <t>S&amp;P Global Ex-Japan LargeMidCap Carbon Efficient IndexJune 2024Month-end</t>
  </si>
  <si>
    <t>S&amp;P Global Ex-Japan LargeMidCap Carbon Efficient IndexMay 2024Month-end</t>
  </si>
  <si>
    <t>S&amp;P Global Ex-Japan LargeMidCap Carbon Efficient IndexApril 2024Month-end</t>
  </si>
  <si>
    <t>S&amp;P Global Ex-Japan LargeMidCap Carbon Efficient IndexMarch 2024Month-end</t>
  </si>
  <si>
    <t>S&amp;P Global Ex-Japan LargeMidCap Carbon Efficient IndexFebruary 2024Month-end</t>
  </si>
  <si>
    <t>S&amp;P Global Ex-Japan LargeMidCap Carbon Efficient IndexJanuary 2024Month-end</t>
  </si>
  <si>
    <t>S&amp;P Global Ex-U.S. LargeMidCapDecember 2024Month-end</t>
  </si>
  <si>
    <t>S&amp;P Global Ex-U.S. LargeMidCapNovember 2024Month-end</t>
  </si>
  <si>
    <t>S&amp;P Global Ex-U.S. LargeMidCapOctober 2024Month-end</t>
  </si>
  <si>
    <t>S&amp;P Global Ex-U.S. LargeMidCapSeptember 2024Month-end</t>
  </si>
  <si>
    <t>S&amp;P Global Ex-U.S. LargeMidCapAugust 2024Month-end</t>
  </si>
  <si>
    <t>S&amp;P Global Ex-U.S. LargeMidCapJuly 2024Month-end</t>
  </si>
  <si>
    <t>S&amp;P Global Ex-U.S. LargeMidCapJune 2024Month-end</t>
  </si>
  <si>
    <t>S&amp;P Global Ex-U.S. LargeMidCapMay 2024Month-end</t>
  </si>
  <si>
    <t>S&amp;P Global Ex-U.S. LargeMidCapApril 2024Month-end</t>
  </si>
  <si>
    <t>S&amp;P Global Ex-U.S. LargeMidCapMarch 2024Month-end</t>
  </si>
  <si>
    <t>S&amp;P Global Ex-U.S. LargeMidCapFebruary 2024Month-end</t>
  </si>
  <si>
    <t>S&amp;P Global Ex-U.S. LargeMidCapJanuary 2024Month-end</t>
  </si>
  <si>
    <t>S&amp;P Global LargeMidCapDecember 2024Month-end</t>
  </si>
  <si>
    <t>S&amp;P Global LargeMidCapNovember 2024Month-end</t>
  </si>
  <si>
    <t>S&amp;P Global LargeMidCapOctober 2024Month-end</t>
  </si>
  <si>
    <t>S&amp;P Global LargeMidCapSeptember 2024Month-end</t>
  </si>
  <si>
    <t>S&amp;P Global LargeMidCapAugust 2024Month-end</t>
  </si>
  <si>
    <t>S&amp;P Global LargeMidCapJuly 2024Month-end</t>
  </si>
  <si>
    <t>S&amp;P Global LargeMidCapJune 2024Month-end</t>
  </si>
  <si>
    <t>S&amp;P Global LargeMidCapMay 2024Month-end</t>
  </si>
  <si>
    <t>S&amp;P Global LargeMidCapApril 2024Month-end</t>
  </si>
  <si>
    <t>S&amp;P Global LargeMidCapMarch 2024Month-end</t>
  </si>
  <si>
    <t>S&amp;P Global LargeMidCapFebruary 2024Month-end</t>
  </si>
  <si>
    <t>S&amp;P Global LargeMidCapJanuary 2024Month-end</t>
  </si>
  <si>
    <t>S&amp;P Global LargeMidCap Biodiversity IndexDecember 2024Month-end</t>
  </si>
  <si>
    <t>S&amp;P Global LargeMidCap Biodiversity IndexNovember 2024Month-end</t>
  </si>
  <si>
    <t>S&amp;P Global LargeMidCap Biodiversity IndexOctober 2024Month-end</t>
  </si>
  <si>
    <t>S&amp;P Global LargeMidCap Biodiversity IndexSeptember 2024Month-end</t>
  </si>
  <si>
    <t>S&amp;P Global LargeMidCap Biodiversity IndexAugust 2024Month-end</t>
  </si>
  <si>
    <t>S&amp;P Global LargeMidCap Biodiversity IndexJuly 2024Month-end</t>
  </si>
  <si>
    <t>S&amp;P Global LargeMidCap Biodiversity IndexJune 2024Month-end</t>
  </si>
  <si>
    <t>S&amp;P Global LargeMidCap Biodiversity IndexMay 2024Month-end</t>
  </si>
  <si>
    <t>S&amp;P Global LargeMidCap Biodiversity IndexApril 2024Month-end</t>
  </si>
  <si>
    <t>S&amp;P Global LargeMidCap Biodiversity IndexMarch 2024Month-end</t>
  </si>
  <si>
    <t>S&amp;P Global LargeMidCap Biodiversity IndexFebruary 2024Month-end</t>
  </si>
  <si>
    <t>S&amp;P Global LargeMidCap Biodiversity IndexJanuary 2024Month-end</t>
  </si>
  <si>
    <t>S&amp;P Global LargeMidCap Carbon Budget Climate IndexDecember 2024Month-end</t>
  </si>
  <si>
    <t>S&amp;P Global LargeMidCap Carbon Budget Climate IndexNovember 2024Month-end</t>
  </si>
  <si>
    <t>S&amp;P Global LargeMidCap Carbon Budget Climate IndexOctober 2024Month-end</t>
  </si>
  <si>
    <t>S&amp;P Global LargeMidCap Carbon Budget Climate IndexSeptember 2024Month-end</t>
  </si>
  <si>
    <t>S&amp;P Global LargeMidCap Carbon Budget Climate IndexAugust 2024Month-end</t>
  </si>
  <si>
    <t>S&amp;P Global LargeMidCap Carbon Budget Climate IndexJuly 2024Month-end</t>
  </si>
  <si>
    <t>S&amp;P Global LargeMidCap Carbon Budget Climate IndexJune 2024Month-end</t>
  </si>
  <si>
    <t>S&amp;P Global LargeMidCap Carbon Budget Climate IndexMay 2024Month-end</t>
  </si>
  <si>
    <t>S&amp;P Global LargeMidCap Carbon Budget Climate IndexApril 2024Month-end</t>
  </si>
  <si>
    <t>S&amp;P Global LargeMidCap Carbon Budget Climate IndexMarch 2024Month-end</t>
  </si>
  <si>
    <t>S&amp;P Global LargeMidCap Carbon Budget Climate IndexFebruary 2024Month-end</t>
  </si>
  <si>
    <t>S&amp;P Global LargeMidCap Carbon Budget Climate IndexJanuary 2024Month-end</t>
  </si>
  <si>
    <t>S&amp;P Global LargeMidCap Carbon Efficient IndexDecember 2024Month-end</t>
  </si>
  <si>
    <t>S&amp;P Global LargeMidCap Carbon Efficient IndexNovember 2024Month-end</t>
  </si>
  <si>
    <t>S&amp;P Global LargeMidCap Carbon Efficient IndexOctober 2024Month-end</t>
  </si>
  <si>
    <t>S&amp;P Global LargeMidCap Carbon Efficient IndexSeptember 2024Month-end</t>
  </si>
  <si>
    <t>S&amp;P Global LargeMidCap Carbon Efficient IndexAugust 2024Month-end</t>
  </si>
  <si>
    <t>S&amp;P Global LargeMidCap Carbon Efficient IndexJuly 2024Month-end</t>
  </si>
  <si>
    <t>S&amp;P Global LargeMidCap Carbon Efficient IndexJune 2024Month-end</t>
  </si>
  <si>
    <t>S&amp;P Global LargeMidCap Carbon Efficient IndexMay 2024Month-end</t>
  </si>
  <si>
    <t>S&amp;P Global LargeMidCap Carbon Efficient IndexApril 2024Month-end</t>
  </si>
  <si>
    <t>S&amp;P Global LargeMidCap Carbon Efficient IndexMarch 2024Month-end</t>
  </si>
  <si>
    <t>S&amp;P Global LargeMidCap Carbon Efficient IndexFebruary 2024Month-end</t>
  </si>
  <si>
    <t>S&amp;P Global LargeMidCap Carbon Efficient IndexJanuary 2024Month-end</t>
  </si>
  <si>
    <t>S&amp;P Global LargeMidCap Scored &amp; Screened IndexDecember 2024Month-end</t>
  </si>
  <si>
    <t>S&amp;P Global LargeMidCap Scored &amp; Screened IndexNovember 2024Month-end</t>
  </si>
  <si>
    <t>S&amp;P Global LargeMidCap Scored &amp; Screened IndexOctober 2024Month-end</t>
  </si>
  <si>
    <t>S&amp;P Global LargeMidCap Scored &amp; Screened IndexSeptember 2024Month-end</t>
  </si>
  <si>
    <t>S&amp;P Global LargeMidCap Scored &amp; Screened IndexAugust 2024Month-end</t>
  </si>
  <si>
    <t>S&amp;P Global LargeMidCap Scored &amp; Screened IndexJuly 2024Month-end</t>
  </si>
  <si>
    <t>S&amp;P Global LargeMidCap Scored &amp; Screened IndexJune 2024Month-end</t>
  </si>
  <si>
    <t>S&amp;P Global LargeMidCap Scored &amp; Screened IndexMay 2024Month-end</t>
  </si>
  <si>
    <t>S&amp;P Global LargeMidCap Scored &amp; Screened IndexApril 2024Month-end</t>
  </si>
  <si>
    <t>S&amp;P Global LargeMidCap Scored &amp; Screened IndexMarch 2024Month-end</t>
  </si>
  <si>
    <t>S&amp;P Global LargeMidCap Scored &amp; Screened IndexFebruary 2024Month-end</t>
  </si>
  <si>
    <t>S&amp;P Global LargeMidCap Scored &amp; Screened IndexJanuary 2024Month-end</t>
  </si>
  <si>
    <t>S&amp;P Global LargeMidCap ESG Shariah IndexDecember 2024Month-end</t>
  </si>
  <si>
    <t>S&amp;P Global LargeMidCap ESG Shariah IndexNovember 2024Month-end</t>
  </si>
  <si>
    <t>S&amp;P Global LargeMidCap ESG Shariah IndexOctober 2024Month-end</t>
  </si>
  <si>
    <t>S&amp;P Global LargeMidCap ESG Shariah IndexSeptember 2024Month-end</t>
  </si>
  <si>
    <t>S&amp;P Global LargeMidCap ESG Shariah IndexAugust 2024Month-end</t>
  </si>
  <si>
    <t>S&amp;P Global LargeMidCap ESG Shariah IndexJuly 2024Month-end</t>
  </si>
  <si>
    <t>S&amp;P Global LargeMidCap ESG Shariah IndexJune 2024Month-end</t>
  </si>
  <si>
    <t>S&amp;P Global LargeMidCap ESG Shariah IndexMay 2024Month-end</t>
  </si>
  <si>
    <t>S&amp;P Global LargeMidCap ESG Shariah IndexApril 2024Month-end</t>
  </si>
  <si>
    <t>S&amp;P Global LargeMidCap ESG Shariah IndexMarch 2024Month-end</t>
  </si>
  <si>
    <t>S&amp;P Global LargeMidCap ESG Shariah IndexFebruary 2024Month-end</t>
  </si>
  <si>
    <t>S&amp;P Global LargeMidCap ESG Shariah IndexJanuary 2024Month-end</t>
  </si>
  <si>
    <t>S&amp;P Global LargeMidCap ESG Shariah Top 80 Capped IndexDecember 2024Month-end</t>
  </si>
  <si>
    <t>S&amp;P Global LargeMidCap ESG Shariah Top 80 Capped IndexNovember 2024Month-end</t>
  </si>
  <si>
    <t>S&amp;P Global LargeMidCap ESG Shariah Top 80 Capped IndexOctober 2024Month-end</t>
  </si>
  <si>
    <t>S&amp;P Global LargeMidCap ESG Shariah Top 80 Capped IndexSeptember 2024Month-end</t>
  </si>
  <si>
    <t>S&amp;P Global LargeMidCap ESG Shariah Top 80 Capped IndexAugust 2024Month-end</t>
  </si>
  <si>
    <t>S&amp;P Global LargeMidCap ESG Shariah Top 80 Capped IndexJuly 2024Month-end</t>
  </si>
  <si>
    <t>S&amp;P Global LargeMidCap ESG Shariah Top 80 Capped IndexJune 2024Month-end</t>
  </si>
  <si>
    <t>S&amp;P Global LargeMidCap ESG Shariah Top 80 Capped IndexMay 2024Month-end</t>
  </si>
  <si>
    <t>S&amp;P Global LargeMidCap ESG Shariah Top 80 Capped IndexApril 2024Month-end</t>
  </si>
  <si>
    <t>S&amp;P Global LargeMidCap ESG Shariah Top 80 Capped IndexMarch 2024Month-end</t>
  </si>
  <si>
    <t>S&amp;P Global LargeMidCap ESG Shariah Top 80 Capped IndexFebruary 2024Month-end</t>
  </si>
  <si>
    <t>S&amp;P Global LargeMidCap ESG Shariah Top 80 Capped IndexJanuary 2024Month-end</t>
  </si>
  <si>
    <t>S&amp;P Global LargeMidCap Net Zero 2050 Climate Transition ESG IndexDecember 2024Month-end</t>
  </si>
  <si>
    <t>S&amp;P Global LargeMidCap Net Zero 2050 Climate Transition ESG IndexNovember 2024Month-end</t>
  </si>
  <si>
    <t>S&amp;P Global LargeMidCap Net Zero 2050 Climate Transition ESG IndexOctober 2024Month-end</t>
  </si>
  <si>
    <t>S&amp;P Global LargeMidCap Net Zero 2050 Climate Transition ESG IndexSeptember 2024Month-end</t>
  </si>
  <si>
    <t>S&amp;P Global LargeMidCap Net Zero 2050 Climate Transition ESG IndexAugust 2024Month-end</t>
  </si>
  <si>
    <t>S&amp;P Global LargeMidCap Net Zero 2050 Climate Transition ESG IndexJuly 2024Month-end</t>
  </si>
  <si>
    <t>S&amp;P Global LargeMidCap Net Zero 2050 Climate Transition ESG IndexJune 2024Month-end</t>
  </si>
  <si>
    <t>S&amp;P Global LargeMidCap Net Zero 2050 Climate Transition ESG IndexMay 2024Month-end</t>
  </si>
  <si>
    <t>S&amp;P Global LargeMidCap Net Zero 2050 Climate Transition ESG IndexApril 2024Month-end</t>
  </si>
  <si>
    <t>S&amp;P Global LargeMidCap Net Zero 2050 Climate Transition ESG IndexMarch 2024Month-end</t>
  </si>
  <si>
    <t>S&amp;P Global LargeMidCap Net Zero 2050 Climate Transition ESG IndexFebruary 2024Month-end</t>
  </si>
  <si>
    <t>S&amp;P Global LargeMidCap Net Zero 2050 Climate Transition ESG IndexJanuary 2024Month-end</t>
  </si>
  <si>
    <t>S&amp;P Global LargeMidCap Net Zero 2050 Paris-Aligned ESG IndexDecember 2024Month-end</t>
  </si>
  <si>
    <t>S&amp;P Global LargeMidCap Net Zero 2050 Paris-Aligned ESG IndexNovember 2024Month-end</t>
  </si>
  <si>
    <t>S&amp;P Global LargeMidCap Net Zero 2050 Paris-Aligned ESG IndexOctober 2024Month-end</t>
  </si>
  <si>
    <t>S&amp;P Global LargeMidCap Net Zero 2050 Paris-Aligned ESG IndexSeptember 2024Month-end</t>
  </si>
  <si>
    <t>S&amp;P Global LargeMidCap Net Zero 2050 Paris-Aligned ESG IndexAugust 2024Month-end</t>
  </si>
  <si>
    <t>S&amp;P Global LargeMidCap Net Zero 2050 Paris-Aligned ESG IndexJuly 2024Month-end</t>
  </si>
  <si>
    <t>S&amp;P Global LargeMidCap Net Zero 2050 Paris-Aligned ESG IndexJune 2024Month-end</t>
  </si>
  <si>
    <t>S&amp;P Global LargeMidCap Net Zero 2050 Paris-Aligned ESG IndexMay 2024Month-end</t>
  </si>
  <si>
    <t>S&amp;P Global LargeMidCap Net Zero 2050 Paris-Aligned ESG IndexApril 2024Month-end</t>
  </si>
  <si>
    <t>S&amp;P Global LargeMidCap Net Zero 2050 Paris-Aligned ESG IndexMarch 2024Month-end</t>
  </si>
  <si>
    <t>S&amp;P Global LargeMidCap Net Zero 2050 Paris-Aligned ESG IndexFebruary 2024Month-end</t>
  </si>
  <si>
    <t>S&amp;P Global LargeMidCap Net Zero 2050 Paris-Aligned ESG IndexJanuary 2024Month-end</t>
  </si>
  <si>
    <t>S&amp;P Global LargeMidCap SDG IndexDecember 2024Month-end</t>
  </si>
  <si>
    <t>S&amp;P Global LargeMidCap SDG IndexNovember 2024Month-end</t>
  </si>
  <si>
    <t>S&amp;P Global LargeMidCap SDG IndexOctober 2024Month-end</t>
  </si>
  <si>
    <t>S&amp;P Global LargeMidCap SDG IndexSeptember 2024Month-end</t>
  </si>
  <si>
    <t>S&amp;P Global LargeMidCap SDG IndexAugust 2024Month-end</t>
  </si>
  <si>
    <t>S&amp;P Global LargeMidCap SDG IndexJuly 2024Month-end</t>
  </si>
  <si>
    <t>S&amp;P Global LargeMidCap SDG IndexJune 2024Month-end</t>
  </si>
  <si>
    <t>S&amp;P Global LargeMidCap SDG IndexMay 2024Month-end</t>
  </si>
  <si>
    <t>S&amp;P Global LargeMidCap SDG IndexApril 2024Month-end</t>
  </si>
  <si>
    <t>S&amp;P Global LargeMidCap SDG IndexMarch 2024Month-end</t>
  </si>
  <si>
    <t>S&amp;P Global LargeMidCap SDG IndexFebruary 2024Month-end</t>
  </si>
  <si>
    <t>S&amp;P Global LargeMidCap SDG IndexJanuary 2024Month-end</t>
  </si>
  <si>
    <t>S&amp;P Global SmallCapDecember 2024Month-end</t>
  </si>
  <si>
    <t>S&amp;P Global SmallCapNovember 2024Month-end</t>
  </si>
  <si>
    <t>S&amp;P Global SmallCapOctober 2024Month-end</t>
  </si>
  <si>
    <t>S&amp;P Global SmallCapSeptember 2024Month-end</t>
  </si>
  <si>
    <t>S&amp;P Global SmallCapAugust 2024Month-end</t>
  </si>
  <si>
    <t>S&amp;P Global SmallCapJuly 2024Month-end</t>
  </si>
  <si>
    <t>S&amp;P Global SmallCapJune 2024Month-end</t>
  </si>
  <si>
    <t>S&amp;P Global SmallCapMay 2024Month-end</t>
  </si>
  <si>
    <t>S&amp;P Global SmallCapApril 2024Month-end</t>
  </si>
  <si>
    <t>S&amp;P Global SmallCapMarch 2024Month-end</t>
  </si>
  <si>
    <t>S&amp;P Global SmallCapFebruary 2024Month-end</t>
  </si>
  <si>
    <t>S&amp;P Global SmallCapJanuary 2024Month-end</t>
  </si>
  <si>
    <t>S&amp;P Global SmallCap Carbon Efficient IndexDecember 2024Month-end</t>
  </si>
  <si>
    <t>S&amp;P Global SmallCap Carbon Efficient IndexNovember 2024Month-end</t>
  </si>
  <si>
    <t>S&amp;P Global SmallCap Carbon Efficient IndexOctober 2024Month-end</t>
  </si>
  <si>
    <t>S&amp;P Global SmallCap Carbon Efficient IndexSeptember 2024Month-end</t>
  </si>
  <si>
    <t>S&amp;P Global SmallCap Carbon Efficient IndexAugust 2024Month-end</t>
  </si>
  <si>
    <t>S&amp;P Global SmallCap Carbon Efficient IndexJuly 2024Month-end</t>
  </si>
  <si>
    <t>S&amp;P Global SmallCap Carbon Efficient IndexJune 2024Month-end</t>
  </si>
  <si>
    <t>S&amp;P Global SmallCap Carbon Efficient IndexMay 2024Month-end</t>
  </si>
  <si>
    <t>S&amp;P Global SmallCap Carbon Efficient IndexApril 2024Month-end</t>
  </si>
  <si>
    <t>S&amp;P Global SmallCap Carbon Efficient IndexMarch 2024Month-end</t>
  </si>
  <si>
    <t>S&amp;P Global SmallCap Carbon Efficient IndexFebruary 2024Month-end</t>
  </si>
  <si>
    <t>S&amp;P Global SmallCap Carbon Efficient IndexJanuary 2024Month-end</t>
  </si>
  <si>
    <t>S&amp;P Global Timber and Forestry IndexDecember 2024Month-end</t>
  </si>
  <si>
    <t>S&amp;P Global Timber and Forestry IndexNovember 2024Month-end</t>
  </si>
  <si>
    <t>S&amp;P Global Timber and Forestry IndexOctober 2024Month-end</t>
  </si>
  <si>
    <t>S&amp;P Global Timber and Forestry IndexSeptember 2024Month-end</t>
  </si>
  <si>
    <t>S&amp;P Global Timber and Forestry IndexAugust 2024Month-end</t>
  </si>
  <si>
    <t>S&amp;P Global Timber and Forestry IndexJuly 2024Month-end</t>
  </si>
  <si>
    <t>S&amp;P Global Timber and Forestry IndexJune 2024Month-end</t>
  </si>
  <si>
    <t>S&amp;P Global Timber and Forestry IndexMay 2024Month-end</t>
  </si>
  <si>
    <t>S&amp;P Global Timber and Forestry IndexApril 2024Month-end</t>
  </si>
  <si>
    <t>S&amp;P Global Timber and Forestry IndexMarch 2024Month-end</t>
  </si>
  <si>
    <t>S&amp;P Global Timber and Forestry IndexFebruary 2024Month-end</t>
  </si>
  <si>
    <t>S&amp;P Global Timber and Forestry IndexJanuary 2024Month-end</t>
  </si>
  <si>
    <t>S&amp;P Global Water IndexDecember 2024Month-end</t>
  </si>
  <si>
    <t>S&amp;P Global Water IndexNovember 2024Month-end</t>
  </si>
  <si>
    <t>S&amp;P Global Water IndexOctober 2024Month-end</t>
  </si>
  <si>
    <t>S&amp;P Global Water IndexSeptember 2024Month-end</t>
  </si>
  <si>
    <t>S&amp;P Global Water IndexAugust 2024Month-end</t>
  </si>
  <si>
    <t>S&amp;P Global Water IndexJuly 2024Month-end</t>
  </si>
  <si>
    <t>S&amp;P Global Water IndexJune 2024Month-end</t>
  </si>
  <si>
    <t>S&amp;P Global Water IndexMay 2024Month-end</t>
  </si>
  <si>
    <t>S&amp;P Global Water IndexApril 2024Month-end</t>
  </si>
  <si>
    <t>S&amp;P Global Water IndexMarch 2024Month-end</t>
  </si>
  <si>
    <t>S&amp;P Global Water IndexFebruary 2024Month-end</t>
  </si>
  <si>
    <t>S&amp;P Global Water IndexJanuary 2024Month-end</t>
  </si>
  <si>
    <t>S&amp;P High Yield Dividend Aristocrats IndexDecember 2024Month-end</t>
  </si>
  <si>
    <t>S&amp;P High Yield Dividend Aristocrats IndexNovember 2024Month-end</t>
  </si>
  <si>
    <t>S&amp;P High Yield Dividend Aristocrats IndexOctober 2024Month-end</t>
  </si>
  <si>
    <t>S&amp;P High Yield Dividend Aristocrats IndexSeptember 2024Month-end</t>
  </si>
  <si>
    <t>S&amp;P High Yield Dividend Aristocrats IndexAugust 2024Month-end</t>
  </si>
  <si>
    <t>S&amp;P High Yield Dividend Aristocrats IndexJuly 2024Month-end</t>
  </si>
  <si>
    <t>S&amp;P High Yield Dividend Aristocrats IndexJune 2024Month-end</t>
  </si>
  <si>
    <t>S&amp;P High Yield Dividend Aristocrats IndexMay 2024Month-end</t>
  </si>
  <si>
    <t>S&amp;P High Yield Dividend Aristocrats IndexApril 2024Month-end</t>
  </si>
  <si>
    <t>S&amp;P High Yield Dividend Aristocrats IndexMarch 2024Month-end</t>
  </si>
  <si>
    <t>S&amp;P High Yield Dividend Aristocrats IndexFebruary 2024Month-end</t>
  </si>
  <si>
    <t>S&amp;P High Yield Dividend Aristocrats IndexJanuary 2024Month-end</t>
  </si>
  <si>
    <t>S&amp;P Hong Kong BMIDecember 2024Month-end</t>
  </si>
  <si>
    <t>S&amp;P Hong Kong BMINovember 2024Month-end</t>
  </si>
  <si>
    <t>S&amp;P Hong Kong BMIOctober 2024Month-end</t>
  </si>
  <si>
    <t>S&amp;P Hong Kong BMISeptember 2024Month-end</t>
  </si>
  <si>
    <t>S&amp;P Hong Kong BMIAugust 2024Month-end</t>
  </si>
  <si>
    <t>S&amp;P Hong Kong BMIJuly 2024Month-end</t>
  </si>
  <si>
    <t>S&amp;P Hong Kong BMIJune 2024Month-end</t>
  </si>
  <si>
    <t>S&amp;P Hong Kong BMIMay 2024Month-end</t>
  </si>
  <si>
    <t>S&amp;P Hong Kong BMIApril 2024Month-end</t>
  </si>
  <si>
    <t>S&amp;P Hong Kong BMIMarch 2024Month-end</t>
  </si>
  <si>
    <t>S&amp;P Hong Kong BMIFebruary 2024Month-end</t>
  </si>
  <si>
    <t>S&amp;P Hong Kong BMIJanuary 2024Month-end</t>
  </si>
  <si>
    <t>S&amp;P India BMIDecember 2024Month-end</t>
  </si>
  <si>
    <t>S&amp;P India BMINovember 2024Month-end</t>
  </si>
  <si>
    <t>S&amp;P India BMIOctober 2024Month-end</t>
  </si>
  <si>
    <t>S&amp;P India BMISeptember 2024Month-end</t>
  </si>
  <si>
    <t>S&amp;P India BMIAugust 2024Month-end</t>
  </si>
  <si>
    <t>S&amp;P India BMIJuly 2024Month-end</t>
  </si>
  <si>
    <t>S&amp;P India BMIJune 2024Month-end</t>
  </si>
  <si>
    <t>S&amp;P India BMIMay 2024Month-end</t>
  </si>
  <si>
    <t>S&amp;P India BMIApril 2024Month-end</t>
  </si>
  <si>
    <t>S&amp;P India BMIMarch 2024Month-end</t>
  </si>
  <si>
    <t>S&amp;P India BMIFebruary 2024Month-end</t>
  </si>
  <si>
    <t>S&amp;P India BMIJanuary 2024Month-end</t>
  </si>
  <si>
    <t>S&amp;P India Tech IndexDecember 2024Month-end</t>
  </si>
  <si>
    <t>S&amp;P India Tech IndexNovember 2024Month-end</t>
  </si>
  <si>
    <t>S&amp;P India Tech IndexOctober 2024Month-end</t>
  </si>
  <si>
    <t>S&amp;P India Tech IndexSeptember 2024Month-end</t>
  </si>
  <si>
    <t>S&amp;P India Tech IndexAugust 2024Month-end</t>
  </si>
  <si>
    <t>S&amp;P India Tech IndexJuly 2024Month-end</t>
  </si>
  <si>
    <t>S&amp;P India Tech IndexJune 2024Month-end</t>
  </si>
  <si>
    <t>S&amp;P India Tech IndexMay 2024Month-end</t>
  </si>
  <si>
    <t>S&amp;P India Tech IndexApril 2024Month-end</t>
  </si>
  <si>
    <t>S&amp;P India Tech IndexMarch 2024Month-end</t>
  </si>
  <si>
    <t>S&amp;P India Tech IndexFebruary 2024Month-end</t>
  </si>
  <si>
    <t>S&amp;P India Tech IndexJanuary 2024Month-end</t>
  </si>
  <si>
    <t>S&amp;P International Developed Ex-North America &amp; Korea Dividend Aristocrats Screened FMC Weighted IndexDecember 2024Month-end</t>
  </si>
  <si>
    <t>S&amp;P International Developed Ex-North America &amp; Korea Dividend Aristocrats Screened FMC Weighted IndexNovember 2024Month-end</t>
  </si>
  <si>
    <t>S&amp;P International Developed Ex-North America &amp; Korea Dividend Aristocrats Screened FMC Weighted IndexOctober 2024Month-end</t>
  </si>
  <si>
    <t>S&amp;P International Developed Ex-North America &amp; Korea Dividend Aristocrats Screened FMC Weighted IndexSeptember 2024Month-end</t>
  </si>
  <si>
    <t>S&amp;P International Developed Ex-North America &amp; Korea Dividend Aristocrats Screened FMC Weighted IndexAugust 2024Month-end</t>
  </si>
  <si>
    <t>S&amp;P International Developed Ex-North America &amp; Korea Dividend Aristocrats Screened FMC Weighted IndexJuly 2024Month-end</t>
  </si>
  <si>
    <t>S&amp;P International Developed Ex-North America &amp; Korea Dividend Aristocrats Screened FMC Weighted IndexJune 2024Month-end</t>
  </si>
  <si>
    <t>S&amp;P International Developed Ex-North America &amp; Korea Dividend Aristocrats Screened FMC Weighted IndexMay 2024Month-end</t>
  </si>
  <si>
    <t>S&amp;P International Developed Ex-North America &amp; Korea Dividend Aristocrats Screened FMC Weighted IndexApril 2024Month-end</t>
  </si>
  <si>
    <t>S&amp;P International Developed Ex-North America &amp; Korea Dividend Aristocrats Screened FMC Weighted IndexMarch 2024Month-end</t>
  </si>
  <si>
    <t>S&amp;P International Developed Ex-North America &amp; Korea Dividend Aristocrats Screened FMC Weighted IndexFebruary 2024Month-end</t>
  </si>
  <si>
    <t>S&amp;P International Developed Ex-North America &amp; Korea Dividend Aristocrats Screened FMC Weighted IndexJanuary 2024Month-end</t>
  </si>
  <si>
    <t>S&amp;P International Environmental &amp; Socially Responsible Exclusion IndexDecember 2024Month-end</t>
  </si>
  <si>
    <t>S&amp;P International Environmental &amp; Socially Responsible Exclusion IndexNovember 2024Month-end</t>
  </si>
  <si>
    <t>S&amp;P International Environmental &amp; Socially Responsible Exclusion IndexOctober 2024Month-end</t>
  </si>
  <si>
    <t>S&amp;P International Environmental &amp; Socially Responsible Exclusion IndexSeptember 2024Month-end</t>
  </si>
  <si>
    <t>S&amp;P International Environmental &amp; Socially Responsible Exclusion IndexAugust 2024Month-end</t>
  </si>
  <si>
    <t>S&amp;P International Environmental &amp; Socially Responsible Exclusion IndexJuly 2024Month-end</t>
  </si>
  <si>
    <t>S&amp;P International Environmental &amp; Socially Responsible Exclusion IndexJune 2024Month-end</t>
  </si>
  <si>
    <t>S&amp;P International Environmental &amp; Socially Responsible Exclusion IndexMay 2024Month-end</t>
  </si>
  <si>
    <t>S&amp;P International Environmental &amp; Socially Responsible Exclusion IndexApril 2024Month-end</t>
  </si>
  <si>
    <t>S&amp;P International Environmental &amp; Socially Responsible Exclusion IndexMarch 2024Month-end</t>
  </si>
  <si>
    <t>S&amp;P International Environmental &amp; Socially Responsible Exclusion IndexFebruary 2024Month-end</t>
  </si>
  <si>
    <t>S&amp;P International Environmental &amp; Socially Responsible Exclusion IndexJanuary 2024Month-end</t>
  </si>
  <si>
    <t>S&amp;P International Environmental &amp; Socially Responsible IndexDecember 2024Month-end</t>
  </si>
  <si>
    <t>S&amp;P International Environmental &amp; Socially Responsible IndexNovember 2024Month-end</t>
  </si>
  <si>
    <t>S&amp;P International Environmental &amp; Socially Responsible IndexOctober 2024Month-end</t>
  </si>
  <si>
    <t>S&amp;P International Environmental &amp; Socially Responsible IndexSeptember 2024Month-end</t>
  </si>
  <si>
    <t>S&amp;P International Environmental &amp; Socially Responsible IndexAugust 2024Month-end</t>
  </si>
  <si>
    <t>S&amp;P International Environmental &amp; Socially Responsible IndexJuly 2024Month-end</t>
  </si>
  <si>
    <t>S&amp;P International Environmental &amp; Socially Responsible IndexJune 2024Month-end</t>
  </si>
  <si>
    <t>S&amp;P International Environmental &amp; Socially Responsible IndexMay 2024Month-end</t>
  </si>
  <si>
    <t>S&amp;P International Environmental &amp; Socially Responsible IndexApril 2024Month-end</t>
  </si>
  <si>
    <t>S&amp;P International Environmental &amp; Socially Responsible IndexMarch 2024Month-end</t>
  </si>
  <si>
    <t>S&amp;P International Environmental &amp; Socially Responsible IndexFebruary 2024Month-end</t>
  </si>
  <si>
    <t>S&amp;P International Environmental &amp; Socially Responsible IndexJanuary 2024Month-end</t>
  </si>
  <si>
    <t>S&amp;P IPSA ESG Tilted IndexDecember 2024Month-end</t>
  </si>
  <si>
    <t>S&amp;P IPSA ESG Tilted IndexNovember 2024Month-end</t>
  </si>
  <si>
    <t>S&amp;P IPSA ESG Tilted IndexOctober 2024Month-end</t>
  </si>
  <si>
    <t>S&amp;P IPSA ESG Tilted IndexSeptember 2024Month-end</t>
  </si>
  <si>
    <t>S&amp;P IPSA ESG Tilted IndexAugust 2024Month-end</t>
  </si>
  <si>
    <t>S&amp;P IPSA ESG Tilted IndexJuly 2024Month-end</t>
  </si>
  <si>
    <t>S&amp;P IPSA ESG Tilted IndexJune 2024Month-end</t>
  </si>
  <si>
    <t>S&amp;P IPSA ESG Tilted IndexMay 2024Month-end</t>
  </si>
  <si>
    <t>S&amp;P IPSA ESG Tilted IndexApril 2024Month-end</t>
  </si>
  <si>
    <t>S&amp;P IPSA ESG Tilted IndexMarch 2024Month-end</t>
  </si>
  <si>
    <t>S&amp;P IPSA ESG Tilted IndexFebruary 2024Month-end</t>
  </si>
  <si>
    <t>S&amp;P IPSA ESG Tilted IndexJanuary 2024Month-end</t>
  </si>
  <si>
    <t>S&amp;P IPSA IndexDecember 2024Month-end</t>
  </si>
  <si>
    <t>S&amp;P IPSA IndexNovember 2024Month-end</t>
  </si>
  <si>
    <t>S&amp;P IPSA IndexOctober 2024Month-end</t>
  </si>
  <si>
    <t>S&amp;P IPSA IndexSeptember 2024Month-end</t>
  </si>
  <si>
    <t>S&amp;P IPSA IndexAugust 2024Month-end</t>
  </si>
  <si>
    <t>S&amp;P IPSA IndexJuly 2024Month-end</t>
  </si>
  <si>
    <t>S&amp;P IPSA IndexJune 2024Month-end</t>
  </si>
  <si>
    <t>S&amp;P IPSA IndexMay 2024Month-end</t>
  </si>
  <si>
    <t>S&amp;P IPSA IndexApril 2024Month-end</t>
  </si>
  <si>
    <t>S&amp;P IPSA IndexMarch 2024Month-end</t>
  </si>
  <si>
    <t>S&amp;P IPSA IndexFebruary 2024Month-end</t>
  </si>
  <si>
    <t>S&amp;P IPSA IndexJanuary 2024Month-end</t>
  </si>
  <si>
    <t>S&amp;P Italy BMIDecember 2024Month-end</t>
  </si>
  <si>
    <t>S&amp;P Italy BMINovember 2024Month-end</t>
  </si>
  <si>
    <t>S&amp;P Italy BMIOctober 2024Month-end</t>
  </si>
  <si>
    <t>S&amp;P Italy BMISeptember 2024Month-end</t>
  </si>
  <si>
    <t>S&amp;P Italy BMIAugust 2024Month-end</t>
  </si>
  <si>
    <t>S&amp;P Italy BMIJuly 2024Month-end</t>
  </si>
  <si>
    <t>S&amp;P Italy BMIJune 2024Month-end</t>
  </si>
  <si>
    <t>S&amp;P Italy BMIMay 2024Month-end</t>
  </si>
  <si>
    <t>S&amp;P Italy BMIApril 2024Month-end</t>
  </si>
  <si>
    <t>S&amp;P Italy BMIMarch 2024Month-end</t>
  </si>
  <si>
    <t>S&amp;P Italy BMIFebruary 2024Month-end</t>
  </si>
  <si>
    <t>S&amp;P Italy BMIJanuary 2024Month-end</t>
  </si>
  <si>
    <t>S&amp;P Japan 500December 2024Month-end</t>
  </si>
  <si>
    <t>S&amp;P Japan 500November 2024Month-end</t>
  </si>
  <si>
    <t>S&amp;P Japan 500October 2024Month-end</t>
  </si>
  <si>
    <t>S&amp;P Japan 500September 2024Month-end</t>
  </si>
  <si>
    <t>S&amp;P Japan 500August 2024Month-end</t>
  </si>
  <si>
    <t>S&amp;P Japan 500July 2024Month-end</t>
  </si>
  <si>
    <t>S&amp;P Japan 500June 2024Month-end</t>
  </si>
  <si>
    <t>S&amp;P Japan 500May 2024Month-end</t>
  </si>
  <si>
    <t>S&amp;P Japan 500April 2024Month-end</t>
  </si>
  <si>
    <t>S&amp;P Japan 500March 2024Month-end</t>
  </si>
  <si>
    <t>S&amp;P Japan 500February 2024Month-end</t>
  </si>
  <si>
    <t>S&amp;P Japan 500January 2024Month-end</t>
  </si>
  <si>
    <t>S&amp;P Japan 500 Scored &amp; Screened IndexDecember 2024Month-end</t>
  </si>
  <si>
    <t>S&amp;P Japan 500 Scored &amp; Screened IndexNovember 2024Month-end</t>
  </si>
  <si>
    <t>S&amp;P Japan 500 Scored &amp; Screened IndexOctober 2024Month-end</t>
  </si>
  <si>
    <t>S&amp;P Japan 500 Scored &amp; Screened IndexSeptember 2024Month-end</t>
  </si>
  <si>
    <t>S&amp;P Japan 500 Scored &amp; Screened IndexAugust 2024Month-end</t>
  </si>
  <si>
    <t>S&amp;P Japan 500 Scored &amp; Screened IndexJuly 2024Month-end</t>
  </si>
  <si>
    <t>S&amp;P Japan 500 Scored &amp; Screened IndexJune 2024Month-end</t>
  </si>
  <si>
    <t>S&amp;P Japan 500 Scored &amp; Screened IndexMay 2024Month-end</t>
  </si>
  <si>
    <t>S&amp;P Japan 500 Scored &amp; Screened IndexApril 2024Month-end</t>
  </si>
  <si>
    <t>S&amp;P Japan 500 Scored &amp; Screened IndexMarch 2024Month-end</t>
  </si>
  <si>
    <t>S&amp;P Japan 500 Scored &amp; Screened IndexFebruary 2024Month-end</t>
  </si>
  <si>
    <t>S&amp;P Japan 500 Scored &amp; Screened IndexJanuary 2024Month-end</t>
  </si>
  <si>
    <t>S&amp;P Japan BMIDecember 2024Month-end</t>
  </si>
  <si>
    <t>S&amp;P Japan BMINovember 2024Month-end</t>
  </si>
  <si>
    <t>S&amp;P Japan BMIOctober 2024Month-end</t>
  </si>
  <si>
    <t>S&amp;P Japan BMISeptember 2024Month-end</t>
  </si>
  <si>
    <t>S&amp;P Japan BMIAugust 2024Month-end</t>
  </si>
  <si>
    <t>S&amp;P Japan BMIJuly 2024Month-end</t>
  </si>
  <si>
    <t>S&amp;P Japan BMIJune 2024Month-end</t>
  </si>
  <si>
    <t>S&amp;P Japan BMIMay 2024Month-end</t>
  </si>
  <si>
    <t>S&amp;P Japan BMIApril 2024Month-end</t>
  </si>
  <si>
    <t>S&amp;P Japan BMIMarch 2024Month-end</t>
  </si>
  <si>
    <t>S&amp;P Japan BMIFebruary 2024Month-end</t>
  </si>
  <si>
    <t>S&amp;P Japan BMIJanuary 2024Month-end</t>
  </si>
  <si>
    <t>S&amp;P Japan LargeMidCapDecember 2024Month-end</t>
  </si>
  <si>
    <t>S&amp;P Japan LargeMidCapNovember 2024Month-end</t>
  </si>
  <si>
    <t>S&amp;P Japan LargeMidCapOctober 2024Month-end</t>
  </si>
  <si>
    <t>S&amp;P Japan LargeMidCapSeptember 2024Month-end</t>
  </si>
  <si>
    <t>S&amp;P Japan LargeMidCapAugust 2024Month-end</t>
  </si>
  <si>
    <t>S&amp;P Japan LargeMidCapJuly 2024Month-end</t>
  </si>
  <si>
    <t>S&amp;P Japan LargeMidCapJune 2024Month-end</t>
  </si>
  <si>
    <t>S&amp;P Japan LargeMidCapMay 2024Month-end</t>
  </si>
  <si>
    <t>S&amp;P Japan LargeMidCapApril 2024Month-end</t>
  </si>
  <si>
    <t>S&amp;P Japan LargeMidCapMarch 2024Month-end</t>
  </si>
  <si>
    <t>S&amp;P Japan LargeMidCapFebruary 2024Month-end</t>
  </si>
  <si>
    <t>S&amp;P Japan LargeMidCapJanuary 2024Month-end</t>
  </si>
  <si>
    <t>S&amp;P Japan LargeMidCap 100 Paris-Aligned Transition ESG IndexDecember 2024Month-end</t>
  </si>
  <si>
    <t>S&amp;P Japan LargeMidCap 100 Paris-Aligned Transition ESG IndexNovember 2024Month-end</t>
  </si>
  <si>
    <t>S&amp;P Japan LargeMidCap 100 Paris-Aligned Transition ESG IndexOctober 2024Month-end</t>
  </si>
  <si>
    <t>S&amp;P Japan LargeMidCap 100 Paris-Aligned Transition ESG IndexSeptember 2024Month-end</t>
  </si>
  <si>
    <t>S&amp;P Japan LargeMidCap 100 Paris-Aligned Transition ESG IndexAugust 2024Month-end</t>
  </si>
  <si>
    <t>S&amp;P Japan LargeMidCap 100 Paris-Aligned Transition ESG IndexJuly 2024Month-end</t>
  </si>
  <si>
    <t>S&amp;P Japan LargeMidCap 100 Paris-Aligned Transition ESG IndexJune 2024Month-end</t>
  </si>
  <si>
    <t>S&amp;P Japan LargeMidCap 100 Paris-Aligned Transition ESG IndexMay 2024Month-end</t>
  </si>
  <si>
    <t>S&amp;P Japan LargeMidCap 100 Paris-Aligned Transition ESG IndexApril 2024Month-end</t>
  </si>
  <si>
    <t>S&amp;P Japan LargeMidCap 100 Paris-Aligned Transition ESG IndexMarch 2024Month-end</t>
  </si>
  <si>
    <t>S&amp;P Japan LargeMidCap 100 Paris-Aligned Transition ESG IndexFebruary 2024Month-end</t>
  </si>
  <si>
    <t>S&amp;P Japan LargeMidCap 100 Paris-Aligned Transition ESG IndexJanuary 2024Month-end</t>
  </si>
  <si>
    <t>S&amp;P Japan LargeMidCap Net Zero 2050 Climate Transition ESG IndexDecember 2024Month-end</t>
  </si>
  <si>
    <t>S&amp;P Japan LargeMidCap Net Zero 2050 Climate Transition ESG IndexNovember 2024Month-end</t>
  </si>
  <si>
    <t>S&amp;P Japan LargeMidCap Net Zero 2050 Climate Transition ESG IndexOctober 2024Month-end</t>
  </si>
  <si>
    <t>S&amp;P Japan LargeMidCap Net Zero 2050 Climate Transition ESG IndexSeptember 2024Month-end</t>
  </si>
  <si>
    <t>S&amp;P Japan LargeMidCap Net Zero 2050 Climate Transition ESG IndexAugust 2024Month-end</t>
  </si>
  <si>
    <t>S&amp;P Japan LargeMidCap Net Zero 2050 Climate Transition ESG IndexJuly 2024Month-end</t>
  </si>
  <si>
    <t>S&amp;P Japan LargeMidCap Net Zero 2050 Climate Transition ESG IndexJune 2024Month-end</t>
  </si>
  <si>
    <t>S&amp;P Japan LargeMidCap Net Zero 2050 Climate Transition ESG IndexMay 2024Month-end</t>
  </si>
  <si>
    <t>S&amp;P Japan LargeMidCap Net Zero 2050 Climate Transition ESG IndexApril 2024Month-end</t>
  </si>
  <si>
    <t>S&amp;P Japan LargeMidCap Net Zero 2050 Climate Transition ESG IndexMarch 2024Month-end</t>
  </si>
  <si>
    <t>S&amp;P Japan LargeMidCap Net Zero 2050 Climate Transition ESG IndexFebruary 2024Month-end</t>
  </si>
  <si>
    <t>S&amp;P Japan LargeMidCap Net Zero 2050 Climate Transition ESG IndexJanuary 2024Month-end</t>
  </si>
  <si>
    <t>S&amp;P Japan LargeMidCap Net Zero 2050 Paris-Aligned ESG IndexDecember 2024Month-end</t>
  </si>
  <si>
    <t>S&amp;P Japan LargeMidCap Net Zero 2050 Paris-Aligned ESG IndexNovember 2024Month-end</t>
  </si>
  <si>
    <t>S&amp;P Japan LargeMidCap Net Zero 2050 Paris-Aligned ESG IndexOctober 2024Month-end</t>
  </si>
  <si>
    <t>S&amp;P Japan LargeMidCap Net Zero 2050 Paris-Aligned ESG IndexSeptember 2024Month-end</t>
  </si>
  <si>
    <t>S&amp;P Japan LargeMidCap Net Zero 2050 Paris-Aligned ESG IndexAugust 2024Month-end</t>
  </si>
  <si>
    <t>S&amp;P Japan LargeMidCap Net Zero 2050 Paris-Aligned ESG IndexJuly 2024Month-end</t>
  </si>
  <si>
    <t>S&amp;P Japan LargeMidCap Net Zero 2050 Paris-Aligned ESG IndexJune 2024Month-end</t>
  </si>
  <si>
    <t>S&amp;P Japan LargeMidCap Net Zero 2050 Paris-Aligned ESG IndexMay 2024Month-end</t>
  </si>
  <si>
    <t>S&amp;P Japan LargeMidCap Net Zero 2050 Paris-Aligned ESG IndexApril 2024Month-end</t>
  </si>
  <si>
    <t>S&amp;P Japan LargeMidCap Net Zero 2050 Paris-Aligned ESG IndexMarch 2024Month-end</t>
  </si>
  <si>
    <t>S&amp;P Japan LargeMidCap Net Zero 2050 Paris-Aligned ESG IndexFebruary 2024Month-end</t>
  </si>
  <si>
    <t>S&amp;P Japan LargeMidCap Net Zero 2050 Paris-Aligned ESG IndexJanuary 2024Month-end</t>
  </si>
  <si>
    <t>S&amp;P Kensho Clean Energy IndexDecember 2024Month-end</t>
  </si>
  <si>
    <t>S&amp;P Kensho Clean Energy IndexNovember 2024Month-end</t>
  </si>
  <si>
    <t>S&amp;P Kensho Clean Energy IndexOctober 2024Month-end</t>
  </si>
  <si>
    <t>S&amp;P Kensho Clean Energy IndexSeptember 2024Month-end</t>
  </si>
  <si>
    <t>S&amp;P Kensho Clean Energy IndexAugust 2024Month-end</t>
  </si>
  <si>
    <t>S&amp;P Kensho Clean Energy IndexJuly 2024Month-end</t>
  </si>
  <si>
    <t>S&amp;P Kensho Clean Energy IndexJune 2024Month-end</t>
  </si>
  <si>
    <t>S&amp;P Kensho Clean Energy IndexMay 2024Month-end</t>
  </si>
  <si>
    <t>S&amp;P Kensho Clean Energy IndexApril 2024Month-end</t>
  </si>
  <si>
    <t>S&amp;P Kensho Clean Energy IndexMarch 2024Month-end</t>
  </si>
  <si>
    <t>S&amp;P Kensho Clean Energy IndexFebruary 2024Month-end</t>
  </si>
  <si>
    <t>S&amp;P Kensho Clean Energy IndexJanuary 2024Month-end</t>
  </si>
  <si>
    <t>S&amp;P Kensho Clean Power IndexDecember 2024Month-end</t>
  </si>
  <si>
    <t>S&amp;P Kensho Clean Power IndexNovember 2024Month-end</t>
  </si>
  <si>
    <t>S&amp;P Kensho Clean Power IndexOctober 2024Month-end</t>
  </si>
  <si>
    <t>S&amp;P Kensho Clean Power IndexSeptember 2024Month-end</t>
  </si>
  <si>
    <t>S&amp;P Kensho Clean Power IndexAugust 2024Month-end</t>
  </si>
  <si>
    <t>S&amp;P Kensho Clean Power IndexJuly 2024Month-end</t>
  </si>
  <si>
    <t>S&amp;P Kensho Clean Power IndexJune 2024Month-end</t>
  </si>
  <si>
    <t>S&amp;P Kensho Clean Power IndexMay 2024Month-end</t>
  </si>
  <si>
    <t>S&amp;P Kensho Clean Power IndexApril 2024Month-end</t>
  </si>
  <si>
    <t>S&amp;P Kensho Clean Power IndexMarch 2024Month-end</t>
  </si>
  <si>
    <t>S&amp;P Kensho Clean Power IndexFebruary 2024Month-end</t>
  </si>
  <si>
    <t>S&amp;P Kensho Clean Power IndexJanuary 2024Month-end</t>
  </si>
  <si>
    <t>S&amp;P Kensho Cleantech IndexDecember 2024Month-end</t>
  </si>
  <si>
    <t>S&amp;P Kensho Cleantech IndexNovember 2024Month-end</t>
  </si>
  <si>
    <t>S&amp;P Kensho Cleantech IndexOctober 2024Month-end</t>
  </si>
  <si>
    <t>S&amp;P Kensho Cleantech IndexSeptember 2024Month-end</t>
  </si>
  <si>
    <t>S&amp;P Kensho Cleantech IndexAugust 2024Month-end</t>
  </si>
  <si>
    <t>S&amp;P Kensho Cleantech IndexJuly 2024Month-end</t>
  </si>
  <si>
    <t>S&amp;P Kensho Cleantech IndexJune 2024Month-end</t>
  </si>
  <si>
    <t>S&amp;P Kensho Cleantech IndexMay 2024Month-end</t>
  </si>
  <si>
    <t>S&amp;P Kensho Cleantech IndexApril 2024Month-end</t>
  </si>
  <si>
    <t>S&amp;P Kensho Cleantech IndexMarch 2024Month-end</t>
  </si>
  <si>
    <t>S&amp;P Kensho Cleantech IndexFebruary 2024Month-end</t>
  </si>
  <si>
    <t>S&amp;P Kensho Cleantech IndexJanuary 2024Month-end</t>
  </si>
  <si>
    <t>S&amp;P Kensho Global Artificial Intelligence Enablers Screened IndexDecember 2024Month-end</t>
  </si>
  <si>
    <t>S&amp;P Kensho Global Artificial Intelligence Enablers Screened IndexNovember 2024Month-end</t>
  </si>
  <si>
    <t>S&amp;P Kensho Global Artificial Intelligence Enablers Screened IndexOctober 2024Month-end</t>
  </si>
  <si>
    <t>S&amp;P Kensho Global Artificial Intelligence Enablers Screened IndexSeptember 2024Month-end</t>
  </si>
  <si>
    <t>S&amp;P Kensho Global Artificial Intelligence Enablers Screened IndexAugust 2024Month-end</t>
  </si>
  <si>
    <t>S&amp;P Kensho Global Artificial Intelligence Enablers Screened IndexJuly 2024Month-end</t>
  </si>
  <si>
    <t>S&amp;P Kensho Global Artificial Intelligence Enablers Screened IndexJune 2024Month-end</t>
  </si>
  <si>
    <t>S&amp;P Kensho Global Artificial Intelligence Enablers Screened IndexMay 2024Month-end</t>
  </si>
  <si>
    <t>S&amp;P Kensho Global Artificial Intelligence Enablers Screened IndexApril 2024Month-end</t>
  </si>
  <si>
    <t>S&amp;P Kensho Global Artificial Intelligence Enablers Screened IndexMarch 2024Month-end</t>
  </si>
  <si>
    <t>S&amp;P Kensho Global Artificial Intelligence Enablers Screened IndexFebruary 2024Month-end</t>
  </si>
  <si>
    <t>S&amp;P Kensho Global Artificial Intelligence Enablers Screened IndexJanuary 2024Month-end</t>
  </si>
  <si>
    <t>S&amp;P Kensho Global Cyber Security Screened IndexDecember 2024Month-end</t>
  </si>
  <si>
    <t>S&amp;P Kensho Global Cyber Security Screened IndexNovember 2024Month-end</t>
  </si>
  <si>
    <t>S&amp;P Kensho Global Cyber Security Screened IndexOctober 2024Month-end</t>
  </si>
  <si>
    <t>S&amp;P Kensho Global Cyber Security Screened IndexSeptember 2024Month-end</t>
  </si>
  <si>
    <t>S&amp;P Kensho Global Cyber Security Screened IndexAugust 2024Month-end</t>
  </si>
  <si>
    <t>S&amp;P Kensho Global Cyber Security Screened IndexJuly 2024Month-end</t>
  </si>
  <si>
    <t>S&amp;P Kensho Global Cyber Security Screened IndexJune 2024Month-end</t>
  </si>
  <si>
    <t>S&amp;P Kensho Global Cyber Security Screened IndexMay 2024Month-end</t>
  </si>
  <si>
    <t>S&amp;P Kensho Global Cyber Security Screened IndexApril 2024Month-end</t>
  </si>
  <si>
    <t>S&amp;P Kensho Global Cyber Security Screened IndexMarch 2024Month-end</t>
  </si>
  <si>
    <t>S&amp;P Kensho Global Cyber Security Screened IndexFebruary 2024Month-end</t>
  </si>
  <si>
    <t>S&amp;P Kensho Global Cyber Security Screened IndexJanuary 2024Month-end</t>
  </si>
  <si>
    <t>S&amp;P Kensho LargeMidCap Sustainable Staples IndexDecember 2024Month-end</t>
  </si>
  <si>
    <t>S&amp;P Kensho LargeMidCap Sustainable Staples IndexNovember 2024Month-end</t>
  </si>
  <si>
    <t>S&amp;P Kensho LargeMidCap Sustainable Staples IndexOctober 2024Month-end</t>
  </si>
  <si>
    <t>S&amp;P Kensho LargeMidCap Sustainable Staples IndexSeptember 2024Month-end</t>
  </si>
  <si>
    <t>S&amp;P Kensho LargeMidCap Sustainable Staples IndexAugust 2024Month-end</t>
  </si>
  <si>
    <t>S&amp;P Kensho LargeMidCap Sustainable Staples IndexJuly 2024Month-end</t>
  </si>
  <si>
    <t>S&amp;P Kensho LargeMidCap Sustainable Staples IndexJune 2024Month-end</t>
  </si>
  <si>
    <t>S&amp;P Kensho LargeMidCap Sustainable Staples IndexMay 2024Month-end</t>
  </si>
  <si>
    <t>S&amp;P Kensho LargeMidCap Sustainable Staples IndexApril 2024Month-end</t>
  </si>
  <si>
    <t>S&amp;P Kensho LargeMidCap Sustainable Staples IndexMarch 2024Month-end</t>
  </si>
  <si>
    <t>S&amp;P Kensho LargeMidCap Sustainable Staples IndexFebruary 2024Month-end</t>
  </si>
  <si>
    <t>S&amp;P Kensho LargeMidCap Sustainable Staples IndexJanuary 2024Month-end</t>
  </si>
  <si>
    <t>S&amp;P Kensho New Technology IndexDecember 2024Month-end</t>
  </si>
  <si>
    <t>S&amp;P Kensho New Technology IndexNovember 2024Month-end</t>
  </si>
  <si>
    <t>S&amp;P Kensho New Technology IndexOctober 2024Month-end</t>
  </si>
  <si>
    <t>S&amp;P Kensho New Technology IndexSeptember 2024Month-end</t>
  </si>
  <si>
    <t>S&amp;P Kensho New Technology IndexAugust 2024Month-end</t>
  </si>
  <si>
    <t>S&amp;P Kensho New Technology IndexJuly 2024Month-end</t>
  </si>
  <si>
    <t>S&amp;P Kensho New Technology IndexJune 2024Month-end</t>
  </si>
  <si>
    <t>S&amp;P Kensho New Technology IndexMay 2024Month-end</t>
  </si>
  <si>
    <t>S&amp;P Kensho New Technology IndexApril 2024Month-end</t>
  </si>
  <si>
    <t>S&amp;P Kensho New Technology IndexMarch 2024Month-end</t>
  </si>
  <si>
    <t>S&amp;P Kensho New Technology IndexFebruary 2024Month-end</t>
  </si>
  <si>
    <t>S&amp;P Kensho New Technology IndexJanuary 2024Month-end</t>
  </si>
  <si>
    <t>S&amp;P Kensho Smart Grids IndexDecember 2024Month-end</t>
  </si>
  <si>
    <t>S&amp;P Kensho Smart Grids IndexNovember 2024Month-end</t>
  </si>
  <si>
    <t>S&amp;P Kensho Smart Grids IndexOctober 2024Month-end</t>
  </si>
  <si>
    <t>S&amp;P Kensho Smart Grids IndexSeptember 2024Month-end</t>
  </si>
  <si>
    <t>S&amp;P Kensho Smart Grids IndexAugust 2024Month-end</t>
  </si>
  <si>
    <t>S&amp;P Kensho Smart Grids IndexJuly 2024Month-end</t>
  </si>
  <si>
    <t>S&amp;P Kensho Smart Grids IndexJune 2024Month-end</t>
  </si>
  <si>
    <t>S&amp;P Kensho Smart Grids IndexMay 2024Month-end</t>
  </si>
  <si>
    <t>S&amp;P Kensho Smart Grids IndexApril 2024Month-end</t>
  </si>
  <si>
    <t>S&amp;P Kensho Smart Grids IndexMarch 2024Month-end</t>
  </si>
  <si>
    <t>S&amp;P Kensho Smart Grids IndexFebruary 2024Month-end</t>
  </si>
  <si>
    <t>S&amp;P Kensho Smart Grids IndexJanuary 2024Month-end</t>
  </si>
  <si>
    <t>S&amp;P Kensho Sustainable Farming IndexDecember 2024Month-end</t>
  </si>
  <si>
    <t>S&amp;P Kensho Sustainable Farming IndexNovember 2024Month-end</t>
  </si>
  <si>
    <t>S&amp;P Kensho Sustainable Farming IndexOctober 2024Month-end</t>
  </si>
  <si>
    <t>S&amp;P Kensho Sustainable Farming IndexSeptember 2024Month-end</t>
  </si>
  <si>
    <t>S&amp;P Kensho Sustainable Farming IndexAugust 2024Month-end</t>
  </si>
  <si>
    <t>S&amp;P Kensho Sustainable Farming IndexJuly 2024Month-end</t>
  </si>
  <si>
    <t>S&amp;P Kensho Sustainable Farming IndexJune 2024Month-end</t>
  </si>
  <si>
    <t>S&amp;P Kensho Sustainable Farming IndexMay 2024Month-end</t>
  </si>
  <si>
    <t>S&amp;P Kensho Sustainable Farming IndexApril 2024Month-end</t>
  </si>
  <si>
    <t>S&amp;P Kensho Sustainable Farming IndexMarch 2024Month-end</t>
  </si>
  <si>
    <t>S&amp;P Kensho Sustainable Farming IndexFebruary 2024Month-end</t>
  </si>
  <si>
    <t>S&amp;P Kensho Sustainable Farming IndexJanuary 2024Month-end</t>
  </si>
  <si>
    <t>S&amp;P Kensho Sustainable Staples IndexDecember 2024Month-end</t>
  </si>
  <si>
    <t>S&amp;P Kensho Sustainable Staples IndexNovember 2024Month-end</t>
  </si>
  <si>
    <t>S&amp;P Kensho Sustainable Staples IndexOctober 2024Month-end</t>
  </si>
  <si>
    <t>S&amp;P Kensho Sustainable Staples IndexSeptember 2024Month-end</t>
  </si>
  <si>
    <t>S&amp;P Kensho Sustainable Staples IndexAugust 2024Month-end</t>
  </si>
  <si>
    <t>S&amp;P Kensho Sustainable Staples IndexJuly 2024Month-end</t>
  </si>
  <si>
    <t>S&amp;P Kensho Sustainable Staples IndexJune 2024Month-end</t>
  </si>
  <si>
    <t>S&amp;P Kensho Sustainable Staples IndexMay 2024Month-end</t>
  </si>
  <si>
    <t>S&amp;P Kensho Sustainable Staples IndexApril 2024Month-end</t>
  </si>
  <si>
    <t>S&amp;P Kensho Sustainable Staples IndexMarch 2024Month-end</t>
  </si>
  <si>
    <t>S&amp;P Kensho Sustainable Staples IndexFebruary 2024Month-end</t>
  </si>
  <si>
    <t>S&amp;P Kensho Sustainable Staples IndexJanuary 2024Month-end</t>
  </si>
  <si>
    <t>S&amp;P Kensho Sustainable Technologies IndexDecember 2024Month-end</t>
  </si>
  <si>
    <t>S&amp;P Kensho Sustainable Technologies IndexNovember 2024Month-end</t>
  </si>
  <si>
    <t>S&amp;P Kensho Sustainable Technologies IndexOctober 2024Month-end</t>
  </si>
  <si>
    <t>S&amp;P Kensho Sustainable Technologies IndexSeptember 2024Month-end</t>
  </si>
  <si>
    <t>S&amp;P Kensho Sustainable Technologies IndexAugust 2024Month-end</t>
  </si>
  <si>
    <t>S&amp;P Kensho Sustainable Technologies IndexJuly 2024Month-end</t>
  </si>
  <si>
    <t>S&amp;P Kensho Sustainable Technologies IndexJune 2024Month-end</t>
  </si>
  <si>
    <t>S&amp;P Kensho Sustainable Technologies IndexMay 2024Month-end</t>
  </si>
  <si>
    <t>S&amp;P Kensho Sustainable Technologies IndexApril 2024Month-end</t>
  </si>
  <si>
    <t>S&amp;P Kensho Sustainable Technologies IndexMarch 2024Month-end</t>
  </si>
  <si>
    <t>S&amp;P Kensho Sustainable Technologies IndexFebruary 2024Month-end</t>
  </si>
  <si>
    <t>S&amp;P Kensho Sustainable Technologies IndexJanuary 2024Month-end</t>
  </si>
  <si>
    <t>S&amp;P Korea BMIDecember 2024Month-end</t>
  </si>
  <si>
    <t>S&amp;P Korea BMINovember 2024Month-end</t>
  </si>
  <si>
    <t>S&amp;P Korea BMIOctober 2024Month-end</t>
  </si>
  <si>
    <t>S&amp;P Korea BMISeptember 2024Month-end</t>
  </si>
  <si>
    <t>S&amp;P Korea BMIAugust 2024Month-end</t>
  </si>
  <si>
    <t>S&amp;P Korea BMIJuly 2024Month-end</t>
  </si>
  <si>
    <t>S&amp;P Korea BMIJune 2024Month-end</t>
  </si>
  <si>
    <t>S&amp;P Korea BMIMay 2024Month-end</t>
  </si>
  <si>
    <t>S&amp;P Korea BMIApril 2024Month-end</t>
  </si>
  <si>
    <t>S&amp;P Korea BMIMarch 2024Month-end</t>
  </si>
  <si>
    <t>S&amp;P Korea BMIFebruary 2024Month-end</t>
  </si>
  <si>
    <t>S&amp;P Korea BMIJanuary 2024Month-end</t>
  </si>
  <si>
    <t>S&amp;P Korea LargeMidCapDecember 2024Month-end</t>
  </si>
  <si>
    <t>S&amp;P Korea LargeMidCapNovember 2024Month-end</t>
  </si>
  <si>
    <t>S&amp;P Korea LargeMidCapOctober 2024Month-end</t>
  </si>
  <si>
    <t>S&amp;P Korea LargeMidCapSeptember 2024Month-end</t>
  </si>
  <si>
    <t>S&amp;P Korea LargeMidCapAugust 2024Month-end</t>
  </si>
  <si>
    <t>S&amp;P Korea LargeMidCapJuly 2024Month-end</t>
  </si>
  <si>
    <t>S&amp;P Korea LargeMidCapJune 2024Month-end</t>
  </si>
  <si>
    <t>S&amp;P Korea LargeMidCapMay 2024Month-end</t>
  </si>
  <si>
    <t>S&amp;P Korea LargeMidCapApril 2024Month-end</t>
  </si>
  <si>
    <t>S&amp;P Korea LargeMidCapMarch 2024Month-end</t>
  </si>
  <si>
    <t>S&amp;P Korea LargeMidCapFebruary 2024Month-end</t>
  </si>
  <si>
    <t>S&amp;P Korea LargeMidCapJanuary 2024Month-end</t>
  </si>
  <si>
    <t>S&amp;P Korea LargeMidCap Scored &amp; Screened IndexDecember 2024Month-end</t>
  </si>
  <si>
    <t>S&amp;P Korea LargeMidCap Scored &amp; Screened IndexNovember 2024Month-end</t>
  </si>
  <si>
    <t>S&amp;P Korea LargeMidCap Scored &amp; Screened IndexOctober 2024Month-end</t>
  </si>
  <si>
    <t>S&amp;P Korea LargeMidCap Scored &amp; Screened IndexSeptember 2024Month-end</t>
  </si>
  <si>
    <t>S&amp;P Korea LargeMidCap Scored &amp; Screened IndexAugust 2024Month-end</t>
  </si>
  <si>
    <t>S&amp;P Korea LargeMidCap Scored &amp; Screened IndexJuly 2024Month-end</t>
  </si>
  <si>
    <t>S&amp;P Korea LargeMidCap Scored &amp; Screened IndexJune 2024Month-end</t>
  </si>
  <si>
    <t>S&amp;P Korea LargeMidCap Scored &amp; Screened IndexMay 2024Month-end</t>
  </si>
  <si>
    <t>S&amp;P Korea LargeMidCap Scored &amp; Screened IndexApril 2024Month-end</t>
  </si>
  <si>
    <t>S&amp;P Korea LargeMidCap Scored &amp; Screened IndexMarch 2024Month-end</t>
  </si>
  <si>
    <t>S&amp;P Korea LargeMidCap Scored &amp; Screened IndexFebruary 2024Month-end</t>
  </si>
  <si>
    <t>S&amp;P Korea LargeMidCap Scored &amp; Screened IndexJanuary 2024Month-end</t>
  </si>
  <si>
    <t>S&amp;P Latin America Emerging LargeMidCap Scored &amp; Screened IndexDecember 2024Month-end</t>
  </si>
  <si>
    <t>S&amp;P Latin America Emerging LargeMidCap Scored &amp; Screened IndexNovember 2024Month-end</t>
  </si>
  <si>
    <t>S&amp;P Latin America Emerging LargeMidCap Scored &amp; Screened IndexOctober 2024Month-end</t>
  </si>
  <si>
    <t>S&amp;P Latin America Emerging LargeMidCap Scored &amp; Screened IndexSeptember 2024Month-end</t>
  </si>
  <si>
    <t>S&amp;P Latin America Emerging LargeMidCap Scored &amp; Screened IndexAugust 2024Month-end</t>
  </si>
  <si>
    <t>S&amp;P Latin America Emerging LargeMidCap Scored &amp; Screened IndexJuly 2024Month-end</t>
  </si>
  <si>
    <t>S&amp;P Latin America Emerging LargeMidCap Scored &amp; Screened IndexJune 2024Month-end</t>
  </si>
  <si>
    <t>S&amp;P Latin America Emerging LargeMidCap Scored &amp; Screened IndexMay 2024Month-end</t>
  </si>
  <si>
    <t>S&amp;P Latin America Emerging LargeMidCap Scored &amp; Screened IndexApril 2024Month-end</t>
  </si>
  <si>
    <t>S&amp;P Latin America Emerging LargeMidCap Scored &amp; Screened IndexMarch 2024Month-end</t>
  </si>
  <si>
    <t>S&amp;P Latin America Emerging LargeMidCap Scored &amp; Screened IndexFebruary 2024Month-end</t>
  </si>
  <si>
    <t>S&amp;P Latin America Emerging LargeMidCap Scored &amp; Screened IndexJanuary 2024Month-end</t>
  </si>
  <si>
    <t>S&amp;P Latin America LargeMidCapDecember 2024Month-end</t>
  </si>
  <si>
    <t>S&amp;P Latin America LargeMidCapNovember 2024Month-end</t>
  </si>
  <si>
    <t>S&amp;P Latin America LargeMidCapOctober 2024Month-end</t>
  </si>
  <si>
    <t>S&amp;P Latin America LargeMidCapSeptember 2024Month-end</t>
  </si>
  <si>
    <t>S&amp;P Latin America LargeMidCapAugust 2024Month-end</t>
  </si>
  <si>
    <t>S&amp;P Latin America LargeMidCapJuly 2024Month-end</t>
  </si>
  <si>
    <t>S&amp;P Latin America LargeMidCapJune 2024Month-end</t>
  </si>
  <si>
    <t>S&amp;P Latin America LargeMidCapMay 2024Month-end</t>
  </si>
  <si>
    <t>S&amp;P Latin America LargeMidCapApril 2024Month-end</t>
  </si>
  <si>
    <t>S&amp;P Latin America LargeMidCapMarch 2024Month-end</t>
  </si>
  <si>
    <t>S&amp;P Latin America LargeMidCapFebruary 2024Month-end</t>
  </si>
  <si>
    <t>S&amp;P Latin America LargeMidCapJanuary 2024Month-end</t>
  </si>
  <si>
    <t>S&amp;P Latin America LargeMidCap Carbon Efficient IndexDecember 2024Month-end</t>
  </si>
  <si>
    <t>S&amp;P Latin America LargeMidCap Carbon Efficient IndexNovember 2024Month-end</t>
  </si>
  <si>
    <t>S&amp;P Latin America LargeMidCap Carbon Efficient IndexOctober 2024Month-end</t>
  </si>
  <si>
    <t>S&amp;P Latin America LargeMidCap Carbon Efficient IndexSeptember 2024Month-end</t>
  </si>
  <si>
    <t>S&amp;P Latin America LargeMidCap Carbon Efficient IndexAugust 2024Month-end</t>
  </si>
  <si>
    <t>S&amp;P Latin America LargeMidCap Carbon Efficient IndexJuly 2024Month-end</t>
  </si>
  <si>
    <t>S&amp;P Latin America LargeMidCap Carbon Efficient IndexJune 2024Month-end</t>
  </si>
  <si>
    <t>S&amp;P Latin America LargeMidCap Carbon Efficient IndexMay 2024Month-end</t>
  </si>
  <si>
    <t>S&amp;P Latin America LargeMidCap Carbon Efficient IndexApril 2024Month-end</t>
  </si>
  <si>
    <t>S&amp;P Latin America LargeMidCap Carbon Efficient IndexMarch 2024Month-end</t>
  </si>
  <si>
    <t>S&amp;P Latin America LargeMidCap Carbon Efficient IndexFebruary 2024Month-end</t>
  </si>
  <si>
    <t>S&amp;P Latin America LargeMidCap Carbon Efficient IndexJanuary 2024Month-end</t>
  </si>
  <si>
    <t>S&amp;P MidCap 400 Scored &amp; Screened IndexDecember 2024Month-end</t>
  </si>
  <si>
    <t>S&amp;P MidCap 400 Scored &amp; Screened IndexNovember 2024Month-end</t>
  </si>
  <si>
    <t>S&amp;P MidCap 400 Scored &amp; Screened IndexOctober 2024Month-end</t>
  </si>
  <si>
    <t>S&amp;P MidCap 400 Scored &amp; Screened IndexSeptember 2024Month-end</t>
  </si>
  <si>
    <t>S&amp;P MidCap 400 Scored &amp; Screened IndexAugust 2024Month-end</t>
  </si>
  <si>
    <t>S&amp;P MidCap 400 Scored &amp; Screened IndexJuly 2024Month-end</t>
  </si>
  <si>
    <t>S&amp;P MidCap 400 Scored &amp; Screened IndexJune 2024Month-end</t>
  </si>
  <si>
    <t>S&amp;P MidCap 400 Scored &amp; Screened IndexMay 2024Month-end</t>
  </si>
  <si>
    <t>S&amp;P MidCap 400 Scored &amp; Screened IndexApril 2024Month-end</t>
  </si>
  <si>
    <t>S&amp;P MidCap 400 Scored &amp; Screened IndexMarch 2024Month-end</t>
  </si>
  <si>
    <t>S&amp;P MidCap 400 Scored &amp; Screened IndexFebruary 2024Month-end</t>
  </si>
  <si>
    <t>S&amp;P MidCap 400 Scored &amp; Screened IndexJanuary 2024Month-end</t>
  </si>
  <si>
    <t>S&amp;P MidCap 400 Scored &amp; Screened+ IndexDecember 2024Month-end</t>
  </si>
  <si>
    <t>S&amp;P MidCap 400 Scored &amp; Screened+ IndexNovember 2024Month-end</t>
  </si>
  <si>
    <t>S&amp;P MidCap 400 Scored &amp; Screened+ IndexOctober 2024Month-end</t>
  </si>
  <si>
    <t>S&amp;P MidCap 400 Scored &amp; Screened+ IndexSeptember 2024Month-end</t>
  </si>
  <si>
    <t>S&amp;P MidCap 400 Scored &amp; Screened+ IndexAugust 2024Month-end</t>
  </si>
  <si>
    <t>S&amp;P MidCap 400 Scored &amp; Screened+ IndexJuly 2024Month-end</t>
  </si>
  <si>
    <t>S&amp;P MidCap 400 Scored &amp; Screened+ IndexJune 2024Month-end</t>
  </si>
  <si>
    <t>S&amp;P MidCap 400 Scored &amp; Screened+ IndexMay 2024Month-end</t>
  </si>
  <si>
    <t>S&amp;P MidCap 400 Scored &amp; Screened+ IndexApril 2024Month-end</t>
  </si>
  <si>
    <t>S&amp;P MidCap 400 Scored &amp; Screened+ IndexMarch 2024Month-end</t>
  </si>
  <si>
    <t>S&amp;P MidCap 400 Scored &amp; Screened+ IndexFebruary 2024Month-end</t>
  </si>
  <si>
    <t>S&amp;P MidCap 400 Scored &amp; Screened+ IndexJanuary 2024Month-end</t>
  </si>
  <si>
    <t>S&amp;P MidCap 400 Sustainability Screened IndexDecember 2024Month-end</t>
  </si>
  <si>
    <t>S&amp;P MidCap 400 Sustainability Screened IndexNovember 2024Month-end</t>
  </si>
  <si>
    <t>S&amp;P MidCap 400 Sustainability Screened IndexOctober 2024Month-end</t>
  </si>
  <si>
    <t>S&amp;P MidCap 400 Sustainability Screened IndexSeptember 2024Month-end</t>
  </si>
  <si>
    <t>S&amp;P MidCap 400 Sustainability Screened IndexAugust 2024Month-end</t>
  </si>
  <si>
    <t>S&amp;P MidCap 400 Sustainability Screened IndexJuly 2024Month-end</t>
  </si>
  <si>
    <t>S&amp;P MidCap 400 Sustainability Screened IndexJune 2024Month-end</t>
  </si>
  <si>
    <t>S&amp;P MidCap 400 Sustainability Screened IndexMay 2024Month-end</t>
  </si>
  <si>
    <t>S&amp;P MidCap 400 Sustainability Screened IndexApril 2024Month-end</t>
  </si>
  <si>
    <t>S&amp;P MidCap 400 Sustainability Screened IndexMarch 2024Month-end</t>
  </si>
  <si>
    <t>S&amp;P MidCap 400 Sustainability Screened IndexFebruary 2024Month-end</t>
  </si>
  <si>
    <t>S&amp;P MidCap 400 Sustainability Screened IndexJanuary 2024Month-end</t>
  </si>
  <si>
    <t>S&amp;P Mid-East and Africa Developed LargeMidCap Scored &amp; Screened IndexDecember 2024Month-end</t>
  </si>
  <si>
    <t>S&amp;P Mid-East and Africa Developed LargeMidCap Scored &amp; Screened IndexNovember 2024Month-end</t>
  </si>
  <si>
    <t>S&amp;P Mid-East and Africa Developed LargeMidCap Scored &amp; Screened IndexOctober 2024Month-end</t>
  </si>
  <si>
    <t>S&amp;P Mid-East and Africa Developed LargeMidCap Scored &amp; Screened IndexSeptember 2024Month-end</t>
  </si>
  <si>
    <t>S&amp;P Mid-East and Africa Developed LargeMidCap Scored &amp; Screened IndexAugust 2024Month-end</t>
  </si>
  <si>
    <t>S&amp;P Mid-East and Africa Developed LargeMidCap Scored &amp; Screened IndexJuly 2024Month-end</t>
  </si>
  <si>
    <t>S&amp;P Mid-East and Africa Developed LargeMidCap Scored &amp; Screened IndexJune 2024Month-end</t>
  </si>
  <si>
    <t>S&amp;P Mid-East and Africa Developed LargeMidCap Scored &amp; Screened IndexMay 2024Month-end</t>
  </si>
  <si>
    <t>S&amp;P Mid-East and Africa Developed LargeMidCap Scored &amp; Screened IndexApril 2024Month-end</t>
  </si>
  <si>
    <t>S&amp;P Mid-East and Africa Developed LargeMidCap Scored &amp; Screened IndexMarch 2024Month-end</t>
  </si>
  <si>
    <t>S&amp;P Mid-East and Africa Developed LargeMidCap Scored &amp; Screened IndexFebruary 2024Month-end</t>
  </si>
  <si>
    <t>S&amp;P Mid-East and Africa Developed LargeMidCap Scored &amp; Screened IndexJanuary 2024Month-end</t>
  </si>
  <si>
    <t>S&amp;P Mid-East and Africa Emerging LargeMidCap Scored &amp; Screened IndexDecember 2024Month-end</t>
  </si>
  <si>
    <t>S&amp;P Mid-East and Africa Emerging LargeMidCap Scored &amp; Screened IndexNovember 2024Month-end</t>
  </si>
  <si>
    <t>S&amp;P Mid-East and Africa Emerging LargeMidCap Scored &amp; Screened IndexOctober 2024Month-end</t>
  </si>
  <si>
    <t>S&amp;P Mid-East and Africa Emerging LargeMidCap Scored &amp; Screened IndexSeptember 2024Month-end</t>
  </si>
  <si>
    <t>S&amp;P Mid-East and Africa Emerging LargeMidCap Scored &amp; Screened IndexAugust 2024Month-end</t>
  </si>
  <si>
    <t>S&amp;P Mid-East and Africa Emerging LargeMidCap Scored &amp; Screened IndexJuly 2024Month-end</t>
  </si>
  <si>
    <t>S&amp;P Mid-East and Africa Emerging LargeMidCap Scored &amp; Screened IndexJune 2024Month-end</t>
  </si>
  <si>
    <t>S&amp;P Mid-East and Africa Emerging LargeMidCap Scored &amp; Screened IndexMay 2024Month-end</t>
  </si>
  <si>
    <t>S&amp;P Mid-East and Africa Emerging LargeMidCap Scored &amp; Screened IndexApril 2024Month-end</t>
  </si>
  <si>
    <t>S&amp;P Mid-East and Africa Emerging LargeMidCap Scored &amp; Screened IndexMarch 2024Month-end</t>
  </si>
  <si>
    <t>S&amp;P Mid-East and Africa Emerging LargeMidCap Scored &amp; Screened IndexFebruary 2024Month-end</t>
  </si>
  <si>
    <t>S&amp;P Mid-East and Africa Emerging LargeMidCap Scored &amp; Screened IndexJanuary 2024Month-end</t>
  </si>
  <si>
    <t>S&amp;P MILA Pacific Alliance CompositeDecember 2024Month-end</t>
  </si>
  <si>
    <t>S&amp;P MILA Pacific Alliance CompositeNovember 2024Month-end</t>
  </si>
  <si>
    <t>S&amp;P MILA Pacific Alliance CompositeOctober 2024Month-end</t>
  </si>
  <si>
    <t>S&amp;P MILA Pacific Alliance CompositeSeptember 2024Month-end</t>
  </si>
  <si>
    <t>S&amp;P MILA Pacific Alliance CompositeAugust 2024Month-end</t>
  </si>
  <si>
    <t>S&amp;P MILA Pacific Alliance CompositeJuly 2024Month-end</t>
  </si>
  <si>
    <t>S&amp;P MILA Pacific Alliance CompositeJune 2024Month-end</t>
  </si>
  <si>
    <t>S&amp;P MILA Pacific Alliance CompositeMay 2024Month-end</t>
  </si>
  <si>
    <t>S&amp;P MILA Pacific Alliance CompositeApril 2024Month-end</t>
  </si>
  <si>
    <t>S&amp;P MILA Pacific Alliance CompositeMarch 2024Month-end</t>
  </si>
  <si>
    <t>S&amp;P MILA Pacific Alliance CompositeFebruary 2024Month-end</t>
  </si>
  <si>
    <t>S&amp;P MILA Pacific Alliance CompositeJanuary 2024Month-end</t>
  </si>
  <si>
    <t>S&amp;P Netherlands BMIDecember 2024Month-end</t>
  </si>
  <si>
    <t>S&amp;P Netherlands BMINovember 2024Month-end</t>
  </si>
  <si>
    <t>S&amp;P Netherlands BMIOctober 2024Month-end</t>
  </si>
  <si>
    <t>S&amp;P Netherlands BMISeptember 2024Month-end</t>
  </si>
  <si>
    <t>S&amp;P Netherlands BMIAugust 2024Month-end</t>
  </si>
  <si>
    <t>S&amp;P Netherlands BMIJuly 2024Month-end</t>
  </si>
  <si>
    <t>S&amp;P Netherlands BMIJune 2024Month-end</t>
  </si>
  <si>
    <t>S&amp;P Netherlands BMIMay 2024Month-end</t>
  </si>
  <si>
    <t>S&amp;P Netherlands BMIApril 2024Month-end</t>
  </si>
  <si>
    <t>S&amp;P Netherlands BMIMarch 2024Month-end</t>
  </si>
  <si>
    <t>S&amp;P Netherlands BMIFebruary 2024Month-end</t>
  </si>
  <si>
    <t>S&amp;P Netherlands BMIJanuary 2024Month-end</t>
  </si>
  <si>
    <t>S&amp;P Nordic BMIDecember 2024Month-end</t>
  </si>
  <si>
    <t>S&amp;P Nordic BMINovember 2024Month-end</t>
  </si>
  <si>
    <t>S&amp;P Nordic BMIOctober 2024Month-end</t>
  </si>
  <si>
    <t>S&amp;P Nordic BMISeptember 2024Month-end</t>
  </si>
  <si>
    <t>S&amp;P Nordic BMIAugust 2024Month-end</t>
  </si>
  <si>
    <t>S&amp;P Nordic BMIJuly 2024Month-end</t>
  </si>
  <si>
    <t>S&amp;P Nordic BMIJune 2024Month-end</t>
  </si>
  <si>
    <t>S&amp;P Nordic BMIMay 2024Month-end</t>
  </si>
  <si>
    <t>S&amp;P Nordic BMIApril 2024Month-end</t>
  </si>
  <si>
    <t>S&amp;P Nordic BMIMarch 2024Month-end</t>
  </si>
  <si>
    <t>S&amp;P Nordic BMIFebruary 2024Month-end</t>
  </si>
  <si>
    <t>S&amp;P Nordic BMIJanuary 2024Month-end</t>
  </si>
  <si>
    <t>S&amp;P North America 40 ESG-Momentum Tilted Equal Weight IndexDecember 2024Month-end</t>
  </si>
  <si>
    <t>S&amp;P North America 40 ESG-Momentum Tilted Equal Weight IndexNovember 2024Month-end</t>
  </si>
  <si>
    <t>S&amp;P North America 40 ESG-Momentum Tilted Equal Weight IndexOctober 2024Month-end</t>
  </si>
  <si>
    <t>S&amp;P North America 40 ESG-Momentum Tilted Equal Weight IndexSeptember 2024Month-end</t>
  </si>
  <si>
    <t>S&amp;P North America 40 ESG-Momentum Tilted Equal Weight IndexAugust 2024Month-end</t>
  </si>
  <si>
    <t>S&amp;P North America 40 ESG-Momentum Tilted Equal Weight IndexJuly 2024Month-end</t>
  </si>
  <si>
    <t>S&amp;P North America 40 ESG-Momentum Tilted Equal Weight IndexJune 2024Month-end</t>
  </si>
  <si>
    <t>S&amp;P North America 40 ESG-Momentum Tilted Equal Weight IndexMay 2024Month-end</t>
  </si>
  <si>
    <t>S&amp;P North America 40 ESG-Momentum Tilted Equal Weight IndexApril 2024Month-end</t>
  </si>
  <si>
    <t>S&amp;P North America 40 ESG-Momentum Tilted Equal Weight IndexMarch 2024Month-end</t>
  </si>
  <si>
    <t>S&amp;P North America 40 ESG-Momentum Tilted Equal Weight IndexFebruary 2024Month-end</t>
  </si>
  <si>
    <t>S&amp;P North America 40 ESG-Momentum Tilted Equal Weight IndexJanuary 2024Month-end</t>
  </si>
  <si>
    <t>S&amp;P North America and Europe Clean Energy IndexDecember 2024Month-end</t>
  </si>
  <si>
    <t>S&amp;P North America and Europe Clean Energy IndexNovember 2024Month-end</t>
  </si>
  <si>
    <t>S&amp;P North America and Europe Clean Energy IndexOctober 2024Month-end</t>
  </si>
  <si>
    <t>S&amp;P North America and Europe Clean Energy IndexSeptember 2024Month-end</t>
  </si>
  <si>
    <t>S&amp;P North America and Europe Clean Energy IndexAugust 2024Month-end</t>
  </si>
  <si>
    <t>S&amp;P North America and Europe Clean Energy IndexJuly 2024Month-end</t>
  </si>
  <si>
    <t>S&amp;P North America and Europe Clean Energy IndexJune 2024Month-end</t>
  </si>
  <si>
    <t>S&amp;P North America and Europe Clean Energy IndexMay 2024Month-end</t>
  </si>
  <si>
    <t>S&amp;P North America and Europe Clean Energy IndexApril 2024Month-end</t>
  </si>
  <si>
    <t>S&amp;P North America and Europe Clean Energy IndexMarch 2024Month-end</t>
  </si>
  <si>
    <t>S&amp;P North America and Europe Clean Energy IndexFebruary 2024Month-end</t>
  </si>
  <si>
    <t>S&amp;P North America and Europe Clean Energy IndexJanuary 2024Month-end</t>
  </si>
  <si>
    <t>S&amp;P North America and Europe LargeMidCapDecember 2024Month-end</t>
  </si>
  <si>
    <t>S&amp;P North America and Europe LargeMidCapNovember 2024Month-end</t>
  </si>
  <si>
    <t>S&amp;P North America and Europe LargeMidCapOctober 2024Month-end</t>
  </si>
  <si>
    <t>S&amp;P North America and Europe LargeMidCapSeptember 2024Month-end</t>
  </si>
  <si>
    <t>S&amp;P North America and Europe LargeMidCapAugust 2024Month-end</t>
  </si>
  <si>
    <t>S&amp;P North America and Europe LargeMidCapJuly 2024Month-end</t>
  </si>
  <si>
    <t>S&amp;P North America and Europe LargeMidCapJune 2024Month-end</t>
  </si>
  <si>
    <t>S&amp;P North America and Europe LargeMidCapMay 2024Month-end</t>
  </si>
  <si>
    <t>S&amp;P North America and Europe LargeMidCapApril 2024Month-end</t>
  </si>
  <si>
    <t>S&amp;P North America and Europe LargeMidCapMarch 2024Month-end</t>
  </si>
  <si>
    <t>S&amp;P North America and Europe LargeMidCapFebruary 2024Month-end</t>
  </si>
  <si>
    <t>S&amp;P North America and Europe LargeMidCapJanuary 2024Month-end</t>
  </si>
  <si>
    <t>S&amp;P North America BMIDecember 2024Month-end</t>
  </si>
  <si>
    <t>S&amp;P North America BMINovember 2024Month-end</t>
  </si>
  <si>
    <t>S&amp;P North America BMIOctober 2024Month-end</t>
  </si>
  <si>
    <t>S&amp;P North America BMISeptember 2024Month-end</t>
  </si>
  <si>
    <t>S&amp;P North America BMIAugust 2024Month-end</t>
  </si>
  <si>
    <t>S&amp;P North America BMIJuly 2024Month-end</t>
  </si>
  <si>
    <t>S&amp;P North America BMIJune 2024Month-end</t>
  </si>
  <si>
    <t>S&amp;P North America BMIMay 2024Month-end</t>
  </si>
  <si>
    <t>S&amp;P North America BMIApril 2024Month-end</t>
  </si>
  <si>
    <t>S&amp;P North America BMIMarch 2024Month-end</t>
  </si>
  <si>
    <t>S&amp;P North America BMIFebruary 2024Month-end</t>
  </si>
  <si>
    <t>S&amp;P North America BMIJanuary 2024Month-end</t>
  </si>
  <si>
    <t>S&amp;P North America LargeMidCapDecember 2024Month-end</t>
  </si>
  <si>
    <t>S&amp;P North America LargeMidCapNovember 2024Month-end</t>
  </si>
  <si>
    <t>S&amp;P North America LargeMidCapOctober 2024Month-end</t>
  </si>
  <si>
    <t>S&amp;P North America LargeMidCapSeptember 2024Month-end</t>
  </si>
  <si>
    <t>S&amp;P North America LargeMidCapAugust 2024Month-end</t>
  </si>
  <si>
    <t>S&amp;P North America LargeMidCapJuly 2024Month-end</t>
  </si>
  <si>
    <t>S&amp;P North America LargeMidCapJune 2024Month-end</t>
  </si>
  <si>
    <t>S&amp;P North America LargeMidCapMay 2024Month-end</t>
  </si>
  <si>
    <t>S&amp;P North America LargeMidCapApril 2024Month-end</t>
  </si>
  <si>
    <t>S&amp;P North America LargeMidCapMarch 2024Month-end</t>
  </si>
  <si>
    <t>S&amp;P North America LargeMidCapFebruary 2024Month-end</t>
  </si>
  <si>
    <t>S&amp;P North America LargeMidCapJanuary 2024Month-end</t>
  </si>
  <si>
    <t>S&amp;P North America LargeMidCap Carbon Efficient IndexDecember 2024Month-end</t>
  </si>
  <si>
    <t>S&amp;P North America LargeMidCap Carbon Efficient IndexNovember 2024Month-end</t>
  </si>
  <si>
    <t>S&amp;P North America LargeMidCap Carbon Efficient IndexOctober 2024Month-end</t>
  </si>
  <si>
    <t>S&amp;P North America LargeMidCap Carbon Efficient IndexSeptember 2024Month-end</t>
  </si>
  <si>
    <t>S&amp;P North America LargeMidCap Carbon Efficient IndexAugust 2024Month-end</t>
  </si>
  <si>
    <t>S&amp;P North America LargeMidCap Carbon Efficient IndexJuly 2024Month-end</t>
  </si>
  <si>
    <t>S&amp;P North America LargeMidCap Carbon Efficient IndexJune 2024Month-end</t>
  </si>
  <si>
    <t>S&amp;P North America LargeMidCap Carbon Efficient IndexMay 2024Month-end</t>
  </si>
  <si>
    <t>S&amp;P North America LargeMidCap Carbon Efficient IndexApril 2024Month-end</t>
  </si>
  <si>
    <t>S&amp;P North America LargeMidCap Carbon Efficient IndexMarch 2024Month-end</t>
  </si>
  <si>
    <t>S&amp;P North America LargeMidCap Carbon Efficient IndexFebruary 2024Month-end</t>
  </si>
  <si>
    <t>S&amp;P North America LargeMidCap Carbon Efficient IndexJanuary 2024Month-end</t>
  </si>
  <si>
    <t>S&amp;P North America LargeMidCap Scored &amp; Screened IndexDecember 2024Month-end</t>
  </si>
  <si>
    <t>S&amp;P North America LargeMidCap Scored &amp; Screened IndexNovember 2024Month-end</t>
  </si>
  <si>
    <t>S&amp;P North America LargeMidCap Scored &amp; Screened IndexOctober 2024Month-end</t>
  </si>
  <si>
    <t>S&amp;P North America LargeMidCap Scored &amp; Screened IndexSeptember 2024Month-end</t>
  </si>
  <si>
    <t>S&amp;P North America LargeMidCap Scored &amp; Screened IndexAugust 2024Month-end</t>
  </si>
  <si>
    <t>S&amp;P North America LargeMidCap Scored &amp; Screened IndexJuly 2024Month-end</t>
  </si>
  <si>
    <t>S&amp;P North America LargeMidCap Scored &amp; Screened IndexJune 2024Month-end</t>
  </si>
  <si>
    <t>S&amp;P North America LargeMidCap Scored &amp; Screened IndexMay 2024Month-end</t>
  </si>
  <si>
    <t>S&amp;P North America LargeMidCap Scored &amp; Screened IndexApril 2024Month-end</t>
  </si>
  <si>
    <t>S&amp;P North America LargeMidCap Scored &amp; Screened IndexMarch 2024Month-end</t>
  </si>
  <si>
    <t>S&amp;P North America LargeMidCap Scored &amp; Screened IndexFebruary 2024Month-end</t>
  </si>
  <si>
    <t>S&amp;P North America LargeMidCap Scored &amp; Screened IndexJanuary 2024Month-end</t>
  </si>
  <si>
    <t>S&amp;P North America, Europe Ex-UK, and Japan LargeMidCapDecember 2024Month-end</t>
  </si>
  <si>
    <t>S&amp;P North America, Europe Ex-UK, and Japan LargeMidCapNovember 2024Month-end</t>
  </si>
  <si>
    <t>S&amp;P North America, Europe Ex-UK, and Japan LargeMidCapOctober 2024Month-end</t>
  </si>
  <si>
    <t>S&amp;P North America, Europe Ex-UK, and Japan LargeMidCapSeptember 2024Month-end</t>
  </si>
  <si>
    <t>S&amp;P North America, Europe Ex-UK, and Japan LargeMidCapAugust 2024Month-end</t>
  </si>
  <si>
    <t>S&amp;P North America, Europe Ex-UK, and Japan LargeMidCapJuly 2024Month-end</t>
  </si>
  <si>
    <t>S&amp;P North America, Europe Ex-UK, and Japan LargeMidCapJune 2024Month-end</t>
  </si>
  <si>
    <t>S&amp;P North America, Europe Ex-UK, and Japan LargeMidCapMay 2024Month-end</t>
  </si>
  <si>
    <t>S&amp;P North America, Europe Ex-UK, and Japan LargeMidCapApril 2024Month-end</t>
  </si>
  <si>
    <t>S&amp;P North America, Europe Ex-UK, and Japan LargeMidCapMarch 2024Month-end</t>
  </si>
  <si>
    <t>S&amp;P North America, Europe Ex-UK, and Japan LargeMidCapFebruary 2024Month-end</t>
  </si>
  <si>
    <t>S&amp;P North America, Europe Ex-UK, and Japan LargeMidCapJanuary 2024Month-end</t>
  </si>
  <si>
    <t>S&amp;P Pan Arab CompositeDecember 2024Month-end</t>
  </si>
  <si>
    <t>S&amp;P Pan Arab CompositeNovember 2024Month-end</t>
  </si>
  <si>
    <t>S&amp;P Pan Arab CompositeOctober 2024Month-end</t>
  </si>
  <si>
    <t>S&amp;P Pan Arab CompositeSeptember 2024Month-end</t>
  </si>
  <si>
    <t>S&amp;P Pan Arab CompositeAugust 2024Month-end</t>
  </si>
  <si>
    <t>S&amp;P Pan Arab CompositeJuly 2024Month-end</t>
  </si>
  <si>
    <t>S&amp;P Pan Arab CompositeJune 2024Month-end</t>
  </si>
  <si>
    <t>S&amp;P Pan Arab CompositeMay 2024Month-end</t>
  </si>
  <si>
    <t>S&amp;P Pan Arab CompositeApril 2024Month-end</t>
  </si>
  <si>
    <t>S&amp;P Pan Arab CompositeMarch 2024Month-end</t>
  </si>
  <si>
    <t>S&amp;P Pan Arab CompositeFebruary 2024Month-end</t>
  </si>
  <si>
    <t>S&amp;P Pan Arab CompositeJanuary 2024Month-end</t>
  </si>
  <si>
    <t>S&amp;P Pan Arab Composite ESG Shariah Capped IndexDecember 2024Month-end</t>
  </si>
  <si>
    <t>S&amp;P Pan Arab Composite ESG Shariah Capped IndexNovember 2024Month-end</t>
  </si>
  <si>
    <t>S&amp;P Pan Arab Composite ESG Shariah Capped IndexOctober 2024Month-end</t>
  </si>
  <si>
    <t>S&amp;P Pan Arab Composite ESG Shariah Capped IndexSeptember 2024Month-end</t>
  </si>
  <si>
    <t>S&amp;P Pan Arab Composite ESG Shariah Capped IndexAugust 2024Month-end</t>
  </si>
  <si>
    <t>S&amp;P Pan Arab Composite ESG Shariah Capped IndexJuly 2024Month-end</t>
  </si>
  <si>
    <t>S&amp;P Pan Arab Composite ESG Shariah Capped IndexJune 2024Month-end</t>
  </si>
  <si>
    <t>S&amp;P Pan Arab Composite ESG Shariah Capped IndexMay 2024Month-end</t>
  </si>
  <si>
    <t>S&amp;P Pan Arab Composite ESG Shariah Capped IndexApril 2024Month-end</t>
  </si>
  <si>
    <t>S&amp;P Pan Arab Composite ESG Shariah Capped IndexMarch 2024Month-end</t>
  </si>
  <si>
    <t>S&amp;P Pan Arab Composite ESG Shariah Capped IndexFebruary 2024Month-end</t>
  </si>
  <si>
    <t>S&amp;P Pan Arab Composite ESG Shariah Capped IndexJanuary 2024Month-end</t>
  </si>
  <si>
    <t>S&amp;P Pan Arab Composite Shariah IndexDecember 2024Month-end</t>
  </si>
  <si>
    <t>S&amp;P Pan Arab Composite Shariah IndexNovember 2024Month-end</t>
  </si>
  <si>
    <t>S&amp;P Pan Arab Composite Shariah IndexOctober 2024Month-end</t>
  </si>
  <si>
    <t>S&amp;P Pan Arab Composite Shariah IndexSeptember 2024Month-end</t>
  </si>
  <si>
    <t>S&amp;P Pan Arab Composite Shariah IndexAugust 2024Month-end</t>
  </si>
  <si>
    <t>S&amp;P Pan Arab Composite Shariah IndexJuly 2024Month-end</t>
  </si>
  <si>
    <t>S&amp;P Pan Arab Composite Shariah IndexJune 2024Month-end</t>
  </si>
  <si>
    <t>S&amp;P Pan Arab Composite Shariah IndexMay 2024Month-end</t>
  </si>
  <si>
    <t>S&amp;P Pan Arab Composite Shariah IndexApril 2024Month-end</t>
  </si>
  <si>
    <t>S&amp;P Pan Arab Composite Shariah IndexMarch 2024Month-end</t>
  </si>
  <si>
    <t>S&amp;P Pan Arab Composite Shariah IndexFebruary 2024Month-end</t>
  </si>
  <si>
    <t>S&amp;P Pan Arab Composite Shariah IndexJanuary 2024Month-end</t>
  </si>
  <si>
    <t>S&amp;P Pan Asia BMIDecember 2024Month-end</t>
  </si>
  <si>
    <t>S&amp;P Pan Asia BMINovember 2024Month-end</t>
  </si>
  <si>
    <t>S&amp;P Pan Asia BMIOctober 2024Month-end</t>
  </si>
  <si>
    <t>S&amp;P Pan Asia BMISeptember 2024Month-end</t>
  </si>
  <si>
    <t>S&amp;P Pan Asia BMIAugust 2024Month-end</t>
  </si>
  <si>
    <t>S&amp;P Pan Asia BMIJuly 2024Month-end</t>
  </si>
  <si>
    <t>S&amp;P Pan Asia BMIJune 2024Month-end</t>
  </si>
  <si>
    <t>S&amp;P Pan Asia BMIMay 2024Month-end</t>
  </si>
  <si>
    <t>S&amp;P Pan Asia BMIApril 2024Month-end</t>
  </si>
  <si>
    <t>S&amp;P Pan Asia BMIMarch 2024Month-end</t>
  </si>
  <si>
    <t>S&amp;P Pan Asia BMIFebruary 2024Month-end</t>
  </si>
  <si>
    <t>S&amp;P Pan Asia BMIJanuary 2024Month-end</t>
  </si>
  <si>
    <t>S&amp;P Portugal BMIDecember 2024Month-end</t>
  </si>
  <si>
    <t>S&amp;P Portugal BMINovember 2024Month-end</t>
  </si>
  <si>
    <t>S&amp;P Portugal BMIOctober 2024Month-end</t>
  </si>
  <si>
    <t>S&amp;P Portugal BMISeptember 2024Month-end</t>
  </si>
  <si>
    <t>S&amp;P Portugal BMIAugust 2024Month-end</t>
  </si>
  <si>
    <t>S&amp;P Portugal BMIJuly 2024Month-end</t>
  </si>
  <si>
    <t>S&amp;P Portugal BMIJune 2024Month-end</t>
  </si>
  <si>
    <t>S&amp;P Portugal BMIMay 2024Month-end</t>
  </si>
  <si>
    <t>S&amp;P Portugal BMIApril 2024Month-end</t>
  </si>
  <si>
    <t>S&amp;P Portugal BMIMarch 2024Month-end</t>
  </si>
  <si>
    <t>S&amp;P Portugal BMIFebruary 2024Month-end</t>
  </si>
  <si>
    <t>S&amp;P Portugal BMIJanuary 2024Month-end</t>
  </si>
  <si>
    <t>S&amp;P Singapore BMIDecember 2024Month-end</t>
  </si>
  <si>
    <t>S&amp;P Singapore BMINovember 2024Month-end</t>
  </si>
  <si>
    <t>S&amp;P Singapore BMIOctober 2024Month-end</t>
  </si>
  <si>
    <t>S&amp;P Singapore BMISeptember 2024Month-end</t>
  </si>
  <si>
    <t>S&amp;P Singapore BMIAugust 2024Month-end</t>
  </si>
  <si>
    <t>S&amp;P Singapore BMIJuly 2024Month-end</t>
  </si>
  <si>
    <t>S&amp;P Singapore BMIJune 2024Month-end</t>
  </si>
  <si>
    <t>S&amp;P Singapore BMIMay 2024Month-end</t>
  </si>
  <si>
    <t>S&amp;P Singapore BMIApril 2024Month-end</t>
  </si>
  <si>
    <t>S&amp;P Singapore BMIMarch 2024Month-end</t>
  </si>
  <si>
    <t>S&amp;P Singapore BMIFebruary 2024Month-end</t>
  </si>
  <si>
    <t>S&amp;P Singapore BMIJanuary 2024Month-end</t>
  </si>
  <si>
    <t>S&amp;P SmallCap 600 Scored &amp; Screened IndexDecember 2024Month-end</t>
  </si>
  <si>
    <t>S&amp;P SmallCap 600 Scored &amp; Screened IndexNovember 2024Month-end</t>
  </si>
  <si>
    <t>S&amp;P SmallCap 600 Scored &amp; Screened IndexOctober 2024Month-end</t>
  </si>
  <si>
    <t>S&amp;P SmallCap 600 Scored &amp; Screened IndexSeptember 2024Month-end</t>
  </si>
  <si>
    <t>S&amp;P SmallCap 600 Scored &amp; Screened IndexAugust 2024Month-end</t>
  </si>
  <si>
    <t>S&amp;P SmallCap 600 Scored &amp; Screened IndexJuly 2024Month-end</t>
  </si>
  <si>
    <t>S&amp;P SmallCap 600 Scored &amp; Screened IndexJune 2024Month-end</t>
  </si>
  <si>
    <t>S&amp;P SmallCap 600 Scored &amp; Screened IndexMay 2024Month-end</t>
  </si>
  <si>
    <t>S&amp;P SmallCap 600 Scored &amp; Screened IndexApril 2024Month-end</t>
  </si>
  <si>
    <t>S&amp;P SmallCap 600 Scored &amp; Screened IndexMarch 2024Month-end</t>
  </si>
  <si>
    <t>S&amp;P SmallCap 600 Scored &amp; Screened IndexFebruary 2024Month-end</t>
  </si>
  <si>
    <t>S&amp;P SmallCap 600 Scored &amp; Screened IndexJanuary 2024Month-end</t>
  </si>
  <si>
    <t>S&amp;P SmallCap 600 Scored &amp; Screened+ IndexDecember 2024Month-end</t>
  </si>
  <si>
    <t>S&amp;P SmallCap 600 Scored &amp; Screened+ IndexNovember 2024Month-end</t>
  </si>
  <si>
    <t>S&amp;P SmallCap 600 Scored &amp; Screened+ IndexOctober 2024Month-end</t>
  </si>
  <si>
    <t>S&amp;P SmallCap 600 Scored &amp; Screened+ IndexSeptember 2024Month-end</t>
  </si>
  <si>
    <t>S&amp;P SmallCap 600 Scored &amp; Screened+ IndexAugust 2024Month-end</t>
  </si>
  <si>
    <t>S&amp;P SmallCap 600 Scored &amp; Screened+ IndexJuly 2024Month-end</t>
  </si>
  <si>
    <t>S&amp;P SmallCap 600 Scored &amp; Screened+ IndexJune 2024Month-end</t>
  </si>
  <si>
    <t>S&amp;P SmallCap 600 Scored &amp; Screened+ IndexMay 2024Month-end</t>
  </si>
  <si>
    <t>S&amp;P SmallCap 600 Scored &amp; Screened+ IndexApril 2024Month-end</t>
  </si>
  <si>
    <t>S&amp;P SmallCap 600 Scored &amp; Screened+ IndexMarch 2024Month-end</t>
  </si>
  <si>
    <t>S&amp;P SmallCap 600 Scored &amp; Screened+ IndexFebruary 2024Month-end</t>
  </si>
  <si>
    <t>S&amp;P SmallCap 600 Scored &amp; Screened+ IndexJanuary 2024Month-end</t>
  </si>
  <si>
    <t>S&amp;P SmallCap 600 Sustainability Screened IndexDecember 2024Month-end</t>
  </si>
  <si>
    <t>S&amp;P SmallCap 600 Sustainability Screened IndexNovember 2024Month-end</t>
  </si>
  <si>
    <t>S&amp;P SmallCap 600 Sustainability Screened IndexOctober 2024Month-end</t>
  </si>
  <si>
    <t>S&amp;P SmallCap 600 Sustainability Screened IndexSeptember 2024Month-end</t>
  </si>
  <si>
    <t>S&amp;P SmallCap 600 Sustainability Screened IndexAugust 2024Month-end</t>
  </si>
  <si>
    <t>S&amp;P SmallCap 600 Sustainability Screened IndexJuly 2024Month-end</t>
  </si>
  <si>
    <t>S&amp;P SmallCap 600 Sustainability Screened IndexJune 2024Month-end</t>
  </si>
  <si>
    <t>S&amp;P SmallCap 600 Sustainability Screened IndexMay 2024Month-end</t>
  </si>
  <si>
    <t>S&amp;P SmallCap 600 Sustainability Screened IndexApril 2024Month-end</t>
  </si>
  <si>
    <t>S&amp;P SmallCap 600 Sustainability Screened IndexMarch 2024Month-end</t>
  </si>
  <si>
    <t>S&amp;P SmallCap 600 Sustainability Screened IndexFebruary 2024Month-end</t>
  </si>
  <si>
    <t>S&amp;P SmallCap 600 Sustainability Screened IndexJanuary 2024Month-end</t>
  </si>
  <si>
    <t>S&amp;P Spain BMIDecember 2024Month-end</t>
  </si>
  <si>
    <t>S&amp;P Spain BMINovember 2024Month-end</t>
  </si>
  <si>
    <t>S&amp;P Spain BMIOctober 2024Month-end</t>
  </si>
  <si>
    <t>S&amp;P Spain BMISeptember 2024Month-end</t>
  </si>
  <si>
    <t>S&amp;P Spain BMIAugust 2024Month-end</t>
  </si>
  <si>
    <t>S&amp;P Spain BMIJuly 2024Month-end</t>
  </si>
  <si>
    <t>S&amp;P Spain BMIJune 2024Month-end</t>
  </si>
  <si>
    <t>S&amp;P Spain BMIMay 2024Month-end</t>
  </si>
  <si>
    <t>S&amp;P Spain BMIApril 2024Month-end</t>
  </si>
  <si>
    <t>S&amp;P Spain BMIMarch 2024Month-end</t>
  </si>
  <si>
    <t>S&amp;P Spain BMIFebruary 2024Month-end</t>
  </si>
  <si>
    <t>S&amp;P Spain BMIJanuary 2024Month-end</t>
  </si>
  <si>
    <t>S&amp;P Sweden BMIDecember 2024Month-end</t>
  </si>
  <si>
    <t>S&amp;P Sweden BMINovember 2024Month-end</t>
  </si>
  <si>
    <t>S&amp;P Sweden BMIOctober 2024Month-end</t>
  </si>
  <si>
    <t>S&amp;P Sweden BMISeptember 2024Month-end</t>
  </si>
  <si>
    <t>S&amp;P Sweden BMIAugust 2024Month-end</t>
  </si>
  <si>
    <t>S&amp;P Sweden BMIJuly 2024Month-end</t>
  </si>
  <si>
    <t>S&amp;P Sweden BMIJune 2024Month-end</t>
  </si>
  <si>
    <t>S&amp;P Sweden BMIMay 2024Month-end</t>
  </si>
  <si>
    <t>S&amp;P Sweden BMIApril 2024Month-end</t>
  </si>
  <si>
    <t>S&amp;P Sweden BMIMarch 2024Month-end</t>
  </si>
  <si>
    <t>S&amp;P Sweden BMIFebruary 2024Month-end</t>
  </si>
  <si>
    <t>S&amp;P Sweden BMIJanuary 2024Month-end</t>
  </si>
  <si>
    <t>S&amp;P Switzerland BMIDecember 2024Month-end</t>
  </si>
  <si>
    <t>S&amp;P Switzerland BMINovember 2024Month-end</t>
  </si>
  <si>
    <t>S&amp;P Switzerland BMIOctober 2024Month-end</t>
  </si>
  <si>
    <t>S&amp;P Switzerland BMISeptember 2024Month-end</t>
  </si>
  <si>
    <t>S&amp;P Switzerland BMIAugust 2024Month-end</t>
  </si>
  <si>
    <t>S&amp;P Switzerland BMIJuly 2024Month-end</t>
  </si>
  <si>
    <t>S&amp;P Switzerland BMIJune 2024Month-end</t>
  </si>
  <si>
    <t>S&amp;P Switzerland BMIMay 2024Month-end</t>
  </si>
  <si>
    <t>S&amp;P Switzerland BMIApril 2024Month-end</t>
  </si>
  <si>
    <t>S&amp;P Switzerland BMIMarch 2024Month-end</t>
  </si>
  <si>
    <t>S&amp;P Switzerland BMIFebruary 2024Month-end</t>
  </si>
  <si>
    <t>S&amp;P Switzerland BMIJanuary 2024Month-end</t>
  </si>
  <si>
    <t>S&amp;P Taiwan BMIDecember 2024Month-end</t>
  </si>
  <si>
    <t>S&amp;P Taiwan BMINovember 2024Month-end</t>
  </si>
  <si>
    <t>S&amp;P Taiwan BMIOctober 2024Month-end</t>
  </si>
  <si>
    <t>S&amp;P Taiwan BMISeptember 2024Month-end</t>
  </si>
  <si>
    <t>S&amp;P Taiwan BMIAugust 2024Month-end</t>
  </si>
  <si>
    <t>S&amp;P Taiwan BMIJuly 2024Month-end</t>
  </si>
  <si>
    <t>S&amp;P Taiwan BMIJune 2024Month-end</t>
  </si>
  <si>
    <t>S&amp;P Taiwan BMIMay 2024Month-end</t>
  </si>
  <si>
    <t>S&amp;P Taiwan BMIApril 2024Month-end</t>
  </si>
  <si>
    <t>S&amp;P Taiwan BMIMarch 2024Month-end</t>
  </si>
  <si>
    <t>S&amp;P Taiwan BMIFebruary 2024Month-end</t>
  </si>
  <si>
    <t>S&amp;P Taiwan BMIJanuary 2024Month-end</t>
  </si>
  <si>
    <t>S&amp;P Taiwan LargeMidCapDecember 2024Month-end</t>
  </si>
  <si>
    <t>S&amp;P Taiwan LargeMidCapNovember 2024Month-end</t>
  </si>
  <si>
    <t>S&amp;P Taiwan LargeMidCapOctober 2024Month-end</t>
  </si>
  <si>
    <t>S&amp;P Taiwan LargeMidCapSeptember 2024Month-end</t>
  </si>
  <si>
    <t>S&amp;P Taiwan LargeMidCapAugust 2024Month-end</t>
  </si>
  <si>
    <t>S&amp;P Taiwan LargeMidCapJuly 2024Month-end</t>
  </si>
  <si>
    <t>S&amp;P Taiwan LargeMidCapJune 2024Month-end</t>
  </si>
  <si>
    <t>S&amp;P Taiwan LargeMidCapMay 2024Month-end</t>
  </si>
  <si>
    <t>S&amp;P Taiwan LargeMidCapApril 2024Month-end</t>
  </si>
  <si>
    <t>S&amp;P Taiwan LargeMidCapMarch 2024Month-end</t>
  </si>
  <si>
    <t>S&amp;P Taiwan LargeMidCapFebruary 2024Month-end</t>
  </si>
  <si>
    <t>S&amp;P Taiwan LargeMidCapJanuary 2024Month-end</t>
  </si>
  <si>
    <t>S&amp;P Thailand BMIDecember 2024Month-end</t>
  </si>
  <si>
    <t>S&amp;P Thailand BMINovember 2024Month-end</t>
  </si>
  <si>
    <t>S&amp;P Thailand BMIOctober 2024Month-end</t>
  </si>
  <si>
    <t>S&amp;P Thailand BMISeptember 2024Month-end</t>
  </si>
  <si>
    <t>S&amp;P Thailand BMIAugust 2024Month-end</t>
  </si>
  <si>
    <t>S&amp;P Thailand BMIJuly 2024Month-end</t>
  </si>
  <si>
    <t>S&amp;P Thailand BMIJune 2024Month-end</t>
  </si>
  <si>
    <t>S&amp;P Thailand BMIMay 2024Month-end</t>
  </si>
  <si>
    <t>S&amp;P Thailand BMIApril 2024Month-end</t>
  </si>
  <si>
    <t>S&amp;P Thailand BMIMarch 2024Month-end</t>
  </si>
  <si>
    <t>S&amp;P Thailand BMIFebruary 2024Month-end</t>
  </si>
  <si>
    <t>S&amp;P Thailand BMIJanuary 2024Month-end</t>
  </si>
  <si>
    <t>S&amp;P TIP Taiwan Carbon Reduced ESG 50 IndexDecember 2024Month-end</t>
  </si>
  <si>
    <t>S&amp;P TIP Taiwan Carbon Reduced ESG 50 IndexNovember 2024Month-end</t>
  </si>
  <si>
    <t>S&amp;P TIP Taiwan Carbon Reduced ESG 50 IndexOctober 2024Month-end</t>
  </si>
  <si>
    <t>S&amp;P TIP Taiwan Carbon Reduced ESG 50 IndexSeptember 2024Month-end</t>
  </si>
  <si>
    <t>S&amp;P TIP Taiwan Carbon Reduced ESG 50 IndexAugust 2024Month-end</t>
  </si>
  <si>
    <t>S&amp;P TIP Taiwan Carbon Reduced ESG 50 IndexJuly 2024Month-end</t>
  </si>
  <si>
    <t>S&amp;P TIP Taiwan Carbon Reduced ESG 50 IndexJune 2024Month-end</t>
  </si>
  <si>
    <t>S&amp;P TIP Taiwan Carbon Reduced ESG 50 IndexMay 2024Month-end</t>
  </si>
  <si>
    <t>S&amp;P TIP Taiwan Carbon Reduced ESG 50 IndexApril 2024Month-end</t>
  </si>
  <si>
    <t>S&amp;P TIP Taiwan Carbon Reduced ESG 50 IndexMarch 2024Month-end</t>
  </si>
  <si>
    <t>S&amp;P TIP Taiwan Carbon Reduced ESG 50 IndexFebruary 2024Month-end</t>
  </si>
  <si>
    <t>S&amp;P TIP Taiwan Carbon Reduced ESG 50 IndexJanuary 2024Month-end</t>
  </si>
  <si>
    <t>S&amp;P Transatlantic 100 ESG Select Equal Weight IndexDecember 2024Month-end</t>
  </si>
  <si>
    <t>S&amp;P Transatlantic 100 ESG Select Equal Weight IndexNovember 2024Month-end</t>
  </si>
  <si>
    <t>S&amp;P Transatlantic 100 ESG Select Equal Weight IndexOctober 2024Month-end</t>
  </si>
  <si>
    <t>S&amp;P Transatlantic 100 ESG Select Equal Weight IndexSeptember 2024Month-end</t>
  </si>
  <si>
    <t>S&amp;P Transatlantic 100 ESG Select Equal Weight IndexAugust 2024Month-end</t>
  </si>
  <si>
    <t>S&amp;P Transatlantic 100 ESG Select Equal Weight IndexJuly 2024Month-end</t>
  </si>
  <si>
    <t>S&amp;P Transatlantic 100 ESG Select Equal Weight IndexJune 2024Month-end</t>
  </si>
  <si>
    <t>S&amp;P Transatlantic 100 ESG Select Equal Weight IndexMay 2024Month-end</t>
  </si>
  <si>
    <t>S&amp;P Transatlantic 100 ESG Select Equal Weight IndexApril 2024Month-end</t>
  </si>
  <si>
    <t>S&amp;P Transatlantic 100 ESG Select Equal Weight IndexMarch 2024Month-end</t>
  </si>
  <si>
    <t>S&amp;P Transatlantic 100 ESG Select Equal Weight IndexFebruary 2024Month-end</t>
  </si>
  <si>
    <t>S&amp;P Transatlantic 100 ESG Select Equal Weight IndexJanuary 2024Month-end</t>
  </si>
  <si>
    <t>S&amp;P Transatlantic 100 Net Zero 2050 Climate Transition ESG Select IndexDecember 2024Month-end</t>
  </si>
  <si>
    <t>S&amp;P Transatlantic 100 Net Zero 2050 Climate Transition ESG Select IndexNovember 2024Month-end</t>
  </si>
  <si>
    <t>S&amp;P Transatlantic 100 Net Zero 2050 Climate Transition ESG Select IndexOctober 2024Month-end</t>
  </si>
  <si>
    <t>S&amp;P Transatlantic 100 Net Zero 2050 Climate Transition ESG Select IndexSeptember 2024Month-end</t>
  </si>
  <si>
    <t>S&amp;P Transatlantic 100 Net Zero 2050 Climate Transition ESG Select IndexAugust 2024Month-end</t>
  </si>
  <si>
    <t>S&amp;P Transatlantic 100 Net Zero 2050 Climate Transition ESG Select IndexJuly 2024Month-end</t>
  </si>
  <si>
    <t>S&amp;P Transatlantic 100 Net Zero 2050 Climate Transition ESG Select IndexJune 2024Month-end</t>
  </si>
  <si>
    <t>S&amp;P Transatlantic 100 Net Zero 2050 Climate Transition ESG Select IndexMay 2024Month-end</t>
  </si>
  <si>
    <t>S&amp;P Transatlantic 100 Net Zero 2050 Climate Transition ESG Select IndexApril 2024Month-end</t>
  </si>
  <si>
    <t>S&amp;P Transatlantic 100 Net Zero 2050 Climate Transition ESG Select IndexMarch 2024Month-end</t>
  </si>
  <si>
    <t>S&amp;P Transatlantic 100 Net Zero 2050 Climate Transition ESG Select IndexFebruary 2024Month-end</t>
  </si>
  <si>
    <t>S&amp;P Transatlantic 100 Net Zero 2050 Climate Transition ESG Select IndexJanuary 2024Month-end</t>
  </si>
  <si>
    <t>S&amp;P Transatlantic 100 Net Zero 2050 Paris-Aligned ESG Select FMC Weighted IndexDecember 2024Month-end</t>
  </si>
  <si>
    <t>S&amp;P Transatlantic 100 Net Zero 2050 Paris-Aligned ESG Select FMC Weighted IndexNovember 2024Month-end</t>
  </si>
  <si>
    <t>S&amp;P Transatlantic 100 Net Zero 2050 Paris-Aligned ESG Select FMC Weighted IndexOctober 2024Month-end</t>
  </si>
  <si>
    <t>S&amp;P Transatlantic 100 Net Zero 2050 Paris-Aligned ESG Select FMC Weighted IndexSeptember 2024Month-end</t>
  </si>
  <si>
    <t>S&amp;P Transatlantic 100 Net Zero 2050 Paris-Aligned ESG Select FMC Weighted IndexAugust 2024Month-end</t>
  </si>
  <si>
    <t>S&amp;P Transatlantic 100 Net Zero 2050 Paris-Aligned ESG Select FMC Weighted IndexJuly 2024Month-end</t>
  </si>
  <si>
    <t>S&amp;P Transatlantic 100 Net Zero 2050 Paris-Aligned ESG Select FMC Weighted IndexJune 2024Month-end</t>
  </si>
  <si>
    <t>S&amp;P Transatlantic 100 Net Zero 2050 Paris-Aligned ESG Select FMC Weighted IndexMay 2024Month-end</t>
  </si>
  <si>
    <t>S&amp;P Transatlantic 100 Net Zero 2050 Paris-Aligned ESG Select FMC Weighted IndexApril 2024Month-end</t>
  </si>
  <si>
    <t>S&amp;P Transatlantic 100 Net Zero 2050 Paris-Aligned ESG Select FMC Weighted IndexMarch 2024Month-end</t>
  </si>
  <si>
    <t>S&amp;P Transatlantic 100 Net Zero 2050 Paris-Aligned ESG Select FMC Weighted IndexFebruary 2024Month-end</t>
  </si>
  <si>
    <t>S&amp;P Transatlantic 100 Net Zero 2050 Paris-Aligned ESG Select FMC Weighted IndexJanuary 2024Month-end</t>
  </si>
  <si>
    <t>S&amp;P Transatlantic 100 Net Zero 2050 Paris-Aligned ESG Select IndexDecember 2024Month-end</t>
  </si>
  <si>
    <t>S&amp;P Transatlantic 100 Net Zero 2050 Paris-Aligned ESG Select IndexNovember 2024Month-end</t>
  </si>
  <si>
    <t>S&amp;P Transatlantic 100 Net Zero 2050 Paris-Aligned ESG Select IndexOctober 2024Month-end</t>
  </si>
  <si>
    <t>S&amp;P Transatlantic 100 Net Zero 2050 Paris-Aligned ESG Select IndexSeptember 2024Month-end</t>
  </si>
  <si>
    <t>S&amp;P Transatlantic 100 Net Zero 2050 Paris-Aligned ESG Select IndexAugust 2024Month-end</t>
  </si>
  <si>
    <t>S&amp;P Transatlantic 100 Net Zero 2050 Paris-Aligned ESG Select IndexJuly 2024Month-end</t>
  </si>
  <si>
    <t>S&amp;P Transatlantic 100 Net Zero 2050 Paris-Aligned ESG Select IndexJune 2024Month-end</t>
  </si>
  <si>
    <t>S&amp;P Transatlantic 100 Net Zero 2050 Paris-Aligned ESG Select IndexMay 2024Month-end</t>
  </si>
  <si>
    <t>S&amp;P Transatlantic 100 Net Zero 2050 Paris-Aligned ESG Select IndexApril 2024Month-end</t>
  </si>
  <si>
    <t>S&amp;P Transatlantic 100 Net Zero 2050 Paris-Aligned ESG Select IndexMarch 2024Month-end</t>
  </si>
  <si>
    <t>S&amp;P Transatlantic 100 Net Zero 2050 Paris-Aligned ESG Select IndexFebruary 2024Month-end</t>
  </si>
  <si>
    <t>S&amp;P Transatlantic 100 Net Zero 2050 Paris-Aligned ESG Select IndexJanuary 2024Month-end</t>
  </si>
  <si>
    <t>S&amp;P Transatlantic 100 Net Zero 2050 Paris-Aligned Select FMC Weighted IndexDecember 2024Month-end</t>
  </si>
  <si>
    <t>S&amp;P Transatlantic 100 Net Zero 2050 Paris-Aligned Select FMC Weighted IndexNovember 2024Month-end</t>
  </si>
  <si>
    <t>S&amp;P Transatlantic 100 Net Zero 2050 Paris-Aligned Select FMC Weighted IndexOctober 2024Month-end</t>
  </si>
  <si>
    <t>S&amp;P Transatlantic 100 Net Zero 2050 Paris-Aligned Select FMC Weighted IndexSeptember 2024Month-end</t>
  </si>
  <si>
    <t>S&amp;P Transatlantic 100 Net Zero 2050 Paris-Aligned Select FMC Weighted IndexAugust 2024Month-end</t>
  </si>
  <si>
    <t>S&amp;P Transatlantic 100 Net Zero 2050 Paris-Aligned Select FMC Weighted IndexJuly 2024Month-end</t>
  </si>
  <si>
    <t>S&amp;P Transatlantic 100 Net Zero 2050 Paris-Aligned Select FMC Weighted IndexJune 2024Month-end</t>
  </si>
  <si>
    <t>S&amp;P Transatlantic 100 Net Zero 2050 Paris-Aligned Select FMC Weighted IndexMay 2024Month-end</t>
  </si>
  <si>
    <t>S&amp;P Transatlantic 100 Net Zero 2050 Paris-Aligned Select FMC Weighted IndexApril 2024Month-end</t>
  </si>
  <si>
    <t>S&amp;P Transatlantic 100 Net Zero 2050 Paris-Aligned Select FMC Weighted IndexMarch 2024Month-end</t>
  </si>
  <si>
    <t>S&amp;P Transatlantic 100 Net Zero 2050 Paris-Aligned Select FMC Weighted IndexFebruary 2024Month-end</t>
  </si>
  <si>
    <t>S&amp;P Transatlantic 100 Net Zero 2050 Paris-Aligned Select FMC Weighted IndexJanuary 2024Month-end</t>
  </si>
  <si>
    <t>S&amp;P Transatlantic 40 ESG-Momentum Tilted Equal Weight IndexDecember 2024Month-end</t>
  </si>
  <si>
    <t>S&amp;P Transatlantic 40 ESG-Momentum Tilted Equal Weight IndexNovember 2024Month-end</t>
  </si>
  <si>
    <t>S&amp;P Transatlantic 40 ESG-Momentum Tilted Equal Weight IndexOctober 2024Month-end</t>
  </si>
  <si>
    <t>S&amp;P Transatlantic 40 ESG-Momentum Tilted Equal Weight IndexSeptember 2024Month-end</t>
  </si>
  <si>
    <t>S&amp;P Transatlantic 40 ESG-Momentum Tilted Equal Weight IndexAugust 2024Month-end</t>
  </si>
  <si>
    <t>S&amp;P Transatlantic 40 ESG-Momentum Tilted Equal Weight IndexJuly 2024Month-end</t>
  </si>
  <si>
    <t>S&amp;P Transatlantic 40 ESG-Momentum Tilted Equal Weight IndexJune 2024Month-end</t>
  </si>
  <si>
    <t>S&amp;P Transatlantic 40 ESG-Momentum Tilted Equal Weight IndexMay 2024Month-end</t>
  </si>
  <si>
    <t>S&amp;P Transatlantic 40 ESG-Momentum Tilted Equal Weight IndexApril 2024Month-end</t>
  </si>
  <si>
    <t>S&amp;P Transatlantic 40 ESG-Momentum Tilted Equal Weight IndexMarch 2024Month-end</t>
  </si>
  <si>
    <t>S&amp;P Transatlantic 40 ESG-Momentum Tilted Equal Weight IndexFebruary 2024Month-end</t>
  </si>
  <si>
    <t>S&amp;P Transatlantic 40 ESG-Momentum Tilted Equal Weight IndexJanuary 2024Month-end</t>
  </si>
  <si>
    <t>S&amp;P Transatlantic 50 Net Zero 2050 Climate Transition Select IndexDecember 2024Month-end</t>
  </si>
  <si>
    <t>S&amp;P Transatlantic 50 Net Zero 2050 Climate Transition Select IndexNovember 2024Month-end</t>
  </si>
  <si>
    <t>S&amp;P Transatlantic 50 Net Zero 2050 Climate Transition Select IndexOctober 2024Month-end</t>
  </si>
  <si>
    <t>S&amp;P Transatlantic 50 Net Zero 2050 Climate Transition Select IndexSeptember 2024Month-end</t>
  </si>
  <si>
    <t>S&amp;P Transatlantic 50 Net Zero 2050 Climate Transition Select IndexAugust 2024Month-end</t>
  </si>
  <si>
    <t>S&amp;P Transatlantic 50 Net Zero 2050 Climate Transition Select IndexJuly 2024Month-end</t>
  </si>
  <si>
    <t>S&amp;P Transatlantic 50 Net Zero 2050 Climate Transition Select IndexJune 2024Month-end</t>
  </si>
  <si>
    <t>S&amp;P Transatlantic 50 Net Zero 2050 Climate Transition Select IndexMay 2024Month-end</t>
  </si>
  <si>
    <t>S&amp;P Transatlantic 50 Net Zero 2050 Climate Transition Select IndexApril 2024Month-end</t>
  </si>
  <si>
    <t>S&amp;P Transatlantic 50 Net Zero 2050 Climate Transition Select IndexMarch 2024Month-end</t>
  </si>
  <si>
    <t>S&amp;P Transatlantic 50 Net Zero 2050 Climate Transition Select IndexFebruary 2024Month-end</t>
  </si>
  <si>
    <t>S&amp;P Transatlantic 50 Net Zero 2050 Climate Transition Select IndexJanuary 2024Month-end</t>
  </si>
  <si>
    <t>S&amp;P Transatlantic 50 Net Zero 2050 Paris-Aligned Select IndexDecember 2024Month-end</t>
  </si>
  <si>
    <t>S&amp;P Transatlantic 50 Net Zero 2050 Paris-Aligned Select IndexNovember 2024Month-end</t>
  </si>
  <si>
    <t>S&amp;P Transatlantic 50 Net Zero 2050 Paris-Aligned Select IndexOctober 2024Month-end</t>
  </si>
  <si>
    <t>S&amp;P Transatlantic 50 Net Zero 2050 Paris-Aligned Select IndexSeptember 2024Month-end</t>
  </si>
  <si>
    <t>S&amp;P Transatlantic 50 Net Zero 2050 Paris-Aligned Select IndexAugust 2024Month-end</t>
  </si>
  <si>
    <t>S&amp;P Transatlantic 50 Net Zero 2050 Paris-Aligned Select IndexJuly 2024Month-end</t>
  </si>
  <si>
    <t>S&amp;P Transatlantic 50 Net Zero 2050 Paris-Aligned Select IndexJune 2024Month-end</t>
  </si>
  <si>
    <t>S&amp;P Transatlantic 50 Net Zero 2050 Paris-Aligned Select IndexMay 2024Month-end</t>
  </si>
  <si>
    <t>S&amp;P Transatlantic 50 Net Zero 2050 Paris-Aligned Select IndexApril 2024Month-end</t>
  </si>
  <si>
    <t>S&amp;P Transatlantic 50 Net Zero 2050 Paris-Aligned Select IndexMarch 2024Month-end</t>
  </si>
  <si>
    <t>S&amp;P Transatlantic 50 Net Zero 2050 Paris-Aligned Select IndexFebruary 2024Month-end</t>
  </si>
  <si>
    <t>S&amp;P Transatlantic 50 Net Zero 2050 Paris-Aligned Select IndexJanuary 2024Month-end</t>
  </si>
  <si>
    <t>S&amp;P Transatlantic 50 SDG FMC Weighted IndexDecember 2024Month-end</t>
  </si>
  <si>
    <t>S&amp;P Transatlantic 50 SDG FMC Weighted IndexNovember 2024Month-end</t>
  </si>
  <si>
    <t>S&amp;P Transatlantic 50 SDG FMC Weighted IndexOctober 2024Month-end</t>
  </si>
  <si>
    <t>S&amp;P Transatlantic 50 SDG FMC Weighted IndexSeptember 2024Month-end</t>
  </si>
  <si>
    <t>S&amp;P Transatlantic 50 SDG FMC Weighted IndexAugust 2024Month-end</t>
  </si>
  <si>
    <t>S&amp;P Transatlantic 50 SDG FMC Weighted IndexJuly 2024Month-end</t>
  </si>
  <si>
    <t>S&amp;P Transatlantic 50 SDG FMC Weighted IndexJune 2024Month-end</t>
  </si>
  <si>
    <t>S&amp;P Transatlantic 50 SDG FMC Weighted IndexMay 2024Month-end</t>
  </si>
  <si>
    <t>S&amp;P Transatlantic 50 SDG FMC Weighted IndexApril 2024Month-end</t>
  </si>
  <si>
    <t>S&amp;P Transatlantic 50 SDG FMC Weighted IndexMarch 2024Month-end</t>
  </si>
  <si>
    <t>S&amp;P Transatlantic 50 SDG FMC Weighted IndexFebruary 2024Month-end</t>
  </si>
  <si>
    <t>S&amp;P Transatlantic 50 SDG FMC Weighted IndexJanuary 2024Month-end</t>
  </si>
  <si>
    <t>S&amp;P Transatlantic 80 Low Carbon &amp; Water Intensity ESG Select Equal Weight IndexDecember 2024Month-end</t>
  </si>
  <si>
    <t>S&amp;P Transatlantic 80 Low Carbon &amp; Water Intensity ESG Select Equal Weight IndexNovember 2024Month-end</t>
  </si>
  <si>
    <t>S&amp;P Transatlantic 80 Low Carbon &amp; Water Intensity ESG Select Equal Weight IndexOctober 2024Month-end</t>
  </si>
  <si>
    <t>S&amp;P Transatlantic 80 Low Carbon &amp; Water Intensity ESG Select Equal Weight IndexSeptember 2024Month-end</t>
  </si>
  <si>
    <t>S&amp;P Transatlantic 80 Low Carbon &amp; Water Intensity ESG Select Equal Weight IndexAugust 2024Month-end</t>
  </si>
  <si>
    <t>S&amp;P Transatlantic 80 Low Carbon &amp; Water Intensity ESG Select Equal Weight IndexJuly 2024Month-end</t>
  </si>
  <si>
    <t>S&amp;P Transatlantic 80 Low Carbon &amp; Water Intensity ESG Select Equal Weight IndexJune 2024Month-end</t>
  </si>
  <si>
    <t>S&amp;P Transatlantic 80 Low Carbon &amp; Water Intensity ESG Select Equal Weight IndexMay 2024Month-end</t>
  </si>
  <si>
    <t>S&amp;P Transatlantic 80 Low Carbon &amp; Water Intensity ESG Select Equal Weight IndexApril 2024Month-end</t>
  </si>
  <si>
    <t>S&amp;P Transatlantic 80 Low Carbon &amp; Water Intensity ESG Select Equal Weight IndexMarch 2024Month-end</t>
  </si>
  <si>
    <t>S&amp;P Transatlantic 80 Low Carbon &amp; Water Intensity ESG Select Equal Weight IndexFebruary 2024Month-end</t>
  </si>
  <si>
    <t>S&amp;P Transatlantic 80 Low Carbon &amp; Water Intensity ESG Select Equal Weight IndexJanuary 2024Month-end</t>
  </si>
  <si>
    <t>S&amp;P U.A.E. Domestic IndexDecember 2024Month-end</t>
  </si>
  <si>
    <t>S&amp;P U.A.E. Domestic IndexNovember 2024Month-end</t>
  </si>
  <si>
    <t>S&amp;P U.A.E. Domestic IndexOctober 2024Month-end</t>
  </si>
  <si>
    <t>S&amp;P U.A.E. Domestic IndexSeptember 2024Month-end</t>
  </si>
  <si>
    <t>S&amp;P U.A.E. Domestic IndexAugust 2024Month-end</t>
  </si>
  <si>
    <t>S&amp;P U.A.E. Domestic IndexJuly 2024Month-end</t>
  </si>
  <si>
    <t>S&amp;P U.A.E. Domestic IndexJune 2024Month-end</t>
  </si>
  <si>
    <t>S&amp;P U.A.E. Domestic IndexMay 2024Month-end</t>
  </si>
  <si>
    <t>S&amp;P U.A.E. Domestic IndexApril 2024Month-end</t>
  </si>
  <si>
    <t>S&amp;P U.A.E. Domestic IndexMarch 2024Month-end</t>
  </si>
  <si>
    <t>S&amp;P U.A.E. Domestic IndexFebruary 2024Month-end</t>
  </si>
  <si>
    <t>S&amp;P U.A.E. Domestic IndexJanuary 2024Month-end</t>
  </si>
  <si>
    <t>S&amp;P UK Net Zero 2050 Climate Transition ESG IndexDecember 2024Month-end</t>
  </si>
  <si>
    <t>S&amp;P UK Net Zero 2050 Climate Transition ESG IndexNovember 2024Month-end</t>
  </si>
  <si>
    <t>S&amp;P UK Net Zero 2050 Climate Transition ESG IndexOctober 2024Month-end</t>
  </si>
  <si>
    <t>S&amp;P UK Net Zero 2050 Climate Transition ESG IndexSeptember 2024Month-end</t>
  </si>
  <si>
    <t>S&amp;P UK Net Zero 2050 Climate Transition ESG IndexAugust 2024Month-end</t>
  </si>
  <si>
    <t>S&amp;P UK Net Zero 2050 Climate Transition ESG IndexJuly 2024Month-end</t>
  </si>
  <si>
    <t>S&amp;P UK Net Zero 2050 Climate Transition ESG IndexJune 2024Month-end</t>
  </si>
  <si>
    <t>S&amp;P UK Net Zero 2050 Climate Transition ESG IndexMay 2024Month-end</t>
  </si>
  <si>
    <t>S&amp;P UK Net Zero 2050 Climate Transition ESG IndexApril 2024Month-end</t>
  </si>
  <si>
    <t>S&amp;P UK Net Zero 2050 Climate Transition ESG IndexMarch 2024Month-end</t>
  </si>
  <si>
    <t>S&amp;P UK Net Zero 2050 Climate Transition ESG IndexFebruary 2024Month-end</t>
  </si>
  <si>
    <t>S&amp;P UK Net Zero 2050 Climate Transition ESG IndexJanuary 2024Month-end</t>
  </si>
  <si>
    <t>S&amp;P UK Net Zero 2050 Paris-Aligned ESG IndexDecember 2024Month-end</t>
  </si>
  <si>
    <t>S&amp;P UK Net Zero 2050 Paris-Aligned ESG IndexNovember 2024Month-end</t>
  </si>
  <si>
    <t>S&amp;P UK Net Zero 2050 Paris-Aligned ESG IndexOctober 2024Month-end</t>
  </si>
  <si>
    <t>S&amp;P UK Net Zero 2050 Paris-Aligned ESG IndexSeptember 2024Month-end</t>
  </si>
  <si>
    <t>S&amp;P UK Net Zero 2050 Paris-Aligned ESG IndexAugust 2024Month-end</t>
  </si>
  <si>
    <t>S&amp;P UK Net Zero 2050 Paris-Aligned ESG IndexJuly 2024Month-end</t>
  </si>
  <si>
    <t>S&amp;P UK Net Zero 2050 Paris-Aligned ESG IndexJune 2024Month-end</t>
  </si>
  <si>
    <t>S&amp;P UK Net Zero 2050 Paris-Aligned ESG IndexMay 2024Month-end</t>
  </si>
  <si>
    <t>S&amp;P UK Net Zero 2050 Paris-Aligned ESG IndexApril 2024Month-end</t>
  </si>
  <si>
    <t>S&amp;P UK Net Zero 2050 Paris-Aligned ESG IndexMarch 2024Month-end</t>
  </si>
  <si>
    <t>S&amp;P UK Net Zero 2050 Paris-Aligned ESG IndexFebruary 2024Month-end</t>
  </si>
  <si>
    <t>S&amp;P UK Net Zero 2050 Paris-Aligned ESG IndexJanuary 2024Month-end</t>
  </si>
  <si>
    <t>S&amp;P United Kingdom BMIDecember 2024Month-end</t>
  </si>
  <si>
    <t>S&amp;P United Kingdom BMINovember 2024Month-end</t>
  </si>
  <si>
    <t>S&amp;P United Kingdom BMIOctober 2024Month-end</t>
  </si>
  <si>
    <t>S&amp;P United Kingdom BMISeptember 2024Month-end</t>
  </si>
  <si>
    <t>S&amp;P United Kingdom BMIAugust 2024Month-end</t>
  </si>
  <si>
    <t>S&amp;P United Kingdom BMIJuly 2024Month-end</t>
  </si>
  <si>
    <t>S&amp;P United Kingdom BMIJune 2024Month-end</t>
  </si>
  <si>
    <t>S&amp;P United Kingdom BMIMay 2024Month-end</t>
  </si>
  <si>
    <t>S&amp;P United Kingdom BMIApril 2024Month-end</t>
  </si>
  <si>
    <t>S&amp;P United Kingdom BMIMarch 2024Month-end</t>
  </si>
  <si>
    <t>S&amp;P United Kingdom BMIFebruary 2024Month-end</t>
  </si>
  <si>
    <t>S&amp;P United Kingdom BMIJanuary 2024Month-end</t>
  </si>
  <si>
    <t>S&amp;P United States LargeMidCapDecember 2024Month-end</t>
  </si>
  <si>
    <t>S&amp;P United States LargeMidCapNovember 2024Month-end</t>
  </si>
  <si>
    <t>S&amp;P United States LargeMidCapOctober 2024Month-end</t>
  </si>
  <si>
    <t>S&amp;P United States LargeMidCapSeptember 2024Month-end</t>
  </si>
  <si>
    <t>S&amp;P United States LargeMidCapAugust 2024Month-end</t>
  </si>
  <si>
    <t>S&amp;P United States LargeMidCapJuly 2024Month-end</t>
  </si>
  <si>
    <t>S&amp;P United States LargeMidCapJune 2024Month-end</t>
  </si>
  <si>
    <t>S&amp;P United States LargeMidCapMay 2024Month-end</t>
  </si>
  <si>
    <t>S&amp;P United States LargeMidCapApril 2024Month-end</t>
  </si>
  <si>
    <t>S&amp;P United States LargeMidCapMarch 2024Month-end</t>
  </si>
  <si>
    <t>S&amp;P United States LargeMidCapFebruary 2024Month-end</t>
  </si>
  <si>
    <t>S&amp;P United States LargeMidCapJanuary 2024Month-end</t>
  </si>
  <si>
    <t>S&amp;P United States LargeMidCap Scored &amp; Screened IndexDecember 2024Month-end</t>
  </si>
  <si>
    <t>S&amp;P United States LargeMidCap Scored &amp; Screened IndexNovember 2024Month-end</t>
  </si>
  <si>
    <t>S&amp;P United States LargeMidCap Scored &amp; Screened IndexOctober 2024Month-end</t>
  </si>
  <si>
    <t>S&amp;P United States LargeMidCap Scored &amp; Screened IndexSeptember 2024Month-end</t>
  </si>
  <si>
    <t>S&amp;P United States LargeMidCap Scored &amp; Screened IndexAugust 2024Month-end</t>
  </si>
  <si>
    <t>S&amp;P United States LargeMidCap Scored &amp; Screened IndexJuly 2024Month-end</t>
  </si>
  <si>
    <t>S&amp;P United States LargeMidCap Scored &amp; Screened IndexJune 2024Month-end</t>
  </si>
  <si>
    <t>S&amp;P United States LargeMidCap Scored &amp; Screened IndexMay 2024Month-end</t>
  </si>
  <si>
    <t>S&amp;P United States LargeMidCap Scored &amp; Screened IndexApril 2024Month-end</t>
  </si>
  <si>
    <t>S&amp;P United States LargeMidCap Scored &amp; Screened IndexMarch 2024Month-end</t>
  </si>
  <si>
    <t>S&amp;P United States LargeMidCap Scored &amp; Screened IndexFebruary 2024Month-end</t>
  </si>
  <si>
    <t>S&amp;P United States LargeMidCap Scored &amp; Screened IndexJanuary 2024Month-end</t>
  </si>
  <si>
    <t>S&amp;P Western Europe Plus LargeMidCap 100 Paris-Aligned Transition ESG IndexDecember 2024Month-end</t>
  </si>
  <si>
    <t>S&amp;P Western Europe Plus LargeMidCap 100 Paris-Aligned Transition ESG IndexNovember 2024Month-end</t>
  </si>
  <si>
    <t>S&amp;P Western Europe Plus LargeMidCap 100 Paris-Aligned Transition ESG IndexOctober 2024Month-end</t>
  </si>
  <si>
    <t>S&amp;P Western Europe Plus LargeMidCap 100 Paris-Aligned Transition ESG IndexSeptember 2024Month-end</t>
  </si>
  <si>
    <t>S&amp;P Western Europe Plus LargeMidCap 100 Paris-Aligned Transition ESG IndexAugust 2024Month-end</t>
  </si>
  <si>
    <t>S&amp;P Western Europe Plus LargeMidCap 100 Paris-Aligned Transition ESG IndexJuly 2024Month-end</t>
  </si>
  <si>
    <t>S&amp;P Western Europe Plus LargeMidCap 100 Paris-Aligned Transition ESG IndexJune 2024Month-end</t>
  </si>
  <si>
    <t>S&amp;P Western Europe Plus LargeMidCap 100 Paris-Aligned Transition ESG IndexMay 2024Month-end</t>
  </si>
  <si>
    <t>S&amp;P Western Europe Plus LargeMidCap 100 Paris-Aligned Transition ESG IndexApril 2024Month-end</t>
  </si>
  <si>
    <t>S&amp;P Western Europe Plus LargeMidCap 100 Paris-Aligned Transition ESG IndexMarch 2024Month-end</t>
  </si>
  <si>
    <t>S&amp;P Western Europe Plus LargeMidCap 100 Paris-Aligned Transition ESG IndexFebruary 2024Month-end</t>
  </si>
  <si>
    <t>S&amp;P Western Europe Plus LargeMidCap 100 Paris-Aligned Transition ESG IndexJanuary 2024Month-end</t>
  </si>
  <si>
    <t>S&amp;P World Banks (Industry Group) IndexDecember 2024Month-end</t>
  </si>
  <si>
    <t>S&amp;P World Banks (Industry Group) IndexNovember 2024Month-end</t>
  </si>
  <si>
    <t>S&amp;P World Banks (Industry Group) IndexOctober 2024Month-end</t>
  </si>
  <si>
    <t>S&amp;P World Banks (Industry Group) IndexSeptember 2024Month-end</t>
  </si>
  <si>
    <t>S&amp;P World Banks (Industry Group) IndexAugust 2024Month-end</t>
  </si>
  <si>
    <t>S&amp;P World Banks (Industry Group) IndexJuly 2024Month-end</t>
  </si>
  <si>
    <t>S&amp;P World Banks (Industry Group) IndexJune 2024Month-end</t>
  </si>
  <si>
    <t>S&amp;P World Banks (Industry Group) IndexMay 2024Month-end</t>
  </si>
  <si>
    <t>S&amp;P World Banks (Industry Group) IndexApril 2024Month-end</t>
  </si>
  <si>
    <t>S&amp;P World Banks (Industry Group) IndexMarch 2024Month-end</t>
  </si>
  <si>
    <t>S&amp;P World Banks (Industry Group) IndexFebruary 2024Month-end</t>
  </si>
  <si>
    <t>S&amp;P World Banks (Industry Group) IndexJanuary 2024Month-end</t>
  </si>
  <si>
    <t>S&amp;P World Climate Resilience Tilted IndexDecember 2024Month-end</t>
  </si>
  <si>
    <t>S&amp;P World Climate Resilience Tilted IndexNovember 2024Month-end</t>
  </si>
  <si>
    <t>S&amp;P World Climate Resilience Tilted IndexOctober 2024Month-end</t>
  </si>
  <si>
    <t>S&amp;P World Climate Resilience Tilted IndexSeptember 2024Month-end</t>
  </si>
  <si>
    <t>S&amp;P World Climate Resilience Tilted IndexAugust 2024Month-end</t>
  </si>
  <si>
    <t>S&amp;P World Climate Resilience Tilted IndexJuly 2024Month-end</t>
  </si>
  <si>
    <t>S&amp;P World Climate Resilience Tilted IndexJune 2024Month-end</t>
  </si>
  <si>
    <t>S&amp;P World Climate Resilience Tilted IndexMay 2024Month-end</t>
  </si>
  <si>
    <t>S&amp;P World Climate Resilience Tilted IndexApril 2024Month-end</t>
  </si>
  <si>
    <t>S&amp;P World Climate Resilience Tilted IndexMarch 2024Month-end</t>
  </si>
  <si>
    <t>S&amp;P World Climate Resilience Tilted IndexFebruary 2024Month-end</t>
  </si>
  <si>
    <t>S&amp;P World Climate Resilience Tilted IndexJanuary 2024Month-end</t>
  </si>
  <si>
    <t>S&amp;P World Communication Services (Sector) IndexDecember 2024Month-end</t>
  </si>
  <si>
    <t>S&amp;P World Communication Services (Sector) IndexNovember 2024Month-end</t>
  </si>
  <si>
    <t>S&amp;P World Communication Services (Sector) IndexOctober 2024Month-end</t>
  </si>
  <si>
    <t>S&amp;P World Communication Services (Sector) IndexSeptember 2024Month-end</t>
  </si>
  <si>
    <t>S&amp;P World Communication Services (Sector) IndexAugust 2024Month-end</t>
  </si>
  <si>
    <t>S&amp;P World Communication Services (Sector) IndexJuly 2024Month-end</t>
  </si>
  <si>
    <t>S&amp;P World Communication Services (Sector) IndexJune 2024Month-end</t>
  </si>
  <si>
    <t>S&amp;P World Communication Services (Sector) IndexMay 2024Month-end</t>
  </si>
  <si>
    <t>S&amp;P World Communication Services (Sector) IndexApril 2024Month-end</t>
  </si>
  <si>
    <t>S&amp;P World Communication Services (Sector) IndexMarch 2024Month-end</t>
  </si>
  <si>
    <t>S&amp;P World Communication Services (Sector) IndexFebruary 2024Month-end</t>
  </si>
  <si>
    <t>S&amp;P World Communication Services (Sector) IndexJanuary 2024Month-end</t>
  </si>
  <si>
    <t>S&amp;P World Consumer Discretionary (Sector) IndexDecember 2024Month-end</t>
  </si>
  <si>
    <t>S&amp;P World Consumer Discretionary (Sector) IndexNovember 2024Month-end</t>
  </si>
  <si>
    <t>S&amp;P World Consumer Discretionary (Sector) IndexOctober 2024Month-end</t>
  </si>
  <si>
    <t>S&amp;P World Consumer Discretionary (Sector) IndexSeptember 2024Month-end</t>
  </si>
  <si>
    <t>S&amp;P World Consumer Discretionary (Sector) IndexAugust 2024Month-end</t>
  </si>
  <si>
    <t>S&amp;P World Consumer Discretionary (Sector) IndexJuly 2024Month-end</t>
  </si>
  <si>
    <t>S&amp;P World Consumer Discretionary (Sector) IndexJune 2024Month-end</t>
  </si>
  <si>
    <t>S&amp;P World Consumer Discretionary (Sector) IndexMay 2024Month-end</t>
  </si>
  <si>
    <t>S&amp;P World Consumer Discretionary (Sector) IndexApril 2024Month-end</t>
  </si>
  <si>
    <t>S&amp;P World Consumer Discretionary (Sector) IndexMarch 2024Month-end</t>
  </si>
  <si>
    <t>S&amp;P World Consumer Discretionary (Sector) IndexFebruary 2024Month-end</t>
  </si>
  <si>
    <t>S&amp;P World Consumer Discretionary (Sector) IndexJanuary 2024Month-end</t>
  </si>
  <si>
    <t>S&amp;P World Consumer Staples (Sector) IndexDecember 2024Month-end</t>
  </si>
  <si>
    <t>S&amp;P World Consumer Staples (Sector) IndexNovember 2024Month-end</t>
  </si>
  <si>
    <t>S&amp;P World Consumer Staples (Sector) IndexOctober 2024Month-end</t>
  </si>
  <si>
    <t>S&amp;P World Consumer Staples (Sector) IndexSeptember 2024Month-end</t>
  </si>
  <si>
    <t>S&amp;P World Consumer Staples (Sector) IndexAugust 2024Month-end</t>
  </si>
  <si>
    <t>S&amp;P World Consumer Staples (Sector) IndexJuly 2024Month-end</t>
  </si>
  <si>
    <t>S&amp;P World Consumer Staples (Sector) IndexJune 2024Month-end</t>
  </si>
  <si>
    <t>S&amp;P World Consumer Staples (Sector) IndexMay 2024Month-end</t>
  </si>
  <si>
    <t>S&amp;P World Consumer Staples (Sector) IndexApril 2024Month-end</t>
  </si>
  <si>
    <t>S&amp;P World Consumer Staples (Sector) IndexMarch 2024Month-end</t>
  </si>
  <si>
    <t>S&amp;P World Consumer Staples (Sector) IndexFebruary 2024Month-end</t>
  </si>
  <si>
    <t>S&amp;P World Consumer Staples (Sector) IndexJanuary 2024Month-end</t>
  </si>
  <si>
    <t>S&amp;P World Energy (Sector) IndexDecember 2024Month-end</t>
  </si>
  <si>
    <t>S&amp;P World Energy (Sector) IndexNovember 2024Month-end</t>
  </si>
  <si>
    <t>S&amp;P World Energy (Sector) IndexOctober 2024Month-end</t>
  </si>
  <si>
    <t>S&amp;P World Energy (Sector) IndexSeptember 2024Month-end</t>
  </si>
  <si>
    <t>S&amp;P World Energy (Sector) IndexAugust 2024Month-end</t>
  </si>
  <si>
    <t>S&amp;P World Energy (Sector) IndexJuly 2024Month-end</t>
  </si>
  <si>
    <t>S&amp;P World Energy (Sector) IndexJune 2024Month-end</t>
  </si>
  <si>
    <t>S&amp;P World Energy (Sector) IndexMay 2024Month-end</t>
  </si>
  <si>
    <t>S&amp;P World Energy (Sector) IndexApril 2024Month-end</t>
  </si>
  <si>
    <t>S&amp;P World Energy (Sector) IndexMarch 2024Month-end</t>
  </si>
  <si>
    <t>S&amp;P World Energy (Sector) IndexFebruary 2024Month-end</t>
  </si>
  <si>
    <t>S&amp;P World Energy (Sector) IndexJanuary 2024Month-end</t>
  </si>
  <si>
    <t>S&amp;P World ESG Enhanced Communication Services IndexDecember 2024Month-end</t>
  </si>
  <si>
    <t>S&amp;P World ESG Enhanced Communication Services IndexNovember 2024Month-end</t>
  </si>
  <si>
    <t>S&amp;P World ESG Enhanced Communication Services IndexOctober 2024Month-end</t>
  </si>
  <si>
    <t>S&amp;P World ESG Enhanced Communication Services IndexSeptember 2024Month-end</t>
  </si>
  <si>
    <t>S&amp;P World ESG Enhanced Communication Services IndexAugust 2024Month-end</t>
  </si>
  <si>
    <t>S&amp;P World ESG Enhanced Communication Services IndexJuly 2024Month-end</t>
  </si>
  <si>
    <t>S&amp;P World ESG Enhanced Communication Services IndexJune 2024Month-end</t>
  </si>
  <si>
    <t>S&amp;P World ESG Enhanced Communication Services IndexMay 2024Month-end</t>
  </si>
  <si>
    <t>S&amp;P World ESG Enhanced Communication Services IndexApril 2024Month-end</t>
  </si>
  <si>
    <t>S&amp;P World ESG Enhanced Communication Services IndexMarch 2024Month-end</t>
  </si>
  <si>
    <t>S&amp;P World ESG Enhanced Communication Services IndexFebruary 2024Month-end</t>
  </si>
  <si>
    <t>S&amp;P World ESG Enhanced Communication Services IndexJanuary 2024Month-end</t>
  </si>
  <si>
    <t>S&amp;P World ESG Enhanced Consumer Discretionary IndexDecember 2024Month-end</t>
  </si>
  <si>
    <t>S&amp;P World ESG Enhanced Consumer Discretionary IndexNovember 2024Month-end</t>
  </si>
  <si>
    <t>S&amp;P World ESG Enhanced Consumer Discretionary IndexOctober 2024Month-end</t>
  </si>
  <si>
    <t>S&amp;P World ESG Enhanced Consumer Discretionary IndexSeptember 2024Month-end</t>
  </si>
  <si>
    <t>S&amp;P World ESG Enhanced Consumer Discretionary IndexAugust 2024Month-end</t>
  </si>
  <si>
    <t>S&amp;P World ESG Enhanced Consumer Discretionary IndexJuly 2024Month-end</t>
  </si>
  <si>
    <t>S&amp;P World ESG Enhanced Consumer Discretionary IndexJune 2024Month-end</t>
  </si>
  <si>
    <t>S&amp;P World ESG Enhanced Consumer Discretionary IndexMay 2024Month-end</t>
  </si>
  <si>
    <t>S&amp;P World ESG Enhanced Consumer Discretionary IndexApril 2024Month-end</t>
  </si>
  <si>
    <t>S&amp;P World ESG Enhanced Consumer Discretionary IndexMarch 2024Month-end</t>
  </si>
  <si>
    <t>S&amp;P World ESG Enhanced Consumer Discretionary IndexFebruary 2024Month-end</t>
  </si>
  <si>
    <t>S&amp;P World ESG Enhanced Consumer Discretionary IndexJanuary 2024Month-end</t>
  </si>
  <si>
    <t>S&amp;P World ESG Enhanced Consumer Staples IndexDecember 2024Month-end</t>
  </si>
  <si>
    <t>S&amp;P World ESG Enhanced Consumer Staples IndexNovember 2024Month-end</t>
  </si>
  <si>
    <t>S&amp;P World ESG Enhanced Consumer Staples IndexOctober 2024Month-end</t>
  </si>
  <si>
    <t>S&amp;P World ESG Enhanced Consumer Staples IndexSeptember 2024Month-end</t>
  </si>
  <si>
    <t>S&amp;P World ESG Enhanced Consumer Staples IndexAugust 2024Month-end</t>
  </si>
  <si>
    <t>S&amp;P World ESG Enhanced Consumer Staples IndexJuly 2024Month-end</t>
  </si>
  <si>
    <t>S&amp;P World ESG Enhanced Consumer Staples IndexJune 2024Month-end</t>
  </si>
  <si>
    <t>S&amp;P World ESG Enhanced Consumer Staples IndexMay 2024Month-end</t>
  </si>
  <si>
    <t>S&amp;P World ESG Enhanced Consumer Staples IndexApril 2024Month-end</t>
  </si>
  <si>
    <t>S&amp;P World ESG Enhanced Consumer Staples IndexMarch 2024Month-end</t>
  </si>
  <si>
    <t>S&amp;P World ESG Enhanced Consumer Staples IndexFebruary 2024Month-end</t>
  </si>
  <si>
    <t>S&amp;P World ESG Enhanced Consumer Staples IndexJanuary 2024Month-end</t>
  </si>
  <si>
    <t>S&amp;P World Energy Targeted &amp; Screened IndexDecember 2024Month-end</t>
  </si>
  <si>
    <t>S&amp;P World Energy Targeted &amp; Screened IndexNovember 2024Month-end</t>
  </si>
  <si>
    <t>S&amp;P World Energy Targeted &amp; Screened IndexOctober 2024Month-end</t>
  </si>
  <si>
    <t>S&amp;P World Energy Targeted &amp; Screened IndexSeptember 2024Month-end</t>
  </si>
  <si>
    <t>S&amp;P World Energy Targeted &amp; Screened IndexAugust 2024Month-end</t>
  </si>
  <si>
    <t>S&amp;P World Energy Targeted &amp; Screened IndexJuly 2024Month-end</t>
  </si>
  <si>
    <t>S&amp;P World Energy Targeted &amp; Screened IndexJune 2024Month-end</t>
  </si>
  <si>
    <t>S&amp;P World Energy Targeted &amp; Screened IndexMay 2024Month-end</t>
  </si>
  <si>
    <t>S&amp;P World Energy Targeted &amp; Screened IndexApril 2024Month-end</t>
  </si>
  <si>
    <t>S&amp;P World Energy Targeted &amp; Screened IndexMarch 2024Month-end</t>
  </si>
  <si>
    <t>S&amp;P World Energy Targeted &amp; Screened IndexFebruary 2024Month-end</t>
  </si>
  <si>
    <t>S&amp;P World Energy Targeted &amp; Screened IndexJanuary 2024Month-end</t>
  </si>
  <si>
    <t>S&amp;P World ESG Enhanced Financials IndexDecember 2024Month-end</t>
  </si>
  <si>
    <t>S&amp;P World ESG Enhanced Financials IndexNovember 2024Month-end</t>
  </si>
  <si>
    <t>S&amp;P World ESG Enhanced Financials IndexOctober 2024Month-end</t>
  </si>
  <si>
    <t>S&amp;P World ESG Enhanced Financials IndexSeptember 2024Month-end</t>
  </si>
  <si>
    <t>S&amp;P World ESG Enhanced Financials IndexAugust 2024Month-end</t>
  </si>
  <si>
    <t>S&amp;P World ESG Enhanced Financials IndexJuly 2024Month-end</t>
  </si>
  <si>
    <t>S&amp;P World ESG Enhanced Financials IndexJune 2024Month-end</t>
  </si>
  <si>
    <t>S&amp;P World ESG Enhanced Financials IndexMay 2024Month-end</t>
  </si>
  <si>
    <t>S&amp;P World ESG Enhanced Financials IndexApril 2024Month-end</t>
  </si>
  <si>
    <t>S&amp;P World ESG Enhanced Financials IndexMarch 2024Month-end</t>
  </si>
  <si>
    <t>S&amp;P World ESG Enhanced Financials IndexFebruary 2024Month-end</t>
  </si>
  <si>
    <t>S&amp;P World ESG Enhanced Financials IndexJanuary 2024Month-end</t>
  </si>
  <si>
    <t>S&amp;P World ESG Enhanced Health Care IndexDecember 2024Month-end</t>
  </si>
  <si>
    <t>S&amp;P World ESG Enhanced Health Care IndexNovember 2024Month-end</t>
  </si>
  <si>
    <t>S&amp;P World ESG Enhanced Health Care IndexOctober 2024Month-end</t>
  </si>
  <si>
    <t>S&amp;P World ESG Enhanced Health Care IndexSeptember 2024Month-end</t>
  </si>
  <si>
    <t>S&amp;P World ESG Enhanced Health Care IndexAugust 2024Month-end</t>
  </si>
  <si>
    <t>S&amp;P World ESG Enhanced Health Care IndexJuly 2024Month-end</t>
  </si>
  <si>
    <t>S&amp;P World ESG Enhanced Health Care IndexJune 2024Month-end</t>
  </si>
  <si>
    <t>S&amp;P World ESG Enhanced Health Care IndexMay 2024Month-end</t>
  </si>
  <si>
    <t>S&amp;P World ESG Enhanced Health Care IndexApril 2024Month-end</t>
  </si>
  <si>
    <t>S&amp;P World ESG Enhanced Health Care IndexMarch 2024Month-end</t>
  </si>
  <si>
    <t>S&amp;P World ESG Enhanced Health Care IndexFebruary 2024Month-end</t>
  </si>
  <si>
    <t>S&amp;P World ESG Enhanced Health Care IndexJanuary 2024Month-end</t>
  </si>
  <si>
    <t>S&amp;P World ESG Enhanced Industrials IndexDecember 2024Month-end</t>
  </si>
  <si>
    <t>S&amp;P World ESG Enhanced Industrials IndexNovember 2024Month-end</t>
  </si>
  <si>
    <t>S&amp;P World ESG Enhanced Industrials IndexOctober 2024Month-end</t>
  </si>
  <si>
    <t>S&amp;P World ESG Enhanced Industrials IndexSeptember 2024Month-end</t>
  </si>
  <si>
    <t>S&amp;P World ESG Enhanced Industrials IndexAugust 2024Month-end</t>
  </si>
  <si>
    <t>S&amp;P World ESG Enhanced Industrials IndexJuly 2024Month-end</t>
  </si>
  <si>
    <t>S&amp;P World ESG Enhanced Industrials IndexJune 2024Month-end</t>
  </si>
  <si>
    <t>S&amp;P World ESG Enhanced Industrials IndexMay 2024Month-end</t>
  </si>
  <si>
    <t>S&amp;P World ESG Enhanced Industrials IndexApril 2024Month-end</t>
  </si>
  <si>
    <t>S&amp;P World ESG Enhanced Industrials IndexMarch 2024Month-end</t>
  </si>
  <si>
    <t>S&amp;P World ESG Enhanced Industrials IndexFebruary 2024Month-end</t>
  </si>
  <si>
    <t>S&amp;P World ESG Enhanced Industrials IndexJanuary 2024Month-end</t>
  </si>
  <si>
    <t>S&amp;P World ESG Enhanced Information Technology IndexDecember 2024Month-end</t>
  </si>
  <si>
    <t>S&amp;P World ESG Enhanced Information Technology IndexNovember 2024Month-end</t>
  </si>
  <si>
    <t>S&amp;P World ESG Enhanced Information Technology IndexOctober 2024Month-end</t>
  </si>
  <si>
    <t>S&amp;P World ESG Enhanced Information Technology IndexSeptember 2024Month-end</t>
  </si>
  <si>
    <t>S&amp;P World ESG Enhanced Information Technology IndexAugust 2024Month-end</t>
  </si>
  <si>
    <t>S&amp;P World ESG Enhanced Information Technology IndexJuly 2024Month-end</t>
  </si>
  <si>
    <t>S&amp;P World ESG Enhanced Information Technology IndexJune 2024Month-end</t>
  </si>
  <si>
    <t>S&amp;P World ESG Enhanced Information Technology IndexMay 2024Month-end</t>
  </si>
  <si>
    <t>S&amp;P World ESG Enhanced Information Technology IndexApril 2024Month-end</t>
  </si>
  <si>
    <t>S&amp;P World ESG Enhanced Information Technology IndexMarch 2024Month-end</t>
  </si>
  <si>
    <t>S&amp;P World ESG Enhanced Information Technology IndexFebruary 2024Month-end</t>
  </si>
  <si>
    <t>S&amp;P World ESG Enhanced Information Technology IndexJanuary 2024Month-end</t>
  </si>
  <si>
    <t>S&amp;P World ESG Enhanced Materials IndexDecember 2024Month-end</t>
  </si>
  <si>
    <t>S&amp;P World ESG Enhanced Materials IndexNovember 2024Month-end</t>
  </si>
  <si>
    <t>S&amp;P World ESG Enhanced Materials IndexOctober 2024Month-end</t>
  </si>
  <si>
    <t>S&amp;P World ESG Enhanced Materials IndexSeptember 2024Month-end</t>
  </si>
  <si>
    <t>S&amp;P World ESG Enhanced Materials IndexAugust 2024Month-end</t>
  </si>
  <si>
    <t>S&amp;P World ESG Enhanced Materials IndexJuly 2024Month-end</t>
  </si>
  <si>
    <t>S&amp;P World ESG Enhanced Materials IndexJune 2024Month-end</t>
  </si>
  <si>
    <t>S&amp;P World ESG Enhanced Materials IndexMay 2024Month-end</t>
  </si>
  <si>
    <t>S&amp;P World ESG Enhanced Materials IndexApril 2024Month-end</t>
  </si>
  <si>
    <t>S&amp;P World ESG Enhanced Materials IndexMarch 2024Month-end</t>
  </si>
  <si>
    <t>S&amp;P World ESG Enhanced Materials IndexFebruary 2024Month-end</t>
  </si>
  <si>
    <t>S&amp;P World ESG Enhanced Materials IndexJanuary 2024Month-end</t>
  </si>
  <si>
    <t>S&amp;P World ESG Enhanced Real Estate IndexDecember 2024Month-end</t>
  </si>
  <si>
    <t>S&amp;P World ESG Enhanced Real Estate IndexNovember 2024Month-end</t>
  </si>
  <si>
    <t>S&amp;P World ESG Enhanced Real Estate IndexOctober 2024Month-end</t>
  </si>
  <si>
    <t>S&amp;P World ESG Enhanced Real Estate IndexSeptember 2024Month-end</t>
  </si>
  <si>
    <t>S&amp;P World ESG Enhanced Real Estate IndexAugust 2024Month-end</t>
  </si>
  <si>
    <t>S&amp;P World ESG Enhanced Real Estate IndexJuly 2024Month-end</t>
  </si>
  <si>
    <t>S&amp;P World ESG Enhanced Real Estate IndexJune 2024Month-end</t>
  </si>
  <si>
    <t>S&amp;P World ESG Enhanced Real Estate IndexMay 2024Month-end</t>
  </si>
  <si>
    <t>S&amp;P World ESG Enhanced Real Estate IndexApril 2024Month-end</t>
  </si>
  <si>
    <t>S&amp;P World ESG Enhanced Real Estate IndexMarch 2024Month-end</t>
  </si>
  <si>
    <t>S&amp;P World ESG Enhanced Real Estate IndexFebruary 2024Month-end</t>
  </si>
  <si>
    <t>S&amp;P World ESG Enhanced Real Estate IndexJanuary 2024Month-end</t>
  </si>
  <si>
    <t>S&amp;P World ESG Enhanced Utilities IndexDecember 2024Month-end</t>
  </si>
  <si>
    <t>S&amp;P World ESG Enhanced Utilities IndexNovember 2024Month-end</t>
  </si>
  <si>
    <t>S&amp;P World ESG Enhanced Utilities IndexOctober 2024Month-end</t>
  </si>
  <si>
    <t>S&amp;P World ESG Enhanced Utilities IndexSeptember 2024Month-end</t>
  </si>
  <si>
    <t>S&amp;P World ESG Enhanced Utilities IndexAugust 2024Month-end</t>
  </si>
  <si>
    <t>S&amp;P World ESG Enhanced Utilities IndexJuly 2024Month-end</t>
  </si>
  <si>
    <t>S&amp;P World ESG Enhanced Utilities IndexJune 2024Month-end</t>
  </si>
  <si>
    <t>S&amp;P World ESG Enhanced Utilities IndexMay 2024Month-end</t>
  </si>
  <si>
    <t>S&amp;P World ESG Enhanced Utilities IndexApril 2024Month-end</t>
  </si>
  <si>
    <t>S&amp;P World ESG Enhanced Utilities IndexMarch 2024Month-end</t>
  </si>
  <si>
    <t>S&amp;P World ESG Enhanced Utilities IndexFebruary 2024Month-end</t>
  </si>
  <si>
    <t>S&amp;P World ESG Enhanced Utilities IndexJanuary 2024Month-end</t>
  </si>
  <si>
    <t>S&amp;P World Scored &amp; Screened IndexDecember 2024Month-end</t>
  </si>
  <si>
    <t>S&amp;P World Scored &amp; Screened IndexNovember 2024Month-end</t>
  </si>
  <si>
    <t>S&amp;P World Scored &amp; Screened IndexOctober 2024Month-end</t>
  </si>
  <si>
    <t>S&amp;P World Scored &amp; Screened IndexSeptember 2024Month-end</t>
  </si>
  <si>
    <t>S&amp;P World Scored &amp; Screened IndexAugust 2024Month-end</t>
  </si>
  <si>
    <t>S&amp;P World Scored &amp; Screened IndexJuly 2024Month-end</t>
  </si>
  <si>
    <t>S&amp;P World Scored &amp; Screened IndexJune 2024Month-end</t>
  </si>
  <si>
    <t>S&amp;P World Scored &amp; Screened IndexMay 2024Month-end</t>
  </si>
  <si>
    <t>S&amp;P World Scored &amp; Screened IndexApril 2024Month-end</t>
  </si>
  <si>
    <t>S&amp;P World Scored &amp; Screened IndexMarch 2024Month-end</t>
  </si>
  <si>
    <t>S&amp;P World Scored &amp; Screened IndexFebruary 2024Month-end</t>
  </si>
  <si>
    <t>S&amp;P World Scored &amp; Screened IndexJanuary 2024Month-end</t>
  </si>
  <si>
    <t>S&amp;P World Ex-U.S. IndexDecember 2024Month-end</t>
  </si>
  <si>
    <t>S&amp;P World Ex-U.S. IndexNovember 2024Month-end</t>
  </si>
  <si>
    <t>S&amp;P World Ex-U.S. IndexOctober 2024Month-end</t>
  </si>
  <si>
    <t>S&amp;P World Ex-U.S. IndexSeptember 2024Month-end</t>
  </si>
  <si>
    <t>S&amp;P World Ex-U.S. IndexAugust 2024Month-end</t>
  </si>
  <si>
    <t>S&amp;P World Ex-U.S. IndexJuly 2024Month-end</t>
  </si>
  <si>
    <t>S&amp;P World Ex-U.S. IndexJune 2024Month-end</t>
  </si>
  <si>
    <t>S&amp;P World Ex-U.S. IndexMay 2024Month-end</t>
  </si>
  <si>
    <t>S&amp;P World Financials (Sector) IndexDecember 2024Month-end</t>
  </si>
  <si>
    <t>S&amp;P World Financials (Sector) IndexNovember 2024Month-end</t>
  </si>
  <si>
    <t>S&amp;P World Financials (Sector) IndexOctober 2024Month-end</t>
  </si>
  <si>
    <t>S&amp;P World Financials (Sector) IndexSeptember 2024Month-end</t>
  </si>
  <si>
    <t>S&amp;P World Financials (Sector) IndexAugust 2024Month-end</t>
  </si>
  <si>
    <t>S&amp;P World Financials (Sector) IndexJuly 2024Month-end</t>
  </si>
  <si>
    <t>S&amp;P World Financials (Sector) IndexJune 2024Month-end</t>
  </si>
  <si>
    <t>S&amp;P World Financials (Sector) IndexMay 2024Month-end</t>
  </si>
  <si>
    <t>S&amp;P World Financials (Sector) IndexApril 2024Month-end</t>
  </si>
  <si>
    <t>S&amp;P World Financials (Sector) IndexMarch 2024Month-end</t>
  </si>
  <si>
    <t>S&amp;P World Financials (Sector) IndexFebruary 2024Month-end</t>
  </si>
  <si>
    <t>S&amp;P World Financials (Sector) IndexJanuary 2024Month-end</t>
  </si>
  <si>
    <t>S&amp;P World Guarded IndexDecember 2024Month-end</t>
  </si>
  <si>
    <t>S&amp;P World Guarded IndexNovember 2024Month-end</t>
  </si>
  <si>
    <t>S&amp;P World Guarded IndexOctober 2024Month-end</t>
  </si>
  <si>
    <t>S&amp;P World Guarded IndexSeptember 2024Month-end</t>
  </si>
  <si>
    <t>S&amp;P World Guarded IndexAugust 2024Month-end</t>
  </si>
  <si>
    <t>S&amp;P World Guarded IndexJuly 2024Month-end</t>
  </si>
  <si>
    <t>S&amp;P World Guarded IndexJune 2024Month-end</t>
  </si>
  <si>
    <t>S&amp;P World Guarded IndexMay 2024Month-end</t>
  </si>
  <si>
    <t>S&amp;P World Guarded IndexApril 2024Month-end</t>
  </si>
  <si>
    <t>S&amp;P World Guarded IndexMarch 2024Month-end</t>
  </si>
  <si>
    <t>S&amp;P World Guarded IndexFebruary 2024Month-end</t>
  </si>
  <si>
    <t>S&amp;P World Guarded IndexJanuary 2024Month-end</t>
  </si>
  <si>
    <t>S&amp;P World Health Care (Sector) IndexDecember 2024Month-end</t>
  </si>
  <si>
    <t>S&amp;P World Health Care (Sector) IndexNovember 2024Month-end</t>
  </si>
  <si>
    <t>S&amp;P World Health Care (Sector) IndexOctober 2024Month-end</t>
  </si>
  <si>
    <t>S&amp;P World Health Care (Sector) IndexSeptember 2024Month-end</t>
  </si>
  <si>
    <t>S&amp;P World Health Care (Sector) IndexAugust 2024Month-end</t>
  </si>
  <si>
    <t>S&amp;P World Health Care (Sector) IndexJuly 2024Month-end</t>
  </si>
  <si>
    <t>S&amp;P World Health Care (Sector) IndexJune 2024Month-end</t>
  </si>
  <si>
    <t>S&amp;P World Health Care (Sector) IndexMay 2024Month-end</t>
  </si>
  <si>
    <t>S&amp;P World Health Care (Sector) IndexApril 2024Month-end</t>
  </si>
  <si>
    <t>S&amp;P World Health Care (Sector) IndexMarch 2024Month-end</t>
  </si>
  <si>
    <t>S&amp;P World Health Care (Sector) IndexFebruary 2024Month-end</t>
  </si>
  <si>
    <t>S&amp;P World Health Care (Sector) IndexJanuary 2024Month-end</t>
  </si>
  <si>
    <t>S&amp;P World IndexDecember 2024Month-end</t>
  </si>
  <si>
    <t>S&amp;P World IndexNovember 2024Month-end</t>
  </si>
  <si>
    <t>S&amp;P World IndexOctober 2024Month-end</t>
  </si>
  <si>
    <t>S&amp;P World IndexSeptember 2024Month-end</t>
  </si>
  <si>
    <t>S&amp;P World IndexAugust 2024Month-end</t>
  </si>
  <si>
    <t>S&amp;P World IndexJuly 2024Month-end</t>
  </si>
  <si>
    <t>S&amp;P World IndexJune 2024Month-end</t>
  </si>
  <si>
    <t>S&amp;P World IndexMay 2024Month-end</t>
  </si>
  <si>
    <t>S&amp;P World IndexApril 2024Month-end</t>
  </si>
  <si>
    <t>S&amp;P World IndexMarch 2024Month-end</t>
  </si>
  <si>
    <t>S&amp;P World IndexFebruary 2024Month-end</t>
  </si>
  <si>
    <t>S&amp;P World IndexJanuary 2024Month-end</t>
  </si>
  <si>
    <t>S&amp;P World Industrials (Sector) IndexDecember 2024Month-end</t>
  </si>
  <si>
    <t>S&amp;P World Industrials (Sector) IndexNovember 2024Month-end</t>
  </si>
  <si>
    <t>S&amp;P World Industrials (Sector) IndexOctober 2024Month-end</t>
  </si>
  <si>
    <t>S&amp;P World Industrials (Sector) IndexSeptember 2024Month-end</t>
  </si>
  <si>
    <t>S&amp;P World Industrials (Sector) IndexAugust 2024Month-end</t>
  </si>
  <si>
    <t>S&amp;P World Industrials (Sector) IndexJuly 2024Month-end</t>
  </si>
  <si>
    <t>S&amp;P World Industrials (Sector) IndexJune 2024Month-end</t>
  </si>
  <si>
    <t>S&amp;P World Industrials (Sector) IndexMay 2024Month-end</t>
  </si>
  <si>
    <t>S&amp;P World Industrials (Sector) IndexApril 2024Month-end</t>
  </si>
  <si>
    <t>S&amp;P World Industrials (Sector) IndexMarch 2024Month-end</t>
  </si>
  <si>
    <t>S&amp;P World Industrials (Sector) IndexFebruary 2024Month-end</t>
  </si>
  <si>
    <t>S&amp;P World Industrials (Sector) IndexJanuary 2024Month-end</t>
  </si>
  <si>
    <t>S&amp;P World Information Technology (Sector) IndexDecember 2024Month-end</t>
  </si>
  <si>
    <t>S&amp;P World Information Technology (Sector) IndexNovember 2024Month-end</t>
  </si>
  <si>
    <t>S&amp;P World Information Technology (Sector) IndexOctober 2024Month-end</t>
  </si>
  <si>
    <t>S&amp;P World Information Technology (Sector) IndexSeptember 2024Month-end</t>
  </si>
  <si>
    <t>S&amp;P World Information Technology (Sector) IndexAugust 2024Month-end</t>
  </si>
  <si>
    <t>S&amp;P World Information Technology (Sector) IndexJuly 2024Month-end</t>
  </si>
  <si>
    <t>S&amp;P World Information Technology (Sector) IndexJune 2024Month-end</t>
  </si>
  <si>
    <t>S&amp;P World Information Technology (Sector) IndexMay 2024Month-end</t>
  </si>
  <si>
    <t>S&amp;P World Information Technology (Sector) IndexApril 2024Month-end</t>
  </si>
  <si>
    <t>S&amp;P World Information Technology (Sector) IndexMarch 2024Month-end</t>
  </si>
  <si>
    <t>S&amp;P World Information Technology (Sector) IndexFebruary 2024Month-end</t>
  </si>
  <si>
    <t>S&amp;P World Information Technology (Sector) IndexJanuary 2024Month-end</t>
  </si>
  <si>
    <t>S&amp;P World Materials (Sector) IndexDecember 2024Month-end</t>
  </si>
  <si>
    <t>S&amp;P World Materials (Sector) IndexNovember 2024Month-end</t>
  </si>
  <si>
    <t>S&amp;P World Materials (Sector) IndexOctober 2024Month-end</t>
  </si>
  <si>
    <t>S&amp;P World Materials (Sector) IndexSeptember 2024Month-end</t>
  </si>
  <si>
    <t>S&amp;P World Materials (Sector) IndexAugust 2024Month-end</t>
  </si>
  <si>
    <t>S&amp;P World Materials (Sector) IndexJuly 2024Month-end</t>
  </si>
  <si>
    <t>S&amp;P World Materials (Sector) IndexJune 2024Month-end</t>
  </si>
  <si>
    <t>S&amp;P World Materials (Sector) IndexMay 2024Month-end</t>
  </si>
  <si>
    <t>S&amp;P World Materials (Sector) IndexApril 2024Month-end</t>
  </si>
  <si>
    <t>S&amp;P World Materials (Sector) IndexMarch 2024Month-end</t>
  </si>
  <si>
    <t>S&amp;P World Materials (Sector) IndexFebruary 2024Month-end</t>
  </si>
  <si>
    <t>S&amp;P World Materials (Sector) IndexJanuary 2024Month-end</t>
  </si>
  <si>
    <t>S&amp;P World Net Zero 2050 Climate Transition ESG IndexDecember 2024Month-end</t>
  </si>
  <si>
    <t>S&amp;P World Net Zero 2050 Climate Transition ESG IndexNovember 2024Month-end</t>
  </si>
  <si>
    <t>S&amp;P World Net Zero 2050 Climate Transition ESG IndexOctober 2024Month-end</t>
  </si>
  <si>
    <t>S&amp;P World Net Zero 2050 Climate Transition ESG IndexSeptember 2024Month-end</t>
  </si>
  <si>
    <t>S&amp;P World Net Zero 2050 Climate Transition ESG IndexAugust 2024Month-end</t>
  </si>
  <si>
    <t>S&amp;P World Net Zero 2050 Climate Transition ESG IndexJuly 2024Month-end</t>
  </si>
  <si>
    <t>S&amp;P World Net Zero 2050 Climate Transition ESG IndexJune 2024Month-end</t>
  </si>
  <si>
    <t>S&amp;P World Net Zero 2050 Climate Transition ESG IndexMay 2024Month-end</t>
  </si>
  <si>
    <t>S&amp;P World Net Zero 2050 Climate Transition ESG IndexApril 2024Month-end</t>
  </si>
  <si>
    <t>S&amp;P World Net Zero 2050 Climate Transition ESG IndexMarch 2024Month-end</t>
  </si>
  <si>
    <t>S&amp;P World Net Zero 2050 Climate Transition ESG IndexFebruary 2024Month-end</t>
  </si>
  <si>
    <t>S&amp;P World Net Zero 2050 Climate Transition ESG IndexJanuary 2024Month-end</t>
  </si>
  <si>
    <t>S&amp;P World Net Zero 2050 Paris-Aligned ESG Ex-Non-Pharma Animal Testing IndexDecember 2024Month-end</t>
  </si>
  <si>
    <t>S&amp;P World Net Zero 2050 Paris-Aligned ESG Ex-Non-Pharma Animal Testing IndexNovember 2024Month-end</t>
  </si>
  <si>
    <t>S&amp;P World Net Zero 2050 Paris-Aligned ESG Ex-Non-Pharma Animal Testing IndexOctober 2024Month-end</t>
  </si>
  <si>
    <t>S&amp;P World Net Zero 2050 Paris-Aligned ESG Ex-Non-Pharma Animal Testing IndexSeptember 2024Month-end</t>
  </si>
  <si>
    <t>S&amp;P World Net Zero 2050 Paris-Aligned ESG Ex-Non-Pharma Animal Testing IndexAugust 2024Month-end</t>
  </si>
  <si>
    <t>S&amp;P World Net Zero 2050 Paris-Aligned ESG Ex-Non-Pharma Animal Testing IndexJuly 2024Month-end</t>
  </si>
  <si>
    <t>S&amp;P World Net Zero 2050 Paris-Aligned ESG Ex-Non-Pharma Animal Testing IndexJune 2024Month-end</t>
  </si>
  <si>
    <t>S&amp;P World Net Zero 2050 Paris-Aligned ESG Ex-Non-Pharma Animal Testing IndexMay 2024Month-end</t>
  </si>
  <si>
    <t>S&amp;P World Net Zero 2050 Paris-Aligned ESG Ex-Non-Pharma Animal Testing IndexApril 2024Month-end</t>
  </si>
  <si>
    <t>S&amp;P World Net Zero 2050 Paris-Aligned ESG Ex-Non-Pharma Animal Testing IndexMarch 2024Month-end</t>
  </si>
  <si>
    <t>S&amp;P World Net Zero 2050 Paris-Aligned ESG Ex-Non-Pharma Animal Testing IndexFebruary 2024Month-end</t>
  </si>
  <si>
    <t>S&amp;P World Net Zero 2050 Paris-Aligned ESG Ex-Non-Pharma Animal Testing IndexJanuary 2024Month-end</t>
  </si>
  <si>
    <t>S&amp;P World Net Zero 2050 Paris-Aligned ESG IndexDecember 2024Month-end</t>
  </si>
  <si>
    <t>S&amp;P World Net Zero 2050 Paris-Aligned ESG IndexNovember 2024Month-end</t>
  </si>
  <si>
    <t>S&amp;P World Net Zero 2050 Paris-Aligned ESG IndexOctober 2024Month-end</t>
  </si>
  <si>
    <t>S&amp;P World Net Zero 2050 Paris-Aligned ESG IndexSeptember 2024Month-end</t>
  </si>
  <si>
    <t>S&amp;P World Net Zero 2050 Paris-Aligned ESG IndexAugust 2024Month-end</t>
  </si>
  <si>
    <t>S&amp;P World Net Zero 2050 Paris-Aligned ESG IndexJuly 2024Month-end</t>
  </si>
  <si>
    <t>S&amp;P World Net Zero 2050 Paris-Aligned ESG IndexJune 2024Month-end</t>
  </si>
  <si>
    <t>S&amp;P World Net Zero 2050 Paris-Aligned ESG IndexMay 2024Month-end</t>
  </si>
  <si>
    <t>S&amp;P World Net Zero 2050 Paris-Aligned ESG IndexApril 2024Month-end</t>
  </si>
  <si>
    <t>S&amp;P World Net Zero 2050 Paris-Aligned ESG IndexMarch 2024Month-end</t>
  </si>
  <si>
    <t>S&amp;P World Net Zero 2050 Paris-Aligned ESG IndexFebruary 2024Month-end</t>
  </si>
  <si>
    <t>S&amp;P World Net Zero 2050 Paris-Aligned ESG IndexJanuary 2024Month-end</t>
  </si>
  <si>
    <t>S&amp;P World Net Zero 2050 Paris-Aligned ESG+ IndexDecember 2024Month-end</t>
  </si>
  <si>
    <t>S&amp;P World Net Zero 2050 Paris-Aligned ESG+ IndexNovember 2024Month-end</t>
  </si>
  <si>
    <t>S&amp;P World Net Zero 2050 Paris-Aligned ESG+ IndexOctober 2024Month-end</t>
  </si>
  <si>
    <t>S&amp;P World Net Zero 2050 Paris-Aligned ESG+ IndexSeptember 2024Month-end</t>
  </si>
  <si>
    <t>S&amp;P World Net Zero 2050 Paris-Aligned ESG+ IndexAugust 2024Month-end</t>
  </si>
  <si>
    <t>S&amp;P World Net Zero 2050 Paris-Aligned ESG+ IndexJuly 2024Month-end</t>
  </si>
  <si>
    <t>S&amp;P World Net Zero 2050 Paris-Aligned ESG+ IndexJune 2024Month-end</t>
  </si>
  <si>
    <t>S&amp;P World Net Zero 2050 Paris-Aligned ESG+ IndexMay 2024Month-end</t>
  </si>
  <si>
    <t>S&amp;P World Net Zero 2050 Paris-Aligned ESG+ IndexApril 2024Month-end</t>
  </si>
  <si>
    <t>S&amp;P World Net Zero 2050 Paris-Aligned ESG+ IndexMarch 2024Month-end</t>
  </si>
  <si>
    <t>S&amp;P World Net Zero 2050 Paris-Aligned ESG+ IndexFebruary 2024Month-end</t>
  </si>
  <si>
    <t>S&amp;P World Net Zero 2050 Paris-Aligned ESG+ IndexJanuary 2024Month-end</t>
  </si>
  <si>
    <t>S&amp;P World Real Estate (Sector) IndexDecember 2024Month-end</t>
  </si>
  <si>
    <t>S&amp;P World Real Estate (Sector) IndexNovember 2024Month-end</t>
  </si>
  <si>
    <t>S&amp;P World Real Estate (Sector) IndexOctober 2024Month-end</t>
  </si>
  <si>
    <t>S&amp;P World Real Estate (Sector) IndexSeptember 2024Month-end</t>
  </si>
  <si>
    <t>S&amp;P World Real Estate (Sector) IndexAugust 2024Month-end</t>
  </si>
  <si>
    <t>S&amp;P World Real Estate (Sector) IndexJuly 2024Month-end</t>
  </si>
  <si>
    <t>S&amp;P World Real Estate (Sector) IndexJune 2024Month-end</t>
  </si>
  <si>
    <t>S&amp;P World Real Estate (Sector) IndexMay 2024Month-end</t>
  </si>
  <si>
    <t>S&amp;P World Real Estate (Sector) IndexApril 2024Month-end</t>
  </si>
  <si>
    <t>S&amp;P World Real Estate (Sector) IndexMarch 2024Month-end</t>
  </si>
  <si>
    <t>S&amp;P World Real Estate (Sector) IndexFebruary 2024Month-end</t>
  </si>
  <si>
    <t>S&amp;P World Real Estate (Sector) IndexJanuary 2024Month-end</t>
  </si>
  <si>
    <t>S&amp;P World Banks Weighted &amp; Screened IndexDecember 2024Month-end</t>
  </si>
  <si>
    <t>S&amp;P World Banks Weighted &amp; Screened IndexNovember 2024Month-end</t>
  </si>
  <si>
    <t>S&amp;P World Banks Weighted &amp; Screened IndexOctober 2024Month-end</t>
  </si>
  <si>
    <t>S&amp;P World Banks Weighted &amp; Screened IndexSeptember 2024Month-end</t>
  </si>
  <si>
    <t>S&amp;P World Banks Weighted &amp; Screened IndexAugust 2024Month-end</t>
  </si>
  <si>
    <t>S&amp;P World Banks Weighted &amp; Screened IndexJuly 2024Month-end</t>
  </si>
  <si>
    <t>S&amp;P World Banks Weighted &amp; Screened IndexJune 2024Month-end</t>
  </si>
  <si>
    <t>S&amp;P World Banks Weighted &amp; Screened IndexMay 2024Month-end</t>
  </si>
  <si>
    <t>S&amp;P World Banks Weighted &amp; Screened IndexApril 2024Month-end</t>
  </si>
  <si>
    <t>S&amp;P World Banks Weighted &amp; Screened IndexMarch 2024Month-end</t>
  </si>
  <si>
    <t>S&amp;P World Banks Weighted &amp; Screened IndexFebruary 2024Month-end</t>
  </si>
  <si>
    <t>S&amp;P World Banks Weighted &amp; Screened IndexJanuary 2024Month-end</t>
  </si>
  <si>
    <t>S&amp;P World Communication Services Weighted &amp; Screened IndexDecember 2024Month-end</t>
  </si>
  <si>
    <t>S&amp;P World Communication Services Weighted &amp; Screened IndexNovember 2024Month-end</t>
  </si>
  <si>
    <t>S&amp;P World Communication Services Weighted &amp; Screened IndexOctober 2024Month-end</t>
  </si>
  <si>
    <t>S&amp;P World Communication Services Weighted &amp; Screened IndexSeptember 2024Month-end</t>
  </si>
  <si>
    <t>S&amp;P World Communication Services Weighted &amp; Screened IndexAugust 2024Month-end</t>
  </si>
  <si>
    <t>S&amp;P World Communication Services Weighted &amp; Screened IndexJuly 2024Month-end</t>
  </si>
  <si>
    <t>S&amp;P World Communication Services Weighted &amp; Screened IndexJune 2024Month-end</t>
  </si>
  <si>
    <t>S&amp;P World Communication Services Weighted &amp; Screened IndexMay 2024Month-end</t>
  </si>
  <si>
    <t>S&amp;P World Communication Services Weighted &amp; Screened IndexApril 2024Month-end</t>
  </si>
  <si>
    <t>S&amp;P World Communication Services Weighted &amp; Screened IndexMarch 2024Month-end</t>
  </si>
  <si>
    <t>S&amp;P World Communication Services Weighted &amp; Screened IndexFebruary 2024Month-end</t>
  </si>
  <si>
    <t>S&amp;P World Communication Services Weighted &amp; Screened IndexJanuary 2024Month-end</t>
  </si>
  <si>
    <t>S&amp;P World Consumer Discretionary Weighted &amp; Screened IndexDecember 2024Month-end</t>
  </si>
  <si>
    <t>S&amp;P World Consumer Discretionary Weighted &amp; Screened IndexNovember 2024Month-end</t>
  </si>
  <si>
    <t>S&amp;P World Consumer Discretionary Weighted &amp; Screened IndexOctober 2024Month-end</t>
  </si>
  <si>
    <t>S&amp;P World Consumer Discretionary Weighted &amp; Screened IndexSeptember 2024Month-end</t>
  </si>
  <si>
    <t>S&amp;P World Consumer Discretionary Weighted &amp; Screened IndexAugust 2024Month-end</t>
  </si>
  <si>
    <t>S&amp;P World Consumer Discretionary Weighted &amp; Screened IndexJuly 2024Month-end</t>
  </si>
  <si>
    <t>S&amp;P World Consumer Discretionary Weighted &amp; Screened IndexJune 2024Month-end</t>
  </si>
  <si>
    <t>S&amp;P World Consumer Discretionary Weighted &amp; Screened IndexMay 2024Month-end</t>
  </si>
  <si>
    <t>S&amp;P World Consumer Discretionary Weighted &amp; Screened IndexApril 2024Month-end</t>
  </si>
  <si>
    <t>S&amp;P World Consumer Discretionary Weighted &amp; Screened IndexMarch 2024Month-end</t>
  </si>
  <si>
    <t>S&amp;P World Consumer Discretionary Weighted &amp; Screened IndexFebruary 2024Month-end</t>
  </si>
  <si>
    <t>S&amp;P World Consumer Discretionary Weighted &amp; Screened IndexJanuary 2024Month-end</t>
  </si>
  <si>
    <t>S&amp;P World Consumer Staples Weighted &amp; Screened IndexDecember 2024Month-end</t>
  </si>
  <si>
    <t>S&amp;P World Consumer Staples Weighted &amp; Screened IndexNovember 2024Month-end</t>
  </si>
  <si>
    <t>S&amp;P World Consumer Staples Weighted &amp; Screened IndexOctober 2024Month-end</t>
  </si>
  <si>
    <t>S&amp;P World Consumer Staples Weighted &amp; Screened IndexSeptember 2024Month-end</t>
  </si>
  <si>
    <t>S&amp;P World Consumer Staples Weighted &amp; Screened IndexAugust 2024Month-end</t>
  </si>
  <si>
    <t>S&amp;P World Consumer Staples Weighted &amp; Screened IndexJuly 2024Month-end</t>
  </si>
  <si>
    <t>S&amp;P World Consumer Staples Weighted &amp; Screened IndexJune 2024Month-end</t>
  </si>
  <si>
    <t>S&amp;P World Consumer Staples Weighted &amp; Screened IndexMay 2024Month-end</t>
  </si>
  <si>
    <t>S&amp;P World Consumer Staples Weighted &amp; Screened IndexApril 2024Month-end</t>
  </si>
  <si>
    <t>S&amp;P World Consumer Staples Weighted &amp; Screened IndexMarch 2024Month-end</t>
  </si>
  <si>
    <t>S&amp;P World Consumer Staples Weighted &amp; Screened IndexFebruary 2024Month-end</t>
  </si>
  <si>
    <t>S&amp;P World Consumer Staples Weighted &amp; Screened IndexJanuary 2024Month-end</t>
  </si>
  <si>
    <t>S&amp;P World Energy Weighted &amp; Screened IndexDecember 2024Month-end</t>
  </si>
  <si>
    <t>S&amp;P World Energy Weighted &amp; Screened IndexNovember 2024Month-end</t>
  </si>
  <si>
    <t>S&amp;P World Energy Weighted &amp; Screened IndexOctober 2024Month-end</t>
  </si>
  <si>
    <t>S&amp;P World Energy Weighted &amp; Screened IndexSeptember 2024Month-end</t>
  </si>
  <si>
    <t>S&amp;P World Energy Weighted &amp; Screened IndexAugust 2024Month-end</t>
  </si>
  <si>
    <t>S&amp;P World Energy Weighted &amp; Screened IndexJuly 2024Month-end</t>
  </si>
  <si>
    <t>S&amp;P World Energy Weighted &amp; Screened IndexJune 2024Month-end</t>
  </si>
  <si>
    <t>S&amp;P World Energy Weighted &amp; Screened IndexMay 2024Month-end</t>
  </si>
  <si>
    <t>S&amp;P World Energy Weighted &amp; Screened IndexApril 2024Month-end</t>
  </si>
  <si>
    <t>S&amp;P World Energy Weighted &amp; Screened IndexMarch 2024Month-end</t>
  </si>
  <si>
    <t>S&amp;P World Energy Weighted &amp; Screened IndexFebruary 2024Month-end</t>
  </si>
  <si>
    <t>S&amp;P World Energy Weighted &amp; Screened IndexJanuary 2024Month-end</t>
  </si>
  <si>
    <t>S&amp;P World Financials Weighted &amp; Screened IndexDecember 2024Month-end</t>
  </si>
  <si>
    <t>S&amp;P World Financials Weighted &amp; Screened IndexNovember 2024Month-end</t>
  </si>
  <si>
    <t>S&amp;P World Financials Weighted &amp; Screened IndexOctober 2024Month-end</t>
  </si>
  <si>
    <t>S&amp;P World Financials Weighted &amp; Screened IndexSeptember 2024Month-end</t>
  </si>
  <si>
    <t>S&amp;P World Financials Weighted &amp; Screened IndexAugust 2024Month-end</t>
  </si>
  <si>
    <t>S&amp;P World Financials Weighted &amp; Screened IndexJuly 2024Month-end</t>
  </si>
  <si>
    <t>S&amp;P World Financials Weighted &amp; Screened IndexJune 2024Month-end</t>
  </si>
  <si>
    <t>S&amp;P World Financials Weighted &amp; Screened IndexMay 2024Month-end</t>
  </si>
  <si>
    <t>S&amp;P World Financials Weighted &amp; Screened IndexApril 2024Month-end</t>
  </si>
  <si>
    <t>S&amp;P World Financials Weighted &amp; Screened IndexMarch 2024Month-end</t>
  </si>
  <si>
    <t>S&amp;P World Financials Weighted &amp; Screened IndexFebruary 2024Month-end</t>
  </si>
  <si>
    <t>S&amp;P World Financials Weighted &amp; Screened IndexJanuary 2024Month-end</t>
  </si>
  <si>
    <t>S&amp;P World Health Care Weighted &amp; Screened IndexDecember 2024Month-end</t>
  </si>
  <si>
    <t>S&amp;P World Health Care Weighted &amp; Screened IndexNovember 2024Month-end</t>
  </si>
  <si>
    <t>S&amp;P World Health Care Weighted &amp; Screened IndexOctober 2024Month-end</t>
  </si>
  <si>
    <t>S&amp;P World Health Care Weighted &amp; Screened IndexSeptember 2024Month-end</t>
  </si>
  <si>
    <t>S&amp;P World Health Care Weighted &amp; Screened IndexAugust 2024Month-end</t>
  </si>
  <si>
    <t>S&amp;P World Health Care Weighted &amp; Screened IndexJuly 2024Month-end</t>
  </si>
  <si>
    <t>S&amp;P World Health Care Weighted &amp; Screened IndexJune 2024Month-end</t>
  </si>
  <si>
    <t>S&amp;P World Health Care Weighted &amp; Screened IndexMay 2024Month-end</t>
  </si>
  <si>
    <t>S&amp;P World Health Care Weighted &amp; Screened IndexApril 2024Month-end</t>
  </si>
  <si>
    <t>S&amp;P World Health Care Weighted &amp; Screened IndexMarch 2024Month-end</t>
  </si>
  <si>
    <t>S&amp;P World Health Care Weighted &amp; Screened IndexFebruary 2024Month-end</t>
  </si>
  <si>
    <t>S&amp;P World Health Care Weighted &amp; Screened IndexJanuary 2024Month-end</t>
  </si>
  <si>
    <t>S&amp;P World Industrials Weighted &amp; Screened IndexDecember 2024Month-end</t>
  </si>
  <si>
    <t>S&amp;P World Industrials Weighted &amp; Screened IndexNovember 2024Month-end</t>
  </si>
  <si>
    <t>S&amp;P World Industrials Weighted &amp; Screened IndexOctober 2024Month-end</t>
  </si>
  <si>
    <t>S&amp;P World Industrials Weighted &amp; Screened IndexSeptember 2024Month-end</t>
  </si>
  <si>
    <t>S&amp;P World Industrials Weighted &amp; Screened IndexAugust 2024Month-end</t>
  </si>
  <si>
    <t>S&amp;P World Industrials Weighted &amp; Screened IndexJuly 2024Month-end</t>
  </si>
  <si>
    <t>S&amp;P World Industrials Weighted &amp; Screened IndexJune 2024Month-end</t>
  </si>
  <si>
    <t>S&amp;P World Industrials Weighted &amp; Screened IndexMay 2024Month-end</t>
  </si>
  <si>
    <t>S&amp;P World Industrials Weighted &amp; Screened IndexApril 2024Month-end</t>
  </si>
  <si>
    <t>S&amp;P World Industrials Weighted &amp; Screened IndexMarch 2024Month-end</t>
  </si>
  <si>
    <t>S&amp;P World Industrials Weighted &amp; Screened IndexFebruary 2024Month-end</t>
  </si>
  <si>
    <t>S&amp;P World Industrials Weighted &amp; Screened IndexJanuary 2024Month-end</t>
  </si>
  <si>
    <t>S&amp;P World Information Technology Weighted &amp; Screened IndexDecember 2024Month-end</t>
  </si>
  <si>
    <t>S&amp;P World Information Technology Weighted &amp; Screened IndexNovember 2024Month-end</t>
  </si>
  <si>
    <t>S&amp;P World Information Technology Weighted &amp; Screened IndexOctober 2024Month-end</t>
  </si>
  <si>
    <t>S&amp;P World Information Technology Weighted &amp; Screened IndexSeptember 2024Month-end</t>
  </si>
  <si>
    <t>S&amp;P World Information Technology Weighted &amp; Screened IndexAugust 2024Month-end</t>
  </si>
  <si>
    <t>S&amp;P World Information Technology Weighted &amp; Screened IndexJuly 2024Month-end</t>
  </si>
  <si>
    <t>S&amp;P World Information Technology Weighted &amp; Screened IndexJune 2024Month-end</t>
  </si>
  <si>
    <t>S&amp;P World Information Technology Weighted &amp; Screened IndexMay 2024Month-end</t>
  </si>
  <si>
    <t>S&amp;P World Information Technology Weighted &amp; Screened IndexApril 2024Month-end</t>
  </si>
  <si>
    <t>S&amp;P World Information Technology Weighted &amp; Screened IndexMarch 2024Month-end</t>
  </si>
  <si>
    <t>S&amp;P World Information Technology Weighted &amp; Screened IndexFebruary 2024Month-end</t>
  </si>
  <si>
    <t>S&amp;P World Information Technology Weighted &amp; Screened IndexJanuary 2024Month-end</t>
  </si>
  <si>
    <t>S&amp;P World Materials Weighted &amp; Screened IndexDecember 2024Month-end</t>
  </si>
  <si>
    <t>S&amp;P World Materials Weighted &amp; Screened IndexNovember 2024Month-end</t>
  </si>
  <si>
    <t>S&amp;P World Materials Weighted &amp; Screened IndexOctober 2024Month-end</t>
  </si>
  <si>
    <t>S&amp;P World Materials Weighted &amp; Screened IndexSeptember 2024Month-end</t>
  </si>
  <si>
    <t>S&amp;P World Materials Weighted &amp; Screened IndexAugust 2024Month-end</t>
  </si>
  <si>
    <t>S&amp;P World Materials Weighted &amp; Screened IndexJuly 2024Month-end</t>
  </si>
  <si>
    <t>S&amp;P World Materials Weighted &amp; Screened IndexJune 2024Month-end</t>
  </si>
  <si>
    <t>S&amp;P World Materials Weighted &amp; Screened IndexMay 2024Month-end</t>
  </si>
  <si>
    <t>S&amp;P World Materials Weighted &amp; Screened IndexApril 2024Month-end</t>
  </si>
  <si>
    <t>S&amp;P World Materials Weighted &amp; Screened IndexMarch 2024Month-end</t>
  </si>
  <si>
    <t>S&amp;P World Materials Weighted &amp; Screened IndexFebruary 2024Month-end</t>
  </si>
  <si>
    <t>S&amp;P World Materials Weighted &amp; Screened IndexJanuary 2024Month-end</t>
  </si>
  <si>
    <t>S&amp;P World Real Estate Weighted &amp; Screened IndexDecember 2024Month-end</t>
  </si>
  <si>
    <t>S&amp;P World Real Estate Weighted &amp; Screened IndexNovember 2024Month-end</t>
  </si>
  <si>
    <t>S&amp;P World Real Estate Weighted &amp; Screened IndexOctober 2024Month-end</t>
  </si>
  <si>
    <t>S&amp;P World Real Estate Weighted &amp; Screened IndexSeptember 2024Month-end</t>
  </si>
  <si>
    <t>S&amp;P World Real Estate Weighted &amp; Screened IndexAugust 2024Month-end</t>
  </si>
  <si>
    <t>S&amp;P World Real Estate Weighted &amp; Screened IndexJuly 2024Month-end</t>
  </si>
  <si>
    <t>S&amp;P World Real Estate Weighted &amp; Screened IndexJune 2024Month-end</t>
  </si>
  <si>
    <t>S&amp;P World Real Estate Weighted &amp; Screened IndexMay 2024Month-end</t>
  </si>
  <si>
    <t>S&amp;P World Real Estate Weighted &amp; Screened IndexApril 2024Month-end</t>
  </si>
  <si>
    <t>S&amp;P World Real Estate Weighted &amp; Screened IndexMarch 2024Month-end</t>
  </si>
  <si>
    <t>S&amp;P World Real Estate Weighted &amp; Screened IndexFebruary 2024Month-end</t>
  </si>
  <si>
    <t>S&amp;P World Real Estate Weighted &amp; Screened IndexJanuary 2024Month-end</t>
  </si>
  <si>
    <t>S&amp;P World Utilities Weighted &amp; Screened IndexDecember 2024Month-end</t>
  </si>
  <si>
    <t>S&amp;P World Utilities Weighted &amp; Screened IndexNovember 2024Month-end</t>
  </si>
  <si>
    <t>S&amp;P World Utilities Weighted &amp; Screened IndexOctober 2024Month-end</t>
  </si>
  <si>
    <t>S&amp;P World Utilities Weighted &amp; Screened IndexSeptember 2024Month-end</t>
  </si>
  <si>
    <t>S&amp;P World Utilities Weighted &amp; Screened IndexAugust 2024Month-end</t>
  </si>
  <si>
    <t>S&amp;P World Utilities Weighted &amp; Screened IndexJuly 2024Month-end</t>
  </si>
  <si>
    <t>S&amp;P World Utilities Weighted &amp; Screened IndexJune 2024Month-end</t>
  </si>
  <si>
    <t>S&amp;P World Utilities Weighted &amp; Screened IndexMay 2024Month-end</t>
  </si>
  <si>
    <t>S&amp;P World Utilities Weighted &amp; Screened IndexApril 2024Month-end</t>
  </si>
  <si>
    <t>S&amp;P World Utilities Weighted &amp; Screened IndexMarch 2024Month-end</t>
  </si>
  <si>
    <t>S&amp;P World Utilities Weighted &amp; Screened IndexFebruary 2024Month-end</t>
  </si>
  <si>
    <t>S&amp;P World Utilities Weighted &amp; Screened IndexJanuary 2024Month-end</t>
  </si>
  <si>
    <t>S&amp;P World Utilities (Sector) IndexDecember 2024Month-end</t>
  </si>
  <si>
    <t>S&amp;P World Utilities (Sector) IndexNovember 2024Month-end</t>
  </si>
  <si>
    <t>S&amp;P World Utilities (Sector) IndexOctober 2024Month-end</t>
  </si>
  <si>
    <t>S&amp;P World Utilities (Sector) IndexSeptember 2024Month-end</t>
  </si>
  <si>
    <t>S&amp;P World Utilities (Sector) IndexAugust 2024Month-end</t>
  </si>
  <si>
    <t>S&amp;P World Utilities (Sector) IndexJuly 2024Month-end</t>
  </si>
  <si>
    <t>S&amp;P World Utilities (Sector) IndexJune 2024Month-end</t>
  </si>
  <si>
    <t>S&amp;P World Utilities (Sector) IndexMay 2024Month-end</t>
  </si>
  <si>
    <t>S&amp;P World Utilities (Sector) IndexApril 2024Month-end</t>
  </si>
  <si>
    <t>S&amp;P World Utilities (Sector) IndexMarch 2024Month-end</t>
  </si>
  <si>
    <t>S&amp;P World Utilities (Sector) IndexFebruary 2024Month-end</t>
  </si>
  <si>
    <t>S&amp;P World Utilities (Sector) IndexJanuary 2024Month-end</t>
  </si>
  <si>
    <t>S&amp;P/ASX 200December 2024Month-end</t>
  </si>
  <si>
    <t>S&amp;P/ASX 200November 2024Month-end</t>
  </si>
  <si>
    <t>S&amp;P/ASX 200October 2024Month-end</t>
  </si>
  <si>
    <t>S&amp;P/ASX 200September 2024Month-end</t>
  </si>
  <si>
    <t>S&amp;P/ASX 200August 2024Month-end</t>
  </si>
  <si>
    <t>S&amp;P/ASX 200July 2024Month-end</t>
  </si>
  <si>
    <t>S&amp;P/ASX 200June 2024Month-end</t>
  </si>
  <si>
    <t>S&amp;P/ASX 200May 2024Month-end</t>
  </si>
  <si>
    <t>S&amp;P/ASX 200April 2024Month-end</t>
  </si>
  <si>
    <t>S&amp;P/ASX 200March 2024Month-end</t>
  </si>
  <si>
    <t>S&amp;P/ASX 200February 2024Month-end</t>
  </si>
  <si>
    <t>S&amp;P/ASX 200January 2024Month-end</t>
  </si>
  <si>
    <t>S&amp;P/ASX 200 Carbon Efficient IndexDecember 2024Month-end</t>
  </si>
  <si>
    <t>S&amp;P/ASX 200 Carbon Efficient IndexNovember 2024Month-end</t>
  </si>
  <si>
    <t>S&amp;P/ASX 200 Carbon Efficient IndexOctober 2024Month-end</t>
  </si>
  <si>
    <t>S&amp;P/ASX 200 Carbon Efficient IndexSeptember 2024Month-end</t>
  </si>
  <si>
    <t>S&amp;P/ASX 200 Carbon Efficient IndexAugust 2024Month-end</t>
  </si>
  <si>
    <t>S&amp;P/ASX 200 Carbon Efficient IndexJuly 2024Month-end</t>
  </si>
  <si>
    <t>S&amp;P/ASX 200 Carbon Efficient IndexJune 2024Month-end</t>
  </si>
  <si>
    <t>S&amp;P/ASX 200 Carbon Efficient IndexMay 2024Month-end</t>
  </si>
  <si>
    <t>S&amp;P/ASX 200 Carbon Efficient IndexApril 2024Month-end</t>
  </si>
  <si>
    <t>S&amp;P/ASX 200 Carbon Efficient IndexMarch 2024Month-end</t>
  </si>
  <si>
    <t>S&amp;P/ASX 200 Carbon Efficient IndexFebruary 2024Month-end</t>
  </si>
  <si>
    <t>S&amp;P/ASX 200 Carbon Efficient IndexJanuary 2024Month-end</t>
  </si>
  <si>
    <t>S&amp;P/ASX 200 ESG IndexDecember 2024Month-end</t>
  </si>
  <si>
    <t>S&amp;P/ASX 200 ESG IndexNovember 2024Month-end</t>
  </si>
  <si>
    <t>S&amp;P/ASX 200 ESG IndexOctober 2024Month-end</t>
  </si>
  <si>
    <t>S&amp;P/ASX 200 ESG IndexSeptember 2024Month-end</t>
  </si>
  <si>
    <t>S&amp;P/ASX 200 ESG IndexAugust 2024Month-end</t>
  </si>
  <si>
    <t>S&amp;P/ASX 200 ESG IndexJuly 2024Month-end</t>
  </si>
  <si>
    <t>S&amp;P/ASX 200 ESG IndexJune 2024Month-end</t>
  </si>
  <si>
    <t>S&amp;P/ASX 200 ESG IndexMay 2024Month-end</t>
  </si>
  <si>
    <t>S&amp;P/ASX 200 ESG IndexApril 2024Month-end</t>
  </si>
  <si>
    <t>S&amp;P/ASX 200 ESG IndexMarch 2024Month-end</t>
  </si>
  <si>
    <t>S&amp;P/ASX 200 ESG IndexFebruary 2024Month-end</t>
  </si>
  <si>
    <t>S&amp;P/ASX 200 ESG IndexJanuary 2024Month-end</t>
  </si>
  <si>
    <t>S&amp;P/ASX 200 Fossil Fuel Screened IndexDecember 2024Month-end</t>
  </si>
  <si>
    <t>S&amp;P/ASX 200 Fossil Fuel Screened IndexNovember 2024Month-end</t>
  </si>
  <si>
    <t>S&amp;P/ASX 200 Fossil Fuel Screened IndexOctober 2024Month-end</t>
  </si>
  <si>
    <t>S&amp;P/ASX 200 Fossil Fuel Screened IndexSeptember 2024Month-end</t>
  </si>
  <si>
    <t>S&amp;P/ASX 200 Fossil Fuel Screened IndexAugust 2024Month-end</t>
  </si>
  <si>
    <t>S&amp;P/ASX 200 Fossil Fuel Screened IndexJuly 2024Month-end</t>
  </si>
  <si>
    <t>S&amp;P/ASX 200 Fossil Fuel Screened IndexJune 2024Month-end</t>
  </si>
  <si>
    <t>S&amp;P/ASX 200 Fossil Fuel Screened IndexMay 2024Month-end</t>
  </si>
  <si>
    <t>S&amp;P/ASX 200 Fossil Fuel Screened IndexApril 2024Month-end</t>
  </si>
  <si>
    <t>S&amp;P/ASX 200 Fossil Fuel Screened IndexMarch 2024Month-end</t>
  </si>
  <si>
    <t>S&amp;P/ASX 200 Fossil Fuel Screened IndexFebruary 2024Month-end</t>
  </si>
  <si>
    <t>S&amp;P/ASX 200 Fossil Fuel Screened IndexJanuary 2024Month-end</t>
  </si>
  <si>
    <t>S&amp;P/ASX 300December 2024Month-end</t>
  </si>
  <si>
    <t>S&amp;P/ASX 300November 2024Month-end</t>
  </si>
  <si>
    <t>S&amp;P/ASX 300October 2024Month-end</t>
  </si>
  <si>
    <t>S&amp;P/ASX 300September 2024Month-end</t>
  </si>
  <si>
    <t>S&amp;P/ASX 300August 2024Month-end</t>
  </si>
  <si>
    <t>S&amp;P/ASX 300July 2024Month-end</t>
  </si>
  <si>
    <t>S&amp;P/ASX 300June 2024Month-end</t>
  </si>
  <si>
    <t>S&amp;P/ASX 300May 2024Month-end</t>
  </si>
  <si>
    <t>S&amp;P/ASX 300April 2024Month-end</t>
  </si>
  <si>
    <t>S&amp;P/ASX 300March 2024Month-end</t>
  </si>
  <si>
    <t>S&amp;P/ASX 300February 2024Month-end</t>
  </si>
  <si>
    <t>S&amp;P/ASX 300January 2024Month-end</t>
  </si>
  <si>
    <t>S&amp;P/ASX 300 Carbon Efficient IndexDecember 2024Month-end</t>
  </si>
  <si>
    <t>S&amp;P/ASX 300 Carbon Efficient IndexNovember 2024Month-end</t>
  </si>
  <si>
    <t>S&amp;P/ASX 300 Carbon Efficient IndexOctober 2024Month-end</t>
  </si>
  <si>
    <t>S&amp;P/ASX 300 Carbon Efficient IndexSeptember 2024Month-end</t>
  </si>
  <si>
    <t>S&amp;P/ASX 300 Carbon Efficient IndexAugust 2024Month-end</t>
  </si>
  <si>
    <t>S&amp;P/ASX 300 Carbon Efficient IndexJuly 2024Month-end</t>
  </si>
  <si>
    <t>S&amp;P/ASX 300 Carbon Efficient IndexJune 2024Month-end</t>
  </si>
  <si>
    <t>S&amp;P/ASX 300 Carbon Efficient IndexMay 2024Month-end</t>
  </si>
  <si>
    <t>S&amp;P/ASX 300 Carbon Efficient IndexApril 2024Month-end</t>
  </si>
  <si>
    <t>S&amp;P/ASX 300 Carbon Efficient IndexMarch 2024Month-end</t>
  </si>
  <si>
    <t>S&amp;P/ASX 300 Carbon Efficient IndexFebruary 2024Month-end</t>
  </si>
  <si>
    <t>S&amp;P/ASX 300 Carbon Efficient IndexJanuary 2024Month-end</t>
  </si>
  <si>
    <t>S&amp;P/ASX 300 Net Zero 2050 Climate Transition ESG IndexDecember 2024Month-end</t>
  </si>
  <si>
    <t>S&amp;P/ASX 300 Net Zero 2050 Climate Transition ESG IndexNovember 2024Month-end</t>
  </si>
  <si>
    <t>S&amp;P/ASX 300 Net Zero 2050 Climate Transition ESG IndexOctober 2024Month-end</t>
  </si>
  <si>
    <t>S&amp;P/ASX 300 Net Zero 2050 Climate Transition ESG IndexSeptember 2024Month-end</t>
  </si>
  <si>
    <t>S&amp;P/ASX 300 Net Zero 2050 Climate Transition ESG IndexAugust 2024Month-end</t>
  </si>
  <si>
    <t>S&amp;P/ASX 300 Net Zero 2050 Climate Transition ESG IndexJuly 2024Month-end</t>
  </si>
  <si>
    <t>S&amp;P/ASX 300 Net Zero 2050 Climate Transition ESG IndexJune 2024Month-end</t>
  </si>
  <si>
    <t>S&amp;P/ASX 300 Net Zero 2050 Climate Transition ESG IndexMay 2024Month-end</t>
  </si>
  <si>
    <t>S&amp;P/ASX 300 Net Zero 2050 Climate Transition ESG IndexApril 2024Month-end</t>
  </si>
  <si>
    <t>S&amp;P/ASX 300 Net Zero 2050 Climate Transition ESG IndexMarch 2024Month-end</t>
  </si>
  <si>
    <t>S&amp;P/ASX 300 Net Zero 2050 Climate Transition ESG IndexFebruary 2024Month-end</t>
  </si>
  <si>
    <t>S&amp;P/ASX 300 Net Zero 2050 Climate Transition ESG IndexJanuary 2024Month-end</t>
  </si>
  <si>
    <t>S&amp;P/ASX 300 Net Zero 2050 Paris-Aligned ESG IndexDecember 2024Month-end</t>
  </si>
  <si>
    <t>S&amp;P/ASX 300 Net Zero 2050 Paris-Aligned ESG IndexNovember 2024Month-end</t>
  </si>
  <si>
    <t>S&amp;P/ASX 300 Net Zero 2050 Paris-Aligned ESG IndexOctober 2024Month-end</t>
  </si>
  <si>
    <t>S&amp;P/ASX 300 Net Zero 2050 Paris-Aligned ESG IndexSeptember 2024Month-end</t>
  </si>
  <si>
    <t>S&amp;P/ASX 300 Net Zero 2050 Paris-Aligned ESG IndexAugust 2024Month-end</t>
  </si>
  <si>
    <t>S&amp;P/ASX 300 Net Zero 2050 Paris-Aligned ESG IndexJuly 2024Month-end</t>
  </si>
  <si>
    <t>S&amp;P/ASX 300 Net Zero 2050 Paris-Aligned ESG IndexJune 2024Month-end</t>
  </si>
  <si>
    <t>S&amp;P/ASX 300 Net Zero 2050 Paris-Aligned ESG IndexMay 2024Month-end</t>
  </si>
  <si>
    <t>S&amp;P/ASX 300 Net Zero 2050 Paris-Aligned ESG IndexApril 2024Month-end</t>
  </si>
  <si>
    <t>S&amp;P/ASX 300 Net Zero 2050 Paris-Aligned ESG IndexMarch 2024Month-end</t>
  </si>
  <si>
    <t>S&amp;P/ASX 300 Net Zero 2050 Paris-Aligned ESG IndexFebruary 2024Month-end</t>
  </si>
  <si>
    <t>S&amp;P/ASX 300 Net Zero 2050 Paris-Aligned ESG IndexJanuary 2024Month-end</t>
  </si>
  <si>
    <t>S&amp;P/ASX All Australian 50December 2024Month-end</t>
  </si>
  <si>
    <t>S&amp;P/ASX All Australian 50November 2024Month-end</t>
  </si>
  <si>
    <t>S&amp;P/ASX All Australian 50October 2024Month-end</t>
  </si>
  <si>
    <t>S&amp;P/ASX All Australian 50September 2024Month-end</t>
  </si>
  <si>
    <t>S&amp;P/ASX All Australian 50August 2024Month-end</t>
  </si>
  <si>
    <t>S&amp;P/ASX All Australian 50July 2024Month-end</t>
  </si>
  <si>
    <t>S&amp;P/ASX All Australian 50June 2024Month-end</t>
  </si>
  <si>
    <t>S&amp;P/ASX All Australian 50May 2024Month-end</t>
  </si>
  <si>
    <t>S&amp;P/ASX All Australian 50April 2024Month-end</t>
  </si>
  <si>
    <t>S&amp;P/ASX All Australian 50March 2024Month-end</t>
  </si>
  <si>
    <t>S&amp;P/ASX All Australian 50February 2024Month-end</t>
  </si>
  <si>
    <t>S&amp;P/ASX All Australian 50January 2024Month-end</t>
  </si>
  <si>
    <t>S&amp;P/ASX All Australian 50 Fossil Fuel Reserves Free IndexJuly 2024Month-end</t>
  </si>
  <si>
    <t>S&amp;P/ASX All Australian 50 Fossil Fuel Reserves Free IndexJune 2024Month-end</t>
  </si>
  <si>
    <t>S&amp;P/ASX All Australian 50 Fossil Fuel Reserves Free IndexMay 2024Month-end</t>
  </si>
  <si>
    <t>S&amp;P/ASX All Australian 50 Fossil Fuel Reserves Free IndexApril 2024Month-end</t>
  </si>
  <si>
    <t>S&amp;P/ASX All Australian 50 Fossil Fuel Reserves Free IndexMarch 2024Month-end</t>
  </si>
  <si>
    <t>S&amp;P/ASX All Australian 50 Fossil Fuel Reserves Free IndexFebruary 2024Month-end</t>
  </si>
  <si>
    <t>S&amp;P/ASX All Australian 50 Fossil Fuel Reserves Free IndexJanuary 2024Month-end</t>
  </si>
  <si>
    <t>S&amp;P/ASX All Australian 50 Fossil Fuel Reserves Free IndexDecember 2024Month-end</t>
  </si>
  <si>
    <t>S&amp;P/ASX All Australian 50 Fossil Fuel Reserves Free IndexNovember 2024Month-end</t>
  </si>
  <si>
    <t>S&amp;P/ASX All Australian 50 Fossil Fuel Reserves Free IndexOctober 2024Month-end</t>
  </si>
  <si>
    <t>S&amp;P/ASX All Australian 50 Fossil Fuel Reserves Free IndexSeptember 2024Month-end</t>
  </si>
  <si>
    <t>S&amp;P/ASX All Australian 50 Fossil Fuel Reserves Free IndexAugust 2024Month-end</t>
  </si>
  <si>
    <t>S&amp;P/ASX Sustainability Screened Dividend Opportunities IndexDecember 2024Month-end</t>
  </si>
  <si>
    <t>S&amp;P/ASX Sustainability Screened Dividend Opportunities IndexNovember 2024Month-end</t>
  </si>
  <si>
    <t>S&amp;P/ASX Sustainability Screened Dividend Opportunities IndexOctober 2024Month-end</t>
  </si>
  <si>
    <t>S&amp;P/ASX Sustainability Screened Dividend Opportunities IndexSeptember 2024Month-end</t>
  </si>
  <si>
    <t>S&amp;P/ASX Sustainability Screened Dividend Opportunities IndexAugust 2024Month-end</t>
  </si>
  <si>
    <t>S&amp;P/ASX Sustainability Screened Dividend Opportunities IndexJuly 2024Month-end</t>
  </si>
  <si>
    <t>S&amp;P/ASX Sustainability Screened Dividend Opportunities IndexJune 2024Month-end</t>
  </si>
  <si>
    <t>S&amp;P/ASX Sustainability Screened Dividend Opportunities IndexMay 2024Month-end</t>
  </si>
  <si>
    <t>S&amp;P/ASX Sustainability Screened Dividend Opportunities IndexApril 2024Month-end</t>
  </si>
  <si>
    <t>S&amp;P/ASX Sustainability Screened Dividend Opportunities IndexMarch 2024Month-end</t>
  </si>
  <si>
    <t>S&amp;P/ASX Sustainability Screened Dividend Opportunities IndexFebruary 2024Month-end</t>
  </si>
  <si>
    <t>S&amp;P/ASX Sustainability Screened Dividend Opportunities IndexJanuary 2024Month-end</t>
  </si>
  <si>
    <t>S&amp;P/B3 Brazil ESG IndexDecember 2024Month-end</t>
  </si>
  <si>
    <t>S&amp;P/B3 Brazil ESG IndexNovember 2024Month-end</t>
  </si>
  <si>
    <t>S&amp;P/B3 Brazil ESG IndexOctober 2024Month-end</t>
  </si>
  <si>
    <t>S&amp;P/B3 Brazil ESG IndexSeptember 2024Month-end</t>
  </si>
  <si>
    <t>S&amp;P/B3 Brazil ESG IndexAugust 2024Month-end</t>
  </si>
  <si>
    <t>S&amp;P/B3 Brazil ESG IndexJuly 2024Month-end</t>
  </si>
  <si>
    <t>S&amp;P/B3 Brazil ESG IndexJune 2024Month-end</t>
  </si>
  <si>
    <t>S&amp;P/B3 Brazil ESG IndexMay 2024Month-end</t>
  </si>
  <si>
    <t>S&amp;P/B3 Brazil ESG IndexApril 2024Month-end</t>
  </si>
  <si>
    <t>S&amp;P/B3 Brazil ESG IndexMarch 2024Month-end</t>
  </si>
  <si>
    <t>S&amp;P/B3 Brazil ESG IndexFebruary 2024Month-end</t>
  </si>
  <si>
    <t>S&amp;P/B3 Brazil ESG IndexJanuary 2024Month-end</t>
  </si>
  <si>
    <t>S&amp;P/BMV IPC CompMx Trailing Income Equities ESG Tilted IndexDecember 2024Month-end</t>
  </si>
  <si>
    <t>S&amp;P/BMV IPC CompMx Trailing Income Equities ESG Tilted IndexNovember 2024Month-end</t>
  </si>
  <si>
    <t>S&amp;P/BMV IPC CompMx Trailing Income Equities ESG Tilted IndexOctober 2024Month-end</t>
  </si>
  <si>
    <t>S&amp;P/BMV IPC CompMx Trailing Income Equities ESG Tilted IndexSeptember 2024Month-end</t>
  </si>
  <si>
    <t>S&amp;P/BMV IPC CompMx Trailing Income Equities ESG Tilted IndexAugust 2024Month-end</t>
  </si>
  <si>
    <t>S&amp;P/BMV IPC CompMx Trailing Income Equities ESG Tilted IndexJuly 2024Month-end</t>
  </si>
  <si>
    <t>S&amp;P/BMV IPC CompMx Trailing Income Equities ESG Tilted IndexJune 2024Month-end</t>
  </si>
  <si>
    <t>S&amp;P/BMV IPC CompMx Trailing Income Equities ESG Tilted IndexMay 2024Month-end</t>
  </si>
  <si>
    <t>S&amp;P/BMV IPC CompMx Trailing Income Equities ESG Tilted IndexApril 2024Month-end</t>
  </si>
  <si>
    <t>S&amp;P/BMV IPC CompMx Trailing Income Equities ESG Tilted IndexMarch 2024Month-end</t>
  </si>
  <si>
    <t>S&amp;P/BMV IPC CompMx Trailing Income Equities ESG Tilted IndexFebruary 2024Month-end</t>
  </si>
  <si>
    <t>S&amp;P/BMV IPC CompMx Trailing Income Equities ESG Tilted IndexJanuary 2024Month-end</t>
  </si>
  <si>
    <t>S&amp;P/BMV IPC CompMx Trailing Income Equities IndexDecember 2024Month-end</t>
  </si>
  <si>
    <t>S&amp;P/BMV IPC CompMx Trailing Income Equities IndexNovember 2024Month-end</t>
  </si>
  <si>
    <t>S&amp;P/BMV IPC CompMx Trailing Income Equities IndexOctober 2024Month-end</t>
  </si>
  <si>
    <t>S&amp;P/BMV IPC CompMx Trailing Income Equities IndexSeptember 2024Month-end</t>
  </si>
  <si>
    <t>S&amp;P/BMV IPC CompMx Trailing Income Equities IndexAugust 2024Month-end</t>
  </si>
  <si>
    <t>S&amp;P/BMV IPC CompMx Trailing Income Equities IndexJuly 2024Month-end</t>
  </si>
  <si>
    <t>S&amp;P/BMV IPC CompMx Trailing Income Equities IndexJune 2024Month-end</t>
  </si>
  <si>
    <t>S&amp;P/BMV IPC CompMx Trailing Income Equities IndexMay 2024Month-end</t>
  </si>
  <si>
    <t>S&amp;P/BMV IPC CompMx Trailing Income Equities IndexApril 2024Month-end</t>
  </si>
  <si>
    <t>S&amp;P/BMV IPC CompMx Trailing Income Equities IndexMarch 2024Month-end</t>
  </si>
  <si>
    <t>S&amp;P/BMV IPC CompMx Trailing Income Equities IndexFebruary 2024Month-end</t>
  </si>
  <si>
    <t>S&amp;P/BMV IPC CompMx Trailing Income Equities IndexJanuary 2024Month-end</t>
  </si>
  <si>
    <t>S&amp;P/BMV IPC ESG Tilted (Heavy) IndexDecember 2024Month-end</t>
  </si>
  <si>
    <t>S&amp;P/BMV IPC ESG Tilted (Heavy) IndexNovember 2024Month-end</t>
  </si>
  <si>
    <t>S&amp;P/BMV IPC ESG Tilted (Heavy) IndexOctober 2024Month-end</t>
  </si>
  <si>
    <t>S&amp;P/BMV IPC ESG Tilted (Heavy) IndexSeptember 2024Month-end</t>
  </si>
  <si>
    <t>S&amp;P/BMV IPC ESG Tilted (Heavy) IndexAugust 2024Month-end</t>
  </si>
  <si>
    <t>S&amp;P/BMV IPC ESG Tilted (Heavy) IndexJuly 2024Month-end</t>
  </si>
  <si>
    <t>S&amp;P/BMV IPC ESG Tilted (Heavy) IndexJune 2024Month-end</t>
  </si>
  <si>
    <t>S&amp;P/BMV IPC ESG Tilted (Heavy) IndexMay 2024Month-end</t>
  </si>
  <si>
    <t>S&amp;P/BMV IPC ESG Tilted (Heavy) IndexApril 2024Month-end</t>
  </si>
  <si>
    <t>S&amp;P/BMV IPC ESG Tilted (Heavy) IndexMarch 2024Month-end</t>
  </si>
  <si>
    <t>S&amp;P/BMV IPC ESG Tilted (Heavy) IndexFebruary 2024Month-end</t>
  </si>
  <si>
    <t>S&amp;P/BMV IPC ESG Tilted (Heavy) IndexJanuary 2024Month-end</t>
  </si>
  <si>
    <t>S&amp;P/BMV IPC ESG Tilted (Light) IndexDecember 2024Month-end</t>
  </si>
  <si>
    <t>S&amp;P/BMV IPC ESG Tilted (Light) IndexNovember 2024Month-end</t>
  </si>
  <si>
    <t>S&amp;P/BMV IPC ESG Tilted (Light) IndexOctober 2024Month-end</t>
  </si>
  <si>
    <t>S&amp;P/BMV IPC ESG Tilted (Light) IndexSeptember 2024Month-end</t>
  </si>
  <si>
    <t>S&amp;P/BMV IPC ESG Tilted (Light) IndexAugust 2024Month-end</t>
  </si>
  <si>
    <t>S&amp;P/BMV IPC ESG Tilted (Light) IndexJuly 2024Month-end</t>
  </si>
  <si>
    <t>S&amp;P/BMV IPC ESG Tilted (Light) IndexJune 2024Month-end</t>
  </si>
  <si>
    <t>S&amp;P/BMV IPC ESG Tilted (Light) IndexMay 2024Month-end</t>
  </si>
  <si>
    <t>S&amp;P/BMV IPC ESG Tilted (Light) IndexApril 2024Month-end</t>
  </si>
  <si>
    <t>S&amp;P/BMV IPC ESG Tilted (Light) IndexMarch 2024Month-end</t>
  </si>
  <si>
    <t>S&amp;P/BMV IPC ESG Tilted (Light) IndexFebruary 2024Month-end</t>
  </si>
  <si>
    <t>S&amp;P/BMV IPC ESG Tilted (Light) IndexJanuary 2024Month-end</t>
  </si>
  <si>
    <t>S&amp;P/BMV IPC ESG Tilted (Moderate) IndexDecember 2024Month-end</t>
  </si>
  <si>
    <t>S&amp;P/BMV IPC ESG Tilted (Moderate) IndexNovember 2024Month-end</t>
  </si>
  <si>
    <t>S&amp;P/BMV IPC ESG Tilted (Moderate) IndexOctober 2024Month-end</t>
  </si>
  <si>
    <t>S&amp;P/BMV IPC ESG Tilted (Moderate) IndexSeptember 2024Month-end</t>
  </si>
  <si>
    <t>S&amp;P/BMV IPC ESG Tilted (Moderate) IndexAugust 2024Month-end</t>
  </si>
  <si>
    <t>S&amp;P/BMV IPC ESG Tilted (Moderate) IndexJuly 2024Month-end</t>
  </si>
  <si>
    <t>S&amp;P/BMV IPC ESG Tilted (Moderate) IndexJune 2024Month-end</t>
  </si>
  <si>
    <t>S&amp;P/BMV IPC ESG Tilted (Moderate) IndexMay 2024Month-end</t>
  </si>
  <si>
    <t>S&amp;P/BMV IPC ESG Tilted (Moderate) IndexApril 2024Month-end</t>
  </si>
  <si>
    <t>S&amp;P/BMV IPC ESG Tilted (Moderate) IndexMarch 2024Month-end</t>
  </si>
  <si>
    <t>S&amp;P/BMV IPC ESG Tilted (Moderate) IndexFebruary 2024Month-end</t>
  </si>
  <si>
    <t>S&amp;P/BMV IPC ESG Tilted (Moderate) IndexJanuary 2024Month-end</t>
  </si>
  <si>
    <t>S&amp;P/BMV IPC ESG Tilted IndexDecember 2024Month-end</t>
  </si>
  <si>
    <t>S&amp;P/BMV IPC ESG Tilted IndexNovember 2024Month-end</t>
  </si>
  <si>
    <t>S&amp;P/BMV IPC ESG Tilted IndexOctober 2024Month-end</t>
  </si>
  <si>
    <t>S&amp;P/BMV IPC ESG Tilted IndexSeptember 2024Month-end</t>
  </si>
  <si>
    <t>S&amp;P/BMV IPC ESG Tilted IndexAugust 2024Month-end</t>
  </si>
  <si>
    <t>S&amp;P/BMV IPC ESG Tilted IndexJuly 2024Month-end</t>
  </si>
  <si>
    <t>S&amp;P/BMV IPC ESG Tilted IndexJune 2024Month-end</t>
  </si>
  <si>
    <t>S&amp;P/BMV IPC ESG Tilted IndexMay 2024Month-end</t>
  </si>
  <si>
    <t>S&amp;P/BMV IPC ESG Tilted IndexApril 2024Month-end</t>
  </si>
  <si>
    <t>S&amp;P/BMV IPC ESG Tilted IndexMarch 2024Month-end</t>
  </si>
  <si>
    <t>S&amp;P/BMV IPC ESG Tilted IndexFebruary 2024Month-end</t>
  </si>
  <si>
    <t>S&amp;P/BMV IPC ESG Tilted IndexJanuary 2024Month-end</t>
  </si>
  <si>
    <t>S&amp;P/BMV IRTDecember 2024Month-end</t>
  </si>
  <si>
    <t>S&amp;P/BMV IRTNovember 2024Month-end</t>
  </si>
  <si>
    <t>S&amp;P/BMV IRTOctober 2024Month-end</t>
  </si>
  <si>
    <t>S&amp;P/BMV IRTSeptember 2024Month-end</t>
  </si>
  <si>
    <t>S&amp;P/BMV IRTAugust 2024Month-end</t>
  </si>
  <si>
    <t>S&amp;P/BMV IRTJuly 2024Month-end</t>
  </si>
  <si>
    <t>S&amp;P/BMV IRTJune 2024Month-end</t>
  </si>
  <si>
    <t>S&amp;P/BMV IRTMay 2024Month-end</t>
  </si>
  <si>
    <t>S&amp;P/BMV IRTApril 2024Month-end</t>
  </si>
  <si>
    <t>S&amp;P/BMV IRTMarch 2024Month-end</t>
  </si>
  <si>
    <t>S&amp;P/BMV IRTFebruary 2024Month-end</t>
  </si>
  <si>
    <t>S&amp;P/BMV IRTJanuary 2024Month-end</t>
  </si>
  <si>
    <t>S&amp;P/BMV Total Mexico ESG IndexDecember 2024Month-end</t>
  </si>
  <si>
    <t>S&amp;P/BMV Total Mexico ESG IndexNovember 2024Month-end</t>
  </si>
  <si>
    <t>S&amp;P/BMV Total Mexico ESG IndexOctober 2024Month-end</t>
  </si>
  <si>
    <t>S&amp;P/BMV Total Mexico ESG IndexSeptember 2024Month-end</t>
  </si>
  <si>
    <t>S&amp;P/BMV Total Mexico ESG IndexAugust 2024Month-end</t>
  </si>
  <si>
    <t>S&amp;P/BMV Total Mexico ESG IndexJuly 2024Month-end</t>
  </si>
  <si>
    <t>S&amp;P/BMV Total Mexico ESG IndexJune 2024Month-end</t>
  </si>
  <si>
    <t>S&amp;P/BMV Total Mexico ESG IndexMay 2024Month-end</t>
  </si>
  <si>
    <t>S&amp;P/BMV Total Mexico ESG IndexApril 2024Month-end</t>
  </si>
  <si>
    <t>S&amp;P/BMV Total Mexico ESG IndexMarch 2024Month-end</t>
  </si>
  <si>
    <t>S&amp;P/BMV Total Mexico ESG IndexFebruary 2024Month-end</t>
  </si>
  <si>
    <t>S&amp;P/BMV Total Mexico ESG IndexJanuary 2024Month-end</t>
  </si>
  <si>
    <t>S&amp;P/BMV Total Mexico IndexDecember 2024Month-end</t>
  </si>
  <si>
    <t>S&amp;P/BMV Total Mexico IndexNovember 2024Month-end</t>
  </si>
  <si>
    <t>S&amp;P/BMV Total Mexico IndexOctober 2024Month-end</t>
  </si>
  <si>
    <t>S&amp;P/BMV Total Mexico IndexSeptember 2024Month-end</t>
  </si>
  <si>
    <t>S&amp;P/BMV Total Mexico IndexAugust 2024Month-end</t>
  </si>
  <si>
    <t>S&amp;P/BMV Total Mexico IndexJuly 2024Month-end</t>
  </si>
  <si>
    <t>S&amp;P/BMV Total Mexico IndexJune 2024Month-end</t>
  </si>
  <si>
    <t>S&amp;P/BMV Total Mexico IndexMay 2024Month-end</t>
  </si>
  <si>
    <t>S&amp;P/BMV Total Mexico IndexApril 2024Month-end</t>
  </si>
  <si>
    <t>S&amp;P/BMV Total Mexico IndexMarch 2024Month-end</t>
  </si>
  <si>
    <t>S&amp;P/BMV Total Mexico IndexFebruary 2024Month-end</t>
  </si>
  <si>
    <t>S&amp;P/BMV Total Mexico IndexJanuary 2024Month-end</t>
  </si>
  <si>
    <t>S&amp;P/BVL Peru General ESG IndexDecember 2024Month-end</t>
  </si>
  <si>
    <t>S&amp;P/BVL Peru General ESG IndexNovember 2024Month-end</t>
  </si>
  <si>
    <t>S&amp;P/BVL Peru General ESG IndexOctober 2024Month-end</t>
  </si>
  <si>
    <t>S&amp;P/BVL Peru General ESG IndexSeptember 2024Month-end</t>
  </si>
  <si>
    <t>S&amp;P/BVL Peru General ESG IndexAugust 2024Month-end</t>
  </si>
  <si>
    <t>S&amp;P/BVL Peru General ESG IndexJuly 2024Month-end</t>
  </si>
  <si>
    <t>S&amp;P/BVL Peru General ESG IndexJune 2024Month-end</t>
  </si>
  <si>
    <t>S&amp;P/BVL Peru General ESG IndexMay 2024Month-end</t>
  </si>
  <si>
    <t>S&amp;P/BVL Peru General ESG IndexApril 2024Month-end</t>
  </si>
  <si>
    <t>S&amp;P/BVL Peru General ESG IndexMarch 2024Month-end</t>
  </si>
  <si>
    <t>S&amp;P/BVL Peru General ESG IndexFebruary 2024Month-end</t>
  </si>
  <si>
    <t>S&amp;P/BVL Peru General ESG IndexJanuary 2024Month-end</t>
  </si>
  <si>
    <t>S&amp;P/BVL Peru General IndexDecember 2024Month-end</t>
  </si>
  <si>
    <t>S&amp;P/BVL Peru General IndexNovember 2024Month-end</t>
  </si>
  <si>
    <t>S&amp;P/BVL Peru General IndexOctober 2024Month-end</t>
  </si>
  <si>
    <t>S&amp;P/BVL Peru General IndexSeptember 2024Month-end</t>
  </si>
  <si>
    <t>S&amp;P/BVL Peru General IndexAugust 2024Month-end</t>
  </si>
  <si>
    <t>S&amp;P/BVL Peru General IndexJuly 2024Month-end</t>
  </si>
  <si>
    <t>S&amp;P/BVL Peru General IndexJune 2024Month-end</t>
  </si>
  <si>
    <t>S&amp;P/BVL Peru General IndexMay 2024Month-end</t>
  </si>
  <si>
    <t>S&amp;P/BVL Peru General IndexApril 2024Month-end</t>
  </si>
  <si>
    <t>S&amp;P/BVL Peru General IndexMarch 2024Month-end</t>
  </si>
  <si>
    <t>S&amp;P/BVL Peru General IndexFebruary 2024Month-end</t>
  </si>
  <si>
    <t>S&amp;P/BVL Peru General IndexJanuary 2024Month-end</t>
  </si>
  <si>
    <t>S&amp;P/BVL Peru Select 20% Capped ESG Tilted IndexDecember 2024Month-end</t>
  </si>
  <si>
    <t>S&amp;P/BVL Peru Select 20% Capped ESG Tilted IndexNovember 2024Month-end</t>
  </si>
  <si>
    <t>S&amp;P/BVL Peru Select 20% Capped ESG Tilted IndexOctober 2024Month-end</t>
  </si>
  <si>
    <t>S&amp;P/BVL Peru Select 20% Capped ESG Tilted IndexSeptember 2024Month-end</t>
  </si>
  <si>
    <t>S&amp;P/BVL Peru Select 20% Capped ESG Tilted IndexAugust 2024Month-end</t>
  </si>
  <si>
    <t>S&amp;P/BVL Peru Select 20% Capped ESG Tilted IndexJuly 2024Month-end</t>
  </si>
  <si>
    <t>S&amp;P/BVL Peru Select 20% Capped ESG Tilted IndexJune 2024Month-end</t>
  </si>
  <si>
    <t>S&amp;P/BVL Peru Select 20% Capped ESG Tilted IndexMay 2024Month-end</t>
  </si>
  <si>
    <t>S&amp;P/BVL Peru Select 20% Capped ESG Tilted IndexApril 2024Month-end</t>
  </si>
  <si>
    <t>S&amp;P/BVL Peru Select 20% Capped ESG Tilted IndexMarch 2024Month-end</t>
  </si>
  <si>
    <t>S&amp;P/BVL Peru Select 20% Capped ESG Tilted IndexFebruary 2024Month-end</t>
  </si>
  <si>
    <t>S&amp;P/BVL Peru Select 20% Capped ESG Tilted IndexJanuary 2024Month-end</t>
  </si>
  <si>
    <t>S&amp;P/BVL Peru Select 20% Capped IndexDecember 2024Month-end</t>
  </si>
  <si>
    <t>S&amp;P/BVL Peru Select 20% Capped IndexNovember 2024Month-end</t>
  </si>
  <si>
    <t>S&amp;P/BVL Peru Select 20% Capped IndexOctober 2024Month-end</t>
  </si>
  <si>
    <t>S&amp;P/BVL Peru Select 20% Capped IndexSeptember 2024Month-end</t>
  </si>
  <si>
    <t>S&amp;P/BVL Peru Select 20% Capped IndexAugust 2024Month-end</t>
  </si>
  <si>
    <t>S&amp;P/BVL Peru Select 20% Capped IndexJuly 2024Month-end</t>
  </si>
  <si>
    <t>S&amp;P/BVL Peru Select 20% Capped IndexJune 2024Month-end</t>
  </si>
  <si>
    <t>S&amp;P/BVL Peru Select 20% Capped IndexMay 2024Month-end</t>
  </si>
  <si>
    <t>S&amp;P/BVL Peru Select 20% Capped IndexApril 2024Month-end</t>
  </si>
  <si>
    <t>S&amp;P/BVL Peru Select 20% Capped IndexMarch 2024Month-end</t>
  </si>
  <si>
    <t>S&amp;P/BVL Peru Select 20% Capped IndexFebruary 2024Month-end</t>
  </si>
  <si>
    <t>S&amp;P/BVL Peru Select 20% Capped IndexJanuary 2024Month-end</t>
  </si>
  <si>
    <t>S&amp;P/EGX ESG IndexDecember 2024Month-end</t>
  </si>
  <si>
    <t>S&amp;P/EGX ESG IndexNovember 2024Month-end</t>
  </si>
  <si>
    <t>S&amp;P/EGX ESG IndexOctober 2024Month-end</t>
  </si>
  <si>
    <t>S&amp;P/EGX ESG IndexSeptember 2024Month-end</t>
  </si>
  <si>
    <t>S&amp;P/EGX ESG IndexAugust 2024Month-end</t>
  </si>
  <si>
    <t>S&amp;P/EGX ESG IndexJuly 2024Month-end</t>
  </si>
  <si>
    <t>S&amp;P/EGX ESG IndexJune 2024Month-end</t>
  </si>
  <si>
    <t>S&amp;P/EGX ESG IndexMay 2024Month-end</t>
  </si>
  <si>
    <t>S&amp;P/EGX ESG IndexApril 2024Month-end</t>
  </si>
  <si>
    <t>S&amp;P/EGX ESG IndexMarch 2024Month-end</t>
  </si>
  <si>
    <t>S&amp;P/EGX ESG IndexFebruary 2024Month-end</t>
  </si>
  <si>
    <t>S&amp;P/EGX ESG IndexJanuary 2024Month-end</t>
  </si>
  <si>
    <t>S&amp;P/Hawkamah ESG Pan Arab IndexDecember 2024Month-end</t>
  </si>
  <si>
    <t>S&amp;P/Hawkamah ESG Pan Arab IndexNovember 2024Month-end</t>
  </si>
  <si>
    <t>S&amp;P/Hawkamah ESG Pan Arab IndexOctober 2024Month-end</t>
  </si>
  <si>
    <t>S&amp;P/Hawkamah ESG Pan Arab IndexSeptember 2024Month-end</t>
  </si>
  <si>
    <t>S&amp;P/Hawkamah ESG Pan Arab IndexAugust 2024Month-end</t>
  </si>
  <si>
    <t>S&amp;P/Hawkamah ESG Pan Arab IndexJuly 2024Month-end</t>
  </si>
  <si>
    <t>S&amp;P/Hawkamah ESG Pan Arab IndexJune 2024Month-end</t>
  </si>
  <si>
    <t>S&amp;P/Hawkamah ESG Pan Arab IndexMay 2024Month-end</t>
  </si>
  <si>
    <t>S&amp;P/Hawkamah ESG Pan Arab IndexApril 2024Month-end</t>
  </si>
  <si>
    <t>S&amp;P/Hawkamah ESG Pan Arab IndexMarch 2024Month-end</t>
  </si>
  <si>
    <t>S&amp;P/Hawkamah ESG Pan Arab IndexFebruary 2024Month-end</t>
  </si>
  <si>
    <t>S&amp;P/Hawkamah ESG Pan Arab IndexJanuary 2024Month-end</t>
  </si>
  <si>
    <t>S&amp;P/Hawkamah ESG UAE IndexDecember 2024Month-end</t>
  </si>
  <si>
    <t>S&amp;P/Hawkamah ESG UAE IndexNovember 2024Month-end</t>
  </si>
  <si>
    <t>S&amp;P/Hawkamah ESG UAE IndexOctober 2024Month-end</t>
  </si>
  <si>
    <t>S&amp;P/Hawkamah ESG UAE IndexSeptember 2024Month-end</t>
  </si>
  <si>
    <t>S&amp;P/Hawkamah ESG UAE IndexAugust 2024Month-end</t>
  </si>
  <si>
    <t>S&amp;P/Hawkamah ESG UAE IndexJuly 2024Month-end</t>
  </si>
  <si>
    <t>S&amp;P/Hawkamah ESG UAE IndexJune 2024Month-end</t>
  </si>
  <si>
    <t>S&amp;P/Hawkamah ESG UAE IndexMay 2024Month-end</t>
  </si>
  <si>
    <t>S&amp;P/Hawkamah ESG UAE IndexApril 2024Month-end</t>
  </si>
  <si>
    <t>S&amp;P/Hawkamah ESG UAE IndexMarch 2024Month-end</t>
  </si>
  <si>
    <t>S&amp;P/Hawkamah ESG UAE IndexFebruary 2024Month-end</t>
  </si>
  <si>
    <t>S&amp;P/Hawkamah ESG UAE IndexJanuary 2024Month-end</t>
  </si>
  <si>
    <t>S&amp;P/JPX 500 ESG Score Tilted Index (0.25)December 2024Month-end</t>
  </si>
  <si>
    <t>S&amp;P/JPX 500 ESG Score Tilted Index (0.25)November 2024Month-end</t>
  </si>
  <si>
    <t>S&amp;P/JPX 500 ESG Score Tilted Index (0.25)October 2024Month-end</t>
  </si>
  <si>
    <t>S&amp;P/JPX 500 ESG Score Tilted Index (0.25)September 2024Month-end</t>
  </si>
  <si>
    <t>S&amp;P/JPX 500 ESG Score Tilted Index (0.25)August 2024Month-end</t>
  </si>
  <si>
    <t>S&amp;P/JPX 500 ESG Score Tilted Index (0.25)July 2024Month-end</t>
  </si>
  <si>
    <t>S&amp;P/JPX 500 ESG Score Tilted Index (0.25)June 2024Month-end</t>
  </si>
  <si>
    <t>S&amp;P/JPX 500 ESG Score Tilted Index (0.25)May 2024Month-end</t>
  </si>
  <si>
    <t>S&amp;P/JPX 500 ESG Score Tilted Index (0.25)April 2024Month-end</t>
  </si>
  <si>
    <t>S&amp;P/JPX 500 ESG Score Tilted Index (0.25)March 2024Month-end</t>
  </si>
  <si>
    <t>S&amp;P/JPX 500 ESG Score Tilted Index (0.25)February 2024Month-end</t>
  </si>
  <si>
    <t>S&amp;P/JPX 500 ESG Score Tilted Index (0.25)January 2024Month-end</t>
  </si>
  <si>
    <t>S&amp;P/JPX 500 ESG Score Tilted Index (0.5)December 2024Month-end</t>
  </si>
  <si>
    <t>S&amp;P/JPX 500 ESG Score Tilted Index (0.5)November 2024Month-end</t>
  </si>
  <si>
    <t>S&amp;P/JPX 500 ESG Score Tilted Index (0.5)October 2024Month-end</t>
  </si>
  <si>
    <t>S&amp;P/JPX 500 ESG Score Tilted Index (0.5)September 2024Month-end</t>
  </si>
  <si>
    <t>S&amp;P/JPX 500 ESG Score Tilted Index (0.5)August 2024Month-end</t>
  </si>
  <si>
    <t>S&amp;P/JPX 500 ESG Score Tilted Index (0.5)July 2024Month-end</t>
  </si>
  <si>
    <t>S&amp;P/JPX 500 ESG Score Tilted Index (0.5)June 2024Month-end</t>
  </si>
  <si>
    <t>S&amp;P/JPX 500 ESG Score Tilted Index (0.5)May 2024Month-end</t>
  </si>
  <si>
    <t>S&amp;P/JPX 500 ESG Score Tilted Index (0.5)April 2024Month-end</t>
  </si>
  <si>
    <t>S&amp;P/JPX 500 ESG Score Tilted Index (0.5)March 2024Month-end</t>
  </si>
  <si>
    <t>S&amp;P/JPX 500 ESG Score Tilted Index (0.5)February 2024Month-end</t>
  </si>
  <si>
    <t>S&amp;P/JPX 500 ESG Score Tilted Index (0.5)January 2024Month-end</t>
  </si>
  <si>
    <t>S&amp;P/JPX 500 ESG Score Tilted Index (1.0)December 2024Month-end</t>
  </si>
  <si>
    <t>S&amp;P/JPX 500 ESG Score Tilted Index (1.0)November 2024Month-end</t>
  </si>
  <si>
    <t>S&amp;P/JPX 500 ESG Score Tilted Index (1.0)October 2024Month-end</t>
  </si>
  <si>
    <t>S&amp;P/JPX 500 ESG Score Tilted Index (1.0)September 2024Month-end</t>
  </si>
  <si>
    <t>S&amp;P/JPX 500 ESG Score Tilted Index (1.0)August 2024Month-end</t>
  </si>
  <si>
    <t>S&amp;P/JPX 500 ESG Score Tilted Index (1.0)July 2024Month-end</t>
  </si>
  <si>
    <t>S&amp;P/JPX 500 ESG Score Tilted Index (1.0)June 2024Month-end</t>
  </si>
  <si>
    <t>S&amp;P/JPX 500 ESG Score Tilted Index (1.0)May 2024Month-end</t>
  </si>
  <si>
    <t>S&amp;P/JPX 500 ESG Score Tilted Index (1.0)April 2024Month-end</t>
  </si>
  <si>
    <t>S&amp;P/JPX 500 ESG Score Tilted Index (1.0)March 2024Month-end</t>
  </si>
  <si>
    <t>S&amp;P/JPX 500 ESG Score Tilted Index (1.0)February 2024Month-end</t>
  </si>
  <si>
    <t>S&amp;P/JPX 500 ESG Score Tilted Index (1.0)January 2024Month-end</t>
  </si>
  <si>
    <t>S&amp;P/JPX 500 ESG Score Tilted Index (2.0)December 2024Month-end</t>
  </si>
  <si>
    <t>S&amp;P/JPX 500 ESG Score Tilted Index (2.0)November 2024Month-end</t>
  </si>
  <si>
    <t>S&amp;P/JPX 500 ESG Score Tilted Index (2.0)October 2024Month-end</t>
  </si>
  <si>
    <t>S&amp;P/JPX 500 ESG Score Tilted Index (2.0)September 2024Month-end</t>
  </si>
  <si>
    <t>S&amp;P/JPX 500 ESG Score Tilted Index (2.0)August 2024Month-end</t>
  </si>
  <si>
    <t>S&amp;P/JPX 500 ESG Score Tilted Index (2.0)July 2024Month-end</t>
  </si>
  <si>
    <t>S&amp;P/JPX 500 ESG Score Tilted Index (2.0)June 2024Month-end</t>
  </si>
  <si>
    <t>S&amp;P/JPX 500 ESG Score Tilted Index (2.0)May 2024Month-end</t>
  </si>
  <si>
    <t>S&amp;P/JPX 500 ESG Score Tilted Index (2.0)April 2024Month-end</t>
  </si>
  <si>
    <t>S&amp;P/JPX 500 ESG Score Tilted Index (2.0)March 2024Month-end</t>
  </si>
  <si>
    <t>S&amp;P/JPX 500 ESG Score Tilted Index (2.0)February 2024Month-end</t>
  </si>
  <si>
    <t>S&amp;P/JPX 500 ESG Score Tilted Index (2.0)January 2024Month-end</t>
  </si>
  <si>
    <t>S&amp;P/JPX Carbon Efficient IndexDecember 2024Month-end</t>
  </si>
  <si>
    <t>S&amp;P/JPX Carbon Efficient IndexNovember 2024Month-end</t>
  </si>
  <si>
    <t>S&amp;P/JPX Carbon Efficient IndexOctober 2024Month-end</t>
  </si>
  <si>
    <t>S&amp;P/JPX Carbon Efficient IndexSeptember 2024Month-end</t>
  </si>
  <si>
    <t>S&amp;P/JPX Carbon Efficient IndexAugust 2024Month-end</t>
  </si>
  <si>
    <t>S&amp;P/JPX Carbon Efficient IndexJuly 2024Month-end</t>
  </si>
  <si>
    <t>S&amp;P/JPX Carbon Efficient IndexJune 2024Month-end</t>
  </si>
  <si>
    <t>S&amp;P/JPX Carbon Efficient IndexMay 2024Month-end</t>
  </si>
  <si>
    <t>S&amp;P/JPX Carbon Efficient IndexApril 2024Month-end</t>
  </si>
  <si>
    <t>S&amp;P/JPX Carbon Efficient IndexMarch 2024Month-end</t>
  </si>
  <si>
    <t>S&amp;P/JPX Carbon Efficient IndexFebruary 2024Month-end</t>
  </si>
  <si>
    <t>S&amp;P/JPX Carbon Efficient IndexJanuary 2024Month-end</t>
  </si>
  <si>
    <t>S&amp;P/KRX Carbon Efficient Capped IndexDecember 2024Month-end</t>
  </si>
  <si>
    <t>S&amp;P/KRX Carbon Efficient Capped IndexNovember 2024Month-end</t>
  </si>
  <si>
    <t>S&amp;P/KRX Carbon Efficient Capped IndexOctober 2024Month-end</t>
  </si>
  <si>
    <t>S&amp;P/KRX Carbon Efficient Capped IndexSeptember 2024Month-end</t>
  </si>
  <si>
    <t>S&amp;P/KRX Carbon Efficient Capped IndexAugust 2024Month-end</t>
  </si>
  <si>
    <t>S&amp;P/KRX Carbon Efficient Capped IndexJuly 2024Month-end</t>
  </si>
  <si>
    <t>S&amp;P/KRX Carbon Efficient Capped IndexJune 2024Month-end</t>
  </si>
  <si>
    <t>S&amp;P/KRX Carbon Efficient Capped IndexMay 2024Month-end</t>
  </si>
  <si>
    <t>S&amp;P/KRX Carbon Efficient Capped IndexApril 2024Month-end</t>
  </si>
  <si>
    <t>S&amp;P/KRX Carbon Efficient Capped IndexMarch 2024Month-end</t>
  </si>
  <si>
    <t>S&amp;P/KRX Carbon Efficient Capped IndexFebruary 2024Month-end</t>
  </si>
  <si>
    <t>S&amp;P/KRX Carbon Efficient Capped IndexJanuary 2024Month-end</t>
  </si>
  <si>
    <t>S&amp;P/KRX ESG Dividend Opportunities IndexDecember 2024Month-end</t>
  </si>
  <si>
    <t>S&amp;P/KRX ESG Dividend Opportunities IndexNovember 2024Month-end</t>
  </si>
  <si>
    <t>S&amp;P/KRX ESG Dividend Opportunities IndexOctober 2024Month-end</t>
  </si>
  <si>
    <t>S&amp;P/KRX ESG Dividend Opportunities IndexSeptember 2024Month-end</t>
  </si>
  <si>
    <t>S&amp;P/KRX ESG Dividend Opportunities IndexAugust 2024Month-end</t>
  </si>
  <si>
    <t>S&amp;P/KRX ESG Dividend Opportunities IndexJuly 2024Month-end</t>
  </si>
  <si>
    <t>S&amp;P/KRX ESG Dividend Opportunities IndexJune 2024Month-end</t>
  </si>
  <si>
    <t>S&amp;P/KRX ESG Dividend Opportunities IndexMay 2024Month-end</t>
  </si>
  <si>
    <t>S&amp;P/KRX ESG Dividend Opportunities IndexApril 2024Month-end</t>
  </si>
  <si>
    <t>S&amp;P/KRX ESG Dividend Opportunities IndexMarch 2024Month-end</t>
  </si>
  <si>
    <t>S&amp;P/KRX ESG Dividend Opportunities IndexFebruary 2024Month-end</t>
  </si>
  <si>
    <t>S&amp;P/KRX ESG Dividend Opportunities IndexJanuary 2024Month-end</t>
  </si>
  <si>
    <t>S&amp;P/NZX 50 Carbon Efficient IndexDecember 2024Month-end</t>
  </si>
  <si>
    <t>S&amp;P/NZX 50 Carbon Efficient IndexNovember 2024Month-end</t>
  </si>
  <si>
    <t>S&amp;P/NZX 50 Carbon Efficient IndexOctober 2024Month-end</t>
  </si>
  <si>
    <t>S&amp;P/NZX 50 Carbon Efficient IndexSeptember 2024Month-end</t>
  </si>
  <si>
    <t>S&amp;P/NZX 50 Carbon Efficient IndexAugust 2024Month-end</t>
  </si>
  <si>
    <t>S&amp;P/NZX 50 Carbon Efficient IndexJuly 2024Month-end</t>
  </si>
  <si>
    <t>S&amp;P/NZX 50 Carbon Efficient IndexJune 2024Month-end</t>
  </si>
  <si>
    <t>S&amp;P/NZX 50 Carbon Efficient IndexMay 2024Month-end</t>
  </si>
  <si>
    <t>S&amp;P/NZX 50 Carbon Efficient IndexApril 2024Month-end</t>
  </si>
  <si>
    <t>S&amp;P/NZX 50 Carbon Efficient IndexMarch 2024Month-end</t>
  </si>
  <si>
    <t>S&amp;P/NZX 50 Carbon Efficient IndexFebruary 2024Month-end</t>
  </si>
  <si>
    <t>S&amp;P/NZX 50 Carbon Efficient IndexJanuary 2024Month-end</t>
  </si>
  <si>
    <t>S&amp;P/NZX 50 ESG Tilted 15/40 Capped IndexDecember 2024Month-end</t>
  </si>
  <si>
    <t>S&amp;P/NZX 50 ESG Tilted 15/40 Capped IndexNovember 2024Month-end</t>
  </si>
  <si>
    <t>S&amp;P/NZX 50 ESG Tilted 15/40 Capped IndexOctober 2024Month-end</t>
  </si>
  <si>
    <t>S&amp;P/NZX 50 ESG Tilted 15/40 Capped IndexSeptember 2024Month-end</t>
  </si>
  <si>
    <t>S&amp;P/NZX 50 ESG Tilted 15/40 Capped IndexAugust 2024Month-end</t>
  </si>
  <si>
    <t>S&amp;P/NZX 50 ESG Tilted 15/40 Capped IndexJuly 2024Month-end</t>
  </si>
  <si>
    <t>S&amp;P/NZX 50 ESG Tilted 15/40 Capped IndexJune 2024Month-end</t>
  </si>
  <si>
    <t>S&amp;P/NZX 50 ESG Tilted 15/40 Capped IndexMay 2024Month-end</t>
  </si>
  <si>
    <t>S&amp;P/NZX 50 ESG Tilted 15/40 Capped IndexApril 2024Month-end</t>
  </si>
  <si>
    <t>S&amp;P/NZX 50 ESG Tilted 15/40 Capped IndexMarch 2024Month-end</t>
  </si>
  <si>
    <t>S&amp;P/NZX 50 ESG Tilted 15/40 Capped IndexFebruary 2024Month-end</t>
  </si>
  <si>
    <t>S&amp;P/NZX 50 ESG Tilted 15/40 Capped IndexJanuary 2024Month-end</t>
  </si>
  <si>
    <t>S&amp;P/NZX 50 IndexDecember 2024Month-end</t>
  </si>
  <si>
    <t>S&amp;P/NZX 50 IndexNovember 2024Month-end</t>
  </si>
  <si>
    <t>S&amp;P/NZX 50 IndexOctober 2024Month-end</t>
  </si>
  <si>
    <t>S&amp;P/NZX 50 IndexSeptember 2024Month-end</t>
  </si>
  <si>
    <t>S&amp;P/NZX 50 IndexAugust 2024Month-end</t>
  </si>
  <si>
    <t>S&amp;P/NZX 50 IndexJuly 2024Month-end</t>
  </si>
  <si>
    <t>S&amp;P/NZX 50 IndexJune 2024Month-end</t>
  </si>
  <si>
    <t>S&amp;P/NZX 50 IndexMay 2024Month-end</t>
  </si>
  <si>
    <t>S&amp;P/NZX 50 IndexApril 2024Month-end</t>
  </si>
  <si>
    <t>S&amp;P/NZX 50 IndexMarch 2024Month-end</t>
  </si>
  <si>
    <t>S&amp;P/NZX 50 IndexFebruary 2024Month-end</t>
  </si>
  <si>
    <t>S&amp;P/NZX 50 IndexJanuary 2024Month-end</t>
  </si>
  <si>
    <t>S&amp;P/NZX 50 Portfolio Carbon Efficient IndexDecember 2024Month-end</t>
  </si>
  <si>
    <t>S&amp;P/NZX 50 Portfolio Carbon Efficient IndexNovember 2024Month-end</t>
  </si>
  <si>
    <t>S&amp;P/NZX 50 Portfolio Carbon Efficient IndexOctober 2024Month-end</t>
  </si>
  <si>
    <t>S&amp;P/NZX 50 Portfolio Carbon Efficient IndexSeptember 2024Month-end</t>
  </si>
  <si>
    <t>S&amp;P/NZX 50 Portfolio Carbon Efficient IndexAugust 2024Month-end</t>
  </si>
  <si>
    <t>S&amp;P/NZX 50 Portfolio Carbon Efficient IndexJuly 2024Month-end</t>
  </si>
  <si>
    <t>S&amp;P/NZX 50 Portfolio Carbon Efficient IndexJune 2024Month-end</t>
  </si>
  <si>
    <t>S&amp;P/NZX 50 Portfolio Carbon Efficient IndexMay 2024Month-end</t>
  </si>
  <si>
    <t>S&amp;P/NZX 50 Portfolio Carbon Efficient IndexApril 2024Month-end</t>
  </si>
  <si>
    <t>S&amp;P/NZX 50 Portfolio Carbon Efficient IndexMarch 2024Month-end</t>
  </si>
  <si>
    <t>S&amp;P/NZX 50 Portfolio Carbon Efficient IndexFebruary 2024Month-end</t>
  </si>
  <si>
    <t>S&amp;P/NZX 50 Portfolio Carbon Efficient IndexJanuary 2024Month-end</t>
  </si>
  <si>
    <t>S&amp;P/NZX 50 Portfolio ESG Tilted IndexDecember 2024Month-end</t>
  </si>
  <si>
    <t>S&amp;P/NZX 50 Portfolio ESG Tilted IndexNovember 2024Month-end</t>
  </si>
  <si>
    <t>S&amp;P/NZX 50 Portfolio ESG Tilted IndexOctober 2024Month-end</t>
  </si>
  <si>
    <t>S&amp;P/NZX 50 Portfolio ESG Tilted IndexSeptember 2024Month-end</t>
  </si>
  <si>
    <t>S&amp;P/NZX 50 Portfolio ESG Tilted IndexAugust 2024Month-end</t>
  </si>
  <si>
    <t>S&amp;P/NZX 50 Portfolio ESG Tilted IndexJuly 2024Month-end</t>
  </si>
  <si>
    <t>S&amp;P/NZX 50 Portfolio ESG Tilted IndexJune 2024Month-end</t>
  </si>
  <si>
    <t>S&amp;P/NZX 50 Portfolio ESG Tilted IndexMay 2024Month-end</t>
  </si>
  <si>
    <t>S&amp;P/NZX 50 Portfolio ESG Tilted IndexApril 2024Month-end</t>
  </si>
  <si>
    <t>S&amp;P/NZX 50 Portfolio ESG Tilted IndexMarch 2024Month-end</t>
  </si>
  <si>
    <t>S&amp;P/NZX 50 Portfolio ESG Tilted IndexFebruary 2024Month-end</t>
  </si>
  <si>
    <t>S&amp;P/NZX 50 Portfolio ESG Tilted IndexJanuary 2024Month-end</t>
  </si>
  <si>
    <t>S&amp;P/NZX 50 Portfolio IndexDecember 2024Month-end</t>
  </si>
  <si>
    <t>S&amp;P/NZX 50 Portfolio IndexNovember 2024Month-end</t>
  </si>
  <si>
    <t>S&amp;P/NZX 50 Portfolio IndexOctober 2024Month-end</t>
  </si>
  <si>
    <t>S&amp;P/NZX 50 Portfolio IndexSeptember 2024Month-end</t>
  </si>
  <si>
    <t>S&amp;P/NZX 50 Portfolio IndexAugust 2024Month-end</t>
  </si>
  <si>
    <t>S&amp;P/NZX 50 Portfolio IndexJuly 2024Month-end</t>
  </si>
  <si>
    <t>S&amp;P/NZX 50 Portfolio IndexJune 2024Month-end</t>
  </si>
  <si>
    <t>S&amp;P/NZX 50 Portfolio IndexMay 2024Month-end</t>
  </si>
  <si>
    <t>S&amp;P/NZX 50 Portfolio IndexApril 2024Month-end</t>
  </si>
  <si>
    <t>S&amp;P/NZX 50 Portfolio IndexMarch 2024Month-end</t>
  </si>
  <si>
    <t>S&amp;P/NZX 50 Portfolio IndexFebruary 2024Month-end</t>
  </si>
  <si>
    <t>S&amp;P/NZX 50 Portfolio IndexJanuary 2024Month-end</t>
  </si>
  <si>
    <t>S&amp;P/TOPIX 150December 2024Month-end</t>
  </si>
  <si>
    <t>S&amp;P/TOPIX 150November 2024Month-end</t>
  </si>
  <si>
    <t>S&amp;P/TOPIX 150October 2024Month-end</t>
  </si>
  <si>
    <t>S&amp;P/TOPIX 150September 2024Month-end</t>
  </si>
  <si>
    <t>S&amp;P/TOPIX 150August 2024Month-end</t>
  </si>
  <si>
    <t>S&amp;P/TOPIX 150July 2024Month-end</t>
  </si>
  <si>
    <t>S&amp;P/TOPIX 150June 2024Month-end</t>
  </si>
  <si>
    <t>S&amp;P/TOPIX 150May 2024Month-end</t>
  </si>
  <si>
    <t>S&amp;P/TOPIX 150April 2024Month-end</t>
  </si>
  <si>
    <t>S&amp;P/TOPIX 150March 2024Month-end</t>
  </si>
  <si>
    <t>S&amp;P/TOPIX 150February 2024Month-end</t>
  </si>
  <si>
    <t>S&amp;P/TOPIX 150January 2024Month-end</t>
  </si>
  <si>
    <t>S&amp;P/TOPIX 150 Fossil Fuel Reserves Free IndexJuly 2024Month-end</t>
  </si>
  <si>
    <t>S&amp;P/TOPIX 150 Fossil Fuel Reserves Free IndexJune 2024Month-end</t>
  </si>
  <si>
    <t>S&amp;P/TOPIX 150 Fossil Fuel Reserves Free IndexMay 2024Month-end</t>
  </si>
  <si>
    <t>S&amp;P/TOPIX 150 Fossil Fuel Reserves Free IndexApril 2024Month-end</t>
  </si>
  <si>
    <t>S&amp;P/TOPIX 150 Fossil Fuel Reserves Free IndexMarch 2024Month-end</t>
  </si>
  <si>
    <t>S&amp;P/TOPIX 150 Fossil Fuel Reserves Free IndexFebruary 2024Month-end</t>
  </si>
  <si>
    <t>S&amp;P/TOPIX 150 Fossil Fuel Reserves Free IndexJanuary 2024Month-end</t>
  </si>
  <si>
    <t>S&amp;P/TOPIX 150 Fossil Fuel Reserves Free IndexDecember 2024Month-end</t>
  </si>
  <si>
    <t>S&amp;P/TOPIX 150 Fossil Fuel Reserves Free IndexNovember 2024Month-end</t>
  </si>
  <si>
    <t>S&amp;P/TOPIX 150 Fossil Fuel Reserves Free IndexOctober 2024Month-end</t>
  </si>
  <si>
    <t>S&amp;P/TOPIX 150 Fossil Fuel Reserves Free IndexSeptember 2024Month-end</t>
  </si>
  <si>
    <t>S&amp;P/TOPIX 150 Fossil Fuel Reserves Free IndexAugust 2024Month-end</t>
  </si>
  <si>
    <t>S&amp;P/TOPIX 150 Guarded IndexDecember 2024Month-end</t>
  </si>
  <si>
    <t>S&amp;P/TOPIX 150 Guarded IndexNovember 2024Month-end</t>
  </si>
  <si>
    <t>S&amp;P/TOPIX 150 Guarded IndexOctober 2024Month-end</t>
  </si>
  <si>
    <t>S&amp;P/TOPIX 150 Guarded IndexSeptember 2024Month-end</t>
  </si>
  <si>
    <t>S&amp;P/TOPIX 150 Guarded IndexAugust 2024Month-end</t>
  </si>
  <si>
    <t>S&amp;P/TOPIX 150 Guarded IndexJuly 2024Month-end</t>
  </si>
  <si>
    <t>S&amp;P/TOPIX 150 Guarded IndexJune 2024Month-end</t>
  </si>
  <si>
    <t>S&amp;P/TOPIX 150 Guarded IndexMay 2024Month-end</t>
  </si>
  <si>
    <t>S&amp;P/TOPIX 150 Guarded IndexApril 2024Month-end</t>
  </si>
  <si>
    <t>S&amp;P/TOPIX 150 Guarded IndexMarch 2024Month-end</t>
  </si>
  <si>
    <t>S&amp;P/TOPIX 150 Guarded IndexFebruary 2024Month-end</t>
  </si>
  <si>
    <t>S&amp;P/TOPIX 150 Guarded IndexJanuary 2024Month-end</t>
  </si>
  <si>
    <t>S&amp;P/TSX 60December 2024Month-end</t>
  </si>
  <si>
    <t>S&amp;P/TSX 60November 2024Month-end</t>
  </si>
  <si>
    <t>S&amp;P/TSX 60October 2024Month-end</t>
  </si>
  <si>
    <t>S&amp;P/TSX 60September 2024Month-end</t>
  </si>
  <si>
    <t>S&amp;P/TSX 60August 2024Month-end</t>
  </si>
  <si>
    <t>S&amp;P/TSX 60July 2024Month-end</t>
  </si>
  <si>
    <t>S&amp;P/TSX 60June 2024Month-end</t>
  </si>
  <si>
    <t>S&amp;P/TSX 60May 2024Month-end</t>
  </si>
  <si>
    <t>S&amp;P/TSX 60April 2024Month-end</t>
  </si>
  <si>
    <t>S&amp;P/TSX 60March 2024Month-end</t>
  </si>
  <si>
    <t>S&amp;P/TSX 60February 2024Month-end</t>
  </si>
  <si>
    <t>S&amp;P/TSX 60January 2024Month-end</t>
  </si>
  <si>
    <t>S&amp;P/TSX 60 Carbon Efficient IndexDecember 2024Month-end</t>
  </si>
  <si>
    <t>S&amp;P/TSX 60 Carbon Efficient IndexNovember 2024Month-end</t>
  </si>
  <si>
    <t>S&amp;P/TSX 60 Carbon Efficient IndexOctober 2024Month-end</t>
  </si>
  <si>
    <t>S&amp;P/TSX 60 Carbon Efficient IndexSeptember 2024Month-end</t>
  </si>
  <si>
    <t>S&amp;P/TSX 60 Carbon Efficient IndexAugust 2024Month-end</t>
  </si>
  <si>
    <t>S&amp;P/TSX 60 Carbon Efficient IndexJuly 2024Month-end</t>
  </si>
  <si>
    <t>S&amp;P/TSX 60 Carbon Efficient IndexJune 2024Month-end</t>
  </si>
  <si>
    <t>S&amp;P/TSX 60 Carbon Efficient IndexMay 2024Month-end</t>
  </si>
  <si>
    <t>S&amp;P/TSX 60 Carbon Efficient IndexApril 2024Month-end</t>
  </si>
  <si>
    <t>S&amp;P/TSX 60 Carbon Efficient IndexMarch 2024Month-end</t>
  </si>
  <si>
    <t>S&amp;P/TSX 60 Carbon Efficient IndexFebruary 2024Month-end</t>
  </si>
  <si>
    <t>S&amp;P/TSX 60 Carbon Efficient IndexJanuary 2024Month-end</t>
  </si>
  <si>
    <t>S&amp;P/TSX 60 ESG IndexDecember 2024Month-end</t>
  </si>
  <si>
    <t>S&amp;P/TSX 60 ESG IndexNovember 2024Month-end</t>
  </si>
  <si>
    <t>S&amp;P/TSX 60 ESG IndexOctober 2024Month-end</t>
  </si>
  <si>
    <t>S&amp;P/TSX 60 ESG IndexSeptember 2024Month-end</t>
  </si>
  <si>
    <t>S&amp;P/TSX 60 ESG IndexAugust 2024Month-end</t>
  </si>
  <si>
    <t>S&amp;P/TSX 60 ESG IndexJuly 2024Month-end</t>
  </si>
  <si>
    <t>S&amp;P/TSX 60 ESG IndexJune 2024Month-end</t>
  </si>
  <si>
    <t>S&amp;P/TSX 60 ESG IndexMay 2024Month-end</t>
  </si>
  <si>
    <t>S&amp;P/TSX 60 ESG IndexApril 2024Month-end</t>
  </si>
  <si>
    <t>S&amp;P/TSX 60 ESG IndexMarch 2024Month-end</t>
  </si>
  <si>
    <t>S&amp;P/TSX 60 ESG IndexFebruary 2024Month-end</t>
  </si>
  <si>
    <t>S&amp;P/TSX 60 ESG IndexJanuary 2024Month-end</t>
  </si>
  <si>
    <t>S&amp;P/TSX 60 Fossil Fuel Reserves Free IndexJuly 2024Month-end</t>
  </si>
  <si>
    <t>S&amp;P/TSX 60 Fossil Fuel Reserves Free IndexJune 2024Month-end</t>
  </si>
  <si>
    <t>S&amp;P/TSX 60 Fossil Fuel Reserves Free IndexMay 2024Month-end</t>
  </si>
  <si>
    <t>S&amp;P/TSX 60 Fossil Fuel Reserves Free IndexApril 2024Month-end</t>
  </si>
  <si>
    <t>S&amp;P/TSX 60 Fossil Fuel Reserves Free IndexMarch 2024Month-end</t>
  </si>
  <si>
    <t>S&amp;P/TSX 60 Fossil Fuel Reserves Free IndexFebruary 2024Month-end</t>
  </si>
  <si>
    <t>S&amp;P/TSX 60 Fossil Fuel Reserves Free IndexJanuary 2024Month-end</t>
  </si>
  <si>
    <t>S&amp;P/TSX 60 Fossil Fuel Reserves Free IndexDecember 2024Month-end</t>
  </si>
  <si>
    <t>S&amp;P/TSX 60 Fossil Fuel Reserves Free IndexNovember 2024Month-end</t>
  </si>
  <si>
    <t>S&amp;P/TSX 60 Fossil Fuel Reserves Free IndexOctober 2024Month-end</t>
  </si>
  <si>
    <t>S&amp;P/TSX 60 Fossil Fuel Reserves Free IndexSeptember 2024Month-end</t>
  </si>
  <si>
    <t>S&amp;P/TSX 60 Fossil Fuel Reserves Free IndexAugust 2024Month-end</t>
  </si>
  <si>
    <t>S&amp;P/TSX Canadian ESG Dividend Aristocrats FMC Weighted IndexDecember 2024Month-end</t>
  </si>
  <si>
    <t>S&amp;P/TSX Canadian ESG Dividend Aristocrats FMC Weighted IndexNovember 2024Month-end</t>
  </si>
  <si>
    <t>S&amp;P/TSX Canadian ESG Dividend Aristocrats FMC Weighted IndexOctober 2024Month-end</t>
  </si>
  <si>
    <t>S&amp;P/TSX Canadian ESG Dividend Aristocrats FMC Weighted IndexSeptember 2024Month-end</t>
  </si>
  <si>
    <t>S&amp;P/TSX Canadian ESG Dividend Aristocrats FMC Weighted IndexAugust 2024Month-end</t>
  </si>
  <si>
    <t>S&amp;P/TSX Canadian ESG Dividend Aristocrats FMC Weighted IndexJuly 2024Month-end</t>
  </si>
  <si>
    <t>S&amp;P/TSX Canadian ESG Dividend Aristocrats FMC Weighted IndexJune 2024Month-end</t>
  </si>
  <si>
    <t>S&amp;P/TSX Canadian ESG Dividend Aristocrats FMC Weighted IndexMay 2024Month-end</t>
  </si>
  <si>
    <t>S&amp;P/TSX Canadian ESG Dividend Aristocrats FMC Weighted IndexApril 2024Month-end</t>
  </si>
  <si>
    <t>S&amp;P/TSX Canadian ESG Dividend Aristocrats FMC Weighted IndexMarch 2024Month-end</t>
  </si>
  <si>
    <t>S&amp;P/TSX Canadian ESG Dividend Aristocrats FMC Weighted IndexFebruary 2024Month-end</t>
  </si>
  <si>
    <t>S&amp;P/TSX Canadian ESG Dividend Aristocrats FMC Weighted IndexJanuary 2024Month-end</t>
  </si>
  <si>
    <t>S&amp;P/TSX Composite Carbon Efficient IndexDecember 2024Month-end</t>
  </si>
  <si>
    <t>S&amp;P/TSX Composite Carbon Efficient IndexNovember 2024Month-end</t>
  </si>
  <si>
    <t>S&amp;P/TSX Composite Carbon Efficient IndexOctober 2024Month-end</t>
  </si>
  <si>
    <t>S&amp;P/TSX Composite Carbon Efficient IndexSeptember 2024Month-end</t>
  </si>
  <si>
    <t>S&amp;P/TSX Composite Carbon Efficient IndexAugust 2024Month-end</t>
  </si>
  <si>
    <t>S&amp;P/TSX Composite Carbon Efficient IndexJuly 2024Month-end</t>
  </si>
  <si>
    <t>S&amp;P/TSX Composite Carbon Efficient IndexJune 2024Month-end</t>
  </si>
  <si>
    <t>S&amp;P/TSX Composite Carbon Efficient IndexMay 2024Month-end</t>
  </si>
  <si>
    <t>S&amp;P/TSX Composite Carbon Efficient IndexApril 2024Month-end</t>
  </si>
  <si>
    <t>S&amp;P/TSX Composite Carbon Efficient IndexMarch 2024Month-end</t>
  </si>
  <si>
    <t>S&amp;P/TSX Composite Carbon Efficient IndexFebruary 2024Month-end</t>
  </si>
  <si>
    <t>S&amp;P/TSX Composite Carbon Efficient IndexJanuary 2024Month-end</t>
  </si>
  <si>
    <t>S&amp;P/TSX Composite ESG IndexDecember 2024Month-end</t>
  </si>
  <si>
    <t>S&amp;P/TSX Composite ESG IndexNovember 2024Month-end</t>
  </si>
  <si>
    <t>S&amp;P/TSX Composite ESG IndexOctober 2024Month-end</t>
  </si>
  <si>
    <t>S&amp;P/TSX Composite ESG IndexSeptember 2024Month-end</t>
  </si>
  <si>
    <t>S&amp;P/TSX Composite ESG IndexAugust 2024Month-end</t>
  </si>
  <si>
    <t>S&amp;P/TSX Composite ESG IndexJuly 2024Month-end</t>
  </si>
  <si>
    <t>S&amp;P/TSX Composite ESG IndexJune 2024Month-end</t>
  </si>
  <si>
    <t>S&amp;P/TSX Composite ESG IndexMay 2024Month-end</t>
  </si>
  <si>
    <t>S&amp;P/TSX Composite ESG IndexApril 2024Month-end</t>
  </si>
  <si>
    <t>S&amp;P/TSX Composite ESG IndexMarch 2024Month-end</t>
  </si>
  <si>
    <t>S&amp;P/TSX Composite ESG IndexFebruary 2024Month-end</t>
  </si>
  <si>
    <t>S&amp;P/TSX Composite ESG IndexJanuary 2024Month-end</t>
  </si>
  <si>
    <t>S&amp;P/TSX Composite ESG Tilted IndexDecember 2024Month-end</t>
  </si>
  <si>
    <t>S&amp;P/TSX Composite ESG Tilted IndexNovember 2024Month-end</t>
  </si>
  <si>
    <t>S&amp;P/TSX Composite ESG Tilted IndexOctober 2024Month-end</t>
  </si>
  <si>
    <t>S&amp;P/TSX Composite ESG Tilted IndexSeptember 2024Month-end</t>
  </si>
  <si>
    <t>S&amp;P/TSX Composite ESG Tilted IndexAugust 2024Month-end</t>
  </si>
  <si>
    <t>S&amp;P/TSX Composite ESG Tilted IndexJuly 2024Month-end</t>
  </si>
  <si>
    <t>S&amp;P/TSX Composite ESG Tilted IndexJune 2024Month-end</t>
  </si>
  <si>
    <t>S&amp;P/TSX Composite ESG Tilted IndexMay 2024Month-end</t>
  </si>
  <si>
    <t>S&amp;P/TSX Composite ESG Tilted IndexApril 2024Month-end</t>
  </si>
  <si>
    <t>S&amp;P/TSX Composite ESG Tilted IndexMarch 2024Month-end</t>
  </si>
  <si>
    <t>S&amp;P/TSX Composite ESG Tilted IndexFebruary 2024Month-end</t>
  </si>
  <si>
    <t>S&amp;P/TSX Composite ESG Tilted IndexJanuary 2024Month-end</t>
  </si>
  <si>
    <t>S&amp;P/TSX Composite Fossil Fuel Reserves Free IndexDecember 2024Month-end</t>
  </si>
  <si>
    <t>S&amp;P/TSX Composite Fossil Fuel Reserves Free IndexNovember 2024Month-end</t>
  </si>
  <si>
    <t>S&amp;P/TSX Composite Fossil Fuel Reserves Free IndexOctober 2024Month-end</t>
  </si>
  <si>
    <t>S&amp;P/TSX Composite Fossil Fuel Reserves Free IndexSeptember 2024Month-end</t>
  </si>
  <si>
    <t>S&amp;P/TSX Composite Fossil Fuel Reserves Free IndexAugust 2024Month-end</t>
  </si>
  <si>
    <t>S&amp;P/TSX Composite Fossil Fuel Reserves Free IndexJuly 2024Month-end</t>
  </si>
  <si>
    <t>S&amp;P/TSX Composite Fossil Fuel Reserves Free IndexJune 2024Month-end</t>
  </si>
  <si>
    <t>S&amp;P/TSX Composite Fossil Fuel Reserves Free IndexMay 2024Month-end</t>
  </si>
  <si>
    <t>S&amp;P/TSX Composite Fossil Fuel Reserves Free IndexApril 2024Month-end</t>
  </si>
  <si>
    <t>S&amp;P/TSX Composite Fossil Fuel Reserves Free IndexMarch 2024Month-end</t>
  </si>
  <si>
    <t>S&amp;P/TSX Composite Fossil Fuel Reserves Free IndexFebruary 2024Month-end</t>
  </si>
  <si>
    <t>S&amp;P/TSX Composite Fossil Fuel Reserves Free IndexJanuary 2024Month-end</t>
  </si>
  <si>
    <t>S&amp;P/TSX Composite IndexDecember 2024Month-end</t>
  </si>
  <si>
    <t>S&amp;P/TSX Composite IndexNovember 2024Month-end</t>
  </si>
  <si>
    <t>S&amp;P/TSX Composite IndexOctober 2024Month-end</t>
  </si>
  <si>
    <t>S&amp;P/TSX Composite IndexSeptember 2024Month-end</t>
  </si>
  <si>
    <t>S&amp;P/TSX Composite IndexAugust 2024Month-end</t>
  </si>
  <si>
    <t>S&amp;P/TSX Composite IndexJuly 2024Month-end</t>
  </si>
  <si>
    <t>S&amp;P/TSX Composite IndexJune 2024Month-end</t>
  </si>
  <si>
    <t>S&amp;P/TSX Composite IndexMay 2024Month-end</t>
  </si>
  <si>
    <t>S&amp;P/TSX Composite IndexApril 2024Month-end</t>
  </si>
  <si>
    <t>S&amp;P/TSX Composite IndexMarch 2024Month-end</t>
  </si>
  <si>
    <t>S&amp;P/TSX Composite IndexFebruary 2024Month-end</t>
  </si>
  <si>
    <t>S&amp;P/TSX Composite IndexJanuary 2024Month-end</t>
  </si>
  <si>
    <t>S&amp;P/TSX Energy Transition Materials IndexDecember 2024Month-end</t>
  </si>
  <si>
    <t>S&amp;P/TSX Energy Transition Materials IndexNovember 2024Month-end</t>
  </si>
  <si>
    <t>S&amp;P/TSX Energy Transition Materials IndexOctober 2024Month-end</t>
  </si>
  <si>
    <t>S&amp;P/TSX Energy Transition Materials IndexSeptember 2024Month-end</t>
  </si>
  <si>
    <t>S&amp;P/TSX Energy Transition Materials IndexAugust 2024Month-end</t>
  </si>
  <si>
    <t>S&amp;P/TSX Energy Transition Materials IndexJuly 2024Month-end</t>
  </si>
  <si>
    <t>S&amp;P/TSX Energy Transition Materials IndexJune 2024Month-end</t>
  </si>
  <si>
    <t>S&amp;P/TSX Energy Transition Materials IndexMay 2024Month-end</t>
  </si>
  <si>
    <t>S&amp;P/TSX Energy Transition Materials IndexApril 2024Month-end</t>
  </si>
  <si>
    <t>S&amp;P/TSX Energy Transition Materials IndexMarch 2024Month-end</t>
  </si>
  <si>
    <t>S&amp;P/TSX Energy Transition Materials IndexFebruary 2024Month-end</t>
  </si>
  <si>
    <t>S&amp;P/TSX Energy Transition Materials IndexJanuary 2024Month-end</t>
  </si>
  <si>
    <t>S&amp;P/TSX Renewable Energy and Clean Technology IndexDecember 2024Month-end</t>
  </si>
  <si>
    <t>S&amp;P/TSX Renewable Energy and Clean Technology IndexNovember 2024Month-end</t>
  </si>
  <si>
    <t>S&amp;P/TSX Renewable Energy and Clean Technology IndexOctober 2024Month-end</t>
  </si>
  <si>
    <t>S&amp;P/TSX Renewable Energy and Clean Technology IndexSeptember 2024Month-end</t>
  </si>
  <si>
    <t>S&amp;P/TSX Renewable Energy and Clean Technology IndexAugust 2024Month-end</t>
  </si>
  <si>
    <t>S&amp;P/TSX Renewable Energy and Clean Technology IndexJuly 2024Month-end</t>
  </si>
  <si>
    <t>S&amp;P/TSX Renewable Energy and Clean Technology IndexJune 2024Month-end</t>
  </si>
  <si>
    <t>S&amp;P/TSX Renewable Energy and Clean Technology IndexMay 2024Month-end</t>
  </si>
  <si>
    <t>S&amp;P/TSX Renewable Energy and Clean Technology IndexApril 2024Month-end</t>
  </si>
  <si>
    <t>S&amp;P/TSX Renewable Energy and Clean Technology IndexMarch 2024Month-end</t>
  </si>
  <si>
    <t>S&amp;P/TSX Renewable Energy and Clean Technology IndexFebruary 2024Month-end</t>
  </si>
  <si>
    <t>S&amp;P/TSX Renewable Energy and Clean Technology IndexJanuary 2024Month-end</t>
  </si>
  <si>
    <t>S&amp;P 500 Value</t>
  </si>
  <si>
    <t>500V</t>
  </si>
  <si>
    <t>S&amp;P 500 Growth</t>
  </si>
  <si>
    <t>500G</t>
  </si>
  <si>
    <t>S&amp;P DJI ESG Metrics Reference Guide.</t>
  </si>
  <si>
    <t xml:space="preserve">The metrics will be calculated and disclosed on a monthly basis shortly after the end of the previous month, will use index constituent data as of the adjusted close on the </t>
  </si>
  <si>
    <t>The indices are measured on the third Friday and last trading days (month-ends) of each month.</t>
  </si>
  <si>
    <t xml:space="preserve">measurement date, and will use the latest ESG datasets as of the measurement date. </t>
  </si>
  <si>
    <t>Contact Us:</t>
  </si>
  <si>
    <t>Index_services@spglobal.com</t>
  </si>
  <si>
    <t>SPUSA-500-USDCWV-P-US-L--</t>
  </si>
  <si>
    <t>SPUSA-500-USDCWG-P-US-L--</t>
  </si>
  <si>
    <t>SPGCMP1200USDFF--P-RGLL--35</t>
  </si>
  <si>
    <t>S&amp;P GLOBAL 1200 - Health Care  (Sector )</t>
  </si>
  <si>
    <t>SPG120035</t>
  </si>
  <si>
    <t>S&amp;P Global 1200 Health Care (Sector) Index</t>
  </si>
  <si>
    <t>N/A</t>
  </si>
  <si>
    <t>Copyright © 2025.  S&amp;P Dow Jones Indices LLC. All rights reserved. S&amp;P, S&amp;P 500, SPX, SPY, The 500, US 500, US 30, S&amp;P 100, S&amp;P COMPOSITE 1500, S&amp;P 400, S&amp;P MIDCAP 400, S&amp;P 600, S&amp;P SMALLCAP 600, S&amp;P GIVI, GLOBAL TITANS, DIVIDENDS ARTISTOCRATS, DIVIDEND MONARCHS, BUYBACK ARISTOCRATS, SELECT SECTOR, S&amp;P MAESTRO, S&amp;P PRISM, GICS, SPIVA, INDEXOLOGY, iTraxx, iBoxx, ABX, ADBI, CDX, CMBX, MBX, MCDX, PRIMEX, HHPI, and SOVX are trademarks of S&amp;P Global, Inc. ("S&amp;P Global") or its affiliates. DOW JONES, DJIA, THE DOW, and DOW JONES INDUSTRIAL AVERAGE are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Dow Jones Indices LLC, S&amp;P Global, Dow Jones or their respective affiliates (collectively “S&amp;P Dow Jones Indices”) do not have the necessary licenses. Except for certain custom index calculation services,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t>
  </si>
  <si>
    <t>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t>
  </si>
  <si>
    <t>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t>
  </si>
  <si>
    <t>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t>
  </si>
  <si>
    <t xml:space="preserve">For more information on these metrics, please see the </t>
  </si>
  <si>
    <t>Disclaimer</t>
  </si>
  <si>
    <t>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Index performance does not reflect trading costs, management fees or expenses.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S&amp;P Dow Jones Indices is not an investment advisor, commodity trading advisor, commodity pool operator, broker dealer, fiduciary, "promoter" (as defined in the Investment Company Act of 1940, as amended), "expert" as enumerated within 15 U.S.C. § 77k(a) or tax advisor.  Inclusion of a security, commodity, crypto currency or other asset within an index is not a recommendation by S&amp;P Dow Jones Indices to buy, sell, or hold such security, commodity, crypto currency or other asset, nor is it a considered to be investment advice or commodity trading advice.</t>
  </si>
  <si>
    <t xml:space="preserve">S&amp;P Dow Jones Indices provides indices that use environmental, social, and/or governance (ESG) indicators (including, without limit, business involvement screens, conformance to voluntary corporate standards, GHG emissions data, and ESG scores) to select, weight, and/or exclude constituents.  ESG indicators seek to measure a company's, or an asset's performance, with respect to E, S, or G criteria.  ESG indicators are derived from publicly reported data, modelled data, or a combination of reported and modelled data. ESG indicators are based on a qualitative assessment due to the absence of well-defined uniform market standards and the use of multiple methodologies to assess ESG factors.  No single clear, definitive test or framework (legal, regulatory, or otherwise) exists to determine labels such as, 'ESG', 'sustainable', 'good governance', 'no adverse environmental, social, and/or other impacts', or other equivalently labelled objectives.  Therefore, the exercise of subjective judgment is necessary.  Different persons may classify the same investment, product and/or strategy differently regarding the foregoing labels. </t>
  </si>
  <si>
    <t>This file provides a variety of summary ESG metrics for a range of listed equity indices calculated by S&amp;P Dow Jones Indices.</t>
  </si>
  <si>
    <r>
      <rPr>
        <sz val="11"/>
        <color theme="3"/>
        <rFont val="Arial"/>
        <family val="2"/>
      </rPr>
      <t>***</t>
    </r>
    <r>
      <rPr>
        <sz val="11"/>
        <color theme="1"/>
        <rFont val="Arial"/>
        <family val="2"/>
      </rPr>
      <t>Select an '</t>
    </r>
    <r>
      <rPr>
        <b/>
        <sz val="11"/>
        <color theme="1"/>
        <rFont val="Arial"/>
        <family val="2"/>
      </rPr>
      <t>Index</t>
    </r>
    <r>
      <rPr>
        <sz val="11"/>
        <color theme="1"/>
        <rFont val="Arial"/>
        <family val="2"/>
      </rPr>
      <t>' and '</t>
    </r>
    <r>
      <rPr>
        <b/>
        <sz val="11"/>
        <color theme="1"/>
        <rFont val="Arial"/>
        <family val="2"/>
      </rPr>
      <t>Analysis Month</t>
    </r>
    <r>
      <rPr>
        <sz val="11"/>
        <color theme="1"/>
        <rFont val="Arial"/>
        <family val="2"/>
      </rPr>
      <t>' by clicking the drop-down menu to the right of these cells.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</si>
</sst>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sz val="11"/>
      <color theme="1"/>
      <name val="Arial"/>
      <family val="2"/>
    </font>
    <font>
      <sz val="11"/>
      <color theme="1"/>
      <name val="Arial"/>
      <family val="2"/>
    </font>
    <font>
      <sz val="11"/>
      <color theme="1"/>
      <name val="Arial"/>
      <family val="2"/>
    </font>
    <font>
      <sz val="11"/>
      <color theme="1"/>
      <name val="Arial"/>
      <family val="2"/>
    </font>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sz val="11"/>
      <color rgb="FF0070C0"/>
      <name val="Calibri"/>
      <family val="2"/>
      <scheme val="minor"/>
    </font>
    <font>
      <sz val="11"/>
      <color theme="1"/>
      <name val="Arial"/>
      <family val="2"/>
    </font>
    <font>
      <sz val="10"/>
      <color theme="1"/>
      <name val="Arial"/>
      <family val="2"/>
    </font>
    <font>
      <sz val="9"/>
      <color theme="1"/>
      <name val="Arial"/>
      <family val="2"/>
    </font>
    <font>
      <b/>
      <sz val="11"/>
      <color theme="1"/>
      <name val="Arial"/>
      <family val="2"/>
    </font>
    <font>
      <u/>
      <sz val="10"/>
      <color theme="1"/>
      <name val="Arial"/>
      <family val="2"/>
    </font>
    <font>
      <b/>
      <sz val="10"/>
      <color theme="1"/>
      <name val="Arial"/>
      <family val="2"/>
    </font>
    <font>
      <sz val="8"/>
      <color theme="1"/>
      <name val="Arial"/>
      <family val="2"/>
    </font>
    <font>
      <u/>
      <sz val="9"/>
      <color theme="1"/>
      <name val="Arial"/>
      <family val="2"/>
    </font>
    <font>
      <sz val="16"/>
      <color theme="1"/>
      <name val="Arial"/>
      <family val="2"/>
    </font>
    <font>
      <b/>
      <sz val="12"/>
      <color theme="0"/>
      <name val="Arial"/>
      <family val="2"/>
    </font>
    <font>
      <b/>
      <sz val="10"/>
      <name val="Arial"/>
      <family val="2"/>
    </font>
    <font>
      <sz val="10"/>
      <name val="Arial"/>
      <family val="2"/>
    </font>
    <font>
      <sz val="8"/>
      <name val="Calibri"/>
      <family val="2"/>
      <scheme val="minor"/>
    </font>
    <font>
      <sz val="11"/>
      <color rgb="FF000000"/>
      <name val="Calibri"/>
      <family val="2"/>
    </font>
    <font>
      <i/>
      <sz val="10"/>
      <color theme="1"/>
      <name val="Arial"/>
      <family val="2"/>
    </font>
    <font>
      <u/>
      <sz val="11"/>
      <color theme="10"/>
      <name val="Calibri"/>
      <family val="2"/>
      <scheme val="minor"/>
    </font>
    <font>
      <b/>
      <sz val="20"/>
      <color theme="1"/>
      <name val="Arial"/>
      <family val="2"/>
    </font>
    <font>
      <sz val="12"/>
      <color theme="1"/>
      <name val="Arial"/>
      <family val="2"/>
    </font>
    <font>
      <u/>
      <sz val="12"/>
      <color theme="10"/>
      <name val="Arial"/>
      <family val="2"/>
    </font>
    <font>
      <sz val="11"/>
      <color theme="3"/>
      <name val="Arial"/>
      <family val="2"/>
    </font>
  </fonts>
  <fills count="23">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rgb="FF002060"/>
        <bgColor indexed="64"/>
      </patternFill>
    </fill>
    <fill>
      <patternFill patternType="solid">
        <fgColor theme="9" tint="-0.249977111117893"/>
        <bgColor indexed="64"/>
      </patternFill>
    </fill>
    <fill>
      <patternFill patternType="solid">
        <fgColor theme="7" tint="-0.249977111117893"/>
        <bgColor indexed="64"/>
      </patternFill>
    </fill>
    <fill>
      <patternFill patternType="solid">
        <fgColor theme="2" tint="-0.49998474074526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rgb="FFFFFDF7"/>
        <bgColor indexed="64"/>
      </patternFill>
    </fill>
    <fill>
      <patternFill patternType="solid">
        <fgColor rgb="FFF6FAF4"/>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rgb="FFE0EDF8"/>
        <bgColor indexed="64"/>
      </patternFill>
    </fill>
    <fill>
      <patternFill patternType="solid">
        <fgColor rgb="FFF5F9FD"/>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rgb="FFFFFF00"/>
        <bgColor indexed="64"/>
      </patternFill>
    </fill>
  </fills>
  <borders count="10">
    <border>
      <left/>
      <right/>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s>
  <cellStyleXfs count="4">
    <xf numFmtId="0" fontId="0" fillId="0" borderId="0"/>
    <xf numFmtId="9" fontId="5" fillId="0" borderId="0" applyFont="0" applyFill="0" applyBorder="0" applyAlignment="0" applyProtection="0"/>
    <xf numFmtId="0" fontId="5" fillId="0" borderId="0"/>
    <xf numFmtId="0" fontId="25" fillId="0" borderId="0" applyNumberFormat="0" applyFill="0" applyBorder="0" applyAlignment="0" applyProtection="0"/>
  </cellStyleXfs>
  <cellXfs count="119">
    <xf numFmtId="0" fontId="0" fillId="0" borderId="0" xfId="0"/>
    <xf numFmtId="0" fontId="6" fillId="0" borderId="0" xfId="0" applyFont="1"/>
    <xf numFmtId="0" fontId="7" fillId="0" borderId="0" xfId="2" applyFont="1" applyAlignment="1">
      <alignment vertical="top"/>
    </xf>
    <xf numFmtId="0" fontId="6" fillId="0" borderId="1" xfId="0" applyFont="1" applyBorder="1"/>
    <xf numFmtId="0" fontId="8" fillId="0" borderId="0" xfId="0" applyFont="1"/>
    <xf numFmtId="0" fontId="8" fillId="0" borderId="0" xfId="2" applyFont="1" applyAlignment="1">
      <alignment vertical="top"/>
    </xf>
    <xf numFmtId="0" fontId="5" fillId="0" borderId="0" xfId="2" applyAlignment="1">
      <alignment vertical="top"/>
    </xf>
    <xf numFmtId="0" fontId="9" fillId="0" borderId="0" xfId="0" applyFont="1"/>
    <xf numFmtId="0" fontId="0" fillId="0" borderId="0" xfId="0" applyAlignment="1">
      <alignment vertical="center"/>
    </xf>
    <xf numFmtId="0" fontId="0" fillId="2" borderId="0" xfId="0" applyFill="1"/>
    <xf numFmtId="0" fontId="0" fillId="0" borderId="0" xfId="0" applyAlignment="1">
      <alignment wrapText="1"/>
    </xf>
    <xf numFmtId="0" fontId="10" fillId="0" borderId="0" xfId="0" applyFont="1" applyAlignment="1">
      <alignment horizontal="right"/>
    </xf>
    <xf numFmtId="0" fontId="10" fillId="3" borderId="0" xfId="0" applyFont="1" applyFill="1" applyAlignment="1">
      <alignment horizontal="right"/>
    </xf>
    <xf numFmtId="0" fontId="10" fillId="0" borderId="0" xfId="0" applyFont="1" applyAlignment="1">
      <alignment horizontal="right" indent="1"/>
    </xf>
    <xf numFmtId="0" fontId="16" fillId="0" borderId="0" xfId="0" applyFont="1" applyAlignment="1">
      <alignment horizontal="right" indent="1"/>
    </xf>
    <xf numFmtId="0" fontId="16" fillId="12" borderId="0" xfId="0" applyFont="1" applyFill="1" applyBorder="1" applyAlignment="1">
      <alignment horizontal="right" vertical="center" wrapText="1" indent="1"/>
    </xf>
    <xf numFmtId="0" fontId="20" fillId="10" borderId="0" xfId="0" applyFont="1" applyFill="1" applyAlignment="1">
      <alignment horizontal="right" vertical="top" wrapText="1" indent="1"/>
    </xf>
    <xf numFmtId="0" fontId="20" fillId="8" borderId="0" xfId="0" applyFont="1" applyFill="1" applyAlignment="1">
      <alignment horizontal="right" vertical="top" wrapText="1" indent="1"/>
    </xf>
    <xf numFmtId="0" fontId="20" fillId="8" borderId="0" xfId="0" quotePrefix="1" applyFont="1" applyFill="1" applyAlignment="1">
      <alignment horizontal="right" vertical="top" wrapText="1" indent="1"/>
    </xf>
    <xf numFmtId="0" fontId="16" fillId="9" borderId="0" xfId="0" applyFont="1" applyFill="1" applyAlignment="1">
      <alignment horizontal="right" vertical="center" indent="1"/>
    </xf>
    <xf numFmtId="0" fontId="16" fillId="13" borderId="0" xfId="0" applyFont="1" applyFill="1" applyBorder="1" applyAlignment="1">
      <alignment horizontal="right" vertical="center" wrapText="1" indent="1"/>
    </xf>
    <xf numFmtId="0" fontId="21" fillId="14" borderId="0" xfId="0" applyFont="1" applyFill="1" applyAlignment="1">
      <alignment horizontal="right" vertical="top" wrapText="1" indent="1"/>
    </xf>
    <xf numFmtId="0" fontId="20" fillId="14" borderId="0" xfId="0" applyFont="1" applyFill="1" applyAlignment="1">
      <alignment horizontal="right" vertical="top" wrapText="1" indent="1"/>
    </xf>
    <xf numFmtId="0" fontId="15" fillId="14" borderId="0" xfId="0" applyFont="1" applyFill="1" applyAlignment="1">
      <alignment horizontal="right" vertical="top" wrapText="1" indent="1"/>
    </xf>
    <xf numFmtId="0" fontId="15" fillId="15" borderId="0" xfId="0" applyFont="1" applyFill="1" applyAlignment="1">
      <alignment horizontal="right" vertical="top" wrapText="1" indent="1"/>
    </xf>
    <xf numFmtId="0" fontId="16" fillId="18" borderId="0" xfId="0" applyFont="1" applyFill="1" applyAlignment="1">
      <alignment horizontal="right" vertical="center" indent="1"/>
    </xf>
    <xf numFmtId="0" fontId="10" fillId="2" borderId="0" xfId="0" applyFont="1" applyFill="1" applyAlignment="1">
      <alignment horizontal="right"/>
    </xf>
    <xf numFmtId="0" fontId="10" fillId="2" borderId="0" xfId="0" applyFont="1" applyFill="1" applyBorder="1" applyAlignment="1">
      <alignment horizontal="right"/>
    </xf>
    <xf numFmtId="0" fontId="15" fillId="2" borderId="0" xfId="0" applyFont="1" applyFill="1" applyAlignment="1">
      <alignment horizontal="right" indent="1"/>
    </xf>
    <xf numFmtId="0" fontId="14" fillId="2" borderId="0" xfId="0" applyFont="1" applyFill="1" applyBorder="1" applyAlignment="1">
      <alignment horizontal="center"/>
    </xf>
    <xf numFmtId="0" fontId="13" fillId="2" borderId="0" xfId="0" applyFont="1" applyFill="1" applyAlignment="1">
      <alignment horizontal="right" indent="1"/>
    </xf>
    <xf numFmtId="0" fontId="10" fillId="2" borderId="0" xfId="0" applyFont="1" applyFill="1" applyAlignment="1">
      <alignment horizontal="right" indent="1"/>
    </xf>
    <xf numFmtId="0" fontId="17" fillId="2" borderId="0" xfId="0" applyFont="1" applyFill="1" applyAlignment="1">
      <alignment horizontal="right" indent="1"/>
    </xf>
    <xf numFmtId="0" fontId="16" fillId="2" borderId="0" xfId="0" applyFont="1" applyFill="1" applyAlignment="1">
      <alignment horizontal="right" vertical="center" indent="1"/>
    </xf>
    <xf numFmtId="0" fontId="10" fillId="2" borderId="0" xfId="0" applyFont="1" applyFill="1" applyAlignment="1">
      <alignment horizontal="right" vertical="top" indent="1"/>
    </xf>
    <xf numFmtId="0" fontId="11" fillId="2" borderId="0" xfId="0" applyFont="1" applyFill="1" applyAlignment="1">
      <alignment horizontal="right" indent="1"/>
    </xf>
    <xf numFmtId="0" fontId="13" fillId="2" borderId="0" xfId="0" applyFont="1" applyFill="1" applyBorder="1" applyAlignment="1">
      <alignment vertical="top" wrapText="1"/>
    </xf>
    <xf numFmtId="0" fontId="21" fillId="19" borderId="0" xfId="0" applyFont="1" applyFill="1" applyAlignment="1">
      <alignment horizontal="right" vertical="top" wrapText="1" indent="1"/>
    </xf>
    <xf numFmtId="0" fontId="20" fillId="19" borderId="0" xfId="0" applyFont="1" applyFill="1" applyAlignment="1">
      <alignment horizontal="right" vertical="top" wrapText="1" indent="1"/>
    </xf>
    <xf numFmtId="49" fontId="18" fillId="3" borderId="0" xfId="0" applyNumberFormat="1" applyFont="1" applyFill="1" applyAlignment="1">
      <alignment horizontal="right" vertical="center"/>
    </xf>
    <xf numFmtId="0" fontId="15" fillId="17" borderId="0" xfId="0" applyFont="1" applyFill="1" applyAlignment="1">
      <alignment horizontal="right" vertical="center" indent="1"/>
    </xf>
    <xf numFmtId="0" fontId="11" fillId="2" borderId="0" xfId="0" applyFont="1" applyFill="1" applyAlignment="1">
      <alignment horizontal="center" vertical="center"/>
    </xf>
    <xf numFmtId="0" fontId="11" fillId="13" borderId="0" xfId="0" applyFont="1" applyFill="1" applyBorder="1" applyAlignment="1">
      <alignment horizontal="center" vertical="center" wrapText="1"/>
    </xf>
    <xf numFmtId="0" fontId="15" fillId="14" borderId="0" xfId="0" applyFont="1" applyFill="1" applyBorder="1" applyAlignment="1">
      <alignment horizontal="center" vertical="center" wrapText="1"/>
    </xf>
    <xf numFmtId="0" fontId="11" fillId="18" borderId="0" xfId="0" applyFont="1" applyFill="1" applyAlignment="1">
      <alignment horizontal="center" vertical="center"/>
    </xf>
    <xf numFmtId="0" fontId="15" fillId="16" borderId="0" xfId="0" applyFont="1" applyFill="1" applyAlignment="1">
      <alignment horizontal="center" vertical="center"/>
    </xf>
    <xf numFmtId="0" fontId="11" fillId="12" borderId="0" xfId="0" applyFont="1" applyFill="1" applyBorder="1" applyAlignment="1">
      <alignment horizontal="center" vertical="center" wrapText="1"/>
    </xf>
    <xf numFmtId="0" fontId="15" fillId="11" borderId="0" xfId="0" applyFont="1" applyFill="1" applyAlignment="1">
      <alignment horizontal="center" vertical="center"/>
    </xf>
    <xf numFmtId="0" fontId="11" fillId="9" borderId="0" xfId="0" applyFont="1" applyFill="1" applyAlignment="1">
      <alignment horizontal="center" vertical="center"/>
    </xf>
    <xf numFmtId="0" fontId="15" fillId="8" borderId="0" xfId="0" applyFont="1" applyFill="1" applyAlignment="1">
      <alignment horizontal="center" vertical="center"/>
    </xf>
    <xf numFmtId="0" fontId="12" fillId="2" borderId="0" xfId="0" applyFont="1" applyFill="1" applyAlignment="1">
      <alignment horizontal="right" vertical="top" wrapText="1" indent="1"/>
    </xf>
    <xf numFmtId="0" fontId="16" fillId="2" borderId="0" xfId="0" applyFont="1" applyFill="1" applyAlignment="1">
      <alignment horizontal="right" vertical="top" indent="1"/>
    </xf>
    <xf numFmtId="14" fontId="0" fillId="0" borderId="0" xfId="0" applyNumberFormat="1"/>
    <xf numFmtId="49" fontId="0" fillId="0" borderId="0" xfId="0" applyNumberFormat="1"/>
    <xf numFmtId="0" fontId="7" fillId="8" borderId="0" xfId="0" applyFont="1" applyFill="1"/>
    <xf numFmtId="0" fontId="7" fillId="20" borderId="0" xfId="0" applyFont="1" applyFill="1"/>
    <xf numFmtId="0" fontId="7" fillId="0" borderId="0" xfId="0" applyFont="1"/>
    <xf numFmtId="0" fontId="23" fillId="0" borderId="0" xfId="0" applyFont="1" applyAlignment="1">
      <alignment horizontal="left" vertical="top"/>
    </xf>
    <xf numFmtId="0" fontId="23" fillId="0" borderId="0" xfId="0" applyFont="1" applyAlignment="1">
      <alignment horizontal="right" vertical="justify"/>
    </xf>
    <xf numFmtId="0" fontId="0" fillId="0" borderId="0" xfId="0" applyNumberFormat="1"/>
    <xf numFmtId="2" fontId="11" fillId="0" borderId="2" xfId="0" applyNumberFormat="1" applyFont="1" applyBorder="1" applyAlignment="1">
      <alignment horizontal="right" indent="1"/>
    </xf>
    <xf numFmtId="2" fontId="15" fillId="0" borderId="2" xfId="0" applyNumberFormat="1" applyFont="1" applyBorder="1" applyAlignment="1">
      <alignment horizontal="right" indent="1"/>
    </xf>
    <xf numFmtId="4" fontId="11" fillId="0" borderId="2" xfId="0" applyNumberFormat="1" applyFont="1" applyBorder="1" applyAlignment="1">
      <alignment horizontal="right" indent="1"/>
    </xf>
    <xf numFmtId="4" fontId="11" fillId="2" borderId="2" xfId="0" applyNumberFormat="1" applyFont="1" applyFill="1" applyBorder="1" applyAlignment="1">
      <alignment horizontal="right" indent="1"/>
    </xf>
    <xf numFmtId="4" fontId="11" fillId="2" borderId="0" xfId="0" applyNumberFormat="1" applyFont="1" applyFill="1" applyAlignment="1">
      <alignment horizontal="right" indent="1"/>
    </xf>
    <xf numFmtId="4" fontId="11" fillId="2" borderId="0" xfId="0" applyNumberFormat="1" applyFont="1" applyFill="1" applyBorder="1" applyAlignment="1">
      <alignment horizontal="right" indent="1"/>
    </xf>
    <xf numFmtId="0" fontId="0" fillId="20" borderId="0" xfId="0" applyFill="1" applyAlignment="1">
      <alignment wrapText="1"/>
    </xf>
    <xf numFmtId="10" fontId="11" fillId="2" borderId="6" xfId="1" applyNumberFormat="1" applyFont="1" applyFill="1" applyBorder="1" applyAlignment="1">
      <alignment horizontal="right" indent="1"/>
    </xf>
    <xf numFmtId="3" fontId="11" fillId="2" borderId="6" xfId="0" applyNumberFormat="1" applyFont="1" applyFill="1" applyBorder="1" applyAlignment="1">
      <alignment horizontal="right" indent="1"/>
    </xf>
    <xf numFmtId="0" fontId="10" fillId="2" borderId="0" xfId="0" applyFont="1" applyFill="1" applyAlignment="1">
      <alignment horizontal="right" vertical="center"/>
    </xf>
    <xf numFmtId="4" fontId="15" fillId="0" borderId="2" xfId="0" applyNumberFormat="1" applyFont="1" applyBorder="1" applyAlignment="1">
      <alignment horizontal="right" indent="1"/>
    </xf>
    <xf numFmtId="2" fontId="24" fillId="0" borderId="6" xfId="0" applyNumberFormat="1" applyFont="1" applyBorder="1" applyAlignment="1">
      <alignment horizontal="right" indent="1"/>
    </xf>
    <xf numFmtId="0" fontId="0" fillId="21" borderId="0" xfId="0" applyFill="1"/>
    <xf numFmtId="0" fontId="0" fillId="11" borderId="0" xfId="0" applyFill="1"/>
    <xf numFmtId="0" fontId="0" fillId="0" borderId="0" xfId="0" applyFill="1"/>
    <xf numFmtId="0" fontId="15" fillId="2" borderId="2" xfId="0" applyFont="1" applyFill="1" applyBorder="1" applyAlignment="1">
      <alignment horizontal="left" indent="1"/>
    </xf>
    <xf numFmtId="2" fontId="11" fillId="2" borderId="0" xfId="0" applyNumberFormat="1" applyFont="1" applyFill="1" applyAlignment="1">
      <alignment horizontal="right"/>
    </xf>
    <xf numFmtId="4" fontId="15" fillId="2" borderId="2" xfId="0" applyNumberFormat="1" applyFont="1" applyFill="1" applyBorder="1" applyAlignment="1">
      <alignment horizontal="right" indent="1"/>
    </xf>
    <xf numFmtId="10" fontId="15" fillId="2" borderId="6" xfId="1" applyNumberFormat="1" applyFont="1" applyFill="1" applyBorder="1" applyAlignment="1">
      <alignment horizontal="right" indent="1"/>
    </xf>
    <xf numFmtId="3" fontId="11" fillId="2" borderId="2" xfId="0" applyNumberFormat="1" applyFont="1" applyFill="1" applyBorder="1" applyAlignment="1">
      <alignment horizontal="right" indent="1"/>
    </xf>
    <xf numFmtId="10" fontId="11" fillId="2" borderId="2" xfId="1" applyNumberFormat="1" applyFont="1" applyFill="1" applyBorder="1" applyAlignment="1">
      <alignment horizontal="right" indent="1"/>
    </xf>
    <xf numFmtId="3" fontId="15" fillId="2" borderId="2" xfId="0" applyNumberFormat="1" applyFont="1" applyFill="1" applyBorder="1" applyAlignment="1">
      <alignment horizontal="right" indent="1"/>
    </xf>
    <xf numFmtId="10" fontId="15" fillId="2" borderId="2" xfId="1" applyNumberFormat="1" applyFont="1" applyFill="1" applyBorder="1" applyAlignment="1">
      <alignment horizontal="right" indent="1"/>
    </xf>
    <xf numFmtId="10" fontId="24" fillId="2" borderId="6" xfId="1" applyNumberFormat="1" applyFont="1" applyFill="1" applyBorder="1" applyAlignment="1">
      <alignment horizontal="right" indent="1"/>
    </xf>
    <xf numFmtId="3" fontId="12" fillId="2" borderId="6" xfId="0" applyNumberFormat="1" applyFont="1" applyFill="1" applyBorder="1" applyAlignment="1">
      <alignment horizontal="right" indent="1"/>
    </xf>
    <xf numFmtId="0" fontId="12" fillId="2" borderId="0" xfId="0" applyFont="1" applyFill="1" applyAlignment="1">
      <alignment horizontal="right"/>
    </xf>
    <xf numFmtId="10" fontId="12" fillId="2" borderId="6" xfId="1" applyNumberFormat="1" applyFont="1" applyFill="1" applyBorder="1" applyAlignment="1">
      <alignment horizontal="right" indent="1"/>
    </xf>
    <xf numFmtId="3" fontId="11" fillId="9" borderId="6" xfId="0" applyNumberFormat="1" applyFont="1" applyFill="1" applyBorder="1" applyAlignment="1">
      <alignment horizontal="right" vertical="center" indent="1"/>
    </xf>
    <xf numFmtId="0" fontId="0" fillId="22" borderId="0" xfId="0" applyFont="1" applyFill="1"/>
    <xf numFmtId="0" fontId="26" fillId="2" borderId="0" xfId="0" applyFont="1" applyFill="1" applyAlignment="1">
      <alignment horizontal="left" vertical="center" indent="1"/>
    </xf>
    <xf numFmtId="0" fontId="27" fillId="2" borderId="0" xfId="0" applyFont="1" applyFill="1" applyAlignment="1">
      <alignment horizontal="left" vertical="center" indent="1"/>
    </xf>
    <xf numFmtId="49" fontId="18" fillId="2" borderId="0" xfId="0" applyNumberFormat="1" applyFont="1" applyFill="1" applyAlignment="1">
      <alignment horizontal="right" vertical="center"/>
    </xf>
    <xf numFmtId="0" fontId="28" fillId="2" borderId="0" xfId="3" applyFont="1" applyFill="1" applyAlignment="1">
      <alignment horizontal="left" vertical="center" indent="1"/>
    </xf>
    <xf numFmtId="11" fontId="0" fillId="0" borderId="0" xfId="0" applyNumberFormat="1"/>
    <xf numFmtId="0" fontId="10" fillId="2" borderId="0" xfId="0" applyFont="1" applyFill="1" applyAlignment="1">
      <alignment horizontal="left" vertical="top" wrapText="1"/>
    </xf>
    <xf numFmtId="0" fontId="0" fillId="2" borderId="0" xfId="0" applyFill="1" applyAlignment="1">
      <alignment horizontal="left" vertical="top" wrapText="1"/>
    </xf>
    <xf numFmtId="0" fontId="10" fillId="0" borderId="0" xfId="0" applyFont="1" applyAlignment="1">
      <alignment horizontal="left" vertical="top" wrapText="1"/>
    </xf>
    <xf numFmtId="0" fontId="4" fillId="2" borderId="0" xfId="0" applyFont="1" applyFill="1" applyAlignment="1">
      <alignment horizontal="left" vertical="top" wrapText="1" indent="1"/>
    </xf>
    <xf numFmtId="0" fontId="0" fillId="2" borderId="0" xfId="0" applyFill="1" applyAlignment="1">
      <alignment horizontal="left" indent="1"/>
    </xf>
    <xf numFmtId="0" fontId="2" fillId="2" borderId="0" xfId="0" applyFont="1" applyFill="1" applyAlignment="1">
      <alignment horizontal="left" indent="1"/>
    </xf>
    <xf numFmtId="0" fontId="28" fillId="2" borderId="0" xfId="3" applyFont="1" applyFill="1" applyAlignment="1">
      <alignment horizontal="left" vertical="center"/>
    </xf>
    <xf numFmtId="0" fontId="19" fillId="4" borderId="0" xfId="0" applyFont="1" applyFill="1" applyAlignment="1">
      <alignment horizontal="left" vertical="center" indent="1"/>
    </xf>
    <xf numFmtId="0" fontId="19" fillId="6" borderId="0" xfId="0" applyFont="1" applyFill="1" applyAlignment="1">
      <alignment horizontal="left" vertical="center" indent="1"/>
    </xf>
    <xf numFmtId="0" fontId="19" fillId="7" borderId="0" xfId="0" applyFont="1" applyFill="1" applyAlignment="1">
      <alignment horizontal="left" vertical="center" indent="1"/>
    </xf>
    <xf numFmtId="0" fontId="19" fillId="5" borderId="0" xfId="0" applyFont="1" applyFill="1" applyAlignment="1">
      <alignment horizontal="left" vertical="center" wrapText="1" indent="1"/>
    </xf>
    <xf numFmtId="0" fontId="19" fillId="5" borderId="0" xfId="0" applyFont="1" applyFill="1" applyAlignment="1">
      <alignment horizontal="left" vertical="center" indent="1"/>
    </xf>
    <xf numFmtId="0" fontId="11" fillId="9" borderId="7" xfId="0" applyFont="1" applyFill="1" applyBorder="1" applyAlignment="1">
      <alignment horizontal="left" indent="1"/>
    </xf>
    <xf numFmtId="0" fontId="11" fillId="9" borderId="8" xfId="0" applyFont="1" applyFill="1" applyBorder="1" applyAlignment="1">
      <alignment horizontal="left" indent="1"/>
    </xf>
    <xf numFmtId="0" fontId="11" fillId="9" borderId="9" xfId="0" applyFont="1" applyFill="1" applyBorder="1" applyAlignment="1">
      <alignment horizontal="left" indent="1"/>
    </xf>
    <xf numFmtId="0" fontId="4" fillId="2" borderId="0" xfId="0" applyFont="1" applyFill="1" applyAlignment="1">
      <alignment horizontal="left" vertical="top" wrapText="1" indent="1"/>
    </xf>
    <xf numFmtId="0" fontId="3" fillId="2" borderId="0" xfId="0" applyFont="1" applyFill="1" applyAlignment="1">
      <alignment horizontal="left" vertical="top" wrapText="1" indent="1"/>
    </xf>
    <xf numFmtId="49" fontId="0" fillId="21" borderId="0" xfId="0" applyNumberFormat="1" applyFill="1"/>
    <xf numFmtId="0" fontId="0" fillId="21" borderId="0" xfId="0" applyNumberFormat="1" applyFill="1"/>
    <xf numFmtId="14" fontId="0" fillId="21" borderId="0" xfId="0" applyNumberFormat="1" applyFill="1"/>
    <xf numFmtId="0" fontId="1" fillId="2" borderId="0" xfId="0" applyFont="1" applyFill="1" applyAlignment="1">
      <alignment horizontal="left" vertical="center" indent="1"/>
    </xf>
    <xf numFmtId="0" fontId="1" fillId="2" borderId="0" xfId="0" applyFont="1" applyFill="1" applyAlignment="1">
      <alignment horizontal="left"/>
    </xf>
    <xf numFmtId="0" fontId="15" fillId="2" borderId="3" xfId="0" applyFont="1" applyFill="1" applyBorder="1" applyAlignment="1" applyProtection="1">
      <alignment horizontal="left" indent="1"/>
      <protection locked="0"/>
    </xf>
    <xf numFmtId="0" fontId="15" fillId="2" borderId="4" xfId="0" applyFont="1" applyFill="1" applyBorder="1" applyAlignment="1" applyProtection="1">
      <alignment horizontal="left" indent="1"/>
      <protection locked="0"/>
    </xf>
    <xf numFmtId="0" fontId="15" fillId="2" borderId="5" xfId="0" applyFont="1" applyFill="1" applyBorder="1" applyAlignment="1" applyProtection="1">
      <alignment horizontal="left" indent="1"/>
      <protection locked="0"/>
    </xf>
  </cellXfs>
  <cellStyles count="4">
    <cellStyle name="Hyperlink" xfId="3" builtinId="8"/>
    <cellStyle name="Normal" xfId="0" builtinId="0"/>
    <cellStyle name="Normal 2 2" xfId="2" xr:uid="{957A00E7-008A-4FDC-9393-7267BF8960BC}"/>
    <cellStyle name="Percent" xfId="1" builtinId="5"/>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5F9FD"/>
      <color rgb="FFE0ED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123826</xdr:colOff>
      <xdr:row>0</xdr:row>
      <xdr:rowOff>114301</xdr:rowOff>
    </xdr:from>
    <xdr:ext cx="1581150" cy="569618"/>
    <xdr:pic>
      <xdr:nvPicPr>
        <xdr:cNvPr id="2" name="Picture 1" descr="Legal Disclaimers | S&amp;P Dow Jones Indices">
          <a:extLst>
            <a:ext uri="{FF2B5EF4-FFF2-40B4-BE49-F238E27FC236}">
              <a16:creationId xmlns:a16="http://schemas.microsoft.com/office/drawing/2014/main" id="{8CCAD9EE-D095-4396-8926-FD6C02406F5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14326" y="114301"/>
          <a:ext cx="1581150" cy="56961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123826</xdr:colOff>
      <xdr:row>0</xdr:row>
      <xdr:rowOff>114301</xdr:rowOff>
    </xdr:from>
    <xdr:ext cx="1581150" cy="569618"/>
    <xdr:pic>
      <xdr:nvPicPr>
        <xdr:cNvPr id="2" name="Picture 1" descr="Legal Disclaimers | S&amp;P Dow Jones Indices">
          <a:extLst>
            <a:ext uri="{FF2B5EF4-FFF2-40B4-BE49-F238E27FC236}">
              <a16:creationId xmlns:a16="http://schemas.microsoft.com/office/drawing/2014/main" id="{22BFDFAC-A0F2-41EB-9D2E-D8CBF4772805}"/>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14326" y="114301"/>
          <a:ext cx="1581150" cy="56961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3.xml><?xml version="1.0" encoding="utf-8"?>
<xdr:wsDr xmlns:xdr="http://schemas.openxmlformats.org/drawingml/2006/spreadsheetDrawing" xmlns:a="http://schemas.openxmlformats.org/drawingml/2006/main">
  <xdr:oneCellAnchor>
    <xdr:from>
      <xdr:col>1</xdr:col>
      <xdr:colOff>123826</xdr:colOff>
      <xdr:row>0</xdr:row>
      <xdr:rowOff>114301</xdr:rowOff>
    </xdr:from>
    <xdr:ext cx="1581150" cy="569618"/>
    <xdr:pic>
      <xdr:nvPicPr>
        <xdr:cNvPr id="2" name="Picture 1" descr="Legal Disclaimers | S&amp;P Dow Jones Indices">
          <a:extLst>
            <a:ext uri="{FF2B5EF4-FFF2-40B4-BE49-F238E27FC236}">
              <a16:creationId xmlns:a16="http://schemas.microsoft.com/office/drawing/2014/main" id="{E2430A86-7548-42E4-9799-3E8F699EC3D7}"/>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14326" y="114301"/>
          <a:ext cx="1581150" cy="56961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spgl-my.sharepoint.com/personal/narottama_bowden_spglobal_com/Documents/__Sustainability%20Reporting/BAU/Index-Level%20Sustainability%20Metrics/Reports/Published%20Reports/SPDJI_ESG_Metrics_20231229.xlsx" TargetMode="External"/><Relationship Id="rId1" Type="http://schemas.openxmlformats.org/officeDocument/2006/relationships/externalLinkPath" Target="Reports/Published%20Reports/SPDJI_ESG_Metrics_2023122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Front cover"/>
      <sheetName val="ESG Metrics Results"/>
      <sheetName val="Index_Universe_relationship"/>
      <sheetName val="ESG Metrics Report"/>
      <sheetName val="Month Available"/>
      <sheetName val="Disclaimer"/>
      <sheetName val="Appendix"/>
    </sheetNames>
    <sheetDataSet>
      <sheetData sheetId="0"/>
      <sheetData sheetId="1"/>
      <sheetData sheetId="2"/>
      <sheetData sheetId="3"/>
      <sheetData sheetId="4"/>
      <sheetData sheetId="5"/>
      <sheetData sheetId="6"/>
    </sheetDataSet>
  </externalBook>
</externalLink>
</file>

<file path=xl/persons/person.xml><?xml version="1.0" encoding="utf-8"?>
<personList xmlns="http://schemas.microsoft.com/office/spreadsheetml/2018/threadedcomments" xmlns:x="http://schemas.openxmlformats.org/spreadsheetml/2006/main">
  <person displayName="Ciulianu, Mihaela" id="{B75BCDCE-0445-4F05-9F3B-652E422888BB}" userId="S::mihaela.ciulianu@spglobal.com::d2c076db-3653-489f-8570-ad3f46d8c41c" providerId="AD"/>
</personList>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1" dT="2022-09-21T09:03:35.84" personId="{B75BCDCE-0445-4F05-9F3B-652E422888BB}" id="{DA452A47-B3A7-4F61-80CE-1884283DB087}">
    <text>Check the ESG Metrics Result tab since this can cause a problem when the universes are on different currencies</text>
  </threadedComment>
  <threadedComment ref="K1" dT="2022-09-20T12:16:17.49" personId="{B75BCDCE-0445-4F05-9F3B-652E422888BB}" id="{18227F45-E6A5-4261-880A-0C4EC4AE3B86}">
    <text>Update the name range if you add more criteria at the end</text>
  </threadedComment>
</ThreadedComments>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Index_services@spglobal.com" TargetMode="External"/><Relationship Id="rId1" Type="http://schemas.openxmlformats.org/officeDocument/2006/relationships/hyperlink" Target="https://www.spglobal.com/spdji/en/documents/additional-material/spdji-esg-metrics-reference-guide.pdf"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hyperlink" Target="mailto:Index_services@spglobal.com"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680912-D328-4434-802E-C8FFE55535BE}">
  <sheetPr>
    <pageSetUpPr fitToPage="1"/>
  </sheetPr>
  <dimension ref="A1:Q130"/>
  <sheetViews>
    <sheetView tabSelected="1" workbookViewId="0">
      <selection activeCell="A5" sqref="A5:XFD5"/>
    </sheetView>
  </sheetViews>
  <sheetFormatPr defaultRowHeight="14.25" x14ac:dyDescent="0.2"/>
  <cols>
    <col min="1" max="1" width="2.85546875" style="11" customWidth="1"/>
    <col min="2" max="2" width="35.7109375" style="11" customWidth="1"/>
    <col min="3" max="3" width="2.85546875" style="11" customWidth="1"/>
    <col min="4" max="4" width="17.140625" style="11" customWidth="1"/>
    <col min="5" max="5" width="2.140625" style="11" customWidth="1"/>
    <col min="6" max="6" width="17.140625" style="11" customWidth="1"/>
    <col min="7" max="7" width="2.140625" style="11" customWidth="1"/>
    <col min="8" max="8" width="11.42578125" style="11" customWidth="1"/>
    <col min="9" max="9" width="8.5703125" style="11" customWidth="1"/>
    <col min="10" max="10" width="32.85546875" style="11" customWidth="1"/>
    <col min="11" max="11" width="2.85546875" style="11" customWidth="1"/>
    <col min="12" max="12" width="17.140625" style="11" customWidth="1"/>
    <col min="13" max="13" width="2.140625" style="11" customWidth="1"/>
    <col min="14" max="14" width="17.140625" style="11" customWidth="1"/>
    <col min="15" max="15" width="2.140625" style="11" customWidth="1"/>
    <col min="16" max="16" width="11.42578125" style="11" customWidth="1"/>
    <col min="17" max="17" width="2.85546875" style="11" customWidth="1"/>
    <col min="18" max="16384" width="9.140625" style="11"/>
  </cols>
  <sheetData>
    <row r="1" spans="1:17" ht="60" customHeight="1" x14ac:dyDescent="0.2">
      <c r="A1" s="12"/>
      <c r="B1" s="12"/>
      <c r="C1" s="12"/>
      <c r="D1" s="12"/>
      <c r="E1" s="12"/>
      <c r="F1" s="12"/>
      <c r="G1" s="12"/>
      <c r="H1" s="12"/>
      <c r="I1" s="12"/>
      <c r="J1" s="12"/>
      <c r="K1" s="12"/>
      <c r="L1" s="12"/>
      <c r="M1" s="12"/>
      <c r="N1" s="12"/>
      <c r="O1" s="12"/>
      <c r="P1" s="39" t="s">
        <v>2400</v>
      </c>
      <c r="Q1" s="12"/>
    </row>
    <row r="2" spans="1:17" ht="19.5" customHeight="1" x14ac:dyDescent="0.2">
      <c r="A2" s="26"/>
      <c r="B2" s="26"/>
      <c r="C2" s="26"/>
      <c r="D2" s="26"/>
      <c r="E2" s="26"/>
      <c r="F2" s="26"/>
      <c r="G2" s="26"/>
      <c r="H2" s="26"/>
      <c r="I2" s="26"/>
      <c r="J2" s="26"/>
      <c r="K2" s="26"/>
      <c r="L2" s="26"/>
      <c r="M2" s="26"/>
      <c r="N2" s="26"/>
      <c r="O2" s="26"/>
      <c r="P2" s="91"/>
      <c r="Q2" s="26"/>
    </row>
    <row r="3" spans="1:17" ht="33.75" customHeight="1" x14ac:dyDescent="0.2">
      <c r="A3" s="26"/>
      <c r="B3" s="89" t="s">
        <v>2392</v>
      </c>
      <c r="C3" s="26"/>
      <c r="D3" s="26"/>
      <c r="E3" s="26"/>
      <c r="F3" s="26"/>
      <c r="G3" s="26"/>
      <c r="H3" s="26"/>
      <c r="I3" s="26"/>
      <c r="J3" s="26"/>
      <c r="K3" s="26"/>
      <c r="L3" s="26"/>
      <c r="M3" s="26"/>
      <c r="N3" s="26"/>
      <c r="O3" s="26"/>
      <c r="P3" s="26"/>
      <c r="Q3" s="26"/>
    </row>
    <row r="4" spans="1:17" ht="33.75" customHeight="1" x14ac:dyDescent="0.2">
      <c r="A4" s="26"/>
      <c r="B4" s="89"/>
      <c r="C4" s="26"/>
      <c r="D4" s="26"/>
      <c r="E4" s="26"/>
      <c r="F4" s="26"/>
      <c r="G4" s="26"/>
      <c r="H4" s="26"/>
      <c r="I4" s="26"/>
      <c r="J4" s="26"/>
      <c r="K4" s="26"/>
      <c r="L4" s="26"/>
      <c r="M4" s="26"/>
      <c r="N4" s="26"/>
      <c r="O4" s="26"/>
      <c r="P4" s="26"/>
      <c r="Q4" s="26"/>
    </row>
    <row r="5" spans="1:17" ht="15" customHeight="1" x14ac:dyDescent="0.2">
      <c r="A5" s="26"/>
      <c r="B5" s="90" t="s">
        <v>10524</v>
      </c>
      <c r="C5" s="26"/>
      <c r="D5" s="26"/>
      <c r="E5" s="26"/>
      <c r="F5" s="26"/>
      <c r="G5" s="26"/>
      <c r="H5" s="26"/>
      <c r="I5" s="26"/>
      <c r="J5" s="26"/>
      <c r="K5" s="26"/>
      <c r="L5" s="26"/>
      <c r="M5" s="26"/>
      <c r="N5" s="26"/>
      <c r="O5" s="26"/>
      <c r="P5" s="26"/>
      <c r="Q5" s="26"/>
    </row>
    <row r="6" spans="1:17" ht="7.5" customHeight="1" x14ac:dyDescent="0.2">
      <c r="A6" s="26"/>
      <c r="B6" s="26"/>
      <c r="C6" s="26"/>
      <c r="D6" s="26"/>
      <c r="E6" s="26"/>
      <c r="F6" s="26"/>
      <c r="G6" s="26"/>
      <c r="H6" s="26"/>
      <c r="I6" s="26"/>
      <c r="J6" s="27"/>
      <c r="K6" s="26"/>
      <c r="L6" s="26"/>
      <c r="M6" s="26"/>
      <c r="N6" s="26"/>
      <c r="O6" s="26"/>
      <c r="P6" s="26"/>
      <c r="Q6" s="26"/>
    </row>
    <row r="7" spans="1:17" ht="15" x14ac:dyDescent="0.25">
      <c r="A7" s="26"/>
      <c r="B7" s="90" t="s">
        <v>10520</v>
      </c>
      <c r="C7" s="9"/>
      <c r="D7" s="9"/>
      <c r="E7" s="100" t="s">
        <v>10503</v>
      </c>
      <c r="F7" s="100"/>
      <c r="G7" s="100"/>
      <c r="H7" s="100"/>
      <c r="I7" s="100"/>
      <c r="J7" s="9"/>
      <c r="K7" s="9"/>
      <c r="L7" s="9"/>
      <c r="M7" s="9"/>
      <c r="N7" s="9"/>
      <c r="O7" s="9"/>
      <c r="P7" s="9"/>
      <c r="Q7" s="9"/>
    </row>
    <row r="8" spans="1:17" ht="7.5" customHeight="1" x14ac:dyDescent="0.25">
      <c r="A8" s="26"/>
      <c r="B8" s="9"/>
      <c r="C8" s="9"/>
      <c r="D8" s="9"/>
      <c r="E8" s="9"/>
      <c r="F8" s="9"/>
      <c r="G8" s="9"/>
      <c r="H8" s="9"/>
      <c r="I8" s="9"/>
      <c r="J8" s="9"/>
      <c r="K8" s="9"/>
      <c r="L8" s="9"/>
      <c r="M8" s="9"/>
      <c r="N8" s="9"/>
      <c r="O8" s="9"/>
      <c r="P8" s="9"/>
      <c r="Q8" s="9"/>
    </row>
    <row r="9" spans="1:17" ht="15" x14ac:dyDescent="0.25">
      <c r="A9" s="26"/>
      <c r="B9" s="9"/>
      <c r="C9" s="9"/>
      <c r="D9" s="9"/>
      <c r="E9" s="9"/>
      <c r="F9" s="9"/>
      <c r="G9" s="9"/>
      <c r="H9" s="9"/>
      <c r="I9" s="9"/>
      <c r="J9" s="9"/>
      <c r="K9" s="9"/>
      <c r="L9" s="9"/>
      <c r="M9" s="9"/>
      <c r="N9" s="9"/>
      <c r="O9" s="9"/>
      <c r="P9" s="9"/>
      <c r="Q9" s="9"/>
    </row>
    <row r="10" spans="1:17" ht="4.5" customHeight="1" x14ac:dyDescent="0.25">
      <c r="A10" s="26"/>
      <c r="B10" s="9"/>
      <c r="C10" s="9"/>
      <c r="D10" s="9"/>
      <c r="E10" s="9"/>
      <c r="F10" s="9"/>
      <c r="G10" s="9"/>
      <c r="H10" s="9"/>
      <c r="I10" s="9"/>
      <c r="J10" s="9"/>
      <c r="K10" s="9"/>
      <c r="L10" s="9"/>
      <c r="M10" s="9"/>
      <c r="N10" s="9"/>
      <c r="O10" s="9"/>
      <c r="P10" s="9"/>
      <c r="Q10" s="9"/>
    </row>
    <row r="11" spans="1:17" ht="15" x14ac:dyDescent="0.25">
      <c r="A11" s="26"/>
      <c r="B11" s="90" t="s">
        <v>10504</v>
      </c>
      <c r="C11" s="9"/>
      <c r="D11" s="9"/>
      <c r="E11" s="9"/>
      <c r="F11" s="9"/>
      <c r="G11" s="9"/>
      <c r="H11" s="9"/>
      <c r="I11" s="9"/>
      <c r="J11" s="9"/>
      <c r="K11" s="9"/>
      <c r="L11" s="9"/>
      <c r="M11" s="9"/>
      <c r="N11" s="9"/>
      <c r="O11" s="9"/>
      <c r="P11" s="9"/>
      <c r="Q11" s="9"/>
    </row>
    <row r="12" spans="1:17" ht="15.75" customHeight="1" x14ac:dyDescent="0.25">
      <c r="A12" s="26"/>
      <c r="B12" s="90" t="s">
        <v>10506</v>
      </c>
      <c r="C12" s="9"/>
      <c r="D12" s="9"/>
      <c r="E12" s="9"/>
      <c r="F12" s="9"/>
      <c r="G12" s="9"/>
      <c r="H12" s="9"/>
      <c r="I12" s="9"/>
      <c r="J12" s="9"/>
      <c r="K12" s="9"/>
      <c r="L12" s="9"/>
      <c r="M12" s="9"/>
      <c r="N12" s="9"/>
      <c r="O12" s="9"/>
      <c r="P12" s="9"/>
      <c r="Q12" s="9"/>
    </row>
    <row r="13" spans="1:17" ht="14.25" customHeight="1" x14ac:dyDescent="0.25">
      <c r="A13" s="26"/>
      <c r="B13" s="9"/>
      <c r="C13" s="9"/>
      <c r="D13" s="9"/>
      <c r="E13" s="9"/>
      <c r="F13" s="9"/>
      <c r="G13" s="9"/>
      <c r="H13" s="9"/>
      <c r="I13" s="9"/>
      <c r="J13" s="9"/>
      <c r="K13" s="9"/>
      <c r="L13" s="9"/>
      <c r="M13" s="9"/>
      <c r="N13" s="9"/>
      <c r="O13" s="9"/>
      <c r="P13" s="9"/>
      <c r="Q13" s="9"/>
    </row>
    <row r="14" spans="1:17" ht="15" x14ac:dyDescent="0.25">
      <c r="A14" s="26"/>
      <c r="B14" s="90" t="s">
        <v>10505</v>
      </c>
      <c r="C14" s="9"/>
      <c r="D14" s="9"/>
      <c r="E14" s="9"/>
      <c r="F14" s="9"/>
      <c r="G14" s="9"/>
      <c r="H14" s="9"/>
      <c r="I14" s="9"/>
      <c r="J14" s="9"/>
      <c r="K14" s="9"/>
      <c r="L14" s="9"/>
      <c r="M14" s="9"/>
      <c r="N14" s="9"/>
      <c r="O14" s="9"/>
      <c r="P14" s="9"/>
      <c r="Q14" s="9"/>
    </row>
    <row r="15" spans="1:17" ht="15" x14ac:dyDescent="0.25">
      <c r="A15" s="26"/>
      <c r="B15" s="9"/>
      <c r="C15" s="9"/>
      <c r="D15" s="9"/>
      <c r="E15" s="9"/>
      <c r="F15" s="9"/>
      <c r="G15" s="9"/>
      <c r="H15" s="9"/>
      <c r="I15" s="9"/>
      <c r="J15" s="9"/>
      <c r="K15" s="9"/>
      <c r="L15" s="9"/>
      <c r="M15" s="9"/>
      <c r="N15" s="9"/>
      <c r="O15" s="9"/>
      <c r="P15" s="9"/>
      <c r="Q15" s="9"/>
    </row>
    <row r="16" spans="1:17" ht="9.75" customHeight="1" x14ac:dyDescent="0.25">
      <c r="A16" s="26"/>
      <c r="B16" s="9"/>
      <c r="C16" s="9"/>
      <c r="D16" s="9"/>
      <c r="E16" s="9"/>
      <c r="F16" s="9"/>
      <c r="G16" s="9"/>
      <c r="H16" s="9"/>
      <c r="I16" s="9"/>
      <c r="J16" s="9"/>
      <c r="K16" s="9"/>
      <c r="L16" s="9"/>
      <c r="M16" s="9"/>
      <c r="N16" s="9"/>
      <c r="O16" s="9"/>
      <c r="P16" s="9"/>
      <c r="Q16" s="9"/>
    </row>
    <row r="17" spans="1:17" ht="15" x14ac:dyDescent="0.25">
      <c r="A17" s="26"/>
      <c r="B17" s="90" t="s">
        <v>10507</v>
      </c>
      <c r="C17" s="9"/>
      <c r="D17" s="9"/>
      <c r="E17" s="9"/>
      <c r="F17" s="9"/>
      <c r="G17" s="9"/>
      <c r="H17" s="9"/>
      <c r="I17" s="9"/>
      <c r="J17" s="9"/>
      <c r="K17" s="9"/>
      <c r="L17" s="9"/>
      <c r="M17" s="9"/>
      <c r="N17" s="9"/>
      <c r="O17" s="9"/>
      <c r="P17" s="9"/>
      <c r="Q17" s="9"/>
    </row>
    <row r="18" spans="1:17" ht="9.75" customHeight="1" x14ac:dyDescent="0.25">
      <c r="A18" s="26"/>
      <c r="B18" s="9"/>
      <c r="C18" s="9"/>
      <c r="D18" s="9"/>
      <c r="E18" s="9"/>
      <c r="F18" s="9"/>
      <c r="G18" s="9"/>
      <c r="H18" s="9"/>
      <c r="I18" s="9"/>
      <c r="J18" s="9"/>
      <c r="K18" s="9"/>
      <c r="L18" s="9"/>
      <c r="M18" s="9"/>
      <c r="N18" s="9"/>
      <c r="O18" s="9"/>
      <c r="P18" s="9"/>
      <c r="Q18" s="9"/>
    </row>
    <row r="19" spans="1:17" ht="14.25" customHeight="1" x14ac:dyDescent="0.25">
      <c r="A19" s="26"/>
      <c r="B19" s="92" t="s">
        <v>10508</v>
      </c>
      <c r="C19" s="9"/>
      <c r="D19" s="9"/>
      <c r="E19" s="9"/>
      <c r="F19" s="9"/>
      <c r="G19" s="9"/>
      <c r="H19" s="9"/>
      <c r="I19" s="9"/>
      <c r="J19" s="9"/>
      <c r="K19" s="9"/>
      <c r="L19" s="9"/>
      <c r="M19" s="9"/>
      <c r="N19" s="9"/>
      <c r="O19" s="9"/>
      <c r="P19" s="9"/>
      <c r="Q19" s="9"/>
    </row>
    <row r="20" spans="1:17" ht="15" x14ac:dyDescent="0.25">
      <c r="A20" s="26"/>
      <c r="B20" s="9"/>
      <c r="C20" s="9"/>
      <c r="D20" s="9"/>
      <c r="E20" s="9"/>
      <c r="F20" s="9"/>
      <c r="G20" s="9"/>
      <c r="H20" s="9"/>
      <c r="I20" s="9"/>
      <c r="J20" s="9"/>
      <c r="K20" s="9"/>
      <c r="L20" s="9"/>
      <c r="M20" s="9"/>
      <c r="N20" s="9"/>
      <c r="O20" s="9"/>
      <c r="P20" s="9"/>
      <c r="Q20" s="9"/>
    </row>
    <row r="21" spans="1:17" ht="15" customHeight="1" x14ac:dyDescent="0.25">
      <c r="A21" s="26"/>
      <c r="B21" s="9"/>
      <c r="C21" s="9"/>
      <c r="D21" s="9"/>
      <c r="E21" s="9"/>
      <c r="F21" s="9"/>
      <c r="G21" s="9"/>
      <c r="H21" s="9"/>
      <c r="I21" s="9"/>
      <c r="J21" s="9"/>
      <c r="K21" s="9"/>
      <c r="L21" s="9"/>
      <c r="M21" s="9"/>
      <c r="N21" s="9"/>
      <c r="O21" s="9"/>
      <c r="P21" s="9"/>
      <c r="Q21" s="9"/>
    </row>
    <row r="22" spans="1:17" ht="15" customHeight="1" x14ac:dyDescent="0.25">
      <c r="A22" s="26"/>
      <c r="B22" s="9"/>
      <c r="C22" s="9"/>
      <c r="D22" s="9"/>
      <c r="E22" s="9"/>
      <c r="F22" s="9"/>
      <c r="G22" s="9"/>
      <c r="H22" s="9"/>
      <c r="I22" s="9"/>
      <c r="J22" s="9"/>
      <c r="K22" s="9"/>
      <c r="L22" s="9"/>
      <c r="M22" s="9"/>
      <c r="N22" s="9"/>
      <c r="O22" s="9"/>
      <c r="P22" s="9"/>
      <c r="Q22" s="9"/>
    </row>
    <row r="23" spans="1:17" ht="15" customHeight="1" x14ac:dyDescent="0.25">
      <c r="A23" s="26"/>
      <c r="B23" s="9"/>
      <c r="C23" s="9"/>
      <c r="D23" s="9"/>
      <c r="E23" s="9"/>
      <c r="F23" s="9"/>
      <c r="G23" s="9"/>
      <c r="H23" s="9"/>
      <c r="I23" s="9"/>
      <c r="J23" s="9"/>
      <c r="K23" s="9"/>
      <c r="L23" s="9"/>
      <c r="M23" s="9"/>
      <c r="N23" s="9"/>
      <c r="O23" s="9"/>
      <c r="P23" s="9"/>
      <c r="Q23" s="9"/>
    </row>
    <row r="24" spans="1:17" ht="15" customHeight="1" x14ac:dyDescent="0.25">
      <c r="A24" s="26"/>
      <c r="B24" s="9"/>
      <c r="C24" s="9"/>
      <c r="D24" s="9"/>
      <c r="E24" s="9"/>
      <c r="F24" s="9"/>
      <c r="G24" s="9"/>
      <c r="H24" s="9"/>
      <c r="I24" s="9"/>
      <c r="J24" s="9"/>
      <c r="K24" s="9"/>
      <c r="L24" s="9"/>
      <c r="M24" s="9"/>
      <c r="N24" s="9"/>
      <c r="O24" s="9"/>
      <c r="P24" s="9"/>
      <c r="Q24" s="9"/>
    </row>
    <row r="25" spans="1:17" ht="15" x14ac:dyDescent="0.25">
      <c r="A25" s="26"/>
      <c r="B25" s="9"/>
      <c r="C25" s="9"/>
      <c r="D25" s="9"/>
      <c r="E25" s="9"/>
      <c r="F25" s="9"/>
      <c r="G25" s="9"/>
      <c r="H25" s="9"/>
      <c r="I25" s="9"/>
      <c r="J25" s="9"/>
      <c r="K25" s="9"/>
      <c r="L25" s="9"/>
      <c r="M25" s="9"/>
      <c r="N25" s="9"/>
      <c r="O25" s="9"/>
      <c r="P25" s="9"/>
      <c r="Q25" s="9"/>
    </row>
    <row r="26" spans="1:17" ht="9" customHeight="1" x14ac:dyDescent="0.25">
      <c r="A26" s="26"/>
      <c r="B26" s="9"/>
      <c r="C26" s="9"/>
      <c r="D26" s="9"/>
      <c r="E26" s="9"/>
      <c r="F26" s="9"/>
      <c r="G26" s="9"/>
      <c r="H26" s="9"/>
      <c r="I26" s="9"/>
      <c r="J26" s="9"/>
      <c r="K26" s="9"/>
      <c r="L26" s="9"/>
      <c r="M26" s="9"/>
      <c r="N26" s="9"/>
      <c r="O26" s="9"/>
      <c r="P26" s="9"/>
      <c r="Q26" s="9"/>
    </row>
    <row r="27" spans="1:17" ht="15" x14ac:dyDescent="0.25">
      <c r="A27" s="26"/>
      <c r="B27" s="9"/>
      <c r="C27" s="9"/>
      <c r="D27" s="9"/>
      <c r="E27" s="9"/>
      <c r="F27" s="9"/>
      <c r="G27" s="9"/>
      <c r="H27" s="9"/>
      <c r="I27" s="9"/>
      <c r="J27" s="9"/>
      <c r="K27" s="9"/>
      <c r="L27" s="9"/>
      <c r="M27" s="9"/>
      <c r="N27" s="9"/>
      <c r="O27" s="9"/>
      <c r="P27" s="9"/>
      <c r="Q27" s="9"/>
    </row>
    <row r="28" spans="1:17" ht="15" x14ac:dyDescent="0.25">
      <c r="A28" s="26"/>
      <c r="B28" s="9"/>
      <c r="C28" s="9"/>
      <c r="D28" s="9"/>
      <c r="E28" s="9"/>
      <c r="F28" s="9"/>
      <c r="G28" s="9"/>
      <c r="H28" s="9"/>
      <c r="I28" s="9"/>
      <c r="J28" s="9"/>
      <c r="K28" s="9"/>
      <c r="L28" s="9"/>
      <c r="M28" s="9"/>
      <c r="N28" s="9"/>
      <c r="O28" s="9"/>
      <c r="P28" s="9"/>
      <c r="Q28" s="9"/>
    </row>
    <row r="29" spans="1:17" ht="15" x14ac:dyDescent="0.25">
      <c r="A29" s="26"/>
      <c r="B29" s="9"/>
      <c r="C29" s="9"/>
      <c r="D29" s="9"/>
      <c r="E29" s="9"/>
      <c r="F29" s="9"/>
      <c r="G29" s="9"/>
      <c r="H29" s="9"/>
      <c r="I29" s="9"/>
      <c r="J29" s="9"/>
      <c r="K29" s="9"/>
      <c r="L29" s="9"/>
      <c r="M29" s="9"/>
      <c r="N29" s="9"/>
      <c r="O29" s="9"/>
      <c r="P29" s="9"/>
      <c r="Q29" s="9"/>
    </row>
    <row r="30" spans="1:17" ht="15" x14ac:dyDescent="0.25">
      <c r="A30" s="26"/>
      <c r="B30" s="9"/>
      <c r="C30" s="9"/>
      <c r="D30" s="9"/>
      <c r="E30" s="9"/>
      <c r="F30" s="9"/>
      <c r="G30" s="9"/>
      <c r="H30" s="9"/>
      <c r="I30" s="9"/>
      <c r="J30" s="9"/>
      <c r="K30" s="9"/>
      <c r="L30" s="9"/>
      <c r="M30" s="9"/>
      <c r="N30" s="9"/>
      <c r="O30" s="9"/>
      <c r="P30" s="9"/>
      <c r="Q30" s="9"/>
    </row>
    <row r="31" spans="1:17" ht="15" x14ac:dyDescent="0.25">
      <c r="A31" s="26"/>
      <c r="B31" s="9"/>
      <c r="C31" s="9"/>
      <c r="D31" s="9"/>
      <c r="E31" s="9"/>
      <c r="F31" s="9"/>
      <c r="G31" s="9"/>
      <c r="H31" s="9"/>
      <c r="I31" s="9"/>
      <c r="J31" s="9"/>
      <c r="K31" s="9"/>
      <c r="L31" s="9"/>
      <c r="M31" s="9"/>
      <c r="N31" s="9"/>
      <c r="O31" s="9"/>
      <c r="P31" s="9"/>
      <c r="Q31" s="9"/>
    </row>
    <row r="32" spans="1:17" ht="30" customHeight="1" x14ac:dyDescent="0.25">
      <c r="A32" s="26"/>
      <c r="B32" s="9"/>
      <c r="C32" s="9"/>
      <c r="D32" s="9"/>
      <c r="E32" s="9"/>
      <c r="F32" s="9"/>
      <c r="G32" s="9"/>
      <c r="H32" s="9"/>
      <c r="I32" s="9"/>
      <c r="J32" s="9"/>
      <c r="K32" s="9"/>
      <c r="L32" s="9"/>
      <c r="M32" s="9"/>
      <c r="N32" s="9"/>
      <c r="O32" s="9"/>
      <c r="P32" s="9"/>
      <c r="Q32" s="9"/>
    </row>
    <row r="33" spans="1:17" ht="9.75" customHeight="1" x14ac:dyDescent="0.25">
      <c r="A33" s="26"/>
      <c r="B33" s="9"/>
      <c r="C33" s="9"/>
      <c r="D33" s="9"/>
      <c r="E33" s="9"/>
      <c r="F33" s="9"/>
      <c r="G33" s="9"/>
      <c r="H33" s="9"/>
      <c r="I33" s="9"/>
      <c r="J33" s="9"/>
      <c r="K33" s="9"/>
      <c r="L33" s="9"/>
      <c r="M33" s="9"/>
      <c r="N33" s="9"/>
      <c r="O33" s="9"/>
      <c r="P33" s="9"/>
      <c r="Q33" s="9"/>
    </row>
    <row r="34" spans="1:17" ht="15" x14ac:dyDescent="0.25">
      <c r="A34" s="26"/>
      <c r="B34" s="9"/>
      <c r="C34" s="9"/>
      <c r="D34" s="9"/>
      <c r="E34" s="9"/>
      <c r="F34" s="9"/>
      <c r="G34" s="9"/>
      <c r="H34" s="9"/>
      <c r="I34" s="9"/>
      <c r="J34" s="9"/>
      <c r="K34" s="9"/>
      <c r="L34" s="9"/>
      <c r="M34" s="9"/>
      <c r="N34" s="9"/>
      <c r="O34" s="9"/>
      <c r="P34" s="9"/>
      <c r="Q34" s="9"/>
    </row>
    <row r="35" spans="1:17" ht="9.75" customHeight="1" x14ac:dyDescent="0.25">
      <c r="A35" s="26"/>
      <c r="B35" s="9"/>
      <c r="C35" s="9"/>
      <c r="D35" s="9"/>
      <c r="E35" s="9"/>
      <c r="F35" s="9"/>
      <c r="G35" s="9"/>
      <c r="H35" s="9"/>
      <c r="I35" s="9"/>
      <c r="J35" s="9"/>
      <c r="K35" s="9"/>
      <c r="L35" s="9"/>
      <c r="M35" s="9"/>
      <c r="N35" s="9"/>
      <c r="O35" s="9"/>
      <c r="P35" s="9"/>
      <c r="Q35" s="9"/>
    </row>
    <row r="36" spans="1:17" ht="15" customHeight="1" x14ac:dyDescent="0.25">
      <c r="A36" s="26"/>
      <c r="B36" s="9"/>
      <c r="C36" s="9"/>
      <c r="D36" s="9"/>
      <c r="E36" s="9"/>
      <c r="F36" s="9"/>
      <c r="G36" s="9"/>
      <c r="H36" s="9"/>
      <c r="I36" s="9"/>
      <c r="J36" s="9"/>
      <c r="K36" s="9"/>
      <c r="L36" s="9"/>
      <c r="M36" s="9"/>
      <c r="N36" s="9"/>
      <c r="O36" s="9"/>
      <c r="P36" s="9"/>
      <c r="Q36" s="9"/>
    </row>
    <row r="37" spans="1:17" ht="14.25" customHeight="1" x14ac:dyDescent="0.25">
      <c r="A37" s="26"/>
      <c r="B37" s="9"/>
      <c r="C37" s="9"/>
      <c r="D37" s="9"/>
      <c r="E37" s="9"/>
      <c r="F37" s="9"/>
      <c r="G37" s="9"/>
      <c r="H37" s="9"/>
      <c r="I37" s="9"/>
      <c r="J37" s="9"/>
      <c r="K37" s="9"/>
      <c r="L37" s="9"/>
      <c r="M37" s="9"/>
      <c r="N37" s="9"/>
      <c r="O37" s="9"/>
      <c r="P37" s="9"/>
      <c r="Q37" s="9"/>
    </row>
    <row r="38" spans="1:17" ht="15" x14ac:dyDescent="0.25">
      <c r="A38" s="26"/>
      <c r="B38" s="9"/>
      <c r="C38" s="9"/>
      <c r="D38" s="9"/>
      <c r="E38" s="9"/>
      <c r="F38" s="9"/>
      <c r="G38" s="9"/>
      <c r="H38" s="9"/>
      <c r="I38" s="9"/>
      <c r="J38" s="9"/>
      <c r="K38" s="9"/>
      <c r="L38" s="9"/>
      <c r="M38" s="9"/>
      <c r="N38" s="9"/>
      <c r="O38" s="9"/>
      <c r="P38" s="9"/>
      <c r="Q38" s="9"/>
    </row>
    <row r="39" spans="1:17" ht="9" customHeight="1" x14ac:dyDescent="0.25">
      <c r="A39" s="26"/>
      <c r="B39" s="9"/>
      <c r="C39" s="9"/>
      <c r="D39" s="9"/>
      <c r="E39" s="9"/>
      <c r="F39" s="9"/>
      <c r="G39" s="9"/>
      <c r="H39" s="9"/>
      <c r="I39" s="9"/>
      <c r="J39" s="9"/>
      <c r="K39" s="9"/>
      <c r="L39" s="9"/>
      <c r="M39" s="9"/>
      <c r="N39" s="9"/>
      <c r="O39" s="9"/>
      <c r="P39" s="9"/>
      <c r="Q39" s="9"/>
    </row>
    <row r="40" spans="1:17" ht="15" customHeight="1" x14ac:dyDescent="0.25">
      <c r="A40" s="26"/>
      <c r="B40" s="9"/>
      <c r="C40" s="9"/>
      <c r="D40" s="9"/>
      <c r="E40" s="9"/>
      <c r="F40" s="9"/>
      <c r="G40" s="9"/>
      <c r="H40" s="9"/>
      <c r="I40" s="9"/>
      <c r="J40" s="9"/>
      <c r="K40" s="9"/>
      <c r="L40" s="9"/>
      <c r="M40" s="9"/>
      <c r="N40" s="9"/>
      <c r="O40" s="9"/>
      <c r="P40" s="9"/>
      <c r="Q40" s="9"/>
    </row>
    <row r="41" spans="1:17" ht="15" x14ac:dyDescent="0.25">
      <c r="A41" s="26"/>
      <c r="B41" s="9"/>
      <c r="C41" s="9"/>
      <c r="D41" s="9"/>
      <c r="E41" s="9"/>
      <c r="F41" s="9"/>
      <c r="G41" s="9"/>
      <c r="H41" s="9"/>
      <c r="I41" s="9"/>
      <c r="J41" s="9"/>
      <c r="K41" s="9"/>
      <c r="L41" s="9"/>
      <c r="M41" s="9"/>
      <c r="N41" s="9"/>
      <c r="O41" s="9"/>
      <c r="P41" s="9"/>
      <c r="Q41" s="9"/>
    </row>
    <row r="42" spans="1:17" ht="15" x14ac:dyDescent="0.25">
      <c r="A42" s="26"/>
      <c r="B42" s="9"/>
      <c r="C42" s="9"/>
      <c r="D42" s="9"/>
      <c r="E42" s="9"/>
      <c r="F42" s="9"/>
      <c r="G42" s="9"/>
      <c r="H42" s="9"/>
      <c r="I42" s="9"/>
      <c r="J42" s="9"/>
      <c r="K42" s="9"/>
      <c r="L42" s="9"/>
      <c r="M42" s="9"/>
      <c r="N42" s="9"/>
      <c r="O42" s="9"/>
      <c r="P42" s="9"/>
      <c r="Q42" s="9"/>
    </row>
    <row r="43" spans="1:17" ht="6" customHeight="1" x14ac:dyDescent="0.25">
      <c r="A43" s="26"/>
      <c r="B43" s="9"/>
      <c r="C43" s="9"/>
      <c r="D43" s="9"/>
      <c r="E43" s="9"/>
      <c r="F43" s="9"/>
      <c r="G43" s="9"/>
      <c r="H43" s="9"/>
      <c r="I43" s="9"/>
      <c r="J43" s="9"/>
      <c r="K43" s="9"/>
      <c r="L43" s="9"/>
      <c r="M43" s="9"/>
      <c r="N43" s="9"/>
      <c r="O43" s="9"/>
      <c r="P43" s="9"/>
      <c r="Q43" s="9"/>
    </row>
    <row r="44" spans="1:17" ht="15" customHeight="1" x14ac:dyDescent="0.25">
      <c r="A44" s="26"/>
      <c r="B44" s="9"/>
      <c r="C44" s="9"/>
      <c r="D44" s="9"/>
      <c r="E44" s="9"/>
      <c r="F44" s="9"/>
      <c r="G44" s="9"/>
      <c r="H44" s="9"/>
      <c r="I44" s="9"/>
      <c r="J44" s="9"/>
      <c r="K44" s="9"/>
      <c r="L44" s="9"/>
      <c r="M44" s="9"/>
      <c r="N44" s="9"/>
      <c r="O44" s="9"/>
      <c r="P44" s="9"/>
      <c r="Q44" s="9"/>
    </row>
    <row r="45" spans="1:17" ht="15" x14ac:dyDescent="0.25">
      <c r="A45" s="26"/>
      <c r="B45" s="9"/>
      <c r="C45" s="9"/>
      <c r="D45" s="9"/>
      <c r="E45" s="9"/>
      <c r="F45" s="9"/>
      <c r="G45" s="9"/>
      <c r="H45" s="9"/>
      <c r="I45" s="9"/>
      <c r="J45" s="9"/>
      <c r="K45" s="9"/>
      <c r="L45" s="9"/>
      <c r="M45" s="9"/>
      <c r="N45" s="9"/>
      <c r="O45" s="9"/>
      <c r="P45" s="9"/>
      <c r="Q45" s="9"/>
    </row>
    <row r="46" spans="1:17" ht="15" x14ac:dyDescent="0.25">
      <c r="A46" s="26"/>
      <c r="B46" s="9"/>
      <c r="C46" s="9"/>
      <c r="D46" s="9"/>
      <c r="E46" s="9"/>
      <c r="F46" s="9"/>
      <c r="G46" s="9"/>
      <c r="H46" s="9"/>
      <c r="I46" s="9"/>
      <c r="J46" s="9"/>
      <c r="K46" s="9"/>
      <c r="L46" s="9"/>
      <c r="M46" s="9"/>
      <c r="N46" s="9"/>
      <c r="O46" s="9"/>
      <c r="P46" s="9"/>
      <c r="Q46" s="9"/>
    </row>
    <row r="47" spans="1:17" ht="6" customHeight="1" x14ac:dyDescent="0.25">
      <c r="A47" s="26"/>
      <c r="B47" s="9"/>
      <c r="C47" s="9"/>
      <c r="D47" s="9"/>
      <c r="E47" s="9"/>
      <c r="F47" s="9"/>
      <c r="G47" s="9"/>
      <c r="H47" s="9"/>
      <c r="I47" s="9"/>
      <c r="J47" s="9"/>
      <c r="K47" s="9"/>
      <c r="L47" s="9"/>
      <c r="M47" s="9"/>
      <c r="N47" s="9"/>
      <c r="O47" s="9"/>
      <c r="P47" s="9"/>
      <c r="Q47" s="9"/>
    </row>
    <row r="48" spans="1:17" ht="15" customHeight="1" x14ac:dyDescent="0.25">
      <c r="A48" s="26"/>
      <c r="B48" s="9"/>
      <c r="C48" s="9"/>
      <c r="D48" s="9"/>
      <c r="E48" s="9"/>
      <c r="F48" s="9"/>
      <c r="G48" s="9"/>
      <c r="H48" s="9"/>
      <c r="I48" s="9"/>
      <c r="J48" s="9"/>
      <c r="K48" s="9"/>
      <c r="L48" s="9"/>
      <c r="M48" s="9"/>
      <c r="N48" s="9"/>
      <c r="O48" s="9"/>
      <c r="P48" s="9"/>
      <c r="Q48" s="9"/>
    </row>
    <row r="49" spans="1:17" ht="15" x14ac:dyDescent="0.25">
      <c r="A49" s="26"/>
      <c r="B49" s="9"/>
      <c r="C49" s="9"/>
      <c r="D49" s="9"/>
      <c r="E49" s="9"/>
      <c r="F49" s="9"/>
      <c r="G49" s="9"/>
      <c r="H49" s="9"/>
      <c r="I49" s="9"/>
      <c r="J49" s="9"/>
      <c r="K49" s="9"/>
      <c r="L49" s="9"/>
      <c r="M49" s="9"/>
      <c r="N49" s="9"/>
      <c r="O49" s="9"/>
      <c r="P49" s="9"/>
      <c r="Q49" s="9"/>
    </row>
    <row r="50" spans="1:17" ht="15" x14ac:dyDescent="0.25">
      <c r="A50" s="26"/>
      <c r="B50" s="9"/>
      <c r="C50" s="9"/>
      <c r="D50" s="9"/>
      <c r="E50" s="9"/>
      <c r="F50" s="9"/>
      <c r="G50" s="9"/>
      <c r="H50" s="9"/>
      <c r="I50" s="9"/>
      <c r="J50" s="9"/>
      <c r="K50" s="9"/>
      <c r="L50" s="9"/>
      <c r="M50" s="9"/>
      <c r="N50" s="9"/>
      <c r="O50" s="9"/>
      <c r="P50" s="9"/>
      <c r="Q50" s="9"/>
    </row>
    <row r="51" spans="1:17" ht="15" x14ac:dyDescent="0.25">
      <c r="A51" s="26"/>
      <c r="B51" s="9"/>
      <c r="C51" s="9"/>
      <c r="D51" s="9"/>
      <c r="E51" s="9"/>
      <c r="F51" s="9"/>
      <c r="G51" s="9"/>
      <c r="H51" s="9"/>
      <c r="I51" s="9"/>
      <c r="J51" s="9"/>
      <c r="K51" s="9"/>
      <c r="L51" s="9"/>
      <c r="M51" s="9"/>
      <c r="N51" s="9"/>
      <c r="O51" s="9"/>
      <c r="P51" s="9"/>
      <c r="Q51" s="9"/>
    </row>
    <row r="52" spans="1:17" ht="15" customHeight="1" x14ac:dyDescent="0.25">
      <c r="A52" s="26"/>
      <c r="B52" s="9"/>
      <c r="C52" s="9"/>
      <c r="D52" s="9"/>
      <c r="E52" s="9"/>
      <c r="F52" s="9"/>
      <c r="G52" s="9"/>
      <c r="H52" s="9"/>
      <c r="I52" s="9"/>
      <c r="J52" s="9"/>
      <c r="K52" s="9"/>
      <c r="L52" s="9"/>
      <c r="M52" s="9"/>
      <c r="N52" s="9"/>
      <c r="O52" s="9"/>
      <c r="P52" s="9"/>
      <c r="Q52" s="9"/>
    </row>
    <row r="53" spans="1:17" ht="15" customHeight="1" x14ac:dyDescent="0.25">
      <c r="A53" s="26"/>
      <c r="B53" s="9"/>
      <c r="C53" s="9"/>
      <c r="D53" s="9"/>
      <c r="E53" s="9"/>
      <c r="F53" s="9"/>
      <c r="G53" s="9"/>
      <c r="H53" s="9"/>
      <c r="I53" s="9"/>
      <c r="J53" s="9"/>
      <c r="K53" s="9"/>
      <c r="L53" s="9"/>
      <c r="M53" s="9"/>
      <c r="N53" s="9"/>
      <c r="O53" s="9"/>
      <c r="P53" s="9"/>
      <c r="Q53" s="9"/>
    </row>
    <row r="54" spans="1:17" ht="15" customHeight="1" x14ac:dyDescent="0.25">
      <c r="A54" s="26"/>
      <c r="B54" s="9"/>
      <c r="C54" s="9"/>
      <c r="D54" s="9"/>
      <c r="E54" s="9"/>
      <c r="F54" s="9"/>
      <c r="G54" s="9"/>
      <c r="H54" s="9"/>
      <c r="I54" s="9"/>
      <c r="J54" s="9"/>
      <c r="K54" s="9"/>
      <c r="L54" s="9"/>
      <c r="M54" s="9"/>
      <c r="N54" s="9"/>
      <c r="O54" s="9"/>
      <c r="P54" s="9"/>
      <c r="Q54" s="9"/>
    </row>
    <row r="55" spans="1:17" ht="12" customHeight="1" x14ac:dyDescent="0.25">
      <c r="A55" s="26"/>
      <c r="B55" s="9"/>
      <c r="C55" s="9"/>
      <c r="D55" s="9"/>
      <c r="E55" s="9"/>
      <c r="F55" s="9"/>
      <c r="G55" s="9"/>
      <c r="H55" s="9"/>
      <c r="I55" s="9"/>
      <c r="J55" s="9"/>
      <c r="K55" s="9"/>
      <c r="L55" s="9"/>
      <c r="M55" s="9"/>
      <c r="N55" s="9"/>
      <c r="O55" s="9"/>
      <c r="P55" s="9"/>
      <c r="Q55" s="9"/>
    </row>
    <row r="56" spans="1:17" ht="15" x14ac:dyDescent="0.25">
      <c r="A56" s="26"/>
      <c r="B56" s="9"/>
      <c r="C56" s="9"/>
      <c r="D56" s="9"/>
      <c r="E56" s="9"/>
      <c r="F56" s="9"/>
      <c r="G56" s="9"/>
      <c r="H56" s="9"/>
      <c r="I56" s="9"/>
      <c r="J56" s="9"/>
      <c r="K56" s="9"/>
      <c r="L56" s="9"/>
      <c r="M56" s="9"/>
      <c r="N56" s="9"/>
      <c r="O56" s="9"/>
      <c r="P56" s="9"/>
      <c r="Q56" s="9"/>
    </row>
    <row r="57" spans="1:17" ht="15" x14ac:dyDescent="0.25">
      <c r="A57" s="26"/>
      <c r="B57" s="9"/>
      <c r="C57" s="9"/>
      <c r="D57" s="9"/>
      <c r="E57" s="9"/>
      <c r="F57" s="9"/>
      <c r="G57" s="9"/>
      <c r="H57" s="9"/>
      <c r="I57" s="9"/>
      <c r="J57" s="9"/>
      <c r="K57" s="9"/>
      <c r="L57" s="9"/>
      <c r="M57" s="9"/>
      <c r="N57" s="9"/>
      <c r="O57" s="9"/>
      <c r="P57" s="9"/>
      <c r="Q57" s="9"/>
    </row>
    <row r="58" spans="1:17" ht="15" x14ac:dyDescent="0.25">
      <c r="A58" s="26"/>
      <c r="B58" s="9"/>
      <c r="C58" s="9"/>
      <c r="D58" s="9"/>
      <c r="E58" s="9"/>
      <c r="F58" s="9"/>
      <c r="G58" s="9"/>
      <c r="H58" s="9"/>
      <c r="I58" s="9"/>
      <c r="J58" s="9"/>
      <c r="K58" s="9"/>
      <c r="L58" s="9"/>
      <c r="M58" s="9"/>
      <c r="N58" s="9"/>
      <c r="O58" s="9"/>
      <c r="P58" s="9"/>
      <c r="Q58" s="9"/>
    </row>
    <row r="59" spans="1:17" ht="15" x14ac:dyDescent="0.25">
      <c r="A59" s="26"/>
      <c r="B59" s="9"/>
      <c r="C59" s="9"/>
      <c r="D59" s="9"/>
      <c r="E59" s="9"/>
      <c r="F59" s="9"/>
      <c r="G59" s="9"/>
      <c r="H59" s="9"/>
      <c r="I59" s="9"/>
      <c r="J59" s="9"/>
      <c r="K59" s="9"/>
      <c r="L59" s="9"/>
      <c r="M59" s="9"/>
      <c r="N59" s="9"/>
      <c r="O59" s="9"/>
      <c r="P59" s="9"/>
      <c r="Q59" s="9"/>
    </row>
    <row r="60" spans="1:17" ht="15" x14ac:dyDescent="0.25">
      <c r="A60" s="26"/>
      <c r="B60" s="9"/>
      <c r="C60" s="9"/>
      <c r="D60" s="9"/>
      <c r="E60" s="9"/>
      <c r="F60" s="9"/>
      <c r="G60" s="9"/>
      <c r="H60" s="9"/>
      <c r="I60" s="9"/>
      <c r="J60" s="9"/>
      <c r="K60" s="9"/>
      <c r="L60" s="9"/>
      <c r="M60" s="9"/>
      <c r="N60" s="9"/>
      <c r="O60" s="9"/>
      <c r="P60" s="9"/>
      <c r="Q60" s="9"/>
    </row>
    <row r="61" spans="1:17" ht="15" x14ac:dyDescent="0.25">
      <c r="A61" s="26"/>
      <c r="B61" s="9"/>
      <c r="C61" s="9"/>
      <c r="D61" s="9"/>
      <c r="E61" s="9"/>
      <c r="F61" s="9"/>
      <c r="G61" s="9"/>
      <c r="H61" s="9"/>
      <c r="I61" s="9"/>
      <c r="J61" s="9"/>
      <c r="K61" s="9"/>
      <c r="L61" s="9"/>
      <c r="M61" s="9"/>
      <c r="N61" s="9"/>
      <c r="O61" s="9"/>
      <c r="P61" s="9"/>
      <c r="Q61" s="9"/>
    </row>
    <row r="62" spans="1:17" ht="15" x14ac:dyDescent="0.25">
      <c r="A62" s="26"/>
      <c r="B62" s="9"/>
      <c r="C62" s="9"/>
      <c r="D62" s="9"/>
      <c r="E62" s="9"/>
      <c r="F62" s="9"/>
      <c r="G62" s="9"/>
      <c r="H62" s="9"/>
      <c r="I62" s="9"/>
      <c r="J62" s="9"/>
      <c r="K62" s="9"/>
      <c r="L62" s="9"/>
      <c r="M62" s="9"/>
      <c r="N62" s="9"/>
      <c r="O62" s="9"/>
      <c r="P62" s="9"/>
      <c r="Q62" s="9"/>
    </row>
    <row r="63" spans="1:17" ht="15" x14ac:dyDescent="0.25">
      <c r="A63" s="26"/>
      <c r="B63" s="9"/>
      <c r="C63" s="9"/>
      <c r="D63" s="9"/>
      <c r="E63" s="9"/>
      <c r="F63" s="9"/>
      <c r="G63" s="9"/>
      <c r="H63" s="9"/>
      <c r="I63" s="9"/>
      <c r="J63" s="9"/>
      <c r="K63" s="9"/>
      <c r="L63" s="9"/>
      <c r="M63" s="9"/>
      <c r="N63" s="9"/>
      <c r="O63" s="9"/>
      <c r="P63" s="9"/>
      <c r="Q63" s="9"/>
    </row>
    <row r="64" spans="1:17" ht="15" customHeight="1" x14ac:dyDescent="0.25">
      <c r="A64" s="26"/>
      <c r="B64" s="9"/>
      <c r="C64" s="9"/>
      <c r="D64" s="9"/>
      <c r="E64" s="9"/>
      <c r="F64" s="9"/>
      <c r="G64" s="9"/>
      <c r="H64" s="9"/>
      <c r="I64" s="9"/>
      <c r="J64" s="9"/>
      <c r="K64" s="9"/>
      <c r="L64" s="9"/>
      <c r="M64" s="9"/>
      <c r="N64" s="9"/>
      <c r="O64" s="9"/>
      <c r="P64" s="9"/>
      <c r="Q64" s="9"/>
    </row>
    <row r="65" spans="1:17" ht="15" x14ac:dyDescent="0.25">
      <c r="A65" s="26"/>
      <c r="B65" s="9"/>
      <c r="C65" s="9"/>
      <c r="D65" s="9"/>
      <c r="E65" s="9"/>
      <c r="F65" s="9"/>
      <c r="G65" s="9"/>
      <c r="H65" s="9"/>
      <c r="I65" s="9"/>
      <c r="J65" s="9"/>
      <c r="K65" s="9"/>
      <c r="L65" s="9"/>
      <c r="M65" s="9"/>
      <c r="N65" s="9"/>
      <c r="O65" s="9"/>
      <c r="P65" s="9"/>
      <c r="Q65" s="9"/>
    </row>
    <row r="66" spans="1:17" ht="15" x14ac:dyDescent="0.25">
      <c r="A66" s="26"/>
      <c r="B66" s="9"/>
      <c r="C66" s="9"/>
      <c r="D66" s="9"/>
      <c r="E66" s="9"/>
      <c r="F66" s="9"/>
      <c r="G66" s="9"/>
      <c r="H66" s="9"/>
      <c r="I66" s="9"/>
      <c r="J66" s="9"/>
      <c r="K66" s="9"/>
      <c r="L66" s="9"/>
      <c r="M66" s="9"/>
      <c r="N66" s="9"/>
      <c r="O66" s="9"/>
      <c r="P66" s="9"/>
      <c r="Q66" s="9"/>
    </row>
    <row r="67" spans="1:17" ht="15" x14ac:dyDescent="0.25">
      <c r="A67" s="26"/>
      <c r="B67" s="9"/>
      <c r="C67" s="9"/>
      <c r="D67" s="9"/>
      <c r="E67" s="9"/>
      <c r="F67" s="9"/>
      <c r="G67" s="9"/>
      <c r="H67" s="9"/>
      <c r="I67" s="9"/>
      <c r="J67" s="9"/>
      <c r="K67" s="9"/>
      <c r="L67" s="9"/>
      <c r="M67" s="9"/>
      <c r="N67" s="9"/>
      <c r="O67" s="9"/>
      <c r="P67" s="9"/>
      <c r="Q67" s="9"/>
    </row>
    <row r="68" spans="1:17" ht="15" x14ac:dyDescent="0.25">
      <c r="A68" s="26"/>
      <c r="B68" s="9"/>
      <c r="C68" s="9"/>
      <c r="D68" s="9"/>
      <c r="E68" s="9"/>
      <c r="F68" s="9"/>
      <c r="G68" s="9"/>
      <c r="H68" s="9"/>
      <c r="I68" s="9"/>
      <c r="J68" s="9"/>
      <c r="K68" s="9"/>
      <c r="L68" s="9"/>
      <c r="M68" s="9"/>
      <c r="N68" s="9"/>
      <c r="O68" s="9"/>
      <c r="P68" s="9"/>
      <c r="Q68" s="9"/>
    </row>
    <row r="69" spans="1:17" ht="15" x14ac:dyDescent="0.25">
      <c r="A69" s="26"/>
      <c r="B69" s="9"/>
      <c r="C69" s="9"/>
      <c r="D69" s="9"/>
      <c r="E69" s="9"/>
      <c r="F69" s="9"/>
      <c r="G69" s="9"/>
      <c r="H69" s="9"/>
      <c r="I69" s="9"/>
      <c r="J69" s="9"/>
      <c r="K69" s="9"/>
      <c r="L69" s="9"/>
      <c r="M69" s="9"/>
      <c r="N69" s="9"/>
      <c r="O69" s="9"/>
      <c r="P69" s="9"/>
      <c r="Q69" s="9"/>
    </row>
    <row r="70" spans="1:17" ht="7.5" customHeight="1" x14ac:dyDescent="0.25">
      <c r="A70" s="26"/>
      <c r="B70" s="9"/>
      <c r="C70" s="9"/>
      <c r="D70" s="9"/>
      <c r="E70" s="9"/>
      <c r="F70" s="9"/>
      <c r="G70" s="9"/>
      <c r="H70" s="9"/>
      <c r="I70" s="9"/>
      <c r="J70" s="9"/>
      <c r="K70" s="9"/>
      <c r="L70" s="9"/>
      <c r="M70" s="9"/>
      <c r="N70" s="9"/>
      <c r="O70" s="9"/>
      <c r="P70" s="9"/>
      <c r="Q70" s="9"/>
    </row>
    <row r="71" spans="1:17" ht="15" customHeight="1" x14ac:dyDescent="0.25">
      <c r="A71" s="26"/>
      <c r="B71" s="9"/>
      <c r="C71" s="9"/>
      <c r="D71" s="9"/>
      <c r="E71" s="9"/>
      <c r="F71" s="9"/>
      <c r="G71" s="9"/>
      <c r="H71" s="9"/>
      <c r="I71" s="9"/>
      <c r="J71" s="9"/>
      <c r="K71" s="9"/>
      <c r="L71" s="9"/>
      <c r="M71" s="9"/>
      <c r="N71" s="9"/>
      <c r="O71" s="9"/>
      <c r="P71" s="9"/>
      <c r="Q71" s="9"/>
    </row>
    <row r="72" spans="1:17" ht="15" x14ac:dyDescent="0.25">
      <c r="A72" s="26"/>
      <c r="B72" s="9"/>
      <c r="C72" s="9"/>
      <c r="D72" s="9"/>
      <c r="E72" s="9"/>
      <c r="F72" s="9"/>
      <c r="G72" s="9"/>
      <c r="H72" s="9"/>
      <c r="I72" s="9"/>
      <c r="J72" s="9"/>
      <c r="K72" s="9"/>
      <c r="L72" s="9"/>
      <c r="M72" s="9"/>
      <c r="N72" s="9"/>
      <c r="O72" s="9"/>
      <c r="P72" s="9"/>
      <c r="Q72" s="9"/>
    </row>
    <row r="73" spans="1:17" ht="15" x14ac:dyDescent="0.25">
      <c r="A73" s="26"/>
      <c r="B73" s="9"/>
      <c r="C73" s="9"/>
      <c r="D73" s="9"/>
      <c r="E73" s="9"/>
      <c r="F73" s="9"/>
      <c r="G73" s="9"/>
      <c r="H73" s="9"/>
      <c r="I73" s="9"/>
      <c r="J73" s="9"/>
      <c r="K73" s="9"/>
      <c r="L73" s="9"/>
      <c r="M73" s="9"/>
      <c r="N73" s="9"/>
      <c r="O73" s="9"/>
      <c r="P73" s="9"/>
      <c r="Q73" s="9"/>
    </row>
    <row r="74" spans="1:17" ht="15" x14ac:dyDescent="0.25">
      <c r="A74" s="26"/>
      <c r="B74" s="9"/>
      <c r="C74" s="9"/>
      <c r="D74" s="9"/>
      <c r="E74" s="9"/>
      <c r="F74" s="9"/>
      <c r="G74" s="9"/>
      <c r="H74" s="9"/>
      <c r="I74" s="9"/>
      <c r="J74" s="9"/>
      <c r="K74" s="9"/>
      <c r="L74" s="9"/>
      <c r="M74" s="9"/>
      <c r="N74" s="9"/>
      <c r="O74" s="9"/>
      <c r="P74" s="9"/>
      <c r="Q74" s="9"/>
    </row>
    <row r="75" spans="1:17" ht="15" x14ac:dyDescent="0.25">
      <c r="A75" s="26"/>
      <c r="B75" s="9"/>
      <c r="C75" s="9"/>
      <c r="D75" s="9"/>
      <c r="E75" s="9"/>
      <c r="F75" s="9"/>
      <c r="G75" s="9"/>
      <c r="H75" s="9"/>
      <c r="I75" s="9"/>
      <c r="J75" s="9"/>
      <c r="K75" s="9"/>
      <c r="L75" s="9"/>
      <c r="M75" s="9"/>
      <c r="N75" s="9"/>
      <c r="O75" s="9"/>
      <c r="P75" s="9"/>
      <c r="Q75" s="9"/>
    </row>
    <row r="76" spans="1:17" ht="15" x14ac:dyDescent="0.25">
      <c r="A76" s="26"/>
      <c r="B76" s="9"/>
      <c r="C76" s="9"/>
      <c r="D76" s="9"/>
      <c r="E76" s="9"/>
      <c r="F76" s="9"/>
      <c r="G76" s="9"/>
      <c r="H76" s="9"/>
      <c r="I76" s="9"/>
      <c r="J76" s="9"/>
      <c r="K76" s="9"/>
      <c r="L76" s="9"/>
      <c r="M76" s="9"/>
      <c r="N76" s="9"/>
      <c r="O76" s="9"/>
      <c r="P76" s="9"/>
      <c r="Q76" s="9"/>
    </row>
    <row r="77" spans="1:17" x14ac:dyDescent="0.2">
      <c r="A77" s="26"/>
      <c r="B77" s="26"/>
      <c r="C77" s="26"/>
      <c r="D77" s="26"/>
      <c r="E77" s="26"/>
      <c r="F77" s="26"/>
      <c r="G77" s="26"/>
      <c r="H77" s="26"/>
      <c r="I77" s="26"/>
      <c r="J77" s="26"/>
      <c r="K77" s="26"/>
      <c r="L77" s="26"/>
      <c r="M77" s="26"/>
      <c r="N77" s="26"/>
      <c r="O77" s="26"/>
      <c r="P77" s="26"/>
      <c r="Q77" s="26"/>
    </row>
    <row r="78" spans="1:17" x14ac:dyDescent="0.2">
      <c r="A78" s="26"/>
      <c r="B78" s="26"/>
      <c r="C78" s="26"/>
      <c r="D78" s="26"/>
      <c r="E78" s="26"/>
      <c r="F78" s="26"/>
      <c r="G78" s="26"/>
      <c r="H78" s="26"/>
      <c r="I78" s="26"/>
      <c r="J78" s="26"/>
      <c r="K78" s="26"/>
      <c r="L78" s="26"/>
      <c r="M78" s="26"/>
      <c r="N78" s="26"/>
      <c r="O78" s="26"/>
      <c r="P78" s="26"/>
      <c r="Q78" s="26"/>
    </row>
    <row r="79" spans="1:17" x14ac:dyDescent="0.2">
      <c r="A79" s="26"/>
      <c r="B79" s="26"/>
      <c r="C79" s="26"/>
      <c r="D79" s="26"/>
      <c r="E79" s="26"/>
      <c r="F79" s="26"/>
      <c r="G79" s="26"/>
      <c r="H79" s="26"/>
      <c r="I79" s="26"/>
      <c r="J79" s="26"/>
      <c r="K79" s="26"/>
      <c r="L79" s="26"/>
      <c r="M79" s="26"/>
      <c r="N79" s="26"/>
      <c r="O79" s="26"/>
      <c r="P79" s="26"/>
      <c r="Q79" s="26"/>
    </row>
    <row r="80" spans="1:17" x14ac:dyDescent="0.2">
      <c r="A80" s="26"/>
      <c r="B80" s="26"/>
      <c r="C80" s="26"/>
      <c r="D80" s="26"/>
      <c r="E80" s="26"/>
      <c r="F80" s="26"/>
      <c r="G80" s="26"/>
      <c r="H80" s="26"/>
      <c r="I80" s="26"/>
      <c r="J80" s="26"/>
      <c r="K80" s="26"/>
      <c r="L80" s="26"/>
      <c r="M80" s="26"/>
      <c r="N80" s="26"/>
      <c r="O80" s="26"/>
      <c r="P80" s="26"/>
      <c r="Q80" s="26"/>
    </row>
    <row r="81" spans="1:17" x14ac:dyDescent="0.2">
      <c r="A81" s="26"/>
      <c r="B81" s="26"/>
      <c r="C81" s="26"/>
      <c r="D81" s="26"/>
      <c r="E81" s="26"/>
      <c r="F81" s="26"/>
      <c r="G81" s="26"/>
      <c r="H81" s="26"/>
      <c r="I81" s="26"/>
      <c r="J81" s="26"/>
      <c r="K81" s="26"/>
      <c r="L81" s="26"/>
      <c r="M81" s="26"/>
      <c r="N81" s="26"/>
      <c r="O81" s="26"/>
      <c r="P81" s="26"/>
      <c r="Q81" s="26"/>
    </row>
    <row r="82" spans="1:17" x14ac:dyDescent="0.2">
      <c r="A82" s="26"/>
    </row>
    <row r="83" spans="1:17" x14ac:dyDescent="0.2">
      <c r="A83" s="26"/>
    </row>
    <row r="84" spans="1:17" x14ac:dyDescent="0.2">
      <c r="A84" s="26"/>
    </row>
    <row r="85" spans="1:17" x14ac:dyDescent="0.2">
      <c r="A85" s="26"/>
    </row>
    <row r="86" spans="1:17" x14ac:dyDescent="0.2">
      <c r="A86" s="26"/>
    </row>
    <row r="87" spans="1:17" x14ac:dyDescent="0.2">
      <c r="A87" s="26"/>
    </row>
    <row r="88" spans="1:17" x14ac:dyDescent="0.2">
      <c r="A88" s="26"/>
    </row>
    <row r="89" spans="1:17" x14ac:dyDescent="0.2">
      <c r="A89" s="26"/>
    </row>
    <row r="90" spans="1:17" x14ac:dyDescent="0.2">
      <c r="A90" s="26"/>
    </row>
    <row r="91" spans="1:17" x14ac:dyDescent="0.2">
      <c r="A91" s="26"/>
    </row>
    <row r="92" spans="1:17" x14ac:dyDescent="0.2">
      <c r="A92" s="26"/>
    </row>
    <row r="93" spans="1:17" x14ac:dyDescent="0.2">
      <c r="A93" s="26"/>
    </row>
    <row r="94" spans="1:17" x14ac:dyDescent="0.2">
      <c r="A94" s="26"/>
    </row>
    <row r="95" spans="1:17" x14ac:dyDescent="0.2">
      <c r="A95" s="26"/>
    </row>
    <row r="96" spans="1:17" x14ac:dyDescent="0.2">
      <c r="A96" s="26"/>
    </row>
    <row r="97" spans="1:1" x14ac:dyDescent="0.2">
      <c r="A97" s="26"/>
    </row>
    <row r="98" spans="1:1" x14ac:dyDescent="0.2">
      <c r="A98" s="26"/>
    </row>
    <row r="99" spans="1:1" x14ac:dyDescent="0.2">
      <c r="A99" s="26"/>
    </row>
    <row r="100" spans="1:1" x14ac:dyDescent="0.2">
      <c r="A100" s="26"/>
    </row>
    <row r="101" spans="1:1" x14ac:dyDescent="0.2">
      <c r="A101" s="26"/>
    </row>
    <row r="102" spans="1:1" x14ac:dyDescent="0.2">
      <c r="A102" s="26"/>
    </row>
    <row r="103" spans="1:1" x14ac:dyDescent="0.2">
      <c r="A103" s="26"/>
    </row>
    <row r="104" spans="1:1" x14ac:dyDescent="0.2">
      <c r="A104" s="26"/>
    </row>
    <row r="105" spans="1:1" x14ac:dyDescent="0.2">
      <c r="A105" s="26"/>
    </row>
    <row r="106" spans="1:1" x14ac:dyDescent="0.2">
      <c r="A106" s="26"/>
    </row>
    <row r="107" spans="1:1" x14ac:dyDescent="0.2">
      <c r="A107" s="26"/>
    </row>
    <row r="108" spans="1:1" x14ac:dyDescent="0.2">
      <c r="A108" s="26"/>
    </row>
    <row r="109" spans="1:1" x14ac:dyDescent="0.2">
      <c r="A109" s="26"/>
    </row>
    <row r="110" spans="1:1" x14ac:dyDescent="0.2">
      <c r="A110" s="26"/>
    </row>
    <row r="111" spans="1:1" x14ac:dyDescent="0.2">
      <c r="A111" s="26"/>
    </row>
    <row r="112" spans="1:1" x14ac:dyDescent="0.2">
      <c r="A112" s="26"/>
    </row>
    <row r="113" spans="1:1" x14ac:dyDescent="0.2">
      <c r="A113" s="26"/>
    </row>
    <row r="114" spans="1:1" x14ac:dyDescent="0.2">
      <c r="A114" s="26"/>
    </row>
    <row r="115" spans="1:1" x14ac:dyDescent="0.2">
      <c r="A115" s="26"/>
    </row>
    <row r="116" spans="1:1" x14ac:dyDescent="0.2">
      <c r="A116" s="26"/>
    </row>
    <row r="117" spans="1:1" x14ac:dyDescent="0.2">
      <c r="A117" s="26"/>
    </row>
    <row r="118" spans="1:1" x14ac:dyDescent="0.2">
      <c r="A118" s="26"/>
    </row>
    <row r="119" spans="1:1" x14ac:dyDescent="0.2">
      <c r="A119" s="26"/>
    </row>
    <row r="120" spans="1:1" x14ac:dyDescent="0.2">
      <c r="A120" s="26"/>
    </row>
    <row r="121" spans="1:1" x14ac:dyDescent="0.2">
      <c r="A121" s="26"/>
    </row>
    <row r="122" spans="1:1" x14ac:dyDescent="0.2">
      <c r="A122" s="26"/>
    </row>
    <row r="123" spans="1:1" x14ac:dyDescent="0.2">
      <c r="A123" s="26"/>
    </row>
    <row r="124" spans="1:1" x14ac:dyDescent="0.2">
      <c r="A124" s="26"/>
    </row>
    <row r="125" spans="1:1" x14ac:dyDescent="0.2">
      <c r="A125" s="26"/>
    </row>
    <row r="126" spans="1:1" x14ac:dyDescent="0.2">
      <c r="A126" s="26"/>
    </row>
    <row r="127" spans="1:1" x14ac:dyDescent="0.2">
      <c r="A127" s="26"/>
    </row>
    <row r="128" spans="1:1" x14ac:dyDescent="0.2">
      <c r="A128" s="26"/>
    </row>
    <row r="129" spans="1:1" x14ac:dyDescent="0.2">
      <c r="A129" s="26"/>
    </row>
    <row r="130" spans="1:1" x14ac:dyDescent="0.2">
      <c r="A130" s="26"/>
    </row>
  </sheetData>
  <sheetProtection algorithmName="SHA-512" hashValue="S+FDUAOa4BOTTDYtfU3o0hqfqA4MC3bvwqMkwNZLJtwgbMgKmLYMC9VH1F5AFkog18rqHtdkkwyKQJJvzlWGLw==" saltValue="xJOIuCg+2AS2ZTjoszBmsA==" spinCount="100000" sheet="1" objects="1" scenarios="1" selectLockedCells="1"/>
  <mergeCells count="1">
    <mergeCell ref="E7:I7"/>
  </mergeCells>
  <hyperlinks>
    <hyperlink ref="E7:I7" r:id="rId1" display="S&amp;P DJI ESG Metrics Reference Guide." xr:uid="{40CB7366-7AC0-4B10-9C39-CC2804B6C827}"/>
    <hyperlink ref="B19" r:id="rId2" xr:uid="{D7E7C33B-4881-4B1B-96BE-F1B60169A548}"/>
  </hyperlinks>
  <pageMargins left="0.25" right="0.25" top="0" bottom="0.75" header="0.3" footer="0.3"/>
  <pageSetup scale="54" orientation="portrait" r:id="rId3"/>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F7672E-8866-466F-8767-0E0C2E990555}">
  <dimension ref="A1:L597"/>
  <sheetViews>
    <sheetView zoomScale="85" zoomScaleNormal="85" workbookViewId="0">
      <selection activeCell="A6" sqref="A6"/>
    </sheetView>
  </sheetViews>
  <sheetFormatPr defaultRowHeight="15" x14ac:dyDescent="0.25"/>
  <cols>
    <col min="1" max="1" width="94" customWidth="1"/>
    <col min="2" max="2" width="43.42578125" hidden="1" customWidth="1"/>
    <col min="3" max="3" width="23.5703125" hidden="1" customWidth="1"/>
    <col min="4" max="4" width="93.7109375" customWidth="1"/>
    <col min="5" max="5" width="129.42578125" bestFit="1" customWidth="1"/>
    <col min="6" max="6" width="78" bestFit="1" customWidth="1"/>
    <col min="7" max="8" width="90.28515625" customWidth="1"/>
    <col min="9" max="9" width="15.85546875" customWidth="1"/>
    <col min="11" max="11" width="36.85546875" bestFit="1" customWidth="1"/>
  </cols>
  <sheetData>
    <row r="1" spans="1:12" x14ac:dyDescent="0.25">
      <c r="A1" t="s">
        <v>0</v>
      </c>
      <c r="B1" s="1" t="s">
        <v>1</v>
      </c>
      <c r="C1" s="1" t="s">
        <v>2</v>
      </c>
      <c r="D1" t="s">
        <v>3</v>
      </c>
      <c r="E1" s="1" t="s">
        <v>4</v>
      </c>
      <c r="F1" s="1" t="s">
        <v>5</v>
      </c>
      <c r="G1" s="1" t="s">
        <v>6</v>
      </c>
      <c r="H1" s="2" t="s">
        <v>7</v>
      </c>
      <c r="I1" s="1" t="s">
        <v>8</v>
      </c>
      <c r="J1" s="1" t="s">
        <v>9</v>
      </c>
      <c r="K1" s="3" t="s">
        <v>10</v>
      </c>
      <c r="L1" s="1"/>
    </row>
    <row r="2" spans="1:12" x14ac:dyDescent="0.25">
      <c r="A2" s="4" t="s">
        <v>11</v>
      </c>
      <c r="B2" s="4" t="s">
        <v>12</v>
      </c>
      <c r="C2" s="4" t="s">
        <v>13</v>
      </c>
      <c r="D2" s="4" t="s">
        <v>14</v>
      </c>
      <c r="E2" s="4" t="s">
        <v>15</v>
      </c>
      <c r="F2" s="4" t="s">
        <v>16</v>
      </c>
      <c r="G2" s="4" t="s">
        <v>17</v>
      </c>
      <c r="H2" s="5" t="s">
        <v>18</v>
      </c>
      <c r="I2" s="6"/>
    </row>
    <row r="3" spans="1:12" x14ac:dyDescent="0.25">
      <c r="A3" s="4" t="s">
        <v>19</v>
      </c>
      <c r="B3" s="4" t="s">
        <v>20</v>
      </c>
      <c r="C3" s="4" t="s">
        <v>21</v>
      </c>
      <c r="D3" s="4" t="s">
        <v>22</v>
      </c>
      <c r="E3" s="4" t="s">
        <v>23</v>
      </c>
      <c r="F3" s="4" t="s">
        <v>24</v>
      </c>
      <c r="G3" s="4" t="s">
        <v>25</v>
      </c>
      <c r="H3" s="5" t="s">
        <v>18</v>
      </c>
      <c r="I3" s="6"/>
    </row>
    <row r="4" spans="1:12" x14ac:dyDescent="0.25">
      <c r="A4" s="4" t="s">
        <v>26</v>
      </c>
      <c r="B4" s="4" t="s">
        <v>27</v>
      </c>
      <c r="C4" s="4" t="s">
        <v>28</v>
      </c>
      <c r="D4" s="4" t="s">
        <v>29</v>
      </c>
      <c r="E4" s="4" t="s">
        <v>30</v>
      </c>
      <c r="F4" s="4" t="s">
        <v>31</v>
      </c>
      <c r="G4" s="4" t="s">
        <v>32</v>
      </c>
      <c r="H4" s="5" t="s">
        <v>18</v>
      </c>
      <c r="I4" s="6"/>
    </row>
    <row r="5" spans="1:12" x14ac:dyDescent="0.25">
      <c r="A5" s="4" t="s">
        <v>33</v>
      </c>
      <c r="B5" s="4" t="s">
        <v>34</v>
      </c>
      <c r="C5" s="4" t="s">
        <v>35</v>
      </c>
      <c r="D5" s="4"/>
      <c r="E5" s="4" t="s">
        <v>36</v>
      </c>
      <c r="F5" s="4"/>
      <c r="G5" s="4" t="s">
        <v>37</v>
      </c>
      <c r="H5" s="5" t="s">
        <v>38</v>
      </c>
    </row>
    <row r="6" spans="1:12" x14ac:dyDescent="0.25">
      <c r="A6" s="4" t="s">
        <v>39</v>
      </c>
      <c r="B6" s="4" t="s">
        <v>40</v>
      </c>
      <c r="C6" s="4" t="s">
        <v>41</v>
      </c>
      <c r="D6" s="4" t="s">
        <v>33</v>
      </c>
      <c r="E6" s="4" t="s">
        <v>42</v>
      </c>
      <c r="F6" s="4" t="s">
        <v>36</v>
      </c>
      <c r="G6" s="4" t="s">
        <v>43</v>
      </c>
      <c r="H6" s="5" t="s">
        <v>18</v>
      </c>
      <c r="I6" s="6" t="s">
        <v>44</v>
      </c>
    </row>
    <row r="7" spans="1:12" x14ac:dyDescent="0.25">
      <c r="A7" s="4" t="s">
        <v>29</v>
      </c>
      <c r="B7" s="4" t="s">
        <v>45</v>
      </c>
      <c r="C7" s="4" t="s">
        <v>46</v>
      </c>
      <c r="D7" s="4"/>
      <c r="E7" s="4" t="s">
        <v>31</v>
      </c>
      <c r="F7" s="4"/>
      <c r="G7" s="4" t="s">
        <v>37</v>
      </c>
      <c r="H7" s="5" t="s">
        <v>38</v>
      </c>
    </row>
    <row r="8" spans="1:12" x14ac:dyDescent="0.25">
      <c r="A8" s="4" t="s">
        <v>47</v>
      </c>
      <c r="B8" s="4" t="s">
        <v>48</v>
      </c>
      <c r="C8" s="4" t="s">
        <v>49</v>
      </c>
      <c r="D8" s="4" t="s">
        <v>50</v>
      </c>
      <c r="E8" s="4" t="s">
        <v>51</v>
      </c>
      <c r="F8" s="4" t="s">
        <v>52</v>
      </c>
      <c r="G8" s="4" t="s">
        <v>53</v>
      </c>
      <c r="H8" s="5" t="s">
        <v>18</v>
      </c>
      <c r="I8" s="6"/>
    </row>
    <row r="9" spans="1:12" x14ac:dyDescent="0.25">
      <c r="A9" s="4" t="s">
        <v>50</v>
      </c>
      <c r="B9" s="4" t="s">
        <v>54</v>
      </c>
      <c r="C9" s="4" t="s">
        <v>55</v>
      </c>
      <c r="D9" s="4"/>
      <c r="E9" s="4" t="s">
        <v>52</v>
      </c>
      <c r="F9" s="4"/>
      <c r="G9" s="4" t="s">
        <v>56</v>
      </c>
      <c r="H9" s="5" t="s">
        <v>38</v>
      </c>
    </row>
    <row r="10" spans="1:12" x14ac:dyDescent="0.25">
      <c r="A10" s="4" t="s">
        <v>57</v>
      </c>
      <c r="B10" s="4" t="s">
        <v>58</v>
      </c>
      <c r="C10" s="4" t="s">
        <v>59</v>
      </c>
      <c r="D10" s="4" t="s">
        <v>60</v>
      </c>
      <c r="E10" s="4" t="s">
        <v>61</v>
      </c>
      <c r="F10" s="4" t="s">
        <v>62</v>
      </c>
      <c r="G10" s="4" t="s">
        <v>53</v>
      </c>
      <c r="H10" s="5" t="s">
        <v>18</v>
      </c>
      <c r="I10" s="6"/>
    </row>
    <row r="11" spans="1:12" x14ac:dyDescent="0.25">
      <c r="A11" s="4" t="s">
        <v>60</v>
      </c>
      <c r="B11" s="4" t="s">
        <v>63</v>
      </c>
      <c r="C11" s="4" t="s">
        <v>64</v>
      </c>
      <c r="D11" s="4"/>
      <c r="E11" s="4" t="s">
        <v>62</v>
      </c>
      <c r="F11" s="4"/>
      <c r="G11" s="4" t="s">
        <v>56</v>
      </c>
      <c r="H11" s="5" t="s">
        <v>38</v>
      </c>
    </row>
    <row r="12" spans="1:12" x14ac:dyDescent="0.25">
      <c r="A12" s="4" t="s">
        <v>65</v>
      </c>
      <c r="B12" s="4" t="s">
        <v>66</v>
      </c>
      <c r="C12" s="4" t="s">
        <v>67</v>
      </c>
      <c r="D12" s="4" t="s">
        <v>68</v>
      </c>
      <c r="E12" s="4" t="s">
        <v>69</v>
      </c>
      <c r="F12" s="4" t="s">
        <v>70</v>
      </c>
      <c r="G12" s="4" t="s">
        <v>53</v>
      </c>
      <c r="H12" s="5" t="s">
        <v>18</v>
      </c>
      <c r="I12" s="6"/>
    </row>
    <row r="13" spans="1:12" x14ac:dyDescent="0.25">
      <c r="A13" s="4" t="s">
        <v>68</v>
      </c>
      <c r="B13" s="4" t="s">
        <v>71</v>
      </c>
      <c r="C13" s="4" t="s">
        <v>72</v>
      </c>
      <c r="D13" s="4"/>
      <c r="E13" s="4" t="s">
        <v>70</v>
      </c>
      <c r="F13" s="4"/>
      <c r="G13" s="4" t="s">
        <v>56</v>
      </c>
      <c r="H13" s="5" t="s">
        <v>38</v>
      </c>
    </row>
    <row r="14" spans="1:12" x14ac:dyDescent="0.25">
      <c r="A14" s="4" t="s">
        <v>73</v>
      </c>
      <c r="B14" s="4" t="s">
        <v>74</v>
      </c>
      <c r="C14" s="4" t="s">
        <v>75</v>
      </c>
      <c r="D14" s="4"/>
      <c r="E14" s="4" t="s">
        <v>76</v>
      </c>
      <c r="F14" s="4"/>
      <c r="G14" s="4" t="s">
        <v>77</v>
      </c>
      <c r="H14" s="5" t="s">
        <v>38</v>
      </c>
    </row>
    <row r="15" spans="1:12" x14ac:dyDescent="0.25">
      <c r="A15" s="4" t="s">
        <v>78</v>
      </c>
      <c r="B15" s="4" t="s">
        <v>79</v>
      </c>
      <c r="C15" s="4" t="s">
        <v>80</v>
      </c>
      <c r="D15" s="4" t="s">
        <v>73</v>
      </c>
      <c r="E15" s="4" t="s">
        <v>81</v>
      </c>
      <c r="F15" s="4" t="s">
        <v>76</v>
      </c>
      <c r="G15" s="4" t="s">
        <v>77</v>
      </c>
      <c r="H15" s="5" t="s">
        <v>18</v>
      </c>
      <c r="I15" s="6"/>
    </row>
    <row r="16" spans="1:12" x14ac:dyDescent="0.25">
      <c r="A16" s="4" t="s">
        <v>82</v>
      </c>
      <c r="B16" s="4" t="s">
        <v>83</v>
      </c>
      <c r="C16" s="4" t="s">
        <v>84</v>
      </c>
      <c r="D16" s="4" t="s">
        <v>85</v>
      </c>
      <c r="E16" s="4" t="s">
        <v>82</v>
      </c>
      <c r="F16" s="4" t="s">
        <v>85</v>
      </c>
      <c r="G16" s="4" t="s">
        <v>77</v>
      </c>
      <c r="H16" s="5" t="s">
        <v>18</v>
      </c>
      <c r="I16" s="6"/>
    </row>
    <row r="17" spans="1:9" x14ac:dyDescent="0.25">
      <c r="A17" s="4" t="s">
        <v>85</v>
      </c>
      <c r="B17" s="4" t="s">
        <v>86</v>
      </c>
      <c r="C17" s="4" t="s">
        <v>87</v>
      </c>
      <c r="D17" s="4"/>
      <c r="E17" s="4" t="s">
        <v>85</v>
      </c>
      <c r="F17" s="4"/>
      <c r="G17" s="4" t="s">
        <v>77</v>
      </c>
      <c r="H17" s="5" t="s">
        <v>38</v>
      </c>
    </row>
    <row r="18" spans="1:9" x14ac:dyDescent="0.25">
      <c r="A18" s="4" t="s">
        <v>88</v>
      </c>
      <c r="B18" s="4" t="s">
        <v>89</v>
      </c>
      <c r="C18" s="4" t="s">
        <v>90</v>
      </c>
      <c r="D18" s="4" t="s">
        <v>91</v>
      </c>
      <c r="E18" s="4" t="s">
        <v>92</v>
      </c>
      <c r="F18" s="4" t="s">
        <v>93</v>
      </c>
      <c r="G18" s="4" t="s">
        <v>94</v>
      </c>
      <c r="H18" s="5" t="s">
        <v>18</v>
      </c>
      <c r="I18" s="6"/>
    </row>
    <row r="19" spans="1:9" x14ac:dyDescent="0.25">
      <c r="A19" s="4" t="s">
        <v>95</v>
      </c>
      <c r="B19" s="4" t="s">
        <v>96</v>
      </c>
      <c r="C19" s="4" t="s">
        <v>97</v>
      </c>
      <c r="D19" s="4" t="s">
        <v>91</v>
      </c>
      <c r="E19" s="4" t="s">
        <v>95</v>
      </c>
      <c r="F19" s="4" t="s">
        <v>93</v>
      </c>
      <c r="G19" s="4" t="s">
        <v>98</v>
      </c>
      <c r="H19" s="5" t="s">
        <v>18</v>
      </c>
      <c r="I19" s="6"/>
    </row>
    <row r="20" spans="1:9" x14ac:dyDescent="0.25">
      <c r="A20" s="4" t="s">
        <v>99</v>
      </c>
      <c r="B20" s="4" t="s">
        <v>100</v>
      </c>
      <c r="C20" s="4" t="s">
        <v>101</v>
      </c>
      <c r="D20" s="4" t="s">
        <v>91</v>
      </c>
      <c r="E20" s="4" t="s">
        <v>99</v>
      </c>
      <c r="F20" s="4" t="s">
        <v>93</v>
      </c>
      <c r="G20" s="4" t="s">
        <v>98</v>
      </c>
      <c r="H20" s="5" t="s">
        <v>18</v>
      </c>
      <c r="I20" s="6"/>
    </row>
    <row r="21" spans="1:9" x14ac:dyDescent="0.25">
      <c r="A21" s="4" t="s">
        <v>102</v>
      </c>
      <c r="B21" s="4" t="s">
        <v>103</v>
      </c>
      <c r="C21" s="4" t="s">
        <v>104</v>
      </c>
      <c r="D21" s="4" t="s">
        <v>91</v>
      </c>
      <c r="E21" s="4" t="s">
        <v>102</v>
      </c>
      <c r="F21" s="4" t="s">
        <v>93</v>
      </c>
      <c r="G21" s="4" t="s">
        <v>98</v>
      </c>
      <c r="H21" s="5" t="s">
        <v>18</v>
      </c>
      <c r="I21" s="6"/>
    </row>
    <row r="22" spans="1:9" x14ac:dyDescent="0.25">
      <c r="A22" s="4" t="s">
        <v>105</v>
      </c>
      <c r="B22" s="4" t="s">
        <v>106</v>
      </c>
      <c r="C22" s="4" t="s">
        <v>107</v>
      </c>
      <c r="D22" s="4" t="s">
        <v>91</v>
      </c>
      <c r="E22" s="4" t="s">
        <v>105</v>
      </c>
      <c r="F22" s="4" t="s">
        <v>93</v>
      </c>
      <c r="G22" s="4" t="s">
        <v>98</v>
      </c>
      <c r="H22" s="5" t="s">
        <v>18</v>
      </c>
      <c r="I22" s="6"/>
    </row>
    <row r="23" spans="1:9" x14ac:dyDescent="0.25">
      <c r="A23" s="4" t="s">
        <v>108</v>
      </c>
      <c r="B23" s="4" t="s">
        <v>109</v>
      </c>
      <c r="C23" s="4" t="s">
        <v>110</v>
      </c>
      <c r="D23" s="4" t="s">
        <v>91</v>
      </c>
      <c r="E23" s="4" t="s">
        <v>111</v>
      </c>
      <c r="F23" s="4" t="s">
        <v>93</v>
      </c>
      <c r="G23" s="4" t="s">
        <v>98</v>
      </c>
      <c r="H23" s="5" t="s">
        <v>18</v>
      </c>
      <c r="I23" s="6"/>
    </row>
    <row r="24" spans="1:9" x14ac:dyDescent="0.25">
      <c r="A24" s="4" t="s">
        <v>112</v>
      </c>
      <c r="B24" s="4" t="s">
        <v>113</v>
      </c>
      <c r="C24" s="4" t="s">
        <v>114</v>
      </c>
      <c r="D24" s="4" t="s">
        <v>115</v>
      </c>
      <c r="E24" s="4" t="s">
        <v>116</v>
      </c>
      <c r="F24" s="4" t="s">
        <v>115</v>
      </c>
      <c r="G24" s="4" t="s">
        <v>98</v>
      </c>
      <c r="H24" s="5" t="s">
        <v>18</v>
      </c>
      <c r="I24" s="6"/>
    </row>
    <row r="25" spans="1:9" x14ac:dyDescent="0.25">
      <c r="A25" s="4" t="s">
        <v>117</v>
      </c>
      <c r="B25" s="4" t="s">
        <v>118</v>
      </c>
      <c r="C25" s="4" t="s">
        <v>119</v>
      </c>
      <c r="D25" s="4" t="s">
        <v>115</v>
      </c>
      <c r="E25" s="4" t="s">
        <v>120</v>
      </c>
      <c r="F25" s="4" t="s">
        <v>115</v>
      </c>
      <c r="G25" s="4" t="s">
        <v>98</v>
      </c>
      <c r="H25" s="5" t="s">
        <v>18</v>
      </c>
      <c r="I25" s="6"/>
    </row>
    <row r="26" spans="1:9" x14ac:dyDescent="0.25">
      <c r="A26" s="4" t="s">
        <v>121</v>
      </c>
      <c r="B26" s="4" t="s">
        <v>122</v>
      </c>
      <c r="C26" s="4" t="s">
        <v>123</v>
      </c>
      <c r="D26" s="4" t="s">
        <v>115</v>
      </c>
      <c r="E26" s="4" t="s">
        <v>124</v>
      </c>
      <c r="F26" s="4" t="s">
        <v>115</v>
      </c>
      <c r="G26" s="4" t="s">
        <v>98</v>
      </c>
      <c r="H26" s="5" t="s">
        <v>18</v>
      </c>
      <c r="I26" s="6"/>
    </row>
    <row r="27" spans="1:9" x14ac:dyDescent="0.25">
      <c r="A27" s="4" t="s">
        <v>125</v>
      </c>
      <c r="B27" s="4" t="s">
        <v>126</v>
      </c>
      <c r="C27" s="4" t="s">
        <v>127</v>
      </c>
      <c r="D27" s="4" t="s">
        <v>128</v>
      </c>
      <c r="E27" s="4" t="s">
        <v>129</v>
      </c>
      <c r="F27" s="4" t="s">
        <v>130</v>
      </c>
      <c r="G27" s="4" t="s">
        <v>98</v>
      </c>
      <c r="H27" s="5" t="s">
        <v>18</v>
      </c>
      <c r="I27" s="6"/>
    </row>
    <row r="28" spans="1:9" x14ac:dyDescent="0.25">
      <c r="A28" s="4" t="s">
        <v>131</v>
      </c>
      <c r="B28" s="4" t="s">
        <v>132</v>
      </c>
      <c r="C28" s="4" t="s">
        <v>133</v>
      </c>
      <c r="D28" s="4" t="s">
        <v>134</v>
      </c>
      <c r="E28" s="4" t="s">
        <v>135</v>
      </c>
      <c r="F28" s="4" t="s">
        <v>136</v>
      </c>
      <c r="G28" s="4" t="s">
        <v>98</v>
      </c>
      <c r="H28" s="5" t="s">
        <v>18</v>
      </c>
      <c r="I28" s="6"/>
    </row>
    <row r="29" spans="1:9" x14ac:dyDescent="0.25">
      <c r="A29" s="4" t="s">
        <v>137</v>
      </c>
      <c r="B29" s="4" t="s">
        <v>138</v>
      </c>
      <c r="C29" s="4" t="s">
        <v>139</v>
      </c>
      <c r="D29" s="4" t="s">
        <v>140</v>
      </c>
      <c r="E29" s="4" t="s">
        <v>137</v>
      </c>
      <c r="F29" s="4" t="s">
        <v>141</v>
      </c>
      <c r="G29" s="4" t="s">
        <v>98</v>
      </c>
      <c r="H29" s="5" t="s">
        <v>18</v>
      </c>
      <c r="I29" s="6"/>
    </row>
    <row r="30" spans="1:9" x14ac:dyDescent="0.25">
      <c r="A30" s="4" t="s">
        <v>142</v>
      </c>
      <c r="B30" s="4" t="s">
        <v>143</v>
      </c>
      <c r="C30" s="4" t="s">
        <v>144</v>
      </c>
      <c r="D30" s="4" t="s">
        <v>140</v>
      </c>
      <c r="E30" s="4" t="s">
        <v>142</v>
      </c>
      <c r="F30" s="4" t="s">
        <v>141</v>
      </c>
      <c r="G30" s="4" t="s">
        <v>98</v>
      </c>
      <c r="H30" s="5" t="s">
        <v>18</v>
      </c>
      <c r="I30" s="6"/>
    </row>
    <row r="31" spans="1:9" x14ac:dyDescent="0.25">
      <c r="A31" s="4" t="s">
        <v>145</v>
      </c>
      <c r="B31" s="4" t="s">
        <v>146</v>
      </c>
      <c r="C31" s="4" t="s">
        <v>147</v>
      </c>
      <c r="D31" s="4" t="s">
        <v>140</v>
      </c>
      <c r="E31" s="4" t="s">
        <v>145</v>
      </c>
      <c r="F31" s="4" t="s">
        <v>141</v>
      </c>
      <c r="G31" s="4" t="s">
        <v>98</v>
      </c>
      <c r="H31" s="5" t="s">
        <v>18</v>
      </c>
      <c r="I31" s="6"/>
    </row>
    <row r="32" spans="1:9" x14ac:dyDescent="0.25">
      <c r="A32" s="4" t="s">
        <v>148</v>
      </c>
      <c r="B32" s="4" t="s">
        <v>149</v>
      </c>
      <c r="C32" s="4" t="s">
        <v>150</v>
      </c>
      <c r="D32" s="4" t="s">
        <v>140</v>
      </c>
      <c r="E32" s="4" t="s">
        <v>148</v>
      </c>
      <c r="F32" s="4" t="s">
        <v>141</v>
      </c>
      <c r="G32" s="4" t="s">
        <v>98</v>
      </c>
      <c r="H32" s="5" t="s">
        <v>18</v>
      </c>
      <c r="I32" s="6"/>
    </row>
    <row r="33" spans="1:9" x14ac:dyDescent="0.25">
      <c r="A33" s="4" t="s">
        <v>151</v>
      </c>
      <c r="B33" s="4" t="s">
        <v>152</v>
      </c>
      <c r="C33" s="4" t="s">
        <v>153</v>
      </c>
      <c r="D33" s="4" t="s">
        <v>140</v>
      </c>
      <c r="E33" s="4" t="s">
        <v>151</v>
      </c>
      <c r="F33" s="4" t="s">
        <v>141</v>
      </c>
      <c r="G33" s="4" t="s">
        <v>98</v>
      </c>
      <c r="H33" s="5" t="s">
        <v>18</v>
      </c>
      <c r="I33" s="6"/>
    </row>
    <row r="34" spans="1:9" x14ac:dyDescent="0.25">
      <c r="A34" s="4" t="s">
        <v>154</v>
      </c>
      <c r="B34" s="4" t="s">
        <v>155</v>
      </c>
      <c r="C34" s="4" t="s">
        <v>156</v>
      </c>
      <c r="D34" s="4" t="s">
        <v>157</v>
      </c>
      <c r="E34" s="4" t="s">
        <v>158</v>
      </c>
      <c r="F34" s="4" t="s">
        <v>159</v>
      </c>
      <c r="G34" s="4" t="s">
        <v>98</v>
      </c>
      <c r="H34" s="5" t="s">
        <v>18</v>
      </c>
      <c r="I34" s="6"/>
    </row>
    <row r="35" spans="1:9" x14ac:dyDescent="0.25">
      <c r="A35" s="4" t="s">
        <v>160</v>
      </c>
      <c r="B35" s="4" t="s">
        <v>161</v>
      </c>
      <c r="C35" s="4" t="s">
        <v>162</v>
      </c>
      <c r="D35" s="4" t="s">
        <v>157</v>
      </c>
      <c r="E35" s="4" t="s">
        <v>163</v>
      </c>
      <c r="F35" s="4" t="s">
        <v>159</v>
      </c>
      <c r="G35" s="4" t="s">
        <v>164</v>
      </c>
      <c r="H35" s="5" t="s">
        <v>18</v>
      </c>
      <c r="I35" s="6"/>
    </row>
    <row r="36" spans="1:9" x14ac:dyDescent="0.25">
      <c r="A36" s="4" t="s">
        <v>165</v>
      </c>
      <c r="B36" s="4" t="s">
        <v>166</v>
      </c>
      <c r="C36" s="4" t="s">
        <v>167</v>
      </c>
      <c r="D36" s="4" t="s">
        <v>168</v>
      </c>
      <c r="E36" s="4" t="s">
        <v>169</v>
      </c>
      <c r="F36" s="4" t="s">
        <v>168</v>
      </c>
      <c r="G36" s="4" t="s">
        <v>98</v>
      </c>
      <c r="H36" s="5" t="s">
        <v>18</v>
      </c>
      <c r="I36" s="6"/>
    </row>
    <row r="37" spans="1:9" x14ac:dyDescent="0.25">
      <c r="A37" s="4" t="s">
        <v>170</v>
      </c>
      <c r="B37" s="4" t="s">
        <v>171</v>
      </c>
      <c r="C37" s="4" t="s">
        <v>172</v>
      </c>
      <c r="D37" s="4" t="s">
        <v>173</v>
      </c>
      <c r="E37" s="4" t="s">
        <v>174</v>
      </c>
      <c r="F37" s="4" t="s">
        <v>175</v>
      </c>
      <c r="G37" s="4" t="s">
        <v>94</v>
      </c>
      <c r="H37" s="5" t="s">
        <v>18</v>
      </c>
      <c r="I37" s="6"/>
    </row>
    <row r="38" spans="1:9" x14ac:dyDescent="0.25">
      <c r="A38" s="4" t="s">
        <v>176</v>
      </c>
      <c r="B38" s="4" t="s">
        <v>177</v>
      </c>
      <c r="C38" s="4" t="s">
        <v>178</v>
      </c>
      <c r="D38" s="4" t="s">
        <v>173</v>
      </c>
      <c r="E38" s="4" t="s">
        <v>179</v>
      </c>
      <c r="F38" s="4" t="s">
        <v>175</v>
      </c>
      <c r="G38" s="4" t="s">
        <v>94</v>
      </c>
      <c r="H38" s="5" t="s">
        <v>18</v>
      </c>
      <c r="I38" s="6"/>
    </row>
    <row r="39" spans="1:9" x14ac:dyDescent="0.25">
      <c r="A39" s="4" t="s">
        <v>180</v>
      </c>
      <c r="B39" s="4" t="s">
        <v>181</v>
      </c>
      <c r="C39" s="4" t="s">
        <v>182</v>
      </c>
      <c r="D39" s="4" t="s">
        <v>183</v>
      </c>
      <c r="E39" s="4" t="s">
        <v>184</v>
      </c>
      <c r="F39" s="4" t="s">
        <v>185</v>
      </c>
      <c r="G39" s="4" t="s">
        <v>98</v>
      </c>
      <c r="H39" s="5" t="s">
        <v>18</v>
      </c>
      <c r="I39" s="6"/>
    </row>
    <row r="40" spans="1:9" x14ac:dyDescent="0.25">
      <c r="A40" s="4" t="s">
        <v>186</v>
      </c>
      <c r="B40" s="4" t="s">
        <v>187</v>
      </c>
      <c r="C40" s="4" t="s">
        <v>188</v>
      </c>
      <c r="D40" s="4" t="s">
        <v>173</v>
      </c>
      <c r="E40" s="4" t="s">
        <v>189</v>
      </c>
      <c r="F40" s="4" t="s">
        <v>175</v>
      </c>
      <c r="G40" s="4" t="s">
        <v>94</v>
      </c>
      <c r="H40" s="5" t="s">
        <v>18</v>
      </c>
      <c r="I40" s="6"/>
    </row>
    <row r="41" spans="1:9" x14ac:dyDescent="0.25">
      <c r="A41" s="4" t="s">
        <v>190</v>
      </c>
      <c r="B41" s="4" t="s">
        <v>191</v>
      </c>
      <c r="C41" s="4" t="s">
        <v>192</v>
      </c>
      <c r="D41" s="4" t="s">
        <v>173</v>
      </c>
      <c r="E41" s="4" t="s">
        <v>193</v>
      </c>
      <c r="F41" s="4" t="s">
        <v>175</v>
      </c>
      <c r="G41" s="4" t="s">
        <v>94</v>
      </c>
      <c r="H41" s="5" t="s">
        <v>18</v>
      </c>
      <c r="I41" s="6"/>
    </row>
    <row r="42" spans="1:9" x14ac:dyDescent="0.25">
      <c r="A42" s="4" t="s">
        <v>194</v>
      </c>
      <c r="B42" s="4" t="s">
        <v>195</v>
      </c>
      <c r="C42" s="4" t="s">
        <v>196</v>
      </c>
      <c r="D42" s="4" t="s">
        <v>197</v>
      </c>
      <c r="E42" s="4" t="s">
        <v>198</v>
      </c>
      <c r="F42" s="4" t="s">
        <v>199</v>
      </c>
      <c r="G42" s="4" t="s">
        <v>94</v>
      </c>
      <c r="H42" s="5" t="s">
        <v>18</v>
      </c>
      <c r="I42" s="6"/>
    </row>
    <row r="43" spans="1:9" x14ac:dyDescent="0.25">
      <c r="A43" s="4" t="s">
        <v>200</v>
      </c>
      <c r="B43" s="4" t="s">
        <v>201</v>
      </c>
      <c r="C43" s="4" t="s">
        <v>202</v>
      </c>
      <c r="D43" s="4" t="s">
        <v>197</v>
      </c>
      <c r="E43" s="4" t="s">
        <v>203</v>
      </c>
      <c r="F43" s="4" t="s">
        <v>199</v>
      </c>
      <c r="G43" s="4" t="s">
        <v>94</v>
      </c>
      <c r="H43" s="5" t="s">
        <v>18</v>
      </c>
      <c r="I43" s="6"/>
    </row>
    <row r="44" spans="1:9" x14ac:dyDescent="0.25">
      <c r="A44" s="4" t="s">
        <v>204</v>
      </c>
      <c r="B44" s="4" t="s">
        <v>205</v>
      </c>
      <c r="C44" s="4" t="s">
        <v>206</v>
      </c>
      <c r="D44" s="4" t="s">
        <v>197</v>
      </c>
      <c r="E44" s="4" t="s">
        <v>207</v>
      </c>
      <c r="F44" s="4" t="s">
        <v>199</v>
      </c>
      <c r="G44" s="4" t="s">
        <v>208</v>
      </c>
      <c r="H44" s="5" t="s">
        <v>18</v>
      </c>
      <c r="I44" s="6"/>
    </row>
    <row r="45" spans="1:9" x14ac:dyDescent="0.25">
      <c r="A45" s="4" t="s">
        <v>209</v>
      </c>
      <c r="B45" s="4" t="s">
        <v>210</v>
      </c>
      <c r="C45" s="4" t="s">
        <v>211</v>
      </c>
      <c r="D45" s="4" t="s">
        <v>197</v>
      </c>
      <c r="E45" s="4" t="s">
        <v>209</v>
      </c>
      <c r="F45" s="4" t="s">
        <v>199</v>
      </c>
      <c r="G45" s="4" t="s">
        <v>212</v>
      </c>
      <c r="H45" s="5" t="s">
        <v>18</v>
      </c>
      <c r="I45" s="6"/>
    </row>
    <row r="46" spans="1:9" x14ac:dyDescent="0.25">
      <c r="A46" s="4" t="s">
        <v>14</v>
      </c>
      <c r="B46" s="4" t="s">
        <v>213</v>
      </c>
      <c r="C46" s="4" t="s">
        <v>214</v>
      </c>
      <c r="D46" s="4" t="s">
        <v>197</v>
      </c>
      <c r="E46" s="4" t="s">
        <v>16</v>
      </c>
      <c r="F46" s="4" t="s">
        <v>199</v>
      </c>
      <c r="G46" s="4" t="s">
        <v>98</v>
      </c>
      <c r="H46" s="5" t="s">
        <v>18</v>
      </c>
      <c r="I46" s="6"/>
    </row>
    <row r="47" spans="1:9" x14ac:dyDescent="0.25">
      <c r="A47" s="4" t="s">
        <v>215</v>
      </c>
      <c r="B47" s="4" t="s">
        <v>216</v>
      </c>
      <c r="C47" s="4" t="s">
        <v>217</v>
      </c>
      <c r="D47" s="4" t="s">
        <v>197</v>
      </c>
      <c r="E47" s="4" t="s">
        <v>218</v>
      </c>
      <c r="F47" s="4" t="s">
        <v>199</v>
      </c>
      <c r="G47" s="4" t="s">
        <v>98</v>
      </c>
      <c r="H47" s="5" t="s">
        <v>18</v>
      </c>
      <c r="I47" s="6"/>
    </row>
    <row r="48" spans="1:9" x14ac:dyDescent="0.25">
      <c r="A48" s="4" t="s">
        <v>219</v>
      </c>
      <c r="B48" s="4" t="s">
        <v>220</v>
      </c>
      <c r="C48" s="4" t="s">
        <v>221</v>
      </c>
      <c r="D48" s="4" t="s">
        <v>197</v>
      </c>
      <c r="E48" s="4" t="s">
        <v>222</v>
      </c>
      <c r="F48" s="4" t="s">
        <v>199</v>
      </c>
      <c r="G48" s="4" t="s">
        <v>98</v>
      </c>
      <c r="H48" s="5" t="s">
        <v>18</v>
      </c>
      <c r="I48" s="6"/>
    </row>
    <row r="49" spans="1:9" x14ac:dyDescent="0.25">
      <c r="A49" s="4" t="s">
        <v>223</v>
      </c>
      <c r="B49" s="4" t="s">
        <v>224</v>
      </c>
      <c r="C49" s="4" t="s">
        <v>225</v>
      </c>
      <c r="D49" s="4" t="s">
        <v>197</v>
      </c>
      <c r="E49" s="4" t="s">
        <v>226</v>
      </c>
      <c r="F49" s="4" t="s">
        <v>199</v>
      </c>
      <c r="G49" s="4" t="s">
        <v>98</v>
      </c>
      <c r="H49" s="5" t="s">
        <v>18</v>
      </c>
      <c r="I49" s="6"/>
    </row>
    <row r="50" spans="1:9" x14ac:dyDescent="0.25">
      <c r="A50" s="4" t="s">
        <v>227</v>
      </c>
      <c r="B50" s="4" t="s">
        <v>228</v>
      </c>
      <c r="C50" s="4" t="s">
        <v>229</v>
      </c>
      <c r="D50" s="4" t="s">
        <v>197</v>
      </c>
      <c r="E50" s="4" t="s">
        <v>230</v>
      </c>
      <c r="F50" s="4" t="s">
        <v>199</v>
      </c>
      <c r="G50" s="4" t="s">
        <v>98</v>
      </c>
      <c r="H50" s="5" t="s">
        <v>18</v>
      </c>
      <c r="I50" s="6"/>
    </row>
    <row r="51" spans="1:9" x14ac:dyDescent="0.25">
      <c r="A51" s="4" t="s">
        <v>231</v>
      </c>
      <c r="B51" s="4" t="s">
        <v>232</v>
      </c>
      <c r="C51" s="4" t="s">
        <v>233</v>
      </c>
      <c r="D51" s="4" t="s">
        <v>197</v>
      </c>
      <c r="E51" s="4" t="s">
        <v>234</v>
      </c>
      <c r="F51" s="4" t="s">
        <v>199</v>
      </c>
      <c r="G51" s="4" t="s">
        <v>98</v>
      </c>
      <c r="H51" s="5" t="s">
        <v>18</v>
      </c>
      <c r="I51" s="6"/>
    </row>
    <row r="52" spans="1:9" x14ac:dyDescent="0.25">
      <c r="A52" s="4" t="s">
        <v>235</v>
      </c>
      <c r="B52" s="4" t="s">
        <v>236</v>
      </c>
      <c r="C52" s="4" t="s">
        <v>237</v>
      </c>
      <c r="D52" s="4" t="s">
        <v>197</v>
      </c>
      <c r="E52" s="4" t="s">
        <v>238</v>
      </c>
      <c r="F52" s="4" t="s">
        <v>199</v>
      </c>
      <c r="G52" s="4" t="s">
        <v>98</v>
      </c>
      <c r="H52" s="5" t="s">
        <v>18</v>
      </c>
      <c r="I52" s="6"/>
    </row>
    <row r="53" spans="1:9" x14ac:dyDescent="0.25">
      <c r="A53" s="4" t="s">
        <v>239</v>
      </c>
      <c r="B53" s="4" t="s">
        <v>240</v>
      </c>
      <c r="C53" s="4" t="s">
        <v>241</v>
      </c>
      <c r="D53" s="4" t="s">
        <v>197</v>
      </c>
      <c r="E53" s="4" t="s">
        <v>242</v>
      </c>
      <c r="F53" s="4" t="s">
        <v>199</v>
      </c>
      <c r="G53" s="4" t="s">
        <v>98</v>
      </c>
      <c r="H53" s="5" t="s">
        <v>18</v>
      </c>
      <c r="I53" s="6"/>
    </row>
    <row r="54" spans="1:9" x14ac:dyDescent="0.25">
      <c r="A54" s="4" t="s">
        <v>243</v>
      </c>
      <c r="B54" s="4" t="s">
        <v>244</v>
      </c>
      <c r="C54" s="4" t="s">
        <v>245</v>
      </c>
      <c r="D54" s="4" t="s">
        <v>197</v>
      </c>
      <c r="E54" s="4" t="s">
        <v>243</v>
      </c>
      <c r="F54" s="4" t="s">
        <v>199</v>
      </c>
      <c r="G54" s="4" t="s">
        <v>98</v>
      </c>
      <c r="H54" s="5" t="s">
        <v>18</v>
      </c>
      <c r="I54" s="6"/>
    </row>
    <row r="55" spans="1:9" x14ac:dyDescent="0.25">
      <c r="A55" s="4" t="s">
        <v>246</v>
      </c>
      <c r="B55" s="4" t="s">
        <v>247</v>
      </c>
      <c r="C55" s="4" t="s">
        <v>248</v>
      </c>
      <c r="D55" s="4" t="s">
        <v>197</v>
      </c>
      <c r="E55" s="4" t="s">
        <v>246</v>
      </c>
      <c r="F55" s="4" t="s">
        <v>199</v>
      </c>
      <c r="G55" s="4" t="s">
        <v>98</v>
      </c>
      <c r="H55" s="5" t="s">
        <v>18</v>
      </c>
      <c r="I55" s="6"/>
    </row>
    <row r="56" spans="1:9" x14ac:dyDescent="0.25">
      <c r="A56" s="4" t="s">
        <v>249</v>
      </c>
      <c r="B56" s="4" t="s">
        <v>250</v>
      </c>
      <c r="C56" s="4" t="s">
        <v>251</v>
      </c>
      <c r="D56" s="4" t="s">
        <v>197</v>
      </c>
      <c r="E56" s="4" t="s">
        <v>249</v>
      </c>
      <c r="F56" s="4" t="s">
        <v>199</v>
      </c>
      <c r="G56" s="4" t="s">
        <v>98</v>
      </c>
      <c r="H56" s="5" t="s">
        <v>18</v>
      </c>
      <c r="I56" s="6"/>
    </row>
    <row r="57" spans="1:9" x14ac:dyDescent="0.25">
      <c r="A57" s="4" t="s">
        <v>252</v>
      </c>
      <c r="B57" s="4" t="s">
        <v>253</v>
      </c>
      <c r="C57" s="4" t="s">
        <v>254</v>
      </c>
      <c r="D57" s="4" t="s">
        <v>197</v>
      </c>
      <c r="E57" s="4" t="s">
        <v>252</v>
      </c>
      <c r="F57" s="4" t="s">
        <v>199</v>
      </c>
      <c r="G57" s="4" t="s">
        <v>98</v>
      </c>
      <c r="H57" s="5" t="s">
        <v>18</v>
      </c>
      <c r="I57" s="6"/>
    </row>
    <row r="58" spans="1:9" x14ac:dyDescent="0.25">
      <c r="A58" s="4" t="s">
        <v>255</v>
      </c>
      <c r="B58" s="4" t="s">
        <v>256</v>
      </c>
      <c r="C58" s="4" t="s">
        <v>257</v>
      </c>
      <c r="D58" s="4" t="s">
        <v>197</v>
      </c>
      <c r="E58" s="4" t="s">
        <v>255</v>
      </c>
      <c r="F58" s="4" t="s">
        <v>199</v>
      </c>
      <c r="G58" s="4" t="s">
        <v>98</v>
      </c>
      <c r="H58" s="5" t="s">
        <v>18</v>
      </c>
      <c r="I58" s="6"/>
    </row>
    <row r="59" spans="1:9" x14ac:dyDescent="0.25">
      <c r="A59" s="4" t="s">
        <v>258</v>
      </c>
      <c r="B59" s="4" t="s">
        <v>259</v>
      </c>
      <c r="C59" s="4" t="s">
        <v>260</v>
      </c>
      <c r="D59" s="4" t="s">
        <v>197</v>
      </c>
      <c r="E59" s="4" t="s">
        <v>258</v>
      </c>
      <c r="F59" s="4" t="s">
        <v>199</v>
      </c>
      <c r="G59" s="4" t="s">
        <v>98</v>
      </c>
      <c r="H59" s="5" t="s">
        <v>18</v>
      </c>
      <c r="I59" s="6"/>
    </row>
    <row r="60" spans="1:9" x14ac:dyDescent="0.25">
      <c r="A60" s="4" t="s">
        <v>261</v>
      </c>
      <c r="B60" s="4" t="s">
        <v>262</v>
      </c>
      <c r="C60" s="4" t="s">
        <v>263</v>
      </c>
      <c r="D60" s="4" t="s">
        <v>197</v>
      </c>
      <c r="E60" s="4" t="s">
        <v>261</v>
      </c>
      <c r="F60" s="4" t="s">
        <v>199</v>
      </c>
      <c r="G60" s="4" t="s">
        <v>98</v>
      </c>
      <c r="H60" s="5" t="s">
        <v>18</v>
      </c>
      <c r="I60" s="6"/>
    </row>
    <row r="61" spans="1:9" x14ac:dyDescent="0.25">
      <c r="A61" s="4" t="s">
        <v>264</v>
      </c>
      <c r="B61" s="4" t="s">
        <v>265</v>
      </c>
      <c r="C61" s="4" t="s">
        <v>266</v>
      </c>
      <c r="D61" s="4" t="s">
        <v>267</v>
      </c>
      <c r="E61" s="4" t="s">
        <v>268</v>
      </c>
      <c r="F61" s="4" t="s">
        <v>269</v>
      </c>
      <c r="G61" s="4" t="s">
        <v>98</v>
      </c>
      <c r="H61" s="5" t="s">
        <v>18</v>
      </c>
      <c r="I61" s="6"/>
    </row>
    <row r="62" spans="1:9" x14ac:dyDescent="0.25">
      <c r="A62" s="4" t="s">
        <v>270</v>
      </c>
      <c r="B62" s="4" t="s">
        <v>271</v>
      </c>
      <c r="C62" s="4" t="s">
        <v>272</v>
      </c>
      <c r="D62" s="4" t="s">
        <v>267</v>
      </c>
      <c r="E62" s="4" t="s">
        <v>273</v>
      </c>
      <c r="F62" s="4" t="s">
        <v>269</v>
      </c>
      <c r="G62" s="4" t="s">
        <v>98</v>
      </c>
      <c r="H62" s="5" t="s">
        <v>18</v>
      </c>
      <c r="I62" s="6"/>
    </row>
    <row r="63" spans="1:9" x14ac:dyDescent="0.25">
      <c r="A63" s="4" t="s">
        <v>274</v>
      </c>
      <c r="B63" s="4" t="s">
        <v>275</v>
      </c>
      <c r="C63" s="4" t="s">
        <v>276</v>
      </c>
      <c r="D63" s="4" t="s">
        <v>267</v>
      </c>
      <c r="E63" s="4" t="s">
        <v>274</v>
      </c>
      <c r="F63" s="4" t="s">
        <v>269</v>
      </c>
      <c r="G63" s="4" t="s">
        <v>98</v>
      </c>
      <c r="H63" s="5" t="s">
        <v>18</v>
      </c>
      <c r="I63" s="6"/>
    </row>
    <row r="64" spans="1:9" x14ac:dyDescent="0.25">
      <c r="A64" s="4" t="s">
        <v>277</v>
      </c>
      <c r="B64" s="4" t="s">
        <v>278</v>
      </c>
      <c r="C64" s="4" t="s">
        <v>279</v>
      </c>
      <c r="D64" s="4" t="s">
        <v>267</v>
      </c>
      <c r="E64" s="4" t="s">
        <v>280</v>
      </c>
      <c r="F64" s="4" t="s">
        <v>269</v>
      </c>
      <c r="G64" s="4" t="s">
        <v>98</v>
      </c>
      <c r="H64" s="5" t="s">
        <v>18</v>
      </c>
      <c r="I64" s="6"/>
    </row>
    <row r="65" spans="1:9" x14ac:dyDescent="0.25">
      <c r="A65" s="4" t="s">
        <v>281</v>
      </c>
      <c r="B65" s="4" t="s">
        <v>282</v>
      </c>
      <c r="C65" s="4" t="s">
        <v>283</v>
      </c>
      <c r="D65" s="4" t="s">
        <v>267</v>
      </c>
      <c r="E65" s="4" t="s">
        <v>284</v>
      </c>
      <c r="F65" s="4" t="s">
        <v>269</v>
      </c>
      <c r="G65" s="4" t="s">
        <v>98</v>
      </c>
      <c r="H65" s="5" t="s">
        <v>18</v>
      </c>
      <c r="I65" s="6"/>
    </row>
    <row r="66" spans="1:9" x14ac:dyDescent="0.25">
      <c r="A66" s="4" t="s">
        <v>285</v>
      </c>
      <c r="B66" s="4" t="s">
        <v>286</v>
      </c>
      <c r="C66" s="4" t="s">
        <v>287</v>
      </c>
      <c r="D66" s="4" t="s">
        <v>267</v>
      </c>
      <c r="E66" s="4" t="s">
        <v>288</v>
      </c>
      <c r="F66" s="4" t="s">
        <v>269</v>
      </c>
      <c r="G66" s="4" t="s">
        <v>98</v>
      </c>
      <c r="H66" s="5" t="s">
        <v>18</v>
      </c>
      <c r="I66" s="6"/>
    </row>
    <row r="67" spans="1:9" x14ac:dyDescent="0.25">
      <c r="A67" s="4" t="s">
        <v>289</v>
      </c>
      <c r="B67" s="4" t="s">
        <v>290</v>
      </c>
      <c r="C67" s="4" t="s">
        <v>291</v>
      </c>
      <c r="D67" s="4" t="s">
        <v>267</v>
      </c>
      <c r="E67" s="4" t="s">
        <v>292</v>
      </c>
      <c r="F67" s="4" t="s">
        <v>269</v>
      </c>
      <c r="G67" s="4" t="s">
        <v>98</v>
      </c>
      <c r="H67" s="5" t="s">
        <v>18</v>
      </c>
      <c r="I67" s="6"/>
    </row>
    <row r="68" spans="1:9" x14ac:dyDescent="0.25">
      <c r="A68" s="4" t="s">
        <v>293</v>
      </c>
      <c r="B68" s="4" t="s">
        <v>294</v>
      </c>
      <c r="C68" s="4" t="s">
        <v>295</v>
      </c>
      <c r="D68" s="4" t="s">
        <v>267</v>
      </c>
      <c r="E68" s="4" t="s">
        <v>293</v>
      </c>
      <c r="F68" s="4" t="s">
        <v>269</v>
      </c>
      <c r="G68" s="4" t="s">
        <v>98</v>
      </c>
      <c r="H68" s="5" t="s">
        <v>18</v>
      </c>
      <c r="I68" s="6"/>
    </row>
    <row r="69" spans="1:9" x14ac:dyDescent="0.25">
      <c r="A69" s="4" t="s">
        <v>296</v>
      </c>
      <c r="B69" s="4" t="s">
        <v>297</v>
      </c>
      <c r="C69" s="4" t="s">
        <v>298</v>
      </c>
      <c r="D69" s="4" t="s">
        <v>267</v>
      </c>
      <c r="E69" s="4" t="s">
        <v>296</v>
      </c>
      <c r="F69" s="4" t="s">
        <v>269</v>
      </c>
      <c r="G69" s="4" t="s">
        <v>98</v>
      </c>
      <c r="H69" s="5" t="s">
        <v>18</v>
      </c>
      <c r="I69" s="6"/>
    </row>
    <row r="70" spans="1:9" x14ac:dyDescent="0.25">
      <c r="A70" s="4" t="s">
        <v>299</v>
      </c>
      <c r="B70" s="4" t="s">
        <v>300</v>
      </c>
      <c r="C70" s="4" t="s">
        <v>301</v>
      </c>
      <c r="D70" s="4" t="s">
        <v>267</v>
      </c>
      <c r="E70" s="4" t="s">
        <v>299</v>
      </c>
      <c r="F70" s="4" t="s">
        <v>269</v>
      </c>
      <c r="G70" s="4" t="s">
        <v>98</v>
      </c>
      <c r="H70" s="5" t="s">
        <v>18</v>
      </c>
      <c r="I70" s="6"/>
    </row>
    <row r="71" spans="1:9" x14ac:dyDescent="0.25">
      <c r="A71" s="4" t="s">
        <v>302</v>
      </c>
      <c r="B71" s="4" t="s">
        <v>303</v>
      </c>
      <c r="C71" s="4" t="s">
        <v>304</v>
      </c>
      <c r="D71" s="4" t="s">
        <v>267</v>
      </c>
      <c r="E71" s="4" t="s">
        <v>302</v>
      </c>
      <c r="F71" s="4" t="s">
        <v>269</v>
      </c>
      <c r="G71" s="4" t="s">
        <v>98</v>
      </c>
      <c r="H71" s="5" t="s">
        <v>18</v>
      </c>
      <c r="I71" s="6"/>
    </row>
    <row r="72" spans="1:9" x14ac:dyDescent="0.25">
      <c r="A72" s="4" t="s">
        <v>305</v>
      </c>
      <c r="B72" s="4" t="s">
        <v>306</v>
      </c>
      <c r="C72" s="4" t="s">
        <v>307</v>
      </c>
      <c r="D72" s="4" t="s">
        <v>267</v>
      </c>
      <c r="E72" s="4" t="s">
        <v>305</v>
      </c>
      <c r="F72" s="4" t="s">
        <v>269</v>
      </c>
      <c r="G72" s="4" t="s">
        <v>98</v>
      </c>
      <c r="H72" s="5" t="s">
        <v>18</v>
      </c>
      <c r="I72" s="6"/>
    </row>
    <row r="73" spans="1:9" x14ac:dyDescent="0.25">
      <c r="A73" s="4" t="s">
        <v>308</v>
      </c>
      <c r="B73" s="4" t="s">
        <v>309</v>
      </c>
      <c r="C73" s="4" t="s">
        <v>310</v>
      </c>
      <c r="D73" s="4" t="s">
        <v>267</v>
      </c>
      <c r="E73" s="4" t="s">
        <v>308</v>
      </c>
      <c r="F73" s="4" t="s">
        <v>269</v>
      </c>
      <c r="G73" s="4" t="s">
        <v>98</v>
      </c>
      <c r="H73" s="5" t="s">
        <v>18</v>
      </c>
      <c r="I73" s="6"/>
    </row>
    <row r="74" spans="1:9" x14ac:dyDescent="0.25">
      <c r="A74" s="4" t="s">
        <v>311</v>
      </c>
      <c r="B74" s="4" t="s">
        <v>312</v>
      </c>
      <c r="C74" s="4" t="s">
        <v>313</v>
      </c>
      <c r="D74" s="4" t="s">
        <v>314</v>
      </c>
      <c r="E74" s="4" t="s">
        <v>315</v>
      </c>
      <c r="F74" s="4" t="s">
        <v>316</v>
      </c>
      <c r="G74" s="4" t="s">
        <v>98</v>
      </c>
      <c r="H74" s="5" t="s">
        <v>18</v>
      </c>
      <c r="I74" s="6"/>
    </row>
    <row r="75" spans="1:9" x14ac:dyDescent="0.25">
      <c r="A75" s="4" t="s">
        <v>317</v>
      </c>
      <c r="B75" s="4" t="s">
        <v>318</v>
      </c>
      <c r="C75" s="4" t="s">
        <v>319</v>
      </c>
      <c r="D75" s="4" t="s">
        <v>320</v>
      </c>
      <c r="E75" s="4" t="s">
        <v>321</v>
      </c>
      <c r="F75" s="4" t="s">
        <v>322</v>
      </c>
      <c r="G75" s="4" t="s">
        <v>98</v>
      </c>
      <c r="H75" s="5" t="s">
        <v>18</v>
      </c>
      <c r="I75" s="6"/>
    </row>
    <row r="76" spans="1:9" x14ac:dyDescent="0.25">
      <c r="A76" s="4" t="s">
        <v>323</v>
      </c>
      <c r="B76" s="4" t="s">
        <v>324</v>
      </c>
      <c r="C76" s="4" t="s">
        <v>325</v>
      </c>
      <c r="D76" s="4" t="s">
        <v>326</v>
      </c>
      <c r="E76" s="4" t="s">
        <v>327</v>
      </c>
      <c r="F76" s="4" t="s">
        <v>328</v>
      </c>
      <c r="G76" s="4" t="s">
        <v>98</v>
      </c>
      <c r="H76" s="5" t="s">
        <v>18</v>
      </c>
      <c r="I76" s="6"/>
    </row>
    <row r="77" spans="1:9" x14ac:dyDescent="0.25">
      <c r="A77" s="4" t="s">
        <v>329</v>
      </c>
      <c r="B77" s="4" t="s">
        <v>330</v>
      </c>
      <c r="C77" s="4" t="s">
        <v>331</v>
      </c>
      <c r="D77" s="4" t="s">
        <v>332</v>
      </c>
      <c r="E77" s="4" t="s">
        <v>333</v>
      </c>
      <c r="F77" s="4" t="s">
        <v>334</v>
      </c>
      <c r="G77" s="4" t="s">
        <v>98</v>
      </c>
      <c r="H77" s="5" t="s">
        <v>18</v>
      </c>
      <c r="I77" s="6"/>
    </row>
    <row r="78" spans="1:9" x14ac:dyDescent="0.25">
      <c r="A78" s="4" t="s">
        <v>335</v>
      </c>
      <c r="B78" s="4" t="s">
        <v>336</v>
      </c>
      <c r="C78" s="4" t="s">
        <v>337</v>
      </c>
      <c r="D78" s="4" t="s">
        <v>338</v>
      </c>
      <c r="E78" s="4" t="s">
        <v>339</v>
      </c>
      <c r="F78" s="4" t="s">
        <v>340</v>
      </c>
      <c r="G78" s="4" t="s">
        <v>98</v>
      </c>
      <c r="H78" s="5" t="s">
        <v>18</v>
      </c>
      <c r="I78" s="6"/>
    </row>
    <row r="79" spans="1:9" x14ac:dyDescent="0.25">
      <c r="A79" s="4" t="s">
        <v>341</v>
      </c>
      <c r="B79" s="4" t="s">
        <v>342</v>
      </c>
      <c r="C79" s="4" t="s">
        <v>343</v>
      </c>
      <c r="D79" s="4" t="s">
        <v>344</v>
      </c>
      <c r="E79" s="4" t="s">
        <v>345</v>
      </c>
      <c r="F79" s="4" t="s">
        <v>346</v>
      </c>
      <c r="G79" s="4" t="s">
        <v>98</v>
      </c>
      <c r="H79" s="5" t="s">
        <v>18</v>
      </c>
      <c r="I79" s="6"/>
    </row>
    <row r="80" spans="1:9" x14ac:dyDescent="0.25">
      <c r="A80" s="4" t="s">
        <v>347</v>
      </c>
      <c r="B80" s="4" t="s">
        <v>348</v>
      </c>
      <c r="C80" s="4" t="s">
        <v>349</v>
      </c>
      <c r="D80" s="4" t="s">
        <v>350</v>
      </c>
      <c r="E80" s="4" t="s">
        <v>351</v>
      </c>
      <c r="F80" s="4" t="s">
        <v>352</v>
      </c>
      <c r="G80" s="4" t="s">
        <v>98</v>
      </c>
      <c r="H80" s="5" t="s">
        <v>18</v>
      </c>
      <c r="I80" s="6"/>
    </row>
    <row r="81" spans="1:9" x14ac:dyDescent="0.25">
      <c r="A81" s="4" t="s">
        <v>353</v>
      </c>
      <c r="B81" s="4" t="s">
        <v>354</v>
      </c>
      <c r="C81" s="4" t="s">
        <v>355</v>
      </c>
      <c r="D81" s="4" t="s">
        <v>356</v>
      </c>
      <c r="E81" s="4" t="s">
        <v>357</v>
      </c>
      <c r="F81" s="4" t="s">
        <v>358</v>
      </c>
      <c r="G81" s="4" t="s">
        <v>98</v>
      </c>
      <c r="H81" s="5" t="s">
        <v>18</v>
      </c>
      <c r="I81" s="6"/>
    </row>
    <row r="82" spans="1:9" x14ac:dyDescent="0.25">
      <c r="A82" s="4" t="s">
        <v>359</v>
      </c>
      <c r="B82" s="4" t="s">
        <v>360</v>
      </c>
      <c r="C82" s="4" t="s">
        <v>361</v>
      </c>
      <c r="D82" s="4" t="s">
        <v>356</v>
      </c>
      <c r="E82" s="4" t="s">
        <v>362</v>
      </c>
      <c r="F82" s="4" t="s">
        <v>358</v>
      </c>
      <c r="G82" s="4" t="s">
        <v>98</v>
      </c>
      <c r="H82" s="5" t="s">
        <v>18</v>
      </c>
      <c r="I82" s="6"/>
    </row>
    <row r="83" spans="1:9" x14ac:dyDescent="0.25">
      <c r="A83" s="4" t="s">
        <v>363</v>
      </c>
      <c r="B83" s="4" t="s">
        <v>364</v>
      </c>
      <c r="C83" s="4" t="s">
        <v>365</v>
      </c>
      <c r="D83" s="4" t="s">
        <v>356</v>
      </c>
      <c r="E83" s="4" t="s">
        <v>366</v>
      </c>
      <c r="F83" s="4" t="s">
        <v>358</v>
      </c>
      <c r="G83" s="4" t="s">
        <v>98</v>
      </c>
      <c r="H83" s="5" t="s">
        <v>18</v>
      </c>
      <c r="I83" s="6"/>
    </row>
    <row r="84" spans="1:9" x14ac:dyDescent="0.25">
      <c r="A84" s="4" t="s">
        <v>367</v>
      </c>
      <c r="B84" s="4" t="s">
        <v>368</v>
      </c>
      <c r="C84" s="4" t="s">
        <v>369</v>
      </c>
      <c r="D84" s="4" t="s">
        <v>370</v>
      </c>
      <c r="E84" s="4" t="s">
        <v>371</v>
      </c>
      <c r="F84" s="4" t="s">
        <v>370</v>
      </c>
      <c r="G84" s="4" t="s">
        <v>372</v>
      </c>
      <c r="H84" s="5" t="s">
        <v>18</v>
      </c>
      <c r="I84" s="6"/>
    </row>
    <row r="85" spans="1:9" x14ac:dyDescent="0.25">
      <c r="A85" s="4" t="s">
        <v>373</v>
      </c>
      <c r="B85" s="4" t="s">
        <v>374</v>
      </c>
      <c r="C85" s="4" t="s">
        <v>375</v>
      </c>
      <c r="D85" s="4" t="s">
        <v>376</v>
      </c>
      <c r="E85" s="4" t="s">
        <v>377</v>
      </c>
      <c r="F85" s="4" t="s">
        <v>378</v>
      </c>
      <c r="G85" s="4" t="s">
        <v>98</v>
      </c>
      <c r="H85" s="5" t="s">
        <v>18</v>
      </c>
      <c r="I85" s="6"/>
    </row>
    <row r="86" spans="1:9" x14ac:dyDescent="0.25">
      <c r="A86" s="4" t="s">
        <v>379</v>
      </c>
      <c r="B86" s="4" t="s">
        <v>380</v>
      </c>
      <c r="C86" s="4" t="s">
        <v>381</v>
      </c>
      <c r="D86" s="4" t="s">
        <v>382</v>
      </c>
      <c r="E86" s="4" t="s">
        <v>379</v>
      </c>
      <c r="F86" s="4" t="s">
        <v>383</v>
      </c>
      <c r="G86" s="4" t="s">
        <v>98</v>
      </c>
      <c r="H86" s="5" t="s">
        <v>18</v>
      </c>
      <c r="I86" s="6"/>
    </row>
    <row r="87" spans="1:9" x14ac:dyDescent="0.25">
      <c r="A87" s="4" t="s">
        <v>384</v>
      </c>
      <c r="B87" s="4" t="s">
        <v>385</v>
      </c>
      <c r="C87" s="4" t="s">
        <v>386</v>
      </c>
      <c r="D87" s="4" t="s">
        <v>387</v>
      </c>
      <c r="E87" s="4" t="s">
        <v>388</v>
      </c>
      <c r="F87" s="4" t="s">
        <v>389</v>
      </c>
      <c r="G87" s="4" t="s">
        <v>98</v>
      </c>
      <c r="H87" s="5" t="s">
        <v>18</v>
      </c>
      <c r="I87" s="6"/>
    </row>
    <row r="88" spans="1:9" x14ac:dyDescent="0.25">
      <c r="A88" s="4" t="s">
        <v>390</v>
      </c>
      <c r="B88" s="4" t="s">
        <v>391</v>
      </c>
      <c r="C88" s="4" t="s">
        <v>392</v>
      </c>
      <c r="D88" s="4" t="s">
        <v>387</v>
      </c>
      <c r="E88" s="4" t="s">
        <v>393</v>
      </c>
      <c r="F88" s="4" t="s">
        <v>389</v>
      </c>
      <c r="G88" s="4" t="s">
        <v>94</v>
      </c>
      <c r="H88" s="5" t="s">
        <v>18</v>
      </c>
      <c r="I88" s="6"/>
    </row>
    <row r="89" spans="1:9" x14ac:dyDescent="0.25">
      <c r="A89" s="4" t="s">
        <v>394</v>
      </c>
      <c r="B89" s="4" t="s">
        <v>395</v>
      </c>
      <c r="C89" s="4" t="s">
        <v>396</v>
      </c>
      <c r="D89" s="4" t="s">
        <v>387</v>
      </c>
      <c r="E89" s="4" t="s">
        <v>397</v>
      </c>
      <c r="F89" s="4" t="s">
        <v>389</v>
      </c>
      <c r="G89" s="4" t="s">
        <v>94</v>
      </c>
      <c r="H89" s="5" t="s">
        <v>18</v>
      </c>
      <c r="I89" s="6"/>
    </row>
    <row r="90" spans="1:9" x14ac:dyDescent="0.25">
      <c r="A90" s="4" t="s">
        <v>398</v>
      </c>
      <c r="B90" s="4" t="s">
        <v>399</v>
      </c>
      <c r="C90" s="4" t="s">
        <v>400</v>
      </c>
      <c r="D90" s="4" t="s">
        <v>387</v>
      </c>
      <c r="E90" s="4" t="s">
        <v>401</v>
      </c>
      <c r="F90" s="4" t="s">
        <v>389</v>
      </c>
      <c r="G90" s="4" t="s">
        <v>98</v>
      </c>
      <c r="H90" s="5" t="s">
        <v>18</v>
      </c>
      <c r="I90" s="6"/>
    </row>
    <row r="91" spans="1:9" x14ac:dyDescent="0.25">
      <c r="A91" s="4" t="s">
        <v>402</v>
      </c>
      <c r="B91" s="4" t="s">
        <v>403</v>
      </c>
      <c r="C91" s="4" t="s">
        <v>404</v>
      </c>
      <c r="D91" s="4" t="s">
        <v>387</v>
      </c>
      <c r="E91" s="4" t="s">
        <v>405</v>
      </c>
      <c r="F91" s="4" t="s">
        <v>389</v>
      </c>
      <c r="G91" s="4" t="s">
        <v>98</v>
      </c>
      <c r="H91" s="5" t="s">
        <v>18</v>
      </c>
      <c r="I91" s="6"/>
    </row>
    <row r="92" spans="1:9" x14ac:dyDescent="0.25">
      <c r="A92" s="4" t="s">
        <v>406</v>
      </c>
      <c r="B92" s="4" t="s">
        <v>407</v>
      </c>
      <c r="C92" s="4" t="s">
        <v>408</v>
      </c>
      <c r="D92" s="4" t="s">
        <v>387</v>
      </c>
      <c r="E92" s="4" t="s">
        <v>409</v>
      </c>
      <c r="F92" s="4" t="s">
        <v>389</v>
      </c>
      <c r="G92" s="4" t="s">
        <v>98</v>
      </c>
      <c r="H92" s="5" t="s">
        <v>18</v>
      </c>
      <c r="I92" s="6"/>
    </row>
    <row r="93" spans="1:9" x14ac:dyDescent="0.25">
      <c r="A93" s="4" t="s">
        <v>410</v>
      </c>
      <c r="B93" s="4" t="s">
        <v>411</v>
      </c>
      <c r="C93" s="4" t="s">
        <v>412</v>
      </c>
      <c r="D93" s="4" t="s">
        <v>387</v>
      </c>
      <c r="E93" s="4" t="s">
        <v>413</v>
      </c>
      <c r="F93" s="4" t="s">
        <v>389</v>
      </c>
      <c r="G93" s="4" t="s">
        <v>98</v>
      </c>
      <c r="H93" s="5" t="s">
        <v>18</v>
      </c>
      <c r="I93" s="6"/>
    </row>
    <row r="94" spans="1:9" x14ac:dyDescent="0.25">
      <c r="A94" s="4" t="s">
        <v>414</v>
      </c>
      <c r="B94" s="4" t="s">
        <v>415</v>
      </c>
      <c r="C94" s="4" t="s">
        <v>416</v>
      </c>
      <c r="D94" s="4" t="s">
        <v>387</v>
      </c>
      <c r="E94" s="4" t="s">
        <v>417</v>
      </c>
      <c r="F94" s="4" t="s">
        <v>389</v>
      </c>
      <c r="G94" s="4" t="s">
        <v>98</v>
      </c>
      <c r="H94" s="5" t="s">
        <v>18</v>
      </c>
      <c r="I94" s="6"/>
    </row>
    <row r="95" spans="1:9" x14ac:dyDescent="0.25">
      <c r="A95" s="4" t="s">
        <v>418</v>
      </c>
      <c r="B95" s="4" t="s">
        <v>419</v>
      </c>
      <c r="C95" s="4" t="s">
        <v>420</v>
      </c>
      <c r="D95" s="4" t="s">
        <v>387</v>
      </c>
      <c r="E95" s="4" t="s">
        <v>421</v>
      </c>
      <c r="F95" s="4" t="s">
        <v>389</v>
      </c>
      <c r="G95" s="4" t="s">
        <v>98</v>
      </c>
      <c r="H95" s="5" t="s">
        <v>18</v>
      </c>
      <c r="I95" s="6"/>
    </row>
    <row r="96" spans="1:9" x14ac:dyDescent="0.25">
      <c r="A96" s="4" t="s">
        <v>422</v>
      </c>
      <c r="B96" s="4" t="s">
        <v>423</v>
      </c>
      <c r="C96" s="4" t="s">
        <v>424</v>
      </c>
      <c r="D96" s="4" t="s">
        <v>387</v>
      </c>
      <c r="E96" s="4" t="s">
        <v>425</v>
      </c>
      <c r="F96" s="4" t="s">
        <v>389</v>
      </c>
      <c r="G96" s="4" t="s">
        <v>98</v>
      </c>
      <c r="H96" s="5" t="s">
        <v>18</v>
      </c>
      <c r="I96" s="6"/>
    </row>
    <row r="97" spans="1:9" x14ac:dyDescent="0.25">
      <c r="A97" s="4" t="s">
        <v>426</v>
      </c>
      <c r="B97" s="4" t="s">
        <v>427</v>
      </c>
      <c r="C97" s="4" t="s">
        <v>428</v>
      </c>
      <c r="D97" s="4" t="s">
        <v>387</v>
      </c>
      <c r="E97" s="4" t="s">
        <v>429</v>
      </c>
      <c r="F97" s="4" t="s">
        <v>389</v>
      </c>
      <c r="G97" s="4" t="s">
        <v>98</v>
      </c>
      <c r="H97" s="5" t="s">
        <v>18</v>
      </c>
      <c r="I97" s="6"/>
    </row>
    <row r="98" spans="1:9" x14ac:dyDescent="0.25">
      <c r="A98" s="4" t="s">
        <v>430</v>
      </c>
      <c r="B98" s="4" t="s">
        <v>431</v>
      </c>
      <c r="C98" s="4" t="s">
        <v>432</v>
      </c>
      <c r="D98" s="4" t="s">
        <v>433</v>
      </c>
      <c r="E98" s="4" t="s">
        <v>434</v>
      </c>
      <c r="F98" s="4" t="s">
        <v>435</v>
      </c>
      <c r="G98" s="4" t="s">
        <v>98</v>
      </c>
      <c r="H98" s="5" t="s">
        <v>18</v>
      </c>
      <c r="I98" s="6"/>
    </row>
    <row r="99" spans="1:9" x14ac:dyDescent="0.25">
      <c r="A99" s="4" t="s">
        <v>436</v>
      </c>
      <c r="B99" s="4" t="s">
        <v>437</v>
      </c>
      <c r="C99" s="4" t="s">
        <v>438</v>
      </c>
      <c r="D99" s="4" t="s">
        <v>439</v>
      </c>
      <c r="E99" s="4" t="s">
        <v>440</v>
      </c>
      <c r="F99" s="4" t="s">
        <v>441</v>
      </c>
      <c r="G99" s="4" t="s">
        <v>98</v>
      </c>
      <c r="H99" s="5" t="s">
        <v>18</v>
      </c>
      <c r="I99" s="6"/>
    </row>
    <row r="100" spans="1:9" x14ac:dyDescent="0.25">
      <c r="A100" s="4" t="s">
        <v>442</v>
      </c>
      <c r="B100" s="4" t="s">
        <v>443</v>
      </c>
      <c r="C100" s="4" t="s">
        <v>444</v>
      </c>
      <c r="D100" s="4" t="s">
        <v>445</v>
      </c>
      <c r="E100" s="4" t="s">
        <v>446</v>
      </c>
      <c r="F100" s="4" t="s">
        <v>447</v>
      </c>
      <c r="G100" s="4" t="s">
        <v>98</v>
      </c>
      <c r="H100" s="5" t="s">
        <v>18</v>
      </c>
      <c r="I100" s="6"/>
    </row>
    <row r="101" spans="1:9" x14ac:dyDescent="0.25">
      <c r="A101" s="4" t="s">
        <v>448</v>
      </c>
      <c r="B101" s="4" t="s">
        <v>449</v>
      </c>
      <c r="C101" s="4" t="s">
        <v>450</v>
      </c>
      <c r="D101" s="4" t="s">
        <v>451</v>
      </c>
      <c r="E101" s="4" t="s">
        <v>452</v>
      </c>
      <c r="F101" s="4" t="s">
        <v>453</v>
      </c>
      <c r="G101" s="4" t="s">
        <v>98</v>
      </c>
      <c r="H101" s="5" t="s">
        <v>18</v>
      </c>
      <c r="I101" s="6"/>
    </row>
    <row r="102" spans="1:9" x14ac:dyDescent="0.25">
      <c r="A102" s="4" t="s">
        <v>454</v>
      </c>
      <c r="B102" s="4" t="s">
        <v>455</v>
      </c>
      <c r="C102" s="4" t="s">
        <v>456</v>
      </c>
      <c r="D102" s="4" t="s">
        <v>457</v>
      </c>
      <c r="E102" s="4" t="s">
        <v>458</v>
      </c>
      <c r="F102" s="4" t="s">
        <v>459</v>
      </c>
      <c r="G102" s="4" t="s">
        <v>98</v>
      </c>
      <c r="H102" s="5" t="s">
        <v>18</v>
      </c>
      <c r="I102" s="6"/>
    </row>
    <row r="103" spans="1:9" x14ac:dyDescent="0.25">
      <c r="A103" s="4" t="s">
        <v>460</v>
      </c>
      <c r="B103" s="4" t="s">
        <v>461</v>
      </c>
      <c r="C103" s="4" t="s">
        <v>462</v>
      </c>
      <c r="D103" s="4" t="s">
        <v>463</v>
      </c>
      <c r="E103" s="4" t="s">
        <v>464</v>
      </c>
      <c r="F103" s="4" t="s">
        <v>465</v>
      </c>
      <c r="G103" s="4" t="s">
        <v>98</v>
      </c>
      <c r="H103" s="5" t="s">
        <v>18</v>
      </c>
      <c r="I103" s="6"/>
    </row>
    <row r="104" spans="1:9" x14ac:dyDescent="0.25">
      <c r="A104" s="4" t="s">
        <v>466</v>
      </c>
      <c r="B104" s="4" t="s">
        <v>467</v>
      </c>
      <c r="C104" s="4" t="s">
        <v>468</v>
      </c>
      <c r="D104" s="4" t="s">
        <v>469</v>
      </c>
      <c r="E104" s="4" t="s">
        <v>470</v>
      </c>
      <c r="F104" s="4" t="s">
        <v>471</v>
      </c>
      <c r="G104" s="4" t="s">
        <v>98</v>
      </c>
      <c r="H104" s="5" t="s">
        <v>18</v>
      </c>
      <c r="I104" s="6"/>
    </row>
    <row r="105" spans="1:9" x14ac:dyDescent="0.25">
      <c r="A105" s="4" t="s">
        <v>472</v>
      </c>
      <c r="B105" s="4" t="s">
        <v>473</v>
      </c>
      <c r="C105" s="4" t="s">
        <v>474</v>
      </c>
      <c r="D105" s="4" t="s">
        <v>475</v>
      </c>
      <c r="E105" s="4" t="s">
        <v>476</v>
      </c>
      <c r="F105" s="4" t="s">
        <v>477</v>
      </c>
      <c r="G105" s="4" t="s">
        <v>98</v>
      </c>
      <c r="H105" s="5" t="s">
        <v>18</v>
      </c>
      <c r="I105" s="6"/>
    </row>
    <row r="106" spans="1:9" x14ac:dyDescent="0.25">
      <c r="A106" s="4" t="s">
        <v>478</v>
      </c>
      <c r="B106" s="4" t="s">
        <v>479</v>
      </c>
      <c r="C106" s="4" t="s">
        <v>480</v>
      </c>
      <c r="D106" s="4" t="s">
        <v>481</v>
      </c>
      <c r="E106" s="4" t="s">
        <v>482</v>
      </c>
      <c r="F106" s="4" t="s">
        <v>483</v>
      </c>
      <c r="G106" s="4" t="s">
        <v>98</v>
      </c>
      <c r="H106" s="5" t="s">
        <v>18</v>
      </c>
      <c r="I106" s="6"/>
    </row>
    <row r="107" spans="1:9" x14ac:dyDescent="0.25">
      <c r="A107" s="4" t="s">
        <v>484</v>
      </c>
      <c r="B107" s="4" t="s">
        <v>485</v>
      </c>
      <c r="C107" s="4" t="s">
        <v>486</v>
      </c>
      <c r="D107" s="4" t="s">
        <v>487</v>
      </c>
      <c r="E107" s="4" t="s">
        <v>484</v>
      </c>
      <c r="F107" s="4" t="s">
        <v>488</v>
      </c>
      <c r="G107" s="4" t="s">
        <v>98</v>
      </c>
      <c r="H107" s="5" t="s">
        <v>18</v>
      </c>
      <c r="I107" s="6"/>
    </row>
    <row r="108" spans="1:9" x14ac:dyDescent="0.25">
      <c r="A108" s="4" t="s">
        <v>489</v>
      </c>
      <c r="B108" s="4" t="s">
        <v>490</v>
      </c>
      <c r="C108" s="4" t="s">
        <v>491</v>
      </c>
      <c r="D108" s="4" t="s">
        <v>487</v>
      </c>
      <c r="E108" s="4" t="s">
        <v>489</v>
      </c>
      <c r="F108" s="4" t="s">
        <v>488</v>
      </c>
      <c r="G108" s="4" t="s">
        <v>98</v>
      </c>
      <c r="H108" s="5" t="s">
        <v>18</v>
      </c>
      <c r="I108" s="6"/>
    </row>
    <row r="109" spans="1:9" x14ac:dyDescent="0.25">
      <c r="A109" s="4" t="s">
        <v>492</v>
      </c>
      <c r="B109" s="4" t="s">
        <v>493</v>
      </c>
      <c r="C109" s="4" t="s">
        <v>494</v>
      </c>
      <c r="D109" s="4" t="s">
        <v>487</v>
      </c>
      <c r="E109" s="4" t="s">
        <v>492</v>
      </c>
      <c r="F109" s="4" t="s">
        <v>488</v>
      </c>
      <c r="G109" s="4" t="s">
        <v>98</v>
      </c>
      <c r="H109" s="5" t="s">
        <v>18</v>
      </c>
      <c r="I109" s="6"/>
    </row>
    <row r="110" spans="1:9" x14ac:dyDescent="0.25">
      <c r="A110" s="4" t="s">
        <v>495</v>
      </c>
      <c r="B110" s="4" t="s">
        <v>496</v>
      </c>
      <c r="C110" s="4" t="s">
        <v>497</v>
      </c>
      <c r="D110" s="4" t="s">
        <v>487</v>
      </c>
      <c r="E110" s="4" t="s">
        <v>495</v>
      </c>
      <c r="F110" s="4" t="s">
        <v>488</v>
      </c>
      <c r="G110" s="4" t="s">
        <v>98</v>
      </c>
      <c r="H110" s="5" t="s">
        <v>18</v>
      </c>
      <c r="I110" s="6"/>
    </row>
    <row r="111" spans="1:9" x14ac:dyDescent="0.25">
      <c r="A111" s="4" t="s">
        <v>498</v>
      </c>
      <c r="B111" s="4" t="s">
        <v>499</v>
      </c>
      <c r="C111" s="4" t="s">
        <v>500</v>
      </c>
      <c r="D111" s="4" t="s">
        <v>487</v>
      </c>
      <c r="E111" s="4" t="s">
        <v>498</v>
      </c>
      <c r="F111" s="4" t="s">
        <v>488</v>
      </c>
      <c r="G111" s="4" t="s">
        <v>98</v>
      </c>
      <c r="H111" s="5" t="s">
        <v>18</v>
      </c>
      <c r="I111" s="6"/>
    </row>
    <row r="112" spans="1:9" x14ac:dyDescent="0.25">
      <c r="A112" s="4" t="s">
        <v>501</v>
      </c>
      <c r="B112" s="4" t="s">
        <v>502</v>
      </c>
      <c r="C112" s="4" t="s">
        <v>503</v>
      </c>
      <c r="D112" s="4" t="s">
        <v>487</v>
      </c>
      <c r="E112" s="4" t="s">
        <v>501</v>
      </c>
      <c r="F112" s="4" t="s">
        <v>488</v>
      </c>
      <c r="G112" s="4" t="s">
        <v>98</v>
      </c>
      <c r="H112" s="5" t="s">
        <v>18</v>
      </c>
      <c r="I112" s="6"/>
    </row>
    <row r="113" spans="1:9" x14ac:dyDescent="0.25">
      <c r="A113" s="4" t="s">
        <v>504</v>
      </c>
      <c r="B113" s="4" t="s">
        <v>505</v>
      </c>
      <c r="C113" s="4" t="s">
        <v>506</v>
      </c>
      <c r="D113" s="4" t="s">
        <v>487</v>
      </c>
      <c r="E113" s="4" t="s">
        <v>504</v>
      </c>
      <c r="F113" s="4" t="s">
        <v>488</v>
      </c>
      <c r="G113" s="4" t="s">
        <v>98</v>
      </c>
      <c r="H113" s="5" t="s">
        <v>18</v>
      </c>
      <c r="I113" s="6"/>
    </row>
    <row r="114" spans="1:9" x14ac:dyDescent="0.25">
      <c r="A114" s="4" t="s">
        <v>507</v>
      </c>
      <c r="B114" s="4" t="s">
        <v>508</v>
      </c>
      <c r="C114" s="4" t="s">
        <v>509</v>
      </c>
      <c r="D114" s="4" t="s">
        <v>487</v>
      </c>
      <c r="E114" s="4" t="s">
        <v>507</v>
      </c>
      <c r="F114" s="4" t="s">
        <v>488</v>
      </c>
      <c r="G114" s="4" t="s">
        <v>98</v>
      </c>
      <c r="H114" s="5" t="s">
        <v>18</v>
      </c>
      <c r="I114" s="6"/>
    </row>
    <row r="115" spans="1:9" x14ac:dyDescent="0.25">
      <c r="A115" s="4" t="s">
        <v>510</v>
      </c>
      <c r="B115" s="4" t="s">
        <v>511</v>
      </c>
      <c r="C115" s="4" t="s">
        <v>512</v>
      </c>
      <c r="D115" s="4" t="s">
        <v>487</v>
      </c>
      <c r="E115" s="4" t="s">
        <v>513</v>
      </c>
      <c r="F115" s="4" t="s">
        <v>488</v>
      </c>
      <c r="G115" s="4" t="s">
        <v>98</v>
      </c>
      <c r="H115" s="5" t="s">
        <v>18</v>
      </c>
      <c r="I115" s="6"/>
    </row>
    <row r="116" spans="1:9" x14ac:dyDescent="0.25">
      <c r="A116" s="4" t="s">
        <v>514</v>
      </c>
      <c r="B116" s="4" t="s">
        <v>515</v>
      </c>
      <c r="C116" s="4" t="s">
        <v>516</v>
      </c>
      <c r="D116" s="4" t="s">
        <v>517</v>
      </c>
      <c r="E116" s="4" t="s">
        <v>518</v>
      </c>
      <c r="F116" s="4" t="s">
        <v>519</v>
      </c>
      <c r="G116" s="4" t="s">
        <v>94</v>
      </c>
      <c r="H116" s="5" t="s">
        <v>18</v>
      </c>
      <c r="I116" s="6"/>
    </row>
    <row r="117" spans="1:9" x14ac:dyDescent="0.25">
      <c r="A117" s="4" t="s">
        <v>520</v>
      </c>
      <c r="B117" s="4" t="s">
        <v>521</v>
      </c>
      <c r="C117" s="4" t="s">
        <v>522</v>
      </c>
      <c r="D117" s="4" t="s">
        <v>523</v>
      </c>
      <c r="E117" s="4" t="s">
        <v>520</v>
      </c>
      <c r="F117" s="4" t="s">
        <v>524</v>
      </c>
      <c r="G117" s="4" t="s">
        <v>525</v>
      </c>
      <c r="H117" s="5" t="s">
        <v>18</v>
      </c>
      <c r="I117" s="6"/>
    </row>
    <row r="118" spans="1:9" x14ac:dyDescent="0.25">
      <c r="A118" s="4" t="s">
        <v>526</v>
      </c>
      <c r="B118" s="4" t="s">
        <v>527</v>
      </c>
      <c r="C118" s="4" t="s">
        <v>528</v>
      </c>
      <c r="D118" s="4" t="s">
        <v>517</v>
      </c>
      <c r="E118" s="4" t="s">
        <v>529</v>
      </c>
      <c r="F118" s="4" t="s">
        <v>519</v>
      </c>
      <c r="G118" s="4" t="s">
        <v>94</v>
      </c>
      <c r="H118" s="5" t="s">
        <v>18</v>
      </c>
      <c r="I118" s="6"/>
    </row>
    <row r="119" spans="1:9" x14ac:dyDescent="0.25">
      <c r="A119" s="4" t="s">
        <v>530</v>
      </c>
      <c r="B119" s="4" t="s">
        <v>531</v>
      </c>
      <c r="C119" s="4" t="s">
        <v>532</v>
      </c>
      <c r="D119" s="4" t="s">
        <v>517</v>
      </c>
      <c r="E119" s="4" t="s">
        <v>530</v>
      </c>
      <c r="F119" s="4" t="s">
        <v>519</v>
      </c>
      <c r="G119" s="4" t="s">
        <v>98</v>
      </c>
      <c r="H119" s="5" t="s">
        <v>18</v>
      </c>
      <c r="I119" s="6"/>
    </row>
    <row r="120" spans="1:9" x14ac:dyDescent="0.25">
      <c r="A120" s="4" t="s">
        <v>533</v>
      </c>
      <c r="B120" s="4" t="s">
        <v>534</v>
      </c>
      <c r="C120" s="4" t="s">
        <v>535</v>
      </c>
      <c r="D120" s="4" t="s">
        <v>517</v>
      </c>
      <c r="E120" s="4" t="s">
        <v>533</v>
      </c>
      <c r="F120" s="4" t="s">
        <v>519</v>
      </c>
      <c r="G120" s="4" t="s">
        <v>98</v>
      </c>
      <c r="H120" s="5" t="s">
        <v>18</v>
      </c>
      <c r="I120" s="6"/>
    </row>
    <row r="121" spans="1:9" x14ac:dyDescent="0.25">
      <c r="A121" s="4" t="s">
        <v>536</v>
      </c>
      <c r="B121" s="4" t="s">
        <v>537</v>
      </c>
      <c r="C121" s="4" t="s">
        <v>538</v>
      </c>
      <c r="D121" s="4" t="s">
        <v>517</v>
      </c>
      <c r="E121" s="4" t="s">
        <v>536</v>
      </c>
      <c r="F121" s="4" t="s">
        <v>519</v>
      </c>
      <c r="G121" s="4" t="s">
        <v>98</v>
      </c>
      <c r="H121" s="5" t="s">
        <v>18</v>
      </c>
      <c r="I121" s="6"/>
    </row>
    <row r="122" spans="1:9" x14ac:dyDescent="0.25">
      <c r="A122" s="4" t="s">
        <v>539</v>
      </c>
      <c r="B122" s="4" t="s">
        <v>540</v>
      </c>
      <c r="C122" s="4" t="s">
        <v>541</v>
      </c>
      <c r="D122" s="4" t="s">
        <v>517</v>
      </c>
      <c r="E122" s="4" t="s">
        <v>539</v>
      </c>
      <c r="F122" s="4" t="s">
        <v>519</v>
      </c>
      <c r="G122" s="4" t="s">
        <v>98</v>
      </c>
      <c r="H122" s="5" t="s">
        <v>18</v>
      </c>
      <c r="I122" s="6"/>
    </row>
    <row r="123" spans="1:9" x14ac:dyDescent="0.25">
      <c r="A123" s="4" t="s">
        <v>542</v>
      </c>
      <c r="B123" s="4" t="s">
        <v>543</v>
      </c>
      <c r="C123" s="4" t="s">
        <v>544</v>
      </c>
      <c r="D123" s="4" t="s">
        <v>517</v>
      </c>
      <c r="E123" s="4" t="s">
        <v>542</v>
      </c>
      <c r="F123" s="4" t="s">
        <v>519</v>
      </c>
      <c r="G123" s="4" t="s">
        <v>98</v>
      </c>
      <c r="H123" s="5" t="s">
        <v>18</v>
      </c>
      <c r="I123" s="6"/>
    </row>
    <row r="124" spans="1:9" x14ac:dyDescent="0.25">
      <c r="A124" s="4" t="s">
        <v>545</v>
      </c>
      <c r="B124" s="4" t="s">
        <v>546</v>
      </c>
      <c r="C124" s="4" t="s">
        <v>547</v>
      </c>
      <c r="D124" s="4" t="s">
        <v>517</v>
      </c>
      <c r="E124" s="4" t="s">
        <v>545</v>
      </c>
      <c r="F124" s="4" t="s">
        <v>519</v>
      </c>
      <c r="G124" s="4" t="s">
        <v>98</v>
      </c>
      <c r="H124" s="5" t="s">
        <v>18</v>
      </c>
      <c r="I124" s="6"/>
    </row>
    <row r="125" spans="1:9" x14ac:dyDescent="0.25">
      <c r="A125" s="4" t="s">
        <v>548</v>
      </c>
      <c r="B125" s="4" t="s">
        <v>549</v>
      </c>
      <c r="C125" s="4" t="s">
        <v>550</v>
      </c>
      <c r="D125" s="4" t="s">
        <v>551</v>
      </c>
      <c r="E125" s="4" t="s">
        <v>552</v>
      </c>
      <c r="F125" s="4" t="s">
        <v>553</v>
      </c>
      <c r="G125" s="4" t="s">
        <v>94</v>
      </c>
      <c r="H125" s="5" t="s">
        <v>18</v>
      </c>
      <c r="I125" s="6"/>
    </row>
    <row r="126" spans="1:9" x14ac:dyDescent="0.25">
      <c r="A126" s="4" t="s">
        <v>554</v>
      </c>
      <c r="B126" s="4" t="s">
        <v>555</v>
      </c>
      <c r="C126" s="4" t="s">
        <v>556</v>
      </c>
      <c r="D126" s="4" t="s">
        <v>551</v>
      </c>
      <c r="E126" s="4" t="s">
        <v>557</v>
      </c>
      <c r="F126" s="4" t="s">
        <v>553</v>
      </c>
      <c r="G126" s="4" t="s">
        <v>94</v>
      </c>
      <c r="H126" s="5" t="s">
        <v>18</v>
      </c>
      <c r="I126" s="6"/>
    </row>
    <row r="127" spans="1:9" x14ac:dyDescent="0.25">
      <c r="A127" s="4" t="s">
        <v>558</v>
      </c>
      <c r="B127" s="4" t="s">
        <v>559</v>
      </c>
      <c r="C127" s="4" t="s">
        <v>560</v>
      </c>
      <c r="D127" s="4" t="s">
        <v>517</v>
      </c>
      <c r="E127" s="4" t="s">
        <v>558</v>
      </c>
      <c r="F127" s="4" t="s">
        <v>519</v>
      </c>
      <c r="G127" s="4" t="s">
        <v>98</v>
      </c>
      <c r="H127" s="5" t="s">
        <v>18</v>
      </c>
      <c r="I127" s="6"/>
    </row>
    <row r="128" spans="1:9" x14ac:dyDescent="0.25">
      <c r="A128" s="4" t="s">
        <v>561</v>
      </c>
      <c r="B128" s="4" t="s">
        <v>562</v>
      </c>
      <c r="C128" s="4" t="s">
        <v>563</v>
      </c>
      <c r="D128" s="4" t="s">
        <v>564</v>
      </c>
      <c r="E128" s="4" t="s">
        <v>565</v>
      </c>
      <c r="F128" s="4" t="s">
        <v>566</v>
      </c>
      <c r="G128" s="4" t="s">
        <v>94</v>
      </c>
      <c r="H128" s="5" t="s">
        <v>18</v>
      </c>
      <c r="I128" s="6"/>
    </row>
    <row r="129" spans="1:9" x14ac:dyDescent="0.25">
      <c r="A129" s="4" t="s">
        <v>567</v>
      </c>
      <c r="B129" s="4" t="s">
        <v>568</v>
      </c>
      <c r="C129" s="4" t="s">
        <v>569</v>
      </c>
      <c r="D129" s="4" t="s">
        <v>564</v>
      </c>
      <c r="E129" s="4" t="s">
        <v>570</v>
      </c>
      <c r="F129" s="4" t="s">
        <v>566</v>
      </c>
      <c r="G129" s="4" t="s">
        <v>94</v>
      </c>
      <c r="H129" s="5" t="s">
        <v>18</v>
      </c>
      <c r="I129" s="6"/>
    </row>
    <row r="130" spans="1:9" x14ac:dyDescent="0.25">
      <c r="A130" s="4" t="s">
        <v>571</v>
      </c>
      <c r="B130" s="4" t="s">
        <v>572</v>
      </c>
      <c r="C130" s="4" t="s">
        <v>573</v>
      </c>
      <c r="D130" s="4" t="s">
        <v>564</v>
      </c>
      <c r="E130" s="4" t="s">
        <v>571</v>
      </c>
      <c r="F130" s="4" t="s">
        <v>566</v>
      </c>
      <c r="G130" s="4" t="s">
        <v>98</v>
      </c>
      <c r="H130" s="5" t="s">
        <v>18</v>
      </c>
      <c r="I130" s="6"/>
    </row>
    <row r="131" spans="1:9" x14ac:dyDescent="0.25">
      <c r="A131" s="4" t="s">
        <v>574</v>
      </c>
      <c r="B131" s="4" t="s">
        <v>575</v>
      </c>
      <c r="C131" s="4" t="s">
        <v>576</v>
      </c>
      <c r="D131" s="4" t="s">
        <v>564</v>
      </c>
      <c r="E131" s="4" t="s">
        <v>574</v>
      </c>
      <c r="F131" s="4" t="s">
        <v>566</v>
      </c>
      <c r="G131" s="4" t="s">
        <v>98</v>
      </c>
      <c r="H131" s="5" t="s">
        <v>18</v>
      </c>
      <c r="I131" s="6"/>
    </row>
    <row r="132" spans="1:9" x14ac:dyDescent="0.25">
      <c r="A132" s="4" t="s">
        <v>577</v>
      </c>
      <c r="B132" s="4" t="s">
        <v>578</v>
      </c>
      <c r="C132" s="4" t="s">
        <v>579</v>
      </c>
      <c r="D132" s="4" t="s">
        <v>564</v>
      </c>
      <c r="E132" s="4" t="s">
        <v>577</v>
      </c>
      <c r="F132" s="4" t="s">
        <v>566</v>
      </c>
      <c r="G132" s="4" t="s">
        <v>98</v>
      </c>
      <c r="H132" s="5" t="s">
        <v>18</v>
      </c>
      <c r="I132" s="6"/>
    </row>
    <row r="133" spans="1:9" x14ac:dyDescent="0.25">
      <c r="A133" s="4" t="s">
        <v>580</v>
      </c>
      <c r="B133" s="4" t="s">
        <v>581</v>
      </c>
      <c r="C133" s="4" t="s">
        <v>582</v>
      </c>
      <c r="D133" s="4" t="s">
        <v>564</v>
      </c>
      <c r="E133" s="4" t="s">
        <v>580</v>
      </c>
      <c r="F133" s="4" t="s">
        <v>566</v>
      </c>
      <c r="G133" s="4" t="s">
        <v>98</v>
      </c>
      <c r="H133" s="5" t="s">
        <v>18</v>
      </c>
      <c r="I133" s="6"/>
    </row>
    <row r="134" spans="1:9" x14ac:dyDescent="0.25">
      <c r="A134" s="4" t="s">
        <v>583</v>
      </c>
      <c r="B134" s="4" t="s">
        <v>584</v>
      </c>
      <c r="C134" s="4" t="s">
        <v>585</v>
      </c>
      <c r="D134" s="4" t="s">
        <v>564</v>
      </c>
      <c r="E134" s="4" t="s">
        <v>583</v>
      </c>
      <c r="F134" s="4" t="s">
        <v>566</v>
      </c>
      <c r="G134" s="4" t="s">
        <v>98</v>
      </c>
      <c r="H134" s="5" t="s">
        <v>18</v>
      </c>
      <c r="I134" s="6"/>
    </row>
    <row r="135" spans="1:9" x14ac:dyDescent="0.25">
      <c r="A135" s="4" t="s">
        <v>586</v>
      </c>
      <c r="B135" s="4" t="s">
        <v>587</v>
      </c>
      <c r="C135" s="4" t="s">
        <v>588</v>
      </c>
      <c r="D135" s="4" t="s">
        <v>564</v>
      </c>
      <c r="E135" s="4" t="s">
        <v>586</v>
      </c>
      <c r="F135" s="4" t="s">
        <v>566</v>
      </c>
      <c r="G135" s="4" t="s">
        <v>98</v>
      </c>
      <c r="H135" s="5" t="s">
        <v>18</v>
      </c>
      <c r="I135" s="6"/>
    </row>
    <row r="136" spans="1:9" x14ac:dyDescent="0.25">
      <c r="A136" s="4" t="s">
        <v>589</v>
      </c>
      <c r="B136" s="4" t="s">
        <v>590</v>
      </c>
      <c r="C136" s="4" t="s">
        <v>591</v>
      </c>
      <c r="D136" s="4" t="s">
        <v>564</v>
      </c>
      <c r="E136" s="4" t="s">
        <v>589</v>
      </c>
      <c r="F136" s="4" t="s">
        <v>566</v>
      </c>
      <c r="G136" s="4" t="s">
        <v>98</v>
      </c>
      <c r="H136" s="5" t="s">
        <v>18</v>
      </c>
      <c r="I136" s="6"/>
    </row>
    <row r="137" spans="1:9" x14ac:dyDescent="0.25">
      <c r="A137" s="4" t="s">
        <v>592</v>
      </c>
      <c r="B137" s="4" t="s">
        <v>593</v>
      </c>
      <c r="C137" s="4" t="s">
        <v>594</v>
      </c>
      <c r="D137" s="4" t="s">
        <v>564</v>
      </c>
      <c r="E137" s="4" t="s">
        <v>595</v>
      </c>
      <c r="F137" s="4" t="s">
        <v>566</v>
      </c>
      <c r="G137" s="4" t="s">
        <v>98</v>
      </c>
      <c r="H137" s="5" t="s">
        <v>18</v>
      </c>
      <c r="I137" s="6"/>
    </row>
    <row r="138" spans="1:9" x14ac:dyDescent="0.25">
      <c r="A138" s="4" t="s">
        <v>596</v>
      </c>
      <c r="B138" s="4" t="s">
        <v>597</v>
      </c>
      <c r="C138" s="4" t="s">
        <v>598</v>
      </c>
      <c r="D138" s="4" t="s">
        <v>523</v>
      </c>
      <c r="E138" s="4" t="s">
        <v>599</v>
      </c>
      <c r="F138" s="4" t="s">
        <v>524</v>
      </c>
      <c r="G138" s="4" t="s">
        <v>98</v>
      </c>
      <c r="H138" s="5" t="s">
        <v>18</v>
      </c>
      <c r="I138" s="6"/>
    </row>
    <row r="139" spans="1:9" x14ac:dyDescent="0.25">
      <c r="A139" s="4" t="s">
        <v>600</v>
      </c>
      <c r="B139" s="4" t="s">
        <v>601</v>
      </c>
      <c r="C139" s="4" t="s">
        <v>602</v>
      </c>
      <c r="D139" s="4" t="s">
        <v>564</v>
      </c>
      <c r="E139" s="4" t="s">
        <v>600</v>
      </c>
      <c r="F139" s="4" t="s">
        <v>566</v>
      </c>
      <c r="G139" s="4" t="s">
        <v>98</v>
      </c>
      <c r="H139" s="5" t="s">
        <v>18</v>
      </c>
      <c r="I139" s="6"/>
    </row>
    <row r="140" spans="1:9" x14ac:dyDescent="0.25">
      <c r="A140" s="4" t="s">
        <v>603</v>
      </c>
      <c r="B140" s="4" t="s">
        <v>604</v>
      </c>
      <c r="C140" s="4" t="s">
        <v>605</v>
      </c>
      <c r="D140" s="4" t="s">
        <v>564</v>
      </c>
      <c r="E140" s="4" t="s">
        <v>603</v>
      </c>
      <c r="F140" s="4" t="s">
        <v>566</v>
      </c>
      <c r="G140" s="4" t="s">
        <v>98</v>
      </c>
      <c r="H140" s="5" t="s">
        <v>18</v>
      </c>
      <c r="I140" s="6"/>
    </row>
    <row r="141" spans="1:9" x14ac:dyDescent="0.25">
      <c r="A141" s="4" t="s">
        <v>606</v>
      </c>
      <c r="B141" s="4" t="s">
        <v>607</v>
      </c>
      <c r="C141" s="4" t="s">
        <v>608</v>
      </c>
      <c r="D141" s="4" t="s">
        <v>564</v>
      </c>
      <c r="E141" s="4" t="s">
        <v>606</v>
      </c>
      <c r="F141" s="4" t="s">
        <v>566</v>
      </c>
      <c r="G141" s="4" t="s">
        <v>98</v>
      </c>
      <c r="H141" s="5" t="s">
        <v>18</v>
      </c>
      <c r="I141" s="6"/>
    </row>
    <row r="142" spans="1:9" x14ac:dyDescent="0.25">
      <c r="A142" s="4" t="s">
        <v>609</v>
      </c>
      <c r="B142" s="4" t="s">
        <v>610</v>
      </c>
      <c r="C142" s="4" t="s">
        <v>611</v>
      </c>
      <c r="D142" s="4" t="s">
        <v>564</v>
      </c>
      <c r="E142" s="4" t="s">
        <v>609</v>
      </c>
      <c r="F142" s="4" t="s">
        <v>566</v>
      </c>
      <c r="G142" s="4" t="s">
        <v>98</v>
      </c>
      <c r="H142" s="5" t="s">
        <v>18</v>
      </c>
      <c r="I142" s="6"/>
    </row>
    <row r="143" spans="1:9" x14ac:dyDescent="0.25">
      <c r="A143" s="4" t="s">
        <v>612</v>
      </c>
      <c r="B143" s="4" t="s">
        <v>613</v>
      </c>
      <c r="C143" s="4" t="s">
        <v>614</v>
      </c>
      <c r="D143" s="4" t="s">
        <v>564</v>
      </c>
      <c r="E143" s="4" t="s">
        <v>615</v>
      </c>
      <c r="F143" s="4" t="s">
        <v>566</v>
      </c>
      <c r="G143" s="4" t="s">
        <v>98</v>
      </c>
      <c r="H143" s="5" t="s">
        <v>18</v>
      </c>
      <c r="I143" s="6"/>
    </row>
    <row r="144" spans="1:9" x14ac:dyDescent="0.25">
      <c r="A144" s="4" t="s">
        <v>616</v>
      </c>
      <c r="B144" s="4" t="s">
        <v>617</v>
      </c>
      <c r="C144" s="4" t="s">
        <v>618</v>
      </c>
      <c r="D144" s="4" t="s">
        <v>619</v>
      </c>
      <c r="E144" s="4" t="s">
        <v>616</v>
      </c>
      <c r="F144" s="4" t="s">
        <v>620</v>
      </c>
      <c r="G144" s="4" t="s">
        <v>98</v>
      </c>
      <c r="H144" s="5" t="s">
        <v>18</v>
      </c>
      <c r="I144" s="6"/>
    </row>
    <row r="145" spans="1:9" x14ac:dyDescent="0.25">
      <c r="A145" s="4" t="s">
        <v>621</v>
      </c>
      <c r="B145" s="4" t="s">
        <v>622</v>
      </c>
      <c r="C145" s="4" t="s">
        <v>623</v>
      </c>
      <c r="D145" s="4" t="s">
        <v>619</v>
      </c>
      <c r="E145" s="4" t="s">
        <v>621</v>
      </c>
      <c r="F145" s="4" t="s">
        <v>620</v>
      </c>
      <c r="G145" s="4" t="s">
        <v>98</v>
      </c>
      <c r="H145" s="5" t="s">
        <v>18</v>
      </c>
      <c r="I145" s="6"/>
    </row>
    <row r="146" spans="1:9" x14ac:dyDescent="0.25">
      <c r="A146" s="4" t="s">
        <v>624</v>
      </c>
      <c r="B146" s="4" t="s">
        <v>625</v>
      </c>
      <c r="C146" s="4" t="s">
        <v>626</v>
      </c>
      <c r="D146" s="4" t="s">
        <v>564</v>
      </c>
      <c r="E146" s="4" t="s">
        <v>627</v>
      </c>
      <c r="F146" s="4" t="s">
        <v>566</v>
      </c>
      <c r="G146" s="4" t="s">
        <v>525</v>
      </c>
      <c r="H146" s="5" t="s">
        <v>18</v>
      </c>
      <c r="I146" s="6"/>
    </row>
    <row r="147" spans="1:9" x14ac:dyDescent="0.25">
      <c r="A147" s="4" t="s">
        <v>628</v>
      </c>
      <c r="B147" s="4" t="s">
        <v>629</v>
      </c>
      <c r="C147" s="4" t="s">
        <v>630</v>
      </c>
      <c r="D147" s="4" t="s">
        <v>564</v>
      </c>
      <c r="E147" s="4" t="s">
        <v>628</v>
      </c>
      <c r="F147" s="4" t="s">
        <v>566</v>
      </c>
      <c r="G147" s="4" t="s">
        <v>98</v>
      </c>
      <c r="H147" s="5" t="s">
        <v>18</v>
      </c>
      <c r="I147" s="6"/>
    </row>
    <row r="148" spans="1:9" x14ac:dyDescent="0.25">
      <c r="A148" s="4" t="s">
        <v>631</v>
      </c>
      <c r="B148" s="4" t="s">
        <v>632</v>
      </c>
      <c r="C148" s="4" t="s">
        <v>633</v>
      </c>
      <c r="D148" s="4" t="s">
        <v>564</v>
      </c>
      <c r="E148" s="4" t="s">
        <v>631</v>
      </c>
      <c r="F148" s="4" t="s">
        <v>566</v>
      </c>
      <c r="G148" s="4" t="s">
        <v>98</v>
      </c>
      <c r="H148" s="5" t="s">
        <v>18</v>
      </c>
      <c r="I148" s="6"/>
    </row>
    <row r="149" spans="1:9" x14ac:dyDescent="0.25">
      <c r="A149" s="4" t="s">
        <v>634</v>
      </c>
      <c r="B149" s="4" t="s">
        <v>635</v>
      </c>
      <c r="C149" s="4" t="s">
        <v>636</v>
      </c>
      <c r="D149" s="4" t="s">
        <v>637</v>
      </c>
      <c r="E149" s="4" t="s">
        <v>634</v>
      </c>
      <c r="F149" s="4" t="s">
        <v>638</v>
      </c>
      <c r="G149" s="4" t="s">
        <v>98</v>
      </c>
      <c r="H149" s="5" t="s">
        <v>18</v>
      </c>
      <c r="I149" s="6"/>
    </row>
    <row r="150" spans="1:9" x14ac:dyDescent="0.25">
      <c r="A150" s="4" t="s">
        <v>639</v>
      </c>
      <c r="B150" s="4" t="s">
        <v>640</v>
      </c>
      <c r="C150" s="4" t="s">
        <v>641</v>
      </c>
      <c r="D150" s="4" t="s">
        <v>637</v>
      </c>
      <c r="E150" s="4" t="s">
        <v>639</v>
      </c>
      <c r="F150" s="4" t="s">
        <v>638</v>
      </c>
      <c r="G150" s="4" t="s">
        <v>98</v>
      </c>
      <c r="H150" s="5" t="s">
        <v>18</v>
      </c>
      <c r="I150" s="6"/>
    </row>
    <row r="151" spans="1:9" x14ac:dyDescent="0.25">
      <c r="A151" s="4" t="s">
        <v>642</v>
      </c>
      <c r="B151" s="4" t="s">
        <v>643</v>
      </c>
      <c r="C151" s="4" t="s">
        <v>644</v>
      </c>
      <c r="D151" s="4" t="s">
        <v>637</v>
      </c>
      <c r="E151" s="4" t="s">
        <v>642</v>
      </c>
      <c r="F151" s="4" t="s">
        <v>638</v>
      </c>
      <c r="G151" s="4" t="s">
        <v>98</v>
      </c>
      <c r="H151" s="5" t="s">
        <v>18</v>
      </c>
      <c r="I151" s="6"/>
    </row>
    <row r="152" spans="1:9" x14ac:dyDescent="0.25">
      <c r="A152" s="4" t="s">
        <v>645</v>
      </c>
      <c r="B152" s="4" t="s">
        <v>646</v>
      </c>
      <c r="C152" s="4" t="s">
        <v>647</v>
      </c>
      <c r="D152" s="4" t="s">
        <v>637</v>
      </c>
      <c r="E152" s="4" t="s">
        <v>645</v>
      </c>
      <c r="F152" s="4" t="s">
        <v>638</v>
      </c>
      <c r="G152" s="4" t="s">
        <v>98</v>
      </c>
      <c r="H152" s="5" t="s">
        <v>18</v>
      </c>
      <c r="I152" s="6"/>
    </row>
    <row r="153" spans="1:9" x14ac:dyDescent="0.25">
      <c r="A153" s="4" t="s">
        <v>648</v>
      </c>
      <c r="B153" s="4" t="s">
        <v>649</v>
      </c>
      <c r="C153" s="4" t="s">
        <v>650</v>
      </c>
      <c r="D153" s="4" t="s">
        <v>637</v>
      </c>
      <c r="E153" s="4" t="s">
        <v>648</v>
      </c>
      <c r="F153" s="4" t="s">
        <v>638</v>
      </c>
      <c r="G153" s="4" t="s">
        <v>98</v>
      </c>
      <c r="H153" s="5" t="s">
        <v>18</v>
      </c>
      <c r="I153" s="6"/>
    </row>
    <row r="154" spans="1:9" x14ac:dyDescent="0.25">
      <c r="A154" s="4" t="s">
        <v>651</v>
      </c>
      <c r="B154" s="4" t="s">
        <v>652</v>
      </c>
      <c r="C154" s="4" t="s">
        <v>653</v>
      </c>
      <c r="D154" s="4" t="s">
        <v>637</v>
      </c>
      <c r="E154" s="4" t="s">
        <v>651</v>
      </c>
      <c r="F154" s="4" t="s">
        <v>638</v>
      </c>
      <c r="G154" s="4" t="s">
        <v>98</v>
      </c>
      <c r="H154" s="5" t="s">
        <v>18</v>
      </c>
      <c r="I154" s="6"/>
    </row>
    <row r="155" spans="1:9" x14ac:dyDescent="0.25">
      <c r="A155" s="4" t="s">
        <v>654</v>
      </c>
      <c r="B155" s="4" t="s">
        <v>655</v>
      </c>
      <c r="C155" s="4" t="s">
        <v>656</v>
      </c>
      <c r="D155" s="4" t="s">
        <v>564</v>
      </c>
      <c r="E155" s="4" t="s">
        <v>657</v>
      </c>
      <c r="F155" s="4" t="s">
        <v>566</v>
      </c>
      <c r="G155" s="4" t="s">
        <v>98</v>
      </c>
      <c r="H155" s="5" t="s">
        <v>18</v>
      </c>
      <c r="I155" s="6"/>
    </row>
    <row r="156" spans="1:9" x14ac:dyDescent="0.25">
      <c r="A156" s="4" t="s">
        <v>658</v>
      </c>
      <c r="B156" s="4" t="s">
        <v>659</v>
      </c>
      <c r="C156" s="4" t="s">
        <v>660</v>
      </c>
      <c r="D156" s="4" t="s">
        <v>564</v>
      </c>
      <c r="E156" s="4" t="s">
        <v>661</v>
      </c>
      <c r="F156" s="4" t="s">
        <v>566</v>
      </c>
      <c r="G156" s="4" t="s">
        <v>98</v>
      </c>
      <c r="H156" s="5" t="s">
        <v>18</v>
      </c>
      <c r="I156" s="6"/>
    </row>
    <row r="157" spans="1:9" x14ac:dyDescent="0.25">
      <c r="A157" s="4" t="s">
        <v>662</v>
      </c>
      <c r="B157" s="4" t="s">
        <v>663</v>
      </c>
      <c r="C157" s="4" t="s">
        <v>664</v>
      </c>
      <c r="D157" s="4" t="s">
        <v>665</v>
      </c>
      <c r="E157" s="4" t="s">
        <v>666</v>
      </c>
      <c r="F157" s="4" t="s">
        <v>667</v>
      </c>
      <c r="G157" s="4" t="s">
        <v>53</v>
      </c>
      <c r="H157" s="5" t="s">
        <v>18</v>
      </c>
      <c r="I157" s="6"/>
    </row>
    <row r="158" spans="1:9" x14ac:dyDescent="0.25">
      <c r="A158" s="4" t="s">
        <v>665</v>
      </c>
      <c r="B158" s="4" t="s">
        <v>668</v>
      </c>
      <c r="C158" s="4" t="s">
        <v>669</v>
      </c>
      <c r="D158" s="4"/>
      <c r="E158" s="4" t="s">
        <v>667</v>
      </c>
      <c r="F158" s="4"/>
      <c r="G158" s="4" t="s">
        <v>56</v>
      </c>
      <c r="H158" s="5" t="s">
        <v>38</v>
      </c>
    </row>
    <row r="159" spans="1:9" x14ac:dyDescent="0.25">
      <c r="A159" s="4" t="s">
        <v>670</v>
      </c>
      <c r="B159" s="4" t="s">
        <v>671</v>
      </c>
      <c r="C159" s="4" t="s">
        <v>672</v>
      </c>
      <c r="D159" s="4" t="s">
        <v>350</v>
      </c>
      <c r="E159" s="4" t="s">
        <v>673</v>
      </c>
      <c r="F159" s="4" t="s">
        <v>352</v>
      </c>
      <c r="G159" s="4" t="s">
        <v>674</v>
      </c>
      <c r="H159" s="5" t="s">
        <v>18</v>
      </c>
      <c r="I159" s="6"/>
    </row>
    <row r="160" spans="1:9" x14ac:dyDescent="0.25">
      <c r="A160" s="4" t="s">
        <v>675</v>
      </c>
      <c r="B160" s="4" t="s">
        <v>676</v>
      </c>
      <c r="C160" s="4" t="s">
        <v>677</v>
      </c>
      <c r="D160" s="4"/>
      <c r="E160" s="4" t="s">
        <v>678</v>
      </c>
      <c r="F160" s="4"/>
      <c r="G160" s="4" t="s">
        <v>679</v>
      </c>
      <c r="H160" s="5" t="s">
        <v>38</v>
      </c>
    </row>
    <row r="161" spans="1:9" x14ac:dyDescent="0.25">
      <c r="A161" s="4" t="s">
        <v>680</v>
      </c>
      <c r="B161" s="4" t="s">
        <v>681</v>
      </c>
      <c r="C161" s="4" t="s">
        <v>682</v>
      </c>
      <c r="D161" s="4" t="s">
        <v>675</v>
      </c>
      <c r="E161" s="4" t="s">
        <v>683</v>
      </c>
      <c r="F161" s="4" t="s">
        <v>678</v>
      </c>
      <c r="G161" s="4" t="s">
        <v>684</v>
      </c>
      <c r="H161" s="5" t="s">
        <v>18</v>
      </c>
      <c r="I161" s="6"/>
    </row>
    <row r="162" spans="1:9" x14ac:dyDescent="0.25">
      <c r="A162" s="4" t="s">
        <v>487</v>
      </c>
      <c r="B162" s="4" t="s">
        <v>685</v>
      </c>
      <c r="C162" s="4" t="s">
        <v>686</v>
      </c>
      <c r="D162" s="4"/>
      <c r="E162" s="4" t="s">
        <v>488</v>
      </c>
      <c r="F162" s="4"/>
      <c r="G162" s="4" t="s">
        <v>679</v>
      </c>
      <c r="H162" s="5" t="s">
        <v>38</v>
      </c>
    </row>
    <row r="163" spans="1:9" x14ac:dyDescent="0.25">
      <c r="A163" s="4" t="s">
        <v>687</v>
      </c>
      <c r="B163" s="4" t="s">
        <v>688</v>
      </c>
      <c r="C163" s="4" t="s">
        <v>689</v>
      </c>
      <c r="D163" s="4"/>
      <c r="E163" s="4" t="s">
        <v>690</v>
      </c>
      <c r="F163" s="4"/>
      <c r="G163" s="4" t="s">
        <v>691</v>
      </c>
      <c r="H163" s="5" t="s">
        <v>38</v>
      </c>
    </row>
    <row r="164" spans="1:9" x14ac:dyDescent="0.25">
      <c r="A164" s="4" t="s">
        <v>692</v>
      </c>
      <c r="B164" s="4" t="s">
        <v>693</v>
      </c>
      <c r="C164" s="4" t="s">
        <v>694</v>
      </c>
      <c r="D164" s="4" t="s">
        <v>487</v>
      </c>
      <c r="E164" s="4" t="s">
        <v>695</v>
      </c>
      <c r="F164" s="4" t="s">
        <v>488</v>
      </c>
      <c r="G164" s="4" t="s">
        <v>684</v>
      </c>
      <c r="H164" s="5" t="s">
        <v>18</v>
      </c>
      <c r="I164" s="6"/>
    </row>
    <row r="165" spans="1:9" x14ac:dyDescent="0.25">
      <c r="A165" s="4" t="s">
        <v>696</v>
      </c>
      <c r="B165" s="4" t="s">
        <v>697</v>
      </c>
      <c r="C165" s="4" t="s">
        <v>698</v>
      </c>
      <c r="D165" s="4" t="s">
        <v>487</v>
      </c>
      <c r="E165" s="4" t="s">
        <v>699</v>
      </c>
      <c r="F165" s="4" t="s">
        <v>488</v>
      </c>
      <c r="G165" s="4" t="s">
        <v>700</v>
      </c>
      <c r="H165" s="5" t="s">
        <v>18</v>
      </c>
      <c r="I165" s="6"/>
    </row>
    <row r="166" spans="1:9" x14ac:dyDescent="0.25">
      <c r="A166" s="4" t="s">
        <v>701</v>
      </c>
      <c r="B166" s="4" t="s">
        <v>702</v>
      </c>
      <c r="C166" s="4" t="s">
        <v>703</v>
      </c>
      <c r="D166" s="4" t="s">
        <v>487</v>
      </c>
      <c r="E166" s="4" t="s">
        <v>704</v>
      </c>
      <c r="F166" s="4" t="s">
        <v>488</v>
      </c>
      <c r="G166" s="4" t="s">
        <v>705</v>
      </c>
      <c r="H166" s="5" t="s">
        <v>18</v>
      </c>
      <c r="I166" s="6"/>
    </row>
    <row r="167" spans="1:9" x14ac:dyDescent="0.25">
      <c r="A167" s="4" t="s">
        <v>706</v>
      </c>
      <c r="B167" s="4" t="s">
        <v>707</v>
      </c>
      <c r="C167" s="4" t="s">
        <v>708</v>
      </c>
      <c r="D167" s="4" t="s">
        <v>487</v>
      </c>
      <c r="E167" s="4" t="s">
        <v>709</v>
      </c>
      <c r="F167" s="4" t="s">
        <v>488</v>
      </c>
      <c r="G167" s="4" t="s">
        <v>710</v>
      </c>
      <c r="H167" s="5" t="s">
        <v>18</v>
      </c>
      <c r="I167" s="6"/>
    </row>
    <row r="168" spans="1:9" x14ac:dyDescent="0.25">
      <c r="A168" s="4" t="s">
        <v>711</v>
      </c>
      <c r="B168" s="4" t="s">
        <v>712</v>
      </c>
      <c r="C168" s="4" t="s">
        <v>713</v>
      </c>
      <c r="D168" s="4"/>
      <c r="E168" s="4" t="s">
        <v>711</v>
      </c>
      <c r="F168" s="4"/>
      <c r="G168" s="4" t="s">
        <v>679</v>
      </c>
      <c r="H168" s="5" t="s">
        <v>38</v>
      </c>
    </row>
    <row r="169" spans="1:9" x14ac:dyDescent="0.25">
      <c r="A169" s="4" t="s">
        <v>714</v>
      </c>
      <c r="B169" s="4" t="s">
        <v>715</v>
      </c>
      <c r="C169" s="4" t="s">
        <v>716</v>
      </c>
      <c r="D169" s="4"/>
      <c r="E169" s="4" t="s">
        <v>714</v>
      </c>
      <c r="F169" s="4"/>
      <c r="G169" s="4" t="s">
        <v>679</v>
      </c>
      <c r="H169" s="5" t="s">
        <v>38</v>
      </c>
    </row>
    <row r="170" spans="1:9" x14ac:dyDescent="0.25">
      <c r="A170" s="4" t="s">
        <v>717</v>
      </c>
      <c r="B170" s="4" t="s">
        <v>718</v>
      </c>
      <c r="C170" s="4" t="s">
        <v>719</v>
      </c>
      <c r="D170" s="4"/>
      <c r="E170" s="4" t="s">
        <v>720</v>
      </c>
      <c r="F170" s="4"/>
      <c r="G170" s="4" t="s">
        <v>721</v>
      </c>
      <c r="H170" s="5" t="s">
        <v>38</v>
      </c>
    </row>
    <row r="171" spans="1:9" x14ac:dyDescent="0.25">
      <c r="A171" s="4" t="s">
        <v>722</v>
      </c>
      <c r="B171" s="4" t="s">
        <v>723</v>
      </c>
      <c r="C171" s="4" t="s">
        <v>724</v>
      </c>
      <c r="D171" s="4" t="s">
        <v>487</v>
      </c>
      <c r="E171" s="4" t="s">
        <v>725</v>
      </c>
      <c r="F171" s="4" t="s">
        <v>488</v>
      </c>
      <c r="G171" s="4" t="s">
        <v>726</v>
      </c>
      <c r="H171" s="5" t="s">
        <v>18</v>
      </c>
      <c r="I171" s="6"/>
    </row>
    <row r="172" spans="1:9" x14ac:dyDescent="0.25">
      <c r="A172" s="4" t="s">
        <v>727</v>
      </c>
      <c r="B172" s="4" t="s">
        <v>728</v>
      </c>
      <c r="C172" s="4" t="s">
        <v>729</v>
      </c>
      <c r="D172" s="4" t="s">
        <v>487</v>
      </c>
      <c r="E172" s="4" t="s">
        <v>730</v>
      </c>
      <c r="F172" s="4" t="s">
        <v>488</v>
      </c>
      <c r="G172" s="4" t="s">
        <v>726</v>
      </c>
      <c r="H172" s="5" t="s">
        <v>18</v>
      </c>
      <c r="I172" s="6"/>
    </row>
    <row r="173" spans="1:9" x14ac:dyDescent="0.25">
      <c r="A173" s="4" t="s">
        <v>731</v>
      </c>
      <c r="B173" s="4" t="s">
        <v>732</v>
      </c>
      <c r="C173" s="4" t="s">
        <v>733</v>
      </c>
      <c r="D173" s="4" t="s">
        <v>487</v>
      </c>
      <c r="E173" s="4" t="s">
        <v>734</v>
      </c>
      <c r="F173" s="4" t="s">
        <v>488</v>
      </c>
      <c r="G173" s="4" t="s">
        <v>735</v>
      </c>
      <c r="H173" s="5" t="s">
        <v>18</v>
      </c>
      <c r="I173" s="6"/>
    </row>
    <row r="174" spans="1:9" x14ac:dyDescent="0.25">
      <c r="A174" s="4" t="s">
        <v>736</v>
      </c>
      <c r="B174" s="4" t="s">
        <v>737</v>
      </c>
      <c r="C174" s="4" t="s">
        <v>738</v>
      </c>
      <c r="D174" s="4" t="s">
        <v>739</v>
      </c>
      <c r="E174" s="4" t="s">
        <v>740</v>
      </c>
      <c r="F174" s="4" t="s">
        <v>741</v>
      </c>
      <c r="G174" s="4" t="s">
        <v>742</v>
      </c>
      <c r="H174" s="5" t="s">
        <v>18</v>
      </c>
      <c r="I174" s="6"/>
    </row>
    <row r="175" spans="1:9" x14ac:dyDescent="0.25">
      <c r="A175" s="4" t="s">
        <v>739</v>
      </c>
      <c r="B175" s="4" t="s">
        <v>743</v>
      </c>
      <c r="C175" s="4" t="s">
        <v>744</v>
      </c>
      <c r="D175" s="4"/>
      <c r="E175" s="4" t="s">
        <v>741</v>
      </c>
      <c r="F175" s="4"/>
      <c r="G175" s="4" t="s">
        <v>679</v>
      </c>
      <c r="H175" s="5" t="s">
        <v>38</v>
      </c>
    </row>
    <row r="176" spans="1:9" x14ac:dyDescent="0.25">
      <c r="A176" s="4" t="s">
        <v>745</v>
      </c>
      <c r="B176" s="4" t="s">
        <v>746</v>
      </c>
      <c r="C176" s="4" t="s">
        <v>747</v>
      </c>
      <c r="D176" s="4" t="s">
        <v>487</v>
      </c>
      <c r="E176" s="4" t="s">
        <v>748</v>
      </c>
      <c r="F176" s="4" t="s">
        <v>488</v>
      </c>
      <c r="G176" s="4" t="s">
        <v>749</v>
      </c>
      <c r="H176" s="5" t="s">
        <v>18</v>
      </c>
      <c r="I176" s="6"/>
    </row>
    <row r="177" spans="1:9" x14ac:dyDescent="0.25">
      <c r="A177" s="4" t="s">
        <v>750</v>
      </c>
      <c r="B177" s="4" t="s">
        <v>751</v>
      </c>
      <c r="C177" s="4" t="s">
        <v>752</v>
      </c>
      <c r="D177" s="4" t="s">
        <v>487</v>
      </c>
      <c r="E177" s="4" t="s">
        <v>753</v>
      </c>
      <c r="F177" s="4" t="s">
        <v>488</v>
      </c>
      <c r="G177" s="4" t="s">
        <v>754</v>
      </c>
      <c r="H177" s="5" t="s">
        <v>18</v>
      </c>
      <c r="I177" s="6"/>
    </row>
    <row r="178" spans="1:9" x14ac:dyDescent="0.25">
      <c r="A178" s="4" t="s">
        <v>755</v>
      </c>
      <c r="B178" s="4" t="s">
        <v>756</v>
      </c>
      <c r="C178" s="4" t="s">
        <v>757</v>
      </c>
      <c r="D178" s="4" t="s">
        <v>487</v>
      </c>
      <c r="E178" s="4" t="s">
        <v>758</v>
      </c>
      <c r="F178" s="4" t="s">
        <v>488</v>
      </c>
      <c r="G178" s="4" t="s">
        <v>759</v>
      </c>
      <c r="H178" s="5" t="s">
        <v>18</v>
      </c>
      <c r="I178" s="6"/>
    </row>
    <row r="179" spans="1:9" x14ac:dyDescent="0.25">
      <c r="A179" s="4" t="s">
        <v>760</v>
      </c>
      <c r="B179" s="4" t="s">
        <v>761</v>
      </c>
      <c r="C179" s="4" t="s">
        <v>762</v>
      </c>
      <c r="D179" s="4" t="s">
        <v>717</v>
      </c>
      <c r="E179" s="4" t="s">
        <v>763</v>
      </c>
      <c r="F179" s="4" t="s">
        <v>720</v>
      </c>
      <c r="G179" s="4" t="s">
        <v>764</v>
      </c>
      <c r="H179" s="5" t="s">
        <v>18</v>
      </c>
      <c r="I179" s="6"/>
    </row>
    <row r="180" spans="1:9" x14ac:dyDescent="0.25">
      <c r="A180" s="4" t="s">
        <v>765</v>
      </c>
      <c r="B180" s="4" t="s">
        <v>766</v>
      </c>
      <c r="C180" s="4" t="s">
        <v>767</v>
      </c>
      <c r="D180" s="4" t="s">
        <v>487</v>
      </c>
      <c r="E180" s="4" t="s">
        <v>768</v>
      </c>
      <c r="F180" s="4" t="s">
        <v>488</v>
      </c>
      <c r="G180" s="4" t="s">
        <v>749</v>
      </c>
      <c r="H180" s="5" t="s">
        <v>18</v>
      </c>
      <c r="I180" s="6"/>
    </row>
    <row r="181" spans="1:9" x14ac:dyDescent="0.25">
      <c r="A181" s="4" t="s">
        <v>769</v>
      </c>
      <c r="B181" s="4" t="s">
        <v>770</v>
      </c>
      <c r="C181" s="4" t="s">
        <v>771</v>
      </c>
      <c r="D181" s="4" t="s">
        <v>487</v>
      </c>
      <c r="E181" s="4" t="s">
        <v>772</v>
      </c>
      <c r="F181" s="4" t="s">
        <v>488</v>
      </c>
      <c r="G181" s="4" t="s">
        <v>773</v>
      </c>
      <c r="H181" s="5" t="s">
        <v>18</v>
      </c>
      <c r="I181" s="6"/>
    </row>
    <row r="182" spans="1:9" x14ac:dyDescent="0.25">
      <c r="A182" s="4" t="s">
        <v>774</v>
      </c>
      <c r="B182" s="4" t="s">
        <v>775</v>
      </c>
      <c r="C182" s="4" t="s">
        <v>776</v>
      </c>
      <c r="D182" s="4" t="s">
        <v>777</v>
      </c>
      <c r="E182" s="4" t="s">
        <v>778</v>
      </c>
      <c r="F182" s="4" t="s">
        <v>779</v>
      </c>
      <c r="G182" s="4" t="s">
        <v>764</v>
      </c>
      <c r="H182" s="5" t="s">
        <v>18</v>
      </c>
      <c r="I182" s="6"/>
    </row>
    <row r="183" spans="1:9" x14ac:dyDescent="0.25">
      <c r="A183" s="4" t="s">
        <v>780</v>
      </c>
      <c r="B183" s="4" t="s">
        <v>781</v>
      </c>
      <c r="C183" s="4" t="s">
        <v>782</v>
      </c>
      <c r="D183" s="4" t="s">
        <v>783</v>
      </c>
      <c r="E183" s="4" t="s">
        <v>784</v>
      </c>
      <c r="F183" s="4" t="s">
        <v>785</v>
      </c>
      <c r="G183" s="4" t="s">
        <v>764</v>
      </c>
      <c r="H183" s="5" t="s">
        <v>18</v>
      </c>
      <c r="I183" s="6"/>
    </row>
    <row r="184" spans="1:9" x14ac:dyDescent="0.25">
      <c r="A184" s="4" t="s">
        <v>786</v>
      </c>
      <c r="B184" s="4" t="s">
        <v>787</v>
      </c>
      <c r="C184" s="4" t="s">
        <v>788</v>
      </c>
      <c r="D184" s="4" t="s">
        <v>789</v>
      </c>
      <c r="E184" s="4" t="s">
        <v>790</v>
      </c>
      <c r="F184" s="4" t="s">
        <v>791</v>
      </c>
      <c r="G184" s="4" t="s">
        <v>764</v>
      </c>
      <c r="H184" s="5" t="s">
        <v>18</v>
      </c>
      <c r="I184" s="6"/>
    </row>
    <row r="185" spans="1:9" x14ac:dyDescent="0.25">
      <c r="A185" s="4" t="s">
        <v>792</v>
      </c>
      <c r="B185" s="4" t="s">
        <v>793</v>
      </c>
      <c r="C185" s="4" t="s">
        <v>794</v>
      </c>
      <c r="D185" s="4" t="s">
        <v>487</v>
      </c>
      <c r="E185" s="4" t="s">
        <v>795</v>
      </c>
      <c r="F185" s="4" t="s">
        <v>488</v>
      </c>
      <c r="G185" s="4" t="s">
        <v>796</v>
      </c>
      <c r="H185" s="5" t="s">
        <v>18</v>
      </c>
      <c r="I185" s="6"/>
    </row>
    <row r="186" spans="1:9" x14ac:dyDescent="0.25">
      <c r="A186" s="4" t="s">
        <v>797</v>
      </c>
      <c r="B186" s="4" t="s">
        <v>798</v>
      </c>
      <c r="C186" s="4" t="s">
        <v>799</v>
      </c>
      <c r="D186" s="4" t="s">
        <v>487</v>
      </c>
      <c r="E186" s="4" t="s">
        <v>800</v>
      </c>
      <c r="F186" s="4" t="s">
        <v>488</v>
      </c>
      <c r="G186" s="4" t="s">
        <v>796</v>
      </c>
      <c r="H186" s="5" t="s">
        <v>18</v>
      </c>
      <c r="I186" s="6"/>
    </row>
    <row r="187" spans="1:9" x14ac:dyDescent="0.25">
      <c r="A187" s="4" t="s">
        <v>801</v>
      </c>
      <c r="B187" s="4" t="s">
        <v>802</v>
      </c>
      <c r="C187" s="4" t="s">
        <v>803</v>
      </c>
      <c r="D187" s="4" t="s">
        <v>487</v>
      </c>
      <c r="E187" s="4" t="s">
        <v>804</v>
      </c>
      <c r="F187" s="4" t="s">
        <v>488</v>
      </c>
      <c r="G187" s="4" t="s">
        <v>796</v>
      </c>
      <c r="H187" s="5" t="s">
        <v>18</v>
      </c>
      <c r="I187" s="6"/>
    </row>
    <row r="188" spans="1:9" x14ac:dyDescent="0.25">
      <c r="A188" s="4" t="s">
        <v>805</v>
      </c>
      <c r="B188" s="4" t="s">
        <v>806</v>
      </c>
      <c r="C188" s="4" t="s">
        <v>807</v>
      </c>
      <c r="D188" s="4" t="s">
        <v>487</v>
      </c>
      <c r="E188" s="4" t="s">
        <v>808</v>
      </c>
      <c r="F188" s="4" t="s">
        <v>488</v>
      </c>
      <c r="G188" s="4" t="s">
        <v>796</v>
      </c>
      <c r="H188" s="5" t="s">
        <v>18</v>
      </c>
      <c r="I188" s="6"/>
    </row>
    <row r="189" spans="1:9" x14ac:dyDescent="0.25">
      <c r="A189" s="4" t="s">
        <v>809</v>
      </c>
      <c r="B189" s="4" t="s">
        <v>810</v>
      </c>
      <c r="C189" s="4" t="s">
        <v>811</v>
      </c>
      <c r="D189" s="4" t="s">
        <v>487</v>
      </c>
      <c r="E189" s="4" t="s">
        <v>812</v>
      </c>
      <c r="F189" s="4" t="s">
        <v>488</v>
      </c>
      <c r="G189" s="4" t="s">
        <v>813</v>
      </c>
      <c r="H189" s="5" t="s">
        <v>18</v>
      </c>
      <c r="I189" s="6"/>
    </row>
    <row r="190" spans="1:9" x14ac:dyDescent="0.25">
      <c r="A190" s="4" t="s">
        <v>814</v>
      </c>
      <c r="B190" s="4" t="s">
        <v>815</v>
      </c>
      <c r="C190" s="4" t="s">
        <v>816</v>
      </c>
      <c r="D190" s="4" t="s">
        <v>487</v>
      </c>
      <c r="E190" s="4" t="s">
        <v>817</v>
      </c>
      <c r="F190" s="4" t="s">
        <v>488</v>
      </c>
      <c r="G190" s="4" t="s">
        <v>818</v>
      </c>
      <c r="H190" s="5" t="s">
        <v>18</v>
      </c>
      <c r="I190" s="6"/>
    </row>
    <row r="191" spans="1:9" x14ac:dyDescent="0.25">
      <c r="A191" s="4" t="s">
        <v>819</v>
      </c>
      <c r="B191" s="4" t="s">
        <v>820</v>
      </c>
      <c r="C191" s="4" t="s">
        <v>821</v>
      </c>
      <c r="D191" s="4"/>
      <c r="E191" s="4" t="s">
        <v>819</v>
      </c>
      <c r="F191" s="4"/>
      <c r="G191" s="4" t="s">
        <v>679</v>
      </c>
      <c r="H191" s="5" t="s">
        <v>38</v>
      </c>
    </row>
    <row r="192" spans="1:9" x14ac:dyDescent="0.25">
      <c r="A192" s="4" t="s">
        <v>822</v>
      </c>
      <c r="B192" s="4" t="s">
        <v>823</v>
      </c>
      <c r="C192" s="4" t="s">
        <v>824</v>
      </c>
      <c r="D192" s="4" t="s">
        <v>487</v>
      </c>
      <c r="E192" s="4" t="s">
        <v>825</v>
      </c>
      <c r="F192" s="4" t="s">
        <v>488</v>
      </c>
      <c r="G192" s="4" t="s">
        <v>525</v>
      </c>
      <c r="H192" s="5" t="s">
        <v>18</v>
      </c>
      <c r="I192" s="6"/>
    </row>
    <row r="193" spans="1:9" x14ac:dyDescent="0.25">
      <c r="A193" s="4" t="s">
        <v>826</v>
      </c>
      <c r="B193" s="4" t="s">
        <v>827</v>
      </c>
      <c r="C193" s="4" t="s">
        <v>828</v>
      </c>
      <c r="D193" s="4" t="s">
        <v>487</v>
      </c>
      <c r="E193" s="4" t="s">
        <v>829</v>
      </c>
      <c r="F193" s="4" t="s">
        <v>488</v>
      </c>
      <c r="G193" s="4" t="s">
        <v>830</v>
      </c>
      <c r="H193" s="5" t="s">
        <v>18</v>
      </c>
      <c r="I193" s="6"/>
    </row>
    <row r="194" spans="1:9" x14ac:dyDescent="0.25">
      <c r="A194" s="4" t="s">
        <v>831</v>
      </c>
      <c r="B194" s="4" t="s">
        <v>832</v>
      </c>
      <c r="C194" s="4" t="s">
        <v>833</v>
      </c>
      <c r="D194" s="4"/>
      <c r="E194" s="4" t="s">
        <v>834</v>
      </c>
      <c r="F194" s="4"/>
      <c r="G194" s="4" t="s">
        <v>835</v>
      </c>
      <c r="H194" s="5" t="s">
        <v>38</v>
      </c>
    </row>
    <row r="195" spans="1:9" x14ac:dyDescent="0.25">
      <c r="A195" s="4" t="s">
        <v>836</v>
      </c>
      <c r="B195" s="4" t="s">
        <v>837</v>
      </c>
      <c r="C195" s="4" t="s">
        <v>838</v>
      </c>
      <c r="D195" s="4" t="s">
        <v>831</v>
      </c>
      <c r="E195" s="4" t="s">
        <v>839</v>
      </c>
      <c r="F195" s="4" t="s">
        <v>834</v>
      </c>
      <c r="G195" s="4" t="s">
        <v>749</v>
      </c>
      <c r="H195" s="5" t="s">
        <v>18</v>
      </c>
      <c r="I195" s="6"/>
    </row>
    <row r="196" spans="1:9" x14ac:dyDescent="0.25">
      <c r="A196" s="4" t="s">
        <v>840</v>
      </c>
      <c r="B196" s="4" t="s">
        <v>841</v>
      </c>
      <c r="C196" s="4" t="s">
        <v>842</v>
      </c>
      <c r="D196" s="4"/>
      <c r="E196" s="4" t="s">
        <v>840</v>
      </c>
      <c r="F196" s="4"/>
      <c r="G196" s="4" t="s">
        <v>679</v>
      </c>
      <c r="H196" s="5" t="s">
        <v>38</v>
      </c>
    </row>
    <row r="197" spans="1:9" x14ac:dyDescent="0.25">
      <c r="A197" s="4" t="s">
        <v>843</v>
      </c>
      <c r="B197" s="4" t="s">
        <v>844</v>
      </c>
      <c r="C197" s="4" t="s">
        <v>845</v>
      </c>
      <c r="D197" s="4"/>
      <c r="E197" s="4" t="s">
        <v>843</v>
      </c>
      <c r="F197" s="4"/>
      <c r="G197" s="4" t="s">
        <v>679</v>
      </c>
      <c r="H197" s="5" t="s">
        <v>38</v>
      </c>
    </row>
    <row r="198" spans="1:9" x14ac:dyDescent="0.25">
      <c r="A198" s="4" t="s">
        <v>846</v>
      </c>
      <c r="B198" s="4" t="s">
        <v>847</v>
      </c>
      <c r="C198" s="4" t="s">
        <v>848</v>
      </c>
      <c r="D198" s="4" t="s">
        <v>487</v>
      </c>
      <c r="E198" s="4" t="s">
        <v>849</v>
      </c>
      <c r="F198" s="4" t="s">
        <v>488</v>
      </c>
      <c r="G198" s="4" t="s">
        <v>850</v>
      </c>
      <c r="H198" s="5" t="s">
        <v>18</v>
      </c>
      <c r="I198" s="6"/>
    </row>
    <row r="199" spans="1:9" x14ac:dyDescent="0.25">
      <c r="A199" s="4" t="s">
        <v>777</v>
      </c>
      <c r="B199" s="4" t="s">
        <v>851</v>
      </c>
      <c r="C199" s="4" t="s">
        <v>852</v>
      </c>
      <c r="D199" s="4"/>
      <c r="E199" s="4" t="s">
        <v>779</v>
      </c>
      <c r="F199" s="4"/>
      <c r="G199" s="4" t="s">
        <v>853</v>
      </c>
      <c r="H199" s="5" t="s">
        <v>38</v>
      </c>
    </row>
    <row r="200" spans="1:9" x14ac:dyDescent="0.25">
      <c r="A200" s="4" t="s">
        <v>783</v>
      </c>
      <c r="B200" s="4" t="s">
        <v>854</v>
      </c>
      <c r="C200" s="4" t="s">
        <v>855</v>
      </c>
      <c r="D200" s="4"/>
      <c r="E200" s="4" t="s">
        <v>785</v>
      </c>
      <c r="F200" s="4"/>
      <c r="G200" s="4" t="s">
        <v>856</v>
      </c>
      <c r="H200" s="5" t="s">
        <v>38</v>
      </c>
    </row>
    <row r="201" spans="1:9" x14ac:dyDescent="0.25">
      <c r="A201" s="4" t="s">
        <v>857</v>
      </c>
      <c r="B201" s="4" t="s">
        <v>858</v>
      </c>
      <c r="C201" s="4" t="s">
        <v>859</v>
      </c>
      <c r="D201" s="4" t="s">
        <v>487</v>
      </c>
      <c r="E201" s="4" t="s">
        <v>860</v>
      </c>
      <c r="F201" s="4" t="s">
        <v>488</v>
      </c>
      <c r="G201" s="4" t="s">
        <v>861</v>
      </c>
      <c r="H201" s="5" t="s">
        <v>18</v>
      </c>
      <c r="I201" s="6"/>
    </row>
    <row r="202" spans="1:9" x14ac:dyDescent="0.25">
      <c r="A202" s="4" t="s">
        <v>862</v>
      </c>
      <c r="B202" s="4" t="s">
        <v>863</v>
      </c>
      <c r="C202" s="4" t="s">
        <v>864</v>
      </c>
      <c r="D202" s="4" t="s">
        <v>487</v>
      </c>
      <c r="E202" s="4" t="s">
        <v>865</v>
      </c>
      <c r="F202" s="4" t="s">
        <v>488</v>
      </c>
      <c r="G202" s="4" t="s">
        <v>866</v>
      </c>
      <c r="H202" s="5" t="s">
        <v>18</v>
      </c>
      <c r="I202" s="6"/>
    </row>
    <row r="203" spans="1:9" x14ac:dyDescent="0.25">
      <c r="A203" s="4" t="s">
        <v>867</v>
      </c>
      <c r="B203" s="4" t="s">
        <v>868</v>
      </c>
      <c r="C203" s="4" t="s">
        <v>869</v>
      </c>
      <c r="D203" s="4" t="s">
        <v>487</v>
      </c>
      <c r="E203" s="4" t="s">
        <v>870</v>
      </c>
      <c r="F203" s="4" t="s">
        <v>488</v>
      </c>
      <c r="G203" s="4" t="s">
        <v>871</v>
      </c>
      <c r="H203" s="5" t="s">
        <v>18</v>
      </c>
      <c r="I203" s="6" t="s">
        <v>44</v>
      </c>
    </row>
    <row r="204" spans="1:9" x14ac:dyDescent="0.25">
      <c r="A204" s="4" t="s">
        <v>872</v>
      </c>
      <c r="B204" s="4" t="s">
        <v>873</v>
      </c>
      <c r="C204" s="4" t="s">
        <v>874</v>
      </c>
      <c r="D204" s="4" t="s">
        <v>487</v>
      </c>
      <c r="E204" s="4" t="s">
        <v>875</v>
      </c>
      <c r="F204" s="4" t="s">
        <v>488</v>
      </c>
      <c r="G204" s="4" t="s">
        <v>871</v>
      </c>
      <c r="H204" s="5" t="s">
        <v>18</v>
      </c>
      <c r="I204" s="6" t="s">
        <v>876</v>
      </c>
    </row>
    <row r="205" spans="1:9" x14ac:dyDescent="0.25">
      <c r="A205" s="4" t="s">
        <v>877</v>
      </c>
      <c r="B205" s="4" t="s">
        <v>878</v>
      </c>
      <c r="C205" s="4" t="s">
        <v>879</v>
      </c>
      <c r="D205" s="4" t="s">
        <v>487</v>
      </c>
      <c r="E205" s="4" t="s">
        <v>880</v>
      </c>
      <c r="F205" s="4" t="s">
        <v>488</v>
      </c>
      <c r="G205" s="4" t="s">
        <v>881</v>
      </c>
      <c r="H205" s="5" t="s">
        <v>18</v>
      </c>
      <c r="I205" s="6" t="s">
        <v>876</v>
      </c>
    </row>
    <row r="206" spans="1:9" x14ac:dyDescent="0.25">
      <c r="A206" s="4" t="s">
        <v>882</v>
      </c>
      <c r="B206" s="4" t="s">
        <v>883</v>
      </c>
      <c r="C206" s="4" t="s">
        <v>884</v>
      </c>
      <c r="D206" s="4" t="s">
        <v>487</v>
      </c>
      <c r="E206" s="4" t="s">
        <v>885</v>
      </c>
      <c r="F206" s="4" t="s">
        <v>488</v>
      </c>
      <c r="G206" s="4" t="s">
        <v>886</v>
      </c>
      <c r="H206" s="5" t="s">
        <v>18</v>
      </c>
      <c r="I206" s="6" t="s">
        <v>876</v>
      </c>
    </row>
    <row r="207" spans="1:9" x14ac:dyDescent="0.25">
      <c r="A207" s="4" t="s">
        <v>887</v>
      </c>
      <c r="B207" s="4" t="s">
        <v>888</v>
      </c>
      <c r="C207" s="4" t="s">
        <v>889</v>
      </c>
      <c r="D207" s="4" t="s">
        <v>487</v>
      </c>
      <c r="E207" s="4" t="s">
        <v>890</v>
      </c>
      <c r="F207" s="4" t="s">
        <v>488</v>
      </c>
      <c r="G207" s="4" t="s">
        <v>891</v>
      </c>
      <c r="H207" s="5" t="s">
        <v>18</v>
      </c>
      <c r="I207" s="6" t="s">
        <v>876</v>
      </c>
    </row>
    <row r="208" spans="1:9" x14ac:dyDescent="0.25">
      <c r="A208" s="4" t="s">
        <v>892</v>
      </c>
      <c r="B208" s="4" t="s">
        <v>893</v>
      </c>
      <c r="C208" s="4" t="s">
        <v>894</v>
      </c>
      <c r="D208" s="4" t="s">
        <v>711</v>
      </c>
      <c r="E208" s="4" t="s">
        <v>895</v>
      </c>
      <c r="F208" s="4" t="s">
        <v>711</v>
      </c>
      <c r="G208" s="4" t="s">
        <v>896</v>
      </c>
      <c r="H208" s="5" t="s">
        <v>18</v>
      </c>
      <c r="I208" s="6"/>
    </row>
    <row r="209" spans="1:9" x14ac:dyDescent="0.25">
      <c r="A209" s="4" t="s">
        <v>897</v>
      </c>
      <c r="B209" s="4" t="s">
        <v>898</v>
      </c>
      <c r="C209" s="4" t="s">
        <v>899</v>
      </c>
      <c r="D209" s="4" t="s">
        <v>714</v>
      </c>
      <c r="E209" s="4" t="s">
        <v>900</v>
      </c>
      <c r="F209" s="4" t="s">
        <v>714</v>
      </c>
      <c r="G209" s="4" t="s">
        <v>896</v>
      </c>
      <c r="H209" s="5" t="s">
        <v>18</v>
      </c>
      <c r="I209" s="6"/>
    </row>
    <row r="210" spans="1:9" x14ac:dyDescent="0.25">
      <c r="A210" s="4" t="s">
        <v>901</v>
      </c>
      <c r="B210" s="4" t="s">
        <v>902</v>
      </c>
      <c r="C210" s="4" t="s">
        <v>903</v>
      </c>
      <c r="D210" s="4" t="s">
        <v>819</v>
      </c>
      <c r="E210" s="4" t="s">
        <v>904</v>
      </c>
      <c r="F210" s="4" t="s">
        <v>819</v>
      </c>
      <c r="G210" s="4" t="s">
        <v>896</v>
      </c>
      <c r="H210" s="5" t="s">
        <v>18</v>
      </c>
      <c r="I210" s="6"/>
    </row>
    <row r="211" spans="1:9" x14ac:dyDescent="0.25">
      <c r="A211" s="4" t="s">
        <v>905</v>
      </c>
      <c r="B211" s="4" t="s">
        <v>906</v>
      </c>
      <c r="C211" s="4" t="s">
        <v>907</v>
      </c>
      <c r="D211" s="4" t="s">
        <v>840</v>
      </c>
      <c r="E211" s="4" t="s">
        <v>908</v>
      </c>
      <c r="F211" s="4" t="s">
        <v>840</v>
      </c>
      <c r="G211" s="4" t="s">
        <v>896</v>
      </c>
      <c r="H211" s="5" t="s">
        <v>18</v>
      </c>
      <c r="I211" s="6"/>
    </row>
    <row r="212" spans="1:9" x14ac:dyDescent="0.25">
      <c r="A212" s="4" t="s">
        <v>909</v>
      </c>
      <c r="B212" s="4" t="s">
        <v>910</v>
      </c>
      <c r="C212" s="4" t="s">
        <v>911</v>
      </c>
      <c r="D212" s="4" t="s">
        <v>843</v>
      </c>
      <c r="E212" s="4" t="s">
        <v>912</v>
      </c>
      <c r="F212" s="4" t="s">
        <v>843</v>
      </c>
      <c r="G212" s="4" t="s">
        <v>896</v>
      </c>
      <c r="H212" s="5" t="s">
        <v>18</v>
      </c>
      <c r="I212" s="6"/>
    </row>
    <row r="213" spans="1:9" x14ac:dyDescent="0.25">
      <c r="A213" s="4" t="s">
        <v>789</v>
      </c>
      <c r="B213" s="4" t="s">
        <v>913</v>
      </c>
      <c r="C213" s="4" t="s">
        <v>914</v>
      </c>
      <c r="D213" s="4"/>
      <c r="E213" s="4" t="s">
        <v>791</v>
      </c>
      <c r="F213" s="4"/>
      <c r="G213" s="4" t="s">
        <v>915</v>
      </c>
      <c r="H213" s="5" t="s">
        <v>38</v>
      </c>
    </row>
    <row r="214" spans="1:9" x14ac:dyDescent="0.25">
      <c r="A214" s="4" t="s">
        <v>916</v>
      </c>
      <c r="B214" s="4" t="s">
        <v>917</v>
      </c>
      <c r="C214" s="4" t="s">
        <v>918</v>
      </c>
      <c r="D214" s="4" t="s">
        <v>487</v>
      </c>
      <c r="E214" s="4" t="s">
        <v>919</v>
      </c>
      <c r="F214" s="4" t="s">
        <v>488</v>
      </c>
      <c r="G214" s="4" t="s">
        <v>920</v>
      </c>
      <c r="H214" s="5" t="s">
        <v>18</v>
      </c>
      <c r="I214" s="6"/>
    </row>
    <row r="215" spans="1:9" x14ac:dyDescent="0.25">
      <c r="A215" s="4" t="s">
        <v>921</v>
      </c>
      <c r="B215" s="4" t="s">
        <v>922</v>
      </c>
      <c r="C215" s="4" t="s">
        <v>923</v>
      </c>
      <c r="D215" s="4" t="s">
        <v>487</v>
      </c>
      <c r="E215" s="4" t="s">
        <v>924</v>
      </c>
      <c r="F215" s="4" t="s">
        <v>488</v>
      </c>
      <c r="G215" s="4" t="s">
        <v>925</v>
      </c>
      <c r="H215" s="5" t="s">
        <v>18</v>
      </c>
      <c r="I215" s="6"/>
    </row>
    <row r="216" spans="1:9" x14ac:dyDescent="0.25">
      <c r="A216" s="4" t="s">
        <v>926</v>
      </c>
      <c r="B216" s="4" t="s">
        <v>927</v>
      </c>
      <c r="C216" s="4" t="s">
        <v>928</v>
      </c>
      <c r="D216" s="4"/>
      <c r="E216" s="4" t="s">
        <v>929</v>
      </c>
      <c r="F216" s="4"/>
      <c r="G216" s="4" t="s">
        <v>835</v>
      </c>
      <c r="H216" s="5" t="s">
        <v>38</v>
      </c>
    </row>
    <row r="217" spans="1:9" x14ac:dyDescent="0.25">
      <c r="A217" s="4" t="s">
        <v>930</v>
      </c>
      <c r="B217" s="4" t="s">
        <v>931</v>
      </c>
      <c r="C217" s="4" t="s">
        <v>932</v>
      </c>
      <c r="D217" s="4" t="s">
        <v>926</v>
      </c>
      <c r="E217" s="4" t="s">
        <v>933</v>
      </c>
      <c r="F217" s="4" t="s">
        <v>929</v>
      </c>
      <c r="G217" s="4" t="s">
        <v>749</v>
      </c>
      <c r="H217" s="5" t="s">
        <v>18</v>
      </c>
      <c r="I217" s="6"/>
    </row>
    <row r="218" spans="1:9" x14ac:dyDescent="0.25">
      <c r="A218" s="4" t="s">
        <v>934</v>
      </c>
      <c r="B218" s="4" t="s">
        <v>935</v>
      </c>
      <c r="C218" s="4" t="s">
        <v>936</v>
      </c>
      <c r="D218" s="4"/>
      <c r="E218" s="4" t="s">
        <v>937</v>
      </c>
      <c r="F218" s="4"/>
      <c r="G218" s="4" t="s">
        <v>679</v>
      </c>
      <c r="H218" s="5" t="s">
        <v>38</v>
      </c>
    </row>
    <row r="219" spans="1:9" x14ac:dyDescent="0.25">
      <c r="A219" s="4" t="s">
        <v>938</v>
      </c>
      <c r="B219" s="4" t="s">
        <v>939</v>
      </c>
      <c r="C219" s="4" t="s">
        <v>940</v>
      </c>
      <c r="D219" s="4" t="s">
        <v>934</v>
      </c>
      <c r="E219" s="4" t="s">
        <v>941</v>
      </c>
      <c r="F219" s="4" t="s">
        <v>937</v>
      </c>
      <c r="G219" s="4" t="s">
        <v>684</v>
      </c>
      <c r="H219" s="5" t="s">
        <v>18</v>
      </c>
      <c r="I219" s="6"/>
    </row>
    <row r="220" spans="1:9" x14ac:dyDescent="0.25">
      <c r="A220" s="4" t="s">
        <v>22</v>
      </c>
      <c r="B220" s="4" t="s">
        <v>942</v>
      </c>
      <c r="C220" s="4" t="s">
        <v>943</v>
      </c>
      <c r="D220" s="4"/>
      <c r="E220" s="4" t="s">
        <v>24</v>
      </c>
      <c r="F220" s="4"/>
      <c r="G220" s="4" t="s">
        <v>944</v>
      </c>
      <c r="H220" s="5" t="s">
        <v>38</v>
      </c>
    </row>
    <row r="221" spans="1:9" x14ac:dyDescent="0.25">
      <c r="A221" s="4" t="s">
        <v>945</v>
      </c>
      <c r="B221" s="4" t="s">
        <v>946</v>
      </c>
      <c r="C221" s="4" t="s">
        <v>947</v>
      </c>
      <c r="D221" s="4" t="s">
        <v>22</v>
      </c>
      <c r="E221" s="4" t="s">
        <v>948</v>
      </c>
      <c r="F221" s="4" t="s">
        <v>24</v>
      </c>
      <c r="G221" s="4" t="s">
        <v>830</v>
      </c>
      <c r="H221" s="5" t="s">
        <v>18</v>
      </c>
      <c r="I221" s="6"/>
    </row>
    <row r="222" spans="1:9" x14ac:dyDescent="0.25">
      <c r="A222" s="4" t="s">
        <v>949</v>
      </c>
      <c r="B222" s="4" t="s">
        <v>950</v>
      </c>
      <c r="C222" s="4" t="s">
        <v>951</v>
      </c>
      <c r="D222" s="4" t="s">
        <v>952</v>
      </c>
      <c r="E222" s="4" t="s">
        <v>953</v>
      </c>
      <c r="F222" s="4" t="s">
        <v>954</v>
      </c>
      <c r="G222" s="4" t="s">
        <v>749</v>
      </c>
      <c r="H222" s="5" t="s">
        <v>18</v>
      </c>
      <c r="I222" s="6"/>
    </row>
    <row r="223" spans="1:9" x14ac:dyDescent="0.25">
      <c r="A223" s="4" t="s">
        <v>955</v>
      </c>
      <c r="B223" s="4" t="s">
        <v>956</v>
      </c>
      <c r="C223" s="4" t="s">
        <v>957</v>
      </c>
      <c r="D223" s="4" t="s">
        <v>91</v>
      </c>
      <c r="E223" s="4" t="s">
        <v>958</v>
      </c>
      <c r="F223" s="4" t="s">
        <v>93</v>
      </c>
      <c r="G223" s="4" t="s">
        <v>749</v>
      </c>
      <c r="H223" s="5" t="s">
        <v>18</v>
      </c>
      <c r="I223" s="6"/>
    </row>
    <row r="224" spans="1:9" x14ac:dyDescent="0.25">
      <c r="A224" s="4" t="s">
        <v>959</v>
      </c>
      <c r="B224" s="4" t="s">
        <v>960</v>
      </c>
      <c r="C224" s="4" t="s">
        <v>961</v>
      </c>
      <c r="D224" s="4" t="s">
        <v>962</v>
      </c>
      <c r="E224" s="4" t="s">
        <v>963</v>
      </c>
      <c r="F224" s="4" t="s">
        <v>964</v>
      </c>
      <c r="G224" s="4" t="s">
        <v>749</v>
      </c>
      <c r="H224" s="5" t="s">
        <v>18</v>
      </c>
      <c r="I224" s="6"/>
    </row>
    <row r="225" spans="1:9" x14ac:dyDescent="0.25">
      <c r="A225" s="4" t="s">
        <v>965</v>
      </c>
      <c r="B225" s="4" t="s">
        <v>966</v>
      </c>
      <c r="C225" s="4" t="s">
        <v>967</v>
      </c>
      <c r="D225" s="4" t="s">
        <v>968</v>
      </c>
      <c r="E225" s="4" t="s">
        <v>969</v>
      </c>
      <c r="F225" s="4" t="s">
        <v>970</v>
      </c>
      <c r="G225" s="4" t="s">
        <v>749</v>
      </c>
      <c r="H225" s="5" t="s">
        <v>18</v>
      </c>
      <c r="I225" s="6"/>
    </row>
    <row r="226" spans="1:9" x14ac:dyDescent="0.25">
      <c r="A226" s="4" t="s">
        <v>971</v>
      </c>
      <c r="B226" s="4" t="s">
        <v>972</v>
      </c>
      <c r="C226" s="4" t="s">
        <v>973</v>
      </c>
      <c r="D226" s="4" t="s">
        <v>564</v>
      </c>
      <c r="E226" s="4" t="s">
        <v>974</v>
      </c>
      <c r="F226" s="4" t="s">
        <v>566</v>
      </c>
      <c r="G226" s="4" t="s">
        <v>749</v>
      </c>
      <c r="H226" s="5" t="s">
        <v>18</v>
      </c>
      <c r="I226" s="6"/>
    </row>
    <row r="227" spans="1:9" x14ac:dyDescent="0.25">
      <c r="A227" s="4" t="s">
        <v>952</v>
      </c>
      <c r="B227" s="4" t="s">
        <v>975</v>
      </c>
      <c r="C227" s="4" t="s">
        <v>976</v>
      </c>
      <c r="D227" s="4"/>
      <c r="E227" s="4" t="s">
        <v>954</v>
      </c>
      <c r="F227" s="4"/>
      <c r="G227" s="4" t="s">
        <v>691</v>
      </c>
      <c r="H227" s="5" t="s">
        <v>38</v>
      </c>
    </row>
    <row r="228" spans="1:9" x14ac:dyDescent="0.25">
      <c r="A228" s="4" t="s">
        <v>91</v>
      </c>
      <c r="B228" s="4" t="s">
        <v>977</v>
      </c>
      <c r="C228" s="4" t="s">
        <v>978</v>
      </c>
      <c r="D228" s="4"/>
      <c r="E228" s="4" t="s">
        <v>93</v>
      </c>
      <c r="F228" s="4"/>
      <c r="G228" s="4" t="s">
        <v>691</v>
      </c>
      <c r="H228" s="5" t="s">
        <v>38</v>
      </c>
    </row>
    <row r="229" spans="1:9" x14ac:dyDescent="0.25">
      <c r="A229" s="4" t="s">
        <v>979</v>
      </c>
      <c r="B229" s="4" t="s">
        <v>980</v>
      </c>
      <c r="C229" s="4" t="s">
        <v>981</v>
      </c>
      <c r="D229" s="4" t="s">
        <v>91</v>
      </c>
      <c r="E229" s="4" t="s">
        <v>982</v>
      </c>
      <c r="F229" s="4" t="s">
        <v>93</v>
      </c>
      <c r="G229" s="4" t="s">
        <v>684</v>
      </c>
      <c r="H229" s="5" t="s">
        <v>18</v>
      </c>
      <c r="I229" s="6"/>
    </row>
    <row r="230" spans="1:9" x14ac:dyDescent="0.25">
      <c r="A230" s="4" t="s">
        <v>128</v>
      </c>
      <c r="B230" s="4" t="s">
        <v>983</v>
      </c>
      <c r="C230" s="4" t="s">
        <v>984</v>
      </c>
      <c r="D230" s="4"/>
      <c r="E230" s="4" t="s">
        <v>130</v>
      </c>
      <c r="F230" s="4"/>
      <c r="G230" s="4" t="s">
        <v>691</v>
      </c>
      <c r="H230" s="5" t="s">
        <v>38</v>
      </c>
    </row>
    <row r="231" spans="1:9" x14ac:dyDescent="0.25">
      <c r="A231" s="4" t="s">
        <v>985</v>
      </c>
      <c r="B231" s="4" t="s">
        <v>986</v>
      </c>
      <c r="C231" s="4" t="s">
        <v>987</v>
      </c>
      <c r="D231" s="4" t="s">
        <v>988</v>
      </c>
      <c r="E231" s="4" t="s">
        <v>989</v>
      </c>
      <c r="F231" s="4" t="s">
        <v>990</v>
      </c>
      <c r="G231" s="4" t="s">
        <v>991</v>
      </c>
      <c r="H231" s="5" t="s">
        <v>18</v>
      </c>
      <c r="I231" s="6" t="s">
        <v>44</v>
      </c>
    </row>
    <row r="232" spans="1:9" x14ac:dyDescent="0.25">
      <c r="A232" s="4" t="s">
        <v>134</v>
      </c>
      <c r="B232" s="4" t="s">
        <v>992</v>
      </c>
      <c r="C232" s="4" t="s">
        <v>993</v>
      </c>
      <c r="D232" s="4"/>
      <c r="E232" s="4" t="s">
        <v>136</v>
      </c>
      <c r="F232" s="4"/>
      <c r="G232" s="4" t="s">
        <v>691</v>
      </c>
      <c r="H232" s="5" t="s">
        <v>38</v>
      </c>
    </row>
    <row r="233" spans="1:9" x14ac:dyDescent="0.25">
      <c r="A233" s="4" t="s">
        <v>994</v>
      </c>
      <c r="B233" s="4" t="s">
        <v>995</v>
      </c>
      <c r="C233" s="4" t="s">
        <v>996</v>
      </c>
      <c r="D233" s="4"/>
      <c r="E233" s="4" t="s">
        <v>997</v>
      </c>
      <c r="F233" s="4"/>
      <c r="G233" s="4" t="s">
        <v>998</v>
      </c>
      <c r="H233" s="5" t="s">
        <v>38</v>
      </c>
    </row>
    <row r="234" spans="1:9" x14ac:dyDescent="0.25">
      <c r="A234" s="4" t="s">
        <v>999</v>
      </c>
      <c r="B234" s="4" t="s">
        <v>1000</v>
      </c>
      <c r="C234" s="4" t="s">
        <v>1001</v>
      </c>
      <c r="D234" s="4" t="s">
        <v>994</v>
      </c>
      <c r="E234" s="4" t="s">
        <v>1002</v>
      </c>
      <c r="F234" s="4" t="s">
        <v>997</v>
      </c>
      <c r="G234" s="4" t="s">
        <v>1003</v>
      </c>
      <c r="H234" s="5" t="s">
        <v>18</v>
      </c>
      <c r="I234" s="6"/>
    </row>
    <row r="235" spans="1:9" x14ac:dyDescent="0.25">
      <c r="A235" s="4" t="s">
        <v>1004</v>
      </c>
      <c r="B235" s="4" t="s">
        <v>1005</v>
      </c>
      <c r="C235" s="4" t="s">
        <v>1006</v>
      </c>
      <c r="D235" s="4" t="s">
        <v>994</v>
      </c>
      <c r="E235" s="4" t="s">
        <v>1007</v>
      </c>
      <c r="F235" s="4" t="s">
        <v>997</v>
      </c>
      <c r="G235" s="4" t="s">
        <v>1008</v>
      </c>
      <c r="H235" s="5" t="s">
        <v>18</v>
      </c>
      <c r="I235" s="6"/>
    </row>
    <row r="236" spans="1:9" x14ac:dyDescent="0.25">
      <c r="A236" s="4" t="s">
        <v>1009</v>
      </c>
      <c r="B236" s="4" t="s">
        <v>1010</v>
      </c>
      <c r="C236" s="4" t="s">
        <v>1011</v>
      </c>
      <c r="D236" s="4" t="s">
        <v>994</v>
      </c>
      <c r="E236" s="4" t="s">
        <v>1012</v>
      </c>
      <c r="F236" s="4" t="s">
        <v>997</v>
      </c>
      <c r="G236" s="4" t="s">
        <v>1008</v>
      </c>
      <c r="H236" s="5" t="s">
        <v>18</v>
      </c>
      <c r="I236" s="6"/>
    </row>
    <row r="237" spans="1:9" x14ac:dyDescent="0.25">
      <c r="A237" s="4" t="s">
        <v>140</v>
      </c>
      <c r="B237" s="4" t="s">
        <v>1013</v>
      </c>
      <c r="C237" s="4" t="s">
        <v>1014</v>
      </c>
      <c r="D237" s="4"/>
      <c r="E237" s="4" t="s">
        <v>141</v>
      </c>
      <c r="F237" s="4"/>
      <c r="G237" s="4" t="s">
        <v>691</v>
      </c>
      <c r="H237" s="5" t="s">
        <v>38</v>
      </c>
    </row>
    <row r="238" spans="1:9" x14ac:dyDescent="0.25">
      <c r="A238" s="4" t="s">
        <v>1015</v>
      </c>
      <c r="B238" s="4" t="s">
        <v>1016</v>
      </c>
      <c r="C238" s="4" t="s">
        <v>1017</v>
      </c>
      <c r="D238" s="4" t="s">
        <v>140</v>
      </c>
      <c r="E238" s="4" t="s">
        <v>1018</v>
      </c>
      <c r="F238" s="4" t="s">
        <v>141</v>
      </c>
      <c r="G238" s="4" t="s">
        <v>749</v>
      </c>
      <c r="H238" s="5" t="s">
        <v>18</v>
      </c>
      <c r="I238" s="6"/>
    </row>
    <row r="239" spans="1:9" x14ac:dyDescent="0.25">
      <c r="A239" s="4" t="s">
        <v>1019</v>
      </c>
      <c r="B239" s="4" t="s">
        <v>1020</v>
      </c>
      <c r="C239" s="4" t="s">
        <v>1021</v>
      </c>
      <c r="D239" s="4" t="s">
        <v>1022</v>
      </c>
      <c r="E239" s="4" t="s">
        <v>1023</v>
      </c>
      <c r="F239" s="4" t="s">
        <v>1024</v>
      </c>
      <c r="G239" s="4" t="s">
        <v>796</v>
      </c>
      <c r="H239" s="5" t="s">
        <v>18</v>
      </c>
      <c r="I239" s="6"/>
    </row>
    <row r="240" spans="1:9" x14ac:dyDescent="0.25">
      <c r="A240" s="4" t="s">
        <v>1025</v>
      </c>
      <c r="B240" s="4" t="s">
        <v>1026</v>
      </c>
      <c r="C240" s="4" t="s">
        <v>1027</v>
      </c>
      <c r="D240" s="4" t="s">
        <v>1028</v>
      </c>
      <c r="E240" s="4" t="s">
        <v>1029</v>
      </c>
      <c r="F240" s="4" t="s">
        <v>1030</v>
      </c>
      <c r="G240" s="4" t="s">
        <v>796</v>
      </c>
      <c r="H240" s="5" t="s">
        <v>18</v>
      </c>
      <c r="I240" s="6"/>
    </row>
    <row r="241" spans="1:9" x14ac:dyDescent="0.25">
      <c r="A241" s="4" t="s">
        <v>1031</v>
      </c>
      <c r="B241" s="4" t="s">
        <v>1032</v>
      </c>
      <c r="C241" s="4" t="s">
        <v>1033</v>
      </c>
      <c r="D241" s="4" t="s">
        <v>1022</v>
      </c>
      <c r="E241" s="4" t="s">
        <v>1034</v>
      </c>
      <c r="F241" s="4" t="s">
        <v>1024</v>
      </c>
      <c r="G241" s="4" t="s">
        <v>796</v>
      </c>
      <c r="H241" s="5" t="s">
        <v>18</v>
      </c>
      <c r="I241" s="6"/>
    </row>
    <row r="242" spans="1:9" x14ac:dyDescent="0.25">
      <c r="A242" s="4" t="s">
        <v>1035</v>
      </c>
      <c r="B242" s="4" t="s">
        <v>1036</v>
      </c>
      <c r="C242" s="4" t="s">
        <v>1037</v>
      </c>
      <c r="D242" s="4" t="s">
        <v>1028</v>
      </c>
      <c r="E242" s="4" t="s">
        <v>1038</v>
      </c>
      <c r="F242" s="4" t="s">
        <v>1030</v>
      </c>
      <c r="G242" s="4" t="s">
        <v>796</v>
      </c>
      <c r="H242" s="5" t="s">
        <v>18</v>
      </c>
      <c r="I242" s="6"/>
    </row>
    <row r="243" spans="1:9" x14ac:dyDescent="0.25">
      <c r="A243" s="4" t="s">
        <v>1028</v>
      </c>
      <c r="B243" s="4" t="s">
        <v>1039</v>
      </c>
      <c r="C243" s="4" t="s">
        <v>1040</v>
      </c>
      <c r="D243" s="4"/>
      <c r="E243" s="4" t="s">
        <v>1030</v>
      </c>
      <c r="F243" s="4"/>
      <c r="G243" s="4" t="s">
        <v>1041</v>
      </c>
      <c r="H243" s="5" t="s">
        <v>38</v>
      </c>
    </row>
    <row r="244" spans="1:9" x14ac:dyDescent="0.25">
      <c r="A244" s="4" t="s">
        <v>1022</v>
      </c>
      <c r="B244" s="4" t="s">
        <v>1042</v>
      </c>
      <c r="C244" s="4" t="s">
        <v>1043</v>
      </c>
      <c r="D244" s="4"/>
      <c r="E244" s="4" t="s">
        <v>1024</v>
      </c>
      <c r="F244" s="4"/>
      <c r="G244" s="4" t="s">
        <v>1041</v>
      </c>
      <c r="H244" s="5" t="s">
        <v>38</v>
      </c>
    </row>
    <row r="245" spans="1:9" x14ac:dyDescent="0.25">
      <c r="A245" s="4" t="s">
        <v>1044</v>
      </c>
      <c r="B245" s="4" t="s">
        <v>1045</v>
      </c>
      <c r="C245" s="4" t="s">
        <v>1046</v>
      </c>
      <c r="D245" s="4" t="s">
        <v>1022</v>
      </c>
      <c r="E245" s="4" t="s">
        <v>1047</v>
      </c>
      <c r="F245" s="4" t="s">
        <v>1024</v>
      </c>
      <c r="G245" s="4" t="s">
        <v>871</v>
      </c>
      <c r="H245" s="5" t="s">
        <v>18</v>
      </c>
      <c r="I245" s="6" t="s">
        <v>44</v>
      </c>
    </row>
    <row r="246" spans="1:9" x14ac:dyDescent="0.25">
      <c r="A246" s="4" t="s">
        <v>1048</v>
      </c>
      <c r="B246" s="4" t="s">
        <v>1049</v>
      </c>
      <c r="C246" s="4" t="s">
        <v>1050</v>
      </c>
      <c r="D246" s="4" t="s">
        <v>1028</v>
      </c>
      <c r="E246" s="4" t="s">
        <v>1051</v>
      </c>
      <c r="F246" s="4" t="s">
        <v>1030</v>
      </c>
      <c r="G246" s="4" t="s">
        <v>871</v>
      </c>
      <c r="H246" s="5" t="s">
        <v>18</v>
      </c>
      <c r="I246" s="6" t="s">
        <v>44</v>
      </c>
    </row>
    <row r="247" spans="1:9" x14ac:dyDescent="0.25">
      <c r="A247" s="4" t="s">
        <v>1052</v>
      </c>
      <c r="B247" s="4" t="s">
        <v>1053</v>
      </c>
      <c r="C247" s="4" t="s">
        <v>1054</v>
      </c>
      <c r="D247" s="4" t="s">
        <v>1022</v>
      </c>
      <c r="E247" s="4" t="s">
        <v>1055</v>
      </c>
      <c r="F247" s="4" t="s">
        <v>1024</v>
      </c>
      <c r="G247" s="4" t="s">
        <v>871</v>
      </c>
      <c r="H247" s="5" t="s">
        <v>18</v>
      </c>
      <c r="I247" s="6" t="s">
        <v>876</v>
      </c>
    </row>
    <row r="248" spans="1:9" x14ac:dyDescent="0.25">
      <c r="A248" s="4" t="s">
        <v>1056</v>
      </c>
      <c r="B248" s="4" t="s">
        <v>1057</v>
      </c>
      <c r="C248" s="4" t="s">
        <v>1058</v>
      </c>
      <c r="D248" s="4" t="s">
        <v>1028</v>
      </c>
      <c r="E248" s="4" t="s">
        <v>1059</v>
      </c>
      <c r="F248" s="4" t="s">
        <v>1030</v>
      </c>
      <c r="G248" s="4" t="s">
        <v>871</v>
      </c>
      <c r="H248" s="5" t="s">
        <v>18</v>
      </c>
      <c r="I248" s="6" t="s">
        <v>876</v>
      </c>
    </row>
    <row r="249" spans="1:9" x14ac:dyDescent="0.25">
      <c r="A249" s="4" t="s">
        <v>1060</v>
      </c>
      <c r="B249" s="4" t="s">
        <v>1061</v>
      </c>
      <c r="C249" s="4" t="s">
        <v>1062</v>
      </c>
      <c r="D249" s="4" t="s">
        <v>1028</v>
      </c>
      <c r="E249" s="4" t="s">
        <v>1063</v>
      </c>
      <c r="F249" s="4" t="s">
        <v>1030</v>
      </c>
      <c r="G249" s="4" t="s">
        <v>925</v>
      </c>
      <c r="H249" s="5" t="s">
        <v>18</v>
      </c>
      <c r="I249" s="6"/>
    </row>
    <row r="250" spans="1:9" x14ac:dyDescent="0.25">
      <c r="A250" s="4" t="s">
        <v>1064</v>
      </c>
      <c r="B250" s="4" t="s">
        <v>1065</v>
      </c>
      <c r="C250" s="4" t="s">
        <v>1066</v>
      </c>
      <c r="D250" s="4" t="s">
        <v>1022</v>
      </c>
      <c r="E250" s="4" t="s">
        <v>1067</v>
      </c>
      <c r="F250" s="4" t="s">
        <v>1024</v>
      </c>
      <c r="G250" s="4" t="s">
        <v>925</v>
      </c>
      <c r="H250" s="5" t="s">
        <v>18</v>
      </c>
      <c r="I250" s="6"/>
    </row>
    <row r="251" spans="1:9" x14ac:dyDescent="0.25">
      <c r="A251" s="4" t="s">
        <v>1068</v>
      </c>
      <c r="B251" s="4" t="s">
        <v>1069</v>
      </c>
      <c r="C251" s="4" t="s">
        <v>1070</v>
      </c>
      <c r="D251" s="4" t="s">
        <v>1071</v>
      </c>
      <c r="E251" s="4" t="s">
        <v>1072</v>
      </c>
      <c r="F251" s="4" t="s">
        <v>1073</v>
      </c>
      <c r="G251" s="4" t="s">
        <v>684</v>
      </c>
      <c r="H251" s="5" t="s">
        <v>18</v>
      </c>
      <c r="I251" s="6"/>
    </row>
    <row r="252" spans="1:9" x14ac:dyDescent="0.25">
      <c r="A252" s="4" t="s">
        <v>1071</v>
      </c>
      <c r="B252" s="4" t="s">
        <v>1074</v>
      </c>
      <c r="C252" s="4" t="s">
        <v>1075</v>
      </c>
      <c r="D252" s="4"/>
      <c r="E252" s="4" t="s">
        <v>1073</v>
      </c>
      <c r="F252" s="4"/>
      <c r="G252" s="4" t="s">
        <v>1041</v>
      </c>
      <c r="H252" s="5" t="s">
        <v>38</v>
      </c>
    </row>
    <row r="253" spans="1:9" x14ac:dyDescent="0.25">
      <c r="A253" s="4" t="s">
        <v>1076</v>
      </c>
      <c r="B253" s="4" t="s">
        <v>1077</v>
      </c>
      <c r="C253" s="4" t="s">
        <v>1078</v>
      </c>
      <c r="D253" s="4"/>
      <c r="E253" s="4" t="s">
        <v>1079</v>
      </c>
      <c r="F253" s="4"/>
      <c r="G253" s="4" t="s">
        <v>691</v>
      </c>
      <c r="H253" s="5" t="s">
        <v>38</v>
      </c>
    </row>
    <row r="254" spans="1:9" x14ac:dyDescent="0.25">
      <c r="A254" s="4" t="s">
        <v>1080</v>
      </c>
      <c r="B254" s="4" t="s">
        <v>1081</v>
      </c>
      <c r="C254" s="4" t="s">
        <v>1082</v>
      </c>
      <c r="D254" s="4" t="s">
        <v>1076</v>
      </c>
      <c r="E254" s="4" t="s">
        <v>1083</v>
      </c>
      <c r="F254" s="4" t="s">
        <v>1079</v>
      </c>
      <c r="G254" s="4" t="s">
        <v>871</v>
      </c>
      <c r="H254" s="5" t="s">
        <v>18</v>
      </c>
      <c r="I254" s="6" t="s">
        <v>44</v>
      </c>
    </row>
    <row r="255" spans="1:9" x14ac:dyDescent="0.25">
      <c r="A255" s="4" t="s">
        <v>1084</v>
      </c>
      <c r="B255" s="4" t="s">
        <v>1085</v>
      </c>
      <c r="C255" s="4" t="s">
        <v>1086</v>
      </c>
      <c r="D255" s="4" t="s">
        <v>1076</v>
      </c>
      <c r="E255" s="4" t="s">
        <v>1087</v>
      </c>
      <c r="F255" s="4" t="s">
        <v>1079</v>
      </c>
      <c r="G255" s="4" t="s">
        <v>871</v>
      </c>
      <c r="H255" s="5" t="s">
        <v>18</v>
      </c>
      <c r="I255" s="6" t="s">
        <v>876</v>
      </c>
    </row>
    <row r="256" spans="1:9" x14ac:dyDescent="0.25">
      <c r="A256" s="4" t="s">
        <v>988</v>
      </c>
      <c r="B256" s="4" t="s">
        <v>1088</v>
      </c>
      <c r="C256" s="4" t="s">
        <v>1089</v>
      </c>
      <c r="D256" s="4"/>
      <c r="E256" s="4" t="s">
        <v>990</v>
      </c>
      <c r="F256" s="4"/>
      <c r="G256" s="4" t="s">
        <v>1041</v>
      </c>
      <c r="H256" s="5" t="s">
        <v>38</v>
      </c>
    </row>
    <row r="257" spans="1:9" x14ac:dyDescent="0.25">
      <c r="A257" s="4" t="s">
        <v>168</v>
      </c>
      <c r="B257" s="4" t="s">
        <v>1090</v>
      </c>
      <c r="C257" s="4" t="s">
        <v>1091</v>
      </c>
      <c r="D257" s="4"/>
      <c r="E257" s="4" t="s">
        <v>168</v>
      </c>
      <c r="F257" s="4"/>
      <c r="G257" s="4" t="s">
        <v>1092</v>
      </c>
      <c r="H257" s="5" t="s">
        <v>38</v>
      </c>
    </row>
    <row r="258" spans="1:9" x14ac:dyDescent="0.25">
      <c r="A258" s="4" t="s">
        <v>1093</v>
      </c>
      <c r="B258" s="4" t="s">
        <v>1094</v>
      </c>
      <c r="C258" s="4" t="s">
        <v>1095</v>
      </c>
      <c r="D258" s="4" t="s">
        <v>445</v>
      </c>
      <c r="E258" s="4" t="s">
        <v>1093</v>
      </c>
      <c r="F258" s="4" t="s">
        <v>447</v>
      </c>
      <c r="G258" s="4" t="s">
        <v>1096</v>
      </c>
      <c r="H258" s="5" t="s">
        <v>18</v>
      </c>
      <c r="I258" s="6"/>
    </row>
    <row r="259" spans="1:9" x14ac:dyDescent="0.25">
      <c r="A259" s="4" t="s">
        <v>1097</v>
      </c>
      <c r="B259" s="4" t="s">
        <v>1098</v>
      </c>
      <c r="C259" s="4" t="s">
        <v>1099</v>
      </c>
      <c r="D259" s="4"/>
      <c r="E259" s="4" t="s">
        <v>1100</v>
      </c>
      <c r="F259" s="4"/>
      <c r="G259" s="4" t="s">
        <v>679</v>
      </c>
      <c r="H259" s="5" t="s">
        <v>38</v>
      </c>
    </row>
    <row r="260" spans="1:9" x14ac:dyDescent="0.25">
      <c r="A260" s="4" t="s">
        <v>1101</v>
      </c>
      <c r="B260" s="4" t="s">
        <v>1102</v>
      </c>
      <c r="C260" s="4" t="s">
        <v>1103</v>
      </c>
      <c r="D260" s="4" t="s">
        <v>1097</v>
      </c>
      <c r="E260" s="4" t="s">
        <v>1104</v>
      </c>
      <c r="F260" s="4" t="s">
        <v>1100</v>
      </c>
      <c r="G260" s="4" t="s">
        <v>749</v>
      </c>
      <c r="H260" s="5" t="s">
        <v>18</v>
      </c>
      <c r="I260" s="6"/>
    </row>
    <row r="261" spans="1:9" x14ac:dyDescent="0.25">
      <c r="A261" s="4" t="s">
        <v>1105</v>
      </c>
      <c r="B261" s="4" t="s">
        <v>1106</v>
      </c>
      <c r="C261" s="4" t="s">
        <v>1107</v>
      </c>
      <c r="D261" s="4" t="s">
        <v>1097</v>
      </c>
      <c r="E261" s="4" t="s">
        <v>1108</v>
      </c>
      <c r="F261" s="4" t="s">
        <v>1100</v>
      </c>
      <c r="G261" s="4" t="s">
        <v>796</v>
      </c>
      <c r="H261" s="5" t="s">
        <v>18</v>
      </c>
      <c r="I261" s="6"/>
    </row>
    <row r="262" spans="1:9" x14ac:dyDescent="0.25">
      <c r="A262" s="4" t="s">
        <v>1109</v>
      </c>
      <c r="B262" s="4" t="s">
        <v>1110</v>
      </c>
      <c r="C262" s="4" t="s">
        <v>1111</v>
      </c>
      <c r="D262" s="4" t="s">
        <v>1112</v>
      </c>
      <c r="E262" s="4" t="s">
        <v>1113</v>
      </c>
      <c r="F262" s="4" t="s">
        <v>1114</v>
      </c>
      <c r="G262" s="4" t="s">
        <v>1115</v>
      </c>
      <c r="H262" s="5" t="s">
        <v>18</v>
      </c>
      <c r="I262" s="6" t="s">
        <v>876</v>
      </c>
    </row>
    <row r="263" spans="1:9" x14ac:dyDescent="0.25">
      <c r="A263" s="4" t="s">
        <v>1116</v>
      </c>
      <c r="B263" s="4" t="s">
        <v>1117</v>
      </c>
      <c r="C263" s="4" t="s">
        <v>1118</v>
      </c>
      <c r="D263" s="4" t="s">
        <v>1119</v>
      </c>
      <c r="E263" s="4" t="s">
        <v>1120</v>
      </c>
      <c r="F263" s="4" t="s">
        <v>1121</v>
      </c>
      <c r="G263" s="4" t="s">
        <v>1122</v>
      </c>
      <c r="H263" s="5" t="s">
        <v>18</v>
      </c>
      <c r="I263" s="6" t="s">
        <v>876</v>
      </c>
    </row>
    <row r="264" spans="1:9" x14ac:dyDescent="0.25">
      <c r="A264" s="4" t="s">
        <v>1123</v>
      </c>
      <c r="B264" s="4" t="s">
        <v>1124</v>
      </c>
      <c r="C264" s="4" t="s">
        <v>1125</v>
      </c>
      <c r="D264" s="4" t="s">
        <v>1119</v>
      </c>
      <c r="E264" s="4" t="s">
        <v>1126</v>
      </c>
      <c r="F264" s="4" t="s">
        <v>1121</v>
      </c>
      <c r="G264" s="4" t="s">
        <v>891</v>
      </c>
      <c r="H264" s="5" t="s">
        <v>18</v>
      </c>
      <c r="I264" s="6" t="s">
        <v>876</v>
      </c>
    </row>
    <row r="265" spans="1:9" x14ac:dyDescent="0.25">
      <c r="A265" s="4" t="s">
        <v>1119</v>
      </c>
      <c r="B265" s="4" t="s">
        <v>1127</v>
      </c>
      <c r="C265" s="4" t="s">
        <v>1128</v>
      </c>
      <c r="D265" s="4"/>
      <c r="E265" s="4" t="s">
        <v>1121</v>
      </c>
      <c r="F265" s="4"/>
      <c r="G265" s="4" t="s">
        <v>691</v>
      </c>
      <c r="H265" s="5" t="s">
        <v>38</v>
      </c>
    </row>
    <row r="266" spans="1:9" x14ac:dyDescent="0.25">
      <c r="A266" s="4" t="s">
        <v>1129</v>
      </c>
      <c r="B266" s="4" t="s">
        <v>1130</v>
      </c>
      <c r="C266" s="4" t="s">
        <v>1131</v>
      </c>
      <c r="D266" s="4" t="s">
        <v>517</v>
      </c>
      <c r="E266" s="4" t="s">
        <v>1132</v>
      </c>
      <c r="F266" s="4" t="s">
        <v>519</v>
      </c>
      <c r="G266" s="4" t="s">
        <v>1133</v>
      </c>
      <c r="H266" s="5" t="s">
        <v>18</v>
      </c>
      <c r="I266" s="6"/>
    </row>
    <row r="267" spans="1:9" x14ac:dyDescent="0.25">
      <c r="A267" s="4" t="s">
        <v>1134</v>
      </c>
      <c r="B267" s="4" t="s">
        <v>1135</v>
      </c>
      <c r="C267" s="4" t="s">
        <v>1136</v>
      </c>
      <c r="D267" s="4"/>
      <c r="E267" s="4" t="s">
        <v>1137</v>
      </c>
      <c r="F267" s="4"/>
      <c r="G267" s="4" t="s">
        <v>691</v>
      </c>
      <c r="H267" s="5" t="s">
        <v>38</v>
      </c>
    </row>
    <row r="268" spans="1:9" x14ac:dyDescent="0.25">
      <c r="A268" s="4" t="s">
        <v>1138</v>
      </c>
      <c r="B268" s="4" t="s">
        <v>1139</v>
      </c>
      <c r="C268" s="4" t="s">
        <v>1140</v>
      </c>
      <c r="D268" s="4" t="s">
        <v>1134</v>
      </c>
      <c r="E268" s="4" t="s">
        <v>1141</v>
      </c>
      <c r="F268" s="4" t="s">
        <v>1137</v>
      </c>
      <c r="G268" s="4" t="s">
        <v>754</v>
      </c>
      <c r="H268" s="5" t="s">
        <v>18</v>
      </c>
      <c r="I268" s="6"/>
    </row>
    <row r="269" spans="1:9" x14ac:dyDescent="0.25">
      <c r="A269" s="4" t="s">
        <v>1142</v>
      </c>
      <c r="B269" s="4" t="s">
        <v>1143</v>
      </c>
      <c r="C269" s="4" t="s">
        <v>1144</v>
      </c>
      <c r="D269" s="4" t="s">
        <v>1134</v>
      </c>
      <c r="E269" s="4" t="s">
        <v>1145</v>
      </c>
      <c r="F269" s="4" t="s">
        <v>1137</v>
      </c>
      <c r="G269" s="4" t="s">
        <v>754</v>
      </c>
      <c r="H269" s="5" t="s">
        <v>18</v>
      </c>
      <c r="I269" s="6"/>
    </row>
    <row r="270" spans="1:9" x14ac:dyDescent="0.25">
      <c r="A270" s="4" t="s">
        <v>1146</v>
      </c>
      <c r="B270" s="4" t="s">
        <v>1147</v>
      </c>
      <c r="C270" s="4" t="s">
        <v>1148</v>
      </c>
      <c r="D270" s="4"/>
      <c r="E270" s="4" t="s">
        <v>1149</v>
      </c>
      <c r="F270" s="4"/>
      <c r="G270" s="4" t="s">
        <v>691</v>
      </c>
      <c r="H270" s="5" t="s">
        <v>38</v>
      </c>
    </row>
    <row r="271" spans="1:9" x14ac:dyDescent="0.25">
      <c r="A271" s="4" t="s">
        <v>1150</v>
      </c>
      <c r="B271" s="4" t="s">
        <v>1151</v>
      </c>
      <c r="C271" s="4" t="s">
        <v>1152</v>
      </c>
      <c r="D271" s="4" t="s">
        <v>1146</v>
      </c>
      <c r="E271" s="4" t="s">
        <v>1153</v>
      </c>
      <c r="F271" s="4" t="s">
        <v>1149</v>
      </c>
      <c r="G271" s="4" t="s">
        <v>1154</v>
      </c>
      <c r="H271" s="5" t="s">
        <v>18</v>
      </c>
      <c r="I271" s="6"/>
    </row>
    <row r="272" spans="1:9" x14ac:dyDescent="0.25">
      <c r="A272" s="4" t="s">
        <v>551</v>
      </c>
      <c r="B272" s="4" t="s">
        <v>1155</v>
      </c>
      <c r="C272" s="4" t="s">
        <v>1156</v>
      </c>
      <c r="D272" s="4"/>
      <c r="E272" s="4" t="s">
        <v>553</v>
      </c>
      <c r="F272" s="4"/>
      <c r="G272" s="4" t="s">
        <v>691</v>
      </c>
      <c r="H272" s="5" t="s">
        <v>38</v>
      </c>
    </row>
    <row r="273" spans="1:9" x14ac:dyDescent="0.25">
      <c r="A273" s="4" t="s">
        <v>1157</v>
      </c>
      <c r="B273" s="4" t="s">
        <v>1158</v>
      </c>
      <c r="C273" s="4" t="s">
        <v>1159</v>
      </c>
      <c r="D273" s="4"/>
      <c r="E273" s="4" t="s">
        <v>1160</v>
      </c>
      <c r="F273" s="4"/>
      <c r="G273" s="4" t="s">
        <v>691</v>
      </c>
      <c r="H273" s="5" t="s">
        <v>38</v>
      </c>
    </row>
    <row r="274" spans="1:9" x14ac:dyDescent="0.25">
      <c r="A274" s="4" t="s">
        <v>1161</v>
      </c>
      <c r="B274" s="4" t="s">
        <v>1162</v>
      </c>
      <c r="C274" s="4" t="s">
        <v>1163</v>
      </c>
      <c r="D274" s="4"/>
      <c r="E274" s="4" t="s">
        <v>1164</v>
      </c>
      <c r="F274" s="4"/>
      <c r="G274" s="4" t="s">
        <v>691</v>
      </c>
      <c r="H274" s="5" t="s">
        <v>38</v>
      </c>
    </row>
    <row r="275" spans="1:9" x14ac:dyDescent="0.25">
      <c r="A275" s="4" t="s">
        <v>1165</v>
      </c>
      <c r="B275" s="4" t="s">
        <v>1166</v>
      </c>
      <c r="C275" s="4" t="s">
        <v>1167</v>
      </c>
      <c r="D275" s="4"/>
      <c r="E275" s="4" t="s">
        <v>1168</v>
      </c>
      <c r="F275" s="4"/>
      <c r="G275" s="4" t="s">
        <v>691</v>
      </c>
      <c r="H275" s="5" t="s">
        <v>38</v>
      </c>
    </row>
    <row r="276" spans="1:9" x14ac:dyDescent="0.25">
      <c r="A276" s="4" t="s">
        <v>1169</v>
      </c>
      <c r="B276" s="4" t="s">
        <v>1170</v>
      </c>
      <c r="C276" s="4" t="s">
        <v>1171</v>
      </c>
      <c r="D276" s="4"/>
      <c r="E276" s="4" t="s">
        <v>1172</v>
      </c>
      <c r="F276" s="4"/>
      <c r="G276" s="4" t="s">
        <v>691</v>
      </c>
      <c r="H276" s="5" t="s">
        <v>38</v>
      </c>
    </row>
    <row r="277" spans="1:9" x14ac:dyDescent="0.25">
      <c r="A277" s="4" t="s">
        <v>1173</v>
      </c>
      <c r="B277" s="4" t="s">
        <v>1174</v>
      </c>
      <c r="C277" s="4" t="s">
        <v>1175</v>
      </c>
      <c r="D277" s="4"/>
      <c r="E277" s="4" t="s">
        <v>1176</v>
      </c>
      <c r="F277" s="4"/>
      <c r="G277" s="4" t="s">
        <v>691</v>
      </c>
      <c r="H277" s="5" t="s">
        <v>38</v>
      </c>
    </row>
    <row r="278" spans="1:9" x14ac:dyDescent="0.25">
      <c r="A278" s="4" t="s">
        <v>1177</v>
      </c>
      <c r="B278" s="4" t="s">
        <v>1178</v>
      </c>
      <c r="C278" s="4" t="s">
        <v>1179</v>
      </c>
      <c r="D278" s="4" t="s">
        <v>1161</v>
      </c>
      <c r="E278" s="4" t="s">
        <v>1180</v>
      </c>
      <c r="F278" s="4" t="s">
        <v>1164</v>
      </c>
      <c r="G278" s="4" t="s">
        <v>1181</v>
      </c>
      <c r="H278" s="5" t="s">
        <v>18</v>
      </c>
      <c r="I278" s="6"/>
    </row>
    <row r="279" spans="1:9" x14ac:dyDescent="0.25">
      <c r="A279" s="4" t="s">
        <v>1182</v>
      </c>
      <c r="B279" s="4" t="s">
        <v>1183</v>
      </c>
      <c r="C279" s="4" t="s">
        <v>1184</v>
      </c>
      <c r="D279" s="4" t="s">
        <v>1165</v>
      </c>
      <c r="E279" s="4" t="s">
        <v>1185</v>
      </c>
      <c r="F279" s="4" t="s">
        <v>1168</v>
      </c>
      <c r="G279" s="4" t="s">
        <v>1181</v>
      </c>
      <c r="H279" s="5" t="s">
        <v>18</v>
      </c>
      <c r="I279" s="6"/>
    </row>
    <row r="280" spans="1:9" x14ac:dyDescent="0.25">
      <c r="A280" s="4" t="s">
        <v>1186</v>
      </c>
      <c r="B280" s="4" t="s">
        <v>1187</v>
      </c>
      <c r="C280" s="4" t="s">
        <v>1188</v>
      </c>
      <c r="D280" s="4" t="s">
        <v>1169</v>
      </c>
      <c r="E280" s="4" t="s">
        <v>1189</v>
      </c>
      <c r="F280" s="4" t="s">
        <v>1172</v>
      </c>
      <c r="G280" s="4" t="s">
        <v>1181</v>
      </c>
      <c r="H280" s="5" t="s">
        <v>18</v>
      </c>
      <c r="I280" s="6"/>
    </row>
    <row r="281" spans="1:9" x14ac:dyDescent="0.25">
      <c r="A281" s="4" t="s">
        <v>1190</v>
      </c>
      <c r="B281" s="4" t="s">
        <v>1191</v>
      </c>
      <c r="C281" s="4" t="s">
        <v>1192</v>
      </c>
      <c r="D281" s="4" t="s">
        <v>1173</v>
      </c>
      <c r="E281" s="4" t="s">
        <v>1193</v>
      </c>
      <c r="F281" s="4" t="s">
        <v>1176</v>
      </c>
      <c r="G281" s="4" t="s">
        <v>1181</v>
      </c>
      <c r="H281" s="5" t="s">
        <v>18</v>
      </c>
      <c r="I281" s="6"/>
    </row>
    <row r="282" spans="1:9" x14ac:dyDescent="0.25">
      <c r="A282" s="4" t="s">
        <v>1194</v>
      </c>
      <c r="B282" s="4" t="s">
        <v>1195</v>
      </c>
      <c r="C282" s="4" t="s">
        <v>1196</v>
      </c>
      <c r="D282" s="4" t="s">
        <v>1197</v>
      </c>
      <c r="E282" s="4" t="s">
        <v>1198</v>
      </c>
      <c r="F282" s="4" t="s">
        <v>1199</v>
      </c>
      <c r="G282" s="4" t="s">
        <v>1181</v>
      </c>
      <c r="H282" s="5" t="s">
        <v>18</v>
      </c>
      <c r="I282" s="6"/>
    </row>
    <row r="283" spans="1:9" x14ac:dyDescent="0.25">
      <c r="A283" s="4" t="s">
        <v>1200</v>
      </c>
      <c r="B283" s="4" t="s">
        <v>1201</v>
      </c>
      <c r="C283" s="4" t="s">
        <v>1202</v>
      </c>
      <c r="D283" s="4" t="s">
        <v>1203</v>
      </c>
      <c r="E283" s="4" t="s">
        <v>1204</v>
      </c>
      <c r="F283" s="4" t="s">
        <v>1205</v>
      </c>
      <c r="G283" s="4" t="s">
        <v>1181</v>
      </c>
      <c r="H283" s="5" t="s">
        <v>18</v>
      </c>
      <c r="I283" s="6"/>
    </row>
    <row r="284" spans="1:9" x14ac:dyDescent="0.25">
      <c r="A284" s="4" t="s">
        <v>1206</v>
      </c>
      <c r="B284" s="4" t="s">
        <v>1207</v>
      </c>
      <c r="C284" s="4" t="s">
        <v>1208</v>
      </c>
      <c r="D284" s="4" t="s">
        <v>1209</v>
      </c>
      <c r="E284" s="4" t="s">
        <v>1210</v>
      </c>
      <c r="F284" s="4" t="s">
        <v>1211</v>
      </c>
      <c r="G284" s="4" t="s">
        <v>1181</v>
      </c>
      <c r="H284" s="5" t="s">
        <v>18</v>
      </c>
      <c r="I284" s="6"/>
    </row>
    <row r="285" spans="1:9" x14ac:dyDescent="0.25">
      <c r="A285" s="4" t="s">
        <v>1212</v>
      </c>
      <c r="B285" s="4" t="s">
        <v>1213</v>
      </c>
      <c r="C285" s="4" t="s">
        <v>1214</v>
      </c>
      <c r="D285" s="4" t="s">
        <v>1215</v>
      </c>
      <c r="E285" s="4" t="s">
        <v>1216</v>
      </c>
      <c r="F285" s="4" t="s">
        <v>1217</v>
      </c>
      <c r="G285" s="4" t="s">
        <v>1181</v>
      </c>
      <c r="H285" s="5" t="s">
        <v>18</v>
      </c>
      <c r="I285" s="6"/>
    </row>
    <row r="286" spans="1:9" x14ac:dyDescent="0.25">
      <c r="A286" s="4" t="s">
        <v>1218</v>
      </c>
      <c r="B286" s="4" t="s">
        <v>1219</v>
      </c>
      <c r="C286" s="4" t="s">
        <v>1220</v>
      </c>
      <c r="D286" s="4" t="s">
        <v>1221</v>
      </c>
      <c r="E286" s="4" t="s">
        <v>1222</v>
      </c>
      <c r="F286" s="4" t="s">
        <v>1223</v>
      </c>
      <c r="G286" s="4" t="s">
        <v>1181</v>
      </c>
      <c r="H286" s="5" t="s">
        <v>18</v>
      </c>
      <c r="I286" s="6"/>
    </row>
    <row r="287" spans="1:9" x14ac:dyDescent="0.25">
      <c r="A287" s="4" t="s">
        <v>1224</v>
      </c>
      <c r="B287" s="4" t="s">
        <v>1225</v>
      </c>
      <c r="C287" s="4" t="s">
        <v>1226</v>
      </c>
      <c r="D287" s="4" t="s">
        <v>1227</v>
      </c>
      <c r="E287" s="4" t="s">
        <v>1228</v>
      </c>
      <c r="F287" s="4" t="s">
        <v>1229</v>
      </c>
      <c r="G287" s="4" t="s">
        <v>1181</v>
      </c>
      <c r="H287" s="5" t="s">
        <v>18</v>
      </c>
      <c r="I287" s="6"/>
    </row>
    <row r="288" spans="1:9" x14ac:dyDescent="0.25">
      <c r="A288" s="4" t="s">
        <v>1230</v>
      </c>
      <c r="B288" s="4" t="s">
        <v>1231</v>
      </c>
      <c r="C288" s="4" t="s">
        <v>1232</v>
      </c>
      <c r="D288" s="4" t="s">
        <v>1233</v>
      </c>
      <c r="E288" s="4" t="s">
        <v>1234</v>
      </c>
      <c r="F288" s="4" t="s">
        <v>1235</v>
      </c>
      <c r="G288" s="4" t="s">
        <v>1181</v>
      </c>
      <c r="H288" s="5" t="s">
        <v>18</v>
      </c>
      <c r="I288" s="6"/>
    </row>
    <row r="289" spans="1:9" x14ac:dyDescent="0.25">
      <c r="A289" s="4" t="s">
        <v>1236</v>
      </c>
      <c r="B289" s="4" t="s">
        <v>1237</v>
      </c>
      <c r="C289" s="4" t="s">
        <v>1238</v>
      </c>
      <c r="D289" s="4" t="s">
        <v>551</v>
      </c>
      <c r="E289" s="4" t="s">
        <v>1239</v>
      </c>
      <c r="F289" s="4" t="s">
        <v>553</v>
      </c>
      <c r="G289" s="4" t="s">
        <v>749</v>
      </c>
      <c r="H289" s="5" t="s">
        <v>18</v>
      </c>
      <c r="I289" s="6"/>
    </row>
    <row r="290" spans="1:9" x14ac:dyDescent="0.25">
      <c r="A290" s="4" t="s">
        <v>1197</v>
      </c>
      <c r="B290" s="4" t="s">
        <v>1240</v>
      </c>
      <c r="C290" s="4" t="s">
        <v>1241</v>
      </c>
      <c r="D290" s="4"/>
      <c r="E290" s="4" t="s">
        <v>1199</v>
      </c>
      <c r="F290" s="4"/>
      <c r="G290" s="4" t="s">
        <v>691</v>
      </c>
      <c r="H290" s="5" t="s">
        <v>38</v>
      </c>
    </row>
    <row r="291" spans="1:9" x14ac:dyDescent="0.25">
      <c r="A291" s="4" t="s">
        <v>1203</v>
      </c>
      <c r="B291" s="4" t="s">
        <v>1242</v>
      </c>
      <c r="C291" s="4" t="s">
        <v>1243</v>
      </c>
      <c r="D291" s="4"/>
      <c r="E291" s="4" t="s">
        <v>1205</v>
      </c>
      <c r="F291" s="4"/>
      <c r="G291" s="4" t="s">
        <v>691</v>
      </c>
      <c r="H291" s="5" t="s">
        <v>38</v>
      </c>
    </row>
    <row r="292" spans="1:9" x14ac:dyDescent="0.25">
      <c r="A292" s="4" t="s">
        <v>1209</v>
      </c>
      <c r="B292" s="4" t="s">
        <v>1244</v>
      </c>
      <c r="C292" s="4" t="s">
        <v>1245</v>
      </c>
      <c r="D292" s="4"/>
      <c r="E292" s="4" t="s">
        <v>1211</v>
      </c>
      <c r="F292" s="4"/>
      <c r="G292" s="4" t="s">
        <v>691</v>
      </c>
      <c r="H292" s="5" t="s">
        <v>38</v>
      </c>
    </row>
    <row r="293" spans="1:9" x14ac:dyDescent="0.25">
      <c r="A293" s="4" t="s">
        <v>1215</v>
      </c>
      <c r="B293" s="4" t="s">
        <v>1246</v>
      </c>
      <c r="C293" s="4" t="s">
        <v>1247</v>
      </c>
      <c r="D293" s="4"/>
      <c r="E293" s="4" t="s">
        <v>1217</v>
      </c>
      <c r="F293" s="4"/>
      <c r="G293" s="4" t="s">
        <v>691</v>
      </c>
      <c r="H293" s="5" t="s">
        <v>38</v>
      </c>
    </row>
    <row r="294" spans="1:9" x14ac:dyDescent="0.25">
      <c r="A294" s="4" t="s">
        <v>1221</v>
      </c>
      <c r="B294" s="4" t="s">
        <v>1248</v>
      </c>
      <c r="C294" s="4" t="s">
        <v>1249</v>
      </c>
      <c r="D294" s="4"/>
      <c r="E294" s="4" t="s">
        <v>1223</v>
      </c>
      <c r="F294" s="4"/>
      <c r="G294" s="4" t="s">
        <v>691</v>
      </c>
      <c r="H294" s="5" t="s">
        <v>38</v>
      </c>
    </row>
    <row r="295" spans="1:9" x14ac:dyDescent="0.25">
      <c r="A295" s="4" t="s">
        <v>1250</v>
      </c>
      <c r="B295" s="4" t="s">
        <v>1251</v>
      </c>
      <c r="C295" s="4" t="s">
        <v>1252</v>
      </c>
      <c r="D295" s="4" t="s">
        <v>551</v>
      </c>
      <c r="E295" s="4" t="s">
        <v>1253</v>
      </c>
      <c r="F295" s="4" t="s">
        <v>553</v>
      </c>
      <c r="G295" s="4" t="s">
        <v>871</v>
      </c>
      <c r="H295" s="5" t="s">
        <v>18</v>
      </c>
      <c r="I295" s="6" t="s">
        <v>44</v>
      </c>
    </row>
    <row r="296" spans="1:9" x14ac:dyDescent="0.25">
      <c r="A296" s="4" t="s">
        <v>1254</v>
      </c>
      <c r="B296" s="4" t="s">
        <v>1255</v>
      </c>
      <c r="C296" s="4" t="s">
        <v>1256</v>
      </c>
      <c r="D296" s="4" t="s">
        <v>551</v>
      </c>
      <c r="E296" s="4" t="s">
        <v>1257</v>
      </c>
      <c r="F296" s="4" t="s">
        <v>553</v>
      </c>
      <c r="G296" s="4" t="s">
        <v>871</v>
      </c>
      <c r="H296" s="5" t="s">
        <v>18</v>
      </c>
      <c r="I296" s="6" t="s">
        <v>876</v>
      </c>
    </row>
    <row r="297" spans="1:9" x14ac:dyDescent="0.25">
      <c r="A297" s="4" t="s">
        <v>1258</v>
      </c>
      <c r="B297" s="4" t="s">
        <v>1259</v>
      </c>
      <c r="C297" s="4" t="s">
        <v>1260</v>
      </c>
      <c r="D297" s="4" t="s">
        <v>551</v>
      </c>
      <c r="E297" s="4" t="s">
        <v>1261</v>
      </c>
      <c r="F297" s="4" t="s">
        <v>553</v>
      </c>
      <c r="G297" s="4" t="s">
        <v>871</v>
      </c>
      <c r="H297" s="5" t="s">
        <v>18</v>
      </c>
      <c r="I297" s="6" t="s">
        <v>876</v>
      </c>
    </row>
    <row r="298" spans="1:9" x14ac:dyDescent="0.25">
      <c r="A298" s="4" t="s">
        <v>1262</v>
      </c>
      <c r="B298" s="4" t="s">
        <v>1263</v>
      </c>
      <c r="C298" s="4" t="s">
        <v>1264</v>
      </c>
      <c r="D298" s="4" t="s">
        <v>551</v>
      </c>
      <c r="E298" s="4" t="s">
        <v>1265</v>
      </c>
      <c r="F298" s="4" t="s">
        <v>553</v>
      </c>
      <c r="G298" s="4" t="s">
        <v>881</v>
      </c>
      <c r="H298" s="5" t="s">
        <v>18</v>
      </c>
      <c r="I298" s="6" t="s">
        <v>876</v>
      </c>
    </row>
    <row r="299" spans="1:9" x14ac:dyDescent="0.25">
      <c r="A299" s="4" t="s">
        <v>1227</v>
      </c>
      <c r="B299" s="4" t="s">
        <v>1266</v>
      </c>
      <c r="C299" s="4" t="s">
        <v>1267</v>
      </c>
      <c r="D299" s="4"/>
      <c r="E299" s="4" t="s">
        <v>1229</v>
      </c>
      <c r="F299" s="4"/>
      <c r="G299" s="4" t="s">
        <v>691</v>
      </c>
      <c r="H299" s="5" t="s">
        <v>38</v>
      </c>
    </row>
    <row r="300" spans="1:9" x14ac:dyDescent="0.25">
      <c r="A300" s="4" t="s">
        <v>1268</v>
      </c>
      <c r="B300" s="4" t="s">
        <v>1269</v>
      </c>
      <c r="C300" s="4" t="s">
        <v>1270</v>
      </c>
      <c r="D300" s="4" t="s">
        <v>1157</v>
      </c>
      <c r="E300" s="4" t="s">
        <v>1271</v>
      </c>
      <c r="F300" s="4" t="s">
        <v>1160</v>
      </c>
      <c r="G300" s="4" t="s">
        <v>896</v>
      </c>
      <c r="H300" s="5" t="s">
        <v>18</v>
      </c>
      <c r="I300" s="6"/>
    </row>
    <row r="301" spans="1:9" x14ac:dyDescent="0.25">
      <c r="A301" s="4" t="s">
        <v>1272</v>
      </c>
      <c r="B301" s="4" t="s">
        <v>1273</v>
      </c>
      <c r="C301" s="4" t="s">
        <v>1274</v>
      </c>
      <c r="D301" s="4" t="s">
        <v>1161</v>
      </c>
      <c r="E301" s="4" t="s">
        <v>1275</v>
      </c>
      <c r="F301" s="4" t="s">
        <v>1164</v>
      </c>
      <c r="G301" s="4" t="s">
        <v>896</v>
      </c>
      <c r="H301" s="5" t="s">
        <v>18</v>
      </c>
      <c r="I301" s="6"/>
    </row>
    <row r="302" spans="1:9" x14ac:dyDescent="0.25">
      <c r="A302" s="4" t="s">
        <v>1276</v>
      </c>
      <c r="B302" s="4" t="s">
        <v>1277</v>
      </c>
      <c r="C302" s="4" t="s">
        <v>1278</v>
      </c>
      <c r="D302" s="4" t="s">
        <v>1165</v>
      </c>
      <c r="E302" s="4" t="s">
        <v>1279</v>
      </c>
      <c r="F302" s="4" t="s">
        <v>1168</v>
      </c>
      <c r="G302" s="4" t="s">
        <v>896</v>
      </c>
      <c r="H302" s="5" t="s">
        <v>18</v>
      </c>
      <c r="I302" s="6"/>
    </row>
    <row r="303" spans="1:9" x14ac:dyDescent="0.25">
      <c r="A303" s="4" t="s">
        <v>1280</v>
      </c>
      <c r="B303" s="4" t="s">
        <v>1281</v>
      </c>
      <c r="C303" s="4" t="s">
        <v>1282</v>
      </c>
      <c r="D303" s="4" t="s">
        <v>1169</v>
      </c>
      <c r="E303" s="4" t="s">
        <v>1283</v>
      </c>
      <c r="F303" s="4" t="s">
        <v>1172</v>
      </c>
      <c r="G303" s="4" t="s">
        <v>896</v>
      </c>
      <c r="H303" s="5" t="s">
        <v>18</v>
      </c>
      <c r="I303" s="6"/>
    </row>
    <row r="304" spans="1:9" x14ac:dyDescent="0.25">
      <c r="A304" s="4" t="s">
        <v>1284</v>
      </c>
      <c r="B304" s="4" t="s">
        <v>1285</v>
      </c>
      <c r="C304" s="4" t="s">
        <v>1286</v>
      </c>
      <c r="D304" s="4" t="s">
        <v>1173</v>
      </c>
      <c r="E304" s="4" t="s">
        <v>1287</v>
      </c>
      <c r="F304" s="4" t="s">
        <v>1176</v>
      </c>
      <c r="G304" s="4" t="s">
        <v>896</v>
      </c>
      <c r="H304" s="5" t="s">
        <v>18</v>
      </c>
      <c r="I304" s="6"/>
    </row>
    <row r="305" spans="1:9" x14ac:dyDescent="0.25">
      <c r="A305" s="4" t="s">
        <v>1288</v>
      </c>
      <c r="B305" s="4" t="s">
        <v>1289</v>
      </c>
      <c r="C305" s="4" t="s">
        <v>1290</v>
      </c>
      <c r="D305" s="4" t="s">
        <v>1197</v>
      </c>
      <c r="E305" s="4" t="s">
        <v>1291</v>
      </c>
      <c r="F305" s="4" t="s">
        <v>1199</v>
      </c>
      <c r="G305" s="4" t="s">
        <v>896</v>
      </c>
      <c r="H305" s="5" t="s">
        <v>18</v>
      </c>
      <c r="I305" s="6"/>
    </row>
    <row r="306" spans="1:9" x14ac:dyDescent="0.25">
      <c r="A306" s="4" t="s">
        <v>1292</v>
      </c>
      <c r="B306" s="4" t="s">
        <v>1293</v>
      </c>
      <c r="C306" s="4" t="s">
        <v>1294</v>
      </c>
      <c r="D306" s="4" t="s">
        <v>1203</v>
      </c>
      <c r="E306" s="4" t="s">
        <v>1295</v>
      </c>
      <c r="F306" s="4" t="s">
        <v>1205</v>
      </c>
      <c r="G306" s="4" t="s">
        <v>896</v>
      </c>
      <c r="H306" s="5" t="s">
        <v>18</v>
      </c>
      <c r="I306" s="6"/>
    </row>
    <row r="307" spans="1:9" x14ac:dyDescent="0.25">
      <c r="A307" s="4" t="s">
        <v>1296</v>
      </c>
      <c r="B307" s="4" t="s">
        <v>1297</v>
      </c>
      <c r="C307" s="4" t="s">
        <v>1298</v>
      </c>
      <c r="D307" s="4" t="s">
        <v>1209</v>
      </c>
      <c r="E307" s="4" t="s">
        <v>1299</v>
      </c>
      <c r="F307" s="4" t="s">
        <v>1211</v>
      </c>
      <c r="G307" s="4" t="s">
        <v>896</v>
      </c>
      <c r="H307" s="5" t="s">
        <v>18</v>
      </c>
      <c r="I307" s="6"/>
    </row>
    <row r="308" spans="1:9" x14ac:dyDescent="0.25">
      <c r="A308" s="4" t="s">
        <v>1300</v>
      </c>
      <c r="B308" s="4" t="s">
        <v>1301</v>
      </c>
      <c r="C308" s="4" t="s">
        <v>1302</v>
      </c>
      <c r="D308" s="4" t="s">
        <v>1215</v>
      </c>
      <c r="E308" s="4" t="s">
        <v>1303</v>
      </c>
      <c r="F308" s="4" t="s">
        <v>1217</v>
      </c>
      <c r="G308" s="4" t="s">
        <v>896</v>
      </c>
      <c r="H308" s="5" t="s">
        <v>18</v>
      </c>
      <c r="I308" s="6"/>
    </row>
    <row r="309" spans="1:9" x14ac:dyDescent="0.25">
      <c r="A309" s="4" t="s">
        <v>1304</v>
      </c>
      <c r="B309" s="4" t="s">
        <v>1305</v>
      </c>
      <c r="C309" s="4" t="s">
        <v>1306</v>
      </c>
      <c r="D309" s="4" t="s">
        <v>1221</v>
      </c>
      <c r="E309" s="4" t="s">
        <v>1307</v>
      </c>
      <c r="F309" s="4" t="s">
        <v>1223</v>
      </c>
      <c r="G309" s="4" t="s">
        <v>896</v>
      </c>
      <c r="H309" s="5" t="s">
        <v>18</v>
      </c>
      <c r="I309" s="6"/>
    </row>
    <row r="310" spans="1:9" x14ac:dyDescent="0.25">
      <c r="A310" s="4" t="s">
        <v>1308</v>
      </c>
      <c r="B310" s="4" t="s">
        <v>1309</v>
      </c>
      <c r="C310" s="4" t="s">
        <v>1310</v>
      </c>
      <c r="D310" s="4" t="s">
        <v>1227</v>
      </c>
      <c r="E310" s="4" t="s">
        <v>1311</v>
      </c>
      <c r="F310" s="4" t="s">
        <v>1229</v>
      </c>
      <c r="G310" s="4" t="s">
        <v>896</v>
      </c>
      <c r="H310" s="5" t="s">
        <v>18</v>
      </c>
      <c r="I310" s="6"/>
    </row>
    <row r="311" spans="1:9" x14ac:dyDescent="0.25">
      <c r="A311" s="4" t="s">
        <v>1312</v>
      </c>
      <c r="B311" s="4" t="s">
        <v>1313</v>
      </c>
      <c r="C311" s="4" t="s">
        <v>1314</v>
      </c>
      <c r="D311" s="4" t="s">
        <v>1233</v>
      </c>
      <c r="E311" s="4" t="s">
        <v>1315</v>
      </c>
      <c r="F311" s="4" t="s">
        <v>1235</v>
      </c>
      <c r="G311" s="4" t="s">
        <v>896</v>
      </c>
      <c r="H311" s="5" t="s">
        <v>18</v>
      </c>
      <c r="I311" s="6"/>
    </row>
    <row r="312" spans="1:9" x14ac:dyDescent="0.25">
      <c r="A312" s="4" t="s">
        <v>1233</v>
      </c>
      <c r="B312" s="4" t="s">
        <v>1316</v>
      </c>
      <c r="C312" s="4" t="s">
        <v>1317</v>
      </c>
      <c r="D312" s="4"/>
      <c r="E312" s="4" t="s">
        <v>1235</v>
      </c>
      <c r="F312" s="4"/>
      <c r="G312" s="4" t="s">
        <v>691</v>
      </c>
      <c r="H312" s="5" t="s">
        <v>38</v>
      </c>
    </row>
    <row r="313" spans="1:9" x14ac:dyDescent="0.25">
      <c r="A313" s="4" t="s">
        <v>1318</v>
      </c>
      <c r="B313" s="4" t="s">
        <v>1319</v>
      </c>
      <c r="C313" s="4" t="s">
        <v>1320</v>
      </c>
      <c r="D313" s="4" t="s">
        <v>1321</v>
      </c>
      <c r="E313" s="4" t="s">
        <v>1322</v>
      </c>
      <c r="F313" s="4" t="s">
        <v>1323</v>
      </c>
      <c r="G313" s="4" t="s">
        <v>749</v>
      </c>
      <c r="H313" s="5" t="s">
        <v>18</v>
      </c>
      <c r="I313" s="6"/>
    </row>
    <row r="314" spans="1:9" x14ac:dyDescent="0.25">
      <c r="A314" s="4" t="s">
        <v>1324</v>
      </c>
      <c r="B314" s="4" t="s">
        <v>1325</v>
      </c>
      <c r="C314" s="4" t="s">
        <v>1326</v>
      </c>
      <c r="D314" s="4" t="s">
        <v>1321</v>
      </c>
      <c r="E314" s="4" t="s">
        <v>1327</v>
      </c>
      <c r="F314" s="4" t="s">
        <v>1323</v>
      </c>
      <c r="G314" s="4" t="s">
        <v>796</v>
      </c>
      <c r="H314" s="5" t="s">
        <v>18</v>
      </c>
      <c r="I314" s="6"/>
    </row>
    <row r="315" spans="1:9" x14ac:dyDescent="0.25">
      <c r="A315" s="4" t="s">
        <v>523</v>
      </c>
      <c r="B315" s="4" t="s">
        <v>1328</v>
      </c>
      <c r="C315" s="4" t="s">
        <v>1329</v>
      </c>
      <c r="D315" s="4"/>
      <c r="E315" s="4" t="s">
        <v>524</v>
      </c>
      <c r="F315" s="4"/>
      <c r="G315" s="4" t="s">
        <v>691</v>
      </c>
      <c r="H315" s="5" t="s">
        <v>38</v>
      </c>
    </row>
    <row r="316" spans="1:9" x14ac:dyDescent="0.25">
      <c r="A316" s="4" t="s">
        <v>1330</v>
      </c>
      <c r="B316" s="4" t="s">
        <v>1331</v>
      </c>
      <c r="C316" s="4" t="s">
        <v>1332</v>
      </c>
      <c r="D316" s="4"/>
      <c r="E316" s="4" t="s">
        <v>1333</v>
      </c>
      <c r="F316" s="4"/>
      <c r="G316" s="4" t="s">
        <v>691</v>
      </c>
      <c r="H316" s="5" t="s">
        <v>38</v>
      </c>
    </row>
    <row r="317" spans="1:9" x14ac:dyDescent="0.25">
      <c r="A317" s="4" t="s">
        <v>1334</v>
      </c>
      <c r="B317" s="4" t="s">
        <v>1335</v>
      </c>
      <c r="C317" s="4" t="s">
        <v>1336</v>
      </c>
      <c r="D317" s="4" t="s">
        <v>1321</v>
      </c>
      <c r="E317" s="4" t="s">
        <v>1337</v>
      </c>
      <c r="F317" s="4" t="s">
        <v>1323</v>
      </c>
      <c r="G317" s="4" t="s">
        <v>710</v>
      </c>
      <c r="H317" s="5" t="s">
        <v>18</v>
      </c>
      <c r="I317" s="6"/>
    </row>
    <row r="318" spans="1:9" x14ac:dyDescent="0.25">
      <c r="A318" s="4" t="s">
        <v>517</v>
      </c>
      <c r="B318" s="4" t="s">
        <v>1338</v>
      </c>
      <c r="C318" s="4" t="s">
        <v>1339</v>
      </c>
      <c r="D318" s="4"/>
      <c r="E318" s="4" t="s">
        <v>519</v>
      </c>
      <c r="F318" s="4"/>
      <c r="G318" s="4" t="s">
        <v>691</v>
      </c>
      <c r="H318" s="5" t="s">
        <v>38</v>
      </c>
    </row>
    <row r="319" spans="1:9" x14ac:dyDescent="0.25">
      <c r="A319" s="4" t="s">
        <v>1340</v>
      </c>
      <c r="B319" s="4" t="s">
        <v>1341</v>
      </c>
      <c r="C319" s="4" t="s">
        <v>1342</v>
      </c>
      <c r="D319" s="4" t="s">
        <v>517</v>
      </c>
      <c r="E319" s="4" t="s">
        <v>1343</v>
      </c>
      <c r="F319" s="4" t="s">
        <v>519</v>
      </c>
      <c r="G319" s="4" t="s">
        <v>684</v>
      </c>
      <c r="H319" s="5" t="s">
        <v>18</v>
      </c>
      <c r="I319" s="6"/>
    </row>
    <row r="320" spans="1:9" x14ac:dyDescent="0.25">
      <c r="A320" s="4" t="s">
        <v>1344</v>
      </c>
      <c r="B320" s="4" t="s">
        <v>1345</v>
      </c>
      <c r="C320" s="4" t="s">
        <v>1346</v>
      </c>
      <c r="D320" s="4" t="s">
        <v>517</v>
      </c>
      <c r="E320" s="4" t="s">
        <v>1347</v>
      </c>
      <c r="F320" s="4" t="s">
        <v>519</v>
      </c>
      <c r="G320" s="4" t="s">
        <v>749</v>
      </c>
      <c r="H320" s="5" t="s">
        <v>18</v>
      </c>
      <c r="I320" s="6"/>
    </row>
    <row r="321" spans="1:9" x14ac:dyDescent="0.25">
      <c r="A321" s="4" t="s">
        <v>1348</v>
      </c>
      <c r="B321" s="4" t="s">
        <v>1349</v>
      </c>
      <c r="C321" s="4" t="s">
        <v>1350</v>
      </c>
      <c r="D321" s="4" t="s">
        <v>1134</v>
      </c>
      <c r="E321" s="4" t="s">
        <v>1351</v>
      </c>
      <c r="F321" s="4" t="s">
        <v>1137</v>
      </c>
      <c r="G321" s="4" t="s">
        <v>861</v>
      </c>
      <c r="H321" s="5" t="s">
        <v>18</v>
      </c>
      <c r="I321" s="6"/>
    </row>
    <row r="322" spans="1:9" x14ac:dyDescent="0.25">
      <c r="A322" s="4" t="s">
        <v>1352</v>
      </c>
      <c r="B322" s="4" t="s">
        <v>1353</v>
      </c>
      <c r="C322" s="4" t="s">
        <v>1354</v>
      </c>
      <c r="D322" s="4"/>
      <c r="E322" s="4" t="s">
        <v>1355</v>
      </c>
      <c r="F322" s="4"/>
      <c r="G322" s="4" t="s">
        <v>691</v>
      </c>
      <c r="H322" s="5" t="s">
        <v>38</v>
      </c>
    </row>
    <row r="323" spans="1:9" x14ac:dyDescent="0.25">
      <c r="A323" s="4" t="s">
        <v>962</v>
      </c>
      <c r="B323" s="4" t="s">
        <v>1356</v>
      </c>
      <c r="C323" s="4" t="s">
        <v>1357</v>
      </c>
      <c r="D323" s="4"/>
      <c r="E323" s="4" t="s">
        <v>964</v>
      </c>
      <c r="F323" s="4"/>
      <c r="G323" s="4" t="s">
        <v>691</v>
      </c>
      <c r="H323" s="5" t="s">
        <v>38</v>
      </c>
    </row>
    <row r="324" spans="1:9" x14ac:dyDescent="0.25">
      <c r="A324" s="4" t="s">
        <v>968</v>
      </c>
      <c r="B324" s="4" t="s">
        <v>1358</v>
      </c>
      <c r="C324" s="4" t="s">
        <v>1359</v>
      </c>
      <c r="D324" s="4"/>
      <c r="E324" s="4" t="s">
        <v>970</v>
      </c>
      <c r="F324" s="4"/>
      <c r="G324" s="4" t="s">
        <v>691</v>
      </c>
      <c r="H324" s="5" t="s">
        <v>38</v>
      </c>
    </row>
    <row r="325" spans="1:9" x14ac:dyDescent="0.25">
      <c r="A325" s="4" t="s">
        <v>1360</v>
      </c>
      <c r="B325" s="4" t="s">
        <v>1361</v>
      </c>
      <c r="C325" s="4" t="s">
        <v>1362</v>
      </c>
      <c r="D325" s="4"/>
      <c r="E325" s="4" t="s">
        <v>1363</v>
      </c>
      <c r="F325" s="4"/>
      <c r="G325" s="4" t="s">
        <v>691</v>
      </c>
      <c r="H325" s="5" t="s">
        <v>38</v>
      </c>
    </row>
    <row r="326" spans="1:9" x14ac:dyDescent="0.25">
      <c r="A326" s="4" t="s">
        <v>183</v>
      </c>
      <c r="B326" s="4" t="s">
        <v>1364</v>
      </c>
      <c r="C326" s="4" t="s">
        <v>1365</v>
      </c>
      <c r="D326" s="4"/>
      <c r="E326" s="4" t="s">
        <v>185</v>
      </c>
      <c r="F326" s="4"/>
      <c r="G326" s="4" t="s">
        <v>691</v>
      </c>
      <c r="H326" s="5" t="s">
        <v>38</v>
      </c>
    </row>
    <row r="327" spans="1:9" x14ac:dyDescent="0.25">
      <c r="A327" s="4" t="s">
        <v>1366</v>
      </c>
      <c r="B327" s="4" t="s">
        <v>1367</v>
      </c>
      <c r="C327" s="4" t="s">
        <v>1368</v>
      </c>
      <c r="D327" s="4" t="s">
        <v>183</v>
      </c>
      <c r="E327" s="4" t="s">
        <v>1369</v>
      </c>
      <c r="F327" s="4" t="s">
        <v>185</v>
      </c>
      <c r="G327" s="4" t="s">
        <v>1154</v>
      </c>
      <c r="H327" s="5" t="s">
        <v>18</v>
      </c>
      <c r="I327" s="6"/>
    </row>
    <row r="328" spans="1:9" x14ac:dyDescent="0.25">
      <c r="A328" s="4" t="s">
        <v>1370</v>
      </c>
      <c r="B328" s="4" t="s">
        <v>1371</v>
      </c>
      <c r="C328" s="4" t="s">
        <v>1372</v>
      </c>
      <c r="D328" s="4" t="s">
        <v>183</v>
      </c>
      <c r="E328" s="4" t="s">
        <v>1373</v>
      </c>
      <c r="F328" s="4" t="s">
        <v>185</v>
      </c>
      <c r="G328" s="4" t="s">
        <v>684</v>
      </c>
      <c r="H328" s="5" t="s">
        <v>18</v>
      </c>
      <c r="I328" s="6"/>
    </row>
    <row r="329" spans="1:9" x14ac:dyDescent="0.25">
      <c r="A329" s="4" t="s">
        <v>1374</v>
      </c>
      <c r="B329" s="4" t="s">
        <v>1375</v>
      </c>
      <c r="C329" s="4" t="s">
        <v>1376</v>
      </c>
      <c r="D329" s="4" t="s">
        <v>183</v>
      </c>
      <c r="E329" s="4" t="s">
        <v>1377</v>
      </c>
      <c r="F329" s="4" t="s">
        <v>185</v>
      </c>
      <c r="G329" s="4" t="s">
        <v>749</v>
      </c>
      <c r="H329" s="5" t="s">
        <v>18</v>
      </c>
      <c r="I329" s="6"/>
    </row>
    <row r="330" spans="1:9" x14ac:dyDescent="0.25">
      <c r="A330" s="4" t="s">
        <v>1378</v>
      </c>
      <c r="B330" s="4" t="s">
        <v>1379</v>
      </c>
      <c r="C330" s="4" t="s">
        <v>1380</v>
      </c>
      <c r="D330" s="4" t="s">
        <v>1360</v>
      </c>
      <c r="E330" s="4" t="s">
        <v>1381</v>
      </c>
      <c r="F330" s="4" t="s">
        <v>1363</v>
      </c>
      <c r="G330" s="4" t="s">
        <v>861</v>
      </c>
      <c r="H330" s="5" t="s">
        <v>18</v>
      </c>
      <c r="I330" s="6"/>
    </row>
    <row r="331" spans="1:9" x14ac:dyDescent="0.25">
      <c r="A331" s="4" t="s">
        <v>173</v>
      </c>
      <c r="B331" s="4" t="s">
        <v>1382</v>
      </c>
      <c r="C331" s="4" t="s">
        <v>1383</v>
      </c>
      <c r="D331" s="4"/>
      <c r="E331" s="4" t="s">
        <v>175</v>
      </c>
      <c r="F331" s="4"/>
      <c r="G331" s="4" t="s">
        <v>691</v>
      </c>
      <c r="H331" s="5" t="s">
        <v>38</v>
      </c>
    </row>
    <row r="332" spans="1:9" x14ac:dyDescent="0.25">
      <c r="A332" s="4" t="s">
        <v>1384</v>
      </c>
      <c r="B332" s="4" t="s">
        <v>1385</v>
      </c>
      <c r="C332" s="4" t="s">
        <v>1386</v>
      </c>
      <c r="D332" s="4" t="s">
        <v>173</v>
      </c>
      <c r="E332" s="4" t="s">
        <v>1387</v>
      </c>
      <c r="F332" s="4" t="s">
        <v>175</v>
      </c>
      <c r="G332" s="4" t="s">
        <v>749</v>
      </c>
      <c r="H332" s="5" t="s">
        <v>18</v>
      </c>
      <c r="I332" s="6"/>
    </row>
    <row r="333" spans="1:9" x14ac:dyDescent="0.25">
      <c r="A333" s="4" t="s">
        <v>1388</v>
      </c>
      <c r="B333" s="4" t="s">
        <v>1389</v>
      </c>
      <c r="C333" s="4" t="s">
        <v>1390</v>
      </c>
      <c r="D333" s="4" t="s">
        <v>173</v>
      </c>
      <c r="E333" s="4" t="s">
        <v>1391</v>
      </c>
      <c r="F333" s="4" t="s">
        <v>175</v>
      </c>
      <c r="G333" s="4" t="s">
        <v>871</v>
      </c>
      <c r="H333" s="5" t="s">
        <v>18</v>
      </c>
      <c r="I333" s="6" t="s">
        <v>44</v>
      </c>
    </row>
    <row r="334" spans="1:9" x14ac:dyDescent="0.25">
      <c r="A334" s="4" t="s">
        <v>1392</v>
      </c>
      <c r="B334" s="4" t="s">
        <v>1393</v>
      </c>
      <c r="C334" s="4" t="s">
        <v>1394</v>
      </c>
      <c r="D334" s="4" t="s">
        <v>173</v>
      </c>
      <c r="E334" s="4" t="s">
        <v>1395</v>
      </c>
      <c r="F334" s="4" t="s">
        <v>175</v>
      </c>
      <c r="G334" s="4" t="s">
        <v>871</v>
      </c>
      <c r="H334" s="5" t="s">
        <v>18</v>
      </c>
      <c r="I334" s="6" t="s">
        <v>876</v>
      </c>
    </row>
    <row r="335" spans="1:9" x14ac:dyDescent="0.25">
      <c r="A335" s="4" t="s">
        <v>1321</v>
      </c>
      <c r="B335" s="4" t="s">
        <v>1396</v>
      </c>
      <c r="C335" s="4" t="s">
        <v>1397</v>
      </c>
      <c r="D335" s="4"/>
      <c r="E335" s="4" t="s">
        <v>1323</v>
      </c>
      <c r="F335" s="4"/>
      <c r="G335" s="4" t="s">
        <v>691</v>
      </c>
      <c r="H335" s="5" t="s">
        <v>38</v>
      </c>
    </row>
    <row r="336" spans="1:9" x14ac:dyDescent="0.25">
      <c r="A336" s="4" t="s">
        <v>1398</v>
      </c>
      <c r="B336" s="4" t="s">
        <v>1399</v>
      </c>
      <c r="C336" s="4" t="s">
        <v>1400</v>
      </c>
      <c r="D336" s="4" t="s">
        <v>1401</v>
      </c>
      <c r="E336" s="4" t="s">
        <v>1402</v>
      </c>
      <c r="F336" s="4" t="s">
        <v>1401</v>
      </c>
      <c r="G336" s="4" t="s">
        <v>754</v>
      </c>
      <c r="H336" s="5" t="s">
        <v>18</v>
      </c>
      <c r="I336" s="6"/>
    </row>
    <row r="337" spans="1:9" x14ac:dyDescent="0.25">
      <c r="A337" s="4" t="s">
        <v>1403</v>
      </c>
      <c r="B337" s="4" t="s">
        <v>1404</v>
      </c>
      <c r="C337" s="4" t="s">
        <v>1405</v>
      </c>
      <c r="D337" s="4" t="s">
        <v>1401</v>
      </c>
      <c r="E337" s="4" t="s">
        <v>1406</v>
      </c>
      <c r="F337" s="4" t="s">
        <v>1401</v>
      </c>
      <c r="G337" s="4" t="s">
        <v>754</v>
      </c>
      <c r="H337" s="5" t="s">
        <v>18</v>
      </c>
      <c r="I337" s="6"/>
    </row>
    <row r="338" spans="1:9" x14ac:dyDescent="0.25">
      <c r="A338" s="4" t="s">
        <v>1407</v>
      </c>
      <c r="B338" s="4" t="s">
        <v>1408</v>
      </c>
      <c r="C338" s="4" t="s">
        <v>1409</v>
      </c>
      <c r="D338" s="4" t="s">
        <v>1401</v>
      </c>
      <c r="E338" s="4" t="s">
        <v>1410</v>
      </c>
      <c r="F338" s="4" t="s">
        <v>1401</v>
      </c>
      <c r="G338" s="4" t="s">
        <v>754</v>
      </c>
      <c r="H338" s="5" t="s">
        <v>18</v>
      </c>
      <c r="I338" s="6"/>
    </row>
    <row r="339" spans="1:9" x14ac:dyDescent="0.25">
      <c r="A339" s="4" t="s">
        <v>1411</v>
      </c>
      <c r="B339" s="4" t="s">
        <v>1412</v>
      </c>
      <c r="C339" s="4" t="s">
        <v>1413</v>
      </c>
      <c r="D339" s="4" t="s">
        <v>1414</v>
      </c>
      <c r="E339" s="4" t="s">
        <v>1411</v>
      </c>
      <c r="F339" s="4" t="s">
        <v>1415</v>
      </c>
      <c r="G339" s="4" t="s">
        <v>1416</v>
      </c>
      <c r="H339" s="5" t="s">
        <v>18</v>
      </c>
      <c r="I339" s="6"/>
    </row>
    <row r="340" spans="1:9" x14ac:dyDescent="0.25">
      <c r="A340" s="4" t="s">
        <v>1417</v>
      </c>
      <c r="B340" s="4" t="s">
        <v>1418</v>
      </c>
      <c r="C340" s="4" t="s">
        <v>1419</v>
      </c>
      <c r="D340" s="4" t="s">
        <v>1420</v>
      </c>
      <c r="E340" s="4" t="s">
        <v>1421</v>
      </c>
      <c r="F340" s="4" t="s">
        <v>1420</v>
      </c>
      <c r="G340" s="4" t="s">
        <v>754</v>
      </c>
      <c r="H340" s="5" t="s">
        <v>18</v>
      </c>
      <c r="I340" s="6"/>
    </row>
    <row r="341" spans="1:9" x14ac:dyDescent="0.25">
      <c r="A341" s="4" t="s">
        <v>1422</v>
      </c>
      <c r="B341" s="4" t="s">
        <v>1423</v>
      </c>
      <c r="C341" s="4" t="s">
        <v>1424</v>
      </c>
      <c r="D341" s="4" t="s">
        <v>1420</v>
      </c>
      <c r="E341" s="4" t="s">
        <v>1425</v>
      </c>
      <c r="F341" s="4" t="s">
        <v>1420</v>
      </c>
      <c r="G341" s="4" t="s">
        <v>1426</v>
      </c>
      <c r="H341" s="5" t="s">
        <v>18</v>
      </c>
      <c r="I341" s="6"/>
    </row>
    <row r="342" spans="1:9" x14ac:dyDescent="0.25">
      <c r="A342" s="4" t="s">
        <v>1420</v>
      </c>
      <c r="B342" s="4" t="s">
        <v>1427</v>
      </c>
      <c r="C342" s="4" t="s">
        <v>1428</v>
      </c>
      <c r="D342" s="4" t="s">
        <v>1429</v>
      </c>
      <c r="E342" s="4" t="s">
        <v>1420</v>
      </c>
      <c r="F342" s="4" t="s">
        <v>1430</v>
      </c>
      <c r="G342" s="4" t="s">
        <v>1431</v>
      </c>
      <c r="H342" s="5" t="s">
        <v>38</v>
      </c>
      <c r="I342" s="6"/>
    </row>
    <row r="343" spans="1:9" x14ac:dyDescent="0.25">
      <c r="A343" s="4" t="s">
        <v>1432</v>
      </c>
      <c r="B343" s="4" t="s">
        <v>1433</v>
      </c>
      <c r="C343" s="4" t="s">
        <v>1434</v>
      </c>
      <c r="D343" s="4" t="s">
        <v>1112</v>
      </c>
      <c r="E343" s="4" t="s">
        <v>1435</v>
      </c>
      <c r="F343" s="4" t="s">
        <v>1114</v>
      </c>
      <c r="G343" s="4" t="s">
        <v>1122</v>
      </c>
      <c r="H343" s="5" t="s">
        <v>18</v>
      </c>
      <c r="I343" s="6" t="s">
        <v>876</v>
      </c>
    </row>
    <row r="344" spans="1:9" x14ac:dyDescent="0.25">
      <c r="A344" s="4" t="s">
        <v>1436</v>
      </c>
      <c r="B344" s="4" t="s">
        <v>1437</v>
      </c>
      <c r="C344" s="4" t="s">
        <v>1438</v>
      </c>
      <c r="D344" s="4"/>
      <c r="E344" s="4" t="s">
        <v>1439</v>
      </c>
      <c r="F344" s="4"/>
      <c r="G344" s="4" t="s">
        <v>691</v>
      </c>
      <c r="H344" s="5" t="s">
        <v>38</v>
      </c>
    </row>
    <row r="345" spans="1:9" x14ac:dyDescent="0.25">
      <c r="A345" s="4" t="s">
        <v>1440</v>
      </c>
      <c r="B345" s="4" t="s">
        <v>1441</v>
      </c>
      <c r="C345" s="4" t="s">
        <v>1442</v>
      </c>
      <c r="D345" s="4"/>
      <c r="E345" s="4" t="s">
        <v>1443</v>
      </c>
      <c r="F345" s="4"/>
      <c r="G345" s="4" t="s">
        <v>1444</v>
      </c>
      <c r="H345" s="5" t="s">
        <v>38</v>
      </c>
    </row>
    <row r="346" spans="1:9" x14ac:dyDescent="0.25">
      <c r="A346" s="4" t="s">
        <v>1445</v>
      </c>
      <c r="B346" s="4" t="s">
        <v>1446</v>
      </c>
      <c r="C346" s="4" t="s">
        <v>1447</v>
      </c>
      <c r="D346" s="4" t="s">
        <v>1440</v>
      </c>
      <c r="E346" s="4" t="s">
        <v>1448</v>
      </c>
      <c r="F346" s="4" t="s">
        <v>1443</v>
      </c>
      <c r="G346" s="4" t="s">
        <v>684</v>
      </c>
      <c r="H346" s="5" t="s">
        <v>18</v>
      </c>
      <c r="I346" s="6"/>
    </row>
    <row r="347" spans="1:9" x14ac:dyDescent="0.25">
      <c r="A347" s="4" t="s">
        <v>1449</v>
      </c>
      <c r="B347" s="4" t="s">
        <v>1450</v>
      </c>
      <c r="C347" s="4" t="s">
        <v>1451</v>
      </c>
      <c r="D347" s="4" t="s">
        <v>1440</v>
      </c>
      <c r="E347" s="4" t="s">
        <v>1449</v>
      </c>
      <c r="F347" s="4" t="s">
        <v>1443</v>
      </c>
      <c r="G347" s="4" t="s">
        <v>853</v>
      </c>
      <c r="H347" s="5" t="s">
        <v>18</v>
      </c>
      <c r="I347" s="6"/>
    </row>
    <row r="348" spans="1:9" x14ac:dyDescent="0.25">
      <c r="A348" s="4" t="s">
        <v>1452</v>
      </c>
      <c r="B348" s="4" t="s">
        <v>1453</v>
      </c>
      <c r="C348" s="4" t="s">
        <v>1454</v>
      </c>
      <c r="D348" s="4" t="s">
        <v>1440</v>
      </c>
      <c r="E348" s="4" t="s">
        <v>1455</v>
      </c>
      <c r="F348" s="4" t="s">
        <v>1443</v>
      </c>
      <c r="G348" s="4" t="s">
        <v>749</v>
      </c>
      <c r="H348" s="5" t="s">
        <v>18</v>
      </c>
      <c r="I348" s="6"/>
    </row>
    <row r="349" spans="1:9" x14ac:dyDescent="0.25">
      <c r="A349" s="4" t="s">
        <v>1456</v>
      </c>
      <c r="B349" s="4" t="s">
        <v>1457</v>
      </c>
      <c r="C349" s="4" t="s">
        <v>1458</v>
      </c>
      <c r="D349" s="4" t="s">
        <v>1440</v>
      </c>
      <c r="E349" s="4" t="s">
        <v>1459</v>
      </c>
      <c r="F349" s="4" t="s">
        <v>1443</v>
      </c>
      <c r="G349" s="4" t="s">
        <v>830</v>
      </c>
      <c r="H349" s="5" t="s">
        <v>18</v>
      </c>
      <c r="I349" s="6"/>
    </row>
    <row r="350" spans="1:9" x14ac:dyDescent="0.25">
      <c r="A350" s="4" t="s">
        <v>1460</v>
      </c>
      <c r="B350" s="4" t="s">
        <v>1461</v>
      </c>
      <c r="C350" s="4" t="s">
        <v>1462</v>
      </c>
      <c r="D350" s="4" t="s">
        <v>1440</v>
      </c>
      <c r="E350" s="4" t="s">
        <v>1463</v>
      </c>
      <c r="F350" s="4" t="s">
        <v>1443</v>
      </c>
      <c r="G350" s="4" t="s">
        <v>830</v>
      </c>
      <c r="H350" s="5" t="s">
        <v>18</v>
      </c>
      <c r="I350" s="6"/>
    </row>
    <row r="351" spans="1:9" x14ac:dyDescent="0.25">
      <c r="A351" s="4" t="s">
        <v>1464</v>
      </c>
      <c r="B351" s="4" t="s">
        <v>1465</v>
      </c>
      <c r="C351" s="4" t="s">
        <v>1466</v>
      </c>
      <c r="D351" s="4" t="s">
        <v>1467</v>
      </c>
      <c r="E351" s="4" t="s">
        <v>1468</v>
      </c>
      <c r="F351" s="4" t="s">
        <v>1469</v>
      </c>
      <c r="G351" s="4" t="s">
        <v>850</v>
      </c>
      <c r="H351" s="5" t="s">
        <v>18</v>
      </c>
      <c r="I351" s="6"/>
    </row>
    <row r="352" spans="1:9" x14ac:dyDescent="0.25">
      <c r="A352" s="4" t="s">
        <v>1467</v>
      </c>
      <c r="B352" s="4" t="s">
        <v>1470</v>
      </c>
      <c r="C352" s="4" t="s">
        <v>1471</v>
      </c>
      <c r="D352" s="4"/>
      <c r="E352" s="4" t="s">
        <v>1469</v>
      </c>
      <c r="F352" s="4"/>
      <c r="G352" s="4" t="s">
        <v>853</v>
      </c>
      <c r="H352" s="5" t="s">
        <v>38</v>
      </c>
    </row>
    <row r="353" spans="1:9" x14ac:dyDescent="0.25">
      <c r="A353" s="4" t="s">
        <v>1472</v>
      </c>
      <c r="B353" s="4" t="s">
        <v>1473</v>
      </c>
      <c r="C353" s="4" t="s">
        <v>1474</v>
      </c>
      <c r="D353" s="4" t="s">
        <v>1475</v>
      </c>
      <c r="E353" s="4" t="s">
        <v>1476</v>
      </c>
      <c r="F353" s="4" t="s">
        <v>1477</v>
      </c>
      <c r="G353" s="4" t="s">
        <v>1478</v>
      </c>
      <c r="H353" s="5" t="s">
        <v>18</v>
      </c>
      <c r="I353" s="6"/>
    </row>
    <row r="354" spans="1:9" x14ac:dyDescent="0.25">
      <c r="A354" s="4" t="s">
        <v>1479</v>
      </c>
      <c r="B354" s="4" t="s">
        <v>1480</v>
      </c>
      <c r="C354" s="4" t="s">
        <v>1481</v>
      </c>
      <c r="D354" s="4" t="s">
        <v>1475</v>
      </c>
      <c r="E354" s="4" t="s">
        <v>1482</v>
      </c>
      <c r="F354" s="4" t="s">
        <v>1477</v>
      </c>
      <c r="G354" s="4" t="s">
        <v>1478</v>
      </c>
      <c r="H354" s="5" t="s">
        <v>18</v>
      </c>
      <c r="I354" s="6"/>
    </row>
    <row r="355" spans="1:9" x14ac:dyDescent="0.25">
      <c r="A355" s="4" t="s">
        <v>1429</v>
      </c>
      <c r="B355" s="4" t="s">
        <v>1483</v>
      </c>
      <c r="C355" s="4" t="s">
        <v>1484</v>
      </c>
      <c r="D355" s="4"/>
      <c r="E355" s="4" t="s">
        <v>1430</v>
      </c>
      <c r="F355" s="4"/>
      <c r="G355" s="4" t="s">
        <v>691</v>
      </c>
      <c r="H355" s="5" t="s">
        <v>38</v>
      </c>
    </row>
    <row r="356" spans="1:9" x14ac:dyDescent="0.25">
      <c r="A356" s="4" t="s">
        <v>1485</v>
      </c>
      <c r="B356" s="4" t="s">
        <v>1486</v>
      </c>
      <c r="C356" s="4" t="s">
        <v>1487</v>
      </c>
      <c r="D356" s="4" t="s">
        <v>197</v>
      </c>
      <c r="E356" s="4" t="s">
        <v>1488</v>
      </c>
      <c r="F356" s="4" t="s">
        <v>199</v>
      </c>
      <c r="G356" s="4" t="s">
        <v>749</v>
      </c>
      <c r="H356" s="5" t="s">
        <v>18</v>
      </c>
      <c r="I356" s="6"/>
    </row>
    <row r="357" spans="1:9" x14ac:dyDescent="0.25">
      <c r="A357" s="4" t="s">
        <v>1489</v>
      </c>
      <c r="B357" s="4" t="s">
        <v>1490</v>
      </c>
      <c r="C357" s="4" t="s">
        <v>1491</v>
      </c>
      <c r="D357" s="4" t="s">
        <v>1492</v>
      </c>
      <c r="E357" s="4" t="s">
        <v>1493</v>
      </c>
      <c r="F357" s="4" t="s">
        <v>1494</v>
      </c>
      <c r="G357" s="4" t="s">
        <v>749</v>
      </c>
      <c r="H357" s="5" t="s">
        <v>18</v>
      </c>
      <c r="I357" s="6"/>
    </row>
    <row r="358" spans="1:9" x14ac:dyDescent="0.25">
      <c r="A358" s="4" t="s">
        <v>197</v>
      </c>
      <c r="B358" s="4" t="s">
        <v>1495</v>
      </c>
      <c r="C358" s="4" t="s">
        <v>1496</v>
      </c>
      <c r="D358" s="4"/>
      <c r="E358" s="4" t="s">
        <v>199</v>
      </c>
      <c r="F358" s="4"/>
      <c r="G358" s="4" t="s">
        <v>691</v>
      </c>
      <c r="H358" s="5" t="s">
        <v>38</v>
      </c>
    </row>
    <row r="359" spans="1:9" x14ac:dyDescent="0.25">
      <c r="A359" s="4" t="s">
        <v>1497</v>
      </c>
      <c r="B359" s="4" t="s">
        <v>1498</v>
      </c>
      <c r="C359" s="4" t="s">
        <v>1499</v>
      </c>
      <c r="D359" s="4" t="s">
        <v>197</v>
      </c>
      <c r="E359" s="4" t="s">
        <v>1500</v>
      </c>
      <c r="F359" s="4" t="s">
        <v>199</v>
      </c>
      <c r="G359" s="4" t="s">
        <v>684</v>
      </c>
      <c r="H359" s="5" t="s">
        <v>18</v>
      </c>
      <c r="I359" s="6"/>
    </row>
    <row r="360" spans="1:9" x14ac:dyDescent="0.25">
      <c r="A360" s="4" t="s">
        <v>1501</v>
      </c>
      <c r="B360" s="4" t="s">
        <v>1502</v>
      </c>
      <c r="C360" s="4" t="s">
        <v>1503</v>
      </c>
      <c r="D360" s="4" t="s">
        <v>197</v>
      </c>
      <c r="E360" s="4" t="s">
        <v>1504</v>
      </c>
      <c r="F360" s="4" t="s">
        <v>199</v>
      </c>
      <c r="G360" s="4" t="s">
        <v>871</v>
      </c>
      <c r="H360" s="5" t="s">
        <v>18</v>
      </c>
      <c r="I360" s="6" t="s">
        <v>44</v>
      </c>
    </row>
    <row r="361" spans="1:9" x14ac:dyDescent="0.25">
      <c r="A361" s="4" t="s">
        <v>1505</v>
      </c>
      <c r="B361" s="4" t="s">
        <v>1506</v>
      </c>
      <c r="C361" s="4" t="s">
        <v>1507</v>
      </c>
      <c r="D361" s="4" t="s">
        <v>197</v>
      </c>
      <c r="E361" s="4" t="s">
        <v>1508</v>
      </c>
      <c r="F361" s="4" t="s">
        <v>199</v>
      </c>
      <c r="G361" s="4" t="s">
        <v>871</v>
      </c>
      <c r="H361" s="5" t="s">
        <v>18</v>
      </c>
      <c r="I361" s="6" t="s">
        <v>876</v>
      </c>
    </row>
    <row r="362" spans="1:9" x14ac:dyDescent="0.25">
      <c r="A362" s="4" t="s">
        <v>1509</v>
      </c>
      <c r="B362" s="4" t="s">
        <v>1510</v>
      </c>
      <c r="C362" s="4" t="s">
        <v>1511</v>
      </c>
      <c r="D362" s="4" t="s">
        <v>197</v>
      </c>
      <c r="E362" s="4" t="s">
        <v>1512</v>
      </c>
      <c r="F362" s="4" t="s">
        <v>199</v>
      </c>
      <c r="G362" s="4" t="s">
        <v>881</v>
      </c>
      <c r="H362" s="5" t="s">
        <v>18</v>
      </c>
      <c r="I362" s="6" t="s">
        <v>876</v>
      </c>
    </row>
    <row r="363" spans="1:9" x14ac:dyDescent="0.25">
      <c r="A363" s="4" t="s">
        <v>1513</v>
      </c>
      <c r="B363" s="4" t="s">
        <v>1514</v>
      </c>
      <c r="C363" s="4" t="s">
        <v>1515</v>
      </c>
      <c r="D363" s="4" t="s">
        <v>1429</v>
      </c>
      <c r="E363" s="4" t="s">
        <v>1516</v>
      </c>
      <c r="F363" s="4" t="s">
        <v>1430</v>
      </c>
      <c r="G363" s="4" t="s">
        <v>861</v>
      </c>
      <c r="H363" s="5" t="s">
        <v>18</v>
      </c>
      <c r="I363" s="6"/>
    </row>
    <row r="364" spans="1:9" x14ac:dyDescent="0.25">
      <c r="A364" s="4" t="s">
        <v>1517</v>
      </c>
      <c r="B364" s="4" t="s">
        <v>1518</v>
      </c>
      <c r="C364" s="4" t="s">
        <v>1519</v>
      </c>
      <c r="D364" s="4" t="s">
        <v>1520</v>
      </c>
      <c r="E364" s="4" t="s">
        <v>1521</v>
      </c>
      <c r="F364" s="4" t="s">
        <v>1522</v>
      </c>
      <c r="G364" s="4" t="s">
        <v>1122</v>
      </c>
      <c r="H364" s="5" t="s">
        <v>18</v>
      </c>
      <c r="I364" s="6" t="s">
        <v>876</v>
      </c>
    </row>
    <row r="365" spans="1:9" x14ac:dyDescent="0.25">
      <c r="A365" s="4" t="s">
        <v>1520</v>
      </c>
      <c r="B365" s="4" t="s">
        <v>1523</v>
      </c>
      <c r="C365" s="4" t="s">
        <v>1523</v>
      </c>
      <c r="D365" s="4"/>
      <c r="E365" s="4" t="s">
        <v>1522</v>
      </c>
      <c r="F365" s="4"/>
      <c r="G365" s="4" t="s">
        <v>691</v>
      </c>
      <c r="H365" s="5" t="s">
        <v>38</v>
      </c>
    </row>
    <row r="366" spans="1:9" x14ac:dyDescent="0.25">
      <c r="A366" s="4" t="s">
        <v>1492</v>
      </c>
      <c r="B366" s="4" t="s">
        <v>1524</v>
      </c>
      <c r="C366" s="4" t="s">
        <v>1525</v>
      </c>
      <c r="D366" s="4"/>
      <c r="E366" s="4" t="s">
        <v>1494</v>
      </c>
      <c r="F366" s="4"/>
      <c r="G366" s="4" t="s">
        <v>691</v>
      </c>
      <c r="H366" s="5" t="s">
        <v>38</v>
      </c>
    </row>
    <row r="367" spans="1:9" x14ac:dyDescent="0.25">
      <c r="A367" s="4" t="s">
        <v>1526</v>
      </c>
      <c r="B367" s="4" t="s">
        <v>1527</v>
      </c>
      <c r="C367" s="4" t="s">
        <v>1528</v>
      </c>
      <c r="D367" s="4" t="s">
        <v>1529</v>
      </c>
      <c r="E367" s="4" t="s">
        <v>1530</v>
      </c>
      <c r="F367" s="4" t="s">
        <v>1531</v>
      </c>
      <c r="G367" s="4" t="s">
        <v>1532</v>
      </c>
      <c r="H367" s="5" t="s">
        <v>18</v>
      </c>
      <c r="I367" s="6"/>
    </row>
    <row r="368" spans="1:9" x14ac:dyDescent="0.25">
      <c r="A368" s="4" t="s">
        <v>1533</v>
      </c>
      <c r="B368" s="4" t="s">
        <v>1534</v>
      </c>
      <c r="C368" s="4" t="s">
        <v>1535</v>
      </c>
      <c r="D368" s="4" t="s">
        <v>1529</v>
      </c>
      <c r="E368" s="4" t="s">
        <v>1536</v>
      </c>
      <c r="F368" s="4" t="s">
        <v>1531</v>
      </c>
      <c r="G368" s="4" t="s">
        <v>1532</v>
      </c>
      <c r="H368" s="5" t="s">
        <v>18</v>
      </c>
      <c r="I368" s="6"/>
    </row>
    <row r="369" spans="1:9" x14ac:dyDescent="0.25">
      <c r="A369" s="4" t="s">
        <v>1537</v>
      </c>
      <c r="B369" s="4" t="s">
        <v>1538</v>
      </c>
      <c r="C369" s="4" t="s">
        <v>1539</v>
      </c>
      <c r="D369" s="4" t="s">
        <v>1529</v>
      </c>
      <c r="E369" s="4" t="s">
        <v>1540</v>
      </c>
      <c r="F369" s="4" t="s">
        <v>1531</v>
      </c>
      <c r="G369" s="4" t="s">
        <v>1115</v>
      </c>
      <c r="H369" s="5" t="s">
        <v>18</v>
      </c>
      <c r="I369" s="6" t="s">
        <v>876</v>
      </c>
    </row>
    <row r="370" spans="1:9" x14ac:dyDescent="0.25">
      <c r="A370" s="4" t="s">
        <v>1541</v>
      </c>
      <c r="B370" s="4" t="s">
        <v>1542</v>
      </c>
      <c r="C370" s="4" t="s">
        <v>1543</v>
      </c>
      <c r="D370" s="4" t="s">
        <v>1544</v>
      </c>
      <c r="E370" s="4" t="s">
        <v>1545</v>
      </c>
      <c r="F370" s="4" t="s">
        <v>1546</v>
      </c>
      <c r="G370" s="4" t="s">
        <v>1115</v>
      </c>
      <c r="H370" s="5" t="s">
        <v>18</v>
      </c>
      <c r="I370" s="6" t="s">
        <v>876</v>
      </c>
    </row>
    <row r="371" spans="1:9" x14ac:dyDescent="0.25">
      <c r="A371" s="4" t="s">
        <v>1547</v>
      </c>
      <c r="B371" s="4" t="s">
        <v>1548</v>
      </c>
      <c r="C371" s="4" t="s">
        <v>1549</v>
      </c>
      <c r="D371" s="4" t="s">
        <v>1544</v>
      </c>
      <c r="E371" s="4" t="s">
        <v>1550</v>
      </c>
      <c r="F371" s="4" t="s">
        <v>1546</v>
      </c>
      <c r="G371" s="4" t="s">
        <v>1551</v>
      </c>
      <c r="H371" s="5" t="s">
        <v>18</v>
      </c>
      <c r="I371" s="6"/>
    </row>
    <row r="372" spans="1:9" x14ac:dyDescent="0.25">
      <c r="A372" s="4" t="s">
        <v>1552</v>
      </c>
      <c r="B372" s="4" t="s">
        <v>1553</v>
      </c>
      <c r="C372" s="4" t="s">
        <v>1554</v>
      </c>
      <c r="D372" s="4" t="s">
        <v>1544</v>
      </c>
      <c r="E372" s="4" t="s">
        <v>1555</v>
      </c>
      <c r="F372" s="4" t="s">
        <v>1546</v>
      </c>
      <c r="G372" s="4" t="s">
        <v>1478</v>
      </c>
      <c r="H372" s="5" t="s">
        <v>18</v>
      </c>
      <c r="I372" s="6"/>
    </row>
    <row r="373" spans="1:9" x14ac:dyDescent="0.25">
      <c r="A373" s="4" t="s">
        <v>1556</v>
      </c>
      <c r="B373" s="4" t="s">
        <v>1557</v>
      </c>
      <c r="C373" s="4" t="s">
        <v>1558</v>
      </c>
      <c r="D373" s="4" t="s">
        <v>1544</v>
      </c>
      <c r="E373" s="4" t="s">
        <v>1559</v>
      </c>
      <c r="F373" s="4" t="s">
        <v>1546</v>
      </c>
      <c r="G373" s="4" t="s">
        <v>1478</v>
      </c>
      <c r="H373" s="5" t="s">
        <v>18</v>
      </c>
      <c r="I373" s="6"/>
    </row>
    <row r="374" spans="1:9" x14ac:dyDescent="0.25">
      <c r="A374" s="4" t="s">
        <v>1560</v>
      </c>
      <c r="B374" s="4" t="s">
        <v>1561</v>
      </c>
      <c r="C374" s="4" t="s">
        <v>1562</v>
      </c>
      <c r="D374" s="4" t="s">
        <v>1544</v>
      </c>
      <c r="E374" s="4" t="s">
        <v>1563</v>
      </c>
      <c r="F374" s="4" t="s">
        <v>1546</v>
      </c>
      <c r="G374" s="4" t="s">
        <v>1564</v>
      </c>
      <c r="H374" s="5" t="s">
        <v>18</v>
      </c>
      <c r="I374" s="6"/>
    </row>
    <row r="375" spans="1:9" x14ac:dyDescent="0.25">
      <c r="A375" s="4" t="s">
        <v>1565</v>
      </c>
      <c r="B375" s="4" t="s">
        <v>1566</v>
      </c>
      <c r="C375" s="4" t="s">
        <v>1567</v>
      </c>
      <c r="D375" s="4" t="s">
        <v>1544</v>
      </c>
      <c r="E375" s="4" t="s">
        <v>1568</v>
      </c>
      <c r="F375" s="4" t="s">
        <v>1546</v>
      </c>
      <c r="G375" s="4" t="s">
        <v>1115</v>
      </c>
      <c r="H375" s="5" t="s">
        <v>18</v>
      </c>
      <c r="I375" s="6" t="s">
        <v>876</v>
      </c>
    </row>
    <row r="376" spans="1:9" x14ac:dyDescent="0.25">
      <c r="A376" s="4" t="s">
        <v>1569</v>
      </c>
      <c r="B376" s="4" t="s">
        <v>1570</v>
      </c>
      <c r="C376" s="4" t="s">
        <v>1571</v>
      </c>
      <c r="D376" s="4" t="s">
        <v>1544</v>
      </c>
      <c r="E376" s="4" t="s">
        <v>1572</v>
      </c>
      <c r="F376" s="4" t="s">
        <v>1546</v>
      </c>
      <c r="G376" s="4" t="s">
        <v>1573</v>
      </c>
      <c r="H376" s="5" t="s">
        <v>18</v>
      </c>
      <c r="I376" s="6"/>
    </row>
    <row r="377" spans="1:9" x14ac:dyDescent="0.25">
      <c r="A377" s="4" t="s">
        <v>1574</v>
      </c>
      <c r="B377" s="4" t="s">
        <v>1575</v>
      </c>
      <c r="C377" s="4" t="s">
        <v>1576</v>
      </c>
      <c r="D377" s="4" t="s">
        <v>1577</v>
      </c>
      <c r="E377" s="4" t="s">
        <v>1578</v>
      </c>
      <c r="F377" s="4" t="s">
        <v>1579</v>
      </c>
      <c r="G377" s="4" t="s">
        <v>1478</v>
      </c>
      <c r="H377" s="5" t="s">
        <v>18</v>
      </c>
      <c r="I377" s="6"/>
    </row>
    <row r="378" spans="1:9" x14ac:dyDescent="0.25">
      <c r="A378" s="4" t="s">
        <v>1580</v>
      </c>
      <c r="B378" s="4" t="s">
        <v>1581</v>
      </c>
      <c r="C378" s="4" t="s">
        <v>1582</v>
      </c>
      <c r="D378" s="4" t="s">
        <v>1577</v>
      </c>
      <c r="E378" s="4" t="s">
        <v>1583</v>
      </c>
      <c r="F378" s="4" t="s">
        <v>1579</v>
      </c>
      <c r="G378" s="4" t="s">
        <v>1115</v>
      </c>
      <c r="H378" s="5" t="s">
        <v>18</v>
      </c>
      <c r="I378" s="6" t="s">
        <v>44</v>
      </c>
    </row>
    <row r="379" spans="1:9" x14ac:dyDescent="0.25">
      <c r="A379" s="4" t="s">
        <v>1584</v>
      </c>
      <c r="B379" s="4" t="s">
        <v>1585</v>
      </c>
      <c r="C379" s="4" t="s">
        <v>1586</v>
      </c>
      <c r="D379" s="4" t="s">
        <v>1577</v>
      </c>
      <c r="E379" s="4" t="s">
        <v>1587</v>
      </c>
      <c r="F379" s="4" t="s">
        <v>1579</v>
      </c>
      <c r="G379" s="4" t="s">
        <v>1115</v>
      </c>
      <c r="H379" s="5" t="s">
        <v>18</v>
      </c>
      <c r="I379" s="6" t="s">
        <v>876</v>
      </c>
    </row>
    <row r="380" spans="1:9" x14ac:dyDescent="0.25">
      <c r="A380" s="4" t="s">
        <v>1588</v>
      </c>
      <c r="B380" s="4" t="s">
        <v>1589</v>
      </c>
      <c r="C380" s="4" t="s">
        <v>1590</v>
      </c>
      <c r="D380" s="4" t="s">
        <v>1577</v>
      </c>
      <c r="E380" s="4" t="s">
        <v>1591</v>
      </c>
      <c r="F380" s="4" t="s">
        <v>1579</v>
      </c>
      <c r="G380" s="4" t="s">
        <v>1115</v>
      </c>
      <c r="H380" s="5" t="s">
        <v>18</v>
      </c>
      <c r="I380" s="6" t="s">
        <v>876</v>
      </c>
    </row>
    <row r="381" spans="1:9" x14ac:dyDescent="0.25">
      <c r="A381" s="4" t="s">
        <v>1592</v>
      </c>
      <c r="B381" s="4" t="s">
        <v>1593</v>
      </c>
      <c r="C381" s="4" t="s">
        <v>1594</v>
      </c>
      <c r="D381" s="4" t="s">
        <v>1577</v>
      </c>
      <c r="E381" s="4" t="s">
        <v>1595</v>
      </c>
      <c r="F381" s="4" t="s">
        <v>1579</v>
      </c>
      <c r="G381" s="4" t="s">
        <v>1478</v>
      </c>
      <c r="H381" s="5" t="s">
        <v>18</v>
      </c>
      <c r="I381" s="6"/>
    </row>
    <row r="382" spans="1:9" x14ac:dyDescent="0.25">
      <c r="A382" s="4" t="s">
        <v>1596</v>
      </c>
      <c r="B382" s="4" t="s">
        <v>1597</v>
      </c>
      <c r="C382" s="4" t="s">
        <v>1598</v>
      </c>
      <c r="D382" s="4" t="s">
        <v>1577</v>
      </c>
      <c r="E382" s="4" t="s">
        <v>1599</v>
      </c>
      <c r="F382" s="4" t="s">
        <v>1579</v>
      </c>
      <c r="G382" s="4" t="s">
        <v>1478</v>
      </c>
      <c r="H382" s="5" t="s">
        <v>18</v>
      </c>
      <c r="I382" s="6"/>
    </row>
    <row r="383" spans="1:9" x14ac:dyDescent="0.25">
      <c r="A383" s="4" t="s">
        <v>1600</v>
      </c>
      <c r="B383" s="4" t="s">
        <v>1601</v>
      </c>
      <c r="C383" s="4" t="s">
        <v>1602</v>
      </c>
      <c r="D383" s="4" t="s">
        <v>1577</v>
      </c>
      <c r="E383" s="4" t="s">
        <v>1603</v>
      </c>
      <c r="F383" s="4" t="s">
        <v>1579</v>
      </c>
      <c r="G383" s="4" t="s">
        <v>1478</v>
      </c>
      <c r="H383" s="5" t="s">
        <v>18</v>
      </c>
      <c r="I383" s="6"/>
    </row>
    <row r="384" spans="1:9" x14ac:dyDescent="0.25">
      <c r="A384" s="4" t="s">
        <v>1604</v>
      </c>
      <c r="B384" s="4" t="s">
        <v>1605</v>
      </c>
      <c r="C384" s="4" t="s">
        <v>1606</v>
      </c>
      <c r="D384" s="4" t="s">
        <v>1607</v>
      </c>
      <c r="E384" s="4" t="s">
        <v>1608</v>
      </c>
      <c r="F384" s="4" t="s">
        <v>1609</v>
      </c>
      <c r="G384" s="4" t="s">
        <v>525</v>
      </c>
      <c r="H384" s="5" t="s">
        <v>18</v>
      </c>
      <c r="I384" s="6"/>
    </row>
    <row r="385" spans="1:9" x14ac:dyDescent="0.25">
      <c r="A385" s="4" t="s">
        <v>1610</v>
      </c>
      <c r="B385" s="4" t="s">
        <v>1611</v>
      </c>
      <c r="C385" s="4" t="s">
        <v>1612</v>
      </c>
      <c r="D385" s="4" t="s">
        <v>1607</v>
      </c>
      <c r="E385" s="4" t="s">
        <v>1613</v>
      </c>
      <c r="F385" s="4" t="s">
        <v>1609</v>
      </c>
      <c r="G385" s="4" t="s">
        <v>1115</v>
      </c>
      <c r="H385" s="5" t="s">
        <v>18</v>
      </c>
      <c r="I385" s="6" t="s">
        <v>876</v>
      </c>
    </row>
    <row r="386" spans="1:9" x14ac:dyDescent="0.25">
      <c r="A386" s="4" t="s">
        <v>1614</v>
      </c>
      <c r="B386" s="4" t="s">
        <v>1615</v>
      </c>
      <c r="C386" s="4" t="s">
        <v>1616</v>
      </c>
      <c r="D386" s="4" t="s">
        <v>1475</v>
      </c>
      <c r="E386" s="4" t="s">
        <v>1617</v>
      </c>
      <c r="F386" s="4" t="s">
        <v>1477</v>
      </c>
      <c r="G386" s="4" t="s">
        <v>1564</v>
      </c>
      <c r="H386" s="5" t="s">
        <v>18</v>
      </c>
      <c r="I386" s="6"/>
    </row>
    <row r="387" spans="1:9" x14ac:dyDescent="0.25">
      <c r="A387" s="4" t="s">
        <v>1618</v>
      </c>
      <c r="B387" s="4" t="s">
        <v>1619</v>
      </c>
      <c r="C387" s="4" t="s">
        <v>1620</v>
      </c>
      <c r="D387" s="4" t="s">
        <v>1475</v>
      </c>
      <c r="E387" s="4" t="s">
        <v>1621</v>
      </c>
      <c r="F387" s="4" t="s">
        <v>1477</v>
      </c>
      <c r="G387" s="4" t="s">
        <v>1622</v>
      </c>
      <c r="H387" s="5" t="s">
        <v>18</v>
      </c>
      <c r="I387" s="6"/>
    </row>
    <row r="388" spans="1:9" x14ac:dyDescent="0.25">
      <c r="A388" s="4" t="s">
        <v>1623</v>
      </c>
      <c r="B388" s="4" t="s">
        <v>1624</v>
      </c>
      <c r="C388" s="4" t="s">
        <v>1625</v>
      </c>
      <c r="D388" s="4" t="s">
        <v>1475</v>
      </c>
      <c r="E388" s="4" t="s">
        <v>1626</v>
      </c>
      <c r="F388" s="4" t="s">
        <v>1477</v>
      </c>
      <c r="G388" s="4" t="s">
        <v>1532</v>
      </c>
      <c r="H388" s="5" t="s">
        <v>18</v>
      </c>
      <c r="I388" s="6"/>
    </row>
    <row r="389" spans="1:9" x14ac:dyDescent="0.25">
      <c r="A389" s="4" t="s">
        <v>1627</v>
      </c>
      <c r="B389" s="4" t="s">
        <v>1628</v>
      </c>
      <c r="C389" s="4" t="s">
        <v>1629</v>
      </c>
      <c r="D389" s="4" t="s">
        <v>1475</v>
      </c>
      <c r="E389" s="4" t="s">
        <v>1630</v>
      </c>
      <c r="F389" s="4" t="s">
        <v>1477</v>
      </c>
      <c r="G389" s="4" t="s">
        <v>1532</v>
      </c>
      <c r="H389" s="5" t="s">
        <v>18</v>
      </c>
      <c r="I389" s="6"/>
    </row>
    <row r="390" spans="1:9" x14ac:dyDescent="0.25">
      <c r="A390" s="4" t="s">
        <v>1631</v>
      </c>
      <c r="B390" s="4" t="s">
        <v>1632</v>
      </c>
      <c r="C390" s="4" t="s">
        <v>1633</v>
      </c>
      <c r="D390" s="4" t="s">
        <v>267</v>
      </c>
      <c r="E390" s="4" t="s">
        <v>1634</v>
      </c>
      <c r="F390" s="4" t="s">
        <v>269</v>
      </c>
      <c r="G390" s="4" t="s">
        <v>1635</v>
      </c>
      <c r="H390" s="5" t="s">
        <v>18</v>
      </c>
      <c r="I390" s="6" t="s">
        <v>44</v>
      </c>
    </row>
    <row r="391" spans="1:9" x14ac:dyDescent="0.25">
      <c r="A391" s="4" t="s">
        <v>1636</v>
      </c>
      <c r="B391" s="4" t="s">
        <v>1637</v>
      </c>
      <c r="C391" s="4" t="s">
        <v>1638</v>
      </c>
      <c r="D391" s="4" t="s">
        <v>267</v>
      </c>
      <c r="E391" s="4" t="s">
        <v>1639</v>
      </c>
      <c r="F391" s="4" t="s">
        <v>269</v>
      </c>
      <c r="G391" s="4" t="s">
        <v>1635</v>
      </c>
      <c r="H391" s="5" t="s">
        <v>18</v>
      </c>
      <c r="I391" s="6" t="s">
        <v>876</v>
      </c>
    </row>
    <row r="392" spans="1:9" x14ac:dyDescent="0.25">
      <c r="A392" s="4" t="s">
        <v>1640</v>
      </c>
      <c r="B392" s="4" t="s">
        <v>1641</v>
      </c>
      <c r="C392" s="4" t="s">
        <v>1642</v>
      </c>
      <c r="D392" s="4" t="s">
        <v>1607</v>
      </c>
      <c r="E392" s="4" t="s">
        <v>1643</v>
      </c>
      <c r="F392" s="4" t="s">
        <v>1609</v>
      </c>
      <c r="G392" s="4" t="s">
        <v>1478</v>
      </c>
      <c r="H392" s="5" t="s">
        <v>18</v>
      </c>
      <c r="I392" s="6"/>
    </row>
    <row r="393" spans="1:9" x14ac:dyDescent="0.25">
      <c r="A393" s="4" t="s">
        <v>1644</v>
      </c>
      <c r="B393" s="4" t="s">
        <v>1645</v>
      </c>
      <c r="C393" s="4" t="s">
        <v>1646</v>
      </c>
      <c r="D393" s="4" t="s">
        <v>1475</v>
      </c>
      <c r="E393" s="4" t="s">
        <v>1647</v>
      </c>
      <c r="F393" s="4" t="s">
        <v>1477</v>
      </c>
      <c r="G393" s="4" t="s">
        <v>1478</v>
      </c>
      <c r="H393" s="5" t="s">
        <v>18</v>
      </c>
      <c r="I393" s="6"/>
    </row>
    <row r="394" spans="1:9" x14ac:dyDescent="0.25">
      <c r="A394" s="4" t="s">
        <v>1648</v>
      </c>
      <c r="B394" s="4" t="s">
        <v>1649</v>
      </c>
      <c r="C394" s="4" t="s">
        <v>1650</v>
      </c>
      <c r="D394" s="4" t="s">
        <v>1475</v>
      </c>
      <c r="E394" s="4" t="s">
        <v>1651</v>
      </c>
      <c r="F394" s="4" t="s">
        <v>1477</v>
      </c>
      <c r="G394" s="4" t="s">
        <v>1564</v>
      </c>
      <c r="H394" s="5" t="s">
        <v>18</v>
      </c>
      <c r="I394" s="6"/>
    </row>
    <row r="395" spans="1:9" x14ac:dyDescent="0.25">
      <c r="A395" s="4" t="s">
        <v>1652</v>
      </c>
      <c r="B395" s="4" t="s">
        <v>1653</v>
      </c>
      <c r="C395" s="4" t="s">
        <v>1654</v>
      </c>
      <c r="D395" s="4" t="s">
        <v>1607</v>
      </c>
      <c r="E395" s="4" t="s">
        <v>1655</v>
      </c>
      <c r="F395" s="4" t="s">
        <v>1609</v>
      </c>
      <c r="G395" s="4" t="s">
        <v>1656</v>
      </c>
      <c r="H395" s="5" t="s">
        <v>18</v>
      </c>
      <c r="I395" s="6" t="s">
        <v>44</v>
      </c>
    </row>
    <row r="396" spans="1:9" x14ac:dyDescent="0.25">
      <c r="A396" s="4" t="s">
        <v>1657</v>
      </c>
      <c r="B396" s="4" t="s">
        <v>1658</v>
      </c>
      <c r="C396" s="4" t="s">
        <v>1659</v>
      </c>
      <c r="D396" s="4" t="s">
        <v>267</v>
      </c>
      <c r="E396" s="4" t="s">
        <v>1660</v>
      </c>
      <c r="F396" s="4" t="s">
        <v>269</v>
      </c>
      <c r="G396" s="4" t="s">
        <v>1115</v>
      </c>
      <c r="H396" s="5" t="s">
        <v>18</v>
      </c>
      <c r="I396" s="6" t="s">
        <v>44</v>
      </c>
    </row>
    <row r="397" spans="1:9" x14ac:dyDescent="0.25">
      <c r="A397" s="4" t="s">
        <v>1661</v>
      </c>
      <c r="B397" s="4" t="s">
        <v>1662</v>
      </c>
      <c r="C397" s="4" t="s">
        <v>1663</v>
      </c>
      <c r="D397" s="4" t="s">
        <v>1607</v>
      </c>
      <c r="E397" s="4" t="s">
        <v>1664</v>
      </c>
      <c r="F397" s="4" t="s">
        <v>1609</v>
      </c>
      <c r="G397" s="4" t="s">
        <v>1656</v>
      </c>
      <c r="H397" s="5" t="s">
        <v>18</v>
      </c>
      <c r="I397" s="6" t="s">
        <v>876</v>
      </c>
    </row>
    <row r="398" spans="1:9" x14ac:dyDescent="0.25">
      <c r="A398" s="4" t="s">
        <v>1665</v>
      </c>
      <c r="B398" s="4" t="s">
        <v>1666</v>
      </c>
      <c r="C398" s="4" t="s">
        <v>1667</v>
      </c>
      <c r="D398" s="4" t="s">
        <v>1607</v>
      </c>
      <c r="E398" s="4" t="s">
        <v>1668</v>
      </c>
      <c r="F398" s="4" t="s">
        <v>1609</v>
      </c>
      <c r="G398" s="4" t="s">
        <v>1669</v>
      </c>
      <c r="H398" s="5" t="s">
        <v>18</v>
      </c>
      <c r="I398" s="6" t="s">
        <v>876</v>
      </c>
    </row>
    <row r="399" spans="1:9" x14ac:dyDescent="0.25">
      <c r="A399" s="4" t="s">
        <v>1670</v>
      </c>
      <c r="B399" s="4" t="s">
        <v>1671</v>
      </c>
      <c r="C399" s="4" t="s">
        <v>1672</v>
      </c>
      <c r="D399" s="4" t="s">
        <v>267</v>
      </c>
      <c r="E399" s="4" t="s">
        <v>1673</v>
      </c>
      <c r="F399" s="4" t="s">
        <v>269</v>
      </c>
      <c r="G399" s="4" t="s">
        <v>1115</v>
      </c>
      <c r="H399" s="5" t="s">
        <v>18</v>
      </c>
      <c r="I399" s="6" t="s">
        <v>876</v>
      </c>
    </row>
    <row r="400" spans="1:9" x14ac:dyDescent="0.25">
      <c r="A400" s="4" t="s">
        <v>1674</v>
      </c>
      <c r="B400" s="4" t="s">
        <v>1675</v>
      </c>
      <c r="C400" s="4" t="s">
        <v>1676</v>
      </c>
      <c r="D400" s="4" t="s">
        <v>267</v>
      </c>
      <c r="E400" s="4" t="s">
        <v>1677</v>
      </c>
      <c r="F400" s="4" t="s">
        <v>269</v>
      </c>
      <c r="G400" s="4" t="s">
        <v>1678</v>
      </c>
      <c r="H400" s="5" t="s">
        <v>18</v>
      </c>
      <c r="I400" s="6" t="s">
        <v>876</v>
      </c>
    </row>
    <row r="401" spans="1:9" x14ac:dyDescent="0.25">
      <c r="A401" s="4" t="s">
        <v>1544</v>
      </c>
      <c r="B401" s="4" t="s">
        <v>1679</v>
      </c>
      <c r="C401" s="4" t="s">
        <v>1680</v>
      </c>
      <c r="D401" s="4"/>
      <c r="E401" s="4" t="s">
        <v>1546</v>
      </c>
      <c r="F401" s="4"/>
      <c r="G401" s="4" t="s">
        <v>691</v>
      </c>
      <c r="H401" s="5" t="s">
        <v>38</v>
      </c>
    </row>
    <row r="402" spans="1:9" x14ac:dyDescent="0.25">
      <c r="A402" s="4" t="s">
        <v>1475</v>
      </c>
      <c r="B402" s="4" t="s">
        <v>1681</v>
      </c>
      <c r="C402" s="4" t="s">
        <v>1682</v>
      </c>
      <c r="D402" s="4"/>
      <c r="E402" s="4" t="s">
        <v>1477</v>
      </c>
      <c r="F402" s="4"/>
      <c r="G402" s="4" t="s">
        <v>691</v>
      </c>
      <c r="H402" s="5" t="s">
        <v>38</v>
      </c>
    </row>
    <row r="403" spans="1:9" x14ac:dyDescent="0.25">
      <c r="A403" s="4" t="s">
        <v>1683</v>
      </c>
      <c r="B403" s="4" t="s">
        <v>1684</v>
      </c>
      <c r="C403" s="4" t="s">
        <v>1685</v>
      </c>
      <c r="D403" s="4" t="s">
        <v>1607</v>
      </c>
      <c r="E403" s="4" t="s">
        <v>1686</v>
      </c>
      <c r="F403" s="4" t="s">
        <v>1609</v>
      </c>
      <c r="G403" s="4" t="s">
        <v>1687</v>
      </c>
      <c r="H403" s="5" t="s">
        <v>18</v>
      </c>
      <c r="I403" s="6" t="s">
        <v>44</v>
      </c>
    </row>
    <row r="404" spans="1:9" x14ac:dyDescent="0.25">
      <c r="A404" s="4" t="s">
        <v>267</v>
      </c>
      <c r="B404" s="4" t="s">
        <v>1688</v>
      </c>
      <c r="C404" s="4" t="s">
        <v>1689</v>
      </c>
      <c r="D404" s="4"/>
      <c r="E404" s="4" t="s">
        <v>269</v>
      </c>
      <c r="F404" s="4"/>
      <c r="G404" s="4" t="s">
        <v>691</v>
      </c>
      <c r="H404" s="5" t="s">
        <v>38</v>
      </c>
    </row>
    <row r="405" spans="1:9" x14ac:dyDescent="0.25">
      <c r="A405" s="4" t="s">
        <v>1607</v>
      </c>
      <c r="B405" s="4" t="s">
        <v>1690</v>
      </c>
      <c r="C405" s="4" t="s">
        <v>1691</v>
      </c>
      <c r="D405" s="4"/>
      <c r="E405" s="4" t="s">
        <v>1609</v>
      </c>
      <c r="F405" s="4"/>
      <c r="G405" s="4" t="s">
        <v>691</v>
      </c>
      <c r="H405" s="5" t="s">
        <v>38</v>
      </c>
    </row>
    <row r="406" spans="1:9" x14ac:dyDescent="0.25">
      <c r="A406" s="4" t="s">
        <v>1692</v>
      </c>
      <c r="B406" s="4" t="s">
        <v>1693</v>
      </c>
      <c r="C406" s="4" t="s">
        <v>1694</v>
      </c>
      <c r="D406" s="4" t="s">
        <v>1607</v>
      </c>
      <c r="E406" s="4" t="s">
        <v>1695</v>
      </c>
      <c r="F406" s="4" t="s">
        <v>1609</v>
      </c>
      <c r="G406" s="4" t="s">
        <v>871</v>
      </c>
      <c r="H406" s="5" t="s">
        <v>18</v>
      </c>
      <c r="I406" s="6" t="s">
        <v>44</v>
      </c>
    </row>
    <row r="407" spans="1:9" x14ac:dyDescent="0.25">
      <c r="A407" s="4" t="s">
        <v>1696</v>
      </c>
      <c r="B407" s="4" t="s">
        <v>1697</v>
      </c>
      <c r="C407" s="4" t="s">
        <v>1698</v>
      </c>
      <c r="D407" s="4" t="s">
        <v>1607</v>
      </c>
      <c r="E407" s="4" t="s">
        <v>1699</v>
      </c>
      <c r="F407" s="4" t="s">
        <v>1609</v>
      </c>
      <c r="G407" s="4" t="s">
        <v>871</v>
      </c>
      <c r="H407" s="5" t="s">
        <v>18</v>
      </c>
      <c r="I407" s="6" t="s">
        <v>876</v>
      </c>
    </row>
    <row r="408" spans="1:9" x14ac:dyDescent="0.25">
      <c r="A408" s="4" t="s">
        <v>1700</v>
      </c>
      <c r="B408" s="4" t="s">
        <v>1701</v>
      </c>
      <c r="C408" s="4" t="s">
        <v>1702</v>
      </c>
      <c r="D408" s="4" t="s">
        <v>1607</v>
      </c>
      <c r="E408" s="4" t="s">
        <v>1703</v>
      </c>
      <c r="F408" s="4" t="s">
        <v>1609</v>
      </c>
      <c r="G408" s="4" t="s">
        <v>881</v>
      </c>
      <c r="H408" s="5" t="s">
        <v>18</v>
      </c>
      <c r="I408" s="6" t="s">
        <v>876</v>
      </c>
    </row>
    <row r="409" spans="1:9" x14ac:dyDescent="0.25">
      <c r="A409" s="4" t="s">
        <v>1577</v>
      </c>
      <c r="B409" s="4" t="s">
        <v>1704</v>
      </c>
      <c r="C409" s="4" t="s">
        <v>1705</v>
      </c>
      <c r="D409" s="4"/>
      <c r="E409" s="4" t="s">
        <v>1579</v>
      </c>
      <c r="F409" s="4"/>
      <c r="G409" s="4" t="s">
        <v>691</v>
      </c>
      <c r="H409" s="5" t="s">
        <v>38</v>
      </c>
    </row>
    <row r="410" spans="1:9" x14ac:dyDescent="0.25">
      <c r="A410" s="4" t="s">
        <v>314</v>
      </c>
      <c r="B410" s="4" t="s">
        <v>1706</v>
      </c>
      <c r="C410" s="4" t="s">
        <v>1707</v>
      </c>
      <c r="D410" s="4"/>
      <c r="E410" s="4" t="s">
        <v>316</v>
      </c>
      <c r="F410" s="4"/>
      <c r="G410" s="4" t="s">
        <v>691</v>
      </c>
      <c r="H410" s="5" t="s">
        <v>38</v>
      </c>
    </row>
    <row r="411" spans="1:9" x14ac:dyDescent="0.25">
      <c r="A411" s="4" t="s">
        <v>1708</v>
      </c>
      <c r="B411" s="4" t="s">
        <v>1709</v>
      </c>
      <c r="C411" s="4" t="s">
        <v>1710</v>
      </c>
      <c r="D411" s="4"/>
      <c r="E411" s="4" t="s">
        <v>1711</v>
      </c>
      <c r="F411" s="4"/>
      <c r="G411" s="4" t="s">
        <v>525</v>
      </c>
      <c r="H411" s="5" t="s">
        <v>38</v>
      </c>
    </row>
    <row r="412" spans="1:9" x14ac:dyDescent="0.25">
      <c r="A412" s="4" t="s">
        <v>1712</v>
      </c>
      <c r="B412" s="4" t="s">
        <v>1713</v>
      </c>
      <c r="C412" s="4" t="s">
        <v>1714</v>
      </c>
      <c r="D412" s="4" t="s">
        <v>1708</v>
      </c>
      <c r="E412" s="4" t="s">
        <v>1715</v>
      </c>
      <c r="F412" s="4" t="s">
        <v>1711</v>
      </c>
      <c r="G412" s="4" t="s">
        <v>525</v>
      </c>
      <c r="H412" s="5" t="s">
        <v>18</v>
      </c>
      <c r="I412" s="6"/>
    </row>
    <row r="413" spans="1:9" x14ac:dyDescent="0.25">
      <c r="A413" s="4" t="s">
        <v>1716</v>
      </c>
      <c r="B413" s="4" t="s">
        <v>1717</v>
      </c>
      <c r="C413" s="4" t="s">
        <v>1718</v>
      </c>
      <c r="D413" s="4" t="s">
        <v>320</v>
      </c>
      <c r="E413" s="4" t="s">
        <v>1719</v>
      </c>
      <c r="F413" s="4" t="s">
        <v>322</v>
      </c>
      <c r="G413" s="4" t="s">
        <v>1564</v>
      </c>
      <c r="H413" s="5" t="s">
        <v>18</v>
      </c>
      <c r="I413" s="6"/>
    </row>
    <row r="414" spans="1:9" x14ac:dyDescent="0.25">
      <c r="A414" s="4" t="s">
        <v>1720</v>
      </c>
      <c r="B414" s="4" t="s">
        <v>1721</v>
      </c>
      <c r="C414" s="4" t="s">
        <v>1722</v>
      </c>
      <c r="D414" s="4" t="s">
        <v>1723</v>
      </c>
      <c r="E414" s="4" t="s">
        <v>1724</v>
      </c>
      <c r="F414" s="4" t="s">
        <v>1725</v>
      </c>
      <c r="G414" s="4" t="s">
        <v>1115</v>
      </c>
      <c r="H414" s="5" t="s">
        <v>18</v>
      </c>
      <c r="I414" s="6" t="s">
        <v>44</v>
      </c>
    </row>
    <row r="415" spans="1:9" x14ac:dyDescent="0.25">
      <c r="A415" s="4" t="s">
        <v>1726</v>
      </c>
      <c r="B415" s="4" t="s">
        <v>1727</v>
      </c>
      <c r="C415" s="4" t="s">
        <v>1728</v>
      </c>
      <c r="D415" s="4" t="s">
        <v>1723</v>
      </c>
      <c r="E415" s="4" t="s">
        <v>1729</v>
      </c>
      <c r="F415" s="4" t="s">
        <v>1725</v>
      </c>
      <c r="G415" s="4" t="s">
        <v>1115</v>
      </c>
      <c r="H415" s="5" t="s">
        <v>18</v>
      </c>
      <c r="I415" s="6" t="s">
        <v>876</v>
      </c>
    </row>
    <row r="416" spans="1:9" x14ac:dyDescent="0.25">
      <c r="A416" s="4" t="s">
        <v>1730</v>
      </c>
      <c r="B416" s="4" t="s">
        <v>1731</v>
      </c>
      <c r="C416" s="4" t="s">
        <v>1732</v>
      </c>
      <c r="D416" s="4" t="s">
        <v>320</v>
      </c>
      <c r="E416" s="4" t="s">
        <v>1733</v>
      </c>
      <c r="F416" s="4" t="s">
        <v>322</v>
      </c>
      <c r="G416" s="4" t="s">
        <v>1532</v>
      </c>
      <c r="H416" s="5" t="s">
        <v>18</v>
      </c>
      <c r="I416" s="6"/>
    </row>
    <row r="417" spans="1:9" x14ac:dyDescent="0.25">
      <c r="A417" s="4" t="s">
        <v>1734</v>
      </c>
      <c r="B417" s="4" t="s">
        <v>1735</v>
      </c>
      <c r="C417" s="4" t="s">
        <v>1736</v>
      </c>
      <c r="D417" s="4" t="s">
        <v>320</v>
      </c>
      <c r="E417" s="4" t="s">
        <v>1737</v>
      </c>
      <c r="F417" s="4" t="s">
        <v>322</v>
      </c>
      <c r="G417" s="4" t="s">
        <v>891</v>
      </c>
      <c r="H417" s="5" t="s">
        <v>18</v>
      </c>
      <c r="I417" s="6" t="s">
        <v>876</v>
      </c>
    </row>
    <row r="418" spans="1:9" x14ac:dyDescent="0.25">
      <c r="A418" s="4" t="s">
        <v>1738</v>
      </c>
      <c r="B418" s="4" t="s">
        <v>1739</v>
      </c>
      <c r="C418" s="4" t="s">
        <v>1740</v>
      </c>
      <c r="D418" s="4" t="s">
        <v>320</v>
      </c>
      <c r="E418" s="4" t="s">
        <v>1741</v>
      </c>
      <c r="F418" s="4" t="s">
        <v>322</v>
      </c>
      <c r="G418" s="4" t="s">
        <v>525</v>
      </c>
      <c r="H418" s="5" t="s">
        <v>18</v>
      </c>
      <c r="I418" s="6"/>
    </row>
    <row r="419" spans="1:9" x14ac:dyDescent="0.25">
      <c r="A419" s="4" t="s">
        <v>1742</v>
      </c>
      <c r="B419" s="4" t="s">
        <v>1743</v>
      </c>
      <c r="C419" s="4" t="s">
        <v>1744</v>
      </c>
      <c r="D419" s="4" t="s">
        <v>320</v>
      </c>
      <c r="E419" s="4" t="s">
        <v>1745</v>
      </c>
      <c r="F419" s="4" t="s">
        <v>322</v>
      </c>
      <c r="G419" s="4" t="s">
        <v>525</v>
      </c>
      <c r="H419" s="5" t="s">
        <v>18</v>
      </c>
      <c r="I419" s="6"/>
    </row>
    <row r="420" spans="1:9" x14ac:dyDescent="0.25">
      <c r="A420" s="4" t="s">
        <v>320</v>
      </c>
      <c r="B420" s="4" t="s">
        <v>1746</v>
      </c>
      <c r="C420" s="4" t="s">
        <v>1747</v>
      </c>
      <c r="D420" s="4"/>
      <c r="E420" s="4" t="s">
        <v>322</v>
      </c>
      <c r="F420" s="4"/>
      <c r="G420" s="4" t="s">
        <v>691</v>
      </c>
      <c r="H420" s="5" t="s">
        <v>38</v>
      </c>
    </row>
    <row r="421" spans="1:9" x14ac:dyDescent="0.25">
      <c r="A421" s="4" t="s">
        <v>1723</v>
      </c>
      <c r="B421" s="4" t="s">
        <v>1748</v>
      </c>
      <c r="C421" s="4" t="s">
        <v>1749</v>
      </c>
      <c r="D421" s="4"/>
      <c r="E421" s="4" t="s">
        <v>1725</v>
      </c>
      <c r="F421" s="4"/>
      <c r="G421" s="4" t="s">
        <v>691</v>
      </c>
      <c r="H421" s="5" t="s">
        <v>38</v>
      </c>
    </row>
    <row r="422" spans="1:9" x14ac:dyDescent="0.25">
      <c r="A422" s="4" t="s">
        <v>326</v>
      </c>
      <c r="B422" s="4" t="s">
        <v>1750</v>
      </c>
      <c r="C422" s="4" t="s">
        <v>1751</v>
      </c>
      <c r="D422" s="4"/>
      <c r="E422" s="4" t="s">
        <v>328</v>
      </c>
      <c r="F422" s="4"/>
      <c r="G422" s="4" t="s">
        <v>691</v>
      </c>
      <c r="H422" s="5" t="s">
        <v>38</v>
      </c>
    </row>
    <row r="423" spans="1:9" x14ac:dyDescent="0.25">
      <c r="A423" s="4" t="s">
        <v>1752</v>
      </c>
      <c r="B423" s="4" t="s">
        <v>1753</v>
      </c>
      <c r="C423" s="4" t="s">
        <v>1754</v>
      </c>
      <c r="D423" s="4"/>
      <c r="E423" s="4" t="s">
        <v>1755</v>
      </c>
      <c r="F423" s="4"/>
      <c r="G423" s="4" t="s">
        <v>1756</v>
      </c>
      <c r="H423" s="5" t="s">
        <v>38</v>
      </c>
    </row>
    <row r="424" spans="1:9" x14ac:dyDescent="0.25">
      <c r="A424" s="4" t="s">
        <v>1757</v>
      </c>
      <c r="B424" s="4" t="s">
        <v>1758</v>
      </c>
      <c r="C424" s="4" t="s">
        <v>1759</v>
      </c>
      <c r="D424" s="4" t="s">
        <v>1752</v>
      </c>
      <c r="E424" s="4" t="s">
        <v>1760</v>
      </c>
      <c r="F424" s="4" t="s">
        <v>1755</v>
      </c>
      <c r="G424" s="4" t="s">
        <v>818</v>
      </c>
      <c r="H424" s="5" t="s">
        <v>18</v>
      </c>
      <c r="I424" s="6"/>
    </row>
    <row r="425" spans="1:9" x14ac:dyDescent="0.25">
      <c r="A425" s="4" t="s">
        <v>1761</v>
      </c>
      <c r="B425" s="4" t="s">
        <v>1762</v>
      </c>
      <c r="C425" s="4" t="s">
        <v>1763</v>
      </c>
      <c r="D425" s="4"/>
      <c r="E425" s="4" t="s">
        <v>1764</v>
      </c>
      <c r="F425" s="4"/>
      <c r="G425" s="4" t="s">
        <v>1756</v>
      </c>
      <c r="H425" s="5" t="s">
        <v>38</v>
      </c>
    </row>
    <row r="426" spans="1:9" x14ac:dyDescent="0.25">
      <c r="A426" s="4" t="s">
        <v>1765</v>
      </c>
      <c r="B426" s="4" t="s">
        <v>1766</v>
      </c>
      <c r="C426" s="4" t="s">
        <v>1767</v>
      </c>
      <c r="D426" s="4" t="s">
        <v>1761</v>
      </c>
      <c r="E426" s="4" t="s">
        <v>1768</v>
      </c>
      <c r="F426" s="4" t="s">
        <v>1764</v>
      </c>
      <c r="G426" s="4" t="s">
        <v>684</v>
      </c>
      <c r="H426" s="5" t="s">
        <v>18</v>
      </c>
      <c r="I426" s="6"/>
    </row>
    <row r="427" spans="1:9" x14ac:dyDescent="0.25">
      <c r="A427" s="4" t="s">
        <v>1769</v>
      </c>
      <c r="B427" s="4" t="s">
        <v>1770</v>
      </c>
      <c r="C427" s="4" t="s">
        <v>1771</v>
      </c>
      <c r="D427" s="4" t="s">
        <v>1761</v>
      </c>
      <c r="E427" s="4" t="s">
        <v>1772</v>
      </c>
      <c r="F427" s="4" t="s">
        <v>1764</v>
      </c>
      <c r="G427" s="4" t="s">
        <v>749</v>
      </c>
      <c r="H427" s="5" t="s">
        <v>18</v>
      </c>
      <c r="I427" s="6"/>
    </row>
    <row r="428" spans="1:9" x14ac:dyDescent="0.25">
      <c r="A428" s="4" t="s">
        <v>1773</v>
      </c>
      <c r="B428" s="4" t="s">
        <v>1774</v>
      </c>
      <c r="C428" s="4" t="s">
        <v>1775</v>
      </c>
      <c r="D428" s="4" t="s">
        <v>1761</v>
      </c>
      <c r="E428" s="4" t="s">
        <v>1776</v>
      </c>
      <c r="F428" s="4" t="s">
        <v>1764</v>
      </c>
      <c r="G428" s="4" t="s">
        <v>525</v>
      </c>
      <c r="H428" s="5" t="s">
        <v>18</v>
      </c>
      <c r="I428" s="6"/>
    </row>
    <row r="429" spans="1:9" x14ac:dyDescent="0.25">
      <c r="A429" s="4" t="s">
        <v>1777</v>
      </c>
      <c r="B429" s="4" t="s">
        <v>1778</v>
      </c>
      <c r="C429" s="4" t="s">
        <v>1779</v>
      </c>
      <c r="D429" s="4" t="s">
        <v>1761</v>
      </c>
      <c r="E429" s="4" t="s">
        <v>1780</v>
      </c>
      <c r="F429" s="4" t="s">
        <v>1764</v>
      </c>
      <c r="G429" s="4" t="s">
        <v>830</v>
      </c>
      <c r="H429" s="5" t="s">
        <v>18</v>
      </c>
      <c r="I429" s="6"/>
    </row>
    <row r="430" spans="1:9" x14ac:dyDescent="0.25">
      <c r="A430" s="4" t="s">
        <v>1781</v>
      </c>
      <c r="B430" s="4" t="s">
        <v>1782</v>
      </c>
      <c r="C430" s="4" t="s">
        <v>1783</v>
      </c>
      <c r="D430" s="4" t="s">
        <v>1761</v>
      </c>
      <c r="E430" s="4" t="s">
        <v>1784</v>
      </c>
      <c r="F430" s="4" t="s">
        <v>1764</v>
      </c>
      <c r="G430" s="4" t="s">
        <v>850</v>
      </c>
      <c r="H430" s="5" t="s">
        <v>18</v>
      </c>
      <c r="I430" s="6"/>
    </row>
    <row r="431" spans="1:9" x14ac:dyDescent="0.25">
      <c r="A431" s="4" t="s">
        <v>1785</v>
      </c>
      <c r="B431" s="4" t="s">
        <v>1786</v>
      </c>
      <c r="C431" s="4" t="s">
        <v>1787</v>
      </c>
      <c r="D431" s="4" t="s">
        <v>1761</v>
      </c>
      <c r="E431" s="4" t="s">
        <v>1788</v>
      </c>
      <c r="F431" s="4" t="s">
        <v>1764</v>
      </c>
      <c r="G431" s="4" t="s">
        <v>1478</v>
      </c>
      <c r="H431" s="5" t="s">
        <v>18</v>
      </c>
      <c r="I431" s="6"/>
    </row>
    <row r="432" spans="1:9" x14ac:dyDescent="0.25">
      <c r="A432" s="4" t="s">
        <v>445</v>
      </c>
      <c r="B432" s="4" t="s">
        <v>1789</v>
      </c>
      <c r="C432" s="4" t="s">
        <v>1790</v>
      </c>
      <c r="D432" s="4"/>
      <c r="E432" s="4" t="s">
        <v>447</v>
      </c>
      <c r="F432" s="4"/>
      <c r="G432" s="4" t="s">
        <v>691</v>
      </c>
      <c r="H432" s="5" t="s">
        <v>38</v>
      </c>
    </row>
    <row r="433" spans="1:9" x14ac:dyDescent="0.25">
      <c r="A433" s="4" t="s">
        <v>1791</v>
      </c>
      <c r="B433" s="4" t="s">
        <v>1792</v>
      </c>
      <c r="C433" s="4" t="s">
        <v>1793</v>
      </c>
      <c r="D433" s="4" t="s">
        <v>445</v>
      </c>
      <c r="E433" s="4" t="s">
        <v>1794</v>
      </c>
      <c r="F433" s="4" t="s">
        <v>447</v>
      </c>
      <c r="G433" s="4" t="s">
        <v>1795</v>
      </c>
      <c r="H433" s="5" t="s">
        <v>18</v>
      </c>
      <c r="I433" s="6"/>
    </row>
    <row r="434" spans="1:9" x14ac:dyDescent="0.25">
      <c r="A434" s="4" t="s">
        <v>1796</v>
      </c>
      <c r="B434" s="4" t="s">
        <v>1797</v>
      </c>
      <c r="C434" s="4" t="s">
        <v>1798</v>
      </c>
      <c r="D434" s="4" t="s">
        <v>445</v>
      </c>
      <c r="E434" s="4" t="s">
        <v>1799</v>
      </c>
      <c r="F434" s="4" t="s">
        <v>447</v>
      </c>
      <c r="G434" s="4" t="s">
        <v>1795</v>
      </c>
      <c r="H434" s="5" t="s">
        <v>18</v>
      </c>
      <c r="I434" s="6"/>
    </row>
    <row r="435" spans="1:9" x14ac:dyDescent="0.25">
      <c r="A435" s="4" t="s">
        <v>1800</v>
      </c>
      <c r="B435" s="4" t="s">
        <v>1801</v>
      </c>
      <c r="C435" s="4" t="s">
        <v>1802</v>
      </c>
      <c r="D435" s="4" t="s">
        <v>445</v>
      </c>
      <c r="E435" s="4" t="s">
        <v>1800</v>
      </c>
      <c r="F435" s="4" t="s">
        <v>447</v>
      </c>
      <c r="G435" s="4" t="s">
        <v>1431</v>
      </c>
      <c r="H435" s="5" t="s">
        <v>18</v>
      </c>
      <c r="I435" s="6"/>
    </row>
    <row r="436" spans="1:9" x14ac:dyDescent="0.25">
      <c r="A436" s="4" t="s">
        <v>1803</v>
      </c>
      <c r="B436" s="4" t="s">
        <v>1804</v>
      </c>
      <c r="C436" s="4" t="s">
        <v>1805</v>
      </c>
      <c r="D436" s="4" t="s">
        <v>445</v>
      </c>
      <c r="E436" s="4" t="s">
        <v>1806</v>
      </c>
      <c r="F436" s="4" t="s">
        <v>447</v>
      </c>
      <c r="G436" s="4" t="s">
        <v>1795</v>
      </c>
      <c r="H436" s="5" t="s">
        <v>18</v>
      </c>
      <c r="I436" s="6"/>
    </row>
    <row r="437" spans="1:9" x14ac:dyDescent="0.25">
      <c r="A437" s="4" t="s">
        <v>1807</v>
      </c>
      <c r="B437" s="4" t="s">
        <v>1808</v>
      </c>
      <c r="C437" s="4" t="s">
        <v>1809</v>
      </c>
      <c r="D437" s="4" t="s">
        <v>445</v>
      </c>
      <c r="E437" s="4" t="s">
        <v>1810</v>
      </c>
      <c r="F437" s="4" t="s">
        <v>447</v>
      </c>
      <c r="G437" s="4" t="s">
        <v>754</v>
      </c>
      <c r="H437" s="5" t="s">
        <v>18</v>
      </c>
      <c r="I437" s="6"/>
    </row>
    <row r="438" spans="1:9" x14ac:dyDescent="0.25">
      <c r="A438" s="4" t="s">
        <v>1811</v>
      </c>
      <c r="B438" s="4" t="s">
        <v>1812</v>
      </c>
      <c r="C438" s="4" t="s">
        <v>1813</v>
      </c>
      <c r="D438" s="4" t="s">
        <v>445</v>
      </c>
      <c r="E438" s="4" t="s">
        <v>1814</v>
      </c>
      <c r="F438" s="4" t="s">
        <v>447</v>
      </c>
      <c r="G438" s="4" t="s">
        <v>754</v>
      </c>
      <c r="H438" s="5" t="s">
        <v>18</v>
      </c>
      <c r="I438" s="6"/>
    </row>
    <row r="439" spans="1:9" x14ac:dyDescent="0.25">
      <c r="A439" s="4" t="s">
        <v>1815</v>
      </c>
      <c r="B439" s="4" t="s">
        <v>1816</v>
      </c>
      <c r="C439" s="4" t="s">
        <v>1817</v>
      </c>
      <c r="D439" s="4"/>
      <c r="E439" s="4" t="s">
        <v>1818</v>
      </c>
      <c r="F439" s="4"/>
      <c r="G439" s="4" t="s">
        <v>691</v>
      </c>
      <c r="H439" s="5" t="s">
        <v>38</v>
      </c>
    </row>
    <row r="440" spans="1:9" x14ac:dyDescent="0.25">
      <c r="A440" s="4" t="s">
        <v>1819</v>
      </c>
      <c r="B440" s="4" t="s">
        <v>1820</v>
      </c>
      <c r="C440" s="4" t="s">
        <v>1821</v>
      </c>
      <c r="D440" s="4" t="s">
        <v>1815</v>
      </c>
      <c r="E440" s="4" t="s">
        <v>1822</v>
      </c>
      <c r="F440" s="4" t="s">
        <v>1818</v>
      </c>
      <c r="G440" s="4" t="s">
        <v>749</v>
      </c>
      <c r="H440" s="5" t="s">
        <v>18</v>
      </c>
      <c r="I440" s="6"/>
    </row>
    <row r="441" spans="1:9" x14ac:dyDescent="0.25">
      <c r="A441" s="4" t="s">
        <v>619</v>
      </c>
      <c r="B441" s="4" t="s">
        <v>1823</v>
      </c>
      <c r="C441" s="4" t="s">
        <v>1824</v>
      </c>
      <c r="D441" s="4"/>
      <c r="E441" s="4" t="s">
        <v>620</v>
      </c>
      <c r="F441" s="4"/>
      <c r="G441" s="4" t="s">
        <v>691</v>
      </c>
      <c r="H441" s="5" t="s">
        <v>38</v>
      </c>
    </row>
    <row r="442" spans="1:9" x14ac:dyDescent="0.25">
      <c r="A442" s="4" t="s">
        <v>1825</v>
      </c>
      <c r="B442" s="4" t="s">
        <v>1826</v>
      </c>
      <c r="C442" s="4" t="s">
        <v>1827</v>
      </c>
      <c r="D442" s="4"/>
      <c r="E442" s="4" t="s">
        <v>1828</v>
      </c>
      <c r="F442" s="4"/>
      <c r="G442" s="4" t="s">
        <v>691</v>
      </c>
      <c r="H442" s="5" t="s">
        <v>38</v>
      </c>
    </row>
    <row r="443" spans="1:9" x14ac:dyDescent="0.25">
      <c r="A443" s="4" t="s">
        <v>1829</v>
      </c>
      <c r="B443" s="4" t="s">
        <v>1830</v>
      </c>
      <c r="C443" s="4" t="s">
        <v>1831</v>
      </c>
      <c r="D443" s="4" t="s">
        <v>1825</v>
      </c>
      <c r="E443" s="4" t="s">
        <v>1832</v>
      </c>
      <c r="F443" s="4" t="s">
        <v>1828</v>
      </c>
      <c r="G443" s="4" t="s">
        <v>684</v>
      </c>
      <c r="H443" s="5" t="s">
        <v>18</v>
      </c>
      <c r="I443" s="6"/>
    </row>
    <row r="444" spans="1:9" x14ac:dyDescent="0.25">
      <c r="A444" s="4" t="s">
        <v>637</v>
      </c>
      <c r="B444" s="4" t="s">
        <v>1833</v>
      </c>
      <c r="C444" s="4" t="s">
        <v>1834</v>
      </c>
      <c r="D444" s="4"/>
      <c r="E444" s="4" t="s">
        <v>638</v>
      </c>
      <c r="F444" s="4"/>
      <c r="G444" s="4" t="s">
        <v>691</v>
      </c>
      <c r="H444" s="5" t="s">
        <v>38</v>
      </c>
    </row>
    <row r="445" spans="1:9" x14ac:dyDescent="0.25">
      <c r="A445" s="4" t="s">
        <v>564</v>
      </c>
      <c r="B445" s="4" t="s">
        <v>1835</v>
      </c>
      <c r="C445" s="4" t="s">
        <v>1836</v>
      </c>
      <c r="D445" s="4"/>
      <c r="E445" s="4" t="s">
        <v>566</v>
      </c>
      <c r="F445" s="4"/>
      <c r="G445" s="4" t="s">
        <v>691</v>
      </c>
      <c r="H445" s="5" t="s">
        <v>38</v>
      </c>
    </row>
    <row r="446" spans="1:9" x14ac:dyDescent="0.25">
      <c r="A446" s="4" t="s">
        <v>1837</v>
      </c>
      <c r="B446" s="4" t="s">
        <v>1838</v>
      </c>
      <c r="C446" s="4" t="s">
        <v>1839</v>
      </c>
      <c r="D446" s="4" t="s">
        <v>564</v>
      </c>
      <c r="E446" s="4" t="s">
        <v>1840</v>
      </c>
      <c r="F446" s="4" t="s">
        <v>566</v>
      </c>
      <c r="G446" s="4" t="s">
        <v>684</v>
      </c>
      <c r="H446" s="5" t="s">
        <v>18</v>
      </c>
      <c r="I446" s="6"/>
    </row>
    <row r="447" spans="1:9" x14ac:dyDescent="0.25">
      <c r="A447" s="4" t="s">
        <v>1841</v>
      </c>
      <c r="B447" s="4" t="s">
        <v>1842</v>
      </c>
      <c r="C447" s="4" t="s">
        <v>1843</v>
      </c>
      <c r="D447" s="4" t="s">
        <v>564</v>
      </c>
      <c r="E447" s="4" t="s">
        <v>1844</v>
      </c>
      <c r="F447" s="4" t="s">
        <v>566</v>
      </c>
      <c r="G447" s="4" t="s">
        <v>749</v>
      </c>
      <c r="H447" s="5" t="s">
        <v>18</v>
      </c>
      <c r="I447" s="6"/>
    </row>
    <row r="448" spans="1:9" x14ac:dyDescent="0.25">
      <c r="A448" s="4" t="s">
        <v>1845</v>
      </c>
      <c r="B448" s="4" t="s">
        <v>1846</v>
      </c>
      <c r="C448" s="4" t="s">
        <v>1847</v>
      </c>
      <c r="D448" s="4" t="s">
        <v>564</v>
      </c>
      <c r="E448" s="4" t="s">
        <v>1848</v>
      </c>
      <c r="F448" s="4" t="s">
        <v>566</v>
      </c>
      <c r="G448" s="4" t="s">
        <v>871</v>
      </c>
      <c r="H448" s="5" t="s">
        <v>18</v>
      </c>
      <c r="I448" s="6" t="s">
        <v>44</v>
      </c>
    </row>
    <row r="449" spans="1:9" x14ac:dyDescent="0.25">
      <c r="A449" s="4" t="s">
        <v>1849</v>
      </c>
      <c r="B449" s="4" t="s">
        <v>1850</v>
      </c>
      <c r="C449" s="4" t="s">
        <v>1851</v>
      </c>
      <c r="D449" s="4" t="s">
        <v>564</v>
      </c>
      <c r="E449" s="4" t="s">
        <v>1852</v>
      </c>
      <c r="F449" s="4" t="s">
        <v>566</v>
      </c>
      <c r="G449" s="4" t="s">
        <v>871</v>
      </c>
      <c r="H449" s="5" t="s">
        <v>18</v>
      </c>
      <c r="I449" s="6" t="s">
        <v>876</v>
      </c>
    </row>
    <row r="450" spans="1:9" x14ac:dyDescent="0.25">
      <c r="A450" s="4" t="s">
        <v>1853</v>
      </c>
      <c r="B450" s="4" t="s">
        <v>1854</v>
      </c>
      <c r="C450" s="4" t="s">
        <v>1855</v>
      </c>
      <c r="D450" s="4" t="s">
        <v>445</v>
      </c>
      <c r="E450" s="4" t="s">
        <v>1856</v>
      </c>
      <c r="F450" s="4" t="s">
        <v>447</v>
      </c>
      <c r="G450" s="4" t="s">
        <v>861</v>
      </c>
      <c r="H450" s="5" t="s">
        <v>18</v>
      </c>
      <c r="I450" s="6"/>
    </row>
    <row r="451" spans="1:9" x14ac:dyDescent="0.25">
      <c r="A451" s="4" t="s">
        <v>1857</v>
      </c>
      <c r="B451" s="4" t="s">
        <v>1858</v>
      </c>
      <c r="C451" s="4" t="s">
        <v>1859</v>
      </c>
      <c r="D451" s="4" t="s">
        <v>445</v>
      </c>
      <c r="E451" s="4" t="s">
        <v>1857</v>
      </c>
      <c r="F451" s="4" t="s">
        <v>447</v>
      </c>
      <c r="G451" s="4" t="s">
        <v>1795</v>
      </c>
      <c r="H451" s="5" t="s">
        <v>18</v>
      </c>
      <c r="I451" s="6"/>
    </row>
    <row r="452" spans="1:9" x14ac:dyDescent="0.25">
      <c r="A452" s="4" t="s">
        <v>1860</v>
      </c>
      <c r="B452" s="4" t="s">
        <v>1861</v>
      </c>
      <c r="C452" s="4" t="s">
        <v>1862</v>
      </c>
      <c r="D452" s="4" t="s">
        <v>445</v>
      </c>
      <c r="E452" s="4" t="s">
        <v>1860</v>
      </c>
      <c r="F452" s="4" t="s">
        <v>447</v>
      </c>
      <c r="G452" s="4" t="s">
        <v>1795</v>
      </c>
      <c r="H452" s="5" t="s">
        <v>18</v>
      </c>
      <c r="I452" s="6"/>
    </row>
    <row r="453" spans="1:9" x14ac:dyDescent="0.25">
      <c r="A453" s="4" t="s">
        <v>1401</v>
      </c>
      <c r="B453" s="4" t="s">
        <v>1863</v>
      </c>
      <c r="C453" s="4" t="s">
        <v>1864</v>
      </c>
      <c r="D453" s="4"/>
      <c r="E453" s="4" t="s">
        <v>1401</v>
      </c>
      <c r="F453" s="4"/>
      <c r="G453" s="4" t="s">
        <v>1431</v>
      </c>
      <c r="H453" s="5" t="s">
        <v>38</v>
      </c>
    </row>
    <row r="454" spans="1:9" x14ac:dyDescent="0.25">
      <c r="A454" s="4" t="s">
        <v>332</v>
      </c>
      <c r="B454" s="4" t="s">
        <v>1865</v>
      </c>
      <c r="C454" s="4" t="s">
        <v>1866</v>
      </c>
      <c r="D454" s="4"/>
      <c r="E454" s="4" t="s">
        <v>334</v>
      </c>
      <c r="F454" s="4"/>
      <c r="G454" s="4" t="s">
        <v>691</v>
      </c>
      <c r="H454" s="5" t="s">
        <v>38</v>
      </c>
    </row>
    <row r="455" spans="1:9" x14ac:dyDescent="0.25">
      <c r="A455" s="4" t="s">
        <v>338</v>
      </c>
      <c r="B455" s="4" t="s">
        <v>1867</v>
      </c>
      <c r="C455" s="4" t="s">
        <v>1868</v>
      </c>
      <c r="D455" s="4"/>
      <c r="E455" s="4" t="s">
        <v>340</v>
      </c>
      <c r="F455" s="4"/>
      <c r="G455" s="4" t="s">
        <v>691</v>
      </c>
      <c r="H455" s="5" t="s">
        <v>38</v>
      </c>
    </row>
    <row r="456" spans="1:9" x14ac:dyDescent="0.25">
      <c r="A456" s="4" t="s">
        <v>1869</v>
      </c>
      <c r="B456" s="4" t="s">
        <v>1870</v>
      </c>
      <c r="C456" s="4" t="s">
        <v>1871</v>
      </c>
      <c r="D456" s="4" t="s">
        <v>1321</v>
      </c>
      <c r="E456" s="4" t="s">
        <v>1872</v>
      </c>
      <c r="F456" s="4" t="s">
        <v>1323</v>
      </c>
      <c r="G456" s="4" t="s">
        <v>754</v>
      </c>
      <c r="H456" s="5" t="s">
        <v>18</v>
      </c>
      <c r="I456" s="6"/>
    </row>
    <row r="457" spans="1:9" x14ac:dyDescent="0.25">
      <c r="A457" s="4" t="s">
        <v>1873</v>
      </c>
      <c r="B457" s="4" t="s">
        <v>1874</v>
      </c>
      <c r="C457" s="4" t="s">
        <v>1875</v>
      </c>
      <c r="D457" s="4" t="s">
        <v>1330</v>
      </c>
      <c r="E457" s="4" t="s">
        <v>1876</v>
      </c>
      <c r="F457" s="4" t="s">
        <v>1333</v>
      </c>
      <c r="G457" s="4" t="s">
        <v>726</v>
      </c>
      <c r="H457" s="5" t="s">
        <v>18</v>
      </c>
      <c r="I457" s="6"/>
    </row>
    <row r="458" spans="1:9" x14ac:dyDescent="0.25">
      <c r="A458" s="4" t="s">
        <v>1877</v>
      </c>
      <c r="B458" s="4" t="s">
        <v>1878</v>
      </c>
      <c r="C458" s="4" t="s">
        <v>1879</v>
      </c>
      <c r="D458" s="4" t="s">
        <v>1330</v>
      </c>
      <c r="E458" s="4" t="s">
        <v>1880</v>
      </c>
      <c r="F458" s="4" t="s">
        <v>1333</v>
      </c>
      <c r="G458" s="4" t="s">
        <v>726</v>
      </c>
      <c r="H458" s="5" t="s">
        <v>18</v>
      </c>
      <c r="I458" s="6"/>
    </row>
    <row r="459" spans="1:9" x14ac:dyDescent="0.25">
      <c r="A459" s="4" t="s">
        <v>1881</v>
      </c>
      <c r="B459" s="4" t="s">
        <v>1882</v>
      </c>
      <c r="C459" s="4" t="s">
        <v>1883</v>
      </c>
      <c r="D459" s="4" t="s">
        <v>157</v>
      </c>
      <c r="E459" s="4" t="s">
        <v>1884</v>
      </c>
      <c r="F459" s="4" t="s">
        <v>159</v>
      </c>
      <c r="G459" s="4" t="s">
        <v>1885</v>
      </c>
      <c r="H459" s="5" t="s">
        <v>18</v>
      </c>
      <c r="I459" s="6"/>
    </row>
    <row r="460" spans="1:9" x14ac:dyDescent="0.25">
      <c r="A460" s="4" t="s">
        <v>157</v>
      </c>
      <c r="B460" s="4" t="s">
        <v>1886</v>
      </c>
      <c r="C460" s="4" t="s">
        <v>1887</v>
      </c>
      <c r="D460" s="4"/>
      <c r="E460" s="4" t="s">
        <v>159</v>
      </c>
      <c r="F460" s="4"/>
      <c r="G460" s="4" t="s">
        <v>1885</v>
      </c>
      <c r="H460" s="5" t="s">
        <v>38</v>
      </c>
    </row>
    <row r="461" spans="1:9" x14ac:dyDescent="0.25">
      <c r="A461" s="4" t="s">
        <v>344</v>
      </c>
      <c r="B461" s="4" t="s">
        <v>1888</v>
      </c>
      <c r="C461" s="4" t="s">
        <v>1889</v>
      </c>
      <c r="D461" s="4"/>
      <c r="E461" s="4" t="s">
        <v>346</v>
      </c>
      <c r="F461" s="4"/>
      <c r="G461" s="4" t="s">
        <v>691</v>
      </c>
      <c r="H461" s="5" t="s">
        <v>38</v>
      </c>
    </row>
    <row r="462" spans="1:9" x14ac:dyDescent="0.25">
      <c r="A462" s="4" t="s">
        <v>1890</v>
      </c>
      <c r="B462" s="4" t="s">
        <v>1891</v>
      </c>
      <c r="C462" s="4" t="s">
        <v>1892</v>
      </c>
      <c r="D462" s="4"/>
      <c r="E462" s="4" t="s">
        <v>1893</v>
      </c>
      <c r="F462" s="4"/>
      <c r="G462" s="4" t="s">
        <v>1894</v>
      </c>
      <c r="H462" s="5" t="s">
        <v>38</v>
      </c>
    </row>
    <row r="463" spans="1:9" x14ac:dyDescent="0.25">
      <c r="A463" s="4" t="s">
        <v>1895</v>
      </c>
      <c r="B463" s="4" t="s">
        <v>1896</v>
      </c>
      <c r="C463" s="4" t="s">
        <v>1897</v>
      </c>
      <c r="D463" s="4" t="s">
        <v>1890</v>
      </c>
      <c r="E463" s="4" t="s">
        <v>1898</v>
      </c>
      <c r="F463" s="4" t="s">
        <v>1893</v>
      </c>
      <c r="G463" s="4" t="s">
        <v>749</v>
      </c>
      <c r="H463" s="5" t="s">
        <v>18</v>
      </c>
      <c r="I463" s="6"/>
    </row>
    <row r="464" spans="1:9" x14ac:dyDescent="0.25">
      <c r="A464" s="4" t="s">
        <v>350</v>
      </c>
      <c r="B464" s="4" t="s">
        <v>1899</v>
      </c>
      <c r="C464" s="4" t="s">
        <v>1900</v>
      </c>
      <c r="D464" s="4"/>
      <c r="E464" s="4" t="s">
        <v>352</v>
      </c>
      <c r="F464" s="4"/>
      <c r="G464" s="4" t="s">
        <v>691</v>
      </c>
      <c r="H464" s="5" t="s">
        <v>38</v>
      </c>
    </row>
    <row r="465" spans="1:9" x14ac:dyDescent="0.25">
      <c r="A465" s="4" t="s">
        <v>1901</v>
      </c>
      <c r="B465" s="4" t="s">
        <v>1902</v>
      </c>
      <c r="C465" s="4" t="s">
        <v>1903</v>
      </c>
      <c r="D465" s="4"/>
      <c r="E465" s="4" t="s">
        <v>1904</v>
      </c>
      <c r="F465" s="4"/>
      <c r="G465" s="4" t="s">
        <v>691</v>
      </c>
      <c r="H465" s="5" t="s">
        <v>38</v>
      </c>
    </row>
    <row r="466" spans="1:9" x14ac:dyDescent="0.25">
      <c r="A466" s="4" t="s">
        <v>1905</v>
      </c>
      <c r="B466" s="4" t="s">
        <v>1906</v>
      </c>
      <c r="C466" s="4" t="s">
        <v>1907</v>
      </c>
      <c r="D466" s="4" t="s">
        <v>1901</v>
      </c>
      <c r="E466" s="4" t="s">
        <v>1908</v>
      </c>
      <c r="F466" s="4" t="s">
        <v>1904</v>
      </c>
      <c r="G466" s="4" t="s">
        <v>871</v>
      </c>
      <c r="H466" s="5" t="s">
        <v>18</v>
      </c>
      <c r="I466" s="6" t="s">
        <v>44</v>
      </c>
    </row>
    <row r="467" spans="1:9" x14ac:dyDescent="0.25">
      <c r="A467" s="4" t="s">
        <v>1909</v>
      </c>
      <c r="B467" s="4" t="s">
        <v>1910</v>
      </c>
      <c r="C467" s="4" t="s">
        <v>1911</v>
      </c>
      <c r="D467" s="4" t="s">
        <v>1901</v>
      </c>
      <c r="E467" s="4" t="s">
        <v>1912</v>
      </c>
      <c r="F467" s="4" t="s">
        <v>1904</v>
      </c>
      <c r="G467" s="4" t="s">
        <v>871</v>
      </c>
      <c r="H467" s="5" t="s">
        <v>18</v>
      </c>
      <c r="I467" s="6" t="s">
        <v>876</v>
      </c>
    </row>
    <row r="468" spans="1:9" x14ac:dyDescent="0.25">
      <c r="A468" s="4" t="s">
        <v>1913</v>
      </c>
      <c r="B468" s="4" t="s">
        <v>1914</v>
      </c>
      <c r="C468" s="4" t="s">
        <v>1915</v>
      </c>
      <c r="D468" s="4" t="s">
        <v>1916</v>
      </c>
      <c r="E468" s="4" t="s">
        <v>1917</v>
      </c>
      <c r="F468" s="4" t="s">
        <v>1918</v>
      </c>
      <c r="G468" s="4" t="s">
        <v>1919</v>
      </c>
      <c r="H468" s="5" t="s">
        <v>18</v>
      </c>
      <c r="I468" s="6"/>
    </row>
    <row r="469" spans="1:9" x14ac:dyDescent="0.25">
      <c r="A469" s="4" t="s">
        <v>1920</v>
      </c>
      <c r="B469" s="4" t="s">
        <v>1921</v>
      </c>
      <c r="C469" s="4" t="s">
        <v>1922</v>
      </c>
      <c r="D469" s="4" t="s">
        <v>1916</v>
      </c>
      <c r="E469" s="4" t="s">
        <v>1923</v>
      </c>
      <c r="F469" s="4" t="s">
        <v>1918</v>
      </c>
      <c r="G469" s="4" t="s">
        <v>1919</v>
      </c>
      <c r="H469" s="5" t="s">
        <v>18</v>
      </c>
      <c r="I469" s="6"/>
    </row>
    <row r="470" spans="1:9" x14ac:dyDescent="0.25">
      <c r="A470" s="4" t="s">
        <v>1924</v>
      </c>
      <c r="B470" s="4" t="s">
        <v>1925</v>
      </c>
      <c r="C470" s="4" t="s">
        <v>1926</v>
      </c>
      <c r="D470" s="4" t="s">
        <v>1916</v>
      </c>
      <c r="E470" s="4" t="s">
        <v>1927</v>
      </c>
      <c r="F470" s="4" t="s">
        <v>1918</v>
      </c>
      <c r="G470" s="4" t="s">
        <v>1919</v>
      </c>
      <c r="H470" s="5" t="s">
        <v>18</v>
      </c>
      <c r="I470" s="6"/>
    </row>
    <row r="471" spans="1:9" x14ac:dyDescent="0.25">
      <c r="A471" s="4" t="s">
        <v>1928</v>
      </c>
      <c r="B471" s="4" t="s">
        <v>1929</v>
      </c>
      <c r="C471" s="4" t="s">
        <v>1930</v>
      </c>
      <c r="D471" s="4" t="s">
        <v>1916</v>
      </c>
      <c r="E471" s="4" t="s">
        <v>1931</v>
      </c>
      <c r="F471" s="4" t="s">
        <v>1918</v>
      </c>
      <c r="G471" s="4" t="s">
        <v>1919</v>
      </c>
      <c r="H471" s="5" t="s">
        <v>18</v>
      </c>
      <c r="I471" s="6"/>
    </row>
    <row r="472" spans="1:9" x14ac:dyDescent="0.25">
      <c r="A472" s="4" t="s">
        <v>1932</v>
      </c>
      <c r="B472" s="4" t="s">
        <v>1933</v>
      </c>
      <c r="C472" s="4" t="s">
        <v>1934</v>
      </c>
      <c r="D472" s="4"/>
      <c r="E472" s="4" t="s">
        <v>1935</v>
      </c>
      <c r="F472" s="4"/>
      <c r="G472" s="4" t="s">
        <v>691</v>
      </c>
      <c r="H472" s="5" t="s">
        <v>38</v>
      </c>
    </row>
    <row r="473" spans="1:9" x14ac:dyDescent="0.25">
      <c r="A473" s="4" t="s">
        <v>356</v>
      </c>
      <c r="B473" s="4" t="s">
        <v>1936</v>
      </c>
      <c r="C473" s="4" t="s">
        <v>1937</v>
      </c>
      <c r="D473" s="4"/>
      <c r="E473" s="4" t="s">
        <v>358</v>
      </c>
      <c r="F473" s="4"/>
      <c r="G473" s="4" t="s">
        <v>691</v>
      </c>
      <c r="H473" s="5" t="s">
        <v>38</v>
      </c>
    </row>
    <row r="474" spans="1:9" x14ac:dyDescent="0.25">
      <c r="A474" s="4" t="s">
        <v>1938</v>
      </c>
      <c r="B474" s="4" t="s">
        <v>1939</v>
      </c>
      <c r="C474" s="4" t="s">
        <v>1940</v>
      </c>
      <c r="D474" s="4" t="s">
        <v>356</v>
      </c>
      <c r="E474" s="4" t="s">
        <v>1941</v>
      </c>
      <c r="F474" s="4" t="s">
        <v>358</v>
      </c>
      <c r="G474" s="4" t="s">
        <v>749</v>
      </c>
      <c r="H474" s="5" t="s">
        <v>18</v>
      </c>
      <c r="I474" s="6"/>
    </row>
    <row r="475" spans="1:9" x14ac:dyDescent="0.25">
      <c r="A475" s="4" t="s">
        <v>1942</v>
      </c>
      <c r="B475" s="4" t="s">
        <v>1943</v>
      </c>
      <c r="C475" s="4" t="s">
        <v>1944</v>
      </c>
      <c r="D475" s="4"/>
      <c r="E475" s="4" t="s">
        <v>1945</v>
      </c>
      <c r="F475" s="4"/>
      <c r="G475" s="4" t="s">
        <v>1946</v>
      </c>
      <c r="H475" s="5" t="s">
        <v>38</v>
      </c>
    </row>
    <row r="476" spans="1:9" x14ac:dyDescent="0.25">
      <c r="A476" s="4" t="s">
        <v>1947</v>
      </c>
      <c r="B476" s="4" t="s">
        <v>1948</v>
      </c>
      <c r="C476" s="4" t="s">
        <v>1949</v>
      </c>
      <c r="D476" s="4" t="s">
        <v>1942</v>
      </c>
      <c r="E476" s="4" t="s">
        <v>1950</v>
      </c>
      <c r="F476" s="4" t="s">
        <v>1945</v>
      </c>
      <c r="G476" s="4" t="s">
        <v>830</v>
      </c>
      <c r="H476" s="5" t="s">
        <v>18</v>
      </c>
      <c r="I476" s="6"/>
    </row>
    <row r="477" spans="1:9" x14ac:dyDescent="0.25">
      <c r="A477" s="4" t="s">
        <v>1951</v>
      </c>
      <c r="B477" s="4" t="s">
        <v>1952</v>
      </c>
      <c r="C477" s="4" t="s">
        <v>1953</v>
      </c>
      <c r="D477" s="4" t="s">
        <v>1954</v>
      </c>
      <c r="E477" s="4" t="s">
        <v>1955</v>
      </c>
      <c r="F477" s="4" t="s">
        <v>1956</v>
      </c>
      <c r="G477" s="4" t="s">
        <v>749</v>
      </c>
      <c r="H477" s="5" t="s">
        <v>18</v>
      </c>
      <c r="I477" s="6"/>
    </row>
    <row r="478" spans="1:9" x14ac:dyDescent="0.25">
      <c r="A478" s="4" t="s">
        <v>1954</v>
      </c>
      <c r="B478" s="4" t="s">
        <v>1957</v>
      </c>
      <c r="C478" s="4" t="s">
        <v>1958</v>
      </c>
      <c r="D478" s="4"/>
      <c r="E478" s="4" t="s">
        <v>1956</v>
      </c>
      <c r="F478" s="4"/>
      <c r="G478" s="4" t="s">
        <v>691</v>
      </c>
      <c r="H478" s="5" t="s">
        <v>38</v>
      </c>
    </row>
    <row r="479" spans="1:9" x14ac:dyDescent="0.25">
      <c r="A479" s="4" t="s">
        <v>1959</v>
      </c>
      <c r="B479" s="4" t="s">
        <v>1960</v>
      </c>
      <c r="C479" s="4" t="s">
        <v>1961</v>
      </c>
      <c r="D479" s="4" t="s">
        <v>1954</v>
      </c>
      <c r="E479" s="4" t="s">
        <v>1962</v>
      </c>
      <c r="F479" s="4" t="s">
        <v>1956</v>
      </c>
      <c r="G479" s="4" t="s">
        <v>684</v>
      </c>
      <c r="H479" s="5" t="s">
        <v>18</v>
      </c>
      <c r="I479" s="6"/>
    </row>
    <row r="480" spans="1:9" x14ac:dyDescent="0.25">
      <c r="A480" s="4" t="s">
        <v>1963</v>
      </c>
      <c r="B480" s="4" t="s">
        <v>1964</v>
      </c>
      <c r="C480" s="4" t="s">
        <v>1965</v>
      </c>
      <c r="D480" s="4" t="s">
        <v>675</v>
      </c>
      <c r="E480" s="4" t="s">
        <v>1966</v>
      </c>
      <c r="F480" s="4" t="s">
        <v>678</v>
      </c>
      <c r="G480" s="4" t="s">
        <v>749</v>
      </c>
      <c r="H480" s="5" t="s">
        <v>18</v>
      </c>
      <c r="I480" s="6"/>
    </row>
    <row r="481" spans="1:9" x14ac:dyDescent="0.25">
      <c r="A481" s="4" t="s">
        <v>1967</v>
      </c>
      <c r="B481" s="4" t="s">
        <v>1968</v>
      </c>
      <c r="C481" s="4" t="s">
        <v>1969</v>
      </c>
      <c r="D481" s="4" t="s">
        <v>675</v>
      </c>
      <c r="E481" s="4" t="s">
        <v>1970</v>
      </c>
      <c r="F481" s="4" t="s">
        <v>678</v>
      </c>
      <c r="G481" s="4" t="s">
        <v>813</v>
      </c>
      <c r="H481" s="5" t="s">
        <v>18</v>
      </c>
      <c r="I481" s="6"/>
    </row>
    <row r="482" spans="1:9" x14ac:dyDescent="0.25">
      <c r="A482" s="4" t="s">
        <v>1971</v>
      </c>
      <c r="B482" s="4" t="s">
        <v>1972</v>
      </c>
      <c r="C482" s="4" t="s">
        <v>1973</v>
      </c>
      <c r="D482" s="4" t="s">
        <v>675</v>
      </c>
      <c r="E482" s="4" t="s">
        <v>1974</v>
      </c>
      <c r="F482" s="4" t="s">
        <v>678</v>
      </c>
      <c r="G482" s="4" t="s">
        <v>925</v>
      </c>
      <c r="H482" s="5" t="s">
        <v>18</v>
      </c>
      <c r="I482" s="6"/>
    </row>
    <row r="483" spans="1:9" x14ac:dyDescent="0.25">
      <c r="A483" s="4" t="s">
        <v>1975</v>
      </c>
      <c r="B483" s="4" t="s">
        <v>1976</v>
      </c>
      <c r="C483" s="4" t="s">
        <v>1977</v>
      </c>
      <c r="D483" s="4" t="s">
        <v>564</v>
      </c>
      <c r="E483" s="4" t="s">
        <v>1978</v>
      </c>
      <c r="F483" s="4" t="s">
        <v>566</v>
      </c>
      <c r="G483" s="4" t="s">
        <v>749</v>
      </c>
      <c r="H483" s="5" t="s">
        <v>18</v>
      </c>
      <c r="I483" s="6"/>
    </row>
    <row r="484" spans="1:9" x14ac:dyDescent="0.25">
      <c r="A484" s="4" t="s">
        <v>1979</v>
      </c>
      <c r="B484" s="4" t="s">
        <v>1980</v>
      </c>
      <c r="C484" s="4" t="s">
        <v>1981</v>
      </c>
      <c r="D484" s="4" t="s">
        <v>564</v>
      </c>
      <c r="E484" s="4" t="s">
        <v>1982</v>
      </c>
      <c r="F484" s="4" t="s">
        <v>566</v>
      </c>
      <c r="G484" s="4" t="s">
        <v>749</v>
      </c>
      <c r="H484" s="5" t="s">
        <v>18</v>
      </c>
      <c r="I484" s="6"/>
    </row>
    <row r="485" spans="1:9" x14ac:dyDescent="0.25">
      <c r="A485" s="4" t="s">
        <v>370</v>
      </c>
      <c r="B485" s="4" t="s">
        <v>1983</v>
      </c>
      <c r="C485" s="4" t="s">
        <v>1984</v>
      </c>
      <c r="D485" s="4"/>
      <c r="E485" s="4" t="s">
        <v>370</v>
      </c>
      <c r="F485" s="4"/>
      <c r="G485" s="4" t="s">
        <v>1985</v>
      </c>
      <c r="H485" s="5" t="s">
        <v>38</v>
      </c>
    </row>
    <row r="486" spans="1:9" x14ac:dyDescent="0.25">
      <c r="A486" s="4" t="s">
        <v>376</v>
      </c>
      <c r="B486" s="4" t="s">
        <v>1986</v>
      </c>
      <c r="C486" s="4" t="s">
        <v>1987</v>
      </c>
      <c r="D486" s="4"/>
      <c r="E486" s="4" t="s">
        <v>378</v>
      </c>
      <c r="F486" s="4"/>
      <c r="G486" s="4" t="s">
        <v>691</v>
      </c>
      <c r="H486" s="5" t="s">
        <v>38</v>
      </c>
    </row>
    <row r="487" spans="1:9" x14ac:dyDescent="0.25">
      <c r="A487" s="4" t="s">
        <v>382</v>
      </c>
      <c r="B487" s="4" t="s">
        <v>1988</v>
      </c>
      <c r="C487" s="4" t="s">
        <v>1989</v>
      </c>
      <c r="D487" s="4"/>
      <c r="E487" s="4" t="s">
        <v>383</v>
      </c>
      <c r="F487" s="4"/>
      <c r="G487" s="4" t="s">
        <v>691</v>
      </c>
      <c r="H487" s="5" t="s">
        <v>38</v>
      </c>
    </row>
    <row r="488" spans="1:9" x14ac:dyDescent="0.25">
      <c r="A488" s="4" t="s">
        <v>1990</v>
      </c>
      <c r="B488" s="4" t="s">
        <v>1991</v>
      </c>
      <c r="C488" s="4" t="s">
        <v>1992</v>
      </c>
      <c r="D488" s="4" t="s">
        <v>1916</v>
      </c>
      <c r="E488" s="4" t="s">
        <v>1993</v>
      </c>
      <c r="F488" s="4" t="s">
        <v>1918</v>
      </c>
      <c r="G488" s="4" t="s">
        <v>1532</v>
      </c>
      <c r="H488" s="5" t="s">
        <v>18</v>
      </c>
      <c r="I488" s="6"/>
    </row>
    <row r="489" spans="1:9" x14ac:dyDescent="0.25">
      <c r="A489" s="4" t="s">
        <v>1994</v>
      </c>
      <c r="B489" s="4" t="s">
        <v>1995</v>
      </c>
      <c r="C489" s="4" t="s">
        <v>1996</v>
      </c>
      <c r="D489" s="4" t="s">
        <v>445</v>
      </c>
      <c r="E489" s="4" t="s">
        <v>1997</v>
      </c>
      <c r="F489" s="4" t="s">
        <v>447</v>
      </c>
      <c r="G489" s="4" t="s">
        <v>1795</v>
      </c>
      <c r="H489" s="5" t="s">
        <v>18</v>
      </c>
      <c r="I489" s="6"/>
    </row>
    <row r="490" spans="1:9" x14ac:dyDescent="0.25">
      <c r="A490" s="4" t="s">
        <v>1112</v>
      </c>
      <c r="B490" s="4" t="s">
        <v>1998</v>
      </c>
      <c r="C490" s="4" t="s">
        <v>1999</v>
      </c>
      <c r="D490" s="4"/>
      <c r="E490" s="4" t="s">
        <v>1114</v>
      </c>
      <c r="F490" s="4"/>
      <c r="G490" s="4" t="s">
        <v>691</v>
      </c>
      <c r="H490" s="5" t="s">
        <v>38</v>
      </c>
    </row>
    <row r="491" spans="1:9" x14ac:dyDescent="0.25">
      <c r="A491" s="4" t="s">
        <v>1916</v>
      </c>
      <c r="B491" s="4" t="s">
        <v>2000</v>
      </c>
      <c r="C491" s="4" t="s">
        <v>2001</v>
      </c>
      <c r="D491" s="4"/>
      <c r="E491" s="4" t="s">
        <v>1918</v>
      </c>
      <c r="F491" s="4"/>
      <c r="G491" s="4" t="s">
        <v>691</v>
      </c>
      <c r="H491" s="5" t="s">
        <v>38</v>
      </c>
    </row>
    <row r="492" spans="1:9" x14ac:dyDescent="0.25">
      <c r="A492" s="4" t="s">
        <v>387</v>
      </c>
      <c r="B492" s="4" t="s">
        <v>2002</v>
      </c>
      <c r="C492" s="4" t="s">
        <v>2003</v>
      </c>
      <c r="D492" s="4"/>
      <c r="E492" s="4" t="s">
        <v>389</v>
      </c>
      <c r="F492" s="4"/>
      <c r="G492" s="4" t="s">
        <v>691</v>
      </c>
      <c r="H492" s="5" t="s">
        <v>38</v>
      </c>
    </row>
    <row r="493" spans="1:9" x14ac:dyDescent="0.25">
      <c r="A493" s="4" t="s">
        <v>2004</v>
      </c>
      <c r="B493" s="4" t="s">
        <v>2005</v>
      </c>
      <c r="C493" s="4" t="s">
        <v>2006</v>
      </c>
      <c r="D493" s="4" t="s">
        <v>387</v>
      </c>
      <c r="E493" s="4" t="s">
        <v>2007</v>
      </c>
      <c r="F493" s="4" t="s">
        <v>389</v>
      </c>
      <c r="G493" s="4" t="s">
        <v>684</v>
      </c>
      <c r="H493" s="5" t="s">
        <v>18</v>
      </c>
      <c r="I493" s="6"/>
    </row>
    <row r="494" spans="1:9" x14ac:dyDescent="0.25">
      <c r="A494" s="4" t="s">
        <v>2008</v>
      </c>
      <c r="B494" s="4" t="s">
        <v>2009</v>
      </c>
      <c r="C494" s="4" t="s">
        <v>2010</v>
      </c>
      <c r="D494" s="4" t="s">
        <v>387</v>
      </c>
      <c r="E494" s="4" t="s">
        <v>2011</v>
      </c>
      <c r="F494" s="4" t="s">
        <v>389</v>
      </c>
      <c r="G494" s="4" t="s">
        <v>749</v>
      </c>
      <c r="H494" s="5" t="s">
        <v>18</v>
      </c>
      <c r="I494" s="6"/>
    </row>
    <row r="495" spans="1:9" x14ac:dyDescent="0.25">
      <c r="A495" s="4" t="s">
        <v>1529</v>
      </c>
      <c r="B495" s="4" t="s">
        <v>2012</v>
      </c>
      <c r="C495" s="4" t="s">
        <v>2013</v>
      </c>
      <c r="D495" s="4"/>
      <c r="E495" s="4" t="s">
        <v>1531</v>
      </c>
      <c r="F495" s="4"/>
      <c r="G495" s="4" t="s">
        <v>691</v>
      </c>
      <c r="H495" s="5" t="s">
        <v>38</v>
      </c>
    </row>
    <row r="496" spans="1:9" x14ac:dyDescent="0.25">
      <c r="A496" s="4" t="s">
        <v>2014</v>
      </c>
      <c r="B496" s="4" t="s">
        <v>2015</v>
      </c>
      <c r="C496" s="4" t="s">
        <v>2016</v>
      </c>
      <c r="D496" s="4"/>
      <c r="E496" s="4" t="s">
        <v>2017</v>
      </c>
      <c r="F496" s="4"/>
      <c r="G496" s="4" t="s">
        <v>2018</v>
      </c>
      <c r="H496" s="5" t="s">
        <v>38</v>
      </c>
    </row>
    <row r="497" spans="1:9" x14ac:dyDescent="0.25">
      <c r="A497" s="4" t="s">
        <v>2019</v>
      </c>
      <c r="B497" s="4" t="s">
        <v>2020</v>
      </c>
      <c r="C497" s="4" t="s">
        <v>2021</v>
      </c>
      <c r="D497" s="4" t="s">
        <v>2022</v>
      </c>
      <c r="E497" s="4" t="s">
        <v>2023</v>
      </c>
      <c r="F497" s="4" t="s">
        <v>2022</v>
      </c>
      <c r="G497" s="4" t="s">
        <v>525</v>
      </c>
      <c r="H497" s="5" t="s">
        <v>18</v>
      </c>
      <c r="I497" s="6"/>
    </row>
    <row r="498" spans="1:9" x14ac:dyDescent="0.25">
      <c r="A498" s="4" t="s">
        <v>2022</v>
      </c>
      <c r="B498" s="4" t="s">
        <v>2024</v>
      </c>
      <c r="C498" s="4" t="s">
        <v>2025</v>
      </c>
      <c r="D498" s="4"/>
      <c r="E498" s="4" t="s">
        <v>2022</v>
      </c>
      <c r="F498" s="4"/>
      <c r="G498" s="4" t="s">
        <v>920</v>
      </c>
      <c r="H498" s="5" t="s">
        <v>38</v>
      </c>
    </row>
    <row r="499" spans="1:9" x14ac:dyDescent="0.25">
      <c r="A499" s="4" t="s">
        <v>1414</v>
      </c>
      <c r="B499" s="4" t="s">
        <v>2026</v>
      </c>
      <c r="C499" s="4" t="s">
        <v>2027</v>
      </c>
      <c r="D499" s="4"/>
      <c r="E499" s="4" t="s">
        <v>1415</v>
      </c>
      <c r="F499" s="4"/>
      <c r="G499" s="4" t="s">
        <v>691</v>
      </c>
      <c r="H499" s="5" t="s">
        <v>38</v>
      </c>
    </row>
    <row r="500" spans="1:9" x14ac:dyDescent="0.25">
      <c r="A500" s="4" t="s">
        <v>433</v>
      </c>
      <c r="B500" s="4" t="s">
        <v>2028</v>
      </c>
      <c r="C500" s="4" t="s">
        <v>2029</v>
      </c>
      <c r="D500" s="4"/>
      <c r="E500" s="4" t="s">
        <v>435</v>
      </c>
      <c r="F500" s="4"/>
      <c r="G500" s="4" t="s">
        <v>691</v>
      </c>
      <c r="H500" s="5" t="s">
        <v>38</v>
      </c>
    </row>
    <row r="501" spans="1:9" x14ac:dyDescent="0.25">
      <c r="A501" s="4" t="s">
        <v>439</v>
      </c>
      <c r="B501" s="4" t="s">
        <v>2030</v>
      </c>
      <c r="C501" s="4" t="s">
        <v>2031</v>
      </c>
      <c r="D501" s="4"/>
      <c r="E501" s="4" t="s">
        <v>441</v>
      </c>
      <c r="F501" s="4"/>
      <c r="G501" s="4" t="s">
        <v>691</v>
      </c>
      <c r="H501" s="5" t="s">
        <v>38</v>
      </c>
    </row>
    <row r="502" spans="1:9" x14ac:dyDescent="0.25">
      <c r="A502" s="4" t="s">
        <v>2032</v>
      </c>
      <c r="B502" s="4" t="s">
        <v>2033</v>
      </c>
      <c r="C502" s="4" t="s">
        <v>2034</v>
      </c>
      <c r="D502" s="4" t="s">
        <v>934</v>
      </c>
      <c r="E502" s="4" t="s">
        <v>2035</v>
      </c>
      <c r="F502" s="4" t="s">
        <v>937</v>
      </c>
      <c r="G502" s="4" t="s">
        <v>749</v>
      </c>
      <c r="H502" s="5" t="s">
        <v>18</v>
      </c>
      <c r="I502" s="6"/>
    </row>
    <row r="503" spans="1:9" x14ac:dyDescent="0.25">
      <c r="A503" s="4" t="s">
        <v>2036</v>
      </c>
      <c r="B503" s="4" t="s">
        <v>2037</v>
      </c>
      <c r="C503" s="4" t="s">
        <v>2038</v>
      </c>
      <c r="D503" s="4" t="s">
        <v>934</v>
      </c>
      <c r="E503" s="4" t="s">
        <v>2039</v>
      </c>
      <c r="F503" s="4" t="s">
        <v>937</v>
      </c>
      <c r="G503" s="4" t="s">
        <v>813</v>
      </c>
      <c r="H503" s="5" t="s">
        <v>18</v>
      </c>
      <c r="I503" s="6"/>
    </row>
    <row r="504" spans="1:9" x14ac:dyDescent="0.25">
      <c r="A504" s="4" t="s">
        <v>2040</v>
      </c>
      <c r="B504" s="4" t="s">
        <v>2041</v>
      </c>
      <c r="C504" s="4" t="s">
        <v>2042</v>
      </c>
      <c r="D504" s="4" t="s">
        <v>934</v>
      </c>
      <c r="E504" s="4" t="s">
        <v>2043</v>
      </c>
      <c r="F504" s="4" t="s">
        <v>937</v>
      </c>
      <c r="G504" s="4" t="s">
        <v>925</v>
      </c>
      <c r="H504" s="5" t="s">
        <v>18</v>
      </c>
      <c r="I504" s="6"/>
    </row>
    <row r="505" spans="1:9" x14ac:dyDescent="0.25">
      <c r="A505" s="4" t="s">
        <v>2044</v>
      </c>
      <c r="B505" s="4" t="s">
        <v>2045</v>
      </c>
      <c r="C505" s="4" t="s">
        <v>2046</v>
      </c>
      <c r="D505" s="4" t="s">
        <v>2047</v>
      </c>
      <c r="E505" s="4" t="s">
        <v>2048</v>
      </c>
      <c r="F505" s="4" t="s">
        <v>2049</v>
      </c>
      <c r="G505" s="4" t="s">
        <v>749</v>
      </c>
      <c r="H505" s="5" t="s">
        <v>18</v>
      </c>
      <c r="I505" s="6"/>
    </row>
    <row r="506" spans="1:9" x14ac:dyDescent="0.25">
      <c r="A506" s="4" t="s">
        <v>2047</v>
      </c>
      <c r="B506" s="4" t="s">
        <v>2050</v>
      </c>
      <c r="C506" s="4" t="s">
        <v>2051</v>
      </c>
      <c r="D506" s="4"/>
      <c r="E506" s="4" t="s">
        <v>2049</v>
      </c>
      <c r="F506" s="4"/>
      <c r="G506" s="4" t="s">
        <v>2052</v>
      </c>
      <c r="H506" s="5" t="s">
        <v>38</v>
      </c>
    </row>
    <row r="507" spans="1:9" x14ac:dyDescent="0.25">
      <c r="A507" s="4" t="s">
        <v>2053</v>
      </c>
      <c r="B507" s="4" t="s">
        <v>2054</v>
      </c>
      <c r="C507" s="4" t="s">
        <v>2055</v>
      </c>
      <c r="D507" s="4" t="s">
        <v>2056</v>
      </c>
      <c r="E507" s="4" t="s">
        <v>2057</v>
      </c>
      <c r="F507" s="4" t="s">
        <v>2058</v>
      </c>
      <c r="G507" s="4" t="s">
        <v>684</v>
      </c>
      <c r="H507" s="5" t="s">
        <v>18</v>
      </c>
      <c r="I507" s="6"/>
    </row>
    <row r="508" spans="1:9" x14ac:dyDescent="0.25">
      <c r="A508" s="4" t="s">
        <v>2059</v>
      </c>
      <c r="B508" s="4" t="s">
        <v>2060</v>
      </c>
      <c r="C508" s="4" t="s">
        <v>2061</v>
      </c>
      <c r="D508" s="4" t="s">
        <v>2056</v>
      </c>
      <c r="E508" s="4" t="s">
        <v>2062</v>
      </c>
      <c r="F508" s="4" t="s">
        <v>2058</v>
      </c>
      <c r="G508" s="4" t="s">
        <v>684</v>
      </c>
      <c r="H508" s="5" t="s">
        <v>18</v>
      </c>
      <c r="I508" s="6"/>
    </row>
    <row r="509" spans="1:9" x14ac:dyDescent="0.25">
      <c r="A509" s="4" t="s">
        <v>2056</v>
      </c>
      <c r="B509" s="4" t="s">
        <v>2063</v>
      </c>
      <c r="C509" s="4" t="s">
        <v>2064</v>
      </c>
      <c r="D509" s="4"/>
      <c r="E509" s="4" t="s">
        <v>2058</v>
      </c>
      <c r="F509" s="4"/>
      <c r="G509" s="4" t="s">
        <v>2052</v>
      </c>
      <c r="H509" s="5" t="s">
        <v>38</v>
      </c>
    </row>
    <row r="510" spans="1:9" x14ac:dyDescent="0.25">
      <c r="A510" s="4" t="s">
        <v>2065</v>
      </c>
      <c r="B510" s="4" t="s">
        <v>2066</v>
      </c>
      <c r="C510" s="4" t="s">
        <v>2067</v>
      </c>
      <c r="D510" s="4" t="s">
        <v>2044</v>
      </c>
      <c r="E510" s="4" t="s">
        <v>2068</v>
      </c>
      <c r="F510" s="4" t="s">
        <v>2048</v>
      </c>
      <c r="G510" s="4" t="s">
        <v>525</v>
      </c>
      <c r="H510" s="5" t="s">
        <v>18</v>
      </c>
      <c r="I510" s="6"/>
    </row>
    <row r="511" spans="1:9" x14ac:dyDescent="0.25">
      <c r="A511" s="4" t="s">
        <v>451</v>
      </c>
      <c r="B511" s="4" t="s">
        <v>2069</v>
      </c>
      <c r="C511" s="4" t="s">
        <v>2070</v>
      </c>
      <c r="D511" s="4"/>
      <c r="E511" s="4" t="s">
        <v>453</v>
      </c>
      <c r="F511" s="4"/>
      <c r="G511" s="4" t="s">
        <v>691</v>
      </c>
      <c r="H511" s="5" t="s">
        <v>38</v>
      </c>
    </row>
    <row r="512" spans="1:9" x14ac:dyDescent="0.25">
      <c r="A512" s="4" t="s">
        <v>457</v>
      </c>
      <c r="B512" s="4" t="s">
        <v>2071</v>
      </c>
      <c r="C512" s="4" t="s">
        <v>2072</v>
      </c>
      <c r="D512" s="4"/>
      <c r="E512" s="4" t="s">
        <v>459</v>
      </c>
      <c r="F512" s="4"/>
      <c r="G512" s="4" t="s">
        <v>691</v>
      </c>
      <c r="H512" s="5" t="s">
        <v>38</v>
      </c>
    </row>
    <row r="513" spans="1:9" x14ac:dyDescent="0.25">
      <c r="A513" s="4" t="s">
        <v>463</v>
      </c>
      <c r="B513" s="4" t="s">
        <v>2073</v>
      </c>
      <c r="C513" s="4" t="s">
        <v>2074</v>
      </c>
      <c r="D513" s="4"/>
      <c r="E513" s="4" t="s">
        <v>465</v>
      </c>
      <c r="F513" s="4"/>
      <c r="G513" s="4" t="s">
        <v>691</v>
      </c>
      <c r="H513" s="5" t="s">
        <v>38</v>
      </c>
    </row>
    <row r="514" spans="1:9" x14ac:dyDescent="0.25">
      <c r="A514" s="4" t="s">
        <v>469</v>
      </c>
      <c r="B514" s="4" t="s">
        <v>2075</v>
      </c>
      <c r="C514" s="4" t="s">
        <v>2076</v>
      </c>
      <c r="D514" s="4"/>
      <c r="E514" s="4" t="s">
        <v>471</v>
      </c>
      <c r="F514" s="4"/>
      <c r="G514" s="4" t="s">
        <v>691</v>
      </c>
      <c r="H514" s="5" t="s">
        <v>38</v>
      </c>
    </row>
    <row r="515" spans="1:9" x14ac:dyDescent="0.25">
      <c r="A515" s="4" t="s">
        <v>475</v>
      </c>
      <c r="B515" s="4" t="s">
        <v>2077</v>
      </c>
      <c r="C515" s="4" t="s">
        <v>2078</v>
      </c>
      <c r="D515" s="4"/>
      <c r="E515" s="4" t="s">
        <v>477</v>
      </c>
      <c r="F515" s="4"/>
      <c r="G515" s="4" t="s">
        <v>691</v>
      </c>
      <c r="H515" s="5" t="s">
        <v>38</v>
      </c>
    </row>
    <row r="516" spans="1:9" x14ac:dyDescent="0.25">
      <c r="A516" s="4" t="s">
        <v>2079</v>
      </c>
      <c r="B516" s="4" t="s">
        <v>2080</v>
      </c>
      <c r="C516" s="4" t="s">
        <v>2081</v>
      </c>
      <c r="D516" s="4" t="s">
        <v>1544</v>
      </c>
      <c r="E516" s="4" t="s">
        <v>2082</v>
      </c>
      <c r="F516" s="4" t="s">
        <v>1546</v>
      </c>
      <c r="G516" s="4" t="s">
        <v>1478</v>
      </c>
      <c r="H516" s="5" t="s">
        <v>18</v>
      </c>
      <c r="I516" s="6"/>
    </row>
    <row r="517" spans="1:9" x14ac:dyDescent="0.25">
      <c r="A517" s="4" t="s">
        <v>2083</v>
      </c>
      <c r="B517" s="4" t="s">
        <v>2084</v>
      </c>
      <c r="C517" s="4" t="s">
        <v>2085</v>
      </c>
      <c r="D517" s="4" t="s">
        <v>687</v>
      </c>
      <c r="E517" s="4" t="s">
        <v>2086</v>
      </c>
      <c r="F517" s="4" t="s">
        <v>690</v>
      </c>
      <c r="G517" s="4" t="s">
        <v>1656</v>
      </c>
      <c r="H517" s="5" t="s">
        <v>18</v>
      </c>
      <c r="I517" s="6" t="s">
        <v>44</v>
      </c>
    </row>
    <row r="518" spans="1:9" x14ac:dyDescent="0.25">
      <c r="A518" s="4" t="s">
        <v>2087</v>
      </c>
      <c r="B518" s="4" t="s">
        <v>2088</v>
      </c>
      <c r="C518" s="4" t="s">
        <v>2089</v>
      </c>
      <c r="D518" s="4" t="s">
        <v>687</v>
      </c>
      <c r="E518" s="4" t="s">
        <v>2090</v>
      </c>
      <c r="F518" s="4" t="s">
        <v>690</v>
      </c>
      <c r="G518" s="4" t="s">
        <v>1656</v>
      </c>
      <c r="H518" s="5" t="s">
        <v>18</v>
      </c>
      <c r="I518" s="6" t="s">
        <v>876</v>
      </c>
    </row>
    <row r="519" spans="1:9" x14ac:dyDescent="0.25">
      <c r="A519" s="4" t="s">
        <v>2091</v>
      </c>
      <c r="B519" s="4" t="s">
        <v>2092</v>
      </c>
      <c r="C519" s="4" t="s">
        <v>2093</v>
      </c>
      <c r="D519" s="4" t="s">
        <v>687</v>
      </c>
      <c r="E519" s="4" t="s">
        <v>2094</v>
      </c>
      <c r="F519" s="4" t="s">
        <v>690</v>
      </c>
      <c r="G519" s="4" t="s">
        <v>1669</v>
      </c>
      <c r="H519" s="5" t="s">
        <v>18</v>
      </c>
      <c r="I519" s="6" t="s">
        <v>876</v>
      </c>
    </row>
    <row r="520" spans="1:9" x14ac:dyDescent="0.25">
      <c r="A520" s="4" t="s">
        <v>2095</v>
      </c>
      <c r="B520" s="4" t="s">
        <v>2096</v>
      </c>
      <c r="C520" s="4" t="s">
        <v>2097</v>
      </c>
      <c r="D520" s="4" t="s">
        <v>1112</v>
      </c>
      <c r="E520" s="4" t="s">
        <v>2098</v>
      </c>
      <c r="F520" s="4" t="s">
        <v>1114</v>
      </c>
      <c r="G520" s="4" t="s">
        <v>1532</v>
      </c>
      <c r="H520" s="5" t="s">
        <v>18</v>
      </c>
      <c r="I520" s="6"/>
    </row>
    <row r="521" spans="1:9" x14ac:dyDescent="0.25">
      <c r="A521" s="4" t="s">
        <v>2099</v>
      </c>
      <c r="B521" s="4" t="s">
        <v>2100</v>
      </c>
      <c r="C521" s="4" t="s">
        <v>2101</v>
      </c>
      <c r="D521" s="4" t="s">
        <v>1112</v>
      </c>
      <c r="E521" s="4" t="s">
        <v>2102</v>
      </c>
      <c r="F521" s="4" t="s">
        <v>1114</v>
      </c>
      <c r="G521" s="4" t="s">
        <v>1115</v>
      </c>
      <c r="H521" s="5" t="s">
        <v>18</v>
      </c>
      <c r="I521" s="6" t="s">
        <v>44</v>
      </c>
    </row>
    <row r="522" spans="1:9" x14ac:dyDescent="0.25">
      <c r="A522" s="4" t="s">
        <v>2103</v>
      </c>
      <c r="B522" s="4" t="s">
        <v>2104</v>
      </c>
      <c r="C522" s="4" t="s">
        <v>2105</v>
      </c>
      <c r="D522" s="4" t="s">
        <v>1112</v>
      </c>
      <c r="E522" s="4" t="s">
        <v>2106</v>
      </c>
      <c r="F522" s="4" t="s">
        <v>1114</v>
      </c>
      <c r="G522" s="4" t="s">
        <v>1115</v>
      </c>
      <c r="H522" s="5" t="s">
        <v>18</v>
      </c>
      <c r="I522" s="6" t="s">
        <v>876</v>
      </c>
    </row>
    <row r="523" spans="1:9" x14ac:dyDescent="0.25">
      <c r="A523" s="4" t="s">
        <v>2107</v>
      </c>
      <c r="B523" s="4" t="s">
        <v>2108</v>
      </c>
      <c r="C523" s="4" t="s">
        <v>2109</v>
      </c>
      <c r="D523" s="4" t="s">
        <v>1112</v>
      </c>
      <c r="E523" s="4" t="s">
        <v>2110</v>
      </c>
      <c r="F523" s="4" t="s">
        <v>1114</v>
      </c>
      <c r="G523" s="4" t="s">
        <v>1564</v>
      </c>
      <c r="H523" s="5" t="s">
        <v>18</v>
      </c>
      <c r="I523" s="6"/>
    </row>
    <row r="524" spans="1:9" x14ac:dyDescent="0.25">
      <c r="A524" s="4" t="s">
        <v>2111</v>
      </c>
      <c r="B524" s="4" t="s">
        <v>2112</v>
      </c>
      <c r="C524" s="4" t="s">
        <v>2113</v>
      </c>
      <c r="D524" s="4"/>
      <c r="E524" s="4" t="s">
        <v>2114</v>
      </c>
      <c r="F524" s="4"/>
      <c r="G524" s="4" t="s">
        <v>2018</v>
      </c>
      <c r="H524" s="5" t="s">
        <v>38</v>
      </c>
    </row>
    <row r="525" spans="1:9" x14ac:dyDescent="0.25">
      <c r="A525" s="4" t="s">
        <v>2115</v>
      </c>
      <c r="B525" s="4" t="s">
        <v>2116</v>
      </c>
      <c r="C525" s="4" t="s">
        <v>2117</v>
      </c>
      <c r="D525" s="4" t="s">
        <v>481</v>
      </c>
      <c r="E525" s="4" t="s">
        <v>2118</v>
      </c>
      <c r="F525" s="4" t="s">
        <v>483</v>
      </c>
      <c r="G525" s="4" t="s">
        <v>871</v>
      </c>
      <c r="H525" s="5" t="s">
        <v>18</v>
      </c>
      <c r="I525" s="6" t="s">
        <v>44</v>
      </c>
    </row>
    <row r="526" spans="1:9" x14ac:dyDescent="0.25">
      <c r="A526" s="4" t="s">
        <v>2119</v>
      </c>
      <c r="B526" s="4" t="s">
        <v>2120</v>
      </c>
      <c r="C526" s="4" t="s">
        <v>2121</v>
      </c>
      <c r="D526" s="4" t="s">
        <v>481</v>
      </c>
      <c r="E526" s="4" t="s">
        <v>2122</v>
      </c>
      <c r="F526" s="4" t="s">
        <v>483</v>
      </c>
      <c r="G526" s="4" t="s">
        <v>871</v>
      </c>
      <c r="H526" s="5" t="s">
        <v>18</v>
      </c>
      <c r="I526" s="6" t="s">
        <v>876</v>
      </c>
    </row>
    <row r="527" spans="1:9" x14ac:dyDescent="0.25">
      <c r="A527" s="4" t="s">
        <v>481</v>
      </c>
      <c r="B527" s="4" t="s">
        <v>2123</v>
      </c>
      <c r="C527" s="4" t="s">
        <v>2124</v>
      </c>
      <c r="D527" s="4"/>
      <c r="E527" s="4" t="s">
        <v>483</v>
      </c>
      <c r="F527" s="4"/>
      <c r="G527" s="4" t="s">
        <v>691</v>
      </c>
      <c r="H527" s="5" t="s">
        <v>38</v>
      </c>
    </row>
    <row r="528" spans="1:9" x14ac:dyDescent="0.25">
      <c r="A528" s="4" t="s">
        <v>2125</v>
      </c>
      <c r="B528" s="4" t="s">
        <v>2126</v>
      </c>
      <c r="C528" s="4" t="s">
        <v>2127</v>
      </c>
      <c r="D528" s="4"/>
      <c r="E528" s="4" t="s">
        <v>2128</v>
      </c>
      <c r="F528" s="4"/>
      <c r="G528" s="4" t="s">
        <v>691</v>
      </c>
      <c r="H528" s="5" t="s">
        <v>38</v>
      </c>
    </row>
    <row r="529" spans="1:9" x14ac:dyDescent="0.25">
      <c r="A529" s="4" t="s">
        <v>2129</v>
      </c>
      <c r="B529" s="4" t="s">
        <v>2130</v>
      </c>
      <c r="C529" s="4" t="s">
        <v>2131</v>
      </c>
      <c r="D529" s="4" t="s">
        <v>2125</v>
      </c>
      <c r="E529" s="4" t="s">
        <v>2132</v>
      </c>
      <c r="F529" s="4" t="s">
        <v>2128</v>
      </c>
      <c r="G529" s="4" t="s">
        <v>749</v>
      </c>
      <c r="H529" s="5" t="s">
        <v>18</v>
      </c>
      <c r="I529" s="6"/>
    </row>
    <row r="530" spans="1:9" x14ac:dyDescent="0.25">
      <c r="A530" s="4" t="s">
        <v>2133</v>
      </c>
      <c r="B530" s="4" t="s">
        <v>2134</v>
      </c>
      <c r="C530" s="4" t="s">
        <v>2135</v>
      </c>
      <c r="D530" s="4" t="s">
        <v>1436</v>
      </c>
      <c r="E530" s="4" t="s">
        <v>2136</v>
      </c>
      <c r="F530" s="4" t="s">
        <v>2137</v>
      </c>
      <c r="G530" s="4" t="s">
        <v>891</v>
      </c>
      <c r="H530" s="5" t="s">
        <v>18</v>
      </c>
      <c r="I530" s="6" t="s">
        <v>876</v>
      </c>
    </row>
    <row r="531" spans="1:9" x14ac:dyDescent="0.25">
      <c r="A531" s="4" t="s">
        <v>115</v>
      </c>
      <c r="B531" s="4" t="s">
        <v>2138</v>
      </c>
      <c r="C531" s="4" t="s">
        <v>2139</v>
      </c>
      <c r="D531" s="4"/>
      <c r="E531" s="4" t="s">
        <v>115</v>
      </c>
      <c r="F531" s="4"/>
      <c r="G531" s="4" t="s">
        <v>2140</v>
      </c>
      <c r="H531" s="5" t="s">
        <v>38</v>
      </c>
    </row>
    <row r="532" spans="1:9" x14ac:dyDescent="0.25">
      <c r="A532" s="4" t="s">
        <v>2141</v>
      </c>
      <c r="B532" s="4" t="s">
        <v>2142</v>
      </c>
      <c r="C532" s="4" t="s">
        <v>2143</v>
      </c>
      <c r="D532" s="4" t="s">
        <v>115</v>
      </c>
      <c r="E532" s="4" t="s">
        <v>2144</v>
      </c>
      <c r="F532" s="4" t="s">
        <v>115</v>
      </c>
      <c r="G532" s="4" t="s">
        <v>684</v>
      </c>
      <c r="H532" s="5" t="s">
        <v>18</v>
      </c>
      <c r="I532" s="6"/>
    </row>
    <row r="533" spans="1:9" x14ac:dyDescent="0.25">
      <c r="A533" s="4" t="s">
        <v>2145</v>
      </c>
      <c r="B533" s="4" t="s">
        <v>2146</v>
      </c>
      <c r="C533" s="4" t="s">
        <v>2147</v>
      </c>
      <c r="D533" s="4" t="s">
        <v>115</v>
      </c>
      <c r="E533" s="4" t="s">
        <v>2148</v>
      </c>
      <c r="F533" s="4" t="s">
        <v>115</v>
      </c>
      <c r="G533" s="4" t="s">
        <v>749</v>
      </c>
      <c r="H533" s="5" t="s">
        <v>18</v>
      </c>
      <c r="I533" s="6"/>
    </row>
    <row r="534" spans="1:9" x14ac:dyDescent="0.25">
      <c r="A534" s="4" t="s">
        <v>2149</v>
      </c>
      <c r="B534" s="4" t="s">
        <v>2150</v>
      </c>
      <c r="C534" s="4" t="s">
        <v>2151</v>
      </c>
      <c r="D534" s="4" t="s">
        <v>115</v>
      </c>
      <c r="E534" s="4" t="s">
        <v>2152</v>
      </c>
      <c r="F534" s="4" t="s">
        <v>115</v>
      </c>
      <c r="G534" s="4" t="s">
        <v>2153</v>
      </c>
      <c r="H534" s="5" t="s">
        <v>18</v>
      </c>
      <c r="I534" s="6"/>
    </row>
    <row r="535" spans="1:9" x14ac:dyDescent="0.25">
      <c r="A535" s="4" t="s">
        <v>2154</v>
      </c>
      <c r="B535" s="4" t="s">
        <v>2155</v>
      </c>
      <c r="C535" s="4" t="s">
        <v>2156</v>
      </c>
      <c r="D535" s="4"/>
      <c r="E535" s="4" t="s">
        <v>2157</v>
      </c>
      <c r="F535" s="4"/>
      <c r="G535" s="4" t="s">
        <v>2140</v>
      </c>
      <c r="H535" s="5" t="s">
        <v>38</v>
      </c>
    </row>
    <row r="536" spans="1:9" x14ac:dyDescent="0.25">
      <c r="A536" s="4" t="s">
        <v>2158</v>
      </c>
      <c r="B536" s="4" t="s">
        <v>2159</v>
      </c>
      <c r="C536" s="4" t="s">
        <v>2160</v>
      </c>
      <c r="D536" s="4" t="s">
        <v>2154</v>
      </c>
      <c r="E536" s="4" t="s">
        <v>2161</v>
      </c>
      <c r="F536" s="4" t="s">
        <v>2157</v>
      </c>
      <c r="G536" s="4" t="s">
        <v>684</v>
      </c>
      <c r="H536" s="5" t="s">
        <v>18</v>
      </c>
      <c r="I536" s="6"/>
    </row>
    <row r="537" spans="1:9" x14ac:dyDescent="0.25">
      <c r="A537" s="4" t="s">
        <v>2162</v>
      </c>
      <c r="B537" s="4" t="s">
        <v>2163</v>
      </c>
      <c r="C537" s="4" t="s">
        <v>2164</v>
      </c>
      <c r="D537" s="4" t="s">
        <v>2154</v>
      </c>
      <c r="E537" s="4" t="s">
        <v>2165</v>
      </c>
      <c r="F537" s="4" t="s">
        <v>2157</v>
      </c>
      <c r="G537" s="4" t="s">
        <v>871</v>
      </c>
      <c r="H537" s="5" t="s">
        <v>18</v>
      </c>
      <c r="I537" s="6" t="s">
        <v>44</v>
      </c>
    </row>
    <row r="538" spans="1:9" x14ac:dyDescent="0.25">
      <c r="A538" s="4" t="s">
        <v>2166</v>
      </c>
      <c r="B538" s="4" t="s">
        <v>2167</v>
      </c>
      <c r="C538" s="4" t="s">
        <v>2168</v>
      </c>
      <c r="D538" s="4" t="s">
        <v>2154</v>
      </c>
      <c r="E538" s="4" t="s">
        <v>2169</v>
      </c>
      <c r="F538" s="4" t="s">
        <v>2157</v>
      </c>
      <c r="G538" s="4" t="s">
        <v>871</v>
      </c>
      <c r="H538" s="5" t="s">
        <v>18</v>
      </c>
      <c r="I538" s="6" t="s">
        <v>876</v>
      </c>
    </row>
    <row r="539" spans="1:9" x14ac:dyDescent="0.25">
      <c r="A539" s="4" t="s">
        <v>2170</v>
      </c>
      <c r="B539" s="4" t="s">
        <v>2171</v>
      </c>
      <c r="C539" s="4" t="s">
        <v>2172</v>
      </c>
      <c r="D539" s="4"/>
      <c r="E539" s="4" t="s">
        <v>2173</v>
      </c>
      <c r="F539" s="4"/>
      <c r="G539" s="4" t="s">
        <v>2140</v>
      </c>
      <c r="H539" s="5" t="s">
        <v>38</v>
      </c>
    </row>
    <row r="540" spans="1:9" x14ac:dyDescent="0.25">
      <c r="A540" s="4" t="s">
        <v>2174</v>
      </c>
      <c r="B540" s="4" t="s">
        <v>2175</v>
      </c>
      <c r="C540" s="4" t="s">
        <v>2176</v>
      </c>
      <c r="D540" s="4" t="s">
        <v>2170</v>
      </c>
      <c r="E540" s="4" t="s">
        <v>2177</v>
      </c>
      <c r="F540" s="4" t="s">
        <v>2173</v>
      </c>
      <c r="G540" s="4" t="s">
        <v>830</v>
      </c>
      <c r="H540" s="5" t="s">
        <v>18</v>
      </c>
    </row>
    <row r="541" spans="1:9" x14ac:dyDescent="0.25">
      <c r="A541" s="4" t="s">
        <v>2178</v>
      </c>
      <c r="B541" s="4" t="s">
        <v>2179</v>
      </c>
      <c r="C541" s="4" t="s">
        <v>2180</v>
      </c>
      <c r="D541" s="4" t="s">
        <v>2154</v>
      </c>
      <c r="E541" s="4" t="s">
        <v>2181</v>
      </c>
      <c r="F541" s="4" t="s">
        <v>2157</v>
      </c>
      <c r="G541" s="4" t="s">
        <v>2182</v>
      </c>
      <c r="H541" s="5" t="s">
        <v>18</v>
      </c>
    </row>
    <row r="542" spans="1:9" x14ac:dyDescent="0.25">
      <c r="A542" s="4" t="s">
        <v>2183</v>
      </c>
      <c r="B542" s="4" t="s">
        <v>2184</v>
      </c>
      <c r="C542" s="4" t="s">
        <v>2185</v>
      </c>
      <c r="D542" s="4" t="s">
        <v>134</v>
      </c>
      <c r="E542" s="4" t="s">
        <v>2186</v>
      </c>
      <c r="F542" s="4" t="s">
        <v>136</v>
      </c>
      <c r="G542" s="4" t="s">
        <v>2187</v>
      </c>
      <c r="H542" s="5" t="s">
        <v>18</v>
      </c>
    </row>
    <row r="543" spans="1:9" x14ac:dyDescent="0.25">
      <c r="A543" s="4" t="s">
        <v>2188</v>
      </c>
      <c r="B543" s="4" t="s">
        <v>2189</v>
      </c>
      <c r="C543" s="4" t="s">
        <v>2190</v>
      </c>
      <c r="D543" s="4" t="s">
        <v>2191</v>
      </c>
      <c r="E543" s="4" t="s">
        <v>2192</v>
      </c>
      <c r="F543" s="4" t="s">
        <v>2193</v>
      </c>
      <c r="G543" s="4" t="s">
        <v>2194</v>
      </c>
      <c r="H543" s="5" t="s">
        <v>18</v>
      </c>
    </row>
    <row r="544" spans="1:9" x14ac:dyDescent="0.25">
      <c r="A544" s="4" t="s">
        <v>2191</v>
      </c>
      <c r="B544" s="4" t="s">
        <v>2195</v>
      </c>
      <c r="C544" s="4" t="s">
        <v>2196</v>
      </c>
      <c r="D544" s="4"/>
      <c r="E544" s="4" t="s">
        <v>2193</v>
      </c>
      <c r="F544" s="4"/>
      <c r="G544" s="4" t="s">
        <v>2194</v>
      </c>
      <c r="H544" s="5" t="s">
        <v>38</v>
      </c>
    </row>
    <row r="545" spans="1:8" x14ac:dyDescent="0.25">
      <c r="A545" s="4" t="s">
        <v>2197</v>
      </c>
      <c r="B545" s="4" t="s">
        <v>2198</v>
      </c>
      <c r="C545" s="4" t="s">
        <v>2199</v>
      </c>
      <c r="D545" s="4" t="s">
        <v>2200</v>
      </c>
      <c r="E545" s="4" t="s">
        <v>2201</v>
      </c>
      <c r="F545" s="4" t="s">
        <v>2200</v>
      </c>
      <c r="G545" s="4" t="s">
        <v>2194</v>
      </c>
      <c r="H545" s="5" t="s">
        <v>18</v>
      </c>
    </row>
    <row r="546" spans="1:8" x14ac:dyDescent="0.25">
      <c r="A546" s="4" t="s">
        <v>2202</v>
      </c>
      <c r="B546" s="4" t="s">
        <v>2203</v>
      </c>
      <c r="C546" s="4" t="s">
        <v>2204</v>
      </c>
      <c r="D546" s="4" t="s">
        <v>2200</v>
      </c>
      <c r="E546" s="4" t="s">
        <v>2205</v>
      </c>
      <c r="F546" s="4" t="s">
        <v>2200</v>
      </c>
      <c r="G546" s="4" t="s">
        <v>2194</v>
      </c>
      <c r="H546" s="5" t="s">
        <v>18</v>
      </c>
    </row>
    <row r="547" spans="1:8" x14ac:dyDescent="0.25">
      <c r="A547" s="4" t="s">
        <v>2206</v>
      </c>
      <c r="B547" s="4" t="s">
        <v>2207</v>
      </c>
      <c r="C547" s="4" t="s">
        <v>2208</v>
      </c>
      <c r="D547" s="4" t="s">
        <v>2200</v>
      </c>
      <c r="E547" s="4" t="s">
        <v>2209</v>
      </c>
      <c r="F547" s="4" t="s">
        <v>2200</v>
      </c>
      <c r="G547" s="4" t="s">
        <v>2194</v>
      </c>
      <c r="H547" s="5" t="s">
        <v>18</v>
      </c>
    </row>
    <row r="548" spans="1:8" x14ac:dyDescent="0.25">
      <c r="A548" s="4" t="s">
        <v>2210</v>
      </c>
      <c r="B548" s="4" t="s">
        <v>2211</v>
      </c>
      <c r="C548" s="4" t="s">
        <v>2212</v>
      </c>
      <c r="D548" s="4" t="s">
        <v>2200</v>
      </c>
      <c r="E548" s="4" t="s">
        <v>2213</v>
      </c>
      <c r="F548" s="4" t="s">
        <v>2200</v>
      </c>
      <c r="G548" s="4" t="s">
        <v>2194</v>
      </c>
      <c r="H548" s="5" t="s">
        <v>18</v>
      </c>
    </row>
    <row r="549" spans="1:8" x14ac:dyDescent="0.25">
      <c r="A549" s="4" t="s">
        <v>2200</v>
      </c>
      <c r="B549" s="4" t="s">
        <v>2214</v>
      </c>
      <c r="C549" s="4" t="s">
        <v>2215</v>
      </c>
      <c r="D549" s="4"/>
      <c r="E549" s="4" t="s">
        <v>2200</v>
      </c>
      <c r="F549" s="4"/>
      <c r="G549" s="4" t="s">
        <v>2194</v>
      </c>
      <c r="H549" s="5" t="s">
        <v>38</v>
      </c>
    </row>
    <row r="550" spans="1:8" x14ac:dyDescent="0.25">
      <c r="A550" s="4" t="s">
        <v>2216</v>
      </c>
      <c r="B550" s="4" t="s">
        <v>2217</v>
      </c>
      <c r="C550" s="4" t="s">
        <v>2218</v>
      </c>
      <c r="D550" s="4" t="s">
        <v>2219</v>
      </c>
      <c r="E550" s="4" t="s">
        <v>2220</v>
      </c>
      <c r="F550" s="4" t="s">
        <v>2221</v>
      </c>
      <c r="G550" s="4" t="s">
        <v>2194</v>
      </c>
      <c r="H550" s="5" t="s">
        <v>18</v>
      </c>
    </row>
    <row r="551" spans="1:8" x14ac:dyDescent="0.25">
      <c r="A551" s="4" t="s">
        <v>2219</v>
      </c>
      <c r="B551" s="4" t="s">
        <v>2222</v>
      </c>
      <c r="C551" s="4" t="s">
        <v>2223</v>
      </c>
      <c r="D551" s="4"/>
      <c r="E551" s="4" t="s">
        <v>2221</v>
      </c>
      <c r="F551" s="4"/>
      <c r="G551" s="4" t="s">
        <v>2194</v>
      </c>
      <c r="H551" s="5" t="s">
        <v>38</v>
      </c>
    </row>
    <row r="552" spans="1:8" x14ac:dyDescent="0.25">
      <c r="A552" s="4" t="s">
        <v>2224</v>
      </c>
      <c r="B552" s="4" t="s">
        <v>2225</v>
      </c>
      <c r="C552" s="4" t="s">
        <v>2226</v>
      </c>
      <c r="D552" s="4" t="s">
        <v>2227</v>
      </c>
      <c r="E552" s="4" t="s">
        <v>2228</v>
      </c>
      <c r="F552" s="4" t="s">
        <v>2229</v>
      </c>
      <c r="G552" s="4" t="s">
        <v>2230</v>
      </c>
      <c r="H552" s="5" t="s">
        <v>18</v>
      </c>
    </row>
    <row r="553" spans="1:8" x14ac:dyDescent="0.25">
      <c r="A553" s="4" t="s">
        <v>2227</v>
      </c>
      <c r="B553" s="4" t="s">
        <v>2231</v>
      </c>
      <c r="C553" s="4" t="s">
        <v>2232</v>
      </c>
      <c r="D553" s="4"/>
      <c r="E553" s="4" t="s">
        <v>2229</v>
      </c>
      <c r="F553" s="4"/>
      <c r="G553" s="4" t="s">
        <v>2230</v>
      </c>
      <c r="H553" s="5" t="s">
        <v>38</v>
      </c>
    </row>
    <row r="554" spans="1:8" x14ac:dyDescent="0.25">
      <c r="A554" s="4" t="s">
        <v>2233</v>
      </c>
      <c r="B554" s="4" t="s">
        <v>2234</v>
      </c>
      <c r="C554" s="4" t="s">
        <v>2235</v>
      </c>
      <c r="D554" s="4" t="s">
        <v>2236</v>
      </c>
      <c r="E554" s="4" t="s">
        <v>2237</v>
      </c>
      <c r="F554" s="4" t="s">
        <v>2238</v>
      </c>
      <c r="G554" s="4" t="s">
        <v>2230</v>
      </c>
      <c r="H554" s="5" t="s">
        <v>18</v>
      </c>
    </row>
    <row r="555" spans="1:8" x14ac:dyDescent="0.25">
      <c r="A555" s="4" t="s">
        <v>2236</v>
      </c>
      <c r="B555" s="4" t="s">
        <v>2239</v>
      </c>
      <c r="C555" s="4" t="s">
        <v>2240</v>
      </c>
      <c r="D555" s="4"/>
      <c r="E555" s="4" t="s">
        <v>2238</v>
      </c>
      <c r="F555" s="4"/>
      <c r="G555" s="4" t="s">
        <v>2230</v>
      </c>
      <c r="H555" s="5" t="s">
        <v>38</v>
      </c>
    </row>
    <row r="556" spans="1:8" x14ac:dyDescent="0.25">
      <c r="A556" s="4" t="s">
        <v>2241</v>
      </c>
      <c r="B556" s="4" t="s">
        <v>2242</v>
      </c>
      <c r="C556" s="4" t="s">
        <v>2243</v>
      </c>
      <c r="D556" s="4" t="s">
        <v>1352</v>
      </c>
      <c r="E556" s="4" t="s">
        <v>2244</v>
      </c>
      <c r="F556" s="4" t="s">
        <v>1355</v>
      </c>
      <c r="G556" s="4" t="s">
        <v>2245</v>
      </c>
      <c r="H556" s="5" t="s">
        <v>18</v>
      </c>
    </row>
    <row r="557" spans="1:8" x14ac:dyDescent="0.25">
      <c r="A557" s="4" t="s">
        <v>2246</v>
      </c>
      <c r="B557" s="4" t="s">
        <v>2247</v>
      </c>
      <c r="C557" s="4" t="s">
        <v>2248</v>
      </c>
      <c r="D557" s="4" t="s">
        <v>2014</v>
      </c>
      <c r="E557" s="4" t="s">
        <v>2249</v>
      </c>
      <c r="F557" s="4" t="s">
        <v>2017</v>
      </c>
      <c r="G557" s="4" t="s">
        <v>2250</v>
      </c>
      <c r="H557" s="5" t="s">
        <v>18</v>
      </c>
    </row>
    <row r="558" spans="1:8" x14ac:dyDescent="0.25">
      <c r="A558" s="4" t="s">
        <v>2251</v>
      </c>
      <c r="B558" s="4" t="s">
        <v>2252</v>
      </c>
      <c r="C558" s="4" t="s">
        <v>2253</v>
      </c>
      <c r="D558" s="4" t="s">
        <v>2111</v>
      </c>
      <c r="E558" s="4" t="s">
        <v>2254</v>
      </c>
      <c r="F558" s="4" t="s">
        <v>2114</v>
      </c>
      <c r="G558" s="4" t="s">
        <v>2250</v>
      </c>
      <c r="H558" s="5" t="s">
        <v>18</v>
      </c>
    </row>
    <row r="559" spans="1:8" x14ac:dyDescent="0.25">
      <c r="A559" s="4" t="s">
        <v>2255</v>
      </c>
      <c r="B559" s="4" t="s">
        <v>2256</v>
      </c>
      <c r="C559" s="4" t="s">
        <v>2257</v>
      </c>
      <c r="D559" s="4" t="s">
        <v>1890</v>
      </c>
      <c r="E559" s="4" t="s">
        <v>2258</v>
      </c>
      <c r="F559" s="4" t="s">
        <v>1893</v>
      </c>
      <c r="G559" s="4" t="s">
        <v>2259</v>
      </c>
      <c r="H559" s="5" t="s">
        <v>18</v>
      </c>
    </row>
    <row r="560" spans="1:8" x14ac:dyDescent="0.25">
      <c r="A560" s="4" t="s">
        <v>2260</v>
      </c>
      <c r="B560" s="4" t="s">
        <v>2261</v>
      </c>
      <c r="C560" s="4" t="s">
        <v>2262</v>
      </c>
      <c r="D560" s="4" t="s">
        <v>1890</v>
      </c>
      <c r="E560" s="4" t="s">
        <v>2263</v>
      </c>
      <c r="F560" s="4" t="s">
        <v>1893</v>
      </c>
      <c r="G560" s="4" t="s">
        <v>2259</v>
      </c>
      <c r="H560" s="5" t="s">
        <v>18</v>
      </c>
    </row>
    <row r="561" spans="1:8" x14ac:dyDescent="0.25">
      <c r="A561" s="4" t="s">
        <v>2264</v>
      </c>
      <c r="B561" s="4" t="s">
        <v>2265</v>
      </c>
      <c r="C561" s="4" t="s">
        <v>2266</v>
      </c>
      <c r="D561" s="4" t="s">
        <v>1890</v>
      </c>
      <c r="E561" s="4" t="s">
        <v>2267</v>
      </c>
      <c r="F561" s="4" t="s">
        <v>1893</v>
      </c>
      <c r="G561" s="4" t="s">
        <v>2259</v>
      </c>
      <c r="H561" s="5" t="s">
        <v>18</v>
      </c>
    </row>
    <row r="562" spans="1:8" x14ac:dyDescent="0.25">
      <c r="A562" s="4" t="s">
        <v>2268</v>
      </c>
      <c r="B562" s="4" t="s">
        <v>2269</v>
      </c>
      <c r="C562" s="4" t="s">
        <v>2270</v>
      </c>
      <c r="D562" s="4" t="s">
        <v>1890</v>
      </c>
      <c r="E562" s="4" t="s">
        <v>2271</v>
      </c>
      <c r="F562" s="4" t="s">
        <v>1893</v>
      </c>
      <c r="G562" s="4" t="s">
        <v>2259</v>
      </c>
      <c r="H562" s="5" t="s">
        <v>18</v>
      </c>
    </row>
    <row r="563" spans="1:8" x14ac:dyDescent="0.25">
      <c r="A563" s="4" t="s">
        <v>2272</v>
      </c>
      <c r="B563" s="4" t="s">
        <v>2273</v>
      </c>
      <c r="C563" s="4" t="s">
        <v>2274</v>
      </c>
      <c r="D563" s="4" t="s">
        <v>350</v>
      </c>
      <c r="E563" s="4" t="s">
        <v>2275</v>
      </c>
      <c r="F563" s="4" t="s">
        <v>352</v>
      </c>
      <c r="G563" s="4" t="s">
        <v>684</v>
      </c>
      <c r="H563" s="5" t="s">
        <v>18</v>
      </c>
    </row>
    <row r="564" spans="1:8" x14ac:dyDescent="0.25">
      <c r="A564" s="4" t="s">
        <v>2276</v>
      </c>
      <c r="B564" s="4" t="s">
        <v>2277</v>
      </c>
      <c r="C564" s="4" t="s">
        <v>2278</v>
      </c>
      <c r="D564" s="4" t="s">
        <v>1932</v>
      </c>
      <c r="E564" s="4" t="s">
        <v>2279</v>
      </c>
      <c r="F564" s="4" t="s">
        <v>1935</v>
      </c>
      <c r="G564" s="4" t="s">
        <v>2280</v>
      </c>
      <c r="H564" s="5" t="s">
        <v>18</v>
      </c>
    </row>
    <row r="565" spans="1:8" x14ac:dyDescent="0.25">
      <c r="A565" s="4" t="s">
        <v>2281</v>
      </c>
      <c r="B565" s="4" t="s">
        <v>2282</v>
      </c>
      <c r="C565" s="4" t="s">
        <v>2283</v>
      </c>
      <c r="D565" s="4" t="s">
        <v>1932</v>
      </c>
      <c r="E565" s="4" t="s">
        <v>2284</v>
      </c>
      <c r="F565" s="4" t="s">
        <v>1935</v>
      </c>
      <c r="G565" s="4" t="s">
        <v>2285</v>
      </c>
      <c r="H565" s="5" t="s">
        <v>18</v>
      </c>
    </row>
    <row r="566" spans="1:8" x14ac:dyDescent="0.25">
      <c r="A566" s="4" t="s">
        <v>2286</v>
      </c>
      <c r="B566" s="4" t="s">
        <v>2287</v>
      </c>
      <c r="C566" s="4" t="s">
        <v>2288</v>
      </c>
      <c r="D566" s="4" t="s">
        <v>2289</v>
      </c>
      <c r="E566" s="4" t="s">
        <v>2290</v>
      </c>
      <c r="F566" s="4" t="s">
        <v>2291</v>
      </c>
      <c r="G566" s="4" t="s">
        <v>684</v>
      </c>
      <c r="H566" s="5" t="s">
        <v>18</v>
      </c>
    </row>
    <row r="567" spans="1:8" x14ac:dyDescent="0.25">
      <c r="A567" s="4" t="s">
        <v>2292</v>
      </c>
      <c r="B567" s="4" t="s">
        <v>2293</v>
      </c>
      <c r="C567" s="4" t="s">
        <v>2294</v>
      </c>
      <c r="D567" s="4" t="s">
        <v>2289</v>
      </c>
      <c r="E567" s="4" t="s">
        <v>2295</v>
      </c>
      <c r="F567" s="4" t="s">
        <v>2291</v>
      </c>
      <c r="G567" s="4" t="s">
        <v>796</v>
      </c>
      <c r="H567" s="5" t="s">
        <v>18</v>
      </c>
    </row>
    <row r="568" spans="1:8" x14ac:dyDescent="0.25">
      <c r="A568" s="4" t="s">
        <v>2289</v>
      </c>
      <c r="B568" s="4" t="s">
        <v>2296</v>
      </c>
      <c r="C568" s="4" t="s">
        <v>2297</v>
      </c>
      <c r="D568" s="4"/>
      <c r="E568" s="4" t="s">
        <v>2291</v>
      </c>
      <c r="F568" s="4"/>
      <c r="G568" s="4" t="s">
        <v>2298</v>
      </c>
      <c r="H568" s="5" t="s">
        <v>38</v>
      </c>
    </row>
    <row r="569" spans="1:8" x14ac:dyDescent="0.25">
      <c r="A569" s="4" t="s">
        <v>2299</v>
      </c>
      <c r="B569" s="4" t="s">
        <v>2300</v>
      </c>
      <c r="C569" s="4" t="s">
        <v>2301</v>
      </c>
      <c r="D569" s="4" t="s">
        <v>2302</v>
      </c>
      <c r="E569" s="4" t="s">
        <v>2303</v>
      </c>
      <c r="F569" s="4" t="s">
        <v>2304</v>
      </c>
      <c r="G569" s="4" t="s">
        <v>684</v>
      </c>
      <c r="H569" s="5" t="s">
        <v>18</v>
      </c>
    </row>
    <row r="570" spans="1:8" x14ac:dyDescent="0.25">
      <c r="A570" s="4" t="s">
        <v>2305</v>
      </c>
      <c r="B570" s="4" t="s">
        <v>2306</v>
      </c>
      <c r="C570" s="4" t="s">
        <v>2307</v>
      </c>
      <c r="D570" s="4" t="s">
        <v>2302</v>
      </c>
      <c r="E570" s="4" t="s">
        <v>2308</v>
      </c>
      <c r="F570" s="4" t="s">
        <v>2304</v>
      </c>
      <c r="G570" s="4" t="s">
        <v>796</v>
      </c>
      <c r="H570" s="5" t="s">
        <v>18</v>
      </c>
    </row>
    <row r="571" spans="1:8" x14ac:dyDescent="0.25">
      <c r="A571" s="4" t="s">
        <v>2302</v>
      </c>
      <c r="B571" s="4" t="s">
        <v>2309</v>
      </c>
      <c r="C571" s="4" t="s">
        <v>2310</v>
      </c>
      <c r="D571" s="4"/>
      <c r="E571" s="4" t="s">
        <v>2304</v>
      </c>
      <c r="F571" s="4"/>
      <c r="G571" s="4" t="s">
        <v>2298</v>
      </c>
      <c r="H571" s="5" t="s">
        <v>38</v>
      </c>
    </row>
    <row r="572" spans="1:8" x14ac:dyDescent="0.25">
      <c r="A572" s="4" t="s">
        <v>2311</v>
      </c>
      <c r="B572" s="4" t="s">
        <v>2312</v>
      </c>
      <c r="C572" s="4" t="s">
        <v>2313</v>
      </c>
      <c r="D572" s="4"/>
      <c r="E572" s="4" t="s">
        <v>2314</v>
      </c>
      <c r="F572" s="4"/>
      <c r="G572" s="4" t="s">
        <v>2315</v>
      </c>
      <c r="H572" s="5" t="s">
        <v>38</v>
      </c>
    </row>
    <row r="573" spans="1:8" x14ac:dyDescent="0.25">
      <c r="A573" s="4" t="s">
        <v>2316</v>
      </c>
      <c r="B573" s="4" t="s">
        <v>2317</v>
      </c>
      <c r="C573" s="4" t="s">
        <v>2318</v>
      </c>
      <c r="D573" s="4" t="s">
        <v>2311</v>
      </c>
      <c r="E573" s="4" t="s">
        <v>2319</v>
      </c>
      <c r="F573" s="4" t="s">
        <v>2314</v>
      </c>
      <c r="G573" s="4" t="s">
        <v>830</v>
      </c>
      <c r="H573" s="5" t="s">
        <v>18</v>
      </c>
    </row>
    <row r="574" spans="1:8" x14ac:dyDescent="0.25">
      <c r="A574" s="4" t="s">
        <v>2320</v>
      </c>
      <c r="B574" s="4" t="s">
        <v>2321</v>
      </c>
      <c r="C574" s="4" t="s">
        <v>2322</v>
      </c>
      <c r="D574" s="4"/>
      <c r="E574" s="4" t="s">
        <v>2323</v>
      </c>
      <c r="F574" s="4"/>
      <c r="G574" s="4" t="s">
        <v>2324</v>
      </c>
      <c r="H574" s="5" t="s">
        <v>38</v>
      </c>
    </row>
    <row r="575" spans="1:8" x14ac:dyDescent="0.25">
      <c r="A575" s="4" t="s">
        <v>2325</v>
      </c>
      <c r="B575" s="4" t="s">
        <v>2326</v>
      </c>
      <c r="C575" s="4" t="s">
        <v>2327</v>
      </c>
      <c r="D575" s="4" t="s">
        <v>2320</v>
      </c>
      <c r="E575" s="4" t="s">
        <v>2328</v>
      </c>
      <c r="F575" s="4" t="s">
        <v>2323</v>
      </c>
      <c r="G575" s="4" t="s">
        <v>2329</v>
      </c>
      <c r="H575" s="5" t="s">
        <v>18</v>
      </c>
    </row>
    <row r="576" spans="1:8" x14ac:dyDescent="0.25">
      <c r="A576" s="4" t="s">
        <v>2330</v>
      </c>
      <c r="B576" s="4" t="s">
        <v>2331</v>
      </c>
      <c r="C576" s="4" t="s">
        <v>2332</v>
      </c>
      <c r="D576" s="4" t="s">
        <v>2320</v>
      </c>
      <c r="E576" s="4" t="s">
        <v>2333</v>
      </c>
      <c r="F576" s="4" t="s">
        <v>2323</v>
      </c>
      <c r="G576" s="4" t="s">
        <v>2334</v>
      </c>
      <c r="H576" s="5" t="s">
        <v>18</v>
      </c>
    </row>
    <row r="577" spans="1:8" x14ac:dyDescent="0.25">
      <c r="A577" s="4" t="s">
        <v>2335</v>
      </c>
      <c r="B577" s="4" t="s">
        <v>2336</v>
      </c>
      <c r="C577" s="4" t="s">
        <v>2337</v>
      </c>
      <c r="D577" s="4" t="s">
        <v>2320</v>
      </c>
      <c r="E577" s="4" t="s">
        <v>2338</v>
      </c>
      <c r="F577" s="4" t="s">
        <v>2323</v>
      </c>
      <c r="G577" s="4" t="s">
        <v>2339</v>
      </c>
      <c r="H577" s="5" t="s">
        <v>18</v>
      </c>
    </row>
    <row r="578" spans="1:8" x14ac:dyDescent="0.25">
      <c r="A578" s="4" t="s">
        <v>2340</v>
      </c>
      <c r="B578" s="4" t="s">
        <v>2341</v>
      </c>
      <c r="C578" s="4" t="s">
        <v>2342</v>
      </c>
      <c r="D578" s="4" t="s">
        <v>2343</v>
      </c>
      <c r="E578" s="4" t="s">
        <v>2344</v>
      </c>
      <c r="F578" s="4" t="s">
        <v>2345</v>
      </c>
      <c r="G578" s="4" t="s">
        <v>2334</v>
      </c>
      <c r="H578" s="5" t="s">
        <v>18</v>
      </c>
    </row>
    <row r="579" spans="1:8" x14ac:dyDescent="0.25">
      <c r="A579" s="4" t="s">
        <v>2346</v>
      </c>
      <c r="B579" s="4" t="s">
        <v>2347</v>
      </c>
      <c r="C579" s="4" t="s">
        <v>2348</v>
      </c>
      <c r="D579" s="4" t="s">
        <v>2343</v>
      </c>
      <c r="E579" s="4" t="s">
        <v>2349</v>
      </c>
      <c r="F579" s="4" t="s">
        <v>2345</v>
      </c>
      <c r="G579" s="4" t="s">
        <v>2329</v>
      </c>
      <c r="H579" s="5" t="s">
        <v>18</v>
      </c>
    </row>
    <row r="580" spans="1:8" x14ac:dyDescent="0.25">
      <c r="A580" s="4" t="s">
        <v>2350</v>
      </c>
      <c r="B580" s="4" t="s">
        <v>2351</v>
      </c>
      <c r="C580" s="4" t="s">
        <v>2352</v>
      </c>
      <c r="D580" s="4" t="s">
        <v>2343</v>
      </c>
      <c r="E580" s="4" t="s">
        <v>2350</v>
      </c>
      <c r="F580" s="4" t="s">
        <v>2345</v>
      </c>
      <c r="G580" s="4" t="s">
        <v>525</v>
      </c>
      <c r="H580" s="5" t="s">
        <v>18</v>
      </c>
    </row>
    <row r="581" spans="1:8" x14ac:dyDescent="0.25">
      <c r="A581" s="4" t="s">
        <v>2353</v>
      </c>
      <c r="B581" s="4" t="s">
        <v>2354</v>
      </c>
      <c r="C581" s="4" t="s">
        <v>2355</v>
      </c>
      <c r="D581" s="4" t="s">
        <v>2343</v>
      </c>
      <c r="E581" s="4" t="s">
        <v>2356</v>
      </c>
      <c r="F581" s="4" t="s">
        <v>2345</v>
      </c>
      <c r="G581" s="4" t="s">
        <v>2334</v>
      </c>
      <c r="H581" s="5" t="s">
        <v>18</v>
      </c>
    </row>
    <row r="582" spans="1:8" x14ac:dyDescent="0.25">
      <c r="A582" s="4" t="s">
        <v>2357</v>
      </c>
      <c r="B582" s="4" t="s">
        <v>2358</v>
      </c>
      <c r="C582" s="4" t="s">
        <v>2359</v>
      </c>
      <c r="D582" s="4" t="s">
        <v>2343</v>
      </c>
      <c r="E582" s="4" t="s">
        <v>2360</v>
      </c>
      <c r="F582" s="4" t="s">
        <v>2345</v>
      </c>
      <c r="G582" s="4" t="s">
        <v>2334</v>
      </c>
      <c r="H582" s="5" t="s">
        <v>18</v>
      </c>
    </row>
    <row r="583" spans="1:8" x14ac:dyDescent="0.25">
      <c r="A583" s="4" t="s">
        <v>2343</v>
      </c>
      <c r="B583" s="4" t="s">
        <v>2361</v>
      </c>
      <c r="C583" s="4" t="s">
        <v>2362</v>
      </c>
      <c r="D583" s="4"/>
      <c r="E583" s="4" t="s">
        <v>2345</v>
      </c>
      <c r="F583" s="4"/>
      <c r="G583" s="4" t="s">
        <v>2324</v>
      </c>
      <c r="H583" s="5" t="s">
        <v>38</v>
      </c>
    </row>
    <row r="584" spans="1:8" x14ac:dyDescent="0.25">
      <c r="A584" s="4" t="s">
        <v>2363</v>
      </c>
      <c r="B584" s="4" t="s">
        <v>2364</v>
      </c>
      <c r="C584" s="4" t="s">
        <v>2365</v>
      </c>
      <c r="D584" s="4" t="s">
        <v>1916</v>
      </c>
      <c r="E584" s="4" t="s">
        <v>2366</v>
      </c>
      <c r="F584" s="4" t="s">
        <v>1918</v>
      </c>
      <c r="G584" s="4" t="s">
        <v>2324</v>
      </c>
      <c r="H584" s="5" t="s">
        <v>18</v>
      </c>
    </row>
    <row r="585" spans="1:8" x14ac:dyDescent="0.25">
      <c r="A585" s="7"/>
      <c r="B585" s="7"/>
      <c r="C585" s="7"/>
      <c r="D585" s="7"/>
      <c r="E585" s="7"/>
      <c r="H585" s="8"/>
    </row>
    <row r="586" spans="1:8" x14ac:dyDescent="0.25">
      <c r="A586" s="7"/>
      <c r="B586" s="7"/>
      <c r="C586" s="7"/>
      <c r="D586" s="7"/>
      <c r="E586" s="7"/>
      <c r="H586" s="8"/>
    </row>
    <row r="587" spans="1:8" x14ac:dyDescent="0.25">
      <c r="A587" s="7"/>
      <c r="B587" s="7"/>
      <c r="C587" s="7"/>
      <c r="D587" s="7"/>
      <c r="E587" s="7"/>
      <c r="H587" s="8"/>
    </row>
    <row r="588" spans="1:8" x14ac:dyDescent="0.25">
      <c r="A588" s="7"/>
      <c r="B588" s="7"/>
      <c r="C588" t="s">
        <v>2367</v>
      </c>
      <c r="D588" s="7"/>
      <c r="E588" s="7"/>
      <c r="H588" s="8"/>
    </row>
    <row r="589" spans="1:8" x14ac:dyDescent="0.25">
      <c r="A589" s="7"/>
      <c r="B589" s="7"/>
      <c r="C589" s="7"/>
      <c r="D589" s="7"/>
      <c r="E589" s="7"/>
      <c r="H589" s="8"/>
    </row>
    <row r="590" spans="1:8" x14ac:dyDescent="0.25">
      <c r="A590" s="7"/>
      <c r="B590" s="7"/>
      <c r="C590" s="7"/>
      <c r="D590" s="7"/>
      <c r="E590" s="7"/>
      <c r="H590" s="8"/>
    </row>
    <row r="591" spans="1:8" x14ac:dyDescent="0.25">
      <c r="A591" s="7"/>
      <c r="B591" s="7"/>
      <c r="C591" s="7"/>
      <c r="D591" s="7"/>
      <c r="E591" s="7"/>
      <c r="H591" s="8"/>
    </row>
    <row r="592" spans="1:8" x14ac:dyDescent="0.25">
      <c r="A592" s="7"/>
      <c r="B592" s="7"/>
      <c r="C592" s="7"/>
      <c r="D592" s="7"/>
      <c r="E592" s="7"/>
      <c r="H592" s="8"/>
    </row>
    <row r="593" spans="1:8" x14ac:dyDescent="0.25">
      <c r="A593" s="7"/>
      <c r="B593" s="7"/>
      <c r="C593" s="7"/>
      <c r="D593" s="7"/>
      <c r="E593" s="7"/>
      <c r="H593" s="8"/>
    </row>
    <row r="594" spans="1:8" x14ac:dyDescent="0.25">
      <c r="A594" s="7"/>
      <c r="B594" s="7"/>
      <c r="C594" s="7"/>
      <c r="D594" s="7"/>
      <c r="E594" s="7"/>
      <c r="H594" s="8"/>
    </row>
    <row r="595" spans="1:8" x14ac:dyDescent="0.25">
      <c r="A595" s="7"/>
      <c r="B595" s="7"/>
      <c r="C595" s="7"/>
      <c r="D595" s="7"/>
      <c r="E595" s="7"/>
      <c r="H595" s="8"/>
    </row>
    <row r="596" spans="1:8" x14ac:dyDescent="0.25">
      <c r="A596" s="7"/>
      <c r="B596" s="7"/>
      <c r="C596" s="7"/>
      <c r="D596" s="7"/>
      <c r="E596" s="7"/>
      <c r="H596" s="8"/>
    </row>
    <row r="597" spans="1:8" x14ac:dyDescent="0.25">
      <c r="B597" s="7"/>
      <c r="C597" s="7"/>
      <c r="D597" s="7"/>
      <c r="E597" s="7"/>
      <c r="H597" s="8"/>
    </row>
  </sheetData>
  <conditionalFormatting sqref="A598:A1048576">
    <cfRule type="duplicateValues" dxfId="1" priority="1"/>
  </conditionalFormatting>
  <conditionalFormatting sqref="E598:E1048576 E1">
    <cfRule type="duplicateValues" dxfId="0" priority="2"/>
  </conditionalFormatting>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64A3EA-0041-4607-A445-16DDB93B85F6}">
  <sheetPr>
    <pageSetUpPr fitToPage="1"/>
  </sheetPr>
  <dimension ref="A1:Q132"/>
  <sheetViews>
    <sheetView workbookViewId="0">
      <selection activeCell="S5" sqref="S5"/>
    </sheetView>
  </sheetViews>
  <sheetFormatPr defaultRowHeight="14.25" x14ac:dyDescent="0.2"/>
  <cols>
    <col min="1" max="1" width="2.85546875" style="11" customWidth="1"/>
    <col min="2" max="2" width="35.7109375" style="11" customWidth="1"/>
    <col min="3" max="3" width="2.85546875" style="11" customWidth="1"/>
    <col min="4" max="4" width="17.140625" style="11" customWidth="1"/>
    <col min="5" max="5" width="2.140625" style="11" customWidth="1"/>
    <col min="6" max="6" width="17.140625" style="11" customWidth="1"/>
    <col min="7" max="7" width="2.140625" style="11" customWidth="1"/>
    <col min="8" max="8" width="11.42578125" style="11" customWidth="1"/>
    <col min="9" max="9" width="5.7109375" style="11" customWidth="1"/>
    <col min="10" max="10" width="35.7109375" style="11" customWidth="1"/>
    <col min="11" max="11" width="2.85546875" style="11" customWidth="1"/>
    <col min="12" max="12" width="17.140625" style="11" customWidth="1"/>
    <col min="13" max="13" width="2.140625" style="11" customWidth="1"/>
    <col min="14" max="14" width="17.140625" style="11" customWidth="1"/>
    <col min="15" max="15" width="2.140625" style="11" customWidth="1"/>
    <col min="16" max="16" width="11.42578125" style="11" customWidth="1"/>
    <col min="17" max="17" width="2.85546875" style="11" customWidth="1"/>
    <col min="18" max="16384" width="9.140625" style="11"/>
  </cols>
  <sheetData>
    <row r="1" spans="1:17" ht="60" customHeight="1" x14ac:dyDescent="0.2">
      <c r="A1" s="12"/>
      <c r="B1" s="12"/>
      <c r="C1" s="12"/>
      <c r="D1" s="12"/>
      <c r="E1" s="12"/>
      <c r="F1" s="12"/>
      <c r="G1" s="12"/>
      <c r="H1" s="12"/>
      <c r="I1" s="12"/>
      <c r="J1" s="12"/>
      <c r="K1" s="12"/>
      <c r="L1" s="12"/>
      <c r="M1" s="12"/>
      <c r="N1" s="12"/>
      <c r="O1" s="12"/>
      <c r="P1" s="39" t="s">
        <v>2400</v>
      </c>
      <c r="Q1" s="12"/>
    </row>
    <row r="2" spans="1:17" ht="18.75" customHeight="1" x14ac:dyDescent="0.2">
      <c r="A2" s="26"/>
      <c r="B2" s="26"/>
      <c r="C2" s="26"/>
      <c r="D2" s="26"/>
      <c r="E2" s="26"/>
      <c r="F2" s="26"/>
      <c r="G2" s="26"/>
      <c r="H2" s="26"/>
      <c r="I2" s="26"/>
      <c r="J2" s="26"/>
      <c r="K2" s="26"/>
      <c r="L2" s="26"/>
      <c r="M2" s="26"/>
      <c r="N2" s="26"/>
      <c r="O2" s="26"/>
      <c r="P2" s="91"/>
      <c r="Q2" s="26"/>
    </row>
    <row r="3" spans="1:17" ht="33.75" customHeight="1" x14ac:dyDescent="0.2">
      <c r="A3" s="26"/>
      <c r="B3" s="89" t="s">
        <v>2392</v>
      </c>
      <c r="C3" s="26"/>
      <c r="D3" s="26"/>
      <c r="E3" s="26"/>
      <c r="F3" s="26"/>
      <c r="G3" s="26"/>
      <c r="H3" s="26"/>
      <c r="I3" s="26"/>
      <c r="J3" s="26"/>
      <c r="K3" s="26"/>
      <c r="L3" s="26"/>
      <c r="M3" s="26"/>
      <c r="N3" s="26"/>
      <c r="O3" s="26"/>
      <c r="P3" s="26"/>
      <c r="Q3" s="26"/>
    </row>
    <row r="4" spans="1:17" ht="33.75" customHeight="1" x14ac:dyDescent="0.2">
      <c r="A4" s="26"/>
      <c r="B4" s="89"/>
      <c r="C4" s="26"/>
      <c r="D4" s="26"/>
      <c r="E4" s="26"/>
      <c r="F4" s="26"/>
      <c r="G4" s="26"/>
      <c r="H4" s="26"/>
      <c r="I4" s="26"/>
      <c r="J4" s="26"/>
      <c r="K4" s="26"/>
      <c r="L4" s="26"/>
      <c r="M4" s="26"/>
      <c r="N4" s="26"/>
      <c r="O4" s="26"/>
      <c r="P4" s="26"/>
      <c r="Q4" s="26"/>
    </row>
    <row r="5" spans="1:17" ht="15" customHeight="1" x14ac:dyDescent="0.2">
      <c r="A5" s="26"/>
      <c r="B5" s="114" t="s">
        <v>2401</v>
      </c>
      <c r="C5" s="26"/>
      <c r="D5" s="26"/>
      <c r="E5" s="26"/>
      <c r="F5" s="26"/>
      <c r="G5" s="26"/>
      <c r="H5" s="26"/>
      <c r="I5" s="26"/>
      <c r="J5" s="26"/>
      <c r="K5" s="26"/>
      <c r="L5" s="26"/>
      <c r="M5" s="26"/>
      <c r="N5" s="26"/>
      <c r="O5" s="26"/>
      <c r="P5" s="26"/>
      <c r="Q5" s="26"/>
    </row>
    <row r="6" spans="1:17" ht="7.5" customHeight="1" x14ac:dyDescent="0.2">
      <c r="A6" s="26"/>
      <c r="B6" s="26"/>
      <c r="C6" s="26"/>
      <c r="D6" s="26"/>
      <c r="E6" s="26"/>
      <c r="F6" s="26"/>
      <c r="G6" s="26"/>
      <c r="H6" s="26"/>
      <c r="I6" s="26"/>
      <c r="J6" s="27"/>
      <c r="K6" s="26"/>
      <c r="L6" s="26"/>
      <c r="M6" s="26"/>
      <c r="N6" s="26"/>
      <c r="O6" s="26"/>
      <c r="P6" s="26"/>
      <c r="Q6" s="26"/>
    </row>
    <row r="7" spans="1:17" ht="19.5" customHeight="1" x14ac:dyDescent="0.25">
      <c r="A7" s="26"/>
      <c r="B7" s="99" t="s">
        <v>10525</v>
      </c>
      <c r="C7" s="26"/>
      <c r="D7" s="26"/>
      <c r="E7" s="26"/>
      <c r="F7" s="26"/>
      <c r="G7" s="26"/>
      <c r="H7" s="26"/>
      <c r="I7" s="26"/>
      <c r="J7" s="27"/>
      <c r="K7" s="26"/>
      <c r="L7" s="26"/>
      <c r="M7" s="26"/>
      <c r="N7" s="26"/>
      <c r="O7" s="26"/>
      <c r="P7" s="26"/>
      <c r="Q7" s="26"/>
    </row>
    <row r="8" spans="1:17" ht="15" x14ac:dyDescent="0.25">
      <c r="A8" s="26"/>
      <c r="B8" s="9"/>
      <c r="C8" s="9"/>
      <c r="D8" s="9"/>
      <c r="E8" s="9"/>
      <c r="F8" s="9"/>
      <c r="G8" s="9"/>
      <c r="H8" s="9"/>
      <c r="I8" s="9"/>
      <c r="J8" s="9"/>
      <c r="K8" s="26"/>
      <c r="L8" s="29" t="s">
        <v>2376</v>
      </c>
      <c r="M8" s="26"/>
      <c r="N8" s="26"/>
      <c r="O8" s="26"/>
      <c r="P8" s="26"/>
      <c r="Q8" s="26"/>
    </row>
    <row r="9" spans="1:17" ht="7.5" customHeight="1" x14ac:dyDescent="0.2">
      <c r="A9" s="26"/>
      <c r="B9" s="28"/>
      <c r="C9" s="26"/>
      <c r="D9" s="26"/>
      <c r="E9" s="26"/>
      <c r="F9" s="26"/>
      <c r="G9" s="26"/>
      <c r="H9" s="26"/>
      <c r="I9" s="26"/>
      <c r="J9" s="27"/>
      <c r="K9" s="26"/>
      <c r="L9" s="26"/>
      <c r="M9" s="26"/>
      <c r="N9" s="26"/>
      <c r="O9" s="26"/>
      <c r="P9" s="26"/>
      <c r="Q9" s="26"/>
    </row>
    <row r="10" spans="1:17" x14ac:dyDescent="0.2">
      <c r="A10" s="26"/>
      <c r="B10" s="35" t="s">
        <v>2369</v>
      </c>
      <c r="C10" s="26"/>
      <c r="D10" s="106" t="str">
        <f>IFERROR(IF(D12="&lt;&lt;&lt;Select Index&gt;&gt;&gt;","",VLOOKUP(D12,'Index-Relations'!$L:$Q,6,FALSE)),"")</f>
        <v>S&amp;P 500 Value</v>
      </c>
      <c r="E10" s="107"/>
      <c r="F10" s="107"/>
      <c r="G10" s="107"/>
      <c r="H10" s="107"/>
      <c r="I10" s="107"/>
      <c r="J10" s="108"/>
      <c r="K10" s="26"/>
      <c r="L10" s="87">
        <f>IF($D$10="&lt;&lt;&lt; Select Index &gt;&gt;&gt;","",IF(ISERROR(VLOOKUP($D$10&amp;$D$14&amp;$J$14,Data!$E:$BS,7,FALSE)),"",VLOOKUP($D$10&amp;$D$14&amp;$J$14,Data!$E:$BS,7,FALSE)))</f>
        <v>401</v>
      </c>
      <c r="M10" s="26"/>
      <c r="N10" s="26"/>
      <c r="O10" s="26"/>
      <c r="P10" s="26"/>
      <c r="Q10" s="26"/>
    </row>
    <row r="11" spans="1:17" ht="4.5" customHeight="1" x14ac:dyDescent="0.2">
      <c r="A11" s="26"/>
      <c r="B11" s="28"/>
      <c r="C11" s="26"/>
      <c r="D11" s="26"/>
      <c r="E11" s="26"/>
      <c r="F11" s="26"/>
      <c r="G11" s="26"/>
      <c r="H11" s="26"/>
      <c r="I11" s="26"/>
      <c r="J11" s="27"/>
      <c r="K11" s="26"/>
      <c r="L11" s="69"/>
      <c r="M11" s="26"/>
      <c r="N11" s="26"/>
      <c r="O11" s="26"/>
      <c r="P11" s="26"/>
      <c r="Q11" s="26"/>
    </row>
    <row r="12" spans="1:17" x14ac:dyDescent="0.2">
      <c r="A12" s="26"/>
      <c r="B12" s="28" t="s">
        <v>2368</v>
      </c>
      <c r="C12" s="26"/>
      <c r="D12" s="116" t="s">
        <v>2840</v>
      </c>
      <c r="E12" s="117"/>
      <c r="F12" s="117"/>
      <c r="G12" s="117"/>
      <c r="H12" s="117"/>
      <c r="I12" s="117"/>
      <c r="J12" s="118"/>
      <c r="K12" s="26"/>
      <c r="L12" s="87">
        <f>IF($D$12="&lt;&lt;&lt; Select Index &gt;&gt;&gt;","",IF(ISERROR(VLOOKUP($D$12&amp;$D$14&amp;$J$14,Data!$E:$BS,7,FALSE)),"",VLOOKUP($D$12&amp;$D$14&amp;$J$14,Data!$E:$BS,7,FALSE)))</f>
        <v>238</v>
      </c>
      <c r="M12" s="26"/>
      <c r="N12" s="26"/>
      <c r="O12" s="26"/>
      <c r="P12" s="26"/>
      <c r="Q12" s="26"/>
    </row>
    <row r="13" spans="1:17" ht="9" customHeight="1" x14ac:dyDescent="0.25">
      <c r="A13" s="26"/>
      <c r="B13" s="30"/>
      <c r="C13" s="26"/>
      <c r="D13" s="26"/>
      <c r="E13" s="26"/>
      <c r="F13" s="26"/>
      <c r="G13" s="26"/>
      <c r="H13" s="26"/>
      <c r="I13" s="26"/>
      <c r="J13" s="27"/>
      <c r="K13" s="26"/>
      <c r="L13" s="26"/>
      <c r="M13" s="26"/>
      <c r="N13" s="26"/>
      <c r="O13" s="26"/>
      <c r="P13" s="26"/>
      <c r="Q13" s="26"/>
    </row>
    <row r="14" spans="1:17" ht="14.25" customHeight="1" x14ac:dyDescent="0.2">
      <c r="A14" s="26"/>
      <c r="B14" s="50" t="s">
        <v>2399</v>
      </c>
      <c r="C14" s="26"/>
      <c r="D14" s="116" t="s">
        <v>2760</v>
      </c>
      <c r="E14" s="117"/>
      <c r="F14" s="118"/>
      <c r="G14" s="27"/>
      <c r="H14" s="27"/>
      <c r="I14" s="26"/>
      <c r="J14" s="75" t="s">
        <v>3450</v>
      </c>
      <c r="K14" s="26"/>
      <c r="L14" s="26"/>
      <c r="M14" s="26"/>
      <c r="N14" s="26"/>
      <c r="O14" s="26"/>
      <c r="P14" s="26"/>
      <c r="Q14" s="26"/>
    </row>
    <row r="15" spans="1:17" x14ac:dyDescent="0.2">
      <c r="A15" s="26"/>
      <c r="B15" s="51"/>
      <c r="C15" s="26"/>
      <c r="D15" s="26"/>
      <c r="E15" s="26"/>
      <c r="F15" s="26"/>
      <c r="G15" s="26"/>
      <c r="H15" s="26"/>
      <c r="I15" s="26"/>
      <c r="J15" s="26"/>
      <c r="K15" s="26"/>
      <c r="L15" s="26"/>
      <c r="M15" s="26"/>
      <c r="N15" s="26"/>
      <c r="O15" s="26"/>
      <c r="P15" s="26"/>
      <c r="Q15" s="26"/>
    </row>
    <row r="16" spans="1:17" x14ac:dyDescent="0.2">
      <c r="A16" s="26"/>
      <c r="B16" s="31"/>
      <c r="C16" s="26"/>
      <c r="D16" s="26"/>
      <c r="E16" s="26"/>
      <c r="F16" s="26"/>
      <c r="G16" s="26"/>
      <c r="H16" s="26"/>
      <c r="I16" s="26"/>
      <c r="J16" s="26"/>
      <c r="K16" s="26"/>
      <c r="L16" s="26"/>
      <c r="M16" s="26"/>
      <c r="N16" s="26"/>
      <c r="O16" s="26"/>
      <c r="P16" s="26"/>
      <c r="Q16" s="26"/>
    </row>
    <row r="17" spans="1:17" ht="30" customHeight="1" x14ac:dyDescent="0.2">
      <c r="A17" s="26"/>
      <c r="B17" s="101" t="s">
        <v>2370</v>
      </c>
      <c r="C17" s="101"/>
      <c r="D17" s="101"/>
      <c r="E17" s="101"/>
      <c r="F17" s="101"/>
      <c r="G17" s="101"/>
      <c r="H17" s="101"/>
      <c r="I17" s="26"/>
      <c r="J17" s="102" t="s">
        <v>2386</v>
      </c>
      <c r="K17" s="102"/>
      <c r="L17" s="102"/>
      <c r="M17" s="102"/>
      <c r="N17" s="102"/>
      <c r="O17" s="102"/>
      <c r="P17" s="102"/>
      <c r="Q17" s="26"/>
    </row>
    <row r="18" spans="1:17" ht="9.75" customHeight="1" x14ac:dyDescent="0.2">
      <c r="A18" s="26"/>
      <c r="B18" s="31"/>
      <c r="C18" s="26"/>
      <c r="D18" s="26"/>
      <c r="E18" s="26"/>
      <c r="F18" s="26"/>
      <c r="G18" s="26"/>
      <c r="H18" s="26"/>
      <c r="I18" s="26"/>
      <c r="J18" s="34"/>
      <c r="K18" s="26"/>
      <c r="L18" s="26"/>
      <c r="M18" s="26"/>
      <c r="N18" s="26"/>
      <c r="O18" s="26"/>
      <c r="P18" s="26"/>
      <c r="Q18" s="26"/>
    </row>
    <row r="19" spans="1:17" x14ac:dyDescent="0.2">
      <c r="A19" s="26"/>
      <c r="B19" s="31"/>
      <c r="C19" s="26"/>
      <c r="D19" s="44" t="s">
        <v>3</v>
      </c>
      <c r="E19" s="41"/>
      <c r="F19" s="45" t="s">
        <v>0</v>
      </c>
      <c r="G19" s="26"/>
      <c r="H19" s="26"/>
      <c r="I19" s="26"/>
      <c r="J19" s="34"/>
      <c r="K19" s="26"/>
      <c r="L19" s="46" t="s">
        <v>3</v>
      </c>
      <c r="M19" s="41"/>
      <c r="N19" s="47" t="s">
        <v>0</v>
      </c>
      <c r="O19" s="26"/>
      <c r="P19" s="26"/>
      <c r="Q19" s="26"/>
    </row>
    <row r="20" spans="1:17" ht="9.75" customHeight="1" x14ac:dyDescent="0.2">
      <c r="A20" s="26"/>
      <c r="B20" s="31"/>
      <c r="C20" s="26"/>
      <c r="D20" s="26"/>
      <c r="E20" s="26"/>
      <c r="F20" s="26"/>
      <c r="G20" s="26"/>
      <c r="H20" s="26"/>
      <c r="I20" s="26"/>
      <c r="J20" s="34"/>
      <c r="K20" s="26"/>
      <c r="L20" s="26"/>
      <c r="M20" s="26"/>
      <c r="N20" s="26"/>
      <c r="O20" s="26"/>
      <c r="P20" s="26"/>
      <c r="Q20" s="26"/>
    </row>
    <row r="21" spans="1:17" ht="14.25" customHeight="1" x14ac:dyDescent="0.2">
      <c r="A21" s="26"/>
      <c r="B21" s="24" t="s">
        <v>2387</v>
      </c>
      <c r="C21" s="26"/>
      <c r="D21" s="60">
        <f>IF($D$10="&lt;&lt;&lt; Select Index &gt;&gt;&gt;","",IF(ISERROR(VLOOKUP($D$10&amp;$D$14&amp;$J$14,Data!$E:$BS,8,FALSE)),"",VLOOKUP($D$10&amp;$D$14&amp;$J$14,Data!$E:$BS,8,FALSE)))</f>
        <v>55.726417827419901</v>
      </c>
      <c r="E21" s="26"/>
      <c r="F21" s="61">
        <f>IF($D$12="&lt;&lt;&lt; Select Index &gt;&gt;&gt;","",IF(ISERROR(VLOOKUP($D$12&amp;$D$14&amp;$J$14,Data!$E:$BS,8,FALSE)),"",VLOOKUP($D$12&amp;$D$14&amp;$J$14,Data!$E:$BS,8,FALSE)))</f>
        <v>62.095927630356002</v>
      </c>
      <c r="G21" s="26"/>
      <c r="H21" s="71" t="str">
        <f>IFERROR(_xlfn.CONCAT("+",(LEFT(F21-D21,4))),"")</f>
        <v>+6.36</v>
      </c>
      <c r="I21" s="26"/>
      <c r="J21" s="16" t="s">
        <v>2388</v>
      </c>
      <c r="K21" s="27"/>
      <c r="L21" s="26"/>
      <c r="M21" s="26"/>
      <c r="N21" s="26"/>
      <c r="O21" s="26"/>
      <c r="P21" s="26"/>
      <c r="Q21" s="26"/>
    </row>
    <row r="22" spans="1:17" ht="15" x14ac:dyDescent="0.2">
      <c r="A22" s="26"/>
      <c r="B22" s="25" t="s">
        <v>2385</v>
      </c>
      <c r="C22" s="26"/>
      <c r="D22" s="26"/>
      <c r="E22" s="26"/>
      <c r="F22" s="26"/>
      <c r="G22" s="26"/>
      <c r="H22" s="26"/>
      <c r="I22" s="26"/>
      <c r="J22" s="15" t="s">
        <v>2376</v>
      </c>
      <c r="K22" s="36"/>
      <c r="L22" s="79">
        <f>IF($D$10="&lt;&lt;&lt; Select Index &gt;&gt;&gt;","",IF(ISERROR(VLOOKUP($D$10&amp;$D$14&amp;$J$14,Data!$E:$BS,42,FALSE)),"",VLOOKUP($D$10&amp;$D$14&amp;$J$14,Data!$E:$BS,42,FALSE)))</f>
        <v>11</v>
      </c>
      <c r="M22" s="26"/>
      <c r="N22" s="81">
        <f>IF($D$12="&lt;&lt;&lt; Select Index &gt;&gt;&gt;","",IF(ISERROR(VLOOKUP($D$12&amp;$D$14&amp;$J$14,Data!$E:$BS,42,FALSE)),"",VLOOKUP($D$12&amp;$D$14&amp;$J$14,Data!$E:$BS,42,FALSE)))</f>
        <v>0</v>
      </c>
      <c r="O22" s="26"/>
      <c r="P22" s="26"/>
      <c r="Q22" s="26"/>
    </row>
    <row r="23" spans="1:17" ht="15" customHeight="1" x14ac:dyDescent="0.2">
      <c r="A23" s="26"/>
      <c r="B23" s="31"/>
      <c r="C23" s="26"/>
      <c r="D23" s="26"/>
      <c r="E23" s="26"/>
      <c r="F23" s="26"/>
      <c r="G23" s="26"/>
      <c r="H23" s="26"/>
      <c r="I23" s="26"/>
      <c r="J23" s="15" t="s">
        <v>2377</v>
      </c>
      <c r="K23" s="27"/>
      <c r="L23" s="80">
        <f>IF($D$10="&lt;&lt;&lt; Select Index &gt;&gt;&gt;","",IF(ISERROR(VLOOKUP($D$10&amp;$D$14&amp;$J$14,Data!$E:$BS,41,FALSE)),"",VLOOKUP($D$10&amp;$D$14&amp;$J$14,Data!$E:$BS,41,FALSE)))</f>
        <v>2.7870223085153901E-2</v>
      </c>
      <c r="M23" s="26"/>
      <c r="N23" s="82">
        <f>IF($D$12="&lt;&lt;&lt; Select Index &gt;&gt;&gt;","",IF(ISERROR(VLOOKUP($D$12&amp;$D$14&amp;$J$14,Data!$E:$BS,41,FALSE)),"",VLOOKUP($D$12&amp;$D$14&amp;$J$14,Data!$E:$BS,41,FALSE)))</f>
        <v>0</v>
      </c>
      <c r="O23" s="26"/>
      <c r="P23" s="26"/>
      <c r="Q23" s="26"/>
    </row>
    <row r="24" spans="1:17" ht="15" customHeight="1" x14ac:dyDescent="0.2">
      <c r="A24" s="26"/>
      <c r="B24" s="40" t="s">
        <v>2371</v>
      </c>
      <c r="C24" s="26"/>
      <c r="D24" s="62">
        <f>IF($D$10="&lt;&lt;&lt; Select Index &gt;&gt;&gt;","",IF(ISERROR(VLOOKUP($D$10&amp;$D$14&amp;$J$14,Data!$E:$BS,11,FALSE)),"",VLOOKUP($D$10&amp;$D$14&amp;$J$14,Data!$E:$BS,11,FALSE)))</f>
        <v>61.490995455689003</v>
      </c>
      <c r="E24" s="26"/>
      <c r="F24" s="70">
        <f>IF($D$12="&lt;&lt;&lt; Select Index &gt;&gt;&gt;","",IF(ISERROR(VLOOKUP($D$12&amp;$D$14&amp;$J$14,Data!$E:$BS,11,FALSE)),"",VLOOKUP($D$12&amp;$D$14&amp;$J$14,Data!$E:$BS,11,FALSE)))</f>
        <v>67.940540963695</v>
      </c>
      <c r="G24" s="26"/>
      <c r="H24" s="71" t="str">
        <f>IFERROR(_xlfn.CONCAT("+",(LEFT(F24-D24,4))),"")</f>
        <v>+6.44</v>
      </c>
      <c r="I24" s="26"/>
      <c r="J24" s="13"/>
      <c r="K24" s="27"/>
      <c r="L24" s="65"/>
      <c r="M24" s="27"/>
      <c r="N24" s="27"/>
      <c r="O24" s="27"/>
      <c r="P24" s="26"/>
      <c r="Q24" s="26"/>
    </row>
    <row r="25" spans="1:17" ht="15" customHeight="1" x14ac:dyDescent="0.2">
      <c r="A25" s="26"/>
      <c r="B25" s="40" t="s">
        <v>2372</v>
      </c>
      <c r="C25" s="26"/>
      <c r="D25" s="62">
        <f>IF($D$10="&lt;&lt;&lt; Select Index &gt;&gt;&gt;","",IF(ISERROR(VLOOKUP($D$10&amp;$D$14&amp;$J$14,Data!$E:$BS,32,FALSE)),"",VLOOKUP($D$10&amp;$D$14&amp;$J$14,Data!$E:$BS,32,FALSE)))</f>
        <v>52.666236273102001</v>
      </c>
      <c r="E25" s="26"/>
      <c r="F25" s="70">
        <f>IF($D$12="&lt;&lt;&lt; Select Index &gt;&gt;&gt;","",IF(ISERROR(VLOOKUP($D$12&amp;$D$14&amp;$J$14,Data!$E:$BS,32,FALSE)),"",VLOOKUP($D$12&amp;$D$14&amp;$J$14,Data!$E:$BS,32,FALSE)))</f>
        <v>55.982134987429902</v>
      </c>
      <c r="G25" s="26"/>
      <c r="H25" s="71" t="str">
        <f>IFERROR(_xlfn.CONCAT("+",(LEFT(F25-D25,4))),"")</f>
        <v>+3.31</v>
      </c>
      <c r="I25" s="26"/>
      <c r="J25" s="16" t="s">
        <v>2389</v>
      </c>
      <c r="K25" s="27"/>
      <c r="L25" s="64"/>
      <c r="M25" s="26"/>
      <c r="N25" s="26"/>
      <c r="O25" s="26"/>
      <c r="P25" s="26"/>
      <c r="Q25" s="26"/>
    </row>
    <row r="26" spans="1:17" ht="15" customHeight="1" x14ac:dyDescent="0.2">
      <c r="A26" s="26"/>
      <c r="B26" s="40" t="s">
        <v>2373</v>
      </c>
      <c r="C26" s="26"/>
      <c r="D26" s="62">
        <f>IF($D$10="&lt;&lt;&lt; Select Index &gt;&gt;&gt;","",IF(ISERROR(VLOOKUP($D$10&amp;$D$14&amp;$J$14,Data!$E:$BS,47,FALSE)),"",VLOOKUP($D$10&amp;$D$14&amp;$J$14,Data!$E:$BS,47,FALSE)))</f>
        <v>54.200146800799999</v>
      </c>
      <c r="E26" s="26"/>
      <c r="F26" s="70">
        <f>IF($D$12="&lt;&lt;&lt; Select Index &gt;&gt;&gt;","",IF(ISERROR(VLOOKUP($D$12&amp;$D$14&amp;$J$14,Data!$E:$BS,47,FALSE)),"",VLOOKUP($D$12&amp;$D$14&amp;$J$14,Data!$E:$BS,47,FALSE)))</f>
        <v>62.940683423735898</v>
      </c>
      <c r="G26" s="26"/>
      <c r="H26" s="71" t="str">
        <f>IFERROR(_xlfn.CONCAT("+",(LEFT(F26-D26,4))),"")</f>
        <v>+8.74</v>
      </c>
      <c r="I26" s="26"/>
      <c r="J26" s="15" t="s">
        <v>2376</v>
      </c>
      <c r="K26" s="27"/>
      <c r="L26" s="79">
        <f>IF($D$10="&lt;&lt;&lt; Select Index &gt;&gt;&gt;","",IF(ISERROR(VLOOKUP($D$10&amp;$D$14&amp;$J$14,Data!$E:$BS,44,FALSE)),"",VLOOKUP($D$10&amp;$D$14&amp;$J$14,Data!$E:$BS,44,FALSE)))</f>
        <v>3</v>
      </c>
      <c r="M26" s="26"/>
      <c r="N26" s="81">
        <f>IF($D$12="&lt;&lt;&lt; Select Index &gt;&gt;&gt;","",IF(ISERROR(VLOOKUP($D$12&amp;$D$14&amp;$J$14,Data!$E:$BS,44,FALSE)),"",VLOOKUP($D$12&amp;$D$14&amp;$J$14,Data!$E:$BS,44,FALSE)))</f>
        <v>0</v>
      </c>
      <c r="O26" s="26"/>
      <c r="P26" s="26"/>
      <c r="Q26" s="26"/>
    </row>
    <row r="27" spans="1:17" x14ac:dyDescent="0.2">
      <c r="A27" s="26"/>
      <c r="B27" s="25" t="s">
        <v>2374</v>
      </c>
      <c r="C27" s="26"/>
      <c r="D27" s="26"/>
      <c r="E27" s="26"/>
      <c r="F27" s="26"/>
      <c r="G27" s="26"/>
      <c r="H27" s="26"/>
      <c r="I27" s="26"/>
      <c r="J27" s="15" t="s">
        <v>2377</v>
      </c>
      <c r="K27" s="27"/>
      <c r="L27" s="80">
        <f>IF($D$10="&lt;&lt;&lt; Select Index &gt;&gt;&gt;","",IF(ISERROR(VLOOKUP($D$10&amp;$D$14&amp;$J$14,Data!$E:$BS,43,FALSE)),"",VLOOKUP($D$10&amp;$D$14&amp;$J$14,Data!$E:$BS,43,FALSE)))</f>
        <v>6.0339671195663198E-3</v>
      </c>
      <c r="M27" s="26"/>
      <c r="N27" s="82">
        <f>IF($D$12="&lt;&lt;&lt; Select Index &gt;&gt;&gt;","",IF(ISERROR(VLOOKUP($D$12&amp;$D$14&amp;$J$14,Data!$E:$BS,43,FALSE)),"",VLOOKUP($D$12&amp;$D$14&amp;$J$14,Data!$E:$BS,43,FALSE)))</f>
        <v>0</v>
      </c>
      <c r="O27" s="26"/>
      <c r="P27" s="26"/>
      <c r="Q27" s="26"/>
    </row>
    <row r="28" spans="1:17" ht="9" customHeight="1" x14ac:dyDescent="0.2">
      <c r="A28" s="26"/>
      <c r="B28" s="13"/>
      <c r="C28" s="26"/>
      <c r="D28" s="26"/>
      <c r="E28" s="26"/>
      <c r="F28" s="26"/>
      <c r="G28" s="26"/>
      <c r="H28" s="26"/>
      <c r="I28" s="26"/>
      <c r="J28" s="31"/>
      <c r="K28" s="26"/>
      <c r="L28" s="64"/>
      <c r="M28" s="26"/>
      <c r="N28" s="26"/>
      <c r="O28" s="26"/>
      <c r="P28" s="26"/>
      <c r="Q28" s="26"/>
    </row>
    <row r="29" spans="1:17" x14ac:dyDescent="0.2">
      <c r="A29" s="26"/>
      <c r="B29" s="32" t="s">
        <v>2375</v>
      </c>
      <c r="C29" s="26"/>
      <c r="D29" s="26"/>
      <c r="E29" s="26"/>
      <c r="F29" s="26"/>
      <c r="G29" s="26"/>
      <c r="H29" s="26"/>
      <c r="I29" s="26"/>
      <c r="J29" s="32" t="s">
        <v>2375</v>
      </c>
      <c r="K29" s="26"/>
      <c r="L29" s="64"/>
      <c r="M29" s="26"/>
      <c r="N29" s="26"/>
      <c r="O29" s="26"/>
      <c r="P29" s="26"/>
      <c r="Q29" s="26"/>
    </row>
    <row r="30" spans="1:17" x14ac:dyDescent="0.2">
      <c r="A30" s="26"/>
      <c r="B30" s="33" t="s">
        <v>2376</v>
      </c>
      <c r="C30" s="26"/>
      <c r="D30" s="84">
        <f>IF($D$10="&lt;&lt;&lt; Select Index &gt;&gt;&gt;","",IF(ISERROR(VLOOKUP($D$10&amp;$D$14&amp;$J$14,Data!$E:$BS,9,FALSE)),"",VLOOKUP($D$10&amp;$D$14&amp;$J$14,Data!$E:$BS,9,FALSE)))</f>
        <v>399</v>
      </c>
      <c r="E30" s="85"/>
      <c r="F30" s="84">
        <f>IF($D$12="&lt;&lt;&lt; Select Index &gt;&gt;&gt;","",IF(ISERROR(VLOOKUP($D$12&amp;$D$14&amp;$J$14,Data!$E:$BS,9,FALSE)),"",VLOOKUP($D$12&amp;$D$14&amp;$J$14,Data!$E:$BS,9,FALSE)))</f>
        <v>238</v>
      </c>
      <c r="G30" s="26"/>
      <c r="H30" s="26"/>
      <c r="I30" s="26"/>
      <c r="J30" s="33" t="s">
        <v>2376</v>
      </c>
      <c r="K30" s="26"/>
      <c r="L30" s="84">
        <f>IF($D$10="&lt;&lt;&lt; Select Index &gt;&gt;&gt;","",IF(ISERROR(VLOOKUP($D$10&amp;$D$14&amp;$J$14,Data!$E:$BS,45,FALSE)),"",VLOOKUP($D$10&amp;$D$14&amp;$J$14,Data!$E:$BS,45,FALSE)))</f>
        <v>401</v>
      </c>
      <c r="M30" s="85"/>
      <c r="N30" s="84">
        <f>IF($D$12="&lt;&lt;&lt; Select Index &gt;&gt;&gt;","",IF(ISERROR(VLOOKUP($D$12&amp;$D$14&amp;$J$14,Data!$E:$BS,45,FALSE)),"",VLOOKUP($D$12&amp;$D$14&amp;$J$14,Data!$E:$BS,45,FALSE)))</f>
        <v>238</v>
      </c>
      <c r="O30" s="26"/>
      <c r="P30" s="26"/>
      <c r="Q30" s="26"/>
    </row>
    <row r="31" spans="1:17" x14ac:dyDescent="0.2">
      <c r="A31" s="26"/>
      <c r="B31" s="33" t="s">
        <v>2377</v>
      </c>
      <c r="C31" s="26"/>
      <c r="D31" s="86">
        <f>IF($D$10="&lt;&lt;&lt; Select Index &gt;&gt;&gt;","",IF(ISERROR(VLOOKUP($D$10&amp;$D$14&amp;$J$14,Data!$E:$BS,10,FALSE)),"",VLOOKUP($D$10&amp;$D$14&amp;$J$14,Data!$E:$BS,10,FALSE)))</f>
        <v>0.999071944338771</v>
      </c>
      <c r="E31" s="85"/>
      <c r="F31" s="86">
        <f>IF($D$12="&lt;&lt;&lt; Select Index &gt;&gt;&gt;","",IF(ISERROR(VLOOKUP($D$12&amp;$D$14&amp;$J$14,Data!$E:$BS,10,FALSE)),"",VLOOKUP($D$12&amp;$D$14&amp;$J$14,Data!$E:$BS,10,FALSE)))</f>
        <v>1</v>
      </c>
      <c r="G31" s="26"/>
      <c r="H31" s="26"/>
      <c r="I31" s="26"/>
      <c r="J31" s="33" t="s">
        <v>2377</v>
      </c>
      <c r="K31" s="26"/>
      <c r="L31" s="86">
        <f>IF($D$10="&lt;&lt;&lt; Select Index &gt;&gt;&gt;","",IF(ISERROR(VLOOKUP($D$10&amp;$D$14&amp;$J$14,Data!$E:$BS,46,FALSE)),"",VLOOKUP($D$10&amp;$D$14&amp;$J$14,Data!$E:$BS,46,FALSE)))</f>
        <v>1</v>
      </c>
      <c r="M31" s="85"/>
      <c r="N31" s="86">
        <f>IF($D$12="&lt;&lt;&lt; Select Index &gt;&gt;&gt;","",IF(ISERROR(VLOOKUP($D$12&amp;$D$14&amp;$J$14,Data!$E:$BS,46,FALSE)),"",VLOOKUP($D$12&amp;$D$14&amp;$J$14,Data!$E:$BS,46,FALSE)))</f>
        <v>1</v>
      </c>
      <c r="O31" s="26"/>
      <c r="P31" s="26"/>
      <c r="Q31" s="26"/>
    </row>
    <row r="32" spans="1:17" x14ac:dyDescent="0.2">
      <c r="A32" s="26"/>
      <c r="B32" s="31"/>
      <c r="C32" s="26"/>
      <c r="D32" s="26"/>
      <c r="E32" s="26"/>
      <c r="F32" s="26"/>
      <c r="G32" s="26"/>
      <c r="H32" s="26"/>
      <c r="I32" s="26"/>
      <c r="J32" s="31"/>
      <c r="K32" s="26"/>
      <c r="L32" s="26"/>
      <c r="M32" s="26"/>
      <c r="N32" s="26"/>
      <c r="O32" s="26"/>
      <c r="P32" s="26"/>
      <c r="Q32" s="26"/>
    </row>
    <row r="33" spans="1:17" x14ac:dyDescent="0.2">
      <c r="A33" s="26"/>
      <c r="B33" s="31"/>
      <c r="C33" s="26"/>
      <c r="D33" s="26"/>
      <c r="E33" s="26"/>
      <c r="F33" s="26"/>
      <c r="G33" s="26"/>
      <c r="H33" s="26"/>
      <c r="I33" s="26"/>
      <c r="J33" s="31"/>
      <c r="K33" s="26"/>
      <c r="L33" s="26"/>
      <c r="M33" s="26"/>
      <c r="N33" s="26"/>
      <c r="O33" s="26"/>
      <c r="P33" s="26"/>
      <c r="Q33" s="26"/>
    </row>
    <row r="34" spans="1:17" ht="30" customHeight="1" x14ac:dyDescent="0.2">
      <c r="A34" s="26"/>
      <c r="B34" s="104" t="s">
        <v>2393</v>
      </c>
      <c r="C34" s="105"/>
      <c r="D34" s="105"/>
      <c r="E34" s="105"/>
      <c r="F34" s="105"/>
      <c r="G34" s="105"/>
      <c r="H34" s="105"/>
      <c r="I34" s="26"/>
      <c r="J34" s="103" t="s">
        <v>2378</v>
      </c>
      <c r="K34" s="103"/>
      <c r="L34" s="103"/>
      <c r="M34" s="103"/>
      <c r="N34" s="103"/>
      <c r="O34" s="103"/>
      <c r="P34" s="103"/>
      <c r="Q34" s="26"/>
    </row>
    <row r="35" spans="1:17" ht="9.75" customHeight="1" x14ac:dyDescent="0.2">
      <c r="A35" s="26"/>
      <c r="B35" s="31"/>
      <c r="C35" s="26"/>
      <c r="D35" s="26"/>
      <c r="E35" s="26"/>
      <c r="F35" s="26"/>
      <c r="G35" s="26"/>
      <c r="H35" s="26"/>
      <c r="I35" s="26"/>
      <c r="J35" s="31"/>
      <c r="K35" s="26"/>
      <c r="L35" s="26"/>
      <c r="M35" s="26"/>
      <c r="N35" s="26"/>
      <c r="O35" s="26"/>
      <c r="P35" s="26"/>
      <c r="Q35" s="26"/>
    </row>
    <row r="36" spans="1:17" x14ac:dyDescent="0.2">
      <c r="A36" s="26"/>
      <c r="B36" s="31"/>
      <c r="C36" s="26"/>
      <c r="D36" s="42" t="s">
        <v>3</v>
      </c>
      <c r="E36" s="41"/>
      <c r="F36" s="43" t="s">
        <v>0</v>
      </c>
      <c r="G36" s="26"/>
      <c r="H36" s="26"/>
      <c r="I36" s="26"/>
      <c r="J36" s="31"/>
      <c r="K36" s="26"/>
      <c r="L36" s="48" t="s">
        <v>3</v>
      </c>
      <c r="M36" s="41"/>
      <c r="N36" s="49" t="s">
        <v>0</v>
      </c>
      <c r="O36" s="26"/>
      <c r="P36" s="26"/>
      <c r="Q36" s="26"/>
    </row>
    <row r="37" spans="1:17" ht="9.75" customHeight="1" x14ac:dyDescent="0.2">
      <c r="A37" s="26"/>
      <c r="B37" s="31"/>
      <c r="C37" s="26"/>
      <c r="D37" s="26"/>
      <c r="E37" s="26"/>
      <c r="F37" s="26"/>
      <c r="G37" s="26"/>
      <c r="H37" s="26"/>
      <c r="I37" s="26"/>
      <c r="J37" s="31"/>
      <c r="K37" s="26"/>
      <c r="L37" s="26"/>
      <c r="M37" s="26"/>
      <c r="N37" s="26"/>
      <c r="O37" s="26"/>
      <c r="P37" s="26"/>
      <c r="Q37" s="26"/>
    </row>
    <row r="38" spans="1:17" ht="15" customHeight="1" x14ac:dyDescent="0.2">
      <c r="A38" s="26"/>
      <c r="B38" s="23" t="s">
        <v>2398</v>
      </c>
      <c r="C38" s="26"/>
      <c r="D38" s="63">
        <f>IF($D$10="&lt;&lt;&lt; Select Index &gt;&gt;&gt;","",IF(ISERROR(VLOOKUP($D$10&amp;$D$14&amp;$J$14,Data!$E:$BS,23,FALSE)),"",VLOOKUP($D$10&amp;$D$14&amp;$J$14,Data!$E:$BS,23,FALSE)))</f>
        <v>39.518796231367297</v>
      </c>
      <c r="E38" s="26"/>
      <c r="F38" s="77">
        <f>IF($D$12="&lt;&lt;&lt; Select Index &gt;&gt;&gt;","",IF(ISERROR(VLOOKUP($D$12&amp;$D$14&amp;$J$14,Data!$E:$BS,23,FALSE)),"",VLOOKUP($D$12&amp;$D$14&amp;$J$14,Data!$E:$BS,23,FALSE)))</f>
        <v>31.6643112564666</v>
      </c>
      <c r="G38" s="26"/>
      <c r="H38" s="83">
        <f>IFERROR(F38/D38-1,"")</f>
        <v>-0.19875314341347139</v>
      </c>
      <c r="I38" s="26"/>
      <c r="J38" s="18" t="s">
        <v>3445</v>
      </c>
      <c r="K38" s="26"/>
      <c r="L38" s="64"/>
      <c r="M38" s="26"/>
      <c r="N38" s="26"/>
      <c r="O38" s="26"/>
      <c r="P38" s="26"/>
      <c r="Q38" s="26"/>
    </row>
    <row r="39" spans="1:17" ht="14.25" customHeight="1" x14ac:dyDescent="0.25">
      <c r="A39" s="26"/>
      <c r="B39" s="20" t="s">
        <v>2394</v>
      </c>
      <c r="C39" s="26"/>
      <c r="D39" s="27"/>
      <c r="E39" s="26"/>
      <c r="F39" s="27"/>
      <c r="G39" s="26"/>
      <c r="H39"/>
      <c r="I39" s="26"/>
      <c r="J39" s="19" t="s">
        <v>2376</v>
      </c>
      <c r="K39" s="26"/>
      <c r="L39" s="79">
        <f>IF($D$10="&lt;&lt;&lt; Select Index &gt;&gt;&gt;","",IF(ISERROR(VLOOKUP($D$10&amp;$D$14&amp;$J$14,Data!$E:$BS,38,FALSE)),"",VLOOKUP($D$10&amp;$D$14&amp;$J$14,Data!$E:$BS,38,FALSE)))</f>
        <v>2</v>
      </c>
      <c r="M39" s="26"/>
      <c r="N39" s="81">
        <f>IF($D$12="&lt;&lt;&lt; Select Index &gt;&gt;&gt;","",IF(ISERROR(VLOOKUP($D$12&amp;$D$14&amp;$J$14,Data!$E:$BS,38,FALSE)),"",VLOOKUP($D$12&amp;$D$14&amp;$J$14,Data!$E:$BS,38,FALSE)))</f>
        <v>0</v>
      </c>
      <c r="O39" s="26"/>
      <c r="P39" s="26"/>
      <c r="Q39" s="26"/>
    </row>
    <row r="40" spans="1:17" x14ac:dyDescent="0.2">
      <c r="A40" s="26"/>
      <c r="B40" s="20" t="s">
        <v>2384</v>
      </c>
      <c r="C40" s="26"/>
      <c r="D40" s="27"/>
      <c r="E40" s="26"/>
      <c r="F40" s="27"/>
      <c r="G40" s="26"/>
      <c r="H40" s="27"/>
      <c r="I40" s="26"/>
      <c r="J40" s="19" t="s">
        <v>2377</v>
      </c>
      <c r="K40" s="26"/>
      <c r="L40" s="80">
        <f>IF($D$10="&lt;&lt;&lt; Select Index &gt;&gt;&gt;","",IF(ISERROR(VLOOKUP($D$10&amp;$D$14&amp;$J$14,Data!$E:$BS,37,FALSE)),"",VLOOKUP($D$10&amp;$D$14&amp;$J$14,Data!$E:$BS,37,FALSE)))</f>
        <v>7.0455113403364404E-3</v>
      </c>
      <c r="M40" s="26"/>
      <c r="N40" s="82">
        <f>IF($D$12="&lt;&lt;&lt; Select Index &gt;&gt;&gt;","",IF(ISERROR(VLOOKUP($D$12&amp;$D$14&amp;$J$14,Data!$E:$BS,37,FALSE)),"",VLOOKUP($D$12&amp;$D$14&amp;$J$14,Data!$E:$BS,37,FALSE)))</f>
        <v>0</v>
      </c>
      <c r="O40" s="26"/>
      <c r="P40" s="26"/>
      <c r="Q40" s="26"/>
    </row>
    <row r="41" spans="1:17" ht="9" customHeight="1" x14ac:dyDescent="0.2">
      <c r="A41" s="26"/>
      <c r="B41" s="14"/>
      <c r="C41" s="26"/>
      <c r="D41" s="26"/>
      <c r="E41" s="26"/>
      <c r="F41" s="26"/>
      <c r="G41" s="26"/>
      <c r="H41" s="26"/>
      <c r="I41" s="26"/>
      <c r="J41" s="31"/>
      <c r="K41" s="26"/>
      <c r="L41" s="64"/>
      <c r="M41" s="26"/>
      <c r="N41" s="26"/>
      <c r="O41" s="26"/>
      <c r="P41" s="26"/>
      <c r="Q41" s="26"/>
    </row>
    <row r="42" spans="1:17" ht="15" customHeight="1" x14ac:dyDescent="0.2">
      <c r="A42" s="26"/>
      <c r="B42" s="37" t="s">
        <v>2395</v>
      </c>
      <c r="C42" s="26"/>
      <c r="D42" s="27"/>
      <c r="E42" s="26"/>
      <c r="F42" s="27"/>
      <c r="G42" s="26"/>
      <c r="H42" s="26"/>
      <c r="I42" s="26"/>
      <c r="J42" s="18" t="s">
        <v>3446</v>
      </c>
      <c r="K42" s="26"/>
      <c r="L42" s="64"/>
      <c r="M42" s="26"/>
      <c r="N42" s="26"/>
      <c r="O42" s="26"/>
      <c r="P42" s="26"/>
      <c r="Q42" s="26"/>
    </row>
    <row r="43" spans="1:17" x14ac:dyDescent="0.2">
      <c r="A43" s="26"/>
      <c r="B43" s="20" t="s">
        <v>2376</v>
      </c>
      <c r="C43" s="26"/>
      <c r="D43" s="68">
        <f>IF($D$10="&lt;&lt;&lt; Select Index &gt;&gt;&gt;","",IF(ISERROR(VLOOKUP($D$10&amp;$D$14&amp;$J$14,Data!$E:$BS,24,FALSE)),"",VLOOKUP($D$10&amp;$D$14&amp;$J$14,Data!$E:$BS,24,FALSE)))</f>
        <v>346</v>
      </c>
      <c r="E43" s="26"/>
      <c r="F43" s="68">
        <f>IF($D$12="&lt;&lt;&lt; Select Index &gt;&gt;&gt;","",IF(ISERROR(VLOOKUP($D$12&amp;$D$14&amp;$J$14,Data!$E:$BS,24,FALSE)),"",VLOOKUP($D$12&amp;$D$14&amp;$J$14,Data!$E:$BS,24,FALSE)))</f>
        <v>216</v>
      </c>
      <c r="G43" s="26"/>
      <c r="H43" s="26"/>
      <c r="I43" s="26"/>
      <c r="J43" s="19" t="s">
        <v>2376</v>
      </c>
      <c r="K43" s="26"/>
      <c r="L43" s="79">
        <f>IF($D$10="&lt;&lt;&lt; Select Index &gt;&gt;&gt;","",IF(ISERROR(VLOOKUP($D$10&amp;$D$14&amp;$J$14,Data!$E:$BS,52,FALSE)),"",VLOOKUP($D$10&amp;$D$14&amp;$J$14,Data!$E:$BS,52,FALSE)))</f>
        <v>16</v>
      </c>
      <c r="M43" s="26"/>
      <c r="N43" s="81">
        <f>IF($D$12="&lt;&lt;&lt; Select Index &gt;&gt;&gt;","",IF(ISERROR(VLOOKUP($D$12&amp;$D$14&amp;$J$14,Data!$E:$BS,52,FALSE)),"",VLOOKUP($D$12&amp;$D$14&amp;$J$14,Data!$E:$BS,52,FALSE)))</f>
        <v>9</v>
      </c>
      <c r="O43" s="26"/>
      <c r="P43" s="26"/>
      <c r="Q43" s="26"/>
    </row>
    <row r="44" spans="1:17" x14ac:dyDescent="0.2">
      <c r="A44" s="26"/>
      <c r="B44" s="20" t="s">
        <v>2377</v>
      </c>
      <c r="C44" s="26"/>
      <c r="D44" s="67">
        <f>IF($D$10="&lt;&lt;&lt; Select Index &gt;&gt;&gt;","",IF(ISERROR(VLOOKUP($D$10&amp;$D$14&amp;$J$14,Data!$E:$BS,25,FALSE)),"",VLOOKUP($D$10&amp;$D$14&amp;$J$14,Data!$E:$BS,25,FALSE)))</f>
        <v>0.92698767960151496</v>
      </c>
      <c r="E44" s="26"/>
      <c r="F44" s="78">
        <f>IF($D$12="&lt;&lt;&lt; Select Index &gt;&gt;&gt;","",IF(ISERROR(VLOOKUP($D$12&amp;$D$14&amp;$J$14,Data!$E:$BS,25,FALSE)),"",VLOOKUP($D$12&amp;$D$14&amp;$J$14,Data!$E:$BS,25,FALSE)))</f>
        <v>0.93832544012727703</v>
      </c>
      <c r="G44" s="26"/>
      <c r="H44" s="26"/>
      <c r="I44" s="26"/>
      <c r="J44" s="19" t="s">
        <v>2377</v>
      </c>
      <c r="K44" s="26"/>
      <c r="L44" s="80">
        <f>IF($D$10="&lt;&lt;&lt; Select Index &gt;&gt;&gt;","",IF(ISERROR(VLOOKUP($D$10&amp;$D$14&amp;$J$14,Data!$E:$BS,53,FALSE)),"",VLOOKUP($D$10&amp;$D$14&amp;$J$14,Data!$E:$BS,53,FALSE)))</f>
        <v>0.12870121574590601</v>
      </c>
      <c r="M44" s="26"/>
      <c r="N44" s="82">
        <f>IF($D$12="&lt;&lt;&lt; Select Index &gt;&gt;&gt;","",IF(ISERROR(VLOOKUP($D$12&amp;$D$14&amp;$J$14,Data!$E:$BS,53,FALSE)),"",VLOOKUP($D$12&amp;$D$14&amp;$J$14,Data!$E:$BS,53,FALSE)))</f>
        <v>6.8459588474074698E-2</v>
      </c>
      <c r="O44" s="26"/>
      <c r="P44" s="26"/>
      <c r="Q44" s="26"/>
    </row>
    <row r="45" spans="1:17" ht="6" customHeight="1" x14ac:dyDescent="0.2">
      <c r="A45" s="26"/>
      <c r="B45" s="14"/>
      <c r="C45" s="26"/>
      <c r="D45" s="26"/>
      <c r="E45" s="26"/>
      <c r="F45" s="76"/>
      <c r="G45" s="26"/>
      <c r="H45" s="26"/>
      <c r="I45" s="26"/>
      <c r="J45" s="31"/>
      <c r="K45" s="26"/>
      <c r="L45" s="64"/>
      <c r="M45" s="26"/>
      <c r="N45" s="26"/>
      <c r="O45" s="26"/>
      <c r="P45" s="26"/>
      <c r="Q45" s="26"/>
    </row>
    <row r="46" spans="1:17" ht="15" customHeight="1" x14ac:dyDescent="0.2">
      <c r="A46" s="26"/>
      <c r="B46" s="37" t="s">
        <v>2396</v>
      </c>
      <c r="C46" s="26"/>
      <c r="D46" s="26"/>
      <c r="E46" s="26"/>
      <c r="F46" s="76"/>
      <c r="G46" s="26"/>
      <c r="H46" s="26"/>
      <c r="I46" s="26"/>
      <c r="J46" s="18" t="s">
        <v>3447</v>
      </c>
      <c r="K46" s="26"/>
      <c r="L46" s="64"/>
      <c r="M46" s="26"/>
      <c r="N46" s="26"/>
      <c r="O46" s="26"/>
      <c r="P46" s="26"/>
      <c r="Q46" s="26"/>
    </row>
    <row r="47" spans="1:17" x14ac:dyDescent="0.2">
      <c r="A47" s="26"/>
      <c r="B47" s="20" t="s">
        <v>2376</v>
      </c>
      <c r="C47" s="26"/>
      <c r="D47" s="68">
        <f>IF($D$10="&lt;&lt;&lt; Select Index &gt;&gt;&gt;","",IF(ISERROR(VLOOKUP($D$10&amp;$D$14&amp;$J$14,Data!$E:$BS,26,FALSE)),"",VLOOKUP($D$10&amp;$D$14&amp;$J$14,Data!$E:$BS,26,FALSE)))</f>
        <v>52</v>
      </c>
      <c r="E47" s="26"/>
      <c r="F47" s="68">
        <f>IF($D$12="&lt;&lt;&lt; Select Index &gt;&gt;&gt;","",IF(ISERROR(VLOOKUP($D$12&amp;$D$14&amp;$J$14,Data!$E:$BS,26,FALSE)),"",VLOOKUP($D$12&amp;$D$14&amp;$J$14,Data!$E:$BS,26,FALSE)))</f>
        <v>22</v>
      </c>
      <c r="G47" s="26"/>
      <c r="H47" s="26"/>
      <c r="I47" s="26"/>
      <c r="J47" s="19" t="s">
        <v>2376</v>
      </c>
      <c r="K47" s="26"/>
      <c r="L47" s="79">
        <f>IF($D$10="&lt;&lt;&lt; Select Index &gt;&gt;&gt;","",IF(ISERROR(VLOOKUP($D$10&amp;$D$14&amp;$J$14,Data!$E:$BS,50,FALSE)),"",VLOOKUP($D$10&amp;$D$14&amp;$J$14,Data!$E:$BS,50,FALSE)))</f>
        <v>383</v>
      </c>
      <c r="M47" s="26"/>
      <c r="N47" s="81">
        <f>IF($D$12="&lt;&lt;&lt; Select Index &gt;&gt;&gt;","",IF(ISERROR(VLOOKUP($D$12&amp;$D$14&amp;$J$14,Data!$E:$BS,50,FALSE)),"",VLOOKUP($D$12&amp;$D$14&amp;$J$14,Data!$E:$BS,50,FALSE)))</f>
        <v>229</v>
      </c>
      <c r="O47" s="26"/>
      <c r="P47" s="26"/>
      <c r="Q47" s="26"/>
    </row>
    <row r="48" spans="1:17" x14ac:dyDescent="0.2">
      <c r="A48" s="26"/>
      <c r="B48" s="20" t="s">
        <v>2377</v>
      </c>
      <c r="C48" s="26"/>
      <c r="D48" s="67">
        <f>IF($D$10="&lt;&lt;&lt; Select Index &gt;&gt;&gt;","",IF(ISERROR(VLOOKUP($D$10&amp;$D$14&amp;$J$14,Data!$E:$BS,27,FALSE)),"",VLOOKUP($D$10&amp;$D$14&amp;$J$14,Data!$E:$BS,27,FALSE)))</f>
        <v>7.0375197759434696E-2</v>
      </c>
      <c r="E48" s="26"/>
      <c r="F48" s="78">
        <f>IF($D$12="&lt;&lt;&lt; Select Index &gt;&gt;&gt;","",IF(ISERROR(VLOOKUP($D$12&amp;$D$14&amp;$J$14,Data!$E:$BS,27,FALSE)),"",VLOOKUP($D$12&amp;$D$14&amp;$J$14,Data!$E:$BS,27,FALSE)))</f>
        <v>6.1674559872722801E-2</v>
      </c>
      <c r="G48" s="26"/>
      <c r="H48" s="26"/>
      <c r="I48" s="26"/>
      <c r="J48" s="19" t="s">
        <v>2377</v>
      </c>
      <c r="K48" s="26"/>
      <c r="L48" s="80">
        <f>IF($D$10="&lt;&lt;&lt; Select Index &gt;&gt;&gt;","",IF(ISERROR(VLOOKUP($D$10&amp;$D$14&amp;$J$14,Data!$E:$BS,51,FALSE)),"",VLOOKUP($D$10&amp;$D$14&amp;$J$14,Data!$E:$BS,51,FALSE)))</f>
        <v>0.86425327291375698</v>
      </c>
      <c r="M48" s="26"/>
      <c r="N48" s="82">
        <f>IF($D$12="&lt;&lt;&lt; Select Index &gt;&gt;&gt;","",IF(ISERROR(VLOOKUP($D$12&amp;$D$14&amp;$J$14,Data!$E:$BS,51,FALSE)),"",VLOOKUP($D$12&amp;$D$14&amp;$J$14,Data!$E:$BS,51,FALSE)))</f>
        <v>0.93154041152592504</v>
      </c>
      <c r="O48" s="26"/>
      <c r="P48" s="26"/>
      <c r="Q48" s="26"/>
    </row>
    <row r="49" spans="1:17" ht="6" customHeight="1" x14ac:dyDescent="0.2">
      <c r="A49" s="26"/>
      <c r="B49" s="14"/>
      <c r="C49" s="26"/>
      <c r="D49" s="64"/>
      <c r="E49" s="26"/>
      <c r="F49" s="76"/>
      <c r="G49" s="26"/>
      <c r="H49" s="26"/>
      <c r="I49" s="26"/>
      <c r="J49" s="31"/>
      <c r="K49" s="26"/>
      <c r="L49" s="64"/>
      <c r="M49" s="26"/>
      <c r="N49" s="26"/>
      <c r="O49" s="26"/>
      <c r="P49" s="26"/>
      <c r="Q49" s="26"/>
    </row>
    <row r="50" spans="1:17" ht="15" customHeight="1" x14ac:dyDescent="0.2">
      <c r="A50" s="26"/>
      <c r="B50" s="38" t="s">
        <v>2379</v>
      </c>
      <c r="C50" s="26"/>
      <c r="D50" s="64"/>
      <c r="E50" s="26"/>
      <c r="F50" s="76"/>
      <c r="G50" s="26"/>
      <c r="H50" s="26"/>
      <c r="I50" s="26"/>
      <c r="J50" s="32" t="s">
        <v>2375</v>
      </c>
      <c r="K50" s="26"/>
      <c r="L50" s="64"/>
      <c r="M50" s="26"/>
      <c r="N50" s="26"/>
      <c r="O50" s="26"/>
      <c r="P50" s="26"/>
      <c r="Q50" s="26"/>
    </row>
    <row r="51" spans="1:17" x14ac:dyDescent="0.2">
      <c r="A51" s="26"/>
      <c r="B51" s="20" t="s">
        <v>2376</v>
      </c>
      <c r="C51" s="26"/>
      <c r="D51" s="68">
        <f>IF($D$10="&lt;&lt;&lt; Select Index &gt;&gt;&gt;","",IF(ISERROR(VLOOKUP($D$10&amp;$D$14&amp;$J$14,Data!$E:$BS,28,FALSE)),"",VLOOKUP($D$10&amp;$D$14&amp;$J$14,Data!$E:$BS,28,FALSE)))</f>
        <v>3</v>
      </c>
      <c r="E51" s="26"/>
      <c r="F51" s="68">
        <f>IF($D$12="&lt;&lt;&lt; Select Index &gt;&gt;&gt;","",IF(ISERROR(VLOOKUP($D$12&amp;$D$14&amp;$J$14,Data!$E:$BS,28,FALSE)),"",VLOOKUP($D$12&amp;$D$14&amp;$J$14,Data!$E:$BS,28,FALSE)))</f>
        <v>0</v>
      </c>
      <c r="G51" s="26"/>
      <c r="H51" s="26"/>
      <c r="I51" s="26"/>
      <c r="J51" s="33" t="s">
        <v>2376</v>
      </c>
      <c r="K51" s="26"/>
      <c r="L51" s="68">
        <f>IF($D$10="&lt;&lt;&lt; Select Index &gt;&gt;&gt;","",IF(ISERROR(VLOOKUP($D$10&amp;$D$14&amp;$J$14,Data!$E:$BS,39,FALSE)),"",VLOOKUP($D$10&amp;$D$14&amp;$J$14,Data!$E:$BS,39,FALSE)))</f>
        <v>401</v>
      </c>
      <c r="M51" s="26"/>
      <c r="N51" s="68">
        <f>IF($D$12="&lt;&lt;&lt; Select Index &gt;&gt;&gt;","",IF(ISERROR(VLOOKUP($D$12&amp;$D$14&amp;$J$14,Data!$E:$BS,39,FALSE)),"",VLOOKUP($D$12&amp;$D$14&amp;$J$14,Data!$E:$BS,39,FALSE)))</f>
        <v>238</v>
      </c>
      <c r="O51" s="26"/>
      <c r="P51" s="26"/>
      <c r="Q51" s="26"/>
    </row>
    <row r="52" spans="1:17" x14ac:dyDescent="0.2">
      <c r="A52" s="26"/>
      <c r="B52" s="20" t="s">
        <v>2377</v>
      </c>
      <c r="C52" s="26"/>
      <c r="D52" s="67">
        <f>IF($D$10="&lt;&lt;&lt; Select Index &gt;&gt;&gt;","",IF(ISERROR(VLOOKUP($D$10&amp;$D$14&amp;$J$14,Data!$E:$BS,29,FALSE)),"",VLOOKUP($D$10&amp;$D$14&amp;$J$14,Data!$E:$BS,29,FALSE)))</f>
        <v>2.6371226390502602E-3</v>
      </c>
      <c r="E52" s="26"/>
      <c r="F52" s="78">
        <f>IF($D$12="&lt;&lt;&lt; Select Index &gt;&gt;&gt;","",IF(ISERROR(VLOOKUP($D$12&amp;$D$14&amp;$J$14,Data!$E:$BS,29,FALSE)),"",VLOOKUP($D$12&amp;$D$14&amp;$J$14,Data!$E:$BS,29,FALSE)))</f>
        <v>0</v>
      </c>
      <c r="G52" s="26"/>
      <c r="H52" s="26"/>
      <c r="I52" s="26"/>
      <c r="J52" s="33" t="s">
        <v>2377</v>
      </c>
      <c r="K52" s="26"/>
      <c r="L52" s="67">
        <f>IF($D$10="&lt;&lt;&lt; Select Index &gt;&gt;&gt;","",IF(ISERROR(VLOOKUP($D$10&amp;$D$14&amp;$J$14,Data!$E:$BS,40,FALSE)),"",VLOOKUP($D$10&amp;$D$14&amp;$J$14,Data!$E:$BS,40,FALSE)))</f>
        <v>0.999999999999999</v>
      </c>
      <c r="M52" s="26"/>
      <c r="N52" s="67">
        <f>IF($D$12="&lt;&lt;&lt; Select Index &gt;&gt;&gt;","",IF(ISERROR(VLOOKUP($D$12&amp;$D$14&amp;$J$14,Data!$E:$BS,40,FALSE)),"",VLOOKUP($D$12&amp;$D$14&amp;$J$14,Data!$E:$BS,40,FALSE)))</f>
        <v>1</v>
      </c>
      <c r="O52" s="26"/>
      <c r="P52" s="26"/>
      <c r="Q52" s="26"/>
    </row>
    <row r="53" spans="1:17" x14ac:dyDescent="0.2">
      <c r="A53" s="26"/>
      <c r="B53" s="13"/>
      <c r="C53" s="26"/>
      <c r="D53" s="64"/>
      <c r="E53" s="26"/>
      <c r="F53" s="26"/>
      <c r="G53" s="26"/>
      <c r="H53" s="26"/>
      <c r="I53" s="26"/>
      <c r="J53" s="26"/>
      <c r="K53" s="26"/>
      <c r="L53" s="26"/>
      <c r="M53" s="26"/>
      <c r="N53" s="26"/>
      <c r="O53" s="26"/>
      <c r="P53" s="26"/>
      <c r="Q53" s="26"/>
    </row>
    <row r="54" spans="1:17" ht="15" customHeight="1" x14ac:dyDescent="0.2">
      <c r="A54" s="26"/>
      <c r="B54" s="21" t="s">
        <v>2397</v>
      </c>
      <c r="C54" s="26"/>
      <c r="D54" s="63">
        <f>IF($D$10="&lt;&lt;&lt; Select Index &gt;&gt;&gt;","",IF(ISERROR(VLOOKUP($D$10&amp;$D$14&amp;$J$14,Data!$E:$BS,16,FALSE)),"",VLOOKUP($D$10&amp;$D$14&amp;$J$14,Data!$E:$BS,16,FALSE)))</f>
        <v>37.298699575915499</v>
      </c>
      <c r="E54" s="26"/>
      <c r="F54" s="77">
        <f>IF($D$12="&lt;&lt;&lt; Select Index &gt;&gt;&gt;","",IF(ISERROR(VLOOKUP($D$12&amp;$D$14&amp;$J$14,Data!$E:$BS,16,FALSE)),"",VLOOKUP($D$12&amp;$D$14&amp;$J$14,Data!$E:$BS,16,FALSE)))</f>
        <v>34.822372041688602</v>
      </c>
      <c r="G54" s="26"/>
      <c r="H54" s="83">
        <f>IFERROR(F54/D54-1,"")</f>
        <v>-6.6391792807326433E-2</v>
      </c>
      <c r="I54" s="26"/>
      <c r="J54" s="17" t="s">
        <v>2390</v>
      </c>
      <c r="K54" s="26"/>
      <c r="L54" s="26"/>
      <c r="M54" s="26"/>
      <c r="N54" s="26"/>
      <c r="O54" s="26"/>
      <c r="P54" s="26"/>
      <c r="Q54" s="26"/>
    </row>
    <row r="55" spans="1:17" ht="15" customHeight="1" x14ac:dyDescent="0.25">
      <c r="A55" s="26"/>
      <c r="B55" s="20" t="s">
        <v>2385</v>
      </c>
      <c r="C55" s="26"/>
      <c r="D55" s="27"/>
      <c r="E55" s="26"/>
      <c r="F55" s="27"/>
      <c r="G55" s="26"/>
      <c r="H55"/>
      <c r="I55" s="26"/>
      <c r="J55" s="19" t="s">
        <v>2376</v>
      </c>
      <c r="K55" s="26"/>
      <c r="L55" s="79">
        <f>IF($D$10="&lt;&lt;&lt; Select Index &gt;&gt;&gt;","",IF(ISERROR(VLOOKUP($D$10&amp;$D$14&amp;$J$14,Data!$E:$BS,36,FALSE)),"",VLOOKUP($D$10&amp;$D$14&amp;$J$14,Data!$E:$BS,36,FALSE)))</f>
        <v>4</v>
      </c>
      <c r="M55" s="26"/>
      <c r="N55" s="81">
        <f>IF($D$12="&lt;&lt;&lt; Select Index &gt;&gt;&gt;","",IF(ISERROR(VLOOKUP($D$12&amp;$D$14&amp;$J$14,Data!$E:$BS,36,FALSE)),"",VLOOKUP($D$12&amp;$D$14&amp;$J$14,Data!$E:$BS,36,FALSE)))</f>
        <v>0</v>
      </c>
      <c r="O55" s="26"/>
      <c r="P55" s="26"/>
      <c r="Q55" s="26"/>
    </row>
    <row r="56" spans="1:17" ht="15" customHeight="1" x14ac:dyDescent="0.2">
      <c r="A56" s="26"/>
      <c r="B56" s="31"/>
      <c r="C56" s="26"/>
      <c r="D56" s="26"/>
      <c r="E56" s="26"/>
      <c r="F56" s="26"/>
      <c r="G56" s="26"/>
      <c r="H56" s="26"/>
      <c r="I56" s="26"/>
      <c r="J56" s="19" t="s">
        <v>2377</v>
      </c>
      <c r="K56" s="26"/>
      <c r="L56" s="80">
        <f>IF($D$10="&lt;&lt;&lt; Select Index &gt;&gt;&gt;","",IF(ISERROR(VLOOKUP($D$10&amp;$D$14&amp;$J$14,Data!$E:$BS,35,FALSE)),"",VLOOKUP($D$10&amp;$D$14&amp;$J$14,Data!$E:$BS,35,FALSE)))</f>
        <v>2.0645460919850801E-2</v>
      </c>
      <c r="M56" s="26"/>
      <c r="N56" s="82">
        <f>IF($D$12="&lt;&lt;&lt; Select Index &gt;&gt;&gt;","",IF(ISERROR(VLOOKUP($D$12&amp;$D$14&amp;$J$14,Data!$E:$BS,35,FALSE)),"",VLOOKUP($D$12&amp;$D$14&amp;$J$14,Data!$E:$BS,35,FALSE)))</f>
        <v>0</v>
      </c>
      <c r="O56" s="26"/>
      <c r="P56" s="26"/>
      <c r="Q56" s="26"/>
    </row>
    <row r="57" spans="1:17" ht="12" customHeight="1" x14ac:dyDescent="0.2">
      <c r="A57" s="26"/>
      <c r="B57" s="32" t="s">
        <v>2375</v>
      </c>
      <c r="C57" s="26"/>
      <c r="D57" s="26"/>
      <c r="E57" s="26"/>
      <c r="F57" s="26"/>
      <c r="G57" s="26"/>
      <c r="H57" s="26"/>
      <c r="I57" s="26"/>
      <c r="J57" s="31"/>
      <c r="K57" s="26"/>
      <c r="L57" s="64"/>
      <c r="M57" s="26"/>
      <c r="N57" s="26"/>
      <c r="O57" s="26"/>
      <c r="P57" s="26"/>
      <c r="Q57" s="26"/>
    </row>
    <row r="58" spans="1:17" x14ac:dyDescent="0.2">
      <c r="A58" s="26"/>
      <c r="B58" s="33" t="s">
        <v>2376</v>
      </c>
      <c r="C58" s="26"/>
      <c r="D58" s="84">
        <f>IF($D$10="&lt;&lt;&lt; Select Index &gt;&gt;&gt;","",IF(ISERROR(VLOOKUP($D$10&amp;$D$14&amp;$J$14,Data!$E:$BS,14,FALSE)),"",VLOOKUP($D$10&amp;$D$14&amp;$J$14,Data!$E:$BS,14,FALSE)))</f>
        <v>397</v>
      </c>
      <c r="E58" s="85"/>
      <c r="F58" s="84">
        <f>IF($D$12="&lt;&lt;&lt; Select Index &gt;&gt;&gt;","",IF(ISERROR(VLOOKUP($D$12&amp;$D$14&amp;$J$14,Data!$E:$BS,14,FALSE)),"",VLOOKUP($D$12&amp;$D$14&amp;$J$14,Data!$E:$BS,14,FALSE)))</f>
        <v>238</v>
      </c>
      <c r="G58" s="26"/>
      <c r="H58" s="26"/>
      <c r="I58" s="26"/>
      <c r="J58" s="32" t="s">
        <v>2375</v>
      </c>
      <c r="K58" s="26"/>
      <c r="L58" s="64"/>
      <c r="M58" s="26"/>
      <c r="N58" s="26"/>
      <c r="O58" s="26"/>
      <c r="P58" s="26"/>
      <c r="Q58" s="26"/>
    </row>
    <row r="59" spans="1:17" x14ac:dyDescent="0.2">
      <c r="A59" s="26"/>
      <c r="B59" s="33" t="s">
        <v>2377</v>
      </c>
      <c r="C59" s="26"/>
      <c r="D59" s="86">
        <f>IF($D$10="&lt;&lt;&lt; Select Index &gt;&gt;&gt;","",IF(ISERROR(VLOOKUP($D$10&amp;$D$14&amp;$J$14,Data!$E:$BS,15,FALSE)),"",VLOOKUP($D$10&amp;$D$14&amp;$J$14,Data!$E:$BS,15,FALSE)))</f>
        <v>0.99587155327964105</v>
      </c>
      <c r="E59" s="85"/>
      <c r="F59" s="86">
        <f>IF($D$12="&lt;&lt;&lt; Select Index &gt;&gt;&gt;","",IF(ISERROR(VLOOKUP($D$12&amp;$D$14&amp;$J$14,Data!$E:$BS,15,FALSE)),"",VLOOKUP($D$12&amp;$D$14&amp;$J$14,Data!$E:$BS,15,FALSE)))</f>
        <v>1</v>
      </c>
      <c r="G59" s="26"/>
      <c r="H59" s="26"/>
      <c r="I59" s="26"/>
      <c r="J59" s="33" t="s">
        <v>2376</v>
      </c>
      <c r="K59" s="26"/>
      <c r="L59" s="84">
        <f>D30</f>
        <v>399</v>
      </c>
      <c r="M59" s="85"/>
      <c r="N59" s="84">
        <f>F30</f>
        <v>238</v>
      </c>
      <c r="O59" s="26"/>
      <c r="P59" s="26"/>
      <c r="Q59" s="26"/>
    </row>
    <row r="60" spans="1:17" x14ac:dyDescent="0.2">
      <c r="A60" s="26"/>
      <c r="B60" s="31"/>
      <c r="C60" s="26"/>
      <c r="D60" s="64"/>
      <c r="E60" s="26"/>
      <c r="F60" s="26"/>
      <c r="G60" s="26"/>
      <c r="H60" s="26"/>
      <c r="I60" s="26"/>
      <c r="J60" s="33" t="s">
        <v>2377</v>
      </c>
      <c r="K60" s="26"/>
      <c r="L60" s="86">
        <f>D31</f>
        <v>0.999071944338771</v>
      </c>
      <c r="M60" s="85"/>
      <c r="N60" s="86">
        <f>F31</f>
        <v>1</v>
      </c>
      <c r="O60" s="26"/>
      <c r="P60" s="26"/>
      <c r="Q60" s="26"/>
    </row>
    <row r="61" spans="1:17" x14ac:dyDescent="0.2">
      <c r="A61" s="26"/>
      <c r="B61" s="22" t="s">
        <v>2380</v>
      </c>
      <c r="C61" s="26"/>
      <c r="D61" s="64"/>
      <c r="E61" s="26"/>
      <c r="F61" s="26"/>
      <c r="G61" s="26"/>
      <c r="H61" s="26"/>
      <c r="I61" s="26"/>
      <c r="J61" s="26"/>
      <c r="K61" s="26"/>
      <c r="L61" s="26"/>
      <c r="M61" s="26"/>
      <c r="N61" s="26"/>
      <c r="O61" s="26"/>
      <c r="P61" s="26"/>
      <c r="Q61" s="26"/>
    </row>
    <row r="62" spans="1:17" x14ac:dyDescent="0.2">
      <c r="A62" s="26"/>
      <c r="B62" s="20" t="s">
        <v>2376</v>
      </c>
      <c r="C62" s="26"/>
      <c r="D62" s="79">
        <f>IF($D$10="&lt;&lt;&lt; Select Index &gt;&gt;&gt;","",IF(ISERROR(VLOOKUP($D$10&amp;$D$14&amp;$J$14,Data!$E:$BS,31,FALSE)),"",VLOOKUP($D$10&amp;$D$14&amp;$J$14,Data!$E:$BS,31,FALSE)))</f>
        <v>25</v>
      </c>
      <c r="E62" s="26"/>
      <c r="F62" s="81">
        <f>IF($D$12="&lt;&lt;&lt; Select Index &gt;&gt;&gt;","",IF(ISERROR(VLOOKUP($D$12&amp;$D$14&amp;$J$14,Data!$E:$BS,31,FALSE)),"",VLOOKUP($D$12&amp;$D$14&amp;$J$14,Data!$E:$BS,31,FALSE)))</f>
        <v>6</v>
      </c>
      <c r="G62" s="26"/>
      <c r="H62" s="26"/>
      <c r="I62" s="26"/>
      <c r="J62" s="26"/>
      <c r="K62" s="26"/>
      <c r="L62" s="26"/>
      <c r="M62" s="26"/>
      <c r="N62" s="26"/>
      <c r="O62" s="26"/>
      <c r="P62" s="26"/>
      <c r="Q62" s="26"/>
    </row>
    <row r="63" spans="1:17" x14ac:dyDescent="0.2">
      <c r="A63" s="26"/>
      <c r="B63" s="20" t="s">
        <v>2381</v>
      </c>
      <c r="C63" s="26"/>
      <c r="D63" s="80">
        <f>IF($D$10="&lt;&lt;&lt; Select Index &gt;&gt;&gt;","",IF(ISERROR(VLOOKUP($D$10&amp;$D$14&amp;$J$14,Data!$E:$BS,30,FALSE)),"",VLOOKUP($D$10&amp;$D$14&amp;$J$14,Data!$E:$BS,30,FALSE)))</f>
        <v>3.9724964111436502E-3</v>
      </c>
      <c r="E63" s="26"/>
      <c r="F63" s="82">
        <f>IF($D$12="&lt;&lt;&lt; Select Index &gt;&gt;&gt;","",IF(ISERROR(VLOOKUP($D$12&amp;$D$14&amp;$J$14,Data!$E:$BS,30,FALSE)),"",VLOOKUP($D$12&amp;$D$14&amp;$J$14,Data!$E:$BS,30,FALSE)))</f>
        <v>2.9213981958653699E-3</v>
      </c>
      <c r="G63" s="26"/>
      <c r="H63" s="26"/>
      <c r="I63" s="26"/>
      <c r="J63" s="26"/>
      <c r="K63" s="26"/>
      <c r="L63" s="26"/>
      <c r="M63" s="26"/>
      <c r="N63" s="26"/>
      <c r="O63" s="26"/>
      <c r="P63" s="26"/>
      <c r="Q63" s="26"/>
    </row>
    <row r="64" spans="1:17" x14ac:dyDescent="0.2">
      <c r="A64" s="26"/>
      <c r="B64" s="13"/>
      <c r="C64" s="26"/>
      <c r="D64" s="64"/>
      <c r="E64" s="26"/>
      <c r="F64" s="26"/>
      <c r="G64" s="26"/>
      <c r="H64" s="26"/>
      <c r="I64" s="26"/>
      <c r="J64" s="26"/>
      <c r="K64" s="26"/>
      <c r="L64" s="26"/>
      <c r="M64" s="26"/>
      <c r="N64" s="26"/>
      <c r="O64" s="26"/>
      <c r="P64" s="26"/>
      <c r="Q64" s="26"/>
    </row>
    <row r="65" spans="1:17" ht="25.5" x14ac:dyDescent="0.2">
      <c r="A65" s="26"/>
      <c r="B65" s="22" t="s">
        <v>2382</v>
      </c>
      <c r="C65" s="26"/>
      <c r="D65" s="64"/>
      <c r="E65" s="26"/>
      <c r="F65" s="26"/>
      <c r="G65" s="26"/>
      <c r="H65" s="26"/>
      <c r="I65" s="26"/>
      <c r="J65" s="26"/>
      <c r="K65" s="26"/>
      <c r="L65" s="26"/>
      <c r="M65" s="26"/>
      <c r="N65" s="26"/>
      <c r="O65" s="26"/>
      <c r="P65" s="26"/>
      <c r="Q65" s="26"/>
    </row>
    <row r="66" spans="1:17" ht="15" customHeight="1" x14ac:dyDescent="0.2">
      <c r="A66" s="26"/>
      <c r="B66" s="20" t="s">
        <v>2376</v>
      </c>
      <c r="C66" s="26"/>
      <c r="D66" s="79">
        <f>IF($D$10="&lt;&lt;&lt; Select Index &gt;&gt;&gt;","",IF(ISERROR(VLOOKUP($D$10&amp;$D$14&amp;$J$14,Data!$E:$BS,18,FALSE)),"",VLOOKUP($D$10&amp;$D$14&amp;$J$14,Data!$E:$BS,18,FALSE)))</f>
        <v>282</v>
      </c>
      <c r="E66" s="26"/>
      <c r="F66" s="81">
        <f>IF($D$12="&lt;&lt;&lt; Select Index &gt;&gt;&gt;","",IF(ISERROR(VLOOKUP($D$12&amp;$D$14&amp;$J$14,Data!$E:$BS,18,FALSE)),"",VLOOKUP($D$12&amp;$D$14&amp;$J$14,Data!$E:$BS,18,FALSE)))</f>
        <v>159</v>
      </c>
      <c r="G66" s="26"/>
      <c r="H66" s="26"/>
      <c r="I66" s="26"/>
      <c r="J66" s="31"/>
      <c r="K66" s="26"/>
      <c r="L66" s="26"/>
      <c r="M66" s="26"/>
      <c r="N66" s="26"/>
      <c r="O66" s="26"/>
      <c r="P66" s="26"/>
      <c r="Q66" s="26"/>
    </row>
    <row r="67" spans="1:17" x14ac:dyDescent="0.2">
      <c r="A67" s="26"/>
      <c r="B67" s="20" t="s">
        <v>2381</v>
      </c>
      <c r="C67" s="26"/>
      <c r="D67" s="80">
        <f>IF($D$10="&lt;&lt;&lt; Select Index &gt;&gt;&gt;","",IF(ISERROR(VLOOKUP($D$10&amp;$D$14&amp;$J$14,Data!$E:$BS,17,FALSE)),"",VLOOKUP($D$10&amp;$D$14&amp;$J$14,Data!$E:$BS,17,FALSE)))</f>
        <v>0.65493914865176295</v>
      </c>
      <c r="E67" s="26"/>
      <c r="F67" s="82">
        <f>IF($D$12="&lt;&lt;&lt; Select Index &gt;&gt;&gt;","",IF(ISERROR(VLOOKUP($D$12&amp;$D$14&amp;$J$14,Data!$E:$BS,17,FALSE)),"",VLOOKUP($D$12&amp;$D$14&amp;$J$14,Data!$E:$BS,17,FALSE)))</f>
        <v>0.617941940261718</v>
      </c>
      <c r="G67" s="26"/>
      <c r="H67" s="26"/>
      <c r="I67" s="26"/>
      <c r="J67" s="26"/>
      <c r="K67" s="26"/>
      <c r="L67" s="26"/>
      <c r="M67" s="26"/>
      <c r="N67" s="26"/>
      <c r="O67" s="26"/>
      <c r="P67" s="26"/>
      <c r="Q67" s="26"/>
    </row>
    <row r="68" spans="1:17" x14ac:dyDescent="0.2">
      <c r="A68" s="26"/>
      <c r="B68" s="13"/>
      <c r="C68" s="26"/>
      <c r="D68" s="64"/>
      <c r="E68" s="26"/>
      <c r="F68" s="26"/>
      <c r="G68" s="26"/>
      <c r="H68" s="26"/>
      <c r="I68" s="26"/>
      <c r="J68" s="26"/>
      <c r="K68" s="26"/>
      <c r="L68" s="26"/>
      <c r="M68" s="26"/>
      <c r="N68" s="26"/>
      <c r="O68" s="26"/>
      <c r="P68" s="26"/>
      <c r="Q68" s="26"/>
    </row>
    <row r="69" spans="1:17" x14ac:dyDescent="0.2">
      <c r="A69" s="26"/>
      <c r="B69" s="22" t="s">
        <v>2383</v>
      </c>
      <c r="C69" s="26"/>
      <c r="D69" s="64"/>
      <c r="E69" s="26"/>
      <c r="F69" s="26"/>
      <c r="G69" s="26"/>
      <c r="H69" s="26"/>
      <c r="I69" s="26"/>
      <c r="J69" s="26"/>
      <c r="K69" s="26"/>
      <c r="L69" s="26"/>
      <c r="M69" s="26"/>
      <c r="N69" s="26"/>
      <c r="O69" s="26"/>
      <c r="P69" s="26"/>
      <c r="Q69" s="26"/>
    </row>
    <row r="70" spans="1:17" x14ac:dyDescent="0.2">
      <c r="A70" s="26"/>
      <c r="B70" s="20" t="s">
        <v>2376</v>
      </c>
      <c r="C70" s="26"/>
      <c r="D70" s="79">
        <f>IF($D$10="&lt;&lt;&lt; Select Index &gt;&gt;&gt;","",IF(ISERROR(VLOOKUP($D$10&amp;$D$14&amp;$J$14,Data!$E:$BS,20,FALSE)),"",VLOOKUP($D$10&amp;$D$14&amp;$J$14,Data!$E:$BS,20,FALSE)))</f>
        <v>48</v>
      </c>
      <c r="E70" s="26"/>
      <c r="F70" s="81">
        <f>IF($D$12="&lt;&lt;&lt; Select Index &gt;&gt;&gt;","",IF(ISERROR(VLOOKUP($D$12&amp;$D$14&amp;$J$14,Data!$E:$BS,20,FALSE)),"",VLOOKUP($D$12&amp;$D$14&amp;$J$14,Data!$E:$BS,20,FALSE)))</f>
        <v>29</v>
      </c>
      <c r="G70" s="26"/>
      <c r="H70" s="26"/>
      <c r="I70" s="26"/>
      <c r="J70" s="26"/>
      <c r="K70" s="26"/>
      <c r="L70" s="26"/>
      <c r="M70" s="26"/>
      <c r="N70" s="26"/>
      <c r="O70" s="26"/>
      <c r="P70" s="26"/>
      <c r="Q70" s="26"/>
    </row>
    <row r="71" spans="1:17" x14ac:dyDescent="0.2">
      <c r="A71" s="26"/>
      <c r="B71" s="20" t="s">
        <v>2381</v>
      </c>
      <c r="C71" s="26"/>
      <c r="D71" s="80">
        <f>IF($D$10="&lt;&lt;&lt; Select Index &gt;&gt;&gt;","",IF(ISERROR(VLOOKUP($D$10&amp;$D$14&amp;$J$14,Data!$E:$BS,19,FALSE)),"",VLOOKUP($D$10&amp;$D$14&amp;$J$14,Data!$E:$BS,19,FALSE)))</f>
        <v>0.13740620851431301</v>
      </c>
      <c r="E71" s="26"/>
      <c r="F71" s="82">
        <f>IF($D$12="&lt;&lt;&lt; Select Index &gt;&gt;&gt;","",IF(ISERROR(VLOOKUP($D$12&amp;$D$14&amp;$J$14,Data!$E:$BS,19,FALSE)),"",VLOOKUP($D$12&amp;$D$14&amp;$J$14,Data!$E:$BS,19,FALSE)))</f>
        <v>0.112214633163062</v>
      </c>
      <c r="G71" s="26"/>
      <c r="H71" s="26"/>
      <c r="I71" s="26"/>
      <c r="J71" s="26"/>
      <c r="K71" s="26"/>
      <c r="L71" s="26"/>
      <c r="M71" s="26"/>
      <c r="N71" s="26"/>
      <c r="O71" s="26"/>
      <c r="P71" s="26"/>
      <c r="Q71" s="26"/>
    </row>
    <row r="72" spans="1:17" ht="7.5" customHeight="1" x14ac:dyDescent="0.2">
      <c r="A72" s="26"/>
      <c r="B72" s="31"/>
      <c r="C72" s="26"/>
      <c r="D72" s="64"/>
      <c r="E72" s="26"/>
      <c r="F72" s="26"/>
      <c r="G72" s="26"/>
      <c r="H72" s="26"/>
      <c r="I72" s="26"/>
      <c r="J72" s="26"/>
      <c r="K72" s="26"/>
      <c r="L72" s="26"/>
      <c r="M72" s="26"/>
      <c r="N72" s="26"/>
      <c r="O72" s="26"/>
      <c r="P72" s="26"/>
      <c r="Q72" s="26"/>
    </row>
    <row r="73" spans="1:17" ht="15" customHeight="1" x14ac:dyDescent="0.2">
      <c r="A73" s="26"/>
      <c r="B73" s="32" t="s">
        <v>2391</v>
      </c>
      <c r="C73" s="26"/>
      <c r="D73" s="64"/>
      <c r="E73" s="26"/>
      <c r="F73" s="26"/>
      <c r="G73" s="26"/>
      <c r="H73" s="26"/>
      <c r="I73" s="26"/>
      <c r="J73" s="26"/>
      <c r="K73" s="26"/>
      <c r="L73" s="26"/>
      <c r="M73" s="26"/>
      <c r="N73" s="26"/>
      <c r="O73" s="26"/>
      <c r="P73" s="26"/>
      <c r="Q73" s="26"/>
    </row>
    <row r="74" spans="1:17" x14ac:dyDescent="0.2">
      <c r="A74" s="26"/>
      <c r="B74" s="33" t="s">
        <v>2376</v>
      </c>
      <c r="C74" s="26"/>
      <c r="D74" s="84">
        <f>IF($D$10="&lt;&lt;&lt; Select Index &gt;&gt;&gt;","",IF(ISERROR(VLOOKUP($D$10&amp;$D$14&amp;$J$14,Data!$E:$BS,21,FALSE)),"",VLOOKUP($D$10&amp;$D$14&amp;$J$14,Data!$E:$BS,21,FALSE)))</f>
        <v>398</v>
      </c>
      <c r="E74" s="85"/>
      <c r="F74" s="84">
        <f>IF($D$12="&lt;&lt;&lt; Select Index &gt;&gt;&gt;","",IF(ISERROR(VLOOKUP($D$12&amp;$D$14&amp;$J$14,Data!$E:$BS,21,FALSE)),"",VLOOKUP($D$12&amp;$D$14&amp;$J$14,Data!$E:$BS,21,FALSE)))</f>
        <v>238</v>
      </c>
      <c r="G74" s="26"/>
      <c r="H74" s="26"/>
      <c r="I74" s="26"/>
      <c r="J74" s="26"/>
      <c r="K74" s="26"/>
      <c r="L74" s="26"/>
      <c r="M74" s="26"/>
      <c r="N74" s="26"/>
      <c r="O74" s="26"/>
      <c r="P74" s="26"/>
      <c r="Q74" s="26"/>
    </row>
    <row r="75" spans="1:17" x14ac:dyDescent="0.2">
      <c r="A75" s="26"/>
      <c r="B75" s="33" t="s">
        <v>2377</v>
      </c>
      <c r="C75" s="26"/>
      <c r="D75" s="86">
        <f>IF($D$10="&lt;&lt;&lt; Select Index &gt;&gt;&gt;","",IF(ISERROR(VLOOKUP($D$10&amp;$D$14&amp;$J$14,Data!$E:$BS,22,FALSE)),"",VLOOKUP($D$10&amp;$D$14&amp;$J$14,Data!$E:$BS,22,FALSE)))</f>
        <v>0.99736287736094997</v>
      </c>
      <c r="E75" s="85"/>
      <c r="F75" s="86">
        <f>IF($D$12="&lt;&lt;&lt; Select Index &gt;&gt;&gt;","",IF(ISERROR(VLOOKUP($D$12&amp;$D$14&amp;$J$14,Data!$E:$BS,22,FALSE)),"",VLOOKUP($D$12&amp;$D$14&amp;$J$14,Data!$E:$BS,22,FALSE)))</f>
        <v>1</v>
      </c>
      <c r="G75" s="26"/>
      <c r="H75" s="26"/>
      <c r="I75" s="26"/>
      <c r="J75" s="26"/>
      <c r="K75" s="26"/>
      <c r="L75" s="26"/>
      <c r="M75" s="26"/>
      <c r="N75" s="26"/>
      <c r="O75" s="26"/>
      <c r="P75" s="26"/>
      <c r="Q75" s="26"/>
    </row>
    <row r="76" spans="1:17" x14ac:dyDescent="0.2">
      <c r="A76" s="26"/>
      <c r="B76" s="26"/>
      <c r="C76" s="26"/>
      <c r="D76" s="26"/>
      <c r="E76" s="26"/>
      <c r="F76" s="26"/>
      <c r="G76" s="26"/>
      <c r="H76" s="26"/>
      <c r="I76" s="26"/>
      <c r="J76" s="26"/>
      <c r="K76" s="26"/>
      <c r="L76" s="26"/>
      <c r="M76" s="26"/>
      <c r="N76" s="26"/>
      <c r="O76" s="26"/>
      <c r="P76" s="26"/>
      <c r="Q76" s="26"/>
    </row>
    <row r="77" spans="1:17" x14ac:dyDescent="0.2">
      <c r="A77" s="26"/>
      <c r="B77" s="26"/>
      <c r="C77" s="26"/>
      <c r="D77" s="26"/>
      <c r="E77" s="26"/>
      <c r="F77" s="26"/>
      <c r="G77" s="26"/>
      <c r="H77" s="26"/>
      <c r="I77" s="26"/>
      <c r="J77" s="26"/>
      <c r="K77" s="26"/>
      <c r="L77" s="26"/>
      <c r="M77" s="26"/>
      <c r="N77" s="26"/>
      <c r="O77" s="26"/>
      <c r="P77" s="26"/>
      <c r="Q77" s="26"/>
    </row>
    <row r="78" spans="1:17" x14ac:dyDescent="0.2">
      <c r="A78" s="26"/>
      <c r="B78" s="115" t="s">
        <v>2402</v>
      </c>
      <c r="C78" s="26"/>
      <c r="D78" s="26"/>
      <c r="E78" s="26"/>
      <c r="F78" s="26"/>
      <c r="G78" s="26"/>
      <c r="H78" s="26"/>
      <c r="I78" s="26"/>
      <c r="J78" s="26"/>
      <c r="K78" s="26"/>
      <c r="L78" s="26"/>
      <c r="M78" s="26"/>
      <c r="N78" s="26"/>
      <c r="O78" s="26"/>
      <c r="P78" s="26"/>
      <c r="Q78" s="26"/>
    </row>
    <row r="79" spans="1:17" x14ac:dyDescent="0.2">
      <c r="A79" s="26"/>
      <c r="B79" s="26"/>
      <c r="C79" s="26"/>
      <c r="D79" s="26"/>
      <c r="E79" s="26"/>
      <c r="F79" s="26"/>
      <c r="G79" s="26"/>
      <c r="H79" s="26"/>
      <c r="I79" s="26"/>
      <c r="J79" s="26"/>
      <c r="K79" s="26"/>
      <c r="L79" s="26"/>
      <c r="M79" s="26"/>
      <c r="N79" s="26"/>
      <c r="O79" s="26"/>
      <c r="P79" s="26"/>
      <c r="Q79" s="26"/>
    </row>
    <row r="80" spans="1:17" x14ac:dyDescent="0.2">
      <c r="A80" s="26"/>
      <c r="B80" s="26"/>
      <c r="C80" s="26"/>
      <c r="D80" s="26"/>
      <c r="E80" s="26"/>
      <c r="F80" s="26"/>
      <c r="G80" s="26"/>
      <c r="H80" s="26"/>
      <c r="I80" s="26"/>
      <c r="J80" s="26"/>
      <c r="K80" s="26"/>
      <c r="L80" s="26"/>
      <c r="M80" s="26"/>
      <c r="N80" s="26"/>
      <c r="O80" s="26"/>
      <c r="P80" s="26"/>
      <c r="Q80" s="26"/>
    </row>
    <row r="81" spans="1:17" x14ac:dyDescent="0.2">
      <c r="A81" s="26"/>
      <c r="B81" s="26"/>
      <c r="C81" s="26"/>
      <c r="D81" s="26"/>
      <c r="E81" s="26"/>
      <c r="F81" s="26"/>
      <c r="G81" s="26"/>
      <c r="H81" s="26"/>
      <c r="I81" s="26"/>
      <c r="J81" s="26"/>
      <c r="K81" s="26"/>
      <c r="L81" s="26"/>
      <c r="M81" s="26"/>
      <c r="N81" s="26"/>
      <c r="O81" s="26"/>
      <c r="P81" s="26"/>
      <c r="Q81" s="26"/>
    </row>
    <row r="82" spans="1:17" x14ac:dyDescent="0.2">
      <c r="A82" s="26"/>
      <c r="B82" s="26"/>
      <c r="C82" s="26"/>
      <c r="D82" s="26"/>
      <c r="E82" s="26"/>
      <c r="F82" s="26"/>
      <c r="G82" s="26"/>
      <c r="H82" s="26"/>
      <c r="I82" s="26"/>
      <c r="J82" s="26"/>
      <c r="K82" s="26"/>
      <c r="L82" s="26"/>
      <c r="M82" s="26"/>
      <c r="N82" s="26"/>
      <c r="O82" s="26"/>
      <c r="P82" s="26"/>
      <c r="Q82" s="26"/>
    </row>
    <row r="83" spans="1:17" x14ac:dyDescent="0.2">
      <c r="A83" s="26"/>
      <c r="B83" s="26"/>
      <c r="C83" s="26"/>
      <c r="D83" s="26"/>
      <c r="E83" s="26"/>
      <c r="F83" s="26"/>
      <c r="G83" s="26"/>
      <c r="H83" s="26"/>
      <c r="I83" s="26"/>
      <c r="J83" s="26"/>
      <c r="K83" s="26"/>
      <c r="L83" s="26"/>
      <c r="M83" s="26"/>
      <c r="N83" s="26"/>
      <c r="O83" s="26"/>
      <c r="P83" s="26"/>
      <c r="Q83" s="26"/>
    </row>
    <row r="84" spans="1:17" x14ac:dyDescent="0.2">
      <c r="A84" s="26"/>
    </row>
    <row r="85" spans="1:17" x14ac:dyDescent="0.2">
      <c r="A85" s="26"/>
    </row>
    <row r="86" spans="1:17" x14ac:dyDescent="0.2">
      <c r="A86" s="26"/>
    </row>
    <row r="87" spans="1:17" x14ac:dyDescent="0.2">
      <c r="A87" s="26"/>
    </row>
    <row r="88" spans="1:17" x14ac:dyDescent="0.2">
      <c r="A88" s="26"/>
    </row>
    <row r="89" spans="1:17" x14ac:dyDescent="0.2">
      <c r="A89" s="26"/>
    </row>
    <row r="90" spans="1:17" x14ac:dyDescent="0.2">
      <c r="A90" s="26"/>
    </row>
    <row r="91" spans="1:17" x14ac:dyDescent="0.2">
      <c r="A91" s="26"/>
    </row>
    <row r="92" spans="1:17" x14ac:dyDescent="0.2">
      <c r="A92" s="26"/>
    </row>
    <row r="93" spans="1:17" x14ac:dyDescent="0.2">
      <c r="A93" s="26"/>
    </row>
    <row r="94" spans="1:17" x14ac:dyDescent="0.2">
      <c r="A94" s="26"/>
    </row>
    <row r="95" spans="1:17" x14ac:dyDescent="0.2">
      <c r="A95" s="26"/>
    </row>
    <row r="96" spans="1:17" x14ac:dyDescent="0.2">
      <c r="A96" s="26"/>
    </row>
    <row r="97" spans="1:1" x14ac:dyDescent="0.2">
      <c r="A97" s="26"/>
    </row>
    <row r="98" spans="1:1" x14ac:dyDescent="0.2">
      <c r="A98" s="26"/>
    </row>
    <row r="99" spans="1:1" x14ac:dyDescent="0.2">
      <c r="A99" s="26"/>
    </row>
    <row r="100" spans="1:1" x14ac:dyDescent="0.2">
      <c r="A100" s="26"/>
    </row>
    <row r="101" spans="1:1" x14ac:dyDescent="0.2">
      <c r="A101" s="26"/>
    </row>
    <row r="102" spans="1:1" x14ac:dyDescent="0.2">
      <c r="A102" s="26"/>
    </row>
    <row r="103" spans="1:1" x14ac:dyDescent="0.2">
      <c r="A103" s="26"/>
    </row>
    <row r="104" spans="1:1" x14ac:dyDescent="0.2">
      <c r="A104" s="26"/>
    </row>
    <row r="105" spans="1:1" x14ac:dyDescent="0.2">
      <c r="A105" s="26"/>
    </row>
    <row r="106" spans="1:1" x14ac:dyDescent="0.2">
      <c r="A106" s="26"/>
    </row>
    <row r="107" spans="1:1" x14ac:dyDescent="0.2">
      <c r="A107" s="26"/>
    </row>
    <row r="108" spans="1:1" x14ac:dyDescent="0.2">
      <c r="A108" s="26"/>
    </row>
    <row r="109" spans="1:1" x14ac:dyDescent="0.2">
      <c r="A109" s="26"/>
    </row>
    <row r="110" spans="1:1" x14ac:dyDescent="0.2">
      <c r="A110" s="26"/>
    </row>
    <row r="111" spans="1:1" x14ac:dyDescent="0.2">
      <c r="A111" s="26"/>
    </row>
    <row r="112" spans="1:1" x14ac:dyDescent="0.2">
      <c r="A112" s="26"/>
    </row>
    <row r="113" spans="1:1" x14ac:dyDescent="0.2">
      <c r="A113" s="26"/>
    </row>
    <row r="114" spans="1:1" x14ac:dyDescent="0.2">
      <c r="A114" s="26"/>
    </row>
    <row r="115" spans="1:1" x14ac:dyDescent="0.2">
      <c r="A115" s="26"/>
    </row>
    <row r="116" spans="1:1" x14ac:dyDescent="0.2">
      <c r="A116" s="26"/>
    </row>
    <row r="117" spans="1:1" x14ac:dyDescent="0.2">
      <c r="A117" s="26"/>
    </row>
    <row r="118" spans="1:1" x14ac:dyDescent="0.2">
      <c r="A118" s="26"/>
    </row>
    <row r="119" spans="1:1" x14ac:dyDescent="0.2">
      <c r="A119" s="26"/>
    </row>
    <row r="120" spans="1:1" x14ac:dyDescent="0.2">
      <c r="A120" s="26"/>
    </row>
    <row r="121" spans="1:1" x14ac:dyDescent="0.2">
      <c r="A121" s="26"/>
    </row>
    <row r="122" spans="1:1" x14ac:dyDescent="0.2">
      <c r="A122" s="26"/>
    </row>
    <row r="123" spans="1:1" x14ac:dyDescent="0.2">
      <c r="A123" s="26"/>
    </row>
    <row r="124" spans="1:1" x14ac:dyDescent="0.2">
      <c r="A124" s="26"/>
    </row>
    <row r="125" spans="1:1" x14ac:dyDescent="0.2">
      <c r="A125" s="26"/>
    </row>
    <row r="126" spans="1:1" x14ac:dyDescent="0.2">
      <c r="A126" s="26"/>
    </row>
    <row r="127" spans="1:1" x14ac:dyDescent="0.2">
      <c r="A127" s="26"/>
    </row>
    <row r="128" spans="1:1" x14ac:dyDescent="0.2">
      <c r="A128" s="26"/>
    </row>
    <row r="129" spans="1:1" x14ac:dyDescent="0.2">
      <c r="A129" s="26"/>
    </row>
    <row r="130" spans="1:1" x14ac:dyDescent="0.2">
      <c r="A130" s="26"/>
    </row>
    <row r="131" spans="1:1" x14ac:dyDescent="0.2">
      <c r="A131" s="26"/>
    </row>
    <row r="132" spans="1:1" x14ac:dyDescent="0.2">
      <c r="A132" s="26"/>
    </row>
  </sheetData>
  <sheetProtection algorithmName="SHA-512" hashValue="txZx845XaFHnf5d74m7b1jHV/uHkAu/r4WJggwsnsNWo/ig7I2VlJt0nK76QnDc07VEZO9x3bTv1qfAQg/7lQw==" saltValue="dcrjyBhX+mSOdknTD3JEug==" spinCount="100000" sheet="1" objects="1" scenarios="1" selectLockedCells="1"/>
  <mergeCells count="7">
    <mergeCell ref="B17:H17"/>
    <mergeCell ref="J17:P17"/>
    <mergeCell ref="J34:P34"/>
    <mergeCell ref="B34:H34"/>
    <mergeCell ref="D10:J10"/>
    <mergeCell ref="D12:J12"/>
    <mergeCell ref="D14:F14"/>
  </mergeCells>
  <pageMargins left="0.25" right="0.25" top="0" bottom="0.75" header="0.3" footer="0.3"/>
  <pageSetup scale="54"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16A96BB3-E360-4ADD-A198-8BD1E0366477}">
          <x14:formula1>
            <xm:f>LISTS!$A$2:$A$466</xm:f>
          </x14:formula1>
          <xm:sqref>D12:J12</xm:sqref>
        </x14:dataValidation>
        <x14:dataValidation type="list" allowBlank="1" showInputMessage="1" showErrorMessage="1" xr:uid="{1ACBA026-B61F-4640-A846-1FCB30BB2238}">
          <x14:formula1>
            <xm:f>LISTS!$C$3:$C$14</xm:f>
          </x14:formula1>
          <xm:sqref>D14:F14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803A2E-AB4C-4A79-8479-02F3398E5266}">
  <sheetPr>
    <pageSetUpPr fitToPage="1"/>
  </sheetPr>
  <dimension ref="A1:Q137"/>
  <sheetViews>
    <sheetView workbookViewId="0">
      <selection activeCell="A5" sqref="A5:XFD5"/>
    </sheetView>
  </sheetViews>
  <sheetFormatPr defaultRowHeight="14.25" x14ac:dyDescent="0.2"/>
  <cols>
    <col min="1" max="1" width="2.85546875" style="11" customWidth="1"/>
    <col min="2" max="2" width="35.7109375" style="11" customWidth="1"/>
    <col min="3" max="3" width="2.85546875" style="11" customWidth="1"/>
    <col min="4" max="4" width="17.140625" style="11" customWidth="1"/>
    <col min="5" max="5" width="2.140625" style="11" customWidth="1"/>
    <col min="6" max="6" width="17.140625" style="11" customWidth="1"/>
    <col min="7" max="7" width="2.140625" style="11" customWidth="1"/>
    <col min="8" max="8" width="11.42578125" style="11" customWidth="1"/>
    <col min="9" max="9" width="8.5703125" style="11" customWidth="1"/>
    <col min="10" max="10" width="32.85546875" style="11" customWidth="1"/>
    <col min="11" max="11" width="2.85546875" style="11" customWidth="1"/>
    <col min="12" max="12" width="17.140625" style="11" customWidth="1"/>
    <col min="13" max="13" width="2.140625" style="11" customWidth="1"/>
    <col min="14" max="14" width="17.140625" style="11" customWidth="1"/>
    <col min="15" max="15" width="2.140625" style="11" customWidth="1"/>
    <col min="16" max="16" width="11.42578125" style="11" customWidth="1"/>
    <col min="17" max="17" width="2.85546875" style="11" customWidth="1"/>
    <col min="18" max="16384" width="9.140625" style="11"/>
  </cols>
  <sheetData>
    <row r="1" spans="1:17" ht="60" customHeight="1" x14ac:dyDescent="0.2">
      <c r="A1" s="12"/>
      <c r="B1" s="12"/>
      <c r="C1" s="12"/>
      <c r="D1" s="12"/>
      <c r="E1" s="12"/>
      <c r="F1" s="12"/>
      <c r="G1" s="12"/>
      <c r="H1" s="12"/>
      <c r="I1" s="12"/>
      <c r="J1" s="12"/>
      <c r="K1" s="12"/>
      <c r="L1" s="12"/>
      <c r="M1" s="12"/>
      <c r="N1" s="12"/>
      <c r="O1" s="12"/>
      <c r="P1" s="39" t="s">
        <v>2400</v>
      </c>
      <c r="Q1" s="12"/>
    </row>
    <row r="2" spans="1:17" ht="19.5" customHeight="1" x14ac:dyDescent="0.2">
      <c r="A2" s="26"/>
      <c r="B2" s="26"/>
      <c r="C2" s="26"/>
      <c r="D2" s="26"/>
      <c r="E2" s="26"/>
      <c r="F2" s="26"/>
      <c r="G2" s="26"/>
      <c r="H2" s="26"/>
      <c r="I2" s="26"/>
      <c r="J2" s="26"/>
      <c r="K2" s="26"/>
      <c r="L2" s="26"/>
      <c r="M2" s="26"/>
      <c r="N2" s="26"/>
      <c r="O2" s="26"/>
      <c r="P2" s="91"/>
      <c r="Q2" s="26"/>
    </row>
    <row r="3" spans="1:17" ht="33.75" customHeight="1" x14ac:dyDescent="0.2">
      <c r="A3" s="26"/>
      <c r="B3" s="89" t="s">
        <v>10521</v>
      </c>
      <c r="C3" s="26"/>
      <c r="D3" s="26"/>
      <c r="E3" s="26"/>
      <c r="F3" s="26"/>
      <c r="G3" s="26"/>
      <c r="H3" s="26"/>
      <c r="I3" s="26"/>
      <c r="J3" s="26"/>
      <c r="K3" s="26"/>
      <c r="L3" s="26"/>
      <c r="M3" s="26"/>
      <c r="N3" s="26"/>
      <c r="O3" s="26"/>
      <c r="P3" s="26"/>
      <c r="Q3" s="26"/>
    </row>
    <row r="4" spans="1:17" ht="66.75" customHeight="1" x14ac:dyDescent="0.2">
      <c r="A4" s="26"/>
      <c r="B4" s="109" t="s">
        <v>10516</v>
      </c>
      <c r="C4" s="109"/>
      <c r="D4" s="109"/>
      <c r="E4" s="109"/>
      <c r="F4" s="109"/>
      <c r="G4" s="109"/>
      <c r="H4" s="109"/>
      <c r="I4" s="109"/>
      <c r="J4" s="109"/>
      <c r="K4" s="109"/>
      <c r="L4" s="109"/>
      <c r="M4" s="109"/>
      <c r="N4" s="109"/>
      <c r="O4" s="109"/>
      <c r="P4" s="109"/>
      <c r="Q4" s="26"/>
    </row>
    <row r="5" spans="1:17" ht="66.75" customHeight="1" x14ac:dyDescent="0.2">
      <c r="A5" s="26"/>
      <c r="B5" s="109"/>
      <c r="C5" s="109"/>
      <c r="D5" s="109"/>
      <c r="E5" s="109"/>
      <c r="F5" s="109"/>
      <c r="G5" s="109"/>
      <c r="H5" s="109"/>
      <c r="I5" s="109"/>
      <c r="J5" s="109"/>
      <c r="K5" s="109"/>
      <c r="L5" s="109"/>
      <c r="M5" s="109"/>
      <c r="N5" s="109"/>
      <c r="O5" s="109"/>
      <c r="P5" s="109"/>
      <c r="Q5" s="26"/>
    </row>
    <row r="6" spans="1:17" ht="14.25" customHeight="1" x14ac:dyDescent="0.2">
      <c r="A6" s="26"/>
      <c r="B6" s="97"/>
      <c r="C6" s="97"/>
      <c r="D6" s="97"/>
      <c r="E6" s="97"/>
      <c r="F6" s="97"/>
      <c r="G6" s="97"/>
      <c r="H6" s="97"/>
      <c r="I6" s="97"/>
      <c r="J6" s="97"/>
      <c r="K6" s="97"/>
      <c r="L6" s="97"/>
      <c r="M6" s="97"/>
      <c r="N6" s="97"/>
      <c r="O6" s="97"/>
      <c r="P6" s="97"/>
      <c r="Q6" s="26"/>
    </row>
    <row r="7" spans="1:17" s="96" customFormat="1" ht="58.5" customHeight="1" x14ac:dyDescent="0.25">
      <c r="A7" s="94"/>
      <c r="B7" s="110" t="s">
        <v>10522</v>
      </c>
      <c r="C7" s="109"/>
      <c r="D7" s="109"/>
      <c r="E7" s="109"/>
      <c r="F7" s="109"/>
      <c r="G7" s="109"/>
      <c r="H7" s="109"/>
      <c r="I7" s="109"/>
      <c r="J7" s="109"/>
      <c r="K7" s="109"/>
      <c r="L7" s="109"/>
      <c r="M7" s="109"/>
      <c r="N7" s="109"/>
      <c r="O7" s="109"/>
      <c r="P7" s="109"/>
      <c r="Q7" s="95"/>
    </row>
    <row r="8" spans="1:17" s="96" customFormat="1" ht="58.5" customHeight="1" x14ac:dyDescent="0.25">
      <c r="A8" s="94"/>
      <c r="B8" s="109"/>
      <c r="C8" s="109"/>
      <c r="D8" s="109"/>
      <c r="E8" s="109"/>
      <c r="F8" s="109"/>
      <c r="G8" s="109"/>
      <c r="H8" s="109"/>
      <c r="I8" s="109"/>
      <c r="J8" s="109"/>
      <c r="K8" s="109"/>
      <c r="L8" s="109"/>
      <c r="M8" s="109"/>
      <c r="N8" s="109"/>
      <c r="O8" s="109"/>
      <c r="P8" s="109"/>
      <c r="Q8" s="95"/>
    </row>
    <row r="9" spans="1:17" ht="15" x14ac:dyDescent="0.25">
      <c r="A9" s="26"/>
      <c r="B9" s="98"/>
      <c r="C9" s="98"/>
      <c r="D9" s="98"/>
      <c r="E9" s="98"/>
      <c r="F9" s="98"/>
      <c r="G9" s="98"/>
      <c r="H9" s="98"/>
      <c r="I9" s="98"/>
      <c r="J9" s="98"/>
      <c r="K9" s="98"/>
      <c r="L9" s="98"/>
      <c r="M9" s="98"/>
      <c r="N9" s="98"/>
      <c r="O9" s="98"/>
      <c r="P9" s="98"/>
      <c r="Q9" s="9"/>
    </row>
    <row r="10" spans="1:17" ht="80.25" customHeight="1" x14ac:dyDescent="0.25">
      <c r="A10" s="26"/>
      <c r="B10" s="109" t="s">
        <v>10517</v>
      </c>
      <c r="C10" s="109"/>
      <c r="D10" s="109"/>
      <c r="E10" s="109"/>
      <c r="F10" s="109"/>
      <c r="G10" s="109"/>
      <c r="H10" s="109"/>
      <c r="I10" s="109"/>
      <c r="J10" s="109"/>
      <c r="K10" s="109"/>
      <c r="L10" s="109"/>
      <c r="M10" s="109"/>
      <c r="N10" s="109"/>
      <c r="O10" s="109"/>
      <c r="P10" s="109"/>
      <c r="Q10" s="9"/>
    </row>
    <row r="11" spans="1:17" ht="80.25" customHeight="1" x14ac:dyDescent="0.25">
      <c r="A11" s="26"/>
      <c r="B11" s="109"/>
      <c r="C11" s="109"/>
      <c r="D11" s="109"/>
      <c r="E11" s="109"/>
      <c r="F11" s="109"/>
      <c r="G11" s="109"/>
      <c r="H11" s="109"/>
      <c r="I11" s="109"/>
      <c r="J11" s="109"/>
      <c r="K11" s="109"/>
      <c r="L11" s="109"/>
      <c r="M11" s="109"/>
      <c r="N11" s="109"/>
      <c r="O11" s="109"/>
      <c r="P11" s="109"/>
      <c r="Q11" s="9"/>
    </row>
    <row r="12" spans="1:17" ht="15.75" customHeight="1" x14ac:dyDescent="0.25">
      <c r="A12" s="26"/>
      <c r="B12" s="90"/>
      <c r="C12" s="98"/>
      <c r="D12" s="98"/>
      <c r="E12" s="98"/>
      <c r="F12" s="98"/>
      <c r="G12" s="98"/>
      <c r="H12" s="98"/>
      <c r="I12" s="98"/>
      <c r="J12" s="98"/>
      <c r="K12" s="98"/>
      <c r="L12" s="98"/>
      <c r="M12" s="98"/>
      <c r="N12" s="98"/>
      <c r="O12" s="98"/>
      <c r="P12" s="98"/>
      <c r="Q12" s="9"/>
    </row>
    <row r="13" spans="1:17" ht="23.25" customHeight="1" x14ac:dyDescent="0.25">
      <c r="A13" s="26"/>
      <c r="B13" s="109" t="s">
        <v>10518</v>
      </c>
      <c r="C13" s="109"/>
      <c r="D13" s="109"/>
      <c r="E13" s="109"/>
      <c r="F13" s="109"/>
      <c r="G13" s="109"/>
      <c r="H13" s="109"/>
      <c r="I13" s="109"/>
      <c r="J13" s="109"/>
      <c r="K13" s="109"/>
      <c r="L13" s="109"/>
      <c r="M13" s="109"/>
      <c r="N13" s="109"/>
      <c r="O13" s="109"/>
      <c r="P13" s="109"/>
      <c r="Q13" s="9"/>
    </row>
    <row r="14" spans="1:17" ht="23.25" customHeight="1" x14ac:dyDescent="0.25">
      <c r="A14" s="26"/>
      <c r="B14" s="109"/>
      <c r="C14" s="109"/>
      <c r="D14" s="109"/>
      <c r="E14" s="109"/>
      <c r="F14" s="109"/>
      <c r="G14" s="109"/>
      <c r="H14" s="109"/>
      <c r="I14" s="109"/>
      <c r="J14" s="109"/>
      <c r="K14" s="109"/>
      <c r="L14" s="109"/>
      <c r="M14" s="109"/>
      <c r="N14" s="109"/>
      <c r="O14" s="109"/>
      <c r="P14" s="109"/>
      <c r="Q14" s="9"/>
    </row>
    <row r="15" spans="1:17" ht="15" x14ac:dyDescent="0.25">
      <c r="A15" s="26"/>
      <c r="B15" s="98"/>
      <c r="C15" s="98"/>
      <c r="D15" s="98"/>
      <c r="E15" s="98"/>
      <c r="F15" s="98"/>
      <c r="G15" s="98"/>
      <c r="H15" s="98"/>
      <c r="I15" s="98"/>
      <c r="J15" s="98"/>
      <c r="K15" s="98"/>
      <c r="L15" s="98"/>
      <c r="M15" s="98"/>
      <c r="N15" s="98"/>
      <c r="O15" s="98"/>
      <c r="P15" s="98"/>
      <c r="Q15" s="9"/>
    </row>
    <row r="16" spans="1:17" ht="22.5" customHeight="1" x14ac:dyDescent="0.25">
      <c r="A16" s="26"/>
      <c r="B16" s="109" t="s">
        <v>10519</v>
      </c>
      <c r="C16" s="109"/>
      <c r="D16" s="109"/>
      <c r="E16" s="109"/>
      <c r="F16" s="109"/>
      <c r="G16" s="109"/>
      <c r="H16" s="109"/>
      <c r="I16" s="109"/>
      <c r="J16" s="109"/>
      <c r="K16" s="109"/>
      <c r="L16" s="109"/>
      <c r="M16" s="109"/>
      <c r="N16" s="109"/>
      <c r="O16" s="109"/>
      <c r="P16" s="109"/>
      <c r="Q16" s="9"/>
    </row>
    <row r="17" spans="1:17" ht="22.5" customHeight="1" x14ac:dyDescent="0.25">
      <c r="A17" s="26"/>
      <c r="B17" s="109"/>
      <c r="C17" s="109"/>
      <c r="D17" s="109"/>
      <c r="E17" s="109"/>
      <c r="F17" s="109"/>
      <c r="G17" s="109"/>
      <c r="H17" s="109"/>
      <c r="I17" s="109"/>
      <c r="J17" s="109"/>
      <c r="K17" s="109"/>
      <c r="L17" s="109"/>
      <c r="M17" s="109"/>
      <c r="N17" s="109"/>
      <c r="O17" s="109"/>
      <c r="P17" s="109"/>
      <c r="Q17" s="9"/>
    </row>
    <row r="18" spans="1:17" ht="15" x14ac:dyDescent="0.25">
      <c r="A18" s="26"/>
      <c r="B18" s="98"/>
      <c r="C18" s="98"/>
      <c r="D18" s="98"/>
      <c r="E18" s="98"/>
      <c r="F18" s="98"/>
      <c r="G18" s="98"/>
      <c r="H18" s="98"/>
      <c r="I18" s="98"/>
      <c r="J18" s="98"/>
      <c r="K18" s="98"/>
      <c r="L18" s="98"/>
      <c r="M18" s="98"/>
      <c r="N18" s="98"/>
      <c r="O18" s="98"/>
      <c r="P18" s="98"/>
      <c r="Q18" s="9"/>
    </row>
    <row r="19" spans="1:17" ht="45.75" customHeight="1" x14ac:dyDescent="0.25">
      <c r="A19" s="26"/>
      <c r="B19" s="110" t="s">
        <v>10523</v>
      </c>
      <c r="C19" s="109"/>
      <c r="D19" s="109"/>
      <c r="E19" s="109"/>
      <c r="F19" s="109"/>
      <c r="G19" s="109"/>
      <c r="H19" s="109"/>
      <c r="I19" s="109"/>
      <c r="J19" s="109"/>
      <c r="K19" s="109"/>
      <c r="L19" s="109"/>
      <c r="M19" s="109"/>
      <c r="N19" s="109"/>
      <c r="O19" s="109"/>
      <c r="P19" s="109"/>
      <c r="Q19" s="9"/>
    </row>
    <row r="20" spans="1:17" ht="45.75" customHeight="1" x14ac:dyDescent="0.25">
      <c r="A20" s="26"/>
      <c r="B20" s="109"/>
      <c r="C20" s="109"/>
      <c r="D20" s="109"/>
      <c r="E20" s="109"/>
      <c r="F20" s="109"/>
      <c r="G20" s="109"/>
      <c r="H20" s="109"/>
      <c r="I20" s="109"/>
      <c r="J20" s="109"/>
      <c r="K20" s="109"/>
      <c r="L20" s="109"/>
      <c r="M20" s="109"/>
      <c r="N20" s="109"/>
      <c r="O20" s="109"/>
      <c r="P20" s="109"/>
      <c r="Q20" s="9"/>
    </row>
    <row r="21" spans="1:17" ht="15" x14ac:dyDescent="0.25">
      <c r="A21" s="26"/>
      <c r="B21" s="9"/>
      <c r="C21" s="9"/>
      <c r="D21" s="9"/>
      <c r="E21" s="9"/>
      <c r="F21" s="9"/>
      <c r="G21" s="9"/>
      <c r="H21" s="9"/>
      <c r="I21" s="9"/>
      <c r="J21" s="9"/>
      <c r="K21" s="9"/>
      <c r="L21" s="9"/>
      <c r="M21" s="9"/>
      <c r="N21" s="9"/>
      <c r="O21" s="9"/>
      <c r="P21" s="9"/>
      <c r="Q21" s="9"/>
    </row>
    <row r="22" spans="1:17" ht="15" x14ac:dyDescent="0.25">
      <c r="A22" s="26"/>
      <c r="B22" s="9"/>
      <c r="C22" s="9"/>
      <c r="D22" s="9"/>
      <c r="E22" s="9"/>
      <c r="F22" s="9"/>
      <c r="G22" s="9"/>
      <c r="H22" s="9"/>
      <c r="I22" s="9"/>
      <c r="J22" s="9"/>
      <c r="K22" s="9"/>
      <c r="L22" s="9"/>
      <c r="M22" s="9"/>
      <c r="N22" s="9"/>
      <c r="O22" s="9"/>
      <c r="P22" s="9"/>
      <c r="Q22" s="9"/>
    </row>
    <row r="23" spans="1:17" ht="9.75" customHeight="1" x14ac:dyDescent="0.25">
      <c r="A23" s="26"/>
      <c r="B23" s="9"/>
      <c r="C23" s="9"/>
      <c r="D23" s="9"/>
      <c r="E23" s="9"/>
      <c r="F23" s="9"/>
      <c r="G23" s="9"/>
      <c r="H23" s="9"/>
      <c r="I23" s="9"/>
      <c r="J23" s="9"/>
      <c r="K23" s="9"/>
      <c r="L23" s="9"/>
      <c r="M23" s="9"/>
      <c r="N23" s="9"/>
      <c r="O23" s="9"/>
      <c r="P23" s="9"/>
      <c r="Q23" s="9"/>
    </row>
    <row r="24" spans="1:17" ht="15" x14ac:dyDescent="0.25">
      <c r="A24" s="26"/>
      <c r="B24" s="90" t="s">
        <v>10507</v>
      </c>
      <c r="C24" s="9"/>
      <c r="D24" s="9"/>
      <c r="E24" s="9"/>
      <c r="F24" s="9"/>
      <c r="G24" s="9"/>
      <c r="H24" s="9"/>
      <c r="I24" s="9"/>
      <c r="J24" s="9"/>
      <c r="K24" s="9"/>
      <c r="L24" s="9"/>
      <c r="M24" s="9"/>
      <c r="N24" s="9"/>
      <c r="O24" s="9"/>
      <c r="P24" s="9"/>
      <c r="Q24" s="9"/>
    </row>
    <row r="25" spans="1:17" ht="9.75" customHeight="1" x14ac:dyDescent="0.25">
      <c r="A25" s="26"/>
      <c r="B25" s="9"/>
      <c r="C25" s="9"/>
      <c r="D25" s="9"/>
      <c r="E25" s="9"/>
      <c r="F25" s="9"/>
      <c r="G25" s="9"/>
      <c r="H25" s="9"/>
      <c r="I25" s="9"/>
      <c r="J25" s="9"/>
      <c r="K25" s="9"/>
      <c r="L25" s="9"/>
      <c r="M25" s="9"/>
      <c r="N25" s="9"/>
      <c r="O25" s="9"/>
      <c r="P25" s="9"/>
      <c r="Q25" s="9"/>
    </row>
    <row r="26" spans="1:17" ht="14.25" customHeight="1" x14ac:dyDescent="0.25">
      <c r="A26" s="26"/>
      <c r="B26" s="92" t="s">
        <v>10508</v>
      </c>
      <c r="C26" s="9"/>
      <c r="D26" s="9"/>
      <c r="E26" s="9"/>
      <c r="F26" s="9"/>
      <c r="G26" s="9"/>
      <c r="H26" s="9"/>
      <c r="I26" s="9"/>
      <c r="J26" s="9"/>
      <c r="K26" s="9"/>
      <c r="L26" s="9"/>
      <c r="M26" s="9"/>
      <c r="N26" s="9"/>
      <c r="O26" s="9"/>
      <c r="P26" s="9"/>
      <c r="Q26" s="9"/>
    </row>
    <row r="27" spans="1:17" ht="15" x14ac:dyDescent="0.25">
      <c r="A27" s="26"/>
      <c r="B27" s="9"/>
      <c r="C27" s="9"/>
      <c r="D27" s="9"/>
      <c r="E27" s="9"/>
      <c r="F27" s="9"/>
      <c r="G27" s="9"/>
      <c r="H27" s="9"/>
      <c r="I27" s="9"/>
      <c r="J27" s="9"/>
      <c r="K27" s="9"/>
      <c r="L27" s="9"/>
      <c r="M27" s="9"/>
      <c r="N27" s="9"/>
      <c r="O27" s="9"/>
      <c r="P27" s="9"/>
      <c r="Q27" s="9"/>
    </row>
    <row r="28" spans="1:17" ht="15" customHeight="1" x14ac:dyDescent="0.25">
      <c r="A28" s="26"/>
      <c r="B28" s="9"/>
      <c r="C28" s="9"/>
      <c r="D28" s="9"/>
      <c r="E28" s="9"/>
      <c r="F28" s="9"/>
      <c r="G28" s="9"/>
      <c r="H28" s="9"/>
      <c r="I28" s="9"/>
      <c r="J28" s="9"/>
      <c r="K28" s="9"/>
      <c r="L28" s="9"/>
      <c r="M28" s="9"/>
      <c r="N28" s="9"/>
      <c r="O28" s="9"/>
      <c r="P28" s="9"/>
      <c r="Q28" s="9"/>
    </row>
    <row r="29" spans="1:17" ht="15" customHeight="1" x14ac:dyDescent="0.25">
      <c r="A29" s="26"/>
      <c r="B29" s="9"/>
      <c r="C29" s="9"/>
      <c r="D29" s="9"/>
      <c r="E29" s="9"/>
      <c r="F29" s="9"/>
      <c r="G29" s="9"/>
      <c r="H29" s="9"/>
      <c r="I29" s="9"/>
      <c r="J29" s="9"/>
      <c r="K29" s="9"/>
      <c r="L29" s="9"/>
      <c r="M29" s="9"/>
      <c r="N29" s="9"/>
      <c r="O29" s="9"/>
      <c r="P29" s="9"/>
      <c r="Q29" s="9"/>
    </row>
    <row r="30" spans="1:17" ht="15" customHeight="1" x14ac:dyDescent="0.25">
      <c r="A30" s="26"/>
      <c r="B30" s="9"/>
      <c r="C30" s="9"/>
      <c r="D30" s="9"/>
      <c r="E30" s="9"/>
      <c r="F30" s="9"/>
      <c r="G30" s="9"/>
      <c r="H30" s="9"/>
      <c r="I30" s="9"/>
      <c r="J30" s="9"/>
      <c r="K30" s="9"/>
      <c r="L30" s="9"/>
      <c r="M30" s="9"/>
      <c r="N30" s="9"/>
      <c r="O30" s="9"/>
      <c r="P30" s="9"/>
      <c r="Q30" s="9"/>
    </row>
    <row r="31" spans="1:17" ht="15" customHeight="1" x14ac:dyDescent="0.25">
      <c r="A31" s="26"/>
      <c r="B31" s="9"/>
      <c r="C31" s="9"/>
      <c r="D31" s="9"/>
      <c r="E31" s="9"/>
      <c r="F31" s="9"/>
      <c r="G31" s="9"/>
      <c r="H31" s="9"/>
      <c r="I31" s="9"/>
      <c r="J31" s="9"/>
      <c r="K31" s="9"/>
      <c r="L31" s="9"/>
      <c r="M31" s="9"/>
      <c r="N31" s="9"/>
      <c r="O31" s="9"/>
      <c r="P31" s="9"/>
      <c r="Q31" s="9"/>
    </row>
    <row r="32" spans="1:17" ht="15" x14ac:dyDescent="0.25">
      <c r="A32" s="26"/>
      <c r="B32" s="9"/>
      <c r="C32" s="9"/>
      <c r="D32" s="9"/>
      <c r="E32" s="9"/>
      <c r="F32" s="9"/>
      <c r="G32" s="9"/>
      <c r="H32" s="9"/>
      <c r="I32" s="9"/>
      <c r="J32" s="9"/>
      <c r="K32" s="9"/>
      <c r="L32" s="9"/>
      <c r="M32" s="9"/>
      <c r="N32" s="9"/>
      <c r="O32" s="9"/>
      <c r="P32" s="9"/>
      <c r="Q32" s="9"/>
    </row>
    <row r="33" spans="1:17" ht="9" customHeight="1" x14ac:dyDescent="0.25">
      <c r="A33" s="26"/>
      <c r="B33" s="9"/>
      <c r="C33" s="9"/>
      <c r="D33" s="9"/>
      <c r="E33" s="9"/>
      <c r="F33" s="9"/>
      <c r="G33" s="9"/>
      <c r="H33" s="9"/>
      <c r="I33" s="9"/>
      <c r="J33" s="9"/>
      <c r="K33" s="9"/>
      <c r="L33" s="9"/>
      <c r="M33" s="9"/>
      <c r="N33" s="9"/>
      <c r="O33" s="9"/>
      <c r="P33" s="9"/>
      <c r="Q33" s="9"/>
    </row>
    <row r="34" spans="1:17" ht="15" x14ac:dyDescent="0.25">
      <c r="A34" s="26"/>
      <c r="B34" s="9"/>
      <c r="C34" s="9"/>
      <c r="D34" s="9"/>
      <c r="E34" s="9"/>
      <c r="F34" s="9"/>
      <c r="G34" s="9"/>
      <c r="H34" s="9"/>
      <c r="I34" s="9"/>
      <c r="J34" s="9"/>
      <c r="K34" s="9"/>
      <c r="L34" s="9"/>
      <c r="M34" s="9"/>
      <c r="N34" s="9"/>
      <c r="O34" s="9"/>
      <c r="P34" s="9"/>
      <c r="Q34" s="9"/>
    </row>
    <row r="35" spans="1:17" ht="15" x14ac:dyDescent="0.25">
      <c r="A35" s="26"/>
      <c r="B35" s="9"/>
      <c r="C35" s="9"/>
      <c r="D35" s="9"/>
      <c r="E35" s="9"/>
      <c r="F35" s="9"/>
      <c r="G35" s="9"/>
      <c r="H35" s="9"/>
      <c r="I35" s="9"/>
      <c r="J35" s="9"/>
      <c r="K35" s="9"/>
      <c r="L35" s="9"/>
      <c r="M35" s="9"/>
      <c r="N35" s="9"/>
      <c r="O35" s="9"/>
      <c r="P35" s="9"/>
      <c r="Q35" s="9"/>
    </row>
    <row r="36" spans="1:17" ht="15" x14ac:dyDescent="0.25">
      <c r="A36" s="26"/>
      <c r="B36" s="9"/>
      <c r="C36" s="9"/>
      <c r="D36" s="9"/>
      <c r="E36" s="9"/>
      <c r="F36" s="9"/>
      <c r="G36" s="9"/>
      <c r="H36" s="9"/>
      <c r="I36" s="9"/>
      <c r="J36" s="9"/>
      <c r="K36" s="9"/>
      <c r="L36" s="9"/>
      <c r="M36" s="9"/>
      <c r="N36" s="9"/>
      <c r="O36" s="9"/>
      <c r="P36" s="9"/>
      <c r="Q36" s="9"/>
    </row>
    <row r="37" spans="1:17" ht="15" x14ac:dyDescent="0.25">
      <c r="A37" s="26"/>
      <c r="B37" s="9"/>
      <c r="C37" s="9"/>
      <c r="D37" s="9"/>
      <c r="E37" s="9"/>
      <c r="F37" s="9"/>
      <c r="G37" s="9"/>
      <c r="H37" s="9"/>
      <c r="I37" s="9"/>
      <c r="J37" s="9"/>
      <c r="K37" s="9"/>
      <c r="L37" s="9"/>
      <c r="M37" s="9"/>
      <c r="N37" s="9"/>
      <c r="O37" s="9"/>
      <c r="P37" s="9"/>
      <c r="Q37" s="9"/>
    </row>
    <row r="38" spans="1:17" ht="15" x14ac:dyDescent="0.25">
      <c r="A38" s="26"/>
      <c r="B38" s="9"/>
      <c r="C38" s="9"/>
      <c r="D38" s="9"/>
      <c r="E38" s="9"/>
      <c r="F38" s="9"/>
      <c r="G38" s="9"/>
      <c r="H38" s="9"/>
      <c r="I38" s="9"/>
      <c r="J38" s="9"/>
      <c r="K38" s="9"/>
      <c r="L38" s="9"/>
      <c r="M38" s="9"/>
      <c r="N38" s="9"/>
      <c r="O38" s="9"/>
      <c r="P38" s="9"/>
      <c r="Q38" s="9"/>
    </row>
    <row r="39" spans="1:17" ht="30" customHeight="1" x14ac:dyDescent="0.25">
      <c r="A39" s="26"/>
      <c r="B39" s="9"/>
      <c r="C39" s="9"/>
      <c r="D39" s="9"/>
      <c r="E39" s="9"/>
      <c r="F39" s="9"/>
      <c r="G39" s="9"/>
      <c r="H39" s="9"/>
      <c r="I39" s="9"/>
      <c r="J39" s="9"/>
      <c r="K39" s="9"/>
      <c r="L39" s="9"/>
      <c r="M39" s="9"/>
      <c r="N39" s="9"/>
      <c r="O39" s="9"/>
      <c r="P39" s="9"/>
      <c r="Q39" s="9"/>
    </row>
    <row r="40" spans="1:17" ht="9.75" customHeight="1" x14ac:dyDescent="0.25">
      <c r="A40" s="26"/>
      <c r="B40" s="9"/>
      <c r="C40" s="9"/>
      <c r="D40" s="9"/>
      <c r="E40" s="9"/>
      <c r="F40" s="9"/>
      <c r="G40" s="9"/>
      <c r="H40" s="9"/>
      <c r="I40" s="9"/>
      <c r="J40" s="9"/>
      <c r="K40" s="9"/>
      <c r="L40" s="9"/>
      <c r="M40" s="9"/>
      <c r="N40" s="9"/>
      <c r="O40" s="9"/>
      <c r="P40" s="9"/>
      <c r="Q40" s="9"/>
    </row>
    <row r="41" spans="1:17" ht="15" x14ac:dyDescent="0.25">
      <c r="A41" s="26"/>
      <c r="B41" s="9"/>
      <c r="C41" s="9"/>
      <c r="D41" s="9"/>
      <c r="E41" s="9"/>
      <c r="F41" s="9"/>
      <c r="G41" s="9"/>
      <c r="H41" s="9"/>
      <c r="I41" s="9"/>
      <c r="J41" s="9"/>
      <c r="K41" s="9"/>
      <c r="L41" s="9"/>
      <c r="M41" s="9"/>
      <c r="N41" s="9"/>
      <c r="O41" s="9"/>
      <c r="P41" s="9"/>
      <c r="Q41" s="9"/>
    </row>
    <row r="42" spans="1:17" ht="9.75" customHeight="1" x14ac:dyDescent="0.25">
      <c r="A42" s="26"/>
      <c r="B42" s="9"/>
      <c r="C42" s="9"/>
      <c r="D42" s="9"/>
      <c r="E42" s="9"/>
      <c r="F42" s="9"/>
      <c r="G42" s="9"/>
      <c r="H42" s="9"/>
      <c r="I42" s="9"/>
      <c r="J42" s="9"/>
      <c r="K42" s="9"/>
      <c r="L42" s="9"/>
      <c r="M42" s="9"/>
      <c r="N42" s="9"/>
      <c r="O42" s="9"/>
      <c r="P42" s="9"/>
      <c r="Q42" s="9"/>
    </row>
    <row r="43" spans="1:17" ht="15" customHeight="1" x14ac:dyDescent="0.25">
      <c r="A43" s="26"/>
      <c r="B43" s="9"/>
      <c r="C43" s="9"/>
      <c r="D43" s="9"/>
      <c r="E43" s="9"/>
      <c r="F43" s="9"/>
      <c r="G43" s="9"/>
      <c r="H43" s="9"/>
      <c r="I43" s="9"/>
      <c r="J43" s="9"/>
      <c r="K43" s="9"/>
      <c r="L43" s="9"/>
      <c r="M43" s="9"/>
      <c r="N43" s="9"/>
      <c r="O43" s="9"/>
      <c r="P43" s="9"/>
      <c r="Q43" s="9"/>
    </row>
    <row r="44" spans="1:17" ht="14.25" customHeight="1" x14ac:dyDescent="0.25">
      <c r="A44" s="26"/>
      <c r="B44" s="9"/>
      <c r="C44" s="9"/>
      <c r="D44" s="9"/>
      <c r="E44" s="9"/>
      <c r="F44" s="9"/>
      <c r="G44" s="9"/>
      <c r="H44" s="9"/>
      <c r="I44" s="9"/>
      <c r="J44" s="9"/>
      <c r="K44" s="9"/>
      <c r="L44" s="9"/>
      <c r="M44" s="9"/>
      <c r="N44" s="9"/>
      <c r="O44" s="9"/>
      <c r="P44" s="9"/>
      <c r="Q44" s="9"/>
    </row>
    <row r="45" spans="1:17" ht="15" x14ac:dyDescent="0.25">
      <c r="A45" s="26"/>
      <c r="B45" s="9"/>
      <c r="C45" s="9"/>
      <c r="D45" s="9"/>
      <c r="E45" s="9"/>
      <c r="F45" s="9"/>
      <c r="G45" s="9"/>
      <c r="H45" s="9"/>
      <c r="I45" s="9"/>
      <c r="J45" s="9"/>
      <c r="K45" s="9"/>
      <c r="L45" s="9"/>
      <c r="M45" s="9"/>
      <c r="N45" s="9"/>
      <c r="O45" s="9"/>
      <c r="P45" s="9"/>
      <c r="Q45" s="9"/>
    </row>
    <row r="46" spans="1:17" ht="9" customHeight="1" x14ac:dyDescent="0.25">
      <c r="A46" s="26"/>
      <c r="B46" s="9"/>
      <c r="C46" s="9"/>
      <c r="D46" s="9"/>
      <c r="E46" s="9"/>
      <c r="F46" s="9"/>
      <c r="G46" s="9"/>
      <c r="H46" s="9"/>
      <c r="I46" s="9"/>
      <c r="J46" s="9"/>
      <c r="K46" s="9"/>
      <c r="L46" s="9"/>
      <c r="M46" s="9"/>
      <c r="N46" s="9"/>
      <c r="O46" s="9"/>
      <c r="P46" s="9"/>
      <c r="Q46" s="9"/>
    </row>
    <row r="47" spans="1:17" ht="15" customHeight="1" x14ac:dyDescent="0.25">
      <c r="A47" s="26"/>
      <c r="B47" s="9"/>
      <c r="C47" s="9"/>
      <c r="D47" s="9"/>
      <c r="E47" s="9"/>
      <c r="F47" s="9"/>
      <c r="G47" s="9"/>
      <c r="H47" s="9"/>
      <c r="I47" s="9"/>
      <c r="J47" s="9"/>
      <c r="K47" s="9"/>
      <c r="L47" s="9"/>
      <c r="M47" s="9"/>
      <c r="N47" s="9"/>
      <c r="O47" s="9"/>
      <c r="P47" s="9"/>
      <c r="Q47" s="9"/>
    </row>
    <row r="48" spans="1:17" ht="15" x14ac:dyDescent="0.25">
      <c r="A48" s="26"/>
      <c r="B48" s="9"/>
      <c r="C48" s="9"/>
      <c r="D48" s="9"/>
      <c r="E48" s="9"/>
      <c r="F48" s="9"/>
      <c r="G48" s="9"/>
      <c r="H48" s="9"/>
      <c r="I48" s="9"/>
      <c r="J48" s="9"/>
      <c r="K48" s="9"/>
      <c r="L48" s="9"/>
      <c r="M48" s="9"/>
      <c r="N48" s="9"/>
      <c r="O48" s="9"/>
      <c r="P48" s="9"/>
      <c r="Q48" s="9"/>
    </row>
    <row r="49" spans="1:17" ht="15" x14ac:dyDescent="0.25">
      <c r="A49" s="26"/>
      <c r="B49" s="9"/>
      <c r="C49" s="9"/>
      <c r="D49" s="9"/>
      <c r="E49" s="9"/>
      <c r="F49" s="9"/>
      <c r="G49" s="9"/>
      <c r="H49" s="9"/>
      <c r="I49" s="9"/>
      <c r="J49" s="9"/>
      <c r="K49" s="9"/>
      <c r="L49" s="9"/>
      <c r="M49" s="9"/>
      <c r="N49" s="9"/>
      <c r="O49" s="9"/>
      <c r="P49" s="9"/>
      <c r="Q49" s="9"/>
    </row>
    <row r="50" spans="1:17" ht="6" customHeight="1" x14ac:dyDescent="0.25">
      <c r="A50" s="26"/>
      <c r="B50" s="9"/>
      <c r="C50" s="9"/>
      <c r="D50" s="9"/>
      <c r="E50" s="9"/>
      <c r="F50" s="9"/>
      <c r="G50" s="9"/>
      <c r="H50" s="9"/>
      <c r="I50" s="9"/>
      <c r="J50" s="9"/>
      <c r="K50" s="9"/>
      <c r="L50" s="9"/>
      <c r="M50" s="9"/>
      <c r="N50" s="9"/>
      <c r="O50" s="9"/>
      <c r="P50" s="9"/>
      <c r="Q50" s="9"/>
    </row>
    <row r="51" spans="1:17" ht="15" customHeight="1" x14ac:dyDescent="0.25">
      <c r="A51" s="26"/>
      <c r="B51" s="9"/>
      <c r="C51" s="9"/>
      <c r="D51" s="9"/>
      <c r="E51" s="9"/>
      <c r="F51" s="9"/>
      <c r="G51" s="9"/>
      <c r="H51" s="9"/>
      <c r="I51" s="9"/>
      <c r="J51" s="9"/>
      <c r="K51" s="9"/>
      <c r="L51" s="9"/>
      <c r="M51" s="9"/>
      <c r="N51" s="9"/>
      <c r="O51" s="9"/>
      <c r="P51" s="9"/>
      <c r="Q51" s="9"/>
    </row>
    <row r="52" spans="1:17" ht="15" x14ac:dyDescent="0.25">
      <c r="A52" s="26"/>
      <c r="B52" s="9"/>
      <c r="C52" s="9"/>
      <c r="D52" s="9"/>
      <c r="E52" s="9"/>
      <c r="F52" s="9"/>
      <c r="G52" s="9"/>
      <c r="H52" s="9"/>
      <c r="I52" s="9"/>
      <c r="J52" s="9"/>
      <c r="K52" s="9"/>
      <c r="L52" s="9"/>
      <c r="M52" s="9"/>
      <c r="N52" s="9"/>
      <c r="O52" s="9"/>
      <c r="P52" s="9"/>
      <c r="Q52" s="9"/>
    </row>
    <row r="53" spans="1:17" ht="15" x14ac:dyDescent="0.25">
      <c r="A53" s="26"/>
      <c r="B53" s="9"/>
      <c r="C53" s="9"/>
      <c r="D53" s="9"/>
      <c r="E53" s="9"/>
      <c r="F53" s="9"/>
      <c r="G53" s="9"/>
      <c r="H53" s="9"/>
      <c r="I53" s="9"/>
      <c r="J53" s="9"/>
      <c r="K53" s="9"/>
      <c r="L53" s="9"/>
      <c r="M53" s="9"/>
      <c r="N53" s="9"/>
      <c r="O53" s="9"/>
      <c r="P53" s="9"/>
      <c r="Q53" s="9"/>
    </row>
    <row r="54" spans="1:17" ht="6" customHeight="1" x14ac:dyDescent="0.25">
      <c r="A54" s="26"/>
      <c r="B54" s="9"/>
      <c r="C54" s="9"/>
      <c r="D54" s="9"/>
      <c r="E54" s="9"/>
      <c r="F54" s="9"/>
      <c r="G54" s="9"/>
      <c r="H54" s="9"/>
      <c r="I54" s="9"/>
      <c r="J54" s="9"/>
      <c r="K54" s="9"/>
      <c r="L54" s="9"/>
      <c r="M54" s="9"/>
      <c r="N54" s="9"/>
      <c r="O54" s="9"/>
      <c r="P54" s="9"/>
      <c r="Q54" s="9"/>
    </row>
    <row r="55" spans="1:17" ht="15" customHeight="1" x14ac:dyDescent="0.25">
      <c r="A55" s="26"/>
      <c r="B55" s="9"/>
      <c r="C55" s="9"/>
      <c r="D55" s="9"/>
      <c r="E55" s="9"/>
      <c r="F55" s="9"/>
      <c r="G55" s="9"/>
      <c r="H55" s="9"/>
      <c r="I55" s="9"/>
      <c r="J55" s="9"/>
      <c r="K55" s="9"/>
      <c r="L55" s="9"/>
      <c r="M55" s="9"/>
      <c r="N55" s="9"/>
      <c r="O55" s="9"/>
      <c r="P55" s="9"/>
      <c r="Q55" s="9"/>
    </row>
    <row r="56" spans="1:17" ht="15" x14ac:dyDescent="0.25">
      <c r="A56" s="26"/>
      <c r="B56" s="9"/>
      <c r="C56" s="9"/>
      <c r="D56" s="9"/>
      <c r="E56" s="9"/>
      <c r="F56" s="9"/>
      <c r="G56" s="9"/>
      <c r="H56" s="9"/>
      <c r="I56" s="9"/>
      <c r="J56" s="9"/>
      <c r="K56" s="9"/>
      <c r="L56" s="9"/>
      <c r="M56" s="9"/>
      <c r="N56" s="9"/>
      <c r="O56" s="9"/>
      <c r="P56" s="9"/>
      <c r="Q56" s="9"/>
    </row>
    <row r="57" spans="1:17" ht="15" x14ac:dyDescent="0.25">
      <c r="A57" s="26"/>
      <c r="B57" s="9"/>
      <c r="C57" s="9"/>
      <c r="D57" s="9"/>
      <c r="E57" s="9"/>
      <c r="F57" s="9"/>
      <c r="G57" s="9"/>
      <c r="H57" s="9"/>
      <c r="I57" s="9"/>
      <c r="J57" s="9"/>
      <c r="K57" s="9"/>
      <c r="L57" s="9"/>
      <c r="M57" s="9"/>
      <c r="N57" s="9"/>
      <c r="O57" s="9"/>
      <c r="P57" s="9"/>
      <c r="Q57" s="9"/>
    </row>
    <row r="58" spans="1:17" ht="15" x14ac:dyDescent="0.25">
      <c r="A58" s="26"/>
      <c r="B58" s="9"/>
      <c r="C58" s="9"/>
      <c r="D58" s="9"/>
      <c r="E58" s="9"/>
      <c r="F58" s="9"/>
      <c r="G58" s="9"/>
      <c r="H58" s="9"/>
      <c r="I58" s="9"/>
      <c r="J58" s="9"/>
      <c r="K58" s="9"/>
      <c r="L58" s="9"/>
      <c r="M58" s="9"/>
      <c r="N58" s="9"/>
      <c r="O58" s="9"/>
      <c r="P58" s="9"/>
      <c r="Q58" s="9"/>
    </row>
    <row r="59" spans="1:17" ht="15" customHeight="1" x14ac:dyDescent="0.25">
      <c r="A59" s="26"/>
      <c r="B59" s="9"/>
      <c r="C59" s="9"/>
      <c r="D59" s="9"/>
      <c r="E59" s="9"/>
      <c r="F59" s="9"/>
      <c r="G59" s="9"/>
      <c r="H59" s="9"/>
      <c r="I59" s="9"/>
      <c r="J59" s="9"/>
      <c r="K59" s="9"/>
      <c r="L59" s="9"/>
      <c r="M59" s="9"/>
      <c r="N59" s="9"/>
      <c r="O59" s="9"/>
      <c r="P59" s="9"/>
      <c r="Q59" s="9"/>
    </row>
    <row r="60" spans="1:17" ht="15" customHeight="1" x14ac:dyDescent="0.25">
      <c r="A60" s="26"/>
      <c r="B60" s="9"/>
      <c r="C60" s="9"/>
      <c r="D60" s="9"/>
      <c r="E60" s="9"/>
      <c r="F60" s="9"/>
      <c r="G60" s="9"/>
      <c r="H60" s="9"/>
      <c r="I60" s="9"/>
      <c r="J60" s="9"/>
      <c r="K60" s="9"/>
      <c r="L60" s="9"/>
      <c r="M60" s="9"/>
      <c r="N60" s="9"/>
      <c r="O60" s="9"/>
      <c r="P60" s="9"/>
      <c r="Q60" s="9"/>
    </row>
    <row r="61" spans="1:17" ht="15" customHeight="1" x14ac:dyDescent="0.25">
      <c r="A61" s="26"/>
      <c r="B61" s="9"/>
      <c r="C61" s="9"/>
      <c r="D61" s="9"/>
      <c r="E61" s="9"/>
      <c r="F61" s="9"/>
      <c r="G61" s="9"/>
      <c r="H61" s="9"/>
      <c r="I61" s="9"/>
      <c r="J61" s="9"/>
      <c r="K61" s="9"/>
      <c r="L61" s="9"/>
      <c r="M61" s="9"/>
      <c r="N61" s="9"/>
      <c r="O61" s="9"/>
      <c r="P61" s="9"/>
      <c r="Q61" s="9"/>
    </row>
    <row r="62" spans="1:17" ht="12" customHeight="1" x14ac:dyDescent="0.25">
      <c r="A62" s="26"/>
      <c r="B62" s="9"/>
      <c r="C62" s="9"/>
      <c r="D62" s="9"/>
      <c r="E62" s="9"/>
      <c r="F62" s="9"/>
      <c r="G62" s="9"/>
      <c r="H62" s="9"/>
      <c r="I62" s="9"/>
      <c r="J62" s="9"/>
      <c r="K62" s="9"/>
      <c r="L62" s="9"/>
      <c r="M62" s="9"/>
      <c r="N62" s="9"/>
      <c r="O62" s="9"/>
      <c r="P62" s="9"/>
      <c r="Q62" s="9"/>
    </row>
    <row r="63" spans="1:17" ht="15" x14ac:dyDescent="0.25">
      <c r="A63" s="26"/>
      <c r="B63" s="9"/>
      <c r="C63" s="9"/>
      <c r="D63" s="9"/>
      <c r="E63" s="9"/>
      <c r="F63" s="9"/>
      <c r="G63" s="9"/>
      <c r="H63" s="9"/>
      <c r="I63" s="9"/>
      <c r="J63" s="9"/>
      <c r="K63" s="9"/>
      <c r="L63" s="9"/>
      <c r="M63" s="9"/>
      <c r="N63" s="9"/>
      <c r="O63" s="9"/>
      <c r="P63" s="9"/>
      <c r="Q63" s="9"/>
    </row>
    <row r="64" spans="1:17" ht="15" x14ac:dyDescent="0.25">
      <c r="A64" s="26"/>
      <c r="B64" s="9"/>
      <c r="C64" s="9"/>
      <c r="D64" s="9"/>
      <c r="E64" s="9"/>
      <c r="F64" s="9"/>
      <c r="G64" s="9"/>
      <c r="H64" s="9"/>
      <c r="I64" s="9"/>
      <c r="J64" s="9"/>
      <c r="K64" s="9"/>
      <c r="L64" s="9"/>
      <c r="M64" s="9"/>
      <c r="N64" s="9"/>
      <c r="O64" s="9"/>
      <c r="P64" s="9"/>
      <c r="Q64" s="9"/>
    </row>
    <row r="65" spans="1:17" ht="15" x14ac:dyDescent="0.25">
      <c r="A65" s="26"/>
      <c r="B65" s="9"/>
      <c r="C65" s="9"/>
      <c r="D65" s="9"/>
      <c r="E65" s="9"/>
      <c r="F65" s="9"/>
      <c r="G65" s="9"/>
      <c r="H65" s="9"/>
      <c r="I65" s="9"/>
      <c r="J65" s="9"/>
      <c r="K65" s="9"/>
      <c r="L65" s="9"/>
      <c r="M65" s="9"/>
      <c r="N65" s="9"/>
      <c r="O65" s="9"/>
      <c r="P65" s="9"/>
      <c r="Q65" s="9"/>
    </row>
    <row r="66" spans="1:17" ht="15" x14ac:dyDescent="0.25">
      <c r="A66" s="26"/>
      <c r="B66" s="9"/>
      <c r="C66" s="9"/>
      <c r="D66" s="9"/>
      <c r="E66" s="9"/>
      <c r="F66" s="9"/>
      <c r="G66" s="9"/>
      <c r="H66" s="9"/>
      <c r="I66" s="9"/>
      <c r="J66" s="9"/>
      <c r="K66" s="9"/>
      <c r="L66" s="9"/>
      <c r="M66" s="9"/>
      <c r="N66" s="9"/>
      <c r="O66" s="9"/>
      <c r="P66" s="9"/>
      <c r="Q66" s="9"/>
    </row>
    <row r="67" spans="1:17" ht="15" x14ac:dyDescent="0.25">
      <c r="A67" s="26"/>
      <c r="B67" s="9"/>
      <c r="C67" s="9"/>
      <c r="D67" s="9"/>
      <c r="E67" s="9"/>
      <c r="F67" s="9"/>
      <c r="G67" s="9"/>
      <c r="H67" s="9"/>
      <c r="I67" s="9"/>
      <c r="J67" s="9"/>
      <c r="K67" s="9"/>
      <c r="L67" s="9"/>
      <c r="M67" s="9"/>
      <c r="N67" s="9"/>
      <c r="O67" s="9"/>
      <c r="P67" s="9"/>
      <c r="Q67" s="9"/>
    </row>
    <row r="68" spans="1:17" ht="15" x14ac:dyDescent="0.25">
      <c r="A68" s="26"/>
      <c r="B68" s="9"/>
      <c r="C68" s="9"/>
      <c r="D68" s="9"/>
      <c r="E68" s="9"/>
      <c r="F68" s="9"/>
      <c r="G68" s="9"/>
      <c r="H68" s="9"/>
      <c r="I68" s="9"/>
      <c r="J68" s="9"/>
      <c r="K68" s="9"/>
      <c r="L68" s="9"/>
      <c r="M68" s="9"/>
      <c r="N68" s="9"/>
      <c r="O68" s="9"/>
      <c r="P68" s="9"/>
      <c r="Q68" s="9"/>
    </row>
    <row r="69" spans="1:17" ht="15" x14ac:dyDescent="0.25">
      <c r="A69" s="26"/>
      <c r="B69" s="9"/>
      <c r="C69" s="9"/>
      <c r="D69" s="9"/>
      <c r="E69" s="9"/>
      <c r="F69" s="9"/>
      <c r="G69" s="9"/>
      <c r="H69" s="9"/>
      <c r="I69" s="9"/>
      <c r="J69" s="9"/>
      <c r="K69" s="9"/>
      <c r="L69" s="9"/>
      <c r="M69" s="9"/>
      <c r="N69" s="9"/>
      <c r="O69" s="9"/>
      <c r="P69" s="9"/>
      <c r="Q69" s="9"/>
    </row>
    <row r="70" spans="1:17" ht="15" x14ac:dyDescent="0.25">
      <c r="A70" s="26"/>
      <c r="B70" s="9"/>
      <c r="C70" s="9"/>
      <c r="D70" s="9"/>
      <c r="E70" s="9"/>
      <c r="F70" s="9"/>
      <c r="G70" s="9"/>
      <c r="H70" s="9"/>
      <c r="I70" s="9"/>
      <c r="J70" s="9"/>
      <c r="K70" s="9"/>
      <c r="L70" s="9"/>
      <c r="M70" s="9"/>
      <c r="N70" s="9"/>
      <c r="O70" s="9"/>
      <c r="P70" s="9"/>
      <c r="Q70" s="9"/>
    </row>
    <row r="71" spans="1:17" ht="15" customHeight="1" x14ac:dyDescent="0.25">
      <c r="A71" s="26"/>
      <c r="B71" s="9"/>
      <c r="C71" s="9"/>
      <c r="D71" s="9"/>
      <c r="E71" s="9"/>
      <c r="F71" s="9"/>
      <c r="G71" s="9"/>
      <c r="H71" s="9"/>
      <c r="I71" s="9"/>
      <c r="J71" s="9"/>
      <c r="K71" s="9"/>
      <c r="L71" s="9"/>
      <c r="M71" s="9"/>
      <c r="N71" s="9"/>
      <c r="O71" s="9"/>
      <c r="P71" s="9"/>
      <c r="Q71" s="9"/>
    </row>
    <row r="72" spans="1:17" ht="15" x14ac:dyDescent="0.25">
      <c r="A72" s="26"/>
      <c r="B72" s="9"/>
      <c r="C72" s="9"/>
      <c r="D72" s="9"/>
      <c r="E72" s="9"/>
      <c r="F72" s="9"/>
      <c r="G72" s="9"/>
      <c r="H72" s="9"/>
      <c r="I72" s="9"/>
      <c r="J72" s="9"/>
      <c r="K72" s="9"/>
      <c r="L72" s="9"/>
      <c r="M72" s="9"/>
      <c r="N72" s="9"/>
      <c r="O72" s="9"/>
      <c r="P72" s="9"/>
      <c r="Q72" s="9"/>
    </row>
    <row r="73" spans="1:17" ht="15" x14ac:dyDescent="0.25">
      <c r="A73" s="26"/>
      <c r="B73" s="9"/>
      <c r="C73" s="9"/>
      <c r="D73" s="9"/>
      <c r="E73" s="9"/>
      <c r="F73" s="9"/>
      <c r="G73" s="9"/>
      <c r="H73" s="9"/>
      <c r="I73" s="9"/>
      <c r="J73" s="9"/>
      <c r="K73" s="9"/>
      <c r="L73" s="9"/>
      <c r="M73" s="9"/>
      <c r="N73" s="9"/>
      <c r="O73" s="9"/>
      <c r="P73" s="9"/>
      <c r="Q73" s="9"/>
    </row>
    <row r="74" spans="1:17" ht="15" x14ac:dyDescent="0.25">
      <c r="A74" s="26"/>
      <c r="B74" s="9"/>
      <c r="C74" s="9"/>
      <c r="D74" s="9"/>
      <c r="E74" s="9"/>
      <c r="F74" s="9"/>
      <c r="G74" s="9"/>
      <c r="H74" s="9"/>
      <c r="I74" s="9"/>
      <c r="J74" s="9"/>
      <c r="K74" s="9"/>
      <c r="L74" s="9"/>
      <c r="M74" s="9"/>
      <c r="N74" s="9"/>
      <c r="O74" s="9"/>
      <c r="P74" s="9"/>
      <c r="Q74" s="9"/>
    </row>
    <row r="75" spans="1:17" ht="15" x14ac:dyDescent="0.25">
      <c r="A75" s="26"/>
      <c r="B75" s="9"/>
      <c r="C75" s="9"/>
      <c r="D75" s="9"/>
      <c r="E75" s="9"/>
      <c r="F75" s="9"/>
      <c r="G75" s="9"/>
      <c r="H75" s="9"/>
      <c r="I75" s="9"/>
      <c r="J75" s="9"/>
      <c r="K75" s="9"/>
      <c r="L75" s="9"/>
      <c r="M75" s="9"/>
      <c r="N75" s="9"/>
      <c r="O75" s="9"/>
      <c r="P75" s="9"/>
      <c r="Q75" s="9"/>
    </row>
    <row r="76" spans="1:17" ht="15" x14ac:dyDescent="0.25">
      <c r="A76" s="26"/>
      <c r="B76" s="9"/>
      <c r="C76" s="9"/>
      <c r="D76" s="9"/>
      <c r="E76" s="9"/>
      <c r="F76" s="9"/>
      <c r="G76" s="9"/>
      <c r="H76" s="9"/>
      <c r="I76" s="9"/>
      <c r="J76" s="9"/>
      <c r="K76" s="9"/>
      <c r="L76" s="9"/>
      <c r="M76" s="9"/>
      <c r="N76" s="9"/>
      <c r="O76" s="9"/>
      <c r="P76" s="9"/>
      <c r="Q76" s="9"/>
    </row>
    <row r="77" spans="1:17" ht="7.5" customHeight="1" x14ac:dyDescent="0.25">
      <c r="A77" s="26"/>
      <c r="B77" s="9"/>
      <c r="C77" s="9"/>
      <c r="D77" s="9"/>
      <c r="E77" s="9"/>
      <c r="F77" s="9"/>
      <c r="G77" s="9"/>
      <c r="H77" s="9"/>
      <c r="I77" s="9"/>
      <c r="J77" s="9"/>
      <c r="K77" s="9"/>
      <c r="L77" s="9"/>
      <c r="M77" s="9"/>
      <c r="N77" s="9"/>
      <c r="O77" s="9"/>
      <c r="P77" s="9"/>
      <c r="Q77" s="9"/>
    </row>
    <row r="78" spans="1:17" ht="15" customHeight="1" x14ac:dyDescent="0.25">
      <c r="A78" s="26"/>
      <c r="B78" s="9"/>
      <c r="C78" s="9"/>
      <c r="D78" s="9"/>
      <c r="E78" s="9"/>
      <c r="F78" s="9"/>
      <c r="G78" s="9"/>
      <c r="H78" s="9"/>
      <c r="I78" s="9"/>
      <c r="J78" s="9"/>
      <c r="K78" s="9"/>
      <c r="L78" s="9"/>
      <c r="M78" s="9"/>
      <c r="N78" s="9"/>
      <c r="O78" s="9"/>
      <c r="P78" s="9"/>
      <c r="Q78" s="9"/>
    </row>
    <row r="79" spans="1:17" ht="15" x14ac:dyDescent="0.25">
      <c r="A79" s="26"/>
      <c r="B79" s="9"/>
      <c r="C79" s="9"/>
      <c r="D79" s="9"/>
      <c r="E79" s="9"/>
      <c r="F79" s="9"/>
      <c r="G79" s="9"/>
      <c r="H79" s="9"/>
      <c r="I79" s="9"/>
      <c r="J79" s="9"/>
      <c r="K79" s="9"/>
      <c r="L79" s="9"/>
      <c r="M79" s="9"/>
      <c r="N79" s="9"/>
      <c r="O79" s="9"/>
      <c r="P79" s="9"/>
      <c r="Q79" s="9"/>
    </row>
    <row r="80" spans="1:17" ht="15" x14ac:dyDescent="0.25">
      <c r="A80" s="26"/>
      <c r="B80" s="9"/>
      <c r="C80" s="9"/>
      <c r="D80" s="9"/>
      <c r="E80" s="9"/>
      <c r="F80" s="9"/>
      <c r="G80" s="9"/>
      <c r="H80" s="9"/>
      <c r="I80" s="9"/>
      <c r="J80" s="9"/>
      <c r="K80" s="9"/>
      <c r="L80" s="9"/>
      <c r="M80" s="9"/>
      <c r="N80" s="9"/>
      <c r="O80" s="9"/>
      <c r="P80" s="9"/>
      <c r="Q80" s="9"/>
    </row>
    <row r="81" spans="1:17" ht="15" x14ac:dyDescent="0.25">
      <c r="A81" s="26"/>
      <c r="B81" s="9"/>
      <c r="C81" s="9"/>
      <c r="D81" s="9"/>
      <c r="E81" s="9"/>
      <c r="F81" s="9"/>
      <c r="G81" s="9"/>
      <c r="H81" s="9"/>
      <c r="I81" s="9"/>
      <c r="J81" s="9"/>
      <c r="K81" s="9"/>
      <c r="L81" s="9"/>
      <c r="M81" s="9"/>
      <c r="N81" s="9"/>
      <c r="O81" s="9"/>
      <c r="P81" s="9"/>
      <c r="Q81" s="9"/>
    </row>
    <row r="82" spans="1:17" ht="15" x14ac:dyDescent="0.25">
      <c r="A82" s="26"/>
      <c r="B82" s="9"/>
      <c r="C82" s="9"/>
      <c r="D82" s="9"/>
      <c r="E82" s="9"/>
      <c r="F82" s="9"/>
      <c r="G82" s="9"/>
      <c r="H82" s="9"/>
      <c r="I82" s="9"/>
      <c r="J82" s="9"/>
      <c r="K82" s="9"/>
      <c r="L82" s="9"/>
      <c r="M82" s="9"/>
      <c r="N82" s="9"/>
      <c r="O82" s="9"/>
      <c r="P82" s="9"/>
      <c r="Q82" s="9"/>
    </row>
    <row r="83" spans="1:17" ht="15" x14ac:dyDescent="0.25">
      <c r="A83" s="26"/>
      <c r="B83" s="9"/>
      <c r="C83" s="9"/>
      <c r="D83" s="9"/>
      <c r="E83" s="9"/>
      <c r="F83" s="9"/>
      <c r="G83" s="9"/>
      <c r="H83" s="9"/>
      <c r="I83" s="9"/>
      <c r="J83" s="9"/>
      <c r="K83" s="9"/>
      <c r="L83" s="9"/>
      <c r="M83" s="9"/>
      <c r="N83" s="9"/>
      <c r="O83" s="9"/>
      <c r="P83" s="9"/>
      <c r="Q83" s="9"/>
    </row>
    <row r="84" spans="1:17" x14ac:dyDescent="0.2">
      <c r="A84" s="26"/>
      <c r="B84" s="26"/>
      <c r="C84" s="26"/>
      <c r="D84" s="26"/>
      <c r="E84" s="26"/>
      <c r="F84" s="26"/>
      <c r="G84" s="26"/>
      <c r="H84" s="26"/>
      <c r="I84" s="26"/>
      <c r="J84" s="26"/>
      <c r="K84" s="26"/>
      <c r="L84" s="26"/>
      <c r="M84" s="26"/>
      <c r="N84" s="26"/>
      <c r="O84" s="26"/>
      <c r="P84" s="26"/>
      <c r="Q84" s="26"/>
    </row>
    <row r="85" spans="1:17" x14ac:dyDescent="0.2">
      <c r="A85" s="26"/>
      <c r="B85" s="26"/>
      <c r="C85" s="26"/>
      <c r="D85" s="26"/>
      <c r="E85" s="26"/>
      <c r="F85" s="26"/>
      <c r="G85" s="26"/>
      <c r="H85" s="26"/>
      <c r="I85" s="26"/>
      <c r="J85" s="26"/>
      <c r="K85" s="26"/>
      <c r="L85" s="26"/>
      <c r="M85" s="26"/>
      <c r="N85" s="26"/>
      <c r="O85" s="26"/>
      <c r="P85" s="26"/>
      <c r="Q85" s="26"/>
    </row>
    <row r="86" spans="1:17" x14ac:dyDescent="0.2">
      <c r="A86" s="26"/>
      <c r="B86" s="26"/>
      <c r="C86" s="26"/>
      <c r="D86" s="26"/>
      <c r="E86" s="26"/>
      <c r="F86" s="26"/>
      <c r="G86" s="26"/>
      <c r="H86" s="26"/>
      <c r="I86" s="26"/>
      <c r="J86" s="26"/>
      <c r="K86" s="26"/>
      <c r="L86" s="26"/>
      <c r="M86" s="26"/>
      <c r="N86" s="26"/>
      <c r="O86" s="26"/>
      <c r="P86" s="26"/>
      <c r="Q86" s="26"/>
    </row>
    <row r="87" spans="1:17" x14ac:dyDescent="0.2">
      <c r="A87" s="26"/>
      <c r="B87" s="26"/>
      <c r="C87" s="26"/>
      <c r="D87" s="26"/>
      <c r="E87" s="26"/>
      <c r="F87" s="26"/>
      <c r="G87" s="26"/>
      <c r="H87" s="26"/>
      <c r="I87" s="26"/>
      <c r="J87" s="26"/>
      <c r="K87" s="26"/>
      <c r="L87" s="26"/>
      <c r="M87" s="26"/>
      <c r="N87" s="26"/>
      <c r="O87" s="26"/>
      <c r="P87" s="26"/>
      <c r="Q87" s="26"/>
    </row>
    <row r="88" spans="1:17" x14ac:dyDescent="0.2">
      <c r="A88" s="26"/>
      <c r="B88" s="26"/>
      <c r="C88" s="26"/>
      <c r="D88" s="26"/>
      <c r="E88" s="26"/>
      <c r="F88" s="26"/>
      <c r="G88" s="26"/>
      <c r="H88" s="26"/>
      <c r="I88" s="26"/>
      <c r="J88" s="26"/>
      <c r="K88" s="26"/>
      <c r="L88" s="26"/>
      <c r="M88" s="26"/>
      <c r="N88" s="26"/>
      <c r="O88" s="26"/>
      <c r="P88" s="26"/>
      <c r="Q88" s="26"/>
    </row>
    <row r="89" spans="1:17" x14ac:dyDescent="0.2">
      <c r="A89" s="26"/>
    </row>
    <row r="90" spans="1:17" x14ac:dyDescent="0.2">
      <c r="A90" s="26"/>
    </row>
    <row r="91" spans="1:17" x14ac:dyDescent="0.2">
      <c r="A91" s="26"/>
    </row>
    <row r="92" spans="1:17" x14ac:dyDescent="0.2">
      <c r="A92" s="26"/>
    </row>
    <row r="93" spans="1:17" x14ac:dyDescent="0.2">
      <c r="A93" s="26"/>
    </row>
    <row r="94" spans="1:17" x14ac:dyDescent="0.2">
      <c r="A94" s="26"/>
    </row>
    <row r="95" spans="1:17" x14ac:dyDescent="0.2">
      <c r="A95" s="26"/>
    </row>
    <row r="96" spans="1:17" x14ac:dyDescent="0.2">
      <c r="A96" s="26"/>
    </row>
    <row r="97" spans="1:1" x14ac:dyDescent="0.2">
      <c r="A97" s="26"/>
    </row>
    <row r="98" spans="1:1" x14ac:dyDescent="0.2">
      <c r="A98" s="26"/>
    </row>
    <row r="99" spans="1:1" x14ac:dyDescent="0.2">
      <c r="A99" s="26"/>
    </row>
    <row r="100" spans="1:1" x14ac:dyDescent="0.2">
      <c r="A100" s="26"/>
    </row>
    <row r="101" spans="1:1" x14ac:dyDescent="0.2">
      <c r="A101" s="26"/>
    </row>
    <row r="102" spans="1:1" x14ac:dyDescent="0.2">
      <c r="A102" s="26"/>
    </row>
    <row r="103" spans="1:1" x14ac:dyDescent="0.2">
      <c r="A103" s="26"/>
    </row>
    <row r="104" spans="1:1" x14ac:dyDescent="0.2">
      <c r="A104" s="26"/>
    </row>
    <row r="105" spans="1:1" x14ac:dyDescent="0.2">
      <c r="A105" s="26"/>
    </row>
    <row r="106" spans="1:1" x14ac:dyDescent="0.2">
      <c r="A106" s="26"/>
    </row>
    <row r="107" spans="1:1" x14ac:dyDescent="0.2">
      <c r="A107" s="26"/>
    </row>
    <row r="108" spans="1:1" x14ac:dyDescent="0.2">
      <c r="A108" s="26"/>
    </row>
    <row r="109" spans="1:1" x14ac:dyDescent="0.2">
      <c r="A109" s="26"/>
    </row>
    <row r="110" spans="1:1" x14ac:dyDescent="0.2">
      <c r="A110" s="26"/>
    </row>
    <row r="111" spans="1:1" x14ac:dyDescent="0.2">
      <c r="A111" s="26"/>
    </row>
    <row r="112" spans="1:1" x14ac:dyDescent="0.2">
      <c r="A112" s="26"/>
    </row>
    <row r="113" spans="1:1" x14ac:dyDescent="0.2">
      <c r="A113" s="26"/>
    </row>
    <row r="114" spans="1:1" x14ac:dyDescent="0.2">
      <c r="A114" s="26"/>
    </row>
    <row r="115" spans="1:1" x14ac:dyDescent="0.2">
      <c r="A115" s="26"/>
    </row>
    <row r="116" spans="1:1" x14ac:dyDescent="0.2">
      <c r="A116" s="26"/>
    </row>
    <row r="117" spans="1:1" x14ac:dyDescent="0.2">
      <c r="A117" s="26"/>
    </row>
    <row r="118" spans="1:1" x14ac:dyDescent="0.2">
      <c r="A118" s="26"/>
    </row>
    <row r="119" spans="1:1" x14ac:dyDescent="0.2">
      <c r="A119" s="26"/>
    </row>
    <row r="120" spans="1:1" x14ac:dyDescent="0.2">
      <c r="A120" s="26"/>
    </row>
    <row r="121" spans="1:1" x14ac:dyDescent="0.2">
      <c r="A121" s="26"/>
    </row>
    <row r="122" spans="1:1" x14ac:dyDescent="0.2">
      <c r="A122" s="26"/>
    </row>
    <row r="123" spans="1:1" x14ac:dyDescent="0.2">
      <c r="A123" s="26"/>
    </row>
    <row r="124" spans="1:1" x14ac:dyDescent="0.2">
      <c r="A124" s="26"/>
    </row>
    <row r="125" spans="1:1" x14ac:dyDescent="0.2">
      <c r="A125" s="26"/>
    </row>
    <row r="126" spans="1:1" x14ac:dyDescent="0.2">
      <c r="A126" s="26"/>
    </row>
    <row r="127" spans="1:1" x14ac:dyDescent="0.2">
      <c r="A127" s="26"/>
    </row>
    <row r="128" spans="1:1" x14ac:dyDescent="0.2">
      <c r="A128" s="26"/>
    </row>
    <row r="129" spans="1:1" x14ac:dyDescent="0.2">
      <c r="A129" s="26"/>
    </row>
    <row r="130" spans="1:1" x14ac:dyDescent="0.2">
      <c r="A130" s="26"/>
    </row>
    <row r="131" spans="1:1" x14ac:dyDescent="0.2">
      <c r="A131" s="26"/>
    </row>
    <row r="132" spans="1:1" x14ac:dyDescent="0.2">
      <c r="A132" s="26"/>
    </row>
    <row r="133" spans="1:1" x14ac:dyDescent="0.2">
      <c r="A133" s="26"/>
    </row>
    <row r="134" spans="1:1" x14ac:dyDescent="0.2">
      <c r="A134" s="26"/>
    </row>
    <row r="135" spans="1:1" x14ac:dyDescent="0.2">
      <c r="A135" s="26"/>
    </row>
    <row r="136" spans="1:1" x14ac:dyDescent="0.2">
      <c r="A136" s="26"/>
    </row>
    <row r="137" spans="1:1" x14ac:dyDescent="0.2">
      <c r="A137" s="26"/>
    </row>
  </sheetData>
  <sheetProtection algorithmName="SHA-512" hashValue="jL7QFsJQCBgOeljdaGccy/YLPkD/zmywrO8ERkUvAuvlqT/nTY6/SyRFXUBYnzH9kwqog8X2RhIbRsNRwqpmJw==" saltValue="BExrmAGwLfg0bYlCtZz+Mw==" spinCount="100000" sheet="1" objects="1" scenarios="1" selectLockedCells="1" selectUnlockedCells="1"/>
  <mergeCells count="6">
    <mergeCell ref="B13:P14"/>
    <mergeCell ref="B16:P17"/>
    <mergeCell ref="B19:P20"/>
    <mergeCell ref="B4:P5"/>
    <mergeCell ref="B7:P8"/>
    <mergeCell ref="B10:P11"/>
  </mergeCells>
  <hyperlinks>
    <hyperlink ref="B26" r:id="rId1" xr:uid="{99437990-A7CF-4839-A32D-F7B239FA6652}"/>
  </hyperlinks>
  <pageMargins left="0.25" right="0.25" top="0" bottom="0.75" header="0.3" footer="0.3"/>
  <pageSetup scale="54" fitToHeight="0" orientation="portrait"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7D056C-923E-4297-92AF-54C9890B389F}">
  <dimension ref="A1:BT7107"/>
  <sheetViews>
    <sheetView topLeftCell="D6822" workbookViewId="0">
      <selection activeCell="D7107" sqref="D7107"/>
    </sheetView>
  </sheetViews>
  <sheetFormatPr defaultRowHeight="15" x14ac:dyDescent="0.25"/>
  <cols>
    <col min="3" max="3" width="14.7109375" style="53" bestFit="1" customWidth="1"/>
    <col min="4" max="4" width="62.140625" style="53" customWidth="1"/>
    <col min="5" max="5" width="14.7109375" style="53" customWidth="1"/>
    <col min="9" max="9" width="13.85546875" customWidth="1"/>
  </cols>
  <sheetData>
    <row r="1" spans="1:72" x14ac:dyDescent="0.25">
      <c r="E1" s="59" t="s">
        <v>3383</v>
      </c>
      <c r="F1" s="53" t="s">
        <v>3384</v>
      </c>
      <c r="G1" s="53" t="s">
        <v>3385</v>
      </c>
      <c r="H1" s="53" t="s">
        <v>3386</v>
      </c>
      <c r="I1" s="53" t="s">
        <v>3387</v>
      </c>
      <c r="J1" s="53" t="s">
        <v>3388</v>
      </c>
      <c r="K1" s="53" t="s">
        <v>3389</v>
      </c>
      <c r="L1" s="53" t="s">
        <v>3390</v>
      </c>
      <c r="M1" s="53" t="s">
        <v>3391</v>
      </c>
      <c r="N1" s="53" t="s">
        <v>3392</v>
      </c>
      <c r="O1" s="53" t="s">
        <v>3393</v>
      </c>
      <c r="P1" s="53" t="s">
        <v>3394</v>
      </c>
      <c r="Q1" s="53" t="s">
        <v>3395</v>
      </c>
      <c r="R1" s="53" t="s">
        <v>3396</v>
      </c>
      <c r="S1" s="53" t="s">
        <v>3397</v>
      </c>
      <c r="T1" s="53" t="s">
        <v>3398</v>
      </c>
      <c r="U1" s="53" t="s">
        <v>3399</v>
      </c>
      <c r="V1" s="53" t="s">
        <v>3400</v>
      </c>
      <c r="W1" s="53" t="s">
        <v>3401</v>
      </c>
      <c r="X1" s="53" t="s">
        <v>842</v>
      </c>
      <c r="Y1" s="53" t="s">
        <v>3402</v>
      </c>
      <c r="Z1" s="53" t="s">
        <v>3403</v>
      </c>
      <c r="AA1" s="53" t="s">
        <v>3404</v>
      </c>
      <c r="AB1" s="53" t="s">
        <v>3405</v>
      </c>
      <c r="AC1" s="53" t="s">
        <v>713</v>
      </c>
      <c r="AD1" s="53" t="s">
        <v>3406</v>
      </c>
      <c r="AE1" s="53" t="s">
        <v>3407</v>
      </c>
      <c r="AF1" s="53" t="s">
        <v>3408</v>
      </c>
      <c r="AG1" s="53" t="s">
        <v>3409</v>
      </c>
      <c r="AH1" s="53" t="s">
        <v>716</v>
      </c>
      <c r="AI1" s="53" t="s">
        <v>3410</v>
      </c>
      <c r="AJ1" s="53" t="s">
        <v>3411</v>
      </c>
      <c r="AK1" s="53" t="s">
        <v>3412</v>
      </c>
      <c r="AL1" s="53" t="s">
        <v>3413</v>
      </c>
      <c r="AM1" s="53" t="s">
        <v>3414</v>
      </c>
      <c r="AN1" s="53" t="s">
        <v>3415</v>
      </c>
      <c r="AO1" s="53" t="s">
        <v>3416</v>
      </c>
      <c r="AP1" s="53" t="s">
        <v>3417</v>
      </c>
      <c r="AQ1" s="53" t="s">
        <v>3418</v>
      </c>
      <c r="AR1" s="53" t="s">
        <v>821</v>
      </c>
      <c r="AS1" s="53" t="s">
        <v>3419</v>
      </c>
      <c r="AT1" s="53" t="s">
        <v>3420</v>
      </c>
      <c r="AU1" s="53" t="s">
        <v>3421</v>
      </c>
      <c r="AV1" s="53" t="s">
        <v>3422</v>
      </c>
      <c r="AW1" s="53" t="s">
        <v>845</v>
      </c>
      <c r="AX1" s="53" t="s">
        <v>3423</v>
      </c>
      <c r="AY1" s="53" t="s">
        <v>3424</v>
      </c>
      <c r="AZ1" s="53" t="s">
        <v>3425</v>
      </c>
      <c r="BA1" s="53" t="s">
        <v>3426</v>
      </c>
      <c r="BB1" s="53" t="s">
        <v>3427</v>
      </c>
      <c r="BC1" s="53" t="s">
        <v>2139</v>
      </c>
      <c r="BD1" s="53" t="s">
        <v>3428</v>
      </c>
      <c r="BE1" s="53" t="s">
        <v>3429</v>
      </c>
      <c r="BF1" s="53" t="s">
        <v>3430</v>
      </c>
      <c r="BG1" s="53" t="s">
        <v>3431</v>
      </c>
      <c r="BH1" s="53" t="s">
        <v>3432</v>
      </c>
      <c r="BI1" s="53" t="s">
        <v>3433</v>
      </c>
      <c r="BJ1" s="53" t="s">
        <v>3434</v>
      </c>
      <c r="BK1" s="53" t="s">
        <v>3435</v>
      </c>
      <c r="BL1" s="53" t="s">
        <v>3436</v>
      </c>
      <c r="BM1" s="53" t="s">
        <v>3437</v>
      </c>
      <c r="BN1" s="53" t="s">
        <v>3438</v>
      </c>
      <c r="BO1" s="53" t="s">
        <v>3439</v>
      </c>
      <c r="BP1" s="53" t="s">
        <v>3440</v>
      </c>
      <c r="BQ1" s="53" t="s">
        <v>3441</v>
      </c>
      <c r="BR1" s="53" t="s">
        <v>3442</v>
      </c>
      <c r="BS1" s="53" t="s">
        <v>3443</v>
      </c>
      <c r="BT1" s="53" t="s">
        <v>3444</v>
      </c>
    </row>
    <row r="2" spans="1:72" ht="150" x14ac:dyDescent="0.25">
      <c r="A2" t="s">
        <v>3454</v>
      </c>
      <c r="B2" s="10" t="s">
        <v>3449</v>
      </c>
      <c r="C2" s="66" t="s">
        <v>2759</v>
      </c>
      <c r="D2" s="66" t="s">
        <v>3382</v>
      </c>
      <c r="E2" s="59" t="str">
        <f>D2&amp;C2&amp;B2</f>
        <v>Clean ESG NameDATEMonth-end or 3rd Friday</v>
      </c>
      <c r="F2" s="10" t="s">
        <v>1</v>
      </c>
      <c r="G2" s="10" t="s">
        <v>2403</v>
      </c>
      <c r="H2" s="10" t="s">
        <v>2</v>
      </c>
      <c r="I2" s="10" t="s">
        <v>2404</v>
      </c>
      <c r="J2" s="10" t="s">
        <v>2405</v>
      </c>
      <c r="K2" s="10" t="s">
        <v>2406</v>
      </c>
      <c r="L2" s="10" t="s">
        <v>2407</v>
      </c>
      <c r="M2" s="10" t="s">
        <v>2408</v>
      </c>
      <c r="N2" s="10" t="s">
        <v>2409</v>
      </c>
      <c r="O2" s="10" t="s">
        <v>2410</v>
      </c>
      <c r="P2" s="10" t="s">
        <v>2411</v>
      </c>
      <c r="Q2" s="10" t="s">
        <v>2412</v>
      </c>
      <c r="R2" s="10" t="s">
        <v>2413</v>
      </c>
      <c r="S2" s="10" t="s">
        <v>2414</v>
      </c>
      <c r="T2" s="10" t="s">
        <v>2415</v>
      </c>
      <c r="U2" s="10" t="s">
        <v>2416</v>
      </c>
      <c r="V2" s="10" t="s">
        <v>2417</v>
      </c>
      <c r="W2" s="10" t="s">
        <v>2418</v>
      </c>
      <c r="X2" s="10" t="s">
        <v>2419</v>
      </c>
      <c r="Y2" s="10" t="s">
        <v>2420</v>
      </c>
      <c r="Z2" s="10" t="s">
        <v>2421</v>
      </c>
      <c r="AA2" s="10" t="s">
        <v>2422</v>
      </c>
      <c r="AB2" s="10" t="s">
        <v>2423</v>
      </c>
      <c r="AC2" s="10" t="s">
        <v>2424</v>
      </c>
      <c r="AD2" s="10" t="s">
        <v>2425</v>
      </c>
      <c r="AE2" s="10" t="s">
        <v>2426</v>
      </c>
      <c r="AF2" s="10" t="s">
        <v>2427</v>
      </c>
      <c r="AG2" s="10" t="s">
        <v>2428</v>
      </c>
      <c r="AH2" s="10" t="s">
        <v>2429</v>
      </c>
      <c r="AI2" s="10" t="s">
        <v>2430</v>
      </c>
      <c r="AJ2" s="10" t="s">
        <v>2431</v>
      </c>
      <c r="AK2" s="10" t="s">
        <v>2432</v>
      </c>
      <c r="AL2" s="10" t="s">
        <v>2433</v>
      </c>
      <c r="AM2" s="10" t="s">
        <v>2434</v>
      </c>
      <c r="AN2" s="10" t="s">
        <v>2435</v>
      </c>
      <c r="AO2" s="10" t="s">
        <v>2436</v>
      </c>
      <c r="AP2" s="10" t="s">
        <v>2437</v>
      </c>
      <c r="AQ2" s="10" t="s">
        <v>2438</v>
      </c>
      <c r="AR2" s="10" t="s">
        <v>2439</v>
      </c>
      <c r="AS2" s="10" t="s">
        <v>2440</v>
      </c>
      <c r="AT2" s="10" t="s">
        <v>2441</v>
      </c>
      <c r="AU2" s="10" t="s">
        <v>2442</v>
      </c>
      <c r="AV2" s="10" t="s">
        <v>2443</v>
      </c>
      <c r="AW2" s="10" t="s">
        <v>2444</v>
      </c>
      <c r="AX2" s="10" t="s">
        <v>2445</v>
      </c>
      <c r="AY2" s="10" t="s">
        <v>2446</v>
      </c>
      <c r="AZ2" s="10" t="s">
        <v>2447</v>
      </c>
      <c r="BA2" s="10" t="s">
        <v>2448</v>
      </c>
      <c r="BB2" s="10" t="s">
        <v>2449</v>
      </c>
      <c r="BC2" s="10" t="s">
        <v>2450</v>
      </c>
      <c r="BD2" s="10" t="s">
        <v>2451</v>
      </c>
      <c r="BE2" s="10" t="s">
        <v>2452</v>
      </c>
      <c r="BF2" s="10" t="s">
        <v>2453</v>
      </c>
      <c r="BG2" s="10" t="s">
        <v>2454</v>
      </c>
      <c r="BH2" s="10" t="s">
        <v>2455</v>
      </c>
      <c r="BI2" s="10" t="s">
        <v>2456</v>
      </c>
      <c r="BJ2" s="53"/>
      <c r="BK2" s="53"/>
      <c r="BL2" s="53"/>
      <c r="BM2" s="53"/>
      <c r="BN2" s="53"/>
      <c r="BO2" s="53"/>
      <c r="BP2" s="53"/>
      <c r="BQ2" s="53"/>
      <c r="BR2" s="53"/>
      <c r="BS2" s="53"/>
      <c r="BT2" s="53"/>
    </row>
    <row r="3" spans="1:72" s="10" customFormat="1" x14ac:dyDescent="0.25">
      <c r="A3" s="10" t="str">
        <f>VLOOKUP(D3,'Index-Relations'!E:F,2,FALSE)</f>
        <v>ESG</v>
      </c>
      <c r="B3" t="s">
        <v>3450</v>
      </c>
      <c r="C3" s="53" t="s">
        <v>2760</v>
      </c>
      <c r="D3" s="59" t="s">
        <v>3158</v>
      </c>
      <c r="E3" s="59" t="s">
        <v>3455</v>
      </c>
      <c r="F3" t="s">
        <v>2679</v>
      </c>
      <c r="G3" t="s">
        <v>2680</v>
      </c>
      <c r="H3" t="s">
        <v>2681</v>
      </c>
      <c r="I3" s="52">
        <v>45658</v>
      </c>
      <c r="J3" t="s">
        <v>2457</v>
      </c>
      <c r="K3">
        <v>1105</v>
      </c>
      <c r="L3" s="73">
        <v>61.027467184361903</v>
      </c>
      <c r="M3">
        <v>1105</v>
      </c>
      <c r="N3">
        <v>1</v>
      </c>
      <c r="O3" s="73">
        <v>66.517607150621004</v>
      </c>
      <c r="P3">
        <v>1105</v>
      </c>
      <c r="Q3">
        <v>1</v>
      </c>
      <c r="R3">
        <v>1090</v>
      </c>
      <c r="S3">
        <v>0.99306068875051101</v>
      </c>
      <c r="T3">
        <v>32.544727941473496</v>
      </c>
      <c r="U3">
        <v>0.623957771253556</v>
      </c>
      <c r="V3">
        <v>720</v>
      </c>
      <c r="W3">
        <v>4.22094513340577E-2</v>
      </c>
      <c r="X3">
        <v>102</v>
      </c>
      <c r="Y3">
        <v>1105</v>
      </c>
      <c r="Z3">
        <v>0.999999999999999</v>
      </c>
      <c r="AA3">
        <v>15.4076904924557</v>
      </c>
      <c r="AB3">
        <v>950</v>
      </c>
      <c r="AC3">
        <v>0.91842029549061299</v>
      </c>
      <c r="AD3">
        <v>155</v>
      </c>
      <c r="AE3">
        <v>8.1579704509387202E-2</v>
      </c>
      <c r="AF3">
        <v>0</v>
      </c>
      <c r="AG3">
        <v>0</v>
      </c>
      <c r="AH3">
        <v>3.7066615731895999E-3</v>
      </c>
      <c r="AI3">
        <v>45</v>
      </c>
      <c r="AJ3" s="73">
        <v>58.292670049457897</v>
      </c>
      <c r="AK3">
        <v>1105</v>
      </c>
      <c r="AL3">
        <v>1</v>
      </c>
      <c r="AM3">
        <v>1.33476291679422E-2</v>
      </c>
      <c r="AN3">
        <v>11</v>
      </c>
      <c r="AO3">
        <v>1.7672715861279001E-3</v>
      </c>
      <c r="AP3">
        <v>2</v>
      </c>
      <c r="AQ3">
        <v>1105</v>
      </c>
      <c r="AR3">
        <v>0.999999999999999</v>
      </c>
      <c r="AS3">
        <v>0</v>
      </c>
      <c r="AT3">
        <v>0</v>
      </c>
      <c r="AU3">
        <v>0</v>
      </c>
      <c r="AV3">
        <v>0</v>
      </c>
      <c r="AW3">
        <v>1105</v>
      </c>
      <c r="AX3">
        <v>1</v>
      </c>
      <c r="AY3" s="73">
        <v>58.519627087056897</v>
      </c>
      <c r="AZ3">
        <v>1105</v>
      </c>
      <c r="BA3">
        <v>1</v>
      </c>
      <c r="BB3">
        <v>1075</v>
      </c>
      <c r="BC3">
        <v>0.89661201280730896</v>
      </c>
      <c r="BD3">
        <v>28</v>
      </c>
      <c r="BE3">
        <v>0.10162071560656299</v>
      </c>
      <c r="BF3">
        <v>61.027467184361903</v>
      </c>
      <c r="BG3">
        <v>66.517607150621004</v>
      </c>
      <c r="BH3">
        <v>58.519627087056897</v>
      </c>
      <c r="BI3">
        <v>58.292670049457897</v>
      </c>
      <c r="BJ3"/>
      <c r="BK3"/>
      <c r="BL3"/>
      <c r="BM3"/>
      <c r="BN3"/>
      <c r="BO3"/>
      <c r="BP3"/>
      <c r="BQ3"/>
      <c r="BR3"/>
      <c r="BS3"/>
      <c r="BT3"/>
    </row>
    <row r="4" spans="1:72" x14ac:dyDescent="0.25">
      <c r="A4" s="10" t="str">
        <f>VLOOKUP(D4,'Index-Relations'!E:F,2,FALSE)</f>
        <v>ESG</v>
      </c>
      <c r="B4" t="s">
        <v>3450</v>
      </c>
      <c r="C4" s="53" t="s">
        <v>2761</v>
      </c>
      <c r="D4" s="59" t="s">
        <v>3158</v>
      </c>
      <c r="E4" s="59" t="s">
        <v>3456</v>
      </c>
      <c r="F4" t="s">
        <v>2679</v>
      </c>
      <c r="G4" t="s">
        <v>2680</v>
      </c>
      <c r="H4" t="s">
        <v>2681</v>
      </c>
      <c r="I4" s="52">
        <v>45628</v>
      </c>
      <c r="J4" t="s">
        <v>2457</v>
      </c>
      <c r="K4">
        <v>1105</v>
      </c>
      <c r="L4" s="73">
        <v>61.026336428849902</v>
      </c>
      <c r="M4">
        <v>1105</v>
      </c>
      <c r="N4">
        <v>1</v>
      </c>
      <c r="O4" s="73">
        <v>66.3736749147469</v>
      </c>
      <c r="P4">
        <v>1105</v>
      </c>
      <c r="Q4">
        <v>1</v>
      </c>
      <c r="R4">
        <v>1090</v>
      </c>
      <c r="S4">
        <v>0.99276772935332802</v>
      </c>
      <c r="T4">
        <v>32.6091429357149</v>
      </c>
      <c r="U4">
        <v>0.62876789927955501</v>
      </c>
      <c r="V4">
        <v>720</v>
      </c>
      <c r="W4">
        <v>4.24591243064978E-2</v>
      </c>
      <c r="X4">
        <v>102</v>
      </c>
      <c r="Y4">
        <v>1105</v>
      </c>
      <c r="Z4">
        <v>0.999999999999999</v>
      </c>
      <c r="AA4">
        <v>14.6572736661648</v>
      </c>
      <c r="AB4">
        <v>954</v>
      </c>
      <c r="AC4">
        <v>0.91897572100261704</v>
      </c>
      <c r="AD4">
        <v>151</v>
      </c>
      <c r="AE4">
        <v>8.1024278997383903E-2</v>
      </c>
      <c r="AF4">
        <v>0</v>
      </c>
      <c r="AG4">
        <v>0</v>
      </c>
      <c r="AH4">
        <v>3.7336860286559699E-3</v>
      </c>
      <c r="AI4">
        <v>45</v>
      </c>
      <c r="AJ4" s="73">
        <v>58.247793926030901</v>
      </c>
      <c r="AK4">
        <v>1105</v>
      </c>
      <c r="AL4">
        <v>1</v>
      </c>
      <c r="AM4">
        <v>1.38156571036579E-2</v>
      </c>
      <c r="AN4">
        <v>11</v>
      </c>
      <c r="AO4">
        <v>1.8268332262676001E-3</v>
      </c>
      <c r="AP4">
        <v>2</v>
      </c>
      <c r="AQ4">
        <v>1105</v>
      </c>
      <c r="AR4">
        <v>1</v>
      </c>
      <c r="AS4">
        <v>0</v>
      </c>
      <c r="AT4">
        <v>0</v>
      </c>
      <c r="AU4">
        <v>0</v>
      </c>
      <c r="AV4">
        <v>0</v>
      </c>
      <c r="AW4">
        <v>1105</v>
      </c>
      <c r="AX4">
        <v>0.999999999999999</v>
      </c>
      <c r="AY4" s="73">
        <v>58.748002612561898</v>
      </c>
      <c r="AZ4">
        <v>1105</v>
      </c>
      <c r="BA4">
        <v>1</v>
      </c>
      <c r="BB4">
        <v>1075</v>
      </c>
      <c r="BC4">
        <v>0.90068339408581699</v>
      </c>
      <c r="BD4">
        <v>28</v>
      </c>
      <c r="BE4">
        <v>9.7489772687915005E-2</v>
      </c>
      <c r="BF4">
        <v>61.026336428849902</v>
      </c>
      <c r="BG4">
        <v>66.3736749147469</v>
      </c>
      <c r="BH4">
        <v>58.748002612561898</v>
      </c>
      <c r="BI4">
        <v>58.247793926030901</v>
      </c>
    </row>
    <row r="5" spans="1:72" x14ac:dyDescent="0.25">
      <c r="A5" s="10" t="str">
        <f>VLOOKUP(D5,'Index-Relations'!E:F,2,FALSE)</f>
        <v>ESG</v>
      </c>
      <c r="B5" t="s">
        <v>3450</v>
      </c>
      <c r="C5" s="53" t="s">
        <v>2762</v>
      </c>
      <c r="D5" s="59" t="s">
        <v>3158</v>
      </c>
      <c r="E5" s="59" t="s">
        <v>3457</v>
      </c>
      <c r="F5" t="s">
        <v>2679</v>
      </c>
      <c r="G5" t="s">
        <v>2680</v>
      </c>
      <c r="H5" t="s">
        <v>2681</v>
      </c>
      <c r="I5" s="52">
        <v>45597</v>
      </c>
      <c r="J5" t="s">
        <v>2457</v>
      </c>
      <c r="K5">
        <v>1107</v>
      </c>
      <c r="L5" s="73">
        <v>61.660279870735003</v>
      </c>
      <c r="M5">
        <v>1107</v>
      </c>
      <c r="N5">
        <v>1</v>
      </c>
      <c r="O5" s="73">
        <v>66.942703149855902</v>
      </c>
      <c r="P5">
        <v>1107</v>
      </c>
      <c r="Q5">
        <v>1</v>
      </c>
      <c r="R5">
        <v>1092</v>
      </c>
      <c r="S5">
        <v>0.99308363798916199</v>
      </c>
      <c r="T5">
        <v>32.904091085415899</v>
      </c>
      <c r="U5">
        <v>0.63486754997846295</v>
      </c>
      <c r="V5">
        <v>720</v>
      </c>
      <c r="W5">
        <v>4.2848181307304799E-2</v>
      </c>
      <c r="X5">
        <v>103</v>
      </c>
      <c r="Y5">
        <v>1107</v>
      </c>
      <c r="Z5">
        <v>0.999999999999999</v>
      </c>
      <c r="AA5">
        <v>15.4670332249162</v>
      </c>
      <c r="AB5">
        <v>952</v>
      </c>
      <c r="AC5">
        <v>0.91911869109995703</v>
      </c>
      <c r="AD5">
        <v>155</v>
      </c>
      <c r="AE5">
        <v>8.0881308900042595E-2</v>
      </c>
      <c r="AF5">
        <v>0</v>
      </c>
      <c r="AG5">
        <v>9.7139999999999999E-17</v>
      </c>
      <c r="AH5">
        <v>4.6545654417591504E-3</v>
      </c>
      <c r="AI5">
        <v>44</v>
      </c>
      <c r="AJ5" s="73">
        <v>58.910068368391997</v>
      </c>
      <c r="AK5">
        <v>1107</v>
      </c>
      <c r="AL5">
        <v>1</v>
      </c>
      <c r="AM5">
        <v>1.4415799934405201E-2</v>
      </c>
      <c r="AN5">
        <v>11</v>
      </c>
      <c r="AO5">
        <v>6.2358545744471596E-4</v>
      </c>
      <c r="AP5">
        <v>1</v>
      </c>
      <c r="AQ5">
        <v>1107</v>
      </c>
      <c r="AR5">
        <v>0.999999999999999</v>
      </c>
      <c r="AS5">
        <v>0</v>
      </c>
      <c r="AT5">
        <v>0</v>
      </c>
      <c r="AU5">
        <v>0</v>
      </c>
      <c r="AV5">
        <v>0</v>
      </c>
      <c r="AW5">
        <v>1107</v>
      </c>
      <c r="AX5">
        <v>0.999999999999999</v>
      </c>
      <c r="AY5" s="73">
        <v>59.3009099087419</v>
      </c>
      <c r="AZ5">
        <v>1107</v>
      </c>
      <c r="BA5">
        <v>1</v>
      </c>
      <c r="BB5">
        <v>1075</v>
      </c>
      <c r="BC5">
        <v>0.89838129636076802</v>
      </c>
      <c r="BD5">
        <v>31</v>
      </c>
      <c r="BE5">
        <v>0.100995118181787</v>
      </c>
      <c r="BF5">
        <v>61.660279870735003</v>
      </c>
      <c r="BG5">
        <v>66.942703149855902</v>
      </c>
      <c r="BH5">
        <v>59.3009099087419</v>
      </c>
      <c r="BI5">
        <v>58.910068368391997</v>
      </c>
    </row>
    <row r="6" spans="1:72" x14ac:dyDescent="0.25">
      <c r="A6" s="10" t="str">
        <f>VLOOKUP(D6,'Index-Relations'!E:F,2,FALSE)</f>
        <v>ESG</v>
      </c>
      <c r="B6" t="s">
        <v>3450</v>
      </c>
      <c r="C6" s="53" t="s">
        <v>2763</v>
      </c>
      <c r="D6" s="59" t="s">
        <v>3158</v>
      </c>
      <c r="E6" s="59" t="s">
        <v>3458</v>
      </c>
      <c r="F6" t="s">
        <v>2679</v>
      </c>
      <c r="G6" t="s">
        <v>2680</v>
      </c>
      <c r="H6" t="s">
        <v>2681</v>
      </c>
      <c r="I6" s="52">
        <v>45566</v>
      </c>
      <c r="J6" t="s">
        <v>2457</v>
      </c>
      <c r="K6">
        <v>1118</v>
      </c>
      <c r="L6" s="73">
        <v>62.287858488769999</v>
      </c>
      <c r="M6">
        <v>1118</v>
      </c>
      <c r="N6">
        <v>1</v>
      </c>
      <c r="O6" s="73">
        <v>67.499898901386004</v>
      </c>
      <c r="P6">
        <v>1118</v>
      </c>
      <c r="Q6">
        <v>1</v>
      </c>
      <c r="R6">
        <v>1106</v>
      </c>
      <c r="S6">
        <v>0.99580951153292396</v>
      </c>
      <c r="T6">
        <v>32.593974856865401</v>
      </c>
      <c r="U6">
        <v>0.63143928552217199</v>
      </c>
      <c r="V6">
        <v>728</v>
      </c>
      <c r="W6">
        <v>4.1315224510806201E-2</v>
      </c>
      <c r="X6">
        <v>102</v>
      </c>
      <c r="Y6">
        <v>1118</v>
      </c>
      <c r="Z6">
        <v>1</v>
      </c>
      <c r="AA6">
        <v>14.813773591949699</v>
      </c>
      <c r="AB6">
        <v>972</v>
      </c>
      <c r="AC6">
        <v>0.92826137237659001</v>
      </c>
      <c r="AD6">
        <v>146</v>
      </c>
      <c r="AE6">
        <v>7.1738627623410406E-2</v>
      </c>
      <c r="AF6">
        <v>0</v>
      </c>
      <c r="AG6">
        <v>0</v>
      </c>
      <c r="AH6">
        <v>3.2197241211055199E-3</v>
      </c>
      <c r="AI6">
        <v>47</v>
      </c>
      <c r="AJ6" s="73">
        <v>59.441221876724001</v>
      </c>
      <c r="AK6">
        <v>1118</v>
      </c>
      <c r="AL6">
        <v>1</v>
      </c>
      <c r="AM6">
        <v>1.44205892867631E-2</v>
      </c>
      <c r="AN6">
        <v>12</v>
      </c>
      <c r="AO6">
        <v>6.7651672123821005E-4</v>
      </c>
      <c r="AP6">
        <v>1</v>
      </c>
      <c r="AQ6">
        <v>1118</v>
      </c>
      <c r="AR6">
        <v>0.999999999999999</v>
      </c>
      <c r="AS6">
        <v>0</v>
      </c>
      <c r="AT6">
        <v>0</v>
      </c>
      <c r="AU6">
        <v>0</v>
      </c>
      <c r="AV6">
        <v>0</v>
      </c>
      <c r="AW6">
        <v>1118</v>
      </c>
      <c r="AX6">
        <v>1</v>
      </c>
      <c r="AY6" s="73">
        <v>60.0623022807209</v>
      </c>
      <c r="AZ6">
        <v>1118</v>
      </c>
      <c r="BA6">
        <v>1</v>
      </c>
      <c r="BB6">
        <v>1083</v>
      </c>
      <c r="BC6">
        <v>0.90180830589083305</v>
      </c>
      <c r="BD6">
        <v>34</v>
      </c>
      <c r="BE6">
        <v>9.7515177387928198E-2</v>
      </c>
      <c r="BF6">
        <v>62.287858488769999</v>
      </c>
      <c r="BG6">
        <v>67.499898901386004</v>
      </c>
      <c r="BH6">
        <v>60.0623022807209</v>
      </c>
      <c r="BI6">
        <v>59.441221876724001</v>
      </c>
    </row>
    <row r="7" spans="1:72" x14ac:dyDescent="0.25">
      <c r="A7" s="10" t="str">
        <f>VLOOKUP(D7,'Index-Relations'!E:F,2,FALSE)</f>
        <v>ESG</v>
      </c>
      <c r="B7" t="s">
        <v>3450</v>
      </c>
      <c r="C7" s="53" t="s">
        <v>2764</v>
      </c>
      <c r="D7" s="59" t="s">
        <v>3158</v>
      </c>
      <c r="E7" s="59" t="s">
        <v>3459</v>
      </c>
      <c r="F7" t="s">
        <v>2679</v>
      </c>
      <c r="G7" t="s">
        <v>2680</v>
      </c>
      <c r="H7" t="s">
        <v>2681</v>
      </c>
      <c r="I7" s="52">
        <v>45537</v>
      </c>
      <c r="J7" t="s">
        <v>2457</v>
      </c>
      <c r="K7">
        <v>1201</v>
      </c>
      <c r="L7" s="73">
        <v>62.299985902661902</v>
      </c>
      <c r="M7">
        <v>1199</v>
      </c>
      <c r="N7">
        <v>0.99997811621677102</v>
      </c>
      <c r="O7" s="73">
        <v>67.205224870898903</v>
      </c>
      <c r="P7">
        <v>1199</v>
      </c>
      <c r="Q7">
        <v>0.99997811621677102</v>
      </c>
      <c r="R7">
        <v>1183</v>
      </c>
      <c r="S7">
        <v>0.99497412562608201</v>
      </c>
      <c r="T7">
        <v>32.658841215253901</v>
      </c>
      <c r="U7">
        <v>0.64656612736056696</v>
      </c>
      <c r="V7">
        <v>781</v>
      </c>
      <c r="W7">
        <v>4.1425309485753202E-2</v>
      </c>
      <c r="X7">
        <v>109</v>
      </c>
      <c r="Y7">
        <v>1199</v>
      </c>
      <c r="Z7">
        <v>0.99997811621677102</v>
      </c>
      <c r="AA7">
        <v>15.2098533969383</v>
      </c>
      <c r="AB7">
        <v>1060</v>
      </c>
      <c r="AC7">
        <v>0.940190983004627</v>
      </c>
      <c r="AD7">
        <v>160</v>
      </c>
      <c r="AE7">
        <v>7.3022925204279901E-2</v>
      </c>
      <c r="AF7">
        <v>-19</v>
      </c>
      <c r="AG7">
        <v>0</v>
      </c>
      <c r="AH7">
        <v>3.1568340103750102E-3</v>
      </c>
      <c r="AI7">
        <v>51</v>
      </c>
      <c r="AJ7" s="73">
        <v>59.535437417697899</v>
      </c>
      <c r="AK7">
        <v>1199</v>
      </c>
      <c r="AL7">
        <v>0.99997811621677102</v>
      </c>
      <c r="AM7">
        <v>1.4281782503565E-2</v>
      </c>
      <c r="AN7">
        <v>12</v>
      </c>
      <c r="AO7">
        <v>7.1700572418997995E-4</v>
      </c>
      <c r="AP7">
        <v>1</v>
      </c>
      <c r="AQ7">
        <v>1201</v>
      </c>
      <c r="AR7">
        <v>1</v>
      </c>
      <c r="AS7">
        <v>0</v>
      </c>
      <c r="AT7">
        <v>0</v>
      </c>
      <c r="AU7">
        <v>0</v>
      </c>
      <c r="AV7">
        <v>0</v>
      </c>
      <c r="AW7">
        <v>1201</v>
      </c>
      <c r="AX7">
        <v>0.999999999999999</v>
      </c>
      <c r="AY7" s="73">
        <v>60.183586363610999</v>
      </c>
      <c r="AZ7">
        <v>1199</v>
      </c>
      <c r="BA7">
        <v>0.99997811621677102</v>
      </c>
      <c r="BB7">
        <v>1166</v>
      </c>
      <c r="BC7">
        <v>0.90452981118025499</v>
      </c>
      <c r="BD7">
        <v>34</v>
      </c>
      <c r="BE7">
        <v>9.4753183095554999E-2</v>
      </c>
      <c r="BF7">
        <v>62.299985902661902</v>
      </c>
      <c r="BG7">
        <v>67.205224870898903</v>
      </c>
      <c r="BH7">
        <v>60.183586363610999</v>
      </c>
      <c r="BI7">
        <v>59.535437417697899</v>
      </c>
    </row>
    <row r="8" spans="1:72" x14ac:dyDescent="0.25">
      <c r="A8" s="10" t="str">
        <f>VLOOKUP(D8,'Index-Relations'!E:F,2,FALSE)</f>
        <v>ESG</v>
      </c>
      <c r="B8" t="s">
        <v>3450</v>
      </c>
      <c r="C8" s="53" t="s">
        <v>3350</v>
      </c>
      <c r="D8" s="59" t="s">
        <v>3158</v>
      </c>
      <c r="E8" s="59" t="s">
        <v>3460</v>
      </c>
      <c r="F8" t="s">
        <v>2679</v>
      </c>
      <c r="G8" t="s">
        <v>2680</v>
      </c>
      <c r="H8" t="s">
        <v>2681</v>
      </c>
      <c r="I8" s="52">
        <v>45505</v>
      </c>
      <c r="J8" t="s">
        <v>2457</v>
      </c>
      <c r="K8">
        <v>1202</v>
      </c>
      <c r="L8" s="73">
        <v>62.473510447350897</v>
      </c>
      <c r="M8">
        <v>1200</v>
      </c>
      <c r="N8">
        <v>0.99997696606879805</v>
      </c>
      <c r="O8" s="73">
        <v>67.175017888758006</v>
      </c>
      <c r="P8">
        <v>1200</v>
      </c>
      <c r="Q8">
        <v>0.99997696606879805</v>
      </c>
      <c r="R8">
        <v>1184</v>
      </c>
      <c r="S8">
        <v>0.99512506547023905</v>
      </c>
      <c r="T8">
        <v>32.648225765805897</v>
      </c>
      <c r="U8">
        <v>0.64956380324471497</v>
      </c>
      <c r="V8">
        <v>784</v>
      </c>
      <c r="W8">
        <v>4.10537656055888E-2</v>
      </c>
      <c r="X8">
        <v>109</v>
      </c>
      <c r="Y8">
        <v>1200</v>
      </c>
      <c r="Z8">
        <v>0.99997696606879904</v>
      </c>
      <c r="AA8">
        <v>15.5138939442335</v>
      </c>
      <c r="AB8">
        <v>1048</v>
      </c>
      <c r="AC8">
        <v>0.93914975775828402</v>
      </c>
      <c r="AD8">
        <v>152</v>
      </c>
      <c r="AE8">
        <v>6.0827208310515003E-2</v>
      </c>
      <c r="AF8">
        <v>2</v>
      </c>
      <c r="AG8">
        <v>2.3033931200511199E-5</v>
      </c>
      <c r="AH8">
        <v>3.0223148704488501E-3</v>
      </c>
      <c r="AI8">
        <v>52</v>
      </c>
      <c r="AJ8" s="73">
        <v>59.666807510747901</v>
      </c>
      <c r="AK8">
        <v>1200</v>
      </c>
      <c r="AL8">
        <v>0.99997696606879805</v>
      </c>
      <c r="AM8">
        <v>1.4057208173577199E-2</v>
      </c>
      <c r="AN8">
        <v>12</v>
      </c>
      <c r="AO8">
        <v>7.1024412384482704E-4</v>
      </c>
      <c r="AP8">
        <v>1</v>
      </c>
      <c r="AQ8">
        <v>1201</v>
      </c>
      <c r="AR8">
        <v>0.99998385156853598</v>
      </c>
      <c r="AS8">
        <v>1.3367757343400899E-3</v>
      </c>
      <c r="AT8">
        <v>1</v>
      </c>
      <c r="AU8">
        <v>0</v>
      </c>
      <c r="AV8">
        <v>0</v>
      </c>
      <c r="AW8">
        <v>1200</v>
      </c>
      <c r="AX8">
        <v>0.99997696606879705</v>
      </c>
      <c r="AY8" s="73">
        <v>60.484485300578001</v>
      </c>
      <c r="AZ8">
        <v>1200</v>
      </c>
      <c r="BA8">
        <v>0.99997696606879805</v>
      </c>
      <c r="BB8">
        <v>1170</v>
      </c>
      <c r="BC8">
        <v>0.90841006269257296</v>
      </c>
      <c r="BD8">
        <v>30</v>
      </c>
      <c r="BE8">
        <v>9.0863544752118802E-2</v>
      </c>
      <c r="BF8">
        <v>62.473510447350897</v>
      </c>
      <c r="BG8">
        <v>67.175017888758006</v>
      </c>
      <c r="BH8">
        <v>60.484485300578001</v>
      </c>
      <c r="BI8">
        <v>59.666807510747901</v>
      </c>
    </row>
    <row r="9" spans="1:72" x14ac:dyDescent="0.25">
      <c r="A9" s="10" t="str">
        <f>VLOOKUP(D9,'Index-Relations'!E:F,2,FALSE)</f>
        <v>ESG</v>
      </c>
      <c r="B9" t="s">
        <v>3450</v>
      </c>
      <c r="C9" s="53" t="s">
        <v>2765</v>
      </c>
      <c r="D9" s="59" t="s">
        <v>3158</v>
      </c>
      <c r="E9" s="59" t="s">
        <v>3461</v>
      </c>
      <c r="F9" t="s">
        <v>2679</v>
      </c>
      <c r="G9" t="s">
        <v>2680</v>
      </c>
      <c r="H9" t="s">
        <v>2681</v>
      </c>
      <c r="I9" s="52">
        <v>45474</v>
      </c>
      <c r="J9" t="s">
        <v>2457</v>
      </c>
      <c r="K9">
        <v>1202</v>
      </c>
      <c r="L9" s="73">
        <v>62.953962139565</v>
      </c>
      <c r="M9">
        <v>1200</v>
      </c>
      <c r="N9">
        <v>0.99997620009375798</v>
      </c>
      <c r="O9" s="73">
        <v>67.425160473813904</v>
      </c>
      <c r="P9">
        <v>1200</v>
      </c>
      <c r="Q9">
        <v>0.99997620009375798</v>
      </c>
      <c r="R9">
        <v>1184</v>
      </c>
      <c r="S9">
        <v>0.99525640106714997</v>
      </c>
      <c r="T9">
        <v>32.341768543516601</v>
      </c>
      <c r="U9">
        <v>0.65509332614126703</v>
      </c>
      <c r="V9">
        <v>780</v>
      </c>
      <c r="W9">
        <v>4.1500569757146402E-2</v>
      </c>
      <c r="X9">
        <v>107</v>
      </c>
      <c r="Y9">
        <v>1200</v>
      </c>
      <c r="Z9">
        <v>0.99997620009375898</v>
      </c>
      <c r="AA9">
        <v>15.949141909664901</v>
      </c>
      <c r="AB9">
        <v>1037</v>
      </c>
      <c r="AC9">
        <v>0.93291790179489298</v>
      </c>
      <c r="AD9">
        <v>163</v>
      </c>
      <c r="AE9">
        <v>6.7058298298865393E-2</v>
      </c>
      <c r="AF9">
        <v>2</v>
      </c>
      <c r="AG9">
        <v>2.37999062413507E-5</v>
      </c>
      <c r="AH9">
        <v>3.0930171077430198E-3</v>
      </c>
      <c r="AI9">
        <v>52</v>
      </c>
      <c r="AJ9" s="73">
        <v>60.111766685381902</v>
      </c>
      <c r="AK9">
        <v>1200</v>
      </c>
      <c r="AL9">
        <v>0.99997620009375798</v>
      </c>
      <c r="AM9">
        <v>1.3103428145038501E-2</v>
      </c>
      <c r="AN9">
        <v>12</v>
      </c>
      <c r="AO9">
        <v>6.4468596569483701E-4</v>
      </c>
      <c r="AP9">
        <v>1</v>
      </c>
      <c r="AQ9">
        <v>1201</v>
      </c>
      <c r="AR9">
        <v>0.99998318465879299</v>
      </c>
      <c r="AS9">
        <v>1.2689543658184401E-3</v>
      </c>
      <c r="AT9">
        <v>1</v>
      </c>
      <c r="AU9">
        <v>0</v>
      </c>
      <c r="AV9">
        <v>0</v>
      </c>
      <c r="AW9">
        <v>1200</v>
      </c>
      <c r="AX9">
        <v>0.99997620009375798</v>
      </c>
      <c r="AY9" s="73">
        <v>61.079210366100902</v>
      </c>
      <c r="AZ9">
        <v>1200</v>
      </c>
      <c r="BA9">
        <v>0.99997620009375798</v>
      </c>
      <c r="BB9">
        <v>1170</v>
      </c>
      <c r="BC9">
        <v>0.90756793492230803</v>
      </c>
      <c r="BD9">
        <v>30</v>
      </c>
      <c r="BE9">
        <v>9.1770563770790195E-2</v>
      </c>
      <c r="BF9">
        <v>62.953962139565</v>
      </c>
      <c r="BG9">
        <v>67.425160473813904</v>
      </c>
      <c r="BH9">
        <v>61.079210366100902</v>
      </c>
      <c r="BI9">
        <v>60.111766685381902</v>
      </c>
    </row>
    <row r="10" spans="1:72" x14ac:dyDescent="0.25">
      <c r="A10" s="10" t="str">
        <f>VLOOKUP(D10,'Index-Relations'!E:F,2,FALSE)</f>
        <v>ESG</v>
      </c>
      <c r="B10" t="s">
        <v>3450</v>
      </c>
      <c r="C10" s="53" t="s">
        <v>2766</v>
      </c>
      <c r="D10" s="59" t="s">
        <v>3158</v>
      </c>
      <c r="E10" s="59" t="s">
        <v>3462</v>
      </c>
      <c r="F10" t="s">
        <v>2679</v>
      </c>
      <c r="G10" t="s">
        <v>2680</v>
      </c>
      <c r="H10" t="s">
        <v>2681</v>
      </c>
      <c r="I10" s="52">
        <v>45446</v>
      </c>
      <c r="J10" t="s">
        <v>2457</v>
      </c>
      <c r="K10">
        <v>1203</v>
      </c>
      <c r="L10" s="73">
        <v>63.009244597481</v>
      </c>
      <c r="M10">
        <v>1201</v>
      </c>
      <c r="N10">
        <v>0.99963125904793504</v>
      </c>
      <c r="O10" s="73">
        <v>67.325593378213895</v>
      </c>
      <c r="P10">
        <v>1201</v>
      </c>
      <c r="Q10">
        <v>0.99963125904793504</v>
      </c>
      <c r="R10">
        <v>1185</v>
      </c>
      <c r="S10">
        <v>0.99492080348358702</v>
      </c>
      <c r="T10">
        <v>32.579375715617303</v>
      </c>
      <c r="U10">
        <v>0.66019174217691501</v>
      </c>
      <c r="V10">
        <v>780</v>
      </c>
      <c r="W10">
        <v>4.2469002948143E-2</v>
      </c>
      <c r="X10">
        <v>108</v>
      </c>
      <c r="Y10">
        <v>1201</v>
      </c>
      <c r="Z10">
        <v>0.99963125904793504</v>
      </c>
      <c r="AA10">
        <v>16.530173933845099</v>
      </c>
      <c r="AB10">
        <v>1039</v>
      </c>
      <c r="AC10">
        <v>0.93394373809895304</v>
      </c>
      <c r="AD10">
        <v>162</v>
      </c>
      <c r="AE10">
        <v>6.5687520948981198E-2</v>
      </c>
      <c r="AF10">
        <v>2</v>
      </c>
      <c r="AG10">
        <v>3.6874095206514102E-4</v>
      </c>
      <c r="AH10">
        <v>3.1839175772273198E-3</v>
      </c>
      <c r="AI10">
        <v>52</v>
      </c>
      <c r="AJ10" s="73">
        <v>60.059535803023998</v>
      </c>
      <c r="AK10">
        <v>1201</v>
      </c>
      <c r="AL10">
        <v>0.99963125904793504</v>
      </c>
      <c r="AM10">
        <v>1.23367841905041E-2</v>
      </c>
      <c r="AN10">
        <v>11</v>
      </c>
      <c r="AO10">
        <v>6.2047785714226095E-4</v>
      </c>
      <c r="AP10">
        <v>1</v>
      </c>
      <c r="AQ10">
        <v>1202</v>
      </c>
      <c r="AR10">
        <v>0.99998174650730398</v>
      </c>
      <c r="AS10">
        <v>1.4621138856280799E-3</v>
      </c>
      <c r="AT10">
        <v>1</v>
      </c>
      <c r="AU10">
        <v>0</v>
      </c>
      <c r="AV10">
        <v>0</v>
      </c>
      <c r="AW10">
        <v>1202</v>
      </c>
      <c r="AX10">
        <v>0.99998174650730498</v>
      </c>
      <c r="AY10" s="73">
        <v>61.348439085598898</v>
      </c>
      <c r="AZ10">
        <v>1201</v>
      </c>
      <c r="BA10">
        <v>0.99963125904793504</v>
      </c>
      <c r="BB10">
        <v>1171</v>
      </c>
      <c r="BC10">
        <v>0.90839569898640005</v>
      </c>
      <c r="BD10">
        <v>30</v>
      </c>
      <c r="BE10">
        <v>9.0965569663762499E-2</v>
      </c>
      <c r="BF10">
        <v>63.009244597481</v>
      </c>
      <c r="BG10">
        <v>67.325593378213895</v>
      </c>
      <c r="BH10">
        <v>61.348439085598898</v>
      </c>
      <c r="BI10">
        <v>60.059535803023998</v>
      </c>
    </row>
    <row r="11" spans="1:72" x14ac:dyDescent="0.25">
      <c r="A11" s="10" t="str">
        <f>VLOOKUP(D11,'Index-Relations'!E:F,2,FALSE)</f>
        <v>ESG</v>
      </c>
      <c r="B11" t="s">
        <v>3450</v>
      </c>
      <c r="C11" s="53" t="s">
        <v>2767</v>
      </c>
      <c r="D11" s="59" t="s">
        <v>3158</v>
      </c>
      <c r="E11" s="59" t="s">
        <v>3463</v>
      </c>
      <c r="F11" t="s">
        <v>2679</v>
      </c>
      <c r="G11" t="s">
        <v>2680</v>
      </c>
      <c r="H11" t="s">
        <v>2681</v>
      </c>
      <c r="I11" s="52">
        <v>45413</v>
      </c>
      <c r="J11" t="s">
        <v>2457</v>
      </c>
      <c r="K11">
        <v>1203</v>
      </c>
      <c r="L11" s="73">
        <v>62.944805888090997</v>
      </c>
      <c r="M11">
        <v>1201</v>
      </c>
      <c r="N11">
        <v>0.99958057066241601</v>
      </c>
      <c r="O11" s="73">
        <v>67.241199561261993</v>
      </c>
      <c r="P11">
        <v>1201</v>
      </c>
      <c r="Q11">
        <v>0.99958057066241601</v>
      </c>
      <c r="R11">
        <v>1185</v>
      </c>
      <c r="S11">
        <v>0.99462916098352405</v>
      </c>
      <c r="T11">
        <v>32.858168437027899</v>
      </c>
      <c r="U11">
        <v>0.65433501655993298</v>
      </c>
      <c r="V11">
        <v>779</v>
      </c>
      <c r="W11">
        <v>4.1657493900804698E-2</v>
      </c>
      <c r="X11">
        <v>107</v>
      </c>
      <c r="Y11">
        <v>1201</v>
      </c>
      <c r="Z11">
        <v>0.99958057066241701</v>
      </c>
      <c r="AA11">
        <v>17.347645878171601</v>
      </c>
      <c r="AB11">
        <v>1035</v>
      </c>
      <c r="AC11">
        <v>0.93265401758946798</v>
      </c>
      <c r="AD11">
        <v>166</v>
      </c>
      <c r="AE11">
        <v>6.69265530729483E-2</v>
      </c>
      <c r="AF11">
        <v>2</v>
      </c>
      <c r="AG11">
        <v>4.1942933758343199E-4</v>
      </c>
      <c r="AH11">
        <v>2.9783393275764399E-3</v>
      </c>
      <c r="AI11">
        <v>52</v>
      </c>
      <c r="AJ11" s="73">
        <v>59.895208210191903</v>
      </c>
      <c r="AK11">
        <v>1201</v>
      </c>
      <c r="AL11">
        <v>0.99958057066241601</v>
      </c>
      <c r="AM11">
        <v>1.22032320718351E-2</v>
      </c>
      <c r="AN11">
        <v>11</v>
      </c>
      <c r="AO11">
        <v>3.7638675006888E-3</v>
      </c>
      <c r="AP11">
        <v>2</v>
      </c>
      <c r="AQ11">
        <v>1201</v>
      </c>
      <c r="AR11">
        <v>0.99958057066241601</v>
      </c>
      <c r="AS11">
        <v>1.46625670992701E-3</v>
      </c>
      <c r="AT11">
        <v>1</v>
      </c>
      <c r="AU11">
        <v>0</v>
      </c>
      <c r="AV11">
        <v>0</v>
      </c>
      <c r="AW11">
        <v>1201</v>
      </c>
      <c r="AX11">
        <v>0.99958057066241601</v>
      </c>
      <c r="AY11" s="73">
        <v>61.354923945569901</v>
      </c>
      <c r="AZ11">
        <v>1201</v>
      </c>
      <c r="BA11">
        <v>0.99958057066241601</v>
      </c>
      <c r="BB11">
        <v>1168</v>
      </c>
      <c r="BC11">
        <v>0.908750221108094</v>
      </c>
      <c r="BD11">
        <v>31</v>
      </c>
      <c r="BE11">
        <v>8.7066482053633598E-2</v>
      </c>
      <c r="BF11">
        <v>62.944805888090997</v>
      </c>
      <c r="BG11">
        <v>67.241199561261993</v>
      </c>
      <c r="BH11">
        <v>61.354923945569901</v>
      </c>
      <c r="BI11">
        <v>59.895208210191903</v>
      </c>
    </row>
    <row r="12" spans="1:72" x14ac:dyDescent="0.25">
      <c r="A12" s="10" t="str">
        <f>VLOOKUP(D12,'Index-Relations'!E:F,2,FALSE)</f>
        <v>ESG</v>
      </c>
      <c r="B12" t="s">
        <v>3450</v>
      </c>
      <c r="C12" s="53" t="s">
        <v>2768</v>
      </c>
      <c r="D12" s="59" t="s">
        <v>3158</v>
      </c>
      <c r="E12" s="59" t="s">
        <v>3464</v>
      </c>
      <c r="F12" t="s">
        <v>2679</v>
      </c>
      <c r="G12" t="s">
        <v>2680</v>
      </c>
      <c r="H12" t="s">
        <v>2681</v>
      </c>
      <c r="I12" s="52">
        <v>45383</v>
      </c>
      <c r="J12" t="s">
        <v>2457</v>
      </c>
      <c r="K12">
        <v>1226</v>
      </c>
      <c r="L12">
        <v>67.129256037000502</v>
      </c>
      <c r="M12">
        <v>1225</v>
      </c>
      <c r="N12">
        <v>1</v>
      </c>
      <c r="O12">
        <v>71.853723591247501</v>
      </c>
      <c r="P12">
        <v>1225</v>
      </c>
      <c r="Q12">
        <v>1</v>
      </c>
      <c r="R12">
        <v>1210</v>
      </c>
      <c r="S12">
        <v>0.996226854259602</v>
      </c>
      <c r="T12">
        <v>32.997042599263601</v>
      </c>
      <c r="U12">
        <v>0.65070898936161803</v>
      </c>
      <c r="V12">
        <v>798</v>
      </c>
      <c r="W12">
        <v>4.2611151630439797E-2</v>
      </c>
      <c r="X12">
        <v>120</v>
      </c>
      <c r="Y12">
        <v>1225</v>
      </c>
      <c r="Z12">
        <v>1</v>
      </c>
      <c r="AA12">
        <v>18.120605124033499</v>
      </c>
      <c r="AB12">
        <v>1052</v>
      </c>
      <c r="AC12">
        <v>0.93042717631762095</v>
      </c>
      <c r="AD12">
        <v>173</v>
      </c>
      <c r="AE12">
        <v>6.9572823682379395E-2</v>
      </c>
      <c r="AF12">
        <v>1</v>
      </c>
      <c r="AG12">
        <v>0</v>
      </c>
      <c r="AH12">
        <v>3.0618279003453799E-3</v>
      </c>
      <c r="AI12">
        <v>57</v>
      </c>
      <c r="AJ12">
        <v>63.1056232718093</v>
      </c>
      <c r="AK12">
        <v>1225</v>
      </c>
      <c r="AL12">
        <v>1</v>
      </c>
      <c r="AM12">
        <v>1.2389931919994501E-2</v>
      </c>
      <c r="AN12">
        <v>11</v>
      </c>
      <c r="AO12">
        <v>4.1015718879951601E-3</v>
      </c>
      <c r="AP12">
        <v>2</v>
      </c>
      <c r="AQ12">
        <v>1225</v>
      </c>
      <c r="AR12">
        <v>1</v>
      </c>
      <c r="AS12">
        <v>1.23710159032809E-3</v>
      </c>
      <c r="AT12">
        <v>1</v>
      </c>
      <c r="AU12">
        <v>0</v>
      </c>
      <c r="AV12">
        <v>0</v>
      </c>
      <c r="AW12">
        <v>1225</v>
      </c>
      <c r="AX12">
        <v>1</v>
      </c>
      <c r="AY12">
        <v>65.626953654774695</v>
      </c>
      <c r="AZ12">
        <v>1225</v>
      </c>
      <c r="BA12">
        <v>1</v>
      </c>
      <c r="BB12">
        <v>1193</v>
      </c>
      <c r="BC12">
        <v>0.90512772323036395</v>
      </c>
      <c r="BD12">
        <v>30</v>
      </c>
      <c r="BE12">
        <v>9.0770704881640393E-2</v>
      </c>
      <c r="BF12">
        <v>62.636521500864902</v>
      </c>
      <c r="BG12">
        <v>66.894190909643896</v>
      </c>
      <c r="BH12">
        <v>61.340994221390901</v>
      </c>
      <c r="BI12">
        <v>59.357431971093902</v>
      </c>
    </row>
    <row r="13" spans="1:72" x14ac:dyDescent="0.25">
      <c r="A13" s="10" t="str">
        <f>VLOOKUP(D13,'Index-Relations'!E:F,2,FALSE)</f>
        <v>ESG</v>
      </c>
      <c r="B13" t="s">
        <v>3450</v>
      </c>
      <c r="C13" s="53" t="s">
        <v>2769</v>
      </c>
      <c r="D13" s="59" t="s">
        <v>3158</v>
      </c>
      <c r="E13" s="59" t="s">
        <v>3465</v>
      </c>
      <c r="F13" t="s">
        <v>2679</v>
      </c>
      <c r="G13" t="s">
        <v>2680</v>
      </c>
      <c r="H13" t="s">
        <v>2681</v>
      </c>
      <c r="I13" s="52">
        <v>45352</v>
      </c>
      <c r="J13" t="s">
        <v>2457</v>
      </c>
      <c r="K13">
        <v>1227</v>
      </c>
      <c r="L13">
        <v>67.620222559546207</v>
      </c>
      <c r="M13">
        <v>1226</v>
      </c>
      <c r="N13">
        <v>0.99995697551440799</v>
      </c>
      <c r="O13">
        <v>72.034290051912294</v>
      </c>
      <c r="P13">
        <v>1226</v>
      </c>
      <c r="Q13">
        <v>0.99995697551440799</v>
      </c>
      <c r="R13">
        <v>1211</v>
      </c>
      <c r="S13">
        <v>0.99598852346964895</v>
      </c>
      <c r="T13">
        <v>33.073338815876497</v>
      </c>
      <c r="U13">
        <v>0.64540063064783704</v>
      </c>
      <c r="V13">
        <v>789</v>
      </c>
      <c r="W13">
        <v>4.1276133525980203E-2</v>
      </c>
      <c r="X13">
        <v>108</v>
      </c>
      <c r="Y13">
        <v>1226</v>
      </c>
      <c r="Z13">
        <v>0.99995697551440799</v>
      </c>
      <c r="AA13">
        <v>18.578426576950999</v>
      </c>
      <c r="AB13">
        <v>1052</v>
      </c>
      <c r="AC13">
        <v>0.92913021589367895</v>
      </c>
      <c r="AD13">
        <v>174</v>
      </c>
      <c r="AE13">
        <v>7.0826759620728194E-2</v>
      </c>
      <c r="AF13">
        <v>1</v>
      </c>
      <c r="AG13">
        <v>4.3024485591902599E-5</v>
      </c>
      <c r="AH13">
        <v>1.52529171590176E-3</v>
      </c>
      <c r="AI13">
        <v>42</v>
      </c>
      <c r="AJ13">
        <v>63.8525313031435</v>
      </c>
      <c r="AK13">
        <v>1226</v>
      </c>
      <c r="AL13">
        <v>0.99995697551440799</v>
      </c>
      <c r="AM13">
        <v>1.24990008061463E-2</v>
      </c>
      <c r="AN13">
        <v>11</v>
      </c>
      <c r="AO13">
        <v>4.1229199271834698E-3</v>
      </c>
      <c r="AP13">
        <v>2</v>
      </c>
      <c r="AQ13">
        <v>1226</v>
      </c>
      <c r="AR13">
        <v>0.99995697551440799</v>
      </c>
      <c r="AS13">
        <v>1.03877750225451E-3</v>
      </c>
      <c r="AT13">
        <v>1</v>
      </c>
      <c r="AU13">
        <v>9.0647784066515797E-4</v>
      </c>
      <c r="AV13">
        <v>1</v>
      </c>
      <c r="AW13">
        <v>1226</v>
      </c>
      <c r="AX13">
        <v>0.99995697551440799</v>
      </c>
      <c r="AY13">
        <v>65.996603652528094</v>
      </c>
      <c r="AZ13">
        <v>1226</v>
      </c>
      <c r="BA13">
        <v>0.99995697551440799</v>
      </c>
      <c r="BB13">
        <v>1194</v>
      </c>
      <c r="BC13">
        <v>0.90408730822887595</v>
      </c>
      <c r="BD13">
        <v>30</v>
      </c>
      <c r="BE13">
        <v>9.1746747358347994E-2</v>
      </c>
      <c r="BF13">
        <v>63.105263181447</v>
      </c>
      <c r="BG13">
        <v>67.046897208527</v>
      </c>
      <c r="BH13">
        <v>61.640476581832999</v>
      </c>
      <c r="BI13">
        <v>60.049471562580997</v>
      </c>
    </row>
    <row r="14" spans="1:72" x14ac:dyDescent="0.25">
      <c r="A14" s="10" t="str">
        <f>VLOOKUP(D14,'Index-Relations'!E:F,2,FALSE)</f>
        <v>ESG</v>
      </c>
      <c r="B14" t="s">
        <v>3450</v>
      </c>
      <c r="C14" s="53" t="s">
        <v>2770</v>
      </c>
      <c r="D14" s="59" t="s">
        <v>3158</v>
      </c>
      <c r="E14" s="59" t="s">
        <v>3466</v>
      </c>
      <c r="F14" t="s">
        <v>2679</v>
      </c>
      <c r="G14" t="s">
        <v>2680</v>
      </c>
      <c r="H14" t="s">
        <v>2681</v>
      </c>
      <c r="I14" s="52">
        <v>45323</v>
      </c>
      <c r="J14" t="s">
        <v>2457</v>
      </c>
      <c r="K14">
        <v>1227</v>
      </c>
      <c r="L14">
        <v>68.198414772556802</v>
      </c>
      <c r="M14">
        <v>1226</v>
      </c>
      <c r="N14">
        <v>1</v>
      </c>
      <c r="O14">
        <v>72.107400844505804</v>
      </c>
      <c r="P14">
        <v>1226</v>
      </c>
      <c r="Q14">
        <v>1</v>
      </c>
      <c r="R14">
        <v>1211</v>
      </c>
      <c r="S14">
        <v>0.99591642721878504</v>
      </c>
      <c r="T14">
        <v>33.369928592384099</v>
      </c>
      <c r="U14">
        <v>0.64258129244416096</v>
      </c>
      <c r="V14">
        <v>786</v>
      </c>
      <c r="W14">
        <v>4.1110970128272202E-2</v>
      </c>
      <c r="X14">
        <v>104</v>
      </c>
      <c r="Y14">
        <v>1226</v>
      </c>
      <c r="Z14">
        <v>1</v>
      </c>
      <c r="AA14">
        <v>18.8552463063487</v>
      </c>
      <c r="AB14">
        <v>1049</v>
      </c>
      <c r="AC14">
        <v>0.92621834572856598</v>
      </c>
      <c r="AD14">
        <v>177</v>
      </c>
      <c r="AE14">
        <v>7.3781654271434197E-2</v>
      </c>
      <c r="AF14">
        <v>1</v>
      </c>
      <c r="AG14">
        <v>0</v>
      </c>
      <c r="AH14">
        <v>1.6101524043939E-3</v>
      </c>
      <c r="AI14">
        <v>41</v>
      </c>
      <c r="AJ14">
        <v>64.618145682579893</v>
      </c>
      <c r="AK14">
        <v>1226</v>
      </c>
      <c r="AL14">
        <v>1</v>
      </c>
      <c r="AM14">
        <v>1.27931153700152E-2</v>
      </c>
      <c r="AN14">
        <v>11</v>
      </c>
      <c r="AO14">
        <v>3.9128169104164301E-3</v>
      </c>
      <c r="AP14">
        <v>2</v>
      </c>
      <c r="AQ14">
        <v>1226</v>
      </c>
      <c r="AR14">
        <v>0.999999999999999</v>
      </c>
      <c r="AS14">
        <v>8.3500050462645902E-4</v>
      </c>
      <c r="AT14">
        <v>1</v>
      </c>
      <c r="AU14">
        <v>9.0040233959515898E-4</v>
      </c>
      <c r="AV14">
        <v>1</v>
      </c>
      <c r="AW14">
        <v>1226</v>
      </c>
      <c r="AX14">
        <v>1</v>
      </c>
      <c r="AY14">
        <v>66.571924971604105</v>
      </c>
      <c r="AZ14">
        <v>1226</v>
      </c>
      <c r="BA14">
        <v>1</v>
      </c>
      <c r="BB14">
        <v>1194</v>
      </c>
      <c r="BC14">
        <v>0.91014265989799203</v>
      </c>
      <c r="BD14">
        <v>30</v>
      </c>
      <c r="BE14">
        <v>8.5944523191591099E-2</v>
      </c>
      <c r="BF14">
        <v>63.602690290787997</v>
      </c>
      <c r="BG14">
        <v>67.005730744917997</v>
      </c>
      <c r="BH14">
        <v>62.063765832676999</v>
      </c>
      <c r="BI14">
        <v>60.709030255983997</v>
      </c>
    </row>
    <row r="15" spans="1:72" x14ac:dyDescent="0.25">
      <c r="A15" s="10" t="str">
        <f>VLOOKUP(D15,'Index-Relations'!E:F,2,FALSE)</f>
        <v>ESG</v>
      </c>
      <c r="B15" t="s">
        <v>3450</v>
      </c>
      <c r="C15" s="53" t="s">
        <v>2760</v>
      </c>
      <c r="D15" s="59" t="s">
        <v>2968</v>
      </c>
      <c r="E15" s="59" t="s">
        <v>3467</v>
      </c>
      <c r="F15" t="s">
        <v>12</v>
      </c>
      <c r="G15" t="s">
        <v>11</v>
      </c>
      <c r="H15" t="s">
        <v>13</v>
      </c>
      <c r="I15" s="52">
        <v>45659</v>
      </c>
      <c r="J15" t="s">
        <v>2457</v>
      </c>
      <c r="K15">
        <v>41</v>
      </c>
      <c r="L15" s="73">
        <v>93.428950775437002</v>
      </c>
      <c r="M15">
        <v>41</v>
      </c>
      <c r="N15">
        <v>1</v>
      </c>
      <c r="O15" s="73">
        <v>90.907119405904993</v>
      </c>
      <c r="P15">
        <v>41</v>
      </c>
      <c r="Q15">
        <v>1</v>
      </c>
      <c r="R15">
        <v>41</v>
      </c>
      <c r="S15">
        <v>1</v>
      </c>
      <c r="T15">
        <v>39.143860780102997</v>
      </c>
      <c r="U15">
        <v>0.70145831720713403</v>
      </c>
      <c r="V15">
        <v>28</v>
      </c>
      <c r="W15">
        <v>5.5995643278159403E-2</v>
      </c>
      <c r="X15">
        <v>3</v>
      </c>
      <c r="Y15">
        <v>41</v>
      </c>
      <c r="Z15">
        <v>0.999999999999999</v>
      </c>
      <c r="AA15">
        <v>59.8443709987828</v>
      </c>
      <c r="AB15">
        <v>38</v>
      </c>
      <c r="AC15">
        <v>0.93423648047264995</v>
      </c>
      <c r="AD15">
        <v>3</v>
      </c>
      <c r="AE15">
        <v>6.5763519527349504E-2</v>
      </c>
      <c r="AF15">
        <v>0</v>
      </c>
      <c r="AG15">
        <v>0</v>
      </c>
      <c r="AH15">
        <v>2.0441798139572101E-2</v>
      </c>
      <c r="AI15">
        <v>5</v>
      </c>
      <c r="AJ15" s="73">
        <v>91.708036765542005</v>
      </c>
      <c r="AK15">
        <v>41</v>
      </c>
      <c r="AL15">
        <v>1</v>
      </c>
      <c r="AM15">
        <v>0</v>
      </c>
      <c r="AN15">
        <v>0</v>
      </c>
      <c r="AO15">
        <v>0</v>
      </c>
      <c r="AP15">
        <v>0</v>
      </c>
      <c r="AQ15">
        <v>41</v>
      </c>
      <c r="AR15">
        <v>1</v>
      </c>
      <c r="AS15">
        <v>0</v>
      </c>
      <c r="AT15">
        <v>0</v>
      </c>
      <c r="AU15">
        <v>0</v>
      </c>
      <c r="AV15">
        <v>0</v>
      </c>
      <c r="AW15">
        <v>41</v>
      </c>
      <c r="AX15">
        <v>1</v>
      </c>
      <c r="AY15" s="73">
        <v>92.892942511149897</v>
      </c>
      <c r="AZ15">
        <v>41</v>
      </c>
      <c r="BA15">
        <v>1</v>
      </c>
      <c r="BB15">
        <v>41</v>
      </c>
      <c r="BC15">
        <v>1</v>
      </c>
      <c r="BD15">
        <v>0</v>
      </c>
      <c r="BE15">
        <v>0</v>
      </c>
      <c r="BF15">
        <v>93.428950775437002</v>
      </c>
      <c r="BG15">
        <v>90.907119405904993</v>
      </c>
      <c r="BH15">
        <v>92.892942511149897</v>
      </c>
      <c r="BI15">
        <v>91.708036765542005</v>
      </c>
    </row>
    <row r="16" spans="1:72" x14ac:dyDescent="0.25">
      <c r="A16" s="10" t="str">
        <f>VLOOKUP(D16,'Index-Relations'!E:F,2,FALSE)</f>
        <v>ESG</v>
      </c>
      <c r="B16" t="s">
        <v>3450</v>
      </c>
      <c r="C16" s="53" t="s">
        <v>2761</v>
      </c>
      <c r="D16" s="59" t="s">
        <v>2968</v>
      </c>
      <c r="E16" s="59" t="s">
        <v>3468</v>
      </c>
      <c r="F16" t="s">
        <v>12</v>
      </c>
      <c r="G16" t="s">
        <v>11</v>
      </c>
      <c r="H16" t="s">
        <v>13</v>
      </c>
      <c r="I16" s="52">
        <v>45628</v>
      </c>
      <c r="J16" t="s">
        <v>2457</v>
      </c>
      <c r="K16">
        <v>50</v>
      </c>
      <c r="L16" s="73">
        <v>91.849587117121999</v>
      </c>
      <c r="M16">
        <v>50</v>
      </c>
      <c r="N16">
        <v>1</v>
      </c>
      <c r="O16" s="73">
        <v>89.769483764621</v>
      </c>
      <c r="P16">
        <v>50</v>
      </c>
      <c r="Q16">
        <v>1</v>
      </c>
      <c r="R16">
        <v>49</v>
      </c>
      <c r="S16">
        <v>0.976438568717517</v>
      </c>
      <c r="T16">
        <v>39.805722847559203</v>
      </c>
      <c r="U16">
        <v>0.72323173672893704</v>
      </c>
      <c r="V16">
        <v>34</v>
      </c>
      <c r="W16">
        <v>9.5627740071817305E-2</v>
      </c>
      <c r="X16">
        <v>5</v>
      </c>
      <c r="Y16">
        <v>50</v>
      </c>
      <c r="Z16">
        <v>1</v>
      </c>
      <c r="AA16">
        <v>55.943656263448901</v>
      </c>
      <c r="AB16">
        <v>47</v>
      </c>
      <c r="AC16">
        <v>0.94499205198110403</v>
      </c>
      <c r="AD16">
        <v>3</v>
      </c>
      <c r="AE16">
        <v>5.5007948018895199E-2</v>
      </c>
      <c r="AF16">
        <v>0</v>
      </c>
      <c r="AG16">
        <v>0</v>
      </c>
      <c r="AH16">
        <v>2.3134529194383899E-2</v>
      </c>
      <c r="AI16">
        <v>7</v>
      </c>
      <c r="AJ16" s="73">
        <v>90.652119937096003</v>
      </c>
      <c r="AK16">
        <v>50</v>
      </c>
      <c r="AL16">
        <v>1</v>
      </c>
      <c r="AM16">
        <v>0</v>
      </c>
      <c r="AN16">
        <v>0</v>
      </c>
      <c r="AO16">
        <v>0</v>
      </c>
      <c r="AP16">
        <v>0</v>
      </c>
      <c r="AQ16">
        <v>50</v>
      </c>
      <c r="AR16">
        <v>1</v>
      </c>
      <c r="AS16">
        <v>0</v>
      </c>
      <c r="AT16">
        <v>0</v>
      </c>
      <c r="AU16">
        <v>0</v>
      </c>
      <c r="AV16">
        <v>0</v>
      </c>
      <c r="AW16">
        <v>50</v>
      </c>
      <c r="AX16">
        <v>1</v>
      </c>
      <c r="AY16" s="73">
        <v>90.294973498279006</v>
      </c>
      <c r="AZ16">
        <v>50</v>
      </c>
      <c r="BA16">
        <v>1</v>
      </c>
      <c r="BB16">
        <v>49</v>
      </c>
      <c r="BC16">
        <v>0.98098911615783702</v>
      </c>
      <c r="BD16">
        <v>1</v>
      </c>
      <c r="BE16">
        <v>1.90108838421627E-2</v>
      </c>
      <c r="BF16">
        <v>91.849587117121999</v>
      </c>
      <c r="BG16">
        <v>89.769483764621</v>
      </c>
      <c r="BH16">
        <v>90.294973498279006</v>
      </c>
      <c r="BI16">
        <v>90.652119937096003</v>
      </c>
    </row>
    <row r="17" spans="1:61" x14ac:dyDescent="0.25">
      <c r="A17" s="10" t="str">
        <f>VLOOKUP(D17,'Index-Relations'!E:F,2,FALSE)</f>
        <v>ESG</v>
      </c>
      <c r="B17" t="s">
        <v>3450</v>
      </c>
      <c r="C17" s="53" t="s">
        <v>2762</v>
      </c>
      <c r="D17" s="59" t="s">
        <v>2968</v>
      </c>
      <c r="E17" s="59" t="s">
        <v>3469</v>
      </c>
      <c r="F17" t="s">
        <v>12</v>
      </c>
      <c r="G17" t="s">
        <v>11</v>
      </c>
      <c r="H17" t="s">
        <v>13</v>
      </c>
      <c r="I17" s="52">
        <v>45597</v>
      </c>
      <c r="J17" t="s">
        <v>2457</v>
      </c>
      <c r="K17">
        <v>50</v>
      </c>
      <c r="L17" s="73">
        <v>91.693347075803999</v>
      </c>
      <c r="M17">
        <v>50</v>
      </c>
      <c r="N17">
        <v>1</v>
      </c>
      <c r="O17" s="73">
        <v>89.696657223654995</v>
      </c>
      <c r="P17">
        <v>50</v>
      </c>
      <c r="Q17">
        <v>1</v>
      </c>
      <c r="R17">
        <v>49</v>
      </c>
      <c r="S17">
        <v>0.97698365781218</v>
      </c>
      <c r="T17">
        <v>39.927387188802001</v>
      </c>
      <c r="U17">
        <v>0.71998265711347298</v>
      </c>
      <c r="V17">
        <v>34</v>
      </c>
      <c r="W17">
        <v>9.5344440341170594E-2</v>
      </c>
      <c r="X17">
        <v>5</v>
      </c>
      <c r="Y17">
        <v>50</v>
      </c>
      <c r="Z17">
        <v>1</v>
      </c>
      <c r="AA17">
        <v>58.1328831905725</v>
      </c>
      <c r="AB17">
        <v>47</v>
      </c>
      <c r="AC17">
        <v>0.94359588884915002</v>
      </c>
      <c r="AD17">
        <v>3</v>
      </c>
      <c r="AE17">
        <v>5.6404111150849097E-2</v>
      </c>
      <c r="AF17">
        <v>0</v>
      </c>
      <c r="AG17">
        <v>0</v>
      </c>
      <c r="AH17">
        <v>3.1230906688233299E-2</v>
      </c>
      <c r="AI17">
        <v>7</v>
      </c>
      <c r="AJ17" s="73">
        <v>90.533761741833899</v>
      </c>
      <c r="AK17">
        <v>50</v>
      </c>
      <c r="AL17">
        <v>1</v>
      </c>
      <c r="AM17">
        <v>0</v>
      </c>
      <c r="AN17">
        <v>0</v>
      </c>
      <c r="AO17">
        <v>0</v>
      </c>
      <c r="AP17">
        <v>0</v>
      </c>
      <c r="AQ17">
        <v>50</v>
      </c>
      <c r="AR17">
        <v>1</v>
      </c>
      <c r="AS17">
        <v>0</v>
      </c>
      <c r="AT17">
        <v>0</v>
      </c>
      <c r="AU17">
        <v>0</v>
      </c>
      <c r="AV17">
        <v>0</v>
      </c>
      <c r="AW17">
        <v>50</v>
      </c>
      <c r="AX17">
        <v>1</v>
      </c>
      <c r="AY17" s="73">
        <v>90.016749902003994</v>
      </c>
      <c r="AZ17">
        <v>50</v>
      </c>
      <c r="BA17">
        <v>1</v>
      </c>
      <c r="BB17">
        <v>49</v>
      </c>
      <c r="BC17">
        <v>0.980193086287514</v>
      </c>
      <c r="BD17">
        <v>1</v>
      </c>
      <c r="BE17">
        <v>1.9806913712485E-2</v>
      </c>
      <c r="BF17">
        <v>91.693347075803999</v>
      </c>
      <c r="BG17">
        <v>89.696657223654995</v>
      </c>
      <c r="BH17">
        <v>90.016749902003994</v>
      </c>
      <c r="BI17">
        <v>90.533761741833899</v>
      </c>
    </row>
    <row r="18" spans="1:61" x14ac:dyDescent="0.25">
      <c r="A18" s="10" t="str">
        <f>VLOOKUP(D18,'Index-Relations'!E:F,2,FALSE)</f>
        <v>ESG</v>
      </c>
      <c r="B18" t="s">
        <v>3450</v>
      </c>
      <c r="C18" s="53" t="s">
        <v>2763</v>
      </c>
      <c r="D18" s="59" t="s">
        <v>2968</v>
      </c>
      <c r="E18" s="59" t="s">
        <v>3470</v>
      </c>
      <c r="F18" t="s">
        <v>12</v>
      </c>
      <c r="G18" t="s">
        <v>11</v>
      </c>
      <c r="H18" t="s">
        <v>13</v>
      </c>
      <c r="I18" s="52">
        <v>45566</v>
      </c>
      <c r="J18" t="s">
        <v>2457</v>
      </c>
      <c r="K18">
        <v>50</v>
      </c>
      <c r="L18" s="73">
        <v>91.768360339220905</v>
      </c>
      <c r="M18">
        <v>50</v>
      </c>
      <c r="N18">
        <v>1</v>
      </c>
      <c r="O18" s="73">
        <v>90.339349135231899</v>
      </c>
      <c r="P18">
        <v>50</v>
      </c>
      <c r="Q18">
        <v>1</v>
      </c>
      <c r="R18">
        <v>49</v>
      </c>
      <c r="S18">
        <v>0.97522579113635699</v>
      </c>
      <c r="T18">
        <v>39.149561095584097</v>
      </c>
      <c r="U18">
        <v>0.69983238542446402</v>
      </c>
      <c r="V18">
        <v>32</v>
      </c>
      <c r="W18">
        <v>7.7677907552212003E-2</v>
      </c>
      <c r="X18">
        <v>5</v>
      </c>
      <c r="Y18">
        <v>50</v>
      </c>
      <c r="Z18">
        <v>0.999999999999999</v>
      </c>
      <c r="AA18">
        <v>52.319963698070303</v>
      </c>
      <c r="AB18">
        <v>46</v>
      </c>
      <c r="AC18">
        <v>0.92221810175852503</v>
      </c>
      <c r="AD18">
        <v>4</v>
      </c>
      <c r="AE18">
        <v>7.7781898241474107E-2</v>
      </c>
      <c r="AF18">
        <v>0</v>
      </c>
      <c r="AG18">
        <v>0</v>
      </c>
      <c r="AH18">
        <v>2.2535793786173201E-2</v>
      </c>
      <c r="AI18">
        <v>6</v>
      </c>
      <c r="AJ18" s="73">
        <v>90.608736764680003</v>
      </c>
      <c r="AK18">
        <v>50</v>
      </c>
      <c r="AL18">
        <v>1</v>
      </c>
      <c r="AM18">
        <v>0</v>
      </c>
      <c r="AN18">
        <v>0</v>
      </c>
      <c r="AO18">
        <v>0</v>
      </c>
      <c r="AP18">
        <v>0</v>
      </c>
      <c r="AQ18">
        <v>50</v>
      </c>
      <c r="AR18">
        <v>1</v>
      </c>
      <c r="AS18">
        <v>0</v>
      </c>
      <c r="AT18">
        <v>0</v>
      </c>
      <c r="AU18">
        <v>0</v>
      </c>
      <c r="AV18">
        <v>0</v>
      </c>
      <c r="AW18">
        <v>50</v>
      </c>
      <c r="AX18">
        <v>0.999999999999999</v>
      </c>
      <c r="AY18" s="73">
        <v>89.986964150277899</v>
      </c>
      <c r="AZ18">
        <v>50</v>
      </c>
      <c r="BA18">
        <v>1</v>
      </c>
      <c r="BB18">
        <v>49</v>
      </c>
      <c r="BC18">
        <v>0.98210193081963604</v>
      </c>
      <c r="BD18">
        <v>1</v>
      </c>
      <c r="BE18">
        <v>1.7898069180363799E-2</v>
      </c>
      <c r="BF18">
        <v>91.768360339220905</v>
      </c>
      <c r="BG18">
        <v>90.339349135231899</v>
      </c>
      <c r="BH18">
        <v>89.986964150277899</v>
      </c>
      <c r="BI18">
        <v>90.608736764680003</v>
      </c>
    </row>
    <row r="19" spans="1:61" x14ac:dyDescent="0.25">
      <c r="A19" s="10" t="str">
        <f>VLOOKUP(D19,'Index-Relations'!E:F,2,FALSE)</f>
        <v>ESG</v>
      </c>
      <c r="B19" t="s">
        <v>3450</v>
      </c>
      <c r="C19" s="53" t="s">
        <v>2764</v>
      </c>
      <c r="D19" s="59" t="s">
        <v>2968</v>
      </c>
      <c r="E19" s="59" t="s">
        <v>3471</v>
      </c>
      <c r="F19" t="s">
        <v>12</v>
      </c>
      <c r="G19" t="s">
        <v>11</v>
      </c>
      <c r="H19" t="s">
        <v>13</v>
      </c>
      <c r="I19" s="52">
        <v>45537</v>
      </c>
      <c r="J19" t="s">
        <v>2457</v>
      </c>
      <c r="K19">
        <v>50</v>
      </c>
      <c r="L19" s="73">
        <v>91.905470607582998</v>
      </c>
      <c r="M19">
        <v>50</v>
      </c>
      <c r="N19">
        <v>1</v>
      </c>
      <c r="O19" s="73">
        <v>90.375020395215998</v>
      </c>
      <c r="P19">
        <v>50</v>
      </c>
      <c r="Q19">
        <v>1</v>
      </c>
      <c r="R19">
        <v>49</v>
      </c>
      <c r="S19">
        <v>0.97609504694109295</v>
      </c>
      <c r="T19">
        <v>39.167410547722298</v>
      </c>
      <c r="U19">
        <v>0.69955297199878097</v>
      </c>
      <c r="V19">
        <v>32</v>
      </c>
      <c r="W19">
        <v>7.8454277361993702E-2</v>
      </c>
      <c r="X19">
        <v>5</v>
      </c>
      <c r="Y19">
        <v>50</v>
      </c>
      <c r="Z19">
        <v>1</v>
      </c>
      <c r="AA19">
        <v>50.792278440289003</v>
      </c>
      <c r="AB19">
        <v>46</v>
      </c>
      <c r="AC19">
        <v>0.92160920893093701</v>
      </c>
      <c r="AD19">
        <v>4</v>
      </c>
      <c r="AE19">
        <v>7.8390791069062493E-2</v>
      </c>
      <c r="AF19">
        <v>0</v>
      </c>
      <c r="AG19">
        <v>0</v>
      </c>
      <c r="AH19">
        <v>2.58522672512237E-2</v>
      </c>
      <c r="AI19">
        <v>6</v>
      </c>
      <c r="AJ19" s="73">
        <v>90.799876762566001</v>
      </c>
      <c r="AK19">
        <v>50</v>
      </c>
      <c r="AL19">
        <v>1</v>
      </c>
      <c r="AM19">
        <v>0</v>
      </c>
      <c r="AN19">
        <v>0</v>
      </c>
      <c r="AO19">
        <v>0</v>
      </c>
      <c r="AP19">
        <v>0</v>
      </c>
      <c r="AQ19">
        <v>50</v>
      </c>
      <c r="AR19">
        <v>1</v>
      </c>
      <c r="AS19">
        <v>0</v>
      </c>
      <c r="AT19">
        <v>0</v>
      </c>
      <c r="AU19">
        <v>0</v>
      </c>
      <c r="AV19">
        <v>0</v>
      </c>
      <c r="AW19">
        <v>50</v>
      </c>
      <c r="AX19">
        <v>1</v>
      </c>
      <c r="AY19" s="73">
        <v>90.343504302993907</v>
      </c>
      <c r="AZ19">
        <v>50</v>
      </c>
      <c r="BA19">
        <v>1</v>
      </c>
      <c r="BB19">
        <v>49</v>
      </c>
      <c r="BC19">
        <v>0.98088534327108201</v>
      </c>
      <c r="BD19">
        <v>1</v>
      </c>
      <c r="BE19">
        <v>1.9114656728917899E-2</v>
      </c>
      <c r="BF19">
        <v>91.905470607582998</v>
      </c>
      <c r="BG19">
        <v>90.375020395215998</v>
      </c>
      <c r="BH19">
        <v>90.343504302993907</v>
      </c>
      <c r="BI19">
        <v>90.799876762566001</v>
      </c>
    </row>
    <row r="20" spans="1:61" x14ac:dyDescent="0.25">
      <c r="A20" s="10" t="str">
        <f>VLOOKUP(D20,'Index-Relations'!E:F,2,FALSE)</f>
        <v>ESG</v>
      </c>
      <c r="B20" t="s">
        <v>3450</v>
      </c>
      <c r="C20" s="53" t="s">
        <v>3350</v>
      </c>
      <c r="D20" s="59" t="s">
        <v>2968</v>
      </c>
      <c r="E20" s="59" t="s">
        <v>3472</v>
      </c>
      <c r="F20" t="s">
        <v>12</v>
      </c>
      <c r="G20" t="s">
        <v>11</v>
      </c>
      <c r="H20" t="s">
        <v>13</v>
      </c>
      <c r="I20" s="52">
        <v>45505</v>
      </c>
      <c r="J20" t="s">
        <v>2457</v>
      </c>
      <c r="K20">
        <v>50</v>
      </c>
      <c r="L20" s="73">
        <v>91.850042424056994</v>
      </c>
      <c r="M20">
        <v>50</v>
      </c>
      <c r="N20">
        <v>1</v>
      </c>
      <c r="O20" s="73">
        <v>90.361270749376999</v>
      </c>
      <c r="P20">
        <v>50</v>
      </c>
      <c r="Q20">
        <v>1</v>
      </c>
      <c r="R20">
        <v>49</v>
      </c>
      <c r="S20">
        <v>0.97759313920381896</v>
      </c>
      <c r="T20">
        <v>39.427062127184897</v>
      </c>
      <c r="U20">
        <v>0.70602299150979297</v>
      </c>
      <c r="V20">
        <v>32</v>
      </c>
      <c r="W20">
        <v>8.1802887307351801E-2</v>
      </c>
      <c r="X20">
        <v>5</v>
      </c>
      <c r="Y20">
        <v>50</v>
      </c>
      <c r="Z20">
        <v>0.999999999999999</v>
      </c>
      <c r="AA20">
        <v>50.794184254988501</v>
      </c>
      <c r="AB20">
        <v>46</v>
      </c>
      <c r="AC20">
        <v>0.92078144680790497</v>
      </c>
      <c r="AD20">
        <v>4</v>
      </c>
      <c r="AE20">
        <v>7.9218553192095295E-2</v>
      </c>
      <c r="AF20">
        <v>0</v>
      </c>
      <c r="AG20">
        <v>0</v>
      </c>
      <c r="AH20">
        <v>2.5992565147721899E-2</v>
      </c>
      <c r="AI20">
        <v>6</v>
      </c>
      <c r="AJ20" s="73">
        <v>90.765672321821</v>
      </c>
      <c r="AK20">
        <v>50</v>
      </c>
      <c r="AL20">
        <v>1</v>
      </c>
      <c r="AM20">
        <v>0</v>
      </c>
      <c r="AN20">
        <v>0</v>
      </c>
      <c r="AO20">
        <v>0</v>
      </c>
      <c r="AP20">
        <v>0</v>
      </c>
      <c r="AQ20">
        <v>50</v>
      </c>
      <c r="AR20">
        <v>0.999999999999999</v>
      </c>
      <c r="AS20">
        <v>0</v>
      </c>
      <c r="AT20">
        <v>0</v>
      </c>
      <c r="AU20">
        <v>0</v>
      </c>
      <c r="AV20">
        <v>0</v>
      </c>
      <c r="AW20">
        <v>50</v>
      </c>
      <c r="AX20">
        <v>1</v>
      </c>
      <c r="AY20" s="73">
        <v>90.2332848052869</v>
      </c>
      <c r="AZ20">
        <v>50</v>
      </c>
      <c r="BA20">
        <v>1</v>
      </c>
      <c r="BB20">
        <v>49</v>
      </c>
      <c r="BC20">
        <v>0.98032603840828303</v>
      </c>
      <c r="BD20">
        <v>1</v>
      </c>
      <c r="BE20">
        <v>1.9673961591716499E-2</v>
      </c>
      <c r="BF20">
        <v>91.850042424056994</v>
      </c>
      <c r="BG20">
        <v>90.361270749376999</v>
      </c>
      <c r="BH20">
        <v>90.2332848052869</v>
      </c>
      <c r="BI20">
        <v>90.765672321821</v>
      </c>
    </row>
    <row r="21" spans="1:61" x14ac:dyDescent="0.25">
      <c r="A21" s="10" t="str">
        <f>VLOOKUP(D21,'Index-Relations'!E:F,2,FALSE)</f>
        <v>ESG</v>
      </c>
      <c r="B21" t="s">
        <v>3450</v>
      </c>
      <c r="C21" s="53" t="s">
        <v>2765</v>
      </c>
      <c r="D21" s="59" t="s">
        <v>2968</v>
      </c>
      <c r="E21" s="59" t="s">
        <v>3473</v>
      </c>
      <c r="F21" t="s">
        <v>12</v>
      </c>
      <c r="G21" t="s">
        <v>11</v>
      </c>
      <c r="H21" t="s">
        <v>13</v>
      </c>
      <c r="I21" s="52">
        <v>45474</v>
      </c>
      <c r="J21" t="s">
        <v>2457</v>
      </c>
      <c r="K21">
        <v>49</v>
      </c>
      <c r="L21" s="73">
        <v>92.383475035919005</v>
      </c>
      <c r="M21">
        <v>49</v>
      </c>
      <c r="N21">
        <v>1</v>
      </c>
      <c r="O21" s="73">
        <v>90.629386760396002</v>
      </c>
      <c r="P21">
        <v>49</v>
      </c>
      <c r="Q21">
        <v>1</v>
      </c>
      <c r="R21">
        <v>48</v>
      </c>
      <c r="S21">
        <v>0.97851972444395896</v>
      </c>
      <c r="T21">
        <v>40.696618082507896</v>
      </c>
      <c r="U21">
        <v>0.74039972488124495</v>
      </c>
      <c r="V21">
        <v>32</v>
      </c>
      <c r="W21">
        <v>7.79557664564164E-2</v>
      </c>
      <c r="X21">
        <v>4</v>
      </c>
      <c r="Y21">
        <v>48</v>
      </c>
      <c r="Z21">
        <v>0.97851972444395896</v>
      </c>
      <c r="AA21">
        <v>60.9704041058095</v>
      </c>
      <c r="AB21">
        <v>46</v>
      </c>
      <c r="AC21">
        <v>0.93153975414502799</v>
      </c>
      <c r="AD21">
        <v>2</v>
      </c>
      <c r="AE21">
        <v>4.6979970298930099E-2</v>
      </c>
      <c r="AF21">
        <v>1</v>
      </c>
      <c r="AG21">
        <v>2.1480275556040901E-2</v>
      </c>
      <c r="AH21">
        <v>3.1018848189417698E-2</v>
      </c>
      <c r="AI21">
        <v>7</v>
      </c>
      <c r="AJ21" s="73">
        <v>91.348642005611893</v>
      </c>
      <c r="AK21">
        <v>49</v>
      </c>
      <c r="AL21">
        <v>1</v>
      </c>
      <c r="AM21">
        <v>0</v>
      </c>
      <c r="AN21">
        <v>0</v>
      </c>
      <c r="AO21">
        <v>0</v>
      </c>
      <c r="AP21">
        <v>0</v>
      </c>
      <c r="AQ21">
        <v>49</v>
      </c>
      <c r="AR21">
        <v>0.999999999999999</v>
      </c>
      <c r="AS21">
        <v>0</v>
      </c>
      <c r="AT21">
        <v>0</v>
      </c>
      <c r="AU21">
        <v>0</v>
      </c>
      <c r="AV21">
        <v>0</v>
      </c>
      <c r="AW21">
        <v>49</v>
      </c>
      <c r="AX21">
        <v>1</v>
      </c>
      <c r="AY21" s="73">
        <v>91.004078983116898</v>
      </c>
      <c r="AZ21">
        <v>49</v>
      </c>
      <c r="BA21">
        <v>1</v>
      </c>
      <c r="BB21">
        <v>47</v>
      </c>
      <c r="BC21">
        <v>0.96595048539613304</v>
      </c>
      <c r="BD21">
        <v>2</v>
      </c>
      <c r="BE21">
        <v>3.4049514603866099E-2</v>
      </c>
      <c r="BF21">
        <v>92.383475035919005</v>
      </c>
      <c r="BG21">
        <v>90.629386760396002</v>
      </c>
      <c r="BH21">
        <v>91.004078983116898</v>
      </c>
      <c r="BI21">
        <v>91.348642005611893</v>
      </c>
    </row>
    <row r="22" spans="1:61" x14ac:dyDescent="0.25">
      <c r="A22" s="10" t="str">
        <f>VLOOKUP(D22,'Index-Relations'!E:F,2,FALSE)</f>
        <v>ESG</v>
      </c>
      <c r="B22" t="s">
        <v>3450</v>
      </c>
      <c r="C22" s="53" t="s">
        <v>2766</v>
      </c>
      <c r="D22" s="59" t="s">
        <v>2968</v>
      </c>
      <c r="E22" s="59" t="s">
        <v>3474</v>
      </c>
      <c r="F22" t="s">
        <v>12</v>
      </c>
      <c r="G22" t="s">
        <v>11</v>
      </c>
      <c r="H22" t="s">
        <v>13</v>
      </c>
      <c r="I22" s="52">
        <v>45446</v>
      </c>
      <c r="J22" t="s">
        <v>2457</v>
      </c>
      <c r="K22">
        <v>50</v>
      </c>
      <c r="L22" s="73">
        <v>92.649928921102003</v>
      </c>
      <c r="M22">
        <v>50</v>
      </c>
      <c r="N22">
        <v>1</v>
      </c>
      <c r="O22" s="73">
        <v>90.579581401579006</v>
      </c>
      <c r="P22">
        <v>50</v>
      </c>
      <c r="Q22">
        <v>1</v>
      </c>
      <c r="R22">
        <v>49</v>
      </c>
      <c r="S22">
        <v>0.97945802737394105</v>
      </c>
      <c r="T22">
        <v>41.221737047899303</v>
      </c>
      <c r="U22">
        <v>0.74780839762877105</v>
      </c>
      <c r="V22">
        <v>33</v>
      </c>
      <c r="W22">
        <v>8.7375455783563594E-2</v>
      </c>
      <c r="X22">
        <v>4</v>
      </c>
      <c r="Y22">
        <v>49</v>
      </c>
      <c r="Z22">
        <v>0.97945802737394105</v>
      </c>
      <c r="AA22">
        <v>67.110457274043796</v>
      </c>
      <c r="AB22">
        <v>48</v>
      </c>
      <c r="AC22">
        <v>0.95812360651042305</v>
      </c>
      <c r="AD22">
        <v>1</v>
      </c>
      <c r="AE22">
        <v>2.1334420863518801E-2</v>
      </c>
      <c r="AF22">
        <v>1</v>
      </c>
      <c r="AG22">
        <v>2.0541972626057899E-2</v>
      </c>
      <c r="AH22">
        <v>2.96386915888486E-2</v>
      </c>
      <c r="AI22">
        <v>7</v>
      </c>
      <c r="AJ22" s="73">
        <v>91.393125662393999</v>
      </c>
      <c r="AK22">
        <v>50</v>
      </c>
      <c r="AL22">
        <v>1</v>
      </c>
      <c r="AM22">
        <v>0</v>
      </c>
      <c r="AN22">
        <v>0</v>
      </c>
      <c r="AO22">
        <v>0</v>
      </c>
      <c r="AP22">
        <v>0</v>
      </c>
      <c r="AQ22">
        <v>50</v>
      </c>
      <c r="AR22">
        <v>0.999999999999999</v>
      </c>
      <c r="AS22">
        <v>0</v>
      </c>
      <c r="AT22">
        <v>0</v>
      </c>
      <c r="AU22">
        <v>0</v>
      </c>
      <c r="AV22">
        <v>0</v>
      </c>
      <c r="AW22">
        <v>50</v>
      </c>
      <c r="AX22">
        <v>1</v>
      </c>
      <c r="AY22" s="73">
        <v>91.704633549069897</v>
      </c>
      <c r="AZ22">
        <v>50</v>
      </c>
      <c r="BA22">
        <v>1</v>
      </c>
      <c r="BB22">
        <v>48</v>
      </c>
      <c r="BC22">
        <v>0.96531672409940805</v>
      </c>
      <c r="BD22">
        <v>2</v>
      </c>
      <c r="BE22">
        <v>3.4683275900591802E-2</v>
      </c>
      <c r="BF22">
        <v>92.649928921102003</v>
      </c>
      <c r="BG22">
        <v>90.579581401579006</v>
      </c>
      <c r="BH22">
        <v>91.704633549069897</v>
      </c>
      <c r="BI22">
        <v>91.393125662393999</v>
      </c>
    </row>
    <row r="23" spans="1:61" x14ac:dyDescent="0.25">
      <c r="A23" s="10" t="str">
        <f>VLOOKUP(D23,'Index-Relations'!E:F,2,FALSE)</f>
        <v>ESG</v>
      </c>
      <c r="B23" t="s">
        <v>3450</v>
      </c>
      <c r="C23" s="53" t="s">
        <v>2767</v>
      </c>
      <c r="D23" s="59" t="s">
        <v>2968</v>
      </c>
      <c r="E23" s="59" t="s">
        <v>3475</v>
      </c>
      <c r="F23" t="s">
        <v>12</v>
      </c>
      <c r="G23" t="s">
        <v>11</v>
      </c>
      <c r="H23" t="s">
        <v>13</v>
      </c>
      <c r="I23" s="52">
        <v>45413</v>
      </c>
      <c r="J23" t="s">
        <v>2457</v>
      </c>
      <c r="K23">
        <v>50</v>
      </c>
      <c r="L23" s="73">
        <v>92.638565476365002</v>
      </c>
      <c r="M23">
        <v>50</v>
      </c>
      <c r="N23">
        <v>1</v>
      </c>
      <c r="O23" s="73">
        <v>90.529023551093005</v>
      </c>
      <c r="P23">
        <v>50</v>
      </c>
      <c r="Q23">
        <v>1</v>
      </c>
      <c r="R23">
        <v>49</v>
      </c>
      <c r="S23">
        <v>0.97795068640887395</v>
      </c>
      <c r="T23">
        <v>41.3308614205597</v>
      </c>
      <c r="U23">
        <v>0.75126870084443298</v>
      </c>
      <c r="V23">
        <v>33</v>
      </c>
      <c r="W23">
        <v>8.7910593979744697E-2</v>
      </c>
      <c r="X23">
        <v>4</v>
      </c>
      <c r="Y23">
        <v>49</v>
      </c>
      <c r="Z23">
        <v>0.97795068640887395</v>
      </c>
      <c r="AA23">
        <v>69.000915075339805</v>
      </c>
      <c r="AB23">
        <v>48</v>
      </c>
      <c r="AC23">
        <v>0.95786474774819697</v>
      </c>
      <c r="AD23">
        <v>1</v>
      </c>
      <c r="AE23">
        <v>2.0085938660677798E-2</v>
      </c>
      <c r="AF23">
        <v>1</v>
      </c>
      <c r="AG23">
        <v>2.2049313591125198E-2</v>
      </c>
      <c r="AH23">
        <v>2.8900793313428201E-2</v>
      </c>
      <c r="AI23">
        <v>7</v>
      </c>
      <c r="AJ23" s="73">
        <v>91.341641460145993</v>
      </c>
      <c r="AK23">
        <v>50</v>
      </c>
      <c r="AL23">
        <v>1</v>
      </c>
      <c r="AM23">
        <v>0</v>
      </c>
      <c r="AN23">
        <v>0</v>
      </c>
      <c r="AO23">
        <v>0</v>
      </c>
      <c r="AP23">
        <v>0</v>
      </c>
      <c r="AQ23">
        <v>50</v>
      </c>
      <c r="AR23">
        <v>0.999999999999999</v>
      </c>
      <c r="AS23">
        <v>0</v>
      </c>
      <c r="AT23">
        <v>0</v>
      </c>
      <c r="AU23">
        <v>0</v>
      </c>
      <c r="AV23">
        <v>0</v>
      </c>
      <c r="AW23">
        <v>50</v>
      </c>
      <c r="AX23">
        <v>0.999999999999999</v>
      </c>
      <c r="AY23" s="73">
        <v>91.887040798732997</v>
      </c>
      <c r="AZ23">
        <v>50</v>
      </c>
      <c r="BA23">
        <v>1</v>
      </c>
      <c r="BB23">
        <v>47</v>
      </c>
      <c r="BC23">
        <v>0.94862109028263297</v>
      </c>
      <c r="BD23">
        <v>3</v>
      </c>
      <c r="BE23">
        <v>5.1378909717366902E-2</v>
      </c>
      <c r="BF23">
        <v>92.638565476365002</v>
      </c>
      <c r="BG23">
        <v>90.529023551093005</v>
      </c>
      <c r="BH23">
        <v>91.887040798732997</v>
      </c>
      <c r="BI23">
        <v>91.341641460145993</v>
      </c>
    </row>
    <row r="24" spans="1:61" x14ac:dyDescent="0.25">
      <c r="A24" s="10" t="str">
        <f>VLOOKUP(D24,'Index-Relations'!E:F,2,FALSE)</f>
        <v>ESG</v>
      </c>
      <c r="B24" t="s">
        <v>3450</v>
      </c>
      <c r="C24" s="53" t="s">
        <v>2768</v>
      </c>
      <c r="D24" s="59" t="s">
        <v>2968</v>
      </c>
      <c r="E24" s="59" t="s">
        <v>3476</v>
      </c>
      <c r="F24" t="s">
        <v>12</v>
      </c>
      <c r="G24" t="s">
        <v>11</v>
      </c>
      <c r="H24" t="s">
        <v>13</v>
      </c>
      <c r="I24" s="52">
        <v>45384</v>
      </c>
      <c r="J24" t="s">
        <v>2457</v>
      </c>
      <c r="K24">
        <v>50</v>
      </c>
      <c r="L24">
        <v>95.589379903653693</v>
      </c>
      <c r="M24">
        <v>50</v>
      </c>
      <c r="N24">
        <v>1</v>
      </c>
      <c r="O24">
        <v>93.940181436047098</v>
      </c>
      <c r="P24">
        <v>50</v>
      </c>
      <c r="Q24">
        <v>1</v>
      </c>
      <c r="R24">
        <v>49</v>
      </c>
      <c r="S24">
        <v>0.98018642899490904</v>
      </c>
      <c r="T24">
        <v>42.318256087196602</v>
      </c>
      <c r="U24">
        <v>0.75302820902489098</v>
      </c>
      <c r="V24">
        <v>37</v>
      </c>
      <c r="W24">
        <v>0.104947010675168</v>
      </c>
      <c r="X24">
        <v>6</v>
      </c>
      <c r="Y24">
        <v>49</v>
      </c>
      <c r="Z24">
        <v>0.98018642899490804</v>
      </c>
      <c r="AA24">
        <v>69.047504600554802</v>
      </c>
      <c r="AB24">
        <v>47</v>
      </c>
      <c r="AC24">
        <v>0.94270711984088096</v>
      </c>
      <c r="AD24">
        <v>2</v>
      </c>
      <c r="AE24">
        <v>3.7479309154028098E-2</v>
      </c>
      <c r="AF24">
        <v>1</v>
      </c>
      <c r="AG24">
        <v>1.98135710050906E-2</v>
      </c>
      <c r="AH24">
        <v>2.73849016257347E-2</v>
      </c>
      <c r="AI24">
        <v>7</v>
      </c>
      <c r="AJ24">
        <v>94.677505383322895</v>
      </c>
      <c r="AK24">
        <v>50</v>
      </c>
      <c r="AL24">
        <v>1</v>
      </c>
      <c r="AM24">
        <v>0</v>
      </c>
      <c r="AN24">
        <v>0</v>
      </c>
      <c r="AO24">
        <v>0</v>
      </c>
      <c r="AP24">
        <v>0</v>
      </c>
      <c r="AQ24">
        <v>50</v>
      </c>
      <c r="AR24">
        <v>1</v>
      </c>
      <c r="AS24">
        <v>0</v>
      </c>
      <c r="AT24">
        <v>0</v>
      </c>
      <c r="AU24">
        <v>0</v>
      </c>
      <c r="AV24">
        <v>0</v>
      </c>
      <c r="AW24">
        <v>50</v>
      </c>
      <c r="AX24">
        <v>1</v>
      </c>
      <c r="AY24">
        <v>95.327461614862301</v>
      </c>
      <c r="AZ24">
        <v>50</v>
      </c>
      <c r="BA24">
        <v>1</v>
      </c>
      <c r="BB24">
        <v>48</v>
      </c>
      <c r="BC24">
        <v>0.96761966250252596</v>
      </c>
      <c r="BD24">
        <v>2</v>
      </c>
      <c r="BE24">
        <v>3.2380337497473301E-2</v>
      </c>
      <c r="BF24">
        <v>92.927424109257004</v>
      </c>
      <c r="BG24">
        <v>90.722470242453895</v>
      </c>
      <c r="BH24">
        <v>92.621360820901003</v>
      </c>
      <c r="BI24">
        <v>91.247348611806004</v>
      </c>
    </row>
    <row r="25" spans="1:61" x14ac:dyDescent="0.25">
      <c r="A25" s="10" t="str">
        <f>VLOOKUP(D25,'Index-Relations'!E:F,2,FALSE)</f>
        <v>ESG</v>
      </c>
      <c r="B25" t="s">
        <v>3450</v>
      </c>
      <c r="C25" s="53" t="s">
        <v>2769</v>
      </c>
      <c r="D25" s="59" t="s">
        <v>2968</v>
      </c>
      <c r="E25" s="59" t="s">
        <v>3477</v>
      </c>
      <c r="F25" t="s">
        <v>12</v>
      </c>
      <c r="G25" t="s">
        <v>11</v>
      </c>
      <c r="H25" t="s">
        <v>13</v>
      </c>
      <c r="I25" s="52">
        <v>45352</v>
      </c>
      <c r="J25" t="s">
        <v>2457</v>
      </c>
      <c r="K25">
        <v>50</v>
      </c>
      <c r="L25">
        <v>95.860103000694806</v>
      </c>
      <c r="M25">
        <v>50</v>
      </c>
      <c r="N25">
        <v>1</v>
      </c>
      <c r="O25">
        <v>94.039918730802498</v>
      </c>
      <c r="P25">
        <v>50</v>
      </c>
      <c r="Q25">
        <v>1</v>
      </c>
      <c r="R25">
        <v>49</v>
      </c>
      <c r="S25">
        <v>0.979779677986786</v>
      </c>
      <c r="T25">
        <v>42.368808870706197</v>
      </c>
      <c r="U25">
        <v>0.737400363239609</v>
      </c>
      <c r="V25">
        <v>36</v>
      </c>
      <c r="W25">
        <v>0.11242162134978</v>
      </c>
      <c r="X25">
        <v>6</v>
      </c>
      <c r="Y25">
        <v>49</v>
      </c>
      <c r="Z25">
        <v>0.979779677986786</v>
      </c>
      <c r="AA25">
        <v>69.804967845279606</v>
      </c>
      <c r="AB25">
        <v>47</v>
      </c>
      <c r="AC25">
        <v>0.94343796331147001</v>
      </c>
      <c r="AD25">
        <v>2</v>
      </c>
      <c r="AE25">
        <v>3.6341714675316203E-2</v>
      </c>
      <c r="AF25">
        <v>1</v>
      </c>
      <c r="AG25">
        <v>2.02203220132132E-2</v>
      </c>
      <c r="AH25">
        <v>6.7441942801822804E-3</v>
      </c>
      <c r="AI25">
        <v>4</v>
      </c>
      <c r="AJ25">
        <v>94.896543939488197</v>
      </c>
      <c r="AK25">
        <v>50</v>
      </c>
      <c r="AL25">
        <v>1</v>
      </c>
      <c r="AM25">
        <v>0</v>
      </c>
      <c r="AN25">
        <v>0</v>
      </c>
      <c r="AO25">
        <v>0</v>
      </c>
      <c r="AP25">
        <v>0</v>
      </c>
      <c r="AQ25">
        <v>50</v>
      </c>
      <c r="AR25">
        <v>1</v>
      </c>
      <c r="AS25">
        <v>0</v>
      </c>
      <c r="AT25">
        <v>0</v>
      </c>
      <c r="AU25">
        <v>0</v>
      </c>
      <c r="AV25">
        <v>0</v>
      </c>
      <c r="AW25">
        <v>50</v>
      </c>
      <c r="AX25">
        <v>1</v>
      </c>
      <c r="AY25">
        <v>95.814752288988799</v>
      </c>
      <c r="AZ25">
        <v>50</v>
      </c>
      <c r="BA25">
        <v>1</v>
      </c>
      <c r="BB25">
        <v>48</v>
      </c>
      <c r="BC25">
        <v>0.96775671168909905</v>
      </c>
      <c r="BD25">
        <v>2</v>
      </c>
      <c r="BE25">
        <v>3.2243288310900203E-2</v>
      </c>
      <c r="BF25">
        <v>93.327371017228998</v>
      </c>
      <c r="BG25">
        <v>90.822684363855998</v>
      </c>
      <c r="BH25">
        <v>93.646893414424</v>
      </c>
      <c r="BI25">
        <v>91.464753990183993</v>
      </c>
    </row>
    <row r="26" spans="1:61" x14ac:dyDescent="0.25">
      <c r="A26" s="10" t="str">
        <f>VLOOKUP(D26,'Index-Relations'!E:F,2,FALSE)</f>
        <v>ESG</v>
      </c>
      <c r="B26" t="s">
        <v>3450</v>
      </c>
      <c r="C26" s="53" t="s">
        <v>2770</v>
      </c>
      <c r="D26" s="59" t="s">
        <v>2968</v>
      </c>
      <c r="E26" s="59" t="s">
        <v>3478</v>
      </c>
      <c r="F26" t="s">
        <v>12</v>
      </c>
      <c r="G26" t="s">
        <v>11</v>
      </c>
      <c r="H26" t="s">
        <v>13</v>
      </c>
      <c r="I26" s="52">
        <v>45323</v>
      </c>
      <c r="J26" t="s">
        <v>2457</v>
      </c>
      <c r="K26">
        <v>51</v>
      </c>
      <c r="L26">
        <v>95.829963642049094</v>
      </c>
      <c r="M26">
        <v>50</v>
      </c>
      <c r="N26">
        <v>1</v>
      </c>
      <c r="O26">
        <v>93.960542531155497</v>
      </c>
      <c r="P26">
        <v>50</v>
      </c>
      <c r="Q26">
        <v>1</v>
      </c>
      <c r="R26">
        <v>49</v>
      </c>
      <c r="S26">
        <v>0.98032963819014196</v>
      </c>
      <c r="T26">
        <v>42.678997683414003</v>
      </c>
      <c r="U26">
        <v>0.67194114490987</v>
      </c>
      <c r="V26">
        <v>36</v>
      </c>
      <c r="W26">
        <v>0.116161242212021</v>
      </c>
      <c r="X26">
        <v>6</v>
      </c>
      <c r="Y26">
        <v>49</v>
      </c>
      <c r="Z26">
        <v>0.98032963819014196</v>
      </c>
      <c r="AA26">
        <v>70.823226905062299</v>
      </c>
      <c r="AB26">
        <v>47</v>
      </c>
      <c r="AC26">
        <v>0.94075682726997001</v>
      </c>
      <c r="AD26">
        <v>2</v>
      </c>
      <c r="AE26">
        <v>3.9572810920171397E-2</v>
      </c>
      <c r="AF26">
        <v>2</v>
      </c>
      <c r="AG26">
        <v>1.9670361809858001E-2</v>
      </c>
      <c r="AH26">
        <v>7.2055914379076701E-3</v>
      </c>
      <c r="AI26">
        <v>4</v>
      </c>
      <c r="AJ26">
        <v>94.789469592412502</v>
      </c>
      <c r="AK26">
        <v>50</v>
      </c>
      <c r="AL26">
        <v>1</v>
      </c>
      <c r="AM26">
        <v>0</v>
      </c>
      <c r="AN26">
        <v>0</v>
      </c>
      <c r="AO26">
        <v>0</v>
      </c>
      <c r="AP26">
        <v>0</v>
      </c>
      <c r="AQ26">
        <v>50</v>
      </c>
      <c r="AR26">
        <v>0.999999999999999</v>
      </c>
      <c r="AS26">
        <v>0</v>
      </c>
      <c r="AT26">
        <v>0</v>
      </c>
      <c r="AU26">
        <v>0</v>
      </c>
      <c r="AV26">
        <v>0</v>
      </c>
      <c r="AW26">
        <v>50</v>
      </c>
      <c r="AX26">
        <v>0.999999999999999</v>
      </c>
      <c r="AY26">
        <v>95.840523095325494</v>
      </c>
      <c r="AZ26">
        <v>50</v>
      </c>
      <c r="BA26">
        <v>1</v>
      </c>
      <c r="BB26">
        <v>48</v>
      </c>
      <c r="BC26">
        <v>0.96549907650989797</v>
      </c>
      <c r="BD26">
        <v>2</v>
      </c>
      <c r="BE26">
        <v>3.45009234901014E-2</v>
      </c>
      <c r="BF26">
        <v>93.312201372754004</v>
      </c>
      <c r="BG26">
        <v>90.780184751909005</v>
      </c>
      <c r="BH26">
        <v>93.699610448859005</v>
      </c>
      <c r="BI26">
        <v>91.454953885094</v>
      </c>
    </row>
    <row r="27" spans="1:61" x14ac:dyDescent="0.25">
      <c r="A27" s="10" t="str">
        <f>VLOOKUP(D27,'Index-Relations'!E:F,2,FALSE)</f>
        <v>ESG</v>
      </c>
      <c r="B27" t="s">
        <v>3450</v>
      </c>
      <c r="C27" s="53" t="s">
        <v>2760</v>
      </c>
      <c r="D27" s="59" t="s">
        <v>2969</v>
      </c>
      <c r="E27" s="59" t="s">
        <v>3479</v>
      </c>
      <c r="F27" t="s">
        <v>27</v>
      </c>
      <c r="G27" t="s">
        <v>26</v>
      </c>
      <c r="H27" t="s">
        <v>28</v>
      </c>
      <c r="I27" s="52">
        <v>45659</v>
      </c>
      <c r="J27" t="s">
        <v>2457</v>
      </c>
      <c r="K27">
        <v>58</v>
      </c>
      <c r="L27" s="73">
        <v>60.395355157002001</v>
      </c>
      <c r="M27">
        <v>58</v>
      </c>
      <c r="N27">
        <v>1</v>
      </c>
      <c r="O27" s="73">
        <v>59.608241638580999</v>
      </c>
      <c r="P27">
        <v>58</v>
      </c>
      <c r="Q27">
        <v>1</v>
      </c>
      <c r="R27">
        <v>57</v>
      </c>
      <c r="S27">
        <v>0.99408157824340404</v>
      </c>
      <c r="T27">
        <v>52.081736895628097</v>
      </c>
      <c r="U27">
        <v>0.97272945650692799</v>
      </c>
      <c r="V27">
        <v>56</v>
      </c>
      <c r="W27">
        <v>0</v>
      </c>
      <c r="X27">
        <v>0</v>
      </c>
      <c r="Y27">
        <v>58</v>
      </c>
      <c r="Z27">
        <v>0.999999999999999</v>
      </c>
      <c r="AA27">
        <v>56.594462592311402</v>
      </c>
      <c r="AB27">
        <v>53</v>
      </c>
      <c r="AC27">
        <v>0.95463728177057094</v>
      </c>
      <c r="AD27">
        <v>5</v>
      </c>
      <c r="AE27">
        <v>4.5362718229428597E-2</v>
      </c>
      <c r="AF27">
        <v>0</v>
      </c>
      <c r="AG27">
        <v>3.1225E-16</v>
      </c>
      <c r="AH27">
        <v>7.6713783075576705E-2</v>
      </c>
      <c r="AI27">
        <v>18</v>
      </c>
      <c r="AJ27" s="73">
        <v>55.751584994706903</v>
      </c>
      <c r="AK27">
        <v>58</v>
      </c>
      <c r="AL27">
        <v>1</v>
      </c>
      <c r="AM27">
        <v>0</v>
      </c>
      <c r="AN27">
        <v>0</v>
      </c>
      <c r="AO27">
        <v>0</v>
      </c>
      <c r="AP27">
        <v>0</v>
      </c>
      <c r="AQ27">
        <v>58</v>
      </c>
      <c r="AR27">
        <v>1</v>
      </c>
      <c r="AS27">
        <v>0</v>
      </c>
      <c r="AT27">
        <v>0</v>
      </c>
      <c r="AU27">
        <v>0</v>
      </c>
      <c r="AV27">
        <v>0</v>
      </c>
      <c r="AW27">
        <v>58</v>
      </c>
      <c r="AX27">
        <v>1</v>
      </c>
      <c r="AY27" s="73">
        <v>65.710130696085002</v>
      </c>
      <c r="AZ27">
        <v>58</v>
      </c>
      <c r="BA27">
        <v>1</v>
      </c>
      <c r="BB27">
        <v>57</v>
      </c>
      <c r="BC27">
        <v>0.99575582873820101</v>
      </c>
      <c r="BD27">
        <v>1</v>
      </c>
      <c r="BE27">
        <v>4.2441712617980899E-3</v>
      </c>
      <c r="BF27">
        <v>60.395355157002001</v>
      </c>
      <c r="BG27">
        <v>59.608241638580999</v>
      </c>
      <c r="BH27">
        <v>65.710130696085002</v>
      </c>
      <c r="BI27">
        <v>55.751584994706903</v>
      </c>
    </row>
    <row r="28" spans="1:61" x14ac:dyDescent="0.25">
      <c r="A28" s="10" t="str">
        <f>VLOOKUP(D28,'Index-Relations'!E:F,2,FALSE)</f>
        <v>ESG</v>
      </c>
      <c r="B28" t="s">
        <v>3450</v>
      </c>
      <c r="C28" s="53" t="s">
        <v>2761</v>
      </c>
      <c r="D28" s="59" t="s">
        <v>2969</v>
      </c>
      <c r="E28" s="59" t="s">
        <v>3480</v>
      </c>
      <c r="F28" t="s">
        <v>27</v>
      </c>
      <c r="G28" t="s">
        <v>26</v>
      </c>
      <c r="H28" t="s">
        <v>28</v>
      </c>
      <c r="I28" s="52">
        <v>45628</v>
      </c>
      <c r="J28" t="s">
        <v>2457</v>
      </c>
      <c r="K28">
        <v>73</v>
      </c>
      <c r="L28" s="73">
        <v>60.796679365277001</v>
      </c>
      <c r="M28">
        <v>73</v>
      </c>
      <c r="N28">
        <v>1</v>
      </c>
      <c r="O28" s="73">
        <v>59.899309469927999</v>
      </c>
      <c r="P28">
        <v>73</v>
      </c>
      <c r="Q28">
        <v>1</v>
      </c>
      <c r="R28">
        <v>71</v>
      </c>
      <c r="S28">
        <v>0.99313388377200895</v>
      </c>
      <c r="T28">
        <v>49.974176110337602</v>
      </c>
      <c r="U28">
        <v>0.96628599422942796</v>
      </c>
      <c r="V28">
        <v>67</v>
      </c>
      <c r="W28">
        <v>0</v>
      </c>
      <c r="X28">
        <v>0</v>
      </c>
      <c r="Y28">
        <v>73</v>
      </c>
      <c r="Z28">
        <v>1</v>
      </c>
      <c r="AA28">
        <v>51.219404467879897</v>
      </c>
      <c r="AB28">
        <v>65</v>
      </c>
      <c r="AC28">
        <v>0.88935071493795304</v>
      </c>
      <c r="AD28">
        <v>8</v>
      </c>
      <c r="AE28">
        <v>0.11064928506204599</v>
      </c>
      <c r="AF28">
        <v>0</v>
      </c>
      <c r="AG28">
        <v>9.7139999999999999E-17</v>
      </c>
      <c r="AH28">
        <v>9.1150365586764398E-2</v>
      </c>
      <c r="AI28">
        <v>18</v>
      </c>
      <c r="AJ28" s="73">
        <v>57.050243600445</v>
      </c>
      <c r="AK28">
        <v>73</v>
      </c>
      <c r="AL28">
        <v>1</v>
      </c>
      <c r="AM28">
        <v>0</v>
      </c>
      <c r="AN28">
        <v>0</v>
      </c>
      <c r="AO28">
        <v>0</v>
      </c>
      <c r="AP28">
        <v>0</v>
      </c>
      <c r="AQ28">
        <v>73</v>
      </c>
      <c r="AR28">
        <v>1</v>
      </c>
      <c r="AS28">
        <v>0</v>
      </c>
      <c r="AT28">
        <v>0</v>
      </c>
      <c r="AU28">
        <v>0</v>
      </c>
      <c r="AV28">
        <v>0</v>
      </c>
      <c r="AW28">
        <v>73</v>
      </c>
      <c r="AX28">
        <v>0.999999999999999</v>
      </c>
      <c r="AY28" s="73">
        <v>65.332083535543006</v>
      </c>
      <c r="AZ28">
        <v>73</v>
      </c>
      <c r="BA28">
        <v>1</v>
      </c>
      <c r="BB28">
        <v>72</v>
      </c>
      <c r="BC28">
        <v>0.99521682388812405</v>
      </c>
      <c r="BD28">
        <v>1</v>
      </c>
      <c r="BE28">
        <v>4.7831761118759097E-3</v>
      </c>
      <c r="BF28">
        <v>60.796679365277001</v>
      </c>
      <c r="BG28">
        <v>59.899309469927999</v>
      </c>
      <c r="BH28">
        <v>65.332083535543006</v>
      </c>
      <c r="BI28">
        <v>57.050243600445</v>
      </c>
    </row>
    <row r="29" spans="1:61" x14ac:dyDescent="0.25">
      <c r="A29" s="10" t="str">
        <f>VLOOKUP(D29,'Index-Relations'!E:F,2,FALSE)</f>
        <v>ESG</v>
      </c>
      <c r="B29" t="s">
        <v>3450</v>
      </c>
      <c r="C29" s="53" t="s">
        <v>2762</v>
      </c>
      <c r="D29" s="59" t="s">
        <v>2969</v>
      </c>
      <c r="E29" s="59" t="s">
        <v>3481</v>
      </c>
      <c r="F29" t="s">
        <v>27</v>
      </c>
      <c r="G29" t="s">
        <v>26</v>
      </c>
      <c r="H29" t="s">
        <v>28</v>
      </c>
      <c r="I29" s="52">
        <v>45597</v>
      </c>
      <c r="J29" t="s">
        <v>2457</v>
      </c>
      <c r="K29">
        <v>73</v>
      </c>
      <c r="L29" s="73">
        <v>60.800460998288898</v>
      </c>
      <c r="M29">
        <v>73</v>
      </c>
      <c r="N29">
        <v>1</v>
      </c>
      <c r="O29" s="73">
        <v>59.948110387035896</v>
      </c>
      <c r="P29">
        <v>73</v>
      </c>
      <c r="Q29">
        <v>1</v>
      </c>
      <c r="R29">
        <v>71</v>
      </c>
      <c r="S29">
        <v>0.99371027051748595</v>
      </c>
      <c r="T29">
        <v>49.891453185130999</v>
      </c>
      <c r="U29">
        <v>0.95452294590749598</v>
      </c>
      <c r="V29">
        <v>67</v>
      </c>
      <c r="W29">
        <v>0</v>
      </c>
      <c r="X29">
        <v>0</v>
      </c>
      <c r="Y29">
        <v>73</v>
      </c>
      <c r="Z29">
        <v>0.999999999999999</v>
      </c>
      <c r="AA29">
        <v>53.269572850385003</v>
      </c>
      <c r="AB29">
        <v>65</v>
      </c>
      <c r="AC29">
        <v>0.89083908875079099</v>
      </c>
      <c r="AD29">
        <v>8</v>
      </c>
      <c r="AE29">
        <v>0.109160911249208</v>
      </c>
      <c r="AF29">
        <v>0</v>
      </c>
      <c r="AG29">
        <v>0</v>
      </c>
      <c r="AH29">
        <v>0.101111873863191</v>
      </c>
      <c r="AI29">
        <v>18</v>
      </c>
      <c r="AJ29" s="73">
        <v>56.975613423267902</v>
      </c>
      <c r="AK29">
        <v>73</v>
      </c>
      <c r="AL29">
        <v>1</v>
      </c>
      <c r="AM29">
        <v>0</v>
      </c>
      <c r="AN29">
        <v>0</v>
      </c>
      <c r="AO29">
        <v>0</v>
      </c>
      <c r="AP29">
        <v>0</v>
      </c>
      <c r="AQ29">
        <v>73</v>
      </c>
      <c r="AR29">
        <v>0.999999999999999</v>
      </c>
      <c r="AS29">
        <v>0</v>
      </c>
      <c r="AT29">
        <v>0</v>
      </c>
      <c r="AU29">
        <v>0</v>
      </c>
      <c r="AV29">
        <v>0</v>
      </c>
      <c r="AW29">
        <v>73</v>
      </c>
      <c r="AX29">
        <v>0.999999999999999</v>
      </c>
      <c r="AY29" s="73">
        <v>65.402030588987998</v>
      </c>
      <c r="AZ29">
        <v>73</v>
      </c>
      <c r="BA29">
        <v>1</v>
      </c>
      <c r="BB29">
        <v>72</v>
      </c>
      <c r="BC29">
        <v>0.99455724470638096</v>
      </c>
      <c r="BD29">
        <v>1</v>
      </c>
      <c r="BE29">
        <v>5.44275529361876E-3</v>
      </c>
      <c r="BF29">
        <v>60.800460998288898</v>
      </c>
      <c r="BG29">
        <v>59.948110387035896</v>
      </c>
      <c r="BH29">
        <v>65.402030588987998</v>
      </c>
      <c r="BI29">
        <v>56.975613423267902</v>
      </c>
    </row>
    <row r="30" spans="1:61" x14ac:dyDescent="0.25">
      <c r="A30" s="10" t="str">
        <f>VLOOKUP(D30,'Index-Relations'!E:F,2,FALSE)</f>
        <v>ESG</v>
      </c>
      <c r="B30" t="s">
        <v>3450</v>
      </c>
      <c r="C30" s="53" t="s">
        <v>2763</v>
      </c>
      <c r="D30" s="59" t="s">
        <v>2969</v>
      </c>
      <c r="E30" s="59" t="s">
        <v>3482</v>
      </c>
      <c r="F30" t="s">
        <v>27</v>
      </c>
      <c r="G30" t="s">
        <v>26</v>
      </c>
      <c r="H30" t="s">
        <v>28</v>
      </c>
      <c r="I30" s="52">
        <v>45566</v>
      </c>
      <c r="J30" t="s">
        <v>2457</v>
      </c>
      <c r="K30">
        <v>73</v>
      </c>
      <c r="L30" s="73">
        <v>60.9499017021189</v>
      </c>
      <c r="M30">
        <v>73</v>
      </c>
      <c r="N30">
        <v>1</v>
      </c>
      <c r="O30" s="73">
        <v>59.974667719823998</v>
      </c>
      <c r="P30">
        <v>73</v>
      </c>
      <c r="Q30">
        <v>1</v>
      </c>
      <c r="R30">
        <v>71</v>
      </c>
      <c r="S30">
        <v>0.99407417296886402</v>
      </c>
      <c r="T30">
        <v>49.622184953227197</v>
      </c>
      <c r="U30">
        <v>0.95278619346576199</v>
      </c>
      <c r="V30">
        <v>67</v>
      </c>
      <c r="W30">
        <v>0</v>
      </c>
      <c r="X30">
        <v>0</v>
      </c>
      <c r="Y30">
        <v>73</v>
      </c>
      <c r="Z30">
        <v>1</v>
      </c>
      <c r="AA30">
        <v>50.0604459238224</v>
      </c>
      <c r="AB30">
        <v>67</v>
      </c>
      <c r="AC30">
        <v>0.96766180378381506</v>
      </c>
      <c r="AD30">
        <v>6</v>
      </c>
      <c r="AE30">
        <v>3.2338196216184403E-2</v>
      </c>
      <c r="AF30">
        <v>0</v>
      </c>
      <c r="AG30">
        <v>0</v>
      </c>
      <c r="AH30">
        <v>8.2163894636125195E-2</v>
      </c>
      <c r="AI30">
        <v>18</v>
      </c>
      <c r="AJ30" s="73">
        <v>57.189248410207902</v>
      </c>
      <c r="AK30">
        <v>73</v>
      </c>
      <c r="AL30">
        <v>1</v>
      </c>
      <c r="AM30">
        <v>0</v>
      </c>
      <c r="AN30">
        <v>0</v>
      </c>
      <c r="AO30">
        <v>0</v>
      </c>
      <c r="AP30">
        <v>0</v>
      </c>
      <c r="AQ30">
        <v>73</v>
      </c>
      <c r="AR30">
        <v>1</v>
      </c>
      <c r="AS30">
        <v>0</v>
      </c>
      <c r="AT30">
        <v>0</v>
      </c>
      <c r="AU30">
        <v>0</v>
      </c>
      <c r="AV30">
        <v>0</v>
      </c>
      <c r="AW30">
        <v>73</v>
      </c>
      <c r="AX30">
        <v>0.999999999999999</v>
      </c>
      <c r="AY30" s="73">
        <v>65.658787070955</v>
      </c>
      <c r="AZ30">
        <v>73</v>
      </c>
      <c r="BA30">
        <v>1</v>
      </c>
      <c r="BB30">
        <v>72</v>
      </c>
      <c r="BC30">
        <v>0.99436718717489403</v>
      </c>
      <c r="BD30">
        <v>1</v>
      </c>
      <c r="BE30">
        <v>5.6328128251054901E-3</v>
      </c>
      <c r="BF30">
        <v>60.9499017021189</v>
      </c>
      <c r="BG30">
        <v>59.974667719823998</v>
      </c>
      <c r="BH30">
        <v>65.658787070955</v>
      </c>
      <c r="BI30">
        <v>57.189248410207902</v>
      </c>
    </row>
    <row r="31" spans="1:61" x14ac:dyDescent="0.25">
      <c r="A31" s="10" t="str">
        <f>VLOOKUP(D31,'Index-Relations'!E:F,2,FALSE)</f>
        <v>ESG</v>
      </c>
      <c r="B31" t="s">
        <v>3450</v>
      </c>
      <c r="C31" s="53" t="s">
        <v>2764</v>
      </c>
      <c r="D31" s="59" t="s">
        <v>2969</v>
      </c>
      <c r="E31" s="59" t="s">
        <v>3483</v>
      </c>
      <c r="F31" t="s">
        <v>27</v>
      </c>
      <c r="G31" t="s">
        <v>26</v>
      </c>
      <c r="H31" t="s">
        <v>28</v>
      </c>
      <c r="I31" s="52">
        <v>45537</v>
      </c>
      <c r="J31" t="s">
        <v>2457</v>
      </c>
      <c r="K31">
        <v>57</v>
      </c>
      <c r="L31" s="73">
        <v>64.885308661275999</v>
      </c>
      <c r="M31">
        <v>56</v>
      </c>
      <c r="N31">
        <v>0.99684047929084096</v>
      </c>
      <c r="O31" s="73">
        <v>63.487289262585897</v>
      </c>
      <c r="P31">
        <v>56</v>
      </c>
      <c r="Q31">
        <v>0.99684047929084096</v>
      </c>
      <c r="R31">
        <v>56</v>
      </c>
      <c r="S31">
        <v>0.99328738096895397</v>
      </c>
      <c r="T31">
        <v>51.177324036761902</v>
      </c>
      <c r="U31">
        <v>0.96038660921486596</v>
      </c>
      <c r="V31">
        <v>53</v>
      </c>
      <c r="W31">
        <v>0</v>
      </c>
      <c r="X31">
        <v>0</v>
      </c>
      <c r="Y31">
        <v>57</v>
      </c>
      <c r="Z31">
        <v>0.999999999999999</v>
      </c>
      <c r="AA31">
        <v>48.084183793972301</v>
      </c>
      <c r="AB31">
        <v>53</v>
      </c>
      <c r="AC31">
        <v>0.96850472714432401</v>
      </c>
      <c r="AD31">
        <v>4</v>
      </c>
      <c r="AE31">
        <v>3.1495272855675598E-2</v>
      </c>
      <c r="AF31">
        <v>0</v>
      </c>
      <c r="AG31">
        <v>0</v>
      </c>
      <c r="AH31">
        <v>6.3954862005297E-2</v>
      </c>
      <c r="AI31">
        <v>16</v>
      </c>
      <c r="AJ31" s="73">
        <v>60.570027034468502</v>
      </c>
      <c r="AK31">
        <v>56</v>
      </c>
      <c r="AL31">
        <v>0.99684047929084096</v>
      </c>
      <c r="AM31">
        <v>0</v>
      </c>
      <c r="AN31">
        <v>0</v>
      </c>
      <c r="AO31">
        <v>0</v>
      </c>
      <c r="AP31">
        <v>0</v>
      </c>
      <c r="AQ31">
        <v>57</v>
      </c>
      <c r="AR31">
        <v>0.999999999999999</v>
      </c>
      <c r="AS31">
        <v>0</v>
      </c>
      <c r="AT31">
        <v>0</v>
      </c>
      <c r="AU31">
        <v>0</v>
      </c>
      <c r="AV31">
        <v>0</v>
      </c>
      <c r="AW31">
        <v>57</v>
      </c>
      <c r="AX31">
        <v>1</v>
      </c>
      <c r="AY31" s="73">
        <v>69.744919718332596</v>
      </c>
      <c r="AZ31">
        <v>56</v>
      </c>
      <c r="BA31">
        <v>0.99684047929084096</v>
      </c>
      <c r="BB31">
        <v>56</v>
      </c>
      <c r="BC31">
        <v>0.993241343140989</v>
      </c>
      <c r="BD31">
        <v>1</v>
      </c>
      <c r="BE31">
        <v>6.7586568590101504E-3</v>
      </c>
      <c r="BF31">
        <v>64.885308661275999</v>
      </c>
      <c r="BG31">
        <v>63.487289262585897</v>
      </c>
      <c r="BH31">
        <v>69.744919718332596</v>
      </c>
      <c r="BI31">
        <v>60.570027034468502</v>
      </c>
    </row>
    <row r="32" spans="1:61" x14ac:dyDescent="0.25">
      <c r="A32" s="10" t="str">
        <f>VLOOKUP(D32,'Index-Relations'!E:F,2,FALSE)</f>
        <v>ESG</v>
      </c>
      <c r="B32" t="s">
        <v>3450</v>
      </c>
      <c r="C32" s="53" t="s">
        <v>3350</v>
      </c>
      <c r="D32" s="59" t="s">
        <v>2969</v>
      </c>
      <c r="E32" s="59" t="s">
        <v>3484</v>
      </c>
      <c r="F32" t="s">
        <v>27</v>
      </c>
      <c r="G32" t="s">
        <v>26</v>
      </c>
      <c r="H32" t="s">
        <v>28</v>
      </c>
      <c r="I32" s="52">
        <v>45505</v>
      </c>
      <c r="J32" t="s">
        <v>2457</v>
      </c>
      <c r="K32">
        <v>57</v>
      </c>
      <c r="L32" s="73">
        <v>64.636848682347505</v>
      </c>
      <c r="M32">
        <v>56</v>
      </c>
      <c r="N32">
        <v>0.99646467559873597</v>
      </c>
      <c r="O32" s="73">
        <v>63.189477504030698</v>
      </c>
      <c r="P32">
        <v>56</v>
      </c>
      <c r="Q32">
        <v>0.99646467559873597</v>
      </c>
      <c r="R32">
        <v>56</v>
      </c>
      <c r="S32">
        <v>0.99369011870911494</v>
      </c>
      <c r="T32">
        <v>51.410802727845798</v>
      </c>
      <c r="U32">
        <v>0.96393351849699604</v>
      </c>
      <c r="V32">
        <v>53</v>
      </c>
      <c r="W32">
        <v>0</v>
      </c>
      <c r="X32">
        <v>0</v>
      </c>
      <c r="Y32">
        <v>57</v>
      </c>
      <c r="Z32">
        <v>1</v>
      </c>
      <c r="AA32">
        <v>49.1763764312036</v>
      </c>
      <c r="AB32">
        <v>53</v>
      </c>
      <c r="AC32">
        <v>0.96786765684404796</v>
      </c>
      <c r="AD32">
        <v>4</v>
      </c>
      <c r="AE32">
        <v>3.21323431559516E-2</v>
      </c>
      <c r="AF32">
        <v>0</v>
      </c>
      <c r="AG32">
        <v>0</v>
      </c>
      <c r="AH32">
        <v>6.4849367216738493E-2</v>
      </c>
      <c r="AI32">
        <v>17</v>
      </c>
      <c r="AJ32" s="73">
        <v>60.242928807599498</v>
      </c>
      <c r="AK32">
        <v>56</v>
      </c>
      <c r="AL32">
        <v>0.99646467559873597</v>
      </c>
      <c r="AM32">
        <v>0</v>
      </c>
      <c r="AN32">
        <v>0</v>
      </c>
      <c r="AO32">
        <v>0</v>
      </c>
      <c r="AP32">
        <v>0</v>
      </c>
      <c r="AQ32">
        <v>57</v>
      </c>
      <c r="AR32">
        <v>0.999999999999999</v>
      </c>
      <c r="AS32">
        <v>0</v>
      </c>
      <c r="AT32">
        <v>0</v>
      </c>
      <c r="AU32">
        <v>0</v>
      </c>
      <c r="AV32">
        <v>0</v>
      </c>
      <c r="AW32">
        <v>57</v>
      </c>
      <c r="AX32">
        <v>1</v>
      </c>
      <c r="AY32" s="73">
        <v>69.912117800700102</v>
      </c>
      <c r="AZ32">
        <v>56</v>
      </c>
      <c r="BA32">
        <v>0.99646467559873597</v>
      </c>
      <c r="BB32">
        <v>56</v>
      </c>
      <c r="BC32">
        <v>0.99334321549744198</v>
      </c>
      <c r="BD32">
        <v>1</v>
      </c>
      <c r="BE32">
        <v>6.6567845025574199E-3</v>
      </c>
      <c r="BF32">
        <v>64.636848682347505</v>
      </c>
      <c r="BG32">
        <v>63.189477504030698</v>
      </c>
      <c r="BH32">
        <v>69.912117800700102</v>
      </c>
      <c r="BI32">
        <v>60.242928807599498</v>
      </c>
    </row>
    <row r="33" spans="1:61" x14ac:dyDescent="0.25">
      <c r="A33" s="10" t="str">
        <f>VLOOKUP(D33,'Index-Relations'!E:F,2,FALSE)</f>
        <v>ESG</v>
      </c>
      <c r="B33" t="s">
        <v>3450</v>
      </c>
      <c r="C33" s="53" t="s">
        <v>2765</v>
      </c>
      <c r="D33" s="59" t="s">
        <v>2969</v>
      </c>
      <c r="E33" s="59" t="s">
        <v>3485</v>
      </c>
      <c r="F33" t="s">
        <v>27</v>
      </c>
      <c r="G33" t="s">
        <v>26</v>
      </c>
      <c r="H33" t="s">
        <v>28</v>
      </c>
      <c r="I33" s="52">
        <v>45474</v>
      </c>
      <c r="J33" t="s">
        <v>2457</v>
      </c>
      <c r="K33">
        <v>57</v>
      </c>
      <c r="L33" s="73">
        <v>64.853976538218106</v>
      </c>
      <c r="M33">
        <v>56</v>
      </c>
      <c r="N33">
        <v>0.99597675300968802</v>
      </c>
      <c r="O33" s="73">
        <v>63.455294939199497</v>
      </c>
      <c r="P33">
        <v>56</v>
      </c>
      <c r="Q33">
        <v>0.99597675300968802</v>
      </c>
      <c r="R33">
        <v>56</v>
      </c>
      <c r="S33">
        <v>0.99340515526464201</v>
      </c>
      <c r="T33">
        <v>51.298909014370899</v>
      </c>
      <c r="U33">
        <v>0.96313511290373699</v>
      </c>
      <c r="V33">
        <v>52</v>
      </c>
      <c r="W33">
        <v>0</v>
      </c>
      <c r="X33">
        <v>0</v>
      </c>
      <c r="Y33">
        <v>56</v>
      </c>
      <c r="Z33">
        <v>0.95547563812862102</v>
      </c>
      <c r="AA33">
        <v>49.264707893988998</v>
      </c>
      <c r="AB33">
        <v>52</v>
      </c>
      <c r="AC33">
        <v>0.92435043207267897</v>
      </c>
      <c r="AD33">
        <v>4</v>
      </c>
      <c r="AE33">
        <v>3.1125206055942801E-2</v>
      </c>
      <c r="AF33">
        <v>1</v>
      </c>
      <c r="AG33">
        <v>4.45243618713781E-2</v>
      </c>
      <c r="AH33">
        <v>2.9332787991684199E-2</v>
      </c>
      <c r="AI33">
        <v>16</v>
      </c>
      <c r="AJ33" s="73">
        <v>60.487504592948099</v>
      </c>
      <c r="AK33">
        <v>56</v>
      </c>
      <c r="AL33">
        <v>0.99597675300968802</v>
      </c>
      <c r="AM33">
        <v>0</v>
      </c>
      <c r="AN33">
        <v>0</v>
      </c>
      <c r="AO33">
        <v>0</v>
      </c>
      <c r="AP33">
        <v>0</v>
      </c>
      <c r="AQ33">
        <v>57</v>
      </c>
      <c r="AR33">
        <v>1</v>
      </c>
      <c r="AS33">
        <v>0</v>
      </c>
      <c r="AT33">
        <v>0</v>
      </c>
      <c r="AU33">
        <v>0</v>
      </c>
      <c r="AV33">
        <v>0</v>
      </c>
      <c r="AW33">
        <v>57</v>
      </c>
      <c r="AX33">
        <v>0.999999999999999</v>
      </c>
      <c r="AY33" s="73">
        <v>69.9965946094364</v>
      </c>
      <c r="AZ33">
        <v>56</v>
      </c>
      <c r="BA33">
        <v>0.99597675300968802</v>
      </c>
      <c r="BB33">
        <v>56</v>
      </c>
      <c r="BC33">
        <v>0.99344534469833601</v>
      </c>
      <c r="BD33">
        <v>1</v>
      </c>
      <c r="BE33">
        <v>6.5546553016635704E-3</v>
      </c>
      <c r="BF33">
        <v>64.853976538218106</v>
      </c>
      <c r="BG33">
        <v>63.455294939199497</v>
      </c>
      <c r="BH33">
        <v>69.9965946094364</v>
      </c>
      <c r="BI33">
        <v>60.487504592948099</v>
      </c>
    </row>
    <row r="34" spans="1:61" x14ac:dyDescent="0.25">
      <c r="A34" s="10" t="str">
        <f>VLOOKUP(D34,'Index-Relations'!E:F,2,FALSE)</f>
        <v>ESG</v>
      </c>
      <c r="B34" t="s">
        <v>3450</v>
      </c>
      <c r="C34" s="53" t="s">
        <v>2766</v>
      </c>
      <c r="D34" s="59" t="s">
        <v>2969</v>
      </c>
      <c r="E34" s="59" t="s">
        <v>3486</v>
      </c>
      <c r="F34" t="s">
        <v>27</v>
      </c>
      <c r="G34" t="s">
        <v>26</v>
      </c>
      <c r="H34" t="s">
        <v>28</v>
      </c>
      <c r="I34" s="52">
        <v>45446</v>
      </c>
      <c r="J34" t="s">
        <v>2457</v>
      </c>
      <c r="K34">
        <v>67</v>
      </c>
      <c r="L34" s="73">
        <v>66.012307810716706</v>
      </c>
      <c r="M34">
        <v>66</v>
      </c>
      <c r="N34">
        <v>0.99674370651280897</v>
      </c>
      <c r="O34" s="73">
        <v>63.914230273024501</v>
      </c>
      <c r="P34">
        <v>66</v>
      </c>
      <c r="Q34">
        <v>0.99674370651280897</v>
      </c>
      <c r="R34">
        <v>66</v>
      </c>
      <c r="S34">
        <v>0.98791116048167504</v>
      </c>
      <c r="T34">
        <v>45.5006810418122</v>
      </c>
      <c r="U34">
        <v>0.93887550347002302</v>
      </c>
      <c r="V34">
        <v>62</v>
      </c>
      <c r="W34">
        <v>9.0743247931818097E-5</v>
      </c>
      <c r="X34">
        <v>1</v>
      </c>
      <c r="Y34">
        <v>66</v>
      </c>
      <c r="Z34">
        <v>0.96143133494117505</v>
      </c>
      <c r="AA34">
        <v>37.538809206620002</v>
      </c>
      <c r="AB34">
        <v>60</v>
      </c>
      <c r="AC34">
        <v>0.92668955490661997</v>
      </c>
      <c r="AD34">
        <v>6</v>
      </c>
      <c r="AE34">
        <v>3.47417800345549E-2</v>
      </c>
      <c r="AF34">
        <v>1</v>
      </c>
      <c r="AG34">
        <v>3.8568665058824302E-2</v>
      </c>
      <c r="AH34">
        <v>3.1144302521202701E-2</v>
      </c>
      <c r="AI34">
        <v>16</v>
      </c>
      <c r="AJ34" s="73">
        <v>62.894498116255903</v>
      </c>
      <c r="AK34">
        <v>66</v>
      </c>
      <c r="AL34">
        <v>0.99674370651280897</v>
      </c>
      <c r="AM34">
        <v>0</v>
      </c>
      <c r="AN34">
        <v>0</v>
      </c>
      <c r="AO34">
        <v>0</v>
      </c>
      <c r="AP34">
        <v>0</v>
      </c>
      <c r="AQ34">
        <v>67</v>
      </c>
      <c r="AR34">
        <v>1</v>
      </c>
      <c r="AS34">
        <v>0</v>
      </c>
      <c r="AT34">
        <v>0</v>
      </c>
      <c r="AU34">
        <v>0</v>
      </c>
      <c r="AV34">
        <v>0</v>
      </c>
      <c r="AW34">
        <v>67</v>
      </c>
      <c r="AX34">
        <v>1</v>
      </c>
      <c r="AY34" s="73">
        <v>71.069691878778102</v>
      </c>
      <c r="AZ34">
        <v>66</v>
      </c>
      <c r="BA34">
        <v>0.99674370651280897</v>
      </c>
      <c r="BB34">
        <v>66</v>
      </c>
      <c r="BC34">
        <v>0.99231425197523504</v>
      </c>
      <c r="BD34">
        <v>1</v>
      </c>
      <c r="BE34">
        <v>7.6857480247649098E-3</v>
      </c>
      <c r="BF34">
        <v>66.012307810716706</v>
      </c>
      <c r="BG34">
        <v>63.914230273024501</v>
      </c>
      <c r="BH34">
        <v>71.069691878778102</v>
      </c>
      <c r="BI34">
        <v>62.894498116255903</v>
      </c>
    </row>
    <row r="35" spans="1:61" x14ac:dyDescent="0.25">
      <c r="A35" s="10" t="str">
        <f>VLOOKUP(D35,'Index-Relations'!E:F,2,FALSE)</f>
        <v>ESG</v>
      </c>
      <c r="B35" t="s">
        <v>3450</v>
      </c>
      <c r="C35" s="53" t="s">
        <v>2767</v>
      </c>
      <c r="D35" s="59" t="s">
        <v>2969</v>
      </c>
      <c r="E35" s="59" t="s">
        <v>3487</v>
      </c>
      <c r="F35" t="s">
        <v>27</v>
      </c>
      <c r="G35" t="s">
        <v>26</v>
      </c>
      <c r="H35" t="s">
        <v>28</v>
      </c>
      <c r="I35" s="52">
        <v>45413</v>
      </c>
      <c r="J35" t="s">
        <v>2457</v>
      </c>
      <c r="K35">
        <v>67</v>
      </c>
      <c r="L35" s="73">
        <v>66.278955755646905</v>
      </c>
      <c r="M35">
        <v>66</v>
      </c>
      <c r="N35">
        <v>0.99704614790228896</v>
      </c>
      <c r="O35" s="73">
        <v>64.185501348294395</v>
      </c>
      <c r="P35">
        <v>66</v>
      </c>
      <c r="Q35">
        <v>0.99704614790228896</v>
      </c>
      <c r="R35">
        <v>66</v>
      </c>
      <c r="S35">
        <v>0.98767195732984003</v>
      </c>
      <c r="T35">
        <v>45.557024995479601</v>
      </c>
      <c r="U35">
        <v>0.94149693054153205</v>
      </c>
      <c r="V35">
        <v>62</v>
      </c>
      <c r="W35">
        <v>9.1262842492773402E-5</v>
      </c>
      <c r="X35">
        <v>1</v>
      </c>
      <c r="Y35">
        <v>66</v>
      </c>
      <c r="Z35">
        <v>0.96507218188518895</v>
      </c>
      <c r="AA35">
        <v>38.951504813676699</v>
      </c>
      <c r="AB35">
        <v>60</v>
      </c>
      <c r="AC35">
        <v>0.92989119645462004</v>
      </c>
      <c r="AD35">
        <v>6</v>
      </c>
      <c r="AE35">
        <v>3.5180985430568398E-2</v>
      </c>
      <c r="AF35">
        <v>1</v>
      </c>
      <c r="AG35">
        <v>3.4927818114811E-2</v>
      </c>
      <c r="AH35">
        <v>3.0402002698585898E-2</v>
      </c>
      <c r="AI35">
        <v>16</v>
      </c>
      <c r="AJ35" s="73">
        <v>63.244491048911399</v>
      </c>
      <c r="AK35">
        <v>66</v>
      </c>
      <c r="AL35">
        <v>0.99704614790228896</v>
      </c>
      <c r="AM35">
        <v>0</v>
      </c>
      <c r="AN35">
        <v>0</v>
      </c>
      <c r="AO35">
        <v>0</v>
      </c>
      <c r="AP35">
        <v>0</v>
      </c>
      <c r="AQ35">
        <v>67</v>
      </c>
      <c r="AR35">
        <v>0.999999999999999</v>
      </c>
      <c r="AS35">
        <v>0</v>
      </c>
      <c r="AT35">
        <v>0</v>
      </c>
      <c r="AU35">
        <v>0</v>
      </c>
      <c r="AV35">
        <v>0</v>
      </c>
      <c r="AW35">
        <v>67</v>
      </c>
      <c r="AX35">
        <v>1</v>
      </c>
      <c r="AY35" s="73">
        <v>71.173237439141602</v>
      </c>
      <c r="AZ35">
        <v>66</v>
      </c>
      <c r="BA35">
        <v>0.99704614790228896</v>
      </c>
      <c r="BB35">
        <v>66</v>
      </c>
      <c r="BC35">
        <v>0.99103993207511198</v>
      </c>
      <c r="BD35">
        <v>1</v>
      </c>
      <c r="BE35">
        <v>8.9600679248879305E-3</v>
      </c>
      <c r="BF35">
        <v>66.278955755646905</v>
      </c>
      <c r="BG35">
        <v>64.185501348294395</v>
      </c>
      <c r="BH35">
        <v>71.173237439141602</v>
      </c>
      <c r="BI35">
        <v>63.244491048911399</v>
      </c>
    </row>
    <row r="36" spans="1:61" x14ac:dyDescent="0.25">
      <c r="A36" s="10" t="str">
        <f>VLOOKUP(D36,'Index-Relations'!E:F,2,FALSE)</f>
        <v>ESG</v>
      </c>
      <c r="B36" t="s">
        <v>3450</v>
      </c>
      <c r="C36" s="53" t="s">
        <v>2768</v>
      </c>
      <c r="D36" s="59" t="s">
        <v>2969</v>
      </c>
      <c r="E36" s="59" t="s">
        <v>3488</v>
      </c>
      <c r="F36" t="s">
        <v>27</v>
      </c>
      <c r="G36" t="s">
        <v>26</v>
      </c>
      <c r="H36" t="s">
        <v>28</v>
      </c>
      <c r="I36" s="52">
        <v>45383</v>
      </c>
      <c r="J36" t="s">
        <v>2457</v>
      </c>
      <c r="K36">
        <v>67</v>
      </c>
      <c r="L36">
        <v>71.430032350517493</v>
      </c>
      <c r="M36">
        <v>66</v>
      </c>
      <c r="N36">
        <v>0.99715453181181202</v>
      </c>
      <c r="O36">
        <v>68.2216747151937</v>
      </c>
      <c r="P36">
        <v>66</v>
      </c>
      <c r="Q36">
        <v>0.99715453181181202</v>
      </c>
      <c r="R36">
        <v>66</v>
      </c>
      <c r="S36">
        <v>0.98952027020625699</v>
      </c>
      <c r="T36">
        <v>45.077766916998399</v>
      </c>
      <c r="U36">
        <v>0.935338665067873</v>
      </c>
      <c r="V36">
        <v>62</v>
      </c>
      <c r="W36">
        <v>1.0151430518140701E-4</v>
      </c>
      <c r="X36">
        <v>1</v>
      </c>
      <c r="Y36">
        <v>66</v>
      </c>
      <c r="Z36">
        <v>0.96710731950991402</v>
      </c>
      <c r="AA36">
        <v>34.593640179603597</v>
      </c>
      <c r="AB36">
        <v>60</v>
      </c>
      <c r="AC36">
        <v>0.92948652305858903</v>
      </c>
      <c r="AD36">
        <v>6</v>
      </c>
      <c r="AE36">
        <v>3.7620796451325003E-2</v>
      </c>
      <c r="AF36">
        <v>1</v>
      </c>
      <c r="AG36">
        <v>3.2892680490085299E-2</v>
      </c>
      <c r="AH36">
        <v>2.7180032574573899E-2</v>
      </c>
      <c r="AI36">
        <v>16</v>
      </c>
      <c r="AJ36">
        <v>68.032508804502498</v>
      </c>
      <c r="AK36">
        <v>66</v>
      </c>
      <c r="AL36">
        <v>0.99715453181181202</v>
      </c>
      <c r="AM36">
        <v>0</v>
      </c>
      <c r="AN36">
        <v>0</v>
      </c>
      <c r="AO36">
        <v>0</v>
      </c>
      <c r="AP36">
        <v>0</v>
      </c>
      <c r="AQ36">
        <v>67</v>
      </c>
      <c r="AR36">
        <v>0.999999999999999</v>
      </c>
      <c r="AS36">
        <v>0</v>
      </c>
      <c r="AT36">
        <v>0</v>
      </c>
      <c r="AU36">
        <v>0</v>
      </c>
      <c r="AV36">
        <v>0</v>
      </c>
      <c r="AW36">
        <v>67</v>
      </c>
      <c r="AX36">
        <v>1</v>
      </c>
      <c r="AY36">
        <v>76.446651723936696</v>
      </c>
      <c r="AZ36">
        <v>66</v>
      </c>
      <c r="BA36">
        <v>0.99715453181181202</v>
      </c>
      <c r="BB36">
        <v>66</v>
      </c>
      <c r="BC36">
        <v>0.99037055749373704</v>
      </c>
      <c r="BD36">
        <v>1</v>
      </c>
      <c r="BE36">
        <v>9.6294425062625807E-3</v>
      </c>
      <c r="BF36">
        <v>66.012279269405298</v>
      </c>
      <c r="BG36">
        <v>63.699878084868203</v>
      </c>
      <c r="BH36">
        <v>71.232050424494702</v>
      </c>
      <c r="BI36">
        <v>62.9621822475629</v>
      </c>
    </row>
    <row r="37" spans="1:61" x14ac:dyDescent="0.25">
      <c r="A37" s="10" t="str">
        <f>VLOOKUP(D37,'Index-Relations'!E:F,2,FALSE)</f>
        <v>ESG</v>
      </c>
      <c r="B37" t="s">
        <v>3450</v>
      </c>
      <c r="C37" s="53" t="s">
        <v>2769</v>
      </c>
      <c r="D37" s="59" t="s">
        <v>2969</v>
      </c>
      <c r="E37" s="59" t="s">
        <v>3489</v>
      </c>
      <c r="F37" t="s">
        <v>27</v>
      </c>
      <c r="G37" t="s">
        <v>26</v>
      </c>
      <c r="H37" t="s">
        <v>28</v>
      </c>
      <c r="I37" s="52">
        <v>45352</v>
      </c>
      <c r="J37" t="s">
        <v>2457</v>
      </c>
      <c r="K37">
        <v>63</v>
      </c>
      <c r="L37">
        <v>71.655517597726202</v>
      </c>
      <c r="M37">
        <v>63</v>
      </c>
      <c r="N37">
        <v>1</v>
      </c>
      <c r="O37">
        <v>68.064890840790298</v>
      </c>
      <c r="P37">
        <v>63</v>
      </c>
      <c r="Q37">
        <v>1</v>
      </c>
      <c r="R37">
        <v>62</v>
      </c>
      <c r="S37">
        <v>0.99181177153032396</v>
      </c>
      <c r="T37">
        <v>44.719377060274397</v>
      </c>
      <c r="U37">
        <v>0.912073996589432</v>
      </c>
      <c r="V37">
        <v>59</v>
      </c>
      <c r="W37">
        <v>0</v>
      </c>
      <c r="X37">
        <v>0</v>
      </c>
      <c r="Y37">
        <v>63</v>
      </c>
      <c r="Z37">
        <v>0.999999999999999</v>
      </c>
      <c r="AA37">
        <v>43.869488456520699</v>
      </c>
      <c r="AB37">
        <v>58</v>
      </c>
      <c r="AC37">
        <v>0.96357697958969302</v>
      </c>
      <c r="AD37">
        <v>5</v>
      </c>
      <c r="AE37">
        <v>3.64230204103069E-2</v>
      </c>
      <c r="AF37">
        <v>0</v>
      </c>
      <c r="AG37">
        <v>0</v>
      </c>
      <c r="AH37">
        <v>2.3560078933785499E-2</v>
      </c>
      <c r="AI37">
        <v>9</v>
      </c>
      <c r="AJ37">
        <v>68.750854076415294</v>
      </c>
      <c r="AK37">
        <v>63</v>
      </c>
      <c r="AL37">
        <v>1</v>
      </c>
      <c r="AM37">
        <v>0</v>
      </c>
      <c r="AN37">
        <v>0</v>
      </c>
      <c r="AO37">
        <v>0</v>
      </c>
      <c r="AP37">
        <v>0</v>
      </c>
      <c r="AQ37">
        <v>63</v>
      </c>
      <c r="AR37">
        <v>1</v>
      </c>
      <c r="AS37">
        <v>0</v>
      </c>
      <c r="AT37">
        <v>0</v>
      </c>
      <c r="AU37">
        <v>0</v>
      </c>
      <c r="AV37">
        <v>0</v>
      </c>
      <c r="AW37">
        <v>63</v>
      </c>
      <c r="AX37">
        <v>1</v>
      </c>
      <c r="AY37">
        <v>76.682324361820093</v>
      </c>
      <c r="AZ37">
        <v>63</v>
      </c>
      <c r="BA37">
        <v>1</v>
      </c>
      <c r="BB37">
        <v>62</v>
      </c>
      <c r="BC37">
        <v>0.98897973956462704</v>
      </c>
      <c r="BD37">
        <v>1</v>
      </c>
      <c r="BE37">
        <v>1.10202604353726E-2</v>
      </c>
      <c r="BF37">
        <v>65.986855205424902</v>
      </c>
      <c r="BG37">
        <v>63.435440934265003</v>
      </c>
      <c r="BH37">
        <v>71.172605023467995</v>
      </c>
      <c r="BI37">
        <v>63.584402383895998</v>
      </c>
    </row>
    <row r="38" spans="1:61" x14ac:dyDescent="0.25">
      <c r="A38" s="10" t="str">
        <f>VLOOKUP(D38,'Index-Relations'!E:F,2,FALSE)</f>
        <v>ESG</v>
      </c>
      <c r="B38" t="s">
        <v>3450</v>
      </c>
      <c r="C38" s="53" t="s">
        <v>2770</v>
      </c>
      <c r="D38" s="59" t="s">
        <v>2969</v>
      </c>
      <c r="E38" s="59" t="s">
        <v>3490</v>
      </c>
      <c r="F38" t="s">
        <v>27</v>
      </c>
      <c r="G38" t="s">
        <v>26</v>
      </c>
      <c r="H38" t="s">
        <v>28</v>
      </c>
      <c r="I38" s="52">
        <v>45323</v>
      </c>
      <c r="J38" t="s">
        <v>2457</v>
      </c>
      <c r="K38">
        <v>63</v>
      </c>
      <c r="L38">
        <v>72.061027216600095</v>
      </c>
      <c r="M38">
        <v>63</v>
      </c>
      <c r="N38">
        <v>1</v>
      </c>
      <c r="O38">
        <v>68.398548584452399</v>
      </c>
      <c r="P38">
        <v>63</v>
      </c>
      <c r="Q38">
        <v>1</v>
      </c>
      <c r="R38">
        <v>62</v>
      </c>
      <c r="S38">
        <v>0.99150186769797499</v>
      </c>
      <c r="T38">
        <v>44.680987160859303</v>
      </c>
      <c r="U38">
        <v>0.91280463961118496</v>
      </c>
      <c r="V38">
        <v>59</v>
      </c>
      <c r="W38">
        <v>0</v>
      </c>
      <c r="X38">
        <v>0</v>
      </c>
      <c r="Y38">
        <v>63</v>
      </c>
      <c r="Z38">
        <v>1</v>
      </c>
      <c r="AA38">
        <v>44.486574812105999</v>
      </c>
      <c r="AB38">
        <v>58</v>
      </c>
      <c r="AC38">
        <v>0.96176032470023598</v>
      </c>
      <c r="AD38">
        <v>5</v>
      </c>
      <c r="AE38">
        <v>3.8239675299763798E-2</v>
      </c>
      <c r="AF38">
        <v>0</v>
      </c>
      <c r="AG38">
        <v>0</v>
      </c>
      <c r="AH38">
        <v>2.63889512437653E-2</v>
      </c>
      <c r="AI38">
        <v>10</v>
      </c>
      <c r="AJ38">
        <v>69.310867053978399</v>
      </c>
      <c r="AK38">
        <v>63</v>
      </c>
      <c r="AL38">
        <v>1</v>
      </c>
      <c r="AM38">
        <v>0</v>
      </c>
      <c r="AN38">
        <v>0</v>
      </c>
      <c r="AO38">
        <v>0</v>
      </c>
      <c r="AP38">
        <v>0</v>
      </c>
      <c r="AQ38">
        <v>63</v>
      </c>
      <c r="AR38">
        <v>1</v>
      </c>
      <c r="AS38">
        <v>0</v>
      </c>
      <c r="AT38">
        <v>0</v>
      </c>
      <c r="AU38">
        <v>0</v>
      </c>
      <c r="AV38">
        <v>0</v>
      </c>
      <c r="AW38">
        <v>63</v>
      </c>
      <c r="AX38">
        <v>0.999999999999999</v>
      </c>
      <c r="AY38">
        <v>76.995965580929905</v>
      </c>
      <c r="AZ38">
        <v>63</v>
      </c>
      <c r="BA38">
        <v>1</v>
      </c>
      <c r="BB38">
        <v>62</v>
      </c>
      <c r="BC38">
        <v>0.98973713250101303</v>
      </c>
      <c r="BD38">
        <v>1</v>
      </c>
      <c r="BE38">
        <v>1.0262867498986901E-2</v>
      </c>
      <c r="BF38">
        <v>66.282093152003995</v>
      </c>
      <c r="BG38">
        <v>63.640547257693903</v>
      </c>
      <c r="BH38">
        <v>71.380940011560895</v>
      </c>
      <c r="BI38">
        <v>64.049208118951995</v>
      </c>
    </row>
    <row r="39" spans="1:61" x14ac:dyDescent="0.25">
      <c r="A39" s="10" t="str">
        <f>VLOOKUP(D39,'Index-Relations'!E:F,2,FALSE)</f>
        <v>BM</v>
      </c>
      <c r="B39" t="s">
        <v>3450</v>
      </c>
      <c r="C39" s="53" t="s">
        <v>2760</v>
      </c>
      <c r="D39" s="59" t="s">
        <v>2970</v>
      </c>
      <c r="E39" s="59" t="s">
        <v>3491</v>
      </c>
      <c r="F39" t="s">
        <v>34</v>
      </c>
      <c r="G39" t="s">
        <v>33</v>
      </c>
      <c r="H39" t="s">
        <v>35</v>
      </c>
      <c r="I39" s="52">
        <v>45659</v>
      </c>
      <c r="J39" t="s">
        <v>2457</v>
      </c>
      <c r="K39">
        <v>99</v>
      </c>
      <c r="L39" s="73">
        <v>63.296374007538901</v>
      </c>
      <c r="M39">
        <v>96</v>
      </c>
      <c r="N39">
        <v>0.991038015976489</v>
      </c>
      <c r="O39" s="73">
        <v>59.522024236307999</v>
      </c>
      <c r="P39">
        <v>96</v>
      </c>
      <c r="Q39">
        <v>0.991038015976489</v>
      </c>
      <c r="R39">
        <v>94</v>
      </c>
      <c r="S39">
        <v>0.97874776170298905</v>
      </c>
      <c r="T39">
        <v>48.993362299114999</v>
      </c>
      <c r="U39">
        <v>0.97645510121235202</v>
      </c>
      <c r="V39">
        <v>91</v>
      </c>
      <c r="W39">
        <v>3.6837237039023203E-2</v>
      </c>
      <c r="X39">
        <v>6</v>
      </c>
      <c r="Y39">
        <v>98</v>
      </c>
      <c r="Z39">
        <v>0.99581816994053995</v>
      </c>
      <c r="AA39">
        <v>76.851631865412401</v>
      </c>
      <c r="AB39">
        <v>84</v>
      </c>
      <c r="AC39">
        <v>0.92104006817575801</v>
      </c>
      <c r="AD39">
        <v>14</v>
      </c>
      <c r="AE39">
        <v>7.4778101764780905E-2</v>
      </c>
      <c r="AF39">
        <v>1</v>
      </c>
      <c r="AG39">
        <v>4.1818300594602901E-3</v>
      </c>
      <c r="AH39">
        <v>1.6193484992219401E-2</v>
      </c>
      <c r="AI39">
        <v>20</v>
      </c>
      <c r="AJ39" s="73">
        <v>60.022256051939998</v>
      </c>
      <c r="AK39">
        <v>96</v>
      </c>
      <c r="AL39">
        <v>0.991038015976489</v>
      </c>
      <c r="AM39">
        <v>2.8275316197620599E-2</v>
      </c>
      <c r="AN39">
        <v>1</v>
      </c>
      <c r="AO39">
        <v>0</v>
      </c>
      <c r="AP39">
        <v>0</v>
      </c>
      <c r="AQ39">
        <v>97</v>
      </c>
      <c r="AR39">
        <v>0.993593804571552</v>
      </c>
      <c r="AS39">
        <v>0</v>
      </c>
      <c r="AT39">
        <v>0</v>
      </c>
      <c r="AU39">
        <v>0</v>
      </c>
      <c r="AV39">
        <v>0</v>
      </c>
      <c r="AW39">
        <v>98</v>
      </c>
      <c r="AX39">
        <v>0.99581816994053995</v>
      </c>
      <c r="AY39" s="73">
        <v>67.334841525629997</v>
      </c>
      <c r="AZ39">
        <v>96</v>
      </c>
      <c r="BA39">
        <v>0.991038015976489</v>
      </c>
      <c r="BB39">
        <v>95</v>
      </c>
      <c r="BC39">
        <v>0.963334962085859</v>
      </c>
      <c r="BD39">
        <v>2</v>
      </c>
      <c r="BE39">
        <v>3.0258842485693001E-2</v>
      </c>
      <c r="BF39">
        <v>63.296374007538901</v>
      </c>
      <c r="BG39">
        <v>59.522024236307999</v>
      </c>
      <c r="BH39">
        <v>67.334841525629997</v>
      </c>
      <c r="BI39">
        <v>60.022256051939998</v>
      </c>
    </row>
    <row r="40" spans="1:61" x14ac:dyDescent="0.25">
      <c r="A40" s="10" t="str">
        <f>VLOOKUP(D40,'Index-Relations'!E:F,2,FALSE)</f>
        <v>BM</v>
      </c>
      <c r="B40" t="s">
        <v>3450</v>
      </c>
      <c r="C40" s="53" t="s">
        <v>2761</v>
      </c>
      <c r="D40" s="59" t="s">
        <v>2970</v>
      </c>
      <c r="E40" s="59" t="s">
        <v>3492</v>
      </c>
      <c r="F40" t="s">
        <v>34</v>
      </c>
      <c r="G40" t="s">
        <v>33</v>
      </c>
      <c r="H40" t="s">
        <v>35</v>
      </c>
      <c r="I40" s="52">
        <v>45628</v>
      </c>
      <c r="J40" t="s">
        <v>2457</v>
      </c>
      <c r="K40">
        <v>100</v>
      </c>
      <c r="L40" s="73">
        <v>62.822454869091302</v>
      </c>
      <c r="M40">
        <v>97</v>
      </c>
      <c r="N40">
        <v>0.99118021169175397</v>
      </c>
      <c r="O40" s="73">
        <v>59.2374642661349</v>
      </c>
      <c r="P40">
        <v>97</v>
      </c>
      <c r="Q40">
        <v>0.99118021169175397</v>
      </c>
      <c r="R40">
        <v>95</v>
      </c>
      <c r="S40">
        <v>0.97881206266378795</v>
      </c>
      <c r="T40">
        <v>49.157442905072102</v>
      </c>
      <c r="U40">
        <v>0.97608246383085995</v>
      </c>
      <c r="V40">
        <v>91</v>
      </c>
      <c r="W40">
        <v>2.5370956029530701E-2</v>
      </c>
      <c r="X40">
        <v>6</v>
      </c>
      <c r="Y40">
        <v>99</v>
      </c>
      <c r="Z40">
        <v>0.99570406230646502</v>
      </c>
      <c r="AA40">
        <v>71.909483681455399</v>
      </c>
      <c r="AB40">
        <v>84</v>
      </c>
      <c r="AC40">
        <v>0.91738128914198402</v>
      </c>
      <c r="AD40">
        <v>15</v>
      </c>
      <c r="AE40">
        <v>7.8322773164481094E-2</v>
      </c>
      <c r="AF40">
        <v>1</v>
      </c>
      <c r="AG40">
        <v>4.2959376935346799E-3</v>
      </c>
      <c r="AH40">
        <v>1.6289403490164198E-2</v>
      </c>
      <c r="AI40">
        <v>20</v>
      </c>
      <c r="AJ40" s="73">
        <v>59.461319938090199</v>
      </c>
      <c r="AK40">
        <v>97</v>
      </c>
      <c r="AL40">
        <v>0.99118021169175397</v>
      </c>
      <c r="AM40">
        <v>2.8499391228483498E-2</v>
      </c>
      <c r="AN40">
        <v>1</v>
      </c>
      <c r="AO40">
        <v>0</v>
      </c>
      <c r="AP40">
        <v>0</v>
      </c>
      <c r="AQ40">
        <v>98</v>
      </c>
      <c r="AR40">
        <v>0.993592137171045</v>
      </c>
      <c r="AS40">
        <v>0</v>
      </c>
      <c r="AT40">
        <v>0</v>
      </c>
      <c r="AU40">
        <v>0</v>
      </c>
      <c r="AV40">
        <v>0</v>
      </c>
      <c r="AW40">
        <v>99</v>
      </c>
      <c r="AX40">
        <v>0.99570406230646502</v>
      </c>
      <c r="AY40" s="73">
        <v>67.037169706001194</v>
      </c>
      <c r="AZ40">
        <v>97</v>
      </c>
      <c r="BA40">
        <v>0.99118021169175397</v>
      </c>
      <c r="BB40">
        <v>96</v>
      </c>
      <c r="BC40">
        <v>0.96336393036940604</v>
      </c>
      <c r="BD40">
        <v>2</v>
      </c>
      <c r="BE40">
        <v>3.0228206801638801E-2</v>
      </c>
      <c r="BF40">
        <v>62.822454869091302</v>
      </c>
      <c r="BG40">
        <v>59.2374642661349</v>
      </c>
      <c r="BH40">
        <v>67.037169706001194</v>
      </c>
      <c r="BI40">
        <v>59.461319938090199</v>
      </c>
    </row>
    <row r="41" spans="1:61" x14ac:dyDescent="0.25">
      <c r="A41" s="10" t="str">
        <f>VLOOKUP(D41,'Index-Relations'!E:F,2,FALSE)</f>
        <v>BM</v>
      </c>
      <c r="B41" t="s">
        <v>3450</v>
      </c>
      <c r="C41" s="53" t="s">
        <v>2762</v>
      </c>
      <c r="D41" s="59" t="s">
        <v>2970</v>
      </c>
      <c r="E41" s="59" t="s">
        <v>3493</v>
      </c>
      <c r="F41" t="s">
        <v>34</v>
      </c>
      <c r="G41" t="s">
        <v>33</v>
      </c>
      <c r="H41" t="s">
        <v>35</v>
      </c>
      <c r="I41" s="52">
        <v>45597</v>
      </c>
      <c r="J41" t="s">
        <v>2457</v>
      </c>
      <c r="K41">
        <v>100</v>
      </c>
      <c r="L41" s="73">
        <v>62.657889703020601</v>
      </c>
      <c r="M41">
        <v>97</v>
      </c>
      <c r="N41">
        <v>0.990930791205613</v>
      </c>
      <c r="O41" s="73">
        <v>59.053070330317396</v>
      </c>
      <c r="P41">
        <v>97</v>
      </c>
      <c r="Q41">
        <v>0.990930791205613</v>
      </c>
      <c r="R41">
        <v>95</v>
      </c>
      <c r="S41">
        <v>0.97947860950986398</v>
      </c>
      <c r="T41">
        <v>49.181108708660503</v>
      </c>
      <c r="U41">
        <v>0.97598004556681905</v>
      </c>
      <c r="V41">
        <v>91</v>
      </c>
      <c r="W41">
        <v>2.5400638233651501E-2</v>
      </c>
      <c r="X41">
        <v>6</v>
      </c>
      <c r="Y41">
        <v>99</v>
      </c>
      <c r="Z41">
        <v>0.99576130070717195</v>
      </c>
      <c r="AA41">
        <v>70.625733853991605</v>
      </c>
      <c r="AB41">
        <v>84</v>
      </c>
      <c r="AC41">
        <v>0.92134338052889897</v>
      </c>
      <c r="AD41">
        <v>15</v>
      </c>
      <c r="AE41">
        <v>7.4417920178273297E-2</v>
      </c>
      <c r="AF41">
        <v>1</v>
      </c>
      <c r="AG41">
        <v>4.2386992928273703E-3</v>
      </c>
      <c r="AH41">
        <v>1.6002880922294301E-2</v>
      </c>
      <c r="AI41">
        <v>19</v>
      </c>
      <c r="AJ41" s="73">
        <v>59.290575834121903</v>
      </c>
      <c r="AK41">
        <v>97</v>
      </c>
      <c r="AL41">
        <v>0.990930791205613</v>
      </c>
      <c r="AM41">
        <v>2.7818566816302299E-2</v>
      </c>
      <c r="AN41">
        <v>1</v>
      </c>
      <c r="AO41">
        <v>0</v>
      </c>
      <c r="AP41">
        <v>0</v>
      </c>
      <c r="AQ41">
        <v>98</v>
      </c>
      <c r="AR41">
        <v>0.99355487723789804</v>
      </c>
      <c r="AS41">
        <v>0</v>
      </c>
      <c r="AT41">
        <v>0</v>
      </c>
      <c r="AU41">
        <v>0</v>
      </c>
      <c r="AV41">
        <v>0</v>
      </c>
      <c r="AW41">
        <v>99</v>
      </c>
      <c r="AX41">
        <v>0.99576130070717195</v>
      </c>
      <c r="AY41" s="73">
        <v>67.004900845812699</v>
      </c>
      <c r="AZ41">
        <v>97</v>
      </c>
      <c r="BA41">
        <v>0.990930791205613</v>
      </c>
      <c r="BB41">
        <v>96</v>
      </c>
      <c r="BC41">
        <v>0.96386212295802798</v>
      </c>
      <c r="BD41">
        <v>2</v>
      </c>
      <c r="BE41">
        <v>2.9692754279869699E-2</v>
      </c>
      <c r="BF41">
        <v>62.657889703020601</v>
      </c>
      <c r="BG41">
        <v>59.053070330317396</v>
      </c>
      <c r="BH41">
        <v>67.004900845812699</v>
      </c>
      <c r="BI41">
        <v>59.290575834121903</v>
      </c>
    </row>
    <row r="42" spans="1:61" x14ac:dyDescent="0.25">
      <c r="A42" s="10" t="str">
        <f>VLOOKUP(D42,'Index-Relations'!E:F,2,FALSE)</f>
        <v>BM</v>
      </c>
      <c r="B42" t="s">
        <v>3450</v>
      </c>
      <c r="C42" s="53" t="s">
        <v>2763</v>
      </c>
      <c r="D42" s="59" t="s">
        <v>2970</v>
      </c>
      <c r="E42" s="59" t="s">
        <v>3494</v>
      </c>
      <c r="F42" t="s">
        <v>34</v>
      </c>
      <c r="G42" t="s">
        <v>33</v>
      </c>
      <c r="H42" t="s">
        <v>35</v>
      </c>
      <c r="I42" s="52">
        <v>45566</v>
      </c>
      <c r="J42" t="s">
        <v>2457</v>
      </c>
      <c r="K42">
        <v>99</v>
      </c>
      <c r="L42" s="73">
        <v>62.370625428396799</v>
      </c>
      <c r="M42">
        <v>97</v>
      </c>
      <c r="N42">
        <v>0.99470779788012398</v>
      </c>
      <c r="O42" s="73">
        <v>58.674400318397602</v>
      </c>
      <c r="P42">
        <v>97</v>
      </c>
      <c r="Q42">
        <v>0.99470779788012398</v>
      </c>
      <c r="R42">
        <v>95</v>
      </c>
      <c r="S42">
        <v>0.98417089834708604</v>
      </c>
      <c r="T42">
        <v>49.170070994480398</v>
      </c>
      <c r="U42">
        <v>0.97548478499994395</v>
      </c>
      <c r="V42">
        <v>91</v>
      </c>
      <c r="W42">
        <v>2.36388597155885E-2</v>
      </c>
      <c r="X42">
        <v>6</v>
      </c>
      <c r="Y42">
        <v>99</v>
      </c>
      <c r="Z42">
        <v>1</v>
      </c>
      <c r="AA42">
        <v>73.848346695764803</v>
      </c>
      <c r="AB42">
        <v>85</v>
      </c>
      <c r="AC42">
        <v>0.94809551845492201</v>
      </c>
      <c r="AD42">
        <v>14</v>
      </c>
      <c r="AE42">
        <v>5.1904481545077201E-2</v>
      </c>
      <c r="AF42">
        <v>0</v>
      </c>
      <c r="AG42">
        <v>6.94E-18</v>
      </c>
      <c r="AH42">
        <v>1.3442381432314399E-2</v>
      </c>
      <c r="AI42">
        <v>19</v>
      </c>
      <c r="AJ42" s="73">
        <v>59.068179090193702</v>
      </c>
      <c r="AK42">
        <v>97</v>
      </c>
      <c r="AL42">
        <v>0.99470779788012398</v>
      </c>
      <c r="AM42">
        <v>2.6705892824085399E-2</v>
      </c>
      <c r="AN42">
        <v>1</v>
      </c>
      <c r="AO42">
        <v>0</v>
      </c>
      <c r="AP42">
        <v>0</v>
      </c>
      <c r="AQ42">
        <v>98</v>
      </c>
      <c r="AR42">
        <v>0.99758789733017705</v>
      </c>
      <c r="AS42">
        <v>0</v>
      </c>
      <c r="AT42">
        <v>0</v>
      </c>
      <c r="AU42">
        <v>0</v>
      </c>
      <c r="AV42">
        <v>0</v>
      </c>
      <c r="AW42">
        <v>99</v>
      </c>
      <c r="AX42">
        <v>1</v>
      </c>
      <c r="AY42" s="73">
        <v>66.875576061472998</v>
      </c>
      <c r="AZ42">
        <v>97</v>
      </c>
      <c r="BA42">
        <v>0.99470779788012398</v>
      </c>
      <c r="BB42">
        <v>96</v>
      </c>
      <c r="BC42">
        <v>0.96888854547303804</v>
      </c>
      <c r="BD42">
        <v>2</v>
      </c>
      <c r="BE42">
        <v>2.8699351857139101E-2</v>
      </c>
      <c r="BF42">
        <v>62.370625428396799</v>
      </c>
      <c r="BG42">
        <v>58.674400318397602</v>
      </c>
      <c r="BH42">
        <v>66.875576061472998</v>
      </c>
      <c r="BI42">
        <v>59.068179090193702</v>
      </c>
    </row>
    <row r="43" spans="1:61" x14ac:dyDescent="0.25">
      <c r="A43" s="10" t="str">
        <f>VLOOKUP(D43,'Index-Relations'!E:F,2,FALSE)</f>
        <v>BM</v>
      </c>
      <c r="B43" t="s">
        <v>3450</v>
      </c>
      <c r="C43" s="53" t="s">
        <v>2764</v>
      </c>
      <c r="D43" s="59" t="s">
        <v>2970</v>
      </c>
      <c r="E43" s="59" t="s">
        <v>3495</v>
      </c>
      <c r="F43" t="s">
        <v>34</v>
      </c>
      <c r="G43" t="s">
        <v>33</v>
      </c>
      <c r="H43" t="s">
        <v>35</v>
      </c>
      <c r="I43" s="52">
        <v>45537</v>
      </c>
      <c r="J43" t="s">
        <v>2457</v>
      </c>
      <c r="K43">
        <v>99</v>
      </c>
      <c r="L43" s="73">
        <v>62.367911284571697</v>
      </c>
      <c r="M43">
        <v>97</v>
      </c>
      <c r="N43">
        <v>0.99489856924975595</v>
      </c>
      <c r="O43" s="73">
        <v>58.777297000074697</v>
      </c>
      <c r="P43">
        <v>97</v>
      </c>
      <c r="Q43">
        <v>0.99489856924975595</v>
      </c>
      <c r="R43">
        <v>95</v>
      </c>
      <c r="S43">
        <v>0.98431042205467001</v>
      </c>
      <c r="T43">
        <v>49.315224575853797</v>
      </c>
      <c r="U43">
        <v>0.98711705275230899</v>
      </c>
      <c r="V43">
        <v>91</v>
      </c>
      <c r="W43">
        <v>2.44804831613523E-2</v>
      </c>
      <c r="X43">
        <v>6</v>
      </c>
      <c r="Y43">
        <v>99</v>
      </c>
      <c r="Z43">
        <v>0.999999999999999</v>
      </c>
      <c r="AA43">
        <v>75.795821505236901</v>
      </c>
      <c r="AB43">
        <v>86</v>
      </c>
      <c r="AC43">
        <v>0.95152129913948003</v>
      </c>
      <c r="AD43">
        <v>14</v>
      </c>
      <c r="AE43">
        <v>5.0811524413653601E-2</v>
      </c>
      <c r="AF43">
        <v>-1</v>
      </c>
      <c r="AG43">
        <v>0</v>
      </c>
      <c r="AH43">
        <v>1.40519422160158E-2</v>
      </c>
      <c r="AI43">
        <v>19</v>
      </c>
      <c r="AJ43" s="73">
        <v>58.989779627661697</v>
      </c>
      <c r="AK43">
        <v>97</v>
      </c>
      <c r="AL43">
        <v>0.99489856924975595</v>
      </c>
      <c r="AM43">
        <v>2.7791559236019898E-2</v>
      </c>
      <c r="AN43">
        <v>1</v>
      </c>
      <c r="AO43">
        <v>0</v>
      </c>
      <c r="AP43">
        <v>0</v>
      </c>
      <c r="AQ43">
        <v>98</v>
      </c>
      <c r="AR43">
        <v>0.99762138297854197</v>
      </c>
      <c r="AS43">
        <v>0</v>
      </c>
      <c r="AT43">
        <v>0</v>
      </c>
      <c r="AU43">
        <v>0</v>
      </c>
      <c r="AV43">
        <v>0</v>
      </c>
      <c r="AW43">
        <v>99</v>
      </c>
      <c r="AX43">
        <v>1</v>
      </c>
      <c r="AY43" s="73">
        <v>66.883618417725302</v>
      </c>
      <c r="AZ43">
        <v>97</v>
      </c>
      <c r="BA43">
        <v>0.99489856924975595</v>
      </c>
      <c r="BB43">
        <v>96</v>
      </c>
      <c r="BC43">
        <v>0.96782289254411602</v>
      </c>
      <c r="BD43">
        <v>2</v>
      </c>
      <c r="BE43">
        <v>2.97984904344262E-2</v>
      </c>
      <c r="BF43">
        <v>62.367911284571697</v>
      </c>
      <c r="BG43">
        <v>58.777297000074697</v>
      </c>
      <c r="BH43">
        <v>66.883618417725302</v>
      </c>
      <c r="BI43">
        <v>58.989779627661697</v>
      </c>
    </row>
    <row r="44" spans="1:61" x14ac:dyDescent="0.25">
      <c r="A44" s="10" t="str">
        <f>VLOOKUP(D44,'Index-Relations'!E:F,2,FALSE)</f>
        <v>BM</v>
      </c>
      <c r="B44" t="s">
        <v>3450</v>
      </c>
      <c r="C44" s="53" t="s">
        <v>3350</v>
      </c>
      <c r="D44" s="59" t="s">
        <v>2970</v>
      </c>
      <c r="E44" s="59" t="s">
        <v>3496</v>
      </c>
      <c r="F44" t="s">
        <v>34</v>
      </c>
      <c r="G44" t="s">
        <v>33</v>
      </c>
      <c r="H44" t="s">
        <v>35</v>
      </c>
      <c r="I44" s="52">
        <v>45505</v>
      </c>
      <c r="J44" t="s">
        <v>2457</v>
      </c>
      <c r="K44">
        <v>99</v>
      </c>
      <c r="L44" s="73">
        <v>62.070366996752902</v>
      </c>
      <c r="M44">
        <v>97</v>
      </c>
      <c r="N44">
        <v>0.99472965119877799</v>
      </c>
      <c r="O44" s="73">
        <v>58.501037056016401</v>
      </c>
      <c r="P44">
        <v>97</v>
      </c>
      <c r="Q44">
        <v>0.99472965119877799</v>
      </c>
      <c r="R44">
        <v>95</v>
      </c>
      <c r="S44">
        <v>0.98447960742359597</v>
      </c>
      <c r="T44">
        <v>49.442003198965097</v>
      </c>
      <c r="U44">
        <v>0.97635194627146904</v>
      </c>
      <c r="V44">
        <v>91</v>
      </c>
      <c r="W44">
        <v>2.4411078760862199E-2</v>
      </c>
      <c r="X44">
        <v>6</v>
      </c>
      <c r="Y44">
        <v>99</v>
      </c>
      <c r="Z44">
        <v>1</v>
      </c>
      <c r="AA44">
        <v>76.111738830209006</v>
      </c>
      <c r="AB44">
        <v>85</v>
      </c>
      <c r="AC44">
        <v>0.94790926222437299</v>
      </c>
      <c r="AD44">
        <v>14</v>
      </c>
      <c r="AE44">
        <v>5.2090737775626401E-2</v>
      </c>
      <c r="AF44">
        <v>0</v>
      </c>
      <c r="AG44">
        <v>0</v>
      </c>
      <c r="AH44">
        <v>1.47615761713714E-2</v>
      </c>
      <c r="AI44">
        <v>20</v>
      </c>
      <c r="AJ44" s="73">
        <v>58.715388236942403</v>
      </c>
      <c r="AK44">
        <v>97</v>
      </c>
      <c r="AL44">
        <v>0.99472965119877799</v>
      </c>
      <c r="AM44">
        <v>2.68501951003332E-2</v>
      </c>
      <c r="AN44">
        <v>1</v>
      </c>
      <c r="AO44">
        <v>0</v>
      </c>
      <c r="AP44">
        <v>0</v>
      </c>
      <c r="AQ44">
        <v>98</v>
      </c>
      <c r="AR44">
        <v>0.99752244842742999</v>
      </c>
      <c r="AS44">
        <v>0</v>
      </c>
      <c r="AT44">
        <v>0</v>
      </c>
      <c r="AU44">
        <v>0</v>
      </c>
      <c r="AV44">
        <v>0</v>
      </c>
      <c r="AW44">
        <v>99</v>
      </c>
      <c r="AX44">
        <v>0.999999999999999</v>
      </c>
      <c r="AY44" s="73">
        <v>66.815917597996503</v>
      </c>
      <c r="AZ44">
        <v>97</v>
      </c>
      <c r="BA44">
        <v>0.99472965119877799</v>
      </c>
      <c r="BB44">
        <v>96</v>
      </c>
      <c r="BC44">
        <v>0.96842086361003799</v>
      </c>
      <c r="BD44">
        <v>2</v>
      </c>
      <c r="BE44">
        <v>2.9101584817391599E-2</v>
      </c>
      <c r="BF44">
        <v>62.070366996752902</v>
      </c>
      <c r="BG44">
        <v>58.501037056016401</v>
      </c>
      <c r="BH44">
        <v>66.815917597996503</v>
      </c>
      <c r="BI44">
        <v>58.715388236942403</v>
      </c>
    </row>
    <row r="45" spans="1:61" x14ac:dyDescent="0.25">
      <c r="A45" s="10" t="str">
        <f>VLOOKUP(D45,'Index-Relations'!E:F,2,FALSE)</f>
        <v>BM</v>
      </c>
      <c r="B45" t="s">
        <v>3450</v>
      </c>
      <c r="C45" s="53" t="s">
        <v>2765</v>
      </c>
      <c r="D45" s="59" t="s">
        <v>2970</v>
      </c>
      <c r="E45" s="59" t="s">
        <v>3497</v>
      </c>
      <c r="F45" t="s">
        <v>34</v>
      </c>
      <c r="G45" t="s">
        <v>33</v>
      </c>
      <c r="H45" t="s">
        <v>35</v>
      </c>
      <c r="I45" s="52">
        <v>45474</v>
      </c>
      <c r="J45" t="s">
        <v>2457</v>
      </c>
      <c r="K45">
        <v>99</v>
      </c>
      <c r="L45" s="73">
        <v>62.416275969486001</v>
      </c>
      <c r="M45">
        <v>97</v>
      </c>
      <c r="N45">
        <v>0.99473798522174695</v>
      </c>
      <c r="O45" s="73">
        <v>58.864770451894202</v>
      </c>
      <c r="P45">
        <v>97</v>
      </c>
      <c r="Q45">
        <v>0.99473798522174695</v>
      </c>
      <c r="R45">
        <v>95</v>
      </c>
      <c r="S45">
        <v>0.984249648361184</v>
      </c>
      <c r="T45">
        <v>49.235999206429902</v>
      </c>
      <c r="U45">
        <v>0.98202093957362302</v>
      </c>
      <c r="V45">
        <v>91</v>
      </c>
      <c r="W45">
        <v>2.87728216753881E-2</v>
      </c>
      <c r="X45">
        <v>6</v>
      </c>
      <c r="Y45">
        <v>99</v>
      </c>
      <c r="Z45">
        <v>0.999999999999999</v>
      </c>
      <c r="AA45">
        <v>80.561043394005196</v>
      </c>
      <c r="AB45">
        <v>86</v>
      </c>
      <c r="AC45">
        <v>0.96237479414531701</v>
      </c>
      <c r="AD45">
        <v>13</v>
      </c>
      <c r="AE45">
        <v>3.7625205854682299E-2</v>
      </c>
      <c r="AF45">
        <v>0</v>
      </c>
      <c r="AG45">
        <v>4.857E-17</v>
      </c>
      <c r="AH45">
        <v>1.46890700933046E-2</v>
      </c>
      <c r="AI45">
        <v>20</v>
      </c>
      <c r="AJ45" s="73">
        <v>59.104501646695802</v>
      </c>
      <c r="AK45">
        <v>97</v>
      </c>
      <c r="AL45">
        <v>0.99473798522174695</v>
      </c>
      <c r="AM45">
        <v>2.74275673179337E-2</v>
      </c>
      <c r="AN45">
        <v>1</v>
      </c>
      <c r="AO45">
        <v>0</v>
      </c>
      <c r="AP45">
        <v>0</v>
      </c>
      <c r="AQ45">
        <v>98</v>
      </c>
      <c r="AR45">
        <v>0.99761259412165504</v>
      </c>
      <c r="AS45">
        <v>0</v>
      </c>
      <c r="AT45">
        <v>0</v>
      </c>
      <c r="AU45">
        <v>0</v>
      </c>
      <c r="AV45">
        <v>0</v>
      </c>
      <c r="AW45">
        <v>99</v>
      </c>
      <c r="AX45">
        <v>1</v>
      </c>
      <c r="AY45" s="73">
        <v>67.0043270707815</v>
      </c>
      <c r="AZ45">
        <v>97</v>
      </c>
      <c r="BA45">
        <v>0.99473798522174695</v>
      </c>
      <c r="BB45">
        <v>96</v>
      </c>
      <c r="BC45">
        <v>0.96781696302458398</v>
      </c>
      <c r="BD45">
        <v>2</v>
      </c>
      <c r="BE45">
        <v>2.97956310970715E-2</v>
      </c>
      <c r="BF45">
        <v>62.416275969486001</v>
      </c>
      <c r="BG45">
        <v>58.864770451894202</v>
      </c>
      <c r="BH45">
        <v>67.0043270707815</v>
      </c>
      <c r="BI45">
        <v>59.104501646695802</v>
      </c>
    </row>
    <row r="46" spans="1:61" x14ac:dyDescent="0.25">
      <c r="A46" s="10" t="str">
        <f>VLOOKUP(D46,'Index-Relations'!E:F,2,FALSE)</f>
        <v>BM</v>
      </c>
      <c r="B46" t="s">
        <v>3450</v>
      </c>
      <c r="C46" s="53" t="s">
        <v>2766</v>
      </c>
      <c r="D46" s="59" t="s">
        <v>2970</v>
      </c>
      <c r="E46" s="59" t="s">
        <v>3498</v>
      </c>
      <c r="F46" t="s">
        <v>34</v>
      </c>
      <c r="G46" t="s">
        <v>33</v>
      </c>
      <c r="H46" t="s">
        <v>35</v>
      </c>
      <c r="I46" s="52">
        <v>45446</v>
      </c>
      <c r="J46" t="s">
        <v>2457</v>
      </c>
      <c r="K46">
        <v>96</v>
      </c>
      <c r="L46" s="73">
        <v>62.598614259364403</v>
      </c>
      <c r="M46">
        <v>94</v>
      </c>
      <c r="N46">
        <v>0.99474418086101102</v>
      </c>
      <c r="O46" s="73">
        <v>59.066314958604202</v>
      </c>
      <c r="P46">
        <v>94</v>
      </c>
      <c r="Q46">
        <v>0.99474418086101102</v>
      </c>
      <c r="R46">
        <v>92</v>
      </c>
      <c r="S46">
        <v>0.98358954370377705</v>
      </c>
      <c r="T46">
        <v>49.363829318368801</v>
      </c>
      <c r="U46">
        <v>0.98238813901445898</v>
      </c>
      <c r="V46">
        <v>90</v>
      </c>
      <c r="W46">
        <v>2.8350845313405201E-2</v>
      </c>
      <c r="X46">
        <v>5</v>
      </c>
      <c r="Y46">
        <v>96</v>
      </c>
      <c r="Z46">
        <v>1</v>
      </c>
      <c r="AA46">
        <v>79.682878328855395</v>
      </c>
      <c r="AB46">
        <v>84</v>
      </c>
      <c r="AC46">
        <v>0.96274502333656498</v>
      </c>
      <c r="AD46">
        <v>12</v>
      </c>
      <c r="AE46">
        <v>3.7254976663434601E-2</v>
      </c>
      <c r="AF46">
        <v>0</v>
      </c>
      <c r="AG46">
        <v>0</v>
      </c>
      <c r="AH46">
        <v>1.54197189353461E-2</v>
      </c>
      <c r="AI46">
        <v>20</v>
      </c>
      <c r="AJ46" s="73">
        <v>59.206573151444999</v>
      </c>
      <c r="AK46">
        <v>94</v>
      </c>
      <c r="AL46">
        <v>0.99474418086101102</v>
      </c>
      <c r="AM46">
        <v>2.8706008141484801E-2</v>
      </c>
      <c r="AN46">
        <v>1</v>
      </c>
      <c r="AO46">
        <v>0</v>
      </c>
      <c r="AP46">
        <v>0</v>
      </c>
      <c r="AQ46">
        <v>95</v>
      </c>
      <c r="AR46">
        <v>0.99754406101093596</v>
      </c>
      <c r="AS46">
        <v>0</v>
      </c>
      <c r="AT46">
        <v>0</v>
      </c>
      <c r="AU46">
        <v>0</v>
      </c>
      <c r="AV46">
        <v>0</v>
      </c>
      <c r="AW46">
        <v>96</v>
      </c>
      <c r="AX46">
        <v>1</v>
      </c>
      <c r="AY46" s="73">
        <v>67.234802898985805</v>
      </c>
      <c r="AZ46">
        <v>94</v>
      </c>
      <c r="BA46">
        <v>0.99474418086101102</v>
      </c>
      <c r="BB46">
        <v>93</v>
      </c>
      <c r="BC46">
        <v>0.96642537722100996</v>
      </c>
      <c r="BD46">
        <v>2</v>
      </c>
      <c r="BE46">
        <v>3.1118683789925598E-2</v>
      </c>
      <c r="BF46">
        <v>62.598614259364403</v>
      </c>
      <c r="BG46">
        <v>59.066314958604202</v>
      </c>
      <c r="BH46">
        <v>67.234802898985805</v>
      </c>
      <c r="BI46">
        <v>59.206573151444999</v>
      </c>
    </row>
    <row r="47" spans="1:61" x14ac:dyDescent="0.25">
      <c r="A47" s="10" t="str">
        <f>VLOOKUP(D47,'Index-Relations'!E:F,2,FALSE)</f>
        <v>BM</v>
      </c>
      <c r="B47" t="s">
        <v>3450</v>
      </c>
      <c r="C47" s="53" t="s">
        <v>2767</v>
      </c>
      <c r="D47" s="59" t="s">
        <v>2970</v>
      </c>
      <c r="E47" s="59" t="s">
        <v>3499</v>
      </c>
      <c r="F47" t="s">
        <v>34</v>
      </c>
      <c r="G47" t="s">
        <v>33</v>
      </c>
      <c r="H47" t="s">
        <v>35</v>
      </c>
      <c r="I47" s="52">
        <v>45413</v>
      </c>
      <c r="J47" t="s">
        <v>2457</v>
      </c>
      <c r="K47">
        <v>96</v>
      </c>
      <c r="L47" s="73">
        <v>62.499146152578803</v>
      </c>
      <c r="M47">
        <v>94</v>
      </c>
      <c r="N47">
        <v>0.99465985788470501</v>
      </c>
      <c r="O47" s="73">
        <v>58.988938877052099</v>
      </c>
      <c r="P47">
        <v>94</v>
      </c>
      <c r="Q47">
        <v>0.99465985788470501</v>
      </c>
      <c r="R47">
        <v>92</v>
      </c>
      <c r="S47">
        <v>0.98354201698253796</v>
      </c>
      <c r="T47">
        <v>49.289475453978</v>
      </c>
      <c r="U47">
        <v>0.98171853156101097</v>
      </c>
      <c r="V47">
        <v>90</v>
      </c>
      <c r="W47">
        <v>2.8213282743985001E-2</v>
      </c>
      <c r="X47">
        <v>5</v>
      </c>
      <c r="Y47">
        <v>96</v>
      </c>
      <c r="Z47">
        <v>1</v>
      </c>
      <c r="AA47">
        <v>82.437640237240103</v>
      </c>
      <c r="AB47">
        <v>84</v>
      </c>
      <c r="AC47">
        <v>0.96205300914452196</v>
      </c>
      <c r="AD47">
        <v>12</v>
      </c>
      <c r="AE47">
        <v>3.7946990855477501E-2</v>
      </c>
      <c r="AF47">
        <v>0</v>
      </c>
      <c r="AG47">
        <v>1.5266E-16</v>
      </c>
      <c r="AH47">
        <v>1.5100369466913901E-2</v>
      </c>
      <c r="AI47">
        <v>20</v>
      </c>
      <c r="AJ47" s="73">
        <v>59.138369682390099</v>
      </c>
      <c r="AK47">
        <v>94</v>
      </c>
      <c r="AL47">
        <v>0.99465985788470501</v>
      </c>
      <c r="AM47">
        <v>2.7843140470597501E-2</v>
      </c>
      <c r="AN47">
        <v>1</v>
      </c>
      <c r="AO47">
        <v>0</v>
      </c>
      <c r="AP47">
        <v>0</v>
      </c>
      <c r="AQ47">
        <v>95</v>
      </c>
      <c r="AR47">
        <v>0.99750271564059301</v>
      </c>
      <c r="AS47">
        <v>0</v>
      </c>
      <c r="AT47">
        <v>0</v>
      </c>
      <c r="AU47">
        <v>0</v>
      </c>
      <c r="AV47">
        <v>0</v>
      </c>
      <c r="AW47">
        <v>96</v>
      </c>
      <c r="AX47">
        <v>0.999999999999999</v>
      </c>
      <c r="AY47" s="73">
        <v>67.028821181527604</v>
      </c>
      <c r="AZ47">
        <v>94</v>
      </c>
      <c r="BA47">
        <v>0.99465985788470501</v>
      </c>
      <c r="BB47">
        <v>93</v>
      </c>
      <c r="BC47">
        <v>0.96713343863345103</v>
      </c>
      <c r="BD47">
        <v>2</v>
      </c>
      <c r="BE47">
        <v>3.0369277007141999E-2</v>
      </c>
      <c r="BF47">
        <v>62.499146152578803</v>
      </c>
      <c r="BG47">
        <v>58.988938877052099</v>
      </c>
      <c r="BH47">
        <v>67.028821181527604</v>
      </c>
      <c r="BI47">
        <v>59.138369682390099</v>
      </c>
    </row>
    <row r="48" spans="1:61" x14ac:dyDescent="0.25">
      <c r="A48" s="10" t="str">
        <f>VLOOKUP(D48,'Index-Relations'!E:F,2,FALSE)</f>
        <v>BM</v>
      </c>
      <c r="B48" t="s">
        <v>3450</v>
      </c>
      <c r="C48" s="53" t="s">
        <v>2768</v>
      </c>
      <c r="D48" s="59" t="s">
        <v>2970</v>
      </c>
      <c r="E48" s="59" t="s">
        <v>3500</v>
      </c>
      <c r="F48" t="s">
        <v>34</v>
      </c>
      <c r="G48" t="s">
        <v>33</v>
      </c>
      <c r="H48" t="s">
        <v>35</v>
      </c>
      <c r="I48" s="52">
        <v>45383</v>
      </c>
      <c r="J48" t="s">
        <v>2457</v>
      </c>
      <c r="K48">
        <v>96</v>
      </c>
      <c r="L48">
        <v>66.611674233345397</v>
      </c>
      <c r="M48">
        <v>94</v>
      </c>
      <c r="N48">
        <v>0.99473792735800204</v>
      </c>
      <c r="O48">
        <v>61.861009267455302</v>
      </c>
      <c r="P48">
        <v>94</v>
      </c>
      <c r="Q48">
        <v>0.99473792735800204</v>
      </c>
      <c r="R48">
        <v>92</v>
      </c>
      <c r="S48">
        <v>0.98470361469905798</v>
      </c>
      <c r="T48">
        <v>49.097756395729803</v>
      </c>
      <c r="U48">
        <v>0.98434028950185004</v>
      </c>
      <c r="V48">
        <v>90</v>
      </c>
      <c r="W48">
        <v>2.7277959677899401E-2</v>
      </c>
      <c r="X48">
        <v>5</v>
      </c>
      <c r="Y48">
        <v>96</v>
      </c>
      <c r="Z48">
        <v>1</v>
      </c>
      <c r="AA48">
        <v>78.7209924931703</v>
      </c>
      <c r="AB48">
        <v>84</v>
      </c>
      <c r="AC48">
        <v>0.96057114183979297</v>
      </c>
      <c r="AD48">
        <v>12</v>
      </c>
      <c r="AE48">
        <v>3.9428858160206401E-2</v>
      </c>
      <c r="AF48">
        <v>0</v>
      </c>
      <c r="AG48">
        <v>9.0210000000000003E-17</v>
      </c>
      <c r="AH48">
        <v>1.51373129722625E-2</v>
      </c>
      <c r="AI48">
        <v>20</v>
      </c>
      <c r="AJ48">
        <v>62.409370466063599</v>
      </c>
      <c r="AK48">
        <v>94</v>
      </c>
      <c r="AL48">
        <v>0.99473792735800204</v>
      </c>
      <c r="AM48">
        <v>2.6396689645894901E-2</v>
      </c>
      <c r="AN48">
        <v>1</v>
      </c>
      <c r="AO48">
        <v>0</v>
      </c>
      <c r="AP48">
        <v>0</v>
      </c>
      <c r="AQ48">
        <v>95</v>
      </c>
      <c r="AR48">
        <v>0.99760917856170095</v>
      </c>
      <c r="AS48">
        <v>0</v>
      </c>
      <c r="AT48">
        <v>0</v>
      </c>
      <c r="AU48">
        <v>0</v>
      </c>
      <c r="AV48">
        <v>0</v>
      </c>
      <c r="AW48">
        <v>96</v>
      </c>
      <c r="AX48">
        <v>1</v>
      </c>
      <c r="AY48">
        <v>71.632576597761897</v>
      </c>
      <c r="AZ48">
        <v>94</v>
      </c>
      <c r="BA48">
        <v>0.99473792735800204</v>
      </c>
      <c r="BB48">
        <v>93</v>
      </c>
      <c r="BC48">
        <v>0.96886880237142003</v>
      </c>
      <c r="BD48">
        <v>2</v>
      </c>
      <c r="BE48">
        <v>2.8740376190281199E-2</v>
      </c>
      <c r="BF48">
        <v>62.528839545849202</v>
      </c>
      <c r="BG48">
        <v>58.860788623275099</v>
      </c>
      <c r="BH48">
        <v>67.315841915687201</v>
      </c>
      <c r="BI48">
        <v>59.096800625093699</v>
      </c>
    </row>
    <row r="49" spans="1:61" x14ac:dyDescent="0.25">
      <c r="A49" s="10" t="str">
        <f>VLOOKUP(D49,'Index-Relations'!E:F,2,FALSE)</f>
        <v>BM</v>
      </c>
      <c r="B49" t="s">
        <v>3450</v>
      </c>
      <c r="C49" s="53" t="s">
        <v>2769</v>
      </c>
      <c r="D49" s="59" t="s">
        <v>2970</v>
      </c>
      <c r="E49" s="59" t="s">
        <v>3501</v>
      </c>
      <c r="F49" t="s">
        <v>34</v>
      </c>
      <c r="G49" t="s">
        <v>33</v>
      </c>
      <c r="H49" t="s">
        <v>35</v>
      </c>
      <c r="I49" s="52">
        <v>45352</v>
      </c>
      <c r="J49" t="s">
        <v>2457</v>
      </c>
      <c r="K49">
        <v>96</v>
      </c>
      <c r="L49">
        <v>66.696849397719902</v>
      </c>
      <c r="M49">
        <v>94</v>
      </c>
      <c r="N49">
        <v>0.99453187359041695</v>
      </c>
      <c r="O49">
        <v>61.945504719417997</v>
      </c>
      <c r="P49">
        <v>94</v>
      </c>
      <c r="Q49">
        <v>0.99453187359041695</v>
      </c>
      <c r="R49">
        <v>92</v>
      </c>
      <c r="S49">
        <v>0.98500213933967296</v>
      </c>
      <c r="T49">
        <v>48.965839445017103</v>
      </c>
      <c r="U49">
        <v>0.98041453621204799</v>
      </c>
      <c r="V49">
        <v>90</v>
      </c>
      <c r="W49">
        <v>2.37219960387327E-2</v>
      </c>
      <c r="X49">
        <v>4</v>
      </c>
      <c r="Y49">
        <v>96</v>
      </c>
      <c r="Z49">
        <v>1</v>
      </c>
      <c r="AA49">
        <v>85.111711232860998</v>
      </c>
      <c r="AB49">
        <v>84</v>
      </c>
      <c r="AC49">
        <v>0.96136044459757997</v>
      </c>
      <c r="AD49">
        <v>12</v>
      </c>
      <c r="AE49">
        <v>3.8639555402419999E-2</v>
      </c>
      <c r="AF49">
        <v>0</v>
      </c>
      <c r="AG49">
        <v>0</v>
      </c>
      <c r="AH49">
        <v>5.4789146019626599E-3</v>
      </c>
      <c r="AI49">
        <v>14</v>
      </c>
      <c r="AJ49">
        <v>62.986240945015901</v>
      </c>
      <c r="AK49">
        <v>94</v>
      </c>
      <c r="AL49">
        <v>0.99453187359041695</v>
      </c>
      <c r="AM49">
        <v>2.65933687263873E-2</v>
      </c>
      <c r="AN49">
        <v>1</v>
      </c>
      <c r="AO49">
        <v>0</v>
      </c>
      <c r="AP49">
        <v>0</v>
      </c>
      <c r="AQ49">
        <v>95</v>
      </c>
      <c r="AR49">
        <v>0.99743916141170297</v>
      </c>
      <c r="AS49">
        <v>0</v>
      </c>
      <c r="AT49">
        <v>0</v>
      </c>
      <c r="AU49">
        <v>0</v>
      </c>
      <c r="AV49">
        <v>0</v>
      </c>
      <c r="AW49">
        <v>96</v>
      </c>
      <c r="AX49">
        <v>0.999999999999999</v>
      </c>
      <c r="AY49">
        <v>71.317366359846801</v>
      </c>
      <c r="AZ49">
        <v>94</v>
      </c>
      <c r="BA49">
        <v>0.99453187359041695</v>
      </c>
      <c r="BB49">
        <v>93</v>
      </c>
      <c r="BC49">
        <v>0.96836509987501296</v>
      </c>
      <c r="BD49">
        <v>2</v>
      </c>
      <c r="BE49">
        <v>2.9074061536689198E-2</v>
      </c>
      <c r="BF49">
        <v>62.671909427988098</v>
      </c>
      <c r="BG49">
        <v>59.029355091585302</v>
      </c>
      <c r="BH49">
        <v>66.995871374703199</v>
      </c>
      <c r="BI49">
        <v>59.727301782033301</v>
      </c>
    </row>
    <row r="50" spans="1:61" x14ac:dyDescent="0.25">
      <c r="A50" s="10" t="str">
        <f>VLOOKUP(D50,'Index-Relations'!E:F,2,FALSE)</f>
        <v>BM</v>
      </c>
      <c r="B50" t="s">
        <v>3450</v>
      </c>
      <c r="C50" s="53" t="s">
        <v>2770</v>
      </c>
      <c r="D50" s="59" t="s">
        <v>2970</v>
      </c>
      <c r="E50" s="59" t="s">
        <v>3502</v>
      </c>
      <c r="F50" t="s">
        <v>34</v>
      </c>
      <c r="G50" t="s">
        <v>33</v>
      </c>
      <c r="H50" t="s">
        <v>35</v>
      </c>
      <c r="I50" s="52">
        <v>45323</v>
      </c>
      <c r="J50" t="s">
        <v>2457</v>
      </c>
      <c r="K50">
        <v>96</v>
      </c>
      <c r="L50">
        <v>67.274710160625403</v>
      </c>
      <c r="M50">
        <v>94</v>
      </c>
      <c r="N50">
        <v>0.99440894411731595</v>
      </c>
      <c r="O50">
        <v>62.648589842467203</v>
      </c>
      <c r="P50">
        <v>94</v>
      </c>
      <c r="Q50">
        <v>0.99440894411731595</v>
      </c>
      <c r="R50">
        <v>92</v>
      </c>
      <c r="S50">
        <v>0.98492354449449204</v>
      </c>
      <c r="T50">
        <v>49.007180017750201</v>
      </c>
      <c r="U50">
        <v>0.97953102809439596</v>
      </c>
      <c r="V50">
        <v>90</v>
      </c>
      <c r="W50">
        <v>2.39137978146696E-2</v>
      </c>
      <c r="X50">
        <v>3</v>
      </c>
      <c r="Y50">
        <v>96</v>
      </c>
      <c r="Z50">
        <v>0.999999999999999</v>
      </c>
      <c r="AA50">
        <v>84.1044444937382</v>
      </c>
      <c r="AB50">
        <v>83</v>
      </c>
      <c r="AC50">
        <v>0.95597784317815104</v>
      </c>
      <c r="AD50">
        <v>13</v>
      </c>
      <c r="AE50">
        <v>4.4022156821848298E-2</v>
      </c>
      <c r="AF50">
        <v>0</v>
      </c>
      <c r="AG50">
        <v>0</v>
      </c>
      <c r="AH50">
        <v>5.2825720526717204E-3</v>
      </c>
      <c r="AI50">
        <v>14</v>
      </c>
      <c r="AJ50">
        <v>63.591043881348398</v>
      </c>
      <c r="AK50">
        <v>94</v>
      </c>
      <c r="AL50">
        <v>0.99440894411731595</v>
      </c>
      <c r="AM50">
        <v>2.67728097918465E-2</v>
      </c>
      <c r="AN50">
        <v>1</v>
      </c>
      <c r="AO50">
        <v>0</v>
      </c>
      <c r="AP50">
        <v>0</v>
      </c>
      <c r="AQ50">
        <v>95</v>
      </c>
      <c r="AR50">
        <v>0.99746674299678695</v>
      </c>
      <c r="AS50">
        <v>0</v>
      </c>
      <c r="AT50">
        <v>0</v>
      </c>
      <c r="AU50">
        <v>0</v>
      </c>
      <c r="AV50">
        <v>0</v>
      </c>
      <c r="AW50">
        <v>96</v>
      </c>
      <c r="AX50">
        <v>1</v>
      </c>
      <c r="AY50">
        <v>71.560826921225896</v>
      </c>
      <c r="AZ50">
        <v>94</v>
      </c>
      <c r="BA50">
        <v>0.99440894411731595</v>
      </c>
      <c r="BB50">
        <v>93</v>
      </c>
      <c r="BC50">
        <v>0.96823675375487805</v>
      </c>
      <c r="BD50">
        <v>2</v>
      </c>
      <c r="BE50">
        <v>2.92299892419093E-2</v>
      </c>
      <c r="BF50">
        <v>63.224764536989198</v>
      </c>
      <c r="BG50">
        <v>59.716376049932897</v>
      </c>
      <c r="BH50">
        <v>67.206735026713503</v>
      </c>
      <c r="BI50">
        <v>60.2183045851841</v>
      </c>
    </row>
    <row r="51" spans="1:61" x14ac:dyDescent="0.25">
      <c r="A51" s="10" t="str">
        <f>VLOOKUP(D51,'Index-Relations'!E:F,2,FALSE)</f>
        <v>ESG</v>
      </c>
      <c r="B51" t="s">
        <v>3450</v>
      </c>
      <c r="C51" s="53" t="s">
        <v>2760</v>
      </c>
      <c r="D51" s="59" t="s">
        <v>2782</v>
      </c>
      <c r="E51" s="59" t="s">
        <v>3503</v>
      </c>
      <c r="F51" t="s">
        <v>40</v>
      </c>
      <c r="G51" t="s">
        <v>39</v>
      </c>
      <c r="H51" t="s">
        <v>41</v>
      </c>
      <c r="I51" s="52">
        <v>45659</v>
      </c>
      <c r="J51" t="s">
        <v>2457</v>
      </c>
      <c r="K51">
        <v>58</v>
      </c>
      <c r="L51" s="73">
        <v>63.445109209050997</v>
      </c>
      <c r="M51">
        <v>58</v>
      </c>
      <c r="N51">
        <v>1</v>
      </c>
      <c r="O51" s="73">
        <v>58.493577545217001</v>
      </c>
      <c r="P51">
        <v>58</v>
      </c>
      <c r="Q51">
        <v>1</v>
      </c>
      <c r="R51">
        <v>56</v>
      </c>
      <c r="S51">
        <v>0.966859334594936</v>
      </c>
      <c r="T51">
        <v>47.645966083230697</v>
      </c>
      <c r="U51">
        <v>0.97638638393314003</v>
      </c>
      <c r="V51">
        <v>57</v>
      </c>
      <c r="W51">
        <v>5.5369893744384004E-4</v>
      </c>
      <c r="X51">
        <v>1</v>
      </c>
      <c r="Y51">
        <v>58</v>
      </c>
      <c r="Z51">
        <v>0.999999999999999</v>
      </c>
      <c r="AA51">
        <v>58.244345162023102</v>
      </c>
      <c r="AB51">
        <v>53</v>
      </c>
      <c r="AC51">
        <v>0.93929642708440397</v>
      </c>
      <c r="AD51">
        <v>5</v>
      </c>
      <c r="AE51">
        <v>6.0703572915594903E-2</v>
      </c>
      <c r="AF51">
        <v>0</v>
      </c>
      <c r="AG51">
        <v>5.2735999999999995E-16</v>
      </c>
      <c r="AH51">
        <v>7.5580970247870801E-3</v>
      </c>
      <c r="AI51">
        <v>9</v>
      </c>
      <c r="AJ51" s="73">
        <v>61.039583208890001</v>
      </c>
      <c r="AK51">
        <v>58</v>
      </c>
      <c r="AL51">
        <v>1</v>
      </c>
      <c r="AM51">
        <v>0</v>
      </c>
      <c r="AN51">
        <v>0</v>
      </c>
      <c r="AO51">
        <v>0</v>
      </c>
      <c r="AP51">
        <v>0</v>
      </c>
      <c r="AQ51">
        <v>58</v>
      </c>
      <c r="AR51">
        <v>1</v>
      </c>
      <c r="AS51">
        <v>0</v>
      </c>
      <c r="AT51">
        <v>0</v>
      </c>
      <c r="AU51">
        <v>0</v>
      </c>
      <c r="AV51">
        <v>0</v>
      </c>
      <c r="AW51">
        <v>58</v>
      </c>
      <c r="AX51">
        <v>0.999999999999999</v>
      </c>
      <c r="AY51" s="73">
        <v>68.567014426021899</v>
      </c>
      <c r="AZ51">
        <v>58</v>
      </c>
      <c r="BA51">
        <v>1</v>
      </c>
      <c r="BB51">
        <v>58</v>
      </c>
      <c r="BC51">
        <v>1</v>
      </c>
      <c r="BD51">
        <v>0</v>
      </c>
      <c r="BE51">
        <v>0</v>
      </c>
      <c r="BF51">
        <v>63.445109209050997</v>
      </c>
      <c r="BG51">
        <v>58.493577545217001</v>
      </c>
      <c r="BH51">
        <v>68.567014426021899</v>
      </c>
      <c r="BI51">
        <v>61.039583208890001</v>
      </c>
    </row>
    <row r="52" spans="1:61" x14ac:dyDescent="0.25">
      <c r="A52" s="10" t="str">
        <f>VLOOKUP(D52,'Index-Relations'!E:F,2,FALSE)</f>
        <v>ESG</v>
      </c>
      <c r="B52" t="s">
        <v>3450</v>
      </c>
      <c r="C52" s="53" t="s">
        <v>2761</v>
      </c>
      <c r="D52" s="59" t="s">
        <v>2782</v>
      </c>
      <c r="E52" s="59" t="s">
        <v>3504</v>
      </c>
      <c r="F52" t="s">
        <v>40</v>
      </c>
      <c r="G52" t="s">
        <v>39</v>
      </c>
      <c r="H52" t="s">
        <v>41</v>
      </c>
      <c r="I52" s="52">
        <v>45628</v>
      </c>
      <c r="J52" t="s">
        <v>2457</v>
      </c>
      <c r="K52">
        <v>59</v>
      </c>
      <c r="L52" s="73">
        <v>62.533602184964899</v>
      </c>
      <c r="M52">
        <v>59</v>
      </c>
      <c r="N52">
        <v>1</v>
      </c>
      <c r="O52" s="73">
        <v>57.834283531731998</v>
      </c>
      <c r="P52">
        <v>59</v>
      </c>
      <c r="Q52">
        <v>1</v>
      </c>
      <c r="R52">
        <v>57</v>
      </c>
      <c r="S52">
        <v>0.96401374592108502</v>
      </c>
      <c r="T52">
        <v>48.721701455541698</v>
      </c>
      <c r="U52">
        <v>0.97503827642129703</v>
      </c>
      <c r="V52">
        <v>57</v>
      </c>
      <c r="W52">
        <v>9.9381051701285698E-5</v>
      </c>
      <c r="X52">
        <v>1</v>
      </c>
      <c r="Y52">
        <v>59</v>
      </c>
      <c r="Z52">
        <v>1</v>
      </c>
      <c r="AA52">
        <v>58.1304495374334</v>
      </c>
      <c r="AB52">
        <v>53</v>
      </c>
      <c r="AC52">
        <v>0.93858158572966099</v>
      </c>
      <c r="AD52">
        <v>6</v>
      </c>
      <c r="AE52">
        <v>6.1418414270338902E-2</v>
      </c>
      <c r="AF52">
        <v>0</v>
      </c>
      <c r="AG52">
        <v>5.5510000000000001E-17</v>
      </c>
      <c r="AH52">
        <v>9.3877950669153595E-3</v>
      </c>
      <c r="AI52">
        <v>9</v>
      </c>
      <c r="AJ52" s="73">
        <v>60.087057754824997</v>
      </c>
      <c r="AK52">
        <v>59</v>
      </c>
      <c r="AL52">
        <v>1</v>
      </c>
      <c r="AM52">
        <v>0</v>
      </c>
      <c r="AN52">
        <v>0</v>
      </c>
      <c r="AO52">
        <v>0</v>
      </c>
      <c r="AP52">
        <v>0</v>
      </c>
      <c r="AQ52">
        <v>59</v>
      </c>
      <c r="AR52">
        <v>1</v>
      </c>
      <c r="AS52">
        <v>0</v>
      </c>
      <c r="AT52">
        <v>0</v>
      </c>
      <c r="AU52">
        <v>0</v>
      </c>
      <c r="AV52">
        <v>0</v>
      </c>
      <c r="AW52">
        <v>59</v>
      </c>
      <c r="AX52">
        <v>0.999999999999999</v>
      </c>
      <c r="AY52" s="73">
        <v>67.800314608359997</v>
      </c>
      <c r="AZ52">
        <v>59</v>
      </c>
      <c r="BA52">
        <v>1</v>
      </c>
      <c r="BB52">
        <v>59</v>
      </c>
      <c r="BC52">
        <v>1</v>
      </c>
      <c r="BD52">
        <v>0</v>
      </c>
      <c r="BE52">
        <v>0</v>
      </c>
      <c r="BF52">
        <v>62.533602184964899</v>
      </c>
      <c r="BG52">
        <v>57.834283531731998</v>
      </c>
      <c r="BH52">
        <v>67.800314608359997</v>
      </c>
      <c r="BI52">
        <v>60.087057754824997</v>
      </c>
    </row>
    <row r="53" spans="1:61" x14ac:dyDescent="0.25">
      <c r="A53" s="10" t="str">
        <f>VLOOKUP(D53,'Index-Relations'!E:F,2,FALSE)</f>
        <v>ESG</v>
      </c>
      <c r="B53" t="s">
        <v>3450</v>
      </c>
      <c r="C53" s="53" t="s">
        <v>2762</v>
      </c>
      <c r="D53" s="59" t="s">
        <v>2782</v>
      </c>
      <c r="E53" s="59" t="s">
        <v>3505</v>
      </c>
      <c r="F53" t="s">
        <v>40</v>
      </c>
      <c r="G53" t="s">
        <v>39</v>
      </c>
      <c r="H53" t="s">
        <v>41</v>
      </c>
      <c r="I53" s="52">
        <v>45597</v>
      </c>
      <c r="J53" t="s">
        <v>2457</v>
      </c>
      <c r="K53">
        <v>59</v>
      </c>
      <c r="L53" s="73">
        <v>62.656472180054998</v>
      </c>
      <c r="M53">
        <v>59</v>
      </c>
      <c r="N53">
        <v>1</v>
      </c>
      <c r="O53" s="73">
        <v>57.927041556222001</v>
      </c>
      <c r="P53">
        <v>59</v>
      </c>
      <c r="Q53">
        <v>1</v>
      </c>
      <c r="R53">
        <v>57</v>
      </c>
      <c r="S53">
        <v>0.96815395217372902</v>
      </c>
      <c r="T53">
        <v>48.561296177192503</v>
      </c>
      <c r="U53">
        <v>0.97507127548598405</v>
      </c>
      <c r="V53">
        <v>57</v>
      </c>
      <c r="W53">
        <v>9.5081117650716893E-5</v>
      </c>
      <c r="X53">
        <v>1</v>
      </c>
      <c r="Y53">
        <v>59</v>
      </c>
      <c r="Z53">
        <v>1</v>
      </c>
      <c r="AA53">
        <v>49.570177484078997</v>
      </c>
      <c r="AB53">
        <v>53</v>
      </c>
      <c r="AC53">
        <v>0.937826467100217</v>
      </c>
      <c r="AD53">
        <v>6</v>
      </c>
      <c r="AE53">
        <v>6.2173532899782197E-2</v>
      </c>
      <c r="AF53">
        <v>0</v>
      </c>
      <c r="AG53">
        <v>1.3183999999999999E-16</v>
      </c>
      <c r="AH53">
        <v>9.4545029267497898E-3</v>
      </c>
      <c r="AI53">
        <v>9</v>
      </c>
      <c r="AJ53" s="73">
        <v>60.249992073849903</v>
      </c>
      <c r="AK53">
        <v>59</v>
      </c>
      <c r="AL53">
        <v>1</v>
      </c>
      <c r="AM53">
        <v>0</v>
      </c>
      <c r="AN53">
        <v>0</v>
      </c>
      <c r="AO53">
        <v>0</v>
      </c>
      <c r="AP53">
        <v>0</v>
      </c>
      <c r="AQ53">
        <v>59</v>
      </c>
      <c r="AR53">
        <v>1</v>
      </c>
      <c r="AS53">
        <v>0</v>
      </c>
      <c r="AT53">
        <v>0</v>
      </c>
      <c r="AU53">
        <v>0</v>
      </c>
      <c r="AV53">
        <v>0</v>
      </c>
      <c r="AW53">
        <v>59</v>
      </c>
      <c r="AX53">
        <v>0.999999999999999</v>
      </c>
      <c r="AY53" s="73">
        <v>67.985254833477995</v>
      </c>
      <c r="AZ53">
        <v>59</v>
      </c>
      <c r="BA53">
        <v>1</v>
      </c>
      <c r="BB53">
        <v>59</v>
      </c>
      <c r="BC53">
        <v>1</v>
      </c>
      <c r="BD53">
        <v>0</v>
      </c>
      <c r="BE53">
        <v>0</v>
      </c>
      <c r="BF53">
        <v>62.656472180054998</v>
      </c>
      <c r="BG53">
        <v>57.927041556222001</v>
      </c>
      <c r="BH53">
        <v>67.985254833477995</v>
      </c>
      <c r="BI53">
        <v>60.249992073849903</v>
      </c>
    </row>
    <row r="54" spans="1:61" x14ac:dyDescent="0.25">
      <c r="A54" s="10" t="str">
        <f>VLOOKUP(D54,'Index-Relations'!E:F,2,FALSE)</f>
        <v>ESG</v>
      </c>
      <c r="B54" t="s">
        <v>3450</v>
      </c>
      <c r="C54" s="53" t="s">
        <v>2763</v>
      </c>
      <c r="D54" s="59" t="s">
        <v>2782</v>
      </c>
      <c r="E54" s="59" t="s">
        <v>3506</v>
      </c>
      <c r="F54" t="s">
        <v>40</v>
      </c>
      <c r="G54" t="s">
        <v>39</v>
      </c>
      <c r="H54" t="s">
        <v>41</v>
      </c>
      <c r="I54" s="52">
        <v>45566</v>
      </c>
      <c r="J54" t="s">
        <v>2457</v>
      </c>
      <c r="K54">
        <v>59</v>
      </c>
      <c r="L54" s="73">
        <v>62.666891086377902</v>
      </c>
      <c r="M54">
        <v>59</v>
      </c>
      <c r="N54">
        <v>1</v>
      </c>
      <c r="O54" s="73">
        <v>57.959735820551998</v>
      </c>
      <c r="P54">
        <v>59</v>
      </c>
      <c r="Q54">
        <v>1</v>
      </c>
      <c r="R54">
        <v>57</v>
      </c>
      <c r="S54">
        <v>0.97248723749711596</v>
      </c>
      <c r="T54">
        <v>48.5181412798525</v>
      </c>
      <c r="U54">
        <v>0.97592220423058595</v>
      </c>
      <c r="V54">
        <v>57</v>
      </c>
      <c r="W54">
        <v>8.9391686086223206E-5</v>
      </c>
      <c r="X54">
        <v>1</v>
      </c>
      <c r="Y54">
        <v>59</v>
      </c>
      <c r="Z54">
        <v>1</v>
      </c>
      <c r="AA54">
        <v>49.8326184486464</v>
      </c>
      <c r="AB54">
        <v>53</v>
      </c>
      <c r="AC54">
        <v>0.93795902801535402</v>
      </c>
      <c r="AD54">
        <v>6</v>
      </c>
      <c r="AE54">
        <v>6.2040971984645699E-2</v>
      </c>
      <c r="AF54">
        <v>0</v>
      </c>
      <c r="AG54">
        <v>0</v>
      </c>
      <c r="AH54">
        <v>9.6468825388593207E-3</v>
      </c>
      <c r="AI54">
        <v>9</v>
      </c>
      <c r="AJ54" s="73">
        <v>60.293831018905898</v>
      </c>
      <c r="AK54">
        <v>59</v>
      </c>
      <c r="AL54">
        <v>1</v>
      </c>
      <c r="AM54">
        <v>0</v>
      </c>
      <c r="AN54">
        <v>0</v>
      </c>
      <c r="AO54">
        <v>0</v>
      </c>
      <c r="AP54">
        <v>0</v>
      </c>
      <c r="AQ54">
        <v>59</v>
      </c>
      <c r="AR54">
        <v>0.999999999999999</v>
      </c>
      <c r="AS54">
        <v>0</v>
      </c>
      <c r="AT54">
        <v>0</v>
      </c>
      <c r="AU54">
        <v>0</v>
      </c>
      <c r="AV54">
        <v>0</v>
      </c>
      <c r="AW54">
        <v>59</v>
      </c>
      <c r="AX54">
        <v>1</v>
      </c>
      <c r="AY54" s="73">
        <v>68.035286487449</v>
      </c>
      <c r="AZ54">
        <v>59</v>
      </c>
      <c r="BA54">
        <v>1</v>
      </c>
      <c r="BB54">
        <v>59</v>
      </c>
      <c r="BC54">
        <v>0.999999999999999</v>
      </c>
      <c r="BD54">
        <v>0</v>
      </c>
      <c r="BE54">
        <v>0</v>
      </c>
      <c r="BF54">
        <v>62.666891086377902</v>
      </c>
      <c r="BG54">
        <v>57.959735820551998</v>
      </c>
      <c r="BH54">
        <v>68.035286487449</v>
      </c>
      <c r="BI54">
        <v>60.293831018905898</v>
      </c>
    </row>
    <row r="55" spans="1:61" x14ac:dyDescent="0.25">
      <c r="A55" s="10" t="str">
        <f>VLOOKUP(D55,'Index-Relations'!E:F,2,FALSE)</f>
        <v>ESG</v>
      </c>
      <c r="B55" t="s">
        <v>3450</v>
      </c>
      <c r="C55" s="53" t="s">
        <v>2764</v>
      </c>
      <c r="D55" s="59" t="s">
        <v>2782</v>
      </c>
      <c r="E55" s="59" t="s">
        <v>3507</v>
      </c>
      <c r="F55" t="s">
        <v>40</v>
      </c>
      <c r="G55" t="s">
        <v>39</v>
      </c>
      <c r="H55" t="s">
        <v>41</v>
      </c>
      <c r="I55" s="52">
        <v>45537</v>
      </c>
      <c r="J55" t="s">
        <v>2457</v>
      </c>
      <c r="K55">
        <v>57</v>
      </c>
      <c r="L55" s="73">
        <v>63.507671918653998</v>
      </c>
      <c r="M55">
        <v>57</v>
      </c>
      <c r="N55">
        <v>1</v>
      </c>
      <c r="O55" s="73">
        <v>59.207123236247902</v>
      </c>
      <c r="P55">
        <v>57</v>
      </c>
      <c r="Q55">
        <v>1</v>
      </c>
      <c r="R55">
        <v>55</v>
      </c>
      <c r="S55">
        <v>0.97433345681640704</v>
      </c>
      <c r="T55">
        <v>48.174434084969299</v>
      </c>
      <c r="U55">
        <v>0.98095704366458902</v>
      </c>
      <c r="V55">
        <v>56</v>
      </c>
      <c r="W55">
        <v>5.2465291261282799E-5</v>
      </c>
      <c r="X55">
        <v>1</v>
      </c>
      <c r="Y55">
        <v>57</v>
      </c>
      <c r="Z55">
        <v>1</v>
      </c>
      <c r="AA55">
        <v>45.289795063150599</v>
      </c>
      <c r="AB55">
        <v>51</v>
      </c>
      <c r="AC55">
        <v>0.93572524539114199</v>
      </c>
      <c r="AD55">
        <v>6</v>
      </c>
      <c r="AE55">
        <v>6.4274754608857995E-2</v>
      </c>
      <c r="AF55">
        <v>0</v>
      </c>
      <c r="AG55">
        <v>0</v>
      </c>
      <c r="AH55">
        <v>8.8754749957983495E-3</v>
      </c>
      <c r="AI55">
        <v>9</v>
      </c>
      <c r="AJ55" s="73">
        <v>61.254337628313998</v>
      </c>
      <c r="AK55">
        <v>57</v>
      </c>
      <c r="AL55">
        <v>1</v>
      </c>
      <c r="AM55">
        <v>0</v>
      </c>
      <c r="AN55">
        <v>0</v>
      </c>
      <c r="AO55">
        <v>0</v>
      </c>
      <c r="AP55">
        <v>0</v>
      </c>
      <c r="AQ55">
        <v>57</v>
      </c>
      <c r="AR55">
        <v>1</v>
      </c>
      <c r="AS55">
        <v>0</v>
      </c>
      <c r="AT55">
        <v>0</v>
      </c>
      <c r="AU55">
        <v>0</v>
      </c>
      <c r="AV55">
        <v>0</v>
      </c>
      <c r="AW55">
        <v>57</v>
      </c>
      <c r="AX55">
        <v>1</v>
      </c>
      <c r="AY55" s="73">
        <v>68.377700491287001</v>
      </c>
      <c r="AZ55">
        <v>57</v>
      </c>
      <c r="BA55">
        <v>1</v>
      </c>
      <c r="BB55">
        <v>57</v>
      </c>
      <c r="BC55">
        <v>1</v>
      </c>
      <c r="BD55">
        <v>0</v>
      </c>
      <c r="BE55">
        <v>0</v>
      </c>
      <c r="BF55">
        <v>63.507671918653998</v>
      </c>
      <c r="BG55">
        <v>59.207123236247902</v>
      </c>
      <c r="BH55">
        <v>68.377700491287001</v>
      </c>
      <c r="BI55">
        <v>61.254337628313998</v>
      </c>
    </row>
    <row r="56" spans="1:61" x14ac:dyDescent="0.25">
      <c r="A56" s="10" t="str">
        <f>VLOOKUP(D56,'Index-Relations'!E:F,2,FALSE)</f>
        <v>ESG</v>
      </c>
      <c r="B56" t="s">
        <v>3450</v>
      </c>
      <c r="C56" s="53" t="s">
        <v>3350</v>
      </c>
      <c r="D56" s="59" t="s">
        <v>2782</v>
      </c>
      <c r="E56" s="59" t="s">
        <v>3508</v>
      </c>
      <c r="F56" t="s">
        <v>40</v>
      </c>
      <c r="G56" t="s">
        <v>39</v>
      </c>
      <c r="H56" t="s">
        <v>41</v>
      </c>
      <c r="I56" s="52">
        <v>45505</v>
      </c>
      <c r="J56" t="s">
        <v>2457</v>
      </c>
      <c r="K56">
        <v>57</v>
      </c>
      <c r="L56" s="73">
        <v>62.893182912598</v>
      </c>
      <c r="M56">
        <v>57</v>
      </c>
      <c r="N56">
        <v>1</v>
      </c>
      <c r="O56" s="73">
        <v>58.721295887460997</v>
      </c>
      <c r="P56">
        <v>57</v>
      </c>
      <c r="Q56">
        <v>1</v>
      </c>
      <c r="R56">
        <v>55</v>
      </c>
      <c r="S56">
        <v>0.97520158429024195</v>
      </c>
      <c r="T56">
        <v>48.433875258085799</v>
      </c>
      <c r="U56">
        <v>0.98190860398810498</v>
      </c>
      <c r="V56">
        <v>56</v>
      </c>
      <c r="W56">
        <v>5.8884141960933901E-5</v>
      </c>
      <c r="X56">
        <v>1</v>
      </c>
      <c r="Y56">
        <v>57</v>
      </c>
      <c r="Z56">
        <v>1</v>
      </c>
      <c r="AA56">
        <v>45.818838242951799</v>
      </c>
      <c r="AB56">
        <v>51</v>
      </c>
      <c r="AC56">
        <v>0.93548300335237999</v>
      </c>
      <c r="AD56">
        <v>6</v>
      </c>
      <c r="AE56">
        <v>6.4516996647620103E-2</v>
      </c>
      <c r="AF56">
        <v>0</v>
      </c>
      <c r="AG56">
        <v>0</v>
      </c>
      <c r="AH56">
        <v>8.1907369187197397E-3</v>
      </c>
      <c r="AI56">
        <v>9</v>
      </c>
      <c r="AJ56" s="73">
        <v>60.615806828606999</v>
      </c>
      <c r="AK56">
        <v>57</v>
      </c>
      <c r="AL56">
        <v>1</v>
      </c>
      <c r="AM56">
        <v>0</v>
      </c>
      <c r="AN56">
        <v>0</v>
      </c>
      <c r="AO56">
        <v>0</v>
      </c>
      <c r="AP56">
        <v>0</v>
      </c>
      <c r="AQ56">
        <v>57</v>
      </c>
      <c r="AR56">
        <v>1</v>
      </c>
      <c r="AS56">
        <v>0</v>
      </c>
      <c r="AT56">
        <v>0</v>
      </c>
      <c r="AU56">
        <v>0</v>
      </c>
      <c r="AV56">
        <v>0</v>
      </c>
      <c r="AW56">
        <v>57</v>
      </c>
      <c r="AX56">
        <v>1</v>
      </c>
      <c r="AY56" s="73">
        <v>68.286867328244995</v>
      </c>
      <c r="AZ56">
        <v>57</v>
      </c>
      <c r="BA56">
        <v>1</v>
      </c>
      <c r="BB56">
        <v>57</v>
      </c>
      <c r="BC56">
        <v>1</v>
      </c>
      <c r="BD56">
        <v>0</v>
      </c>
      <c r="BE56">
        <v>0</v>
      </c>
      <c r="BF56">
        <v>62.893182912598</v>
      </c>
      <c r="BG56">
        <v>58.721295887460997</v>
      </c>
      <c r="BH56">
        <v>68.286867328244995</v>
      </c>
      <c r="BI56">
        <v>60.615806828606999</v>
      </c>
    </row>
    <row r="57" spans="1:61" x14ac:dyDescent="0.25">
      <c r="A57" s="10" t="str">
        <f>VLOOKUP(D57,'Index-Relations'!E:F,2,FALSE)</f>
        <v>ESG</v>
      </c>
      <c r="B57" t="s">
        <v>3450</v>
      </c>
      <c r="C57" s="53" t="s">
        <v>2765</v>
      </c>
      <c r="D57" s="59" t="s">
        <v>2782</v>
      </c>
      <c r="E57" s="59" t="s">
        <v>3509</v>
      </c>
      <c r="F57" t="s">
        <v>40</v>
      </c>
      <c r="G57" t="s">
        <v>39</v>
      </c>
      <c r="H57" t="s">
        <v>41</v>
      </c>
      <c r="I57" s="52">
        <v>45474</v>
      </c>
      <c r="J57" t="s">
        <v>2457</v>
      </c>
      <c r="K57">
        <v>57</v>
      </c>
      <c r="L57" s="73">
        <v>63.018111426345897</v>
      </c>
      <c r="M57">
        <v>57</v>
      </c>
      <c r="N57">
        <v>1</v>
      </c>
      <c r="O57" s="73">
        <v>58.978933140899997</v>
      </c>
      <c r="P57">
        <v>57</v>
      </c>
      <c r="Q57">
        <v>1</v>
      </c>
      <c r="R57">
        <v>55</v>
      </c>
      <c r="S57">
        <v>0.97463668882357501</v>
      </c>
      <c r="T57">
        <v>48.290492240784999</v>
      </c>
      <c r="U57">
        <v>0.98291269193322295</v>
      </c>
      <c r="V57">
        <v>56</v>
      </c>
      <c r="W57">
        <v>5.8669469165432399E-5</v>
      </c>
      <c r="X57">
        <v>1</v>
      </c>
      <c r="Y57">
        <v>57</v>
      </c>
      <c r="Z57">
        <v>0.999999999999999</v>
      </c>
      <c r="AA57">
        <v>48.603603665386999</v>
      </c>
      <c r="AB57">
        <v>51</v>
      </c>
      <c r="AC57">
        <v>0.93789212232055197</v>
      </c>
      <c r="AD57">
        <v>6</v>
      </c>
      <c r="AE57">
        <v>6.2107877679447802E-2</v>
      </c>
      <c r="AF57">
        <v>0</v>
      </c>
      <c r="AG57">
        <v>1.0407999999999999E-16</v>
      </c>
      <c r="AH57">
        <v>7.9991482150537103E-3</v>
      </c>
      <c r="AI57">
        <v>9</v>
      </c>
      <c r="AJ57" s="73">
        <v>60.762271227341998</v>
      </c>
      <c r="AK57">
        <v>57</v>
      </c>
      <c r="AL57">
        <v>1</v>
      </c>
      <c r="AM57">
        <v>0</v>
      </c>
      <c r="AN57">
        <v>0</v>
      </c>
      <c r="AO57">
        <v>0</v>
      </c>
      <c r="AP57">
        <v>0</v>
      </c>
      <c r="AQ57">
        <v>57</v>
      </c>
      <c r="AR57">
        <v>0.999999999999999</v>
      </c>
      <c r="AS57">
        <v>0</v>
      </c>
      <c r="AT57">
        <v>0</v>
      </c>
      <c r="AU57">
        <v>0</v>
      </c>
      <c r="AV57">
        <v>0</v>
      </c>
      <c r="AW57">
        <v>57</v>
      </c>
      <c r="AX57">
        <v>1</v>
      </c>
      <c r="AY57" s="73">
        <v>68.212795986789004</v>
      </c>
      <c r="AZ57">
        <v>57</v>
      </c>
      <c r="BA57">
        <v>1</v>
      </c>
      <c r="BB57">
        <v>57</v>
      </c>
      <c r="BC57">
        <v>0.999999999999999</v>
      </c>
      <c r="BD57">
        <v>0</v>
      </c>
      <c r="BE57">
        <v>0</v>
      </c>
      <c r="BF57">
        <v>63.018111426345897</v>
      </c>
      <c r="BG57">
        <v>58.978933140899997</v>
      </c>
      <c r="BH57">
        <v>68.212795986789004</v>
      </c>
      <c r="BI57">
        <v>60.762271227341998</v>
      </c>
    </row>
    <row r="58" spans="1:61" x14ac:dyDescent="0.25">
      <c r="A58" s="10" t="str">
        <f>VLOOKUP(D58,'Index-Relations'!E:F,2,FALSE)</f>
        <v>ESG</v>
      </c>
      <c r="B58" t="s">
        <v>3450</v>
      </c>
      <c r="C58" s="53" t="s">
        <v>2766</v>
      </c>
      <c r="D58" s="59" t="s">
        <v>2782</v>
      </c>
      <c r="E58" s="59" t="s">
        <v>3510</v>
      </c>
      <c r="F58" t="s">
        <v>40</v>
      </c>
      <c r="G58" t="s">
        <v>39</v>
      </c>
      <c r="H58" t="s">
        <v>41</v>
      </c>
      <c r="I58" s="52">
        <v>45446</v>
      </c>
      <c r="J58" t="s">
        <v>2457</v>
      </c>
      <c r="K58">
        <v>55</v>
      </c>
      <c r="L58" s="73">
        <v>65.7678289779126</v>
      </c>
      <c r="M58">
        <v>55</v>
      </c>
      <c r="N58">
        <v>1</v>
      </c>
      <c r="O58" s="73">
        <v>61.7982696595028</v>
      </c>
      <c r="P58">
        <v>55</v>
      </c>
      <c r="Q58">
        <v>1</v>
      </c>
      <c r="R58">
        <v>53</v>
      </c>
      <c r="S58">
        <v>0.97213900041023904</v>
      </c>
      <c r="T58">
        <v>45.586247662283697</v>
      </c>
      <c r="U58">
        <v>0.98098443994194695</v>
      </c>
      <c r="V58">
        <v>54</v>
      </c>
      <c r="W58">
        <v>0</v>
      </c>
      <c r="X58">
        <v>0</v>
      </c>
      <c r="Y58">
        <v>55</v>
      </c>
      <c r="Z58">
        <v>1</v>
      </c>
      <c r="AA58">
        <v>43.631144427467802</v>
      </c>
      <c r="AB58">
        <v>48</v>
      </c>
      <c r="AC58">
        <v>0.93549020575114294</v>
      </c>
      <c r="AD58">
        <v>7</v>
      </c>
      <c r="AE58">
        <v>6.4509794248856597E-2</v>
      </c>
      <c r="AF58">
        <v>0</v>
      </c>
      <c r="AG58">
        <v>4.1629999999999998E-17</v>
      </c>
      <c r="AH58">
        <v>6.9169413546513103E-3</v>
      </c>
      <c r="AI58">
        <v>9</v>
      </c>
      <c r="AJ58" s="73">
        <v>63.4573875643771</v>
      </c>
      <c r="AK58">
        <v>55</v>
      </c>
      <c r="AL58">
        <v>1</v>
      </c>
      <c r="AM58">
        <v>0</v>
      </c>
      <c r="AN58">
        <v>0</v>
      </c>
      <c r="AO58">
        <v>0</v>
      </c>
      <c r="AP58">
        <v>0</v>
      </c>
      <c r="AQ58">
        <v>55</v>
      </c>
      <c r="AR58">
        <v>1</v>
      </c>
      <c r="AS58">
        <v>0</v>
      </c>
      <c r="AT58">
        <v>0</v>
      </c>
      <c r="AU58">
        <v>0</v>
      </c>
      <c r="AV58">
        <v>0</v>
      </c>
      <c r="AW58">
        <v>55</v>
      </c>
      <c r="AX58">
        <v>1</v>
      </c>
      <c r="AY58" s="73">
        <v>70.693681964826297</v>
      </c>
      <c r="AZ58">
        <v>55</v>
      </c>
      <c r="BA58">
        <v>1</v>
      </c>
      <c r="BB58">
        <v>55</v>
      </c>
      <c r="BC58">
        <v>1</v>
      </c>
      <c r="BD58">
        <v>0</v>
      </c>
      <c r="BE58">
        <v>0</v>
      </c>
      <c r="BF58">
        <v>65.7678289779126</v>
      </c>
      <c r="BG58">
        <v>61.7982696595028</v>
      </c>
      <c r="BH58">
        <v>70.693681964826297</v>
      </c>
      <c r="BI58">
        <v>63.4573875643771</v>
      </c>
    </row>
    <row r="59" spans="1:61" x14ac:dyDescent="0.25">
      <c r="A59" s="10" t="str">
        <f>VLOOKUP(D59,'Index-Relations'!E:F,2,FALSE)</f>
        <v>ESG</v>
      </c>
      <c r="B59" t="s">
        <v>3450</v>
      </c>
      <c r="C59" s="53" t="s">
        <v>2767</v>
      </c>
      <c r="D59" s="59" t="s">
        <v>2782</v>
      </c>
      <c r="E59" s="59" t="s">
        <v>3511</v>
      </c>
      <c r="F59" t="s">
        <v>40</v>
      </c>
      <c r="G59" t="s">
        <v>39</v>
      </c>
      <c r="H59" t="s">
        <v>41</v>
      </c>
      <c r="I59" s="52">
        <v>45413</v>
      </c>
      <c r="J59" t="s">
        <v>2457</v>
      </c>
      <c r="K59">
        <v>55</v>
      </c>
      <c r="L59" s="73">
        <v>65.927275113228205</v>
      </c>
      <c r="M59">
        <v>55</v>
      </c>
      <c r="N59">
        <v>1</v>
      </c>
      <c r="O59" s="73">
        <v>62.009043543010698</v>
      </c>
      <c r="P59">
        <v>55</v>
      </c>
      <c r="Q59">
        <v>1</v>
      </c>
      <c r="R59">
        <v>53</v>
      </c>
      <c r="S59">
        <v>0.97237004047726705</v>
      </c>
      <c r="T59">
        <v>45.722995356786797</v>
      </c>
      <c r="U59">
        <v>0.98169084837810905</v>
      </c>
      <c r="V59">
        <v>54</v>
      </c>
      <c r="W59">
        <v>0</v>
      </c>
      <c r="X59">
        <v>0</v>
      </c>
      <c r="Y59">
        <v>55</v>
      </c>
      <c r="Z59">
        <v>1</v>
      </c>
      <c r="AA59">
        <v>45.702202513001801</v>
      </c>
      <c r="AB59">
        <v>48</v>
      </c>
      <c r="AC59">
        <v>0.93587813185827196</v>
      </c>
      <c r="AD59">
        <v>7</v>
      </c>
      <c r="AE59">
        <v>6.4121868141727503E-2</v>
      </c>
      <c r="AF59">
        <v>0</v>
      </c>
      <c r="AG59">
        <v>0</v>
      </c>
      <c r="AH59">
        <v>6.7545809468510399E-3</v>
      </c>
      <c r="AI59">
        <v>9</v>
      </c>
      <c r="AJ59" s="73">
        <v>63.726723633774803</v>
      </c>
      <c r="AK59">
        <v>55</v>
      </c>
      <c r="AL59">
        <v>1</v>
      </c>
      <c r="AM59">
        <v>0</v>
      </c>
      <c r="AN59">
        <v>0</v>
      </c>
      <c r="AO59">
        <v>0</v>
      </c>
      <c r="AP59">
        <v>0</v>
      </c>
      <c r="AQ59">
        <v>55</v>
      </c>
      <c r="AR59">
        <v>1</v>
      </c>
      <c r="AS59">
        <v>0</v>
      </c>
      <c r="AT59">
        <v>0</v>
      </c>
      <c r="AU59">
        <v>0</v>
      </c>
      <c r="AV59">
        <v>0</v>
      </c>
      <c r="AW59">
        <v>55</v>
      </c>
      <c r="AX59">
        <v>0.999999999999999</v>
      </c>
      <c r="AY59" s="73">
        <v>70.565198815115593</v>
      </c>
      <c r="AZ59">
        <v>55</v>
      </c>
      <c r="BA59">
        <v>1</v>
      </c>
      <c r="BB59">
        <v>55</v>
      </c>
      <c r="BC59">
        <v>1</v>
      </c>
      <c r="BD59">
        <v>0</v>
      </c>
      <c r="BE59">
        <v>0</v>
      </c>
      <c r="BF59">
        <v>65.927275113228205</v>
      </c>
      <c r="BG59">
        <v>62.009043543010698</v>
      </c>
      <c r="BH59">
        <v>70.565198815115593</v>
      </c>
      <c r="BI59">
        <v>63.726723633774803</v>
      </c>
    </row>
    <row r="60" spans="1:61" x14ac:dyDescent="0.25">
      <c r="A60" s="10" t="str">
        <f>VLOOKUP(D60,'Index-Relations'!E:F,2,FALSE)</f>
        <v>ESG</v>
      </c>
      <c r="B60" t="s">
        <v>3450</v>
      </c>
      <c r="C60" s="53" t="s">
        <v>2768</v>
      </c>
      <c r="D60" s="59" t="s">
        <v>2782</v>
      </c>
      <c r="E60" s="59" t="s">
        <v>3512</v>
      </c>
      <c r="F60" t="s">
        <v>40</v>
      </c>
      <c r="G60" t="s">
        <v>39</v>
      </c>
      <c r="H60" t="s">
        <v>41</v>
      </c>
      <c r="I60" s="52">
        <v>45383</v>
      </c>
      <c r="J60" t="s">
        <v>2457</v>
      </c>
      <c r="K60">
        <v>55</v>
      </c>
      <c r="L60">
        <v>71.805229243199307</v>
      </c>
      <c r="M60">
        <v>55</v>
      </c>
      <c r="N60">
        <v>1</v>
      </c>
      <c r="O60">
        <v>66.969976423846902</v>
      </c>
      <c r="P60">
        <v>55</v>
      </c>
      <c r="Q60">
        <v>1</v>
      </c>
      <c r="R60">
        <v>53</v>
      </c>
      <c r="S60">
        <v>0.97541934076952197</v>
      </c>
      <c r="T60">
        <v>45.441917909334201</v>
      </c>
      <c r="U60">
        <v>0.98225486931677797</v>
      </c>
      <c r="V60">
        <v>54</v>
      </c>
      <c r="W60">
        <v>0</v>
      </c>
      <c r="X60">
        <v>0</v>
      </c>
      <c r="Y60">
        <v>55</v>
      </c>
      <c r="Z60">
        <v>1</v>
      </c>
      <c r="AA60">
        <v>44.186543168276501</v>
      </c>
      <c r="AB60">
        <v>48</v>
      </c>
      <c r="AC60">
        <v>0.93110787016039798</v>
      </c>
      <c r="AD60">
        <v>7</v>
      </c>
      <c r="AE60">
        <v>6.8892129839601801E-2</v>
      </c>
      <c r="AF60">
        <v>0</v>
      </c>
      <c r="AG60">
        <v>5.5510000000000001E-17</v>
      </c>
      <c r="AH60">
        <v>6.6684073634263302E-3</v>
      </c>
      <c r="AI60">
        <v>9</v>
      </c>
      <c r="AJ60">
        <v>68.600838338086902</v>
      </c>
      <c r="AK60">
        <v>55</v>
      </c>
      <c r="AL60">
        <v>1</v>
      </c>
      <c r="AM60">
        <v>0</v>
      </c>
      <c r="AN60">
        <v>0</v>
      </c>
      <c r="AO60">
        <v>0</v>
      </c>
      <c r="AP60">
        <v>0</v>
      </c>
      <c r="AQ60">
        <v>55</v>
      </c>
      <c r="AR60">
        <v>1</v>
      </c>
      <c r="AS60">
        <v>0</v>
      </c>
      <c r="AT60">
        <v>0</v>
      </c>
      <c r="AU60">
        <v>0</v>
      </c>
      <c r="AV60">
        <v>0</v>
      </c>
      <c r="AW60">
        <v>55</v>
      </c>
      <c r="AX60">
        <v>1</v>
      </c>
      <c r="AY60">
        <v>76.551250606560004</v>
      </c>
      <c r="AZ60">
        <v>55</v>
      </c>
      <c r="BA60">
        <v>1</v>
      </c>
      <c r="BB60">
        <v>55</v>
      </c>
      <c r="BC60">
        <v>1</v>
      </c>
      <c r="BD60">
        <v>0</v>
      </c>
      <c r="BE60">
        <v>0</v>
      </c>
      <c r="BF60">
        <v>65.6509304522056</v>
      </c>
      <c r="BG60">
        <v>61.513413173408601</v>
      </c>
      <c r="BH60">
        <v>70.649736205799101</v>
      </c>
      <c r="BI60">
        <v>63.437347550414401</v>
      </c>
    </row>
    <row r="61" spans="1:61" x14ac:dyDescent="0.25">
      <c r="A61" s="10" t="str">
        <f>VLOOKUP(D61,'Index-Relations'!E:F,2,FALSE)</f>
        <v>ESG</v>
      </c>
      <c r="B61" t="s">
        <v>3450</v>
      </c>
      <c r="C61" s="53" t="s">
        <v>2769</v>
      </c>
      <c r="D61" s="59" t="s">
        <v>2782</v>
      </c>
      <c r="E61" s="59" t="s">
        <v>3513</v>
      </c>
      <c r="F61" t="s">
        <v>40</v>
      </c>
      <c r="G61" t="s">
        <v>39</v>
      </c>
      <c r="H61" t="s">
        <v>41</v>
      </c>
      <c r="I61" s="52">
        <v>45352</v>
      </c>
      <c r="J61" t="s">
        <v>2457</v>
      </c>
      <c r="K61">
        <v>64</v>
      </c>
      <c r="L61">
        <v>69.803719055021304</v>
      </c>
      <c r="M61">
        <v>64</v>
      </c>
      <c r="N61">
        <v>1</v>
      </c>
      <c r="O61">
        <v>66.208746525822306</v>
      </c>
      <c r="P61">
        <v>64</v>
      </c>
      <c r="Q61">
        <v>1</v>
      </c>
      <c r="R61">
        <v>62</v>
      </c>
      <c r="S61">
        <v>0.97971229906314505</v>
      </c>
      <c r="T61">
        <v>46.593984705479102</v>
      </c>
      <c r="U61">
        <v>0.98043624402978302</v>
      </c>
      <c r="V61">
        <v>62</v>
      </c>
      <c r="W61">
        <v>2.11195884553897E-2</v>
      </c>
      <c r="X61">
        <v>2</v>
      </c>
      <c r="Y61">
        <v>64</v>
      </c>
      <c r="Z61">
        <v>1</v>
      </c>
      <c r="AA61">
        <v>52.515437424894799</v>
      </c>
      <c r="AB61">
        <v>57</v>
      </c>
      <c r="AC61">
        <v>0.940387588481295</v>
      </c>
      <c r="AD61">
        <v>7</v>
      </c>
      <c r="AE61">
        <v>5.9612411518704098E-2</v>
      </c>
      <c r="AF61">
        <v>0</v>
      </c>
      <c r="AG61">
        <v>2.3592E-16</v>
      </c>
      <c r="AH61">
        <v>4.22445272664769E-3</v>
      </c>
      <c r="AI61">
        <v>8</v>
      </c>
      <c r="AJ61">
        <v>65.869706556753002</v>
      </c>
      <c r="AK61">
        <v>64</v>
      </c>
      <c r="AL61">
        <v>1</v>
      </c>
      <c r="AM61">
        <v>0</v>
      </c>
      <c r="AN61">
        <v>0</v>
      </c>
      <c r="AO61">
        <v>0</v>
      </c>
      <c r="AP61">
        <v>0</v>
      </c>
      <c r="AQ61">
        <v>64</v>
      </c>
      <c r="AR61">
        <v>1</v>
      </c>
      <c r="AS61">
        <v>0</v>
      </c>
      <c r="AT61">
        <v>0</v>
      </c>
      <c r="AU61">
        <v>0</v>
      </c>
      <c r="AV61">
        <v>0</v>
      </c>
      <c r="AW61">
        <v>64</v>
      </c>
      <c r="AX61">
        <v>0.999999999999999</v>
      </c>
      <c r="AY61">
        <v>74.161504041021203</v>
      </c>
      <c r="AZ61">
        <v>64</v>
      </c>
      <c r="BA61">
        <v>1</v>
      </c>
      <c r="BB61">
        <v>63</v>
      </c>
      <c r="BC61">
        <v>0.99358357915248996</v>
      </c>
      <c r="BD61">
        <v>1</v>
      </c>
      <c r="BE61">
        <v>6.4164208475096804E-3</v>
      </c>
      <c r="BF61">
        <v>64.325255008146002</v>
      </c>
      <c r="BG61">
        <v>61.234988329829903</v>
      </c>
      <c r="BH61">
        <v>68.810279963296907</v>
      </c>
      <c r="BI61">
        <v>61.853216346224997</v>
      </c>
    </row>
    <row r="62" spans="1:61" x14ac:dyDescent="0.25">
      <c r="A62" s="10" t="str">
        <f>VLOOKUP(D62,'Index-Relations'!E:F,2,FALSE)</f>
        <v>ESG</v>
      </c>
      <c r="B62" t="s">
        <v>3450</v>
      </c>
      <c r="C62" s="53" t="s">
        <v>2770</v>
      </c>
      <c r="D62" s="59" t="s">
        <v>2782</v>
      </c>
      <c r="E62" s="59" t="s">
        <v>3514</v>
      </c>
      <c r="F62" t="s">
        <v>40</v>
      </c>
      <c r="G62" t="s">
        <v>39</v>
      </c>
      <c r="H62" t="s">
        <v>41</v>
      </c>
      <c r="I62" s="52">
        <v>45323</v>
      </c>
      <c r="J62" t="s">
        <v>2457</v>
      </c>
      <c r="K62">
        <v>64</v>
      </c>
      <c r="L62">
        <v>70.469289756185603</v>
      </c>
      <c r="M62">
        <v>64</v>
      </c>
      <c r="N62">
        <v>1</v>
      </c>
      <c r="O62">
        <v>66.949102827771199</v>
      </c>
      <c r="P62">
        <v>64</v>
      </c>
      <c r="Q62">
        <v>1</v>
      </c>
      <c r="R62">
        <v>62</v>
      </c>
      <c r="S62">
        <v>0.98005752266130697</v>
      </c>
      <c r="T62">
        <v>46.527851196535799</v>
      </c>
      <c r="U62">
        <v>0.97950122352268698</v>
      </c>
      <c r="V62">
        <v>62</v>
      </c>
      <c r="W62">
        <v>2.2141339124946001E-2</v>
      </c>
      <c r="X62">
        <v>2</v>
      </c>
      <c r="Y62">
        <v>64</v>
      </c>
      <c r="Z62">
        <v>1</v>
      </c>
      <c r="AA62">
        <v>50.651496340038598</v>
      </c>
      <c r="AB62">
        <v>56</v>
      </c>
      <c r="AC62">
        <v>0.92758732229680396</v>
      </c>
      <c r="AD62">
        <v>8</v>
      </c>
      <c r="AE62">
        <v>7.2412677703195094E-2</v>
      </c>
      <c r="AF62">
        <v>0</v>
      </c>
      <c r="AG62">
        <v>8.3269999999999995E-17</v>
      </c>
      <c r="AH62">
        <v>4.0548644045784801E-3</v>
      </c>
      <c r="AI62">
        <v>8</v>
      </c>
      <c r="AJ62">
        <v>66.651545282677105</v>
      </c>
      <c r="AK62">
        <v>64</v>
      </c>
      <c r="AL62">
        <v>1</v>
      </c>
      <c r="AM62">
        <v>0</v>
      </c>
      <c r="AN62">
        <v>0</v>
      </c>
      <c r="AO62">
        <v>0</v>
      </c>
      <c r="AP62">
        <v>0</v>
      </c>
      <c r="AQ62">
        <v>64</v>
      </c>
      <c r="AR62">
        <v>1</v>
      </c>
      <c r="AS62">
        <v>0</v>
      </c>
      <c r="AT62">
        <v>0</v>
      </c>
      <c r="AU62">
        <v>0</v>
      </c>
      <c r="AV62">
        <v>0</v>
      </c>
      <c r="AW62">
        <v>64</v>
      </c>
      <c r="AX62">
        <v>1</v>
      </c>
      <c r="AY62">
        <v>74.494106267042397</v>
      </c>
      <c r="AZ62">
        <v>64</v>
      </c>
      <c r="BA62">
        <v>1</v>
      </c>
      <c r="BB62">
        <v>63</v>
      </c>
      <c r="BC62">
        <v>0.99366043550691596</v>
      </c>
      <c r="BD62">
        <v>1</v>
      </c>
      <c r="BE62">
        <v>6.3395644930836197E-3</v>
      </c>
      <c r="BF62">
        <v>64.995278068112995</v>
      </c>
      <c r="BG62">
        <v>62.026227819878997</v>
      </c>
      <c r="BH62">
        <v>69.126665669035006</v>
      </c>
      <c r="BI62">
        <v>62.502985470993004</v>
      </c>
    </row>
    <row r="63" spans="1:61" x14ac:dyDescent="0.25">
      <c r="A63" s="10" t="str">
        <f>VLOOKUP(D63,'Index-Relations'!E:F,2,FALSE)</f>
        <v>BM</v>
      </c>
      <c r="B63" t="s">
        <v>3450</v>
      </c>
      <c r="C63" s="53" t="s">
        <v>2760</v>
      </c>
      <c r="D63" s="59" t="s">
        <v>2971</v>
      </c>
      <c r="E63" s="59" t="s">
        <v>3515</v>
      </c>
      <c r="F63" t="s">
        <v>45</v>
      </c>
      <c r="G63" t="s">
        <v>29</v>
      </c>
      <c r="H63" t="s">
        <v>46</v>
      </c>
      <c r="I63" s="52">
        <v>45659</v>
      </c>
      <c r="J63" t="s">
        <v>2457</v>
      </c>
      <c r="K63">
        <v>132</v>
      </c>
      <c r="L63" s="73">
        <v>60.420310399875</v>
      </c>
      <c r="M63">
        <v>128</v>
      </c>
      <c r="N63">
        <v>0.99410481479269697</v>
      </c>
      <c r="O63" s="73">
        <v>57.685351186603</v>
      </c>
      <c r="P63">
        <v>128</v>
      </c>
      <c r="Q63">
        <v>0.99410481479269697</v>
      </c>
      <c r="R63">
        <v>125</v>
      </c>
      <c r="S63">
        <v>0.984705933359731</v>
      </c>
      <c r="T63">
        <v>53.904535962405497</v>
      </c>
      <c r="U63">
        <v>0.97915629208327304</v>
      </c>
      <c r="V63">
        <v>123</v>
      </c>
      <c r="W63">
        <v>2.5185566506290599E-2</v>
      </c>
      <c r="X63">
        <v>7</v>
      </c>
      <c r="Y63">
        <v>130</v>
      </c>
      <c r="Z63">
        <v>0.99718203704909403</v>
      </c>
      <c r="AA63">
        <v>147.81116222894701</v>
      </c>
      <c r="AB63">
        <v>114</v>
      </c>
      <c r="AC63">
        <v>0.92342597454879305</v>
      </c>
      <c r="AD63">
        <v>16</v>
      </c>
      <c r="AE63">
        <v>7.3756062500299896E-2</v>
      </c>
      <c r="AF63">
        <v>2</v>
      </c>
      <c r="AG63">
        <v>2.8179629509060898E-3</v>
      </c>
      <c r="AH63">
        <v>7.6985834370862205E-2</v>
      </c>
      <c r="AI63">
        <v>40</v>
      </c>
      <c r="AJ63" s="73">
        <v>55.989783797677902</v>
      </c>
      <c r="AK63">
        <v>128</v>
      </c>
      <c r="AL63">
        <v>0.99410481479269697</v>
      </c>
      <c r="AM63">
        <v>2.42602156956612E-2</v>
      </c>
      <c r="AN63">
        <v>1</v>
      </c>
      <c r="AO63">
        <v>0</v>
      </c>
      <c r="AP63">
        <v>0</v>
      </c>
      <c r="AQ63">
        <v>130</v>
      </c>
      <c r="AR63">
        <v>0.99587601418291105</v>
      </c>
      <c r="AS63">
        <v>0</v>
      </c>
      <c r="AT63">
        <v>0</v>
      </c>
      <c r="AU63">
        <v>0</v>
      </c>
      <c r="AV63">
        <v>0</v>
      </c>
      <c r="AW63">
        <v>131</v>
      </c>
      <c r="AX63">
        <v>0.99730794852462501</v>
      </c>
      <c r="AY63" s="73">
        <v>66.452010849980894</v>
      </c>
      <c r="AZ63">
        <v>128</v>
      </c>
      <c r="BA63">
        <v>0.99410481479269697</v>
      </c>
      <c r="BB63">
        <v>127</v>
      </c>
      <c r="BC63">
        <v>0.96885254000896703</v>
      </c>
      <c r="BD63">
        <v>3</v>
      </c>
      <c r="BE63">
        <v>2.7023474173944E-2</v>
      </c>
      <c r="BF63">
        <v>60.420310399875</v>
      </c>
      <c r="BG63">
        <v>57.685351186603</v>
      </c>
      <c r="BH63">
        <v>66.452010849980894</v>
      </c>
      <c r="BI63">
        <v>55.989783797677902</v>
      </c>
    </row>
    <row r="64" spans="1:61" x14ac:dyDescent="0.25">
      <c r="A64" s="10" t="str">
        <f>VLOOKUP(D64,'Index-Relations'!E:F,2,FALSE)</f>
        <v>BM</v>
      </c>
      <c r="B64" t="s">
        <v>3450</v>
      </c>
      <c r="C64" s="53" t="s">
        <v>2761</v>
      </c>
      <c r="D64" s="59" t="s">
        <v>2971</v>
      </c>
      <c r="E64" s="59" t="s">
        <v>3516</v>
      </c>
      <c r="F64" t="s">
        <v>45</v>
      </c>
      <c r="G64" t="s">
        <v>29</v>
      </c>
      <c r="H64" t="s">
        <v>46</v>
      </c>
      <c r="I64" s="52">
        <v>45628</v>
      </c>
      <c r="J64" t="s">
        <v>2457</v>
      </c>
      <c r="K64">
        <v>129</v>
      </c>
      <c r="L64" s="73">
        <v>60.130173539221403</v>
      </c>
      <c r="M64">
        <v>126</v>
      </c>
      <c r="N64">
        <v>0.99415324777897596</v>
      </c>
      <c r="O64" s="73">
        <v>57.431614127522899</v>
      </c>
      <c r="P64">
        <v>126</v>
      </c>
      <c r="Q64">
        <v>0.99415324777897596</v>
      </c>
      <c r="R64">
        <v>123</v>
      </c>
      <c r="S64">
        <v>0.98465143155478596</v>
      </c>
      <c r="T64">
        <v>53.852094900516001</v>
      </c>
      <c r="U64">
        <v>0.97851866794367603</v>
      </c>
      <c r="V64">
        <v>120</v>
      </c>
      <c r="W64">
        <v>1.7228004711434899E-2</v>
      </c>
      <c r="X64">
        <v>6</v>
      </c>
      <c r="Y64">
        <v>128</v>
      </c>
      <c r="Z64">
        <v>0.99715216710727905</v>
      </c>
      <c r="AA64">
        <v>122.389710974715</v>
      </c>
      <c r="AB64">
        <v>110</v>
      </c>
      <c r="AC64">
        <v>0.87562344488093602</v>
      </c>
      <c r="AD64">
        <v>18</v>
      </c>
      <c r="AE64">
        <v>0.12152872222634201</v>
      </c>
      <c r="AF64">
        <v>1</v>
      </c>
      <c r="AG64">
        <v>2.8478328927211199E-3</v>
      </c>
      <c r="AH64">
        <v>8.0257697746099393E-2</v>
      </c>
      <c r="AI64">
        <v>39</v>
      </c>
      <c r="AJ64" s="73">
        <v>55.775153757172198</v>
      </c>
      <c r="AK64">
        <v>126</v>
      </c>
      <c r="AL64">
        <v>0.99415324777897596</v>
      </c>
      <c r="AM64">
        <v>2.40380229229144E-2</v>
      </c>
      <c r="AN64">
        <v>1</v>
      </c>
      <c r="AO64">
        <v>0</v>
      </c>
      <c r="AP64">
        <v>0</v>
      </c>
      <c r="AQ64">
        <v>127</v>
      </c>
      <c r="AR64">
        <v>0.99575214450530702</v>
      </c>
      <c r="AS64">
        <v>0</v>
      </c>
      <c r="AT64">
        <v>0</v>
      </c>
      <c r="AU64">
        <v>0</v>
      </c>
      <c r="AV64">
        <v>0</v>
      </c>
      <c r="AW64">
        <v>128</v>
      </c>
      <c r="AX64">
        <v>0.99715216710727905</v>
      </c>
      <c r="AY64" s="73">
        <v>66.194951588953899</v>
      </c>
      <c r="AZ64">
        <v>126</v>
      </c>
      <c r="BA64">
        <v>0.99415324777897596</v>
      </c>
      <c r="BB64">
        <v>124</v>
      </c>
      <c r="BC64">
        <v>0.96913513913569505</v>
      </c>
      <c r="BD64">
        <v>3</v>
      </c>
      <c r="BE64">
        <v>2.6617005369611601E-2</v>
      </c>
      <c r="BF64">
        <v>60.130173539221403</v>
      </c>
      <c r="BG64">
        <v>57.431614127522899</v>
      </c>
      <c r="BH64">
        <v>66.194951588953899</v>
      </c>
      <c r="BI64">
        <v>55.775153757172198</v>
      </c>
    </row>
    <row r="65" spans="1:61" x14ac:dyDescent="0.25">
      <c r="A65" s="10" t="str">
        <f>VLOOKUP(D65,'Index-Relations'!E:F,2,FALSE)</f>
        <v>BM</v>
      </c>
      <c r="B65" t="s">
        <v>3450</v>
      </c>
      <c r="C65" s="53" t="s">
        <v>2762</v>
      </c>
      <c r="D65" s="59" t="s">
        <v>2971</v>
      </c>
      <c r="E65" s="59" t="s">
        <v>3517</v>
      </c>
      <c r="F65" t="s">
        <v>45</v>
      </c>
      <c r="G65" t="s">
        <v>29</v>
      </c>
      <c r="H65" t="s">
        <v>46</v>
      </c>
      <c r="I65" s="52">
        <v>45597</v>
      </c>
      <c r="J65" t="s">
        <v>2457</v>
      </c>
      <c r="K65">
        <v>129</v>
      </c>
      <c r="L65" s="73">
        <v>59.939123430709699</v>
      </c>
      <c r="M65">
        <v>126</v>
      </c>
      <c r="N65">
        <v>0.99404872621373896</v>
      </c>
      <c r="O65" s="73">
        <v>57.2502701841793</v>
      </c>
      <c r="P65">
        <v>126</v>
      </c>
      <c r="Q65">
        <v>0.99404872621373896</v>
      </c>
      <c r="R65">
        <v>123</v>
      </c>
      <c r="S65">
        <v>0.985368890453449</v>
      </c>
      <c r="T65">
        <v>54.0547098097868</v>
      </c>
      <c r="U65">
        <v>0.96885608083334895</v>
      </c>
      <c r="V65">
        <v>120</v>
      </c>
      <c r="W65">
        <v>1.67775220217465E-2</v>
      </c>
      <c r="X65">
        <v>6</v>
      </c>
      <c r="Y65">
        <v>128</v>
      </c>
      <c r="Z65">
        <v>0.99721853796057003</v>
      </c>
      <c r="AA65">
        <v>125.562581731744</v>
      </c>
      <c r="AB65">
        <v>110</v>
      </c>
      <c r="AC65">
        <v>0.878063152685857</v>
      </c>
      <c r="AD65">
        <v>18</v>
      </c>
      <c r="AE65">
        <v>0.119155385274713</v>
      </c>
      <c r="AF65">
        <v>1</v>
      </c>
      <c r="AG65">
        <v>2.7814620394293601E-3</v>
      </c>
      <c r="AH65">
        <v>9.2498498684658897E-2</v>
      </c>
      <c r="AI65">
        <v>38</v>
      </c>
      <c r="AJ65" s="73">
        <v>55.533434187045899</v>
      </c>
      <c r="AK65">
        <v>126</v>
      </c>
      <c r="AL65">
        <v>0.99404872621373896</v>
      </c>
      <c r="AM65">
        <v>2.3226400769299101E-2</v>
      </c>
      <c r="AN65">
        <v>1</v>
      </c>
      <c r="AO65">
        <v>0</v>
      </c>
      <c r="AP65">
        <v>0</v>
      </c>
      <c r="AQ65">
        <v>127</v>
      </c>
      <c r="AR65">
        <v>0.99577066853206997</v>
      </c>
      <c r="AS65">
        <v>0</v>
      </c>
      <c r="AT65">
        <v>0</v>
      </c>
      <c r="AU65">
        <v>0</v>
      </c>
      <c r="AV65">
        <v>0</v>
      </c>
      <c r="AW65">
        <v>128</v>
      </c>
      <c r="AX65">
        <v>0.99721853796057103</v>
      </c>
      <c r="AY65" s="73">
        <v>66.177849107974396</v>
      </c>
      <c r="AZ65">
        <v>126</v>
      </c>
      <c r="BA65">
        <v>0.99404872621373896</v>
      </c>
      <c r="BB65">
        <v>124</v>
      </c>
      <c r="BC65">
        <v>0.96960765265232796</v>
      </c>
      <c r="BD65">
        <v>3</v>
      </c>
      <c r="BE65">
        <v>2.61630158797416E-2</v>
      </c>
      <c r="BF65">
        <v>59.939123430709699</v>
      </c>
      <c r="BG65">
        <v>57.2502701841793</v>
      </c>
      <c r="BH65">
        <v>66.177849107974396</v>
      </c>
      <c r="BI65">
        <v>55.533434187045899</v>
      </c>
    </row>
    <row r="66" spans="1:61" x14ac:dyDescent="0.25">
      <c r="A66" s="10" t="str">
        <f>VLOOKUP(D66,'Index-Relations'!E:F,2,FALSE)</f>
        <v>BM</v>
      </c>
      <c r="B66" t="s">
        <v>3450</v>
      </c>
      <c r="C66" s="53" t="s">
        <v>2763</v>
      </c>
      <c r="D66" s="59" t="s">
        <v>2971</v>
      </c>
      <c r="E66" s="59" t="s">
        <v>3518</v>
      </c>
      <c r="F66" t="s">
        <v>45</v>
      </c>
      <c r="G66" t="s">
        <v>29</v>
      </c>
      <c r="H66" t="s">
        <v>46</v>
      </c>
      <c r="I66" s="52">
        <v>45566</v>
      </c>
      <c r="J66" t="s">
        <v>2457</v>
      </c>
      <c r="K66">
        <v>128</v>
      </c>
      <c r="L66" s="73">
        <v>59.707511338043901</v>
      </c>
      <c r="M66">
        <v>126</v>
      </c>
      <c r="N66">
        <v>0.99652692159084799</v>
      </c>
      <c r="O66" s="73">
        <v>56.926944895203498</v>
      </c>
      <c r="P66">
        <v>126</v>
      </c>
      <c r="Q66">
        <v>0.99652692159084799</v>
      </c>
      <c r="R66">
        <v>123</v>
      </c>
      <c r="S66">
        <v>0.98859088948926199</v>
      </c>
      <c r="T66">
        <v>54.065708229538302</v>
      </c>
      <c r="U66">
        <v>0.96808469895325999</v>
      </c>
      <c r="V66">
        <v>120</v>
      </c>
      <c r="W66">
        <v>1.5529520750323799E-2</v>
      </c>
      <c r="X66">
        <v>6</v>
      </c>
      <c r="Y66">
        <v>128</v>
      </c>
      <c r="Z66">
        <v>1</v>
      </c>
      <c r="AA66">
        <v>126.37918923027</v>
      </c>
      <c r="AB66">
        <v>113</v>
      </c>
      <c r="AC66">
        <v>0.95870844975273295</v>
      </c>
      <c r="AD66">
        <v>15</v>
      </c>
      <c r="AE66">
        <v>4.1291550247267203E-2</v>
      </c>
      <c r="AF66">
        <v>0</v>
      </c>
      <c r="AG66">
        <v>0</v>
      </c>
      <c r="AH66">
        <v>7.2057522780618402E-2</v>
      </c>
      <c r="AI66">
        <v>38</v>
      </c>
      <c r="AJ66" s="73">
        <v>55.353261570397699</v>
      </c>
      <c r="AK66">
        <v>126</v>
      </c>
      <c r="AL66">
        <v>0.99652692159084799</v>
      </c>
      <c r="AM66">
        <v>2.22993344577424E-2</v>
      </c>
      <c r="AN66">
        <v>1</v>
      </c>
      <c r="AO66">
        <v>0</v>
      </c>
      <c r="AP66">
        <v>0</v>
      </c>
      <c r="AQ66">
        <v>127</v>
      </c>
      <c r="AR66">
        <v>0.99841702536799204</v>
      </c>
      <c r="AS66">
        <v>0</v>
      </c>
      <c r="AT66">
        <v>0</v>
      </c>
      <c r="AU66">
        <v>0</v>
      </c>
      <c r="AV66">
        <v>0</v>
      </c>
      <c r="AW66">
        <v>128</v>
      </c>
      <c r="AX66">
        <v>1</v>
      </c>
      <c r="AY66" s="73">
        <v>66.098399463903704</v>
      </c>
      <c r="AZ66">
        <v>126</v>
      </c>
      <c r="BA66">
        <v>0.99652692159084799</v>
      </c>
      <c r="BB66">
        <v>124</v>
      </c>
      <c r="BC66">
        <v>0.97296796572391697</v>
      </c>
      <c r="BD66">
        <v>3</v>
      </c>
      <c r="BE66">
        <v>2.5449059644075699E-2</v>
      </c>
      <c r="BF66">
        <v>59.707511338043901</v>
      </c>
      <c r="BG66">
        <v>56.926944895203498</v>
      </c>
      <c r="BH66">
        <v>66.098399463903704</v>
      </c>
      <c r="BI66">
        <v>55.353261570397699</v>
      </c>
    </row>
    <row r="67" spans="1:61" x14ac:dyDescent="0.25">
      <c r="A67" s="10" t="str">
        <f>VLOOKUP(D67,'Index-Relations'!E:F,2,FALSE)</f>
        <v>BM</v>
      </c>
      <c r="B67" t="s">
        <v>3450</v>
      </c>
      <c r="C67" s="53" t="s">
        <v>2764</v>
      </c>
      <c r="D67" s="59" t="s">
        <v>2971</v>
      </c>
      <c r="E67" s="59" t="s">
        <v>3519</v>
      </c>
      <c r="F67" t="s">
        <v>45</v>
      </c>
      <c r="G67" t="s">
        <v>29</v>
      </c>
      <c r="H67" t="s">
        <v>46</v>
      </c>
      <c r="I67" s="52">
        <v>45537</v>
      </c>
      <c r="J67" t="s">
        <v>2457</v>
      </c>
      <c r="K67">
        <v>133</v>
      </c>
      <c r="L67" s="73">
        <v>60.020017329723601</v>
      </c>
      <c r="M67">
        <v>130</v>
      </c>
      <c r="N67">
        <v>0.995652658884429</v>
      </c>
      <c r="O67" s="73">
        <v>57.2257034686534</v>
      </c>
      <c r="P67">
        <v>130</v>
      </c>
      <c r="Q67">
        <v>0.995652658884429</v>
      </c>
      <c r="R67">
        <v>127</v>
      </c>
      <c r="S67">
        <v>0.98807965643884899</v>
      </c>
      <c r="T67">
        <v>53.893458766630097</v>
      </c>
      <c r="U67">
        <v>0.97068217006713697</v>
      </c>
      <c r="V67">
        <v>125</v>
      </c>
      <c r="W67">
        <v>1.7258731883881499E-2</v>
      </c>
      <c r="X67">
        <v>8</v>
      </c>
      <c r="Y67">
        <v>133</v>
      </c>
      <c r="Z67">
        <v>1</v>
      </c>
      <c r="AA67">
        <v>138.601552247618</v>
      </c>
      <c r="AB67">
        <v>118</v>
      </c>
      <c r="AC67">
        <v>0.96014638948833098</v>
      </c>
      <c r="AD67">
        <v>16</v>
      </c>
      <c r="AE67">
        <v>4.1435927043965599E-2</v>
      </c>
      <c r="AF67">
        <v>-1</v>
      </c>
      <c r="AG67">
        <v>0</v>
      </c>
      <c r="AH67">
        <v>7.06596327558279E-2</v>
      </c>
      <c r="AI67">
        <v>40</v>
      </c>
      <c r="AJ67" s="73">
        <v>55.701318023256803</v>
      </c>
      <c r="AK67">
        <v>130</v>
      </c>
      <c r="AL67">
        <v>0.995652658884429</v>
      </c>
      <c r="AM67">
        <v>2.3075698306438401E-2</v>
      </c>
      <c r="AN67">
        <v>1</v>
      </c>
      <c r="AO67">
        <v>0</v>
      </c>
      <c r="AP67">
        <v>0</v>
      </c>
      <c r="AQ67">
        <v>132</v>
      </c>
      <c r="AR67">
        <v>0.99838662249787402</v>
      </c>
      <c r="AS67">
        <v>0</v>
      </c>
      <c r="AT67">
        <v>0</v>
      </c>
      <c r="AU67">
        <v>0</v>
      </c>
      <c r="AV67">
        <v>0</v>
      </c>
      <c r="AW67">
        <v>133</v>
      </c>
      <c r="AX67">
        <v>1</v>
      </c>
      <c r="AY67" s="73">
        <v>66.321869304236699</v>
      </c>
      <c r="AZ67">
        <v>130</v>
      </c>
      <c r="BA67">
        <v>0.995652658884429</v>
      </c>
      <c r="BB67">
        <v>129</v>
      </c>
      <c r="BC67">
        <v>0.97184166205341305</v>
      </c>
      <c r="BD67">
        <v>3</v>
      </c>
      <c r="BE67">
        <v>2.65449604444613E-2</v>
      </c>
      <c r="BF67">
        <v>60.020017329723601</v>
      </c>
      <c r="BG67">
        <v>57.2257034686534</v>
      </c>
      <c r="BH67">
        <v>66.321869304236699</v>
      </c>
      <c r="BI67">
        <v>55.701318023256803</v>
      </c>
    </row>
    <row r="68" spans="1:61" x14ac:dyDescent="0.25">
      <c r="A68" s="10" t="str">
        <f>VLOOKUP(D68,'Index-Relations'!E:F,2,FALSE)</f>
        <v>BM</v>
      </c>
      <c r="B68" t="s">
        <v>3450</v>
      </c>
      <c r="C68" s="53" t="s">
        <v>3350</v>
      </c>
      <c r="D68" s="59" t="s">
        <v>2971</v>
      </c>
      <c r="E68" s="59" t="s">
        <v>3520</v>
      </c>
      <c r="F68" t="s">
        <v>45</v>
      </c>
      <c r="G68" t="s">
        <v>29</v>
      </c>
      <c r="H68" t="s">
        <v>46</v>
      </c>
      <c r="I68" s="52">
        <v>45505</v>
      </c>
      <c r="J68" t="s">
        <v>2457</v>
      </c>
      <c r="K68">
        <v>133</v>
      </c>
      <c r="L68" s="73">
        <v>59.733237961901096</v>
      </c>
      <c r="M68">
        <v>130</v>
      </c>
      <c r="N68">
        <v>0.99543379623133299</v>
      </c>
      <c r="O68" s="73">
        <v>56.955039375124997</v>
      </c>
      <c r="P68">
        <v>130</v>
      </c>
      <c r="Q68">
        <v>0.99543379623133299</v>
      </c>
      <c r="R68">
        <v>127</v>
      </c>
      <c r="S68">
        <v>0.98819270459047504</v>
      </c>
      <c r="T68">
        <v>53.962565385892098</v>
      </c>
      <c r="U68">
        <v>0.96380631442270803</v>
      </c>
      <c r="V68">
        <v>125</v>
      </c>
      <c r="W68">
        <v>1.7393502868599399E-2</v>
      </c>
      <c r="X68">
        <v>8</v>
      </c>
      <c r="Y68">
        <v>133</v>
      </c>
      <c r="Z68">
        <v>1</v>
      </c>
      <c r="AA68">
        <v>142.21621946236701</v>
      </c>
      <c r="AB68">
        <v>117</v>
      </c>
      <c r="AC68">
        <v>0.95748339267867599</v>
      </c>
      <c r="AD68">
        <v>16</v>
      </c>
      <c r="AE68">
        <v>4.2516607321324E-2</v>
      </c>
      <c r="AF68">
        <v>0</v>
      </c>
      <c r="AG68">
        <v>0</v>
      </c>
      <c r="AH68">
        <v>7.0592578426676905E-2</v>
      </c>
      <c r="AI68">
        <v>41</v>
      </c>
      <c r="AJ68" s="73">
        <v>55.429079369083702</v>
      </c>
      <c r="AK68">
        <v>130</v>
      </c>
      <c r="AL68">
        <v>0.99543379623133299</v>
      </c>
      <c r="AM68">
        <v>2.2292944918002398E-2</v>
      </c>
      <c r="AN68">
        <v>1</v>
      </c>
      <c r="AO68">
        <v>0</v>
      </c>
      <c r="AP68">
        <v>0</v>
      </c>
      <c r="AQ68">
        <v>132</v>
      </c>
      <c r="AR68">
        <v>0.99831960169029299</v>
      </c>
      <c r="AS68">
        <v>0</v>
      </c>
      <c r="AT68">
        <v>0</v>
      </c>
      <c r="AU68">
        <v>0</v>
      </c>
      <c r="AV68">
        <v>0</v>
      </c>
      <c r="AW68">
        <v>133</v>
      </c>
      <c r="AX68">
        <v>1</v>
      </c>
      <c r="AY68" s="73">
        <v>66.201956724374696</v>
      </c>
      <c r="AZ68">
        <v>130</v>
      </c>
      <c r="BA68">
        <v>0.99543379623133299</v>
      </c>
      <c r="BB68">
        <v>129</v>
      </c>
      <c r="BC68">
        <v>0.97242562594821502</v>
      </c>
      <c r="BD68">
        <v>3</v>
      </c>
      <c r="BE68">
        <v>2.58939757420776E-2</v>
      </c>
      <c r="BF68">
        <v>59.733237961901096</v>
      </c>
      <c r="BG68">
        <v>56.955039375124997</v>
      </c>
      <c r="BH68">
        <v>66.201956724374696</v>
      </c>
      <c r="BI68">
        <v>55.429079369083702</v>
      </c>
    </row>
    <row r="69" spans="1:61" x14ac:dyDescent="0.25">
      <c r="A69" s="10" t="str">
        <f>VLOOKUP(D69,'Index-Relations'!E:F,2,FALSE)</f>
        <v>BM</v>
      </c>
      <c r="B69" t="s">
        <v>3450</v>
      </c>
      <c r="C69" s="53" t="s">
        <v>2765</v>
      </c>
      <c r="D69" s="59" t="s">
        <v>2971</v>
      </c>
      <c r="E69" s="59" t="s">
        <v>3521</v>
      </c>
      <c r="F69" t="s">
        <v>45</v>
      </c>
      <c r="G69" t="s">
        <v>29</v>
      </c>
      <c r="H69" t="s">
        <v>46</v>
      </c>
      <c r="I69" s="52">
        <v>45474</v>
      </c>
      <c r="J69" t="s">
        <v>2457</v>
      </c>
      <c r="K69">
        <v>134</v>
      </c>
      <c r="L69" s="73">
        <v>60.0585187045873</v>
      </c>
      <c r="M69">
        <v>131</v>
      </c>
      <c r="N69">
        <v>0.995322574255324</v>
      </c>
      <c r="O69" s="73">
        <v>57.291292009391803</v>
      </c>
      <c r="P69">
        <v>131</v>
      </c>
      <c r="Q69">
        <v>0.995322574255324</v>
      </c>
      <c r="R69">
        <v>128</v>
      </c>
      <c r="S69">
        <v>0.98806135668679496</v>
      </c>
      <c r="T69">
        <v>53.865001466268197</v>
      </c>
      <c r="U69">
        <v>0.96583005005721601</v>
      </c>
      <c r="V69">
        <v>125</v>
      </c>
      <c r="W69">
        <v>2.0324554020161801E-2</v>
      </c>
      <c r="X69">
        <v>8</v>
      </c>
      <c r="Y69">
        <v>133</v>
      </c>
      <c r="Z69">
        <v>0.98076521509418302</v>
      </c>
      <c r="AA69">
        <v>151.518026618786</v>
      </c>
      <c r="AB69">
        <v>118</v>
      </c>
      <c r="AC69">
        <v>0.95034483606614994</v>
      </c>
      <c r="AD69">
        <v>15</v>
      </c>
      <c r="AE69">
        <v>3.0420379028032799E-2</v>
      </c>
      <c r="AF69">
        <v>1</v>
      </c>
      <c r="AG69">
        <v>1.9234784905816701E-2</v>
      </c>
      <c r="AH69">
        <v>5.3646320718761499E-2</v>
      </c>
      <c r="AI69">
        <v>40</v>
      </c>
      <c r="AJ69" s="73">
        <v>55.7924370354811</v>
      </c>
      <c r="AK69">
        <v>131</v>
      </c>
      <c r="AL69">
        <v>0.995322574255324</v>
      </c>
      <c r="AM69">
        <v>2.2704700449506201E-2</v>
      </c>
      <c r="AN69">
        <v>1</v>
      </c>
      <c r="AO69">
        <v>0</v>
      </c>
      <c r="AP69">
        <v>0</v>
      </c>
      <c r="AQ69">
        <v>133</v>
      </c>
      <c r="AR69">
        <v>0.99838555118341399</v>
      </c>
      <c r="AS69">
        <v>0</v>
      </c>
      <c r="AT69">
        <v>0</v>
      </c>
      <c r="AU69">
        <v>0</v>
      </c>
      <c r="AV69">
        <v>0</v>
      </c>
      <c r="AW69">
        <v>134</v>
      </c>
      <c r="AX69">
        <v>0.999999999999999</v>
      </c>
      <c r="AY69" s="73">
        <v>66.357075381262703</v>
      </c>
      <c r="AZ69">
        <v>131</v>
      </c>
      <c r="BA69">
        <v>0.995322574255324</v>
      </c>
      <c r="BB69">
        <v>130</v>
      </c>
      <c r="BC69">
        <v>0.97205425216053498</v>
      </c>
      <c r="BD69">
        <v>3</v>
      </c>
      <c r="BE69">
        <v>2.63312990228785E-2</v>
      </c>
      <c r="BF69">
        <v>60.0585187045873</v>
      </c>
      <c r="BG69">
        <v>57.291292009391803</v>
      </c>
      <c r="BH69">
        <v>66.357075381262703</v>
      </c>
      <c r="BI69">
        <v>55.7924370354811</v>
      </c>
    </row>
    <row r="70" spans="1:61" x14ac:dyDescent="0.25">
      <c r="A70" s="10" t="str">
        <f>VLOOKUP(D70,'Index-Relations'!E:F,2,FALSE)</f>
        <v>BM</v>
      </c>
      <c r="B70" t="s">
        <v>3450</v>
      </c>
      <c r="C70" s="53" t="s">
        <v>2766</v>
      </c>
      <c r="D70" s="59" t="s">
        <v>2971</v>
      </c>
      <c r="E70" s="59" t="s">
        <v>3522</v>
      </c>
      <c r="F70" t="s">
        <v>45</v>
      </c>
      <c r="G70" t="s">
        <v>29</v>
      </c>
      <c r="H70" t="s">
        <v>46</v>
      </c>
      <c r="I70" s="52">
        <v>45446</v>
      </c>
      <c r="J70" t="s">
        <v>2457</v>
      </c>
      <c r="K70">
        <v>132</v>
      </c>
      <c r="L70" s="73">
        <v>59.9659945326922</v>
      </c>
      <c r="M70">
        <v>129</v>
      </c>
      <c r="N70">
        <v>0.99540376430761401</v>
      </c>
      <c r="O70" s="73">
        <v>57.243550612143501</v>
      </c>
      <c r="P70">
        <v>129</v>
      </c>
      <c r="Q70">
        <v>0.99540376430761401</v>
      </c>
      <c r="R70">
        <v>126</v>
      </c>
      <c r="S70">
        <v>0.98799482242646397</v>
      </c>
      <c r="T70">
        <v>54.375056707117899</v>
      </c>
      <c r="U70">
        <v>0.96036996137985697</v>
      </c>
      <c r="V70">
        <v>125</v>
      </c>
      <c r="W70">
        <v>1.9344570578767699E-2</v>
      </c>
      <c r="X70">
        <v>7</v>
      </c>
      <c r="Y70">
        <v>131</v>
      </c>
      <c r="Z70">
        <v>0.977962786279439</v>
      </c>
      <c r="AA70">
        <v>156.43225749727799</v>
      </c>
      <c r="AB70">
        <v>116</v>
      </c>
      <c r="AC70">
        <v>0.94869980750536798</v>
      </c>
      <c r="AD70">
        <v>15</v>
      </c>
      <c r="AE70">
        <v>2.92629787740716E-2</v>
      </c>
      <c r="AF70">
        <v>1</v>
      </c>
      <c r="AG70">
        <v>2.2037213720560101E-2</v>
      </c>
      <c r="AH70">
        <v>5.7667922817436601E-2</v>
      </c>
      <c r="AI70">
        <v>40</v>
      </c>
      <c r="AJ70" s="73">
        <v>55.5982783586878</v>
      </c>
      <c r="AK70">
        <v>129</v>
      </c>
      <c r="AL70">
        <v>0.99540376430761401</v>
      </c>
      <c r="AM70">
        <v>2.2744892462881899E-2</v>
      </c>
      <c r="AN70">
        <v>1</v>
      </c>
      <c r="AO70">
        <v>0</v>
      </c>
      <c r="AP70">
        <v>0</v>
      </c>
      <c r="AQ70">
        <v>131</v>
      </c>
      <c r="AR70">
        <v>0.99837710924535705</v>
      </c>
      <c r="AS70">
        <v>0</v>
      </c>
      <c r="AT70">
        <v>0</v>
      </c>
      <c r="AU70">
        <v>0</v>
      </c>
      <c r="AV70">
        <v>0</v>
      </c>
      <c r="AW70">
        <v>132</v>
      </c>
      <c r="AX70">
        <v>1</v>
      </c>
      <c r="AY70" s="73">
        <v>66.441241285338805</v>
      </c>
      <c r="AZ70">
        <v>129</v>
      </c>
      <c r="BA70">
        <v>0.99540376430761401</v>
      </c>
      <c r="BB70">
        <v>128</v>
      </c>
      <c r="BC70">
        <v>0.97184465915871998</v>
      </c>
      <c r="BD70">
        <v>3</v>
      </c>
      <c r="BE70">
        <v>2.6532450086637301E-2</v>
      </c>
      <c r="BF70">
        <v>59.9659945326922</v>
      </c>
      <c r="BG70">
        <v>57.243550612143501</v>
      </c>
      <c r="BH70">
        <v>66.441241285338805</v>
      </c>
      <c r="BI70">
        <v>55.5982783586878</v>
      </c>
    </row>
    <row r="71" spans="1:61" x14ac:dyDescent="0.25">
      <c r="A71" s="10" t="str">
        <f>VLOOKUP(D71,'Index-Relations'!E:F,2,FALSE)</f>
        <v>BM</v>
      </c>
      <c r="B71" t="s">
        <v>3450</v>
      </c>
      <c r="C71" s="53" t="s">
        <v>2767</v>
      </c>
      <c r="D71" s="59" t="s">
        <v>2971</v>
      </c>
      <c r="E71" s="59" t="s">
        <v>3523</v>
      </c>
      <c r="F71" t="s">
        <v>45</v>
      </c>
      <c r="G71" t="s">
        <v>29</v>
      </c>
      <c r="H71" t="s">
        <v>46</v>
      </c>
      <c r="I71" s="52">
        <v>45413</v>
      </c>
      <c r="J71" t="s">
        <v>2457</v>
      </c>
      <c r="K71">
        <v>132</v>
      </c>
      <c r="L71" s="73">
        <v>60.144991228091797</v>
      </c>
      <c r="M71">
        <v>129</v>
      </c>
      <c r="N71">
        <v>0.99541521480968198</v>
      </c>
      <c r="O71" s="73">
        <v>57.401593895520499</v>
      </c>
      <c r="P71">
        <v>129</v>
      </c>
      <c r="Q71">
        <v>0.99541521480968198</v>
      </c>
      <c r="R71">
        <v>126</v>
      </c>
      <c r="S71">
        <v>0.98781895820766397</v>
      </c>
      <c r="T71">
        <v>54.187900551716098</v>
      </c>
      <c r="U71">
        <v>0.95961609745710297</v>
      </c>
      <c r="V71">
        <v>125</v>
      </c>
      <c r="W71">
        <v>1.9314179337084101E-2</v>
      </c>
      <c r="X71">
        <v>7</v>
      </c>
      <c r="Y71">
        <v>131</v>
      </c>
      <c r="Z71">
        <v>0.97998478465969896</v>
      </c>
      <c r="AA71">
        <v>163.65675665573099</v>
      </c>
      <c r="AB71">
        <v>116</v>
      </c>
      <c r="AC71">
        <v>0.94989180721178401</v>
      </c>
      <c r="AD71">
        <v>15</v>
      </c>
      <c r="AE71">
        <v>3.0092977447914501E-2</v>
      </c>
      <c r="AF71">
        <v>1</v>
      </c>
      <c r="AG71">
        <v>2.00152153403006E-2</v>
      </c>
      <c r="AH71">
        <v>5.6931776042847E-2</v>
      </c>
      <c r="AI71">
        <v>40</v>
      </c>
      <c r="AJ71" s="73">
        <v>55.831292759835598</v>
      </c>
      <c r="AK71">
        <v>129</v>
      </c>
      <c r="AL71">
        <v>0.99541521480968198</v>
      </c>
      <c r="AM71">
        <v>2.2274845965441301E-2</v>
      </c>
      <c r="AN71">
        <v>1</v>
      </c>
      <c r="AO71">
        <v>0</v>
      </c>
      <c r="AP71">
        <v>0</v>
      </c>
      <c r="AQ71">
        <v>131</v>
      </c>
      <c r="AR71">
        <v>0.99833380772559799</v>
      </c>
      <c r="AS71">
        <v>0</v>
      </c>
      <c r="AT71">
        <v>0</v>
      </c>
      <c r="AU71">
        <v>0</v>
      </c>
      <c r="AV71">
        <v>0</v>
      </c>
      <c r="AW71">
        <v>132</v>
      </c>
      <c r="AX71">
        <v>0.999999999999999</v>
      </c>
      <c r="AY71" s="73">
        <v>66.496494048976501</v>
      </c>
      <c r="AZ71">
        <v>129</v>
      </c>
      <c r="BA71">
        <v>0.99541521480968198</v>
      </c>
      <c r="BB71">
        <v>128</v>
      </c>
      <c r="BC71">
        <v>0.97180914682903996</v>
      </c>
      <c r="BD71">
        <v>3</v>
      </c>
      <c r="BE71">
        <v>2.6524660896558298E-2</v>
      </c>
      <c r="BF71">
        <v>60.144991228091797</v>
      </c>
      <c r="BG71">
        <v>57.401593895520499</v>
      </c>
      <c r="BH71">
        <v>66.496494048976501</v>
      </c>
      <c r="BI71">
        <v>55.831292759835598</v>
      </c>
    </row>
    <row r="72" spans="1:61" x14ac:dyDescent="0.25">
      <c r="A72" s="10" t="str">
        <f>VLOOKUP(D72,'Index-Relations'!E:F,2,FALSE)</f>
        <v>BM</v>
      </c>
      <c r="B72" t="s">
        <v>3450</v>
      </c>
      <c r="C72" s="53" t="s">
        <v>2768</v>
      </c>
      <c r="D72" s="59" t="s">
        <v>2971</v>
      </c>
      <c r="E72" s="59" t="s">
        <v>3524</v>
      </c>
      <c r="F72" t="s">
        <v>45</v>
      </c>
      <c r="G72" t="s">
        <v>29</v>
      </c>
      <c r="H72" t="s">
        <v>46</v>
      </c>
      <c r="I72" s="52">
        <v>45383</v>
      </c>
      <c r="J72" t="s">
        <v>2457</v>
      </c>
      <c r="K72">
        <v>132</v>
      </c>
      <c r="L72">
        <v>64.523810729774794</v>
      </c>
      <c r="M72">
        <v>129</v>
      </c>
      <c r="N72">
        <v>0.99542672065017002</v>
      </c>
      <c r="O72">
        <v>60.739145760266503</v>
      </c>
      <c r="P72">
        <v>129</v>
      </c>
      <c r="Q72">
        <v>0.99542672065017002</v>
      </c>
      <c r="R72">
        <v>126</v>
      </c>
      <c r="S72">
        <v>0.98847335536579894</v>
      </c>
      <c r="T72">
        <v>53.853193501438</v>
      </c>
      <c r="U72">
        <v>0.96088588723677304</v>
      </c>
      <c r="V72">
        <v>125</v>
      </c>
      <c r="W72">
        <v>1.9104409186778901E-2</v>
      </c>
      <c r="X72">
        <v>7</v>
      </c>
      <c r="Y72">
        <v>131</v>
      </c>
      <c r="Z72">
        <v>0.98050006659149602</v>
      </c>
      <c r="AA72">
        <v>158.04431161492201</v>
      </c>
      <c r="AB72">
        <v>116</v>
      </c>
      <c r="AC72">
        <v>0.94888195697604905</v>
      </c>
      <c r="AD72">
        <v>15</v>
      </c>
      <c r="AE72">
        <v>3.1618109615447101E-2</v>
      </c>
      <c r="AF72">
        <v>1</v>
      </c>
      <c r="AG72">
        <v>1.9499933408502999E-2</v>
      </c>
      <c r="AH72">
        <v>5.6516088478822599E-2</v>
      </c>
      <c r="AI72">
        <v>40</v>
      </c>
      <c r="AJ72">
        <v>59.128091750234503</v>
      </c>
      <c r="AK72">
        <v>129</v>
      </c>
      <c r="AL72">
        <v>0.99542672065017002</v>
      </c>
      <c r="AM72">
        <v>2.1382818383651199E-2</v>
      </c>
      <c r="AN72">
        <v>1</v>
      </c>
      <c r="AO72">
        <v>0</v>
      </c>
      <c r="AP72">
        <v>0</v>
      </c>
      <c r="AQ72">
        <v>131</v>
      </c>
      <c r="AR72">
        <v>0.99838481136302104</v>
      </c>
      <c r="AS72">
        <v>0</v>
      </c>
      <c r="AT72">
        <v>0</v>
      </c>
      <c r="AU72">
        <v>0</v>
      </c>
      <c r="AV72">
        <v>0</v>
      </c>
      <c r="AW72">
        <v>132</v>
      </c>
      <c r="AX72">
        <v>0.999999999999999</v>
      </c>
      <c r="AY72">
        <v>70.977995277426302</v>
      </c>
      <c r="AZ72">
        <v>129</v>
      </c>
      <c r="BA72">
        <v>0.99542672065017002</v>
      </c>
      <c r="BB72">
        <v>128</v>
      </c>
      <c r="BC72">
        <v>0.97256752441730898</v>
      </c>
      <c r="BD72">
        <v>3</v>
      </c>
      <c r="BE72">
        <v>2.5817286945712701E-2</v>
      </c>
      <c r="BF72">
        <v>60.32007802007</v>
      </c>
      <c r="BG72">
        <v>57.447945681383302</v>
      </c>
      <c r="BH72">
        <v>66.7926520783152</v>
      </c>
      <c r="BI72">
        <v>55.972131662169403</v>
      </c>
    </row>
    <row r="73" spans="1:61" x14ac:dyDescent="0.25">
      <c r="A73" s="10" t="str">
        <f>VLOOKUP(D73,'Index-Relations'!E:F,2,FALSE)</f>
        <v>BM</v>
      </c>
      <c r="B73" t="s">
        <v>3450</v>
      </c>
      <c r="C73" s="53" t="s">
        <v>2769</v>
      </c>
      <c r="D73" s="59" t="s">
        <v>2971</v>
      </c>
      <c r="E73" s="59" t="s">
        <v>3525</v>
      </c>
      <c r="F73" t="s">
        <v>45</v>
      </c>
      <c r="G73" t="s">
        <v>29</v>
      </c>
      <c r="H73" t="s">
        <v>46</v>
      </c>
      <c r="I73" s="52">
        <v>45352</v>
      </c>
      <c r="J73" t="s">
        <v>2457</v>
      </c>
      <c r="K73">
        <v>132</v>
      </c>
      <c r="L73">
        <v>64.919442239730401</v>
      </c>
      <c r="M73">
        <v>129</v>
      </c>
      <c r="N73">
        <v>0.99524530120536303</v>
      </c>
      <c r="O73">
        <v>61.668996994039901</v>
      </c>
      <c r="P73">
        <v>129</v>
      </c>
      <c r="Q73">
        <v>0.99524530120536303</v>
      </c>
      <c r="R73">
        <v>126</v>
      </c>
      <c r="S73">
        <v>0.98884122296267896</v>
      </c>
      <c r="T73">
        <v>53.6422331063645</v>
      </c>
      <c r="U73">
        <v>0.95362562677412699</v>
      </c>
      <c r="V73">
        <v>125</v>
      </c>
      <c r="W73">
        <v>1.7788163401821599E-2</v>
      </c>
      <c r="X73">
        <v>6</v>
      </c>
      <c r="Y73">
        <v>131</v>
      </c>
      <c r="Z73">
        <v>0.98165777958891398</v>
      </c>
      <c r="AA73">
        <v>164.998293947771</v>
      </c>
      <c r="AB73">
        <v>116</v>
      </c>
      <c r="AC73">
        <v>0.95017349502588599</v>
      </c>
      <c r="AD73">
        <v>15</v>
      </c>
      <c r="AE73">
        <v>3.1484284563027397E-2</v>
      </c>
      <c r="AF73">
        <v>1</v>
      </c>
      <c r="AG73">
        <v>1.83422204110858E-2</v>
      </c>
      <c r="AH73">
        <v>2.56311799710351E-2</v>
      </c>
      <c r="AI73">
        <v>29</v>
      </c>
      <c r="AJ73">
        <v>60.0092668521904</v>
      </c>
      <c r="AK73">
        <v>129</v>
      </c>
      <c r="AL73">
        <v>0.99524530120536303</v>
      </c>
      <c r="AM73">
        <v>2.2144645018479299E-2</v>
      </c>
      <c r="AN73">
        <v>1</v>
      </c>
      <c r="AO73">
        <v>0</v>
      </c>
      <c r="AP73">
        <v>0</v>
      </c>
      <c r="AQ73">
        <v>131</v>
      </c>
      <c r="AR73">
        <v>0.99827420034525405</v>
      </c>
      <c r="AS73">
        <v>0</v>
      </c>
      <c r="AT73">
        <v>0</v>
      </c>
      <c r="AU73">
        <v>0</v>
      </c>
      <c r="AV73">
        <v>0</v>
      </c>
      <c r="AW73">
        <v>132</v>
      </c>
      <c r="AX73">
        <v>1</v>
      </c>
      <c r="AY73">
        <v>70.153585822713794</v>
      </c>
      <c r="AZ73">
        <v>129</v>
      </c>
      <c r="BA73">
        <v>0.99524530120536303</v>
      </c>
      <c r="BB73">
        <v>128</v>
      </c>
      <c r="BC73">
        <v>0.97137383551008705</v>
      </c>
      <c r="BD73">
        <v>3</v>
      </c>
      <c r="BE73">
        <v>2.6900364835167102E-2</v>
      </c>
      <c r="BF73">
        <v>60.654521904953299</v>
      </c>
      <c r="BG73">
        <v>58.368690829376703</v>
      </c>
      <c r="BH73">
        <v>65.808056710844994</v>
      </c>
      <c r="BI73">
        <v>56.701821442929401</v>
      </c>
    </row>
    <row r="74" spans="1:61" x14ac:dyDescent="0.25">
      <c r="A74" s="10" t="str">
        <f>VLOOKUP(D74,'Index-Relations'!E:F,2,FALSE)</f>
        <v>BM</v>
      </c>
      <c r="B74" t="s">
        <v>3450</v>
      </c>
      <c r="C74" s="53" t="s">
        <v>2770</v>
      </c>
      <c r="D74" s="59" t="s">
        <v>2971</v>
      </c>
      <c r="E74" s="59" t="s">
        <v>3526</v>
      </c>
      <c r="F74" t="s">
        <v>45</v>
      </c>
      <c r="G74" t="s">
        <v>29</v>
      </c>
      <c r="H74" t="s">
        <v>46</v>
      </c>
      <c r="I74" s="52">
        <v>45323</v>
      </c>
      <c r="J74" t="s">
        <v>2457</v>
      </c>
      <c r="K74">
        <v>132</v>
      </c>
      <c r="L74">
        <v>65.530961011408607</v>
      </c>
      <c r="M74">
        <v>129</v>
      </c>
      <c r="N74">
        <v>0.99510791064882897</v>
      </c>
      <c r="O74">
        <v>62.300916630149899</v>
      </c>
      <c r="P74">
        <v>129</v>
      </c>
      <c r="Q74">
        <v>0.99510791064882897</v>
      </c>
      <c r="R74">
        <v>126</v>
      </c>
      <c r="S74">
        <v>0.98883415952885001</v>
      </c>
      <c r="T74">
        <v>53.754212179427903</v>
      </c>
      <c r="U74">
        <v>0.95123325907398903</v>
      </c>
      <c r="V74">
        <v>125</v>
      </c>
      <c r="W74">
        <v>1.65383765810336E-2</v>
      </c>
      <c r="X74">
        <v>4</v>
      </c>
      <c r="Y74">
        <v>131</v>
      </c>
      <c r="Z74">
        <v>0.98676284650433399</v>
      </c>
      <c r="AA74">
        <v>164.42708616015099</v>
      </c>
      <c r="AB74">
        <v>115</v>
      </c>
      <c r="AC74">
        <v>0.95093142212248505</v>
      </c>
      <c r="AD74">
        <v>16</v>
      </c>
      <c r="AE74">
        <v>3.5831424381849698E-2</v>
      </c>
      <c r="AF74">
        <v>1</v>
      </c>
      <c r="AG74">
        <v>1.3237153495665101E-2</v>
      </c>
      <c r="AH74">
        <v>2.6183478602714701E-2</v>
      </c>
      <c r="AI74">
        <v>30</v>
      </c>
      <c r="AJ74">
        <v>60.636248322354703</v>
      </c>
      <c r="AK74">
        <v>129</v>
      </c>
      <c r="AL74">
        <v>0.99510791064882897</v>
      </c>
      <c r="AM74">
        <v>2.2303927793439302E-2</v>
      </c>
      <c r="AN74">
        <v>1</v>
      </c>
      <c r="AO74">
        <v>0</v>
      </c>
      <c r="AP74">
        <v>0</v>
      </c>
      <c r="AQ74">
        <v>131</v>
      </c>
      <c r="AR74">
        <v>0.99829203308166903</v>
      </c>
      <c r="AS74">
        <v>0</v>
      </c>
      <c r="AT74">
        <v>0</v>
      </c>
      <c r="AU74">
        <v>0</v>
      </c>
      <c r="AV74">
        <v>0</v>
      </c>
      <c r="AW74">
        <v>132</v>
      </c>
      <c r="AX74">
        <v>0.999999999999999</v>
      </c>
      <c r="AY74">
        <v>70.586671548873198</v>
      </c>
      <c r="AZ74">
        <v>129</v>
      </c>
      <c r="BA74">
        <v>0.99510791064882897</v>
      </c>
      <c r="BB74">
        <v>128</v>
      </c>
      <c r="BC74">
        <v>0.97143054517646898</v>
      </c>
      <c r="BD74">
        <v>3</v>
      </c>
      <c r="BE74">
        <v>2.6861487905200099E-2</v>
      </c>
      <c r="BF74">
        <v>61.200297254311799</v>
      </c>
      <c r="BG74">
        <v>58.952394846200299</v>
      </c>
      <c r="BH74">
        <v>66.1930890669761</v>
      </c>
      <c r="BI74">
        <v>57.186186897475302</v>
      </c>
    </row>
    <row r="75" spans="1:61" x14ac:dyDescent="0.25">
      <c r="A75" s="10" t="str">
        <f>VLOOKUP(D75,'Index-Relations'!E:F,2,FALSE)</f>
        <v>ESG</v>
      </c>
      <c r="B75" t="s">
        <v>3450</v>
      </c>
      <c r="C75" s="53" t="s">
        <v>2760</v>
      </c>
      <c r="D75" s="59" t="s">
        <v>2972</v>
      </c>
      <c r="E75" s="59" t="s">
        <v>3527</v>
      </c>
      <c r="F75" t="s">
        <v>48</v>
      </c>
      <c r="G75" t="s">
        <v>47</v>
      </c>
      <c r="H75" t="s">
        <v>49</v>
      </c>
      <c r="I75" s="52">
        <v>45659</v>
      </c>
      <c r="J75" t="s">
        <v>2457</v>
      </c>
      <c r="K75">
        <v>150</v>
      </c>
      <c r="L75" s="73">
        <v>51.643416498021999</v>
      </c>
      <c r="M75">
        <v>149</v>
      </c>
      <c r="N75">
        <v>0.99935880139887201</v>
      </c>
      <c r="O75" s="73">
        <v>53.027028872076997</v>
      </c>
      <c r="P75">
        <v>149</v>
      </c>
      <c r="Q75">
        <v>0.99935880139887201</v>
      </c>
      <c r="R75">
        <v>148</v>
      </c>
      <c r="S75">
        <v>0.99403114130090697</v>
      </c>
      <c r="T75">
        <v>45.942449800933403</v>
      </c>
      <c r="U75">
        <v>0.87716241437408904</v>
      </c>
      <c r="V75">
        <v>143</v>
      </c>
      <c r="W75">
        <v>0</v>
      </c>
      <c r="X75">
        <v>0</v>
      </c>
      <c r="Y75">
        <v>149</v>
      </c>
      <c r="Z75">
        <v>0.99935880139887201</v>
      </c>
      <c r="AA75">
        <v>7.4623025906183704</v>
      </c>
      <c r="AB75">
        <v>115</v>
      </c>
      <c r="AC75">
        <v>0.86820986986410897</v>
      </c>
      <c r="AD75">
        <v>34</v>
      </c>
      <c r="AE75">
        <v>0.13114893153476201</v>
      </c>
      <c r="AF75">
        <v>1</v>
      </c>
      <c r="AG75">
        <v>6.4119860112793405E-4</v>
      </c>
      <c r="AH75">
        <v>4.2768784085102599E-5</v>
      </c>
      <c r="AI75">
        <v>3</v>
      </c>
      <c r="AJ75" s="73">
        <v>47.680539555944897</v>
      </c>
      <c r="AK75">
        <v>149</v>
      </c>
      <c r="AL75">
        <v>0.99935880139887201</v>
      </c>
      <c r="AM75">
        <v>0</v>
      </c>
      <c r="AN75">
        <v>0</v>
      </c>
      <c r="AO75">
        <v>0</v>
      </c>
      <c r="AP75">
        <v>0</v>
      </c>
      <c r="AQ75">
        <v>150</v>
      </c>
      <c r="AR75">
        <v>1</v>
      </c>
      <c r="AS75">
        <v>0</v>
      </c>
      <c r="AT75">
        <v>0</v>
      </c>
      <c r="AU75">
        <v>0</v>
      </c>
      <c r="AV75">
        <v>0</v>
      </c>
      <c r="AW75">
        <v>150</v>
      </c>
      <c r="AX75">
        <v>1</v>
      </c>
      <c r="AY75" s="73">
        <v>55.761535807476001</v>
      </c>
      <c r="AZ75">
        <v>149</v>
      </c>
      <c r="BA75">
        <v>0.99935880139887201</v>
      </c>
      <c r="BB75">
        <v>150</v>
      </c>
      <c r="BC75">
        <v>1</v>
      </c>
      <c r="BD75">
        <v>0</v>
      </c>
      <c r="BE75">
        <v>0</v>
      </c>
      <c r="BF75">
        <v>51.643416498021999</v>
      </c>
      <c r="BG75">
        <v>53.027028872076997</v>
      </c>
      <c r="BH75">
        <v>55.761535807476001</v>
      </c>
      <c r="BI75">
        <v>47.680539555944897</v>
      </c>
    </row>
    <row r="76" spans="1:61" x14ac:dyDescent="0.25">
      <c r="A76" s="10" t="str">
        <f>VLOOKUP(D76,'Index-Relations'!E:F,2,FALSE)</f>
        <v>ESG</v>
      </c>
      <c r="B76" t="s">
        <v>3450</v>
      </c>
      <c r="C76" s="53" t="s">
        <v>2761</v>
      </c>
      <c r="D76" s="59" t="s">
        <v>2972</v>
      </c>
      <c r="E76" s="59" t="s">
        <v>3528</v>
      </c>
      <c r="F76" t="s">
        <v>48</v>
      </c>
      <c r="G76" t="s">
        <v>47</v>
      </c>
      <c r="H76" t="s">
        <v>49</v>
      </c>
      <c r="I76" s="52">
        <v>45628</v>
      </c>
      <c r="J76" t="s">
        <v>2457</v>
      </c>
      <c r="K76">
        <v>125</v>
      </c>
      <c r="L76" s="73">
        <v>55.339956079746997</v>
      </c>
      <c r="M76">
        <v>124</v>
      </c>
      <c r="N76">
        <v>0.99931453156881</v>
      </c>
      <c r="O76" s="73">
        <v>57.829892860378003</v>
      </c>
      <c r="P76">
        <v>124</v>
      </c>
      <c r="Q76">
        <v>0.99931453156881</v>
      </c>
      <c r="R76">
        <v>124</v>
      </c>
      <c r="S76">
        <v>0.99931453156881</v>
      </c>
      <c r="T76">
        <v>46.4709917893802</v>
      </c>
      <c r="U76">
        <v>0.902327910799268</v>
      </c>
      <c r="V76">
        <v>118</v>
      </c>
      <c r="W76">
        <v>0</v>
      </c>
      <c r="X76">
        <v>0</v>
      </c>
      <c r="Y76">
        <v>124</v>
      </c>
      <c r="Z76">
        <v>0.99931453156881</v>
      </c>
      <c r="AA76">
        <v>7.6786108832936799</v>
      </c>
      <c r="AB76">
        <v>92</v>
      </c>
      <c r="AC76">
        <v>0.86096240508397504</v>
      </c>
      <c r="AD76">
        <v>32</v>
      </c>
      <c r="AE76">
        <v>0.138352126484835</v>
      </c>
      <c r="AF76">
        <v>1</v>
      </c>
      <c r="AG76">
        <v>6.8546843118930101E-4</v>
      </c>
      <c r="AH76">
        <v>2.9737306820325901E-5</v>
      </c>
      <c r="AI76">
        <v>1</v>
      </c>
      <c r="AJ76" s="73">
        <v>50.461337398636999</v>
      </c>
      <c r="AK76">
        <v>124</v>
      </c>
      <c r="AL76">
        <v>0.99931453156881</v>
      </c>
      <c r="AM76">
        <v>0</v>
      </c>
      <c r="AN76">
        <v>0</v>
      </c>
      <c r="AO76">
        <v>0</v>
      </c>
      <c r="AP76">
        <v>0</v>
      </c>
      <c r="AQ76">
        <v>125</v>
      </c>
      <c r="AR76">
        <v>1</v>
      </c>
      <c r="AS76">
        <v>0</v>
      </c>
      <c r="AT76">
        <v>0</v>
      </c>
      <c r="AU76">
        <v>0</v>
      </c>
      <c r="AV76">
        <v>0</v>
      </c>
      <c r="AW76">
        <v>125</v>
      </c>
      <c r="AX76">
        <v>0.999999999999999</v>
      </c>
      <c r="AY76" s="73">
        <v>57.370277090677</v>
      </c>
      <c r="AZ76">
        <v>124</v>
      </c>
      <c r="BA76">
        <v>0.99931453156881</v>
      </c>
      <c r="BB76">
        <v>125</v>
      </c>
      <c r="BC76">
        <v>1</v>
      </c>
      <c r="BD76">
        <v>0</v>
      </c>
      <c r="BE76">
        <v>0</v>
      </c>
      <c r="BF76">
        <v>55.339956079746997</v>
      </c>
      <c r="BG76">
        <v>57.829892860378003</v>
      </c>
      <c r="BH76">
        <v>57.370277090677</v>
      </c>
      <c r="BI76">
        <v>50.461337398636999</v>
      </c>
    </row>
    <row r="77" spans="1:61" x14ac:dyDescent="0.25">
      <c r="A77" s="10" t="str">
        <f>VLOOKUP(D77,'Index-Relations'!E:F,2,FALSE)</f>
        <v>ESG</v>
      </c>
      <c r="B77" t="s">
        <v>3450</v>
      </c>
      <c r="C77" s="53" t="s">
        <v>2762</v>
      </c>
      <c r="D77" s="59" t="s">
        <v>2972</v>
      </c>
      <c r="E77" s="59" t="s">
        <v>3529</v>
      </c>
      <c r="F77" t="s">
        <v>48</v>
      </c>
      <c r="G77" t="s">
        <v>47</v>
      </c>
      <c r="H77" t="s">
        <v>49</v>
      </c>
      <c r="I77" s="52">
        <v>45597</v>
      </c>
      <c r="J77" t="s">
        <v>2457</v>
      </c>
      <c r="K77">
        <v>125</v>
      </c>
      <c r="L77" s="73">
        <v>55.256515316824</v>
      </c>
      <c r="M77">
        <v>124</v>
      </c>
      <c r="N77">
        <v>0.99935548817694098</v>
      </c>
      <c r="O77" s="73">
        <v>57.827074309788998</v>
      </c>
      <c r="P77">
        <v>124</v>
      </c>
      <c r="Q77">
        <v>0.99935548817694098</v>
      </c>
      <c r="R77">
        <v>124</v>
      </c>
      <c r="S77">
        <v>0.99935548817694098</v>
      </c>
      <c r="T77">
        <v>46.316826384000201</v>
      </c>
      <c r="U77">
        <v>0.90343134123023205</v>
      </c>
      <c r="V77">
        <v>118</v>
      </c>
      <c r="W77">
        <v>0</v>
      </c>
      <c r="X77">
        <v>0</v>
      </c>
      <c r="Y77">
        <v>124</v>
      </c>
      <c r="Z77">
        <v>0.99935548817694098</v>
      </c>
      <c r="AA77">
        <v>7.7456552669579404</v>
      </c>
      <c r="AB77">
        <v>92</v>
      </c>
      <c r="AC77">
        <v>0.85682290542414496</v>
      </c>
      <c r="AD77">
        <v>32</v>
      </c>
      <c r="AE77">
        <v>0.14253258275279501</v>
      </c>
      <c r="AF77">
        <v>1</v>
      </c>
      <c r="AG77">
        <v>6.4451182305891297E-4</v>
      </c>
      <c r="AH77">
        <v>3.01450005134137E-5</v>
      </c>
      <c r="AI77">
        <v>1</v>
      </c>
      <c r="AJ77" s="73">
        <v>50.436945120319997</v>
      </c>
      <c r="AK77">
        <v>124</v>
      </c>
      <c r="AL77">
        <v>0.99935548817694098</v>
      </c>
      <c r="AM77">
        <v>0</v>
      </c>
      <c r="AN77">
        <v>0</v>
      </c>
      <c r="AO77">
        <v>0</v>
      </c>
      <c r="AP77">
        <v>0</v>
      </c>
      <c r="AQ77">
        <v>125</v>
      </c>
      <c r="AR77">
        <v>1</v>
      </c>
      <c r="AS77">
        <v>0</v>
      </c>
      <c r="AT77">
        <v>0</v>
      </c>
      <c r="AU77">
        <v>0</v>
      </c>
      <c r="AV77">
        <v>0</v>
      </c>
      <c r="AW77">
        <v>125</v>
      </c>
      <c r="AX77">
        <v>1</v>
      </c>
      <c r="AY77" s="73">
        <v>57.2081072704569</v>
      </c>
      <c r="AZ77">
        <v>124</v>
      </c>
      <c r="BA77">
        <v>0.99935548817694098</v>
      </c>
      <c r="BB77">
        <v>125</v>
      </c>
      <c r="BC77">
        <v>1</v>
      </c>
      <c r="BD77">
        <v>0</v>
      </c>
      <c r="BE77">
        <v>0</v>
      </c>
      <c r="BF77">
        <v>55.256515316824</v>
      </c>
      <c r="BG77">
        <v>57.827074309788998</v>
      </c>
      <c r="BH77">
        <v>57.2081072704569</v>
      </c>
      <c r="BI77">
        <v>50.436945120319997</v>
      </c>
    </row>
    <row r="78" spans="1:61" x14ac:dyDescent="0.25">
      <c r="A78" s="10" t="str">
        <f>VLOOKUP(D78,'Index-Relations'!E:F,2,FALSE)</f>
        <v>ESG</v>
      </c>
      <c r="B78" t="s">
        <v>3450</v>
      </c>
      <c r="C78" s="53" t="s">
        <v>2763</v>
      </c>
      <c r="D78" s="59" t="s">
        <v>2972</v>
      </c>
      <c r="E78" s="59" t="s">
        <v>3530</v>
      </c>
      <c r="F78" t="s">
        <v>48</v>
      </c>
      <c r="G78" t="s">
        <v>47</v>
      </c>
      <c r="H78" t="s">
        <v>49</v>
      </c>
      <c r="I78" s="52">
        <v>45566</v>
      </c>
      <c r="J78" t="s">
        <v>2457</v>
      </c>
      <c r="K78">
        <v>125</v>
      </c>
      <c r="L78" s="73">
        <v>55.007673534456998</v>
      </c>
      <c r="M78">
        <v>124</v>
      </c>
      <c r="N78">
        <v>0.999373169933787</v>
      </c>
      <c r="O78" s="73">
        <v>57.663148340075999</v>
      </c>
      <c r="P78">
        <v>124</v>
      </c>
      <c r="Q78">
        <v>0.999373169933787</v>
      </c>
      <c r="R78">
        <v>124</v>
      </c>
      <c r="S78">
        <v>0.999373169933787</v>
      </c>
      <c r="T78">
        <v>46.182323694462298</v>
      </c>
      <c r="U78">
        <v>0.90518549206257104</v>
      </c>
      <c r="V78">
        <v>118</v>
      </c>
      <c r="W78">
        <v>0</v>
      </c>
      <c r="X78">
        <v>0</v>
      </c>
      <c r="Y78">
        <v>124</v>
      </c>
      <c r="Z78">
        <v>0.999373169933786</v>
      </c>
      <c r="AA78">
        <v>7.3789230198618396</v>
      </c>
      <c r="AB78">
        <v>93</v>
      </c>
      <c r="AC78">
        <v>0.86873831072458796</v>
      </c>
      <c r="AD78">
        <v>31</v>
      </c>
      <c r="AE78">
        <v>0.13063485920919801</v>
      </c>
      <c r="AF78">
        <v>1</v>
      </c>
      <c r="AG78">
        <v>6.2683006621316797E-4</v>
      </c>
      <c r="AH78">
        <v>3.1116417033178903E-5</v>
      </c>
      <c r="AI78">
        <v>1</v>
      </c>
      <c r="AJ78" s="73">
        <v>50.338802861919</v>
      </c>
      <c r="AK78">
        <v>124</v>
      </c>
      <c r="AL78">
        <v>0.999373169933787</v>
      </c>
      <c r="AM78">
        <v>0</v>
      </c>
      <c r="AN78">
        <v>0</v>
      </c>
      <c r="AO78">
        <v>0</v>
      </c>
      <c r="AP78">
        <v>0</v>
      </c>
      <c r="AQ78">
        <v>125</v>
      </c>
      <c r="AR78">
        <v>0.999999999999999</v>
      </c>
      <c r="AS78">
        <v>0</v>
      </c>
      <c r="AT78">
        <v>0</v>
      </c>
      <c r="AU78">
        <v>0</v>
      </c>
      <c r="AV78">
        <v>0</v>
      </c>
      <c r="AW78">
        <v>125</v>
      </c>
      <c r="AX78">
        <v>1</v>
      </c>
      <c r="AY78" s="73">
        <v>56.860677408051998</v>
      </c>
      <c r="AZ78">
        <v>124</v>
      </c>
      <c r="BA78">
        <v>0.999373169933787</v>
      </c>
      <c r="BB78">
        <v>125</v>
      </c>
      <c r="BC78">
        <v>0.999999999999999</v>
      </c>
      <c r="BD78">
        <v>0</v>
      </c>
      <c r="BE78">
        <v>0</v>
      </c>
      <c r="BF78">
        <v>55.007673534456998</v>
      </c>
      <c r="BG78">
        <v>57.663148340075999</v>
      </c>
      <c r="BH78">
        <v>56.860677408051998</v>
      </c>
      <c r="BI78">
        <v>50.338802861919</v>
      </c>
    </row>
    <row r="79" spans="1:61" x14ac:dyDescent="0.25">
      <c r="A79" s="10" t="str">
        <f>VLOOKUP(D79,'Index-Relations'!E:F,2,FALSE)</f>
        <v>ESG</v>
      </c>
      <c r="B79" t="s">
        <v>3450</v>
      </c>
      <c r="C79" s="53" t="s">
        <v>2764</v>
      </c>
      <c r="D79" s="59" t="s">
        <v>2972</v>
      </c>
      <c r="E79" s="59" t="s">
        <v>3531</v>
      </c>
      <c r="F79" t="s">
        <v>48</v>
      </c>
      <c r="G79" t="s">
        <v>47</v>
      </c>
      <c r="H79" t="s">
        <v>49</v>
      </c>
      <c r="I79" s="52">
        <v>45537</v>
      </c>
      <c r="J79" t="s">
        <v>2457</v>
      </c>
      <c r="K79">
        <v>130</v>
      </c>
      <c r="L79" s="73">
        <v>54.300498410517903</v>
      </c>
      <c r="M79">
        <v>129</v>
      </c>
      <c r="N79">
        <v>0.99938429703074305</v>
      </c>
      <c r="O79" s="73">
        <v>57.540112410869902</v>
      </c>
      <c r="P79">
        <v>129</v>
      </c>
      <c r="Q79">
        <v>0.99938429703074305</v>
      </c>
      <c r="R79">
        <v>129</v>
      </c>
      <c r="S79">
        <v>0.99938429703074305</v>
      </c>
      <c r="T79">
        <v>46.310440805432002</v>
      </c>
      <c r="U79">
        <v>0.96803568835554599</v>
      </c>
      <c r="V79">
        <v>123</v>
      </c>
      <c r="W79">
        <v>0</v>
      </c>
      <c r="X79">
        <v>0</v>
      </c>
      <c r="Y79">
        <v>129</v>
      </c>
      <c r="Z79">
        <v>0.99938429703074305</v>
      </c>
      <c r="AA79">
        <v>7.1131718779420297</v>
      </c>
      <c r="AB79">
        <v>100</v>
      </c>
      <c r="AC79">
        <v>0.96859959671040297</v>
      </c>
      <c r="AD79">
        <v>31</v>
      </c>
      <c r="AE79">
        <v>0.12293799182067</v>
      </c>
      <c r="AF79">
        <v>-1</v>
      </c>
      <c r="AG79">
        <v>0</v>
      </c>
      <c r="AH79">
        <v>3.1908741463232602E-5</v>
      </c>
      <c r="AI79">
        <v>1</v>
      </c>
      <c r="AJ79" s="73">
        <v>48.860774146045998</v>
      </c>
      <c r="AK79">
        <v>129</v>
      </c>
      <c r="AL79">
        <v>0.99938429703074305</v>
      </c>
      <c r="AM79">
        <v>0</v>
      </c>
      <c r="AN79">
        <v>0</v>
      </c>
      <c r="AO79">
        <v>0</v>
      </c>
      <c r="AP79">
        <v>0</v>
      </c>
      <c r="AQ79">
        <v>130</v>
      </c>
      <c r="AR79">
        <v>1</v>
      </c>
      <c r="AS79">
        <v>0</v>
      </c>
      <c r="AT79">
        <v>0</v>
      </c>
      <c r="AU79">
        <v>0</v>
      </c>
      <c r="AV79">
        <v>0</v>
      </c>
      <c r="AW79">
        <v>130</v>
      </c>
      <c r="AX79">
        <v>1</v>
      </c>
      <c r="AY79" s="73">
        <v>56.7570340242059</v>
      </c>
      <c r="AZ79">
        <v>129</v>
      </c>
      <c r="BA79">
        <v>0.99938429703074305</v>
      </c>
      <c r="BB79">
        <v>130</v>
      </c>
      <c r="BC79">
        <v>1</v>
      </c>
      <c r="BD79">
        <v>0</v>
      </c>
      <c r="BE79">
        <v>0</v>
      </c>
      <c r="BF79">
        <v>54.300498410517903</v>
      </c>
      <c r="BG79">
        <v>57.540112410869902</v>
      </c>
      <c r="BH79">
        <v>56.7570340242059</v>
      </c>
      <c r="BI79">
        <v>48.860774146045998</v>
      </c>
    </row>
    <row r="80" spans="1:61" x14ac:dyDescent="0.25">
      <c r="A80" s="10" t="str">
        <f>VLOOKUP(D80,'Index-Relations'!E:F,2,FALSE)</f>
        <v>ESG</v>
      </c>
      <c r="B80" t="s">
        <v>3450</v>
      </c>
      <c r="C80" s="53" t="s">
        <v>3350</v>
      </c>
      <c r="D80" s="59" t="s">
        <v>2972</v>
      </c>
      <c r="E80" s="59" t="s">
        <v>3532</v>
      </c>
      <c r="F80" t="s">
        <v>48</v>
      </c>
      <c r="G80" t="s">
        <v>47</v>
      </c>
      <c r="H80" t="s">
        <v>49</v>
      </c>
      <c r="I80" s="52">
        <v>45505</v>
      </c>
      <c r="J80" t="s">
        <v>2457</v>
      </c>
      <c r="K80">
        <v>130</v>
      </c>
      <c r="L80" s="73">
        <v>54.589514075898897</v>
      </c>
      <c r="M80">
        <v>129</v>
      </c>
      <c r="N80">
        <v>0.99936543504873798</v>
      </c>
      <c r="O80" s="73">
        <v>57.829405449676997</v>
      </c>
      <c r="P80">
        <v>129</v>
      </c>
      <c r="Q80">
        <v>0.99936543504873798</v>
      </c>
      <c r="R80">
        <v>129</v>
      </c>
      <c r="S80">
        <v>0.99936543504873798</v>
      </c>
      <c r="T80">
        <v>46.182909032641497</v>
      </c>
      <c r="U80">
        <v>0.88930563207808799</v>
      </c>
      <c r="V80">
        <v>123</v>
      </c>
      <c r="W80">
        <v>0</v>
      </c>
      <c r="X80">
        <v>0</v>
      </c>
      <c r="Y80">
        <v>129</v>
      </c>
      <c r="Z80">
        <v>0.99936543504873798</v>
      </c>
      <c r="AA80">
        <v>7.5924376543179504</v>
      </c>
      <c r="AB80">
        <v>98</v>
      </c>
      <c r="AC80">
        <v>0.90019328818743805</v>
      </c>
      <c r="AD80">
        <v>31</v>
      </c>
      <c r="AE80">
        <v>9.9172146861299396E-2</v>
      </c>
      <c r="AF80">
        <v>1</v>
      </c>
      <c r="AG80">
        <v>6.3456495126168401E-4</v>
      </c>
      <c r="AH80">
        <v>3.5005934995413498E-5</v>
      </c>
      <c r="AI80">
        <v>1</v>
      </c>
      <c r="AJ80" s="73">
        <v>49.192850886647001</v>
      </c>
      <c r="AK80">
        <v>129</v>
      </c>
      <c r="AL80">
        <v>0.99936543504873798</v>
      </c>
      <c r="AM80">
        <v>0</v>
      </c>
      <c r="AN80">
        <v>0</v>
      </c>
      <c r="AO80">
        <v>0</v>
      </c>
      <c r="AP80">
        <v>0</v>
      </c>
      <c r="AQ80">
        <v>130</v>
      </c>
      <c r="AR80">
        <v>0.999999999999999</v>
      </c>
      <c r="AS80">
        <v>0</v>
      </c>
      <c r="AT80">
        <v>0</v>
      </c>
      <c r="AU80">
        <v>0</v>
      </c>
      <c r="AV80">
        <v>0</v>
      </c>
      <c r="AW80">
        <v>130</v>
      </c>
      <c r="AX80">
        <v>1</v>
      </c>
      <c r="AY80" s="73">
        <v>56.892442471178903</v>
      </c>
      <c r="AZ80">
        <v>129</v>
      </c>
      <c r="BA80">
        <v>0.99936543504873798</v>
      </c>
      <c r="BB80">
        <v>130</v>
      </c>
      <c r="BC80">
        <v>0.999999999999999</v>
      </c>
      <c r="BD80">
        <v>0</v>
      </c>
      <c r="BE80">
        <v>0</v>
      </c>
      <c r="BF80">
        <v>54.589514075898897</v>
      </c>
      <c r="BG80">
        <v>57.829405449676997</v>
      </c>
      <c r="BH80">
        <v>56.892442471178903</v>
      </c>
      <c r="BI80">
        <v>49.192850886647001</v>
      </c>
    </row>
    <row r="81" spans="1:61" x14ac:dyDescent="0.25">
      <c r="A81" s="10" t="str">
        <f>VLOOKUP(D81,'Index-Relations'!E:F,2,FALSE)</f>
        <v>ESG</v>
      </c>
      <c r="B81" t="s">
        <v>3450</v>
      </c>
      <c r="C81" s="53" t="s">
        <v>2765</v>
      </c>
      <c r="D81" s="59" t="s">
        <v>2972</v>
      </c>
      <c r="E81" s="59" t="s">
        <v>3533</v>
      </c>
      <c r="F81" t="s">
        <v>48</v>
      </c>
      <c r="G81" t="s">
        <v>47</v>
      </c>
      <c r="H81" t="s">
        <v>49</v>
      </c>
      <c r="I81" s="52">
        <v>45474</v>
      </c>
      <c r="J81" t="s">
        <v>2457</v>
      </c>
      <c r="K81">
        <v>130</v>
      </c>
      <c r="L81" s="73">
        <v>54.389740048798998</v>
      </c>
      <c r="M81">
        <v>129</v>
      </c>
      <c r="N81">
        <v>0.99944274245616405</v>
      </c>
      <c r="O81" s="73">
        <v>57.627268120608001</v>
      </c>
      <c r="P81">
        <v>129</v>
      </c>
      <c r="Q81">
        <v>0.99944274245616405</v>
      </c>
      <c r="R81">
        <v>129</v>
      </c>
      <c r="S81">
        <v>0.99944274245616505</v>
      </c>
      <c r="T81">
        <v>46.368533799530802</v>
      </c>
      <c r="U81">
        <v>0.89187179094612401</v>
      </c>
      <c r="V81">
        <v>123</v>
      </c>
      <c r="W81">
        <v>0</v>
      </c>
      <c r="X81">
        <v>0</v>
      </c>
      <c r="Y81">
        <v>129</v>
      </c>
      <c r="Z81">
        <v>0.99944274245616405</v>
      </c>
      <c r="AA81">
        <v>7.9871205050931797</v>
      </c>
      <c r="AB81">
        <v>99</v>
      </c>
      <c r="AC81">
        <v>0.91418424621447503</v>
      </c>
      <c r="AD81">
        <v>30</v>
      </c>
      <c r="AE81">
        <v>8.5258496241690102E-2</v>
      </c>
      <c r="AF81">
        <v>1</v>
      </c>
      <c r="AG81">
        <v>5.5725754383473204E-4</v>
      </c>
      <c r="AH81">
        <v>3.42952191401909E-5</v>
      </c>
      <c r="AI81">
        <v>1</v>
      </c>
      <c r="AJ81" s="73">
        <v>48.938972222228998</v>
      </c>
      <c r="AK81">
        <v>129</v>
      </c>
      <c r="AL81">
        <v>0.99944274245616405</v>
      </c>
      <c r="AM81">
        <v>0</v>
      </c>
      <c r="AN81">
        <v>0</v>
      </c>
      <c r="AO81">
        <v>0</v>
      </c>
      <c r="AP81">
        <v>0</v>
      </c>
      <c r="AQ81">
        <v>130</v>
      </c>
      <c r="AR81">
        <v>1</v>
      </c>
      <c r="AS81">
        <v>0</v>
      </c>
      <c r="AT81">
        <v>0</v>
      </c>
      <c r="AU81">
        <v>0</v>
      </c>
      <c r="AV81">
        <v>0</v>
      </c>
      <c r="AW81">
        <v>130</v>
      </c>
      <c r="AX81">
        <v>1</v>
      </c>
      <c r="AY81" s="73">
        <v>56.845647652078902</v>
      </c>
      <c r="AZ81">
        <v>129</v>
      </c>
      <c r="BA81">
        <v>0.99944274245616405</v>
      </c>
      <c r="BB81">
        <v>130</v>
      </c>
      <c r="BC81">
        <v>1</v>
      </c>
      <c r="BD81">
        <v>0</v>
      </c>
      <c r="BE81">
        <v>0</v>
      </c>
      <c r="BF81">
        <v>54.389740048798998</v>
      </c>
      <c r="BG81">
        <v>57.627268120608001</v>
      </c>
      <c r="BH81">
        <v>56.845647652078902</v>
      </c>
      <c r="BI81">
        <v>48.938972222228998</v>
      </c>
    </row>
    <row r="82" spans="1:61" x14ac:dyDescent="0.25">
      <c r="A82" s="10" t="str">
        <f>VLOOKUP(D82,'Index-Relations'!E:F,2,FALSE)</f>
        <v>ESG</v>
      </c>
      <c r="B82" t="s">
        <v>3450</v>
      </c>
      <c r="C82" s="53" t="s">
        <v>2766</v>
      </c>
      <c r="D82" s="59" t="s">
        <v>2972</v>
      </c>
      <c r="E82" s="59" t="s">
        <v>3534</v>
      </c>
      <c r="F82" t="s">
        <v>48</v>
      </c>
      <c r="G82" t="s">
        <v>47</v>
      </c>
      <c r="H82" t="s">
        <v>49</v>
      </c>
      <c r="I82" s="52">
        <v>45446</v>
      </c>
      <c r="J82" t="s">
        <v>2457</v>
      </c>
      <c r="K82">
        <v>83</v>
      </c>
      <c r="L82" s="73">
        <v>51.425078285890997</v>
      </c>
      <c r="M82">
        <v>83</v>
      </c>
      <c r="N82">
        <v>1</v>
      </c>
      <c r="O82" s="73">
        <v>53.879070561088</v>
      </c>
      <c r="P82">
        <v>83</v>
      </c>
      <c r="Q82">
        <v>1</v>
      </c>
      <c r="R82">
        <v>83</v>
      </c>
      <c r="S82">
        <v>0.999999999999999</v>
      </c>
      <c r="T82">
        <v>43.614439278378498</v>
      </c>
      <c r="U82">
        <v>0.89612111415431905</v>
      </c>
      <c r="V82">
        <v>81</v>
      </c>
      <c r="W82">
        <v>0</v>
      </c>
      <c r="X82">
        <v>0</v>
      </c>
      <c r="Y82">
        <v>83</v>
      </c>
      <c r="Z82">
        <v>1</v>
      </c>
      <c r="AA82">
        <v>7.5466162821090599</v>
      </c>
      <c r="AB82">
        <v>64</v>
      </c>
      <c r="AC82">
        <v>0.93226995646361499</v>
      </c>
      <c r="AD82">
        <v>19</v>
      </c>
      <c r="AE82">
        <v>6.7730043536384205E-2</v>
      </c>
      <c r="AF82">
        <v>0</v>
      </c>
      <c r="AG82">
        <v>0</v>
      </c>
      <c r="AH82">
        <v>5.00752054138453E-5</v>
      </c>
      <c r="AI82">
        <v>1</v>
      </c>
      <c r="AJ82" s="73">
        <v>47.004088202313902</v>
      </c>
      <c r="AK82">
        <v>83</v>
      </c>
      <c r="AL82">
        <v>1</v>
      </c>
      <c r="AM82">
        <v>0</v>
      </c>
      <c r="AN82">
        <v>0</v>
      </c>
      <c r="AO82">
        <v>0</v>
      </c>
      <c r="AP82">
        <v>0</v>
      </c>
      <c r="AQ82">
        <v>83</v>
      </c>
      <c r="AR82">
        <v>0.999999999999999</v>
      </c>
      <c r="AS82">
        <v>0</v>
      </c>
      <c r="AT82">
        <v>0</v>
      </c>
      <c r="AU82">
        <v>0</v>
      </c>
      <c r="AV82">
        <v>0</v>
      </c>
      <c r="AW82">
        <v>83</v>
      </c>
      <c r="AX82">
        <v>1</v>
      </c>
      <c r="AY82" s="73">
        <v>54.704090716776903</v>
      </c>
      <c r="AZ82">
        <v>83</v>
      </c>
      <c r="BA82">
        <v>1</v>
      </c>
      <c r="BB82">
        <v>83</v>
      </c>
      <c r="BC82">
        <v>0.999999999999999</v>
      </c>
      <c r="BD82">
        <v>0</v>
      </c>
      <c r="BE82">
        <v>0</v>
      </c>
      <c r="BF82">
        <v>51.425078285890997</v>
      </c>
      <c r="BG82">
        <v>53.879070561088</v>
      </c>
      <c r="BH82">
        <v>54.704090716776903</v>
      </c>
      <c r="BI82">
        <v>47.004088202313902</v>
      </c>
    </row>
    <row r="83" spans="1:61" x14ac:dyDescent="0.25">
      <c r="A83" s="10" t="str">
        <f>VLOOKUP(D83,'Index-Relations'!E:F,2,FALSE)</f>
        <v>ESG</v>
      </c>
      <c r="B83" t="s">
        <v>3450</v>
      </c>
      <c r="C83" s="53" t="s">
        <v>2767</v>
      </c>
      <c r="D83" s="59" t="s">
        <v>2972</v>
      </c>
      <c r="E83" s="59" t="s">
        <v>3535</v>
      </c>
      <c r="F83" t="s">
        <v>48</v>
      </c>
      <c r="G83" t="s">
        <v>47</v>
      </c>
      <c r="H83" t="s">
        <v>49</v>
      </c>
      <c r="I83" s="52">
        <v>45413</v>
      </c>
      <c r="J83" t="s">
        <v>2457</v>
      </c>
      <c r="K83">
        <v>83</v>
      </c>
      <c r="L83" s="73">
        <v>51.303005163124901</v>
      </c>
      <c r="M83">
        <v>83</v>
      </c>
      <c r="N83">
        <v>1</v>
      </c>
      <c r="O83" s="73">
        <v>53.852657626221998</v>
      </c>
      <c r="P83">
        <v>83</v>
      </c>
      <c r="Q83">
        <v>1</v>
      </c>
      <c r="R83">
        <v>83</v>
      </c>
      <c r="S83">
        <v>0.999999999999999</v>
      </c>
      <c r="T83">
        <v>43.654564377252797</v>
      </c>
      <c r="U83">
        <v>0.89538353186894504</v>
      </c>
      <c r="V83">
        <v>81</v>
      </c>
      <c r="W83">
        <v>0</v>
      </c>
      <c r="X83">
        <v>0</v>
      </c>
      <c r="Y83">
        <v>83</v>
      </c>
      <c r="Z83">
        <v>1</v>
      </c>
      <c r="AA83">
        <v>7.7567722506089503</v>
      </c>
      <c r="AB83">
        <v>64</v>
      </c>
      <c r="AC83">
        <v>0.93106173571539497</v>
      </c>
      <c r="AD83">
        <v>19</v>
      </c>
      <c r="AE83">
        <v>6.8938264284604894E-2</v>
      </c>
      <c r="AF83">
        <v>0</v>
      </c>
      <c r="AG83">
        <v>6.9390000000000004E-17</v>
      </c>
      <c r="AH83">
        <v>4.8925217044781599E-5</v>
      </c>
      <c r="AI83">
        <v>1</v>
      </c>
      <c r="AJ83" s="73">
        <v>46.936300696159002</v>
      </c>
      <c r="AK83">
        <v>83</v>
      </c>
      <c r="AL83">
        <v>1</v>
      </c>
      <c r="AM83">
        <v>0</v>
      </c>
      <c r="AN83">
        <v>0</v>
      </c>
      <c r="AO83">
        <v>0</v>
      </c>
      <c r="AP83">
        <v>0</v>
      </c>
      <c r="AQ83">
        <v>83</v>
      </c>
      <c r="AR83">
        <v>1</v>
      </c>
      <c r="AS83">
        <v>0</v>
      </c>
      <c r="AT83">
        <v>0</v>
      </c>
      <c r="AU83">
        <v>0</v>
      </c>
      <c r="AV83">
        <v>0</v>
      </c>
      <c r="AW83">
        <v>83</v>
      </c>
      <c r="AX83">
        <v>1</v>
      </c>
      <c r="AY83" s="73">
        <v>54.429304991719</v>
      </c>
      <c r="AZ83">
        <v>83</v>
      </c>
      <c r="BA83">
        <v>1</v>
      </c>
      <c r="BB83">
        <v>83</v>
      </c>
      <c r="BC83">
        <v>1</v>
      </c>
      <c r="BD83">
        <v>0</v>
      </c>
      <c r="BE83">
        <v>0</v>
      </c>
      <c r="BF83">
        <v>51.303005163124901</v>
      </c>
      <c r="BG83">
        <v>53.852657626221998</v>
      </c>
      <c r="BH83">
        <v>54.429304991719</v>
      </c>
      <c r="BI83">
        <v>46.936300696159002</v>
      </c>
    </row>
    <row r="84" spans="1:61" x14ac:dyDescent="0.25">
      <c r="A84" s="10" t="str">
        <f>VLOOKUP(D84,'Index-Relations'!E:F,2,FALSE)</f>
        <v>ESG</v>
      </c>
      <c r="B84" t="s">
        <v>3450</v>
      </c>
      <c r="C84" s="53" t="s">
        <v>2768</v>
      </c>
      <c r="D84" s="59" t="s">
        <v>2972</v>
      </c>
      <c r="E84" s="59" t="s">
        <v>3536</v>
      </c>
      <c r="F84" t="s">
        <v>48</v>
      </c>
      <c r="G84" t="s">
        <v>47</v>
      </c>
      <c r="H84" t="s">
        <v>49</v>
      </c>
      <c r="I84" s="52">
        <v>45383</v>
      </c>
      <c r="J84" t="s">
        <v>2457</v>
      </c>
      <c r="K84">
        <v>83</v>
      </c>
      <c r="L84">
        <v>53.018544517449698</v>
      </c>
      <c r="M84">
        <v>83</v>
      </c>
      <c r="N84">
        <v>1</v>
      </c>
      <c r="O84">
        <v>55.439028117825202</v>
      </c>
      <c r="P84">
        <v>83</v>
      </c>
      <c r="Q84">
        <v>1</v>
      </c>
      <c r="R84">
        <v>83</v>
      </c>
      <c r="S84">
        <v>1</v>
      </c>
      <c r="T84">
        <v>43.366351475017801</v>
      </c>
      <c r="U84">
        <v>0.89317071125178804</v>
      </c>
      <c r="V84">
        <v>81</v>
      </c>
      <c r="W84">
        <v>0</v>
      </c>
      <c r="X84">
        <v>0</v>
      </c>
      <c r="Y84">
        <v>83</v>
      </c>
      <c r="Z84">
        <v>1</v>
      </c>
      <c r="AA84">
        <v>7.4819113757987701</v>
      </c>
      <c r="AB84">
        <v>64</v>
      </c>
      <c r="AC84">
        <v>0.93169481004898302</v>
      </c>
      <c r="AD84">
        <v>19</v>
      </c>
      <c r="AE84">
        <v>6.8305189951016601E-2</v>
      </c>
      <c r="AF84">
        <v>0</v>
      </c>
      <c r="AG84">
        <v>0</v>
      </c>
      <c r="AH84">
        <v>4.9207916144855703E-5</v>
      </c>
      <c r="AI84">
        <v>1</v>
      </c>
      <c r="AJ84">
        <v>46.980390787921898</v>
      </c>
      <c r="AK84">
        <v>83</v>
      </c>
      <c r="AL84">
        <v>1</v>
      </c>
      <c r="AM84">
        <v>0</v>
      </c>
      <c r="AN84">
        <v>0</v>
      </c>
      <c r="AO84">
        <v>0</v>
      </c>
      <c r="AP84">
        <v>0</v>
      </c>
      <c r="AQ84">
        <v>83</v>
      </c>
      <c r="AR84">
        <v>1</v>
      </c>
      <c r="AS84">
        <v>0</v>
      </c>
      <c r="AT84">
        <v>0</v>
      </c>
      <c r="AU84">
        <v>0</v>
      </c>
      <c r="AV84">
        <v>0</v>
      </c>
      <c r="AW84">
        <v>83</v>
      </c>
      <c r="AX84">
        <v>1</v>
      </c>
      <c r="AY84">
        <v>56.350288513381997</v>
      </c>
      <c r="AZ84">
        <v>83</v>
      </c>
      <c r="BA84">
        <v>1</v>
      </c>
      <c r="BB84">
        <v>83</v>
      </c>
      <c r="BC84">
        <v>1</v>
      </c>
      <c r="BD84">
        <v>0</v>
      </c>
      <c r="BE84">
        <v>0</v>
      </c>
      <c r="BF84">
        <v>52.175233369224898</v>
      </c>
      <c r="BG84">
        <v>54.765560797882003</v>
      </c>
      <c r="BH84">
        <v>55.109597912125899</v>
      </c>
      <c r="BI84">
        <v>47.712902948981899</v>
      </c>
    </row>
    <row r="85" spans="1:61" x14ac:dyDescent="0.25">
      <c r="A85" s="10" t="str">
        <f>VLOOKUP(D85,'Index-Relations'!E:F,2,FALSE)</f>
        <v>ESG</v>
      </c>
      <c r="B85" t="s">
        <v>3450</v>
      </c>
      <c r="C85" s="53" t="s">
        <v>2769</v>
      </c>
      <c r="D85" s="59" t="s">
        <v>2972</v>
      </c>
      <c r="E85" s="59" t="s">
        <v>3537</v>
      </c>
      <c r="F85" t="s">
        <v>48</v>
      </c>
      <c r="G85" t="s">
        <v>47</v>
      </c>
      <c r="H85" t="s">
        <v>49</v>
      </c>
      <c r="I85" s="52">
        <v>45352</v>
      </c>
      <c r="J85" t="s">
        <v>2457</v>
      </c>
      <c r="K85">
        <v>94</v>
      </c>
      <c r="L85">
        <v>53.776001764266503</v>
      </c>
      <c r="M85">
        <v>94</v>
      </c>
      <c r="N85">
        <v>1</v>
      </c>
      <c r="O85">
        <v>56.0257555984413</v>
      </c>
      <c r="P85">
        <v>94</v>
      </c>
      <c r="Q85">
        <v>1</v>
      </c>
      <c r="R85">
        <v>93</v>
      </c>
      <c r="S85">
        <v>0.99970651119612097</v>
      </c>
      <c r="T85">
        <v>43.426663282097302</v>
      </c>
      <c r="U85">
        <v>0.88477394475281701</v>
      </c>
      <c r="V85">
        <v>91</v>
      </c>
      <c r="W85">
        <v>0</v>
      </c>
      <c r="X85">
        <v>0</v>
      </c>
      <c r="Y85">
        <v>94</v>
      </c>
      <c r="Z85">
        <v>0.999999999999999</v>
      </c>
      <c r="AA85">
        <v>8.4368180748002999</v>
      </c>
      <c r="AB85">
        <v>69</v>
      </c>
      <c r="AC85">
        <v>0.91697936579168704</v>
      </c>
      <c r="AD85">
        <v>25</v>
      </c>
      <c r="AE85">
        <v>8.3020634208311905E-2</v>
      </c>
      <c r="AF85">
        <v>0</v>
      </c>
      <c r="AG85">
        <v>3.3307000000000001E-16</v>
      </c>
      <c r="AH85">
        <v>4.5454265619764602E-5</v>
      </c>
      <c r="AI85">
        <v>1</v>
      </c>
      <c r="AJ85">
        <v>47.506721757782003</v>
      </c>
      <c r="AK85">
        <v>94</v>
      </c>
      <c r="AL85">
        <v>1</v>
      </c>
      <c r="AM85">
        <v>0</v>
      </c>
      <c r="AN85">
        <v>0</v>
      </c>
      <c r="AO85">
        <v>0</v>
      </c>
      <c r="AP85">
        <v>0</v>
      </c>
      <c r="AQ85">
        <v>94</v>
      </c>
      <c r="AR85">
        <v>0.999999999999999</v>
      </c>
      <c r="AS85">
        <v>0</v>
      </c>
      <c r="AT85">
        <v>0</v>
      </c>
      <c r="AU85">
        <v>0</v>
      </c>
      <c r="AV85">
        <v>0</v>
      </c>
      <c r="AW85">
        <v>94</v>
      </c>
      <c r="AX85">
        <v>1</v>
      </c>
      <c r="AY85">
        <v>57.386623234579403</v>
      </c>
      <c r="AZ85">
        <v>94</v>
      </c>
      <c r="BA85">
        <v>1</v>
      </c>
      <c r="BB85">
        <v>94</v>
      </c>
      <c r="BC85">
        <v>0.999999999999999</v>
      </c>
      <c r="BD85">
        <v>0</v>
      </c>
      <c r="BE85">
        <v>0</v>
      </c>
      <c r="BF85">
        <v>52.924022378116</v>
      </c>
      <c r="BG85">
        <v>55.375157299624</v>
      </c>
      <c r="BH85">
        <v>56.098252649812999</v>
      </c>
      <c r="BI85">
        <v>48.282147881101999</v>
      </c>
    </row>
    <row r="86" spans="1:61" x14ac:dyDescent="0.25">
      <c r="A86" s="10" t="str">
        <f>VLOOKUP(D86,'Index-Relations'!E:F,2,FALSE)</f>
        <v>ESG</v>
      </c>
      <c r="B86" t="s">
        <v>3450</v>
      </c>
      <c r="C86" s="53" t="s">
        <v>2770</v>
      </c>
      <c r="D86" s="59" t="s">
        <v>2972</v>
      </c>
      <c r="E86" s="59" t="s">
        <v>3538</v>
      </c>
      <c r="F86" t="s">
        <v>48</v>
      </c>
      <c r="G86" t="s">
        <v>47</v>
      </c>
      <c r="H86" t="s">
        <v>49</v>
      </c>
      <c r="I86" s="52">
        <v>45323</v>
      </c>
      <c r="J86" t="s">
        <v>2457</v>
      </c>
      <c r="K86">
        <v>94</v>
      </c>
      <c r="L86">
        <v>53.4204090445525</v>
      </c>
      <c r="M86">
        <v>94</v>
      </c>
      <c r="N86">
        <v>1</v>
      </c>
      <c r="O86">
        <v>55.736486343808302</v>
      </c>
      <c r="P86">
        <v>94</v>
      </c>
      <c r="Q86">
        <v>1</v>
      </c>
      <c r="R86">
        <v>93</v>
      </c>
      <c r="S86">
        <v>0.99957537768587801</v>
      </c>
      <c r="T86">
        <v>43.4613658382954</v>
      </c>
      <c r="U86">
        <v>0.88663289176203897</v>
      </c>
      <c r="V86">
        <v>91</v>
      </c>
      <c r="W86">
        <v>0</v>
      </c>
      <c r="X86">
        <v>0</v>
      </c>
      <c r="Y86">
        <v>94</v>
      </c>
      <c r="Z86">
        <v>1</v>
      </c>
      <c r="AA86">
        <v>8.3296476031827407</v>
      </c>
      <c r="AB86">
        <v>67</v>
      </c>
      <c r="AC86">
        <v>0.90880913674433395</v>
      </c>
      <c r="AD86">
        <v>27</v>
      </c>
      <c r="AE86">
        <v>9.1190863255665194E-2</v>
      </c>
      <c r="AF86">
        <v>0</v>
      </c>
      <c r="AG86">
        <v>0</v>
      </c>
      <c r="AH86">
        <v>0</v>
      </c>
      <c r="AI86">
        <v>0</v>
      </c>
      <c r="AJ86">
        <v>47.221942947829099</v>
      </c>
      <c r="AK86">
        <v>94</v>
      </c>
      <c r="AL86">
        <v>1</v>
      </c>
      <c r="AM86">
        <v>0</v>
      </c>
      <c r="AN86">
        <v>0</v>
      </c>
      <c r="AO86">
        <v>0</v>
      </c>
      <c r="AP86">
        <v>0</v>
      </c>
      <c r="AQ86">
        <v>94</v>
      </c>
      <c r="AR86">
        <v>1</v>
      </c>
      <c r="AS86">
        <v>0</v>
      </c>
      <c r="AT86">
        <v>0</v>
      </c>
      <c r="AU86">
        <v>0</v>
      </c>
      <c r="AV86">
        <v>0</v>
      </c>
      <c r="AW86">
        <v>94</v>
      </c>
      <c r="AX86">
        <v>0.999999999999999</v>
      </c>
      <c r="AY86">
        <v>56.994428988020701</v>
      </c>
      <c r="AZ86">
        <v>94</v>
      </c>
      <c r="BA86">
        <v>1</v>
      </c>
      <c r="BB86">
        <v>94</v>
      </c>
      <c r="BC86">
        <v>1</v>
      </c>
      <c r="BD86">
        <v>0</v>
      </c>
      <c r="BE86">
        <v>0</v>
      </c>
      <c r="BF86">
        <v>52.561680160081998</v>
      </c>
      <c r="BG86">
        <v>55.113125039986997</v>
      </c>
      <c r="BH86">
        <v>55.709870618445002</v>
      </c>
      <c r="BI86">
        <v>47.982441114514998</v>
      </c>
    </row>
    <row r="87" spans="1:61" x14ac:dyDescent="0.25">
      <c r="A87" s="10" t="str">
        <f>VLOOKUP(D87,'Index-Relations'!E:F,2,FALSE)</f>
        <v>BM</v>
      </c>
      <c r="B87" t="s">
        <v>3450</v>
      </c>
      <c r="C87" s="53" t="s">
        <v>2760</v>
      </c>
      <c r="D87" s="59" t="s">
        <v>2973</v>
      </c>
      <c r="E87" s="59" t="s">
        <v>3539</v>
      </c>
      <c r="F87" t="s">
        <v>54</v>
      </c>
      <c r="G87" t="s">
        <v>50</v>
      </c>
      <c r="H87" t="s">
        <v>55</v>
      </c>
      <c r="I87" s="52">
        <v>45658</v>
      </c>
      <c r="J87" t="s">
        <v>2457</v>
      </c>
      <c r="K87">
        <v>215</v>
      </c>
      <c r="L87" s="73">
        <v>47.466915276962901</v>
      </c>
      <c r="M87">
        <v>212</v>
      </c>
      <c r="N87">
        <v>0.99493721122002199</v>
      </c>
      <c r="O87" s="73">
        <v>47.308463535663002</v>
      </c>
      <c r="P87">
        <v>212</v>
      </c>
      <c r="Q87">
        <v>0.99493721122002199</v>
      </c>
      <c r="R87">
        <v>211</v>
      </c>
      <c r="S87">
        <v>0.99161873360564001</v>
      </c>
      <c r="T87">
        <v>45.864140068748803</v>
      </c>
      <c r="U87">
        <v>0.88556375824058897</v>
      </c>
      <c r="V87">
        <v>205</v>
      </c>
      <c r="W87">
        <v>0</v>
      </c>
      <c r="X87">
        <v>0</v>
      </c>
      <c r="Y87">
        <v>212</v>
      </c>
      <c r="Z87">
        <v>0.99493721122002199</v>
      </c>
      <c r="AA87">
        <v>8.3377724291708706</v>
      </c>
      <c r="AB87">
        <v>153</v>
      </c>
      <c r="AC87">
        <v>0.81896381579514299</v>
      </c>
      <c r="AD87">
        <v>59</v>
      </c>
      <c r="AE87">
        <v>0.175973395424878</v>
      </c>
      <c r="AF87">
        <v>3</v>
      </c>
      <c r="AG87">
        <v>5.0627887799779498E-3</v>
      </c>
      <c r="AH87">
        <v>4.15642743604748E-5</v>
      </c>
      <c r="AI87">
        <v>3</v>
      </c>
      <c r="AJ87" s="73">
        <v>44.527784394434001</v>
      </c>
      <c r="AK87">
        <v>212</v>
      </c>
      <c r="AL87">
        <v>0.99493721122002199</v>
      </c>
      <c r="AM87">
        <v>0</v>
      </c>
      <c r="AN87">
        <v>0</v>
      </c>
      <c r="AO87">
        <v>0</v>
      </c>
      <c r="AP87">
        <v>0</v>
      </c>
      <c r="AQ87">
        <v>214</v>
      </c>
      <c r="AR87">
        <v>0.99841383502372905</v>
      </c>
      <c r="AS87">
        <v>0</v>
      </c>
      <c r="AT87">
        <v>0</v>
      </c>
      <c r="AU87">
        <v>0</v>
      </c>
      <c r="AV87">
        <v>0</v>
      </c>
      <c r="AW87">
        <v>214</v>
      </c>
      <c r="AX87">
        <v>0.99841383502373005</v>
      </c>
      <c r="AY87" s="73">
        <v>53.572999281970901</v>
      </c>
      <c r="AZ87">
        <v>212</v>
      </c>
      <c r="BA87">
        <v>0.99493721122002199</v>
      </c>
      <c r="BB87">
        <v>214</v>
      </c>
      <c r="BC87">
        <v>0.99841383502372905</v>
      </c>
      <c r="BD87">
        <v>0</v>
      </c>
      <c r="BE87">
        <v>0</v>
      </c>
      <c r="BF87">
        <v>47.466915276962901</v>
      </c>
      <c r="BG87">
        <v>47.308463535663002</v>
      </c>
      <c r="BH87">
        <v>53.572999281970901</v>
      </c>
      <c r="BI87">
        <v>44.527784394434001</v>
      </c>
    </row>
    <row r="88" spans="1:61" x14ac:dyDescent="0.25">
      <c r="A88" s="10" t="str">
        <f>VLOOKUP(D88,'Index-Relations'!E:F,2,FALSE)</f>
        <v>BM</v>
      </c>
      <c r="B88" t="s">
        <v>3450</v>
      </c>
      <c r="C88" s="53" t="s">
        <v>2761</v>
      </c>
      <c r="D88" s="59" t="s">
        <v>2973</v>
      </c>
      <c r="E88" s="59" t="s">
        <v>3540</v>
      </c>
      <c r="F88" t="s">
        <v>54</v>
      </c>
      <c r="G88" t="s">
        <v>50</v>
      </c>
      <c r="H88" t="s">
        <v>55</v>
      </c>
      <c r="I88" s="52">
        <v>45628</v>
      </c>
      <c r="J88" t="s">
        <v>2457</v>
      </c>
      <c r="K88">
        <v>215</v>
      </c>
      <c r="L88" s="73">
        <v>47.492056196408903</v>
      </c>
      <c r="M88">
        <v>212</v>
      </c>
      <c r="N88">
        <v>0.99513823712913696</v>
      </c>
      <c r="O88" s="73">
        <v>47.3090723900619</v>
      </c>
      <c r="P88">
        <v>212</v>
      </c>
      <c r="Q88">
        <v>0.99513823712913696</v>
      </c>
      <c r="R88">
        <v>211</v>
      </c>
      <c r="S88">
        <v>0.991877573176982</v>
      </c>
      <c r="T88">
        <v>45.866641014821099</v>
      </c>
      <c r="U88">
        <v>0.88844932642258101</v>
      </c>
      <c r="V88">
        <v>205</v>
      </c>
      <c r="W88">
        <v>0</v>
      </c>
      <c r="X88">
        <v>0</v>
      </c>
      <c r="Y88">
        <v>212</v>
      </c>
      <c r="Z88">
        <v>0.99513823712913696</v>
      </c>
      <c r="AA88">
        <v>7.7641012474247004</v>
      </c>
      <c r="AB88">
        <v>155</v>
      </c>
      <c r="AC88">
        <v>0.82526372304222995</v>
      </c>
      <c r="AD88">
        <v>57</v>
      </c>
      <c r="AE88">
        <v>0.16987451408690599</v>
      </c>
      <c r="AF88">
        <v>3</v>
      </c>
      <c r="AG88">
        <v>4.8617628708628397E-3</v>
      </c>
      <c r="AH88">
        <v>1.71489676051392E-5</v>
      </c>
      <c r="AI88">
        <v>2</v>
      </c>
      <c r="AJ88" s="73">
        <v>44.549356838732997</v>
      </c>
      <c r="AK88">
        <v>212</v>
      </c>
      <c r="AL88">
        <v>0.99513823712913696</v>
      </c>
      <c r="AM88">
        <v>0</v>
      </c>
      <c r="AN88">
        <v>0</v>
      </c>
      <c r="AO88">
        <v>0</v>
      </c>
      <c r="AP88">
        <v>0</v>
      </c>
      <c r="AQ88">
        <v>214</v>
      </c>
      <c r="AR88">
        <v>0.99845847206902205</v>
      </c>
      <c r="AS88">
        <v>0</v>
      </c>
      <c r="AT88">
        <v>0</v>
      </c>
      <c r="AU88">
        <v>0</v>
      </c>
      <c r="AV88">
        <v>0</v>
      </c>
      <c r="AW88">
        <v>214</v>
      </c>
      <c r="AX88">
        <v>0.99845847206902105</v>
      </c>
      <c r="AY88" s="73">
        <v>53.621353847740998</v>
      </c>
      <c r="AZ88">
        <v>212</v>
      </c>
      <c r="BA88">
        <v>0.99513823712913696</v>
      </c>
      <c r="BB88">
        <v>214</v>
      </c>
      <c r="BC88">
        <v>0.99845847206902205</v>
      </c>
      <c r="BD88">
        <v>0</v>
      </c>
      <c r="BE88">
        <v>0</v>
      </c>
      <c r="BF88">
        <v>47.492056196408903</v>
      </c>
      <c r="BG88">
        <v>47.3090723900619</v>
      </c>
      <c r="BH88">
        <v>53.621353847740998</v>
      </c>
      <c r="BI88">
        <v>44.549356838732997</v>
      </c>
    </row>
    <row r="89" spans="1:61" x14ac:dyDescent="0.25">
      <c r="A89" s="10" t="str">
        <f>VLOOKUP(D89,'Index-Relations'!E:F,2,FALSE)</f>
        <v>BM</v>
      </c>
      <c r="B89" t="s">
        <v>3450</v>
      </c>
      <c r="C89" s="53" t="s">
        <v>2762</v>
      </c>
      <c r="D89" s="59" t="s">
        <v>2973</v>
      </c>
      <c r="E89" s="59" t="s">
        <v>3541</v>
      </c>
      <c r="F89" t="s">
        <v>54</v>
      </c>
      <c r="G89" t="s">
        <v>50</v>
      </c>
      <c r="H89" t="s">
        <v>55</v>
      </c>
      <c r="I89" s="52">
        <v>45597</v>
      </c>
      <c r="J89" t="s">
        <v>2457</v>
      </c>
      <c r="K89">
        <v>215</v>
      </c>
      <c r="L89" s="73">
        <v>47.416377775782003</v>
      </c>
      <c r="M89">
        <v>212</v>
      </c>
      <c r="N89">
        <v>0.99546493603975506</v>
      </c>
      <c r="O89" s="73">
        <v>47.272583582137003</v>
      </c>
      <c r="P89">
        <v>212</v>
      </c>
      <c r="Q89">
        <v>0.99546493603975506</v>
      </c>
      <c r="R89">
        <v>211</v>
      </c>
      <c r="S89">
        <v>0.99225445352589003</v>
      </c>
      <c r="T89">
        <v>45.813254237621599</v>
      </c>
      <c r="U89">
        <v>0.88945482757094896</v>
      </c>
      <c r="V89">
        <v>205</v>
      </c>
      <c r="W89">
        <v>0</v>
      </c>
      <c r="X89">
        <v>0</v>
      </c>
      <c r="Y89">
        <v>212</v>
      </c>
      <c r="Z89">
        <v>0.99546493603975506</v>
      </c>
      <c r="AA89">
        <v>8.02472982812656</v>
      </c>
      <c r="AB89">
        <v>154</v>
      </c>
      <c r="AC89">
        <v>0.82016535185335404</v>
      </c>
      <c r="AD89">
        <v>58</v>
      </c>
      <c r="AE89">
        <v>0.17529958418639999</v>
      </c>
      <c r="AF89">
        <v>3</v>
      </c>
      <c r="AG89">
        <v>4.5350639602446396E-3</v>
      </c>
      <c r="AH89">
        <v>1.7530812784321201E-5</v>
      </c>
      <c r="AI89">
        <v>2</v>
      </c>
      <c r="AJ89" s="73">
        <v>44.505322092183</v>
      </c>
      <c r="AK89">
        <v>212</v>
      </c>
      <c r="AL89">
        <v>0.99546493603975506</v>
      </c>
      <c r="AM89">
        <v>0</v>
      </c>
      <c r="AN89">
        <v>0</v>
      </c>
      <c r="AO89">
        <v>0</v>
      </c>
      <c r="AP89">
        <v>0</v>
      </c>
      <c r="AQ89">
        <v>214</v>
      </c>
      <c r="AR89">
        <v>0.99852089215525697</v>
      </c>
      <c r="AS89">
        <v>0</v>
      </c>
      <c r="AT89">
        <v>0</v>
      </c>
      <c r="AU89">
        <v>0</v>
      </c>
      <c r="AV89">
        <v>0</v>
      </c>
      <c r="AW89">
        <v>214</v>
      </c>
      <c r="AX89">
        <v>0.99852089215525697</v>
      </c>
      <c r="AY89" s="73">
        <v>53.513451138775899</v>
      </c>
      <c r="AZ89">
        <v>212</v>
      </c>
      <c r="BA89">
        <v>0.99546493603975506</v>
      </c>
      <c r="BB89">
        <v>214</v>
      </c>
      <c r="BC89">
        <v>0.99852089215525697</v>
      </c>
      <c r="BD89">
        <v>0</v>
      </c>
      <c r="BE89">
        <v>0</v>
      </c>
      <c r="BF89">
        <v>47.416377775782003</v>
      </c>
      <c r="BG89">
        <v>47.272583582137003</v>
      </c>
      <c r="BH89">
        <v>53.513451138775899</v>
      </c>
      <c r="BI89">
        <v>44.505322092183</v>
      </c>
    </row>
    <row r="90" spans="1:61" x14ac:dyDescent="0.25">
      <c r="A90" s="10" t="str">
        <f>VLOOKUP(D90,'Index-Relations'!E:F,2,FALSE)</f>
        <v>BM</v>
      </c>
      <c r="B90" t="s">
        <v>3450</v>
      </c>
      <c r="C90" s="53" t="s">
        <v>2763</v>
      </c>
      <c r="D90" s="59" t="s">
        <v>2973</v>
      </c>
      <c r="E90" s="59" t="s">
        <v>3542</v>
      </c>
      <c r="F90" t="s">
        <v>54</v>
      </c>
      <c r="G90" t="s">
        <v>50</v>
      </c>
      <c r="H90" t="s">
        <v>55</v>
      </c>
      <c r="I90" s="52">
        <v>45566</v>
      </c>
      <c r="J90" t="s">
        <v>2457</v>
      </c>
      <c r="K90">
        <v>215</v>
      </c>
      <c r="L90" s="73">
        <v>46.990824935549</v>
      </c>
      <c r="M90">
        <v>212</v>
      </c>
      <c r="N90">
        <v>0.99713619458676195</v>
      </c>
      <c r="O90" s="73">
        <v>46.945966244887998</v>
      </c>
      <c r="P90">
        <v>212</v>
      </c>
      <c r="Q90">
        <v>0.99713619458676195</v>
      </c>
      <c r="R90">
        <v>211</v>
      </c>
      <c r="S90">
        <v>0.99408996973064301</v>
      </c>
      <c r="T90">
        <v>45.7839358565463</v>
      </c>
      <c r="U90">
        <v>0.89092529966748502</v>
      </c>
      <c r="V90">
        <v>205</v>
      </c>
      <c r="W90">
        <v>0</v>
      </c>
      <c r="X90">
        <v>0</v>
      </c>
      <c r="Y90">
        <v>212</v>
      </c>
      <c r="Z90">
        <v>0.99713619458676295</v>
      </c>
      <c r="AA90">
        <v>7.6570807729552097</v>
      </c>
      <c r="AB90">
        <v>153</v>
      </c>
      <c r="AC90">
        <v>0.82019149885300102</v>
      </c>
      <c r="AD90">
        <v>59</v>
      </c>
      <c r="AE90">
        <v>0.17694469573376001</v>
      </c>
      <c r="AF90">
        <v>3</v>
      </c>
      <c r="AG90">
        <v>2.8638054132372102E-3</v>
      </c>
      <c r="AH90">
        <v>1.80216014304129E-5</v>
      </c>
      <c r="AI90">
        <v>2</v>
      </c>
      <c r="AJ90" s="73">
        <v>44.150074018532997</v>
      </c>
      <c r="AK90">
        <v>212</v>
      </c>
      <c r="AL90">
        <v>0.99713619458676195</v>
      </c>
      <c r="AM90">
        <v>0</v>
      </c>
      <c r="AN90">
        <v>0</v>
      </c>
      <c r="AO90">
        <v>0</v>
      </c>
      <c r="AP90">
        <v>0</v>
      </c>
      <c r="AQ90">
        <v>214</v>
      </c>
      <c r="AR90">
        <v>1</v>
      </c>
      <c r="AS90">
        <v>0</v>
      </c>
      <c r="AT90">
        <v>0</v>
      </c>
      <c r="AU90">
        <v>0</v>
      </c>
      <c r="AV90">
        <v>0</v>
      </c>
      <c r="AW90">
        <v>214</v>
      </c>
      <c r="AX90">
        <v>0.999999999999999</v>
      </c>
      <c r="AY90" s="73">
        <v>53.110396943996001</v>
      </c>
      <c r="AZ90">
        <v>212</v>
      </c>
      <c r="BA90">
        <v>0.99713619458676195</v>
      </c>
      <c r="BB90">
        <v>214</v>
      </c>
      <c r="BC90">
        <v>1</v>
      </c>
      <c r="BD90">
        <v>0</v>
      </c>
      <c r="BE90">
        <v>0</v>
      </c>
      <c r="BF90">
        <v>46.990824935549</v>
      </c>
      <c r="BG90">
        <v>46.945966244887998</v>
      </c>
      <c r="BH90">
        <v>53.110396943996001</v>
      </c>
      <c r="BI90">
        <v>44.150074018532997</v>
      </c>
    </row>
    <row r="91" spans="1:61" x14ac:dyDescent="0.25">
      <c r="A91" s="10" t="str">
        <f>VLOOKUP(D91,'Index-Relations'!E:F,2,FALSE)</f>
        <v>BM</v>
      </c>
      <c r="B91" t="s">
        <v>3450</v>
      </c>
      <c r="C91" s="53" t="s">
        <v>2764</v>
      </c>
      <c r="D91" s="59" t="s">
        <v>2973</v>
      </c>
      <c r="E91" s="59" t="s">
        <v>3543</v>
      </c>
      <c r="F91" t="s">
        <v>54</v>
      </c>
      <c r="G91" t="s">
        <v>50</v>
      </c>
      <c r="H91" t="s">
        <v>55</v>
      </c>
      <c r="I91" s="52">
        <v>45537</v>
      </c>
      <c r="J91" t="s">
        <v>2457</v>
      </c>
      <c r="K91">
        <v>218</v>
      </c>
      <c r="L91" s="73">
        <v>46.850544517349</v>
      </c>
      <c r="M91">
        <v>217</v>
      </c>
      <c r="N91">
        <v>0.99969878452351202</v>
      </c>
      <c r="O91" s="73">
        <v>46.773043218879998</v>
      </c>
      <c r="P91">
        <v>217</v>
      </c>
      <c r="Q91">
        <v>0.99969878452351202</v>
      </c>
      <c r="R91">
        <v>214</v>
      </c>
      <c r="S91">
        <v>0.99522136240491699</v>
      </c>
      <c r="T91">
        <v>45.906008926102999</v>
      </c>
      <c r="U91">
        <v>0.96644646484520202</v>
      </c>
      <c r="V91">
        <v>209</v>
      </c>
      <c r="W91">
        <v>0</v>
      </c>
      <c r="X91">
        <v>0</v>
      </c>
      <c r="Y91">
        <v>217</v>
      </c>
      <c r="Z91">
        <v>0.99969878452351202</v>
      </c>
      <c r="AA91">
        <v>7.51897938109785</v>
      </c>
      <c r="AB91">
        <v>163</v>
      </c>
      <c r="AC91">
        <v>0.91063619159018505</v>
      </c>
      <c r="AD91">
        <v>62</v>
      </c>
      <c r="AE91">
        <v>0.17562344103966901</v>
      </c>
      <c r="AF91">
        <v>-7</v>
      </c>
      <c r="AG91">
        <v>0</v>
      </c>
      <c r="AH91">
        <v>1.7644252730181999E-5</v>
      </c>
      <c r="AI91">
        <v>2</v>
      </c>
      <c r="AJ91" s="73">
        <v>44.075575775563003</v>
      </c>
      <c r="AK91">
        <v>217</v>
      </c>
      <c r="AL91">
        <v>0.99969878452351202</v>
      </c>
      <c r="AM91">
        <v>0</v>
      </c>
      <c r="AN91">
        <v>0</v>
      </c>
      <c r="AO91">
        <v>0</v>
      </c>
      <c r="AP91">
        <v>0</v>
      </c>
      <c r="AQ91">
        <v>218</v>
      </c>
      <c r="AR91">
        <v>1</v>
      </c>
      <c r="AS91">
        <v>0</v>
      </c>
      <c r="AT91">
        <v>0</v>
      </c>
      <c r="AU91">
        <v>0</v>
      </c>
      <c r="AV91">
        <v>0</v>
      </c>
      <c r="AW91">
        <v>218</v>
      </c>
      <c r="AX91">
        <v>1</v>
      </c>
      <c r="AY91" s="73">
        <v>52.969698083082001</v>
      </c>
      <c r="AZ91">
        <v>217</v>
      </c>
      <c r="BA91">
        <v>0.99969878452351202</v>
      </c>
      <c r="BB91">
        <v>218</v>
      </c>
      <c r="BC91">
        <v>1</v>
      </c>
      <c r="BD91">
        <v>0</v>
      </c>
      <c r="BE91">
        <v>0</v>
      </c>
      <c r="BF91">
        <v>46.850544517349</v>
      </c>
      <c r="BG91">
        <v>46.773043218879998</v>
      </c>
      <c r="BH91">
        <v>52.969698083082001</v>
      </c>
      <c r="BI91">
        <v>44.075575775563003</v>
      </c>
    </row>
    <row r="92" spans="1:61" x14ac:dyDescent="0.25">
      <c r="A92" s="10" t="str">
        <f>VLOOKUP(D92,'Index-Relations'!E:F,2,FALSE)</f>
        <v>BM</v>
      </c>
      <c r="B92" t="s">
        <v>3450</v>
      </c>
      <c r="C92" s="53" t="s">
        <v>3350</v>
      </c>
      <c r="D92" s="59" t="s">
        <v>2973</v>
      </c>
      <c r="E92" s="59" t="s">
        <v>3544</v>
      </c>
      <c r="F92" t="s">
        <v>54</v>
      </c>
      <c r="G92" t="s">
        <v>50</v>
      </c>
      <c r="H92" t="s">
        <v>55</v>
      </c>
      <c r="I92" s="52">
        <v>45505</v>
      </c>
      <c r="J92" t="s">
        <v>2457</v>
      </c>
      <c r="K92">
        <v>218</v>
      </c>
      <c r="L92" s="73">
        <v>47.096814886419999</v>
      </c>
      <c r="M92">
        <v>217</v>
      </c>
      <c r="N92">
        <v>0.99968879988219606</v>
      </c>
      <c r="O92" s="73">
        <v>47.0545527223249</v>
      </c>
      <c r="P92">
        <v>217</v>
      </c>
      <c r="Q92">
        <v>0.99968879988219606</v>
      </c>
      <c r="R92">
        <v>214</v>
      </c>
      <c r="S92">
        <v>0.99492321054486998</v>
      </c>
      <c r="T92">
        <v>45.817966768402499</v>
      </c>
      <c r="U92">
        <v>0.88949961186175497</v>
      </c>
      <c r="V92">
        <v>209</v>
      </c>
      <c r="W92">
        <v>0</v>
      </c>
      <c r="X92">
        <v>0</v>
      </c>
      <c r="Y92">
        <v>217</v>
      </c>
      <c r="Z92">
        <v>0.99968879988219495</v>
      </c>
      <c r="AA92">
        <v>7.9872643097128</v>
      </c>
      <c r="AB92">
        <v>155</v>
      </c>
      <c r="AC92">
        <v>0.82789237796361104</v>
      </c>
      <c r="AD92">
        <v>62</v>
      </c>
      <c r="AE92">
        <v>0.17179642191858299</v>
      </c>
      <c r="AF92">
        <v>1</v>
      </c>
      <c r="AG92">
        <v>3.1120011780455499E-4</v>
      </c>
      <c r="AH92">
        <v>1.8997817874795698E-5</v>
      </c>
      <c r="AI92">
        <v>2</v>
      </c>
      <c r="AJ92" s="73">
        <v>44.3123213042579</v>
      </c>
      <c r="AK92">
        <v>217</v>
      </c>
      <c r="AL92">
        <v>0.99968879988219606</v>
      </c>
      <c r="AM92">
        <v>0</v>
      </c>
      <c r="AN92">
        <v>0</v>
      </c>
      <c r="AO92">
        <v>0</v>
      </c>
      <c r="AP92">
        <v>0</v>
      </c>
      <c r="AQ92">
        <v>218</v>
      </c>
      <c r="AR92">
        <v>0.999999999999999</v>
      </c>
      <c r="AS92">
        <v>0</v>
      </c>
      <c r="AT92">
        <v>0</v>
      </c>
      <c r="AU92">
        <v>0</v>
      </c>
      <c r="AV92">
        <v>0</v>
      </c>
      <c r="AW92">
        <v>218</v>
      </c>
      <c r="AX92">
        <v>0.999999999999999</v>
      </c>
      <c r="AY92" s="73">
        <v>53.076070088498902</v>
      </c>
      <c r="AZ92">
        <v>217</v>
      </c>
      <c r="BA92">
        <v>0.99968879988219606</v>
      </c>
      <c r="BB92">
        <v>218</v>
      </c>
      <c r="BC92">
        <v>0.999999999999999</v>
      </c>
      <c r="BD92">
        <v>0</v>
      </c>
      <c r="BE92">
        <v>0</v>
      </c>
      <c r="BF92">
        <v>47.096814886419999</v>
      </c>
      <c r="BG92">
        <v>47.0545527223249</v>
      </c>
      <c r="BH92">
        <v>53.076070088498902</v>
      </c>
      <c r="BI92">
        <v>44.3123213042579</v>
      </c>
    </row>
    <row r="93" spans="1:61" x14ac:dyDescent="0.25">
      <c r="A93" s="10" t="str">
        <f>VLOOKUP(D93,'Index-Relations'!E:F,2,FALSE)</f>
        <v>BM</v>
      </c>
      <c r="B93" t="s">
        <v>3450</v>
      </c>
      <c r="C93" s="53" t="s">
        <v>2765</v>
      </c>
      <c r="D93" s="59" t="s">
        <v>2973</v>
      </c>
      <c r="E93" s="59" t="s">
        <v>3545</v>
      </c>
      <c r="F93" t="s">
        <v>54</v>
      </c>
      <c r="G93" t="s">
        <v>50</v>
      </c>
      <c r="H93" t="s">
        <v>55</v>
      </c>
      <c r="I93" s="52">
        <v>45474</v>
      </c>
      <c r="J93" t="s">
        <v>2457</v>
      </c>
      <c r="K93">
        <v>218</v>
      </c>
      <c r="L93" s="73">
        <v>46.991859933611998</v>
      </c>
      <c r="M93">
        <v>217</v>
      </c>
      <c r="N93">
        <v>0.99972487343671201</v>
      </c>
      <c r="O93" s="73">
        <v>46.9512424974399</v>
      </c>
      <c r="P93">
        <v>217</v>
      </c>
      <c r="Q93">
        <v>0.99972487343671201</v>
      </c>
      <c r="R93">
        <v>214</v>
      </c>
      <c r="S93">
        <v>0.994965071861453</v>
      </c>
      <c r="T93">
        <v>45.9115093455341</v>
      </c>
      <c r="U93">
        <v>0.89370793324092701</v>
      </c>
      <c r="V93">
        <v>209</v>
      </c>
      <c r="W93">
        <v>0</v>
      </c>
      <c r="X93">
        <v>0</v>
      </c>
      <c r="Y93">
        <v>217</v>
      </c>
      <c r="Z93">
        <v>0.99972487343671101</v>
      </c>
      <c r="AA93">
        <v>8.4551539232061597</v>
      </c>
      <c r="AB93">
        <v>154</v>
      </c>
      <c r="AC93">
        <v>0.82568705345077897</v>
      </c>
      <c r="AD93">
        <v>63</v>
      </c>
      <c r="AE93">
        <v>0.17403781998593201</v>
      </c>
      <c r="AF93">
        <v>1</v>
      </c>
      <c r="AG93">
        <v>2.7512656328776398E-4</v>
      </c>
      <c r="AH93">
        <v>1.8899907510402299E-5</v>
      </c>
      <c r="AI93">
        <v>2</v>
      </c>
      <c r="AJ93" s="73">
        <v>44.155535332371002</v>
      </c>
      <c r="AK93">
        <v>217</v>
      </c>
      <c r="AL93">
        <v>0.99972487343671201</v>
      </c>
      <c r="AM93">
        <v>0</v>
      </c>
      <c r="AN93">
        <v>0</v>
      </c>
      <c r="AO93">
        <v>0</v>
      </c>
      <c r="AP93">
        <v>0</v>
      </c>
      <c r="AQ93">
        <v>218</v>
      </c>
      <c r="AR93">
        <v>0.999999999999999</v>
      </c>
      <c r="AS93">
        <v>0</v>
      </c>
      <c r="AT93">
        <v>0</v>
      </c>
      <c r="AU93">
        <v>0</v>
      </c>
      <c r="AV93">
        <v>0</v>
      </c>
      <c r="AW93">
        <v>218</v>
      </c>
      <c r="AX93">
        <v>1</v>
      </c>
      <c r="AY93" s="73">
        <v>53.072292319283903</v>
      </c>
      <c r="AZ93">
        <v>217</v>
      </c>
      <c r="BA93">
        <v>0.99972487343671201</v>
      </c>
      <c r="BB93">
        <v>218</v>
      </c>
      <c r="BC93">
        <v>0.999999999999999</v>
      </c>
      <c r="BD93">
        <v>0</v>
      </c>
      <c r="BE93">
        <v>0</v>
      </c>
      <c r="BF93">
        <v>46.991859933611998</v>
      </c>
      <c r="BG93">
        <v>46.9512424974399</v>
      </c>
      <c r="BH93">
        <v>53.072292319283903</v>
      </c>
      <c r="BI93">
        <v>44.155535332371002</v>
      </c>
    </row>
    <row r="94" spans="1:61" x14ac:dyDescent="0.25">
      <c r="A94" s="10" t="str">
        <f>VLOOKUP(D94,'Index-Relations'!E:F,2,FALSE)</f>
        <v>BM</v>
      </c>
      <c r="B94" t="s">
        <v>3450</v>
      </c>
      <c r="C94" s="53" t="s">
        <v>2766</v>
      </c>
      <c r="D94" s="59" t="s">
        <v>2973</v>
      </c>
      <c r="E94" s="59" t="s">
        <v>3546</v>
      </c>
      <c r="F94" t="s">
        <v>54</v>
      </c>
      <c r="G94" t="s">
        <v>50</v>
      </c>
      <c r="H94" t="s">
        <v>55</v>
      </c>
      <c r="I94" s="52">
        <v>45446</v>
      </c>
      <c r="J94" t="s">
        <v>2457</v>
      </c>
      <c r="K94">
        <v>218</v>
      </c>
      <c r="L94" s="73">
        <v>47.025864088981898</v>
      </c>
      <c r="M94">
        <v>217</v>
      </c>
      <c r="N94">
        <v>0.99973457430037704</v>
      </c>
      <c r="O94" s="73">
        <v>47.015549409593</v>
      </c>
      <c r="P94">
        <v>217</v>
      </c>
      <c r="Q94">
        <v>0.99973457430037704</v>
      </c>
      <c r="R94">
        <v>214</v>
      </c>
      <c r="S94">
        <v>0.99509591222418703</v>
      </c>
      <c r="T94">
        <v>45.962847248497098</v>
      </c>
      <c r="U94">
        <v>0.89349441300237098</v>
      </c>
      <c r="V94">
        <v>209</v>
      </c>
      <c r="W94">
        <v>0</v>
      </c>
      <c r="X94">
        <v>0</v>
      </c>
      <c r="Y94">
        <v>217</v>
      </c>
      <c r="Z94">
        <v>0.99973457430037704</v>
      </c>
      <c r="AA94">
        <v>8.60791321445517</v>
      </c>
      <c r="AB94">
        <v>156</v>
      </c>
      <c r="AC94">
        <v>0.82946803619926301</v>
      </c>
      <c r="AD94">
        <v>61</v>
      </c>
      <c r="AE94">
        <v>0.170266538101114</v>
      </c>
      <c r="AF94">
        <v>1</v>
      </c>
      <c r="AG94">
        <v>2.6542569962240099E-4</v>
      </c>
      <c r="AH94">
        <v>1.8920095900423899E-5</v>
      </c>
      <c r="AI94">
        <v>2</v>
      </c>
      <c r="AJ94" s="73">
        <v>44.096678969704001</v>
      </c>
      <c r="AK94">
        <v>217</v>
      </c>
      <c r="AL94">
        <v>0.99973457430037704</v>
      </c>
      <c r="AM94">
        <v>0</v>
      </c>
      <c r="AN94">
        <v>0</v>
      </c>
      <c r="AO94">
        <v>0</v>
      </c>
      <c r="AP94">
        <v>0</v>
      </c>
      <c r="AQ94">
        <v>218</v>
      </c>
      <c r="AR94">
        <v>1</v>
      </c>
      <c r="AS94">
        <v>0</v>
      </c>
      <c r="AT94">
        <v>0</v>
      </c>
      <c r="AU94">
        <v>0</v>
      </c>
      <c r="AV94">
        <v>0</v>
      </c>
      <c r="AW94">
        <v>218</v>
      </c>
      <c r="AX94">
        <v>1</v>
      </c>
      <c r="AY94" s="73">
        <v>53.220831756217997</v>
      </c>
      <c r="AZ94">
        <v>217</v>
      </c>
      <c r="BA94">
        <v>0.99973457430037704</v>
      </c>
      <c r="BB94">
        <v>218</v>
      </c>
      <c r="BC94">
        <v>1</v>
      </c>
      <c r="BD94">
        <v>0</v>
      </c>
      <c r="BE94">
        <v>0</v>
      </c>
      <c r="BF94">
        <v>47.025864088981898</v>
      </c>
      <c r="BG94">
        <v>47.015549409593</v>
      </c>
      <c r="BH94">
        <v>53.220831756217997</v>
      </c>
      <c r="BI94">
        <v>44.096678969704001</v>
      </c>
    </row>
    <row r="95" spans="1:61" x14ac:dyDescent="0.25">
      <c r="A95" s="10" t="str">
        <f>VLOOKUP(D95,'Index-Relations'!E:F,2,FALSE)</f>
        <v>BM</v>
      </c>
      <c r="B95" t="s">
        <v>3450</v>
      </c>
      <c r="C95" s="53" t="s">
        <v>2767</v>
      </c>
      <c r="D95" s="59" t="s">
        <v>2973</v>
      </c>
      <c r="E95" s="59" t="s">
        <v>3547</v>
      </c>
      <c r="F95" t="s">
        <v>54</v>
      </c>
      <c r="G95" t="s">
        <v>50</v>
      </c>
      <c r="H95" t="s">
        <v>55</v>
      </c>
      <c r="I95" s="52">
        <v>45413</v>
      </c>
      <c r="J95" t="s">
        <v>2457</v>
      </c>
      <c r="K95">
        <v>218</v>
      </c>
      <c r="L95" s="73">
        <v>46.694922719085902</v>
      </c>
      <c r="M95">
        <v>217</v>
      </c>
      <c r="N95">
        <v>0.99973505262614404</v>
      </c>
      <c r="O95" s="73">
        <v>46.782825687253997</v>
      </c>
      <c r="P95">
        <v>217</v>
      </c>
      <c r="Q95">
        <v>0.99973505262614404</v>
      </c>
      <c r="R95">
        <v>214</v>
      </c>
      <c r="S95">
        <v>0.99456200039445897</v>
      </c>
      <c r="T95">
        <v>45.997664616695801</v>
      </c>
      <c r="U95">
        <v>0.89305404551655898</v>
      </c>
      <c r="V95">
        <v>209</v>
      </c>
      <c r="W95">
        <v>0</v>
      </c>
      <c r="X95">
        <v>0</v>
      </c>
      <c r="Y95">
        <v>217</v>
      </c>
      <c r="Z95">
        <v>0.99973505262614404</v>
      </c>
      <c r="AA95">
        <v>8.7202400600701999</v>
      </c>
      <c r="AB95">
        <v>156</v>
      </c>
      <c r="AC95">
        <v>0.82622369549297903</v>
      </c>
      <c r="AD95">
        <v>61</v>
      </c>
      <c r="AE95">
        <v>0.17351135713316401</v>
      </c>
      <c r="AF95">
        <v>1</v>
      </c>
      <c r="AG95">
        <v>2.6494737385551699E-4</v>
      </c>
      <c r="AH95">
        <v>1.84436559263732E-5</v>
      </c>
      <c r="AI95">
        <v>2</v>
      </c>
      <c r="AJ95" s="73">
        <v>43.825623685053998</v>
      </c>
      <c r="AK95">
        <v>217</v>
      </c>
      <c r="AL95">
        <v>0.99973505262614404</v>
      </c>
      <c r="AM95">
        <v>0</v>
      </c>
      <c r="AN95">
        <v>0</v>
      </c>
      <c r="AO95">
        <v>0</v>
      </c>
      <c r="AP95">
        <v>0</v>
      </c>
      <c r="AQ95">
        <v>218</v>
      </c>
      <c r="AR95">
        <v>1</v>
      </c>
      <c r="AS95">
        <v>0</v>
      </c>
      <c r="AT95">
        <v>0</v>
      </c>
      <c r="AU95">
        <v>0</v>
      </c>
      <c r="AV95">
        <v>0</v>
      </c>
      <c r="AW95">
        <v>218</v>
      </c>
      <c r="AX95">
        <v>0.999999999999999</v>
      </c>
      <c r="AY95" s="73">
        <v>52.838106293382999</v>
      </c>
      <c r="AZ95">
        <v>217</v>
      </c>
      <c r="BA95">
        <v>0.99973505262614404</v>
      </c>
      <c r="BB95">
        <v>218</v>
      </c>
      <c r="BC95">
        <v>1</v>
      </c>
      <c r="BD95">
        <v>0</v>
      </c>
      <c r="BE95">
        <v>0</v>
      </c>
      <c r="BF95">
        <v>46.694922719085902</v>
      </c>
      <c r="BG95">
        <v>46.782825687253997</v>
      </c>
      <c r="BH95">
        <v>52.838106293382999</v>
      </c>
      <c r="BI95">
        <v>43.825623685053998</v>
      </c>
    </row>
    <row r="96" spans="1:61" x14ac:dyDescent="0.25">
      <c r="A96" s="10" t="str">
        <f>VLOOKUP(D96,'Index-Relations'!E:F,2,FALSE)</f>
        <v>BM</v>
      </c>
      <c r="B96" t="s">
        <v>3450</v>
      </c>
      <c r="C96" s="53" t="s">
        <v>2768</v>
      </c>
      <c r="D96" s="59" t="s">
        <v>2973</v>
      </c>
      <c r="E96" s="59" t="s">
        <v>3548</v>
      </c>
      <c r="F96" t="s">
        <v>54</v>
      </c>
      <c r="G96" t="s">
        <v>50</v>
      </c>
      <c r="H96" t="s">
        <v>55</v>
      </c>
      <c r="I96" s="52">
        <v>45383</v>
      </c>
      <c r="J96" t="s">
        <v>2457</v>
      </c>
      <c r="K96">
        <v>218</v>
      </c>
      <c r="L96">
        <v>46.437744260862402</v>
      </c>
      <c r="M96">
        <v>217</v>
      </c>
      <c r="N96">
        <v>0.99974216806699301</v>
      </c>
      <c r="O96">
        <v>45.344306452329903</v>
      </c>
      <c r="P96">
        <v>217</v>
      </c>
      <c r="Q96">
        <v>0.99974216806699301</v>
      </c>
      <c r="R96">
        <v>214</v>
      </c>
      <c r="S96">
        <v>0.99430292095457196</v>
      </c>
      <c r="T96">
        <v>45.713402352484401</v>
      </c>
      <c r="U96">
        <v>0.89125133904268705</v>
      </c>
      <c r="V96">
        <v>209</v>
      </c>
      <c r="W96">
        <v>0</v>
      </c>
      <c r="X96">
        <v>0</v>
      </c>
      <c r="Y96">
        <v>217</v>
      </c>
      <c r="Z96">
        <v>0.99974216806699301</v>
      </c>
      <c r="AA96">
        <v>8.5194767602860093</v>
      </c>
      <c r="AB96">
        <v>156</v>
      </c>
      <c r="AC96">
        <v>0.82875600242599101</v>
      </c>
      <c r="AD96">
        <v>61</v>
      </c>
      <c r="AE96">
        <v>0.170986165641002</v>
      </c>
      <c r="AF96">
        <v>1</v>
      </c>
      <c r="AG96">
        <v>2.5783193300682401E-4</v>
      </c>
      <c r="AH96">
        <v>1.8337506333834101E-5</v>
      </c>
      <c r="AI96">
        <v>2</v>
      </c>
      <c r="AJ96">
        <v>42.398958960043998</v>
      </c>
      <c r="AK96">
        <v>217</v>
      </c>
      <c r="AL96">
        <v>0.99974216806699301</v>
      </c>
      <c r="AM96">
        <v>0</v>
      </c>
      <c r="AN96">
        <v>0</v>
      </c>
      <c r="AO96">
        <v>0</v>
      </c>
      <c r="AP96">
        <v>0</v>
      </c>
      <c r="AQ96">
        <v>218</v>
      </c>
      <c r="AR96">
        <v>1</v>
      </c>
      <c r="AS96">
        <v>0</v>
      </c>
      <c r="AT96">
        <v>0</v>
      </c>
      <c r="AU96">
        <v>0</v>
      </c>
      <c r="AV96">
        <v>0</v>
      </c>
      <c r="AW96">
        <v>218</v>
      </c>
      <c r="AX96">
        <v>0.999999999999999</v>
      </c>
      <c r="AY96">
        <v>53.885403830435997</v>
      </c>
      <c r="AZ96">
        <v>217</v>
      </c>
      <c r="BA96">
        <v>0.99974216806699301</v>
      </c>
      <c r="BB96">
        <v>218</v>
      </c>
      <c r="BC96">
        <v>1</v>
      </c>
      <c r="BD96">
        <v>0</v>
      </c>
      <c r="BE96">
        <v>0</v>
      </c>
      <c r="BF96">
        <v>47.335517062015001</v>
      </c>
      <c r="BG96">
        <v>47.489566148100998</v>
      </c>
      <c r="BH96">
        <v>53.226737525725902</v>
      </c>
      <c r="BI96">
        <v>44.447644256170904</v>
      </c>
    </row>
    <row r="97" spans="1:61" x14ac:dyDescent="0.25">
      <c r="A97" s="10" t="str">
        <f>VLOOKUP(D97,'Index-Relations'!E:F,2,FALSE)</f>
        <v>BM</v>
      </c>
      <c r="B97" t="s">
        <v>3450</v>
      </c>
      <c r="C97" s="53" t="s">
        <v>2769</v>
      </c>
      <c r="D97" s="59" t="s">
        <v>2973</v>
      </c>
      <c r="E97" s="59" t="s">
        <v>3549</v>
      </c>
      <c r="F97" t="s">
        <v>54</v>
      </c>
      <c r="G97" t="s">
        <v>50</v>
      </c>
      <c r="H97" t="s">
        <v>55</v>
      </c>
      <c r="I97" s="52">
        <v>45352</v>
      </c>
      <c r="J97" t="s">
        <v>2457</v>
      </c>
      <c r="K97">
        <v>218</v>
      </c>
      <c r="L97">
        <v>47.673164622249203</v>
      </c>
      <c r="M97">
        <v>215</v>
      </c>
      <c r="N97">
        <v>0.99842568462206904</v>
      </c>
      <c r="O97">
        <v>46.496254043213</v>
      </c>
      <c r="P97">
        <v>215</v>
      </c>
      <c r="Q97">
        <v>0.99842568462206904</v>
      </c>
      <c r="R97">
        <v>215</v>
      </c>
      <c r="S97">
        <v>0.99756471384443601</v>
      </c>
      <c r="T97">
        <v>45.594160017470301</v>
      </c>
      <c r="U97">
        <v>0.89065205118560398</v>
      </c>
      <c r="V97">
        <v>209</v>
      </c>
      <c r="W97">
        <v>0</v>
      </c>
      <c r="X97">
        <v>0</v>
      </c>
      <c r="Y97">
        <v>217</v>
      </c>
      <c r="Z97">
        <v>0.99972787590379997</v>
      </c>
      <c r="AA97">
        <v>8.8534730818957303</v>
      </c>
      <c r="AB97">
        <v>155</v>
      </c>
      <c r="AC97">
        <v>0.83314175492327602</v>
      </c>
      <c r="AD97">
        <v>62</v>
      </c>
      <c r="AE97">
        <v>0.166586120980523</v>
      </c>
      <c r="AF97">
        <v>1</v>
      </c>
      <c r="AG97">
        <v>2.7212409619969898E-4</v>
      </c>
      <c r="AH97">
        <v>1.6860311366684498E-5</v>
      </c>
      <c r="AI97">
        <v>2</v>
      </c>
      <c r="AJ97">
        <v>43.773798672046397</v>
      </c>
      <c r="AK97">
        <v>215</v>
      </c>
      <c r="AL97">
        <v>0.99842568462206904</v>
      </c>
      <c r="AM97">
        <v>0</v>
      </c>
      <c r="AN97">
        <v>0</v>
      </c>
      <c r="AO97">
        <v>0</v>
      </c>
      <c r="AP97">
        <v>0</v>
      </c>
      <c r="AQ97">
        <v>218</v>
      </c>
      <c r="AR97">
        <v>1</v>
      </c>
      <c r="AS97">
        <v>0</v>
      </c>
      <c r="AT97">
        <v>0</v>
      </c>
      <c r="AU97">
        <v>0</v>
      </c>
      <c r="AV97">
        <v>0</v>
      </c>
      <c r="AW97">
        <v>218</v>
      </c>
      <c r="AX97">
        <v>1</v>
      </c>
      <c r="AY97">
        <v>54.686535793445202</v>
      </c>
      <c r="AZ97">
        <v>215</v>
      </c>
      <c r="BA97">
        <v>0.99842568462206904</v>
      </c>
      <c r="BB97">
        <v>218</v>
      </c>
      <c r="BC97">
        <v>1</v>
      </c>
      <c r="BD97">
        <v>0</v>
      </c>
      <c r="BE97">
        <v>0</v>
      </c>
      <c r="BF97">
        <v>48.352532622642897</v>
      </c>
      <c r="BG97">
        <v>48.349703373826003</v>
      </c>
      <c r="BH97">
        <v>53.95210685656</v>
      </c>
      <c r="BI97">
        <v>45.532800682335001</v>
      </c>
    </row>
    <row r="98" spans="1:61" x14ac:dyDescent="0.25">
      <c r="A98" s="10" t="str">
        <f>VLOOKUP(D98,'Index-Relations'!E:F,2,FALSE)</f>
        <v>BM</v>
      </c>
      <c r="B98" t="s">
        <v>3450</v>
      </c>
      <c r="C98" s="53" t="s">
        <v>2770</v>
      </c>
      <c r="D98" s="59" t="s">
        <v>2973</v>
      </c>
      <c r="E98" s="59" t="s">
        <v>3550</v>
      </c>
      <c r="F98" t="s">
        <v>54</v>
      </c>
      <c r="G98" t="s">
        <v>50</v>
      </c>
      <c r="H98" t="s">
        <v>55</v>
      </c>
      <c r="I98" s="52">
        <v>45323</v>
      </c>
      <c r="J98" t="s">
        <v>2457</v>
      </c>
      <c r="K98">
        <v>218</v>
      </c>
      <c r="L98">
        <v>47.112930884503399</v>
      </c>
      <c r="M98">
        <v>215</v>
      </c>
      <c r="N98">
        <v>0.99829855719391503</v>
      </c>
      <c r="O98">
        <v>45.969751610465302</v>
      </c>
      <c r="P98">
        <v>215</v>
      </c>
      <c r="Q98">
        <v>0.99829855719391503</v>
      </c>
      <c r="R98">
        <v>215</v>
      </c>
      <c r="S98">
        <v>0.99735654231243198</v>
      </c>
      <c r="T98">
        <v>45.674388478816702</v>
      </c>
      <c r="U98">
        <v>0.89194429962677002</v>
      </c>
      <c r="V98">
        <v>210</v>
      </c>
      <c r="W98">
        <v>0</v>
      </c>
      <c r="X98">
        <v>0</v>
      </c>
      <c r="Y98">
        <v>217</v>
      </c>
      <c r="Z98">
        <v>0.99972402377282399</v>
      </c>
      <c r="AA98">
        <v>8.85573744113697</v>
      </c>
      <c r="AB98">
        <v>152</v>
      </c>
      <c r="AC98">
        <v>0.82289250051324903</v>
      </c>
      <c r="AD98">
        <v>65</v>
      </c>
      <c r="AE98">
        <v>0.17683152325957399</v>
      </c>
      <c r="AF98">
        <v>1</v>
      </c>
      <c r="AG98">
        <v>2.7597622717595501E-4</v>
      </c>
      <c r="AH98">
        <v>2.3908936822803802E-6</v>
      </c>
      <c r="AI98">
        <v>1</v>
      </c>
      <c r="AJ98">
        <v>43.237465681911502</v>
      </c>
      <c r="AK98">
        <v>215</v>
      </c>
      <c r="AL98">
        <v>0.99829855719391503</v>
      </c>
      <c r="AM98">
        <v>0</v>
      </c>
      <c r="AN98">
        <v>0</v>
      </c>
      <c r="AO98">
        <v>0</v>
      </c>
      <c r="AP98">
        <v>0</v>
      </c>
      <c r="AQ98">
        <v>217</v>
      </c>
      <c r="AR98">
        <v>0.99972402377282299</v>
      </c>
      <c r="AS98">
        <v>0</v>
      </c>
      <c r="AT98">
        <v>0</v>
      </c>
      <c r="AU98">
        <v>0</v>
      </c>
      <c r="AV98">
        <v>0</v>
      </c>
      <c r="AW98">
        <v>217</v>
      </c>
      <c r="AX98">
        <v>0.99972402377282299</v>
      </c>
      <c r="AY98">
        <v>54.245523061176698</v>
      </c>
      <c r="AZ98">
        <v>215</v>
      </c>
      <c r="BA98">
        <v>0.99829855719391503</v>
      </c>
      <c r="BB98">
        <v>217</v>
      </c>
      <c r="BC98">
        <v>0.99972402377282299</v>
      </c>
      <c r="BD98">
        <v>0</v>
      </c>
      <c r="BE98">
        <v>0</v>
      </c>
      <c r="BF98">
        <v>47.832574240489997</v>
      </c>
      <c r="BG98">
        <v>47.910714570026897</v>
      </c>
      <c r="BH98">
        <v>53.563070727392002</v>
      </c>
      <c r="BI98">
        <v>45.023748481193898</v>
      </c>
    </row>
    <row r="99" spans="1:61" x14ac:dyDescent="0.25">
      <c r="A99" s="10" t="str">
        <f>VLOOKUP(D99,'Index-Relations'!E:F,2,FALSE)</f>
        <v>ESG</v>
      </c>
      <c r="B99" t="s">
        <v>3450</v>
      </c>
      <c r="C99" s="53" t="s">
        <v>2760</v>
      </c>
      <c r="D99" s="59" t="s">
        <v>2783</v>
      </c>
      <c r="E99" s="59" t="s">
        <v>3551</v>
      </c>
      <c r="F99" t="s">
        <v>58</v>
      </c>
      <c r="G99" t="s">
        <v>57</v>
      </c>
      <c r="H99" t="s">
        <v>59</v>
      </c>
      <c r="I99" s="52">
        <v>45658</v>
      </c>
      <c r="J99" t="s">
        <v>2457</v>
      </c>
      <c r="K99">
        <v>122</v>
      </c>
      <c r="L99" s="73">
        <v>48.738166730270997</v>
      </c>
      <c r="M99">
        <v>122</v>
      </c>
      <c r="N99">
        <v>1</v>
      </c>
      <c r="O99" s="73">
        <v>53.289890028369001</v>
      </c>
      <c r="P99">
        <v>122</v>
      </c>
      <c r="Q99">
        <v>1</v>
      </c>
      <c r="R99">
        <v>120</v>
      </c>
      <c r="S99">
        <v>0.997339751758057</v>
      </c>
      <c r="T99">
        <v>44.982290248716097</v>
      </c>
      <c r="U99">
        <v>0.97903211377302601</v>
      </c>
      <c r="V99">
        <v>122</v>
      </c>
      <c r="W99">
        <v>0</v>
      </c>
      <c r="X99">
        <v>0</v>
      </c>
      <c r="Y99">
        <v>122</v>
      </c>
      <c r="Z99">
        <v>1</v>
      </c>
      <c r="AA99">
        <v>6.4654362951422</v>
      </c>
      <c r="AB99">
        <v>98</v>
      </c>
      <c r="AC99">
        <v>0.84459668727790804</v>
      </c>
      <c r="AD99">
        <v>24</v>
      </c>
      <c r="AE99">
        <v>0.15540331272209201</v>
      </c>
      <c r="AF99">
        <v>0</v>
      </c>
      <c r="AG99">
        <v>0</v>
      </c>
      <c r="AH99">
        <v>1.13683159336908E-4</v>
      </c>
      <c r="AI99">
        <v>3</v>
      </c>
      <c r="AJ99" s="73">
        <v>46.356040247084998</v>
      </c>
      <c r="AK99">
        <v>122</v>
      </c>
      <c r="AL99">
        <v>1</v>
      </c>
      <c r="AM99">
        <v>0</v>
      </c>
      <c r="AN99">
        <v>0</v>
      </c>
      <c r="AO99">
        <v>0</v>
      </c>
      <c r="AP99">
        <v>0</v>
      </c>
      <c r="AQ99">
        <v>122</v>
      </c>
      <c r="AR99">
        <v>0.999999999999999</v>
      </c>
      <c r="AS99">
        <v>0</v>
      </c>
      <c r="AT99">
        <v>0</v>
      </c>
      <c r="AU99">
        <v>0</v>
      </c>
      <c r="AV99">
        <v>0</v>
      </c>
      <c r="AW99">
        <v>122</v>
      </c>
      <c r="AX99">
        <v>1</v>
      </c>
      <c r="AY99" s="73">
        <v>49.023483057374001</v>
      </c>
      <c r="AZ99">
        <v>122</v>
      </c>
      <c r="BA99">
        <v>1</v>
      </c>
      <c r="BB99">
        <v>122</v>
      </c>
      <c r="BC99">
        <v>0.999999999999999</v>
      </c>
      <c r="BD99">
        <v>0</v>
      </c>
      <c r="BE99">
        <v>0</v>
      </c>
      <c r="BF99">
        <v>48.738166730270997</v>
      </c>
      <c r="BG99">
        <v>53.289890028369001</v>
      </c>
      <c r="BH99">
        <v>49.023483057374001</v>
      </c>
      <c r="BI99">
        <v>46.356040247084998</v>
      </c>
    </row>
    <row r="100" spans="1:61" x14ac:dyDescent="0.25">
      <c r="A100" s="10" t="str">
        <f>VLOOKUP(D100,'Index-Relations'!E:F,2,FALSE)</f>
        <v>ESG</v>
      </c>
      <c r="B100" t="s">
        <v>3450</v>
      </c>
      <c r="C100" s="53" t="s">
        <v>2761</v>
      </c>
      <c r="D100" s="59" t="s">
        <v>2783</v>
      </c>
      <c r="E100" s="59" t="s">
        <v>3552</v>
      </c>
      <c r="F100" t="s">
        <v>58</v>
      </c>
      <c r="G100" t="s">
        <v>57</v>
      </c>
      <c r="H100" t="s">
        <v>59</v>
      </c>
      <c r="I100" s="52">
        <v>45628</v>
      </c>
      <c r="J100" t="s">
        <v>2457</v>
      </c>
      <c r="K100">
        <v>121</v>
      </c>
      <c r="L100" s="73">
        <v>49.067110441633901</v>
      </c>
      <c r="M100">
        <v>121</v>
      </c>
      <c r="N100">
        <v>1</v>
      </c>
      <c r="O100" s="73">
        <v>53.858724727299901</v>
      </c>
      <c r="P100">
        <v>121</v>
      </c>
      <c r="Q100">
        <v>1</v>
      </c>
      <c r="R100">
        <v>119</v>
      </c>
      <c r="S100">
        <v>0.99650159010112604</v>
      </c>
      <c r="T100">
        <v>44.506538314683297</v>
      </c>
      <c r="U100">
        <v>0.98072318740283404</v>
      </c>
      <c r="V100">
        <v>121</v>
      </c>
      <c r="W100">
        <v>0</v>
      </c>
      <c r="X100">
        <v>0</v>
      </c>
      <c r="Y100">
        <v>121</v>
      </c>
      <c r="Z100">
        <v>0.999999999999999</v>
      </c>
      <c r="AA100">
        <v>6.2101086650211101</v>
      </c>
      <c r="AB100">
        <v>100</v>
      </c>
      <c r="AC100">
        <v>0.85917509780551105</v>
      </c>
      <c r="AD100">
        <v>21</v>
      </c>
      <c r="AE100">
        <v>0.14082490219448801</v>
      </c>
      <c r="AF100">
        <v>0</v>
      </c>
      <c r="AG100">
        <v>8.3269999999999995E-17</v>
      </c>
      <c r="AH100">
        <v>5.54665677368604E-5</v>
      </c>
      <c r="AI100">
        <v>2</v>
      </c>
      <c r="AJ100" s="73">
        <v>46.535441204283003</v>
      </c>
      <c r="AK100">
        <v>121</v>
      </c>
      <c r="AL100">
        <v>1</v>
      </c>
      <c r="AM100">
        <v>0</v>
      </c>
      <c r="AN100">
        <v>0</v>
      </c>
      <c r="AO100">
        <v>0</v>
      </c>
      <c r="AP100">
        <v>0</v>
      </c>
      <c r="AQ100">
        <v>121</v>
      </c>
      <c r="AR100">
        <v>1</v>
      </c>
      <c r="AS100">
        <v>0</v>
      </c>
      <c r="AT100">
        <v>0</v>
      </c>
      <c r="AU100">
        <v>0</v>
      </c>
      <c r="AV100">
        <v>0</v>
      </c>
      <c r="AW100">
        <v>121</v>
      </c>
      <c r="AX100">
        <v>1</v>
      </c>
      <c r="AY100" s="73">
        <v>49.120556252278</v>
      </c>
      <c r="AZ100">
        <v>121</v>
      </c>
      <c r="BA100">
        <v>1</v>
      </c>
      <c r="BB100">
        <v>121</v>
      </c>
      <c r="BC100">
        <v>1</v>
      </c>
      <c r="BD100">
        <v>0</v>
      </c>
      <c r="BE100">
        <v>0</v>
      </c>
      <c r="BF100">
        <v>49.067110441633901</v>
      </c>
      <c r="BG100">
        <v>53.858724727299901</v>
      </c>
      <c r="BH100">
        <v>49.120556252278</v>
      </c>
      <c r="BI100">
        <v>46.535441204283003</v>
      </c>
    </row>
    <row r="101" spans="1:61" x14ac:dyDescent="0.25">
      <c r="A101" s="10" t="str">
        <f>VLOOKUP(D101,'Index-Relations'!E:F,2,FALSE)</f>
        <v>ESG</v>
      </c>
      <c r="B101" t="s">
        <v>3450</v>
      </c>
      <c r="C101" s="53" t="s">
        <v>2762</v>
      </c>
      <c r="D101" s="59" t="s">
        <v>2783</v>
      </c>
      <c r="E101" s="59" t="s">
        <v>3553</v>
      </c>
      <c r="F101" t="s">
        <v>58</v>
      </c>
      <c r="G101" t="s">
        <v>57</v>
      </c>
      <c r="H101" t="s">
        <v>59</v>
      </c>
      <c r="I101" s="52">
        <v>45597</v>
      </c>
      <c r="J101" t="s">
        <v>2457</v>
      </c>
      <c r="K101">
        <v>121</v>
      </c>
      <c r="L101" s="73">
        <v>49.265709048041899</v>
      </c>
      <c r="M101">
        <v>121</v>
      </c>
      <c r="N101">
        <v>1</v>
      </c>
      <c r="O101" s="73">
        <v>54.036919512655999</v>
      </c>
      <c r="P101">
        <v>121</v>
      </c>
      <c r="Q101">
        <v>1</v>
      </c>
      <c r="R101">
        <v>119</v>
      </c>
      <c r="S101">
        <v>0.996375866810845</v>
      </c>
      <c r="T101">
        <v>44.459816685144197</v>
      </c>
      <c r="U101">
        <v>0.98063729296536395</v>
      </c>
      <c r="V101">
        <v>121</v>
      </c>
      <c r="W101">
        <v>0</v>
      </c>
      <c r="X101">
        <v>0</v>
      </c>
      <c r="Y101">
        <v>121</v>
      </c>
      <c r="Z101">
        <v>1</v>
      </c>
      <c r="AA101">
        <v>6.1056668549228297</v>
      </c>
      <c r="AB101">
        <v>99</v>
      </c>
      <c r="AC101">
        <v>0.85582029123418202</v>
      </c>
      <c r="AD101">
        <v>22</v>
      </c>
      <c r="AE101">
        <v>0.14417970876581701</v>
      </c>
      <c r="AF101">
        <v>0</v>
      </c>
      <c r="AG101">
        <v>0</v>
      </c>
      <c r="AH101">
        <v>5.5655238525598099E-5</v>
      </c>
      <c r="AI101">
        <v>2</v>
      </c>
      <c r="AJ101" s="73">
        <v>46.723859541581902</v>
      </c>
      <c r="AK101">
        <v>121</v>
      </c>
      <c r="AL101">
        <v>1</v>
      </c>
      <c r="AM101">
        <v>0</v>
      </c>
      <c r="AN101">
        <v>0</v>
      </c>
      <c r="AO101">
        <v>0</v>
      </c>
      <c r="AP101">
        <v>0</v>
      </c>
      <c r="AQ101">
        <v>121</v>
      </c>
      <c r="AR101">
        <v>1</v>
      </c>
      <c r="AS101">
        <v>0</v>
      </c>
      <c r="AT101">
        <v>0</v>
      </c>
      <c r="AU101">
        <v>0</v>
      </c>
      <c r="AV101">
        <v>0</v>
      </c>
      <c r="AW101">
        <v>121</v>
      </c>
      <c r="AX101">
        <v>1</v>
      </c>
      <c r="AY101" s="73">
        <v>49.298544317727902</v>
      </c>
      <c r="AZ101">
        <v>121</v>
      </c>
      <c r="BA101">
        <v>1</v>
      </c>
      <c r="BB101">
        <v>121</v>
      </c>
      <c r="BC101">
        <v>1</v>
      </c>
      <c r="BD101">
        <v>0</v>
      </c>
      <c r="BE101">
        <v>0</v>
      </c>
      <c r="BF101">
        <v>49.265709048041899</v>
      </c>
      <c r="BG101">
        <v>54.036919512655999</v>
      </c>
      <c r="BH101">
        <v>49.298544317727902</v>
      </c>
      <c r="BI101">
        <v>46.723859541581902</v>
      </c>
    </row>
    <row r="102" spans="1:61" x14ac:dyDescent="0.25">
      <c r="A102" s="10" t="str">
        <f>VLOOKUP(D102,'Index-Relations'!E:F,2,FALSE)</f>
        <v>ESG</v>
      </c>
      <c r="B102" t="s">
        <v>3450</v>
      </c>
      <c r="C102" s="53" t="s">
        <v>2763</v>
      </c>
      <c r="D102" s="59" t="s">
        <v>2783</v>
      </c>
      <c r="E102" s="59" t="s">
        <v>3554</v>
      </c>
      <c r="F102" t="s">
        <v>58</v>
      </c>
      <c r="G102" t="s">
        <v>57</v>
      </c>
      <c r="H102" t="s">
        <v>59</v>
      </c>
      <c r="I102" s="52">
        <v>45566</v>
      </c>
      <c r="J102" t="s">
        <v>2457</v>
      </c>
      <c r="K102">
        <v>121</v>
      </c>
      <c r="L102" s="73">
        <v>49.394857703417998</v>
      </c>
      <c r="M102">
        <v>121</v>
      </c>
      <c r="N102">
        <v>1</v>
      </c>
      <c r="O102" s="73">
        <v>54.138709888453</v>
      </c>
      <c r="P102">
        <v>121</v>
      </c>
      <c r="Q102">
        <v>1</v>
      </c>
      <c r="R102">
        <v>119</v>
      </c>
      <c r="S102">
        <v>0.99651169308796395</v>
      </c>
      <c r="T102">
        <v>44.406385373649698</v>
      </c>
      <c r="U102">
        <v>0.981049888090608</v>
      </c>
      <c r="V102">
        <v>121</v>
      </c>
      <c r="W102">
        <v>0</v>
      </c>
      <c r="X102">
        <v>0</v>
      </c>
      <c r="Y102">
        <v>121</v>
      </c>
      <c r="Z102">
        <v>1</v>
      </c>
      <c r="AA102">
        <v>5.7352622943977396</v>
      </c>
      <c r="AB102">
        <v>97</v>
      </c>
      <c r="AC102">
        <v>0.84553217818044701</v>
      </c>
      <c r="AD102">
        <v>24</v>
      </c>
      <c r="AE102">
        <v>0.15446782181955199</v>
      </c>
      <c r="AF102">
        <v>0</v>
      </c>
      <c r="AG102">
        <v>0</v>
      </c>
      <c r="AH102">
        <v>5.5044352615690299E-5</v>
      </c>
      <c r="AI102">
        <v>2</v>
      </c>
      <c r="AJ102" s="73">
        <v>46.731749612423997</v>
      </c>
      <c r="AK102">
        <v>121</v>
      </c>
      <c r="AL102">
        <v>1</v>
      </c>
      <c r="AM102">
        <v>0</v>
      </c>
      <c r="AN102">
        <v>0</v>
      </c>
      <c r="AO102">
        <v>0</v>
      </c>
      <c r="AP102">
        <v>0</v>
      </c>
      <c r="AQ102">
        <v>121</v>
      </c>
      <c r="AR102">
        <v>0.999999999999999</v>
      </c>
      <c r="AS102">
        <v>0</v>
      </c>
      <c r="AT102">
        <v>0</v>
      </c>
      <c r="AU102">
        <v>0</v>
      </c>
      <c r="AV102">
        <v>0</v>
      </c>
      <c r="AW102">
        <v>121</v>
      </c>
      <c r="AX102">
        <v>1</v>
      </c>
      <c r="AY102" s="73">
        <v>49.588369795752001</v>
      </c>
      <c r="AZ102">
        <v>121</v>
      </c>
      <c r="BA102">
        <v>1</v>
      </c>
      <c r="BB102">
        <v>121</v>
      </c>
      <c r="BC102">
        <v>0.999999999999999</v>
      </c>
      <c r="BD102">
        <v>0</v>
      </c>
      <c r="BE102">
        <v>0</v>
      </c>
      <c r="BF102">
        <v>49.394857703417998</v>
      </c>
      <c r="BG102">
        <v>54.138709888453</v>
      </c>
      <c r="BH102">
        <v>49.588369795752001</v>
      </c>
      <c r="BI102">
        <v>46.731749612423997</v>
      </c>
    </row>
    <row r="103" spans="1:61" x14ac:dyDescent="0.25">
      <c r="A103" s="10" t="str">
        <f>VLOOKUP(D103,'Index-Relations'!E:F,2,FALSE)</f>
        <v>ESG</v>
      </c>
      <c r="B103" t="s">
        <v>3450</v>
      </c>
      <c r="C103" s="53" t="s">
        <v>2764</v>
      </c>
      <c r="D103" s="59" t="s">
        <v>2783</v>
      </c>
      <c r="E103" s="59" t="s">
        <v>3555</v>
      </c>
      <c r="F103" t="s">
        <v>58</v>
      </c>
      <c r="G103" t="s">
        <v>57</v>
      </c>
      <c r="H103" t="s">
        <v>59</v>
      </c>
      <c r="I103" s="52">
        <v>45537</v>
      </c>
      <c r="J103" t="s">
        <v>2457</v>
      </c>
      <c r="K103">
        <v>124</v>
      </c>
      <c r="L103" s="73">
        <v>49.032345044566</v>
      </c>
      <c r="M103">
        <v>124</v>
      </c>
      <c r="N103">
        <v>1</v>
      </c>
      <c r="O103" s="73">
        <v>53.934167543492002</v>
      </c>
      <c r="P103">
        <v>124</v>
      </c>
      <c r="Q103">
        <v>1</v>
      </c>
      <c r="R103">
        <v>122</v>
      </c>
      <c r="S103">
        <v>0.99613907273634095</v>
      </c>
      <c r="T103">
        <v>44.443208624545797</v>
      </c>
      <c r="U103">
        <v>0.98778701842226702</v>
      </c>
      <c r="V103">
        <v>124</v>
      </c>
      <c r="W103">
        <v>0</v>
      </c>
      <c r="X103">
        <v>0</v>
      </c>
      <c r="Y103">
        <v>124</v>
      </c>
      <c r="Z103">
        <v>0.999999999999999</v>
      </c>
      <c r="AA103">
        <v>5.8035801251635597</v>
      </c>
      <c r="AB103">
        <v>102</v>
      </c>
      <c r="AC103">
        <v>0.86340662787035805</v>
      </c>
      <c r="AD103">
        <v>24</v>
      </c>
      <c r="AE103">
        <v>0.144503864718594</v>
      </c>
      <c r="AF103">
        <v>-2</v>
      </c>
      <c r="AG103">
        <v>0</v>
      </c>
      <c r="AH103">
        <v>5.3720807251019401E-5</v>
      </c>
      <c r="AI103">
        <v>2</v>
      </c>
      <c r="AJ103" s="73">
        <v>46.329184455217899</v>
      </c>
      <c r="AK103">
        <v>124</v>
      </c>
      <c r="AL103">
        <v>1</v>
      </c>
      <c r="AM103">
        <v>0</v>
      </c>
      <c r="AN103">
        <v>0</v>
      </c>
      <c r="AO103">
        <v>0</v>
      </c>
      <c r="AP103">
        <v>0</v>
      </c>
      <c r="AQ103">
        <v>124</v>
      </c>
      <c r="AR103">
        <v>1</v>
      </c>
      <c r="AS103">
        <v>0</v>
      </c>
      <c r="AT103">
        <v>0</v>
      </c>
      <c r="AU103">
        <v>0</v>
      </c>
      <c r="AV103">
        <v>0</v>
      </c>
      <c r="AW103">
        <v>124</v>
      </c>
      <c r="AX103">
        <v>1</v>
      </c>
      <c r="AY103" s="73">
        <v>49.160794671478897</v>
      </c>
      <c r="AZ103">
        <v>124</v>
      </c>
      <c r="BA103">
        <v>1</v>
      </c>
      <c r="BB103">
        <v>124</v>
      </c>
      <c r="BC103">
        <v>1</v>
      </c>
      <c r="BD103">
        <v>0</v>
      </c>
      <c r="BE103">
        <v>0</v>
      </c>
      <c r="BF103">
        <v>49.032345044566</v>
      </c>
      <c r="BG103">
        <v>53.934167543492002</v>
      </c>
      <c r="BH103">
        <v>49.160794671478897</v>
      </c>
      <c r="BI103">
        <v>46.329184455217899</v>
      </c>
    </row>
    <row r="104" spans="1:61" x14ac:dyDescent="0.25">
      <c r="A104" s="10" t="str">
        <f>VLOOKUP(D104,'Index-Relations'!E:F,2,FALSE)</f>
        <v>ESG</v>
      </c>
      <c r="B104" t="s">
        <v>3450</v>
      </c>
      <c r="C104" s="53" t="s">
        <v>3350</v>
      </c>
      <c r="D104" s="59" t="s">
        <v>2783</v>
      </c>
      <c r="E104" s="59" t="s">
        <v>3556</v>
      </c>
      <c r="F104" t="s">
        <v>58</v>
      </c>
      <c r="G104" t="s">
        <v>57</v>
      </c>
      <c r="H104" t="s">
        <v>59</v>
      </c>
      <c r="I104" s="52">
        <v>45505</v>
      </c>
      <c r="J104" t="s">
        <v>2457</v>
      </c>
      <c r="K104">
        <v>124</v>
      </c>
      <c r="L104" s="73">
        <v>49.167340164334</v>
      </c>
      <c r="M104">
        <v>124</v>
      </c>
      <c r="N104">
        <v>1</v>
      </c>
      <c r="O104" s="73">
        <v>54.031965915442001</v>
      </c>
      <c r="P104">
        <v>124</v>
      </c>
      <c r="Q104">
        <v>1</v>
      </c>
      <c r="R104">
        <v>122</v>
      </c>
      <c r="S104">
        <v>0.99627468744154601</v>
      </c>
      <c r="T104">
        <v>44.413553267540301</v>
      </c>
      <c r="U104">
        <v>0.98408064682829499</v>
      </c>
      <c r="V104">
        <v>124</v>
      </c>
      <c r="W104">
        <v>0</v>
      </c>
      <c r="X104">
        <v>0</v>
      </c>
      <c r="Y104">
        <v>124</v>
      </c>
      <c r="Z104">
        <v>1</v>
      </c>
      <c r="AA104">
        <v>5.6392191362080597</v>
      </c>
      <c r="AB104">
        <v>99</v>
      </c>
      <c r="AC104">
        <v>0.84728549409552101</v>
      </c>
      <c r="AD104">
        <v>25</v>
      </c>
      <c r="AE104">
        <v>0.15271450590447799</v>
      </c>
      <c r="AF104">
        <v>0</v>
      </c>
      <c r="AG104">
        <v>0</v>
      </c>
      <c r="AH104">
        <v>5.5920020230987797E-5</v>
      </c>
      <c r="AI104">
        <v>2</v>
      </c>
      <c r="AJ104" s="73">
        <v>46.4699003294919</v>
      </c>
      <c r="AK104">
        <v>124</v>
      </c>
      <c r="AL104">
        <v>1</v>
      </c>
      <c r="AM104">
        <v>0</v>
      </c>
      <c r="AN104">
        <v>0</v>
      </c>
      <c r="AO104">
        <v>0</v>
      </c>
      <c r="AP104">
        <v>0</v>
      </c>
      <c r="AQ104">
        <v>124</v>
      </c>
      <c r="AR104">
        <v>0.999999999999999</v>
      </c>
      <c r="AS104">
        <v>0</v>
      </c>
      <c r="AT104">
        <v>0</v>
      </c>
      <c r="AU104">
        <v>0</v>
      </c>
      <c r="AV104">
        <v>0</v>
      </c>
      <c r="AW104">
        <v>124</v>
      </c>
      <c r="AX104">
        <v>1</v>
      </c>
      <c r="AY104" s="73">
        <v>49.230196903733997</v>
      </c>
      <c r="AZ104">
        <v>124</v>
      </c>
      <c r="BA104">
        <v>1</v>
      </c>
      <c r="BB104">
        <v>124</v>
      </c>
      <c r="BC104">
        <v>0.999999999999999</v>
      </c>
      <c r="BD104">
        <v>0</v>
      </c>
      <c r="BE104">
        <v>0</v>
      </c>
      <c r="BF104">
        <v>49.167340164334</v>
      </c>
      <c r="BG104">
        <v>54.031965915442001</v>
      </c>
      <c r="BH104">
        <v>49.230196903733997</v>
      </c>
      <c r="BI104">
        <v>46.4699003294919</v>
      </c>
    </row>
    <row r="105" spans="1:61" x14ac:dyDescent="0.25">
      <c r="A105" s="10" t="str">
        <f>VLOOKUP(D105,'Index-Relations'!E:F,2,FALSE)</f>
        <v>ESG</v>
      </c>
      <c r="B105" t="s">
        <v>3450</v>
      </c>
      <c r="C105" s="53" t="s">
        <v>2765</v>
      </c>
      <c r="D105" s="59" t="s">
        <v>2783</v>
      </c>
      <c r="E105" s="59" t="s">
        <v>3557</v>
      </c>
      <c r="F105" t="s">
        <v>58</v>
      </c>
      <c r="G105" t="s">
        <v>57</v>
      </c>
      <c r="H105" t="s">
        <v>59</v>
      </c>
      <c r="I105" s="52">
        <v>45474</v>
      </c>
      <c r="J105" t="s">
        <v>2457</v>
      </c>
      <c r="K105">
        <v>124</v>
      </c>
      <c r="L105" s="73">
        <v>49.277762113675003</v>
      </c>
      <c r="M105">
        <v>124</v>
      </c>
      <c r="N105">
        <v>1</v>
      </c>
      <c r="O105" s="73">
        <v>54.163764741691999</v>
      </c>
      <c r="P105">
        <v>124</v>
      </c>
      <c r="Q105">
        <v>1</v>
      </c>
      <c r="R105">
        <v>122</v>
      </c>
      <c r="S105">
        <v>0.99604753616346697</v>
      </c>
      <c r="T105">
        <v>44.477723457756099</v>
      </c>
      <c r="U105">
        <v>0.98452122717399304</v>
      </c>
      <c r="V105">
        <v>124</v>
      </c>
      <c r="W105">
        <v>0</v>
      </c>
      <c r="X105">
        <v>0</v>
      </c>
      <c r="Y105">
        <v>124</v>
      </c>
      <c r="Z105">
        <v>1</v>
      </c>
      <c r="AA105">
        <v>5.9801640552343001</v>
      </c>
      <c r="AB105">
        <v>99</v>
      </c>
      <c r="AC105">
        <v>0.858906620006604</v>
      </c>
      <c r="AD105">
        <v>25</v>
      </c>
      <c r="AE105">
        <v>0.141093379993395</v>
      </c>
      <c r="AF105">
        <v>0</v>
      </c>
      <c r="AG105">
        <v>8.3269999999999995E-17</v>
      </c>
      <c r="AH105">
        <v>5.5013306677287403E-5</v>
      </c>
      <c r="AI105">
        <v>2</v>
      </c>
      <c r="AJ105" s="73">
        <v>46.529079586051999</v>
      </c>
      <c r="AK105">
        <v>124</v>
      </c>
      <c r="AL105">
        <v>1</v>
      </c>
      <c r="AM105">
        <v>0</v>
      </c>
      <c r="AN105">
        <v>0</v>
      </c>
      <c r="AO105">
        <v>0</v>
      </c>
      <c r="AP105">
        <v>0</v>
      </c>
      <c r="AQ105">
        <v>124</v>
      </c>
      <c r="AR105">
        <v>1</v>
      </c>
      <c r="AS105">
        <v>0</v>
      </c>
      <c r="AT105">
        <v>0</v>
      </c>
      <c r="AU105">
        <v>0</v>
      </c>
      <c r="AV105">
        <v>0</v>
      </c>
      <c r="AW105">
        <v>124</v>
      </c>
      <c r="AX105">
        <v>0.999999999999999</v>
      </c>
      <c r="AY105" s="73">
        <v>49.330353376949901</v>
      </c>
      <c r="AZ105">
        <v>124</v>
      </c>
      <c r="BA105">
        <v>1</v>
      </c>
      <c r="BB105">
        <v>124</v>
      </c>
      <c r="BC105">
        <v>1</v>
      </c>
      <c r="BD105">
        <v>0</v>
      </c>
      <c r="BE105">
        <v>0</v>
      </c>
      <c r="BF105">
        <v>49.277762113675003</v>
      </c>
      <c r="BG105">
        <v>54.163764741691999</v>
      </c>
      <c r="BH105">
        <v>49.330353376949901</v>
      </c>
      <c r="BI105">
        <v>46.529079586051999</v>
      </c>
    </row>
    <row r="106" spans="1:61" x14ac:dyDescent="0.25">
      <c r="A106" s="10" t="str">
        <f>VLOOKUP(D106,'Index-Relations'!E:F,2,FALSE)</f>
        <v>ESG</v>
      </c>
      <c r="B106" t="s">
        <v>3450</v>
      </c>
      <c r="C106" s="53" t="s">
        <v>2766</v>
      </c>
      <c r="D106" s="59" t="s">
        <v>2783</v>
      </c>
      <c r="E106" s="59" t="s">
        <v>3558</v>
      </c>
      <c r="F106" t="s">
        <v>58</v>
      </c>
      <c r="G106" t="s">
        <v>57</v>
      </c>
      <c r="H106" t="s">
        <v>59</v>
      </c>
      <c r="I106" s="52">
        <v>45446</v>
      </c>
      <c r="J106" t="s">
        <v>2457</v>
      </c>
      <c r="K106">
        <v>123</v>
      </c>
      <c r="L106" s="73">
        <v>49.817199916179902</v>
      </c>
      <c r="M106">
        <v>123</v>
      </c>
      <c r="N106">
        <v>1</v>
      </c>
      <c r="O106" s="73">
        <v>54.4728324947339</v>
      </c>
      <c r="P106">
        <v>123</v>
      </c>
      <c r="Q106">
        <v>1</v>
      </c>
      <c r="R106">
        <v>121</v>
      </c>
      <c r="S106">
        <v>0.99601979691056097</v>
      </c>
      <c r="T106">
        <v>44.6950976286222</v>
      </c>
      <c r="U106">
        <v>0.98475377476527304</v>
      </c>
      <c r="V106">
        <v>123</v>
      </c>
      <c r="W106">
        <v>0</v>
      </c>
      <c r="X106">
        <v>0</v>
      </c>
      <c r="Y106">
        <v>123</v>
      </c>
      <c r="Z106">
        <v>0.999999999999999</v>
      </c>
      <c r="AA106">
        <v>6.2949699234611201</v>
      </c>
      <c r="AB106">
        <v>101</v>
      </c>
      <c r="AC106">
        <v>0.87131776069225297</v>
      </c>
      <c r="AD106">
        <v>22</v>
      </c>
      <c r="AE106">
        <v>0.128682239307747</v>
      </c>
      <c r="AF106">
        <v>0</v>
      </c>
      <c r="AG106">
        <v>0</v>
      </c>
      <c r="AH106">
        <v>5.4868465041359598E-5</v>
      </c>
      <c r="AI106">
        <v>2</v>
      </c>
      <c r="AJ106" s="73">
        <v>46.864344585136998</v>
      </c>
      <c r="AK106">
        <v>123</v>
      </c>
      <c r="AL106">
        <v>1</v>
      </c>
      <c r="AM106">
        <v>0</v>
      </c>
      <c r="AN106">
        <v>0</v>
      </c>
      <c r="AO106">
        <v>0</v>
      </c>
      <c r="AP106">
        <v>0</v>
      </c>
      <c r="AQ106">
        <v>123</v>
      </c>
      <c r="AR106">
        <v>1</v>
      </c>
      <c r="AS106">
        <v>0</v>
      </c>
      <c r="AT106">
        <v>0</v>
      </c>
      <c r="AU106">
        <v>0</v>
      </c>
      <c r="AV106">
        <v>0</v>
      </c>
      <c r="AW106">
        <v>123</v>
      </c>
      <c r="AX106">
        <v>1</v>
      </c>
      <c r="AY106" s="73">
        <v>50.330225768959998</v>
      </c>
      <c r="AZ106">
        <v>123</v>
      </c>
      <c r="BA106">
        <v>1</v>
      </c>
      <c r="BB106">
        <v>123</v>
      </c>
      <c r="BC106">
        <v>1</v>
      </c>
      <c r="BD106">
        <v>0</v>
      </c>
      <c r="BE106">
        <v>0</v>
      </c>
      <c r="BF106">
        <v>49.817199916179902</v>
      </c>
      <c r="BG106">
        <v>54.4728324947339</v>
      </c>
      <c r="BH106">
        <v>50.330225768959998</v>
      </c>
      <c r="BI106">
        <v>46.864344585136998</v>
      </c>
    </row>
    <row r="107" spans="1:61" x14ac:dyDescent="0.25">
      <c r="A107" s="10" t="str">
        <f>VLOOKUP(D107,'Index-Relations'!E:F,2,FALSE)</f>
        <v>ESG</v>
      </c>
      <c r="B107" t="s">
        <v>3450</v>
      </c>
      <c r="C107" s="53" t="s">
        <v>2767</v>
      </c>
      <c r="D107" s="59" t="s">
        <v>2783</v>
      </c>
      <c r="E107" s="59" t="s">
        <v>3559</v>
      </c>
      <c r="F107" t="s">
        <v>58</v>
      </c>
      <c r="G107" t="s">
        <v>57</v>
      </c>
      <c r="H107" t="s">
        <v>59</v>
      </c>
      <c r="I107" s="52">
        <v>45413</v>
      </c>
      <c r="J107" t="s">
        <v>2457</v>
      </c>
      <c r="K107">
        <v>123</v>
      </c>
      <c r="L107" s="73">
        <v>49.748356137814</v>
      </c>
      <c r="M107">
        <v>123</v>
      </c>
      <c r="N107">
        <v>1</v>
      </c>
      <c r="O107" s="73">
        <v>54.433876408369997</v>
      </c>
      <c r="P107">
        <v>123</v>
      </c>
      <c r="Q107">
        <v>1</v>
      </c>
      <c r="R107">
        <v>121</v>
      </c>
      <c r="S107">
        <v>0.99547811167233102</v>
      </c>
      <c r="T107">
        <v>44.783120563074597</v>
      </c>
      <c r="U107">
        <v>0.98458411156117398</v>
      </c>
      <c r="V107">
        <v>123</v>
      </c>
      <c r="W107">
        <v>0</v>
      </c>
      <c r="X107">
        <v>0</v>
      </c>
      <c r="Y107">
        <v>123</v>
      </c>
      <c r="Z107">
        <v>0.999999999999999</v>
      </c>
      <c r="AA107">
        <v>6.3710078450029499</v>
      </c>
      <c r="AB107">
        <v>101</v>
      </c>
      <c r="AC107">
        <v>0.87214190046919904</v>
      </c>
      <c r="AD107">
        <v>22</v>
      </c>
      <c r="AE107">
        <v>0.12785809953079999</v>
      </c>
      <c r="AF107">
        <v>0</v>
      </c>
      <c r="AG107">
        <v>0</v>
      </c>
      <c r="AH107">
        <v>5.1826783032036097E-5</v>
      </c>
      <c r="AI107">
        <v>2</v>
      </c>
      <c r="AJ107" s="73">
        <v>47.004021888384997</v>
      </c>
      <c r="AK107">
        <v>123</v>
      </c>
      <c r="AL107">
        <v>1</v>
      </c>
      <c r="AM107">
        <v>0</v>
      </c>
      <c r="AN107">
        <v>0</v>
      </c>
      <c r="AO107">
        <v>0</v>
      </c>
      <c r="AP107">
        <v>0</v>
      </c>
      <c r="AQ107">
        <v>123</v>
      </c>
      <c r="AR107">
        <v>0.999999999999999</v>
      </c>
      <c r="AS107">
        <v>0</v>
      </c>
      <c r="AT107">
        <v>0</v>
      </c>
      <c r="AU107">
        <v>0</v>
      </c>
      <c r="AV107">
        <v>0</v>
      </c>
      <c r="AW107">
        <v>123</v>
      </c>
      <c r="AX107">
        <v>0.999999999999999</v>
      </c>
      <c r="AY107" s="73">
        <v>50.017406451870002</v>
      </c>
      <c r="AZ107">
        <v>123</v>
      </c>
      <c r="BA107">
        <v>1</v>
      </c>
      <c r="BB107">
        <v>123</v>
      </c>
      <c r="BC107">
        <v>0.999999999999999</v>
      </c>
      <c r="BD107">
        <v>0</v>
      </c>
      <c r="BE107">
        <v>0</v>
      </c>
      <c r="BF107">
        <v>49.748356137814</v>
      </c>
      <c r="BG107">
        <v>54.433876408369997</v>
      </c>
      <c r="BH107">
        <v>50.017406451870002</v>
      </c>
      <c r="BI107">
        <v>47.004021888384997</v>
      </c>
    </row>
    <row r="108" spans="1:61" x14ac:dyDescent="0.25">
      <c r="A108" s="10" t="str">
        <f>VLOOKUP(D108,'Index-Relations'!E:F,2,FALSE)</f>
        <v>ESG</v>
      </c>
      <c r="B108" t="s">
        <v>3450</v>
      </c>
      <c r="C108" s="53" t="s">
        <v>2768</v>
      </c>
      <c r="D108" s="59" t="s">
        <v>2783</v>
      </c>
      <c r="E108" s="59" t="s">
        <v>3560</v>
      </c>
      <c r="F108" t="s">
        <v>58</v>
      </c>
      <c r="G108" t="s">
        <v>57</v>
      </c>
      <c r="H108" t="s">
        <v>59</v>
      </c>
      <c r="I108" s="52">
        <v>45383</v>
      </c>
      <c r="J108" t="s">
        <v>2457</v>
      </c>
      <c r="K108">
        <v>123</v>
      </c>
      <c r="L108">
        <v>52.294753926299997</v>
      </c>
      <c r="M108">
        <v>123</v>
      </c>
      <c r="N108">
        <v>1</v>
      </c>
      <c r="O108">
        <v>57.046241334930897</v>
      </c>
      <c r="P108">
        <v>123</v>
      </c>
      <c r="Q108">
        <v>1</v>
      </c>
      <c r="R108">
        <v>121</v>
      </c>
      <c r="S108">
        <v>0.99534440832496995</v>
      </c>
      <c r="T108">
        <v>44.729652676078999</v>
      </c>
      <c r="U108">
        <v>0.98453286190730305</v>
      </c>
      <c r="V108">
        <v>123</v>
      </c>
      <c r="W108">
        <v>0</v>
      </c>
      <c r="X108">
        <v>0</v>
      </c>
      <c r="Y108">
        <v>123</v>
      </c>
      <c r="Z108">
        <v>0.999999999999999</v>
      </c>
      <c r="AA108">
        <v>6.2247905718246201</v>
      </c>
      <c r="AB108">
        <v>101</v>
      </c>
      <c r="AC108">
        <v>0.869785331703256</v>
      </c>
      <c r="AD108">
        <v>22</v>
      </c>
      <c r="AE108">
        <v>0.130214668296744</v>
      </c>
      <c r="AF108">
        <v>0</v>
      </c>
      <c r="AG108">
        <v>0</v>
      </c>
      <c r="AH108">
        <v>5.1747724224507402E-5</v>
      </c>
      <c r="AI108">
        <v>2</v>
      </c>
      <c r="AJ108">
        <v>48.089214687973197</v>
      </c>
      <c r="AK108">
        <v>123</v>
      </c>
      <c r="AL108">
        <v>1</v>
      </c>
      <c r="AM108">
        <v>0</v>
      </c>
      <c r="AN108">
        <v>0</v>
      </c>
      <c r="AO108">
        <v>0</v>
      </c>
      <c r="AP108">
        <v>0</v>
      </c>
      <c r="AQ108">
        <v>123</v>
      </c>
      <c r="AR108">
        <v>1</v>
      </c>
      <c r="AS108">
        <v>0</v>
      </c>
      <c r="AT108">
        <v>0</v>
      </c>
      <c r="AU108">
        <v>0</v>
      </c>
      <c r="AV108">
        <v>0</v>
      </c>
      <c r="AW108">
        <v>123</v>
      </c>
      <c r="AX108">
        <v>0.999999999999999</v>
      </c>
      <c r="AY108">
        <v>51.081918128809797</v>
      </c>
      <c r="AZ108">
        <v>123</v>
      </c>
      <c r="BA108">
        <v>1</v>
      </c>
      <c r="BB108">
        <v>123</v>
      </c>
      <c r="BC108">
        <v>1</v>
      </c>
      <c r="BD108">
        <v>0</v>
      </c>
      <c r="BE108">
        <v>0</v>
      </c>
      <c r="BF108">
        <v>49.895079104224898</v>
      </c>
      <c r="BG108">
        <v>54.469025927932897</v>
      </c>
      <c r="BH108">
        <v>50.166853223874</v>
      </c>
      <c r="BI108">
        <v>47.183348371310899</v>
      </c>
    </row>
    <row r="109" spans="1:61" x14ac:dyDescent="0.25">
      <c r="A109" s="10" t="str">
        <f>VLOOKUP(D109,'Index-Relations'!E:F,2,FALSE)</f>
        <v>ESG</v>
      </c>
      <c r="B109" t="s">
        <v>3450</v>
      </c>
      <c r="C109" s="53" t="s">
        <v>2769</v>
      </c>
      <c r="D109" s="59" t="s">
        <v>2783</v>
      </c>
      <c r="E109" s="59" t="s">
        <v>3561</v>
      </c>
      <c r="F109" t="s">
        <v>58</v>
      </c>
      <c r="G109" t="s">
        <v>57</v>
      </c>
      <c r="H109" t="s">
        <v>59</v>
      </c>
      <c r="I109" s="52">
        <v>45352</v>
      </c>
      <c r="J109" t="s">
        <v>2457</v>
      </c>
      <c r="K109">
        <v>124</v>
      </c>
      <c r="L109">
        <v>51.6049186188378</v>
      </c>
      <c r="M109">
        <v>124</v>
      </c>
      <c r="N109">
        <v>1</v>
      </c>
      <c r="O109">
        <v>55.994954061158602</v>
      </c>
      <c r="P109">
        <v>124</v>
      </c>
      <c r="Q109">
        <v>1</v>
      </c>
      <c r="R109">
        <v>122</v>
      </c>
      <c r="S109">
        <v>0.99531247526462496</v>
      </c>
      <c r="T109">
        <v>44.880612262793697</v>
      </c>
      <c r="U109">
        <v>0.984066509027125</v>
      </c>
      <c r="V109">
        <v>123</v>
      </c>
      <c r="W109">
        <v>0</v>
      </c>
      <c r="X109">
        <v>0</v>
      </c>
      <c r="Y109">
        <v>124</v>
      </c>
      <c r="Z109">
        <v>0.999999999999999</v>
      </c>
      <c r="AA109">
        <v>6.4243968594674303</v>
      </c>
      <c r="AB109">
        <v>100</v>
      </c>
      <c r="AC109">
        <v>0.86521633967804101</v>
      </c>
      <c r="AD109">
        <v>24</v>
      </c>
      <c r="AE109">
        <v>0.13478366032195799</v>
      </c>
      <c r="AF109">
        <v>0</v>
      </c>
      <c r="AG109">
        <v>2.2204E-16</v>
      </c>
      <c r="AH109">
        <v>5.1569585970965801E-5</v>
      </c>
      <c r="AI109">
        <v>2</v>
      </c>
      <c r="AJ109">
        <v>47.949887152103102</v>
      </c>
      <c r="AK109">
        <v>124</v>
      </c>
      <c r="AL109">
        <v>1</v>
      </c>
      <c r="AM109">
        <v>0</v>
      </c>
      <c r="AN109">
        <v>0</v>
      </c>
      <c r="AO109">
        <v>0</v>
      </c>
      <c r="AP109">
        <v>0</v>
      </c>
      <c r="AQ109">
        <v>124</v>
      </c>
      <c r="AR109">
        <v>0.999999999999999</v>
      </c>
      <c r="AS109">
        <v>0</v>
      </c>
      <c r="AT109">
        <v>0</v>
      </c>
      <c r="AU109">
        <v>0</v>
      </c>
      <c r="AV109">
        <v>0</v>
      </c>
      <c r="AW109">
        <v>124</v>
      </c>
      <c r="AX109">
        <v>1</v>
      </c>
      <c r="AY109">
        <v>50.393024110473199</v>
      </c>
      <c r="AZ109">
        <v>124</v>
      </c>
      <c r="BA109">
        <v>1</v>
      </c>
      <c r="BB109">
        <v>124</v>
      </c>
      <c r="BC109">
        <v>0.999999999999999</v>
      </c>
      <c r="BD109">
        <v>0</v>
      </c>
      <c r="BE109">
        <v>0</v>
      </c>
      <c r="BF109">
        <v>49.336151311919899</v>
      </c>
      <c r="BG109">
        <v>53.574941424201</v>
      </c>
      <c r="BH109">
        <v>49.647917502361899</v>
      </c>
      <c r="BI109">
        <v>47.089321771005999</v>
      </c>
    </row>
    <row r="110" spans="1:61" x14ac:dyDescent="0.25">
      <c r="A110" s="10" t="str">
        <f>VLOOKUP(D110,'Index-Relations'!E:F,2,FALSE)</f>
        <v>ESG</v>
      </c>
      <c r="B110" t="s">
        <v>3450</v>
      </c>
      <c r="C110" s="53" t="s">
        <v>2770</v>
      </c>
      <c r="D110" s="59" t="s">
        <v>2783</v>
      </c>
      <c r="E110" s="59" t="s">
        <v>3562</v>
      </c>
      <c r="F110" t="s">
        <v>58</v>
      </c>
      <c r="G110" t="s">
        <v>57</v>
      </c>
      <c r="H110" t="s">
        <v>59</v>
      </c>
      <c r="I110" s="52">
        <v>45323</v>
      </c>
      <c r="J110" t="s">
        <v>2457</v>
      </c>
      <c r="K110">
        <v>124</v>
      </c>
      <c r="L110">
        <v>51.373331921661403</v>
      </c>
      <c r="M110">
        <v>124</v>
      </c>
      <c r="N110">
        <v>1</v>
      </c>
      <c r="O110">
        <v>55.861316333440698</v>
      </c>
      <c r="P110">
        <v>124</v>
      </c>
      <c r="Q110">
        <v>1</v>
      </c>
      <c r="R110">
        <v>122</v>
      </c>
      <c r="S110">
        <v>0.99560561808855197</v>
      </c>
      <c r="T110">
        <v>44.9507948553182</v>
      </c>
      <c r="U110">
        <v>0.98402207979674505</v>
      </c>
      <c r="V110">
        <v>124</v>
      </c>
      <c r="W110">
        <v>0</v>
      </c>
      <c r="X110">
        <v>0</v>
      </c>
      <c r="Y110">
        <v>124</v>
      </c>
      <c r="Z110">
        <v>1</v>
      </c>
      <c r="AA110">
        <v>6.2652610624389302</v>
      </c>
      <c r="AB110">
        <v>99</v>
      </c>
      <c r="AC110">
        <v>0.85854669079271495</v>
      </c>
      <c r="AD110">
        <v>25</v>
      </c>
      <c r="AE110">
        <v>0.14145330920728399</v>
      </c>
      <c r="AF110">
        <v>0</v>
      </c>
      <c r="AG110">
        <v>1.6652999999999999E-16</v>
      </c>
      <c r="AH110">
        <v>6.5412556738929303E-6</v>
      </c>
      <c r="AI110">
        <v>1</v>
      </c>
      <c r="AJ110">
        <v>47.675460510310799</v>
      </c>
      <c r="AK110">
        <v>124</v>
      </c>
      <c r="AL110">
        <v>1</v>
      </c>
      <c r="AM110">
        <v>0</v>
      </c>
      <c r="AN110">
        <v>0</v>
      </c>
      <c r="AO110">
        <v>0</v>
      </c>
      <c r="AP110">
        <v>0</v>
      </c>
      <c r="AQ110">
        <v>124</v>
      </c>
      <c r="AR110">
        <v>1</v>
      </c>
      <c r="AS110">
        <v>0</v>
      </c>
      <c r="AT110">
        <v>0</v>
      </c>
      <c r="AU110">
        <v>0</v>
      </c>
      <c r="AV110">
        <v>0</v>
      </c>
      <c r="AW110">
        <v>124</v>
      </c>
      <c r="AX110">
        <v>1</v>
      </c>
      <c r="AY110">
        <v>50.168246513851201</v>
      </c>
      <c r="AZ110">
        <v>124</v>
      </c>
      <c r="BA110">
        <v>1</v>
      </c>
      <c r="BB110">
        <v>124</v>
      </c>
      <c r="BC110">
        <v>1</v>
      </c>
      <c r="BD110">
        <v>0</v>
      </c>
      <c r="BE110">
        <v>0</v>
      </c>
      <c r="BF110">
        <v>49.102831334096997</v>
      </c>
      <c r="BG110">
        <v>53.432023439444997</v>
      </c>
      <c r="BH110">
        <v>49.467161613917902</v>
      </c>
      <c r="BI110">
        <v>46.835802759314902</v>
      </c>
    </row>
    <row r="111" spans="1:61" x14ac:dyDescent="0.25">
      <c r="A111" s="10" t="str">
        <f>VLOOKUP(D111,'Index-Relations'!E:F,2,FALSE)</f>
        <v>BM</v>
      </c>
      <c r="B111" t="s">
        <v>3450</v>
      </c>
      <c r="C111" s="53" t="s">
        <v>2760</v>
      </c>
      <c r="D111" s="59" t="s">
        <v>3247</v>
      </c>
      <c r="E111" s="59" t="s">
        <v>3563</v>
      </c>
      <c r="F111" t="s">
        <v>63</v>
      </c>
      <c r="G111" t="s">
        <v>60</v>
      </c>
      <c r="H111" t="s">
        <v>64</v>
      </c>
      <c r="I111" s="52">
        <v>45658</v>
      </c>
      <c r="J111" t="s">
        <v>2457</v>
      </c>
      <c r="K111">
        <v>122</v>
      </c>
      <c r="L111" s="73">
        <v>47.241104224819999</v>
      </c>
      <c r="M111">
        <v>122</v>
      </c>
      <c r="N111">
        <v>1</v>
      </c>
      <c r="O111" s="73">
        <v>51.527083301988</v>
      </c>
      <c r="P111">
        <v>122</v>
      </c>
      <c r="Q111">
        <v>1</v>
      </c>
      <c r="R111">
        <v>120</v>
      </c>
      <c r="S111">
        <v>0.9956006677807</v>
      </c>
      <c r="T111">
        <v>44.6920237084055</v>
      </c>
      <c r="U111">
        <v>0.97853760839496795</v>
      </c>
      <c r="V111">
        <v>122</v>
      </c>
      <c r="W111">
        <v>0</v>
      </c>
      <c r="X111">
        <v>0</v>
      </c>
      <c r="Y111">
        <v>122</v>
      </c>
      <c r="Z111">
        <v>1</v>
      </c>
      <c r="AA111">
        <v>6.7168663512304096</v>
      </c>
      <c r="AB111">
        <v>98</v>
      </c>
      <c r="AC111">
        <v>0.84790413534539599</v>
      </c>
      <c r="AD111">
        <v>24</v>
      </c>
      <c r="AE111">
        <v>0.15209586465460301</v>
      </c>
      <c r="AF111">
        <v>0</v>
      </c>
      <c r="AG111">
        <v>0</v>
      </c>
      <c r="AH111">
        <v>1.4803287608590999E-4</v>
      </c>
      <c r="AI111">
        <v>3</v>
      </c>
      <c r="AJ111" s="73">
        <v>44.673834864602902</v>
      </c>
      <c r="AK111">
        <v>122</v>
      </c>
      <c r="AL111">
        <v>1</v>
      </c>
      <c r="AM111">
        <v>0</v>
      </c>
      <c r="AN111">
        <v>0</v>
      </c>
      <c r="AO111">
        <v>0</v>
      </c>
      <c r="AP111">
        <v>0</v>
      </c>
      <c r="AQ111">
        <v>122</v>
      </c>
      <c r="AR111">
        <v>1</v>
      </c>
      <c r="AS111">
        <v>0</v>
      </c>
      <c r="AT111">
        <v>0</v>
      </c>
      <c r="AU111">
        <v>0</v>
      </c>
      <c r="AV111">
        <v>0</v>
      </c>
      <c r="AW111">
        <v>122</v>
      </c>
      <c r="AX111">
        <v>1</v>
      </c>
      <c r="AY111" s="73">
        <v>48.355165166020903</v>
      </c>
      <c r="AZ111">
        <v>122</v>
      </c>
      <c r="BA111">
        <v>1</v>
      </c>
      <c r="BB111">
        <v>122</v>
      </c>
      <c r="BC111">
        <v>1</v>
      </c>
      <c r="BD111">
        <v>0</v>
      </c>
      <c r="BE111">
        <v>0</v>
      </c>
      <c r="BF111">
        <v>47.241104224819999</v>
      </c>
      <c r="BG111">
        <v>51.527083301988</v>
      </c>
      <c r="BH111">
        <v>48.355165166020903</v>
      </c>
      <c r="BI111">
        <v>44.673834864602902</v>
      </c>
    </row>
    <row r="112" spans="1:61" x14ac:dyDescent="0.25">
      <c r="A112" s="10" t="str">
        <f>VLOOKUP(D112,'Index-Relations'!E:F,2,FALSE)</f>
        <v>BM</v>
      </c>
      <c r="B112" t="s">
        <v>3450</v>
      </c>
      <c r="C112" s="53" t="s">
        <v>2761</v>
      </c>
      <c r="D112" s="59" t="s">
        <v>3247</v>
      </c>
      <c r="E112" s="59" t="s">
        <v>3564</v>
      </c>
      <c r="F112" t="s">
        <v>63</v>
      </c>
      <c r="G112" t="s">
        <v>60</v>
      </c>
      <c r="H112" t="s">
        <v>64</v>
      </c>
      <c r="I112" s="52">
        <v>45628</v>
      </c>
      <c r="J112" t="s">
        <v>2457</v>
      </c>
      <c r="K112">
        <v>121</v>
      </c>
      <c r="L112" s="73">
        <v>47.362847488543899</v>
      </c>
      <c r="M112">
        <v>121</v>
      </c>
      <c r="N112">
        <v>1</v>
      </c>
      <c r="O112" s="73">
        <v>51.606034314947003</v>
      </c>
      <c r="P112">
        <v>121</v>
      </c>
      <c r="Q112">
        <v>1</v>
      </c>
      <c r="R112">
        <v>119</v>
      </c>
      <c r="S112">
        <v>0.99597781698718602</v>
      </c>
      <c r="T112">
        <v>44.643376298155701</v>
      </c>
      <c r="U112">
        <v>0.97995290062685103</v>
      </c>
      <c r="V112">
        <v>121</v>
      </c>
      <c r="W112">
        <v>0</v>
      </c>
      <c r="X112">
        <v>0</v>
      </c>
      <c r="Y112">
        <v>121</v>
      </c>
      <c r="Z112">
        <v>0.999999999999999</v>
      </c>
      <c r="AA112">
        <v>6.25764328694257</v>
      </c>
      <c r="AB112">
        <v>100</v>
      </c>
      <c r="AC112">
        <v>0.86399863818260503</v>
      </c>
      <c r="AD112">
        <v>21</v>
      </c>
      <c r="AE112">
        <v>0.136001361817394</v>
      </c>
      <c r="AF112">
        <v>0</v>
      </c>
      <c r="AG112">
        <v>0</v>
      </c>
      <c r="AH112">
        <v>6.2103542290269003E-5</v>
      </c>
      <c r="AI112">
        <v>2</v>
      </c>
      <c r="AJ112" s="73">
        <v>44.759671861603998</v>
      </c>
      <c r="AK112">
        <v>121</v>
      </c>
      <c r="AL112">
        <v>1</v>
      </c>
      <c r="AM112">
        <v>0</v>
      </c>
      <c r="AN112">
        <v>0</v>
      </c>
      <c r="AO112">
        <v>0</v>
      </c>
      <c r="AP112">
        <v>0</v>
      </c>
      <c r="AQ112">
        <v>121</v>
      </c>
      <c r="AR112">
        <v>0.999999999999999</v>
      </c>
      <c r="AS112">
        <v>0</v>
      </c>
      <c r="AT112">
        <v>0</v>
      </c>
      <c r="AU112">
        <v>0</v>
      </c>
      <c r="AV112">
        <v>0</v>
      </c>
      <c r="AW112">
        <v>121</v>
      </c>
      <c r="AX112">
        <v>0.999999999999999</v>
      </c>
      <c r="AY112" s="73">
        <v>48.574023548061902</v>
      </c>
      <c r="AZ112">
        <v>121</v>
      </c>
      <c r="BA112">
        <v>1</v>
      </c>
      <c r="BB112">
        <v>121</v>
      </c>
      <c r="BC112">
        <v>0.999999999999999</v>
      </c>
      <c r="BD112">
        <v>0</v>
      </c>
      <c r="BE112">
        <v>0</v>
      </c>
      <c r="BF112">
        <v>47.362847488543899</v>
      </c>
      <c r="BG112">
        <v>51.606034314947003</v>
      </c>
      <c r="BH112">
        <v>48.574023548061902</v>
      </c>
      <c r="BI112">
        <v>44.759671861603998</v>
      </c>
    </row>
    <row r="113" spans="1:61" x14ac:dyDescent="0.25">
      <c r="A113" s="10" t="str">
        <f>VLOOKUP(D113,'Index-Relations'!E:F,2,FALSE)</f>
        <v>BM</v>
      </c>
      <c r="B113" t="s">
        <v>3450</v>
      </c>
      <c r="C113" s="53" t="s">
        <v>2762</v>
      </c>
      <c r="D113" s="59" t="s">
        <v>3247</v>
      </c>
      <c r="E113" s="59" t="s">
        <v>3565</v>
      </c>
      <c r="F113" t="s">
        <v>63</v>
      </c>
      <c r="G113" t="s">
        <v>60</v>
      </c>
      <c r="H113" t="s">
        <v>64</v>
      </c>
      <c r="I113" s="52">
        <v>45597</v>
      </c>
      <c r="J113" t="s">
        <v>2457</v>
      </c>
      <c r="K113">
        <v>121</v>
      </c>
      <c r="L113" s="73">
        <v>47.535430148772001</v>
      </c>
      <c r="M113">
        <v>121</v>
      </c>
      <c r="N113">
        <v>1</v>
      </c>
      <c r="O113" s="73">
        <v>51.777749880965999</v>
      </c>
      <c r="P113">
        <v>121</v>
      </c>
      <c r="Q113">
        <v>1</v>
      </c>
      <c r="R113">
        <v>119</v>
      </c>
      <c r="S113">
        <v>0.99581759939730996</v>
      </c>
      <c r="T113">
        <v>44.6040652506763</v>
      </c>
      <c r="U113">
        <v>0.97985579338685502</v>
      </c>
      <c r="V113">
        <v>121</v>
      </c>
      <c r="W113">
        <v>0</v>
      </c>
      <c r="X113">
        <v>0</v>
      </c>
      <c r="Y113">
        <v>121</v>
      </c>
      <c r="Z113">
        <v>0.999999999999999</v>
      </c>
      <c r="AA113">
        <v>6.1616471277756801</v>
      </c>
      <c r="AB113">
        <v>99</v>
      </c>
      <c r="AC113">
        <v>0.85944717624563605</v>
      </c>
      <c r="AD113">
        <v>22</v>
      </c>
      <c r="AE113">
        <v>0.14055282375436201</v>
      </c>
      <c r="AF113">
        <v>0</v>
      </c>
      <c r="AG113">
        <v>2.2204E-16</v>
      </c>
      <c r="AH113">
        <v>6.24236983012622E-5</v>
      </c>
      <c r="AI113">
        <v>2</v>
      </c>
      <c r="AJ113" s="73">
        <v>44.912409267070899</v>
      </c>
      <c r="AK113">
        <v>121</v>
      </c>
      <c r="AL113">
        <v>1</v>
      </c>
      <c r="AM113">
        <v>0</v>
      </c>
      <c r="AN113">
        <v>0</v>
      </c>
      <c r="AO113">
        <v>0</v>
      </c>
      <c r="AP113">
        <v>0</v>
      </c>
      <c r="AQ113">
        <v>121</v>
      </c>
      <c r="AR113">
        <v>1</v>
      </c>
      <c r="AS113">
        <v>0</v>
      </c>
      <c r="AT113">
        <v>0</v>
      </c>
      <c r="AU113">
        <v>0</v>
      </c>
      <c r="AV113">
        <v>0</v>
      </c>
      <c r="AW113">
        <v>121</v>
      </c>
      <c r="AX113">
        <v>0.999999999999999</v>
      </c>
      <c r="AY113" s="73">
        <v>48.727206857791998</v>
      </c>
      <c r="AZ113">
        <v>121</v>
      </c>
      <c r="BA113">
        <v>1</v>
      </c>
      <c r="BB113">
        <v>121</v>
      </c>
      <c r="BC113">
        <v>1</v>
      </c>
      <c r="BD113">
        <v>0</v>
      </c>
      <c r="BE113">
        <v>0</v>
      </c>
      <c r="BF113">
        <v>47.535430148772001</v>
      </c>
      <c r="BG113">
        <v>51.777749880965999</v>
      </c>
      <c r="BH113">
        <v>48.727206857791998</v>
      </c>
      <c r="BI113">
        <v>44.912409267070899</v>
      </c>
    </row>
    <row r="114" spans="1:61" x14ac:dyDescent="0.25">
      <c r="A114" s="10" t="str">
        <f>VLOOKUP(D114,'Index-Relations'!E:F,2,FALSE)</f>
        <v>BM</v>
      </c>
      <c r="B114" t="s">
        <v>3450</v>
      </c>
      <c r="C114" s="53" t="s">
        <v>2763</v>
      </c>
      <c r="D114" s="59" t="s">
        <v>3247</v>
      </c>
      <c r="E114" s="59" t="s">
        <v>3566</v>
      </c>
      <c r="F114" t="s">
        <v>63</v>
      </c>
      <c r="G114" t="s">
        <v>60</v>
      </c>
      <c r="H114" t="s">
        <v>64</v>
      </c>
      <c r="I114" s="52">
        <v>45566</v>
      </c>
      <c r="J114" t="s">
        <v>2457</v>
      </c>
      <c r="K114">
        <v>121</v>
      </c>
      <c r="L114" s="73">
        <v>47.677082069264998</v>
      </c>
      <c r="M114">
        <v>121</v>
      </c>
      <c r="N114">
        <v>1</v>
      </c>
      <c r="O114" s="73">
        <v>51.904905603932903</v>
      </c>
      <c r="P114">
        <v>121</v>
      </c>
      <c r="Q114">
        <v>1</v>
      </c>
      <c r="R114">
        <v>119</v>
      </c>
      <c r="S114">
        <v>0.99595641451453998</v>
      </c>
      <c r="T114">
        <v>44.561974127127101</v>
      </c>
      <c r="U114">
        <v>0.98026571434204102</v>
      </c>
      <c r="V114">
        <v>121</v>
      </c>
      <c r="W114">
        <v>0</v>
      </c>
      <c r="X114">
        <v>0</v>
      </c>
      <c r="Y114">
        <v>121</v>
      </c>
      <c r="Z114">
        <v>0.999999999999999</v>
      </c>
      <c r="AA114">
        <v>5.7924010723419803</v>
      </c>
      <c r="AB114">
        <v>97</v>
      </c>
      <c r="AC114">
        <v>0.847901985578149</v>
      </c>
      <c r="AD114">
        <v>24</v>
      </c>
      <c r="AE114">
        <v>0.15209801442185</v>
      </c>
      <c r="AF114">
        <v>0</v>
      </c>
      <c r="AG114">
        <v>5.5510000000000001E-17</v>
      </c>
      <c r="AH114">
        <v>6.1882929700249797E-5</v>
      </c>
      <c r="AI114">
        <v>2</v>
      </c>
      <c r="AJ114" s="73">
        <v>44.953023410259</v>
      </c>
      <c r="AK114">
        <v>121</v>
      </c>
      <c r="AL114">
        <v>1</v>
      </c>
      <c r="AM114">
        <v>0</v>
      </c>
      <c r="AN114">
        <v>0</v>
      </c>
      <c r="AO114">
        <v>0</v>
      </c>
      <c r="AP114">
        <v>0</v>
      </c>
      <c r="AQ114">
        <v>121</v>
      </c>
      <c r="AR114">
        <v>1</v>
      </c>
      <c r="AS114">
        <v>0</v>
      </c>
      <c r="AT114">
        <v>0</v>
      </c>
      <c r="AU114">
        <v>0</v>
      </c>
      <c r="AV114">
        <v>0</v>
      </c>
      <c r="AW114">
        <v>121</v>
      </c>
      <c r="AX114">
        <v>0.999999999999999</v>
      </c>
      <c r="AY114" s="73">
        <v>49.002578045186901</v>
      </c>
      <c r="AZ114">
        <v>121</v>
      </c>
      <c r="BA114">
        <v>1</v>
      </c>
      <c r="BB114">
        <v>121</v>
      </c>
      <c r="BC114">
        <v>1</v>
      </c>
      <c r="BD114">
        <v>0</v>
      </c>
      <c r="BE114">
        <v>0</v>
      </c>
      <c r="BF114">
        <v>47.677082069264998</v>
      </c>
      <c r="BG114">
        <v>51.904905603932903</v>
      </c>
      <c r="BH114">
        <v>49.002578045186901</v>
      </c>
      <c r="BI114">
        <v>44.953023410259</v>
      </c>
    </row>
    <row r="115" spans="1:61" x14ac:dyDescent="0.25">
      <c r="A115" s="10" t="str">
        <f>VLOOKUP(D115,'Index-Relations'!E:F,2,FALSE)</f>
        <v>BM</v>
      </c>
      <c r="B115" t="s">
        <v>3450</v>
      </c>
      <c r="C115" s="53" t="s">
        <v>2764</v>
      </c>
      <c r="D115" s="59" t="s">
        <v>3247</v>
      </c>
      <c r="E115" s="59" t="s">
        <v>3567</v>
      </c>
      <c r="F115" t="s">
        <v>63</v>
      </c>
      <c r="G115" t="s">
        <v>60</v>
      </c>
      <c r="H115" t="s">
        <v>64</v>
      </c>
      <c r="I115" s="52">
        <v>45537</v>
      </c>
      <c r="J115" t="s">
        <v>2457</v>
      </c>
      <c r="K115">
        <v>124</v>
      </c>
      <c r="L115" s="73">
        <v>47.445943441917997</v>
      </c>
      <c r="M115">
        <v>124</v>
      </c>
      <c r="N115">
        <v>1</v>
      </c>
      <c r="O115" s="73">
        <v>51.722759864464997</v>
      </c>
      <c r="P115">
        <v>124</v>
      </c>
      <c r="Q115">
        <v>1</v>
      </c>
      <c r="R115">
        <v>122</v>
      </c>
      <c r="S115">
        <v>0.99558197682356997</v>
      </c>
      <c r="T115">
        <v>44.452605242019601</v>
      </c>
      <c r="U115">
        <v>0.990811294915243</v>
      </c>
      <c r="V115">
        <v>124</v>
      </c>
      <c r="W115">
        <v>0</v>
      </c>
      <c r="X115">
        <v>0</v>
      </c>
      <c r="Y115">
        <v>124</v>
      </c>
      <c r="Z115">
        <v>1</v>
      </c>
      <c r="AA115">
        <v>5.9149503870058799</v>
      </c>
      <c r="AB115">
        <v>102</v>
      </c>
      <c r="AC115">
        <v>0.87393851967529601</v>
      </c>
      <c r="AD115">
        <v>24</v>
      </c>
      <c r="AE115">
        <v>0.137781135034686</v>
      </c>
      <c r="AF115">
        <v>-2</v>
      </c>
      <c r="AG115">
        <v>0</v>
      </c>
      <c r="AH115">
        <v>5.9790015471681203E-5</v>
      </c>
      <c r="AI115">
        <v>2</v>
      </c>
      <c r="AJ115" s="73">
        <v>44.778811178635998</v>
      </c>
      <c r="AK115">
        <v>124</v>
      </c>
      <c r="AL115">
        <v>1</v>
      </c>
      <c r="AM115">
        <v>0</v>
      </c>
      <c r="AN115">
        <v>0</v>
      </c>
      <c r="AO115">
        <v>0</v>
      </c>
      <c r="AP115">
        <v>0</v>
      </c>
      <c r="AQ115">
        <v>124</v>
      </c>
      <c r="AR115">
        <v>1</v>
      </c>
      <c r="AS115">
        <v>0</v>
      </c>
      <c r="AT115">
        <v>0</v>
      </c>
      <c r="AU115">
        <v>0</v>
      </c>
      <c r="AV115">
        <v>0</v>
      </c>
      <c r="AW115">
        <v>124</v>
      </c>
      <c r="AX115">
        <v>1</v>
      </c>
      <c r="AY115" s="73">
        <v>48.641500695630903</v>
      </c>
      <c r="AZ115">
        <v>124</v>
      </c>
      <c r="BA115">
        <v>1</v>
      </c>
      <c r="BB115">
        <v>124</v>
      </c>
      <c r="BC115">
        <v>1</v>
      </c>
      <c r="BD115">
        <v>0</v>
      </c>
      <c r="BE115">
        <v>0</v>
      </c>
      <c r="BF115">
        <v>47.445943441917997</v>
      </c>
      <c r="BG115">
        <v>51.722759864464997</v>
      </c>
      <c r="BH115">
        <v>48.641500695630903</v>
      </c>
      <c r="BI115">
        <v>44.778811178635998</v>
      </c>
    </row>
    <row r="116" spans="1:61" x14ac:dyDescent="0.25">
      <c r="A116" s="10" t="str">
        <f>VLOOKUP(D116,'Index-Relations'!E:F,2,FALSE)</f>
        <v>BM</v>
      </c>
      <c r="B116" t="s">
        <v>3450</v>
      </c>
      <c r="C116" s="53" t="s">
        <v>3350</v>
      </c>
      <c r="D116" s="59" t="s">
        <v>3247</v>
      </c>
      <c r="E116" s="59" t="s">
        <v>3568</v>
      </c>
      <c r="F116" t="s">
        <v>63</v>
      </c>
      <c r="G116" t="s">
        <v>60</v>
      </c>
      <c r="H116" t="s">
        <v>64</v>
      </c>
      <c r="I116" s="52">
        <v>45505</v>
      </c>
      <c r="J116" t="s">
        <v>2457</v>
      </c>
      <c r="K116">
        <v>124</v>
      </c>
      <c r="L116" s="73">
        <v>47.546019832631004</v>
      </c>
      <c r="M116">
        <v>124</v>
      </c>
      <c r="N116">
        <v>1</v>
      </c>
      <c r="O116" s="73">
        <v>51.794430082155998</v>
      </c>
      <c r="P116">
        <v>124</v>
      </c>
      <c r="Q116">
        <v>1</v>
      </c>
      <c r="R116">
        <v>122</v>
      </c>
      <c r="S116">
        <v>0.99573351355697803</v>
      </c>
      <c r="T116">
        <v>44.414936959857997</v>
      </c>
      <c r="U116">
        <v>0.98465824552704795</v>
      </c>
      <c r="V116">
        <v>124</v>
      </c>
      <c r="W116">
        <v>0</v>
      </c>
      <c r="X116">
        <v>0</v>
      </c>
      <c r="Y116">
        <v>124</v>
      </c>
      <c r="Z116">
        <v>1</v>
      </c>
      <c r="AA116">
        <v>5.7632239151699798</v>
      </c>
      <c r="AB116">
        <v>99</v>
      </c>
      <c r="AC116">
        <v>0.85389499065849594</v>
      </c>
      <c r="AD116">
        <v>25</v>
      </c>
      <c r="AE116">
        <v>0.146105009341503</v>
      </c>
      <c r="AF116">
        <v>0</v>
      </c>
      <c r="AG116">
        <v>2.2204E-16</v>
      </c>
      <c r="AH116">
        <v>6.2174615480942597E-5</v>
      </c>
      <c r="AI116">
        <v>2</v>
      </c>
      <c r="AJ116" s="73">
        <v>44.862756357050898</v>
      </c>
      <c r="AK116">
        <v>124</v>
      </c>
      <c r="AL116">
        <v>1</v>
      </c>
      <c r="AM116">
        <v>0</v>
      </c>
      <c r="AN116">
        <v>0</v>
      </c>
      <c r="AO116">
        <v>0</v>
      </c>
      <c r="AP116">
        <v>0</v>
      </c>
      <c r="AQ116">
        <v>124</v>
      </c>
      <c r="AR116">
        <v>0.999999999999999</v>
      </c>
      <c r="AS116">
        <v>0</v>
      </c>
      <c r="AT116">
        <v>0</v>
      </c>
      <c r="AU116">
        <v>0</v>
      </c>
      <c r="AV116">
        <v>0</v>
      </c>
      <c r="AW116">
        <v>124</v>
      </c>
      <c r="AX116">
        <v>0.999999999999999</v>
      </c>
      <c r="AY116" s="73">
        <v>48.713591119843898</v>
      </c>
      <c r="AZ116">
        <v>124</v>
      </c>
      <c r="BA116">
        <v>1</v>
      </c>
      <c r="BB116">
        <v>124</v>
      </c>
      <c r="BC116">
        <v>0.999999999999999</v>
      </c>
      <c r="BD116">
        <v>0</v>
      </c>
      <c r="BE116">
        <v>0</v>
      </c>
      <c r="BF116">
        <v>47.546019832631004</v>
      </c>
      <c r="BG116">
        <v>51.794430082155998</v>
      </c>
      <c r="BH116">
        <v>48.713591119843898</v>
      </c>
      <c r="BI116">
        <v>44.862756357050898</v>
      </c>
    </row>
    <row r="117" spans="1:61" x14ac:dyDescent="0.25">
      <c r="A117" s="10" t="str">
        <f>VLOOKUP(D117,'Index-Relations'!E:F,2,FALSE)</f>
        <v>BM</v>
      </c>
      <c r="B117" t="s">
        <v>3450</v>
      </c>
      <c r="C117" s="53" t="s">
        <v>2765</v>
      </c>
      <c r="D117" s="59" t="s">
        <v>3247</v>
      </c>
      <c r="E117" s="59" t="s">
        <v>3569</v>
      </c>
      <c r="F117" t="s">
        <v>63</v>
      </c>
      <c r="G117" t="s">
        <v>60</v>
      </c>
      <c r="H117" t="s">
        <v>64</v>
      </c>
      <c r="I117" s="52">
        <v>45474</v>
      </c>
      <c r="J117" t="s">
        <v>2457</v>
      </c>
      <c r="K117">
        <v>124</v>
      </c>
      <c r="L117" s="73">
        <v>47.666814925299903</v>
      </c>
      <c r="M117">
        <v>124</v>
      </c>
      <c r="N117">
        <v>1</v>
      </c>
      <c r="O117" s="73">
        <v>51.940905222940003</v>
      </c>
      <c r="P117">
        <v>124</v>
      </c>
      <c r="Q117">
        <v>1</v>
      </c>
      <c r="R117">
        <v>122</v>
      </c>
      <c r="S117">
        <v>0.99544892417417696</v>
      </c>
      <c r="T117">
        <v>44.3804593970616</v>
      </c>
      <c r="U117">
        <v>0.98520109713640602</v>
      </c>
      <c r="V117">
        <v>124</v>
      </c>
      <c r="W117">
        <v>0</v>
      </c>
      <c r="X117">
        <v>0</v>
      </c>
      <c r="Y117">
        <v>124</v>
      </c>
      <c r="Z117">
        <v>0.999999999999999</v>
      </c>
      <c r="AA117">
        <v>6.127346490031</v>
      </c>
      <c r="AB117">
        <v>99</v>
      </c>
      <c r="AC117">
        <v>0.86091397099959799</v>
      </c>
      <c r="AD117">
        <v>25</v>
      </c>
      <c r="AE117">
        <v>0.13908602900040101</v>
      </c>
      <c r="AF117">
        <v>0</v>
      </c>
      <c r="AG117">
        <v>1.9429E-16</v>
      </c>
      <c r="AH117">
        <v>6.1375585308869E-5</v>
      </c>
      <c r="AI117">
        <v>2</v>
      </c>
      <c r="AJ117" s="73">
        <v>44.908654921072902</v>
      </c>
      <c r="AK117">
        <v>124</v>
      </c>
      <c r="AL117">
        <v>1</v>
      </c>
      <c r="AM117">
        <v>0</v>
      </c>
      <c r="AN117">
        <v>0</v>
      </c>
      <c r="AO117">
        <v>0</v>
      </c>
      <c r="AP117">
        <v>0</v>
      </c>
      <c r="AQ117">
        <v>124</v>
      </c>
      <c r="AR117">
        <v>0.999999999999999</v>
      </c>
      <c r="AS117">
        <v>0</v>
      </c>
      <c r="AT117">
        <v>0</v>
      </c>
      <c r="AU117">
        <v>0</v>
      </c>
      <c r="AV117">
        <v>0</v>
      </c>
      <c r="AW117">
        <v>124</v>
      </c>
      <c r="AX117">
        <v>1</v>
      </c>
      <c r="AY117" s="73">
        <v>48.8414762051219</v>
      </c>
      <c r="AZ117">
        <v>124</v>
      </c>
      <c r="BA117">
        <v>1</v>
      </c>
      <c r="BB117">
        <v>124</v>
      </c>
      <c r="BC117">
        <v>0.999999999999999</v>
      </c>
      <c r="BD117">
        <v>0</v>
      </c>
      <c r="BE117">
        <v>0</v>
      </c>
      <c r="BF117">
        <v>47.666814925299903</v>
      </c>
      <c r="BG117">
        <v>51.940905222940003</v>
      </c>
      <c r="BH117">
        <v>48.8414762051219</v>
      </c>
      <c r="BI117">
        <v>44.908654921072902</v>
      </c>
    </row>
    <row r="118" spans="1:61" x14ac:dyDescent="0.25">
      <c r="A118" s="10" t="str">
        <f>VLOOKUP(D118,'Index-Relations'!E:F,2,FALSE)</f>
        <v>BM</v>
      </c>
      <c r="B118" t="s">
        <v>3450</v>
      </c>
      <c r="C118" s="53" t="s">
        <v>2766</v>
      </c>
      <c r="D118" s="59" t="s">
        <v>3247</v>
      </c>
      <c r="E118" s="59" t="s">
        <v>3570</v>
      </c>
      <c r="F118" t="s">
        <v>63</v>
      </c>
      <c r="G118" t="s">
        <v>60</v>
      </c>
      <c r="H118" t="s">
        <v>64</v>
      </c>
      <c r="I118" s="52">
        <v>45446</v>
      </c>
      <c r="J118" t="s">
        <v>2457</v>
      </c>
      <c r="K118">
        <v>123</v>
      </c>
      <c r="L118" s="73">
        <v>48.366900917259997</v>
      </c>
      <c r="M118">
        <v>123</v>
      </c>
      <c r="N118">
        <v>1</v>
      </c>
      <c r="O118" s="73">
        <v>52.392951080879897</v>
      </c>
      <c r="P118">
        <v>123</v>
      </c>
      <c r="Q118">
        <v>1</v>
      </c>
      <c r="R118">
        <v>121</v>
      </c>
      <c r="S118">
        <v>0.99542998451753495</v>
      </c>
      <c r="T118">
        <v>44.707562993659401</v>
      </c>
      <c r="U118">
        <v>0.98555603640771205</v>
      </c>
      <c r="V118">
        <v>123</v>
      </c>
      <c r="W118">
        <v>0</v>
      </c>
      <c r="X118">
        <v>0</v>
      </c>
      <c r="Y118">
        <v>123</v>
      </c>
      <c r="Z118">
        <v>0.999999999999999</v>
      </c>
      <c r="AA118">
        <v>6.3309196872560802</v>
      </c>
      <c r="AB118">
        <v>101</v>
      </c>
      <c r="AC118">
        <v>0.87016533891846104</v>
      </c>
      <c r="AD118">
        <v>22</v>
      </c>
      <c r="AE118">
        <v>0.12983466108153799</v>
      </c>
      <c r="AF118">
        <v>0</v>
      </c>
      <c r="AG118">
        <v>0</v>
      </c>
      <c r="AH118">
        <v>6.0957364473826898E-5</v>
      </c>
      <c r="AI118">
        <v>2</v>
      </c>
      <c r="AJ118" s="73">
        <v>45.308460242817901</v>
      </c>
      <c r="AK118">
        <v>123</v>
      </c>
      <c r="AL118">
        <v>1</v>
      </c>
      <c r="AM118">
        <v>0</v>
      </c>
      <c r="AN118">
        <v>0</v>
      </c>
      <c r="AO118">
        <v>0</v>
      </c>
      <c r="AP118">
        <v>0</v>
      </c>
      <c r="AQ118">
        <v>123</v>
      </c>
      <c r="AR118">
        <v>0.999999999999999</v>
      </c>
      <c r="AS118">
        <v>0</v>
      </c>
      <c r="AT118">
        <v>0</v>
      </c>
      <c r="AU118">
        <v>0</v>
      </c>
      <c r="AV118">
        <v>0</v>
      </c>
      <c r="AW118">
        <v>123</v>
      </c>
      <c r="AX118">
        <v>0.999999999999999</v>
      </c>
      <c r="AY118" s="73">
        <v>50.080736426008997</v>
      </c>
      <c r="AZ118">
        <v>123</v>
      </c>
      <c r="BA118">
        <v>1</v>
      </c>
      <c r="BB118">
        <v>123</v>
      </c>
      <c r="BC118">
        <v>0.999999999999999</v>
      </c>
      <c r="BD118">
        <v>0</v>
      </c>
      <c r="BE118">
        <v>0</v>
      </c>
      <c r="BF118">
        <v>48.366900917259997</v>
      </c>
      <c r="BG118">
        <v>52.392951080879897</v>
      </c>
      <c r="BH118">
        <v>50.080736426008997</v>
      </c>
      <c r="BI118">
        <v>45.308460242817901</v>
      </c>
    </row>
    <row r="119" spans="1:61" x14ac:dyDescent="0.25">
      <c r="A119" s="10" t="str">
        <f>VLOOKUP(D119,'Index-Relations'!E:F,2,FALSE)</f>
        <v>BM</v>
      </c>
      <c r="B119" t="s">
        <v>3450</v>
      </c>
      <c r="C119" s="53" t="s">
        <v>2767</v>
      </c>
      <c r="D119" s="59" t="s">
        <v>3247</v>
      </c>
      <c r="E119" s="59" t="s">
        <v>3571</v>
      </c>
      <c r="F119" t="s">
        <v>63</v>
      </c>
      <c r="G119" t="s">
        <v>60</v>
      </c>
      <c r="H119" t="s">
        <v>64</v>
      </c>
      <c r="I119" s="52">
        <v>45413</v>
      </c>
      <c r="J119" t="s">
        <v>2457</v>
      </c>
      <c r="K119">
        <v>123</v>
      </c>
      <c r="L119" s="73">
        <v>48.2919140628779</v>
      </c>
      <c r="M119">
        <v>123</v>
      </c>
      <c r="N119">
        <v>1</v>
      </c>
      <c r="O119" s="73">
        <v>52.361513886230902</v>
      </c>
      <c r="P119">
        <v>123</v>
      </c>
      <c r="Q119">
        <v>1</v>
      </c>
      <c r="R119">
        <v>121</v>
      </c>
      <c r="S119">
        <v>0.99480060687961902</v>
      </c>
      <c r="T119">
        <v>44.787057639611596</v>
      </c>
      <c r="U119">
        <v>0.98548318452448402</v>
      </c>
      <c r="V119">
        <v>123</v>
      </c>
      <c r="W119">
        <v>0</v>
      </c>
      <c r="X119">
        <v>0</v>
      </c>
      <c r="Y119">
        <v>123</v>
      </c>
      <c r="Z119">
        <v>1</v>
      </c>
      <c r="AA119">
        <v>6.4067568616693897</v>
      </c>
      <c r="AB119">
        <v>101</v>
      </c>
      <c r="AC119">
        <v>0.87225113572859703</v>
      </c>
      <c r="AD119">
        <v>22</v>
      </c>
      <c r="AE119">
        <v>0.127748864271402</v>
      </c>
      <c r="AF119">
        <v>0</v>
      </c>
      <c r="AG119">
        <v>1.6652999999999999E-16</v>
      </c>
      <c r="AH119">
        <v>5.7836737926675101E-5</v>
      </c>
      <c r="AI119">
        <v>2</v>
      </c>
      <c r="AJ119" s="73">
        <v>45.474297022955902</v>
      </c>
      <c r="AK119">
        <v>123</v>
      </c>
      <c r="AL119">
        <v>1</v>
      </c>
      <c r="AM119">
        <v>0</v>
      </c>
      <c r="AN119">
        <v>0</v>
      </c>
      <c r="AO119">
        <v>0</v>
      </c>
      <c r="AP119">
        <v>0</v>
      </c>
      <c r="AQ119">
        <v>123</v>
      </c>
      <c r="AR119">
        <v>1</v>
      </c>
      <c r="AS119">
        <v>0</v>
      </c>
      <c r="AT119">
        <v>0</v>
      </c>
      <c r="AU119">
        <v>0</v>
      </c>
      <c r="AV119">
        <v>0</v>
      </c>
      <c r="AW119">
        <v>123</v>
      </c>
      <c r="AX119">
        <v>1</v>
      </c>
      <c r="AY119" s="73">
        <v>49.707176566858998</v>
      </c>
      <c r="AZ119">
        <v>123</v>
      </c>
      <c r="BA119">
        <v>1</v>
      </c>
      <c r="BB119">
        <v>123</v>
      </c>
      <c r="BC119">
        <v>1</v>
      </c>
      <c r="BD119">
        <v>0</v>
      </c>
      <c r="BE119">
        <v>0</v>
      </c>
      <c r="BF119">
        <v>48.2919140628779</v>
      </c>
      <c r="BG119">
        <v>52.361513886230902</v>
      </c>
      <c r="BH119">
        <v>49.707176566858998</v>
      </c>
      <c r="BI119">
        <v>45.474297022955902</v>
      </c>
    </row>
    <row r="120" spans="1:61" x14ac:dyDescent="0.25">
      <c r="A120" s="10" t="str">
        <f>VLOOKUP(D120,'Index-Relations'!E:F,2,FALSE)</f>
        <v>BM</v>
      </c>
      <c r="B120" t="s">
        <v>3450</v>
      </c>
      <c r="C120" s="53" t="s">
        <v>2768</v>
      </c>
      <c r="D120" s="59" t="s">
        <v>3247</v>
      </c>
      <c r="E120" s="59" t="s">
        <v>3572</v>
      </c>
      <c r="F120" t="s">
        <v>63</v>
      </c>
      <c r="G120" t="s">
        <v>60</v>
      </c>
      <c r="H120" t="s">
        <v>64</v>
      </c>
      <c r="I120" s="52">
        <v>45383</v>
      </c>
      <c r="J120" t="s">
        <v>2457</v>
      </c>
      <c r="K120">
        <v>123</v>
      </c>
      <c r="L120">
        <v>50.137107387412101</v>
      </c>
      <c r="M120">
        <v>123</v>
      </c>
      <c r="N120">
        <v>1</v>
      </c>
      <c r="O120">
        <v>54.069379952977798</v>
      </c>
      <c r="P120">
        <v>123</v>
      </c>
      <c r="Q120">
        <v>1</v>
      </c>
      <c r="R120">
        <v>121</v>
      </c>
      <c r="S120">
        <v>0.99464522177435</v>
      </c>
      <c r="T120">
        <v>44.736867150480101</v>
      </c>
      <c r="U120">
        <v>0.98541930854563597</v>
      </c>
      <c r="V120">
        <v>123</v>
      </c>
      <c r="W120">
        <v>0</v>
      </c>
      <c r="X120">
        <v>0</v>
      </c>
      <c r="Y120">
        <v>123</v>
      </c>
      <c r="Z120">
        <v>0.999999999999999</v>
      </c>
      <c r="AA120">
        <v>6.25875633073455</v>
      </c>
      <c r="AB120">
        <v>101</v>
      </c>
      <c r="AC120">
        <v>0.87028276177115704</v>
      </c>
      <c r="AD120">
        <v>22</v>
      </c>
      <c r="AE120">
        <v>0.12971723822884201</v>
      </c>
      <c r="AF120">
        <v>0</v>
      </c>
      <c r="AG120">
        <v>3.0530999999999998E-16</v>
      </c>
      <c r="AH120">
        <v>5.7718877751838002E-5</v>
      </c>
      <c r="AI120">
        <v>2</v>
      </c>
      <c r="AJ120">
        <v>46.133411714499502</v>
      </c>
      <c r="AK120">
        <v>123</v>
      </c>
      <c r="AL120">
        <v>1</v>
      </c>
      <c r="AM120">
        <v>0</v>
      </c>
      <c r="AN120">
        <v>0</v>
      </c>
      <c r="AO120">
        <v>0</v>
      </c>
      <c r="AP120">
        <v>0</v>
      </c>
      <c r="AQ120">
        <v>123</v>
      </c>
      <c r="AR120">
        <v>1</v>
      </c>
      <c r="AS120">
        <v>0</v>
      </c>
      <c r="AT120">
        <v>0</v>
      </c>
      <c r="AU120">
        <v>0</v>
      </c>
      <c r="AV120">
        <v>0</v>
      </c>
      <c r="AW120">
        <v>123</v>
      </c>
      <c r="AX120">
        <v>1</v>
      </c>
      <c r="AY120">
        <v>50.287270460972302</v>
      </c>
      <c r="AZ120">
        <v>123</v>
      </c>
      <c r="BA120">
        <v>1</v>
      </c>
      <c r="BB120">
        <v>123</v>
      </c>
      <c r="BC120">
        <v>1</v>
      </c>
      <c r="BD120">
        <v>0</v>
      </c>
      <c r="BE120">
        <v>0</v>
      </c>
      <c r="BF120">
        <v>48.398530267397</v>
      </c>
      <c r="BG120">
        <v>52.353789291189997</v>
      </c>
      <c r="BH120">
        <v>49.829723745597001</v>
      </c>
      <c r="BI120">
        <v>45.620575222184002</v>
      </c>
    </row>
    <row r="121" spans="1:61" x14ac:dyDescent="0.25">
      <c r="A121" s="10" t="str">
        <f>VLOOKUP(D121,'Index-Relations'!E:F,2,FALSE)</f>
        <v>BM</v>
      </c>
      <c r="B121" t="s">
        <v>3450</v>
      </c>
      <c r="C121" s="53" t="s">
        <v>2769</v>
      </c>
      <c r="D121" s="59" t="s">
        <v>3247</v>
      </c>
      <c r="E121" s="59" t="s">
        <v>3573</v>
      </c>
      <c r="F121" t="s">
        <v>63</v>
      </c>
      <c r="G121" t="s">
        <v>60</v>
      </c>
      <c r="H121" t="s">
        <v>64</v>
      </c>
      <c r="I121" s="52">
        <v>45352</v>
      </c>
      <c r="J121" t="s">
        <v>2457</v>
      </c>
      <c r="K121">
        <v>124</v>
      </c>
      <c r="L121">
        <v>49.980758307450898</v>
      </c>
      <c r="M121">
        <v>124</v>
      </c>
      <c r="N121">
        <v>1</v>
      </c>
      <c r="O121">
        <v>53.4467760476712</v>
      </c>
      <c r="P121">
        <v>124</v>
      </c>
      <c r="Q121">
        <v>1</v>
      </c>
      <c r="R121">
        <v>122</v>
      </c>
      <c r="S121">
        <v>0.99474004658961701</v>
      </c>
      <c r="T121">
        <v>44.913997849049899</v>
      </c>
      <c r="U121">
        <v>0.98475661093905598</v>
      </c>
      <c r="V121">
        <v>123</v>
      </c>
      <c r="W121">
        <v>0</v>
      </c>
      <c r="X121">
        <v>0</v>
      </c>
      <c r="Y121">
        <v>124</v>
      </c>
      <c r="Z121">
        <v>1</v>
      </c>
      <c r="AA121">
        <v>6.46405372549816</v>
      </c>
      <c r="AB121">
        <v>100</v>
      </c>
      <c r="AC121">
        <v>0.86319785209703404</v>
      </c>
      <c r="AD121">
        <v>24</v>
      </c>
      <c r="AE121">
        <v>0.13680214790296499</v>
      </c>
      <c r="AF121">
        <v>0</v>
      </c>
      <c r="AG121">
        <v>0</v>
      </c>
      <c r="AH121">
        <v>5.5096873657351998E-5</v>
      </c>
      <c r="AI121">
        <v>2</v>
      </c>
      <c r="AJ121">
        <v>46.500797559121501</v>
      </c>
      <c r="AK121">
        <v>124</v>
      </c>
      <c r="AL121">
        <v>1</v>
      </c>
      <c r="AM121">
        <v>0</v>
      </c>
      <c r="AN121">
        <v>0</v>
      </c>
      <c r="AO121">
        <v>0</v>
      </c>
      <c r="AP121">
        <v>0</v>
      </c>
      <c r="AQ121">
        <v>124</v>
      </c>
      <c r="AR121">
        <v>1</v>
      </c>
      <c r="AS121">
        <v>0</v>
      </c>
      <c r="AT121">
        <v>0</v>
      </c>
      <c r="AU121">
        <v>0</v>
      </c>
      <c r="AV121">
        <v>0</v>
      </c>
      <c r="AW121">
        <v>124</v>
      </c>
      <c r="AX121">
        <v>0.999999999999999</v>
      </c>
      <c r="AY121">
        <v>50.1321269312336</v>
      </c>
      <c r="AZ121">
        <v>124</v>
      </c>
      <c r="BA121">
        <v>1</v>
      </c>
      <c r="BB121">
        <v>124</v>
      </c>
      <c r="BC121">
        <v>1</v>
      </c>
      <c r="BD121">
        <v>0</v>
      </c>
      <c r="BE121">
        <v>0</v>
      </c>
      <c r="BF121">
        <v>48.192548074397003</v>
      </c>
      <c r="BG121">
        <v>51.769282000083898</v>
      </c>
      <c r="BH121">
        <v>49.6331131467199</v>
      </c>
      <c r="BI121">
        <v>45.901650619096003</v>
      </c>
    </row>
    <row r="122" spans="1:61" x14ac:dyDescent="0.25">
      <c r="A122" s="10" t="str">
        <f>VLOOKUP(D122,'Index-Relations'!E:F,2,FALSE)</f>
        <v>BM</v>
      </c>
      <c r="B122" t="s">
        <v>3450</v>
      </c>
      <c r="C122" s="53" t="s">
        <v>2770</v>
      </c>
      <c r="D122" s="59" t="s">
        <v>3247</v>
      </c>
      <c r="E122" s="59" t="s">
        <v>3574</v>
      </c>
      <c r="F122" t="s">
        <v>63</v>
      </c>
      <c r="G122" t="s">
        <v>60</v>
      </c>
      <c r="H122" t="s">
        <v>64</v>
      </c>
      <c r="I122" s="52">
        <v>45323</v>
      </c>
      <c r="J122" t="s">
        <v>2457</v>
      </c>
      <c r="K122">
        <v>124</v>
      </c>
      <c r="L122">
        <v>49.814288684279198</v>
      </c>
      <c r="M122">
        <v>124</v>
      </c>
      <c r="N122">
        <v>1</v>
      </c>
      <c r="O122">
        <v>53.332492868104602</v>
      </c>
      <c r="P122">
        <v>124</v>
      </c>
      <c r="Q122">
        <v>1</v>
      </c>
      <c r="R122">
        <v>122</v>
      </c>
      <c r="S122">
        <v>0.99505229732260403</v>
      </c>
      <c r="T122">
        <v>44.992897752646797</v>
      </c>
      <c r="U122">
        <v>0.98471520803086399</v>
      </c>
      <c r="V122">
        <v>124</v>
      </c>
      <c r="W122">
        <v>0</v>
      </c>
      <c r="X122">
        <v>0</v>
      </c>
      <c r="Y122">
        <v>124</v>
      </c>
      <c r="Z122">
        <v>1</v>
      </c>
      <c r="AA122">
        <v>6.3111583379249296</v>
      </c>
      <c r="AB122">
        <v>99</v>
      </c>
      <c r="AC122">
        <v>0.85628952667599201</v>
      </c>
      <c r="AD122">
        <v>25</v>
      </c>
      <c r="AE122">
        <v>0.14371047332400699</v>
      </c>
      <c r="AF122">
        <v>0</v>
      </c>
      <c r="AG122">
        <v>0</v>
      </c>
      <c r="AH122">
        <v>7.7042248058440293E-6</v>
      </c>
      <c r="AI122">
        <v>1</v>
      </c>
      <c r="AJ122">
        <v>46.291582575949498</v>
      </c>
      <c r="AK122">
        <v>124</v>
      </c>
      <c r="AL122">
        <v>1</v>
      </c>
      <c r="AM122">
        <v>0</v>
      </c>
      <c r="AN122">
        <v>0</v>
      </c>
      <c r="AO122">
        <v>0</v>
      </c>
      <c r="AP122">
        <v>0</v>
      </c>
      <c r="AQ122">
        <v>124</v>
      </c>
      <c r="AR122">
        <v>1</v>
      </c>
      <c r="AS122">
        <v>0</v>
      </c>
      <c r="AT122">
        <v>0</v>
      </c>
      <c r="AU122">
        <v>0</v>
      </c>
      <c r="AV122">
        <v>0</v>
      </c>
      <c r="AW122">
        <v>124</v>
      </c>
      <c r="AX122">
        <v>1</v>
      </c>
      <c r="AY122">
        <v>50.021381173172301</v>
      </c>
      <c r="AZ122">
        <v>124</v>
      </c>
      <c r="BA122">
        <v>1</v>
      </c>
      <c r="BB122">
        <v>124</v>
      </c>
      <c r="BC122">
        <v>1</v>
      </c>
      <c r="BD122">
        <v>0</v>
      </c>
      <c r="BE122">
        <v>0</v>
      </c>
      <c r="BF122">
        <v>48.011043091131903</v>
      </c>
      <c r="BG122">
        <v>51.645864918427897</v>
      </c>
      <c r="BH122">
        <v>49.536706349260001</v>
      </c>
      <c r="BI122">
        <v>45.696914067690997</v>
      </c>
    </row>
    <row r="123" spans="1:61" x14ac:dyDescent="0.25">
      <c r="A123" s="10" t="str">
        <f>VLOOKUP(D123,'Index-Relations'!E:F,2,FALSE)</f>
        <v>ESG</v>
      </c>
      <c r="B123" t="s">
        <v>3450</v>
      </c>
      <c r="C123" s="53" t="s">
        <v>2760</v>
      </c>
      <c r="D123" s="59" t="s">
        <v>2784</v>
      </c>
      <c r="E123" s="59" t="s">
        <v>3575</v>
      </c>
      <c r="F123" t="s">
        <v>66</v>
      </c>
      <c r="G123" t="s">
        <v>65</v>
      </c>
      <c r="H123" t="s">
        <v>67</v>
      </c>
      <c r="I123" s="52">
        <v>45658</v>
      </c>
      <c r="J123" t="s">
        <v>2457</v>
      </c>
      <c r="K123">
        <v>226</v>
      </c>
      <c r="L123" s="73">
        <v>49.239930379009003</v>
      </c>
      <c r="M123">
        <v>223</v>
      </c>
      <c r="N123">
        <v>0.99678652520706101</v>
      </c>
      <c r="O123" s="73">
        <v>49.431198604841903</v>
      </c>
      <c r="P123">
        <v>223</v>
      </c>
      <c r="Q123">
        <v>0.99678652520706101</v>
      </c>
      <c r="R123">
        <v>220</v>
      </c>
      <c r="S123">
        <v>0.99220504228391604</v>
      </c>
      <c r="T123">
        <v>46.074430469616303</v>
      </c>
      <c r="U123">
        <v>0.88333610081554403</v>
      </c>
      <c r="V123">
        <v>216</v>
      </c>
      <c r="W123">
        <v>0</v>
      </c>
      <c r="X123">
        <v>0</v>
      </c>
      <c r="Y123">
        <v>223</v>
      </c>
      <c r="Z123">
        <v>0.99678652520706101</v>
      </c>
      <c r="AA123">
        <v>8.4274245873732205</v>
      </c>
      <c r="AB123">
        <v>163</v>
      </c>
      <c r="AC123">
        <v>0.84358005974568895</v>
      </c>
      <c r="AD123">
        <v>60</v>
      </c>
      <c r="AE123">
        <v>0.15320646546137101</v>
      </c>
      <c r="AF123">
        <v>3</v>
      </c>
      <c r="AG123">
        <v>3.21347479293904E-3</v>
      </c>
      <c r="AH123">
        <v>3.2707491884946501E-5</v>
      </c>
      <c r="AI123">
        <v>3</v>
      </c>
      <c r="AJ123" s="73">
        <v>46.066664623530997</v>
      </c>
      <c r="AK123">
        <v>223</v>
      </c>
      <c r="AL123">
        <v>0.99678652520706101</v>
      </c>
      <c r="AM123">
        <v>0</v>
      </c>
      <c r="AN123">
        <v>0</v>
      </c>
      <c r="AO123">
        <v>0</v>
      </c>
      <c r="AP123">
        <v>0</v>
      </c>
      <c r="AQ123">
        <v>225</v>
      </c>
      <c r="AR123">
        <v>0.99889840123301399</v>
      </c>
      <c r="AS123">
        <v>0</v>
      </c>
      <c r="AT123">
        <v>0</v>
      </c>
      <c r="AU123">
        <v>0</v>
      </c>
      <c r="AV123">
        <v>0</v>
      </c>
      <c r="AW123">
        <v>225</v>
      </c>
      <c r="AX123">
        <v>0.99889840123301399</v>
      </c>
      <c r="AY123" s="73">
        <v>54.615270959445901</v>
      </c>
      <c r="AZ123">
        <v>223</v>
      </c>
      <c r="BA123">
        <v>0.99678652520706101</v>
      </c>
      <c r="BB123">
        <v>225</v>
      </c>
      <c r="BC123">
        <v>0.99889840123301399</v>
      </c>
      <c r="BD123">
        <v>0</v>
      </c>
      <c r="BE123">
        <v>0</v>
      </c>
      <c r="BF123">
        <v>49.239930379009003</v>
      </c>
      <c r="BG123">
        <v>49.431198604841903</v>
      </c>
      <c r="BH123">
        <v>54.615270959445901</v>
      </c>
      <c r="BI123">
        <v>46.066664623530997</v>
      </c>
    </row>
    <row r="124" spans="1:61" x14ac:dyDescent="0.25">
      <c r="A124" s="10" t="str">
        <f>VLOOKUP(D124,'Index-Relations'!E:F,2,FALSE)</f>
        <v>ESG</v>
      </c>
      <c r="B124" t="s">
        <v>3450</v>
      </c>
      <c r="C124" s="53" t="s">
        <v>2761</v>
      </c>
      <c r="D124" s="59" t="s">
        <v>2784</v>
      </c>
      <c r="E124" s="59" t="s">
        <v>3576</v>
      </c>
      <c r="F124" t="s">
        <v>66</v>
      </c>
      <c r="G124" t="s">
        <v>65</v>
      </c>
      <c r="H124" t="s">
        <v>67</v>
      </c>
      <c r="I124" s="52">
        <v>45628</v>
      </c>
      <c r="J124" t="s">
        <v>2457</v>
      </c>
      <c r="K124">
        <v>226</v>
      </c>
      <c r="L124" s="73">
        <v>49.722463091625002</v>
      </c>
      <c r="M124">
        <v>223</v>
      </c>
      <c r="N124">
        <v>0.99698687991759505</v>
      </c>
      <c r="O124" s="73">
        <v>50.001096506911999</v>
      </c>
      <c r="P124">
        <v>223</v>
      </c>
      <c r="Q124">
        <v>0.99698687991759505</v>
      </c>
      <c r="R124">
        <v>220</v>
      </c>
      <c r="S124">
        <v>0.99399489234163296</v>
      </c>
      <c r="T124">
        <v>46.238594133381099</v>
      </c>
      <c r="U124">
        <v>0.88023821943734504</v>
      </c>
      <c r="V124">
        <v>216</v>
      </c>
      <c r="W124">
        <v>0</v>
      </c>
      <c r="X124">
        <v>0</v>
      </c>
      <c r="Y124">
        <v>223</v>
      </c>
      <c r="Z124">
        <v>0.99698687991759505</v>
      </c>
      <c r="AA124">
        <v>7.8053813546471096</v>
      </c>
      <c r="AB124">
        <v>166</v>
      </c>
      <c r="AC124">
        <v>0.85588106504811501</v>
      </c>
      <c r="AD124">
        <v>57</v>
      </c>
      <c r="AE124">
        <v>0.14110581486948001</v>
      </c>
      <c r="AF124">
        <v>3</v>
      </c>
      <c r="AG124">
        <v>3.0131200824047E-3</v>
      </c>
      <c r="AH124">
        <v>1.5354182435406201E-5</v>
      </c>
      <c r="AI124">
        <v>2</v>
      </c>
      <c r="AJ124" s="73">
        <v>46.560944180040003</v>
      </c>
      <c r="AK124">
        <v>223</v>
      </c>
      <c r="AL124">
        <v>0.99698687991759505</v>
      </c>
      <c r="AM124">
        <v>0</v>
      </c>
      <c r="AN124">
        <v>0</v>
      </c>
      <c r="AO124">
        <v>0</v>
      </c>
      <c r="AP124">
        <v>0</v>
      </c>
      <c r="AQ124">
        <v>225</v>
      </c>
      <c r="AR124">
        <v>0.99865163423067005</v>
      </c>
      <c r="AS124">
        <v>0</v>
      </c>
      <c r="AT124">
        <v>0</v>
      </c>
      <c r="AU124">
        <v>0</v>
      </c>
      <c r="AV124">
        <v>0</v>
      </c>
      <c r="AW124">
        <v>225</v>
      </c>
      <c r="AX124">
        <v>0.99865163423067005</v>
      </c>
      <c r="AY124" s="73">
        <v>54.705692523918898</v>
      </c>
      <c r="AZ124">
        <v>223</v>
      </c>
      <c r="BA124">
        <v>0.99698687991759505</v>
      </c>
      <c r="BB124">
        <v>225</v>
      </c>
      <c r="BC124">
        <v>0.99865163423067005</v>
      </c>
      <c r="BD124">
        <v>0</v>
      </c>
      <c r="BE124">
        <v>0</v>
      </c>
      <c r="BF124">
        <v>49.722463091625002</v>
      </c>
      <c r="BG124">
        <v>50.001096506911999</v>
      </c>
      <c r="BH124">
        <v>54.705692523918898</v>
      </c>
      <c r="BI124">
        <v>46.560944180040003</v>
      </c>
    </row>
    <row r="125" spans="1:61" x14ac:dyDescent="0.25">
      <c r="A125" s="10" t="str">
        <f>VLOOKUP(D125,'Index-Relations'!E:F,2,FALSE)</f>
        <v>ESG</v>
      </c>
      <c r="B125" t="s">
        <v>3450</v>
      </c>
      <c r="C125" s="53" t="s">
        <v>2762</v>
      </c>
      <c r="D125" s="59" t="s">
        <v>2784</v>
      </c>
      <c r="E125" s="59" t="s">
        <v>3577</v>
      </c>
      <c r="F125" t="s">
        <v>66</v>
      </c>
      <c r="G125" t="s">
        <v>65</v>
      </c>
      <c r="H125" t="s">
        <v>67</v>
      </c>
      <c r="I125" s="52">
        <v>45597</v>
      </c>
      <c r="J125" t="s">
        <v>2457</v>
      </c>
      <c r="K125">
        <v>226</v>
      </c>
      <c r="L125" s="73">
        <v>49.754632812505903</v>
      </c>
      <c r="M125">
        <v>223</v>
      </c>
      <c r="N125">
        <v>0.99717343605696596</v>
      </c>
      <c r="O125" s="73">
        <v>50.087974337398897</v>
      </c>
      <c r="P125">
        <v>223</v>
      </c>
      <c r="Q125">
        <v>0.99717343605696596</v>
      </c>
      <c r="R125">
        <v>220</v>
      </c>
      <c r="S125">
        <v>0.99413526903955796</v>
      </c>
      <c r="T125">
        <v>46.171996196538302</v>
      </c>
      <c r="U125">
        <v>0.88200122759558397</v>
      </c>
      <c r="V125">
        <v>216</v>
      </c>
      <c r="W125">
        <v>0</v>
      </c>
      <c r="X125">
        <v>0</v>
      </c>
      <c r="Y125">
        <v>223</v>
      </c>
      <c r="Z125">
        <v>0.99717343605696596</v>
      </c>
      <c r="AA125">
        <v>8.0506614525540403</v>
      </c>
      <c r="AB125">
        <v>165</v>
      </c>
      <c r="AC125">
        <v>0.85192480032475704</v>
      </c>
      <c r="AD125">
        <v>58</v>
      </c>
      <c r="AE125">
        <v>0.145248635732208</v>
      </c>
      <c r="AF125">
        <v>3</v>
      </c>
      <c r="AG125">
        <v>2.8265639430340101E-3</v>
      </c>
      <c r="AH125">
        <v>1.5687040158208201E-5</v>
      </c>
      <c r="AI125">
        <v>2</v>
      </c>
      <c r="AJ125" s="73">
        <v>46.630768614052897</v>
      </c>
      <c r="AK125">
        <v>223</v>
      </c>
      <c r="AL125">
        <v>0.99717343605696596</v>
      </c>
      <c r="AM125">
        <v>0</v>
      </c>
      <c r="AN125">
        <v>0</v>
      </c>
      <c r="AO125">
        <v>0</v>
      </c>
      <c r="AP125">
        <v>0</v>
      </c>
      <c r="AQ125">
        <v>225</v>
      </c>
      <c r="AR125">
        <v>0.99870672475802702</v>
      </c>
      <c r="AS125">
        <v>0</v>
      </c>
      <c r="AT125">
        <v>0</v>
      </c>
      <c r="AU125">
        <v>0</v>
      </c>
      <c r="AV125">
        <v>0</v>
      </c>
      <c r="AW125">
        <v>225</v>
      </c>
      <c r="AX125">
        <v>0.99870672475802702</v>
      </c>
      <c r="AY125" s="73">
        <v>54.641399759914997</v>
      </c>
      <c r="AZ125">
        <v>223</v>
      </c>
      <c r="BA125">
        <v>0.99717343605696596</v>
      </c>
      <c r="BB125">
        <v>225</v>
      </c>
      <c r="BC125">
        <v>0.99870672475802702</v>
      </c>
      <c r="BD125">
        <v>0</v>
      </c>
      <c r="BE125">
        <v>0</v>
      </c>
      <c r="BF125">
        <v>49.754632812505903</v>
      </c>
      <c r="BG125">
        <v>50.087974337398897</v>
      </c>
      <c r="BH125">
        <v>54.641399759914997</v>
      </c>
      <c r="BI125">
        <v>46.630768614052897</v>
      </c>
    </row>
    <row r="126" spans="1:61" x14ac:dyDescent="0.25">
      <c r="A126" s="10" t="str">
        <f>VLOOKUP(D126,'Index-Relations'!E:F,2,FALSE)</f>
        <v>ESG</v>
      </c>
      <c r="B126" t="s">
        <v>3450</v>
      </c>
      <c r="C126" s="53" t="s">
        <v>2763</v>
      </c>
      <c r="D126" s="59" t="s">
        <v>2784</v>
      </c>
      <c r="E126" s="59" t="s">
        <v>3578</v>
      </c>
      <c r="F126" t="s">
        <v>66</v>
      </c>
      <c r="G126" t="s">
        <v>65</v>
      </c>
      <c r="H126" t="s">
        <v>67</v>
      </c>
      <c r="I126" s="52">
        <v>45566</v>
      </c>
      <c r="J126" t="s">
        <v>2457</v>
      </c>
      <c r="K126">
        <v>226</v>
      </c>
      <c r="L126" s="73">
        <v>49.408618428113002</v>
      </c>
      <c r="M126">
        <v>223</v>
      </c>
      <c r="N126">
        <v>0.99856148888446195</v>
      </c>
      <c r="O126" s="73">
        <v>49.839765489906902</v>
      </c>
      <c r="P126">
        <v>223</v>
      </c>
      <c r="Q126">
        <v>0.99856148888446195</v>
      </c>
      <c r="R126">
        <v>220</v>
      </c>
      <c r="S126">
        <v>0.99562190318418098</v>
      </c>
      <c r="T126">
        <v>46.109852441492201</v>
      </c>
      <c r="U126">
        <v>0.88439904610822995</v>
      </c>
      <c r="V126">
        <v>216</v>
      </c>
      <c r="W126">
        <v>0</v>
      </c>
      <c r="X126">
        <v>0</v>
      </c>
      <c r="Y126">
        <v>223</v>
      </c>
      <c r="Z126">
        <v>0.99856148888446195</v>
      </c>
      <c r="AA126">
        <v>7.6679617070564303</v>
      </c>
      <c r="AB126">
        <v>164</v>
      </c>
      <c r="AC126">
        <v>0.85298548700098897</v>
      </c>
      <c r="AD126">
        <v>59</v>
      </c>
      <c r="AE126">
        <v>0.145576001883473</v>
      </c>
      <c r="AF126">
        <v>3</v>
      </c>
      <c r="AG126">
        <v>1.43851111553669E-3</v>
      </c>
      <c r="AH126">
        <v>1.61184437868239E-5</v>
      </c>
      <c r="AI126">
        <v>2</v>
      </c>
      <c r="AJ126" s="73">
        <v>46.355153144660903</v>
      </c>
      <c r="AK126">
        <v>223</v>
      </c>
      <c r="AL126">
        <v>0.99856148888446195</v>
      </c>
      <c r="AM126">
        <v>0</v>
      </c>
      <c r="AN126">
        <v>0</v>
      </c>
      <c r="AO126">
        <v>0</v>
      </c>
      <c r="AP126">
        <v>0</v>
      </c>
      <c r="AQ126">
        <v>225</v>
      </c>
      <c r="AR126">
        <v>1</v>
      </c>
      <c r="AS126">
        <v>0</v>
      </c>
      <c r="AT126">
        <v>0</v>
      </c>
      <c r="AU126">
        <v>0</v>
      </c>
      <c r="AV126">
        <v>0</v>
      </c>
      <c r="AW126">
        <v>225</v>
      </c>
      <c r="AX126">
        <v>1</v>
      </c>
      <c r="AY126" s="73">
        <v>54.294194991562001</v>
      </c>
      <c r="AZ126">
        <v>223</v>
      </c>
      <c r="BA126">
        <v>0.99856148888446195</v>
      </c>
      <c r="BB126">
        <v>225</v>
      </c>
      <c r="BC126">
        <v>1</v>
      </c>
      <c r="BD126">
        <v>0</v>
      </c>
      <c r="BE126">
        <v>0</v>
      </c>
      <c r="BF126">
        <v>49.408618428113002</v>
      </c>
      <c r="BG126">
        <v>49.839765489906902</v>
      </c>
      <c r="BH126">
        <v>54.294194991562001</v>
      </c>
      <c r="BI126">
        <v>46.355153144660903</v>
      </c>
    </row>
    <row r="127" spans="1:61" x14ac:dyDescent="0.25">
      <c r="A127" s="10" t="str">
        <f>VLOOKUP(D127,'Index-Relations'!E:F,2,FALSE)</f>
        <v>ESG</v>
      </c>
      <c r="B127" t="s">
        <v>3450</v>
      </c>
      <c r="C127" s="53" t="s">
        <v>2764</v>
      </c>
      <c r="D127" s="59" t="s">
        <v>2784</v>
      </c>
      <c r="E127" s="59" t="s">
        <v>3579</v>
      </c>
      <c r="F127" t="s">
        <v>66</v>
      </c>
      <c r="G127" t="s">
        <v>65</v>
      </c>
      <c r="H127" t="s">
        <v>67</v>
      </c>
      <c r="I127" s="52">
        <v>45537</v>
      </c>
      <c r="J127" t="s">
        <v>2457</v>
      </c>
      <c r="K127">
        <v>229</v>
      </c>
      <c r="L127" s="73">
        <v>49.418087905380901</v>
      </c>
      <c r="M127">
        <v>228</v>
      </c>
      <c r="N127">
        <v>0.99980344811338395</v>
      </c>
      <c r="O127" s="73">
        <v>49.850407474661999</v>
      </c>
      <c r="P127">
        <v>228</v>
      </c>
      <c r="Q127">
        <v>0.99980344811338395</v>
      </c>
      <c r="R127">
        <v>223</v>
      </c>
      <c r="S127">
        <v>0.99535751505179104</v>
      </c>
      <c r="T127">
        <v>46.175590689763602</v>
      </c>
      <c r="U127">
        <v>0.96166767503805695</v>
      </c>
      <c r="V127">
        <v>220</v>
      </c>
      <c r="W127">
        <v>0</v>
      </c>
      <c r="X127">
        <v>0</v>
      </c>
      <c r="Y127">
        <v>228</v>
      </c>
      <c r="Z127">
        <v>0.99980344811338295</v>
      </c>
      <c r="AA127">
        <v>7.5055568139687203</v>
      </c>
      <c r="AB127">
        <v>174</v>
      </c>
      <c r="AC127">
        <v>0.94759931076401704</v>
      </c>
      <c r="AD127">
        <v>62</v>
      </c>
      <c r="AE127">
        <v>0.14440674410655699</v>
      </c>
      <c r="AF127">
        <v>-7</v>
      </c>
      <c r="AG127">
        <v>0</v>
      </c>
      <c r="AH127">
        <v>1.57576901373306E-5</v>
      </c>
      <c r="AI127">
        <v>2</v>
      </c>
      <c r="AJ127" s="73">
        <v>46.3355783672339</v>
      </c>
      <c r="AK127">
        <v>228</v>
      </c>
      <c r="AL127">
        <v>0.99980344811338395</v>
      </c>
      <c r="AM127">
        <v>0</v>
      </c>
      <c r="AN127">
        <v>0</v>
      </c>
      <c r="AO127">
        <v>0</v>
      </c>
      <c r="AP127">
        <v>0</v>
      </c>
      <c r="AQ127">
        <v>229</v>
      </c>
      <c r="AR127">
        <v>0.999999999999999</v>
      </c>
      <c r="AS127">
        <v>0</v>
      </c>
      <c r="AT127">
        <v>0</v>
      </c>
      <c r="AU127">
        <v>0</v>
      </c>
      <c r="AV127">
        <v>0</v>
      </c>
      <c r="AW127">
        <v>229</v>
      </c>
      <c r="AX127">
        <v>1</v>
      </c>
      <c r="AY127" s="73">
        <v>54.327669687360903</v>
      </c>
      <c r="AZ127">
        <v>228</v>
      </c>
      <c r="BA127">
        <v>0.99980344811338395</v>
      </c>
      <c r="BB127">
        <v>229</v>
      </c>
      <c r="BC127">
        <v>0.999999999999999</v>
      </c>
      <c r="BD127">
        <v>0</v>
      </c>
      <c r="BE127">
        <v>0</v>
      </c>
      <c r="BF127">
        <v>49.418087905380901</v>
      </c>
      <c r="BG127">
        <v>49.850407474661999</v>
      </c>
      <c r="BH127">
        <v>54.327669687360903</v>
      </c>
      <c r="BI127">
        <v>46.3355783672339</v>
      </c>
    </row>
    <row r="128" spans="1:61" x14ac:dyDescent="0.25">
      <c r="A128" s="10" t="str">
        <f>VLOOKUP(D128,'Index-Relations'!E:F,2,FALSE)</f>
        <v>ESG</v>
      </c>
      <c r="B128" t="s">
        <v>3450</v>
      </c>
      <c r="C128" s="53" t="s">
        <v>3350</v>
      </c>
      <c r="D128" s="59" t="s">
        <v>2784</v>
      </c>
      <c r="E128" s="59" t="s">
        <v>3580</v>
      </c>
      <c r="F128" t="s">
        <v>66</v>
      </c>
      <c r="G128" t="s">
        <v>65</v>
      </c>
      <c r="H128" t="s">
        <v>67</v>
      </c>
      <c r="I128" s="52">
        <v>45505</v>
      </c>
      <c r="J128" t="s">
        <v>2457</v>
      </c>
      <c r="K128">
        <v>229</v>
      </c>
      <c r="L128" s="73">
        <v>49.702883212601002</v>
      </c>
      <c r="M128">
        <v>228</v>
      </c>
      <c r="N128">
        <v>0.99979698711480403</v>
      </c>
      <c r="O128" s="73">
        <v>50.168620914812998</v>
      </c>
      <c r="P128">
        <v>228</v>
      </c>
      <c r="Q128">
        <v>0.99979698711480403</v>
      </c>
      <c r="R128">
        <v>223</v>
      </c>
      <c r="S128">
        <v>0.99510181573671597</v>
      </c>
      <c r="T128">
        <v>46.092386549770502</v>
      </c>
      <c r="U128">
        <v>0.88147749351537896</v>
      </c>
      <c r="V128">
        <v>220</v>
      </c>
      <c r="W128">
        <v>0</v>
      </c>
      <c r="X128">
        <v>0</v>
      </c>
      <c r="Y128">
        <v>228</v>
      </c>
      <c r="Z128">
        <v>0.99979698711480303</v>
      </c>
      <c r="AA128">
        <v>8.0124977940901108</v>
      </c>
      <c r="AB128">
        <v>166</v>
      </c>
      <c r="AC128">
        <v>0.86065551345382196</v>
      </c>
      <c r="AD128">
        <v>62</v>
      </c>
      <c r="AE128">
        <v>0.13914147366098101</v>
      </c>
      <c r="AF128">
        <v>1</v>
      </c>
      <c r="AG128">
        <v>2.0301288519619599E-4</v>
      </c>
      <c r="AH128">
        <v>1.7013824375546601E-5</v>
      </c>
      <c r="AI128">
        <v>2</v>
      </c>
      <c r="AJ128" s="73">
        <v>46.621208160519998</v>
      </c>
      <c r="AK128">
        <v>228</v>
      </c>
      <c r="AL128">
        <v>0.99979698711480403</v>
      </c>
      <c r="AM128">
        <v>0</v>
      </c>
      <c r="AN128">
        <v>0</v>
      </c>
      <c r="AO128">
        <v>0</v>
      </c>
      <c r="AP128">
        <v>0</v>
      </c>
      <c r="AQ128">
        <v>229</v>
      </c>
      <c r="AR128">
        <v>1</v>
      </c>
      <c r="AS128">
        <v>0</v>
      </c>
      <c r="AT128">
        <v>0</v>
      </c>
      <c r="AU128">
        <v>0</v>
      </c>
      <c r="AV128">
        <v>0</v>
      </c>
      <c r="AW128">
        <v>229</v>
      </c>
      <c r="AX128">
        <v>0.999999999999999</v>
      </c>
      <c r="AY128" s="73">
        <v>54.448855960316898</v>
      </c>
      <c r="AZ128">
        <v>228</v>
      </c>
      <c r="BA128">
        <v>0.99979698711480403</v>
      </c>
      <c r="BB128">
        <v>229</v>
      </c>
      <c r="BC128">
        <v>1</v>
      </c>
      <c r="BD128">
        <v>0</v>
      </c>
      <c r="BE128">
        <v>0</v>
      </c>
      <c r="BF128">
        <v>49.702883212601002</v>
      </c>
      <c r="BG128">
        <v>50.168620914812998</v>
      </c>
      <c r="BH128">
        <v>54.448855960316898</v>
      </c>
      <c r="BI128">
        <v>46.621208160519998</v>
      </c>
    </row>
    <row r="129" spans="1:61" x14ac:dyDescent="0.25">
      <c r="A129" s="10" t="str">
        <f>VLOOKUP(D129,'Index-Relations'!E:F,2,FALSE)</f>
        <v>ESG</v>
      </c>
      <c r="B129" t="s">
        <v>3450</v>
      </c>
      <c r="C129" s="53" t="s">
        <v>2765</v>
      </c>
      <c r="D129" s="59" t="s">
        <v>2784</v>
      </c>
      <c r="E129" s="59" t="s">
        <v>3581</v>
      </c>
      <c r="F129" t="s">
        <v>66</v>
      </c>
      <c r="G129" t="s">
        <v>65</v>
      </c>
      <c r="H129" t="s">
        <v>67</v>
      </c>
      <c r="I129" s="52">
        <v>45474</v>
      </c>
      <c r="J129" t="s">
        <v>2457</v>
      </c>
      <c r="K129">
        <v>229</v>
      </c>
      <c r="L129" s="73">
        <v>49.510704731046999</v>
      </c>
      <c r="M129">
        <v>228</v>
      </c>
      <c r="N129">
        <v>0.99982106712224805</v>
      </c>
      <c r="O129" s="73">
        <v>49.972145215188</v>
      </c>
      <c r="P129">
        <v>228</v>
      </c>
      <c r="Q129">
        <v>0.99982106712224805</v>
      </c>
      <c r="R129">
        <v>223</v>
      </c>
      <c r="S129">
        <v>0.995066063887448</v>
      </c>
      <c r="T129">
        <v>46.218738015865199</v>
      </c>
      <c r="U129">
        <v>0.88528451914664197</v>
      </c>
      <c r="V129">
        <v>220</v>
      </c>
      <c r="W129">
        <v>0</v>
      </c>
      <c r="X129">
        <v>0</v>
      </c>
      <c r="Y129">
        <v>228</v>
      </c>
      <c r="Z129">
        <v>0.99982106712224805</v>
      </c>
      <c r="AA129">
        <v>8.4530115761078406</v>
      </c>
      <c r="AB129">
        <v>165</v>
      </c>
      <c r="AC129">
        <v>0.86097117304853199</v>
      </c>
      <c r="AD129">
        <v>63</v>
      </c>
      <c r="AE129">
        <v>0.13884989407371701</v>
      </c>
      <c r="AF129">
        <v>1</v>
      </c>
      <c r="AG129">
        <v>1.7893287775086399E-4</v>
      </c>
      <c r="AH129">
        <v>1.69018796077282E-5</v>
      </c>
      <c r="AI129">
        <v>2</v>
      </c>
      <c r="AJ129" s="73">
        <v>46.394646163593002</v>
      </c>
      <c r="AK129">
        <v>228</v>
      </c>
      <c r="AL129">
        <v>0.99982106712224805</v>
      </c>
      <c r="AM129">
        <v>0</v>
      </c>
      <c r="AN129">
        <v>0</v>
      </c>
      <c r="AO129">
        <v>0</v>
      </c>
      <c r="AP129">
        <v>0</v>
      </c>
      <c r="AQ129">
        <v>229</v>
      </c>
      <c r="AR129">
        <v>0.999999999999999</v>
      </c>
      <c r="AS129">
        <v>0</v>
      </c>
      <c r="AT129">
        <v>0</v>
      </c>
      <c r="AU129">
        <v>0</v>
      </c>
      <c r="AV129">
        <v>0</v>
      </c>
      <c r="AW129">
        <v>229</v>
      </c>
      <c r="AX129">
        <v>0.999999999999999</v>
      </c>
      <c r="AY129" s="73">
        <v>54.374189924729002</v>
      </c>
      <c r="AZ129">
        <v>228</v>
      </c>
      <c r="BA129">
        <v>0.99982106712224805</v>
      </c>
      <c r="BB129">
        <v>229</v>
      </c>
      <c r="BC129">
        <v>0.999999999999999</v>
      </c>
      <c r="BD129">
        <v>0</v>
      </c>
      <c r="BE129">
        <v>0</v>
      </c>
      <c r="BF129">
        <v>49.510704731046999</v>
      </c>
      <c r="BG129">
        <v>49.972145215188</v>
      </c>
      <c r="BH129">
        <v>54.374189924729002</v>
      </c>
      <c r="BI129">
        <v>46.394646163593002</v>
      </c>
    </row>
    <row r="130" spans="1:61" x14ac:dyDescent="0.25">
      <c r="A130" s="10" t="str">
        <f>VLOOKUP(D130,'Index-Relations'!E:F,2,FALSE)</f>
        <v>ESG</v>
      </c>
      <c r="B130" t="s">
        <v>3450</v>
      </c>
      <c r="C130" s="53" t="s">
        <v>2766</v>
      </c>
      <c r="D130" s="59" t="s">
        <v>2784</v>
      </c>
      <c r="E130" s="59" t="s">
        <v>3582</v>
      </c>
      <c r="F130" t="s">
        <v>66</v>
      </c>
      <c r="G130" t="s">
        <v>65</v>
      </c>
      <c r="H130" t="s">
        <v>67</v>
      </c>
      <c r="I130" s="52">
        <v>45446</v>
      </c>
      <c r="J130" t="s">
        <v>2457</v>
      </c>
      <c r="K130">
        <v>228</v>
      </c>
      <c r="L130" s="73">
        <v>49.435738210823999</v>
      </c>
      <c r="M130">
        <v>228</v>
      </c>
      <c r="N130">
        <v>1</v>
      </c>
      <c r="O130" s="73">
        <v>49.835547938497903</v>
      </c>
      <c r="P130">
        <v>228</v>
      </c>
      <c r="Q130">
        <v>1</v>
      </c>
      <c r="R130">
        <v>223</v>
      </c>
      <c r="S130">
        <v>0.99527125790784898</v>
      </c>
      <c r="T130">
        <v>46.273357217738898</v>
      </c>
      <c r="U130">
        <v>0.88484208411221099</v>
      </c>
      <c r="V130">
        <v>220</v>
      </c>
      <c r="W130">
        <v>0</v>
      </c>
      <c r="X130">
        <v>0</v>
      </c>
      <c r="Y130">
        <v>228</v>
      </c>
      <c r="Z130">
        <v>0.999999999999999</v>
      </c>
      <c r="AA130">
        <v>8.5414436909462896</v>
      </c>
      <c r="AB130">
        <v>167</v>
      </c>
      <c r="AC130">
        <v>0.86311069967332599</v>
      </c>
      <c r="AD130">
        <v>61</v>
      </c>
      <c r="AE130">
        <v>0.13688930032667301</v>
      </c>
      <c r="AF130">
        <v>0</v>
      </c>
      <c r="AG130">
        <v>1.1102E-16</v>
      </c>
      <c r="AH130">
        <v>1.7120352084661399E-5</v>
      </c>
      <c r="AI130">
        <v>2</v>
      </c>
      <c r="AJ130" s="73">
        <v>46.232277467122998</v>
      </c>
      <c r="AK130">
        <v>228</v>
      </c>
      <c r="AL130">
        <v>1</v>
      </c>
      <c r="AM130">
        <v>0</v>
      </c>
      <c r="AN130">
        <v>0</v>
      </c>
      <c r="AO130">
        <v>0</v>
      </c>
      <c r="AP130">
        <v>0</v>
      </c>
      <c r="AQ130">
        <v>228</v>
      </c>
      <c r="AR130">
        <v>1</v>
      </c>
      <c r="AS130">
        <v>0</v>
      </c>
      <c r="AT130">
        <v>0</v>
      </c>
      <c r="AU130">
        <v>0</v>
      </c>
      <c r="AV130">
        <v>0</v>
      </c>
      <c r="AW130">
        <v>228</v>
      </c>
      <c r="AX130">
        <v>1</v>
      </c>
      <c r="AY130" s="73">
        <v>54.573149902340901</v>
      </c>
      <c r="AZ130">
        <v>228</v>
      </c>
      <c r="BA130">
        <v>1</v>
      </c>
      <c r="BB130">
        <v>228</v>
      </c>
      <c r="BC130">
        <v>1</v>
      </c>
      <c r="BD130">
        <v>0</v>
      </c>
      <c r="BE130">
        <v>0</v>
      </c>
      <c r="BF130">
        <v>49.435738210823999</v>
      </c>
      <c r="BG130">
        <v>49.835547938497903</v>
      </c>
      <c r="BH130">
        <v>54.573149902340901</v>
      </c>
      <c r="BI130">
        <v>46.232277467122998</v>
      </c>
    </row>
    <row r="131" spans="1:61" x14ac:dyDescent="0.25">
      <c r="A131" s="10" t="str">
        <f>VLOOKUP(D131,'Index-Relations'!E:F,2,FALSE)</f>
        <v>ESG</v>
      </c>
      <c r="B131" t="s">
        <v>3450</v>
      </c>
      <c r="C131" s="53" t="s">
        <v>2767</v>
      </c>
      <c r="D131" s="59" t="s">
        <v>2784</v>
      </c>
      <c r="E131" s="59" t="s">
        <v>3583</v>
      </c>
      <c r="F131" t="s">
        <v>66</v>
      </c>
      <c r="G131" t="s">
        <v>65</v>
      </c>
      <c r="H131" t="s">
        <v>67</v>
      </c>
      <c r="I131" s="52">
        <v>45413</v>
      </c>
      <c r="J131" t="s">
        <v>2457</v>
      </c>
      <c r="K131">
        <v>228</v>
      </c>
      <c r="L131" s="73">
        <v>49.208835123372999</v>
      </c>
      <c r="M131">
        <v>228</v>
      </c>
      <c r="N131">
        <v>1</v>
      </c>
      <c r="O131" s="73">
        <v>49.726585878229997</v>
      </c>
      <c r="P131">
        <v>228</v>
      </c>
      <c r="Q131">
        <v>1</v>
      </c>
      <c r="R131">
        <v>223</v>
      </c>
      <c r="S131">
        <v>0.99459677280844805</v>
      </c>
      <c r="T131">
        <v>46.299926806683899</v>
      </c>
      <c r="U131">
        <v>0.88452049199349003</v>
      </c>
      <c r="V131">
        <v>220</v>
      </c>
      <c r="W131">
        <v>0</v>
      </c>
      <c r="X131">
        <v>0</v>
      </c>
      <c r="Y131">
        <v>228</v>
      </c>
      <c r="Z131">
        <v>1</v>
      </c>
      <c r="AA131">
        <v>8.7474283796427201</v>
      </c>
      <c r="AB131">
        <v>167</v>
      </c>
      <c r="AC131">
        <v>0.860162693597887</v>
      </c>
      <c r="AD131">
        <v>61</v>
      </c>
      <c r="AE131">
        <v>0.139837306402112</v>
      </c>
      <c r="AF131">
        <v>0</v>
      </c>
      <c r="AG131">
        <v>1.1102E-16</v>
      </c>
      <c r="AH131">
        <v>1.6652976748938301E-5</v>
      </c>
      <c r="AI131">
        <v>2</v>
      </c>
      <c r="AJ131" s="73">
        <v>46.037578776334001</v>
      </c>
      <c r="AK131">
        <v>228</v>
      </c>
      <c r="AL131">
        <v>1</v>
      </c>
      <c r="AM131">
        <v>0</v>
      </c>
      <c r="AN131">
        <v>0</v>
      </c>
      <c r="AO131">
        <v>0</v>
      </c>
      <c r="AP131">
        <v>0</v>
      </c>
      <c r="AQ131">
        <v>228</v>
      </c>
      <c r="AR131">
        <v>1</v>
      </c>
      <c r="AS131">
        <v>0</v>
      </c>
      <c r="AT131">
        <v>0</v>
      </c>
      <c r="AU131">
        <v>0</v>
      </c>
      <c r="AV131">
        <v>0</v>
      </c>
      <c r="AW131">
        <v>228</v>
      </c>
      <c r="AX131">
        <v>0.999999999999999</v>
      </c>
      <c r="AY131" s="73">
        <v>54.260309452904998</v>
      </c>
      <c r="AZ131">
        <v>228</v>
      </c>
      <c r="BA131">
        <v>1</v>
      </c>
      <c r="BB131">
        <v>228</v>
      </c>
      <c r="BC131">
        <v>1</v>
      </c>
      <c r="BD131">
        <v>0</v>
      </c>
      <c r="BE131">
        <v>0</v>
      </c>
      <c r="BF131">
        <v>49.208835123372999</v>
      </c>
      <c r="BG131">
        <v>49.726585878229997</v>
      </c>
      <c r="BH131">
        <v>54.260309452904998</v>
      </c>
      <c r="BI131">
        <v>46.037578776334001</v>
      </c>
    </row>
    <row r="132" spans="1:61" x14ac:dyDescent="0.25">
      <c r="A132" s="10" t="str">
        <f>VLOOKUP(D132,'Index-Relations'!E:F,2,FALSE)</f>
        <v>ESG</v>
      </c>
      <c r="B132" t="s">
        <v>3450</v>
      </c>
      <c r="C132" s="53" t="s">
        <v>2768</v>
      </c>
      <c r="D132" s="59" t="s">
        <v>2784</v>
      </c>
      <c r="E132" s="59" t="s">
        <v>3584</v>
      </c>
      <c r="F132" t="s">
        <v>66</v>
      </c>
      <c r="G132" t="s">
        <v>65</v>
      </c>
      <c r="H132" t="s">
        <v>67</v>
      </c>
      <c r="I132" s="52">
        <v>45383</v>
      </c>
      <c r="J132" t="s">
        <v>2457</v>
      </c>
      <c r="K132">
        <v>228</v>
      </c>
      <c r="L132">
        <v>49.770414499395898</v>
      </c>
      <c r="M132">
        <v>228</v>
      </c>
      <c r="N132">
        <v>1</v>
      </c>
      <c r="O132">
        <v>49.5337096267912</v>
      </c>
      <c r="P132">
        <v>228</v>
      </c>
      <c r="Q132">
        <v>1</v>
      </c>
      <c r="R132">
        <v>223</v>
      </c>
      <c r="S132">
        <v>0.99435775611739696</v>
      </c>
      <c r="T132">
        <v>46.021667800955903</v>
      </c>
      <c r="U132">
        <v>0.88254503882749302</v>
      </c>
      <c r="V132">
        <v>220</v>
      </c>
      <c r="W132">
        <v>0</v>
      </c>
      <c r="X132">
        <v>0</v>
      </c>
      <c r="Y132">
        <v>228</v>
      </c>
      <c r="Z132">
        <v>1</v>
      </c>
      <c r="AA132">
        <v>8.4885522513652703</v>
      </c>
      <c r="AB132">
        <v>167</v>
      </c>
      <c r="AC132">
        <v>0.86227742738692503</v>
      </c>
      <c r="AD132">
        <v>61</v>
      </c>
      <c r="AE132">
        <v>0.137722572613074</v>
      </c>
      <c r="AF132">
        <v>0</v>
      </c>
      <c r="AG132">
        <v>2.2204E-16</v>
      </c>
      <c r="AH132">
        <v>1.6566377573434199E-5</v>
      </c>
      <c r="AI132">
        <v>2</v>
      </c>
      <c r="AJ132">
        <v>45.292473652441302</v>
      </c>
      <c r="AK132">
        <v>228</v>
      </c>
      <c r="AL132">
        <v>1</v>
      </c>
      <c r="AM132">
        <v>0</v>
      </c>
      <c r="AN132">
        <v>0</v>
      </c>
      <c r="AO132">
        <v>0</v>
      </c>
      <c r="AP132">
        <v>0</v>
      </c>
      <c r="AQ132">
        <v>228</v>
      </c>
      <c r="AR132">
        <v>1</v>
      </c>
      <c r="AS132">
        <v>0</v>
      </c>
      <c r="AT132">
        <v>0</v>
      </c>
      <c r="AU132">
        <v>0</v>
      </c>
      <c r="AV132">
        <v>0</v>
      </c>
      <c r="AW132">
        <v>228</v>
      </c>
      <c r="AX132">
        <v>1</v>
      </c>
      <c r="AY132">
        <v>55.655090045764602</v>
      </c>
      <c r="AZ132">
        <v>228</v>
      </c>
      <c r="BA132">
        <v>1</v>
      </c>
      <c r="BB132">
        <v>228</v>
      </c>
      <c r="BC132">
        <v>1</v>
      </c>
      <c r="BD132">
        <v>0</v>
      </c>
      <c r="BE132">
        <v>0</v>
      </c>
      <c r="BF132">
        <v>49.8433136537599</v>
      </c>
      <c r="BG132">
        <v>50.422772626134901</v>
      </c>
      <c r="BH132">
        <v>54.661207939764999</v>
      </c>
      <c r="BI132">
        <v>46.643035086623001</v>
      </c>
    </row>
    <row r="133" spans="1:61" x14ac:dyDescent="0.25">
      <c r="A133" s="10" t="str">
        <f>VLOOKUP(D133,'Index-Relations'!E:F,2,FALSE)</f>
        <v>ESG</v>
      </c>
      <c r="B133" t="s">
        <v>3450</v>
      </c>
      <c r="C133" s="53" t="s">
        <v>2769</v>
      </c>
      <c r="D133" s="59" t="s">
        <v>2784</v>
      </c>
      <c r="E133" s="59" t="s">
        <v>3585</v>
      </c>
      <c r="F133" t="s">
        <v>66</v>
      </c>
      <c r="G133" t="s">
        <v>65</v>
      </c>
      <c r="H133" t="s">
        <v>67</v>
      </c>
      <c r="I133" s="52">
        <v>45352</v>
      </c>
      <c r="J133" t="s">
        <v>2457</v>
      </c>
      <c r="K133">
        <v>227</v>
      </c>
      <c r="L133">
        <v>49.5617644568175</v>
      </c>
      <c r="M133">
        <v>224</v>
      </c>
      <c r="N133">
        <v>0.99903651235513302</v>
      </c>
      <c r="O133">
        <v>50.149131605499001</v>
      </c>
      <c r="P133">
        <v>224</v>
      </c>
      <c r="Q133">
        <v>0.99903651235513302</v>
      </c>
      <c r="R133">
        <v>222</v>
      </c>
      <c r="S133">
        <v>0.99615379191083897</v>
      </c>
      <c r="T133">
        <v>45.686956410372197</v>
      </c>
      <c r="U133">
        <v>0.87553009126690196</v>
      </c>
      <c r="V133">
        <v>217</v>
      </c>
      <c r="W133">
        <v>0</v>
      </c>
      <c r="X133">
        <v>0</v>
      </c>
      <c r="Y133">
        <v>226</v>
      </c>
      <c r="Z133">
        <v>0.99983294568298797</v>
      </c>
      <c r="AA133">
        <v>8.9074427916411398</v>
      </c>
      <c r="AB133">
        <v>164</v>
      </c>
      <c r="AC133">
        <v>0.86226862923413405</v>
      </c>
      <c r="AD133">
        <v>62</v>
      </c>
      <c r="AE133">
        <v>0.137564316448854</v>
      </c>
      <c r="AF133">
        <v>1</v>
      </c>
      <c r="AG133">
        <v>1.6705431701069499E-4</v>
      </c>
      <c r="AH133">
        <v>1.6276052636563099E-5</v>
      </c>
      <c r="AI133">
        <v>2</v>
      </c>
      <c r="AJ133">
        <v>44.753459393799297</v>
      </c>
      <c r="AK133">
        <v>224</v>
      </c>
      <c r="AL133">
        <v>0.99903651235513302</v>
      </c>
      <c r="AM133">
        <v>0</v>
      </c>
      <c r="AN133">
        <v>0</v>
      </c>
      <c r="AO133">
        <v>0</v>
      </c>
      <c r="AP133">
        <v>0</v>
      </c>
      <c r="AQ133">
        <v>227</v>
      </c>
      <c r="AR133">
        <v>1</v>
      </c>
      <c r="AS133">
        <v>0</v>
      </c>
      <c r="AT133">
        <v>0</v>
      </c>
      <c r="AU133">
        <v>0</v>
      </c>
      <c r="AV133">
        <v>0</v>
      </c>
      <c r="AW133">
        <v>227</v>
      </c>
      <c r="AX133">
        <v>1</v>
      </c>
      <c r="AY133">
        <v>54.842813672937297</v>
      </c>
      <c r="AZ133">
        <v>224</v>
      </c>
      <c r="BA133">
        <v>0.99903651235513302</v>
      </c>
      <c r="BB133">
        <v>227</v>
      </c>
      <c r="BC133">
        <v>1</v>
      </c>
      <c r="BD133">
        <v>0</v>
      </c>
      <c r="BE133">
        <v>0</v>
      </c>
      <c r="BF133">
        <v>49.611711838203902</v>
      </c>
      <c r="BG133">
        <v>50.916212568711998</v>
      </c>
      <c r="BH133">
        <v>54.005628026688001</v>
      </c>
      <c r="BI133">
        <v>46.111435574104</v>
      </c>
    </row>
    <row r="134" spans="1:61" x14ac:dyDescent="0.25">
      <c r="A134" s="10" t="str">
        <f>VLOOKUP(D134,'Index-Relations'!E:F,2,FALSE)</f>
        <v>ESG</v>
      </c>
      <c r="B134" t="s">
        <v>3450</v>
      </c>
      <c r="C134" s="53" t="s">
        <v>2770</v>
      </c>
      <c r="D134" s="59" t="s">
        <v>2784</v>
      </c>
      <c r="E134" s="59" t="s">
        <v>3586</v>
      </c>
      <c r="F134" t="s">
        <v>66</v>
      </c>
      <c r="G134" t="s">
        <v>65</v>
      </c>
      <c r="H134" t="s">
        <v>67</v>
      </c>
      <c r="I134" s="52">
        <v>45323</v>
      </c>
      <c r="J134" t="s">
        <v>2457</v>
      </c>
      <c r="K134">
        <v>227</v>
      </c>
      <c r="L134">
        <v>49.180272064194902</v>
      </c>
      <c r="M134">
        <v>224</v>
      </c>
      <c r="N134">
        <v>0.99896279312492298</v>
      </c>
      <c r="O134">
        <v>49.744765170367103</v>
      </c>
      <c r="P134">
        <v>224</v>
      </c>
      <c r="Q134">
        <v>0.99896279312492298</v>
      </c>
      <c r="R134">
        <v>222</v>
      </c>
      <c r="S134">
        <v>0.99598541518266503</v>
      </c>
      <c r="T134">
        <v>45.797679066861797</v>
      </c>
      <c r="U134">
        <v>0.87778845186729004</v>
      </c>
      <c r="V134">
        <v>219</v>
      </c>
      <c r="W134">
        <v>0</v>
      </c>
      <c r="X134">
        <v>0</v>
      </c>
      <c r="Y134">
        <v>226</v>
      </c>
      <c r="Z134">
        <v>0.99983122960987403</v>
      </c>
      <c r="AA134">
        <v>8.9118641177348206</v>
      </c>
      <c r="AB134">
        <v>160</v>
      </c>
      <c r="AC134">
        <v>0.85378272669205901</v>
      </c>
      <c r="AD134">
        <v>66</v>
      </c>
      <c r="AE134">
        <v>0.14604850291781399</v>
      </c>
      <c r="AF134">
        <v>1</v>
      </c>
      <c r="AG134">
        <v>1.6877039012566601E-4</v>
      </c>
      <c r="AH134">
        <v>2.1586936249399799E-6</v>
      </c>
      <c r="AI134">
        <v>1</v>
      </c>
      <c r="AJ134">
        <v>44.4386736170608</v>
      </c>
      <c r="AK134">
        <v>224</v>
      </c>
      <c r="AL134">
        <v>0.99896279312492298</v>
      </c>
      <c r="AM134">
        <v>0</v>
      </c>
      <c r="AN134">
        <v>0</v>
      </c>
      <c r="AO134">
        <v>0</v>
      </c>
      <c r="AP134">
        <v>0</v>
      </c>
      <c r="AQ134">
        <v>226</v>
      </c>
      <c r="AR134">
        <v>0.99983122960987403</v>
      </c>
      <c r="AS134">
        <v>0</v>
      </c>
      <c r="AT134">
        <v>0</v>
      </c>
      <c r="AU134">
        <v>0</v>
      </c>
      <c r="AV134">
        <v>0</v>
      </c>
      <c r="AW134">
        <v>226</v>
      </c>
      <c r="AX134">
        <v>0.99983122960987403</v>
      </c>
      <c r="AY134">
        <v>54.549468852133302</v>
      </c>
      <c r="AZ134">
        <v>224</v>
      </c>
      <c r="BA134">
        <v>0.99896279312492298</v>
      </c>
      <c r="BB134">
        <v>226</v>
      </c>
      <c r="BC134">
        <v>0.99983122960987403</v>
      </c>
      <c r="BD134">
        <v>0</v>
      </c>
      <c r="BE134">
        <v>0</v>
      </c>
      <c r="BF134">
        <v>49.242464349383901</v>
      </c>
      <c r="BG134">
        <v>50.581465956415002</v>
      </c>
      <c r="BH134">
        <v>53.732574896959001</v>
      </c>
      <c r="BI134">
        <v>45.791678650759998</v>
      </c>
    </row>
    <row r="135" spans="1:61" x14ac:dyDescent="0.25">
      <c r="A135" s="10" t="str">
        <f>VLOOKUP(D135,'Index-Relations'!E:F,2,FALSE)</f>
        <v>BM</v>
      </c>
      <c r="B135" t="s">
        <v>3450</v>
      </c>
      <c r="C135" s="53" t="s">
        <v>2760</v>
      </c>
      <c r="D135" s="59" t="s">
        <v>3248</v>
      </c>
      <c r="E135" s="59" t="s">
        <v>3587</v>
      </c>
      <c r="F135" t="s">
        <v>71</v>
      </c>
      <c r="G135" t="s">
        <v>68</v>
      </c>
      <c r="H135" t="s">
        <v>72</v>
      </c>
      <c r="I135" s="52">
        <v>45658</v>
      </c>
      <c r="J135" t="s">
        <v>2457</v>
      </c>
      <c r="K135">
        <v>226</v>
      </c>
      <c r="L135" s="73">
        <v>47.696114572378903</v>
      </c>
      <c r="M135">
        <v>223</v>
      </c>
      <c r="N135">
        <v>0.99501223667739302</v>
      </c>
      <c r="O135" s="73">
        <v>47.555328074622999</v>
      </c>
      <c r="P135">
        <v>223</v>
      </c>
      <c r="Q135">
        <v>0.99501223667739302</v>
      </c>
      <c r="R135">
        <v>220</v>
      </c>
      <c r="S135">
        <v>0.99059419120751901</v>
      </c>
      <c r="T135">
        <v>45.877753203105399</v>
      </c>
      <c r="U135">
        <v>0.886964395294632</v>
      </c>
      <c r="V135">
        <v>216</v>
      </c>
      <c r="W135">
        <v>0</v>
      </c>
      <c r="X135">
        <v>0</v>
      </c>
      <c r="Y135">
        <v>223</v>
      </c>
      <c r="Z135">
        <v>0.99501223667739302</v>
      </c>
      <c r="AA135">
        <v>8.3652928569282494</v>
      </c>
      <c r="AB135">
        <v>163</v>
      </c>
      <c r="AC135">
        <v>0.81849457030801498</v>
      </c>
      <c r="AD135">
        <v>60</v>
      </c>
      <c r="AE135">
        <v>0.17651766636937799</v>
      </c>
      <c r="AF135">
        <v>3</v>
      </c>
      <c r="AG135">
        <v>4.9877633226058302E-3</v>
      </c>
      <c r="AH135">
        <v>4.0735629801978E-5</v>
      </c>
      <c r="AI135">
        <v>3</v>
      </c>
      <c r="AJ135" s="73">
        <v>44.806881703964898</v>
      </c>
      <c r="AK135">
        <v>223</v>
      </c>
      <c r="AL135">
        <v>0.99501223667739302</v>
      </c>
      <c r="AM135">
        <v>0</v>
      </c>
      <c r="AN135">
        <v>0</v>
      </c>
      <c r="AO135">
        <v>0</v>
      </c>
      <c r="AP135">
        <v>0</v>
      </c>
      <c r="AQ135">
        <v>225</v>
      </c>
      <c r="AR135">
        <v>0.99843734039951804</v>
      </c>
      <c r="AS135">
        <v>0</v>
      </c>
      <c r="AT135">
        <v>0</v>
      </c>
      <c r="AU135">
        <v>0</v>
      </c>
      <c r="AV135">
        <v>0</v>
      </c>
      <c r="AW135">
        <v>225</v>
      </c>
      <c r="AX135">
        <v>0.99843734039951804</v>
      </c>
      <c r="AY135" s="73">
        <v>53.632645909524001</v>
      </c>
      <c r="AZ135">
        <v>223</v>
      </c>
      <c r="BA135">
        <v>0.99501223667739302</v>
      </c>
      <c r="BB135">
        <v>225</v>
      </c>
      <c r="BC135">
        <v>0.99843734039951804</v>
      </c>
      <c r="BD135">
        <v>0</v>
      </c>
      <c r="BE135">
        <v>0</v>
      </c>
      <c r="BF135">
        <v>47.696114572378903</v>
      </c>
      <c r="BG135">
        <v>47.555328074622999</v>
      </c>
      <c r="BH135">
        <v>53.632645909524001</v>
      </c>
      <c r="BI135">
        <v>44.806881703964898</v>
      </c>
    </row>
    <row r="136" spans="1:61" x14ac:dyDescent="0.25">
      <c r="A136" s="10" t="str">
        <f>VLOOKUP(D136,'Index-Relations'!E:F,2,FALSE)</f>
        <v>BM</v>
      </c>
      <c r="B136" t="s">
        <v>3450</v>
      </c>
      <c r="C136" s="53" t="s">
        <v>2761</v>
      </c>
      <c r="D136" s="59" t="s">
        <v>3248</v>
      </c>
      <c r="E136" s="59" t="s">
        <v>3588</v>
      </c>
      <c r="F136" t="s">
        <v>71</v>
      </c>
      <c r="G136" t="s">
        <v>68</v>
      </c>
      <c r="H136" t="s">
        <v>72</v>
      </c>
      <c r="I136" s="52">
        <v>45628</v>
      </c>
      <c r="J136" t="s">
        <v>2457</v>
      </c>
      <c r="K136">
        <v>226</v>
      </c>
      <c r="L136" s="73">
        <v>47.708411981645902</v>
      </c>
      <c r="M136">
        <v>223</v>
      </c>
      <c r="N136">
        <v>0.99520905858703002</v>
      </c>
      <c r="O136" s="73">
        <v>47.546551340133902</v>
      </c>
      <c r="P136">
        <v>223</v>
      </c>
      <c r="Q136">
        <v>0.99520905858703002</v>
      </c>
      <c r="R136">
        <v>220</v>
      </c>
      <c r="S136">
        <v>0.99095929149577</v>
      </c>
      <c r="T136">
        <v>45.878711710865801</v>
      </c>
      <c r="U136">
        <v>0.88973942884739199</v>
      </c>
      <c r="V136">
        <v>216</v>
      </c>
      <c r="W136">
        <v>0</v>
      </c>
      <c r="X136">
        <v>0</v>
      </c>
      <c r="Y136">
        <v>223</v>
      </c>
      <c r="Z136">
        <v>0.99520905858703101</v>
      </c>
      <c r="AA136">
        <v>7.7956231964598901</v>
      </c>
      <c r="AB136">
        <v>166</v>
      </c>
      <c r="AC136">
        <v>0.82780911207286001</v>
      </c>
      <c r="AD136">
        <v>57</v>
      </c>
      <c r="AE136">
        <v>0.16739994651417001</v>
      </c>
      <c r="AF136">
        <v>3</v>
      </c>
      <c r="AG136">
        <v>4.7909414129693696E-3</v>
      </c>
      <c r="AH136">
        <v>1.682418428849E-5</v>
      </c>
      <c r="AI136">
        <v>2</v>
      </c>
      <c r="AJ136" s="73">
        <v>44.812827468823002</v>
      </c>
      <c r="AK136">
        <v>223</v>
      </c>
      <c r="AL136">
        <v>0.99520905858703002</v>
      </c>
      <c r="AM136">
        <v>0</v>
      </c>
      <c r="AN136">
        <v>0</v>
      </c>
      <c r="AO136">
        <v>0</v>
      </c>
      <c r="AP136">
        <v>0</v>
      </c>
      <c r="AQ136">
        <v>225</v>
      </c>
      <c r="AR136">
        <v>0.99848092755653906</v>
      </c>
      <c r="AS136">
        <v>0</v>
      </c>
      <c r="AT136">
        <v>0</v>
      </c>
      <c r="AU136">
        <v>0</v>
      </c>
      <c r="AV136">
        <v>0</v>
      </c>
      <c r="AW136">
        <v>225</v>
      </c>
      <c r="AX136">
        <v>0.99848092755653906</v>
      </c>
      <c r="AY136" s="73">
        <v>53.668521774576902</v>
      </c>
      <c r="AZ136">
        <v>223</v>
      </c>
      <c r="BA136">
        <v>0.99520905858703002</v>
      </c>
      <c r="BB136">
        <v>225</v>
      </c>
      <c r="BC136">
        <v>0.99848092755653906</v>
      </c>
      <c r="BD136">
        <v>0</v>
      </c>
      <c r="BE136">
        <v>0</v>
      </c>
      <c r="BF136">
        <v>47.708411981645902</v>
      </c>
      <c r="BG136">
        <v>47.546551340133902</v>
      </c>
      <c r="BH136">
        <v>53.668521774576902</v>
      </c>
      <c r="BI136">
        <v>44.812827468823002</v>
      </c>
    </row>
    <row r="137" spans="1:61" x14ac:dyDescent="0.25">
      <c r="A137" s="10" t="str">
        <f>VLOOKUP(D137,'Index-Relations'!E:F,2,FALSE)</f>
        <v>BM</v>
      </c>
      <c r="B137" t="s">
        <v>3450</v>
      </c>
      <c r="C137" s="53" t="s">
        <v>2762</v>
      </c>
      <c r="D137" s="59" t="s">
        <v>3248</v>
      </c>
      <c r="E137" s="59" t="s">
        <v>3589</v>
      </c>
      <c r="F137" t="s">
        <v>71</v>
      </c>
      <c r="G137" t="s">
        <v>68</v>
      </c>
      <c r="H137" t="s">
        <v>72</v>
      </c>
      <c r="I137" s="52">
        <v>45597</v>
      </c>
      <c r="J137" t="s">
        <v>2457</v>
      </c>
      <c r="K137">
        <v>226</v>
      </c>
      <c r="L137" s="73">
        <v>47.655819815339001</v>
      </c>
      <c r="M137">
        <v>223</v>
      </c>
      <c r="N137">
        <v>0.99553653045867196</v>
      </c>
      <c r="O137" s="73">
        <v>47.534500897186</v>
      </c>
      <c r="P137">
        <v>223</v>
      </c>
      <c r="Q137">
        <v>0.99553653045867196</v>
      </c>
      <c r="R137">
        <v>220</v>
      </c>
      <c r="S137">
        <v>0.99124557953275605</v>
      </c>
      <c r="T137">
        <v>45.832172656395002</v>
      </c>
      <c r="U137">
        <v>0.89076206532568103</v>
      </c>
      <c r="V137">
        <v>216</v>
      </c>
      <c r="W137">
        <v>0</v>
      </c>
      <c r="X137">
        <v>0</v>
      </c>
      <c r="Y137">
        <v>223</v>
      </c>
      <c r="Z137">
        <v>0.99553653045867196</v>
      </c>
      <c r="AA137">
        <v>8.0485013556985301</v>
      </c>
      <c r="AB137">
        <v>165</v>
      </c>
      <c r="AC137">
        <v>0.82300437623053402</v>
      </c>
      <c r="AD137">
        <v>58</v>
      </c>
      <c r="AE137">
        <v>0.172532154228137</v>
      </c>
      <c r="AF137">
        <v>3</v>
      </c>
      <c r="AG137">
        <v>4.4634695413273903E-3</v>
      </c>
      <c r="AH137">
        <v>1.7194568499018899E-5</v>
      </c>
      <c r="AI137">
        <v>2</v>
      </c>
      <c r="AJ137" s="73">
        <v>44.794320438231999</v>
      </c>
      <c r="AK137">
        <v>223</v>
      </c>
      <c r="AL137">
        <v>0.99553653045867196</v>
      </c>
      <c r="AM137">
        <v>0</v>
      </c>
      <c r="AN137">
        <v>0</v>
      </c>
      <c r="AO137">
        <v>0</v>
      </c>
      <c r="AP137">
        <v>0</v>
      </c>
      <c r="AQ137">
        <v>225</v>
      </c>
      <c r="AR137">
        <v>0.998544242623429</v>
      </c>
      <c r="AS137">
        <v>0</v>
      </c>
      <c r="AT137">
        <v>0</v>
      </c>
      <c r="AU137">
        <v>0</v>
      </c>
      <c r="AV137">
        <v>0</v>
      </c>
      <c r="AW137">
        <v>225</v>
      </c>
      <c r="AX137">
        <v>0.998544242623429</v>
      </c>
      <c r="AY137" s="73">
        <v>53.568947924838</v>
      </c>
      <c r="AZ137">
        <v>223</v>
      </c>
      <c r="BA137">
        <v>0.99553653045867196</v>
      </c>
      <c r="BB137">
        <v>225</v>
      </c>
      <c r="BC137">
        <v>0.998544242623429</v>
      </c>
      <c r="BD137">
        <v>0</v>
      </c>
      <c r="BE137">
        <v>0</v>
      </c>
      <c r="BF137">
        <v>47.655819815339001</v>
      </c>
      <c r="BG137">
        <v>47.534500897186</v>
      </c>
      <c r="BH137">
        <v>53.568947924838</v>
      </c>
      <c r="BI137">
        <v>44.794320438231999</v>
      </c>
    </row>
    <row r="138" spans="1:61" x14ac:dyDescent="0.25">
      <c r="A138" s="10" t="str">
        <f>VLOOKUP(D138,'Index-Relations'!E:F,2,FALSE)</f>
        <v>BM</v>
      </c>
      <c r="B138" t="s">
        <v>3450</v>
      </c>
      <c r="C138" s="53" t="s">
        <v>2763</v>
      </c>
      <c r="D138" s="59" t="s">
        <v>3248</v>
      </c>
      <c r="E138" s="59" t="s">
        <v>3590</v>
      </c>
      <c r="F138" t="s">
        <v>71</v>
      </c>
      <c r="G138" t="s">
        <v>68</v>
      </c>
      <c r="H138" t="s">
        <v>72</v>
      </c>
      <c r="I138" s="52">
        <v>45566</v>
      </c>
      <c r="J138" t="s">
        <v>2457</v>
      </c>
      <c r="K138">
        <v>226</v>
      </c>
      <c r="L138" s="73">
        <v>47.236088378318001</v>
      </c>
      <c r="M138">
        <v>223</v>
      </c>
      <c r="N138">
        <v>0.99718098341194505</v>
      </c>
      <c r="O138" s="73">
        <v>47.208622302642901</v>
      </c>
      <c r="P138">
        <v>223</v>
      </c>
      <c r="Q138">
        <v>0.99718098341194505</v>
      </c>
      <c r="R138">
        <v>220</v>
      </c>
      <c r="S138">
        <v>0.99304045327377899</v>
      </c>
      <c r="T138">
        <v>45.8048312921131</v>
      </c>
      <c r="U138">
        <v>0.89223682749586197</v>
      </c>
      <c r="V138">
        <v>216</v>
      </c>
      <c r="W138">
        <v>0</v>
      </c>
      <c r="X138">
        <v>0</v>
      </c>
      <c r="Y138">
        <v>223</v>
      </c>
      <c r="Z138">
        <v>0.99718098341194505</v>
      </c>
      <c r="AA138">
        <v>7.6652321645279198</v>
      </c>
      <c r="AB138">
        <v>164</v>
      </c>
      <c r="AC138">
        <v>0.823003635280666</v>
      </c>
      <c r="AD138">
        <v>59</v>
      </c>
      <c r="AE138">
        <v>0.174177348131279</v>
      </c>
      <c r="AF138">
        <v>3</v>
      </c>
      <c r="AG138">
        <v>2.81901658805389E-3</v>
      </c>
      <c r="AH138">
        <v>1.7662612617838699E-5</v>
      </c>
      <c r="AI138">
        <v>2</v>
      </c>
      <c r="AJ138" s="73">
        <v>44.444526127181902</v>
      </c>
      <c r="AK138">
        <v>223</v>
      </c>
      <c r="AL138">
        <v>0.99718098341194505</v>
      </c>
      <c r="AM138">
        <v>0</v>
      </c>
      <c r="AN138">
        <v>0</v>
      </c>
      <c r="AO138">
        <v>0</v>
      </c>
      <c r="AP138">
        <v>0</v>
      </c>
      <c r="AQ138">
        <v>225</v>
      </c>
      <c r="AR138">
        <v>0.999999999999999</v>
      </c>
      <c r="AS138">
        <v>0</v>
      </c>
      <c r="AT138">
        <v>0</v>
      </c>
      <c r="AU138">
        <v>0</v>
      </c>
      <c r="AV138">
        <v>0</v>
      </c>
      <c r="AW138">
        <v>225</v>
      </c>
      <c r="AX138">
        <v>0.999999999999999</v>
      </c>
      <c r="AY138" s="73">
        <v>53.177900008880997</v>
      </c>
      <c r="AZ138">
        <v>223</v>
      </c>
      <c r="BA138">
        <v>0.99718098341194505</v>
      </c>
      <c r="BB138">
        <v>225</v>
      </c>
      <c r="BC138">
        <v>0.999999999999999</v>
      </c>
      <c r="BD138">
        <v>0</v>
      </c>
      <c r="BE138">
        <v>0</v>
      </c>
      <c r="BF138">
        <v>47.236088378318001</v>
      </c>
      <c r="BG138">
        <v>47.208622302642901</v>
      </c>
      <c r="BH138">
        <v>53.177900008880997</v>
      </c>
      <c r="BI138">
        <v>44.444526127181902</v>
      </c>
    </row>
    <row r="139" spans="1:61" x14ac:dyDescent="0.25">
      <c r="A139" s="10" t="str">
        <f>VLOOKUP(D139,'Index-Relations'!E:F,2,FALSE)</f>
        <v>BM</v>
      </c>
      <c r="B139" t="s">
        <v>3450</v>
      </c>
      <c r="C139" s="53" t="s">
        <v>2764</v>
      </c>
      <c r="D139" s="59" t="s">
        <v>3248</v>
      </c>
      <c r="E139" s="59" t="s">
        <v>3591</v>
      </c>
      <c r="F139" t="s">
        <v>71</v>
      </c>
      <c r="G139" t="s">
        <v>68</v>
      </c>
      <c r="H139" t="s">
        <v>72</v>
      </c>
      <c r="I139" s="52">
        <v>45537</v>
      </c>
      <c r="J139" t="s">
        <v>2457</v>
      </c>
      <c r="K139">
        <v>229</v>
      </c>
      <c r="L139" s="73">
        <v>47.083440262531902</v>
      </c>
      <c r="M139">
        <v>228</v>
      </c>
      <c r="N139">
        <v>0.99970342869943196</v>
      </c>
      <c r="O139" s="73">
        <v>47.026258702761901</v>
      </c>
      <c r="P139">
        <v>228</v>
      </c>
      <c r="Q139">
        <v>0.99970342869943196</v>
      </c>
      <c r="R139">
        <v>223</v>
      </c>
      <c r="S139">
        <v>0.994060896511759</v>
      </c>
      <c r="T139">
        <v>45.928073644965302</v>
      </c>
      <c r="U139">
        <v>0.96640751149512405</v>
      </c>
      <c r="V139">
        <v>220</v>
      </c>
      <c r="W139">
        <v>0</v>
      </c>
      <c r="X139">
        <v>0</v>
      </c>
      <c r="Y139">
        <v>228</v>
      </c>
      <c r="Z139">
        <v>0.99970342869943196</v>
      </c>
      <c r="AA139">
        <v>7.52636807645011</v>
      </c>
      <c r="AB139">
        <v>174</v>
      </c>
      <c r="AC139">
        <v>0.91201401338084298</v>
      </c>
      <c r="AD139">
        <v>62</v>
      </c>
      <c r="AE139">
        <v>0.172915658008478</v>
      </c>
      <c r="AF139">
        <v>-7</v>
      </c>
      <c r="AG139">
        <v>0</v>
      </c>
      <c r="AH139">
        <v>1.7330059395336399E-5</v>
      </c>
      <c r="AI139">
        <v>2</v>
      </c>
      <c r="AJ139" s="73">
        <v>44.354694566436898</v>
      </c>
      <c r="AK139">
        <v>228</v>
      </c>
      <c r="AL139">
        <v>0.99970342869943196</v>
      </c>
      <c r="AM139">
        <v>0</v>
      </c>
      <c r="AN139">
        <v>0</v>
      </c>
      <c r="AO139">
        <v>0</v>
      </c>
      <c r="AP139">
        <v>0</v>
      </c>
      <c r="AQ139">
        <v>229</v>
      </c>
      <c r="AR139">
        <v>0.999999999999999</v>
      </c>
      <c r="AS139">
        <v>0</v>
      </c>
      <c r="AT139">
        <v>0</v>
      </c>
      <c r="AU139">
        <v>0</v>
      </c>
      <c r="AV139">
        <v>0</v>
      </c>
      <c r="AW139">
        <v>229</v>
      </c>
      <c r="AX139">
        <v>0.999999999999999</v>
      </c>
      <c r="AY139" s="73">
        <v>53.023010354323901</v>
      </c>
      <c r="AZ139">
        <v>228</v>
      </c>
      <c r="BA139">
        <v>0.99970342869943196</v>
      </c>
      <c r="BB139">
        <v>229</v>
      </c>
      <c r="BC139">
        <v>0.999999999999999</v>
      </c>
      <c r="BD139">
        <v>0</v>
      </c>
      <c r="BE139">
        <v>0</v>
      </c>
      <c r="BF139">
        <v>47.083440262531902</v>
      </c>
      <c r="BG139">
        <v>47.026258702761901</v>
      </c>
      <c r="BH139">
        <v>53.023010354323901</v>
      </c>
      <c r="BI139">
        <v>44.354694566436898</v>
      </c>
    </row>
    <row r="140" spans="1:61" x14ac:dyDescent="0.25">
      <c r="A140" s="10" t="str">
        <f>VLOOKUP(D140,'Index-Relations'!E:F,2,FALSE)</f>
        <v>BM</v>
      </c>
      <c r="B140" t="s">
        <v>3450</v>
      </c>
      <c r="C140" s="53" t="s">
        <v>3350</v>
      </c>
      <c r="D140" s="59" t="s">
        <v>3248</v>
      </c>
      <c r="E140" s="59" t="s">
        <v>3592</v>
      </c>
      <c r="F140" t="s">
        <v>71</v>
      </c>
      <c r="G140" t="s">
        <v>68</v>
      </c>
      <c r="H140" t="s">
        <v>72</v>
      </c>
      <c r="I140" s="52">
        <v>45505</v>
      </c>
      <c r="J140" t="s">
        <v>2457</v>
      </c>
      <c r="K140">
        <v>229</v>
      </c>
      <c r="L140" s="73">
        <v>47.332469824957897</v>
      </c>
      <c r="M140">
        <v>228</v>
      </c>
      <c r="N140">
        <v>0.99969357416817595</v>
      </c>
      <c r="O140" s="73">
        <v>47.309308461199997</v>
      </c>
      <c r="P140">
        <v>228</v>
      </c>
      <c r="Q140">
        <v>0.99969357416817595</v>
      </c>
      <c r="R140">
        <v>223</v>
      </c>
      <c r="S140">
        <v>0.99380896959824505</v>
      </c>
      <c r="T140">
        <v>45.847003775448897</v>
      </c>
      <c r="U140">
        <v>0.89085942863253198</v>
      </c>
      <c r="V140">
        <v>220</v>
      </c>
      <c r="W140">
        <v>0</v>
      </c>
      <c r="X140">
        <v>0</v>
      </c>
      <c r="Y140">
        <v>228</v>
      </c>
      <c r="Z140">
        <v>0.99969357416817595</v>
      </c>
      <c r="AA140">
        <v>7.9796845595249497</v>
      </c>
      <c r="AB140">
        <v>166</v>
      </c>
      <c r="AC140">
        <v>0.83053277223075594</v>
      </c>
      <c r="AD140">
        <v>62</v>
      </c>
      <c r="AE140">
        <v>0.16916080193742</v>
      </c>
      <c r="AF140">
        <v>1</v>
      </c>
      <c r="AG140">
        <v>3.0642583182330298E-4</v>
      </c>
      <c r="AH140">
        <v>1.8667100026138901E-5</v>
      </c>
      <c r="AI140">
        <v>2</v>
      </c>
      <c r="AJ140" s="73">
        <v>44.592957952844898</v>
      </c>
      <c r="AK140">
        <v>228</v>
      </c>
      <c r="AL140">
        <v>0.99969357416817595</v>
      </c>
      <c r="AM140">
        <v>0</v>
      </c>
      <c r="AN140">
        <v>0</v>
      </c>
      <c r="AO140">
        <v>0</v>
      </c>
      <c r="AP140">
        <v>0</v>
      </c>
      <c r="AQ140">
        <v>229</v>
      </c>
      <c r="AR140">
        <v>1</v>
      </c>
      <c r="AS140">
        <v>0</v>
      </c>
      <c r="AT140">
        <v>0</v>
      </c>
      <c r="AU140">
        <v>0</v>
      </c>
      <c r="AV140">
        <v>0</v>
      </c>
      <c r="AW140">
        <v>229</v>
      </c>
      <c r="AX140">
        <v>0.999999999999999</v>
      </c>
      <c r="AY140" s="73">
        <v>53.134073634996</v>
      </c>
      <c r="AZ140">
        <v>228</v>
      </c>
      <c r="BA140">
        <v>0.99969357416817595</v>
      </c>
      <c r="BB140">
        <v>229</v>
      </c>
      <c r="BC140">
        <v>1</v>
      </c>
      <c r="BD140">
        <v>0</v>
      </c>
      <c r="BE140">
        <v>0</v>
      </c>
      <c r="BF140">
        <v>47.332469824957897</v>
      </c>
      <c r="BG140">
        <v>47.309308461199997</v>
      </c>
      <c r="BH140">
        <v>53.134073634996</v>
      </c>
      <c r="BI140">
        <v>44.592957952844898</v>
      </c>
    </row>
    <row r="141" spans="1:61" x14ac:dyDescent="0.25">
      <c r="A141" s="10" t="str">
        <f>VLOOKUP(D141,'Index-Relations'!E:F,2,FALSE)</f>
        <v>BM</v>
      </c>
      <c r="B141" t="s">
        <v>3450</v>
      </c>
      <c r="C141" s="53" t="s">
        <v>2765</v>
      </c>
      <c r="D141" s="59" t="s">
        <v>3248</v>
      </c>
      <c r="E141" s="59" t="s">
        <v>3593</v>
      </c>
      <c r="F141" t="s">
        <v>71</v>
      </c>
      <c r="G141" t="s">
        <v>68</v>
      </c>
      <c r="H141" t="s">
        <v>72</v>
      </c>
      <c r="I141" s="52">
        <v>45474</v>
      </c>
      <c r="J141" t="s">
        <v>2457</v>
      </c>
      <c r="K141">
        <v>229</v>
      </c>
      <c r="L141" s="73">
        <v>47.2387314209669</v>
      </c>
      <c r="M141">
        <v>228</v>
      </c>
      <c r="N141">
        <v>0.99972924454774303</v>
      </c>
      <c r="O141" s="73">
        <v>47.216221644569004</v>
      </c>
      <c r="P141">
        <v>228</v>
      </c>
      <c r="Q141">
        <v>0.99972924454774303</v>
      </c>
      <c r="R141">
        <v>223</v>
      </c>
      <c r="S141">
        <v>0.99378069245941303</v>
      </c>
      <c r="T141">
        <v>45.942017015514701</v>
      </c>
      <c r="U141">
        <v>0.89496813428216604</v>
      </c>
      <c r="V141">
        <v>220</v>
      </c>
      <c r="W141">
        <v>0</v>
      </c>
      <c r="X141">
        <v>0</v>
      </c>
      <c r="Y141">
        <v>228</v>
      </c>
      <c r="Z141">
        <v>0.99972924454774303</v>
      </c>
      <c r="AA141">
        <v>8.4470037484645992</v>
      </c>
      <c r="AB141">
        <v>165</v>
      </c>
      <c r="AC141">
        <v>0.82845647431087499</v>
      </c>
      <c r="AD141">
        <v>63</v>
      </c>
      <c r="AE141">
        <v>0.17127277023686799</v>
      </c>
      <c r="AF141">
        <v>1</v>
      </c>
      <c r="AG141">
        <v>2.7075545225613198E-4</v>
      </c>
      <c r="AH141">
        <v>1.85704775430544E-5</v>
      </c>
      <c r="AI141">
        <v>2</v>
      </c>
      <c r="AJ141" s="73">
        <v>44.451080672448001</v>
      </c>
      <c r="AK141">
        <v>228</v>
      </c>
      <c r="AL141">
        <v>0.99972924454774303</v>
      </c>
      <c r="AM141">
        <v>0</v>
      </c>
      <c r="AN141">
        <v>0</v>
      </c>
      <c r="AO141">
        <v>0</v>
      </c>
      <c r="AP141">
        <v>0</v>
      </c>
      <c r="AQ141">
        <v>229</v>
      </c>
      <c r="AR141">
        <v>1</v>
      </c>
      <c r="AS141">
        <v>0</v>
      </c>
      <c r="AT141">
        <v>0</v>
      </c>
      <c r="AU141">
        <v>0</v>
      </c>
      <c r="AV141">
        <v>0</v>
      </c>
      <c r="AW141">
        <v>229</v>
      </c>
      <c r="AX141">
        <v>1</v>
      </c>
      <c r="AY141" s="73">
        <v>53.134579699432898</v>
      </c>
      <c r="AZ141">
        <v>228</v>
      </c>
      <c r="BA141">
        <v>0.99972924454774303</v>
      </c>
      <c r="BB141">
        <v>229</v>
      </c>
      <c r="BC141">
        <v>1</v>
      </c>
      <c r="BD141">
        <v>0</v>
      </c>
      <c r="BE141">
        <v>0</v>
      </c>
      <c r="BF141">
        <v>47.2387314209669</v>
      </c>
      <c r="BG141">
        <v>47.216221644569004</v>
      </c>
      <c r="BH141">
        <v>53.134579699432898</v>
      </c>
      <c r="BI141">
        <v>44.451080672448001</v>
      </c>
    </row>
    <row r="142" spans="1:61" x14ac:dyDescent="0.25">
      <c r="A142" s="10" t="str">
        <f>VLOOKUP(D142,'Index-Relations'!E:F,2,FALSE)</f>
        <v>BM</v>
      </c>
      <c r="B142" t="s">
        <v>3450</v>
      </c>
      <c r="C142" s="53" t="s">
        <v>2766</v>
      </c>
      <c r="D142" s="59" t="s">
        <v>3248</v>
      </c>
      <c r="E142" s="59" t="s">
        <v>3594</v>
      </c>
      <c r="F142" t="s">
        <v>71</v>
      </c>
      <c r="G142" t="s">
        <v>68</v>
      </c>
      <c r="H142" t="s">
        <v>72</v>
      </c>
      <c r="I142" s="52">
        <v>45446</v>
      </c>
      <c r="J142" t="s">
        <v>2457</v>
      </c>
      <c r="K142">
        <v>229</v>
      </c>
      <c r="L142" s="73">
        <v>47.305986528555003</v>
      </c>
      <c r="M142">
        <v>228</v>
      </c>
      <c r="N142">
        <v>0.99973904859410501</v>
      </c>
      <c r="O142" s="73">
        <v>47.315704066562901</v>
      </c>
      <c r="P142">
        <v>228</v>
      </c>
      <c r="Q142">
        <v>0.99973904859410501</v>
      </c>
      <c r="R142">
        <v>223</v>
      </c>
      <c r="S142">
        <v>0.99386195610912298</v>
      </c>
      <c r="T142">
        <v>46.005093642032797</v>
      </c>
      <c r="U142">
        <v>0.89479521323146904</v>
      </c>
      <c r="V142">
        <v>220</v>
      </c>
      <c r="W142">
        <v>0</v>
      </c>
      <c r="X142">
        <v>0</v>
      </c>
      <c r="Y142">
        <v>228</v>
      </c>
      <c r="Z142">
        <v>0.99973904859410601</v>
      </c>
      <c r="AA142">
        <v>8.5907074075303207</v>
      </c>
      <c r="AB142">
        <v>167</v>
      </c>
      <c r="AC142">
        <v>0.83234270167886604</v>
      </c>
      <c r="AD142">
        <v>61</v>
      </c>
      <c r="AE142">
        <v>0.167396346915239</v>
      </c>
      <c r="AF142">
        <v>1</v>
      </c>
      <c r="AG142">
        <v>2.6095140589429901E-4</v>
      </c>
      <c r="AH142">
        <v>1.8587513632807602E-5</v>
      </c>
      <c r="AI142">
        <v>2</v>
      </c>
      <c r="AJ142" s="73">
        <v>44.432679443345002</v>
      </c>
      <c r="AK142">
        <v>228</v>
      </c>
      <c r="AL142">
        <v>0.99973904859410501</v>
      </c>
      <c r="AM142">
        <v>0</v>
      </c>
      <c r="AN142">
        <v>0</v>
      </c>
      <c r="AO142">
        <v>0</v>
      </c>
      <c r="AP142">
        <v>0</v>
      </c>
      <c r="AQ142">
        <v>229</v>
      </c>
      <c r="AR142">
        <v>1</v>
      </c>
      <c r="AS142">
        <v>0</v>
      </c>
      <c r="AT142">
        <v>0</v>
      </c>
      <c r="AU142">
        <v>0</v>
      </c>
      <c r="AV142">
        <v>0</v>
      </c>
      <c r="AW142">
        <v>229</v>
      </c>
      <c r="AX142">
        <v>0.999999999999999</v>
      </c>
      <c r="AY142" s="73">
        <v>53.291411166743899</v>
      </c>
      <c r="AZ142">
        <v>228</v>
      </c>
      <c r="BA142">
        <v>0.99973904859410501</v>
      </c>
      <c r="BB142">
        <v>229</v>
      </c>
      <c r="BC142">
        <v>1</v>
      </c>
      <c r="BD142">
        <v>0</v>
      </c>
      <c r="BE142">
        <v>0</v>
      </c>
      <c r="BF142">
        <v>47.305986528555003</v>
      </c>
      <c r="BG142">
        <v>47.315704066562901</v>
      </c>
      <c r="BH142">
        <v>53.291411166743899</v>
      </c>
      <c r="BI142">
        <v>44.432679443345002</v>
      </c>
    </row>
    <row r="143" spans="1:61" x14ac:dyDescent="0.25">
      <c r="A143" s="10" t="str">
        <f>VLOOKUP(D143,'Index-Relations'!E:F,2,FALSE)</f>
        <v>BM</v>
      </c>
      <c r="B143" t="s">
        <v>3450</v>
      </c>
      <c r="C143" s="53" t="s">
        <v>2767</v>
      </c>
      <c r="D143" s="59" t="s">
        <v>3248</v>
      </c>
      <c r="E143" s="59" t="s">
        <v>3595</v>
      </c>
      <c r="F143" t="s">
        <v>71</v>
      </c>
      <c r="G143" t="s">
        <v>68</v>
      </c>
      <c r="H143" t="s">
        <v>72</v>
      </c>
      <c r="I143" s="52">
        <v>45413</v>
      </c>
      <c r="J143" t="s">
        <v>2457</v>
      </c>
      <c r="K143">
        <v>229</v>
      </c>
      <c r="L143" s="73">
        <v>46.998286858418901</v>
      </c>
      <c r="M143">
        <v>228</v>
      </c>
      <c r="N143">
        <v>0.99973977385553303</v>
      </c>
      <c r="O143" s="73">
        <v>47.102078308103998</v>
      </c>
      <c r="P143">
        <v>228</v>
      </c>
      <c r="Q143">
        <v>0.99973977385553303</v>
      </c>
      <c r="R143">
        <v>223</v>
      </c>
      <c r="S143">
        <v>0.99311178951900603</v>
      </c>
      <c r="T143">
        <v>46.044275884588203</v>
      </c>
      <c r="U143">
        <v>0.89439759178591405</v>
      </c>
      <c r="V143">
        <v>220</v>
      </c>
      <c r="W143">
        <v>0</v>
      </c>
      <c r="X143">
        <v>0</v>
      </c>
      <c r="Y143">
        <v>228</v>
      </c>
      <c r="Z143">
        <v>0.99973977385553303</v>
      </c>
      <c r="AA143">
        <v>8.6960686188124701</v>
      </c>
      <c r="AB143">
        <v>167</v>
      </c>
      <c r="AC143">
        <v>0.82932030212869501</v>
      </c>
      <c r="AD143">
        <v>61</v>
      </c>
      <c r="AE143">
        <v>0.170419471726837</v>
      </c>
      <c r="AF143">
        <v>1</v>
      </c>
      <c r="AG143">
        <v>2.6022614446671801E-4</v>
      </c>
      <c r="AH143">
        <v>1.8132561577600799E-5</v>
      </c>
      <c r="AI143">
        <v>2</v>
      </c>
      <c r="AJ143" s="73">
        <v>44.189475280201997</v>
      </c>
      <c r="AK143">
        <v>228</v>
      </c>
      <c r="AL143">
        <v>0.99973977385553303</v>
      </c>
      <c r="AM143">
        <v>0</v>
      </c>
      <c r="AN143">
        <v>0</v>
      </c>
      <c r="AO143">
        <v>0</v>
      </c>
      <c r="AP143">
        <v>0</v>
      </c>
      <c r="AQ143">
        <v>229</v>
      </c>
      <c r="AR143">
        <v>0.999999999999999</v>
      </c>
      <c r="AS143">
        <v>0</v>
      </c>
      <c r="AT143">
        <v>0</v>
      </c>
      <c r="AU143">
        <v>0</v>
      </c>
      <c r="AV143">
        <v>0</v>
      </c>
      <c r="AW143">
        <v>229</v>
      </c>
      <c r="AX143">
        <v>1</v>
      </c>
      <c r="AY143" s="73">
        <v>52.924464197537901</v>
      </c>
      <c r="AZ143">
        <v>228</v>
      </c>
      <c r="BA143">
        <v>0.99973977385553303</v>
      </c>
      <c r="BB143">
        <v>229</v>
      </c>
      <c r="BC143">
        <v>0.999999999999999</v>
      </c>
      <c r="BD143">
        <v>0</v>
      </c>
      <c r="BE143">
        <v>0</v>
      </c>
      <c r="BF143">
        <v>46.998286858418901</v>
      </c>
      <c r="BG143">
        <v>47.102078308103998</v>
      </c>
      <c r="BH143">
        <v>52.924464197537901</v>
      </c>
      <c r="BI143">
        <v>44.189475280201997</v>
      </c>
    </row>
    <row r="144" spans="1:61" x14ac:dyDescent="0.25">
      <c r="A144" s="10" t="str">
        <f>VLOOKUP(D144,'Index-Relations'!E:F,2,FALSE)</f>
        <v>BM</v>
      </c>
      <c r="B144" t="s">
        <v>3450</v>
      </c>
      <c r="C144" s="53" t="s">
        <v>2768</v>
      </c>
      <c r="D144" s="59" t="s">
        <v>3248</v>
      </c>
      <c r="E144" s="59" t="s">
        <v>3596</v>
      </c>
      <c r="F144" t="s">
        <v>71</v>
      </c>
      <c r="G144" t="s">
        <v>68</v>
      </c>
      <c r="H144" t="s">
        <v>72</v>
      </c>
      <c r="I144" s="52">
        <v>45383</v>
      </c>
      <c r="J144" t="s">
        <v>2457</v>
      </c>
      <c r="K144">
        <v>229</v>
      </c>
      <c r="L144">
        <v>46.842140890303703</v>
      </c>
      <c r="M144">
        <v>228</v>
      </c>
      <c r="N144">
        <v>0.99974683407764497</v>
      </c>
      <c r="O144">
        <v>45.761524310422502</v>
      </c>
      <c r="P144">
        <v>228</v>
      </c>
      <c r="Q144">
        <v>0.99974683407764497</v>
      </c>
      <c r="R144">
        <v>223</v>
      </c>
      <c r="S144">
        <v>0.992849519586403</v>
      </c>
      <c r="T144">
        <v>45.772447919289299</v>
      </c>
      <c r="U144">
        <v>0.89262091159011303</v>
      </c>
      <c r="V144">
        <v>220</v>
      </c>
      <c r="W144">
        <v>0</v>
      </c>
      <c r="X144">
        <v>0</v>
      </c>
      <c r="Y144">
        <v>228</v>
      </c>
      <c r="Z144">
        <v>0.99974683407764497</v>
      </c>
      <c r="AA144">
        <v>8.4904896075513392</v>
      </c>
      <c r="AB144">
        <v>167</v>
      </c>
      <c r="AC144">
        <v>0.83185502242507003</v>
      </c>
      <c r="AD144">
        <v>61</v>
      </c>
      <c r="AE144">
        <v>0.167891811652574</v>
      </c>
      <c r="AF144">
        <v>1</v>
      </c>
      <c r="AG144">
        <v>2.5316592235416399E-4</v>
      </c>
      <c r="AH144">
        <v>1.8028477265958E-5</v>
      </c>
      <c r="AI144">
        <v>2</v>
      </c>
      <c r="AJ144">
        <v>42.9083604396466</v>
      </c>
      <c r="AK144">
        <v>228</v>
      </c>
      <c r="AL144">
        <v>0.99974683407764497</v>
      </c>
      <c r="AM144">
        <v>0</v>
      </c>
      <c r="AN144">
        <v>0</v>
      </c>
      <c r="AO144">
        <v>0</v>
      </c>
      <c r="AP144">
        <v>0</v>
      </c>
      <c r="AQ144">
        <v>229</v>
      </c>
      <c r="AR144">
        <v>0.999999999999999</v>
      </c>
      <c r="AS144">
        <v>0</v>
      </c>
      <c r="AT144">
        <v>0</v>
      </c>
      <c r="AU144">
        <v>0</v>
      </c>
      <c r="AV144">
        <v>0</v>
      </c>
      <c r="AW144">
        <v>229</v>
      </c>
      <c r="AX144">
        <v>1</v>
      </c>
      <c r="AY144">
        <v>54.052769706174701</v>
      </c>
      <c r="AZ144">
        <v>228</v>
      </c>
      <c r="BA144">
        <v>0.99974683407764497</v>
      </c>
      <c r="BB144">
        <v>229</v>
      </c>
      <c r="BC144">
        <v>0.999999999999999</v>
      </c>
      <c r="BD144">
        <v>0</v>
      </c>
      <c r="BE144">
        <v>0</v>
      </c>
      <c r="BF144">
        <v>47.632910673079998</v>
      </c>
      <c r="BG144">
        <v>47.803951259094902</v>
      </c>
      <c r="BH144">
        <v>53.30165778584</v>
      </c>
      <c r="BI144">
        <v>44.806538319193002</v>
      </c>
    </row>
    <row r="145" spans="1:61" x14ac:dyDescent="0.25">
      <c r="A145" s="10" t="str">
        <f>VLOOKUP(D145,'Index-Relations'!E:F,2,FALSE)</f>
        <v>BM</v>
      </c>
      <c r="B145" t="s">
        <v>3450</v>
      </c>
      <c r="C145" s="53" t="s">
        <v>2769</v>
      </c>
      <c r="D145" s="59" t="s">
        <v>3248</v>
      </c>
      <c r="E145" s="59" t="s">
        <v>3597</v>
      </c>
      <c r="F145" t="s">
        <v>71</v>
      </c>
      <c r="G145" t="s">
        <v>68</v>
      </c>
      <c r="H145" t="s">
        <v>72</v>
      </c>
      <c r="I145" s="52">
        <v>45352</v>
      </c>
      <c r="J145" t="s">
        <v>2457</v>
      </c>
      <c r="K145">
        <v>228</v>
      </c>
      <c r="L145">
        <v>48.012310146086897</v>
      </c>
      <c r="M145">
        <v>225</v>
      </c>
      <c r="N145">
        <v>0.99845193175854496</v>
      </c>
      <c r="O145">
        <v>46.8179643196884</v>
      </c>
      <c r="P145">
        <v>225</v>
      </c>
      <c r="Q145">
        <v>0.99845193175854496</v>
      </c>
      <c r="R145">
        <v>223</v>
      </c>
      <c r="S145">
        <v>0.99612202351961798</v>
      </c>
      <c r="T145">
        <v>45.649206020554601</v>
      </c>
      <c r="U145">
        <v>0.89198959123875798</v>
      </c>
      <c r="V145">
        <v>218</v>
      </c>
      <c r="W145">
        <v>0</v>
      </c>
      <c r="X145">
        <v>0</v>
      </c>
      <c r="Y145">
        <v>227</v>
      </c>
      <c r="Z145">
        <v>0.99973241278274505</v>
      </c>
      <c r="AA145">
        <v>8.8382249854221904</v>
      </c>
      <c r="AB145">
        <v>165</v>
      </c>
      <c r="AC145">
        <v>0.83592363153582505</v>
      </c>
      <c r="AD145">
        <v>62</v>
      </c>
      <c r="AE145">
        <v>0.163808781246919</v>
      </c>
      <c r="AF145">
        <v>1</v>
      </c>
      <c r="AG145">
        <v>2.6758721725497699E-4</v>
      </c>
      <c r="AH145">
        <v>1.65817759085239E-5</v>
      </c>
      <c r="AI145">
        <v>2</v>
      </c>
      <c r="AJ145">
        <v>44.229151307559597</v>
      </c>
      <c r="AK145">
        <v>225</v>
      </c>
      <c r="AL145">
        <v>0.99845193175854496</v>
      </c>
      <c r="AM145">
        <v>0</v>
      </c>
      <c r="AN145">
        <v>0</v>
      </c>
      <c r="AO145">
        <v>0</v>
      </c>
      <c r="AP145">
        <v>0</v>
      </c>
      <c r="AQ145">
        <v>228</v>
      </c>
      <c r="AR145">
        <v>0.999999999999999</v>
      </c>
      <c r="AS145">
        <v>0</v>
      </c>
      <c r="AT145">
        <v>0</v>
      </c>
      <c r="AU145">
        <v>0</v>
      </c>
      <c r="AV145">
        <v>0</v>
      </c>
      <c r="AW145">
        <v>228</v>
      </c>
      <c r="AX145">
        <v>0.999999999999999</v>
      </c>
      <c r="AY145">
        <v>54.837475641269101</v>
      </c>
      <c r="AZ145">
        <v>225</v>
      </c>
      <c r="BA145">
        <v>0.99845193175854496</v>
      </c>
      <c r="BB145">
        <v>228</v>
      </c>
      <c r="BC145">
        <v>0.999999999999999</v>
      </c>
      <c r="BD145">
        <v>0</v>
      </c>
      <c r="BE145">
        <v>0</v>
      </c>
      <c r="BF145">
        <v>48.587118379976999</v>
      </c>
      <c r="BG145">
        <v>48.582683922838903</v>
      </c>
      <c r="BH145">
        <v>54.010052555660998</v>
      </c>
      <c r="BI145">
        <v>45.833596100240896</v>
      </c>
    </row>
    <row r="146" spans="1:61" x14ac:dyDescent="0.25">
      <c r="A146" s="10" t="str">
        <f>VLOOKUP(D146,'Index-Relations'!E:F,2,FALSE)</f>
        <v>BM</v>
      </c>
      <c r="B146" t="s">
        <v>3450</v>
      </c>
      <c r="C146" s="53" t="s">
        <v>2770</v>
      </c>
      <c r="D146" s="59" t="s">
        <v>3248</v>
      </c>
      <c r="E146" s="59" t="s">
        <v>3598</v>
      </c>
      <c r="F146" t="s">
        <v>71</v>
      </c>
      <c r="G146" t="s">
        <v>68</v>
      </c>
      <c r="H146" t="s">
        <v>72</v>
      </c>
      <c r="I146" s="52">
        <v>45323</v>
      </c>
      <c r="J146" t="s">
        <v>2457</v>
      </c>
      <c r="K146">
        <v>228</v>
      </c>
      <c r="L146">
        <v>47.461399987462102</v>
      </c>
      <c r="M146">
        <v>225</v>
      </c>
      <c r="N146">
        <v>0.998326394663126</v>
      </c>
      <c r="O146">
        <v>46.293347483962798</v>
      </c>
      <c r="P146">
        <v>225</v>
      </c>
      <c r="Q146">
        <v>0.998326394663126</v>
      </c>
      <c r="R146">
        <v>223</v>
      </c>
      <c r="S146">
        <v>0.99593166097145602</v>
      </c>
      <c r="T146">
        <v>45.7334905184996</v>
      </c>
      <c r="U146">
        <v>0.89328377147420002</v>
      </c>
      <c r="V146">
        <v>220</v>
      </c>
      <c r="W146">
        <v>0</v>
      </c>
      <c r="X146">
        <v>0</v>
      </c>
      <c r="Y146">
        <v>227</v>
      </c>
      <c r="Z146">
        <v>0.99972853904639003</v>
      </c>
      <c r="AA146">
        <v>8.8403145738128099</v>
      </c>
      <c r="AB146">
        <v>161</v>
      </c>
      <c r="AC146">
        <v>0.82497706234199997</v>
      </c>
      <c r="AD146">
        <v>66</v>
      </c>
      <c r="AE146">
        <v>0.17475147670438901</v>
      </c>
      <c r="AF146">
        <v>1</v>
      </c>
      <c r="AG146">
        <v>2.71460953609747E-4</v>
      </c>
      <c r="AH146">
        <v>2.3517043304997601E-6</v>
      </c>
      <c r="AI146">
        <v>1</v>
      </c>
      <c r="AJ146">
        <v>43.700513894593399</v>
      </c>
      <c r="AK146">
        <v>225</v>
      </c>
      <c r="AL146">
        <v>0.998326394663126</v>
      </c>
      <c r="AM146">
        <v>0</v>
      </c>
      <c r="AN146">
        <v>0</v>
      </c>
      <c r="AO146">
        <v>0</v>
      </c>
      <c r="AP146">
        <v>0</v>
      </c>
      <c r="AQ146">
        <v>227</v>
      </c>
      <c r="AR146">
        <v>0.99972853904639003</v>
      </c>
      <c r="AS146">
        <v>0</v>
      </c>
      <c r="AT146">
        <v>0</v>
      </c>
      <c r="AU146">
        <v>0</v>
      </c>
      <c r="AV146">
        <v>0</v>
      </c>
      <c r="AW146">
        <v>227</v>
      </c>
      <c r="AX146">
        <v>0.99972853904639003</v>
      </c>
      <c r="AY146">
        <v>54.417012944217397</v>
      </c>
      <c r="AZ146">
        <v>225</v>
      </c>
      <c r="BA146">
        <v>0.998326394663126</v>
      </c>
      <c r="BB146">
        <v>227</v>
      </c>
      <c r="BC146">
        <v>0.99972853904639003</v>
      </c>
      <c r="BD146">
        <v>0</v>
      </c>
      <c r="BE146">
        <v>0</v>
      </c>
      <c r="BF146">
        <v>48.077119137338897</v>
      </c>
      <c r="BG146">
        <v>48.146450974963898</v>
      </c>
      <c r="BH146">
        <v>53.637694029183997</v>
      </c>
      <c r="BI146">
        <v>45.336607279946897</v>
      </c>
    </row>
    <row r="147" spans="1:61" x14ac:dyDescent="0.25">
      <c r="A147" s="10" t="str">
        <f>VLOOKUP(D147,'Index-Relations'!E:F,2,FALSE)</f>
        <v>BM</v>
      </c>
      <c r="B147" t="s">
        <v>3450</v>
      </c>
      <c r="C147" s="53" t="s">
        <v>2760</v>
      </c>
      <c r="D147" s="59" t="s">
        <v>2974</v>
      </c>
      <c r="E147" s="59" t="s">
        <v>3599</v>
      </c>
      <c r="F147" t="s">
        <v>74</v>
      </c>
      <c r="G147" t="s">
        <v>73</v>
      </c>
      <c r="H147" t="s">
        <v>75</v>
      </c>
      <c r="I147" s="52">
        <v>45659</v>
      </c>
      <c r="J147" t="s">
        <v>2457</v>
      </c>
      <c r="K147">
        <v>1974</v>
      </c>
      <c r="L147" s="73">
        <v>24.855387750545599</v>
      </c>
      <c r="M147">
        <v>576</v>
      </c>
      <c r="N147">
        <v>0.66612033912180402</v>
      </c>
      <c r="O147" s="73">
        <v>26.361630956058999</v>
      </c>
      <c r="P147">
        <v>576</v>
      </c>
      <c r="Q147">
        <v>0.66612033912180402</v>
      </c>
      <c r="R147">
        <v>889</v>
      </c>
      <c r="S147">
        <v>0.70409362919214302</v>
      </c>
      <c r="T147">
        <v>54.116535411457299</v>
      </c>
      <c r="U147">
        <v>0.87224825033804299</v>
      </c>
      <c r="V147">
        <v>1406</v>
      </c>
      <c r="W147">
        <v>0.11857233423215501</v>
      </c>
      <c r="X147">
        <v>245</v>
      </c>
      <c r="Y147">
        <v>1605</v>
      </c>
      <c r="Z147">
        <v>0.93812078998161197</v>
      </c>
      <c r="AA147">
        <v>128.836145915717</v>
      </c>
      <c r="AB147">
        <v>325</v>
      </c>
      <c r="AC147">
        <v>0.39808924930237</v>
      </c>
      <c r="AD147">
        <v>1280</v>
      </c>
      <c r="AE147">
        <v>0.54003154067924197</v>
      </c>
      <c r="AF147">
        <v>369</v>
      </c>
      <c r="AG147">
        <v>6.1879210018387802E-2</v>
      </c>
      <c r="AH147">
        <v>8.3734250544284202E-4</v>
      </c>
      <c r="AI147">
        <v>33</v>
      </c>
      <c r="AJ147" s="73">
        <v>26.322311476362898</v>
      </c>
      <c r="AK147">
        <v>576</v>
      </c>
      <c r="AL147">
        <v>0.66612033912180402</v>
      </c>
      <c r="AM147">
        <v>4.0724574239193404E-3</v>
      </c>
      <c r="AN147">
        <v>3</v>
      </c>
      <c r="AO147">
        <v>1.75184755231735E-2</v>
      </c>
      <c r="AP147">
        <v>4</v>
      </c>
      <c r="AQ147">
        <v>1121</v>
      </c>
      <c r="AR147">
        <v>0.84318980342116201</v>
      </c>
      <c r="AS147">
        <v>0</v>
      </c>
      <c r="AT147">
        <v>0</v>
      </c>
      <c r="AU147">
        <v>7.7834094736310797E-4</v>
      </c>
      <c r="AV147">
        <v>2</v>
      </c>
      <c r="AW147">
        <v>1152</v>
      </c>
      <c r="AX147">
        <v>0.85118944367621696</v>
      </c>
      <c r="AY147" s="73">
        <v>25.449631695727302</v>
      </c>
      <c r="AZ147">
        <v>576</v>
      </c>
      <c r="BA147">
        <v>0.66612033912180402</v>
      </c>
      <c r="BB147">
        <v>1117</v>
      </c>
      <c r="BC147">
        <v>0.82567132789798903</v>
      </c>
      <c r="BD147">
        <v>0</v>
      </c>
      <c r="BE147">
        <v>0</v>
      </c>
      <c r="BF147">
        <v>24.855387750545599</v>
      </c>
      <c r="BG147">
        <v>26.361630956058999</v>
      </c>
      <c r="BH147">
        <v>25.449631695727302</v>
      </c>
      <c r="BI147">
        <v>26.322311476362898</v>
      </c>
    </row>
    <row r="148" spans="1:61" x14ac:dyDescent="0.25">
      <c r="A148" s="10" t="str">
        <f>VLOOKUP(D148,'Index-Relations'!E:F,2,FALSE)</f>
        <v>BM</v>
      </c>
      <c r="B148" t="s">
        <v>3450</v>
      </c>
      <c r="C148" s="53" t="s">
        <v>2761</v>
      </c>
      <c r="D148" s="59" t="s">
        <v>2974</v>
      </c>
      <c r="E148" s="59" t="s">
        <v>3600</v>
      </c>
      <c r="F148" t="s">
        <v>74</v>
      </c>
      <c r="G148" t="s">
        <v>73</v>
      </c>
      <c r="H148" t="s">
        <v>75</v>
      </c>
      <c r="I148" s="52">
        <v>45628</v>
      </c>
      <c r="J148" t="s">
        <v>2457</v>
      </c>
      <c r="K148">
        <v>1998</v>
      </c>
      <c r="L148" s="73">
        <v>24.593889032156401</v>
      </c>
      <c r="M148">
        <v>584</v>
      </c>
      <c r="N148">
        <v>0.65830256492104999</v>
      </c>
      <c r="O148" s="73">
        <v>26.141429191140698</v>
      </c>
      <c r="P148">
        <v>584</v>
      </c>
      <c r="Q148">
        <v>0.65830256492104999</v>
      </c>
      <c r="R148">
        <v>894</v>
      </c>
      <c r="S148">
        <v>0.70249821596904205</v>
      </c>
      <c r="T148">
        <v>53.981747885831801</v>
      </c>
      <c r="U148">
        <v>0.87321738984543096</v>
      </c>
      <c r="V148">
        <v>1346</v>
      </c>
      <c r="W148">
        <v>0.12408172480280399</v>
      </c>
      <c r="X148">
        <v>242</v>
      </c>
      <c r="Y148">
        <v>1528</v>
      </c>
      <c r="Z148">
        <v>0.91190622251196396</v>
      </c>
      <c r="AA148">
        <v>116.986031684445</v>
      </c>
      <c r="AB148">
        <v>274</v>
      </c>
      <c r="AC148">
        <v>0.36721423575384199</v>
      </c>
      <c r="AD148">
        <v>1242</v>
      </c>
      <c r="AE148">
        <v>0.53643880543297295</v>
      </c>
      <c r="AF148">
        <v>482</v>
      </c>
      <c r="AG148">
        <v>9.63469588131836E-2</v>
      </c>
      <c r="AH148">
        <v>9.3408916662576801E-4</v>
      </c>
      <c r="AI148">
        <v>33</v>
      </c>
      <c r="AJ148" s="73">
        <v>25.9995473112375</v>
      </c>
      <c r="AK148">
        <v>584</v>
      </c>
      <c r="AL148">
        <v>0.65830256492104999</v>
      </c>
      <c r="AM148">
        <v>4.5121444036839301E-3</v>
      </c>
      <c r="AN148">
        <v>4</v>
      </c>
      <c r="AO148">
        <v>1.6485321624678799E-2</v>
      </c>
      <c r="AP148">
        <v>4</v>
      </c>
      <c r="AQ148">
        <v>1134</v>
      </c>
      <c r="AR148">
        <v>0.84315974482880696</v>
      </c>
      <c r="AS148">
        <v>0</v>
      </c>
      <c r="AT148">
        <v>0</v>
      </c>
      <c r="AU148">
        <v>8.3207438945298801E-4</v>
      </c>
      <c r="AV148">
        <v>2</v>
      </c>
      <c r="AW148">
        <v>1157</v>
      </c>
      <c r="AX148">
        <v>0.84657909416045096</v>
      </c>
      <c r="AY148" s="73">
        <v>25.204708867321902</v>
      </c>
      <c r="AZ148">
        <v>584</v>
      </c>
      <c r="BA148">
        <v>0.65830256492104999</v>
      </c>
      <c r="BB148">
        <v>1130</v>
      </c>
      <c r="BC148">
        <v>0.82667442320412798</v>
      </c>
      <c r="BD148">
        <v>0</v>
      </c>
      <c r="BE148">
        <v>0</v>
      </c>
      <c r="BF148">
        <v>24.593889032156401</v>
      </c>
      <c r="BG148">
        <v>26.141429191140698</v>
      </c>
      <c r="BH148">
        <v>25.204708867321902</v>
      </c>
      <c r="BI148">
        <v>25.9995473112375</v>
      </c>
    </row>
    <row r="149" spans="1:61" x14ac:dyDescent="0.25">
      <c r="A149" s="10" t="str">
        <f>VLOOKUP(D149,'Index-Relations'!E:F,2,FALSE)</f>
        <v>BM</v>
      </c>
      <c r="B149" t="s">
        <v>3450</v>
      </c>
      <c r="C149" s="53" t="s">
        <v>2762</v>
      </c>
      <c r="D149" s="59" t="s">
        <v>2974</v>
      </c>
      <c r="E149" s="59" t="s">
        <v>3601</v>
      </c>
      <c r="F149" t="s">
        <v>74</v>
      </c>
      <c r="G149" t="s">
        <v>73</v>
      </c>
      <c r="H149" t="s">
        <v>75</v>
      </c>
      <c r="I149" s="52">
        <v>45597</v>
      </c>
      <c r="J149" t="s">
        <v>2457</v>
      </c>
      <c r="K149">
        <v>2001</v>
      </c>
      <c r="L149" s="73">
        <v>24.695682491164099</v>
      </c>
      <c r="M149">
        <v>585</v>
      </c>
      <c r="N149">
        <v>0.66425118616727497</v>
      </c>
      <c r="O149" s="73">
        <v>26.287420846472902</v>
      </c>
      <c r="P149">
        <v>585</v>
      </c>
      <c r="Q149">
        <v>0.66425118616727497</v>
      </c>
      <c r="R149">
        <v>895</v>
      </c>
      <c r="S149">
        <v>0.70650487544270302</v>
      </c>
      <c r="T149">
        <v>53.981044254513598</v>
      </c>
      <c r="U149">
        <v>0.87357172651336601</v>
      </c>
      <c r="V149">
        <v>1327</v>
      </c>
      <c r="W149">
        <v>0.127874223416889</v>
      </c>
      <c r="X149">
        <v>239</v>
      </c>
      <c r="Y149">
        <v>1499</v>
      </c>
      <c r="Z149">
        <v>0.89388651032589495</v>
      </c>
      <c r="AA149">
        <v>122.321600554867</v>
      </c>
      <c r="AB149">
        <v>256</v>
      </c>
      <c r="AC149">
        <v>0.35088684737589998</v>
      </c>
      <c r="AD149">
        <v>1243</v>
      </c>
      <c r="AE149">
        <v>0.54299966294999602</v>
      </c>
      <c r="AF149">
        <v>502</v>
      </c>
      <c r="AG149">
        <v>0.106113489674103</v>
      </c>
      <c r="AH149">
        <v>9.1163867516384897E-4</v>
      </c>
      <c r="AI149">
        <v>29</v>
      </c>
      <c r="AJ149" s="73">
        <v>26.2497094377451</v>
      </c>
      <c r="AK149">
        <v>585</v>
      </c>
      <c r="AL149">
        <v>0.66425118616727497</v>
      </c>
      <c r="AM149">
        <v>4.9254281075381901E-3</v>
      </c>
      <c r="AN149">
        <v>4</v>
      </c>
      <c r="AO149">
        <v>1.6421431003653501E-2</v>
      </c>
      <c r="AP149">
        <v>4</v>
      </c>
      <c r="AQ149">
        <v>1122</v>
      </c>
      <c r="AR149">
        <v>0.83028041297016997</v>
      </c>
      <c r="AS149">
        <v>0</v>
      </c>
      <c r="AT149">
        <v>0</v>
      </c>
      <c r="AU149">
        <v>1.34375298980837E-2</v>
      </c>
      <c r="AV149">
        <v>3</v>
      </c>
      <c r="AW149">
        <v>1159</v>
      </c>
      <c r="AX149">
        <v>0.849029006781713</v>
      </c>
      <c r="AY149" s="73">
        <v>25.1487243387683</v>
      </c>
      <c r="AZ149">
        <v>585</v>
      </c>
      <c r="BA149">
        <v>0.66425118616727497</v>
      </c>
      <c r="BB149">
        <v>1118</v>
      </c>
      <c r="BC149">
        <v>0.81385898196651596</v>
      </c>
      <c r="BD149">
        <v>0</v>
      </c>
      <c r="BE149">
        <v>0</v>
      </c>
      <c r="BF149">
        <v>24.695682491164099</v>
      </c>
      <c r="BG149">
        <v>26.287420846472902</v>
      </c>
      <c r="BH149">
        <v>25.1487243387683</v>
      </c>
      <c r="BI149">
        <v>26.2497094377451</v>
      </c>
    </row>
    <row r="150" spans="1:61" x14ac:dyDescent="0.25">
      <c r="A150" s="10" t="str">
        <f>VLOOKUP(D150,'Index-Relations'!E:F,2,FALSE)</f>
        <v>BM</v>
      </c>
      <c r="B150" t="s">
        <v>3450</v>
      </c>
      <c r="C150" s="53" t="s">
        <v>2763</v>
      </c>
      <c r="D150" s="59" t="s">
        <v>2974</v>
      </c>
      <c r="E150" s="59" t="s">
        <v>3602</v>
      </c>
      <c r="F150" t="s">
        <v>74</v>
      </c>
      <c r="G150" t="s">
        <v>73</v>
      </c>
      <c r="H150" t="s">
        <v>75</v>
      </c>
      <c r="I150" s="52">
        <v>45573</v>
      </c>
      <c r="J150" t="s">
        <v>2457</v>
      </c>
      <c r="K150">
        <v>2001</v>
      </c>
      <c r="L150" s="73">
        <v>25.033066325599702</v>
      </c>
      <c r="M150">
        <v>585</v>
      </c>
      <c r="N150">
        <v>0.68474166421591098</v>
      </c>
      <c r="O150" s="73">
        <v>26.596041333116698</v>
      </c>
      <c r="P150">
        <v>585</v>
      </c>
      <c r="Q150">
        <v>0.68474166421591098</v>
      </c>
      <c r="R150">
        <v>895</v>
      </c>
      <c r="S150">
        <v>0.71455226571562402</v>
      </c>
      <c r="T150">
        <v>54.143415593850001</v>
      </c>
      <c r="U150">
        <v>0.87651066097932395</v>
      </c>
      <c r="V150">
        <v>1324</v>
      </c>
      <c r="W150">
        <v>0.126691695935198</v>
      </c>
      <c r="X150">
        <v>238</v>
      </c>
      <c r="Y150">
        <v>1486</v>
      </c>
      <c r="Z150">
        <v>0.90016041054849205</v>
      </c>
      <c r="AA150">
        <v>116.432123206553</v>
      </c>
      <c r="AB150">
        <v>249</v>
      </c>
      <c r="AC150">
        <v>0.36734207521338103</v>
      </c>
      <c r="AD150">
        <v>1233</v>
      </c>
      <c r="AE150">
        <v>0.53177564161957702</v>
      </c>
      <c r="AF150">
        <v>519</v>
      </c>
      <c r="AG150">
        <v>0.10088228316704</v>
      </c>
      <c r="AH150">
        <v>9.0371575371320603E-4</v>
      </c>
      <c r="AI150">
        <v>29</v>
      </c>
      <c r="AJ150" s="73">
        <v>26.5692951951123</v>
      </c>
      <c r="AK150">
        <v>585</v>
      </c>
      <c r="AL150">
        <v>0.68474166421591098</v>
      </c>
      <c r="AM150">
        <v>4.7811168128244997E-3</v>
      </c>
      <c r="AN150">
        <v>4</v>
      </c>
      <c r="AO150">
        <v>1.7906822246478701E-2</v>
      </c>
      <c r="AP150">
        <v>4</v>
      </c>
      <c r="AQ150">
        <v>1122</v>
      </c>
      <c r="AR150">
        <v>0.84206401747672399</v>
      </c>
      <c r="AS150">
        <v>0</v>
      </c>
      <c r="AT150">
        <v>0</v>
      </c>
      <c r="AU150">
        <v>1.42908007551793E-2</v>
      </c>
      <c r="AV150">
        <v>3</v>
      </c>
      <c r="AW150">
        <v>1159</v>
      </c>
      <c r="AX150">
        <v>0.85917810637789105</v>
      </c>
      <c r="AY150" s="73">
        <v>25.489239180204098</v>
      </c>
      <c r="AZ150">
        <v>585</v>
      </c>
      <c r="BA150">
        <v>0.68474166421591098</v>
      </c>
      <c r="BB150">
        <v>1118</v>
      </c>
      <c r="BC150">
        <v>0.824157195230245</v>
      </c>
      <c r="BD150">
        <v>0</v>
      </c>
      <c r="BE150">
        <v>0</v>
      </c>
      <c r="BF150">
        <v>25.033066325599702</v>
      </c>
      <c r="BG150">
        <v>26.596041333116698</v>
      </c>
      <c r="BH150">
        <v>25.489239180204098</v>
      </c>
      <c r="BI150">
        <v>26.5692951951123</v>
      </c>
    </row>
    <row r="151" spans="1:61" x14ac:dyDescent="0.25">
      <c r="A151" s="10" t="str">
        <f>VLOOKUP(D151,'Index-Relations'!E:F,2,FALSE)</f>
        <v>BM</v>
      </c>
      <c r="B151" t="s">
        <v>3450</v>
      </c>
      <c r="C151" s="53" t="s">
        <v>2764</v>
      </c>
      <c r="D151" s="59" t="s">
        <v>2974</v>
      </c>
      <c r="E151" s="59" t="s">
        <v>3603</v>
      </c>
      <c r="F151" t="s">
        <v>74</v>
      </c>
      <c r="G151" t="s">
        <v>73</v>
      </c>
      <c r="H151" t="s">
        <v>75</v>
      </c>
      <c r="I151" s="52">
        <v>45537</v>
      </c>
      <c r="J151" t="s">
        <v>2457</v>
      </c>
      <c r="K151">
        <v>1923</v>
      </c>
      <c r="L151" s="73">
        <v>24.734526725960102</v>
      </c>
      <c r="M151">
        <v>596</v>
      </c>
      <c r="N151">
        <v>0.70856322884147804</v>
      </c>
      <c r="O151" s="73">
        <v>26.318579515522199</v>
      </c>
      <c r="P151">
        <v>596</v>
      </c>
      <c r="Q151">
        <v>0.70856322884147804</v>
      </c>
      <c r="R151">
        <v>895</v>
      </c>
      <c r="S151">
        <v>0.73946958393748896</v>
      </c>
      <c r="T151">
        <v>54.184115411776801</v>
      </c>
      <c r="U151">
        <v>0.87779064881924895</v>
      </c>
      <c r="V151">
        <v>1332</v>
      </c>
      <c r="W151">
        <v>0.130030872906119</v>
      </c>
      <c r="X151">
        <v>241</v>
      </c>
      <c r="Y151">
        <v>1491</v>
      </c>
      <c r="Z151">
        <v>0.92867543300089195</v>
      </c>
      <c r="AA151">
        <v>136.728652329254</v>
      </c>
      <c r="AB151">
        <v>237</v>
      </c>
      <c r="AC151">
        <v>0.36715472690558698</v>
      </c>
      <c r="AD151">
        <v>1254</v>
      </c>
      <c r="AE151">
        <v>0.56152070609530502</v>
      </c>
      <c r="AF151">
        <v>432</v>
      </c>
      <c r="AG151">
        <v>7.1324566999107594E-2</v>
      </c>
      <c r="AH151">
        <v>8.8024509472302303E-4</v>
      </c>
      <c r="AI151">
        <v>27</v>
      </c>
      <c r="AJ151" s="73">
        <v>26.262931149988098</v>
      </c>
      <c r="AK151">
        <v>596</v>
      </c>
      <c r="AL151">
        <v>0.70856322884147804</v>
      </c>
      <c r="AM151">
        <v>4.9758390446314202E-3</v>
      </c>
      <c r="AN151">
        <v>4</v>
      </c>
      <c r="AO151">
        <v>2.02891825134962E-2</v>
      </c>
      <c r="AP151">
        <v>4</v>
      </c>
      <c r="AQ151">
        <v>1123</v>
      </c>
      <c r="AR151">
        <v>0.859065984685489</v>
      </c>
      <c r="AS151">
        <v>0</v>
      </c>
      <c r="AT151">
        <v>0</v>
      </c>
      <c r="AU151">
        <v>1.48387644106484E-2</v>
      </c>
      <c r="AV151">
        <v>3</v>
      </c>
      <c r="AW151">
        <v>1158</v>
      </c>
      <c r="AX151">
        <v>0.87660773245956902</v>
      </c>
      <c r="AY151" s="73">
        <v>25.276280785730702</v>
      </c>
      <c r="AZ151">
        <v>596</v>
      </c>
      <c r="BA151">
        <v>0.70856322884147804</v>
      </c>
      <c r="BB151">
        <v>1119</v>
      </c>
      <c r="BC151">
        <v>0.83877680217199302</v>
      </c>
      <c r="BD151">
        <v>0</v>
      </c>
      <c r="BE151">
        <v>0</v>
      </c>
      <c r="BF151">
        <v>24.734526725960102</v>
      </c>
      <c r="BG151">
        <v>26.318579515522199</v>
      </c>
      <c r="BH151">
        <v>25.276280785730702</v>
      </c>
      <c r="BI151">
        <v>26.262931149988098</v>
      </c>
    </row>
    <row r="152" spans="1:61" x14ac:dyDescent="0.25">
      <c r="A152" s="10" t="str">
        <f>VLOOKUP(D152,'Index-Relations'!E:F,2,FALSE)</f>
        <v>BM</v>
      </c>
      <c r="B152" t="s">
        <v>3450</v>
      </c>
      <c r="C152" s="53" t="s">
        <v>3350</v>
      </c>
      <c r="D152" s="59" t="s">
        <v>2974</v>
      </c>
      <c r="E152" s="59" t="s">
        <v>3604</v>
      </c>
      <c r="F152" t="s">
        <v>74</v>
      </c>
      <c r="G152" t="s">
        <v>73</v>
      </c>
      <c r="H152" t="s">
        <v>75</v>
      </c>
      <c r="I152" s="52">
        <v>45505</v>
      </c>
      <c r="J152" t="s">
        <v>2457</v>
      </c>
      <c r="K152">
        <v>1923</v>
      </c>
      <c r="L152" s="73">
        <v>24.513257134274099</v>
      </c>
      <c r="M152">
        <v>596</v>
      </c>
      <c r="N152">
        <v>0.70741510489533699</v>
      </c>
      <c r="O152" s="73">
        <v>26.0548111214569</v>
      </c>
      <c r="P152">
        <v>596</v>
      </c>
      <c r="Q152">
        <v>0.70741510489533699</v>
      </c>
      <c r="R152">
        <v>895</v>
      </c>
      <c r="S152">
        <v>0.73853716449069995</v>
      </c>
      <c r="T152">
        <v>54.1177116343761</v>
      </c>
      <c r="U152">
        <v>0.87658309871010398</v>
      </c>
      <c r="V152">
        <v>1331</v>
      </c>
      <c r="W152">
        <v>0.12999659544046099</v>
      </c>
      <c r="X152">
        <v>242</v>
      </c>
      <c r="Y152">
        <v>1491</v>
      </c>
      <c r="Z152">
        <v>0.92894394192721497</v>
      </c>
      <c r="AA152">
        <v>143.14394069889599</v>
      </c>
      <c r="AB152">
        <v>230</v>
      </c>
      <c r="AC152">
        <v>0.35854729248515599</v>
      </c>
      <c r="AD152">
        <v>1261</v>
      </c>
      <c r="AE152">
        <v>0.57039664944205803</v>
      </c>
      <c r="AF152">
        <v>432</v>
      </c>
      <c r="AG152">
        <v>7.1056058072784894E-2</v>
      </c>
      <c r="AH152">
        <v>9.7307518683959805E-4</v>
      </c>
      <c r="AI152">
        <v>27</v>
      </c>
      <c r="AJ152" s="73">
        <v>26.0972219552071</v>
      </c>
      <c r="AK152">
        <v>596</v>
      </c>
      <c r="AL152">
        <v>0.70741510489533699</v>
      </c>
      <c r="AM152">
        <v>4.97843225936295E-3</v>
      </c>
      <c r="AN152">
        <v>4</v>
      </c>
      <c r="AO152">
        <v>2.03241091111457E-2</v>
      </c>
      <c r="AP152">
        <v>4</v>
      </c>
      <c r="AQ152">
        <v>1123</v>
      </c>
      <c r="AR152">
        <v>0.85870627060613403</v>
      </c>
      <c r="AS152">
        <v>0</v>
      </c>
      <c r="AT152">
        <v>0</v>
      </c>
      <c r="AU152">
        <v>1.4080181429448099E-2</v>
      </c>
      <c r="AV152">
        <v>3</v>
      </c>
      <c r="AW152">
        <v>1158</v>
      </c>
      <c r="AX152">
        <v>0.87707749493812204</v>
      </c>
      <c r="AY152" s="73">
        <v>25.089702435766299</v>
      </c>
      <c r="AZ152">
        <v>596</v>
      </c>
      <c r="BA152">
        <v>0.70741510489533699</v>
      </c>
      <c r="BB152">
        <v>1119</v>
      </c>
      <c r="BC152">
        <v>0.83838216149498901</v>
      </c>
      <c r="BD152">
        <v>0</v>
      </c>
      <c r="BE152">
        <v>0</v>
      </c>
      <c r="BF152">
        <v>24.513257134274099</v>
      </c>
      <c r="BG152">
        <v>26.0548111214569</v>
      </c>
      <c r="BH152">
        <v>25.089702435766299</v>
      </c>
      <c r="BI152">
        <v>26.0972219552071</v>
      </c>
    </row>
    <row r="153" spans="1:61" x14ac:dyDescent="0.25">
      <c r="A153" s="10" t="str">
        <f>VLOOKUP(D153,'Index-Relations'!E:F,2,FALSE)</f>
        <v>BM</v>
      </c>
      <c r="B153" t="s">
        <v>3450</v>
      </c>
      <c r="C153" s="53" t="s">
        <v>2765</v>
      </c>
      <c r="D153" s="59" t="s">
        <v>2974</v>
      </c>
      <c r="E153" s="59" t="s">
        <v>3605</v>
      </c>
      <c r="F153" t="s">
        <v>74</v>
      </c>
      <c r="G153" t="s">
        <v>73</v>
      </c>
      <c r="H153" t="s">
        <v>75</v>
      </c>
      <c r="I153" s="52">
        <v>45474</v>
      </c>
      <c r="J153" t="s">
        <v>2457</v>
      </c>
      <c r="K153">
        <v>1926</v>
      </c>
      <c r="L153" s="73">
        <v>24.570679584998</v>
      </c>
      <c r="M153">
        <v>598</v>
      </c>
      <c r="N153">
        <v>0.70924634365462003</v>
      </c>
      <c r="O153" s="73">
        <v>26.1394182524886</v>
      </c>
      <c r="P153">
        <v>598</v>
      </c>
      <c r="Q153">
        <v>0.70924634365462003</v>
      </c>
      <c r="R153">
        <v>898</v>
      </c>
      <c r="S153">
        <v>0.74017165286034303</v>
      </c>
      <c r="T153">
        <v>54.058453993055998</v>
      </c>
      <c r="U153">
        <v>0.87866747999442496</v>
      </c>
      <c r="V153">
        <v>1332</v>
      </c>
      <c r="W153">
        <v>0.132109733827976</v>
      </c>
      <c r="X153">
        <v>243</v>
      </c>
      <c r="Y153">
        <v>1494</v>
      </c>
      <c r="Z153">
        <v>0.93021406707730203</v>
      </c>
      <c r="AA153">
        <v>254.864019466851</v>
      </c>
      <c r="AB153">
        <v>224</v>
      </c>
      <c r="AC153">
        <v>0.35924223236414898</v>
      </c>
      <c r="AD153">
        <v>1270</v>
      </c>
      <c r="AE153">
        <v>0.57097183471315205</v>
      </c>
      <c r="AF153">
        <v>432</v>
      </c>
      <c r="AG153">
        <v>6.9785932922697899E-2</v>
      </c>
      <c r="AH153">
        <v>9.5583708295937599E-4</v>
      </c>
      <c r="AI153">
        <v>27</v>
      </c>
      <c r="AJ153" s="73">
        <v>26.205399541533801</v>
      </c>
      <c r="AK153">
        <v>598</v>
      </c>
      <c r="AL153">
        <v>0.70924634365462003</v>
      </c>
      <c r="AM153">
        <v>4.9806137937368098E-3</v>
      </c>
      <c r="AN153">
        <v>4</v>
      </c>
      <c r="AO153">
        <v>2.1720337887407799E-2</v>
      </c>
      <c r="AP153">
        <v>4</v>
      </c>
      <c r="AQ153">
        <v>1126</v>
      </c>
      <c r="AR153">
        <v>0.85999831778418301</v>
      </c>
      <c r="AS153">
        <v>0</v>
      </c>
      <c r="AT153">
        <v>0</v>
      </c>
      <c r="AU153">
        <v>1.41984537847244E-2</v>
      </c>
      <c r="AV153">
        <v>3</v>
      </c>
      <c r="AW153">
        <v>1161</v>
      </c>
      <c r="AX153">
        <v>0.87739747446738903</v>
      </c>
      <c r="AY153" s="73">
        <v>25.133846442284799</v>
      </c>
      <c r="AZ153">
        <v>598</v>
      </c>
      <c r="BA153">
        <v>0.70924634365462003</v>
      </c>
      <c r="BB153">
        <v>1122</v>
      </c>
      <c r="BC153">
        <v>0.83827797989677599</v>
      </c>
      <c r="BD153">
        <v>0</v>
      </c>
      <c r="BE153">
        <v>0</v>
      </c>
      <c r="BF153">
        <v>24.570679584998</v>
      </c>
      <c r="BG153">
        <v>26.1394182524886</v>
      </c>
      <c r="BH153">
        <v>25.133846442284799</v>
      </c>
      <c r="BI153">
        <v>26.205399541533801</v>
      </c>
    </row>
    <row r="154" spans="1:61" x14ac:dyDescent="0.25">
      <c r="A154" s="10" t="str">
        <f>VLOOKUP(D154,'Index-Relations'!E:F,2,FALSE)</f>
        <v>BM</v>
      </c>
      <c r="B154" t="s">
        <v>3450</v>
      </c>
      <c r="C154" s="53" t="s">
        <v>2766</v>
      </c>
      <c r="D154" s="59" t="s">
        <v>2974</v>
      </c>
      <c r="E154" s="59" t="s">
        <v>3606</v>
      </c>
      <c r="F154" t="s">
        <v>74</v>
      </c>
      <c r="G154" t="s">
        <v>73</v>
      </c>
      <c r="H154" t="s">
        <v>75</v>
      </c>
      <c r="I154" s="52">
        <v>45446</v>
      </c>
      <c r="J154" t="s">
        <v>2457</v>
      </c>
      <c r="K154">
        <v>1971</v>
      </c>
      <c r="L154" s="73">
        <v>24.4312098832754</v>
      </c>
      <c r="M154">
        <v>614</v>
      </c>
      <c r="N154">
        <v>0.70008461264728905</v>
      </c>
      <c r="O154" s="73">
        <v>26.114950137312398</v>
      </c>
      <c r="P154">
        <v>614</v>
      </c>
      <c r="Q154">
        <v>0.70008461264728905</v>
      </c>
      <c r="R154">
        <v>921</v>
      </c>
      <c r="S154">
        <v>0.73516885257803299</v>
      </c>
      <c r="T154">
        <v>54.1534193556747</v>
      </c>
      <c r="U154">
        <v>0.87740793482479396</v>
      </c>
      <c r="V154">
        <v>1369</v>
      </c>
      <c r="W154">
        <v>0.13723044647757801</v>
      </c>
      <c r="X154">
        <v>256</v>
      </c>
      <c r="Y154">
        <v>1533</v>
      </c>
      <c r="Z154">
        <v>0.92849510104354804</v>
      </c>
      <c r="AA154">
        <v>243.66191545602101</v>
      </c>
      <c r="AB154">
        <v>229</v>
      </c>
      <c r="AC154">
        <v>0.34821261712865298</v>
      </c>
      <c r="AD154">
        <v>1304</v>
      </c>
      <c r="AE154">
        <v>0.58028248391489401</v>
      </c>
      <c r="AF154">
        <v>438</v>
      </c>
      <c r="AG154">
        <v>7.1504898956451901E-2</v>
      </c>
      <c r="AH154">
        <v>9.2336907808157598E-4</v>
      </c>
      <c r="AI154">
        <v>27</v>
      </c>
      <c r="AJ154" s="73">
        <v>25.766515578920199</v>
      </c>
      <c r="AK154">
        <v>614</v>
      </c>
      <c r="AL154">
        <v>0.70008461264728905</v>
      </c>
      <c r="AM154">
        <v>5.3385757309452799E-3</v>
      </c>
      <c r="AN154">
        <v>5</v>
      </c>
      <c r="AO154">
        <v>1.38378972891956E-2</v>
      </c>
      <c r="AP154">
        <v>4</v>
      </c>
      <c r="AQ154">
        <v>1157</v>
      </c>
      <c r="AR154">
        <v>0.85590387962817405</v>
      </c>
      <c r="AS154">
        <v>1.9232522918749399E-4</v>
      </c>
      <c r="AT154">
        <v>1</v>
      </c>
      <c r="AU154">
        <v>1.20530360805174E-2</v>
      </c>
      <c r="AV154">
        <v>3</v>
      </c>
      <c r="AW154">
        <v>1168</v>
      </c>
      <c r="AX154">
        <v>0.86771986318893002</v>
      </c>
      <c r="AY154" s="73">
        <v>24.947540554111399</v>
      </c>
      <c r="AZ154">
        <v>614</v>
      </c>
      <c r="BA154">
        <v>0.70008461264728905</v>
      </c>
      <c r="BB154">
        <v>1151</v>
      </c>
      <c r="BC154">
        <v>0.84096723591470501</v>
      </c>
      <c r="BD154">
        <v>2</v>
      </c>
      <c r="BE154">
        <v>1.0987464242732899E-3</v>
      </c>
      <c r="BF154">
        <v>24.4312098832754</v>
      </c>
      <c r="BG154">
        <v>26.114950137312398</v>
      </c>
      <c r="BH154">
        <v>24.947540554111399</v>
      </c>
      <c r="BI154">
        <v>25.766515578920199</v>
      </c>
    </row>
    <row r="155" spans="1:61" x14ac:dyDescent="0.25">
      <c r="A155" s="10" t="str">
        <f>VLOOKUP(D155,'Index-Relations'!E:F,2,FALSE)</f>
        <v>BM</v>
      </c>
      <c r="B155" t="s">
        <v>3450</v>
      </c>
      <c r="C155" s="53" t="s">
        <v>2767</v>
      </c>
      <c r="D155" s="59" t="s">
        <v>2974</v>
      </c>
      <c r="E155" s="59" t="s">
        <v>3607</v>
      </c>
      <c r="F155" t="s">
        <v>74</v>
      </c>
      <c r="G155" t="s">
        <v>73</v>
      </c>
      <c r="H155" t="s">
        <v>75</v>
      </c>
      <c r="I155" s="52">
        <v>45418</v>
      </c>
      <c r="J155" t="s">
        <v>2457</v>
      </c>
      <c r="K155">
        <v>1995</v>
      </c>
      <c r="L155" s="73">
        <v>24.453814403791601</v>
      </c>
      <c r="M155">
        <v>615</v>
      </c>
      <c r="N155">
        <v>0.69880394054452699</v>
      </c>
      <c r="O155" s="73">
        <v>26.083891999723399</v>
      </c>
      <c r="P155">
        <v>615</v>
      </c>
      <c r="Q155">
        <v>0.69880394054452699</v>
      </c>
      <c r="R155">
        <v>930</v>
      </c>
      <c r="S155">
        <v>0.733407274773899</v>
      </c>
      <c r="T155">
        <v>54.085938946624204</v>
      </c>
      <c r="U155">
        <v>0.87395428216886395</v>
      </c>
      <c r="V155">
        <v>1375</v>
      </c>
      <c r="W155">
        <v>0.13871705656646899</v>
      </c>
      <c r="X155">
        <v>256</v>
      </c>
      <c r="Y155">
        <v>1544</v>
      </c>
      <c r="Z155">
        <v>0.92707944890294602</v>
      </c>
      <c r="AA155">
        <v>124.252123176615</v>
      </c>
      <c r="AB155">
        <v>227</v>
      </c>
      <c r="AC155">
        <v>0.34606414548296599</v>
      </c>
      <c r="AD155">
        <v>1317</v>
      </c>
      <c r="AE155">
        <v>0.58101530341998098</v>
      </c>
      <c r="AF155">
        <v>451</v>
      </c>
      <c r="AG155">
        <v>7.2920551097052602E-2</v>
      </c>
      <c r="AH155">
        <v>9.6218957983984705E-4</v>
      </c>
      <c r="AI155">
        <v>29</v>
      </c>
      <c r="AJ155" s="73">
        <v>25.868705781802898</v>
      </c>
      <c r="AK155">
        <v>615</v>
      </c>
      <c r="AL155">
        <v>0.69880394054452699</v>
      </c>
      <c r="AM155">
        <v>4.8269028286159902E-3</v>
      </c>
      <c r="AN155">
        <v>5</v>
      </c>
      <c r="AO155">
        <v>1.36412009907192E-2</v>
      </c>
      <c r="AP155">
        <v>4</v>
      </c>
      <c r="AQ155">
        <v>1129</v>
      </c>
      <c r="AR155">
        <v>0.84698693807787695</v>
      </c>
      <c r="AS155">
        <v>1.8984421696863701E-4</v>
      </c>
      <c r="AT155">
        <v>1</v>
      </c>
      <c r="AU155">
        <v>1.1236498782473601E-2</v>
      </c>
      <c r="AV155">
        <v>3</v>
      </c>
      <c r="AW155">
        <v>1175</v>
      </c>
      <c r="AX155">
        <v>0.86695974537316001</v>
      </c>
      <c r="AY155" s="73">
        <v>24.975606816602699</v>
      </c>
      <c r="AZ155">
        <v>615</v>
      </c>
      <c r="BA155">
        <v>0.69880394054452699</v>
      </c>
      <c r="BB155">
        <v>1123</v>
      </c>
      <c r="BC155">
        <v>0.83233189565173904</v>
      </c>
      <c r="BD155">
        <v>2</v>
      </c>
      <c r="BE155">
        <v>1.0138414354188699E-3</v>
      </c>
      <c r="BF155">
        <v>24.453814403791601</v>
      </c>
      <c r="BG155">
        <v>26.083891999723399</v>
      </c>
      <c r="BH155">
        <v>24.975606816602699</v>
      </c>
      <c r="BI155">
        <v>25.868705781802898</v>
      </c>
    </row>
    <row r="156" spans="1:61" x14ac:dyDescent="0.25">
      <c r="A156" s="10" t="str">
        <f>VLOOKUP(D156,'Index-Relations'!E:F,2,FALSE)</f>
        <v>BM</v>
      </c>
      <c r="B156" t="s">
        <v>3450</v>
      </c>
      <c r="C156" s="53" t="s">
        <v>2768</v>
      </c>
      <c r="D156" s="59" t="s">
        <v>2974</v>
      </c>
      <c r="E156" s="59" t="s">
        <v>3608</v>
      </c>
      <c r="F156" t="s">
        <v>74</v>
      </c>
      <c r="G156" t="s">
        <v>73</v>
      </c>
      <c r="H156" t="s">
        <v>75</v>
      </c>
      <c r="I156" s="52">
        <v>45383</v>
      </c>
      <c r="J156" t="s">
        <v>2457</v>
      </c>
      <c r="K156">
        <v>1996</v>
      </c>
      <c r="L156">
        <v>20.517017057574002</v>
      </c>
      <c r="M156">
        <v>615</v>
      </c>
      <c r="N156">
        <v>0.69213255906725701</v>
      </c>
      <c r="O156">
        <v>22.141369713832599</v>
      </c>
      <c r="P156">
        <v>615</v>
      </c>
      <c r="Q156">
        <v>0.69213255906725701</v>
      </c>
      <c r="R156">
        <v>930</v>
      </c>
      <c r="S156">
        <v>0.72895056880656905</v>
      </c>
      <c r="T156">
        <v>53.935311754249298</v>
      </c>
      <c r="U156">
        <v>0.87131077959243797</v>
      </c>
      <c r="V156">
        <v>1374</v>
      </c>
      <c r="W156">
        <v>0.13349971630935401</v>
      </c>
      <c r="X156">
        <v>257</v>
      </c>
      <c r="Y156">
        <v>1545</v>
      </c>
      <c r="Z156">
        <v>0.92428694394188704</v>
      </c>
      <c r="AA156">
        <v>127.393266229356</v>
      </c>
      <c r="AB156">
        <v>227</v>
      </c>
      <c r="AC156">
        <v>0.34268524421043101</v>
      </c>
      <c r="AD156">
        <v>1318</v>
      </c>
      <c r="AE156">
        <v>0.58160169973145603</v>
      </c>
      <c r="AF156">
        <v>451</v>
      </c>
      <c r="AG156">
        <v>7.5713056058112002E-2</v>
      </c>
      <c r="AH156">
        <v>9.8931482530735895E-4</v>
      </c>
      <c r="AI156">
        <v>29</v>
      </c>
      <c r="AJ156">
        <v>21.816471251842099</v>
      </c>
      <c r="AK156">
        <v>615</v>
      </c>
      <c r="AL156">
        <v>0.69213255906725701</v>
      </c>
      <c r="AM156">
        <v>4.7773838412863701E-3</v>
      </c>
      <c r="AN156">
        <v>5</v>
      </c>
      <c r="AO156">
        <v>1.35468928566064E-2</v>
      </c>
      <c r="AP156">
        <v>4</v>
      </c>
      <c r="AQ156">
        <v>1129</v>
      </c>
      <c r="AR156">
        <v>0.84151106614379401</v>
      </c>
      <c r="AS156">
        <v>1.9744320548041101E-4</v>
      </c>
      <c r="AT156">
        <v>1</v>
      </c>
      <c r="AU156">
        <v>1.0586562621542299E-2</v>
      </c>
      <c r="AV156">
        <v>3</v>
      </c>
      <c r="AW156">
        <v>1175</v>
      </c>
      <c r="AX156">
        <v>0.86193792767252497</v>
      </c>
      <c r="AY156">
        <v>21.143894065621399</v>
      </c>
      <c r="AZ156">
        <v>615</v>
      </c>
      <c r="BA156">
        <v>0.69213255906725701</v>
      </c>
      <c r="BB156">
        <v>1123</v>
      </c>
      <c r="BC156">
        <v>0.82690912821351503</v>
      </c>
      <c r="BD156">
        <v>2</v>
      </c>
      <c r="BE156">
        <v>1.05504507367269E-3</v>
      </c>
      <c r="BF156">
        <v>24.357906992407699</v>
      </c>
      <c r="BG156">
        <v>26.099093141141001</v>
      </c>
      <c r="BH156">
        <v>24.8424608298428</v>
      </c>
      <c r="BI156">
        <v>25.7406195492966</v>
      </c>
    </row>
    <row r="157" spans="1:61" x14ac:dyDescent="0.25">
      <c r="A157" s="10" t="str">
        <f>VLOOKUP(D157,'Index-Relations'!E:F,2,FALSE)</f>
        <v>BM</v>
      </c>
      <c r="B157" t="s">
        <v>3450</v>
      </c>
      <c r="C157" s="53" t="s">
        <v>2769</v>
      </c>
      <c r="D157" s="59" t="s">
        <v>2974</v>
      </c>
      <c r="E157" s="59" t="s">
        <v>3609</v>
      </c>
      <c r="F157" t="s">
        <v>74</v>
      </c>
      <c r="G157" t="s">
        <v>73</v>
      </c>
      <c r="H157" t="s">
        <v>75</v>
      </c>
      <c r="I157" s="52">
        <v>45352</v>
      </c>
      <c r="J157" t="s">
        <v>2457</v>
      </c>
      <c r="K157">
        <v>2011</v>
      </c>
      <c r="L157">
        <v>20.0478796932058</v>
      </c>
      <c r="M157">
        <v>621</v>
      </c>
      <c r="N157">
        <v>0.698549564841633</v>
      </c>
      <c r="O157">
        <v>21.7272094812304</v>
      </c>
      <c r="P157">
        <v>621</v>
      </c>
      <c r="Q157">
        <v>0.698549564841633</v>
      </c>
      <c r="R157">
        <v>939</v>
      </c>
      <c r="S157">
        <v>0.72982966361870605</v>
      </c>
      <c r="T157">
        <v>53.929641400949997</v>
      </c>
      <c r="U157">
        <v>0.87900169999998001</v>
      </c>
      <c r="V157">
        <v>1348</v>
      </c>
      <c r="W157">
        <v>0.13550685204385901</v>
      </c>
      <c r="X157">
        <v>244</v>
      </c>
      <c r="Y157">
        <v>1560</v>
      </c>
      <c r="Z157">
        <v>0.92702805270520605</v>
      </c>
      <c r="AA157">
        <v>136.922113155414</v>
      </c>
      <c r="AB157">
        <v>231</v>
      </c>
      <c r="AC157">
        <v>0.34689587937194599</v>
      </c>
      <c r="AD157">
        <v>1329</v>
      </c>
      <c r="AE157">
        <v>0.58013217333325795</v>
      </c>
      <c r="AF157">
        <v>451</v>
      </c>
      <c r="AG157">
        <v>7.2971947294794504E-2</v>
      </c>
      <c r="AH157">
        <v>7.4325168387511398E-4</v>
      </c>
      <c r="AI157">
        <v>20</v>
      </c>
      <c r="AJ157">
        <v>21.335160058154798</v>
      </c>
      <c r="AK157">
        <v>621</v>
      </c>
      <c r="AL157">
        <v>0.698549564841633</v>
      </c>
      <c r="AM157">
        <v>4.7268040516250699E-3</v>
      </c>
      <c r="AN157">
        <v>5</v>
      </c>
      <c r="AO157">
        <v>1.4375929901311601E-2</v>
      </c>
      <c r="AP157">
        <v>4</v>
      </c>
      <c r="AQ157">
        <v>1140</v>
      </c>
      <c r="AR157">
        <v>0.84698015204698496</v>
      </c>
      <c r="AS157">
        <v>1.90637852325298E-4</v>
      </c>
      <c r="AT157">
        <v>1</v>
      </c>
      <c r="AU157">
        <v>1.0118890172684299E-2</v>
      </c>
      <c r="AV157">
        <v>3</v>
      </c>
      <c r="AW157">
        <v>1183</v>
      </c>
      <c r="AX157">
        <v>0.86595845674606697</v>
      </c>
      <c r="AY157">
        <v>20.6479985265204</v>
      </c>
      <c r="AZ157">
        <v>621</v>
      </c>
      <c r="BA157">
        <v>0.698549564841633</v>
      </c>
      <c r="BB157">
        <v>1134</v>
      </c>
      <c r="BC157">
        <v>0.83152043296931599</v>
      </c>
      <c r="BD157">
        <v>2</v>
      </c>
      <c r="BE157">
        <v>1.08378917635782E-3</v>
      </c>
      <c r="BF157">
        <v>23.831068644613001</v>
      </c>
      <c r="BG157">
        <v>25.652797432467501</v>
      </c>
      <c r="BH157">
        <v>24.299854435528001</v>
      </c>
      <c r="BI157">
        <v>25.238024551220001</v>
      </c>
    </row>
    <row r="158" spans="1:61" x14ac:dyDescent="0.25">
      <c r="A158" s="10" t="str">
        <f>VLOOKUP(D158,'Index-Relations'!E:F,2,FALSE)</f>
        <v>BM</v>
      </c>
      <c r="B158" t="s">
        <v>3450</v>
      </c>
      <c r="C158" s="53" t="s">
        <v>2770</v>
      </c>
      <c r="D158" s="59" t="s">
        <v>2974</v>
      </c>
      <c r="E158" s="59" t="s">
        <v>3610</v>
      </c>
      <c r="F158" t="s">
        <v>74</v>
      </c>
      <c r="G158" t="s">
        <v>73</v>
      </c>
      <c r="H158" t="s">
        <v>75</v>
      </c>
      <c r="I158" s="52">
        <v>45323</v>
      </c>
      <c r="J158" t="s">
        <v>2457</v>
      </c>
      <c r="K158">
        <v>2012</v>
      </c>
      <c r="L158">
        <v>20.432216942503199</v>
      </c>
      <c r="M158">
        <v>621</v>
      </c>
      <c r="N158">
        <v>0.69457289336241801</v>
      </c>
      <c r="O158">
        <v>22.093389081121899</v>
      </c>
      <c r="P158">
        <v>621</v>
      </c>
      <c r="Q158">
        <v>0.69457289336241801</v>
      </c>
      <c r="R158">
        <v>940</v>
      </c>
      <c r="S158">
        <v>0.72647040130726204</v>
      </c>
      <c r="T158">
        <v>54.025717654042303</v>
      </c>
      <c r="U158">
        <v>0.87043027667869899</v>
      </c>
      <c r="V158">
        <v>1312</v>
      </c>
      <c r="W158">
        <v>0.12980297695828</v>
      </c>
      <c r="X158">
        <v>219</v>
      </c>
      <c r="Y158">
        <v>1539</v>
      </c>
      <c r="Z158">
        <v>0.92035072336908297</v>
      </c>
      <c r="AA158">
        <v>224.16421136145601</v>
      </c>
      <c r="AB158">
        <v>217</v>
      </c>
      <c r="AC158">
        <v>0.34662370705891199</v>
      </c>
      <c r="AD158">
        <v>1322</v>
      </c>
      <c r="AE158">
        <v>0.57372701631016998</v>
      </c>
      <c r="AF158">
        <v>473</v>
      </c>
      <c r="AG158">
        <v>7.9649276630917198E-2</v>
      </c>
      <c r="AH158">
        <v>4.20896769277841E-4</v>
      </c>
      <c r="AI158">
        <v>11</v>
      </c>
      <c r="AJ158">
        <v>21.777920970882398</v>
      </c>
      <c r="AK158">
        <v>621</v>
      </c>
      <c r="AL158">
        <v>0.69457289336241801</v>
      </c>
      <c r="AM158">
        <v>4.6019146181673397E-3</v>
      </c>
      <c r="AN158">
        <v>5</v>
      </c>
      <c r="AO158">
        <v>1.47940872297944E-2</v>
      </c>
      <c r="AP158">
        <v>4</v>
      </c>
      <c r="AQ158">
        <v>1132</v>
      </c>
      <c r="AR158">
        <v>0.83833327714843398</v>
      </c>
      <c r="AS158">
        <v>2.0596651110315299E-4</v>
      </c>
      <c r="AT158">
        <v>1</v>
      </c>
      <c r="AU158">
        <v>1.0183886728898301E-2</v>
      </c>
      <c r="AV158">
        <v>3</v>
      </c>
      <c r="AW158">
        <v>1180</v>
      </c>
      <c r="AX158">
        <v>0.85846343049151297</v>
      </c>
      <c r="AY158">
        <v>20.935193244281798</v>
      </c>
      <c r="AZ158">
        <v>621</v>
      </c>
      <c r="BA158">
        <v>0.69457289336241801</v>
      </c>
      <c r="BB158">
        <v>1126</v>
      </c>
      <c r="BC158">
        <v>0.82250667333097405</v>
      </c>
      <c r="BD158">
        <v>2</v>
      </c>
      <c r="BE158">
        <v>1.0325165876655001E-3</v>
      </c>
      <c r="BF158">
        <v>24.333132434250999</v>
      </c>
      <c r="BG158">
        <v>26.1417188490868</v>
      </c>
      <c r="BH158">
        <v>24.6524413971357</v>
      </c>
      <c r="BI158">
        <v>25.775118480330299</v>
      </c>
    </row>
    <row r="159" spans="1:61" x14ac:dyDescent="0.25">
      <c r="A159" s="10" t="str">
        <f>VLOOKUP(D159,'Index-Relations'!E:F,2,FALSE)</f>
        <v>ESG</v>
      </c>
      <c r="B159" t="s">
        <v>3450</v>
      </c>
      <c r="C159" s="53" t="s">
        <v>2760</v>
      </c>
      <c r="D159" s="59" t="s">
        <v>2975</v>
      </c>
      <c r="E159" s="59" t="s">
        <v>3611</v>
      </c>
      <c r="F159" t="s">
        <v>79</v>
      </c>
      <c r="G159" t="s">
        <v>78</v>
      </c>
      <c r="H159" t="s">
        <v>80</v>
      </c>
      <c r="I159" s="52">
        <v>45659</v>
      </c>
      <c r="J159" t="s">
        <v>2457</v>
      </c>
      <c r="K159">
        <v>100</v>
      </c>
      <c r="L159" s="73">
        <v>34.023049956367998</v>
      </c>
      <c r="M159">
        <v>100</v>
      </c>
      <c r="N159">
        <v>1</v>
      </c>
      <c r="O159" s="73">
        <v>33.991821425408901</v>
      </c>
      <c r="P159">
        <v>100</v>
      </c>
      <c r="Q159">
        <v>1</v>
      </c>
      <c r="R159">
        <v>84</v>
      </c>
      <c r="S159">
        <v>0.84504080275073401</v>
      </c>
      <c r="T159">
        <v>53.958065496361499</v>
      </c>
      <c r="U159">
        <v>0.91366040104041202</v>
      </c>
      <c r="V159">
        <v>92</v>
      </c>
      <c r="W159">
        <v>5.0753752165083203E-2</v>
      </c>
      <c r="X159">
        <v>14</v>
      </c>
      <c r="Y159">
        <v>100</v>
      </c>
      <c r="Z159">
        <v>1</v>
      </c>
      <c r="AA159">
        <v>152.0141765882</v>
      </c>
      <c r="AB159">
        <v>55</v>
      </c>
      <c r="AC159">
        <v>0.66294659308901505</v>
      </c>
      <c r="AD159">
        <v>45</v>
      </c>
      <c r="AE159">
        <v>0.33705340691098401</v>
      </c>
      <c r="AF159">
        <v>0</v>
      </c>
      <c r="AG159">
        <v>0</v>
      </c>
      <c r="AH159">
        <v>2.49749513631971E-4</v>
      </c>
      <c r="AI159">
        <v>2</v>
      </c>
      <c r="AJ159" s="73">
        <v>34.802728900314897</v>
      </c>
      <c r="AK159">
        <v>100</v>
      </c>
      <c r="AL159">
        <v>1</v>
      </c>
      <c r="AM159">
        <v>3.90936318860979E-3</v>
      </c>
      <c r="AN159">
        <v>1</v>
      </c>
      <c r="AO159">
        <v>0</v>
      </c>
      <c r="AP159">
        <v>0</v>
      </c>
      <c r="AQ159">
        <v>100</v>
      </c>
      <c r="AR159">
        <v>0.999999999999999</v>
      </c>
      <c r="AS159">
        <v>0</v>
      </c>
      <c r="AT159">
        <v>0</v>
      </c>
      <c r="AU159">
        <v>0</v>
      </c>
      <c r="AV159">
        <v>0</v>
      </c>
      <c r="AW159">
        <v>100</v>
      </c>
      <c r="AX159">
        <v>1</v>
      </c>
      <c r="AY159" s="73">
        <v>35.173110705778001</v>
      </c>
      <c r="AZ159">
        <v>100</v>
      </c>
      <c r="BA159">
        <v>1</v>
      </c>
      <c r="BB159">
        <v>100</v>
      </c>
      <c r="BC159">
        <v>0.999999999999999</v>
      </c>
      <c r="BD159">
        <v>0</v>
      </c>
      <c r="BE159">
        <v>0</v>
      </c>
      <c r="BF159">
        <v>34.023049956367998</v>
      </c>
      <c r="BG159">
        <v>33.991821425408901</v>
      </c>
      <c r="BH159">
        <v>35.173110705778001</v>
      </c>
      <c r="BI159">
        <v>34.802728900314897</v>
      </c>
    </row>
    <row r="160" spans="1:61" x14ac:dyDescent="0.25">
      <c r="A160" s="10" t="str">
        <f>VLOOKUP(D160,'Index-Relations'!E:F,2,FALSE)</f>
        <v>ESG</v>
      </c>
      <c r="B160" t="s">
        <v>3450</v>
      </c>
      <c r="C160" s="53" t="s">
        <v>2761</v>
      </c>
      <c r="D160" s="59" t="s">
        <v>2975</v>
      </c>
      <c r="E160" s="59" t="s">
        <v>3612</v>
      </c>
      <c r="F160" t="s">
        <v>79</v>
      </c>
      <c r="G160" t="s">
        <v>78</v>
      </c>
      <c r="H160" t="s">
        <v>80</v>
      </c>
      <c r="I160" s="52">
        <v>45628</v>
      </c>
      <c r="J160" t="s">
        <v>2457</v>
      </c>
      <c r="K160">
        <v>100</v>
      </c>
      <c r="L160" s="73">
        <v>33.192559245039902</v>
      </c>
      <c r="M160">
        <v>100</v>
      </c>
      <c r="N160">
        <v>1</v>
      </c>
      <c r="O160" s="73">
        <v>33.418742149788997</v>
      </c>
      <c r="P160">
        <v>100</v>
      </c>
      <c r="Q160">
        <v>1</v>
      </c>
      <c r="R160">
        <v>87</v>
      </c>
      <c r="S160">
        <v>0.86015036327110495</v>
      </c>
      <c r="T160">
        <v>53.163869742074901</v>
      </c>
      <c r="U160">
        <v>0.91126107355517905</v>
      </c>
      <c r="V160">
        <v>91</v>
      </c>
      <c r="W160">
        <v>3.58453688123615E-2</v>
      </c>
      <c r="X160">
        <v>12</v>
      </c>
      <c r="Y160">
        <v>100</v>
      </c>
      <c r="Z160">
        <v>0.999999999999999</v>
      </c>
      <c r="AA160">
        <v>126.353231417259</v>
      </c>
      <c r="AB160">
        <v>58</v>
      </c>
      <c r="AC160">
        <v>0.68631010763859601</v>
      </c>
      <c r="AD160">
        <v>42</v>
      </c>
      <c r="AE160">
        <v>0.31368989236140399</v>
      </c>
      <c r="AF160">
        <v>0</v>
      </c>
      <c r="AG160">
        <v>0</v>
      </c>
      <c r="AH160">
        <v>5.3058165258725596E-4</v>
      </c>
      <c r="AI160">
        <v>4</v>
      </c>
      <c r="AJ160" s="73">
        <v>33.789265748779002</v>
      </c>
      <c r="AK160">
        <v>100</v>
      </c>
      <c r="AL160">
        <v>1</v>
      </c>
      <c r="AM160">
        <v>0</v>
      </c>
      <c r="AN160">
        <v>0</v>
      </c>
      <c r="AO160">
        <v>0</v>
      </c>
      <c r="AP160">
        <v>0</v>
      </c>
      <c r="AQ160">
        <v>100</v>
      </c>
      <c r="AR160">
        <v>0.999999999999999</v>
      </c>
      <c r="AS160">
        <v>0</v>
      </c>
      <c r="AT160">
        <v>0</v>
      </c>
      <c r="AU160">
        <v>0</v>
      </c>
      <c r="AV160">
        <v>0</v>
      </c>
      <c r="AW160">
        <v>100</v>
      </c>
      <c r="AX160">
        <v>1</v>
      </c>
      <c r="AY160" s="73">
        <v>34.312374480296</v>
      </c>
      <c r="AZ160">
        <v>100</v>
      </c>
      <c r="BA160">
        <v>1</v>
      </c>
      <c r="BB160">
        <v>100</v>
      </c>
      <c r="BC160">
        <v>0.999999999999999</v>
      </c>
      <c r="BD160">
        <v>0</v>
      </c>
      <c r="BE160">
        <v>0</v>
      </c>
      <c r="BF160">
        <v>33.192559245039902</v>
      </c>
      <c r="BG160">
        <v>33.418742149788997</v>
      </c>
      <c r="BH160">
        <v>34.312374480296</v>
      </c>
      <c r="BI160">
        <v>33.789265748779002</v>
      </c>
    </row>
    <row r="161" spans="1:61" x14ac:dyDescent="0.25">
      <c r="A161" s="10" t="str">
        <f>VLOOKUP(D161,'Index-Relations'!E:F,2,FALSE)</f>
        <v>ESG</v>
      </c>
      <c r="B161" t="s">
        <v>3450</v>
      </c>
      <c r="C161" s="53" t="s">
        <v>2762</v>
      </c>
      <c r="D161" s="59" t="s">
        <v>2975</v>
      </c>
      <c r="E161" s="59" t="s">
        <v>3613</v>
      </c>
      <c r="F161" t="s">
        <v>79</v>
      </c>
      <c r="G161" t="s">
        <v>78</v>
      </c>
      <c r="H161" t="s">
        <v>80</v>
      </c>
      <c r="I161" s="52">
        <v>45597</v>
      </c>
      <c r="J161" t="s">
        <v>2457</v>
      </c>
      <c r="K161">
        <v>100</v>
      </c>
      <c r="L161" s="73">
        <v>33.202478529914004</v>
      </c>
      <c r="M161">
        <v>100</v>
      </c>
      <c r="N161">
        <v>1</v>
      </c>
      <c r="O161" s="73">
        <v>33.511631063091997</v>
      </c>
      <c r="P161">
        <v>100</v>
      </c>
      <c r="Q161">
        <v>1</v>
      </c>
      <c r="R161">
        <v>87</v>
      </c>
      <c r="S161">
        <v>0.86274056859688097</v>
      </c>
      <c r="T161">
        <v>53.073517528605898</v>
      </c>
      <c r="U161">
        <v>0.90902291427308701</v>
      </c>
      <c r="V161">
        <v>91</v>
      </c>
      <c r="W161">
        <v>3.6336350048814102E-2</v>
      </c>
      <c r="X161">
        <v>12</v>
      </c>
      <c r="Y161">
        <v>100</v>
      </c>
      <c r="Z161">
        <v>1</v>
      </c>
      <c r="AA161">
        <v>121.45486719866101</v>
      </c>
      <c r="AB161">
        <v>55</v>
      </c>
      <c r="AC161">
        <v>0.62436338079924703</v>
      </c>
      <c r="AD161">
        <v>45</v>
      </c>
      <c r="AE161">
        <v>0.37563661920075198</v>
      </c>
      <c r="AF161">
        <v>0</v>
      </c>
      <c r="AG161">
        <v>1.1102E-16</v>
      </c>
      <c r="AH161">
        <v>5.5224070227426398E-4</v>
      </c>
      <c r="AI161">
        <v>4</v>
      </c>
      <c r="AJ161" s="73">
        <v>33.9305937474019</v>
      </c>
      <c r="AK161">
        <v>100</v>
      </c>
      <c r="AL161">
        <v>1</v>
      </c>
      <c r="AM161">
        <v>0</v>
      </c>
      <c r="AN161">
        <v>0</v>
      </c>
      <c r="AO161">
        <v>0</v>
      </c>
      <c r="AP161">
        <v>0</v>
      </c>
      <c r="AQ161">
        <v>100</v>
      </c>
      <c r="AR161">
        <v>0.999999999999999</v>
      </c>
      <c r="AS161">
        <v>0</v>
      </c>
      <c r="AT161">
        <v>0</v>
      </c>
      <c r="AU161">
        <v>0</v>
      </c>
      <c r="AV161">
        <v>0</v>
      </c>
      <c r="AW161">
        <v>100</v>
      </c>
      <c r="AX161">
        <v>0.999999999999999</v>
      </c>
      <c r="AY161" s="73">
        <v>34.156113780521999</v>
      </c>
      <c r="AZ161">
        <v>100</v>
      </c>
      <c r="BA161">
        <v>1</v>
      </c>
      <c r="BB161">
        <v>100</v>
      </c>
      <c r="BC161">
        <v>0.999999999999999</v>
      </c>
      <c r="BD161">
        <v>0</v>
      </c>
      <c r="BE161">
        <v>0</v>
      </c>
      <c r="BF161">
        <v>33.202478529914004</v>
      </c>
      <c r="BG161">
        <v>33.511631063091997</v>
      </c>
      <c r="BH161">
        <v>34.156113780521999</v>
      </c>
      <c r="BI161">
        <v>33.9305937474019</v>
      </c>
    </row>
    <row r="162" spans="1:61" x14ac:dyDescent="0.25">
      <c r="A162" s="10" t="str">
        <f>VLOOKUP(D162,'Index-Relations'!E:F,2,FALSE)</f>
        <v>ESG</v>
      </c>
      <c r="B162" t="s">
        <v>3450</v>
      </c>
      <c r="C162" s="53" t="s">
        <v>2763</v>
      </c>
      <c r="D162" s="59" t="s">
        <v>2975</v>
      </c>
      <c r="E162" s="59" t="s">
        <v>3614</v>
      </c>
      <c r="F162" t="s">
        <v>79</v>
      </c>
      <c r="G162" t="s">
        <v>78</v>
      </c>
      <c r="H162" t="s">
        <v>80</v>
      </c>
      <c r="I162" s="52">
        <v>45573</v>
      </c>
      <c r="J162" t="s">
        <v>2457</v>
      </c>
      <c r="K162">
        <v>100</v>
      </c>
      <c r="L162" s="73">
        <v>33.078100360592998</v>
      </c>
      <c r="M162">
        <v>100</v>
      </c>
      <c r="N162">
        <v>1</v>
      </c>
      <c r="O162" s="73">
        <v>33.359377773570003</v>
      </c>
      <c r="P162">
        <v>100</v>
      </c>
      <c r="Q162">
        <v>1</v>
      </c>
      <c r="R162">
        <v>87</v>
      </c>
      <c r="S162">
        <v>0.85710870090365499</v>
      </c>
      <c r="T162">
        <v>53.043921906790899</v>
      </c>
      <c r="U162">
        <v>0.91042152437456603</v>
      </c>
      <c r="V162">
        <v>92</v>
      </c>
      <c r="W162">
        <v>3.6668104527654802E-2</v>
      </c>
      <c r="X162">
        <v>12</v>
      </c>
      <c r="Y162">
        <v>100</v>
      </c>
      <c r="Z162">
        <v>1</v>
      </c>
      <c r="AA162">
        <v>114.84301847650001</v>
      </c>
      <c r="AB162">
        <v>55</v>
      </c>
      <c r="AC162">
        <v>0.61969769943306297</v>
      </c>
      <c r="AD162">
        <v>45</v>
      </c>
      <c r="AE162">
        <v>0.38030230056693598</v>
      </c>
      <c r="AF162">
        <v>0</v>
      </c>
      <c r="AG162">
        <v>0</v>
      </c>
      <c r="AH162">
        <v>5.3725314475296202E-4</v>
      </c>
      <c r="AI162">
        <v>4</v>
      </c>
      <c r="AJ162" s="73">
        <v>33.900307481020903</v>
      </c>
      <c r="AK162">
        <v>100</v>
      </c>
      <c r="AL162">
        <v>1</v>
      </c>
      <c r="AM162">
        <v>0</v>
      </c>
      <c r="AN162">
        <v>0</v>
      </c>
      <c r="AO162">
        <v>0</v>
      </c>
      <c r="AP162">
        <v>0</v>
      </c>
      <c r="AQ162">
        <v>100</v>
      </c>
      <c r="AR162">
        <v>0.999999999999999</v>
      </c>
      <c r="AS162">
        <v>0</v>
      </c>
      <c r="AT162">
        <v>0</v>
      </c>
      <c r="AU162">
        <v>0</v>
      </c>
      <c r="AV162">
        <v>0</v>
      </c>
      <c r="AW162">
        <v>100</v>
      </c>
      <c r="AX162">
        <v>1</v>
      </c>
      <c r="AY162" s="73">
        <v>34.014659809256898</v>
      </c>
      <c r="AZ162">
        <v>100</v>
      </c>
      <c r="BA162">
        <v>1</v>
      </c>
      <c r="BB162">
        <v>100</v>
      </c>
      <c r="BC162">
        <v>0.999999999999999</v>
      </c>
      <c r="BD162">
        <v>0</v>
      </c>
      <c r="BE162">
        <v>0</v>
      </c>
      <c r="BF162">
        <v>33.078100360592998</v>
      </c>
      <c r="BG162">
        <v>33.359377773570003</v>
      </c>
      <c r="BH162">
        <v>34.014659809256898</v>
      </c>
      <c r="BI162">
        <v>33.900307481020903</v>
      </c>
    </row>
    <row r="163" spans="1:61" x14ac:dyDescent="0.25">
      <c r="A163" s="10" t="str">
        <f>VLOOKUP(D163,'Index-Relations'!E:F,2,FALSE)</f>
        <v>ESG</v>
      </c>
      <c r="B163" t="s">
        <v>3450</v>
      </c>
      <c r="C163" s="53" t="s">
        <v>2764</v>
      </c>
      <c r="D163" s="59" t="s">
        <v>2975</v>
      </c>
      <c r="E163" s="59" t="s">
        <v>3615</v>
      </c>
      <c r="F163" t="s">
        <v>79</v>
      </c>
      <c r="G163" t="s">
        <v>78</v>
      </c>
      <c r="H163" t="s">
        <v>80</v>
      </c>
      <c r="I163" s="52">
        <v>45537</v>
      </c>
      <c r="J163" t="s">
        <v>2457</v>
      </c>
      <c r="K163">
        <v>100</v>
      </c>
      <c r="L163" s="73">
        <v>33.452976596265998</v>
      </c>
      <c r="M163">
        <v>100</v>
      </c>
      <c r="N163">
        <v>1</v>
      </c>
      <c r="O163" s="73">
        <v>34.112946768501999</v>
      </c>
      <c r="P163">
        <v>100</v>
      </c>
      <c r="Q163">
        <v>1</v>
      </c>
      <c r="R163">
        <v>87</v>
      </c>
      <c r="S163">
        <v>0.85941814270364003</v>
      </c>
      <c r="T163">
        <v>53.063875867884398</v>
      </c>
      <c r="U163">
        <v>0.90734326141218102</v>
      </c>
      <c r="V163">
        <v>92</v>
      </c>
      <c r="W163">
        <v>3.89657908314998E-2</v>
      </c>
      <c r="X163">
        <v>14</v>
      </c>
      <c r="Y163">
        <v>100</v>
      </c>
      <c r="Z163">
        <v>1</v>
      </c>
      <c r="AA163">
        <v>142.45146299110999</v>
      </c>
      <c r="AB163">
        <v>53</v>
      </c>
      <c r="AC163">
        <v>0.59815087847534099</v>
      </c>
      <c r="AD163">
        <v>47</v>
      </c>
      <c r="AE163">
        <v>0.40184912152465802</v>
      </c>
      <c r="AF163">
        <v>0</v>
      </c>
      <c r="AG163">
        <v>0</v>
      </c>
      <c r="AH163">
        <v>4.74542033062339E-4</v>
      </c>
      <c r="AI163">
        <v>4</v>
      </c>
      <c r="AJ163" s="73">
        <v>34.183683681310001</v>
      </c>
      <c r="AK163">
        <v>100</v>
      </c>
      <c r="AL163">
        <v>1</v>
      </c>
      <c r="AM163">
        <v>0</v>
      </c>
      <c r="AN163">
        <v>0</v>
      </c>
      <c r="AO163">
        <v>0</v>
      </c>
      <c r="AP163">
        <v>0</v>
      </c>
      <c r="AQ163">
        <v>100</v>
      </c>
      <c r="AR163">
        <v>0.999999999999999</v>
      </c>
      <c r="AS163">
        <v>0</v>
      </c>
      <c r="AT163">
        <v>0</v>
      </c>
      <c r="AU163">
        <v>0</v>
      </c>
      <c r="AV163">
        <v>0</v>
      </c>
      <c r="AW163">
        <v>100</v>
      </c>
      <c r="AX163">
        <v>1</v>
      </c>
      <c r="AY163" s="73">
        <v>34.125010958120001</v>
      </c>
      <c r="AZ163">
        <v>100</v>
      </c>
      <c r="BA163">
        <v>1</v>
      </c>
      <c r="BB163">
        <v>100</v>
      </c>
      <c r="BC163">
        <v>0.999999999999999</v>
      </c>
      <c r="BD163">
        <v>0</v>
      </c>
      <c r="BE163">
        <v>0</v>
      </c>
      <c r="BF163">
        <v>33.452976596265998</v>
      </c>
      <c r="BG163">
        <v>34.112946768501999</v>
      </c>
      <c r="BH163">
        <v>34.125010958120001</v>
      </c>
      <c r="BI163">
        <v>34.183683681310001</v>
      </c>
    </row>
    <row r="164" spans="1:61" x14ac:dyDescent="0.25">
      <c r="A164" s="10" t="str">
        <f>VLOOKUP(D164,'Index-Relations'!E:F,2,FALSE)</f>
        <v>ESG</v>
      </c>
      <c r="B164" t="s">
        <v>3450</v>
      </c>
      <c r="C164" s="53" t="s">
        <v>3350</v>
      </c>
      <c r="D164" s="59" t="s">
        <v>2975</v>
      </c>
      <c r="E164" s="59" t="s">
        <v>3616</v>
      </c>
      <c r="F164" t="s">
        <v>79</v>
      </c>
      <c r="G164" t="s">
        <v>78</v>
      </c>
      <c r="H164" t="s">
        <v>80</v>
      </c>
      <c r="I164" s="52">
        <v>45505</v>
      </c>
      <c r="J164" t="s">
        <v>2457</v>
      </c>
      <c r="K164">
        <v>100</v>
      </c>
      <c r="L164" s="73">
        <v>33.269764655705899</v>
      </c>
      <c r="M164">
        <v>100</v>
      </c>
      <c r="N164">
        <v>1</v>
      </c>
      <c r="O164" s="73">
        <v>33.879778104088999</v>
      </c>
      <c r="P164">
        <v>100</v>
      </c>
      <c r="Q164">
        <v>1</v>
      </c>
      <c r="R164">
        <v>87</v>
      </c>
      <c r="S164">
        <v>0.86201706509413301</v>
      </c>
      <c r="T164">
        <v>52.933372713704003</v>
      </c>
      <c r="U164">
        <v>0.90046285307891305</v>
      </c>
      <c r="V164">
        <v>92</v>
      </c>
      <c r="W164">
        <v>3.9863812726003103E-2</v>
      </c>
      <c r="X164">
        <v>14</v>
      </c>
      <c r="Y164">
        <v>100</v>
      </c>
      <c r="Z164">
        <v>1</v>
      </c>
      <c r="AA164">
        <v>162.976402917624</v>
      </c>
      <c r="AB164">
        <v>52</v>
      </c>
      <c r="AC164">
        <v>0.58396860398407302</v>
      </c>
      <c r="AD164">
        <v>48</v>
      </c>
      <c r="AE164">
        <v>0.41603139601592598</v>
      </c>
      <c r="AF164">
        <v>0</v>
      </c>
      <c r="AG164">
        <v>0</v>
      </c>
      <c r="AH164">
        <v>4.7273707917535202E-4</v>
      </c>
      <c r="AI164">
        <v>4</v>
      </c>
      <c r="AJ164" s="73">
        <v>34.078817863365998</v>
      </c>
      <c r="AK164">
        <v>100</v>
      </c>
      <c r="AL164">
        <v>1</v>
      </c>
      <c r="AM164">
        <v>0</v>
      </c>
      <c r="AN164">
        <v>0</v>
      </c>
      <c r="AO164">
        <v>0</v>
      </c>
      <c r="AP164">
        <v>0</v>
      </c>
      <c r="AQ164">
        <v>100</v>
      </c>
      <c r="AR164">
        <v>1</v>
      </c>
      <c r="AS164">
        <v>0</v>
      </c>
      <c r="AT164">
        <v>0</v>
      </c>
      <c r="AU164">
        <v>0</v>
      </c>
      <c r="AV164">
        <v>0</v>
      </c>
      <c r="AW164">
        <v>100</v>
      </c>
      <c r="AX164">
        <v>1</v>
      </c>
      <c r="AY164" s="73">
        <v>33.994445402451902</v>
      </c>
      <c r="AZ164">
        <v>100</v>
      </c>
      <c r="BA164">
        <v>1</v>
      </c>
      <c r="BB164">
        <v>100</v>
      </c>
      <c r="BC164">
        <v>1</v>
      </c>
      <c r="BD164">
        <v>0</v>
      </c>
      <c r="BE164">
        <v>0</v>
      </c>
      <c r="BF164">
        <v>33.269764655705899</v>
      </c>
      <c r="BG164">
        <v>33.879778104088999</v>
      </c>
      <c r="BH164">
        <v>33.994445402451902</v>
      </c>
      <c r="BI164">
        <v>34.078817863365998</v>
      </c>
    </row>
    <row r="165" spans="1:61" x14ac:dyDescent="0.25">
      <c r="A165" s="10" t="str">
        <f>VLOOKUP(D165,'Index-Relations'!E:F,2,FALSE)</f>
        <v>ESG</v>
      </c>
      <c r="B165" t="s">
        <v>3450</v>
      </c>
      <c r="C165" s="53" t="s">
        <v>2765</v>
      </c>
      <c r="D165" s="59" t="s">
        <v>2975</v>
      </c>
      <c r="E165" s="59" t="s">
        <v>3617</v>
      </c>
      <c r="F165" t="s">
        <v>79</v>
      </c>
      <c r="G165" t="s">
        <v>78</v>
      </c>
      <c r="H165" t="s">
        <v>80</v>
      </c>
      <c r="I165" s="52">
        <v>45475</v>
      </c>
      <c r="J165" t="s">
        <v>2457</v>
      </c>
      <c r="K165">
        <v>100</v>
      </c>
      <c r="L165" s="73">
        <v>33.563895570515903</v>
      </c>
      <c r="M165">
        <v>100</v>
      </c>
      <c r="N165">
        <v>1</v>
      </c>
      <c r="O165" s="73">
        <v>34.173098670355003</v>
      </c>
      <c r="P165">
        <v>100</v>
      </c>
      <c r="Q165">
        <v>1</v>
      </c>
      <c r="R165">
        <v>87</v>
      </c>
      <c r="S165">
        <v>0.85968268203887299</v>
      </c>
      <c r="T165">
        <v>52.8083957852281</v>
      </c>
      <c r="U165">
        <v>0.90710566545733995</v>
      </c>
      <c r="V165">
        <v>92</v>
      </c>
      <c r="W165">
        <v>3.9712741263534697E-2</v>
      </c>
      <c r="X165">
        <v>14</v>
      </c>
      <c r="Y165">
        <v>100</v>
      </c>
      <c r="Z165">
        <v>0.999999999999999</v>
      </c>
      <c r="AA165">
        <v>151.47243789893599</v>
      </c>
      <c r="AB165">
        <v>52</v>
      </c>
      <c r="AC165">
        <v>0.58225681219975001</v>
      </c>
      <c r="AD165">
        <v>48</v>
      </c>
      <c r="AE165">
        <v>0.41774318780024899</v>
      </c>
      <c r="AF165">
        <v>0</v>
      </c>
      <c r="AG165">
        <v>2.2204E-16</v>
      </c>
      <c r="AH165">
        <v>4.8192194051963901E-4</v>
      </c>
      <c r="AI165">
        <v>4</v>
      </c>
      <c r="AJ165" s="73">
        <v>34.407264745470002</v>
      </c>
      <c r="AK165">
        <v>100</v>
      </c>
      <c r="AL165">
        <v>1</v>
      </c>
      <c r="AM165">
        <v>0</v>
      </c>
      <c r="AN165">
        <v>0</v>
      </c>
      <c r="AO165">
        <v>0</v>
      </c>
      <c r="AP165">
        <v>0</v>
      </c>
      <c r="AQ165">
        <v>100</v>
      </c>
      <c r="AR165">
        <v>1</v>
      </c>
      <c r="AS165">
        <v>0</v>
      </c>
      <c r="AT165">
        <v>0</v>
      </c>
      <c r="AU165">
        <v>0</v>
      </c>
      <c r="AV165">
        <v>0</v>
      </c>
      <c r="AW165">
        <v>100</v>
      </c>
      <c r="AX165">
        <v>1</v>
      </c>
      <c r="AY165" s="73">
        <v>34.2835075779319</v>
      </c>
      <c r="AZ165">
        <v>100</v>
      </c>
      <c r="BA165">
        <v>1</v>
      </c>
      <c r="BB165">
        <v>100</v>
      </c>
      <c r="BC165">
        <v>1</v>
      </c>
      <c r="BD165">
        <v>0</v>
      </c>
      <c r="BE165">
        <v>0</v>
      </c>
      <c r="BF165">
        <v>33.563895570515903</v>
      </c>
      <c r="BG165">
        <v>34.173098670355003</v>
      </c>
      <c r="BH165">
        <v>34.2835075779319</v>
      </c>
      <c r="BI165">
        <v>34.407264745470002</v>
      </c>
    </row>
    <row r="166" spans="1:61" x14ac:dyDescent="0.25">
      <c r="A166" s="10" t="str">
        <f>VLOOKUP(D166,'Index-Relations'!E:F,2,FALSE)</f>
        <v>ESG</v>
      </c>
      <c r="B166" t="s">
        <v>3450</v>
      </c>
      <c r="C166" s="53" t="s">
        <v>2766</v>
      </c>
      <c r="D166" s="59" t="s">
        <v>2975</v>
      </c>
      <c r="E166" s="59" t="s">
        <v>3618</v>
      </c>
      <c r="F166" t="s">
        <v>79</v>
      </c>
      <c r="G166" t="s">
        <v>78</v>
      </c>
      <c r="H166" t="s">
        <v>80</v>
      </c>
      <c r="I166" s="52">
        <v>45446</v>
      </c>
      <c r="J166" t="s">
        <v>2457</v>
      </c>
      <c r="K166">
        <v>100</v>
      </c>
      <c r="L166" s="73">
        <v>34.185967647006997</v>
      </c>
      <c r="M166">
        <v>100</v>
      </c>
      <c r="N166">
        <v>1</v>
      </c>
      <c r="O166" s="73">
        <v>34.655709604217002</v>
      </c>
      <c r="P166">
        <v>100</v>
      </c>
      <c r="Q166">
        <v>1</v>
      </c>
      <c r="R166">
        <v>87</v>
      </c>
      <c r="S166">
        <v>0.85603404897880198</v>
      </c>
      <c r="T166">
        <v>53.189603992577801</v>
      </c>
      <c r="U166">
        <v>0.90603237160045302</v>
      </c>
      <c r="V166">
        <v>92</v>
      </c>
      <c r="W166">
        <v>4.9359425193996401E-2</v>
      </c>
      <c r="X166">
        <v>15</v>
      </c>
      <c r="Y166">
        <v>100</v>
      </c>
      <c r="Z166">
        <v>0.999999999999999</v>
      </c>
      <c r="AA166">
        <v>154.58866417386801</v>
      </c>
      <c r="AB166">
        <v>54</v>
      </c>
      <c r="AC166">
        <v>0.60709318651490896</v>
      </c>
      <c r="AD166">
        <v>46</v>
      </c>
      <c r="AE166">
        <v>0.39290681348509099</v>
      </c>
      <c r="AF166">
        <v>0</v>
      </c>
      <c r="AG166">
        <v>0</v>
      </c>
      <c r="AH166">
        <v>4.6781028791755003E-4</v>
      </c>
      <c r="AI166">
        <v>4</v>
      </c>
      <c r="AJ166" s="73">
        <v>34.812962305531002</v>
      </c>
      <c r="AK166">
        <v>100</v>
      </c>
      <c r="AL166">
        <v>1</v>
      </c>
      <c r="AM166">
        <v>0</v>
      </c>
      <c r="AN166">
        <v>0</v>
      </c>
      <c r="AO166">
        <v>0</v>
      </c>
      <c r="AP166">
        <v>0</v>
      </c>
      <c r="AQ166">
        <v>100</v>
      </c>
      <c r="AR166">
        <v>1</v>
      </c>
      <c r="AS166">
        <v>0</v>
      </c>
      <c r="AT166">
        <v>0</v>
      </c>
      <c r="AU166">
        <v>0</v>
      </c>
      <c r="AV166">
        <v>0</v>
      </c>
      <c r="AW166">
        <v>100</v>
      </c>
      <c r="AX166">
        <v>0.999999999999999</v>
      </c>
      <c r="AY166" s="73">
        <v>35.068629384698902</v>
      </c>
      <c r="AZ166">
        <v>100</v>
      </c>
      <c r="BA166">
        <v>1</v>
      </c>
      <c r="BB166">
        <v>100</v>
      </c>
      <c r="BC166">
        <v>1</v>
      </c>
      <c r="BD166">
        <v>0</v>
      </c>
      <c r="BE166">
        <v>0</v>
      </c>
      <c r="BF166">
        <v>34.185967647006997</v>
      </c>
      <c r="BG166">
        <v>34.655709604217002</v>
      </c>
      <c r="BH166">
        <v>35.068629384698902</v>
      </c>
      <c r="BI166">
        <v>34.812962305531002</v>
      </c>
    </row>
    <row r="167" spans="1:61" x14ac:dyDescent="0.25">
      <c r="A167" s="10" t="str">
        <f>VLOOKUP(D167,'Index-Relations'!E:F,2,FALSE)</f>
        <v>ESG</v>
      </c>
      <c r="B167" t="s">
        <v>3450</v>
      </c>
      <c r="C167" s="53" t="s">
        <v>2767</v>
      </c>
      <c r="D167" s="59" t="s">
        <v>2975</v>
      </c>
      <c r="E167" s="59" t="s">
        <v>3619</v>
      </c>
      <c r="F167" t="s">
        <v>79</v>
      </c>
      <c r="G167" t="s">
        <v>78</v>
      </c>
      <c r="H167" t="s">
        <v>80</v>
      </c>
      <c r="I167" s="52">
        <v>45418</v>
      </c>
      <c r="J167" t="s">
        <v>2457</v>
      </c>
      <c r="K167">
        <v>100</v>
      </c>
      <c r="L167" s="73">
        <v>34.231402594496899</v>
      </c>
      <c r="M167">
        <v>100</v>
      </c>
      <c r="N167">
        <v>1</v>
      </c>
      <c r="O167" s="73">
        <v>34.603101990824001</v>
      </c>
      <c r="P167">
        <v>100</v>
      </c>
      <c r="Q167">
        <v>1</v>
      </c>
      <c r="R167">
        <v>87</v>
      </c>
      <c r="S167">
        <v>0.85344845883922904</v>
      </c>
      <c r="T167">
        <v>53.128206865765897</v>
      </c>
      <c r="U167">
        <v>0.90342594418623001</v>
      </c>
      <c r="V167">
        <v>92</v>
      </c>
      <c r="W167">
        <v>5.1050611907843498E-2</v>
      </c>
      <c r="X167">
        <v>15</v>
      </c>
      <c r="Y167">
        <v>100</v>
      </c>
      <c r="Z167">
        <v>0.999999999999999</v>
      </c>
      <c r="AA167">
        <v>149.24429080606799</v>
      </c>
      <c r="AB167">
        <v>54</v>
      </c>
      <c r="AC167">
        <v>0.60622905883841605</v>
      </c>
      <c r="AD167">
        <v>46</v>
      </c>
      <c r="AE167">
        <v>0.39377094116158301</v>
      </c>
      <c r="AF167">
        <v>0</v>
      </c>
      <c r="AG167">
        <v>0</v>
      </c>
      <c r="AH167">
        <v>4.7142785087685699E-4</v>
      </c>
      <c r="AI167">
        <v>4</v>
      </c>
      <c r="AJ167" s="73">
        <v>34.955027614478901</v>
      </c>
      <c r="AK167">
        <v>100</v>
      </c>
      <c r="AL167">
        <v>1</v>
      </c>
      <c r="AM167">
        <v>0</v>
      </c>
      <c r="AN167">
        <v>0</v>
      </c>
      <c r="AO167">
        <v>0</v>
      </c>
      <c r="AP167">
        <v>0</v>
      </c>
      <c r="AQ167">
        <v>100</v>
      </c>
      <c r="AR167">
        <v>1</v>
      </c>
      <c r="AS167">
        <v>0</v>
      </c>
      <c r="AT167">
        <v>0</v>
      </c>
      <c r="AU167">
        <v>0</v>
      </c>
      <c r="AV167">
        <v>0</v>
      </c>
      <c r="AW167">
        <v>100</v>
      </c>
      <c r="AX167">
        <v>1</v>
      </c>
      <c r="AY167" s="73">
        <v>35.142559912575003</v>
      </c>
      <c r="AZ167">
        <v>100</v>
      </c>
      <c r="BA167">
        <v>1</v>
      </c>
      <c r="BB167">
        <v>100</v>
      </c>
      <c r="BC167">
        <v>1</v>
      </c>
      <c r="BD167">
        <v>0</v>
      </c>
      <c r="BE167">
        <v>0</v>
      </c>
      <c r="BF167">
        <v>34.231402594496899</v>
      </c>
      <c r="BG167">
        <v>34.603101990824001</v>
      </c>
      <c r="BH167">
        <v>35.142559912575003</v>
      </c>
      <c r="BI167">
        <v>34.955027614478901</v>
      </c>
    </row>
    <row r="168" spans="1:61" x14ac:dyDescent="0.25">
      <c r="A168" s="10" t="str">
        <f>VLOOKUP(D168,'Index-Relations'!E:F,2,FALSE)</f>
        <v>ESG</v>
      </c>
      <c r="B168" t="s">
        <v>3450</v>
      </c>
      <c r="C168" s="53" t="s">
        <v>2768</v>
      </c>
      <c r="D168" s="59" t="s">
        <v>2975</v>
      </c>
      <c r="E168" s="59" t="s">
        <v>3620</v>
      </c>
      <c r="F168" t="s">
        <v>79</v>
      </c>
      <c r="G168" t="s">
        <v>78</v>
      </c>
      <c r="H168" t="s">
        <v>80</v>
      </c>
      <c r="I168" s="52">
        <v>45384</v>
      </c>
      <c r="J168" t="s">
        <v>2457</v>
      </c>
      <c r="K168">
        <v>100</v>
      </c>
      <c r="L168">
        <v>30.9750655390825</v>
      </c>
      <c r="M168">
        <v>100</v>
      </c>
      <c r="N168">
        <v>1</v>
      </c>
      <c r="O168">
        <v>31.130381365077099</v>
      </c>
      <c r="P168">
        <v>100</v>
      </c>
      <c r="Q168">
        <v>1</v>
      </c>
      <c r="R168">
        <v>87</v>
      </c>
      <c r="S168">
        <v>0.85334558694165696</v>
      </c>
      <c r="T168">
        <v>53.1723722554907</v>
      </c>
      <c r="U168">
        <v>0.89457103518219805</v>
      </c>
      <c r="V168">
        <v>92</v>
      </c>
      <c r="W168">
        <v>5.4520414347053001E-2</v>
      </c>
      <c r="X168">
        <v>15</v>
      </c>
      <c r="Y168">
        <v>100</v>
      </c>
      <c r="Z168">
        <v>1</v>
      </c>
      <c r="AA168">
        <v>156.72367463539001</v>
      </c>
      <c r="AB168">
        <v>54</v>
      </c>
      <c r="AC168">
        <v>0.60796358184315102</v>
      </c>
      <c r="AD168">
        <v>46</v>
      </c>
      <c r="AE168">
        <v>0.39203641815684798</v>
      </c>
      <c r="AF168">
        <v>0</v>
      </c>
      <c r="AG168">
        <v>1.6652999999999999E-16</v>
      </c>
      <c r="AH168">
        <v>5.2636337205324104E-4</v>
      </c>
      <c r="AI168">
        <v>4</v>
      </c>
      <c r="AJ168">
        <v>31.981075385037201</v>
      </c>
      <c r="AK168">
        <v>100</v>
      </c>
      <c r="AL168">
        <v>1</v>
      </c>
      <c r="AM168">
        <v>0</v>
      </c>
      <c r="AN168">
        <v>0</v>
      </c>
      <c r="AO168">
        <v>0</v>
      </c>
      <c r="AP168">
        <v>0</v>
      </c>
      <c r="AQ168">
        <v>100</v>
      </c>
      <c r="AR168">
        <v>1</v>
      </c>
      <c r="AS168">
        <v>0</v>
      </c>
      <c r="AT168">
        <v>0</v>
      </c>
      <c r="AU168">
        <v>0</v>
      </c>
      <c r="AV168">
        <v>0</v>
      </c>
      <c r="AW168">
        <v>100</v>
      </c>
      <c r="AX168">
        <v>1</v>
      </c>
      <c r="AY168">
        <v>31.887233112435901</v>
      </c>
      <c r="AZ168">
        <v>100</v>
      </c>
      <c r="BA168">
        <v>1</v>
      </c>
      <c r="BB168">
        <v>100</v>
      </c>
      <c r="BC168">
        <v>1</v>
      </c>
      <c r="BD168">
        <v>0</v>
      </c>
      <c r="BE168">
        <v>0</v>
      </c>
      <c r="BF168">
        <v>34.031717918957902</v>
      </c>
      <c r="BG168">
        <v>34.4971637941319</v>
      </c>
      <c r="BH168">
        <v>34.872475240170999</v>
      </c>
      <c r="BI168">
        <v>34.717655969243999</v>
      </c>
    </row>
    <row r="169" spans="1:61" x14ac:dyDescent="0.25">
      <c r="A169" s="10" t="str">
        <f>VLOOKUP(D169,'Index-Relations'!E:F,2,FALSE)</f>
        <v>ESG</v>
      </c>
      <c r="B169" t="s">
        <v>3450</v>
      </c>
      <c r="C169" s="53" t="s">
        <v>2769</v>
      </c>
      <c r="D169" s="59" t="s">
        <v>2975</v>
      </c>
      <c r="E169" s="59" t="s">
        <v>3621</v>
      </c>
      <c r="F169" t="s">
        <v>79</v>
      </c>
      <c r="G169" t="s">
        <v>78</v>
      </c>
      <c r="H169" t="s">
        <v>80</v>
      </c>
      <c r="I169" s="52">
        <v>45352</v>
      </c>
      <c r="J169" t="s">
        <v>2457</v>
      </c>
      <c r="K169">
        <v>100</v>
      </c>
      <c r="L169">
        <v>30.1967900796358</v>
      </c>
      <c r="M169">
        <v>100</v>
      </c>
      <c r="N169">
        <v>1</v>
      </c>
      <c r="O169">
        <v>30.502876594986201</v>
      </c>
      <c r="P169">
        <v>100</v>
      </c>
      <c r="Q169">
        <v>1</v>
      </c>
      <c r="R169">
        <v>88</v>
      </c>
      <c r="S169">
        <v>0.85275933096315504</v>
      </c>
      <c r="T169">
        <v>52.915099608254501</v>
      </c>
      <c r="U169">
        <v>0.90213201741469395</v>
      </c>
      <c r="V169">
        <v>90</v>
      </c>
      <c r="W169">
        <v>5.0990759550376998E-2</v>
      </c>
      <c r="X169">
        <v>14</v>
      </c>
      <c r="Y169">
        <v>100</v>
      </c>
      <c r="Z169">
        <v>1</v>
      </c>
      <c r="AA169">
        <v>165.32945520662801</v>
      </c>
      <c r="AB169">
        <v>54</v>
      </c>
      <c r="AC169">
        <v>0.61714142911375003</v>
      </c>
      <c r="AD169">
        <v>46</v>
      </c>
      <c r="AE169">
        <v>0.38285857088625003</v>
      </c>
      <c r="AF169">
        <v>0</v>
      </c>
      <c r="AG169">
        <v>0</v>
      </c>
      <c r="AH169">
        <v>2.33007274679798E-4</v>
      </c>
      <c r="AI169">
        <v>3</v>
      </c>
      <c r="AJ169">
        <v>31.352904389265898</v>
      </c>
      <c r="AK169">
        <v>100</v>
      </c>
      <c r="AL169">
        <v>1</v>
      </c>
      <c r="AM169">
        <v>0</v>
      </c>
      <c r="AN169">
        <v>0</v>
      </c>
      <c r="AO169">
        <v>0</v>
      </c>
      <c r="AP169">
        <v>0</v>
      </c>
      <c r="AQ169">
        <v>100</v>
      </c>
      <c r="AR169">
        <v>0.999999999999999</v>
      </c>
      <c r="AS169">
        <v>0</v>
      </c>
      <c r="AT169">
        <v>0</v>
      </c>
      <c r="AU169">
        <v>0</v>
      </c>
      <c r="AV169">
        <v>0</v>
      </c>
      <c r="AW169">
        <v>100</v>
      </c>
      <c r="AX169">
        <v>0.999999999999999</v>
      </c>
      <c r="AY169">
        <v>30.841072913293701</v>
      </c>
      <c r="AZ169">
        <v>100</v>
      </c>
      <c r="BA169">
        <v>1</v>
      </c>
      <c r="BB169">
        <v>100</v>
      </c>
      <c r="BC169">
        <v>0.999999999999999</v>
      </c>
      <c r="BD169">
        <v>0</v>
      </c>
      <c r="BE169">
        <v>0</v>
      </c>
      <c r="BF169">
        <v>33.2648036066579</v>
      </c>
      <c r="BG169">
        <v>33.865838982251901</v>
      </c>
      <c r="BH169">
        <v>33.910997750787999</v>
      </c>
      <c r="BI169">
        <v>34.080280979175001</v>
      </c>
    </row>
    <row r="170" spans="1:61" x14ac:dyDescent="0.25">
      <c r="A170" s="10" t="str">
        <f>VLOOKUP(D170,'Index-Relations'!E:F,2,FALSE)</f>
        <v>ESG</v>
      </c>
      <c r="B170" t="s">
        <v>3450</v>
      </c>
      <c r="C170" s="53" t="s">
        <v>2770</v>
      </c>
      <c r="D170" s="59" t="s">
        <v>2975</v>
      </c>
      <c r="E170" s="59" t="s">
        <v>3622</v>
      </c>
      <c r="F170" t="s">
        <v>79</v>
      </c>
      <c r="G170" t="s">
        <v>78</v>
      </c>
      <c r="H170" t="s">
        <v>80</v>
      </c>
      <c r="I170" s="52">
        <v>45323</v>
      </c>
      <c r="J170" t="s">
        <v>2457</v>
      </c>
      <c r="K170">
        <v>100</v>
      </c>
      <c r="L170">
        <v>30.334225320265102</v>
      </c>
      <c r="M170">
        <v>100</v>
      </c>
      <c r="N170">
        <v>1</v>
      </c>
      <c r="O170">
        <v>30.660963335388999</v>
      </c>
      <c r="P170">
        <v>100</v>
      </c>
      <c r="Q170">
        <v>1</v>
      </c>
      <c r="R170">
        <v>88</v>
      </c>
      <c r="S170">
        <v>0.85149446676669804</v>
      </c>
      <c r="T170">
        <v>53.153723628143901</v>
      </c>
      <c r="U170">
        <v>0.90337940076186596</v>
      </c>
      <c r="V170">
        <v>90</v>
      </c>
      <c r="W170">
        <v>5.1027691422071399E-2</v>
      </c>
      <c r="X170">
        <v>14</v>
      </c>
      <c r="Y170">
        <v>100</v>
      </c>
      <c r="Z170">
        <v>1</v>
      </c>
      <c r="AA170">
        <v>266.11818666370698</v>
      </c>
      <c r="AB170">
        <v>55</v>
      </c>
      <c r="AC170">
        <v>0.63221517651092896</v>
      </c>
      <c r="AD170">
        <v>45</v>
      </c>
      <c r="AE170">
        <v>0.36778482348906999</v>
      </c>
      <c r="AF170">
        <v>0</v>
      </c>
      <c r="AG170">
        <v>0</v>
      </c>
      <c r="AH170">
        <v>8.5293345201521906E-5</v>
      </c>
      <c r="AI170">
        <v>2</v>
      </c>
      <c r="AJ170">
        <v>31.490346301652501</v>
      </c>
      <c r="AK170">
        <v>100</v>
      </c>
      <c r="AL170">
        <v>1</v>
      </c>
      <c r="AM170">
        <v>0</v>
      </c>
      <c r="AN170">
        <v>0</v>
      </c>
      <c r="AO170">
        <v>0</v>
      </c>
      <c r="AP170">
        <v>0</v>
      </c>
      <c r="AQ170">
        <v>100</v>
      </c>
      <c r="AR170">
        <v>1</v>
      </c>
      <c r="AS170">
        <v>0</v>
      </c>
      <c r="AT170">
        <v>0</v>
      </c>
      <c r="AU170">
        <v>0</v>
      </c>
      <c r="AV170">
        <v>0</v>
      </c>
      <c r="AW170">
        <v>100</v>
      </c>
      <c r="AX170">
        <v>0.999999999999999</v>
      </c>
      <c r="AY170">
        <v>30.9200240449522</v>
      </c>
      <c r="AZ170">
        <v>100</v>
      </c>
      <c r="BA170">
        <v>1</v>
      </c>
      <c r="BB170">
        <v>100</v>
      </c>
      <c r="BC170">
        <v>1</v>
      </c>
      <c r="BD170">
        <v>0</v>
      </c>
      <c r="BE170">
        <v>0</v>
      </c>
      <c r="BF170">
        <v>33.424367927502999</v>
      </c>
      <c r="BG170">
        <v>34.106309304626002</v>
      </c>
      <c r="BH170">
        <v>34.008372101858903</v>
      </c>
      <c r="BI170">
        <v>34.171699354696997</v>
      </c>
    </row>
    <row r="171" spans="1:61" x14ac:dyDescent="0.25">
      <c r="A171" s="10" t="str">
        <f>VLOOKUP(D171,'Index-Relations'!E:F,2,FALSE)</f>
        <v>ESG</v>
      </c>
      <c r="B171" t="s">
        <v>3450</v>
      </c>
      <c r="C171" s="53" t="s">
        <v>2760</v>
      </c>
      <c r="D171" s="59" t="s">
        <v>82</v>
      </c>
      <c r="E171" s="59" t="s">
        <v>3623</v>
      </c>
      <c r="F171" t="s">
        <v>83</v>
      </c>
      <c r="G171" t="s">
        <v>82</v>
      </c>
      <c r="H171" t="s">
        <v>84</v>
      </c>
      <c r="I171" s="52">
        <v>45658</v>
      </c>
      <c r="J171" t="s">
        <v>2457</v>
      </c>
      <c r="K171">
        <v>120</v>
      </c>
      <c r="L171" s="73">
        <v>93.305721508498905</v>
      </c>
      <c r="M171">
        <v>120</v>
      </c>
      <c r="N171">
        <v>1</v>
      </c>
      <c r="O171" s="73">
        <v>93.086285809952003</v>
      </c>
      <c r="P171">
        <v>120</v>
      </c>
      <c r="Q171">
        <v>1</v>
      </c>
      <c r="R171">
        <v>118</v>
      </c>
      <c r="S171">
        <v>0.99890446797914001</v>
      </c>
      <c r="T171">
        <v>33.228176077387801</v>
      </c>
      <c r="U171">
        <v>0.748426534419248</v>
      </c>
      <c r="V171">
        <v>95</v>
      </c>
      <c r="W171">
        <v>8.4284376981543799E-2</v>
      </c>
      <c r="X171">
        <v>17</v>
      </c>
      <c r="Y171">
        <v>120</v>
      </c>
      <c r="Z171">
        <v>1</v>
      </c>
      <c r="AA171">
        <v>19.014086708373299</v>
      </c>
      <c r="AB171">
        <v>112</v>
      </c>
      <c r="AC171">
        <v>0.95577648611440602</v>
      </c>
      <c r="AD171">
        <v>8</v>
      </c>
      <c r="AE171">
        <v>4.4223513885593799E-2</v>
      </c>
      <c r="AF171">
        <v>0</v>
      </c>
      <c r="AG171">
        <v>0</v>
      </c>
      <c r="AH171">
        <v>2.6278462376579098E-4</v>
      </c>
      <c r="AI171">
        <v>2</v>
      </c>
      <c r="AJ171" s="73">
        <v>88.892791416706899</v>
      </c>
      <c r="AK171">
        <v>120</v>
      </c>
      <c r="AL171">
        <v>1</v>
      </c>
      <c r="AM171">
        <v>0</v>
      </c>
      <c r="AN171">
        <v>0</v>
      </c>
      <c r="AO171">
        <v>0</v>
      </c>
      <c r="AP171">
        <v>0</v>
      </c>
      <c r="AQ171">
        <v>120</v>
      </c>
      <c r="AR171">
        <v>1</v>
      </c>
      <c r="AS171">
        <v>2.7945798385928598E-3</v>
      </c>
      <c r="AT171">
        <v>1</v>
      </c>
      <c r="AU171">
        <v>0</v>
      </c>
      <c r="AV171">
        <v>0</v>
      </c>
      <c r="AW171">
        <v>120</v>
      </c>
      <c r="AX171">
        <v>1</v>
      </c>
      <c r="AY171" s="73">
        <v>91.204363566224004</v>
      </c>
      <c r="AZ171">
        <v>120</v>
      </c>
      <c r="BA171">
        <v>1</v>
      </c>
      <c r="BB171">
        <v>119</v>
      </c>
      <c r="BC171">
        <v>0.99916034035569101</v>
      </c>
      <c r="BD171">
        <v>1</v>
      </c>
      <c r="BE171">
        <v>8.3965964430895198E-4</v>
      </c>
      <c r="BF171">
        <v>93.305721508498905</v>
      </c>
      <c r="BG171">
        <v>93.086285809952003</v>
      </c>
      <c r="BH171">
        <v>91.204363566224004</v>
      </c>
      <c r="BI171">
        <v>88.892791416706899</v>
      </c>
    </row>
    <row r="172" spans="1:61" x14ac:dyDescent="0.25">
      <c r="A172" s="10" t="str">
        <f>VLOOKUP(D172,'Index-Relations'!E:F,2,FALSE)</f>
        <v>ESG</v>
      </c>
      <c r="B172" t="s">
        <v>3450</v>
      </c>
      <c r="C172" s="53" t="s">
        <v>2761</v>
      </c>
      <c r="D172" s="59" t="s">
        <v>82</v>
      </c>
      <c r="E172" s="59" t="s">
        <v>3624</v>
      </c>
      <c r="F172" t="s">
        <v>83</v>
      </c>
      <c r="G172" t="s">
        <v>82</v>
      </c>
      <c r="H172" t="s">
        <v>84</v>
      </c>
      <c r="I172" s="52">
        <v>45628</v>
      </c>
      <c r="J172" t="s">
        <v>2457</v>
      </c>
      <c r="K172">
        <v>122</v>
      </c>
      <c r="L172" s="73">
        <v>90.879371828263999</v>
      </c>
      <c r="M172">
        <v>122</v>
      </c>
      <c r="N172">
        <v>1</v>
      </c>
      <c r="O172" s="73">
        <v>92.731441409986004</v>
      </c>
      <c r="P172">
        <v>122</v>
      </c>
      <c r="Q172">
        <v>1</v>
      </c>
      <c r="R172">
        <v>121</v>
      </c>
      <c r="S172">
        <v>0.99949542299512695</v>
      </c>
      <c r="T172">
        <v>30.055941615151301</v>
      </c>
      <c r="U172">
        <v>0.61645370410817701</v>
      </c>
      <c r="V172">
        <v>97</v>
      </c>
      <c r="W172">
        <v>5.53474954713132E-2</v>
      </c>
      <c r="X172">
        <v>19</v>
      </c>
      <c r="Y172">
        <v>122</v>
      </c>
      <c r="Z172">
        <v>1</v>
      </c>
      <c r="AA172">
        <v>14.359507480716299</v>
      </c>
      <c r="AB172">
        <v>115</v>
      </c>
      <c r="AC172">
        <v>0.94894172876726801</v>
      </c>
      <c r="AD172">
        <v>7</v>
      </c>
      <c r="AE172">
        <v>5.1058271232732003E-2</v>
      </c>
      <c r="AF172">
        <v>0</v>
      </c>
      <c r="AG172">
        <v>0</v>
      </c>
      <c r="AH172">
        <v>2.4002931720899001E-4</v>
      </c>
      <c r="AI172">
        <v>3</v>
      </c>
      <c r="AJ172" s="73">
        <v>87.922554991964006</v>
      </c>
      <c r="AK172">
        <v>122</v>
      </c>
      <c r="AL172">
        <v>1</v>
      </c>
      <c r="AM172">
        <v>0</v>
      </c>
      <c r="AN172">
        <v>0</v>
      </c>
      <c r="AO172">
        <v>0</v>
      </c>
      <c r="AP172">
        <v>0</v>
      </c>
      <c r="AQ172">
        <v>122</v>
      </c>
      <c r="AR172">
        <v>1</v>
      </c>
      <c r="AS172">
        <v>1.9913938473242799E-3</v>
      </c>
      <c r="AT172">
        <v>1</v>
      </c>
      <c r="AU172">
        <v>0</v>
      </c>
      <c r="AV172">
        <v>0</v>
      </c>
      <c r="AW172">
        <v>122</v>
      </c>
      <c r="AX172">
        <v>1</v>
      </c>
      <c r="AY172" s="73">
        <v>85.306583504893993</v>
      </c>
      <c r="AZ172">
        <v>122</v>
      </c>
      <c r="BA172">
        <v>1</v>
      </c>
      <c r="BB172">
        <v>119</v>
      </c>
      <c r="BC172">
        <v>0.92388133332601496</v>
      </c>
      <c r="BD172">
        <v>3</v>
      </c>
      <c r="BE172">
        <v>7.61186666739843E-2</v>
      </c>
      <c r="BF172">
        <v>90.879371828263999</v>
      </c>
      <c r="BG172">
        <v>92.731441409986004</v>
      </c>
      <c r="BH172">
        <v>85.306583504893993</v>
      </c>
      <c r="BI172">
        <v>87.922554991964006</v>
      </c>
    </row>
    <row r="173" spans="1:61" x14ac:dyDescent="0.25">
      <c r="A173" s="10" t="str">
        <f>VLOOKUP(D173,'Index-Relations'!E:F,2,FALSE)</f>
        <v>ESG</v>
      </c>
      <c r="B173" t="s">
        <v>3450</v>
      </c>
      <c r="C173" s="53" t="s">
        <v>2762</v>
      </c>
      <c r="D173" s="59" t="s">
        <v>82</v>
      </c>
      <c r="E173" s="59" t="s">
        <v>3625</v>
      </c>
      <c r="F173" t="s">
        <v>83</v>
      </c>
      <c r="G173" t="s">
        <v>82</v>
      </c>
      <c r="H173" t="s">
        <v>84</v>
      </c>
      <c r="I173" s="52">
        <v>45597</v>
      </c>
      <c r="J173" t="s">
        <v>2457</v>
      </c>
      <c r="K173">
        <v>122</v>
      </c>
      <c r="L173" s="73">
        <v>90.970274132729998</v>
      </c>
      <c r="M173">
        <v>122</v>
      </c>
      <c r="N173">
        <v>1</v>
      </c>
      <c r="O173" s="73">
        <v>92.786590365646902</v>
      </c>
      <c r="P173">
        <v>122</v>
      </c>
      <c r="Q173">
        <v>1</v>
      </c>
      <c r="R173">
        <v>121</v>
      </c>
      <c r="S173">
        <v>0.99944884559569402</v>
      </c>
      <c r="T173">
        <v>30.532139301071101</v>
      </c>
      <c r="U173">
        <v>0.61719989025601196</v>
      </c>
      <c r="V173">
        <v>97</v>
      </c>
      <c r="W173">
        <v>5.56009603919791E-2</v>
      </c>
      <c r="X173">
        <v>19</v>
      </c>
      <c r="Y173">
        <v>122</v>
      </c>
      <c r="Z173">
        <v>0.999999999999999</v>
      </c>
      <c r="AA173">
        <v>14.557112407095801</v>
      </c>
      <c r="AB173">
        <v>115</v>
      </c>
      <c r="AC173">
        <v>0.94597817171024401</v>
      </c>
      <c r="AD173">
        <v>7</v>
      </c>
      <c r="AE173">
        <v>5.4021828289755498E-2</v>
      </c>
      <c r="AF173">
        <v>0</v>
      </c>
      <c r="AG173">
        <v>0</v>
      </c>
      <c r="AH173">
        <v>2.4417784858028199E-4</v>
      </c>
      <c r="AI173">
        <v>3</v>
      </c>
      <c r="AJ173" s="73">
        <v>88.124427474947893</v>
      </c>
      <c r="AK173">
        <v>122</v>
      </c>
      <c r="AL173">
        <v>1</v>
      </c>
      <c r="AM173">
        <v>0</v>
      </c>
      <c r="AN173">
        <v>0</v>
      </c>
      <c r="AO173">
        <v>0</v>
      </c>
      <c r="AP173">
        <v>0</v>
      </c>
      <c r="AQ173">
        <v>122</v>
      </c>
      <c r="AR173">
        <v>0.999999999999999</v>
      </c>
      <c r="AS173">
        <v>2.0089556243615301E-3</v>
      </c>
      <c r="AT173">
        <v>1</v>
      </c>
      <c r="AU173">
        <v>0</v>
      </c>
      <c r="AV173">
        <v>0</v>
      </c>
      <c r="AW173">
        <v>122</v>
      </c>
      <c r="AX173">
        <v>1</v>
      </c>
      <c r="AY173" s="73">
        <v>85.437657575195004</v>
      </c>
      <c r="AZ173">
        <v>122</v>
      </c>
      <c r="BA173">
        <v>1</v>
      </c>
      <c r="BB173">
        <v>118</v>
      </c>
      <c r="BC173">
        <v>0.91357527258856597</v>
      </c>
      <c r="BD173">
        <v>4</v>
      </c>
      <c r="BE173">
        <v>8.6424727411433699E-2</v>
      </c>
      <c r="BF173">
        <v>90.970274132729998</v>
      </c>
      <c r="BG173">
        <v>92.786590365646902</v>
      </c>
      <c r="BH173">
        <v>85.437657575195004</v>
      </c>
      <c r="BI173">
        <v>88.124427474947893</v>
      </c>
    </row>
    <row r="174" spans="1:61" x14ac:dyDescent="0.25">
      <c r="A174" s="10" t="str">
        <f>VLOOKUP(D174,'Index-Relations'!E:F,2,FALSE)</f>
        <v>ESG</v>
      </c>
      <c r="B174" t="s">
        <v>3450</v>
      </c>
      <c r="C174" s="53" t="s">
        <v>2763</v>
      </c>
      <c r="D174" s="59" t="s">
        <v>82</v>
      </c>
      <c r="E174" s="59" t="s">
        <v>3626</v>
      </c>
      <c r="F174" t="s">
        <v>83</v>
      </c>
      <c r="G174" t="s">
        <v>82</v>
      </c>
      <c r="H174" t="s">
        <v>84</v>
      </c>
      <c r="I174" s="52">
        <v>45566</v>
      </c>
      <c r="J174" t="s">
        <v>2457</v>
      </c>
      <c r="K174">
        <v>122</v>
      </c>
      <c r="L174" s="73">
        <v>91.031885407320999</v>
      </c>
      <c r="M174">
        <v>122</v>
      </c>
      <c r="N174">
        <v>1</v>
      </c>
      <c r="O174" s="73">
        <v>92.751670115728004</v>
      </c>
      <c r="P174">
        <v>122</v>
      </c>
      <c r="Q174">
        <v>1</v>
      </c>
      <c r="R174">
        <v>121</v>
      </c>
      <c r="S174">
        <v>0.99935937170464295</v>
      </c>
      <c r="T174">
        <v>30.3578024607759</v>
      </c>
      <c r="U174">
        <v>0.61916218694812297</v>
      </c>
      <c r="V174">
        <v>97</v>
      </c>
      <c r="W174">
        <v>5.64707524568661E-2</v>
      </c>
      <c r="X174">
        <v>19</v>
      </c>
      <c r="Y174">
        <v>122</v>
      </c>
      <c r="Z174">
        <v>0.999999999999999</v>
      </c>
      <c r="AA174">
        <v>14.346521156315699</v>
      </c>
      <c r="AB174">
        <v>116</v>
      </c>
      <c r="AC174">
        <v>0.95370865230580604</v>
      </c>
      <c r="AD174">
        <v>6</v>
      </c>
      <c r="AE174">
        <v>4.6291347694192797E-2</v>
      </c>
      <c r="AF174">
        <v>0</v>
      </c>
      <c r="AG174">
        <v>5.9674000000000001E-16</v>
      </c>
      <c r="AH174">
        <v>2.5316315589261098E-4</v>
      </c>
      <c r="AI174">
        <v>3</v>
      </c>
      <c r="AJ174" s="73">
        <v>88.315599496738002</v>
      </c>
      <c r="AK174">
        <v>122</v>
      </c>
      <c r="AL174">
        <v>1</v>
      </c>
      <c r="AM174">
        <v>0</v>
      </c>
      <c r="AN174">
        <v>0</v>
      </c>
      <c r="AO174">
        <v>0</v>
      </c>
      <c r="AP174">
        <v>0</v>
      </c>
      <c r="AQ174">
        <v>122</v>
      </c>
      <c r="AR174">
        <v>1</v>
      </c>
      <c r="AS174">
        <v>1.8223532192224101E-3</v>
      </c>
      <c r="AT174">
        <v>1</v>
      </c>
      <c r="AU174">
        <v>0</v>
      </c>
      <c r="AV174">
        <v>0</v>
      </c>
      <c r="AW174">
        <v>122</v>
      </c>
      <c r="AX174">
        <v>0.999999999999999</v>
      </c>
      <c r="AY174" s="73">
        <v>85.5163964939089</v>
      </c>
      <c r="AZ174">
        <v>122</v>
      </c>
      <c r="BA174">
        <v>1</v>
      </c>
      <c r="BB174">
        <v>118</v>
      </c>
      <c r="BC174">
        <v>0.9124178929315</v>
      </c>
      <c r="BD174">
        <v>4</v>
      </c>
      <c r="BE174">
        <v>8.7582107068499698E-2</v>
      </c>
      <c r="BF174">
        <v>91.031885407320999</v>
      </c>
      <c r="BG174">
        <v>92.751670115728004</v>
      </c>
      <c r="BH174">
        <v>85.5163964939089</v>
      </c>
      <c r="BI174">
        <v>88.315599496738002</v>
      </c>
    </row>
    <row r="175" spans="1:61" x14ac:dyDescent="0.25">
      <c r="A175" s="10" t="str">
        <f>VLOOKUP(D175,'Index-Relations'!E:F,2,FALSE)</f>
        <v>ESG</v>
      </c>
      <c r="B175" t="s">
        <v>3450</v>
      </c>
      <c r="C175" s="53" t="s">
        <v>2764</v>
      </c>
      <c r="D175" s="59" t="s">
        <v>82</v>
      </c>
      <c r="E175" s="59" t="s">
        <v>3627</v>
      </c>
      <c r="F175" t="s">
        <v>83</v>
      </c>
      <c r="G175" t="s">
        <v>82</v>
      </c>
      <c r="H175" t="s">
        <v>84</v>
      </c>
      <c r="I175" s="52">
        <v>45537</v>
      </c>
      <c r="J175" t="s">
        <v>2457</v>
      </c>
      <c r="K175">
        <v>124</v>
      </c>
      <c r="L175" s="73">
        <v>91.637087838867004</v>
      </c>
      <c r="M175">
        <v>124</v>
      </c>
      <c r="N175">
        <v>1</v>
      </c>
      <c r="O175" s="73">
        <v>92.766979595185006</v>
      </c>
      <c r="P175">
        <v>124</v>
      </c>
      <c r="Q175">
        <v>1</v>
      </c>
      <c r="R175">
        <v>123</v>
      </c>
      <c r="S175">
        <v>0.99952042351192805</v>
      </c>
      <c r="T175">
        <v>30.754412286901701</v>
      </c>
      <c r="U175">
        <v>0.62850801604908202</v>
      </c>
      <c r="V175">
        <v>99</v>
      </c>
      <c r="W175">
        <v>5.8880819000885501E-2</v>
      </c>
      <c r="X175">
        <v>18</v>
      </c>
      <c r="Y175">
        <v>124</v>
      </c>
      <c r="Z175">
        <v>1</v>
      </c>
      <c r="AA175">
        <v>16.260194868849201</v>
      </c>
      <c r="AB175">
        <v>118</v>
      </c>
      <c r="AC175">
        <v>0.95087392074609001</v>
      </c>
      <c r="AD175">
        <v>6</v>
      </c>
      <c r="AE175">
        <v>4.9126079253908897E-2</v>
      </c>
      <c r="AF175">
        <v>0</v>
      </c>
      <c r="AG175">
        <v>2.0816999999999999E-16</v>
      </c>
      <c r="AH175">
        <v>2.04804875499034E-4</v>
      </c>
      <c r="AI175">
        <v>3</v>
      </c>
      <c r="AJ175" s="73">
        <v>89.263701907710896</v>
      </c>
      <c r="AK175">
        <v>124</v>
      </c>
      <c r="AL175">
        <v>1</v>
      </c>
      <c r="AM175">
        <v>0</v>
      </c>
      <c r="AN175">
        <v>0</v>
      </c>
      <c r="AO175">
        <v>0</v>
      </c>
      <c r="AP175">
        <v>0</v>
      </c>
      <c r="AQ175">
        <v>124</v>
      </c>
      <c r="AR175">
        <v>0.999999999999999</v>
      </c>
      <c r="AS175">
        <v>2.1769696081167501E-3</v>
      </c>
      <c r="AT175">
        <v>1</v>
      </c>
      <c r="AU175">
        <v>0</v>
      </c>
      <c r="AV175">
        <v>0</v>
      </c>
      <c r="AW175">
        <v>124</v>
      </c>
      <c r="AX175">
        <v>0.999999999999999</v>
      </c>
      <c r="AY175" s="73">
        <v>86.410109325224894</v>
      </c>
      <c r="AZ175">
        <v>124</v>
      </c>
      <c r="BA175">
        <v>1</v>
      </c>
      <c r="BB175">
        <v>120</v>
      </c>
      <c r="BC175">
        <v>0.90877834188246498</v>
      </c>
      <c r="BD175">
        <v>4</v>
      </c>
      <c r="BE175">
        <v>9.1221658117534396E-2</v>
      </c>
      <c r="BF175">
        <v>91.637087838867004</v>
      </c>
      <c r="BG175">
        <v>92.766979595185006</v>
      </c>
      <c r="BH175">
        <v>86.410109325224894</v>
      </c>
      <c r="BI175">
        <v>89.263701907710896</v>
      </c>
    </row>
    <row r="176" spans="1:61" x14ac:dyDescent="0.25">
      <c r="A176" s="10" t="str">
        <f>VLOOKUP(D176,'Index-Relations'!E:F,2,FALSE)</f>
        <v>ESG</v>
      </c>
      <c r="B176" t="s">
        <v>3450</v>
      </c>
      <c r="C176" s="53" t="s">
        <v>3350</v>
      </c>
      <c r="D176" s="59" t="s">
        <v>82</v>
      </c>
      <c r="E176" s="59" t="s">
        <v>3628</v>
      </c>
      <c r="F176" t="s">
        <v>83</v>
      </c>
      <c r="G176" t="s">
        <v>82</v>
      </c>
      <c r="H176" t="s">
        <v>84</v>
      </c>
      <c r="I176" s="52">
        <v>45505</v>
      </c>
      <c r="J176" t="s">
        <v>2457</v>
      </c>
      <c r="K176">
        <v>124</v>
      </c>
      <c r="L176" s="73">
        <v>91.739651742939898</v>
      </c>
      <c r="M176">
        <v>124</v>
      </c>
      <c r="N176">
        <v>1</v>
      </c>
      <c r="O176" s="73">
        <v>92.804325024022901</v>
      </c>
      <c r="P176">
        <v>124</v>
      </c>
      <c r="Q176">
        <v>1</v>
      </c>
      <c r="R176">
        <v>123</v>
      </c>
      <c r="S176">
        <v>0.99946343581475505</v>
      </c>
      <c r="T176">
        <v>30.490041476548601</v>
      </c>
      <c r="U176">
        <v>0.62186786667252802</v>
      </c>
      <c r="V176">
        <v>99</v>
      </c>
      <c r="W176">
        <v>6.1542104648058801E-2</v>
      </c>
      <c r="X176">
        <v>18</v>
      </c>
      <c r="Y176">
        <v>124</v>
      </c>
      <c r="Z176">
        <v>1</v>
      </c>
      <c r="AA176">
        <v>16.4834773690887</v>
      </c>
      <c r="AB176">
        <v>119</v>
      </c>
      <c r="AC176">
        <v>0.95339065084955499</v>
      </c>
      <c r="AD176">
        <v>5</v>
      </c>
      <c r="AE176">
        <v>4.6609349150444797E-2</v>
      </c>
      <c r="AF176">
        <v>0</v>
      </c>
      <c r="AG176">
        <v>9.7139999999999999E-17</v>
      </c>
      <c r="AH176">
        <v>2.16100565806872E-4</v>
      </c>
      <c r="AI176">
        <v>3</v>
      </c>
      <c r="AJ176" s="73">
        <v>89.192298430698003</v>
      </c>
      <c r="AK176">
        <v>124</v>
      </c>
      <c r="AL176">
        <v>1</v>
      </c>
      <c r="AM176">
        <v>0</v>
      </c>
      <c r="AN176">
        <v>0</v>
      </c>
      <c r="AO176">
        <v>0</v>
      </c>
      <c r="AP176">
        <v>0</v>
      </c>
      <c r="AQ176">
        <v>124</v>
      </c>
      <c r="AR176">
        <v>1</v>
      </c>
      <c r="AS176">
        <v>2.1676815823569598E-3</v>
      </c>
      <c r="AT176">
        <v>1</v>
      </c>
      <c r="AU176">
        <v>0</v>
      </c>
      <c r="AV176">
        <v>0</v>
      </c>
      <c r="AW176">
        <v>124</v>
      </c>
      <c r="AX176">
        <v>1</v>
      </c>
      <c r="AY176" s="73">
        <v>86.687850720665907</v>
      </c>
      <c r="AZ176">
        <v>124</v>
      </c>
      <c r="BA176">
        <v>1</v>
      </c>
      <c r="BB176">
        <v>120</v>
      </c>
      <c r="BC176">
        <v>0.91035975806154001</v>
      </c>
      <c r="BD176">
        <v>4</v>
      </c>
      <c r="BE176">
        <v>8.9640241938459805E-2</v>
      </c>
      <c r="BF176">
        <v>91.739651742939898</v>
      </c>
      <c r="BG176">
        <v>92.804325024022901</v>
      </c>
      <c r="BH176">
        <v>86.687850720665907</v>
      </c>
      <c r="BI176">
        <v>89.192298430698003</v>
      </c>
    </row>
    <row r="177" spans="1:61" x14ac:dyDescent="0.25">
      <c r="A177" s="10" t="str">
        <f>VLOOKUP(D177,'Index-Relations'!E:F,2,FALSE)</f>
        <v>ESG</v>
      </c>
      <c r="B177" t="s">
        <v>3450</v>
      </c>
      <c r="C177" s="53" t="s">
        <v>2765</v>
      </c>
      <c r="D177" s="59" t="s">
        <v>82</v>
      </c>
      <c r="E177" s="59" t="s">
        <v>3629</v>
      </c>
      <c r="F177" t="s">
        <v>83</v>
      </c>
      <c r="G177" t="s">
        <v>82</v>
      </c>
      <c r="H177" t="s">
        <v>84</v>
      </c>
      <c r="I177" s="52">
        <v>45474</v>
      </c>
      <c r="J177" t="s">
        <v>2457</v>
      </c>
      <c r="K177">
        <v>124</v>
      </c>
      <c r="L177" s="73">
        <v>92.594549107706897</v>
      </c>
      <c r="M177">
        <v>124</v>
      </c>
      <c r="N177">
        <v>1</v>
      </c>
      <c r="O177" s="73">
        <v>92.828223798772996</v>
      </c>
      <c r="P177">
        <v>124</v>
      </c>
      <c r="Q177">
        <v>1</v>
      </c>
      <c r="R177">
        <v>123</v>
      </c>
      <c r="S177">
        <v>0.99925194740159795</v>
      </c>
      <c r="T177">
        <v>30.208795921746699</v>
      </c>
      <c r="U177">
        <v>0.64144852694940102</v>
      </c>
      <c r="V177">
        <v>98</v>
      </c>
      <c r="W177">
        <v>6.3850083367133104E-2</v>
      </c>
      <c r="X177">
        <v>18</v>
      </c>
      <c r="Y177">
        <v>124</v>
      </c>
      <c r="Z177">
        <v>0.999999999999999</v>
      </c>
      <c r="AA177">
        <v>16.891509193119401</v>
      </c>
      <c r="AB177">
        <v>119</v>
      </c>
      <c r="AC177">
        <v>0.95730608623261404</v>
      </c>
      <c r="AD177">
        <v>5</v>
      </c>
      <c r="AE177">
        <v>4.2693913767385398E-2</v>
      </c>
      <c r="AF177">
        <v>0</v>
      </c>
      <c r="AG177">
        <v>0</v>
      </c>
      <c r="AH177">
        <v>2.1692314812397199E-4</v>
      </c>
      <c r="AI177">
        <v>3</v>
      </c>
      <c r="AJ177" s="73">
        <v>89.463727156214901</v>
      </c>
      <c r="AK177">
        <v>124</v>
      </c>
      <c r="AL177">
        <v>1</v>
      </c>
      <c r="AM177">
        <v>0</v>
      </c>
      <c r="AN177">
        <v>0</v>
      </c>
      <c r="AO177">
        <v>0</v>
      </c>
      <c r="AP177">
        <v>0</v>
      </c>
      <c r="AQ177">
        <v>124</v>
      </c>
      <c r="AR177">
        <v>0.999999999999999</v>
      </c>
      <c r="AS177">
        <v>2.0828197294929301E-3</v>
      </c>
      <c r="AT177">
        <v>1</v>
      </c>
      <c r="AU177">
        <v>0</v>
      </c>
      <c r="AV177">
        <v>0</v>
      </c>
      <c r="AW177">
        <v>124</v>
      </c>
      <c r="AX177">
        <v>1</v>
      </c>
      <c r="AY177" s="73">
        <v>89.070647021458001</v>
      </c>
      <c r="AZ177">
        <v>124</v>
      </c>
      <c r="BA177">
        <v>1</v>
      </c>
      <c r="BB177">
        <v>120</v>
      </c>
      <c r="BC177">
        <v>0.91825549051964295</v>
      </c>
      <c r="BD177">
        <v>4</v>
      </c>
      <c r="BE177">
        <v>8.1744509480356206E-2</v>
      </c>
      <c r="BF177">
        <v>92.594549107706897</v>
      </c>
      <c r="BG177">
        <v>92.828223798772996</v>
      </c>
      <c r="BH177">
        <v>89.070647021458001</v>
      </c>
      <c r="BI177">
        <v>89.463727156214901</v>
      </c>
    </row>
    <row r="178" spans="1:61" x14ac:dyDescent="0.25">
      <c r="A178" s="10" t="str">
        <f>VLOOKUP(D178,'Index-Relations'!E:F,2,FALSE)</f>
        <v>ESG</v>
      </c>
      <c r="B178" t="s">
        <v>3450</v>
      </c>
      <c r="C178" s="53" t="s">
        <v>2766</v>
      </c>
      <c r="D178" s="59" t="s">
        <v>82</v>
      </c>
      <c r="E178" s="59" t="s">
        <v>3630</v>
      </c>
      <c r="F178" t="s">
        <v>83</v>
      </c>
      <c r="G178" t="s">
        <v>82</v>
      </c>
      <c r="H178" t="s">
        <v>84</v>
      </c>
      <c r="I178" s="52">
        <v>45446</v>
      </c>
      <c r="J178" t="s">
        <v>2457</v>
      </c>
      <c r="K178">
        <v>123</v>
      </c>
      <c r="L178" s="73">
        <v>92.249478927905997</v>
      </c>
      <c r="M178">
        <v>123</v>
      </c>
      <c r="N178">
        <v>1</v>
      </c>
      <c r="O178" s="73">
        <v>92.779192485112901</v>
      </c>
      <c r="P178">
        <v>123</v>
      </c>
      <c r="Q178">
        <v>1</v>
      </c>
      <c r="R178">
        <v>122</v>
      </c>
      <c r="S178">
        <v>0.99909032650971297</v>
      </c>
      <c r="T178">
        <v>30.340915936940402</v>
      </c>
      <c r="U178">
        <v>0.708116114564876</v>
      </c>
      <c r="V178">
        <v>97</v>
      </c>
      <c r="W178">
        <v>9.2163811935062803E-2</v>
      </c>
      <c r="X178">
        <v>19</v>
      </c>
      <c r="Y178">
        <v>123</v>
      </c>
      <c r="Z178">
        <v>0.999999999999999</v>
      </c>
      <c r="AA178">
        <v>20.2266448053681</v>
      </c>
      <c r="AB178">
        <v>118</v>
      </c>
      <c r="AC178">
        <v>0.97259616537766402</v>
      </c>
      <c r="AD178">
        <v>5</v>
      </c>
      <c r="AE178">
        <v>2.7403834622335501E-2</v>
      </c>
      <c r="AF178">
        <v>0</v>
      </c>
      <c r="AG178">
        <v>0</v>
      </c>
      <c r="AH178">
        <v>2.5995525067024598E-4</v>
      </c>
      <c r="AI178">
        <v>3</v>
      </c>
      <c r="AJ178" s="73">
        <v>88.941790372381007</v>
      </c>
      <c r="AK178">
        <v>123</v>
      </c>
      <c r="AL178">
        <v>1</v>
      </c>
      <c r="AM178">
        <v>0</v>
      </c>
      <c r="AN178">
        <v>0</v>
      </c>
      <c r="AO178">
        <v>0</v>
      </c>
      <c r="AP178">
        <v>0</v>
      </c>
      <c r="AQ178">
        <v>123</v>
      </c>
      <c r="AR178">
        <v>1</v>
      </c>
      <c r="AS178">
        <v>2.2438808322241101E-3</v>
      </c>
      <c r="AT178">
        <v>1</v>
      </c>
      <c r="AU178">
        <v>0</v>
      </c>
      <c r="AV178">
        <v>0</v>
      </c>
      <c r="AW178">
        <v>123</v>
      </c>
      <c r="AX178">
        <v>1</v>
      </c>
      <c r="AY178" s="73">
        <v>88.536258174258904</v>
      </c>
      <c r="AZ178">
        <v>123</v>
      </c>
      <c r="BA178">
        <v>1</v>
      </c>
      <c r="BB178">
        <v>120</v>
      </c>
      <c r="BC178">
        <v>0.97146696880309302</v>
      </c>
      <c r="BD178">
        <v>3</v>
      </c>
      <c r="BE178">
        <v>2.8533031196906901E-2</v>
      </c>
      <c r="BF178">
        <v>92.249478927905997</v>
      </c>
      <c r="BG178">
        <v>92.779192485112901</v>
      </c>
      <c r="BH178">
        <v>88.536258174258904</v>
      </c>
      <c r="BI178">
        <v>88.941790372381007</v>
      </c>
    </row>
    <row r="179" spans="1:61" x14ac:dyDescent="0.25">
      <c r="A179" s="10" t="str">
        <f>VLOOKUP(D179,'Index-Relations'!E:F,2,FALSE)</f>
        <v>ESG</v>
      </c>
      <c r="B179" t="s">
        <v>3450</v>
      </c>
      <c r="C179" s="53" t="s">
        <v>2767</v>
      </c>
      <c r="D179" s="59" t="s">
        <v>82</v>
      </c>
      <c r="E179" s="59" t="s">
        <v>3631</v>
      </c>
      <c r="F179" t="s">
        <v>83</v>
      </c>
      <c r="G179" t="s">
        <v>82</v>
      </c>
      <c r="H179" t="s">
        <v>84</v>
      </c>
      <c r="I179" s="52">
        <v>45413</v>
      </c>
      <c r="J179" t="s">
        <v>2457</v>
      </c>
      <c r="K179">
        <v>123</v>
      </c>
      <c r="L179" s="73">
        <v>92.309147424549906</v>
      </c>
      <c r="M179">
        <v>123</v>
      </c>
      <c r="N179">
        <v>1</v>
      </c>
      <c r="O179" s="73">
        <v>92.771643995492994</v>
      </c>
      <c r="P179">
        <v>123</v>
      </c>
      <c r="Q179">
        <v>1</v>
      </c>
      <c r="R179">
        <v>122</v>
      </c>
      <c r="S179">
        <v>0.999134756849405</v>
      </c>
      <c r="T179">
        <v>30.482930487567501</v>
      </c>
      <c r="U179">
        <v>0.70762705497895695</v>
      </c>
      <c r="V179">
        <v>97</v>
      </c>
      <c r="W179">
        <v>9.01821614201095E-2</v>
      </c>
      <c r="X179">
        <v>18</v>
      </c>
      <c r="Y179">
        <v>123</v>
      </c>
      <c r="Z179">
        <v>1</v>
      </c>
      <c r="AA179">
        <v>20.681498593466898</v>
      </c>
      <c r="AB179">
        <v>118</v>
      </c>
      <c r="AC179">
        <v>0.97246095734248805</v>
      </c>
      <c r="AD179">
        <v>5</v>
      </c>
      <c r="AE179">
        <v>2.7539042657512398E-2</v>
      </c>
      <c r="AF179">
        <v>0</v>
      </c>
      <c r="AG179">
        <v>0</v>
      </c>
      <c r="AH179">
        <v>2.6273965097633399E-4</v>
      </c>
      <c r="AI179">
        <v>3</v>
      </c>
      <c r="AJ179" s="73">
        <v>88.936153622926895</v>
      </c>
      <c r="AK179">
        <v>123</v>
      </c>
      <c r="AL179">
        <v>1</v>
      </c>
      <c r="AM179">
        <v>0</v>
      </c>
      <c r="AN179">
        <v>0</v>
      </c>
      <c r="AO179">
        <v>0</v>
      </c>
      <c r="AP179">
        <v>0</v>
      </c>
      <c r="AQ179">
        <v>123</v>
      </c>
      <c r="AR179">
        <v>1</v>
      </c>
      <c r="AS179">
        <v>2.3606545518439401E-3</v>
      </c>
      <c r="AT179">
        <v>1</v>
      </c>
      <c r="AU179">
        <v>0</v>
      </c>
      <c r="AV179">
        <v>0</v>
      </c>
      <c r="AW179">
        <v>123</v>
      </c>
      <c r="AX179">
        <v>1</v>
      </c>
      <c r="AY179" s="73">
        <v>88.683198731957006</v>
      </c>
      <c r="AZ179">
        <v>123</v>
      </c>
      <c r="BA179">
        <v>1</v>
      </c>
      <c r="BB179">
        <v>120</v>
      </c>
      <c r="BC179">
        <v>0.97074476341332006</v>
      </c>
      <c r="BD179">
        <v>3</v>
      </c>
      <c r="BE179">
        <v>2.92552365866799E-2</v>
      </c>
      <c r="BF179">
        <v>92.309147424549906</v>
      </c>
      <c r="BG179">
        <v>92.771643995492994</v>
      </c>
      <c r="BH179">
        <v>88.683198731957006</v>
      </c>
      <c r="BI179">
        <v>88.936153622926895</v>
      </c>
    </row>
    <row r="180" spans="1:61" x14ac:dyDescent="0.25">
      <c r="A180" s="10" t="str">
        <f>VLOOKUP(D180,'Index-Relations'!E:F,2,FALSE)</f>
        <v>ESG</v>
      </c>
      <c r="B180" t="s">
        <v>3450</v>
      </c>
      <c r="C180" s="53" t="s">
        <v>2768</v>
      </c>
      <c r="D180" s="59" t="s">
        <v>82</v>
      </c>
      <c r="E180" s="59" t="s">
        <v>3632</v>
      </c>
      <c r="F180" t="s">
        <v>83</v>
      </c>
      <c r="G180" t="s">
        <v>82</v>
      </c>
      <c r="H180" t="s">
        <v>84</v>
      </c>
      <c r="I180" s="52">
        <v>45383</v>
      </c>
      <c r="J180" t="s">
        <v>2457</v>
      </c>
      <c r="K180">
        <v>123</v>
      </c>
      <c r="L180">
        <v>94.394300625932402</v>
      </c>
      <c r="M180">
        <v>123</v>
      </c>
      <c r="N180">
        <v>1</v>
      </c>
      <c r="O180">
        <v>94.634722371109106</v>
      </c>
      <c r="P180">
        <v>123</v>
      </c>
      <c r="Q180">
        <v>1</v>
      </c>
      <c r="R180">
        <v>122</v>
      </c>
      <c r="S180">
        <v>0.99926362593183604</v>
      </c>
      <c r="T180">
        <v>30.340938754462499</v>
      </c>
      <c r="U180">
        <v>0.70449121643422097</v>
      </c>
      <c r="V180">
        <v>97</v>
      </c>
      <c r="W180">
        <v>8.8375390404419094E-2</v>
      </c>
      <c r="X180">
        <v>18</v>
      </c>
      <c r="Y180">
        <v>123</v>
      </c>
      <c r="Z180">
        <v>0.999999999999999</v>
      </c>
      <c r="AA180">
        <v>19.7103920127709</v>
      </c>
      <c r="AB180">
        <v>118</v>
      </c>
      <c r="AC180">
        <v>0.9733520541431</v>
      </c>
      <c r="AD180">
        <v>5</v>
      </c>
      <c r="AE180">
        <v>2.6647945856898399E-2</v>
      </c>
      <c r="AF180">
        <v>0</v>
      </c>
      <c r="AG180">
        <v>9.0899999999999998E-16</v>
      </c>
      <c r="AH180">
        <v>2.6251903751416101E-4</v>
      </c>
      <c r="AI180">
        <v>3</v>
      </c>
      <c r="AJ180">
        <v>92.265027269256095</v>
      </c>
      <c r="AK180">
        <v>123</v>
      </c>
      <c r="AL180">
        <v>1</v>
      </c>
      <c r="AM180">
        <v>0</v>
      </c>
      <c r="AN180">
        <v>0</v>
      </c>
      <c r="AO180">
        <v>0</v>
      </c>
      <c r="AP180">
        <v>0</v>
      </c>
      <c r="AQ180">
        <v>123</v>
      </c>
      <c r="AR180">
        <v>1</v>
      </c>
      <c r="AS180">
        <v>2.42925203659201E-3</v>
      </c>
      <c r="AT180">
        <v>1</v>
      </c>
      <c r="AU180">
        <v>0</v>
      </c>
      <c r="AV180">
        <v>0</v>
      </c>
      <c r="AW180">
        <v>123</v>
      </c>
      <c r="AX180">
        <v>0.999999999999999</v>
      </c>
      <c r="AY180">
        <v>92.749877191599097</v>
      </c>
      <c r="AZ180">
        <v>123</v>
      </c>
      <c r="BA180">
        <v>1</v>
      </c>
      <c r="BB180">
        <v>120</v>
      </c>
      <c r="BC180">
        <v>0.97092241109357802</v>
      </c>
      <c r="BD180">
        <v>3</v>
      </c>
      <c r="BE180">
        <v>2.90775889064217E-2</v>
      </c>
      <c r="BF180">
        <v>92.474913999646006</v>
      </c>
      <c r="BG180">
        <v>92.810934788737001</v>
      </c>
      <c r="BH180">
        <v>89.068511851217906</v>
      </c>
      <c r="BI180">
        <v>88.993361660119902</v>
      </c>
    </row>
    <row r="181" spans="1:61" x14ac:dyDescent="0.25">
      <c r="A181" s="10" t="str">
        <f>VLOOKUP(D181,'Index-Relations'!E:F,2,FALSE)</f>
        <v>ESG</v>
      </c>
      <c r="B181" t="s">
        <v>3450</v>
      </c>
      <c r="C181" s="53" t="s">
        <v>2769</v>
      </c>
      <c r="D181" s="59" t="s">
        <v>82</v>
      </c>
      <c r="E181" s="59" t="s">
        <v>3633</v>
      </c>
      <c r="F181" t="s">
        <v>83</v>
      </c>
      <c r="G181" t="s">
        <v>82</v>
      </c>
      <c r="H181" t="s">
        <v>84</v>
      </c>
      <c r="I181" s="52">
        <v>45352</v>
      </c>
      <c r="J181" t="s">
        <v>2457</v>
      </c>
      <c r="K181">
        <v>127</v>
      </c>
      <c r="L181">
        <v>94.332918467401001</v>
      </c>
      <c r="M181">
        <v>127</v>
      </c>
      <c r="N181">
        <v>1</v>
      </c>
      <c r="O181">
        <v>94.695971398870498</v>
      </c>
      <c r="P181">
        <v>127</v>
      </c>
      <c r="Q181">
        <v>1</v>
      </c>
      <c r="R181">
        <v>126</v>
      </c>
      <c r="S181">
        <v>0.99935253794401602</v>
      </c>
      <c r="T181">
        <v>29.536321144043299</v>
      </c>
      <c r="U181">
        <v>0.67584921842368395</v>
      </c>
      <c r="V181">
        <v>97</v>
      </c>
      <c r="W181">
        <v>8.22889802896863E-2</v>
      </c>
      <c r="X181">
        <v>16</v>
      </c>
      <c r="Y181">
        <v>127</v>
      </c>
      <c r="Z181">
        <v>0.999999999999999</v>
      </c>
      <c r="AA181">
        <v>22.585890676159</v>
      </c>
      <c r="AB181">
        <v>122</v>
      </c>
      <c r="AC181">
        <v>0.974745458481317</v>
      </c>
      <c r="AD181">
        <v>5</v>
      </c>
      <c r="AE181">
        <v>2.52545415186823E-2</v>
      </c>
      <c r="AF181">
        <v>0</v>
      </c>
      <c r="AG181">
        <v>2.776E-17</v>
      </c>
      <c r="AH181">
        <v>2.9994897746123501E-5</v>
      </c>
      <c r="AI181">
        <v>1</v>
      </c>
      <c r="AJ181">
        <v>92.100953810757403</v>
      </c>
      <c r="AK181">
        <v>127</v>
      </c>
      <c r="AL181">
        <v>1</v>
      </c>
      <c r="AM181">
        <v>0</v>
      </c>
      <c r="AN181">
        <v>0</v>
      </c>
      <c r="AO181">
        <v>2.7391818179201399E-2</v>
      </c>
      <c r="AP181">
        <v>1</v>
      </c>
      <c r="AQ181">
        <v>127</v>
      </c>
      <c r="AR181">
        <v>1</v>
      </c>
      <c r="AS181">
        <v>2.31150018683017E-3</v>
      </c>
      <c r="AT181">
        <v>1</v>
      </c>
      <c r="AU181">
        <v>0</v>
      </c>
      <c r="AV181">
        <v>0</v>
      </c>
      <c r="AW181">
        <v>127</v>
      </c>
      <c r="AX181">
        <v>1</v>
      </c>
      <c r="AY181">
        <v>92.592480308320404</v>
      </c>
      <c r="AZ181">
        <v>127</v>
      </c>
      <c r="BA181">
        <v>1</v>
      </c>
      <c r="BB181">
        <v>123</v>
      </c>
      <c r="BC181">
        <v>0.94472007781735101</v>
      </c>
      <c r="BD181">
        <v>3</v>
      </c>
      <c r="BE181">
        <v>2.7888104003446702E-2</v>
      </c>
      <c r="BF181">
        <v>92.441768675630996</v>
      </c>
      <c r="BG181">
        <v>92.915222506467998</v>
      </c>
      <c r="BH181">
        <v>88.840738633507996</v>
      </c>
      <c r="BI181">
        <v>88.757539384693899</v>
      </c>
    </row>
    <row r="182" spans="1:61" x14ac:dyDescent="0.25">
      <c r="A182" s="10" t="str">
        <f>VLOOKUP(D182,'Index-Relations'!E:F,2,FALSE)</f>
        <v>ESG</v>
      </c>
      <c r="B182" t="s">
        <v>3450</v>
      </c>
      <c r="C182" s="53" t="s">
        <v>2770</v>
      </c>
      <c r="D182" s="59" t="s">
        <v>82</v>
      </c>
      <c r="E182" s="59" t="s">
        <v>3634</v>
      </c>
      <c r="F182" t="s">
        <v>83</v>
      </c>
      <c r="G182" t="s">
        <v>82</v>
      </c>
      <c r="H182" t="s">
        <v>84</v>
      </c>
      <c r="I182" s="52">
        <v>45323</v>
      </c>
      <c r="J182" t="s">
        <v>2457</v>
      </c>
      <c r="K182">
        <v>127</v>
      </c>
      <c r="L182">
        <v>94.446515159672501</v>
      </c>
      <c r="M182">
        <v>127</v>
      </c>
      <c r="N182">
        <v>1</v>
      </c>
      <c r="O182">
        <v>94.651278589999706</v>
      </c>
      <c r="P182">
        <v>127</v>
      </c>
      <c r="Q182">
        <v>1</v>
      </c>
      <c r="R182">
        <v>126</v>
      </c>
      <c r="S182">
        <v>0.99941275674788399</v>
      </c>
      <c r="T182">
        <v>29.419844263711099</v>
      </c>
      <c r="U182">
        <v>0.67470009684674404</v>
      </c>
      <c r="V182">
        <v>97</v>
      </c>
      <c r="W182">
        <v>8.2469712612876694E-2</v>
      </c>
      <c r="X182">
        <v>16</v>
      </c>
      <c r="Y182">
        <v>127</v>
      </c>
      <c r="Z182">
        <v>0.999999999999999</v>
      </c>
      <c r="AA182">
        <v>19.4038783659506</v>
      </c>
      <c r="AB182">
        <v>123</v>
      </c>
      <c r="AC182">
        <v>0.97602130120564501</v>
      </c>
      <c r="AD182">
        <v>4</v>
      </c>
      <c r="AE182">
        <v>2.39786987943541E-2</v>
      </c>
      <c r="AF182">
        <v>0</v>
      </c>
      <c r="AG182">
        <v>1.7694E-16</v>
      </c>
      <c r="AH182">
        <v>3.0987855111111599E-5</v>
      </c>
      <c r="AI182">
        <v>1</v>
      </c>
      <c r="AJ182">
        <v>92.227053172049693</v>
      </c>
      <c r="AK182">
        <v>127</v>
      </c>
      <c r="AL182">
        <v>1</v>
      </c>
      <c r="AM182">
        <v>0</v>
      </c>
      <c r="AN182">
        <v>0</v>
      </c>
      <c r="AO182">
        <v>2.73267226393114E-2</v>
      </c>
      <c r="AP182">
        <v>1</v>
      </c>
      <c r="AQ182">
        <v>127</v>
      </c>
      <c r="AR182">
        <v>1</v>
      </c>
      <c r="AS182">
        <v>2.1676842339952E-3</v>
      </c>
      <c r="AT182">
        <v>1</v>
      </c>
      <c r="AU182">
        <v>0</v>
      </c>
      <c r="AV182">
        <v>0</v>
      </c>
      <c r="AW182">
        <v>127</v>
      </c>
      <c r="AX182">
        <v>1</v>
      </c>
      <c r="AY182">
        <v>92.786527110225094</v>
      </c>
      <c r="AZ182">
        <v>127</v>
      </c>
      <c r="BA182">
        <v>1</v>
      </c>
      <c r="BB182">
        <v>123</v>
      </c>
      <c r="BC182">
        <v>0.94260525015938101</v>
      </c>
      <c r="BD182">
        <v>3</v>
      </c>
      <c r="BE182">
        <v>3.0068027201306601E-2</v>
      </c>
      <c r="BF182">
        <v>92.625622005515993</v>
      </c>
      <c r="BG182">
        <v>92.933675307327903</v>
      </c>
      <c r="BH182">
        <v>89.003645273916902</v>
      </c>
      <c r="BI182">
        <v>89.090738568896001</v>
      </c>
    </row>
    <row r="183" spans="1:61" x14ac:dyDescent="0.25">
      <c r="A183" s="10" t="str">
        <f>VLOOKUP(D183,'Index-Relations'!E:F,2,FALSE)</f>
        <v>BM</v>
      </c>
      <c r="B183" t="s">
        <v>3450</v>
      </c>
      <c r="C183" s="53" t="s">
        <v>2760</v>
      </c>
      <c r="D183" s="59" t="s">
        <v>85</v>
      </c>
      <c r="E183" s="59" t="s">
        <v>3635</v>
      </c>
      <c r="F183" t="s">
        <v>86</v>
      </c>
      <c r="G183" t="s">
        <v>85</v>
      </c>
      <c r="H183" t="s">
        <v>87</v>
      </c>
      <c r="I183" s="52">
        <v>45658</v>
      </c>
      <c r="J183" t="s">
        <v>2457</v>
      </c>
      <c r="K183">
        <v>4572</v>
      </c>
      <c r="L183" s="73">
        <v>60.008330629622002</v>
      </c>
      <c r="M183">
        <v>3018</v>
      </c>
      <c r="N183">
        <v>0.988702726053164</v>
      </c>
      <c r="O183" s="73">
        <v>65.845588244488397</v>
      </c>
      <c r="P183">
        <v>3018</v>
      </c>
      <c r="Q183">
        <v>0.988702726053164</v>
      </c>
      <c r="R183">
        <v>3218</v>
      </c>
      <c r="S183">
        <v>0.97935790553583901</v>
      </c>
      <c r="T183">
        <v>34.313771613349502</v>
      </c>
      <c r="U183">
        <v>0.75980733603904005</v>
      </c>
      <c r="V183">
        <v>3613</v>
      </c>
      <c r="W183">
        <v>0.127810175404619</v>
      </c>
      <c r="X183">
        <v>662</v>
      </c>
      <c r="Y183">
        <v>4237</v>
      </c>
      <c r="Z183">
        <v>0.99288858690634796</v>
      </c>
      <c r="AA183">
        <v>28.6885174082052</v>
      </c>
      <c r="AB183">
        <v>2247</v>
      </c>
      <c r="AC183">
        <v>0.90047856206277499</v>
      </c>
      <c r="AD183">
        <v>1982</v>
      </c>
      <c r="AE183">
        <v>9.2356080763729795E-2</v>
      </c>
      <c r="AF183">
        <v>343</v>
      </c>
      <c r="AG183">
        <v>7.1653571734948398E-3</v>
      </c>
      <c r="AH183">
        <v>1.7931012817226301E-3</v>
      </c>
      <c r="AI183">
        <v>113</v>
      </c>
      <c r="AJ183" s="73">
        <v>57.313187108917397</v>
      </c>
      <c r="AK183">
        <v>3018</v>
      </c>
      <c r="AL183">
        <v>0.988702726053164</v>
      </c>
      <c r="AM183">
        <v>1.0189143149373201E-2</v>
      </c>
      <c r="AN183">
        <v>18</v>
      </c>
      <c r="AO183">
        <v>3.3472271482612001E-3</v>
      </c>
      <c r="AP183">
        <v>12</v>
      </c>
      <c r="AQ183">
        <v>3945</v>
      </c>
      <c r="AR183">
        <v>0.99819291981012404</v>
      </c>
      <c r="AS183">
        <v>2.8109932882401699E-3</v>
      </c>
      <c r="AT183">
        <v>5</v>
      </c>
      <c r="AU183">
        <v>5.45008347771469E-5</v>
      </c>
      <c r="AV183">
        <v>6</v>
      </c>
      <c r="AW183">
        <v>3962</v>
      </c>
      <c r="AX183">
        <v>0.99822988580827599</v>
      </c>
      <c r="AY183" s="73">
        <v>57.012812159379898</v>
      </c>
      <c r="AZ183">
        <v>3018</v>
      </c>
      <c r="BA183">
        <v>0.988702726053164</v>
      </c>
      <c r="BB183">
        <v>3895</v>
      </c>
      <c r="BC183">
        <v>0.87070133130980798</v>
      </c>
      <c r="BD183">
        <v>38</v>
      </c>
      <c r="BE183">
        <v>0.12414436135205401</v>
      </c>
      <c r="BF183">
        <v>60.008330629622002</v>
      </c>
      <c r="BG183">
        <v>65.845588244488397</v>
      </c>
      <c r="BH183">
        <v>57.012812159379898</v>
      </c>
      <c r="BI183">
        <v>57.313187108917397</v>
      </c>
    </row>
    <row r="184" spans="1:61" x14ac:dyDescent="0.25">
      <c r="A184" s="10" t="str">
        <f>VLOOKUP(D184,'Index-Relations'!E:F,2,FALSE)</f>
        <v>BM</v>
      </c>
      <c r="B184" t="s">
        <v>3450</v>
      </c>
      <c r="C184" s="53" t="s">
        <v>2761</v>
      </c>
      <c r="D184" s="59" t="s">
        <v>85</v>
      </c>
      <c r="E184" s="59" t="s">
        <v>3636</v>
      </c>
      <c r="F184" t="s">
        <v>86</v>
      </c>
      <c r="G184" t="s">
        <v>85</v>
      </c>
      <c r="H184" t="s">
        <v>87</v>
      </c>
      <c r="I184" s="52">
        <v>45627</v>
      </c>
      <c r="J184" t="s">
        <v>2457</v>
      </c>
      <c r="K184">
        <v>4695</v>
      </c>
      <c r="L184" s="73">
        <v>60.2310234128555</v>
      </c>
      <c r="M184">
        <v>3052</v>
      </c>
      <c r="N184">
        <v>0.98898256177930499</v>
      </c>
      <c r="O184" s="73">
        <v>65.928757828626502</v>
      </c>
      <c r="P184">
        <v>3052</v>
      </c>
      <c r="Q184">
        <v>0.98898256177930499</v>
      </c>
      <c r="R184">
        <v>3256</v>
      </c>
      <c r="S184">
        <v>0.97783019351100997</v>
      </c>
      <c r="T184">
        <v>34.373540074096397</v>
      </c>
      <c r="U184">
        <v>0.76302778489550904</v>
      </c>
      <c r="V184">
        <v>3614</v>
      </c>
      <c r="W184">
        <v>0.13089237987928401</v>
      </c>
      <c r="X184">
        <v>682</v>
      </c>
      <c r="Y184">
        <v>4236</v>
      </c>
      <c r="Z184">
        <v>0.99241915191801999</v>
      </c>
      <c r="AA184">
        <v>26.729325571514</v>
      </c>
      <c r="AB184">
        <v>2216</v>
      </c>
      <c r="AC184">
        <v>0.90108935730844397</v>
      </c>
      <c r="AD184">
        <v>1995</v>
      </c>
      <c r="AE184">
        <v>9.1186210602226897E-2</v>
      </c>
      <c r="AF184">
        <v>484</v>
      </c>
      <c r="AG184">
        <v>7.7244320893283102E-3</v>
      </c>
      <c r="AH184">
        <v>1.83905838268627E-3</v>
      </c>
      <c r="AI184">
        <v>112</v>
      </c>
      <c r="AJ184" s="73">
        <v>57.603141343501903</v>
      </c>
      <c r="AK184">
        <v>3052</v>
      </c>
      <c r="AL184">
        <v>0.98898256177930499</v>
      </c>
      <c r="AM184">
        <v>1.0502793657331399E-2</v>
      </c>
      <c r="AN184">
        <v>18</v>
      </c>
      <c r="AO184">
        <v>3.3803684599024901E-3</v>
      </c>
      <c r="AP184">
        <v>12</v>
      </c>
      <c r="AQ184">
        <v>4018</v>
      </c>
      <c r="AR184">
        <v>0.99833058098128202</v>
      </c>
      <c r="AS184">
        <v>2.9349429713458599E-3</v>
      </c>
      <c r="AT184">
        <v>5</v>
      </c>
      <c r="AU184">
        <v>5.4070652591698998E-5</v>
      </c>
      <c r="AV184">
        <v>6</v>
      </c>
      <c r="AW184">
        <v>4009</v>
      </c>
      <c r="AX184">
        <v>0.99821585938485802</v>
      </c>
      <c r="AY184" s="73">
        <v>57.359764101204597</v>
      </c>
      <c r="AZ184">
        <v>3052</v>
      </c>
      <c r="BA184">
        <v>0.98898256177930499</v>
      </c>
      <c r="BB184">
        <v>3969</v>
      </c>
      <c r="BC184">
        <v>0.87489016715924794</v>
      </c>
      <c r="BD184">
        <v>37</v>
      </c>
      <c r="BE184">
        <v>0.12006004536213</v>
      </c>
      <c r="BF184">
        <v>60.2310234128555</v>
      </c>
      <c r="BG184">
        <v>65.928757828626502</v>
      </c>
      <c r="BH184">
        <v>57.359764101204597</v>
      </c>
      <c r="BI184">
        <v>57.603141343501903</v>
      </c>
    </row>
    <row r="185" spans="1:61" x14ac:dyDescent="0.25">
      <c r="A185" s="10" t="str">
        <f>VLOOKUP(D185,'Index-Relations'!E:F,2,FALSE)</f>
        <v>BM</v>
      </c>
      <c r="B185" t="s">
        <v>3450</v>
      </c>
      <c r="C185" s="53" t="s">
        <v>2762</v>
      </c>
      <c r="D185" s="59" t="s">
        <v>85</v>
      </c>
      <c r="E185" s="59" t="s">
        <v>3637</v>
      </c>
      <c r="F185" t="s">
        <v>86</v>
      </c>
      <c r="G185" t="s">
        <v>85</v>
      </c>
      <c r="H185" t="s">
        <v>87</v>
      </c>
      <c r="I185" s="52">
        <v>45597</v>
      </c>
      <c r="J185" t="s">
        <v>2457</v>
      </c>
      <c r="K185">
        <v>4702</v>
      </c>
      <c r="L185" s="73">
        <v>60.608963032536501</v>
      </c>
      <c r="M185">
        <v>3057</v>
      </c>
      <c r="N185">
        <v>0.98879048621832699</v>
      </c>
      <c r="O185" s="73">
        <v>66.170379366005406</v>
      </c>
      <c r="P185">
        <v>3057</v>
      </c>
      <c r="Q185">
        <v>0.98879048621832699</v>
      </c>
      <c r="R185">
        <v>3260</v>
      </c>
      <c r="S185">
        <v>0.97785054587854703</v>
      </c>
      <c r="T185">
        <v>34.510239703716103</v>
      </c>
      <c r="U185">
        <v>0.76073501227165896</v>
      </c>
      <c r="V185">
        <v>3573</v>
      </c>
      <c r="W185">
        <v>0.13096866416012501</v>
      </c>
      <c r="X185">
        <v>673</v>
      </c>
      <c r="Y185">
        <v>4185</v>
      </c>
      <c r="Z185">
        <v>0.99186700084476398</v>
      </c>
      <c r="AA185">
        <v>27.816783355164802</v>
      </c>
      <c r="AB185">
        <v>2153</v>
      </c>
      <c r="AC185">
        <v>0.89702885123404597</v>
      </c>
      <c r="AD185">
        <v>2023</v>
      </c>
      <c r="AE185">
        <v>9.4767042646631702E-2</v>
      </c>
      <c r="AF185">
        <v>526</v>
      </c>
      <c r="AG185">
        <v>8.2041061193222492E-3</v>
      </c>
      <c r="AH185">
        <v>1.85866352297622E-3</v>
      </c>
      <c r="AI185">
        <v>108</v>
      </c>
      <c r="AJ185" s="73">
        <v>58.068569960742899</v>
      </c>
      <c r="AK185">
        <v>3057</v>
      </c>
      <c r="AL185">
        <v>0.98879048621832699</v>
      </c>
      <c r="AM185">
        <v>1.10896706858292E-2</v>
      </c>
      <c r="AN185">
        <v>17</v>
      </c>
      <c r="AO185">
        <v>3.4837264600473799E-3</v>
      </c>
      <c r="AP185">
        <v>11</v>
      </c>
      <c r="AQ185">
        <v>3986</v>
      </c>
      <c r="AR185">
        <v>0.99798217374002496</v>
      </c>
      <c r="AS185">
        <v>2.9586906010160901E-3</v>
      </c>
      <c r="AT185">
        <v>5</v>
      </c>
      <c r="AU185">
        <v>9.6021306828542995E-4</v>
      </c>
      <c r="AV185">
        <v>9</v>
      </c>
      <c r="AW185">
        <v>4005</v>
      </c>
      <c r="AX185">
        <v>0.99802676035270299</v>
      </c>
      <c r="AY185" s="73">
        <v>57.743046144753599</v>
      </c>
      <c r="AZ185">
        <v>3057</v>
      </c>
      <c r="BA185">
        <v>0.98879048621832699</v>
      </c>
      <c r="BB185">
        <v>3934</v>
      </c>
      <c r="BC185">
        <v>0.87642521036045595</v>
      </c>
      <c r="BD185">
        <v>41</v>
      </c>
      <c r="BE185">
        <v>0.118073236919521</v>
      </c>
      <c r="BF185">
        <v>60.608963032536501</v>
      </c>
      <c r="BG185">
        <v>66.170379366005406</v>
      </c>
      <c r="BH185">
        <v>57.743046144753599</v>
      </c>
      <c r="BI185">
        <v>58.068569960742899</v>
      </c>
    </row>
    <row r="186" spans="1:61" x14ac:dyDescent="0.25">
      <c r="A186" s="10" t="str">
        <f>VLOOKUP(D186,'Index-Relations'!E:F,2,FALSE)</f>
        <v>BM</v>
      </c>
      <c r="B186" t="s">
        <v>3450</v>
      </c>
      <c r="C186" s="53" t="s">
        <v>2763</v>
      </c>
      <c r="D186" s="59" t="s">
        <v>85</v>
      </c>
      <c r="E186" s="59" t="s">
        <v>3638</v>
      </c>
      <c r="F186" t="s">
        <v>86</v>
      </c>
      <c r="G186" t="s">
        <v>85</v>
      </c>
      <c r="H186" t="s">
        <v>87</v>
      </c>
      <c r="I186" s="52">
        <v>45566</v>
      </c>
      <c r="J186" t="s">
        <v>2457</v>
      </c>
      <c r="K186">
        <v>4705</v>
      </c>
      <c r="L186" s="73">
        <v>60.468933633978097</v>
      </c>
      <c r="M186">
        <v>3060</v>
      </c>
      <c r="N186">
        <v>0.98924284175946997</v>
      </c>
      <c r="O186" s="73">
        <v>66.129767145815194</v>
      </c>
      <c r="P186">
        <v>3060</v>
      </c>
      <c r="Q186">
        <v>0.98924284175946997</v>
      </c>
      <c r="R186">
        <v>3262</v>
      </c>
      <c r="S186">
        <v>0.97811210416596295</v>
      </c>
      <c r="T186">
        <v>34.7818521369568</v>
      </c>
      <c r="U186">
        <v>0.76115485106593395</v>
      </c>
      <c r="V186">
        <v>3545</v>
      </c>
      <c r="W186">
        <v>0.13335159101209601</v>
      </c>
      <c r="X186">
        <v>669</v>
      </c>
      <c r="Y186">
        <v>4152</v>
      </c>
      <c r="Z186">
        <v>0.99198222090704202</v>
      </c>
      <c r="AA186">
        <v>28.128131357826</v>
      </c>
      <c r="AB186">
        <v>2118</v>
      </c>
      <c r="AC186">
        <v>0.90222057243509202</v>
      </c>
      <c r="AD186">
        <v>2024</v>
      </c>
      <c r="AE186">
        <v>8.9681735043646196E-2</v>
      </c>
      <c r="AF186">
        <v>563</v>
      </c>
      <c r="AG186">
        <v>8.0976925212614802E-3</v>
      </c>
      <c r="AH186">
        <v>1.8613395922421399E-3</v>
      </c>
      <c r="AI186">
        <v>109</v>
      </c>
      <c r="AJ186" s="73">
        <v>57.865208709520502</v>
      </c>
      <c r="AK186">
        <v>3060</v>
      </c>
      <c r="AL186">
        <v>0.98924284175946997</v>
      </c>
      <c r="AM186">
        <v>1.1149932842707599E-2</v>
      </c>
      <c r="AN186">
        <v>17</v>
      </c>
      <c r="AO186">
        <v>3.6034587576935198E-3</v>
      </c>
      <c r="AP186">
        <v>11</v>
      </c>
      <c r="AQ186">
        <v>3989</v>
      </c>
      <c r="AR186">
        <v>0.99805481862694401</v>
      </c>
      <c r="AS186">
        <v>2.9903365687164399E-3</v>
      </c>
      <c r="AT186">
        <v>5</v>
      </c>
      <c r="AU186">
        <v>9.4290594809915199E-4</v>
      </c>
      <c r="AV186">
        <v>8</v>
      </c>
      <c r="AW186">
        <v>4008</v>
      </c>
      <c r="AX186">
        <v>0.99809217102710002</v>
      </c>
      <c r="AY186" s="73">
        <v>57.590024533819999</v>
      </c>
      <c r="AZ186">
        <v>3060</v>
      </c>
      <c r="BA186">
        <v>0.98924284175946997</v>
      </c>
      <c r="BB186">
        <v>3937</v>
      </c>
      <c r="BC186">
        <v>0.87626239354583901</v>
      </c>
      <c r="BD186">
        <v>41</v>
      </c>
      <c r="BE186">
        <v>0.118188966323411</v>
      </c>
      <c r="BF186">
        <v>60.468933633978097</v>
      </c>
      <c r="BG186">
        <v>66.129767145815194</v>
      </c>
      <c r="BH186">
        <v>57.590024533819999</v>
      </c>
      <c r="BI186">
        <v>57.865208709520502</v>
      </c>
    </row>
    <row r="187" spans="1:61" x14ac:dyDescent="0.25">
      <c r="A187" s="10" t="str">
        <f>VLOOKUP(D187,'Index-Relations'!E:F,2,FALSE)</f>
        <v>BM</v>
      </c>
      <c r="B187" t="s">
        <v>3450</v>
      </c>
      <c r="C187" s="53" t="s">
        <v>2764</v>
      </c>
      <c r="D187" s="59" t="s">
        <v>85</v>
      </c>
      <c r="E187" s="59" t="s">
        <v>3639</v>
      </c>
      <c r="F187" t="s">
        <v>86</v>
      </c>
      <c r="G187" t="s">
        <v>85</v>
      </c>
      <c r="H187" t="s">
        <v>87</v>
      </c>
      <c r="I187" s="52">
        <v>45536</v>
      </c>
      <c r="J187" t="s">
        <v>2457</v>
      </c>
      <c r="K187">
        <v>4628</v>
      </c>
      <c r="L187" s="73">
        <v>61.220876875473003</v>
      </c>
      <c r="M187">
        <v>3171</v>
      </c>
      <c r="N187">
        <v>0.99189059972017701</v>
      </c>
      <c r="O187" s="73">
        <v>66.223587250800904</v>
      </c>
      <c r="P187">
        <v>3171</v>
      </c>
      <c r="Q187">
        <v>0.99189059972017701</v>
      </c>
      <c r="R187">
        <v>3339</v>
      </c>
      <c r="S187">
        <v>0.98227239843927805</v>
      </c>
      <c r="T187">
        <v>34.691720780067598</v>
      </c>
      <c r="U187">
        <v>0.77219691039762095</v>
      </c>
      <c r="V187">
        <v>3579</v>
      </c>
      <c r="W187">
        <v>0.138025007720284</v>
      </c>
      <c r="X187">
        <v>671</v>
      </c>
      <c r="Y187">
        <v>4232</v>
      </c>
      <c r="Z187">
        <v>0.99391764899581503</v>
      </c>
      <c r="AA187">
        <v>29.240752150770099</v>
      </c>
      <c r="AB187">
        <v>2124</v>
      </c>
      <c r="AC187">
        <v>0.91256681264375705</v>
      </c>
      <c r="AD187">
        <v>2128</v>
      </c>
      <c r="AE187">
        <v>9.2370570437605007E-2</v>
      </c>
      <c r="AF187">
        <v>376</v>
      </c>
      <c r="AG187">
        <v>0</v>
      </c>
      <c r="AH187">
        <v>1.8058519773279599E-3</v>
      </c>
      <c r="AI187">
        <v>102</v>
      </c>
      <c r="AJ187" s="73">
        <v>58.703896934600401</v>
      </c>
      <c r="AK187">
        <v>3171</v>
      </c>
      <c r="AL187">
        <v>0.99189059972017701</v>
      </c>
      <c r="AM187">
        <v>1.00893922068885E-2</v>
      </c>
      <c r="AN187">
        <v>16</v>
      </c>
      <c r="AO187">
        <v>3.76027298052638E-3</v>
      </c>
      <c r="AP187">
        <v>11</v>
      </c>
      <c r="AQ187">
        <v>4054</v>
      </c>
      <c r="AR187">
        <v>0.99868208899440203</v>
      </c>
      <c r="AS187">
        <v>2.8035177997236599E-3</v>
      </c>
      <c r="AT187">
        <v>4</v>
      </c>
      <c r="AU187">
        <v>7.6091240681069405E-4</v>
      </c>
      <c r="AV187">
        <v>7</v>
      </c>
      <c r="AW187">
        <v>4075</v>
      </c>
      <c r="AX187">
        <v>0.99873180571776499</v>
      </c>
      <c r="AY187" s="73">
        <v>58.5851613442657</v>
      </c>
      <c r="AZ187">
        <v>3171</v>
      </c>
      <c r="BA187">
        <v>0.99189059972017701</v>
      </c>
      <c r="BB187">
        <v>4006</v>
      </c>
      <c r="BC187">
        <v>0.88266733438244305</v>
      </c>
      <c r="BD187">
        <v>37</v>
      </c>
      <c r="BE187">
        <v>0.11225448163143199</v>
      </c>
      <c r="BF187">
        <v>61.220876875473003</v>
      </c>
      <c r="BG187">
        <v>66.223587250800904</v>
      </c>
      <c r="BH187">
        <v>58.5851613442657</v>
      </c>
      <c r="BI187">
        <v>58.703896934600401</v>
      </c>
    </row>
    <row r="188" spans="1:61" x14ac:dyDescent="0.25">
      <c r="A188" s="10" t="str">
        <f>VLOOKUP(D188,'Index-Relations'!E:F,2,FALSE)</f>
        <v>BM</v>
      </c>
      <c r="B188" t="s">
        <v>3450</v>
      </c>
      <c r="C188" s="53" t="s">
        <v>3350</v>
      </c>
      <c r="D188" s="59" t="s">
        <v>85</v>
      </c>
      <c r="E188" s="59" t="s">
        <v>3640</v>
      </c>
      <c r="F188" t="s">
        <v>86</v>
      </c>
      <c r="G188" t="s">
        <v>85</v>
      </c>
      <c r="H188" t="s">
        <v>87</v>
      </c>
      <c r="I188" s="52">
        <v>45505</v>
      </c>
      <c r="J188" t="s">
        <v>2457</v>
      </c>
      <c r="K188">
        <v>4631</v>
      </c>
      <c r="L188" s="73">
        <v>61.272856684882498</v>
      </c>
      <c r="M188">
        <v>3172</v>
      </c>
      <c r="N188">
        <v>0.99176649046677601</v>
      </c>
      <c r="O188" s="73">
        <v>65.971798287183205</v>
      </c>
      <c r="P188">
        <v>3172</v>
      </c>
      <c r="Q188">
        <v>0.99176649046677601</v>
      </c>
      <c r="R188">
        <v>3340</v>
      </c>
      <c r="S188">
        <v>0.98217633333421195</v>
      </c>
      <c r="T188">
        <v>34.7020816276857</v>
      </c>
      <c r="U188">
        <v>0.76492914836484904</v>
      </c>
      <c r="V188">
        <v>3569</v>
      </c>
      <c r="W188">
        <v>0.14205516636469601</v>
      </c>
      <c r="X188">
        <v>668</v>
      </c>
      <c r="Y188">
        <v>4222</v>
      </c>
      <c r="Z188">
        <v>0.99380301740550603</v>
      </c>
      <c r="AA188">
        <v>33.8775131168941</v>
      </c>
      <c r="AB188">
        <v>2074</v>
      </c>
      <c r="AC188">
        <v>0.91509720126317096</v>
      </c>
      <c r="AD188">
        <v>2135</v>
      </c>
      <c r="AE188">
        <v>7.8595378183914794E-2</v>
      </c>
      <c r="AF188">
        <v>422</v>
      </c>
      <c r="AG188">
        <v>6.3074205529136604E-3</v>
      </c>
      <c r="AH188">
        <v>1.78388793780319E-3</v>
      </c>
      <c r="AI188">
        <v>102</v>
      </c>
      <c r="AJ188" s="73">
        <v>58.699656620097201</v>
      </c>
      <c r="AK188">
        <v>3172</v>
      </c>
      <c r="AL188">
        <v>0.99176649046677601</v>
      </c>
      <c r="AM188">
        <v>9.9573279232974508E-3</v>
      </c>
      <c r="AN188">
        <v>16</v>
      </c>
      <c r="AO188">
        <v>3.8023664804841999E-3</v>
      </c>
      <c r="AP188">
        <v>11</v>
      </c>
      <c r="AQ188">
        <v>4039</v>
      </c>
      <c r="AR188">
        <v>0.99740912677437998</v>
      </c>
      <c r="AS188">
        <v>2.9565666567307699E-3</v>
      </c>
      <c r="AT188">
        <v>4</v>
      </c>
      <c r="AU188">
        <v>7.4252337414864298E-4</v>
      </c>
      <c r="AV188">
        <v>7</v>
      </c>
      <c r="AW188">
        <v>4062</v>
      </c>
      <c r="AX188">
        <v>0.997476843264545</v>
      </c>
      <c r="AY188" s="73">
        <v>58.880507574167297</v>
      </c>
      <c r="AZ188">
        <v>3172</v>
      </c>
      <c r="BA188">
        <v>0.99176649046677601</v>
      </c>
      <c r="BB188">
        <v>3991</v>
      </c>
      <c r="BC188">
        <v>0.88122645140101696</v>
      </c>
      <c r="BD188">
        <v>37</v>
      </c>
      <c r="BE188">
        <v>0.11238030889287801</v>
      </c>
      <c r="BF188">
        <v>61.272856684882498</v>
      </c>
      <c r="BG188">
        <v>65.971798287183205</v>
      </c>
      <c r="BH188">
        <v>58.880507574167297</v>
      </c>
      <c r="BI188">
        <v>58.699656620097201</v>
      </c>
    </row>
    <row r="189" spans="1:61" x14ac:dyDescent="0.25">
      <c r="A189" s="10" t="str">
        <f>VLOOKUP(D189,'Index-Relations'!E:F,2,FALSE)</f>
        <v>BM</v>
      </c>
      <c r="B189" t="s">
        <v>3450</v>
      </c>
      <c r="C189" s="53" t="s">
        <v>2765</v>
      </c>
      <c r="D189" s="59" t="s">
        <v>85</v>
      </c>
      <c r="E189" s="59" t="s">
        <v>3641</v>
      </c>
      <c r="F189" t="s">
        <v>86</v>
      </c>
      <c r="G189" t="s">
        <v>85</v>
      </c>
      <c r="H189" t="s">
        <v>87</v>
      </c>
      <c r="I189" s="52">
        <v>45474</v>
      </c>
      <c r="J189" t="s">
        <v>2457</v>
      </c>
      <c r="K189">
        <v>4639</v>
      </c>
      <c r="L189" s="73">
        <v>61.942640461886299</v>
      </c>
      <c r="M189">
        <v>3180</v>
      </c>
      <c r="N189">
        <v>0.99178619358390496</v>
      </c>
      <c r="O189" s="73">
        <v>66.201729113817606</v>
      </c>
      <c r="P189">
        <v>3180</v>
      </c>
      <c r="Q189">
        <v>0.99178619358390496</v>
      </c>
      <c r="R189">
        <v>3347</v>
      </c>
      <c r="S189">
        <v>0.98236962962693197</v>
      </c>
      <c r="T189">
        <v>34.222025133571599</v>
      </c>
      <c r="U189">
        <v>0.76986913593226503</v>
      </c>
      <c r="V189">
        <v>3566</v>
      </c>
      <c r="W189">
        <v>0.14119350202299299</v>
      </c>
      <c r="X189">
        <v>668</v>
      </c>
      <c r="Y189">
        <v>4225</v>
      </c>
      <c r="Z189">
        <v>0.99202940041473797</v>
      </c>
      <c r="AA189">
        <v>30.997745204093999</v>
      </c>
      <c r="AB189">
        <v>2044</v>
      </c>
      <c r="AC189">
        <v>0.91175345229161298</v>
      </c>
      <c r="AD189">
        <v>2167</v>
      </c>
      <c r="AE189">
        <v>8.0156607954617196E-2</v>
      </c>
      <c r="AF189">
        <v>428</v>
      </c>
      <c r="AG189">
        <v>8.0899397537692094E-3</v>
      </c>
      <c r="AH189">
        <v>5.0913631009452199E-4</v>
      </c>
      <c r="AI189">
        <v>100</v>
      </c>
      <c r="AJ189" s="73">
        <v>59.2275056857819</v>
      </c>
      <c r="AK189">
        <v>3180</v>
      </c>
      <c r="AL189">
        <v>0.99178619358390496</v>
      </c>
      <c r="AM189">
        <v>9.40175020194676E-3</v>
      </c>
      <c r="AN189">
        <v>16</v>
      </c>
      <c r="AO189">
        <v>3.7748975216065398E-3</v>
      </c>
      <c r="AP189">
        <v>11</v>
      </c>
      <c r="AQ189">
        <v>4046</v>
      </c>
      <c r="AR189">
        <v>0.99740999694810295</v>
      </c>
      <c r="AS189">
        <v>2.8451746487377001E-3</v>
      </c>
      <c r="AT189">
        <v>4</v>
      </c>
      <c r="AU189">
        <v>7.73534820449786E-4</v>
      </c>
      <c r="AV189">
        <v>7</v>
      </c>
      <c r="AW189">
        <v>4069</v>
      </c>
      <c r="AX189">
        <v>0.99748162481336999</v>
      </c>
      <c r="AY189" s="73">
        <v>59.913455929372297</v>
      </c>
      <c r="AZ189">
        <v>3180</v>
      </c>
      <c r="BA189">
        <v>0.99178619358390496</v>
      </c>
      <c r="BB189">
        <v>3998</v>
      </c>
      <c r="BC189">
        <v>0.88252966263981103</v>
      </c>
      <c r="BD189">
        <v>37</v>
      </c>
      <c r="BE189">
        <v>0.111105436786684</v>
      </c>
      <c r="BF189">
        <v>61.942640461886299</v>
      </c>
      <c r="BG189">
        <v>66.201729113817606</v>
      </c>
      <c r="BH189">
        <v>59.913455929372297</v>
      </c>
      <c r="BI189">
        <v>59.2275056857819</v>
      </c>
    </row>
    <row r="190" spans="1:61" x14ac:dyDescent="0.25">
      <c r="A190" s="10" t="str">
        <f>VLOOKUP(D190,'Index-Relations'!E:F,2,FALSE)</f>
        <v>BM</v>
      </c>
      <c r="B190" t="s">
        <v>3450</v>
      </c>
      <c r="C190" s="53" t="s">
        <v>2766</v>
      </c>
      <c r="D190" s="59" t="s">
        <v>85</v>
      </c>
      <c r="E190" s="59" t="s">
        <v>3642</v>
      </c>
      <c r="F190" t="s">
        <v>86</v>
      </c>
      <c r="G190" t="s">
        <v>85</v>
      </c>
      <c r="H190" t="s">
        <v>87</v>
      </c>
      <c r="I190" s="52">
        <v>45445</v>
      </c>
      <c r="J190" t="s">
        <v>2457</v>
      </c>
      <c r="K190">
        <v>4721</v>
      </c>
      <c r="L190" s="73">
        <v>61.5979439706446</v>
      </c>
      <c r="M190">
        <v>3223</v>
      </c>
      <c r="N190">
        <v>0.99308596161655505</v>
      </c>
      <c r="O190" s="73">
        <v>65.736158781413906</v>
      </c>
      <c r="P190">
        <v>3223</v>
      </c>
      <c r="Q190">
        <v>0.99308596161655505</v>
      </c>
      <c r="R190">
        <v>3405</v>
      </c>
      <c r="S190">
        <v>0.98319682052075896</v>
      </c>
      <c r="T190">
        <v>34.888318495750397</v>
      </c>
      <c r="U190">
        <v>0.79194422312516399</v>
      </c>
      <c r="V190">
        <v>3652</v>
      </c>
      <c r="W190">
        <v>0.16151141296607299</v>
      </c>
      <c r="X190">
        <v>697</v>
      </c>
      <c r="Y190">
        <v>4327</v>
      </c>
      <c r="Z190">
        <v>0.99275048509879504</v>
      </c>
      <c r="AA190">
        <v>33.463484763958803</v>
      </c>
      <c r="AB190">
        <v>2033</v>
      </c>
      <c r="AC190">
        <v>0.90703464829646896</v>
      </c>
      <c r="AD190">
        <v>2280</v>
      </c>
      <c r="AE190">
        <v>8.55818150550475E-2</v>
      </c>
      <c r="AF190">
        <v>408</v>
      </c>
      <c r="AG190">
        <v>7.3835366484827003E-3</v>
      </c>
      <c r="AH190">
        <v>6.2772480235760199E-4</v>
      </c>
      <c r="AI190">
        <v>105</v>
      </c>
      <c r="AJ190" s="73">
        <v>58.7764252193193</v>
      </c>
      <c r="AK190">
        <v>3223</v>
      </c>
      <c r="AL190">
        <v>0.99308596161655505</v>
      </c>
      <c r="AM190">
        <v>1.10128837133036E-2</v>
      </c>
      <c r="AN190">
        <v>18</v>
      </c>
      <c r="AO190">
        <v>3.2817910438543E-3</v>
      </c>
      <c r="AP190">
        <v>10</v>
      </c>
      <c r="AQ190">
        <v>4104</v>
      </c>
      <c r="AR190">
        <v>0.99856598098232596</v>
      </c>
      <c r="AS190">
        <v>6.7933978935353799E-3</v>
      </c>
      <c r="AT190">
        <v>6</v>
      </c>
      <c r="AU190">
        <v>7.4387418904381798E-4</v>
      </c>
      <c r="AV190">
        <v>7</v>
      </c>
      <c r="AW190">
        <v>4113</v>
      </c>
      <c r="AX190">
        <v>0.99859136883743604</v>
      </c>
      <c r="AY190" s="73">
        <v>59.833652392628899</v>
      </c>
      <c r="AZ190">
        <v>3223</v>
      </c>
      <c r="BA190">
        <v>0.99308596161655505</v>
      </c>
      <c r="BB190">
        <v>4053</v>
      </c>
      <c r="BC190">
        <v>0.89493015192954595</v>
      </c>
      <c r="BD190">
        <v>41</v>
      </c>
      <c r="BE190">
        <v>0.10035403800892501</v>
      </c>
      <c r="BF190">
        <v>61.5979439706446</v>
      </c>
      <c r="BG190">
        <v>65.736158781413906</v>
      </c>
      <c r="BH190">
        <v>59.833652392628899</v>
      </c>
      <c r="BI190">
        <v>58.7764252193193</v>
      </c>
    </row>
    <row r="191" spans="1:61" x14ac:dyDescent="0.25">
      <c r="A191" s="10" t="str">
        <f>VLOOKUP(D191,'Index-Relations'!E:F,2,FALSE)</f>
        <v>BM</v>
      </c>
      <c r="B191" t="s">
        <v>3450</v>
      </c>
      <c r="C191" s="53" t="s">
        <v>2767</v>
      </c>
      <c r="D191" s="59" t="s">
        <v>85</v>
      </c>
      <c r="E191" s="59" t="s">
        <v>3643</v>
      </c>
      <c r="F191" t="s">
        <v>86</v>
      </c>
      <c r="G191" t="s">
        <v>85</v>
      </c>
      <c r="H191" t="s">
        <v>87</v>
      </c>
      <c r="I191" s="52">
        <v>45413</v>
      </c>
      <c r="J191" t="s">
        <v>2457</v>
      </c>
      <c r="K191">
        <v>4736</v>
      </c>
      <c r="L191" s="73">
        <v>61.306473597991399</v>
      </c>
      <c r="M191">
        <v>3228</v>
      </c>
      <c r="N191">
        <v>0.99279046580805996</v>
      </c>
      <c r="O191" s="73">
        <v>65.5838988699184</v>
      </c>
      <c r="P191">
        <v>3228</v>
      </c>
      <c r="Q191">
        <v>0.99279046580805996</v>
      </c>
      <c r="R191">
        <v>3415</v>
      </c>
      <c r="S191">
        <v>0.98237881040988695</v>
      </c>
      <c r="T191">
        <v>35.292748214881001</v>
      </c>
      <c r="U191">
        <v>0.79132472851651403</v>
      </c>
      <c r="V191">
        <v>3652</v>
      </c>
      <c r="W191">
        <v>0.15949677242628199</v>
      </c>
      <c r="X191">
        <v>698</v>
      </c>
      <c r="Y191">
        <v>4329</v>
      </c>
      <c r="Z191">
        <v>0.99252117564865505</v>
      </c>
      <c r="AA191">
        <v>33.685601336712203</v>
      </c>
      <c r="AB191">
        <v>2012</v>
      </c>
      <c r="AC191">
        <v>0.90393321537057802</v>
      </c>
      <c r="AD191">
        <v>2303</v>
      </c>
      <c r="AE191">
        <v>8.8438814538402299E-2</v>
      </c>
      <c r="AF191">
        <v>421</v>
      </c>
      <c r="AG191">
        <v>7.6279700910192004E-3</v>
      </c>
      <c r="AH191">
        <v>6.0957772967868199E-4</v>
      </c>
      <c r="AI191">
        <v>106</v>
      </c>
      <c r="AJ191" s="73">
        <v>58.302874298261003</v>
      </c>
      <c r="AK191">
        <v>3228</v>
      </c>
      <c r="AL191">
        <v>0.99279046580805996</v>
      </c>
      <c r="AM191">
        <v>1.1189607200495499E-2</v>
      </c>
      <c r="AN191">
        <v>18</v>
      </c>
      <c r="AO191">
        <v>3.5602892291946402E-3</v>
      </c>
      <c r="AP191">
        <v>10</v>
      </c>
      <c r="AQ191">
        <v>4100</v>
      </c>
      <c r="AR191">
        <v>0.99845049835372701</v>
      </c>
      <c r="AS191">
        <v>6.7634126452411503E-3</v>
      </c>
      <c r="AT191">
        <v>6</v>
      </c>
      <c r="AU191">
        <v>7.4614902204345104E-4</v>
      </c>
      <c r="AV191">
        <v>7</v>
      </c>
      <c r="AW191">
        <v>4122</v>
      </c>
      <c r="AX191">
        <v>0.99852433537854801</v>
      </c>
      <c r="AY191" s="73">
        <v>59.633181596372303</v>
      </c>
      <c r="AZ191">
        <v>3228</v>
      </c>
      <c r="BA191">
        <v>0.99279046580805996</v>
      </c>
      <c r="BB191">
        <v>4048</v>
      </c>
      <c r="BC191">
        <v>0.89174195368763698</v>
      </c>
      <c r="BD191">
        <v>42</v>
      </c>
      <c r="BE191">
        <v>0.103148255436895</v>
      </c>
      <c r="BF191">
        <v>61.306473597991399</v>
      </c>
      <c r="BG191">
        <v>65.5838988699184</v>
      </c>
      <c r="BH191">
        <v>59.633181596372303</v>
      </c>
      <c r="BI191">
        <v>58.302874298261003</v>
      </c>
    </row>
    <row r="192" spans="1:61" x14ac:dyDescent="0.25">
      <c r="A192" s="10" t="str">
        <f>VLOOKUP(D192,'Index-Relations'!E:F,2,FALSE)</f>
        <v>BM</v>
      </c>
      <c r="B192" t="s">
        <v>3450</v>
      </c>
      <c r="C192" s="53" t="s">
        <v>2768</v>
      </c>
      <c r="D192" s="59" t="s">
        <v>85</v>
      </c>
      <c r="E192" s="59" t="s">
        <v>3644</v>
      </c>
      <c r="F192" t="s">
        <v>86</v>
      </c>
      <c r="G192" t="s">
        <v>85</v>
      </c>
      <c r="H192" t="s">
        <v>87</v>
      </c>
      <c r="I192" s="52">
        <v>45383</v>
      </c>
      <c r="J192" t="s">
        <v>2457</v>
      </c>
      <c r="K192">
        <v>4729</v>
      </c>
      <c r="L192">
        <v>65.709436960717994</v>
      </c>
      <c r="M192">
        <v>3199</v>
      </c>
      <c r="N192">
        <v>0.99276196539749595</v>
      </c>
      <c r="O192">
        <v>70.621205892794904</v>
      </c>
      <c r="P192">
        <v>3199</v>
      </c>
      <c r="Q192">
        <v>0.99276196539749595</v>
      </c>
      <c r="R192">
        <v>3408</v>
      </c>
      <c r="S192">
        <v>0.98262643036877395</v>
      </c>
      <c r="T192">
        <v>35.0601234784965</v>
      </c>
      <c r="U192">
        <v>0.79183606894307101</v>
      </c>
      <c r="V192">
        <v>3644</v>
      </c>
      <c r="W192">
        <v>0.15850576271428801</v>
      </c>
      <c r="X192">
        <v>692</v>
      </c>
      <c r="Y192">
        <v>4321</v>
      </c>
      <c r="Z192">
        <v>0.99248652065743104</v>
      </c>
      <c r="AA192">
        <v>32.284170403834302</v>
      </c>
      <c r="AB192">
        <v>2008</v>
      </c>
      <c r="AC192">
        <v>0.903175340578936</v>
      </c>
      <c r="AD192">
        <v>2299</v>
      </c>
      <c r="AE192">
        <v>8.9162933498340494E-2</v>
      </c>
      <c r="AF192">
        <v>422</v>
      </c>
      <c r="AG192">
        <v>7.6617259227232497E-3</v>
      </c>
      <c r="AH192">
        <v>6.03452614681026E-4</v>
      </c>
      <c r="AI192">
        <v>105</v>
      </c>
      <c r="AJ192">
        <v>61.5192203311356</v>
      </c>
      <c r="AK192">
        <v>3199</v>
      </c>
      <c r="AL192">
        <v>0.99276196539749595</v>
      </c>
      <c r="AM192">
        <v>1.1595364043308101E-2</v>
      </c>
      <c r="AN192">
        <v>18</v>
      </c>
      <c r="AO192">
        <v>3.4427946064073001E-3</v>
      </c>
      <c r="AP192">
        <v>10</v>
      </c>
      <c r="AQ192">
        <v>4092</v>
      </c>
      <c r="AR192">
        <v>0.99845055479501099</v>
      </c>
      <c r="AS192">
        <v>6.7612536169250103E-3</v>
      </c>
      <c r="AT192">
        <v>6</v>
      </c>
      <c r="AU192">
        <v>6.8447290687642995E-4</v>
      </c>
      <c r="AV192">
        <v>7</v>
      </c>
      <c r="AW192">
        <v>4114</v>
      </c>
      <c r="AX192">
        <v>0.99851875611921204</v>
      </c>
      <c r="AY192">
        <v>64.115932719118703</v>
      </c>
      <c r="AZ192">
        <v>3199</v>
      </c>
      <c r="BA192">
        <v>0.99276196539749595</v>
      </c>
      <c r="BB192">
        <v>4040</v>
      </c>
      <c r="BC192">
        <v>0.89118803845401695</v>
      </c>
      <c r="BD192">
        <v>42</v>
      </c>
      <c r="BE192">
        <v>0.10381972173458701</v>
      </c>
      <c r="BF192">
        <v>61.603711155462697</v>
      </c>
      <c r="BG192">
        <v>65.740425620248004</v>
      </c>
      <c r="BH192">
        <v>60.3310150865398</v>
      </c>
      <c r="BI192">
        <v>58.269837317303399</v>
      </c>
    </row>
    <row r="193" spans="1:61" x14ac:dyDescent="0.25">
      <c r="A193" s="10" t="str">
        <f>VLOOKUP(D193,'Index-Relations'!E:F,2,FALSE)</f>
        <v>BM</v>
      </c>
      <c r="B193" t="s">
        <v>3450</v>
      </c>
      <c r="C193" s="53" t="s">
        <v>2769</v>
      </c>
      <c r="D193" s="59" t="s">
        <v>85</v>
      </c>
      <c r="E193" s="59" t="s">
        <v>3645</v>
      </c>
      <c r="F193" t="s">
        <v>86</v>
      </c>
      <c r="G193" t="s">
        <v>85</v>
      </c>
      <c r="H193" t="s">
        <v>87</v>
      </c>
      <c r="I193" s="52">
        <v>45352</v>
      </c>
      <c r="J193" t="s">
        <v>2457</v>
      </c>
      <c r="K193">
        <v>4773</v>
      </c>
      <c r="L193">
        <v>66.056403121855197</v>
      </c>
      <c r="M193">
        <v>3223</v>
      </c>
      <c r="N193">
        <v>0.99092595263398198</v>
      </c>
      <c r="O193">
        <v>70.811306388192406</v>
      </c>
      <c r="P193">
        <v>3223</v>
      </c>
      <c r="Q193">
        <v>0.99092595263398198</v>
      </c>
      <c r="R193">
        <v>3466</v>
      </c>
      <c r="S193">
        <v>0.98225004515018</v>
      </c>
      <c r="T193">
        <v>35.005323524122502</v>
      </c>
      <c r="U193">
        <v>0.774077641515313</v>
      </c>
      <c r="V193">
        <v>3625</v>
      </c>
      <c r="W193">
        <v>0.14700349171229901</v>
      </c>
      <c r="X193">
        <v>653</v>
      </c>
      <c r="Y193">
        <v>4385</v>
      </c>
      <c r="Z193">
        <v>0.99280708830023601</v>
      </c>
      <c r="AA193">
        <v>33.343153319581198</v>
      </c>
      <c r="AB193">
        <v>2033</v>
      </c>
      <c r="AC193">
        <v>0.90177486056865797</v>
      </c>
      <c r="AD193">
        <v>2337</v>
      </c>
      <c r="AE193">
        <v>9.0890245761628005E-2</v>
      </c>
      <c r="AF193">
        <v>403</v>
      </c>
      <c r="AG193">
        <v>7.3348936697133996E-3</v>
      </c>
      <c r="AH193">
        <v>3.2232419467041398E-4</v>
      </c>
      <c r="AI193">
        <v>79</v>
      </c>
      <c r="AJ193">
        <v>62.005654441893498</v>
      </c>
      <c r="AK193">
        <v>3223</v>
      </c>
      <c r="AL193">
        <v>0.99092595263398198</v>
      </c>
      <c r="AM193">
        <v>1.17703659786826E-2</v>
      </c>
      <c r="AN193">
        <v>18</v>
      </c>
      <c r="AO193">
        <v>8.3076390862802506E-3</v>
      </c>
      <c r="AP193">
        <v>11</v>
      </c>
      <c r="AQ193">
        <v>4141</v>
      </c>
      <c r="AR193">
        <v>0.99848535387632897</v>
      </c>
      <c r="AS193">
        <v>6.7983546669726997E-3</v>
      </c>
      <c r="AT193">
        <v>7</v>
      </c>
      <c r="AU193">
        <v>6.6938086153328896E-4</v>
      </c>
      <c r="AV193">
        <v>7</v>
      </c>
      <c r="AW193">
        <v>4140</v>
      </c>
      <c r="AX193">
        <v>0.99840211641304</v>
      </c>
      <c r="AY193">
        <v>64.134517362306497</v>
      </c>
      <c r="AZ193">
        <v>3223</v>
      </c>
      <c r="BA193">
        <v>0.99092595263398198</v>
      </c>
      <c r="BB193">
        <v>4088</v>
      </c>
      <c r="BC193">
        <v>0.88487437719576001</v>
      </c>
      <c r="BD193">
        <v>42</v>
      </c>
      <c r="BE193">
        <v>0.105303337594288</v>
      </c>
      <c r="BF193">
        <v>61.937645431752898</v>
      </c>
      <c r="BG193">
        <v>65.887024170788607</v>
      </c>
      <c r="BH193">
        <v>60.378303598082901</v>
      </c>
      <c r="BI193">
        <v>58.746147945894499</v>
      </c>
    </row>
    <row r="194" spans="1:61" x14ac:dyDescent="0.25">
      <c r="A194" s="10" t="str">
        <f>VLOOKUP(D194,'Index-Relations'!E:F,2,FALSE)</f>
        <v>BM</v>
      </c>
      <c r="B194" t="s">
        <v>3450</v>
      </c>
      <c r="C194" s="53" t="s">
        <v>2770</v>
      </c>
      <c r="D194" s="59" t="s">
        <v>85</v>
      </c>
      <c r="E194" s="59" t="s">
        <v>3646</v>
      </c>
      <c r="F194" t="s">
        <v>86</v>
      </c>
      <c r="G194" t="s">
        <v>85</v>
      </c>
      <c r="H194" t="s">
        <v>87</v>
      </c>
      <c r="I194" s="52">
        <v>45323</v>
      </c>
      <c r="J194" t="s">
        <v>2457</v>
      </c>
      <c r="K194">
        <v>4774</v>
      </c>
      <c r="L194">
        <v>66.904649499617307</v>
      </c>
      <c r="M194">
        <v>3211</v>
      </c>
      <c r="N194">
        <v>0.99103290099452601</v>
      </c>
      <c r="O194">
        <v>71.315568713134098</v>
      </c>
      <c r="P194">
        <v>3211</v>
      </c>
      <c r="Q194">
        <v>0.99103290099452601</v>
      </c>
      <c r="R194">
        <v>3467</v>
      </c>
      <c r="S194">
        <v>0.98251817047095202</v>
      </c>
      <c r="T194">
        <v>35.367552610641297</v>
      </c>
      <c r="U194">
        <v>0.77045310443209802</v>
      </c>
      <c r="V194">
        <v>3552</v>
      </c>
      <c r="W194">
        <v>0.14685401592460101</v>
      </c>
      <c r="X194">
        <v>616</v>
      </c>
      <c r="Y194">
        <v>4355</v>
      </c>
      <c r="Z194">
        <v>0.99314550911056398</v>
      </c>
      <c r="AA194">
        <v>34.5157731260812</v>
      </c>
      <c r="AB194">
        <v>1981</v>
      </c>
      <c r="AC194">
        <v>0.89713011279692501</v>
      </c>
      <c r="AD194">
        <v>2359</v>
      </c>
      <c r="AE194">
        <v>9.5871289676041194E-2</v>
      </c>
      <c r="AF194">
        <v>434</v>
      </c>
      <c r="AG194">
        <v>6.9985975270328796E-3</v>
      </c>
      <c r="AH194">
        <v>3.2618873987539699E-4</v>
      </c>
      <c r="AI194">
        <v>70</v>
      </c>
      <c r="AJ194">
        <v>62.991255074714601</v>
      </c>
      <c r="AK194">
        <v>3211</v>
      </c>
      <c r="AL194">
        <v>0.99103290099452601</v>
      </c>
      <c r="AM194">
        <v>1.21923015997954E-2</v>
      </c>
      <c r="AN194">
        <v>18</v>
      </c>
      <c r="AO194">
        <v>8.5088448021123503E-3</v>
      </c>
      <c r="AP194">
        <v>10</v>
      </c>
      <c r="AQ194">
        <v>4109</v>
      </c>
      <c r="AR194">
        <v>0.99811545262036505</v>
      </c>
      <c r="AS194">
        <v>7.0860519959400599E-3</v>
      </c>
      <c r="AT194">
        <v>7</v>
      </c>
      <c r="AU194">
        <v>6.3596969033837599E-4</v>
      </c>
      <c r="AV194">
        <v>7</v>
      </c>
      <c r="AW194">
        <v>4133</v>
      </c>
      <c r="AX194">
        <v>0.99818360628325198</v>
      </c>
      <c r="AY194">
        <v>64.752903817963599</v>
      </c>
      <c r="AZ194">
        <v>3211</v>
      </c>
      <c r="BA194">
        <v>0.99103290099452601</v>
      </c>
      <c r="BB194">
        <v>4055</v>
      </c>
      <c r="BC194">
        <v>0.88901091981395197</v>
      </c>
      <c r="BD194">
        <v>44</v>
      </c>
      <c r="BE194">
        <v>0.10059568800429999</v>
      </c>
      <c r="BF194">
        <v>62.682004177498399</v>
      </c>
      <c r="BG194">
        <v>66.252604120485202</v>
      </c>
      <c r="BH194">
        <v>60.799140474910097</v>
      </c>
      <c r="BI194">
        <v>59.579344214512197</v>
      </c>
    </row>
    <row r="195" spans="1:61" x14ac:dyDescent="0.25">
      <c r="A195" s="10" t="str">
        <f>VLOOKUP(D195,'Index-Relations'!E:F,2,FALSE)</f>
        <v>ESG</v>
      </c>
      <c r="B195" t="s">
        <v>3450</v>
      </c>
      <c r="C195" s="53" t="s">
        <v>2760</v>
      </c>
      <c r="D195" s="59" t="s">
        <v>2976</v>
      </c>
      <c r="E195" s="59" t="s">
        <v>3647</v>
      </c>
      <c r="F195" t="s">
        <v>96</v>
      </c>
      <c r="G195" t="s">
        <v>95</v>
      </c>
      <c r="H195" t="s">
        <v>97</v>
      </c>
      <c r="I195" s="52">
        <v>45659</v>
      </c>
      <c r="J195" t="s">
        <v>2457</v>
      </c>
      <c r="K195">
        <v>152</v>
      </c>
      <c r="L195" s="73">
        <v>88.219728877422895</v>
      </c>
      <c r="M195">
        <v>152</v>
      </c>
      <c r="N195">
        <v>1</v>
      </c>
      <c r="O195" s="73">
        <v>89.124072251880904</v>
      </c>
      <c r="P195">
        <v>152</v>
      </c>
      <c r="Q195">
        <v>1</v>
      </c>
      <c r="R195">
        <v>149</v>
      </c>
      <c r="S195">
        <v>0.97994104335841803</v>
      </c>
      <c r="T195">
        <v>34.071045185952997</v>
      </c>
      <c r="U195">
        <v>0.74585396552682204</v>
      </c>
      <c r="V195">
        <v>134</v>
      </c>
      <c r="W195">
        <v>0.12764443746339199</v>
      </c>
      <c r="X195">
        <v>30</v>
      </c>
      <c r="Y195">
        <v>152</v>
      </c>
      <c r="Z195">
        <v>1</v>
      </c>
      <c r="AA195">
        <v>68.556997860246895</v>
      </c>
      <c r="AB195">
        <v>139</v>
      </c>
      <c r="AC195">
        <v>0.96130395848533601</v>
      </c>
      <c r="AD195">
        <v>13</v>
      </c>
      <c r="AE195">
        <v>3.8696041514663E-2</v>
      </c>
      <c r="AF195">
        <v>0</v>
      </c>
      <c r="AG195">
        <v>8.3269999999999995E-17</v>
      </c>
      <c r="AH195">
        <v>2.9583120827399098E-3</v>
      </c>
      <c r="AI195">
        <v>11</v>
      </c>
      <c r="AJ195" s="73">
        <v>86.529941573621997</v>
      </c>
      <c r="AK195">
        <v>152</v>
      </c>
      <c r="AL195">
        <v>1</v>
      </c>
      <c r="AM195">
        <v>0</v>
      </c>
      <c r="AN195">
        <v>0</v>
      </c>
      <c r="AO195">
        <v>8.0046004330365397E-4</v>
      </c>
      <c r="AP195">
        <v>1</v>
      </c>
      <c r="AQ195">
        <v>152</v>
      </c>
      <c r="AR195">
        <v>1</v>
      </c>
      <c r="AS195">
        <v>0</v>
      </c>
      <c r="AT195">
        <v>0</v>
      </c>
      <c r="AU195">
        <v>0</v>
      </c>
      <c r="AV195">
        <v>0</v>
      </c>
      <c r="AW195">
        <v>152</v>
      </c>
      <c r="AX195">
        <v>1</v>
      </c>
      <c r="AY195" s="73">
        <v>84.8100186851849</v>
      </c>
      <c r="AZ195">
        <v>152</v>
      </c>
      <c r="BA195">
        <v>1</v>
      </c>
      <c r="BB195">
        <v>149</v>
      </c>
      <c r="BC195">
        <v>0.98218344006692404</v>
      </c>
      <c r="BD195">
        <v>2</v>
      </c>
      <c r="BE195">
        <v>1.70160998897716E-2</v>
      </c>
      <c r="BF195">
        <v>88.219728877422895</v>
      </c>
      <c r="BG195">
        <v>89.124072251880904</v>
      </c>
      <c r="BH195">
        <v>84.8100186851849</v>
      </c>
      <c r="BI195">
        <v>86.529941573621997</v>
      </c>
    </row>
    <row r="196" spans="1:61" x14ac:dyDescent="0.25">
      <c r="A196" s="10" t="str">
        <f>VLOOKUP(D196,'Index-Relations'!E:F,2,FALSE)</f>
        <v>ESG</v>
      </c>
      <c r="B196" t="s">
        <v>3450</v>
      </c>
      <c r="C196" s="53" t="s">
        <v>2761</v>
      </c>
      <c r="D196" s="59" t="s">
        <v>2976</v>
      </c>
      <c r="E196" s="59" t="s">
        <v>3648</v>
      </c>
      <c r="F196" t="s">
        <v>96</v>
      </c>
      <c r="G196" t="s">
        <v>95</v>
      </c>
      <c r="H196" t="s">
        <v>97</v>
      </c>
      <c r="I196" s="52">
        <v>45628</v>
      </c>
      <c r="J196" t="s">
        <v>2457</v>
      </c>
      <c r="K196">
        <v>147</v>
      </c>
      <c r="L196" s="73">
        <v>88.447184579156996</v>
      </c>
      <c r="M196">
        <v>147</v>
      </c>
      <c r="N196">
        <v>1</v>
      </c>
      <c r="O196" s="73">
        <v>89.070249343358</v>
      </c>
      <c r="P196">
        <v>147</v>
      </c>
      <c r="Q196">
        <v>1</v>
      </c>
      <c r="R196">
        <v>145</v>
      </c>
      <c r="S196">
        <v>0.98660388097348795</v>
      </c>
      <c r="T196">
        <v>33.111009939319104</v>
      </c>
      <c r="U196">
        <v>0.73403170411333996</v>
      </c>
      <c r="V196">
        <v>126</v>
      </c>
      <c r="W196">
        <v>0.119833420725626</v>
      </c>
      <c r="X196">
        <v>28</v>
      </c>
      <c r="Y196">
        <v>147</v>
      </c>
      <c r="Z196">
        <v>0.999999999999999</v>
      </c>
      <c r="AA196">
        <v>55.483450136905802</v>
      </c>
      <c r="AB196">
        <v>137</v>
      </c>
      <c r="AC196">
        <v>0.97658896720822297</v>
      </c>
      <c r="AD196">
        <v>10</v>
      </c>
      <c r="AE196">
        <v>2.3411032791776899E-2</v>
      </c>
      <c r="AF196">
        <v>0</v>
      </c>
      <c r="AG196">
        <v>0</v>
      </c>
      <c r="AH196">
        <v>1.86425104601915E-3</v>
      </c>
      <c r="AI196">
        <v>9</v>
      </c>
      <c r="AJ196" s="73">
        <v>86.669907273749004</v>
      </c>
      <c r="AK196">
        <v>147</v>
      </c>
      <c r="AL196">
        <v>1</v>
      </c>
      <c r="AM196">
        <v>0</v>
      </c>
      <c r="AN196">
        <v>0</v>
      </c>
      <c r="AO196">
        <v>7.4888146785567495E-4</v>
      </c>
      <c r="AP196">
        <v>1</v>
      </c>
      <c r="AQ196">
        <v>147</v>
      </c>
      <c r="AR196">
        <v>1</v>
      </c>
      <c r="AS196">
        <v>0</v>
      </c>
      <c r="AT196">
        <v>0</v>
      </c>
      <c r="AU196">
        <v>0</v>
      </c>
      <c r="AV196">
        <v>0</v>
      </c>
      <c r="AW196">
        <v>147</v>
      </c>
      <c r="AX196">
        <v>1</v>
      </c>
      <c r="AY196" s="73">
        <v>85.221004685178002</v>
      </c>
      <c r="AZ196">
        <v>147</v>
      </c>
      <c r="BA196">
        <v>1</v>
      </c>
      <c r="BB196">
        <v>144</v>
      </c>
      <c r="BC196">
        <v>0.98409622693600796</v>
      </c>
      <c r="BD196">
        <v>2</v>
      </c>
      <c r="BE196">
        <v>1.5154891596136101E-2</v>
      </c>
      <c r="BF196">
        <v>88.447184579156996</v>
      </c>
      <c r="BG196">
        <v>89.070249343358</v>
      </c>
      <c r="BH196">
        <v>85.221004685178002</v>
      </c>
      <c r="BI196">
        <v>86.669907273749004</v>
      </c>
    </row>
    <row r="197" spans="1:61" x14ac:dyDescent="0.25">
      <c r="A197" s="10" t="str">
        <f>VLOOKUP(D197,'Index-Relations'!E:F,2,FALSE)</f>
        <v>ESG</v>
      </c>
      <c r="B197" t="s">
        <v>3450</v>
      </c>
      <c r="C197" s="53" t="s">
        <v>2762</v>
      </c>
      <c r="D197" s="59" t="s">
        <v>2976</v>
      </c>
      <c r="E197" s="59" t="s">
        <v>3649</v>
      </c>
      <c r="F197" t="s">
        <v>96</v>
      </c>
      <c r="G197" t="s">
        <v>95</v>
      </c>
      <c r="H197" t="s">
        <v>97</v>
      </c>
      <c r="I197" s="52">
        <v>45597</v>
      </c>
      <c r="J197" t="s">
        <v>2457</v>
      </c>
      <c r="K197">
        <v>147</v>
      </c>
      <c r="L197" s="73">
        <v>88.679421099424999</v>
      </c>
      <c r="M197">
        <v>147</v>
      </c>
      <c r="N197">
        <v>1</v>
      </c>
      <c r="O197" s="73">
        <v>89.234652328127893</v>
      </c>
      <c r="P197">
        <v>147</v>
      </c>
      <c r="Q197">
        <v>1</v>
      </c>
      <c r="R197">
        <v>145</v>
      </c>
      <c r="S197">
        <v>0.98627442198973203</v>
      </c>
      <c r="T197">
        <v>33.6636946694193</v>
      </c>
      <c r="U197">
        <v>0.73613967951723902</v>
      </c>
      <c r="V197">
        <v>125</v>
      </c>
      <c r="W197">
        <v>0.118089886888955</v>
      </c>
      <c r="X197">
        <v>28</v>
      </c>
      <c r="Y197">
        <v>147</v>
      </c>
      <c r="Z197">
        <v>1</v>
      </c>
      <c r="AA197">
        <v>56.451467744364798</v>
      </c>
      <c r="AB197">
        <v>137</v>
      </c>
      <c r="AC197">
        <v>0.97652806815846105</v>
      </c>
      <c r="AD197">
        <v>10</v>
      </c>
      <c r="AE197">
        <v>2.3471931841539201E-2</v>
      </c>
      <c r="AF197">
        <v>0</v>
      </c>
      <c r="AG197">
        <v>0</v>
      </c>
      <c r="AH197">
        <v>1.83756735005013E-3</v>
      </c>
      <c r="AI197">
        <v>9</v>
      </c>
      <c r="AJ197" s="73">
        <v>86.847485816921903</v>
      </c>
      <c r="AK197">
        <v>147</v>
      </c>
      <c r="AL197">
        <v>1</v>
      </c>
      <c r="AM197">
        <v>0</v>
      </c>
      <c r="AN197">
        <v>0</v>
      </c>
      <c r="AO197">
        <v>7.6362065285675597E-4</v>
      </c>
      <c r="AP197">
        <v>1</v>
      </c>
      <c r="AQ197">
        <v>147</v>
      </c>
      <c r="AR197">
        <v>0.999999999999999</v>
      </c>
      <c r="AS197">
        <v>0</v>
      </c>
      <c r="AT197">
        <v>0</v>
      </c>
      <c r="AU197">
        <v>0</v>
      </c>
      <c r="AV197">
        <v>0</v>
      </c>
      <c r="AW197">
        <v>147</v>
      </c>
      <c r="AX197">
        <v>0.999999999999999</v>
      </c>
      <c r="AY197" s="73">
        <v>85.558162328297001</v>
      </c>
      <c r="AZ197">
        <v>147</v>
      </c>
      <c r="BA197">
        <v>1</v>
      </c>
      <c r="BB197">
        <v>144</v>
      </c>
      <c r="BC197">
        <v>0.98362540620072203</v>
      </c>
      <c r="BD197">
        <v>2</v>
      </c>
      <c r="BE197">
        <v>1.56109731464209E-2</v>
      </c>
      <c r="BF197">
        <v>88.679421099424999</v>
      </c>
      <c r="BG197">
        <v>89.234652328127893</v>
      </c>
      <c r="BH197">
        <v>85.558162328297001</v>
      </c>
      <c r="BI197">
        <v>86.847485816921903</v>
      </c>
    </row>
    <row r="198" spans="1:61" x14ac:dyDescent="0.25">
      <c r="A198" s="10" t="str">
        <f>VLOOKUP(D198,'Index-Relations'!E:F,2,FALSE)</f>
        <v>ESG</v>
      </c>
      <c r="B198" t="s">
        <v>3450</v>
      </c>
      <c r="C198" s="53" t="s">
        <v>2763</v>
      </c>
      <c r="D198" s="59" t="s">
        <v>2976</v>
      </c>
      <c r="E198" s="59" t="s">
        <v>3650</v>
      </c>
      <c r="F198" t="s">
        <v>96</v>
      </c>
      <c r="G198" t="s">
        <v>95</v>
      </c>
      <c r="H198" t="s">
        <v>97</v>
      </c>
      <c r="I198" s="52">
        <v>45566</v>
      </c>
      <c r="J198" t="s">
        <v>2457</v>
      </c>
      <c r="K198">
        <v>147</v>
      </c>
      <c r="L198" s="73">
        <v>88.797903844494996</v>
      </c>
      <c r="M198">
        <v>147</v>
      </c>
      <c r="N198">
        <v>1</v>
      </c>
      <c r="O198" s="73">
        <v>89.237923156698997</v>
      </c>
      <c r="P198">
        <v>147</v>
      </c>
      <c r="Q198">
        <v>1</v>
      </c>
      <c r="R198">
        <v>145</v>
      </c>
      <c r="S198">
        <v>0.98499251685674705</v>
      </c>
      <c r="T198">
        <v>33.965354114929099</v>
      </c>
      <c r="U198">
        <v>0.73894170141131599</v>
      </c>
      <c r="V198">
        <v>125</v>
      </c>
      <c r="W198">
        <v>0.12033584265535301</v>
      </c>
      <c r="X198">
        <v>28</v>
      </c>
      <c r="Y198">
        <v>147</v>
      </c>
      <c r="Z198">
        <v>1</v>
      </c>
      <c r="AA198">
        <v>56.294647823774703</v>
      </c>
      <c r="AB198">
        <v>137</v>
      </c>
      <c r="AC198">
        <v>0.97622603474657099</v>
      </c>
      <c r="AD198">
        <v>10</v>
      </c>
      <c r="AE198">
        <v>2.37739652534277E-2</v>
      </c>
      <c r="AF198">
        <v>0</v>
      </c>
      <c r="AG198">
        <v>3.5734999999999998E-16</v>
      </c>
      <c r="AH198">
        <v>2.1170358582212798E-3</v>
      </c>
      <c r="AI198">
        <v>9</v>
      </c>
      <c r="AJ198" s="73">
        <v>86.961113892766903</v>
      </c>
      <c r="AK198">
        <v>147</v>
      </c>
      <c r="AL198">
        <v>1</v>
      </c>
      <c r="AM198">
        <v>0</v>
      </c>
      <c r="AN198">
        <v>0</v>
      </c>
      <c r="AO198">
        <v>8.1885565860980597E-4</v>
      </c>
      <c r="AP198">
        <v>1</v>
      </c>
      <c r="AQ198">
        <v>147</v>
      </c>
      <c r="AR198">
        <v>0.999999999999999</v>
      </c>
      <c r="AS198">
        <v>0</v>
      </c>
      <c r="AT198">
        <v>0</v>
      </c>
      <c r="AU198">
        <v>0</v>
      </c>
      <c r="AV198">
        <v>0</v>
      </c>
      <c r="AW198">
        <v>147</v>
      </c>
      <c r="AX198">
        <v>0.999999999999999</v>
      </c>
      <c r="AY198" s="73">
        <v>85.747830412829003</v>
      </c>
      <c r="AZ198">
        <v>147</v>
      </c>
      <c r="BA198">
        <v>1</v>
      </c>
      <c r="BB198">
        <v>144</v>
      </c>
      <c r="BC198">
        <v>0.98233170901631806</v>
      </c>
      <c r="BD198">
        <v>2</v>
      </c>
      <c r="BE198">
        <v>1.6849435325072101E-2</v>
      </c>
      <c r="BF198">
        <v>88.797903844494996</v>
      </c>
      <c r="BG198">
        <v>89.237923156698997</v>
      </c>
      <c r="BH198">
        <v>85.747830412829003</v>
      </c>
      <c r="BI198">
        <v>86.961113892766903</v>
      </c>
    </row>
    <row r="199" spans="1:61" x14ac:dyDescent="0.25">
      <c r="A199" s="10" t="str">
        <f>VLOOKUP(D199,'Index-Relations'!E:F,2,FALSE)</f>
        <v>ESG</v>
      </c>
      <c r="B199" t="s">
        <v>3450</v>
      </c>
      <c r="C199" s="53" t="s">
        <v>2764</v>
      </c>
      <c r="D199" s="59" t="s">
        <v>2976</v>
      </c>
      <c r="E199" s="59" t="s">
        <v>3651</v>
      </c>
      <c r="F199" t="s">
        <v>96</v>
      </c>
      <c r="G199" t="s">
        <v>95</v>
      </c>
      <c r="H199" t="s">
        <v>97</v>
      </c>
      <c r="I199" s="52">
        <v>45537</v>
      </c>
      <c r="J199" t="s">
        <v>2457</v>
      </c>
      <c r="K199">
        <v>147</v>
      </c>
      <c r="L199" s="73">
        <v>88.849681291769002</v>
      </c>
      <c r="M199">
        <v>147</v>
      </c>
      <c r="N199">
        <v>1</v>
      </c>
      <c r="O199" s="73">
        <v>89.247326672664997</v>
      </c>
      <c r="P199">
        <v>147</v>
      </c>
      <c r="Q199">
        <v>1</v>
      </c>
      <c r="R199">
        <v>145</v>
      </c>
      <c r="S199">
        <v>0.98720730048305905</v>
      </c>
      <c r="T199">
        <v>33.662319419413002</v>
      </c>
      <c r="U199">
        <v>0.74396190149839703</v>
      </c>
      <c r="V199">
        <v>125</v>
      </c>
      <c r="W199">
        <v>0.118205288940064</v>
      </c>
      <c r="X199">
        <v>28</v>
      </c>
      <c r="Y199">
        <v>147</v>
      </c>
      <c r="Z199">
        <v>0.999999999999999</v>
      </c>
      <c r="AA199">
        <v>58.758664736312497</v>
      </c>
      <c r="AB199">
        <v>139</v>
      </c>
      <c r="AC199">
        <v>0.97964739201793705</v>
      </c>
      <c r="AD199">
        <v>10</v>
      </c>
      <c r="AE199">
        <v>2.1923024230074702E-2</v>
      </c>
      <c r="AF199">
        <v>-2</v>
      </c>
      <c r="AG199">
        <v>0</v>
      </c>
      <c r="AH199">
        <v>1.69904732179377E-3</v>
      </c>
      <c r="AI199">
        <v>8</v>
      </c>
      <c r="AJ199" s="73">
        <v>87.005528269175002</v>
      </c>
      <c r="AK199">
        <v>147</v>
      </c>
      <c r="AL199">
        <v>1</v>
      </c>
      <c r="AM199">
        <v>0</v>
      </c>
      <c r="AN199">
        <v>0</v>
      </c>
      <c r="AO199">
        <v>8.0883618623368099E-4</v>
      </c>
      <c r="AP199">
        <v>1</v>
      </c>
      <c r="AQ199">
        <v>147</v>
      </c>
      <c r="AR199">
        <v>1</v>
      </c>
      <c r="AS199">
        <v>0</v>
      </c>
      <c r="AT199">
        <v>0</v>
      </c>
      <c r="AU199">
        <v>0</v>
      </c>
      <c r="AV199">
        <v>0</v>
      </c>
      <c r="AW199">
        <v>147</v>
      </c>
      <c r="AX199">
        <v>1</v>
      </c>
      <c r="AY199" s="73">
        <v>85.936234983130007</v>
      </c>
      <c r="AZ199">
        <v>147</v>
      </c>
      <c r="BA199">
        <v>1</v>
      </c>
      <c r="BB199">
        <v>144</v>
      </c>
      <c r="BC199">
        <v>0.98414604963290198</v>
      </c>
      <c r="BD199">
        <v>2</v>
      </c>
      <c r="BE199">
        <v>1.50451141808641E-2</v>
      </c>
      <c r="BF199">
        <v>88.849681291769002</v>
      </c>
      <c r="BG199">
        <v>89.247326672664997</v>
      </c>
      <c r="BH199">
        <v>85.936234983130007</v>
      </c>
      <c r="BI199">
        <v>87.005528269175002</v>
      </c>
    </row>
    <row r="200" spans="1:61" x14ac:dyDescent="0.25">
      <c r="A200" s="10" t="str">
        <f>VLOOKUP(D200,'Index-Relations'!E:F,2,FALSE)</f>
        <v>ESG</v>
      </c>
      <c r="B200" t="s">
        <v>3450</v>
      </c>
      <c r="C200" s="53" t="s">
        <v>3350</v>
      </c>
      <c r="D200" s="59" t="s">
        <v>2976</v>
      </c>
      <c r="E200" s="59" t="s">
        <v>3652</v>
      </c>
      <c r="F200" t="s">
        <v>96</v>
      </c>
      <c r="G200" t="s">
        <v>95</v>
      </c>
      <c r="H200" t="s">
        <v>97</v>
      </c>
      <c r="I200" s="52">
        <v>45505</v>
      </c>
      <c r="J200" t="s">
        <v>2457</v>
      </c>
      <c r="K200">
        <v>147</v>
      </c>
      <c r="L200" s="73">
        <v>89.116133054035998</v>
      </c>
      <c r="M200">
        <v>147</v>
      </c>
      <c r="N200">
        <v>1</v>
      </c>
      <c r="O200" s="73">
        <v>89.302355233902006</v>
      </c>
      <c r="P200">
        <v>147</v>
      </c>
      <c r="Q200">
        <v>1</v>
      </c>
      <c r="R200">
        <v>145</v>
      </c>
      <c r="S200">
        <v>0.98670642068387504</v>
      </c>
      <c r="T200">
        <v>33.671571125335802</v>
      </c>
      <c r="U200">
        <v>0.73265652765392497</v>
      </c>
      <c r="V200">
        <v>125</v>
      </c>
      <c r="W200">
        <v>0.12717906740274601</v>
      </c>
      <c r="X200">
        <v>28</v>
      </c>
      <c r="Y200">
        <v>147</v>
      </c>
      <c r="Z200">
        <v>1</v>
      </c>
      <c r="AA200">
        <v>58.940333940529896</v>
      </c>
      <c r="AB200">
        <v>137</v>
      </c>
      <c r="AC200">
        <v>0.98015989918774105</v>
      </c>
      <c r="AD200">
        <v>10</v>
      </c>
      <c r="AE200">
        <v>1.98401008122586E-2</v>
      </c>
      <c r="AF200">
        <v>0</v>
      </c>
      <c r="AG200">
        <v>0</v>
      </c>
      <c r="AH200">
        <v>2.2185672646632799E-3</v>
      </c>
      <c r="AI200">
        <v>8</v>
      </c>
      <c r="AJ200" s="73">
        <v>87.169481367059902</v>
      </c>
      <c r="AK200">
        <v>147</v>
      </c>
      <c r="AL200">
        <v>1</v>
      </c>
      <c r="AM200">
        <v>0</v>
      </c>
      <c r="AN200">
        <v>0</v>
      </c>
      <c r="AO200">
        <v>8.7258339071478205E-4</v>
      </c>
      <c r="AP200">
        <v>1</v>
      </c>
      <c r="AQ200">
        <v>147</v>
      </c>
      <c r="AR200">
        <v>1</v>
      </c>
      <c r="AS200">
        <v>0</v>
      </c>
      <c r="AT200">
        <v>0</v>
      </c>
      <c r="AU200">
        <v>0</v>
      </c>
      <c r="AV200">
        <v>0</v>
      </c>
      <c r="AW200">
        <v>147</v>
      </c>
      <c r="AX200">
        <v>0.999999999999999</v>
      </c>
      <c r="AY200" s="73">
        <v>86.4097374855059</v>
      </c>
      <c r="AZ200">
        <v>147</v>
      </c>
      <c r="BA200">
        <v>1</v>
      </c>
      <c r="BB200">
        <v>144</v>
      </c>
      <c r="BC200">
        <v>0.983630006965721</v>
      </c>
      <c r="BD200">
        <v>2</v>
      </c>
      <c r="BE200">
        <v>1.54974096435636E-2</v>
      </c>
      <c r="BF200">
        <v>89.116133054035998</v>
      </c>
      <c r="BG200">
        <v>89.302355233902006</v>
      </c>
      <c r="BH200">
        <v>86.4097374855059</v>
      </c>
      <c r="BI200">
        <v>87.169481367059902</v>
      </c>
    </row>
    <row r="201" spans="1:61" x14ac:dyDescent="0.25">
      <c r="A201" s="10" t="str">
        <f>VLOOKUP(D201,'Index-Relations'!E:F,2,FALSE)</f>
        <v>ESG</v>
      </c>
      <c r="B201" t="s">
        <v>3450</v>
      </c>
      <c r="C201" s="53" t="s">
        <v>2765</v>
      </c>
      <c r="D201" s="59" t="s">
        <v>2976</v>
      </c>
      <c r="E201" s="59" t="s">
        <v>3653</v>
      </c>
      <c r="F201" t="s">
        <v>96</v>
      </c>
      <c r="G201" t="s">
        <v>95</v>
      </c>
      <c r="H201" t="s">
        <v>97</v>
      </c>
      <c r="I201" s="52">
        <v>45474</v>
      </c>
      <c r="J201" t="s">
        <v>2457</v>
      </c>
      <c r="K201">
        <v>147</v>
      </c>
      <c r="L201" s="73">
        <v>89.282038396304003</v>
      </c>
      <c r="M201">
        <v>147</v>
      </c>
      <c r="N201">
        <v>1</v>
      </c>
      <c r="O201" s="73">
        <v>89.404681149215904</v>
      </c>
      <c r="P201">
        <v>147</v>
      </c>
      <c r="Q201">
        <v>1</v>
      </c>
      <c r="R201">
        <v>145</v>
      </c>
      <c r="S201">
        <v>0.98555771184530805</v>
      </c>
      <c r="T201">
        <v>33.882909885602999</v>
      </c>
      <c r="U201">
        <v>0.73121252149026805</v>
      </c>
      <c r="V201">
        <v>123</v>
      </c>
      <c r="W201">
        <v>0.124026383136361</v>
      </c>
      <c r="X201">
        <v>28</v>
      </c>
      <c r="Y201">
        <v>147</v>
      </c>
      <c r="Z201">
        <v>0.999999999999999</v>
      </c>
      <c r="AA201">
        <v>61.775650727255503</v>
      </c>
      <c r="AB201">
        <v>137</v>
      </c>
      <c r="AC201">
        <v>0.97996683811756302</v>
      </c>
      <c r="AD201">
        <v>10</v>
      </c>
      <c r="AE201">
        <v>2.0033161882436101E-2</v>
      </c>
      <c r="AF201">
        <v>0</v>
      </c>
      <c r="AG201">
        <v>3.4690000000000003E-17</v>
      </c>
      <c r="AH201">
        <v>2.2417610432897699E-3</v>
      </c>
      <c r="AI201">
        <v>8</v>
      </c>
      <c r="AJ201" s="73">
        <v>87.346140638461904</v>
      </c>
      <c r="AK201">
        <v>147</v>
      </c>
      <c r="AL201">
        <v>1</v>
      </c>
      <c r="AM201">
        <v>0</v>
      </c>
      <c r="AN201">
        <v>0</v>
      </c>
      <c r="AO201">
        <v>8.8730071821874895E-4</v>
      </c>
      <c r="AP201">
        <v>1</v>
      </c>
      <c r="AQ201">
        <v>147</v>
      </c>
      <c r="AR201">
        <v>1</v>
      </c>
      <c r="AS201">
        <v>0</v>
      </c>
      <c r="AT201">
        <v>0</v>
      </c>
      <c r="AU201">
        <v>0</v>
      </c>
      <c r="AV201">
        <v>0</v>
      </c>
      <c r="AW201">
        <v>147</v>
      </c>
      <c r="AX201">
        <v>1</v>
      </c>
      <c r="AY201" s="73">
        <v>86.665996433832902</v>
      </c>
      <c r="AZ201">
        <v>147</v>
      </c>
      <c r="BA201">
        <v>1</v>
      </c>
      <c r="BB201">
        <v>144</v>
      </c>
      <c r="BC201">
        <v>0.98268481748634595</v>
      </c>
      <c r="BD201">
        <v>2</v>
      </c>
      <c r="BE201">
        <v>1.6427881795435102E-2</v>
      </c>
      <c r="BF201">
        <v>89.282038396304003</v>
      </c>
      <c r="BG201">
        <v>89.404681149215904</v>
      </c>
      <c r="BH201">
        <v>86.665996433832902</v>
      </c>
      <c r="BI201">
        <v>87.346140638461904</v>
      </c>
    </row>
    <row r="202" spans="1:61" x14ac:dyDescent="0.25">
      <c r="A202" s="10" t="str">
        <f>VLOOKUP(D202,'Index-Relations'!E:F,2,FALSE)</f>
        <v>ESG</v>
      </c>
      <c r="B202" t="s">
        <v>3450</v>
      </c>
      <c r="C202" s="53" t="s">
        <v>2766</v>
      </c>
      <c r="D202" s="59" t="s">
        <v>2976</v>
      </c>
      <c r="E202" s="59" t="s">
        <v>3654</v>
      </c>
      <c r="F202" t="s">
        <v>96</v>
      </c>
      <c r="G202" t="s">
        <v>95</v>
      </c>
      <c r="H202" t="s">
        <v>97</v>
      </c>
      <c r="I202" s="52">
        <v>45446</v>
      </c>
      <c r="J202" t="s">
        <v>2457</v>
      </c>
      <c r="K202">
        <v>146</v>
      </c>
      <c r="L202" s="73">
        <v>89.339696550811894</v>
      </c>
      <c r="M202">
        <v>146</v>
      </c>
      <c r="N202">
        <v>1</v>
      </c>
      <c r="O202" s="73">
        <v>89.394332177512993</v>
      </c>
      <c r="P202">
        <v>146</v>
      </c>
      <c r="Q202">
        <v>1</v>
      </c>
      <c r="R202">
        <v>144</v>
      </c>
      <c r="S202">
        <v>0.98406333957752501</v>
      </c>
      <c r="T202">
        <v>34.064785736072402</v>
      </c>
      <c r="U202">
        <v>0.73245227335571605</v>
      </c>
      <c r="V202">
        <v>122</v>
      </c>
      <c r="W202">
        <v>0.12759339202047701</v>
      </c>
      <c r="X202">
        <v>27</v>
      </c>
      <c r="Y202">
        <v>146</v>
      </c>
      <c r="Z202">
        <v>0.999999999999999</v>
      </c>
      <c r="AA202">
        <v>64.503680751554299</v>
      </c>
      <c r="AB202">
        <v>136</v>
      </c>
      <c r="AC202">
        <v>0.979639336377082</v>
      </c>
      <c r="AD202">
        <v>10</v>
      </c>
      <c r="AE202">
        <v>2.03606636229169E-2</v>
      </c>
      <c r="AF202">
        <v>0</v>
      </c>
      <c r="AG202">
        <v>1.1102E-16</v>
      </c>
      <c r="AH202">
        <v>2.2695325375143602E-3</v>
      </c>
      <c r="AI202">
        <v>8</v>
      </c>
      <c r="AJ202" s="73">
        <v>87.370912484134905</v>
      </c>
      <c r="AK202">
        <v>146</v>
      </c>
      <c r="AL202">
        <v>1</v>
      </c>
      <c r="AM202">
        <v>0</v>
      </c>
      <c r="AN202">
        <v>0</v>
      </c>
      <c r="AO202">
        <v>9.1464402939196005E-4</v>
      </c>
      <c r="AP202">
        <v>1</v>
      </c>
      <c r="AQ202">
        <v>146</v>
      </c>
      <c r="AR202">
        <v>1</v>
      </c>
      <c r="AS202">
        <v>0</v>
      </c>
      <c r="AT202">
        <v>0</v>
      </c>
      <c r="AU202">
        <v>0</v>
      </c>
      <c r="AV202">
        <v>0</v>
      </c>
      <c r="AW202">
        <v>146</v>
      </c>
      <c r="AX202">
        <v>0.999999999999999</v>
      </c>
      <c r="AY202" s="73">
        <v>86.764609084753999</v>
      </c>
      <c r="AZ202">
        <v>146</v>
      </c>
      <c r="BA202">
        <v>1</v>
      </c>
      <c r="BB202">
        <v>143</v>
      </c>
      <c r="BC202">
        <v>0.981347315867654</v>
      </c>
      <c r="BD202">
        <v>2</v>
      </c>
      <c r="BE202">
        <v>1.7738040102953601E-2</v>
      </c>
      <c r="BF202">
        <v>89.339696550811894</v>
      </c>
      <c r="BG202">
        <v>89.394332177512993</v>
      </c>
      <c r="BH202">
        <v>86.764609084753999</v>
      </c>
      <c r="BI202">
        <v>87.370912484134905</v>
      </c>
    </row>
    <row r="203" spans="1:61" x14ac:dyDescent="0.25">
      <c r="A203" s="10" t="str">
        <f>VLOOKUP(D203,'Index-Relations'!E:F,2,FALSE)</f>
        <v>ESG</v>
      </c>
      <c r="B203" t="s">
        <v>3450</v>
      </c>
      <c r="C203" s="53" t="s">
        <v>2767</v>
      </c>
      <c r="D203" s="59" t="s">
        <v>2976</v>
      </c>
      <c r="E203" s="59" t="s">
        <v>3655</v>
      </c>
      <c r="F203" t="s">
        <v>96</v>
      </c>
      <c r="G203" t="s">
        <v>95</v>
      </c>
      <c r="H203" t="s">
        <v>97</v>
      </c>
      <c r="I203" s="52">
        <v>45413</v>
      </c>
      <c r="J203" t="s">
        <v>2457</v>
      </c>
      <c r="K203">
        <v>146</v>
      </c>
      <c r="L203" s="73">
        <v>89.513242286300994</v>
      </c>
      <c r="M203">
        <v>146</v>
      </c>
      <c r="N203">
        <v>1</v>
      </c>
      <c r="O203" s="73">
        <v>89.477881564265004</v>
      </c>
      <c r="P203">
        <v>146</v>
      </c>
      <c r="Q203">
        <v>1</v>
      </c>
      <c r="R203">
        <v>144</v>
      </c>
      <c r="S203">
        <v>0.98383176319201404</v>
      </c>
      <c r="T203">
        <v>34.466865631368798</v>
      </c>
      <c r="U203">
        <v>0.71243464898520403</v>
      </c>
      <c r="V203">
        <v>122</v>
      </c>
      <c r="W203">
        <v>0.117880272480444</v>
      </c>
      <c r="X203">
        <v>26</v>
      </c>
      <c r="Y203">
        <v>146</v>
      </c>
      <c r="Z203">
        <v>0.999999999999999</v>
      </c>
      <c r="AA203">
        <v>67.756158559012903</v>
      </c>
      <c r="AB203">
        <v>136</v>
      </c>
      <c r="AC203">
        <v>0.97984202495796002</v>
      </c>
      <c r="AD203">
        <v>10</v>
      </c>
      <c r="AE203">
        <v>2.0157975042040099E-2</v>
      </c>
      <c r="AF203">
        <v>0</v>
      </c>
      <c r="AG203">
        <v>0</v>
      </c>
      <c r="AH203">
        <v>2.0628852641758999E-3</v>
      </c>
      <c r="AI203">
        <v>8</v>
      </c>
      <c r="AJ203" s="73">
        <v>87.476646370968993</v>
      </c>
      <c r="AK203">
        <v>146</v>
      </c>
      <c r="AL203">
        <v>1</v>
      </c>
      <c r="AM203">
        <v>0</v>
      </c>
      <c r="AN203">
        <v>0</v>
      </c>
      <c r="AO203">
        <v>9.9579654559390791E-4</v>
      </c>
      <c r="AP203">
        <v>1</v>
      </c>
      <c r="AQ203">
        <v>146</v>
      </c>
      <c r="AR203">
        <v>0.999999999999999</v>
      </c>
      <c r="AS203">
        <v>0</v>
      </c>
      <c r="AT203">
        <v>0</v>
      </c>
      <c r="AU203">
        <v>0</v>
      </c>
      <c r="AV203">
        <v>0</v>
      </c>
      <c r="AW203">
        <v>146</v>
      </c>
      <c r="AX203">
        <v>1</v>
      </c>
      <c r="AY203" s="73">
        <v>87.054309593648995</v>
      </c>
      <c r="AZ203">
        <v>146</v>
      </c>
      <c r="BA203">
        <v>1</v>
      </c>
      <c r="BB203">
        <v>141</v>
      </c>
      <c r="BC203">
        <v>0.97709396703206297</v>
      </c>
      <c r="BD203">
        <v>4</v>
      </c>
      <c r="BE203">
        <v>2.19102364223424E-2</v>
      </c>
      <c r="BF203">
        <v>89.513242286300994</v>
      </c>
      <c r="BG203">
        <v>89.477881564265004</v>
      </c>
      <c r="BH203">
        <v>87.054309593648995</v>
      </c>
      <c r="BI203">
        <v>87.476646370968993</v>
      </c>
    </row>
    <row r="204" spans="1:61" x14ac:dyDescent="0.25">
      <c r="A204" s="10" t="str">
        <f>VLOOKUP(D204,'Index-Relations'!E:F,2,FALSE)</f>
        <v>ESG</v>
      </c>
      <c r="B204" t="s">
        <v>3450</v>
      </c>
      <c r="C204" s="53" t="s">
        <v>2768</v>
      </c>
      <c r="D204" s="59" t="s">
        <v>2976</v>
      </c>
      <c r="E204" s="59" t="s">
        <v>3656</v>
      </c>
      <c r="F204" t="s">
        <v>96</v>
      </c>
      <c r="G204" t="s">
        <v>95</v>
      </c>
      <c r="H204" t="s">
        <v>97</v>
      </c>
      <c r="I204" s="52">
        <v>45383</v>
      </c>
      <c r="J204" t="s">
        <v>2457</v>
      </c>
      <c r="K204">
        <v>146</v>
      </c>
      <c r="L204">
        <v>91.710197933246207</v>
      </c>
      <c r="M204">
        <v>146</v>
      </c>
      <c r="N204">
        <v>1</v>
      </c>
      <c r="O204">
        <v>91.243623200388797</v>
      </c>
      <c r="P204">
        <v>146</v>
      </c>
      <c r="Q204">
        <v>1</v>
      </c>
      <c r="R204">
        <v>144</v>
      </c>
      <c r="S204">
        <v>0.98536662406956899</v>
      </c>
      <c r="T204">
        <v>34.290526334921203</v>
      </c>
      <c r="U204">
        <v>0.71366624255456101</v>
      </c>
      <c r="V204">
        <v>122</v>
      </c>
      <c r="W204">
        <v>0.117515634775581</v>
      </c>
      <c r="X204">
        <v>26</v>
      </c>
      <c r="Y204">
        <v>146</v>
      </c>
      <c r="Z204">
        <v>0.999999999999999</v>
      </c>
      <c r="AA204">
        <v>66.251627087598393</v>
      </c>
      <c r="AB204">
        <v>136</v>
      </c>
      <c r="AC204">
        <v>0.97967220422521495</v>
      </c>
      <c r="AD204">
        <v>10</v>
      </c>
      <c r="AE204">
        <v>2.0327795774784201E-2</v>
      </c>
      <c r="AF204">
        <v>0</v>
      </c>
      <c r="AG204">
        <v>0</v>
      </c>
      <c r="AH204">
        <v>2.0464149264058798E-3</v>
      </c>
      <c r="AI204">
        <v>8</v>
      </c>
      <c r="AJ204">
        <v>90.031401547470793</v>
      </c>
      <c r="AK204">
        <v>146</v>
      </c>
      <c r="AL204">
        <v>1</v>
      </c>
      <c r="AM204">
        <v>0</v>
      </c>
      <c r="AN204">
        <v>0</v>
      </c>
      <c r="AO204">
        <v>1.0519520056312E-3</v>
      </c>
      <c r="AP204">
        <v>1</v>
      </c>
      <c r="AQ204">
        <v>146</v>
      </c>
      <c r="AR204">
        <v>1</v>
      </c>
      <c r="AS204">
        <v>0</v>
      </c>
      <c r="AT204">
        <v>0</v>
      </c>
      <c r="AU204">
        <v>0</v>
      </c>
      <c r="AV204">
        <v>0</v>
      </c>
      <c r="AW204">
        <v>146</v>
      </c>
      <c r="AX204">
        <v>1</v>
      </c>
      <c r="AY204">
        <v>90.328588123691404</v>
      </c>
      <c r="AZ204">
        <v>146</v>
      </c>
      <c r="BA204">
        <v>1</v>
      </c>
      <c r="BB204">
        <v>141</v>
      </c>
      <c r="BC204">
        <v>0.97838860673854799</v>
      </c>
      <c r="BD204">
        <v>4</v>
      </c>
      <c r="BE204">
        <v>2.05594412558202E-2</v>
      </c>
      <c r="BF204">
        <v>89.6940880857899</v>
      </c>
      <c r="BG204">
        <v>89.497937234540004</v>
      </c>
      <c r="BH204">
        <v>87.410428363229002</v>
      </c>
      <c r="BI204">
        <v>87.492875409739895</v>
      </c>
    </row>
    <row r="205" spans="1:61" x14ac:dyDescent="0.25">
      <c r="A205" s="10" t="str">
        <f>VLOOKUP(D205,'Index-Relations'!E:F,2,FALSE)</f>
        <v>ESG</v>
      </c>
      <c r="B205" t="s">
        <v>3450</v>
      </c>
      <c r="C205" s="53" t="s">
        <v>2769</v>
      </c>
      <c r="D205" s="59" t="s">
        <v>2976</v>
      </c>
      <c r="E205" s="59" t="s">
        <v>3657</v>
      </c>
      <c r="F205" t="s">
        <v>96</v>
      </c>
      <c r="G205" t="s">
        <v>95</v>
      </c>
      <c r="H205" t="s">
        <v>97</v>
      </c>
      <c r="I205" s="52">
        <v>45352</v>
      </c>
      <c r="J205" t="s">
        <v>2457</v>
      </c>
      <c r="K205">
        <v>146</v>
      </c>
      <c r="L205">
        <v>91.930321582881405</v>
      </c>
      <c r="M205">
        <v>146</v>
      </c>
      <c r="N205">
        <v>1</v>
      </c>
      <c r="O205">
        <v>91.296289996778796</v>
      </c>
      <c r="P205">
        <v>146</v>
      </c>
      <c r="Q205">
        <v>1</v>
      </c>
      <c r="R205">
        <v>144</v>
      </c>
      <c r="S205">
        <v>0.98472981427310802</v>
      </c>
      <c r="T205">
        <v>34.314526153796002</v>
      </c>
      <c r="U205">
        <v>0.707331791740618</v>
      </c>
      <c r="V205">
        <v>119</v>
      </c>
      <c r="W205">
        <v>7.6080815533724797E-2</v>
      </c>
      <c r="X205">
        <v>21</v>
      </c>
      <c r="Y205">
        <v>146</v>
      </c>
      <c r="Z205">
        <v>0.999999999999999</v>
      </c>
      <c r="AA205">
        <v>78.0229265418523</v>
      </c>
      <c r="AB205">
        <v>136</v>
      </c>
      <c r="AC205">
        <v>0.97917247778205396</v>
      </c>
      <c r="AD205">
        <v>10</v>
      </c>
      <c r="AE205">
        <v>2.0827522217945999E-2</v>
      </c>
      <c r="AF205">
        <v>0</v>
      </c>
      <c r="AG205">
        <v>1.388E-17</v>
      </c>
      <c r="AH205">
        <v>1.3742065681124601E-3</v>
      </c>
      <c r="AI205">
        <v>4</v>
      </c>
      <c r="AJ205">
        <v>90.242469173311804</v>
      </c>
      <c r="AK205">
        <v>146</v>
      </c>
      <c r="AL205">
        <v>1</v>
      </c>
      <c r="AM205">
        <v>0</v>
      </c>
      <c r="AN205">
        <v>0</v>
      </c>
      <c r="AO205">
        <v>1.0643261857122301E-3</v>
      </c>
      <c r="AP205">
        <v>1</v>
      </c>
      <c r="AQ205">
        <v>146</v>
      </c>
      <c r="AR205">
        <v>1</v>
      </c>
      <c r="AS205">
        <v>0</v>
      </c>
      <c r="AT205">
        <v>0</v>
      </c>
      <c r="AU205">
        <v>0</v>
      </c>
      <c r="AV205">
        <v>0</v>
      </c>
      <c r="AW205">
        <v>146</v>
      </c>
      <c r="AX205">
        <v>0.999999999999999</v>
      </c>
      <c r="AY205">
        <v>90.646404042380794</v>
      </c>
      <c r="AZ205">
        <v>146</v>
      </c>
      <c r="BA205">
        <v>1</v>
      </c>
      <c r="BB205">
        <v>141</v>
      </c>
      <c r="BC205">
        <v>0.97723849322493495</v>
      </c>
      <c r="BD205">
        <v>4</v>
      </c>
      <c r="BE205">
        <v>2.1697180589352199E-2</v>
      </c>
      <c r="BF205">
        <v>89.903750106612904</v>
      </c>
      <c r="BG205">
        <v>89.555025737978994</v>
      </c>
      <c r="BH205">
        <v>87.748853625384996</v>
      </c>
      <c r="BI205">
        <v>87.682877151157896</v>
      </c>
    </row>
    <row r="206" spans="1:61" x14ac:dyDescent="0.25">
      <c r="A206" s="10" t="str">
        <f>VLOOKUP(D206,'Index-Relations'!E:F,2,FALSE)</f>
        <v>ESG</v>
      </c>
      <c r="B206" t="s">
        <v>3450</v>
      </c>
      <c r="C206" s="53" t="s">
        <v>2770</v>
      </c>
      <c r="D206" s="59" t="s">
        <v>2976</v>
      </c>
      <c r="E206" s="59" t="s">
        <v>3658</v>
      </c>
      <c r="F206" t="s">
        <v>96</v>
      </c>
      <c r="G206" t="s">
        <v>95</v>
      </c>
      <c r="H206" t="s">
        <v>97</v>
      </c>
      <c r="I206" s="52">
        <v>45323</v>
      </c>
      <c r="J206" t="s">
        <v>2457</v>
      </c>
      <c r="K206">
        <v>146</v>
      </c>
      <c r="L206">
        <v>91.976462370829907</v>
      </c>
      <c r="M206">
        <v>146</v>
      </c>
      <c r="N206">
        <v>1</v>
      </c>
      <c r="O206">
        <v>91.300231002628294</v>
      </c>
      <c r="P206">
        <v>146</v>
      </c>
      <c r="Q206">
        <v>1</v>
      </c>
      <c r="R206">
        <v>144</v>
      </c>
      <c r="S206">
        <v>0.98302313307221101</v>
      </c>
      <c r="T206">
        <v>34.552844200913597</v>
      </c>
      <c r="U206">
        <v>0.69089805652618996</v>
      </c>
      <c r="V206">
        <v>119</v>
      </c>
      <c r="W206">
        <v>8.1737196962802405E-2</v>
      </c>
      <c r="X206">
        <v>21</v>
      </c>
      <c r="Y206">
        <v>146</v>
      </c>
      <c r="Z206">
        <v>1</v>
      </c>
      <c r="AA206">
        <v>66.432005158125307</v>
      </c>
      <c r="AB206">
        <v>136</v>
      </c>
      <c r="AC206">
        <v>0.97924414100371504</v>
      </c>
      <c r="AD206">
        <v>10</v>
      </c>
      <c r="AE206">
        <v>2.0755858996284501E-2</v>
      </c>
      <c r="AF206">
        <v>0</v>
      </c>
      <c r="AG206">
        <v>0</v>
      </c>
      <c r="AH206">
        <v>1.4623838230677501E-3</v>
      </c>
      <c r="AI206">
        <v>4</v>
      </c>
      <c r="AJ206">
        <v>90.394319205514407</v>
      </c>
      <c r="AK206">
        <v>146</v>
      </c>
      <c r="AL206">
        <v>1</v>
      </c>
      <c r="AM206">
        <v>0</v>
      </c>
      <c r="AN206">
        <v>0</v>
      </c>
      <c r="AO206">
        <v>9.8564317702849909E-4</v>
      </c>
      <c r="AP206">
        <v>1</v>
      </c>
      <c r="AQ206">
        <v>146</v>
      </c>
      <c r="AR206">
        <v>1</v>
      </c>
      <c r="AS206">
        <v>0</v>
      </c>
      <c r="AT206">
        <v>0</v>
      </c>
      <c r="AU206">
        <v>0</v>
      </c>
      <c r="AV206">
        <v>0</v>
      </c>
      <c r="AW206">
        <v>146</v>
      </c>
      <c r="AX206">
        <v>1</v>
      </c>
      <c r="AY206">
        <v>90.649640475292898</v>
      </c>
      <c r="AZ206">
        <v>146</v>
      </c>
      <c r="BA206">
        <v>1</v>
      </c>
      <c r="BB206">
        <v>141</v>
      </c>
      <c r="BC206">
        <v>0.97578332982309601</v>
      </c>
      <c r="BD206">
        <v>4</v>
      </c>
      <c r="BE206">
        <v>2.32310269998749E-2</v>
      </c>
      <c r="BF206">
        <v>89.906838112540001</v>
      </c>
      <c r="BG206">
        <v>89.562929513508905</v>
      </c>
      <c r="BH206">
        <v>87.688098461201903</v>
      </c>
      <c r="BI206">
        <v>87.810481733029903</v>
      </c>
    </row>
    <row r="207" spans="1:61" x14ac:dyDescent="0.25">
      <c r="A207" s="10" t="str">
        <f>VLOOKUP(D207,'Index-Relations'!E:F,2,FALSE)</f>
        <v>ESG</v>
      </c>
      <c r="B207" t="s">
        <v>3450</v>
      </c>
      <c r="C207" s="53" t="s">
        <v>2760</v>
      </c>
      <c r="D207" s="59" t="s">
        <v>2977</v>
      </c>
      <c r="E207" s="59" t="s">
        <v>3659</v>
      </c>
      <c r="F207" t="s">
        <v>100</v>
      </c>
      <c r="G207" t="s">
        <v>99</v>
      </c>
      <c r="H207" t="s">
        <v>101</v>
      </c>
      <c r="I207" s="52">
        <v>45659</v>
      </c>
      <c r="J207" t="s">
        <v>2457</v>
      </c>
      <c r="K207">
        <v>149</v>
      </c>
      <c r="L207" s="73">
        <v>88.061204702821001</v>
      </c>
      <c r="M207">
        <v>149</v>
      </c>
      <c r="N207">
        <v>1</v>
      </c>
      <c r="O207" s="73">
        <v>89.010923078423005</v>
      </c>
      <c r="P207">
        <v>149</v>
      </c>
      <c r="Q207">
        <v>1</v>
      </c>
      <c r="R207">
        <v>146</v>
      </c>
      <c r="S207">
        <v>0.97929307560393197</v>
      </c>
      <c r="T207">
        <v>33.883383611063799</v>
      </c>
      <c r="U207">
        <v>0.73815984921681099</v>
      </c>
      <c r="V207">
        <v>131</v>
      </c>
      <c r="W207">
        <v>0.13173098535314301</v>
      </c>
      <c r="X207">
        <v>30</v>
      </c>
      <c r="Y207">
        <v>149</v>
      </c>
      <c r="Z207">
        <v>1</v>
      </c>
      <c r="AA207">
        <v>70.351594553484404</v>
      </c>
      <c r="AB207">
        <v>136</v>
      </c>
      <c r="AC207">
        <v>0.96005395393246795</v>
      </c>
      <c r="AD207">
        <v>13</v>
      </c>
      <c r="AE207">
        <v>3.9946046067531597E-2</v>
      </c>
      <c r="AF207">
        <v>0</v>
      </c>
      <c r="AG207">
        <v>2.7756000000000002E-16</v>
      </c>
      <c r="AH207">
        <v>3.05302270420676E-3</v>
      </c>
      <c r="AI207">
        <v>11</v>
      </c>
      <c r="AJ207" s="73">
        <v>86.316532927012005</v>
      </c>
      <c r="AK207">
        <v>149</v>
      </c>
      <c r="AL207">
        <v>1</v>
      </c>
      <c r="AM207">
        <v>0</v>
      </c>
      <c r="AN207">
        <v>0</v>
      </c>
      <c r="AO207">
        <v>8.2631743489601701E-4</v>
      </c>
      <c r="AP207">
        <v>1</v>
      </c>
      <c r="AQ207">
        <v>149</v>
      </c>
      <c r="AR207">
        <v>1</v>
      </c>
      <c r="AS207">
        <v>0</v>
      </c>
      <c r="AT207">
        <v>0</v>
      </c>
      <c r="AU207">
        <v>0</v>
      </c>
      <c r="AV207">
        <v>0</v>
      </c>
      <c r="AW207">
        <v>149</v>
      </c>
      <c r="AX207">
        <v>1</v>
      </c>
      <c r="AY207" s="73">
        <v>84.632023156436006</v>
      </c>
      <c r="AZ207">
        <v>149</v>
      </c>
      <c r="BA207">
        <v>1</v>
      </c>
      <c r="BB207">
        <v>146</v>
      </c>
      <c r="BC207">
        <v>0.981607908819772</v>
      </c>
      <c r="BD207">
        <v>2</v>
      </c>
      <c r="BE207">
        <v>1.7565773745331699E-2</v>
      </c>
      <c r="BF207">
        <v>88.061204702821001</v>
      </c>
      <c r="BG207">
        <v>89.010923078423005</v>
      </c>
      <c r="BH207">
        <v>84.632023156436006</v>
      </c>
      <c r="BI207">
        <v>86.316532927012005</v>
      </c>
    </row>
    <row r="208" spans="1:61" x14ac:dyDescent="0.25">
      <c r="A208" s="10" t="str">
        <f>VLOOKUP(D208,'Index-Relations'!E:F,2,FALSE)</f>
        <v>ESG</v>
      </c>
      <c r="B208" t="s">
        <v>3450</v>
      </c>
      <c r="C208" s="53" t="s">
        <v>2761</v>
      </c>
      <c r="D208" s="59" t="s">
        <v>2977</v>
      </c>
      <c r="E208" s="59" t="s">
        <v>3660</v>
      </c>
      <c r="F208" t="s">
        <v>100</v>
      </c>
      <c r="G208" t="s">
        <v>99</v>
      </c>
      <c r="H208" t="s">
        <v>101</v>
      </c>
      <c r="I208" s="52">
        <v>45628</v>
      </c>
      <c r="J208" t="s">
        <v>2457</v>
      </c>
      <c r="K208">
        <v>144</v>
      </c>
      <c r="L208" s="73">
        <v>88.316306995863002</v>
      </c>
      <c r="M208">
        <v>144</v>
      </c>
      <c r="N208">
        <v>1</v>
      </c>
      <c r="O208" s="73">
        <v>88.967196546345903</v>
      </c>
      <c r="P208">
        <v>144</v>
      </c>
      <c r="Q208">
        <v>1</v>
      </c>
      <c r="R208">
        <v>142</v>
      </c>
      <c r="S208">
        <v>0.98623897557820395</v>
      </c>
      <c r="T208">
        <v>32.927716016674303</v>
      </c>
      <c r="U208">
        <v>0.72650038892975299</v>
      </c>
      <c r="V208">
        <v>123</v>
      </c>
      <c r="W208">
        <v>0.12341178998400799</v>
      </c>
      <c r="X208">
        <v>28</v>
      </c>
      <c r="Y208">
        <v>144</v>
      </c>
      <c r="Z208">
        <v>1</v>
      </c>
      <c r="AA208">
        <v>56.652362290611897</v>
      </c>
      <c r="AB208">
        <v>134</v>
      </c>
      <c r="AC208">
        <v>0.97595125921548198</v>
      </c>
      <c r="AD208">
        <v>10</v>
      </c>
      <c r="AE208">
        <v>2.4048740784517901E-2</v>
      </c>
      <c r="AF208">
        <v>0</v>
      </c>
      <c r="AG208">
        <v>1.0407999999999999E-16</v>
      </c>
      <c r="AH208">
        <v>1.91991981181577E-3</v>
      </c>
      <c r="AI208">
        <v>9</v>
      </c>
      <c r="AJ208" s="73">
        <v>86.487608995453897</v>
      </c>
      <c r="AK208">
        <v>144</v>
      </c>
      <c r="AL208">
        <v>1</v>
      </c>
      <c r="AM208">
        <v>0</v>
      </c>
      <c r="AN208">
        <v>0</v>
      </c>
      <c r="AO208">
        <v>7.6928072584291204E-4</v>
      </c>
      <c r="AP208">
        <v>1</v>
      </c>
      <c r="AQ208">
        <v>144</v>
      </c>
      <c r="AR208">
        <v>1</v>
      </c>
      <c r="AS208">
        <v>0</v>
      </c>
      <c r="AT208">
        <v>0</v>
      </c>
      <c r="AU208">
        <v>0</v>
      </c>
      <c r="AV208">
        <v>0</v>
      </c>
      <c r="AW208">
        <v>144</v>
      </c>
      <c r="AX208">
        <v>1</v>
      </c>
      <c r="AY208" s="73">
        <v>85.083481367122999</v>
      </c>
      <c r="AZ208">
        <v>144</v>
      </c>
      <c r="BA208">
        <v>1</v>
      </c>
      <c r="BB208">
        <v>141</v>
      </c>
      <c r="BC208">
        <v>0.98366301395955102</v>
      </c>
      <c r="BD208">
        <v>2</v>
      </c>
      <c r="BE208">
        <v>1.55677053146054E-2</v>
      </c>
      <c r="BF208">
        <v>88.316306995863002</v>
      </c>
      <c r="BG208">
        <v>88.967196546345903</v>
      </c>
      <c r="BH208">
        <v>85.083481367122999</v>
      </c>
      <c r="BI208">
        <v>86.487608995453897</v>
      </c>
    </row>
    <row r="209" spans="1:61" x14ac:dyDescent="0.25">
      <c r="A209" s="10" t="str">
        <f>VLOOKUP(D209,'Index-Relations'!E:F,2,FALSE)</f>
        <v>ESG</v>
      </c>
      <c r="B209" t="s">
        <v>3450</v>
      </c>
      <c r="C209" s="53" t="s">
        <v>2762</v>
      </c>
      <c r="D209" s="59" t="s">
        <v>2977</v>
      </c>
      <c r="E209" s="59" t="s">
        <v>3661</v>
      </c>
      <c r="F209" t="s">
        <v>100</v>
      </c>
      <c r="G209" t="s">
        <v>99</v>
      </c>
      <c r="H209" t="s">
        <v>101</v>
      </c>
      <c r="I209" s="52">
        <v>45597</v>
      </c>
      <c r="J209" t="s">
        <v>2457</v>
      </c>
      <c r="K209">
        <v>144</v>
      </c>
      <c r="L209" s="73">
        <v>88.557528743793</v>
      </c>
      <c r="M209">
        <v>144</v>
      </c>
      <c r="N209">
        <v>1</v>
      </c>
      <c r="O209" s="73">
        <v>89.139553366819001</v>
      </c>
      <c r="P209">
        <v>144</v>
      </c>
      <c r="Q209">
        <v>1</v>
      </c>
      <c r="R209">
        <v>142</v>
      </c>
      <c r="S209">
        <v>0.98589920316557</v>
      </c>
      <c r="T209">
        <v>33.494431406492602</v>
      </c>
      <c r="U209">
        <v>0.72870168521797096</v>
      </c>
      <c r="V209">
        <v>122</v>
      </c>
      <c r="W209">
        <v>0.12160238777221601</v>
      </c>
      <c r="X209">
        <v>28</v>
      </c>
      <c r="Y209">
        <v>144</v>
      </c>
      <c r="Z209">
        <v>1</v>
      </c>
      <c r="AA209">
        <v>57.646477882649599</v>
      </c>
      <c r="AB209">
        <v>134</v>
      </c>
      <c r="AC209">
        <v>0.975886411343731</v>
      </c>
      <c r="AD209">
        <v>10</v>
      </c>
      <c r="AE209">
        <v>2.4113588656268201E-2</v>
      </c>
      <c r="AF209">
        <v>0</v>
      </c>
      <c r="AG209">
        <v>0</v>
      </c>
      <c r="AH209">
        <v>1.8922245024121599E-3</v>
      </c>
      <c r="AI209">
        <v>9</v>
      </c>
      <c r="AJ209" s="73">
        <v>86.673743132786996</v>
      </c>
      <c r="AK209">
        <v>144</v>
      </c>
      <c r="AL209">
        <v>1</v>
      </c>
      <c r="AM209">
        <v>0</v>
      </c>
      <c r="AN209">
        <v>0</v>
      </c>
      <c r="AO209">
        <v>7.8449590075203998E-4</v>
      </c>
      <c r="AP209">
        <v>1</v>
      </c>
      <c r="AQ209">
        <v>144</v>
      </c>
      <c r="AR209">
        <v>1</v>
      </c>
      <c r="AS209">
        <v>0</v>
      </c>
      <c r="AT209">
        <v>0</v>
      </c>
      <c r="AU209">
        <v>0</v>
      </c>
      <c r="AV209">
        <v>0</v>
      </c>
      <c r="AW209">
        <v>144</v>
      </c>
      <c r="AX209">
        <v>1</v>
      </c>
      <c r="AY209" s="73">
        <v>85.4307732116919</v>
      </c>
      <c r="AZ209">
        <v>144</v>
      </c>
      <c r="BA209">
        <v>1</v>
      </c>
      <c r="BB209">
        <v>141</v>
      </c>
      <c r="BC209">
        <v>0.98317777071120804</v>
      </c>
      <c r="BD209">
        <v>2</v>
      </c>
      <c r="BE209">
        <v>1.6037733388039599E-2</v>
      </c>
      <c r="BF209">
        <v>88.557528743793</v>
      </c>
      <c r="BG209">
        <v>89.139553366819001</v>
      </c>
      <c r="BH209">
        <v>85.4307732116919</v>
      </c>
      <c r="BI209">
        <v>86.673743132786996</v>
      </c>
    </row>
    <row r="210" spans="1:61" x14ac:dyDescent="0.25">
      <c r="A210" s="10" t="str">
        <f>VLOOKUP(D210,'Index-Relations'!E:F,2,FALSE)</f>
        <v>ESG</v>
      </c>
      <c r="B210" t="s">
        <v>3450</v>
      </c>
      <c r="C210" s="53" t="s">
        <v>2763</v>
      </c>
      <c r="D210" s="59" t="s">
        <v>2977</v>
      </c>
      <c r="E210" s="59" t="s">
        <v>3662</v>
      </c>
      <c r="F210" t="s">
        <v>100</v>
      </c>
      <c r="G210" t="s">
        <v>99</v>
      </c>
      <c r="H210" t="s">
        <v>101</v>
      </c>
      <c r="I210" s="52">
        <v>45566</v>
      </c>
      <c r="J210" t="s">
        <v>2457</v>
      </c>
      <c r="K210">
        <v>144</v>
      </c>
      <c r="L210" s="73">
        <v>88.683968260436899</v>
      </c>
      <c r="M210">
        <v>144</v>
      </c>
      <c r="N210">
        <v>1</v>
      </c>
      <c r="O210" s="73">
        <v>89.147394693117903</v>
      </c>
      <c r="P210">
        <v>144</v>
      </c>
      <c r="Q210">
        <v>1</v>
      </c>
      <c r="R210">
        <v>142</v>
      </c>
      <c r="S210">
        <v>0.98458987433221601</v>
      </c>
      <c r="T210">
        <v>33.806684114804</v>
      </c>
      <c r="U210">
        <v>0.73163317333631195</v>
      </c>
      <c r="V210">
        <v>122</v>
      </c>
      <c r="W210">
        <v>0.12389280767428799</v>
      </c>
      <c r="X210">
        <v>28</v>
      </c>
      <c r="Y210">
        <v>144</v>
      </c>
      <c r="Z210">
        <v>1</v>
      </c>
      <c r="AA210">
        <v>57.485394641401598</v>
      </c>
      <c r="AB210">
        <v>134</v>
      </c>
      <c r="AC210">
        <v>0.97558819232513605</v>
      </c>
      <c r="AD210">
        <v>10</v>
      </c>
      <c r="AE210">
        <v>2.4411807674863801E-2</v>
      </c>
      <c r="AF210">
        <v>0</v>
      </c>
      <c r="AG210">
        <v>0</v>
      </c>
      <c r="AH210">
        <v>2.1796125795485299E-3</v>
      </c>
      <c r="AI210">
        <v>9</v>
      </c>
      <c r="AJ210" s="73">
        <v>86.796879474068007</v>
      </c>
      <c r="AK210">
        <v>144</v>
      </c>
      <c r="AL210">
        <v>1</v>
      </c>
      <c r="AM210">
        <v>0</v>
      </c>
      <c r="AN210">
        <v>0</v>
      </c>
      <c r="AO210">
        <v>8.4082510588234197E-4</v>
      </c>
      <c r="AP210">
        <v>1</v>
      </c>
      <c r="AQ210">
        <v>144</v>
      </c>
      <c r="AR210">
        <v>1</v>
      </c>
      <c r="AS210">
        <v>0</v>
      </c>
      <c r="AT210">
        <v>0</v>
      </c>
      <c r="AU210">
        <v>0</v>
      </c>
      <c r="AV210">
        <v>0</v>
      </c>
      <c r="AW210">
        <v>144</v>
      </c>
      <c r="AX210">
        <v>1</v>
      </c>
      <c r="AY210" s="73">
        <v>85.629512766420007</v>
      </c>
      <c r="AZ210">
        <v>144</v>
      </c>
      <c r="BA210">
        <v>1</v>
      </c>
      <c r="BB210">
        <v>141</v>
      </c>
      <c r="BC210">
        <v>0.98185767847982397</v>
      </c>
      <c r="BD210">
        <v>2</v>
      </c>
      <c r="BE210">
        <v>1.7301496414293401E-2</v>
      </c>
      <c r="BF210">
        <v>88.683968260436899</v>
      </c>
      <c r="BG210">
        <v>89.147394693117903</v>
      </c>
      <c r="BH210">
        <v>85.629512766420007</v>
      </c>
      <c r="BI210">
        <v>86.796879474068007</v>
      </c>
    </row>
    <row r="211" spans="1:61" x14ac:dyDescent="0.25">
      <c r="A211" s="10" t="str">
        <f>VLOOKUP(D211,'Index-Relations'!E:F,2,FALSE)</f>
        <v>ESG</v>
      </c>
      <c r="B211" t="s">
        <v>3450</v>
      </c>
      <c r="C211" s="53" t="s">
        <v>2764</v>
      </c>
      <c r="D211" s="59" t="s">
        <v>2977</v>
      </c>
      <c r="E211" s="59" t="s">
        <v>3663</v>
      </c>
      <c r="F211" t="s">
        <v>100</v>
      </c>
      <c r="G211" t="s">
        <v>99</v>
      </c>
      <c r="H211" t="s">
        <v>101</v>
      </c>
      <c r="I211" s="52">
        <v>45537</v>
      </c>
      <c r="J211" t="s">
        <v>2457</v>
      </c>
      <c r="K211">
        <v>144</v>
      </c>
      <c r="L211" s="73">
        <v>88.751792134358993</v>
      </c>
      <c r="M211">
        <v>144</v>
      </c>
      <c r="N211">
        <v>1</v>
      </c>
      <c r="O211" s="73">
        <v>89.169597856500999</v>
      </c>
      <c r="P211">
        <v>144</v>
      </c>
      <c r="Q211">
        <v>1</v>
      </c>
      <c r="R211">
        <v>142</v>
      </c>
      <c r="S211">
        <v>0.98689394256525598</v>
      </c>
      <c r="T211">
        <v>33.509063345968599</v>
      </c>
      <c r="U211">
        <v>0.737111342113554</v>
      </c>
      <c r="V211">
        <v>122</v>
      </c>
      <c r="W211">
        <v>0.121549484660952</v>
      </c>
      <c r="X211">
        <v>28</v>
      </c>
      <c r="Y211">
        <v>144</v>
      </c>
      <c r="Z211">
        <v>1</v>
      </c>
      <c r="AA211">
        <v>59.873796167212603</v>
      </c>
      <c r="AB211">
        <v>136</v>
      </c>
      <c r="AC211">
        <v>0.97914885370312099</v>
      </c>
      <c r="AD211">
        <v>10</v>
      </c>
      <c r="AE211">
        <v>2.2460029982111301E-2</v>
      </c>
      <c r="AF211">
        <v>-2</v>
      </c>
      <c r="AG211">
        <v>0</v>
      </c>
      <c r="AH211">
        <v>1.7471157866998501E-3</v>
      </c>
      <c r="AI211">
        <v>8</v>
      </c>
      <c r="AJ211" s="73">
        <v>86.862564324466007</v>
      </c>
      <c r="AK211">
        <v>144</v>
      </c>
      <c r="AL211">
        <v>1</v>
      </c>
      <c r="AM211">
        <v>0</v>
      </c>
      <c r="AN211">
        <v>0</v>
      </c>
      <c r="AO211">
        <v>8.2864867560122695E-4</v>
      </c>
      <c r="AP211">
        <v>1</v>
      </c>
      <c r="AQ211">
        <v>144</v>
      </c>
      <c r="AR211">
        <v>1</v>
      </c>
      <c r="AS211">
        <v>0</v>
      </c>
      <c r="AT211">
        <v>0</v>
      </c>
      <c r="AU211">
        <v>0</v>
      </c>
      <c r="AV211">
        <v>0</v>
      </c>
      <c r="AW211">
        <v>144</v>
      </c>
      <c r="AX211">
        <v>1</v>
      </c>
      <c r="AY211" s="73">
        <v>85.836875678691996</v>
      </c>
      <c r="AZ211">
        <v>144</v>
      </c>
      <c r="BA211">
        <v>1</v>
      </c>
      <c r="BB211">
        <v>141</v>
      </c>
      <c r="BC211">
        <v>0.98375770619769498</v>
      </c>
      <c r="BD211">
        <v>2</v>
      </c>
      <c r="BE211">
        <v>1.54136451267035E-2</v>
      </c>
      <c r="BF211">
        <v>88.751792134358993</v>
      </c>
      <c r="BG211">
        <v>89.169597856500999</v>
      </c>
      <c r="BH211">
        <v>85.836875678691996</v>
      </c>
      <c r="BI211">
        <v>86.862564324466007</v>
      </c>
    </row>
    <row r="212" spans="1:61" x14ac:dyDescent="0.25">
      <c r="A212" s="10" t="str">
        <f>VLOOKUP(D212,'Index-Relations'!E:F,2,FALSE)</f>
        <v>ESG</v>
      </c>
      <c r="B212" t="s">
        <v>3450</v>
      </c>
      <c r="C212" s="53" t="s">
        <v>3350</v>
      </c>
      <c r="D212" s="59" t="s">
        <v>2977</v>
      </c>
      <c r="E212" s="59" t="s">
        <v>3664</v>
      </c>
      <c r="F212" t="s">
        <v>100</v>
      </c>
      <c r="G212" t="s">
        <v>99</v>
      </c>
      <c r="H212" t="s">
        <v>101</v>
      </c>
      <c r="I212" s="52">
        <v>45505</v>
      </c>
      <c r="J212" t="s">
        <v>2457</v>
      </c>
      <c r="K212">
        <v>144</v>
      </c>
      <c r="L212" s="73">
        <v>89.032567179390995</v>
      </c>
      <c r="M212">
        <v>144</v>
      </c>
      <c r="N212">
        <v>1</v>
      </c>
      <c r="O212" s="73">
        <v>89.234258879219993</v>
      </c>
      <c r="P212">
        <v>144</v>
      </c>
      <c r="Q212">
        <v>1</v>
      </c>
      <c r="R212">
        <v>142</v>
      </c>
      <c r="S212">
        <v>0.98639672794330602</v>
      </c>
      <c r="T212">
        <v>33.525195524852798</v>
      </c>
      <c r="U212">
        <v>0.72567335294975399</v>
      </c>
      <c r="V212">
        <v>122</v>
      </c>
      <c r="W212">
        <v>0.13068821598542399</v>
      </c>
      <c r="X212">
        <v>28</v>
      </c>
      <c r="Y212">
        <v>144</v>
      </c>
      <c r="Z212">
        <v>1</v>
      </c>
      <c r="AA212">
        <v>59.998715623635299</v>
      </c>
      <c r="AB212">
        <v>134</v>
      </c>
      <c r="AC212">
        <v>0.97969769596559897</v>
      </c>
      <c r="AD212">
        <v>10</v>
      </c>
      <c r="AE212">
        <v>2.0302304034400601E-2</v>
      </c>
      <c r="AF212">
        <v>0</v>
      </c>
      <c r="AG212">
        <v>0</v>
      </c>
      <c r="AH212">
        <v>2.2797823870207702E-3</v>
      </c>
      <c r="AI212">
        <v>8</v>
      </c>
      <c r="AJ212" s="73">
        <v>87.042628491537002</v>
      </c>
      <c r="AK212">
        <v>144</v>
      </c>
      <c r="AL212">
        <v>1</v>
      </c>
      <c r="AM212">
        <v>0</v>
      </c>
      <c r="AN212">
        <v>0</v>
      </c>
      <c r="AO212">
        <v>8.9291145550600296E-4</v>
      </c>
      <c r="AP212">
        <v>1</v>
      </c>
      <c r="AQ212">
        <v>144</v>
      </c>
      <c r="AR212">
        <v>0.999999999999999</v>
      </c>
      <c r="AS212">
        <v>0</v>
      </c>
      <c r="AT212">
        <v>0</v>
      </c>
      <c r="AU212">
        <v>0</v>
      </c>
      <c r="AV212">
        <v>0</v>
      </c>
      <c r="AW212">
        <v>144</v>
      </c>
      <c r="AX212">
        <v>1</v>
      </c>
      <c r="AY212" s="73">
        <v>86.326820743947906</v>
      </c>
      <c r="AZ212">
        <v>144</v>
      </c>
      <c r="BA212">
        <v>1</v>
      </c>
      <c r="BB212">
        <v>141</v>
      </c>
      <c r="BC212">
        <v>0.98324864481446606</v>
      </c>
      <c r="BD212">
        <v>2</v>
      </c>
      <c r="BE212">
        <v>1.5858443730027701E-2</v>
      </c>
      <c r="BF212">
        <v>89.032567179390995</v>
      </c>
      <c r="BG212">
        <v>89.234258879219993</v>
      </c>
      <c r="BH212">
        <v>86.326820743947906</v>
      </c>
      <c r="BI212">
        <v>87.042628491537002</v>
      </c>
    </row>
    <row r="213" spans="1:61" x14ac:dyDescent="0.25">
      <c r="A213" s="10" t="str">
        <f>VLOOKUP(D213,'Index-Relations'!E:F,2,FALSE)</f>
        <v>ESG</v>
      </c>
      <c r="B213" t="s">
        <v>3450</v>
      </c>
      <c r="C213" s="53" t="s">
        <v>2765</v>
      </c>
      <c r="D213" s="59" t="s">
        <v>2977</v>
      </c>
      <c r="E213" s="59" t="s">
        <v>3665</v>
      </c>
      <c r="F213" t="s">
        <v>100</v>
      </c>
      <c r="G213" t="s">
        <v>99</v>
      </c>
      <c r="H213" t="s">
        <v>101</v>
      </c>
      <c r="I213" s="52">
        <v>45474</v>
      </c>
      <c r="J213" t="s">
        <v>2457</v>
      </c>
      <c r="K213">
        <v>144</v>
      </c>
      <c r="L213" s="73">
        <v>89.212832690411005</v>
      </c>
      <c r="M213">
        <v>144</v>
      </c>
      <c r="N213">
        <v>1</v>
      </c>
      <c r="O213" s="73">
        <v>89.350051026924902</v>
      </c>
      <c r="P213">
        <v>144</v>
      </c>
      <c r="Q213">
        <v>1</v>
      </c>
      <c r="R213">
        <v>142</v>
      </c>
      <c r="S213">
        <v>0.98524186536857805</v>
      </c>
      <c r="T213">
        <v>33.748723246160701</v>
      </c>
      <c r="U213">
        <v>0.72335700367039601</v>
      </c>
      <c r="V213">
        <v>120</v>
      </c>
      <c r="W213">
        <v>0.127834776357098</v>
      </c>
      <c r="X213">
        <v>28</v>
      </c>
      <c r="Y213">
        <v>144</v>
      </c>
      <c r="Z213">
        <v>1</v>
      </c>
      <c r="AA213">
        <v>62.796305767101302</v>
      </c>
      <c r="AB213">
        <v>134</v>
      </c>
      <c r="AC213">
        <v>0.97952872169649796</v>
      </c>
      <c r="AD213">
        <v>10</v>
      </c>
      <c r="AE213">
        <v>2.0471278303501199E-2</v>
      </c>
      <c r="AF213">
        <v>0</v>
      </c>
      <c r="AG213">
        <v>1.0407999999999999E-16</v>
      </c>
      <c r="AH213">
        <v>2.3105972646152799E-3</v>
      </c>
      <c r="AI213">
        <v>8</v>
      </c>
      <c r="AJ213" s="73">
        <v>87.239095276453995</v>
      </c>
      <c r="AK213">
        <v>144</v>
      </c>
      <c r="AL213">
        <v>1</v>
      </c>
      <c r="AM213">
        <v>0</v>
      </c>
      <c r="AN213">
        <v>0</v>
      </c>
      <c r="AO213">
        <v>9.0670559386223397E-4</v>
      </c>
      <c r="AP213">
        <v>1</v>
      </c>
      <c r="AQ213">
        <v>144</v>
      </c>
      <c r="AR213">
        <v>1</v>
      </c>
      <c r="AS213">
        <v>0</v>
      </c>
      <c r="AT213">
        <v>0</v>
      </c>
      <c r="AU213">
        <v>0</v>
      </c>
      <c r="AV213">
        <v>0</v>
      </c>
      <c r="AW213">
        <v>144</v>
      </c>
      <c r="AX213">
        <v>0.999999999999999</v>
      </c>
      <c r="AY213" s="73">
        <v>86.595811053226001</v>
      </c>
      <c r="AZ213">
        <v>144</v>
      </c>
      <c r="BA213">
        <v>1</v>
      </c>
      <c r="BB213">
        <v>141</v>
      </c>
      <c r="BC213">
        <v>0.98230614207616895</v>
      </c>
      <c r="BD213">
        <v>2</v>
      </c>
      <c r="BE213">
        <v>1.67871523299685E-2</v>
      </c>
      <c r="BF213">
        <v>89.212832690411005</v>
      </c>
      <c r="BG213">
        <v>89.350051026924902</v>
      </c>
      <c r="BH213">
        <v>86.595811053226001</v>
      </c>
      <c r="BI213">
        <v>87.239095276453995</v>
      </c>
    </row>
    <row r="214" spans="1:61" x14ac:dyDescent="0.25">
      <c r="A214" s="10" t="str">
        <f>VLOOKUP(D214,'Index-Relations'!E:F,2,FALSE)</f>
        <v>ESG</v>
      </c>
      <c r="B214" t="s">
        <v>3450</v>
      </c>
      <c r="C214" s="53" t="s">
        <v>2766</v>
      </c>
      <c r="D214" s="59" t="s">
        <v>2977</v>
      </c>
      <c r="E214" s="59" t="s">
        <v>3666</v>
      </c>
      <c r="F214" t="s">
        <v>100</v>
      </c>
      <c r="G214" t="s">
        <v>99</v>
      </c>
      <c r="H214" t="s">
        <v>101</v>
      </c>
      <c r="I214" s="52">
        <v>45446</v>
      </c>
      <c r="J214" t="s">
        <v>2457</v>
      </c>
      <c r="K214">
        <v>143</v>
      </c>
      <c r="L214" s="73">
        <v>89.291628726716993</v>
      </c>
      <c r="M214">
        <v>143</v>
      </c>
      <c r="N214">
        <v>1</v>
      </c>
      <c r="O214" s="73">
        <v>89.359512574866997</v>
      </c>
      <c r="P214">
        <v>143</v>
      </c>
      <c r="Q214">
        <v>1</v>
      </c>
      <c r="R214">
        <v>141</v>
      </c>
      <c r="S214">
        <v>0.98376220220907096</v>
      </c>
      <c r="T214">
        <v>33.949785374171597</v>
      </c>
      <c r="U214">
        <v>0.72476932967864005</v>
      </c>
      <c r="V214">
        <v>119</v>
      </c>
      <c r="W214">
        <v>0.13142326995888001</v>
      </c>
      <c r="X214">
        <v>27</v>
      </c>
      <c r="Y214">
        <v>143</v>
      </c>
      <c r="Z214">
        <v>0.999999999999999</v>
      </c>
      <c r="AA214">
        <v>65.395943924967597</v>
      </c>
      <c r="AB214">
        <v>133</v>
      </c>
      <c r="AC214">
        <v>0.979254603534641</v>
      </c>
      <c r="AD214">
        <v>10</v>
      </c>
      <c r="AE214">
        <v>2.07453964653589E-2</v>
      </c>
      <c r="AF214">
        <v>0</v>
      </c>
      <c r="AG214">
        <v>0</v>
      </c>
      <c r="AH214">
        <v>2.3376554430839399E-3</v>
      </c>
      <c r="AI214">
        <v>8</v>
      </c>
      <c r="AJ214" s="73">
        <v>87.293750455364901</v>
      </c>
      <c r="AK214">
        <v>143</v>
      </c>
      <c r="AL214">
        <v>1</v>
      </c>
      <c r="AM214">
        <v>0</v>
      </c>
      <c r="AN214">
        <v>0</v>
      </c>
      <c r="AO214">
        <v>9.3192704156521799E-4</v>
      </c>
      <c r="AP214">
        <v>1</v>
      </c>
      <c r="AQ214">
        <v>143</v>
      </c>
      <c r="AR214">
        <v>1</v>
      </c>
      <c r="AS214">
        <v>0</v>
      </c>
      <c r="AT214">
        <v>0</v>
      </c>
      <c r="AU214">
        <v>0</v>
      </c>
      <c r="AV214">
        <v>0</v>
      </c>
      <c r="AW214">
        <v>143</v>
      </c>
      <c r="AX214">
        <v>1</v>
      </c>
      <c r="AY214" s="73">
        <v>86.711052660887006</v>
      </c>
      <c r="AZ214">
        <v>143</v>
      </c>
      <c r="BA214">
        <v>1</v>
      </c>
      <c r="BB214">
        <v>140</v>
      </c>
      <c r="BC214">
        <v>0.98099485681630305</v>
      </c>
      <c r="BD214">
        <v>2</v>
      </c>
      <c r="BE214">
        <v>1.8073216142131299E-2</v>
      </c>
      <c r="BF214">
        <v>89.291628726716993</v>
      </c>
      <c r="BG214">
        <v>89.359512574866997</v>
      </c>
      <c r="BH214">
        <v>86.711052660887006</v>
      </c>
      <c r="BI214">
        <v>87.293750455364901</v>
      </c>
    </row>
    <row r="215" spans="1:61" x14ac:dyDescent="0.25">
      <c r="A215" s="10" t="str">
        <f>VLOOKUP(D215,'Index-Relations'!E:F,2,FALSE)</f>
        <v>ESG</v>
      </c>
      <c r="B215" t="s">
        <v>3450</v>
      </c>
      <c r="C215" s="53" t="s">
        <v>2767</v>
      </c>
      <c r="D215" s="59" t="s">
        <v>2977</v>
      </c>
      <c r="E215" s="59" t="s">
        <v>3667</v>
      </c>
      <c r="F215" t="s">
        <v>100</v>
      </c>
      <c r="G215" t="s">
        <v>99</v>
      </c>
      <c r="H215" t="s">
        <v>101</v>
      </c>
      <c r="I215" s="52">
        <v>45413</v>
      </c>
      <c r="J215" t="s">
        <v>2457</v>
      </c>
      <c r="K215">
        <v>143</v>
      </c>
      <c r="L215" s="73">
        <v>89.463862407126996</v>
      </c>
      <c r="M215">
        <v>143</v>
      </c>
      <c r="N215">
        <v>1</v>
      </c>
      <c r="O215" s="73">
        <v>89.438081953993006</v>
      </c>
      <c r="P215">
        <v>143</v>
      </c>
      <c r="Q215">
        <v>1</v>
      </c>
      <c r="R215">
        <v>141</v>
      </c>
      <c r="S215">
        <v>0.98352286625779295</v>
      </c>
      <c r="T215">
        <v>34.359113866236598</v>
      </c>
      <c r="U215">
        <v>0.70495061850012897</v>
      </c>
      <c r="V215">
        <v>119</v>
      </c>
      <c r="W215">
        <v>0.121076778413799</v>
      </c>
      <c r="X215">
        <v>26</v>
      </c>
      <c r="Y215">
        <v>143</v>
      </c>
      <c r="Z215">
        <v>0.999999999999999</v>
      </c>
      <c r="AA215">
        <v>68.726384011256997</v>
      </c>
      <c r="AB215">
        <v>133</v>
      </c>
      <c r="AC215">
        <v>0.97945690339123903</v>
      </c>
      <c r="AD215">
        <v>10</v>
      </c>
      <c r="AE215">
        <v>2.0543096608760601E-2</v>
      </c>
      <c r="AF215">
        <v>0</v>
      </c>
      <c r="AG215">
        <v>1.1102E-16</v>
      </c>
      <c r="AH215">
        <v>2.1188235891222099E-3</v>
      </c>
      <c r="AI215">
        <v>8</v>
      </c>
      <c r="AJ215" s="73">
        <v>87.393959494648897</v>
      </c>
      <c r="AK215">
        <v>143</v>
      </c>
      <c r="AL215">
        <v>1</v>
      </c>
      <c r="AM215">
        <v>0</v>
      </c>
      <c r="AN215">
        <v>0</v>
      </c>
      <c r="AO215">
        <v>1.01482140920119E-3</v>
      </c>
      <c r="AP215">
        <v>1</v>
      </c>
      <c r="AQ215">
        <v>143</v>
      </c>
      <c r="AR215">
        <v>0.999999999999999</v>
      </c>
      <c r="AS215">
        <v>0</v>
      </c>
      <c r="AT215">
        <v>0</v>
      </c>
      <c r="AU215">
        <v>0</v>
      </c>
      <c r="AV215">
        <v>0</v>
      </c>
      <c r="AW215">
        <v>143</v>
      </c>
      <c r="AX215">
        <v>0.999999999999999</v>
      </c>
      <c r="AY215" s="73">
        <v>87.005657884076996</v>
      </c>
      <c r="AZ215">
        <v>143</v>
      </c>
      <c r="BA215">
        <v>1</v>
      </c>
      <c r="BB215">
        <v>138</v>
      </c>
      <c r="BC215">
        <v>0.976656343347861</v>
      </c>
      <c r="BD215">
        <v>4</v>
      </c>
      <c r="BE215">
        <v>2.2328835242937699E-2</v>
      </c>
      <c r="BF215">
        <v>89.463862407126996</v>
      </c>
      <c r="BG215">
        <v>89.438081953993006</v>
      </c>
      <c r="BH215">
        <v>87.005657884076996</v>
      </c>
      <c r="BI215">
        <v>87.393959494648897</v>
      </c>
    </row>
    <row r="216" spans="1:61" x14ac:dyDescent="0.25">
      <c r="A216" s="10" t="str">
        <f>VLOOKUP(D216,'Index-Relations'!E:F,2,FALSE)</f>
        <v>ESG</v>
      </c>
      <c r="B216" t="s">
        <v>3450</v>
      </c>
      <c r="C216" s="53" t="s">
        <v>2768</v>
      </c>
      <c r="D216" s="59" t="s">
        <v>2977</v>
      </c>
      <c r="E216" s="59" t="s">
        <v>3668</v>
      </c>
      <c r="F216" t="s">
        <v>100</v>
      </c>
      <c r="G216" t="s">
        <v>99</v>
      </c>
      <c r="H216" t="s">
        <v>101</v>
      </c>
      <c r="I216" s="52">
        <v>45383</v>
      </c>
      <c r="J216" t="s">
        <v>2457</v>
      </c>
      <c r="K216">
        <v>143</v>
      </c>
      <c r="L216">
        <v>91.644263421718193</v>
      </c>
      <c r="M216">
        <v>143</v>
      </c>
      <c r="N216">
        <v>1</v>
      </c>
      <c r="O216">
        <v>91.174796484039902</v>
      </c>
      <c r="P216">
        <v>143</v>
      </c>
      <c r="Q216">
        <v>1</v>
      </c>
      <c r="R216">
        <v>141</v>
      </c>
      <c r="S216">
        <v>0.985084448696673</v>
      </c>
      <c r="T216">
        <v>34.179447337416903</v>
      </c>
      <c r="U216">
        <v>0.70652445932723196</v>
      </c>
      <c r="V216">
        <v>119</v>
      </c>
      <c r="W216">
        <v>0.120574056498344</v>
      </c>
      <c r="X216">
        <v>26</v>
      </c>
      <c r="Y216">
        <v>143</v>
      </c>
      <c r="Z216">
        <v>0.999999999999999</v>
      </c>
      <c r="AA216">
        <v>67.227631378502593</v>
      </c>
      <c r="AB216">
        <v>133</v>
      </c>
      <c r="AC216">
        <v>0.97928022336036302</v>
      </c>
      <c r="AD216">
        <v>10</v>
      </c>
      <c r="AE216">
        <v>2.0719776639635899E-2</v>
      </c>
      <c r="AF216">
        <v>0</v>
      </c>
      <c r="AG216">
        <v>5.7592999999999997E-16</v>
      </c>
      <c r="AH216">
        <v>2.0996742214491201E-3</v>
      </c>
      <c r="AI216">
        <v>8</v>
      </c>
      <c r="AJ216">
        <v>89.883555852630096</v>
      </c>
      <c r="AK216">
        <v>143</v>
      </c>
      <c r="AL216">
        <v>1</v>
      </c>
      <c r="AM216">
        <v>0</v>
      </c>
      <c r="AN216">
        <v>0</v>
      </c>
      <c r="AO216">
        <v>1.07223679506525E-3</v>
      </c>
      <c r="AP216">
        <v>1</v>
      </c>
      <c r="AQ216">
        <v>143</v>
      </c>
      <c r="AR216">
        <v>0.999999999999999</v>
      </c>
      <c r="AS216">
        <v>0</v>
      </c>
      <c r="AT216">
        <v>0</v>
      </c>
      <c r="AU216">
        <v>0</v>
      </c>
      <c r="AV216">
        <v>0</v>
      </c>
      <c r="AW216">
        <v>143</v>
      </c>
      <c r="AX216">
        <v>1</v>
      </c>
      <c r="AY216">
        <v>90.315177336496305</v>
      </c>
      <c r="AZ216">
        <v>143</v>
      </c>
      <c r="BA216">
        <v>1</v>
      </c>
      <c r="BB216">
        <v>138</v>
      </c>
      <c r="BC216">
        <v>0.97797187426469201</v>
      </c>
      <c r="BD216">
        <v>4</v>
      </c>
      <c r="BE216">
        <v>2.0955888940242699E-2</v>
      </c>
      <c r="BF216">
        <v>89.643978940706006</v>
      </c>
      <c r="BG216">
        <v>89.454461228535905</v>
      </c>
      <c r="BH216">
        <v>87.365190661920906</v>
      </c>
      <c r="BI216">
        <v>87.405112458004893</v>
      </c>
    </row>
    <row r="217" spans="1:61" x14ac:dyDescent="0.25">
      <c r="A217" s="10" t="str">
        <f>VLOOKUP(D217,'Index-Relations'!E:F,2,FALSE)</f>
        <v>ESG</v>
      </c>
      <c r="B217" t="s">
        <v>3450</v>
      </c>
      <c r="C217" s="53" t="s">
        <v>2769</v>
      </c>
      <c r="D217" s="59" t="s">
        <v>2977</v>
      </c>
      <c r="E217" s="59" t="s">
        <v>3669</v>
      </c>
      <c r="F217" t="s">
        <v>100</v>
      </c>
      <c r="G217" t="s">
        <v>99</v>
      </c>
      <c r="H217" t="s">
        <v>101</v>
      </c>
      <c r="I217" s="52">
        <v>45352</v>
      </c>
      <c r="J217" t="s">
        <v>2457</v>
      </c>
      <c r="K217">
        <v>143</v>
      </c>
      <c r="L217">
        <v>91.885483902330506</v>
      </c>
      <c r="M217">
        <v>143</v>
      </c>
      <c r="N217">
        <v>1</v>
      </c>
      <c r="O217">
        <v>91.245682466950598</v>
      </c>
      <c r="P217">
        <v>143</v>
      </c>
      <c r="Q217">
        <v>1</v>
      </c>
      <c r="R217">
        <v>141</v>
      </c>
      <c r="S217">
        <v>0.98447528938359596</v>
      </c>
      <c r="T217">
        <v>34.215930979794301</v>
      </c>
      <c r="U217">
        <v>0.69978933423344603</v>
      </c>
      <c r="V217">
        <v>116</v>
      </c>
      <c r="W217">
        <v>7.8138886710971897E-2</v>
      </c>
      <c r="X217">
        <v>21</v>
      </c>
      <c r="Y217">
        <v>143</v>
      </c>
      <c r="Z217">
        <v>1</v>
      </c>
      <c r="AA217">
        <v>79.053576788807902</v>
      </c>
      <c r="AB217">
        <v>133</v>
      </c>
      <c r="AC217">
        <v>0.97882532268609501</v>
      </c>
      <c r="AD217">
        <v>10</v>
      </c>
      <c r="AE217">
        <v>2.1174677313904499E-2</v>
      </c>
      <c r="AF217">
        <v>0</v>
      </c>
      <c r="AG217">
        <v>1.0409999999999999E-17</v>
      </c>
      <c r="AH217">
        <v>1.41138039320325E-3</v>
      </c>
      <c r="AI217">
        <v>4</v>
      </c>
      <c r="AJ217">
        <v>90.130781603681996</v>
      </c>
      <c r="AK217">
        <v>143</v>
      </c>
      <c r="AL217">
        <v>1</v>
      </c>
      <c r="AM217">
        <v>0</v>
      </c>
      <c r="AN217">
        <v>0</v>
      </c>
      <c r="AO217">
        <v>1.0820664745121E-3</v>
      </c>
      <c r="AP217">
        <v>1</v>
      </c>
      <c r="AQ217">
        <v>143</v>
      </c>
      <c r="AR217">
        <v>0.999999999999999</v>
      </c>
      <c r="AS217">
        <v>0</v>
      </c>
      <c r="AT217">
        <v>0</v>
      </c>
      <c r="AU217">
        <v>0</v>
      </c>
      <c r="AV217">
        <v>0</v>
      </c>
      <c r="AW217">
        <v>143</v>
      </c>
      <c r="AX217">
        <v>1</v>
      </c>
      <c r="AY217">
        <v>90.646018602205999</v>
      </c>
      <c r="AZ217">
        <v>143</v>
      </c>
      <c r="BA217">
        <v>1</v>
      </c>
      <c r="BB217">
        <v>138</v>
      </c>
      <c r="BC217">
        <v>0.97685910229278405</v>
      </c>
      <c r="BD217">
        <v>4</v>
      </c>
      <c r="BE217">
        <v>2.2058831232703101E-2</v>
      </c>
      <c r="BF217">
        <v>89.875703654847996</v>
      </c>
      <c r="BG217">
        <v>89.530340543706998</v>
      </c>
      <c r="BH217">
        <v>87.724156087167003</v>
      </c>
      <c r="BI217">
        <v>87.625077186403004</v>
      </c>
    </row>
    <row r="218" spans="1:61" x14ac:dyDescent="0.25">
      <c r="A218" s="10" t="str">
        <f>VLOOKUP(D218,'Index-Relations'!E:F,2,FALSE)</f>
        <v>ESG</v>
      </c>
      <c r="B218" t="s">
        <v>3450</v>
      </c>
      <c r="C218" s="53" t="s">
        <v>2770</v>
      </c>
      <c r="D218" s="59" t="s">
        <v>2977</v>
      </c>
      <c r="E218" s="59" t="s">
        <v>3670</v>
      </c>
      <c r="F218" t="s">
        <v>100</v>
      </c>
      <c r="G218" t="s">
        <v>99</v>
      </c>
      <c r="H218" t="s">
        <v>101</v>
      </c>
      <c r="I218" s="52">
        <v>45323</v>
      </c>
      <c r="J218" t="s">
        <v>2457</v>
      </c>
      <c r="K218">
        <v>143</v>
      </c>
      <c r="L218">
        <v>91.940355524810798</v>
      </c>
      <c r="M218">
        <v>143</v>
      </c>
      <c r="N218">
        <v>1</v>
      </c>
      <c r="O218">
        <v>91.258095687281497</v>
      </c>
      <c r="P218">
        <v>143</v>
      </c>
      <c r="Q218">
        <v>1</v>
      </c>
      <c r="R218">
        <v>141</v>
      </c>
      <c r="S218">
        <v>0.98276857696490105</v>
      </c>
      <c r="T218">
        <v>34.466129135961097</v>
      </c>
      <c r="U218">
        <v>0.68287446356679005</v>
      </c>
      <c r="V218">
        <v>116</v>
      </c>
      <c r="W218">
        <v>8.3962409129150206E-2</v>
      </c>
      <c r="X218">
        <v>21</v>
      </c>
      <c r="Y218">
        <v>143</v>
      </c>
      <c r="Z218">
        <v>0.999999999999999</v>
      </c>
      <c r="AA218">
        <v>67.166565138531993</v>
      </c>
      <c r="AB218">
        <v>133</v>
      </c>
      <c r="AC218">
        <v>0.97893292158422796</v>
      </c>
      <c r="AD218">
        <v>10</v>
      </c>
      <c r="AE218">
        <v>2.1067078415771202E-2</v>
      </c>
      <c r="AF218">
        <v>0</v>
      </c>
      <c r="AG218">
        <v>1.9429E-16</v>
      </c>
      <c r="AH218">
        <v>1.50219573729869E-3</v>
      </c>
      <c r="AI218">
        <v>4</v>
      </c>
      <c r="AJ218">
        <v>90.301983161296604</v>
      </c>
      <c r="AK218">
        <v>143</v>
      </c>
      <c r="AL218">
        <v>1</v>
      </c>
      <c r="AM218">
        <v>0</v>
      </c>
      <c r="AN218">
        <v>0</v>
      </c>
      <c r="AO218">
        <v>1.0004221990593701E-3</v>
      </c>
      <c r="AP218">
        <v>1</v>
      </c>
      <c r="AQ218">
        <v>143</v>
      </c>
      <c r="AR218">
        <v>1</v>
      </c>
      <c r="AS218">
        <v>0</v>
      </c>
      <c r="AT218">
        <v>0</v>
      </c>
      <c r="AU218">
        <v>0</v>
      </c>
      <c r="AV218">
        <v>0</v>
      </c>
      <c r="AW218">
        <v>143</v>
      </c>
      <c r="AX218">
        <v>0.999999999999999</v>
      </c>
      <c r="AY218">
        <v>90.652243104186198</v>
      </c>
      <c r="AZ218">
        <v>143</v>
      </c>
      <c r="BA218">
        <v>1</v>
      </c>
      <c r="BB218">
        <v>138</v>
      </c>
      <c r="BC218">
        <v>0.97542021798871203</v>
      </c>
      <c r="BD218">
        <v>4</v>
      </c>
      <c r="BE218">
        <v>2.3579359812228001E-2</v>
      </c>
      <c r="BF218">
        <v>89.886910969151003</v>
      </c>
      <c r="BG218">
        <v>89.545929194611901</v>
      </c>
      <c r="BH218">
        <v>87.668939504387893</v>
      </c>
      <c r="BI218">
        <v>87.767189758851998</v>
      </c>
    </row>
    <row r="219" spans="1:61" x14ac:dyDescent="0.25">
      <c r="A219" s="10" t="str">
        <f>VLOOKUP(D219,'Index-Relations'!E:F,2,FALSE)</f>
        <v>ESG</v>
      </c>
      <c r="B219" t="s">
        <v>3450</v>
      </c>
      <c r="C219" s="53" t="s">
        <v>2760</v>
      </c>
      <c r="D219" s="59" t="s">
        <v>2978</v>
      </c>
      <c r="E219" s="59" t="s">
        <v>3671</v>
      </c>
      <c r="F219" t="s">
        <v>103</v>
      </c>
      <c r="G219" t="s">
        <v>102</v>
      </c>
      <c r="H219" t="s">
        <v>104</v>
      </c>
      <c r="I219" s="52">
        <v>45659</v>
      </c>
      <c r="J219" t="s">
        <v>2457</v>
      </c>
      <c r="K219">
        <v>148</v>
      </c>
      <c r="L219" s="73">
        <v>88.572451788724905</v>
      </c>
      <c r="M219">
        <v>148</v>
      </c>
      <c r="N219">
        <v>1</v>
      </c>
      <c r="O219" s="73">
        <v>89.762989100636005</v>
      </c>
      <c r="P219">
        <v>148</v>
      </c>
      <c r="Q219">
        <v>1</v>
      </c>
      <c r="R219">
        <v>145</v>
      </c>
      <c r="S219">
        <v>0.97872324545788902</v>
      </c>
      <c r="T219">
        <v>33.711402336120898</v>
      </c>
      <c r="U219">
        <v>0.73196939655196902</v>
      </c>
      <c r="V219">
        <v>130</v>
      </c>
      <c r="W219">
        <v>0.13305064614649001</v>
      </c>
      <c r="X219">
        <v>29</v>
      </c>
      <c r="Y219">
        <v>148</v>
      </c>
      <c r="Z219">
        <v>1</v>
      </c>
      <c r="AA219">
        <v>71.716953561815203</v>
      </c>
      <c r="AB219">
        <v>135</v>
      </c>
      <c r="AC219">
        <v>0.95895468584083399</v>
      </c>
      <c r="AD219">
        <v>13</v>
      </c>
      <c r="AE219">
        <v>4.1045314159165402E-2</v>
      </c>
      <c r="AF219">
        <v>0</v>
      </c>
      <c r="AG219">
        <v>2.4979999999999999E-16</v>
      </c>
      <c r="AH219">
        <v>3.1252025913575598E-3</v>
      </c>
      <c r="AI219">
        <v>11</v>
      </c>
      <c r="AJ219" s="73">
        <v>86.911019575235002</v>
      </c>
      <c r="AK219">
        <v>148</v>
      </c>
      <c r="AL219">
        <v>1</v>
      </c>
      <c r="AM219">
        <v>0</v>
      </c>
      <c r="AN219">
        <v>0</v>
      </c>
      <c r="AO219">
        <v>8.4905671648113901E-4</v>
      </c>
      <c r="AP219">
        <v>1</v>
      </c>
      <c r="AQ219">
        <v>148</v>
      </c>
      <c r="AR219">
        <v>1</v>
      </c>
      <c r="AS219">
        <v>0</v>
      </c>
      <c r="AT219">
        <v>0</v>
      </c>
      <c r="AU219">
        <v>0</v>
      </c>
      <c r="AV219">
        <v>0</v>
      </c>
      <c r="AW219">
        <v>148</v>
      </c>
      <c r="AX219">
        <v>1</v>
      </c>
      <c r="AY219" s="73">
        <v>84.824456703457997</v>
      </c>
      <c r="AZ219">
        <v>148</v>
      </c>
      <c r="BA219">
        <v>1</v>
      </c>
      <c r="BB219">
        <v>145</v>
      </c>
      <c r="BC219">
        <v>0.98110178015465499</v>
      </c>
      <c r="BD219">
        <v>2</v>
      </c>
      <c r="BE219">
        <v>1.8049163128863201E-2</v>
      </c>
      <c r="BF219">
        <v>88.572451788724905</v>
      </c>
      <c r="BG219">
        <v>89.762989100636005</v>
      </c>
      <c r="BH219">
        <v>84.824456703457997</v>
      </c>
      <c r="BI219">
        <v>86.911019575235002</v>
      </c>
    </row>
    <row r="220" spans="1:61" x14ac:dyDescent="0.25">
      <c r="A220" s="10" t="str">
        <f>VLOOKUP(D220,'Index-Relations'!E:F,2,FALSE)</f>
        <v>ESG</v>
      </c>
      <c r="B220" t="s">
        <v>3450</v>
      </c>
      <c r="C220" s="53" t="s">
        <v>2761</v>
      </c>
      <c r="D220" s="59" t="s">
        <v>2978</v>
      </c>
      <c r="E220" s="59" t="s">
        <v>3672</v>
      </c>
      <c r="F220" t="s">
        <v>103</v>
      </c>
      <c r="G220" t="s">
        <v>102</v>
      </c>
      <c r="H220" t="s">
        <v>104</v>
      </c>
      <c r="I220" s="52">
        <v>45628</v>
      </c>
      <c r="J220" t="s">
        <v>2457</v>
      </c>
      <c r="K220">
        <v>142</v>
      </c>
      <c r="L220" s="73">
        <v>88.344178910426905</v>
      </c>
      <c r="M220">
        <v>142</v>
      </c>
      <c r="N220">
        <v>1</v>
      </c>
      <c r="O220" s="73">
        <v>89.057903567781906</v>
      </c>
      <c r="P220">
        <v>142</v>
      </c>
      <c r="Q220">
        <v>1</v>
      </c>
      <c r="R220">
        <v>140</v>
      </c>
      <c r="S220">
        <v>0.98601797985436501</v>
      </c>
      <c r="T220">
        <v>33.134863087055201</v>
      </c>
      <c r="U220">
        <v>0.73606213443370705</v>
      </c>
      <c r="V220">
        <v>121</v>
      </c>
      <c r="W220">
        <v>0.12569601857240401</v>
      </c>
      <c r="X220">
        <v>28</v>
      </c>
      <c r="Y220">
        <v>142</v>
      </c>
      <c r="Z220">
        <v>1</v>
      </c>
      <c r="AA220">
        <v>57.1375401844086</v>
      </c>
      <c r="AB220">
        <v>132</v>
      </c>
      <c r="AC220">
        <v>0.97556504749794004</v>
      </c>
      <c r="AD220">
        <v>10</v>
      </c>
      <c r="AE220">
        <v>2.44349525020593E-2</v>
      </c>
      <c r="AF220">
        <v>0</v>
      </c>
      <c r="AG220">
        <v>1.1796E-16</v>
      </c>
      <c r="AH220">
        <v>1.9554556039969402E-3</v>
      </c>
      <c r="AI220">
        <v>9</v>
      </c>
      <c r="AJ220" s="73">
        <v>86.619603757071999</v>
      </c>
      <c r="AK220">
        <v>142</v>
      </c>
      <c r="AL220">
        <v>1</v>
      </c>
      <c r="AM220">
        <v>0</v>
      </c>
      <c r="AN220">
        <v>0</v>
      </c>
      <c r="AO220">
        <v>7.8163502052559395E-4</v>
      </c>
      <c r="AP220">
        <v>1</v>
      </c>
      <c r="AQ220">
        <v>142</v>
      </c>
      <c r="AR220">
        <v>0.999999999999999</v>
      </c>
      <c r="AS220">
        <v>0</v>
      </c>
      <c r="AT220">
        <v>0</v>
      </c>
      <c r="AU220">
        <v>0</v>
      </c>
      <c r="AV220">
        <v>0</v>
      </c>
      <c r="AW220">
        <v>142</v>
      </c>
      <c r="AX220">
        <v>0.999999999999999</v>
      </c>
      <c r="AY220" s="73">
        <v>84.973298456311895</v>
      </c>
      <c r="AZ220">
        <v>142</v>
      </c>
      <c r="BA220">
        <v>1</v>
      </c>
      <c r="BB220">
        <v>139</v>
      </c>
      <c r="BC220">
        <v>0.98340064947674199</v>
      </c>
      <c r="BD220">
        <v>2</v>
      </c>
      <c r="BE220">
        <v>1.5817715502731498E-2</v>
      </c>
      <c r="BF220">
        <v>88.344178910426905</v>
      </c>
      <c r="BG220">
        <v>89.057903567781906</v>
      </c>
      <c r="BH220">
        <v>84.973298456311895</v>
      </c>
      <c r="BI220">
        <v>86.619603757071999</v>
      </c>
    </row>
    <row r="221" spans="1:61" x14ac:dyDescent="0.25">
      <c r="A221" s="10" t="str">
        <f>VLOOKUP(D221,'Index-Relations'!E:F,2,FALSE)</f>
        <v>ESG</v>
      </c>
      <c r="B221" t="s">
        <v>3450</v>
      </c>
      <c r="C221" s="53" t="s">
        <v>2762</v>
      </c>
      <c r="D221" s="59" t="s">
        <v>2978</v>
      </c>
      <c r="E221" s="59" t="s">
        <v>3673</v>
      </c>
      <c r="F221" t="s">
        <v>103</v>
      </c>
      <c r="G221" t="s">
        <v>102</v>
      </c>
      <c r="H221" t="s">
        <v>104</v>
      </c>
      <c r="I221" s="52">
        <v>45597</v>
      </c>
      <c r="J221" t="s">
        <v>2457</v>
      </c>
      <c r="K221">
        <v>142</v>
      </c>
      <c r="L221" s="73">
        <v>88.588935499699005</v>
      </c>
      <c r="M221">
        <v>142</v>
      </c>
      <c r="N221">
        <v>1</v>
      </c>
      <c r="O221" s="73">
        <v>89.230084343824998</v>
      </c>
      <c r="P221">
        <v>142</v>
      </c>
      <c r="Q221">
        <v>1</v>
      </c>
      <c r="R221">
        <v>140</v>
      </c>
      <c r="S221">
        <v>0.98568297140780003</v>
      </c>
      <c r="T221">
        <v>33.700935070450598</v>
      </c>
      <c r="U221">
        <v>0.73796703316592704</v>
      </c>
      <c r="V221">
        <v>120</v>
      </c>
      <c r="W221">
        <v>0.123774996743288</v>
      </c>
      <c r="X221">
        <v>28</v>
      </c>
      <c r="Y221">
        <v>142</v>
      </c>
      <c r="Z221">
        <v>1</v>
      </c>
      <c r="AA221">
        <v>58.194203904797398</v>
      </c>
      <c r="AB221">
        <v>132</v>
      </c>
      <c r="AC221">
        <v>0.97551663623651497</v>
      </c>
      <c r="AD221">
        <v>10</v>
      </c>
      <c r="AE221">
        <v>2.44833637634846E-2</v>
      </c>
      <c r="AF221">
        <v>0</v>
      </c>
      <c r="AG221">
        <v>0</v>
      </c>
      <c r="AH221">
        <v>1.9260319300830899E-3</v>
      </c>
      <c r="AI221">
        <v>9</v>
      </c>
      <c r="AJ221" s="73">
        <v>86.804025512449002</v>
      </c>
      <c r="AK221">
        <v>142</v>
      </c>
      <c r="AL221">
        <v>1</v>
      </c>
      <c r="AM221">
        <v>0</v>
      </c>
      <c r="AN221">
        <v>0</v>
      </c>
      <c r="AO221">
        <v>7.9652592498221503E-4</v>
      </c>
      <c r="AP221">
        <v>1</v>
      </c>
      <c r="AQ221">
        <v>142</v>
      </c>
      <c r="AR221">
        <v>1</v>
      </c>
      <c r="AS221">
        <v>0</v>
      </c>
      <c r="AT221">
        <v>0</v>
      </c>
      <c r="AU221">
        <v>0</v>
      </c>
      <c r="AV221">
        <v>0</v>
      </c>
      <c r="AW221">
        <v>142</v>
      </c>
      <c r="AX221">
        <v>0.999999999999999</v>
      </c>
      <c r="AY221" s="73">
        <v>85.331533101854902</v>
      </c>
      <c r="AZ221">
        <v>142</v>
      </c>
      <c r="BA221">
        <v>1</v>
      </c>
      <c r="BB221">
        <v>139</v>
      </c>
      <c r="BC221">
        <v>0.98291980655135003</v>
      </c>
      <c r="BD221">
        <v>2</v>
      </c>
      <c r="BE221">
        <v>1.6283667523667601E-2</v>
      </c>
      <c r="BF221">
        <v>88.588935499699005</v>
      </c>
      <c r="BG221">
        <v>89.230084343824998</v>
      </c>
      <c r="BH221">
        <v>85.331533101854902</v>
      </c>
      <c r="BI221">
        <v>86.804025512449002</v>
      </c>
    </row>
    <row r="222" spans="1:61" x14ac:dyDescent="0.25">
      <c r="A222" s="10" t="str">
        <f>VLOOKUP(D222,'Index-Relations'!E:F,2,FALSE)</f>
        <v>ESG</v>
      </c>
      <c r="B222" t="s">
        <v>3450</v>
      </c>
      <c r="C222" s="53" t="s">
        <v>2763</v>
      </c>
      <c r="D222" s="59" t="s">
        <v>2978</v>
      </c>
      <c r="E222" s="59" t="s">
        <v>3674</v>
      </c>
      <c r="F222" t="s">
        <v>103</v>
      </c>
      <c r="G222" t="s">
        <v>102</v>
      </c>
      <c r="H222" t="s">
        <v>104</v>
      </c>
      <c r="I222" s="52">
        <v>45566</v>
      </c>
      <c r="J222" t="s">
        <v>2457</v>
      </c>
      <c r="K222">
        <v>142</v>
      </c>
      <c r="L222" s="73">
        <v>88.716643187231995</v>
      </c>
      <c r="M222">
        <v>142</v>
      </c>
      <c r="N222">
        <v>1</v>
      </c>
      <c r="O222" s="73">
        <v>89.237717795849903</v>
      </c>
      <c r="P222">
        <v>142</v>
      </c>
      <c r="Q222">
        <v>1</v>
      </c>
      <c r="R222">
        <v>140</v>
      </c>
      <c r="S222">
        <v>0.98435254286904805</v>
      </c>
      <c r="T222">
        <v>34.019065165548099</v>
      </c>
      <c r="U222">
        <v>0.74098067015965896</v>
      </c>
      <c r="V222">
        <v>120</v>
      </c>
      <c r="W222">
        <v>0.12611455119578899</v>
      </c>
      <c r="X222">
        <v>28</v>
      </c>
      <c r="Y222">
        <v>142</v>
      </c>
      <c r="Z222">
        <v>0.999999999999999</v>
      </c>
      <c r="AA222">
        <v>58.0429408683585</v>
      </c>
      <c r="AB222">
        <v>132</v>
      </c>
      <c r="AC222">
        <v>0.97521222588859002</v>
      </c>
      <c r="AD222">
        <v>10</v>
      </c>
      <c r="AE222">
        <v>2.47877741114098E-2</v>
      </c>
      <c r="AF222">
        <v>0</v>
      </c>
      <c r="AG222">
        <v>1.4918999999999999E-16</v>
      </c>
      <c r="AH222">
        <v>2.2186991110340901E-3</v>
      </c>
      <c r="AI222">
        <v>9</v>
      </c>
      <c r="AJ222" s="73">
        <v>86.929166179455905</v>
      </c>
      <c r="AK222">
        <v>142</v>
      </c>
      <c r="AL222">
        <v>1</v>
      </c>
      <c r="AM222">
        <v>0</v>
      </c>
      <c r="AN222">
        <v>0</v>
      </c>
      <c r="AO222">
        <v>8.5377465976329105E-4</v>
      </c>
      <c r="AP222">
        <v>1</v>
      </c>
      <c r="AQ222">
        <v>142</v>
      </c>
      <c r="AR222">
        <v>1</v>
      </c>
      <c r="AS222">
        <v>0</v>
      </c>
      <c r="AT222">
        <v>0</v>
      </c>
      <c r="AU222">
        <v>0</v>
      </c>
      <c r="AV222">
        <v>0</v>
      </c>
      <c r="AW222">
        <v>142</v>
      </c>
      <c r="AX222">
        <v>0.999999999999999</v>
      </c>
      <c r="AY222" s="73">
        <v>85.531851022803906</v>
      </c>
      <c r="AZ222">
        <v>142</v>
      </c>
      <c r="BA222">
        <v>1</v>
      </c>
      <c r="BB222">
        <v>139</v>
      </c>
      <c r="BC222">
        <v>0.98157826844745499</v>
      </c>
      <c r="BD222">
        <v>2</v>
      </c>
      <c r="BE222">
        <v>1.7567956892781199E-2</v>
      </c>
      <c r="BF222">
        <v>88.716643187231995</v>
      </c>
      <c r="BG222">
        <v>89.237717795849903</v>
      </c>
      <c r="BH222">
        <v>85.531851022803906</v>
      </c>
      <c r="BI222">
        <v>86.929166179455905</v>
      </c>
    </row>
    <row r="223" spans="1:61" x14ac:dyDescent="0.25">
      <c r="A223" s="10" t="str">
        <f>VLOOKUP(D223,'Index-Relations'!E:F,2,FALSE)</f>
        <v>ESG</v>
      </c>
      <c r="B223" t="s">
        <v>3450</v>
      </c>
      <c r="C223" s="53" t="s">
        <v>2764</v>
      </c>
      <c r="D223" s="59" t="s">
        <v>2978</v>
      </c>
      <c r="E223" s="59" t="s">
        <v>3675</v>
      </c>
      <c r="F223" t="s">
        <v>103</v>
      </c>
      <c r="G223" t="s">
        <v>102</v>
      </c>
      <c r="H223" t="s">
        <v>104</v>
      </c>
      <c r="I223" s="52">
        <v>45537</v>
      </c>
      <c r="J223" t="s">
        <v>2457</v>
      </c>
      <c r="K223">
        <v>142</v>
      </c>
      <c r="L223" s="73">
        <v>88.787303790731002</v>
      </c>
      <c r="M223">
        <v>142</v>
      </c>
      <c r="N223">
        <v>1</v>
      </c>
      <c r="O223" s="73">
        <v>89.265250485668005</v>
      </c>
      <c r="P223">
        <v>142</v>
      </c>
      <c r="Q223">
        <v>1</v>
      </c>
      <c r="R223">
        <v>140</v>
      </c>
      <c r="S223">
        <v>0.98668310337239096</v>
      </c>
      <c r="T223">
        <v>33.7247441952115</v>
      </c>
      <c r="U223">
        <v>0.74640054999584005</v>
      </c>
      <c r="V223">
        <v>120</v>
      </c>
      <c r="W223">
        <v>0.123700143738587</v>
      </c>
      <c r="X223">
        <v>28</v>
      </c>
      <c r="Y223">
        <v>142</v>
      </c>
      <c r="Z223">
        <v>0.999999999999999</v>
      </c>
      <c r="AA223">
        <v>60.499909094026599</v>
      </c>
      <c r="AB223">
        <v>134</v>
      </c>
      <c r="AC223">
        <v>0.978813418056099</v>
      </c>
      <c r="AD223">
        <v>10</v>
      </c>
      <c r="AE223">
        <v>2.2821347992254801E-2</v>
      </c>
      <c r="AF223">
        <v>-2</v>
      </c>
      <c r="AG223">
        <v>0</v>
      </c>
      <c r="AH223">
        <v>1.7780287143591201E-3</v>
      </c>
      <c r="AI223">
        <v>8</v>
      </c>
      <c r="AJ223" s="73">
        <v>87.003605713569996</v>
      </c>
      <c r="AK223">
        <v>142</v>
      </c>
      <c r="AL223">
        <v>1</v>
      </c>
      <c r="AM223">
        <v>0</v>
      </c>
      <c r="AN223">
        <v>0</v>
      </c>
      <c r="AO223">
        <v>8.4197927626448402E-4</v>
      </c>
      <c r="AP223">
        <v>1</v>
      </c>
      <c r="AQ223">
        <v>142</v>
      </c>
      <c r="AR223">
        <v>1</v>
      </c>
      <c r="AS223">
        <v>0</v>
      </c>
      <c r="AT223">
        <v>0</v>
      </c>
      <c r="AU223">
        <v>0</v>
      </c>
      <c r="AV223">
        <v>0</v>
      </c>
      <c r="AW223">
        <v>142</v>
      </c>
      <c r="AX223">
        <v>1</v>
      </c>
      <c r="AY223" s="73">
        <v>85.736753275860906</v>
      </c>
      <c r="AZ223">
        <v>142</v>
      </c>
      <c r="BA223">
        <v>1</v>
      </c>
      <c r="BB223">
        <v>139</v>
      </c>
      <c r="BC223">
        <v>0.98349641388056597</v>
      </c>
      <c r="BD223">
        <v>2</v>
      </c>
      <c r="BE223">
        <v>1.56616068431694E-2</v>
      </c>
      <c r="BF223">
        <v>88.787303790731002</v>
      </c>
      <c r="BG223">
        <v>89.265250485668005</v>
      </c>
      <c r="BH223">
        <v>85.736753275860906</v>
      </c>
      <c r="BI223">
        <v>87.003605713569996</v>
      </c>
    </row>
    <row r="224" spans="1:61" x14ac:dyDescent="0.25">
      <c r="A224" s="10" t="str">
        <f>VLOOKUP(D224,'Index-Relations'!E:F,2,FALSE)</f>
        <v>ESG</v>
      </c>
      <c r="B224" t="s">
        <v>3450</v>
      </c>
      <c r="C224" s="53" t="s">
        <v>3350</v>
      </c>
      <c r="D224" s="59" t="s">
        <v>2978</v>
      </c>
      <c r="E224" s="59" t="s">
        <v>3676</v>
      </c>
      <c r="F224" t="s">
        <v>103</v>
      </c>
      <c r="G224" t="s">
        <v>102</v>
      </c>
      <c r="H224" t="s">
        <v>104</v>
      </c>
      <c r="I224" s="52">
        <v>45505</v>
      </c>
      <c r="J224" t="s">
        <v>2457</v>
      </c>
      <c r="K224">
        <v>142</v>
      </c>
      <c r="L224" s="73">
        <v>89.074331096155902</v>
      </c>
      <c r="M224">
        <v>142</v>
      </c>
      <c r="N224">
        <v>1</v>
      </c>
      <c r="O224" s="73">
        <v>89.333831177844004</v>
      </c>
      <c r="P224">
        <v>142</v>
      </c>
      <c r="Q224">
        <v>1</v>
      </c>
      <c r="R224">
        <v>140</v>
      </c>
      <c r="S224">
        <v>0.98617525646313697</v>
      </c>
      <c r="T224">
        <v>33.7433657752633</v>
      </c>
      <c r="U224">
        <v>0.73621409868820498</v>
      </c>
      <c r="V224">
        <v>120</v>
      </c>
      <c r="W224">
        <v>0.13328983318847601</v>
      </c>
      <c r="X224">
        <v>28</v>
      </c>
      <c r="Y224">
        <v>142</v>
      </c>
      <c r="Z224">
        <v>1</v>
      </c>
      <c r="AA224">
        <v>60.539037749989497</v>
      </c>
      <c r="AB224">
        <v>132</v>
      </c>
      <c r="AC224">
        <v>0.97936715921630701</v>
      </c>
      <c r="AD224">
        <v>10</v>
      </c>
      <c r="AE224">
        <v>2.0632840783692201E-2</v>
      </c>
      <c r="AF224">
        <v>0</v>
      </c>
      <c r="AG224">
        <v>0</v>
      </c>
      <c r="AH224">
        <v>2.3251661351465199E-3</v>
      </c>
      <c r="AI224">
        <v>8</v>
      </c>
      <c r="AJ224" s="73">
        <v>87.190394998746001</v>
      </c>
      <c r="AK224">
        <v>142</v>
      </c>
      <c r="AL224">
        <v>1</v>
      </c>
      <c r="AM224">
        <v>0</v>
      </c>
      <c r="AN224">
        <v>0</v>
      </c>
      <c r="AO224">
        <v>9.0744872425186198E-4</v>
      </c>
      <c r="AP224">
        <v>1</v>
      </c>
      <c r="AQ224">
        <v>142</v>
      </c>
      <c r="AR224">
        <v>1</v>
      </c>
      <c r="AS224">
        <v>0</v>
      </c>
      <c r="AT224">
        <v>0</v>
      </c>
      <c r="AU224">
        <v>0</v>
      </c>
      <c r="AV224">
        <v>0</v>
      </c>
      <c r="AW224">
        <v>142</v>
      </c>
      <c r="AX224">
        <v>1</v>
      </c>
      <c r="AY224" s="73">
        <v>86.233631520841001</v>
      </c>
      <c r="AZ224">
        <v>142</v>
      </c>
      <c r="BA224">
        <v>1</v>
      </c>
      <c r="BB224">
        <v>139</v>
      </c>
      <c r="BC224">
        <v>0.98297592017789903</v>
      </c>
      <c r="BD224">
        <v>2</v>
      </c>
      <c r="BE224">
        <v>1.6116631097848999E-2</v>
      </c>
      <c r="BF224">
        <v>89.074331096155902</v>
      </c>
      <c r="BG224">
        <v>89.333831177844004</v>
      </c>
      <c r="BH224">
        <v>86.233631520841001</v>
      </c>
      <c r="BI224">
        <v>87.190394998746001</v>
      </c>
    </row>
    <row r="225" spans="1:61" x14ac:dyDescent="0.25">
      <c r="A225" s="10" t="str">
        <f>VLOOKUP(D225,'Index-Relations'!E:F,2,FALSE)</f>
        <v>ESG</v>
      </c>
      <c r="B225" t="s">
        <v>3450</v>
      </c>
      <c r="C225" s="53" t="s">
        <v>2765</v>
      </c>
      <c r="D225" s="59" t="s">
        <v>2978</v>
      </c>
      <c r="E225" s="59" t="s">
        <v>3677</v>
      </c>
      <c r="F225" t="s">
        <v>103</v>
      </c>
      <c r="G225" t="s">
        <v>102</v>
      </c>
      <c r="H225" t="s">
        <v>104</v>
      </c>
      <c r="I225" s="52">
        <v>45474</v>
      </c>
      <c r="J225" t="s">
        <v>2457</v>
      </c>
      <c r="K225">
        <v>142</v>
      </c>
      <c r="L225" s="73">
        <v>89.253578656106001</v>
      </c>
      <c r="M225">
        <v>142</v>
      </c>
      <c r="N225">
        <v>1</v>
      </c>
      <c r="O225" s="73">
        <v>89.442638671810002</v>
      </c>
      <c r="P225">
        <v>142</v>
      </c>
      <c r="Q225">
        <v>1</v>
      </c>
      <c r="R225">
        <v>140</v>
      </c>
      <c r="S225">
        <v>0.98501973538485399</v>
      </c>
      <c r="T225">
        <v>33.954770526037898</v>
      </c>
      <c r="U225">
        <v>0.73335503769259702</v>
      </c>
      <c r="V225">
        <v>118</v>
      </c>
      <c r="W225">
        <v>0.13025302261031799</v>
      </c>
      <c r="X225">
        <v>28</v>
      </c>
      <c r="Y225">
        <v>142</v>
      </c>
      <c r="Z225">
        <v>0.999999999999999</v>
      </c>
      <c r="AA225">
        <v>63.307904023383998</v>
      </c>
      <c r="AB225">
        <v>132</v>
      </c>
      <c r="AC225">
        <v>0.97922060113587495</v>
      </c>
      <c r="AD225">
        <v>10</v>
      </c>
      <c r="AE225">
        <v>2.0779398864123999E-2</v>
      </c>
      <c r="AF225">
        <v>0</v>
      </c>
      <c r="AG225">
        <v>2.7756000000000002E-16</v>
      </c>
      <c r="AH225">
        <v>2.3543067569544202E-3</v>
      </c>
      <c r="AI225">
        <v>8</v>
      </c>
      <c r="AJ225" s="73">
        <v>87.376828298326998</v>
      </c>
      <c r="AK225">
        <v>142</v>
      </c>
      <c r="AL225">
        <v>1</v>
      </c>
      <c r="AM225">
        <v>0</v>
      </c>
      <c r="AN225">
        <v>0</v>
      </c>
      <c r="AO225">
        <v>9.2035274533751896E-4</v>
      </c>
      <c r="AP225">
        <v>1</v>
      </c>
      <c r="AQ225">
        <v>142</v>
      </c>
      <c r="AR225">
        <v>0.999999999999999</v>
      </c>
      <c r="AS225">
        <v>0</v>
      </c>
      <c r="AT225">
        <v>0</v>
      </c>
      <c r="AU225">
        <v>0</v>
      </c>
      <c r="AV225">
        <v>0</v>
      </c>
      <c r="AW225">
        <v>142</v>
      </c>
      <c r="AX225">
        <v>1</v>
      </c>
      <c r="AY225" s="73">
        <v>86.514680241067893</v>
      </c>
      <c r="AZ225">
        <v>142</v>
      </c>
      <c r="BA225">
        <v>1</v>
      </c>
      <c r="BB225">
        <v>139</v>
      </c>
      <c r="BC225">
        <v>0.98203982546700297</v>
      </c>
      <c r="BD225">
        <v>2</v>
      </c>
      <c r="BE225">
        <v>1.7039821787658602E-2</v>
      </c>
      <c r="BF225">
        <v>89.253578656106001</v>
      </c>
      <c r="BG225">
        <v>89.442638671810002</v>
      </c>
      <c r="BH225">
        <v>86.514680241067893</v>
      </c>
      <c r="BI225">
        <v>87.376828298326998</v>
      </c>
    </row>
    <row r="226" spans="1:61" x14ac:dyDescent="0.25">
      <c r="A226" s="10" t="str">
        <f>VLOOKUP(D226,'Index-Relations'!E:F,2,FALSE)</f>
        <v>ESG</v>
      </c>
      <c r="B226" t="s">
        <v>3450</v>
      </c>
      <c r="C226" s="53" t="s">
        <v>2766</v>
      </c>
      <c r="D226" s="59" t="s">
        <v>2978</v>
      </c>
      <c r="E226" s="59" t="s">
        <v>3678</v>
      </c>
      <c r="F226" t="s">
        <v>103</v>
      </c>
      <c r="G226" t="s">
        <v>102</v>
      </c>
      <c r="H226" t="s">
        <v>104</v>
      </c>
      <c r="I226" s="52">
        <v>45446</v>
      </c>
      <c r="J226" t="s">
        <v>2457</v>
      </c>
      <c r="K226">
        <v>141</v>
      </c>
      <c r="L226" s="73">
        <v>89.335806000991994</v>
      </c>
      <c r="M226">
        <v>141</v>
      </c>
      <c r="N226">
        <v>1</v>
      </c>
      <c r="O226" s="73">
        <v>89.45732087527</v>
      </c>
      <c r="P226">
        <v>141</v>
      </c>
      <c r="Q226">
        <v>1</v>
      </c>
      <c r="R226">
        <v>139</v>
      </c>
      <c r="S226">
        <v>0.98350588450763798</v>
      </c>
      <c r="T226">
        <v>34.169054736139699</v>
      </c>
      <c r="U226">
        <v>0.73505775860801403</v>
      </c>
      <c r="V226">
        <v>117</v>
      </c>
      <c r="W226">
        <v>0.13397894506569299</v>
      </c>
      <c r="X226">
        <v>27</v>
      </c>
      <c r="Y226">
        <v>141</v>
      </c>
      <c r="Z226">
        <v>0.999999999999999</v>
      </c>
      <c r="AA226">
        <v>65.981752877813605</v>
      </c>
      <c r="AB226">
        <v>131</v>
      </c>
      <c r="AC226">
        <v>0.97892713226016204</v>
      </c>
      <c r="AD226">
        <v>10</v>
      </c>
      <c r="AE226">
        <v>2.1072867739836999E-2</v>
      </c>
      <c r="AF226">
        <v>0</v>
      </c>
      <c r="AG226">
        <v>3.1919000000000002E-16</v>
      </c>
      <c r="AH226">
        <v>2.38311381454332E-3</v>
      </c>
      <c r="AI226">
        <v>8</v>
      </c>
      <c r="AJ226" s="73">
        <v>87.439947379692001</v>
      </c>
      <c r="AK226">
        <v>141</v>
      </c>
      <c r="AL226">
        <v>1</v>
      </c>
      <c r="AM226">
        <v>0</v>
      </c>
      <c r="AN226">
        <v>0</v>
      </c>
      <c r="AO226">
        <v>9.4663774311925402E-4</v>
      </c>
      <c r="AP226">
        <v>1</v>
      </c>
      <c r="AQ226">
        <v>141</v>
      </c>
      <c r="AR226">
        <v>1</v>
      </c>
      <c r="AS226">
        <v>0</v>
      </c>
      <c r="AT226">
        <v>0</v>
      </c>
      <c r="AU226">
        <v>0</v>
      </c>
      <c r="AV226">
        <v>0</v>
      </c>
      <c r="AW226">
        <v>141</v>
      </c>
      <c r="AX226">
        <v>0.999999999999999</v>
      </c>
      <c r="AY226" s="73">
        <v>86.627095700538902</v>
      </c>
      <c r="AZ226">
        <v>141</v>
      </c>
      <c r="BA226">
        <v>1</v>
      </c>
      <c r="BB226">
        <v>138</v>
      </c>
      <c r="BC226">
        <v>0.98069485587535199</v>
      </c>
      <c r="BD226">
        <v>2</v>
      </c>
      <c r="BE226">
        <v>1.8358506381528E-2</v>
      </c>
      <c r="BF226">
        <v>89.335806000991994</v>
      </c>
      <c r="BG226">
        <v>89.45732087527</v>
      </c>
      <c r="BH226">
        <v>86.627095700538902</v>
      </c>
      <c r="BI226">
        <v>87.439947379692001</v>
      </c>
    </row>
    <row r="227" spans="1:61" x14ac:dyDescent="0.25">
      <c r="A227" s="10" t="str">
        <f>VLOOKUP(D227,'Index-Relations'!E:F,2,FALSE)</f>
        <v>ESG</v>
      </c>
      <c r="B227" t="s">
        <v>3450</v>
      </c>
      <c r="C227" s="53" t="s">
        <v>2767</v>
      </c>
      <c r="D227" s="59" t="s">
        <v>2978</v>
      </c>
      <c r="E227" s="59" t="s">
        <v>3679</v>
      </c>
      <c r="F227" t="s">
        <v>103</v>
      </c>
      <c r="G227" t="s">
        <v>102</v>
      </c>
      <c r="H227" t="s">
        <v>104</v>
      </c>
      <c r="I227" s="52">
        <v>45413</v>
      </c>
      <c r="J227" t="s">
        <v>2457</v>
      </c>
      <c r="K227">
        <v>141</v>
      </c>
      <c r="L227" s="73">
        <v>89.517801210472001</v>
      </c>
      <c r="M227">
        <v>141</v>
      </c>
      <c r="N227">
        <v>1</v>
      </c>
      <c r="O227" s="73">
        <v>89.551122974658895</v>
      </c>
      <c r="P227">
        <v>141</v>
      </c>
      <c r="Q227">
        <v>1</v>
      </c>
      <c r="R227">
        <v>139</v>
      </c>
      <c r="S227">
        <v>0.98323223093165302</v>
      </c>
      <c r="T227">
        <v>34.610534931866901</v>
      </c>
      <c r="U227">
        <v>0.71447603913837598</v>
      </c>
      <c r="V227">
        <v>117</v>
      </c>
      <c r="W227">
        <v>0.123350947405033</v>
      </c>
      <c r="X227">
        <v>26</v>
      </c>
      <c r="Y227">
        <v>141</v>
      </c>
      <c r="Z227">
        <v>0.999999999999999</v>
      </c>
      <c r="AA227">
        <v>69.463444316433396</v>
      </c>
      <c r="AB227">
        <v>131</v>
      </c>
      <c r="AC227">
        <v>0.979094549739432</v>
      </c>
      <c r="AD227">
        <v>10</v>
      </c>
      <c r="AE227">
        <v>2.0905450260567199E-2</v>
      </c>
      <c r="AF227">
        <v>0</v>
      </c>
      <c r="AG227">
        <v>4.5797000000000002E-16</v>
      </c>
      <c r="AH227">
        <v>2.1586211701893798E-3</v>
      </c>
      <c r="AI227">
        <v>8</v>
      </c>
      <c r="AJ227" s="73">
        <v>87.562507057494997</v>
      </c>
      <c r="AK227">
        <v>141</v>
      </c>
      <c r="AL227">
        <v>1</v>
      </c>
      <c r="AM227">
        <v>0</v>
      </c>
      <c r="AN227">
        <v>0</v>
      </c>
      <c r="AO227">
        <v>1.03272154619411E-3</v>
      </c>
      <c r="AP227">
        <v>1</v>
      </c>
      <c r="AQ227">
        <v>141</v>
      </c>
      <c r="AR227">
        <v>1</v>
      </c>
      <c r="AS227">
        <v>0</v>
      </c>
      <c r="AT227">
        <v>0</v>
      </c>
      <c r="AU227">
        <v>0</v>
      </c>
      <c r="AV227">
        <v>0</v>
      </c>
      <c r="AW227">
        <v>141</v>
      </c>
      <c r="AX227">
        <v>0.999999999999999</v>
      </c>
      <c r="AY227" s="73">
        <v>86.916380486892905</v>
      </c>
      <c r="AZ227">
        <v>141</v>
      </c>
      <c r="BA227">
        <v>1</v>
      </c>
      <c r="BB227">
        <v>136</v>
      </c>
      <c r="BC227">
        <v>0.97624459143939601</v>
      </c>
      <c r="BD227">
        <v>4</v>
      </c>
      <c r="BE227">
        <v>2.2722687014409E-2</v>
      </c>
      <c r="BF227">
        <v>89.517801210472001</v>
      </c>
      <c r="BG227">
        <v>89.551122974658895</v>
      </c>
      <c r="BH227">
        <v>86.916380486892905</v>
      </c>
      <c r="BI227">
        <v>87.562507057494997</v>
      </c>
    </row>
    <row r="228" spans="1:61" x14ac:dyDescent="0.25">
      <c r="A228" s="10" t="str">
        <f>VLOOKUP(D228,'Index-Relations'!E:F,2,FALSE)</f>
        <v>ESG</v>
      </c>
      <c r="B228" t="s">
        <v>3450</v>
      </c>
      <c r="C228" s="53" t="s">
        <v>2768</v>
      </c>
      <c r="D228" s="59" t="s">
        <v>2978</v>
      </c>
      <c r="E228" s="59" t="s">
        <v>3680</v>
      </c>
      <c r="F228" t="s">
        <v>103</v>
      </c>
      <c r="G228" t="s">
        <v>102</v>
      </c>
      <c r="H228" t="s">
        <v>104</v>
      </c>
      <c r="I228" s="52">
        <v>45383</v>
      </c>
      <c r="J228" t="s">
        <v>2457</v>
      </c>
      <c r="K228">
        <v>141</v>
      </c>
      <c r="L228">
        <v>91.721563618543797</v>
      </c>
      <c r="M228">
        <v>141</v>
      </c>
      <c r="N228">
        <v>1</v>
      </c>
      <c r="O228">
        <v>91.285184857395393</v>
      </c>
      <c r="P228">
        <v>141</v>
      </c>
      <c r="Q228">
        <v>1</v>
      </c>
      <c r="R228">
        <v>139</v>
      </c>
      <c r="S228">
        <v>0.98481099268259598</v>
      </c>
      <c r="T228">
        <v>34.436571665496601</v>
      </c>
      <c r="U228">
        <v>0.71631129654622505</v>
      </c>
      <c r="V228">
        <v>117</v>
      </c>
      <c r="W228">
        <v>0.122895079110084</v>
      </c>
      <c r="X228">
        <v>26</v>
      </c>
      <c r="Y228">
        <v>141</v>
      </c>
      <c r="Z228">
        <v>1</v>
      </c>
      <c r="AA228">
        <v>67.990192417859404</v>
      </c>
      <c r="AB228">
        <v>131</v>
      </c>
      <c r="AC228">
        <v>0.97890035489843297</v>
      </c>
      <c r="AD228">
        <v>10</v>
      </c>
      <c r="AE228">
        <v>2.1099645101567099E-2</v>
      </c>
      <c r="AF228">
        <v>0</v>
      </c>
      <c r="AG228">
        <v>0</v>
      </c>
      <c r="AH228">
        <v>2.14009246304107E-3</v>
      </c>
      <c r="AI228">
        <v>8</v>
      </c>
      <c r="AJ228">
        <v>90.038519092901197</v>
      </c>
      <c r="AK228">
        <v>141</v>
      </c>
      <c r="AL228">
        <v>1</v>
      </c>
      <c r="AM228">
        <v>0</v>
      </c>
      <c r="AN228">
        <v>0</v>
      </c>
      <c r="AO228">
        <v>1.09189477445622E-3</v>
      </c>
      <c r="AP228">
        <v>1</v>
      </c>
      <c r="AQ228">
        <v>141</v>
      </c>
      <c r="AR228">
        <v>0.999999999999999</v>
      </c>
      <c r="AS228">
        <v>0</v>
      </c>
      <c r="AT228">
        <v>0</v>
      </c>
      <c r="AU228">
        <v>0</v>
      </c>
      <c r="AV228">
        <v>0</v>
      </c>
      <c r="AW228">
        <v>141</v>
      </c>
      <c r="AX228">
        <v>1</v>
      </c>
      <c r="AY228">
        <v>90.278020612103802</v>
      </c>
      <c r="AZ228">
        <v>141</v>
      </c>
      <c r="BA228">
        <v>1</v>
      </c>
      <c r="BB228">
        <v>136</v>
      </c>
      <c r="BC228">
        <v>0.97756801903073598</v>
      </c>
      <c r="BD228">
        <v>4</v>
      </c>
      <c r="BE228">
        <v>2.1340086194806901E-2</v>
      </c>
      <c r="BF228">
        <v>89.703710365375997</v>
      </c>
      <c r="BG228">
        <v>89.573015544540993</v>
      </c>
      <c r="BH228">
        <v>87.278439451357997</v>
      </c>
      <c r="BI228">
        <v>87.581639941223003</v>
      </c>
    </row>
    <row r="229" spans="1:61" x14ac:dyDescent="0.25">
      <c r="A229" s="10" t="str">
        <f>VLOOKUP(D229,'Index-Relations'!E:F,2,FALSE)</f>
        <v>ESG</v>
      </c>
      <c r="B229" t="s">
        <v>3450</v>
      </c>
      <c r="C229" s="53" t="s">
        <v>2769</v>
      </c>
      <c r="D229" s="59" t="s">
        <v>2978</v>
      </c>
      <c r="E229" s="59" t="s">
        <v>3681</v>
      </c>
      <c r="F229" t="s">
        <v>103</v>
      </c>
      <c r="G229" t="s">
        <v>102</v>
      </c>
      <c r="H229" t="s">
        <v>104</v>
      </c>
      <c r="I229" s="52">
        <v>45352</v>
      </c>
      <c r="J229" t="s">
        <v>2457</v>
      </c>
      <c r="K229">
        <v>141</v>
      </c>
      <c r="L229">
        <v>91.966981271497801</v>
      </c>
      <c r="M229">
        <v>141</v>
      </c>
      <c r="N229">
        <v>1</v>
      </c>
      <c r="O229">
        <v>91.351473923968896</v>
      </c>
      <c r="P229">
        <v>141</v>
      </c>
      <c r="Q229">
        <v>1</v>
      </c>
      <c r="R229">
        <v>139</v>
      </c>
      <c r="S229">
        <v>0.98417604456219598</v>
      </c>
      <c r="T229">
        <v>34.487039872939498</v>
      </c>
      <c r="U229">
        <v>0.71131426994972202</v>
      </c>
      <c r="V229">
        <v>115</v>
      </c>
      <c r="W229">
        <v>7.9920447274440698E-2</v>
      </c>
      <c r="X229">
        <v>21</v>
      </c>
      <c r="Y229">
        <v>141</v>
      </c>
      <c r="Z229">
        <v>1</v>
      </c>
      <c r="AA229">
        <v>80.102858527562603</v>
      </c>
      <c r="AB229">
        <v>131</v>
      </c>
      <c r="AC229">
        <v>0.97841717256416505</v>
      </c>
      <c r="AD229">
        <v>10</v>
      </c>
      <c r="AE229">
        <v>2.1582827435834898E-2</v>
      </c>
      <c r="AF229">
        <v>0</v>
      </c>
      <c r="AG229">
        <v>0</v>
      </c>
      <c r="AH229">
        <v>1.4435597568264499E-3</v>
      </c>
      <c r="AI229">
        <v>4</v>
      </c>
      <c r="AJ229">
        <v>90.301936262921004</v>
      </c>
      <c r="AK229">
        <v>141</v>
      </c>
      <c r="AL229">
        <v>1</v>
      </c>
      <c r="AM229">
        <v>0</v>
      </c>
      <c r="AN229">
        <v>0</v>
      </c>
      <c r="AO229">
        <v>1.10292372569765E-3</v>
      </c>
      <c r="AP229">
        <v>1</v>
      </c>
      <c r="AQ229">
        <v>141</v>
      </c>
      <c r="AR229">
        <v>1</v>
      </c>
      <c r="AS229">
        <v>0</v>
      </c>
      <c r="AT229">
        <v>0</v>
      </c>
      <c r="AU229">
        <v>0</v>
      </c>
      <c r="AV229">
        <v>0</v>
      </c>
      <c r="AW229">
        <v>141</v>
      </c>
      <c r="AX229">
        <v>1</v>
      </c>
      <c r="AY229">
        <v>90.605852393548105</v>
      </c>
      <c r="AZ229">
        <v>141</v>
      </c>
      <c r="BA229">
        <v>1</v>
      </c>
      <c r="BB229">
        <v>136</v>
      </c>
      <c r="BC229">
        <v>0.97641305250979304</v>
      </c>
      <c r="BD229">
        <v>4</v>
      </c>
      <c r="BE229">
        <v>2.2484023764508899E-2</v>
      </c>
      <c r="BF229">
        <v>89.942480618489896</v>
      </c>
      <c r="BG229">
        <v>89.638595835159904</v>
      </c>
      <c r="BH229">
        <v>87.630999414987002</v>
      </c>
      <c r="BI229">
        <v>87.8270773565459</v>
      </c>
    </row>
    <row r="230" spans="1:61" x14ac:dyDescent="0.25">
      <c r="A230" s="10" t="str">
        <f>VLOOKUP(D230,'Index-Relations'!E:F,2,FALSE)</f>
        <v>ESG</v>
      </c>
      <c r="B230" t="s">
        <v>3450</v>
      </c>
      <c r="C230" s="53" t="s">
        <v>2770</v>
      </c>
      <c r="D230" s="59" t="s">
        <v>2978</v>
      </c>
      <c r="E230" s="59" t="s">
        <v>3682</v>
      </c>
      <c r="F230" t="s">
        <v>103</v>
      </c>
      <c r="G230" t="s">
        <v>102</v>
      </c>
      <c r="H230" t="s">
        <v>104</v>
      </c>
      <c r="I230" s="52">
        <v>45323</v>
      </c>
      <c r="J230" t="s">
        <v>2457</v>
      </c>
      <c r="K230">
        <v>141</v>
      </c>
      <c r="L230">
        <v>92.030165138532595</v>
      </c>
      <c r="M230">
        <v>141</v>
      </c>
      <c r="N230">
        <v>1</v>
      </c>
      <c r="O230">
        <v>91.373781592170303</v>
      </c>
      <c r="P230">
        <v>141</v>
      </c>
      <c r="Q230">
        <v>1</v>
      </c>
      <c r="R230">
        <v>139</v>
      </c>
      <c r="S230">
        <v>0.98241126349476304</v>
      </c>
      <c r="T230">
        <v>34.762491722940197</v>
      </c>
      <c r="U230">
        <v>0.69510370107495101</v>
      </c>
      <c r="V230">
        <v>114</v>
      </c>
      <c r="W230">
        <v>8.6068762845131999E-2</v>
      </c>
      <c r="X230">
        <v>21</v>
      </c>
      <c r="Y230">
        <v>141</v>
      </c>
      <c r="Z230">
        <v>1</v>
      </c>
      <c r="AA230">
        <v>68.068580274373204</v>
      </c>
      <c r="AB230">
        <v>131</v>
      </c>
      <c r="AC230">
        <v>0.97849607136709504</v>
      </c>
      <c r="AD230">
        <v>10</v>
      </c>
      <c r="AE230">
        <v>2.1503928632904599E-2</v>
      </c>
      <c r="AF230">
        <v>0</v>
      </c>
      <c r="AG230">
        <v>0</v>
      </c>
      <c r="AH230">
        <v>1.5398811206292699E-3</v>
      </c>
      <c r="AI230">
        <v>4</v>
      </c>
      <c r="AJ230">
        <v>90.489914897432499</v>
      </c>
      <c r="AK230">
        <v>141</v>
      </c>
      <c r="AL230">
        <v>1</v>
      </c>
      <c r="AM230">
        <v>0</v>
      </c>
      <c r="AN230">
        <v>0</v>
      </c>
      <c r="AO230">
        <v>1.02116710949541E-3</v>
      </c>
      <c r="AP230">
        <v>1</v>
      </c>
      <c r="AQ230">
        <v>141</v>
      </c>
      <c r="AR230">
        <v>0.999999999999999</v>
      </c>
      <c r="AS230">
        <v>0</v>
      </c>
      <c r="AT230">
        <v>0</v>
      </c>
      <c r="AU230">
        <v>0</v>
      </c>
      <c r="AV230">
        <v>0</v>
      </c>
      <c r="AW230">
        <v>141</v>
      </c>
      <c r="AX230">
        <v>1</v>
      </c>
      <c r="AY230">
        <v>90.609319397367003</v>
      </c>
      <c r="AZ230">
        <v>141</v>
      </c>
      <c r="BA230">
        <v>1</v>
      </c>
      <c r="BB230">
        <v>136</v>
      </c>
      <c r="BC230">
        <v>0.97491052780306797</v>
      </c>
      <c r="BD230">
        <v>4</v>
      </c>
      <c r="BE230">
        <v>2.4068305087436501E-2</v>
      </c>
      <c r="BF230">
        <v>89.960556954397902</v>
      </c>
      <c r="BG230">
        <v>89.664717300885002</v>
      </c>
      <c r="BH230">
        <v>87.567640840658896</v>
      </c>
      <c r="BI230">
        <v>87.990815894294997</v>
      </c>
    </row>
    <row r="231" spans="1:61" x14ac:dyDescent="0.25">
      <c r="A231" s="10" t="str">
        <f>VLOOKUP(D231,'Index-Relations'!E:F,2,FALSE)</f>
        <v>ESG</v>
      </c>
      <c r="B231" t="s">
        <v>3450</v>
      </c>
      <c r="C231" s="53" t="s">
        <v>2760</v>
      </c>
      <c r="D231" s="59" t="s">
        <v>2979</v>
      </c>
      <c r="E231" s="59" t="s">
        <v>3683</v>
      </c>
      <c r="F231" t="s">
        <v>106</v>
      </c>
      <c r="G231" t="s">
        <v>105</v>
      </c>
      <c r="H231" t="s">
        <v>107</v>
      </c>
      <c r="I231" s="52">
        <v>45659</v>
      </c>
      <c r="J231" t="s">
        <v>2457</v>
      </c>
      <c r="K231">
        <v>158</v>
      </c>
      <c r="L231" s="73">
        <v>88.174248811941993</v>
      </c>
      <c r="M231">
        <v>158</v>
      </c>
      <c r="N231">
        <v>1</v>
      </c>
      <c r="O231" s="73">
        <v>88.810578300131894</v>
      </c>
      <c r="P231">
        <v>158</v>
      </c>
      <c r="Q231">
        <v>1</v>
      </c>
      <c r="R231">
        <v>155</v>
      </c>
      <c r="S231">
        <v>0.98015312883442496</v>
      </c>
      <c r="T231">
        <v>34.215777330225499</v>
      </c>
      <c r="U231">
        <v>0.74050742162110095</v>
      </c>
      <c r="V231">
        <v>140</v>
      </c>
      <c r="W231">
        <v>0.12652791978071201</v>
      </c>
      <c r="X231">
        <v>30</v>
      </c>
      <c r="Y231">
        <v>158</v>
      </c>
      <c r="Z231">
        <v>1</v>
      </c>
      <c r="AA231">
        <v>76.001418805226095</v>
      </c>
      <c r="AB231">
        <v>144</v>
      </c>
      <c r="AC231">
        <v>0.95799344155168797</v>
      </c>
      <c r="AD231">
        <v>14</v>
      </c>
      <c r="AE231">
        <v>4.2006558448311401E-2</v>
      </c>
      <c r="AF231">
        <v>0</v>
      </c>
      <c r="AG231">
        <v>3.747E-16</v>
      </c>
      <c r="AH231">
        <v>2.9324354537468601E-3</v>
      </c>
      <c r="AI231">
        <v>11</v>
      </c>
      <c r="AJ231" s="73">
        <v>86.556188743907995</v>
      </c>
      <c r="AK231">
        <v>158</v>
      </c>
      <c r="AL231">
        <v>1</v>
      </c>
      <c r="AM231">
        <v>0</v>
      </c>
      <c r="AN231">
        <v>0</v>
      </c>
      <c r="AO231">
        <v>7.9199669436973098E-4</v>
      </c>
      <c r="AP231">
        <v>1</v>
      </c>
      <c r="AQ231">
        <v>158</v>
      </c>
      <c r="AR231">
        <v>1</v>
      </c>
      <c r="AS231">
        <v>0</v>
      </c>
      <c r="AT231">
        <v>0</v>
      </c>
      <c r="AU231">
        <v>3.71965428465033E-3</v>
      </c>
      <c r="AV231">
        <v>1</v>
      </c>
      <c r="AW231">
        <v>158</v>
      </c>
      <c r="AX231">
        <v>0.999999999999999</v>
      </c>
      <c r="AY231" s="73">
        <v>84.600383409906001</v>
      </c>
      <c r="AZ231">
        <v>158</v>
      </c>
      <c r="BA231">
        <v>1</v>
      </c>
      <c r="BB231">
        <v>155</v>
      </c>
      <c r="BC231">
        <v>0.98237181644470495</v>
      </c>
      <c r="BD231">
        <v>2</v>
      </c>
      <c r="BE231">
        <v>1.6836186860924699E-2</v>
      </c>
      <c r="BF231">
        <v>88.174248811941993</v>
      </c>
      <c r="BG231">
        <v>88.810578300131894</v>
      </c>
      <c r="BH231">
        <v>84.600383409906001</v>
      </c>
      <c r="BI231">
        <v>86.556188743907995</v>
      </c>
    </row>
    <row r="232" spans="1:61" x14ac:dyDescent="0.25">
      <c r="A232" s="10" t="str">
        <f>VLOOKUP(D232,'Index-Relations'!E:F,2,FALSE)</f>
        <v>ESG</v>
      </c>
      <c r="B232" t="s">
        <v>3450</v>
      </c>
      <c r="C232" s="53" t="s">
        <v>2761</v>
      </c>
      <c r="D232" s="59" t="s">
        <v>2979</v>
      </c>
      <c r="E232" s="59" t="s">
        <v>3684</v>
      </c>
      <c r="F232" t="s">
        <v>106</v>
      </c>
      <c r="G232" t="s">
        <v>105</v>
      </c>
      <c r="H232" t="s">
        <v>107</v>
      </c>
      <c r="I232" s="52">
        <v>45628</v>
      </c>
      <c r="J232" t="s">
        <v>2457</v>
      </c>
      <c r="K232">
        <v>153</v>
      </c>
      <c r="L232" s="73">
        <v>88.380517581981906</v>
      </c>
      <c r="M232">
        <v>153</v>
      </c>
      <c r="N232">
        <v>1</v>
      </c>
      <c r="O232" s="73">
        <v>88.674200390970995</v>
      </c>
      <c r="P232">
        <v>153</v>
      </c>
      <c r="Q232">
        <v>1</v>
      </c>
      <c r="R232">
        <v>151</v>
      </c>
      <c r="S232">
        <v>0.98693422754073201</v>
      </c>
      <c r="T232">
        <v>33.508297713338301</v>
      </c>
      <c r="U232">
        <v>0.72251019337957001</v>
      </c>
      <c r="V232">
        <v>132</v>
      </c>
      <c r="W232">
        <v>0.119620782113994</v>
      </c>
      <c r="X232">
        <v>28</v>
      </c>
      <c r="Y232">
        <v>153</v>
      </c>
      <c r="Z232">
        <v>0.999999999999999</v>
      </c>
      <c r="AA232">
        <v>54.360067149105703</v>
      </c>
      <c r="AB232">
        <v>143</v>
      </c>
      <c r="AC232">
        <v>0.97716628025710495</v>
      </c>
      <c r="AD232">
        <v>10</v>
      </c>
      <c r="AE232">
        <v>2.2833719742894599E-2</v>
      </c>
      <c r="AF232">
        <v>0</v>
      </c>
      <c r="AG232">
        <v>2.7062E-16</v>
      </c>
      <c r="AH232">
        <v>1.8609430226667501E-3</v>
      </c>
      <c r="AI232">
        <v>9</v>
      </c>
      <c r="AJ232" s="73">
        <v>86.662363236025996</v>
      </c>
      <c r="AK232">
        <v>153</v>
      </c>
      <c r="AL232">
        <v>1</v>
      </c>
      <c r="AM232">
        <v>0</v>
      </c>
      <c r="AN232">
        <v>0</v>
      </c>
      <c r="AO232">
        <v>7.3041414745573597E-4</v>
      </c>
      <c r="AP232">
        <v>1</v>
      </c>
      <c r="AQ232">
        <v>153</v>
      </c>
      <c r="AR232">
        <v>0.999999999999999</v>
      </c>
      <c r="AS232">
        <v>0</v>
      </c>
      <c r="AT232">
        <v>0</v>
      </c>
      <c r="AU232">
        <v>1.31918419195387E-2</v>
      </c>
      <c r="AV232">
        <v>1</v>
      </c>
      <c r="AW232">
        <v>153</v>
      </c>
      <c r="AX232">
        <v>0.999999999999999</v>
      </c>
      <c r="AY232" s="73">
        <v>85.158029821951899</v>
      </c>
      <c r="AZ232">
        <v>153</v>
      </c>
      <c r="BA232">
        <v>1</v>
      </c>
      <c r="BB232">
        <v>150</v>
      </c>
      <c r="BC232">
        <v>0.98448841192835601</v>
      </c>
      <c r="BD232">
        <v>2</v>
      </c>
      <c r="BE232">
        <v>1.47811739241879E-2</v>
      </c>
      <c r="BF232">
        <v>88.380517581981906</v>
      </c>
      <c r="BG232">
        <v>88.674200390970995</v>
      </c>
      <c r="BH232">
        <v>85.158029821951899</v>
      </c>
      <c r="BI232">
        <v>86.662363236025996</v>
      </c>
    </row>
    <row r="233" spans="1:61" x14ac:dyDescent="0.25">
      <c r="A233" s="10" t="str">
        <f>VLOOKUP(D233,'Index-Relations'!E:F,2,FALSE)</f>
        <v>ESG</v>
      </c>
      <c r="B233" t="s">
        <v>3450</v>
      </c>
      <c r="C233" s="53" t="s">
        <v>2762</v>
      </c>
      <c r="D233" s="59" t="s">
        <v>2979</v>
      </c>
      <c r="E233" s="59" t="s">
        <v>3685</v>
      </c>
      <c r="F233" t="s">
        <v>106</v>
      </c>
      <c r="G233" t="s">
        <v>105</v>
      </c>
      <c r="H233" t="s">
        <v>107</v>
      </c>
      <c r="I233" s="52">
        <v>45597</v>
      </c>
      <c r="J233" t="s">
        <v>2457</v>
      </c>
      <c r="K233">
        <v>153</v>
      </c>
      <c r="L233" s="73">
        <v>88.608801932693893</v>
      </c>
      <c r="M233">
        <v>153</v>
      </c>
      <c r="N233">
        <v>1</v>
      </c>
      <c r="O233" s="73">
        <v>88.826805208659906</v>
      </c>
      <c r="P233">
        <v>153</v>
      </c>
      <c r="Q233">
        <v>1</v>
      </c>
      <c r="R233">
        <v>151</v>
      </c>
      <c r="S233">
        <v>0.98662070047765205</v>
      </c>
      <c r="T233">
        <v>34.051267382937503</v>
      </c>
      <c r="U233">
        <v>0.72524110053870205</v>
      </c>
      <c r="V233">
        <v>131</v>
      </c>
      <c r="W233">
        <v>0.11802216286099899</v>
      </c>
      <c r="X233">
        <v>28</v>
      </c>
      <c r="Y233">
        <v>153</v>
      </c>
      <c r="Z233">
        <v>1</v>
      </c>
      <c r="AA233">
        <v>55.258093312633797</v>
      </c>
      <c r="AB233">
        <v>143</v>
      </c>
      <c r="AC233">
        <v>0.97712023448184404</v>
      </c>
      <c r="AD233">
        <v>10</v>
      </c>
      <c r="AE233">
        <v>2.2879765518155001E-2</v>
      </c>
      <c r="AF233">
        <v>0</v>
      </c>
      <c r="AG233">
        <v>5.2039999999999997E-17</v>
      </c>
      <c r="AH233">
        <v>1.8365135133003199E-3</v>
      </c>
      <c r="AI233">
        <v>9</v>
      </c>
      <c r="AJ233" s="73">
        <v>86.843102323129997</v>
      </c>
      <c r="AK233">
        <v>153</v>
      </c>
      <c r="AL233">
        <v>1</v>
      </c>
      <c r="AM233">
        <v>0</v>
      </c>
      <c r="AN233">
        <v>0</v>
      </c>
      <c r="AO233">
        <v>7.4435549660480202E-4</v>
      </c>
      <c r="AP233">
        <v>1</v>
      </c>
      <c r="AQ233">
        <v>153</v>
      </c>
      <c r="AR233">
        <v>1</v>
      </c>
      <c r="AS233">
        <v>0</v>
      </c>
      <c r="AT233">
        <v>0</v>
      </c>
      <c r="AU233">
        <v>1.3304453781217401E-2</v>
      </c>
      <c r="AV233">
        <v>1</v>
      </c>
      <c r="AW233">
        <v>153</v>
      </c>
      <c r="AX233">
        <v>0.999999999999999</v>
      </c>
      <c r="AY233" s="73">
        <v>85.481561255990997</v>
      </c>
      <c r="AZ233">
        <v>153</v>
      </c>
      <c r="BA233">
        <v>1</v>
      </c>
      <c r="BB233">
        <v>150</v>
      </c>
      <c r="BC233">
        <v>0.98403851591288705</v>
      </c>
      <c r="BD233">
        <v>2</v>
      </c>
      <c r="BE233">
        <v>1.5217128590507299E-2</v>
      </c>
      <c r="BF233">
        <v>88.608801932693893</v>
      </c>
      <c r="BG233">
        <v>88.826805208659906</v>
      </c>
      <c r="BH233">
        <v>85.481561255990997</v>
      </c>
      <c r="BI233">
        <v>86.843102323129997</v>
      </c>
    </row>
    <row r="234" spans="1:61" x14ac:dyDescent="0.25">
      <c r="A234" s="10" t="str">
        <f>VLOOKUP(D234,'Index-Relations'!E:F,2,FALSE)</f>
        <v>ESG</v>
      </c>
      <c r="B234" t="s">
        <v>3450</v>
      </c>
      <c r="C234" s="53" t="s">
        <v>2763</v>
      </c>
      <c r="D234" s="59" t="s">
        <v>2979</v>
      </c>
      <c r="E234" s="59" t="s">
        <v>3686</v>
      </c>
      <c r="F234" t="s">
        <v>106</v>
      </c>
      <c r="G234" t="s">
        <v>105</v>
      </c>
      <c r="H234" t="s">
        <v>107</v>
      </c>
      <c r="I234" s="52">
        <v>45566</v>
      </c>
      <c r="J234" t="s">
        <v>2457</v>
      </c>
      <c r="K234">
        <v>153</v>
      </c>
      <c r="L234" s="73">
        <v>88.726590515656994</v>
      </c>
      <c r="M234">
        <v>153</v>
      </c>
      <c r="N234">
        <v>1</v>
      </c>
      <c r="O234" s="73">
        <v>88.829557596963994</v>
      </c>
      <c r="P234">
        <v>153</v>
      </c>
      <c r="Q234">
        <v>1</v>
      </c>
      <c r="R234">
        <v>151</v>
      </c>
      <c r="S234">
        <v>0.98537628186367798</v>
      </c>
      <c r="T234">
        <v>34.347940714124299</v>
      </c>
      <c r="U234">
        <v>0.728075379266926</v>
      </c>
      <c r="V234">
        <v>131</v>
      </c>
      <c r="W234">
        <v>0.120274190995716</v>
      </c>
      <c r="X234">
        <v>28</v>
      </c>
      <c r="Y234">
        <v>153</v>
      </c>
      <c r="Z234">
        <v>0.999999999999999</v>
      </c>
      <c r="AA234">
        <v>55.046703783328098</v>
      </c>
      <c r="AB234">
        <v>143</v>
      </c>
      <c r="AC234">
        <v>0.97683397252355697</v>
      </c>
      <c r="AD234">
        <v>10</v>
      </c>
      <c r="AE234">
        <v>2.31660274764422E-2</v>
      </c>
      <c r="AF234">
        <v>0</v>
      </c>
      <c r="AG234">
        <v>0</v>
      </c>
      <c r="AH234">
        <v>2.11595123728632E-3</v>
      </c>
      <c r="AI234">
        <v>9</v>
      </c>
      <c r="AJ234" s="73">
        <v>86.959375300328006</v>
      </c>
      <c r="AK234">
        <v>153</v>
      </c>
      <c r="AL234">
        <v>1</v>
      </c>
      <c r="AM234">
        <v>0</v>
      </c>
      <c r="AN234">
        <v>0</v>
      </c>
      <c r="AO234">
        <v>7.9791622829346602E-4</v>
      </c>
      <c r="AP234">
        <v>1</v>
      </c>
      <c r="AQ234">
        <v>153</v>
      </c>
      <c r="AR234">
        <v>1</v>
      </c>
      <c r="AS234">
        <v>0</v>
      </c>
      <c r="AT234">
        <v>0</v>
      </c>
      <c r="AU234">
        <v>1.31536721560097E-2</v>
      </c>
      <c r="AV234">
        <v>1</v>
      </c>
      <c r="AW234">
        <v>153</v>
      </c>
      <c r="AX234">
        <v>1</v>
      </c>
      <c r="AY234" s="73">
        <v>85.665922011769894</v>
      </c>
      <c r="AZ234">
        <v>153</v>
      </c>
      <c r="BA234">
        <v>1</v>
      </c>
      <c r="BB234">
        <v>150</v>
      </c>
      <c r="BC234">
        <v>0.98278351507514095</v>
      </c>
      <c r="BD234">
        <v>2</v>
      </c>
      <c r="BE234">
        <v>1.6418568696565199E-2</v>
      </c>
      <c r="BF234">
        <v>88.726590515656994</v>
      </c>
      <c r="BG234">
        <v>88.829557596963994</v>
      </c>
      <c r="BH234">
        <v>85.665922011769894</v>
      </c>
      <c r="BI234">
        <v>86.959375300328006</v>
      </c>
    </row>
    <row r="235" spans="1:61" x14ac:dyDescent="0.25">
      <c r="A235" s="10" t="str">
        <f>VLOOKUP(D235,'Index-Relations'!E:F,2,FALSE)</f>
        <v>ESG</v>
      </c>
      <c r="B235" t="s">
        <v>3450</v>
      </c>
      <c r="C235" s="53" t="s">
        <v>2764</v>
      </c>
      <c r="D235" s="59" t="s">
        <v>2979</v>
      </c>
      <c r="E235" s="59" t="s">
        <v>3687</v>
      </c>
      <c r="F235" t="s">
        <v>106</v>
      </c>
      <c r="G235" t="s">
        <v>105</v>
      </c>
      <c r="H235" t="s">
        <v>107</v>
      </c>
      <c r="I235" s="52">
        <v>45537</v>
      </c>
      <c r="J235" t="s">
        <v>2457</v>
      </c>
      <c r="K235">
        <v>153</v>
      </c>
      <c r="L235" s="73">
        <v>88.793219610872001</v>
      </c>
      <c r="M235">
        <v>153</v>
      </c>
      <c r="N235">
        <v>1</v>
      </c>
      <c r="O235" s="73">
        <v>88.841809472627006</v>
      </c>
      <c r="P235">
        <v>153</v>
      </c>
      <c r="Q235">
        <v>1</v>
      </c>
      <c r="R235">
        <v>151</v>
      </c>
      <c r="S235">
        <v>0.98757709121944903</v>
      </c>
      <c r="T235">
        <v>34.053783329620401</v>
      </c>
      <c r="U235">
        <v>0.73373679043013695</v>
      </c>
      <c r="V235">
        <v>131</v>
      </c>
      <c r="W235">
        <v>0.11810982942767199</v>
      </c>
      <c r="X235">
        <v>28</v>
      </c>
      <c r="Y235">
        <v>153</v>
      </c>
      <c r="Z235">
        <v>0.999999999999999</v>
      </c>
      <c r="AA235">
        <v>57.251691989175598</v>
      </c>
      <c r="AB235">
        <v>145</v>
      </c>
      <c r="AC235">
        <v>0.98023571240201102</v>
      </c>
      <c r="AD235">
        <v>10</v>
      </c>
      <c r="AE235">
        <v>2.12893087845413E-2</v>
      </c>
      <c r="AF235">
        <v>-2</v>
      </c>
      <c r="AG235">
        <v>0</v>
      </c>
      <c r="AH235">
        <v>1.69767521543267E-3</v>
      </c>
      <c r="AI235">
        <v>8</v>
      </c>
      <c r="AJ235" s="73">
        <v>87.023105115194994</v>
      </c>
      <c r="AK235">
        <v>153</v>
      </c>
      <c r="AL235">
        <v>1</v>
      </c>
      <c r="AM235">
        <v>0</v>
      </c>
      <c r="AN235">
        <v>0</v>
      </c>
      <c r="AO235">
        <v>7.8545565356887297E-4</v>
      </c>
      <c r="AP235">
        <v>1</v>
      </c>
      <c r="AQ235">
        <v>153</v>
      </c>
      <c r="AR235">
        <v>1</v>
      </c>
      <c r="AS235">
        <v>0</v>
      </c>
      <c r="AT235">
        <v>0</v>
      </c>
      <c r="AU235">
        <v>1.31247070151454E-2</v>
      </c>
      <c r="AV235">
        <v>1</v>
      </c>
      <c r="AW235">
        <v>153</v>
      </c>
      <c r="AX235">
        <v>0.999999999999999</v>
      </c>
      <c r="AY235" s="73">
        <v>85.8689198100939</v>
      </c>
      <c r="AZ235">
        <v>153</v>
      </c>
      <c r="BA235">
        <v>1</v>
      </c>
      <c r="BB235">
        <v>150</v>
      </c>
      <c r="BC235">
        <v>0.98460433007427295</v>
      </c>
      <c r="BD235">
        <v>2</v>
      </c>
      <c r="BE235">
        <v>1.4610214272157701E-2</v>
      </c>
      <c r="BF235">
        <v>88.793219610872001</v>
      </c>
      <c r="BG235">
        <v>88.841809472627006</v>
      </c>
      <c r="BH235">
        <v>85.8689198100939</v>
      </c>
      <c r="BI235">
        <v>87.023105115194994</v>
      </c>
    </row>
    <row r="236" spans="1:61" x14ac:dyDescent="0.25">
      <c r="A236" s="10" t="str">
        <f>VLOOKUP(D236,'Index-Relations'!E:F,2,FALSE)</f>
        <v>ESG</v>
      </c>
      <c r="B236" t="s">
        <v>3450</v>
      </c>
      <c r="C236" s="53" t="s">
        <v>3350</v>
      </c>
      <c r="D236" s="59" t="s">
        <v>2979</v>
      </c>
      <c r="E236" s="59" t="s">
        <v>3688</v>
      </c>
      <c r="F236" t="s">
        <v>106</v>
      </c>
      <c r="G236" t="s">
        <v>105</v>
      </c>
      <c r="H236" t="s">
        <v>107</v>
      </c>
      <c r="I236" s="52">
        <v>45505</v>
      </c>
      <c r="J236" t="s">
        <v>2457</v>
      </c>
      <c r="K236">
        <v>153</v>
      </c>
      <c r="L236" s="73">
        <v>89.055532243821901</v>
      </c>
      <c r="M236">
        <v>153</v>
      </c>
      <c r="N236">
        <v>1</v>
      </c>
      <c r="O236" s="73">
        <v>88.903438580915903</v>
      </c>
      <c r="P236">
        <v>153</v>
      </c>
      <c r="Q236">
        <v>1</v>
      </c>
      <c r="R236">
        <v>151</v>
      </c>
      <c r="S236">
        <v>0.98710953228411802</v>
      </c>
      <c r="T236">
        <v>34.098467920938702</v>
      </c>
      <c r="U236">
        <v>0.72279408910907805</v>
      </c>
      <c r="V236">
        <v>131</v>
      </c>
      <c r="W236">
        <v>0.126928037376593</v>
      </c>
      <c r="X236">
        <v>28</v>
      </c>
      <c r="Y236">
        <v>153</v>
      </c>
      <c r="Z236">
        <v>0.999999999999999</v>
      </c>
      <c r="AA236">
        <v>57.374543698221501</v>
      </c>
      <c r="AB236">
        <v>143</v>
      </c>
      <c r="AC236">
        <v>0.98076152607822897</v>
      </c>
      <c r="AD236">
        <v>10</v>
      </c>
      <c r="AE236">
        <v>1.9238473921770201E-2</v>
      </c>
      <c r="AF236">
        <v>0</v>
      </c>
      <c r="AG236">
        <v>5.9328000000000005E-16</v>
      </c>
      <c r="AH236">
        <v>2.2141881871166101E-3</v>
      </c>
      <c r="AI236">
        <v>8</v>
      </c>
      <c r="AJ236" s="73">
        <v>87.197576647927903</v>
      </c>
      <c r="AK236">
        <v>153</v>
      </c>
      <c r="AL236">
        <v>1</v>
      </c>
      <c r="AM236">
        <v>0</v>
      </c>
      <c r="AN236">
        <v>0</v>
      </c>
      <c r="AO236">
        <v>8.46123362259523E-4</v>
      </c>
      <c r="AP236">
        <v>1</v>
      </c>
      <c r="AQ236">
        <v>153</v>
      </c>
      <c r="AR236">
        <v>1</v>
      </c>
      <c r="AS236">
        <v>0</v>
      </c>
      <c r="AT236">
        <v>0</v>
      </c>
      <c r="AU236">
        <v>1.36711601097683E-2</v>
      </c>
      <c r="AV236">
        <v>1</v>
      </c>
      <c r="AW236">
        <v>153</v>
      </c>
      <c r="AX236">
        <v>1</v>
      </c>
      <c r="AY236" s="73">
        <v>86.310494363363901</v>
      </c>
      <c r="AZ236">
        <v>153</v>
      </c>
      <c r="BA236">
        <v>1</v>
      </c>
      <c r="BB236">
        <v>150</v>
      </c>
      <c r="BC236">
        <v>0.98412640706467802</v>
      </c>
      <c r="BD236">
        <v>2</v>
      </c>
      <c r="BE236">
        <v>1.5027469573061499E-2</v>
      </c>
      <c r="BF236">
        <v>89.055532243821901</v>
      </c>
      <c r="BG236">
        <v>88.903438580915903</v>
      </c>
      <c r="BH236">
        <v>86.310494363363901</v>
      </c>
      <c r="BI236">
        <v>87.197576647927903</v>
      </c>
    </row>
    <row r="237" spans="1:61" x14ac:dyDescent="0.25">
      <c r="A237" s="10" t="str">
        <f>VLOOKUP(D237,'Index-Relations'!E:F,2,FALSE)</f>
        <v>ESG</v>
      </c>
      <c r="B237" t="s">
        <v>3450</v>
      </c>
      <c r="C237" s="53" t="s">
        <v>2765</v>
      </c>
      <c r="D237" s="59" t="s">
        <v>2979</v>
      </c>
      <c r="E237" s="59" t="s">
        <v>3689</v>
      </c>
      <c r="F237" t="s">
        <v>106</v>
      </c>
      <c r="G237" t="s">
        <v>105</v>
      </c>
      <c r="H237" t="s">
        <v>107</v>
      </c>
      <c r="I237" s="52">
        <v>45474</v>
      </c>
      <c r="J237" t="s">
        <v>2457</v>
      </c>
      <c r="K237">
        <v>153</v>
      </c>
      <c r="L237" s="73">
        <v>89.232569854147002</v>
      </c>
      <c r="M237">
        <v>153</v>
      </c>
      <c r="N237">
        <v>1</v>
      </c>
      <c r="O237" s="73">
        <v>89.022888042600997</v>
      </c>
      <c r="P237">
        <v>153</v>
      </c>
      <c r="Q237">
        <v>1</v>
      </c>
      <c r="R237">
        <v>151</v>
      </c>
      <c r="S237">
        <v>0.98600219308586601</v>
      </c>
      <c r="T237">
        <v>34.323749985644397</v>
      </c>
      <c r="U237">
        <v>0.71922234570277299</v>
      </c>
      <c r="V237">
        <v>129</v>
      </c>
      <c r="W237">
        <v>0.12403013683141</v>
      </c>
      <c r="X237">
        <v>28</v>
      </c>
      <c r="Y237">
        <v>153</v>
      </c>
      <c r="Z237">
        <v>1</v>
      </c>
      <c r="AA237">
        <v>60.1159844770361</v>
      </c>
      <c r="AB237">
        <v>143</v>
      </c>
      <c r="AC237">
        <v>0.980583386170783</v>
      </c>
      <c r="AD237">
        <v>10</v>
      </c>
      <c r="AE237">
        <v>1.94166138292171E-2</v>
      </c>
      <c r="AF237">
        <v>0</v>
      </c>
      <c r="AG237">
        <v>0</v>
      </c>
      <c r="AH237">
        <v>2.2418288908486301E-3</v>
      </c>
      <c r="AI237">
        <v>8</v>
      </c>
      <c r="AJ237" s="73">
        <v>87.391778300379002</v>
      </c>
      <c r="AK237">
        <v>153</v>
      </c>
      <c r="AL237">
        <v>1</v>
      </c>
      <c r="AM237">
        <v>0</v>
      </c>
      <c r="AN237">
        <v>0</v>
      </c>
      <c r="AO237">
        <v>8.5999282076112298E-4</v>
      </c>
      <c r="AP237">
        <v>1</v>
      </c>
      <c r="AQ237">
        <v>153</v>
      </c>
      <c r="AR237">
        <v>1</v>
      </c>
      <c r="AS237">
        <v>0</v>
      </c>
      <c r="AT237">
        <v>0</v>
      </c>
      <c r="AU237">
        <v>1.30107582718274E-2</v>
      </c>
      <c r="AV237">
        <v>1</v>
      </c>
      <c r="AW237">
        <v>153</v>
      </c>
      <c r="AX237">
        <v>1</v>
      </c>
      <c r="AY237" s="73">
        <v>86.562063062310003</v>
      </c>
      <c r="AZ237">
        <v>153</v>
      </c>
      <c r="BA237">
        <v>1</v>
      </c>
      <c r="BB237">
        <v>150</v>
      </c>
      <c r="BC237">
        <v>0.98321771599395902</v>
      </c>
      <c r="BD237">
        <v>2</v>
      </c>
      <c r="BE237">
        <v>1.5922291185279502E-2</v>
      </c>
      <c r="BF237">
        <v>89.232569854147002</v>
      </c>
      <c r="BG237">
        <v>89.022888042600997</v>
      </c>
      <c r="BH237">
        <v>86.562063062310003</v>
      </c>
      <c r="BI237">
        <v>87.391778300379002</v>
      </c>
    </row>
    <row r="238" spans="1:61" x14ac:dyDescent="0.25">
      <c r="A238" s="10" t="str">
        <f>VLOOKUP(D238,'Index-Relations'!E:F,2,FALSE)</f>
        <v>ESG</v>
      </c>
      <c r="B238" t="s">
        <v>3450</v>
      </c>
      <c r="C238" s="53" t="s">
        <v>2766</v>
      </c>
      <c r="D238" s="59" t="s">
        <v>2979</v>
      </c>
      <c r="E238" s="59" t="s">
        <v>3690</v>
      </c>
      <c r="F238" t="s">
        <v>106</v>
      </c>
      <c r="G238" t="s">
        <v>105</v>
      </c>
      <c r="H238" t="s">
        <v>107</v>
      </c>
      <c r="I238" s="52">
        <v>45446</v>
      </c>
      <c r="J238" t="s">
        <v>2457</v>
      </c>
      <c r="K238">
        <v>152</v>
      </c>
      <c r="L238" s="73">
        <v>89.302473341241907</v>
      </c>
      <c r="M238">
        <v>152</v>
      </c>
      <c r="N238">
        <v>1</v>
      </c>
      <c r="O238" s="73">
        <v>89.021215088252902</v>
      </c>
      <c r="P238">
        <v>152</v>
      </c>
      <c r="Q238">
        <v>1</v>
      </c>
      <c r="R238">
        <v>150</v>
      </c>
      <c r="S238">
        <v>0.98462087580677704</v>
      </c>
      <c r="T238">
        <v>34.530945519429302</v>
      </c>
      <c r="U238">
        <v>0.720402539249269</v>
      </c>
      <c r="V238">
        <v>128</v>
      </c>
      <c r="W238">
        <v>0.12747829037001701</v>
      </c>
      <c r="X238">
        <v>27</v>
      </c>
      <c r="Y238">
        <v>152</v>
      </c>
      <c r="Z238">
        <v>0.999999999999999</v>
      </c>
      <c r="AA238">
        <v>62.499217899100302</v>
      </c>
      <c r="AB238">
        <v>142</v>
      </c>
      <c r="AC238">
        <v>0.98035164418313903</v>
      </c>
      <c r="AD238">
        <v>10</v>
      </c>
      <c r="AE238">
        <v>1.9648355816860402E-2</v>
      </c>
      <c r="AF238">
        <v>0</v>
      </c>
      <c r="AG238">
        <v>2.2550999999999999E-16</v>
      </c>
      <c r="AH238">
        <v>2.26748519841079E-3</v>
      </c>
      <c r="AI238">
        <v>8</v>
      </c>
      <c r="AJ238" s="73">
        <v>87.442344633334898</v>
      </c>
      <c r="AK238">
        <v>152</v>
      </c>
      <c r="AL238">
        <v>1</v>
      </c>
      <c r="AM238">
        <v>0</v>
      </c>
      <c r="AN238">
        <v>0</v>
      </c>
      <c r="AO238">
        <v>8.82645657729573E-4</v>
      </c>
      <c r="AP238">
        <v>1</v>
      </c>
      <c r="AQ238">
        <v>152</v>
      </c>
      <c r="AR238">
        <v>0.999999999999999</v>
      </c>
      <c r="AS238">
        <v>0</v>
      </c>
      <c r="AT238">
        <v>0</v>
      </c>
      <c r="AU238">
        <v>1.37778868534619E-2</v>
      </c>
      <c r="AV238">
        <v>1</v>
      </c>
      <c r="AW238">
        <v>152</v>
      </c>
      <c r="AX238">
        <v>0.999999999999999</v>
      </c>
      <c r="AY238" s="73">
        <v>86.666858322842998</v>
      </c>
      <c r="AZ238">
        <v>152</v>
      </c>
      <c r="BA238">
        <v>1</v>
      </c>
      <c r="BB238">
        <v>149</v>
      </c>
      <c r="BC238">
        <v>0.98199987085100005</v>
      </c>
      <c r="BD238">
        <v>2</v>
      </c>
      <c r="BE238">
        <v>1.7117483491269399E-2</v>
      </c>
      <c r="BF238">
        <v>89.302473341241907</v>
      </c>
      <c r="BG238">
        <v>89.021215088252902</v>
      </c>
      <c r="BH238">
        <v>86.666858322842998</v>
      </c>
      <c r="BI238">
        <v>87.442344633334898</v>
      </c>
    </row>
    <row r="239" spans="1:61" x14ac:dyDescent="0.25">
      <c r="A239" s="10" t="str">
        <f>VLOOKUP(D239,'Index-Relations'!E:F,2,FALSE)</f>
        <v>ESG</v>
      </c>
      <c r="B239" t="s">
        <v>3450</v>
      </c>
      <c r="C239" s="53" t="s">
        <v>2767</v>
      </c>
      <c r="D239" s="59" t="s">
        <v>2979</v>
      </c>
      <c r="E239" s="59" t="s">
        <v>3691</v>
      </c>
      <c r="F239" t="s">
        <v>106</v>
      </c>
      <c r="G239" t="s">
        <v>105</v>
      </c>
      <c r="H239" t="s">
        <v>107</v>
      </c>
      <c r="I239" s="52">
        <v>45413</v>
      </c>
      <c r="J239" t="s">
        <v>2457</v>
      </c>
      <c r="K239">
        <v>152</v>
      </c>
      <c r="L239" s="73">
        <v>89.473550258564003</v>
      </c>
      <c r="M239">
        <v>152</v>
      </c>
      <c r="N239">
        <v>1</v>
      </c>
      <c r="O239" s="73">
        <v>89.099742565664897</v>
      </c>
      <c r="P239">
        <v>152</v>
      </c>
      <c r="Q239">
        <v>1</v>
      </c>
      <c r="R239">
        <v>150</v>
      </c>
      <c r="S239">
        <v>0.98440238068951202</v>
      </c>
      <c r="T239">
        <v>34.936188228184697</v>
      </c>
      <c r="U239">
        <v>0.70088637160253497</v>
      </c>
      <c r="V239">
        <v>128</v>
      </c>
      <c r="W239">
        <v>0.11755106435526599</v>
      </c>
      <c r="X239">
        <v>26</v>
      </c>
      <c r="Y239">
        <v>152</v>
      </c>
      <c r="Z239">
        <v>0.999999999999999</v>
      </c>
      <c r="AA239">
        <v>65.651861673838496</v>
      </c>
      <c r="AB239">
        <v>142</v>
      </c>
      <c r="AC239">
        <v>0.98055345029206997</v>
      </c>
      <c r="AD239">
        <v>10</v>
      </c>
      <c r="AE239">
        <v>1.94465497079284E-2</v>
      </c>
      <c r="AF239">
        <v>0</v>
      </c>
      <c r="AG239">
        <v>7.9102999999999996E-16</v>
      </c>
      <c r="AH239">
        <v>2.0571241764553998E-3</v>
      </c>
      <c r="AI239">
        <v>8</v>
      </c>
      <c r="AJ239" s="73">
        <v>87.546126605520001</v>
      </c>
      <c r="AK239">
        <v>152</v>
      </c>
      <c r="AL239">
        <v>1</v>
      </c>
      <c r="AM239">
        <v>0</v>
      </c>
      <c r="AN239">
        <v>0</v>
      </c>
      <c r="AO239">
        <v>9.6065239601147404E-4</v>
      </c>
      <c r="AP239">
        <v>1</v>
      </c>
      <c r="AQ239">
        <v>152</v>
      </c>
      <c r="AR239">
        <v>0.999999999999999</v>
      </c>
      <c r="AS239">
        <v>0</v>
      </c>
      <c r="AT239">
        <v>0</v>
      </c>
      <c r="AU239">
        <v>1.33708261529991E-2</v>
      </c>
      <c r="AV239">
        <v>1</v>
      </c>
      <c r="AW239">
        <v>152</v>
      </c>
      <c r="AX239">
        <v>1</v>
      </c>
      <c r="AY239" s="73">
        <v>86.953273290306996</v>
      </c>
      <c r="AZ239">
        <v>152</v>
      </c>
      <c r="BA239">
        <v>1</v>
      </c>
      <c r="BB239">
        <v>147</v>
      </c>
      <c r="BC239">
        <v>0.97790237820051595</v>
      </c>
      <c r="BD239">
        <v>4</v>
      </c>
      <c r="BE239">
        <v>2.1136969403471501E-2</v>
      </c>
      <c r="BF239">
        <v>89.473550258564003</v>
      </c>
      <c r="BG239">
        <v>89.099742565664897</v>
      </c>
      <c r="BH239">
        <v>86.953273290306996</v>
      </c>
      <c r="BI239">
        <v>87.546126605520001</v>
      </c>
    </row>
    <row r="240" spans="1:61" x14ac:dyDescent="0.25">
      <c r="A240" s="10" t="str">
        <f>VLOOKUP(D240,'Index-Relations'!E:F,2,FALSE)</f>
        <v>ESG</v>
      </c>
      <c r="B240" t="s">
        <v>3450</v>
      </c>
      <c r="C240" s="53" t="s">
        <v>2768</v>
      </c>
      <c r="D240" s="59" t="s">
        <v>2979</v>
      </c>
      <c r="E240" s="59" t="s">
        <v>3692</v>
      </c>
      <c r="F240" t="s">
        <v>106</v>
      </c>
      <c r="G240" t="s">
        <v>105</v>
      </c>
      <c r="H240" t="s">
        <v>107</v>
      </c>
      <c r="I240" s="52">
        <v>45383</v>
      </c>
      <c r="J240" t="s">
        <v>2457</v>
      </c>
      <c r="K240">
        <v>152</v>
      </c>
      <c r="L240">
        <v>91.601875362488002</v>
      </c>
      <c r="M240">
        <v>152</v>
      </c>
      <c r="N240">
        <v>1</v>
      </c>
      <c r="O240">
        <v>90.848663688098299</v>
      </c>
      <c r="P240">
        <v>152</v>
      </c>
      <c r="Q240">
        <v>1</v>
      </c>
      <c r="R240">
        <v>150</v>
      </c>
      <c r="S240">
        <v>0.98590122361694099</v>
      </c>
      <c r="T240">
        <v>34.792973323302498</v>
      </c>
      <c r="U240">
        <v>0.70229474073197196</v>
      </c>
      <c r="V240">
        <v>128</v>
      </c>
      <c r="W240">
        <v>0.11704323416586</v>
      </c>
      <c r="X240">
        <v>26</v>
      </c>
      <c r="Y240">
        <v>152</v>
      </c>
      <c r="Z240">
        <v>1</v>
      </c>
      <c r="AA240">
        <v>64.120647583010097</v>
      </c>
      <c r="AB240">
        <v>142</v>
      </c>
      <c r="AC240">
        <v>0.98041483739967294</v>
      </c>
      <c r="AD240">
        <v>10</v>
      </c>
      <c r="AE240">
        <v>1.9585162600325799E-2</v>
      </c>
      <c r="AF240">
        <v>0</v>
      </c>
      <c r="AG240">
        <v>6.2102999999999996E-16</v>
      </c>
      <c r="AH240">
        <v>2.0381885515850001E-3</v>
      </c>
      <c r="AI240">
        <v>8</v>
      </c>
      <c r="AJ240">
        <v>90.042539471465801</v>
      </c>
      <c r="AK240">
        <v>152</v>
      </c>
      <c r="AL240">
        <v>1</v>
      </c>
      <c r="AM240">
        <v>0</v>
      </c>
      <c r="AN240">
        <v>0</v>
      </c>
      <c r="AO240">
        <v>1.01352115626736E-3</v>
      </c>
      <c r="AP240">
        <v>1</v>
      </c>
      <c r="AQ240">
        <v>152</v>
      </c>
      <c r="AR240">
        <v>1</v>
      </c>
      <c r="AS240">
        <v>0</v>
      </c>
      <c r="AT240">
        <v>0</v>
      </c>
      <c r="AU240">
        <v>1.2636357729433599E-2</v>
      </c>
      <c r="AV240">
        <v>1</v>
      </c>
      <c r="AW240">
        <v>152</v>
      </c>
      <c r="AX240">
        <v>0.999999999999999</v>
      </c>
      <c r="AY240">
        <v>90.240427269428693</v>
      </c>
      <c r="AZ240">
        <v>152</v>
      </c>
      <c r="BA240">
        <v>1</v>
      </c>
      <c r="BB240">
        <v>147</v>
      </c>
      <c r="BC240">
        <v>0.97917813344178894</v>
      </c>
      <c r="BD240">
        <v>4</v>
      </c>
      <c r="BE240">
        <v>1.9808345401943199E-2</v>
      </c>
      <c r="BF240">
        <v>89.655124758666901</v>
      </c>
      <c r="BG240">
        <v>89.098343169087997</v>
      </c>
      <c r="BH240">
        <v>87.288051418333893</v>
      </c>
      <c r="BI240">
        <v>87.579520454753904</v>
      </c>
    </row>
    <row r="241" spans="1:61" x14ac:dyDescent="0.25">
      <c r="A241" s="10" t="str">
        <f>VLOOKUP(D241,'Index-Relations'!E:F,2,FALSE)</f>
        <v>ESG</v>
      </c>
      <c r="B241" t="s">
        <v>3450</v>
      </c>
      <c r="C241" s="53" t="s">
        <v>2769</v>
      </c>
      <c r="D241" s="59" t="s">
        <v>2979</v>
      </c>
      <c r="E241" s="59" t="s">
        <v>3693</v>
      </c>
      <c r="F241" t="s">
        <v>106</v>
      </c>
      <c r="G241" t="s">
        <v>105</v>
      </c>
      <c r="H241" t="s">
        <v>107</v>
      </c>
      <c r="I241" s="52">
        <v>45352</v>
      </c>
      <c r="J241" t="s">
        <v>2457</v>
      </c>
      <c r="K241">
        <v>152</v>
      </c>
      <c r="L241">
        <v>91.832979001887196</v>
      </c>
      <c r="M241">
        <v>152</v>
      </c>
      <c r="N241">
        <v>1</v>
      </c>
      <c r="O241">
        <v>90.895870802619498</v>
      </c>
      <c r="P241">
        <v>152</v>
      </c>
      <c r="Q241">
        <v>1</v>
      </c>
      <c r="R241">
        <v>150</v>
      </c>
      <c r="S241">
        <v>0.98537348611443099</v>
      </c>
      <c r="T241">
        <v>34.883092303618902</v>
      </c>
      <c r="U241">
        <v>0.70013202360833904</v>
      </c>
      <c r="V241">
        <v>124</v>
      </c>
      <c r="W241">
        <v>7.6498509562344594E-2</v>
      </c>
      <c r="X241">
        <v>21</v>
      </c>
      <c r="Y241">
        <v>152</v>
      </c>
      <c r="Z241">
        <v>0.999999999999999</v>
      </c>
      <c r="AA241">
        <v>75.044131747692504</v>
      </c>
      <c r="AB241">
        <v>142</v>
      </c>
      <c r="AC241">
        <v>0.98005040355296302</v>
      </c>
      <c r="AD241">
        <v>10</v>
      </c>
      <c r="AE241">
        <v>1.9949596447036099E-2</v>
      </c>
      <c r="AF241">
        <v>0</v>
      </c>
      <c r="AG241">
        <v>1.7347000000000001E-16</v>
      </c>
      <c r="AH241">
        <v>1.3817511491420399E-3</v>
      </c>
      <c r="AI241">
        <v>4</v>
      </c>
      <c r="AJ241">
        <v>90.302207537496201</v>
      </c>
      <c r="AK241">
        <v>152</v>
      </c>
      <c r="AL241">
        <v>1</v>
      </c>
      <c r="AM241">
        <v>0</v>
      </c>
      <c r="AN241">
        <v>0</v>
      </c>
      <c r="AO241">
        <v>1.01946250114558E-3</v>
      </c>
      <c r="AP241">
        <v>1</v>
      </c>
      <c r="AQ241">
        <v>152</v>
      </c>
      <c r="AR241">
        <v>1</v>
      </c>
      <c r="AS241">
        <v>0</v>
      </c>
      <c r="AT241">
        <v>0</v>
      </c>
      <c r="AU241">
        <v>1.2540276833199899E-2</v>
      </c>
      <c r="AV241">
        <v>1</v>
      </c>
      <c r="AW241">
        <v>152</v>
      </c>
      <c r="AX241">
        <v>1</v>
      </c>
      <c r="AY241">
        <v>90.537429047940407</v>
      </c>
      <c r="AZ241">
        <v>152</v>
      </c>
      <c r="BA241">
        <v>1</v>
      </c>
      <c r="BB241">
        <v>147</v>
      </c>
      <c r="BC241">
        <v>0.97819794068937505</v>
      </c>
      <c r="BD241">
        <v>4</v>
      </c>
      <c r="BE241">
        <v>2.0782596809479199E-2</v>
      </c>
      <c r="BF241">
        <v>89.882786912995996</v>
      </c>
      <c r="BG241">
        <v>89.146635515705995</v>
      </c>
      <c r="BH241">
        <v>87.607203031538901</v>
      </c>
      <c r="BI241">
        <v>87.814399100572999</v>
      </c>
    </row>
    <row r="242" spans="1:61" x14ac:dyDescent="0.25">
      <c r="A242" s="10" t="str">
        <f>VLOOKUP(D242,'Index-Relations'!E:F,2,FALSE)</f>
        <v>ESG</v>
      </c>
      <c r="B242" t="s">
        <v>3450</v>
      </c>
      <c r="C242" s="53" t="s">
        <v>2770</v>
      </c>
      <c r="D242" s="59" t="s">
        <v>2979</v>
      </c>
      <c r="E242" s="59" t="s">
        <v>3694</v>
      </c>
      <c r="F242" t="s">
        <v>106</v>
      </c>
      <c r="G242" t="s">
        <v>105</v>
      </c>
      <c r="H242" t="s">
        <v>107</v>
      </c>
      <c r="I242" s="52">
        <v>45323</v>
      </c>
      <c r="J242" t="s">
        <v>2457</v>
      </c>
      <c r="K242">
        <v>152</v>
      </c>
      <c r="L242">
        <v>91.879852442786898</v>
      </c>
      <c r="M242">
        <v>152</v>
      </c>
      <c r="N242">
        <v>1</v>
      </c>
      <c r="O242">
        <v>90.8945968263765</v>
      </c>
      <c r="P242">
        <v>152</v>
      </c>
      <c r="Q242">
        <v>1</v>
      </c>
      <c r="R242">
        <v>150</v>
      </c>
      <c r="S242">
        <v>0.983809413864566</v>
      </c>
      <c r="T242">
        <v>35.161729926540303</v>
      </c>
      <c r="U242">
        <v>0.68382315541538297</v>
      </c>
      <c r="V242">
        <v>124</v>
      </c>
      <c r="W242">
        <v>8.2128419721131996E-2</v>
      </c>
      <c r="X242">
        <v>21</v>
      </c>
      <c r="Y242">
        <v>152</v>
      </c>
      <c r="Z242">
        <v>1</v>
      </c>
      <c r="AA242">
        <v>63.689653483949797</v>
      </c>
      <c r="AB242">
        <v>142</v>
      </c>
      <c r="AC242">
        <v>0.98020544519058495</v>
      </c>
      <c r="AD242">
        <v>10</v>
      </c>
      <c r="AE242">
        <v>1.97945548094151E-2</v>
      </c>
      <c r="AF242">
        <v>0</v>
      </c>
      <c r="AG242">
        <v>0</v>
      </c>
      <c r="AH242">
        <v>1.46938330254901E-3</v>
      </c>
      <c r="AI242">
        <v>4</v>
      </c>
      <c r="AJ242">
        <v>90.468582405616999</v>
      </c>
      <c r="AK242">
        <v>152</v>
      </c>
      <c r="AL242">
        <v>1</v>
      </c>
      <c r="AM242">
        <v>0</v>
      </c>
      <c r="AN242">
        <v>0</v>
      </c>
      <c r="AO242">
        <v>9.3999327581234505E-4</v>
      </c>
      <c r="AP242">
        <v>1</v>
      </c>
      <c r="AQ242">
        <v>152</v>
      </c>
      <c r="AR242">
        <v>1</v>
      </c>
      <c r="AS242">
        <v>0</v>
      </c>
      <c r="AT242">
        <v>0</v>
      </c>
      <c r="AU242">
        <v>1.32838254643431E-2</v>
      </c>
      <c r="AV242">
        <v>1</v>
      </c>
      <c r="AW242">
        <v>152</v>
      </c>
      <c r="AX242">
        <v>1</v>
      </c>
      <c r="AY242">
        <v>90.525340656588099</v>
      </c>
      <c r="AZ242">
        <v>152</v>
      </c>
      <c r="BA242">
        <v>1</v>
      </c>
      <c r="BB242">
        <v>147</v>
      </c>
      <c r="BC242">
        <v>0.97690492090912395</v>
      </c>
      <c r="BD242">
        <v>4</v>
      </c>
      <c r="BE242">
        <v>2.2155085815062699E-2</v>
      </c>
      <c r="BF242">
        <v>89.891609931971004</v>
      </c>
      <c r="BG242">
        <v>89.149850257721994</v>
      </c>
      <c r="BH242">
        <v>87.533708637591005</v>
      </c>
      <c r="BI242">
        <v>87.954233260493993</v>
      </c>
    </row>
    <row r="243" spans="1:61" x14ac:dyDescent="0.25">
      <c r="A243" s="10" t="str">
        <f>VLOOKUP(D243,'Index-Relations'!E:F,2,FALSE)</f>
        <v>ESG</v>
      </c>
      <c r="B243" t="s">
        <v>3450</v>
      </c>
      <c r="C243" s="53" t="s">
        <v>2760</v>
      </c>
      <c r="D243" s="59" t="s">
        <v>2774</v>
      </c>
      <c r="E243" s="59" t="s">
        <v>3695</v>
      </c>
      <c r="F243" t="s">
        <v>109</v>
      </c>
      <c r="G243" t="s">
        <v>108</v>
      </c>
      <c r="H243" t="s">
        <v>110</v>
      </c>
      <c r="I243" s="52">
        <v>45659</v>
      </c>
      <c r="J243" t="s">
        <v>2457</v>
      </c>
      <c r="K243">
        <v>161</v>
      </c>
      <c r="L243" s="73">
        <v>88.323321146718996</v>
      </c>
      <c r="M243">
        <v>161</v>
      </c>
      <c r="N243">
        <v>1</v>
      </c>
      <c r="O243" s="73">
        <v>88.925470161426901</v>
      </c>
      <c r="P243">
        <v>161</v>
      </c>
      <c r="Q243">
        <v>1</v>
      </c>
      <c r="R243">
        <v>158</v>
      </c>
      <c r="S243">
        <v>0.98074916295889702</v>
      </c>
      <c r="T243">
        <v>34.385551872509701</v>
      </c>
      <c r="U243">
        <v>0.74783666908834101</v>
      </c>
      <c r="V243">
        <v>143</v>
      </c>
      <c r="W243">
        <v>0.122753189611329</v>
      </c>
      <c r="X243">
        <v>30</v>
      </c>
      <c r="Y243">
        <v>161</v>
      </c>
      <c r="Z243">
        <v>1</v>
      </c>
      <c r="AA243">
        <v>74.109447926082396</v>
      </c>
      <c r="AB243">
        <v>147</v>
      </c>
      <c r="AC243">
        <v>0.95925496746567096</v>
      </c>
      <c r="AD243">
        <v>14</v>
      </c>
      <c r="AE243">
        <v>4.0745032534328401E-2</v>
      </c>
      <c r="AF243">
        <v>0</v>
      </c>
      <c r="AG243">
        <v>6.9390000000000004E-17</v>
      </c>
      <c r="AH243">
        <v>2.8449515798618799E-3</v>
      </c>
      <c r="AI243">
        <v>11</v>
      </c>
      <c r="AJ243" s="73">
        <v>86.7541603306029</v>
      </c>
      <c r="AK243">
        <v>161</v>
      </c>
      <c r="AL243">
        <v>1</v>
      </c>
      <c r="AM243">
        <v>0</v>
      </c>
      <c r="AN243">
        <v>0</v>
      </c>
      <c r="AO243">
        <v>7.6821173338641896E-4</v>
      </c>
      <c r="AP243">
        <v>1</v>
      </c>
      <c r="AQ243">
        <v>161</v>
      </c>
      <c r="AR243">
        <v>1</v>
      </c>
      <c r="AS243">
        <v>0</v>
      </c>
      <c r="AT243">
        <v>0</v>
      </c>
      <c r="AU243">
        <v>3.60794695978299E-3</v>
      </c>
      <c r="AV243">
        <v>1</v>
      </c>
      <c r="AW243">
        <v>161</v>
      </c>
      <c r="AX243">
        <v>1</v>
      </c>
      <c r="AY243" s="73">
        <v>84.772486136173995</v>
      </c>
      <c r="AZ243">
        <v>161</v>
      </c>
      <c r="BA243">
        <v>1</v>
      </c>
      <c r="BB243">
        <v>158</v>
      </c>
      <c r="BC243">
        <v>0.98290121973773603</v>
      </c>
      <c r="BD243">
        <v>2</v>
      </c>
      <c r="BE243">
        <v>1.6330568528876599E-2</v>
      </c>
      <c r="BF243">
        <v>88.323321146718996</v>
      </c>
      <c r="BG243">
        <v>88.925470161426901</v>
      </c>
      <c r="BH243">
        <v>84.772486136173995</v>
      </c>
      <c r="BI243">
        <v>86.7541603306029</v>
      </c>
    </row>
    <row r="244" spans="1:61" x14ac:dyDescent="0.25">
      <c r="A244" s="10" t="str">
        <f>VLOOKUP(D244,'Index-Relations'!E:F,2,FALSE)</f>
        <v>ESG</v>
      </c>
      <c r="B244" t="s">
        <v>3450</v>
      </c>
      <c r="C244" s="53" t="s">
        <v>2761</v>
      </c>
      <c r="D244" s="59" t="s">
        <v>2774</v>
      </c>
      <c r="E244" s="59" t="s">
        <v>3696</v>
      </c>
      <c r="F244" t="s">
        <v>109</v>
      </c>
      <c r="G244" t="s">
        <v>108</v>
      </c>
      <c r="H244" t="s">
        <v>110</v>
      </c>
      <c r="I244" s="52">
        <v>45628</v>
      </c>
      <c r="J244" t="s">
        <v>2457</v>
      </c>
      <c r="K244">
        <v>156</v>
      </c>
      <c r="L244" s="73">
        <v>88.503058994413905</v>
      </c>
      <c r="M244">
        <v>156</v>
      </c>
      <c r="N244">
        <v>1</v>
      </c>
      <c r="O244" s="73">
        <v>88.779320323352906</v>
      </c>
      <c r="P244">
        <v>156</v>
      </c>
      <c r="Q244">
        <v>1</v>
      </c>
      <c r="R244">
        <v>154</v>
      </c>
      <c r="S244">
        <v>0.98726363328420197</v>
      </c>
      <c r="T244">
        <v>33.667621965911302</v>
      </c>
      <c r="U244">
        <v>0.72992890981214797</v>
      </c>
      <c r="V244">
        <v>135</v>
      </c>
      <c r="W244">
        <v>0.116255882435543</v>
      </c>
      <c r="X244">
        <v>28</v>
      </c>
      <c r="Y244">
        <v>156</v>
      </c>
      <c r="Z244">
        <v>0.999999999999999</v>
      </c>
      <c r="AA244">
        <v>53.306515199094399</v>
      </c>
      <c r="AB244">
        <v>146</v>
      </c>
      <c r="AC244">
        <v>0.97774194912410395</v>
      </c>
      <c r="AD244">
        <v>10</v>
      </c>
      <c r="AE244">
        <v>2.2258050875895399E-2</v>
      </c>
      <c r="AF244">
        <v>0</v>
      </c>
      <c r="AG244">
        <v>0</v>
      </c>
      <c r="AH244">
        <v>1.80859520761384E-3</v>
      </c>
      <c r="AI244">
        <v>9</v>
      </c>
      <c r="AJ244" s="73">
        <v>86.831011101058905</v>
      </c>
      <c r="AK244">
        <v>156</v>
      </c>
      <c r="AL244">
        <v>1</v>
      </c>
      <c r="AM244">
        <v>0</v>
      </c>
      <c r="AN244">
        <v>0</v>
      </c>
      <c r="AO244">
        <v>7.1199942180259898E-4</v>
      </c>
      <c r="AP244">
        <v>1</v>
      </c>
      <c r="AQ244">
        <v>156</v>
      </c>
      <c r="AR244">
        <v>1</v>
      </c>
      <c r="AS244">
        <v>0</v>
      </c>
      <c r="AT244">
        <v>0</v>
      </c>
      <c r="AU244">
        <v>1.28592577949649E-2</v>
      </c>
      <c r="AV244">
        <v>1</v>
      </c>
      <c r="AW244">
        <v>156</v>
      </c>
      <c r="AX244">
        <v>0.999999999999999</v>
      </c>
      <c r="AY244" s="73">
        <v>85.286608533017002</v>
      </c>
      <c r="AZ244">
        <v>156</v>
      </c>
      <c r="BA244">
        <v>1</v>
      </c>
      <c r="BB244">
        <v>153</v>
      </c>
      <c r="BC244">
        <v>0.984879479981704</v>
      </c>
      <c r="BD244">
        <v>2</v>
      </c>
      <c r="BE244">
        <v>1.4408520596492501E-2</v>
      </c>
      <c r="BF244">
        <v>88.503058994413905</v>
      </c>
      <c r="BG244">
        <v>88.779320323352906</v>
      </c>
      <c r="BH244">
        <v>85.286608533017002</v>
      </c>
      <c r="BI244">
        <v>86.831011101058905</v>
      </c>
    </row>
    <row r="245" spans="1:61" x14ac:dyDescent="0.25">
      <c r="A245" s="10" t="str">
        <f>VLOOKUP(D245,'Index-Relations'!E:F,2,FALSE)</f>
        <v>ESG</v>
      </c>
      <c r="B245" t="s">
        <v>3450</v>
      </c>
      <c r="C245" s="53" t="s">
        <v>2762</v>
      </c>
      <c r="D245" s="59" t="s">
        <v>2774</v>
      </c>
      <c r="E245" s="59" t="s">
        <v>3697</v>
      </c>
      <c r="F245" t="s">
        <v>109</v>
      </c>
      <c r="G245" t="s">
        <v>108</v>
      </c>
      <c r="H245" t="s">
        <v>110</v>
      </c>
      <c r="I245" s="52">
        <v>45597</v>
      </c>
      <c r="J245" t="s">
        <v>2457</v>
      </c>
      <c r="K245">
        <v>156</v>
      </c>
      <c r="L245" s="73">
        <v>88.723462853773</v>
      </c>
      <c r="M245">
        <v>156</v>
      </c>
      <c r="N245">
        <v>1</v>
      </c>
      <c r="O245" s="73">
        <v>88.925234663509002</v>
      </c>
      <c r="P245">
        <v>156</v>
      </c>
      <c r="Q245">
        <v>1</v>
      </c>
      <c r="R245">
        <v>154</v>
      </c>
      <c r="S245">
        <v>0.98695896447350895</v>
      </c>
      <c r="T245">
        <v>34.197713048229602</v>
      </c>
      <c r="U245">
        <v>0.73256334850220395</v>
      </c>
      <c r="V245">
        <v>134</v>
      </c>
      <c r="W245">
        <v>0.114710631497923</v>
      </c>
      <c r="X245">
        <v>28</v>
      </c>
      <c r="Y245">
        <v>156</v>
      </c>
      <c r="Z245">
        <v>1</v>
      </c>
      <c r="AA245">
        <v>54.183067165220599</v>
      </c>
      <c r="AB245">
        <v>146</v>
      </c>
      <c r="AC245">
        <v>0.97769869532693598</v>
      </c>
      <c r="AD245">
        <v>10</v>
      </c>
      <c r="AE245">
        <v>2.2301304673063901E-2</v>
      </c>
      <c r="AF245">
        <v>0</v>
      </c>
      <c r="AG245">
        <v>0</v>
      </c>
      <c r="AH245">
        <v>1.78498359764228E-3</v>
      </c>
      <c r="AI245">
        <v>9</v>
      </c>
      <c r="AJ245" s="73">
        <v>87.004018728126994</v>
      </c>
      <c r="AK245">
        <v>156</v>
      </c>
      <c r="AL245">
        <v>1</v>
      </c>
      <c r="AM245">
        <v>0</v>
      </c>
      <c r="AN245">
        <v>0</v>
      </c>
      <c r="AO245">
        <v>7.2553622552125297E-4</v>
      </c>
      <c r="AP245">
        <v>1</v>
      </c>
      <c r="AQ245">
        <v>156</v>
      </c>
      <c r="AR245">
        <v>1</v>
      </c>
      <c r="AS245">
        <v>0</v>
      </c>
      <c r="AT245">
        <v>0</v>
      </c>
      <c r="AU245">
        <v>1.2968082083192301E-2</v>
      </c>
      <c r="AV245">
        <v>1</v>
      </c>
      <c r="AW245">
        <v>156</v>
      </c>
      <c r="AX245">
        <v>1</v>
      </c>
      <c r="AY245" s="73">
        <v>85.601428606900996</v>
      </c>
      <c r="AZ245">
        <v>156</v>
      </c>
      <c r="BA245">
        <v>1</v>
      </c>
      <c r="BB245">
        <v>153</v>
      </c>
      <c r="BC245">
        <v>0.98444206434814596</v>
      </c>
      <c r="BD245">
        <v>2</v>
      </c>
      <c r="BE245">
        <v>1.4832399426332099E-2</v>
      </c>
      <c r="BF245">
        <v>88.723462853773</v>
      </c>
      <c r="BG245">
        <v>88.925234663509002</v>
      </c>
      <c r="BH245">
        <v>85.601428606900996</v>
      </c>
      <c r="BI245">
        <v>87.004018728126994</v>
      </c>
    </row>
    <row r="246" spans="1:61" x14ac:dyDescent="0.25">
      <c r="A246" s="10" t="str">
        <f>VLOOKUP(D246,'Index-Relations'!E:F,2,FALSE)</f>
        <v>ESG</v>
      </c>
      <c r="B246" t="s">
        <v>3450</v>
      </c>
      <c r="C246" s="53" t="s">
        <v>2763</v>
      </c>
      <c r="D246" s="59" t="s">
        <v>2774</v>
      </c>
      <c r="E246" s="59" t="s">
        <v>3698</v>
      </c>
      <c r="F246" t="s">
        <v>109</v>
      </c>
      <c r="G246" t="s">
        <v>108</v>
      </c>
      <c r="H246" t="s">
        <v>110</v>
      </c>
      <c r="I246" s="52">
        <v>45566</v>
      </c>
      <c r="J246" t="s">
        <v>2457</v>
      </c>
      <c r="K246">
        <v>156</v>
      </c>
      <c r="L246" s="73">
        <v>88.835116085983003</v>
      </c>
      <c r="M246">
        <v>156</v>
      </c>
      <c r="N246">
        <v>1</v>
      </c>
      <c r="O246" s="73">
        <v>88.924835090765001</v>
      </c>
      <c r="P246">
        <v>156</v>
      </c>
      <c r="Q246">
        <v>1</v>
      </c>
      <c r="R246">
        <v>154</v>
      </c>
      <c r="S246">
        <v>0.98573936189346201</v>
      </c>
      <c r="T246">
        <v>34.4849674742064</v>
      </c>
      <c r="U246">
        <v>0.73527564121438405</v>
      </c>
      <c r="V246">
        <v>134</v>
      </c>
      <c r="W246">
        <v>0.116919159326549</v>
      </c>
      <c r="X246">
        <v>28</v>
      </c>
      <c r="Y246">
        <v>156</v>
      </c>
      <c r="Z246">
        <v>1</v>
      </c>
      <c r="AA246">
        <v>53.975762503177897</v>
      </c>
      <c r="AB246">
        <v>146</v>
      </c>
      <c r="AC246">
        <v>0.977409142385813</v>
      </c>
      <c r="AD246">
        <v>10</v>
      </c>
      <c r="AE246">
        <v>2.2590857614186801E-2</v>
      </c>
      <c r="AF246">
        <v>0</v>
      </c>
      <c r="AG246">
        <v>0</v>
      </c>
      <c r="AH246">
        <v>2.05692707463981E-3</v>
      </c>
      <c r="AI246">
        <v>9</v>
      </c>
      <c r="AJ246" s="73">
        <v>87.112701321217997</v>
      </c>
      <c r="AK246">
        <v>156</v>
      </c>
      <c r="AL246">
        <v>1</v>
      </c>
      <c r="AM246">
        <v>0</v>
      </c>
      <c r="AN246">
        <v>0</v>
      </c>
      <c r="AO246">
        <v>7.7810543563229095E-4</v>
      </c>
      <c r="AP246">
        <v>1</v>
      </c>
      <c r="AQ246">
        <v>156</v>
      </c>
      <c r="AR246">
        <v>1</v>
      </c>
      <c r="AS246">
        <v>0</v>
      </c>
      <c r="AT246">
        <v>0</v>
      </c>
      <c r="AU246">
        <v>1.2827090664650501E-2</v>
      </c>
      <c r="AV246">
        <v>1</v>
      </c>
      <c r="AW246">
        <v>156</v>
      </c>
      <c r="AX246">
        <v>1</v>
      </c>
      <c r="AY246" s="73">
        <v>85.778675278129896</v>
      </c>
      <c r="AZ246">
        <v>156</v>
      </c>
      <c r="BA246">
        <v>1</v>
      </c>
      <c r="BB246">
        <v>153</v>
      </c>
      <c r="BC246">
        <v>0.98321096873644798</v>
      </c>
      <c r="BD246">
        <v>2</v>
      </c>
      <c r="BE246">
        <v>1.6010925827918999E-2</v>
      </c>
      <c r="BF246">
        <v>88.835116085983003</v>
      </c>
      <c r="BG246">
        <v>88.924835090765001</v>
      </c>
      <c r="BH246">
        <v>85.778675278129896</v>
      </c>
      <c r="BI246">
        <v>87.112701321217997</v>
      </c>
    </row>
    <row r="247" spans="1:61" x14ac:dyDescent="0.25">
      <c r="A247" s="10" t="str">
        <f>VLOOKUP(D247,'Index-Relations'!E:F,2,FALSE)</f>
        <v>ESG</v>
      </c>
      <c r="B247" t="s">
        <v>3450</v>
      </c>
      <c r="C247" s="53" t="s">
        <v>2764</v>
      </c>
      <c r="D247" s="59" t="s">
        <v>2774</v>
      </c>
      <c r="E247" s="59" t="s">
        <v>3699</v>
      </c>
      <c r="F247" t="s">
        <v>109</v>
      </c>
      <c r="G247" t="s">
        <v>108</v>
      </c>
      <c r="H247" t="s">
        <v>110</v>
      </c>
      <c r="I247" s="52">
        <v>45537</v>
      </c>
      <c r="J247" t="s">
        <v>2457</v>
      </c>
      <c r="K247">
        <v>156</v>
      </c>
      <c r="L247" s="73">
        <v>88.886261961007904</v>
      </c>
      <c r="M247">
        <v>156</v>
      </c>
      <c r="N247">
        <v>1</v>
      </c>
      <c r="O247" s="73">
        <v>88.924189128942004</v>
      </c>
      <c r="P247">
        <v>156</v>
      </c>
      <c r="Q247">
        <v>1</v>
      </c>
      <c r="R247">
        <v>154</v>
      </c>
      <c r="S247">
        <v>0.987858984495531</v>
      </c>
      <c r="T247">
        <v>34.186623925027597</v>
      </c>
      <c r="U247">
        <v>0.74048896388853902</v>
      </c>
      <c r="V247">
        <v>134</v>
      </c>
      <c r="W247">
        <v>0.1149497660697</v>
      </c>
      <c r="X247">
        <v>28</v>
      </c>
      <c r="Y247">
        <v>156</v>
      </c>
      <c r="Z247">
        <v>1</v>
      </c>
      <c r="AA247">
        <v>56.252693582508201</v>
      </c>
      <c r="AB247">
        <v>148</v>
      </c>
      <c r="AC247">
        <v>0.98068419189089995</v>
      </c>
      <c r="AD247">
        <v>10</v>
      </c>
      <c r="AE247">
        <v>2.0806224419615198E-2</v>
      </c>
      <c r="AF247">
        <v>-2</v>
      </c>
      <c r="AG247">
        <v>0</v>
      </c>
      <c r="AH247">
        <v>1.65225341380937E-3</v>
      </c>
      <c r="AI247">
        <v>8</v>
      </c>
      <c r="AJ247" s="73">
        <v>87.156146103560999</v>
      </c>
      <c r="AK247">
        <v>156</v>
      </c>
      <c r="AL247">
        <v>1</v>
      </c>
      <c r="AM247">
        <v>0</v>
      </c>
      <c r="AN247">
        <v>0</v>
      </c>
      <c r="AO247">
        <v>7.6763255985446202E-4</v>
      </c>
      <c r="AP247">
        <v>1</v>
      </c>
      <c r="AQ247">
        <v>156</v>
      </c>
      <c r="AR247">
        <v>0.999999999999999</v>
      </c>
      <c r="AS247">
        <v>0</v>
      </c>
      <c r="AT247">
        <v>0</v>
      </c>
      <c r="AU247">
        <v>1.28268889498705E-2</v>
      </c>
      <c r="AV247">
        <v>1</v>
      </c>
      <c r="AW247">
        <v>156</v>
      </c>
      <c r="AX247">
        <v>0.999999999999999</v>
      </c>
      <c r="AY247" s="73">
        <v>85.963521725156994</v>
      </c>
      <c r="AZ247">
        <v>156</v>
      </c>
      <c r="BA247">
        <v>1</v>
      </c>
      <c r="BB247">
        <v>153</v>
      </c>
      <c r="BC247">
        <v>0.984953679482652</v>
      </c>
      <c r="BD247">
        <v>2</v>
      </c>
      <c r="BE247">
        <v>1.4278687957492899E-2</v>
      </c>
      <c r="BF247">
        <v>88.886261961007904</v>
      </c>
      <c r="BG247">
        <v>88.924189128942004</v>
      </c>
      <c r="BH247">
        <v>85.963521725156994</v>
      </c>
      <c r="BI247">
        <v>87.156146103560999</v>
      </c>
    </row>
    <row r="248" spans="1:61" x14ac:dyDescent="0.25">
      <c r="A248" s="10" t="str">
        <f>VLOOKUP(D248,'Index-Relations'!E:F,2,FALSE)</f>
        <v>ESG</v>
      </c>
      <c r="B248" t="s">
        <v>3450</v>
      </c>
      <c r="C248" s="53" t="s">
        <v>3350</v>
      </c>
      <c r="D248" s="59" t="s">
        <v>2774</v>
      </c>
      <c r="E248" s="59" t="s">
        <v>3700</v>
      </c>
      <c r="F248" t="s">
        <v>109</v>
      </c>
      <c r="G248" t="s">
        <v>108</v>
      </c>
      <c r="H248" t="s">
        <v>110</v>
      </c>
      <c r="I248" s="52">
        <v>45505</v>
      </c>
      <c r="J248" t="s">
        <v>2457</v>
      </c>
      <c r="K248">
        <v>156</v>
      </c>
      <c r="L248" s="73">
        <v>89.133648358971001</v>
      </c>
      <c r="M248">
        <v>156</v>
      </c>
      <c r="N248">
        <v>1</v>
      </c>
      <c r="O248" s="73">
        <v>88.974557206929006</v>
      </c>
      <c r="P248">
        <v>156</v>
      </c>
      <c r="Q248">
        <v>1</v>
      </c>
      <c r="R248">
        <v>154</v>
      </c>
      <c r="S248">
        <v>0.98738795200936103</v>
      </c>
      <c r="T248">
        <v>34.224703124054201</v>
      </c>
      <c r="U248">
        <v>0.72965673240375095</v>
      </c>
      <c r="V248">
        <v>134</v>
      </c>
      <c r="W248">
        <v>0.12361535589313701</v>
      </c>
      <c r="X248">
        <v>28</v>
      </c>
      <c r="Y248">
        <v>156</v>
      </c>
      <c r="Z248">
        <v>0.999999999999999</v>
      </c>
      <c r="AA248">
        <v>56.427102003542402</v>
      </c>
      <c r="AB248">
        <v>146</v>
      </c>
      <c r="AC248">
        <v>0.981177055657252</v>
      </c>
      <c r="AD248">
        <v>10</v>
      </c>
      <c r="AE248">
        <v>1.8822944342747502E-2</v>
      </c>
      <c r="AF248">
        <v>0</v>
      </c>
      <c r="AG248">
        <v>0</v>
      </c>
      <c r="AH248">
        <v>2.1564003227491401E-3</v>
      </c>
      <c r="AI248">
        <v>8</v>
      </c>
      <c r="AJ248" s="73">
        <v>87.313908096815894</v>
      </c>
      <c r="AK248">
        <v>156</v>
      </c>
      <c r="AL248">
        <v>1</v>
      </c>
      <c r="AM248">
        <v>0</v>
      </c>
      <c r="AN248">
        <v>0</v>
      </c>
      <c r="AO248">
        <v>8.2784804136085903E-4</v>
      </c>
      <c r="AP248">
        <v>1</v>
      </c>
      <c r="AQ248">
        <v>156</v>
      </c>
      <c r="AR248">
        <v>1</v>
      </c>
      <c r="AS248">
        <v>0</v>
      </c>
      <c r="AT248">
        <v>0</v>
      </c>
      <c r="AU248">
        <v>1.3375878299565399E-2</v>
      </c>
      <c r="AV248">
        <v>1</v>
      </c>
      <c r="AW248">
        <v>156</v>
      </c>
      <c r="AX248">
        <v>1</v>
      </c>
      <c r="AY248" s="73">
        <v>86.388841947213905</v>
      </c>
      <c r="AZ248">
        <v>156</v>
      </c>
      <c r="BA248">
        <v>1</v>
      </c>
      <c r="BB248">
        <v>153</v>
      </c>
      <c r="BC248">
        <v>0.98446925896742399</v>
      </c>
      <c r="BD248">
        <v>2</v>
      </c>
      <c r="BE248">
        <v>1.47028929912151E-2</v>
      </c>
      <c r="BF248">
        <v>89.133648358971001</v>
      </c>
      <c r="BG248">
        <v>88.974557206929006</v>
      </c>
      <c r="BH248">
        <v>86.388841947213905</v>
      </c>
      <c r="BI248">
        <v>87.313908096815894</v>
      </c>
    </row>
    <row r="249" spans="1:61" x14ac:dyDescent="0.25">
      <c r="A249" s="10" t="str">
        <f>VLOOKUP(D249,'Index-Relations'!E:F,2,FALSE)</f>
        <v>ESG</v>
      </c>
      <c r="B249" t="s">
        <v>3450</v>
      </c>
      <c r="C249" s="53" t="s">
        <v>2765</v>
      </c>
      <c r="D249" s="59" t="s">
        <v>2774</v>
      </c>
      <c r="E249" s="59" t="s">
        <v>3701</v>
      </c>
      <c r="F249" t="s">
        <v>109</v>
      </c>
      <c r="G249" t="s">
        <v>108</v>
      </c>
      <c r="H249" t="s">
        <v>110</v>
      </c>
      <c r="I249" s="52">
        <v>45474</v>
      </c>
      <c r="J249" t="s">
        <v>2457</v>
      </c>
      <c r="K249">
        <v>156</v>
      </c>
      <c r="L249" s="73">
        <v>89.297477164372907</v>
      </c>
      <c r="M249">
        <v>156</v>
      </c>
      <c r="N249">
        <v>1</v>
      </c>
      <c r="O249" s="73">
        <v>89.080927916338993</v>
      </c>
      <c r="P249">
        <v>156</v>
      </c>
      <c r="Q249">
        <v>1</v>
      </c>
      <c r="R249">
        <v>154</v>
      </c>
      <c r="S249">
        <v>0.986286647194346</v>
      </c>
      <c r="T249">
        <v>34.4392219670762</v>
      </c>
      <c r="U249">
        <v>0.72697044798932697</v>
      </c>
      <c r="V249">
        <v>132</v>
      </c>
      <c r="W249">
        <v>0.120441880667569</v>
      </c>
      <c r="X249">
        <v>28</v>
      </c>
      <c r="Y249">
        <v>156</v>
      </c>
      <c r="Z249">
        <v>1</v>
      </c>
      <c r="AA249">
        <v>59.201311937813003</v>
      </c>
      <c r="AB249">
        <v>146</v>
      </c>
      <c r="AC249">
        <v>0.98097795766404305</v>
      </c>
      <c r="AD249">
        <v>10</v>
      </c>
      <c r="AE249">
        <v>1.9022042335956099E-2</v>
      </c>
      <c r="AF249">
        <v>0</v>
      </c>
      <c r="AG249">
        <v>0</v>
      </c>
      <c r="AH249">
        <v>2.17697161872614E-3</v>
      </c>
      <c r="AI249">
        <v>8</v>
      </c>
      <c r="AJ249" s="73">
        <v>87.489879338752999</v>
      </c>
      <c r="AK249">
        <v>156</v>
      </c>
      <c r="AL249">
        <v>1</v>
      </c>
      <c r="AM249">
        <v>0</v>
      </c>
      <c r="AN249">
        <v>0</v>
      </c>
      <c r="AO249">
        <v>8.42516619479782E-4</v>
      </c>
      <c r="AP249">
        <v>1</v>
      </c>
      <c r="AQ249">
        <v>156</v>
      </c>
      <c r="AR249">
        <v>0.999999999999999</v>
      </c>
      <c r="AS249">
        <v>0</v>
      </c>
      <c r="AT249">
        <v>0</v>
      </c>
      <c r="AU249">
        <v>1.27463623084052E-2</v>
      </c>
      <c r="AV249">
        <v>1</v>
      </c>
      <c r="AW249">
        <v>156</v>
      </c>
      <c r="AX249">
        <v>0.999999999999999</v>
      </c>
      <c r="AY249" s="73">
        <v>86.629010696252905</v>
      </c>
      <c r="AZ249">
        <v>156</v>
      </c>
      <c r="BA249">
        <v>1</v>
      </c>
      <c r="BB249">
        <v>153</v>
      </c>
      <c r="BC249">
        <v>0.98355875439122198</v>
      </c>
      <c r="BD249">
        <v>2</v>
      </c>
      <c r="BE249">
        <v>1.55987289892977E-2</v>
      </c>
      <c r="BF249">
        <v>89.297477164372907</v>
      </c>
      <c r="BG249">
        <v>89.080927916338993</v>
      </c>
      <c r="BH249">
        <v>86.629010696252905</v>
      </c>
      <c r="BI249">
        <v>87.489879338752999</v>
      </c>
    </row>
    <row r="250" spans="1:61" x14ac:dyDescent="0.25">
      <c r="A250" s="10" t="str">
        <f>VLOOKUP(D250,'Index-Relations'!E:F,2,FALSE)</f>
        <v>ESG</v>
      </c>
      <c r="B250" t="s">
        <v>3450</v>
      </c>
      <c r="C250" s="53" t="s">
        <v>2766</v>
      </c>
      <c r="D250" s="59" t="s">
        <v>2774</v>
      </c>
      <c r="E250" s="59" t="s">
        <v>3702</v>
      </c>
      <c r="F250" t="s">
        <v>109</v>
      </c>
      <c r="G250" t="s">
        <v>108</v>
      </c>
      <c r="H250" t="s">
        <v>110</v>
      </c>
      <c r="I250" s="52">
        <v>45446</v>
      </c>
      <c r="J250" t="s">
        <v>2457</v>
      </c>
      <c r="K250">
        <v>155</v>
      </c>
      <c r="L250" s="73">
        <v>89.348679122957904</v>
      </c>
      <c r="M250">
        <v>155</v>
      </c>
      <c r="N250">
        <v>1</v>
      </c>
      <c r="O250" s="73">
        <v>89.061007633521996</v>
      </c>
      <c r="P250">
        <v>155</v>
      </c>
      <c r="Q250">
        <v>1</v>
      </c>
      <c r="R250">
        <v>153</v>
      </c>
      <c r="S250">
        <v>0.98489127147211997</v>
      </c>
      <c r="T250">
        <v>34.629505097616899</v>
      </c>
      <c r="U250">
        <v>0.72798492914108803</v>
      </c>
      <c r="V250">
        <v>131</v>
      </c>
      <c r="W250">
        <v>0.123871732354394</v>
      </c>
      <c r="X250">
        <v>27</v>
      </c>
      <c r="Y250">
        <v>155</v>
      </c>
      <c r="Z250">
        <v>0.999999999999999</v>
      </c>
      <c r="AA250">
        <v>61.704239269738501</v>
      </c>
      <c r="AB250">
        <v>145</v>
      </c>
      <c r="AC250">
        <v>0.98069710145217803</v>
      </c>
      <c r="AD250">
        <v>10</v>
      </c>
      <c r="AE250">
        <v>1.9302898547821599E-2</v>
      </c>
      <c r="AF250">
        <v>0</v>
      </c>
      <c r="AG250">
        <v>2.8449000000000001E-16</v>
      </c>
      <c r="AH250">
        <v>2.2033345348437101E-3</v>
      </c>
      <c r="AI250">
        <v>8</v>
      </c>
      <c r="AJ250" s="73">
        <v>87.513724088422904</v>
      </c>
      <c r="AK250">
        <v>155</v>
      </c>
      <c r="AL250">
        <v>1</v>
      </c>
      <c r="AM250">
        <v>0</v>
      </c>
      <c r="AN250">
        <v>0</v>
      </c>
      <c r="AO250">
        <v>8.67126987297796E-4</v>
      </c>
      <c r="AP250">
        <v>1</v>
      </c>
      <c r="AQ250">
        <v>155</v>
      </c>
      <c r="AR250">
        <v>1</v>
      </c>
      <c r="AS250">
        <v>0</v>
      </c>
      <c r="AT250">
        <v>0</v>
      </c>
      <c r="AU250">
        <v>1.3535644133008E-2</v>
      </c>
      <c r="AV250">
        <v>1</v>
      </c>
      <c r="AW250">
        <v>155</v>
      </c>
      <c r="AX250">
        <v>0.999999999999999</v>
      </c>
      <c r="AY250" s="73">
        <v>86.719173362294896</v>
      </c>
      <c r="AZ250">
        <v>155</v>
      </c>
      <c r="BA250">
        <v>1</v>
      </c>
      <c r="BB250">
        <v>152</v>
      </c>
      <c r="BC250">
        <v>0.98231634900907705</v>
      </c>
      <c r="BD250">
        <v>2</v>
      </c>
      <c r="BE250">
        <v>1.6816524003624399E-2</v>
      </c>
      <c r="BF250">
        <v>89.348679122957904</v>
      </c>
      <c r="BG250">
        <v>89.061007633521996</v>
      </c>
      <c r="BH250">
        <v>86.719173362294896</v>
      </c>
      <c r="BI250">
        <v>87.513724088422904</v>
      </c>
    </row>
    <row r="251" spans="1:61" x14ac:dyDescent="0.25">
      <c r="A251" s="10" t="str">
        <f>VLOOKUP(D251,'Index-Relations'!E:F,2,FALSE)</f>
        <v>ESG</v>
      </c>
      <c r="B251" t="s">
        <v>3450</v>
      </c>
      <c r="C251" s="53" t="s">
        <v>2767</v>
      </c>
      <c r="D251" s="59" t="s">
        <v>2774</v>
      </c>
      <c r="E251" s="59" t="s">
        <v>3703</v>
      </c>
      <c r="F251" t="s">
        <v>109</v>
      </c>
      <c r="G251" t="s">
        <v>108</v>
      </c>
      <c r="H251" t="s">
        <v>110</v>
      </c>
      <c r="I251" s="52">
        <v>45413</v>
      </c>
      <c r="J251" t="s">
        <v>2457</v>
      </c>
      <c r="K251">
        <v>155</v>
      </c>
      <c r="L251" s="73">
        <v>89.520260834466896</v>
      </c>
      <c r="M251">
        <v>155</v>
      </c>
      <c r="N251">
        <v>1</v>
      </c>
      <c r="O251" s="73">
        <v>89.143531935911895</v>
      </c>
      <c r="P251">
        <v>155</v>
      </c>
      <c r="Q251">
        <v>1</v>
      </c>
      <c r="R251">
        <v>153</v>
      </c>
      <c r="S251">
        <v>0.98467945847151095</v>
      </c>
      <c r="T251">
        <v>35.027791997209498</v>
      </c>
      <c r="U251">
        <v>0.70826231442724097</v>
      </c>
      <c r="V251">
        <v>131</v>
      </c>
      <c r="W251">
        <v>0.114535692081534</v>
      </c>
      <c r="X251">
        <v>26</v>
      </c>
      <c r="Y251">
        <v>155</v>
      </c>
      <c r="Z251">
        <v>1</v>
      </c>
      <c r="AA251">
        <v>64.787120963920898</v>
      </c>
      <c r="AB251">
        <v>145</v>
      </c>
      <c r="AC251">
        <v>0.98089890088637999</v>
      </c>
      <c r="AD251">
        <v>10</v>
      </c>
      <c r="AE251">
        <v>1.9101099113619999E-2</v>
      </c>
      <c r="AF251">
        <v>0</v>
      </c>
      <c r="AG251">
        <v>0</v>
      </c>
      <c r="AH251">
        <v>2.0043556605824999E-3</v>
      </c>
      <c r="AI251">
        <v>8</v>
      </c>
      <c r="AJ251" s="73">
        <v>87.621812241482999</v>
      </c>
      <c r="AK251">
        <v>155</v>
      </c>
      <c r="AL251">
        <v>1</v>
      </c>
      <c r="AM251">
        <v>0</v>
      </c>
      <c r="AN251">
        <v>0</v>
      </c>
      <c r="AO251">
        <v>9.4358726383583498E-4</v>
      </c>
      <c r="AP251">
        <v>1</v>
      </c>
      <c r="AQ251">
        <v>155</v>
      </c>
      <c r="AR251">
        <v>1</v>
      </c>
      <c r="AS251">
        <v>0</v>
      </c>
      <c r="AT251">
        <v>0</v>
      </c>
      <c r="AU251">
        <v>1.31333053634338E-2</v>
      </c>
      <c r="AV251">
        <v>1</v>
      </c>
      <c r="AW251">
        <v>155</v>
      </c>
      <c r="AX251">
        <v>1</v>
      </c>
      <c r="AY251" s="73">
        <v>87.000455530527006</v>
      </c>
      <c r="AZ251">
        <v>155</v>
      </c>
      <c r="BA251">
        <v>1</v>
      </c>
      <c r="BB251">
        <v>150</v>
      </c>
      <c r="BC251">
        <v>0.97829492272373997</v>
      </c>
      <c r="BD251">
        <v>4</v>
      </c>
      <c r="BE251">
        <v>2.07614900124241E-2</v>
      </c>
      <c r="BF251">
        <v>89.520260834466896</v>
      </c>
      <c r="BG251">
        <v>89.143531935911895</v>
      </c>
      <c r="BH251">
        <v>87.000455530527006</v>
      </c>
      <c r="BI251">
        <v>87.621812241482999</v>
      </c>
    </row>
    <row r="252" spans="1:61" x14ac:dyDescent="0.25">
      <c r="A252" s="10" t="str">
        <f>VLOOKUP(D252,'Index-Relations'!E:F,2,FALSE)</f>
        <v>ESG</v>
      </c>
      <c r="B252" t="s">
        <v>3450</v>
      </c>
      <c r="C252" s="53" t="s">
        <v>2768</v>
      </c>
      <c r="D252" s="59" t="s">
        <v>2774</v>
      </c>
      <c r="E252" s="59" t="s">
        <v>3704</v>
      </c>
      <c r="F252" t="s">
        <v>109</v>
      </c>
      <c r="G252" t="s">
        <v>108</v>
      </c>
      <c r="H252" t="s">
        <v>110</v>
      </c>
      <c r="I252" s="52">
        <v>45383</v>
      </c>
      <c r="J252" t="s">
        <v>2457</v>
      </c>
      <c r="K252">
        <v>155</v>
      </c>
      <c r="L252">
        <v>91.665370137131902</v>
      </c>
      <c r="M252">
        <v>155</v>
      </c>
      <c r="N252">
        <v>1</v>
      </c>
      <c r="O252">
        <v>90.921569003300306</v>
      </c>
      <c r="P252">
        <v>155</v>
      </c>
      <c r="Q252">
        <v>1</v>
      </c>
      <c r="R252">
        <v>153</v>
      </c>
      <c r="S252">
        <v>0.98615360276889696</v>
      </c>
      <c r="T252">
        <v>34.886857846922197</v>
      </c>
      <c r="U252">
        <v>0.709336765921878</v>
      </c>
      <c r="V252">
        <v>131</v>
      </c>
      <c r="W252">
        <v>0.11415916971206801</v>
      </c>
      <c r="X252">
        <v>26</v>
      </c>
      <c r="Y252">
        <v>155</v>
      </c>
      <c r="Z252">
        <v>0.999999999999999</v>
      </c>
      <c r="AA252">
        <v>63.252749964952102</v>
      </c>
      <c r="AB252">
        <v>145</v>
      </c>
      <c r="AC252">
        <v>0.98076542716673598</v>
      </c>
      <c r="AD252">
        <v>10</v>
      </c>
      <c r="AE252">
        <v>1.92345728332644E-2</v>
      </c>
      <c r="AF252">
        <v>0</v>
      </c>
      <c r="AG252">
        <v>0</v>
      </c>
      <c r="AH252">
        <v>1.98796551055539E-3</v>
      </c>
      <c r="AI252">
        <v>8</v>
      </c>
      <c r="AJ252">
        <v>90.178200003216901</v>
      </c>
      <c r="AK252">
        <v>155</v>
      </c>
      <c r="AL252">
        <v>1</v>
      </c>
      <c r="AM252">
        <v>0</v>
      </c>
      <c r="AN252">
        <v>0</v>
      </c>
      <c r="AO252">
        <v>9.953783328791291E-4</v>
      </c>
      <c r="AP252">
        <v>1</v>
      </c>
      <c r="AQ252">
        <v>155</v>
      </c>
      <c r="AR252">
        <v>1</v>
      </c>
      <c r="AS252">
        <v>0</v>
      </c>
      <c r="AT252">
        <v>0</v>
      </c>
      <c r="AU252">
        <v>1.2410157018044401E-2</v>
      </c>
      <c r="AV252">
        <v>1</v>
      </c>
      <c r="AW252">
        <v>155</v>
      </c>
      <c r="AX252">
        <v>1</v>
      </c>
      <c r="AY252">
        <v>90.254613656292705</v>
      </c>
      <c r="AZ252">
        <v>155</v>
      </c>
      <c r="BA252">
        <v>1</v>
      </c>
      <c r="BB252">
        <v>150</v>
      </c>
      <c r="BC252">
        <v>0.97955086117938295</v>
      </c>
      <c r="BD252">
        <v>4</v>
      </c>
      <c r="BE252">
        <v>1.9453760487737601E-2</v>
      </c>
      <c r="BF252">
        <v>89.702771938959998</v>
      </c>
      <c r="BG252">
        <v>89.146259031781</v>
      </c>
      <c r="BH252">
        <v>87.332643794804</v>
      </c>
      <c r="BI252">
        <v>87.659902759703996</v>
      </c>
    </row>
    <row r="253" spans="1:61" x14ac:dyDescent="0.25">
      <c r="A253" s="10" t="str">
        <f>VLOOKUP(D253,'Index-Relations'!E:F,2,FALSE)</f>
        <v>ESG</v>
      </c>
      <c r="B253" t="s">
        <v>3450</v>
      </c>
      <c r="C253" s="53" t="s">
        <v>2769</v>
      </c>
      <c r="D253" s="59" t="s">
        <v>2774</v>
      </c>
      <c r="E253" s="59" t="s">
        <v>3705</v>
      </c>
      <c r="F253" t="s">
        <v>109</v>
      </c>
      <c r="G253" t="s">
        <v>108</v>
      </c>
      <c r="H253" t="s">
        <v>110</v>
      </c>
      <c r="I253" s="52">
        <v>45352</v>
      </c>
      <c r="J253" t="s">
        <v>2457</v>
      </c>
      <c r="K253">
        <v>155</v>
      </c>
      <c r="L253">
        <v>91.876271450987204</v>
      </c>
      <c r="M253">
        <v>155</v>
      </c>
      <c r="N253">
        <v>1</v>
      </c>
      <c r="O253">
        <v>90.950472026347896</v>
      </c>
      <c r="P253">
        <v>155</v>
      </c>
      <c r="Q253">
        <v>1</v>
      </c>
      <c r="R253">
        <v>153</v>
      </c>
      <c r="S253">
        <v>0.98559962592616202</v>
      </c>
      <c r="T253">
        <v>34.9655236415784</v>
      </c>
      <c r="U253">
        <v>0.70751138536158797</v>
      </c>
      <c r="V253">
        <v>127</v>
      </c>
      <c r="W253">
        <v>7.4524850649920704E-2</v>
      </c>
      <c r="X253">
        <v>21</v>
      </c>
      <c r="Y253">
        <v>155</v>
      </c>
      <c r="Z253">
        <v>1</v>
      </c>
      <c r="AA253">
        <v>74.134178647739901</v>
      </c>
      <c r="AB253">
        <v>145</v>
      </c>
      <c r="AC253">
        <v>0.98035884328234402</v>
      </c>
      <c r="AD253">
        <v>10</v>
      </c>
      <c r="AE253">
        <v>1.9641156717654901E-2</v>
      </c>
      <c r="AF253">
        <v>0</v>
      </c>
      <c r="AG253">
        <v>3.4000999999999998E-16</v>
      </c>
      <c r="AH253">
        <v>1.34610201707583E-3</v>
      </c>
      <c r="AI253">
        <v>4</v>
      </c>
      <c r="AJ253">
        <v>90.403591972078402</v>
      </c>
      <c r="AK253">
        <v>155</v>
      </c>
      <c r="AL253">
        <v>1</v>
      </c>
      <c r="AM253">
        <v>0</v>
      </c>
      <c r="AN253">
        <v>0</v>
      </c>
      <c r="AO253">
        <v>1.0037006415609801E-3</v>
      </c>
      <c r="AP253">
        <v>1</v>
      </c>
      <c r="AQ253">
        <v>155</v>
      </c>
      <c r="AR253">
        <v>1</v>
      </c>
      <c r="AS253">
        <v>0</v>
      </c>
      <c r="AT253">
        <v>0</v>
      </c>
      <c r="AU253">
        <v>1.23463922299165E-2</v>
      </c>
      <c r="AV253">
        <v>1</v>
      </c>
      <c r="AW253">
        <v>155</v>
      </c>
      <c r="AX253">
        <v>0.999999999999999</v>
      </c>
      <c r="AY253">
        <v>90.539480370808704</v>
      </c>
      <c r="AZ253">
        <v>155</v>
      </c>
      <c r="BA253">
        <v>1</v>
      </c>
      <c r="BB253">
        <v>150</v>
      </c>
      <c r="BC253">
        <v>0.97853502125597003</v>
      </c>
      <c r="BD253">
        <v>4</v>
      </c>
      <c r="BE253">
        <v>2.04612781024682E-2</v>
      </c>
      <c r="BF253">
        <v>89.908946258592906</v>
      </c>
      <c r="BG253">
        <v>89.175677997410901</v>
      </c>
      <c r="BH253">
        <v>87.632169570120894</v>
      </c>
      <c r="BI253">
        <v>87.865785283454002</v>
      </c>
    </row>
    <row r="254" spans="1:61" x14ac:dyDescent="0.25">
      <c r="A254" s="10" t="str">
        <f>VLOOKUP(D254,'Index-Relations'!E:F,2,FALSE)</f>
        <v>ESG</v>
      </c>
      <c r="B254" t="s">
        <v>3450</v>
      </c>
      <c r="C254" s="53" t="s">
        <v>2770</v>
      </c>
      <c r="D254" s="59" t="s">
        <v>2774</v>
      </c>
      <c r="E254" s="59" t="s">
        <v>3706</v>
      </c>
      <c r="F254" t="s">
        <v>109</v>
      </c>
      <c r="G254" t="s">
        <v>108</v>
      </c>
      <c r="H254" t="s">
        <v>110</v>
      </c>
      <c r="I254" s="52">
        <v>45323</v>
      </c>
      <c r="J254" t="s">
        <v>2457</v>
      </c>
      <c r="K254">
        <v>155</v>
      </c>
      <c r="L254">
        <v>91.914948630402705</v>
      </c>
      <c r="M254">
        <v>155</v>
      </c>
      <c r="N254">
        <v>1</v>
      </c>
      <c r="O254">
        <v>90.940602625625999</v>
      </c>
      <c r="P254">
        <v>155</v>
      </c>
      <c r="Q254">
        <v>1</v>
      </c>
      <c r="R254">
        <v>153</v>
      </c>
      <c r="S254">
        <v>0.98403434733320905</v>
      </c>
      <c r="T254">
        <v>35.233375397155299</v>
      </c>
      <c r="U254">
        <v>0.69165142741365004</v>
      </c>
      <c r="V254">
        <v>127</v>
      </c>
      <c r="W254">
        <v>7.9998123195996806E-2</v>
      </c>
      <c r="X254">
        <v>21</v>
      </c>
      <c r="Y254">
        <v>155</v>
      </c>
      <c r="Z254">
        <v>1</v>
      </c>
      <c r="AA254">
        <v>63.047151244312701</v>
      </c>
      <c r="AB254">
        <v>145</v>
      </c>
      <c r="AC254">
        <v>0.98048044807413004</v>
      </c>
      <c r="AD254">
        <v>10</v>
      </c>
      <c r="AE254">
        <v>1.9519551925869801E-2</v>
      </c>
      <c r="AF254">
        <v>0</v>
      </c>
      <c r="AG254">
        <v>0</v>
      </c>
      <c r="AH254">
        <v>1.43126955149742E-3</v>
      </c>
      <c r="AI254">
        <v>4</v>
      </c>
      <c r="AJ254">
        <v>90.552164010750104</v>
      </c>
      <c r="AK254">
        <v>155</v>
      </c>
      <c r="AL254">
        <v>1</v>
      </c>
      <c r="AM254">
        <v>0</v>
      </c>
      <c r="AN254">
        <v>0</v>
      </c>
      <c r="AO254">
        <v>9.2693408535060205E-4</v>
      </c>
      <c r="AP254">
        <v>1</v>
      </c>
      <c r="AQ254">
        <v>155</v>
      </c>
      <c r="AR254">
        <v>1</v>
      </c>
      <c r="AS254">
        <v>0</v>
      </c>
      <c r="AT254">
        <v>0</v>
      </c>
      <c r="AU254">
        <v>1.3099275200779199E-2</v>
      </c>
      <c r="AV254">
        <v>1</v>
      </c>
      <c r="AW254">
        <v>155</v>
      </c>
      <c r="AX254">
        <v>0.999999999999999</v>
      </c>
      <c r="AY254">
        <v>90.524777273354402</v>
      </c>
      <c r="AZ254">
        <v>155</v>
      </c>
      <c r="BA254">
        <v>1</v>
      </c>
      <c r="BB254">
        <v>150</v>
      </c>
      <c r="BC254">
        <v>0.97722577749856798</v>
      </c>
      <c r="BD254">
        <v>4</v>
      </c>
      <c r="BE254">
        <v>2.18472884160812E-2</v>
      </c>
      <c r="BF254">
        <v>89.910771906701001</v>
      </c>
      <c r="BG254">
        <v>89.171742387659904</v>
      </c>
      <c r="BH254">
        <v>87.554140852727997</v>
      </c>
      <c r="BI254">
        <v>87.992836165964903</v>
      </c>
    </row>
    <row r="255" spans="1:61" x14ac:dyDescent="0.25">
      <c r="A255" s="10" t="str">
        <f>VLOOKUP(D255,'Index-Relations'!E:F,2,FALSE)</f>
        <v>ESG</v>
      </c>
      <c r="B255" t="s">
        <v>3450</v>
      </c>
      <c r="C255" s="53" t="s">
        <v>2760</v>
      </c>
      <c r="D255" s="59" t="s">
        <v>2785</v>
      </c>
      <c r="E255" s="59" t="s">
        <v>3707</v>
      </c>
      <c r="F255" t="s">
        <v>2573</v>
      </c>
      <c r="G255" t="s">
        <v>2574</v>
      </c>
      <c r="H255" t="s">
        <v>2575</v>
      </c>
      <c r="I255" s="52">
        <v>45659</v>
      </c>
      <c r="J255" t="s">
        <v>2457</v>
      </c>
      <c r="K255">
        <v>60</v>
      </c>
      <c r="L255" s="73">
        <v>77.5954097464829</v>
      </c>
      <c r="M255">
        <v>60</v>
      </c>
      <c r="N255">
        <v>1</v>
      </c>
      <c r="O255" s="73">
        <v>74.357975109048994</v>
      </c>
      <c r="P255">
        <v>60</v>
      </c>
      <c r="Q255">
        <v>1</v>
      </c>
      <c r="R255">
        <v>57</v>
      </c>
      <c r="S255">
        <v>0.95117315114864698</v>
      </c>
      <c r="T255">
        <v>31.077944758261399</v>
      </c>
      <c r="U255">
        <v>0.71247882042656896</v>
      </c>
      <c r="V255">
        <v>45</v>
      </c>
      <c r="W255">
        <v>0.19807649670528399</v>
      </c>
      <c r="X255">
        <v>15</v>
      </c>
      <c r="Y255">
        <v>60</v>
      </c>
      <c r="Z255">
        <v>1</v>
      </c>
      <c r="AA255">
        <v>122.719516321315</v>
      </c>
      <c r="AB255">
        <v>56</v>
      </c>
      <c r="AC255">
        <v>0.94924875876033399</v>
      </c>
      <c r="AD255">
        <v>4</v>
      </c>
      <c r="AE255">
        <v>5.0751241239665401E-2</v>
      </c>
      <c r="AF255">
        <v>0</v>
      </c>
      <c r="AG255">
        <v>0</v>
      </c>
      <c r="AH255">
        <v>3.7984374596843101E-3</v>
      </c>
      <c r="AI255">
        <v>2</v>
      </c>
      <c r="AJ255" s="73">
        <v>74.902043661472007</v>
      </c>
      <c r="AK255">
        <v>60</v>
      </c>
      <c r="AL255">
        <v>1</v>
      </c>
      <c r="AM255">
        <v>0</v>
      </c>
      <c r="AN255">
        <v>0</v>
      </c>
      <c r="AO255">
        <v>0</v>
      </c>
      <c r="AP255">
        <v>0</v>
      </c>
      <c r="AQ255">
        <v>60</v>
      </c>
      <c r="AR255">
        <v>1</v>
      </c>
      <c r="AS255">
        <v>0</v>
      </c>
      <c r="AT255">
        <v>0</v>
      </c>
      <c r="AU255">
        <v>0</v>
      </c>
      <c r="AV255">
        <v>0</v>
      </c>
      <c r="AW255">
        <v>60</v>
      </c>
      <c r="AX255">
        <v>1</v>
      </c>
      <c r="AY255" s="73">
        <v>79.644662692479002</v>
      </c>
      <c r="AZ255">
        <v>60</v>
      </c>
      <c r="BA255">
        <v>1</v>
      </c>
      <c r="BB255">
        <v>59</v>
      </c>
      <c r="BC255">
        <v>0.96064565386023504</v>
      </c>
      <c r="BD255">
        <v>1</v>
      </c>
      <c r="BE255">
        <v>3.9354346139764101E-2</v>
      </c>
      <c r="BF255">
        <v>77.5954097464829</v>
      </c>
      <c r="BG255">
        <v>74.357975109048994</v>
      </c>
      <c r="BH255">
        <v>79.644662692479002</v>
      </c>
      <c r="BI255">
        <v>74.902043661472007</v>
      </c>
    </row>
    <row r="256" spans="1:61" x14ac:dyDescent="0.25">
      <c r="A256" s="10" t="str">
        <f>VLOOKUP(D256,'Index-Relations'!E:F,2,FALSE)</f>
        <v>ESG</v>
      </c>
      <c r="B256" t="s">
        <v>3450</v>
      </c>
      <c r="C256" s="53" t="s">
        <v>2761</v>
      </c>
      <c r="D256" s="59" t="s">
        <v>2785</v>
      </c>
      <c r="E256" s="59" t="s">
        <v>3708</v>
      </c>
      <c r="F256" t="s">
        <v>2573</v>
      </c>
      <c r="G256" t="s">
        <v>2574</v>
      </c>
      <c r="H256" t="s">
        <v>2575</v>
      </c>
      <c r="I256" s="52">
        <v>45628</v>
      </c>
      <c r="J256" t="s">
        <v>2457</v>
      </c>
      <c r="K256">
        <v>54</v>
      </c>
      <c r="L256" s="73">
        <v>78.656220577344001</v>
      </c>
      <c r="M256">
        <v>54</v>
      </c>
      <c r="N256">
        <v>1</v>
      </c>
      <c r="O256" s="73">
        <v>77.649911725172004</v>
      </c>
      <c r="P256">
        <v>54</v>
      </c>
      <c r="Q256">
        <v>1</v>
      </c>
      <c r="R256">
        <v>53</v>
      </c>
      <c r="S256">
        <v>0.95393452121401001</v>
      </c>
      <c r="T256">
        <v>28.216824818658299</v>
      </c>
      <c r="U256">
        <v>0.65520385041747498</v>
      </c>
      <c r="V256">
        <v>39</v>
      </c>
      <c r="W256">
        <v>0.196368670356</v>
      </c>
      <c r="X256">
        <v>12</v>
      </c>
      <c r="Y256">
        <v>54</v>
      </c>
      <c r="Z256">
        <v>1</v>
      </c>
      <c r="AA256">
        <v>74.187630325353993</v>
      </c>
      <c r="AB256">
        <v>50</v>
      </c>
      <c r="AC256">
        <v>0.93881399230359797</v>
      </c>
      <c r="AD256">
        <v>3</v>
      </c>
      <c r="AE256">
        <v>6.0684407028914797E-2</v>
      </c>
      <c r="AF256">
        <v>1</v>
      </c>
      <c r="AG256">
        <v>5.0160066748630705E-4</v>
      </c>
      <c r="AH256">
        <v>1.6337396063490701E-3</v>
      </c>
      <c r="AI256">
        <v>2</v>
      </c>
      <c r="AJ256" s="73">
        <v>74.8771831741619</v>
      </c>
      <c r="AK256">
        <v>54</v>
      </c>
      <c r="AL256">
        <v>1</v>
      </c>
      <c r="AM256">
        <v>0</v>
      </c>
      <c r="AN256">
        <v>0</v>
      </c>
      <c r="AO256">
        <v>0</v>
      </c>
      <c r="AP256">
        <v>0</v>
      </c>
      <c r="AQ256">
        <v>54</v>
      </c>
      <c r="AR256">
        <v>1</v>
      </c>
      <c r="AS256">
        <v>0</v>
      </c>
      <c r="AT256">
        <v>0</v>
      </c>
      <c r="AU256">
        <v>0</v>
      </c>
      <c r="AV256">
        <v>0</v>
      </c>
      <c r="AW256">
        <v>54</v>
      </c>
      <c r="AX256">
        <v>1</v>
      </c>
      <c r="AY256" s="73">
        <v>80.576942398086004</v>
      </c>
      <c r="AZ256">
        <v>54</v>
      </c>
      <c r="BA256">
        <v>1</v>
      </c>
      <c r="BB256">
        <v>53</v>
      </c>
      <c r="BC256">
        <v>0.95393452121401001</v>
      </c>
      <c r="BD256">
        <v>1</v>
      </c>
      <c r="BE256">
        <v>4.60654787859896E-2</v>
      </c>
      <c r="BF256">
        <v>78.656220577344001</v>
      </c>
      <c r="BG256">
        <v>77.649911725172004</v>
      </c>
      <c r="BH256">
        <v>80.576942398086004</v>
      </c>
      <c r="BI256">
        <v>74.8771831741619</v>
      </c>
    </row>
    <row r="257" spans="1:61" x14ac:dyDescent="0.25">
      <c r="A257" s="10" t="str">
        <f>VLOOKUP(D257,'Index-Relations'!E:F,2,FALSE)</f>
        <v>ESG</v>
      </c>
      <c r="B257" t="s">
        <v>3450</v>
      </c>
      <c r="C257" s="53" t="s">
        <v>2762</v>
      </c>
      <c r="D257" s="59" t="s">
        <v>2785</v>
      </c>
      <c r="E257" s="59" t="s">
        <v>3709</v>
      </c>
      <c r="F257" t="s">
        <v>2573</v>
      </c>
      <c r="G257" t="s">
        <v>2574</v>
      </c>
      <c r="H257" t="s">
        <v>2575</v>
      </c>
      <c r="I257" s="52">
        <v>45597</v>
      </c>
      <c r="J257" t="s">
        <v>2457</v>
      </c>
      <c r="K257">
        <v>54</v>
      </c>
      <c r="L257" s="73">
        <v>78.7958182672769</v>
      </c>
      <c r="M257">
        <v>54</v>
      </c>
      <c r="N257">
        <v>1</v>
      </c>
      <c r="O257" s="73">
        <v>77.818923013380996</v>
      </c>
      <c r="P257">
        <v>54</v>
      </c>
      <c r="Q257">
        <v>1</v>
      </c>
      <c r="R257">
        <v>53</v>
      </c>
      <c r="S257">
        <v>0.95205688418874901</v>
      </c>
      <c r="T257">
        <v>28.408149298247</v>
      </c>
      <c r="U257">
        <v>0.656420303471689</v>
      </c>
      <c r="V257">
        <v>40</v>
      </c>
      <c r="W257">
        <v>0.19840653723783599</v>
      </c>
      <c r="X257">
        <v>13</v>
      </c>
      <c r="Y257">
        <v>54</v>
      </c>
      <c r="Z257">
        <v>1</v>
      </c>
      <c r="AA257">
        <v>75.622105067403893</v>
      </c>
      <c r="AB257">
        <v>50</v>
      </c>
      <c r="AC257">
        <v>0.94336538686114502</v>
      </c>
      <c r="AD257">
        <v>3</v>
      </c>
      <c r="AE257">
        <v>5.5946689354609301E-2</v>
      </c>
      <c r="AF257">
        <v>1</v>
      </c>
      <c r="AG257">
        <v>6.879237842453E-4</v>
      </c>
      <c r="AH257">
        <v>1.61605779702141E-3</v>
      </c>
      <c r="AI257">
        <v>2</v>
      </c>
      <c r="AJ257" s="73">
        <v>75.061149257796998</v>
      </c>
      <c r="AK257">
        <v>54</v>
      </c>
      <c r="AL257">
        <v>1</v>
      </c>
      <c r="AM257">
        <v>0</v>
      </c>
      <c r="AN257">
        <v>0</v>
      </c>
      <c r="AO257">
        <v>0</v>
      </c>
      <c r="AP257">
        <v>0</v>
      </c>
      <c r="AQ257">
        <v>54</v>
      </c>
      <c r="AR257">
        <v>1</v>
      </c>
      <c r="AS257">
        <v>0</v>
      </c>
      <c r="AT257">
        <v>0</v>
      </c>
      <c r="AU257">
        <v>0</v>
      </c>
      <c r="AV257">
        <v>0</v>
      </c>
      <c r="AW257">
        <v>54</v>
      </c>
      <c r="AX257">
        <v>1</v>
      </c>
      <c r="AY257" s="73">
        <v>80.684991526624998</v>
      </c>
      <c r="AZ257">
        <v>54</v>
      </c>
      <c r="BA257">
        <v>1</v>
      </c>
      <c r="BB257">
        <v>53</v>
      </c>
      <c r="BC257">
        <v>0.95205688418874901</v>
      </c>
      <c r="BD257">
        <v>1</v>
      </c>
      <c r="BE257">
        <v>4.7943115811250499E-2</v>
      </c>
      <c r="BF257">
        <v>78.7958182672769</v>
      </c>
      <c r="BG257">
        <v>77.818923013380996</v>
      </c>
      <c r="BH257">
        <v>80.684991526624998</v>
      </c>
      <c r="BI257">
        <v>75.061149257796998</v>
      </c>
    </row>
    <row r="258" spans="1:61" x14ac:dyDescent="0.25">
      <c r="A258" s="10" t="str">
        <f>VLOOKUP(D258,'Index-Relations'!E:F,2,FALSE)</f>
        <v>ESG</v>
      </c>
      <c r="B258" t="s">
        <v>3450</v>
      </c>
      <c r="C258" s="53" t="s">
        <v>2763</v>
      </c>
      <c r="D258" s="59" t="s">
        <v>2785</v>
      </c>
      <c r="E258" s="59" t="s">
        <v>3710</v>
      </c>
      <c r="F258" t="s">
        <v>2573</v>
      </c>
      <c r="G258" t="s">
        <v>2574</v>
      </c>
      <c r="H258" t="s">
        <v>2575</v>
      </c>
      <c r="I258" s="52">
        <v>45566</v>
      </c>
      <c r="J258" t="s">
        <v>2457</v>
      </c>
      <c r="K258">
        <v>54</v>
      </c>
      <c r="L258" s="73">
        <v>78.829277523094902</v>
      </c>
      <c r="M258">
        <v>54</v>
      </c>
      <c r="N258">
        <v>1</v>
      </c>
      <c r="O258" s="73">
        <v>77.782684718778</v>
      </c>
      <c r="P258">
        <v>54</v>
      </c>
      <c r="Q258">
        <v>1</v>
      </c>
      <c r="R258">
        <v>53</v>
      </c>
      <c r="S258">
        <v>0.94862898187340305</v>
      </c>
      <c r="T258">
        <v>28.571161547879399</v>
      </c>
      <c r="U258">
        <v>0.65506914960303497</v>
      </c>
      <c r="V258">
        <v>39</v>
      </c>
      <c r="W258">
        <v>0.19607437325181901</v>
      </c>
      <c r="X258">
        <v>13</v>
      </c>
      <c r="Y258">
        <v>54</v>
      </c>
      <c r="Z258">
        <v>1</v>
      </c>
      <c r="AA258">
        <v>73.143484404228801</v>
      </c>
      <c r="AB258">
        <v>50</v>
      </c>
      <c r="AC258">
        <v>0.94555390584332399</v>
      </c>
      <c r="AD258">
        <v>3</v>
      </c>
      <c r="AE258">
        <v>5.3868229638422499E-2</v>
      </c>
      <c r="AF258">
        <v>1</v>
      </c>
      <c r="AG258">
        <v>5.7786451825303498E-4</v>
      </c>
      <c r="AH258">
        <v>1.6538601611947E-3</v>
      </c>
      <c r="AI258">
        <v>2</v>
      </c>
      <c r="AJ258" s="73">
        <v>75.1492725238449</v>
      </c>
      <c r="AK258">
        <v>54</v>
      </c>
      <c r="AL258">
        <v>1</v>
      </c>
      <c r="AM258">
        <v>0</v>
      </c>
      <c r="AN258">
        <v>0</v>
      </c>
      <c r="AO258">
        <v>0</v>
      </c>
      <c r="AP258">
        <v>0</v>
      </c>
      <c r="AQ258">
        <v>54</v>
      </c>
      <c r="AR258">
        <v>1</v>
      </c>
      <c r="AS258">
        <v>0</v>
      </c>
      <c r="AT258">
        <v>0</v>
      </c>
      <c r="AU258">
        <v>0</v>
      </c>
      <c r="AV258">
        <v>0</v>
      </c>
      <c r="AW258">
        <v>54</v>
      </c>
      <c r="AX258">
        <v>1</v>
      </c>
      <c r="AY258" s="73">
        <v>80.737026393918896</v>
      </c>
      <c r="AZ258">
        <v>54</v>
      </c>
      <c r="BA258">
        <v>1</v>
      </c>
      <c r="BB258">
        <v>53</v>
      </c>
      <c r="BC258">
        <v>0.94862898187340305</v>
      </c>
      <c r="BD258">
        <v>1</v>
      </c>
      <c r="BE258">
        <v>5.13710181265968E-2</v>
      </c>
      <c r="BF258">
        <v>78.829277523094902</v>
      </c>
      <c r="BG258">
        <v>77.782684718778</v>
      </c>
      <c r="BH258">
        <v>80.737026393918896</v>
      </c>
      <c r="BI258">
        <v>75.1492725238449</v>
      </c>
    </row>
    <row r="259" spans="1:61" x14ac:dyDescent="0.25">
      <c r="A259" s="10" t="str">
        <f>VLOOKUP(D259,'Index-Relations'!E:F,2,FALSE)</f>
        <v>ESG</v>
      </c>
      <c r="B259" t="s">
        <v>3450</v>
      </c>
      <c r="C259" s="53" t="s">
        <v>2764</v>
      </c>
      <c r="D259" s="59" t="s">
        <v>2785</v>
      </c>
      <c r="E259" s="59" t="s">
        <v>3711</v>
      </c>
      <c r="F259" t="s">
        <v>2573</v>
      </c>
      <c r="G259" t="s">
        <v>2574</v>
      </c>
      <c r="H259" t="s">
        <v>2575</v>
      </c>
      <c r="I259" s="52">
        <v>45537</v>
      </c>
      <c r="J259" t="s">
        <v>2457</v>
      </c>
      <c r="K259">
        <v>54</v>
      </c>
      <c r="L259" s="73">
        <v>78.779309216389905</v>
      </c>
      <c r="M259">
        <v>54</v>
      </c>
      <c r="N259">
        <v>1</v>
      </c>
      <c r="O259" s="73">
        <v>77.810163509715906</v>
      </c>
      <c r="P259">
        <v>54</v>
      </c>
      <c r="Q259">
        <v>1</v>
      </c>
      <c r="R259">
        <v>53</v>
      </c>
      <c r="S259">
        <v>0.955497494574995</v>
      </c>
      <c r="T259">
        <v>28.434255678378001</v>
      </c>
      <c r="U259">
        <v>0.65250845920886802</v>
      </c>
      <c r="V259">
        <v>39</v>
      </c>
      <c r="W259">
        <v>0.198852865515976</v>
      </c>
      <c r="X259">
        <v>13</v>
      </c>
      <c r="Y259">
        <v>54</v>
      </c>
      <c r="Z259">
        <v>1</v>
      </c>
      <c r="AA259">
        <v>75.799192337875795</v>
      </c>
      <c r="AB259">
        <v>51</v>
      </c>
      <c r="AC259">
        <v>0.95669452854299797</v>
      </c>
      <c r="AD259">
        <v>2</v>
      </c>
      <c r="AE259">
        <v>4.2888935974041101E-2</v>
      </c>
      <c r="AF259">
        <v>1</v>
      </c>
      <c r="AG259">
        <v>4.1653548296029198E-4</v>
      </c>
      <c r="AH259">
        <v>1.6065562124491901E-3</v>
      </c>
      <c r="AI259">
        <v>2</v>
      </c>
      <c r="AJ259" s="73">
        <v>74.9921677781889</v>
      </c>
      <c r="AK259">
        <v>54</v>
      </c>
      <c r="AL259">
        <v>1</v>
      </c>
      <c r="AM259">
        <v>0</v>
      </c>
      <c r="AN259">
        <v>0</v>
      </c>
      <c r="AO259">
        <v>0</v>
      </c>
      <c r="AP259">
        <v>0</v>
      </c>
      <c r="AQ259">
        <v>54</v>
      </c>
      <c r="AR259">
        <v>0.999999999999999</v>
      </c>
      <c r="AS259">
        <v>0</v>
      </c>
      <c r="AT259">
        <v>0</v>
      </c>
      <c r="AU259">
        <v>0</v>
      </c>
      <c r="AV259">
        <v>0</v>
      </c>
      <c r="AW259">
        <v>54</v>
      </c>
      <c r="AX259">
        <v>0.999999999999999</v>
      </c>
      <c r="AY259" s="73">
        <v>80.716401877102996</v>
      </c>
      <c r="AZ259">
        <v>54</v>
      </c>
      <c r="BA259">
        <v>1</v>
      </c>
      <c r="BB259">
        <v>53</v>
      </c>
      <c r="BC259">
        <v>0.955497494574995</v>
      </c>
      <c r="BD259">
        <v>1</v>
      </c>
      <c r="BE259">
        <v>4.45025054250043E-2</v>
      </c>
      <c r="BF259">
        <v>78.779309216389905</v>
      </c>
      <c r="BG259">
        <v>77.810163509715906</v>
      </c>
      <c r="BH259">
        <v>80.716401877102996</v>
      </c>
      <c r="BI259">
        <v>74.9921677781889</v>
      </c>
    </row>
    <row r="260" spans="1:61" x14ac:dyDescent="0.25">
      <c r="A260" s="10" t="str">
        <f>VLOOKUP(D260,'Index-Relations'!E:F,2,FALSE)</f>
        <v>ESG</v>
      </c>
      <c r="B260" t="s">
        <v>3450</v>
      </c>
      <c r="C260" s="53" t="s">
        <v>3350</v>
      </c>
      <c r="D260" s="59" t="s">
        <v>2785</v>
      </c>
      <c r="E260" s="59" t="s">
        <v>3712</v>
      </c>
      <c r="F260" t="s">
        <v>2573</v>
      </c>
      <c r="G260" t="s">
        <v>2574</v>
      </c>
      <c r="H260" t="s">
        <v>2575</v>
      </c>
      <c r="I260" s="52">
        <v>45505</v>
      </c>
      <c r="J260" t="s">
        <v>2457</v>
      </c>
      <c r="K260">
        <v>54</v>
      </c>
      <c r="L260" s="73">
        <v>78.815753299163006</v>
      </c>
      <c r="M260">
        <v>54</v>
      </c>
      <c r="N260">
        <v>1</v>
      </c>
      <c r="O260" s="73">
        <v>77.793129733485998</v>
      </c>
      <c r="P260">
        <v>54</v>
      </c>
      <c r="Q260">
        <v>1</v>
      </c>
      <c r="R260">
        <v>53</v>
      </c>
      <c r="S260">
        <v>0.95271302997194196</v>
      </c>
      <c r="T260">
        <v>28.287811385854901</v>
      </c>
      <c r="U260">
        <v>0.641341110991134</v>
      </c>
      <c r="V260">
        <v>39</v>
      </c>
      <c r="W260">
        <v>0.199034797116276</v>
      </c>
      <c r="X260">
        <v>13</v>
      </c>
      <c r="Y260">
        <v>54</v>
      </c>
      <c r="Z260">
        <v>1</v>
      </c>
      <c r="AA260">
        <v>73.400059804826498</v>
      </c>
      <c r="AB260">
        <v>50</v>
      </c>
      <c r="AC260">
        <v>0.96627857197019895</v>
      </c>
      <c r="AD260">
        <v>3</v>
      </c>
      <c r="AE260">
        <v>3.3281981506884203E-2</v>
      </c>
      <c r="AF260">
        <v>1</v>
      </c>
      <c r="AG260">
        <v>4.3944652291671901E-4</v>
      </c>
      <c r="AH260">
        <v>1.6108198795323899E-3</v>
      </c>
      <c r="AI260">
        <v>2</v>
      </c>
      <c r="AJ260" s="73">
        <v>74.886788439883901</v>
      </c>
      <c r="AK260">
        <v>54</v>
      </c>
      <c r="AL260">
        <v>1</v>
      </c>
      <c r="AM260">
        <v>0</v>
      </c>
      <c r="AN260">
        <v>0</v>
      </c>
      <c r="AO260">
        <v>0</v>
      </c>
      <c r="AP260">
        <v>0</v>
      </c>
      <c r="AQ260">
        <v>54</v>
      </c>
      <c r="AR260">
        <v>0.999999999999999</v>
      </c>
      <c r="AS260">
        <v>0</v>
      </c>
      <c r="AT260">
        <v>0</v>
      </c>
      <c r="AU260">
        <v>0</v>
      </c>
      <c r="AV260">
        <v>0</v>
      </c>
      <c r="AW260">
        <v>54</v>
      </c>
      <c r="AX260">
        <v>1</v>
      </c>
      <c r="AY260" s="73">
        <v>80.886425572580904</v>
      </c>
      <c r="AZ260">
        <v>54</v>
      </c>
      <c r="BA260">
        <v>1</v>
      </c>
      <c r="BB260">
        <v>53</v>
      </c>
      <c r="BC260">
        <v>0.95271302997194196</v>
      </c>
      <c r="BD260">
        <v>1</v>
      </c>
      <c r="BE260">
        <v>4.7286970028057901E-2</v>
      </c>
      <c r="BF260">
        <v>78.815753299163006</v>
      </c>
      <c r="BG260">
        <v>77.793129733485998</v>
      </c>
      <c r="BH260">
        <v>80.886425572580904</v>
      </c>
      <c r="BI260">
        <v>74.886788439883901</v>
      </c>
    </row>
    <row r="261" spans="1:61" x14ac:dyDescent="0.25">
      <c r="A261" s="10" t="str">
        <f>VLOOKUP(D261,'Index-Relations'!E:F,2,FALSE)</f>
        <v>ESG</v>
      </c>
      <c r="B261" t="s">
        <v>3450</v>
      </c>
      <c r="C261" s="53" t="s">
        <v>2765</v>
      </c>
      <c r="D261" s="59" t="s">
        <v>2785</v>
      </c>
      <c r="E261" s="59" t="s">
        <v>3713</v>
      </c>
      <c r="F261" t="s">
        <v>2573</v>
      </c>
      <c r="G261" t="s">
        <v>2574</v>
      </c>
      <c r="H261" t="s">
        <v>2575</v>
      </c>
      <c r="I261" s="52">
        <v>45474</v>
      </c>
      <c r="J261" t="s">
        <v>2457</v>
      </c>
      <c r="K261">
        <v>54</v>
      </c>
      <c r="L261" s="73">
        <v>79.086337792850998</v>
      </c>
      <c r="M261">
        <v>54</v>
      </c>
      <c r="N261">
        <v>1</v>
      </c>
      <c r="O261" s="73">
        <v>78.064792035674003</v>
      </c>
      <c r="P261">
        <v>54</v>
      </c>
      <c r="Q261">
        <v>1</v>
      </c>
      <c r="R261">
        <v>53</v>
      </c>
      <c r="S261">
        <v>0.95002730092492405</v>
      </c>
      <c r="T261">
        <v>28.3400471042807</v>
      </c>
      <c r="U261">
        <v>0.67834951800051702</v>
      </c>
      <c r="V261">
        <v>39</v>
      </c>
      <c r="W261">
        <v>0.20980166550919599</v>
      </c>
      <c r="X261">
        <v>13</v>
      </c>
      <c r="Y261">
        <v>54</v>
      </c>
      <c r="Z261">
        <v>1</v>
      </c>
      <c r="AA261">
        <v>80.649311775824003</v>
      </c>
      <c r="AB261">
        <v>49</v>
      </c>
      <c r="AC261">
        <v>0.95550528447498495</v>
      </c>
      <c r="AD261">
        <v>4</v>
      </c>
      <c r="AE261">
        <v>4.3926128183848799E-2</v>
      </c>
      <c r="AF261">
        <v>1</v>
      </c>
      <c r="AG261">
        <v>5.6858734116542399E-4</v>
      </c>
      <c r="AH261">
        <v>1.8444009347800699E-3</v>
      </c>
      <c r="AI261">
        <v>2</v>
      </c>
      <c r="AJ261" s="73">
        <v>75.206235487906</v>
      </c>
      <c r="AK261">
        <v>54</v>
      </c>
      <c r="AL261">
        <v>1</v>
      </c>
      <c r="AM261">
        <v>0</v>
      </c>
      <c r="AN261">
        <v>0</v>
      </c>
      <c r="AO261">
        <v>0</v>
      </c>
      <c r="AP261">
        <v>0</v>
      </c>
      <c r="AQ261">
        <v>54</v>
      </c>
      <c r="AR261">
        <v>1</v>
      </c>
      <c r="AS261">
        <v>0</v>
      </c>
      <c r="AT261">
        <v>0</v>
      </c>
      <c r="AU261">
        <v>0</v>
      </c>
      <c r="AV261">
        <v>0</v>
      </c>
      <c r="AW261">
        <v>54</v>
      </c>
      <c r="AX261">
        <v>1</v>
      </c>
      <c r="AY261" s="73">
        <v>81.072375746690895</v>
      </c>
      <c r="AZ261">
        <v>54</v>
      </c>
      <c r="BA261">
        <v>1</v>
      </c>
      <c r="BB261">
        <v>53</v>
      </c>
      <c r="BC261">
        <v>0.95002730092492405</v>
      </c>
      <c r="BD261">
        <v>1</v>
      </c>
      <c r="BE261">
        <v>4.99726990750754E-2</v>
      </c>
      <c r="BF261">
        <v>79.086337792850998</v>
      </c>
      <c r="BG261">
        <v>78.064792035674003</v>
      </c>
      <c r="BH261">
        <v>81.072375746690895</v>
      </c>
      <c r="BI261">
        <v>75.206235487906</v>
      </c>
    </row>
    <row r="262" spans="1:61" x14ac:dyDescent="0.25">
      <c r="A262" s="10" t="str">
        <f>VLOOKUP(D262,'Index-Relations'!E:F,2,FALSE)</f>
        <v>ESG</v>
      </c>
      <c r="B262" t="s">
        <v>3450</v>
      </c>
      <c r="C262" s="53" t="s">
        <v>2766</v>
      </c>
      <c r="D262" s="59" t="s">
        <v>2785</v>
      </c>
      <c r="E262" s="59" t="s">
        <v>3714</v>
      </c>
      <c r="F262" t="s">
        <v>2573</v>
      </c>
      <c r="G262" t="s">
        <v>2574</v>
      </c>
      <c r="H262" t="s">
        <v>2575</v>
      </c>
      <c r="I262" s="52">
        <v>45446</v>
      </c>
      <c r="J262" t="s">
        <v>2457</v>
      </c>
      <c r="K262">
        <v>52</v>
      </c>
      <c r="L262" s="73">
        <v>79.735370501079998</v>
      </c>
      <c r="M262">
        <v>52</v>
      </c>
      <c r="N262">
        <v>1</v>
      </c>
      <c r="O262" s="73">
        <v>78.617299713450905</v>
      </c>
      <c r="P262">
        <v>52</v>
      </c>
      <c r="Q262">
        <v>1</v>
      </c>
      <c r="R262">
        <v>51</v>
      </c>
      <c r="S262">
        <v>0.94413217971137697</v>
      </c>
      <c r="T262">
        <v>29.017456836702902</v>
      </c>
      <c r="U262">
        <v>0.70361326685134795</v>
      </c>
      <c r="V262">
        <v>37</v>
      </c>
      <c r="W262">
        <v>0.224360638054936</v>
      </c>
      <c r="X262">
        <v>12</v>
      </c>
      <c r="Y262">
        <v>52</v>
      </c>
      <c r="Z262">
        <v>0.999999999999999</v>
      </c>
      <c r="AA262">
        <v>85.780850900942497</v>
      </c>
      <c r="AB262">
        <v>47</v>
      </c>
      <c r="AC262">
        <v>0.95499266738613298</v>
      </c>
      <c r="AD262">
        <v>4</v>
      </c>
      <c r="AE262">
        <v>4.4323692248104299E-2</v>
      </c>
      <c r="AF262">
        <v>1</v>
      </c>
      <c r="AG262">
        <v>6.8364036576260001E-4</v>
      </c>
      <c r="AH262">
        <v>1.6573267062690901E-3</v>
      </c>
      <c r="AI262">
        <v>2</v>
      </c>
      <c r="AJ262" s="73">
        <v>76.115501805784902</v>
      </c>
      <c r="AK262">
        <v>52</v>
      </c>
      <c r="AL262">
        <v>1</v>
      </c>
      <c r="AM262">
        <v>0</v>
      </c>
      <c r="AN262">
        <v>0</v>
      </c>
      <c r="AO262">
        <v>0</v>
      </c>
      <c r="AP262">
        <v>0</v>
      </c>
      <c r="AQ262">
        <v>52</v>
      </c>
      <c r="AR262">
        <v>1</v>
      </c>
      <c r="AS262">
        <v>0</v>
      </c>
      <c r="AT262">
        <v>0</v>
      </c>
      <c r="AU262">
        <v>0</v>
      </c>
      <c r="AV262">
        <v>0</v>
      </c>
      <c r="AW262">
        <v>52</v>
      </c>
      <c r="AX262">
        <v>0.999999999999999</v>
      </c>
      <c r="AY262" s="73">
        <v>81.447719477191001</v>
      </c>
      <c r="AZ262">
        <v>52</v>
      </c>
      <c r="BA262">
        <v>1</v>
      </c>
      <c r="BB262">
        <v>51</v>
      </c>
      <c r="BC262">
        <v>0.94413217971137697</v>
      </c>
      <c r="BD262">
        <v>1</v>
      </c>
      <c r="BE262">
        <v>5.5867820288622097E-2</v>
      </c>
      <c r="BF262">
        <v>79.735370501079998</v>
      </c>
      <c r="BG262">
        <v>78.617299713450905</v>
      </c>
      <c r="BH262">
        <v>81.447719477191001</v>
      </c>
      <c r="BI262">
        <v>76.115501805784902</v>
      </c>
    </row>
    <row r="263" spans="1:61" x14ac:dyDescent="0.25">
      <c r="A263" s="10" t="str">
        <f>VLOOKUP(D263,'Index-Relations'!E:F,2,FALSE)</f>
        <v>ESG</v>
      </c>
      <c r="B263" t="s">
        <v>3450</v>
      </c>
      <c r="C263" s="53" t="s">
        <v>2767</v>
      </c>
      <c r="D263" s="59" t="s">
        <v>2785</v>
      </c>
      <c r="E263" s="59" t="s">
        <v>3715</v>
      </c>
      <c r="F263" t="s">
        <v>2573</v>
      </c>
      <c r="G263" t="s">
        <v>2574</v>
      </c>
      <c r="H263" t="s">
        <v>2575</v>
      </c>
      <c r="I263" s="52">
        <v>45413</v>
      </c>
      <c r="J263" t="s">
        <v>2457</v>
      </c>
      <c r="K263">
        <v>52</v>
      </c>
      <c r="L263" s="73">
        <v>79.694733508113003</v>
      </c>
      <c r="M263">
        <v>52</v>
      </c>
      <c r="N263">
        <v>1</v>
      </c>
      <c r="O263" s="73">
        <v>78.592761419883004</v>
      </c>
      <c r="P263">
        <v>52</v>
      </c>
      <c r="Q263">
        <v>1</v>
      </c>
      <c r="R263">
        <v>51</v>
      </c>
      <c r="S263">
        <v>0.94397269989046595</v>
      </c>
      <c r="T263">
        <v>29.084933626352399</v>
      </c>
      <c r="U263">
        <v>0.70348236315828905</v>
      </c>
      <c r="V263">
        <v>37</v>
      </c>
      <c r="W263">
        <v>0.222502872486183</v>
      </c>
      <c r="X263">
        <v>12</v>
      </c>
      <c r="Y263">
        <v>52</v>
      </c>
      <c r="Z263">
        <v>1</v>
      </c>
      <c r="AA263">
        <v>85.332989682751801</v>
      </c>
      <c r="AB263">
        <v>47</v>
      </c>
      <c r="AC263">
        <v>0.95706734845633201</v>
      </c>
      <c r="AD263">
        <v>4</v>
      </c>
      <c r="AE263">
        <v>4.2437280255978697E-2</v>
      </c>
      <c r="AF263">
        <v>1</v>
      </c>
      <c r="AG263">
        <v>4.9537128768927603E-4</v>
      </c>
      <c r="AH263">
        <v>1.6211303779416701E-3</v>
      </c>
      <c r="AI263">
        <v>2</v>
      </c>
      <c r="AJ263" s="73">
        <v>76.123910390775904</v>
      </c>
      <c r="AK263">
        <v>52</v>
      </c>
      <c r="AL263">
        <v>1</v>
      </c>
      <c r="AM263">
        <v>0</v>
      </c>
      <c r="AN263">
        <v>0</v>
      </c>
      <c r="AO263">
        <v>0</v>
      </c>
      <c r="AP263">
        <v>0</v>
      </c>
      <c r="AQ263">
        <v>52</v>
      </c>
      <c r="AR263">
        <v>1</v>
      </c>
      <c r="AS263">
        <v>0</v>
      </c>
      <c r="AT263">
        <v>0</v>
      </c>
      <c r="AU263">
        <v>0</v>
      </c>
      <c r="AV263">
        <v>0</v>
      </c>
      <c r="AW263">
        <v>52</v>
      </c>
      <c r="AX263">
        <v>1</v>
      </c>
      <c r="AY263" s="73">
        <v>81.382726164245994</v>
      </c>
      <c r="AZ263">
        <v>52</v>
      </c>
      <c r="BA263">
        <v>1</v>
      </c>
      <c r="BB263">
        <v>51</v>
      </c>
      <c r="BC263">
        <v>0.94397269989046595</v>
      </c>
      <c r="BD263">
        <v>1</v>
      </c>
      <c r="BE263">
        <v>5.6027300109533398E-2</v>
      </c>
      <c r="BF263">
        <v>79.694733508113003</v>
      </c>
      <c r="BG263">
        <v>78.592761419883004</v>
      </c>
      <c r="BH263">
        <v>81.382726164245994</v>
      </c>
      <c r="BI263">
        <v>76.123910390775904</v>
      </c>
    </row>
    <row r="264" spans="1:61" x14ac:dyDescent="0.25">
      <c r="A264" s="10" t="str">
        <f>VLOOKUP(D264,'Index-Relations'!E:F,2,FALSE)</f>
        <v>ESG</v>
      </c>
      <c r="B264" t="s">
        <v>3450</v>
      </c>
      <c r="C264" s="53" t="s">
        <v>2768</v>
      </c>
      <c r="D264" s="59" t="s">
        <v>2785</v>
      </c>
      <c r="E264" s="59" t="s">
        <v>3716</v>
      </c>
      <c r="F264" t="s">
        <v>2573</v>
      </c>
      <c r="G264" t="s">
        <v>2574</v>
      </c>
      <c r="H264" t="s">
        <v>2575</v>
      </c>
      <c r="I264" s="52">
        <v>45384</v>
      </c>
      <c r="J264" t="s">
        <v>2457</v>
      </c>
      <c r="K264">
        <v>52</v>
      </c>
      <c r="L264">
        <v>83.515414625961697</v>
      </c>
      <c r="M264">
        <v>52</v>
      </c>
      <c r="N264">
        <v>1</v>
      </c>
      <c r="O264">
        <v>82.765751766985503</v>
      </c>
      <c r="P264">
        <v>52</v>
      </c>
      <c r="Q264">
        <v>1</v>
      </c>
      <c r="R264">
        <v>51</v>
      </c>
      <c r="S264">
        <v>0.94923174032277802</v>
      </c>
      <c r="T264">
        <v>28.928184771198101</v>
      </c>
      <c r="U264">
        <v>0.69432351321529595</v>
      </c>
      <c r="V264">
        <v>37</v>
      </c>
      <c r="W264">
        <v>0.22976118685755201</v>
      </c>
      <c r="X264">
        <v>12</v>
      </c>
      <c r="Y264">
        <v>52</v>
      </c>
      <c r="Z264">
        <v>1</v>
      </c>
      <c r="AA264">
        <v>79.942787934666995</v>
      </c>
      <c r="AB264">
        <v>47</v>
      </c>
      <c r="AC264">
        <v>0.95531072293977704</v>
      </c>
      <c r="AD264">
        <v>4</v>
      </c>
      <c r="AE264">
        <v>4.4259904398867699E-2</v>
      </c>
      <c r="AF264">
        <v>1</v>
      </c>
      <c r="AG264">
        <v>4.2937266135494701E-4</v>
      </c>
      <c r="AH264">
        <v>1.6180338801311299E-3</v>
      </c>
      <c r="AI264">
        <v>2</v>
      </c>
      <c r="AJ264">
        <v>79.591267950991806</v>
      </c>
      <c r="AK264">
        <v>52</v>
      </c>
      <c r="AL264">
        <v>1</v>
      </c>
      <c r="AM264">
        <v>0</v>
      </c>
      <c r="AN264">
        <v>0</v>
      </c>
      <c r="AO264">
        <v>0</v>
      </c>
      <c r="AP264">
        <v>0</v>
      </c>
      <c r="AQ264">
        <v>52</v>
      </c>
      <c r="AR264">
        <v>1</v>
      </c>
      <c r="AS264">
        <v>0</v>
      </c>
      <c r="AT264">
        <v>0</v>
      </c>
      <c r="AU264">
        <v>0</v>
      </c>
      <c r="AV264">
        <v>0</v>
      </c>
      <c r="AW264">
        <v>52</v>
      </c>
      <c r="AX264">
        <v>1</v>
      </c>
      <c r="AY264">
        <v>84.869876714694399</v>
      </c>
      <c r="AZ264">
        <v>52</v>
      </c>
      <c r="BA264">
        <v>1</v>
      </c>
      <c r="BB264">
        <v>51</v>
      </c>
      <c r="BC264">
        <v>0.94923174032277802</v>
      </c>
      <c r="BD264">
        <v>1</v>
      </c>
      <c r="BE264">
        <v>5.07682596772219E-2</v>
      </c>
      <c r="BF264">
        <v>79.957160532966</v>
      </c>
      <c r="BG264">
        <v>78.771982957947998</v>
      </c>
      <c r="BH264">
        <v>81.669911564146901</v>
      </c>
      <c r="BI264">
        <v>76.370880831494901</v>
      </c>
    </row>
    <row r="265" spans="1:61" x14ac:dyDescent="0.25">
      <c r="A265" s="10" t="str">
        <f>VLOOKUP(D265,'Index-Relations'!E:F,2,FALSE)</f>
        <v>ESG</v>
      </c>
      <c r="B265" t="s">
        <v>3450</v>
      </c>
      <c r="C265" s="53" t="s">
        <v>2769</v>
      </c>
      <c r="D265" s="59" t="s">
        <v>2785</v>
      </c>
      <c r="E265" s="59" t="s">
        <v>3717</v>
      </c>
      <c r="F265" t="s">
        <v>2573</v>
      </c>
      <c r="G265" t="s">
        <v>2574</v>
      </c>
      <c r="H265" t="s">
        <v>2575</v>
      </c>
      <c r="I265" s="52">
        <v>45352</v>
      </c>
      <c r="J265" t="s">
        <v>2457</v>
      </c>
      <c r="K265">
        <v>52</v>
      </c>
      <c r="L265">
        <v>83.802230831907494</v>
      </c>
      <c r="M265">
        <v>52</v>
      </c>
      <c r="N265">
        <v>1</v>
      </c>
      <c r="O265">
        <v>83.206730807390102</v>
      </c>
      <c r="P265">
        <v>52</v>
      </c>
      <c r="Q265">
        <v>1</v>
      </c>
      <c r="R265">
        <v>51</v>
      </c>
      <c r="S265">
        <v>0.94730481616506002</v>
      </c>
      <c r="T265">
        <v>28.7384928227175</v>
      </c>
      <c r="U265">
        <v>0.68886680154068303</v>
      </c>
      <c r="V265">
        <v>37</v>
      </c>
      <c r="W265">
        <v>0.18182327524245101</v>
      </c>
      <c r="X265">
        <v>12</v>
      </c>
      <c r="Y265">
        <v>52</v>
      </c>
      <c r="Z265">
        <v>0.999999999999999</v>
      </c>
      <c r="AA265">
        <v>82.838955718040296</v>
      </c>
      <c r="AB265">
        <v>47</v>
      </c>
      <c r="AC265">
        <v>0.95516526400110202</v>
      </c>
      <c r="AD265">
        <v>4</v>
      </c>
      <c r="AE265">
        <v>4.4376043238342398E-2</v>
      </c>
      <c r="AF265">
        <v>1</v>
      </c>
      <c r="AG265">
        <v>4.5869276055486498E-4</v>
      </c>
      <c r="AH265">
        <v>1.8937125100501899E-4</v>
      </c>
      <c r="AI265">
        <v>1</v>
      </c>
      <c r="AJ265">
        <v>79.836829418197397</v>
      </c>
      <c r="AK265">
        <v>52</v>
      </c>
      <c r="AL265">
        <v>1</v>
      </c>
      <c r="AM265">
        <v>0</v>
      </c>
      <c r="AN265">
        <v>0</v>
      </c>
      <c r="AO265">
        <v>0</v>
      </c>
      <c r="AP265">
        <v>0</v>
      </c>
      <c r="AQ265">
        <v>52</v>
      </c>
      <c r="AR265">
        <v>1</v>
      </c>
      <c r="AS265">
        <v>0</v>
      </c>
      <c r="AT265">
        <v>0</v>
      </c>
      <c r="AU265">
        <v>0</v>
      </c>
      <c r="AV265">
        <v>0</v>
      </c>
      <c r="AW265">
        <v>52</v>
      </c>
      <c r="AX265">
        <v>0.999999999999999</v>
      </c>
      <c r="AY265">
        <v>85.136664920022696</v>
      </c>
      <c r="AZ265">
        <v>52</v>
      </c>
      <c r="BA265">
        <v>1</v>
      </c>
      <c r="BB265">
        <v>51</v>
      </c>
      <c r="BC265">
        <v>0.94730481616506002</v>
      </c>
      <c r="BD265">
        <v>1</v>
      </c>
      <c r="BE265">
        <v>5.2695183834939499E-2</v>
      </c>
      <c r="BF265">
        <v>80.324525875461006</v>
      </c>
      <c r="BG265">
        <v>79.334991082789998</v>
      </c>
      <c r="BH265">
        <v>81.969818924784903</v>
      </c>
      <c r="BI265">
        <v>76.677678724562995</v>
      </c>
    </row>
    <row r="266" spans="1:61" x14ac:dyDescent="0.25">
      <c r="A266" s="10" t="str">
        <f>VLOOKUP(D266,'Index-Relations'!E:F,2,FALSE)</f>
        <v>ESG</v>
      </c>
      <c r="B266" t="s">
        <v>3450</v>
      </c>
      <c r="C266" s="53" t="s">
        <v>2770</v>
      </c>
      <c r="D266" s="59" t="s">
        <v>2785</v>
      </c>
      <c r="E266" s="59" t="s">
        <v>3718</v>
      </c>
      <c r="F266" t="s">
        <v>2573</v>
      </c>
      <c r="G266" t="s">
        <v>2574</v>
      </c>
      <c r="H266" t="s">
        <v>2575</v>
      </c>
      <c r="I266" s="52">
        <v>45323</v>
      </c>
      <c r="J266" t="s">
        <v>2457</v>
      </c>
      <c r="K266">
        <v>52</v>
      </c>
      <c r="L266">
        <v>83.936981950213806</v>
      </c>
      <c r="M266">
        <v>52</v>
      </c>
      <c r="N266">
        <v>1</v>
      </c>
      <c r="O266">
        <v>83.453315949731305</v>
      </c>
      <c r="P266">
        <v>52</v>
      </c>
      <c r="Q266">
        <v>1</v>
      </c>
      <c r="R266">
        <v>51</v>
      </c>
      <c r="S266">
        <v>0.94292691225636005</v>
      </c>
      <c r="T266">
        <v>29.0806374617061</v>
      </c>
      <c r="U266">
        <v>0.71836238538901898</v>
      </c>
      <c r="V266">
        <v>37</v>
      </c>
      <c r="W266">
        <v>0.191660481845047</v>
      </c>
      <c r="X266">
        <v>11</v>
      </c>
      <c r="Y266">
        <v>52</v>
      </c>
      <c r="Z266">
        <v>1</v>
      </c>
      <c r="AA266">
        <v>83.128896207993506</v>
      </c>
      <c r="AB266">
        <v>47</v>
      </c>
      <c r="AC266">
        <v>0.95885046004197605</v>
      </c>
      <c r="AD266">
        <v>4</v>
      </c>
      <c r="AE266">
        <v>4.06930419353621E-2</v>
      </c>
      <c r="AF266">
        <v>1</v>
      </c>
      <c r="AG266">
        <v>4.5649802266165598E-4</v>
      </c>
      <c r="AH266">
        <v>2.1198144999348499E-4</v>
      </c>
      <c r="AI266">
        <v>1</v>
      </c>
      <c r="AJ266">
        <v>80.094923720407493</v>
      </c>
      <c r="AK266">
        <v>52</v>
      </c>
      <c r="AL266">
        <v>1</v>
      </c>
      <c r="AM266">
        <v>0</v>
      </c>
      <c r="AN266">
        <v>0</v>
      </c>
      <c r="AO266">
        <v>0</v>
      </c>
      <c r="AP266">
        <v>0</v>
      </c>
      <c r="AQ266">
        <v>52</v>
      </c>
      <c r="AR266">
        <v>0.999999999999999</v>
      </c>
      <c r="AS266">
        <v>0</v>
      </c>
      <c r="AT266">
        <v>0</v>
      </c>
      <c r="AU266">
        <v>0</v>
      </c>
      <c r="AV266">
        <v>0</v>
      </c>
      <c r="AW266">
        <v>52</v>
      </c>
      <c r="AX266">
        <v>1</v>
      </c>
      <c r="AY266">
        <v>85.074761069256397</v>
      </c>
      <c r="AZ266">
        <v>52</v>
      </c>
      <c r="BA266">
        <v>1</v>
      </c>
      <c r="BB266">
        <v>50</v>
      </c>
      <c r="BC266">
        <v>0.93995194213578603</v>
      </c>
      <c r="BD266">
        <v>2</v>
      </c>
      <c r="BE266">
        <v>6.0048057864213002E-2</v>
      </c>
      <c r="BF266">
        <v>80.350492890375904</v>
      </c>
      <c r="BG266">
        <v>79.542406395018901</v>
      </c>
      <c r="BH266">
        <v>81.808575960969904</v>
      </c>
      <c r="BI266">
        <v>76.807591895897005</v>
      </c>
    </row>
    <row r="267" spans="1:61" x14ac:dyDescent="0.25">
      <c r="A267" s="10" t="str">
        <f>VLOOKUP(D267,'Index-Relations'!E:F,2,FALSE)</f>
        <v>ESG</v>
      </c>
      <c r="B267" t="s">
        <v>3450</v>
      </c>
      <c r="C267" s="53" t="s">
        <v>2760</v>
      </c>
      <c r="D267" s="59" t="s">
        <v>3241</v>
      </c>
      <c r="E267" s="59" t="s">
        <v>3719</v>
      </c>
      <c r="F267" t="s">
        <v>113</v>
      </c>
      <c r="G267" t="s">
        <v>112</v>
      </c>
      <c r="H267" t="s">
        <v>114</v>
      </c>
      <c r="I267" s="52">
        <v>45659</v>
      </c>
      <c r="J267" t="s">
        <v>2457</v>
      </c>
      <c r="K267">
        <v>51</v>
      </c>
      <c r="L267" s="73">
        <v>76.882004879474906</v>
      </c>
      <c r="M267">
        <v>51</v>
      </c>
      <c r="N267">
        <v>1</v>
      </c>
      <c r="O267" s="73">
        <v>73.557009583208</v>
      </c>
      <c r="P267">
        <v>51</v>
      </c>
      <c r="Q267">
        <v>1</v>
      </c>
      <c r="R267">
        <v>50</v>
      </c>
      <c r="S267">
        <v>0.99269198335421804</v>
      </c>
      <c r="T267">
        <v>30.149951921438898</v>
      </c>
      <c r="U267">
        <v>0.65508494369006098</v>
      </c>
      <c r="V267">
        <v>37</v>
      </c>
      <c r="W267">
        <v>0.10022259515050901</v>
      </c>
      <c r="X267">
        <v>10</v>
      </c>
      <c r="Y267">
        <v>51</v>
      </c>
      <c r="Z267">
        <v>0.999999999999999</v>
      </c>
      <c r="AA267">
        <v>73.591497304742902</v>
      </c>
      <c r="AB267">
        <v>47</v>
      </c>
      <c r="AC267">
        <v>0.94458401576025497</v>
      </c>
      <c r="AD267">
        <v>4</v>
      </c>
      <c r="AE267">
        <v>5.5415984239744497E-2</v>
      </c>
      <c r="AF267">
        <v>0</v>
      </c>
      <c r="AG267">
        <v>6.9390000000000004E-17</v>
      </c>
      <c r="AH267">
        <v>4.6031014299076096E-3</v>
      </c>
      <c r="AI267">
        <v>2</v>
      </c>
      <c r="AJ267" s="73">
        <v>74.278742667377998</v>
      </c>
      <c r="AK267">
        <v>51</v>
      </c>
      <c r="AL267">
        <v>1</v>
      </c>
      <c r="AM267">
        <v>0</v>
      </c>
      <c r="AN267">
        <v>0</v>
      </c>
      <c r="AO267">
        <v>0</v>
      </c>
      <c r="AP267">
        <v>0</v>
      </c>
      <c r="AQ267">
        <v>51</v>
      </c>
      <c r="AR267">
        <v>1</v>
      </c>
      <c r="AS267">
        <v>0</v>
      </c>
      <c r="AT267">
        <v>0</v>
      </c>
      <c r="AU267">
        <v>0</v>
      </c>
      <c r="AV267">
        <v>0</v>
      </c>
      <c r="AW267">
        <v>51</v>
      </c>
      <c r="AX267">
        <v>0.999999999999999</v>
      </c>
      <c r="AY267" s="73">
        <v>78.929059697300005</v>
      </c>
      <c r="AZ267">
        <v>51</v>
      </c>
      <c r="BA267">
        <v>1</v>
      </c>
      <c r="BB267">
        <v>51</v>
      </c>
      <c r="BC267">
        <v>1</v>
      </c>
      <c r="BD267">
        <v>0</v>
      </c>
      <c r="BE267">
        <v>0</v>
      </c>
      <c r="BF267">
        <v>76.882004879474906</v>
      </c>
      <c r="BG267">
        <v>73.557009583208</v>
      </c>
      <c r="BH267">
        <v>78.929059697300005</v>
      </c>
      <c r="BI267">
        <v>74.278742667377998</v>
      </c>
    </row>
    <row r="268" spans="1:61" x14ac:dyDescent="0.25">
      <c r="A268" s="10" t="str">
        <f>VLOOKUP(D268,'Index-Relations'!E:F,2,FALSE)</f>
        <v>ESG</v>
      </c>
      <c r="B268" t="s">
        <v>3450</v>
      </c>
      <c r="C268" s="53" t="s">
        <v>2761</v>
      </c>
      <c r="D268" s="59" t="s">
        <v>3241</v>
      </c>
      <c r="E268" s="59" t="s">
        <v>3720</v>
      </c>
      <c r="F268" t="s">
        <v>113</v>
      </c>
      <c r="G268" t="s">
        <v>112</v>
      </c>
      <c r="H268" t="s">
        <v>114</v>
      </c>
      <c r="I268" s="52">
        <v>45628</v>
      </c>
      <c r="J268" t="s">
        <v>2457</v>
      </c>
      <c r="K268">
        <v>47</v>
      </c>
      <c r="L268" s="73">
        <v>78.263632793753899</v>
      </c>
      <c r="M268">
        <v>47</v>
      </c>
      <c r="N268">
        <v>1</v>
      </c>
      <c r="O268" s="73">
        <v>77.312090551958903</v>
      </c>
      <c r="P268">
        <v>47</v>
      </c>
      <c r="Q268">
        <v>1</v>
      </c>
      <c r="R268">
        <v>47</v>
      </c>
      <c r="S268">
        <v>1</v>
      </c>
      <c r="T268">
        <v>27.095447727002501</v>
      </c>
      <c r="U268">
        <v>0.59428732877474699</v>
      </c>
      <c r="V268">
        <v>33</v>
      </c>
      <c r="W268">
        <v>0.10219838226785399</v>
      </c>
      <c r="X268">
        <v>8</v>
      </c>
      <c r="Y268">
        <v>47</v>
      </c>
      <c r="Z268">
        <v>1</v>
      </c>
      <c r="AA268">
        <v>59.142084068359303</v>
      </c>
      <c r="AB268">
        <v>44</v>
      </c>
      <c r="AC268">
        <v>0.93438495587884196</v>
      </c>
      <c r="AD268">
        <v>3</v>
      </c>
      <c r="AE268">
        <v>6.5615044121157207E-2</v>
      </c>
      <c r="AF268">
        <v>0</v>
      </c>
      <c r="AG268">
        <v>1.388E-17</v>
      </c>
      <c r="AH268">
        <v>1.9189629408792701E-3</v>
      </c>
      <c r="AI268">
        <v>2</v>
      </c>
      <c r="AJ268" s="73">
        <v>74.201606068980993</v>
      </c>
      <c r="AK268">
        <v>47</v>
      </c>
      <c r="AL268">
        <v>1</v>
      </c>
      <c r="AM268">
        <v>0</v>
      </c>
      <c r="AN268">
        <v>0</v>
      </c>
      <c r="AO268">
        <v>0</v>
      </c>
      <c r="AP268">
        <v>0</v>
      </c>
      <c r="AQ268">
        <v>47</v>
      </c>
      <c r="AR268">
        <v>0.999999999999999</v>
      </c>
      <c r="AS268">
        <v>0</v>
      </c>
      <c r="AT268">
        <v>0</v>
      </c>
      <c r="AU268">
        <v>0</v>
      </c>
      <c r="AV268">
        <v>0</v>
      </c>
      <c r="AW268">
        <v>47</v>
      </c>
      <c r="AX268">
        <v>1</v>
      </c>
      <c r="AY268" s="73">
        <v>80.601361842716997</v>
      </c>
      <c r="AZ268">
        <v>47</v>
      </c>
      <c r="BA268">
        <v>1</v>
      </c>
      <c r="BB268">
        <v>47</v>
      </c>
      <c r="BC268">
        <v>0.999999999999999</v>
      </c>
      <c r="BD268">
        <v>0</v>
      </c>
      <c r="BE268">
        <v>0</v>
      </c>
      <c r="BF268">
        <v>78.263632793753899</v>
      </c>
      <c r="BG268">
        <v>77.312090551958903</v>
      </c>
      <c r="BH268">
        <v>80.601361842716997</v>
      </c>
      <c r="BI268">
        <v>74.201606068980993</v>
      </c>
    </row>
    <row r="269" spans="1:61" x14ac:dyDescent="0.25">
      <c r="A269" s="10" t="str">
        <f>VLOOKUP(D269,'Index-Relations'!E:F,2,FALSE)</f>
        <v>ESG</v>
      </c>
      <c r="B269" t="s">
        <v>3450</v>
      </c>
      <c r="C269" s="53" t="s">
        <v>2762</v>
      </c>
      <c r="D269" s="59" t="s">
        <v>3241</v>
      </c>
      <c r="E269" s="59" t="s">
        <v>3721</v>
      </c>
      <c r="F269" t="s">
        <v>113</v>
      </c>
      <c r="G269" t="s">
        <v>112</v>
      </c>
      <c r="H269" t="s">
        <v>114</v>
      </c>
      <c r="I269" s="52">
        <v>45597</v>
      </c>
      <c r="J269" t="s">
        <v>2457</v>
      </c>
      <c r="K269">
        <v>47</v>
      </c>
      <c r="L269" s="73">
        <v>78.426738564413995</v>
      </c>
      <c r="M269">
        <v>47</v>
      </c>
      <c r="N269">
        <v>1</v>
      </c>
      <c r="O269" s="73">
        <v>77.519328986743901</v>
      </c>
      <c r="P269">
        <v>47</v>
      </c>
      <c r="Q269">
        <v>1</v>
      </c>
      <c r="R269">
        <v>47</v>
      </c>
      <c r="S269">
        <v>1</v>
      </c>
      <c r="T269">
        <v>27.249814683910799</v>
      </c>
      <c r="U269">
        <v>0.59454966625039296</v>
      </c>
      <c r="V269">
        <v>33</v>
      </c>
      <c r="W269">
        <v>0.102898160700421</v>
      </c>
      <c r="X269">
        <v>8</v>
      </c>
      <c r="Y269">
        <v>47</v>
      </c>
      <c r="Z269">
        <v>1</v>
      </c>
      <c r="AA269">
        <v>60.102586022089099</v>
      </c>
      <c r="AB269">
        <v>44</v>
      </c>
      <c r="AC269">
        <v>0.93937759838162904</v>
      </c>
      <c r="AD269">
        <v>3</v>
      </c>
      <c r="AE269">
        <v>6.062240161837E-2</v>
      </c>
      <c r="AF269">
        <v>0</v>
      </c>
      <c r="AG269">
        <v>2.5674000000000001E-16</v>
      </c>
      <c r="AH269">
        <v>1.9023089183544399E-3</v>
      </c>
      <c r="AI269">
        <v>2</v>
      </c>
      <c r="AJ269" s="73">
        <v>74.401169923954996</v>
      </c>
      <c r="AK269">
        <v>47</v>
      </c>
      <c r="AL269">
        <v>1</v>
      </c>
      <c r="AM269">
        <v>0</v>
      </c>
      <c r="AN269">
        <v>0</v>
      </c>
      <c r="AO269">
        <v>0</v>
      </c>
      <c r="AP269">
        <v>0</v>
      </c>
      <c r="AQ269">
        <v>47</v>
      </c>
      <c r="AR269">
        <v>1</v>
      </c>
      <c r="AS269">
        <v>0</v>
      </c>
      <c r="AT269">
        <v>0</v>
      </c>
      <c r="AU269">
        <v>0</v>
      </c>
      <c r="AV269">
        <v>0</v>
      </c>
      <c r="AW269">
        <v>47</v>
      </c>
      <c r="AX269">
        <v>1</v>
      </c>
      <c r="AY269" s="73">
        <v>80.725198439066006</v>
      </c>
      <c r="AZ269">
        <v>47</v>
      </c>
      <c r="BA269">
        <v>1</v>
      </c>
      <c r="BB269">
        <v>47</v>
      </c>
      <c r="BC269">
        <v>1</v>
      </c>
      <c r="BD269">
        <v>0</v>
      </c>
      <c r="BE269">
        <v>0</v>
      </c>
      <c r="BF269">
        <v>78.426738564413995</v>
      </c>
      <c r="BG269">
        <v>77.519328986743901</v>
      </c>
      <c r="BH269">
        <v>80.725198439066006</v>
      </c>
      <c r="BI269">
        <v>74.401169923954996</v>
      </c>
    </row>
    <row r="270" spans="1:61" x14ac:dyDescent="0.25">
      <c r="A270" s="10" t="str">
        <f>VLOOKUP(D270,'Index-Relations'!E:F,2,FALSE)</f>
        <v>ESG</v>
      </c>
      <c r="B270" t="s">
        <v>3450</v>
      </c>
      <c r="C270" s="53" t="s">
        <v>2763</v>
      </c>
      <c r="D270" s="59" t="s">
        <v>3241</v>
      </c>
      <c r="E270" s="59" t="s">
        <v>3722</v>
      </c>
      <c r="F270" t="s">
        <v>113</v>
      </c>
      <c r="G270" t="s">
        <v>112</v>
      </c>
      <c r="H270" t="s">
        <v>114</v>
      </c>
      <c r="I270" s="52">
        <v>45566</v>
      </c>
      <c r="J270" t="s">
        <v>2457</v>
      </c>
      <c r="K270">
        <v>47</v>
      </c>
      <c r="L270" s="73">
        <v>78.405331315750999</v>
      </c>
      <c r="M270">
        <v>47</v>
      </c>
      <c r="N270">
        <v>1</v>
      </c>
      <c r="O270" s="73">
        <v>77.413049890000906</v>
      </c>
      <c r="P270">
        <v>47</v>
      </c>
      <c r="Q270">
        <v>1</v>
      </c>
      <c r="R270">
        <v>47</v>
      </c>
      <c r="S270">
        <v>0.999999999999999</v>
      </c>
      <c r="T270">
        <v>27.362724908319301</v>
      </c>
      <c r="U270">
        <v>0.59266785072095796</v>
      </c>
      <c r="V270">
        <v>32</v>
      </c>
      <c r="W270">
        <v>0.10136505278942</v>
      </c>
      <c r="X270">
        <v>8</v>
      </c>
      <c r="Y270">
        <v>47</v>
      </c>
      <c r="Z270">
        <v>1</v>
      </c>
      <c r="AA270">
        <v>58.951367693296298</v>
      </c>
      <c r="AB270">
        <v>44</v>
      </c>
      <c r="AC270">
        <v>0.94109014518655998</v>
      </c>
      <c r="AD270">
        <v>3</v>
      </c>
      <c r="AE270">
        <v>5.8909854813439598E-2</v>
      </c>
      <c r="AF270">
        <v>0</v>
      </c>
      <c r="AG270">
        <v>0</v>
      </c>
      <c r="AH270">
        <v>1.94936592675544E-3</v>
      </c>
      <c r="AI270">
        <v>2</v>
      </c>
      <c r="AJ270" s="73">
        <v>74.443391259737993</v>
      </c>
      <c r="AK270">
        <v>47</v>
      </c>
      <c r="AL270">
        <v>1</v>
      </c>
      <c r="AM270">
        <v>0</v>
      </c>
      <c r="AN270">
        <v>0</v>
      </c>
      <c r="AO270">
        <v>0</v>
      </c>
      <c r="AP270">
        <v>0</v>
      </c>
      <c r="AQ270">
        <v>47</v>
      </c>
      <c r="AR270">
        <v>1</v>
      </c>
      <c r="AS270">
        <v>0</v>
      </c>
      <c r="AT270">
        <v>0</v>
      </c>
      <c r="AU270">
        <v>0</v>
      </c>
      <c r="AV270">
        <v>0</v>
      </c>
      <c r="AW270">
        <v>47</v>
      </c>
      <c r="AX270">
        <v>1</v>
      </c>
      <c r="AY270" s="73">
        <v>80.740173865101994</v>
      </c>
      <c r="AZ270">
        <v>47</v>
      </c>
      <c r="BA270">
        <v>1</v>
      </c>
      <c r="BB270">
        <v>47</v>
      </c>
      <c r="BC270">
        <v>1</v>
      </c>
      <c r="BD270">
        <v>0</v>
      </c>
      <c r="BE270">
        <v>0</v>
      </c>
      <c r="BF270">
        <v>78.405331315750999</v>
      </c>
      <c r="BG270">
        <v>77.413049890000906</v>
      </c>
      <c r="BH270">
        <v>80.740173865101994</v>
      </c>
      <c r="BI270">
        <v>74.443391259737993</v>
      </c>
    </row>
    <row r="271" spans="1:61" x14ac:dyDescent="0.25">
      <c r="A271" s="10" t="str">
        <f>VLOOKUP(D271,'Index-Relations'!E:F,2,FALSE)</f>
        <v>ESG</v>
      </c>
      <c r="B271" t="s">
        <v>3450</v>
      </c>
      <c r="C271" s="53" t="s">
        <v>2764</v>
      </c>
      <c r="D271" s="59" t="s">
        <v>3241</v>
      </c>
      <c r="E271" s="59" t="s">
        <v>3723</v>
      </c>
      <c r="F271" t="s">
        <v>113</v>
      </c>
      <c r="G271" t="s">
        <v>112</v>
      </c>
      <c r="H271" t="s">
        <v>114</v>
      </c>
      <c r="I271" s="52">
        <v>45537</v>
      </c>
      <c r="J271" t="s">
        <v>2457</v>
      </c>
      <c r="K271">
        <v>47</v>
      </c>
      <c r="L271" s="73">
        <v>78.236789263060899</v>
      </c>
      <c r="M271">
        <v>47</v>
      </c>
      <c r="N271">
        <v>1</v>
      </c>
      <c r="O271" s="73">
        <v>77.284644301935003</v>
      </c>
      <c r="P271">
        <v>47</v>
      </c>
      <c r="Q271">
        <v>1</v>
      </c>
      <c r="R271">
        <v>47</v>
      </c>
      <c r="S271">
        <v>1</v>
      </c>
      <c r="T271">
        <v>27.2962136370164</v>
      </c>
      <c r="U271">
        <v>0.59152800537116002</v>
      </c>
      <c r="V271">
        <v>32</v>
      </c>
      <c r="W271">
        <v>0.106740146242326</v>
      </c>
      <c r="X271">
        <v>8</v>
      </c>
      <c r="Y271">
        <v>47</v>
      </c>
      <c r="Z271">
        <v>1</v>
      </c>
      <c r="AA271">
        <v>61.718883110403503</v>
      </c>
      <c r="AB271">
        <v>45</v>
      </c>
      <c r="AC271">
        <v>0.952927635991485</v>
      </c>
      <c r="AD271">
        <v>2</v>
      </c>
      <c r="AE271">
        <v>4.7072364008514403E-2</v>
      </c>
      <c r="AF271">
        <v>0</v>
      </c>
      <c r="AG271">
        <v>0</v>
      </c>
      <c r="AH271">
        <v>1.8834502176121599E-3</v>
      </c>
      <c r="AI271">
        <v>2</v>
      </c>
      <c r="AJ271" s="73">
        <v>74.187632036129997</v>
      </c>
      <c r="AK271">
        <v>47</v>
      </c>
      <c r="AL271">
        <v>1</v>
      </c>
      <c r="AM271">
        <v>0</v>
      </c>
      <c r="AN271">
        <v>0</v>
      </c>
      <c r="AO271">
        <v>0</v>
      </c>
      <c r="AP271">
        <v>0</v>
      </c>
      <c r="AQ271">
        <v>47</v>
      </c>
      <c r="AR271">
        <v>1</v>
      </c>
      <c r="AS271">
        <v>0</v>
      </c>
      <c r="AT271">
        <v>0</v>
      </c>
      <c r="AU271">
        <v>0</v>
      </c>
      <c r="AV271">
        <v>0</v>
      </c>
      <c r="AW271">
        <v>47</v>
      </c>
      <c r="AX271">
        <v>1</v>
      </c>
      <c r="AY271" s="73">
        <v>80.645307203916005</v>
      </c>
      <c r="AZ271">
        <v>47</v>
      </c>
      <c r="BA271">
        <v>1</v>
      </c>
      <c r="BB271">
        <v>47</v>
      </c>
      <c r="BC271">
        <v>1</v>
      </c>
      <c r="BD271">
        <v>0</v>
      </c>
      <c r="BE271">
        <v>0</v>
      </c>
      <c r="BF271">
        <v>78.236789263060899</v>
      </c>
      <c r="BG271">
        <v>77.284644301935003</v>
      </c>
      <c r="BH271">
        <v>80.645307203916005</v>
      </c>
      <c r="BI271">
        <v>74.187632036129997</v>
      </c>
    </row>
    <row r="272" spans="1:61" x14ac:dyDescent="0.25">
      <c r="A272" s="10" t="str">
        <f>VLOOKUP(D272,'Index-Relations'!E:F,2,FALSE)</f>
        <v>ESG</v>
      </c>
      <c r="B272" t="s">
        <v>3450</v>
      </c>
      <c r="C272" s="53" t="s">
        <v>3350</v>
      </c>
      <c r="D272" s="59" t="s">
        <v>3241</v>
      </c>
      <c r="E272" s="59" t="s">
        <v>3724</v>
      </c>
      <c r="F272" t="s">
        <v>113</v>
      </c>
      <c r="G272" t="s">
        <v>112</v>
      </c>
      <c r="H272" t="s">
        <v>114</v>
      </c>
      <c r="I272" s="52">
        <v>45505</v>
      </c>
      <c r="J272" t="s">
        <v>2457</v>
      </c>
      <c r="K272">
        <v>47</v>
      </c>
      <c r="L272" s="73">
        <v>78.256932946641996</v>
      </c>
      <c r="M272">
        <v>47</v>
      </c>
      <c r="N272">
        <v>1</v>
      </c>
      <c r="O272" s="73">
        <v>77.249404435273902</v>
      </c>
      <c r="P272">
        <v>47</v>
      </c>
      <c r="Q272">
        <v>1</v>
      </c>
      <c r="R272">
        <v>47</v>
      </c>
      <c r="S272">
        <v>1</v>
      </c>
      <c r="T272">
        <v>27.0851850810873</v>
      </c>
      <c r="U272">
        <v>0.576715374397337</v>
      </c>
      <c r="V272">
        <v>32</v>
      </c>
      <c r="W272">
        <v>0.105730717658146</v>
      </c>
      <c r="X272">
        <v>8</v>
      </c>
      <c r="Y272">
        <v>47</v>
      </c>
      <c r="Z272">
        <v>0.999999999999999</v>
      </c>
      <c r="AA272">
        <v>58.3903025402305</v>
      </c>
      <c r="AB272">
        <v>44</v>
      </c>
      <c r="AC272">
        <v>0.96328106419051296</v>
      </c>
      <c r="AD272">
        <v>3</v>
      </c>
      <c r="AE272">
        <v>3.6718935809486403E-2</v>
      </c>
      <c r="AF272">
        <v>0</v>
      </c>
      <c r="AG272">
        <v>0</v>
      </c>
      <c r="AH272">
        <v>1.90611745884026E-3</v>
      </c>
      <c r="AI272">
        <v>2</v>
      </c>
      <c r="AJ272" s="73">
        <v>74.038823442573005</v>
      </c>
      <c r="AK272">
        <v>47</v>
      </c>
      <c r="AL272">
        <v>1</v>
      </c>
      <c r="AM272">
        <v>0</v>
      </c>
      <c r="AN272">
        <v>0</v>
      </c>
      <c r="AO272">
        <v>0</v>
      </c>
      <c r="AP272">
        <v>0</v>
      </c>
      <c r="AQ272">
        <v>47</v>
      </c>
      <c r="AR272">
        <v>0.999999999999999</v>
      </c>
      <c r="AS272">
        <v>0</v>
      </c>
      <c r="AT272">
        <v>0</v>
      </c>
      <c r="AU272">
        <v>0</v>
      </c>
      <c r="AV272">
        <v>0</v>
      </c>
      <c r="AW272">
        <v>47</v>
      </c>
      <c r="AX272">
        <v>1</v>
      </c>
      <c r="AY272" s="73">
        <v>80.824969680999999</v>
      </c>
      <c r="AZ272">
        <v>47</v>
      </c>
      <c r="BA272">
        <v>1</v>
      </c>
      <c r="BB272">
        <v>47</v>
      </c>
      <c r="BC272">
        <v>0.999999999999999</v>
      </c>
      <c r="BD272">
        <v>0</v>
      </c>
      <c r="BE272">
        <v>0</v>
      </c>
      <c r="BF272">
        <v>78.256932946641996</v>
      </c>
      <c r="BG272">
        <v>77.249404435273902</v>
      </c>
      <c r="BH272">
        <v>80.824969680999999</v>
      </c>
      <c r="BI272">
        <v>74.038823442573005</v>
      </c>
    </row>
    <row r="273" spans="1:61" x14ac:dyDescent="0.25">
      <c r="A273" s="10" t="str">
        <f>VLOOKUP(D273,'Index-Relations'!E:F,2,FALSE)</f>
        <v>ESG</v>
      </c>
      <c r="B273" t="s">
        <v>3450</v>
      </c>
      <c r="C273" s="53" t="s">
        <v>2765</v>
      </c>
      <c r="D273" s="59" t="s">
        <v>3241</v>
      </c>
      <c r="E273" s="59" t="s">
        <v>3725</v>
      </c>
      <c r="F273" t="s">
        <v>113</v>
      </c>
      <c r="G273" t="s">
        <v>112</v>
      </c>
      <c r="H273" t="s">
        <v>114</v>
      </c>
      <c r="I273" s="52">
        <v>45474</v>
      </c>
      <c r="J273" t="s">
        <v>2457</v>
      </c>
      <c r="K273">
        <v>47</v>
      </c>
      <c r="L273" s="73">
        <v>78.488380318317994</v>
      </c>
      <c r="M273">
        <v>47</v>
      </c>
      <c r="N273">
        <v>1</v>
      </c>
      <c r="O273" s="73">
        <v>77.478236434978996</v>
      </c>
      <c r="P273">
        <v>47</v>
      </c>
      <c r="Q273">
        <v>1</v>
      </c>
      <c r="R273">
        <v>47</v>
      </c>
      <c r="S273">
        <v>1</v>
      </c>
      <c r="T273">
        <v>27.0708031786539</v>
      </c>
      <c r="U273">
        <v>0.61822885511068904</v>
      </c>
      <c r="V273">
        <v>32</v>
      </c>
      <c r="W273">
        <v>0.113505538515682</v>
      </c>
      <c r="X273">
        <v>8</v>
      </c>
      <c r="Y273">
        <v>47</v>
      </c>
      <c r="Z273">
        <v>1</v>
      </c>
      <c r="AA273">
        <v>66.315807647271498</v>
      </c>
      <c r="AB273">
        <v>43</v>
      </c>
      <c r="AC273">
        <v>0.95111131917264902</v>
      </c>
      <c r="AD273">
        <v>4</v>
      </c>
      <c r="AE273">
        <v>4.8888680827350497E-2</v>
      </c>
      <c r="AF273">
        <v>0</v>
      </c>
      <c r="AG273">
        <v>5.5510000000000001E-17</v>
      </c>
      <c r="AH273">
        <v>2.1914689271723699E-3</v>
      </c>
      <c r="AI273">
        <v>2</v>
      </c>
      <c r="AJ273" s="73">
        <v>74.311511761614</v>
      </c>
      <c r="AK273">
        <v>47</v>
      </c>
      <c r="AL273">
        <v>1</v>
      </c>
      <c r="AM273">
        <v>0</v>
      </c>
      <c r="AN273">
        <v>0</v>
      </c>
      <c r="AO273">
        <v>0</v>
      </c>
      <c r="AP273">
        <v>0</v>
      </c>
      <c r="AQ273">
        <v>47</v>
      </c>
      <c r="AR273">
        <v>0.999999999999999</v>
      </c>
      <c r="AS273">
        <v>0</v>
      </c>
      <c r="AT273">
        <v>0</v>
      </c>
      <c r="AU273">
        <v>0</v>
      </c>
      <c r="AV273">
        <v>0</v>
      </c>
      <c r="AW273">
        <v>47</v>
      </c>
      <c r="AX273">
        <v>1</v>
      </c>
      <c r="AY273" s="73">
        <v>81.001523537219001</v>
      </c>
      <c r="AZ273">
        <v>47</v>
      </c>
      <c r="BA273">
        <v>1</v>
      </c>
      <c r="BB273">
        <v>47</v>
      </c>
      <c r="BC273">
        <v>0.999999999999999</v>
      </c>
      <c r="BD273">
        <v>0</v>
      </c>
      <c r="BE273">
        <v>0</v>
      </c>
      <c r="BF273">
        <v>78.488380318317994</v>
      </c>
      <c r="BG273">
        <v>77.478236434978996</v>
      </c>
      <c r="BH273">
        <v>81.001523537219001</v>
      </c>
      <c r="BI273">
        <v>74.311511761614</v>
      </c>
    </row>
    <row r="274" spans="1:61" x14ac:dyDescent="0.25">
      <c r="A274" s="10" t="str">
        <f>VLOOKUP(D274,'Index-Relations'!E:F,2,FALSE)</f>
        <v>ESG</v>
      </c>
      <c r="B274" t="s">
        <v>3450</v>
      </c>
      <c r="C274" s="53" t="s">
        <v>2766</v>
      </c>
      <c r="D274" s="59" t="s">
        <v>3241</v>
      </c>
      <c r="E274" s="59" t="s">
        <v>3726</v>
      </c>
      <c r="F274" t="s">
        <v>113</v>
      </c>
      <c r="G274" t="s">
        <v>112</v>
      </c>
      <c r="H274" t="s">
        <v>114</v>
      </c>
      <c r="I274" s="52">
        <v>45446</v>
      </c>
      <c r="J274" t="s">
        <v>2457</v>
      </c>
      <c r="K274">
        <v>45</v>
      </c>
      <c r="L274" s="73">
        <v>79.184890096271005</v>
      </c>
      <c r="M274">
        <v>45</v>
      </c>
      <c r="N274">
        <v>1</v>
      </c>
      <c r="O274" s="73">
        <v>78.061684590153007</v>
      </c>
      <c r="P274">
        <v>45</v>
      </c>
      <c r="Q274">
        <v>1</v>
      </c>
      <c r="R274">
        <v>45</v>
      </c>
      <c r="S274">
        <v>0.999999999999999</v>
      </c>
      <c r="T274">
        <v>27.699801121862802</v>
      </c>
      <c r="U274">
        <v>0.63715314019155</v>
      </c>
      <c r="V274">
        <v>30</v>
      </c>
      <c r="W274">
        <v>0.116680483816966</v>
      </c>
      <c r="X274">
        <v>7</v>
      </c>
      <c r="Y274">
        <v>45</v>
      </c>
      <c r="Z274">
        <v>0.999999999999999</v>
      </c>
      <c r="AA274">
        <v>72.949268803503998</v>
      </c>
      <c r="AB274">
        <v>41</v>
      </c>
      <c r="AC274">
        <v>0.95016547373334304</v>
      </c>
      <c r="AD274">
        <v>4</v>
      </c>
      <c r="AE274">
        <v>4.9834526266656402E-2</v>
      </c>
      <c r="AF274">
        <v>0</v>
      </c>
      <c r="AG274">
        <v>0</v>
      </c>
      <c r="AH274">
        <v>2.0409691075132502E-3</v>
      </c>
      <c r="AI274">
        <v>2</v>
      </c>
      <c r="AJ274" s="73">
        <v>75.298481923642996</v>
      </c>
      <c r="AK274">
        <v>45</v>
      </c>
      <c r="AL274">
        <v>1</v>
      </c>
      <c r="AM274">
        <v>0</v>
      </c>
      <c r="AN274">
        <v>0</v>
      </c>
      <c r="AO274">
        <v>0</v>
      </c>
      <c r="AP274">
        <v>0</v>
      </c>
      <c r="AQ274">
        <v>45</v>
      </c>
      <c r="AR274">
        <v>1</v>
      </c>
      <c r="AS274">
        <v>0</v>
      </c>
      <c r="AT274">
        <v>0</v>
      </c>
      <c r="AU274">
        <v>0</v>
      </c>
      <c r="AV274">
        <v>0</v>
      </c>
      <c r="AW274">
        <v>45</v>
      </c>
      <c r="AX274">
        <v>1</v>
      </c>
      <c r="AY274" s="73">
        <v>81.395871258513907</v>
      </c>
      <c r="AZ274">
        <v>45</v>
      </c>
      <c r="BA274">
        <v>1</v>
      </c>
      <c r="BB274">
        <v>45</v>
      </c>
      <c r="BC274">
        <v>1</v>
      </c>
      <c r="BD274">
        <v>0</v>
      </c>
      <c r="BE274">
        <v>0</v>
      </c>
      <c r="BF274">
        <v>79.184890096271005</v>
      </c>
      <c r="BG274">
        <v>78.061684590153007</v>
      </c>
      <c r="BH274">
        <v>81.395871258513907</v>
      </c>
      <c r="BI274">
        <v>75.298481923642996</v>
      </c>
    </row>
    <row r="275" spans="1:61" x14ac:dyDescent="0.25">
      <c r="A275" s="10" t="str">
        <f>VLOOKUP(D275,'Index-Relations'!E:F,2,FALSE)</f>
        <v>ESG</v>
      </c>
      <c r="B275" t="s">
        <v>3450</v>
      </c>
      <c r="C275" s="53" t="s">
        <v>2767</v>
      </c>
      <c r="D275" s="59" t="s">
        <v>3241</v>
      </c>
      <c r="E275" s="59" t="s">
        <v>3727</v>
      </c>
      <c r="F275" t="s">
        <v>113</v>
      </c>
      <c r="G275" t="s">
        <v>112</v>
      </c>
      <c r="H275" t="s">
        <v>114</v>
      </c>
      <c r="I275" s="52">
        <v>45413</v>
      </c>
      <c r="J275" t="s">
        <v>2457</v>
      </c>
      <c r="K275">
        <v>45</v>
      </c>
      <c r="L275" s="73">
        <v>79.117546997999995</v>
      </c>
      <c r="M275">
        <v>45</v>
      </c>
      <c r="N275">
        <v>1</v>
      </c>
      <c r="O275" s="73">
        <v>78.008241822623006</v>
      </c>
      <c r="P275">
        <v>45</v>
      </c>
      <c r="Q275">
        <v>1</v>
      </c>
      <c r="R275">
        <v>45</v>
      </c>
      <c r="S275">
        <v>0.999999999999999</v>
      </c>
      <c r="T275">
        <v>27.7324118510052</v>
      </c>
      <c r="U275">
        <v>0.63712177885855203</v>
      </c>
      <c r="V275">
        <v>30</v>
      </c>
      <c r="W275">
        <v>0.113737057289448</v>
      </c>
      <c r="X275">
        <v>7</v>
      </c>
      <c r="Y275">
        <v>45</v>
      </c>
      <c r="Z275">
        <v>1</v>
      </c>
      <c r="AA275">
        <v>72.305571329609094</v>
      </c>
      <c r="AB275">
        <v>41</v>
      </c>
      <c r="AC275">
        <v>0.95218110737767403</v>
      </c>
      <c r="AD275">
        <v>4</v>
      </c>
      <c r="AE275">
        <v>4.7818892622324902E-2</v>
      </c>
      <c r="AF275">
        <v>0</v>
      </c>
      <c r="AG275">
        <v>1.1102E-16</v>
      </c>
      <c r="AH275">
        <v>1.9979817742161701E-3</v>
      </c>
      <c r="AI275">
        <v>2</v>
      </c>
      <c r="AJ275" s="73">
        <v>75.293562674135998</v>
      </c>
      <c r="AK275">
        <v>45</v>
      </c>
      <c r="AL275">
        <v>1</v>
      </c>
      <c r="AM275">
        <v>0</v>
      </c>
      <c r="AN275">
        <v>0</v>
      </c>
      <c r="AO275">
        <v>0</v>
      </c>
      <c r="AP275">
        <v>0</v>
      </c>
      <c r="AQ275">
        <v>45</v>
      </c>
      <c r="AR275">
        <v>0.999999999999999</v>
      </c>
      <c r="AS275">
        <v>0</v>
      </c>
      <c r="AT275">
        <v>0</v>
      </c>
      <c r="AU275">
        <v>0</v>
      </c>
      <c r="AV275">
        <v>0</v>
      </c>
      <c r="AW275">
        <v>45</v>
      </c>
      <c r="AX275">
        <v>0.999999999999999</v>
      </c>
      <c r="AY275" s="73">
        <v>81.306365714907997</v>
      </c>
      <c r="AZ275">
        <v>45</v>
      </c>
      <c r="BA275">
        <v>1</v>
      </c>
      <c r="BB275">
        <v>45</v>
      </c>
      <c r="BC275">
        <v>0.999999999999999</v>
      </c>
      <c r="BD275">
        <v>0</v>
      </c>
      <c r="BE275">
        <v>0</v>
      </c>
      <c r="BF275">
        <v>79.117546997999995</v>
      </c>
      <c r="BG275">
        <v>78.008241822623006</v>
      </c>
      <c r="BH275">
        <v>81.306365714907997</v>
      </c>
      <c r="BI275">
        <v>75.293562674135998</v>
      </c>
    </row>
    <row r="276" spans="1:61" x14ac:dyDescent="0.25">
      <c r="A276" s="10" t="str">
        <f>VLOOKUP(D276,'Index-Relations'!E:F,2,FALSE)</f>
        <v>ESG</v>
      </c>
      <c r="B276" t="s">
        <v>3450</v>
      </c>
      <c r="C276" s="53" t="s">
        <v>2768</v>
      </c>
      <c r="D276" s="59" t="s">
        <v>3241</v>
      </c>
      <c r="E276" s="59" t="s">
        <v>3728</v>
      </c>
      <c r="F276" t="s">
        <v>113</v>
      </c>
      <c r="G276" t="s">
        <v>112</v>
      </c>
      <c r="H276" t="s">
        <v>114</v>
      </c>
      <c r="I276" s="52">
        <v>45384</v>
      </c>
      <c r="J276" t="s">
        <v>2457</v>
      </c>
      <c r="K276">
        <v>45</v>
      </c>
      <c r="L276">
        <v>83.219945486296695</v>
      </c>
      <c r="M276">
        <v>45</v>
      </c>
      <c r="N276">
        <v>1</v>
      </c>
      <c r="O276">
        <v>82.458805439554595</v>
      </c>
      <c r="P276">
        <v>45</v>
      </c>
      <c r="Q276">
        <v>1</v>
      </c>
      <c r="R276">
        <v>45</v>
      </c>
      <c r="S276">
        <v>0.999999999999999</v>
      </c>
      <c r="T276">
        <v>27.593006085441701</v>
      </c>
      <c r="U276">
        <v>0.62240412156706504</v>
      </c>
      <c r="V276">
        <v>30</v>
      </c>
      <c r="W276">
        <v>0.118185313779283</v>
      </c>
      <c r="X276">
        <v>7</v>
      </c>
      <c r="Y276">
        <v>45</v>
      </c>
      <c r="Z276">
        <v>0.999999999999999</v>
      </c>
      <c r="AA276">
        <v>66.736746726363293</v>
      </c>
      <c r="AB276">
        <v>41</v>
      </c>
      <c r="AC276">
        <v>0.95030228576757103</v>
      </c>
      <c r="AD276">
        <v>4</v>
      </c>
      <c r="AE276">
        <v>4.96977142324284E-2</v>
      </c>
      <c r="AF276">
        <v>0</v>
      </c>
      <c r="AG276">
        <v>0</v>
      </c>
      <c r="AH276">
        <v>2.01267184523508E-3</v>
      </c>
      <c r="AI276">
        <v>2</v>
      </c>
      <c r="AJ276">
        <v>78.988407866032205</v>
      </c>
      <c r="AK276">
        <v>45</v>
      </c>
      <c r="AL276">
        <v>1</v>
      </c>
      <c r="AM276">
        <v>0</v>
      </c>
      <c r="AN276">
        <v>0</v>
      </c>
      <c r="AO276">
        <v>0</v>
      </c>
      <c r="AP276">
        <v>0</v>
      </c>
      <c r="AQ276">
        <v>45</v>
      </c>
      <c r="AR276">
        <v>1</v>
      </c>
      <c r="AS276">
        <v>0</v>
      </c>
      <c r="AT276">
        <v>0</v>
      </c>
      <c r="AU276">
        <v>0</v>
      </c>
      <c r="AV276">
        <v>0</v>
      </c>
      <c r="AW276">
        <v>45</v>
      </c>
      <c r="AX276">
        <v>1</v>
      </c>
      <c r="AY276">
        <v>85.248767099738103</v>
      </c>
      <c r="AZ276">
        <v>45</v>
      </c>
      <c r="BA276">
        <v>1</v>
      </c>
      <c r="BB276">
        <v>45</v>
      </c>
      <c r="BC276">
        <v>1</v>
      </c>
      <c r="BD276">
        <v>0</v>
      </c>
      <c r="BE276">
        <v>0</v>
      </c>
      <c r="BF276">
        <v>79.40930476634</v>
      </c>
      <c r="BG276">
        <v>78.208532792076994</v>
      </c>
      <c r="BH276">
        <v>81.644090061703906</v>
      </c>
      <c r="BI276">
        <v>75.559854384941005</v>
      </c>
    </row>
    <row r="277" spans="1:61" x14ac:dyDescent="0.25">
      <c r="A277" s="10" t="str">
        <f>VLOOKUP(D277,'Index-Relations'!E:F,2,FALSE)</f>
        <v>ESG</v>
      </c>
      <c r="B277" t="s">
        <v>3450</v>
      </c>
      <c r="C277" s="53" t="s">
        <v>2769</v>
      </c>
      <c r="D277" s="59" t="s">
        <v>3241</v>
      </c>
      <c r="E277" s="59" t="s">
        <v>3729</v>
      </c>
      <c r="F277" t="s">
        <v>113</v>
      </c>
      <c r="G277" t="s">
        <v>112</v>
      </c>
      <c r="H277" t="s">
        <v>114</v>
      </c>
      <c r="I277" s="52">
        <v>45352</v>
      </c>
      <c r="J277" t="s">
        <v>2457</v>
      </c>
      <c r="K277">
        <v>45</v>
      </c>
      <c r="L277">
        <v>83.455399033751803</v>
      </c>
      <c r="M277">
        <v>45</v>
      </c>
      <c r="N277">
        <v>1</v>
      </c>
      <c r="O277">
        <v>82.780102897456104</v>
      </c>
      <c r="P277">
        <v>45</v>
      </c>
      <c r="Q277">
        <v>1</v>
      </c>
      <c r="R277">
        <v>45</v>
      </c>
      <c r="S277">
        <v>1</v>
      </c>
      <c r="T277">
        <v>27.431606728398801</v>
      </c>
      <c r="U277">
        <v>0.63538628401627895</v>
      </c>
      <c r="V277">
        <v>30</v>
      </c>
      <c r="W277">
        <v>0.10532530566217101</v>
      </c>
      <c r="X277">
        <v>7</v>
      </c>
      <c r="Y277">
        <v>45</v>
      </c>
      <c r="Z277">
        <v>0.999999999999999</v>
      </c>
      <c r="AA277">
        <v>70.347204097683104</v>
      </c>
      <c r="AB277">
        <v>41</v>
      </c>
      <c r="AC277">
        <v>0.94952390428796896</v>
      </c>
      <c r="AD277">
        <v>4</v>
      </c>
      <c r="AE277">
        <v>5.0476095712030697E-2</v>
      </c>
      <c r="AF277">
        <v>0</v>
      </c>
      <c r="AG277">
        <v>9.0210000000000003E-17</v>
      </c>
      <c r="AH277">
        <v>2.25272984662521E-4</v>
      </c>
      <c r="AI277">
        <v>1</v>
      </c>
      <c r="AJ277">
        <v>79.236418389358803</v>
      </c>
      <c r="AK277">
        <v>45</v>
      </c>
      <c r="AL277">
        <v>1</v>
      </c>
      <c r="AM277">
        <v>0</v>
      </c>
      <c r="AN277">
        <v>0</v>
      </c>
      <c r="AO277">
        <v>0</v>
      </c>
      <c r="AP277">
        <v>0</v>
      </c>
      <c r="AQ277">
        <v>45</v>
      </c>
      <c r="AR277">
        <v>0.999999999999999</v>
      </c>
      <c r="AS277">
        <v>0</v>
      </c>
      <c r="AT277">
        <v>0</v>
      </c>
      <c r="AU277">
        <v>0</v>
      </c>
      <c r="AV277">
        <v>0</v>
      </c>
      <c r="AW277">
        <v>45</v>
      </c>
      <c r="AX277">
        <v>0.999999999999999</v>
      </c>
      <c r="AY277">
        <v>85.473403571100704</v>
      </c>
      <c r="AZ277">
        <v>45</v>
      </c>
      <c r="BA277">
        <v>1</v>
      </c>
      <c r="BB277">
        <v>45</v>
      </c>
      <c r="BC277">
        <v>0.999999999999999</v>
      </c>
      <c r="BD277">
        <v>0</v>
      </c>
      <c r="BE277">
        <v>0</v>
      </c>
      <c r="BF277">
        <v>79.699891216666003</v>
      </c>
      <c r="BG277">
        <v>78.663515222416905</v>
      </c>
      <c r="BH277">
        <v>81.880151613229003</v>
      </c>
      <c r="BI277">
        <v>75.832170891830003</v>
      </c>
    </row>
    <row r="278" spans="1:61" x14ac:dyDescent="0.25">
      <c r="A278" s="10" t="str">
        <f>VLOOKUP(D278,'Index-Relations'!E:F,2,FALSE)</f>
        <v>ESG</v>
      </c>
      <c r="B278" t="s">
        <v>3450</v>
      </c>
      <c r="C278" s="53" t="s">
        <v>2770</v>
      </c>
      <c r="D278" s="59" t="s">
        <v>3241</v>
      </c>
      <c r="E278" s="59" t="s">
        <v>3730</v>
      </c>
      <c r="F278" t="s">
        <v>113</v>
      </c>
      <c r="G278" t="s">
        <v>112</v>
      </c>
      <c r="H278" t="s">
        <v>114</v>
      </c>
      <c r="I278" s="52">
        <v>45323</v>
      </c>
      <c r="J278" t="s">
        <v>2457</v>
      </c>
      <c r="K278">
        <v>45</v>
      </c>
      <c r="L278">
        <v>83.542068854294598</v>
      </c>
      <c r="M278">
        <v>45</v>
      </c>
      <c r="N278">
        <v>1</v>
      </c>
      <c r="O278">
        <v>82.963292053800302</v>
      </c>
      <c r="P278">
        <v>45</v>
      </c>
      <c r="Q278">
        <v>1</v>
      </c>
      <c r="R278">
        <v>45</v>
      </c>
      <c r="S278">
        <v>0.999999999999999</v>
      </c>
      <c r="T278">
        <v>27.759776310917498</v>
      </c>
      <c r="U278">
        <v>0.66764732184366804</v>
      </c>
      <c r="V278">
        <v>30</v>
      </c>
      <c r="W278">
        <v>0.11265625224905799</v>
      </c>
      <c r="X278">
        <v>6</v>
      </c>
      <c r="Y278">
        <v>45</v>
      </c>
      <c r="Z278">
        <v>0.999999999999999</v>
      </c>
      <c r="AA278">
        <v>71.414467739007307</v>
      </c>
      <c r="AB278">
        <v>41</v>
      </c>
      <c r="AC278">
        <v>0.95319000761006001</v>
      </c>
      <c r="AD278">
        <v>4</v>
      </c>
      <c r="AE278">
        <v>4.6809992389938999E-2</v>
      </c>
      <c r="AF278">
        <v>0</v>
      </c>
      <c r="AG278">
        <v>2.0819999999999999E-17</v>
      </c>
      <c r="AH278">
        <v>2.5476216791527002E-4</v>
      </c>
      <c r="AI278">
        <v>1</v>
      </c>
      <c r="AJ278">
        <v>79.460097180512307</v>
      </c>
      <c r="AK278">
        <v>45</v>
      </c>
      <c r="AL278">
        <v>1</v>
      </c>
      <c r="AM278">
        <v>0</v>
      </c>
      <c r="AN278">
        <v>0</v>
      </c>
      <c r="AO278">
        <v>0</v>
      </c>
      <c r="AP278">
        <v>0</v>
      </c>
      <c r="AQ278">
        <v>45</v>
      </c>
      <c r="AR278">
        <v>1</v>
      </c>
      <c r="AS278">
        <v>0</v>
      </c>
      <c r="AT278">
        <v>0</v>
      </c>
      <c r="AU278">
        <v>0</v>
      </c>
      <c r="AV278">
        <v>0</v>
      </c>
      <c r="AW278">
        <v>45</v>
      </c>
      <c r="AX278">
        <v>1</v>
      </c>
      <c r="AY278">
        <v>85.406539858529996</v>
      </c>
      <c r="AZ278">
        <v>45</v>
      </c>
      <c r="BA278">
        <v>1</v>
      </c>
      <c r="BB278">
        <v>44</v>
      </c>
      <c r="BC278">
        <v>0.99657783438934</v>
      </c>
      <c r="BD278">
        <v>1</v>
      </c>
      <c r="BE278">
        <v>3.4221656106595499E-3</v>
      </c>
      <c r="BF278">
        <v>79.625879838271999</v>
      </c>
      <c r="BG278">
        <v>78.771138897835002</v>
      </c>
      <c r="BH278">
        <v>81.657385697596894</v>
      </c>
      <c r="BI278">
        <v>75.874307201168904</v>
      </c>
    </row>
    <row r="279" spans="1:61" x14ac:dyDescent="0.25">
      <c r="A279" s="10" t="str">
        <f>VLOOKUP(D279,'Index-Relations'!E:F,2,FALSE)</f>
        <v>ESG</v>
      </c>
      <c r="B279" t="s">
        <v>3450</v>
      </c>
      <c r="C279" s="53" t="s">
        <v>2760</v>
      </c>
      <c r="D279" s="59" t="s">
        <v>2785</v>
      </c>
      <c r="E279" s="59" t="s">
        <v>3707</v>
      </c>
      <c r="F279" t="s">
        <v>118</v>
      </c>
      <c r="G279" t="s">
        <v>117</v>
      </c>
      <c r="H279" t="s">
        <v>119</v>
      </c>
      <c r="I279" s="52">
        <v>45659</v>
      </c>
      <c r="J279" t="s">
        <v>2457</v>
      </c>
      <c r="K279">
        <v>60</v>
      </c>
      <c r="L279" s="73">
        <v>77.595409746483</v>
      </c>
      <c r="M279">
        <v>60</v>
      </c>
      <c r="N279">
        <v>1</v>
      </c>
      <c r="O279" s="73">
        <v>74.357975109048994</v>
      </c>
      <c r="P279">
        <v>60</v>
      </c>
      <c r="Q279">
        <v>1</v>
      </c>
      <c r="R279">
        <v>57</v>
      </c>
      <c r="S279">
        <v>0.95117315114864698</v>
      </c>
      <c r="T279">
        <v>31.077944758261399</v>
      </c>
      <c r="U279">
        <v>0.71247882042656896</v>
      </c>
      <c r="V279">
        <v>45</v>
      </c>
      <c r="W279">
        <v>0.19807649670528399</v>
      </c>
      <c r="X279">
        <v>15</v>
      </c>
      <c r="Y279">
        <v>60</v>
      </c>
      <c r="Z279">
        <v>0.999999999999999</v>
      </c>
      <c r="AA279">
        <v>122.719516321315</v>
      </c>
      <c r="AB279">
        <v>56</v>
      </c>
      <c r="AC279">
        <v>0.94924875876033399</v>
      </c>
      <c r="AD279">
        <v>4</v>
      </c>
      <c r="AE279">
        <v>5.0751241239665401E-2</v>
      </c>
      <c r="AF279">
        <v>0</v>
      </c>
      <c r="AG279">
        <v>0</v>
      </c>
      <c r="AH279">
        <v>3.7984374596843101E-3</v>
      </c>
      <c r="AI279">
        <v>2</v>
      </c>
      <c r="AJ279" s="73">
        <v>74.902043661472007</v>
      </c>
      <c r="AK279">
        <v>60</v>
      </c>
      <c r="AL279">
        <v>1</v>
      </c>
      <c r="AM279">
        <v>0</v>
      </c>
      <c r="AN279">
        <v>0</v>
      </c>
      <c r="AO279">
        <v>0</v>
      </c>
      <c r="AP279">
        <v>0</v>
      </c>
      <c r="AQ279">
        <v>60</v>
      </c>
      <c r="AR279">
        <v>1</v>
      </c>
      <c r="AS279">
        <v>0</v>
      </c>
      <c r="AT279">
        <v>0</v>
      </c>
      <c r="AU279">
        <v>0</v>
      </c>
      <c r="AV279">
        <v>0</v>
      </c>
      <c r="AW279">
        <v>60</v>
      </c>
      <c r="AX279">
        <v>0.999999999999999</v>
      </c>
      <c r="AY279" s="73">
        <v>79.644662692479002</v>
      </c>
      <c r="AZ279">
        <v>60</v>
      </c>
      <c r="BA279">
        <v>1</v>
      </c>
      <c r="BB279">
        <v>59</v>
      </c>
      <c r="BC279">
        <v>0.96064565386023504</v>
      </c>
      <c r="BD279">
        <v>1</v>
      </c>
      <c r="BE279">
        <v>3.9354346139764101E-2</v>
      </c>
      <c r="BF279">
        <v>77.595409746483</v>
      </c>
      <c r="BG279">
        <v>74.357975109048994</v>
      </c>
      <c r="BH279">
        <v>79.644662692479002</v>
      </c>
      <c r="BI279">
        <v>74.902043661472007</v>
      </c>
    </row>
    <row r="280" spans="1:61" x14ac:dyDescent="0.25">
      <c r="A280" s="10" t="str">
        <f>VLOOKUP(D280,'Index-Relations'!E:F,2,FALSE)</f>
        <v>ESG</v>
      </c>
      <c r="B280" t="s">
        <v>3450</v>
      </c>
      <c r="C280" s="53" t="s">
        <v>2761</v>
      </c>
      <c r="D280" s="59" t="s">
        <v>2785</v>
      </c>
      <c r="E280" s="59" t="s">
        <v>3708</v>
      </c>
      <c r="F280" t="s">
        <v>118</v>
      </c>
      <c r="G280" t="s">
        <v>117</v>
      </c>
      <c r="H280" t="s">
        <v>119</v>
      </c>
      <c r="I280" s="52">
        <v>45628</v>
      </c>
      <c r="J280" t="s">
        <v>2457</v>
      </c>
      <c r="K280">
        <v>54</v>
      </c>
      <c r="L280" s="73">
        <v>78.656220577344001</v>
      </c>
      <c r="M280">
        <v>54</v>
      </c>
      <c r="N280">
        <v>1</v>
      </c>
      <c r="O280" s="73">
        <v>77.649911725172004</v>
      </c>
      <c r="P280">
        <v>54</v>
      </c>
      <c r="Q280">
        <v>1</v>
      </c>
      <c r="R280">
        <v>53</v>
      </c>
      <c r="S280">
        <v>0.95393452121401001</v>
      </c>
      <c r="T280">
        <v>28.216824818658299</v>
      </c>
      <c r="U280">
        <v>0.65520385041747498</v>
      </c>
      <c r="V280">
        <v>39</v>
      </c>
      <c r="W280">
        <v>0.196368670356</v>
      </c>
      <c r="X280">
        <v>12</v>
      </c>
      <c r="Y280">
        <v>54</v>
      </c>
      <c r="Z280">
        <v>0.999999999999999</v>
      </c>
      <c r="AA280">
        <v>74.187630325353993</v>
      </c>
      <c r="AB280">
        <v>50</v>
      </c>
      <c r="AC280">
        <v>0.93881399230359897</v>
      </c>
      <c r="AD280">
        <v>3</v>
      </c>
      <c r="AE280">
        <v>6.0684407028914797E-2</v>
      </c>
      <c r="AF280">
        <v>1</v>
      </c>
      <c r="AG280">
        <v>5.0160066748608501E-4</v>
      </c>
      <c r="AH280">
        <v>1.6337396063490701E-3</v>
      </c>
      <c r="AI280">
        <v>2</v>
      </c>
      <c r="AJ280" s="73">
        <v>74.8771831741619</v>
      </c>
      <c r="AK280">
        <v>54</v>
      </c>
      <c r="AL280">
        <v>1</v>
      </c>
      <c r="AM280">
        <v>0</v>
      </c>
      <c r="AN280">
        <v>0</v>
      </c>
      <c r="AO280">
        <v>0</v>
      </c>
      <c r="AP280">
        <v>0</v>
      </c>
      <c r="AQ280">
        <v>54</v>
      </c>
      <c r="AR280">
        <v>1</v>
      </c>
      <c r="AS280">
        <v>0</v>
      </c>
      <c r="AT280">
        <v>0</v>
      </c>
      <c r="AU280">
        <v>0</v>
      </c>
      <c r="AV280">
        <v>0</v>
      </c>
      <c r="AW280">
        <v>54</v>
      </c>
      <c r="AX280">
        <v>0.999999999999999</v>
      </c>
      <c r="AY280" s="73">
        <v>80.576942398086004</v>
      </c>
      <c r="AZ280">
        <v>54</v>
      </c>
      <c r="BA280">
        <v>1</v>
      </c>
      <c r="BB280">
        <v>53</v>
      </c>
      <c r="BC280">
        <v>0.95393452121401001</v>
      </c>
      <c r="BD280">
        <v>1</v>
      </c>
      <c r="BE280">
        <v>4.60654787859896E-2</v>
      </c>
      <c r="BF280">
        <v>78.656220577344001</v>
      </c>
      <c r="BG280">
        <v>77.649911725172004</v>
      </c>
      <c r="BH280">
        <v>80.576942398086004</v>
      </c>
      <c r="BI280">
        <v>74.8771831741619</v>
      </c>
    </row>
    <row r="281" spans="1:61" x14ac:dyDescent="0.25">
      <c r="A281" s="10" t="str">
        <f>VLOOKUP(D281,'Index-Relations'!E:F,2,FALSE)</f>
        <v>ESG</v>
      </c>
      <c r="B281" t="s">
        <v>3450</v>
      </c>
      <c r="C281" s="53" t="s">
        <v>2762</v>
      </c>
      <c r="D281" s="59" t="s">
        <v>2785</v>
      </c>
      <c r="E281" s="59" t="s">
        <v>3709</v>
      </c>
      <c r="F281" t="s">
        <v>118</v>
      </c>
      <c r="G281" t="s">
        <v>117</v>
      </c>
      <c r="H281" t="s">
        <v>119</v>
      </c>
      <c r="I281" s="52">
        <v>45597</v>
      </c>
      <c r="J281" t="s">
        <v>2457</v>
      </c>
      <c r="K281">
        <v>54</v>
      </c>
      <c r="L281" s="73">
        <v>78.7958182672769</v>
      </c>
      <c r="M281">
        <v>54</v>
      </c>
      <c r="N281">
        <v>1</v>
      </c>
      <c r="O281" s="73">
        <v>77.818923013380996</v>
      </c>
      <c r="P281">
        <v>54</v>
      </c>
      <c r="Q281">
        <v>1</v>
      </c>
      <c r="R281">
        <v>53</v>
      </c>
      <c r="S281">
        <v>0.95205688418874901</v>
      </c>
      <c r="T281">
        <v>28.408149298247</v>
      </c>
      <c r="U281">
        <v>0.656420303471689</v>
      </c>
      <c r="V281">
        <v>40</v>
      </c>
      <c r="W281">
        <v>0.19840653723783599</v>
      </c>
      <c r="X281">
        <v>13</v>
      </c>
      <c r="Y281">
        <v>54</v>
      </c>
      <c r="Z281">
        <v>1</v>
      </c>
      <c r="AA281">
        <v>75.622105067403893</v>
      </c>
      <c r="AB281">
        <v>50</v>
      </c>
      <c r="AC281">
        <v>0.94336538686114502</v>
      </c>
      <c r="AD281">
        <v>3</v>
      </c>
      <c r="AE281">
        <v>5.5946689354609301E-2</v>
      </c>
      <c r="AF281">
        <v>1</v>
      </c>
      <c r="AG281">
        <v>6.8792378424518898E-4</v>
      </c>
      <c r="AH281">
        <v>1.61605779702141E-3</v>
      </c>
      <c r="AI281">
        <v>2</v>
      </c>
      <c r="AJ281" s="73">
        <v>75.061149257796899</v>
      </c>
      <c r="AK281">
        <v>54</v>
      </c>
      <c r="AL281">
        <v>1</v>
      </c>
      <c r="AM281">
        <v>0</v>
      </c>
      <c r="AN281">
        <v>0</v>
      </c>
      <c r="AO281">
        <v>0</v>
      </c>
      <c r="AP281">
        <v>0</v>
      </c>
      <c r="AQ281">
        <v>54</v>
      </c>
      <c r="AR281">
        <v>1</v>
      </c>
      <c r="AS281">
        <v>0</v>
      </c>
      <c r="AT281">
        <v>0</v>
      </c>
      <c r="AU281">
        <v>0</v>
      </c>
      <c r="AV281">
        <v>0</v>
      </c>
      <c r="AW281">
        <v>54</v>
      </c>
      <c r="AX281">
        <v>1</v>
      </c>
      <c r="AY281" s="73">
        <v>80.684991526624998</v>
      </c>
      <c r="AZ281">
        <v>54</v>
      </c>
      <c r="BA281">
        <v>1</v>
      </c>
      <c r="BB281">
        <v>53</v>
      </c>
      <c r="BC281">
        <v>0.95205688418874901</v>
      </c>
      <c r="BD281">
        <v>1</v>
      </c>
      <c r="BE281">
        <v>4.7943115811250499E-2</v>
      </c>
      <c r="BF281">
        <v>78.7958182672769</v>
      </c>
      <c r="BG281">
        <v>77.818923013380996</v>
      </c>
      <c r="BH281">
        <v>80.684991526624998</v>
      </c>
      <c r="BI281">
        <v>75.061149257796899</v>
      </c>
    </row>
    <row r="282" spans="1:61" x14ac:dyDescent="0.25">
      <c r="A282" s="10" t="str">
        <f>VLOOKUP(D282,'Index-Relations'!E:F,2,FALSE)</f>
        <v>ESG</v>
      </c>
      <c r="B282" t="s">
        <v>3450</v>
      </c>
      <c r="C282" s="53" t="s">
        <v>2763</v>
      </c>
      <c r="D282" s="59" t="s">
        <v>2785</v>
      </c>
      <c r="E282" s="59" t="s">
        <v>3710</v>
      </c>
      <c r="F282" t="s">
        <v>118</v>
      </c>
      <c r="G282" t="s">
        <v>117</v>
      </c>
      <c r="H282" t="s">
        <v>119</v>
      </c>
      <c r="I282" s="52">
        <v>45566</v>
      </c>
      <c r="J282" t="s">
        <v>2457</v>
      </c>
      <c r="K282">
        <v>54</v>
      </c>
      <c r="L282" s="73">
        <v>78.829277523095001</v>
      </c>
      <c r="M282">
        <v>54</v>
      </c>
      <c r="N282">
        <v>1</v>
      </c>
      <c r="O282" s="73">
        <v>77.782684718777901</v>
      </c>
      <c r="P282">
        <v>54</v>
      </c>
      <c r="Q282">
        <v>1</v>
      </c>
      <c r="R282">
        <v>53</v>
      </c>
      <c r="S282">
        <v>0.94862898187340305</v>
      </c>
      <c r="T282">
        <v>28.571161547879399</v>
      </c>
      <c r="U282">
        <v>0.65506914960303497</v>
      </c>
      <c r="V282">
        <v>39</v>
      </c>
      <c r="W282">
        <v>0.19607437325181901</v>
      </c>
      <c r="X282">
        <v>13</v>
      </c>
      <c r="Y282">
        <v>54</v>
      </c>
      <c r="Z282">
        <v>0.999999999999999</v>
      </c>
      <c r="AA282">
        <v>73.1434844042289</v>
      </c>
      <c r="AB282">
        <v>50</v>
      </c>
      <c r="AC282">
        <v>0.94555390584332299</v>
      </c>
      <c r="AD282">
        <v>3</v>
      </c>
      <c r="AE282">
        <v>5.3868229638422499E-2</v>
      </c>
      <c r="AF282">
        <v>1</v>
      </c>
      <c r="AG282">
        <v>5.7786451825381203E-4</v>
      </c>
      <c r="AH282">
        <v>1.6538601611947E-3</v>
      </c>
      <c r="AI282">
        <v>2</v>
      </c>
      <c r="AJ282" s="73">
        <v>75.1492725238449</v>
      </c>
      <c r="AK282">
        <v>54</v>
      </c>
      <c r="AL282">
        <v>1</v>
      </c>
      <c r="AM282">
        <v>0</v>
      </c>
      <c r="AN282">
        <v>0</v>
      </c>
      <c r="AO282">
        <v>0</v>
      </c>
      <c r="AP282">
        <v>0</v>
      </c>
      <c r="AQ282">
        <v>54</v>
      </c>
      <c r="AR282">
        <v>1</v>
      </c>
      <c r="AS282">
        <v>0</v>
      </c>
      <c r="AT282">
        <v>0</v>
      </c>
      <c r="AU282">
        <v>0</v>
      </c>
      <c r="AV282">
        <v>0</v>
      </c>
      <c r="AW282">
        <v>54</v>
      </c>
      <c r="AX282">
        <v>0.999999999999999</v>
      </c>
      <c r="AY282" s="73">
        <v>80.737026393918995</v>
      </c>
      <c r="AZ282">
        <v>54</v>
      </c>
      <c r="BA282">
        <v>1</v>
      </c>
      <c r="BB282">
        <v>53</v>
      </c>
      <c r="BC282">
        <v>0.94862898187340305</v>
      </c>
      <c r="BD282">
        <v>1</v>
      </c>
      <c r="BE282">
        <v>5.13710181265968E-2</v>
      </c>
      <c r="BF282">
        <v>78.829277523095001</v>
      </c>
      <c r="BG282">
        <v>77.782684718777901</v>
      </c>
      <c r="BH282">
        <v>80.737026393918995</v>
      </c>
      <c r="BI282">
        <v>75.1492725238449</v>
      </c>
    </row>
    <row r="283" spans="1:61" x14ac:dyDescent="0.25">
      <c r="A283" s="10" t="str">
        <f>VLOOKUP(D283,'Index-Relations'!E:F,2,FALSE)</f>
        <v>ESG</v>
      </c>
      <c r="B283" t="s">
        <v>3450</v>
      </c>
      <c r="C283" s="53" t="s">
        <v>2764</v>
      </c>
      <c r="D283" s="59" t="s">
        <v>2785</v>
      </c>
      <c r="E283" s="59" t="s">
        <v>3711</v>
      </c>
      <c r="F283" t="s">
        <v>118</v>
      </c>
      <c r="G283" t="s">
        <v>117</v>
      </c>
      <c r="H283" t="s">
        <v>119</v>
      </c>
      <c r="I283" s="52">
        <v>45537</v>
      </c>
      <c r="J283" t="s">
        <v>2457</v>
      </c>
      <c r="K283">
        <v>54</v>
      </c>
      <c r="L283" s="73">
        <v>78.779309216390004</v>
      </c>
      <c r="M283">
        <v>54</v>
      </c>
      <c r="N283">
        <v>1</v>
      </c>
      <c r="O283" s="73">
        <v>77.810163509715906</v>
      </c>
      <c r="P283">
        <v>54</v>
      </c>
      <c r="Q283">
        <v>1</v>
      </c>
      <c r="R283">
        <v>53</v>
      </c>
      <c r="S283">
        <v>0.955497494574995</v>
      </c>
      <c r="T283">
        <v>28.434255678378001</v>
      </c>
      <c r="U283">
        <v>0.65250845920886802</v>
      </c>
      <c r="V283">
        <v>39</v>
      </c>
      <c r="W283">
        <v>0.198852865515976</v>
      </c>
      <c r="X283">
        <v>13</v>
      </c>
      <c r="Y283">
        <v>54</v>
      </c>
      <c r="Z283">
        <v>1</v>
      </c>
      <c r="AA283">
        <v>75.799192337875795</v>
      </c>
      <c r="AB283">
        <v>51</v>
      </c>
      <c r="AC283">
        <v>0.95669452854299797</v>
      </c>
      <c r="AD283">
        <v>2</v>
      </c>
      <c r="AE283">
        <v>4.2888935974041101E-2</v>
      </c>
      <c r="AF283">
        <v>1</v>
      </c>
      <c r="AG283">
        <v>4.1653548296018101E-4</v>
      </c>
      <c r="AH283">
        <v>1.6065562124491901E-3</v>
      </c>
      <c r="AI283">
        <v>2</v>
      </c>
      <c r="AJ283" s="73">
        <v>74.992167778189</v>
      </c>
      <c r="AK283">
        <v>54</v>
      </c>
      <c r="AL283">
        <v>1</v>
      </c>
      <c r="AM283">
        <v>0</v>
      </c>
      <c r="AN283">
        <v>0</v>
      </c>
      <c r="AO283">
        <v>0</v>
      </c>
      <c r="AP283">
        <v>0</v>
      </c>
      <c r="AQ283">
        <v>54</v>
      </c>
      <c r="AR283">
        <v>0.999999999999999</v>
      </c>
      <c r="AS283">
        <v>0</v>
      </c>
      <c r="AT283">
        <v>0</v>
      </c>
      <c r="AU283">
        <v>0</v>
      </c>
      <c r="AV283">
        <v>0</v>
      </c>
      <c r="AW283">
        <v>54</v>
      </c>
      <c r="AX283">
        <v>1</v>
      </c>
      <c r="AY283" s="73">
        <v>80.716401877102996</v>
      </c>
      <c r="AZ283">
        <v>54</v>
      </c>
      <c r="BA283">
        <v>1</v>
      </c>
      <c r="BB283">
        <v>53</v>
      </c>
      <c r="BC283">
        <v>0.955497494574995</v>
      </c>
      <c r="BD283">
        <v>1</v>
      </c>
      <c r="BE283">
        <v>4.45025054250043E-2</v>
      </c>
      <c r="BF283">
        <v>78.779309216390004</v>
      </c>
      <c r="BG283">
        <v>77.810163509715906</v>
      </c>
      <c r="BH283">
        <v>80.716401877102996</v>
      </c>
      <c r="BI283">
        <v>74.992167778189</v>
      </c>
    </row>
    <row r="284" spans="1:61" x14ac:dyDescent="0.25">
      <c r="A284" s="10" t="str">
        <f>VLOOKUP(D284,'Index-Relations'!E:F,2,FALSE)</f>
        <v>ESG</v>
      </c>
      <c r="B284" t="s">
        <v>3450</v>
      </c>
      <c r="C284" s="53" t="s">
        <v>3350</v>
      </c>
      <c r="D284" s="59" t="s">
        <v>2785</v>
      </c>
      <c r="E284" s="59" t="s">
        <v>3712</v>
      </c>
      <c r="F284" t="s">
        <v>118</v>
      </c>
      <c r="G284" t="s">
        <v>117</v>
      </c>
      <c r="H284" t="s">
        <v>119</v>
      </c>
      <c r="I284" s="52">
        <v>45505</v>
      </c>
      <c r="J284" t="s">
        <v>2457</v>
      </c>
      <c r="K284">
        <v>54</v>
      </c>
      <c r="L284" s="73">
        <v>78.815753299163006</v>
      </c>
      <c r="M284">
        <v>54</v>
      </c>
      <c r="N284">
        <v>1</v>
      </c>
      <c r="O284" s="73">
        <v>77.793129733485898</v>
      </c>
      <c r="P284">
        <v>54</v>
      </c>
      <c r="Q284">
        <v>1</v>
      </c>
      <c r="R284">
        <v>53</v>
      </c>
      <c r="S284">
        <v>0.95271302997194196</v>
      </c>
      <c r="T284">
        <v>28.287811385854901</v>
      </c>
      <c r="U284">
        <v>0.641341110991134</v>
      </c>
      <c r="V284">
        <v>39</v>
      </c>
      <c r="W284">
        <v>0.199034797116276</v>
      </c>
      <c r="X284">
        <v>13</v>
      </c>
      <c r="Y284">
        <v>54</v>
      </c>
      <c r="Z284">
        <v>0.999999999999999</v>
      </c>
      <c r="AA284">
        <v>73.400059804826498</v>
      </c>
      <c r="AB284">
        <v>50</v>
      </c>
      <c r="AC284">
        <v>0.96627857197019795</v>
      </c>
      <c r="AD284">
        <v>3</v>
      </c>
      <c r="AE284">
        <v>3.3281981506884203E-2</v>
      </c>
      <c r="AF284">
        <v>1</v>
      </c>
      <c r="AG284">
        <v>4.39446522916941E-4</v>
      </c>
      <c r="AH284">
        <v>1.6108198795323899E-3</v>
      </c>
      <c r="AI284">
        <v>2</v>
      </c>
      <c r="AJ284" s="73">
        <v>74.886788439884</v>
      </c>
      <c r="AK284">
        <v>54</v>
      </c>
      <c r="AL284">
        <v>1</v>
      </c>
      <c r="AM284">
        <v>0</v>
      </c>
      <c r="AN284">
        <v>0</v>
      </c>
      <c r="AO284">
        <v>0</v>
      </c>
      <c r="AP284">
        <v>0</v>
      </c>
      <c r="AQ284">
        <v>54</v>
      </c>
      <c r="AR284">
        <v>0.999999999999999</v>
      </c>
      <c r="AS284">
        <v>0</v>
      </c>
      <c r="AT284">
        <v>0</v>
      </c>
      <c r="AU284">
        <v>0</v>
      </c>
      <c r="AV284">
        <v>0</v>
      </c>
      <c r="AW284">
        <v>54</v>
      </c>
      <c r="AX284">
        <v>1</v>
      </c>
      <c r="AY284" s="73">
        <v>80.886425572581004</v>
      </c>
      <c r="AZ284">
        <v>54</v>
      </c>
      <c r="BA284">
        <v>1</v>
      </c>
      <c r="BB284">
        <v>53</v>
      </c>
      <c r="BC284">
        <v>0.95271302997194196</v>
      </c>
      <c r="BD284">
        <v>1</v>
      </c>
      <c r="BE284">
        <v>4.7286970028057901E-2</v>
      </c>
      <c r="BF284">
        <v>78.815753299163006</v>
      </c>
      <c r="BG284">
        <v>77.793129733485898</v>
      </c>
      <c r="BH284">
        <v>80.886425572581004</v>
      </c>
      <c r="BI284">
        <v>74.886788439884</v>
      </c>
    </row>
    <row r="285" spans="1:61" x14ac:dyDescent="0.25">
      <c r="A285" s="10" t="str">
        <f>VLOOKUP(D285,'Index-Relations'!E:F,2,FALSE)</f>
        <v>ESG</v>
      </c>
      <c r="B285" t="s">
        <v>3450</v>
      </c>
      <c r="C285" s="53" t="s">
        <v>2765</v>
      </c>
      <c r="D285" s="59" t="s">
        <v>2785</v>
      </c>
      <c r="E285" s="59" t="s">
        <v>3713</v>
      </c>
      <c r="F285" t="s">
        <v>118</v>
      </c>
      <c r="G285" t="s">
        <v>117</v>
      </c>
      <c r="H285" t="s">
        <v>119</v>
      </c>
      <c r="I285" s="52">
        <v>45474</v>
      </c>
      <c r="J285" t="s">
        <v>2457</v>
      </c>
      <c r="K285">
        <v>54</v>
      </c>
      <c r="L285" s="73">
        <v>79.086337792850998</v>
      </c>
      <c r="M285">
        <v>54</v>
      </c>
      <c r="N285">
        <v>1</v>
      </c>
      <c r="O285" s="73">
        <v>78.064792035674003</v>
      </c>
      <c r="P285">
        <v>54</v>
      </c>
      <c r="Q285">
        <v>1</v>
      </c>
      <c r="R285">
        <v>53</v>
      </c>
      <c r="S285">
        <v>0.95002730092492405</v>
      </c>
      <c r="T285">
        <v>28.3400471042807</v>
      </c>
      <c r="U285">
        <v>0.67834951800051801</v>
      </c>
      <c r="V285">
        <v>39</v>
      </c>
      <c r="W285">
        <v>0.20980166550919599</v>
      </c>
      <c r="X285">
        <v>13</v>
      </c>
      <c r="Y285">
        <v>54</v>
      </c>
      <c r="Z285">
        <v>1</v>
      </c>
      <c r="AA285">
        <v>80.649311775823904</v>
      </c>
      <c r="AB285">
        <v>49</v>
      </c>
      <c r="AC285">
        <v>0.95550528447498495</v>
      </c>
      <c r="AD285">
        <v>4</v>
      </c>
      <c r="AE285">
        <v>4.3926128183848799E-2</v>
      </c>
      <c r="AF285">
        <v>1</v>
      </c>
      <c r="AG285">
        <v>5.6858734116553501E-4</v>
      </c>
      <c r="AH285">
        <v>1.8444009347800699E-3</v>
      </c>
      <c r="AI285">
        <v>2</v>
      </c>
      <c r="AJ285" s="73">
        <v>75.206235487906</v>
      </c>
      <c r="AK285">
        <v>54</v>
      </c>
      <c r="AL285">
        <v>1</v>
      </c>
      <c r="AM285">
        <v>0</v>
      </c>
      <c r="AN285">
        <v>0</v>
      </c>
      <c r="AO285">
        <v>0</v>
      </c>
      <c r="AP285">
        <v>0</v>
      </c>
      <c r="AQ285">
        <v>54</v>
      </c>
      <c r="AR285">
        <v>1</v>
      </c>
      <c r="AS285">
        <v>0</v>
      </c>
      <c r="AT285">
        <v>0</v>
      </c>
      <c r="AU285">
        <v>0</v>
      </c>
      <c r="AV285">
        <v>0</v>
      </c>
      <c r="AW285">
        <v>54</v>
      </c>
      <c r="AX285">
        <v>0.999999999999999</v>
      </c>
      <c r="AY285" s="73">
        <v>81.072375746690994</v>
      </c>
      <c r="AZ285">
        <v>54</v>
      </c>
      <c r="BA285">
        <v>1</v>
      </c>
      <c r="BB285">
        <v>53</v>
      </c>
      <c r="BC285">
        <v>0.95002730092492405</v>
      </c>
      <c r="BD285">
        <v>1</v>
      </c>
      <c r="BE285">
        <v>4.99726990750754E-2</v>
      </c>
      <c r="BF285">
        <v>79.086337792850998</v>
      </c>
      <c r="BG285">
        <v>78.064792035674003</v>
      </c>
      <c r="BH285">
        <v>81.072375746690994</v>
      </c>
      <c r="BI285">
        <v>75.206235487906</v>
      </c>
    </row>
    <row r="286" spans="1:61" x14ac:dyDescent="0.25">
      <c r="A286" s="10" t="str">
        <f>VLOOKUP(D286,'Index-Relations'!E:F,2,FALSE)</f>
        <v>ESG</v>
      </c>
      <c r="B286" t="s">
        <v>3450</v>
      </c>
      <c r="C286" s="53" t="s">
        <v>2766</v>
      </c>
      <c r="D286" s="59" t="s">
        <v>2785</v>
      </c>
      <c r="E286" s="59" t="s">
        <v>3714</v>
      </c>
      <c r="F286" t="s">
        <v>118</v>
      </c>
      <c r="G286" t="s">
        <v>117</v>
      </c>
      <c r="H286" t="s">
        <v>119</v>
      </c>
      <c r="I286" s="52">
        <v>45446</v>
      </c>
      <c r="J286" t="s">
        <v>2457</v>
      </c>
      <c r="K286">
        <v>52</v>
      </c>
      <c r="L286" s="73">
        <v>79.735370501079998</v>
      </c>
      <c r="M286">
        <v>52</v>
      </c>
      <c r="N286">
        <v>1</v>
      </c>
      <c r="O286" s="73">
        <v>78.617299713450905</v>
      </c>
      <c r="P286">
        <v>52</v>
      </c>
      <c r="Q286">
        <v>1</v>
      </c>
      <c r="R286">
        <v>51</v>
      </c>
      <c r="S286">
        <v>0.94413217971137797</v>
      </c>
      <c r="T286">
        <v>29.017456836702902</v>
      </c>
      <c r="U286">
        <v>0.70361326685134795</v>
      </c>
      <c r="V286">
        <v>37</v>
      </c>
      <c r="W286">
        <v>0.224360638054936</v>
      </c>
      <c r="X286">
        <v>12</v>
      </c>
      <c r="Y286">
        <v>52</v>
      </c>
      <c r="Z286">
        <v>0.999999999999999</v>
      </c>
      <c r="AA286">
        <v>85.780850900942497</v>
      </c>
      <c r="AB286">
        <v>47</v>
      </c>
      <c r="AC286">
        <v>0.95499266738613298</v>
      </c>
      <c r="AD286">
        <v>4</v>
      </c>
      <c r="AE286">
        <v>4.4323692248104299E-2</v>
      </c>
      <c r="AF286">
        <v>1</v>
      </c>
      <c r="AG286">
        <v>6.8364036576259296E-4</v>
      </c>
      <c r="AH286">
        <v>1.6573267062690901E-3</v>
      </c>
      <c r="AI286">
        <v>2</v>
      </c>
      <c r="AJ286" s="73">
        <v>76.115501805785001</v>
      </c>
      <c r="AK286">
        <v>52</v>
      </c>
      <c r="AL286">
        <v>1</v>
      </c>
      <c r="AM286">
        <v>0</v>
      </c>
      <c r="AN286">
        <v>0</v>
      </c>
      <c r="AO286">
        <v>0</v>
      </c>
      <c r="AP286">
        <v>0</v>
      </c>
      <c r="AQ286">
        <v>52</v>
      </c>
      <c r="AR286">
        <v>1</v>
      </c>
      <c r="AS286">
        <v>0</v>
      </c>
      <c r="AT286">
        <v>0</v>
      </c>
      <c r="AU286">
        <v>0</v>
      </c>
      <c r="AV286">
        <v>0</v>
      </c>
      <c r="AW286">
        <v>52</v>
      </c>
      <c r="AX286">
        <v>1</v>
      </c>
      <c r="AY286" s="73">
        <v>81.447719477191001</v>
      </c>
      <c r="AZ286">
        <v>52</v>
      </c>
      <c r="BA286">
        <v>1</v>
      </c>
      <c r="BB286">
        <v>51</v>
      </c>
      <c r="BC286">
        <v>0.94413217971137697</v>
      </c>
      <c r="BD286">
        <v>1</v>
      </c>
      <c r="BE286">
        <v>5.5867820288622097E-2</v>
      </c>
      <c r="BF286">
        <v>79.735370501079998</v>
      </c>
      <c r="BG286">
        <v>78.617299713450905</v>
      </c>
      <c r="BH286">
        <v>81.447719477191001</v>
      </c>
      <c r="BI286">
        <v>76.115501805785001</v>
      </c>
    </row>
    <row r="287" spans="1:61" x14ac:dyDescent="0.25">
      <c r="A287" s="10" t="str">
        <f>VLOOKUP(D287,'Index-Relations'!E:F,2,FALSE)</f>
        <v>ESG</v>
      </c>
      <c r="B287" t="s">
        <v>3450</v>
      </c>
      <c r="C287" s="53" t="s">
        <v>2767</v>
      </c>
      <c r="D287" s="59" t="s">
        <v>2785</v>
      </c>
      <c r="E287" s="59" t="s">
        <v>3715</v>
      </c>
      <c r="F287" t="s">
        <v>118</v>
      </c>
      <c r="G287" t="s">
        <v>117</v>
      </c>
      <c r="H287" t="s">
        <v>119</v>
      </c>
      <c r="I287" s="52">
        <v>45413</v>
      </c>
      <c r="J287" t="s">
        <v>2457</v>
      </c>
      <c r="K287">
        <v>52</v>
      </c>
      <c r="L287" s="73">
        <v>79.694733508112904</v>
      </c>
      <c r="M287">
        <v>52</v>
      </c>
      <c r="N287">
        <v>1</v>
      </c>
      <c r="O287" s="73">
        <v>78.592761419882905</v>
      </c>
      <c r="P287">
        <v>52</v>
      </c>
      <c r="Q287">
        <v>1</v>
      </c>
      <c r="R287">
        <v>51</v>
      </c>
      <c r="S287">
        <v>0.94397269989046595</v>
      </c>
      <c r="T287">
        <v>29.084933626352399</v>
      </c>
      <c r="U287">
        <v>0.70348236315828905</v>
      </c>
      <c r="V287">
        <v>37</v>
      </c>
      <c r="W287">
        <v>0.222502872486183</v>
      </c>
      <c r="X287">
        <v>12</v>
      </c>
      <c r="Y287">
        <v>52</v>
      </c>
      <c r="Z287">
        <v>1</v>
      </c>
      <c r="AA287">
        <v>85.332989682751801</v>
      </c>
      <c r="AB287">
        <v>47</v>
      </c>
      <c r="AC287">
        <v>0.95706734845633201</v>
      </c>
      <c r="AD287">
        <v>4</v>
      </c>
      <c r="AE287">
        <v>4.2437280255978697E-2</v>
      </c>
      <c r="AF287">
        <v>1</v>
      </c>
      <c r="AG287">
        <v>4.9537128768905399E-4</v>
      </c>
      <c r="AH287">
        <v>1.6211303779416701E-3</v>
      </c>
      <c r="AI287">
        <v>2</v>
      </c>
      <c r="AJ287" s="73">
        <v>76.123910390775904</v>
      </c>
      <c r="AK287">
        <v>52</v>
      </c>
      <c r="AL287">
        <v>1</v>
      </c>
      <c r="AM287">
        <v>0</v>
      </c>
      <c r="AN287">
        <v>0</v>
      </c>
      <c r="AO287">
        <v>0</v>
      </c>
      <c r="AP287">
        <v>0</v>
      </c>
      <c r="AQ287">
        <v>52</v>
      </c>
      <c r="AR287">
        <v>1</v>
      </c>
      <c r="AS287">
        <v>0</v>
      </c>
      <c r="AT287">
        <v>0</v>
      </c>
      <c r="AU287">
        <v>0</v>
      </c>
      <c r="AV287">
        <v>0</v>
      </c>
      <c r="AW287">
        <v>52</v>
      </c>
      <c r="AX287">
        <v>1</v>
      </c>
      <c r="AY287" s="73">
        <v>81.382726164245994</v>
      </c>
      <c r="AZ287">
        <v>52</v>
      </c>
      <c r="BA287">
        <v>1</v>
      </c>
      <c r="BB287">
        <v>51</v>
      </c>
      <c r="BC287">
        <v>0.94397269989046595</v>
      </c>
      <c r="BD287">
        <v>1</v>
      </c>
      <c r="BE287">
        <v>5.6027300109533398E-2</v>
      </c>
      <c r="BF287">
        <v>79.694733508112904</v>
      </c>
      <c r="BG287">
        <v>78.592761419882905</v>
      </c>
      <c r="BH287">
        <v>81.382726164245994</v>
      </c>
      <c r="BI287">
        <v>76.123910390775904</v>
      </c>
    </row>
    <row r="288" spans="1:61" x14ac:dyDescent="0.25">
      <c r="A288" s="10" t="str">
        <f>VLOOKUP(D288,'Index-Relations'!E:F,2,FALSE)</f>
        <v>ESG</v>
      </c>
      <c r="B288" t="s">
        <v>3450</v>
      </c>
      <c r="C288" s="53" t="s">
        <v>2768</v>
      </c>
      <c r="D288" s="59" t="s">
        <v>2785</v>
      </c>
      <c r="E288" s="59" t="s">
        <v>3716</v>
      </c>
      <c r="F288" t="s">
        <v>118</v>
      </c>
      <c r="G288" t="s">
        <v>117</v>
      </c>
      <c r="H288" t="s">
        <v>119</v>
      </c>
      <c r="I288" s="52">
        <v>45384</v>
      </c>
      <c r="J288" t="s">
        <v>2457</v>
      </c>
      <c r="K288">
        <v>52</v>
      </c>
      <c r="L288">
        <v>83.515414625961697</v>
      </c>
      <c r="M288">
        <v>52</v>
      </c>
      <c r="N288">
        <v>1</v>
      </c>
      <c r="O288">
        <v>82.765751766985503</v>
      </c>
      <c r="P288">
        <v>52</v>
      </c>
      <c r="Q288">
        <v>1</v>
      </c>
      <c r="R288">
        <v>51</v>
      </c>
      <c r="S288">
        <v>0.94923174032277802</v>
      </c>
      <c r="T288">
        <v>28.928184771198101</v>
      </c>
      <c r="U288">
        <v>0.69432351321529595</v>
      </c>
      <c r="V288">
        <v>37</v>
      </c>
      <c r="W288">
        <v>0.22976118685755201</v>
      </c>
      <c r="X288">
        <v>12</v>
      </c>
      <c r="Y288">
        <v>52</v>
      </c>
      <c r="Z288">
        <v>1</v>
      </c>
      <c r="AA288">
        <v>79.942787934666995</v>
      </c>
      <c r="AB288">
        <v>47</v>
      </c>
      <c r="AC288">
        <v>0.95531072293977704</v>
      </c>
      <c r="AD288">
        <v>4</v>
      </c>
      <c r="AE288">
        <v>4.4259904398867699E-2</v>
      </c>
      <c r="AF288">
        <v>1</v>
      </c>
      <c r="AG288">
        <v>4.2937266135483599E-4</v>
      </c>
      <c r="AH288">
        <v>1.6180338801311299E-3</v>
      </c>
      <c r="AI288">
        <v>2</v>
      </c>
      <c r="AJ288">
        <v>79.591267950991806</v>
      </c>
      <c r="AK288">
        <v>52</v>
      </c>
      <c r="AL288">
        <v>1</v>
      </c>
      <c r="AM288">
        <v>0</v>
      </c>
      <c r="AN288">
        <v>0</v>
      </c>
      <c r="AO288">
        <v>0</v>
      </c>
      <c r="AP288">
        <v>0</v>
      </c>
      <c r="AQ288">
        <v>52</v>
      </c>
      <c r="AR288">
        <v>1</v>
      </c>
      <c r="AS288">
        <v>0</v>
      </c>
      <c r="AT288">
        <v>0</v>
      </c>
      <c r="AU288">
        <v>0</v>
      </c>
      <c r="AV288">
        <v>0</v>
      </c>
      <c r="AW288">
        <v>52</v>
      </c>
      <c r="AX288">
        <v>0.999999999999999</v>
      </c>
      <c r="AY288">
        <v>84.8698767146943</v>
      </c>
      <c r="AZ288">
        <v>52</v>
      </c>
      <c r="BA288">
        <v>1</v>
      </c>
      <c r="BB288">
        <v>51</v>
      </c>
      <c r="BC288">
        <v>0.94923174032277802</v>
      </c>
      <c r="BD288">
        <v>1</v>
      </c>
      <c r="BE288">
        <v>5.07682596772219E-2</v>
      </c>
      <c r="BF288">
        <v>79.957160532965901</v>
      </c>
      <c r="BG288">
        <v>78.771982957947998</v>
      </c>
      <c r="BH288">
        <v>81.669911564147</v>
      </c>
      <c r="BI288">
        <v>76.370880831494901</v>
      </c>
    </row>
    <row r="289" spans="1:61" x14ac:dyDescent="0.25">
      <c r="A289" s="10" t="str">
        <f>VLOOKUP(D289,'Index-Relations'!E:F,2,FALSE)</f>
        <v>ESG</v>
      </c>
      <c r="B289" t="s">
        <v>3450</v>
      </c>
      <c r="C289" s="53" t="s">
        <v>2769</v>
      </c>
      <c r="D289" s="59" t="s">
        <v>2785</v>
      </c>
      <c r="E289" s="59" t="s">
        <v>3717</v>
      </c>
      <c r="F289" t="s">
        <v>118</v>
      </c>
      <c r="G289" t="s">
        <v>117</v>
      </c>
      <c r="H289" t="s">
        <v>119</v>
      </c>
      <c r="I289" s="52">
        <v>45352</v>
      </c>
      <c r="J289" t="s">
        <v>2457</v>
      </c>
      <c r="K289">
        <v>52</v>
      </c>
      <c r="L289">
        <v>83.802230831907494</v>
      </c>
      <c r="M289">
        <v>52</v>
      </c>
      <c r="N289">
        <v>1</v>
      </c>
      <c r="O289">
        <v>83.206730807390102</v>
      </c>
      <c r="P289">
        <v>52</v>
      </c>
      <c r="Q289">
        <v>1</v>
      </c>
      <c r="R289">
        <v>51</v>
      </c>
      <c r="S289">
        <v>0.94730481616506002</v>
      </c>
      <c r="T289">
        <v>28.738492822717401</v>
      </c>
      <c r="U289">
        <v>0.68886680154068303</v>
      </c>
      <c r="V289">
        <v>37</v>
      </c>
      <c r="W289">
        <v>0.18182327524245101</v>
      </c>
      <c r="X289">
        <v>12</v>
      </c>
      <c r="Y289">
        <v>52</v>
      </c>
      <c r="Z289">
        <v>1</v>
      </c>
      <c r="AA289">
        <v>82.838955718040296</v>
      </c>
      <c r="AB289">
        <v>47</v>
      </c>
      <c r="AC289">
        <v>0.95516526400110202</v>
      </c>
      <c r="AD289">
        <v>4</v>
      </c>
      <c r="AE289">
        <v>4.4376043238342398E-2</v>
      </c>
      <c r="AF289">
        <v>1</v>
      </c>
      <c r="AG289">
        <v>4.5869276055475401E-4</v>
      </c>
      <c r="AH289">
        <v>1.8937125100501899E-4</v>
      </c>
      <c r="AI289">
        <v>1</v>
      </c>
      <c r="AJ289">
        <v>79.836829418197397</v>
      </c>
      <c r="AK289">
        <v>52</v>
      </c>
      <c r="AL289">
        <v>1</v>
      </c>
      <c r="AM289">
        <v>0</v>
      </c>
      <c r="AN289">
        <v>0</v>
      </c>
      <c r="AO289">
        <v>0</v>
      </c>
      <c r="AP289">
        <v>0</v>
      </c>
      <c r="AQ289">
        <v>52</v>
      </c>
      <c r="AR289">
        <v>1</v>
      </c>
      <c r="AS289">
        <v>0</v>
      </c>
      <c r="AT289">
        <v>0</v>
      </c>
      <c r="AU289">
        <v>0</v>
      </c>
      <c r="AV289">
        <v>0</v>
      </c>
      <c r="AW289">
        <v>52</v>
      </c>
      <c r="AX289">
        <v>1</v>
      </c>
      <c r="AY289">
        <v>85.136664920022696</v>
      </c>
      <c r="AZ289">
        <v>52</v>
      </c>
      <c r="BA289">
        <v>1</v>
      </c>
      <c r="BB289">
        <v>51</v>
      </c>
      <c r="BC289">
        <v>0.94730481616506002</v>
      </c>
      <c r="BD289">
        <v>1</v>
      </c>
      <c r="BE289">
        <v>5.2695183834939499E-2</v>
      </c>
      <c r="BF289">
        <v>80.324525875460907</v>
      </c>
      <c r="BG289">
        <v>79.334991082789998</v>
      </c>
      <c r="BH289">
        <v>81.969818924784903</v>
      </c>
      <c r="BI289">
        <v>76.677678724562995</v>
      </c>
    </row>
    <row r="290" spans="1:61" x14ac:dyDescent="0.25">
      <c r="A290" s="10" t="str">
        <f>VLOOKUP(D290,'Index-Relations'!E:F,2,FALSE)</f>
        <v>ESG</v>
      </c>
      <c r="B290" t="s">
        <v>3450</v>
      </c>
      <c r="C290" s="53" t="s">
        <v>2770</v>
      </c>
      <c r="D290" s="59" t="s">
        <v>2785</v>
      </c>
      <c r="E290" s="59" t="s">
        <v>3718</v>
      </c>
      <c r="F290" t="s">
        <v>118</v>
      </c>
      <c r="G290" t="s">
        <v>117</v>
      </c>
      <c r="H290" t="s">
        <v>119</v>
      </c>
      <c r="I290" s="52">
        <v>45323</v>
      </c>
      <c r="J290" t="s">
        <v>2457</v>
      </c>
      <c r="K290">
        <v>52</v>
      </c>
      <c r="L290">
        <v>83.936981950213806</v>
      </c>
      <c r="M290">
        <v>52</v>
      </c>
      <c r="N290">
        <v>1</v>
      </c>
      <c r="O290">
        <v>83.453315949731305</v>
      </c>
      <c r="P290">
        <v>52</v>
      </c>
      <c r="Q290">
        <v>1</v>
      </c>
      <c r="R290">
        <v>51</v>
      </c>
      <c r="S290">
        <v>0.94292691225636005</v>
      </c>
      <c r="T290">
        <v>29.0806374617061</v>
      </c>
      <c r="U290">
        <v>0.71836238538901898</v>
      </c>
      <c r="V290">
        <v>37</v>
      </c>
      <c r="W290">
        <v>0.191660481845046</v>
      </c>
      <c r="X290">
        <v>11</v>
      </c>
      <c r="Y290">
        <v>52</v>
      </c>
      <c r="Z290">
        <v>1</v>
      </c>
      <c r="AA290">
        <v>83.128896207993506</v>
      </c>
      <c r="AB290">
        <v>47</v>
      </c>
      <c r="AC290">
        <v>0.95885046004197605</v>
      </c>
      <c r="AD290">
        <v>4</v>
      </c>
      <c r="AE290">
        <v>4.06930419353621E-2</v>
      </c>
      <c r="AF290">
        <v>1</v>
      </c>
      <c r="AG290">
        <v>4.5649802266165598E-4</v>
      </c>
      <c r="AH290">
        <v>2.1198144999348499E-4</v>
      </c>
      <c r="AI290">
        <v>1</v>
      </c>
      <c r="AJ290">
        <v>80.094923720407493</v>
      </c>
      <c r="AK290">
        <v>52</v>
      </c>
      <c r="AL290">
        <v>1</v>
      </c>
      <c r="AM290">
        <v>0</v>
      </c>
      <c r="AN290">
        <v>0</v>
      </c>
      <c r="AO290">
        <v>0</v>
      </c>
      <c r="AP290">
        <v>0</v>
      </c>
      <c r="AQ290">
        <v>52</v>
      </c>
      <c r="AR290">
        <v>0.999999999999999</v>
      </c>
      <c r="AS290">
        <v>0</v>
      </c>
      <c r="AT290">
        <v>0</v>
      </c>
      <c r="AU290">
        <v>0</v>
      </c>
      <c r="AV290">
        <v>0</v>
      </c>
      <c r="AW290">
        <v>52</v>
      </c>
      <c r="AX290">
        <v>1</v>
      </c>
      <c r="AY290">
        <v>85.074761069256397</v>
      </c>
      <c r="AZ290">
        <v>52</v>
      </c>
      <c r="BA290">
        <v>1</v>
      </c>
      <c r="BB290">
        <v>50</v>
      </c>
      <c r="BC290">
        <v>0.93995194213578603</v>
      </c>
      <c r="BD290">
        <v>2</v>
      </c>
      <c r="BE290">
        <v>6.0048057864213002E-2</v>
      </c>
      <c r="BF290">
        <v>80.350492890375904</v>
      </c>
      <c r="BG290">
        <v>79.542406395018901</v>
      </c>
      <c r="BH290">
        <v>81.808575960970003</v>
      </c>
      <c r="BI290">
        <v>76.807591895896905</v>
      </c>
    </row>
    <row r="291" spans="1:61" x14ac:dyDescent="0.25">
      <c r="A291" s="10" t="str">
        <f>VLOOKUP(D291,'Index-Relations'!E:F,2,FALSE)</f>
        <v>ESG</v>
      </c>
      <c r="B291" t="s">
        <v>3450</v>
      </c>
      <c r="C291" s="53" t="s">
        <v>2760</v>
      </c>
      <c r="D291" s="59" t="s">
        <v>3242</v>
      </c>
      <c r="E291" s="59" t="s">
        <v>3731</v>
      </c>
      <c r="F291" t="s">
        <v>122</v>
      </c>
      <c r="G291" t="s">
        <v>121</v>
      </c>
      <c r="H291" t="s">
        <v>123</v>
      </c>
      <c r="I291" s="52">
        <v>45659</v>
      </c>
      <c r="J291" t="s">
        <v>2457</v>
      </c>
      <c r="K291">
        <v>8</v>
      </c>
      <c r="L291" s="73">
        <v>93.000801680053002</v>
      </c>
      <c r="M291">
        <v>8</v>
      </c>
      <c r="N291">
        <v>1</v>
      </c>
      <c r="O291" s="73">
        <v>93.313241546062997</v>
      </c>
      <c r="P291">
        <v>8</v>
      </c>
      <c r="Q291">
        <v>1</v>
      </c>
      <c r="R291">
        <v>8</v>
      </c>
      <c r="S291">
        <v>1</v>
      </c>
      <c r="T291">
        <v>25.3068417949418</v>
      </c>
      <c r="U291">
        <v>0.89094388783169198</v>
      </c>
      <c r="V291">
        <v>7</v>
      </c>
      <c r="W291">
        <v>0.58577265099752895</v>
      </c>
      <c r="X291">
        <v>2</v>
      </c>
      <c r="Y291">
        <v>8</v>
      </c>
      <c r="Z291">
        <v>1</v>
      </c>
      <c r="AA291">
        <v>37.229204750960797</v>
      </c>
      <c r="AB291">
        <v>8</v>
      </c>
      <c r="AC291">
        <v>1</v>
      </c>
      <c r="AD291">
        <v>0</v>
      </c>
      <c r="AE291">
        <v>0</v>
      </c>
      <c r="AF291">
        <v>0</v>
      </c>
      <c r="AG291">
        <v>0</v>
      </c>
      <c r="AH291">
        <v>0</v>
      </c>
      <c r="AI291">
        <v>0</v>
      </c>
      <c r="AJ291" s="73">
        <v>88.390171022517904</v>
      </c>
      <c r="AK291">
        <v>8</v>
      </c>
      <c r="AL291">
        <v>1</v>
      </c>
      <c r="AM291">
        <v>0</v>
      </c>
      <c r="AN291">
        <v>0</v>
      </c>
      <c r="AO291">
        <v>0</v>
      </c>
      <c r="AP291">
        <v>0</v>
      </c>
      <c r="AQ291">
        <v>8</v>
      </c>
      <c r="AR291">
        <v>0.999999999999999</v>
      </c>
      <c r="AS291">
        <v>0</v>
      </c>
      <c r="AT291">
        <v>0</v>
      </c>
      <c r="AU291">
        <v>0</v>
      </c>
      <c r="AV291">
        <v>0</v>
      </c>
      <c r="AW291">
        <v>8</v>
      </c>
      <c r="AX291">
        <v>1</v>
      </c>
      <c r="AY291" s="73">
        <v>92.625690028563</v>
      </c>
      <c r="AZ291">
        <v>8</v>
      </c>
      <c r="BA291">
        <v>1</v>
      </c>
      <c r="BB291">
        <v>8</v>
      </c>
      <c r="BC291">
        <v>0.999999999999999</v>
      </c>
      <c r="BD291">
        <v>0</v>
      </c>
      <c r="BE291">
        <v>0</v>
      </c>
      <c r="BF291">
        <v>93.000801680053002</v>
      </c>
      <c r="BG291">
        <v>93.313241546062997</v>
      </c>
      <c r="BH291">
        <v>92.625690028563</v>
      </c>
      <c r="BI291">
        <v>88.390171022517904</v>
      </c>
    </row>
    <row r="292" spans="1:61" x14ac:dyDescent="0.25">
      <c r="A292" s="10" t="str">
        <f>VLOOKUP(D292,'Index-Relations'!E:F,2,FALSE)</f>
        <v>ESG</v>
      </c>
      <c r="B292" t="s">
        <v>3450</v>
      </c>
      <c r="C292" s="53" t="s">
        <v>2761</v>
      </c>
      <c r="D292" s="59" t="s">
        <v>3242</v>
      </c>
      <c r="E292" s="59" t="s">
        <v>3732</v>
      </c>
      <c r="F292" t="s">
        <v>122</v>
      </c>
      <c r="G292" t="s">
        <v>121</v>
      </c>
      <c r="H292" t="s">
        <v>123</v>
      </c>
      <c r="I292" s="52">
        <v>45628</v>
      </c>
      <c r="J292" t="s">
        <v>2457</v>
      </c>
      <c r="K292">
        <v>10</v>
      </c>
      <c r="L292" s="73">
        <v>92.419406775694</v>
      </c>
      <c r="M292">
        <v>10</v>
      </c>
      <c r="N292">
        <v>1</v>
      </c>
      <c r="O292" s="73">
        <v>93.066928297186905</v>
      </c>
      <c r="P292">
        <v>10</v>
      </c>
      <c r="Q292">
        <v>1</v>
      </c>
      <c r="R292">
        <v>10</v>
      </c>
      <c r="S292">
        <v>1</v>
      </c>
      <c r="T292">
        <v>26.169078674978099</v>
      </c>
      <c r="U292">
        <v>0.81053724516783299</v>
      </c>
      <c r="V292">
        <v>8</v>
      </c>
      <c r="W292">
        <v>0.51882116613129303</v>
      </c>
      <c r="X292">
        <v>2</v>
      </c>
      <c r="Y292">
        <v>10</v>
      </c>
      <c r="Z292">
        <v>0.999999999999999</v>
      </c>
      <c r="AA292">
        <v>25.288927679088999</v>
      </c>
      <c r="AB292">
        <v>10</v>
      </c>
      <c r="AC292">
        <v>0.999999999999999</v>
      </c>
      <c r="AD292">
        <v>0</v>
      </c>
      <c r="AE292">
        <v>0</v>
      </c>
      <c r="AF292">
        <v>0</v>
      </c>
      <c r="AG292">
        <v>1.1102E-16</v>
      </c>
      <c r="AH292">
        <v>0</v>
      </c>
      <c r="AI292">
        <v>0</v>
      </c>
      <c r="AJ292" s="73">
        <v>88.443107821317994</v>
      </c>
      <c r="AK292">
        <v>10</v>
      </c>
      <c r="AL292">
        <v>1</v>
      </c>
      <c r="AM292">
        <v>0</v>
      </c>
      <c r="AN292">
        <v>0</v>
      </c>
      <c r="AO292">
        <v>0</v>
      </c>
      <c r="AP292">
        <v>0</v>
      </c>
      <c r="AQ292">
        <v>10</v>
      </c>
      <c r="AR292">
        <v>1</v>
      </c>
      <c r="AS292">
        <v>0</v>
      </c>
      <c r="AT292">
        <v>0</v>
      </c>
      <c r="AU292">
        <v>0</v>
      </c>
      <c r="AV292">
        <v>0</v>
      </c>
      <c r="AW292">
        <v>10</v>
      </c>
      <c r="AX292">
        <v>1</v>
      </c>
      <c r="AY292" s="73">
        <v>91.905793973239994</v>
      </c>
      <c r="AZ292">
        <v>10</v>
      </c>
      <c r="BA292">
        <v>1</v>
      </c>
      <c r="BB292">
        <v>10</v>
      </c>
      <c r="BC292">
        <v>1</v>
      </c>
      <c r="BD292">
        <v>0</v>
      </c>
      <c r="BE292">
        <v>0</v>
      </c>
      <c r="BF292">
        <v>92.419406775694</v>
      </c>
      <c r="BG292">
        <v>93.066928297186905</v>
      </c>
      <c r="BH292">
        <v>91.905793973239994</v>
      </c>
      <c r="BI292">
        <v>88.443107821317994</v>
      </c>
    </row>
    <row r="293" spans="1:61" x14ac:dyDescent="0.25">
      <c r="A293" s="10" t="str">
        <f>VLOOKUP(D293,'Index-Relations'!E:F,2,FALSE)</f>
        <v>ESG</v>
      </c>
      <c r="B293" t="s">
        <v>3450</v>
      </c>
      <c r="C293" s="53" t="s">
        <v>2762</v>
      </c>
      <c r="D293" s="59" t="s">
        <v>3242</v>
      </c>
      <c r="E293" s="59" t="s">
        <v>3733</v>
      </c>
      <c r="F293" t="s">
        <v>122</v>
      </c>
      <c r="G293" t="s">
        <v>121</v>
      </c>
      <c r="H293" t="s">
        <v>123</v>
      </c>
      <c r="I293" s="52">
        <v>45597</v>
      </c>
      <c r="J293" t="s">
        <v>2457</v>
      </c>
      <c r="K293">
        <v>10</v>
      </c>
      <c r="L293" s="73">
        <v>92.415836527249994</v>
      </c>
      <c r="M293">
        <v>10</v>
      </c>
      <c r="N293">
        <v>1</v>
      </c>
      <c r="O293" s="73">
        <v>93.065128036264994</v>
      </c>
      <c r="P293">
        <v>10</v>
      </c>
      <c r="Q293">
        <v>1</v>
      </c>
      <c r="R293">
        <v>10</v>
      </c>
      <c r="S293">
        <v>1</v>
      </c>
      <c r="T293">
        <v>26.201851035764498</v>
      </c>
      <c r="U293">
        <v>0.81008613543307495</v>
      </c>
      <c r="V293">
        <v>8</v>
      </c>
      <c r="W293">
        <v>0.51848277769585405</v>
      </c>
      <c r="X293">
        <v>2</v>
      </c>
      <c r="Y293">
        <v>10</v>
      </c>
      <c r="Z293">
        <v>1</v>
      </c>
      <c r="AA293">
        <v>25.283678289585399</v>
      </c>
      <c r="AB293">
        <v>10</v>
      </c>
      <c r="AC293">
        <v>1</v>
      </c>
      <c r="AD293">
        <v>0</v>
      </c>
      <c r="AE293">
        <v>0</v>
      </c>
      <c r="AF293">
        <v>0</v>
      </c>
      <c r="AG293">
        <v>0</v>
      </c>
      <c r="AH293">
        <v>0</v>
      </c>
      <c r="AI293">
        <v>0</v>
      </c>
      <c r="AJ293" s="73">
        <v>88.442987083133005</v>
      </c>
      <c r="AK293">
        <v>10</v>
      </c>
      <c r="AL293">
        <v>1</v>
      </c>
      <c r="AM293">
        <v>0</v>
      </c>
      <c r="AN293">
        <v>0</v>
      </c>
      <c r="AO293">
        <v>0</v>
      </c>
      <c r="AP293">
        <v>0</v>
      </c>
      <c r="AQ293">
        <v>10</v>
      </c>
      <c r="AR293">
        <v>1</v>
      </c>
      <c r="AS293">
        <v>0</v>
      </c>
      <c r="AT293">
        <v>0</v>
      </c>
      <c r="AU293">
        <v>0</v>
      </c>
      <c r="AV293">
        <v>0</v>
      </c>
      <c r="AW293">
        <v>10</v>
      </c>
      <c r="AX293">
        <v>1</v>
      </c>
      <c r="AY293" s="73">
        <v>91.912842774656994</v>
      </c>
      <c r="AZ293">
        <v>10</v>
      </c>
      <c r="BA293">
        <v>1</v>
      </c>
      <c r="BB293">
        <v>10</v>
      </c>
      <c r="BC293">
        <v>1</v>
      </c>
      <c r="BD293">
        <v>0</v>
      </c>
      <c r="BE293">
        <v>0</v>
      </c>
      <c r="BF293">
        <v>92.415836527249994</v>
      </c>
      <c r="BG293">
        <v>93.065128036264994</v>
      </c>
      <c r="BH293">
        <v>91.912842774656994</v>
      </c>
      <c r="BI293">
        <v>88.442987083133005</v>
      </c>
    </row>
    <row r="294" spans="1:61" x14ac:dyDescent="0.25">
      <c r="A294" s="10" t="str">
        <f>VLOOKUP(D294,'Index-Relations'!E:F,2,FALSE)</f>
        <v>ESG</v>
      </c>
      <c r="B294" t="s">
        <v>3450</v>
      </c>
      <c r="C294" s="53" t="s">
        <v>2763</v>
      </c>
      <c r="D294" s="59" t="s">
        <v>3242</v>
      </c>
      <c r="E294" s="59" t="s">
        <v>3734</v>
      </c>
      <c r="F294" t="s">
        <v>122</v>
      </c>
      <c r="G294" t="s">
        <v>121</v>
      </c>
      <c r="H294" t="s">
        <v>123</v>
      </c>
      <c r="I294" s="52">
        <v>45566</v>
      </c>
      <c r="J294" t="s">
        <v>2457</v>
      </c>
      <c r="K294">
        <v>10</v>
      </c>
      <c r="L294" s="73">
        <v>92.478262803503995</v>
      </c>
      <c r="M294">
        <v>10</v>
      </c>
      <c r="N294">
        <v>1</v>
      </c>
      <c r="O294" s="73">
        <v>93.029472254824995</v>
      </c>
      <c r="P294">
        <v>10</v>
      </c>
      <c r="Q294">
        <v>1</v>
      </c>
      <c r="R294">
        <v>10</v>
      </c>
      <c r="S294">
        <v>1</v>
      </c>
      <c r="T294">
        <v>26.514113871681399</v>
      </c>
      <c r="U294">
        <v>0.81001769965095904</v>
      </c>
      <c r="V294">
        <v>8</v>
      </c>
      <c r="W294">
        <v>0.51871628983377904</v>
      </c>
      <c r="X294">
        <v>2</v>
      </c>
      <c r="Y294">
        <v>10</v>
      </c>
      <c r="Z294">
        <v>1</v>
      </c>
      <c r="AA294">
        <v>24.268591647941701</v>
      </c>
      <c r="AB294">
        <v>10</v>
      </c>
      <c r="AC294">
        <v>1</v>
      </c>
      <c r="AD294">
        <v>0</v>
      </c>
      <c r="AE294">
        <v>0</v>
      </c>
      <c r="AF294">
        <v>0</v>
      </c>
      <c r="AG294">
        <v>0</v>
      </c>
      <c r="AH294">
        <v>0</v>
      </c>
      <c r="AI294">
        <v>0</v>
      </c>
      <c r="AJ294" s="73">
        <v>88.624929622918003</v>
      </c>
      <c r="AK294">
        <v>10</v>
      </c>
      <c r="AL294">
        <v>1</v>
      </c>
      <c r="AM294">
        <v>0</v>
      </c>
      <c r="AN294">
        <v>0</v>
      </c>
      <c r="AO294">
        <v>0</v>
      </c>
      <c r="AP294">
        <v>0</v>
      </c>
      <c r="AQ294">
        <v>10</v>
      </c>
      <c r="AR294">
        <v>1</v>
      </c>
      <c r="AS294">
        <v>0</v>
      </c>
      <c r="AT294">
        <v>0</v>
      </c>
      <c r="AU294">
        <v>0</v>
      </c>
      <c r="AV294">
        <v>0</v>
      </c>
      <c r="AW294">
        <v>10</v>
      </c>
      <c r="AX294">
        <v>1</v>
      </c>
      <c r="AY294" s="73">
        <v>91.912791102423</v>
      </c>
      <c r="AZ294">
        <v>10</v>
      </c>
      <c r="BA294">
        <v>1</v>
      </c>
      <c r="BB294">
        <v>10</v>
      </c>
      <c r="BC294">
        <v>1</v>
      </c>
      <c r="BD294">
        <v>0</v>
      </c>
      <c r="BE294">
        <v>0</v>
      </c>
      <c r="BF294">
        <v>92.478262803503995</v>
      </c>
      <c r="BG294">
        <v>93.029472254824995</v>
      </c>
      <c r="BH294">
        <v>91.912791102423</v>
      </c>
      <c r="BI294">
        <v>88.624929622918003</v>
      </c>
    </row>
    <row r="295" spans="1:61" x14ac:dyDescent="0.25">
      <c r="A295" s="10" t="str">
        <f>VLOOKUP(D295,'Index-Relations'!E:F,2,FALSE)</f>
        <v>ESG</v>
      </c>
      <c r="B295" t="s">
        <v>3450</v>
      </c>
      <c r="C295" s="53" t="s">
        <v>2764</v>
      </c>
      <c r="D295" s="59" t="s">
        <v>3242</v>
      </c>
      <c r="E295" s="59" t="s">
        <v>3735</v>
      </c>
      <c r="F295" t="s">
        <v>122</v>
      </c>
      <c r="G295" t="s">
        <v>121</v>
      </c>
      <c r="H295" t="s">
        <v>123</v>
      </c>
      <c r="I295" s="52">
        <v>45537</v>
      </c>
      <c r="J295" t="s">
        <v>2457</v>
      </c>
      <c r="K295">
        <v>10</v>
      </c>
      <c r="L295" s="73">
        <v>92.390674687689994</v>
      </c>
      <c r="M295">
        <v>10</v>
      </c>
      <c r="N295">
        <v>1</v>
      </c>
      <c r="O295" s="73">
        <v>92.973811797528995</v>
      </c>
      <c r="P295">
        <v>10</v>
      </c>
      <c r="Q295">
        <v>1</v>
      </c>
      <c r="R295">
        <v>10</v>
      </c>
      <c r="S295">
        <v>1</v>
      </c>
      <c r="T295">
        <v>26.177881893170799</v>
      </c>
      <c r="U295">
        <v>0.76030285924017704</v>
      </c>
      <c r="V295">
        <v>8</v>
      </c>
      <c r="W295">
        <v>0.48834883849537902</v>
      </c>
      <c r="X295">
        <v>2</v>
      </c>
      <c r="Y295">
        <v>10</v>
      </c>
      <c r="Z295">
        <v>1</v>
      </c>
      <c r="AA295">
        <v>24.8373126216045</v>
      </c>
      <c r="AB295">
        <v>10</v>
      </c>
      <c r="AC295">
        <v>1</v>
      </c>
      <c r="AD295">
        <v>0</v>
      </c>
      <c r="AE295">
        <v>0</v>
      </c>
      <c r="AF295">
        <v>0</v>
      </c>
      <c r="AG295">
        <v>0</v>
      </c>
      <c r="AH295">
        <v>0</v>
      </c>
      <c r="AI295">
        <v>0</v>
      </c>
      <c r="AJ295" s="73">
        <v>88.459148456690002</v>
      </c>
      <c r="AK295">
        <v>10</v>
      </c>
      <c r="AL295">
        <v>1</v>
      </c>
      <c r="AM295">
        <v>0</v>
      </c>
      <c r="AN295">
        <v>0</v>
      </c>
      <c r="AO295">
        <v>0</v>
      </c>
      <c r="AP295">
        <v>0</v>
      </c>
      <c r="AQ295">
        <v>10</v>
      </c>
      <c r="AR295">
        <v>0.999999999999999</v>
      </c>
      <c r="AS295">
        <v>0</v>
      </c>
      <c r="AT295">
        <v>0</v>
      </c>
      <c r="AU295">
        <v>0</v>
      </c>
      <c r="AV295">
        <v>0</v>
      </c>
      <c r="AW295">
        <v>10</v>
      </c>
      <c r="AX295">
        <v>1</v>
      </c>
      <c r="AY295" s="73">
        <v>91.815282600671907</v>
      </c>
      <c r="AZ295">
        <v>10</v>
      </c>
      <c r="BA295">
        <v>1</v>
      </c>
      <c r="BB295">
        <v>10</v>
      </c>
      <c r="BC295">
        <v>0.999999999999999</v>
      </c>
      <c r="BD295">
        <v>0</v>
      </c>
      <c r="BE295">
        <v>0</v>
      </c>
      <c r="BF295">
        <v>92.390674687689994</v>
      </c>
      <c r="BG295">
        <v>92.973811797528995</v>
      </c>
      <c r="BH295">
        <v>91.815282600671907</v>
      </c>
      <c r="BI295">
        <v>88.459148456690002</v>
      </c>
    </row>
    <row r="296" spans="1:61" x14ac:dyDescent="0.25">
      <c r="A296" s="10" t="str">
        <f>VLOOKUP(D296,'Index-Relations'!E:F,2,FALSE)</f>
        <v>ESG</v>
      </c>
      <c r="B296" t="s">
        <v>3450</v>
      </c>
      <c r="C296" s="53" t="s">
        <v>3350</v>
      </c>
      <c r="D296" s="59" t="s">
        <v>3242</v>
      </c>
      <c r="E296" s="59" t="s">
        <v>3736</v>
      </c>
      <c r="F296" t="s">
        <v>122</v>
      </c>
      <c r="G296" t="s">
        <v>121</v>
      </c>
      <c r="H296" t="s">
        <v>123</v>
      </c>
      <c r="I296" s="52">
        <v>45505</v>
      </c>
      <c r="J296" t="s">
        <v>2457</v>
      </c>
      <c r="K296">
        <v>10</v>
      </c>
      <c r="L296" s="73">
        <v>92.760781774654902</v>
      </c>
      <c r="M296">
        <v>10</v>
      </c>
      <c r="N296">
        <v>1</v>
      </c>
      <c r="O296" s="73">
        <v>93.012995761291904</v>
      </c>
      <c r="P296">
        <v>10</v>
      </c>
      <c r="Q296">
        <v>1</v>
      </c>
      <c r="R296">
        <v>10</v>
      </c>
      <c r="S296">
        <v>1</v>
      </c>
      <c r="T296">
        <v>26.2588956213458</v>
      </c>
      <c r="U296">
        <v>0.76077217961236299</v>
      </c>
      <c r="V296">
        <v>8</v>
      </c>
      <c r="W296">
        <v>0.50491093786048902</v>
      </c>
      <c r="X296">
        <v>2</v>
      </c>
      <c r="Y296">
        <v>10</v>
      </c>
      <c r="Z296">
        <v>1</v>
      </c>
      <c r="AA296">
        <v>28.2868353637487</v>
      </c>
      <c r="AB296">
        <v>10</v>
      </c>
      <c r="AC296">
        <v>1</v>
      </c>
      <c r="AD296">
        <v>0</v>
      </c>
      <c r="AE296">
        <v>0</v>
      </c>
      <c r="AF296">
        <v>0</v>
      </c>
      <c r="AG296">
        <v>0</v>
      </c>
      <c r="AH296">
        <v>0</v>
      </c>
      <c r="AI296">
        <v>0</v>
      </c>
      <c r="AJ296" s="73">
        <v>88.571117873090998</v>
      </c>
      <c r="AK296">
        <v>10</v>
      </c>
      <c r="AL296">
        <v>1</v>
      </c>
      <c r="AM296">
        <v>0</v>
      </c>
      <c r="AN296">
        <v>0</v>
      </c>
      <c r="AO296">
        <v>0</v>
      </c>
      <c r="AP296">
        <v>0</v>
      </c>
      <c r="AQ296">
        <v>10</v>
      </c>
      <c r="AR296">
        <v>1</v>
      </c>
      <c r="AS296">
        <v>0</v>
      </c>
      <c r="AT296">
        <v>0</v>
      </c>
      <c r="AU296">
        <v>0</v>
      </c>
      <c r="AV296">
        <v>0</v>
      </c>
      <c r="AW296">
        <v>10</v>
      </c>
      <c r="AX296">
        <v>1</v>
      </c>
      <c r="AY296" s="73">
        <v>92.470060908298905</v>
      </c>
      <c r="AZ296">
        <v>10</v>
      </c>
      <c r="BA296">
        <v>1</v>
      </c>
      <c r="BB296">
        <v>10</v>
      </c>
      <c r="BC296">
        <v>1</v>
      </c>
      <c r="BD296">
        <v>0</v>
      </c>
      <c r="BE296">
        <v>0</v>
      </c>
      <c r="BF296">
        <v>92.760781774654902</v>
      </c>
      <c r="BG296">
        <v>93.012995761291904</v>
      </c>
      <c r="BH296">
        <v>92.470060908298905</v>
      </c>
      <c r="BI296">
        <v>88.571117873090998</v>
      </c>
    </row>
    <row r="297" spans="1:61" x14ac:dyDescent="0.25">
      <c r="A297" s="10" t="str">
        <f>VLOOKUP(D297,'Index-Relations'!E:F,2,FALSE)</f>
        <v>ESG</v>
      </c>
      <c r="B297" t="s">
        <v>3450</v>
      </c>
      <c r="C297" s="53" t="s">
        <v>2765</v>
      </c>
      <c r="D297" s="59" t="s">
        <v>3242</v>
      </c>
      <c r="E297" s="59" t="s">
        <v>3737</v>
      </c>
      <c r="F297" t="s">
        <v>122</v>
      </c>
      <c r="G297" t="s">
        <v>121</v>
      </c>
      <c r="H297" t="s">
        <v>123</v>
      </c>
      <c r="I297" s="52">
        <v>45474</v>
      </c>
      <c r="J297" t="s">
        <v>2457</v>
      </c>
      <c r="K297">
        <v>10</v>
      </c>
      <c r="L297" s="73">
        <v>92.785332750574</v>
      </c>
      <c r="M297">
        <v>10</v>
      </c>
      <c r="N297">
        <v>1</v>
      </c>
      <c r="O297" s="73">
        <v>93.061751888863</v>
      </c>
      <c r="P297">
        <v>10</v>
      </c>
      <c r="Q297">
        <v>1</v>
      </c>
      <c r="R297">
        <v>10</v>
      </c>
      <c r="S297">
        <v>1</v>
      </c>
      <c r="T297">
        <v>26.6349038946686</v>
      </c>
      <c r="U297">
        <v>0.76405604697861695</v>
      </c>
      <c r="V297">
        <v>8</v>
      </c>
      <c r="W297">
        <v>0.50137297976550999</v>
      </c>
      <c r="X297">
        <v>2</v>
      </c>
      <c r="Y297">
        <v>10</v>
      </c>
      <c r="Z297">
        <v>1</v>
      </c>
      <c r="AA297">
        <v>29.3044738963731</v>
      </c>
      <c r="AB297">
        <v>10</v>
      </c>
      <c r="AC297">
        <v>1</v>
      </c>
      <c r="AD297">
        <v>0</v>
      </c>
      <c r="AE297">
        <v>0</v>
      </c>
      <c r="AF297">
        <v>0</v>
      </c>
      <c r="AG297">
        <v>0</v>
      </c>
      <c r="AH297">
        <v>0</v>
      </c>
      <c r="AI297">
        <v>0</v>
      </c>
      <c r="AJ297" s="73">
        <v>88.678928663855004</v>
      </c>
      <c r="AK297">
        <v>10</v>
      </c>
      <c r="AL297">
        <v>1</v>
      </c>
      <c r="AM297">
        <v>0</v>
      </c>
      <c r="AN297">
        <v>0</v>
      </c>
      <c r="AO297">
        <v>0</v>
      </c>
      <c r="AP297">
        <v>0</v>
      </c>
      <c r="AQ297">
        <v>10</v>
      </c>
      <c r="AR297">
        <v>1</v>
      </c>
      <c r="AS297">
        <v>0</v>
      </c>
      <c r="AT297">
        <v>0</v>
      </c>
      <c r="AU297">
        <v>0</v>
      </c>
      <c r="AV297">
        <v>0</v>
      </c>
      <c r="AW297">
        <v>10</v>
      </c>
      <c r="AX297">
        <v>1</v>
      </c>
      <c r="AY297" s="73">
        <v>92.385125852662995</v>
      </c>
      <c r="AZ297">
        <v>10</v>
      </c>
      <c r="BA297">
        <v>1</v>
      </c>
      <c r="BB297">
        <v>10</v>
      </c>
      <c r="BC297">
        <v>1</v>
      </c>
      <c r="BD297">
        <v>0</v>
      </c>
      <c r="BE297">
        <v>0</v>
      </c>
      <c r="BF297">
        <v>92.785332750574</v>
      </c>
      <c r="BG297">
        <v>93.061751888863</v>
      </c>
      <c r="BH297">
        <v>92.385125852662995</v>
      </c>
      <c r="BI297">
        <v>88.678928663855004</v>
      </c>
    </row>
    <row r="298" spans="1:61" x14ac:dyDescent="0.25">
      <c r="A298" s="10" t="str">
        <f>VLOOKUP(D298,'Index-Relations'!E:F,2,FALSE)</f>
        <v>ESG</v>
      </c>
      <c r="B298" t="s">
        <v>3450</v>
      </c>
      <c r="C298" s="53" t="s">
        <v>2766</v>
      </c>
      <c r="D298" s="59" t="s">
        <v>3242</v>
      </c>
      <c r="E298" s="59" t="s">
        <v>3738</v>
      </c>
      <c r="F298" t="s">
        <v>122</v>
      </c>
      <c r="G298" t="s">
        <v>121</v>
      </c>
      <c r="H298" t="s">
        <v>123</v>
      </c>
      <c r="I298" s="52">
        <v>45446</v>
      </c>
      <c r="J298" t="s">
        <v>2457</v>
      </c>
      <c r="K298">
        <v>10</v>
      </c>
      <c r="L298" s="73">
        <v>92.879828411299997</v>
      </c>
      <c r="M298">
        <v>10</v>
      </c>
      <c r="N298">
        <v>1</v>
      </c>
      <c r="O298" s="73">
        <v>93.050344412504998</v>
      </c>
      <c r="P298">
        <v>10</v>
      </c>
      <c r="Q298">
        <v>1</v>
      </c>
      <c r="R298">
        <v>10</v>
      </c>
      <c r="S298">
        <v>0.999999999999999</v>
      </c>
      <c r="T298">
        <v>27.258862999615701</v>
      </c>
      <c r="U298">
        <v>0.78262166557342705</v>
      </c>
      <c r="V298">
        <v>8</v>
      </c>
      <c r="W298">
        <v>0.53781365364351197</v>
      </c>
      <c r="X298">
        <v>2</v>
      </c>
      <c r="Y298">
        <v>10</v>
      </c>
      <c r="Z298">
        <v>1</v>
      </c>
      <c r="AA298">
        <v>27.249839265783699</v>
      </c>
      <c r="AB298">
        <v>10</v>
      </c>
      <c r="AC298">
        <v>1</v>
      </c>
      <c r="AD298">
        <v>0</v>
      </c>
      <c r="AE298">
        <v>0</v>
      </c>
      <c r="AF298">
        <v>0</v>
      </c>
      <c r="AG298">
        <v>0</v>
      </c>
      <c r="AH298">
        <v>0</v>
      </c>
      <c r="AI298">
        <v>0</v>
      </c>
      <c r="AJ298" s="73">
        <v>88.955635139717998</v>
      </c>
      <c r="AK298">
        <v>10</v>
      </c>
      <c r="AL298">
        <v>1</v>
      </c>
      <c r="AM298">
        <v>0</v>
      </c>
      <c r="AN298">
        <v>0</v>
      </c>
      <c r="AO298">
        <v>0</v>
      </c>
      <c r="AP298">
        <v>0</v>
      </c>
      <c r="AQ298">
        <v>10</v>
      </c>
      <c r="AR298">
        <v>1</v>
      </c>
      <c r="AS298">
        <v>0</v>
      </c>
      <c r="AT298">
        <v>0</v>
      </c>
      <c r="AU298">
        <v>0</v>
      </c>
      <c r="AV298">
        <v>0</v>
      </c>
      <c r="AW298">
        <v>10</v>
      </c>
      <c r="AX298">
        <v>1</v>
      </c>
      <c r="AY298" s="73">
        <v>92.426547858031995</v>
      </c>
      <c r="AZ298">
        <v>10</v>
      </c>
      <c r="BA298">
        <v>1</v>
      </c>
      <c r="BB298">
        <v>10</v>
      </c>
      <c r="BC298">
        <v>1</v>
      </c>
      <c r="BD298">
        <v>0</v>
      </c>
      <c r="BE298">
        <v>0</v>
      </c>
      <c r="BF298">
        <v>92.879828411299997</v>
      </c>
      <c r="BG298">
        <v>93.050344412504998</v>
      </c>
      <c r="BH298">
        <v>92.426547858031995</v>
      </c>
      <c r="BI298">
        <v>88.955635139717998</v>
      </c>
    </row>
    <row r="299" spans="1:61" x14ac:dyDescent="0.25">
      <c r="A299" s="10" t="str">
        <f>VLOOKUP(D299,'Index-Relations'!E:F,2,FALSE)</f>
        <v>ESG</v>
      </c>
      <c r="B299" t="s">
        <v>3450</v>
      </c>
      <c r="C299" s="53" t="s">
        <v>2767</v>
      </c>
      <c r="D299" s="59" t="s">
        <v>3242</v>
      </c>
      <c r="E299" s="59" t="s">
        <v>3739</v>
      </c>
      <c r="F299" t="s">
        <v>122</v>
      </c>
      <c r="G299" t="s">
        <v>121</v>
      </c>
      <c r="H299" t="s">
        <v>123</v>
      </c>
      <c r="I299" s="52">
        <v>45413</v>
      </c>
      <c r="J299" t="s">
        <v>2457</v>
      </c>
      <c r="K299">
        <v>10</v>
      </c>
      <c r="L299" s="73">
        <v>92.905416792729</v>
      </c>
      <c r="M299">
        <v>10</v>
      </c>
      <c r="N299">
        <v>1</v>
      </c>
      <c r="O299" s="73">
        <v>93.070609884439904</v>
      </c>
      <c r="P299">
        <v>10</v>
      </c>
      <c r="Q299">
        <v>1</v>
      </c>
      <c r="R299">
        <v>10</v>
      </c>
      <c r="S299">
        <v>1</v>
      </c>
      <c r="T299">
        <v>27.421119348042399</v>
      </c>
      <c r="U299">
        <v>0.78742324302793099</v>
      </c>
      <c r="V299">
        <v>8</v>
      </c>
      <c r="W299">
        <v>0.533719040248261</v>
      </c>
      <c r="X299">
        <v>2</v>
      </c>
      <c r="Y299">
        <v>10</v>
      </c>
      <c r="Z299">
        <v>1</v>
      </c>
      <c r="AA299">
        <v>27.676162560805398</v>
      </c>
      <c r="AB299">
        <v>10</v>
      </c>
      <c r="AC299">
        <v>0.999999999999999</v>
      </c>
      <c r="AD299">
        <v>0</v>
      </c>
      <c r="AE299">
        <v>0</v>
      </c>
      <c r="AF299">
        <v>0</v>
      </c>
      <c r="AG299">
        <v>1.1102E-16</v>
      </c>
      <c r="AH299">
        <v>0</v>
      </c>
      <c r="AI299">
        <v>0</v>
      </c>
      <c r="AJ299" s="73">
        <v>89.017561261018002</v>
      </c>
      <c r="AK299">
        <v>10</v>
      </c>
      <c r="AL299">
        <v>1</v>
      </c>
      <c r="AM299">
        <v>0</v>
      </c>
      <c r="AN299">
        <v>0</v>
      </c>
      <c r="AO299">
        <v>0</v>
      </c>
      <c r="AP299">
        <v>0</v>
      </c>
      <c r="AQ299">
        <v>10</v>
      </c>
      <c r="AR299">
        <v>1</v>
      </c>
      <c r="AS299">
        <v>0</v>
      </c>
      <c r="AT299">
        <v>0</v>
      </c>
      <c r="AU299">
        <v>0</v>
      </c>
      <c r="AV299">
        <v>0</v>
      </c>
      <c r="AW299">
        <v>10</v>
      </c>
      <c r="AX299">
        <v>1</v>
      </c>
      <c r="AY299" s="73">
        <v>92.419909389326904</v>
      </c>
      <c r="AZ299">
        <v>10</v>
      </c>
      <c r="BA299">
        <v>1</v>
      </c>
      <c r="BB299">
        <v>10</v>
      </c>
      <c r="BC299">
        <v>1</v>
      </c>
      <c r="BD299">
        <v>0</v>
      </c>
      <c r="BE299">
        <v>0</v>
      </c>
      <c r="BF299">
        <v>92.905416792729</v>
      </c>
      <c r="BG299">
        <v>93.070609884439904</v>
      </c>
      <c r="BH299">
        <v>92.419909389326904</v>
      </c>
      <c r="BI299">
        <v>89.017561261018002</v>
      </c>
    </row>
    <row r="300" spans="1:61" x14ac:dyDescent="0.25">
      <c r="A300" s="10" t="str">
        <f>VLOOKUP(D300,'Index-Relations'!E:F,2,FALSE)</f>
        <v>ESG</v>
      </c>
      <c r="B300" t="s">
        <v>3450</v>
      </c>
      <c r="C300" s="53" t="s">
        <v>2768</v>
      </c>
      <c r="D300" s="59" t="s">
        <v>3242</v>
      </c>
      <c r="E300" s="59" t="s">
        <v>3740</v>
      </c>
      <c r="F300" t="s">
        <v>122</v>
      </c>
      <c r="G300" t="s">
        <v>121</v>
      </c>
      <c r="H300" t="s">
        <v>123</v>
      </c>
      <c r="I300" s="52">
        <v>45384</v>
      </c>
      <c r="J300" t="s">
        <v>2457</v>
      </c>
      <c r="K300">
        <v>10</v>
      </c>
      <c r="L300">
        <v>93.348616107679405</v>
      </c>
      <c r="M300">
        <v>10</v>
      </c>
      <c r="N300">
        <v>1</v>
      </c>
      <c r="O300">
        <v>93.627044417795204</v>
      </c>
      <c r="P300">
        <v>10</v>
      </c>
      <c r="Q300">
        <v>1</v>
      </c>
      <c r="R300">
        <v>10</v>
      </c>
      <c r="S300">
        <v>1</v>
      </c>
      <c r="T300">
        <v>27.394399495959199</v>
      </c>
      <c r="U300">
        <v>0.793420401814387</v>
      </c>
      <c r="V300">
        <v>8</v>
      </c>
      <c r="W300">
        <v>0.53557546875894402</v>
      </c>
      <c r="X300">
        <v>2</v>
      </c>
      <c r="Y300">
        <v>10</v>
      </c>
      <c r="Z300">
        <v>1</v>
      </c>
      <c r="AA300">
        <v>26.578729378686099</v>
      </c>
      <c r="AB300">
        <v>10</v>
      </c>
      <c r="AC300">
        <v>1</v>
      </c>
      <c r="AD300">
        <v>0</v>
      </c>
      <c r="AE300">
        <v>0</v>
      </c>
      <c r="AF300">
        <v>0</v>
      </c>
      <c r="AG300">
        <v>0</v>
      </c>
      <c r="AH300">
        <v>0</v>
      </c>
      <c r="AI300">
        <v>0</v>
      </c>
      <c r="AJ300">
        <v>90.242171166824093</v>
      </c>
      <c r="AK300">
        <v>10</v>
      </c>
      <c r="AL300">
        <v>1</v>
      </c>
      <c r="AM300">
        <v>0</v>
      </c>
      <c r="AN300">
        <v>0</v>
      </c>
      <c r="AO300">
        <v>0</v>
      </c>
      <c r="AP300">
        <v>0</v>
      </c>
      <c r="AQ300">
        <v>10</v>
      </c>
      <c r="AR300">
        <v>1</v>
      </c>
      <c r="AS300">
        <v>0</v>
      </c>
      <c r="AT300">
        <v>0</v>
      </c>
      <c r="AU300">
        <v>0</v>
      </c>
      <c r="AV300">
        <v>0</v>
      </c>
      <c r="AW300">
        <v>10</v>
      </c>
      <c r="AX300">
        <v>1</v>
      </c>
      <c r="AY300">
        <v>93.112033895385295</v>
      </c>
      <c r="AZ300">
        <v>10</v>
      </c>
      <c r="BA300">
        <v>1</v>
      </c>
      <c r="BB300">
        <v>10</v>
      </c>
      <c r="BC300">
        <v>1</v>
      </c>
      <c r="BD300">
        <v>0</v>
      </c>
      <c r="BE300">
        <v>0</v>
      </c>
      <c r="BF300">
        <v>92.906969068476997</v>
      </c>
      <c r="BG300">
        <v>93.011208148498</v>
      </c>
      <c r="BH300">
        <v>92.407374237064005</v>
      </c>
      <c r="BI300">
        <v>89.060488560017902</v>
      </c>
    </row>
    <row r="301" spans="1:61" x14ac:dyDescent="0.25">
      <c r="A301" s="10" t="str">
        <f>VLOOKUP(D301,'Index-Relations'!E:F,2,FALSE)</f>
        <v>ESG</v>
      </c>
      <c r="B301" t="s">
        <v>3450</v>
      </c>
      <c r="C301" s="53" t="s">
        <v>2769</v>
      </c>
      <c r="D301" s="59" t="s">
        <v>3242</v>
      </c>
      <c r="E301" s="59" t="s">
        <v>3741</v>
      </c>
      <c r="F301" t="s">
        <v>122</v>
      </c>
      <c r="G301" t="s">
        <v>121</v>
      </c>
      <c r="H301" t="s">
        <v>123</v>
      </c>
      <c r="I301" s="52">
        <v>45352</v>
      </c>
      <c r="J301" t="s">
        <v>2457</v>
      </c>
      <c r="K301">
        <v>10</v>
      </c>
      <c r="L301">
        <v>93.329551142761304</v>
      </c>
      <c r="M301">
        <v>10</v>
      </c>
      <c r="N301">
        <v>1</v>
      </c>
      <c r="O301">
        <v>93.617994571881397</v>
      </c>
      <c r="P301">
        <v>10</v>
      </c>
      <c r="Q301">
        <v>1</v>
      </c>
      <c r="R301">
        <v>10</v>
      </c>
      <c r="S301">
        <v>1</v>
      </c>
      <c r="T301">
        <v>27.329790662565301</v>
      </c>
      <c r="U301">
        <v>0.81770582679563597</v>
      </c>
      <c r="V301">
        <v>8</v>
      </c>
      <c r="W301">
        <v>0.55406478129174697</v>
      </c>
      <c r="X301">
        <v>2</v>
      </c>
      <c r="Y301">
        <v>10</v>
      </c>
      <c r="Z301">
        <v>1</v>
      </c>
      <c r="AA301">
        <v>27.112173338809001</v>
      </c>
      <c r="AB301">
        <v>10</v>
      </c>
      <c r="AC301">
        <v>1</v>
      </c>
      <c r="AD301">
        <v>0</v>
      </c>
      <c r="AE301">
        <v>0</v>
      </c>
      <c r="AF301">
        <v>0</v>
      </c>
      <c r="AG301">
        <v>0</v>
      </c>
      <c r="AH301">
        <v>0</v>
      </c>
      <c r="AI301">
        <v>0</v>
      </c>
      <c r="AJ301">
        <v>90.224065215654903</v>
      </c>
      <c r="AK301">
        <v>10</v>
      </c>
      <c r="AL301">
        <v>1</v>
      </c>
      <c r="AM301">
        <v>0</v>
      </c>
      <c r="AN301">
        <v>0</v>
      </c>
      <c r="AO301">
        <v>0</v>
      </c>
      <c r="AP301">
        <v>0</v>
      </c>
      <c r="AQ301">
        <v>10</v>
      </c>
      <c r="AR301">
        <v>1</v>
      </c>
      <c r="AS301">
        <v>0</v>
      </c>
      <c r="AT301">
        <v>0</v>
      </c>
      <c r="AU301">
        <v>0</v>
      </c>
      <c r="AV301">
        <v>0</v>
      </c>
      <c r="AW301">
        <v>10</v>
      </c>
      <c r="AX301">
        <v>1</v>
      </c>
      <c r="AY301">
        <v>93.086165384882705</v>
      </c>
      <c r="AZ301">
        <v>10</v>
      </c>
      <c r="BA301">
        <v>1</v>
      </c>
      <c r="BB301">
        <v>10</v>
      </c>
      <c r="BC301">
        <v>1</v>
      </c>
      <c r="BD301">
        <v>0</v>
      </c>
      <c r="BE301">
        <v>0</v>
      </c>
      <c r="BF301">
        <v>92.897196050258898</v>
      </c>
      <c r="BG301">
        <v>93.007472185162001</v>
      </c>
      <c r="BH301">
        <v>92.381708237257001</v>
      </c>
      <c r="BI301">
        <v>89.048042699668002</v>
      </c>
    </row>
    <row r="302" spans="1:61" x14ac:dyDescent="0.25">
      <c r="A302" s="10" t="str">
        <f>VLOOKUP(D302,'Index-Relations'!E:F,2,FALSE)</f>
        <v>ESG</v>
      </c>
      <c r="B302" t="s">
        <v>3450</v>
      </c>
      <c r="C302" s="53" t="s">
        <v>2770</v>
      </c>
      <c r="D302" s="59" t="s">
        <v>3242</v>
      </c>
      <c r="E302" s="59" t="s">
        <v>3742</v>
      </c>
      <c r="F302" t="s">
        <v>122</v>
      </c>
      <c r="G302" t="s">
        <v>121</v>
      </c>
      <c r="H302" t="s">
        <v>123</v>
      </c>
      <c r="I302" s="52">
        <v>45323</v>
      </c>
      <c r="J302" t="s">
        <v>2457</v>
      </c>
      <c r="K302">
        <v>10</v>
      </c>
      <c r="L302">
        <v>93.394082763046796</v>
      </c>
      <c r="M302">
        <v>10</v>
      </c>
      <c r="N302">
        <v>1</v>
      </c>
      <c r="O302">
        <v>93.633776611064107</v>
      </c>
      <c r="P302">
        <v>10</v>
      </c>
      <c r="Q302">
        <v>1</v>
      </c>
      <c r="R302">
        <v>10</v>
      </c>
      <c r="S302">
        <v>1</v>
      </c>
      <c r="T302">
        <v>28.036261967708</v>
      </c>
      <c r="U302">
        <v>0.821924815460229</v>
      </c>
      <c r="V302">
        <v>8</v>
      </c>
      <c r="W302">
        <v>0.55808650900303103</v>
      </c>
      <c r="X302">
        <v>2</v>
      </c>
      <c r="Y302">
        <v>10</v>
      </c>
      <c r="Z302">
        <v>1</v>
      </c>
      <c r="AA302">
        <v>26.773769095850401</v>
      </c>
      <c r="AB302">
        <v>10</v>
      </c>
      <c r="AC302">
        <v>1</v>
      </c>
      <c r="AD302">
        <v>0</v>
      </c>
      <c r="AE302">
        <v>0</v>
      </c>
      <c r="AF302">
        <v>0</v>
      </c>
      <c r="AG302">
        <v>0</v>
      </c>
      <c r="AH302">
        <v>0</v>
      </c>
      <c r="AI302">
        <v>0</v>
      </c>
      <c r="AJ302">
        <v>90.4392125079018</v>
      </c>
      <c r="AK302">
        <v>10</v>
      </c>
      <c r="AL302">
        <v>1</v>
      </c>
      <c r="AM302">
        <v>0</v>
      </c>
      <c r="AN302">
        <v>0</v>
      </c>
      <c r="AO302">
        <v>0</v>
      </c>
      <c r="AP302">
        <v>0</v>
      </c>
      <c r="AQ302">
        <v>10</v>
      </c>
      <c r="AR302">
        <v>0.999999999999999</v>
      </c>
      <c r="AS302">
        <v>0</v>
      </c>
      <c r="AT302">
        <v>0</v>
      </c>
      <c r="AU302">
        <v>0</v>
      </c>
      <c r="AV302">
        <v>0</v>
      </c>
      <c r="AW302">
        <v>10</v>
      </c>
      <c r="AX302">
        <v>1</v>
      </c>
      <c r="AY302">
        <v>93.027464519592499</v>
      </c>
      <c r="AZ302">
        <v>10</v>
      </c>
      <c r="BA302">
        <v>1</v>
      </c>
      <c r="BB302">
        <v>10</v>
      </c>
      <c r="BC302">
        <v>0.999999999999999</v>
      </c>
      <c r="BD302">
        <v>0</v>
      </c>
      <c r="BE302">
        <v>0</v>
      </c>
      <c r="BF302">
        <v>92.948313534029893</v>
      </c>
      <c r="BG302">
        <v>93.009078515740995</v>
      </c>
      <c r="BH302">
        <v>92.306000717939995</v>
      </c>
      <c r="BI302">
        <v>89.245194221068004</v>
      </c>
    </row>
    <row r="303" spans="1:61" x14ac:dyDescent="0.25">
      <c r="A303" s="10" t="str">
        <f>VLOOKUP(D303,'Index-Relations'!E:F,2,FALSE)</f>
        <v>ESG</v>
      </c>
      <c r="B303" t="s">
        <v>3450</v>
      </c>
      <c r="C303" s="53" t="s">
        <v>2760</v>
      </c>
      <c r="D303" s="59" t="s">
        <v>3213</v>
      </c>
      <c r="E303" s="59" t="s">
        <v>3743</v>
      </c>
      <c r="F303" t="s">
        <v>126</v>
      </c>
      <c r="G303" t="s">
        <v>125</v>
      </c>
      <c r="H303" t="s">
        <v>127</v>
      </c>
      <c r="I303" s="52">
        <v>45659</v>
      </c>
      <c r="J303" t="s">
        <v>2457</v>
      </c>
      <c r="K303">
        <v>1</v>
      </c>
      <c r="L303" s="73">
        <v>87.939666000000003</v>
      </c>
      <c r="M303">
        <v>1</v>
      </c>
      <c r="N303">
        <v>1</v>
      </c>
      <c r="O303" s="73">
        <v>82.585142000000005</v>
      </c>
      <c r="P303">
        <v>1</v>
      </c>
      <c r="Q303">
        <v>1</v>
      </c>
      <c r="R303">
        <v>1</v>
      </c>
      <c r="S303">
        <v>1</v>
      </c>
      <c r="T303">
        <v>48</v>
      </c>
      <c r="U303">
        <v>1</v>
      </c>
      <c r="V303">
        <v>1</v>
      </c>
      <c r="W303">
        <v>0</v>
      </c>
      <c r="X303">
        <v>0</v>
      </c>
      <c r="Y303">
        <v>1</v>
      </c>
      <c r="Z303">
        <v>1</v>
      </c>
      <c r="AA303">
        <v>2.90301907490718</v>
      </c>
      <c r="AB303">
        <v>0</v>
      </c>
      <c r="AC303">
        <v>0</v>
      </c>
      <c r="AD303">
        <v>1</v>
      </c>
      <c r="AE303">
        <v>1</v>
      </c>
      <c r="AF303">
        <v>0</v>
      </c>
      <c r="AG303">
        <v>0</v>
      </c>
      <c r="AH303">
        <v>0</v>
      </c>
      <c r="AI303">
        <v>0</v>
      </c>
      <c r="AJ303" s="73">
        <v>77.752250000000004</v>
      </c>
      <c r="AK303">
        <v>1</v>
      </c>
      <c r="AL303">
        <v>1</v>
      </c>
      <c r="AM303">
        <v>0</v>
      </c>
      <c r="AN303">
        <v>0</v>
      </c>
      <c r="AO303">
        <v>0</v>
      </c>
      <c r="AP303">
        <v>0</v>
      </c>
      <c r="AQ303">
        <v>1</v>
      </c>
      <c r="AR303">
        <v>1</v>
      </c>
      <c r="AS303">
        <v>0</v>
      </c>
      <c r="AT303">
        <v>0</v>
      </c>
      <c r="AU303">
        <v>0</v>
      </c>
      <c r="AV303">
        <v>0</v>
      </c>
      <c r="AW303">
        <v>1</v>
      </c>
      <c r="AX303">
        <v>1</v>
      </c>
      <c r="AY303" s="73">
        <v>94.770455999999996</v>
      </c>
      <c r="AZ303">
        <v>1</v>
      </c>
      <c r="BA303">
        <v>1</v>
      </c>
      <c r="BB303">
        <v>1</v>
      </c>
      <c r="BC303">
        <v>1</v>
      </c>
      <c r="BD303">
        <v>0</v>
      </c>
      <c r="BE303">
        <v>0</v>
      </c>
      <c r="BF303">
        <v>87.939666000000003</v>
      </c>
      <c r="BG303">
        <v>82.585142000000005</v>
      </c>
      <c r="BH303">
        <v>94.770455999999996</v>
      </c>
      <c r="BI303">
        <v>77.752250000000004</v>
      </c>
    </row>
    <row r="304" spans="1:61" x14ac:dyDescent="0.25">
      <c r="A304" s="10" t="str">
        <f>VLOOKUP(D304,'Index-Relations'!E:F,2,FALSE)</f>
        <v>ESG</v>
      </c>
      <c r="B304" t="s">
        <v>3450</v>
      </c>
      <c r="C304" s="53" t="s">
        <v>2761</v>
      </c>
      <c r="D304" s="59" t="s">
        <v>3213</v>
      </c>
      <c r="E304" s="59" t="s">
        <v>3744</v>
      </c>
      <c r="F304" t="s">
        <v>126</v>
      </c>
      <c r="G304" t="s">
        <v>125</v>
      </c>
      <c r="H304" t="s">
        <v>127</v>
      </c>
      <c r="I304" s="52">
        <v>45628</v>
      </c>
      <c r="J304" t="s">
        <v>2457</v>
      </c>
      <c r="K304">
        <v>1</v>
      </c>
      <c r="L304" s="73">
        <v>87.939666000000003</v>
      </c>
      <c r="M304">
        <v>1</v>
      </c>
      <c r="N304">
        <v>1</v>
      </c>
      <c r="O304" s="73">
        <v>82.585142000000005</v>
      </c>
      <c r="P304">
        <v>1</v>
      </c>
      <c r="Q304">
        <v>1</v>
      </c>
      <c r="R304">
        <v>1</v>
      </c>
      <c r="S304">
        <v>1</v>
      </c>
      <c r="T304">
        <v>48</v>
      </c>
      <c r="U304">
        <v>1</v>
      </c>
      <c r="V304">
        <v>1</v>
      </c>
      <c r="W304">
        <v>0</v>
      </c>
      <c r="X304">
        <v>0</v>
      </c>
      <c r="Y304">
        <v>1</v>
      </c>
      <c r="Z304">
        <v>1</v>
      </c>
      <c r="AA304">
        <v>2.7042033227837701</v>
      </c>
      <c r="AB304">
        <v>0</v>
      </c>
      <c r="AC304">
        <v>0</v>
      </c>
      <c r="AD304">
        <v>1</v>
      </c>
      <c r="AE304">
        <v>1</v>
      </c>
      <c r="AF304">
        <v>0</v>
      </c>
      <c r="AG304">
        <v>0</v>
      </c>
      <c r="AH304">
        <v>0</v>
      </c>
      <c r="AI304">
        <v>0</v>
      </c>
      <c r="AJ304" s="73">
        <v>77.752250000000004</v>
      </c>
      <c r="AK304">
        <v>1</v>
      </c>
      <c r="AL304">
        <v>1</v>
      </c>
      <c r="AM304">
        <v>0</v>
      </c>
      <c r="AN304">
        <v>0</v>
      </c>
      <c r="AO304">
        <v>0</v>
      </c>
      <c r="AP304">
        <v>0</v>
      </c>
      <c r="AQ304">
        <v>1</v>
      </c>
      <c r="AR304">
        <v>1</v>
      </c>
      <c r="AS304">
        <v>0</v>
      </c>
      <c r="AT304">
        <v>0</v>
      </c>
      <c r="AU304">
        <v>0</v>
      </c>
      <c r="AV304">
        <v>0</v>
      </c>
      <c r="AW304">
        <v>1</v>
      </c>
      <c r="AX304">
        <v>1</v>
      </c>
      <c r="AY304" s="73">
        <v>94.770455999999996</v>
      </c>
      <c r="AZ304">
        <v>1</v>
      </c>
      <c r="BA304">
        <v>1</v>
      </c>
      <c r="BB304">
        <v>1</v>
      </c>
      <c r="BC304">
        <v>1</v>
      </c>
      <c r="BD304">
        <v>0</v>
      </c>
      <c r="BE304">
        <v>0</v>
      </c>
      <c r="BF304">
        <v>87.939666000000003</v>
      </c>
      <c r="BG304">
        <v>82.585142000000005</v>
      </c>
      <c r="BH304">
        <v>94.770455999999996</v>
      </c>
      <c r="BI304">
        <v>77.752250000000004</v>
      </c>
    </row>
    <row r="305" spans="1:61" x14ac:dyDescent="0.25">
      <c r="A305" s="10" t="str">
        <f>VLOOKUP(D305,'Index-Relations'!E:F,2,FALSE)</f>
        <v>ESG</v>
      </c>
      <c r="B305" t="s">
        <v>3450</v>
      </c>
      <c r="C305" s="53" t="s">
        <v>2762</v>
      </c>
      <c r="D305" s="59" t="s">
        <v>3213</v>
      </c>
      <c r="E305" s="59" t="s">
        <v>3745</v>
      </c>
      <c r="F305" t="s">
        <v>126</v>
      </c>
      <c r="G305" t="s">
        <v>125</v>
      </c>
      <c r="H305" t="s">
        <v>127</v>
      </c>
      <c r="I305" s="52">
        <v>45597</v>
      </c>
      <c r="J305" t="s">
        <v>2457</v>
      </c>
      <c r="K305">
        <v>1</v>
      </c>
      <c r="L305" s="73">
        <v>87.939666000000003</v>
      </c>
      <c r="M305">
        <v>1</v>
      </c>
      <c r="N305">
        <v>1</v>
      </c>
      <c r="O305" s="73">
        <v>82.585142000000005</v>
      </c>
      <c r="P305">
        <v>1</v>
      </c>
      <c r="Q305">
        <v>1</v>
      </c>
      <c r="R305">
        <v>1</v>
      </c>
      <c r="S305">
        <v>1</v>
      </c>
      <c r="T305">
        <v>48</v>
      </c>
      <c r="U305">
        <v>1</v>
      </c>
      <c r="V305">
        <v>1</v>
      </c>
      <c r="W305">
        <v>0</v>
      </c>
      <c r="X305">
        <v>0</v>
      </c>
      <c r="Y305">
        <v>1</v>
      </c>
      <c r="Z305">
        <v>1</v>
      </c>
      <c r="AA305">
        <v>2.5904720970131199</v>
      </c>
      <c r="AB305">
        <v>0</v>
      </c>
      <c r="AC305">
        <v>0</v>
      </c>
      <c r="AD305">
        <v>1</v>
      </c>
      <c r="AE305">
        <v>1</v>
      </c>
      <c r="AF305">
        <v>0</v>
      </c>
      <c r="AG305">
        <v>0</v>
      </c>
      <c r="AH305">
        <v>0</v>
      </c>
      <c r="AI305">
        <v>0</v>
      </c>
      <c r="AJ305" s="73">
        <v>77.752250000000004</v>
      </c>
      <c r="AK305">
        <v>1</v>
      </c>
      <c r="AL305">
        <v>1</v>
      </c>
      <c r="AM305">
        <v>0</v>
      </c>
      <c r="AN305">
        <v>0</v>
      </c>
      <c r="AO305">
        <v>0</v>
      </c>
      <c r="AP305">
        <v>0</v>
      </c>
      <c r="AQ305">
        <v>1</v>
      </c>
      <c r="AR305">
        <v>1</v>
      </c>
      <c r="AS305">
        <v>0</v>
      </c>
      <c r="AT305">
        <v>0</v>
      </c>
      <c r="AU305">
        <v>0</v>
      </c>
      <c r="AV305">
        <v>0</v>
      </c>
      <c r="AW305">
        <v>1</v>
      </c>
      <c r="AX305">
        <v>1</v>
      </c>
      <c r="AY305" s="73">
        <v>94.770455999999996</v>
      </c>
      <c r="AZ305">
        <v>1</v>
      </c>
      <c r="BA305">
        <v>1</v>
      </c>
      <c r="BB305">
        <v>1</v>
      </c>
      <c r="BC305">
        <v>1</v>
      </c>
      <c r="BD305">
        <v>0</v>
      </c>
      <c r="BE305">
        <v>0</v>
      </c>
      <c r="BF305">
        <v>87.939666000000003</v>
      </c>
      <c r="BG305">
        <v>82.585142000000005</v>
      </c>
      <c r="BH305">
        <v>94.770455999999996</v>
      </c>
      <c r="BI305">
        <v>77.752250000000004</v>
      </c>
    </row>
    <row r="306" spans="1:61" x14ac:dyDescent="0.25">
      <c r="A306" s="10" t="str">
        <f>VLOOKUP(D306,'Index-Relations'!E:F,2,FALSE)</f>
        <v>ESG</v>
      </c>
      <c r="B306" t="s">
        <v>3450</v>
      </c>
      <c r="C306" s="53" t="s">
        <v>2763</v>
      </c>
      <c r="D306" s="59" t="s">
        <v>3213</v>
      </c>
      <c r="E306" s="59" t="s">
        <v>3746</v>
      </c>
      <c r="F306" t="s">
        <v>126</v>
      </c>
      <c r="G306" t="s">
        <v>125</v>
      </c>
      <c r="H306" t="s">
        <v>127</v>
      </c>
      <c r="I306" s="52">
        <v>45566</v>
      </c>
      <c r="J306" t="s">
        <v>2457</v>
      </c>
      <c r="K306">
        <v>1</v>
      </c>
      <c r="L306" s="73">
        <v>87.939666000000003</v>
      </c>
      <c r="M306">
        <v>1</v>
      </c>
      <c r="N306">
        <v>1</v>
      </c>
      <c r="O306" s="73">
        <v>82.585142000000005</v>
      </c>
      <c r="P306">
        <v>1</v>
      </c>
      <c r="Q306">
        <v>1</v>
      </c>
      <c r="R306">
        <v>1</v>
      </c>
      <c r="S306">
        <v>1</v>
      </c>
      <c r="T306">
        <v>48</v>
      </c>
      <c r="U306">
        <v>1</v>
      </c>
      <c r="V306">
        <v>1</v>
      </c>
      <c r="W306">
        <v>0</v>
      </c>
      <c r="X306">
        <v>0</v>
      </c>
      <c r="Y306">
        <v>1</v>
      </c>
      <c r="Z306">
        <v>1</v>
      </c>
      <c r="AA306">
        <v>2.3986526383450602</v>
      </c>
      <c r="AB306">
        <v>0</v>
      </c>
      <c r="AC306">
        <v>0</v>
      </c>
      <c r="AD306">
        <v>1</v>
      </c>
      <c r="AE306">
        <v>1</v>
      </c>
      <c r="AF306">
        <v>0</v>
      </c>
      <c r="AG306">
        <v>0</v>
      </c>
      <c r="AH306">
        <v>0</v>
      </c>
      <c r="AI306">
        <v>0</v>
      </c>
      <c r="AJ306" s="73">
        <v>77.752250000000004</v>
      </c>
      <c r="AK306">
        <v>1</v>
      </c>
      <c r="AL306">
        <v>1</v>
      </c>
      <c r="AM306">
        <v>0</v>
      </c>
      <c r="AN306">
        <v>0</v>
      </c>
      <c r="AO306">
        <v>0</v>
      </c>
      <c r="AP306">
        <v>0</v>
      </c>
      <c r="AQ306">
        <v>1</v>
      </c>
      <c r="AR306">
        <v>1</v>
      </c>
      <c r="AS306">
        <v>0</v>
      </c>
      <c r="AT306">
        <v>0</v>
      </c>
      <c r="AU306">
        <v>0</v>
      </c>
      <c r="AV306">
        <v>0</v>
      </c>
      <c r="AW306">
        <v>1</v>
      </c>
      <c r="AX306">
        <v>1</v>
      </c>
      <c r="AY306" s="73">
        <v>94.770455999999996</v>
      </c>
      <c r="AZ306">
        <v>1</v>
      </c>
      <c r="BA306">
        <v>1</v>
      </c>
      <c r="BB306">
        <v>1</v>
      </c>
      <c r="BC306">
        <v>1</v>
      </c>
      <c r="BD306">
        <v>0</v>
      </c>
      <c r="BE306">
        <v>0</v>
      </c>
      <c r="BF306">
        <v>87.939666000000003</v>
      </c>
      <c r="BG306">
        <v>82.585142000000005</v>
      </c>
      <c r="BH306">
        <v>94.770455999999996</v>
      </c>
      <c r="BI306">
        <v>77.752250000000004</v>
      </c>
    </row>
    <row r="307" spans="1:61" x14ac:dyDescent="0.25">
      <c r="A307" s="10" t="str">
        <f>VLOOKUP(D307,'Index-Relations'!E:F,2,FALSE)</f>
        <v>ESG</v>
      </c>
      <c r="B307" t="s">
        <v>3450</v>
      </c>
      <c r="C307" s="53" t="s">
        <v>2764</v>
      </c>
      <c r="D307" s="59" t="s">
        <v>3213</v>
      </c>
      <c r="E307" s="59" t="s">
        <v>3747</v>
      </c>
      <c r="F307" t="s">
        <v>126</v>
      </c>
      <c r="G307" t="s">
        <v>125</v>
      </c>
      <c r="H307" t="s">
        <v>127</v>
      </c>
      <c r="I307" s="52">
        <v>45537</v>
      </c>
      <c r="J307" t="s">
        <v>2457</v>
      </c>
      <c r="K307">
        <v>1</v>
      </c>
      <c r="L307" s="73">
        <v>87.939666000000003</v>
      </c>
      <c r="M307">
        <v>1</v>
      </c>
      <c r="N307">
        <v>1</v>
      </c>
      <c r="O307" s="73">
        <v>82.585142000000005</v>
      </c>
      <c r="P307">
        <v>1</v>
      </c>
      <c r="Q307">
        <v>1</v>
      </c>
      <c r="R307">
        <v>1</v>
      </c>
      <c r="S307">
        <v>1</v>
      </c>
      <c r="T307">
        <v>48</v>
      </c>
      <c r="U307">
        <v>1</v>
      </c>
      <c r="V307">
        <v>1</v>
      </c>
      <c r="W307">
        <v>0</v>
      </c>
      <c r="X307">
        <v>0</v>
      </c>
      <c r="Y307">
        <v>1</v>
      </c>
      <c r="Z307">
        <v>1</v>
      </c>
      <c r="AA307">
        <v>2.4692192182221202</v>
      </c>
      <c r="AB307">
        <v>0</v>
      </c>
      <c r="AC307">
        <v>0</v>
      </c>
      <c r="AD307">
        <v>1</v>
      </c>
      <c r="AE307">
        <v>1</v>
      </c>
      <c r="AF307">
        <v>0</v>
      </c>
      <c r="AG307">
        <v>0</v>
      </c>
      <c r="AH307">
        <v>0</v>
      </c>
      <c r="AI307">
        <v>0</v>
      </c>
      <c r="AJ307" s="73">
        <v>77.752250000000004</v>
      </c>
      <c r="AK307">
        <v>1</v>
      </c>
      <c r="AL307">
        <v>1</v>
      </c>
      <c r="AM307">
        <v>0</v>
      </c>
      <c r="AN307">
        <v>0</v>
      </c>
      <c r="AO307">
        <v>0</v>
      </c>
      <c r="AP307">
        <v>0</v>
      </c>
      <c r="AQ307">
        <v>1</v>
      </c>
      <c r="AR307">
        <v>1</v>
      </c>
      <c r="AS307">
        <v>0</v>
      </c>
      <c r="AT307">
        <v>0</v>
      </c>
      <c r="AU307">
        <v>0</v>
      </c>
      <c r="AV307">
        <v>0</v>
      </c>
      <c r="AW307">
        <v>1</v>
      </c>
      <c r="AX307">
        <v>1</v>
      </c>
      <c r="AY307" s="73">
        <v>94.770455999999996</v>
      </c>
      <c r="AZ307">
        <v>1</v>
      </c>
      <c r="BA307">
        <v>1</v>
      </c>
      <c r="BB307">
        <v>1</v>
      </c>
      <c r="BC307">
        <v>1</v>
      </c>
      <c r="BD307">
        <v>0</v>
      </c>
      <c r="BE307">
        <v>0</v>
      </c>
      <c r="BF307">
        <v>87.939666000000003</v>
      </c>
      <c r="BG307">
        <v>82.585142000000005</v>
      </c>
      <c r="BH307">
        <v>94.770455999999996</v>
      </c>
      <c r="BI307">
        <v>77.752250000000004</v>
      </c>
    </row>
    <row r="308" spans="1:61" x14ac:dyDescent="0.25">
      <c r="A308" s="10" t="str">
        <f>VLOOKUP(D308,'Index-Relations'!E:F,2,FALSE)</f>
        <v>ESG</v>
      </c>
      <c r="B308" t="s">
        <v>3450</v>
      </c>
      <c r="C308" s="53" t="s">
        <v>3350</v>
      </c>
      <c r="D308" s="59" t="s">
        <v>3213</v>
      </c>
      <c r="E308" s="59" t="s">
        <v>3748</v>
      </c>
      <c r="F308" t="s">
        <v>126</v>
      </c>
      <c r="G308" t="s">
        <v>125</v>
      </c>
      <c r="H308" t="s">
        <v>127</v>
      </c>
      <c r="I308" s="52">
        <v>45505</v>
      </c>
      <c r="J308" t="s">
        <v>2457</v>
      </c>
      <c r="K308">
        <v>1</v>
      </c>
      <c r="L308" s="73">
        <v>87.939666000000003</v>
      </c>
      <c r="M308">
        <v>1</v>
      </c>
      <c r="N308">
        <v>1</v>
      </c>
      <c r="O308" s="73">
        <v>82.585142000000005</v>
      </c>
      <c r="P308">
        <v>1</v>
      </c>
      <c r="Q308">
        <v>1</v>
      </c>
      <c r="R308">
        <v>1</v>
      </c>
      <c r="S308">
        <v>1</v>
      </c>
      <c r="T308">
        <v>48</v>
      </c>
      <c r="U308">
        <v>1</v>
      </c>
      <c r="V308">
        <v>1</v>
      </c>
      <c r="W308">
        <v>0</v>
      </c>
      <c r="X308">
        <v>0</v>
      </c>
      <c r="Y308">
        <v>1</v>
      </c>
      <c r="Z308">
        <v>1</v>
      </c>
      <c r="AA308">
        <v>2.4692192182221202</v>
      </c>
      <c r="AB308">
        <v>0</v>
      </c>
      <c r="AC308">
        <v>0</v>
      </c>
      <c r="AD308">
        <v>1</v>
      </c>
      <c r="AE308">
        <v>1</v>
      </c>
      <c r="AF308">
        <v>0</v>
      </c>
      <c r="AG308">
        <v>0</v>
      </c>
      <c r="AH308">
        <v>0</v>
      </c>
      <c r="AI308">
        <v>0</v>
      </c>
      <c r="AJ308" s="73">
        <v>77.752250000000004</v>
      </c>
      <c r="AK308">
        <v>1</v>
      </c>
      <c r="AL308">
        <v>1</v>
      </c>
      <c r="AM308">
        <v>0</v>
      </c>
      <c r="AN308">
        <v>0</v>
      </c>
      <c r="AO308">
        <v>0</v>
      </c>
      <c r="AP308">
        <v>0</v>
      </c>
      <c r="AQ308">
        <v>1</v>
      </c>
      <c r="AR308">
        <v>1</v>
      </c>
      <c r="AS308">
        <v>0</v>
      </c>
      <c r="AT308">
        <v>0</v>
      </c>
      <c r="AU308">
        <v>0</v>
      </c>
      <c r="AV308">
        <v>0</v>
      </c>
      <c r="AW308">
        <v>1</v>
      </c>
      <c r="AX308">
        <v>1</v>
      </c>
      <c r="AY308" s="73">
        <v>94.770455999999996</v>
      </c>
      <c r="AZ308">
        <v>1</v>
      </c>
      <c r="BA308">
        <v>1</v>
      </c>
      <c r="BB308">
        <v>1</v>
      </c>
      <c r="BC308">
        <v>1</v>
      </c>
      <c r="BD308">
        <v>0</v>
      </c>
      <c r="BE308">
        <v>0</v>
      </c>
      <c r="BF308">
        <v>87.939666000000003</v>
      </c>
      <c r="BG308">
        <v>82.585142000000005</v>
      </c>
      <c r="BH308">
        <v>94.770455999999996</v>
      </c>
      <c r="BI308">
        <v>77.752250000000004</v>
      </c>
    </row>
    <row r="309" spans="1:61" x14ac:dyDescent="0.25">
      <c r="A309" s="10" t="str">
        <f>VLOOKUP(D309,'Index-Relations'!E:F,2,FALSE)</f>
        <v>ESG</v>
      </c>
      <c r="B309" t="s">
        <v>3450</v>
      </c>
      <c r="C309" s="53" t="s">
        <v>2765</v>
      </c>
      <c r="D309" s="59" t="s">
        <v>3213</v>
      </c>
      <c r="E309" s="59" t="s">
        <v>3749</v>
      </c>
      <c r="F309" t="s">
        <v>126</v>
      </c>
      <c r="G309" t="s">
        <v>125</v>
      </c>
      <c r="H309" t="s">
        <v>127</v>
      </c>
      <c r="I309" s="52">
        <v>45474</v>
      </c>
      <c r="J309" t="s">
        <v>2457</v>
      </c>
      <c r="K309">
        <v>1</v>
      </c>
      <c r="L309" s="73">
        <v>87.939666000000003</v>
      </c>
      <c r="M309">
        <v>1</v>
      </c>
      <c r="N309">
        <v>1</v>
      </c>
      <c r="O309" s="73">
        <v>82.585142000000005</v>
      </c>
      <c r="P309">
        <v>1</v>
      </c>
      <c r="Q309">
        <v>1</v>
      </c>
      <c r="R309">
        <v>1</v>
      </c>
      <c r="S309">
        <v>1</v>
      </c>
      <c r="T309">
        <v>48</v>
      </c>
      <c r="U309">
        <v>1</v>
      </c>
      <c r="V309">
        <v>1</v>
      </c>
      <c r="W309">
        <v>0</v>
      </c>
      <c r="X309">
        <v>0</v>
      </c>
      <c r="Y309">
        <v>1</v>
      </c>
      <c r="Z309">
        <v>1</v>
      </c>
      <c r="AA309">
        <v>2.4448650861445702</v>
      </c>
      <c r="AB309">
        <v>0</v>
      </c>
      <c r="AC309">
        <v>0</v>
      </c>
      <c r="AD309">
        <v>1</v>
      </c>
      <c r="AE309">
        <v>1</v>
      </c>
      <c r="AF309">
        <v>0</v>
      </c>
      <c r="AG309">
        <v>0</v>
      </c>
      <c r="AH309">
        <v>0</v>
      </c>
      <c r="AI309">
        <v>0</v>
      </c>
      <c r="AJ309" s="73">
        <v>77.752250000000004</v>
      </c>
      <c r="AK309">
        <v>1</v>
      </c>
      <c r="AL309">
        <v>1</v>
      </c>
      <c r="AM309">
        <v>0</v>
      </c>
      <c r="AN309">
        <v>0</v>
      </c>
      <c r="AO309">
        <v>0</v>
      </c>
      <c r="AP309">
        <v>0</v>
      </c>
      <c r="AQ309">
        <v>1</v>
      </c>
      <c r="AR309">
        <v>1</v>
      </c>
      <c r="AS309">
        <v>0</v>
      </c>
      <c r="AT309">
        <v>0</v>
      </c>
      <c r="AU309">
        <v>0</v>
      </c>
      <c r="AV309">
        <v>0</v>
      </c>
      <c r="AW309">
        <v>1</v>
      </c>
      <c r="AX309">
        <v>1</v>
      </c>
      <c r="AY309" s="73">
        <v>94.770455999999996</v>
      </c>
      <c r="AZ309">
        <v>1</v>
      </c>
      <c r="BA309">
        <v>1</v>
      </c>
      <c r="BB309">
        <v>1</v>
      </c>
      <c r="BC309">
        <v>1</v>
      </c>
      <c r="BD309">
        <v>0</v>
      </c>
      <c r="BE309">
        <v>0</v>
      </c>
      <c r="BF309">
        <v>87.939666000000003</v>
      </c>
      <c r="BG309">
        <v>82.585142000000005</v>
      </c>
      <c r="BH309">
        <v>94.770455999999996</v>
      </c>
      <c r="BI309">
        <v>77.752250000000004</v>
      </c>
    </row>
    <row r="310" spans="1:61" x14ac:dyDescent="0.25">
      <c r="A310" s="10" t="str">
        <f>VLOOKUP(D310,'Index-Relations'!E:F,2,FALSE)</f>
        <v>ESG</v>
      </c>
      <c r="B310" t="s">
        <v>3450</v>
      </c>
      <c r="C310" s="53" t="s">
        <v>2766</v>
      </c>
      <c r="D310" s="59" t="s">
        <v>3213</v>
      </c>
      <c r="E310" s="59" t="s">
        <v>3750</v>
      </c>
      <c r="F310" t="s">
        <v>126</v>
      </c>
      <c r="G310" t="s">
        <v>125</v>
      </c>
      <c r="H310" t="s">
        <v>127</v>
      </c>
      <c r="I310" s="52">
        <v>45446</v>
      </c>
      <c r="J310" t="s">
        <v>2457</v>
      </c>
      <c r="K310">
        <v>1</v>
      </c>
      <c r="L310" s="73">
        <v>87.939666000000003</v>
      </c>
      <c r="M310">
        <v>1</v>
      </c>
      <c r="N310">
        <v>1</v>
      </c>
      <c r="O310" s="73">
        <v>82.585142000000005</v>
      </c>
      <c r="P310">
        <v>1</v>
      </c>
      <c r="Q310">
        <v>1</v>
      </c>
      <c r="R310">
        <v>1</v>
      </c>
      <c r="S310">
        <v>1</v>
      </c>
      <c r="T310">
        <v>48</v>
      </c>
      <c r="U310">
        <v>1</v>
      </c>
      <c r="V310">
        <v>1</v>
      </c>
      <c r="W310">
        <v>0</v>
      </c>
      <c r="X310">
        <v>0</v>
      </c>
      <c r="Y310">
        <v>1</v>
      </c>
      <c r="Z310">
        <v>1</v>
      </c>
      <c r="AA310">
        <v>2.3778665842014099</v>
      </c>
      <c r="AB310">
        <v>0</v>
      </c>
      <c r="AC310">
        <v>0</v>
      </c>
      <c r="AD310">
        <v>1</v>
      </c>
      <c r="AE310">
        <v>1</v>
      </c>
      <c r="AF310">
        <v>0</v>
      </c>
      <c r="AG310">
        <v>0</v>
      </c>
      <c r="AH310">
        <v>0</v>
      </c>
      <c r="AI310">
        <v>0</v>
      </c>
      <c r="AJ310" s="73">
        <v>77.752250000000004</v>
      </c>
      <c r="AK310">
        <v>1</v>
      </c>
      <c r="AL310">
        <v>1</v>
      </c>
      <c r="AM310">
        <v>0</v>
      </c>
      <c r="AN310">
        <v>0</v>
      </c>
      <c r="AO310">
        <v>0</v>
      </c>
      <c r="AP310">
        <v>0</v>
      </c>
      <c r="AQ310">
        <v>1</v>
      </c>
      <c r="AR310">
        <v>1</v>
      </c>
      <c r="AS310">
        <v>0</v>
      </c>
      <c r="AT310">
        <v>0</v>
      </c>
      <c r="AU310">
        <v>0</v>
      </c>
      <c r="AV310">
        <v>0</v>
      </c>
      <c r="AW310">
        <v>1</v>
      </c>
      <c r="AX310">
        <v>1</v>
      </c>
      <c r="AY310" s="73">
        <v>94.770455999999996</v>
      </c>
      <c r="AZ310">
        <v>1</v>
      </c>
      <c r="BA310">
        <v>1</v>
      </c>
      <c r="BB310">
        <v>1</v>
      </c>
      <c r="BC310">
        <v>1</v>
      </c>
      <c r="BD310">
        <v>0</v>
      </c>
      <c r="BE310">
        <v>0</v>
      </c>
      <c r="BF310">
        <v>87.939666000000003</v>
      </c>
      <c r="BG310">
        <v>82.585142000000005</v>
      </c>
      <c r="BH310">
        <v>94.770455999999996</v>
      </c>
      <c r="BI310">
        <v>77.752250000000004</v>
      </c>
    </row>
    <row r="311" spans="1:61" x14ac:dyDescent="0.25">
      <c r="A311" s="10" t="str">
        <f>VLOOKUP(D311,'Index-Relations'!E:F,2,FALSE)</f>
        <v>ESG</v>
      </c>
      <c r="B311" t="s">
        <v>3450</v>
      </c>
      <c r="C311" s="53" t="s">
        <v>2767</v>
      </c>
      <c r="D311" s="59" t="s">
        <v>3213</v>
      </c>
      <c r="E311" s="59" t="s">
        <v>3751</v>
      </c>
      <c r="F311" t="s">
        <v>126</v>
      </c>
      <c r="G311" t="s">
        <v>125</v>
      </c>
      <c r="H311" t="s">
        <v>127</v>
      </c>
      <c r="I311" s="52">
        <v>45414</v>
      </c>
      <c r="J311" t="s">
        <v>2457</v>
      </c>
      <c r="K311">
        <v>1</v>
      </c>
      <c r="L311" s="73">
        <v>87.939666000000003</v>
      </c>
      <c r="M311">
        <v>1</v>
      </c>
      <c r="N311">
        <v>1</v>
      </c>
      <c r="O311" s="73">
        <v>82.585142000000005</v>
      </c>
      <c r="P311">
        <v>1</v>
      </c>
      <c r="Q311">
        <v>1</v>
      </c>
      <c r="R311">
        <v>1</v>
      </c>
      <c r="S311">
        <v>1</v>
      </c>
      <c r="T311">
        <v>48</v>
      </c>
      <c r="U311">
        <v>1</v>
      </c>
      <c r="V311">
        <v>1</v>
      </c>
      <c r="W311">
        <v>0</v>
      </c>
      <c r="X311">
        <v>0</v>
      </c>
      <c r="Y311">
        <v>1</v>
      </c>
      <c r="Z311">
        <v>1</v>
      </c>
      <c r="AA311">
        <v>2.5225403976616501</v>
      </c>
      <c r="AB311">
        <v>0</v>
      </c>
      <c r="AC311">
        <v>0</v>
      </c>
      <c r="AD311">
        <v>1</v>
      </c>
      <c r="AE311">
        <v>1</v>
      </c>
      <c r="AF311">
        <v>0</v>
      </c>
      <c r="AG311">
        <v>0</v>
      </c>
      <c r="AH311">
        <v>0</v>
      </c>
      <c r="AI311">
        <v>0</v>
      </c>
      <c r="AJ311" s="73">
        <v>77.752250000000004</v>
      </c>
      <c r="AK311">
        <v>1</v>
      </c>
      <c r="AL311">
        <v>1</v>
      </c>
      <c r="AM311">
        <v>0</v>
      </c>
      <c r="AN311">
        <v>0</v>
      </c>
      <c r="AO311">
        <v>0</v>
      </c>
      <c r="AP311">
        <v>0</v>
      </c>
      <c r="AQ311">
        <v>1</v>
      </c>
      <c r="AR311">
        <v>1</v>
      </c>
      <c r="AS311">
        <v>0</v>
      </c>
      <c r="AT311">
        <v>0</v>
      </c>
      <c r="AU311">
        <v>0</v>
      </c>
      <c r="AV311">
        <v>0</v>
      </c>
      <c r="AW311">
        <v>1</v>
      </c>
      <c r="AX311">
        <v>1</v>
      </c>
      <c r="AY311" s="73">
        <v>94.770455999999996</v>
      </c>
      <c r="AZ311">
        <v>1</v>
      </c>
      <c r="BA311">
        <v>1</v>
      </c>
      <c r="BB311">
        <v>1</v>
      </c>
      <c r="BC311">
        <v>1</v>
      </c>
      <c r="BD311">
        <v>0</v>
      </c>
      <c r="BE311">
        <v>0</v>
      </c>
      <c r="BF311">
        <v>87.939666000000003</v>
      </c>
      <c r="BG311">
        <v>82.585142000000005</v>
      </c>
      <c r="BH311">
        <v>94.770455999999996</v>
      </c>
      <c r="BI311">
        <v>77.752250000000004</v>
      </c>
    </row>
    <row r="312" spans="1:61" x14ac:dyDescent="0.25">
      <c r="A312" s="10" t="str">
        <f>VLOOKUP(D312,'Index-Relations'!E:F,2,FALSE)</f>
        <v>ESG</v>
      </c>
      <c r="B312" t="s">
        <v>3450</v>
      </c>
      <c r="C312" s="53" t="s">
        <v>2768</v>
      </c>
      <c r="D312" s="59" t="s">
        <v>3213</v>
      </c>
      <c r="E312" s="59" t="s">
        <v>3752</v>
      </c>
      <c r="F312" t="s">
        <v>126</v>
      </c>
      <c r="G312" t="s">
        <v>125</v>
      </c>
      <c r="H312" t="s">
        <v>127</v>
      </c>
      <c r="I312" s="52">
        <v>45384</v>
      </c>
      <c r="J312" t="s">
        <v>2457</v>
      </c>
      <c r="K312">
        <v>1</v>
      </c>
      <c r="L312">
        <v>87.939666000000003</v>
      </c>
      <c r="M312">
        <v>1</v>
      </c>
      <c r="N312">
        <v>1</v>
      </c>
      <c r="O312">
        <v>82.585142000000005</v>
      </c>
      <c r="P312">
        <v>1</v>
      </c>
      <c r="Q312">
        <v>1</v>
      </c>
      <c r="R312">
        <v>1</v>
      </c>
      <c r="S312">
        <v>1</v>
      </c>
      <c r="T312">
        <v>48</v>
      </c>
      <c r="U312">
        <v>1</v>
      </c>
      <c r="V312">
        <v>1</v>
      </c>
      <c r="W312">
        <v>0</v>
      </c>
      <c r="X312">
        <v>0</v>
      </c>
      <c r="Y312">
        <v>1</v>
      </c>
      <c r="Z312">
        <v>1</v>
      </c>
      <c r="AA312">
        <v>2.4052910905561302</v>
      </c>
      <c r="AB312">
        <v>0</v>
      </c>
      <c r="AC312">
        <v>0</v>
      </c>
      <c r="AD312">
        <v>1</v>
      </c>
      <c r="AE312">
        <v>1</v>
      </c>
      <c r="AF312">
        <v>0</v>
      </c>
      <c r="AG312">
        <v>0</v>
      </c>
      <c r="AH312">
        <v>0</v>
      </c>
      <c r="AI312">
        <v>0</v>
      </c>
      <c r="AJ312">
        <v>77.752250000000004</v>
      </c>
      <c r="AK312">
        <v>1</v>
      </c>
      <c r="AL312">
        <v>1</v>
      </c>
      <c r="AM312">
        <v>0</v>
      </c>
      <c r="AN312">
        <v>0</v>
      </c>
      <c r="AO312">
        <v>0</v>
      </c>
      <c r="AP312">
        <v>0</v>
      </c>
      <c r="AQ312">
        <v>1</v>
      </c>
      <c r="AR312">
        <v>1</v>
      </c>
      <c r="AS312">
        <v>0</v>
      </c>
      <c r="AT312">
        <v>0</v>
      </c>
      <c r="AU312">
        <v>0</v>
      </c>
      <c r="AV312">
        <v>0</v>
      </c>
      <c r="AW312">
        <v>1</v>
      </c>
      <c r="AX312">
        <v>1</v>
      </c>
      <c r="AY312">
        <v>94.770455999999996</v>
      </c>
      <c r="AZ312">
        <v>1</v>
      </c>
      <c r="BA312">
        <v>1</v>
      </c>
      <c r="BB312">
        <v>1</v>
      </c>
      <c r="BC312">
        <v>1</v>
      </c>
      <c r="BD312">
        <v>0</v>
      </c>
      <c r="BE312">
        <v>0</v>
      </c>
      <c r="BF312">
        <v>87.939666000000003</v>
      </c>
      <c r="BG312">
        <v>82.585142000000005</v>
      </c>
      <c r="BH312">
        <v>94.770455999999996</v>
      </c>
      <c r="BI312">
        <v>77.752250000000004</v>
      </c>
    </row>
    <row r="313" spans="1:61" x14ac:dyDescent="0.25">
      <c r="A313" s="10" t="str">
        <f>VLOOKUP(D313,'Index-Relations'!E:F,2,FALSE)</f>
        <v>ESG</v>
      </c>
      <c r="B313" t="s">
        <v>3450</v>
      </c>
      <c r="C313" s="53" t="s">
        <v>2769</v>
      </c>
      <c r="D313" s="59" t="s">
        <v>3213</v>
      </c>
      <c r="E313" s="59" t="s">
        <v>3753</v>
      </c>
      <c r="F313" t="s">
        <v>126</v>
      </c>
      <c r="G313" t="s">
        <v>125</v>
      </c>
      <c r="H313" t="s">
        <v>127</v>
      </c>
      <c r="I313" s="52">
        <v>45352</v>
      </c>
      <c r="J313" t="s">
        <v>2457</v>
      </c>
      <c r="K313">
        <v>1</v>
      </c>
      <c r="L313">
        <v>87.939666000000003</v>
      </c>
      <c r="M313">
        <v>1</v>
      </c>
      <c r="N313">
        <v>1</v>
      </c>
      <c r="O313">
        <v>82.585142000000005</v>
      </c>
      <c r="P313">
        <v>1</v>
      </c>
      <c r="Q313">
        <v>1</v>
      </c>
      <c r="R313">
        <v>1</v>
      </c>
      <c r="S313">
        <v>1</v>
      </c>
      <c r="T313">
        <v>48</v>
      </c>
      <c r="U313">
        <v>1</v>
      </c>
      <c r="V313">
        <v>1</v>
      </c>
      <c r="W313">
        <v>0</v>
      </c>
      <c r="X313">
        <v>0</v>
      </c>
      <c r="Y313">
        <v>1</v>
      </c>
      <c r="Z313">
        <v>1</v>
      </c>
      <c r="AA313">
        <v>2.6312254908589101</v>
      </c>
      <c r="AB313">
        <v>0</v>
      </c>
      <c r="AC313">
        <v>0</v>
      </c>
      <c r="AD313">
        <v>1</v>
      </c>
      <c r="AE313">
        <v>1</v>
      </c>
      <c r="AF313">
        <v>0</v>
      </c>
      <c r="AG313">
        <v>0</v>
      </c>
      <c r="AH313">
        <v>0</v>
      </c>
      <c r="AI313">
        <v>0</v>
      </c>
      <c r="AJ313">
        <v>77.752250000000004</v>
      </c>
      <c r="AK313">
        <v>1</v>
      </c>
      <c r="AL313">
        <v>1</v>
      </c>
      <c r="AM313">
        <v>0</v>
      </c>
      <c r="AN313">
        <v>0</v>
      </c>
      <c r="AO313">
        <v>0</v>
      </c>
      <c r="AP313">
        <v>0</v>
      </c>
      <c r="AQ313">
        <v>1</v>
      </c>
      <c r="AR313">
        <v>1</v>
      </c>
      <c r="AS313">
        <v>0</v>
      </c>
      <c r="AT313">
        <v>0</v>
      </c>
      <c r="AU313">
        <v>0</v>
      </c>
      <c r="AV313">
        <v>0</v>
      </c>
      <c r="AW313">
        <v>1</v>
      </c>
      <c r="AX313">
        <v>1</v>
      </c>
      <c r="AY313">
        <v>94.770455999999996</v>
      </c>
      <c r="AZ313">
        <v>1</v>
      </c>
      <c r="BA313">
        <v>1</v>
      </c>
      <c r="BB313">
        <v>1</v>
      </c>
      <c r="BC313">
        <v>1</v>
      </c>
      <c r="BD313">
        <v>0</v>
      </c>
      <c r="BE313">
        <v>0</v>
      </c>
      <c r="BF313">
        <v>87.939666000000003</v>
      </c>
      <c r="BG313">
        <v>82.585142000000005</v>
      </c>
      <c r="BH313">
        <v>94.770455999999996</v>
      </c>
      <c r="BI313">
        <v>77.752250000000004</v>
      </c>
    </row>
    <row r="314" spans="1:61" x14ac:dyDescent="0.25">
      <c r="A314" s="10" t="str">
        <f>VLOOKUP(D314,'Index-Relations'!E:F,2,FALSE)</f>
        <v>ESG</v>
      </c>
      <c r="B314" t="s">
        <v>3450</v>
      </c>
      <c r="C314" s="53" t="s">
        <v>2770</v>
      </c>
      <c r="D314" s="59" t="s">
        <v>3213</v>
      </c>
      <c r="E314" s="59" t="s">
        <v>3754</v>
      </c>
      <c r="F314" t="s">
        <v>126</v>
      </c>
      <c r="G314" t="s">
        <v>125</v>
      </c>
      <c r="H314" t="s">
        <v>127</v>
      </c>
      <c r="I314" s="52">
        <v>45323</v>
      </c>
      <c r="J314" t="s">
        <v>2457</v>
      </c>
      <c r="K314">
        <v>1</v>
      </c>
      <c r="L314">
        <v>87.939666000000003</v>
      </c>
      <c r="M314">
        <v>1</v>
      </c>
      <c r="N314">
        <v>1</v>
      </c>
      <c r="O314">
        <v>82.585142000000005</v>
      </c>
      <c r="P314">
        <v>1</v>
      </c>
      <c r="Q314">
        <v>1</v>
      </c>
      <c r="R314">
        <v>1</v>
      </c>
      <c r="S314">
        <v>1</v>
      </c>
      <c r="T314">
        <v>48</v>
      </c>
      <c r="U314">
        <v>1</v>
      </c>
      <c r="V314">
        <v>1</v>
      </c>
      <c r="W314">
        <v>0</v>
      </c>
      <c r="X314">
        <v>0</v>
      </c>
      <c r="Y314">
        <v>1</v>
      </c>
      <c r="Z314">
        <v>1</v>
      </c>
      <c r="AA314">
        <v>2.4512103287414502</v>
      </c>
      <c r="AB314">
        <v>0</v>
      </c>
      <c r="AC314">
        <v>0</v>
      </c>
      <c r="AD314">
        <v>1</v>
      </c>
      <c r="AE314">
        <v>1</v>
      </c>
      <c r="AF314">
        <v>0</v>
      </c>
      <c r="AG314">
        <v>0</v>
      </c>
      <c r="AH314">
        <v>0</v>
      </c>
      <c r="AI314">
        <v>0</v>
      </c>
      <c r="AJ314">
        <v>77.752250000000004</v>
      </c>
      <c r="AK314">
        <v>1</v>
      </c>
      <c r="AL314">
        <v>1</v>
      </c>
      <c r="AM314">
        <v>0</v>
      </c>
      <c r="AN314">
        <v>0</v>
      </c>
      <c r="AO314">
        <v>0</v>
      </c>
      <c r="AP314">
        <v>0</v>
      </c>
      <c r="AQ314">
        <v>1</v>
      </c>
      <c r="AR314">
        <v>1</v>
      </c>
      <c r="AS314">
        <v>0</v>
      </c>
      <c r="AT314">
        <v>0</v>
      </c>
      <c r="AU314">
        <v>0</v>
      </c>
      <c r="AV314">
        <v>0</v>
      </c>
      <c r="AW314">
        <v>1</v>
      </c>
      <c r="AX314">
        <v>1</v>
      </c>
      <c r="AY314">
        <v>94.770455999999996</v>
      </c>
      <c r="AZ314">
        <v>1</v>
      </c>
      <c r="BA314">
        <v>1</v>
      </c>
      <c r="BB314">
        <v>1</v>
      </c>
      <c r="BC314">
        <v>1</v>
      </c>
      <c r="BD314">
        <v>0</v>
      </c>
      <c r="BE314">
        <v>0</v>
      </c>
      <c r="BF314">
        <v>87.939666000000003</v>
      </c>
      <c r="BG314">
        <v>82.585142000000005</v>
      </c>
      <c r="BH314">
        <v>94.770455999999996</v>
      </c>
      <c r="BI314">
        <v>77.752250000000004</v>
      </c>
    </row>
    <row r="315" spans="1:61" x14ac:dyDescent="0.25">
      <c r="A315" s="10" t="str">
        <f>VLOOKUP(D315,'Index-Relations'!E:F,2,FALSE)</f>
        <v>ESG</v>
      </c>
      <c r="B315" t="s">
        <v>3450</v>
      </c>
      <c r="C315" s="53" t="s">
        <v>2760</v>
      </c>
      <c r="D315" s="59" t="s">
        <v>3214</v>
      </c>
      <c r="E315" s="59" t="s">
        <v>3755</v>
      </c>
      <c r="F315" t="s">
        <v>132</v>
      </c>
      <c r="G315" t="s">
        <v>131</v>
      </c>
      <c r="H315" t="s">
        <v>133</v>
      </c>
      <c r="I315" s="52">
        <v>45659</v>
      </c>
      <c r="J315" t="s">
        <v>2457</v>
      </c>
      <c r="K315">
        <v>11</v>
      </c>
      <c r="L315" s="73">
        <v>90.601588845503002</v>
      </c>
      <c r="M315">
        <v>11</v>
      </c>
      <c r="N315">
        <v>1</v>
      </c>
      <c r="O315" s="73">
        <v>88.050427332905997</v>
      </c>
      <c r="P315">
        <v>11</v>
      </c>
      <c r="Q315">
        <v>1</v>
      </c>
      <c r="R315">
        <v>10</v>
      </c>
      <c r="S315">
        <v>0.96206548380488899</v>
      </c>
      <c r="T315">
        <v>34.000129175317397</v>
      </c>
      <c r="U315">
        <v>0.58391846205374398</v>
      </c>
      <c r="V315">
        <v>8</v>
      </c>
      <c r="W315">
        <v>0.206223089255894</v>
      </c>
      <c r="X315">
        <v>2</v>
      </c>
      <c r="Y315">
        <v>11</v>
      </c>
      <c r="Z315">
        <v>0.999999999999999</v>
      </c>
      <c r="AA315">
        <v>121.431249456167</v>
      </c>
      <c r="AB315">
        <v>11</v>
      </c>
      <c r="AC315">
        <v>0.999999999999999</v>
      </c>
      <c r="AD315">
        <v>0</v>
      </c>
      <c r="AE315">
        <v>0</v>
      </c>
      <c r="AF315">
        <v>0</v>
      </c>
      <c r="AG315">
        <v>1.1102E-16</v>
      </c>
      <c r="AH315">
        <v>1.2674708012412401E-2</v>
      </c>
      <c r="AI315">
        <v>3</v>
      </c>
      <c r="AJ315" s="73">
        <v>93.965652814479</v>
      </c>
      <c r="AK315">
        <v>11</v>
      </c>
      <c r="AL315">
        <v>1</v>
      </c>
      <c r="AM315">
        <v>0</v>
      </c>
      <c r="AN315">
        <v>0</v>
      </c>
      <c r="AO315">
        <v>0</v>
      </c>
      <c r="AP315">
        <v>0</v>
      </c>
      <c r="AQ315">
        <v>11</v>
      </c>
      <c r="AR315">
        <v>1</v>
      </c>
      <c r="AS315">
        <v>0</v>
      </c>
      <c r="AT315">
        <v>0</v>
      </c>
      <c r="AU315">
        <v>0</v>
      </c>
      <c r="AV315">
        <v>0</v>
      </c>
      <c r="AW315">
        <v>11</v>
      </c>
      <c r="AX315">
        <v>0.999999999999999</v>
      </c>
      <c r="AY315" s="73">
        <v>83.031100935323906</v>
      </c>
      <c r="AZ315">
        <v>11</v>
      </c>
      <c r="BA315">
        <v>1</v>
      </c>
      <c r="BB315">
        <v>11</v>
      </c>
      <c r="BC315">
        <v>1</v>
      </c>
      <c r="BD315">
        <v>0</v>
      </c>
      <c r="BE315">
        <v>0</v>
      </c>
      <c r="BF315">
        <v>90.601588845503002</v>
      </c>
      <c r="BG315">
        <v>88.050427332905997</v>
      </c>
      <c r="BH315">
        <v>83.031100935323906</v>
      </c>
      <c r="BI315">
        <v>93.965652814479</v>
      </c>
    </row>
    <row r="316" spans="1:61" x14ac:dyDescent="0.25">
      <c r="A316" s="10" t="str">
        <f>VLOOKUP(D316,'Index-Relations'!E:F,2,FALSE)</f>
        <v>ESG</v>
      </c>
      <c r="B316" t="s">
        <v>3450</v>
      </c>
      <c r="C316" s="53" t="s">
        <v>2761</v>
      </c>
      <c r="D316" s="59" t="s">
        <v>3214</v>
      </c>
      <c r="E316" s="59" t="s">
        <v>3756</v>
      </c>
      <c r="F316" t="s">
        <v>132</v>
      </c>
      <c r="G316" t="s">
        <v>131</v>
      </c>
      <c r="H316" t="s">
        <v>133</v>
      </c>
      <c r="I316" s="52">
        <v>45628</v>
      </c>
      <c r="J316" t="s">
        <v>2457</v>
      </c>
      <c r="K316">
        <v>8</v>
      </c>
      <c r="L316" s="73">
        <v>95.441070482000995</v>
      </c>
      <c r="M316">
        <v>8</v>
      </c>
      <c r="N316">
        <v>1</v>
      </c>
      <c r="O316" s="73">
        <v>91.403350051524001</v>
      </c>
      <c r="P316">
        <v>8</v>
      </c>
      <c r="Q316">
        <v>1</v>
      </c>
      <c r="R316">
        <v>7</v>
      </c>
      <c r="S316">
        <v>0.94983087941226496</v>
      </c>
      <c r="T316">
        <v>30.177762956110399</v>
      </c>
      <c r="U316">
        <v>0.34255202371160198</v>
      </c>
      <c r="V316">
        <v>5</v>
      </c>
      <c r="W316">
        <v>0</v>
      </c>
      <c r="X316">
        <v>0</v>
      </c>
      <c r="Y316">
        <v>8</v>
      </c>
      <c r="Z316">
        <v>1</v>
      </c>
      <c r="AA316">
        <v>12.5577355801876</v>
      </c>
      <c r="AB316">
        <v>8</v>
      </c>
      <c r="AC316">
        <v>1</v>
      </c>
      <c r="AD316">
        <v>0</v>
      </c>
      <c r="AE316">
        <v>0</v>
      </c>
      <c r="AF316">
        <v>0</v>
      </c>
      <c r="AG316">
        <v>0</v>
      </c>
      <c r="AH316">
        <v>1.1482697755552501E-2</v>
      </c>
      <c r="AI316">
        <v>1</v>
      </c>
      <c r="AJ316" s="73">
        <v>96.440086920038993</v>
      </c>
      <c r="AK316">
        <v>8</v>
      </c>
      <c r="AL316">
        <v>1</v>
      </c>
      <c r="AM316">
        <v>0</v>
      </c>
      <c r="AN316">
        <v>0</v>
      </c>
      <c r="AO316">
        <v>0</v>
      </c>
      <c r="AP316">
        <v>0</v>
      </c>
      <c r="AQ316">
        <v>8</v>
      </c>
      <c r="AR316">
        <v>1</v>
      </c>
      <c r="AS316">
        <v>0</v>
      </c>
      <c r="AT316">
        <v>0</v>
      </c>
      <c r="AU316">
        <v>0</v>
      </c>
      <c r="AV316">
        <v>0</v>
      </c>
      <c r="AW316">
        <v>8</v>
      </c>
      <c r="AX316">
        <v>1</v>
      </c>
      <c r="AY316" s="73">
        <v>93.977786015769993</v>
      </c>
      <c r="AZ316">
        <v>8</v>
      </c>
      <c r="BA316">
        <v>1</v>
      </c>
      <c r="BB316">
        <v>8</v>
      </c>
      <c r="BC316">
        <v>1</v>
      </c>
      <c r="BD316">
        <v>0</v>
      </c>
      <c r="BE316">
        <v>0</v>
      </c>
      <c r="BF316">
        <v>95.441070482000995</v>
      </c>
      <c r="BG316">
        <v>91.403350051524001</v>
      </c>
      <c r="BH316">
        <v>93.977786015769993</v>
      </c>
      <c r="BI316">
        <v>96.440086920038993</v>
      </c>
    </row>
    <row r="317" spans="1:61" x14ac:dyDescent="0.25">
      <c r="A317" s="10" t="str">
        <f>VLOOKUP(D317,'Index-Relations'!E:F,2,FALSE)</f>
        <v>ESG</v>
      </c>
      <c r="B317" t="s">
        <v>3450</v>
      </c>
      <c r="C317" s="53" t="s">
        <v>2762</v>
      </c>
      <c r="D317" s="59" t="s">
        <v>3214</v>
      </c>
      <c r="E317" s="59" t="s">
        <v>3757</v>
      </c>
      <c r="F317" t="s">
        <v>132</v>
      </c>
      <c r="G317" t="s">
        <v>131</v>
      </c>
      <c r="H317" t="s">
        <v>133</v>
      </c>
      <c r="I317" s="52">
        <v>45597</v>
      </c>
      <c r="J317" t="s">
        <v>2457</v>
      </c>
      <c r="K317">
        <v>8</v>
      </c>
      <c r="L317" s="73">
        <v>95.477359642311001</v>
      </c>
      <c r="M317">
        <v>8</v>
      </c>
      <c r="N317">
        <v>1</v>
      </c>
      <c r="O317" s="73">
        <v>91.398151827541994</v>
      </c>
      <c r="P317">
        <v>8</v>
      </c>
      <c r="Q317">
        <v>1</v>
      </c>
      <c r="R317">
        <v>7</v>
      </c>
      <c r="S317">
        <v>0.95610606319223901</v>
      </c>
      <c r="T317">
        <v>30.298282004099001</v>
      </c>
      <c r="U317">
        <v>0.312512151617657</v>
      </c>
      <c r="V317">
        <v>5</v>
      </c>
      <c r="W317">
        <v>0</v>
      </c>
      <c r="X317">
        <v>0</v>
      </c>
      <c r="Y317">
        <v>8</v>
      </c>
      <c r="Z317">
        <v>1</v>
      </c>
      <c r="AA317">
        <v>11.713166993540099</v>
      </c>
      <c r="AB317">
        <v>8</v>
      </c>
      <c r="AC317">
        <v>1</v>
      </c>
      <c r="AD317">
        <v>0</v>
      </c>
      <c r="AE317">
        <v>0</v>
      </c>
      <c r="AF317">
        <v>0</v>
      </c>
      <c r="AG317">
        <v>0</v>
      </c>
      <c r="AH317">
        <v>1.00002815523702E-2</v>
      </c>
      <c r="AI317">
        <v>1</v>
      </c>
      <c r="AJ317" s="73">
        <v>96.481467307469998</v>
      </c>
      <c r="AK317">
        <v>8</v>
      </c>
      <c r="AL317">
        <v>1</v>
      </c>
      <c r="AM317">
        <v>0</v>
      </c>
      <c r="AN317">
        <v>0</v>
      </c>
      <c r="AO317">
        <v>0</v>
      </c>
      <c r="AP317">
        <v>0</v>
      </c>
      <c r="AQ317">
        <v>8</v>
      </c>
      <c r="AR317">
        <v>0.999999999999999</v>
      </c>
      <c r="AS317">
        <v>0</v>
      </c>
      <c r="AT317">
        <v>0</v>
      </c>
      <c r="AU317">
        <v>0</v>
      </c>
      <c r="AV317">
        <v>0</v>
      </c>
      <c r="AW317">
        <v>8</v>
      </c>
      <c r="AX317">
        <v>1</v>
      </c>
      <c r="AY317" s="73">
        <v>94.039784189952996</v>
      </c>
      <c r="AZ317">
        <v>8</v>
      </c>
      <c r="BA317">
        <v>1</v>
      </c>
      <c r="BB317">
        <v>8</v>
      </c>
      <c r="BC317">
        <v>0.999999999999999</v>
      </c>
      <c r="BD317">
        <v>0</v>
      </c>
      <c r="BE317">
        <v>0</v>
      </c>
      <c r="BF317">
        <v>95.477359642311001</v>
      </c>
      <c r="BG317">
        <v>91.398151827541994</v>
      </c>
      <c r="BH317">
        <v>94.039784189952996</v>
      </c>
      <c r="BI317">
        <v>96.481467307469998</v>
      </c>
    </row>
    <row r="318" spans="1:61" x14ac:dyDescent="0.25">
      <c r="A318" s="10" t="str">
        <f>VLOOKUP(D318,'Index-Relations'!E:F,2,FALSE)</f>
        <v>ESG</v>
      </c>
      <c r="B318" t="s">
        <v>3450</v>
      </c>
      <c r="C318" s="53" t="s">
        <v>2763</v>
      </c>
      <c r="D318" s="59" t="s">
        <v>3214</v>
      </c>
      <c r="E318" s="59" t="s">
        <v>3758</v>
      </c>
      <c r="F318" t="s">
        <v>132</v>
      </c>
      <c r="G318" t="s">
        <v>131</v>
      </c>
      <c r="H318" t="s">
        <v>133</v>
      </c>
      <c r="I318" s="52">
        <v>45566</v>
      </c>
      <c r="J318" t="s">
        <v>2457</v>
      </c>
      <c r="K318">
        <v>8</v>
      </c>
      <c r="L318" s="73">
        <v>95.474051967112999</v>
      </c>
      <c r="M318">
        <v>8</v>
      </c>
      <c r="N318">
        <v>1</v>
      </c>
      <c r="O318" s="73">
        <v>91.377203848934997</v>
      </c>
      <c r="P318">
        <v>8</v>
      </c>
      <c r="Q318">
        <v>1</v>
      </c>
      <c r="R318">
        <v>7</v>
      </c>
      <c r="S318">
        <v>0.95712529312594596</v>
      </c>
      <c r="T318">
        <v>30.334128184718601</v>
      </c>
      <c r="U318">
        <v>0.30920251430641799</v>
      </c>
      <c r="V318">
        <v>5</v>
      </c>
      <c r="W318">
        <v>0</v>
      </c>
      <c r="X318">
        <v>0</v>
      </c>
      <c r="Y318">
        <v>8</v>
      </c>
      <c r="Z318">
        <v>1</v>
      </c>
      <c r="AA318">
        <v>11.0342408108533</v>
      </c>
      <c r="AB318">
        <v>8</v>
      </c>
      <c r="AC318">
        <v>0.999999999999999</v>
      </c>
      <c r="AD318">
        <v>0</v>
      </c>
      <c r="AE318">
        <v>0</v>
      </c>
      <c r="AF318">
        <v>0</v>
      </c>
      <c r="AG318">
        <v>1.1102E-16</v>
      </c>
      <c r="AH318">
        <v>9.87561849854586E-3</v>
      </c>
      <c r="AI318">
        <v>1</v>
      </c>
      <c r="AJ318" s="73">
        <v>96.484537458242997</v>
      </c>
      <c r="AK318">
        <v>8</v>
      </c>
      <c r="AL318">
        <v>1</v>
      </c>
      <c r="AM318">
        <v>0</v>
      </c>
      <c r="AN318">
        <v>0</v>
      </c>
      <c r="AO318">
        <v>0</v>
      </c>
      <c r="AP318">
        <v>0</v>
      </c>
      <c r="AQ318">
        <v>8</v>
      </c>
      <c r="AR318">
        <v>1</v>
      </c>
      <c r="AS318">
        <v>0</v>
      </c>
      <c r="AT318">
        <v>0</v>
      </c>
      <c r="AU318">
        <v>0</v>
      </c>
      <c r="AV318">
        <v>0</v>
      </c>
      <c r="AW318">
        <v>8</v>
      </c>
      <c r="AX318">
        <v>1</v>
      </c>
      <c r="AY318" s="73">
        <v>94.039134397785006</v>
      </c>
      <c r="AZ318">
        <v>8</v>
      </c>
      <c r="BA318">
        <v>1</v>
      </c>
      <c r="BB318">
        <v>8</v>
      </c>
      <c r="BC318">
        <v>1</v>
      </c>
      <c r="BD318">
        <v>0</v>
      </c>
      <c r="BE318">
        <v>0</v>
      </c>
      <c r="BF318">
        <v>95.474051967112999</v>
      </c>
      <c r="BG318">
        <v>91.377203848934997</v>
      </c>
      <c r="BH318">
        <v>94.039134397785006</v>
      </c>
      <c r="BI318">
        <v>96.484537458242997</v>
      </c>
    </row>
    <row r="319" spans="1:61" x14ac:dyDescent="0.25">
      <c r="A319" s="10" t="str">
        <f>VLOOKUP(D319,'Index-Relations'!E:F,2,FALSE)</f>
        <v>ESG</v>
      </c>
      <c r="B319" t="s">
        <v>3450</v>
      </c>
      <c r="C319" s="53" t="s">
        <v>2764</v>
      </c>
      <c r="D319" s="59" t="s">
        <v>3214</v>
      </c>
      <c r="E319" s="59" t="s">
        <v>3759</v>
      </c>
      <c r="F319" t="s">
        <v>132</v>
      </c>
      <c r="G319" t="s">
        <v>131</v>
      </c>
      <c r="H319" t="s">
        <v>133</v>
      </c>
      <c r="I319" s="52">
        <v>45537</v>
      </c>
      <c r="J319" t="s">
        <v>2457</v>
      </c>
      <c r="K319">
        <v>8</v>
      </c>
      <c r="L319" s="73">
        <v>95.463374080926002</v>
      </c>
      <c r="M319">
        <v>8</v>
      </c>
      <c r="N319">
        <v>1</v>
      </c>
      <c r="O319" s="73">
        <v>91.343251524458907</v>
      </c>
      <c r="P319">
        <v>8</v>
      </c>
      <c r="Q319">
        <v>1</v>
      </c>
      <c r="R319">
        <v>7</v>
      </c>
      <c r="S319">
        <v>0.96001708412210596</v>
      </c>
      <c r="T319">
        <v>30.254334865463498</v>
      </c>
      <c r="U319">
        <v>0.30723345640190702</v>
      </c>
      <c r="V319">
        <v>5</v>
      </c>
      <c r="W319">
        <v>0</v>
      </c>
      <c r="X319">
        <v>0</v>
      </c>
      <c r="Y319">
        <v>8</v>
      </c>
      <c r="Z319">
        <v>0.999999999999999</v>
      </c>
      <c r="AA319">
        <v>11.7778305638658</v>
      </c>
      <c r="AB319">
        <v>8</v>
      </c>
      <c r="AC319">
        <v>1</v>
      </c>
      <c r="AD319">
        <v>0</v>
      </c>
      <c r="AE319">
        <v>0</v>
      </c>
      <c r="AF319">
        <v>0</v>
      </c>
      <c r="AG319">
        <v>0</v>
      </c>
      <c r="AH319">
        <v>9.5779335160205703E-3</v>
      </c>
      <c r="AI319">
        <v>1</v>
      </c>
      <c r="AJ319" s="73">
        <v>96.477074823234901</v>
      </c>
      <c r="AK319">
        <v>8</v>
      </c>
      <c r="AL319">
        <v>1</v>
      </c>
      <c r="AM319">
        <v>0</v>
      </c>
      <c r="AN319">
        <v>0</v>
      </c>
      <c r="AO319">
        <v>0</v>
      </c>
      <c r="AP319">
        <v>0</v>
      </c>
      <c r="AQ319">
        <v>8</v>
      </c>
      <c r="AR319">
        <v>1</v>
      </c>
      <c r="AS319">
        <v>0</v>
      </c>
      <c r="AT319">
        <v>0</v>
      </c>
      <c r="AU319">
        <v>0</v>
      </c>
      <c r="AV319">
        <v>0</v>
      </c>
      <c r="AW319">
        <v>8</v>
      </c>
      <c r="AX319">
        <v>1</v>
      </c>
      <c r="AY319" s="73">
        <v>94.021665153683998</v>
      </c>
      <c r="AZ319">
        <v>8</v>
      </c>
      <c r="BA319">
        <v>1</v>
      </c>
      <c r="BB319">
        <v>8</v>
      </c>
      <c r="BC319">
        <v>1</v>
      </c>
      <c r="BD319">
        <v>0</v>
      </c>
      <c r="BE319">
        <v>0</v>
      </c>
      <c r="BF319">
        <v>95.463374080926002</v>
      </c>
      <c r="BG319">
        <v>91.343251524458907</v>
      </c>
      <c r="BH319">
        <v>94.021665153683998</v>
      </c>
      <c r="BI319">
        <v>96.477074823234901</v>
      </c>
    </row>
    <row r="320" spans="1:61" x14ac:dyDescent="0.25">
      <c r="A320" s="10" t="str">
        <f>VLOOKUP(D320,'Index-Relations'!E:F,2,FALSE)</f>
        <v>ESG</v>
      </c>
      <c r="B320" t="s">
        <v>3450</v>
      </c>
      <c r="C320" s="53" t="s">
        <v>3350</v>
      </c>
      <c r="D320" s="59" t="s">
        <v>3214</v>
      </c>
      <c r="E320" s="59" t="s">
        <v>3760</v>
      </c>
      <c r="F320" t="s">
        <v>132</v>
      </c>
      <c r="G320" t="s">
        <v>131</v>
      </c>
      <c r="H320" t="s">
        <v>133</v>
      </c>
      <c r="I320" s="52">
        <v>45505</v>
      </c>
      <c r="J320" t="s">
        <v>2457</v>
      </c>
      <c r="K320">
        <v>8</v>
      </c>
      <c r="L320" s="73">
        <v>95.439464341118907</v>
      </c>
      <c r="M320">
        <v>8</v>
      </c>
      <c r="N320">
        <v>1</v>
      </c>
      <c r="O320" s="73">
        <v>91.359105430056005</v>
      </c>
      <c r="P320">
        <v>8</v>
      </c>
      <c r="Q320">
        <v>1</v>
      </c>
      <c r="R320">
        <v>7</v>
      </c>
      <c r="S320">
        <v>0.95504314803231005</v>
      </c>
      <c r="T320">
        <v>30.356548739238701</v>
      </c>
      <c r="U320">
        <v>0.32405385639463602</v>
      </c>
      <c r="V320">
        <v>5</v>
      </c>
      <c r="W320">
        <v>0</v>
      </c>
      <c r="X320">
        <v>0</v>
      </c>
      <c r="Y320">
        <v>8</v>
      </c>
      <c r="Z320">
        <v>1</v>
      </c>
      <c r="AA320">
        <v>12.165693825064</v>
      </c>
      <c r="AB320">
        <v>8</v>
      </c>
      <c r="AC320">
        <v>1</v>
      </c>
      <c r="AD320">
        <v>0</v>
      </c>
      <c r="AE320">
        <v>0</v>
      </c>
      <c r="AF320">
        <v>0</v>
      </c>
      <c r="AG320">
        <v>0</v>
      </c>
      <c r="AH320">
        <v>1.01726248668874E-2</v>
      </c>
      <c r="AI320">
        <v>1</v>
      </c>
      <c r="AJ320" s="73">
        <v>96.452750050224907</v>
      </c>
      <c r="AK320">
        <v>8</v>
      </c>
      <c r="AL320">
        <v>1</v>
      </c>
      <c r="AM320">
        <v>0</v>
      </c>
      <c r="AN320">
        <v>0</v>
      </c>
      <c r="AO320">
        <v>0</v>
      </c>
      <c r="AP320">
        <v>0</v>
      </c>
      <c r="AQ320">
        <v>8</v>
      </c>
      <c r="AR320">
        <v>1</v>
      </c>
      <c r="AS320">
        <v>0</v>
      </c>
      <c r="AT320">
        <v>0</v>
      </c>
      <c r="AU320">
        <v>0</v>
      </c>
      <c r="AV320">
        <v>0</v>
      </c>
      <c r="AW320">
        <v>8</v>
      </c>
      <c r="AX320">
        <v>0.999999999999999</v>
      </c>
      <c r="AY320" s="73">
        <v>93.964398946985</v>
      </c>
      <c r="AZ320">
        <v>8</v>
      </c>
      <c r="BA320">
        <v>1</v>
      </c>
      <c r="BB320">
        <v>8</v>
      </c>
      <c r="BC320">
        <v>1</v>
      </c>
      <c r="BD320">
        <v>0</v>
      </c>
      <c r="BE320">
        <v>0</v>
      </c>
      <c r="BF320">
        <v>95.439464341118907</v>
      </c>
      <c r="BG320">
        <v>91.359105430056005</v>
      </c>
      <c r="BH320">
        <v>93.964398946985</v>
      </c>
      <c r="BI320">
        <v>96.452750050224907</v>
      </c>
    </row>
    <row r="321" spans="1:61" x14ac:dyDescent="0.25">
      <c r="A321" s="10" t="str">
        <f>VLOOKUP(D321,'Index-Relations'!E:F,2,FALSE)</f>
        <v>ESG</v>
      </c>
      <c r="B321" t="s">
        <v>3450</v>
      </c>
      <c r="C321" s="53" t="s">
        <v>2765</v>
      </c>
      <c r="D321" s="59" t="s">
        <v>3214</v>
      </c>
      <c r="E321" s="59" t="s">
        <v>3761</v>
      </c>
      <c r="F321" t="s">
        <v>132</v>
      </c>
      <c r="G321" t="s">
        <v>131</v>
      </c>
      <c r="H321" t="s">
        <v>133</v>
      </c>
      <c r="I321" s="52">
        <v>45474</v>
      </c>
      <c r="J321" t="s">
        <v>2457</v>
      </c>
      <c r="K321">
        <v>8</v>
      </c>
      <c r="L321" s="73">
        <v>95.446256837102993</v>
      </c>
      <c r="M321">
        <v>8</v>
      </c>
      <c r="N321">
        <v>1</v>
      </c>
      <c r="O321" s="73">
        <v>91.327303735312995</v>
      </c>
      <c r="P321">
        <v>8</v>
      </c>
      <c r="Q321">
        <v>1</v>
      </c>
      <c r="R321">
        <v>7</v>
      </c>
      <c r="S321">
        <v>0.95496279258833405</v>
      </c>
      <c r="T321">
        <v>30.387606913970501</v>
      </c>
      <c r="U321">
        <v>0.32811322154070299</v>
      </c>
      <c r="V321">
        <v>5</v>
      </c>
      <c r="W321">
        <v>0</v>
      </c>
      <c r="X321">
        <v>0</v>
      </c>
      <c r="Y321">
        <v>8</v>
      </c>
      <c r="Z321">
        <v>1</v>
      </c>
      <c r="AA321">
        <v>12.304970734410899</v>
      </c>
      <c r="AB321">
        <v>8</v>
      </c>
      <c r="AC321">
        <v>1</v>
      </c>
      <c r="AD321">
        <v>0</v>
      </c>
      <c r="AE321">
        <v>0</v>
      </c>
      <c r="AF321">
        <v>0</v>
      </c>
      <c r="AG321">
        <v>0</v>
      </c>
      <c r="AH321">
        <v>1.0159785227193499E-2</v>
      </c>
      <c r="AI321">
        <v>1</v>
      </c>
      <c r="AJ321" s="73">
        <v>96.463160588012002</v>
      </c>
      <c r="AK321">
        <v>8</v>
      </c>
      <c r="AL321">
        <v>1</v>
      </c>
      <c r="AM321">
        <v>0</v>
      </c>
      <c r="AN321">
        <v>0</v>
      </c>
      <c r="AO321">
        <v>0</v>
      </c>
      <c r="AP321">
        <v>0</v>
      </c>
      <c r="AQ321">
        <v>8</v>
      </c>
      <c r="AR321">
        <v>1</v>
      </c>
      <c r="AS321">
        <v>0</v>
      </c>
      <c r="AT321">
        <v>0</v>
      </c>
      <c r="AU321">
        <v>0</v>
      </c>
      <c r="AV321">
        <v>0</v>
      </c>
      <c r="AW321">
        <v>8</v>
      </c>
      <c r="AX321">
        <v>1</v>
      </c>
      <c r="AY321" s="73">
        <v>93.988847807314997</v>
      </c>
      <c r="AZ321">
        <v>8</v>
      </c>
      <c r="BA321">
        <v>1</v>
      </c>
      <c r="BB321">
        <v>8</v>
      </c>
      <c r="BC321">
        <v>1</v>
      </c>
      <c r="BD321">
        <v>0</v>
      </c>
      <c r="BE321">
        <v>0</v>
      </c>
      <c r="BF321">
        <v>95.446256837102993</v>
      </c>
      <c r="BG321">
        <v>91.327303735312995</v>
      </c>
      <c r="BH321">
        <v>93.988847807314997</v>
      </c>
      <c r="BI321">
        <v>96.463160588012002</v>
      </c>
    </row>
    <row r="322" spans="1:61" x14ac:dyDescent="0.25">
      <c r="A322" s="10" t="str">
        <f>VLOOKUP(D322,'Index-Relations'!E:F,2,FALSE)</f>
        <v>ESG</v>
      </c>
      <c r="B322" t="s">
        <v>3450</v>
      </c>
      <c r="C322" s="53" t="s">
        <v>2766</v>
      </c>
      <c r="D322" s="59" t="s">
        <v>3214</v>
      </c>
      <c r="E322" s="59" t="s">
        <v>3762</v>
      </c>
      <c r="F322" t="s">
        <v>132</v>
      </c>
      <c r="G322" t="s">
        <v>131</v>
      </c>
      <c r="H322" t="s">
        <v>133</v>
      </c>
      <c r="I322" s="52">
        <v>45446</v>
      </c>
      <c r="J322" t="s">
        <v>2457</v>
      </c>
      <c r="K322">
        <v>8</v>
      </c>
      <c r="L322" s="73">
        <v>95.460613722603</v>
      </c>
      <c r="M322">
        <v>8</v>
      </c>
      <c r="N322">
        <v>1</v>
      </c>
      <c r="O322" s="73">
        <v>91.303046470915007</v>
      </c>
      <c r="P322">
        <v>8</v>
      </c>
      <c r="Q322">
        <v>1</v>
      </c>
      <c r="R322">
        <v>7</v>
      </c>
      <c r="S322">
        <v>0.95671190480596102</v>
      </c>
      <c r="T322">
        <v>30.440605296507901</v>
      </c>
      <c r="U322">
        <v>0.33084529726587097</v>
      </c>
      <c r="V322">
        <v>5</v>
      </c>
      <c r="W322">
        <v>0</v>
      </c>
      <c r="X322">
        <v>0</v>
      </c>
      <c r="Y322">
        <v>8</v>
      </c>
      <c r="Z322">
        <v>0.999999999999999</v>
      </c>
      <c r="AA322">
        <v>11.7269022369738</v>
      </c>
      <c r="AB322">
        <v>8</v>
      </c>
      <c r="AC322">
        <v>0.999999999999999</v>
      </c>
      <c r="AD322">
        <v>0</v>
      </c>
      <c r="AE322">
        <v>0</v>
      </c>
      <c r="AF322">
        <v>0</v>
      </c>
      <c r="AG322">
        <v>1.1102E-16</v>
      </c>
      <c r="AH322">
        <v>1.04980238224832E-2</v>
      </c>
      <c r="AI322">
        <v>1</v>
      </c>
      <c r="AJ322" s="73">
        <v>96.492799367684</v>
      </c>
      <c r="AK322">
        <v>8</v>
      </c>
      <c r="AL322">
        <v>1</v>
      </c>
      <c r="AM322">
        <v>0</v>
      </c>
      <c r="AN322">
        <v>0</v>
      </c>
      <c r="AO322">
        <v>0</v>
      </c>
      <c r="AP322">
        <v>0</v>
      </c>
      <c r="AQ322">
        <v>8</v>
      </c>
      <c r="AR322">
        <v>1</v>
      </c>
      <c r="AS322">
        <v>0</v>
      </c>
      <c r="AT322">
        <v>0</v>
      </c>
      <c r="AU322">
        <v>0</v>
      </c>
      <c r="AV322">
        <v>0</v>
      </c>
      <c r="AW322">
        <v>8</v>
      </c>
      <c r="AX322">
        <v>1</v>
      </c>
      <c r="AY322" s="73">
        <v>94.014093196104994</v>
      </c>
      <c r="AZ322">
        <v>8</v>
      </c>
      <c r="BA322">
        <v>1</v>
      </c>
      <c r="BB322">
        <v>8</v>
      </c>
      <c r="BC322">
        <v>1</v>
      </c>
      <c r="BD322">
        <v>0</v>
      </c>
      <c r="BE322">
        <v>0</v>
      </c>
      <c r="BF322">
        <v>95.460613722603</v>
      </c>
      <c r="BG322">
        <v>91.303046470915007</v>
      </c>
      <c r="BH322">
        <v>94.014093196104994</v>
      </c>
      <c r="BI322">
        <v>96.492799367684</v>
      </c>
    </row>
    <row r="323" spans="1:61" x14ac:dyDescent="0.25">
      <c r="A323" s="10" t="str">
        <f>VLOOKUP(D323,'Index-Relations'!E:F,2,FALSE)</f>
        <v>ESG</v>
      </c>
      <c r="B323" t="s">
        <v>3450</v>
      </c>
      <c r="C323" s="53" t="s">
        <v>2767</v>
      </c>
      <c r="D323" s="59" t="s">
        <v>3214</v>
      </c>
      <c r="E323" s="59" t="s">
        <v>3763</v>
      </c>
      <c r="F323" t="s">
        <v>132</v>
      </c>
      <c r="G323" t="s">
        <v>131</v>
      </c>
      <c r="H323" t="s">
        <v>133</v>
      </c>
      <c r="I323" s="52">
        <v>45414</v>
      </c>
      <c r="J323" t="s">
        <v>2457</v>
      </c>
      <c r="K323">
        <v>8</v>
      </c>
      <c r="L323" s="73">
        <v>95.485047686380994</v>
      </c>
      <c r="M323">
        <v>8</v>
      </c>
      <c r="N323">
        <v>1</v>
      </c>
      <c r="O323" s="73">
        <v>91.318592677673905</v>
      </c>
      <c r="P323">
        <v>8</v>
      </c>
      <c r="Q323">
        <v>1</v>
      </c>
      <c r="R323">
        <v>7</v>
      </c>
      <c r="S323">
        <v>0.95655701339966204</v>
      </c>
      <c r="T323">
        <v>30.351985363151599</v>
      </c>
      <c r="U323">
        <v>0.32817467267755701</v>
      </c>
      <c r="V323">
        <v>5</v>
      </c>
      <c r="W323">
        <v>0</v>
      </c>
      <c r="X323">
        <v>0</v>
      </c>
      <c r="Y323">
        <v>8</v>
      </c>
      <c r="Z323">
        <v>1</v>
      </c>
      <c r="AA323">
        <v>11.378355051849899</v>
      </c>
      <c r="AB323">
        <v>8</v>
      </c>
      <c r="AC323">
        <v>1</v>
      </c>
      <c r="AD323">
        <v>0</v>
      </c>
      <c r="AE323">
        <v>0</v>
      </c>
      <c r="AF323">
        <v>0</v>
      </c>
      <c r="AG323">
        <v>0</v>
      </c>
      <c r="AH323">
        <v>1.01251713031542E-2</v>
      </c>
      <c r="AI323">
        <v>1</v>
      </c>
      <c r="AJ323" s="73">
        <v>96.510278198902</v>
      </c>
      <c r="AK323">
        <v>8</v>
      </c>
      <c r="AL323">
        <v>1</v>
      </c>
      <c r="AM323">
        <v>0</v>
      </c>
      <c r="AN323">
        <v>0</v>
      </c>
      <c r="AO323">
        <v>0</v>
      </c>
      <c r="AP323">
        <v>0</v>
      </c>
      <c r="AQ323">
        <v>8</v>
      </c>
      <c r="AR323">
        <v>1</v>
      </c>
      <c r="AS323">
        <v>0</v>
      </c>
      <c r="AT323">
        <v>0</v>
      </c>
      <c r="AU323">
        <v>0</v>
      </c>
      <c r="AV323">
        <v>0</v>
      </c>
      <c r="AW323">
        <v>8</v>
      </c>
      <c r="AX323">
        <v>1</v>
      </c>
      <c r="AY323" s="73">
        <v>94.055790476143997</v>
      </c>
      <c r="AZ323">
        <v>8</v>
      </c>
      <c r="BA323">
        <v>1</v>
      </c>
      <c r="BB323">
        <v>8</v>
      </c>
      <c r="BC323">
        <v>1</v>
      </c>
      <c r="BD323">
        <v>0</v>
      </c>
      <c r="BE323">
        <v>0</v>
      </c>
      <c r="BF323">
        <v>95.485047686380994</v>
      </c>
      <c r="BG323">
        <v>91.318592677673905</v>
      </c>
      <c r="BH323">
        <v>94.055790476143997</v>
      </c>
      <c r="BI323">
        <v>96.510278198902</v>
      </c>
    </row>
    <row r="324" spans="1:61" x14ac:dyDescent="0.25">
      <c r="A324" s="10" t="str">
        <f>VLOOKUP(D324,'Index-Relations'!E:F,2,FALSE)</f>
        <v>ESG</v>
      </c>
      <c r="B324" t="s">
        <v>3450</v>
      </c>
      <c r="C324" s="53" t="s">
        <v>2768</v>
      </c>
      <c r="D324" s="59" t="s">
        <v>3214</v>
      </c>
      <c r="E324" s="59" t="s">
        <v>3764</v>
      </c>
      <c r="F324" t="s">
        <v>132</v>
      </c>
      <c r="G324" t="s">
        <v>131</v>
      </c>
      <c r="H324" t="s">
        <v>133</v>
      </c>
      <c r="I324" s="52">
        <v>45383</v>
      </c>
      <c r="J324" t="s">
        <v>2457</v>
      </c>
      <c r="K324">
        <v>8</v>
      </c>
      <c r="L324">
        <v>95.605724627594199</v>
      </c>
      <c r="M324">
        <v>8</v>
      </c>
      <c r="N324">
        <v>1</v>
      </c>
      <c r="O324">
        <v>90.618725167886694</v>
      </c>
      <c r="P324">
        <v>8</v>
      </c>
      <c r="Q324">
        <v>1</v>
      </c>
      <c r="R324">
        <v>7</v>
      </c>
      <c r="S324">
        <v>0.95552286477348403</v>
      </c>
      <c r="T324">
        <v>30.4636044158548</v>
      </c>
      <c r="U324">
        <v>0.32630722706512</v>
      </c>
      <c r="V324">
        <v>5</v>
      </c>
      <c r="W324">
        <v>0</v>
      </c>
      <c r="X324">
        <v>0</v>
      </c>
      <c r="Y324">
        <v>8</v>
      </c>
      <c r="Z324">
        <v>1</v>
      </c>
      <c r="AA324">
        <v>10.7570201624739</v>
      </c>
      <c r="AB324">
        <v>8</v>
      </c>
      <c r="AC324">
        <v>1</v>
      </c>
      <c r="AD324">
        <v>0</v>
      </c>
      <c r="AE324">
        <v>0</v>
      </c>
      <c r="AF324">
        <v>0</v>
      </c>
      <c r="AG324">
        <v>0</v>
      </c>
      <c r="AH324">
        <v>9.8357800317951608E-3</v>
      </c>
      <c r="AI324">
        <v>1</v>
      </c>
      <c r="AJ324">
        <v>96.679611705131904</v>
      </c>
      <c r="AK324">
        <v>8</v>
      </c>
      <c r="AL324">
        <v>1</v>
      </c>
      <c r="AM324">
        <v>0</v>
      </c>
      <c r="AN324">
        <v>0</v>
      </c>
      <c r="AO324">
        <v>0</v>
      </c>
      <c r="AP324">
        <v>0</v>
      </c>
      <c r="AQ324">
        <v>8</v>
      </c>
      <c r="AR324">
        <v>0.999999999999999</v>
      </c>
      <c r="AS324">
        <v>0</v>
      </c>
      <c r="AT324">
        <v>0</v>
      </c>
      <c r="AU324">
        <v>0</v>
      </c>
      <c r="AV324">
        <v>0</v>
      </c>
      <c r="AW324">
        <v>8</v>
      </c>
      <c r="AX324">
        <v>1</v>
      </c>
      <c r="AY324">
        <v>94.433954195683896</v>
      </c>
      <c r="AZ324">
        <v>8</v>
      </c>
      <c r="BA324">
        <v>1</v>
      </c>
      <c r="BB324">
        <v>8</v>
      </c>
      <c r="BC324">
        <v>0.999999999999999</v>
      </c>
      <c r="BD324">
        <v>0</v>
      </c>
      <c r="BE324">
        <v>0</v>
      </c>
      <c r="BF324">
        <v>95.403371863758906</v>
      </c>
      <c r="BG324">
        <v>89.920048372799997</v>
      </c>
      <c r="BH324">
        <v>94.144017320833996</v>
      </c>
      <c r="BI324">
        <v>96.526050748478994</v>
      </c>
    </row>
    <row r="325" spans="1:61" x14ac:dyDescent="0.25">
      <c r="A325" s="10" t="str">
        <f>VLOOKUP(D325,'Index-Relations'!E:F,2,FALSE)</f>
        <v>ESG</v>
      </c>
      <c r="B325" t="s">
        <v>3450</v>
      </c>
      <c r="C325" s="53" t="s">
        <v>2769</v>
      </c>
      <c r="D325" s="59" t="s">
        <v>3214</v>
      </c>
      <c r="E325" s="59" t="s">
        <v>3765</v>
      </c>
      <c r="F325" t="s">
        <v>132</v>
      </c>
      <c r="G325" t="s">
        <v>131</v>
      </c>
      <c r="H325" t="s">
        <v>133</v>
      </c>
      <c r="I325" s="52">
        <v>45352</v>
      </c>
      <c r="J325" t="s">
        <v>2457</v>
      </c>
      <c r="K325">
        <v>8</v>
      </c>
      <c r="L325">
        <v>95.594997114003704</v>
      </c>
      <c r="M325">
        <v>8</v>
      </c>
      <c r="N325">
        <v>1</v>
      </c>
      <c r="O325">
        <v>90.579318500010004</v>
      </c>
      <c r="P325">
        <v>8</v>
      </c>
      <c r="Q325">
        <v>1</v>
      </c>
      <c r="R325">
        <v>7</v>
      </c>
      <c r="S325">
        <v>0.95946923680798202</v>
      </c>
      <c r="T325">
        <v>30.4991792350582</v>
      </c>
      <c r="U325">
        <v>0.30450362311787499</v>
      </c>
      <c r="V325">
        <v>5</v>
      </c>
      <c r="W325">
        <v>0</v>
      </c>
      <c r="X325">
        <v>0</v>
      </c>
      <c r="Y325">
        <v>8</v>
      </c>
      <c r="Z325">
        <v>1</v>
      </c>
      <c r="AA325">
        <v>10.7858519506046</v>
      </c>
      <c r="AB325">
        <v>8</v>
      </c>
      <c r="AC325">
        <v>1</v>
      </c>
      <c r="AD325">
        <v>0</v>
      </c>
      <c r="AE325">
        <v>0</v>
      </c>
      <c r="AF325">
        <v>0</v>
      </c>
      <c r="AG325">
        <v>0</v>
      </c>
      <c r="AH325">
        <v>0</v>
      </c>
      <c r="AI325">
        <v>0</v>
      </c>
      <c r="AJ325">
        <v>96.673598838671296</v>
      </c>
      <c r="AK325">
        <v>8</v>
      </c>
      <c r="AL325">
        <v>1</v>
      </c>
      <c r="AM325">
        <v>0</v>
      </c>
      <c r="AN325">
        <v>0</v>
      </c>
      <c r="AO325">
        <v>0</v>
      </c>
      <c r="AP325">
        <v>0</v>
      </c>
      <c r="AQ325">
        <v>8</v>
      </c>
      <c r="AR325">
        <v>0.999999999999999</v>
      </c>
      <c r="AS325">
        <v>0</v>
      </c>
      <c r="AT325">
        <v>0</v>
      </c>
      <c r="AU325">
        <v>0</v>
      </c>
      <c r="AV325">
        <v>0</v>
      </c>
      <c r="AW325">
        <v>8</v>
      </c>
      <c r="AX325">
        <v>1</v>
      </c>
      <c r="AY325">
        <v>94.421960122292404</v>
      </c>
      <c r="AZ325">
        <v>8</v>
      </c>
      <c r="BA325">
        <v>1</v>
      </c>
      <c r="BB325">
        <v>8</v>
      </c>
      <c r="BC325">
        <v>0.999999999999999</v>
      </c>
      <c r="BD325">
        <v>0</v>
      </c>
      <c r="BE325">
        <v>0</v>
      </c>
      <c r="BF325">
        <v>95.399601642066997</v>
      </c>
      <c r="BG325">
        <v>89.891173140812</v>
      </c>
      <c r="BH325">
        <v>94.137116363019004</v>
      </c>
      <c r="BI325">
        <v>96.526165240701005</v>
      </c>
    </row>
    <row r="326" spans="1:61" x14ac:dyDescent="0.25">
      <c r="A326" s="10" t="str">
        <f>VLOOKUP(D326,'Index-Relations'!E:F,2,FALSE)</f>
        <v>ESG</v>
      </c>
      <c r="B326" t="s">
        <v>3450</v>
      </c>
      <c r="C326" s="53" t="s">
        <v>2770</v>
      </c>
      <c r="D326" s="59" t="s">
        <v>3214</v>
      </c>
      <c r="E326" s="59" t="s">
        <v>3766</v>
      </c>
      <c r="F326" t="s">
        <v>132</v>
      </c>
      <c r="G326" t="s">
        <v>131</v>
      </c>
      <c r="H326" t="s">
        <v>133</v>
      </c>
      <c r="I326" s="52">
        <v>45323</v>
      </c>
      <c r="J326" t="s">
        <v>2457</v>
      </c>
      <c r="K326">
        <v>8</v>
      </c>
      <c r="L326">
        <v>95.557735061756802</v>
      </c>
      <c r="M326">
        <v>8</v>
      </c>
      <c r="N326">
        <v>1</v>
      </c>
      <c r="O326">
        <v>90.143263933227502</v>
      </c>
      <c r="P326">
        <v>8</v>
      </c>
      <c r="Q326">
        <v>1</v>
      </c>
      <c r="R326">
        <v>7</v>
      </c>
      <c r="S326">
        <v>0.96161131821850498</v>
      </c>
      <c r="T326">
        <v>30.436656137175799</v>
      </c>
      <c r="U326">
        <v>0.537897973316811</v>
      </c>
      <c r="V326">
        <v>5</v>
      </c>
      <c r="W326">
        <v>0</v>
      </c>
      <c r="X326">
        <v>0</v>
      </c>
      <c r="Y326">
        <v>8</v>
      </c>
      <c r="Z326">
        <v>0.999999999999999</v>
      </c>
      <c r="AA326">
        <v>13.2450749169065</v>
      </c>
      <c r="AB326">
        <v>8</v>
      </c>
      <c r="AC326">
        <v>1</v>
      </c>
      <c r="AD326">
        <v>0</v>
      </c>
      <c r="AE326">
        <v>0</v>
      </c>
      <c r="AF326">
        <v>0</v>
      </c>
      <c r="AG326">
        <v>0</v>
      </c>
      <c r="AH326">
        <v>1.8055179161026801E-2</v>
      </c>
      <c r="AI326">
        <v>1</v>
      </c>
      <c r="AJ326">
        <v>96.678563824169501</v>
      </c>
      <c r="AK326">
        <v>8</v>
      </c>
      <c r="AL326">
        <v>1</v>
      </c>
      <c r="AM326">
        <v>0</v>
      </c>
      <c r="AN326">
        <v>0</v>
      </c>
      <c r="AO326">
        <v>0</v>
      </c>
      <c r="AP326">
        <v>0</v>
      </c>
      <c r="AQ326">
        <v>8</v>
      </c>
      <c r="AR326">
        <v>1</v>
      </c>
      <c r="AS326">
        <v>0</v>
      </c>
      <c r="AT326">
        <v>0</v>
      </c>
      <c r="AU326">
        <v>0</v>
      </c>
      <c r="AV326">
        <v>0</v>
      </c>
      <c r="AW326">
        <v>8</v>
      </c>
      <c r="AX326">
        <v>1</v>
      </c>
      <c r="AY326">
        <v>94.4262491328425</v>
      </c>
      <c r="AZ326">
        <v>8</v>
      </c>
      <c r="BA326">
        <v>1</v>
      </c>
      <c r="BB326">
        <v>8</v>
      </c>
      <c r="BC326">
        <v>1</v>
      </c>
      <c r="BD326">
        <v>0</v>
      </c>
      <c r="BE326">
        <v>0</v>
      </c>
      <c r="BF326">
        <v>95.368475703806993</v>
      </c>
      <c r="BG326">
        <v>89.579026004378903</v>
      </c>
      <c r="BH326">
        <v>94.141368715081001</v>
      </c>
      <c r="BI326">
        <v>96.530874494881004</v>
      </c>
    </row>
    <row r="327" spans="1:61" x14ac:dyDescent="0.25">
      <c r="A327" s="10" t="str">
        <f>VLOOKUP(D327,'Index-Relations'!E:F,2,FALSE)</f>
        <v>ESG</v>
      </c>
      <c r="B327" t="s">
        <v>3450</v>
      </c>
      <c r="C327" s="53" t="s">
        <v>2760</v>
      </c>
      <c r="D327" s="59" t="s">
        <v>2980</v>
      </c>
      <c r="E327" s="59" t="s">
        <v>3767</v>
      </c>
      <c r="F327" t="s">
        <v>138</v>
      </c>
      <c r="G327" t="s">
        <v>137</v>
      </c>
      <c r="H327" t="s">
        <v>139</v>
      </c>
      <c r="I327" s="52">
        <v>45659</v>
      </c>
      <c r="J327" t="s">
        <v>2457</v>
      </c>
      <c r="K327">
        <v>19</v>
      </c>
      <c r="L327" s="73">
        <v>82.794593756594907</v>
      </c>
      <c r="M327">
        <v>19</v>
      </c>
      <c r="N327">
        <v>1</v>
      </c>
      <c r="O327" s="73">
        <v>75.969252030851905</v>
      </c>
      <c r="P327">
        <v>19</v>
      </c>
      <c r="Q327">
        <v>1</v>
      </c>
      <c r="R327">
        <v>19</v>
      </c>
      <c r="S327">
        <v>0.999999999999999</v>
      </c>
      <c r="T327">
        <v>24.487054226325601</v>
      </c>
      <c r="U327">
        <v>0.439011251690064</v>
      </c>
      <c r="V327">
        <v>8</v>
      </c>
      <c r="W327">
        <v>0.22876071329263201</v>
      </c>
      <c r="X327">
        <v>3</v>
      </c>
      <c r="Y327">
        <v>19</v>
      </c>
      <c r="Z327">
        <v>0.999999999999999</v>
      </c>
      <c r="AA327">
        <v>30.026439769712699</v>
      </c>
      <c r="AB327">
        <v>16</v>
      </c>
      <c r="AC327">
        <v>0.83569262394549604</v>
      </c>
      <c r="AD327">
        <v>3</v>
      </c>
      <c r="AE327">
        <v>0.16430737605450299</v>
      </c>
      <c r="AF327">
        <v>0</v>
      </c>
      <c r="AG327">
        <v>1.6652999999999999E-16</v>
      </c>
      <c r="AH327">
        <v>1.0826584788573E-3</v>
      </c>
      <c r="AI327">
        <v>1</v>
      </c>
      <c r="AJ327" s="73">
        <v>83.301428035895995</v>
      </c>
      <c r="AK327">
        <v>19</v>
      </c>
      <c r="AL327">
        <v>1</v>
      </c>
      <c r="AM327">
        <v>0</v>
      </c>
      <c r="AN327">
        <v>0</v>
      </c>
      <c r="AO327">
        <v>0.114515878359254</v>
      </c>
      <c r="AP327">
        <v>1</v>
      </c>
      <c r="AQ327">
        <v>19</v>
      </c>
      <c r="AR327">
        <v>1</v>
      </c>
      <c r="AS327">
        <v>0</v>
      </c>
      <c r="AT327">
        <v>0</v>
      </c>
      <c r="AU327">
        <v>0</v>
      </c>
      <c r="AV327">
        <v>0</v>
      </c>
      <c r="AW327">
        <v>19</v>
      </c>
      <c r="AX327">
        <v>1</v>
      </c>
      <c r="AY327" s="73">
        <v>82.688342812935005</v>
      </c>
      <c r="AZ327">
        <v>19</v>
      </c>
      <c r="BA327">
        <v>1</v>
      </c>
      <c r="BB327">
        <v>18</v>
      </c>
      <c r="BC327">
        <v>0.88548412164074497</v>
      </c>
      <c r="BD327">
        <v>0</v>
      </c>
      <c r="BE327">
        <v>0</v>
      </c>
      <c r="BF327">
        <v>82.794593756594907</v>
      </c>
      <c r="BG327">
        <v>75.969252030851905</v>
      </c>
      <c r="BH327">
        <v>82.688342812935005</v>
      </c>
      <c r="BI327">
        <v>83.301428035895995</v>
      </c>
    </row>
    <row r="328" spans="1:61" x14ac:dyDescent="0.25">
      <c r="A328" s="10" t="str">
        <f>VLOOKUP(D328,'Index-Relations'!E:F,2,FALSE)</f>
        <v>ESG</v>
      </c>
      <c r="B328" t="s">
        <v>3450</v>
      </c>
      <c r="C328" s="53" t="s">
        <v>2761</v>
      </c>
      <c r="D328" s="59" t="s">
        <v>2980</v>
      </c>
      <c r="E328" s="59" t="s">
        <v>3768</v>
      </c>
      <c r="F328" t="s">
        <v>138</v>
      </c>
      <c r="G328" t="s">
        <v>137</v>
      </c>
      <c r="H328" t="s">
        <v>139</v>
      </c>
      <c r="I328" s="52">
        <v>45628</v>
      </c>
      <c r="J328" t="s">
        <v>2457</v>
      </c>
      <c r="K328">
        <v>18</v>
      </c>
      <c r="L328" s="73">
        <v>80.605126001734902</v>
      </c>
      <c r="M328">
        <v>18</v>
      </c>
      <c r="N328">
        <v>1</v>
      </c>
      <c r="O328" s="73">
        <v>75.903785374742995</v>
      </c>
      <c r="P328">
        <v>18</v>
      </c>
      <c r="Q328">
        <v>1</v>
      </c>
      <c r="R328">
        <v>18</v>
      </c>
      <c r="S328">
        <v>0.999999999999999</v>
      </c>
      <c r="T328">
        <v>23.769714796475899</v>
      </c>
      <c r="U328">
        <v>0.348700400845815</v>
      </c>
      <c r="V328">
        <v>6</v>
      </c>
      <c r="W328">
        <v>0.23322691468613299</v>
      </c>
      <c r="X328">
        <v>2</v>
      </c>
      <c r="Y328">
        <v>18</v>
      </c>
      <c r="Z328">
        <v>1</v>
      </c>
      <c r="AA328">
        <v>18.008164346372801</v>
      </c>
      <c r="AB328">
        <v>15</v>
      </c>
      <c r="AC328">
        <v>0.84004109316679898</v>
      </c>
      <c r="AD328">
        <v>3</v>
      </c>
      <c r="AE328">
        <v>0.15995890683319999</v>
      </c>
      <c r="AF328">
        <v>0</v>
      </c>
      <c r="AG328">
        <v>0</v>
      </c>
      <c r="AH328">
        <v>0</v>
      </c>
      <c r="AI328">
        <v>0</v>
      </c>
      <c r="AJ328" s="73">
        <v>79.680320452630994</v>
      </c>
      <c r="AK328">
        <v>18</v>
      </c>
      <c r="AL328">
        <v>1</v>
      </c>
      <c r="AM328">
        <v>0</v>
      </c>
      <c r="AN328">
        <v>0</v>
      </c>
      <c r="AO328">
        <v>0.10979505239376899</v>
      </c>
      <c r="AP328">
        <v>1</v>
      </c>
      <c r="AQ328">
        <v>18</v>
      </c>
      <c r="AR328">
        <v>1</v>
      </c>
      <c r="AS328">
        <v>0</v>
      </c>
      <c r="AT328">
        <v>0</v>
      </c>
      <c r="AU328">
        <v>0</v>
      </c>
      <c r="AV328">
        <v>0</v>
      </c>
      <c r="AW328">
        <v>18</v>
      </c>
      <c r="AX328">
        <v>0.999999999999999</v>
      </c>
      <c r="AY328" s="73">
        <v>81.227412052234996</v>
      </c>
      <c r="AZ328">
        <v>18</v>
      </c>
      <c r="BA328">
        <v>1</v>
      </c>
      <c r="BB328">
        <v>17</v>
      </c>
      <c r="BC328">
        <v>0.89020494760623003</v>
      </c>
      <c r="BD328">
        <v>0</v>
      </c>
      <c r="BE328">
        <v>0</v>
      </c>
      <c r="BF328">
        <v>80.605126001734902</v>
      </c>
      <c r="BG328">
        <v>75.903785374742995</v>
      </c>
      <c r="BH328">
        <v>81.227412052234996</v>
      </c>
      <c r="BI328">
        <v>79.680320452630994</v>
      </c>
    </row>
    <row r="329" spans="1:61" x14ac:dyDescent="0.25">
      <c r="A329" s="10" t="str">
        <f>VLOOKUP(D329,'Index-Relations'!E:F,2,FALSE)</f>
        <v>ESG</v>
      </c>
      <c r="B329" t="s">
        <v>3450</v>
      </c>
      <c r="C329" s="53" t="s">
        <v>2762</v>
      </c>
      <c r="D329" s="59" t="s">
        <v>2980</v>
      </c>
      <c r="E329" s="59" t="s">
        <v>3769</v>
      </c>
      <c r="F329" t="s">
        <v>138</v>
      </c>
      <c r="G329" t="s">
        <v>137</v>
      </c>
      <c r="H329" t="s">
        <v>139</v>
      </c>
      <c r="I329" s="52">
        <v>45597</v>
      </c>
      <c r="J329" t="s">
        <v>2457</v>
      </c>
      <c r="K329">
        <v>18</v>
      </c>
      <c r="L329" s="73">
        <v>80.639914950736994</v>
      </c>
      <c r="M329">
        <v>18</v>
      </c>
      <c r="N329">
        <v>1</v>
      </c>
      <c r="O329" s="73">
        <v>76.011478685818005</v>
      </c>
      <c r="P329">
        <v>18</v>
      </c>
      <c r="Q329">
        <v>1</v>
      </c>
      <c r="R329">
        <v>18</v>
      </c>
      <c r="S329">
        <v>1</v>
      </c>
      <c r="T329">
        <v>23.882888556190501</v>
      </c>
      <c r="U329">
        <v>0.35194185089008101</v>
      </c>
      <c r="V329">
        <v>6</v>
      </c>
      <c r="W329">
        <v>0.23504709149766001</v>
      </c>
      <c r="X329">
        <v>2</v>
      </c>
      <c r="Y329">
        <v>18</v>
      </c>
      <c r="Z329">
        <v>0.999999999999999</v>
      </c>
      <c r="AA329">
        <v>18.6724256836631</v>
      </c>
      <c r="AB329">
        <v>15</v>
      </c>
      <c r="AC329">
        <v>0.83571587353662702</v>
      </c>
      <c r="AD329">
        <v>3</v>
      </c>
      <c r="AE329">
        <v>0.16428412646337201</v>
      </c>
      <c r="AF329">
        <v>0</v>
      </c>
      <c r="AG329">
        <v>1.1102E-16</v>
      </c>
      <c r="AH329">
        <v>0</v>
      </c>
      <c r="AI329">
        <v>0</v>
      </c>
      <c r="AJ329" s="73">
        <v>79.71166075747</v>
      </c>
      <c r="AK329">
        <v>18</v>
      </c>
      <c r="AL329">
        <v>1</v>
      </c>
      <c r="AM329">
        <v>0</v>
      </c>
      <c r="AN329">
        <v>0</v>
      </c>
      <c r="AO329">
        <v>0</v>
      </c>
      <c r="AP329">
        <v>0</v>
      </c>
      <c r="AQ329">
        <v>18</v>
      </c>
      <c r="AR329">
        <v>1</v>
      </c>
      <c r="AS329">
        <v>0</v>
      </c>
      <c r="AT329">
        <v>0</v>
      </c>
      <c r="AU329">
        <v>0</v>
      </c>
      <c r="AV329">
        <v>0</v>
      </c>
      <c r="AW329">
        <v>18</v>
      </c>
      <c r="AX329">
        <v>1</v>
      </c>
      <c r="AY329" s="73">
        <v>81.232899976460004</v>
      </c>
      <c r="AZ329">
        <v>18</v>
      </c>
      <c r="BA329">
        <v>1</v>
      </c>
      <c r="BB329">
        <v>17</v>
      </c>
      <c r="BC329">
        <v>0.888272417114226</v>
      </c>
      <c r="BD329">
        <v>1</v>
      </c>
      <c r="BE329">
        <v>0.111727582885773</v>
      </c>
      <c r="BF329">
        <v>80.639914950736994</v>
      </c>
      <c r="BG329">
        <v>76.011478685818005</v>
      </c>
      <c r="BH329">
        <v>81.232899976460004</v>
      </c>
      <c r="BI329">
        <v>79.71166075747</v>
      </c>
    </row>
    <row r="330" spans="1:61" x14ac:dyDescent="0.25">
      <c r="A330" s="10" t="str">
        <f>VLOOKUP(D330,'Index-Relations'!E:F,2,FALSE)</f>
        <v>ESG</v>
      </c>
      <c r="B330" t="s">
        <v>3450</v>
      </c>
      <c r="C330" s="53" t="s">
        <v>2763</v>
      </c>
      <c r="D330" s="59" t="s">
        <v>2980</v>
      </c>
      <c r="E330" s="59" t="s">
        <v>3770</v>
      </c>
      <c r="F330" t="s">
        <v>138</v>
      </c>
      <c r="G330" t="s">
        <v>137</v>
      </c>
      <c r="H330" t="s">
        <v>139</v>
      </c>
      <c r="I330" s="52">
        <v>45566</v>
      </c>
      <c r="J330" t="s">
        <v>2457</v>
      </c>
      <c r="K330">
        <v>18</v>
      </c>
      <c r="L330" s="73">
        <v>82.127199085404996</v>
      </c>
      <c r="M330">
        <v>18</v>
      </c>
      <c r="N330">
        <v>1</v>
      </c>
      <c r="O330" s="73">
        <v>76.3633261910649</v>
      </c>
      <c r="P330">
        <v>18</v>
      </c>
      <c r="Q330">
        <v>1</v>
      </c>
      <c r="R330">
        <v>18</v>
      </c>
      <c r="S330">
        <v>1</v>
      </c>
      <c r="T330">
        <v>23.8665435601844</v>
      </c>
      <c r="U330">
        <v>0.36708814976336002</v>
      </c>
      <c r="V330">
        <v>6</v>
      </c>
      <c r="W330">
        <v>0.26549552593092302</v>
      </c>
      <c r="X330">
        <v>2</v>
      </c>
      <c r="Y330">
        <v>18</v>
      </c>
      <c r="Z330">
        <v>1</v>
      </c>
      <c r="AA330">
        <v>42.674462770405697</v>
      </c>
      <c r="AB330">
        <v>18</v>
      </c>
      <c r="AC330">
        <v>0.999999999999999</v>
      </c>
      <c r="AD330">
        <v>0</v>
      </c>
      <c r="AE330">
        <v>0</v>
      </c>
      <c r="AF330">
        <v>0</v>
      </c>
      <c r="AG330">
        <v>1.1102E-16</v>
      </c>
      <c r="AH330">
        <v>1.66385927008535E-4</v>
      </c>
      <c r="AI330">
        <v>1</v>
      </c>
      <c r="AJ330" s="73">
        <v>80.094025131043907</v>
      </c>
      <c r="AK330">
        <v>18</v>
      </c>
      <c r="AL330">
        <v>1</v>
      </c>
      <c r="AM330">
        <v>0</v>
      </c>
      <c r="AN330">
        <v>0</v>
      </c>
      <c r="AO330">
        <v>0</v>
      </c>
      <c r="AP330">
        <v>0</v>
      </c>
      <c r="AQ330">
        <v>18</v>
      </c>
      <c r="AR330">
        <v>0.999999999999999</v>
      </c>
      <c r="AS330">
        <v>0</v>
      </c>
      <c r="AT330">
        <v>0</v>
      </c>
      <c r="AU330">
        <v>0</v>
      </c>
      <c r="AV330">
        <v>0</v>
      </c>
      <c r="AW330">
        <v>18</v>
      </c>
      <c r="AX330">
        <v>0.999999999999999</v>
      </c>
      <c r="AY330" s="73">
        <v>84.387030423784907</v>
      </c>
      <c r="AZ330">
        <v>18</v>
      </c>
      <c r="BA330">
        <v>1</v>
      </c>
      <c r="BB330">
        <v>17</v>
      </c>
      <c r="BC330">
        <v>0.87786687202775904</v>
      </c>
      <c r="BD330">
        <v>1</v>
      </c>
      <c r="BE330">
        <v>0.12213312797224</v>
      </c>
      <c r="BF330">
        <v>82.127199085404996</v>
      </c>
      <c r="BG330">
        <v>76.3633261910649</v>
      </c>
      <c r="BH330">
        <v>84.387030423784907</v>
      </c>
      <c r="BI330">
        <v>80.094025131043907</v>
      </c>
    </row>
    <row r="331" spans="1:61" x14ac:dyDescent="0.25">
      <c r="A331" s="10" t="str">
        <f>VLOOKUP(D331,'Index-Relations'!E:F,2,FALSE)</f>
        <v>ESG</v>
      </c>
      <c r="B331" t="s">
        <v>3450</v>
      </c>
      <c r="C331" s="53" t="s">
        <v>2764</v>
      </c>
      <c r="D331" s="59" t="s">
        <v>2980</v>
      </c>
      <c r="E331" s="59" t="s">
        <v>3771</v>
      </c>
      <c r="F331" t="s">
        <v>138</v>
      </c>
      <c r="G331" t="s">
        <v>137</v>
      </c>
      <c r="H331" t="s">
        <v>139</v>
      </c>
      <c r="I331" s="52">
        <v>45538</v>
      </c>
      <c r="J331" t="s">
        <v>2457</v>
      </c>
      <c r="K331">
        <v>18</v>
      </c>
      <c r="L331" s="73">
        <v>81.674082384963</v>
      </c>
      <c r="M331">
        <v>18</v>
      </c>
      <c r="N331">
        <v>1</v>
      </c>
      <c r="O331" s="73">
        <v>76.1305418065959</v>
      </c>
      <c r="P331">
        <v>18</v>
      </c>
      <c r="Q331">
        <v>1</v>
      </c>
      <c r="R331">
        <v>18</v>
      </c>
      <c r="S331">
        <v>1</v>
      </c>
      <c r="T331">
        <v>24.0731351211424</v>
      </c>
      <c r="U331">
        <v>0.37824436025451802</v>
      </c>
      <c r="V331">
        <v>6</v>
      </c>
      <c r="W331">
        <v>0.256300383203938</v>
      </c>
      <c r="X331">
        <v>2</v>
      </c>
      <c r="Y331">
        <v>18</v>
      </c>
      <c r="Z331">
        <v>1</v>
      </c>
      <c r="AA331">
        <v>43.6758076999728</v>
      </c>
      <c r="AB331">
        <v>18</v>
      </c>
      <c r="AC331">
        <v>0.999999999999999</v>
      </c>
      <c r="AD331">
        <v>0</v>
      </c>
      <c r="AE331">
        <v>0</v>
      </c>
      <c r="AF331">
        <v>0</v>
      </c>
      <c r="AG331">
        <v>1.1102E-16</v>
      </c>
      <c r="AH331">
        <v>1.69313124859359E-4</v>
      </c>
      <c r="AI331">
        <v>1</v>
      </c>
      <c r="AJ331" s="73">
        <v>79.931030409041</v>
      </c>
      <c r="AK331">
        <v>18</v>
      </c>
      <c r="AL331">
        <v>1</v>
      </c>
      <c r="AM331">
        <v>0</v>
      </c>
      <c r="AN331">
        <v>0</v>
      </c>
      <c r="AO331">
        <v>0</v>
      </c>
      <c r="AP331">
        <v>0</v>
      </c>
      <c r="AQ331">
        <v>18</v>
      </c>
      <c r="AR331">
        <v>1</v>
      </c>
      <c r="AS331">
        <v>0</v>
      </c>
      <c r="AT331">
        <v>0</v>
      </c>
      <c r="AU331">
        <v>0</v>
      </c>
      <c r="AV331">
        <v>0</v>
      </c>
      <c r="AW331">
        <v>18</v>
      </c>
      <c r="AX331">
        <v>1</v>
      </c>
      <c r="AY331" s="73">
        <v>83.760600171391005</v>
      </c>
      <c r="AZ331">
        <v>18</v>
      </c>
      <c r="BA331">
        <v>1</v>
      </c>
      <c r="BB331">
        <v>17</v>
      </c>
      <c r="BC331">
        <v>0.87880356337256804</v>
      </c>
      <c r="BD331">
        <v>1</v>
      </c>
      <c r="BE331">
        <v>0.121196436627431</v>
      </c>
      <c r="BF331">
        <v>81.674082384963</v>
      </c>
      <c r="BG331">
        <v>76.1305418065959</v>
      </c>
      <c r="BH331">
        <v>83.760600171391005</v>
      </c>
      <c r="BI331">
        <v>79.931030409041</v>
      </c>
    </row>
    <row r="332" spans="1:61" x14ac:dyDescent="0.25">
      <c r="A332" s="10" t="str">
        <f>VLOOKUP(D332,'Index-Relations'!E:F,2,FALSE)</f>
        <v>ESG</v>
      </c>
      <c r="B332" t="s">
        <v>3450</v>
      </c>
      <c r="C332" s="53" t="s">
        <v>3350</v>
      </c>
      <c r="D332" s="59" t="s">
        <v>2980</v>
      </c>
      <c r="E332" s="59" t="s">
        <v>3772</v>
      </c>
      <c r="F332" t="s">
        <v>138</v>
      </c>
      <c r="G332" t="s">
        <v>137</v>
      </c>
      <c r="H332" t="s">
        <v>139</v>
      </c>
      <c r="I332" s="52">
        <v>45505</v>
      </c>
      <c r="J332" t="s">
        <v>2457</v>
      </c>
      <c r="K332">
        <v>18</v>
      </c>
      <c r="L332" s="73">
        <v>81.901154523990996</v>
      </c>
      <c r="M332">
        <v>18</v>
      </c>
      <c r="N332">
        <v>1</v>
      </c>
      <c r="O332" s="73">
        <v>76.501673151109003</v>
      </c>
      <c r="P332">
        <v>18</v>
      </c>
      <c r="Q332">
        <v>1</v>
      </c>
      <c r="R332">
        <v>18</v>
      </c>
      <c r="S332">
        <v>0.999999999999999</v>
      </c>
      <c r="T332">
        <v>24.178512858294098</v>
      </c>
      <c r="U332">
        <v>0.390055231681598</v>
      </c>
      <c r="V332">
        <v>6</v>
      </c>
      <c r="W332">
        <v>0.27740039605626199</v>
      </c>
      <c r="X332">
        <v>2</v>
      </c>
      <c r="Y332">
        <v>18</v>
      </c>
      <c r="Z332">
        <v>1</v>
      </c>
      <c r="AA332">
        <v>44.535868287510603</v>
      </c>
      <c r="AB332">
        <v>18</v>
      </c>
      <c r="AC332">
        <v>0.999999999999999</v>
      </c>
      <c r="AD332">
        <v>0</v>
      </c>
      <c r="AE332">
        <v>0</v>
      </c>
      <c r="AF332">
        <v>0</v>
      </c>
      <c r="AG332">
        <v>2.2204E-16</v>
      </c>
      <c r="AH332">
        <v>1.7670016585038099E-4</v>
      </c>
      <c r="AI332">
        <v>1</v>
      </c>
      <c r="AJ332" s="73">
        <v>80.211030328244902</v>
      </c>
      <c r="AK332">
        <v>18</v>
      </c>
      <c r="AL332">
        <v>1</v>
      </c>
      <c r="AM332">
        <v>0</v>
      </c>
      <c r="AN332">
        <v>0</v>
      </c>
      <c r="AO332">
        <v>0</v>
      </c>
      <c r="AP332">
        <v>0</v>
      </c>
      <c r="AQ332">
        <v>18</v>
      </c>
      <c r="AR332">
        <v>1</v>
      </c>
      <c r="AS332">
        <v>0</v>
      </c>
      <c r="AT332">
        <v>0</v>
      </c>
      <c r="AU332">
        <v>0</v>
      </c>
      <c r="AV332">
        <v>0</v>
      </c>
      <c r="AW332">
        <v>18</v>
      </c>
      <c r="AX332">
        <v>0.999999999999999</v>
      </c>
      <c r="AY332" s="73">
        <v>83.913480781120001</v>
      </c>
      <c r="AZ332">
        <v>18</v>
      </c>
      <c r="BA332">
        <v>1</v>
      </c>
      <c r="BB332">
        <v>18</v>
      </c>
      <c r="BC332">
        <v>1</v>
      </c>
      <c r="BD332">
        <v>0</v>
      </c>
      <c r="BE332">
        <v>0</v>
      </c>
      <c r="BF332">
        <v>81.901154523990996</v>
      </c>
      <c r="BG332">
        <v>76.501673151109003</v>
      </c>
      <c r="BH332">
        <v>83.913480781120001</v>
      </c>
      <c r="BI332">
        <v>80.211030328244902</v>
      </c>
    </row>
    <row r="333" spans="1:61" x14ac:dyDescent="0.25">
      <c r="A333" s="10" t="str">
        <f>VLOOKUP(D333,'Index-Relations'!E:F,2,FALSE)</f>
        <v>ESG</v>
      </c>
      <c r="B333" t="s">
        <v>3450</v>
      </c>
      <c r="C333" s="53" t="s">
        <v>2765</v>
      </c>
      <c r="D333" s="59" t="s">
        <v>2980</v>
      </c>
      <c r="E333" s="59" t="s">
        <v>3773</v>
      </c>
      <c r="F333" t="s">
        <v>138</v>
      </c>
      <c r="G333" t="s">
        <v>137</v>
      </c>
      <c r="H333" t="s">
        <v>139</v>
      </c>
      <c r="I333" s="52">
        <v>45474</v>
      </c>
      <c r="J333" t="s">
        <v>2457</v>
      </c>
      <c r="K333">
        <v>18</v>
      </c>
      <c r="L333" s="73">
        <v>82.012421834129995</v>
      </c>
      <c r="M333">
        <v>18</v>
      </c>
      <c r="N333">
        <v>1</v>
      </c>
      <c r="O333" s="73">
        <v>76.607503056791003</v>
      </c>
      <c r="P333">
        <v>18</v>
      </c>
      <c r="Q333">
        <v>1</v>
      </c>
      <c r="R333">
        <v>18</v>
      </c>
      <c r="S333">
        <v>1</v>
      </c>
      <c r="T333">
        <v>24.191342540013199</v>
      </c>
      <c r="U333">
        <v>0.40943064298470999</v>
      </c>
      <c r="V333">
        <v>6</v>
      </c>
      <c r="W333">
        <v>0.28983332502610298</v>
      </c>
      <c r="X333">
        <v>2</v>
      </c>
      <c r="Y333">
        <v>18</v>
      </c>
      <c r="Z333">
        <v>1</v>
      </c>
      <c r="AA333">
        <v>46.534721552765497</v>
      </c>
      <c r="AB333">
        <v>18</v>
      </c>
      <c r="AC333">
        <v>1</v>
      </c>
      <c r="AD333">
        <v>0</v>
      </c>
      <c r="AE333">
        <v>0</v>
      </c>
      <c r="AF333">
        <v>0</v>
      </c>
      <c r="AG333">
        <v>0</v>
      </c>
      <c r="AH333">
        <v>1.8554060005439001E-4</v>
      </c>
      <c r="AI333">
        <v>1</v>
      </c>
      <c r="AJ333" s="73">
        <v>80.311554088112004</v>
      </c>
      <c r="AK333">
        <v>18</v>
      </c>
      <c r="AL333">
        <v>1</v>
      </c>
      <c r="AM333">
        <v>0</v>
      </c>
      <c r="AN333">
        <v>0</v>
      </c>
      <c r="AO333">
        <v>0</v>
      </c>
      <c r="AP333">
        <v>0</v>
      </c>
      <c r="AQ333">
        <v>18</v>
      </c>
      <c r="AR333">
        <v>1</v>
      </c>
      <c r="AS333">
        <v>0</v>
      </c>
      <c r="AT333">
        <v>0</v>
      </c>
      <c r="AU333">
        <v>0</v>
      </c>
      <c r="AV333">
        <v>0</v>
      </c>
      <c r="AW333">
        <v>18</v>
      </c>
      <c r="AX333">
        <v>1</v>
      </c>
      <c r="AY333" s="73">
        <v>84.048019604489994</v>
      </c>
      <c r="AZ333">
        <v>18</v>
      </c>
      <c r="BA333">
        <v>1</v>
      </c>
      <c r="BB333">
        <v>18</v>
      </c>
      <c r="BC333">
        <v>1</v>
      </c>
      <c r="BD333">
        <v>0</v>
      </c>
      <c r="BE333">
        <v>0</v>
      </c>
      <c r="BF333">
        <v>82.012421834129995</v>
      </c>
      <c r="BG333">
        <v>76.607503056791003</v>
      </c>
      <c r="BH333">
        <v>84.048019604489994</v>
      </c>
      <c r="BI333">
        <v>80.311554088112004</v>
      </c>
    </row>
    <row r="334" spans="1:61" x14ac:dyDescent="0.25">
      <c r="A334" s="10" t="str">
        <f>VLOOKUP(D334,'Index-Relations'!E:F,2,FALSE)</f>
        <v>ESG</v>
      </c>
      <c r="B334" t="s">
        <v>3450</v>
      </c>
      <c r="C334" s="53" t="s">
        <v>2766</v>
      </c>
      <c r="D334" s="59" t="s">
        <v>2980</v>
      </c>
      <c r="E334" s="59" t="s">
        <v>3774</v>
      </c>
      <c r="F334" t="s">
        <v>138</v>
      </c>
      <c r="G334" t="s">
        <v>137</v>
      </c>
      <c r="H334" t="s">
        <v>139</v>
      </c>
      <c r="I334" s="52">
        <v>45446</v>
      </c>
      <c r="J334" t="s">
        <v>2457</v>
      </c>
      <c r="K334">
        <v>18</v>
      </c>
      <c r="L334" s="73">
        <v>81.980039015578996</v>
      </c>
      <c r="M334">
        <v>18</v>
      </c>
      <c r="N334">
        <v>1</v>
      </c>
      <c r="O334" s="73">
        <v>76.631287415550901</v>
      </c>
      <c r="P334">
        <v>18</v>
      </c>
      <c r="Q334">
        <v>1</v>
      </c>
      <c r="R334">
        <v>18</v>
      </c>
      <c r="S334">
        <v>1</v>
      </c>
      <c r="T334">
        <v>24.324872023343001</v>
      </c>
      <c r="U334">
        <v>0.410006852416608</v>
      </c>
      <c r="V334">
        <v>6</v>
      </c>
      <c r="W334">
        <v>0.29018514039448101</v>
      </c>
      <c r="X334">
        <v>2</v>
      </c>
      <c r="Y334">
        <v>18</v>
      </c>
      <c r="Z334">
        <v>1</v>
      </c>
      <c r="AA334">
        <v>45.610101989671499</v>
      </c>
      <c r="AB334">
        <v>18</v>
      </c>
      <c r="AC334">
        <v>0.999999999999999</v>
      </c>
      <c r="AD334">
        <v>0</v>
      </c>
      <c r="AE334">
        <v>0</v>
      </c>
      <c r="AF334">
        <v>0</v>
      </c>
      <c r="AG334">
        <v>1.1102E-16</v>
      </c>
      <c r="AH334">
        <v>1.8494284423687399E-4</v>
      </c>
      <c r="AI334">
        <v>1</v>
      </c>
      <c r="AJ334" s="73">
        <v>80.321423836001003</v>
      </c>
      <c r="AK334">
        <v>18</v>
      </c>
      <c r="AL334">
        <v>1</v>
      </c>
      <c r="AM334">
        <v>0</v>
      </c>
      <c r="AN334">
        <v>0</v>
      </c>
      <c r="AO334">
        <v>0</v>
      </c>
      <c r="AP334">
        <v>0</v>
      </c>
      <c r="AQ334">
        <v>18</v>
      </c>
      <c r="AR334">
        <v>1</v>
      </c>
      <c r="AS334">
        <v>0</v>
      </c>
      <c r="AT334">
        <v>0</v>
      </c>
      <c r="AU334">
        <v>0</v>
      </c>
      <c r="AV334">
        <v>0</v>
      </c>
      <c r="AW334">
        <v>18</v>
      </c>
      <c r="AX334">
        <v>1</v>
      </c>
      <c r="AY334" s="73">
        <v>83.996834469389995</v>
      </c>
      <c r="AZ334">
        <v>18</v>
      </c>
      <c r="BA334">
        <v>1</v>
      </c>
      <c r="BB334">
        <v>18</v>
      </c>
      <c r="BC334">
        <v>1</v>
      </c>
      <c r="BD334">
        <v>0</v>
      </c>
      <c r="BE334">
        <v>0</v>
      </c>
      <c r="BF334">
        <v>81.980039015578996</v>
      </c>
      <c r="BG334">
        <v>76.631287415550901</v>
      </c>
      <c r="BH334">
        <v>83.996834469389995</v>
      </c>
      <c r="BI334">
        <v>80.321423836001003</v>
      </c>
    </row>
    <row r="335" spans="1:61" x14ac:dyDescent="0.25">
      <c r="A335" s="10" t="str">
        <f>VLOOKUP(D335,'Index-Relations'!E:F,2,FALSE)</f>
        <v>ESG</v>
      </c>
      <c r="B335" t="s">
        <v>3450</v>
      </c>
      <c r="C335" s="53" t="s">
        <v>2767</v>
      </c>
      <c r="D335" s="59" t="s">
        <v>2980</v>
      </c>
      <c r="E335" s="59" t="s">
        <v>3775</v>
      </c>
      <c r="F335" t="s">
        <v>138</v>
      </c>
      <c r="G335" t="s">
        <v>137</v>
      </c>
      <c r="H335" t="s">
        <v>139</v>
      </c>
      <c r="I335" s="52">
        <v>45413</v>
      </c>
      <c r="J335" t="s">
        <v>2457</v>
      </c>
      <c r="K335">
        <v>18</v>
      </c>
      <c r="L335" s="73">
        <v>82.223229537723995</v>
      </c>
      <c r="M335">
        <v>18</v>
      </c>
      <c r="N335">
        <v>1</v>
      </c>
      <c r="O335" s="73">
        <v>76.888668437543004</v>
      </c>
      <c r="P335">
        <v>18</v>
      </c>
      <c r="Q335">
        <v>1</v>
      </c>
      <c r="R335">
        <v>18</v>
      </c>
      <c r="S335">
        <v>0.999999999999999</v>
      </c>
      <c r="T335">
        <v>24.328618163129601</v>
      </c>
      <c r="U335">
        <v>0.40336668500894901</v>
      </c>
      <c r="V335">
        <v>6</v>
      </c>
      <c r="W335">
        <v>0.287269953481255</v>
      </c>
      <c r="X335">
        <v>2</v>
      </c>
      <c r="Y335">
        <v>18</v>
      </c>
      <c r="Z335">
        <v>0.999999999999999</v>
      </c>
      <c r="AA335">
        <v>46.302868817369898</v>
      </c>
      <c r="AB335">
        <v>18</v>
      </c>
      <c r="AC335">
        <v>0.999999999999999</v>
      </c>
      <c r="AD335">
        <v>0</v>
      </c>
      <c r="AE335">
        <v>0</v>
      </c>
      <c r="AF335">
        <v>0</v>
      </c>
      <c r="AG335">
        <v>1.1102E-16</v>
      </c>
      <c r="AH335">
        <v>1.83237806499044E-4</v>
      </c>
      <c r="AI335">
        <v>1</v>
      </c>
      <c r="AJ335" s="73">
        <v>80.636714488343003</v>
      </c>
      <c r="AK335">
        <v>18</v>
      </c>
      <c r="AL335">
        <v>1</v>
      </c>
      <c r="AM335">
        <v>0</v>
      </c>
      <c r="AN335">
        <v>0</v>
      </c>
      <c r="AO335">
        <v>0</v>
      </c>
      <c r="AP335">
        <v>0</v>
      </c>
      <c r="AQ335">
        <v>18</v>
      </c>
      <c r="AR335">
        <v>1</v>
      </c>
      <c r="AS335">
        <v>0</v>
      </c>
      <c r="AT335">
        <v>0</v>
      </c>
      <c r="AU335">
        <v>0</v>
      </c>
      <c r="AV335">
        <v>0</v>
      </c>
      <c r="AW335">
        <v>18</v>
      </c>
      <c r="AX335">
        <v>1</v>
      </c>
      <c r="AY335" s="73">
        <v>84.172715755704004</v>
      </c>
      <c r="AZ335">
        <v>18</v>
      </c>
      <c r="BA335">
        <v>1</v>
      </c>
      <c r="BB335">
        <v>18</v>
      </c>
      <c r="BC335">
        <v>1</v>
      </c>
      <c r="BD335">
        <v>0</v>
      </c>
      <c r="BE335">
        <v>0</v>
      </c>
      <c r="BF335">
        <v>82.223229537723995</v>
      </c>
      <c r="BG335">
        <v>76.888668437543004</v>
      </c>
      <c r="BH335">
        <v>84.172715755704004</v>
      </c>
      <c r="BI335">
        <v>80.636714488343003</v>
      </c>
    </row>
    <row r="336" spans="1:61" x14ac:dyDescent="0.25">
      <c r="A336" s="10" t="str">
        <f>VLOOKUP(D336,'Index-Relations'!E:F,2,FALSE)</f>
        <v>ESG</v>
      </c>
      <c r="B336" t="s">
        <v>3450</v>
      </c>
      <c r="C336" s="53" t="s">
        <v>2768</v>
      </c>
      <c r="D336" s="59" t="s">
        <v>2980</v>
      </c>
      <c r="E336" s="59" t="s">
        <v>3776</v>
      </c>
      <c r="F336" t="s">
        <v>138</v>
      </c>
      <c r="G336" t="s">
        <v>137</v>
      </c>
      <c r="H336" t="s">
        <v>139</v>
      </c>
      <c r="I336" s="52">
        <v>45383</v>
      </c>
      <c r="J336" t="s">
        <v>2457</v>
      </c>
      <c r="K336">
        <v>18</v>
      </c>
      <c r="L336">
        <v>85.735528384310101</v>
      </c>
      <c r="M336">
        <v>18</v>
      </c>
      <c r="N336">
        <v>1</v>
      </c>
      <c r="O336">
        <v>79.7544166294973</v>
      </c>
      <c r="P336">
        <v>18</v>
      </c>
      <c r="Q336">
        <v>1</v>
      </c>
      <c r="R336">
        <v>18</v>
      </c>
      <c r="S336">
        <v>1</v>
      </c>
      <c r="T336">
        <v>24.143715861735899</v>
      </c>
      <c r="U336">
        <v>0.39327789124064599</v>
      </c>
      <c r="V336">
        <v>6</v>
      </c>
      <c r="W336">
        <v>0.27633770676417801</v>
      </c>
      <c r="X336">
        <v>2</v>
      </c>
      <c r="Y336">
        <v>18</v>
      </c>
      <c r="Z336">
        <v>0.999999999999999</v>
      </c>
      <c r="AA336">
        <v>42.798044560376397</v>
      </c>
      <c r="AB336">
        <v>18</v>
      </c>
      <c r="AC336">
        <v>1</v>
      </c>
      <c r="AD336">
        <v>0</v>
      </c>
      <c r="AE336">
        <v>0</v>
      </c>
      <c r="AF336">
        <v>0</v>
      </c>
      <c r="AG336">
        <v>0</v>
      </c>
      <c r="AH336">
        <v>1.76013472079863E-4</v>
      </c>
      <c r="AI336">
        <v>1</v>
      </c>
      <c r="AJ336">
        <v>84.078957176033896</v>
      </c>
      <c r="AK336">
        <v>18</v>
      </c>
      <c r="AL336">
        <v>1</v>
      </c>
      <c r="AM336">
        <v>0</v>
      </c>
      <c r="AN336">
        <v>0</v>
      </c>
      <c r="AO336">
        <v>0</v>
      </c>
      <c r="AP336">
        <v>0</v>
      </c>
      <c r="AQ336">
        <v>18</v>
      </c>
      <c r="AR336">
        <v>1</v>
      </c>
      <c r="AS336">
        <v>0</v>
      </c>
      <c r="AT336">
        <v>0</v>
      </c>
      <c r="AU336">
        <v>0</v>
      </c>
      <c r="AV336">
        <v>0</v>
      </c>
      <c r="AW336">
        <v>18</v>
      </c>
      <c r="AX336">
        <v>1</v>
      </c>
      <c r="AY336">
        <v>87.771456205591804</v>
      </c>
      <c r="AZ336">
        <v>18</v>
      </c>
      <c r="BA336">
        <v>1</v>
      </c>
      <c r="BB336">
        <v>18</v>
      </c>
      <c r="BC336">
        <v>1</v>
      </c>
      <c r="BD336">
        <v>0</v>
      </c>
      <c r="BE336">
        <v>0</v>
      </c>
      <c r="BF336">
        <v>82.468467447844901</v>
      </c>
      <c r="BG336">
        <v>76.955629768367899</v>
      </c>
      <c r="BH336">
        <v>84.434718574656998</v>
      </c>
      <c r="BI336">
        <v>80.858919599719002</v>
      </c>
    </row>
    <row r="337" spans="1:61" x14ac:dyDescent="0.25">
      <c r="A337" s="10" t="str">
        <f>VLOOKUP(D337,'Index-Relations'!E:F,2,FALSE)</f>
        <v>ESG</v>
      </c>
      <c r="B337" t="s">
        <v>3450</v>
      </c>
      <c r="C337" s="53" t="s">
        <v>2769</v>
      </c>
      <c r="D337" s="59" t="s">
        <v>2980</v>
      </c>
      <c r="E337" s="59" t="s">
        <v>3777</v>
      </c>
      <c r="F337" t="s">
        <v>138</v>
      </c>
      <c r="G337" t="s">
        <v>137</v>
      </c>
      <c r="H337" t="s">
        <v>139</v>
      </c>
      <c r="I337" s="52">
        <v>45352</v>
      </c>
      <c r="J337" t="s">
        <v>2457</v>
      </c>
      <c r="K337">
        <v>18</v>
      </c>
      <c r="L337">
        <v>85.862171096169405</v>
      </c>
      <c r="M337">
        <v>18</v>
      </c>
      <c r="N337">
        <v>1</v>
      </c>
      <c r="O337">
        <v>79.961141692463301</v>
      </c>
      <c r="P337">
        <v>18</v>
      </c>
      <c r="Q337">
        <v>1</v>
      </c>
      <c r="R337">
        <v>18</v>
      </c>
      <c r="S337">
        <v>1</v>
      </c>
      <c r="T337">
        <v>24.0175922487565</v>
      </c>
      <c r="U337">
        <v>0.39688088487058498</v>
      </c>
      <c r="V337">
        <v>6</v>
      </c>
      <c r="W337">
        <v>0.277038043550205</v>
      </c>
      <c r="X337">
        <v>2</v>
      </c>
      <c r="Y337">
        <v>18</v>
      </c>
      <c r="Z337">
        <v>1</v>
      </c>
      <c r="AA337">
        <v>44.263206227503801</v>
      </c>
      <c r="AB337">
        <v>18</v>
      </c>
      <c r="AC337">
        <v>0.999999999999999</v>
      </c>
      <c r="AD337">
        <v>0</v>
      </c>
      <c r="AE337">
        <v>0</v>
      </c>
      <c r="AF337">
        <v>0</v>
      </c>
      <c r="AG337">
        <v>1.1102E-16</v>
      </c>
      <c r="AH337">
        <v>1.7573289742280201E-4</v>
      </c>
      <c r="AI337">
        <v>1</v>
      </c>
      <c r="AJ337">
        <v>84.2353611519693</v>
      </c>
      <c r="AK337">
        <v>18</v>
      </c>
      <c r="AL337">
        <v>1</v>
      </c>
      <c r="AM337">
        <v>0</v>
      </c>
      <c r="AN337">
        <v>0</v>
      </c>
      <c r="AO337">
        <v>0</v>
      </c>
      <c r="AP337">
        <v>0</v>
      </c>
      <c r="AQ337">
        <v>18</v>
      </c>
      <c r="AR337">
        <v>1</v>
      </c>
      <c r="AS337">
        <v>0</v>
      </c>
      <c r="AT337">
        <v>0</v>
      </c>
      <c r="AU337">
        <v>0</v>
      </c>
      <c r="AV337">
        <v>0</v>
      </c>
      <c r="AW337">
        <v>18</v>
      </c>
      <c r="AX337">
        <v>0.999999999999999</v>
      </c>
      <c r="AY337">
        <v>87.819240664134597</v>
      </c>
      <c r="AZ337">
        <v>18</v>
      </c>
      <c r="BA337">
        <v>1</v>
      </c>
      <c r="BB337">
        <v>18</v>
      </c>
      <c r="BC337">
        <v>1</v>
      </c>
      <c r="BD337">
        <v>0</v>
      </c>
      <c r="BE337">
        <v>0</v>
      </c>
      <c r="BF337">
        <v>82.631024113487001</v>
      </c>
      <c r="BG337">
        <v>77.1718070624879</v>
      </c>
      <c r="BH337">
        <v>84.463949898657006</v>
      </c>
      <c r="BI337">
        <v>81.041106700461995</v>
      </c>
    </row>
    <row r="338" spans="1:61" x14ac:dyDescent="0.25">
      <c r="A338" s="10" t="str">
        <f>VLOOKUP(D338,'Index-Relations'!E:F,2,FALSE)</f>
        <v>ESG</v>
      </c>
      <c r="B338" t="s">
        <v>3450</v>
      </c>
      <c r="C338" s="53" t="s">
        <v>2770</v>
      </c>
      <c r="D338" s="59" t="s">
        <v>2980</v>
      </c>
      <c r="E338" s="59" t="s">
        <v>3778</v>
      </c>
      <c r="F338" t="s">
        <v>138</v>
      </c>
      <c r="G338" t="s">
        <v>137</v>
      </c>
      <c r="H338" t="s">
        <v>139</v>
      </c>
      <c r="I338" s="52">
        <v>45323</v>
      </c>
      <c r="J338" t="s">
        <v>2457</v>
      </c>
      <c r="K338">
        <v>18</v>
      </c>
      <c r="L338">
        <v>85.730060937554697</v>
      </c>
      <c r="M338">
        <v>18</v>
      </c>
      <c r="N338">
        <v>1</v>
      </c>
      <c r="O338">
        <v>79.769941314873506</v>
      </c>
      <c r="P338">
        <v>18</v>
      </c>
      <c r="Q338">
        <v>1</v>
      </c>
      <c r="R338">
        <v>18</v>
      </c>
      <c r="S338">
        <v>1</v>
      </c>
      <c r="T338">
        <v>24.041184593274998</v>
      </c>
      <c r="U338">
        <v>0.39568010515491198</v>
      </c>
      <c r="V338">
        <v>6</v>
      </c>
      <c r="W338">
        <v>0.27653346633821402</v>
      </c>
      <c r="X338">
        <v>2</v>
      </c>
      <c r="Y338">
        <v>18</v>
      </c>
      <c r="Z338">
        <v>0.999999999999999</v>
      </c>
      <c r="AA338">
        <v>44.537436456038797</v>
      </c>
      <c r="AB338">
        <v>18</v>
      </c>
      <c r="AC338">
        <v>1</v>
      </c>
      <c r="AD338">
        <v>0</v>
      </c>
      <c r="AE338">
        <v>0</v>
      </c>
      <c r="AF338">
        <v>0</v>
      </c>
      <c r="AG338">
        <v>0</v>
      </c>
      <c r="AH338">
        <v>1.7471966583931399E-4</v>
      </c>
      <c r="AI338">
        <v>1</v>
      </c>
      <c r="AJ338">
        <v>84.138403556499398</v>
      </c>
      <c r="AK338">
        <v>18</v>
      </c>
      <c r="AL338">
        <v>1</v>
      </c>
      <c r="AM338">
        <v>0</v>
      </c>
      <c r="AN338">
        <v>0</v>
      </c>
      <c r="AO338">
        <v>0</v>
      </c>
      <c r="AP338">
        <v>0</v>
      </c>
      <c r="AQ338">
        <v>18</v>
      </c>
      <c r="AR338">
        <v>1</v>
      </c>
      <c r="AS338">
        <v>0</v>
      </c>
      <c r="AT338">
        <v>0</v>
      </c>
      <c r="AU338">
        <v>0</v>
      </c>
      <c r="AV338">
        <v>0</v>
      </c>
      <c r="AW338">
        <v>18</v>
      </c>
      <c r="AX338">
        <v>1</v>
      </c>
      <c r="AY338">
        <v>87.667726220084603</v>
      </c>
      <c r="AZ338">
        <v>18</v>
      </c>
      <c r="BA338">
        <v>1</v>
      </c>
      <c r="BB338">
        <v>18</v>
      </c>
      <c r="BC338">
        <v>1</v>
      </c>
      <c r="BD338">
        <v>0</v>
      </c>
      <c r="BE338">
        <v>0</v>
      </c>
      <c r="BF338">
        <v>82.541106314889902</v>
      </c>
      <c r="BG338">
        <v>77.021978181453903</v>
      </c>
      <c r="BH338">
        <v>84.370602511019996</v>
      </c>
      <c r="BI338">
        <v>80.960743764230003</v>
      </c>
    </row>
    <row r="339" spans="1:61" x14ac:dyDescent="0.25">
      <c r="A339" s="10" t="str">
        <f>VLOOKUP(D339,'Index-Relations'!E:F,2,FALSE)</f>
        <v>ESG</v>
      </c>
      <c r="B339" t="s">
        <v>3450</v>
      </c>
      <c r="C339" s="53" t="s">
        <v>2760</v>
      </c>
      <c r="D339" s="59" t="s">
        <v>2981</v>
      </c>
      <c r="E339" s="59" t="s">
        <v>3779</v>
      </c>
      <c r="F339" t="s">
        <v>143</v>
      </c>
      <c r="G339" t="s">
        <v>142</v>
      </c>
      <c r="H339" t="s">
        <v>144</v>
      </c>
      <c r="I339" s="52">
        <v>45659</v>
      </c>
      <c r="J339" t="s">
        <v>2457</v>
      </c>
      <c r="K339">
        <v>18</v>
      </c>
      <c r="L339" s="73">
        <v>82.901481643227996</v>
      </c>
      <c r="M339">
        <v>18</v>
      </c>
      <c r="N339">
        <v>1</v>
      </c>
      <c r="O339" s="73">
        <v>75.703986332564995</v>
      </c>
      <c r="P339">
        <v>18</v>
      </c>
      <c r="Q339">
        <v>1</v>
      </c>
      <c r="R339">
        <v>18</v>
      </c>
      <c r="S339">
        <v>0.999999999999999</v>
      </c>
      <c r="T339">
        <v>23.396800230646701</v>
      </c>
      <c r="U339">
        <v>0.43306614956487599</v>
      </c>
      <c r="V339">
        <v>7</v>
      </c>
      <c r="W339">
        <v>0.22233023881973701</v>
      </c>
      <c r="X339">
        <v>2</v>
      </c>
      <c r="Y339">
        <v>18</v>
      </c>
      <c r="Z339">
        <v>1</v>
      </c>
      <c r="AA339">
        <v>30.4922613520983</v>
      </c>
      <c r="AB339">
        <v>15</v>
      </c>
      <c r="AC339">
        <v>0.83104128477461903</v>
      </c>
      <c r="AD339">
        <v>3</v>
      </c>
      <c r="AE339">
        <v>0.16895871522538</v>
      </c>
      <c r="AF339">
        <v>0</v>
      </c>
      <c r="AG339">
        <v>0</v>
      </c>
      <c r="AH339">
        <v>1.0941319981442701E-3</v>
      </c>
      <c r="AI339">
        <v>1</v>
      </c>
      <c r="AJ339" s="73">
        <v>83.746968705086999</v>
      </c>
      <c r="AK339">
        <v>18</v>
      </c>
      <c r="AL339">
        <v>1</v>
      </c>
      <c r="AM339">
        <v>0</v>
      </c>
      <c r="AN339">
        <v>0</v>
      </c>
      <c r="AO339">
        <v>0.11775768163972899</v>
      </c>
      <c r="AP339">
        <v>1</v>
      </c>
      <c r="AQ339">
        <v>18</v>
      </c>
      <c r="AR339">
        <v>1</v>
      </c>
      <c r="AS339">
        <v>0</v>
      </c>
      <c r="AT339">
        <v>0</v>
      </c>
      <c r="AU339">
        <v>0</v>
      </c>
      <c r="AV339">
        <v>0</v>
      </c>
      <c r="AW339">
        <v>18</v>
      </c>
      <c r="AX339">
        <v>0.999999999999999</v>
      </c>
      <c r="AY339" s="73">
        <v>82.797494958396996</v>
      </c>
      <c r="AZ339">
        <v>18</v>
      </c>
      <c r="BA339">
        <v>1</v>
      </c>
      <c r="BB339">
        <v>17</v>
      </c>
      <c r="BC339">
        <v>0.88224231836027001</v>
      </c>
      <c r="BD339">
        <v>0</v>
      </c>
      <c r="BE339">
        <v>0</v>
      </c>
      <c r="BF339">
        <v>82.901481643227996</v>
      </c>
      <c r="BG339">
        <v>75.703986332564995</v>
      </c>
      <c r="BH339">
        <v>82.797494958396996</v>
      </c>
      <c r="BI339">
        <v>83.746968705086999</v>
      </c>
    </row>
    <row r="340" spans="1:61" x14ac:dyDescent="0.25">
      <c r="A340" s="10" t="str">
        <f>VLOOKUP(D340,'Index-Relations'!E:F,2,FALSE)</f>
        <v>ESG</v>
      </c>
      <c r="B340" t="s">
        <v>3450</v>
      </c>
      <c r="C340" s="53" t="s">
        <v>2761</v>
      </c>
      <c r="D340" s="59" t="s">
        <v>2981</v>
      </c>
      <c r="E340" s="59" t="s">
        <v>3780</v>
      </c>
      <c r="F340" t="s">
        <v>143</v>
      </c>
      <c r="G340" t="s">
        <v>142</v>
      </c>
      <c r="H340" t="s">
        <v>144</v>
      </c>
      <c r="I340" s="52">
        <v>45628</v>
      </c>
      <c r="J340" t="s">
        <v>2457</v>
      </c>
      <c r="K340">
        <v>18</v>
      </c>
      <c r="L340" s="73">
        <v>80.605126001735002</v>
      </c>
      <c r="M340">
        <v>18</v>
      </c>
      <c r="N340">
        <v>1</v>
      </c>
      <c r="O340" s="73">
        <v>75.903785374742995</v>
      </c>
      <c r="P340">
        <v>18</v>
      </c>
      <c r="Q340">
        <v>1</v>
      </c>
      <c r="R340">
        <v>18</v>
      </c>
      <c r="S340">
        <v>1</v>
      </c>
      <c r="T340">
        <v>23.769714796475899</v>
      </c>
      <c r="U340">
        <v>0.348700400845815</v>
      </c>
      <c r="V340">
        <v>6</v>
      </c>
      <c r="W340">
        <v>0.23322691468613299</v>
      </c>
      <c r="X340">
        <v>2</v>
      </c>
      <c r="Y340">
        <v>18</v>
      </c>
      <c r="Z340">
        <v>1</v>
      </c>
      <c r="AA340">
        <v>18.008164346372801</v>
      </c>
      <c r="AB340">
        <v>15</v>
      </c>
      <c r="AC340">
        <v>0.84004109316679898</v>
      </c>
      <c r="AD340">
        <v>3</v>
      </c>
      <c r="AE340">
        <v>0.15995890683319999</v>
      </c>
      <c r="AF340">
        <v>0</v>
      </c>
      <c r="AG340">
        <v>0</v>
      </c>
      <c r="AH340">
        <v>0</v>
      </c>
      <c r="AI340">
        <v>0</v>
      </c>
      <c r="AJ340" s="73">
        <v>79.680320452630994</v>
      </c>
      <c r="AK340">
        <v>18</v>
      </c>
      <c r="AL340">
        <v>1</v>
      </c>
      <c r="AM340">
        <v>0</v>
      </c>
      <c r="AN340">
        <v>0</v>
      </c>
      <c r="AO340">
        <v>0.10979505239376899</v>
      </c>
      <c r="AP340">
        <v>1</v>
      </c>
      <c r="AQ340">
        <v>18</v>
      </c>
      <c r="AR340">
        <v>1</v>
      </c>
      <c r="AS340">
        <v>0</v>
      </c>
      <c r="AT340">
        <v>0</v>
      </c>
      <c r="AU340">
        <v>0</v>
      </c>
      <c r="AV340">
        <v>0</v>
      </c>
      <c r="AW340">
        <v>18</v>
      </c>
      <c r="AX340">
        <v>1</v>
      </c>
      <c r="AY340" s="73">
        <v>81.227412052234996</v>
      </c>
      <c r="AZ340">
        <v>18</v>
      </c>
      <c r="BA340">
        <v>1</v>
      </c>
      <c r="BB340">
        <v>17</v>
      </c>
      <c r="BC340">
        <v>0.89020494760623003</v>
      </c>
      <c r="BD340">
        <v>0</v>
      </c>
      <c r="BE340">
        <v>0</v>
      </c>
      <c r="BF340">
        <v>80.605126001735002</v>
      </c>
      <c r="BG340">
        <v>75.903785374742995</v>
      </c>
      <c r="BH340">
        <v>81.227412052234996</v>
      </c>
      <c r="BI340">
        <v>79.680320452630994</v>
      </c>
    </row>
    <row r="341" spans="1:61" x14ac:dyDescent="0.25">
      <c r="A341" s="10" t="str">
        <f>VLOOKUP(D341,'Index-Relations'!E:F,2,FALSE)</f>
        <v>ESG</v>
      </c>
      <c r="B341" t="s">
        <v>3450</v>
      </c>
      <c r="C341" s="53" t="s">
        <v>2762</v>
      </c>
      <c r="D341" s="59" t="s">
        <v>2981</v>
      </c>
      <c r="E341" s="59" t="s">
        <v>3781</v>
      </c>
      <c r="F341" t="s">
        <v>143</v>
      </c>
      <c r="G341" t="s">
        <v>142</v>
      </c>
      <c r="H341" t="s">
        <v>144</v>
      </c>
      <c r="I341" s="52">
        <v>45597</v>
      </c>
      <c r="J341" t="s">
        <v>2457</v>
      </c>
      <c r="K341">
        <v>18</v>
      </c>
      <c r="L341" s="73">
        <v>80.639914950736994</v>
      </c>
      <c r="M341">
        <v>18</v>
      </c>
      <c r="N341">
        <v>1</v>
      </c>
      <c r="O341" s="73">
        <v>76.011478685818005</v>
      </c>
      <c r="P341">
        <v>18</v>
      </c>
      <c r="Q341">
        <v>1</v>
      </c>
      <c r="R341">
        <v>18</v>
      </c>
      <c r="S341">
        <v>1</v>
      </c>
      <c r="T341">
        <v>23.882888556190501</v>
      </c>
      <c r="U341">
        <v>0.35194185089008101</v>
      </c>
      <c r="V341">
        <v>6</v>
      </c>
      <c r="W341">
        <v>0.23504709149766001</v>
      </c>
      <c r="X341">
        <v>2</v>
      </c>
      <c r="Y341">
        <v>18</v>
      </c>
      <c r="Z341">
        <v>0.999999999999999</v>
      </c>
      <c r="AA341">
        <v>18.6724256836631</v>
      </c>
      <c r="AB341">
        <v>15</v>
      </c>
      <c r="AC341">
        <v>0.83571587353662702</v>
      </c>
      <c r="AD341">
        <v>3</v>
      </c>
      <c r="AE341">
        <v>0.16428412646337201</v>
      </c>
      <c r="AF341">
        <v>0</v>
      </c>
      <c r="AG341">
        <v>1.1102E-16</v>
      </c>
      <c r="AH341">
        <v>0</v>
      </c>
      <c r="AI341">
        <v>0</v>
      </c>
      <c r="AJ341" s="73">
        <v>79.71166075747</v>
      </c>
      <c r="AK341">
        <v>18</v>
      </c>
      <c r="AL341">
        <v>1</v>
      </c>
      <c r="AM341">
        <v>0</v>
      </c>
      <c r="AN341">
        <v>0</v>
      </c>
      <c r="AO341">
        <v>0</v>
      </c>
      <c r="AP341">
        <v>0</v>
      </c>
      <c r="AQ341">
        <v>18</v>
      </c>
      <c r="AR341">
        <v>1</v>
      </c>
      <c r="AS341">
        <v>0</v>
      </c>
      <c r="AT341">
        <v>0</v>
      </c>
      <c r="AU341">
        <v>0</v>
      </c>
      <c r="AV341">
        <v>0</v>
      </c>
      <c r="AW341">
        <v>18</v>
      </c>
      <c r="AX341">
        <v>0.999999999999999</v>
      </c>
      <c r="AY341" s="73">
        <v>81.232899976460004</v>
      </c>
      <c r="AZ341">
        <v>18</v>
      </c>
      <c r="BA341">
        <v>1</v>
      </c>
      <c r="BB341">
        <v>17</v>
      </c>
      <c r="BC341">
        <v>0.888272417114226</v>
      </c>
      <c r="BD341">
        <v>1</v>
      </c>
      <c r="BE341">
        <v>0.111727582885773</v>
      </c>
      <c r="BF341">
        <v>80.639914950736994</v>
      </c>
      <c r="BG341">
        <v>76.011478685818005</v>
      </c>
      <c r="BH341">
        <v>81.232899976460004</v>
      </c>
      <c r="BI341">
        <v>79.71166075747</v>
      </c>
    </row>
    <row r="342" spans="1:61" x14ac:dyDescent="0.25">
      <c r="A342" s="10" t="str">
        <f>VLOOKUP(D342,'Index-Relations'!E:F,2,FALSE)</f>
        <v>ESG</v>
      </c>
      <c r="B342" t="s">
        <v>3450</v>
      </c>
      <c r="C342" s="53" t="s">
        <v>2763</v>
      </c>
      <c r="D342" s="59" t="s">
        <v>2981</v>
      </c>
      <c r="E342" s="59" t="s">
        <v>3782</v>
      </c>
      <c r="F342" t="s">
        <v>143</v>
      </c>
      <c r="G342" t="s">
        <v>142</v>
      </c>
      <c r="H342" t="s">
        <v>144</v>
      </c>
      <c r="I342" s="52">
        <v>45566</v>
      </c>
      <c r="J342" t="s">
        <v>2457</v>
      </c>
      <c r="K342">
        <v>18</v>
      </c>
      <c r="L342" s="73">
        <v>82.127199085404996</v>
      </c>
      <c r="M342">
        <v>18</v>
      </c>
      <c r="N342">
        <v>1</v>
      </c>
      <c r="O342" s="73">
        <v>76.363326191064999</v>
      </c>
      <c r="P342">
        <v>18</v>
      </c>
      <c r="Q342">
        <v>1</v>
      </c>
      <c r="R342">
        <v>18</v>
      </c>
      <c r="S342">
        <v>1</v>
      </c>
      <c r="T342">
        <v>23.8665435601844</v>
      </c>
      <c r="U342">
        <v>0.36708814976336002</v>
      </c>
      <c r="V342">
        <v>6</v>
      </c>
      <c r="W342">
        <v>0.26549552593092302</v>
      </c>
      <c r="X342">
        <v>2</v>
      </c>
      <c r="Y342">
        <v>18</v>
      </c>
      <c r="Z342">
        <v>1</v>
      </c>
      <c r="AA342">
        <v>42.674462770405697</v>
      </c>
      <c r="AB342">
        <v>18</v>
      </c>
      <c r="AC342">
        <v>0.999999999999999</v>
      </c>
      <c r="AD342">
        <v>0</v>
      </c>
      <c r="AE342">
        <v>0</v>
      </c>
      <c r="AF342">
        <v>0</v>
      </c>
      <c r="AG342">
        <v>1.1102E-16</v>
      </c>
      <c r="AH342">
        <v>1.66385927008535E-4</v>
      </c>
      <c r="AI342">
        <v>1</v>
      </c>
      <c r="AJ342" s="73">
        <v>80.094025131043907</v>
      </c>
      <c r="AK342">
        <v>18</v>
      </c>
      <c r="AL342">
        <v>1</v>
      </c>
      <c r="AM342">
        <v>0</v>
      </c>
      <c r="AN342">
        <v>0</v>
      </c>
      <c r="AO342">
        <v>0</v>
      </c>
      <c r="AP342">
        <v>0</v>
      </c>
      <c r="AQ342">
        <v>18</v>
      </c>
      <c r="AR342">
        <v>0.999999999999999</v>
      </c>
      <c r="AS342">
        <v>0</v>
      </c>
      <c r="AT342">
        <v>0</v>
      </c>
      <c r="AU342">
        <v>0</v>
      </c>
      <c r="AV342">
        <v>0</v>
      </c>
      <c r="AW342">
        <v>18</v>
      </c>
      <c r="AX342">
        <v>1</v>
      </c>
      <c r="AY342" s="73">
        <v>84.387030423784907</v>
      </c>
      <c r="AZ342">
        <v>18</v>
      </c>
      <c r="BA342">
        <v>1</v>
      </c>
      <c r="BB342">
        <v>17</v>
      </c>
      <c r="BC342">
        <v>0.87786687202775904</v>
      </c>
      <c r="BD342">
        <v>1</v>
      </c>
      <c r="BE342">
        <v>0.12213312797224</v>
      </c>
      <c r="BF342">
        <v>82.127199085404996</v>
      </c>
      <c r="BG342">
        <v>76.363326191064999</v>
      </c>
      <c r="BH342">
        <v>84.387030423784907</v>
      </c>
      <c r="BI342">
        <v>80.094025131043907</v>
      </c>
    </row>
    <row r="343" spans="1:61" x14ac:dyDescent="0.25">
      <c r="A343" s="10" t="str">
        <f>VLOOKUP(D343,'Index-Relations'!E:F,2,FALSE)</f>
        <v>ESG</v>
      </c>
      <c r="B343" t="s">
        <v>3450</v>
      </c>
      <c r="C343" s="53" t="s">
        <v>2764</v>
      </c>
      <c r="D343" s="59" t="s">
        <v>2981</v>
      </c>
      <c r="E343" s="59" t="s">
        <v>3783</v>
      </c>
      <c r="F343" t="s">
        <v>143</v>
      </c>
      <c r="G343" t="s">
        <v>142</v>
      </c>
      <c r="H343" t="s">
        <v>144</v>
      </c>
      <c r="I343" s="52">
        <v>45538</v>
      </c>
      <c r="J343" t="s">
        <v>2457</v>
      </c>
      <c r="K343">
        <v>18</v>
      </c>
      <c r="L343" s="73">
        <v>81.674082384962901</v>
      </c>
      <c r="M343">
        <v>18</v>
      </c>
      <c r="N343">
        <v>1</v>
      </c>
      <c r="O343" s="73">
        <v>76.130541806596</v>
      </c>
      <c r="P343">
        <v>18</v>
      </c>
      <c r="Q343">
        <v>1</v>
      </c>
      <c r="R343">
        <v>18</v>
      </c>
      <c r="S343">
        <v>1</v>
      </c>
      <c r="T343">
        <v>24.0731351211424</v>
      </c>
      <c r="U343">
        <v>0.37824436025451802</v>
      </c>
      <c r="V343">
        <v>6</v>
      </c>
      <c r="W343">
        <v>0.256300383203938</v>
      </c>
      <c r="X343">
        <v>2</v>
      </c>
      <c r="Y343">
        <v>18</v>
      </c>
      <c r="Z343">
        <v>1</v>
      </c>
      <c r="AA343">
        <v>43.6758076999728</v>
      </c>
      <c r="AB343">
        <v>18</v>
      </c>
      <c r="AC343">
        <v>0.999999999999999</v>
      </c>
      <c r="AD343">
        <v>0</v>
      </c>
      <c r="AE343">
        <v>0</v>
      </c>
      <c r="AF343">
        <v>0</v>
      </c>
      <c r="AG343">
        <v>1.1102E-16</v>
      </c>
      <c r="AH343">
        <v>1.69313124859359E-4</v>
      </c>
      <c r="AI343">
        <v>1</v>
      </c>
      <c r="AJ343" s="73">
        <v>79.931030409041</v>
      </c>
      <c r="AK343">
        <v>18</v>
      </c>
      <c r="AL343">
        <v>1</v>
      </c>
      <c r="AM343">
        <v>0</v>
      </c>
      <c r="AN343">
        <v>0</v>
      </c>
      <c r="AO343">
        <v>0</v>
      </c>
      <c r="AP343">
        <v>0</v>
      </c>
      <c r="AQ343">
        <v>18</v>
      </c>
      <c r="AR343">
        <v>1</v>
      </c>
      <c r="AS343">
        <v>0</v>
      </c>
      <c r="AT343">
        <v>0</v>
      </c>
      <c r="AU343">
        <v>0</v>
      </c>
      <c r="AV343">
        <v>0</v>
      </c>
      <c r="AW343">
        <v>18</v>
      </c>
      <c r="AX343">
        <v>1</v>
      </c>
      <c r="AY343" s="73">
        <v>83.760600171391005</v>
      </c>
      <c r="AZ343">
        <v>18</v>
      </c>
      <c r="BA343">
        <v>1</v>
      </c>
      <c r="BB343">
        <v>17</v>
      </c>
      <c r="BC343">
        <v>0.87880356337256804</v>
      </c>
      <c r="BD343">
        <v>1</v>
      </c>
      <c r="BE343">
        <v>0.121196436627431</v>
      </c>
      <c r="BF343">
        <v>81.674082384962901</v>
      </c>
      <c r="BG343">
        <v>76.130541806596</v>
      </c>
      <c r="BH343">
        <v>83.760600171391005</v>
      </c>
      <c r="BI343">
        <v>79.931030409041</v>
      </c>
    </row>
    <row r="344" spans="1:61" x14ac:dyDescent="0.25">
      <c r="A344" s="10" t="str">
        <f>VLOOKUP(D344,'Index-Relations'!E:F,2,FALSE)</f>
        <v>ESG</v>
      </c>
      <c r="B344" t="s">
        <v>3450</v>
      </c>
      <c r="C344" s="53" t="s">
        <v>3350</v>
      </c>
      <c r="D344" s="59" t="s">
        <v>2981</v>
      </c>
      <c r="E344" s="59" t="s">
        <v>3784</v>
      </c>
      <c r="F344" t="s">
        <v>143</v>
      </c>
      <c r="G344" t="s">
        <v>142</v>
      </c>
      <c r="H344" t="s">
        <v>144</v>
      </c>
      <c r="I344" s="52">
        <v>45505</v>
      </c>
      <c r="J344" t="s">
        <v>2457</v>
      </c>
      <c r="K344">
        <v>18</v>
      </c>
      <c r="L344" s="73">
        <v>81.901154523990996</v>
      </c>
      <c r="M344">
        <v>18</v>
      </c>
      <c r="N344">
        <v>1</v>
      </c>
      <c r="O344" s="73">
        <v>76.501673151109003</v>
      </c>
      <c r="P344">
        <v>18</v>
      </c>
      <c r="Q344">
        <v>1</v>
      </c>
      <c r="R344">
        <v>18</v>
      </c>
      <c r="S344">
        <v>0.999999999999999</v>
      </c>
      <c r="T344">
        <v>24.178512858294098</v>
      </c>
      <c r="U344">
        <v>0.390055231681598</v>
      </c>
      <c r="V344">
        <v>6</v>
      </c>
      <c r="W344">
        <v>0.27740039605626199</v>
      </c>
      <c r="X344">
        <v>2</v>
      </c>
      <c r="Y344">
        <v>18</v>
      </c>
      <c r="Z344">
        <v>1</v>
      </c>
      <c r="AA344">
        <v>44.535868287510603</v>
      </c>
      <c r="AB344">
        <v>18</v>
      </c>
      <c r="AC344">
        <v>0.999999999999999</v>
      </c>
      <c r="AD344">
        <v>0</v>
      </c>
      <c r="AE344">
        <v>0</v>
      </c>
      <c r="AF344">
        <v>0</v>
      </c>
      <c r="AG344">
        <v>2.2204E-16</v>
      </c>
      <c r="AH344">
        <v>1.7670016585038099E-4</v>
      </c>
      <c r="AI344">
        <v>1</v>
      </c>
      <c r="AJ344" s="73">
        <v>80.211030328245002</v>
      </c>
      <c r="AK344">
        <v>18</v>
      </c>
      <c r="AL344">
        <v>1</v>
      </c>
      <c r="AM344">
        <v>0</v>
      </c>
      <c r="AN344">
        <v>0</v>
      </c>
      <c r="AO344">
        <v>0</v>
      </c>
      <c r="AP344">
        <v>0</v>
      </c>
      <c r="AQ344">
        <v>18</v>
      </c>
      <c r="AR344">
        <v>1</v>
      </c>
      <c r="AS344">
        <v>0</v>
      </c>
      <c r="AT344">
        <v>0</v>
      </c>
      <c r="AU344">
        <v>0</v>
      </c>
      <c r="AV344">
        <v>0</v>
      </c>
      <c r="AW344">
        <v>18</v>
      </c>
      <c r="AX344">
        <v>0.999999999999999</v>
      </c>
      <c r="AY344" s="73">
        <v>83.913480781120001</v>
      </c>
      <c r="AZ344">
        <v>18</v>
      </c>
      <c r="BA344">
        <v>1</v>
      </c>
      <c r="BB344">
        <v>18</v>
      </c>
      <c r="BC344">
        <v>1</v>
      </c>
      <c r="BD344">
        <v>0</v>
      </c>
      <c r="BE344">
        <v>0</v>
      </c>
      <c r="BF344">
        <v>81.901154523990996</v>
      </c>
      <c r="BG344">
        <v>76.501673151109003</v>
      </c>
      <c r="BH344">
        <v>83.913480781120001</v>
      </c>
      <c r="BI344">
        <v>80.211030328245002</v>
      </c>
    </row>
    <row r="345" spans="1:61" x14ac:dyDescent="0.25">
      <c r="A345" s="10" t="str">
        <f>VLOOKUP(D345,'Index-Relations'!E:F,2,FALSE)</f>
        <v>ESG</v>
      </c>
      <c r="B345" t="s">
        <v>3450</v>
      </c>
      <c r="C345" s="53" t="s">
        <v>2765</v>
      </c>
      <c r="D345" s="59" t="s">
        <v>2981</v>
      </c>
      <c r="E345" s="59" t="s">
        <v>3785</v>
      </c>
      <c r="F345" t="s">
        <v>143</v>
      </c>
      <c r="G345" t="s">
        <v>142</v>
      </c>
      <c r="H345" t="s">
        <v>144</v>
      </c>
      <c r="I345" s="52">
        <v>45474</v>
      </c>
      <c r="J345" t="s">
        <v>2457</v>
      </c>
      <c r="K345">
        <v>18</v>
      </c>
      <c r="L345" s="73">
        <v>82.012421834129995</v>
      </c>
      <c r="M345">
        <v>18</v>
      </c>
      <c r="N345">
        <v>1</v>
      </c>
      <c r="O345" s="73">
        <v>76.607503056791003</v>
      </c>
      <c r="P345">
        <v>18</v>
      </c>
      <c r="Q345">
        <v>1</v>
      </c>
      <c r="R345">
        <v>18</v>
      </c>
      <c r="S345">
        <v>1</v>
      </c>
      <c r="T345">
        <v>24.1913425400131</v>
      </c>
      <c r="U345">
        <v>0.40943064298470999</v>
      </c>
      <c r="V345">
        <v>6</v>
      </c>
      <c r="W345">
        <v>0.28983332502610298</v>
      </c>
      <c r="X345">
        <v>2</v>
      </c>
      <c r="Y345">
        <v>18</v>
      </c>
      <c r="Z345">
        <v>1</v>
      </c>
      <c r="AA345">
        <v>46.534721552765497</v>
      </c>
      <c r="AB345">
        <v>18</v>
      </c>
      <c r="AC345">
        <v>1</v>
      </c>
      <c r="AD345">
        <v>0</v>
      </c>
      <c r="AE345">
        <v>0</v>
      </c>
      <c r="AF345">
        <v>0</v>
      </c>
      <c r="AG345">
        <v>0</v>
      </c>
      <c r="AH345">
        <v>1.8554060005439001E-4</v>
      </c>
      <c r="AI345">
        <v>1</v>
      </c>
      <c r="AJ345" s="73">
        <v>80.311554088112004</v>
      </c>
      <c r="AK345">
        <v>18</v>
      </c>
      <c r="AL345">
        <v>1</v>
      </c>
      <c r="AM345">
        <v>0</v>
      </c>
      <c r="AN345">
        <v>0</v>
      </c>
      <c r="AO345">
        <v>0</v>
      </c>
      <c r="AP345">
        <v>0</v>
      </c>
      <c r="AQ345">
        <v>18</v>
      </c>
      <c r="AR345">
        <v>1</v>
      </c>
      <c r="AS345">
        <v>0</v>
      </c>
      <c r="AT345">
        <v>0</v>
      </c>
      <c r="AU345">
        <v>0</v>
      </c>
      <c r="AV345">
        <v>0</v>
      </c>
      <c r="AW345">
        <v>18</v>
      </c>
      <c r="AX345">
        <v>1</v>
      </c>
      <c r="AY345" s="73">
        <v>84.048019604489994</v>
      </c>
      <c r="AZ345">
        <v>18</v>
      </c>
      <c r="BA345">
        <v>1</v>
      </c>
      <c r="BB345">
        <v>18</v>
      </c>
      <c r="BC345">
        <v>1</v>
      </c>
      <c r="BD345">
        <v>0</v>
      </c>
      <c r="BE345">
        <v>0</v>
      </c>
      <c r="BF345">
        <v>82.012421834129995</v>
      </c>
      <c r="BG345">
        <v>76.607503056791003</v>
      </c>
      <c r="BH345">
        <v>84.048019604489994</v>
      </c>
      <c r="BI345">
        <v>80.311554088112004</v>
      </c>
    </row>
    <row r="346" spans="1:61" x14ac:dyDescent="0.25">
      <c r="A346" s="10" t="str">
        <f>VLOOKUP(D346,'Index-Relations'!E:F,2,FALSE)</f>
        <v>ESG</v>
      </c>
      <c r="B346" t="s">
        <v>3450</v>
      </c>
      <c r="C346" s="53" t="s">
        <v>2766</v>
      </c>
      <c r="D346" s="59" t="s">
        <v>2981</v>
      </c>
      <c r="E346" s="59" t="s">
        <v>3786</v>
      </c>
      <c r="F346" t="s">
        <v>143</v>
      </c>
      <c r="G346" t="s">
        <v>142</v>
      </c>
      <c r="H346" t="s">
        <v>144</v>
      </c>
      <c r="I346" s="52">
        <v>45446</v>
      </c>
      <c r="J346" t="s">
        <v>2457</v>
      </c>
      <c r="K346">
        <v>18</v>
      </c>
      <c r="L346" s="73">
        <v>81.980039015578996</v>
      </c>
      <c r="M346">
        <v>18</v>
      </c>
      <c r="N346">
        <v>1</v>
      </c>
      <c r="O346" s="73">
        <v>76.631287415551</v>
      </c>
      <c r="P346">
        <v>18</v>
      </c>
      <c r="Q346">
        <v>1</v>
      </c>
      <c r="R346">
        <v>18</v>
      </c>
      <c r="S346">
        <v>0.999999999999999</v>
      </c>
      <c r="T346">
        <v>24.324872023343001</v>
      </c>
      <c r="U346">
        <v>0.410006852416608</v>
      </c>
      <c r="V346">
        <v>6</v>
      </c>
      <c r="W346">
        <v>0.29018514039448101</v>
      </c>
      <c r="X346">
        <v>2</v>
      </c>
      <c r="Y346">
        <v>18</v>
      </c>
      <c r="Z346">
        <v>1</v>
      </c>
      <c r="AA346">
        <v>45.610101989671499</v>
      </c>
      <c r="AB346">
        <v>18</v>
      </c>
      <c r="AC346">
        <v>1</v>
      </c>
      <c r="AD346">
        <v>0</v>
      </c>
      <c r="AE346">
        <v>0</v>
      </c>
      <c r="AF346">
        <v>0</v>
      </c>
      <c r="AG346">
        <v>0</v>
      </c>
      <c r="AH346">
        <v>1.8494284423687399E-4</v>
      </c>
      <c r="AI346">
        <v>1</v>
      </c>
      <c r="AJ346" s="73">
        <v>80.321423836000903</v>
      </c>
      <c r="AK346">
        <v>18</v>
      </c>
      <c r="AL346">
        <v>1</v>
      </c>
      <c r="AM346">
        <v>0</v>
      </c>
      <c r="AN346">
        <v>0</v>
      </c>
      <c r="AO346">
        <v>0</v>
      </c>
      <c r="AP346">
        <v>0</v>
      </c>
      <c r="AQ346">
        <v>18</v>
      </c>
      <c r="AR346">
        <v>1</v>
      </c>
      <c r="AS346">
        <v>0</v>
      </c>
      <c r="AT346">
        <v>0</v>
      </c>
      <c r="AU346">
        <v>0</v>
      </c>
      <c r="AV346">
        <v>0</v>
      </c>
      <c r="AW346">
        <v>18</v>
      </c>
      <c r="AX346">
        <v>0.999999999999999</v>
      </c>
      <c r="AY346" s="73">
        <v>83.996834469389995</v>
      </c>
      <c r="AZ346">
        <v>18</v>
      </c>
      <c r="BA346">
        <v>1</v>
      </c>
      <c r="BB346">
        <v>18</v>
      </c>
      <c r="BC346">
        <v>1</v>
      </c>
      <c r="BD346">
        <v>0</v>
      </c>
      <c r="BE346">
        <v>0</v>
      </c>
      <c r="BF346">
        <v>81.980039015578996</v>
      </c>
      <c r="BG346">
        <v>76.631287415551</v>
      </c>
      <c r="BH346">
        <v>83.996834469389995</v>
      </c>
      <c r="BI346">
        <v>80.321423836000903</v>
      </c>
    </row>
    <row r="347" spans="1:61" x14ac:dyDescent="0.25">
      <c r="A347" s="10" t="str">
        <f>VLOOKUP(D347,'Index-Relations'!E:F,2,FALSE)</f>
        <v>ESG</v>
      </c>
      <c r="B347" t="s">
        <v>3450</v>
      </c>
      <c r="C347" s="53" t="s">
        <v>2767</v>
      </c>
      <c r="D347" s="59" t="s">
        <v>2981</v>
      </c>
      <c r="E347" s="59" t="s">
        <v>3787</v>
      </c>
      <c r="F347" t="s">
        <v>143</v>
      </c>
      <c r="G347" t="s">
        <v>142</v>
      </c>
      <c r="H347" t="s">
        <v>144</v>
      </c>
      <c r="I347" s="52">
        <v>45413</v>
      </c>
      <c r="J347" t="s">
        <v>2457</v>
      </c>
      <c r="K347">
        <v>18</v>
      </c>
      <c r="L347" s="73">
        <v>82.223229537723995</v>
      </c>
      <c r="M347">
        <v>18</v>
      </c>
      <c r="N347">
        <v>1</v>
      </c>
      <c r="O347" s="73">
        <v>76.888668437542904</v>
      </c>
      <c r="P347">
        <v>18</v>
      </c>
      <c r="Q347">
        <v>1</v>
      </c>
      <c r="R347">
        <v>18</v>
      </c>
      <c r="S347">
        <v>1</v>
      </c>
      <c r="T347">
        <v>24.328618163129601</v>
      </c>
      <c r="U347">
        <v>0.40336668500894801</v>
      </c>
      <c r="V347">
        <v>6</v>
      </c>
      <c r="W347">
        <v>0.287269953481255</v>
      </c>
      <c r="X347">
        <v>2</v>
      </c>
      <c r="Y347">
        <v>18</v>
      </c>
      <c r="Z347">
        <v>1</v>
      </c>
      <c r="AA347">
        <v>46.302868817369898</v>
      </c>
      <c r="AB347">
        <v>18</v>
      </c>
      <c r="AC347">
        <v>0.999999999999999</v>
      </c>
      <c r="AD347">
        <v>0</v>
      </c>
      <c r="AE347">
        <v>0</v>
      </c>
      <c r="AF347">
        <v>0</v>
      </c>
      <c r="AG347">
        <v>1.1102E-16</v>
      </c>
      <c r="AH347">
        <v>1.83237806499044E-4</v>
      </c>
      <c r="AI347">
        <v>1</v>
      </c>
      <c r="AJ347" s="73">
        <v>80.636714488343003</v>
      </c>
      <c r="AK347">
        <v>18</v>
      </c>
      <c r="AL347">
        <v>1</v>
      </c>
      <c r="AM347">
        <v>0</v>
      </c>
      <c r="AN347">
        <v>0</v>
      </c>
      <c r="AO347">
        <v>0</v>
      </c>
      <c r="AP347">
        <v>0</v>
      </c>
      <c r="AQ347">
        <v>18</v>
      </c>
      <c r="AR347">
        <v>1</v>
      </c>
      <c r="AS347">
        <v>0</v>
      </c>
      <c r="AT347">
        <v>0</v>
      </c>
      <c r="AU347">
        <v>0</v>
      </c>
      <c r="AV347">
        <v>0</v>
      </c>
      <c r="AW347">
        <v>18</v>
      </c>
      <c r="AX347">
        <v>0.999999999999999</v>
      </c>
      <c r="AY347" s="73">
        <v>84.172715755704004</v>
      </c>
      <c r="AZ347">
        <v>18</v>
      </c>
      <c r="BA347">
        <v>1</v>
      </c>
      <c r="BB347">
        <v>18</v>
      </c>
      <c r="BC347">
        <v>1</v>
      </c>
      <c r="BD347">
        <v>0</v>
      </c>
      <c r="BE347">
        <v>0</v>
      </c>
      <c r="BF347">
        <v>82.223229537723995</v>
      </c>
      <c r="BG347">
        <v>76.888668437542904</v>
      </c>
      <c r="BH347">
        <v>84.172715755704004</v>
      </c>
      <c r="BI347">
        <v>80.636714488343003</v>
      </c>
    </row>
    <row r="348" spans="1:61" x14ac:dyDescent="0.25">
      <c r="A348" s="10" t="str">
        <f>VLOOKUP(D348,'Index-Relations'!E:F,2,FALSE)</f>
        <v>ESG</v>
      </c>
      <c r="B348" t="s">
        <v>3450</v>
      </c>
      <c r="C348" s="53" t="s">
        <v>2768</v>
      </c>
      <c r="D348" s="59" t="s">
        <v>2981</v>
      </c>
      <c r="E348" s="59" t="s">
        <v>3788</v>
      </c>
      <c r="F348" t="s">
        <v>143</v>
      </c>
      <c r="G348" t="s">
        <v>142</v>
      </c>
      <c r="H348" t="s">
        <v>144</v>
      </c>
      <c r="I348" s="52">
        <v>45383</v>
      </c>
      <c r="J348" t="s">
        <v>2457</v>
      </c>
      <c r="K348">
        <v>18</v>
      </c>
      <c r="L348">
        <v>85.735528384310101</v>
      </c>
      <c r="M348">
        <v>18</v>
      </c>
      <c r="N348">
        <v>1</v>
      </c>
      <c r="O348">
        <v>79.7544166294973</v>
      </c>
      <c r="P348">
        <v>18</v>
      </c>
      <c r="Q348">
        <v>1</v>
      </c>
      <c r="R348">
        <v>18</v>
      </c>
      <c r="S348">
        <v>1</v>
      </c>
      <c r="T348">
        <v>24.143715861735899</v>
      </c>
      <c r="U348">
        <v>0.39327789124064599</v>
      </c>
      <c r="V348">
        <v>6</v>
      </c>
      <c r="W348">
        <v>0.27633770676417801</v>
      </c>
      <c r="X348">
        <v>2</v>
      </c>
      <c r="Y348">
        <v>18</v>
      </c>
      <c r="Z348">
        <v>1</v>
      </c>
      <c r="AA348">
        <v>42.798044560376397</v>
      </c>
      <c r="AB348">
        <v>18</v>
      </c>
      <c r="AC348">
        <v>1</v>
      </c>
      <c r="AD348">
        <v>0</v>
      </c>
      <c r="AE348">
        <v>0</v>
      </c>
      <c r="AF348">
        <v>0</v>
      </c>
      <c r="AG348">
        <v>0</v>
      </c>
      <c r="AH348">
        <v>1.76013472079863E-4</v>
      </c>
      <c r="AI348">
        <v>1</v>
      </c>
      <c r="AJ348">
        <v>84.078957176033896</v>
      </c>
      <c r="AK348">
        <v>18</v>
      </c>
      <c r="AL348">
        <v>1</v>
      </c>
      <c r="AM348">
        <v>0</v>
      </c>
      <c r="AN348">
        <v>0</v>
      </c>
      <c r="AO348">
        <v>0</v>
      </c>
      <c r="AP348">
        <v>0</v>
      </c>
      <c r="AQ348">
        <v>18</v>
      </c>
      <c r="AR348">
        <v>1</v>
      </c>
      <c r="AS348">
        <v>0</v>
      </c>
      <c r="AT348">
        <v>0</v>
      </c>
      <c r="AU348">
        <v>0</v>
      </c>
      <c r="AV348">
        <v>0</v>
      </c>
      <c r="AW348">
        <v>18</v>
      </c>
      <c r="AX348">
        <v>1</v>
      </c>
      <c r="AY348">
        <v>87.771456205591804</v>
      </c>
      <c r="AZ348">
        <v>18</v>
      </c>
      <c r="BA348">
        <v>1</v>
      </c>
      <c r="BB348">
        <v>18</v>
      </c>
      <c r="BC348">
        <v>1</v>
      </c>
      <c r="BD348">
        <v>0</v>
      </c>
      <c r="BE348">
        <v>0</v>
      </c>
      <c r="BF348">
        <v>82.468467447845001</v>
      </c>
      <c r="BG348">
        <v>76.955629768367899</v>
      </c>
      <c r="BH348">
        <v>84.434718574656898</v>
      </c>
      <c r="BI348">
        <v>80.858919599719002</v>
      </c>
    </row>
    <row r="349" spans="1:61" x14ac:dyDescent="0.25">
      <c r="A349" s="10" t="str">
        <f>VLOOKUP(D349,'Index-Relations'!E:F,2,FALSE)</f>
        <v>ESG</v>
      </c>
      <c r="B349" t="s">
        <v>3450</v>
      </c>
      <c r="C349" s="53" t="s">
        <v>2769</v>
      </c>
      <c r="D349" s="59" t="s">
        <v>2981</v>
      </c>
      <c r="E349" s="59" t="s">
        <v>3789</v>
      </c>
      <c r="F349" t="s">
        <v>143</v>
      </c>
      <c r="G349" t="s">
        <v>142</v>
      </c>
      <c r="H349" t="s">
        <v>144</v>
      </c>
      <c r="I349" s="52">
        <v>45352</v>
      </c>
      <c r="J349" t="s">
        <v>2457</v>
      </c>
      <c r="K349">
        <v>18</v>
      </c>
      <c r="L349">
        <v>85.862171096169405</v>
      </c>
      <c r="M349">
        <v>18</v>
      </c>
      <c r="N349">
        <v>1</v>
      </c>
      <c r="O349">
        <v>79.961141692463301</v>
      </c>
      <c r="P349">
        <v>18</v>
      </c>
      <c r="Q349">
        <v>1</v>
      </c>
      <c r="R349">
        <v>18</v>
      </c>
      <c r="S349">
        <v>1</v>
      </c>
      <c r="T349">
        <v>24.0175922487565</v>
      </c>
      <c r="U349">
        <v>0.39688088487058498</v>
      </c>
      <c r="V349">
        <v>6</v>
      </c>
      <c r="W349">
        <v>0.277038043550205</v>
      </c>
      <c r="X349">
        <v>2</v>
      </c>
      <c r="Y349">
        <v>18</v>
      </c>
      <c r="Z349">
        <v>1</v>
      </c>
      <c r="AA349">
        <v>44.263206227503801</v>
      </c>
      <c r="AB349">
        <v>18</v>
      </c>
      <c r="AC349">
        <v>1</v>
      </c>
      <c r="AD349">
        <v>0</v>
      </c>
      <c r="AE349">
        <v>0</v>
      </c>
      <c r="AF349">
        <v>0</v>
      </c>
      <c r="AG349">
        <v>0</v>
      </c>
      <c r="AH349">
        <v>1.7573289742280201E-4</v>
      </c>
      <c r="AI349">
        <v>1</v>
      </c>
      <c r="AJ349">
        <v>84.2353611519693</v>
      </c>
      <c r="AK349">
        <v>18</v>
      </c>
      <c r="AL349">
        <v>1</v>
      </c>
      <c r="AM349">
        <v>0</v>
      </c>
      <c r="AN349">
        <v>0</v>
      </c>
      <c r="AO349">
        <v>0</v>
      </c>
      <c r="AP349">
        <v>0</v>
      </c>
      <c r="AQ349">
        <v>18</v>
      </c>
      <c r="AR349">
        <v>1</v>
      </c>
      <c r="AS349">
        <v>0</v>
      </c>
      <c r="AT349">
        <v>0</v>
      </c>
      <c r="AU349">
        <v>0</v>
      </c>
      <c r="AV349">
        <v>0</v>
      </c>
      <c r="AW349">
        <v>18</v>
      </c>
      <c r="AX349">
        <v>1</v>
      </c>
      <c r="AY349">
        <v>87.819240664134597</v>
      </c>
      <c r="AZ349">
        <v>18</v>
      </c>
      <c r="BA349">
        <v>1</v>
      </c>
      <c r="BB349">
        <v>18</v>
      </c>
      <c r="BC349">
        <v>1</v>
      </c>
      <c r="BD349">
        <v>0</v>
      </c>
      <c r="BE349">
        <v>0</v>
      </c>
      <c r="BF349">
        <v>82.631024113486902</v>
      </c>
      <c r="BG349">
        <v>77.171807062488</v>
      </c>
      <c r="BH349">
        <v>84.463949898656907</v>
      </c>
      <c r="BI349">
        <v>81.041106700461995</v>
      </c>
    </row>
    <row r="350" spans="1:61" x14ac:dyDescent="0.25">
      <c r="A350" s="10" t="str">
        <f>VLOOKUP(D350,'Index-Relations'!E:F,2,FALSE)</f>
        <v>ESG</v>
      </c>
      <c r="B350" t="s">
        <v>3450</v>
      </c>
      <c r="C350" s="53" t="s">
        <v>2770</v>
      </c>
      <c r="D350" s="59" t="s">
        <v>2981</v>
      </c>
      <c r="E350" s="59" t="s">
        <v>3790</v>
      </c>
      <c r="F350" t="s">
        <v>143</v>
      </c>
      <c r="G350" t="s">
        <v>142</v>
      </c>
      <c r="H350" t="s">
        <v>144</v>
      </c>
      <c r="I350" s="52">
        <v>45323</v>
      </c>
      <c r="J350" t="s">
        <v>2457</v>
      </c>
      <c r="K350">
        <v>18</v>
      </c>
      <c r="L350">
        <v>85.730060937554697</v>
      </c>
      <c r="M350">
        <v>18</v>
      </c>
      <c r="N350">
        <v>1</v>
      </c>
      <c r="O350">
        <v>79.769941314873506</v>
      </c>
      <c r="P350">
        <v>18</v>
      </c>
      <c r="Q350">
        <v>1</v>
      </c>
      <c r="R350">
        <v>18</v>
      </c>
      <c r="S350">
        <v>1</v>
      </c>
      <c r="T350">
        <v>24.041184593274998</v>
      </c>
      <c r="U350">
        <v>0.39568010515491198</v>
      </c>
      <c r="V350">
        <v>6</v>
      </c>
      <c r="W350">
        <v>0.27653346633821402</v>
      </c>
      <c r="X350">
        <v>2</v>
      </c>
      <c r="Y350">
        <v>18</v>
      </c>
      <c r="Z350">
        <v>1</v>
      </c>
      <c r="AA350">
        <v>44.537436456038797</v>
      </c>
      <c r="AB350">
        <v>18</v>
      </c>
      <c r="AC350">
        <v>1</v>
      </c>
      <c r="AD350">
        <v>0</v>
      </c>
      <c r="AE350">
        <v>0</v>
      </c>
      <c r="AF350">
        <v>0</v>
      </c>
      <c r="AG350">
        <v>0</v>
      </c>
      <c r="AH350">
        <v>1.7471966583931399E-4</v>
      </c>
      <c r="AI350">
        <v>1</v>
      </c>
      <c r="AJ350">
        <v>84.138403556499398</v>
      </c>
      <c r="AK350">
        <v>18</v>
      </c>
      <c r="AL350">
        <v>1</v>
      </c>
      <c r="AM350">
        <v>0</v>
      </c>
      <c r="AN350">
        <v>0</v>
      </c>
      <c r="AO350">
        <v>0</v>
      </c>
      <c r="AP350">
        <v>0</v>
      </c>
      <c r="AQ350">
        <v>18</v>
      </c>
      <c r="AR350">
        <v>1</v>
      </c>
      <c r="AS350">
        <v>0</v>
      </c>
      <c r="AT350">
        <v>0</v>
      </c>
      <c r="AU350">
        <v>0</v>
      </c>
      <c r="AV350">
        <v>0</v>
      </c>
      <c r="AW350">
        <v>18</v>
      </c>
      <c r="AX350">
        <v>0.999999999999999</v>
      </c>
      <c r="AY350">
        <v>87.667726220084603</v>
      </c>
      <c r="AZ350">
        <v>18</v>
      </c>
      <c r="BA350">
        <v>1</v>
      </c>
      <c r="BB350">
        <v>18</v>
      </c>
      <c r="BC350">
        <v>1</v>
      </c>
      <c r="BD350">
        <v>0</v>
      </c>
      <c r="BE350">
        <v>0</v>
      </c>
      <c r="BF350">
        <v>82.541106314890001</v>
      </c>
      <c r="BG350">
        <v>77.021978181454003</v>
      </c>
      <c r="BH350">
        <v>84.370602511019996</v>
      </c>
      <c r="BI350">
        <v>80.960743764229903</v>
      </c>
    </row>
    <row r="351" spans="1:61" x14ac:dyDescent="0.25">
      <c r="A351" s="10" t="str">
        <f>VLOOKUP(D351,'Index-Relations'!E:F,2,FALSE)</f>
        <v>ESG</v>
      </c>
      <c r="B351" t="s">
        <v>3450</v>
      </c>
      <c r="C351" s="53" t="s">
        <v>2760</v>
      </c>
      <c r="D351" s="59" t="s">
        <v>2982</v>
      </c>
      <c r="E351" s="59" t="s">
        <v>3791</v>
      </c>
      <c r="F351" t="s">
        <v>146</v>
      </c>
      <c r="G351" t="s">
        <v>145</v>
      </c>
      <c r="H351" t="s">
        <v>147</v>
      </c>
      <c r="I351" s="52">
        <v>45659</v>
      </c>
      <c r="J351" t="s">
        <v>2457</v>
      </c>
      <c r="K351">
        <v>17</v>
      </c>
      <c r="L351" s="73">
        <v>82.867498701610003</v>
      </c>
      <c r="M351">
        <v>17</v>
      </c>
      <c r="N351">
        <v>1</v>
      </c>
      <c r="O351" s="73">
        <v>75.645409102702899</v>
      </c>
      <c r="P351">
        <v>17</v>
      </c>
      <c r="Q351">
        <v>1</v>
      </c>
      <c r="R351">
        <v>17</v>
      </c>
      <c r="S351">
        <v>1</v>
      </c>
      <c r="T351">
        <v>23.340568398944399</v>
      </c>
      <c r="U351">
        <v>0.43899259818592001</v>
      </c>
      <c r="V351">
        <v>7</v>
      </c>
      <c r="W351">
        <v>0.225372796495033</v>
      </c>
      <c r="X351">
        <v>2</v>
      </c>
      <c r="Y351">
        <v>17</v>
      </c>
      <c r="Z351">
        <v>1</v>
      </c>
      <c r="AA351">
        <v>30.6966226773358</v>
      </c>
      <c r="AB351">
        <v>14</v>
      </c>
      <c r="AC351">
        <v>0.82960245839179603</v>
      </c>
      <c r="AD351">
        <v>3</v>
      </c>
      <c r="AE351">
        <v>0.170397541608203</v>
      </c>
      <c r="AF351">
        <v>0</v>
      </c>
      <c r="AG351">
        <v>0</v>
      </c>
      <c r="AH351">
        <v>1.10910503881751E-3</v>
      </c>
      <c r="AI351">
        <v>1</v>
      </c>
      <c r="AJ351" s="73">
        <v>83.729418468419993</v>
      </c>
      <c r="AK351">
        <v>17</v>
      </c>
      <c r="AL351">
        <v>1</v>
      </c>
      <c r="AM351">
        <v>0</v>
      </c>
      <c r="AN351">
        <v>0</v>
      </c>
      <c r="AO351">
        <v>0.11876048791046399</v>
      </c>
      <c r="AP351">
        <v>1</v>
      </c>
      <c r="AQ351">
        <v>17</v>
      </c>
      <c r="AR351">
        <v>0.999999999999999</v>
      </c>
      <c r="AS351">
        <v>0</v>
      </c>
      <c r="AT351">
        <v>0</v>
      </c>
      <c r="AU351">
        <v>0</v>
      </c>
      <c r="AV351">
        <v>0</v>
      </c>
      <c r="AW351">
        <v>17</v>
      </c>
      <c r="AX351">
        <v>0.999999999999999</v>
      </c>
      <c r="AY351" s="73">
        <v>82.756481709669998</v>
      </c>
      <c r="AZ351">
        <v>17</v>
      </c>
      <c r="BA351">
        <v>1</v>
      </c>
      <c r="BB351">
        <v>16</v>
      </c>
      <c r="BC351">
        <v>0.88123951208953499</v>
      </c>
      <c r="BD351">
        <v>0</v>
      </c>
      <c r="BE351">
        <v>0</v>
      </c>
      <c r="BF351">
        <v>82.867498701610003</v>
      </c>
      <c r="BG351">
        <v>75.645409102702899</v>
      </c>
      <c r="BH351">
        <v>82.756481709669998</v>
      </c>
      <c r="BI351">
        <v>83.729418468419993</v>
      </c>
    </row>
    <row r="352" spans="1:61" x14ac:dyDescent="0.25">
      <c r="A352" s="10" t="str">
        <f>VLOOKUP(D352,'Index-Relations'!E:F,2,FALSE)</f>
        <v>ESG</v>
      </c>
      <c r="B352" t="s">
        <v>3450</v>
      </c>
      <c r="C352" s="53" t="s">
        <v>2761</v>
      </c>
      <c r="D352" s="59" t="s">
        <v>2982</v>
      </c>
      <c r="E352" s="59" t="s">
        <v>3792</v>
      </c>
      <c r="F352" t="s">
        <v>146</v>
      </c>
      <c r="G352" t="s">
        <v>145</v>
      </c>
      <c r="H352" t="s">
        <v>147</v>
      </c>
      <c r="I352" s="52">
        <v>45628</v>
      </c>
      <c r="J352" t="s">
        <v>2457</v>
      </c>
      <c r="K352">
        <v>17</v>
      </c>
      <c r="L352" s="73">
        <v>80.551078664925996</v>
      </c>
      <c r="M352">
        <v>17</v>
      </c>
      <c r="N352">
        <v>1</v>
      </c>
      <c r="O352" s="73">
        <v>75.846378130144998</v>
      </c>
      <c r="P352">
        <v>17</v>
      </c>
      <c r="Q352">
        <v>1</v>
      </c>
      <c r="R352">
        <v>17</v>
      </c>
      <c r="S352">
        <v>0.999999999999999</v>
      </c>
      <c r="T352">
        <v>23.716215649822502</v>
      </c>
      <c r="U352">
        <v>0.35396052616777501</v>
      </c>
      <c r="V352">
        <v>6</v>
      </c>
      <c r="W352">
        <v>0.236745129166894</v>
      </c>
      <c r="X352">
        <v>2</v>
      </c>
      <c r="Y352">
        <v>17</v>
      </c>
      <c r="Z352">
        <v>0.999999999999999</v>
      </c>
      <c r="AA352">
        <v>18.111525094601401</v>
      </c>
      <c r="AB352">
        <v>14</v>
      </c>
      <c r="AC352">
        <v>0.838667534054233</v>
      </c>
      <c r="AD352">
        <v>3</v>
      </c>
      <c r="AE352">
        <v>0.161332465945766</v>
      </c>
      <c r="AF352">
        <v>0</v>
      </c>
      <c r="AG352">
        <v>1.6652999999999999E-16</v>
      </c>
      <c r="AH352">
        <v>0</v>
      </c>
      <c r="AI352">
        <v>0</v>
      </c>
      <c r="AJ352" s="73">
        <v>79.627678428772995</v>
      </c>
      <c r="AK352">
        <v>17</v>
      </c>
      <c r="AL352">
        <v>1</v>
      </c>
      <c r="AM352">
        <v>0</v>
      </c>
      <c r="AN352">
        <v>0</v>
      </c>
      <c r="AO352">
        <v>0.110737857003501</v>
      </c>
      <c r="AP352">
        <v>1</v>
      </c>
      <c r="AQ352">
        <v>17</v>
      </c>
      <c r="AR352">
        <v>0.999999999999999</v>
      </c>
      <c r="AS352">
        <v>0</v>
      </c>
      <c r="AT352">
        <v>0</v>
      </c>
      <c r="AU352">
        <v>0</v>
      </c>
      <c r="AV352">
        <v>0</v>
      </c>
      <c r="AW352">
        <v>17</v>
      </c>
      <c r="AX352">
        <v>1</v>
      </c>
      <c r="AY352" s="73">
        <v>81.172487224248997</v>
      </c>
      <c r="AZ352">
        <v>17</v>
      </c>
      <c r="BA352">
        <v>1</v>
      </c>
      <c r="BB352">
        <v>16</v>
      </c>
      <c r="BC352">
        <v>0.88926214299649797</v>
      </c>
      <c r="BD352">
        <v>0</v>
      </c>
      <c r="BE352">
        <v>0</v>
      </c>
      <c r="BF352">
        <v>80.551078664925996</v>
      </c>
      <c r="BG352">
        <v>75.846378130144998</v>
      </c>
      <c r="BH352">
        <v>81.172487224248997</v>
      </c>
      <c r="BI352">
        <v>79.627678428772995</v>
      </c>
    </row>
    <row r="353" spans="1:61" x14ac:dyDescent="0.25">
      <c r="A353" s="10" t="str">
        <f>VLOOKUP(D353,'Index-Relations'!E:F,2,FALSE)</f>
        <v>ESG</v>
      </c>
      <c r="B353" t="s">
        <v>3450</v>
      </c>
      <c r="C353" s="53" t="s">
        <v>2762</v>
      </c>
      <c r="D353" s="59" t="s">
        <v>2982</v>
      </c>
      <c r="E353" s="59" t="s">
        <v>3793</v>
      </c>
      <c r="F353" t="s">
        <v>146</v>
      </c>
      <c r="G353" t="s">
        <v>145</v>
      </c>
      <c r="H353" t="s">
        <v>147</v>
      </c>
      <c r="I353" s="52">
        <v>45597</v>
      </c>
      <c r="J353" t="s">
        <v>2457</v>
      </c>
      <c r="K353">
        <v>17</v>
      </c>
      <c r="L353" s="73">
        <v>80.583113532726003</v>
      </c>
      <c r="M353">
        <v>17</v>
      </c>
      <c r="N353">
        <v>1</v>
      </c>
      <c r="O353" s="73">
        <v>75.951778978274007</v>
      </c>
      <c r="P353">
        <v>17</v>
      </c>
      <c r="Q353">
        <v>1</v>
      </c>
      <c r="R353">
        <v>17</v>
      </c>
      <c r="S353">
        <v>1</v>
      </c>
      <c r="T353">
        <v>23.827309723645001</v>
      </c>
      <c r="U353">
        <v>0.35737007418466099</v>
      </c>
      <c r="V353">
        <v>6</v>
      </c>
      <c r="W353">
        <v>0.23867237247565201</v>
      </c>
      <c r="X353">
        <v>2</v>
      </c>
      <c r="Y353">
        <v>17</v>
      </c>
      <c r="Z353">
        <v>1</v>
      </c>
      <c r="AA353">
        <v>18.788215001362701</v>
      </c>
      <c r="AB353">
        <v>14</v>
      </c>
      <c r="AC353">
        <v>0.83422322132022397</v>
      </c>
      <c r="AD353">
        <v>3</v>
      </c>
      <c r="AE353">
        <v>0.165776778679775</v>
      </c>
      <c r="AF353">
        <v>0</v>
      </c>
      <c r="AG353">
        <v>0</v>
      </c>
      <c r="AH353">
        <v>0</v>
      </c>
      <c r="AI353">
        <v>0</v>
      </c>
      <c r="AJ353" s="73">
        <v>79.656294164106001</v>
      </c>
      <c r="AK353">
        <v>17</v>
      </c>
      <c r="AL353">
        <v>1</v>
      </c>
      <c r="AM353">
        <v>0</v>
      </c>
      <c r="AN353">
        <v>0</v>
      </c>
      <c r="AO353">
        <v>0</v>
      </c>
      <c r="AP353">
        <v>0</v>
      </c>
      <c r="AQ353">
        <v>17</v>
      </c>
      <c r="AR353">
        <v>1</v>
      </c>
      <c r="AS353">
        <v>0</v>
      </c>
      <c r="AT353">
        <v>0</v>
      </c>
      <c r="AU353">
        <v>0</v>
      </c>
      <c r="AV353">
        <v>0</v>
      </c>
      <c r="AW353">
        <v>17</v>
      </c>
      <c r="AX353">
        <v>1</v>
      </c>
      <c r="AY353" s="73">
        <v>81.174915455377004</v>
      </c>
      <c r="AZ353">
        <v>17</v>
      </c>
      <c r="BA353">
        <v>1</v>
      </c>
      <c r="BB353">
        <v>16</v>
      </c>
      <c r="BC353">
        <v>0.88725728298156104</v>
      </c>
      <c r="BD353">
        <v>1</v>
      </c>
      <c r="BE353">
        <v>0.11274271701843799</v>
      </c>
      <c r="BF353">
        <v>80.583113532726003</v>
      </c>
      <c r="BG353">
        <v>75.951778978274007</v>
      </c>
      <c r="BH353">
        <v>81.174915455377004</v>
      </c>
      <c r="BI353">
        <v>79.656294164106001</v>
      </c>
    </row>
    <row r="354" spans="1:61" x14ac:dyDescent="0.25">
      <c r="A354" s="10" t="str">
        <f>VLOOKUP(D354,'Index-Relations'!E:F,2,FALSE)</f>
        <v>ESG</v>
      </c>
      <c r="B354" t="s">
        <v>3450</v>
      </c>
      <c r="C354" s="53" t="s">
        <v>2763</v>
      </c>
      <c r="D354" s="59" t="s">
        <v>2982</v>
      </c>
      <c r="E354" s="59" t="s">
        <v>3794</v>
      </c>
      <c r="F354" t="s">
        <v>146</v>
      </c>
      <c r="G354" t="s">
        <v>145</v>
      </c>
      <c r="H354" t="s">
        <v>147</v>
      </c>
      <c r="I354" s="52">
        <v>45566</v>
      </c>
      <c r="J354" t="s">
        <v>2457</v>
      </c>
      <c r="K354">
        <v>17</v>
      </c>
      <c r="L354" s="73">
        <v>82.083439864777901</v>
      </c>
      <c r="M354">
        <v>17</v>
      </c>
      <c r="N354">
        <v>1</v>
      </c>
      <c r="O354" s="73">
        <v>76.306139287245003</v>
      </c>
      <c r="P354">
        <v>17</v>
      </c>
      <c r="Q354">
        <v>1</v>
      </c>
      <c r="R354">
        <v>17</v>
      </c>
      <c r="S354">
        <v>0.999999999999999</v>
      </c>
      <c r="T354">
        <v>23.810015271789101</v>
      </c>
      <c r="U354">
        <v>0.37267640944932101</v>
      </c>
      <c r="V354">
        <v>6</v>
      </c>
      <c r="W354">
        <v>0.26953721985462897</v>
      </c>
      <c r="X354">
        <v>2</v>
      </c>
      <c r="Y354">
        <v>17</v>
      </c>
      <c r="Z354">
        <v>0.999999999999999</v>
      </c>
      <c r="AA354">
        <v>43.014861838570098</v>
      </c>
      <c r="AB354">
        <v>17</v>
      </c>
      <c r="AC354">
        <v>0.999999999999999</v>
      </c>
      <c r="AD354">
        <v>0</v>
      </c>
      <c r="AE354">
        <v>0</v>
      </c>
      <c r="AF354">
        <v>0</v>
      </c>
      <c r="AG354">
        <v>1.1102E-16</v>
      </c>
      <c r="AH354">
        <v>1.6891885477755399E-4</v>
      </c>
      <c r="AI354">
        <v>1</v>
      </c>
      <c r="AJ354" s="73">
        <v>80.041551598263993</v>
      </c>
      <c r="AK354">
        <v>17</v>
      </c>
      <c r="AL354">
        <v>1</v>
      </c>
      <c r="AM354">
        <v>0</v>
      </c>
      <c r="AN354">
        <v>0</v>
      </c>
      <c r="AO354">
        <v>0</v>
      </c>
      <c r="AP354">
        <v>0</v>
      </c>
      <c r="AQ354">
        <v>17</v>
      </c>
      <c r="AR354">
        <v>1</v>
      </c>
      <c r="AS354">
        <v>0</v>
      </c>
      <c r="AT354">
        <v>0</v>
      </c>
      <c r="AU354">
        <v>0</v>
      </c>
      <c r="AV354">
        <v>0</v>
      </c>
      <c r="AW354">
        <v>17</v>
      </c>
      <c r="AX354">
        <v>0.999999999999999</v>
      </c>
      <c r="AY354" s="73">
        <v>84.357429409055996</v>
      </c>
      <c r="AZ354">
        <v>17</v>
      </c>
      <c r="BA354">
        <v>1</v>
      </c>
      <c r="BB354">
        <v>16</v>
      </c>
      <c r="BC354">
        <v>0.87674124624914795</v>
      </c>
      <c r="BD354">
        <v>1</v>
      </c>
      <c r="BE354">
        <v>0.12325875375085101</v>
      </c>
      <c r="BF354">
        <v>82.083439864777901</v>
      </c>
      <c r="BG354">
        <v>76.306139287245003</v>
      </c>
      <c r="BH354">
        <v>84.357429409055996</v>
      </c>
      <c r="BI354">
        <v>80.041551598263993</v>
      </c>
    </row>
    <row r="355" spans="1:61" x14ac:dyDescent="0.25">
      <c r="A355" s="10" t="str">
        <f>VLOOKUP(D355,'Index-Relations'!E:F,2,FALSE)</f>
        <v>ESG</v>
      </c>
      <c r="B355" t="s">
        <v>3450</v>
      </c>
      <c r="C355" s="53" t="s">
        <v>2764</v>
      </c>
      <c r="D355" s="59" t="s">
        <v>2982</v>
      </c>
      <c r="E355" s="59" t="s">
        <v>3795</v>
      </c>
      <c r="F355" t="s">
        <v>146</v>
      </c>
      <c r="G355" t="s">
        <v>145</v>
      </c>
      <c r="H355" t="s">
        <v>147</v>
      </c>
      <c r="I355" s="52">
        <v>45538</v>
      </c>
      <c r="J355" t="s">
        <v>2457</v>
      </c>
      <c r="K355">
        <v>17</v>
      </c>
      <c r="L355" s="73">
        <v>81.626729058695005</v>
      </c>
      <c r="M355">
        <v>17</v>
      </c>
      <c r="N355">
        <v>1</v>
      </c>
      <c r="O355" s="73">
        <v>76.072010293944999</v>
      </c>
      <c r="P355">
        <v>17</v>
      </c>
      <c r="Q355">
        <v>1</v>
      </c>
      <c r="R355">
        <v>17</v>
      </c>
      <c r="S355">
        <v>1</v>
      </c>
      <c r="T355">
        <v>24.019410584861401</v>
      </c>
      <c r="U355">
        <v>0.38392974855762302</v>
      </c>
      <c r="V355">
        <v>6</v>
      </c>
      <c r="W355">
        <v>0.26015283245068499</v>
      </c>
      <c r="X355">
        <v>2</v>
      </c>
      <c r="Y355">
        <v>17</v>
      </c>
      <c r="Z355">
        <v>0.999999999999999</v>
      </c>
      <c r="AA355">
        <v>44.018278390431298</v>
      </c>
      <c r="AB355">
        <v>17</v>
      </c>
      <c r="AC355">
        <v>0.999999999999999</v>
      </c>
      <c r="AD355">
        <v>0</v>
      </c>
      <c r="AE355">
        <v>0</v>
      </c>
      <c r="AF355">
        <v>0</v>
      </c>
      <c r="AG355">
        <v>2.2204E-16</v>
      </c>
      <c r="AH355">
        <v>1.7185806924131799E-4</v>
      </c>
      <c r="AI355">
        <v>1</v>
      </c>
      <c r="AJ355" s="73">
        <v>79.877726067959998</v>
      </c>
      <c r="AK355">
        <v>17</v>
      </c>
      <c r="AL355">
        <v>1</v>
      </c>
      <c r="AM355">
        <v>0</v>
      </c>
      <c r="AN355">
        <v>0</v>
      </c>
      <c r="AO355">
        <v>0</v>
      </c>
      <c r="AP355">
        <v>0</v>
      </c>
      <c r="AQ355">
        <v>17</v>
      </c>
      <c r="AR355">
        <v>1</v>
      </c>
      <c r="AS355">
        <v>0</v>
      </c>
      <c r="AT355">
        <v>0</v>
      </c>
      <c r="AU355">
        <v>0</v>
      </c>
      <c r="AV355">
        <v>0</v>
      </c>
      <c r="AW355">
        <v>17</v>
      </c>
      <c r="AX355">
        <v>1</v>
      </c>
      <c r="AY355" s="73">
        <v>83.725596697578993</v>
      </c>
      <c r="AZ355">
        <v>17</v>
      </c>
      <c r="BA355">
        <v>1</v>
      </c>
      <c r="BB355">
        <v>16</v>
      </c>
      <c r="BC355">
        <v>0.87770496867034198</v>
      </c>
      <c r="BD355">
        <v>1</v>
      </c>
      <c r="BE355">
        <v>0.12229503132965699</v>
      </c>
      <c r="BF355">
        <v>81.626729058695005</v>
      </c>
      <c r="BG355">
        <v>76.072010293944999</v>
      </c>
      <c r="BH355">
        <v>83.725596697578993</v>
      </c>
      <c r="BI355">
        <v>79.877726067959998</v>
      </c>
    </row>
    <row r="356" spans="1:61" x14ac:dyDescent="0.25">
      <c r="A356" s="10" t="str">
        <f>VLOOKUP(D356,'Index-Relations'!E:F,2,FALSE)</f>
        <v>ESG</v>
      </c>
      <c r="B356" t="s">
        <v>3450</v>
      </c>
      <c r="C356" s="53" t="s">
        <v>3350</v>
      </c>
      <c r="D356" s="59" t="s">
        <v>2982</v>
      </c>
      <c r="E356" s="59" t="s">
        <v>3796</v>
      </c>
      <c r="F356" t="s">
        <v>146</v>
      </c>
      <c r="G356" t="s">
        <v>145</v>
      </c>
      <c r="H356" t="s">
        <v>147</v>
      </c>
      <c r="I356" s="52">
        <v>45505</v>
      </c>
      <c r="J356" t="s">
        <v>2457</v>
      </c>
      <c r="K356">
        <v>17</v>
      </c>
      <c r="L356" s="73">
        <v>81.854161594320004</v>
      </c>
      <c r="M356">
        <v>17</v>
      </c>
      <c r="N356">
        <v>1</v>
      </c>
      <c r="O356" s="73">
        <v>76.444419027994002</v>
      </c>
      <c r="P356">
        <v>17</v>
      </c>
      <c r="Q356">
        <v>1</v>
      </c>
      <c r="R356">
        <v>17</v>
      </c>
      <c r="S356">
        <v>0.999999999999999</v>
      </c>
      <c r="T356">
        <v>24.123705886558799</v>
      </c>
      <c r="U356">
        <v>0.39594678019908203</v>
      </c>
      <c r="V356">
        <v>6</v>
      </c>
      <c r="W356">
        <v>0.28159036137242699</v>
      </c>
      <c r="X356">
        <v>2</v>
      </c>
      <c r="Y356">
        <v>17</v>
      </c>
      <c r="Z356">
        <v>1</v>
      </c>
      <c r="AA356">
        <v>44.899963469205296</v>
      </c>
      <c r="AB356">
        <v>17</v>
      </c>
      <c r="AC356">
        <v>1</v>
      </c>
      <c r="AD356">
        <v>0</v>
      </c>
      <c r="AE356">
        <v>0</v>
      </c>
      <c r="AF356">
        <v>0</v>
      </c>
      <c r="AG356">
        <v>0</v>
      </c>
      <c r="AH356">
        <v>1.7936911505448999E-4</v>
      </c>
      <c r="AI356">
        <v>1</v>
      </c>
      <c r="AJ356" s="73">
        <v>80.158366051971001</v>
      </c>
      <c r="AK356">
        <v>17</v>
      </c>
      <c r="AL356">
        <v>1</v>
      </c>
      <c r="AM356">
        <v>0</v>
      </c>
      <c r="AN356">
        <v>0</v>
      </c>
      <c r="AO356">
        <v>0</v>
      </c>
      <c r="AP356">
        <v>0</v>
      </c>
      <c r="AQ356">
        <v>17</v>
      </c>
      <c r="AR356">
        <v>0.999999999999999</v>
      </c>
      <c r="AS356">
        <v>0</v>
      </c>
      <c r="AT356">
        <v>0</v>
      </c>
      <c r="AU356">
        <v>0</v>
      </c>
      <c r="AV356">
        <v>0</v>
      </c>
      <c r="AW356">
        <v>17</v>
      </c>
      <c r="AX356">
        <v>1</v>
      </c>
      <c r="AY356" s="73">
        <v>83.878609468213995</v>
      </c>
      <c r="AZ356">
        <v>17</v>
      </c>
      <c r="BA356">
        <v>1</v>
      </c>
      <c r="BB356">
        <v>17</v>
      </c>
      <c r="BC356">
        <v>0.999999999999999</v>
      </c>
      <c r="BD356">
        <v>0</v>
      </c>
      <c r="BE356">
        <v>0</v>
      </c>
      <c r="BF356">
        <v>81.854161594320004</v>
      </c>
      <c r="BG356">
        <v>76.444419027994002</v>
      </c>
      <c r="BH356">
        <v>83.878609468213995</v>
      </c>
      <c r="BI356">
        <v>80.158366051971001</v>
      </c>
    </row>
    <row r="357" spans="1:61" x14ac:dyDescent="0.25">
      <c r="A357" s="10" t="str">
        <f>VLOOKUP(D357,'Index-Relations'!E:F,2,FALSE)</f>
        <v>ESG</v>
      </c>
      <c r="B357" t="s">
        <v>3450</v>
      </c>
      <c r="C357" s="53" t="s">
        <v>2765</v>
      </c>
      <c r="D357" s="59" t="s">
        <v>2982</v>
      </c>
      <c r="E357" s="59" t="s">
        <v>3797</v>
      </c>
      <c r="F357" t="s">
        <v>146</v>
      </c>
      <c r="G357" t="s">
        <v>145</v>
      </c>
      <c r="H357" t="s">
        <v>147</v>
      </c>
      <c r="I357" s="52">
        <v>45474</v>
      </c>
      <c r="J357" t="s">
        <v>2457</v>
      </c>
      <c r="K357">
        <v>17</v>
      </c>
      <c r="L357" s="73">
        <v>81.967633385881996</v>
      </c>
      <c r="M357">
        <v>17</v>
      </c>
      <c r="N357">
        <v>1</v>
      </c>
      <c r="O357" s="73">
        <v>76.552642630819904</v>
      </c>
      <c r="P357">
        <v>17</v>
      </c>
      <c r="Q357">
        <v>1</v>
      </c>
      <c r="R357">
        <v>17</v>
      </c>
      <c r="S357">
        <v>1</v>
      </c>
      <c r="T357">
        <v>24.1379491197393</v>
      </c>
      <c r="U357">
        <v>0.41569841586544798</v>
      </c>
      <c r="V357">
        <v>6</v>
      </c>
      <c r="W357">
        <v>0.29427024123073697</v>
      </c>
      <c r="X357">
        <v>2</v>
      </c>
      <c r="Y357">
        <v>17</v>
      </c>
      <c r="Z357">
        <v>1</v>
      </c>
      <c r="AA357">
        <v>46.906760109181903</v>
      </c>
      <c r="AB357">
        <v>17</v>
      </c>
      <c r="AC357">
        <v>1</v>
      </c>
      <c r="AD357">
        <v>0</v>
      </c>
      <c r="AE357">
        <v>0</v>
      </c>
      <c r="AF357">
        <v>0</v>
      </c>
      <c r="AG357">
        <v>0</v>
      </c>
      <c r="AH357">
        <v>1.8838095008979301E-4</v>
      </c>
      <c r="AI357">
        <v>1</v>
      </c>
      <c r="AJ357" s="73">
        <v>80.261112105528994</v>
      </c>
      <c r="AK357">
        <v>17</v>
      </c>
      <c r="AL357">
        <v>1</v>
      </c>
      <c r="AM357">
        <v>0</v>
      </c>
      <c r="AN357">
        <v>0</v>
      </c>
      <c r="AO357">
        <v>0</v>
      </c>
      <c r="AP357">
        <v>0</v>
      </c>
      <c r="AQ357">
        <v>17</v>
      </c>
      <c r="AR357">
        <v>1</v>
      </c>
      <c r="AS357">
        <v>0</v>
      </c>
      <c r="AT357">
        <v>0</v>
      </c>
      <c r="AU357">
        <v>0</v>
      </c>
      <c r="AV357">
        <v>0</v>
      </c>
      <c r="AW357">
        <v>17</v>
      </c>
      <c r="AX357">
        <v>1</v>
      </c>
      <c r="AY357" s="73">
        <v>84.015291704662999</v>
      </c>
      <c r="AZ357">
        <v>17</v>
      </c>
      <c r="BA357">
        <v>1</v>
      </c>
      <c r="BB357">
        <v>17</v>
      </c>
      <c r="BC357">
        <v>1</v>
      </c>
      <c r="BD357">
        <v>0</v>
      </c>
      <c r="BE357">
        <v>0</v>
      </c>
      <c r="BF357">
        <v>81.967633385881996</v>
      </c>
      <c r="BG357">
        <v>76.552642630819904</v>
      </c>
      <c r="BH357">
        <v>84.015291704662999</v>
      </c>
      <c r="BI357">
        <v>80.261112105528994</v>
      </c>
    </row>
    <row r="358" spans="1:61" x14ac:dyDescent="0.25">
      <c r="A358" s="10" t="str">
        <f>VLOOKUP(D358,'Index-Relations'!E:F,2,FALSE)</f>
        <v>ESG</v>
      </c>
      <c r="B358" t="s">
        <v>3450</v>
      </c>
      <c r="C358" s="53" t="s">
        <v>2766</v>
      </c>
      <c r="D358" s="59" t="s">
        <v>2982</v>
      </c>
      <c r="E358" s="59" t="s">
        <v>3798</v>
      </c>
      <c r="F358" t="s">
        <v>146</v>
      </c>
      <c r="G358" t="s">
        <v>145</v>
      </c>
      <c r="H358" t="s">
        <v>147</v>
      </c>
      <c r="I358" s="52">
        <v>45446</v>
      </c>
      <c r="J358" t="s">
        <v>2457</v>
      </c>
      <c r="K358">
        <v>17</v>
      </c>
      <c r="L358" s="73">
        <v>81.932999913356994</v>
      </c>
      <c r="M358">
        <v>17</v>
      </c>
      <c r="N358">
        <v>1</v>
      </c>
      <c r="O358" s="73">
        <v>76.574200400763004</v>
      </c>
      <c r="P358">
        <v>17</v>
      </c>
      <c r="Q358">
        <v>1</v>
      </c>
      <c r="R358">
        <v>17</v>
      </c>
      <c r="S358">
        <v>1</v>
      </c>
      <c r="T358">
        <v>24.270142681131698</v>
      </c>
      <c r="U358">
        <v>0.416523701929496</v>
      </c>
      <c r="V358">
        <v>6</v>
      </c>
      <c r="W358">
        <v>0.29479748499233599</v>
      </c>
      <c r="X358">
        <v>2</v>
      </c>
      <c r="Y358">
        <v>17</v>
      </c>
      <c r="Z358">
        <v>1</v>
      </c>
      <c r="AA358">
        <v>45.993192258719603</v>
      </c>
      <c r="AB358">
        <v>17</v>
      </c>
      <c r="AC358">
        <v>1</v>
      </c>
      <c r="AD358">
        <v>0</v>
      </c>
      <c r="AE358">
        <v>0</v>
      </c>
      <c r="AF358">
        <v>0</v>
      </c>
      <c r="AG358">
        <v>0</v>
      </c>
      <c r="AH358">
        <v>1.8788241628859301E-4</v>
      </c>
      <c r="AI358">
        <v>1</v>
      </c>
      <c r="AJ358" s="73">
        <v>80.268873322677905</v>
      </c>
      <c r="AK358">
        <v>17</v>
      </c>
      <c r="AL358">
        <v>1</v>
      </c>
      <c r="AM358">
        <v>0</v>
      </c>
      <c r="AN358">
        <v>0</v>
      </c>
      <c r="AO358">
        <v>0</v>
      </c>
      <c r="AP358">
        <v>0</v>
      </c>
      <c r="AQ358">
        <v>17</v>
      </c>
      <c r="AR358">
        <v>0.999999999999999</v>
      </c>
      <c r="AS358">
        <v>0</v>
      </c>
      <c r="AT358">
        <v>0</v>
      </c>
      <c r="AU358">
        <v>0</v>
      </c>
      <c r="AV358">
        <v>0</v>
      </c>
      <c r="AW358">
        <v>17</v>
      </c>
      <c r="AX358">
        <v>1</v>
      </c>
      <c r="AY358" s="73">
        <v>83.962268307558006</v>
      </c>
      <c r="AZ358">
        <v>17</v>
      </c>
      <c r="BA358">
        <v>1</v>
      </c>
      <c r="BB358">
        <v>17</v>
      </c>
      <c r="BC358">
        <v>0.999999999999999</v>
      </c>
      <c r="BD358">
        <v>0</v>
      </c>
      <c r="BE358">
        <v>0</v>
      </c>
      <c r="BF358">
        <v>81.932999913356994</v>
      </c>
      <c r="BG358">
        <v>76.574200400763004</v>
      </c>
      <c r="BH358">
        <v>83.962268307558006</v>
      </c>
      <c r="BI358">
        <v>80.268873322677905</v>
      </c>
    </row>
    <row r="359" spans="1:61" x14ac:dyDescent="0.25">
      <c r="A359" s="10" t="str">
        <f>VLOOKUP(D359,'Index-Relations'!E:F,2,FALSE)</f>
        <v>ESG</v>
      </c>
      <c r="B359" t="s">
        <v>3450</v>
      </c>
      <c r="C359" s="53" t="s">
        <v>2767</v>
      </c>
      <c r="D359" s="59" t="s">
        <v>2982</v>
      </c>
      <c r="E359" s="59" t="s">
        <v>3799</v>
      </c>
      <c r="F359" t="s">
        <v>146</v>
      </c>
      <c r="G359" t="s">
        <v>145</v>
      </c>
      <c r="H359" t="s">
        <v>147</v>
      </c>
      <c r="I359" s="52">
        <v>45413</v>
      </c>
      <c r="J359" t="s">
        <v>2457</v>
      </c>
      <c r="K359">
        <v>17</v>
      </c>
      <c r="L359" s="73">
        <v>82.177786581305</v>
      </c>
      <c r="M359">
        <v>17</v>
      </c>
      <c r="N359">
        <v>1</v>
      </c>
      <c r="O359" s="73">
        <v>76.833238841821</v>
      </c>
      <c r="P359">
        <v>17</v>
      </c>
      <c r="Q359">
        <v>1</v>
      </c>
      <c r="R359">
        <v>17</v>
      </c>
      <c r="S359">
        <v>1</v>
      </c>
      <c r="T359">
        <v>24.2733778839598</v>
      </c>
      <c r="U359">
        <v>0.409778950003644</v>
      </c>
      <c r="V359">
        <v>6</v>
      </c>
      <c r="W359">
        <v>0.29183664462158698</v>
      </c>
      <c r="X359">
        <v>2</v>
      </c>
      <c r="Y359">
        <v>17</v>
      </c>
      <c r="Z359">
        <v>1</v>
      </c>
      <c r="AA359">
        <v>46.695439314657001</v>
      </c>
      <c r="AB359">
        <v>17</v>
      </c>
      <c r="AC359">
        <v>1</v>
      </c>
      <c r="AD359">
        <v>0</v>
      </c>
      <c r="AE359">
        <v>0</v>
      </c>
      <c r="AF359">
        <v>0</v>
      </c>
      <c r="AG359">
        <v>0</v>
      </c>
      <c r="AH359">
        <v>1.8615071283461E-4</v>
      </c>
      <c r="AI359">
        <v>1</v>
      </c>
      <c r="AJ359" s="73">
        <v>80.586415191713996</v>
      </c>
      <c r="AK359">
        <v>17</v>
      </c>
      <c r="AL359">
        <v>1</v>
      </c>
      <c r="AM359">
        <v>0</v>
      </c>
      <c r="AN359">
        <v>0</v>
      </c>
      <c r="AO359">
        <v>0</v>
      </c>
      <c r="AP359">
        <v>0</v>
      </c>
      <c r="AQ359">
        <v>17</v>
      </c>
      <c r="AR359">
        <v>1</v>
      </c>
      <c r="AS359">
        <v>0</v>
      </c>
      <c r="AT359">
        <v>0</v>
      </c>
      <c r="AU359">
        <v>0</v>
      </c>
      <c r="AV359">
        <v>0</v>
      </c>
      <c r="AW359">
        <v>17</v>
      </c>
      <c r="AX359">
        <v>1</v>
      </c>
      <c r="AY359" s="73">
        <v>84.139203704964999</v>
      </c>
      <c r="AZ359">
        <v>17</v>
      </c>
      <c r="BA359">
        <v>1</v>
      </c>
      <c r="BB359">
        <v>17</v>
      </c>
      <c r="BC359">
        <v>1</v>
      </c>
      <c r="BD359">
        <v>0</v>
      </c>
      <c r="BE359">
        <v>0</v>
      </c>
      <c r="BF359">
        <v>82.177786581305</v>
      </c>
      <c r="BG359">
        <v>76.833238841821</v>
      </c>
      <c r="BH359">
        <v>84.139203704964999</v>
      </c>
      <c r="BI359">
        <v>80.586415191713996</v>
      </c>
    </row>
    <row r="360" spans="1:61" x14ac:dyDescent="0.25">
      <c r="A360" s="10" t="str">
        <f>VLOOKUP(D360,'Index-Relations'!E:F,2,FALSE)</f>
        <v>ESG</v>
      </c>
      <c r="B360" t="s">
        <v>3450</v>
      </c>
      <c r="C360" s="53" t="s">
        <v>2768</v>
      </c>
      <c r="D360" s="59" t="s">
        <v>2982</v>
      </c>
      <c r="E360" s="59" t="s">
        <v>3800</v>
      </c>
      <c r="F360" t="s">
        <v>146</v>
      </c>
      <c r="G360" t="s">
        <v>145</v>
      </c>
      <c r="H360" t="s">
        <v>147</v>
      </c>
      <c r="I360" s="52">
        <v>45383</v>
      </c>
      <c r="J360" t="s">
        <v>2457</v>
      </c>
      <c r="K360">
        <v>17</v>
      </c>
      <c r="L360">
        <v>85.724729703609995</v>
      </c>
      <c r="M360">
        <v>17</v>
      </c>
      <c r="N360">
        <v>1</v>
      </c>
      <c r="O360">
        <v>79.7274372609686</v>
      </c>
      <c r="P360">
        <v>17</v>
      </c>
      <c r="Q360">
        <v>1</v>
      </c>
      <c r="R360">
        <v>17</v>
      </c>
      <c r="S360">
        <v>1</v>
      </c>
      <c r="T360">
        <v>24.0901735081809</v>
      </c>
      <c r="U360">
        <v>0.39945505095586797</v>
      </c>
      <c r="V360">
        <v>6</v>
      </c>
      <c r="W360">
        <v>0.28067810368970902</v>
      </c>
      <c r="X360">
        <v>2</v>
      </c>
      <c r="Y360">
        <v>17</v>
      </c>
      <c r="Z360">
        <v>0.999999999999999</v>
      </c>
      <c r="AA360">
        <v>43.134349020471497</v>
      </c>
      <c r="AB360">
        <v>17</v>
      </c>
      <c r="AC360">
        <v>1</v>
      </c>
      <c r="AD360">
        <v>0</v>
      </c>
      <c r="AE360">
        <v>0</v>
      </c>
      <c r="AF360">
        <v>0</v>
      </c>
      <c r="AG360">
        <v>0</v>
      </c>
      <c r="AH360">
        <v>1.7877809056791999E-4</v>
      </c>
      <c r="AI360">
        <v>1</v>
      </c>
      <c r="AJ360">
        <v>84.062642966615897</v>
      </c>
      <c r="AK360">
        <v>17</v>
      </c>
      <c r="AL360">
        <v>1</v>
      </c>
      <c r="AM360">
        <v>0</v>
      </c>
      <c r="AN360">
        <v>0</v>
      </c>
      <c r="AO360">
        <v>0</v>
      </c>
      <c r="AP360">
        <v>0</v>
      </c>
      <c r="AQ360">
        <v>17</v>
      </c>
      <c r="AR360">
        <v>0.999999999999999</v>
      </c>
      <c r="AS360">
        <v>0</v>
      </c>
      <c r="AT360">
        <v>0</v>
      </c>
      <c r="AU360">
        <v>0</v>
      </c>
      <c r="AV360">
        <v>0</v>
      </c>
      <c r="AW360">
        <v>17</v>
      </c>
      <c r="AX360">
        <v>0.999999999999999</v>
      </c>
      <c r="AY360">
        <v>87.772958104325895</v>
      </c>
      <c r="AZ360">
        <v>17</v>
      </c>
      <c r="BA360">
        <v>1</v>
      </c>
      <c r="BB360">
        <v>17</v>
      </c>
      <c r="BC360">
        <v>0.999999999999999</v>
      </c>
      <c r="BD360">
        <v>0</v>
      </c>
      <c r="BE360">
        <v>0</v>
      </c>
      <c r="BF360">
        <v>82.428169233787003</v>
      </c>
      <c r="BG360">
        <v>76.904321219336893</v>
      </c>
      <c r="BH360">
        <v>84.405785784719995</v>
      </c>
      <c r="BI360">
        <v>80.813832416536997</v>
      </c>
    </row>
    <row r="361" spans="1:61" x14ac:dyDescent="0.25">
      <c r="A361" s="10" t="str">
        <f>VLOOKUP(D361,'Index-Relations'!E:F,2,FALSE)</f>
        <v>ESG</v>
      </c>
      <c r="B361" t="s">
        <v>3450</v>
      </c>
      <c r="C361" s="53" t="s">
        <v>2769</v>
      </c>
      <c r="D361" s="59" t="s">
        <v>2982</v>
      </c>
      <c r="E361" s="59" t="s">
        <v>3801</v>
      </c>
      <c r="F361" t="s">
        <v>146</v>
      </c>
      <c r="G361" t="s">
        <v>145</v>
      </c>
      <c r="H361" t="s">
        <v>147</v>
      </c>
      <c r="I361" s="52">
        <v>45352</v>
      </c>
      <c r="J361" t="s">
        <v>2457</v>
      </c>
      <c r="K361">
        <v>17</v>
      </c>
      <c r="L361">
        <v>85.851465730805302</v>
      </c>
      <c r="M361">
        <v>17</v>
      </c>
      <c r="N361">
        <v>1</v>
      </c>
      <c r="O361">
        <v>79.933162353832302</v>
      </c>
      <c r="P361">
        <v>17</v>
      </c>
      <c r="Q361">
        <v>1</v>
      </c>
      <c r="R361">
        <v>17</v>
      </c>
      <c r="S361">
        <v>1</v>
      </c>
      <c r="T361">
        <v>23.956137093412199</v>
      </c>
      <c r="U361">
        <v>0.40337947769773702</v>
      </c>
      <c r="V361">
        <v>6</v>
      </c>
      <c r="W361">
        <v>0.28157431000015198</v>
      </c>
      <c r="X361">
        <v>2</v>
      </c>
      <c r="Y361">
        <v>17</v>
      </c>
      <c r="Z361">
        <v>1</v>
      </c>
      <c r="AA361">
        <v>44.658870190633102</v>
      </c>
      <c r="AB361">
        <v>17</v>
      </c>
      <c r="AC361">
        <v>1</v>
      </c>
      <c r="AD361">
        <v>0</v>
      </c>
      <c r="AE361">
        <v>0</v>
      </c>
      <c r="AF361">
        <v>0</v>
      </c>
      <c r="AG361">
        <v>0</v>
      </c>
      <c r="AH361">
        <v>1.7861037676287901E-4</v>
      </c>
      <c r="AI361">
        <v>1</v>
      </c>
      <c r="AJ361">
        <v>84.218821644565693</v>
      </c>
      <c r="AK361">
        <v>17</v>
      </c>
      <c r="AL361">
        <v>1</v>
      </c>
      <c r="AM361">
        <v>0</v>
      </c>
      <c r="AN361">
        <v>0</v>
      </c>
      <c r="AO361">
        <v>0</v>
      </c>
      <c r="AP361">
        <v>0</v>
      </c>
      <c r="AQ361">
        <v>17</v>
      </c>
      <c r="AR361">
        <v>1</v>
      </c>
      <c r="AS361">
        <v>0</v>
      </c>
      <c r="AT361">
        <v>0</v>
      </c>
      <c r="AU361">
        <v>0</v>
      </c>
      <c r="AV361">
        <v>0</v>
      </c>
      <c r="AW361">
        <v>17</v>
      </c>
      <c r="AX361">
        <v>1</v>
      </c>
      <c r="AY361">
        <v>87.821472340738296</v>
      </c>
      <c r="AZ361">
        <v>17</v>
      </c>
      <c r="BA361">
        <v>1</v>
      </c>
      <c r="BB361">
        <v>17</v>
      </c>
      <c r="BC361">
        <v>1</v>
      </c>
      <c r="BD361">
        <v>0</v>
      </c>
      <c r="BE361">
        <v>0</v>
      </c>
      <c r="BF361">
        <v>82.587634619684906</v>
      </c>
      <c r="BG361">
        <v>77.116553174945906</v>
      </c>
      <c r="BH361">
        <v>84.431976949664005</v>
      </c>
      <c r="BI361">
        <v>80.992548264303906</v>
      </c>
    </row>
    <row r="362" spans="1:61" x14ac:dyDescent="0.25">
      <c r="A362" s="10" t="str">
        <f>VLOOKUP(D362,'Index-Relations'!E:F,2,FALSE)</f>
        <v>ESG</v>
      </c>
      <c r="B362" t="s">
        <v>3450</v>
      </c>
      <c r="C362" s="53" t="s">
        <v>2770</v>
      </c>
      <c r="D362" s="59" t="s">
        <v>2982</v>
      </c>
      <c r="E362" s="59" t="s">
        <v>3802</v>
      </c>
      <c r="F362" t="s">
        <v>146</v>
      </c>
      <c r="G362" t="s">
        <v>145</v>
      </c>
      <c r="H362" t="s">
        <v>147</v>
      </c>
      <c r="I362" s="52">
        <v>45323</v>
      </c>
      <c r="J362" t="s">
        <v>2457</v>
      </c>
      <c r="K362">
        <v>17</v>
      </c>
      <c r="L362">
        <v>85.717283506485003</v>
      </c>
      <c r="M362">
        <v>17</v>
      </c>
      <c r="N362">
        <v>1</v>
      </c>
      <c r="O362">
        <v>79.738443251773504</v>
      </c>
      <c r="P362">
        <v>17</v>
      </c>
      <c r="Q362">
        <v>1</v>
      </c>
      <c r="R362">
        <v>17</v>
      </c>
      <c r="S362">
        <v>1</v>
      </c>
      <c r="T362">
        <v>23.977320883402101</v>
      </c>
      <c r="U362">
        <v>0.40226254773348602</v>
      </c>
      <c r="V362">
        <v>6</v>
      </c>
      <c r="W362">
        <v>0.28113381303118801</v>
      </c>
      <c r="X362">
        <v>2</v>
      </c>
      <c r="Y362">
        <v>17</v>
      </c>
      <c r="Z362">
        <v>0.999999999999999</v>
      </c>
      <c r="AA362">
        <v>44.954244154120197</v>
      </c>
      <c r="AB362">
        <v>17</v>
      </c>
      <c r="AC362">
        <v>0.999999999999999</v>
      </c>
      <c r="AD362">
        <v>0</v>
      </c>
      <c r="AE362">
        <v>0</v>
      </c>
      <c r="AF362">
        <v>0</v>
      </c>
      <c r="AG362">
        <v>1.1102E-16</v>
      </c>
      <c r="AH362">
        <v>1.77626261730165E-4</v>
      </c>
      <c r="AI362">
        <v>1</v>
      </c>
      <c r="AJ362">
        <v>84.119916999352697</v>
      </c>
      <c r="AK362">
        <v>17</v>
      </c>
      <c r="AL362">
        <v>1</v>
      </c>
      <c r="AM362">
        <v>0</v>
      </c>
      <c r="AN362">
        <v>0</v>
      </c>
      <c r="AO362">
        <v>0</v>
      </c>
      <c r="AP362">
        <v>0</v>
      </c>
      <c r="AQ362">
        <v>17</v>
      </c>
      <c r="AR362">
        <v>1</v>
      </c>
      <c r="AS362">
        <v>0</v>
      </c>
      <c r="AT362">
        <v>0</v>
      </c>
      <c r="AU362">
        <v>0</v>
      </c>
      <c r="AV362">
        <v>0</v>
      </c>
      <c r="AW362">
        <v>17</v>
      </c>
      <c r="AX362">
        <v>0.999999999999999</v>
      </c>
      <c r="AY362">
        <v>87.668316281740005</v>
      </c>
      <c r="AZ362">
        <v>17</v>
      </c>
      <c r="BA362">
        <v>1</v>
      </c>
      <c r="BB362">
        <v>17</v>
      </c>
      <c r="BC362">
        <v>1</v>
      </c>
      <c r="BD362">
        <v>0</v>
      </c>
      <c r="BE362">
        <v>0</v>
      </c>
      <c r="BF362">
        <v>82.494454252025903</v>
      </c>
      <c r="BG362">
        <v>76.962371060562006</v>
      </c>
      <c r="BH362">
        <v>84.335793872349996</v>
      </c>
      <c r="BI362">
        <v>80.908808024154993</v>
      </c>
    </row>
    <row r="363" spans="1:61" x14ac:dyDescent="0.25">
      <c r="A363" s="10" t="str">
        <f>VLOOKUP(D363,'Index-Relations'!E:F,2,FALSE)</f>
        <v>ESG</v>
      </c>
      <c r="B363" t="s">
        <v>3450</v>
      </c>
      <c r="C363" s="53" t="s">
        <v>2760</v>
      </c>
      <c r="D363" s="59" t="s">
        <v>2983</v>
      </c>
      <c r="E363" s="59" t="s">
        <v>3803</v>
      </c>
      <c r="F363" t="s">
        <v>149</v>
      </c>
      <c r="G363" t="s">
        <v>148</v>
      </c>
      <c r="H363" t="s">
        <v>150</v>
      </c>
      <c r="I363" s="52">
        <v>45659</v>
      </c>
      <c r="J363" t="s">
        <v>2457</v>
      </c>
      <c r="K363">
        <v>18</v>
      </c>
      <c r="L363" s="73">
        <v>82.901481643227996</v>
      </c>
      <c r="M363">
        <v>18</v>
      </c>
      <c r="N363">
        <v>1</v>
      </c>
      <c r="O363" s="73">
        <v>75.703986332564995</v>
      </c>
      <c r="P363">
        <v>18</v>
      </c>
      <c r="Q363">
        <v>1</v>
      </c>
      <c r="R363">
        <v>18</v>
      </c>
      <c r="S363">
        <v>0.999999999999999</v>
      </c>
      <c r="T363">
        <v>23.396800230646701</v>
      </c>
      <c r="U363">
        <v>0.43306614956487599</v>
      </c>
      <c r="V363">
        <v>7</v>
      </c>
      <c r="W363">
        <v>0.22233023881973701</v>
      </c>
      <c r="X363">
        <v>2</v>
      </c>
      <c r="Y363">
        <v>18</v>
      </c>
      <c r="Z363">
        <v>0.999999999999999</v>
      </c>
      <c r="AA363">
        <v>30.4922613520983</v>
      </c>
      <c r="AB363">
        <v>15</v>
      </c>
      <c r="AC363">
        <v>0.83104128477461903</v>
      </c>
      <c r="AD363">
        <v>3</v>
      </c>
      <c r="AE363">
        <v>0.16895871522538</v>
      </c>
      <c r="AF363">
        <v>0</v>
      </c>
      <c r="AG363">
        <v>0</v>
      </c>
      <c r="AH363">
        <v>1.0941319981442701E-3</v>
      </c>
      <c r="AI363">
        <v>1</v>
      </c>
      <c r="AJ363" s="73">
        <v>83.746968705086999</v>
      </c>
      <c r="AK363">
        <v>18</v>
      </c>
      <c r="AL363">
        <v>1</v>
      </c>
      <c r="AM363">
        <v>0</v>
      </c>
      <c r="AN363">
        <v>0</v>
      </c>
      <c r="AO363">
        <v>0.11775768163972899</v>
      </c>
      <c r="AP363">
        <v>1</v>
      </c>
      <c r="AQ363">
        <v>18</v>
      </c>
      <c r="AR363">
        <v>1</v>
      </c>
      <c r="AS363">
        <v>0</v>
      </c>
      <c r="AT363">
        <v>0</v>
      </c>
      <c r="AU363">
        <v>0</v>
      </c>
      <c r="AV363">
        <v>0</v>
      </c>
      <c r="AW363">
        <v>18</v>
      </c>
      <c r="AX363">
        <v>0.999999999999999</v>
      </c>
      <c r="AY363" s="73">
        <v>82.797494958396896</v>
      </c>
      <c r="AZ363">
        <v>18</v>
      </c>
      <c r="BA363">
        <v>1</v>
      </c>
      <c r="BB363">
        <v>17</v>
      </c>
      <c r="BC363">
        <v>0.88224231836027001</v>
      </c>
      <c r="BD363">
        <v>0</v>
      </c>
      <c r="BE363">
        <v>0</v>
      </c>
      <c r="BF363">
        <v>82.901481643227996</v>
      </c>
      <c r="BG363">
        <v>75.703986332564995</v>
      </c>
      <c r="BH363">
        <v>82.797494958396896</v>
      </c>
      <c r="BI363">
        <v>83.746968705086999</v>
      </c>
    </row>
    <row r="364" spans="1:61" x14ac:dyDescent="0.25">
      <c r="A364" s="10" t="str">
        <f>VLOOKUP(D364,'Index-Relations'!E:F,2,FALSE)</f>
        <v>ESG</v>
      </c>
      <c r="B364" t="s">
        <v>3450</v>
      </c>
      <c r="C364" s="53" t="s">
        <v>2761</v>
      </c>
      <c r="D364" s="59" t="s">
        <v>2983</v>
      </c>
      <c r="E364" s="59" t="s">
        <v>3804</v>
      </c>
      <c r="F364" t="s">
        <v>149</v>
      </c>
      <c r="G364" t="s">
        <v>148</v>
      </c>
      <c r="H364" t="s">
        <v>150</v>
      </c>
      <c r="I364" s="52">
        <v>45628</v>
      </c>
      <c r="J364" t="s">
        <v>2457</v>
      </c>
      <c r="K364">
        <v>18</v>
      </c>
      <c r="L364" s="73">
        <v>80.605126001735002</v>
      </c>
      <c r="M364">
        <v>18</v>
      </c>
      <c r="N364">
        <v>1</v>
      </c>
      <c r="O364" s="73">
        <v>75.903785374742995</v>
      </c>
      <c r="P364">
        <v>18</v>
      </c>
      <c r="Q364">
        <v>1</v>
      </c>
      <c r="R364">
        <v>18</v>
      </c>
      <c r="S364">
        <v>0.999999999999999</v>
      </c>
      <c r="T364">
        <v>23.769714796475899</v>
      </c>
      <c r="U364">
        <v>0.34870040084581599</v>
      </c>
      <c r="V364">
        <v>6</v>
      </c>
      <c r="W364">
        <v>0.23322691468613299</v>
      </c>
      <c r="X364">
        <v>2</v>
      </c>
      <c r="Y364">
        <v>18</v>
      </c>
      <c r="Z364">
        <v>1</v>
      </c>
      <c r="AA364">
        <v>18.008164346372801</v>
      </c>
      <c r="AB364">
        <v>15</v>
      </c>
      <c r="AC364">
        <v>0.84004109316679898</v>
      </c>
      <c r="AD364">
        <v>3</v>
      </c>
      <c r="AE364">
        <v>0.15995890683319999</v>
      </c>
      <c r="AF364">
        <v>0</v>
      </c>
      <c r="AG364">
        <v>5.5510000000000001E-17</v>
      </c>
      <c r="AH364">
        <v>0</v>
      </c>
      <c r="AI364">
        <v>0</v>
      </c>
      <c r="AJ364" s="73">
        <v>79.680320452630994</v>
      </c>
      <c r="AK364">
        <v>18</v>
      </c>
      <c r="AL364">
        <v>1</v>
      </c>
      <c r="AM364">
        <v>0</v>
      </c>
      <c r="AN364">
        <v>0</v>
      </c>
      <c r="AO364">
        <v>0.10979505239376899</v>
      </c>
      <c r="AP364">
        <v>1</v>
      </c>
      <c r="AQ364">
        <v>18</v>
      </c>
      <c r="AR364">
        <v>1</v>
      </c>
      <c r="AS364">
        <v>0</v>
      </c>
      <c r="AT364">
        <v>0</v>
      </c>
      <c r="AU364">
        <v>0</v>
      </c>
      <c r="AV364">
        <v>0</v>
      </c>
      <c r="AW364">
        <v>18</v>
      </c>
      <c r="AX364">
        <v>1</v>
      </c>
      <c r="AY364" s="73">
        <v>81.227412052234996</v>
      </c>
      <c r="AZ364">
        <v>18</v>
      </c>
      <c r="BA364">
        <v>1</v>
      </c>
      <c r="BB364">
        <v>17</v>
      </c>
      <c r="BC364">
        <v>0.89020494760623003</v>
      </c>
      <c r="BD364">
        <v>0</v>
      </c>
      <c r="BE364">
        <v>0</v>
      </c>
      <c r="BF364">
        <v>80.605126001735002</v>
      </c>
      <c r="BG364">
        <v>75.903785374742995</v>
      </c>
      <c r="BH364">
        <v>81.227412052234996</v>
      </c>
      <c r="BI364">
        <v>79.680320452630994</v>
      </c>
    </row>
    <row r="365" spans="1:61" x14ac:dyDescent="0.25">
      <c r="A365" s="10" t="str">
        <f>VLOOKUP(D365,'Index-Relations'!E:F,2,FALSE)</f>
        <v>ESG</v>
      </c>
      <c r="B365" t="s">
        <v>3450</v>
      </c>
      <c r="C365" s="53" t="s">
        <v>2762</v>
      </c>
      <c r="D365" s="59" t="s">
        <v>2983</v>
      </c>
      <c r="E365" s="59" t="s">
        <v>3805</v>
      </c>
      <c r="F365" t="s">
        <v>149</v>
      </c>
      <c r="G365" t="s">
        <v>148</v>
      </c>
      <c r="H365" t="s">
        <v>150</v>
      </c>
      <c r="I365" s="52">
        <v>45597</v>
      </c>
      <c r="J365" t="s">
        <v>2457</v>
      </c>
      <c r="K365">
        <v>18</v>
      </c>
      <c r="L365" s="73">
        <v>80.639914950736895</v>
      </c>
      <c r="M365">
        <v>18</v>
      </c>
      <c r="N365">
        <v>1</v>
      </c>
      <c r="O365" s="73">
        <v>76.011478685818005</v>
      </c>
      <c r="P365">
        <v>18</v>
      </c>
      <c r="Q365">
        <v>1</v>
      </c>
      <c r="R365">
        <v>18</v>
      </c>
      <c r="S365">
        <v>1</v>
      </c>
      <c r="T365">
        <v>23.882888556190501</v>
      </c>
      <c r="U365">
        <v>0.35194185089008101</v>
      </c>
      <c r="V365">
        <v>6</v>
      </c>
      <c r="W365">
        <v>0.23504709149766101</v>
      </c>
      <c r="X365">
        <v>2</v>
      </c>
      <c r="Y365">
        <v>18</v>
      </c>
      <c r="Z365">
        <v>1</v>
      </c>
      <c r="AA365">
        <v>18.6724256836631</v>
      </c>
      <c r="AB365">
        <v>15</v>
      </c>
      <c r="AC365">
        <v>0.83571587353662702</v>
      </c>
      <c r="AD365">
        <v>3</v>
      </c>
      <c r="AE365">
        <v>0.16428412646337201</v>
      </c>
      <c r="AF365">
        <v>0</v>
      </c>
      <c r="AG365">
        <v>0</v>
      </c>
      <c r="AH365">
        <v>0</v>
      </c>
      <c r="AI365">
        <v>0</v>
      </c>
      <c r="AJ365" s="73">
        <v>79.71166075747</v>
      </c>
      <c r="AK365">
        <v>18</v>
      </c>
      <c r="AL365">
        <v>1</v>
      </c>
      <c r="AM365">
        <v>0</v>
      </c>
      <c r="AN365">
        <v>0</v>
      </c>
      <c r="AO365">
        <v>0</v>
      </c>
      <c r="AP365">
        <v>0</v>
      </c>
      <c r="AQ365">
        <v>18</v>
      </c>
      <c r="AR365">
        <v>1</v>
      </c>
      <c r="AS365">
        <v>0</v>
      </c>
      <c r="AT365">
        <v>0</v>
      </c>
      <c r="AU365">
        <v>0</v>
      </c>
      <c r="AV365">
        <v>0</v>
      </c>
      <c r="AW365">
        <v>18</v>
      </c>
      <c r="AX365">
        <v>1</v>
      </c>
      <c r="AY365" s="73">
        <v>81.232899976460004</v>
      </c>
      <c r="AZ365">
        <v>18</v>
      </c>
      <c r="BA365">
        <v>1</v>
      </c>
      <c r="BB365">
        <v>17</v>
      </c>
      <c r="BC365">
        <v>0.888272417114226</v>
      </c>
      <c r="BD365">
        <v>1</v>
      </c>
      <c r="BE365">
        <v>0.111727582885773</v>
      </c>
      <c r="BF365">
        <v>80.639914950736895</v>
      </c>
      <c r="BG365">
        <v>76.011478685818005</v>
      </c>
      <c r="BH365">
        <v>81.232899976460004</v>
      </c>
      <c r="BI365">
        <v>79.71166075747</v>
      </c>
    </row>
    <row r="366" spans="1:61" x14ac:dyDescent="0.25">
      <c r="A366" s="10" t="str">
        <f>VLOOKUP(D366,'Index-Relations'!E:F,2,FALSE)</f>
        <v>ESG</v>
      </c>
      <c r="B366" t="s">
        <v>3450</v>
      </c>
      <c r="C366" s="53" t="s">
        <v>2763</v>
      </c>
      <c r="D366" s="59" t="s">
        <v>2983</v>
      </c>
      <c r="E366" s="59" t="s">
        <v>3806</v>
      </c>
      <c r="F366" t="s">
        <v>149</v>
      </c>
      <c r="G366" t="s">
        <v>148</v>
      </c>
      <c r="H366" t="s">
        <v>150</v>
      </c>
      <c r="I366" s="52">
        <v>45566</v>
      </c>
      <c r="J366" t="s">
        <v>2457</v>
      </c>
      <c r="K366">
        <v>18</v>
      </c>
      <c r="L366" s="73">
        <v>82.127199085404996</v>
      </c>
      <c r="M366">
        <v>18</v>
      </c>
      <c r="N366">
        <v>1</v>
      </c>
      <c r="O366" s="73">
        <v>76.3633261910649</v>
      </c>
      <c r="P366">
        <v>18</v>
      </c>
      <c r="Q366">
        <v>1</v>
      </c>
      <c r="R366">
        <v>18</v>
      </c>
      <c r="S366">
        <v>1</v>
      </c>
      <c r="T366">
        <v>23.8665435601844</v>
      </c>
      <c r="U366">
        <v>0.36708814976336002</v>
      </c>
      <c r="V366">
        <v>6</v>
      </c>
      <c r="W366">
        <v>0.26549552593092302</v>
      </c>
      <c r="X366">
        <v>2</v>
      </c>
      <c r="Y366">
        <v>18</v>
      </c>
      <c r="Z366">
        <v>0.999999999999999</v>
      </c>
      <c r="AA366">
        <v>42.674462770405697</v>
      </c>
      <c r="AB366">
        <v>18</v>
      </c>
      <c r="AC366">
        <v>0.999999999999999</v>
      </c>
      <c r="AD366">
        <v>0</v>
      </c>
      <c r="AE366">
        <v>0</v>
      </c>
      <c r="AF366">
        <v>0</v>
      </c>
      <c r="AG366">
        <v>1.1102E-16</v>
      </c>
      <c r="AH366">
        <v>1.66385927008535E-4</v>
      </c>
      <c r="AI366">
        <v>1</v>
      </c>
      <c r="AJ366" s="73">
        <v>80.094025131043907</v>
      </c>
      <c r="AK366">
        <v>18</v>
      </c>
      <c r="AL366">
        <v>1</v>
      </c>
      <c r="AM366">
        <v>0</v>
      </c>
      <c r="AN366">
        <v>0</v>
      </c>
      <c r="AO366">
        <v>0</v>
      </c>
      <c r="AP366">
        <v>0</v>
      </c>
      <c r="AQ366">
        <v>18</v>
      </c>
      <c r="AR366">
        <v>0.999999999999999</v>
      </c>
      <c r="AS366">
        <v>0</v>
      </c>
      <c r="AT366">
        <v>0</v>
      </c>
      <c r="AU366">
        <v>0</v>
      </c>
      <c r="AV366">
        <v>0</v>
      </c>
      <c r="AW366">
        <v>18</v>
      </c>
      <c r="AX366">
        <v>1</v>
      </c>
      <c r="AY366" s="73">
        <v>84.387030423785006</v>
      </c>
      <c r="AZ366">
        <v>18</v>
      </c>
      <c r="BA366">
        <v>1</v>
      </c>
      <c r="BB366">
        <v>17</v>
      </c>
      <c r="BC366">
        <v>0.87786687202775904</v>
      </c>
      <c r="BD366">
        <v>1</v>
      </c>
      <c r="BE366">
        <v>0.12213312797224</v>
      </c>
      <c r="BF366">
        <v>82.127199085404996</v>
      </c>
      <c r="BG366">
        <v>76.3633261910649</v>
      </c>
      <c r="BH366">
        <v>84.387030423785006</v>
      </c>
      <c r="BI366">
        <v>80.094025131043907</v>
      </c>
    </row>
    <row r="367" spans="1:61" x14ac:dyDescent="0.25">
      <c r="A367" s="10" t="str">
        <f>VLOOKUP(D367,'Index-Relations'!E:F,2,FALSE)</f>
        <v>ESG</v>
      </c>
      <c r="B367" t="s">
        <v>3450</v>
      </c>
      <c r="C367" s="53" t="s">
        <v>2764</v>
      </c>
      <c r="D367" s="59" t="s">
        <v>2983</v>
      </c>
      <c r="E367" s="59" t="s">
        <v>3807</v>
      </c>
      <c r="F367" t="s">
        <v>149</v>
      </c>
      <c r="G367" t="s">
        <v>148</v>
      </c>
      <c r="H367" t="s">
        <v>150</v>
      </c>
      <c r="I367" s="52">
        <v>45538</v>
      </c>
      <c r="J367" t="s">
        <v>2457</v>
      </c>
      <c r="K367">
        <v>18</v>
      </c>
      <c r="L367" s="73">
        <v>81.674082384963</v>
      </c>
      <c r="M367">
        <v>18</v>
      </c>
      <c r="N367">
        <v>1</v>
      </c>
      <c r="O367" s="73">
        <v>76.130541806596</v>
      </c>
      <c r="P367">
        <v>18</v>
      </c>
      <c r="Q367">
        <v>1</v>
      </c>
      <c r="R367">
        <v>18</v>
      </c>
      <c r="S367">
        <v>1</v>
      </c>
      <c r="T367">
        <v>24.0731351211424</v>
      </c>
      <c r="U367">
        <v>0.37824436025451802</v>
      </c>
      <c r="V367">
        <v>6</v>
      </c>
      <c r="W367">
        <v>0.256300383203938</v>
      </c>
      <c r="X367">
        <v>2</v>
      </c>
      <c r="Y367">
        <v>18</v>
      </c>
      <c r="Z367">
        <v>1</v>
      </c>
      <c r="AA367">
        <v>43.6758076999728</v>
      </c>
      <c r="AB367">
        <v>18</v>
      </c>
      <c r="AC367">
        <v>1</v>
      </c>
      <c r="AD367">
        <v>0</v>
      </c>
      <c r="AE367">
        <v>0</v>
      </c>
      <c r="AF367">
        <v>0</v>
      </c>
      <c r="AG367">
        <v>0</v>
      </c>
      <c r="AH367">
        <v>1.69313124859359E-4</v>
      </c>
      <c r="AI367">
        <v>1</v>
      </c>
      <c r="AJ367" s="73">
        <v>79.931030409041</v>
      </c>
      <c r="AK367">
        <v>18</v>
      </c>
      <c r="AL367">
        <v>1</v>
      </c>
      <c r="AM367">
        <v>0</v>
      </c>
      <c r="AN367">
        <v>0</v>
      </c>
      <c r="AO367">
        <v>0</v>
      </c>
      <c r="AP367">
        <v>0</v>
      </c>
      <c r="AQ367">
        <v>18</v>
      </c>
      <c r="AR367">
        <v>1</v>
      </c>
      <c r="AS367">
        <v>0</v>
      </c>
      <c r="AT367">
        <v>0</v>
      </c>
      <c r="AU367">
        <v>0</v>
      </c>
      <c r="AV367">
        <v>0</v>
      </c>
      <c r="AW367">
        <v>18</v>
      </c>
      <c r="AX367">
        <v>0.999999999999999</v>
      </c>
      <c r="AY367" s="73">
        <v>83.760600171391005</v>
      </c>
      <c r="AZ367">
        <v>18</v>
      </c>
      <c r="BA367">
        <v>1</v>
      </c>
      <c r="BB367">
        <v>17</v>
      </c>
      <c r="BC367">
        <v>0.87880356337256804</v>
      </c>
      <c r="BD367">
        <v>1</v>
      </c>
      <c r="BE367">
        <v>0.121196436627431</v>
      </c>
      <c r="BF367">
        <v>81.674082384963</v>
      </c>
      <c r="BG367">
        <v>76.130541806596</v>
      </c>
      <c r="BH367">
        <v>83.760600171391005</v>
      </c>
      <c r="BI367">
        <v>79.931030409041</v>
      </c>
    </row>
    <row r="368" spans="1:61" x14ac:dyDescent="0.25">
      <c r="A368" s="10" t="str">
        <f>VLOOKUP(D368,'Index-Relations'!E:F,2,FALSE)</f>
        <v>ESG</v>
      </c>
      <c r="B368" t="s">
        <v>3450</v>
      </c>
      <c r="C368" s="53" t="s">
        <v>3350</v>
      </c>
      <c r="D368" s="59" t="s">
        <v>2983</v>
      </c>
      <c r="E368" s="59" t="s">
        <v>3808</v>
      </c>
      <c r="F368" t="s">
        <v>149</v>
      </c>
      <c r="G368" t="s">
        <v>148</v>
      </c>
      <c r="H368" t="s">
        <v>150</v>
      </c>
      <c r="I368" s="52">
        <v>45505</v>
      </c>
      <c r="J368" t="s">
        <v>2457</v>
      </c>
      <c r="K368">
        <v>18</v>
      </c>
      <c r="L368" s="73">
        <v>81.901154523990996</v>
      </c>
      <c r="M368">
        <v>18</v>
      </c>
      <c r="N368">
        <v>1</v>
      </c>
      <c r="O368" s="73">
        <v>76.501673151109003</v>
      </c>
      <c r="P368">
        <v>18</v>
      </c>
      <c r="Q368">
        <v>1</v>
      </c>
      <c r="R368">
        <v>18</v>
      </c>
      <c r="S368">
        <v>0.999999999999999</v>
      </c>
      <c r="T368">
        <v>24.178512858294098</v>
      </c>
      <c r="U368">
        <v>0.390055231681598</v>
      </c>
      <c r="V368">
        <v>6</v>
      </c>
      <c r="W368">
        <v>0.27740039605626199</v>
      </c>
      <c r="X368">
        <v>2</v>
      </c>
      <c r="Y368">
        <v>18</v>
      </c>
      <c r="Z368">
        <v>1</v>
      </c>
      <c r="AA368">
        <v>44.535868287510603</v>
      </c>
      <c r="AB368">
        <v>18</v>
      </c>
      <c r="AC368">
        <v>0.999999999999999</v>
      </c>
      <c r="AD368">
        <v>0</v>
      </c>
      <c r="AE368">
        <v>0</v>
      </c>
      <c r="AF368">
        <v>0</v>
      </c>
      <c r="AG368">
        <v>1.1102E-16</v>
      </c>
      <c r="AH368">
        <v>1.7670016585038099E-4</v>
      </c>
      <c r="AI368">
        <v>1</v>
      </c>
      <c r="AJ368" s="73">
        <v>80.211030328245002</v>
      </c>
      <c r="AK368">
        <v>18</v>
      </c>
      <c r="AL368">
        <v>1</v>
      </c>
      <c r="AM368">
        <v>0</v>
      </c>
      <c r="AN368">
        <v>0</v>
      </c>
      <c r="AO368">
        <v>0</v>
      </c>
      <c r="AP368">
        <v>0</v>
      </c>
      <c r="AQ368">
        <v>18</v>
      </c>
      <c r="AR368">
        <v>1</v>
      </c>
      <c r="AS368">
        <v>0</v>
      </c>
      <c r="AT368">
        <v>0</v>
      </c>
      <c r="AU368">
        <v>0</v>
      </c>
      <c r="AV368">
        <v>0</v>
      </c>
      <c r="AW368">
        <v>18</v>
      </c>
      <c r="AX368">
        <v>1</v>
      </c>
      <c r="AY368" s="73">
        <v>83.913480781120001</v>
      </c>
      <c r="AZ368">
        <v>18</v>
      </c>
      <c r="BA368">
        <v>1</v>
      </c>
      <c r="BB368">
        <v>18</v>
      </c>
      <c r="BC368">
        <v>1</v>
      </c>
      <c r="BD368">
        <v>0</v>
      </c>
      <c r="BE368">
        <v>0</v>
      </c>
      <c r="BF368">
        <v>81.901154523990996</v>
      </c>
      <c r="BG368">
        <v>76.501673151109003</v>
      </c>
      <c r="BH368">
        <v>83.913480781120001</v>
      </c>
      <c r="BI368">
        <v>80.211030328245002</v>
      </c>
    </row>
    <row r="369" spans="1:61" x14ac:dyDescent="0.25">
      <c r="A369" s="10" t="str">
        <f>VLOOKUP(D369,'Index-Relations'!E:F,2,FALSE)</f>
        <v>ESG</v>
      </c>
      <c r="B369" t="s">
        <v>3450</v>
      </c>
      <c r="C369" s="53" t="s">
        <v>2765</v>
      </c>
      <c r="D369" s="59" t="s">
        <v>2983</v>
      </c>
      <c r="E369" s="59" t="s">
        <v>3809</v>
      </c>
      <c r="F369" t="s">
        <v>149</v>
      </c>
      <c r="G369" t="s">
        <v>148</v>
      </c>
      <c r="H369" t="s">
        <v>150</v>
      </c>
      <c r="I369" s="52">
        <v>45474</v>
      </c>
      <c r="J369" t="s">
        <v>2457</v>
      </c>
      <c r="K369">
        <v>18</v>
      </c>
      <c r="L369" s="73">
        <v>82.012421834129995</v>
      </c>
      <c r="M369">
        <v>18</v>
      </c>
      <c r="N369">
        <v>1</v>
      </c>
      <c r="O369" s="73">
        <v>76.607503056791003</v>
      </c>
      <c r="P369">
        <v>18</v>
      </c>
      <c r="Q369">
        <v>1</v>
      </c>
      <c r="R369">
        <v>18</v>
      </c>
      <c r="S369">
        <v>1</v>
      </c>
      <c r="T369">
        <v>24.191342540013199</v>
      </c>
      <c r="U369">
        <v>0.40943064298470999</v>
      </c>
      <c r="V369">
        <v>6</v>
      </c>
      <c r="W369">
        <v>0.28983332502610298</v>
      </c>
      <c r="X369">
        <v>2</v>
      </c>
      <c r="Y369">
        <v>18</v>
      </c>
      <c r="Z369">
        <v>1</v>
      </c>
      <c r="AA369">
        <v>46.534721552765497</v>
      </c>
      <c r="AB369">
        <v>18</v>
      </c>
      <c r="AC369">
        <v>1</v>
      </c>
      <c r="AD369">
        <v>0</v>
      </c>
      <c r="AE369">
        <v>0</v>
      </c>
      <c r="AF369">
        <v>0</v>
      </c>
      <c r="AG369">
        <v>0</v>
      </c>
      <c r="AH369">
        <v>1.8554060005439001E-4</v>
      </c>
      <c r="AI369">
        <v>1</v>
      </c>
      <c r="AJ369" s="73">
        <v>80.311554088112004</v>
      </c>
      <c r="AK369">
        <v>18</v>
      </c>
      <c r="AL369">
        <v>1</v>
      </c>
      <c r="AM369">
        <v>0</v>
      </c>
      <c r="AN369">
        <v>0</v>
      </c>
      <c r="AO369">
        <v>0</v>
      </c>
      <c r="AP369">
        <v>0</v>
      </c>
      <c r="AQ369">
        <v>18</v>
      </c>
      <c r="AR369">
        <v>1</v>
      </c>
      <c r="AS369">
        <v>0</v>
      </c>
      <c r="AT369">
        <v>0</v>
      </c>
      <c r="AU369">
        <v>0</v>
      </c>
      <c r="AV369">
        <v>0</v>
      </c>
      <c r="AW369">
        <v>18</v>
      </c>
      <c r="AX369">
        <v>1</v>
      </c>
      <c r="AY369" s="73">
        <v>84.048019604489994</v>
      </c>
      <c r="AZ369">
        <v>18</v>
      </c>
      <c r="BA369">
        <v>1</v>
      </c>
      <c r="BB369">
        <v>18</v>
      </c>
      <c r="BC369">
        <v>1</v>
      </c>
      <c r="BD369">
        <v>0</v>
      </c>
      <c r="BE369">
        <v>0</v>
      </c>
      <c r="BF369">
        <v>82.012421834129995</v>
      </c>
      <c r="BG369">
        <v>76.607503056791003</v>
      </c>
      <c r="BH369">
        <v>84.048019604489994</v>
      </c>
      <c r="BI369">
        <v>80.311554088112004</v>
      </c>
    </row>
    <row r="370" spans="1:61" x14ac:dyDescent="0.25">
      <c r="A370" s="10" t="str">
        <f>VLOOKUP(D370,'Index-Relations'!E:F,2,FALSE)</f>
        <v>ESG</v>
      </c>
      <c r="B370" t="s">
        <v>3450</v>
      </c>
      <c r="C370" s="53" t="s">
        <v>2766</v>
      </c>
      <c r="D370" s="59" t="s">
        <v>2983</v>
      </c>
      <c r="E370" s="59" t="s">
        <v>3810</v>
      </c>
      <c r="F370" t="s">
        <v>149</v>
      </c>
      <c r="G370" t="s">
        <v>148</v>
      </c>
      <c r="H370" t="s">
        <v>150</v>
      </c>
      <c r="I370" s="52">
        <v>45446</v>
      </c>
      <c r="J370" t="s">
        <v>2457</v>
      </c>
      <c r="K370">
        <v>18</v>
      </c>
      <c r="L370" s="73">
        <v>81.980039015578996</v>
      </c>
      <c r="M370">
        <v>18</v>
      </c>
      <c r="N370">
        <v>1</v>
      </c>
      <c r="O370" s="73">
        <v>76.631287415550901</v>
      </c>
      <c r="P370">
        <v>18</v>
      </c>
      <c r="Q370">
        <v>1</v>
      </c>
      <c r="R370">
        <v>18</v>
      </c>
      <c r="S370">
        <v>1</v>
      </c>
      <c r="T370">
        <v>24.324872023343001</v>
      </c>
      <c r="U370">
        <v>0.410006852416608</v>
      </c>
      <c r="V370">
        <v>6</v>
      </c>
      <c r="W370">
        <v>0.29018514039448101</v>
      </c>
      <c r="X370">
        <v>2</v>
      </c>
      <c r="Y370">
        <v>18</v>
      </c>
      <c r="Z370">
        <v>1</v>
      </c>
      <c r="AA370">
        <v>45.610101989671499</v>
      </c>
      <c r="AB370">
        <v>18</v>
      </c>
      <c r="AC370">
        <v>0.999999999999999</v>
      </c>
      <c r="AD370">
        <v>0</v>
      </c>
      <c r="AE370">
        <v>0</v>
      </c>
      <c r="AF370">
        <v>0</v>
      </c>
      <c r="AG370">
        <v>1.1102E-16</v>
      </c>
      <c r="AH370">
        <v>1.8494284423687399E-4</v>
      </c>
      <c r="AI370">
        <v>1</v>
      </c>
      <c r="AJ370" s="73">
        <v>80.321423836001003</v>
      </c>
      <c r="AK370">
        <v>18</v>
      </c>
      <c r="AL370">
        <v>1</v>
      </c>
      <c r="AM370">
        <v>0</v>
      </c>
      <c r="AN370">
        <v>0</v>
      </c>
      <c r="AO370">
        <v>0</v>
      </c>
      <c r="AP370">
        <v>0</v>
      </c>
      <c r="AQ370">
        <v>18</v>
      </c>
      <c r="AR370">
        <v>1</v>
      </c>
      <c r="AS370">
        <v>0</v>
      </c>
      <c r="AT370">
        <v>0</v>
      </c>
      <c r="AU370">
        <v>0</v>
      </c>
      <c r="AV370">
        <v>0</v>
      </c>
      <c r="AW370">
        <v>18</v>
      </c>
      <c r="AX370">
        <v>1</v>
      </c>
      <c r="AY370" s="73">
        <v>83.996834469389995</v>
      </c>
      <c r="AZ370">
        <v>18</v>
      </c>
      <c r="BA370">
        <v>1</v>
      </c>
      <c r="BB370">
        <v>18</v>
      </c>
      <c r="BC370">
        <v>1</v>
      </c>
      <c r="BD370">
        <v>0</v>
      </c>
      <c r="BE370">
        <v>0</v>
      </c>
      <c r="BF370">
        <v>81.980039015578996</v>
      </c>
      <c r="BG370">
        <v>76.631287415550901</v>
      </c>
      <c r="BH370">
        <v>83.996834469389995</v>
      </c>
      <c r="BI370">
        <v>80.321423836001003</v>
      </c>
    </row>
    <row r="371" spans="1:61" x14ac:dyDescent="0.25">
      <c r="A371" s="10" t="str">
        <f>VLOOKUP(D371,'Index-Relations'!E:F,2,FALSE)</f>
        <v>ESG</v>
      </c>
      <c r="B371" t="s">
        <v>3450</v>
      </c>
      <c r="C371" s="53" t="s">
        <v>2767</v>
      </c>
      <c r="D371" s="59" t="s">
        <v>2983</v>
      </c>
      <c r="E371" s="59" t="s">
        <v>3811</v>
      </c>
      <c r="F371" t="s">
        <v>149</v>
      </c>
      <c r="G371" t="s">
        <v>148</v>
      </c>
      <c r="H371" t="s">
        <v>150</v>
      </c>
      <c r="I371" s="52">
        <v>45413</v>
      </c>
      <c r="J371" t="s">
        <v>2457</v>
      </c>
      <c r="K371">
        <v>18</v>
      </c>
      <c r="L371" s="73">
        <v>82.223229537723995</v>
      </c>
      <c r="M371">
        <v>18</v>
      </c>
      <c r="N371">
        <v>1</v>
      </c>
      <c r="O371" s="73">
        <v>76.888668437543004</v>
      </c>
      <c r="P371">
        <v>18</v>
      </c>
      <c r="Q371">
        <v>1</v>
      </c>
      <c r="R371">
        <v>18</v>
      </c>
      <c r="S371">
        <v>0.999999999999999</v>
      </c>
      <c r="T371">
        <v>24.328618163129601</v>
      </c>
      <c r="U371">
        <v>0.40336668500894901</v>
      </c>
      <c r="V371">
        <v>6</v>
      </c>
      <c r="W371">
        <v>0.287269953481255</v>
      </c>
      <c r="X371">
        <v>2</v>
      </c>
      <c r="Y371">
        <v>18</v>
      </c>
      <c r="Z371">
        <v>1</v>
      </c>
      <c r="AA371">
        <v>46.302868817369898</v>
      </c>
      <c r="AB371">
        <v>18</v>
      </c>
      <c r="AC371">
        <v>0.999999999999999</v>
      </c>
      <c r="AD371">
        <v>0</v>
      </c>
      <c r="AE371">
        <v>0</v>
      </c>
      <c r="AF371">
        <v>0</v>
      </c>
      <c r="AG371">
        <v>1.1102E-16</v>
      </c>
      <c r="AH371">
        <v>1.83237806499044E-4</v>
      </c>
      <c r="AI371">
        <v>1</v>
      </c>
      <c r="AJ371" s="73">
        <v>80.636714488343003</v>
      </c>
      <c r="AK371">
        <v>18</v>
      </c>
      <c r="AL371">
        <v>1</v>
      </c>
      <c r="AM371">
        <v>0</v>
      </c>
      <c r="AN371">
        <v>0</v>
      </c>
      <c r="AO371">
        <v>0</v>
      </c>
      <c r="AP371">
        <v>0</v>
      </c>
      <c r="AQ371">
        <v>18</v>
      </c>
      <c r="AR371">
        <v>1</v>
      </c>
      <c r="AS371">
        <v>0</v>
      </c>
      <c r="AT371">
        <v>0</v>
      </c>
      <c r="AU371">
        <v>0</v>
      </c>
      <c r="AV371">
        <v>0</v>
      </c>
      <c r="AW371">
        <v>18</v>
      </c>
      <c r="AX371">
        <v>0.999999999999999</v>
      </c>
      <c r="AY371" s="73">
        <v>84.172715755703905</v>
      </c>
      <c r="AZ371">
        <v>18</v>
      </c>
      <c r="BA371">
        <v>1</v>
      </c>
      <c r="BB371">
        <v>18</v>
      </c>
      <c r="BC371">
        <v>1</v>
      </c>
      <c r="BD371">
        <v>0</v>
      </c>
      <c r="BE371">
        <v>0</v>
      </c>
      <c r="BF371">
        <v>82.223229537723995</v>
      </c>
      <c r="BG371">
        <v>76.888668437543004</v>
      </c>
      <c r="BH371">
        <v>84.172715755703905</v>
      </c>
      <c r="BI371">
        <v>80.636714488343003</v>
      </c>
    </row>
    <row r="372" spans="1:61" x14ac:dyDescent="0.25">
      <c r="A372" s="10" t="str">
        <f>VLOOKUP(D372,'Index-Relations'!E:F,2,FALSE)</f>
        <v>ESG</v>
      </c>
      <c r="B372" t="s">
        <v>3450</v>
      </c>
      <c r="C372" s="53" t="s">
        <v>2768</v>
      </c>
      <c r="D372" s="59" t="s">
        <v>2983</v>
      </c>
      <c r="E372" s="59" t="s">
        <v>3812</v>
      </c>
      <c r="F372" t="s">
        <v>149</v>
      </c>
      <c r="G372" t="s">
        <v>148</v>
      </c>
      <c r="H372" t="s">
        <v>150</v>
      </c>
      <c r="I372" s="52">
        <v>45383</v>
      </c>
      <c r="J372" t="s">
        <v>2457</v>
      </c>
      <c r="K372">
        <v>18</v>
      </c>
      <c r="L372">
        <v>85.735528384310101</v>
      </c>
      <c r="M372">
        <v>18</v>
      </c>
      <c r="N372">
        <v>1</v>
      </c>
      <c r="O372">
        <v>79.7544166294973</v>
      </c>
      <c r="P372">
        <v>18</v>
      </c>
      <c r="Q372">
        <v>1</v>
      </c>
      <c r="R372">
        <v>18</v>
      </c>
      <c r="S372">
        <v>1</v>
      </c>
      <c r="T372">
        <v>24.143715861735899</v>
      </c>
      <c r="U372">
        <v>0.39327789124064599</v>
      </c>
      <c r="V372">
        <v>6</v>
      </c>
      <c r="W372">
        <v>0.27633770676417801</v>
      </c>
      <c r="X372">
        <v>2</v>
      </c>
      <c r="Y372">
        <v>18</v>
      </c>
      <c r="Z372">
        <v>1</v>
      </c>
      <c r="AA372">
        <v>42.798044560376397</v>
      </c>
      <c r="AB372">
        <v>18</v>
      </c>
      <c r="AC372">
        <v>0.999999999999999</v>
      </c>
      <c r="AD372">
        <v>0</v>
      </c>
      <c r="AE372">
        <v>0</v>
      </c>
      <c r="AF372">
        <v>0</v>
      </c>
      <c r="AG372">
        <v>2.2204E-16</v>
      </c>
      <c r="AH372">
        <v>1.76013472079863E-4</v>
      </c>
      <c r="AI372">
        <v>1</v>
      </c>
      <c r="AJ372">
        <v>84.078957176033896</v>
      </c>
      <c r="AK372">
        <v>18</v>
      </c>
      <c r="AL372">
        <v>1</v>
      </c>
      <c r="AM372">
        <v>0</v>
      </c>
      <c r="AN372">
        <v>0</v>
      </c>
      <c r="AO372">
        <v>0</v>
      </c>
      <c r="AP372">
        <v>0</v>
      </c>
      <c r="AQ372">
        <v>18</v>
      </c>
      <c r="AR372">
        <v>1</v>
      </c>
      <c r="AS372">
        <v>0</v>
      </c>
      <c r="AT372">
        <v>0</v>
      </c>
      <c r="AU372">
        <v>0</v>
      </c>
      <c r="AV372">
        <v>0</v>
      </c>
      <c r="AW372">
        <v>18</v>
      </c>
      <c r="AX372">
        <v>1</v>
      </c>
      <c r="AY372">
        <v>87.771456205591804</v>
      </c>
      <c r="AZ372">
        <v>18</v>
      </c>
      <c r="BA372">
        <v>1</v>
      </c>
      <c r="BB372">
        <v>18</v>
      </c>
      <c r="BC372">
        <v>1</v>
      </c>
      <c r="BD372">
        <v>0</v>
      </c>
      <c r="BE372">
        <v>0</v>
      </c>
      <c r="BF372">
        <v>82.468467447845001</v>
      </c>
      <c r="BG372">
        <v>76.955629768367999</v>
      </c>
      <c r="BH372">
        <v>84.434718574656998</v>
      </c>
      <c r="BI372">
        <v>80.858919599719002</v>
      </c>
    </row>
    <row r="373" spans="1:61" x14ac:dyDescent="0.25">
      <c r="A373" s="10" t="str">
        <f>VLOOKUP(D373,'Index-Relations'!E:F,2,FALSE)</f>
        <v>ESG</v>
      </c>
      <c r="B373" t="s">
        <v>3450</v>
      </c>
      <c r="C373" s="53" t="s">
        <v>2769</v>
      </c>
      <c r="D373" s="59" t="s">
        <v>2983</v>
      </c>
      <c r="E373" s="59" t="s">
        <v>3813</v>
      </c>
      <c r="F373" t="s">
        <v>149</v>
      </c>
      <c r="G373" t="s">
        <v>148</v>
      </c>
      <c r="H373" t="s">
        <v>150</v>
      </c>
      <c r="I373" s="52">
        <v>45352</v>
      </c>
      <c r="J373" t="s">
        <v>2457</v>
      </c>
      <c r="K373">
        <v>18</v>
      </c>
      <c r="L373">
        <v>85.862171096169405</v>
      </c>
      <c r="M373">
        <v>18</v>
      </c>
      <c r="N373">
        <v>1</v>
      </c>
      <c r="O373">
        <v>79.961141692463301</v>
      </c>
      <c r="P373">
        <v>18</v>
      </c>
      <c r="Q373">
        <v>1</v>
      </c>
      <c r="R373">
        <v>18</v>
      </c>
      <c r="S373">
        <v>1</v>
      </c>
      <c r="T373">
        <v>24.0175922487565</v>
      </c>
      <c r="U373">
        <v>0.39688088487058498</v>
      </c>
      <c r="V373">
        <v>6</v>
      </c>
      <c r="W373">
        <v>0.277038043550205</v>
      </c>
      <c r="X373">
        <v>2</v>
      </c>
      <c r="Y373">
        <v>18</v>
      </c>
      <c r="Z373">
        <v>1</v>
      </c>
      <c r="AA373">
        <v>44.263206227503801</v>
      </c>
      <c r="AB373">
        <v>18</v>
      </c>
      <c r="AC373">
        <v>0.999999999999999</v>
      </c>
      <c r="AD373">
        <v>0</v>
      </c>
      <c r="AE373">
        <v>0</v>
      </c>
      <c r="AF373">
        <v>0</v>
      </c>
      <c r="AG373">
        <v>1.1102E-16</v>
      </c>
      <c r="AH373">
        <v>1.7573289742280201E-4</v>
      </c>
      <c r="AI373">
        <v>1</v>
      </c>
      <c r="AJ373">
        <v>84.2353611519693</v>
      </c>
      <c r="AK373">
        <v>18</v>
      </c>
      <c r="AL373">
        <v>1</v>
      </c>
      <c r="AM373">
        <v>0</v>
      </c>
      <c r="AN373">
        <v>0</v>
      </c>
      <c r="AO373">
        <v>0</v>
      </c>
      <c r="AP373">
        <v>0</v>
      </c>
      <c r="AQ373">
        <v>18</v>
      </c>
      <c r="AR373">
        <v>1</v>
      </c>
      <c r="AS373">
        <v>0</v>
      </c>
      <c r="AT373">
        <v>0</v>
      </c>
      <c r="AU373">
        <v>0</v>
      </c>
      <c r="AV373">
        <v>0</v>
      </c>
      <c r="AW373">
        <v>18</v>
      </c>
      <c r="AX373">
        <v>1</v>
      </c>
      <c r="AY373">
        <v>87.819240664134597</v>
      </c>
      <c r="AZ373">
        <v>18</v>
      </c>
      <c r="BA373">
        <v>1</v>
      </c>
      <c r="BB373">
        <v>18</v>
      </c>
      <c r="BC373">
        <v>1</v>
      </c>
      <c r="BD373">
        <v>0</v>
      </c>
      <c r="BE373">
        <v>0</v>
      </c>
      <c r="BF373">
        <v>82.631024113487001</v>
      </c>
      <c r="BG373">
        <v>77.171807062488</v>
      </c>
      <c r="BH373">
        <v>84.463949898657006</v>
      </c>
      <c r="BI373">
        <v>81.041106700461995</v>
      </c>
    </row>
    <row r="374" spans="1:61" x14ac:dyDescent="0.25">
      <c r="A374" s="10" t="str">
        <f>VLOOKUP(D374,'Index-Relations'!E:F,2,FALSE)</f>
        <v>ESG</v>
      </c>
      <c r="B374" t="s">
        <v>3450</v>
      </c>
      <c r="C374" s="53" t="s">
        <v>2770</v>
      </c>
      <c r="D374" s="59" t="s">
        <v>2983</v>
      </c>
      <c r="E374" s="59" t="s">
        <v>3814</v>
      </c>
      <c r="F374" t="s">
        <v>149</v>
      </c>
      <c r="G374" t="s">
        <v>148</v>
      </c>
      <c r="H374" t="s">
        <v>150</v>
      </c>
      <c r="I374" s="52">
        <v>45323</v>
      </c>
      <c r="J374" t="s">
        <v>2457</v>
      </c>
      <c r="K374">
        <v>18</v>
      </c>
      <c r="L374">
        <v>85.730060937554697</v>
      </c>
      <c r="M374">
        <v>18</v>
      </c>
      <c r="N374">
        <v>1</v>
      </c>
      <c r="O374">
        <v>79.769941314873506</v>
      </c>
      <c r="P374">
        <v>18</v>
      </c>
      <c r="Q374">
        <v>1</v>
      </c>
      <c r="R374">
        <v>18</v>
      </c>
      <c r="S374">
        <v>1</v>
      </c>
      <c r="T374">
        <v>24.041184593274998</v>
      </c>
      <c r="U374">
        <v>0.39568010515491198</v>
      </c>
      <c r="V374">
        <v>6</v>
      </c>
      <c r="W374">
        <v>0.27653346633821402</v>
      </c>
      <c r="X374">
        <v>2</v>
      </c>
      <c r="Y374">
        <v>18</v>
      </c>
      <c r="Z374">
        <v>0.999999999999999</v>
      </c>
      <c r="AA374">
        <v>44.537436456038797</v>
      </c>
      <c r="AB374">
        <v>18</v>
      </c>
      <c r="AC374">
        <v>1</v>
      </c>
      <c r="AD374">
        <v>0</v>
      </c>
      <c r="AE374">
        <v>0</v>
      </c>
      <c r="AF374">
        <v>0</v>
      </c>
      <c r="AG374">
        <v>0</v>
      </c>
      <c r="AH374">
        <v>1.7471966583931399E-4</v>
      </c>
      <c r="AI374">
        <v>1</v>
      </c>
      <c r="AJ374">
        <v>84.138403556499398</v>
      </c>
      <c r="AK374">
        <v>18</v>
      </c>
      <c r="AL374">
        <v>1</v>
      </c>
      <c r="AM374">
        <v>0</v>
      </c>
      <c r="AN374">
        <v>0</v>
      </c>
      <c r="AO374">
        <v>0</v>
      </c>
      <c r="AP374">
        <v>0</v>
      </c>
      <c r="AQ374">
        <v>18</v>
      </c>
      <c r="AR374">
        <v>1</v>
      </c>
      <c r="AS374">
        <v>0</v>
      </c>
      <c r="AT374">
        <v>0</v>
      </c>
      <c r="AU374">
        <v>0</v>
      </c>
      <c r="AV374">
        <v>0</v>
      </c>
      <c r="AW374">
        <v>18</v>
      </c>
      <c r="AX374">
        <v>1</v>
      </c>
      <c r="AY374">
        <v>87.667726220084603</v>
      </c>
      <c r="AZ374">
        <v>18</v>
      </c>
      <c r="BA374">
        <v>1</v>
      </c>
      <c r="BB374">
        <v>18</v>
      </c>
      <c r="BC374">
        <v>1</v>
      </c>
      <c r="BD374">
        <v>0</v>
      </c>
      <c r="BE374">
        <v>0</v>
      </c>
      <c r="BF374">
        <v>82.541106314890001</v>
      </c>
      <c r="BG374">
        <v>77.021978181454003</v>
      </c>
      <c r="BH374">
        <v>84.370602511019996</v>
      </c>
      <c r="BI374">
        <v>80.960743764229903</v>
      </c>
    </row>
    <row r="375" spans="1:61" x14ac:dyDescent="0.25">
      <c r="A375" s="10" t="str">
        <f>VLOOKUP(D375,'Index-Relations'!E:F,2,FALSE)</f>
        <v>ESG</v>
      </c>
      <c r="B375" t="s">
        <v>3450</v>
      </c>
      <c r="C375" s="53" t="s">
        <v>2760</v>
      </c>
      <c r="D375" s="59" t="s">
        <v>2984</v>
      </c>
      <c r="E375" s="59" t="s">
        <v>3815</v>
      </c>
      <c r="F375" t="s">
        <v>152</v>
      </c>
      <c r="G375" t="s">
        <v>151</v>
      </c>
      <c r="H375" t="s">
        <v>153</v>
      </c>
      <c r="I375" s="52">
        <v>45659</v>
      </c>
      <c r="J375" t="s">
        <v>2457</v>
      </c>
      <c r="K375">
        <v>19</v>
      </c>
      <c r="L375" s="73">
        <v>82.794593756594907</v>
      </c>
      <c r="M375">
        <v>19</v>
      </c>
      <c r="N375">
        <v>1</v>
      </c>
      <c r="O375" s="73">
        <v>75.969252030851905</v>
      </c>
      <c r="P375">
        <v>19</v>
      </c>
      <c r="Q375">
        <v>1</v>
      </c>
      <c r="R375">
        <v>19</v>
      </c>
      <c r="S375">
        <v>0.999999999999999</v>
      </c>
      <c r="T375">
        <v>24.487054226325601</v>
      </c>
      <c r="U375">
        <v>0.439011251690064</v>
      </c>
      <c r="V375">
        <v>8</v>
      </c>
      <c r="W375">
        <v>0.22876071329263201</v>
      </c>
      <c r="X375">
        <v>3</v>
      </c>
      <c r="Y375">
        <v>19</v>
      </c>
      <c r="Z375">
        <v>1</v>
      </c>
      <c r="AA375">
        <v>30.026439769712699</v>
      </c>
      <c r="AB375">
        <v>16</v>
      </c>
      <c r="AC375">
        <v>0.83569262394549604</v>
      </c>
      <c r="AD375">
        <v>3</v>
      </c>
      <c r="AE375">
        <v>0.16430737605450299</v>
      </c>
      <c r="AF375">
        <v>0</v>
      </c>
      <c r="AG375">
        <v>0</v>
      </c>
      <c r="AH375">
        <v>1.0826584788573E-3</v>
      </c>
      <c r="AI375">
        <v>1</v>
      </c>
      <c r="AJ375" s="73">
        <v>83.301428035895896</v>
      </c>
      <c r="AK375">
        <v>19</v>
      </c>
      <c r="AL375">
        <v>1</v>
      </c>
      <c r="AM375">
        <v>0</v>
      </c>
      <c r="AN375">
        <v>0</v>
      </c>
      <c r="AO375">
        <v>0.114515878359254</v>
      </c>
      <c r="AP375">
        <v>1</v>
      </c>
      <c r="AQ375">
        <v>19</v>
      </c>
      <c r="AR375">
        <v>1</v>
      </c>
      <c r="AS375">
        <v>0</v>
      </c>
      <c r="AT375">
        <v>0</v>
      </c>
      <c r="AU375">
        <v>0</v>
      </c>
      <c r="AV375">
        <v>0</v>
      </c>
      <c r="AW375">
        <v>19</v>
      </c>
      <c r="AX375">
        <v>0.999999999999999</v>
      </c>
      <c r="AY375" s="73">
        <v>82.688342812935005</v>
      </c>
      <c r="AZ375">
        <v>19</v>
      </c>
      <c r="BA375">
        <v>1</v>
      </c>
      <c r="BB375">
        <v>18</v>
      </c>
      <c r="BC375">
        <v>0.88548412164074497</v>
      </c>
      <c r="BD375">
        <v>0</v>
      </c>
      <c r="BE375">
        <v>0</v>
      </c>
      <c r="BF375">
        <v>82.794593756594907</v>
      </c>
      <c r="BG375">
        <v>75.969252030851905</v>
      </c>
      <c r="BH375">
        <v>82.688342812935005</v>
      </c>
      <c r="BI375">
        <v>83.301428035895896</v>
      </c>
    </row>
    <row r="376" spans="1:61" x14ac:dyDescent="0.25">
      <c r="A376" s="10" t="str">
        <f>VLOOKUP(D376,'Index-Relations'!E:F,2,FALSE)</f>
        <v>ESG</v>
      </c>
      <c r="B376" t="s">
        <v>3450</v>
      </c>
      <c r="C376" s="53" t="s">
        <v>2761</v>
      </c>
      <c r="D376" s="59" t="s">
        <v>2984</v>
      </c>
      <c r="E376" s="59" t="s">
        <v>3816</v>
      </c>
      <c r="F376" t="s">
        <v>152</v>
      </c>
      <c r="G376" t="s">
        <v>151</v>
      </c>
      <c r="H376" t="s">
        <v>153</v>
      </c>
      <c r="I376" s="52">
        <v>45628</v>
      </c>
      <c r="J376" t="s">
        <v>2457</v>
      </c>
      <c r="K376">
        <v>18</v>
      </c>
      <c r="L376" s="73">
        <v>80.605126001735002</v>
      </c>
      <c r="M376">
        <v>18</v>
      </c>
      <c r="N376">
        <v>1</v>
      </c>
      <c r="O376" s="73">
        <v>75.903785374742995</v>
      </c>
      <c r="P376">
        <v>18</v>
      </c>
      <c r="Q376">
        <v>1</v>
      </c>
      <c r="R376">
        <v>18</v>
      </c>
      <c r="S376">
        <v>0.999999999999999</v>
      </c>
      <c r="T376">
        <v>23.769714796475899</v>
      </c>
      <c r="U376">
        <v>0.348700400845815</v>
      </c>
      <c r="V376">
        <v>6</v>
      </c>
      <c r="W376">
        <v>0.23322691468613299</v>
      </c>
      <c r="X376">
        <v>2</v>
      </c>
      <c r="Y376">
        <v>18</v>
      </c>
      <c r="Z376">
        <v>1</v>
      </c>
      <c r="AA376">
        <v>18.008164346372801</v>
      </c>
      <c r="AB376">
        <v>15</v>
      </c>
      <c r="AC376">
        <v>0.84004109316679898</v>
      </c>
      <c r="AD376">
        <v>3</v>
      </c>
      <c r="AE376">
        <v>0.15995890683319999</v>
      </c>
      <c r="AF376">
        <v>0</v>
      </c>
      <c r="AG376">
        <v>0</v>
      </c>
      <c r="AH376">
        <v>0</v>
      </c>
      <c r="AI376">
        <v>0</v>
      </c>
      <c r="AJ376" s="73">
        <v>79.680320452630994</v>
      </c>
      <c r="AK376">
        <v>18</v>
      </c>
      <c r="AL376">
        <v>1</v>
      </c>
      <c r="AM376">
        <v>0</v>
      </c>
      <c r="AN376">
        <v>0</v>
      </c>
      <c r="AO376">
        <v>0.10979505239376899</v>
      </c>
      <c r="AP376">
        <v>1</v>
      </c>
      <c r="AQ376">
        <v>18</v>
      </c>
      <c r="AR376">
        <v>1</v>
      </c>
      <c r="AS376">
        <v>0</v>
      </c>
      <c r="AT376">
        <v>0</v>
      </c>
      <c r="AU376">
        <v>0</v>
      </c>
      <c r="AV376">
        <v>0</v>
      </c>
      <c r="AW376">
        <v>18</v>
      </c>
      <c r="AX376">
        <v>1</v>
      </c>
      <c r="AY376" s="73">
        <v>81.227412052234996</v>
      </c>
      <c r="AZ376">
        <v>18</v>
      </c>
      <c r="BA376">
        <v>1</v>
      </c>
      <c r="BB376">
        <v>17</v>
      </c>
      <c r="BC376">
        <v>0.89020494760623003</v>
      </c>
      <c r="BD376">
        <v>0</v>
      </c>
      <c r="BE376">
        <v>0</v>
      </c>
      <c r="BF376">
        <v>80.605126001735002</v>
      </c>
      <c r="BG376">
        <v>75.903785374742995</v>
      </c>
      <c r="BH376">
        <v>81.227412052234996</v>
      </c>
      <c r="BI376">
        <v>79.680320452630994</v>
      </c>
    </row>
    <row r="377" spans="1:61" x14ac:dyDescent="0.25">
      <c r="A377" s="10" t="str">
        <f>VLOOKUP(D377,'Index-Relations'!E:F,2,FALSE)</f>
        <v>ESG</v>
      </c>
      <c r="B377" t="s">
        <v>3450</v>
      </c>
      <c r="C377" s="53" t="s">
        <v>2762</v>
      </c>
      <c r="D377" s="59" t="s">
        <v>2984</v>
      </c>
      <c r="E377" s="59" t="s">
        <v>3817</v>
      </c>
      <c r="F377" t="s">
        <v>152</v>
      </c>
      <c r="G377" t="s">
        <v>151</v>
      </c>
      <c r="H377" t="s">
        <v>153</v>
      </c>
      <c r="I377" s="52">
        <v>45597</v>
      </c>
      <c r="J377" t="s">
        <v>2457</v>
      </c>
      <c r="K377">
        <v>18</v>
      </c>
      <c r="L377" s="73">
        <v>80.639914950736994</v>
      </c>
      <c r="M377">
        <v>18</v>
      </c>
      <c r="N377">
        <v>1</v>
      </c>
      <c r="O377" s="73">
        <v>76.011478685817906</v>
      </c>
      <c r="P377">
        <v>18</v>
      </c>
      <c r="Q377">
        <v>1</v>
      </c>
      <c r="R377">
        <v>18</v>
      </c>
      <c r="S377">
        <v>0.999999999999999</v>
      </c>
      <c r="T377">
        <v>23.882888556190501</v>
      </c>
      <c r="U377">
        <v>0.35194185089008101</v>
      </c>
      <c r="V377">
        <v>6</v>
      </c>
      <c r="W377">
        <v>0.23504709149766001</v>
      </c>
      <c r="X377">
        <v>2</v>
      </c>
      <c r="Y377">
        <v>18</v>
      </c>
      <c r="Z377">
        <v>0.999999999999999</v>
      </c>
      <c r="AA377">
        <v>18.6724256836631</v>
      </c>
      <c r="AB377">
        <v>15</v>
      </c>
      <c r="AC377">
        <v>0.83571587353662702</v>
      </c>
      <c r="AD377">
        <v>3</v>
      </c>
      <c r="AE377">
        <v>0.16428412646337201</v>
      </c>
      <c r="AF377">
        <v>0</v>
      </c>
      <c r="AG377">
        <v>1.1102E-16</v>
      </c>
      <c r="AH377">
        <v>0</v>
      </c>
      <c r="AI377">
        <v>0</v>
      </c>
      <c r="AJ377" s="73">
        <v>79.71166075747</v>
      </c>
      <c r="AK377">
        <v>18</v>
      </c>
      <c r="AL377">
        <v>1</v>
      </c>
      <c r="AM377">
        <v>0</v>
      </c>
      <c r="AN377">
        <v>0</v>
      </c>
      <c r="AO377">
        <v>0</v>
      </c>
      <c r="AP377">
        <v>0</v>
      </c>
      <c r="AQ377">
        <v>18</v>
      </c>
      <c r="AR377">
        <v>1</v>
      </c>
      <c r="AS377">
        <v>0</v>
      </c>
      <c r="AT377">
        <v>0</v>
      </c>
      <c r="AU377">
        <v>0</v>
      </c>
      <c r="AV377">
        <v>0</v>
      </c>
      <c r="AW377">
        <v>18</v>
      </c>
      <c r="AX377">
        <v>1</v>
      </c>
      <c r="AY377" s="73">
        <v>81.232899976460004</v>
      </c>
      <c r="AZ377">
        <v>18</v>
      </c>
      <c r="BA377">
        <v>1</v>
      </c>
      <c r="BB377">
        <v>17</v>
      </c>
      <c r="BC377">
        <v>0.888272417114226</v>
      </c>
      <c r="BD377">
        <v>1</v>
      </c>
      <c r="BE377">
        <v>0.111727582885773</v>
      </c>
      <c r="BF377">
        <v>80.639914950736994</v>
      </c>
      <c r="BG377">
        <v>76.011478685817906</v>
      </c>
      <c r="BH377">
        <v>81.232899976460004</v>
      </c>
      <c r="BI377">
        <v>79.71166075747</v>
      </c>
    </row>
    <row r="378" spans="1:61" x14ac:dyDescent="0.25">
      <c r="A378" s="10" t="str">
        <f>VLOOKUP(D378,'Index-Relations'!E:F,2,FALSE)</f>
        <v>ESG</v>
      </c>
      <c r="B378" t="s">
        <v>3450</v>
      </c>
      <c r="C378" s="53" t="s">
        <v>2763</v>
      </c>
      <c r="D378" s="59" t="s">
        <v>2984</v>
      </c>
      <c r="E378" s="59" t="s">
        <v>3818</v>
      </c>
      <c r="F378" t="s">
        <v>152</v>
      </c>
      <c r="G378" t="s">
        <v>151</v>
      </c>
      <c r="H378" t="s">
        <v>153</v>
      </c>
      <c r="I378" s="52">
        <v>45566</v>
      </c>
      <c r="J378" t="s">
        <v>2457</v>
      </c>
      <c r="K378">
        <v>18</v>
      </c>
      <c r="L378" s="73">
        <v>82.127199085404996</v>
      </c>
      <c r="M378">
        <v>18</v>
      </c>
      <c r="N378">
        <v>1</v>
      </c>
      <c r="O378" s="73">
        <v>76.363326191064999</v>
      </c>
      <c r="P378">
        <v>18</v>
      </c>
      <c r="Q378">
        <v>1</v>
      </c>
      <c r="R378">
        <v>18</v>
      </c>
      <c r="S378">
        <v>1</v>
      </c>
      <c r="T378">
        <v>23.8665435601844</v>
      </c>
      <c r="U378">
        <v>0.36708814976336002</v>
      </c>
      <c r="V378">
        <v>6</v>
      </c>
      <c r="W378">
        <v>0.26549552593092302</v>
      </c>
      <c r="X378">
        <v>2</v>
      </c>
      <c r="Y378">
        <v>18</v>
      </c>
      <c r="Z378">
        <v>1</v>
      </c>
      <c r="AA378">
        <v>42.674462770405697</v>
      </c>
      <c r="AB378">
        <v>18</v>
      </c>
      <c r="AC378">
        <v>1</v>
      </c>
      <c r="AD378">
        <v>0</v>
      </c>
      <c r="AE378">
        <v>0</v>
      </c>
      <c r="AF378">
        <v>0</v>
      </c>
      <c r="AG378">
        <v>0</v>
      </c>
      <c r="AH378">
        <v>1.66385927008535E-4</v>
      </c>
      <c r="AI378">
        <v>1</v>
      </c>
      <c r="AJ378" s="73">
        <v>80.094025131044006</v>
      </c>
      <c r="AK378">
        <v>18</v>
      </c>
      <c r="AL378">
        <v>1</v>
      </c>
      <c r="AM378">
        <v>0</v>
      </c>
      <c r="AN378">
        <v>0</v>
      </c>
      <c r="AO378">
        <v>0</v>
      </c>
      <c r="AP378">
        <v>0</v>
      </c>
      <c r="AQ378">
        <v>18</v>
      </c>
      <c r="AR378">
        <v>0.999999999999999</v>
      </c>
      <c r="AS378">
        <v>0</v>
      </c>
      <c r="AT378">
        <v>0</v>
      </c>
      <c r="AU378">
        <v>0</v>
      </c>
      <c r="AV378">
        <v>0</v>
      </c>
      <c r="AW378">
        <v>18</v>
      </c>
      <c r="AX378">
        <v>0.999999999999999</v>
      </c>
      <c r="AY378" s="73">
        <v>84.387030423785006</v>
      </c>
      <c r="AZ378">
        <v>18</v>
      </c>
      <c r="BA378">
        <v>1</v>
      </c>
      <c r="BB378">
        <v>17</v>
      </c>
      <c r="BC378">
        <v>0.87786687202775904</v>
      </c>
      <c r="BD378">
        <v>1</v>
      </c>
      <c r="BE378">
        <v>0.12213312797224</v>
      </c>
      <c r="BF378">
        <v>82.127199085404996</v>
      </c>
      <c r="BG378">
        <v>76.363326191064999</v>
      </c>
      <c r="BH378">
        <v>84.387030423785006</v>
      </c>
      <c r="BI378">
        <v>80.094025131044006</v>
      </c>
    </row>
    <row r="379" spans="1:61" x14ac:dyDescent="0.25">
      <c r="A379" s="10" t="str">
        <f>VLOOKUP(D379,'Index-Relations'!E:F,2,FALSE)</f>
        <v>ESG</v>
      </c>
      <c r="B379" t="s">
        <v>3450</v>
      </c>
      <c r="C379" s="53" t="s">
        <v>2764</v>
      </c>
      <c r="D379" s="59" t="s">
        <v>2984</v>
      </c>
      <c r="E379" s="59" t="s">
        <v>3819</v>
      </c>
      <c r="F379" t="s">
        <v>152</v>
      </c>
      <c r="G379" t="s">
        <v>151</v>
      </c>
      <c r="H379" t="s">
        <v>153</v>
      </c>
      <c r="I379" s="52">
        <v>45538</v>
      </c>
      <c r="J379" t="s">
        <v>2457</v>
      </c>
      <c r="K379">
        <v>18</v>
      </c>
      <c r="L379" s="73">
        <v>81.674082384963</v>
      </c>
      <c r="M379">
        <v>18</v>
      </c>
      <c r="N379">
        <v>1</v>
      </c>
      <c r="O379" s="73">
        <v>76.1305418065959</v>
      </c>
      <c r="P379">
        <v>18</v>
      </c>
      <c r="Q379">
        <v>1</v>
      </c>
      <c r="R379">
        <v>18</v>
      </c>
      <c r="S379">
        <v>1</v>
      </c>
      <c r="T379">
        <v>24.0731351211424</v>
      </c>
      <c r="U379">
        <v>0.37824436025451802</v>
      </c>
      <c r="V379">
        <v>6</v>
      </c>
      <c r="W379">
        <v>0.256300383203938</v>
      </c>
      <c r="X379">
        <v>2</v>
      </c>
      <c r="Y379">
        <v>18</v>
      </c>
      <c r="Z379">
        <v>0.999999999999999</v>
      </c>
      <c r="AA379">
        <v>43.6758076999728</v>
      </c>
      <c r="AB379">
        <v>18</v>
      </c>
      <c r="AC379">
        <v>0.999999999999999</v>
      </c>
      <c r="AD379">
        <v>0</v>
      </c>
      <c r="AE379">
        <v>0</v>
      </c>
      <c r="AF379">
        <v>0</v>
      </c>
      <c r="AG379">
        <v>1.1102E-16</v>
      </c>
      <c r="AH379">
        <v>1.69313124859359E-4</v>
      </c>
      <c r="AI379">
        <v>1</v>
      </c>
      <c r="AJ379" s="73">
        <v>79.931030409041</v>
      </c>
      <c r="AK379">
        <v>18</v>
      </c>
      <c r="AL379">
        <v>1</v>
      </c>
      <c r="AM379">
        <v>0</v>
      </c>
      <c r="AN379">
        <v>0</v>
      </c>
      <c r="AO379">
        <v>0</v>
      </c>
      <c r="AP379">
        <v>0</v>
      </c>
      <c r="AQ379">
        <v>18</v>
      </c>
      <c r="AR379">
        <v>1</v>
      </c>
      <c r="AS379">
        <v>0</v>
      </c>
      <c r="AT379">
        <v>0</v>
      </c>
      <c r="AU379">
        <v>0</v>
      </c>
      <c r="AV379">
        <v>0</v>
      </c>
      <c r="AW379">
        <v>18</v>
      </c>
      <c r="AX379">
        <v>0.999999999999999</v>
      </c>
      <c r="AY379" s="73">
        <v>83.760600171391005</v>
      </c>
      <c r="AZ379">
        <v>18</v>
      </c>
      <c r="BA379">
        <v>1</v>
      </c>
      <c r="BB379">
        <v>17</v>
      </c>
      <c r="BC379">
        <v>0.87880356337256804</v>
      </c>
      <c r="BD379">
        <v>1</v>
      </c>
      <c r="BE379">
        <v>0.121196436627431</v>
      </c>
      <c r="BF379">
        <v>81.674082384963</v>
      </c>
      <c r="BG379">
        <v>76.1305418065959</v>
      </c>
      <c r="BH379">
        <v>83.760600171391005</v>
      </c>
      <c r="BI379">
        <v>79.931030409041</v>
      </c>
    </row>
    <row r="380" spans="1:61" x14ac:dyDescent="0.25">
      <c r="A380" s="10" t="str">
        <f>VLOOKUP(D380,'Index-Relations'!E:F,2,FALSE)</f>
        <v>ESG</v>
      </c>
      <c r="B380" t="s">
        <v>3450</v>
      </c>
      <c r="C380" s="53" t="s">
        <v>3350</v>
      </c>
      <c r="D380" s="59" t="s">
        <v>2984</v>
      </c>
      <c r="E380" s="59" t="s">
        <v>3820</v>
      </c>
      <c r="F380" t="s">
        <v>152</v>
      </c>
      <c r="G380" t="s">
        <v>151</v>
      </c>
      <c r="H380" t="s">
        <v>153</v>
      </c>
      <c r="I380" s="52">
        <v>45505</v>
      </c>
      <c r="J380" t="s">
        <v>2457</v>
      </c>
      <c r="K380">
        <v>18</v>
      </c>
      <c r="L380" s="73">
        <v>81.901154523990996</v>
      </c>
      <c r="M380">
        <v>18</v>
      </c>
      <c r="N380">
        <v>1</v>
      </c>
      <c r="O380" s="73">
        <v>76.501673151109003</v>
      </c>
      <c r="P380">
        <v>18</v>
      </c>
      <c r="Q380">
        <v>1</v>
      </c>
      <c r="R380">
        <v>18</v>
      </c>
      <c r="S380">
        <v>1</v>
      </c>
      <c r="T380">
        <v>24.178512858294098</v>
      </c>
      <c r="U380">
        <v>0.390055231681598</v>
      </c>
      <c r="V380">
        <v>6</v>
      </c>
      <c r="W380">
        <v>0.27740039605626199</v>
      </c>
      <c r="X380">
        <v>2</v>
      </c>
      <c r="Y380">
        <v>18</v>
      </c>
      <c r="Z380">
        <v>1</v>
      </c>
      <c r="AA380">
        <v>44.535868287510603</v>
      </c>
      <c r="AB380">
        <v>18</v>
      </c>
      <c r="AC380">
        <v>0.999999999999999</v>
      </c>
      <c r="AD380">
        <v>0</v>
      </c>
      <c r="AE380">
        <v>0</v>
      </c>
      <c r="AF380">
        <v>0</v>
      </c>
      <c r="AG380">
        <v>1.1102E-16</v>
      </c>
      <c r="AH380">
        <v>1.7670016585038099E-4</v>
      </c>
      <c r="AI380">
        <v>1</v>
      </c>
      <c r="AJ380" s="73">
        <v>80.211030328245002</v>
      </c>
      <c r="AK380">
        <v>18</v>
      </c>
      <c r="AL380">
        <v>1</v>
      </c>
      <c r="AM380">
        <v>0</v>
      </c>
      <c r="AN380">
        <v>0</v>
      </c>
      <c r="AO380">
        <v>0</v>
      </c>
      <c r="AP380">
        <v>0</v>
      </c>
      <c r="AQ380">
        <v>18</v>
      </c>
      <c r="AR380">
        <v>1</v>
      </c>
      <c r="AS380">
        <v>0</v>
      </c>
      <c r="AT380">
        <v>0</v>
      </c>
      <c r="AU380">
        <v>0</v>
      </c>
      <c r="AV380">
        <v>0</v>
      </c>
      <c r="AW380">
        <v>18</v>
      </c>
      <c r="AX380">
        <v>1</v>
      </c>
      <c r="AY380" s="73">
        <v>83.913480781119901</v>
      </c>
      <c r="AZ380">
        <v>18</v>
      </c>
      <c r="BA380">
        <v>1</v>
      </c>
      <c r="BB380">
        <v>18</v>
      </c>
      <c r="BC380">
        <v>1</v>
      </c>
      <c r="BD380">
        <v>0</v>
      </c>
      <c r="BE380">
        <v>0</v>
      </c>
      <c r="BF380">
        <v>81.901154523990996</v>
      </c>
      <c r="BG380">
        <v>76.501673151109003</v>
      </c>
      <c r="BH380">
        <v>83.913480781119901</v>
      </c>
      <c r="BI380">
        <v>80.211030328245002</v>
      </c>
    </row>
    <row r="381" spans="1:61" x14ac:dyDescent="0.25">
      <c r="A381" s="10" t="str">
        <f>VLOOKUP(D381,'Index-Relations'!E:F,2,FALSE)</f>
        <v>ESG</v>
      </c>
      <c r="B381" t="s">
        <v>3450</v>
      </c>
      <c r="C381" s="53" t="s">
        <v>2765</v>
      </c>
      <c r="D381" s="59" t="s">
        <v>2984</v>
      </c>
      <c r="E381" s="59" t="s">
        <v>3821</v>
      </c>
      <c r="F381" t="s">
        <v>152</v>
      </c>
      <c r="G381" t="s">
        <v>151</v>
      </c>
      <c r="H381" t="s">
        <v>153</v>
      </c>
      <c r="I381" s="52">
        <v>45474</v>
      </c>
      <c r="J381" t="s">
        <v>2457</v>
      </c>
      <c r="K381">
        <v>18</v>
      </c>
      <c r="L381" s="73">
        <v>82.012421834129995</v>
      </c>
      <c r="M381">
        <v>18</v>
      </c>
      <c r="N381">
        <v>1</v>
      </c>
      <c r="O381" s="73">
        <v>76.607503056790904</v>
      </c>
      <c r="P381">
        <v>18</v>
      </c>
      <c r="Q381">
        <v>1</v>
      </c>
      <c r="R381">
        <v>18</v>
      </c>
      <c r="S381">
        <v>1</v>
      </c>
      <c r="T381">
        <v>24.1913425400131</v>
      </c>
      <c r="U381">
        <v>0.40943064298470999</v>
      </c>
      <c r="V381">
        <v>6</v>
      </c>
      <c r="W381">
        <v>0.28983332502610298</v>
      </c>
      <c r="X381">
        <v>2</v>
      </c>
      <c r="Y381">
        <v>18</v>
      </c>
      <c r="Z381">
        <v>0.999999999999999</v>
      </c>
      <c r="AA381">
        <v>46.534721552765497</v>
      </c>
      <c r="AB381">
        <v>18</v>
      </c>
      <c r="AC381">
        <v>1</v>
      </c>
      <c r="AD381">
        <v>0</v>
      </c>
      <c r="AE381">
        <v>0</v>
      </c>
      <c r="AF381">
        <v>0</v>
      </c>
      <c r="AG381">
        <v>0</v>
      </c>
      <c r="AH381">
        <v>1.8554060005438901E-4</v>
      </c>
      <c r="AI381">
        <v>1</v>
      </c>
      <c r="AJ381" s="73">
        <v>80.311554088112004</v>
      </c>
      <c r="AK381">
        <v>18</v>
      </c>
      <c r="AL381">
        <v>1</v>
      </c>
      <c r="AM381">
        <v>0</v>
      </c>
      <c r="AN381">
        <v>0</v>
      </c>
      <c r="AO381">
        <v>0</v>
      </c>
      <c r="AP381">
        <v>0</v>
      </c>
      <c r="AQ381">
        <v>18</v>
      </c>
      <c r="AR381">
        <v>1</v>
      </c>
      <c r="AS381">
        <v>0</v>
      </c>
      <c r="AT381">
        <v>0</v>
      </c>
      <c r="AU381">
        <v>0</v>
      </c>
      <c r="AV381">
        <v>0</v>
      </c>
      <c r="AW381">
        <v>18</v>
      </c>
      <c r="AX381">
        <v>1</v>
      </c>
      <c r="AY381" s="73">
        <v>84.048019604489994</v>
      </c>
      <c r="AZ381">
        <v>18</v>
      </c>
      <c r="BA381">
        <v>1</v>
      </c>
      <c r="BB381">
        <v>18</v>
      </c>
      <c r="BC381">
        <v>1</v>
      </c>
      <c r="BD381">
        <v>0</v>
      </c>
      <c r="BE381">
        <v>0</v>
      </c>
      <c r="BF381">
        <v>82.012421834129995</v>
      </c>
      <c r="BG381">
        <v>76.607503056790904</v>
      </c>
      <c r="BH381">
        <v>84.048019604489994</v>
      </c>
      <c r="BI381">
        <v>80.311554088112004</v>
      </c>
    </row>
    <row r="382" spans="1:61" x14ac:dyDescent="0.25">
      <c r="A382" s="10" t="str">
        <f>VLOOKUP(D382,'Index-Relations'!E:F,2,FALSE)</f>
        <v>ESG</v>
      </c>
      <c r="B382" t="s">
        <v>3450</v>
      </c>
      <c r="C382" s="53" t="s">
        <v>2766</v>
      </c>
      <c r="D382" s="59" t="s">
        <v>2984</v>
      </c>
      <c r="E382" s="59" t="s">
        <v>3822</v>
      </c>
      <c r="F382" t="s">
        <v>152</v>
      </c>
      <c r="G382" t="s">
        <v>151</v>
      </c>
      <c r="H382" t="s">
        <v>153</v>
      </c>
      <c r="I382" s="52">
        <v>45446</v>
      </c>
      <c r="J382" t="s">
        <v>2457</v>
      </c>
      <c r="K382">
        <v>18</v>
      </c>
      <c r="L382" s="73">
        <v>81.980039015578996</v>
      </c>
      <c r="M382">
        <v>18</v>
      </c>
      <c r="N382">
        <v>1</v>
      </c>
      <c r="O382" s="73">
        <v>76.631287415550901</v>
      </c>
      <c r="P382">
        <v>18</v>
      </c>
      <c r="Q382">
        <v>1</v>
      </c>
      <c r="R382">
        <v>18</v>
      </c>
      <c r="S382">
        <v>1</v>
      </c>
      <c r="T382">
        <v>24.324872023343001</v>
      </c>
      <c r="U382">
        <v>0.410006852416608</v>
      </c>
      <c r="V382">
        <v>6</v>
      </c>
      <c r="W382">
        <v>0.29018514039448101</v>
      </c>
      <c r="X382">
        <v>2</v>
      </c>
      <c r="Y382">
        <v>18</v>
      </c>
      <c r="Z382">
        <v>1</v>
      </c>
      <c r="AA382">
        <v>45.610101989671499</v>
      </c>
      <c r="AB382">
        <v>18</v>
      </c>
      <c r="AC382">
        <v>0.999999999999999</v>
      </c>
      <c r="AD382">
        <v>0</v>
      </c>
      <c r="AE382">
        <v>0</v>
      </c>
      <c r="AF382">
        <v>0</v>
      </c>
      <c r="AG382">
        <v>1.1102E-16</v>
      </c>
      <c r="AH382">
        <v>1.8494284423687399E-4</v>
      </c>
      <c r="AI382">
        <v>1</v>
      </c>
      <c r="AJ382" s="73">
        <v>80.321423836000903</v>
      </c>
      <c r="AK382">
        <v>18</v>
      </c>
      <c r="AL382">
        <v>1</v>
      </c>
      <c r="AM382">
        <v>0</v>
      </c>
      <c r="AN382">
        <v>0</v>
      </c>
      <c r="AO382">
        <v>0</v>
      </c>
      <c r="AP382">
        <v>0</v>
      </c>
      <c r="AQ382">
        <v>18</v>
      </c>
      <c r="AR382">
        <v>1</v>
      </c>
      <c r="AS382">
        <v>0</v>
      </c>
      <c r="AT382">
        <v>0</v>
      </c>
      <c r="AU382">
        <v>0</v>
      </c>
      <c r="AV382">
        <v>0</v>
      </c>
      <c r="AW382">
        <v>18</v>
      </c>
      <c r="AX382">
        <v>0.999999999999999</v>
      </c>
      <c r="AY382" s="73">
        <v>83.996834469389995</v>
      </c>
      <c r="AZ382">
        <v>18</v>
      </c>
      <c r="BA382">
        <v>1</v>
      </c>
      <c r="BB382">
        <v>18</v>
      </c>
      <c r="BC382">
        <v>1</v>
      </c>
      <c r="BD382">
        <v>0</v>
      </c>
      <c r="BE382">
        <v>0</v>
      </c>
      <c r="BF382">
        <v>81.980039015578996</v>
      </c>
      <c r="BG382">
        <v>76.631287415550901</v>
      </c>
      <c r="BH382">
        <v>83.996834469389995</v>
      </c>
      <c r="BI382">
        <v>80.321423836000903</v>
      </c>
    </row>
    <row r="383" spans="1:61" x14ac:dyDescent="0.25">
      <c r="A383" s="10" t="str">
        <f>VLOOKUP(D383,'Index-Relations'!E:F,2,FALSE)</f>
        <v>ESG</v>
      </c>
      <c r="B383" t="s">
        <v>3450</v>
      </c>
      <c r="C383" s="53" t="s">
        <v>2767</v>
      </c>
      <c r="D383" s="59" t="s">
        <v>2984</v>
      </c>
      <c r="E383" s="59" t="s">
        <v>3823</v>
      </c>
      <c r="F383" t="s">
        <v>152</v>
      </c>
      <c r="G383" t="s">
        <v>151</v>
      </c>
      <c r="H383" t="s">
        <v>153</v>
      </c>
      <c r="I383" s="52">
        <v>45413</v>
      </c>
      <c r="J383" t="s">
        <v>2457</v>
      </c>
      <c r="K383">
        <v>18</v>
      </c>
      <c r="L383" s="73">
        <v>82.223229537723995</v>
      </c>
      <c r="M383">
        <v>18</v>
      </c>
      <c r="N383">
        <v>1</v>
      </c>
      <c r="O383" s="73">
        <v>76.888668437543004</v>
      </c>
      <c r="P383">
        <v>18</v>
      </c>
      <c r="Q383">
        <v>1</v>
      </c>
      <c r="R383">
        <v>18</v>
      </c>
      <c r="S383">
        <v>1</v>
      </c>
      <c r="T383">
        <v>24.328618163129601</v>
      </c>
      <c r="U383">
        <v>0.40336668500894901</v>
      </c>
      <c r="V383">
        <v>6</v>
      </c>
      <c r="W383">
        <v>0.287269953481255</v>
      </c>
      <c r="X383">
        <v>2</v>
      </c>
      <c r="Y383">
        <v>18</v>
      </c>
      <c r="Z383">
        <v>1</v>
      </c>
      <c r="AA383">
        <v>46.302868817369898</v>
      </c>
      <c r="AB383">
        <v>18</v>
      </c>
      <c r="AC383">
        <v>0.999999999999999</v>
      </c>
      <c r="AD383">
        <v>0</v>
      </c>
      <c r="AE383">
        <v>0</v>
      </c>
      <c r="AF383">
        <v>0</v>
      </c>
      <c r="AG383">
        <v>1.1102E-16</v>
      </c>
      <c r="AH383">
        <v>1.83237806499044E-4</v>
      </c>
      <c r="AI383">
        <v>1</v>
      </c>
      <c r="AJ383" s="73">
        <v>80.636714488343003</v>
      </c>
      <c r="AK383">
        <v>18</v>
      </c>
      <c r="AL383">
        <v>1</v>
      </c>
      <c r="AM383">
        <v>0</v>
      </c>
      <c r="AN383">
        <v>0</v>
      </c>
      <c r="AO383">
        <v>0</v>
      </c>
      <c r="AP383">
        <v>0</v>
      </c>
      <c r="AQ383">
        <v>18</v>
      </c>
      <c r="AR383">
        <v>1</v>
      </c>
      <c r="AS383">
        <v>0</v>
      </c>
      <c r="AT383">
        <v>0</v>
      </c>
      <c r="AU383">
        <v>0</v>
      </c>
      <c r="AV383">
        <v>0</v>
      </c>
      <c r="AW383">
        <v>18</v>
      </c>
      <c r="AX383">
        <v>1</v>
      </c>
      <c r="AY383" s="73">
        <v>84.172715755704004</v>
      </c>
      <c r="AZ383">
        <v>18</v>
      </c>
      <c r="BA383">
        <v>1</v>
      </c>
      <c r="BB383">
        <v>18</v>
      </c>
      <c r="BC383">
        <v>1</v>
      </c>
      <c r="BD383">
        <v>0</v>
      </c>
      <c r="BE383">
        <v>0</v>
      </c>
      <c r="BF383">
        <v>82.223229537723995</v>
      </c>
      <c r="BG383">
        <v>76.888668437543004</v>
      </c>
      <c r="BH383">
        <v>84.172715755704004</v>
      </c>
      <c r="BI383">
        <v>80.636714488343003</v>
      </c>
    </row>
    <row r="384" spans="1:61" x14ac:dyDescent="0.25">
      <c r="A384" s="10" t="str">
        <f>VLOOKUP(D384,'Index-Relations'!E:F,2,FALSE)</f>
        <v>ESG</v>
      </c>
      <c r="B384" t="s">
        <v>3450</v>
      </c>
      <c r="C384" s="53" t="s">
        <v>2768</v>
      </c>
      <c r="D384" s="59" t="s">
        <v>2984</v>
      </c>
      <c r="E384" s="59" t="s">
        <v>3824</v>
      </c>
      <c r="F384" t="s">
        <v>152</v>
      </c>
      <c r="G384" t="s">
        <v>151</v>
      </c>
      <c r="H384" t="s">
        <v>153</v>
      </c>
      <c r="I384" s="52">
        <v>45383</v>
      </c>
      <c r="J384" t="s">
        <v>2457</v>
      </c>
      <c r="K384">
        <v>18</v>
      </c>
      <c r="L384">
        <v>85.735528384310101</v>
      </c>
      <c r="M384">
        <v>18</v>
      </c>
      <c r="N384">
        <v>1</v>
      </c>
      <c r="O384">
        <v>79.7544166294973</v>
      </c>
      <c r="P384">
        <v>18</v>
      </c>
      <c r="Q384">
        <v>1</v>
      </c>
      <c r="R384">
        <v>18</v>
      </c>
      <c r="S384">
        <v>1</v>
      </c>
      <c r="T384">
        <v>24.143715861735899</v>
      </c>
      <c r="U384">
        <v>0.39327789124064599</v>
      </c>
      <c r="V384">
        <v>6</v>
      </c>
      <c r="W384">
        <v>0.27633770676417801</v>
      </c>
      <c r="X384">
        <v>2</v>
      </c>
      <c r="Y384">
        <v>18</v>
      </c>
      <c r="Z384">
        <v>1</v>
      </c>
      <c r="AA384">
        <v>42.798044560376397</v>
      </c>
      <c r="AB384">
        <v>18</v>
      </c>
      <c r="AC384">
        <v>0.999999999999999</v>
      </c>
      <c r="AD384">
        <v>0</v>
      </c>
      <c r="AE384">
        <v>0</v>
      </c>
      <c r="AF384">
        <v>0</v>
      </c>
      <c r="AG384">
        <v>2.2204E-16</v>
      </c>
      <c r="AH384">
        <v>1.76013472079863E-4</v>
      </c>
      <c r="AI384">
        <v>1</v>
      </c>
      <c r="AJ384">
        <v>84.078957176033896</v>
      </c>
      <c r="AK384">
        <v>18</v>
      </c>
      <c r="AL384">
        <v>1</v>
      </c>
      <c r="AM384">
        <v>0</v>
      </c>
      <c r="AN384">
        <v>0</v>
      </c>
      <c r="AO384">
        <v>0</v>
      </c>
      <c r="AP384">
        <v>0</v>
      </c>
      <c r="AQ384">
        <v>18</v>
      </c>
      <c r="AR384">
        <v>1</v>
      </c>
      <c r="AS384">
        <v>0</v>
      </c>
      <c r="AT384">
        <v>0</v>
      </c>
      <c r="AU384">
        <v>0</v>
      </c>
      <c r="AV384">
        <v>0</v>
      </c>
      <c r="AW384">
        <v>18</v>
      </c>
      <c r="AX384">
        <v>0.999999999999999</v>
      </c>
      <c r="AY384">
        <v>87.771456205591804</v>
      </c>
      <c r="AZ384">
        <v>18</v>
      </c>
      <c r="BA384">
        <v>1</v>
      </c>
      <c r="BB384">
        <v>18</v>
      </c>
      <c r="BC384">
        <v>1</v>
      </c>
      <c r="BD384">
        <v>0</v>
      </c>
      <c r="BE384">
        <v>0</v>
      </c>
      <c r="BF384">
        <v>82.468467447845001</v>
      </c>
      <c r="BG384">
        <v>76.955629768367899</v>
      </c>
      <c r="BH384">
        <v>84.434718574656898</v>
      </c>
      <c r="BI384">
        <v>80.858919599719002</v>
      </c>
    </row>
    <row r="385" spans="1:61" x14ac:dyDescent="0.25">
      <c r="A385" s="10" t="str">
        <f>VLOOKUP(D385,'Index-Relations'!E:F,2,FALSE)</f>
        <v>ESG</v>
      </c>
      <c r="B385" t="s">
        <v>3450</v>
      </c>
      <c r="C385" s="53" t="s">
        <v>2769</v>
      </c>
      <c r="D385" s="59" t="s">
        <v>2984</v>
      </c>
      <c r="E385" s="59" t="s">
        <v>3825</v>
      </c>
      <c r="F385" t="s">
        <v>152</v>
      </c>
      <c r="G385" t="s">
        <v>151</v>
      </c>
      <c r="H385" t="s">
        <v>153</v>
      </c>
      <c r="I385" s="52">
        <v>45352</v>
      </c>
      <c r="J385" t="s">
        <v>2457</v>
      </c>
      <c r="K385">
        <v>18</v>
      </c>
      <c r="L385">
        <v>85.862171096169405</v>
      </c>
      <c r="M385">
        <v>18</v>
      </c>
      <c r="N385">
        <v>1</v>
      </c>
      <c r="O385">
        <v>79.961141692463301</v>
      </c>
      <c r="P385">
        <v>18</v>
      </c>
      <c r="Q385">
        <v>1</v>
      </c>
      <c r="R385">
        <v>18</v>
      </c>
      <c r="S385">
        <v>1</v>
      </c>
      <c r="T385">
        <v>24.0175922487565</v>
      </c>
      <c r="U385">
        <v>0.39688088487058498</v>
      </c>
      <c r="V385">
        <v>6</v>
      </c>
      <c r="W385">
        <v>0.277038043550205</v>
      </c>
      <c r="X385">
        <v>2</v>
      </c>
      <c r="Y385">
        <v>18</v>
      </c>
      <c r="Z385">
        <v>1</v>
      </c>
      <c r="AA385">
        <v>44.263206227503801</v>
      </c>
      <c r="AB385">
        <v>18</v>
      </c>
      <c r="AC385">
        <v>0.999999999999999</v>
      </c>
      <c r="AD385">
        <v>0</v>
      </c>
      <c r="AE385">
        <v>0</v>
      </c>
      <c r="AF385">
        <v>0</v>
      </c>
      <c r="AG385">
        <v>1.1102E-16</v>
      </c>
      <c r="AH385">
        <v>1.7573289742280201E-4</v>
      </c>
      <c r="AI385">
        <v>1</v>
      </c>
      <c r="AJ385">
        <v>84.2353611519693</v>
      </c>
      <c r="AK385">
        <v>18</v>
      </c>
      <c r="AL385">
        <v>1</v>
      </c>
      <c r="AM385">
        <v>0</v>
      </c>
      <c r="AN385">
        <v>0</v>
      </c>
      <c r="AO385">
        <v>0</v>
      </c>
      <c r="AP385">
        <v>0</v>
      </c>
      <c r="AQ385">
        <v>18</v>
      </c>
      <c r="AR385">
        <v>1</v>
      </c>
      <c r="AS385">
        <v>0</v>
      </c>
      <c r="AT385">
        <v>0</v>
      </c>
      <c r="AU385">
        <v>0</v>
      </c>
      <c r="AV385">
        <v>0</v>
      </c>
      <c r="AW385">
        <v>18</v>
      </c>
      <c r="AX385">
        <v>1</v>
      </c>
      <c r="AY385">
        <v>87.819240664134597</v>
      </c>
      <c r="AZ385">
        <v>18</v>
      </c>
      <c r="BA385">
        <v>1</v>
      </c>
      <c r="BB385">
        <v>18</v>
      </c>
      <c r="BC385">
        <v>1</v>
      </c>
      <c r="BD385">
        <v>0</v>
      </c>
      <c r="BE385">
        <v>0</v>
      </c>
      <c r="BF385">
        <v>82.631024113487001</v>
      </c>
      <c r="BG385">
        <v>77.171807062488</v>
      </c>
      <c r="BH385">
        <v>84.463949898656907</v>
      </c>
      <c r="BI385">
        <v>81.041106700461896</v>
      </c>
    </row>
    <row r="386" spans="1:61" x14ac:dyDescent="0.25">
      <c r="A386" s="10" t="str">
        <f>VLOOKUP(D386,'Index-Relations'!E:F,2,FALSE)</f>
        <v>ESG</v>
      </c>
      <c r="B386" t="s">
        <v>3450</v>
      </c>
      <c r="C386" s="53" t="s">
        <v>2770</v>
      </c>
      <c r="D386" s="59" t="s">
        <v>2984</v>
      </c>
      <c r="E386" s="59" t="s">
        <v>3826</v>
      </c>
      <c r="F386" t="s">
        <v>152</v>
      </c>
      <c r="G386" t="s">
        <v>151</v>
      </c>
      <c r="H386" t="s">
        <v>153</v>
      </c>
      <c r="I386" s="52">
        <v>45323</v>
      </c>
      <c r="J386" t="s">
        <v>2457</v>
      </c>
      <c r="K386">
        <v>18</v>
      </c>
      <c r="L386">
        <v>85.730060937554697</v>
      </c>
      <c r="M386">
        <v>18</v>
      </c>
      <c r="N386">
        <v>1</v>
      </c>
      <c r="O386">
        <v>79.769941314873506</v>
      </c>
      <c r="P386">
        <v>18</v>
      </c>
      <c r="Q386">
        <v>1</v>
      </c>
      <c r="R386">
        <v>18</v>
      </c>
      <c r="S386">
        <v>1</v>
      </c>
      <c r="T386">
        <v>24.041184593274998</v>
      </c>
      <c r="U386">
        <v>0.39568010515491198</v>
      </c>
      <c r="V386">
        <v>6</v>
      </c>
      <c r="W386">
        <v>0.27653346633821402</v>
      </c>
      <c r="X386">
        <v>2</v>
      </c>
      <c r="Y386">
        <v>18</v>
      </c>
      <c r="Z386">
        <v>1</v>
      </c>
      <c r="AA386">
        <v>44.537436456038797</v>
      </c>
      <c r="AB386">
        <v>18</v>
      </c>
      <c r="AC386">
        <v>1</v>
      </c>
      <c r="AD386">
        <v>0</v>
      </c>
      <c r="AE386">
        <v>0</v>
      </c>
      <c r="AF386">
        <v>0</v>
      </c>
      <c r="AG386">
        <v>0</v>
      </c>
      <c r="AH386">
        <v>1.7471966583931399E-4</v>
      </c>
      <c r="AI386">
        <v>1</v>
      </c>
      <c r="AJ386">
        <v>84.138403556499398</v>
      </c>
      <c r="AK386">
        <v>18</v>
      </c>
      <c r="AL386">
        <v>1</v>
      </c>
      <c r="AM386">
        <v>0</v>
      </c>
      <c r="AN386">
        <v>0</v>
      </c>
      <c r="AO386">
        <v>0</v>
      </c>
      <c r="AP386">
        <v>0</v>
      </c>
      <c r="AQ386">
        <v>18</v>
      </c>
      <c r="AR386">
        <v>1</v>
      </c>
      <c r="AS386">
        <v>0</v>
      </c>
      <c r="AT386">
        <v>0</v>
      </c>
      <c r="AU386">
        <v>0</v>
      </c>
      <c r="AV386">
        <v>0</v>
      </c>
      <c r="AW386">
        <v>18</v>
      </c>
      <c r="AX386">
        <v>1</v>
      </c>
      <c r="AY386">
        <v>87.667726220084603</v>
      </c>
      <c r="AZ386">
        <v>18</v>
      </c>
      <c r="BA386">
        <v>1</v>
      </c>
      <c r="BB386">
        <v>18</v>
      </c>
      <c r="BC386">
        <v>1</v>
      </c>
      <c r="BD386">
        <v>0</v>
      </c>
      <c r="BE386">
        <v>0</v>
      </c>
      <c r="BF386">
        <v>82.541106314890001</v>
      </c>
      <c r="BG386">
        <v>77.021978181453903</v>
      </c>
      <c r="BH386">
        <v>84.370602511019996</v>
      </c>
      <c r="BI386">
        <v>80.960743764230003</v>
      </c>
    </row>
    <row r="387" spans="1:61" x14ac:dyDescent="0.25">
      <c r="A387" s="10" t="str">
        <f>VLOOKUP(D387,'Index-Relations'!E:F,2,FALSE)</f>
        <v>ESG</v>
      </c>
      <c r="B387" t="s">
        <v>3450</v>
      </c>
      <c r="C387" s="53" t="s">
        <v>2760</v>
      </c>
      <c r="D387" s="59" t="s">
        <v>3245</v>
      </c>
      <c r="E387" s="59" t="s">
        <v>3827</v>
      </c>
      <c r="F387" t="s">
        <v>155</v>
      </c>
      <c r="G387" t="s">
        <v>154</v>
      </c>
      <c r="H387" t="s">
        <v>156</v>
      </c>
      <c r="I387" s="52">
        <v>45659</v>
      </c>
      <c r="J387" t="s">
        <v>2457</v>
      </c>
      <c r="K387">
        <v>2</v>
      </c>
      <c r="L387" s="73">
        <v>96.669327049033001</v>
      </c>
      <c r="M387">
        <v>2</v>
      </c>
      <c r="N387">
        <v>1</v>
      </c>
      <c r="O387" s="73">
        <v>84.456490576855003</v>
      </c>
      <c r="P387">
        <v>2</v>
      </c>
      <c r="Q387">
        <v>1</v>
      </c>
      <c r="R387">
        <v>2</v>
      </c>
      <c r="S387">
        <v>1</v>
      </c>
      <c r="T387">
        <v>56.162249705543701</v>
      </c>
      <c r="U387">
        <v>0.93778379673799395</v>
      </c>
      <c r="V387">
        <v>2</v>
      </c>
      <c r="W387">
        <v>0.54580630755571902</v>
      </c>
      <c r="X387">
        <v>1</v>
      </c>
      <c r="Y387">
        <v>2</v>
      </c>
      <c r="Z387">
        <v>1</v>
      </c>
      <c r="AA387">
        <v>83.545419318971398</v>
      </c>
      <c r="AB387">
        <v>1</v>
      </c>
      <c r="AC387">
        <v>0.343397076144487</v>
      </c>
      <c r="AD387">
        <v>1</v>
      </c>
      <c r="AE387">
        <v>0.656602923855512</v>
      </c>
      <c r="AF387">
        <v>0</v>
      </c>
      <c r="AG387">
        <v>0</v>
      </c>
      <c r="AH387">
        <v>0</v>
      </c>
      <c r="AI387">
        <v>0</v>
      </c>
      <c r="AJ387" s="73">
        <v>98.950269598426999</v>
      </c>
      <c r="AK387">
        <v>2</v>
      </c>
      <c r="AL387">
        <v>1</v>
      </c>
      <c r="AM387">
        <v>0</v>
      </c>
      <c r="AN387">
        <v>0</v>
      </c>
      <c r="AO387">
        <v>0</v>
      </c>
      <c r="AP387">
        <v>0</v>
      </c>
      <c r="AQ387">
        <v>2</v>
      </c>
      <c r="AR387">
        <v>1</v>
      </c>
      <c r="AS387">
        <v>0</v>
      </c>
      <c r="AT387">
        <v>0</v>
      </c>
      <c r="AU387">
        <v>0</v>
      </c>
      <c r="AV387">
        <v>0</v>
      </c>
      <c r="AW387">
        <v>2</v>
      </c>
      <c r="AX387">
        <v>1</v>
      </c>
      <c r="AY387" s="73">
        <v>97.299659159919003</v>
      </c>
      <c r="AZ387">
        <v>2</v>
      </c>
      <c r="BA387">
        <v>1</v>
      </c>
      <c r="BB387">
        <v>2</v>
      </c>
      <c r="BC387">
        <v>1</v>
      </c>
      <c r="BD387">
        <v>0</v>
      </c>
      <c r="BE387">
        <v>0</v>
      </c>
      <c r="BF387">
        <v>96.669327049033001</v>
      </c>
      <c r="BG387">
        <v>84.456490576855003</v>
      </c>
      <c r="BH387">
        <v>97.299659159919003</v>
      </c>
      <c r="BI387">
        <v>98.950269598426999</v>
      </c>
    </row>
    <row r="388" spans="1:61" x14ac:dyDescent="0.25">
      <c r="A388" s="10" t="str">
        <f>VLOOKUP(D388,'Index-Relations'!E:F,2,FALSE)</f>
        <v>ESG</v>
      </c>
      <c r="B388" t="s">
        <v>3450</v>
      </c>
      <c r="C388" s="53" t="s">
        <v>2761</v>
      </c>
      <c r="D388" s="59" t="s">
        <v>3245</v>
      </c>
      <c r="E388" s="59" t="s">
        <v>3828</v>
      </c>
      <c r="F388" t="s">
        <v>155</v>
      </c>
      <c r="G388" t="s">
        <v>154</v>
      </c>
      <c r="H388" t="s">
        <v>156</v>
      </c>
      <c r="I388" s="52">
        <v>45628</v>
      </c>
      <c r="J388" t="s">
        <v>2457</v>
      </c>
      <c r="K388">
        <v>2</v>
      </c>
      <c r="L388" s="73">
        <v>96.620716290591901</v>
      </c>
      <c r="M388">
        <v>2</v>
      </c>
      <c r="N388">
        <v>1</v>
      </c>
      <c r="O388" s="73">
        <v>84.294205847520004</v>
      </c>
      <c r="P388">
        <v>2</v>
      </c>
      <c r="Q388">
        <v>1</v>
      </c>
      <c r="R388">
        <v>2</v>
      </c>
      <c r="S388">
        <v>1</v>
      </c>
      <c r="T388">
        <v>56.462619103832502</v>
      </c>
      <c r="U388">
        <v>0.93815710919107298</v>
      </c>
      <c r="V388">
        <v>2</v>
      </c>
      <c r="W388">
        <v>0.54853158091875898</v>
      </c>
      <c r="X388">
        <v>1</v>
      </c>
      <c r="Y388">
        <v>2</v>
      </c>
      <c r="Z388">
        <v>1</v>
      </c>
      <c r="AA388">
        <v>70.744378446178303</v>
      </c>
      <c r="AB388">
        <v>1</v>
      </c>
      <c r="AC388">
        <v>0.32572828800984799</v>
      </c>
      <c r="AD388">
        <v>1</v>
      </c>
      <c r="AE388">
        <v>0.67427171199015201</v>
      </c>
      <c r="AF388">
        <v>0</v>
      </c>
      <c r="AG388">
        <v>0</v>
      </c>
      <c r="AH388">
        <v>0</v>
      </c>
      <c r="AI388">
        <v>0</v>
      </c>
      <c r="AJ388" s="73">
        <v>98.931947004448006</v>
      </c>
      <c r="AK388">
        <v>2</v>
      </c>
      <c r="AL388">
        <v>1</v>
      </c>
      <c r="AM388">
        <v>0</v>
      </c>
      <c r="AN388">
        <v>0</v>
      </c>
      <c r="AO388">
        <v>0</v>
      </c>
      <c r="AP388">
        <v>0</v>
      </c>
      <c r="AQ388">
        <v>2</v>
      </c>
      <c r="AR388">
        <v>1</v>
      </c>
      <c r="AS388">
        <v>0</v>
      </c>
      <c r="AT388">
        <v>0</v>
      </c>
      <c r="AU388">
        <v>0</v>
      </c>
      <c r="AV388">
        <v>0</v>
      </c>
      <c r="AW388">
        <v>2</v>
      </c>
      <c r="AX388">
        <v>1</v>
      </c>
      <c r="AY388" s="73">
        <v>97.298764631455995</v>
      </c>
      <c r="AZ388">
        <v>2</v>
      </c>
      <c r="BA388">
        <v>1</v>
      </c>
      <c r="BB388">
        <v>2</v>
      </c>
      <c r="BC388">
        <v>1</v>
      </c>
      <c r="BD388">
        <v>0</v>
      </c>
      <c r="BE388">
        <v>0</v>
      </c>
      <c r="BF388">
        <v>96.620716290591901</v>
      </c>
      <c r="BG388">
        <v>84.294205847520004</v>
      </c>
      <c r="BH388">
        <v>97.298764631455995</v>
      </c>
      <c r="BI388">
        <v>98.931947004448006</v>
      </c>
    </row>
    <row r="389" spans="1:61" x14ac:dyDescent="0.25">
      <c r="A389" s="10" t="str">
        <f>VLOOKUP(D389,'Index-Relations'!E:F,2,FALSE)</f>
        <v>ESG</v>
      </c>
      <c r="B389" t="s">
        <v>3450</v>
      </c>
      <c r="C389" s="53" t="s">
        <v>2762</v>
      </c>
      <c r="D389" s="59" t="s">
        <v>3245</v>
      </c>
      <c r="E389" s="59" t="s">
        <v>3829</v>
      </c>
      <c r="F389" t="s">
        <v>155</v>
      </c>
      <c r="G389" t="s">
        <v>154</v>
      </c>
      <c r="H389" t="s">
        <v>156</v>
      </c>
      <c r="I389" s="52">
        <v>45600</v>
      </c>
      <c r="J389" t="s">
        <v>2457</v>
      </c>
      <c r="K389">
        <v>2</v>
      </c>
      <c r="L389" s="73">
        <v>96.651254488491901</v>
      </c>
      <c r="M389">
        <v>2</v>
      </c>
      <c r="N389">
        <v>1</v>
      </c>
      <c r="O389" s="73">
        <v>84.396156184020001</v>
      </c>
      <c r="P389">
        <v>2</v>
      </c>
      <c r="Q389">
        <v>1</v>
      </c>
      <c r="R389">
        <v>2</v>
      </c>
      <c r="S389">
        <v>1</v>
      </c>
      <c r="T389">
        <v>56.273932487198799</v>
      </c>
      <c r="U389">
        <v>0.93728487587338405</v>
      </c>
      <c r="V389">
        <v>2</v>
      </c>
      <c r="W389">
        <v>0.54216406167998799</v>
      </c>
      <c r="X389">
        <v>1</v>
      </c>
      <c r="Y389">
        <v>2</v>
      </c>
      <c r="Z389">
        <v>1</v>
      </c>
      <c r="AA389">
        <v>69.284769766556295</v>
      </c>
      <c r="AB389">
        <v>1</v>
      </c>
      <c r="AC389">
        <v>0.33682750075300899</v>
      </c>
      <c r="AD389">
        <v>1</v>
      </c>
      <c r="AE389">
        <v>0.66317249924698995</v>
      </c>
      <c r="AF389">
        <v>0</v>
      </c>
      <c r="AG389">
        <v>0</v>
      </c>
      <c r="AH389">
        <v>0</v>
      </c>
      <c r="AI389">
        <v>0</v>
      </c>
      <c r="AJ389" s="73">
        <v>98.943457604548001</v>
      </c>
      <c r="AK389">
        <v>2</v>
      </c>
      <c r="AL389">
        <v>1</v>
      </c>
      <c r="AM389">
        <v>0</v>
      </c>
      <c r="AN389">
        <v>0</v>
      </c>
      <c r="AO389">
        <v>0</v>
      </c>
      <c r="AP389">
        <v>0</v>
      </c>
      <c r="AQ389">
        <v>2</v>
      </c>
      <c r="AR389">
        <v>1</v>
      </c>
      <c r="AS389">
        <v>0</v>
      </c>
      <c r="AT389">
        <v>0</v>
      </c>
      <c r="AU389">
        <v>0</v>
      </c>
      <c r="AV389">
        <v>0</v>
      </c>
      <c r="AW389">
        <v>2</v>
      </c>
      <c r="AX389">
        <v>1</v>
      </c>
      <c r="AY389" s="73">
        <v>97.299326591155904</v>
      </c>
      <c r="AZ389">
        <v>2</v>
      </c>
      <c r="BA389">
        <v>1</v>
      </c>
      <c r="BB389">
        <v>2</v>
      </c>
      <c r="BC389">
        <v>1</v>
      </c>
      <c r="BD389">
        <v>0</v>
      </c>
      <c r="BE389">
        <v>0</v>
      </c>
      <c r="BF389">
        <v>96.651254488491901</v>
      </c>
      <c r="BG389">
        <v>84.396156184020001</v>
      </c>
      <c r="BH389">
        <v>97.299326591155904</v>
      </c>
      <c r="BI389">
        <v>98.943457604548001</v>
      </c>
    </row>
    <row r="390" spans="1:61" x14ac:dyDescent="0.25">
      <c r="A390" s="10" t="str">
        <f>VLOOKUP(D390,'Index-Relations'!E:F,2,FALSE)</f>
        <v>ESG</v>
      </c>
      <c r="B390" t="s">
        <v>3450</v>
      </c>
      <c r="C390" s="53" t="s">
        <v>2763</v>
      </c>
      <c r="D390" s="59" t="s">
        <v>3245</v>
      </c>
      <c r="E390" s="59" t="s">
        <v>3830</v>
      </c>
      <c r="F390" t="s">
        <v>155</v>
      </c>
      <c r="G390" t="s">
        <v>154</v>
      </c>
      <c r="H390" t="s">
        <v>156</v>
      </c>
      <c r="I390" s="52">
        <v>45566</v>
      </c>
      <c r="J390" t="s">
        <v>2457</v>
      </c>
      <c r="K390">
        <v>2</v>
      </c>
      <c r="L390" s="73">
        <v>96.624485419522003</v>
      </c>
      <c r="M390">
        <v>2</v>
      </c>
      <c r="N390">
        <v>1</v>
      </c>
      <c r="O390" s="73">
        <v>84.306788907070001</v>
      </c>
      <c r="P390">
        <v>2</v>
      </c>
      <c r="Q390">
        <v>1</v>
      </c>
      <c r="R390">
        <v>2</v>
      </c>
      <c r="S390">
        <v>1</v>
      </c>
      <c r="T390">
        <v>56.439328344785402</v>
      </c>
      <c r="U390">
        <v>0.93752388461805702</v>
      </c>
      <c r="V390">
        <v>2</v>
      </c>
      <c r="W390">
        <v>0.54390888470965004</v>
      </c>
      <c r="X390">
        <v>1</v>
      </c>
      <c r="Y390">
        <v>2</v>
      </c>
      <c r="Z390">
        <v>1</v>
      </c>
      <c r="AA390">
        <v>66.527437109500994</v>
      </c>
      <c r="AB390">
        <v>1</v>
      </c>
      <c r="AC390">
        <v>0.32709833265967703</v>
      </c>
      <c r="AD390">
        <v>1</v>
      </c>
      <c r="AE390">
        <v>0.67290166734032197</v>
      </c>
      <c r="AF390">
        <v>0</v>
      </c>
      <c r="AG390">
        <v>0</v>
      </c>
      <c r="AH390">
        <v>0</v>
      </c>
      <c r="AI390">
        <v>0</v>
      </c>
      <c r="AJ390" s="73">
        <v>98.933367682118003</v>
      </c>
      <c r="AK390">
        <v>2</v>
      </c>
      <c r="AL390">
        <v>1</v>
      </c>
      <c r="AM390">
        <v>0</v>
      </c>
      <c r="AN390">
        <v>0</v>
      </c>
      <c r="AO390">
        <v>0</v>
      </c>
      <c r="AP390">
        <v>0</v>
      </c>
      <c r="AQ390">
        <v>2</v>
      </c>
      <c r="AR390">
        <v>1</v>
      </c>
      <c r="AS390">
        <v>0</v>
      </c>
      <c r="AT390">
        <v>0</v>
      </c>
      <c r="AU390">
        <v>0</v>
      </c>
      <c r="AV390">
        <v>0</v>
      </c>
      <c r="AW390">
        <v>2</v>
      </c>
      <c r="AX390">
        <v>1</v>
      </c>
      <c r="AY390" s="73">
        <v>97.298833990445999</v>
      </c>
      <c r="AZ390">
        <v>2</v>
      </c>
      <c r="BA390">
        <v>1</v>
      </c>
      <c r="BB390">
        <v>2</v>
      </c>
      <c r="BC390">
        <v>1</v>
      </c>
      <c r="BD390">
        <v>0</v>
      </c>
      <c r="BE390">
        <v>0</v>
      </c>
      <c r="BF390">
        <v>96.624485419522003</v>
      </c>
      <c r="BG390">
        <v>84.306788907070001</v>
      </c>
      <c r="BH390">
        <v>97.298833990445999</v>
      </c>
      <c r="BI390">
        <v>98.933367682118003</v>
      </c>
    </row>
    <row r="391" spans="1:61" x14ac:dyDescent="0.25">
      <c r="A391" s="10" t="str">
        <f>VLOOKUP(D391,'Index-Relations'!E:F,2,FALSE)</f>
        <v>ESG</v>
      </c>
      <c r="B391" t="s">
        <v>3450</v>
      </c>
      <c r="C391" s="53" t="s">
        <v>2764</v>
      </c>
      <c r="D391" s="59" t="s">
        <v>3245</v>
      </c>
      <c r="E391" s="59" t="s">
        <v>3831</v>
      </c>
      <c r="F391" t="s">
        <v>155</v>
      </c>
      <c r="G391" t="s">
        <v>154</v>
      </c>
      <c r="H391" t="s">
        <v>156</v>
      </c>
      <c r="I391" s="52">
        <v>45537</v>
      </c>
      <c r="J391" t="s">
        <v>2457</v>
      </c>
      <c r="K391">
        <v>2</v>
      </c>
      <c r="L391" s="73">
        <v>96.634375943977005</v>
      </c>
      <c r="M391">
        <v>2</v>
      </c>
      <c r="N391">
        <v>1</v>
      </c>
      <c r="O391" s="73">
        <v>84.339807957494997</v>
      </c>
      <c r="P391">
        <v>2</v>
      </c>
      <c r="Q391">
        <v>1</v>
      </c>
      <c r="R391">
        <v>2</v>
      </c>
      <c r="S391">
        <v>1</v>
      </c>
      <c r="T391">
        <v>56.378224324881103</v>
      </c>
      <c r="U391">
        <v>0.93770512594368005</v>
      </c>
      <c r="V391">
        <v>2</v>
      </c>
      <c r="W391">
        <v>0.54523199127340904</v>
      </c>
      <c r="X391">
        <v>1</v>
      </c>
      <c r="Y391">
        <v>2</v>
      </c>
      <c r="Z391">
        <v>1</v>
      </c>
      <c r="AA391">
        <v>69.137579318969898</v>
      </c>
      <c r="AB391">
        <v>2</v>
      </c>
      <c r="AC391">
        <v>1</v>
      </c>
      <c r="AD391">
        <v>0</v>
      </c>
      <c r="AE391">
        <v>0</v>
      </c>
      <c r="AF391">
        <v>0</v>
      </c>
      <c r="AG391">
        <v>0</v>
      </c>
      <c r="AH391">
        <v>0</v>
      </c>
      <c r="AI391">
        <v>0</v>
      </c>
      <c r="AJ391" s="73">
        <v>98.937095664763007</v>
      </c>
      <c r="AK391">
        <v>2</v>
      </c>
      <c r="AL391">
        <v>1</v>
      </c>
      <c r="AM391">
        <v>0</v>
      </c>
      <c r="AN391">
        <v>0</v>
      </c>
      <c r="AO391">
        <v>0</v>
      </c>
      <c r="AP391">
        <v>0</v>
      </c>
      <c r="AQ391">
        <v>2</v>
      </c>
      <c r="AR391">
        <v>1</v>
      </c>
      <c r="AS391">
        <v>0</v>
      </c>
      <c r="AT391">
        <v>0</v>
      </c>
      <c r="AU391">
        <v>0</v>
      </c>
      <c r="AV391">
        <v>0</v>
      </c>
      <c r="AW391">
        <v>2</v>
      </c>
      <c r="AX391">
        <v>1</v>
      </c>
      <c r="AY391" s="73">
        <v>97.299015994510995</v>
      </c>
      <c r="AZ391">
        <v>2</v>
      </c>
      <c r="BA391">
        <v>1</v>
      </c>
      <c r="BB391">
        <v>2</v>
      </c>
      <c r="BC391">
        <v>1</v>
      </c>
      <c r="BD391">
        <v>0</v>
      </c>
      <c r="BE391">
        <v>0</v>
      </c>
      <c r="BF391">
        <v>96.634375943977005</v>
      </c>
      <c r="BG391">
        <v>84.339807957494997</v>
      </c>
      <c r="BH391">
        <v>97.299015994510995</v>
      </c>
      <c r="BI391">
        <v>98.937095664763007</v>
      </c>
    </row>
    <row r="392" spans="1:61" x14ac:dyDescent="0.25">
      <c r="A392" s="10" t="str">
        <f>VLOOKUP(D392,'Index-Relations'!E:F,2,FALSE)</f>
        <v>ESG</v>
      </c>
      <c r="B392" t="s">
        <v>3450</v>
      </c>
      <c r="C392" s="53" t="s">
        <v>3350</v>
      </c>
      <c r="D392" s="59" t="s">
        <v>3245</v>
      </c>
      <c r="E392" s="59" t="s">
        <v>3832</v>
      </c>
      <c r="F392" t="s">
        <v>155</v>
      </c>
      <c r="G392" t="s">
        <v>154</v>
      </c>
      <c r="H392" t="s">
        <v>156</v>
      </c>
      <c r="I392" s="52">
        <v>45505</v>
      </c>
      <c r="J392" t="s">
        <v>2457</v>
      </c>
      <c r="K392">
        <v>2</v>
      </c>
      <c r="L392" s="73">
        <v>96.611546577654906</v>
      </c>
      <c r="M392">
        <v>2</v>
      </c>
      <c r="N392">
        <v>1</v>
      </c>
      <c r="O392" s="73">
        <v>84.263593192424906</v>
      </c>
      <c r="P392">
        <v>2</v>
      </c>
      <c r="Q392">
        <v>1</v>
      </c>
      <c r="R392">
        <v>2</v>
      </c>
      <c r="S392">
        <v>1</v>
      </c>
      <c r="T392">
        <v>56.519288899699497</v>
      </c>
      <c r="U392">
        <v>0.95409987456388401</v>
      </c>
      <c r="V392">
        <v>2</v>
      </c>
      <c r="W392">
        <v>0.62983768159633902</v>
      </c>
      <c r="X392">
        <v>1</v>
      </c>
      <c r="Y392">
        <v>2</v>
      </c>
      <c r="Z392">
        <v>1</v>
      </c>
      <c r="AA392">
        <v>122.720505137058</v>
      </c>
      <c r="AB392">
        <v>2</v>
      </c>
      <c r="AC392">
        <v>1</v>
      </c>
      <c r="AD392">
        <v>0</v>
      </c>
      <c r="AE392">
        <v>0</v>
      </c>
      <c r="AF392">
        <v>0</v>
      </c>
      <c r="AG392">
        <v>0</v>
      </c>
      <c r="AH392">
        <v>0</v>
      </c>
      <c r="AI392">
        <v>0</v>
      </c>
      <c r="AJ392" s="73">
        <v>98.928490713445001</v>
      </c>
      <c r="AK392">
        <v>2</v>
      </c>
      <c r="AL392">
        <v>1</v>
      </c>
      <c r="AM392">
        <v>0</v>
      </c>
      <c r="AN392">
        <v>0</v>
      </c>
      <c r="AO392">
        <v>0</v>
      </c>
      <c r="AP392">
        <v>0</v>
      </c>
      <c r="AQ392">
        <v>2</v>
      </c>
      <c r="AR392">
        <v>1</v>
      </c>
      <c r="AS392">
        <v>0</v>
      </c>
      <c r="AT392">
        <v>0</v>
      </c>
      <c r="AU392">
        <v>0</v>
      </c>
      <c r="AV392">
        <v>0</v>
      </c>
      <c r="AW392">
        <v>2</v>
      </c>
      <c r="AX392">
        <v>1</v>
      </c>
      <c r="AY392" s="73">
        <v>97.298595891665002</v>
      </c>
      <c r="AZ392">
        <v>2</v>
      </c>
      <c r="BA392">
        <v>1</v>
      </c>
      <c r="BB392">
        <v>2</v>
      </c>
      <c r="BC392">
        <v>1</v>
      </c>
      <c r="BD392">
        <v>0</v>
      </c>
      <c r="BE392">
        <v>0</v>
      </c>
      <c r="BF392">
        <v>96.611546577654906</v>
      </c>
      <c r="BG392">
        <v>84.263593192424906</v>
      </c>
      <c r="BH392">
        <v>97.298595891665002</v>
      </c>
      <c r="BI392">
        <v>98.928490713445001</v>
      </c>
    </row>
    <row r="393" spans="1:61" x14ac:dyDescent="0.25">
      <c r="A393" s="10" t="str">
        <f>VLOOKUP(D393,'Index-Relations'!E:F,2,FALSE)</f>
        <v>ESG</v>
      </c>
      <c r="B393" t="s">
        <v>3450</v>
      </c>
      <c r="C393" s="53" t="s">
        <v>2765</v>
      </c>
      <c r="D393" s="59" t="s">
        <v>3245</v>
      </c>
      <c r="E393" s="59" t="s">
        <v>3833</v>
      </c>
      <c r="F393" t="s">
        <v>155</v>
      </c>
      <c r="G393" t="s">
        <v>154</v>
      </c>
      <c r="H393" t="s">
        <v>156</v>
      </c>
      <c r="I393" s="52">
        <v>45474</v>
      </c>
      <c r="J393" t="s">
        <v>2457</v>
      </c>
      <c r="K393">
        <v>2</v>
      </c>
      <c r="L393" s="73">
        <v>96.532059225067002</v>
      </c>
      <c r="M393">
        <v>2</v>
      </c>
      <c r="N393">
        <v>1</v>
      </c>
      <c r="O393" s="73">
        <v>83.998228406644998</v>
      </c>
      <c r="P393">
        <v>2</v>
      </c>
      <c r="Q393">
        <v>1</v>
      </c>
      <c r="R393">
        <v>2</v>
      </c>
      <c r="S393">
        <v>1</v>
      </c>
      <c r="T393">
        <v>57.010449508317699</v>
      </c>
      <c r="U393">
        <v>0.95527751957148599</v>
      </c>
      <c r="V393">
        <v>2</v>
      </c>
      <c r="W393">
        <v>0.63933481917773904</v>
      </c>
      <c r="X393">
        <v>1</v>
      </c>
      <c r="Y393">
        <v>2</v>
      </c>
      <c r="Z393">
        <v>1</v>
      </c>
      <c r="AA393">
        <v>124.445011875305</v>
      </c>
      <c r="AB393">
        <v>2</v>
      </c>
      <c r="AC393">
        <v>1</v>
      </c>
      <c r="AD393">
        <v>0</v>
      </c>
      <c r="AE393">
        <v>0</v>
      </c>
      <c r="AF393">
        <v>0</v>
      </c>
      <c r="AG393">
        <v>0</v>
      </c>
      <c r="AH393">
        <v>0</v>
      </c>
      <c r="AI393">
        <v>0</v>
      </c>
      <c r="AJ393" s="73">
        <v>98.898529969473003</v>
      </c>
      <c r="AK393">
        <v>2</v>
      </c>
      <c r="AL393">
        <v>1</v>
      </c>
      <c r="AM393">
        <v>0</v>
      </c>
      <c r="AN393">
        <v>0</v>
      </c>
      <c r="AO393">
        <v>0</v>
      </c>
      <c r="AP393">
        <v>0</v>
      </c>
      <c r="AQ393">
        <v>2</v>
      </c>
      <c r="AR393">
        <v>1</v>
      </c>
      <c r="AS393">
        <v>0</v>
      </c>
      <c r="AT393">
        <v>0</v>
      </c>
      <c r="AU393">
        <v>0</v>
      </c>
      <c r="AV393">
        <v>0</v>
      </c>
      <c r="AW393">
        <v>2</v>
      </c>
      <c r="AX393">
        <v>1</v>
      </c>
      <c r="AY393" s="73">
        <v>97.297133176380996</v>
      </c>
      <c r="AZ393">
        <v>2</v>
      </c>
      <c r="BA393">
        <v>1</v>
      </c>
      <c r="BB393">
        <v>2</v>
      </c>
      <c r="BC393">
        <v>1</v>
      </c>
      <c r="BD393">
        <v>0</v>
      </c>
      <c r="BE393">
        <v>0</v>
      </c>
      <c r="BF393">
        <v>96.532059225067002</v>
      </c>
      <c r="BG393">
        <v>83.998228406644998</v>
      </c>
      <c r="BH393">
        <v>97.297133176380996</v>
      </c>
      <c r="BI393">
        <v>98.898529969473003</v>
      </c>
    </row>
    <row r="394" spans="1:61" x14ac:dyDescent="0.25">
      <c r="A394" s="10" t="str">
        <f>VLOOKUP(D394,'Index-Relations'!E:F,2,FALSE)</f>
        <v>ESG</v>
      </c>
      <c r="B394" t="s">
        <v>3450</v>
      </c>
      <c r="C394" s="53" t="s">
        <v>2766</v>
      </c>
      <c r="D394" s="59" t="s">
        <v>3245</v>
      </c>
      <c r="E394" s="59" t="s">
        <v>3834</v>
      </c>
      <c r="F394" t="s">
        <v>155</v>
      </c>
      <c r="G394" t="s">
        <v>154</v>
      </c>
      <c r="H394" t="s">
        <v>156</v>
      </c>
      <c r="I394" s="52">
        <v>45446</v>
      </c>
      <c r="J394" t="s">
        <v>2457</v>
      </c>
      <c r="K394">
        <v>2</v>
      </c>
      <c r="L394" s="73">
        <v>96.441129677427995</v>
      </c>
      <c r="M394">
        <v>2</v>
      </c>
      <c r="N394">
        <v>1</v>
      </c>
      <c r="O394" s="73">
        <v>83.694664391179998</v>
      </c>
      <c r="P394">
        <v>2</v>
      </c>
      <c r="Q394">
        <v>1</v>
      </c>
      <c r="R394">
        <v>2</v>
      </c>
      <c r="S394">
        <v>1</v>
      </c>
      <c r="T394">
        <v>57.572311921040601</v>
      </c>
      <c r="U394">
        <v>0.95762879027117698</v>
      </c>
      <c r="V394">
        <v>2</v>
      </c>
      <c r="W394">
        <v>0.658296680504321</v>
      </c>
      <c r="X394">
        <v>1</v>
      </c>
      <c r="Y394">
        <v>2</v>
      </c>
      <c r="Z394">
        <v>1</v>
      </c>
      <c r="AA394">
        <v>117.540434262373</v>
      </c>
      <c r="AB394">
        <v>2</v>
      </c>
      <c r="AC394">
        <v>1</v>
      </c>
      <c r="AD394">
        <v>0</v>
      </c>
      <c r="AE394">
        <v>0</v>
      </c>
      <c r="AF394">
        <v>0</v>
      </c>
      <c r="AG394">
        <v>0</v>
      </c>
      <c r="AH394">
        <v>0</v>
      </c>
      <c r="AI394">
        <v>0</v>
      </c>
      <c r="AJ394" s="73">
        <v>98.864256379932002</v>
      </c>
      <c r="AK394">
        <v>2</v>
      </c>
      <c r="AL394">
        <v>1</v>
      </c>
      <c r="AM394">
        <v>0</v>
      </c>
      <c r="AN394">
        <v>0</v>
      </c>
      <c r="AO394">
        <v>0</v>
      </c>
      <c r="AP394">
        <v>0</v>
      </c>
      <c r="AQ394">
        <v>2</v>
      </c>
      <c r="AR394">
        <v>1</v>
      </c>
      <c r="AS394">
        <v>0</v>
      </c>
      <c r="AT394">
        <v>0</v>
      </c>
      <c r="AU394">
        <v>0</v>
      </c>
      <c r="AV394">
        <v>0</v>
      </c>
      <c r="AW394">
        <v>2</v>
      </c>
      <c r="AX394">
        <v>1</v>
      </c>
      <c r="AY394" s="73">
        <v>97.295459903403994</v>
      </c>
      <c r="AZ394">
        <v>2</v>
      </c>
      <c r="BA394">
        <v>1</v>
      </c>
      <c r="BB394">
        <v>2</v>
      </c>
      <c r="BC394">
        <v>1</v>
      </c>
      <c r="BD394">
        <v>0</v>
      </c>
      <c r="BE394">
        <v>0</v>
      </c>
      <c r="BF394">
        <v>96.441129677427995</v>
      </c>
      <c r="BG394">
        <v>83.694664391179998</v>
      </c>
      <c r="BH394">
        <v>97.295459903403994</v>
      </c>
      <c r="BI394">
        <v>98.864256379932002</v>
      </c>
    </row>
    <row r="395" spans="1:61" x14ac:dyDescent="0.25">
      <c r="A395" s="10" t="str">
        <f>VLOOKUP(D395,'Index-Relations'!E:F,2,FALSE)</f>
        <v>ESG</v>
      </c>
      <c r="B395" t="s">
        <v>3450</v>
      </c>
      <c r="C395" s="53" t="s">
        <v>2767</v>
      </c>
      <c r="D395" s="59" t="s">
        <v>3245</v>
      </c>
      <c r="E395" s="59" t="s">
        <v>3835</v>
      </c>
      <c r="F395" t="s">
        <v>155</v>
      </c>
      <c r="G395" t="s">
        <v>154</v>
      </c>
      <c r="H395" t="s">
        <v>156</v>
      </c>
      <c r="I395" s="52">
        <v>45414</v>
      </c>
      <c r="J395" t="s">
        <v>2457</v>
      </c>
      <c r="K395">
        <v>2</v>
      </c>
      <c r="L395" s="73">
        <v>97.53893007296</v>
      </c>
      <c r="M395">
        <v>2</v>
      </c>
      <c r="N395">
        <v>1</v>
      </c>
      <c r="O395" s="73">
        <v>86.506284561008002</v>
      </c>
      <c r="P395">
        <v>2</v>
      </c>
      <c r="Q395">
        <v>1</v>
      </c>
      <c r="R395">
        <v>2</v>
      </c>
      <c r="S395">
        <v>1</v>
      </c>
      <c r="T395">
        <v>57.886955622117597</v>
      </c>
      <c r="U395">
        <v>0.95933676178273397</v>
      </c>
      <c r="V395">
        <v>2</v>
      </c>
      <c r="W395">
        <v>0.67207064492115798</v>
      </c>
      <c r="X395">
        <v>1</v>
      </c>
      <c r="Y395">
        <v>2</v>
      </c>
      <c r="Z395">
        <v>1</v>
      </c>
      <c r="AA395">
        <v>122.32003045811</v>
      </c>
      <c r="AB395">
        <v>2</v>
      </c>
      <c r="AC395">
        <v>1</v>
      </c>
      <c r="AD395">
        <v>0</v>
      </c>
      <c r="AE395">
        <v>0</v>
      </c>
      <c r="AF395">
        <v>0</v>
      </c>
      <c r="AG395">
        <v>0</v>
      </c>
      <c r="AH395">
        <v>0</v>
      </c>
      <c r="AI395">
        <v>0</v>
      </c>
      <c r="AJ395" s="73">
        <v>99.200640530087995</v>
      </c>
      <c r="AK395">
        <v>2</v>
      </c>
      <c r="AL395">
        <v>1</v>
      </c>
      <c r="AM395">
        <v>0</v>
      </c>
      <c r="AN395">
        <v>0</v>
      </c>
      <c r="AO395">
        <v>0</v>
      </c>
      <c r="AP395">
        <v>0</v>
      </c>
      <c r="AQ395">
        <v>2</v>
      </c>
      <c r="AR395">
        <v>1</v>
      </c>
      <c r="AS395">
        <v>0</v>
      </c>
      <c r="AT395">
        <v>0</v>
      </c>
      <c r="AU395">
        <v>0</v>
      </c>
      <c r="AV395">
        <v>0</v>
      </c>
      <c r="AW395">
        <v>2</v>
      </c>
      <c r="AX395">
        <v>1</v>
      </c>
      <c r="AY395" s="73">
        <v>98.257851367016002</v>
      </c>
      <c r="AZ395">
        <v>2</v>
      </c>
      <c r="BA395">
        <v>1</v>
      </c>
      <c r="BB395">
        <v>2</v>
      </c>
      <c r="BC395">
        <v>1</v>
      </c>
      <c r="BD395">
        <v>0</v>
      </c>
      <c r="BE395">
        <v>0</v>
      </c>
      <c r="BF395">
        <v>97.53893007296</v>
      </c>
      <c r="BG395">
        <v>86.506284561008002</v>
      </c>
      <c r="BH395">
        <v>98.257851367016002</v>
      </c>
      <c r="BI395">
        <v>99.200640530087995</v>
      </c>
    </row>
    <row r="396" spans="1:61" x14ac:dyDescent="0.25">
      <c r="A396" s="10" t="str">
        <f>VLOOKUP(D396,'Index-Relations'!E:F,2,FALSE)</f>
        <v>ESG</v>
      </c>
      <c r="B396" t="s">
        <v>3450</v>
      </c>
      <c r="C396" s="53" t="s">
        <v>2768</v>
      </c>
      <c r="D396" s="59" t="s">
        <v>3245</v>
      </c>
      <c r="E396" s="59" t="s">
        <v>3836</v>
      </c>
      <c r="F396" t="s">
        <v>155</v>
      </c>
      <c r="G396" t="s">
        <v>154</v>
      </c>
      <c r="H396" t="s">
        <v>156</v>
      </c>
      <c r="I396" s="52">
        <v>45383</v>
      </c>
      <c r="J396" t="s">
        <v>2457</v>
      </c>
      <c r="K396">
        <v>2</v>
      </c>
      <c r="L396">
        <v>97.576617394640195</v>
      </c>
      <c r="M396">
        <v>2</v>
      </c>
      <c r="N396">
        <v>1</v>
      </c>
      <c r="O396">
        <v>86.571554667049298</v>
      </c>
      <c r="P396">
        <v>2</v>
      </c>
      <c r="Q396">
        <v>1</v>
      </c>
      <c r="R396">
        <v>2</v>
      </c>
      <c r="S396">
        <v>1</v>
      </c>
      <c r="T396">
        <v>58.140019137474802</v>
      </c>
      <c r="U396">
        <v>0.96072726458000501</v>
      </c>
      <c r="V396">
        <v>2</v>
      </c>
      <c r="W396">
        <v>0.68328437765705496</v>
      </c>
      <c r="X396">
        <v>1</v>
      </c>
      <c r="Y396">
        <v>2</v>
      </c>
      <c r="Z396">
        <v>1</v>
      </c>
      <c r="AA396">
        <v>119.153060291968</v>
      </c>
      <c r="AB396">
        <v>2</v>
      </c>
      <c r="AC396">
        <v>1</v>
      </c>
      <c r="AD396">
        <v>0</v>
      </c>
      <c r="AE396">
        <v>0</v>
      </c>
      <c r="AF396">
        <v>0</v>
      </c>
      <c r="AG396">
        <v>0</v>
      </c>
      <c r="AH396">
        <v>0</v>
      </c>
      <c r="AI396">
        <v>0</v>
      </c>
      <c r="AJ396">
        <v>99.235346059067993</v>
      </c>
      <c r="AK396">
        <v>2</v>
      </c>
      <c r="AL396">
        <v>1</v>
      </c>
      <c r="AM396">
        <v>0</v>
      </c>
      <c r="AN396">
        <v>0</v>
      </c>
      <c r="AO396">
        <v>0</v>
      </c>
      <c r="AP396">
        <v>0</v>
      </c>
      <c r="AQ396">
        <v>2</v>
      </c>
      <c r="AR396">
        <v>1</v>
      </c>
      <c r="AS396">
        <v>0</v>
      </c>
      <c r="AT396">
        <v>0</v>
      </c>
      <c r="AU396">
        <v>0</v>
      </c>
      <c r="AV396">
        <v>0</v>
      </c>
      <c r="AW396">
        <v>2</v>
      </c>
      <c r="AX396">
        <v>1</v>
      </c>
      <c r="AY396">
        <v>98.329248339335606</v>
      </c>
      <c r="AZ396">
        <v>2</v>
      </c>
      <c r="BA396">
        <v>1</v>
      </c>
      <c r="BB396">
        <v>2</v>
      </c>
      <c r="BC396">
        <v>1</v>
      </c>
      <c r="BD396">
        <v>0</v>
      </c>
      <c r="BE396">
        <v>0</v>
      </c>
      <c r="BF396">
        <v>97.520533358720002</v>
      </c>
      <c r="BG396">
        <v>86.428110999956004</v>
      </c>
      <c r="BH396">
        <v>98.276014683661998</v>
      </c>
      <c r="BI396">
        <v>99.192186368766002</v>
      </c>
    </row>
    <row r="397" spans="1:61" x14ac:dyDescent="0.25">
      <c r="A397" s="10" t="str">
        <f>VLOOKUP(D397,'Index-Relations'!E:F,2,FALSE)</f>
        <v>ESG</v>
      </c>
      <c r="B397" t="s">
        <v>3450</v>
      </c>
      <c r="C397" s="53" t="s">
        <v>2769</v>
      </c>
      <c r="D397" s="59" t="s">
        <v>3245</v>
      </c>
      <c r="E397" s="59" t="s">
        <v>3837</v>
      </c>
      <c r="F397" t="s">
        <v>155</v>
      </c>
      <c r="G397" t="s">
        <v>154</v>
      </c>
      <c r="H397" t="s">
        <v>156</v>
      </c>
      <c r="I397" s="52">
        <v>45352</v>
      </c>
      <c r="J397" t="s">
        <v>2457</v>
      </c>
      <c r="K397">
        <v>2</v>
      </c>
      <c r="L397">
        <v>97.563172661112006</v>
      </c>
      <c r="M397">
        <v>2</v>
      </c>
      <c r="N397">
        <v>1</v>
      </c>
      <c r="O397">
        <v>86.517047020375102</v>
      </c>
      <c r="P397">
        <v>2</v>
      </c>
      <c r="Q397">
        <v>1</v>
      </c>
      <c r="R397">
        <v>2</v>
      </c>
      <c r="S397">
        <v>1</v>
      </c>
      <c r="T397">
        <v>58.3025237980005</v>
      </c>
      <c r="U397">
        <v>0.95164354021063102</v>
      </c>
      <c r="V397">
        <v>2</v>
      </c>
      <c r="W397">
        <v>0.86276904100477303</v>
      </c>
      <c r="X397">
        <v>1</v>
      </c>
      <c r="Y397">
        <v>2</v>
      </c>
      <c r="Z397">
        <v>1</v>
      </c>
      <c r="AA397">
        <v>118.66486514794001</v>
      </c>
      <c r="AB397">
        <v>2</v>
      </c>
      <c r="AC397">
        <v>1</v>
      </c>
      <c r="AD397">
        <v>0</v>
      </c>
      <c r="AE397">
        <v>0</v>
      </c>
      <c r="AF397">
        <v>0</v>
      </c>
      <c r="AG397">
        <v>0</v>
      </c>
      <c r="AH397">
        <v>0</v>
      </c>
      <c r="AI397">
        <v>0</v>
      </c>
      <c r="AJ397">
        <v>99.228704386235606</v>
      </c>
      <c r="AK397">
        <v>2</v>
      </c>
      <c r="AL397">
        <v>1</v>
      </c>
      <c r="AM397">
        <v>0</v>
      </c>
      <c r="AN397">
        <v>0</v>
      </c>
      <c r="AO397">
        <v>0</v>
      </c>
      <c r="AP397">
        <v>0</v>
      </c>
      <c r="AQ397">
        <v>2</v>
      </c>
      <c r="AR397">
        <v>1</v>
      </c>
      <c r="AS397">
        <v>0</v>
      </c>
      <c r="AT397">
        <v>0</v>
      </c>
      <c r="AU397">
        <v>0</v>
      </c>
      <c r="AV397">
        <v>0</v>
      </c>
      <c r="AW397">
        <v>2</v>
      </c>
      <c r="AX397">
        <v>1</v>
      </c>
      <c r="AY397">
        <v>98.339235859143699</v>
      </c>
      <c r="AZ397">
        <v>2</v>
      </c>
      <c r="BA397">
        <v>1</v>
      </c>
      <c r="BB397">
        <v>2</v>
      </c>
      <c r="BC397">
        <v>1</v>
      </c>
      <c r="BD397">
        <v>0</v>
      </c>
      <c r="BE397">
        <v>0</v>
      </c>
      <c r="BF397">
        <v>97.508719964159994</v>
      </c>
      <c r="BG397">
        <v>86.377912083517998</v>
      </c>
      <c r="BH397">
        <v>98.287678202660999</v>
      </c>
      <c r="BI397">
        <v>99.186757554572907</v>
      </c>
    </row>
    <row r="398" spans="1:61" x14ac:dyDescent="0.25">
      <c r="A398" s="10" t="str">
        <f>VLOOKUP(D398,'Index-Relations'!E:F,2,FALSE)</f>
        <v>ESG</v>
      </c>
      <c r="B398" t="s">
        <v>3450</v>
      </c>
      <c r="C398" s="53" t="s">
        <v>2770</v>
      </c>
      <c r="D398" s="59" t="s">
        <v>3245</v>
      </c>
      <c r="E398" s="59" t="s">
        <v>3838</v>
      </c>
      <c r="F398" t="s">
        <v>155</v>
      </c>
      <c r="G398" t="s">
        <v>154</v>
      </c>
      <c r="H398" t="s">
        <v>156</v>
      </c>
      <c r="I398" s="52">
        <v>45323</v>
      </c>
      <c r="J398" t="s">
        <v>2457</v>
      </c>
      <c r="K398">
        <v>2</v>
      </c>
      <c r="L398">
        <v>97.580672696806701</v>
      </c>
      <c r="M398">
        <v>2</v>
      </c>
      <c r="N398">
        <v>1</v>
      </c>
      <c r="O398">
        <v>86.588015665263299</v>
      </c>
      <c r="P398">
        <v>2</v>
      </c>
      <c r="Q398">
        <v>1</v>
      </c>
      <c r="R398">
        <v>2</v>
      </c>
      <c r="S398">
        <v>1</v>
      </c>
      <c r="T398">
        <v>58.090852890668302</v>
      </c>
      <c r="U398">
        <v>0.95186553339286495</v>
      </c>
      <c r="V398">
        <v>2</v>
      </c>
      <c r="W398">
        <v>0.86339903619923197</v>
      </c>
      <c r="X398">
        <v>1</v>
      </c>
      <c r="Y398">
        <v>2</v>
      </c>
      <c r="Z398">
        <v>1</v>
      </c>
      <c r="AA398">
        <v>129.35565668230899</v>
      </c>
      <c r="AB398">
        <v>2</v>
      </c>
      <c r="AC398">
        <v>1</v>
      </c>
      <c r="AD398">
        <v>0</v>
      </c>
      <c r="AE398">
        <v>0</v>
      </c>
      <c r="AF398">
        <v>0</v>
      </c>
      <c r="AG398">
        <v>0</v>
      </c>
      <c r="AH398">
        <v>0</v>
      </c>
      <c r="AI398">
        <v>0</v>
      </c>
      <c r="AJ398">
        <v>99.237345498885901</v>
      </c>
      <c r="AK398">
        <v>2</v>
      </c>
      <c r="AL398">
        <v>1</v>
      </c>
      <c r="AM398">
        <v>0</v>
      </c>
      <c r="AN398">
        <v>0</v>
      </c>
      <c r="AO398">
        <v>0</v>
      </c>
      <c r="AP398">
        <v>0</v>
      </c>
      <c r="AQ398">
        <v>2</v>
      </c>
      <c r="AR398">
        <v>1</v>
      </c>
      <c r="AS398">
        <v>0</v>
      </c>
      <c r="AT398">
        <v>0</v>
      </c>
      <c r="AU398">
        <v>0</v>
      </c>
      <c r="AV398">
        <v>0</v>
      </c>
      <c r="AW398">
        <v>2</v>
      </c>
      <c r="AX398">
        <v>1</v>
      </c>
      <c r="AY398">
        <v>98.326216587230505</v>
      </c>
      <c r="AZ398">
        <v>2</v>
      </c>
      <c r="BA398">
        <v>1</v>
      </c>
      <c r="BB398">
        <v>2</v>
      </c>
      <c r="BC398">
        <v>1</v>
      </c>
      <c r="BD398">
        <v>0</v>
      </c>
      <c r="BE398">
        <v>0</v>
      </c>
      <c r="BF398">
        <v>97.524107408000006</v>
      </c>
      <c r="BG398">
        <v>86.443298285899999</v>
      </c>
      <c r="BH398">
        <v>98.27248597805</v>
      </c>
      <c r="BI398">
        <v>99.193828813650001</v>
      </c>
    </row>
    <row r="399" spans="1:61" x14ac:dyDescent="0.25">
      <c r="A399" s="10" t="str">
        <f>VLOOKUP(D399,'Index-Relations'!E:F,2,FALSE)</f>
        <v>ESG</v>
      </c>
      <c r="B399" t="s">
        <v>3450</v>
      </c>
      <c r="C399" s="53" t="s">
        <v>2760</v>
      </c>
      <c r="D399" s="59" t="s">
        <v>2786</v>
      </c>
      <c r="E399" s="59" t="s">
        <v>3839</v>
      </c>
      <c r="F399" t="s">
        <v>161</v>
      </c>
      <c r="G399" t="s">
        <v>160</v>
      </c>
      <c r="H399" t="s">
        <v>162</v>
      </c>
      <c r="I399" s="52">
        <v>45659</v>
      </c>
      <c r="J399" t="s">
        <v>2457</v>
      </c>
      <c r="K399">
        <v>23</v>
      </c>
      <c r="L399" s="73">
        <v>87.907602744428004</v>
      </c>
      <c r="M399">
        <v>23</v>
      </c>
      <c r="N399">
        <v>1</v>
      </c>
      <c r="O399" s="73">
        <v>78.981275535068903</v>
      </c>
      <c r="P399">
        <v>23</v>
      </c>
      <c r="Q399">
        <v>1</v>
      </c>
      <c r="R399">
        <v>23</v>
      </c>
      <c r="S399">
        <v>0.999999999999999</v>
      </c>
      <c r="T399">
        <v>48.6615911255656</v>
      </c>
      <c r="U399">
        <v>0.88721309119168001</v>
      </c>
      <c r="V399">
        <v>17</v>
      </c>
      <c r="W399">
        <v>0.13396287664672399</v>
      </c>
      <c r="X399">
        <v>2</v>
      </c>
      <c r="Y399">
        <v>23</v>
      </c>
      <c r="Z399">
        <v>1</v>
      </c>
      <c r="AA399">
        <v>200.181489558424</v>
      </c>
      <c r="AB399">
        <v>20</v>
      </c>
      <c r="AC399">
        <v>0.82143261097996201</v>
      </c>
      <c r="AD399">
        <v>3</v>
      </c>
      <c r="AE399">
        <v>0.17856738902003699</v>
      </c>
      <c r="AF399">
        <v>0</v>
      </c>
      <c r="AG399">
        <v>2.776E-17</v>
      </c>
      <c r="AH399">
        <v>3.08141262291875E-2</v>
      </c>
      <c r="AI399">
        <v>3</v>
      </c>
      <c r="AJ399" s="73">
        <v>89.573240961417994</v>
      </c>
      <c r="AK399">
        <v>23</v>
      </c>
      <c r="AL399">
        <v>1</v>
      </c>
      <c r="AM399">
        <v>0</v>
      </c>
      <c r="AN399">
        <v>0</v>
      </c>
      <c r="AO399">
        <v>0</v>
      </c>
      <c r="AP399">
        <v>0</v>
      </c>
      <c r="AQ399">
        <v>23</v>
      </c>
      <c r="AR399">
        <v>1</v>
      </c>
      <c r="AS399">
        <v>0</v>
      </c>
      <c r="AT399">
        <v>0</v>
      </c>
      <c r="AU399">
        <v>0</v>
      </c>
      <c r="AV399">
        <v>0</v>
      </c>
      <c r="AW399">
        <v>23</v>
      </c>
      <c r="AX399">
        <v>0.999999999999999</v>
      </c>
      <c r="AY399" s="73">
        <v>87.865737272196</v>
      </c>
      <c r="AZ399">
        <v>23</v>
      </c>
      <c r="BA399">
        <v>1</v>
      </c>
      <c r="BB399">
        <v>23</v>
      </c>
      <c r="BC399">
        <v>1</v>
      </c>
      <c r="BD399">
        <v>0</v>
      </c>
      <c r="BE399">
        <v>0</v>
      </c>
      <c r="BF399">
        <v>87.907602744428004</v>
      </c>
      <c r="BG399">
        <v>78.981275535068903</v>
      </c>
      <c r="BH399">
        <v>87.865737272196</v>
      </c>
      <c r="BI399">
        <v>89.573240961417994</v>
      </c>
    </row>
    <row r="400" spans="1:61" x14ac:dyDescent="0.25">
      <c r="A400" s="10" t="str">
        <f>VLOOKUP(D400,'Index-Relations'!E:F,2,FALSE)</f>
        <v>ESG</v>
      </c>
      <c r="B400" t="s">
        <v>3450</v>
      </c>
      <c r="C400" s="53" t="s">
        <v>2761</v>
      </c>
      <c r="D400" s="59" t="s">
        <v>2786</v>
      </c>
      <c r="E400" s="59" t="s">
        <v>3840</v>
      </c>
      <c r="F400" t="s">
        <v>161</v>
      </c>
      <c r="G400" t="s">
        <v>160</v>
      </c>
      <c r="H400" t="s">
        <v>162</v>
      </c>
      <c r="I400" s="52">
        <v>45628</v>
      </c>
      <c r="J400" t="s">
        <v>2457</v>
      </c>
      <c r="K400">
        <v>24</v>
      </c>
      <c r="L400" s="73">
        <v>88.675879059650001</v>
      </c>
      <c r="M400">
        <v>24</v>
      </c>
      <c r="N400">
        <v>1</v>
      </c>
      <c r="O400" s="73">
        <v>78.908680815033904</v>
      </c>
      <c r="P400">
        <v>24</v>
      </c>
      <c r="Q400">
        <v>1</v>
      </c>
      <c r="R400">
        <v>24</v>
      </c>
      <c r="S400">
        <v>1</v>
      </c>
      <c r="T400">
        <v>49.846464908193703</v>
      </c>
      <c r="U400">
        <v>0.89659480669361202</v>
      </c>
      <c r="V400">
        <v>18</v>
      </c>
      <c r="W400">
        <v>0.12967973769822499</v>
      </c>
      <c r="X400">
        <v>2</v>
      </c>
      <c r="Y400">
        <v>24</v>
      </c>
      <c r="Z400">
        <v>0.999999999999999</v>
      </c>
      <c r="AA400">
        <v>116.49288280317499</v>
      </c>
      <c r="AB400">
        <v>21</v>
      </c>
      <c r="AC400">
        <v>0.82207380102983996</v>
      </c>
      <c r="AD400">
        <v>3</v>
      </c>
      <c r="AE400">
        <v>0.17792619897015999</v>
      </c>
      <c r="AF400">
        <v>0</v>
      </c>
      <c r="AG400">
        <v>0</v>
      </c>
      <c r="AH400">
        <v>2.8882351088789299E-2</v>
      </c>
      <c r="AI400">
        <v>3</v>
      </c>
      <c r="AJ400" s="73">
        <v>90.904096666497907</v>
      </c>
      <c r="AK400">
        <v>24</v>
      </c>
      <c r="AL400">
        <v>1</v>
      </c>
      <c r="AM400">
        <v>0</v>
      </c>
      <c r="AN400">
        <v>0</v>
      </c>
      <c r="AO400">
        <v>0</v>
      </c>
      <c r="AP400">
        <v>0</v>
      </c>
      <c r="AQ400">
        <v>24</v>
      </c>
      <c r="AR400">
        <v>1</v>
      </c>
      <c r="AS400">
        <v>0</v>
      </c>
      <c r="AT400">
        <v>0</v>
      </c>
      <c r="AU400">
        <v>0</v>
      </c>
      <c r="AV400">
        <v>0</v>
      </c>
      <c r="AW400">
        <v>24</v>
      </c>
      <c r="AX400">
        <v>1</v>
      </c>
      <c r="AY400" s="73">
        <v>88.501340581238907</v>
      </c>
      <c r="AZ400">
        <v>24</v>
      </c>
      <c r="BA400">
        <v>1</v>
      </c>
      <c r="BB400">
        <v>24</v>
      </c>
      <c r="BC400">
        <v>1</v>
      </c>
      <c r="BD400">
        <v>0</v>
      </c>
      <c r="BE400">
        <v>0</v>
      </c>
      <c r="BF400">
        <v>88.675879059650001</v>
      </c>
      <c r="BG400">
        <v>78.908680815033904</v>
      </c>
      <c r="BH400">
        <v>88.501340581238907</v>
      </c>
      <c r="BI400">
        <v>90.904096666497907</v>
      </c>
    </row>
    <row r="401" spans="1:61" x14ac:dyDescent="0.25">
      <c r="A401" s="10" t="str">
        <f>VLOOKUP(D401,'Index-Relations'!E:F,2,FALSE)</f>
        <v>ESG</v>
      </c>
      <c r="B401" t="s">
        <v>3450</v>
      </c>
      <c r="C401" s="53" t="s">
        <v>2762</v>
      </c>
      <c r="D401" s="59" t="s">
        <v>2786</v>
      </c>
      <c r="E401" s="59" t="s">
        <v>3841</v>
      </c>
      <c r="F401" t="s">
        <v>161</v>
      </c>
      <c r="G401" t="s">
        <v>160</v>
      </c>
      <c r="H401" t="s">
        <v>162</v>
      </c>
      <c r="I401" s="52">
        <v>45600</v>
      </c>
      <c r="J401" t="s">
        <v>2457</v>
      </c>
      <c r="K401">
        <v>24</v>
      </c>
      <c r="L401" s="73">
        <v>88.663207491089906</v>
      </c>
      <c r="M401">
        <v>24</v>
      </c>
      <c r="N401">
        <v>1</v>
      </c>
      <c r="O401" s="73">
        <v>78.849360237214</v>
      </c>
      <c r="P401">
        <v>24</v>
      </c>
      <c r="Q401">
        <v>1</v>
      </c>
      <c r="R401">
        <v>24</v>
      </c>
      <c r="S401">
        <v>1</v>
      </c>
      <c r="T401">
        <v>49.687058215078899</v>
      </c>
      <c r="U401">
        <v>0.89602064597925202</v>
      </c>
      <c r="V401">
        <v>18</v>
      </c>
      <c r="W401">
        <v>0.12759860689482899</v>
      </c>
      <c r="X401">
        <v>2</v>
      </c>
      <c r="Y401">
        <v>24</v>
      </c>
      <c r="Z401">
        <v>1</v>
      </c>
      <c r="AA401">
        <v>119.5821833708</v>
      </c>
      <c r="AB401">
        <v>21</v>
      </c>
      <c r="AC401">
        <v>0.82354254765369705</v>
      </c>
      <c r="AD401">
        <v>3</v>
      </c>
      <c r="AE401">
        <v>0.176457452346302</v>
      </c>
      <c r="AF401">
        <v>0</v>
      </c>
      <c r="AG401">
        <v>2.776E-17</v>
      </c>
      <c r="AH401">
        <v>2.9011294505667001E-2</v>
      </c>
      <c r="AI401">
        <v>3</v>
      </c>
      <c r="AJ401" s="73">
        <v>90.888442847438995</v>
      </c>
      <c r="AK401">
        <v>24</v>
      </c>
      <c r="AL401">
        <v>1</v>
      </c>
      <c r="AM401">
        <v>0</v>
      </c>
      <c r="AN401">
        <v>0</v>
      </c>
      <c r="AO401">
        <v>0</v>
      </c>
      <c r="AP401">
        <v>0</v>
      </c>
      <c r="AQ401">
        <v>24</v>
      </c>
      <c r="AR401">
        <v>1</v>
      </c>
      <c r="AS401">
        <v>0</v>
      </c>
      <c r="AT401">
        <v>0</v>
      </c>
      <c r="AU401">
        <v>0</v>
      </c>
      <c r="AV401">
        <v>0</v>
      </c>
      <c r="AW401">
        <v>24</v>
      </c>
      <c r="AX401">
        <v>1</v>
      </c>
      <c r="AY401" s="73">
        <v>88.497240056614899</v>
      </c>
      <c r="AZ401">
        <v>24</v>
      </c>
      <c r="BA401">
        <v>1</v>
      </c>
      <c r="BB401">
        <v>24</v>
      </c>
      <c r="BC401">
        <v>1</v>
      </c>
      <c r="BD401">
        <v>0</v>
      </c>
      <c r="BE401">
        <v>0</v>
      </c>
      <c r="BF401">
        <v>88.663207491089906</v>
      </c>
      <c r="BG401">
        <v>78.849360237214</v>
      </c>
      <c r="BH401">
        <v>88.497240056614899</v>
      </c>
      <c r="BI401">
        <v>90.888442847438995</v>
      </c>
    </row>
    <row r="402" spans="1:61" x14ac:dyDescent="0.25">
      <c r="A402" s="10" t="str">
        <f>VLOOKUP(D402,'Index-Relations'!E:F,2,FALSE)</f>
        <v>ESG</v>
      </c>
      <c r="B402" t="s">
        <v>3450</v>
      </c>
      <c r="C402" s="53" t="s">
        <v>2763</v>
      </c>
      <c r="D402" s="59" t="s">
        <v>2786</v>
      </c>
      <c r="E402" s="59" t="s">
        <v>3842</v>
      </c>
      <c r="F402" t="s">
        <v>161</v>
      </c>
      <c r="G402" t="s">
        <v>160</v>
      </c>
      <c r="H402" t="s">
        <v>162</v>
      </c>
      <c r="I402" s="52">
        <v>45566</v>
      </c>
      <c r="J402" t="s">
        <v>2457</v>
      </c>
      <c r="K402">
        <v>24</v>
      </c>
      <c r="L402" s="73">
        <v>88.599633821897896</v>
      </c>
      <c r="M402">
        <v>24</v>
      </c>
      <c r="N402">
        <v>1</v>
      </c>
      <c r="O402" s="73">
        <v>78.759708242578995</v>
      </c>
      <c r="P402">
        <v>24</v>
      </c>
      <c r="Q402">
        <v>1</v>
      </c>
      <c r="R402">
        <v>24</v>
      </c>
      <c r="S402">
        <v>1</v>
      </c>
      <c r="T402">
        <v>49.801200637303701</v>
      </c>
      <c r="U402">
        <v>0.89479462527882803</v>
      </c>
      <c r="V402">
        <v>18</v>
      </c>
      <c r="W402">
        <v>0.12695816826728501</v>
      </c>
      <c r="X402">
        <v>2</v>
      </c>
      <c r="Y402">
        <v>24</v>
      </c>
      <c r="Z402">
        <v>0.999999999999999</v>
      </c>
      <c r="AA402">
        <v>116.0003289986</v>
      </c>
      <c r="AB402">
        <v>21</v>
      </c>
      <c r="AC402">
        <v>0.82096230220712296</v>
      </c>
      <c r="AD402">
        <v>3</v>
      </c>
      <c r="AE402">
        <v>0.17903769779287601</v>
      </c>
      <c r="AF402">
        <v>0</v>
      </c>
      <c r="AG402">
        <v>1.9429E-16</v>
      </c>
      <c r="AH402">
        <v>2.9112706268703201E-2</v>
      </c>
      <c r="AI402">
        <v>3</v>
      </c>
      <c r="AJ402" s="73">
        <v>90.804503092722996</v>
      </c>
      <c r="AK402">
        <v>24</v>
      </c>
      <c r="AL402">
        <v>1</v>
      </c>
      <c r="AM402">
        <v>0</v>
      </c>
      <c r="AN402">
        <v>0</v>
      </c>
      <c r="AO402">
        <v>0</v>
      </c>
      <c r="AP402">
        <v>0</v>
      </c>
      <c r="AQ402">
        <v>24</v>
      </c>
      <c r="AR402">
        <v>0.999999999999999</v>
      </c>
      <c r="AS402">
        <v>0</v>
      </c>
      <c r="AT402">
        <v>0</v>
      </c>
      <c r="AU402">
        <v>0</v>
      </c>
      <c r="AV402">
        <v>0</v>
      </c>
      <c r="AW402">
        <v>24</v>
      </c>
      <c r="AX402">
        <v>0.999999999999999</v>
      </c>
      <c r="AY402" s="73">
        <v>88.491657162739003</v>
      </c>
      <c r="AZ402">
        <v>24</v>
      </c>
      <c r="BA402">
        <v>1</v>
      </c>
      <c r="BB402">
        <v>24</v>
      </c>
      <c r="BC402">
        <v>0.999999999999999</v>
      </c>
      <c r="BD402">
        <v>0</v>
      </c>
      <c r="BE402">
        <v>0</v>
      </c>
      <c r="BF402">
        <v>88.599633821897896</v>
      </c>
      <c r="BG402">
        <v>78.759708242578995</v>
      </c>
      <c r="BH402">
        <v>88.491657162739003</v>
      </c>
      <c r="BI402">
        <v>90.804503092722996</v>
      </c>
    </row>
    <row r="403" spans="1:61" x14ac:dyDescent="0.25">
      <c r="A403" s="10" t="str">
        <f>VLOOKUP(D403,'Index-Relations'!E:F,2,FALSE)</f>
        <v>ESG</v>
      </c>
      <c r="B403" t="s">
        <v>3450</v>
      </c>
      <c r="C403" s="53" t="s">
        <v>2764</v>
      </c>
      <c r="D403" s="59" t="s">
        <v>2786</v>
      </c>
      <c r="E403" s="59" t="s">
        <v>3843</v>
      </c>
      <c r="F403" t="s">
        <v>161</v>
      </c>
      <c r="G403" t="s">
        <v>160</v>
      </c>
      <c r="H403" t="s">
        <v>162</v>
      </c>
      <c r="I403" s="52">
        <v>45537</v>
      </c>
      <c r="J403" t="s">
        <v>2457</v>
      </c>
      <c r="K403">
        <v>24</v>
      </c>
      <c r="L403" s="73">
        <v>88.400825214431904</v>
      </c>
      <c r="M403">
        <v>24</v>
      </c>
      <c r="N403">
        <v>1</v>
      </c>
      <c r="O403" s="73">
        <v>78.712298810841006</v>
      </c>
      <c r="P403">
        <v>24</v>
      </c>
      <c r="Q403">
        <v>1</v>
      </c>
      <c r="R403">
        <v>24</v>
      </c>
      <c r="S403">
        <v>0.999999999999999</v>
      </c>
      <c r="T403">
        <v>49.543289400244198</v>
      </c>
      <c r="U403">
        <v>0.89821055322339705</v>
      </c>
      <c r="V403">
        <v>18</v>
      </c>
      <c r="W403">
        <v>0.114755791723718</v>
      </c>
      <c r="X403">
        <v>2</v>
      </c>
      <c r="Y403">
        <v>24</v>
      </c>
      <c r="Z403">
        <v>0.999999999999999</v>
      </c>
      <c r="AA403">
        <v>121.71826381968501</v>
      </c>
      <c r="AB403">
        <v>21</v>
      </c>
      <c r="AC403">
        <v>0.91028000979075996</v>
      </c>
      <c r="AD403">
        <v>3</v>
      </c>
      <c r="AE403">
        <v>8.9719990209239403E-2</v>
      </c>
      <c r="AF403">
        <v>0</v>
      </c>
      <c r="AG403">
        <v>0</v>
      </c>
      <c r="AH403">
        <v>3.0684330084017299E-2</v>
      </c>
      <c r="AI403">
        <v>3</v>
      </c>
      <c r="AJ403" s="73">
        <v>90.583388484476998</v>
      </c>
      <c r="AK403">
        <v>24</v>
      </c>
      <c r="AL403">
        <v>1</v>
      </c>
      <c r="AM403">
        <v>0</v>
      </c>
      <c r="AN403">
        <v>0</v>
      </c>
      <c r="AO403">
        <v>0</v>
      </c>
      <c r="AP403">
        <v>0</v>
      </c>
      <c r="AQ403">
        <v>24</v>
      </c>
      <c r="AR403">
        <v>1</v>
      </c>
      <c r="AS403">
        <v>0</v>
      </c>
      <c r="AT403">
        <v>0</v>
      </c>
      <c r="AU403">
        <v>0</v>
      </c>
      <c r="AV403">
        <v>0</v>
      </c>
      <c r="AW403">
        <v>24</v>
      </c>
      <c r="AX403">
        <v>0.999999999999999</v>
      </c>
      <c r="AY403" s="73">
        <v>88.266897174015995</v>
      </c>
      <c r="AZ403">
        <v>24</v>
      </c>
      <c r="BA403">
        <v>1</v>
      </c>
      <c r="BB403">
        <v>24</v>
      </c>
      <c r="BC403">
        <v>1</v>
      </c>
      <c r="BD403">
        <v>0</v>
      </c>
      <c r="BE403">
        <v>0</v>
      </c>
      <c r="BF403">
        <v>88.400825214431904</v>
      </c>
      <c r="BG403">
        <v>78.712298810841006</v>
      </c>
      <c r="BH403">
        <v>88.266897174015995</v>
      </c>
      <c r="BI403">
        <v>90.583388484476998</v>
      </c>
    </row>
    <row r="404" spans="1:61" x14ac:dyDescent="0.25">
      <c r="A404" s="10" t="str">
        <f>VLOOKUP(D404,'Index-Relations'!E:F,2,FALSE)</f>
        <v>ESG</v>
      </c>
      <c r="B404" t="s">
        <v>3450</v>
      </c>
      <c r="C404" s="53" t="s">
        <v>3350</v>
      </c>
      <c r="D404" s="59" t="s">
        <v>2786</v>
      </c>
      <c r="E404" s="59" t="s">
        <v>3844</v>
      </c>
      <c r="F404" t="s">
        <v>161</v>
      </c>
      <c r="G404" t="s">
        <v>160</v>
      </c>
      <c r="H404" t="s">
        <v>162</v>
      </c>
      <c r="I404" s="52">
        <v>45505</v>
      </c>
      <c r="J404" t="s">
        <v>2457</v>
      </c>
      <c r="K404">
        <v>24</v>
      </c>
      <c r="L404" s="73">
        <v>88.454969276544006</v>
      </c>
      <c r="M404">
        <v>24</v>
      </c>
      <c r="N404">
        <v>1</v>
      </c>
      <c r="O404" s="73">
        <v>78.924720620322006</v>
      </c>
      <c r="P404">
        <v>24</v>
      </c>
      <c r="Q404">
        <v>1</v>
      </c>
      <c r="R404">
        <v>24</v>
      </c>
      <c r="S404">
        <v>1</v>
      </c>
      <c r="T404">
        <v>49.730040555933499</v>
      </c>
      <c r="U404">
        <v>0.90502538784696696</v>
      </c>
      <c r="V404">
        <v>18</v>
      </c>
      <c r="W404">
        <v>0.15325688877888899</v>
      </c>
      <c r="X404">
        <v>2</v>
      </c>
      <c r="Y404">
        <v>24</v>
      </c>
      <c r="Z404">
        <v>1</v>
      </c>
      <c r="AA404">
        <v>133.11780705394401</v>
      </c>
      <c r="AB404">
        <v>21</v>
      </c>
      <c r="AC404">
        <v>0.90191536735144995</v>
      </c>
      <c r="AD404">
        <v>3</v>
      </c>
      <c r="AE404">
        <v>9.8084632648549899E-2</v>
      </c>
      <c r="AF404">
        <v>0</v>
      </c>
      <c r="AG404">
        <v>0</v>
      </c>
      <c r="AH404">
        <v>2.8464780455217002E-2</v>
      </c>
      <c r="AI404">
        <v>3</v>
      </c>
      <c r="AJ404" s="73">
        <v>90.539806209345997</v>
      </c>
      <c r="AK404">
        <v>24</v>
      </c>
      <c r="AL404">
        <v>1</v>
      </c>
      <c r="AM404">
        <v>0</v>
      </c>
      <c r="AN404">
        <v>0</v>
      </c>
      <c r="AO404">
        <v>0</v>
      </c>
      <c r="AP404">
        <v>0</v>
      </c>
      <c r="AQ404">
        <v>24</v>
      </c>
      <c r="AR404">
        <v>1</v>
      </c>
      <c r="AS404">
        <v>0</v>
      </c>
      <c r="AT404">
        <v>0</v>
      </c>
      <c r="AU404">
        <v>0</v>
      </c>
      <c r="AV404">
        <v>0</v>
      </c>
      <c r="AW404">
        <v>24</v>
      </c>
      <c r="AX404">
        <v>1</v>
      </c>
      <c r="AY404" s="73">
        <v>88.340140479821997</v>
      </c>
      <c r="AZ404">
        <v>24</v>
      </c>
      <c r="BA404">
        <v>1</v>
      </c>
      <c r="BB404">
        <v>24</v>
      </c>
      <c r="BC404">
        <v>1</v>
      </c>
      <c r="BD404">
        <v>0</v>
      </c>
      <c r="BE404">
        <v>0</v>
      </c>
      <c r="BF404">
        <v>88.454969276544006</v>
      </c>
      <c r="BG404">
        <v>78.924720620322006</v>
      </c>
      <c r="BH404">
        <v>88.340140479821997</v>
      </c>
      <c r="BI404">
        <v>90.539806209345997</v>
      </c>
    </row>
    <row r="405" spans="1:61" x14ac:dyDescent="0.25">
      <c r="A405" s="10" t="str">
        <f>VLOOKUP(D405,'Index-Relations'!E:F,2,FALSE)</f>
        <v>ESG</v>
      </c>
      <c r="B405" t="s">
        <v>3450</v>
      </c>
      <c r="C405" s="53" t="s">
        <v>2765</v>
      </c>
      <c r="D405" s="59" t="s">
        <v>2786</v>
      </c>
      <c r="E405" s="59" t="s">
        <v>3845</v>
      </c>
      <c r="F405" t="s">
        <v>161</v>
      </c>
      <c r="G405" t="s">
        <v>160</v>
      </c>
      <c r="H405" t="s">
        <v>162</v>
      </c>
      <c r="I405" s="52">
        <v>45474</v>
      </c>
      <c r="J405" t="s">
        <v>2457</v>
      </c>
      <c r="K405">
        <v>24</v>
      </c>
      <c r="L405" s="73">
        <v>88.6054365751679</v>
      </c>
      <c r="M405">
        <v>24</v>
      </c>
      <c r="N405">
        <v>1</v>
      </c>
      <c r="O405" s="73">
        <v>79.132301826326</v>
      </c>
      <c r="P405">
        <v>24</v>
      </c>
      <c r="Q405">
        <v>1</v>
      </c>
      <c r="R405">
        <v>24</v>
      </c>
      <c r="S405">
        <v>1</v>
      </c>
      <c r="T405">
        <v>50.092131643142501</v>
      </c>
      <c r="U405">
        <v>0.90812683438738195</v>
      </c>
      <c r="V405">
        <v>18</v>
      </c>
      <c r="W405">
        <v>0.156157696212638</v>
      </c>
      <c r="X405">
        <v>2</v>
      </c>
      <c r="Y405">
        <v>24</v>
      </c>
      <c r="Z405">
        <v>0.999999999999999</v>
      </c>
      <c r="AA405">
        <v>139.099701616099</v>
      </c>
      <c r="AB405">
        <v>21</v>
      </c>
      <c r="AC405">
        <v>0.89185644534282404</v>
      </c>
      <c r="AD405">
        <v>3</v>
      </c>
      <c r="AE405">
        <v>0.108143554657175</v>
      </c>
      <c r="AF405">
        <v>0</v>
      </c>
      <c r="AG405">
        <v>1.388E-17</v>
      </c>
      <c r="AH405">
        <v>2.8837341191486499E-2</v>
      </c>
      <c r="AI405">
        <v>3</v>
      </c>
      <c r="AJ405" s="73">
        <v>90.623193875742004</v>
      </c>
      <c r="AK405">
        <v>24</v>
      </c>
      <c r="AL405">
        <v>1</v>
      </c>
      <c r="AM405">
        <v>0</v>
      </c>
      <c r="AN405">
        <v>0</v>
      </c>
      <c r="AO405">
        <v>0</v>
      </c>
      <c r="AP405">
        <v>0</v>
      </c>
      <c r="AQ405">
        <v>24</v>
      </c>
      <c r="AR405">
        <v>0.999999999999999</v>
      </c>
      <c r="AS405">
        <v>0</v>
      </c>
      <c r="AT405">
        <v>0</v>
      </c>
      <c r="AU405">
        <v>0</v>
      </c>
      <c r="AV405">
        <v>0</v>
      </c>
      <c r="AW405">
        <v>24</v>
      </c>
      <c r="AX405">
        <v>1</v>
      </c>
      <c r="AY405" s="73">
        <v>88.506596149953893</v>
      </c>
      <c r="AZ405">
        <v>24</v>
      </c>
      <c r="BA405">
        <v>1</v>
      </c>
      <c r="BB405">
        <v>24</v>
      </c>
      <c r="BC405">
        <v>0.999999999999999</v>
      </c>
      <c r="BD405">
        <v>0</v>
      </c>
      <c r="BE405">
        <v>0</v>
      </c>
      <c r="BF405">
        <v>88.6054365751679</v>
      </c>
      <c r="BG405">
        <v>79.132301826326</v>
      </c>
      <c r="BH405">
        <v>88.506596149953893</v>
      </c>
      <c r="BI405">
        <v>90.623193875742004</v>
      </c>
    </row>
    <row r="406" spans="1:61" x14ac:dyDescent="0.25">
      <c r="A406" s="10" t="str">
        <f>VLOOKUP(D406,'Index-Relations'!E:F,2,FALSE)</f>
        <v>ESG</v>
      </c>
      <c r="B406" t="s">
        <v>3450</v>
      </c>
      <c r="C406" s="53" t="s">
        <v>2766</v>
      </c>
      <c r="D406" s="59" t="s">
        <v>2786</v>
      </c>
      <c r="E406" s="59" t="s">
        <v>3846</v>
      </c>
      <c r="F406" t="s">
        <v>161</v>
      </c>
      <c r="G406" t="s">
        <v>160</v>
      </c>
      <c r="H406" t="s">
        <v>162</v>
      </c>
      <c r="I406" s="52">
        <v>45446</v>
      </c>
      <c r="J406" t="s">
        <v>2457</v>
      </c>
      <c r="K406">
        <v>24</v>
      </c>
      <c r="L406" s="73">
        <v>88.529640692890993</v>
      </c>
      <c r="M406">
        <v>24</v>
      </c>
      <c r="N406">
        <v>1</v>
      </c>
      <c r="O406" s="73">
        <v>79.060443473619003</v>
      </c>
      <c r="P406">
        <v>24</v>
      </c>
      <c r="Q406">
        <v>1</v>
      </c>
      <c r="R406">
        <v>24</v>
      </c>
      <c r="S406">
        <v>1</v>
      </c>
      <c r="T406">
        <v>50.227125454529101</v>
      </c>
      <c r="U406">
        <v>0.90882922734996197</v>
      </c>
      <c r="V406">
        <v>18</v>
      </c>
      <c r="W406">
        <v>0.146348079816326</v>
      </c>
      <c r="X406">
        <v>2</v>
      </c>
      <c r="Y406">
        <v>24</v>
      </c>
      <c r="Z406">
        <v>0.999999999999999</v>
      </c>
      <c r="AA406">
        <v>129.31449305839499</v>
      </c>
      <c r="AB406">
        <v>21</v>
      </c>
      <c r="AC406">
        <v>0.888959855829069</v>
      </c>
      <c r="AD406">
        <v>3</v>
      </c>
      <c r="AE406">
        <v>0.11104014417093</v>
      </c>
      <c r="AF406">
        <v>0</v>
      </c>
      <c r="AG406">
        <v>1.1102E-16</v>
      </c>
      <c r="AH406">
        <v>2.6520359446705399E-2</v>
      </c>
      <c r="AI406">
        <v>3</v>
      </c>
      <c r="AJ406" s="73">
        <v>90.536147120143994</v>
      </c>
      <c r="AK406">
        <v>24</v>
      </c>
      <c r="AL406">
        <v>1</v>
      </c>
      <c r="AM406">
        <v>0</v>
      </c>
      <c r="AN406">
        <v>0</v>
      </c>
      <c r="AO406">
        <v>0</v>
      </c>
      <c r="AP406">
        <v>0</v>
      </c>
      <c r="AQ406">
        <v>24</v>
      </c>
      <c r="AR406">
        <v>0.999999999999999</v>
      </c>
      <c r="AS406">
        <v>0</v>
      </c>
      <c r="AT406">
        <v>0</v>
      </c>
      <c r="AU406">
        <v>0</v>
      </c>
      <c r="AV406">
        <v>0</v>
      </c>
      <c r="AW406">
        <v>24</v>
      </c>
      <c r="AX406">
        <v>0.999999999999999</v>
      </c>
      <c r="AY406" s="73">
        <v>88.4586823705949</v>
      </c>
      <c r="AZ406">
        <v>24</v>
      </c>
      <c r="BA406">
        <v>1</v>
      </c>
      <c r="BB406">
        <v>24</v>
      </c>
      <c r="BC406">
        <v>0.999999999999999</v>
      </c>
      <c r="BD406">
        <v>0</v>
      </c>
      <c r="BE406">
        <v>0</v>
      </c>
      <c r="BF406">
        <v>88.529640692890993</v>
      </c>
      <c r="BG406">
        <v>79.060443473619003</v>
      </c>
      <c r="BH406">
        <v>88.4586823705949</v>
      </c>
      <c r="BI406">
        <v>90.536147120143994</v>
      </c>
    </row>
    <row r="407" spans="1:61" x14ac:dyDescent="0.25">
      <c r="A407" s="10" t="str">
        <f>VLOOKUP(D407,'Index-Relations'!E:F,2,FALSE)</f>
        <v>ESG</v>
      </c>
      <c r="B407" t="s">
        <v>3450</v>
      </c>
      <c r="C407" s="53" t="s">
        <v>2767</v>
      </c>
      <c r="D407" s="59" t="s">
        <v>2786</v>
      </c>
      <c r="E407" s="59" t="s">
        <v>3847</v>
      </c>
      <c r="F407" t="s">
        <v>161</v>
      </c>
      <c r="G407" t="s">
        <v>160</v>
      </c>
      <c r="H407" t="s">
        <v>162</v>
      </c>
      <c r="I407" s="52">
        <v>45414</v>
      </c>
      <c r="J407" t="s">
        <v>2457</v>
      </c>
      <c r="K407">
        <v>24</v>
      </c>
      <c r="L407" s="73">
        <v>88.73462554404</v>
      </c>
      <c r="M407">
        <v>24</v>
      </c>
      <c r="N407">
        <v>1</v>
      </c>
      <c r="O407" s="73">
        <v>79.514145660501995</v>
      </c>
      <c r="P407">
        <v>24</v>
      </c>
      <c r="Q407">
        <v>1</v>
      </c>
      <c r="R407">
        <v>24</v>
      </c>
      <c r="S407">
        <v>0.999999999999999</v>
      </c>
      <c r="T407">
        <v>50.347428144105201</v>
      </c>
      <c r="U407">
        <v>0.90683996190254501</v>
      </c>
      <c r="V407">
        <v>18</v>
      </c>
      <c r="W407">
        <v>0.15261343720818399</v>
      </c>
      <c r="X407">
        <v>2</v>
      </c>
      <c r="Y407">
        <v>24</v>
      </c>
      <c r="Z407">
        <v>1</v>
      </c>
      <c r="AA407">
        <v>134.04182387848101</v>
      </c>
      <c r="AB407">
        <v>21</v>
      </c>
      <c r="AC407">
        <v>0.89849310183938302</v>
      </c>
      <c r="AD407">
        <v>3</v>
      </c>
      <c r="AE407">
        <v>0.101506898160616</v>
      </c>
      <c r="AF407">
        <v>0</v>
      </c>
      <c r="AG407">
        <v>0</v>
      </c>
      <c r="AH407">
        <v>2.77514172469632E-2</v>
      </c>
      <c r="AI407">
        <v>3</v>
      </c>
      <c r="AJ407" s="73">
        <v>90.643411862679997</v>
      </c>
      <c r="AK407">
        <v>24</v>
      </c>
      <c r="AL407">
        <v>1</v>
      </c>
      <c r="AM407">
        <v>0</v>
      </c>
      <c r="AN407">
        <v>0</v>
      </c>
      <c r="AO407">
        <v>0</v>
      </c>
      <c r="AP407">
        <v>0</v>
      </c>
      <c r="AQ407">
        <v>24</v>
      </c>
      <c r="AR407">
        <v>0.999999999999999</v>
      </c>
      <c r="AS407">
        <v>0</v>
      </c>
      <c r="AT407">
        <v>0</v>
      </c>
      <c r="AU407">
        <v>0</v>
      </c>
      <c r="AV407">
        <v>0</v>
      </c>
      <c r="AW407">
        <v>24</v>
      </c>
      <c r="AX407">
        <v>0.999999999999999</v>
      </c>
      <c r="AY407" s="73">
        <v>88.649337700798995</v>
      </c>
      <c r="AZ407">
        <v>24</v>
      </c>
      <c r="BA407">
        <v>1</v>
      </c>
      <c r="BB407">
        <v>24</v>
      </c>
      <c r="BC407">
        <v>0.999999999999999</v>
      </c>
      <c r="BD407">
        <v>0</v>
      </c>
      <c r="BE407">
        <v>0</v>
      </c>
      <c r="BF407">
        <v>88.73462554404</v>
      </c>
      <c r="BG407">
        <v>79.514145660501995</v>
      </c>
      <c r="BH407">
        <v>88.649337700798995</v>
      </c>
      <c r="BI407">
        <v>90.643411862679997</v>
      </c>
    </row>
    <row r="408" spans="1:61" x14ac:dyDescent="0.25">
      <c r="A408" s="10" t="str">
        <f>VLOOKUP(D408,'Index-Relations'!E:F,2,FALSE)</f>
        <v>ESG</v>
      </c>
      <c r="B408" t="s">
        <v>3450</v>
      </c>
      <c r="C408" s="53" t="s">
        <v>2768</v>
      </c>
      <c r="D408" s="59" t="s">
        <v>2786</v>
      </c>
      <c r="E408" s="59" t="s">
        <v>3848</v>
      </c>
      <c r="F408" t="s">
        <v>161</v>
      </c>
      <c r="G408" t="s">
        <v>160</v>
      </c>
      <c r="H408" t="s">
        <v>162</v>
      </c>
      <c r="I408" s="52">
        <v>45383</v>
      </c>
      <c r="J408" t="s">
        <v>2457</v>
      </c>
      <c r="K408">
        <v>24</v>
      </c>
      <c r="L408">
        <v>91.389573186189097</v>
      </c>
      <c r="M408">
        <v>24</v>
      </c>
      <c r="N408">
        <v>1</v>
      </c>
      <c r="O408">
        <v>82.263952936040099</v>
      </c>
      <c r="P408">
        <v>24</v>
      </c>
      <c r="Q408">
        <v>1</v>
      </c>
      <c r="R408">
        <v>24</v>
      </c>
      <c r="S408">
        <v>1</v>
      </c>
      <c r="T408">
        <v>50.398324904436798</v>
      </c>
      <c r="U408">
        <v>0.90767629086927304</v>
      </c>
      <c r="V408">
        <v>18</v>
      </c>
      <c r="W408">
        <v>0.155016590871139</v>
      </c>
      <c r="X408">
        <v>2</v>
      </c>
      <c r="Y408">
        <v>24</v>
      </c>
      <c r="Z408">
        <v>1</v>
      </c>
      <c r="AA408">
        <v>133.45488087350901</v>
      </c>
      <c r="AB408">
        <v>21</v>
      </c>
      <c r="AC408">
        <v>0.89944052079454595</v>
      </c>
      <c r="AD408">
        <v>3</v>
      </c>
      <c r="AE408">
        <v>0.100559479205453</v>
      </c>
      <c r="AF408">
        <v>0</v>
      </c>
      <c r="AG408">
        <v>0</v>
      </c>
      <c r="AH408">
        <v>2.7991843428404401E-2</v>
      </c>
      <c r="AI408">
        <v>3</v>
      </c>
      <c r="AJ408">
        <v>93.769739023253095</v>
      </c>
      <c r="AK408">
        <v>24</v>
      </c>
      <c r="AL408">
        <v>1</v>
      </c>
      <c r="AM408">
        <v>0</v>
      </c>
      <c r="AN408">
        <v>0</v>
      </c>
      <c r="AO408">
        <v>0</v>
      </c>
      <c r="AP408">
        <v>0</v>
      </c>
      <c r="AQ408">
        <v>24</v>
      </c>
      <c r="AR408">
        <v>0.999999999999999</v>
      </c>
      <c r="AS408">
        <v>0</v>
      </c>
      <c r="AT408">
        <v>0</v>
      </c>
      <c r="AU408">
        <v>0</v>
      </c>
      <c r="AV408">
        <v>0</v>
      </c>
      <c r="AW408">
        <v>24</v>
      </c>
      <c r="AX408">
        <v>1</v>
      </c>
      <c r="AY408">
        <v>91.831231457857896</v>
      </c>
      <c r="AZ408">
        <v>24</v>
      </c>
      <c r="BA408">
        <v>1</v>
      </c>
      <c r="BB408">
        <v>24</v>
      </c>
      <c r="BC408">
        <v>0.999999999999999</v>
      </c>
      <c r="BD408">
        <v>0</v>
      </c>
      <c r="BE408">
        <v>0</v>
      </c>
      <c r="BF408">
        <v>88.791608674920994</v>
      </c>
      <c r="BG408">
        <v>79.576700892161995</v>
      </c>
      <c r="BH408">
        <v>88.738113162127902</v>
      </c>
      <c r="BI408">
        <v>90.671863768137896</v>
      </c>
    </row>
    <row r="409" spans="1:61" x14ac:dyDescent="0.25">
      <c r="A409" s="10" t="str">
        <f>VLOOKUP(D409,'Index-Relations'!E:F,2,FALSE)</f>
        <v>ESG</v>
      </c>
      <c r="B409" t="s">
        <v>3450</v>
      </c>
      <c r="C409" s="53" t="s">
        <v>2769</v>
      </c>
      <c r="D409" s="59" t="s">
        <v>2786</v>
      </c>
      <c r="E409" s="59" t="s">
        <v>3849</v>
      </c>
      <c r="F409" t="s">
        <v>161</v>
      </c>
      <c r="G409" t="s">
        <v>160</v>
      </c>
      <c r="H409" t="s">
        <v>162</v>
      </c>
      <c r="I409" s="52">
        <v>45352</v>
      </c>
      <c r="J409" t="s">
        <v>2457</v>
      </c>
      <c r="K409">
        <v>24</v>
      </c>
      <c r="L409">
        <v>91.321350559179606</v>
      </c>
      <c r="M409">
        <v>24</v>
      </c>
      <c r="N409">
        <v>1</v>
      </c>
      <c r="O409">
        <v>82.042730034647704</v>
      </c>
      <c r="P409">
        <v>24</v>
      </c>
      <c r="Q409">
        <v>1</v>
      </c>
      <c r="R409">
        <v>24</v>
      </c>
      <c r="S409">
        <v>1</v>
      </c>
      <c r="T409">
        <v>50.245048382912003</v>
      </c>
      <c r="U409">
        <v>0.88891591800456604</v>
      </c>
      <c r="V409">
        <v>18</v>
      </c>
      <c r="W409">
        <v>0.18849127498925899</v>
      </c>
      <c r="X409">
        <v>2</v>
      </c>
      <c r="Y409">
        <v>24</v>
      </c>
      <c r="Z409">
        <v>0.999999999999999</v>
      </c>
      <c r="AA409">
        <v>133.696799271407</v>
      </c>
      <c r="AB409">
        <v>21</v>
      </c>
      <c r="AC409">
        <v>0.90744449055958398</v>
      </c>
      <c r="AD409">
        <v>3</v>
      </c>
      <c r="AE409">
        <v>9.2555509440415601E-2</v>
      </c>
      <c r="AF409">
        <v>0</v>
      </c>
      <c r="AG409">
        <v>8.3269999999999995E-17</v>
      </c>
      <c r="AH409">
        <v>4.3469315689986399E-3</v>
      </c>
      <c r="AI409">
        <v>2</v>
      </c>
      <c r="AJ409">
        <v>93.783643142351394</v>
      </c>
      <c r="AK409">
        <v>24</v>
      </c>
      <c r="AL409">
        <v>1</v>
      </c>
      <c r="AM409">
        <v>0</v>
      </c>
      <c r="AN409">
        <v>0</v>
      </c>
      <c r="AO409">
        <v>0</v>
      </c>
      <c r="AP409">
        <v>0</v>
      </c>
      <c r="AQ409">
        <v>24</v>
      </c>
      <c r="AR409">
        <v>1</v>
      </c>
      <c r="AS409">
        <v>0</v>
      </c>
      <c r="AT409">
        <v>0</v>
      </c>
      <c r="AU409">
        <v>0</v>
      </c>
      <c r="AV409">
        <v>0</v>
      </c>
      <c r="AW409">
        <v>24</v>
      </c>
      <c r="AX409">
        <v>0.999999999999999</v>
      </c>
      <c r="AY409">
        <v>91.758691618867203</v>
      </c>
      <c r="AZ409">
        <v>24</v>
      </c>
      <c r="BA409">
        <v>1</v>
      </c>
      <c r="BB409">
        <v>24</v>
      </c>
      <c r="BC409">
        <v>1</v>
      </c>
      <c r="BD409">
        <v>0</v>
      </c>
      <c r="BE409">
        <v>0</v>
      </c>
      <c r="BF409">
        <v>88.679776639083997</v>
      </c>
      <c r="BG409">
        <v>79.308229003660003</v>
      </c>
      <c r="BH409">
        <v>88.610358838902997</v>
      </c>
      <c r="BI409">
        <v>90.667156750366004</v>
      </c>
    </row>
    <row r="410" spans="1:61" x14ac:dyDescent="0.25">
      <c r="A410" s="10" t="str">
        <f>VLOOKUP(D410,'Index-Relations'!E:F,2,FALSE)</f>
        <v>ESG</v>
      </c>
      <c r="B410" t="s">
        <v>3450</v>
      </c>
      <c r="C410" s="53" t="s">
        <v>2770</v>
      </c>
      <c r="D410" s="59" t="s">
        <v>2786</v>
      </c>
      <c r="E410" s="59" t="s">
        <v>3850</v>
      </c>
      <c r="F410" t="s">
        <v>161</v>
      </c>
      <c r="G410" t="s">
        <v>160</v>
      </c>
      <c r="H410" t="s">
        <v>162</v>
      </c>
      <c r="I410" s="52">
        <v>45323</v>
      </c>
      <c r="J410" t="s">
        <v>2457</v>
      </c>
      <c r="K410">
        <v>24</v>
      </c>
      <c r="L410">
        <v>91.178904927448798</v>
      </c>
      <c r="M410">
        <v>24</v>
      </c>
      <c r="N410">
        <v>1</v>
      </c>
      <c r="O410">
        <v>82.052350515678995</v>
      </c>
      <c r="P410">
        <v>24</v>
      </c>
      <c r="Q410">
        <v>1</v>
      </c>
      <c r="R410">
        <v>24</v>
      </c>
      <c r="S410">
        <v>1</v>
      </c>
      <c r="T410">
        <v>50.240043212817604</v>
      </c>
      <c r="U410">
        <v>0.88777044573726005</v>
      </c>
      <c r="V410">
        <v>18</v>
      </c>
      <c r="W410">
        <v>0.190142311159085</v>
      </c>
      <c r="X410">
        <v>2</v>
      </c>
      <c r="Y410">
        <v>24</v>
      </c>
      <c r="Z410">
        <v>0.999999999999999</v>
      </c>
      <c r="AA410">
        <v>256.86784388832803</v>
      </c>
      <c r="AB410">
        <v>21</v>
      </c>
      <c r="AC410">
        <v>0.90432908428031999</v>
      </c>
      <c r="AD410">
        <v>3</v>
      </c>
      <c r="AE410">
        <v>9.5670915719679103E-2</v>
      </c>
      <c r="AF410">
        <v>0</v>
      </c>
      <c r="AG410">
        <v>1.388E-17</v>
      </c>
      <c r="AH410">
        <v>3.8720253361022999E-3</v>
      </c>
      <c r="AI410">
        <v>1</v>
      </c>
      <c r="AJ410">
        <v>93.607966333100606</v>
      </c>
      <c r="AK410">
        <v>24</v>
      </c>
      <c r="AL410">
        <v>1</v>
      </c>
      <c r="AM410">
        <v>0</v>
      </c>
      <c r="AN410">
        <v>0</v>
      </c>
      <c r="AO410">
        <v>0</v>
      </c>
      <c r="AP410">
        <v>0</v>
      </c>
      <c r="AQ410">
        <v>24</v>
      </c>
      <c r="AR410">
        <v>1</v>
      </c>
      <c r="AS410">
        <v>0</v>
      </c>
      <c r="AT410">
        <v>0</v>
      </c>
      <c r="AU410">
        <v>0</v>
      </c>
      <c r="AV410">
        <v>0</v>
      </c>
      <c r="AW410">
        <v>24</v>
      </c>
      <c r="AX410">
        <v>1</v>
      </c>
      <c r="AY410">
        <v>91.569298306148497</v>
      </c>
      <c r="AZ410">
        <v>24</v>
      </c>
      <c r="BA410">
        <v>1</v>
      </c>
      <c r="BB410">
        <v>24</v>
      </c>
      <c r="BC410">
        <v>1</v>
      </c>
      <c r="BD410">
        <v>0</v>
      </c>
      <c r="BE410">
        <v>0</v>
      </c>
      <c r="BF410">
        <v>88.555233887991903</v>
      </c>
      <c r="BG410">
        <v>79.268289201361</v>
      </c>
      <c r="BH410">
        <v>88.467389050704</v>
      </c>
      <c r="BI410">
        <v>90.528593886549999</v>
      </c>
    </row>
    <row r="411" spans="1:61" x14ac:dyDescent="0.25">
      <c r="A411" s="10" t="str">
        <f>VLOOKUP(D411,'Index-Relations'!E:F,2,FALSE)</f>
        <v>ESG</v>
      </c>
      <c r="B411" t="s">
        <v>3450</v>
      </c>
      <c r="C411" s="53" t="s">
        <v>2760</v>
      </c>
      <c r="D411" s="59" t="s">
        <v>3246</v>
      </c>
      <c r="E411" s="59" t="s">
        <v>3851</v>
      </c>
      <c r="F411" t="s">
        <v>166</v>
      </c>
      <c r="G411" t="s">
        <v>165</v>
      </c>
      <c r="H411" t="s">
        <v>167</v>
      </c>
      <c r="I411" s="52">
        <v>45659</v>
      </c>
      <c r="J411" t="s">
        <v>2457</v>
      </c>
      <c r="K411">
        <v>2</v>
      </c>
      <c r="L411" s="73">
        <v>94.733618121239999</v>
      </c>
      <c r="M411">
        <v>2</v>
      </c>
      <c r="N411">
        <v>1</v>
      </c>
      <c r="O411" s="73">
        <v>92.106864313580004</v>
      </c>
      <c r="P411">
        <v>2</v>
      </c>
      <c r="Q411">
        <v>1</v>
      </c>
      <c r="R411">
        <v>2</v>
      </c>
      <c r="S411">
        <v>1</v>
      </c>
      <c r="T411">
        <v>44.001402701906201</v>
      </c>
      <c r="U411">
        <v>0.28404134576158502</v>
      </c>
      <c r="V411">
        <v>1</v>
      </c>
      <c r="W411">
        <v>4.5390466527068102E-3</v>
      </c>
      <c r="X411">
        <v>1</v>
      </c>
      <c r="Y411">
        <v>2</v>
      </c>
      <c r="Z411">
        <v>1</v>
      </c>
      <c r="AA411">
        <v>190.432262917815</v>
      </c>
      <c r="AB411">
        <v>2</v>
      </c>
      <c r="AC411">
        <v>1</v>
      </c>
      <c r="AD411">
        <v>0</v>
      </c>
      <c r="AE411">
        <v>0</v>
      </c>
      <c r="AF411">
        <v>0</v>
      </c>
      <c r="AG411">
        <v>0</v>
      </c>
      <c r="AH411">
        <v>3.6371405170935803E-2</v>
      </c>
      <c r="AI411">
        <v>1</v>
      </c>
      <c r="AJ411" s="73">
        <v>93.498759099840001</v>
      </c>
      <c r="AK411">
        <v>2</v>
      </c>
      <c r="AL411">
        <v>1</v>
      </c>
      <c r="AM411">
        <v>0</v>
      </c>
      <c r="AN411">
        <v>0</v>
      </c>
      <c r="AO411">
        <v>0</v>
      </c>
      <c r="AP411">
        <v>0</v>
      </c>
      <c r="AQ411">
        <v>2</v>
      </c>
      <c r="AR411">
        <v>1</v>
      </c>
      <c r="AS411">
        <v>0</v>
      </c>
      <c r="AT411">
        <v>0</v>
      </c>
      <c r="AU411">
        <v>0</v>
      </c>
      <c r="AV411">
        <v>0</v>
      </c>
      <c r="AW411">
        <v>2</v>
      </c>
      <c r="AX411">
        <v>1</v>
      </c>
      <c r="AY411" s="73">
        <v>94.074203383379995</v>
      </c>
      <c r="AZ411">
        <v>2</v>
      </c>
      <c r="BA411">
        <v>1</v>
      </c>
      <c r="BB411">
        <v>2</v>
      </c>
      <c r="BC411">
        <v>1</v>
      </c>
      <c r="BD411">
        <v>0</v>
      </c>
      <c r="BE411">
        <v>0</v>
      </c>
      <c r="BF411">
        <v>94.733618121239999</v>
      </c>
      <c r="BG411">
        <v>92.106864313580004</v>
      </c>
      <c r="BH411">
        <v>94.074203383379995</v>
      </c>
      <c r="BI411">
        <v>93.498759099840001</v>
      </c>
    </row>
    <row r="412" spans="1:61" x14ac:dyDescent="0.25">
      <c r="A412" s="10" t="str">
        <f>VLOOKUP(D412,'Index-Relations'!E:F,2,FALSE)</f>
        <v>ESG</v>
      </c>
      <c r="B412" t="s">
        <v>3450</v>
      </c>
      <c r="C412" s="53" t="s">
        <v>2761</v>
      </c>
      <c r="D412" s="59" t="s">
        <v>3246</v>
      </c>
      <c r="E412" s="59" t="s">
        <v>3852</v>
      </c>
      <c r="F412" t="s">
        <v>166</v>
      </c>
      <c r="G412" t="s">
        <v>165</v>
      </c>
      <c r="H412" t="s">
        <v>167</v>
      </c>
      <c r="I412" s="52">
        <v>45628</v>
      </c>
      <c r="J412" t="s">
        <v>2457</v>
      </c>
      <c r="K412">
        <v>3</v>
      </c>
      <c r="L412" s="73">
        <v>94.950966122444996</v>
      </c>
      <c r="M412">
        <v>3</v>
      </c>
      <c r="N412">
        <v>1</v>
      </c>
      <c r="O412" s="73">
        <v>90.979473102521993</v>
      </c>
      <c r="P412">
        <v>3</v>
      </c>
      <c r="Q412">
        <v>1</v>
      </c>
      <c r="R412">
        <v>3</v>
      </c>
      <c r="S412">
        <v>1</v>
      </c>
      <c r="T412">
        <v>43.7706308536495</v>
      </c>
      <c r="U412">
        <v>0.25795171838753</v>
      </c>
      <c r="V412">
        <v>1</v>
      </c>
      <c r="W412">
        <v>4.1221283498975797E-3</v>
      </c>
      <c r="X412">
        <v>1</v>
      </c>
      <c r="Y412">
        <v>3</v>
      </c>
      <c r="Z412">
        <v>1</v>
      </c>
      <c r="AA412">
        <v>162.99264739833399</v>
      </c>
      <c r="AB412">
        <v>3</v>
      </c>
      <c r="AC412">
        <v>1</v>
      </c>
      <c r="AD412">
        <v>0</v>
      </c>
      <c r="AE412">
        <v>0</v>
      </c>
      <c r="AF412">
        <v>0</v>
      </c>
      <c r="AG412">
        <v>0</v>
      </c>
      <c r="AH412">
        <v>3.3030636574602701E-2</v>
      </c>
      <c r="AI412">
        <v>1</v>
      </c>
      <c r="AJ412" s="73">
        <v>94.025971121078001</v>
      </c>
      <c r="AK412">
        <v>3</v>
      </c>
      <c r="AL412">
        <v>1</v>
      </c>
      <c r="AM412">
        <v>0</v>
      </c>
      <c r="AN412">
        <v>0</v>
      </c>
      <c r="AO412">
        <v>0</v>
      </c>
      <c r="AP412">
        <v>0</v>
      </c>
      <c r="AQ412">
        <v>3</v>
      </c>
      <c r="AR412">
        <v>1</v>
      </c>
      <c r="AS412">
        <v>0</v>
      </c>
      <c r="AT412">
        <v>0</v>
      </c>
      <c r="AU412">
        <v>0</v>
      </c>
      <c r="AV412">
        <v>0</v>
      </c>
      <c r="AW412">
        <v>3</v>
      </c>
      <c r="AX412">
        <v>1</v>
      </c>
      <c r="AY412" s="73">
        <v>94.204172072173904</v>
      </c>
      <c r="AZ412">
        <v>3</v>
      </c>
      <c r="BA412">
        <v>1</v>
      </c>
      <c r="BB412">
        <v>3</v>
      </c>
      <c r="BC412">
        <v>1</v>
      </c>
      <c r="BD412">
        <v>0</v>
      </c>
      <c r="BE412">
        <v>0</v>
      </c>
      <c r="BF412">
        <v>94.950966122444996</v>
      </c>
      <c r="BG412">
        <v>90.979473102521993</v>
      </c>
      <c r="BH412">
        <v>94.204172072173904</v>
      </c>
      <c r="BI412">
        <v>94.025971121078001</v>
      </c>
    </row>
    <row r="413" spans="1:61" x14ac:dyDescent="0.25">
      <c r="A413" s="10" t="str">
        <f>VLOOKUP(D413,'Index-Relations'!E:F,2,FALSE)</f>
        <v>ESG</v>
      </c>
      <c r="B413" t="s">
        <v>3450</v>
      </c>
      <c r="C413" s="53" t="s">
        <v>2762</v>
      </c>
      <c r="D413" s="59" t="s">
        <v>3246</v>
      </c>
      <c r="E413" s="59" t="s">
        <v>3853</v>
      </c>
      <c r="F413" t="s">
        <v>166</v>
      </c>
      <c r="G413" t="s">
        <v>165</v>
      </c>
      <c r="H413" t="s">
        <v>167</v>
      </c>
      <c r="I413" s="52">
        <v>45597</v>
      </c>
      <c r="J413" t="s">
        <v>2457</v>
      </c>
      <c r="K413">
        <v>3</v>
      </c>
      <c r="L413" s="73">
        <v>94.956396938679006</v>
      </c>
      <c r="M413">
        <v>3</v>
      </c>
      <c r="N413">
        <v>1</v>
      </c>
      <c r="O413" s="73">
        <v>90.988175539888005</v>
      </c>
      <c r="P413">
        <v>3</v>
      </c>
      <c r="Q413">
        <v>1</v>
      </c>
      <c r="R413">
        <v>3</v>
      </c>
      <c r="S413">
        <v>1</v>
      </c>
      <c r="T413">
        <v>43.741328225311598</v>
      </c>
      <c r="U413">
        <v>0.25629379863093399</v>
      </c>
      <c r="V413">
        <v>1</v>
      </c>
      <c r="W413">
        <v>4.0956344072588498E-3</v>
      </c>
      <c r="X413">
        <v>1</v>
      </c>
      <c r="Y413">
        <v>3</v>
      </c>
      <c r="Z413">
        <v>1</v>
      </c>
      <c r="AA413">
        <v>163.43294226927401</v>
      </c>
      <c r="AB413">
        <v>3</v>
      </c>
      <c r="AC413">
        <v>1</v>
      </c>
      <c r="AD413">
        <v>0</v>
      </c>
      <c r="AE413">
        <v>0</v>
      </c>
      <c r="AF413">
        <v>0</v>
      </c>
      <c r="AG413">
        <v>0</v>
      </c>
      <c r="AH413">
        <v>3.2818340470152203E-2</v>
      </c>
      <c r="AI413">
        <v>1</v>
      </c>
      <c r="AJ413" s="73">
        <v>94.062427646793907</v>
      </c>
      <c r="AK413">
        <v>3</v>
      </c>
      <c r="AL413">
        <v>1</v>
      </c>
      <c r="AM413">
        <v>0</v>
      </c>
      <c r="AN413">
        <v>0</v>
      </c>
      <c r="AO413">
        <v>0</v>
      </c>
      <c r="AP413">
        <v>0</v>
      </c>
      <c r="AQ413">
        <v>3</v>
      </c>
      <c r="AR413">
        <v>1</v>
      </c>
      <c r="AS413">
        <v>0</v>
      </c>
      <c r="AT413">
        <v>0</v>
      </c>
      <c r="AU413">
        <v>0</v>
      </c>
      <c r="AV413">
        <v>0</v>
      </c>
      <c r="AW413">
        <v>3</v>
      </c>
      <c r="AX413">
        <v>1</v>
      </c>
      <c r="AY413" s="73">
        <v>94.189383278888002</v>
      </c>
      <c r="AZ413">
        <v>3</v>
      </c>
      <c r="BA413">
        <v>1</v>
      </c>
      <c r="BB413">
        <v>3</v>
      </c>
      <c r="BC413">
        <v>1</v>
      </c>
      <c r="BD413">
        <v>0</v>
      </c>
      <c r="BE413">
        <v>0</v>
      </c>
      <c r="BF413">
        <v>94.956396938679006</v>
      </c>
      <c r="BG413">
        <v>90.988175539888005</v>
      </c>
      <c r="BH413">
        <v>94.189383278888002</v>
      </c>
      <c r="BI413">
        <v>94.062427646793907</v>
      </c>
    </row>
    <row r="414" spans="1:61" x14ac:dyDescent="0.25">
      <c r="A414" s="10" t="str">
        <f>VLOOKUP(D414,'Index-Relations'!E:F,2,FALSE)</f>
        <v>ESG</v>
      </c>
      <c r="B414" t="s">
        <v>3450</v>
      </c>
      <c r="C414" s="53" t="s">
        <v>2763</v>
      </c>
      <c r="D414" s="59" t="s">
        <v>3246</v>
      </c>
      <c r="E414" s="59" t="s">
        <v>3854</v>
      </c>
      <c r="F414" t="s">
        <v>166</v>
      </c>
      <c r="G414" t="s">
        <v>165</v>
      </c>
      <c r="H414" t="s">
        <v>167</v>
      </c>
      <c r="I414" s="52">
        <v>45566</v>
      </c>
      <c r="J414" t="s">
        <v>2457</v>
      </c>
      <c r="K414">
        <v>3</v>
      </c>
      <c r="L414" s="73">
        <v>94.950837227939999</v>
      </c>
      <c r="M414">
        <v>3</v>
      </c>
      <c r="N414">
        <v>1</v>
      </c>
      <c r="O414" s="73">
        <v>91.102130744288999</v>
      </c>
      <c r="P414">
        <v>3</v>
      </c>
      <c r="Q414">
        <v>1</v>
      </c>
      <c r="R414">
        <v>3</v>
      </c>
      <c r="S414">
        <v>1</v>
      </c>
      <c r="T414">
        <v>43.692417158016397</v>
      </c>
      <c r="U414">
        <v>0.25593352645203599</v>
      </c>
      <c r="V414">
        <v>1</v>
      </c>
      <c r="W414">
        <v>4.0898771741936903E-3</v>
      </c>
      <c r="X414">
        <v>1</v>
      </c>
      <c r="Y414">
        <v>3</v>
      </c>
      <c r="Z414">
        <v>1</v>
      </c>
      <c r="AA414">
        <v>163.58385738819101</v>
      </c>
      <c r="AB414">
        <v>3</v>
      </c>
      <c r="AC414">
        <v>1</v>
      </c>
      <c r="AD414">
        <v>0</v>
      </c>
      <c r="AE414">
        <v>0</v>
      </c>
      <c r="AF414">
        <v>0</v>
      </c>
      <c r="AG414">
        <v>0</v>
      </c>
      <c r="AH414">
        <v>3.27722077307252E-2</v>
      </c>
      <c r="AI414">
        <v>1</v>
      </c>
      <c r="AJ414" s="73">
        <v>94.103193971267999</v>
      </c>
      <c r="AK414">
        <v>3</v>
      </c>
      <c r="AL414">
        <v>1</v>
      </c>
      <c r="AM414">
        <v>0</v>
      </c>
      <c r="AN414">
        <v>0</v>
      </c>
      <c r="AO414">
        <v>0</v>
      </c>
      <c r="AP414">
        <v>0</v>
      </c>
      <c r="AQ414">
        <v>3</v>
      </c>
      <c r="AR414">
        <v>0.999999999999999</v>
      </c>
      <c r="AS414">
        <v>0</v>
      </c>
      <c r="AT414">
        <v>0</v>
      </c>
      <c r="AU414">
        <v>0</v>
      </c>
      <c r="AV414">
        <v>0</v>
      </c>
      <c r="AW414">
        <v>3</v>
      </c>
      <c r="AX414">
        <v>1</v>
      </c>
      <c r="AY414" s="73">
        <v>94.144100472565995</v>
      </c>
      <c r="AZ414">
        <v>3</v>
      </c>
      <c r="BA414">
        <v>1</v>
      </c>
      <c r="BB414">
        <v>3</v>
      </c>
      <c r="BC414">
        <v>0.999999999999999</v>
      </c>
      <c r="BD414">
        <v>0</v>
      </c>
      <c r="BE414">
        <v>0</v>
      </c>
      <c r="BF414">
        <v>94.950837227939999</v>
      </c>
      <c r="BG414">
        <v>91.102130744288999</v>
      </c>
      <c r="BH414">
        <v>94.144100472565995</v>
      </c>
      <c r="BI414">
        <v>94.103193971267999</v>
      </c>
    </row>
    <row r="415" spans="1:61" x14ac:dyDescent="0.25">
      <c r="A415" s="10" t="str">
        <f>VLOOKUP(D415,'Index-Relations'!E:F,2,FALSE)</f>
        <v>ESG</v>
      </c>
      <c r="B415" t="s">
        <v>3450</v>
      </c>
      <c r="C415" s="53" t="s">
        <v>2764</v>
      </c>
      <c r="D415" s="59" t="s">
        <v>3246</v>
      </c>
      <c r="E415" s="59" t="s">
        <v>3855</v>
      </c>
      <c r="F415" t="s">
        <v>166</v>
      </c>
      <c r="G415" t="s">
        <v>165</v>
      </c>
      <c r="H415" t="s">
        <v>167</v>
      </c>
      <c r="I415" s="52">
        <v>45537</v>
      </c>
      <c r="J415" t="s">
        <v>2457</v>
      </c>
      <c r="K415">
        <v>3</v>
      </c>
      <c r="L415" s="73">
        <v>95.075992574876906</v>
      </c>
      <c r="M415">
        <v>3</v>
      </c>
      <c r="N415">
        <v>1</v>
      </c>
      <c r="O415" s="73">
        <v>90.397724086666997</v>
      </c>
      <c r="P415">
        <v>3</v>
      </c>
      <c r="Q415">
        <v>1</v>
      </c>
      <c r="R415">
        <v>3</v>
      </c>
      <c r="S415">
        <v>1</v>
      </c>
      <c r="T415">
        <v>43.595262731614298</v>
      </c>
      <c r="U415">
        <v>0.223459238846486</v>
      </c>
      <c r="V415">
        <v>1</v>
      </c>
      <c r="W415">
        <v>3.5709305185235799E-3</v>
      </c>
      <c r="X415">
        <v>1</v>
      </c>
      <c r="Y415">
        <v>3</v>
      </c>
      <c r="Z415">
        <v>1</v>
      </c>
      <c r="AA415">
        <v>158.31145967481899</v>
      </c>
      <c r="AB415">
        <v>3</v>
      </c>
      <c r="AC415">
        <v>1</v>
      </c>
      <c r="AD415">
        <v>0</v>
      </c>
      <c r="AE415">
        <v>0</v>
      </c>
      <c r="AF415">
        <v>0</v>
      </c>
      <c r="AG415">
        <v>0</v>
      </c>
      <c r="AH415">
        <v>2.8613885395742399E-2</v>
      </c>
      <c r="AI415">
        <v>1</v>
      </c>
      <c r="AJ415" s="73">
        <v>94.371403223033994</v>
      </c>
      <c r="AK415">
        <v>3</v>
      </c>
      <c r="AL415">
        <v>1</v>
      </c>
      <c r="AM415">
        <v>0</v>
      </c>
      <c r="AN415">
        <v>0</v>
      </c>
      <c r="AO415">
        <v>0</v>
      </c>
      <c r="AP415">
        <v>0</v>
      </c>
      <c r="AQ415">
        <v>3</v>
      </c>
      <c r="AR415">
        <v>0.999999999999999</v>
      </c>
      <c r="AS415">
        <v>0</v>
      </c>
      <c r="AT415">
        <v>0</v>
      </c>
      <c r="AU415">
        <v>0</v>
      </c>
      <c r="AV415">
        <v>0</v>
      </c>
      <c r="AW415">
        <v>3</v>
      </c>
      <c r="AX415">
        <v>1</v>
      </c>
      <c r="AY415" s="73">
        <v>94.246275154444902</v>
      </c>
      <c r="AZ415">
        <v>3</v>
      </c>
      <c r="BA415">
        <v>1</v>
      </c>
      <c r="BB415">
        <v>3</v>
      </c>
      <c r="BC415">
        <v>0.999999999999999</v>
      </c>
      <c r="BD415">
        <v>0</v>
      </c>
      <c r="BE415">
        <v>0</v>
      </c>
      <c r="BF415">
        <v>95.075992574876906</v>
      </c>
      <c r="BG415">
        <v>90.397724086666997</v>
      </c>
      <c r="BH415">
        <v>94.246275154444902</v>
      </c>
      <c r="BI415">
        <v>94.371403223033994</v>
      </c>
    </row>
    <row r="416" spans="1:61" x14ac:dyDescent="0.25">
      <c r="A416" s="10" t="str">
        <f>VLOOKUP(D416,'Index-Relations'!E:F,2,FALSE)</f>
        <v>ESG</v>
      </c>
      <c r="B416" t="s">
        <v>3450</v>
      </c>
      <c r="C416" s="53" t="s">
        <v>3350</v>
      </c>
      <c r="D416" s="59" t="s">
        <v>3246</v>
      </c>
      <c r="E416" s="59" t="s">
        <v>3856</v>
      </c>
      <c r="F416" t="s">
        <v>166</v>
      </c>
      <c r="G416" t="s">
        <v>165</v>
      </c>
      <c r="H416" t="s">
        <v>167</v>
      </c>
      <c r="I416" s="52">
        <v>45505</v>
      </c>
      <c r="J416" t="s">
        <v>2457</v>
      </c>
      <c r="K416">
        <v>3</v>
      </c>
      <c r="L416" s="73">
        <v>95.083550007518994</v>
      </c>
      <c r="M416">
        <v>3</v>
      </c>
      <c r="N416">
        <v>1</v>
      </c>
      <c r="O416" s="73">
        <v>90.352323715991005</v>
      </c>
      <c r="P416">
        <v>3</v>
      </c>
      <c r="Q416">
        <v>1</v>
      </c>
      <c r="R416">
        <v>3</v>
      </c>
      <c r="S416">
        <v>1</v>
      </c>
      <c r="T416">
        <v>43.591666325160602</v>
      </c>
      <c r="U416">
        <v>0.22189931051626799</v>
      </c>
      <c r="V416">
        <v>1</v>
      </c>
      <c r="W416">
        <v>3.5460025016296002E-3</v>
      </c>
      <c r="X416">
        <v>1</v>
      </c>
      <c r="Y416">
        <v>3</v>
      </c>
      <c r="Z416">
        <v>1</v>
      </c>
      <c r="AA416">
        <v>158.14629616386301</v>
      </c>
      <c r="AB416">
        <v>3</v>
      </c>
      <c r="AC416">
        <v>1</v>
      </c>
      <c r="AD416">
        <v>0</v>
      </c>
      <c r="AE416">
        <v>0</v>
      </c>
      <c r="AF416">
        <v>0</v>
      </c>
      <c r="AG416">
        <v>0</v>
      </c>
      <c r="AH416">
        <v>2.8414137062682601E-2</v>
      </c>
      <c r="AI416">
        <v>1</v>
      </c>
      <c r="AJ416" s="73">
        <v>94.385315378413907</v>
      </c>
      <c r="AK416">
        <v>3</v>
      </c>
      <c r="AL416">
        <v>1</v>
      </c>
      <c r="AM416">
        <v>0</v>
      </c>
      <c r="AN416">
        <v>0</v>
      </c>
      <c r="AO416">
        <v>0</v>
      </c>
      <c r="AP416">
        <v>0</v>
      </c>
      <c r="AQ416">
        <v>3</v>
      </c>
      <c r="AR416">
        <v>1</v>
      </c>
      <c r="AS416">
        <v>0</v>
      </c>
      <c r="AT416">
        <v>0</v>
      </c>
      <c r="AU416">
        <v>0</v>
      </c>
      <c r="AV416">
        <v>0</v>
      </c>
      <c r="AW416">
        <v>3</v>
      </c>
      <c r="AX416">
        <v>1</v>
      </c>
      <c r="AY416" s="73">
        <v>94.254149785865906</v>
      </c>
      <c r="AZ416">
        <v>3</v>
      </c>
      <c r="BA416">
        <v>1</v>
      </c>
      <c r="BB416">
        <v>3</v>
      </c>
      <c r="BC416">
        <v>1</v>
      </c>
      <c r="BD416">
        <v>0</v>
      </c>
      <c r="BE416">
        <v>0</v>
      </c>
      <c r="BF416">
        <v>95.083550007518994</v>
      </c>
      <c r="BG416">
        <v>90.352323715991005</v>
      </c>
      <c r="BH416">
        <v>94.254149785865906</v>
      </c>
      <c r="BI416">
        <v>94.385315378413907</v>
      </c>
    </row>
    <row r="417" spans="1:61" x14ac:dyDescent="0.25">
      <c r="A417" s="10" t="str">
        <f>VLOOKUP(D417,'Index-Relations'!E:F,2,FALSE)</f>
        <v>ESG</v>
      </c>
      <c r="B417" t="s">
        <v>3450</v>
      </c>
      <c r="C417" s="53" t="s">
        <v>2765</v>
      </c>
      <c r="D417" s="59" t="s">
        <v>3246</v>
      </c>
      <c r="E417" s="59" t="s">
        <v>3857</v>
      </c>
      <c r="F417" t="s">
        <v>166</v>
      </c>
      <c r="G417" t="s">
        <v>165</v>
      </c>
      <c r="H417" t="s">
        <v>167</v>
      </c>
      <c r="I417" s="52">
        <v>45475</v>
      </c>
      <c r="J417" t="s">
        <v>2457</v>
      </c>
      <c r="K417">
        <v>3</v>
      </c>
      <c r="L417" s="73">
        <v>95.092256998500005</v>
      </c>
      <c r="M417">
        <v>3</v>
      </c>
      <c r="N417">
        <v>1</v>
      </c>
      <c r="O417" s="73">
        <v>90.269736805104998</v>
      </c>
      <c r="P417">
        <v>3</v>
      </c>
      <c r="Q417">
        <v>1</v>
      </c>
      <c r="R417">
        <v>3</v>
      </c>
      <c r="S417">
        <v>1</v>
      </c>
      <c r="T417">
        <v>43.605844695637302</v>
      </c>
      <c r="U417">
        <v>0.22230224641349799</v>
      </c>
      <c r="V417">
        <v>1</v>
      </c>
      <c r="W417">
        <v>3.5524415108191699E-3</v>
      </c>
      <c r="X417">
        <v>1</v>
      </c>
      <c r="Y417">
        <v>3</v>
      </c>
      <c r="Z417">
        <v>1</v>
      </c>
      <c r="AA417">
        <v>158.88480737380999</v>
      </c>
      <c r="AB417">
        <v>3</v>
      </c>
      <c r="AC417">
        <v>1</v>
      </c>
      <c r="AD417">
        <v>0</v>
      </c>
      <c r="AE417">
        <v>0</v>
      </c>
      <c r="AF417">
        <v>0</v>
      </c>
      <c r="AG417">
        <v>0</v>
      </c>
      <c r="AH417">
        <v>2.84657328778509E-2</v>
      </c>
      <c r="AI417">
        <v>1</v>
      </c>
      <c r="AJ417" s="73">
        <v>94.383309026619997</v>
      </c>
      <c r="AK417">
        <v>3</v>
      </c>
      <c r="AL417">
        <v>1</v>
      </c>
      <c r="AM417">
        <v>0</v>
      </c>
      <c r="AN417">
        <v>0</v>
      </c>
      <c r="AO417">
        <v>0</v>
      </c>
      <c r="AP417">
        <v>0</v>
      </c>
      <c r="AQ417">
        <v>3</v>
      </c>
      <c r="AR417">
        <v>1</v>
      </c>
      <c r="AS417">
        <v>0</v>
      </c>
      <c r="AT417">
        <v>0</v>
      </c>
      <c r="AU417">
        <v>0</v>
      </c>
      <c r="AV417">
        <v>0</v>
      </c>
      <c r="AW417">
        <v>3</v>
      </c>
      <c r="AX417">
        <v>1</v>
      </c>
      <c r="AY417" s="73">
        <v>94.277339415135003</v>
      </c>
      <c r="AZ417">
        <v>3</v>
      </c>
      <c r="BA417">
        <v>1</v>
      </c>
      <c r="BB417">
        <v>3</v>
      </c>
      <c r="BC417">
        <v>1</v>
      </c>
      <c r="BD417">
        <v>0</v>
      </c>
      <c r="BE417">
        <v>0</v>
      </c>
      <c r="BF417">
        <v>95.092256998500005</v>
      </c>
      <c r="BG417">
        <v>90.269736805104998</v>
      </c>
      <c r="BH417">
        <v>94.277339415135003</v>
      </c>
      <c r="BI417">
        <v>94.383309026619997</v>
      </c>
    </row>
    <row r="418" spans="1:61" x14ac:dyDescent="0.25">
      <c r="A418" s="10" t="str">
        <f>VLOOKUP(D418,'Index-Relations'!E:F,2,FALSE)</f>
        <v>ESG</v>
      </c>
      <c r="B418" t="s">
        <v>3450</v>
      </c>
      <c r="C418" s="53" t="s">
        <v>2766</v>
      </c>
      <c r="D418" s="59" t="s">
        <v>3246</v>
      </c>
      <c r="E418" s="59" t="s">
        <v>3858</v>
      </c>
      <c r="F418" t="s">
        <v>166</v>
      </c>
      <c r="G418" t="s">
        <v>165</v>
      </c>
      <c r="H418" t="s">
        <v>167</v>
      </c>
      <c r="I418" s="52">
        <v>45447</v>
      </c>
      <c r="J418" t="s">
        <v>2457</v>
      </c>
      <c r="K418">
        <v>3</v>
      </c>
      <c r="L418" s="73">
        <v>95.070664160747995</v>
      </c>
      <c r="M418">
        <v>3</v>
      </c>
      <c r="N418">
        <v>1</v>
      </c>
      <c r="O418" s="73">
        <v>90.610340025208998</v>
      </c>
      <c r="P418">
        <v>3</v>
      </c>
      <c r="Q418">
        <v>1</v>
      </c>
      <c r="R418">
        <v>3</v>
      </c>
      <c r="S418">
        <v>1</v>
      </c>
      <c r="T418">
        <v>43.482826923978998</v>
      </c>
      <c r="U418">
        <v>0.22865379120842</v>
      </c>
      <c r="V418">
        <v>1</v>
      </c>
      <c r="W418">
        <v>3.6539406713149902E-3</v>
      </c>
      <c r="X418">
        <v>1</v>
      </c>
      <c r="Y418">
        <v>3</v>
      </c>
      <c r="Z418">
        <v>1</v>
      </c>
      <c r="AA418">
        <v>148.555980910844</v>
      </c>
      <c r="AB418">
        <v>3</v>
      </c>
      <c r="AC418">
        <v>1</v>
      </c>
      <c r="AD418">
        <v>0</v>
      </c>
      <c r="AE418">
        <v>0</v>
      </c>
      <c r="AF418">
        <v>0</v>
      </c>
      <c r="AG418">
        <v>0</v>
      </c>
      <c r="AH418">
        <v>2.9279046195241399E-2</v>
      </c>
      <c r="AI418">
        <v>1</v>
      </c>
      <c r="AJ418" s="73">
        <v>94.475283378059999</v>
      </c>
      <c r="AK418">
        <v>3</v>
      </c>
      <c r="AL418">
        <v>1</v>
      </c>
      <c r="AM418">
        <v>0</v>
      </c>
      <c r="AN418">
        <v>0</v>
      </c>
      <c r="AO418">
        <v>0</v>
      </c>
      <c r="AP418">
        <v>0</v>
      </c>
      <c r="AQ418">
        <v>3</v>
      </c>
      <c r="AR418">
        <v>1</v>
      </c>
      <c r="AS418">
        <v>0</v>
      </c>
      <c r="AT418">
        <v>0</v>
      </c>
      <c r="AU418">
        <v>0</v>
      </c>
      <c r="AV418">
        <v>0</v>
      </c>
      <c r="AW418">
        <v>3</v>
      </c>
      <c r="AX418">
        <v>1</v>
      </c>
      <c r="AY418" s="73">
        <v>94.152606153367003</v>
      </c>
      <c r="AZ418">
        <v>3</v>
      </c>
      <c r="BA418">
        <v>1</v>
      </c>
      <c r="BB418">
        <v>3</v>
      </c>
      <c r="BC418">
        <v>1</v>
      </c>
      <c r="BD418">
        <v>0</v>
      </c>
      <c r="BE418">
        <v>0</v>
      </c>
      <c r="BF418">
        <v>95.070664160747995</v>
      </c>
      <c r="BG418">
        <v>90.610340025208998</v>
      </c>
      <c r="BH418">
        <v>94.152606153367003</v>
      </c>
      <c r="BI418">
        <v>94.475283378059999</v>
      </c>
    </row>
    <row r="419" spans="1:61" x14ac:dyDescent="0.25">
      <c r="A419" s="10" t="str">
        <f>VLOOKUP(D419,'Index-Relations'!E:F,2,FALSE)</f>
        <v>ESG</v>
      </c>
      <c r="B419" t="s">
        <v>3450</v>
      </c>
      <c r="C419" s="53" t="s">
        <v>2767</v>
      </c>
      <c r="D419" s="59" t="s">
        <v>3246</v>
      </c>
      <c r="E419" s="59" t="s">
        <v>3859</v>
      </c>
      <c r="F419" t="s">
        <v>166</v>
      </c>
      <c r="G419" t="s">
        <v>165</v>
      </c>
      <c r="H419" t="s">
        <v>167</v>
      </c>
      <c r="I419" s="52">
        <v>45414</v>
      </c>
      <c r="J419" t="s">
        <v>2457</v>
      </c>
      <c r="K419">
        <v>3</v>
      </c>
      <c r="L419" s="73">
        <v>95.114055855234</v>
      </c>
      <c r="M419">
        <v>3</v>
      </c>
      <c r="N419">
        <v>1</v>
      </c>
      <c r="O419" s="73">
        <v>90.252880265887995</v>
      </c>
      <c r="P419">
        <v>3</v>
      </c>
      <c r="Q419">
        <v>1</v>
      </c>
      <c r="R419">
        <v>3</v>
      </c>
      <c r="S419">
        <v>1</v>
      </c>
      <c r="T419">
        <v>43.521265834074399</v>
      </c>
      <c r="U419">
        <v>0.21262157392983</v>
      </c>
      <c r="V419">
        <v>1</v>
      </c>
      <c r="W419">
        <v>3.3977421169153299E-3</v>
      </c>
      <c r="X419">
        <v>1</v>
      </c>
      <c r="Y419">
        <v>3</v>
      </c>
      <c r="Z419">
        <v>1</v>
      </c>
      <c r="AA419">
        <v>141.862465579531</v>
      </c>
      <c r="AB419">
        <v>3</v>
      </c>
      <c r="AC419">
        <v>1</v>
      </c>
      <c r="AD419">
        <v>0</v>
      </c>
      <c r="AE419">
        <v>0</v>
      </c>
      <c r="AF419">
        <v>0</v>
      </c>
      <c r="AG419">
        <v>0</v>
      </c>
      <c r="AH419">
        <v>2.7226125804850398E-2</v>
      </c>
      <c r="AI419">
        <v>1</v>
      </c>
      <c r="AJ419" s="73">
        <v>94.496941078283996</v>
      </c>
      <c r="AK419">
        <v>3</v>
      </c>
      <c r="AL419">
        <v>1</v>
      </c>
      <c r="AM419">
        <v>0</v>
      </c>
      <c r="AN419">
        <v>0</v>
      </c>
      <c r="AO419">
        <v>0</v>
      </c>
      <c r="AP419">
        <v>0</v>
      </c>
      <c r="AQ419">
        <v>3</v>
      </c>
      <c r="AR419">
        <v>1</v>
      </c>
      <c r="AS419">
        <v>0</v>
      </c>
      <c r="AT419">
        <v>0</v>
      </c>
      <c r="AU419">
        <v>0</v>
      </c>
      <c r="AV419">
        <v>0</v>
      </c>
      <c r="AW419">
        <v>3</v>
      </c>
      <c r="AX419">
        <v>1</v>
      </c>
      <c r="AY419" s="73">
        <v>94.243310521327999</v>
      </c>
      <c r="AZ419">
        <v>3</v>
      </c>
      <c r="BA419">
        <v>1</v>
      </c>
      <c r="BB419">
        <v>3</v>
      </c>
      <c r="BC419">
        <v>1</v>
      </c>
      <c r="BD419">
        <v>0</v>
      </c>
      <c r="BE419">
        <v>0</v>
      </c>
      <c r="BF419">
        <v>95.114055855234</v>
      </c>
      <c r="BG419">
        <v>90.252880265887995</v>
      </c>
      <c r="BH419">
        <v>94.243310521327999</v>
      </c>
      <c r="BI419">
        <v>94.496941078283996</v>
      </c>
    </row>
    <row r="420" spans="1:61" x14ac:dyDescent="0.25">
      <c r="A420" s="10" t="str">
        <f>VLOOKUP(D420,'Index-Relations'!E:F,2,FALSE)</f>
        <v>ESG</v>
      </c>
      <c r="B420" t="s">
        <v>3450</v>
      </c>
      <c r="C420" s="53" t="s">
        <v>2768</v>
      </c>
      <c r="D420" s="59" t="s">
        <v>3246</v>
      </c>
      <c r="E420" s="59" t="s">
        <v>3860</v>
      </c>
      <c r="F420" t="s">
        <v>166</v>
      </c>
      <c r="G420" t="s">
        <v>165</v>
      </c>
      <c r="H420" t="s">
        <v>167</v>
      </c>
      <c r="I420" s="52">
        <v>45383</v>
      </c>
      <c r="J420" t="s">
        <v>2457</v>
      </c>
      <c r="K420">
        <v>4</v>
      </c>
      <c r="L420">
        <v>96.335376258386304</v>
      </c>
      <c r="M420">
        <v>4</v>
      </c>
      <c r="N420">
        <v>1</v>
      </c>
      <c r="O420">
        <v>92.548500827841593</v>
      </c>
      <c r="P420">
        <v>4</v>
      </c>
      <c r="Q420">
        <v>1</v>
      </c>
      <c r="R420">
        <v>4</v>
      </c>
      <c r="S420">
        <v>1</v>
      </c>
      <c r="T420">
        <v>44.262010215218403</v>
      </c>
      <c r="U420">
        <v>0.41052740972306201</v>
      </c>
      <c r="V420">
        <v>2</v>
      </c>
      <c r="W420">
        <v>2.5300449158947198E-3</v>
      </c>
      <c r="X420">
        <v>1</v>
      </c>
      <c r="Y420">
        <v>4</v>
      </c>
      <c r="Z420">
        <v>1</v>
      </c>
      <c r="AA420">
        <v>118.246149442773</v>
      </c>
      <c r="AB420">
        <v>4</v>
      </c>
      <c r="AC420">
        <v>1</v>
      </c>
      <c r="AD420">
        <v>0</v>
      </c>
      <c r="AE420">
        <v>0</v>
      </c>
      <c r="AF420">
        <v>0</v>
      </c>
      <c r="AG420">
        <v>0</v>
      </c>
      <c r="AH420">
        <v>2.0273263479633302E-2</v>
      </c>
      <c r="AI420">
        <v>1</v>
      </c>
      <c r="AJ420">
        <v>97.051073608150801</v>
      </c>
      <c r="AK420">
        <v>4</v>
      </c>
      <c r="AL420">
        <v>1</v>
      </c>
      <c r="AM420">
        <v>0</v>
      </c>
      <c r="AN420">
        <v>0</v>
      </c>
      <c r="AO420">
        <v>0</v>
      </c>
      <c r="AP420">
        <v>0</v>
      </c>
      <c r="AQ420">
        <v>4</v>
      </c>
      <c r="AR420">
        <v>1</v>
      </c>
      <c r="AS420">
        <v>0</v>
      </c>
      <c r="AT420">
        <v>0</v>
      </c>
      <c r="AU420">
        <v>0</v>
      </c>
      <c r="AV420">
        <v>0</v>
      </c>
      <c r="AW420">
        <v>4</v>
      </c>
      <c r="AX420">
        <v>1</v>
      </c>
      <c r="AY420">
        <v>96.135059842032803</v>
      </c>
      <c r="AZ420">
        <v>4</v>
      </c>
      <c r="BA420">
        <v>1</v>
      </c>
      <c r="BB420">
        <v>4</v>
      </c>
      <c r="BC420">
        <v>1</v>
      </c>
      <c r="BD420">
        <v>0</v>
      </c>
      <c r="BE420">
        <v>0</v>
      </c>
      <c r="BF420">
        <v>95.800049350564905</v>
      </c>
      <c r="BG420">
        <v>91.785567735767003</v>
      </c>
      <c r="BH420">
        <v>95.085487557833005</v>
      </c>
      <c r="BI420">
        <v>95.358496047678997</v>
      </c>
    </row>
    <row r="421" spans="1:61" x14ac:dyDescent="0.25">
      <c r="A421" s="10" t="str">
        <f>VLOOKUP(D421,'Index-Relations'!E:F,2,FALSE)</f>
        <v>ESG</v>
      </c>
      <c r="B421" t="s">
        <v>3450</v>
      </c>
      <c r="C421" s="53" t="s">
        <v>2769</v>
      </c>
      <c r="D421" s="59" t="s">
        <v>3246</v>
      </c>
      <c r="E421" s="59" t="s">
        <v>3861</v>
      </c>
      <c r="F421" t="s">
        <v>166</v>
      </c>
      <c r="G421" t="s">
        <v>165</v>
      </c>
      <c r="H421" t="s">
        <v>167</v>
      </c>
      <c r="I421" s="52">
        <v>45352</v>
      </c>
      <c r="J421" t="s">
        <v>2457</v>
      </c>
      <c r="K421">
        <v>4</v>
      </c>
      <c r="L421">
        <v>96.408770427595201</v>
      </c>
      <c r="M421">
        <v>4</v>
      </c>
      <c r="N421">
        <v>1</v>
      </c>
      <c r="O421">
        <v>92.6231517326774</v>
      </c>
      <c r="P421">
        <v>4</v>
      </c>
      <c r="Q421">
        <v>1</v>
      </c>
      <c r="R421">
        <v>4</v>
      </c>
      <c r="S421">
        <v>1</v>
      </c>
      <c r="T421">
        <v>44.1813456600877</v>
      </c>
      <c r="U421">
        <v>0.13037710760396901</v>
      </c>
      <c r="V421">
        <v>2</v>
      </c>
      <c r="W421">
        <v>0</v>
      </c>
      <c r="X421">
        <v>0</v>
      </c>
      <c r="Y421">
        <v>4</v>
      </c>
      <c r="Z421">
        <v>1</v>
      </c>
      <c r="AA421">
        <v>114.976850086139</v>
      </c>
      <c r="AB421">
        <v>4</v>
      </c>
      <c r="AC421">
        <v>1</v>
      </c>
      <c r="AD421">
        <v>0</v>
      </c>
      <c r="AE421">
        <v>0</v>
      </c>
      <c r="AF421">
        <v>0</v>
      </c>
      <c r="AG421">
        <v>0</v>
      </c>
      <c r="AH421">
        <v>0</v>
      </c>
      <c r="AI421">
        <v>0</v>
      </c>
      <c r="AJ421">
        <v>97.165409023119295</v>
      </c>
      <c r="AK421">
        <v>4</v>
      </c>
      <c r="AL421">
        <v>1</v>
      </c>
      <c r="AM421">
        <v>0</v>
      </c>
      <c r="AN421">
        <v>0</v>
      </c>
      <c r="AO421">
        <v>0</v>
      </c>
      <c r="AP421">
        <v>0</v>
      </c>
      <c r="AQ421">
        <v>4</v>
      </c>
      <c r="AR421">
        <v>1</v>
      </c>
      <c r="AS421">
        <v>0</v>
      </c>
      <c r="AT421">
        <v>0</v>
      </c>
      <c r="AU421">
        <v>0</v>
      </c>
      <c r="AV421">
        <v>0</v>
      </c>
      <c r="AW421">
        <v>4</v>
      </c>
      <c r="AX421">
        <v>1</v>
      </c>
      <c r="AY421">
        <v>96.164177515760699</v>
      </c>
      <c r="AZ421">
        <v>4</v>
      </c>
      <c r="BA421">
        <v>1</v>
      </c>
      <c r="BB421">
        <v>4</v>
      </c>
      <c r="BC421">
        <v>1</v>
      </c>
      <c r="BD421">
        <v>0</v>
      </c>
      <c r="BE421">
        <v>0</v>
      </c>
      <c r="BF421">
        <v>95.8672395401329</v>
      </c>
      <c r="BG421">
        <v>91.852326223177002</v>
      </c>
      <c r="BH421">
        <v>95.080923338102906</v>
      </c>
      <c r="BI421">
        <v>95.565966189167</v>
      </c>
    </row>
    <row r="422" spans="1:61" x14ac:dyDescent="0.25">
      <c r="A422" s="10" t="str">
        <f>VLOOKUP(D422,'Index-Relations'!E:F,2,FALSE)</f>
        <v>ESG</v>
      </c>
      <c r="B422" t="s">
        <v>3450</v>
      </c>
      <c r="C422" s="53" t="s">
        <v>2770</v>
      </c>
      <c r="D422" s="59" t="s">
        <v>3246</v>
      </c>
      <c r="E422" s="59" t="s">
        <v>3862</v>
      </c>
      <c r="F422" t="s">
        <v>166</v>
      </c>
      <c r="G422" t="s">
        <v>165</v>
      </c>
      <c r="H422" t="s">
        <v>167</v>
      </c>
      <c r="I422" s="52">
        <v>45323</v>
      </c>
      <c r="J422" t="s">
        <v>2457</v>
      </c>
      <c r="K422">
        <v>4</v>
      </c>
      <c r="L422">
        <v>96.411749895705299</v>
      </c>
      <c r="M422">
        <v>4</v>
      </c>
      <c r="N422">
        <v>1</v>
      </c>
      <c r="O422">
        <v>92.499252576858595</v>
      </c>
      <c r="P422">
        <v>4</v>
      </c>
      <c r="Q422">
        <v>1</v>
      </c>
      <c r="R422">
        <v>4</v>
      </c>
      <c r="S422">
        <v>1</v>
      </c>
      <c r="T422">
        <v>44.216767358268797</v>
      </c>
      <c r="U422">
        <v>0.44531022082363397</v>
      </c>
      <c r="V422">
        <v>2</v>
      </c>
      <c r="W422">
        <v>1.31910522170012E-3</v>
      </c>
      <c r="X422">
        <v>1</v>
      </c>
      <c r="Y422">
        <v>4</v>
      </c>
      <c r="Z422">
        <v>1</v>
      </c>
      <c r="AA422">
        <v>116.44752248375001</v>
      </c>
      <c r="AB422">
        <v>4</v>
      </c>
      <c r="AC422">
        <v>1</v>
      </c>
      <c r="AD422">
        <v>0</v>
      </c>
      <c r="AE422">
        <v>0</v>
      </c>
      <c r="AF422">
        <v>0</v>
      </c>
      <c r="AG422">
        <v>0</v>
      </c>
      <c r="AH422">
        <v>3.11590636732792E-2</v>
      </c>
      <c r="AI422">
        <v>1</v>
      </c>
      <c r="AJ422">
        <v>97.174839715006996</v>
      </c>
      <c r="AK422">
        <v>4</v>
      </c>
      <c r="AL422">
        <v>1</v>
      </c>
      <c r="AM422">
        <v>0</v>
      </c>
      <c r="AN422">
        <v>0</v>
      </c>
      <c r="AO422">
        <v>0</v>
      </c>
      <c r="AP422">
        <v>0</v>
      </c>
      <c r="AQ422">
        <v>4</v>
      </c>
      <c r="AR422">
        <v>0.999999999999999</v>
      </c>
      <c r="AS422">
        <v>0</v>
      </c>
      <c r="AT422">
        <v>0</v>
      </c>
      <c r="AU422">
        <v>0</v>
      </c>
      <c r="AV422">
        <v>0</v>
      </c>
      <c r="AW422">
        <v>4</v>
      </c>
      <c r="AX422">
        <v>1</v>
      </c>
      <c r="AY422">
        <v>96.188577417468807</v>
      </c>
      <c r="AZ422">
        <v>4</v>
      </c>
      <c r="BA422">
        <v>1</v>
      </c>
      <c r="BB422">
        <v>4</v>
      </c>
      <c r="BC422">
        <v>0.999999999999999</v>
      </c>
      <c r="BD422">
        <v>0</v>
      </c>
      <c r="BE422">
        <v>0</v>
      </c>
      <c r="BF422">
        <v>95.870115617496893</v>
      </c>
      <c r="BG422">
        <v>91.664153031681906</v>
      </c>
      <c r="BH422">
        <v>95.122726928461901</v>
      </c>
      <c r="BI422">
        <v>95.524939620986999</v>
      </c>
    </row>
    <row r="423" spans="1:61" x14ac:dyDescent="0.25">
      <c r="A423" s="10" t="str">
        <f>VLOOKUP(D423,'Index-Relations'!E:F,2,FALSE)</f>
        <v>ESG</v>
      </c>
      <c r="B423" t="s">
        <v>3450</v>
      </c>
      <c r="C423" s="53" t="s">
        <v>2760</v>
      </c>
      <c r="D423" s="59" t="s">
        <v>2787</v>
      </c>
      <c r="E423" s="59" t="s">
        <v>3863</v>
      </c>
      <c r="F423" t="s">
        <v>181</v>
      </c>
      <c r="G423" t="s">
        <v>180</v>
      </c>
      <c r="H423" t="s">
        <v>182</v>
      </c>
      <c r="I423" s="52">
        <v>45658</v>
      </c>
      <c r="J423" t="s">
        <v>2457</v>
      </c>
      <c r="K423">
        <v>107</v>
      </c>
      <c r="L423" s="73">
        <v>91.906207488869995</v>
      </c>
      <c r="M423">
        <v>107</v>
      </c>
      <c r="N423">
        <v>1</v>
      </c>
      <c r="O423" s="73">
        <v>89.912315005981</v>
      </c>
      <c r="P423">
        <v>107</v>
      </c>
      <c r="Q423">
        <v>1</v>
      </c>
      <c r="R423">
        <v>105</v>
      </c>
      <c r="S423">
        <v>0.99323786627435795</v>
      </c>
      <c r="T423">
        <v>40.872618551910001</v>
      </c>
      <c r="U423">
        <v>0.59836408262956498</v>
      </c>
      <c r="V423">
        <v>73</v>
      </c>
      <c r="W423">
        <v>7.4987813142973106E-2</v>
      </c>
      <c r="X423">
        <v>21</v>
      </c>
      <c r="Y423">
        <v>107</v>
      </c>
      <c r="Z423">
        <v>0.999999999999999</v>
      </c>
      <c r="AA423">
        <v>131.90131882993501</v>
      </c>
      <c r="AB423">
        <v>100</v>
      </c>
      <c r="AC423">
        <v>0.95890262193479803</v>
      </c>
      <c r="AD423">
        <v>7</v>
      </c>
      <c r="AE423">
        <v>4.1097378065201799E-2</v>
      </c>
      <c r="AF423">
        <v>0</v>
      </c>
      <c r="AG423">
        <v>0</v>
      </c>
      <c r="AH423">
        <v>2.54536901990412E-3</v>
      </c>
      <c r="AI423">
        <v>12</v>
      </c>
      <c r="AJ423" s="73">
        <v>91.232836716199003</v>
      </c>
      <c r="AK423">
        <v>107</v>
      </c>
      <c r="AL423">
        <v>1</v>
      </c>
      <c r="AM423">
        <v>0</v>
      </c>
      <c r="AN423">
        <v>0</v>
      </c>
      <c r="AO423">
        <v>0.113555814258451</v>
      </c>
      <c r="AP423">
        <v>1</v>
      </c>
      <c r="AQ423">
        <v>107</v>
      </c>
      <c r="AR423">
        <v>1</v>
      </c>
      <c r="AS423">
        <v>0</v>
      </c>
      <c r="AT423">
        <v>0</v>
      </c>
      <c r="AU423">
        <v>0</v>
      </c>
      <c r="AV423">
        <v>0</v>
      </c>
      <c r="AW423">
        <v>107</v>
      </c>
      <c r="AX423">
        <v>0.999999999999999</v>
      </c>
      <c r="AY423" s="73">
        <v>89.175166042550003</v>
      </c>
      <c r="AZ423">
        <v>107</v>
      </c>
      <c r="BA423">
        <v>1</v>
      </c>
      <c r="BB423">
        <v>100</v>
      </c>
      <c r="BC423">
        <v>0.83216617012125005</v>
      </c>
      <c r="BD423">
        <v>6</v>
      </c>
      <c r="BE423">
        <v>5.4278015620297902E-2</v>
      </c>
      <c r="BF423">
        <v>91.906207488869995</v>
      </c>
      <c r="BG423">
        <v>89.912315005981</v>
      </c>
      <c r="BH423">
        <v>89.175166042550003</v>
      </c>
      <c r="BI423">
        <v>91.232836716199003</v>
      </c>
    </row>
    <row r="424" spans="1:61" x14ac:dyDescent="0.25">
      <c r="A424" s="10" t="str">
        <f>VLOOKUP(D424,'Index-Relations'!E:F,2,FALSE)</f>
        <v>ESG</v>
      </c>
      <c r="B424" t="s">
        <v>3450</v>
      </c>
      <c r="C424" s="53" t="s">
        <v>2761</v>
      </c>
      <c r="D424" s="59" t="s">
        <v>2787</v>
      </c>
      <c r="E424" s="59" t="s">
        <v>3864</v>
      </c>
      <c r="F424" t="s">
        <v>181</v>
      </c>
      <c r="G424" t="s">
        <v>180</v>
      </c>
      <c r="H424" t="s">
        <v>182</v>
      </c>
      <c r="I424" s="52">
        <v>45628</v>
      </c>
      <c r="J424" t="s">
        <v>2457</v>
      </c>
      <c r="K424">
        <v>98</v>
      </c>
      <c r="L424" s="73">
        <v>93.402139219489897</v>
      </c>
      <c r="M424">
        <v>98</v>
      </c>
      <c r="N424">
        <v>1</v>
      </c>
      <c r="O424" s="73">
        <v>92.132367463782003</v>
      </c>
      <c r="P424">
        <v>98</v>
      </c>
      <c r="Q424">
        <v>1</v>
      </c>
      <c r="R424">
        <v>96</v>
      </c>
      <c r="S424">
        <v>0.991541368579136</v>
      </c>
      <c r="T424">
        <v>41.339857694073501</v>
      </c>
      <c r="U424">
        <v>0.64982571176483495</v>
      </c>
      <c r="V424">
        <v>66</v>
      </c>
      <c r="W424">
        <v>0.100139457895758</v>
      </c>
      <c r="X424">
        <v>19</v>
      </c>
      <c r="Y424">
        <v>98</v>
      </c>
      <c r="Z424">
        <v>1</v>
      </c>
      <c r="AA424">
        <v>166.540210683948</v>
      </c>
      <c r="AB424">
        <v>94</v>
      </c>
      <c r="AC424">
        <v>0.98656716304985204</v>
      </c>
      <c r="AD424">
        <v>4</v>
      </c>
      <c r="AE424">
        <v>1.3432836950148E-2</v>
      </c>
      <c r="AF424">
        <v>0</v>
      </c>
      <c r="AG424">
        <v>0</v>
      </c>
      <c r="AH424">
        <v>3.4214188020938599E-3</v>
      </c>
      <c r="AI424">
        <v>12</v>
      </c>
      <c r="AJ424" s="73">
        <v>92.283879527932996</v>
      </c>
      <c r="AK424">
        <v>98</v>
      </c>
      <c r="AL424">
        <v>1</v>
      </c>
      <c r="AM424">
        <v>0</v>
      </c>
      <c r="AN424">
        <v>0</v>
      </c>
      <c r="AO424">
        <v>0.125850473721104</v>
      </c>
      <c r="AP424">
        <v>1</v>
      </c>
      <c r="AQ424">
        <v>98</v>
      </c>
      <c r="AR424">
        <v>1</v>
      </c>
      <c r="AS424">
        <v>0</v>
      </c>
      <c r="AT424">
        <v>0</v>
      </c>
      <c r="AU424">
        <v>0</v>
      </c>
      <c r="AV424">
        <v>0</v>
      </c>
      <c r="AW424">
        <v>98</v>
      </c>
      <c r="AX424">
        <v>1</v>
      </c>
      <c r="AY424" s="73">
        <v>90.205174114054003</v>
      </c>
      <c r="AZ424">
        <v>98</v>
      </c>
      <c r="BA424">
        <v>1</v>
      </c>
      <c r="BB424">
        <v>92</v>
      </c>
      <c r="BC424">
        <v>0.82601456434574605</v>
      </c>
      <c r="BD424">
        <v>5</v>
      </c>
      <c r="BE424">
        <v>4.8134961933148902E-2</v>
      </c>
      <c r="BF424">
        <v>93.402139219489897</v>
      </c>
      <c r="BG424">
        <v>92.132367463782003</v>
      </c>
      <c r="BH424">
        <v>90.205174114054003</v>
      </c>
      <c r="BI424">
        <v>92.283879527932996</v>
      </c>
    </row>
    <row r="425" spans="1:61" x14ac:dyDescent="0.25">
      <c r="A425" s="10" t="str">
        <f>VLOOKUP(D425,'Index-Relations'!E:F,2,FALSE)</f>
        <v>ESG</v>
      </c>
      <c r="B425" t="s">
        <v>3450</v>
      </c>
      <c r="C425" s="53" t="s">
        <v>2762</v>
      </c>
      <c r="D425" s="59" t="s">
        <v>2787</v>
      </c>
      <c r="E425" s="59" t="s">
        <v>3865</v>
      </c>
      <c r="F425" t="s">
        <v>181</v>
      </c>
      <c r="G425" t="s">
        <v>180</v>
      </c>
      <c r="H425" t="s">
        <v>182</v>
      </c>
      <c r="I425" s="52">
        <v>45597</v>
      </c>
      <c r="J425" t="s">
        <v>2457</v>
      </c>
      <c r="K425">
        <v>98</v>
      </c>
      <c r="L425" s="73">
        <v>93.454693620968996</v>
      </c>
      <c r="M425">
        <v>98</v>
      </c>
      <c r="N425">
        <v>1</v>
      </c>
      <c r="O425" s="73">
        <v>92.161160474895993</v>
      </c>
      <c r="P425">
        <v>98</v>
      </c>
      <c r="Q425">
        <v>1</v>
      </c>
      <c r="R425">
        <v>96</v>
      </c>
      <c r="S425">
        <v>0.99116721949695796</v>
      </c>
      <c r="T425">
        <v>41.362637646830997</v>
      </c>
      <c r="U425">
        <v>0.65751847370348204</v>
      </c>
      <c r="V425">
        <v>66</v>
      </c>
      <c r="W425">
        <v>0.10234305716311599</v>
      </c>
      <c r="X425">
        <v>19</v>
      </c>
      <c r="Y425">
        <v>98</v>
      </c>
      <c r="Z425">
        <v>1</v>
      </c>
      <c r="AA425">
        <v>162.48891129580201</v>
      </c>
      <c r="AB425">
        <v>94</v>
      </c>
      <c r="AC425">
        <v>0.98631797016660805</v>
      </c>
      <c r="AD425">
        <v>4</v>
      </c>
      <c r="AE425">
        <v>1.3682029833392E-2</v>
      </c>
      <c r="AF425">
        <v>0</v>
      </c>
      <c r="AG425">
        <v>0</v>
      </c>
      <c r="AH425">
        <v>3.47845611569228E-3</v>
      </c>
      <c r="AI425">
        <v>12</v>
      </c>
      <c r="AJ425" s="73">
        <v>92.384347706878998</v>
      </c>
      <c r="AK425">
        <v>98</v>
      </c>
      <c r="AL425">
        <v>1</v>
      </c>
      <c r="AM425">
        <v>0</v>
      </c>
      <c r="AN425">
        <v>0</v>
      </c>
      <c r="AO425">
        <v>0.12327202037697101</v>
      </c>
      <c r="AP425">
        <v>1</v>
      </c>
      <c r="AQ425">
        <v>98</v>
      </c>
      <c r="AR425">
        <v>1</v>
      </c>
      <c r="AS425">
        <v>0</v>
      </c>
      <c r="AT425">
        <v>0</v>
      </c>
      <c r="AU425">
        <v>0</v>
      </c>
      <c r="AV425">
        <v>0</v>
      </c>
      <c r="AW425">
        <v>98</v>
      </c>
      <c r="AX425">
        <v>1</v>
      </c>
      <c r="AY425" s="73">
        <v>90.275483043826</v>
      </c>
      <c r="AZ425">
        <v>98</v>
      </c>
      <c r="BA425">
        <v>1</v>
      </c>
      <c r="BB425">
        <v>92</v>
      </c>
      <c r="BC425">
        <v>0.82905602909638998</v>
      </c>
      <c r="BD425">
        <v>5</v>
      </c>
      <c r="BE425">
        <v>4.7671950526638002E-2</v>
      </c>
      <c r="BF425">
        <v>93.454693620968996</v>
      </c>
      <c r="BG425">
        <v>92.161160474895993</v>
      </c>
      <c r="BH425">
        <v>90.275483043826</v>
      </c>
      <c r="BI425">
        <v>92.384347706878998</v>
      </c>
    </row>
    <row r="426" spans="1:61" x14ac:dyDescent="0.25">
      <c r="A426" s="10" t="str">
        <f>VLOOKUP(D426,'Index-Relations'!E:F,2,FALSE)</f>
        <v>ESG</v>
      </c>
      <c r="B426" t="s">
        <v>3450</v>
      </c>
      <c r="C426" s="53" t="s">
        <v>2763</v>
      </c>
      <c r="D426" s="59" t="s">
        <v>2787</v>
      </c>
      <c r="E426" s="59" t="s">
        <v>3866</v>
      </c>
      <c r="F426" t="s">
        <v>181</v>
      </c>
      <c r="G426" t="s">
        <v>180</v>
      </c>
      <c r="H426" t="s">
        <v>182</v>
      </c>
      <c r="I426" s="52">
        <v>45566</v>
      </c>
      <c r="J426" t="s">
        <v>2457</v>
      </c>
      <c r="K426">
        <v>98</v>
      </c>
      <c r="L426" s="73">
        <v>93.351516173459999</v>
      </c>
      <c r="M426">
        <v>98</v>
      </c>
      <c r="N426">
        <v>1</v>
      </c>
      <c r="O426" s="73">
        <v>92.116289423163906</v>
      </c>
      <c r="P426">
        <v>98</v>
      </c>
      <c r="Q426">
        <v>1</v>
      </c>
      <c r="R426">
        <v>96</v>
      </c>
      <c r="S426">
        <v>0.99012759511210802</v>
      </c>
      <c r="T426">
        <v>41.333773908158904</v>
      </c>
      <c r="U426">
        <v>0.65748717268796997</v>
      </c>
      <c r="V426">
        <v>66</v>
      </c>
      <c r="W426">
        <v>0.10596444435036299</v>
      </c>
      <c r="X426">
        <v>19</v>
      </c>
      <c r="Y426">
        <v>98</v>
      </c>
      <c r="Z426">
        <v>1</v>
      </c>
      <c r="AA426">
        <v>158.269244688388</v>
      </c>
      <c r="AB426">
        <v>94</v>
      </c>
      <c r="AC426">
        <v>0.98564386869347198</v>
      </c>
      <c r="AD426">
        <v>4</v>
      </c>
      <c r="AE426">
        <v>1.43561313065282E-2</v>
      </c>
      <c r="AF426">
        <v>0</v>
      </c>
      <c r="AG426">
        <v>0</v>
      </c>
      <c r="AH426">
        <v>3.5502599162637299E-3</v>
      </c>
      <c r="AI426">
        <v>12</v>
      </c>
      <c r="AJ426" s="73">
        <v>92.267052159837903</v>
      </c>
      <c r="AK426">
        <v>98</v>
      </c>
      <c r="AL426">
        <v>1</v>
      </c>
      <c r="AM426">
        <v>0</v>
      </c>
      <c r="AN426">
        <v>0</v>
      </c>
      <c r="AO426">
        <v>0.12688149717307401</v>
      </c>
      <c r="AP426">
        <v>1</v>
      </c>
      <c r="AQ426">
        <v>98</v>
      </c>
      <c r="AR426">
        <v>1</v>
      </c>
      <c r="AS426">
        <v>0</v>
      </c>
      <c r="AT426">
        <v>0</v>
      </c>
      <c r="AU426">
        <v>0</v>
      </c>
      <c r="AV426">
        <v>0</v>
      </c>
      <c r="AW426">
        <v>98</v>
      </c>
      <c r="AX426">
        <v>1</v>
      </c>
      <c r="AY426" s="73">
        <v>90.086498288023904</v>
      </c>
      <c r="AZ426">
        <v>98</v>
      </c>
      <c r="BA426">
        <v>1</v>
      </c>
      <c r="BB426">
        <v>92</v>
      </c>
      <c r="BC426">
        <v>0.82452633315822899</v>
      </c>
      <c r="BD426">
        <v>5</v>
      </c>
      <c r="BE426">
        <v>4.8592169668695201E-2</v>
      </c>
      <c r="BF426">
        <v>93.351516173459999</v>
      </c>
      <c r="BG426">
        <v>92.116289423163906</v>
      </c>
      <c r="BH426">
        <v>90.086498288023904</v>
      </c>
      <c r="BI426">
        <v>92.267052159837903</v>
      </c>
    </row>
    <row r="427" spans="1:61" x14ac:dyDescent="0.25">
      <c r="A427" s="10" t="str">
        <f>VLOOKUP(D427,'Index-Relations'!E:F,2,FALSE)</f>
        <v>ESG</v>
      </c>
      <c r="B427" t="s">
        <v>3450</v>
      </c>
      <c r="C427" s="53" t="s">
        <v>2764</v>
      </c>
      <c r="D427" s="59" t="s">
        <v>2787</v>
      </c>
      <c r="E427" s="59" t="s">
        <v>3867</v>
      </c>
      <c r="F427" t="s">
        <v>181</v>
      </c>
      <c r="G427" t="s">
        <v>180</v>
      </c>
      <c r="H427" t="s">
        <v>182</v>
      </c>
      <c r="I427" s="52">
        <v>45537</v>
      </c>
      <c r="J427" t="s">
        <v>2457</v>
      </c>
      <c r="K427">
        <v>98</v>
      </c>
      <c r="L427" s="73">
        <v>93.451158315973899</v>
      </c>
      <c r="M427">
        <v>98</v>
      </c>
      <c r="N427">
        <v>1</v>
      </c>
      <c r="O427" s="73">
        <v>92.011964255039999</v>
      </c>
      <c r="P427">
        <v>98</v>
      </c>
      <c r="Q427">
        <v>1</v>
      </c>
      <c r="R427">
        <v>96</v>
      </c>
      <c r="S427">
        <v>0.99221418447254905</v>
      </c>
      <c r="T427">
        <v>41.640639245494398</v>
      </c>
      <c r="U427">
        <v>0.68117169328121696</v>
      </c>
      <c r="V427">
        <v>66</v>
      </c>
      <c r="W427">
        <v>0.10406526711097699</v>
      </c>
      <c r="X427">
        <v>19</v>
      </c>
      <c r="Y427">
        <v>98</v>
      </c>
      <c r="Z427">
        <v>0.999999999999999</v>
      </c>
      <c r="AA427">
        <v>172.857548930863</v>
      </c>
      <c r="AB427">
        <v>94</v>
      </c>
      <c r="AC427">
        <v>0.99269733554520201</v>
      </c>
      <c r="AD427">
        <v>4</v>
      </c>
      <c r="AE427">
        <v>7.3026644547977398E-3</v>
      </c>
      <c r="AF427">
        <v>0</v>
      </c>
      <c r="AG427">
        <v>0</v>
      </c>
      <c r="AH427">
        <v>3.5831124367639898E-3</v>
      </c>
      <c r="AI427">
        <v>12</v>
      </c>
      <c r="AJ427" s="73">
        <v>92.455017333915904</v>
      </c>
      <c r="AK427">
        <v>98</v>
      </c>
      <c r="AL427">
        <v>1</v>
      </c>
      <c r="AM427">
        <v>0</v>
      </c>
      <c r="AN427">
        <v>0</v>
      </c>
      <c r="AO427">
        <v>0.111668355348001</v>
      </c>
      <c r="AP427">
        <v>1</v>
      </c>
      <c r="AQ427">
        <v>98</v>
      </c>
      <c r="AR427">
        <v>1</v>
      </c>
      <c r="AS427">
        <v>0</v>
      </c>
      <c r="AT427">
        <v>0</v>
      </c>
      <c r="AU427">
        <v>0</v>
      </c>
      <c r="AV427">
        <v>0</v>
      </c>
      <c r="AW427">
        <v>98</v>
      </c>
      <c r="AX427">
        <v>1</v>
      </c>
      <c r="AY427" s="73">
        <v>90.464012056625904</v>
      </c>
      <c r="AZ427">
        <v>98</v>
      </c>
      <c r="BA427">
        <v>1</v>
      </c>
      <c r="BB427">
        <v>92</v>
      </c>
      <c r="BC427">
        <v>0.84109728431838804</v>
      </c>
      <c r="BD427">
        <v>5</v>
      </c>
      <c r="BE427">
        <v>4.7234360333609199E-2</v>
      </c>
      <c r="BF427">
        <v>93.451158315973899</v>
      </c>
      <c r="BG427">
        <v>92.011964255039999</v>
      </c>
      <c r="BH427">
        <v>90.464012056625904</v>
      </c>
      <c r="BI427">
        <v>92.455017333915904</v>
      </c>
    </row>
    <row r="428" spans="1:61" x14ac:dyDescent="0.25">
      <c r="A428" s="10" t="str">
        <f>VLOOKUP(D428,'Index-Relations'!E:F,2,FALSE)</f>
        <v>ESG</v>
      </c>
      <c r="B428" t="s">
        <v>3450</v>
      </c>
      <c r="C428" s="53" t="s">
        <v>3350</v>
      </c>
      <c r="D428" s="59" t="s">
        <v>2787</v>
      </c>
      <c r="E428" s="59" t="s">
        <v>3868</v>
      </c>
      <c r="F428" t="s">
        <v>181</v>
      </c>
      <c r="G428" t="s">
        <v>180</v>
      </c>
      <c r="H428" t="s">
        <v>182</v>
      </c>
      <c r="I428" s="52">
        <v>45505</v>
      </c>
      <c r="J428" t="s">
        <v>2457</v>
      </c>
      <c r="K428">
        <v>98</v>
      </c>
      <c r="L428" s="73">
        <v>93.360611582282004</v>
      </c>
      <c r="M428">
        <v>98</v>
      </c>
      <c r="N428">
        <v>1</v>
      </c>
      <c r="O428" s="73">
        <v>91.938504977969004</v>
      </c>
      <c r="P428">
        <v>98</v>
      </c>
      <c r="Q428">
        <v>1</v>
      </c>
      <c r="R428">
        <v>96</v>
      </c>
      <c r="S428">
        <v>0.991501810774709</v>
      </c>
      <c r="T428">
        <v>41.792501440603701</v>
      </c>
      <c r="U428">
        <v>0.69775052618498201</v>
      </c>
      <c r="V428">
        <v>66</v>
      </c>
      <c r="W428">
        <v>0.115129396609888</v>
      </c>
      <c r="X428">
        <v>18</v>
      </c>
      <c r="Y428">
        <v>98</v>
      </c>
      <c r="Z428">
        <v>1</v>
      </c>
      <c r="AA428">
        <v>179.300393505497</v>
      </c>
      <c r="AB428">
        <v>94</v>
      </c>
      <c r="AC428">
        <v>0.99249081570582798</v>
      </c>
      <c r="AD428">
        <v>4</v>
      </c>
      <c r="AE428">
        <v>7.5091842941715703E-3</v>
      </c>
      <c r="AF428">
        <v>0</v>
      </c>
      <c r="AG428">
        <v>6.94E-18</v>
      </c>
      <c r="AH428">
        <v>3.5677877478766601E-3</v>
      </c>
      <c r="AI428">
        <v>12</v>
      </c>
      <c r="AJ428" s="73">
        <v>92.348015557248999</v>
      </c>
      <c r="AK428">
        <v>98</v>
      </c>
      <c r="AL428">
        <v>1</v>
      </c>
      <c r="AM428">
        <v>0</v>
      </c>
      <c r="AN428">
        <v>0</v>
      </c>
      <c r="AO428">
        <v>0.108904906720907</v>
      </c>
      <c r="AP428">
        <v>1</v>
      </c>
      <c r="AQ428">
        <v>98</v>
      </c>
      <c r="AR428">
        <v>0.999999999999999</v>
      </c>
      <c r="AS428">
        <v>0</v>
      </c>
      <c r="AT428">
        <v>0</v>
      </c>
      <c r="AU428">
        <v>0</v>
      </c>
      <c r="AV428">
        <v>0</v>
      </c>
      <c r="AW428">
        <v>98</v>
      </c>
      <c r="AX428">
        <v>1</v>
      </c>
      <c r="AY428" s="73">
        <v>90.410433451255997</v>
      </c>
      <c r="AZ428">
        <v>98</v>
      </c>
      <c r="BA428">
        <v>1</v>
      </c>
      <c r="BB428">
        <v>93</v>
      </c>
      <c r="BC428">
        <v>0.85984855778446101</v>
      </c>
      <c r="BD428">
        <v>4</v>
      </c>
      <c r="BE428">
        <v>3.1246535494631002E-2</v>
      </c>
      <c r="BF428">
        <v>93.360611582282004</v>
      </c>
      <c r="BG428">
        <v>91.938504977969004</v>
      </c>
      <c r="BH428">
        <v>90.410433451255997</v>
      </c>
      <c r="BI428">
        <v>92.348015557248999</v>
      </c>
    </row>
    <row r="429" spans="1:61" x14ac:dyDescent="0.25">
      <c r="A429" s="10" t="str">
        <f>VLOOKUP(D429,'Index-Relations'!E:F,2,FALSE)</f>
        <v>ESG</v>
      </c>
      <c r="B429" t="s">
        <v>3450</v>
      </c>
      <c r="C429" s="53" t="s">
        <v>2765</v>
      </c>
      <c r="D429" s="59" t="s">
        <v>2787</v>
      </c>
      <c r="E429" s="59" t="s">
        <v>3869</v>
      </c>
      <c r="F429" t="s">
        <v>181</v>
      </c>
      <c r="G429" t="s">
        <v>180</v>
      </c>
      <c r="H429" t="s">
        <v>182</v>
      </c>
      <c r="I429" s="52">
        <v>45474</v>
      </c>
      <c r="J429" t="s">
        <v>2457</v>
      </c>
      <c r="K429">
        <v>98</v>
      </c>
      <c r="L429" s="73">
        <v>93.410154906849996</v>
      </c>
      <c r="M429">
        <v>98</v>
      </c>
      <c r="N429">
        <v>1</v>
      </c>
      <c r="O429" s="73">
        <v>92.020531724365895</v>
      </c>
      <c r="P429">
        <v>98</v>
      </c>
      <c r="Q429">
        <v>1</v>
      </c>
      <c r="R429">
        <v>96</v>
      </c>
      <c r="S429">
        <v>0.98888762222420701</v>
      </c>
      <c r="T429">
        <v>41.726493968772303</v>
      </c>
      <c r="U429">
        <v>0.69240306945391406</v>
      </c>
      <c r="V429">
        <v>66</v>
      </c>
      <c r="W429">
        <v>0.11005865357184801</v>
      </c>
      <c r="X429">
        <v>18</v>
      </c>
      <c r="Y429">
        <v>98</v>
      </c>
      <c r="Z429">
        <v>0.999999999999999</v>
      </c>
      <c r="AA429">
        <v>174.07004639418901</v>
      </c>
      <c r="AB429">
        <v>93</v>
      </c>
      <c r="AC429">
        <v>0.95359926569416598</v>
      </c>
      <c r="AD429">
        <v>5</v>
      </c>
      <c r="AE429">
        <v>4.6400734305833802E-2</v>
      </c>
      <c r="AF429">
        <v>0</v>
      </c>
      <c r="AG429">
        <v>1.9429E-16</v>
      </c>
      <c r="AH429">
        <v>3.6545438002586902E-3</v>
      </c>
      <c r="AI429">
        <v>12</v>
      </c>
      <c r="AJ429" s="73">
        <v>92.391781642734003</v>
      </c>
      <c r="AK429">
        <v>98</v>
      </c>
      <c r="AL429">
        <v>1</v>
      </c>
      <c r="AM429">
        <v>0</v>
      </c>
      <c r="AN429">
        <v>0</v>
      </c>
      <c r="AO429">
        <v>0.11320790132169301</v>
      </c>
      <c r="AP429">
        <v>1</v>
      </c>
      <c r="AQ429">
        <v>98</v>
      </c>
      <c r="AR429">
        <v>1</v>
      </c>
      <c r="AS429">
        <v>0</v>
      </c>
      <c r="AT429">
        <v>0</v>
      </c>
      <c r="AU429">
        <v>0</v>
      </c>
      <c r="AV429">
        <v>0</v>
      </c>
      <c r="AW429">
        <v>98</v>
      </c>
      <c r="AX429">
        <v>1</v>
      </c>
      <c r="AY429" s="73">
        <v>90.404966239543896</v>
      </c>
      <c r="AZ429">
        <v>98</v>
      </c>
      <c r="BA429">
        <v>1</v>
      </c>
      <c r="BB429">
        <v>93</v>
      </c>
      <c r="BC429">
        <v>0.85917440722179095</v>
      </c>
      <c r="BD429">
        <v>4</v>
      </c>
      <c r="BE429">
        <v>2.7617691456515402E-2</v>
      </c>
      <c r="BF429">
        <v>93.410154906849996</v>
      </c>
      <c r="BG429">
        <v>92.020531724365895</v>
      </c>
      <c r="BH429">
        <v>90.404966239543896</v>
      </c>
      <c r="BI429">
        <v>92.391781642734003</v>
      </c>
    </row>
    <row r="430" spans="1:61" x14ac:dyDescent="0.25">
      <c r="A430" s="10" t="str">
        <f>VLOOKUP(D430,'Index-Relations'!E:F,2,FALSE)</f>
        <v>ESG</v>
      </c>
      <c r="B430" t="s">
        <v>3450</v>
      </c>
      <c r="C430" s="53" t="s">
        <v>2766</v>
      </c>
      <c r="D430" s="59" t="s">
        <v>2787</v>
      </c>
      <c r="E430" s="59" t="s">
        <v>3870</v>
      </c>
      <c r="F430" t="s">
        <v>181</v>
      </c>
      <c r="G430" t="s">
        <v>180</v>
      </c>
      <c r="H430" t="s">
        <v>182</v>
      </c>
      <c r="I430" s="52">
        <v>45446</v>
      </c>
      <c r="J430" t="s">
        <v>2457</v>
      </c>
      <c r="K430">
        <v>97</v>
      </c>
      <c r="L430" s="73">
        <v>93.382480521725</v>
      </c>
      <c r="M430">
        <v>97</v>
      </c>
      <c r="N430">
        <v>1</v>
      </c>
      <c r="O430" s="73">
        <v>92.281725865160993</v>
      </c>
      <c r="P430">
        <v>97</v>
      </c>
      <c r="Q430">
        <v>1</v>
      </c>
      <c r="R430">
        <v>95</v>
      </c>
      <c r="S430">
        <v>0.987490013846547</v>
      </c>
      <c r="T430">
        <v>40.743129021731498</v>
      </c>
      <c r="U430">
        <v>0.68084777401053198</v>
      </c>
      <c r="V430">
        <v>65</v>
      </c>
      <c r="W430">
        <v>0.112073210922254</v>
      </c>
      <c r="X430">
        <v>18</v>
      </c>
      <c r="Y430">
        <v>97</v>
      </c>
      <c r="Z430">
        <v>0.999999999999999</v>
      </c>
      <c r="AA430">
        <v>173.54103106783199</v>
      </c>
      <c r="AB430">
        <v>91</v>
      </c>
      <c r="AC430">
        <v>0.94994445250730997</v>
      </c>
      <c r="AD430">
        <v>6</v>
      </c>
      <c r="AE430">
        <v>5.0055547492689298E-2</v>
      </c>
      <c r="AF430">
        <v>0</v>
      </c>
      <c r="AG430">
        <v>2.0816999999999999E-16</v>
      </c>
      <c r="AH430">
        <v>3.4085376455009501E-3</v>
      </c>
      <c r="AI430">
        <v>12</v>
      </c>
      <c r="AJ430" s="73">
        <v>92.078585944722903</v>
      </c>
      <c r="AK430">
        <v>97</v>
      </c>
      <c r="AL430">
        <v>1</v>
      </c>
      <c r="AM430">
        <v>0</v>
      </c>
      <c r="AN430">
        <v>0</v>
      </c>
      <c r="AO430">
        <v>0.142449588102842</v>
      </c>
      <c r="AP430">
        <v>1</v>
      </c>
      <c r="AQ430">
        <v>97</v>
      </c>
      <c r="AR430">
        <v>0.999999999999999</v>
      </c>
      <c r="AS430">
        <v>0</v>
      </c>
      <c r="AT430">
        <v>0</v>
      </c>
      <c r="AU430">
        <v>0</v>
      </c>
      <c r="AV430">
        <v>0</v>
      </c>
      <c r="AW430">
        <v>97</v>
      </c>
      <c r="AX430">
        <v>0.999999999999999</v>
      </c>
      <c r="AY430" s="73">
        <v>90.014942262191894</v>
      </c>
      <c r="AZ430">
        <v>97</v>
      </c>
      <c r="BA430">
        <v>1</v>
      </c>
      <c r="BB430">
        <v>92</v>
      </c>
      <c r="BC430">
        <v>0.83037529658995801</v>
      </c>
      <c r="BD430">
        <v>4</v>
      </c>
      <c r="BE430">
        <v>2.7175115307198201E-2</v>
      </c>
      <c r="BF430">
        <v>93.382480521725</v>
      </c>
      <c r="BG430">
        <v>92.281725865160993</v>
      </c>
      <c r="BH430">
        <v>90.014942262191894</v>
      </c>
      <c r="BI430">
        <v>92.078585944722903</v>
      </c>
    </row>
    <row r="431" spans="1:61" x14ac:dyDescent="0.25">
      <c r="A431" s="10" t="str">
        <f>VLOOKUP(D431,'Index-Relations'!E:F,2,FALSE)</f>
        <v>ESG</v>
      </c>
      <c r="B431" t="s">
        <v>3450</v>
      </c>
      <c r="C431" s="53" t="s">
        <v>2767</v>
      </c>
      <c r="D431" s="59" t="s">
        <v>2787</v>
      </c>
      <c r="E431" s="59" t="s">
        <v>3871</v>
      </c>
      <c r="F431" t="s">
        <v>181</v>
      </c>
      <c r="G431" t="s">
        <v>180</v>
      </c>
      <c r="H431" t="s">
        <v>182</v>
      </c>
      <c r="I431" s="52">
        <v>45413</v>
      </c>
      <c r="J431" t="s">
        <v>2457</v>
      </c>
      <c r="K431">
        <v>97</v>
      </c>
      <c r="L431" s="73">
        <v>93.475348398936902</v>
      </c>
      <c r="M431">
        <v>97</v>
      </c>
      <c r="N431">
        <v>1</v>
      </c>
      <c r="O431" s="73">
        <v>92.357123075798995</v>
      </c>
      <c r="P431">
        <v>97</v>
      </c>
      <c r="Q431">
        <v>1</v>
      </c>
      <c r="R431">
        <v>95</v>
      </c>
      <c r="S431">
        <v>0.98793163488823599</v>
      </c>
      <c r="T431">
        <v>40.765694338295603</v>
      </c>
      <c r="U431">
        <v>0.68147073636126498</v>
      </c>
      <c r="V431">
        <v>65</v>
      </c>
      <c r="W431">
        <v>0.11008648543782799</v>
      </c>
      <c r="X431">
        <v>18</v>
      </c>
      <c r="Y431">
        <v>97</v>
      </c>
      <c r="Z431">
        <v>1</v>
      </c>
      <c r="AA431">
        <v>179.50990056784201</v>
      </c>
      <c r="AB431">
        <v>91</v>
      </c>
      <c r="AC431">
        <v>0.95097774097918197</v>
      </c>
      <c r="AD431">
        <v>6</v>
      </c>
      <c r="AE431">
        <v>4.9022259020817902E-2</v>
      </c>
      <c r="AF431">
        <v>0</v>
      </c>
      <c r="AG431">
        <v>0</v>
      </c>
      <c r="AH431">
        <v>3.3063188804168101E-3</v>
      </c>
      <c r="AI431">
        <v>12</v>
      </c>
      <c r="AJ431" s="73">
        <v>92.178134439418002</v>
      </c>
      <c r="AK431">
        <v>97</v>
      </c>
      <c r="AL431">
        <v>1</v>
      </c>
      <c r="AM431">
        <v>0</v>
      </c>
      <c r="AN431">
        <v>0</v>
      </c>
      <c r="AO431">
        <v>0.13998990338412701</v>
      </c>
      <c r="AP431">
        <v>1</v>
      </c>
      <c r="AQ431">
        <v>97</v>
      </c>
      <c r="AR431">
        <v>1</v>
      </c>
      <c r="AS431">
        <v>0</v>
      </c>
      <c r="AT431">
        <v>0</v>
      </c>
      <c r="AU431">
        <v>0</v>
      </c>
      <c r="AV431">
        <v>0</v>
      </c>
      <c r="AW431">
        <v>97</v>
      </c>
      <c r="AX431">
        <v>1</v>
      </c>
      <c r="AY431" s="73">
        <v>90.118887345063001</v>
      </c>
      <c r="AZ431">
        <v>97</v>
      </c>
      <c r="BA431">
        <v>1</v>
      </c>
      <c r="BB431">
        <v>92</v>
      </c>
      <c r="BC431">
        <v>0.83313468015369996</v>
      </c>
      <c r="BD431">
        <v>4</v>
      </c>
      <c r="BE431">
        <v>2.6875416462172001E-2</v>
      </c>
      <c r="BF431">
        <v>93.475348398936902</v>
      </c>
      <c r="BG431">
        <v>92.357123075798995</v>
      </c>
      <c r="BH431">
        <v>90.118887345063001</v>
      </c>
      <c r="BI431">
        <v>92.178134439418002</v>
      </c>
    </row>
    <row r="432" spans="1:61" x14ac:dyDescent="0.25">
      <c r="A432" s="10" t="str">
        <f>VLOOKUP(D432,'Index-Relations'!E:F,2,FALSE)</f>
        <v>ESG</v>
      </c>
      <c r="B432" t="s">
        <v>3450</v>
      </c>
      <c r="C432" s="53" t="s">
        <v>2768</v>
      </c>
      <c r="D432" s="59" t="s">
        <v>2787</v>
      </c>
      <c r="E432" s="59" t="s">
        <v>3872</v>
      </c>
      <c r="F432" t="s">
        <v>181</v>
      </c>
      <c r="G432" t="s">
        <v>180</v>
      </c>
      <c r="H432" t="s">
        <v>182</v>
      </c>
      <c r="I432" s="52">
        <v>45383</v>
      </c>
      <c r="J432" t="s">
        <v>2457</v>
      </c>
      <c r="K432">
        <v>98</v>
      </c>
      <c r="L432">
        <v>95.439785617072999</v>
      </c>
      <c r="M432">
        <v>98</v>
      </c>
      <c r="N432">
        <v>1</v>
      </c>
      <c r="O432">
        <v>93.809120150064103</v>
      </c>
      <c r="P432">
        <v>98</v>
      </c>
      <c r="Q432">
        <v>1</v>
      </c>
      <c r="R432">
        <v>96</v>
      </c>
      <c r="S432">
        <v>0.98907486975145298</v>
      </c>
      <c r="T432">
        <v>41.2198054221371</v>
      </c>
      <c r="U432">
        <v>0.66640712244778799</v>
      </c>
      <c r="V432">
        <v>66</v>
      </c>
      <c r="W432">
        <v>0.114368448520589</v>
      </c>
      <c r="X432">
        <v>18</v>
      </c>
      <c r="Y432">
        <v>98</v>
      </c>
      <c r="Z432">
        <v>0.999999999999999</v>
      </c>
      <c r="AA432">
        <v>175.624829391162</v>
      </c>
      <c r="AB432">
        <v>92</v>
      </c>
      <c r="AC432">
        <v>0.95088601181712396</v>
      </c>
      <c r="AD432">
        <v>6</v>
      </c>
      <c r="AE432">
        <v>4.9113988182875802E-2</v>
      </c>
      <c r="AF432">
        <v>0</v>
      </c>
      <c r="AG432">
        <v>1.0407999999999999E-16</v>
      </c>
      <c r="AH432">
        <v>3.4470855974186201E-3</v>
      </c>
      <c r="AI432">
        <v>12</v>
      </c>
      <c r="AJ432">
        <v>95.121894480772298</v>
      </c>
      <c r="AK432">
        <v>98</v>
      </c>
      <c r="AL432">
        <v>1</v>
      </c>
      <c r="AM432">
        <v>0</v>
      </c>
      <c r="AN432">
        <v>0</v>
      </c>
      <c r="AO432">
        <v>0.122865441060992</v>
      </c>
      <c r="AP432">
        <v>1</v>
      </c>
      <c r="AQ432">
        <v>98</v>
      </c>
      <c r="AR432">
        <v>1</v>
      </c>
      <c r="AS432">
        <v>0</v>
      </c>
      <c r="AT432">
        <v>0</v>
      </c>
      <c r="AU432">
        <v>0</v>
      </c>
      <c r="AV432">
        <v>0</v>
      </c>
      <c r="AW432">
        <v>98</v>
      </c>
      <c r="AX432">
        <v>0.999999999999999</v>
      </c>
      <c r="AY432">
        <v>94.340390915140006</v>
      </c>
      <c r="AZ432">
        <v>98</v>
      </c>
      <c r="BA432">
        <v>1</v>
      </c>
      <c r="BB432">
        <v>93</v>
      </c>
      <c r="BC432">
        <v>0.85309775891161299</v>
      </c>
      <c r="BD432">
        <v>4</v>
      </c>
      <c r="BE432">
        <v>2.4036800027394001E-2</v>
      </c>
      <c r="BF432">
        <v>93.695962340628995</v>
      </c>
      <c r="BG432">
        <v>92.097247274723998</v>
      </c>
      <c r="BH432">
        <v>90.685229699101995</v>
      </c>
      <c r="BI432">
        <v>92.564952589578994</v>
      </c>
    </row>
    <row r="433" spans="1:61" x14ac:dyDescent="0.25">
      <c r="A433" s="10" t="str">
        <f>VLOOKUP(D433,'Index-Relations'!E:F,2,FALSE)</f>
        <v>ESG</v>
      </c>
      <c r="B433" t="s">
        <v>3450</v>
      </c>
      <c r="C433" s="53" t="s">
        <v>2769</v>
      </c>
      <c r="D433" s="59" t="s">
        <v>2787</v>
      </c>
      <c r="E433" s="59" t="s">
        <v>3873</v>
      </c>
      <c r="F433" t="s">
        <v>181</v>
      </c>
      <c r="G433" t="s">
        <v>180</v>
      </c>
      <c r="H433" t="s">
        <v>182</v>
      </c>
      <c r="I433" s="52">
        <v>45352</v>
      </c>
      <c r="J433" t="s">
        <v>2457</v>
      </c>
      <c r="K433">
        <v>98</v>
      </c>
      <c r="L433">
        <v>95.579707855402603</v>
      </c>
      <c r="M433">
        <v>98</v>
      </c>
      <c r="N433">
        <v>1</v>
      </c>
      <c r="O433">
        <v>93.642508522722395</v>
      </c>
      <c r="P433">
        <v>98</v>
      </c>
      <c r="Q433">
        <v>1</v>
      </c>
      <c r="R433">
        <v>96</v>
      </c>
      <c r="S433">
        <v>0.98962501426309701</v>
      </c>
      <c r="T433">
        <v>42.185176824494597</v>
      </c>
      <c r="U433">
        <v>0.646340014080799</v>
      </c>
      <c r="V433">
        <v>66</v>
      </c>
      <c r="W433">
        <v>9.4500541261822502E-2</v>
      </c>
      <c r="X433">
        <v>15</v>
      </c>
      <c r="Y433">
        <v>98</v>
      </c>
      <c r="Z433">
        <v>1</v>
      </c>
      <c r="AA433">
        <v>170.97628815600601</v>
      </c>
      <c r="AB433">
        <v>92</v>
      </c>
      <c r="AC433">
        <v>0.94563362841028897</v>
      </c>
      <c r="AD433">
        <v>6</v>
      </c>
      <c r="AE433">
        <v>5.4366371589710701E-2</v>
      </c>
      <c r="AF433">
        <v>0</v>
      </c>
      <c r="AG433">
        <v>0</v>
      </c>
      <c r="AH433">
        <v>4.2095345195643599E-4</v>
      </c>
      <c r="AI433">
        <v>6</v>
      </c>
      <c r="AJ433">
        <v>95.336418115582603</v>
      </c>
      <c r="AK433">
        <v>98</v>
      </c>
      <c r="AL433">
        <v>1</v>
      </c>
      <c r="AM433">
        <v>0</v>
      </c>
      <c r="AN433">
        <v>0</v>
      </c>
      <c r="AO433">
        <v>9.9926775497404294E-2</v>
      </c>
      <c r="AP433">
        <v>1</v>
      </c>
      <c r="AQ433">
        <v>98</v>
      </c>
      <c r="AR433">
        <v>0.999999999999999</v>
      </c>
      <c r="AS433">
        <v>0</v>
      </c>
      <c r="AT433">
        <v>0</v>
      </c>
      <c r="AU433">
        <v>0</v>
      </c>
      <c r="AV433">
        <v>0</v>
      </c>
      <c r="AW433">
        <v>98</v>
      </c>
      <c r="AX433">
        <v>1</v>
      </c>
      <c r="AY433">
        <v>94.656668231341797</v>
      </c>
      <c r="AZ433">
        <v>98</v>
      </c>
      <c r="BA433">
        <v>1</v>
      </c>
      <c r="BB433">
        <v>93</v>
      </c>
      <c r="BC433">
        <v>0.87457165555430605</v>
      </c>
      <c r="BD433">
        <v>4</v>
      </c>
      <c r="BE433">
        <v>2.55015689482887E-2</v>
      </c>
      <c r="BF433">
        <v>93.880846477877</v>
      </c>
      <c r="BG433">
        <v>91.881189750025001</v>
      </c>
      <c r="BH433">
        <v>91.312553186488003</v>
      </c>
      <c r="BI433">
        <v>92.919506821921004</v>
      </c>
    </row>
    <row r="434" spans="1:61" x14ac:dyDescent="0.25">
      <c r="A434" s="10" t="str">
        <f>VLOOKUP(D434,'Index-Relations'!E:F,2,FALSE)</f>
        <v>ESG</v>
      </c>
      <c r="B434" t="s">
        <v>3450</v>
      </c>
      <c r="C434" s="53" t="s">
        <v>2770</v>
      </c>
      <c r="D434" s="59" t="s">
        <v>2787</v>
      </c>
      <c r="E434" s="59" t="s">
        <v>3874</v>
      </c>
      <c r="F434" t="s">
        <v>181</v>
      </c>
      <c r="G434" t="s">
        <v>180</v>
      </c>
      <c r="H434" t="s">
        <v>182</v>
      </c>
      <c r="I434" s="52">
        <v>45323</v>
      </c>
      <c r="J434" t="s">
        <v>2457</v>
      </c>
      <c r="K434">
        <v>98</v>
      </c>
      <c r="L434">
        <v>95.5284339740127</v>
      </c>
      <c r="M434">
        <v>98</v>
      </c>
      <c r="N434">
        <v>1</v>
      </c>
      <c r="O434">
        <v>93.551313890688107</v>
      </c>
      <c r="P434">
        <v>98</v>
      </c>
      <c r="Q434">
        <v>1</v>
      </c>
      <c r="R434">
        <v>96</v>
      </c>
      <c r="S434">
        <v>0.99034888820559797</v>
      </c>
      <c r="T434">
        <v>42.0063062286522</v>
      </c>
      <c r="U434">
        <v>0.67863826250473502</v>
      </c>
      <c r="V434">
        <v>66</v>
      </c>
      <c r="W434">
        <v>9.6128569269950101E-2</v>
      </c>
      <c r="X434">
        <v>14</v>
      </c>
      <c r="Y434">
        <v>98</v>
      </c>
      <c r="Z434">
        <v>1</v>
      </c>
      <c r="AA434">
        <v>180.96748065152801</v>
      </c>
      <c r="AB434">
        <v>92</v>
      </c>
      <c r="AC434">
        <v>0.94422258185617602</v>
      </c>
      <c r="AD434">
        <v>6</v>
      </c>
      <c r="AE434">
        <v>5.5777418143823698E-2</v>
      </c>
      <c r="AF434">
        <v>0</v>
      </c>
      <c r="AG434">
        <v>1.1102E-16</v>
      </c>
      <c r="AH434">
        <v>7.6148270990926002E-4</v>
      </c>
      <c r="AI434">
        <v>7</v>
      </c>
      <c r="AJ434">
        <v>95.287270173715996</v>
      </c>
      <c r="AK434">
        <v>98</v>
      </c>
      <c r="AL434">
        <v>1</v>
      </c>
      <c r="AM434">
        <v>0</v>
      </c>
      <c r="AN434">
        <v>0</v>
      </c>
      <c r="AO434">
        <v>9.9433165125256906E-2</v>
      </c>
      <c r="AP434">
        <v>1</v>
      </c>
      <c r="AQ434">
        <v>98</v>
      </c>
      <c r="AR434">
        <v>0.999999999999999</v>
      </c>
      <c r="AS434">
        <v>0</v>
      </c>
      <c r="AT434">
        <v>0</v>
      </c>
      <c r="AU434">
        <v>0</v>
      </c>
      <c r="AV434">
        <v>0</v>
      </c>
      <c r="AW434">
        <v>98</v>
      </c>
      <c r="AX434">
        <v>0.999999999999999</v>
      </c>
      <c r="AY434">
        <v>94.597022656350404</v>
      </c>
      <c r="AZ434">
        <v>98</v>
      </c>
      <c r="BA434">
        <v>1</v>
      </c>
      <c r="BB434">
        <v>93</v>
      </c>
      <c r="BC434">
        <v>0.87388750057456599</v>
      </c>
      <c r="BD434">
        <v>4</v>
      </c>
      <c r="BE434">
        <v>2.6679334300176199E-2</v>
      </c>
      <c r="BF434">
        <v>93.821929858352902</v>
      </c>
      <c r="BG434">
        <v>91.757278667861897</v>
      </c>
      <c r="BH434">
        <v>91.262185070575001</v>
      </c>
      <c r="BI434">
        <v>92.872124529760896</v>
      </c>
    </row>
    <row r="435" spans="1:61" x14ac:dyDescent="0.25">
      <c r="A435" s="10" t="str">
        <f>VLOOKUP(D435,'Index-Relations'!E:F,2,FALSE)</f>
        <v>ESG</v>
      </c>
      <c r="B435" t="s">
        <v>3450</v>
      </c>
      <c r="C435" s="53" t="s">
        <v>2760</v>
      </c>
      <c r="D435" s="59" t="s">
        <v>2985</v>
      </c>
      <c r="E435" s="59" t="s">
        <v>3875</v>
      </c>
      <c r="F435" t="s">
        <v>2691</v>
      </c>
      <c r="G435" t="s">
        <v>2692</v>
      </c>
      <c r="H435" t="s">
        <v>2693</v>
      </c>
      <c r="I435" s="52">
        <v>45658</v>
      </c>
      <c r="J435" t="s">
        <v>2457</v>
      </c>
      <c r="K435">
        <v>114</v>
      </c>
      <c r="L435" s="73">
        <v>91.381145128600906</v>
      </c>
      <c r="M435">
        <v>114</v>
      </c>
      <c r="N435">
        <v>1</v>
      </c>
      <c r="O435" s="73">
        <v>89.489938425778007</v>
      </c>
      <c r="P435">
        <v>114</v>
      </c>
      <c r="Q435">
        <v>1</v>
      </c>
      <c r="R435">
        <v>112</v>
      </c>
      <c r="S435">
        <v>0.99375683538789605</v>
      </c>
      <c r="T435">
        <v>41.556528132971501</v>
      </c>
      <c r="U435">
        <v>0.60397498851670794</v>
      </c>
      <c r="V435">
        <v>80</v>
      </c>
      <c r="W435">
        <v>7.4252077338561595E-2</v>
      </c>
      <c r="X435">
        <v>22</v>
      </c>
      <c r="Y435">
        <v>114</v>
      </c>
      <c r="Z435">
        <v>1</v>
      </c>
      <c r="AA435">
        <v>124.097740994356</v>
      </c>
      <c r="AB435">
        <v>107</v>
      </c>
      <c r="AC435">
        <v>0.96205669588964005</v>
      </c>
      <c r="AD435">
        <v>7</v>
      </c>
      <c r="AE435">
        <v>3.7943304110360197E-2</v>
      </c>
      <c r="AF435">
        <v>0</v>
      </c>
      <c r="AG435">
        <v>0</v>
      </c>
      <c r="AH435">
        <v>2.4163161998717801E-3</v>
      </c>
      <c r="AI435">
        <v>12</v>
      </c>
      <c r="AJ435" s="73">
        <v>90.904292065274007</v>
      </c>
      <c r="AK435">
        <v>114</v>
      </c>
      <c r="AL435">
        <v>1</v>
      </c>
      <c r="AM435">
        <v>0</v>
      </c>
      <c r="AN435">
        <v>0</v>
      </c>
      <c r="AO435">
        <v>0.10484081945744</v>
      </c>
      <c r="AP435">
        <v>1</v>
      </c>
      <c r="AQ435">
        <v>114</v>
      </c>
      <c r="AR435">
        <v>0.999999999999999</v>
      </c>
      <c r="AS435">
        <v>0</v>
      </c>
      <c r="AT435">
        <v>0</v>
      </c>
      <c r="AU435">
        <v>2.1891682080255499E-2</v>
      </c>
      <c r="AV435">
        <v>1</v>
      </c>
      <c r="AW435">
        <v>114</v>
      </c>
      <c r="AX435">
        <v>1</v>
      </c>
      <c r="AY435" s="73">
        <v>88.476871443866003</v>
      </c>
      <c r="AZ435">
        <v>114</v>
      </c>
      <c r="BA435">
        <v>1</v>
      </c>
      <c r="BB435">
        <v>107</v>
      </c>
      <c r="BC435">
        <v>0.84504680476227301</v>
      </c>
      <c r="BD435">
        <v>6</v>
      </c>
      <c r="BE435">
        <v>5.0112375780285302E-2</v>
      </c>
      <c r="BF435">
        <v>91.381145128600906</v>
      </c>
      <c r="BG435">
        <v>89.489938425778007</v>
      </c>
      <c r="BH435">
        <v>88.476871443866003</v>
      </c>
      <c r="BI435">
        <v>90.904292065274007</v>
      </c>
    </row>
    <row r="436" spans="1:61" x14ac:dyDescent="0.25">
      <c r="A436" s="10" t="str">
        <f>VLOOKUP(D436,'Index-Relations'!E:F,2,FALSE)</f>
        <v>ESG</v>
      </c>
      <c r="B436" t="s">
        <v>3450</v>
      </c>
      <c r="C436" s="53" t="s">
        <v>2761</v>
      </c>
      <c r="D436" s="59" t="s">
        <v>2985</v>
      </c>
      <c r="E436" s="59" t="s">
        <v>3876</v>
      </c>
      <c r="F436" t="s">
        <v>2691</v>
      </c>
      <c r="G436" t="s">
        <v>2692</v>
      </c>
      <c r="H436" t="s">
        <v>2693</v>
      </c>
      <c r="I436" s="52">
        <v>45628</v>
      </c>
      <c r="J436" t="s">
        <v>2457</v>
      </c>
      <c r="K436">
        <v>106</v>
      </c>
      <c r="L436" s="73">
        <v>93.076731361402906</v>
      </c>
      <c r="M436">
        <v>106</v>
      </c>
      <c r="N436">
        <v>1</v>
      </c>
      <c r="O436" s="73">
        <v>91.850692704080998</v>
      </c>
      <c r="P436">
        <v>106</v>
      </c>
      <c r="Q436">
        <v>1</v>
      </c>
      <c r="R436">
        <v>104</v>
      </c>
      <c r="S436">
        <v>0.99262831329791701</v>
      </c>
      <c r="T436">
        <v>40.638989791467999</v>
      </c>
      <c r="U436">
        <v>0.61146532469538695</v>
      </c>
      <c r="V436">
        <v>72</v>
      </c>
      <c r="W436">
        <v>8.9387124192799497E-2</v>
      </c>
      <c r="X436">
        <v>19</v>
      </c>
      <c r="Y436">
        <v>106</v>
      </c>
      <c r="Z436">
        <v>0.999999999999999</v>
      </c>
      <c r="AA436">
        <v>146.78630991473199</v>
      </c>
      <c r="AB436">
        <v>102</v>
      </c>
      <c r="AC436">
        <v>0.98829329940155397</v>
      </c>
      <c r="AD436">
        <v>4</v>
      </c>
      <c r="AE436">
        <v>1.1706700598445099E-2</v>
      </c>
      <c r="AF436">
        <v>0</v>
      </c>
      <c r="AG436">
        <v>2.4460000000000002E-16</v>
      </c>
      <c r="AH436">
        <v>3.0540487616449899E-3</v>
      </c>
      <c r="AI436">
        <v>12</v>
      </c>
      <c r="AJ436" s="73">
        <v>92.2297109988519</v>
      </c>
      <c r="AK436">
        <v>106</v>
      </c>
      <c r="AL436">
        <v>1</v>
      </c>
      <c r="AM436">
        <v>0</v>
      </c>
      <c r="AN436">
        <v>0</v>
      </c>
      <c r="AO436">
        <v>0.109678530417152</v>
      </c>
      <c r="AP436">
        <v>1</v>
      </c>
      <c r="AQ436">
        <v>106</v>
      </c>
      <c r="AR436">
        <v>0.999999999999999</v>
      </c>
      <c r="AS436">
        <v>0</v>
      </c>
      <c r="AT436">
        <v>0</v>
      </c>
      <c r="AU436">
        <v>2.1858382516644799E-2</v>
      </c>
      <c r="AV436">
        <v>1</v>
      </c>
      <c r="AW436">
        <v>106</v>
      </c>
      <c r="AX436">
        <v>0.999999999999999</v>
      </c>
      <c r="AY436" s="73">
        <v>89.8867709405569</v>
      </c>
      <c r="AZ436">
        <v>106</v>
      </c>
      <c r="BA436">
        <v>1</v>
      </c>
      <c r="BB436">
        <v>100</v>
      </c>
      <c r="BC436">
        <v>0.84837191047182703</v>
      </c>
      <c r="BD436">
        <v>5</v>
      </c>
      <c r="BE436">
        <v>4.1949559111020003E-2</v>
      </c>
      <c r="BF436">
        <v>93.076731361402906</v>
      </c>
      <c r="BG436">
        <v>91.850692704080998</v>
      </c>
      <c r="BH436">
        <v>89.8867709405569</v>
      </c>
      <c r="BI436">
        <v>92.2297109988519</v>
      </c>
    </row>
    <row r="437" spans="1:61" x14ac:dyDescent="0.25">
      <c r="A437" s="10" t="str">
        <f>VLOOKUP(D437,'Index-Relations'!E:F,2,FALSE)</f>
        <v>ESG</v>
      </c>
      <c r="B437" t="s">
        <v>3450</v>
      </c>
      <c r="C437" s="53" t="s">
        <v>2762</v>
      </c>
      <c r="D437" s="59" t="s">
        <v>2985</v>
      </c>
      <c r="E437" s="59" t="s">
        <v>3877</v>
      </c>
      <c r="F437" t="s">
        <v>2691</v>
      </c>
      <c r="G437" t="s">
        <v>2692</v>
      </c>
      <c r="H437" t="s">
        <v>2693</v>
      </c>
      <c r="I437" s="52">
        <v>45597</v>
      </c>
      <c r="J437" t="s">
        <v>2457</v>
      </c>
      <c r="K437">
        <v>106</v>
      </c>
      <c r="L437" s="73">
        <v>93.134764227239998</v>
      </c>
      <c r="M437">
        <v>106</v>
      </c>
      <c r="N437">
        <v>1</v>
      </c>
      <c r="O437" s="73">
        <v>91.899962674707893</v>
      </c>
      <c r="P437">
        <v>106</v>
      </c>
      <c r="Q437">
        <v>1</v>
      </c>
      <c r="R437">
        <v>104</v>
      </c>
      <c r="S437">
        <v>0.99226592320641405</v>
      </c>
      <c r="T437">
        <v>40.655577358573701</v>
      </c>
      <c r="U437">
        <v>0.61862042046816101</v>
      </c>
      <c r="V437">
        <v>72</v>
      </c>
      <c r="W437">
        <v>9.1582611451237403E-2</v>
      </c>
      <c r="X437">
        <v>19</v>
      </c>
      <c r="Y437">
        <v>106</v>
      </c>
      <c r="Z437">
        <v>1</v>
      </c>
      <c r="AA437">
        <v>143.86236442624801</v>
      </c>
      <c r="AB437">
        <v>102</v>
      </c>
      <c r="AC437">
        <v>0.98801986878456305</v>
      </c>
      <c r="AD437">
        <v>4</v>
      </c>
      <c r="AE437">
        <v>1.1980131215436901E-2</v>
      </c>
      <c r="AF437">
        <v>0</v>
      </c>
      <c r="AG437">
        <v>0</v>
      </c>
      <c r="AH437">
        <v>3.1127279536499399E-3</v>
      </c>
      <c r="AI437">
        <v>12</v>
      </c>
      <c r="AJ437" s="73">
        <v>92.317673427519907</v>
      </c>
      <c r="AK437">
        <v>106</v>
      </c>
      <c r="AL437">
        <v>1</v>
      </c>
      <c r="AM437">
        <v>0</v>
      </c>
      <c r="AN437">
        <v>0</v>
      </c>
      <c r="AO437">
        <v>0.107938295508159</v>
      </c>
      <c r="AP437">
        <v>1</v>
      </c>
      <c r="AQ437">
        <v>106</v>
      </c>
      <c r="AR437">
        <v>1</v>
      </c>
      <c r="AS437">
        <v>0</v>
      </c>
      <c r="AT437">
        <v>0</v>
      </c>
      <c r="AU437">
        <v>2.1754195947803201E-2</v>
      </c>
      <c r="AV437">
        <v>1</v>
      </c>
      <c r="AW437">
        <v>106</v>
      </c>
      <c r="AX437">
        <v>1</v>
      </c>
      <c r="AY437" s="73">
        <v>89.953387584005</v>
      </c>
      <c r="AZ437">
        <v>106</v>
      </c>
      <c r="BA437">
        <v>1</v>
      </c>
      <c r="BB437">
        <v>100</v>
      </c>
      <c r="BC437">
        <v>0.85031963627831397</v>
      </c>
      <c r="BD437">
        <v>5</v>
      </c>
      <c r="BE437">
        <v>4.1742068213525399E-2</v>
      </c>
      <c r="BF437">
        <v>93.134764227239998</v>
      </c>
      <c r="BG437">
        <v>91.899962674707893</v>
      </c>
      <c r="BH437">
        <v>89.953387584005</v>
      </c>
      <c r="BI437">
        <v>92.317673427519907</v>
      </c>
    </row>
    <row r="438" spans="1:61" x14ac:dyDescent="0.25">
      <c r="A438" s="10" t="str">
        <f>VLOOKUP(D438,'Index-Relations'!E:F,2,FALSE)</f>
        <v>ESG</v>
      </c>
      <c r="B438" t="s">
        <v>3450</v>
      </c>
      <c r="C438" s="53" t="s">
        <v>2763</v>
      </c>
      <c r="D438" s="59" t="s">
        <v>2985</v>
      </c>
      <c r="E438" s="59" t="s">
        <v>3878</v>
      </c>
      <c r="F438" t="s">
        <v>2691</v>
      </c>
      <c r="G438" t="s">
        <v>2692</v>
      </c>
      <c r="H438" t="s">
        <v>2693</v>
      </c>
      <c r="I438" s="52">
        <v>45566</v>
      </c>
      <c r="J438" t="s">
        <v>2457</v>
      </c>
      <c r="K438">
        <v>106</v>
      </c>
      <c r="L438" s="73">
        <v>93.031174983984997</v>
      </c>
      <c r="M438">
        <v>106</v>
      </c>
      <c r="N438">
        <v>1</v>
      </c>
      <c r="O438" s="73">
        <v>91.848420501052004</v>
      </c>
      <c r="P438">
        <v>106</v>
      </c>
      <c r="Q438">
        <v>1</v>
      </c>
      <c r="R438">
        <v>104</v>
      </c>
      <c r="S438">
        <v>0.99130686216573305</v>
      </c>
      <c r="T438">
        <v>40.6926976170841</v>
      </c>
      <c r="U438">
        <v>0.62085149511992099</v>
      </c>
      <c r="V438">
        <v>72</v>
      </c>
      <c r="W438">
        <v>9.5127899738781302E-2</v>
      </c>
      <c r="X438">
        <v>19</v>
      </c>
      <c r="Y438">
        <v>106</v>
      </c>
      <c r="Z438">
        <v>0.999999999999999</v>
      </c>
      <c r="AA438">
        <v>140.861612527928</v>
      </c>
      <c r="AB438">
        <v>102</v>
      </c>
      <c r="AC438">
        <v>0.98735872063274699</v>
      </c>
      <c r="AD438">
        <v>4</v>
      </c>
      <c r="AE438">
        <v>1.26412793672524E-2</v>
      </c>
      <c r="AF438">
        <v>0</v>
      </c>
      <c r="AG438">
        <v>0</v>
      </c>
      <c r="AH438">
        <v>3.18718954675284E-3</v>
      </c>
      <c r="AI438">
        <v>12</v>
      </c>
      <c r="AJ438" s="73">
        <v>92.195570583244006</v>
      </c>
      <c r="AK438">
        <v>106</v>
      </c>
      <c r="AL438">
        <v>1</v>
      </c>
      <c r="AM438">
        <v>0</v>
      </c>
      <c r="AN438">
        <v>0</v>
      </c>
      <c r="AO438">
        <v>0.111725395794528</v>
      </c>
      <c r="AP438">
        <v>1</v>
      </c>
      <c r="AQ438">
        <v>106</v>
      </c>
      <c r="AR438">
        <v>0.999999999999999</v>
      </c>
      <c r="AS438">
        <v>0</v>
      </c>
      <c r="AT438">
        <v>0</v>
      </c>
      <c r="AU438">
        <v>2.1787815784629901E-2</v>
      </c>
      <c r="AV438">
        <v>1</v>
      </c>
      <c r="AW438">
        <v>106</v>
      </c>
      <c r="AX438">
        <v>1</v>
      </c>
      <c r="AY438" s="73">
        <v>89.765605148677906</v>
      </c>
      <c r="AZ438">
        <v>106</v>
      </c>
      <c r="BA438">
        <v>1</v>
      </c>
      <c r="BB438">
        <v>100</v>
      </c>
      <c r="BC438">
        <v>0.84548681000609804</v>
      </c>
      <c r="BD438">
        <v>5</v>
      </c>
      <c r="BE438">
        <v>4.2787794199372897E-2</v>
      </c>
      <c r="BF438">
        <v>93.031174983984997</v>
      </c>
      <c r="BG438">
        <v>91.848420501052004</v>
      </c>
      <c r="BH438">
        <v>89.765605148677906</v>
      </c>
      <c r="BI438">
        <v>92.195570583244006</v>
      </c>
    </row>
    <row r="439" spans="1:61" x14ac:dyDescent="0.25">
      <c r="A439" s="10" t="str">
        <f>VLOOKUP(D439,'Index-Relations'!E:F,2,FALSE)</f>
        <v>ESG</v>
      </c>
      <c r="B439" t="s">
        <v>3450</v>
      </c>
      <c r="C439" s="53" t="s">
        <v>2764</v>
      </c>
      <c r="D439" s="59" t="s">
        <v>2985</v>
      </c>
      <c r="E439" s="59" t="s">
        <v>3879</v>
      </c>
      <c r="F439" t="s">
        <v>2691</v>
      </c>
      <c r="G439" t="s">
        <v>2692</v>
      </c>
      <c r="H439" t="s">
        <v>2693</v>
      </c>
      <c r="I439" s="52">
        <v>45537</v>
      </c>
      <c r="J439" t="s">
        <v>2457</v>
      </c>
      <c r="K439">
        <v>106</v>
      </c>
      <c r="L439" s="73">
        <v>93.111191852489995</v>
      </c>
      <c r="M439">
        <v>106</v>
      </c>
      <c r="N439">
        <v>1</v>
      </c>
      <c r="O439" s="73">
        <v>91.753647667012999</v>
      </c>
      <c r="P439">
        <v>106</v>
      </c>
      <c r="Q439">
        <v>1</v>
      </c>
      <c r="R439">
        <v>104</v>
      </c>
      <c r="S439">
        <v>0.99314622785878504</v>
      </c>
      <c r="T439">
        <v>40.9769604631352</v>
      </c>
      <c r="U439">
        <v>0.64776316535481604</v>
      </c>
      <c r="V439">
        <v>72</v>
      </c>
      <c r="W439">
        <v>9.4418930496365502E-2</v>
      </c>
      <c r="X439">
        <v>19</v>
      </c>
      <c r="Y439">
        <v>106</v>
      </c>
      <c r="Z439">
        <v>1</v>
      </c>
      <c r="AA439">
        <v>153.675686836029</v>
      </c>
      <c r="AB439">
        <v>101</v>
      </c>
      <c r="AC439">
        <v>0.98644564917322197</v>
      </c>
      <c r="AD439">
        <v>5</v>
      </c>
      <c r="AE439">
        <v>1.35543508267774E-2</v>
      </c>
      <c r="AF439">
        <v>0</v>
      </c>
      <c r="AG439">
        <v>0</v>
      </c>
      <c r="AH439">
        <v>3.2509755994446902E-3</v>
      </c>
      <c r="AI439">
        <v>12</v>
      </c>
      <c r="AJ439" s="73">
        <v>92.355301769830902</v>
      </c>
      <c r="AK439">
        <v>106</v>
      </c>
      <c r="AL439">
        <v>1</v>
      </c>
      <c r="AM439">
        <v>0</v>
      </c>
      <c r="AN439">
        <v>0</v>
      </c>
      <c r="AO439">
        <v>9.8300487629197394E-2</v>
      </c>
      <c r="AP439">
        <v>1</v>
      </c>
      <c r="AQ439">
        <v>106</v>
      </c>
      <c r="AR439">
        <v>0.999999999999999</v>
      </c>
      <c r="AS439">
        <v>0</v>
      </c>
      <c r="AT439">
        <v>0</v>
      </c>
      <c r="AU439">
        <v>2.2197451953634598E-2</v>
      </c>
      <c r="AV439">
        <v>1</v>
      </c>
      <c r="AW439">
        <v>106</v>
      </c>
      <c r="AX439">
        <v>1</v>
      </c>
      <c r="AY439" s="73">
        <v>90.085070622982897</v>
      </c>
      <c r="AZ439">
        <v>106</v>
      </c>
      <c r="BA439">
        <v>1</v>
      </c>
      <c r="BB439">
        <v>100</v>
      </c>
      <c r="BC439">
        <v>0.86011959799687598</v>
      </c>
      <c r="BD439">
        <v>5</v>
      </c>
      <c r="BE439">
        <v>4.1579914373925497E-2</v>
      </c>
      <c r="BF439">
        <v>93.111191852489995</v>
      </c>
      <c r="BG439">
        <v>91.753647667012999</v>
      </c>
      <c r="BH439">
        <v>90.085070622982897</v>
      </c>
      <c r="BI439">
        <v>92.355301769830902</v>
      </c>
    </row>
    <row r="440" spans="1:61" x14ac:dyDescent="0.25">
      <c r="A440" s="10" t="str">
        <f>VLOOKUP(D440,'Index-Relations'!E:F,2,FALSE)</f>
        <v>ESG</v>
      </c>
      <c r="B440" t="s">
        <v>3450</v>
      </c>
      <c r="C440" s="53" t="s">
        <v>3350</v>
      </c>
      <c r="D440" s="59" t="s">
        <v>2985</v>
      </c>
      <c r="E440" s="59" t="s">
        <v>3880</v>
      </c>
      <c r="F440" t="s">
        <v>2691</v>
      </c>
      <c r="G440" t="s">
        <v>2692</v>
      </c>
      <c r="H440" t="s">
        <v>2693</v>
      </c>
      <c r="I440" s="52">
        <v>45505</v>
      </c>
      <c r="J440" t="s">
        <v>2457</v>
      </c>
      <c r="K440">
        <v>106</v>
      </c>
      <c r="L440" s="73">
        <v>93.022441063276005</v>
      </c>
      <c r="M440">
        <v>106</v>
      </c>
      <c r="N440">
        <v>1</v>
      </c>
      <c r="O440" s="73">
        <v>91.693564305512993</v>
      </c>
      <c r="P440">
        <v>106</v>
      </c>
      <c r="Q440">
        <v>1</v>
      </c>
      <c r="R440">
        <v>104</v>
      </c>
      <c r="S440">
        <v>0.99251962515080105</v>
      </c>
      <c r="T440">
        <v>41.149126613450001</v>
      </c>
      <c r="U440">
        <v>0.66567357958216999</v>
      </c>
      <c r="V440">
        <v>72</v>
      </c>
      <c r="W440">
        <v>0.10499871403569901</v>
      </c>
      <c r="X440">
        <v>18</v>
      </c>
      <c r="Y440">
        <v>106</v>
      </c>
      <c r="Z440">
        <v>1</v>
      </c>
      <c r="AA440">
        <v>159.30974523249</v>
      </c>
      <c r="AB440">
        <v>101</v>
      </c>
      <c r="AC440">
        <v>0.98651083325254796</v>
      </c>
      <c r="AD440">
        <v>5</v>
      </c>
      <c r="AE440">
        <v>1.34891667474518E-2</v>
      </c>
      <c r="AF440">
        <v>0</v>
      </c>
      <c r="AG440">
        <v>0</v>
      </c>
      <c r="AH440">
        <v>3.2538442527301598E-3</v>
      </c>
      <c r="AI440">
        <v>12</v>
      </c>
      <c r="AJ440" s="73">
        <v>92.247736228367003</v>
      </c>
      <c r="AK440">
        <v>106</v>
      </c>
      <c r="AL440">
        <v>1</v>
      </c>
      <c r="AM440">
        <v>0</v>
      </c>
      <c r="AN440">
        <v>0</v>
      </c>
      <c r="AO440">
        <v>9.5861542217143006E-2</v>
      </c>
      <c r="AP440">
        <v>1</v>
      </c>
      <c r="AQ440">
        <v>106</v>
      </c>
      <c r="AR440">
        <v>0.999999999999999</v>
      </c>
      <c r="AS440">
        <v>0</v>
      </c>
      <c r="AT440">
        <v>0</v>
      </c>
      <c r="AU440">
        <v>2.25925777969933E-2</v>
      </c>
      <c r="AV440">
        <v>1</v>
      </c>
      <c r="AW440">
        <v>106</v>
      </c>
      <c r="AX440">
        <v>1</v>
      </c>
      <c r="AY440" s="73">
        <v>90.028350481384905</v>
      </c>
      <c r="AZ440">
        <v>106</v>
      </c>
      <c r="BA440">
        <v>1</v>
      </c>
      <c r="BB440">
        <v>101</v>
      </c>
      <c r="BC440">
        <v>0.87663426929726096</v>
      </c>
      <c r="BD440">
        <v>4</v>
      </c>
      <c r="BE440">
        <v>2.75041884855955E-2</v>
      </c>
      <c r="BF440">
        <v>93.022441063276005</v>
      </c>
      <c r="BG440">
        <v>91.693564305512993</v>
      </c>
      <c r="BH440">
        <v>90.028350481384905</v>
      </c>
      <c r="BI440">
        <v>92.247736228367003</v>
      </c>
    </row>
    <row r="441" spans="1:61" x14ac:dyDescent="0.25">
      <c r="A441" s="10" t="str">
        <f>VLOOKUP(D441,'Index-Relations'!E:F,2,FALSE)</f>
        <v>ESG</v>
      </c>
      <c r="B441" t="s">
        <v>3450</v>
      </c>
      <c r="C441" s="53" t="s">
        <v>2765</v>
      </c>
      <c r="D441" s="59" t="s">
        <v>2985</v>
      </c>
      <c r="E441" s="59" t="s">
        <v>3881</v>
      </c>
      <c r="F441" t="s">
        <v>2691</v>
      </c>
      <c r="G441" t="s">
        <v>2692</v>
      </c>
      <c r="H441" t="s">
        <v>2693</v>
      </c>
      <c r="I441" s="52">
        <v>45474</v>
      </c>
      <c r="J441" t="s">
        <v>2457</v>
      </c>
      <c r="K441">
        <v>106</v>
      </c>
      <c r="L441" s="73">
        <v>93.143268240485995</v>
      </c>
      <c r="M441">
        <v>106</v>
      </c>
      <c r="N441">
        <v>1</v>
      </c>
      <c r="O441" s="73">
        <v>91.843562990414895</v>
      </c>
      <c r="P441">
        <v>106</v>
      </c>
      <c r="Q441">
        <v>1</v>
      </c>
      <c r="R441">
        <v>104</v>
      </c>
      <c r="S441">
        <v>0.99018973980597902</v>
      </c>
      <c r="T441">
        <v>41.0877935094801</v>
      </c>
      <c r="U441">
        <v>0.66040434847927998</v>
      </c>
      <c r="V441">
        <v>72</v>
      </c>
      <c r="W441">
        <v>0.100302849683267</v>
      </c>
      <c r="X441">
        <v>18</v>
      </c>
      <c r="Y441">
        <v>106</v>
      </c>
      <c r="Z441">
        <v>1</v>
      </c>
      <c r="AA441">
        <v>155.21817581869499</v>
      </c>
      <c r="AB441">
        <v>100</v>
      </c>
      <c r="AC441">
        <v>0.95318187641475705</v>
      </c>
      <c r="AD441">
        <v>6</v>
      </c>
      <c r="AE441">
        <v>4.6818123585242399E-2</v>
      </c>
      <c r="AF441">
        <v>0</v>
      </c>
      <c r="AG441">
        <v>0</v>
      </c>
      <c r="AH441">
        <v>3.3305982361393001E-3</v>
      </c>
      <c r="AI441">
        <v>12</v>
      </c>
      <c r="AJ441" s="73">
        <v>92.341709833172999</v>
      </c>
      <c r="AK441">
        <v>106</v>
      </c>
      <c r="AL441">
        <v>1</v>
      </c>
      <c r="AM441">
        <v>0</v>
      </c>
      <c r="AN441">
        <v>0</v>
      </c>
      <c r="AO441">
        <v>9.9942513689935897E-2</v>
      </c>
      <c r="AP441">
        <v>1</v>
      </c>
      <c r="AQ441">
        <v>106</v>
      </c>
      <c r="AR441">
        <v>0.999999999999999</v>
      </c>
      <c r="AS441">
        <v>0</v>
      </c>
      <c r="AT441">
        <v>0</v>
      </c>
      <c r="AU441">
        <v>1.9731764919870599E-2</v>
      </c>
      <c r="AV441">
        <v>1</v>
      </c>
      <c r="AW441">
        <v>106</v>
      </c>
      <c r="AX441">
        <v>1</v>
      </c>
      <c r="AY441" s="73">
        <v>90.126456615319</v>
      </c>
      <c r="AZ441">
        <v>106</v>
      </c>
      <c r="BA441">
        <v>1</v>
      </c>
      <c r="BB441">
        <v>101</v>
      </c>
      <c r="BC441">
        <v>0.87567595927659403</v>
      </c>
      <c r="BD441">
        <v>4</v>
      </c>
      <c r="BE441">
        <v>2.4381527033469502E-2</v>
      </c>
      <c r="BF441">
        <v>93.143268240485995</v>
      </c>
      <c r="BG441">
        <v>91.843562990414895</v>
      </c>
      <c r="BH441">
        <v>90.126456615319</v>
      </c>
      <c r="BI441">
        <v>92.341709833172999</v>
      </c>
    </row>
    <row r="442" spans="1:61" x14ac:dyDescent="0.25">
      <c r="A442" s="10" t="str">
        <f>VLOOKUP(D442,'Index-Relations'!E:F,2,FALSE)</f>
        <v>ESG</v>
      </c>
      <c r="B442" t="s">
        <v>3450</v>
      </c>
      <c r="C442" s="53" t="s">
        <v>2766</v>
      </c>
      <c r="D442" s="59" t="s">
        <v>2985</v>
      </c>
      <c r="E442" s="59" t="s">
        <v>3882</v>
      </c>
      <c r="F442" t="s">
        <v>2691</v>
      </c>
      <c r="G442" t="s">
        <v>2692</v>
      </c>
      <c r="H442" t="s">
        <v>2693</v>
      </c>
      <c r="I442" s="52">
        <v>45446</v>
      </c>
      <c r="J442" t="s">
        <v>2457</v>
      </c>
      <c r="K442">
        <v>105</v>
      </c>
      <c r="L442" s="73">
        <v>93.106566452468996</v>
      </c>
      <c r="M442">
        <v>105</v>
      </c>
      <c r="N442">
        <v>1</v>
      </c>
      <c r="O442" s="73">
        <v>92.059868245514906</v>
      </c>
      <c r="P442">
        <v>105</v>
      </c>
      <c r="Q442">
        <v>1</v>
      </c>
      <c r="R442">
        <v>103</v>
      </c>
      <c r="S442">
        <v>0.98892080363495805</v>
      </c>
      <c r="T442">
        <v>40.292476322995398</v>
      </c>
      <c r="U442">
        <v>0.65235155810151202</v>
      </c>
      <c r="V442">
        <v>71</v>
      </c>
      <c r="W442">
        <v>0.102486995839891</v>
      </c>
      <c r="X442">
        <v>18</v>
      </c>
      <c r="Y442">
        <v>105</v>
      </c>
      <c r="Z442">
        <v>1</v>
      </c>
      <c r="AA442">
        <v>155.237977828091</v>
      </c>
      <c r="AB442">
        <v>98</v>
      </c>
      <c r="AC442">
        <v>0.94946938635843003</v>
      </c>
      <c r="AD442">
        <v>7</v>
      </c>
      <c r="AE442">
        <v>5.0530613641569397E-2</v>
      </c>
      <c r="AF442">
        <v>0</v>
      </c>
      <c r="AG442">
        <v>2.7756000000000002E-16</v>
      </c>
      <c r="AH442">
        <v>3.1169873747697199E-3</v>
      </c>
      <c r="AI442">
        <v>12</v>
      </c>
      <c r="AJ442" s="73">
        <v>92.050251739502002</v>
      </c>
      <c r="AK442">
        <v>105</v>
      </c>
      <c r="AL442">
        <v>1</v>
      </c>
      <c r="AM442">
        <v>0</v>
      </c>
      <c r="AN442">
        <v>0</v>
      </c>
      <c r="AO442">
        <v>0.12615737054793799</v>
      </c>
      <c r="AP442">
        <v>1</v>
      </c>
      <c r="AQ442">
        <v>105</v>
      </c>
      <c r="AR442">
        <v>1</v>
      </c>
      <c r="AS442">
        <v>0</v>
      </c>
      <c r="AT442">
        <v>0</v>
      </c>
      <c r="AU442">
        <v>1.97585568845592E-2</v>
      </c>
      <c r="AV442">
        <v>1</v>
      </c>
      <c r="AW442">
        <v>105</v>
      </c>
      <c r="AX442">
        <v>1</v>
      </c>
      <c r="AY442" s="73">
        <v>89.765586131470897</v>
      </c>
      <c r="AZ442">
        <v>105</v>
      </c>
      <c r="BA442">
        <v>1</v>
      </c>
      <c r="BB442">
        <v>100</v>
      </c>
      <c r="BC442">
        <v>0.84977558133242703</v>
      </c>
      <c r="BD442">
        <v>4</v>
      </c>
      <c r="BE442">
        <v>2.4067048119633901E-2</v>
      </c>
      <c r="BF442">
        <v>93.106566452468996</v>
      </c>
      <c r="BG442">
        <v>92.059868245514906</v>
      </c>
      <c r="BH442">
        <v>89.765586131470897</v>
      </c>
      <c r="BI442">
        <v>92.050251739502002</v>
      </c>
    </row>
    <row r="443" spans="1:61" x14ac:dyDescent="0.25">
      <c r="A443" s="10" t="str">
        <f>VLOOKUP(D443,'Index-Relations'!E:F,2,FALSE)</f>
        <v>ESG</v>
      </c>
      <c r="B443" t="s">
        <v>3450</v>
      </c>
      <c r="C443" s="53" t="s">
        <v>2767</v>
      </c>
      <c r="D443" s="59" t="s">
        <v>2985</v>
      </c>
      <c r="E443" s="59" t="s">
        <v>3883</v>
      </c>
      <c r="F443" t="s">
        <v>2691</v>
      </c>
      <c r="G443" t="s">
        <v>2692</v>
      </c>
      <c r="H443" t="s">
        <v>2693</v>
      </c>
      <c r="I443" s="52">
        <v>45413</v>
      </c>
      <c r="J443" t="s">
        <v>2457</v>
      </c>
      <c r="K443">
        <v>105</v>
      </c>
      <c r="L443" s="73">
        <v>93.136511223721001</v>
      </c>
      <c r="M443">
        <v>105</v>
      </c>
      <c r="N443">
        <v>1</v>
      </c>
      <c r="O443" s="73">
        <v>92.108509351916894</v>
      </c>
      <c r="P443">
        <v>105</v>
      </c>
      <c r="Q443">
        <v>1</v>
      </c>
      <c r="R443">
        <v>103</v>
      </c>
      <c r="S443">
        <v>0.98929311767166495</v>
      </c>
      <c r="T443">
        <v>40.364779376747698</v>
      </c>
      <c r="U443">
        <v>0.65324480582566602</v>
      </c>
      <c r="V443">
        <v>71</v>
      </c>
      <c r="W443">
        <v>0.100819769269996</v>
      </c>
      <c r="X443">
        <v>18</v>
      </c>
      <c r="Y443">
        <v>105</v>
      </c>
      <c r="Z443">
        <v>1</v>
      </c>
      <c r="AA443">
        <v>160.831650908608</v>
      </c>
      <c r="AB443">
        <v>98</v>
      </c>
      <c r="AC443">
        <v>0.95060567427287801</v>
      </c>
      <c r="AD443">
        <v>7</v>
      </c>
      <c r="AE443">
        <v>4.9394325727120901E-2</v>
      </c>
      <c r="AF443">
        <v>0</v>
      </c>
      <c r="AG443">
        <v>2.6367999999999998E-16</v>
      </c>
      <c r="AH443">
        <v>3.02800389467344E-3</v>
      </c>
      <c r="AI443">
        <v>12</v>
      </c>
      <c r="AJ443" s="73">
        <v>92.043206170334003</v>
      </c>
      <c r="AK443">
        <v>105</v>
      </c>
      <c r="AL443">
        <v>1</v>
      </c>
      <c r="AM443">
        <v>0</v>
      </c>
      <c r="AN443">
        <v>0</v>
      </c>
      <c r="AO443">
        <v>0.12419705642048599</v>
      </c>
      <c r="AP443">
        <v>1</v>
      </c>
      <c r="AQ443">
        <v>105</v>
      </c>
      <c r="AR443">
        <v>1</v>
      </c>
      <c r="AS443">
        <v>0</v>
      </c>
      <c r="AT443">
        <v>0</v>
      </c>
      <c r="AU443">
        <v>2.0607413647623501E-2</v>
      </c>
      <c r="AV443">
        <v>1</v>
      </c>
      <c r="AW443">
        <v>105</v>
      </c>
      <c r="AX443">
        <v>0.999999999999999</v>
      </c>
      <c r="AY443" s="73">
        <v>89.819704772221002</v>
      </c>
      <c r="AZ443">
        <v>105</v>
      </c>
      <c r="BA443">
        <v>1</v>
      </c>
      <c r="BB443">
        <v>100</v>
      </c>
      <c r="BC443">
        <v>0.85195945534224005</v>
      </c>
      <c r="BD443">
        <v>4</v>
      </c>
      <c r="BE443">
        <v>2.38434882372731E-2</v>
      </c>
      <c r="BF443">
        <v>93.136511223721001</v>
      </c>
      <c r="BG443">
        <v>92.108509351916894</v>
      </c>
      <c r="BH443">
        <v>89.819704772221002</v>
      </c>
      <c r="BI443">
        <v>92.043206170334003</v>
      </c>
    </row>
    <row r="444" spans="1:61" x14ac:dyDescent="0.25">
      <c r="A444" s="10" t="str">
        <f>VLOOKUP(D444,'Index-Relations'!E:F,2,FALSE)</f>
        <v>ESG</v>
      </c>
      <c r="B444" t="s">
        <v>3450</v>
      </c>
      <c r="C444" s="53" t="s">
        <v>2768</v>
      </c>
      <c r="D444" s="59" t="s">
        <v>2985</v>
      </c>
      <c r="E444" s="59" t="s">
        <v>3884</v>
      </c>
      <c r="F444" t="s">
        <v>2691</v>
      </c>
      <c r="G444" t="s">
        <v>2692</v>
      </c>
      <c r="H444" t="s">
        <v>2693</v>
      </c>
      <c r="I444" s="52">
        <v>45383</v>
      </c>
      <c r="J444" t="s">
        <v>2457</v>
      </c>
      <c r="K444">
        <v>106</v>
      </c>
      <c r="L444">
        <v>95.239223066972002</v>
      </c>
      <c r="M444">
        <v>106</v>
      </c>
      <c r="N444">
        <v>1</v>
      </c>
      <c r="O444">
        <v>93.637927714391907</v>
      </c>
      <c r="P444">
        <v>106</v>
      </c>
      <c r="Q444">
        <v>1</v>
      </c>
      <c r="R444">
        <v>104</v>
      </c>
      <c r="S444">
        <v>0.99032070694067897</v>
      </c>
      <c r="T444">
        <v>40.743912450947199</v>
      </c>
      <c r="U444">
        <v>0.63843096281422396</v>
      </c>
      <c r="V444">
        <v>72</v>
      </c>
      <c r="W444">
        <v>0.104261101368054</v>
      </c>
      <c r="X444">
        <v>18</v>
      </c>
      <c r="Y444">
        <v>106</v>
      </c>
      <c r="Z444">
        <v>1</v>
      </c>
      <c r="AA444">
        <v>157.187097197768</v>
      </c>
      <c r="AB444">
        <v>99</v>
      </c>
      <c r="AC444">
        <v>0.95036783590951102</v>
      </c>
      <c r="AD444">
        <v>7</v>
      </c>
      <c r="AE444">
        <v>4.9632164090487901E-2</v>
      </c>
      <c r="AF444">
        <v>0</v>
      </c>
      <c r="AG444">
        <v>4.6491E-16</v>
      </c>
      <c r="AH444">
        <v>3.14244833733249E-3</v>
      </c>
      <c r="AI444">
        <v>12</v>
      </c>
      <c r="AJ444">
        <v>95.024271480867498</v>
      </c>
      <c r="AK444">
        <v>106</v>
      </c>
      <c r="AL444">
        <v>1</v>
      </c>
      <c r="AM444">
        <v>0</v>
      </c>
      <c r="AN444">
        <v>0</v>
      </c>
      <c r="AO444">
        <v>0.10885459338575899</v>
      </c>
      <c r="AP444">
        <v>1</v>
      </c>
      <c r="AQ444">
        <v>106</v>
      </c>
      <c r="AR444">
        <v>1</v>
      </c>
      <c r="AS444">
        <v>0</v>
      </c>
      <c r="AT444">
        <v>0</v>
      </c>
      <c r="AU444">
        <v>2.0329731947134201E-2</v>
      </c>
      <c r="AV444">
        <v>1</v>
      </c>
      <c r="AW444">
        <v>106</v>
      </c>
      <c r="AX444">
        <v>1</v>
      </c>
      <c r="AY444">
        <v>94.038159684572605</v>
      </c>
      <c r="AZ444">
        <v>106</v>
      </c>
      <c r="BA444">
        <v>1</v>
      </c>
      <c r="BB444">
        <v>101</v>
      </c>
      <c r="BC444">
        <v>0.86984962099151197</v>
      </c>
      <c r="BD444">
        <v>4</v>
      </c>
      <c r="BE444">
        <v>2.1295785622727801E-2</v>
      </c>
      <c r="BF444">
        <v>93.334588336600007</v>
      </c>
      <c r="BG444">
        <v>91.853014951410898</v>
      </c>
      <c r="BH444">
        <v>90.333495450822994</v>
      </c>
      <c r="BI444">
        <v>92.398540322136895</v>
      </c>
    </row>
    <row r="445" spans="1:61" x14ac:dyDescent="0.25">
      <c r="A445" s="10" t="str">
        <f>VLOOKUP(D445,'Index-Relations'!E:F,2,FALSE)</f>
        <v>ESG</v>
      </c>
      <c r="B445" t="s">
        <v>3450</v>
      </c>
      <c r="C445" s="53" t="s">
        <v>2769</v>
      </c>
      <c r="D445" s="59" t="s">
        <v>2985</v>
      </c>
      <c r="E445" s="59" t="s">
        <v>3885</v>
      </c>
      <c r="F445" t="s">
        <v>2691</v>
      </c>
      <c r="G445" t="s">
        <v>2692</v>
      </c>
      <c r="H445" t="s">
        <v>2693</v>
      </c>
      <c r="I445" s="52">
        <v>45352</v>
      </c>
      <c r="J445" t="s">
        <v>2457</v>
      </c>
      <c r="K445">
        <v>106</v>
      </c>
      <c r="L445">
        <v>95.381560275273898</v>
      </c>
      <c r="M445">
        <v>106</v>
      </c>
      <c r="N445">
        <v>1</v>
      </c>
      <c r="O445">
        <v>93.501216718078098</v>
      </c>
      <c r="P445">
        <v>106</v>
      </c>
      <c r="Q445">
        <v>1</v>
      </c>
      <c r="R445">
        <v>104</v>
      </c>
      <c r="S445">
        <v>0.990790819429475</v>
      </c>
      <c r="T445">
        <v>41.591023968493502</v>
      </c>
      <c r="U445">
        <v>0.62186835011551</v>
      </c>
      <c r="V445">
        <v>72</v>
      </c>
      <c r="W445">
        <v>8.6104136373097606E-2</v>
      </c>
      <c r="X445">
        <v>15</v>
      </c>
      <c r="Y445">
        <v>106</v>
      </c>
      <c r="Z445">
        <v>0.999999999999999</v>
      </c>
      <c r="AA445">
        <v>153.40901987884999</v>
      </c>
      <c r="AB445">
        <v>99</v>
      </c>
      <c r="AC445">
        <v>0.94702907437231898</v>
      </c>
      <c r="AD445">
        <v>7</v>
      </c>
      <c r="AE445">
        <v>5.297092562768E-2</v>
      </c>
      <c r="AF445">
        <v>0</v>
      </c>
      <c r="AG445">
        <v>3.2612999999999999E-16</v>
      </c>
      <c r="AH445">
        <v>3.8355159610737802E-4</v>
      </c>
      <c r="AI445">
        <v>6</v>
      </c>
      <c r="AJ445">
        <v>95.233470714947501</v>
      </c>
      <c r="AK445">
        <v>106</v>
      </c>
      <c r="AL445">
        <v>1</v>
      </c>
      <c r="AM445">
        <v>0</v>
      </c>
      <c r="AN445">
        <v>0</v>
      </c>
      <c r="AO445">
        <v>8.8698311758896906E-2</v>
      </c>
      <c r="AP445">
        <v>1</v>
      </c>
      <c r="AQ445">
        <v>106</v>
      </c>
      <c r="AR445">
        <v>1</v>
      </c>
      <c r="AS445">
        <v>0</v>
      </c>
      <c r="AT445">
        <v>0</v>
      </c>
      <c r="AU445">
        <v>2.0210563990942999E-2</v>
      </c>
      <c r="AV445">
        <v>1</v>
      </c>
      <c r="AW445">
        <v>106</v>
      </c>
      <c r="AX445">
        <v>0.999999999999999</v>
      </c>
      <c r="AY445">
        <v>94.343273368240204</v>
      </c>
      <c r="AZ445">
        <v>106</v>
      </c>
      <c r="BA445">
        <v>1</v>
      </c>
      <c r="BB445">
        <v>101</v>
      </c>
      <c r="BC445">
        <v>0.88866565198698499</v>
      </c>
      <c r="BD445">
        <v>4</v>
      </c>
      <c r="BE445">
        <v>2.26360362541176E-2</v>
      </c>
      <c r="BF445">
        <v>93.513292229375907</v>
      </c>
      <c r="BG445">
        <v>91.695479458457001</v>
      </c>
      <c r="BH445">
        <v>90.885613937806994</v>
      </c>
      <c r="BI445">
        <v>92.726901913023994</v>
      </c>
    </row>
    <row r="446" spans="1:61" x14ac:dyDescent="0.25">
      <c r="A446" s="10" t="str">
        <f>VLOOKUP(D446,'Index-Relations'!E:F,2,FALSE)</f>
        <v>ESG</v>
      </c>
      <c r="B446" t="s">
        <v>3450</v>
      </c>
      <c r="C446" s="53" t="s">
        <v>2770</v>
      </c>
      <c r="D446" s="59" t="s">
        <v>2985</v>
      </c>
      <c r="E446" s="59" t="s">
        <v>3886</v>
      </c>
      <c r="F446" t="s">
        <v>2691</v>
      </c>
      <c r="G446" t="s">
        <v>2692</v>
      </c>
      <c r="H446" t="s">
        <v>2693</v>
      </c>
      <c r="I446" s="52">
        <v>45323</v>
      </c>
      <c r="J446" t="s">
        <v>2457</v>
      </c>
      <c r="K446">
        <v>106</v>
      </c>
      <c r="L446">
        <v>95.314148481652296</v>
      </c>
      <c r="M446">
        <v>106</v>
      </c>
      <c r="N446">
        <v>1</v>
      </c>
      <c r="O446">
        <v>93.404971913341896</v>
      </c>
      <c r="P446">
        <v>106</v>
      </c>
      <c r="Q446">
        <v>1</v>
      </c>
      <c r="R446">
        <v>104</v>
      </c>
      <c r="S446">
        <v>0.991451468203285</v>
      </c>
      <c r="T446">
        <v>41.4931660041022</v>
      </c>
      <c r="U446">
        <v>0.64796901695876097</v>
      </c>
      <c r="V446">
        <v>72</v>
      </c>
      <c r="W446">
        <v>8.7719759805851699E-2</v>
      </c>
      <c r="X446">
        <v>14</v>
      </c>
      <c r="Y446">
        <v>106</v>
      </c>
      <c r="Z446">
        <v>0.999999999999999</v>
      </c>
      <c r="AA446">
        <v>161.96705010777299</v>
      </c>
      <c r="AB446">
        <v>99</v>
      </c>
      <c r="AC446">
        <v>0.94610584367489703</v>
      </c>
      <c r="AD446">
        <v>7</v>
      </c>
      <c r="AE446">
        <v>5.3894156325103103E-2</v>
      </c>
      <c r="AF446">
        <v>0</v>
      </c>
      <c r="AG446">
        <v>0</v>
      </c>
      <c r="AH446">
        <v>6.9487230400744197E-4</v>
      </c>
      <c r="AI446">
        <v>7</v>
      </c>
      <c r="AJ446">
        <v>95.166548883774595</v>
      </c>
      <c r="AK446">
        <v>106</v>
      </c>
      <c r="AL446">
        <v>1</v>
      </c>
      <c r="AM446">
        <v>0</v>
      </c>
      <c r="AN446">
        <v>0</v>
      </c>
      <c r="AO446">
        <v>8.8073539280125304E-2</v>
      </c>
      <c r="AP446">
        <v>1</v>
      </c>
      <c r="AQ446">
        <v>106</v>
      </c>
      <c r="AR446">
        <v>1</v>
      </c>
      <c r="AS446">
        <v>0</v>
      </c>
      <c r="AT446">
        <v>0</v>
      </c>
      <c r="AU446">
        <v>2.2258015262955799E-2</v>
      </c>
      <c r="AV446">
        <v>1</v>
      </c>
      <c r="AW446">
        <v>106</v>
      </c>
      <c r="AX446">
        <v>1</v>
      </c>
      <c r="AY446">
        <v>94.261364330415603</v>
      </c>
      <c r="AZ446">
        <v>106</v>
      </c>
      <c r="BA446">
        <v>1</v>
      </c>
      <c r="BB446">
        <v>101</v>
      </c>
      <c r="BC446">
        <v>0.888295075814303</v>
      </c>
      <c r="BD446">
        <v>4</v>
      </c>
      <c r="BE446">
        <v>2.36313849055712E-2</v>
      </c>
      <c r="BF446">
        <v>93.4135220319409</v>
      </c>
      <c r="BG446">
        <v>91.565148493658995</v>
      </c>
      <c r="BH446">
        <v>90.777648656712898</v>
      </c>
      <c r="BI446">
        <v>92.637076936781</v>
      </c>
    </row>
    <row r="447" spans="1:61" x14ac:dyDescent="0.25">
      <c r="A447" s="10" t="str">
        <f>VLOOKUP(D447,'Index-Relations'!E:F,2,FALSE)</f>
        <v>ESG</v>
      </c>
      <c r="B447" t="s">
        <v>3450</v>
      </c>
      <c r="C447" s="53" t="s">
        <v>2760</v>
      </c>
      <c r="D447" s="59" t="s">
        <v>2788</v>
      </c>
      <c r="E447" s="59" t="s">
        <v>3887</v>
      </c>
      <c r="F447" t="s">
        <v>213</v>
      </c>
      <c r="G447" t="s">
        <v>14</v>
      </c>
      <c r="H447" t="s">
        <v>214</v>
      </c>
      <c r="I447" s="52">
        <v>45659</v>
      </c>
      <c r="J447" t="s">
        <v>2457</v>
      </c>
      <c r="K447">
        <v>124</v>
      </c>
      <c r="L447" s="73">
        <v>90.600718660886002</v>
      </c>
      <c r="M447">
        <v>123</v>
      </c>
      <c r="N447">
        <v>0.99941946788732705</v>
      </c>
      <c r="O447" s="73">
        <v>90.896346849287994</v>
      </c>
      <c r="P447">
        <v>123</v>
      </c>
      <c r="Q447">
        <v>0.99941946788732705</v>
      </c>
      <c r="R447">
        <v>122</v>
      </c>
      <c r="S447">
        <v>0.99893360183250701</v>
      </c>
      <c r="T447">
        <v>37.789441908275599</v>
      </c>
      <c r="U447">
        <v>0.73452494400914103</v>
      </c>
      <c r="V447">
        <v>91</v>
      </c>
      <c r="W447">
        <v>5.3364212454179598E-2</v>
      </c>
      <c r="X447">
        <v>13</v>
      </c>
      <c r="Y447">
        <v>123</v>
      </c>
      <c r="Z447">
        <v>0.99941946788732705</v>
      </c>
      <c r="AA447">
        <v>48.320944795364298</v>
      </c>
      <c r="AB447">
        <v>115</v>
      </c>
      <c r="AC447">
        <v>0.90803482080698605</v>
      </c>
      <c r="AD447">
        <v>8</v>
      </c>
      <c r="AE447">
        <v>9.13846470803409E-2</v>
      </c>
      <c r="AF447">
        <v>1</v>
      </c>
      <c r="AG447">
        <v>5.80532112672144E-4</v>
      </c>
      <c r="AH447">
        <v>7.2957456683892799E-3</v>
      </c>
      <c r="AI447">
        <v>8</v>
      </c>
      <c r="AJ447" s="73">
        <v>86.714153428559996</v>
      </c>
      <c r="AK447">
        <v>123</v>
      </c>
      <c r="AL447">
        <v>0.99941946788732705</v>
      </c>
      <c r="AM447">
        <v>0</v>
      </c>
      <c r="AN447">
        <v>0</v>
      </c>
      <c r="AO447">
        <v>0</v>
      </c>
      <c r="AP447">
        <v>0</v>
      </c>
      <c r="AQ447">
        <v>124</v>
      </c>
      <c r="AR447">
        <v>1</v>
      </c>
      <c r="AS447">
        <v>0</v>
      </c>
      <c r="AT447">
        <v>0</v>
      </c>
      <c r="AU447">
        <v>0</v>
      </c>
      <c r="AV447">
        <v>0</v>
      </c>
      <c r="AW447">
        <v>124</v>
      </c>
      <c r="AX447">
        <v>0.999999999999999</v>
      </c>
      <c r="AY447" s="73">
        <v>90.608014840403001</v>
      </c>
      <c r="AZ447">
        <v>123</v>
      </c>
      <c r="BA447">
        <v>0.99941946788732705</v>
      </c>
      <c r="BB447">
        <v>121</v>
      </c>
      <c r="BC447">
        <v>0.91428553542704205</v>
      </c>
      <c r="BD447">
        <v>3</v>
      </c>
      <c r="BE447">
        <v>8.5714464572957394E-2</v>
      </c>
      <c r="BF447">
        <v>90.600718660886002</v>
      </c>
      <c r="BG447">
        <v>90.896346849287994</v>
      </c>
      <c r="BH447">
        <v>90.608014840403001</v>
      </c>
      <c r="BI447">
        <v>86.714153428559996</v>
      </c>
    </row>
    <row r="448" spans="1:61" x14ac:dyDescent="0.25">
      <c r="A448" s="10" t="str">
        <f>VLOOKUP(D448,'Index-Relations'!E:F,2,FALSE)</f>
        <v>ESG</v>
      </c>
      <c r="B448" t="s">
        <v>3450</v>
      </c>
      <c r="C448" s="53" t="s">
        <v>2761</v>
      </c>
      <c r="D448" s="59" t="s">
        <v>2788</v>
      </c>
      <c r="E448" s="59" t="s">
        <v>3888</v>
      </c>
      <c r="F448" t="s">
        <v>213</v>
      </c>
      <c r="G448" t="s">
        <v>14</v>
      </c>
      <c r="H448" t="s">
        <v>214</v>
      </c>
      <c r="I448" s="52">
        <v>45628</v>
      </c>
      <c r="J448" t="s">
        <v>2457</v>
      </c>
      <c r="K448">
        <v>134</v>
      </c>
      <c r="L448" s="73">
        <v>91.958042779425</v>
      </c>
      <c r="M448">
        <v>132</v>
      </c>
      <c r="N448">
        <v>0.99413289466237598</v>
      </c>
      <c r="O448" s="73">
        <v>91.202998850833893</v>
      </c>
      <c r="P448">
        <v>132</v>
      </c>
      <c r="Q448">
        <v>0.99413289466237598</v>
      </c>
      <c r="R448">
        <v>127</v>
      </c>
      <c r="S448">
        <v>0.96653982477390299</v>
      </c>
      <c r="T448">
        <v>35.184933770676501</v>
      </c>
      <c r="U448">
        <v>0.75150719079973904</v>
      </c>
      <c r="V448">
        <v>96</v>
      </c>
      <c r="W448">
        <v>0.109395166120829</v>
      </c>
      <c r="X448">
        <v>15</v>
      </c>
      <c r="Y448">
        <v>132</v>
      </c>
      <c r="Z448">
        <v>0.99413289466237498</v>
      </c>
      <c r="AA448">
        <v>36.058498655367899</v>
      </c>
      <c r="AB448">
        <v>127</v>
      </c>
      <c r="AC448">
        <v>0.91178311370361498</v>
      </c>
      <c r="AD448">
        <v>5</v>
      </c>
      <c r="AE448">
        <v>8.2349780958760693E-2</v>
      </c>
      <c r="AF448">
        <v>2</v>
      </c>
      <c r="AG448">
        <v>5.867105337624E-3</v>
      </c>
      <c r="AH448">
        <v>1.6867483675297602E-2</v>
      </c>
      <c r="AI448">
        <v>12</v>
      </c>
      <c r="AJ448" s="73">
        <v>90.078232868233997</v>
      </c>
      <c r="AK448">
        <v>132</v>
      </c>
      <c r="AL448">
        <v>0.99413289466237598</v>
      </c>
      <c r="AM448">
        <v>0</v>
      </c>
      <c r="AN448">
        <v>0</v>
      </c>
      <c r="AO448">
        <v>0</v>
      </c>
      <c r="AP448">
        <v>0</v>
      </c>
      <c r="AQ448">
        <v>134</v>
      </c>
      <c r="AR448">
        <v>0.999999999999999</v>
      </c>
      <c r="AS448">
        <v>0</v>
      </c>
      <c r="AT448">
        <v>0</v>
      </c>
      <c r="AU448">
        <v>0</v>
      </c>
      <c r="AV448">
        <v>0</v>
      </c>
      <c r="AW448">
        <v>134</v>
      </c>
      <c r="AX448">
        <v>0.999999999999999</v>
      </c>
      <c r="AY448" s="73">
        <v>90.673041378785896</v>
      </c>
      <c r="AZ448">
        <v>132</v>
      </c>
      <c r="BA448">
        <v>0.99413289466237598</v>
      </c>
      <c r="BB448">
        <v>131</v>
      </c>
      <c r="BC448">
        <v>0.906759762273735</v>
      </c>
      <c r="BD448">
        <v>3</v>
      </c>
      <c r="BE448">
        <v>9.3240237726264399E-2</v>
      </c>
      <c r="BF448">
        <v>91.958042779425</v>
      </c>
      <c r="BG448">
        <v>91.202998850833893</v>
      </c>
      <c r="BH448">
        <v>90.673041378785896</v>
      </c>
      <c r="BI448">
        <v>90.078232868233997</v>
      </c>
    </row>
    <row r="449" spans="1:61" x14ac:dyDescent="0.25">
      <c r="A449" s="10" t="str">
        <f>VLOOKUP(D449,'Index-Relations'!E:F,2,FALSE)</f>
        <v>ESG</v>
      </c>
      <c r="B449" t="s">
        <v>3450</v>
      </c>
      <c r="C449" s="53" t="s">
        <v>2762</v>
      </c>
      <c r="D449" s="59" t="s">
        <v>2788</v>
      </c>
      <c r="E449" s="59" t="s">
        <v>3889</v>
      </c>
      <c r="F449" t="s">
        <v>213</v>
      </c>
      <c r="G449" t="s">
        <v>14</v>
      </c>
      <c r="H449" t="s">
        <v>214</v>
      </c>
      <c r="I449" s="52">
        <v>45597</v>
      </c>
      <c r="J449" t="s">
        <v>2457</v>
      </c>
      <c r="K449">
        <v>134</v>
      </c>
      <c r="L449" s="73">
        <v>91.807696746214901</v>
      </c>
      <c r="M449">
        <v>132</v>
      </c>
      <c r="N449">
        <v>0.99432497168969902</v>
      </c>
      <c r="O449" s="73">
        <v>91.180157373624994</v>
      </c>
      <c r="P449">
        <v>132</v>
      </c>
      <c r="Q449">
        <v>0.99432497168969902</v>
      </c>
      <c r="R449">
        <v>127</v>
      </c>
      <c r="S449">
        <v>0.96690131755808495</v>
      </c>
      <c r="T449">
        <v>35.404569946086703</v>
      </c>
      <c r="U449">
        <v>0.75046277852848697</v>
      </c>
      <c r="V449">
        <v>96</v>
      </c>
      <c r="W449">
        <v>0.10926694117585201</v>
      </c>
      <c r="X449">
        <v>15</v>
      </c>
      <c r="Y449">
        <v>132</v>
      </c>
      <c r="Z449">
        <v>0.99432497168969902</v>
      </c>
      <c r="AA449">
        <v>37.509858160138997</v>
      </c>
      <c r="AB449">
        <v>127</v>
      </c>
      <c r="AC449">
        <v>0.90980147708243198</v>
      </c>
      <c r="AD449">
        <v>5</v>
      </c>
      <c r="AE449">
        <v>8.4523494607266894E-2</v>
      </c>
      <c r="AF449">
        <v>2</v>
      </c>
      <c r="AG449">
        <v>5.6750283103007802E-3</v>
      </c>
      <c r="AH449">
        <v>2.4997918714457199E-2</v>
      </c>
      <c r="AI449">
        <v>12</v>
      </c>
      <c r="AJ449" s="73">
        <v>89.926538692801003</v>
      </c>
      <c r="AK449">
        <v>132</v>
      </c>
      <c r="AL449">
        <v>0.99432497168969902</v>
      </c>
      <c r="AM449">
        <v>0</v>
      </c>
      <c r="AN449">
        <v>0</v>
      </c>
      <c r="AO449">
        <v>0</v>
      </c>
      <c r="AP449">
        <v>0</v>
      </c>
      <c r="AQ449">
        <v>134</v>
      </c>
      <c r="AR449">
        <v>0.999999999999999</v>
      </c>
      <c r="AS449">
        <v>0</v>
      </c>
      <c r="AT449">
        <v>0</v>
      </c>
      <c r="AU449">
        <v>0</v>
      </c>
      <c r="AV449">
        <v>0</v>
      </c>
      <c r="AW449">
        <v>134</v>
      </c>
      <c r="AX449">
        <v>1</v>
      </c>
      <c r="AY449" s="73">
        <v>90.422180719900894</v>
      </c>
      <c r="AZ449">
        <v>132</v>
      </c>
      <c r="BA449">
        <v>0.99432497168969902</v>
      </c>
      <c r="BB449">
        <v>131</v>
      </c>
      <c r="BC449">
        <v>0.90596345673270096</v>
      </c>
      <c r="BD449">
        <v>3</v>
      </c>
      <c r="BE449">
        <v>9.4036543267298101E-2</v>
      </c>
      <c r="BF449">
        <v>91.807696746214901</v>
      </c>
      <c r="BG449">
        <v>91.180157373624994</v>
      </c>
      <c r="BH449">
        <v>90.422180719900894</v>
      </c>
      <c r="BI449">
        <v>89.926538692801003</v>
      </c>
    </row>
    <row r="450" spans="1:61" x14ac:dyDescent="0.25">
      <c r="A450" s="10" t="str">
        <f>VLOOKUP(D450,'Index-Relations'!E:F,2,FALSE)</f>
        <v>ESG</v>
      </c>
      <c r="B450" t="s">
        <v>3450</v>
      </c>
      <c r="C450" s="53" t="s">
        <v>2763</v>
      </c>
      <c r="D450" s="59" t="s">
        <v>2788</v>
      </c>
      <c r="E450" s="59" t="s">
        <v>3890</v>
      </c>
      <c r="F450" t="s">
        <v>213</v>
      </c>
      <c r="G450" t="s">
        <v>14</v>
      </c>
      <c r="H450" t="s">
        <v>214</v>
      </c>
      <c r="I450" s="52">
        <v>45566</v>
      </c>
      <c r="J450" t="s">
        <v>2457</v>
      </c>
      <c r="K450">
        <v>134</v>
      </c>
      <c r="L450" s="73">
        <v>91.801268436016002</v>
      </c>
      <c r="M450">
        <v>132</v>
      </c>
      <c r="N450">
        <v>0.99506826508559498</v>
      </c>
      <c r="O450" s="73">
        <v>91.124243250158898</v>
      </c>
      <c r="P450">
        <v>132</v>
      </c>
      <c r="Q450">
        <v>0.99506826508559498</v>
      </c>
      <c r="R450">
        <v>127</v>
      </c>
      <c r="S450">
        <v>0.96861582144678204</v>
      </c>
      <c r="T450">
        <v>35.3416960601512</v>
      </c>
      <c r="U450">
        <v>0.75103469054957195</v>
      </c>
      <c r="V450">
        <v>96</v>
      </c>
      <c r="W450">
        <v>0.109444863286565</v>
      </c>
      <c r="X450">
        <v>15</v>
      </c>
      <c r="Y450">
        <v>132</v>
      </c>
      <c r="Z450">
        <v>0.99506826508559498</v>
      </c>
      <c r="AA450">
        <v>39.487387943937101</v>
      </c>
      <c r="AB450">
        <v>127</v>
      </c>
      <c r="AC450">
        <v>0.91316456213911701</v>
      </c>
      <c r="AD450">
        <v>5</v>
      </c>
      <c r="AE450">
        <v>8.1903702946478002E-2</v>
      </c>
      <c r="AF450">
        <v>2</v>
      </c>
      <c r="AG450">
        <v>4.9317349144046502E-3</v>
      </c>
      <c r="AH450">
        <v>1.65030115847919E-2</v>
      </c>
      <c r="AI450">
        <v>12</v>
      </c>
      <c r="AJ450" s="73">
        <v>89.902227910148</v>
      </c>
      <c r="AK450">
        <v>132</v>
      </c>
      <c r="AL450">
        <v>0.99506826508559498</v>
      </c>
      <c r="AM450">
        <v>0</v>
      </c>
      <c r="AN450">
        <v>0</v>
      </c>
      <c r="AO450">
        <v>0</v>
      </c>
      <c r="AP450">
        <v>0</v>
      </c>
      <c r="AQ450">
        <v>134</v>
      </c>
      <c r="AR450">
        <v>1</v>
      </c>
      <c r="AS450">
        <v>0</v>
      </c>
      <c r="AT450">
        <v>0</v>
      </c>
      <c r="AU450">
        <v>0</v>
      </c>
      <c r="AV450">
        <v>0</v>
      </c>
      <c r="AW450">
        <v>134</v>
      </c>
      <c r="AX450">
        <v>0.999999999999999</v>
      </c>
      <c r="AY450" s="73">
        <v>90.491923811707906</v>
      </c>
      <c r="AZ450">
        <v>132</v>
      </c>
      <c r="BA450">
        <v>0.99506826508559498</v>
      </c>
      <c r="BB450">
        <v>131</v>
      </c>
      <c r="BC450">
        <v>0.90741936892418396</v>
      </c>
      <c r="BD450">
        <v>3</v>
      </c>
      <c r="BE450">
        <v>9.2580631075815004E-2</v>
      </c>
      <c r="BF450">
        <v>91.801268436016002</v>
      </c>
      <c r="BG450">
        <v>91.124243250158898</v>
      </c>
      <c r="BH450">
        <v>90.491923811707906</v>
      </c>
      <c r="BI450">
        <v>89.902227910148</v>
      </c>
    </row>
    <row r="451" spans="1:61" x14ac:dyDescent="0.25">
      <c r="A451" s="10" t="str">
        <f>VLOOKUP(D451,'Index-Relations'!E:F,2,FALSE)</f>
        <v>ESG</v>
      </c>
      <c r="B451" t="s">
        <v>3450</v>
      </c>
      <c r="C451" s="53" t="s">
        <v>2764</v>
      </c>
      <c r="D451" s="59" t="s">
        <v>2788</v>
      </c>
      <c r="E451" s="59" t="s">
        <v>3891</v>
      </c>
      <c r="F451" t="s">
        <v>213</v>
      </c>
      <c r="G451" t="s">
        <v>14</v>
      </c>
      <c r="H451" t="s">
        <v>214</v>
      </c>
      <c r="I451" s="52">
        <v>45537</v>
      </c>
      <c r="J451" t="s">
        <v>2457</v>
      </c>
      <c r="K451">
        <v>134</v>
      </c>
      <c r="L451" s="73">
        <v>92.152226713809</v>
      </c>
      <c r="M451">
        <v>132</v>
      </c>
      <c r="N451">
        <v>0.99482250569601005</v>
      </c>
      <c r="O451" s="73">
        <v>91.214055072093004</v>
      </c>
      <c r="P451">
        <v>132</v>
      </c>
      <c r="Q451">
        <v>0.99482250569601005</v>
      </c>
      <c r="R451">
        <v>127</v>
      </c>
      <c r="S451">
        <v>0.97041404257914798</v>
      </c>
      <c r="T451">
        <v>35.152553817519497</v>
      </c>
      <c r="U451">
        <v>0.75623885941300795</v>
      </c>
      <c r="V451">
        <v>96</v>
      </c>
      <c r="W451">
        <v>0.115339016535109</v>
      </c>
      <c r="X451">
        <v>15</v>
      </c>
      <c r="Y451">
        <v>132</v>
      </c>
      <c r="Z451">
        <v>0.99482250569601005</v>
      </c>
      <c r="AA451">
        <v>36.575096265063898</v>
      </c>
      <c r="AB451">
        <v>127</v>
      </c>
      <c r="AC451">
        <v>0.91233573101201804</v>
      </c>
      <c r="AD451">
        <v>5</v>
      </c>
      <c r="AE451">
        <v>8.2486774683991806E-2</v>
      </c>
      <c r="AF451">
        <v>2</v>
      </c>
      <c r="AG451">
        <v>5.1774943039894199E-3</v>
      </c>
      <c r="AH451">
        <v>1.6951297587196299E-2</v>
      </c>
      <c r="AI451">
        <v>12</v>
      </c>
      <c r="AJ451" s="73">
        <v>90.413556069804898</v>
      </c>
      <c r="AK451">
        <v>132</v>
      </c>
      <c r="AL451">
        <v>0.99482250569601005</v>
      </c>
      <c r="AM451">
        <v>0</v>
      </c>
      <c r="AN451">
        <v>0</v>
      </c>
      <c r="AO451">
        <v>0</v>
      </c>
      <c r="AP451">
        <v>0</v>
      </c>
      <c r="AQ451">
        <v>134</v>
      </c>
      <c r="AR451">
        <v>0.999999999999999</v>
      </c>
      <c r="AS451">
        <v>0</v>
      </c>
      <c r="AT451">
        <v>0</v>
      </c>
      <c r="AU451">
        <v>0</v>
      </c>
      <c r="AV451">
        <v>0</v>
      </c>
      <c r="AW451">
        <v>134</v>
      </c>
      <c r="AX451">
        <v>1</v>
      </c>
      <c r="AY451" s="73">
        <v>91.268516229094999</v>
      </c>
      <c r="AZ451">
        <v>132</v>
      </c>
      <c r="BA451">
        <v>0.99482250569601005</v>
      </c>
      <c r="BB451">
        <v>131</v>
      </c>
      <c r="BC451">
        <v>0.90798503725535296</v>
      </c>
      <c r="BD451">
        <v>3</v>
      </c>
      <c r="BE451">
        <v>9.2014962744646003E-2</v>
      </c>
      <c r="BF451">
        <v>92.152226713809</v>
      </c>
      <c r="BG451">
        <v>91.214055072093004</v>
      </c>
      <c r="BH451">
        <v>91.268516229094999</v>
      </c>
      <c r="BI451">
        <v>90.413556069804898</v>
      </c>
    </row>
    <row r="452" spans="1:61" x14ac:dyDescent="0.25">
      <c r="A452" s="10" t="str">
        <f>VLOOKUP(D452,'Index-Relations'!E:F,2,FALSE)</f>
        <v>ESG</v>
      </c>
      <c r="B452" t="s">
        <v>3450</v>
      </c>
      <c r="C452" s="53" t="s">
        <v>3350</v>
      </c>
      <c r="D452" s="59" t="s">
        <v>2788</v>
      </c>
      <c r="E452" s="59" t="s">
        <v>3892</v>
      </c>
      <c r="F452" t="s">
        <v>213</v>
      </c>
      <c r="G452" t="s">
        <v>14</v>
      </c>
      <c r="H452" t="s">
        <v>214</v>
      </c>
      <c r="I452" s="52">
        <v>45505</v>
      </c>
      <c r="J452" t="s">
        <v>2457</v>
      </c>
      <c r="K452">
        <v>134</v>
      </c>
      <c r="L452" s="73">
        <v>92.160021031246998</v>
      </c>
      <c r="M452">
        <v>132</v>
      </c>
      <c r="N452">
        <v>0.99467605605016796</v>
      </c>
      <c r="O452" s="73">
        <v>91.238635475084905</v>
      </c>
      <c r="P452">
        <v>132</v>
      </c>
      <c r="Q452">
        <v>0.99467605605016796</v>
      </c>
      <c r="R452">
        <v>127</v>
      </c>
      <c r="S452">
        <v>0.97106378155320505</v>
      </c>
      <c r="T452">
        <v>35.087747918963103</v>
      </c>
      <c r="U452">
        <v>0.76316787661916496</v>
      </c>
      <c r="V452">
        <v>97</v>
      </c>
      <c r="W452">
        <v>0.116837232714082</v>
      </c>
      <c r="X452">
        <v>15</v>
      </c>
      <c r="Y452">
        <v>132</v>
      </c>
      <c r="Z452">
        <v>0.99467605605016696</v>
      </c>
      <c r="AA452">
        <v>37.462738247218297</v>
      </c>
      <c r="AB452">
        <v>127</v>
      </c>
      <c r="AC452">
        <v>0.91237360203595896</v>
      </c>
      <c r="AD452">
        <v>5</v>
      </c>
      <c r="AE452">
        <v>8.2302454014208104E-2</v>
      </c>
      <c r="AF452">
        <v>2</v>
      </c>
      <c r="AG452">
        <v>5.3239439498319798E-3</v>
      </c>
      <c r="AH452">
        <v>1.6549261593471701E-2</v>
      </c>
      <c r="AI452">
        <v>12</v>
      </c>
      <c r="AJ452" s="73">
        <v>90.466459188304896</v>
      </c>
      <c r="AK452">
        <v>132</v>
      </c>
      <c r="AL452">
        <v>0.99467605605016796</v>
      </c>
      <c r="AM452">
        <v>0</v>
      </c>
      <c r="AN452">
        <v>0</v>
      </c>
      <c r="AO452">
        <v>0</v>
      </c>
      <c r="AP452">
        <v>0</v>
      </c>
      <c r="AQ452">
        <v>134</v>
      </c>
      <c r="AR452">
        <v>1</v>
      </c>
      <c r="AS452">
        <v>0</v>
      </c>
      <c r="AT452">
        <v>0</v>
      </c>
      <c r="AU452">
        <v>0</v>
      </c>
      <c r="AV452">
        <v>0</v>
      </c>
      <c r="AW452">
        <v>134</v>
      </c>
      <c r="AX452">
        <v>0.999999999999999</v>
      </c>
      <c r="AY452" s="73">
        <v>91.236648538374993</v>
      </c>
      <c r="AZ452">
        <v>132</v>
      </c>
      <c r="BA452">
        <v>0.99467605605016796</v>
      </c>
      <c r="BB452">
        <v>130</v>
      </c>
      <c r="BC452">
        <v>0.90214459880183095</v>
      </c>
      <c r="BD452">
        <v>4</v>
      </c>
      <c r="BE452">
        <v>9.7855401198168296E-2</v>
      </c>
      <c r="BF452">
        <v>92.160021031246998</v>
      </c>
      <c r="BG452">
        <v>91.238635475084905</v>
      </c>
      <c r="BH452">
        <v>91.236648538374993</v>
      </c>
      <c r="BI452">
        <v>90.466459188304896</v>
      </c>
    </row>
    <row r="453" spans="1:61" x14ac:dyDescent="0.25">
      <c r="A453" s="10" t="str">
        <f>VLOOKUP(D453,'Index-Relations'!E:F,2,FALSE)</f>
        <v>ESG</v>
      </c>
      <c r="B453" t="s">
        <v>3450</v>
      </c>
      <c r="C453" s="53" t="s">
        <v>2765</v>
      </c>
      <c r="D453" s="59" t="s">
        <v>2788</v>
      </c>
      <c r="E453" s="59" t="s">
        <v>3893</v>
      </c>
      <c r="F453" t="s">
        <v>213</v>
      </c>
      <c r="G453" t="s">
        <v>14</v>
      </c>
      <c r="H453" t="s">
        <v>214</v>
      </c>
      <c r="I453" s="52">
        <v>45474</v>
      </c>
      <c r="J453" t="s">
        <v>2457</v>
      </c>
      <c r="K453">
        <v>135</v>
      </c>
      <c r="L453" s="73">
        <v>92.755877456702905</v>
      </c>
      <c r="M453">
        <v>133</v>
      </c>
      <c r="N453">
        <v>0.99528079820511695</v>
      </c>
      <c r="O453" s="73">
        <v>91.338925801039906</v>
      </c>
      <c r="P453">
        <v>133</v>
      </c>
      <c r="Q453">
        <v>0.99528079820511695</v>
      </c>
      <c r="R453">
        <v>128</v>
      </c>
      <c r="S453">
        <v>0.97162649995954298</v>
      </c>
      <c r="T453">
        <v>34.806616380198101</v>
      </c>
      <c r="U453">
        <v>0.76830967096458003</v>
      </c>
      <c r="V453">
        <v>96</v>
      </c>
      <c r="W453">
        <v>0.114838158954856</v>
      </c>
      <c r="X453">
        <v>14</v>
      </c>
      <c r="Y453">
        <v>132</v>
      </c>
      <c r="Z453">
        <v>0.987712094918345</v>
      </c>
      <c r="AA453">
        <v>39.5299957142376</v>
      </c>
      <c r="AB453">
        <v>127</v>
      </c>
      <c r="AC453">
        <v>0.92296425145539596</v>
      </c>
      <c r="AD453">
        <v>5</v>
      </c>
      <c r="AE453">
        <v>6.4747843462948498E-2</v>
      </c>
      <c r="AF453">
        <v>3</v>
      </c>
      <c r="AG453">
        <v>1.22879050816549E-2</v>
      </c>
      <c r="AH453">
        <v>1.6582754669918601E-2</v>
      </c>
      <c r="AI453">
        <v>12</v>
      </c>
      <c r="AJ453" s="73">
        <v>91.009290666257996</v>
      </c>
      <c r="AK453">
        <v>133</v>
      </c>
      <c r="AL453">
        <v>0.99528079820511695</v>
      </c>
      <c r="AM453">
        <v>0</v>
      </c>
      <c r="AN453">
        <v>0</v>
      </c>
      <c r="AO453">
        <v>0</v>
      </c>
      <c r="AP453">
        <v>0</v>
      </c>
      <c r="AQ453">
        <v>135</v>
      </c>
      <c r="AR453">
        <v>1</v>
      </c>
      <c r="AS453">
        <v>0</v>
      </c>
      <c r="AT453">
        <v>0</v>
      </c>
      <c r="AU453">
        <v>0</v>
      </c>
      <c r="AV453">
        <v>0</v>
      </c>
      <c r="AW453">
        <v>135</v>
      </c>
      <c r="AX453">
        <v>1</v>
      </c>
      <c r="AY453" s="73">
        <v>92.202261655133896</v>
      </c>
      <c r="AZ453">
        <v>133</v>
      </c>
      <c r="BA453">
        <v>0.99528079820511695</v>
      </c>
      <c r="BB453">
        <v>131</v>
      </c>
      <c r="BC453">
        <v>0.90378489748178903</v>
      </c>
      <c r="BD453">
        <v>4</v>
      </c>
      <c r="BE453">
        <v>9.6215102518210305E-2</v>
      </c>
      <c r="BF453">
        <v>92.755877456702905</v>
      </c>
      <c r="BG453">
        <v>91.338925801039906</v>
      </c>
      <c r="BH453">
        <v>92.202261655133896</v>
      </c>
      <c r="BI453">
        <v>91.009290666257996</v>
      </c>
    </row>
    <row r="454" spans="1:61" x14ac:dyDescent="0.25">
      <c r="A454" s="10" t="str">
        <f>VLOOKUP(D454,'Index-Relations'!E:F,2,FALSE)</f>
        <v>ESG</v>
      </c>
      <c r="B454" t="s">
        <v>3450</v>
      </c>
      <c r="C454" s="53" t="s">
        <v>2766</v>
      </c>
      <c r="D454" s="59" t="s">
        <v>2788</v>
      </c>
      <c r="E454" s="59" t="s">
        <v>3894</v>
      </c>
      <c r="F454" t="s">
        <v>213</v>
      </c>
      <c r="G454" t="s">
        <v>14</v>
      </c>
      <c r="H454" t="s">
        <v>214</v>
      </c>
      <c r="I454" s="52">
        <v>45446</v>
      </c>
      <c r="J454" t="s">
        <v>2457</v>
      </c>
      <c r="K454">
        <v>134</v>
      </c>
      <c r="L454" s="73">
        <v>93.068688164395994</v>
      </c>
      <c r="M454">
        <v>132</v>
      </c>
      <c r="N454">
        <v>0.99541799049613</v>
      </c>
      <c r="O454" s="73">
        <v>91.365337485668903</v>
      </c>
      <c r="P454">
        <v>132</v>
      </c>
      <c r="Q454">
        <v>0.99541799049613</v>
      </c>
      <c r="R454">
        <v>127</v>
      </c>
      <c r="S454">
        <v>0.97167372094913596</v>
      </c>
      <c r="T454">
        <v>35.513568066950199</v>
      </c>
      <c r="U454">
        <v>0.78004272664559504</v>
      </c>
      <c r="V454">
        <v>94</v>
      </c>
      <c r="W454">
        <v>0.12550648951118001</v>
      </c>
      <c r="X454">
        <v>14</v>
      </c>
      <c r="Y454">
        <v>130</v>
      </c>
      <c r="Z454">
        <v>0.98733789676613803</v>
      </c>
      <c r="AA454">
        <v>44.3530109252942</v>
      </c>
      <c r="AB454">
        <v>126</v>
      </c>
      <c r="AC454">
        <v>0.97374515426915498</v>
      </c>
      <c r="AD454">
        <v>4</v>
      </c>
      <c r="AE454">
        <v>1.35927424969839E-2</v>
      </c>
      <c r="AF454">
        <v>4</v>
      </c>
      <c r="AG454">
        <v>1.26621032338611E-2</v>
      </c>
      <c r="AH454">
        <v>1.5076288832818001E-2</v>
      </c>
      <c r="AI454">
        <v>11</v>
      </c>
      <c r="AJ454" s="73">
        <v>91.073032182383898</v>
      </c>
      <c r="AK454">
        <v>132</v>
      </c>
      <c r="AL454">
        <v>0.99541799049613</v>
      </c>
      <c r="AM454">
        <v>0</v>
      </c>
      <c r="AN454">
        <v>0</v>
      </c>
      <c r="AO454">
        <v>0</v>
      </c>
      <c r="AP454">
        <v>0</v>
      </c>
      <c r="AQ454">
        <v>134</v>
      </c>
      <c r="AR454">
        <v>1</v>
      </c>
      <c r="AS454">
        <v>0</v>
      </c>
      <c r="AT454">
        <v>0</v>
      </c>
      <c r="AU454">
        <v>0</v>
      </c>
      <c r="AV454">
        <v>0</v>
      </c>
      <c r="AW454">
        <v>134</v>
      </c>
      <c r="AX454">
        <v>1</v>
      </c>
      <c r="AY454" s="73">
        <v>92.886689025908893</v>
      </c>
      <c r="AZ454">
        <v>132</v>
      </c>
      <c r="BA454">
        <v>0.99541799049613</v>
      </c>
      <c r="BB454">
        <v>130</v>
      </c>
      <c r="BC454">
        <v>0.90067321052193094</v>
      </c>
      <c r="BD454">
        <v>4</v>
      </c>
      <c r="BE454">
        <v>9.9326789478068403E-2</v>
      </c>
      <c r="BF454">
        <v>93.068688164395994</v>
      </c>
      <c r="BG454">
        <v>91.365337485668903</v>
      </c>
      <c r="BH454">
        <v>92.886689025908893</v>
      </c>
      <c r="BI454">
        <v>91.073032182383898</v>
      </c>
    </row>
    <row r="455" spans="1:61" x14ac:dyDescent="0.25">
      <c r="A455" s="10" t="str">
        <f>VLOOKUP(D455,'Index-Relations'!E:F,2,FALSE)</f>
        <v>ESG</v>
      </c>
      <c r="B455" t="s">
        <v>3450</v>
      </c>
      <c r="C455" s="53" t="s">
        <v>2767</v>
      </c>
      <c r="D455" s="59" t="s">
        <v>2788</v>
      </c>
      <c r="E455" s="59" t="s">
        <v>3895</v>
      </c>
      <c r="F455" t="s">
        <v>213</v>
      </c>
      <c r="G455" t="s">
        <v>14</v>
      </c>
      <c r="H455" t="s">
        <v>214</v>
      </c>
      <c r="I455" s="52">
        <v>45413</v>
      </c>
      <c r="J455" t="s">
        <v>2457</v>
      </c>
      <c r="K455">
        <v>134</v>
      </c>
      <c r="L455" s="73">
        <v>93.100247797499904</v>
      </c>
      <c r="M455">
        <v>132</v>
      </c>
      <c r="N455">
        <v>0.99539928746968098</v>
      </c>
      <c r="O455" s="73">
        <v>91.405008935712999</v>
      </c>
      <c r="P455">
        <v>132</v>
      </c>
      <c r="Q455">
        <v>0.99539928746968098</v>
      </c>
      <c r="R455">
        <v>127</v>
      </c>
      <c r="S455">
        <v>0.97228103404825095</v>
      </c>
      <c r="T455">
        <v>35.696437950355303</v>
      </c>
      <c r="U455">
        <v>0.77684943003037898</v>
      </c>
      <c r="V455">
        <v>94</v>
      </c>
      <c r="W455">
        <v>0.124241469436024</v>
      </c>
      <c r="X455">
        <v>14</v>
      </c>
      <c r="Y455">
        <v>130</v>
      </c>
      <c r="Z455">
        <v>0.987562661769954</v>
      </c>
      <c r="AA455">
        <v>45.8846253075383</v>
      </c>
      <c r="AB455">
        <v>126</v>
      </c>
      <c r="AC455">
        <v>0.97471954021583695</v>
      </c>
      <c r="AD455">
        <v>4</v>
      </c>
      <c r="AE455">
        <v>1.28431215541168E-2</v>
      </c>
      <c r="AF455">
        <v>4</v>
      </c>
      <c r="AG455">
        <v>1.24373382300459E-2</v>
      </c>
      <c r="AH455">
        <v>1.44534777377769E-2</v>
      </c>
      <c r="AI455">
        <v>11</v>
      </c>
      <c r="AJ455" s="73">
        <v>91.1214185759369</v>
      </c>
      <c r="AK455">
        <v>132</v>
      </c>
      <c r="AL455">
        <v>0.99539928746968098</v>
      </c>
      <c r="AM455">
        <v>0</v>
      </c>
      <c r="AN455">
        <v>0</v>
      </c>
      <c r="AO455">
        <v>0</v>
      </c>
      <c r="AP455">
        <v>0</v>
      </c>
      <c r="AQ455">
        <v>133</v>
      </c>
      <c r="AR455">
        <v>0.99932877978473</v>
      </c>
      <c r="AS455">
        <v>0</v>
      </c>
      <c r="AT455">
        <v>0</v>
      </c>
      <c r="AU455">
        <v>0</v>
      </c>
      <c r="AV455">
        <v>0</v>
      </c>
      <c r="AW455">
        <v>133</v>
      </c>
      <c r="AX455">
        <v>0.99932877978473</v>
      </c>
      <c r="AY455" s="73">
        <v>92.921252531713904</v>
      </c>
      <c r="AZ455">
        <v>132</v>
      </c>
      <c r="BA455">
        <v>0.99539928746968098</v>
      </c>
      <c r="BB455">
        <v>128</v>
      </c>
      <c r="BC455">
        <v>0.89654115631120501</v>
      </c>
      <c r="BD455">
        <v>5</v>
      </c>
      <c r="BE455">
        <v>0.10278762347352501</v>
      </c>
      <c r="BF455">
        <v>93.100247797499904</v>
      </c>
      <c r="BG455">
        <v>91.405008935712999</v>
      </c>
      <c r="BH455">
        <v>92.921252531713904</v>
      </c>
      <c r="BI455">
        <v>91.1214185759369</v>
      </c>
    </row>
    <row r="456" spans="1:61" x14ac:dyDescent="0.25">
      <c r="A456" s="10" t="str">
        <f>VLOOKUP(D456,'Index-Relations'!E:F,2,FALSE)</f>
        <v>ESG</v>
      </c>
      <c r="B456" t="s">
        <v>3450</v>
      </c>
      <c r="C456" s="53" t="s">
        <v>2768</v>
      </c>
      <c r="D456" s="59" t="s">
        <v>2788</v>
      </c>
      <c r="E456" s="59" t="s">
        <v>3896</v>
      </c>
      <c r="F456" t="s">
        <v>213</v>
      </c>
      <c r="G456" t="s">
        <v>14</v>
      </c>
      <c r="H456" t="s">
        <v>214</v>
      </c>
      <c r="I456" s="52">
        <v>45383</v>
      </c>
      <c r="J456" t="s">
        <v>2457</v>
      </c>
      <c r="K456">
        <v>134</v>
      </c>
      <c r="L456">
        <v>95.386395317439707</v>
      </c>
      <c r="M456">
        <v>132</v>
      </c>
      <c r="N456">
        <v>0.99597611053380997</v>
      </c>
      <c r="O456">
        <v>93.995740845774506</v>
      </c>
      <c r="P456">
        <v>132</v>
      </c>
      <c r="Q456">
        <v>0.99597611053380997</v>
      </c>
      <c r="R456">
        <v>127</v>
      </c>
      <c r="S456">
        <v>0.97421739620367198</v>
      </c>
      <c r="T456">
        <v>35.383504996500399</v>
      </c>
      <c r="U456">
        <v>0.77967673278984495</v>
      </c>
      <c r="V456">
        <v>94</v>
      </c>
      <c r="W456">
        <v>0.12306232618136</v>
      </c>
      <c r="X456">
        <v>14</v>
      </c>
      <c r="Y456">
        <v>130</v>
      </c>
      <c r="Z456">
        <v>0.98830873258275598</v>
      </c>
      <c r="AA456">
        <v>44.614071161376202</v>
      </c>
      <c r="AB456">
        <v>126</v>
      </c>
      <c r="AC456">
        <v>0.97536322816441201</v>
      </c>
      <c r="AD456">
        <v>4</v>
      </c>
      <c r="AE456">
        <v>1.29455044183442E-2</v>
      </c>
      <c r="AF456">
        <v>4</v>
      </c>
      <c r="AG456">
        <v>1.16912674172429E-2</v>
      </c>
      <c r="AH456">
        <v>1.43658451033063E-2</v>
      </c>
      <c r="AI456">
        <v>11</v>
      </c>
      <c r="AJ456">
        <v>94.656795440961403</v>
      </c>
      <c r="AK456">
        <v>132</v>
      </c>
      <c r="AL456">
        <v>0.99597611053380997</v>
      </c>
      <c r="AM456">
        <v>0</v>
      </c>
      <c r="AN456">
        <v>0</v>
      </c>
      <c r="AO456">
        <v>0</v>
      </c>
      <c r="AP456">
        <v>0</v>
      </c>
      <c r="AQ456">
        <v>133</v>
      </c>
      <c r="AR456">
        <v>0.99937475389239605</v>
      </c>
      <c r="AS456">
        <v>0</v>
      </c>
      <c r="AT456">
        <v>0</v>
      </c>
      <c r="AU456">
        <v>0</v>
      </c>
      <c r="AV456">
        <v>0</v>
      </c>
      <c r="AW456">
        <v>133</v>
      </c>
      <c r="AX456">
        <v>0.99937475389239605</v>
      </c>
      <c r="AY456">
        <v>95.223797529761001</v>
      </c>
      <c r="AZ456">
        <v>132</v>
      </c>
      <c r="BA456">
        <v>0.99597611053380997</v>
      </c>
      <c r="BB456">
        <v>128</v>
      </c>
      <c r="BC456">
        <v>0.89884247858111599</v>
      </c>
      <c r="BD456">
        <v>5</v>
      </c>
      <c r="BE456">
        <v>0.10053227531127901</v>
      </c>
      <c r="BF456">
        <v>93.269661748235904</v>
      </c>
      <c r="BG456">
        <v>91.311292756463004</v>
      </c>
      <c r="BH456">
        <v>93.2658772297669</v>
      </c>
      <c r="BI456">
        <v>91.321453101013901</v>
      </c>
    </row>
    <row r="457" spans="1:61" x14ac:dyDescent="0.25">
      <c r="A457" s="10" t="str">
        <f>VLOOKUP(D457,'Index-Relations'!E:F,2,FALSE)</f>
        <v>ESG</v>
      </c>
      <c r="B457" t="s">
        <v>3450</v>
      </c>
      <c r="C457" s="53" t="s">
        <v>2769</v>
      </c>
      <c r="D457" s="59" t="s">
        <v>2788</v>
      </c>
      <c r="E457" s="59" t="s">
        <v>3897</v>
      </c>
      <c r="F457" t="s">
        <v>213</v>
      </c>
      <c r="G457" t="s">
        <v>14</v>
      </c>
      <c r="H457" t="s">
        <v>214</v>
      </c>
      <c r="I457" s="52">
        <v>45352</v>
      </c>
      <c r="J457" t="s">
        <v>2457</v>
      </c>
      <c r="K457">
        <v>134</v>
      </c>
      <c r="L457">
        <v>95.487335425090293</v>
      </c>
      <c r="M457">
        <v>132</v>
      </c>
      <c r="N457">
        <v>0.99576178216705902</v>
      </c>
      <c r="O457">
        <v>93.954370245098204</v>
      </c>
      <c r="P457">
        <v>132</v>
      </c>
      <c r="Q457">
        <v>0.99576178216705902</v>
      </c>
      <c r="R457">
        <v>127</v>
      </c>
      <c r="S457">
        <v>0.97450779829436895</v>
      </c>
      <c r="T457">
        <v>35.501500377501799</v>
      </c>
      <c r="U457">
        <v>0.77474003511294398</v>
      </c>
      <c r="V457">
        <v>92</v>
      </c>
      <c r="W457">
        <v>0.12606377841803701</v>
      </c>
      <c r="X457">
        <v>14</v>
      </c>
      <c r="Y457">
        <v>130</v>
      </c>
      <c r="Z457">
        <v>0.98802629621285298</v>
      </c>
      <c r="AA457">
        <v>45.422688663079398</v>
      </c>
      <c r="AB457">
        <v>126</v>
      </c>
      <c r="AC457">
        <v>0.97581451600995395</v>
      </c>
      <c r="AD457">
        <v>4</v>
      </c>
      <c r="AE457">
        <v>1.2211780202899101E-2</v>
      </c>
      <c r="AF457">
        <v>4</v>
      </c>
      <c r="AG457">
        <v>1.1973703787146499E-2</v>
      </c>
      <c r="AH457">
        <v>4.0103678270727097E-3</v>
      </c>
      <c r="AI457">
        <v>7</v>
      </c>
      <c r="AJ457">
        <v>94.783379567162498</v>
      </c>
      <c r="AK457">
        <v>132</v>
      </c>
      <c r="AL457">
        <v>0.99576178216705902</v>
      </c>
      <c r="AM457">
        <v>0</v>
      </c>
      <c r="AN457">
        <v>0</v>
      </c>
      <c r="AO457">
        <v>0</v>
      </c>
      <c r="AP457">
        <v>0</v>
      </c>
      <c r="AQ457">
        <v>133</v>
      </c>
      <c r="AR457">
        <v>0.99937612873461901</v>
      </c>
      <c r="AS457">
        <v>0</v>
      </c>
      <c r="AT457">
        <v>0</v>
      </c>
      <c r="AU457">
        <v>0</v>
      </c>
      <c r="AV457">
        <v>0</v>
      </c>
      <c r="AW457">
        <v>133</v>
      </c>
      <c r="AX457">
        <v>0.99937612873462001</v>
      </c>
      <c r="AY457">
        <v>95.410401105861695</v>
      </c>
      <c r="AZ457">
        <v>132</v>
      </c>
      <c r="BA457">
        <v>0.99576178216705902</v>
      </c>
      <c r="BB457">
        <v>128</v>
      </c>
      <c r="BC457">
        <v>0.90125905484366298</v>
      </c>
      <c r="BD457">
        <v>5</v>
      </c>
      <c r="BE457">
        <v>9.8117073890956905E-2</v>
      </c>
      <c r="BF457">
        <v>93.411069543836007</v>
      </c>
      <c r="BG457">
        <v>91.230670032023895</v>
      </c>
      <c r="BH457">
        <v>93.642059132177906</v>
      </c>
      <c r="BI457">
        <v>91.454121035465903</v>
      </c>
    </row>
    <row r="458" spans="1:61" x14ac:dyDescent="0.25">
      <c r="A458" s="10" t="str">
        <f>VLOOKUP(D458,'Index-Relations'!E:F,2,FALSE)</f>
        <v>ESG</v>
      </c>
      <c r="B458" t="s">
        <v>3450</v>
      </c>
      <c r="C458" s="53" t="s">
        <v>2770</v>
      </c>
      <c r="D458" s="59" t="s">
        <v>2788</v>
      </c>
      <c r="E458" s="59" t="s">
        <v>3898</v>
      </c>
      <c r="F458" t="s">
        <v>213</v>
      </c>
      <c r="G458" t="s">
        <v>14</v>
      </c>
      <c r="H458" t="s">
        <v>214</v>
      </c>
      <c r="I458" s="52">
        <v>45323</v>
      </c>
      <c r="J458" t="s">
        <v>2457</v>
      </c>
      <c r="K458">
        <v>134</v>
      </c>
      <c r="L458">
        <v>95.503589431857804</v>
      </c>
      <c r="M458">
        <v>132</v>
      </c>
      <c r="N458">
        <v>0.99594304778700604</v>
      </c>
      <c r="O458">
        <v>93.895114084675896</v>
      </c>
      <c r="P458">
        <v>132</v>
      </c>
      <c r="Q458">
        <v>0.99594304778700604</v>
      </c>
      <c r="R458">
        <v>127</v>
      </c>
      <c r="S458">
        <v>0.97456750950209403</v>
      </c>
      <c r="T458">
        <v>35.825668289568803</v>
      </c>
      <c r="U458">
        <v>0.76932605477683602</v>
      </c>
      <c r="V458">
        <v>92</v>
      </c>
      <c r="W458">
        <v>0.12915421773882799</v>
      </c>
      <c r="X458">
        <v>14</v>
      </c>
      <c r="Y458">
        <v>130</v>
      </c>
      <c r="Z458">
        <v>0.98839905633940195</v>
      </c>
      <c r="AA458">
        <v>46.255383390711501</v>
      </c>
      <c r="AB458">
        <v>126</v>
      </c>
      <c r="AC458">
        <v>0.97468257914242895</v>
      </c>
      <c r="AD458">
        <v>4</v>
      </c>
      <c r="AE458">
        <v>1.3716477196973199E-2</v>
      </c>
      <c r="AF458">
        <v>4</v>
      </c>
      <c r="AG458">
        <v>1.16009436605973E-2</v>
      </c>
      <c r="AH458">
        <v>4.2437820355089003E-3</v>
      </c>
      <c r="AI458">
        <v>7</v>
      </c>
      <c r="AJ458">
        <v>94.611651751051198</v>
      </c>
      <c r="AK458">
        <v>132</v>
      </c>
      <c r="AL458">
        <v>0.99594304778700604</v>
      </c>
      <c r="AM458">
        <v>0</v>
      </c>
      <c r="AN458">
        <v>0</v>
      </c>
      <c r="AO458">
        <v>0</v>
      </c>
      <c r="AP458">
        <v>0</v>
      </c>
      <c r="AQ458">
        <v>132</v>
      </c>
      <c r="AR458">
        <v>0.99594304778700604</v>
      </c>
      <c r="AS458">
        <v>0</v>
      </c>
      <c r="AT458">
        <v>0</v>
      </c>
      <c r="AU458">
        <v>0</v>
      </c>
      <c r="AV458">
        <v>0</v>
      </c>
      <c r="AW458">
        <v>132</v>
      </c>
      <c r="AX458">
        <v>0.99594304778700604</v>
      </c>
      <c r="AY458">
        <v>95.565569327740207</v>
      </c>
      <c r="AZ458">
        <v>132</v>
      </c>
      <c r="BA458">
        <v>0.99594304778700604</v>
      </c>
      <c r="BB458">
        <v>127</v>
      </c>
      <c r="BC458">
        <v>0.892373369059976</v>
      </c>
      <c r="BD458">
        <v>5</v>
      </c>
      <c r="BE458">
        <v>0.10356967872703</v>
      </c>
      <c r="BF458">
        <v>93.390925266441997</v>
      </c>
      <c r="BG458">
        <v>91.202471163888902</v>
      </c>
      <c r="BH458">
        <v>93.788617813127999</v>
      </c>
      <c r="BI458">
        <v>91.358871564289998</v>
      </c>
    </row>
    <row r="459" spans="1:61" x14ac:dyDescent="0.25">
      <c r="A459" s="10" t="str">
        <f>VLOOKUP(D459,'Index-Relations'!E:F,2,FALSE)</f>
        <v>ESG</v>
      </c>
      <c r="B459" t="s">
        <v>3450</v>
      </c>
      <c r="C459" s="53" t="s">
        <v>2760</v>
      </c>
      <c r="D459" s="59" t="s">
        <v>2789</v>
      </c>
      <c r="E459" s="59" t="s">
        <v>3899</v>
      </c>
      <c r="F459" t="s">
        <v>216</v>
      </c>
      <c r="G459" t="s">
        <v>215</v>
      </c>
      <c r="H459" t="s">
        <v>217</v>
      </c>
      <c r="I459" s="52">
        <v>45659</v>
      </c>
      <c r="J459" t="s">
        <v>2457</v>
      </c>
      <c r="K459">
        <v>139</v>
      </c>
      <c r="L459" s="73">
        <v>90.164445832764997</v>
      </c>
      <c r="M459">
        <v>138</v>
      </c>
      <c r="N459">
        <v>0.99951079195005699</v>
      </c>
      <c r="O459" s="73">
        <v>90.497250090457996</v>
      </c>
      <c r="P459">
        <v>138</v>
      </c>
      <c r="Q459">
        <v>0.99951079195005699</v>
      </c>
      <c r="R459">
        <v>134</v>
      </c>
      <c r="S459">
        <v>0.970952789783041</v>
      </c>
      <c r="T459">
        <v>36.302524401341103</v>
      </c>
      <c r="U459">
        <v>0.71992962817231698</v>
      </c>
      <c r="V459">
        <v>102</v>
      </c>
      <c r="W459">
        <v>4.7048650724347399E-2</v>
      </c>
      <c r="X459">
        <v>14</v>
      </c>
      <c r="Y459">
        <v>138</v>
      </c>
      <c r="Z459">
        <v>0.99951079195005699</v>
      </c>
      <c r="AA459">
        <v>42.193324029292299</v>
      </c>
      <c r="AB459">
        <v>128</v>
      </c>
      <c r="AC459">
        <v>0.89303512086461101</v>
      </c>
      <c r="AD459">
        <v>10</v>
      </c>
      <c r="AE459">
        <v>0.10647567108544601</v>
      </c>
      <c r="AF459">
        <v>1</v>
      </c>
      <c r="AG459">
        <v>4.8920804994218004E-4</v>
      </c>
      <c r="AH459">
        <v>6.19628879951964E-3</v>
      </c>
      <c r="AI459">
        <v>8</v>
      </c>
      <c r="AJ459" s="73">
        <v>86.073319272682994</v>
      </c>
      <c r="AK459">
        <v>138</v>
      </c>
      <c r="AL459">
        <v>0.99951079195005699</v>
      </c>
      <c r="AM459">
        <v>0</v>
      </c>
      <c r="AN459">
        <v>0</v>
      </c>
      <c r="AO459">
        <v>0</v>
      </c>
      <c r="AP459">
        <v>0</v>
      </c>
      <c r="AQ459">
        <v>139</v>
      </c>
      <c r="AR459">
        <v>0.999999999999999</v>
      </c>
      <c r="AS459">
        <v>4.6144391189764399E-2</v>
      </c>
      <c r="AT459">
        <v>3</v>
      </c>
      <c r="AU459">
        <v>2.1603340949970701E-2</v>
      </c>
      <c r="AV459">
        <v>1</v>
      </c>
      <c r="AW459">
        <v>139</v>
      </c>
      <c r="AX459">
        <v>1</v>
      </c>
      <c r="AY459" s="73">
        <v>89.938856858695004</v>
      </c>
      <c r="AZ459">
        <v>138</v>
      </c>
      <c r="BA459">
        <v>0.99951079195005699</v>
      </c>
      <c r="BB459">
        <v>136</v>
      </c>
      <c r="BC459">
        <v>0.92776935995401399</v>
      </c>
      <c r="BD459">
        <v>3</v>
      </c>
      <c r="BE459">
        <v>7.2230640045985395E-2</v>
      </c>
      <c r="BF459">
        <v>90.164445832764997</v>
      </c>
      <c r="BG459">
        <v>90.497250090457996</v>
      </c>
      <c r="BH459">
        <v>89.938856858695004</v>
      </c>
      <c r="BI459">
        <v>86.073319272682994</v>
      </c>
    </row>
    <row r="460" spans="1:61" x14ac:dyDescent="0.25">
      <c r="A460" s="10" t="str">
        <f>VLOOKUP(D460,'Index-Relations'!E:F,2,FALSE)</f>
        <v>ESG</v>
      </c>
      <c r="B460" t="s">
        <v>3450</v>
      </c>
      <c r="C460" s="53" t="s">
        <v>2761</v>
      </c>
      <c r="D460" s="59" t="s">
        <v>2789</v>
      </c>
      <c r="E460" s="59" t="s">
        <v>3900</v>
      </c>
      <c r="F460" t="s">
        <v>216</v>
      </c>
      <c r="G460" t="s">
        <v>215</v>
      </c>
      <c r="H460" t="s">
        <v>217</v>
      </c>
      <c r="I460" s="52">
        <v>45628</v>
      </c>
      <c r="J460" t="s">
        <v>2457</v>
      </c>
      <c r="K460">
        <v>146</v>
      </c>
      <c r="L460" s="73">
        <v>91.167339499611899</v>
      </c>
      <c r="M460">
        <v>144</v>
      </c>
      <c r="N460">
        <v>0.99484996199204601</v>
      </c>
      <c r="O460" s="73">
        <v>90.868909332608993</v>
      </c>
      <c r="P460">
        <v>144</v>
      </c>
      <c r="Q460">
        <v>0.99484996199204601</v>
      </c>
      <c r="R460">
        <v>139</v>
      </c>
      <c r="S460">
        <v>0.97062926873629796</v>
      </c>
      <c r="T460">
        <v>34.451926619467002</v>
      </c>
      <c r="U460">
        <v>0.74116424106557799</v>
      </c>
      <c r="V460">
        <v>105</v>
      </c>
      <c r="W460">
        <v>9.4588220864721004E-2</v>
      </c>
      <c r="X460">
        <v>15</v>
      </c>
      <c r="Y460">
        <v>144</v>
      </c>
      <c r="Z460">
        <v>0.99484996199204601</v>
      </c>
      <c r="AA460">
        <v>33.268946383471999</v>
      </c>
      <c r="AB460">
        <v>138</v>
      </c>
      <c r="AC460">
        <v>0.91219677044287895</v>
      </c>
      <c r="AD460">
        <v>6</v>
      </c>
      <c r="AE460">
        <v>8.2653191549167102E-2</v>
      </c>
      <c r="AF460">
        <v>2</v>
      </c>
      <c r="AG460">
        <v>5.1500380079530202E-3</v>
      </c>
      <c r="AH460">
        <v>1.4584422035146399E-2</v>
      </c>
      <c r="AI460">
        <v>12</v>
      </c>
      <c r="AJ460" s="73">
        <v>89.220780118590895</v>
      </c>
      <c r="AK460">
        <v>144</v>
      </c>
      <c r="AL460">
        <v>0.99484996199204601</v>
      </c>
      <c r="AM460">
        <v>0</v>
      </c>
      <c r="AN460">
        <v>0</v>
      </c>
      <c r="AO460">
        <v>0</v>
      </c>
      <c r="AP460">
        <v>0</v>
      </c>
      <c r="AQ460">
        <v>146</v>
      </c>
      <c r="AR460">
        <v>0.999999999999999</v>
      </c>
      <c r="AS460">
        <v>5.16045753101649E-2</v>
      </c>
      <c r="AT460">
        <v>4</v>
      </c>
      <c r="AU460">
        <v>1.8201517183608299E-2</v>
      </c>
      <c r="AV460">
        <v>1</v>
      </c>
      <c r="AW460">
        <v>146</v>
      </c>
      <c r="AX460">
        <v>1</v>
      </c>
      <c r="AY460" s="73">
        <v>89.331551516601905</v>
      </c>
      <c r="AZ460">
        <v>144</v>
      </c>
      <c r="BA460">
        <v>0.99484996199204601</v>
      </c>
      <c r="BB460">
        <v>143</v>
      </c>
      <c r="BC460">
        <v>0.91815542068392997</v>
      </c>
      <c r="BD460">
        <v>3</v>
      </c>
      <c r="BE460">
        <v>8.1844579316069505E-2</v>
      </c>
      <c r="BF460">
        <v>91.167339499611899</v>
      </c>
      <c r="BG460">
        <v>90.868909332608993</v>
      </c>
      <c r="BH460">
        <v>89.331551516601905</v>
      </c>
      <c r="BI460">
        <v>89.220780118590895</v>
      </c>
    </row>
    <row r="461" spans="1:61" x14ac:dyDescent="0.25">
      <c r="A461" s="10" t="str">
        <f>VLOOKUP(D461,'Index-Relations'!E:F,2,FALSE)</f>
        <v>ESG</v>
      </c>
      <c r="B461" t="s">
        <v>3450</v>
      </c>
      <c r="C461" s="53" t="s">
        <v>2762</v>
      </c>
      <c r="D461" s="59" t="s">
        <v>2789</v>
      </c>
      <c r="E461" s="59" t="s">
        <v>3901</v>
      </c>
      <c r="F461" t="s">
        <v>216</v>
      </c>
      <c r="G461" t="s">
        <v>215</v>
      </c>
      <c r="H461" t="s">
        <v>217</v>
      </c>
      <c r="I461" s="52">
        <v>45597</v>
      </c>
      <c r="J461" t="s">
        <v>2457</v>
      </c>
      <c r="K461">
        <v>146</v>
      </c>
      <c r="L461" s="73">
        <v>91.079544512917906</v>
      </c>
      <c r="M461">
        <v>144</v>
      </c>
      <c r="N461">
        <v>0.99498139610869796</v>
      </c>
      <c r="O461" s="73">
        <v>90.875469224472994</v>
      </c>
      <c r="P461">
        <v>144</v>
      </c>
      <c r="Q461">
        <v>0.99498139610869796</v>
      </c>
      <c r="R461">
        <v>139</v>
      </c>
      <c r="S461">
        <v>0.97072980654590901</v>
      </c>
      <c r="T461">
        <v>34.710482204693001</v>
      </c>
      <c r="U461">
        <v>0.74023856261119703</v>
      </c>
      <c r="V461">
        <v>105</v>
      </c>
      <c r="W461">
        <v>9.5100946931050298E-2</v>
      </c>
      <c r="X461">
        <v>15</v>
      </c>
      <c r="Y461">
        <v>144</v>
      </c>
      <c r="Z461">
        <v>0.99498139610869796</v>
      </c>
      <c r="AA461">
        <v>34.7504760664578</v>
      </c>
      <c r="AB461">
        <v>138</v>
      </c>
      <c r="AC461">
        <v>0.90964318331252503</v>
      </c>
      <c r="AD461">
        <v>6</v>
      </c>
      <c r="AE461">
        <v>8.5338212796172902E-2</v>
      </c>
      <c r="AF461">
        <v>2</v>
      </c>
      <c r="AG461">
        <v>5.0186038913013703E-3</v>
      </c>
      <c r="AH461">
        <v>2.17570448615769E-2</v>
      </c>
      <c r="AI461">
        <v>12</v>
      </c>
      <c r="AJ461" s="73">
        <v>89.116969586232997</v>
      </c>
      <c r="AK461">
        <v>144</v>
      </c>
      <c r="AL461">
        <v>0.99498139610869796</v>
      </c>
      <c r="AM461">
        <v>0</v>
      </c>
      <c r="AN461">
        <v>0</v>
      </c>
      <c r="AO461">
        <v>0</v>
      </c>
      <c r="AP461">
        <v>0</v>
      </c>
      <c r="AQ461">
        <v>146</v>
      </c>
      <c r="AR461">
        <v>1</v>
      </c>
      <c r="AS461">
        <v>4.95539906110826E-2</v>
      </c>
      <c r="AT461">
        <v>4</v>
      </c>
      <c r="AU461">
        <v>1.6241682416345601E-2</v>
      </c>
      <c r="AV461">
        <v>1</v>
      </c>
      <c r="AW461">
        <v>146</v>
      </c>
      <c r="AX461">
        <v>1</v>
      </c>
      <c r="AY461" s="73">
        <v>89.184849434837005</v>
      </c>
      <c r="AZ461">
        <v>144</v>
      </c>
      <c r="BA461">
        <v>0.99498139610869796</v>
      </c>
      <c r="BB461">
        <v>143</v>
      </c>
      <c r="BC461">
        <v>0.91684056252033197</v>
      </c>
      <c r="BD461">
        <v>3</v>
      </c>
      <c r="BE461">
        <v>8.3159437479667503E-2</v>
      </c>
      <c r="BF461">
        <v>91.079544512917906</v>
      </c>
      <c r="BG461">
        <v>90.875469224472994</v>
      </c>
      <c r="BH461">
        <v>89.184849434837005</v>
      </c>
      <c r="BI461">
        <v>89.116969586232997</v>
      </c>
    </row>
    <row r="462" spans="1:61" x14ac:dyDescent="0.25">
      <c r="A462" s="10" t="str">
        <f>VLOOKUP(D462,'Index-Relations'!E:F,2,FALSE)</f>
        <v>ESG</v>
      </c>
      <c r="B462" t="s">
        <v>3450</v>
      </c>
      <c r="C462" s="53" t="s">
        <v>2763</v>
      </c>
      <c r="D462" s="59" t="s">
        <v>2789</v>
      </c>
      <c r="E462" s="59" t="s">
        <v>3902</v>
      </c>
      <c r="F462" t="s">
        <v>216</v>
      </c>
      <c r="G462" t="s">
        <v>215</v>
      </c>
      <c r="H462" t="s">
        <v>217</v>
      </c>
      <c r="I462" s="52">
        <v>45566</v>
      </c>
      <c r="J462" t="s">
        <v>2457</v>
      </c>
      <c r="K462">
        <v>146</v>
      </c>
      <c r="L462" s="73">
        <v>91.093120557602006</v>
      </c>
      <c r="M462">
        <v>144</v>
      </c>
      <c r="N462">
        <v>0.99561036160134997</v>
      </c>
      <c r="O462" s="73">
        <v>90.825913987894893</v>
      </c>
      <c r="P462">
        <v>144</v>
      </c>
      <c r="Q462">
        <v>0.99561036160134997</v>
      </c>
      <c r="R462">
        <v>139</v>
      </c>
      <c r="S462">
        <v>0.972065571714955</v>
      </c>
      <c r="T462">
        <v>34.715081901303499</v>
      </c>
      <c r="U462">
        <v>0.740918518107756</v>
      </c>
      <c r="V462">
        <v>105</v>
      </c>
      <c r="W462">
        <v>9.54209161492348E-2</v>
      </c>
      <c r="X462">
        <v>15</v>
      </c>
      <c r="Y462">
        <v>144</v>
      </c>
      <c r="Z462">
        <v>0.99561036160134997</v>
      </c>
      <c r="AA462">
        <v>36.638435195499497</v>
      </c>
      <c r="AB462">
        <v>138</v>
      </c>
      <c r="AC462">
        <v>0.91248904607904502</v>
      </c>
      <c r="AD462">
        <v>6</v>
      </c>
      <c r="AE462">
        <v>8.3121315522303299E-2</v>
      </c>
      <c r="AF462">
        <v>2</v>
      </c>
      <c r="AG462">
        <v>4.3896383986509304E-3</v>
      </c>
      <c r="AH462">
        <v>1.43883635773665E-2</v>
      </c>
      <c r="AI462">
        <v>12</v>
      </c>
      <c r="AJ462" s="73">
        <v>89.128860174542893</v>
      </c>
      <c r="AK462">
        <v>144</v>
      </c>
      <c r="AL462">
        <v>0.99561036160134997</v>
      </c>
      <c r="AM462">
        <v>0</v>
      </c>
      <c r="AN462">
        <v>0</v>
      </c>
      <c r="AO462">
        <v>0</v>
      </c>
      <c r="AP462">
        <v>0</v>
      </c>
      <c r="AQ462">
        <v>146</v>
      </c>
      <c r="AR462">
        <v>0.999999999999999</v>
      </c>
      <c r="AS462">
        <v>4.6563245594212002E-2</v>
      </c>
      <c r="AT462">
        <v>4</v>
      </c>
      <c r="AU462">
        <v>1.6166135829466199E-2</v>
      </c>
      <c r="AV462">
        <v>1</v>
      </c>
      <c r="AW462">
        <v>146</v>
      </c>
      <c r="AX462">
        <v>0.999999999999999</v>
      </c>
      <c r="AY462" s="73">
        <v>89.281476247021899</v>
      </c>
      <c r="AZ462">
        <v>144</v>
      </c>
      <c r="BA462">
        <v>0.99561036160134997</v>
      </c>
      <c r="BB462">
        <v>143</v>
      </c>
      <c r="BC462">
        <v>0.91759583590865001</v>
      </c>
      <c r="BD462">
        <v>3</v>
      </c>
      <c r="BE462">
        <v>8.2404164091349805E-2</v>
      </c>
      <c r="BF462">
        <v>91.093120557602006</v>
      </c>
      <c r="BG462">
        <v>90.825913987894893</v>
      </c>
      <c r="BH462">
        <v>89.281476247021899</v>
      </c>
      <c r="BI462">
        <v>89.128860174542893</v>
      </c>
    </row>
    <row r="463" spans="1:61" x14ac:dyDescent="0.25">
      <c r="A463" s="10" t="str">
        <f>VLOOKUP(D463,'Index-Relations'!E:F,2,FALSE)</f>
        <v>ESG</v>
      </c>
      <c r="B463" t="s">
        <v>3450</v>
      </c>
      <c r="C463" s="53" t="s">
        <v>2764</v>
      </c>
      <c r="D463" s="59" t="s">
        <v>2789</v>
      </c>
      <c r="E463" s="59" t="s">
        <v>3903</v>
      </c>
      <c r="F463" t="s">
        <v>216</v>
      </c>
      <c r="G463" t="s">
        <v>215</v>
      </c>
      <c r="H463" t="s">
        <v>217</v>
      </c>
      <c r="I463" s="52">
        <v>45537</v>
      </c>
      <c r="J463" t="s">
        <v>2457</v>
      </c>
      <c r="K463">
        <v>146</v>
      </c>
      <c r="L463" s="73">
        <v>91.413786828869902</v>
      </c>
      <c r="M463">
        <v>144</v>
      </c>
      <c r="N463">
        <v>0.99539540358062695</v>
      </c>
      <c r="O463" s="73">
        <v>90.901973275024005</v>
      </c>
      <c r="P463">
        <v>144</v>
      </c>
      <c r="Q463">
        <v>0.99539540358062695</v>
      </c>
      <c r="R463">
        <v>139</v>
      </c>
      <c r="S463">
        <v>0.97368777528180095</v>
      </c>
      <c r="T463">
        <v>34.511349087485399</v>
      </c>
      <c r="U463">
        <v>0.74650347391914795</v>
      </c>
      <c r="V463">
        <v>105</v>
      </c>
      <c r="W463">
        <v>0.100523357081332</v>
      </c>
      <c r="X463">
        <v>15</v>
      </c>
      <c r="Y463">
        <v>144</v>
      </c>
      <c r="Z463">
        <v>0.99539540358062695</v>
      </c>
      <c r="AA463">
        <v>34.034532515632002</v>
      </c>
      <c r="AB463">
        <v>138</v>
      </c>
      <c r="AC463">
        <v>0.91236831686015396</v>
      </c>
      <c r="AD463">
        <v>6</v>
      </c>
      <c r="AE463">
        <v>8.3027086720472501E-2</v>
      </c>
      <c r="AF463">
        <v>2</v>
      </c>
      <c r="AG463">
        <v>4.6045964193725999E-3</v>
      </c>
      <c r="AH463">
        <v>1.4773850094611801E-2</v>
      </c>
      <c r="AI463">
        <v>12</v>
      </c>
      <c r="AJ463" s="73">
        <v>89.586573480311898</v>
      </c>
      <c r="AK463">
        <v>144</v>
      </c>
      <c r="AL463">
        <v>0.99539540358062695</v>
      </c>
      <c r="AM463">
        <v>0</v>
      </c>
      <c r="AN463">
        <v>0</v>
      </c>
      <c r="AO463">
        <v>0</v>
      </c>
      <c r="AP463">
        <v>0</v>
      </c>
      <c r="AQ463">
        <v>146</v>
      </c>
      <c r="AR463">
        <v>0.999999999999999</v>
      </c>
      <c r="AS463">
        <v>4.7318934650350301E-2</v>
      </c>
      <c r="AT463">
        <v>4</v>
      </c>
      <c r="AU463">
        <v>1.76338349153463E-2</v>
      </c>
      <c r="AV463">
        <v>1</v>
      </c>
      <c r="AW463">
        <v>146</v>
      </c>
      <c r="AX463">
        <v>1</v>
      </c>
      <c r="AY463" s="73">
        <v>90.001159134324993</v>
      </c>
      <c r="AZ463">
        <v>144</v>
      </c>
      <c r="BA463">
        <v>0.99539540358062695</v>
      </c>
      <c r="BB463">
        <v>143</v>
      </c>
      <c r="BC463">
        <v>0.91816663754584504</v>
      </c>
      <c r="BD463">
        <v>3</v>
      </c>
      <c r="BE463">
        <v>8.1833362454154707E-2</v>
      </c>
      <c r="BF463">
        <v>91.413786828869902</v>
      </c>
      <c r="BG463">
        <v>90.901973275024005</v>
      </c>
      <c r="BH463">
        <v>90.001159134324993</v>
      </c>
      <c r="BI463">
        <v>89.586573480311898</v>
      </c>
    </row>
    <row r="464" spans="1:61" x14ac:dyDescent="0.25">
      <c r="A464" s="10" t="str">
        <f>VLOOKUP(D464,'Index-Relations'!E:F,2,FALSE)</f>
        <v>ESG</v>
      </c>
      <c r="B464" t="s">
        <v>3450</v>
      </c>
      <c r="C464" s="53" t="s">
        <v>3350</v>
      </c>
      <c r="D464" s="59" t="s">
        <v>2789</v>
      </c>
      <c r="E464" s="59" t="s">
        <v>3904</v>
      </c>
      <c r="F464" t="s">
        <v>216</v>
      </c>
      <c r="G464" t="s">
        <v>215</v>
      </c>
      <c r="H464" t="s">
        <v>217</v>
      </c>
      <c r="I464" s="52">
        <v>45505</v>
      </c>
      <c r="J464" t="s">
        <v>2457</v>
      </c>
      <c r="K464">
        <v>146</v>
      </c>
      <c r="L464" s="73">
        <v>91.4450748208329</v>
      </c>
      <c r="M464">
        <v>144</v>
      </c>
      <c r="N464">
        <v>0.99525666459186701</v>
      </c>
      <c r="O464" s="73">
        <v>90.924428528172996</v>
      </c>
      <c r="P464">
        <v>144</v>
      </c>
      <c r="Q464">
        <v>0.99525666459186701</v>
      </c>
      <c r="R464">
        <v>139</v>
      </c>
      <c r="S464">
        <v>0.97421945256570996</v>
      </c>
      <c r="T464">
        <v>34.457125323192599</v>
      </c>
      <c r="U464">
        <v>0.75286994281821096</v>
      </c>
      <c r="V464">
        <v>106</v>
      </c>
      <c r="W464">
        <v>0.10217899858587</v>
      </c>
      <c r="X464">
        <v>15</v>
      </c>
      <c r="Y464">
        <v>144</v>
      </c>
      <c r="Z464">
        <v>0.99525666459186701</v>
      </c>
      <c r="AA464">
        <v>34.849947647956597</v>
      </c>
      <c r="AB464">
        <v>139</v>
      </c>
      <c r="AC464">
        <v>0.92192979489142401</v>
      </c>
      <c r="AD464">
        <v>5</v>
      </c>
      <c r="AE464">
        <v>7.3326869700443303E-2</v>
      </c>
      <c r="AF464">
        <v>2</v>
      </c>
      <c r="AG464">
        <v>4.7433354081325898E-3</v>
      </c>
      <c r="AH464">
        <v>1.4473014617648799E-2</v>
      </c>
      <c r="AI464">
        <v>12</v>
      </c>
      <c r="AJ464" s="73">
        <v>89.665410134514005</v>
      </c>
      <c r="AK464">
        <v>144</v>
      </c>
      <c r="AL464">
        <v>0.99525666459186701</v>
      </c>
      <c r="AM464">
        <v>0</v>
      </c>
      <c r="AN464">
        <v>0</v>
      </c>
      <c r="AO464">
        <v>0</v>
      </c>
      <c r="AP464">
        <v>0</v>
      </c>
      <c r="AQ464">
        <v>146</v>
      </c>
      <c r="AR464">
        <v>0.999999999999999</v>
      </c>
      <c r="AS464">
        <v>4.6623120181423797E-2</v>
      </c>
      <c r="AT464">
        <v>4</v>
      </c>
      <c r="AU464">
        <v>1.74199895055453E-2</v>
      </c>
      <c r="AV464">
        <v>1</v>
      </c>
      <c r="AW464">
        <v>146</v>
      </c>
      <c r="AX464">
        <v>0.999999999999999</v>
      </c>
      <c r="AY464" s="73">
        <v>90.026160287636003</v>
      </c>
      <c r="AZ464">
        <v>144</v>
      </c>
      <c r="BA464">
        <v>0.99525666459186701</v>
      </c>
      <c r="BB464">
        <v>142</v>
      </c>
      <c r="BC464">
        <v>0.91281632681445901</v>
      </c>
      <c r="BD464">
        <v>4</v>
      </c>
      <c r="BE464">
        <v>8.7183673185540905E-2</v>
      </c>
      <c r="BF464">
        <v>91.4450748208329</v>
      </c>
      <c r="BG464">
        <v>90.924428528172996</v>
      </c>
      <c r="BH464">
        <v>90.026160287636003</v>
      </c>
      <c r="BI464">
        <v>89.665410134514005</v>
      </c>
    </row>
    <row r="465" spans="1:61" x14ac:dyDescent="0.25">
      <c r="A465" s="10" t="str">
        <f>VLOOKUP(D465,'Index-Relations'!E:F,2,FALSE)</f>
        <v>ESG</v>
      </c>
      <c r="B465" t="s">
        <v>3450</v>
      </c>
      <c r="C465" s="53" t="s">
        <v>2765</v>
      </c>
      <c r="D465" s="59" t="s">
        <v>2789</v>
      </c>
      <c r="E465" s="59" t="s">
        <v>3905</v>
      </c>
      <c r="F465" t="s">
        <v>216</v>
      </c>
      <c r="G465" t="s">
        <v>215</v>
      </c>
      <c r="H465" t="s">
        <v>217</v>
      </c>
      <c r="I465" s="52">
        <v>45474</v>
      </c>
      <c r="J465" t="s">
        <v>2457</v>
      </c>
      <c r="K465">
        <v>147</v>
      </c>
      <c r="L465" s="73">
        <v>91.994641700906001</v>
      </c>
      <c r="M465">
        <v>145</v>
      </c>
      <c r="N465">
        <v>0.995779723525823</v>
      </c>
      <c r="O465" s="73">
        <v>91.008732073690993</v>
      </c>
      <c r="P465">
        <v>145</v>
      </c>
      <c r="Q465">
        <v>0.995779723525823</v>
      </c>
      <c r="R465">
        <v>140</v>
      </c>
      <c r="S465">
        <v>0.97462621436517904</v>
      </c>
      <c r="T465">
        <v>34.263761828374903</v>
      </c>
      <c r="U465">
        <v>0.75704135500879699</v>
      </c>
      <c r="V465">
        <v>105</v>
      </c>
      <c r="W465">
        <v>0.100923147423892</v>
      </c>
      <c r="X465">
        <v>14</v>
      </c>
      <c r="Y465">
        <v>144</v>
      </c>
      <c r="Z465">
        <v>0.989011201684728</v>
      </c>
      <c r="AA465">
        <v>36.886731978856901</v>
      </c>
      <c r="AB465">
        <v>139</v>
      </c>
      <c r="AC465">
        <v>0.93110865536498599</v>
      </c>
      <c r="AD465">
        <v>5</v>
      </c>
      <c r="AE465">
        <v>5.7902546319741503E-2</v>
      </c>
      <c r="AF465">
        <v>3</v>
      </c>
      <c r="AG465">
        <v>1.0988798315271499E-2</v>
      </c>
      <c r="AH465">
        <v>1.45734119170644E-2</v>
      </c>
      <c r="AI465">
        <v>12</v>
      </c>
      <c r="AJ465" s="73">
        <v>90.178316379895904</v>
      </c>
      <c r="AK465">
        <v>145</v>
      </c>
      <c r="AL465">
        <v>0.995779723525823</v>
      </c>
      <c r="AM465">
        <v>0</v>
      </c>
      <c r="AN465">
        <v>0</v>
      </c>
      <c r="AO465">
        <v>0</v>
      </c>
      <c r="AP465">
        <v>0</v>
      </c>
      <c r="AQ465">
        <v>147</v>
      </c>
      <c r="AR465">
        <v>0.999999999999999</v>
      </c>
      <c r="AS465">
        <v>4.5682831873043998E-2</v>
      </c>
      <c r="AT465">
        <v>4</v>
      </c>
      <c r="AU465">
        <v>1.55468991734858E-2</v>
      </c>
      <c r="AV465">
        <v>1</v>
      </c>
      <c r="AW465">
        <v>147</v>
      </c>
      <c r="AX465">
        <v>1</v>
      </c>
      <c r="AY465" s="73">
        <v>90.924420281997897</v>
      </c>
      <c r="AZ465">
        <v>145</v>
      </c>
      <c r="BA465">
        <v>0.995779723525823</v>
      </c>
      <c r="BB465">
        <v>143</v>
      </c>
      <c r="BC465">
        <v>0.91395698864615604</v>
      </c>
      <c r="BD465">
        <v>4</v>
      </c>
      <c r="BE465">
        <v>8.6043011353843402E-2</v>
      </c>
      <c r="BF465">
        <v>91.994641700906001</v>
      </c>
      <c r="BG465">
        <v>91.008732073690993</v>
      </c>
      <c r="BH465">
        <v>90.924420281997897</v>
      </c>
      <c r="BI465">
        <v>90.178316379895904</v>
      </c>
    </row>
    <row r="466" spans="1:61" x14ac:dyDescent="0.25">
      <c r="A466" s="10" t="str">
        <f>VLOOKUP(D466,'Index-Relations'!E:F,2,FALSE)</f>
        <v>ESG</v>
      </c>
      <c r="B466" t="s">
        <v>3450</v>
      </c>
      <c r="C466" s="53" t="s">
        <v>2766</v>
      </c>
      <c r="D466" s="59" t="s">
        <v>2789</v>
      </c>
      <c r="E466" s="59" t="s">
        <v>3906</v>
      </c>
      <c r="F466" t="s">
        <v>216</v>
      </c>
      <c r="G466" t="s">
        <v>215</v>
      </c>
      <c r="H466" t="s">
        <v>217</v>
      </c>
      <c r="I466" s="52">
        <v>45446</v>
      </c>
      <c r="J466" t="s">
        <v>2457</v>
      </c>
      <c r="K466">
        <v>146</v>
      </c>
      <c r="L466" s="73">
        <v>92.492542845745902</v>
      </c>
      <c r="M466">
        <v>144</v>
      </c>
      <c r="N466">
        <v>0.99591623909464599</v>
      </c>
      <c r="O466" s="73">
        <v>91.057719406285997</v>
      </c>
      <c r="P466">
        <v>144</v>
      </c>
      <c r="Q466">
        <v>0.99591623909464599</v>
      </c>
      <c r="R466">
        <v>139</v>
      </c>
      <c r="S466">
        <v>0.97475392600465705</v>
      </c>
      <c r="T466">
        <v>34.856562689834597</v>
      </c>
      <c r="U466">
        <v>0.76688212742810602</v>
      </c>
      <c r="V466">
        <v>102</v>
      </c>
      <c r="W466">
        <v>0.110546111321715</v>
      </c>
      <c r="X466">
        <v>14</v>
      </c>
      <c r="Y466">
        <v>142</v>
      </c>
      <c r="Z466">
        <v>0.98871477631761195</v>
      </c>
      <c r="AA466">
        <v>41.052521967041201</v>
      </c>
      <c r="AB466">
        <v>138</v>
      </c>
      <c r="AC466">
        <v>0.97660011126533697</v>
      </c>
      <c r="AD466">
        <v>4</v>
      </c>
      <c r="AE466">
        <v>1.2114665052275E-2</v>
      </c>
      <c r="AF466">
        <v>4</v>
      </c>
      <c r="AG466">
        <v>1.12852236823878E-2</v>
      </c>
      <c r="AH466">
        <v>1.32791946466048E-2</v>
      </c>
      <c r="AI466">
        <v>11</v>
      </c>
      <c r="AJ466" s="73">
        <v>90.293055296239004</v>
      </c>
      <c r="AK466">
        <v>144</v>
      </c>
      <c r="AL466">
        <v>0.99591623909464599</v>
      </c>
      <c r="AM466">
        <v>0</v>
      </c>
      <c r="AN466">
        <v>0</v>
      </c>
      <c r="AO466">
        <v>0</v>
      </c>
      <c r="AP466">
        <v>0</v>
      </c>
      <c r="AQ466">
        <v>146</v>
      </c>
      <c r="AR466">
        <v>0.999999999999999</v>
      </c>
      <c r="AS466">
        <v>4.9699896920417E-2</v>
      </c>
      <c r="AT466">
        <v>4</v>
      </c>
      <c r="AU466">
        <v>1.5734126311653902E-2</v>
      </c>
      <c r="AV466">
        <v>1</v>
      </c>
      <c r="AW466">
        <v>146</v>
      </c>
      <c r="AX466">
        <v>0.999999999999999</v>
      </c>
      <c r="AY466" s="73">
        <v>92.089978759085</v>
      </c>
      <c r="AZ466">
        <v>144</v>
      </c>
      <c r="BA466">
        <v>0.99591623909464599</v>
      </c>
      <c r="BB466">
        <v>142</v>
      </c>
      <c r="BC466">
        <v>0.91147402479583095</v>
      </c>
      <c r="BD466">
        <v>4</v>
      </c>
      <c r="BE466">
        <v>8.8525975204168897E-2</v>
      </c>
      <c r="BF466">
        <v>92.492542845745902</v>
      </c>
      <c r="BG466">
        <v>91.057719406285997</v>
      </c>
      <c r="BH466">
        <v>92.089978759085</v>
      </c>
      <c r="BI466">
        <v>90.293055296239004</v>
      </c>
    </row>
    <row r="467" spans="1:61" x14ac:dyDescent="0.25">
      <c r="A467" s="10" t="str">
        <f>VLOOKUP(D467,'Index-Relations'!E:F,2,FALSE)</f>
        <v>ESG</v>
      </c>
      <c r="B467" t="s">
        <v>3450</v>
      </c>
      <c r="C467" s="53" t="s">
        <v>2767</v>
      </c>
      <c r="D467" s="59" t="s">
        <v>2789</v>
      </c>
      <c r="E467" s="59" t="s">
        <v>3907</v>
      </c>
      <c r="F467" t="s">
        <v>216</v>
      </c>
      <c r="G467" t="s">
        <v>215</v>
      </c>
      <c r="H467" t="s">
        <v>217</v>
      </c>
      <c r="I467" s="52">
        <v>45413</v>
      </c>
      <c r="J467" t="s">
        <v>2457</v>
      </c>
      <c r="K467">
        <v>146</v>
      </c>
      <c r="L467" s="73">
        <v>92.511513013934902</v>
      </c>
      <c r="M467">
        <v>144</v>
      </c>
      <c r="N467">
        <v>0.99589974816775995</v>
      </c>
      <c r="O467" s="73">
        <v>91.094357983986001</v>
      </c>
      <c r="P467">
        <v>144</v>
      </c>
      <c r="Q467">
        <v>0.99589974816775995</v>
      </c>
      <c r="R467">
        <v>139</v>
      </c>
      <c r="S467">
        <v>0.97529627417873599</v>
      </c>
      <c r="T467">
        <v>35.010569089823001</v>
      </c>
      <c r="U467">
        <v>0.76550874697427096</v>
      </c>
      <c r="V467">
        <v>102</v>
      </c>
      <c r="W467">
        <v>0.109722176148757</v>
      </c>
      <c r="X467">
        <v>14</v>
      </c>
      <c r="Y467">
        <v>142</v>
      </c>
      <c r="Z467">
        <v>0.98891558241688204</v>
      </c>
      <c r="AA467">
        <v>42.4499623096508</v>
      </c>
      <c r="AB467">
        <v>138</v>
      </c>
      <c r="AC467">
        <v>0.97746952219535999</v>
      </c>
      <c r="AD467">
        <v>4</v>
      </c>
      <c r="AE467">
        <v>1.1446060221523301E-2</v>
      </c>
      <c r="AF467">
        <v>4</v>
      </c>
      <c r="AG467">
        <v>1.10844175831165E-2</v>
      </c>
      <c r="AH467">
        <v>1.27643937044957E-2</v>
      </c>
      <c r="AI467">
        <v>11</v>
      </c>
      <c r="AJ467" s="73">
        <v>90.317252598875996</v>
      </c>
      <c r="AK467">
        <v>144</v>
      </c>
      <c r="AL467">
        <v>0.99589974816775995</v>
      </c>
      <c r="AM467">
        <v>0</v>
      </c>
      <c r="AN467">
        <v>0</v>
      </c>
      <c r="AO467">
        <v>0</v>
      </c>
      <c r="AP467">
        <v>0</v>
      </c>
      <c r="AQ467">
        <v>145</v>
      </c>
      <c r="AR467">
        <v>0.99940179441785204</v>
      </c>
      <c r="AS467">
        <v>4.9185511561364199E-2</v>
      </c>
      <c r="AT467">
        <v>4</v>
      </c>
      <c r="AU467">
        <v>1.5746077586058602E-2</v>
      </c>
      <c r="AV467">
        <v>1</v>
      </c>
      <c r="AW467">
        <v>145</v>
      </c>
      <c r="AX467">
        <v>0.99940179441785204</v>
      </c>
      <c r="AY467" s="73">
        <v>92.108836080398007</v>
      </c>
      <c r="AZ467">
        <v>144</v>
      </c>
      <c r="BA467">
        <v>0.99589974816775995</v>
      </c>
      <c r="BB467">
        <v>140</v>
      </c>
      <c r="BC467">
        <v>0.90779530114066898</v>
      </c>
      <c r="BD467">
        <v>5</v>
      </c>
      <c r="BE467">
        <v>9.1606493277183093E-2</v>
      </c>
      <c r="BF467">
        <v>92.511513013934902</v>
      </c>
      <c r="BG467">
        <v>91.094357983986001</v>
      </c>
      <c r="BH467">
        <v>92.108836080398007</v>
      </c>
      <c r="BI467">
        <v>90.317252598875996</v>
      </c>
    </row>
    <row r="468" spans="1:61" x14ac:dyDescent="0.25">
      <c r="A468" s="10" t="str">
        <f>VLOOKUP(D468,'Index-Relations'!E:F,2,FALSE)</f>
        <v>ESG</v>
      </c>
      <c r="B468" t="s">
        <v>3450</v>
      </c>
      <c r="C468" s="53" t="s">
        <v>2768</v>
      </c>
      <c r="D468" s="59" t="s">
        <v>2789</v>
      </c>
      <c r="E468" s="59" t="s">
        <v>3908</v>
      </c>
      <c r="F468" t="s">
        <v>216</v>
      </c>
      <c r="G468" t="s">
        <v>215</v>
      </c>
      <c r="H468" t="s">
        <v>217</v>
      </c>
      <c r="I468" s="52">
        <v>45383</v>
      </c>
      <c r="J468" t="s">
        <v>2457</v>
      </c>
      <c r="K468">
        <v>146</v>
      </c>
      <c r="L468">
        <v>94.893432124777803</v>
      </c>
      <c r="M468">
        <v>144</v>
      </c>
      <c r="N468">
        <v>0.99642349381292705</v>
      </c>
      <c r="O468">
        <v>93.650152360157307</v>
      </c>
      <c r="P468">
        <v>144</v>
      </c>
      <c r="Q468">
        <v>0.99642349381292705</v>
      </c>
      <c r="R468">
        <v>139</v>
      </c>
      <c r="S468">
        <v>0.97708395253617197</v>
      </c>
      <c r="T468">
        <v>34.697755606458003</v>
      </c>
      <c r="U468">
        <v>0.76778617415697004</v>
      </c>
      <c r="V468">
        <v>102</v>
      </c>
      <c r="W468">
        <v>0.10848963548709301</v>
      </c>
      <c r="X468">
        <v>14</v>
      </c>
      <c r="Y468">
        <v>142</v>
      </c>
      <c r="Z468">
        <v>0.98960858875378499</v>
      </c>
      <c r="AA468">
        <v>41.1879382457631</v>
      </c>
      <c r="AB468">
        <v>138</v>
      </c>
      <c r="AC468">
        <v>0.97810238883552003</v>
      </c>
      <c r="AD468">
        <v>4</v>
      </c>
      <c r="AE468">
        <v>1.15061999182649E-2</v>
      </c>
      <c r="AF468">
        <v>4</v>
      </c>
      <c r="AG468">
        <v>1.03914112462143E-2</v>
      </c>
      <c r="AH468">
        <v>1.2664682580637E-2</v>
      </c>
      <c r="AI468">
        <v>11</v>
      </c>
      <c r="AJ468">
        <v>94.001925002755598</v>
      </c>
      <c r="AK468">
        <v>144</v>
      </c>
      <c r="AL468">
        <v>0.99642349381292705</v>
      </c>
      <c r="AM468">
        <v>0</v>
      </c>
      <c r="AN468">
        <v>0</v>
      </c>
      <c r="AO468">
        <v>0</v>
      </c>
      <c r="AP468">
        <v>0</v>
      </c>
      <c r="AQ468">
        <v>145</v>
      </c>
      <c r="AR468">
        <v>0.99944426988089996</v>
      </c>
      <c r="AS468">
        <v>5.1279412319766703E-2</v>
      </c>
      <c r="AT468">
        <v>4</v>
      </c>
      <c r="AU468">
        <v>1.5765737313654202E-2</v>
      </c>
      <c r="AV468">
        <v>1</v>
      </c>
      <c r="AW468">
        <v>145</v>
      </c>
      <c r="AX468">
        <v>0.99944426988089996</v>
      </c>
      <c r="AY468">
        <v>94.622694756376404</v>
      </c>
      <c r="AZ468">
        <v>144</v>
      </c>
      <c r="BA468">
        <v>0.99642349381292705</v>
      </c>
      <c r="BB468">
        <v>140</v>
      </c>
      <c r="BC468">
        <v>0.91008935402837599</v>
      </c>
      <c r="BD468">
        <v>5</v>
      </c>
      <c r="BE468">
        <v>8.9354915852524502E-2</v>
      </c>
      <c r="BF468">
        <v>92.651984406789893</v>
      </c>
      <c r="BG468">
        <v>91.019754981113906</v>
      </c>
      <c r="BH468">
        <v>92.394536352629004</v>
      </c>
      <c r="BI468">
        <v>90.470300891739001</v>
      </c>
    </row>
    <row r="469" spans="1:61" x14ac:dyDescent="0.25">
      <c r="A469" s="10" t="str">
        <f>VLOOKUP(D469,'Index-Relations'!E:F,2,FALSE)</f>
        <v>ESG</v>
      </c>
      <c r="B469" t="s">
        <v>3450</v>
      </c>
      <c r="C469" s="53" t="s">
        <v>2769</v>
      </c>
      <c r="D469" s="59" t="s">
        <v>2789</v>
      </c>
      <c r="E469" s="59" t="s">
        <v>3909</v>
      </c>
      <c r="F469" t="s">
        <v>216</v>
      </c>
      <c r="G469" t="s">
        <v>215</v>
      </c>
      <c r="H469" t="s">
        <v>217</v>
      </c>
      <c r="I469" s="52">
        <v>45352</v>
      </c>
      <c r="J469" t="s">
        <v>2457</v>
      </c>
      <c r="K469">
        <v>146</v>
      </c>
      <c r="L469">
        <v>94.996861532672796</v>
      </c>
      <c r="M469">
        <v>144</v>
      </c>
      <c r="N469">
        <v>0.99622039305679699</v>
      </c>
      <c r="O469">
        <v>93.608624289654102</v>
      </c>
      <c r="P469">
        <v>144</v>
      </c>
      <c r="Q469">
        <v>0.99622039305679699</v>
      </c>
      <c r="R469">
        <v>139</v>
      </c>
      <c r="S469">
        <v>0.97726626937028105</v>
      </c>
      <c r="T469">
        <v>34.825557456655602</v>
      </c>
      <c r="U469">
        <v>0.76278713552024202</v>
      </c>
      <c r="V469">
        <v>100</v>
      </c>
      <c r="W469">
        <v>0.110714853090119</v>
      </c>
      <c r="X469">
        <v>14</v>
      </c>
      <c r="Y469">
        <v>142</v>
      </c>
      <c r="Z469">
        <v>0.98932195187844796</v>
      </c>
      <c r="AA469">
        <v>42.079316810080201</v>
      </c>
      <c r="AB469">
        <v>138</v>
      </c>
      <c r="AC469">
        <v>0.97843158921586504</v>
      </c>
      <c r="AD469">
        <v>4</v>
      </c>
      <c r="AE469">
        <v>1.0890362662582699E-2</v>
      </c>
      <c r="AF469">
        <v>4</v>
      </c>
      <c r="AG469">
        <v>1.0678048121551299E-2</v>
      </c>
      <c r="AH469">
        <v>3.5220845383463701E-3</v>
      </c>
      <c r="AI469">
        <v>7</v>
      </c>
      <c r="AJ469">
        <v>94.135742470359801</v>
      </c>
      <c r="AK469">
        <v>144</v>
      </c>
      <c r="AL469">
        <v>0.99622039305679699</v>
      </c>
      <c r="AM469">
        <v>0</v>
      </c>
      <c r="AN469">
        <v>0</v>
      </c>
      <c r="AO469">
        <v>0</v>
      </c>
      <c r="AP469">
        <v>0</v>
      </c>
      <c r="AQ469">
        <v>145</v>
      </c>
      <c r="AR469">
        <v>0.99944363686359605</v>
      </c>
      <c r="AS469">
        <v>4.7454044739642202E-2</v>
      </c>
      <c r="AT469">
        <v>4</v>
      </c>
      <c r="AU469">
        <v>1.5904477413174401E-2</v>
      </c>
      <c r="AV469">
        <v>1</v>
      </c>
      <c r="AW469">
        <v>145</v>
      </c>
      <c r="AX469">
        <v>0.99944363686359605</v>
      </c>
      <c r="AY469">
        <v>94.817668694096795</v>
      </c>
      <c r="AZ469">
        <v>144</v>
      </c>
      <c r="BA469">
        <v>0.99622039305679699</v>
      </c>
      <c r="BB469">
        <v>140</v>
      </c>
      <c r="BC469">
        <v>0.91194365731022398</v>
      </c>
      <c r="BD469">
        <v>5</v>
      </c>
      <c r="BE469">
        <v>8.7499979553371798E-2</v>
      </c>
      <c r="BF469">
        <v>92.778307334042907</v>
      </c>
      <c r="BG469">
        <v>90.937038330767905</v>
      </c>
      <c r="BH469">
        <v>92.744124466399001</v>
      </c>
      <c r="BI469">
        <v>90.594993951224893</v>
      </c>
    </row>
    <row r="470" spans="1:61" x14ac:dyDescent="0.25">
      <c r="A470" s="10" t="str">
        <f>VLOOKUP(D470,'Index-Relations'!E:F,2,FALSE)</f>
        <v>ESG</v>
      </c>
      <c r="B470" t="s">
        <v>3450</v>
      </c>
      <c r="C470" s="53" t="s">
        <v>2770</v>
      </c>
      <c r="D470" s="59" t="s">
        <v>2789</v>
      </c>
      <c r="E470" s="59" t="s">
        <v>3910</v>
      </c>
      <c r="F470" t="s">
        <v>216</v>
      </c>
      <c r="G470" t="s">
        <v>215</v>
      </c>
      <c r="H470" t="s">
        <v>217</v>
      </c>
      <c r="I470" s="52">
        <v>45323</v>
      </c>
      <c r="J470" t="s">
        <v>2457</v>
      </c>
      <c r="K470">
        <v>146</v>
      </c>
      <c r="L470">
        <v>95.024467243037193</v>
      </c>
      <c r="M470">
        <v>144</v>
      </c>
      <c r="N470">
        <v>0.99637571772740197</v>
      </c>
      <c r="O470">
        <v>93.559404992511006</v>
      </c>
      <c r="P470">
        <v>144</v>
      </c>
      <c r="Q470">
        <v>0.99637571772740197</v>
      </c>
      <c r="R470">
        <v>139</v>
      </c>
      <c r="S470">
        <v>0.97727985945598295</v>
      </c>
      <c r="T470">
        <v>35.081140350457801</v>
      </c>
      <c r="U470">
        <v>0.75472136134909895</v>
      </c>
      <c r="V470">
        <v>100</v>
      </c>
      <c r="W470">
        <v>0.113861111185626</v>
      </c>
      <c r="X470">
        <v>14</v>
      </c>
      <c r="Y470">
        <v>142</v>
      </c>
      <c r="Z470">
        <v>0.9896362855052</v>
      </c>
      <c r="AA470">
        <v>42.934479726215301</v>
      </c>
      <c r="AB470">
        <v>138</v>
      </c>
      <c r="AC470">
        <v>0.97738265703300298</v>
      </c>
      <c r="AD470">
        <v>4</v>
      </c>
      <c r="AE470">
        <v>1.22536284721974E-2</v>
      </c>
      <c r="AF470">
        <v>4</v>
      </c>
      <c r="AG470">
        <v>1.0363714494799101E-2</v>
      </c>
      <c r="AH470">
        <v>3.7412772625804698E-3</v>
      </c>
      <c r="AI470">
        <v>7</v>
      </c>
      <c r="AJ470">
        <v>93.986730794723101</v>
      </c>
      <c r="AK470">
        <v>144</v>
      </c>
      <c r="AL470">
        <v>0.99637571772740197</v>
      </c>
      <c r="AM470">
        <v>0</v>
      </c>
      <c r="AN470">
        <v>0</v>
      </c>
      <c r="AO470">
        <v>0</v>
      </c>
      <c r="AP470">
        <v>0</v>
      </c>
      <c r="AQ470">
        <v>144</v>
      </c>
      <c r="AR470">
        <v>0.99637571772740197</v>
      </c>
      <c r="AS470">
        <v>4.4560647168650103E-2</v>
      </c>
      <c r="AT470">
        <v>4</v>
      </c>
      <c r="AU470">
        <v>1.6117323767796801E-2</v>
      </c>
      <c r="AV470">
        <v>1</v>
      </c>
      <c r="AW470">
        <v>144</v>
      </c>
      <c r="AX470">
        <v>0.99637571772740197</v>
      </c>
      <c r="AY470">
        <v>94.983817207694102</v>
      </c>
      <c r="AZ470">
        <v>144</v>
      </c>
      <c r="BA470">
        <v>0.99637571772740197</v>
      </c>
      <c r="BB470">
        <v>139</v>
      </c>
      <c r="BC470">
        <v>0.90385164278592001</v>
      </c>
      <c r="BD470">
        <v>5</v>
      </c>
      <c r="BE470">
        <v>9.2524074941481793E-2</v>
      </c>
      <c r="BF470">
        <v>92.781961421546001</v>
      </c>
      <c r="BG470">
        <v>90.924557094955901</v>
      </c>
      <c r="BH470">
        <v>92.902126849786995</v>
      </c>
      <c r="BI470">
        <v>90.550468717894006</v>
      </c>
    </row>
    <row r="471" spans="1:61" x14ac:dyDescent="0.25">
      <c r="A471" s="10" t="str">
        <f>VLOOKUP(D471,'Index-Relations'!E:F,2,FALSE)</f>
        <v>ESG</v>
      </c>
      <c r="B471" t="s">
        <v>3450</v>
      </c>
      <c r="C471" s="53" t="s">
        <v>2760</v>
      </c>
      <c r="D471" s="59" t="s">
        <v>2790</v>
      </c>
      <c r="E471" s="59" t="s">
        <v>3911</v>
      </c>
      <c r="F471" t="s">
        <v>220</v>
      </c>
      <c r="G471" t="s">
        <v>219</v>
      </c>
      <c r="H471" t="s">
        <v>221</v>
      </c>
      <c r="I471" s="52">
        <v>45659</v>
      </c>
      <c r="J471" t="s">
        <v>2457</v>
      </c>
      <c r="K471">
        <v>133</v>
      </c>
      <c r="L471" s="73">
        <v>90.649026027000005</v>
      </c>
      <c r="M471">
        <v>132</v>
      </c>
      <c r="N471">
        <v>0.99948206799789296</v>
      </c>
      <c r="O471" s="73">
        <v>91.001497782247995</v>
      </c>
      <c r="P471">
        <v>132</v>
      </c>
      <c r="Q471">
        <v>0.99948206799789296</v>
      </c>
      <c r="R471">
        <v>129</v>
      </c>
      <c r="S471">
        <v>0.98083436799602197</v>
      </c>
      <c r="T471">
        <v>36.185023004264799</v>
      </c>
      <c r="U471">
        <v>0.721692777265875</v>
      </c>
      <c r="V471">
        <v>99</v>
      </c>
      <c r="W471">
        <v>4.7735124964349999E-2</v>
      </c>
      <c r="X471">
        <v>13</v>
      </c>
      <c r="Y471">
        <v>132</v>
      </c>
      <c r="Z471">
        <v>0.99948206799789296</v>
      </c>
      <c r="AA471">
        <v>44.029904039632797</v>
      </c>
      <c r="AB471">
        <v>123</v>
      </c>
      <c r="AC471">
        <v>0.90033070492890599</v>
      </c>
      <c r="AD471">
        <v>9</v>
      </c>
      <c r="AE471">
        <v>9.9151363068986906E-2</v>
      </c>
      <c r="AF471">
        <v>1</v>
      </c>
      <c r="AG471">
        <v>5.1793200210707702E-4</v>
      </c>
      <c r="AH471">
        <v>6.5261589213503101E-3</v>
      </c>
      <c r="AI471">
        <v>8</v>
      </c>
      <c r="AJ471" s="73">
        <v>86.526581739931999</v>
      </c>
      <c r="AK471">
        <v>132</v>
      </c>
      <c r="AL471">
        <v>0.99948206799789296</v>
      </c>
      <c r="AM471">
        <v>0</v>
      </c>
      <c r="AN471">
        <v>0</v>
      </c>
      <c r="AO471">
        <v>0</v>
      </c>
      <c r="AP471">
        <v>0</v>
      </c>
      <c r="AQ471">
        <v>133</v>
      </c>
      <c r="AR471">
        <v>1</v>
      </c>
      <c r="AS471">
        <v>4.8853768693606803E-2</v>
      </c>
      <c r="AT471">
        <v>3</v>
      </c>
      <c r="AU471">
        <v>0</v>
      </c>
      <c r="AV471">
        <v>0</v>
      </c>
      <c r="AW471">
        <v>133</v>
      </c>
      <c r="AX471">
        <v>0.999999999999999</v>
      </c>
      <c r="AY471" s="73">
        <v>90.553901481156004</v>
      </c>
      <c r="AZ471">
        <v>132</v>
      </c>
      <c r="BA471">
        <v>0.99948206799789296</v>
      </c>
      <c r="BB471">
        <v>130</v>
      </c>
      <c r="BC471">
        <v>0.92352832293558296</v>
      </c>
      <c r="BD471">
        <v>3</v>
      </c>
      <c r="BE471">
        <v>7.6471677064416002E-2</v>
      </c>
      <c r="BF471">
        <v>90.649026027000005</v>
      </c>
      <c r="BG471">
        <v>91.001497782247995</v>
      </c>
      <c r="BH471">
        <v>90.553901481156004</v>
      </c>
      <c r="BI471">
        <v>86.526581739931999</v>
      </c>
    </row>
    <row r="472" spans="1:61" x14ac:dyDescent="0.25">
      <c r="A472" s="10" t="str">
        <f>VLOOKUP(D472,'Index-Relations'!E:F,2,FALSE)</f>
        <v>ESG</v>
      </c>
      <c r="B472" t="s">
        <v>3450</v>
      </c>
      <c r="C472" s="53" t="s">
        <v>2761</v>
      </c>
      <c r="D472" s="59" t="s">
        <v>2790</v>
      </c>
      <c r="E472" s="59" t="s">
        <v>3912</v>
      </c>
      <c r="F472" t="s">
        <v>220</v>
      </c>
      <c r="G472" t="s">
        <v>219</v>
      </c>
      <c r="H472" t="s">
        <v>221</v>
      </c>
      <c r="I472" s="52">
        <v>45628</v>
      </c>
      <c r="J472" t="s">
        <v>2457</v>
      </c>
      <c r="K472">
        <v>142</v>
      </c>
      <c r="L472" s="73">
        <v>91.585808149048901</v>
      </c>
      <c r="M472">
        <v>140</v>
      </c>
      <c r="N472">
        <v>0.99466359547490402</v>
      </c>
      <c r="O472" s="73">
        <v>91.122399096480905</v>
      </c>
      <c r="P472">
        <v>140</v>
      </c>
      <c r="Q472">
        <v>0.99466359547490402</v>
      </c>
      <c r="R472">
        <v>135</v>
      </c>
      <c r="S472">
        <v>0.96956641815479205</v>
      </c>
      <c r="T472">
        <v>34.123059885397304</v>
      </c>
      <c r="U472">
        <v>0.73719016761681</v>
      </c>
      <c r="V472">
        <v>103</v>
      </c>
      <c r="W472">
        <v>9.7641419430760504E-2</v>
      </c>
      <c r="X472">
        <v>15</v>
      </c>
      <c r="Y472">
        <v>140</v>
      </c>
      <c r="Z472">
        <v>0.99466359547490402</v>
      </c>
      <c r="AA472">
        <v>33.5455386893601</v>
      </c>
      <c r="AB472">
        <v>135</v>
      </c>
      <c r="AC472">
        <v>0.91976264884780001</v>
      </c>
      <c r="AD472">
        <v>5</v>
      </c>
      <c r="AE472">
        <v>7.4900946627104198E-2</v>
      </c>
      <c r="AF472">
        <v>2</v>
      </c>
      <c r="AG472">
        <v>5.3364045250957597E-3</v>
      </c>
      <c r="AH472">
        <v>1.5055190340514101E-2</v>
      </c>
      <c r="AI472">
        <v>12</v>
      </c>
      <c r="AJ472" s="73">
        <v>89.791745347111004</v>
      </c>
      <c r="AK472">
        <v>140</v>
      </c>
      <c r="AL472">
        <v>0.99466359547490402</v>
      </c>
      <c r="AM472">
        <v>0</v>
      </c>
      <c r="AN472">
        <v>0</v>
      </c>
      <c r="AO472">
        <v>0</v>
      </c>
      <c r="AP472">
        <v>0</v>
      </c>
      <c r="AQ472">
        <v>142</v>
      </c>
      <c r="AR472">
        <v>1</v>
      </c>
      <c r="AS472">
        <v>5.3472011036715797E-2</v>
      </c>
      <c r="AT472">
        <v>4</v>
      </c>
      <c r="AU472">
        <v>0</v>
      </c>
      <c r="AV472">
        <v>0</v>
      </c>
      <c r="AW472">
        <v>142</v>
      </c>
      <c r="AX472">
        <v>1</v>
      </c>
      <c r="AY472" s="73">
        <v>89.792253917135895</v>
      </c>
      <c r="AZ472">
        <v>140</v>
      </c>
      <c r="BA472">
        <v>0.99466359547490402</v>
      </c>
      <c r="BB472">
        <v>139</v>
      </c>
      <c r="BC472">
        <v>0.91519367765008597</v>
      </c>
      <c r="BD472">
        <v>3</v>
      </c>
      <c r="BE472">
        <v>8.4806322349913504E-2</v>
      </c>
      <c r="BF472">
        <v>91.585808149048901</v>
      </c>
      <c r="BG472">
        <v>91.122399096480905</v>
      </c>
      <c r="BH472">
        <v>89.792253917135895</v>
      </c>
      <c r="BI472">
        <v>89.791745347111004</v>
      </c>
    </row>
    <row r="473" spans="1:61" x14ac:dyDescent="0.25">
      <c r="A473" s="10" t="str">
        <f>VLOOKUP(D473,'Index-Relations'!E:F,2,FALSE)</f>
        <v>ESG</v>
      </c>
      <c r="B473" t="s">
        <v>3450</v>
      </c>
      <c r="C473" s="53" t="s">
        <v>2762</v>
      </c>
      <c r="D473" s="59" t="s">
        <v>2790</v>
      </c>
      <c r="E473" s="59" t="s">
        <v>3913</v>
      </c>
      <c r="F473" t="s">
        <v>220</v>
      </c>
      <c r="G473" t="s">
        <v>219</v>
      </c>
      <c r="H473" t="s">
        <v>221</v>
      </c>
      <c r="I473" s="52">
        <v>45597</v>
      </c>
      <c r="J473" t="s">
        <v>2457</v>
      </c>
      <c r="K473">
        <v>142</v>
      </c>
      <c r="L473" s="73">
        <v>91.457562938677995</v>
      </c>
      <c r="M473">
        <v>140</v>
      </c>
      <c r="N473">
        <v>0.99481332277760504</v>
      </c>
      <c r="O473" s="73">
        <v>91.095214833488996</v>
      </c>
      <c r="P473">
        <v>140</v>
      </c>
      <c r="Q473">
        <v>0.99481332277760504</v>
      </c>
      <c r="R473">
        <v>135</v>
      </c>
      <c r="S473">
        <v>0.96974954609457498</v>
      </c>
      <c r="T473">
        <v>34.388647226852903</v>
      </c>
      <c r="U473">
        <v>0.73629368440795195</v>
      </c>
      <c r="V473">
        <v>103</v>
      </c>
      <c r="W473">
        <v>9.8080278259215406E-2</v>
      </c>
      <c r="X473">
        <v>15</v>
      </c>
      <c r="Y473">
        <v>140</v>
      </c>
      <c r="Z473">
        <v>0.99481332277760603</v>
      </c>
      <c r="AA473">
        <v>35.020280552874702</v>
      </c>
      <c r="AB473">
        <v>135</v>
      </c>
      <c r="AC473">
        <v>0.91756329682779203</v>
      </c>
      <c r="AD473">
        <v>5</v>
      </c>
      <c r="AE473">
        <v>7.7250025949813297E-2</v>
      </c>
      <c r="AF473">
        <v>2</v>
      </c>
      <c r="AG473">
        <v>5.18667722239439E-3</v>
      </c>
      <c r="AH473">
        <v>2.2438651590596999E-2</v>
      </c>
      <c r="AI473">
        <v>12</v>
      </c>
      <c r="AJ473" s="73">
        <v>89.655577896950007</v>
      </c>
      <c r="AK473">
        <v>140</v>
      </c>
      <c r="AL473">
        <v>0.99481332277760504</v>
      </c>
      <c r="AM473">
        <v>0</v>
      </c>
      <c r="AN473">
        <v>0</v>
      </c>
      <c r="AO473">
        <v>0</v>
      </c>
      <c r="AP473">
        <v>0</v>
      </c>
      <c r="AQ473">
        <v>142</v>
      </c>
      <c r="AR473">
        <v>1</v>
      </c>
      <c r="AS473">
        <v>5.1213556588260802E-2</v>
      </c>
      <c r="AT473">
        <v>4</v>
      </c>
      <c r="AU473">
        <v>0</v>
      </c>
      <c r="AV473">
        <v>0</v>
      </c>
      <c r="AW473">
        <v>142</v>
      </c>
      <c r="AX473">
        <v>1</v>
      </c>
      <c r="AY473" s="73">
        <v>89.598639509653907</v>
      </c>
      <c r="AZ473">
        <v>140</v>
      </c>
      <c r="BA473">
        <v>0.99481332277760504</v>
      </c>
      <c r="BB473">
        <v>139</v>
      </c>
      <c r="BC473">
        <v>0.914055548207243</v>
      </c>
      <c r="BD473">
        <v>3</v>
      </c>
      <c r="BE473">
        <v>8.5944451792756393E-2</v>
      </c>
      <c r="BF473">
        <v>91.457562938677995</v>
      </c>
      <c r="BG473">
        <v>91.095214833488996</v>
      </c>
      <c r="BH473">
        <v>89.598639509653907</v>
      </c>
      <c r="BI473">
        <v>89.655577896950007</v>
      </c>
    </row>
    <row r="474" spans="1:61" x14ac:dyDescent="0.25">
      <c r="A474" s="10" t="str">
        <f>VLOOKUP(D474,'Index-Relations'!E:F,2,FALSE)</f>
        <v>ESG</v>
      </c>
      <c r="B474" t="s">
        <v>3450</v>
      </c>
      <c r="C474" s="53" t="s">
        <v>2763</v>
      </c>
      <c r="D474" s="59" t="s">
        <v>2790</v>
      </c>
      <c r="E474" s="59" t="s">
        <v>3914</v>
      </c>
      <c r="F474" t="s">
        <v>220</v>
      </c>
      <c r="G474" t="s">
        <v>219</v>
      </c>
      <c r="H474" t="s">
        <v>221</v>
      </c>
      <c r="I474" s="52">
        <v>45566</v>
      </c>
      <c r="J474" t="s">
        <v>2457</v>
      </c>
      <c r="K474">
        <v>142</v>
      </c>
      <c r="L474" s="73">
        <v>91.459978925932006</v>
      </c>
      <c r="M474">
        <v>140</v>
      </c>
      <c r="N474">
        <v>0.995466629091869</v>
      </c>
      <c r="O474" s="73">
        <v>91.0353321024199</v>
      </c>
      <c r="P474">
        <v>140</v>
      </c>
      <c r="Q474">
        <v>0.995466629091869</v>
      </c>
      <c r="R474">
        <v>135</v>
      </c>
      <c r="S474">
        <v>0.97115089831507995</v>
      </c>
      <c r="T474">
        <v>34.415618723446897</v>
      </c>
      <c r="U474">
        <v>0.73700466616279003</v>
      </c>
      <c r="V474">
        <v>103</v>
      </c>
      <c r="W474">
        <v>9.8409291979778199E-2</v>
      </c>
      <c r="X474">
        <v>15</v>
      </c>
      <c r="Y474">
        <v>140</v>
      </c>
      <c r="Z474">
        <v>0.995466629091869</v>
      </c>
      <c r="AA474">
        <v>36.992414383548898</v>
      </c>
      <c r="AB474">
        <v>135</v>
      </c>
      <c r="AC474">
        <v>0.920178749542376</v>
      </c>
      <c r="AD474">
        <v>5</v>
      </c>
      <c r="AE474">
        <v>7.5287879549492703E-2</v>
      </c>
      <c r="AF474">
        <v>2</v>
      </c>
      <c r="AG474">
        <v>4.5333709081306602E-3</v>
      </c>
      <c r="AH474">
        <v>1.4838975871723699E-2</v>
      </c>
      <c r="AI474">
        <v>12</v>
      </c>
      <c r="AJ474" s="73">
        <v>89.647335257176906</v>
      </c>
      <c r="AK474">
        <v>140</v>
      </c>
      <c r="AL474">
        <v>0.995466629091869</v>
      </c>
      <c r="AM474">
        <v>0</v>
      </c>
      <c r="AN474">
        <v>0</v>
      </c>
      <c r="AO474">
        <v>0</v>
      </c>
      <c r="AP474">
        <v>0</v>
      </c>
      <c r="AQ474">
        <v>142</v>
      </c>
      <c r="AR474">
        <v>1</v>
      </c>
      <c r="AS474">
        <v>4.8087893305712497E-2</v>
      </c>
      <c r="AT474">
        <v>4</v>
      </c>
      <c r="AU474">
        <v>0</v>
      </c>
      <c r="AV474">
        <v>0</v>
      </c>
      <c r="AW474">
        <v>142</v>
      </c>
      <c r="AX474">
        <v>1</v>
      </c>
      <c r="AY474" s="73">
        <v>89.690878677164903</v>
      </c>
      <c r="AZ474">
        <v>140</v>
      </c>
      <c r="BA474">
        <v>0.995466629091869</v>
      </c>
      <c r="BB474">
        <v>139</v>
      </c>
      <c r="BC474">
        <v>0.91489762794232998</v>
      </c>
      <c r="BD474">
        <v>3</v>
      </c>
      <c r="BE474">
        <v>8.5102372057669198E-2</v>
      </c>
      <c r="BF474">
        <v>91.459978925932006</v>
      </c>
      <c r="BG474">
        <v>91.0353321024199</v>
      </c>
      <c r="BH474">
        <v>89.690878677164903</v>
      </c>
      <c r="BI474">
        <v>89.647335257176906</v>
      </c>
    </row>
    <row r="475" spans="1:61" x14ac:dyDescent="0.25">
      <c r="A475" s="10" t="str">
        <f>VLOOKUP(D475,'Index-Relations'!E:F,2,FALSE)</f>
        <v>ESG</v>
      </c>
      <c r="B475" t="s">
        <v>3450</v>
      </c>
      <c r="C475" s="53" t="s">
        <v>2764</v>
      </c>
      <c r="D475" s="59" t="s">
        <v>2790</v>
      </c>
      <c r="E475" s="59" t="s">
        <v>3915</v>
      </c>
      <c r="F475" t="s">
        <v>220</v>
      </c>
      <c r="G475" t="s">
        <v>219</v>
      </c>
      <c r="H475" t="s">
        <v>221</v>
      </c>
      <c r="I475" s="52">
        <v>45537</v>
      </c>
      <c r="J475" t="s">
        <v>2457</v>
      </c>
      <c r="K475">
        <v>142</v>
      </c>
      <c r="L475" s="73">
        <v>91.800421514174005</v>
      </c>
      <c r="M475">
        <v>140</v>
      </c>
      <c r="N475">
        <v>0.99524204350025602</v>
      </c>
      <c r="O475" s="73">
        <v>91.121495389570896</v>
      </c>
      <c r="P475">
        <v>140</v>
      </c>
      <c r="Q475">
        <v>0.99524204350025602</v>
      </c>
      <c r="R475">
        <v>135</v>
      </c>
      <c r="S475">
        <v>0.97281142379949803</v>
      </c>
      <c r="T475">
        <v>34.241248134966497</v>
      </c>
      <c r="U475">
        <v>0.74249763694951998</v>
      </c>
      <c r="V475">
        <v>103</v>
      </c>
      <c r="W475">
        <v>0.10373120983926599</v>
      </c>
      <c r="X475">
        <v>15</v>
      </c>
      <c r="Y475">
        <v>140</v>
      </c>
      <c r="Z475">
        <v>0.99524204350025602</v>
      </c>
      <c r="AA475">
        <v>34.302487764995398</v>
      </c>
      <c r="AB475">
        <v>135</v>
      </c>
      <c r="AC475">
        <v>0.91943925885051303</v>
      </c>
      <c r="AD475">
        <v>5</v>
      </c>
      <c r="AE475">
        <v>7.5802784649743396E-2</v>
      </c>
      <c r="AF475">
        <v>2</v>
      </c>
      <c r="AG475">
        <v>4.7579564997432197E-3</v>
      </c>
      <c r="AH475">
        <v>1.5245306054175199E-2</v>
      </c>
      <c r="AI475">
        <v>12</v>
      </c>
      <c r="AJ475" s="73">
        <v>90.111318823683007</v>
      </c>
      <c r="AK475">
        <v>140</v>
      </c>
      <c r="AL475">
        <v>0.99524204350025602</v>
      </c>
      <c r="AM475">
        <v>0</v>
      </c>
      <c r="AN475">
        <v>0</v>
      </c>
      <c r="AO475">
        <v>0</v>
      </c>
      <c r="AP475">
        <v>0</v>
      </c>
      <c r="AQ475">
        <v>142</v>
      </c>
      <c r="AR475">
        <v>0.999999999999999</v>
      </c>
      <c r="AS475">
        <v>4.8894932840011798E-2</v>
      </c>
      <c r="AT475">
        <v>4</v>
      </c>
      <c r="AU475">
        <v>0</v>
      </c>
      <c r="AV475">
        <v>0</v>
      </c>
      <c r="AW475">
        <v>142</v>
      </c>
      <c r="AX475">
        <v>0.999999999999999</v>
      </c>
      <c r="AY475" s="73">
        <v>90.45656807204</v>
      </c>
      <c r="AZ475">
        <v>140</v>
      </c>
      <c r="BA475">
        <v>0.99524204350025602</v>
      </c>
      <c r="BB475">
        <v>139</v>
      </c>
      <c r="BC475">
        <v>0.91544110638089704</v>
      </c>
      <c r="BD475">
        <v>3</v>
      </c>
      <c r="BE475">
        <v>8.4558893619102599E-2</v>
      </c>
      <c r="BF475">
        <v>91.800421514174005</v>
      </c>
      <c r="BG475">
        <v>91.121495389570896</v>
      </c>
      <c r="BH475">
        <v>90.45656807204</v>
      </c>
      <c r="BI475">
        <v>90.111318823683007</v>
      </c>
    </row>
    <row r="476" spans="1:61" x14ac:dyDescent="0.25">
      <c r="A476" s="10" t="str">
        <f>VLOOKUP(D476,'Index-Relations'!E:F,2,FALSE)</f>
        <v>ESG</v>
      </c>
      <c r="B476" t="s">
        <v>3450</v>
      </c>
      <c r="C476" s="53" t="s">
        <v>3350</v>
      </c>
      <c r="D476" s="59" t="s">
        <v>2790</v>
      </c>
      <c r="E476" s="59" t="s">
        <v>3916</v>
      </c>
      <c r="F476" t="s">
        <v>220</v>
      </c>
      <c r="G476" t="s">
        <v>219</v>
      </c>
      <c r="H476" t="s">
        <v>221</v>
      </c>
      <c r="I476" s="52">
        <v>45505</v>
      </c>
      <c r="J476" t="s">
        <v>2457</v>
      </c>
      <c r="K476">
        <v>142</v>
      </c>
      <c r="L476" s="73">
        <v>91.819194476990901</v>
      </c>
      <c r="M476">
        <v>140</v>
      </c>
      <c r="N476">
        <v>0.99510039572950304</v>
      </c>
      <c r="O476" s="73">
        <v>91.149370765705996</v>
      </c>
      <c r="P476">
        <v>140</v>
      </c>
      <c r="Q476">
        <v>0.99510039572950304</v>
      </c>
      <c r="R476">
        <v>135</v>
      </c>
      <c r="S476">
        <v>0.97337011418416097</v>
      </c>
      <c r="T476">
        <v>34.181268873874998</v>
      </c>
      <c r="U476">
        <v>0.74876581953018695</v>
      </c>
      <c r="V476">
        <v>104</v>
      </c>
      <c r="W476">
        <v>0.105290758370837</v>
      </c>
      <c r="X476">
        <v>15</v>
      </c>
      <c r="Y476">
        <v>140</v>
      </c>
      <c r="Z476">
        <v>0.99510039572950304</v>
      </c>
      <c r="AA476">
        <v>35.161473882157701</v>
      </c>
      <c r="AB476">
        <v>135</v>
      </c>
      <c r="AC476">
        <v>0.91935777729470003</v>
      </c>
      <c r="AD476">
        <v>5</v>
      </c>
      <c r="AE476">
        <v>7.57426184348019E-2</v>
      </c>
      <c r="AF476">
        <v>2</v>
      </c>
      <c r="AG476">
        <v>4.8996042704971803E-3</v>
      </c>
      <c r="AH476">
        <v>1.49137758844232E-2</v>
      </c>
      <c r="AI476">
        <v>12</v>
      </c>
      <c r="AJ476" s="73">
        <v>90.152763197156901</v>
      </c>
      <c r="AK476">
        <v>140</v>
      </c>
      <c r="AL476">
        <v>0.99510039572950304</v>
      </c>
      <c r="AM476">
        <v>0</v>
      </c>
      <c r="AN476">
        <v>0</v>
      </c>
      <c r="AO476">
        <v>0</v>
      </c>
      <c r="AP476">
        <v>0</v>
      </c>
      <c r="AQ476">
        <v>142</v>
      </c>
      <c r="AR476">
        <v>1</v>
      </c>
      <c r="AS476">
        <v>4.8159115704350601E-2</v>
      </c>
      <c r="AT476">
        <v>4</v>
      </c>
      <c r="AU476">
        <v>0</v>
      </c>
      <c r="AV476">
        <v>0</v>
      </c>
      <c r="AW476">
        <v>142</v>
      </c>
      <c r="AX476">
        <v>0.999999999999999</v>
      </c>
      <c r="AY476" s="73">
        <v>90.463301389561906</v>
      </c>
      <c r="AZ476">
        <v>140</v>
      </c>
      <c r="BA476">
        <v>0.99510039572950304</v>
      </c>
      <c r="BB476">
        <v>138</v>
      </c>
      <c r="BC476">
        <v>0.909944066631867</v>
      </c>
      <c r="BD476">
        <v>4</v>
      </c>
      <c r="BE476">
        <v>9.0055933368132904E-2</v>
      </c>
      <c r="BF476">
        <v>91.819194476990901</v>
      </c>
      <c r="BG476">
        <v>91.149370765705996</v>
      </c>
      <c r="BH476">
        <v>90.463301389561906</v>
      </c>
      <c r="BI476">
        <v>90.152763197156901</v>
      </c>
    </row>
    <row r="477" spans="1:61" x14ac:dyDescent="0.25">
      <c r="A477" s="10" t="str">
        <f>VLOOKUP(D477,'Index-Relations'!E:F,2,FALSE)</f>
        <v>ESG</v>
      </c>
      <c r="B477" t="s">
        <v>3450</v>
      </c>
      <c r="C477" s="53" t="s">
        <v>2765</v>
      </c>
      <c r="D477" s="59" t="s">
        <v>2790</v>
      </c>
      <c r="E477" s="59" t="s">
        <v>3917</v>
      </c>
      <c r="F477" t="s">
        <v>220</v>
      </c>
      <c r="G477" t="s">
        <v>219</v>
      </c>
      <c r="H477" t="s">
        <v>221</v>
      </c>
      <c r="I477" s="52">
        <v>45474</v>
      </c>
      <c r="J477" t="s">
        <v>2457</v>
      </c>
      <c r="K477">
        <v>143</v>
      </c>
      <c r="L477" s="73">
        <v>92.368295238688901</v>
      </c>
      <c r="M477">
        <v>141</v>
      </c>
      <c r="N477">
        <v>0.99564889598124795</v>
      </c>
      <c r="O477" s="73">
        <v>91.232558444512904</v>
      </c>
      <c r="P477">
        <v>141</v>
      </c>
      <c r="Q477">
        <v>0.99564889598124795</v>
      </c>
      <c r="R477">
        <v>136</v>
      </c>
      <c r="S477">
        <v>0.97383963317992195</v>
      </c>
      <c r="T477">
        <v>33.965254089189301</v>
      </c>
      <c r="U477">
        <v>0.75322404944029298</v>
      </c>
      <c r="V477">
        <v>103</v>
      </c>
      <c r="W477">
        <v>0.103989315462546</v>
      </c>
      <c r="X477">
        <v>14</v>
      </c>
      <c r="Y477">
        <v>140</v>
      </c>
      <c r="Z477">
        <v>0.98867055160878803</v>
      </c>
      <c r="AA477">
        <v>37.167330694858798</v>
      </c>
      <c r="AB477">
        <v>135</v>
      </c>
      <c r="AC477">
        <v>0.92897304043164697</v>
      </c>
      <c r="AD477">
        <v>5</v>
      </c>
      <c r="AE477">
        <v>5.9697511177139603E-2</v>
      </c>
      <c r="AF477">
        <v>3</v>
      </c>
      <c r="AG477">
        <v>1.13294483912124E-2</v>
      </c>
      <c r="AH477">
        <v>1.5016169906433801E-2</v>
      </c>
      <c r="AI477">
        <v>12</v>
      </c>
      <c r="AJ477" s="73">
        <v>90.667621358630996</v>
      </c>
      <c r="AK477">
        <v>141</v>
      </c>
      <c r="AL477">
        <v>0.99564889598124795</v>
      </c>
      <c r="AM477">
        <v>0</v>
      </c>
      <c r="AN477">
        <v>0</v>
      </c>
      <c r="AO477">
        <v>0</v>
      </c>
      <c r="AP477">
        <v>0</v>
      </c>
      <c r="AQ477">
        <v>143</v>
      </c>
      <c r="AR477">
        <v>0.999999999999999</v>
      </c>
      <c r="AS477">
        <v>4.7098988553714603E-2</v>
      </c>
      <c r="AT477">
        <v>4</v>
      </c>
      <c r="AU477">
        <v>0</v>
      </c>
      <c r="AV477">
        <v>0</v>
      </c>
      <c r="AW477">
        <v>143</v>
      </c>
      <c r="AX477">
        <v>0.999999999999999</v>
      </c>
      <c r="AY477" s="73">
        <v>91.354195500085893</v>
      </c>
      <c r="AZ477">
        <v>141</v>
      </c>
      <c r="BA477">
        <v>0.99564889598124795</v>
      </c>
      <c r="BB477">
        <v>139</v>
      </c>
      <c r="BC477">
        <v>0.91128967621481705</v>
      </c>
      <c r="BD477">
        <v>4</v>
      </c>
      <c r="BE477">
        <v>8.8710323785182899E-2</v>
      </c>
      <c r="BF477">
        <v>92.368295238688901</v>
      </c>
      <c r="BG477">
        <v>91.232558444512904</v>
      </c>
      <c r="BH477">
        <v>91.354195500085893</v>
      </c>
      <c r="BI477">
        <v>90.667621358630996</v>
      </c>
    </row>
    <row r="478" spans="1:61" x14ac:dyDescent="0.25">
      <c r="A478" s="10" t="str">
        <f>VLOOKUP(D478,'Index-Relations'!E:F,2,FALSE)</f>
        <v>ESG</v>
      </c>
      <c r="B478" t="s">
        <v>3450</v>
      </c>
      <c r="C478" s="53" t="s">
        <v>2766</v>
      </c>
      <c r="D478" s="59" t="s">
        <v>2790</v>
      </c>
      <c r="E478" s="59" t="s">
        <v>3918</v>
      </c>
      <c r="F478" t="s">
        <v>220</v>
      </c>
      <c r="G478" t="s">
        <v>219</v>
      </c>
      <c r="H478" t="s">
        <v>221</v>
      </c>
      <c r="I478" s="52">
        <v>45446</v>
      </c>
      <c r="J478" t="s">
        <v>2457</v>
      </c>
      <c r="K478">
        <v>142</v>
      </c>
      <c r="L478" s="73">
        <v>92.879144325089896</v>
      </c>
      <c r="M478">
        <v>140</v>
      </c>
      <c r="N478">
        <v>0.99578902289704996</v>
      </c>
      <c r="O478" s="73">
        <v>91.276561471997994</v>
      </c>
      <c r="P478">
        <v>140</v>
      </c>
      <c r="Q478">
        <v>0.99578902289704996</v>
      </c>
      <c r="R478">
        <v>135</v>
      </c>
      <c r="S478">
        <v>0.97396746724462202</v>
      </c>
      <c r="T478">
        <v>34.584136051286897</v>
      </c>
      <c r="U478">
        <v>0.76350706531103396</v>
      </c>
      <c r="V478">
        <v>100</v>
      </c>
      <c r="W478">
        <v>0.11380075561588</v>
      </c>
      <c r="X478">
        <v>14</v>
      </c>
      <c r="Y478">
        <v>138</v>
      </c>
      <c r="Z478">
        <v>0.98836322213038996</v>
      </c>
      <c r="AA478">
        <v>41.490583800898001</v>
      </c>
      <c r="AB478">
        <v>134</v>
      </c>
      <c r="AC478">
        <v>0.97587116436125099</v>
      </c>
      <c r="AD478">
        <v>4</v>
      </c>
      <c r="AE478">
        <v>1.24920577691393E-2</v>
      </c>
      <c r="AF478">
        <v>4</v>
      </c>
      <c r="AG478">
        <v>1.16367778696092E-2</v>
      </c>
      <c r="AH478">
        <v>1.3670154170833599E-2</v>
      </c>
      <c r="AI478">
        <v>11</v>
      </c>
      <c r="AJ478" s="73">
        <v>90.7834104314379</v>
      </c>
      <c r="AK478">
        <v>140</v>
      </c>
      <c r="AL478">
        <v>0.99578902289704996</v>
      </c>
      <c r="AM478">
        <v>0</v>
      </c>
      <c r="AN478">
        <v>0</v>
      </c>
      <c r="AO478">
        <v>0</v>
      </c>
      <c r="AP478">
        <v>0</v>
      </c>
      <c r="AQ478">
        <v>142</v>
      </c>
      <c r="AR478">
        <v>1</v>
      </c>
      <c r="AS478">
        <v>5.1248134452840502E-2</v>
      </c>
      <c r="AT478">
        <v>4</v>
      </c>
      <c r="AU478">
        <v>0</v>
      </c>
      <c r="AV478">
        <v>0</v>
      </c>
      <c r="AW478">
        <v>142</v>
      </c>
      <c r="AX478">
        <v>1</v>
      </c>
      <c r="AY478" s="73">
        <v>92.558751990416994</v>
      </c>
      <c r="AZ478">
        <v>140</v>
      </c>
      <c r="BA478">
        <v>0.99578902289704996</v>
      </c>
      <c r="BB478">
        <v>138</v>
      </c>
      <c r="BC478">
        <v>0.90871628794126602</v>
      </c>
      <c r="BD478">
        <v>4</v>
      </c>
      <c r="BE478">
        <v>9.1283712058733299E-2</v>
      </c>
      <c r="BF478">
        <v>92.879144325089896</v>
      </c>
      <c r="BG478">
        <v>91.276561471997994</v>
      </c>
      <c r="BH478">
        <v>92.558751990416994</v>
      </c>
      <c r="BI478">
        <v>90.7834104314379</v>
      </c>
    </row>
    <row r="479" spans="1:61" x14ac:dyDescent="0.25">
      <c r="A479" s="10" t="str">
        <f>VLOOKUP(D479,'Index-Relations'!E:F,2,FALSE)</f>
        <v>ESG</v>
      </c>
      <c r="B479" t="s">
        <v>3450</v>
      </c>
      <c r="C479" s="53" t="s">
        <v>2767</v>
      </c>
      <c r="D479" s="59" t="s">
        <v>2790</v>
      </c>
      <c r="E479" s="59" t="s">
        <v>3919</v>
      </c>
      <c r="F479" t="s">
        <v>220</v>
      </c>
      <c r="G479" t="s">
        <v>219</v>
      </c>
      <c r="H479" t="s">
        <v>221</v>
      </c>
      <c r="I479" s="52">
        <v>45413</v>
      </c>
      <c r="J479" t="s">
        <v>2457</v>
      </c>
      <c r="K479">
        <v>142</v>
      </c>
      <c r="L479" s="73">
        <v>92.9034034920099</v>
      </c>
      <c r="M479">
        <v>140</v>
      </c>
      <c r="N479">
        <v>0.99576963718219702</v>
      </c>
      <c r="O479" s="73">
        <v>91.316844233693899</v>
      </c>
      <c r="P479">
        <v>140</v>
      </c>
      <c r="Q479">
        <v>0.99576963718219702</v>
      </c>
      <c r="R479">
        <v>135</v>
      </c>
      <c r="S479">
        <v>0.97451236473971103</v>
      </c>
      <c r="T479">
        <v>34.735686692744999</v>
      </c>
      <c r="U479">
        <v>0.76224299990504896</v>
      </c>
      <c r="V479">
        <v>100</v>
      </c>
      <c r="W479">
        <v>0.112945666680336</v>
      </c>
      <c r="X479">
        <v>14</v>
      </c>
      <c r="Y479">
        <v>138</v>
      </c>
      <c r="Z479">
        <v>0.98856384682718401</v>
      </c>
      <c r="AA479">
        <v>42.923221230124398</v>
      </c>
      <c r="AB479">
        <v>134</v>
      </c>
      <c r="AC479">
        <v>0.97675457521349196</v>
      </c>
      <c r="AD479">
        <v>4</v>
      </c>
      <c r="AE479">
        <v>1.18092716136924E-2</v>
      </c>
      <c r="AF479">
        <v>4</v>
      </c>
      <c r="AG479">
        <v>1.14361531728153E-2</v>
      </c>
      <c r="AH479">
        <v>1.3139394490043499E-2</v>
      </c>
      <c r="AI479">
        <v>11</v>
      </c>
      <c r="AJ479" s="73">
        <v>90.816749759158</v>
      </c>
      <c r="AK479">
        <v>140</v>
      </c>
      <c r="AL479">
        <v>0.99576963718219702</v>
      </c>
      <c r="AM479">
        <v>0</v>
      </c>
      <c r="AN479">
        <v>0</v>
      </c>
      <c r="AO479">
        <v>0</v>
      </c>
      <c r="AP479">
        <v>0</v>
      </c>
      <c r="AQ479">
        <v>141</v>
      </c>
      <c r="AR479">
        <v>0.99938281189652201</v>
      </c>
      <c r="AS479">
        <v>5.07462877396304E-2</v>
      </c>
      <c r="AT479">
        <v>4</v>
      </c>
      <c r="AU479">
        <v>0</v>
      </c>
      <c r="AV479">
        <v>0</v>
      </c>
      <c r="AW479">
        <v>141</v>
      </c>
      <c r="AX479">
        <v>0.99938281189652201</v>
      </c>
      <c r="AY479" s="73">
        <v>92.582401703454906</v>
      </c>
      <c r="AZ479">
        <v>140</v>
      </c>
      <c r="BA479">
        <v>0.99576963718219702</v>
      </c>
      <c r="BB479">
        <v>136</v>
      </c>
      <c r="BC479">
        <v>0.90486942128427394</v>
      </c>
      <c r="BD479">
        <v>5</v>
      </c>
      <c r="BE479">
        <v>9.4513390612247894E-2</v>
      </c>
      <c r="BF479">
        <v>92.9034034920099</v>
      </c>
      <c r="BG479">
        <v>91.316844233693899</v>
      </c>
      <c r="BH479">
        <v>92.582401703454906</v>
      </c>
      <c r="BI479">
        <v>90.816749759158</v>
      </c>
    </row>
    <row r="480" spans="1:61" x14ac:dyDescent="0.25">
      <c r="A480" s="10" t="str">
        <f>VLOOKUP(D480,'Index-Relations'!E:F,2,FALSE)</f>
        <v>ESG</v>
      </c>
      <c r="B480" t="s">
        <v>3450</v>
      </c>
      <c r="C480" s="53" t="s">
        <v>2768</v>
      </c>
      <c r="D480" s="59" t="s">
        <v>2790</v>
      </c>
      <c r="E480" s="59" t="s">
        <v>3920</v>
      </c>
      <c r="F480" t="s">
        <v>220</v>
      </c>
      <c r="G480" t="s">
        <v>219</v>
      </c>
      <c r="H480" t="s">
        <v>221</v>
      </c>
      <c r="I480" s="52">
        <v>45383</v>
      </c>
      <c r="J480" t="s">
        <v>2457</v>
      </c>
      <c r="K480">
        <v>142</v>
      </c>
      <c r="L480">
        <v>95.145365393607094</v>
      </c>
      <c r="M480">
        <v>140</v>
      </c>
      <c r="N480">
        <v>0.99630955701787904</v>
      </c>
      <c r="O480">
        <v>93.833671475527595</v>
      </c>
      <c r="P480">
        <v>140</v>
      </c>
      <c r="Q480">
        <v>0.99630955701787904</v>
      </c>
      <c r="R480">
        <v>135</v>
      </c>
      <c r="S480">
        <v>0.976353915772185</v>
      </c>
      <c r="T480">
        <v>34.409085714369702</v>
      </c>
      <c r="U480">
        <v>0.76455762517467496</v>
      </c>
      <c r="V480">
        <v>100</v>
      </c>
      <c r="W480">
        <v>0.11170194029695001</v>
      </c>
      <c r="X480">
        <v>14</v>
      </c>
      <c r="Y480">
        <v>138</v>
      </c>
      <c r="Z480">
        <v>0.98927754945691604</v>
      </c>
      <c r="AA480">
        <v>41.643492957943302</v>
      </c>
      <c r="AB480">
        <v>134</v>
      </c>
      <c r="AC480">
        <v>0.97740479640738498</v>
      </c>
      <c r="AD480">
        <v>4</v>
      </c>
      <c r="AE480">
        <v>1.18727530495312E-2</v>
      </c>
      <c r="AF480">
        <v>4</v>
      </c>
      <c r="AG480">
        <v>1.07224505430833E-2</v>
      </c>
      <c r="AH480">
        <v>1.30396752754361E-2</v>
      </c>
      <c r="AI480">
        <v>11</v>
      </c>
      <c r="AJ480">
        <v>94.320359834986107</v>
      </c>
      <c r="AK480">
        <v>140</v>
      </c>
      <c r="AL480">
        <v>0.99630955701787904</v>
      </c>
      <c r="AM480">
        <v>0</v>
      </c>
      <c r="AN480">
        <v>0</v>
      </c>
      <c r="AO480">
        <v>0</v>
      </c>
      <c r="AP480">
        <v>0</v>
      </c>
      <c r="AQ480">
        <v>141</v>
      </c>
      <c r="AR480">
        <v>0.99942656598067803</v>
      </c>
      <c r="AS480">
        <v>5.2913021094934197E-2</v>
      </c>
      <c r="AT480">
        <v>4</v>
      </c>
      <c r="AU480">
        <v>0</v>
      </c>
      <c r="AV480">
        <v>0</v>
      </c>
      <c r="AW480">
        <v>141</v>
      </c>
      <c r="AX480">
        <v>0.99942656598067703</v>
      </c>
      <c r="AY480">
        <v>94.911677426190906</v>
      </c>
      <c r="AZ480">
        <v>140</v>
      </c>
      <c r="BA480">
        <v>0.99630955701787904</v>
      </c>
      <c r="BB480">
        <v>136</v>
      </c>
      <c r="BC480">
        <v>0.90722506963829097</v>
      </c>
      <c r="BD480">
        <v>5</v>
      </c>
      <c r="BE480">
        <v>9.2201496342386502E-2</v>
      </c>
      <c r="BF480">
        <v>93.051082345916001</v>
      </c>
      <c r="BG480">
        <v>91.243072492433996</v>
      </c>
      <c r="BH480">
        <v>92.878601844421993</v>
      </c>
      <c r="BI480">
        <v>90.977893323583899</v>
      </c>
    </row>
    <row r="481" spans="1:61" x14ac:dyDescent="0.25">
      <c r="A481" s="10" t="str">
        <f>VLOOKUP(D481,'Index-Relations'!E:F,2,FALSE)</f>
        <v>ESG</v>
      </c>
      <c r="B481" t="s">
        <v>3450</v>
      </c>
      <c r="C481" s="53" t="s">
        <v>2769</v>
      </c>
      <c r="D481" s="59" t="s">
        <v>2790</v>
      </c>
      <c r="E481" s="59" t="s">
        <v>3921</v>
      </c>
      <c r="F481" t="s">
        <v>220</v>
      </c>
      <c r="G481" t="s">
        <v>219</v>
      </c>
      <c r="H481" t="s">
        <v>221</v>
      </c>
      <c r="I481" s="52">
        <v>45352</v>
      </c>
      <c r="J481" t="s">
        <v>2457</v>
      </c>
      <c r="K481">
        <v>142</v>
      </c>
      <c r="L481">
        <v>95.253754320356293</v>
      </c>
      <c r="M481">
        <v>140</v>
      </c>
      <c r="N481">
        <v>0.99609664945042298</v>
      </c>
      <c r="O481">
        <v>93.796667915821402</v>
      </c>
      <c r="P481">
        <v>140</v>
      </c>
      <c r="Q481">
        <v>0.99609664945042298</v>
      </c>
      <c r="R481">
        <v>135</v>
      </c>
      <c r="S481">
        <v>0.97652197138990604</v>
      </c>
      <c r="T481">
        <v>34.530015780768601</v>
      </c>
      <c r="U481">
        <v>0.75927669548311105</v>
      </c>
      <c r="V481">
        <v>98</v>
      </c>
      <c r="W481">
        <v>0.114264566053715</v>
      </c>
      <c r="X481">
        <v>14</v>
      </c>
      <c r="Y481">
        <v>138</v>
      </c>
      <c r="Z481">
        <v>0.98897235463105104</v>
      </c>
      <c r="AA481">
        <v>42.571433793458297</v>
      </c>
      <c r="AB481">
        <v>134</v>
      </c>
      <c r="AC481">
        <v>0.97772544358372004</v>
      </c>
      <c r="AD481">
        <v>4</v>
      </c>
      <c r="AE481">
        <v>1.1246911047330801E-2</v>
      </c>
      <c r="AF481">
        <v>4</v>
      </c>
      <c r="AG481">
        <v>1.10276453689489E-2</v>
      </c>
      <c r="AH481">
        <v>3.6350087648227701E-3</v>
      </c>
      <c r="AI481">
        <v>7</v>
      </c>
      <c r="AJ481">
        <v>94.460632229707898</v>
      </c>
      <c r="AK481">
        <v>140</v>
      </c>
      <c r="AL481">
        <v>0.99609664945042298</v>
      </c>
      <c r="AM481">
        <v>0</v>
      </c>
      <c r="AN481">
        <v>0</v>
      </c>
      <c r="AO481">
        <v>0</v>
      </c>
      <c r="AP481">
        <v>0</v>
      </c>
      <c r="AQ481">
        <v>141</v>
      </c>
      <c r="AR481">
        <v>0.99942542164122405</v>
      </c>
      <c r="AS481">
        <v>4.9007681062499801E-2</v>
      </c>
      <c r="AT481">
        <v>4</v>
      </c>
      <c r="AU481">
        <v>0</v>
      </c>
      <c r="AV481">
        <v>0</v>
      </c>
      <c r="AW481">
        <v>141</v>
      </c>
      <c r="AX481">
        <v>0.99942542164122405</v>
      </c>
      <c r="AY481">
        <v>95.110083372443896</v>
      </c>
      <c r="AZ481">
        <v>140</v>
      </c>
      <c r="BA481">
        <v>0.99609664945042298</v>
      </c>
      <c r="BB481">
        <v>136</v>
      </c>
      <c r="BC481">
        <v>0.90906070954019902</v>
      </c>
      <c r="BD481">
        <v>5</v>
      </c>
      <c r="BE481">
        <v>9.0364712101024494E-2</v>
      </c>
      <c r="BF481">
        <v>93.190946078283005</v>
      </c>
      <c r="BG481">
        <v>91.164330851995004</v>
      </c>
      <c r="BH481">
        <v>93.248068673240994</v>
      </c>
      <c r="BI481">
        <v>91.120018162189993</v>
      </c>
    </row>
    <row r="482" spans="1:61" x14ac:dyDescent="0.25">
      <c r="A482" s="10" t="str">
        <f>VLOOKUP(D482,'Index-Relations'!E:F,2,FALSE)</f>
        <v>ESG</v>
      </c>
      <c r="B482" t="s">
        <v>3450</v>
      </c>
      <c r="C482" s="53" t="s">
        <v>2770</v>
      </c>
      <c r="D482" s="59" t="s">
        <v>2790</v>
      </c>
      <c r="E482" s="59" t="s">
        <v>3922</v>
      </c>
      <c r="F482" t="s">
        <v>220</v>
      </c>
      <c r="G482" t="s">
        <v>219</v>
      </c>
      <c r="H482" t="s">
        <v>221</v>
      </c>
      <c r="I482" s="52">
        <v>45323</v>
      </c>
      <c r="J482" t="s">
        <v>2457</v>
      </c>
      <c r="K482">
        <v>142</v>
      </c>
      <c r="L482">
        <v>95.283562372448998</v>
      </c>
      <c r="M482">
        <v>140</v>
      </c>
      <c r="N482">
        <v>0.996255001063867</v>
      </c>
      <c r="O482">
        <v>93.747785676565101</v>
      </c>
      <c r="P482">
        <v>140</v>
      </c>
      <c r="Q482">
        <v>0.996255001063867</v>
      </c>
      <c r="R482">
        <v>135</v>
      </c>
      <c r="S482">
        <v>0.97652310284730104</v>
      </c>
      <c r="T482">
        <v>34.794209610024701</v>
      </c>
      <c r="U482">
        <v>0.75082862391072103</v>
      </c>
      <c r="V482">
        <v>98</v>
      </c>
      <c r="W482">
        <v>0.11762749439853</v>
      </c>
      <c r="X482">
        <v>14</v>
      </c>
      <c r="Y482">
        <v>138</v>
      </c>
      <c r="Z482">
        <v>0.98929109356330902</v>
      </c>
      <c r="AA482">
        <v>43.475562432881802</v>
      </c>
      <c r="AB482">
        <v>134</v>
      </c>
      <c r="AC482">
        <v>0.97662932437962702</v>
      </c>
      <c r="AD482">
        <v>4</v>
      </c>
      <c r="AE482">
        <v>1.2661769183682E-2</v>
      </c>
      <c r="AF482">
        <v>4</v>
      </c>
      <c r="AG482">
        <v>1.0708906436690599E-2</v>
      </c>
      <c r="AH482">
        <v>3.8650340372147099E-3</v>
      </c>
      <c r="AI482">
        <v>7</v>
      </c>
      <c r="AJ482">
        <v>94.316890320911</v>
      </c>
      <c r="AK482">
        <v>140</v>
      </c>
      <c r="AL482">
        <v>0.996255001063867</v>
      </c>
      <c r="AM482">
        <v>0</v>
      </c>
      <c r="AN482">
        <v>0</v>
      </c>
      <c r="AO482">
        <v>0</v>
      </c>
      <c r="AP482">
        <v>0</v>
      </c>
      <c r="AQ482">
        <v>140</v>
      </c>
      <c r="AR482">
        <v>0.996255001063867</v>
      </c>
      <c r="AS482">
        <v>4.6044861765240197E-2</v>
      </c>
      <c r="AT482">
        <v>4</v>
      </c>
      <c r="AU482">
        <v>0</v>
      </c>
      <c r="AV482">
        <v>0</v>
      </c>
      <c r="AW482">
        <v>140</v>
      </c>
      <c r="AX482">
        <v>0.996255001063867</v>
      </c>
      <c r="AY482">
        <v>95.277341080669203</v>
      </c>
      <c r="AZ482">
        <v>140</v>
      </c>
      <c r="BA482">
        <v>0.996255001063867</v>
      </c>
      <c r="BB482">
        <v>135</v>
      </c>
      <c r="BC482">
        <v>0.90064915798637901</v>
      </c>
      <c r="BD482">
        <v>5</v>
      </c>
      <c r="BE482">
        <v>9.5605843077487596E-2</v>
      </c>
      <c r="BF482">
        <v>93.195704187003003</v>
      </c>
      <c r="BG482">
        <v>91.145360223379996</v>
      </c>
      <c r="BH482">
        <v>93.416464057096903</v>
      </c>
      <c r="BI482">
        <v>91.077372619605896</v>
      </c>
    </row>
    <row r="483" spans="1:61" x14ac:dyDescent="0.25">
      <c r="A483" s="10" t="str">
        <f>VLOOKUP(D483,'Index-Relations'!E:F,2,FALSE)</f>
        <v>ESG</v>
      </c>
      <c r="B483" t="s">
        <v>3450</v>
      </c>
      <c r="C483" s="53" t="s">
        <v>2760</v>
      </c>
      <c r="D483" s="59" t="s">
        <v>2791</v>
      </c>
      <c r="E483" s="59" t="s">
        <v>3923</v>
      </c>
      <c r="F483" t="s">
        <v>224</v>
      </c>
      <c r="G483" t="s">
        <v>223</v>
      </c>
      <c r="H483" t="s">
        <v>225</v>
      </c>
      <c r="I483" s="52">
        <v>45659</v>
      </c>
      <c r="J483" t="s">
        <v>2457</v>
      </c>
      <c r="K483">
        <v>128</v>
      </c>
      <c r="L483" s="73">
        <v>90.754477896352896</v>
      </c>
      <c r="M483">
        <v>127</v>
      </c>
      <c r="N483">
        <v>0.999454769481678</v>
      </c>
      <c r="O483" s="73">
        <v>90.920909472411907</v>
      </c>
      <c r="P483">
        <v>127</v>
      </c>
      <c r="Q483">
        <v>0.999454769481678</v>
      </c>
      <c r="R483">
        <v>125</v>
      </c>
      <c r="S483">
        <v>0.98044877397698105</v>
      </c>
      <c r="T483">
        <v>36.7056163005333</v>
      </c>
      <c r="U483">
        <v>0.70637585720048601</v>
      </c>
      <c r="V483">
        <v>94</v>
      </c>
      <c r="W483">
        <v>5.1143821654272503E-2</v>
      </c>
      <c r="X483">
        <v>13</v>
      </c>
      <c r="Y483">
        <v>127</v>
      </c>
      <c r="Z483">
        <v>0.999454769481677</v>
      </c>
      <c r="AA483">
        <v>45.951782498935401</v>
      </c>
      <c r="AB483">
        <v>118</v>
      </c>
      <c r="AC483">
        <v>0.89507745960601504</v>
      </c>
      <c r="AD483">
        <v>9</v>
      </c>
      <c r="AE483">
        <v>0.104377309875662</v>
      </c>
      <c r="AF483">
        <v>1</v>
      </c>
      <c r="AG483">
        <v>5.4523051832196202E-4</v>
      </c>
      <c r="AH483">
        <v>6.9921825534184903E-3</v>
      </c>
      <c r="AI483">
        <v>8</v>
      </c>
      <c r="AJ483" s="73">
        <v>86.752950508383904</v>
      </c>
      <c r="AK483">
        <v>127</v>
      </c>
      <c r="AL483">
        <v>0.999454769481678</v>
      </c>
      <c r="AM483">
        <v>0</v>
      </c>
      <c r="AN483">
        <v>0</v>
      </c>
      <c r="AO483">
        <v>0</v>
      </c>
      <c r="AP483">
        <v>0</v>
      </c>
      <c r="AQ483">
        <v>128</v>
      </c>
      <c r="AR483">
        <v>0.999999999999999</v>
      </c>
      <c r="AS483">
        <v>0</v>
      </c>
      <c r="AT483">
        <v>0</v>
      </c>
      <c r="AU483">
        <v>0</v>
      </c>
      <c r="AV483">
        <v>0</v>
      </c>
      <c r="AW483">
        <v>128</v>
      </c>
      <c r="AX483">
        <v>0.999999999999999</v>
      </c>
      <c r="AY483" s="73">
        <v>90.868537013309904</v>
      </c>
      <c r="AZ483">
        <v>127</v>
      </c>
      <c r="BA483">
        <v>0.999454769481678</v>
      </c>
      <c r="BB483">
        <v>125</v>
      </c>
      <c r="BC483">
        <v>0.91949774882962998</v>
      </c>
      <c r="BD483">
        <v>3</v>
      </c>
      <c r="BE483">
        <v>8.0502251170369701E-2</v>
      </c>
      <c r="BF483">
        <v>90.754477896352896</v>
      </c>
      <c r="BG483">
        <v>90.920909472411907</v>
      </c>
      <c r="BH483">
        <v>90.868537013309904</v>
      </c>
      <c r="BI483">
        <v>86.752950508383904</v>
      </c>
    </row>
    <row r="484" spans="1:61" x14ac:dyDescent="0.25">
      <c r="A484" s="10" t="str">
        <f>VLOOKUP(D484,'Index-Relations'!E:F,2,FALSE)</f>
        <v>ESG</v>
      </c>
      <c r="B484" t="s">
        <v>3450</v>
      </c>
      <c r="C484" s="53" t="s">
        <v>2761</v>
      </c>
      <c r="D484" s="59" t="s">
        <v>2791</v>
      </c>
      <c r="E484" s="59" t="s">
        <v>3924</v>
      </c>
      <c r="F484" t="s">
        <v>224</v>
      </c>
      <c r="G484" t="s">
        <v>223</v>
      </c>
      <c r="H484" t="s">
        <v>225</v>
      </c>
      <c r="I484" s="52">
        <v>45628</v>
      </c>
      <c r="J484" t="s">
        <v>2457</v>
      </c>
      <c r="K484">
        <v>137</v>
      </c>
      <c r="L484" s="73">
        <v>91.996598630077997</v>
      </c>
      <c r="M484">
        <v>135</v>
      </c>
      <c r="N484">
        <v>0.99435899308238695</v>
      </c>
      <c r="O484" s="73">
        <v>91.110776883548894</v>
      </c>
      <c r="P484">
        <v>135</v>
      </c>
      <c r="Q484">
        <v>0.99435899308238695</v>
      </c>
      <c r="R484">
        <v>130</v>
      </c>
      <c r="S484">
        <v>0.96782926689511795</v>
      </c>
      <c r="T484">
        <v>34.255703750778999</v>
      </c>
      <c r="U484">
        <v>0.722048705898098</v>
      </c>
      <c r="V484">
        <v>98</v>
      </c>
      <c r="W484">
        <v>0.104899287274868</v>
      </c>
      <c r="X484">
        <v>15</v>
      </c>
      <c r="Y484">
        <v>135</v>
      </c>
      <c r="Z484">
        <v>0.99435899308238695</v>
      </c>
      <c r="AA484">
        <v>35.124906799101304</v>
      </c>
      <c r="AB484">
        <v>130</v>
      </c>
      <c r="AC484">
        <v>0.91518269449553502</v>
      </c>
      <c r="AD484">
        <v>5</v>
      </c>
      <c r="AE484">
        <v>7.9176298586852101E-2</v>
      </c>
      <c r="AF484">
        <v>2</v>
      </c>
      <c r="AG484">
        <v>5.6410069176123599E-3</v>
      </c>
      <c r="AH484">
        <v>1.6174270567904998E-2</v>
      </c>
      <c r="AI484">
        <v>12</v>
      </c>
      <c r="AJ484" s="73">
        <v>90.167661446815004</v>
      </c>
      <c r="AK484">
        <v>135</v>
      </c>
      <c r="AL484">
        <v>0.99435899308238695</v>
      </c>
      <c r="AM484">
        <v>0</v>
      </c>
      <c r="AN484">
        <v>0</v>
      </c>
      <c r="AO484">
        <v>0</v>
      </c>
      <c r="AP484">
        <v>0</v>
      </c>
      <c r="AQ484">
        <v>137</v>
      </c>
      <c r="AR484">
        <v>0.999999999999999</v>
      </c>
      <c r="AS484">
        <v>0</v>
      </c>
      <c r="AT484">
        <v>0</v>
      </c>
      <c r="AU484">
        <v>0</v>
      </c>
      <c r="AV484">
        <v>0</v>
      </c>
      <c r="AW484">
        <v>137</v>
      </c>
      <c r="AX484">
        <v>0.999999999999999</v>
      </c>
      <c r="AY484" s="73">
        <v>90.781993401785996</v>
      </c>
      <c r="AZ484">
        <v>135</v>
      </c>
      <c r="BA484">
        <v>0.99435899308238695</v>
      </c>
      <c r="BB484">
        <v>134</v>
      </c>
      <c r="BC484">
        <v>0.91035292606035201</v>
      </c>
      <c r="BD484">
        <v>3</v>
      </c>
      <c r="BE484">
        <v>8.9647073939647298E-2</v>
      </c>
      <c r="BF484">
        <v>91.996598630077997</v>
      </c>
      <c r="BG484">
        <v>91.110776883548894</v>
      </c>
      <c r="BH484">
        <v>90.781993401785996</v>
      </c>
      <c r="BI484">
        <v>90.167661446815004</v>
      </c>
    </row>
    <row r="485" spans="1:61" x14ac:dyDescent="0.25">
      <c r="A485" s="10" t="str">
        <f>VLOOKUP(D485,'Index-Relations'!E:F,2,FALSE)</f>
        <v>ESG</v>
      </c>
      <c r="B485" t="s">
        <v>3450</v>
      </c>
      <c r="C485" s="53" t="s">
        <v>2762</v>
      </c>
      <c r="D485" s="59" t="s">
        <v>2791</v>
      </c>
      <c r="E485" s="59" t="s">
        <v>3925</v>
      </c>
      <c r="F485" t="s">
        <v>224</v>
      </c>
      <c r="G485" t="s">
        <v>223</v>
      </c>
      <c r="H485" t="s">
        <v>225</v>
      </c>
      <c r="I485" s="52">
        <v>45597</v>
      </c>
      <c r="J485" t="s">
        <v>2457</v>
      </c>
      <c r="K485">
        <v>137</v>
      </c>
      <c r="L485" s="73">
        <v>91.845057734350902</v>
      </c>
      <c r="M485">
        <v>135</v>
      </c>
      <c r="N485">
        <v>0.99453001362958204</v>
      </c>
      <c r="O485" s="73">
        <v>91.089403035492893</v>
      </c>
      <c r="P485">
        <v>135</v>
      </c>
      <c r="Q485">
        <v>0.99453001362958204</v>
      </c>
      <c r="R485">
        <v>130</v>
      </c>
      <c r="S485">
        <v>0.96809719142591499</v>
      </c>
      <c r="T485">
        <v>34.530603957184098</v>
      </c>
      <c r="U485">
        <v>0.72223421335355698</v>
      </c>
      <c r="V485">
        <v>98</v>
      </c>
      <c r="W485">
        <v>0.104949376542591</v>
      </c>
      <c r="X485">
        <v>15</v>
      </c>
      <c r="Y485">
        <v>135</v>
      </c>
      <c r="Z485">
        <v>0.99453001362958204</v>
      </c>
      <c r="AA485">
        <v>36.589660207800399</v>
      </c>
      <c r="AB485">
        <v>130</v>
      </c>
      <c r="AC485">
        <v>0.91306040005204803</v>
      </c>
      <c r="AD485">
        <v>5</v>
      </c>
      <c r="AE485">
        <v>8.1469613577533795E-2</v>
      </c>
      <c r="AF485">
        <v>2</v>
      </c>
      <c r="AG485">
        <v>5.4699863704174203E-3</v>
      </c>
      <c r="AH485">
        <v>2.4010153077520701E-2</v>
      </c>
      <c r="AI485">
        <v>12</v>
      </c>
      <c r="AJ485" s="73">
        <v>90.011679651554005</v>
      </c>
      <c r="AK485">
        <v>135</v>
      </c>
      <c r="AL485">
        <v>0.99453001362958204</v>
      </c>
      <c r="AM485">
        <v>0</v>
      </c>
      <c r="AN485">
        <v>0</v>
      </c>
      <c r="AO485">
        <v>0</v>
      </c>
      <c r="AP485">
        <v>0</v>
      </c>
      <c r="AQ485">
        <v>137</v>
      </c>
      <c r="AR485">
        <v>0.999999999999999</v>
      </c>
      <c r="AS485">
        <v>0</v>
      </c>
      <c r="AT485">
        <v>0</v>
      </c>
      <c r="AU485">
        <v>0</v>
      </c>
      <c r="AV485">
        <v>0</v>
      </c>
      <c r="AW485">
        <v>137</v>
      </c>
      <c r="AX485">
        <v>0.999999999999999</v>
      </c>
      <c r="AY485" s="73">
        <v>90.529336331883997</v>
      </c>
      <c r="AZ485">
        <v>135</v>
      </c>
      <c r="BA485">
        <v>0.99453001362958204</v>
      </c>
      <c r="BB485">
        <v>134</v>
      </c>
      <c r="BC485">
        <v>0.90936104951941699</v>
      </c>
      <c r="BD485">
        <v>3</v>
      </c>
      <c r="BE485">
        <v>9.0638950480582195E-2</v>
      </c>
      <c r="BF485">
        <v>91.845057734350902</v>
      </c>
      <c r="BG485">
        <v>91.089403035492893</v>
      </c>
      <c r="BH485">
        <v>90.529336331883997</v>
      </c>
      <c r="BI485">
        <v>90.011679651554005</v>
      </c>
    </row>
    <row r="486" spans="1:61" x14ac:dyDescent="0.25">
      <c r="A486" s="10" t="str">
        <f>VLOOKUP(D486,'Index-Relations'!E:F,2,FALSE)</f>
        <v>ESG</v>
      </c>
      <c r="B486" t="s">
        <v>3450</v>
      </c>
      <c r="C486" s="53" t="s">
        <v>2763</v>
      </c>
      <c r="D486" s="59" t="s">
        <v>2791</v>
      </c>
      <c r="E486" s="59" t="s">
        <v>3926</v>
      </c>
      <c r="F486" t="s">
        <v>224</v>
      </c>
      <c r="G486" t="s">
        <v>223</v>
      </c>
      <c r="H486" t="s">
        <v>225</v>
      </c>
      <c r="I486" s="52">
        <v>45566</v>
      </c>
      <c r="J486" t="s">
        <v>2457</v>
      </c>
      <c r="K486">
        <v>137</v>
      </c>
      <c r="L486" s="73">
        <v>91.831930422986005</v>
      </c>
      <c r="M486">
        <v>135</v>
      </c>
      <c r="N486">
        <v>0.99523471243463402</v>
      </c>
      <c r="O486" s="73">
        <v>91.036300071650004</v>
      </c>
      <c r="P486">
        <v>135</v>
      </c>
      <c r="Q486">
        <v>0.99523471243463402</v>
      </c>
      <c r="R486">
        <v>130</v>
      </c>
      <c r="S486">
        <v>0.969675045718288</v>
      </c>
      <c r="T486">
        <v>34.532567402825102</v>
      </c>
      <c r="U486">
        <v>0.72328545355339702</v>
      </c>
      <c r="V486">
        <v>98</v>
      </c>
      <c r="W486">
        <v>0.10519024893463599</v>
      </c>
      <c r="X486">
        <v>15</v>
      </c>
      <c r="Y486">
        <v>135</v>
      </c>
      <c r="Z486">
        <v>0.99523471243463502</v>
      </c>
      <c r="AA486">
        <v>38.562385341546303</v>
      </c>
      <c r="AB486">
        <v>130</v>
      </c>
      <c r="AC486">
        <v>0.91609528098055704</v>
      </c>
      <c r="AD486">
        <v>5</v>
      </c>
      <c r="AE486">
        <v>7.9139431454077105E-2</v>
      </c>
      <c r="AF486">
        <v>2</v>
      </c>
      <c r="AG486">
        <v>4.7652875653651497E-3</v>
      </c>
      <c r="AH486">
        <v>1.5861465258813399E-2</v>
      </c>
      <c r="AI486">
        <v>12</v>
      </c>
      <c r="AJ486" s="73">
        <v>89.977746593023994</v>
      </c>
      <c r="AK486">
        <v>135</v>
      </c>
      <c r="AL486">
        <v>0.99523471243463402</v>
      </c>
      <c r="AM486">
        <v>0</v>
      </c>
      <c r="AN486">
        <v>0</v>
      </c>
      <c r="AO486">
        <v>0</v>
      </c>
      <c r="AP486">
        <v>0</v>
      </c>
      <c r="AQ486">
        <v>137</v>
      </c>
      <c r="AR486">
        <v>1</v>
      </c>
      <c r="AS486">
        <v>0</v>
      </c>
      <c r="AT486">
        <v>0</v>
      </c>
      <c r="AU486">
        <v>0</v>
      </c>
      <c r="AV486">
        <v>0</v>
      </c>
      <c r="AW486">
        <v>137</v>
      </c>
      <c r="AX486">
        <v>0.999999999999999</v>
      </c>
      <c r="AY486" s="73">
        <v>90.585661381012002</v>
      </c>
      <c r="AZ486">
        <v>135</v>
      </c>
      <c r="BA486">
        <v>0.99523471243463402</v>
      </c>
      <c r="BB486">
        <v>134</v>
      </c>
      <c r="BC486">
        <v>0.910543989546021</v>
      </c>
      <c r="BD486">
        <v>3</v>
      </c>
      <c r="BE486">
        <v>8.9456010453978302E-2</v>
      </c>
      <c r="BF486">
        <v>91.831930422986005</v>
      </c>
      <c r="BG486">
        <v>91.036300071650004</v>
      </c>
      <c r="BH486">
        <v>90.585661381012002</v>
      </c>
      <c r="BI486">
        <v>89.977746593023994</v>
      </c>
    </row>
    <row r="487" spans="1:61" x14ac:dyDescent="0.25">
      <c r="A487" s="10" t="str">
        <f>VLOOKUP(D487,'Index-Relations'!E:F,2,FALSE)</f>
        <v>ESG</v>
      </c>
      <c r="B487" t="s">
        <v>3450</v>
      </c>
      <c r="C487" s="53" t="s">
        <v>2764</v>
      </c>
      <c r="D487" s="59" t="s">
        <v>2791</v>
      </c>
      <c r="E487" s="59" t="s">
        <v>3927</v>
      </c>
      <c r="F487" t="s">
        <v>224</v>
      </c>
      <c r="G487" t="s">
        <v>223</v>
      </c>
      <c r="H487" t="s">
        <v>225</v>
      </c>
      <c r="I487" s="52">
        <v>45537</v>
      </c>
      <c r="J487" t="s">
        <v>2457</v>
      </c>
      <c r="K487">
        <v>137</v>
      </c>
      <c r="L487" s="73">
        <v>92.172054504190001</v>
      </c>
      <c r="M487">
        <v>135</v>
      </c>
      <c r="N487">
        <v>0.99499440540187101</v>
      </c>
      <c r="O487" s="73">
        <v>91.124703384133994</v>
      </c>
      <c r="P487">
        <v>135</v>
      </c>
      <c r="Q487">
        <v>0.99499440540187101</v>
      </c>
      <c r="R487">
        <v>130</v>
      </c>
      <c r="S487">
        <v>0.97139633576570605</v>
      </c>
      <c r="T487">
        <v>34.3720378703892</v>
      </c>
      <c r="U487">
        <v>0.72885167125174299</v>
      </c>
      <c r="V487">
        <v>98</v>
      </c>
      <c r="W487">
        <v>0.110940752945953</v>
      </c>
      <c r="X487">
        <v>15</v>
      </c>
      <c r="Y487">
        <v>135</v>
      </c>
      <c r="Z487">
        <v>0.99499440540187101</v>
      </c>
      <c r="AA487">
        <v>35.760359214014201</v>
      </c>
      <c r="AB487">
        <v>130</v>
      </c>
      <c r="AC487">
        <v>0.91524630148660402</v>
      </c>
      <c r="AD487">
        <v>5</v>
      </c>
      <c r="AE487">
        <v>7.9748103915267404E-2</v>
      </c>
      <c r="AF487">
        <v>2</v>
      </c>
      <c r="AG487">
        <v>5.0055945981285401E-3</v>
      </c>
      <c r="AH487">
        <v>1.6304887749428901E-2</v>
      </c>
      <c r="AI487">
        <v>12</v>
      </c>
      <c r="AJ487" s="73">
        <v>90.473211348986894</v>
      </c>
      <c r="AK487">
        <v>135</v>
      </c>
      <c r="AL487">
        <v>0.99499440540187101</v>
      </c>
      <c r="AM487">
        <v>0</v>
      </c>
      <c r="AN487">
        <v>0</v>
      </c>
      <c r="AO487">
        <v>0</v>
      </c>
      <c r="AP487">
        <v>0</v>
      </c>
      <c r="AQ487">
        <v>137</v>
      </c>
      <c r="AR487">
        <v>0.999999999999999</v>
      </c>
      <c r="AS487">
        <v>0</v>
      </c>
      <c r="AT487">
        <v>0</v>
      </c>
      <c r="AU487">
        <v>0</v>
      </c>
      <c r="AV487">
        <v>0</v>
      </c>
      <c r="AW487">
        <v>137</v>
      </c>
      <c r="AX487">
        <v>1</v>
      </c>
      <c r="AY487" s="73">
        <v>91.335238330220903</v>
      </c>
      <c r="AZ487">
        <v>135</v>
      </c>
      <c r="BA487">
        <v>0.99499440540187101</v>
      </c>
      <c r="BB487">
        <v>134</v>
      </c>
      <c r="BC487">
        <v>0.91104005655656195</v>
      </c>
      <c r="BD487">
        <v>3</v>
      </c>
      <c r="BE487">
        <v>8.8959943443437606E-2</v>
      </c>
      <c r="BF487">
        <v>92.172054504190001</v>
      </c>
      <c r="BG487">
        <v>91.124703384133994</v>
      </c>
      <c r="BH487">
        <v>91.335238330220903</v>
      </c>
      <c r="BI487">
        <v>90.473211348986894</v>
      </c>
    </row>
    <row r="488" spans="1:61" x14ac:dyDescent="0.25">
      <c r="A488" s="10" t="str">
        <f>VLOOKUP(D488,'Index-Relations'!E:F,2,FALSE)</f>
        <v>ESG</v>
      </c>
      <c r="B488" t="s">
        <v>3450</v>
      </c>
      <c r="C488" s="53" t="s">
        <v>3350</v>
      </c>
      <c r="D488" s="59" t="s">
        <v>2791</v>
      </c>
      <c r="E488" s="59" t="s">
        <v>3928</v>
      </c>
      <c r="F488" t="s">
        <v>224</v>
      </c>
      <c r="G488" t="s">
        <v>223</v>
      </c>
      <c r="H488" t="s">
        <v>225</v>
      </c>
      <c r="I488" s="52">
        <v>45505</v>
      </c>
      <c r="J488" t="s">
        <v>2457</v>
      </c>
      <c r="K488">
        <v>137</v>
      </c>
      <c r="L488" s="73">
        <v>92.175429222681998</v>
      </c>
      <c r="M488">
        <v>135</v>
      </c>
      <c r="N488">
        <v>0.99484900036305701</v>
      </c>
      <c r="O488" s="73">
        <v>91.145827485195994</v>
      </c>
      <c r="P488">
        <v>135</v>
      </c>
      <c r="Q488">
        <v>0.99484900036305701</v>
      </c>
      <c r="R488">
        <v>130</v>
      </c>
      <c r="S488">
        <v>0.97200375283465701</v>
      </c>
      <c r="T488">
        <v>34.331807987395401</v>
      </c>
      <c r="U488">
        <v>0.73610533776865394</v>
      </c>
      <c r="V488">
        <v>99</v>
      </c>
      <c r="W488">
        <v>0.11246366597353601</v>
      </c>
      <c r="X488">
        <v>15</v>
      </c>
      <c r="Y488">
        <v>135</v>
      </c>
      <c r="Z488">
        <v>0.99484900036305701</v>
      </c>
      <c r="AA488">
        <v>36.636153083546702</v>
      </c>
      <c r="AB488">
        <v>130</v>
      </c>
      <c r="AC488">
        <v>0.91522007963408603</v>
      </c>
      <c r="AD488">
        <v>5</v>
      </c>
      <c r="AE488">
        <v>7.9628920728970598E-2</v>
      </c>
      <c r="AF488">
        <v>2</v>
      </c>
      <c r="AG488">
        <v>5.1509996369427501E-3</v>
      </c>
      <c r="AH488">
        <v>1.5929773281360401E-2</v>
      </c>
      <c r="AI488">
        <v>12</v>
      </c>
      <c r="AJ488" s="73">
        <v>90.519717279535996</v>
      </c>
      <c r="AK488">
        <v>135</v>
      </c>
      <c r="AL488">
        <v>0.99484900036305701</v>
      </c>
      <c r="AM488">
        <v>0</v>
      </c>
      <c r="AN488">
        <v>0</v>
      </c>
      <c r="AO488">
        <v>0</v>
      </c>
      <c r="AP488">
        <v>0</v>
      </c>
      <c r="AQ488">
        <v>137</v>
      </c>
      <c r="AR488">
        <v>1</v>
      </c>
      <c r="AS488">
        <v>0</v>
      </c>
      <c r="AT488">
        <v>0</v>
      </c>
      <c r="AU488">
        <v>0</v>
      </c>
      <c r="AV488">
        <v>0</v>
      </c>
      <c r="AW488">
        <v>137</v>
      </c>
      <c r="AX488">
        <v>0.999999999999999</v>
      </c>
      <c r="AY488" s="73">
        <v>91.299120046217993</v>
      </c>
      <c r="AZ488">
        <v>135</v>
      </c>
      <c r="BA488">
        <v>0.99484900036305701</v>
      </c>
      <c r="BB488">
        <v>133</v>
      </c>
      <c r="BC488">
        <v>0.90532335787259199</v>
      </c>
      <c r="BD488">
        <v>4</v>
      </c>
      <c r="BE488">
        <v>9.4676642127407104E-2</v>
      </c>
      <c r="BF488">
        <v>92.175429222681998</v>
      </c>
      <c r="BG488">
        <v>91.145827485195994</v>
      </c>
      <c r="BH488">
        <v>91.299120046217993</v>
      </c>
      <c r="BI488">
        <v>90.519717279535996</v>
      </c>
    </row>
    <row r="489" spans="1:61" x14ac:dyDescent="0.25">
      <c r="A489" s="10" t="str">
        <f>VLOOKUP(D489,'Index-Relations'!E:F,2,FALSE)</f>
        <v>ESG</v>
      </c>
      <c r="B489" t="s">
        <v>3450</v>
      </c>
      <c r="C489" s="53" t="s">
        <v>2765</v>
      </c>
      <c r="D489" s="59" t="s">
        <v>2791</v>
      </c>
      <c r="E489" s="59" t="s">
        <v>3929</v>
      </c>
      <c r="F489" t="s">
        <v>224</v>
      </c>
      <c r="G489" t="s">
        <v>223</v>
      </c>
      <c r="H489" t="s">
        <v>225</v>
      </c>
      <c r="I489" s="52">
        <v>45474</v>
      </c>
      <c r="J489" t="s">
        <v>2457</v>
      </c>
      <c r="K489">
        <v>138</v>
      </c>
      <c r="L489" s="73">
        <v>92.751735662124901</v>
      </c>
      <c r="M489">
        <v>136</v>
      </c>
      <c r="N489">
        <v>0.99543090911089904</v>
      </c>
      <c r="O489" s="73">
        <v>91.245032827295901</v>
      </c>
      <c r="P489">
        <v>136</v>
      </c>
      <c r="Q489">
        <v>0.99543090911089904</v>
      </c>
      <c r="R489">
        <v>131</v>
      </c>
      <c r="S489">
        <v>0.97252901949068404</v>
      </c>
      <c r="T489">
        <v>34.074166043112101</v>
      </c>
      <c r="U489">
        <v>0.74167272552340102</v>
      </c>
      <c r="V489">
        <v>98</v>
      </c>
      <c r="W489">
        <v>0.11064321011579099</v>
      </c>
      <c r="X489">
        <v>14</v>
      </c>
      <c r="Y489">
        <v>135</v>
      </c>
      <c r="Z489">
        <v>0.98810295520407598</v>
      </c>
      <c r="AA489">
        <v>38.673174666849498</v>
      </c>
      <c r="AB489">
        <v>130</v>
      </c>
      <c r="AC489">
        <v>0.92541464592764999</v>
      </c>
      <c r="AD489">
        <v>5</v>
      </c>
      <c r="AE489">
        <v>6.2688309276426199E-2</v>
      </c>
      <c r="AF489">
        <v>3</v>
      </c>
      <c r="AG489">
        <v>1.18970447959235E-2</v>
      </c>
      <c r="AH489">
        <v>1.59769995090541E-2</v>
      </c>
      <c r="AI489">
        <v>12</v>
      </c>
      <c r="AJ489" s="73">
        <v>91.043309193423994</v>
      </c>
      <c r="AK489">
        <v>136</v>
      </c>
      <c r="AL489">
        <v>0.99543090911089904</v>
      </c>
      <c r="AM489">
        <v>0</v>
      </c>
      <c r="AN489">
        <v>0</v>
      </c>
      <c r="AO489">
        <v>0</v>
      </c>
      <c r="AP489">
        <v>0</v>
      </c>
      <c r="AQ489">
        <v>138</v>
      </c>
      <c r="AR489">
        <v>1</v>
      </c>
      <c r="AS489">
        <v>0</v>
      </c>
      <c r="AT489">
        <v>0</v>
      </c>
      <c r="AU489">
        <v>0</v>
      </c>
      <c r="AV489">
        <v>0</v>
      </c>
      <c r="AW489">
        <v>138</v>
      </c>
      <c r="AX489">
        <v>1</v>
      </c>
      <c r="AY489" s="73">
        <v>92.232862723970996</v>
      </c>
      <c r="AZ489">
        <v>136</v>
      </c>
      <c r="BA489">
        <v>0.99543090911089904</v>
      </c>
      <c r="BB489">
        <v>134</v>
      </c>
      <c r="BC489">
        <v>0.90684535914812103</v>
      </c>
      <c r="BD489">
        <v>4</v>
      </c>
      <c r="BE489">
        <v>9.3154640851878606E-2</v>
      </c>
      <c r="BF489">
        <v>92.751735662124901</v>
      </c>
      <c r="BG489">
        <v>91.245032827295901</v>
      </c>
      <c r="BH489">
        <v>92.232862723970996</v>
      </c>
      <c r="BI489">
        <v>91.043309193423994</v>
      </c>
    </row>
    <row r="490" spans="1:61" x14ac:dyDescent="0.25">
      <c r="A490" s="10" t="str">
        <f>VLOOKUP(D490,'Index-Relations'!E:F,2,FALSE)</f>
        <v>ESG</v>
      </c>
      <c r="B490" t="s">
        <v>3450</v>
      </c>
      <c r="C490" s="53" t="s">
        <v>2766</v>
      </c>
      <c r="D490" s="59" t="s">
        <v>2791</v>
      </c>
      <c r="E490" s="59" t="s">
        <v>3930</v>
      </c>
      <c r="F490" t="s">
        <v>224</v>
      </c>
      <c r="G490" t="s">
        <v>223</v>
      </c>
      <c r="H490" t="s">
        <v>225</v>
      </c>
      <c r="I490" s="52">
        <v>45446</v>
      </c>
      <c r="J490" t="s">
        <v>2457</v>
      </c>
      <c r="K490">
        <v>137</v>
      </c>
      <c r="L490" s="73">
        <v>93.055122235572895</v>
      </c>
      <c r="M490">
        <v>135</v>
      </c>
      <c r="N490">
        <v>0.99555879825795102</v>
      </c>
      <c r="O490" s="73">
        <v>91.272367609566899</v>
      </c>
      <c r="P490">
        <v>135</v>
      </c>
      <c r="Q490">
        <v>0.99555879825795102</v>
      </c>
      <c r="R490">
        <v>130</v>
      </c>
      <c r="S490">
        <v>0.97254420363812</v>
      </c>
      <c r="T490">
        <v>34.793252115486801</v>
      </c>
      <c r="U490">
        <v>0.75260821494757701</v>
      </c>
      <c r="V490">
        <v>95</v>
      </c>
      <c r="W490">
        <v>0.12106755374080801</v>
      </c>
      <c r="X490">
        <v>14</v>
      </c>
      <c r="Y490">
        <v>133</v>
      </c>
      <c r="Z490">
        <v>0.98772701041044797</v>
      </c>
      <c r="AA490">
        <v>43.401046795204103</v>
      </c>
      <c r="AB490">
        <v>129</v>
      </c>
      <c r="AC490">
        <v>0.97455198063239201</v>
      </c>
      <c r="AD490">
        <v>4</v>
      </c>
      <c r="AE490">
        <v>1.31750297780564E-2</v>
      </c>
      <c r="AF490">
        <v>4</v>
      </c>
      <c r="AG490">
        <v>1.2272989589551499E-2</v>
      </c>
      <c r="AH490">
        <v>1.45430679767084E-2</v>
      </c>
      <c r="AI490">
        <v>11</v>
      </c>
      <c r="AJ490" s="73">
        <v>91.105475140131006</v>
      </c>
      <c r="AK490">
        <v>135</v>
      </c>
      <c r="AL490">
        <v>0.99555879825795102</v>
      </c>
      <c r="AM490">
        <v>0</v>
      </c>
      <c r="AN490">
        <v>0</v>
      </c>
      <c r="AO490">
        <v>0</v>
      </c>
      <c r="AP490">
        <v>0</v>
      </c>
      <c r="AQ490">
        <v>137</v>
      </c>
      <c r="AR490">
        <v>1</v>
      </c>
      <c r="AS490">
        <v>0</v>
      </c>
      <c r="AT490">
        <v>0</v>
      </c>
      <c r="AU490">
        <v>0</v>
      </c>
      <c r="AV490">
        <v>0</v>
      </c>
      <c r="AW490">
        <v>137</v>
      </c>
      <c r="AX490">
        <v>0.999999999999999</v>
      </c>
      <c r="AY490" s="73">
        <v>92.893951579288995</v>
      </c>
      <c r="AZ490">
        <v>135</v>
      </c>
      <c r="BA490">
        <v>0.99555879825795102</v>
      </c>
      <c r="BB490">
        <v>133</v>
      </c>
      <c r="BC490">
        <v>0.90372557933598197</v>
      </c>
      <c r="BD490">
        <v>4</v>
      </c>
      <c r="BE490">
        <v>9.6274420664017299E-2</v>
      </c>
      <c r="BF490">
        <v>93.055122235572895</v>
      </c>
      <c r="BG490">
        <v>91.272367609566899</v>
      </c>
      <c r="BH490">
        <v>92.893951579288995</v>
      </c>
      <c r="BI490">
        <v>91.105475140131006</v>
      </c>
    </row>
    <row r="491" spans="1:61" x14ac:dyDescent="0.25">
      <c r="A491" s="10" t="str">
        <f>VLOOKUP(D491,'Index-Relations'!E:F,2,FALSE)</f>
        <v>ESG</v>
      </c>
      <c r="B491" t="s">
        <v>3450</v>
      </c>
      <c r="C491" s="53" t="s">
        <v>2767</v>
      </c>
      <c r="D491" s="59" t="s">
        <v>2791</v>
      </c>
      <c r="E491" s="59" t="s">
        <v>3931</v>
      </c>
      <c r="F491" t="s">
        <v>224</v>
      </c>
      <c r="G491" t="s">
        <v>223</v>
      </c>
      <c r="H491" t="s">
        <v>225</v>
      </c>
      <c r="I491" s="52">
        <v>45413</v>
      </c>
      <c r="J491" t="s">
        <v>2457</v>
      </c>
      <c r="K491">
        <v>137</v>
      </c>
      <c r="L491" s="73">
        <v>93.084811036458007</v>
      </c>
      <c r="M491">
        <v>135</v>
      </c>
      <c r="N491">
        <v>0.99554055023499399</v>
      </c>
      <c r="O491" s="73">
        <v>91.309866628225905</v>
      </c>
      <c r="P491">
        <v>135</v>
      </c>
      <c r="Q491">
        <v>0.99554055023499399</v>
      </c>
      <c r="R491">
        <v>130</v>
      </c>
      <c r="S491">
        <v>0.97313213216754202</v>
      </c>
      <c r="T491">
        <v>34.972356237203698</v>
      </c>
      <c r="U491">
        <v>0.75132749215479999</v>
      </c>
      <c r="V491">
        <v>95</v>
      </c>
      <c r="W491">
        <v>0.12013519953005899</v>
      </c>
      <c r="X491">
        <v>14</v>
      </c>
      <c r="Y491">
        <v>133</v>
      </c>
      <c r="Z491">
        <v>0.98794454452831404</v>
      </c>
      <c r="AA491">
        <v>44.8767731362963</v>
      </c>
      <c r="AB491">
        <v>129</v>
      </c>
      <c r="AC491">
        <v>0.97549576512316405</v>
      </c>
      <c r="AD491">
        <v>4</v>
      </c>
      <c r="AE491">
        <v>1.2448779405150901E-2</v>
      </c>
      <c r="AF491">
        <v>4</v>
      </c>
      <c r="AG491">
        <v>1.20554554716848E-2</v>
      </c>
      <c r="AH491">
        <v>1.39757799051564E-2</v>
      </c>
      <c r="AI491">
        <v>11</v>
      </c>
      <c r="AJ491" s="73">
        <v>91.151227446367997</v>
      </c>
      <c r="AK491">
        <v>135</v>
      </c>
      <c r="AL491">
        <v>0.99554055023499399</v>
      </c>
      <c r="AM491">
        <v>0</v>
      </c>
      <c r="AN491">
        <v>0</v>
      </c>
      <c r="AO491">
        <v>0</v>
      </c>
      <c r="AP491">
        <v>0</v>
      </c>
      <c r="AQ491">
        <v>136</v>
      </c>
      <c r="AR491">
        <v>0.99934938929317496</v>
      </c>
      <c r="AS491">
        <v>0</v>
      </c>
      <c r="AT491">
        <v>0</v>
      </c>
      <c r="AU491">
        <v>0</v>
      </c>
      <c r="AV491">
        <v>0</v>
      </c>
      <c r="AW491">
        <v>136</v>
      </c>
      <c r="AX491">
        <v>0.99934938929317496</v>
      </c>
      <c r="AY491" s="73">
        <v>92.926715560128002</v>
      </c>
      <c r="AZ491">
        <v>135</v>
      </c>
      <c r="BA491">
        <v>0.99554055023499399</v>
      </c>
      <c r="BB491">
        <v>131</v>
      </c>
      <c r="BC491">
        <v>0.89971781259198902</v>
      </c>
      <c r="BD491">
        <v>5</v>
      </c>
      <c r="BE491">
        <v>9.9631576701185304E-2</v>
      </c>
      <c r="BF491">
        <v>93.084811036458007</v>
      </c>
      <c r="BG491">
        <v>91.309866628225905</v>
      </c>
      <c r="BH491">
        <v>92.926715560128002</v>
      </c>
      <c r="BI491">
        <v>91.151227446367997</v>
      </c>
    </row>
    <row r="492" spans="1:61" x14ac:dyDescent="0.25">
      <c r="A492" s="10" t="str">
        <f>VLOOKUP(D492,'Index-Relations'!E:F,2,FALSE)</f>
        <v>ESG</v>
      </c>
      <c r="B492" t="s">
        <v>3450</v>
      </c>
      <c r="C492" s="53" t="s">
        <v>2768</v>
      </c>
      <c r="D492" s="59" t="s">
        <v>2791</v>
      </c>
      <c r="E492" s="59" t="s">
        <v>3932</v>
      </c>
      <c r="F492" t="s">
        <v>224</v>
      </c>
      <c r="G492" t="s">
        <v>223</v>
      </c>
      <c r="H492" t="s">
        <v>225</v>
      </c>
      <c r="I492" s="52">
        <v>45383</v>
      </c>
      <c r="J492" t="s">
        <v>2457</v>
      </c>
      <c r="K492">
        <v>137</v>
      </c>
      <c r="L492">
        <v>95.345618978515901</v>
      </c>
      <c r="M492">
        <v>135</v>
      </c>
      <c r="N492">
        <v>0.996100768361321</v>
      </c>
      <c r="O492">
        <v>93.880004487881195</v>
      </c>
      <c r="P492">
        <v>135</v>
      </c>
      <c r="Q492">
        <v>0.996100768361321</v>
      </c>
      <c r="R492">
        <v>130</v>
      </c>
      <c r="S492">
        <v>0.97501612673636695</v>
      </c>
      <c r="T492">
        <v>34.659449013883403</v>
      </c>
      <c r="U492">
        <v>0.75358471951710204</v>
      </c>
      <c r="V492">
        <v>95</v>
      </c>
      <c r="W492">
        <v>0.118919622156536</v>
      </c>
      <c r="X492">
        <v>14</v>
      </c>
      <c r="Y492">
        <v>133</v>
      </c>
      <c r="Z492">
        <v>0.98867092145730995</v>
      </c>
      <c r="AA492">
        <v>43.632027464786503</v>
      </c>
      <c r="AB492">
        <v>129</v>
      </c>
      <c r="AC492">
        <v>0.97612646146883697</v>
      </c>
      <c r="AD492">
        <v>4</v>
      </c>
      <c r="AE492">
        <v>1.25444599884737E-2</v>
      </c>
      <c r="AF492">
        <v>4</v>
      </c>
      <c r="AG492">
        <v>1.13290785426889E-2</v>
      </c>
      <c r="AH492">
        <v>1.38822410127923E-2</v>
      </c>
      <c r="AI492">
        <v>11</v>
      </c>
      <c r="AJ492">
        <v>94.628544937072903</v>
      </c>
      <c r="AK492">
        <v>135</v>
      </c>
      <c r="AL492">
        <v>0.996100768361321</v>
      </c>
      <c r="AM492">
        <v>0</v>
      </c>
      <c r="AN492">
        <v>0</v>
      </c>
      <c r="AO492">
        <v>0</v>
      </c>
      <c r="AP492">
        <v>0</v>
      </c>
      <c r="AQ492">
        <v>136</v>
      </c>
      <c r="AR492">
        <v>0.99939412366437597</v>
      </c>
      <c r="AS492">
        <v>0</v>
      </c>
      <c r="AT492">
        <v>0</v>
      </c>
      <c r="AU492">
        <v>0</v>
      </c>
      <c r="AV492">
        <v>0</v>
      </c>
      <c r="AW492">
        <v>136</v>
      </c>
      <c r="AX492">
        <v>0.99939412366437597</v>
      </c>
      <c r="AY492">
        <v>95.192947242162603</v>
      </c>
      <c r="AZ492">
        <v>135</v>
      </c>
      <c r="BA492">
        <v>0.996100768361321</v>
      </c>
      <c r="BB492">
        <v>131</v>
      </c>
      <c r="BC492">
        <v>0.90197628157507703</v>
      </c>
      <c r="BD492">
        <v>5</v>
      </c>
      <c r="BE492">
        <v>9.7417842089298504E-2</v>
      </c>
      <c r="BF492">
        <v>93.249233406831905</v>
      </c>
      <c r="BG492">
        <v>91.219394654165001</v>
      </c>
      <c r="BH492">
        <v>93.261398087564999</v>
      </c>
      <c r="BI492">
        <v>91.345326090764999</v>
      </c>
    </row>
    <row r="493" spans="1:61" x14ac:dyDescent="0.25">
      <c r="A493" s="10" t="str">
        <f>VLOOKUP(D493,'Index-Relations'!E:F,2,FALSE)</f>
        <v>ESG</v>
      </c>
      <c r="B493" t="s">
        <v>3450</v>
      </c>
      <c r="C493" s="53" t="s">
        <v>2769</v>
      </c>
      <c r="D493" s="59" t="s">
        <v>2791</v>
      </c>
      <c r="E493" s="59" t="s">
        <v>3933</v>
      </c>
      <c r="F493" t="s">
        <v>224</v>
      </c>
      <c r="G493" t="s">
        <v>223</v>
      </c>
      <c r="H493" t="s">
        <v>225</v>
      </c>
      <c r="I493" s="52">
        <v>45352</v>
      </c>
      <c r="J493" t="s">
        <v>2457</v>
      </c>
      <c r="K493">
        <v>137</v>
      </c>
      <c r="L493">
        <v>95.444087377451197</v>
      </c>
      <c r="M493">
        <v>135</v>
      </c>
      <c r="N493">
        <v>0.995892816433811</v>
      </c>
      <c r="O493">
        <v>93.839712086917601</v>
      </c>
      <c r="P493">
        <v>135</v>
      </c>
      <c r="Q493">
        <v>0.995892816433811</v>
      </c>
      <c r="R493">
        <v>130</v>
      </c>
      <c r="S493">
        <v>0.97529594842965195</v>
      </c>
      <c r="T493">
        <v>34.771874198562799</v>
      </c>
      <c r="U493">
        <v>0.74726704017911005</v>
      </c>
      <c r="V493">
        <v>93</v>
      </c>
      <c r="W493">
        <v>0.12156638789022101</v>
      </c>
      <c r="X493">
        <v>14</v>
      </c>
      <c r="Y493">
        <v>133</v>
      </c>
      <c r="Z493">
        <v>0.98839649084604497</v>
      </c>
      <c r="AA493">
        <v>44.421750549062601</v>
      </c>
      <c r="AB493">
        <v>129</v>
      </c>
      <c r="AC493">
        <v>0.97656226595712403</v>
      </c>
      <c r="AD493">
        <v>4</v>
      </c>
      <c r="AE493">
        <v>1.18342248889209E-2</v>
      </c>
      <c r="AF493">
        <v>4</v>
      </c>
      <c r="AG493">
        <v>1.16035091539543E-2</v>
      </c>
      <c r="AH493">
        <v>3.8672958796436502E-3</v>
      </c>
      <c r="AI493">
        <v>7</v>
      </c>
      <c r="AJ493">
        <v>94.751163717755205</v>
      </c>
      <c r="AK493">
        <v>135</v>
      </c>
      <c r="AL493">
        <v>0.995892816433811</v>
      </c>
      <c r="AM493">
        <v>0</v>
      </c>
      <c r="AN493">
        <v>0</v>
      </c>
      <c r="AO493">
        <v>0</v>
      </c>
      <c r="AP493">
        <v>0</v>
      </c>
      <c r="AQ493">
        <v>136</v>
      </c>
      <c r="AR493">
        <v>0.999395417151834</v>
      </c>
      <c r="AS493">
        <v>0</v>
      </c>
      <c r="AT493">
        <v>0</v>
      </c>
      <c r="AU493">
        <v>0</v>
      </c>
      <c r="AV493">
        <v>0</v>
      </c>
      <c r="AW493">
        <v>136</v>
      </c>
      <c r="AX493">
        <v>0.999395417151834</v>
      </c>
      <c r="AY493">
        <v>95.375066474157407</v>
      </c>
      <c r="AZ493">
        <v>135</v>
      </c>
      <c r="BA493">
        <v>0.995892816433811</v>
      </c>
      <c r="BB493">
        <v>131</v>
      </c>
      <c r="BC493">
        <v>0.90431185860622598</v>
      </c>
      <c r="BD493">
        <v>5</v>
      </c>
      <c r="BE493">
        <v>9.5083558545607794E-2</v>
      </c>
      <c r="BF493">
        <v>93.385704801350997</v>
      </c>
      <c r="BG493">
        <v>91.141429295671898</v>
      </c>
      <c r="BH493">
        <v>93.625861129540993</v>
      </c>
      <c r="BI493">
        <v>91.472662170260904</v>
      </c>
    </row>
    <row r="494" spans="1:61" x14ac:dyDescent="0.25">
      <c r="A494" s="10" t="str">
        <f>VLOOKUP(D494,'Index-Relations'!E:F,2,FALSE)</f>
        <v>ESG</v>
      </c>
      <c r="B494" t="s">
        <v>3450</v>
      </c>
      <c r="C494" s="53" t="s">
        <v>2770</v>
      </c>
      <c r="D494" s="59" t="s">
        <v>2791</v>
      </c>
      <c r="E494" s="59" t="s">
        <v>3934</v>
      </c>
      <c r="F494" t="s">
        <v>224</v>
      </c>
      <c r="G494" t="s">
        <v>223</v>
      </c>
      <c r="H494" t="s">
        <v>225</v>
      </c>
      <c r="I494" s="52">
        <v>45323</v>
      </c>
      <c r="J494" t="s">
        <v>2457</v>
      </c>
      <c r="K494">
        <v>137</v>
      </c>
      <c r="L494">
        <v>95.461907118132004</v>
      </c>
      <c r="M494">
        <v>135</v>
      </c>
      <c r="N494">
        <v>0.99607183258795995</v>
      </c>
      <c r="O494">
        <v>93.781926262709803</v>
      </c>
      <c r="P494">
        <v>135</v>
      </c>
      <c r="Q494">
        <v>0.99607183258795995</v>
      </c>
      <c r="R494">
        <v>130</v>
      </c>
      <c r="S494">
        <v>0.97537484418452802</v>
      </c>
      <c r="T494">
        <v>35.064489085790001</v>
      </c>
      <c r="U494">
        <v>0.74115482803217303</v>
      </c>
      <c r="V494">
        <v>93</v>
      </c>
      <c r="W494">
        <v>0.12440637221985699</v>
      </c>
      <c r="X494">
        <v>14</v>
      </c>
      <c r="Y494">
        <v>133</v>
      </c>
      <c r="Z494">
        <v>0.98876731929685602</v>
      </c>
      <c r="AA494">
        <v>45.199419110361397</v>
      </c>
      <c r="AB494">
        <v>129</v>
      </c>
      <c r="AC494">
        <v>0.97548626102839198</v>
      </c>
      <c r="AD494">
        <v>4</v>
      </c>
      <c r="AE494">
        <v>1.3281058268463399E-2</v>
      </c>
      <c r="AF494">
        <v>4</v>
      </c>
      <c r="AG494">
        <v>1.1232680703143901E-2</v>
      </c>
      <c r="AH494">
        <v>4.0877761235570001E-3</v>
      </c>
      <c r="AI494">
        <v>7</v>
      </c>
      <c r="AJ494">
        <v>94.586898300613896</v>
      </c>
      <c r="AK494">
        <v>135</v>
      </c>
      <c r="AL494">
        <v>0.99607183258795995</v>
      </c>
      <c r="AM494">
        <v>0</v>
      </c>
      <c r="AN494">
        <v>0</v>
      </c>
      <c r="AO494">
        <v>0</v>
      </c>
      <c r="AP494">
        <v>0</v>
      </c>
      <c r="AQ494">
        <v>135</v>
      </c>
      <c r="AR494">
        <v>0.99607183258795995</v>
      </c>
      <c r="AS494">
        <v>0</v>
      </c>
      <c r="AT494">
        <v>0</v>
      </c>
      <c r="AU494">
        <v>0</v>
      </c>
      <c r="AV494">
        <v>0</v>
      </c>
      <c r="AW494">
        <v>135</v>
      </c>
      <c r="AX494">
        <v>0.99607183258795995</v>
      </c>
      <c r="AY494">
        <v>95.528292420973401</v>
      </c>
      <c r="AZ494">
        <v>135</v>
      </c>
      <c r="BA494">
        <v>0.99607183258795995</v>
      </c>
      <c r="BB494">
        <v>130</v>
      </c>
      <c r="BC494">
        <v>0.89578989297133205</v>
      </c>
      <c r="BD494">
        <v>5</v>
      </c>
      <c r="BE494">
        <v>0.100281939616628</v>
      </c>
      <c r="BF494">
        <v>93.372733603949001</v>
      </c>
      <c r="BG494">
        <v>91.119307771085005</v>
      </c>
      <c r="BH494">
        <v>93.773366225732005</v>
      </c>
      <c r="BI494">
        <v>91.389097304912895</v>
      </c>
    </row>
    <row r="495" spans="1:61" x14ac:dyDescent="0.25">
      <c r="A495" s="10" t="str">
        <f>VLOOKUP(D495,'Index-Relations'!E:F,2,FALSE)</f>
        <v>ESG</v>
      </c>
      <c r="B495" t="s">
        <v>3450</v>
      </c>
      <c r="C495" s="53" t="s">
        <v>2760</v>
      </c>
      <c r="D495" s="59" t="s">
        <v>2792</v>
      </c>
      <c r="E495" s="59" t="s">
        <v>3935</v>
      </c>
      <c r="F495" t="s">
        <v>228</v>
      </c>
      <c r="G495" t="s">
        <v>227</v>
      </c>
      <c r="H495" t="s">
        <v>229</v>
      </c>
      <c r="I495" s="52">
        <v>45659</v>
      </c>
      <c r="J495" t="s">
        <v>2457</v>
      </c>
      <c r="K495">
        <v>142</v>
      </c>
      <c r="L495" s="73">
        <v>90.844603671593902</v>
      </c>
      <c r="M495">
        <v>141</v>
      </c>
      <c r="N495">
        <v>0.99953863945064603</v>
      </c>
      <c r="O495" s="73">
        <v>90.820589745453901</v>
      </c>
      <c r="P495">
        <v>141</v>
      </c>
      <c r="Q495">
        <v>0.99953863945064603</v>
      </c>
      <c r="R495">
        <v>138</v>
      </c>
      <c r="S495">
        <v>0.97313475340335798</v>
      </c>
      <c r="T495">
        <v>35.772528949576397</v>
      </c>
      <c r="U495">
        <v>0.65065721171216295</v>
      </c>
      <c r="V495">
        <v>102</v>
      </c>
      <c r="W495">
        <v>5.8397638977048603E-2</v>
      </c>
      <c r="X495">
        <v>16</v>
      </c>
      <c r="Y495">
        <v>141</v>
      </c>
      <c r="Z495">
        <v>0.99953863945064503</v>
      </c>
      <c r="AA495">
        <v>42.3805764328227</v>
      </c>
      <c r="AB495">
        <v>131</v>
      </c>
      <c r="AC495">
        <v>0.89912395062733796</v>
      </c>
      <c r="AD495">
        <v>10</v>
      </c>
      <c r="AE495">
        <v>0.10041468882330699</v>
      </c>
      <c r="AF495">
        <v>1</v>
      </c>
      <c r="AG495">
        <v>4.6136054935430598E-4</v>
      </c>
      <c r="AH495">
        <v>6.0597108036633202E-3</v>
      </c>
      <c r="AI495">
        <v>10</v>
      </c>
      <c r="AJ495" s="73">
        <v>87.239546285306901</v>
      </c>
      <c r="AK495">
        <v>141</v>
      </c>
      <c r="AL495">
        <v>0.99953863945064603</v>
      </c>
      <c r="AM495">
        <v>0</v>
      </c>
      <c r="AN495">
        <v>0</v>
      </c>
      <c r="AO495">
        <v>0</v>
      </c>
      <c r="AP495">
        <v>0</v>
      </c>
      <c r="AQ495">
        <v>142</v>
      </c>
      <c r="AR495">
        <v>1</v>
      </c>
      <c r="AS495">
        <v>0</v>
      </c>
      <c r="AT495">
        <v>0</v>
      </c>
      <c r="AU495">
        <v>2.03736002499036E-2</v>
      </c>
      <c r="AV495">
        <v>1</v>
      </c>
      <c r="AW495">
        <v>142</v>
      </c>
      <c r="AX495">
        <v>0.999999999999999</v>
      </c>
      <c r="AY495" s="73">
        <v>90.759288389279902</v>
      </c>
      <c r="AZ495">
        <v>141</v>
      </c>
      <c r="BA495">
        <v>0.99953863945064603</v>
      </c>
      <c r="BB495">
        <v>139</v>
      </c>
      <c r="BC495">
        <v>0.93188099056069396</v>
      </c>
      <c r="BD495">
        <v>3</v>
      </c>
      <c r="BE495">
        <v>6.8119009439305406E-2</v>
      </c>
      <c r="BF495">
        <v>90.844603671593902</v>
      </c>
      <c r="BG495">
        <v>90.820589745453901</v>
      </c>
      <c r="BH495">
        <v>90.759288389279902</v>
      </c>
      <c r="BI495">
        <v>87.239546285306901</v>
      </c>
    </row>
    <row r="496" spans="1:61" x14ac:dyDescent="0.25">
      <c r="A496" s="10" t="str">
        <f>VLOOKUP(D496,'Index-Relations'!E:F,2,FALSE)</f>
        <v>ESG</v>
      </c>
      <c r="B496" t="s">
        <v>3450</v>
      </c>
      <c r="C496" s="53" t="s">
        <v>2761</v>
      </c>
      <c r="D496" s="59" t="s">
        <v>2792</v>
      </c>
      <c r="E496" s="59" t="s">
        <v>3936</v>
      </c>
      <c r="F496" t="s">
        <v>228</v>
      </c>
      <c r="G496" t="s">
        <v>227</v>
      </c>
      <c r="H496" t="s">
        <v>229</v>
      </c>
      <c r="I496" s="52">
        <v>45628</v>
      </c>
      <c r="J496" t="s">
        <v>2457</v>
      </c>
      <c r="K496">
        <v>147</v>
      </c>
      <c r="L496" s="73">
        <v>91.8906438717909</v>
      </c>
      <c r="M496">
        <v>145</v>
      </c>
      <c r="N496">
        <v>0.994931834455974</v>
      </c>
      <c r="O496" s="73">
        <v>91.123046546430999</v>
      </c>
      <c r="P496">
        <v>145</v>
      </c>
      <c r="Q496">
        <v>0.994931834455974</v>
      </c>
      <c r="R496">
        <v>140</v>
      </c>
      <c r="S496">
        <v>0.97109618842353196</v>
      </c>
      <c r="T496">
        <v>34.079494594724601</v>
      </c>
      <c r="U496">
        <v>0.68228288625529698</v>
      </c>
      <c r="V496">
        <v>104</v>
      </c>
      <c r="W496">
        <v>0.104892324796079</v>
      </c>
      <c r="X496">
        <v>17</v>
      </c>
      <c r="Y496">
        <v>145</v>
      </c>
      <c r="Z496">
        <v>0.994931834455973</v>
      </c>
      <c r="AA496">
        <v>34.676777458841102</v>
      </c>
      <c r="AB496">
        <v>139</v>
      </c>
      <c r="AC496">
        <v>0.91359261776158895</v>
      </c>
      <c r="AD496">
        <v>6</v>
      </c>
      <c r="AE496">
        <v>8.1339216694385097E-2</v>
      </c>
      <c r="AF496">
        <v>2</v>
      </c>
      <c r="AG496">
        <v>5.0681655440256903E-3</v>
      </c>
      <c r="AH496">
        <v>1.4081975801772499E-2</v>
      </c>
      <c r="AI496">
        <v>13</v>
      </c>
      <c r="AJ496" s="73">
        <v>90.000736215150994</v>
      </c>
      <c r="AK496">
        <v>145</v>
      </c>
      <c r="AL496">
        <v>0.994931834455974</v>
      </c>
      <c r="AM496">
        <v>0</v>
      </c>
      <c r="AN496">
        <v>0</v>
      </c>
      <c r="AO496">
        <v>0</v>
      </c>
      <c r="AP496">
        <v>0</v>
      </c>
      <c r="AQ496">
        <v>147</v>
      </c>
      <c r="AR496">
        <v>1</v>
      </c>
      <c r="AS496">
        <v>0</v>
      </c>
      <c r="AT496">
        <v>0</v>
      </c>
      <c r="AU496">
        <v>1.7912159501831199E-2</v>
      </c>
      <c r="AV496">
        <v>1</v>
      </c>
      <c r="AW496">
        <v>147</v>
      </c>
      <c r="AX496">
        <v>1</v>
      </c>
      <c r="AY496" s="73">
        <v>90.680884910052896</v>
      </c>
      <c r="AZ496">
        <v>145</v>
      </c>
      <c r="BA496">
        <v>0.994931834455974</v>
      </c>
      <c r="BB496">
        <v>144</v>
      </c>
      <c r="BC496">
        <v>0.91945654066739202</v>
      </c>
      <c r="BD496">
        <v>3</v>
      </c>
      <c r="BE496">
        <v>8.0543459332607495E-2</v>
      </c>
      <c r="BF496">
        <v>91.8906438717909</v>
      </c>
      <c r="BG496">
        <v>91.123046546430999</v>
      </c>
      <c r="BH496">
        <v>90.680884910052896</v>
      </c>
      <c r="BI496">
        <v>90.000736215150994</v>
      </c>
    </row>
    <row r="497" spans="1:61" x14ac:dyDescent="0.25">
      <c r="A497" s="10" t="str">
        <f>VLOOKUP(D497,'Index-Relations'!E:F,2,FALSE)</f>
        <v>ESG</v>
      </c>
      <c r="B497" t="s">
        <v>3450</v>
      </c>
      <c r="C497" s="53" t="s">
        <v>2762</v>
      </c>
      <c r="D497" s="59" t="s">
        <v>2792</v>
      </c>
      <c r="E497" s="59" t="s">
        <v>3937</v>
      </c>
      <c r="F497" t="s">
        <v>228</v>
      </c>
      <c r="G497" t="s">
        <v>227</v>
      </c>
      <c r="H497" t="s">
        <v>229</v>
      </c>
      <c r="I497" s="52">
        <v>45597</v>
      </c>
      <c r="J497" t="s">
        <v>2457</v>
      </c>
      <c r="K497">
        <v>147</v>
      </c>
      <c r="L497" s="73">
        <v>91.788149743506906</v>
      </c>
      <c r="M497">
        <v>145</v>
      </c>
      <c r="N497">
        <v>0.99506525234347298</v>
      </c>
      <c r="O497" s="73">
        <v>91.136179472307902</v>
      </c>
      <c r="P497">
        <v>145</v>
      </c>
      <c r="Q497">
        <v>0.99506525234347298</v>
      </c>
      <c r="R497">
        <v>140</v>
      </c>
      <c r="S497">
        <v>0.97121888443835802</v>
      </c>
      <c r="T497">
        <v>34.321763264697303</v>
      </c>
      <c r="U497">
        <v>0.68312362447053698</v>
      </c>
      <c r="V497">
        <v>104</v>
      </c>
      <c r="W497">
        <v>0.104795106916452</v>
      </c>
      <c r="X497">
        <v>17</v>
      </c>
      <c r="Y497">
        <v>145</v>
      </c>
      <c r="Z497">
        <v>0.99506525234347298</v>
      </c>
      <c r="AA497">
        <v>36.018827898311997</v>
      </c>
      <c r="AB497">
        <v>139</v>
      </c>
      <c r="AC497">
        <v>0.91115296224662101</v>
      </c>
      <c r="AD497">
        <v>6</v>
      </c>
      <c r="AE497">
        <v>8.3912290096851805E-2</v>
      </c>
      <c r="AF497">
        <v>2</v>
      </c>
      <c r="AG497">
        <v>4.9347476565267199E-3</v>
      </c>
      <c r="AH497">
        <v>2.0946336196955101E-2</v>
      </c>
      <c r="AI497">
        <v>13</v>
      </c>
      <c r="AJ497" s="73">
        <v>89.886163723284994</v>
      </c>
      <c r="AK497">
        <v>145</v>
      </c>
      <c r="AL497">
        <v>0.99506525234347298</v>
      </c>
      <c r="AM497">
        <v>0</v>
      </c>
      <c r="AN497">
        <v>0</v>
      </c>
      <c r="AO497">
        <v>0</v>
      </c>
      <c r="AP497">
        <v>0</v>
      </c>
      <c r="AQ497">
        <v>147</v>
      </c>
      <c r="AR497">
        <v>0.999999999999999</v>
      </c>
      <c r="AS497">
        <v>0</v>
      </c>
      <c r="AT497">
        <v>0</v>
      </c>
      <c r="AU497">
        <v>1.59702989074368E-2</v>
      </c>
      <c r="AV497">
        <v>1</v>
      </c>
      <c r="AW497">
        <v>147</v>
      </c>
      <c r="AX497">
        <v>1</v>
      </c>
      <c r="AY497" s="73">
        <v>90.489825374833899</v>
      </c>
      <c r="AZ497">
        <v>145</v>
      </c>
      <c r="BA497">
        <v>0.99506525234347298</v>
      </c>
      <c r="BB497">
        <v>144</v>
      </c>
      <c r="BC497">
        <v>0.91823007989689398</v>
      </c>
      <c r="BD497">
        <v>3</v>
      </c>
      <c r="BE497">
        <v>8.1769920103105506E-2</v>
      </c>
      <c r="BF497">
        <v>91.788149743506906</v>
      </c>
      <c r="BG497">
        <v>91.136179472307902</v>
      </c>
      <c r="BH497">
        <v>90.489825374833899</v>
      </c>
      <c r="BI497">
        <v>89.886163723284994</v>
      </c>
    </row>
    <row r="498" spans="1:61" x14ac:dyDescent="0.25">
      <c r="A498" s="10" t="str">
        <f>VLOOKUP(D498,'Index-Relations'!E:F,2,FALSE)</f>
        <v>ESG</v>
      </c>
      <c r="B498" t="s">
        <v>3450</v>
      </c>
      <c r="C498" s="53" t="s">
        <v>2763</v>
      </c>
      <c r="D498" s="59" t="s">
        <v>2792</v>
      </c>
      <c r="E498" s="59" t="s">
        <v>3938</v>
      </c>
      <c r="F498" t="s">
        <v>228</v>
      </c>
      <c r="G498" t="s">
        <v>227</v>
      </c>
      <c r="H498" t="s">
        <v>229</v>
      </c>
      <c r="I498" s="52">
        <v>45566</v>
      </c>
      <c r="J498" t="s">
        <v>2457</v>
      </c>
      <c r="K498">
        <v>147</v>
      </c>
      <c r="L498" s="73">
        <v>91.792156427023002</v>
      </c>
      <c r="M498">
        <v>145</v>
      </c>
      <c r="N498">
        <v>0.99569854062852103</v>
      </c>
      <c r="O498" s="73">
        <v>91.099777833175906</v>
      </c>
      <c r="P498">
        <v>145</v>
      </c>
      <c r="Q498">
        <v>0.99569854062852103</v>
      </c>
      <c r="R498">
        <v>140</v>
      </c>
      <c r="S498">
        <v>0.97262671832591796</v>
      </c>
      <c r="T498">
        <v>34.319296560350097</v>
      </c>
      <c r="U498">
        <v>0.68425285435522598</v>
      </c>
      <c r="V498">
        <v>104</v>
      </c>
      <c r="W498">
        <v>0.10509489016425</v>
      </c>
      <c r="X498">
        <v>17</v>
      </c>
      <c r="Y498">
        <v>145</v>
      </c>
      <c r="Z498">
        <v>0.99569854062852103</v>
      </c>
      <c r="AA498">
        <v>37.683729305343299</v>
      </c>
      <c r="AB498">
        <v>139</v>
      </c>
      <c r="AC498">
        <v>0.91424696554364904</v>
      </c>
      <c r="AD498">
        <v>6</v>
      </c>
      <c r="AE498">
        <v>8.1451575084871997E-2</v>
      </c>
      <c r="AF498">
        <v>2</v>
      </c>
      <c r="AG498">
        <v>4.3014593714786799E-3</v>
      </c>
      <c r="AH498">
        <v>1.38564367254779E-2</v>
      </c>
      <c r="AI498">
        <v>13</v>
      </c>
      <c r="AJ498" s="73">
        <v>89.880602869428003</v>
      </c>
      <c r="AK498">
        <v>145</v>
      </c>
      <c r="AL498">
        <v>0.99569854062852103</v>
      </c>
      <c r="AM498">
        <v>0</v>
      </c>
      <c r="AN498">
        <v>0</v>
      </c>
      <c r="AO498">
        <v>0</v>
      </c>
      <c r="AP498">
        <v>0</v>
      </c>
      <c r="AQ498">
        <v>147</v>
      </c>
      <c r="AR498">
        <v>1</v>
      </c>
      <c r="AS498">
        <v>0</v>
      </c>
      <c r="AT498">
        <v>0</v>
      </c>
      <c r="AU498">
        <v>1.5841390599655399E-2</v>
      </c>
      <c r="AV498">
        <v>1</v>
      </c>
      <c r="AW498">
        <v>147</v>
      </c>
      <c r="AX498">
        <v>0.999999999999999</v>
      </c>
      <c r="AY498" s="73">
        <v>90.555085968834007</v>
      </c>
      <c r="AZ498">
        <v>145</v>
      </c>
      <c r="BA498">
        <v>0.99569854062852103</v>
      </c>
      <c r="BB498">
        <v>144</v>
      </c>
      <c r="BC498">
        <v>0.91925117021287095</v>
      </c>
      <c r="BD498">
        <v>3</v>
      </c>
      <c r="BE498">
        <v>8.0748829787128801E-2</v>
      </c>
      <c r="BF498">
        <v>91.792156427023002</v>
      </c>
      <c r="BG498">
        <v>91.099777833175906</v>
      </c>
      <c r="BH498">
        <v>90.555085968834007</v>
      </c>
      <c r="BI498">
        <v>89.880602869428003</v>
      </c>
    </row>
    <row r="499" spans="1:61" x14ac:dyDescent="0.25">
      <c r="A499" s="10" t="str">
        <f>VLOOKUP(D499,'Index-Relations'!E:F,2,FALSE)</f>
        <v>ESG</v>
      </c>
      <c r="B499" t="s">
        <v>3450</v>
      </c>
      <c r="C499" s="53" t="s">
        <v>2764</v>
      </c>
      <c r="D499" s="59" t="s">
        <v>2792</v>
      </c>
      <c r="E499" s="59" t="s">
        <v>3939</v>
      </c>
      <c r="F499" t="s">
        <v>228</v>
      </c>
      <c r="G499" t="s">
        <v>227</v>
      </c>
      <c r="H499" t="s">
        <v>229</v>
      </c>
      <c r="I499" s="52">
        <v>45537</v>
      </c>
      <c r="J499" t="s">
        <v>2457</v>
      </c>
      <c r="K499">
        <v>147</v>
      </c>
      <c r="L499" s="73">
        <v>92.070055355395994</v>
      </c>
      <c r="M499">
        <v>145</v>
      </c>
      <c r="N499">
        <v>0.99546505293503196</v>
      </c>
      <c r="O499" s="73">
        <v>91.158204890196998</v>
      </c>
      <c r="P499">
        <v>145</v>
      </c>
      <c r="Q499">
        <v>0.99546505293503196</v>
      </c>
      <c r="R499">
        <v>140</v>
      </c>
      <c r="S499">
        <v>0.97408577530127305</v>
      </c>
      <c r="T499">
        <v>34.151323598133899</v>
      </c>
      <c r="U499">
        <v>0.68956096413498302</v>
      </c>
      <c r="V499">
        <v>104</v>
      </c>
      <c r="W499">
        <v>0.109577379633988</v>
      </c>
      <c r="X499">
        <v>17</v>
      </c>
      <c r="Y499">
        <v>145</v>
      </c>
      <c r="Z499">
        <v>0.99546505293503096</v>
      </c>
      <c r="AA499">
        <v>35.930081614260999</v>
      </c>
      <c r="AB499">
        <v>138</v>
      </c>
      <c r="AC499">
        <v>0.90525549750901302</v>
      </c>
      <c r="AD499">
        <v>7</v>
      </c>
      <c r="AE499">
        <v>9.0209555426017995E-2</v>
      </c>
      <c r="AF499">
        <v>2</v>
      </c>
      <c r="AG499">
        <v>4.5349470649683199E-3</v>
      </c>
      <c r="AH499">
        <v>1.4255687547751601E-2</v>
      </c>
      <c r="AI499">
        <v>13</v>
      </c>
      <c r="AJ499" s="73">
        <v>90.310115240965999</v>
      </c>
      <c r="AK499">
        <v>145</v>
      </c>
      <c r="AL499">
        <v>0.99546505293503196</v>
      </c>
      <c r="AM499">
        <v>0</v>
      </c>
      <c r="AN499">
        <v>0</v>
      </c>
      <c r="AO499">
        <v>0</v>
      </c>
      <c r="AP499">
        <v>0</v>
      </c>
      <c r="AQ499">
        <v>147</v>
      </c>
      <c r="AR499">
        <v>1</v>
      </c>
      <c r="AS499">
        <v>0</v>
      </c>
      <c r="AT499">
        <v>0</v>
      </c>
      <c r="AU499">
        <v>1.7367104651568498E-2</v>
      </c>
      <c r="AV499">
        <v>1</v>
      </c>
      <c r="AW499">
        <v>147</v>
      </c>
      <c r="AX499">
        <v>0.999999999999999</v>
      </c>
      <c r="AY499" s="73">
        <v>91.185362738386999</v>
      </c>
      <c r="AZ499">
        <v>145</v>
      </c>
      <c r="BA499">
        <v>0.99546505293503196</v>
      </c>
      <c r="BB499">
        <v>144</v>
      </c>
      <c r="BC499">
        <v>0.91940445305551699</v>
      </c>
      <c r="BD499">
        <v>3</v>
      </c>
      <c r="BE499">
        <v>8.0595546944482094E-2</v>
      </c>
      <c r="BF499">
        <v>92.070055355395994</v>
      </c>
      <c r="BG499">
        <v>91.158204890196998</v>
      </c>
      <c r="BH499">
        <v>91.185362738386999</v>
      </c>
      <c r="BI499">
        <v>90.310115240965999</v>
      </c>
    </row>
    <row r="500" spans="1:61" x14ac:dyDescent="0.25">
      <c r="A500" s="10" t="str">
        <f>VLOOKUP(D500,'Index-Relations'!E:F,2,FALSE)</f>
        <v>ESG</v>
      </c>
      <c r="B500" t="s">
        <v>3450</v>
      </c>
      <c r="C500" s="53" t="s">
        <v>3350</v>
      </c>
      <c r="D500" s="59" t="s">
        <v>2792</v>
      </c>
      <c r="E500" s="59" t="s">
        <v>3940</v>
      </c>
      <c r="F500" t="s">
        <v>228</v>
      </c>
      <c r="G500" t="s">
        <v>227</v>
      </c>
      <c r="H500" t="s">
        <v>229</v>
      </c>
      <c r="I500" s="52">
        <v>45505</v>
      </c>
      <c r="J500" t="s">
        <v>2457</v>
      </c>
      <c r="K500">
        <v>147</v>
      </c>
      <c r="L500" s="73">
        <v>92.079608406212003</v>
      </c>
      <c r="M500">
        <v>145</v>
      </c>
      <c r="N500">
        <v>0.99532676993011804</v>
      </c>
      <c r="O500" s="73">
        <v>91.162592411138903</v>
      </c>
      <c r="P500">
        <v>145</v>
      </c>
      <c r="Q500">
        <v>0.99532676993011804</v>
      </c>
      <c r="R500">
        <v>140</v>
      </c>
      <c r="S500">
        <v>0.97460048275705702</v>
      </c>
      <c r="T500">
        <v>34.181331963197202</v>
      </c>
      <c r="U500">
        <v>0.69840202981668698</v>
      </c>
      <c r="V500">
        <v>105</v>
      </c>
      <c r="W500">
        <v>0.11241776472450001</v>
      </c>
      <c r="X500">
        <v>17</v>
      </c>
      <c r="Y500">
        <v>145</v>
      </c>
      <c r="Z500">
        <v>0.99532676993011804</v>
      </c>
      <c r="AA500">
        <v>36.793811207610098</v>
      </c>
      <c r="AB500">
        <v>139</v>
      </c>
      <c r="AC500">
        <v>0.91391834959580798</v>
      </c>
      <c r="AD500">
        <v>6</v>
      </c>
      <c r="AE500">
        <v>8.14084203343102E-2</v>
      </c>
      <c r="AF500">
        <v>2</v>
      </c>
      <c r="AG500">
        <v>4.67323006988096E-3</v>
      </c>
      <c r="AH500">
        <v>1.39833656065044E-2</v>
      </c>
      <c r="AI500">
        <v>13</v>
      </c>
      <c r="AJ500" s="73">
        <v>90.380357667911994</v>
      </c>
      <c r="AK500">
        <v>145</v>
      </c>
      <c r="AL500">
        <v>0.99532676993011804</v>
      </c>
      <c r="AM500">
        <v>0</v>
      </c>
      <c r="AN500">
        <v>0</v>
      </c>
      <c r="AO500">
        <v>0</v>
      </c>
      <c r="AP500">
        <v>0</v>
      </c>
      <c r="AQ500">
        <v>147</v>
      </c>
      <c r="AR500">
        <v>1</v>
      </c>
      <c r="AS500">
        <v>0</v>
      </c>
      <c r="AT500">
        <v>0</v>
      </c>
      <c r="AU500">
        <v>1.71625263174001E-2</v>
      </c>
      <c r="AV500">
        <v>1</v>
      </c>
      <c r="AW500">
        <v>147</v>
      </c>
      <c r="AX500">
        <v>1</v>
      </c>
      <c r="AY500" s="73">
        <v>91.168974329929</v>
      </c>
      <c r="AZ500">
        <v>145</v>
      </c>
      <c r="BA500">
        <v>0.99532676993011804</v>
      </c>
      <c r="BB500">
        <v>143</v>
      </c>
      <c r="BC500">
        <v>0.91410488019994796</v>
      </c>
      <c r="BD500">
        <v>4</v>
      </c>
      <c r="BE500">
        <v>8.58951198000516E-2</v>
      </c>
      <c r="BF500">
        <v>92.079608406212003</v>
      </c>
      <c r="BG500">
        <v>91.162592411138903</v>
      </c>
      <c r="BH500">
        <v>91.168974329929</v>
      </c>
      <c r="BI500">
        <v>90.380357667911994</v>
      </c>
    </row>
    <row r="501" spans="1:61" x14ac:dyDescent="0.25">
      <c r="A501" s="10" t="str">
        <f>VLOOKUP(D501,'Index-Relations'!E:F,2,FALSE)</f>
        <v>ESG</v>
      </c>
      <c r="B501" t="s">
        <v>3450</v>
      </c>
      <c r="C501" s="53" t="s">
        <v>2765</v>
      </c>
      <c r="D501" s="59" t="s">
        <v>2792</v>
      </c>
      <c r="E501" s="59" t="s">
        <v>3941</v>
      </c>
      <c r="F501" t="s">
        <v>228</v>
      </c>
      <c r="G501" t="s">
        <v>227</v>
      </c>
      <c r="H501" t="s">
        <v>229</v>
      </c>
      <c r="I501" s="52">
        <v>45474</v>
      </c>
      <c r="J501" t="s">
        <v>2457</v>
      </c>
      <c r="K501">
        <v>148</v>
      </c>
      <c r="L501" s="73">
        <v>92.625600241097004</v>
      </c>
      <c r="M501">
        <v>146</v>
      </c>
      <c r="N501">
        <v>0.99585206972979701</v>
      </c>
      <c r="O501" s="73">
        <v>91.258071673464002</v>
      </c>
      <c r="P501">
        <v>146</v>
      </c>
      <c r="Q501">
        <v>0.99585206972979701</v>
      </c>
      <c r="R501">
        <v>141</v>
      </c>
      <c r="S501">
        <v>0.97506118517393203</v>
      </c>
      <c r="T501">
        <v>33.985853579962701</v>
      </c>
      <c r="U501">
        <v>0.69794595869459297</v>
      </c>
      <c r="V501">
        <v>104</v>
      </c>
      <c r="W501">
        <v>0.11138115838396601</v>
      </c>
      <c r="X501">
        <v>16</v>
      </c>
      <c r="Y501">
        <v>145</v>
      </c>
      <c r="Z501">
        <v>0.989199577458024</v>
      </c>
      <c r="AA501">
        <v>39.696713367615601</v>
      </c>
      <c r="AB501">
        <v>139</v>
      </c>
      <c r="AC501">
        <v>0.92247541374445097</v>
      </c>
      <c r="AD501">
        <v>6</v>
      </c>
      <c r="AE501">
        <v>6.6724163713572898E-2</v>
      </c>
      <c r="AF501">
        <v>3</v>
      </c>
      <c r="AG501">
        <v>1.08004225419753E-2</v>
      </c>
      <c r="AH501">
        <v>1.39434303910975E-2</v>
      </c>
      <c r="AI501">
        <v>13</v>
      </c>
      <c r="AJ501" s="73">
        <v>90.876494338767998</v>
      </c>
      <c r="AK501">
        <v>146</v>
      </c>
      <c r="AL501">
        <v>0.99585206972979701</v>
      </c>
      <c r="AM501">
        <v>0</v>
      </c>
      <c r="AN501">
        <v>0</v>
      </c>
      <c r="AO501">
        <v>0</v>
      </c>
      <c r="AP501">
        <v>0</v>
      </c>
      <c r="AQ501">
        <v>148</v>
      </c>
      <c r="AR501">
        <v>0.999999999999999</v>
      </c>
      <c r="AS501">
        <v>0</v>
      </c>
      <c r="AT501">
        <v>0</v>
      </c>
      <c r="AU501">
        <v>1.5280386032544901E-2</v>
      </c>
      <c r="AV501">
        <v>1</v>
      </c>
      <c r="AW501">
        <v>148</v>
      </c>
      <c r="AX501">
        <v>0.999999999999999</v>
      </c>
      <c r="AY501" s="73">
        <v>92.060463373244005</v>
      </c>
      <c r="AZ501">
        <v>146</v>
      </c>
      <c r="BA501">
        <v>0.99585206972979701</v>
      </c>
      <c r="BB501">
        <v>144</v>
      </c>
      <c r="BC501">
        <v>0.91543198330303499</v>
      </c>
      <c r="BD501">
        <v>4</v>
      </c>
      <c r="BE501">
        <v>8.4568016696964496E-2</v>
      </c>
      <c r="BF501">
        <v>92.625600241097004</v>
      </c>
      <c r="BG501">
        <v>91.258071673464002</v>
      </c>
      <c r="BH501">
        <v>92.060463373244005</v>
      </c>
      <c r="BI501">
        <v>90.876494338767998</v>
      </c>
    </row>
    <row r="502" spans="1:61" x14ac:dyDescent="0.25">
      <c r="A502" s="10" t="str">
        <f>VLOOKUP(D502,'Index-Relations'!E:F,2,FALSE)</f>
        <v>ESG</v>
      </c>
      <c r="B502" t="s">
        <v>3450</v>
      </c>
      <c r="C502" s="53" t="s">
        <v>2766</v>
      </c>
      <c r="D502" s="59" t="s">
        <v>2792</v>
      </c>
      <c r="E502" s="59" t="s">
        <v>3942</v>
      </c>
      <c r="F502" t="s">
        <v>228</v>
      </c>
      <c r="G502" t="s">
        <v>227</v>
      </c>
      <c r="H502" t="s">
        <v>229</v>
      </c>
      <c r="I502" s="52">
        <v>45446</v>
      </c>
      <c r="J502" t="s">
        <v>2457</v>
      </c>
      <c r="K502">
        <v>147</v>
      </c>
      <c r="L502" s="73">
        <v>92.907995655492897</v>
      </c>
      <c r="M502">
        <v>145</v>
      </c>
      <c r="N502">
        <v>0.99597273497970595</v>
      </c>
      <c r="O502" s="73">
        <v>91.294907625297</v>
      </c>
      <c r="P502">
        <v>145</v>
      </c>
      <c r="Q502">
        <v>0.99597273497970595</v>
      </c>
      <c r="R502">
        <v>140</v>
      </c>
      <c r="S502">
        <v>0.97510318721943801</v>
      </c>
      <c r="T502">
        <v>34.6147203616407</v>
      </c>
      <c r="U502">
        <v>0.71876833441632704</v>
      </c>
      <c r="V502">
        <v>101</v>
      </c>
      <c r="W502">
        <v>0.121971779218304</v>
      </c>
      <c r="X502">
        <v>16</v>
      </c>
      <c r="Y502">
        <v>143</v>
      </c>
      <c r="Z502">
        <v>0.98887089924322502</v>
      </c>
      <c r="AA502">
        <v>43.833846946413502</v>
      </c>
      <c r="AB502">
        <v>138</v>
      </c>
      <c r="AC502">
        <v>0.967262501470048</v>
      </c>
      <c r="AD502">
        <v>5</v>
      </c>
      <c r="AE502">
        <v>2.16083977731765E-2</v>
      </c>
      <c r="AF502">
        <v>4</v>
      </c>
      <c r="AG502">
        <v>1.11291007567751E-2</v>
      </c>
      <c r="AH502">
        <v>1.2938769454368899E-2</v>
      </c>
      <c r="AI502">
        <v>12</v>
      </c>
      <c r="AJ502" s="73">
        <v>90.941961719470996</v>
      </c>
      <c r="AK502">
        <v>145</v>
      </c>
      <c r="AL502">
        <v>0.99597273497970595</v>
      </c>
      <c r="AM502">
        <v>0</v>
      </c>
      <c r="AN502">
        <v>0</v>
      </c>
      <c r="AO502">
        <v>0</v>
      </c>
      <c r="AP502">
        <v>0</v>
      </c>
      <c r="AQ502">
        <v>147</v>
      </c>
      <c r="AR502">
        <v>1</v>
      </c>
      <c r="AS502">
        <v>0</v>
      </c>
      <c r="AT502">
        <v>0</v>
      </c>
      <c r="AU502">
        <v>1.5516456028737099E-2</v>
      </c>
      <c r="AV502">
        <v>1</v>
      </c>
      <c r="AW502">
        <v>147</v>
      </c>
      <c r="AX502">
        <v>0.999999999999999</v>
      </c>
      <c r="AY502" s="73">
        <v>92.661511624582005</v>
      </c>
      <c r="AZ502">
        <v>145</v>
      </c>
      <c r="BA502">
        <v>0.99597273497970595</v>
      </c>
      <c r="BB502">
        <v>143</v>
      </c>
      <c r="BC502">
        <v>0.91269871777760203</v>
      </c>
      <c r="BD502">
        <v>4</v>
      </c>
      <c r="BE502">
        <v>8.7301282222397705E-2</v>
      </c>
      <c r="BF502">
        <v>92.907995655492897</v>
      </c>
      <c r="BG502">
        <v>91.294907625297</v>
      </c>
      <c r="BH502">
        <v>92.661511624582005</v>
      </c>
      <c r="BI502">
        <v>90.941961719470996</v>
      </c>
    </row>
    <row r="503" spans="1:61" x14ac:dyDescent="0.25">
      <c r="A503" s="10" t="str">
        <f>VLOOKUP(D503,'Index-Relations'!E:F,2,FALSE)</f>
        <v>ESG</v>
      </c>
      <c r="B503" t="s">
        <v>3450</v>
      </c>
      <c r="C503" s="53" t="s">
        <v>2767</v>
      </c>
      <c r="D503" s="59" t="s">
        <v>2792</v>
      </c>
      <c r="E503" s="59" t="s">
        <v>3943</v>
      </c>
      <c r="F503" t="s">
        <v>228</v>
      </c>
      <c r="G503" t="s">
        <v>227</v>
      </c>
      <c r="H503" t="s">
        <v>229</v>
      </c>
      <c r="I503" s="52">
        <v>45413</v>
      </c>
      <c r="J503" t="s">
        <v>2457</v>
      </c>
      <c r="K503">
        <v>147</v>
      </c>
      <c r="L503" s="73">
        <v>92.943756567411</v>
      </c>
      <c r="M503">
        <v>145</v>
      </c>
      <c r="N503">
        <v>0.995969242603848</v>
      </c>
      <c r="O503" s="73">
        <v>91.336339656814999</v>
      </c>
      <c r="P503">
        <v>145</v>
      </c>
      <c r="Q503">
        <v>0.995969242603848</v>
      </c>
      <c r="R503">
        <v>140</v>
      </c>
      <c r="S503">
        <v>0.97571497321612699</v>
      </c>
      <c r="T503">
        <v>34.7974034290216</v>
      </c>
      <c r="U503">
        <v>0.70756214437716003</v>
      </c>
      <c r="V503">
        <v>101</v>
      </c>
      <c r="W503">
        <v>0.119658917679747</v>
      </c>
      <c r="X503">
        <v>16</v>
      </c>
      <c r="Y503">
        <v>143</v>
      </c>
      <c r="Z503">
        <v>0.98910345023106105</v>
      </c>
      <c r="AA503">
        <v>45.271001934200498</v>
      </c>
      <c r="AB503">
        <v>138</v>
      </c>
      <c r="AC503">
        <v>0.96747623924718495</v>
      </c>
      <c r="AD503">
        <v>5</v>
      </c>
      <c r="AE503">
        <v>2.1627210983875898E-2</v>
      </c>
      <c r="AF503">
        <v>4</v>
      </c>
      <c r="AG503">
        <v>1.0896549768938399E-2</v>
      </c>
      <c r="AH503">
        <v>1.2258709743273101E-2</v>
      </c>
      <c r="AI503">
        <v>12</v>
      </c>
      <c r="AJ503" s="73">
        <v>90.992856687569002</v>
      </c>
      <c r="AK503">
        <v>145</v>
      </c>
      <c r="AL503">
        <v>0.995969242603848</v>
      </c>
      <c r="AM503">
        <v>0</v>
      </c>
      <c r="AN503">
        <v>0</v>
      </c>
      <c r="AO503">
        <v>0</v>
      </c>
      <c r="AP503">
        <v>0</v>
      </c>
      <c r="AQ503">
        <v>146</v>
      </c>
      <c r="AR503">
        <v>0.99941193329743705</v>
      </c>
      <c r="AS503">
        <v>0</v>
      </c>
      <c r="AT503">
        <v>0</v>
      </c>
      <c r="AU503">
        <v>1.54792001289627E-2</v>
      </c>
      <c r="AV503">
        <v>1</v>
      </c>
      <c r="AW503">
        <v>146</v>
      </c>
      <c r="AX503">
        <v>0.99941193329743705</v>
      </c>
      <c r="AY503" s="73">
        <v>92.703964038578903</v>
      </c>
      <c r="AZ503">
        <v>145</v>
      </c>
      <c r="BA503">
        <v>0.995969242603848</v>
      </c>
      <c r="BB503">
        <v>141</v>
      </c>
      <c r="BC503">
        <v>0.90935806211586301</v>
      </c>
      <c r="BD503">
        <v>5</v>
      </c>
      <c r="BE503">
        <v>9.0053871181574402E-2</v>
      </c>
      <c r="BF503">
        <v>92.943756567411</v>
      </c>
      <c r="BG503">
        <v>91.336339656814999</v>
      </c>
      <c r="BH503">
        <v>92.703964038578903</v>
      </c>
      <c r="BI503">
        <v>90.992856687569002</v>
      </c>
    </row>
    <row r="504" spans="1:61" x14ac:dyDescent="0.25">
      <c r="A504" s="10" t="str">
        <f>VLOOKUP(D504,'Index-Relations'!E:F,2,FALSE)</f>
        <v>ESG</v>
      </c>
      <c r="B504" t="s">
        <v>3450</v>
      </c>
      <c r="C504" s="53" t="s">
        <v>2768</v>
      </c>
      <c r="D504" s="59" t="s">
        <v>2792</v>
      </c>
      <c r="E504" s="59" t="s">
        <v>3944</v>
      </c>
      <c r="F504" t="s">
        <v>228</v>
      </c>
      <c r="G504" t="s">
        <v>227</v>
      </c>
      <c r="H504" t="s">
        <v>229</v>
      </c>
      <c r="I504" s="52">
        <v>45383</v>
      </c>
      <c r="J504" t="s">
        <v>2457</v>
      </c>
      <c r="K504">
        <v>147</v>
      </c>
      <c r="L504">
        <v>95.2648256141849</v>
      </c>
      <c r="M504">
        <v>145</v>
      </c>
      <c r="N504">
        <v>0.996470022513403</v>
      </c>
      <c r="O504">
        <v>93.8400569778223</v>
      </c>
      <c r="P504">
        <v>145</v>
      </c>
      <c r="Q504">
        <v>0.996470022513403</v>
      </c>
      <c r="R504">
        <v>140</v>
      </c>
      <c r="S504">
        <v>0.97738207977341296</v>
      </c>
      <c r="T504">
        <v>34.412354006180003</v>
      </c>
      <c r="U504">
        <v>0.70863232268947696</v>
      </c>
      <c r="V504">
        <v>101</v>
      </c>
      <c r="W504">
        <v>0.11700666948861101</v>
      </c>
      <c r="X504">
        <v>16</v>
      </c>
      <c r="Y504">
        <v>143</v>
      </c>
      <c r="Z504">
        <v>0.989743776234557</v>
      </c>
      <c r="AA504">
        <v>43.697346382141099</v>
      </c>
      <c r="AB504">
        <v>138</v>
      </c>
      <c r="AC504">
        <v>0.97083548241208395</v>
      </c>
      <c r="AD504">
        <v>5</v>
      </c>
      <c r="AE504">
        <v>1.8908293822472801E-2</v>
      </c>
      <c r="AF504">
        <v>4</v>
      </c>
      <c r="AG504">
        <v>1.0256223765443001E-2</v>
      </c>
      <c r="AH504">
        <v>1.21859854203665E-2</v>
      </c>
      <c r="AI504">
        <v>12</v>
      </c>
      <c r="AJ504">
        <v>94.536937205329295</v>
      </c>
      <c r="AK504">
        <v>145</v>
      </c>
      <c r="AL504">
        <v>0.996470022513403</v>
      </c>
      <c r="AM504">
        <v>0</v>
      </c>
      <c r="AN504">
        <v>0</v>
      </c>
      <c r="AO504">
        <v>0</v>
      </c>
      <c r="AP504">
        <v>0</v>
      </c>
      <c r="AQ504">
        <v>146</v>
      </c>
      <c r="AR504">
        <v>0.99945149967414104</v>
      </c>
      <c r="AS504">
        <v>0</v>
      </c>
      <c r="AT504">
        <v>0</v>
      </c>
      <c r="AU504">
        <v>1.55606323226732E-2</v>
      </c>
      <c r="AV504">
        <v>1</v>
      </c>
      <c r="AW504">
        <v>146</v>
      </c>
      <c r="AX504">
        <v>0.99945149967414104</v>
      </c>
      <c r="AY504">
        <v>95.116227081183695</v>
      </c>
      <c r="AZ504">
        <v>145</v>
      </c>
      <c r="BA504">
        <v>0.996470022513403</v>
      </c>
      <c r="BB504">
        <v>141</v>
      </c>
      <c r="BC504">
        <v>0.91125905017795805</v>
      </c>
      <c r="BD504">
        <v>5</v>
      </c>
      <c r="BE504">
        <v>8.8192449496183101E-2</v>
      </c>
      <c r="BF504">
        <v>93.091290968427899</v>
      </c>
      <c r="BG504">
        <v>91.265277933357893</v>
      </c>
      <c r="BH504">
        <v>92.996516112724905</v>
      </c>
      <c r="BI504">
        <v>91.1679384910979</v>
      </c>
    </row>
    <row r="505" spans="1:61" x14ac:dyDescent="0.25">
      <c r="A505" s="10" t="str">
        <f>VLOOKUP(D505,'Index-Relations'!E:F,2,FALSE)</f>
        <v>ESG</v>
      </c>
      <c r="B505" t="s">
        <v>3450</v>
      </c>
      <c r="C505" s="53" t="s">
        <v>2769</v>
      </c>
      <c r="D505" s="59" t="s">
        <v>2792</v>
      </c>
      <c r="E505" s="59" t="s">
        <v>3945</v>
      </c>
      <c r="F505" t="s">
        <v>228</v>
      </c>
      <c r="G505" t="s">
        <v>227</v>
      </c>
      <c r="H505" t="s">
        <v>229</v>
      </c>
      <c r="I505" s="52">
        <v>45352</v>
      </c>
      <c r="J505" t="s">
        <v>2457</v>
      </c>
      <c r="K505">
        <v>147</v>
      </c>
      <c r="L505">
        <v>95.350643312843602</v>
      </c>
      <c r="M505">
        <v>145</v>
      </c>
      <c r="N505">
        <v>0.99628156444924199</v>
      </c>
      <c r="O505">
        <v>93.796753204937602</v>
      </c>
      <c r="P505">
        <v>145</v>
      </c>
      <c r="Q505">
        <v>0.99628156444924199</v>
      </c>
      <c r="R505">
        <v>140</v>
      </c>
      <c r="S505">
        <v>0.97763420550199898</v>
      </c>
      <c r="T505">
        <v>34.537372413134896</v>
      </c>
      <c r="U505">
        <v>0.69916990866654705</v>
      </c>
      <c r="V505">
        <v>99</v>
      </c>
      <c r="W505">
        <v>0.118323305562263</v>
      </c>
      <c r="X505">
        <v>16</v>
      </c>
      <c r="Y505">
        <v>143</v>
      </c>
      <c r="Z505">
        <v>0.98949477171977296</v>
      </c>
      <c r="AA505">
        <v>44.344405780413297</v>
      </c>
      <c r="AB505">
        <v>138</v>
      </c>
      <c r="AC505">
        <v>0.97199050859702396</v>
      </c>
      <c r="AD505">
        <v>5</v>
      </c>
      <c r="AE505">
        <v>1.7504263122748099E-2</v>
      </c>
      <c r="AF505">
        <v>4</v>
      </c>
      <c r="AG505">
        <v>1.0505228280227199E-2</v>
      </c>
      <c r="AH505">
        <v>3.4439739958969499E-3</v>
      </c>
      <c r="AI505">
        <v>8</v>
      </c>
      <c r="AJ505">
        <v>94.644544773317605</v>
      </c>
      <c r="AK505">
        <v>145</v>
      </c>
      <c r="AL505">
        <v>0.99628156444924199</v>
      </c>
      <c r="AM505">
        <v>0</v>
      </c>
      <c r="AN505">
        <v>0</v>
      </c>
      <c r="AO505">
        <v>0</v>
      </c>
      <c r="AP505">
        <v>0</v>
      </c>
      <c r="AQ505">
        <v>146</v>
      </c>
      <c r="AR505">
        <v>0.99945264137339596</v>
      </c>
      <c r="AS505">
        <v>0</v>
      </c>
      <c r="AT505">
        <v>0</v>
      </c>
      <c r="AU505">
        <v>1.5647069951473701E-2</v>
      </c>
      <c r="AV505">
        <v>1</v>
      </c>
      <c r="AW505">
        <v>146</v>
      </c>
      <c r="AX505">
        <v>0.99945264137339596</v>
      </c>
      <c r="AY505">
        <v>95.280485390960905</v>
      </c>
      <c r="AZ505">
        <v>145</v>
      </c>
      <c r="BA505">
        <v>0.99628156444924199</v>
      </c>
      <c r="BB505">
        <v>141</v>
      </c>
      <c r="BC505">
        <v>0.913368813199951</v>
      </c>
      <c r="BD505">
        <v>5</v>
      </c>
      <c r="BE505">
        <v>8.6083828173444302E-2</v>
      </c>
      <c r="BF505">
        <v>93.203149576972905</v>
      </c>
      <c r="BG505">
        <v>91.182811800211894</v>
      </c>
      <c r="BH505">
        <v>93.315836822329999</v>
      </c>
      <c r="BI505">
        <v>91.270699649419896</v>
      </c>
    </row>
    <row r="506" spans="1:61" x14ac:dyDescent="0.25">
      <c r="A506" s="10" t="str">
        <f>VLOOKUP(D506,'Index-Relations'!E:F,2,FALSE)</f>
        <v>ESG</v>
      </c>
      <c r="B506" t="s">
        <v>3450</v>
      </c>
      <c r="C506" s="53" t="s">
        <v>2770</v>
      </c>
      <c r="D506" s="59" t="s">
        <v>2792</v>
      </c>
      <c r="E506" s="59" t="s">
        <v>3946</v>
      </c>
      <c r="F506" t="s">
        <v>228</v>
      </c>
      <c r="G506" t="s">
        <v>227</v>
      </c>
      <c r="H506" t="s">
        <v>229</v>
      </c>
      <c r="I506" s="52">
        <v>45323</v>
      </c>
      <c r="J506" t="s">
        <v>2457</v>
      </c>
      <c r="K506">
        <v>147</v>
      </c>
      <c r="L506">
        <v>95.369321043180307</v>
      </c>
      <c r="M506">
        <v>145</v>
      </c>
      <c r="N506">
        <v>0.99644520476578902</v>
      </c>
      <c r="O506">
        <v>93.7360698908752</v>
      </c>
      <c r="P506">
        <v>145</v>
      </c>
      <c r="Q506">
        <v>0.99644520476578902</v>
      </c>
      <c r="R506">
        <v>140</v>
      </c>
      <c r="S506">
        <v>0.97771546440046497</v>
      </c>
      <c r="T506">
        <v>34.848509563027399</v>
      </c>
      <c r="U506">
        <v>0.69362214076358697</v>
      </c>
      <c r="V506">
        <v>99</v>
      </c>
      <c r="W506">
        <v>0.120377936804112</v>
      </c>
      <c r="X506">
        <v>16</v>
      </c>
      <c r="Y506">
        <v>143</v>
      </c>
      <c r="Z506">
        <v>0.98983498521255397</v>
      </c>
      <c r="AA506">
        <v>44.442992555532797</v>
      </c>
      <c r="AB506">
        <v>139</v>
      </c>
      <c r="AC506">
        <v>0.97781629107713997</v>
      </c>
      <c r="AD506">
        <v>4</v>
      </c>
      <c r="AE506">
        <v>1.2018694135414201E-2</v>
      </c>
      <c r="AF506">
        <v>4</v>
      </c>
      <c r="AG506">
        <v>1.0165014787445499E-2</v>
      </c>
      <c r="AH506">
        <v>3.63350953988123E-3</v>
      </c>
      <c r="AI506">
        <v>8</v>
      </c>
      <c r="AJ506">
        <v>94.514971292857993</v>
      </c>
      <c r="AK506">
        <v>145</v>
      </c>
      <c r="AL506">
        <v>0.99644520476578902</v>
      </c>
      <c r="AM506">
        <v>0</v>
      </c>
      <c r="AN506">
        <v>0</v>
      </c>
      <c r="AO506">
        <v>0</v>
      </c>
      <c r="AP506">
        <v>0</v>
      </c>
      <c r="AQ506">
        <v>145</v>
      </c>
      <c r="AR506">
        <v>0.99644520476578902</v>
      </c>
      <c r="AS506">
        <v>0</v>
      </c>
      <c r="AT506">
        <v>0</v>
      </c>
      <c r="AU506">
        <v>1.5808312214304902E-2</v>
      </c>
      <c r="AV506">
        <v>1</v>
      </c>
      <c r="AW506">
        <v>145</v>
      </c>
      <c r="AX506">
        <v>0.99644520476578902</v>
      </c>
      <c r="AY506">
        <v>95.415692236702199</v>
      </c>
      <c r="AZ506">
        <v>145</v>
      </c>
      <c r="BA506">
        <v>0.99644520476578902</v>
      </c>
      <c r="BB506">
        <v>140</v>
      </c>
      <c r="BC506">
        <v>0.90569506007134903</v>
      </c>
      <c r="BD506">
        <v>5</v>
      </c>
      <c r="BE506">
        <v>9.0750144694439497E-2</v>
      </c>
      <c r="BF506">
        <v>93.192353457588894</v>
      </c>
      <c r="BG506">
        <v>91.161079282638894</v>
      </c>
      <c r="BH506">
        <v>93.443320599374999</v>
      </c>
      <c r="BI506">
        <v>91.196621310335004</v>
      </c>
    </row>
    <row r="507" spans="1:61" x14ac:dyDescent="0.25">
      <c r="A507" s="10" t="str">
        <f>VLOOKUP(D507,'Index-Relations'!E:F,2,FALSE)</f>
        <v>ESG</v>
      </c>
      <c r="B507" t="s">
        <v>3450</v>
      </c>
      <c r="C507" s="53" t="s">
        <v>2760</v>
      </c>
      <c r="D507" s="59" t="s">
        <v>2793</v>
      </c>
      <c r="E507" s="59" t="s">
        <v>3947</v>
      </c>
      <c r="F507" t="s">
        <v>232</v>
      </c>
      <c r="G507" t="s">
        <v>231</v>
      </c>
      <c r="H507" t="s">
        <v>233</v>
      </c>
      <c r="I507" s="52">
        <v>45659</v>
      </c>
      <c r="J507" t="s">
        <v>2457</v>
      </c>
      <c r="K507">
        <v>143</v>
      </c>
      <c r="L507" s="73">
        <v>90.851974118705897</v>
      </c>
      <c r="M507">
        <v>142</v>
      </c>
      <c r="N507">
        <v>0.99954900874696895</v>
      </c>
      <c r="O507" s="73">
        <v>90.891577517143901</v>
      </c>
      <c r="P507">
        <v>142</v>
      </c>
      <c r="Q507">
        <v>0.99954900874696895</v>
      </c>
      <c r="R507">
        <v>138</v>
      </c>
      <c r="S507">
        <v>0.97322194977305299</v>
      </c>
      <c r="T507">
        <v>35.011069798563199</v>
      </c>
      <c r="U507">
        <v>0.67154335026443801</v>
      </c>
      <c r="V507">
        <v>106</v>
      </c>
      <c r="W507">
        <v>5.6699233437110398E-2</v>
      </c>
      <c r="X507">
        <v>16</v>
      </c>
      <c r="Y507">
        <v>142</v>
      </c>
      <c r="Z507">
        <v>0.99954900874696995</v>
      </c>
      <c r="AA507">
        <v>41.345960106450903</v>
      </c>
      <c r="AB507">
        <v>133</v>
      </c>
      <c r="AC507">
        <v>0.91321258371777503</v>
      </c>
      <c r="AD507">
        <v>9</v>
      </c>
      <c r="AE507">
        <v>8.6336425029194197E-2</v>
      </c>
      <c r="AF507">
        <v>1</v>
      </c>
      <c r="AG507">
        <v>4.5099125303019102E-4</v>
      </c>
      <c r="AH507">
        <v>5.8834734320906499E-3</v>
      </c>
      <c r="AI507">
        <v>10</v>
      </c>
      <c r="AJ507" s="73">
        <v>87.305543582035995</v>
      </c>
      <c r="AK507">
        <v>142</v>
      </c>
      <c r="AL507">
        <v>0.99954900874696895</v>
      </c>
      <c r="AM507">
        <v>0</v>
      </c>
      <c r="AN507">
        <v>0</v>
      </c>
      <c r="AO507">
        <v>0</v>
      </c>
      <c r="AP507">
        <v>0</v>
      </c>
      <c r="AQ507">
        <v>143</v>
      </c>
      <c r="AR507">
        <v>0.999999999999999</v>
      </c>
      <c r="AS507">
        <v>4.2539604173414097E-2</v>
      </c>
      <c r="AT507">
        <v>3</v>
      </c>
      <c r="AU507">
        <v>1.99156939584656E-2</v>
      </c>
      <c r="AV507">
        <v>1</v>
      </c>
      <c r="AW507">
        <v>143</v>
      </c>
      <c r="AX507">
        <v>1</v>
      </c>
      <c r="AY507" s="73">
        <v>90.619063458763904</v>
      </c>
      <c r="AZ507">
        <v>142</v>
      </c>
      <c r="BA507">
        <v>0.99954900874696895</v>
      </c>
      <c r="BB507">
        <v>140</v>
      </c>
      <c r="BC507">
        <v>0.93341199748171799</v>
      </c>
      <c r="BD507">
        <v>3</v>
      </c>
      <c r="BE507">
        <v>6.6588002518280995E-2</v>
      </c>
      <c r="BF507">
        <v>90.851974118705897</v>
      </c>
      <c r="BG507">
        <v>90.891577517143901</v>
      </c>
      <c r="BH507">
        <v>90.619063458763904</v>
      </c>
      <c r="BI507">
        <v>87.305543582035995</v>
      </c>
    </row>
    <row r="508" spans="1:61" x14ac:dyDescent="0.25">
      <c r="A508" s="10" t="str">
        <f>VLOOKUP(D508,'Index-Relations'!E:F,2,FALSE)</f>
        <v>ESG</v>
      </c>
      <c r="B508" t="s">
        <v>3450</v>
      </c>
      <c r="C508" s="53" t="s">
        <v>2761</v>
      </c>
      <c r="D508" s="59" t="s">
        <v>2793</v>
      </c>
      <c r="E508" s="59" t="s">
        <v>3948</v>
      </c>
      <c r="F508" t="s">
        <v>232</v>
      </c>
      <c r="G508" t="s">
        <v>231</v>
      </c>
      <c r="H508" t="s">
        <v>233</v>
      </c>
      <c r="I508" s="52">
        <v>45628</v>
      </c>
      <c r="J508" t="s">
        <v>2457</v>
      </c>
      <c r="K508">
        <v>149</v>
      </c>
      <c r="L508" s="73">
        <v>91.7312788779589</v>
      </c>
      <c r="M508">
        <v>147</v>
      </c>
      <c r="N508">
        <v>0.99510240481923395</v>
      </c>
      <c r="O508" s="73">
        <v>91.261954668665993</v>
      </c>
      <c r="P508">
        <v>147</v>
      </c>
      <c r="Q508">
        <v>0.99510240481923395</v>
      </c>
      <c r="R508">
        <v>142</v>
      </c>
      <c r="S508">
        <v>0.97206895334160304</v>
      </c>
      <c r="T508">
        <v>33.491607414709399</v>
      </c>
      <c r="U508">
        <v>0.69674245972457005</v>
      </c>
      <c r="V508">
        <v>108</v>
      </c>
      <c r="W508">
        <v>0.10020414481185499</v>
      </c>
      <c r="X508">
        <v>17</v>
      </c>
      <c r="Y508">
        <v>147</v>
      </c>
      <c r="Z508">
        <v>0.99510240481923395</v>
      </c>
      <c r="AA508">
        <v>33.035063851865303</v>
      </c>
      <c r="AB508">
        <v>142</v>
      </c>
      <c r="AC508">
        <v>0.92636051812182096</v>
      </c>
      <c r="AD508">
        <v>5</v>
      </c>
      <c r="AE508">
        <v>6.8741886697412297E-2</v>
      </c>
      <c r="AF508">
        <v>2</v>
      </c>
      <c r="AG508">
        <v>4.8975951807658904E-3</v>
      </c>
      <c r="AH508">
        <v>1.3452579540220101E-2</v>
      </c>
      <c r="AI508">
        <v>13</v>
      </c>
      <c r="AJ508" s="73">
        <v>90.092894411181902</v>
      </c>
      <c r="AK508">
        <v>147</v>
      </c>
      <c r="AL508">
        <v>0.99510240481923395</v>
      </c>
      <c r="AM508">
        <v>0</v>
      </c>
      <c r="AN508">
        <v>0</v>
      </c>
      <c r="AO508">
        <v>0</v>
      </c>
      <c r="AP508">
        <v>0</v>
      </c>
      <c r="AQ508">
        <v>149</v>
      </c>
      <c r="AR508">
        <v>0.999999999999999</v>
      </c>
      <c r="AS508">
        <v>4.90750396315894E-2</v>
      </c>
      <c r="AT508">
        <v>4</v>
      </c>
      <c r="AU508">
        <v>1.7309321349354999E-2</v>
      </c>
      <c r="AV508">
        <v>1</v>
      </c>
      <c r="AW508">
        <v>149</v>
      </c>
      <c r="AX508">
        <v>0.999999999999999</v>
      </c>
      <c r="AY508" s="73">
        <v>89.920595594338906</v>
      </c>
      <c r="AZ508">
        <v>147</v>
      </c>
      <c r="BA508">
        <v>0.99510240481923395</v>
      </c>
      <c r="BB508">
        <v>146</v>
      </c>
      <c r="BC508">
        <v>0.92216725068608896</v>
      </c>
      <c r="BD508">
        <v>3</v>
      </c>
      <c r="BE508">
        <v>7.7832749313910293E-2</v>
      </c>
      <c r="BF508">
        <v>91.7312788779589</v>
      </c>
      <c r="BG508">
        <v>91.261954668665993</v>
      </c>
      <c r="BH508">
        <v>89.920595594338906</v>
      </c>
      <c r="BI508">
        <v>90.092894411181902</v>
      </c>
    </row>
    <row r="509" spans="1:61" x14ac:dyDescent="0.25">
      <c r="A509" s="10" t="str">
        <f>VLOOKUP(D509,'Index-Relations'!E:F,2,FALSE)</f>
        <v>ESG</v>
      </c>
      <c r="B509" t="s">
        <v>3450</v>
      </c>
      <c r="C509" s="53" t="s">
        <v>2762</v>
      </c>
      <c r="D509" s="59" t="s">
        <v>2793</v>
      </c>
      <c r="E509" s="59" t="s">
        <v>3949</v>
      </c>
      <c r="F509" t="s">
        <v>232</v>
      </c>
      <c r="G509" t="s">
        <v>231</v>
      </c>
      <c r="H509" t="s">
        <v>233</v>
      </c>
      <c r="I509" s="52">
        <v>45597</v>
      </c>
      <c r="J509" t="s">
        <v>2457</v>
      </c>
      <c r="K509">
        <v>149</v>
      </c>
      <c r="L509" s="73">
        <v>91.630121623836999</v>
      </c>
      <c r="M509">
        <v>147</v>
      </c>
      <c r="N509">
        <v>0.99522467465142495</v>
      </c>
      <c r="O509" s="73">
        <v>91.248549427515002</v>
      </c>
      <c r="P509">
        <v>147</v>
      </c>
      <c r="Q509">
        <v>0.99522467465142495</v>
      </c>
      <c r="R509">
        <v>142</v>
      </c>
      <c r="S509">
        <v>0.97214868919994402</v>
      </c>
      <c r="T509">
        <v>33.745534095981803</v>
      </c>
      <c r="U509">
        <v>0.696405121957271</v>
      </c>
      <c r="V509">
        <v>108</v>
      </c>
      <c r="W509">
        <v>0.10042405667773099</v>
      </c>
      <c r="X509">
        <v>17</v>
      </c>
      <c r="Y509">
        <v>147</v>
      </c>
      <c r="Z509">
        <v>0.99522467465142495</v>
      </c>
      <c r="AA509">
        <v>34.412635813622401</v>
      </c>
      <c r="AB509">
        <v>142</v>
      </c>
      <c r="AC509">
        <v>0.92410129618024195</v>
      </c>
      <c r="AD509">
        <v>5</v>
      </c>
      <c r="AE509">
        <v>7.1123378471182802E-2</v>
      </c>
      <c r="AF509">
        <v>2</v>
      </c>
      <c r="AG509">
        <v>4.7753253485752403E-3</v>
      </c>
      <c r="AH509">
        <v>2.0072655253941099E-2</v>
      </c>
      <c r="AI509">
        <v>13</v>
      </c>
      <c r="AJ509" s="73">
        <v>89.976877897241906</v>
      </c>
      <c r="AK509">
        <v>147</v>
      </c>
      <c r="AL509">
        <v>0.99522467465142495</v>
      </c>
      <c r="AM509">
        <v>0</v>
      </c>
      <c r="AN509">
        <v>0</v>
      </c>
      <c r="AO509">
        <v>0</v>
      </c>
      <c r="AP509">
        <v>0</v>
      </c>
      <c r="AQ509">
        <v>149</v>
      </c>
      <c r="AR509">
        <v>0.999999999999999</v>
      </c>
      <c r="AS509">
        <v>4.7151843941756102E-2</v>
      </c>
      <c r="AT509">
        <v>4</v>
      </c>
      <c r="AU509">
        <v>1.5454361297711799E-2</v>
      </c>
      <c r="AV509">
        <v>1</v>
      </c>
      <c r="AW509">
        <v>149</v>
      </c>
      <c r="AX509">
        <v>1</v>
      </c>
      <c r="AY509" s="73">
        <v>89.768469770841904</v>
      </c>
      <c r="AZ509">
        <v>147</v>
      </c>
      <c r="BA509">
        <v>0.99522467465142495</v>
      </c>
      <c r="BB509">
        <v>146</v>
      </c>
      <c r="BC509">
        <v>0.92087174473797895</v>
      </c>
      <c r="BD509">
        <v>3</v>
      </c>
      <c r="BE509">
        <v>7.9128255262020497E-2</v>
      </c>
      <c r="BF509">
        <v>91.630121623836999</v>
      </c>
      <c r="BG509">
        <v>91.248549427515002</v>
      </c>
      <c r="BH509">
        <v>89.768469770841904</v>
      </c>
      <c r="BI509">
        <v>89.976877897241906</v>
      </c>
    </row>
    <row r="510" spans="1:61" x14ac:dyDescent="0.25">
      <c r="A510" s="10" t="str">
        <f>VLOOKUP(D510,'Index-Relations'!E:F,2,FALSE)</f>
        <v>ESG</v>
      </c>
      <c r="B510" t="s">
        <v>3450</v>
      </c>
      <c r="C510" s="53" t="s">
        <v>2763</v>
      </c>
      <c r="D510" s="59" t="s">
        <v>2793</v>
      </c>
      <c r="E510" s="59" t="s">
        <v>3950</v>
      </c>
      <c r="F510" t="s">
        <v>232</v>
      </c>
      <c r="G510" t="s">
        <v>231</v>
      </c>
      <c r="H510" t="s">
        <v>233</v>
      </c>
      <c r="I510" s="52">
        <v>45566</v>
      </c>
      <c r="J510" t="s">
        <v>2457</v>
      </c>
      <c r="K510">
        <v>149</v>
      </c>
      <c r="L510" s="73">
        <v>91.637989406765996</v>
      </c>
      <c r="M510">
        <v>147</v>
      </c>
      <c r="N510">
        <v>0.99582767854210297</v>
      </c>
      <c r="O510" s="73">
        <v>91.197679626623</v>
      </c>
      <c r="P510">
        <v>147</v>
      </c>
      <c r="Q510">
        <v>0.99582767854210297</v>
      </c>
      <c r="R510">
        <v>142</v>
      </c>
      <c r="S510">
        <v>0.97344851580858704</v>
      </c>
      <c r="T510">
        <v>33.787409823235102</v>
      </c>
      <c r="U510">
        <v>0.69724316245823104</v>
      </c>
      <c r="V510">
        <v>108</v>
      </c>
      <c r="W510">
        <v>0.100795234465474</v>
      </c>
      <c r="X510">
        <v>17</v>
      </c>
      <c r="Y510">
        <v>147</v>
      </c>
      <c r="Z510">
        <v>0.99582767854210297</v>
      </c>
      <c r="AA510">
        <v>36.134007228481899</v>
      </c>
      <c r="AB510">
        <v>142</v>
      </c>
      <c r="AC510">
        <v>0.92653592154059095</v>
      </c>
      <c r="AD510">
        <v>5</v>
      </c>
      <c r="AE510">
        <v>6.9291757001512203E-2</v>
      </c>
      <c r="AF510">
        <v>2</v>
      </c>
      <c r="AG510">
        <v>4.1723214578967896E-3</v>
      </c>
      <c r="AH510">
        <v>1.32895403993262E-2</v>
      </c>
      <c r="AI510">
        <v>13</v>
      </c>
      <c r="AJ510" s="73">
        <v>89.974864848958006</v>
      </c>
      <c r="AK510">
        <v>147</v>
      </c>
      <c r="AL510">
        <v>0.99582767854210297</v>
      </c>
      <c r="AM510">
        <v>0</v>
      </c>
      <c r="AN510">
        <v>0</v>
      </c>
      <c r="AO510">
        <v>0</v>
      </c>
      <c r="AP510">
        <v>0</v>
      </c>
      <c r="AQ510">
        <v>149</v>
      </c>
      <c r="AR510">
        <v>1</v>
      </c>
      <c r="AS510">
        <v>4.4258048408225198E-2</v>
      </c>
      <c r="AT510">
        <v>4</v>
      </c>
      <c r="AU510">
        <v>1.53658022112487E-2</v>
      </c>
      <c r="AV510">
        <v>1</v>
      </c>
      <c r="AW510">
        <v>149</v>
      </c>
      <c r="AX510">
        <v>0.999999999999999</v>
      </c>
      <c r="AY510" s="73">
        <v>89.861875801273996</v>
      </c>
      <c r="AZ510">
        <v>147</v>
      </c>
      <c r="BA510">
        <v>0.99582767854210297</v>
      </c>
      <c r="BB510">
        <v>146</v>
      </c>
      <c r="BC510">
        <v>0.92167540220075095</v>
      </c>
      <c r="BD510">
        <v>3</v>
      </c>
      <c r="BE510">
        <v>7.8324597799248705E-2</v>
      </c>
      <c r="BF510">
        <v>91.637989406765996</v>
      </c>
      <c r="BG510">
        <v>91.197679626623</v>
      </c>
      <c r="BH510">
        <v>89.861875801273996</v>
      </c>
      <c r="BI510">
        <v>89.974864848958006</v>
      </c>
    </row>
    <row r="511" spans="1:61" x14ac:dyDescent="0.25">
      <c r="A511" s="10" t="str">
        <f>VLOOKUP(D511,'Index-Relations'!E:F,2,FALSE)</f>
        <v>ESG</v>
      </c>
      <c r="B511" t="s">
        <v>3450</v>
      </c>
      <c r="C511" s="53" t="s">
        <v>2764</v>
      </c>
      <c r="D511" s="59" t="s">
        <v>2793</v>
      </c>
      <c r="E511" s="59" t="s">
        <v>3951</v>
      </c>
      <c r="F511" t="s">
        <v>232</v>
      </c>
      <c r="G511" t="s">
        <v>231</v>
      </c>
      <c r="H511" t="s">
        <v>233</v>
      </c>
      <c r="I511" s="52">
        <v>45537</v>
      </c>
      <c r="J511" t="s">
        <v>2457</v>
      </c>
      <c r="K511">
        <v>149</v>
      </c>
      <c r="L511" s="73">
        <v>91.914425008488905</v>
      </c>
      <c r="M511">
        <v>147</v>
      </c>
      <c r="N511">
        <v>0.99560897224316403</v>
      </c>
      <c r="O511" s="73">
        <v>91.253329044132997</v>
      </c>
      <c r="P511">
        <v>147</v>
      </c>
      <c r="Q511">
        <v>0.99560897224316403</v>
      </c>
      <c r="R511">
        <v>142</v>
      </c>
      <c r="S511">
        <v>0.97490817901095095</v>
      </c>
      <c r="T511">
        <v>33.623281461870803</v>
      </c>
      <c r="U511">
        <v>0.70262373336636197</v>
      </c>
      <c r="V511">
        <v>108</v>
      </c>
      <c r="W511">
        <v>0.105000849792275</v>
      </c>
      <c r="X511">
        <v>17</v>
      </c>
      <c r="Y511">
        <v>147</v>
      </c>
      <c r="Z511">
        <v>0.99560897224316403</v>
      </c>
      <c r="AA511">
        <v>34.361976217885498</v>
      </c>
      <c r="AB511">
        <v>141</v>
      </c>
      <c r="AC511">
        <v>0.91748147621032705</v>
      </c>
      <c r="AD511">
        <v>6</v>
      </c>
      <c r="AE511">
        <v>7.8127496032836294E-2</v>
      </c>
      <c r="AF511">
        <v>2</v>
      </c>
      <c r="AG511">
        <v>4.3910277568359399E-3</v>
      </c>
      <c r="AH511">
        <v>1.36602947787845E-2</v>
      </c>
      <c r="AI511">
        <v>13</v>
      </c>
      <c r="AJ511" s="73">
        <v>90.366083347284004</v>
      </c>
      <c r="AK511">
        <v>147</v>
      </c>
      <c r="AL511">
        <v>0.99560897224316403</v>
      </c>
      <c r="AM511">
        <v>0</v>
      </c>
      <c r="AN511">
        <v>0</v>
      </c>
      <c r="AO511">
        <v>0</v>
      </c>
      <c r="AP511">
        <v>0</v>
      </c>
      <c r="AQ511">
        <v>149</v>
      </c>
      <c r="AR511">
        <v>1</v>
      </c>
      <c r="AS511">
        <v>4.51242055871433E-2</v>
      </c>
      <c r="AT511">
        <v>4</v>
      </c>
      <c r="AU511">
        <v>1.6815949004125402E-2</v>
      </c>
      <c r="AV511">
        <v>1</v>
      </c>
      <c r="AW511">
        <v>149</v>
      </c>
      <c r="AX511">
        <v>1</v>
      </c>
      <c r="AY511" s="73">
        <v>90.513143599114997</v>
      </c>
      <c r="AZ511">
        <v>147</v>
      </c>
      <c r="BA511">
        <v>0.99560897224316403</v>
      </c>
      <c r="BB511">
        <v>146</v>
      </c>
      <c r="BC511">
        <v>0.92196220184257305</v>
      </c>
      <c r="BD511">
        <v>3</v>
      </c>
      <c r="BE511">
        <v>7.8037798157426605E-2</v>
      </c>
      <c r="BF511">
        <v>91.914425008488905</v>
      </c>
      <c r="BG511">
        <v>91.253329044132997</v>
      </c>
      <c r="BH511">
        <v>90.513143599114997</v>
      </c>
      <c r="BI511">
        <v>90.366083347284004</v>
      </c>
    </row>
    <row r="512" spans="1:61" x14ac:dyDescent="0.25">
      <c r="A512" s="10" t="str">
        <f>VLOOKUP(D512,'Index-Relations'!E:F,2,FALSE)</f>
        <v>ESG</v>
      </c>
      <c r="B512" t="s">
        <v>3450</v>
      </c>
      <c r="C512" s="53" t="s">
        <v>3350</v>
      </c>
      <c r="D512" s="59" t="s">
        <v>2793</v>
      </c>
      <c r="E512" s="59" t="s">
        <v>3952</v>
      </c>
      <c r="F512" t="s">
        <v>232</v>
      </c>
      <c r="G512" t="s">
        <v>231</v>
      </c>
      <c r="H512" t="s">
        <v>233</v>
      </c>
      <c r="I512" s="52">
        <v>45505</v>
      </c>
      <c r="J512" t="s">
        <v>2457</v>
      </c>
      <c r="K512">
        <v>149</v>
      </c>
      <c r="L512" s="73">
        <v>91.927086512123907</v>
      </c>
      <c r="M512">
        <v>147</v>
      </c>
      <c r="N512">
        <v>0.99547294830408695</v>
      </c>
      <c r="O512" s="73">
        <v>91.270286163959994</v>
      </c>
      <c r="P512">
        <v>147</v>
      </c>
      <c r="Q512">
        <v>0.99547294830408695</v>
      </c>
      <c r="R512">
        <v>142</v>
      </c>
      <c r="S512">
        <v>0.97539497822905996</v>
      </c>
      <c r="T512">
        <v>33.630029573429901</v>
      </c>
      <c r="U512">
        <v>0.71038485698766995</v>
      </c>
      <c r="V512">
        <v>109</v>
      </c>
      <c r="W512">
        <v>0.1077015263451</v>
      </c>
      <c r="X512">
        <v>17</v>
      </c>
      <c r="Y512">
        <v>147</v>
      </c>
      <c r="Z512">
        <v>0.99547294830408695</v>
      </c>
      <c r="AA512">
        <v>35.242104947882801</v>
      </c>
      <c r="AB512">
        <v>141</v>
      </c>
      <c r="AC512">
        <v>0.91661097878298803</v>
      </c>
      <c r="AD512">
        <v>6</v>
      </c>
      <c r="AE512">
        <v>7.8861969521098502E-2</v>
      </c>
      <c r="AF512">
        <v>2</v>
      </c>
      <c r="AG512">
        <v>4.5270516959129399E-3</v>
      </c>
      <c r="AH512">
        <v>1.3396724467462101E-2</v>
      </c>
      <c r="AI512">
        <v>13</v>
      </c>
      <c r="AJ512" s="73">
        <v>90.395539062422003</v>
      </c>
      <c r="AK512">
        <v>147</v>
      </c>
      <c r="AL512">
        <v>0.99547294830408695</v>
      </c>
      <c r="AM512">
        <v>0</v>
      </c>
      <c r="AN512">
        <v>0</v>
      </c>
      <c r="AO512">
        <v>0</v>
      </c>
      <c r="AP512">
        <v>0</v>
      </c>
      <c r="AQ512">
        <v>149</v>
      </c>
      <c r="AR512">
        <v>0.999999999999999</v>
      </c>
      <c r="AS512">
        <v>4.4497227609965398E-2</v>
      </c>
      <c r="AT512">
        <v>4</v>
      </c>
      <c r="AU512">
        <v>1.6625683458661E-2</v>
      </c>
      <c r="AV512">
        <v>1</v>
      </c>
      <c r="AW512">
        <v>149</v>
      </c>
      <c r="AX512">
        <v>0.999999999999999</v>
      </c>
      <c r="AY512" s="73">
        <v>90.519727189165906</v>
      </c>
      <c r="AZ512">
        <v>147</v>
      </c>
      <c r="BA512">
        <v>0.99547294830408695</v>
      </c>
      <c r="BB512">
        <v>145</v>
      </c>
      <c r="BC512">
        <v>0.91679167472031198</v>
      </c>
      <c r="BD512">
        <v>4</v>
      </c>
      <c r="BE512">
        <v>8.3208325279686995E-2</v>
      </c>
      <c r="BF512">
        <v>91.927086512123907</v>
      </c>
      <c r="BG512">
        <v>91.270286163959994</v>
      </c>
      <c r="BH512">
        <v>90.519727189165906</v>
      </c>
      <c r="BI512">
        <v>90.395539062422003</v>
      </c>
    </row>
    <row r="513" spans="1:61" x14ac:dyDescent="0.25">
      <c r="A513" s="10" t="str">
        <f>VLOOKUP(D513,'Index-Relations'!E:F,2,FALSE)</f>
        <v>ESG</v>
      </c>
      <c r="B513" t="s">
        <v>3450</v>
      </c>
      <c r="C513" s="53" t="s">
        <v>2765</v>
      </c>
      <c r="D513" s="59" t="s">
        <v>2793</v>
      </c>
      <c r="E513" s="59" t="s">
        <v>3953</v>
      </c>
      <c r="F513" t="s">
        <v>232</v>
      </c>
      <c r="G513" t="s">
        <v>231</v>
      </c>
      <c r="H513" t="s">
        <v>233</v>
      </c>
      <c r="I513" s="52">
        <v>45474</v>
      </c>
      <c r="J513" t="s">
        <v>2457</v>
      </c>
      <c r="K513">
        <v>150</v>
      </c>
      <c r="L513" s="73">
        <v>92.461560058417007</v>
      </c>
      <c r="M513">
        <v>148</v>
      </c>
      <c r="N513">
        <v>0.99597760629903997</v>
      </c>
      <c r="O513" s="73">
        <v>91.361671426095</v>
      </c>
      <c r="P513">
        <v>148</v>
      </c>
      <c r="Q513">
        <v>0.99597760629903997</v>
      </c>
      <c r="R513">
        <v>143</v>
      </c>
      <c r="S513">
        <v>0.975815955155661</v>
      </c>
      <c r="T513">
        <v>33.4693540213799</v>
      </c>
      <c r="U513">
        <v>0.70906634635742904</v>
      </c>
      <c r="V513">
        <v>108</v>
      </c>
      <c r="W513">
        <v>0.107143289804842</v>
      </c>
      <c r="X513">
        <v>16</v>
      </c>
      <c r="Y513">
        <v>147</v>
      </c>
      <c r="Z513">
        <v>0.98952645083919899</v>
      </c>
      <c r="AA513">
        <v>38.0947935163396</v>
      </c>
      <c r="AB513">
        <v>141</v>
      </c>
      <c r="AC513">
        <v>0.92482168524771702</v>
      </c>
      <c r="AD513">
        <v>6</v>
      </c>
      <c r="AE513">
        <v>6.4704765591481805E-2</v>
      </c>
      <c r="AF513">
        <v>3</v>
      </c>
      <c r="AG513">
        <v>1.0473549160801E-2</v>
      </c>
      <c r="AH513">
        <v>1.34129059613199E-2</v>
      </c>
      <c r="AI513">
        <v>13</v>
      </c>
      <c r="AJ513" s="73">
        <v>90.892132433912906</v>
      </c>
      <c r="AK513">
        <v>148</v>
      </c>
      <c r="AL513">
        <v>0.99597760629903997</v>
      </c>
      <c r="AM513">
        <v>0</v>
      </c>
      <c r="AN513">
        <v>0</v>
      </c>
      <c r="AO513">
        <v>0</v>
      </c>
      <c r="AP513">
        <v>0</v>
      </c>
      <c r="AQ513">
        <v>150</v>
      </c>
      <c r="AR513">
        <v>0.999999999999999</v>
      </c>
      <c r="AS513">
        <v>4.35408287330201E-2</v>
      </c>
      <c r="AT513">
        <v>4</v>
      </c>
      <c r="AU513">
        <v>1.4817927139970301E-2</v>
      </c>
      <c r="AV513">
        <v>1</v>
      </c>
      <c r="AW513">
        <v>150</v>
      </c>
      <c r="AX513">
        <v>1</v>
      </c>
      <c r="AY513" s="73">
        <v>91.387113756458902</v>
      </c>
      <c r="AZ513">
        <v>148</v>
      </c>
      <c r="BA513">
        <v>0.99597760629903997</v>
      </c>
      <c r="BB513">
        <v>146</v>
      </c>
      <c r="BC513">
        <v>0.91799142331100403</v>
      </c>
      <c r="BD513">
        <v>4</v>
      </c>
      <c r="BE513">
        <v>8.2008576688995097E-2</v>
      </c>
      <c r="BF513">
        <v>92.461560058417007</v>
      </c>
      <c r="BG513">
        <v>91.361671426095</v>
      </c>
      <c r="BH513">
        <v>91.387113756458902</v>
      </c>
      <c r="BI513">
        <v>90.892132433912906</v>
      </c>
    </row>
    <row r="514" spans="1:61" x14ac:dyDescent="0.25">
      <c r="A514" s="10" t="str">
        <f>VLOOKUP(D514,'Index-Relations'!E:F,2,FALSE)</f>
        <v>ESG</v>
      </c>
      <c r="B514" t="s">
        <v>3450</v>
      </c>
      <c r="C514" s="53" t="s">
        <v>2766</v>
      </c>
      <c r="D514" s="59" t="s">
        <v>2793</v>
      </c>
      <c r="E514" s="59" t="s">
        <v>3954</v>
      </c>
      <c r="F514" t="s">
        <v>232</v>
      </c>
      <c r="G514" t="s">
        <v>231</v>
      </c>
      <c r="H514" t="s">
        <v>233</v>
      </c>
      <c r="I514" s="52">
        <v>45446</v>
      </c>
      <c r="J514" t="s">
        <v>2457</v>
      </c>
      <c r="K514">
        <v>149</v>
      </c>
      <c r="L514" s="73">
        <v>92.936609307604996</v>
      </c>
      <c r="M514">
        <v>147</v>
      </c>
      <c r="N514">
        <v>0.99611005246664297</v>
      </c>
      <c r="O514" s="73">
        <v>91.406836045643999</v>
      </c>
      <c r="P514">
        <v>147</v>
      </c>
      <c r="Q514">
        <v>0.99611005246664297</v>
      </c>
      <c r="R514">
        <v>142</v>
      </c>
      <c r="S514">
        <v>0.97595209280338202</v>
      </c>
      <c r="T514">
        <v>34.0247719956553</v>
      </c>
      <c r="U514">
        <v>0.72937932435895303</v>
      </c>
      <c r="V514">
        <v>105</v>
      </c>
      <c r="W514">
        <v>0.1171890154305</v>
      </c>
      <c r="X514">
        <v>16</v>
      </c>
      <c r="Y514">
        <v>145</v>
      </c>
      <c r="Z514">
        <v>0.98925036772619801</v>
      </c>
      <c r="AA514">
        <v>41.959127803415797</v>
      </c>
      <c r="AB514">
        <v>140</v>
      </c>
      <c r="AC514">
        <v>0.96837875058801304</v>
      </c>
      <c r="AD514">
        <v>5</v>
      </c>
      <c r="AE514">
        <v>2.0871617138184299E-2</v>
      </c>
      <c r="AF514">
        <v>4</v>
      </c>
      <c r="AG514">
        <v>1.07496322738019E-2</v>
      </c>
      <c r="AH514">
        <v>1.2431413749617299E-2</v>
      </c>
      <c r="AI514">
        <v>12</v>
      </c>
      <c r="AJ514" s="73">
        <v>91.004812281197999</v>
      </c>
      <c r="AK514">
        <v>147</v>
      </c>
      <c r="AL514">
        <v>0.99611005246664297</v>
      </c>
      <c r="AM514">
        <v>0</v>
      </c>
      <c r="AN514">
        <v>0</v>
      </c>
      <c r="AO514">
        <v>0</v>
      </c>
      <c r="AP514">
        <v>0</v>
      </c>
      <c r="AQ514">
        <v>149</v>
      </c>
      <c r="AR514">
        <v>1</v>
      </c>
      <c r="AS514">
        <v>4.7341163186171799E-2</v>
      </c>
      <c r="AT514">
        <v>4</v>
      </c>
      <c r="AU514">
        <v>1.49873920765789E-2</v>
      </c>
      <c r="AV514">
        <v>1</v>
      </c>
      <c r="AW514">
        <v>149</v>
      </c>
      <c r="AX514">
        <v>0.999999999999999</v>
      </c>
      <c r="AY514" s="73">
        <v>92.501330263550997</v>
      </c>
      <c r="AZ514">
        <v>147</v>
      </c>
      <c r="BA514">
        <v>0.99611005246664297</v>
      </c>
      <c r="BB514">
        <v>145</v>
      </c>
      <c r="BC514">
        <v>0.91567542594572404</v>
      </c>
      <c r="BD514">
        <v>4</v>
      </c>
      <c r="BE514">
        <v>8.4324574054275403E-2</v>
      </c>
      <c r="BF514">
        <v>92.936609307604996</v>
      </c>
      <c r="BG514">
        <v>91.406836045643999</v>
      </c>
      <c r="BH514">
        <v>92.501330263550997</v>
      </c>
      <c r="BI514">
        <v>91.004812281197999</v>
      </c>
    </row>
    <row r="515" spans="1:61" x14ac:dyDescent="0.25">
      <c r="A515" s="10" t="str">
        <f>VLOOKUP(D515,'Index-Relations'!E:F,2,FALSE)</f>
        <v>ESG</v>
      </c>
      <c r="B515" t="s">
        <v>3450</v>
      </c>
      <c r="C515" s="53" t="s">
        <v>2767</v>
      </c>
      <c r="D515" s="59" t="s">
        <v>2793</v>
      </c>
      <c r="E515" s="59" t="s">
        <v>3955</v>
      </c>
      <c r="F515" t="s">
        <v>232</v>
      </c>
      <c r="G515" t="s">
        <v>231</v>
      </c>
      <c r="H515" t="s">
        <v>233</v>
      </c>
      <c r="I515" s="52">
        <v>45413</v>
      </c>
      <c r="J515" t="s">
        <v>2457</v>
      </c>
      <c r="K515">
        <v>149</v>
      </c>
      <c r="L515" s="73">
        <v>92.970247879227998</v>
      </c>
      <c r="M515">
        <v>147</v>
      </c>
      <c r="N515">
        <v>0.99610250291987601</v>
      </c>
      <c r="O515" s="73">
        <v>91.451815881542004</v>
      </c>
      <c r="P515">
        <v>147</v>
      </c>
      <c r="Q515">
        <v>0.99610250291987601</v>
      </c>
      <c r="R515">
        <v>142</v>
      </c>
      <c r="S515">
        <v>0.97651785714733497</v>
      </c>
      <c r="T515">
        <v>34.1790000356769</v>
      </c>
      <c r="U515">
        <v>0.71849317150334402</v>
      </c>
      <c r="V515">
        <v>105</v>
      </c>
      <c r="W515">
        <v>0.115061290765792</v>
      </c>
      <c r="X515">
        <v>16</v>
      </c>
      <c r="Y515">
        <v>145</v>
      </c>
      <c r="Z515">
        <v>0.98946369956464997</v>
      </c>
      <c r="AA515">
        <v>43.378533292054897</v>
      </c>
      <c r="AB515">
        <v>140</v>
      </c>
      <c r="AC515">
        <v>0.96855150282927904</v>
      </c>
      <c r="AD515">
        <v>5</v>
      </c>
      <c r="AE515">
        <v>2.0912196735371098E-2</v>
      </c>
      <c r="AF515">
        <v>4</v>
      </c>
      <c r="AG515">
        <v>1.0536300435349699E-2</v>
      </c>
      <c r="AH515">
        <v>1.17876961745487E-2</v>
      </c>
      <c r="AI515">
        <v>12</v>
      </c>
      <c r="AJ515" s="73">
        <v>91.050800885133</v>
      </c>
      <c r="AK515">
        <v>147</v>
      </c>
      <c r="AL515">
        <v>0.99610250291987601</v>
      </c>
      <c r="AM515">
        <v>0</v>
      </c>
      <c r="AN515">
        <v>0</v>
      </c>
      <c r="AO515">
        <v>0</v>
      </c>
      <c r="AP515">
        <v>0</v>
      </c>
      <c r="AQ515">
        <v>148</v>
      </c>
      <c r="AR515">
        <v>0.99943137528982895</v>
      </c>
      <c r="AS515">
        <v>4.6753320414979697E-2</v>
      </c>
      <c r="AT515">
        <v>4</v>
      </c>
      <c r="AU515">
        <v>1.49674444219547E-2</v>
      </c>
      <c r="AV515">
        <v>1</v>
      </c>
      <c r="AW515">
        <v>148</v>
      </c>
      <c r="AX515">
        <v>0.99943137528982895</v>
      </c>
      <c r="AY515" s="73">
        <v>92.538203185072902</v>
      </c>
      <c r="AZ515">
        <v>147</v>
      </c>
      <c r="BA515">
        <v>0.99610250291987601</v>
      </c>
      <c r="BB515">
        <v>143</v>
      </c>
      <c r="BC515">
        <v>0.91235476276060001</v>
      </c>
      <c r="BD515">
        <v>5</v>
      </c>
      <c r="BE515">
        <v>8.7076612529229006E-2</v>
      </c>
      <c r="BF515">
        <v>92.970247879227998</v>
      </c>
      <c r="BG515">
        <v>91.451815881542004</v>
      </c>
      <c r="BH515">
        <v>92.538203185072902</v>
      </c>
      <c r="BI515">
        <v>91.050800885133</v>
      </c>
    </row>
    <row r="516" spans="1:61" x14ac:dyDescent="0.25">
      <c r="A516" s="10" t="str">
        <f>VLOOKUP(D516,'Index-Relations'!E:F,2,FALSE)</f>
        <v>ESG</v>
      </c>
      <c r="B516" t="s">
        <v>3450</v>
      </c>
      <c r="C516" s="53" t="s">
        <v>2768</v>
      </c>
      <c r="D516" s="59" t="s">
        <v>2793</v>
      </c>
      <c r="E516" s="59" t="s">
        <v>3956</v>
      </c>
      <c r="F516" t="s">
        <v>232</v>
      </c>
      <c r="G516" t="s">
        <v>231</v>
      </c>
      <c r="H516" t="s">
        <v>233</v>
      </c>
      <c r="I516" s="52">
        <v>45383</v>
      </c>
      <c r="J516" t="s">
        <v>2457</v>
      </c>
      <c r="K516">
        <v>149</v>
      </c>
      <c r="L516">
        <v>95.197757281873805</v>
      </c>
      <c r="M516">
        <v>147</v>
      </c>
      <c r="N516">
        <v>0.99659369408022103</v>
      </c>
      <c r="O516">
        <v>93.876305473738995</v>
      </c>
      <c r="P516">
        <v>147</v>
      </c>
      <c r="Q516">
        <v>0.99659369408022103</v>
      </c>
      <c r="R516">
        <v>142</v>
      </c>
      <c r="S516">
        <v>0.97817449095541797</v>
      </c>
      <c r="T516">
        <v>33.775169556848397</v>
      </c>
      <c r="U516">
        <v>0.71973262412968797</v>
      </c>
      <c r="V516">
        <v>105</v>
      </c>
      <c r="W516">
        <v>0.112428950750291</v>
      </c>
      <c r="X516">
        <v>16</v>
      </c>
      <c r="Y516">
        <v>145</v>
      </c>
      <c r="Z516">
        <v>0.99010309956382203</v>
      </c>
      <c r="AA516">
        <v>41.781168926896498</v>
      </c>
      <c r="AB516">
        <v>140</v>
      </c>
      <c r="AC516">
        <v>0.97185725141749602</v>
      </c>
      <c r="AD516">
        <v>5</v>
      </c>
      <c r="AE516">
        <v>1.8245848146325499E-2</v>
      </c>
      <c r="AF516">
        <v>4</v>
      </c>
      <c r="AG516">
        <v>9.8969004361777E-3</v>
      </c>
      <c r="AH516">
        <v>1.17092261548689E-2</v>
      </c>
      <c r="AI516">
        <v>12</v>
      </c>
      <c r="AJ516">
        <v>94.4449820442765</v>
      </c>
      <c r="AK516">
        <v>147</v>
      </c>
      <c r="AL516">
        <v>0.99659369408022103</v>
      </c>
      <c r="AM516">
        <v>0</v>
      </c>
      <c r="AN516">
        <v>0</v>
      </c>
      <c r="AO516">
        <v>0</v>
      </c>
      <c r="AP516">
        <v>0</v>
      </c>
      <c r="AQ516">
        <v>148</v>
      </c>
      <c r="AR516">
        <v>0.99947071619746397</v>
      </c>
      <c r="AS516">
        <v>4.8839106270510198E-2</v>
      </c>
      <c r="AT516">
        <v>4</v>
      </c>
      <c r="AU516">
        <v>1.5015470834436599E-2</v>
      </c>
      <c r="AV516">
        <v>1</v>
      </c>
      <c r="AW516">
        <v>148</v>
      </c>
      <c r="AX516">
        <v>0.99947071619746397</v>
      </c>
      <c r="AY516">
        <v>94.963562794405604</v>
      </c>
      <c r="AZ516">
        <v>147</v>
      </c>
      <c r="BA516">
        <v>0.99659369408022103</v>
      </c>
      <c r="BB516">
        <v>143</v>
      </c>
      <c r="BC516">
        <v>0.91436805932805698</v>
      </c>
      <c r="BD516">
        <v>5</v>
      </c>
      <c r="BE516">
        <v>8.5102656869406906E-2</v>
      </c>
      <c r="BF516">
        <v>93.107690613014995</v>
      </c>
      <c r="BG516">
        <v>91.396773244046003</v>
      </c>
      <c r="BH516">
        <v>92.802297954642995</v>
      </c>
      <c r="BI516">
        <v>91.202195716430893</v>
      </c>
    </row>
    <row r="517" spans="1:61" x14ac:dyDescent="0.25">
      <c r="A517" s="10" t="str">
        <f>VLOOKUP(D517,'Index-Relations'!E:F,2,FALSE)</f>
        <v>ESG</v>
      </c>
      <c r="B517" t="s">
        <v>3450</v>
      </c>
      <c r="C517" s="53" t="s">
        <v>2769</v>
      </c>
      <c r="D517" s="59" t="s">
        <v>2793</v>
      </c>
      <c r="E517" s="59" t="s">
        <v>3957</v>
      </c>
      <c r="F517" t="s">
        <v>232</v>
      </c>
      <c r="G517" t="s">
        <v>231</v>
      </c>
      <c r="H517" t="s">
        <v>233</v>
      </c>
      <c r="I517" s="52">
        <v>45352</v>
      </c>
      <c r="J517" t="s">
        <v>2457</v>
      </c>
      <c r="K517">
        <v>149</v>
      </c>
      <c r="L517">
        <v>95.2969471278127</v>
      </c>
      <c r="M517">
        <v>147</v>
      </c>
      <c r="N517">
        <v>0.99639594143683496</v>
      </c>
      <c r="O517">
        <v>93.839865012959905</v>
      </c>
      <c r="P517">
        <v>147</v>
      </c>
      <c r="Q517">
        <v>0.99639594143683496</v>
      </c>
      <c r="R517">
        <v>142</v>
      </c>
      <c r="S517">
        <v>0.97832216477005196</v>
      </c>
      <c r="T517">
        <v>33.896323222131997</v>
      </c>
      <c r="U517">
        <v>0.71110060179332801</v>
      </c>
      <c r="V517">
        <v>103</v>
      </c>
      <c r="W517">
        <v>0.113952041912339</v>
      </c>
      <c r="X517">
        <v>16</v>
      </c>
      <c r="Y517">
        <v>145</v>
      </c>
      <c r="Z517">
        <v>0.98981790663720304</v>
      </c>
      <c r="AA517">
        <v>42.575931755018402</v>
      </c>
      <c r="AB517">
        <v>140</v>
      </c>
      <c r="AC517">
        <v>0.972852064809832</v>
      </c>
      <c r="AD517">
        <v>5</v>
      </c>
      <c r="AE517">
        <v>1.6965841827371701E-2</v>
      </c>
      <c r="AF517">
        <v>4</v>
      </c>
      <c r="AG517">
        <v>1.01820933627958E-2</v>
      </c>
      <c r="AH517">
        <v>3.3167419322894499E-3</v>
      </c>
      <c r="AI517">
        <v>8</v>
      </c>
      <c r="AJ517">
        <v>94.573908079999498</v>
      </c>
      <c r="AK517">
        <v>147</v>
      </c>
      <c r="AL517">
        <v>0.99639594143683496</v>
      </c>
      <c r="AM517">
        <v>0</v>
      </c>
      <c r="AN517">
        <v>0</v>
      </c>
      <c r="AO517">
        <v>0</v>
      </c>
      <c r="AP517">
        <v>0</v>
      </c>
      <c r="AQ517">
        <v>148</v>
      </c>
      <c r="AR517">
        <v>0.99946947781710704</v>
      </c>
      <c r="AS517">
        <v>4.5249984686446497E-2</v>
      </c>
      <c r="AT517">
        <v>4</v>
      </c>
      <c r="AU517">
        <v>1.5165774874209399E-2</v>
      </c>
      <c r="AV517">
        <v>1</v>
      </c>
      <c r="AW517">
        <v>148</v>
      </c>
      <c r="AX517">
        <v>0.99946947781710704</v>
      </c>
      <c r="AY517">
        <v>95.146695916267404</v>
      </c>
      <c r="AZ517">
        <v>147</v>
      </c>
      <c r="BA517">
        <v>0.99639594143683496</v>
      </c>
      <c r="BB517">
        <v>143</v>
      </c>
      <c r="BC517">
        <v>0.91603353981482205</v>
      </c>
      <c r="BD517">
        <v>5</v>
      </c>
      <c r="BE517">
        <v>8.3435938002285201E-2</v>
      </c>
      <c r="BF517">
        <v>93.233969608343997</v>
      </c>
      <c r="BG517">
        <v>91.320037206237998</v>
      </c>
      <c r="BH517">
        <v>93.139232878044993</v>
      </c>
      <c r="BI517">
        <v>91.333998729374997</v>
      </c>
    </row>
    <row r="518" spans="1:61" x14ac:dyDescent="0.25">
      <c r="A518" s="10" t="str">
        <f>VLOOKUP(D518,'Index-Relations'!E:F,2,FALSE)</f>
        <v>ESG</v>
      </c>
      <c r="B518" t="s">
        <v>3450</v>
      </c>
      <c r="C518" s="53" t="s">
        <v>2770</v>
      </c>
      <c r="D518" s="59" t="s">
        <v>2793</v>
      </c>
      <c r="E518" s="59" t="s">
        <v>3958</v>
      </c>
      <c r="F518" t="s">
        <v>232</v>
      </c>
      <c r="G518" t="s">
        <v>231</v>
      </c>
      <c r="H518" t="s">
        <v>233</v>
      </c>
      <c r="I518" s="52">
        <v>45323</v>
      </c>
      <c r="J518" t="s">
        <v>2457</v>
      </c>
      <c r="K518">
        <v>149</v>
      </c>
      <c r="L518">
        <v>95.326984497190907</v>
      </c>
      <c r="M518">
        <v>147</v>
      </c>
      <c r="N518">
        <v>0.99654355269382799</v>
      </c>
      <c r="O518">
        <v>93.786546679988703</v>
      </c>
      <c r="P518">
        <v>147</v>
      </c>
      <c r="Q518">
        <v>0.99654355269382799</v>
      </c>
      <c r="R518">
        <v>142</v>
      </c>
      <c r="S518">
        <v>0.97833199439983798</v>
      </c>
      <c r="T518">
        <v>34.182640549015503</v>
      </c>
      <c r="U518">
        <v>0.70304999718084005</v>
      </c>
      <c r="V518">
        <v>103</v>
      </c>
      <c r="W518">
        <v>0.11660090404757099</v>
      </c>
      <c r="X518">
        <v>16</v>
      </c>
      <c r="Y518">
        <v>145</v>
      </c>
      <c r="Z518">
        <v>0.99011621326563803</v>
      </c>
      <c r="AA518">
        <v>42.834219201292797</v>
      </c>
      <c r="AB518">
        <v>141</v>
      </c>
      <c r="AC518">
        <v>0.97843003157835895</v>
      </c>
      <c r="AD518">
        <v>4</v>
      </c>
      <c r="AE518">
        <v>1.1686181687278099E-2</v>
      </c>
      <c r="AF518">
        <v>4</v>
      </c>
      <c r="AG518">
        <v>9.8837867343622397E-3</v>
      </c>
      <c r="AH518">
        <v>3.5195028961582399E-3</v>
      </c>
      <c r="AI518">
        <v>8</v>
      </c>
      <c r="AJ518">
        <v>94.4659492480137</v>
      </c>
      <c r="AK518">
        <v>147</v>
      </c>
      <c r="AL518">
        <v>0.99654355269382799</v>
      </c>
      <c r="AM518">
        <v>0</v>
      </c>
      <c r="AN518">
        <v>0</v>
      </c>
      <c r="AO518">
        <v>0</v>
      </c>
      <c r="AP518">
        <v>0</v>
      </c>
      <c r="AQ518">
        <v>147</v>
      </c>
      <c r="AR518">
        <v>0.99654355269382799</v>
      </c>
      <c r="AS518">
        <v>4.2497111781793599E-2</v>
      </c>
      <c r="AT518">
        <v>4</v>
      </c>
      <c r="AU518">
        <v>1.5370955165689201E-2</v>
      </c>
      <c r="AV518">
        <v>1</v>
      </c>
      <c r="AW518">
        <v>147</v>
      </c>
      <c r="AX518">
        <v>0.99654355269382799</v>
      </c>
      <c r="AY518">
        <v>95.295306236557394</v>
      </c>
      <c r="AZ518">
        <v>147</v>
      </c>
      <c r="BA518">
        <v>0.99654355269382799</v>
      </c>
      <c r="BB518">
        <v>142</v>
      </c>
      <c r="BC518">
        <v>0.90830412608914701</v>
      </c>
      <c r="BD518">
        <v>5</v>
      </c>
      <c r="BE518">
        <v>8.8239426604681107E-2</v>
      </c>
      <c r="BF518">
        <v>93.237142277051007</v>
      </c>
      <c r="BG518">
        <v>91.293967289788</v>
      </c>
      <c r="BH518">
        <v>93.288412641245898</v>
      </c>
      <c r="BI518">
        <v>91.297212335823005</v>
      </c>
    </row>
    <row r="519" spans="1:61" x14ac:dyDescent="0.25">
      <c r="A519" s="10" t="str">
        <f>VLOOKUP(D519,'Index-Relations'!E:F,2,FALSE)</f>
        <v>ESG</v>
      </c>
      <c r="B519" t="s">
        <v>3450</v>
      </c>
      <c r="C519" s="53" t="s">
        <v>2760</v>
      </c>
      <c r="D519" s="59" t="s">
        <v>2794</v>
      </c>
      <c r="E519" s="59" t="s">
        <v>3959</v>
      </c>
      <c r="F519" t="s">
        <v>236</v>
      </c>
      <c r="G519" t="s">
        <v>235</v>
      </c>
      <c r="H519" t="s">
        <v>237</v>
      </c>
      <c r="I519" s="52">
        <v>45659</v>
      </c>
      <c r="J519" t="s">
        <v>2457</v>
      </c>
      <c r="K519">
        <v>145</v>
      </c>
      <c r="L519" s="73">
        <v>91.107167523806993</v>
      </c>
      <c r="M519">
        <v>144</v>
      </c>
      <c r="N519">
        <v>0.99954496627025202</v>
      </c>
      <c r="O519" s="73">
        <v>91.361506406987004</v>
      </c>
      <c r="P519">
        <v>144</v>
      </c>
      <c r="Q519">
        <v>0.99954496627025202</v>
      </c>
      <c r="R519">
        <v>141</v>
      </c>
      <c r="S519">
        <v>0.98316186491996904</v>
      </c>
      <c r="T519">
        <v>35.577665097787197</v>
      </c>
      <c r="U519">
        <v>0.66086609446139399</v>
      </c>
      <c r="V519">
        <v>105</v>
      </c>
      <c r="W519">
        <v>5.4530612430178101E-2</v>
      </c>
      <c r="X519">
        <v>15</v>
      </c>
      <c r="Y519">
        <v>144</v>
      </c>
      <c r="Z519">
        <v>0.99954496627025202</v>
      </c>
      <c r="AA519">
        <v>41.985142762396599</v>
      </c>
      <c r="AB519">
        <v>134</v>
      </c>
      <c r="AC519">
        <v>0.90050730377232402</v>
      </c>
      <c r="AD519">
        <v>10</v>
      </c>
      <c r="AE519">
        <v>9.9037662497927295E-2</v>
      </c>
      <c r="AF519">
        <v>1</v>
      </c>
      <c r="AG519">
        <v>4.5503372974822699E-4</v>
      </c>
      <c r="AH519">
        <v>5.81961071617868E-3</v>
      </c>
      <c r="AI519">
        <v>10</v>
      </c>
      <c r="AJ519" s="73">
        <v>87.193161872028995</v>
      </c>
      <c r="AK519">
        <v>144</v>
      </c>
      <c r="AL519">
        <v>0.99954496627025202</v>
      </c>
      <c r="AM519">
        <v>0</v>
      </c>
      <c r="AN519">
        <v>0</v>
      </c>
      <c r="AO519">
        <v>0</v>
      </c>
      <c r="AP519">
        <v>0</v>
      </c>
      <c r="AQ519">
        <v>145</v>
      </c>
      <c r="AR519">
        <v>1</v>
      </c>
      <c r="AS519">
        <v>4.2920909483226001E-2</v>
      </c>
      <c r="AT519">
        <v>3</v>
      </c>
      <c r="AU519">
        <v>0</v>
      </c>
      <c r="AV519">
        <v>0</v>
      </c>
      <c r="AW519">
        <v>145</v>
      </c>
      <c r="AX519">
        <v>0.999999999999999</v>
      </c>
      <c r="AY519" s="73">
        <v>90.942564745050902</v>
      </c>
      <c r="AZ519">
        <v>144</v>
      </c>
      <c r="BA519">
        <v>0.99954496627025202</v>
      </c>
      <c r="BB519">
        <v>142</v>
      </c>
      <c r="BC519">
        <v>0.93281513346703504</v>
      </c>
      <c r="BD519">
        <v>3</v>
      </c>
      <c r="BE519">
        <v>6.7184866532964502E-2</v>
      </c>
      <c r="BF519">
        <v>91.107167523806993</v>
      </c>
      <c r="BG519">
        <v>91.361506406987004</v>
      </c>
      <c r="BH519">
        <v>90.942564745050902</v>
      </c>
      <c r="BI519">
        <v>87.193161872028995</v>
      </c>
    </row>
    <row r="520" spans="1:61" x14ac:dyDescent="0.25">
      <c r="A520" s="10" t="str">
        <f>VLOOKUP(D520,'Index-Relations'!E:F,2,FALSE)</f>
        <v>ESG</v>
      </c>
      <c r="B520" t="s">
        <v>3450</v>
      </c>
      <c r="C520" s="53" t="s">
        <v>2761</v>
      </c>
      <c r="D520" s="59" t="s">
        <v>2794</v>
      </c>
      <c r="E520" s="59" t="s">
        <v>3960</v>
      </c>
      <c r="F520" t="s">
        <v>236</v>
      </c>
      <c r="G520" t="s">
        <v>235</v>
      </c>
      <c r="H520" t="s">
        <v>237</v>
      </c>
      <c r="I520" s="52">
        <v>45628</v>
      </c>
      <c r="J520" t="s">
        <v>2457</v>
      </c>
      <c r="K520">
        <v>151</v>
      </c>
      <c r="L520" s="73">
        <v>91.715924437703904</v>
      </c>
      <c r="M520">
        <v>149</v>
      </c>
      <c r="N520">
        <v>0.99509550465900298</v>
      </c>
      <c r="O520" s="73">
        <v>91.246601483058001</v>
      </c>
      <c r="P520">
        <v>149</v>
      </c>
      <c r="Q520">
        <v>0.99509550465900298</v>
      </c>
      <c r="R520">
        <v>144</v>
      </c>
      <c r="S520">
        <v>0.97202960164138297</v>
      </c>
      <c r="T520">
        <v>34.128801813280397</v>
      </c>
      <c r="U520">
        <v>0.69438525549487895</v>
      </c>
      <c r="V520">
        <v>108</v>
      </c>
      <c r="W520">
        <v>9.9701069474606704E-2</v>
      </c>
      <c r="X520">
        <v>17</v>
      </c>
      <c r="Y520">
        <v>149</v>
      </c>
      <c r="Z520">
        <v>0.99509550465900298</v>
      </c>
      <c r="AA520">
        <v>33.764842953885797</v>
      </c>
      <c r="AB520">
        <v>143</v>
      </c>
      <c r="AC520">
        <v>0.91638303841209301</v>
      </c>
      <c r="AD520">
        <v>6</v>
      </c>
      <c r="AE520">
        <v>7.8712466246910501E-2</v>
      </c>
      <c r="AF520">
        <v>2</v>
      </c>
      <c r="AG520">
        <v>4.90449534099624E-3</v>
      </c>
      <c r="AH520">
        <v>1.3385040807149E-2</v>
      </c>
      <c r="AI520">
        <v>13</v>
      </c>
      <c r="AJ520" s="73">
        <v>89.786217458263906</v>
      </c>
      <c r="AK520">
        <v>149</v>
      </c>
      <c r="AL520">
        <v>0.99509550465900298</v>
      </c>
      <c r="AM520">
        <v>0</v>
      </c>
      <c r="AN520">
        <v>0</v>
      </c>
      <c r="AO520">
        <v>0</v>
      </c>
      <c r="AP520">
        <v>0</v>
      </c>
      <c r="AQ520">
        <v>151</v>
      </c>
      <c r="AR520">
        <v>1</v>
      </c>
      <c r="AS520">
        <v>4.9144180837484397E-2</v>
      </c>
      <c r="AT520">
        <v>4</v>
      </c>
      <c r="AU520">
        <v>0</v>
      </c>
      <c r="AV520">
        <v>0</v>
      </c>
      <c r="AW520">
        <v>151</v>
      </c>
      <c r="AX520">
        <v>0.999999999999999</v>
      </c>
      <c r="AY520" s="73">
        <v>90.103468818983004</v>
      </c>
      <c r="AZ520">
        <v>149</v>
      </c>
      <c r="BA520">
        <v>0.99509550465900298</v>
      </c>
      <c r="BB520">
        <v>148</v>
      </c>
      <c r="BC520">
        <v>0.92205759310484003</v>
      </c>
      <c r="BD520">
        <v>3</v>
      </c>
      <c r="BE520">
        <v>7.7942406895158994E-2</v>
      </c>
      <c r="BF520">
        <v>91.715924437703904</v>
      </c>
      <c r="BG520">
        <v>91.246601483058001</v>
      </c>
      <c r="BH520">
        <v>90.103468818983004</v>
      </c>
      <c r="BI520">
        <v>89.786217458263906</v>
      </c>
    </row>
    <row r="521" spans="1:61" x14ac:dyDescent="0.25">
      <c r="A521" s="10" t="str">
        <f>VLOOKUP(D521,'Index-Relations'!E:F,2,FALSE)</f>
        <v>ESG</v>
      </c>
      <c r="B521" t="s">
        <v>3450</v>
      </c>
      <c r="C521" s="53" t="s">
        <v>2762</v>
      </c>
      <c r="D521" s="59" t="s">
        <v>2794</v>
      </c>
      <c r="E521" s="59" t="s">
        <v>3961</v>
      </c>
      <c r="F521" t="s">
        <v>236</v>
      </c>
      <c r="G521" t="s">
        <v>235</v>
      </c>
      <c r="H521" t="s">
        <v>237</v>
      </c>
      <c r="I521" s="52">
        <v>45597</v>
      </c>
      <c r="J521" t="s">
        <v>2457</v>
      </c>
      <c r="K521">
        <v>151</v>
      </c>
      <c r="L521" s="73">
        <v>91.607509518051003</v>
      </c>
      <c r="M521">
        <v>149</v>
      </c>
      <c r="N521">
        <v>0.99522431772023801</v>
      </c>
      <c r="O521" s="73">
        <v>91.239663864620894</v>
      </c>
      <c r="P521">
        <v>149</v>
      </c>
      <c r="Q521">
        <v>0.99522431772023801</v>
      </c>
      <c r="R521">
        <v>144</v>
      </c>
      <c r="S521">
        <v>0.97214660745667503</v>
      </c>
      <c r="T521">
        <v>34.349822913687902</v>
      </c>
      <c r="U521">
        <v>0.69432261079770097</v>
      </c>
      <c r="V521">
        <v>108</v>
      </c>
      <c r="W521">
        <v>9.9882061947647899E-2</v>
      </c>
      <c r="X521">
        <v>17</v>
      </c>
      <c r="Y521">
        <v>149</v>
      </c>
      <c r="Z521">
        <v>0.99522431772023801</v>
      </c>
      <c r="AA521">
        <v>35.078619471369699</v>
      </c>
      <c r="AB521">
        <v>143</v>
      </c>
      <c r="AC521">
        <v>0.91401683463046002</v>
      </c>
      <c r="AD521">
        <v>6</v>
      </c>
      <c r="AE521">
        <v>8.1207483089778001E-2</v>
      </c>
      <c r="AF521">
        <v>2</v>
      </c>
      <c r="AG521">
        <v>4.7756822797614101E-3</v>
      </c>
      <c r="AH521">
        <v>1.9964321915034701E-2</v>
      </c>
      <c r="AI521">
        <v>13</v>
      </c>
      <c r="AJ521" s="73">
        <v>89.670786694578993</v>
      </c>
      <c r="AK521">
        <v>149</v>
      </c>
      <c r="AL521">
        <v>0.99522431772023801</v>
      </c>
      <c r="AM521">
        <v>0</v>
      </c>
      <c r="AN521">
        <v>0</v>
      </c>
      <c r="AO521">
        <v>0</v>
      </c>
      <c r="AP521">
        <v>0</v>
      </c>
      <c r="AQ521">
        <v>151</v>
      </c>
      <c r="AR521">
        <v>1</v>
      </c>
      <c r="AS521">
        <v>4.7155368301326502E-2</v>
      </c>
      <c r="AT521">
        <v>4</v>
      </c>
      <c r="AU521">
        <v>0</v>
      </c>
      <c r="AV521">
        <v>0</v>
      </c>
      <c r="AW521">
        <v>151</v>
      </c>
      <c r="AX521">
        <v>0.999999999999999</v>
      </c>
      <c r="AY521" s="73">
        <v>89.92232950943</v>
      </c>
      <c r="AZ521">
        <v>149</v>
      </c>
      <c r="BA521">
        <v>0.99522431772023801</v>
      </c>
      <c r="BB521">
        <v>148</v>
      </c>
      <c r="BC521">
        <v>0.92086583030493896</v>
      </c>
      <c r="BD521">
        <v>3</v>
      </c>
      <c r="BE521">
        <v>7.9134169695060805E-2</v>
      </c>
      <c r="BF521">
        <v>91.607509518051003</v>
      </c>
      <c r="BG521">
        <v>91.239663864620894</v>
      </c>
      <c r="BH521">
        <v>89.92232950943</v>
      </c>
      <c r="BI521">
        <v>89.670786694578993</v>
      </c>
    </row>
    <row r="522" spans="1:61" x14ac:dyDescent="0.25">
      <c r="A522" s="10" t="str">
        <f>VLOOKUP(D522,'Index-Relations'!E:F,2,FALSE)</f>
        <v>ESG</v>
      </c>
      <c r="B522" t="s">
        <v>3450</v>
      </c>
      <c r="C522" s="53" t="s">
        <v>2763</v>
      </c>
      <c r="D522" s="59" t="s">
        <v>2794</v>
      </c>
      <c r="E522" s="59" t="s">
        <v>3962</v>
      </c>
      <c r="F522" t="s">
        <v>236</v>
      </c>
      <c r="G522" t="s">
        <v>235</v>
      </c>
      <c r="H522" t="s">
        <v>237</v>
      </c>
      <c r="I522" s="52">
        <v>45566</v>
      </c>
      <c r="J522" t="s">
        <v>2457</v>
      </c>
      <c r="K522">
        <v>151</v>
      </c>
      <c r="L522" s="73">
        <v>91.624016018120997</v>
      </c>
      <c r="M522">
        <v>149</v>
      </c>
      <c r="N522">
        <v>0.99582519118560497</v>
      </c>
      <c r="O522" s="73">
        <v>91.195410545820906</v>
      </c>
      <c r="P522">
        <v>149</v>
      </c>
      <c r="Q522">
        <v>0.99582519118560497</v>
      </c>
      <c r="R522">
        <v>144</v>
      </c>
      <c r="S522">
        <v>0.97343268696908203</v>
      </c>
      <c r="T522">
        <v>34.368864031983001</v>
      </c>
      <c r="U522">
        <v>0.69509928187571102</v>
      </c>
      <c r="V522">
        <v>108</v>
      </c>
      <c r="W522">
        <v>0.100268029566219</v>
      </c>
      <c r="X522">
        <v>17</v>
      </c>
      <c r="Y522">
        <v>149</v>
      </c>
      <c r="Z522">
        <v>0.99582519118560497</v>
      </c>
      <c r="AA522">
        <v>36.780435044895199</v>
      </c>
      <c r="AB522">
        <v>143</v>
      </c>
      <c r="AC522">
        <v>0.91677184574073101</v>
      </c>
      <c r="AD522">
        <v>6</v>
      </c>
      <c r="AE522">
        <v>7.9053345444874801E-2</v>
      </c>
      <c r="AF522">
        <v>2</v>
      </c>
      <c r="AG522">
        <v>4.1748088143941202E-3</v>
      </c>
      <c r="AH522">
        <v>1.3220030061416701E-2</v>
      </c>
      <c r="AI522">
        <v>13</v>
      </c>
      <c r="AJ522" s="73">
        <v>89.686547435074999</v>
      </c>
      <c r="AK522">
        <v>149</v>
      </c>
      <c r="AL522">
        <v>0.99582519118560497</v>
      </c>
      <c r="AM522">
        <v>0</v>
      </c>
      <c r="AN522">
        <v>0</v>
      </c>
      <c r="AO522">
        <v>0</v>
      </c>
      <c r="AP522">
        <v>0</v>
      </c>
      <c r="AQ522">
        <v>151</v>
      </c>
      <c r="AR522">
        <v>0.999999999999999</v>
      </c>
      <c r="AS522">
        <v>4.4284433130826598E-2</v>
      </c>
      <c r="AT522">
        <v>4</v>
      </c>
      <c r="AU522">
        <v>0</v>
      </c>
      <c r="AV522">
        <v>0</v>
      </c>
      <c r="AW522">
        <v>151</v>
      </c>
      <c r="AX522">
        <v>1</v>
      </c>
      <c r="AY522" s="73">
        <v>90.01953509562</v>
      </c>
      <c r="AZ522">
        <v>149</v>
      </c>
      <c r="BA522">
        <v>0.99582519118560497</v>
      </c>
      <c r="BB522">
        <v>148</v>
      </c>
      <c r="BC522">
        <v>0.92162870848378597</v>
      </c>
      <c r="BD522">
        <v>3</v>
      </c>
      <c r="BE522">
        <v>7.8371291516213901E-2</v>
      </c>
      <c r="BF522">
        <v>91.624016018120997</v>
      </c>
      <c r="BG522">
        <v>91.195410545820906</v>
      </c>
      <c r="BH522">
        <v>90.01953509562</v>
      </c>
      <c r="BI522">
        <v>89.686547435074999</v>
      </c>
    </row>
    <row r="523" spans="1:61" x14ac:dyDescent="0.25">
      <c r="A523" s="10" t="str">
        <f>VLOOKUP(D523,'Index-Relations'!E:F,2,FALSE)</f>
        <v>ESG</v>
      </c>
      <c r="B523" t="s">
        <v>3450</v>
      </c>
      <c r="C523" s="53" t="s">
        <v>2764</v>
      </c>
      <c r="D523" s="59" t="s">
        <v>2794</v>
      </c>
      <c r="E523" s="59" t="s">
        <v>3963</v>
      </c>
      <c r="F523" t="s">
        <v>236</v>
      </c>
      <c r="G523" t="s">
        <v>235</v>
      </c>
      <c r="H523" t="s">
        <v>237</v>
      </c>
      <c r="I523" s="52">
        <v>45537</v>
      </c>
      <c r="J523" t="s">
        <v>2457</v>
      </c>
      <c r="K523">
        <v>151</v>
      </c>
      <c r="L523" s="73">
        <v>91.925431508309003</v>
      </c>
      <c r="M523">
        <v>149</v>
      </c>
      <c r="N523">
        <v>0.99559622532118996</v>
      </c>
      <c r="O523" s="73">
        <v>91.264275957145898</v>
      </c>
      <c r="P523">
        <v>149</v>
      </c>
      <c r="Q523">
        <v>0.99559622532118996</v>
      </c>
      <c r="R523">
        <v>144</v>
      </c>
      <c r="S523">
        <v>0.97483533877808404</v>
      </c>
      <c r="T523">
        <v>34.199207425888602</v>
      </c>
      <c r="U523">
        <v>0.70018143108643804</v>
      </c>
      <c r="V523">
        <v>108</v>
      </c>
      <c r="W523">
        <v>0.104581078095123</v>
      </c>
      <c r="X523">
        <v>17</v>
      </c>
      <c r="Y523">
        <v>149</v>
      </c>
      <c r="Z523">
        <v>0.99559622532118996</v>
      </c>
      <c r="AA523">
        <v>35.096024497589298</v>
      </c>
      <c r="AB523">
        <v>142</v>
      </c>
      <c r="AC523">
        <v>0.90799596223529899</v>
      </c>
      <c r="AD523">
        <v>7</v>
      </c>
      <c r="AE523">
        <v>8.7600263085890695E-2</v>
      </c>
      <c r="AF523">
        <v>2</v>
      </c>
      <c r="AG523">
        <v>4.4037746788097099E-3</v>
      </c>
      <c r="AH523">
        <v>1.36056837434051E-2</v>
      </c>
      <c r="AI523">
        <v>13</v>
      </c>
      <c r="AJ523" s="73">
        <v>90.106679840685999</v>
      </c>
      <c r="AK523">
        <v>149</v>
      </c>
      <c r="AL523">
        <v>0.99559622532118996</v>
      </c>
      <c r="AM523">
        <v>0</v>
      </c>
      <c r="AN523">
        <v>0</v>
      </c>
      <c r="AO523">
        <v>0</v>
      </c>
      <c r="AP523">
        <v>0</v>
      </c>
      <c r="AQ523">
        <v>151</v>
      </c>
      <c r="AR523">
        <v>1</v>
      </c>
      <c r="AS523">
        <v>4.5255198775892701E-2</v>
      </c>
      <c r="AT523">
        <v>4</v>
      </c>
      <c r="AU523">
        <v>0</v>
      </c>
      <c r="AV523">
        <v>0</v>
      </c>
      <c r="AW523">
        <v>151</v>
      </c>
      <c r="AX523">
        <v>1</v>
      </c>
      <c r="AY523" s="73">
        <v>90.705152484695006</v>
      </c>
      <c r="AZ523">
        <v>149</v>
      </c>
      <c r="BA523">
        <v>0.99559622532118996</v>
      </c>
      <c r="BB523">
        <v>148</v>
      </c>
      <c r="BC523">
        <v>0.92173566223061498</v>
      </c>
      <c r="BD523">
        <v>3</v>
      </c>
      <c r="BE523">
        <v>7.8264337769384601E-2</v>
      </c>
      <c r="BF523">
        <v>91.925431508309003</v>
      </c>
      <c r="BG523">
        <v>91.264275957145898</v>
      </c>
      <c r="BH523">
        <v>90.705152484695006</v>
      </c>
      <c r="BI523">
        <v>90.106679840685999</v>
      </c>
    </row>
    <row r="524" spans="1:61" x14ac:dyDescent="0.25">
      <c r="A524" s="10" t="str">
        <f>VLOOKUP(D524,'Index-Relations'!E:F,2,FALSE)</f>
        <v>ESG</v>
      </c>
      <c r="B524" t="s">
        <v>3450</v>
      </c>
      <c r="C524" s="53" t="s">
        <v>3350</v>
      </c>
      <c r="D524" s="59" t="s">
        <v>2794</v>
      </c>
      <c r="E524" s="59" t="s">
        <v>3964</v>
      </c>
      <c r="F524" t="s">
        <v>236</v>
      </c>
      <c r="G524" t="s">
        <v>235</v>
      </c>
      <c r="H524" t="s">
        <v>237</v>
      </c>
      <c r="I524" s="52">
        <v>45505</v>
      </c>
      <c r="J524" t="s">
        <v>2457</v>
      </c>
      <c r="K524">
        <v>151</v>
      </c>
      <c r="L524" s="73">
        <v>91.946092954348899</v>
      </c>
      <c r="M524">
        <v>149</v>
      </c>
      <c r="N524">
        <v>0.99546018471369702</v>
      </c>
      <c r="O524" s="73">
        <v>91.274117791386999</v>
      </c>
      <c r="P524">
        <v>149</v>
      </c>
      <c r="Q524">
        <v>0.99546018471369702</v>
      </c>
      <c r="R524">
        <v>144</v>
      </c>
      <c r="S524">
        <v>0.97532560671742197</v>
      </c>
      <c r="T524">
        <v>34.206052716118997</v>
      </c>
      <c r="U524">
        <v>0.70819791162979895</v>
      </c>
      <c r="V524">
        <v>109</v>
      </c>
      <c r="W524">
        <v>0.107379312921958</v>
      </c>
      <c r="X524">
        <v>17</v>
      </c>
      <c r="Y524">
        <v>149</v>
      </c>
      <c r="Z524">
        <v>0.99546018471369702</v>
      </c>
      <c r="AA524">
        <v>35.951949874908401</v>
      </c>
      <c r="AB524">
        <v>143</v>
      </c>
      <c r="AC524">
        <v>0.91637587139273302</v>
      </c>
      <c r="AD524">
        <v>6</v>
      </c>
      <c r="AE524">
        <v>7.90843133209643E-2</v>
      </c>
      <c r="AF524">
        <v>2</v>
      </c>
      <c r="AG524">
        <v>4.5398152863024201E-3</v>
      </c>
      <c r="AH524">
        <v>1.33566451427204E-2</v>
      </c>
      <c r="AI524">
        <v>13</v>
      </c>
      <c r="AJ524" s="73">
        <v>90.170183774107002</v>
      </c>
      <c r="AK524">
        <v>149</v>
      </c>
      <c r="AL524">
        <v>0.99546018471369702</v>
      </c>
      <c r="AM524">
        <v>0</v>
      </c>
      <c r="AN524">
        <v>0</v>
      </c>
      <c r="AO524">
        <v>0</v>
      </c>
      <c r="AP524">
        <v>0</v>
      </c>
      <c r="AQ524">
        <v>151</v>
      </c>
      <c r="AR524">
        <v>1</v>
      </c>
      <c r="AS524">
        <v>4.4622683298307597E-2</v>
      </c>
      <c r="AT524">
        <v>4</v>
      </c>
      <c r="AU524">
        <v>0</v>
      </c>
      <c r="AV524">
        <v>0</v>
      </c>
      <c r="AW524">
        <v>151</v>
      </c>
      <c r="AX524">
        <v>1</v>
      </c>
      <c r="AY524" s="73">
        <v>90.722157507582907</v>
      </c>
      <c r="AZ524">
        <v>149</v>
      </c>
      <c r="BA524">
        <v>0.99546018471369702</v>
      </c>
      <c r="BB524">
        <v>147</v>
      </c>
      <c r="BC524">
        <v>0.91655707678501497</v>
      </c>
      <c r="BD524">
        <v>4</v>
      </c>
      <c r="BE524">
        <v>8.3442923214984602E-2</v>
      </c>
      <c r="BF524">
        <v>91.946092954348899</v>
      </c>
      <c r="BG524">
        <v>91.274117791386999</v>
      </c>
      <c r="BH524">
        <v>90.722157507582907</v>
      </c>
      <c r="BI524">
        <v>90.170183774107002</v>
      </c>
    </row>
    <row r="525" spans="1:61" x14ac:dyDescent="0.25">
      <c r="A525" s="10" t="str">
        <f>VLOOKUP(D525,'Index-Relations'!E:F,2,FALSE)</f>
        <v>ESG</v>
      </c>
      <c r="B525" t="s">
        <v>3450</v>
      </c>
      <c r="C525" s="53" t="s">
        <v>2765</v>
      </c>
      <c r="D525" s="59" t="s">
        <v>2794</v>
      </c>
      <c r="E525" s="59" t="s">
        <v>3965</v>
      </c>
      <c r="F525" t="s">
        <v>236</v>
      </c>
      <c r="G525" t="s">
        <v>235</v>
      </c>
      <c r="H525" t="s">
        <v>237</v>
      </c>
      <c r="I525" s="52">
        <v>45474</v>
      </c>
      <c r="J525" t="s">
        <v>2457</v>
      </c>
      <c r="K525">
        <v>152</v>
      </c>
      <c r="L525" s="73">
        <v>92.455865101591996</v>
      </c>
      <c r="M525">
        <v>150</v>
      </c>
      <c r="N525">
        <v>0.99597366847443802</v>
      </c>
      <c r="O525" s="73">
        <v>91.344750718322004</v>
      </c>
      <c r="P525">
        <v>150</v>
      </c>
      <c r="Q525">
        <v>0.99597366847443802</v>
      </c>
      <c r="R525">
        <v>145</v>
      </c>
      <c r="S525">
        <v>0.97579227956996695</v>
      </c>
      <c r="T525">
        <v>34.0258567531395</v>
      </c>
      <c r="U525">
        <v>0.70695874750076404</v>
      </c>
      <c r="V525">
        <v>108</v>
      </c>
      <c r="W525">
        <v>0.106760141593429</v>
      </c>
      <c r="X525">
        <v>16</v>
      </c>
      <c r="Y525">
        <v>149</v>
      </c>
      <c r="Z525">
        <v>0.989516197491908</v>
      </c>
      <c r="AA525">
        <v>38.7652700114322</v>
      </c>
      <c r="AB525">
        <v>143</v>
      </c>
      <c r="AC525">
        <v>0.92474808752472504</v>
      </c>
      <c r="AD525">
        <v>6</v>
      </c>
      <c r="AE525">
        <v>6.4768109967182602E-2</v>
      </c>
      <c r="AF525">
        <v>3</v>
      </c>
      <c r="AG525">
        <v>1.0483802508091399E-2</v>
      </c>
      <c r="AH525">
        <v>1.3364940933007901E-2</v>
      </c>
      <c r="AI525">
        <v>13</v>
      </c>
      <c r="AJ525" s="73">
        <v>90.653843739707995</v>
      </c>
      <c r="AK525">
        <v>150</v>
      </c>
      <c r="AL525">
        <v>0.99597366847443802</v>
      </c>
      <c r="AM525">
        <v>0</v>
      </c>
      <c r="AN525">
        <v>0</v>
      </c>
      <c r="AO525">
        <v>0</v>
      </c>
      <c r="AP525">
        <v>0</v>
      </c>
      <c r="AQ525">
        <v>152</v>
      </c>
      <c r="AR525">
        <v>1</v>
      </c>
      <c r="AS525">
        <v>4.3583454134539998E-2</v>
      </c>
      <c r="AT525">
        <v>4</v>
      </c>
      <c r="AU525">
        <v>0</v>
      </c>
      <c r="AV525">
        <v>0</v>
      </c>
      <c r="AW525">
        <v>152</v>
      </c>
      <c r="AX525">
        <v>1</v>
      </c>
      <c r="AY525" s="73">
        <v>91.554843091368994</v>
      </c>
      <c r="AZ525">
        <v>150</v>
      </c>
      <c r="BA525">
        <v>0.99597366847443802</v>
      </c>
      <c r="BB525">
        <v>148</v>
      </c>
      <c r="BC525">
        <v>0.91791113892939802</v>
      </c>
      <c r="BD525">
        <v>4</v>
      </c>
      <c r="BE525">
        <v>8.2088861070601205E-2</v>
      </c>
      <c r="BF525">
        <v>92.455865101591996</v>
      </c>
      <c r="BG525">
        <v>91.344750718322004</v>
      </c>
      <c r="BH525">
        <v>91.554843091368994</v>
      </c>
      <c r="BI525">
        <v>90.653843739707995</v>
      </c>
    </row>
    <row r="526" spans="1:61" x14ac:dyDescent="0.25">
      <c r="A526" s="10" t="str">
        <f>VLOOKUP(D526,'Index-Relations'!E:F,2,FALSE)</f>
        <v>ESG</v>
      </c>
      <c r="B526" t="s">
        <v>3450</v>
      </c>
      <c r="C526" s="53" t="s">
        <v>2766</v>
      </c>
      <c r="D526" s="59" t="s">
        <v>2794</v>
      </c>
      <c r="E526" s="59" t="s">
        <v>3966</v>
      </c>
      <c r="F526" t="s">
        <v>236</v>
      </c>
      <c r="G526" t="s">
        <v>235</v>
      </c>
      <c r="H526" t="s">
        <v>237</v>
      </c>
      <c r="I526" s="52">
        <v>45446</v>
      </c>
      <c r="J526" t="s">
        <v>2457</v>
      </c>
      <c r="K526">
        <v>151</v>
      </c>
      <c r="L526" s="73">
        <v>92.938149209516993</v>
      </c>
      <c r="M526">
        <v>149</v>
      </c>
      <c r="N526">
        <v>0.99610538690283401</v>
      </c>
      <c r="O526" s="73">
        <v>91.398259955111996</v>
      </c>
      <c r="P526">
        <v>149</v>
      </c>
      <c r="Q526">
        <v>0.99610538690283401</v>
      </c>
      <c r="R526">
        <v>144</v>
      </c>
      <c r="S526">
        <v>0.97592324998621705</v>
      </c>
      <c r="T526">
        <v>34.578304833764498</v>
      </c>
      <c r="U526">
        <v>0.72713210943462803</v>
      </c>
      <c r="V526">
        <v>105</v>
      </c>
      <c r="W526">
        <v>0.116804195537553</v>
      </c>
      <c r="X526">
        <v>16</v>
      </c>
      <c r="Y526">
        <v>147</v>
      </c>
      <c r="Z526">
        <v>0.98923747472574997</v>
      </c>
      <c r="AA526">
        <v>42.6239429995723</v>
      </c>
      <c r="AB526">
        <v>142</v>
      </c>
      <c r="AC526">
        <v>0.96834082438063696</v>
      </c>
      <c r="AD526">
        <v>5</v>
      </c>
      <c r="AE526">
        <v>2.0896650345112899E-2</v>
      </c>
      <c r="AF526">
        <v>4</v>
      </c>
      <c r="AG526">
        <v>1.076252527425E-2</v>
      </c>
      <c r="AH526">
        <v>1.23905920455461E-2</v>
      </c>
      <c r="AI526">
        <v>12</v>
      </c>
      <c r="AJ526" s="73">
        <v>90.771989014452004</v>
      </c>
      <c r="AK526">
        <v>149</v>
      </c>
      <c r="AL526">
        <v>0.99610538690283401</v>
      </c>
      <c r="AM526">
        <v>0</v>
      </c>
      <c r="AN526">
        <v>0</v>
      </c>
      <c r="AO526">
        <v>0</v>
      </c>
      <c r="AP526">
        <v>0</v>
      </c>
      <c r="AQ526">
        <v>151</v>
      </c>
      <c r="AR526">
        <v>0.999999999999999</v>
      </c>
      <c r="AS526">
        <v>4.73979436994608E-2</v>
      </c>
      <c r="AT526">
        <v>4</v>
      </c>
      <c r="AU526">
        <v>0</v>
      </c>
      <c r="AV526">
        <v>0</v>
      </c>
      <c r="AW526">
        <v>151</v>
      </c>
      <c r="AX526">
        <v>1</v>
      </c>
      <c r="AY526" s="73">
        <v>92.674955661051897</v>
      </c>
      <c r="AZ526">
        <v>149</v>
      </c>
      <c r="BA526">
        <v>0.99610538690283401</v>
      </c>
      <c r="BB526">
        <v>147</v>
      </c>
      <c r="BC526">
        <v>0.91557428790273099</v>
      </c>
      <c r="BD526">
        <v>4</v>
      </c>
      <c r="BE526">
        <v>8.4425712097268804E-2</v>
      </c>
      <c r="BF526">
        <v>92.938149209516993</v>
      </c>
      <c r="BG526">
        <v>91.398259955111996</v>
      </c>
      <c r="BH526">
        <v>92.674955661051897</v>
      </c>
      <c r="BI526">
        <v>90.771989014452004</v>
      </c>
    </row>
    <row r="527" spans="1:61" x14ac:dyDescent="0.25">
      <c r="A527" s="10" t="str">
        <f>VLOOKUP(D527,'Index-Relations'!E:F,2,FALSE)</f>
        <v>ESG</v>
      </c>
      <c r="B527" t="s">
        <v>3450</v>
      </c>
      <c r="C527" s="53" t="s">
        <v>2767</v>
      </c>
      <c r="D527" s="59" t="s">
        <v>2794</v>
      </c>
      <c r="E527" s="59" t="s">
        <v>3967</v>
      </c>
      <c r="F527" t="s">
        <v>236</v>
      </c>
      <c r="G527" t="s">
        <v>235</v>
      </c>
      <c r="H527" t="s">
        <v>237</v>
      </c>
      <c r="I527" s="52">
        <v>45413</v>
      </c>
      <c r="J527" t="s">
        <v>2457</v>
      </c>
      <c r="K527">
        <v>151</v>
      </c>
      <c r="L527" s="73">
        <v>92.968601395306905</v>
      </c>
      <c r="M527">
        <v>149</v>
      </c>
      <c r="N527">
        <v>0.99609977543294004</v>
      </c>
      <c r="O527" s="73">
        <v>91.441947736914898</v>
      </c>
      <c r="P527">
        <v>149</v>
      </c>
      <c r="Q527">
        <v>0.99609977543294004</v>
      </c>
      <c r="R527">
        <v>144</v>
      </c>
      <c r="S527">
        <v>0.97650142423242903</v>
      </c>
      <c r="T527">
        <v>34.738409589771202</v>
      </c>
      <c r="U527">
        <v>0.71626371700586</v>
      </c>
      <c r="V527">
        <v>105</v>
      </c>
      <c r="W527">
        <v>0.11465955527407901</v>
      </c>
      <c r="X527">
        <v>16</v>
      </c>
      <c r="Y527">
        <v>147</v>
      </c>
      <c r="Z527">
        <v>0.98945632621164903</v>
      </c>
      <c r="AA527">
        <v>44.047468537507299</v>
      </c>
      <c r="AB527">
        <v>142</v>
      </c>
      <c r="AC527">
        <v>0.96852949502185004</v>
      </c>
      <c r="AD527">
        <v>5</v>
      </c>
      <c r="AE527">
        <v>2.09268311897986E-2</v>
      </c>
      <c r="AF527">
        <v>4</v>
      </c>
      <c r="AG527">
        <v>1.0543673788350499E-2</v>
      </c>
      <c r="AH527">
        <v>1.1746539536314099E-2</v>
      </c>
      <c r="AI527">
        <v>12</v>
      </c>
      <c r="AJ527" s="73">
        <v>90.811932988379894</v>
      </c>
      <c r="AK527">
        <v>149</v>
      </c>
      <c r="AL527">
        <v>0.99609977543294004</v>
      </c>
      <c r="AM527">
        <v>0</v>
      </c>
      <c r="AN527">
        <v>0</v>
      </c>
      <c r="AO527">
        <v>0</v>
      </c>
      <c r="AP527">
        <v>0</v>
      </c>
      <c r="AQ527">
        <v>150</v>
      </c>
      <c r="AR527">
        <v>0.99943097736356101</v>
      </c>
      <c r="AS527">
        <v>4.6786038610280002E-2</v>
      </c>
      <c r="AT527">
        <v>4</v>
      </c>
      <c r="AU527">
        <v>0</v>
      </c>
      <c r="AV527">
        <v>0</v>
      </c>
      <c r="AW527">
        <v>150</v>
      </c>
      <c r="AX527">
        <v>0.99943097736356101</v>
      </c>
      <c r="AY527" s="73">
        <v>92.708818556352995</v>
      </c>
      <c r="AZ527">
        <v>149</v>
      </c>
      <c r="BA527">
        <v>0.99609977543294004</v>
      </c>
      <c r="BB527">
        <v>145</v>
      </c>
      <c r="BC527">
        <v>0.91229342820802295</v>
      </c>
      <c r="BD527">
        <v>5</v>
      </c>
      <c r="BE527">
        <v>8.7137549155537897E-2</v>
      </c>
      <c r="BF527">
        <v>92.968601395306905</v>
      </c>
      <c r="BG527">
        <v>91.441947736914898</v>
      </c>
      <c r="BH527">
        <v>92.708818556352995</v>
      </c>
      <c r="BI527">
        <v>90.811932988379894</v>
      </c>
    </row>
    <row r="528" spans="1:61" x14ac:dyDescent="0.25">
      <c r="A528" s="10" t="str">
        <f>VLOOKUP(D528,'Index-Relations'!E:F,2,FALSE)</f>
        <v>ESG</v>
      </c>
      <c r="B528" t="s">
        <v>3450</v>
      </c>
      <c r="C528" s="53" t="s">
        <v>2768</v>
      </c>
      <c r="D528" s="59" t="s">
        <v>2794</v>
      </c>
      <c r="E528" s="59" t="s">
        <v>3968</v>
      </c>
      <c r="F528" t="s">
        <v>236</v>
      </c>
      <c r="G528" t="s">
        <v>235</v>
      </c>
      <c r="H528" t="s">
        <v>237</v>
      </c>
      <c r="I528" s="52">
        <v>45383</v>
      </c>
      <c r="J528" t="s">
        <v>2457</v>
      </c>
      <c r="K528">
        <v>151</v>
      </c>
      <c r="L528">
        <v>95.204437125281501</v>
      </c>
      <c r="M528">
        <v>149</v>
      </c>
      <c r="N528">
        <v>0.99659155805217403</v>
      </c>
      <c r="O528">
        <v>93.894271168696406</v>
      </c>
      <c r="P528">
        <v>149</v>
      </c>
      <c r="Q528">
        <v>0.99659155805217403</v>
      </c>
      <c r="R528">
        <v>144</v>
      </c>
      <c r="S528">
        <v>0.97816080460411103</v>
      </c>
      <c r="T528">
        <v>34.3386188496156</v>
      </c>
      <c r="U528">
        <v>0.71746782868580905</v>
      </c>
      <c r="V528">
        <v>105</v>
      </c>
      <c r="W528">
        <v>0.112039183285571</v>
      </c>
      <c r="X528">
        <v>16</v>
      </c>
      <c r="Y528">
        <v>147</v>
      </c>
      <c r="Z528">
        <v>0.99009689341046603</v>
      </c>
      <c r="AA528">
        <v>42.433053997470999</v>
      </c>
      <c r="AB528">
        <v>142</v>
      </c>
      <c r="AC528">
        <v>0.97183960364841004</v>
      </c>
      <c r="AD528">
        <v>5</v>
      </c>
      <c r="AE528">
        <v>1.82572897620559E-2</v>
      </c>
      <c r="AF528">
        <v>4</v>
      </c>
      <c r="AG528">
        <v>9.9031065895339495E-3</v>
      </c>
      <c r="AH528">
        <v>1.1668632736876801E-2</v>
      </c>
      <c r="AI528">
        <v>12</v>
      </c>
      <c r="AJ528">
        <v>94.365288088496897</v>
      </c>
      <c r="AK528">
        <v>149</v>
      </c>
      <c r="AL528">
        <v>0.99659155805217403</v>
      </c>
      <c r="AM528">
        <v>0</v>
      </c>
      <c r="AN528">
        <v>0</v>
      </c>
      <c r="AO528">
        <v>0</v>
      </c>
      <c r="AP528">
        <v>0</v>
      </c>
      <c r="AQ528">
        <v>150</v>
      </c>
      <c r="AR528">
        <v>0.999470384293908</v>
      </c>
      <c r="AS528">
        <v>4.8869732322096703E-2</v>
      </c>
      <c r="AT528">
        <v>4</v>
      </c>
      <c r="AU528">
        <v>0</v>
      </c>
      <c r="AV528">
        <v>0</v>
      </c>
      <c r="AW528">
        <v>150</v>
      </c>
      <c r="AX528">
        <v>0.999470384293908</v>
      </c>
      <c r="AY528">
        <v>95.0261749211721</v>
      </c>
      <c r="AZ528">
        <v>149</v>
      </c>
      <c r="BA528">
        <v>0.99659155805217403</v>
      </c>
      <c r="BB528">
        <v>145</v>
      </c>
      <c r="BC528">
        <v>0.91431436120717102</v>
      </c>
      <c r="BD528">
        <v>5</v>
      </c>
      <c r="BE528">
        <v>8.5156023086736796E-2</v>
      </c>
      <c r="BF528">
        <v>93.104071175759998</v>
      </c>
      <c r="BG528">
        <v>91.384250202480999</v>
      </c>
      <c r="BH528">
        <v>92.972807974871998</v>
      </c>
      <c r="BI528">
        <v>90.960236716678907</v>
      </c>
    </row>
    <row r="529" spans="1:61" x14ac:dyDescent="0.25">
      <c r="A529" s="10" t="str">
        <f>VLOOKUP(D529,'Index-Relations'!E:F,2,FALSE)</f>
        <v>ESG</v>
      </c>
      <c r="B529" t="s">
        <v>3450</v>
      </c>
      <c r="C529" s="53" t="s">
        <v>2769</v>
      </c>
      <c r="D529" s="59" t="s">
        <v>2794</v>
      </c>
      <c r="E529" s="59" t="s">
        <v>3969</v>
      </c>
      <c r="F529" t="s">
        <v>236</v>
      </c>
      <c r="G529" t="s">
        <v>235</v>
      </c>
      <c r="H529" t="s">
        <v>237</v>
      </c>
      <c r="I529" s="52">
        <v>45352</v>
      </c>
      <c r="J529" t="s">
        <v>2457</v>
      </c>
      <c r="K529">
        <v>151</v>
      </c>
      <c r="L529">
        <v>95.300086503582506</v>
      </c>
      <c r="M529">
        <v>149</v>
      </c>
      <c r="N529">
        <v>0.99639557346809504</v>
      </c>
      <c r="O529">
        <v>93.854882365840893</v>
      </c>
      <c r="P529">
        <v>149</v>
      </c>
      <c r="Q529">
        <v>0.99639557346809504</v>
      </c>
      <c r="R529">
        <v>144</v>
      </c>
      <c r="S529">
        <v>0.97831995149699902</v>
      </c>
      <c r="T529">
        <v>34.473293224178001</v>
      </c>
      <c r="U529">
        <v>0.70863199442943003</v>
      </c>
      <c r="V529">
        <v>103</v>
      </c>
      <c r="W529">
        <v>0.113503790994976</v>
      </c>
      <c r="X529">
        <v>16</v>
      </c>
      <c r="Y529">
        <v>147</v>
      </c>
      <c r="Z529">
        <v>0.98981686706140504</v>
      </c>
      <c r="AA529">
        <v>43.229132155263898</v>
      </c>
      <c r="AB529">
        <v>142</v>
      </c>
      <c r="AC529">
        <v>0.97284929304813295</v>
      </c>
      <c r="AD529">
        <v>5</v>
      </c>
      <c r="AE529">
        <v>1.69675740132725E-2</v>
      </c>
      <c r="AF529">
        <v>4</v>
      </c>
      <c r="AG529">
        <v>1.0183132938594099E-2</v>
      </c>
      <c r="AH529">
        <v>3.3036949294551498E-3</v>
      </c>
      <c r="AI529">
        <v>8</v>
      </c>
      <c r="AJ529">
        <v>94.489966769597999</v>
      </c>
      <c r="AK529">
        <v>149</v>
      </c>
      <c r="AL529">
        <v>0.99639557346809504</v>
      </c>
      <c r="AM529">
        <v>0</v>
      </c>
      <c r="AN529">
        <v>0</v>
      </c>
      <c r="AO529">
        <v>0</v>
      </c>
      <c r="AP529">
        <v>0</v>
      </c>
      <c r="AQ529">
        <v>150</v>
      </c>
      <c r="AR529">
        <v>0.99946942365162195</v>
      </c>
      <c r="AS529">
        <v>4.5254604639071598E-2</v>
      </c>
      <c r="AT529">
        <v>4</v>
      </c>
      <c r="AU529">
        <v>0</v>
      </c>
      <c r="AV529">
        <v>0</v>
      </c>
      <c r="AW529">
        <v>150</v>
      </c>
      <c r="AX529">
        <v>0.99946942365162195</v>
      </c>
      <c r="AY529">
        <v>95.204894757126695</v>
      </c>
      <c r="AZ529">
        <v>149</v>
      </c>
      <c r="BA529">
        <v>0.99639557346809504</v>
      </c>
      <c r="BB529">
        <v>145</v>
      </c>
      <c r="BC529">
        <v>0.91602496697063496</v>
      </c>
      <c r="BD529">
        <v>5</v>
      </c>
      <c r="BE529">
        <v>8.3444456680987003E-2</v>
      </c>
      <c r="BF529">
        <v>93.223939318781007</v>
      </c>
      <c r="BG529">
        <v>91.301962315842999</v>
      </c>
      <c r="BH529">
        <v>93.306748085714005</v>
      </c>
      <c r="BI529">
        <v>91.080520527430906</v>
      </c>
    </row>
    <row r="530" spans="1:61" x14ac:dyDescent="0.25">
      <c r="A530" s="10" t="str">
        <f>VLOOKUP(D530,'Index-Relations'!E:F,2,FALSE)</f>
        <v>ESG</v>
      </c>
      <c r="B530" t="s">
        <v>3450</v>
      </c>
      <c r="C530" s="53" t="s">
        <v>2770</v>
      </c>
      <c r="D530" s="59" t="s">
        <v>2794</v>
      </c>
      <c r="E530" s="59" t="s">
        <v>3970</v>
      </c>
      <c r="F530" t="s">
        <v>236</v>
      </c>
      <c r="G530" t="s">
        <v>235</v>
      </c>
      <c r="H530" t="s">
        <v>237</v>
      </c>
      <c r="I530" s="52">
        <v>45323</v>
      </c>
      <c r="J530" t="s">
        <v>2457</v>
      </c>
      <c r="K530">
        <v>151</v>
      </c>
      <c r="L530">
        <v>95.331006284722207</v>
      </c>
      <c r="M530">
        <v>149</v>
      </c>
      <c r="N530">
        <v>0.99654355088306601</v>
      </c>
      <c r="O530">
        <v>93.803418843421298</v>
      </c>
      <c r="P530">
        <v>149</v>
      </c>
      <c r="Q530">
        <v>0.99654355088306601</v>
      </c>
      <c r="R530">
        <v>144</v>
      </c>
      <c r="S530">
        <v>0.97833198304841495</v>
      </c>
      <c r="T530">
        <v>34.763750950075497</v>
      </c>
      <c r="U530">
        <v>0.70059157577404096</v>
      </c>
      <c r="V530">
        <v>103</v>
      </c>
      <c r="W530">
        <v>0.116109789910095</v>
      </c>
      <c r="X530">
        <v>16</v>
      </c>
      <c r="Y530">
        <v>147</v>
      </c>
      <c r="Z530">
        <v>0.99011620808772405</v>
      </c>
      <c r="AA530">
        <v>43.483920700533801</v>
      </c>
      <c r="AB530">
        <v>143</v>
      </c>
      <c r="AC530">
        <v>0.97843002027829495</v>
      </c>
      <c r="AD530">
        <v>4</v>
      </c>
      <c r="AE530">
        <v>1.1686187809429101E-2</v>
      </c>
      <c r="AF530">
        <v>4</v>
      </c>
      <c r="AG530">
        <v>9.8837919122752495E-3</v>
      </c>
      <c r="AH530">
        <v>3.5046790177045502E-3</v>
      </c>
      <c r="AI530">
        <v>8</v>
      </c>
      <c r="AJ530">
        <v>94.380317539131198</v>
      </c>
      <c r="AK530">
        <v>149</v>
      </c>
      <c r="AL530">
        <v>0.99654355088306601</v>
      </c>
      <c r="AM530">
        <v>0</v>
      </c>
      <c r="AN530">
        <v>0</v>
      </c>
      <c r="AO530">
        <v>0</v>
      </c>
      <c r="AP530">
        <v>0</v>
      </c>
      <c r="AQ530">
        <v>149</v>
      </c>
      <c r="AR530">
        <v>0.99654355088306601</v>
      </c>
      <c r="AS530">
        <v>4.2497134045159098E-2</v>
      </c>
      <c r="AT530">
        <v>4</v>
      </c>
      <c r="AU530">
        <v>0</v>
      </c>
      <c r="AV530">
        <v>0</v>
      </c>
      <c r="AW530">
        <v>149</v>
      </c>
      <c r="AX530">
        <v>0.99654355088306601</v>
      </c>
      <c r="AY530">
        <v>95.353147021491793</v>
      </c>
      <c r="AZ530">
        <v>149</v>
      </c>
      <c r="BA530">
        <v>0.99654355088306601</v>
      </c>
      <c r="BB530">
        <v>144</v>
      </c>
      <c r="BC530">
        <v>0.90830407805155799</v>
      </c>
      <c r="BD530">
        <v>5</v>
      </c>
      <c r="BE530">
        <v>8.8239472831507598E-2</v>
      </c>
      <c r="BF530">
        <v>93.231027073980997</v>
      </c>
      <c r="BG530">
        <v>91.283850225422995</v>
      </c>
      <c r="BH530">
        <v>93.459581626044994</v>
      </c>
      <c r="BI530">
        <v>91.043645159948994</v>
      </c>
    </row>
    <row r="531" spans="1:61" x14ac:dyDescent="0.25">
      <c r="A531" s="10" t="str">
        <f>VLOOKUP(D531,'Index-Relations'!E:F,2,FALSE)</f>
        <v>ESG</v>
      </c>
      <c r="B531" t="s">
        <v>3450</v>
      </c>
      <c r="C531" s="53" t="s">
        <v>2760</v>
      </c>
      <c r="D531" s="59" t="s">
        <v>2795</v>
      </c>
      <c r="E531" s="59" t="s">
        <v>3971</v>
      </c>
      <c r="F531" t="s">
        <v>240</v>
      </c>
      <c r="G531" t="s">
        <v>239</v>
      </c>
      <c r="H531" t="s">
        <v>241</v>
      </c>
      <c r="I531" s="52">
        <v>45659</v>
      </c>
      <c r="J531" t="s">
        <v>2457</v>
      </c>
      <c r="K531">
        <v>147</v>
      </c>
      <c r="L531" s="73">
        <v>90.750899797692995</v>
      </c>
      <c r="M531">
        <v>146</v>
      </c>
      <c r="N531">
        <v>0.99955833723513399</v>
      </c>
      <c r="O531" s="73">
        <v>90.893677111842905</v>
      </c>
      <c r="P531">
        <v>146</v>
      </c>
      <c r="Q531">
        <v>0.99955833723513399</v>
      </c>
      <c r="R531">
        <v>142</v>
      </c>
      <c r="S531">
        <v>0.97377583795365596</v>
      </c>
      <c r="T531">
        <v>35.365805116182898</v>
      </c>
      <c r="U531">
        <v>0.66663680202471998</v>
      </c>
      <c r="V531">
        <v>107</v>
      </c>
      <c r="W531">
        <v>5.5129463734745497E-2</v>
      </c>
      <c r="X531">
        <v>16</v>
      </c>
      <c r="Y531">
        <v>146</v>
      </c>
      <c r="Z531">
        <v>0.99955833723513399</v>
      </c>
      <c r="AA531">
        <v>40.8943735238446</v>
      </c>
      <c r="AB531">
        <v>136</v>
      </c>
      <c r="AC531">
        <v>0.90343085264427803</v>
      </c>
      <c r="AD531">
        <v>10</v>
      </c>
      <c r="AE531">
        <v>9.6127484590855197E-2</v>
      </c>
      <c r="AF531">
        <v>1</v>
      </c>
      <c r="AG531">
        <v>4.41662764865929E-4</v>
      </c>
      <c r="AH531">
        <v>5.7205841339732499E-3</v>
      </c>
      <c r="AI531">
        <v>10</v>
      </c>
      <c r="AJ531" s="73">
        <v>87.025779547718898</v>
      </c>
      <c r="AK531">
        <v>146</v>
      </c>
      <c r="AL531">
        <v>0.99955833723513399</v>
      </c>
      <c r="AM531">
        <v>0</v>
      </c>
      <c r="AN531">
        <v>0</v>
      </c>
      <c r="AO531">
        <v>0</v>
      </c>
      <c r="AP531">
        <v>0</v>
      </c>
      <c r="AQ531">
        <v>147</v>
      </c>
      <c r="AR531">
        <v>0.999999999999999</v>
      </c>
      <c r="AS531">
        <v>4.1659697542444002E-2</v>
      </c>
      <c r="AT531">
        <v>3</v>
      </c>
      <c r="AU531">
        <v>1.95037495712308E-2</v>
      </c>
      <c r="AV531">
        <v>1</v>
      </c>
      <c r="AW531">
        <v>147</v>
      </c>
      <c r="AX531">
        <v>0.999999999999999</v>
      </c>
      <c r="AY531" s="73">
        <v>90.495723909451897</v>
      </c>
      <c r="AZ531">
        <v>146</v>
      </c>
      <c r="BA531">
        <v>0.99955833723513399</v>
      </c>
      <c r="BB531">
        <v>144</v>
      </c>
      <c r="BC531">
        <v>0.93478933105351303</v>
      </c>
      <c r="BD531">
        <v>3</v>
      </c>
      <c r="BE531">
        <v>6.5210668946486597E-2</v>
      </c>
      <c r="BF531">
        <v>90.750899797692995</v>
      </c>
      <c r="BG531">
        <v>90.893677111842905</v>
      </c>
      <c r="BH531">
        <v>90.495723909451897</v>
      </c>
      <c r="BI531">
        <v>87.025779547718898</v>
      </c>
    </row>
    <row r="532" spans="1:61" x14ac:dyDescent="0.25">
      <c r="A532" s="10" t="str">
        <f>VLOOKUP(D532,'Index-Relations'!E:F,2,FALSE)</f>
        <v>ESG</v>
      </c>
      <c r="B532" t="s">
        <v>3450</v>
      </c>
      <c r="C532" s="53" t="s">
        <v>2761</v>
      </c>
      <c r="D532" s="59" t="s">
        <v>2795</v>
      </c>
      <c r="E532" s="59" t="s">
        <v>3972</v>
      </c>
      <c r="F532" t="s">
        <v>240</v>
      </c>
      <c r="G532" t="s">
        <v>239</v>
      </c>
      <c r="H532" t="s">
        <v>241</v>
      </c>
      <c r="I532" s="52">
        <v>45628</v>
      </c>
      <c r="J532" t="s">
        <v>2457</v>
      </c>
      <c r="K532">
        <v>152</v>
      </c>
      <c r="L532" s="73">
        <v>91.525372386386906</v>
      </c>
      <c r="M532">
        <v>150</v>
      </c>
      <c r="N532">
        <v>0.99517906926576905</v>
      </c>
      <c r="O532" s="73">
        <v>91.133287499272996</v>
      </c>
      <c r="P532">
        <v>150</v>
      </c>
      <c r="Q532">
        <v>0.99517906926576905</v>
      </c>
      <c r="R532">
        <v>145</v>
      </c>
      <c r="S532">
        <v>0.97250617164041597</v>
      </c>
      <c r="T532">
        <v>33.968864623795199</v>
      </c>
      <c r="U532">
        <v>0.69794435940053301</v>
      </c>
      <c r="V532">
        <v>109</v>
      </c>
      <c r="W532">
        <v>9.8539978682538901E-2</v>
      </c>
      <c r="X532">
        <v>17</v>
      </c>
      <c r="Y532">
        <v>150</v>
      </c>
      <c r="Z532">
        <v>0.99517906926576905</v>
      </c>
      <c r="AA532">
        <v>33.272675085448398</v>
      </c>
      <c r="AB532">
        <v>144</v>
      </c>
      <c r="AC532">
        <v>0.91780773515012704</v>
      </c>
      <c r="AD532">
        <v>6</v>
      </c>
      <c r="AE532">
        <v>7.7371334115641704E-2</v>
      </c>
      <c r="AF532">
        <v>2</v>
      </c>
      <c r="AG532">
        <v>4.8209307342309904E-3</v>
      </c>
      <c r="AH532">
        <v>1.3229162362569401E-2</v>
      </c>
      <c r="AI532">
        <v>13</v>
      </c>
      <c r="AJ532" s="73">
        <v>89.669881777290897</v>
      </c>
      <c r="AK532">
        <v>150</v>
      </c>
      <c r="AL532">
        <v>0.99517906926576905</v>
      </c>
      <c r="AM532">
        <v>0</v>
      </c>
      <c r="AN532">
        <v>0</v>
      </c>
      <c r="AO532">
        <v>0</v>
      </c>
      <c r="AP532">
        <v>0</v>
      </c>
      <c r="AQ532">
        <v>152</v>
      </c>
      <c r="AR532">
        <v>1</v>
      </c>
      <c r="AS532">
        <v>4.8306844096194998E-2</v>
      </c>
      <c r="AT532">
        <v>4</v>
      </c>
      <c r="AU532">
        <v>1.7038370098350301E-2</v>
      </c>
      <c r="AV532">
        <v>1</v>
      </c>
      <c r="AW532">
        <v>152</v>
      </c>
      <c r="AX532">
        <v>1</v>
      </c>
      <c r="AY532" s="73">
        <v>89.792701384826003</v>
      </c>
      <c r="AZ532">
        <v>150</v>
      </c>
      <c r="BA532">
        <v>0.99517906926576905</v>
      </c>
      <c r="BB532">
        <v>149</v>
      </c>
      <c r="BC532">
        <v>0.92338560467987596</v>
      </c>
      <c r="BD532">
        <v>3</v>
      </c>
      <c r="BE532">
        <v>7.6614395320123096E-2</v>
      </c>
      <c r="BF532">
        <v>91.525372386386906</v>
      </c>
      <c r="BG532">
        <v>91.133287499272996</v>
      </c>
      <c r="BH532">
        <v>89.792701384826003</v>
      </c>
      <c r="BI532">
        <v>89.669881777290897</v>
      </c>
    </row>
    <row r="533" spans="1:61" x14ac:dyDescent="0.25">
      <c r="A533" s="10" t="str">
        <f>VLOOKUP(D533,'Index-Relations'!E:F,2,FALSE)</f>
        <v>ESG</v>
      </c>
      <c r="B533" t="s">
        <v>3450</v>
      </c>
      <c r="C533" s="53" t="s">
        <v>2762</v>
      </c>
      <c r="D533" s="59" t="s">
        <v>2795</v>
      </c>
      <c r="E533" s="59" t="s">
        <v>3973</v>
      </c>
      <c r="F533" t="s">
        <v>240</v>
      </c>
      <c r="G533" t="s">
        <v>239</v>
      </c>
      <c r="H533" t="s">
        <v>241</v>
      </c>
      <c r="I533" s="52">
        <v>45597</v>
      </c>
      <c r="J533" t="s">
        <v>2457</v>
      </c>
      <c r="K533">
        <v>152</v>
      </c>
      <c r="L533" s="73">
        <v>91.439154399624897</v>
      </c>
      <c r="M533">
        <v>150</v>
      </c>
      <c r="N533">
        <v>0.99529700493770501</v>
      </c>
      <c r="O533" s="73">
        <v>91.138804286666897</v>
      </c>
      <c r="P533">
        <v>150</v>
      </c>
      <c r="Q533">
        <v>0.99529700493770501</v>
      </c>
      <c r="R533">
        <v>145</v>
      </c>
      <c r="S533">
        <v>0.97257054386667197</v>
      </c>
      <c r="T533">
        <v>34.203502509765798</v>
      </c>
      <c r="U533">
        <v>0.69770902885232899</v>
      </c>
      <c r="V533">
        <v>109</v>
      </c>
      <c r="W533">
        <v>9.87755279681614E-2</v>
      </c>
      <c r="X533">
        <v>17</v>
      </c>
      <c r="Y533">
        <v>150</v>
      </c>
      <c r="Z533">
        <v>0.99529700493770501</v>
      </c>
      <c r="AA533">
        <v>34.623426766017701</v>
      </c>
      <c r="AB533">
        <v>144</v>
      </c>
      <c r="AC533">
        <v>0.91532552241024601</v>
      </c>
      <c r="AD533">
        <v>6</v>
      </c>
      <c r="AE533">
        <v>7.9971482527458906E-2</v>
      </c>
      <c r="AF533">
        <v>2</v>
      </c>
      <c r="AG533">
        <v>4.7029950622941496E-3</v>
      </c>
      <c r="AH533">
        <v>1.9743149062316001E-2</v>
      </c>
      <c r="AI533">
        <v>13</v>
      </c>
      <c r="AJ533" s="73">
        <v>89.568843139779901</v>
      </c>
      <c r="AK533">
        <v>150</v>
      </c>
      <c r="AL533">
        <v>0.99529700493770501</v>
      </c>
      <c r="AM533">
        <v>0</v>
      </c>
      <c r="AN533">
        <v>0</v>
      </c>
      <c r="AO533">
        <v>0</v>
      </c>
      <c r="AP533">
        <v>0</v>
      </c>
      <c r="AQ533">
        <v>152</v>
      </c>
      <c r="AR533">
        <v>1</v>
      </c>
      <c r="AS533">
        <v>4.6437650431997102E-2</v>
      </c>
      <c r="AT533">
        <v>4</v>
      </c>
      <c r="AU533">
        <v>1.52202791576808E-2</v>
      </c>
      <c r="AV533">
        <v>1</v>
      </c>
      <c r="AW533">
        <v>152</v>
      </c>
      <c r="AX533">
        <v>1</v>
      </c>
      <c r="AY533" s="73">
        <v>89.647662797552996</v>
      </c>
      <c r="AZ533">
        <v>150</v>
      </c>
      <c r="BA533">
        <v>0.99529700493770501</v>
      </c>
      <c r="BB533">
        <v>149</v>
      </c>
      <c r="BC533">
        <v>0.92207027445860901</v>
      </c>
      <c r="BD533">
        <v>3</v>
      </c>
      <c r="BE533">
        <v>7.7929725541390604E-2</v>
      </c>
      <c r="BF533">
        <v>91.439154399624897</v>
      </c>
      <c r="BG533">
        <v>91.138804286666897</v>
      </c>
      <c r="BH533">
        <v>89.647662797552996</v>
      </c>
      <c r="BI533">
        <v>89.568843139779901</v>
      </c>
    </row>
    <row r="534" spans="1:61" x14ac:dyDescent="0.25">
      <c r="A534" s="10" t="str">
        <f>VLOOKUP(D534,'Index-Relations'!E:F,2,FALSE)</f>
        <v>ESG</v>
      </c>
      <c r="B534" t="s">
        <v>3450</v>
      </c>
      <c r="C534" s="53" t="s">
        <v>2763</v>
      </c>
      <c r="D534" s="59" t="s">
        <v>2795</v>
      </c>
      <c r="E534" s="59" t="s">
        <v>3974</v>
      </c>
      <c r="F534" t="s">
        <v>240</v>
      </c>
      <c r="G534" t="s">
        <v>239</v>
      </c>
      <c r="H534" t="s">
        <v>241</v>
      </c>
      <c r="I534" s="52">
        <v>45566</v>
      </c>
      <c r="J534" t="s">
        <v>2457</v>
      </c>
      <c r="K534">
        <v>152</v>
      </c>
      <c r="L534" s="73">
        <v>91.456748015635995</v>
      </c>
      <c r="M534">
        <v>150</v>
      </c>
      <c r="N534">
        <v>0.99588840677776302</v>
      </c>
      <c r="O534" s="73">
        <v>91.096067311293993</v>
      </c>
      <c r="P534">
        <v>150</v>
      </c>
      <c r="Q534">
        <v>0.99588840677776302</v>
      </c>
      <c r="R534">
        <v>145</v>
      </c>
      <c r="S534">
        <v>0.97383497327725899</v>
      </c>
      <c r="T534">
        <v>34.223187636304203</v>
      </c>
      <c r="U534">
        <v>0.69850072574569799</v>
      </c>
      <c r="V534">
        <v>109</v>
      </c>
      <c r="W534">
        <v>9.9149448814354793E-2</v>
      </c>
      <c r="X534">
        <v>17</v>
      </c>
      <c r="Y534">
        <v>150</v>
      </c>
      <c r="Z534">
        <v>0.99588840677776302</v>
      </c>
      <c r="AA534">
        <v>36.299372966038803</v>
      </c>
      <c r="AB534">
        <v>144</v>
      </c>
      <c r="AC534">
        <v>0.91803209915342598</v>
      </c>
      <c r="AD534">
        <v>6</v>
      </c>
      <c r="AE534">
        <v>7.7856307624337595E-2</v>
      </c>
      <c r="AF534">
        <v>2</v>
      </c>
      <c r="AG534">
        <v>4.1115932222362097E-3</v>
      </c>
      <c r="AH534">
        <v>1.30725486435634E-2</v>
      </c>
      <c r="AI534">
        <v>13</v>
      </c>
      <c r="AJ534" s="73">
        <v>89.585361088948005</v>
      </c>
      <c r="AK534">
        <v>150</v>
      </c>
      <c r="AL534">
        <v>0.99588840677776302</v>
      </c>
      <c r="AM534">
        <v>0</v>
      </c>
      <c r="AN534">
        <v>0</v>
      </c>
      <c r="AO534">
        <v>0</v>
      </c>
      <c r="AP534">
        <v>0</v>
      </c>
      <c r="AQ534">
        <v>152</v>
      </c>
      <c r="AR534">
        <v>0.999999999999999</v>
      </c>
      <c r="AS534">
        <v>4.3613871486403701E-2</v>
      </c>
      <c r="AT534">
        <v>4</v>
      </c>
      <c r="AU534">
        <v>1.5142152603420099E-2</v>
      </c>
      <c r="AV534">
        <v>1</v>
      </c>
      <c r="AW534">
        <v>152</v>
      </c>
      <c r="AX534">
        <v>0.999999999999999</v>
      </c>
      <c r="AY534" s="73">
        <v>89.745342653346995</v>
      </c>
      <c r="AZ534">
        <v>150</v>
      </c>
      <c r="BA534">
        <v>0.99588840677776302</v>
      </c>
      <c r="BB534">
        <v>149</v>
      </c>
      <c r="BC534">
        <v>0.92281541853965099</v>
      </c>
      <c r="BD534">
        <v>3</v>
      </c>
      <c r="BE534">
        <v>7.7184581460348206E-2</v>
      </c>
      <c r="BF534">
        <v>91.456748015635995</v>
      </c>
      <c r="BG534">
        <v>91.096067311293993</v>
      </c>
      <c r="BH534">
        <v>89.745342653346995</v>
      </c>
      <c r="BI534">
        <v>89.585361088948005</v>
      </c>
    </row>
    <row r="535" spans="1:61" x14ac:dyDescent="0.25">
      <c r="A535" s="10" t="str">
        <f>VLOOKUP(D535,'Index-Relations'!E:F,2,FALSE)</f>
        <v>ESG</v>
      </c>
      <c r="B535" t="s">
        <v>3450</v>
      </c>
      <c r="C535" s="53" t="s">
        <v>2764</v>
      </c>
      <c r="D535" s="59" t="s">
        <v>2795</v>
      </c>
      <c r="E535" s="59" t="s">
        <v>3975</v>
      </c>
      <c r="F535" t="s">
        <v>240</v>
      </c>
      <c r="G535" t="s">
        <v>239</v>
      </c>
      <c r="H535" t="s">
        <v>241</v>
      </c>
      <c r="I535" s="52">
        <v>45537</v>
      </c>
      <c r="J535" t="s">
        <v>2457</v>
      </c>
      <c r="K535">
        <v>152</v>
      </c>
      <c r="L535" s="73">
        <v>91.736790431348993</v>
      </c>
      <c r="M535">
        <v>150</v>
      </c>
      <c r="N535">
        <v>0.99566926219574303</v>
      </c>
      <c r="O535" s="73">
        <v>91.153995615013997</v>
      </c>
      <c r="P535">
        <v>150</v>
      </c>
      <c r="Q535">
        <v>0.99566926219574303</v>
      </c>
      <c r="R535">
        <v>145</v>
      </c>
      <c r="S535">
        <v>0.97525269623592303</v>
      </c>
      <c r="T535">
        <v>34.042766512774698</v>
      </c>
      <c r="U535">
        <v>0.703791894888804</v>
      </c>
      <c r="V535">
        <v>109</v>
      </c>
      <c r="W535">
        <v>0.103321695801881</v>
      </c>
      <c r="X535">
        <v>17</v>
      </c>
      <c r="Y535">
        <v>150</v>
      </c>
      <c r="Z535">
        <v>0.99566926219574303</v>
      </c>
      <c r="AA535">
        <v>34.596006495997301</v>
      </c>
      <c r="AB535">
        <v>143</v>
      </c>
      <c r="AC535">
        <v>0.90952185487393999</v>
      </c>
      <c r="AD535">
        <v>7</v>
      </c>
      <c r="AE535">
        <v>8.6147407321802996E-2</v>
      </c>
      <c r="AF535">
        <v>2</v>
      </c>
      <c r="AG535">
        <v>4.3307378042560501E-3</v>
      </c>
      <c r="AH535">
        <v>1.34418418945162E-2</v>
      </c>
      <c r="AI535">
        <v>13</v>
      </c>
      <c r="AJ535" s="73">
        <v>89.988424372943896</v>
      </c>
      <c r="AK535">
        <v>150</v>
      </c>
      <c r="AL535">
        <v>0.99566926219574303</v>
      </c>
      <c r="AM535">
        <v>0</v>
      </c>
      <c r="AN535">
        <v>0</v>
      </c>
      <c r="AO535">
        <v>0</v>
      </c>
      <c r="AP535">
        <v>0</v>
      </c>
      <c r="AQ535">
        <v>152</v>
      </c>
      <c r="AR535">
        <v>1</v>
      </c>
      <c r="AS535">
        <v>4.4504638514081402E-2</v>
      </c>
      <c r="AT535">
        <v>4</v>
      </c>
      <c r="AU535">
        <v>1.6585061652876099E-2</v>
      </c>
      <c r="AV535">
        <v>1</v>
      </c>
      <c r="AW535">
        <v>152</v>
      </c>
      <c r="AX535">
        <v>0.999999999999999</v>
      </c>
      <c r="AY535" s="73">
        <v>90.392977261414998</v>
      </c>
      <c r="AZ535">
        <v>150</v>
      </c>
      <c r="BA535">
        <v>0.99566926219574303</v>
      </c>
      <c r="BB535">
        <v>149</v>
      </c>
      <c r="BC535">
        <v>0.92303368109774198</v>
      </c>
      <c r="BD535">
        <v>3</v>
      </c>
      <c r="BE535">
        <v>7.6966318902257802E-2</v>
      </c>
      <c r="BF535">
        <v>91.736790431348993</v>
      </c>
      <c r="BG535">
        <v>91.153995615013997</v>
      </c>
      <c r="BH535">
        <v>90.392977261414998</v>
      </c>
      <c r="BI535">
        <v>89.988424372943896</v>
      </c>
    </row>
    <row r="536" spans="1:61" x14ac:dyDescent="0.25">
      <c r="A536" s="10" t="str">
        <f>VLOOKUP(D536,'Index-Relations'!E:F,2,FALSE)</f>
        <v>ESG</v>
      </c>
      <c r="B536" t="s">
        <v>3450</v>
      </c>
      <c r="C536" s="53" t="s">
        <v>3350</v>
      </c>
      <c r="D536" s="59" t="s">
        <v>2795</v>
      </c>
      <c r="E536" s="59" t="s">
        <v>3976</v>
      </c>
      <c r="F536" t="s">
        <v>240</v>
      </c>
      <c r="G536" t="s">
        <v>239</v>
      </c>
      <c r="H536" t="s">
        <v>241</v>
      </c>
      <c r="I536" s="52">
        <v>45505</v>
      </c>
      <c r="J536" t="s">
        <v>2457</v>
      </c>
      <c r="K536">
        <v>152</v>
      </c>
      <c r="L536" s="73">
        <v>91.759067945685899</v>
      </c>
      <c r="M536">
        <v>150</v>
      </c>
      <c r="N536">
        <v>0.99553463379075502</v>
      </c>
      <c r="O536" s="73">
        <v>91.164793400785996</v>
      </c>
      <c r="P536">
        <v>150</v>
      </c>
      <c r="Q536">
        <v>0.99553463379075502</v>
      </c>
      <c r="R536">
        <v>145</v>
      </c>
      <c r="S536">
        <v>0.97573024560490795</v>
      </c>
      <c r="T536">
        <v>34.051326172055496</v>
      </c>
      <c r="U536">
        <v>0.71168395070192303</v>
      </c>
      <c r="V536">
        <v>110</v>
      </c>
      <c r="W536">
        <v>0.106096496604657</v>
      </c>
      <c r="X536">
        <v>17</v>
      </c>
      <c r="Y536">
        <v>150</v>
      </c>
      <c r="Z536">
        <v>0.99553463379075502</v>
      </c>
      <c r="AA536">
        <v>35.4433708368732</v>
      </c>
      <c r="AB536">
        <v>144</v>
      </c>
      <c r="AC536">
        <v>0.917747235380454</v>
      </c>
      <c r="AD536">
        <v>6</v>
      </c>
      <c r="AE536">
        <v>7.7787398410300398E-2</v>
      </c>
      <c r="AF536">
        <v>2</v>
      </c>
      <c r="AG536">
        <v>4.4653662092446304E-3</v>
      </c>
      <c r="AH536">
        <v>1.31970788178183E-2</v>
      </c>
      <c r="AI536">
        <v>13</v>
      </c>
      <c r="AJ536" s="73">
        <v>90.051995391462995</v>
      </c>
      <c r="AK536">
        <v>150</v>
      </c>
      <c r="AL536">
        <v>0.99553463379075502</v>
      </c>
      <c r="AM536">
        <v>0</v>
      </c>
      <c r="AN536">
        <v>0</v>
      </c>
      <c r="AO536">
        <v>0</v>
      </c>
      <c r="AP536">
        <v>0</v>
      </c>
      <c r="AQ536">
        <v>152</v>
      </c>
      <c r="AR536">
        <v>0.999999999999999</v>
      </c>
      <c r="AS536">
        <v>4.3890909563502202E-2</v>
      </c>
      <c r="AT536">
        <v>4</v>
      </c>
      <c r="AU536">
        <v>1.6399142335602E-2</v>
      </c>
      <c r="AV536">
        <v>1</v>
      </c>
      <c r="AW536">
        <v>152</v>
      </c>
      <c r="AX536">
        <v>1</v>
      </c>
      <c r="AY536" s="73">
        <v>90.413045612501904</v>
      </c>
      <c r="AZ536">
        <v>150</v>
      </c>
      <c r="BA536">
        <v>0.99553463379075502</v>
      </c>
      <c r="BB536">
        <v>148</v>
      </c>
      <c r="BC536">
        <v>0.91792546915971596</v>
      </c>
      <c r="BD536">
        <v>4</v>
      </c>
      <c r="BE536">
        <v>8.2074530840283405E-2</v>
      </c>
      <c r="BF536">
        <v>91.759067945685899</v>
      </c>
      <c r="BG536">
        <v>91.164793400785996</v>
      </c>
      <c r="BH536">
        <v>90.413045612501904</v>
      </c>
      <c r="BI536">
        <v>90.051995391462995</v>
      </c>
    </row>
    <row r="537" spans="1:61" x14ac:dyDescent="0.25">
      <c r="A537" s="10" t="str">
        <f>VLOOKUP(D537,'Index-Relations'!E:F,2,FALSE)</f>
        <v>ESG</v>
      </c>
      <c r="B537" t="s">
        <v>3450</v>
      </c>
      <c r="C537" s="53" t="s">
        <v>2765</v>
      </c>
      <c r="D537" s="59" t="s">
        <v>2795</v>
      </c>
      <c r="E537" s="59" t="s">
        <v>3977</v>
      </c>
      <c r="F537" t="s">
        <v>240</v>
      </c>
      <c r="G537" t="s">
        <v>239</v>
      </c>
      <c r="H537" t="s">
        <v>241</v>
      </c>
      <c r="I537" s="52">
        <v>45474</v>
      </c>
      <c r="J537" t="s">
        <v>2457</v>
      </c>
      <c r="K537">
        <v>153</v>
      </c>
      <c r="L537" s="73">
        <v>92.281658298237005</v>
      </c>
      <c r="M537">
        <v>151</v>
      </c>
      <c r="N537">
        <v>0.99603251591834696</v>
      </c>
      <c r="O537" s="73">
        <v>91.246229261928903</v>
      </c>
      <c r="P537">
        <v>151</v>
      </c>
      <c r="Q537">
        <v>0.99603251591834696</v>
      </c>
      <c r="R537">
        <v>146</v>
      </c>
      <c r="S537">
        <v>0.97614609108824901</v>
      </c>
      <c r="T537">
        <v>33.890714333874897</v>
      </c>
      <c r="U537">
        <v>0.71032739987825999</v>
      </c>
      <c r="V537">
        <v>109</v>
      </c>
      <c r="W537">
        <v>0.105532881602785</v>
      </c>
      <c r="X537">
        <v>16</v>
      </c>
      <c r="Y537">
        <v>150</v>
      </c>
      <c r="Z537">
        <v>0.98966942505802502</v>
      </c>
      <c r="AA537">
        <v>38.280028167173803</v>
      </c>
      <c r="AB537">
        <v>144</v>
      </c>
      <c r="AC537">
        <v>0.92584794298131201</v>
      </c>
      <c r="AD537">
        <v>6</v>
      </c>
      <c r="AE537">
        <v>6.3821482076713204E-2</v>
      </c>
      <c r="AF537">
        <v>3</v>
      </c>
      <c r="AG537">
        <v>1.03305749419739E-2</v>
      </c>
      <c r="AH537">
        <v>1.321130440687E-2</v>
      </c>
      <c r="AI537">
        <v>13</v>
      </c>
      <c r="AJ537" s="73">
        <v>90.541363695722893</v>
      </c>
      <c r="AK537">
        <v>151</v>
      </c>
      <c r="AL537">
        <v>0.99603251591834696</v>
      </c>
      <c r="AM537">
        <v>0</v>
      </c>
      <c r="AN537">
        <v>0</v>
      </c>
      <c r="AO537">
        <v>0</v>
      </c>
      <c r="AP537">
        <v>0</v>
      </c>
      <c r="AQ537">
        <v>153</v>
      </c>
      <c r="AR537">
        <v>1</v>
      </c>
      <c r="AS537">
        <v>4.29464537146165E-2</v>
      </c>
      <c r="AT537">
        <v>4</v>
      </c>
      <c r="AU537">
        <v>1.4615647900626199E-2</v>
      </c>
      <c r="AV537">
        <v>1</v>
      </c>
      <c r="AW537">
        <v>153</v>
      </c>
      <c r="AX537">
        <v>1</v>
      </c>
      <c r="AY537" s="73">
        <v>91.267133914184001</v>
      </c>
      <c r="AZ537">
        <v>151</v>
      </c>
      <c r="BA537">
        <v>0.99603251591834696</v>
      </c>
      <c r="BB537">
        <v>149</v>
      </c>
      <c r="BC537">
        <v>0.91911092081936996</v>
      </c>
      <c r="BD537">
        <v>4</v>
      </c>
      <c r="BE537">
        <v>8.0889079180629805E-2</v>
      </c>
      <c r="BF537">
        <v>92.281658298237005</v>
      </c>
      <c r="BG537">
        <v>91.246229261928903</v>
      </c>
      <c r="BH537">
        <v>91.267133914184001</v>
      </c>
      <c r="BI537">
        <v>90.541363695722893</v>
      </c>
    </row>
    <row r="538" spans="1:61" x14ac:dyDescent="0.25">
      <c r="A538" s="10" t="str">
        <f>VLOOKUP(D538,'Index-Relations'!E:F,2,FALSE)</f>
        <v>ESG</v>
      </c>
      <c r="B538" t="s">
        <v>3450</v>
      </c>
      <c r="C538" s="53" t="s">
        <v>2766</v>
      </c>
      <c r="D538" s="59" t="s">
        <v>2795</v>
      </c>
      <c r="E538" s="59" t="s">
        <v>3978</v>
      </c>
      <c r="F538" t="s">
        <v>240</v>
      </c>
      <c r="G538" t="s">
        <v>239</v>
      </c>
      <c r="H538" t="s">
        <v>241</v>
      </c>
      <c r="I538" s="52">
        <v>45446</v>
      </c>
      <c r="J538" t="s">
        <v>2457</v>
      </c>
      <c r="K538">
        <v>152</v>
      </c>
      <c r="L538" s="73">
        <v>92.755275674738996</v>
      </c>
      <c r="M538">
        <v>150</v>
      </c>
      <c r="N538">
        <v>0.99616296305349195</v>
      </c>
      <c r="O538" s="73">
        <v>91.298231455171901</v>
      </c>
      <c r="P538">
        <v>150</v>
      </c>
      <c r="Q538">
        <v>0.99616296305349195</v>
      </c>
      <c r="R538">
        <v>145</v>
      </c>
      <c r="S538">
        <v>0.97627918947277204</v>
      </c>
      <c r="T538">
        <v>34.433263117960699</v>
      </c>
      <c r="U538">
        <v>0.73025886036689802</v>
      </c>
      <c r="V538">
        <v>106</v>
      </c>
      <c r="W538">
        <v>0.115465754336086</v>
      </c>
      <c r="X538">
        <v>16</v>
      </c>
      <c r="Y538">
        <v>148</v>
      </c>
      <c r="Z538">
        <v>0.98939658289931798</v>
      </c>
      <c r="AA538">
        <v>42.074191246105499</v>
      </c>
      <c r="AB538">
        <v>143</v>
      </c>
      <c r="AC538">
        <v>0.96880885892467805</v>
      </c>
      <c r="AD538">
        <v>5</v>
      </c>
      <c r="AE538">
        <v>2.0587723974639299E-2</v>
      </c>
      <c r="AF538">
        <v>4</v>
      </c>
      <c r="AG538">
        <v>1.06034171006821E-2</v>
      </c>
      <c r="AH538">
        <v>1.22486101687136E-2</v>
      </c>
      <c r="AI538">
        <v>12</v>
      </c>
      <c r="AJ538" s="73">
        <v>90.656952597697995</v>
      </c>
      <c r="AK538">
        <v>150</v>
      </c>
      <c r="AL538">
        <v>0.99616296305349195</v>
      </c>
      <c r="AM538">
        <v>0</v>
      </c>
      <c r="AN538">
        <v>0</v>
      </c>
      <c r="AO538">
        <v>0</v>
      </c>
      <c r="AP538">
        <v>0</v>
      </c>
      <c r="AQ538">
        <v>152</v>
      </c>
      <c r="AR538">
        <v>1</v>
      </c>
      <c r="AS538">
        <v>4.6697234520087103E-2</v>
      </c>
      <c r="AT538">
        <v>4</v>
      </c>
      <c r="AU538">
        <v>1.47835354169948E-2</v>
      </c>
      <c r="AV538">
        <v>1</v>
      </c>
      <c r="AW538">
        <v>152</v>
      </c>
      <c r="AX538">
        <v>1</v>
      </c>
      <c r="AY538" s="73">
        <v>92.367827737873995</v>
      </c>
      <c r="AZ538">
        <v>150</v>
      </c>
      <c r="BA538">
        <v>0.99616296305349195</v>
      </c>
      <c r="BB538">
        <v>148</v>
      </c>
      <c r="BC538">
        <v>0.91682239840762603</v>
      </c>
      <c r="BD538">
        <v>4</v>
      </c>
      <c r="BE538">
        <v>8.3177601592373807E-2</v>
      </c>
      <c r="BF538">
        <v>92.755275674738996</v>
      </c>
      <c r="BG538">
        <v>91.298231455171901</v>
      </c>
      <c r="BH538">
        <v>92.367827737873995</v>
      </c>
      <c r="BI538">
        <v>90.656952597697995</v>
      </c>
    </row>
    <row r="539" spans="1:61" x14ac:dyDescent="0.25">
      <c r="A539" s="10" t="str">
        <f>VLOOKUP(D539,'Index-Relations'!E:F,2,FALSE)</f>
        <v>ESG</v>
      </c>
      <c r="B539" t="s">
        <v>3450</v>
      </c>
      <c r="C539" s="53" t="s">
        <v>2767</v>
      </c>
      <c r="D539" s="59" t="s">
        <v>2795</v>
      </c>
      <c r="E539" s="59" t="s">
        <v>3979</v>
      </c>
      <c r="F539" t="s">
        <v>240</v>
      </c>
      <c r="G539" t="s">
        <v>239</v>
      </c>
      <c r="H539" t="s">
        <v>241</v>
      </c>
      <c r="I539" s="52">
        <v>45413</v>
      </c>
      <c r="J539" t="s">
        <v>2457</v>
      </c>
      <c r="K539">
        <v>152</v>
      </c>
      <c r="L539" s="73">
        <v>92.785224576826906</v>
      </c>
      <c r="M539">
        <v>150</v>
      </c>
      <c r="N539">
        <v>0.996157330622507</v>
      </c>
      <c r="O539" s="73">
        <v>91.341073046481</v>
      </c>
      <c r="P539">
        <v>150</v>
      </c>
      <c r="Q539">
        <v>0.996157330622507</v>
      </c>
      <c r="R539">
        <v>145</v>
      </c>
      <c r="S539">
        <v>0.97684819015824098</v>
      </c>
      <c r="T539">
        <v>34.591294969337</v>
      </c>
      <c r="U539">
        <v>0.71942786943693005</v>
      </c>
      <c r="V539">
        <v>106</v>
      </c>
      <c r="W539">
        <v>0.113380902058715</v>
      </c>
      <c r="X539">
        <v>16</v>
      </c>
      <c r="Y539">
        <v>148</v>
      </c>
      <c r="Z539">
        <v>0.989611918058527</v>
      </c>
      <c r="AA539">
        <v>43.479774405747797</v>
      </c>
      <c r="AB539">
        <v>143</v>
      </c>
      <c r="AC539">
        <v>0.96899390183962697</v>
      </c>
      <c r="AD539">
        <v>5</v>
      </c>
      <c r="AE539">
        <v>2.0618016218899599E-2</v>
      </c>
      <c r="AF539">
        <v>4</v>
      </c>
      <c r="AG539">
        <v>1.0388081941472799E-2</v>
      </c>
      <c r="AH539">
        <v>1.16155452156786E-2</v>
      </c>
      <c r="AI539">
        <v>12</v>
      </c>
      <c r="AJ539" s="73">
        <v>90.696121602830999</v>
      </c>
      <c r="AK539">
        <v>150</v>
      </c>
      <c r="AL539">
        <v>0.996157330622507</v>
      </c>
      <c r="AM539">
        <v>0</v>
      </c>
      <c r="AN539">
        <v>0</v>
      </c>
      <c r="AO539">
        <v>0</v>
      </c>
      <c r="AP539">
        <v>0</v>
      </c>
      <c r="AQ539">
        <v>151</v>
      </c>
      <c r="AR539">
        <v>0.99943937436869301</v>
      </c>
      <c r="AS539">
        <v>4.6095622129118899E-2</v>
      </c>
      <c r="AT539">
        <v>4</v>
      </c>
      <c r="AU539">
        <v>1.4756891193806101E-2</v>
      </c>
      <c r="AV539">
        <v>1</v>
      </c>
      <c r="AW539">
        <v>151</v>
      </c>
      <c r="AX539">
        <v>0.99943937436869301</v>
      </c>
      <c r="AY539" s="73">
        <v>92.401344760583001</v>
      </c>
      <c r="AZ539">
        <v>150</v>
      </c>
      <c r="BA539">
        <v>0.996157330622507</v>
      </c>
      <c r="BB539">
        <v>146</v>
      </c>
      <c r="BC539">
        <v>0.91358770454493898</v>
      </c>
      <c r="BD539">
        <v>5</v>
      </c>
      <c r="BE539">
        <v>8.5851669823754598E-2</v>
      </c>
      <c r="BF539">
        <v>92.785224576826906</v>
      </c>
      <c r="BG539">
        <v>91.341073046481</v>
      </c>
      <c r="BH539">
        <v>92.401344760583001</v>
      </c>
      <c r="BI539">
        <v>90.696121602830999</v>
      </c>
    </row>
    <row r="540" spans="1:61" x14ac:dyDescent="0.25">
      <c r="A540" s="10" t="str">
        <f>VLOOKUP(D540,'Index-Relations'!E:F,2,FALSE)</f>
        <v>ESG</v>
      </c>
      <c r="B540" t="s">
        <v>3450</v>
      </c>
      <c r="C540" s="53" t="s">
        <v>2768</v>
      </c>
      <c r="D540" s="59" t="s">
        <v>2795</v>
      </c>
      <c r="E540" s="59" t="s">
        <v>3980</v>
      </c>
      <c r="F540" t="s">
        <v>240</v>
      </c>
      <c r="G540" t="s">
        <v>239</v>
      </c>
      <c r="H540" t="s">
        <v>241</v>
      </c>
      <c r="I540" s="52">
        <v>45383</v>
      </c>
      <c r="J540" t="s">
        <v>2457</v>
      </c>
      <c r="K540">
        <v>152</v>
      </c>
      <c r="L540">
        <v>95.084461559886293</v>
      </c>
      <c r="M540">
        <v>150</v>
      </c>
      <c r="N540">
        <v>0.996642011449826</v>
      </c>
      <c r="O540">
        <v>93.799593755581697</v>
      </c>
      <c r="P540">
        <v>150</v>
      </c>
      <c r="Q540">
        <v>0.996642011449826</v>
      </c>
      <c r="R540">
        <v>145</v>
      </c>
      <c r="S540">
        <v>0.97848407888208999</v>
      </c>
      <c r="T540">
        <v>34.197344471844403</v>
      </c>
      <c r="U540">
        <v>0.72065350867665301</v>
      </c>
      <c r="V540">
        <v>106</v>
      </c>
      <c r="W540">
        <v>0.110775890037502</v>
      </c>
      <c r="X540">
        <v>16</v>
      </c>
      <c r="Y540">
        <v>148</v>
      </c>
      <c r="Z540">
        <v>0.99024348395899298</v>
      </c>
      <c r="AA540">
        <v>41.886500607575798</v>
      </c>
      <c r="AB540">
        <v>143</v>
      </c>
      <c r="AC540">
        <v>0.97225644738432304</v>
      </c>
      <c r="AD540">
        <v>5</v>
      </c>
      <c r="AE540">
        <v>1.798703657467E-2</v>
      </c>
      <c r="AF540">
        <v>4</v>
      </c>
      <c r="AG540">
        <v>9.75651604100637E-3</v>
      </c>
      <c r="AH540">
        <v>1.15370635436856E-2</v>
      </c>
      <c r="AI540">
        <v>12</v>
      </c>
      <c r="AJ540">
        <v>94.258059024822501</v>
      </c>
      <c r="AK540">
        <v>150</v>
      </c>
      <c r="AL540">
        <v>0.996642011449826</v>
      </c>
      <c r="AM540">
        <v>0</v>
      </c>
      <c r="AN540">
        <v>0</v>
      </c>
      <c r="AO540">
        <v>0</v>
      </c>
      <c r="AP540">
        <v>0</v>
      </c>
      <c r="AQ540">
        <v>151</v>
      </c>
      <c r="AR540">
        <v>0.99947822392040897</v>
      </c>
      <c r="AS540">
        <v>4.8146339031040201E-2</v>
      </c>
      <c r="AT540">
        <v>4</v>
      </c>
      <c r="AU540">
        <v>1.48024811408558E-2</v>
      </c>
      <c r="AV540">
        <v>1</v>
      </c>
      <c r="AW540">
        <v>151</v>
      </c>
      <c r="AX540">
        <v>0.99947822392040897</v>
      </c>
      <c r="AY540">
        <v>94.861514546071405</v>
      </c>
      <c r="AZ540">
        <v>150</v>
      </c>
      <c r="BA540">
        <v>0.996642011449826</v>
      </c>
      <c r="BB540">
        <v>146</v>
      </c>
      <c r="BC540">
        <v>0.91558272125944395</v>
      </c>
      <c r="BD540">
        <v>5</v>
      </c>
      <c r="BE540">
        <v>8.3895502660965099E-2</v>
      </c>
      <c r="BF540">
        <v>92.918162859402003</v>
      </c>
      <c r="BG540">
        <v>91.283959211049904</v>
      </c>
      <c r="BH540">
        <v>92.660637942492002</v>
      </c>
      <c r="BI540">
        <v>90.841848516455002</v>
      </c>
    </row>
    <row r="541" spans="1:61" x14ac:dyDescent="0.25">
      <c r="A541" s="10" t="str">
        <f>VLOOKUP(D541,'Index-Relations'!E:F,2,FALSE)</f>
        <v>ESG</v>
      </c>
      <c r="B541" t="s">
        <v>3450</v>
      </c>
      <c r="C541" s="53" t="s">
        <v>2769</v>
      </c>
      <c r="D541" s="59" t="s">
        <v>2795</v>
      </c>
      <c r="E541" s="59" t="s">
        <v>3981</v>
      </c>
      <c r="F541" t="s">
        <v>240</v>
      </c>
      <c r="G541" t="s">
        <v>239</v>
      </c>
      <c r="H541" t="s">
        <v>241</v>
      </c>
      <c r="I541" s="52">
        <v>45352</v>
      </c>
      <c r="J541" t="s">
        <v>2457</v>
      </c>
      <c r="K541">
        <v>152</v>
      </c>
      <c r="L541">
        <v>95.179373373645902</v>
      </c>
      <c r="M541">
        <v>150</v>
      </c>
      <c r="N541">
        <v>0.99644942616920296</v>
      </c>
      <c r="O541">
        <v>93.759334872525997</v>
      </c>
      <c r="P541">
        <v>150</v>
      </c>
      <c r="Q541">
        <v>0.99644942616920296</v>
      </c>
      <c r="R541">
        <v>145</v>
      </c>
      <c r="S541">
        <v>0.97864386687207605</v>
      </c>
      <c r="T541">
        <v>34.328666811269898</v>
      </c>
      <c r="U541">
        <v>0.71212845825301696</v>
      </c>
      <c r="V541">
        <v>104</v>
      </c>
      <c r="W541">
        <v>0.112141726899171</v>
      </c>
      <c r="X541">
        <v>16</v>
      </c>
      <c r="Y541">
        <v>148</v>
      </c>
      <c r="Z541">
        <v>0.98996901032459095</v>
      </c>
      <c r="AA541">
        <v>42.666538230749602</v>
      </c>
      <c r="AB541">
        <v>143</v>
      </c>
      <c r="AC541">
        <v>0.97325494395914103</v>
      </c>
      <c r="AD541">
        <v>5</v>
      </c>
      <c r="AE541">
        <v>1.6714066365449701E-2</v>
      </c>
      <c r="AF541">
        <v>4</v>
      </c>
      <c r="AG541">
        <v>1.00309896754087E-2</v>
      </c>
      <c r="AH541">
        <v>3.26405004880881E-3</v>
      </c>
      <c r="AI541">
        <v>8</v>
      </c>
      <c r="AJ541">
        <v>94.381685443186697</v>
      </c>
      <c r="AK541">
        <v>150</v>
      </c>
      <c r="AL541">
        <v>0.99644942616920296</v>
      </c>
      <c r="AM541">
        <v>0</v>
      </c>
      <c r="AN541">
        <v>0</v>
      </c>
      <c r="AO541">
        <v>0</v>
      </c>
      <c r="AP541">
        <v>0</v>
      </c>
      <c r="AQ541">
        <v>151</v>
      </c>
      <c r="AR541">
        <v>0.99947735084038603</v>
      </c>
      <c r="AS541">
        <v>4.4578468594742099E-2</v>
      </c>
      <c r="AT541">
        <v>4</v>
      </c>
      <c r="AU541">
        <v>1.49407126572436E-2</v>
      </c>
      <c r="AV541">
        <v>1</v>
      </c>
      <c r="AW541">
        <v>151</v>
      </c>
      <c r="AX541">
        <v>0.99947735084038603</v>
      </c>
      <c r="AY541">
        <v>95.040611353052</v>
      </c>
      <c r="AZ541">
        <v>150</v>
      </c>
      <c r="BA541">
        <v>0.99644942616920296</v>
      </c>
      <c r="BB541">
        <v>146</v>
      </c>
      <c r="BC541">
        <v>0.91727961380950995</v>
      </c>
      <c r="BD541">
        <v>5</v>
      </c>
      <c r="BE541">
        <v>8.2197737030876503E-2</v>
      </c>
      <c r="BF541">
        <v>93.034129755416004</v>
      </c>
      <c r="BG541">
        <v>91.201612846991907</v>
      </c>
      <c r="BH541">
        <v>92.986212342460902</v>
      </c>
      <c r="BI541">
        <v>90.958952798308999</v>
      </c>
    </row>
    <row r="542" spans="1:61" x14ac:dyDescent="0.25">
      <c r="A542" s="10" t="str">
        <f>VLOOKUP(D542,'Index-Relations'!E:F,2,FALSE)</f>
        <v>ESG</v>
      </c>
      <c r="B542" t="s">
        <v>3450</v>
      </c>
      <c r="C542" s="53" t="s">
        <v>2770</v>
      </c>
      <c r="D542" s="59" t="s">
        <v>2795</v>
      </c>
      <c r="E542" s="59" t="s">
        <v>3982</v>
      </c>
      <c r="F542" t="s">
        <v>240</v>
      </c>
      <c r="G542" t="s">
        <v>239</v>
      </c>
      <c r="H542" t="s">
        <v>241</v>
      </c>
      <c r="I542" s="52">
        <v>45323</v>
      </c>
      <c r="J542" t="s">
        <v>2457</v>
      </c>
      <c r="K542">
        <v>152</v>
      </c>
      <c r="L542">
        <v>95.208833311635601</v>
      </c>
      <c r="M542">
        <v>150</v>
      </c>
      <c r="N542">
        <v>0.99659587555470497</v>
      </c>
      <c r="O542">
        <v>93.706723098939605</v>
      </c>
      <c r="P542">
        <v>150</v>
      </c>
      <c r="Q542">
        <v>0.99659587555470497</v>
      </c>
      <c r="R542">
        <v>145</v>
      </c>
      <c r="S542">
        <v>0.97865999941252102</v>
      </c>
      <c r="T542">
        <v>34.612721653755898</v>
      </c>
      <c r="U542">
        <v>0.70426711924337904</v>
      </c>
      <c r="V542">
        <v>104</v>
      </c>
      <c r="W542">
        <v>0.11468442393673001</v>
      </c>
      <c r="X542">
        <v>16</v>
      </c>
      <c r="Y542">
        <v>148</v>
      </c>
      <c r="Z542">
        <v>0.99026583163167403</v>
      </c>
      <c r="AA542">
        <v>42.909962315536902</v>
      </c>
      <c r="AB542">
        <v>144</v>
      </c>
      <c r="AC542">
        <v>0.97875655252801497</v>
      </c>
      <c r="AD542">
        <v>4</v>
      </c>
      <c r="AE542">
        <v>1.1509279103658499E-2</v>
      </c>
      <c r="AF542">
        <v>4</v>
      </c>
      <c r="AG542">
        <v>9.7341683683255503E-3</v>
      </c>
      <c r="AH542">
        <v>3.4616555119065598E-3</v>
      </c>
      <c r="AI542">
        <v>8</v>
      </c>
      <c r="AJ542">
        <v>94.270573122484507</v>
      </c>
      <c r="AK542">
        <v>150</v>
      </c>
      <c r="AL542">
        <v>0.99659587555470497</v>
      </c>
      <c r="AM542">
        <v>0</v>
      </c>
      <c r="AN542">
        <v>0</v>
      </c>
      <c r="AO542">
        <v>0</v>
      </c>
      <c r="AP542">
        <v>0</v>
      </c>
      <c r="AQ542">
        <v>150</v>
      </c>
      <c r="AR542">
        <v>0.99659587555470497</v>
      </c>
      <c r="AS542">
        <v>4.18538008123302E-2</v>
      </c>
      <c r="AT542">
        <v>4</v>
      </c>
      <c r="AU542">
        <v>1.51382733749833E-2</v>
      </c>
      <c r="AV542">
        <v>1</v>
      </c>
      <c r="AW542">
        <v>150</v>
      </c>
      <c r="AX542">
        <v>0.99659587555470397</v>
      </c>
      <c r="AY542">
        <v>95.188488229258098</v>
      </c>
      <c r="AZ542">
        <v>150</v>
      </c>
      <c r="BA542">
        <v>0.99659587555470497</v>
      </c>
      <c r="BB542">
        <v>145</v>
      </c>
      <c r="BC542">
        <v>0.90969219598538498</v>
      </c>
      <c r="BD542">
        <v>5</v>
      </c>
      <c r="BE542">
        <v>8.6903679569319797E-2</v>
      </c>
      <c r="BF542">
        <v>93.038618836596996</v>
      </c>
      <c r="BG542">
        <v>91.182412040439004</v>
      </c>
      <c r="BH542">
        <v>93.132537158034907</v>
      </c>
      <c r="BI542">
        <v>90.921023486639001</v>
      </c>
    </row>
    <row r="543" spans="1:61" x14ac:dyDescent="0.25">
      <c r="A543" s="10" t="str">
        <f>VLOOKUP(D543,'Index-Relations'!E:F,2,FALSE)</f>
        <v>ESG</v>
      </c>
      <c r="B543" t="s">
        <v>3450</v>
      </c>
      <c r="C543" s="53" t="s">
        <v>2760</v>
      </c>
      <c r="D543" s="59" t="s">
        <v>2986</v>
      </c>
      <c r="E543" s="59" t="s">
        <v>3983</v>
      </c>
      <c r="F543" t="s">
        <v>244</v>
      </c>
      <c r="G543" t="s">
        <v>243</v>
      </c>
      <c r="H543" t="s">
        <v>245</v>
      </c>
      <c r="I543" s="52">
        <v>45659</v>
      </c>
      <c r="J543" t="s">
        <v>2457</v>
      </c>
      <c r="K543">
        <v>139</v>
      </c>
      <c r="L543" s="73">
        <v>90.164445832764997</v>
      </c>
      <c r="M543">
        <v>138</v>
      </c>
      <c r="N543">
        <v>0.99951079195005699</v>
      </c>
      <c r="O543" s="73">
        <v>90.497250090457996</v>
      </c>
      <c r="P543">
        <v>138</v>
      </c>
      <c r="Q543">
        <v>0.99951079195005699</v>
      </c>
      <c r="R543">
        <v>134</v>
      </c>
      <c r="S543">
        <v>0.970952789783041</v>
      </c>
      <c r="T543">
        <v>36.302524401341103</v>
      </c>
      <c r="U543">
        <v>0.71992962817231698</v>
      </c>
      <c r="V543">
        <v>102</v>
      </c>
      <c r="W543">
        <v>4.7048650724347399E-2</v>
      </c>
      <c r="X543">
        <v>14</v>
      </c>
      <c r="Y543">
        <v>138</v>
      </c>
      <c r="Z543">
        <v>0.99951079195005799</v>
      </c>
      <c r="AA543">
        <v>42.193324029292299</v>
      </c>
      <c r="AB543">
        <v>128</v>
      </c>
      <c r="AC543">
        <v>0.89303512086461101</v>
      </c>
      <c r="AD543">
        <v>10</v>
      </c>
      <c r="AE543">
        <v>0.10647567108544601</v>
      </c>
      <c r="AF543">
        <v>1</v>
      </c>
      <c r="AG543">
        <v>4.8920804994184697E-4</v>
      </c>
      <c r="AH543">
        <v>6.1962887995196296E-3</v>
      </c>
      <c r="AI543">
        <v>8</v>
      </c>
      <c r="AJ543" s="73">
        <v>86.073319272682994</v>
      </c>
      <c r="AK543">
        <v>138</v>
      </c>
      <c r="AL543">
        <v>0.99951079195005699</v>
      </c>
      <c r="AM543">
        <v>0</v>
      </c>
      <c r="AN543">
        <v>0</v>
      </c>
      <c r="AO543">
        <v>0</v>
      </c>
      <c r="AP543">
        <v>0</v>
      </c>
      <c r="AQ543">
        <v>139</v>
      </c>
      <c r="AR543">
        <v>1</v>
      </c>
      <c r="AS543">
        <v>4.6144391189764301E-2</v>
      </c>
      <c r="AT543">
        <v>3</v>
      </c>
      <c r="AU543">
        <v>2.1603340949970799E-2</v>
      </c>
      <c r="AV543">
        <v>1</v>
      </c>
      <c r="AW543">
        <v>139</v>
      </c>
      <c r="AX543">
        <v>1</v>
      </c>
      <c r="AY543" s="73">
        <v>89.938856858694905</v>
      </c>
      <c r="AZ543">
        <v>138</v>
      </c>
      <c r="BA543">
        <v>0.99951079195005699</v>
      </c>
      <c r="BB543">
        <v>136</v>
      </c>
      <c r="BC543">
        <v>0.92776935995401399</v>
      </c>
      <c r="BD543">
        <v>3</v>
      </c>
      <c r="BE543">
        <v>7.2230640045985298E-2</v>
      </c>
      <c r="BF543">
        <v>90.164445832764997</v>
      </c>
      <c r="BG543">
        <v>90.497250090457996</v>
      </c>
      <c r="BH543">
        <v>89.938856858694905</v>
      </c>
      <c r="BI543">
        <v>86.073319272682994</v>
      </c>
    </row>
    <row r="544" spans="1:61" x14ac:dyDescent="0.25">
      <c r="A544" s="10" t="str">
        <f>VLOOKUP(D544,'Index-Relations'!E:F,2,FALSE)</f>
        <v>ESG</v>
      </c>
      <c r="B544" t="s">
        <v>3450</v>
      </c>
      <c r="C544" s="53" t="s">
        <v>2761</v>
      </c>
      <c r="D544" s="59" t="s">
        <v>2986</v>
      </c>
      <c r="E544" s="59" t="s">
        <v>3984</v>
      </c>
      <c r="F544" t="s">
        <v>244</v>
      </c>
      <c r="G544" t="s">
        <v>243</v>
      </c>
      <c r="H544" t="s">
        <v>245</v>
      </c>
      <c r="I544" s="52">
        <v>45628</v>
      </c>
      <c r="J544" t="s">
        <v>2457</v>
      </c>
      <c r="K544">
        <v>146</v>
      </c>
      <c r="L544" s="73">
        <v>91.167339499611998</v>
      </c>
      <c r="M544">
        <v>144</v>
      </c>
      <c r="N544">
        <v>0.99484996199204601</v>
      </c>
      <c r="O544" s="73">
        <v>90.868909332608894</v>
      </c>
      <c r="P544">
        <v>144</v>
      </c>
      <c r="Q544">
        <v>0.99484996199204601</v>
      </c>
      <c r="R544">
        <v>139</v>
      </c>
      <c r="S544">
        <v>0.97062926873629796</v>
      </c>
      <c r="T544">
        <v>34.451926619467002</v>
      </c>
      <c r="U544">
        <v>0.74116424106557899</v>
      </c>
      <c r="V544">
        <v>105</v>
      </c>
      <c r="W544">
        <v>9.4588220864720796E-2</v>
      </c>
      <c r="X544">
        <v>15</v>
      </c>
      <c r="Y544">
        <v>144</v>
      </c>
      <c r="Z544">
        <v>0.99484996199204601</v>
      </c>
      <c r="AA544">
        <v>33.268946383471999</v>
      </c>
      <c r="AB544">
        <v>138</v>
      </c>
      <c r="AC544">
        <v>0.91219677044287895</v>
      </c>
      <c r="AD544">
        <v>6</v>
      </c>
      <c r="AE544">
        <v>8.2653191549166893E-2</v>
      </c>
      <c r="AF544">
        <v>2</v>
      </c>
      <c r="AG544">
        <v>5.1500380079534998E-3</v>
      </c>
      <c r="AH544">
        <v>1.4584422035146399E-2</v>
      </c>
      <c r="AI544">
        <v>12</v>
      </c>
      <c r="AJ544" s="73">
        <v>89.220780118590994</v>
      </c>
      <c r="AK544">
        <v>144</v>
      </c>
      <c r="AL544">
        <v>0.99484996199204601</v>
      </c>
      <c r="AM544">
        <v>0</v>
      </c>
      <c r="AN544">
        <v>0</v>
      </c>
      <c r="AO544">
        <v>0</v>
      </c>
      <c r="AP544">
        <v>0</v>
      </c>
      <c r="AQ544">
        <v>146</v>
      </c>
      <c r="AR544">
        <v>1</v>
      </c>
      <c r="AS544">
        <v>5.1604575310164803E-2</v>
      </c>
      <c r="AT544">
        <v>4</v>
      </c>
      <c r="AU544">
        <v>1.8201517183608299E-2</v>
      </c>
      <c r="AV544">
        <v>1</v>
      </c>
      <c r="AW544">
        <v>146</v>
      </c>
      <c r="AX544">
        <v>1</v>
      </c>
      <c r="AY544" s="73">
        <v>89.331551516601905</v>
      </c>
      <c r="AZ544">
        <v>144</v>
      </c>
      <c r="BA544">
        <v>0.99484996199204601</v>
      </c>
      <c r="BB544">
        <v>143</v>
      </c>
      <c r="BC544">
        <v>0.91815542068392997</v>
      </c>
      <c r="BD544">
        <v>3</v>
      </c>
      <c r="BE544">
        <v>8.1844579316069296E-2</v>
      </c>
      <c r="BF544">
        <v>91.167339499611998</v>
      </c>
      <c r="BG544">
        <v>90.868909332608894</v>
      </c>
      <c r="BH544">
        <v>89.331551516601905</v>
      </c>
      <c r="BI544">
        <v>89.220780118590994</v>
      </c>
    </row>
    <row r="545" spans="1:61" x14ac:dyDescent="0.25">
      <c r="A545" s="10" t="str">
        <f>VLOOKUP(D545,'Index-Relations'!E:F,2,FALSE)</f>
        <v>ESG</v>
      </c>
      <c r="B545" t="s">
        <v>3450</v>
      </c>
      <c r="C545" s="53" t="s">
        <v>2762</v>
      </c>
      <c r="D545" s="59" t="s">
        <v>2986</v>
      </c>
      <c r="E545" s="59" t="s">
        <v>3985</v>
      </c>
      <c r="F545" t="s">
        <v>244</v>
      </c>
      <c r="G545" t="s">
        <v>243</v>
      </c>
      <c r="H545" t="s">
        <v>245</v>
      </c>
      <c r="I545" s="52">
        <v>45597</v>
      </c>
      <c r="J545" t="s">
        <v>2457</v>
      </c>
      <c r="K545">
        <v>146</v>
      </c>
      <c r="L545" s="73">
        <v>91.079544512918005</v>
      </c>
      <c r="M545">
        <v>144</v>
      </c>
      <c r="N545">
        <v>0.99498139610869796</v>
      </c>
      <c r="O545" s="73">
        <v>90.875469224472994</v>
      </c>
      <c r="P545">
        <v>144</v>
      </c>
      <c r="Q545">
        <v>0.99498139610869796</v>
      </c>
      <c r="R545">
        <v>139</v>
      </c>
      <c r="S545">
        <v>0.97072980654590901</v>
      </c>
      <c r="T545">
        <v>34.710482204693001</v>
      </c>
      <c r="U545">
        <v>0.74023856261119703</v>
      </c>
      <c r="V545">
        <v>105</v>
      </c>
      <c r="W545">
        <v>9.5100946931050104E-2</v>
      </c>
      <c r="X545">
        <v>15</v>
      </c>
      <c r="Y545">
        <v>144</v>
      </c>
      <c r="Z545">
        <v>0.99498139610869796</v>
      </c>
      <c r="AA545">
        <v>34.750476066457701</v>
      </c>
      <c r="AB545">
        <v>138</v>
      </c>
      <c r="AC545">
        <v>0.90964318331252503</v>
      </c>
      <c r="AD545">
        <v>6</v>
      </c>
      <c r="AE545">
        <v>8.5338212796173096E-2</v>
      </c>
      <c r="AF545">
        <v>2</v>
      </c>
      <c r="AG545">
        <v>5.0186038913016496E-3</v>
      </c>
      <c r="AH545">
        <v>2.1757044861576799E-2</v>
      </c>
      <c r="AI545">
        <v>12</v>
      </c>
      <c r="AJ545" s="73">
        <v>89.116969586232997</v>
      </c>
      <c r="AK545">
        <v>144</v>
      </c>
      <c r="AL545">
        <v>0.99498139610869796</v>
      </c>
      <c r="AM545">
        <v>0</v>
      </c>
      <c r="AN545">
        <v>0</v>
      </c>
      <c r="AO545">
        <v>0</v>
      </c>
      <c r="AP545">
        <v>0</v>
      </c>
      <c r="AQ545">
        <v>146</v>
      </c>
      <c r="AR545">
        <v>1</v>
      </c>
      <c r="AS545">
        <v>4.9553990611082503E-2</v>
      </c>
      <c r="AT545">
        <v>4</v>
      </c>
      <c r="AU545">
        <v>1.6241682416345601E-2</v>
      </c>
      <c r="AV545">
        <v>1</v>
      </c>
      <c r="AW545">
        <v>146</v>
      </c>
      <c r="AX545">
        <v>1</v>
      </c>
      <c r="AY545" s="73">
        <v>89.184849434836906</v>
      </c>
      <c r="AZ545">
        <v>144</v>
      </c>
      <c r="BA545">
        <v>0.99498139610869796</v>
      </c>
      <c r="BB545">
        <v>143</v>
      </c>
      <c r="BC545">
        <v>0.91684056252033197</v>
      </c>
      <c r="BD545">
        <v>3</v>
      </c>
      <c r="BE545">
        <v>8.3159437479667406E-2</v>
      </c>
      <c r="BF545">
        <v>91.079544512918005</v>
      </c>
      <c r="BG545">
        <v>90.875469224472994</v>
      </c>
      <c r="BH545">
        <v>89.184849434836906</v>
      </c>
      <c r="BI545">
        <v>89.116969586232997</v>
      </c>
    </row>
    <row r="546" spans="1:61" x14ac:dyDescent="0.25">
      <c r="A546" s="10" t="str">
        <f>VLOOKUP(D546,'Index-Relations'!E:F,2,FALSE)</f>
        <v>ESG</v>
      </c>
      <c r="B546" t="s">
        <v>3450</v>
      </c>
      <c r="C546" s="53" t="s">
        <v>2763</v>
      </c>
      <c r="D546" s="59" t="s">
        <v>2986</v>
      </c>
      <c r="E546" s="59" t="s">
        <v>3986</v>
      </c>
      <c r="F546" t="s">
        <v>244</v>
      </c>
      <c r="G546" t="s">
        <v>243</v>
      </c>
      <c r="H546" t="s">
        <v>245</v>
      </c>
      <c r="I546" s="52">
        <v>45566</v>
      </c>
      <c r="J546" t="s">
        <v>2457</v>
      </c>
      <c r="K546">
        <v>146</v>
      </c>
      <c r="L546" s="73">
        <v>91.093120557602006</v>
      </c>
      <c r="M546">
        <v>144</v>
      </c>
      <c r="N546">
        <v>0.99561036160134997</v>
      </c>
      <c r="O546" s="73">
        <v>90.825913987894893</v>
      </c>
      <c r="P546">
        <v>144</v>
      </c>
      <c r="Q546">
        <v>0.99561036160134997</v>
      </c>
      <c r="R546">
        <v>139</v>
      </c>
      <c r="S546">
        <v>0.972065571714955</v>
      </c>
      <c r="T546">
        <v>34.715081901303499</v>
      </c>
      <c r="U546">
        <v>0.740918518107755</v>
      </c>
      <c r="V546">
        <v>105</v>
      </c>
      <c r="W546">
        <v>9.5420916149234702E-2</v>
      </c>
      <c r="X546">
        <v>15</v>
      </c>
      <c r="Y546">
        <v>144</v>
      </c>
      <c r="Z546">
        <v>0.99561036160134997</v>
      </c>
      <c r="AA546">
        <v>36.638435195499497</v>
      </c>
      <c r="AB546">
        <v>138</v>
      </c>
      <c r="AC546">
        <v>0.91248904607904602</v>
      </c>
      <c r="AD546">
        <v>6</v>
      </c>
      <c r="AE546">
        <v>8.3121315522303299E-2</v>
      </c>
      <c r="AF546">
        <v>2</v>
      </c>
      <c r="AG546">
        <v>4.3896383986499702E-3</v>
      </c>
      <c r="AH546">
        <v>1.43883635773665E-2</v>
      </c>
      <c r="AI546">
        <v>12</v>
      </c>
      <c r="AJ546" s="73">
        <v>89.128860174542993</v>
      </c>
      <c r="AK546">
        <v>144</v>
      </c>
      <c r="AL546">
        <v>0.99561036160134997</v>
      </c>
      <c r="AM546">
        <v>0</v>
      </c>
      <c r="AN546">
        <v>0</v>
      </c>
      <c r="AO546">
        <v>0</v>
      </c>
      <c r="AP546">
        <v>0</v>
      </c>
      <c r="AQ546">
        <v>146</v>
      </c>
      <c r="AR546">
        <v>1</v>
      </c>
      <c r="AS546">
        <v>4.6563245594211898E-2</v>
      </c>
      <c r="AT546">
        <v>4</v>
      </c>
      <c r="AU546">
        <v>1.6166135829466199E-2</v>
      </c>
      <c r="AV546">
        <v>1</v>
      </c>
      <c r="AW546">
        <v>146</v>
      </c>
      <c r="AX546">
        <v>1</v>
      </c>
      <c r="AY546" s="73">
        <v>89.281476247021999</v>
      </c>
      <c r="AZ546">
        <v>144</v>
      </c>
      <c r="BA546">
        <v>0.99561036160134997</v>
      </c>
      <c r="BB546">
        <v>143</v>
      </c>
      <c r="BC546">
        <v>0.91759583590865001</v>
      </c>
      <c r="BD546">
        <v>3</v>
      </c>
      <c r="BE546">
        <v>8.2404164091349805E-2</v>
      </c>
      <c r="BF546">
        <v>91.093120557602006</v>
      </c>
      <c r="BG546">
        <v>90.825913987894893</v>
      </c>
      <c r="BH546">
        <v>89.281476247021999</v>
      </c>
      <c r="BI546">
        <v>89.128860174542993</v>
      </c>
    </row>
    <row r="547" spans="1:61" x14ac:dyDescent="0.25">
      <c r="A547" s="10" t="str">
        <f>VLOOKUP(D547,'Index-Relations'!E:F,2,FALSE)</f>
        <v>ESG</v>
      </c>
      <c r="B547" t="s">
        <v>3450</v>
      </c>
      <c r="C547" s="53" t="s">
        <v>2764</v>
      </c>
      <c r="D547" s="59" t="s">
        <v>2986</v>
      </c>
      <c r="E547" s="59" t="s">
        <v>3987</v>
      </c>
      <c r="F547" t="s">
        <v>244</v>
      </c>
      <c r="G547" t="s">
        <v>243</v>
      </c>
      <c r="H547" t="s">
        <v>245</v>
      </c>
      <c r="I547" s="52">
        <v>45537</v>
      </c>
      <c r="J547" t="s">
        <v>2457</v>
      </c>
      <c r="K547">
        <v>146</v>
      </c>
      <c r="L547" s="73">
        <v>91.413786828870002</v>
      </c>
      <c r="M547">
        <v>144</v>
      </c>
      <c r="N547">
        <v>0.99539540358062695</v>
      </c>
      <c r="O547" s="73">
        <v>90.901973275024005</v>
      </c>
      <c r="P547">
        <v>144</v>
      </c>
      <c r="Q547">
        <v>0.99539540358062695</v>
      </c>
      <c r="R547">
        <v>139</v>
      </c>
      <c r="S547">
        <v>0.97368777528180095</v>
      </c>
      <c r="T547">
        <v>34.511349087485399</v>
      </c>
      <c r="U547">
        <v>0.74650347391914695</v>
      </c>
      <c r="V547">
        <v>105</v>
      </c>
      <c r="W547">
        <v>0.100523357081332</v>
      </c>
      <c r="X547">
        <v>15</v>
      </c>
      <c r="Y547">
        <v>144</v>
      </c>
      <c r="Z547">
        <v>0.99539540358062695</v>
      </c>
      <c r="AA547">
        <v>34.034532515632002</v>
      </c>
      <c r="AB547">
        <v>138</v>
      </c>
      <c r="AC547">
        <v>0.91236831686015396</v>
      </c>
      <c r="AD547">
        <v>6</v>
      </c>
      <c r="AE547">
        <v>8.3027086720472598E-2</v>
      </c>
      <c r="AF547">
        <v>2</v>
      </c>
      <c r="AG547">
        <v>4.6045964193725201E-3</v>
      </c>
      <c r="AH547">
        <v>1.4773850094611801E-2</v>
      </c>
      <c r="AI547">
        <v>12</v>
      </c>
      <c r="AJ547" s="73">
        <v>89.586573480311998</v>
      </c>
      <c r="AK547">
        <v>144</v>
      </c>
      <c r="AL547">
        <v>0.99539540358062695</v>
      </c>
      <c r="AM547">
        <v>0</v>
      </c>
      <c r="AN547">
        <v>0</v>
      </c>
      <c r="AO547">
        <v>0</v>
      </c>
      <c r="AP547">
        <v>0</v>
      </c>
      <c r="AQ547">
        <v>146</v>
      </c>
      <c r="AR547">
        <v>1</v>
      </c>
      <c r="AS547">
        <v>4.7318934650350197E-2</v>
      </c>
      <c r="AT547">
        <v>4</v>
      </c>
      <c r="AU547">
        <v>1.7633834915346199E-2</v>
      </c>
      <c r="AV547">
        <v>1</v>
      </c>
      <c r="AW547">
        <v>146</v>
      </c>
      <c r="AX547">
        <v>0.999999999999999</v>
      </c>
      <c r="AY547" s="73">
        <v>90.001159134324993</v>
      </c>
      <c r="AZ547">
        <v>144</v>
      </c>
      <c r="BA547">
        <v>0.99539540358062695</v>
      </c>
      <c r="BB547">
        <v>143</v>
      </c>
      <c r="BC547">
        <v>0.91816663754584504</v>
      </c>
      <c r="BD547">
        <v>3</v>
      </c>
      <c r="BE547">
        <v>8.1833362454154901E-2</v>
      </c>
      <c r="BF547">
        <v>91.413786828870002</v>
      </c>
      <c r="BG547">
        <v>90.901973275024005</v>
      </c>
      <c r="BH547">
        <v>90.001159134324993</v>
      </c>
      <c r="BI547">
        <v>89.586573480311998</v>
      </c>
    </row>
    <row r="548" spans="1:61" x14ac:dyDescent="0.25">
      <c r="A548" s="10" t="str">
        <f>VLOOKUP(D548,'Index-Relations'!E:F,2,FALSE)</f>
        <v>ESG</v>
      </c>
      <c r="B548" t="s">
        <v>3450</v>
      </c>
      <c r="C548" s="53" t="s">
        <v>3350</v>
      </c>
      <c r="D548" s="59" t="s">
        <v>2986</v>
      </c>
      <c r="E548" s="59" t="s">
        <v>3988</v>
      </c>
      <c r="F548" t="s">
        <v>244</v>
      </c>
      <c r="G548" t="s">
        <v>243</v>
      </c>
      <c r="H548" t="s">
        <v>245</v>
      </c>
      <c r="I548" s="52">
        <v>45505</v>
      </c>
      <c r="J548" t="s">
        <v>2457</v>
      </c>
      <c r="K548">
        <v>146</v>
      </c>
      <c r="L548" s="73">
        <v>91.4450748208329</v>
      </c>
      <c r="M548">
        <v>144</v>
      </c>
      <c r="N548">
        <v>0.99525666459186701</v>
      </c>
      <c r="O548" s="73">
        <v>90.924428528172996</v>
      </c>
      <c r="P548">
        <v>144</v>
      </c>
      <c r="Q548">
        <v>0.99525666459186701</v>
      </c>
      <c r="R548">
        <v>139</v>
      </c>
      <c r="S548">
        <v>0.97421945256570996</v>
      </c>
      <c r="T548">
        <v>34.457125323192599</v>
      </c>
      <c r="U548">
        <v>0.75286994281821096</v>
      </c>
      <c r="V548">
        <v>106</v>
      </c>
      <c r="W548">
        <v>0.10217899858587</v>
      </c>
      <c r="X548">
        <v>15</v>
      </c>
      <c r="Y548">
        <v>144</v>
      </c>
      <c r="Z548">
        <v>0.99525666459186701</v>
      </c>
      <c r="AA548">
        <v>34.849947647956498</v>
      </c>
      <c r="AB548">
        <v>139</v>
      </c>
      <c r="AC548">
        <v>0.92192979489142302</v>
      </c>
      <c r="AD548">
        <v>5</v>
      </c>
      <c r="AE548">
        <v>7.3326869700443595E-2</v>
      </c>
      <c r="AF548">
        <v>2</v>
      </c>
      <c r="AG548">
        <v>4.7433354081329003E-3</v>
      </c>
      <c r="AH548">
        <v>1.4473014617648799E-2</v>
      </c>
      <c r="AI548">
        <v>12</v>
      </c>
      <c r="AJ548" s="73">
        <v>89.665410134513905</v>
      </c>
      <c r="AK548">
        <v>144</v>
      </c>
      <c r="AL548">
        <v>0.99525666459186701</v>
      </c>
      <c r="AM548">
        <v>0</v>
      </c>
      <c r="AN548">
        <v>0</v>
      </c>
      <c r="AO548">
        <v>0</v>
      </c>
      <c r="AP548">
        <v>0</v>
      </c>
      <c r="AQ548">
        <v>146</v>
      </c>
      <c r="AR548">
        <v>1</v>
      </c>
      <c r="AS548">
        <v>4.6623120181423797E-2</v>
      </c>
      <c r="AT548">
        <v>4</v>
      </c>
      <c r="AU548">
        <v>1.7419989505545401E-2</v>
      </c>
      <c r="AV548">
        <v>1</v>
      </c>
      <c r="AW548">
        <v>146</v>
      </c>
      <c r="AX548">
        <v>0.999999999999999</v>
      </c>
      <c r="AY548" s="73">
        <v>90.026160287636003</v>
      </c>
      <c r="AZ548">
        <v>144</v>
      </c>
      <c r="BA548">
        <v>0.99525666459186701</v>
      </c>
      <c r="BB548">
        <v>142</v>
      </c>
      <c r="BC548">
        <v>0.91281632681445901</v>
      </c>
      <c r="BD548">
        <v>4</v>
      </c>
      <c r="BE548">
        <v>8.7183673185540794E-2</v>
      </c>
      <c r="BF548">
        <v>91.4450748208329</v>
      </c>
      <c r="BG548">
        <v>90.924428528172996</v>
      </c>
      <c r="BH548">
        <v>90.026160287636003</v>
      </c>
      <c r="BI548">
        <v>89.665410134513905</v>
      </c>
    </row>
    <row r="549" spans="1:61" x14ac:dyDescent="0.25">
      <c r="A549" s="10" t="str">
        <f>VLOOKUP(D549,'Index-Relations'!E:F,2,FALSE)</f>
        <v>ESG</v>
      </c>
      <c r="B549" t="s">
        <v>3450</v>
      </c>
      <c r="C549" s="53" t="s">
        <v>2765</v>
      </c>
      <c r="D549" s="59" t="s">
        <v>2986</v>
      </c>
      <c r="E549" s="59" t="s">
        <v>3989</v>
      </c>
      <c r="F549" t="s">
        <v>244</v>
      </c>
      <c r="G549" t="s">
        <v>243</v>
      </c>
      <c r="H549" t="s">
        <v>245</v>
      </c>
      <c r="I549" s="52">
        <v>45474</v>
      </c>
      <c r="J549" t="s">
        <v>2457</v>
      </c>
      <c r="K549">
        <v>147</v>
      </c>
      <c r="L549" s="73">
        <v>91.994641700905902</v>
      </c>
      <c r="M549">
        <v>145</v>
      </c>
      <c r="N549">
        <v>0.995779723525823</v>
      </c>
      <c r="O549" s="73">
        <v>91.008732073690993</v>
      </c>
      <c r="P549">
        <v>145</v>
      </c>
      <c r="Q549">
        <v>0.995779723525823</v>
      </c>
      <c r="R549">
        <v>140</v>
      </c>
      <c r="S549">
        <v>0.97462621436518004</v>
      </c>
      <c r="T549">
        <v>34.263761828374903</v>
      </c>
      <c r="U549">
        <v>0.75704135500879699</v>
      </c>
      <c r="V549">
        <v>105</v>
      </c>
      <c r="W549">
        <v>0.100923147423892</v>
      </c>
      <c r="X549">
        <v>14</v>
      </c>
      <c r="Y549">
        <v>144</v>
      </c>
      <c r="Z549">
        <v>0.989011201684728</v>
      </c>
      <c r="AA549">
        <v>36.886731978856901</v>
      </c>
      <c r="AB549">
        <v>139</v>
      </c>
      <c r="AC549">
        <v>0.93110865536498699</v>
      </c>
      <c r="AD549">
        <v>5</v>
      </c>
      <c r="AE549">
        <v>5.7902546319741399E-2</v>
      </c>
      <c r="AF549">
        <v>3</v>
      </c>
      <c r="AG549">
        <v>1.0988798315271499E-2</v>
      </c>
      <c r="AH549">
        <v>1.45734119170644E-2</v>
      </c>
      <c r="AI549">
        <v>12</v>
      </c>
      <c r="AJ549" s="73">
        <v>90.178316379895904</v>
      </c>
      <c r="AK549">
        <v>145</v>
      </c>
      <c r="AL549">
        <v>0.995779723525823</v>
      </c>
      <c r="AM549">
        <v>0</v>
      </c>
      <c r="AN549">
        <v>0</v>
      </c>
      <c r="AO549">
        <v>0</v>
      </c>
      <c r="AP549">
        <v>0</v>
      </c>
      <c r="AQ549">
        <v>147</v>
      </c>
      <c r="AR549">
        <v>1</v>
      </c>
      <c r="AS549">
        <v>4.5682831873043998E-2</v>
      </c>
      <c r="AT549">
        <v>4</v>
      </c>
      <c r="AU549">
        <v>1.55468991734858E-2</v>
      </c>
      <c r="AV549">
        <v>1</v>
      </c>
      <c r="AW549">
        <v>147</v>
      </c>
      <c r="AX549">
        <v>1</v>
      </c>
      <c r="AY549" s="73">
        <v>90.924420281997996</v>
      </c>
      <c r="AZ549">
        <v>145</v>
      </c>
      <c r="BA549">
        <v>0.995779723525823</v>
      </c>
      <c r="BB549">
        <v>143</v>
      </c>
      <c r="BC549">
        <v>0.91395698864615604</v>
      </c>
      <c r="BD549">
        <v>4</v>
      </c>
      <c r="BE549">
        <v>8.6043011353843304E-2</v>
      </c>
      <c r="BF549">
        <v>91.994641700905902</v>
      </c>
      <c r="BG549">
        <v>91.008732073690993</v>
      </c>
      <c r="BH549">
        <v>90.924420281997996</v>
      </c>
      <c r="BI549">
        <v>90.178316379895904</v>
      </c>
    </row>
    <row r="550" spans="1:61" x14ac:dyDescent="0.25">
      <c r="A550" s="10" t="str">
        <f>VLOOKUP(D550,'Index-Relations'!E:F,2,FALSE)</f>
        <v>ESG</v>
      </c>
      <c r="B550" t="s">
        <v>3450</v>
      </c>
      <c r="C550" s="53" t="s">
        <v>2766</v>
      </c>
      <c r="D550" s="59" t="s">
        <v>2986</v>
      </c>
      <c r="E550" s="59" t="s">
        <v>3990</v>
      </c>
      <c r="F550" t="s">
        <v>244</v>
      </c>
      <c r="G550" t="s">
        <v>243</v>
      </c>
      <c r="H550" t="s">
        <v>245</v>
      </c>
      <c r="I550" s="52">
        <v>45446</v>
      </c>
      <c r="J550" t="s">
        <v>2457</v>
      </c>
      <c r="K550">
        <v>146</v>
      </c>
      <c r="L550" s="73">
        <v>92.492542845745902</v>
      </c>
      <c r="M550">
        <v>144</v>
      </c>
      <c r="N550">
        <v>0.99591623909464599</v>
      </c>
      <c r="O550" s="73">
        <v>91.057719406285898</v>
      </c>
      <c r="P550">
        <v>144</v>
      </c>
      <c r="Q550">
        <v>0.99591623909464599</v>
      </c>
      <c r="R550">
        <v>139</v>
      </c>
      <c r="S550">
        <v>0.97475392600465705</v>
      </c>
      <c r="T550">
        <v>34.856562689834497</v>
      </c>
      <c r="U550">
        <v>0.76688212742810602</v>
      </c>
      <c r="V550">
        <v>102</v>
      </c>
      <c r="W550">
        <v>0.110546111321715</v>
      </c>
      <c r="X550">
        <v>14</v>
      </c>
      <c r="Y550">
        <v>142</v>
      </c>
      <c r="Z550">
        <v>0.98871477631761195</v>
      </c>
      <c r="AA550">
        <v>41.052521967041201</v>
      </c>
      <c r="AB550">
        <v>138</v>
      </c>
      <c r="AC550">
        <v>0.97660011126533697</v>
      </c>
      <c r="AD550">
        <v>4</v>
      </c>
      <c r="AE550">
        <v>1.2114665052275099E-2</v>
      </c>
      <c r="AF550">
        <v>4</v>
      </c>
      <c r="AG550">
        <v>1.1285223682387499E-2</v>
      </c>
      <c r="AH550">
        <v>1.32791946466048E-2</v>
      </c>
      <c r="AI550">
        <v>11</v>
      </c>
      <c r="AJ550" s="73">
        <v>90.293055296238904</v>
      </c>
      <c r="AK550">
        <v>144</v>
      </c>
      <c r="AL550">
        <v>0.99591623909464599</v>
      </c>
      <c r="AM550">
        <v>0</v>
      </c>
      <c r="AN550">
        <v>0</v>
      </c>
      <c r="AO550">
        <v>0</v>
      </c>
      <c r="AP550">
        <v>0</v>
      </c>
      <c r="AQ550">
        <v>146</v>
      </c>
      <c r="AR550">
        <v>0.999999999999999</v>
      </c>
      <c r="AS550">
        <v>4.9699896920417E-2</v>
      </c>
      <c r="AT550">
        <v>4</v>
      </c>
      <c r="AU550">
        <v>1.5734126311653902E-2</v>
      </c>
      <c r="AV550">
        <v>1</v>
      </c>
      <c r="AW550">
        <v>146</v>
      </c>
      <c r="AX550">
        <v>1</v>
      </c>
      <c r="AY550" s="73">
        <v>92.089978759085</v>
      </c>
      <c r="AZ550">
        <v>144</v>
      </c>
      <c r="BA550">
        <v>0.99591623909464599</v>
      </c>
      <c r="BB550">
        <v>142</v>
      </c>
      <c r="BC550">
        <v>0.91147402479583095</v>
      </c>
      <c r="BD550">
        <v>4</v>
      </c>
      <c r="BE550">
        <v>8.8525975204168897E-2</v>
      </c>
      <c r="BF550">
        <v>92.492542845745902</v>
      </c>
      <c r="BG550">
        <v>91.057719406285898</v>
      </c>
      <c r="BH550">
        <v>92.089978759085</v>
      </c>
      <c r="BI550">
        <v>90.293055296238904</v>
      </c>
    </row>
    <row r="551" spans="1:61" x14ac:dyDescent="0.25">
      <c r="A551" s="10" t="str">
        <f>VLOOKUP(D551,'Index-Relations'!E:F,2,FALSE)</f>
        <v>ESG</v>
      </c>
      <c r="B551" t="s">
        <v>3450</v>
      </c>
      <c r="C551" s="53" t="s">
        <v>2767</v>
      </c>
      <c r="D551" s="59" t="s">
        <v>2986</v>
      </c>
      <c r="E551" s="59" t="s">
        <v>3991</v>
      </c>
      <c r="F551" t="s">
        <v>244</v>
      </c>
      <c r="G551" t="s">
        <v>243</v>
      </c>
      <c r="H551" t="s">
        <v>245</v>
      </c>
      <c r="I551" s="52">
        <v>45413</v>
      </c>
      <c r="J551" t="s">
        <v>2457</v>
      </c>
      <c r="K551">
        <v>146</v>
      </c>
      <c r="L551" s="73">
        <v>92.511513013934902</v>
      </c>
      <c r="M551">
        <v>144</v>
      </c>
      <c r="N551">
        <v>0.99589974816775995</v>
      </c>
      <c r="O551" s="73">
        <v>91.094357983986001</v>
      </c>
      <c r="P551">
        <v>144</v>
      </c>
      <c r="Q551">
        <v>0.99589974816775995</v>
      </c>
      <c r="R551">
        <v>139</v>
      </c>
      <c r="S551">
        <v>0.97529627417873599</v>
      </c>
      <c r="T551">
        <v>35.010569089823001</v>
      </c>
      <c r="U551">
        <v>0.76550874697426996</v>
      </c>
      <c r="V551">
        <v>102</v>
      </c>
      <c r="W551">
        <v>0.109722176148756</v>
      </c>
      <c r="X551">
        <v>14</v>
      </c>
      <c r="Y551">
        <v>142</v>
      </c>
      <c r="Z551">
        <v>0.98891558241688304</v>
      </c>
      <c r="AA551">
        <v>42.4499623096508</v>
      </c>
      <c r="AB551">
        <v>138</v>
      </c>
      <c r="AC551">
        <v>0.97746952219535999</v>
      </c>
      <c r="AD551">
        <v>4</v>
      </c>
      <c r="AE551">
        <v>1.1446060221523301E-2</v>
      </c>
      <c r="AF551">
        <v>4</v>
      </c>
      <c r="AG551">
        <v>1.1084417583116599E-2</v>
      </c>
      <c r="AH551">
        <v>1.27643937044957E-2</v>
      </c>
      <c r="AI551">
        <v>11</v>
      </c>
      <c r="AJ551" s="73">
        <v>90.317252598875996</v>
      </c>
      <c r="AK551">
        <v>144</v>
      </c>
      <c r="AL551">
        <v>0.99589974816775995</v>
      </c>
      <c r="AM551">
        <v>0</v>
      </c>
      <c r="AN551">
        <v>0</v>
      </c>
      <c r="AO551">
        <v>0</v>
      </c>
      <c r="AP551">
        <v>0</v>
      </c>
      <c r="AQ551">
        <v>145</v>
      </c>
      <c r="AR551">
        <v>0.99940179441785204</v>
      </c>
      <c r="AS551">
        <v>4.9185511561364102E-2</v>
      </c>
      <c r="AT551">
        <v>4</v>
      </c>
      <c r="AU551">
        <v>1.5746077586058501E-2</v>
      </c>
      <c r="AV551">
        <v>1</v>
      </c>
      <c r="AW551">
        <v>145</v>
      </c>
      <c r="AX551">
        <v>0.99940179441785204</v>
      </c>
      <c r="AY551" s="73">
        <v>92.108836080398007</v>
      </c>
      <c r="AZ551">
        <v>144</v>
      </c>
      <c r="BA551">
        <v>0.99589974816775995</v>
      </c>
      <c r="BB551">
        <v>140</v>
      </c>
      <c r="BC551">
        <v>0.90779530114066898</v>
      </c>
      <c r="BD551">
        <v>5</v>
      </c>
      <c r="BE551">
        <v>9.1606493277183204E-2</v>
      </c>
      <c r="BF551">
        <v>92.511513013934902</v>
      </c>
      <c r="BG551">
        <v>91.094357983986001</v>
      </c>
      <c r="BH551">
        <v>92.108836080398007</v>
      </c>
      <c r="BI551">
        <v>90.317252598875996</v>
      </c>
    </row>
    <row r="552" spans="1:61" x14ac:dyDescent="0.25">
      <c r="A552" s="10" t="str">
        <f>VLOOKUP(D552,'Index-Relations'!E:F,2,FALSE)</f>
        <v>ESG</v>
      </c>
      <c r="B552" t="s">
        <v>3450</v>
      </c>
      <c r="C552" s="53" t="s">
        <v>2768</v>
      </c>
      <c r="D552" s="59" t="s">
        <v>2986</v>
      </c>
      <c r="E552" s="59" t="s">
        <v>3992</v>
      </c>
      <c r="F552" t="s">
        <v>244</v>
      </c>
      <c r="G552" t="s">
        <v>243</v>
      </c>
      <c r="H552" t="s">
        <v>245</v>
      </c>
      <c r="I552" s="52">
        <v>45383</v>
      </c>
      <c r="J552" t="s">
        <v>2457</v>
      </c>
      <c r="K552">
        <v>146</v>
      </c>
      <c r="L552">
        <v>94.893432124777803</v>
      </c>
      <c r="M552">
        <v>144</v>
      </c>
      <c r="N552">
        <v>0.99642349381292705</v>
      </c>
      <c r="O552">
        <v>93.650152360157307</v>
      </c>
      <c r="P552">
        <v>144</v>
      </c>
      <c r="Q552">
        <v>0.99642349381292705</v>
      </c>
      <c r="R552">
        <v>139</v>
      </c>
      <c r="S552">
        <v>0.97708395253617197</v>
      </c>
      <c r="T552">
        <v>34.697755606458003</v>
      </c>
      <c r="U552">
        <v>0.76778617415697004</v>
      </c>
      <c r="V552">
        <v>102</v>
      </c>
      <c r="W552">
        <v>0.10848963548709301</v>
      </c>
      <c r="X552">
        <v>14</v>
      </c>
      <c r="Y552">
        <v>142</v>
      </c>
      <c r="Z552">
        <v>0.98960858875378499</v>
      </c>
      <c r="AA552">
        <v>41.1879382457631</v>
      </c>
      <c r="AB552">
        <v>138</v>
      </c>
      <c r="AC552">
        <v>0.97810238883552103</v>
      </c>
      <c r="AD552">
        <v>4</v>
      </c>
      <c r="AE552">
        <v>1.15061999182649E-2</v>
      </c>
      <c r="AF552">
        <v>4</v>
      </c>
      <c r="AG552">
        <v>1.03914112462139E-2</v>
      </c>
      <c r="AH552">
        <v>1.2664682580637E-2</v>
      </c>
      <c r="AI552">
        <v>11</v>
      </c>
      <c r="AJ552">
        <v>94.001925002755598</v>
      </c>
      <c r="AK552">
        <v>144</v>
      </c>
      <c r="AL552">
        <v>0.99642349381292705</v>
      </c>
      <c r="AM552">
        <v>0</v>
      </c>
      <c r="AN552">
        <v>0</v>
      </c>
      <c r="AO552">
        <v>0</v>
      </c>
      <c r="AP552">
        <v>0</v>
      </c>
      <c r="AQ552">
        <v>145</v>
      </c>
      <c r="AR552">
        <v>0.99944426988089996</v>
      </c>
      <c r="AS552">
        <v>5.1279412319766703E-2</v>
      </c>
      <c r="AT552">
        <v>4</v>
      </c>
      <c r="AU552">
        <v>1.5765737313654101E-2</v>
      </c>
      <c r="AV552">
        <v>1</v>
      </c>
      <c r="AW552">
        <v>145</v>
      </c>
      <c r="AX552">
        <v>0.99944426988089996</v>
      </c>
      <c r="AY552">
        <v>94.622694756376404</v>
      </c>
      <c r="AZ552">
        <v>144</v>
      </c>
      <c r="BA552">
        <v>0.99642349381292705</v>
      </c>
      <c r="BB552">
        <v>140</v>
      </c>
      <c r="BC552">
        <v>0.91008935402837599</v>
      </c>
      <c r="BD552">
        <v>5</v>
      </c>
      <c r="BE552">
        <v>8.9354915852524502E-2</v>
      </c>
      <c r="BF552">
        <v>92.651984406789893</v>
      </c>
      <c r="BG552">
        <v>91.019754981113906</v>
      </c>
      <c r="BH552">
        <v>92.394536352628904</v>
      </c>
      <c r="BI552">
        <v>90.470300891739001</v>
      </c>
    </row>
    <row r="553" spans="1:61" x14ac:dyDescent="0.25">
      <c r="A553" s="10" t="str">
        <f>VLOOKUP(D553,'Index-Relations'!E:F,2,FALSE)</f>
        <v>ESG</v>
      </c>
      <c r="B553" t="s">
        <v>3450</v>
      </c>
      <c r="C553" s="53" t="s">
        <v>2769</v>
      </c>
      <c r="D553" s="59" t="s">
        <v>2986</v>
      </c>
      <c r="E553" s="59" t="s">
        <v>3993</v>
      </c>
      <c r="F553" t="s">
        <v>244</v>
      </c>
      <c r="G553" t="s">
        <v>243</v>
      </c>
      <c r="H553" t="s">
        <v>245</v>
      </c>
      <c r="I553" s="52">
        <v>45352</v>
      </c>
      <c r="J553" t="s">
        <v>2457</v>
      </c>
      <c r="K553">
        <v>146</v>
      </c>
      <c r="L553">
        <v>94.996861532672796</v>
      </c>
      <c r="M553">
        <v>144</v>
      </c>
      <c r="N553">
        <v>0.99622039305679699</v>
      </c>
      <c r="O553">
        <v>93.608624289654102</v>
      </c>
      <c r="P553">
        <v>144</v>
      </c>
      <c r="Q553">
        <v>0.99622039305679699</v>
      </c>
      <c r="R553">
        <v>139</v>
      </c>
      <c r="S553">
        <v>0.97726626937028205</v>
      </c>
      <c r="T553">
        <v>34.825557456655602</v>
      </c>
      <c r="U553">
        <v>0.76278713552024202</v>
      </c>
      <c r="V553">
        <v>100</v>
      </c>
      <c r="W553">
        <v>0.110714853090119</v>
      </c>
      <c r="X553">
        <v>14</v>
      </c>
      <c r="Y553">
        <v>142</v>
      </c>
      <c r="Z553">
        <v>0.98932195187844796</v>
      </c>
      <c r="AA553">
        <v>42.0793168100803</v>
      </c>
      <c r="AB553">
        <v>138</v>
      </c>
      <c r="AC553">
        <v>0.97843158921586504</v>
      </c>
      <c r="AD553">
        <v>4</v>
      </c>
      <c r="AE553">
        <v>1.0890362662582699E-2</v>
      </c>
      <c r="AF553">
        <v>4</v>
      </c>
      <c r="AG553">
        <v>1.0678048121551599E-2</v>
      </c>
      <c r="AH553">
        <v>3.52208453834638E-3</v>
      </c>
      <c r="AI553">
        <v>7</v>
      </c>
      <c r="AJ553">
        <v>94.135742470359801</v>
      </c>
      <c r="AK553">
        <v>144</v>
      </c>
      <c r="AL553">
        <v>0.99622039305679699</v>
      </c>
      <c r="AM553">
        <v>0</v>
      </c>
      <c r="AN553">
        <v>0</v>
      </c>
      <c r="AO553">
        <v>0</v>
      </c>
      <c r="AP553">
        <v>0</v>
      </c>
      <c r="AQ553">
        <v>145</v>
      </c>
      <c r="AR553">
        <v>0.99944363686359605</v>
      </c>
      <c r="AS553">
        <v>4.7454044739642202E-2</v>
      </c>
      <c r="AT553">
        <v>4</v>
      </c>
      <c r="AU553">
        <v>1.5904477413174401E-2</v>
      </c>
      <c r="AV553">
        <v>1</v>
      </c>
      <c r="AW553">
        <v>145</v>
      </c>
      <c r="AX553">
        <v>0.99944363686359605</v>
      </c>
      <c r="AY553">
        <v>94.817668694096795</v>
      </c>
      <c r="AZ553">
        <v>144</v>
      </c>
      <c r="BA553">
        <v>0.99622039305679699</v>
      </c>
      <c r="BB553">
        <v>140</v>
      </c>
      <c r="BC553">
        <v>0.91194365731022398</v>
      </c>
      <c r="BD553">
        <v>5</v>
      </c>
      <c r="BE553">
        <v>8.7499979553371798E-2</v>
      </c>
      <c r="BF553">
        <v>92.778307334043006</v>
      </c>
      <c r="BG553">
        <v>90.937038330767905</v>
      </c>
      <c r="BH553">
        <v>92.744124466399001</v>
      </c>
      <c r="BI553">
        <v>90.594993951224893</v>
      </c>
    </row>
    <row r="554" spans="1:61" x14ac:dyDescent="0.25">
      <c r="A554" s="10" t="str">
        <f>VLOOKUP(D554,'Index-Relations'!E:F,2,FALSE)</f>
        <v>ESG</v>
      </c>
      <c r="B554" t="s">
        <v>3450</v>
      </c>
      <c r="C554" s="53" t="s">
        <v>2770</v>
      </c>
      <c r="D554" s="59" t="s">
        <v>2986</v>
      </c>
      <c r="E554" s="59" t="s">
        <v>3994</v>
      </c>
      <c r="F554" t="s">
        <v>244</v>
      </c>
      <c r="G554" t="s">
        <v>243</v>
      </c>
      <c r="H554" t="s">
        <v>245</v>
      </c>
      <c r="I554" s="52">
        <v>45323</v>
      </c>
      <c r="J554" t="s">
        <v>2457</v>
      </c>
      <c r="K554">
        <v>146</v>
      </c>
      <c r="L554">
        <v>95.024467243037193</v>
      </c>
      <c r="M554">
        <v>144</v>
      </c>
      <c r="N554">
        <v>0.99637571772740197</v>
      </c>
      <c r="O554">
        <v>93.559404992511006</v>
      </c>
      <c r="P554">
        <v>144</v>
      </c>
      <c r="Q554">
        <v>0.99637571772740197</v>
      </c>
      <c r="R554">
        <v>139</v>
      </c>
      <c r="S554">
        <v>0.97727985945598295</v>
      </c>
      <c r="T554">
        <v>35.081140350457801</v>
      </c>
      <c r="U554">
        <v>0.75472136134909895</v>
      </c>
      <c r="V554">
        <v>100</v>
      </c>
      <c r="W554">
        <v>0.113861111185626</v>
      </c>
      <c r="X554">
        <v>14</v>
      </c>
      <c r="Y554">
        <v>142</v>
      </c>
      <c r="Z554">
        <v>0.9896362855052</v>
      </c>
      <c r="AA554">
        <v>42.934479726215201</v>
      </c>
      <c r="AB554">
        <v>138</v>
      </c>
      <c r="AC554">
        <v>0.97738265703300298</v>
      </c>
      <c r="AD554">
        <v>4</v>
      </c>
      <c r="AE554">
        <v>1.22536284721974E-2</v>
      </c>
      <c r="AF554">
        <v>4</v>
      </c>
      <c r="AG554">
        <v>1.0363714494799401E-2</v>
      </c>
      <c r="AH554">
        <v>3.7412772625804599E-3</v>
      </c>
      <c r="AI554">
        <v>7</v>
      </c>
      <c r="AJ554">
        <v>93.986730794723101</v>
      </c>
      <c r="AK554">
        <v>144</v>
      </c>
      <c r="AL554">
        <v>0.99637571772740197</v>
      </c>
      <c r="AM554">
        <v>0</v>
      </c>
      <c r="AN554">
        <v>0</v>
      </c>
      <c r="AO554">
        <v>0</v>
      </c>
      <c r="AP554">
        <v>0</v>
      </c>
      <c r="AQ554">
        <v>144</v>
      </c>
      <c r="AR554">
        <v>0.99637571772740197</v>
      </c>
      <c r="AS554">
        <v>4.4560647168650103E-2</v>
      </c>
      <c r="AT554">
        <v>4</v>
      </c>
      <c r="AU554">
        <v>1.6117323767796701E-2</v>
      </c>
      <c r="AV554">
        <v>1</v>
      </c>
      <c r="AW554">
        <v>144</v>
      </c>
      <c r="AX554">
        <v>0.99637571772740197</v>
      </c>
      <c r="AY554">
        <v>94.983817207694102</v>
      </c>
      <c r="AZ554">
        <v>144</v>
      </c>
      <c r="BA554">
        <v>0.99637571772740197</v>
      </c>
      <c r="BB554">
        <v>139</v>
      </c>
      <c r="BC554">
        <v>0.90385164278592001</v>
      </c>
      <c r="BD554">
        <v>5</v>
      </c>
      <c r="BE554">
        <v>9.2524074941481904E-2</v>
      </c>
      <c r="BF554">
        <v>92.781961421546001</v>
      </c>
      <c r="BG554">
        <v>90.924557094956</v>
      </c>
      <c r="BH554">
        <v>92.902126849786995</v>
      </c>
      <c r="BI554">
        <v>90.550468717894006</v>
      </c>
    </row>
    <row r="555" spans="1:61" x14ac:dyDescent="0.25">
      <c r="A555" s="10" t="str">
        <f>VLOOKUP(D555,'Index-Relations'!E:F,2,FALSE)</f>
        <v>ESG</v>
      </c>
      <c r="B555" t="s">
        <v>3450</v>
      </c>
      <c r="C555" s="53" t="s">
        <v>2760</v>
      </c>
      <c r="D555" s="59" t="s">
        <v>2987</v>
      </c>
      <c r="E555" s="59" t="s">
        <v>3995</v>
      </c>
      <c r="F555" t="s">
        <v>247</v>
      </c>
      <c r="G555" t="s">
        <v>246</v>
      </c>
      <c r="H555" t="s">
        <v>248</v>
      </c>
      <c r="I555" s="52">
        <v>45659</v>
      </c>
      <c r="J555" t="s">
        <v>2457</v>
      </c>
      <c r="K555">
        <v>133</v>
      </c>
      <c r="L555" s="73">
        <v>90.649026027000005</v>
      </c>
      <c r="M555">
        <v>132</v>
      </c>
      <c r="N555">
        <v>0.99948206799789296</v>
      </c>
      <c r="O555" s="73">
        <v>91.001497782247995</v>
      </c>
      <c r="P555">
        <v>132</v>
      </c>
      <c r="Q555">
        <v>0.99948206799789296</v>
      </c>
      <c r="R555">
        <v>129</v>
      </c>
      <c r="S555">
        <v>0.98083436799602197</v>
      </c>
      <c r="T555">
        <v>36.185023004264799</v>
      </c>
      <c r="U555">
        <v>0.721692777265875</v>
      </c>
      <c r="V555">
        <v>99</v>
      </c>
      <c r="W555">
        <v>4.7735124964349999E-2</v>
      </c>
      <c r="X555">
        <v>13</v>
      </c>
      <c r="Y555">
        <v>132</v>
      </c>
      <c r="Z555">
        <v>0.99948206799789296</v>
      </c>
      <c r="AA555">
        <v>44.029904039632797</v>
      </c>
      <c r="AB555">
        <v>123</v>
      </c>
      <c r="AC555">
        <v>0.90033070492890499</v>
      </c>
      <c r="AD555">
        <v>9</v>
      </c>
      <c r="AE555">
        <v>9.9151363068987003E-2</v>
      </c>
      <c r="AF555">
        <v>1</v>
      </c>
      <c r="AG555">
        <v>5.1793200210714597E-4</v>
      </c>
      <c r="AH555">
        <v>6.5261589213502997E-3</v>
      </c>
      <c r="AI555">
        <v>8</v>
      </c>
      <c r="AJ555" s="73">
        <v>86.526581739931899</v>
      </c>
      <c r="AK555">
        <v>132</v>
      </c>
      <c r="AL555">
        <v>0.99948206799789296</v>
      </c>
      <c r="AM555">
        <v>0</v>
      </c>
      <c r="AN555">
        <v>0</v>
      </c>
      <c r="AO555">
        <v>0</v>
      </c>
      <c r="AP555">
        <v>0</v>
      </c>
      <c r="AQ555">
        <v>133</v>
      </c>
      <c r="AR555">
        <v>0.999999999999999</v>
      </c>
      <c r="AS555">
        <v>4.8853768693606699E-2</v>
      </c>
      <c r="AT555">
        <v>3</v>
      </c>
      <c r="AU555">
        <v>0</v>
      </c>
      <c r="AV555">
        <v>0</v>
      </c>
      <c r="AW555">
        <v>133</v>
      </c>
      <c r="AX555">
        <v>0.999999999999999</v>
      </c>
      <c r="AY555" s="73">
        <v>90.553901481156004</v>
      </c>
      <c r="AZ555">
        <v>132</v>
      </c>
      <c r="BA555">
        <v>0.99948206799789296</v>
      </c>
      <c r="BB555">
        <v>130</v>
      </c>
      <c r="BC555">
        <v>0.92352832293558396</v>
      </c>
      <c r="BD555">
        <v>3</v>
      </c>
      <c r="BE555">
        <v>7.6471677064415905E-2</v>
      </c>
      <c r="BF555">
        <v>90.649026027000005</v>
      </c>
      <c r="BG555">
        <v>91.001497782247995</v>
      </c>
      <c r="BH555">
        <v>90.553901481156004</v>
      </c>
      <c r="BI555">
        <v>86.526581739931899</v>
      </c>
    </row>
    <row r="556" spans="1:61" x14ac:dyDescent="0.25">
      <c r="A556" s="10" t="str">
        <f>VLOOKUP(D556,'Index-Relations'!E:F,2,FALSE)</f>
        <v>ESG</v>
      </c>
      <c r="B556" t="s">
        <v>3450</v>
      </c>
      <c r="C556" s="53" t="s">
        <v>2761</v>
      </c>
      <c r="D556" s="59" t="s">
        <v>2987</v>
      </c>
      <c r="E556" s="59" t="s">
        <v>3996</v>
      </c>
      <c r="F556" t="s">
        <v>247</v>
      </c>
      <c r="G556" t="s">
        <v>246</v>
      </c>
      <c r="H556" t="s">
        <v>248</v>
      </c>
      <c r="I556" s="52">
        <v>45628</v>
      </c>
      <c r="J556" t="s">
        <v>2457</v>
      </c>
      <c r="K556">
        <v>142</v>
      </c>
      <c r="L556" s="73">
        <v>91.585808149049001</v>
      </c>
      <c r="M556">
        <v>140</v>
      </c>
      <c r="N556">
        <v>0.99466359547490402</v>
      </c>
      <c r="O556" s="73">
        <v>91.122399096480905</v>
      </c>
      <c r="P556">
        <v>140</v>
      </c>
      <c r="Q556">
        <v>0.99466359547490402</v>
      </c>
      <c r="R556">
        <v>135</v>
      </c>
      <c r="S556">
        <v>0.96956641815479205</v>
      </c>
      <c r="T556">
        <v>34.123059885397304</v>
      </c>
      <c r="U556">
        <v>0.737190167616811</v>
      </c>
      <c r="V556">
        <v>103</v>
      </c>
      <c r="W556">
        <v>9.7641419430760296E-2</v>
      </c>
      <c r="X556">
        <v>15</v>
      </c>
      <c r="Y556">
        <v>140</v>
      </c>
      <c r="Z556">
        <v>0.99466359547490402</v>
      </c>
      <c r="AA556">
        <v>33.5455386893601</v>
      </c>
      <c r="AB556">
        <v>135</v>
      </c>
      <c r="AC556">
        <v>0.91976264884780001</v>
      </c>
      <c r="AD556">
        <v>5</v>
      </c>
      <c r="AE556">
        <v>7.4900946627104004E-2</v>
      </c>
      <c r="AF556">
        <v>2</v>
      </c>
      <c r="AG556">
        <v>5.3364045250959202E-3</v>
      </c>
      <c r="AH556">
        <v>1.5055190340514E-2</v>
      </c>
      <c r="AI556">
        <v>12</v>
      </c>
      <c r="AJ556" s="73">
        <v>89.791745347110904</v>
      </c>
      <c r="AK556">
        <v>140</v>
      </c>
      <c r="AL556">
        <v>0.99466359547490402</v>
      </c>
      <c r="AM556">
        <v>0</v>
      </c>
      <c r="AN556">
        <v>0</v>
      </c>
      <c r="AO556">
        <v>0</v>
      </c>
      <c r="AP556">
        <v>0</v>
      </c>
      <c r="AQ556">
        <v>142</v>
      </c>
      <c r="AR556">
        <v>1</v>
      </c>
      <c r="AS556">
        <v>5.3472011036715797E-2</v>
      </c>
      <c r="AT556">
        <v>4</v>
      </c>
      <c r="AU556">
        <v>0</v>
      </c>
      <c r="AV556">
        <v>0</v>
      </c>
      <c r="AW556">
        <v>142</v>
      </c>
      <c r="AX556">
        <v>1</v>
      </c>
      <c r="AY556" s="73">
        <v>89.792253917135895</v>
      </c>
      <c r="AZ556">
        <v>140</v>
      </c>
      <c r="BA556">
        <v>0.99466359547490402</v>
      </c>
      <c r="BB556">
        <v>139</v>
      </c>
      <c r="BC556">
        <v>0.91519367765008597</v>
      </c>
      <c r="BD556">
        <v>3</v>
      </c>
      <c r="BE556">
        <v>8.4806322349913393E-2</v>
      </c>
      <c r="BF556">
        <v>91.585808149049001</v>
      </c>
      <c r="BG556">
        <v>91.122399096480905</v>
      </c>
      <c r="BH556">
        <v>89.792253917135895</v>
      </c>
      <c r="BI556">
        <v>89.791745347110904</v>
      </c>
    </row>
    <row r="557" spans="1:61" x14ac:dyDescent="0.25">
      <c r="A557" s="10" t="str">
        <f>VLOOKUP(D557,'Index-Relations'!E:F,2,FALSE)</f>
        <v>ESG</v>
      </c>
      <c r="B557" t="s">
        <v>3450</v>
      </c>
      <c r="C557" s="53" t="s">
        <v>2762</v>
      </c>
      <c r="D557" s="59" t="s">
        <v>2987</v>
      </c>
      <c r="E557" s="59" t="s">
        <v>3997</v>
      </c>
      <c r="F557" t="s">
        <v>247</v>
      </c>
      <c r="G557" t="s">
        <v>246</v>
      </c>
      <c r="H557" t="s">
        <v>248</v>
      </c>
      <c r="I557" s="52">
        <v>45597</v>
      </c>
      <c r="J557" t="s">
        <v>2457</v>
      </c>
      <c r="K557">
        <v>142</v>
      </c>
      <c r="L557" s="73">
        <v>91.457562938677896</v>
      </c>
      <c r="M557">
        <v>140</v>
      </c>
      <c r="N557">
        <v>0.99481332277760504</v>
      </c>
      <c r="O557" s="73">
        <v>91.095214833488996</v>
      </c>
      <c r="P557">
        <v>140</v>
      </c>
      <c r="Q557">
        <v>0.99481332277760504</v>
      </c>
      <c r="R557">
        <v>135</v>
      </c>
      <c r="S557">
        <v>0.96974954609457498</v>
      </c>
      <c r="T557">
        <v>34.388647226853003</v>
      </c>
      <c r="U557">
        <v>0.73629368440795295</v>
      </c>
      <c r="V557">
        <v>103</v>
      </c>
      <c r="W557">
        <v>9.8080278259215295E-2</v>
      </c>
      <c r="X557">
        <v>15</v>
      </c>
      <c r="Y557">
        <v>140</v>
      </c>
      <c r="Z557">
        <v>0.99481332277760504</v>
      </c>
      <c r="AA557">
        <v>35.020280552874603</v>
      </c>
      <c r="AB557">
        <v>135</v>
      </c>
      <c r="AC557">
        <v>0.91756329682779203</v>
      </c>
      <c r="AD557">
        <v>5</v>
      </c>
      <c r="AE557">
        <v>7.7250025949813506E-2</v>
      </c>
      <c r="AF557">
        <v>2</v>
      </c>
      <c r="AG557">
        <v>5.18667722239439E-3</v>
      </c>
      <c r="AH557">
        <v>2.2438651590596999E-2</v>
      </c>
      <c r="AI557">
        <v>12</v>
      </c>
      <c r="AJ557" s="73">
        <v>89.655577896950007</v>
      </c>
      <c r="AK557">
        <v>140</v>
      </c>
      <c r="AL557">
        <v>0.99481332277760504</v>
      </c>
      <c r="AM557">
        <v>0</v>
      </c>
      <c r="AN557">
        <v>0</v>
      </c>
      <c r="AO557">
        <v>0</v>
      </c>
      <c r="AP557">
        <v>0</v>
      </c>
      <c r="AQ557">
        <v>142</v>
      </c>
      <c r="AR557">
        <v>0.999999999999999</v>
      </c>
      <c r="AS557">
        <v>5.1213556588260697E-2</v>
      </c>
      <c r="AT557">
        <v>4</v>
      </c>
      <c r="AU557">
        <v>0</v>
      </c>
      <c r="AV557">
        <v>0</v>
      </c>
      <c r="AW557">
        <v>142</v>
      </c>
      <c r="AX557">
        <v>1</v>
      </c>
      <c r="AY557" s="73">
        <v>89.598639509653907</v>
      </c>
      <c r="AZ557">
        <v>140</v>
      </c>
      <c r="BA557">
        <v>0.99481332277760504</v>
      </c>
      <c r="BB557">
        <v>139</v>
      </c>
      <c r="BC557">
        <v>0.914055548207243</v>
      </c>
      <c r="BD557">
        <v>3</v>
      </c>
      <c r="BE557">
        <v>8.5944451792756296E-2</v>
      </c>
      <c r="BF557">
        <v>91.457562938677896</v>
      </c>
      <c r="BG557">
        <v>91.095214833488996</v>
      </c>
      <c r="BH557">
        <v>89.598639509653907</v>
      </c>
      <c r="BI557">
        <v>89.655577896950007</v>
      </c>
    </row>
    <row r="558" spans="1:61" x14ac:dyDescent="0.25">
      <c r="A558" s="10" t="str">
        <f>VLOOKUP(D558,'Index-Relations'!E:F,2,FALSE)</f>
        <v>ESG</v>
      </c>
      <c r="B558" t="s">
        <v>3450</v>
      </c>
      <c r="C558" s="53" t="s">
        <v>2763</v>
      </c>
      <c r="D558" s="59" t="s">
        <v>2987</v>
      </c>
      <c r="E558" s="59" t="s">
        <v>3998</v>
      </c>
      <c r="F558" t="s">
        <v>247</v>
      </c>
      <c r="G558" t="s">
        <v>246</v>
      </c>
      <c r="H558" t="s">
        <v>248</v>
      </c>
      <c r="I558" s="52">
        <v>45566</v>
      </c>
      <c r="J558" t="s">
        <v>2457</v>
      </c>
      <c r="K558">
        <v>142</v>
      </c>
      <c r="L558" s="73">
        <v>91.459978925932006</v>
      </c>
      <c r="M558">
        <v>140</v>
      </c>
      <c r="N558">
        <v>0.995466629091869</v>
      </c>
      <c r="O558" s="73">
        <v>91.0353321024199</v>
      </c>
      <c r="P558">
        <v>140</v>
      </c>
      <c r="Q558">
        <v>0.995466629091869</v>
      </c>
      <c r="R558">
        <v>135</v>
      </c>
      <c r="S558">
        <v>0.97115089831507995</v>
      </c>
      <c r="T558">
        <v>34.415618723446897</v>
      </c>
      <c r="U558">
        <v>0.73700466616279003</v>
      </c>
      <c r="V558">
        <v>103</v>
      </c>
      <c r="W558">
        <v>9.8409291979778102E-2</v>
      </c>
      <c r="X558">
        <v>15</v>
      </c>
      <c r="Y558">
        <v>140</v>
      </c>
      <c r="Z558">
        <v>0.995466629091869</v>
      </c>
      <c r="AA558">
        <v>36.992414383548898</v>
      </c>
      <c r="AB558">
        <v>135</v>
      </c>
      <c r="AC558">
        <v>0.920178749542376</v>
      </c>
      <c r="AD558">
        <v>5</v>
      </c>
      <c r="AE558">
        <v>7.5287879549492703E-2</v>
      </c>
      <c r="AF558">
        <v>2</v>
      </c>
      <c r="AG558">
        <v>4.5333709081307096E-3</v>
      </c>
      <c r="AH558">
        <v>1.4838975871723699E-2</v>
      </c>
      <c r="AI558">
        <v>12</v>
      </c>
      <c r="AJ558" s="73">
        <v>89.647335257177005</v>
      </c>
      <c r="AK558">
        <v>140</v>
      </c>
      <c r="AL558">
        <v>0.995466629091869</v>
      </c>
      <c r="AM558">
        <v>0</v>
      </c>
      <c r="AN558">
        <v>0</v>
      </c>
      <c r="AO558">
        <v>0</v>
      </c>
      <c r="AP558">
        <v>0</v>
      </c>
      <c r="AQ558">
        <v>142</v>
      </c>
      <c r="AR558">
        <v>0.999999999999999</v>
      </c>
      <c r="AS558">
        <v>4.8087893305712399E-2</v>
      </c>
      <c r="AT558">
        <v>4</v>
      </c>
      <c r="AU558">
        <v>0</v>
      </c>
      <c r="AV558">
        <v>0</v>
      </c>
      <c r="AW558">
        <v>142</v>
      </c>
      <c r="AX558">
        <v>0.999999999999999</v>
      </c>
      <c r="AY558" s="73">
        <v>89.690878677165003</v>
      </c>
      <c r="AZ558">
        <v>140</v>
      </c>
      <c r="BA558">
        <v>0.995466629091869</v>
      </c>
      <c r="BB558">
        <v>139</v>
      </c>
      <c r="BC558">
        <v>0.91489762794232998</v>
      </c>
      <c r="BD558">
        <v>3</v>
      </c>
      <c r="BE558">
        <v>8.5102372057669198E-2</v>
      </c>
      <c r="BF558">
        <v>91.459978925932006</v>
      </c>
      <c r="BG558">
        <v>91.0353321024199</v>
      </c>
      <c r="BH558">
        <v>89.690878677165003</v>
      </c>
      <c r="BI558">
        <v>89.647335257177005</v>
      </c>
    </row>
    <row r="559" spans="1:61" x14ac:dyDescent="0.25">
      <c r="A559" s="10" t="str">
        <f>VLOOKUP(D559,'Index-Relations'!E:F,2,FALSE)</f>
        <v>ESG</v>
      </c>
      <c r="B559" t="s">
        <v>3450</v>
      </c>
      <c r="C559" s="53" t="s">
        <v>2764</v>
      </c>
      <c r="D559" s="59" t="s">
        <v>2987</v>
      </c>
      <c r="E559" s="59" t="s">
        <v>3999</v>
      </c>
      <c r="F559" t="s">
        <v>247</v>
      </c>
      <c r="G559" t="s">
        <v>246</v>
      </c>
      <c r="H559" t="s">
        <v>248</v>
      </c>
      <c r="I559" s="52">
        <v>45537</v>
      </c>
      <c r="J559" t="s">
        <v>2457</v>
      </c>
      <c r="K559">
        <v>142</v>
      </c>
      <c r="L559" s="73">
        <v>91.800421514174005</v>
      </c>
      <c r="M559">
        <v>140</v>
      </c>
      <c r="N559">
        <v>0.99524204350025602</v>
      </c>
      <c r="O559" s="73">
        <v>91.121495389570896</v>
      </c>
      <c r="P559">
        <v>140</v>
      </c>
      <c r="Q559">
        <v>0.99524204350025602</v>
      </c>
      <c r="R559">
        <v>135</v>
      </c>
      <c r="S559">
        <v>0.97281142379949803</v>
      </c>
      <c r="T559">
        <v>34.241248134966497</v>
      </c>
      <c r="U559">
        <v>0.74249763694951998</v>
      </c>
      <c r="V559">
        <v>103</v>
      </c>
      <c r="W559">
        <v>0.10373120983926599</v>
      </c>
      <c r="X559">
        <v>15</v>
      </c>
      <c r="Y559">
        <v>140</v>
      </c>
      <c r="Z559">
        <v>0.99524204350025602</v>
      </c>
      <c r="AA559">
        <v>34.302487764995398</v>
      </c>
      <c r="AB559">
        <v>135</v>
      </c>
      <c r="AC559">
        <v>0.91943925885051303</v>
      </c>
      <c r="AD559">
        <v>5</v>
      </c>
      <c r="AE559">
        <v>7.5802784649743396E-2</v>
      </c>
      <c r="AF559">
        <v>2</v>
      </c>
      <c r="AG559">
        <v>4.75795649974329E-3</v>
      </c>
      <c r="AH559">
        <v>1.5245306054175199E-2</v>
      </c>
      <c r="AI559">
        <v>12</v>
      </c>
      <c r="AJ559" s="73">
        <v>90.111318823683007</v>
      </c>
      <c r="AK559">
        <v>140</v>
      </c>
      <c r="AL559">
        <v>0.99524204350025602</v>
      </c>
      <c r="AM559">
        <v>0</v>
      </c>
      <c r="AN559">
        <v>0</v>
      </c>
      <c r="AO559">
        <v>0</v>
      </c>
      <c r="AP559">
        <v>0</v>
      </c>
      <c r="AQ559">
        <v>142</v>
      </c>
      <c r="AR559">
        <v>1</v>
      </c>
      <c r="AS559">
        <v>4.8894932840011701E-2</v>
      </c>
      <c r="AT559">
        <v>4</v>
      </c>
      <c r="AU559">
        <v>0</v>
      </c>
      <c r="AV559">
        <v>0</v>
      </c>
      <c r="AW559">
        <v>142</v>
      </c>
      <c r="AX559">
        <v>1</v>
      </c>
      <c r="AY559" s="73">
        <v>90.45656807204</v>
      </c>
      <c r="AZ559">
        <v>140</v>
      </c>
      <c r="BA559">
        <v>0.99524204350025602</v>
      </c>
      <c r="BB559">
        <v>139</v>
      </c>
      <c r="BC559">
        <v>0.91544110638089704</v>
      </c>
      <c r="BD559">
        <v>3</v>
      </c>
      <c r="BE559">
        <v>8.4558893619102807E-2</v>
      </c>
      <c r="BF559">
        <v>91.800421514174005</v>
      </c>
      <c r="BG559">
        <v>91.121495389570896</v>
      </c>
      <c r="BH559">
        <v>90.45656807204</v>
      </c>
      <c r="BI559">
        <v>90.111318823683007</v>
      </c>
    </row>
    <row r="560" spans="1:61" x14ac:dyDescent="0.25">
      <c r="A560" s="10" t="str">
        <f>VLOOKUP(D560,'Index-Relations'!E:F,2,FALSE)</f>
        <v>ESG</v>
      </c>
      <c r="B560" t="s">
        <v>3450</v>
      </c>
      <c r="C560" s="53" t="s">
        <v>3350</v>
      </c>
      <c r="D560" s="59" t="s">
        <v>2987</v>
      </c>
      <c r="E560" s="59" t="s">
        <v>4000</v>
      </c>
      <c r="F560" t="s">
        <v>247</v>
      </c>
      <c r="G560" t="s">
        <v>246</v>
      </c>
      <c r="H560" t="s">
        <v>248</v>
      </c>
      <c r="I560" s="52">
        <v>45505</v>
      </c>
      <c r="J560" t="s">
        <v>2457</v>
      </c>
      <c r="K560">
        <v>142</v>
      </c>
      <c r="L560" s="73">
        <v>91.819194476991001</v>
      </c>
      <c r="M560">
        <v>140</v>
      </c>
      <c r="N560">
        <v>0.99510039572950304</v>
      </c>
      <c r="O560" s="73">
        <v>91.149370765705896</v>
      </c>
      <c r="P560">
        <v>140</v>
      </c>
      <c r="Q560">
        <v>0.99510039572950304</v>
      </c>
      <c r="R560">
        <v>135</v>
      </c>
      <c r="S560">
        <v>0.97337011418416097</v>
      </c>
      <c r="T560">
        <v>34.181268873874998</v>
      </c>
      <c r="U560">
        <v>0.74876581953018595</v>
      </c>
      <c r="V560">
        <v>104</v>
      </c>
      <c r="W560">
        <v>0.105290758370837</v>
      </c>
      <c r="X560">
        <v>15</v>
      </c>
      <c r="Y560">
        <v>140</v>
      </c>
      <c r="Z560">
        <v>0.99510039572950304</v>
      </c>
      <c r="AA560">
        <v>35.161473882157701</v>
      </c>
      <c r="AB560">
        <v>135</v>
      </c>
      <c r="AC560">
        <v>0.91935777729470103</v>
      </c>
      <c r="AD560">
        <v>5</v>
      </c>
      <c r="AE560">
        <v>7.5742618434802095E-2</v>
      </c>
      <c r="AF560">
        <v>2</v>
      </c>
      <c r="AG560">
        <v>4.8996042704968004E-3</v>
      </c>
      <c r="AH560">
        <v>1.49137758844232E-2</v>
      </c>
      <c r="AI560">
        <v>12</v>
      </c>
      <c r="AJ560" s="73">
        <v>90.152763197157</v>
      </c>
      <c r="AK560">
        <v>140</v>
      </c>
      <c r="AL560">
        <v>0.99510039572950304</v>
      </c>
      <c r="AM560">
        <v>0</v>
      </c>
      <c r="AN560">
        <v>0</v>
      </c>
      <c r="AO560">
        <v>0</v>
      </c>
      <c r="AP560">
        <v>0</v>
      </c>
      <c r="AQ560">
        <v>142</v>
      </c>
      <c r="AR560">
        <v>1</v>
      </c>
      <c r="AS560">
        <v>4.8159115704350698E-2</v>
      </c>
      <c r="AT560">
        <v>4</v>
      </c>
      <c r="AU560">
        <v>0</v>
      </c>
      <c r="AV560">
        <v>0</v>
      </c>
      <c r="AW560">
        <v>142</v>
      </c>
      <c r="AX560">
        <v>0.999999999999999</v>
      </c>
      <c r="AY560" s="73">
        <v>90.463301389562005</v>
      </c>
      <c r="AZ560">
        <v>140</v>
      </c>
      <c r="BA560">
        <v>0.99510039572950304</v>
      </c>
      <c r="BB560">
        <v>138</v>
      </c>
      <c r="BC560">
        <v>0.909944066631867</v>
      </c>
      <c r="BD560">
        <v>4</v>
      </c>
      <c r="BE560">
        <v>9.0055933368132807E-2</v>
      </c>
      <c r="BF560">
        <v>91.819194476991001</v>
      </c>
      <c r="BG560">
        <v>91.149370765705896</v>
      </c>
      <c r="BH560">
        <v>90.463301389562005</v>
      </c>
      <c r="BI560">
        <v>90.152763197157</v>
      </c>
    </row>
    <row r="561" spans="1:61" x14ac:dyDescent="0.25">
      <c r="A561" s="10" t="str">
        <f>VLOOKUP(D561,'Index-Relations'!E:F,2,FALSE)</f>
        <v>ESG</v>
      </c>
      <c r="B561" t="s">
        <v>3450</v>
      </c>
      <c r="C561" s="53" t="s">
        <v>2765</v>
      </c>
      <c r="D561" s="59" t="s">
        <v>2987</v>
      </c>
      <c r="E561" s="59" t="s">
        <v>4001</v>
      </c>
      <c r="F561" t="s">
        <v>247</v>
      </c>
      <c r="G561" t="s">
        <v>246</v>
      </c>
      <c r="H561" t="s">
        <v>248</v>
      </c>
      <c r="I561" s="52">
        <v>45474</v>
      </c>
      <c r="J561" t="s">
        <v>2457</v>
      </c>
      <c r="K561">
        <v>143</v>
      </c>
      <c r="L561" s="73">
        <v>92.368295238688901</v>
      </c>
      <c r="M561">
        <v>141</v>
      </c>
      <c r="N561">
        <v>0.99564889598124795</v>
      </c>
      <c r="O561" s="73">
        <v>91.232558444513003</v>
      </c>
      <c r="P561">
        <v>141</v>
      </c>
      <c r="Q561">
        <v>0.99564889598124795</v>
      </c>
      <c r="R561">
        <v>136</v>
      </c>
      <c r="S561">
        <v>0.97383963317992095</v>
      </c>
      <c r="T561">
        <v>33.965254089189301</v>
      </c>
      <c r="U561">
        <v>0.75322404944029298</v>
      </c>
      <c r="V561">
        <v>103</v>
      </c>
      <c r="W561">
        <v>0.103989315462546</v>
      </c>
      <c r="X561">
        <v>14</v>
      </c>
      <c r="Y561">
        <v>140</v>
      </c>
      <c r="Z561">
        <v>0.98867055160878803</v>
      </c>
      <c r="AA561">
        <v>37.167330694858798</v>
      </c>
      <c r="AB561">
        <v>135</v>
      </c>
      <c r="AC561">
        <v>0.92897304043164797</v>
      </c>
      <c r="AD561">
        <v>5</v>
      </c>
      <c r="AE561">
        <v>5.9697511177139603E-2</v>
      </c>
      <c r="AF561">
        <v>3</v>
      </c>
      <c r="AG561">
        <v>1.13294483912119E-2</v>
      </c>
      <c r="AH561">
        <v>1.5016169906433801E-2</v>
      </c>
      <c r="AI561">
        <v>12</v>
      </c>
      <c r="AJ561" s="73">
        <v>90.667621358630996</v>
      </c>
      <c r="AK561">
        <v>141</v>
      </c>
      <c r="AL561">
        <v>0.99564889598124795</v>
      </c>
      <c r="AM561">
        <v>0</v>
      </c>
      <c r="AN561">
        <v>0</v>
      </c>
      <c r="AO561">
        <v>0</v>
      </c>
      <c r="AP561">
        <v>0</v>
      </c>
      <c r="AQ561">
        <v>143</v>
      </c>
      <c r="AR561">
        <v>1</v>
      </c>
      <c r="AS561">
        <v>4.7098988553714603E-2</v>
      </c>
      <c r="AT561">
        <v>4</v>
      </c>
      <c r="AU561">
        <v>0</v>
      </c>
      <c r="AV561">
        <v>0</v>
      </c>
      <c r="AW561">
        <v>143</v>
      </c>
      <c r="AX561">
        <v>1</v>
      </c>
      <c r="AY561" s="73">
        <v>91.354195500085893</v>
      </c>
      <c r="AZ561">
        <v>141</v>
      </c>
      <c r="BA561">
        <v>0.99564889598124795</v>
      </c>
      <c r="BB561">
        <v>139</v>
      </c>
      <c r="BC561">
        <v>0.91128967621481705</v>
      </c>
      <c r="BD561">
        <v>4</v>
      </c>
      <c r="BE561">
        <v>8.8710323785182801E-2</v>
      </c>
      <c r="BF561">
        <v>92.368295238688901</v>
      </c>
      <c r="BG561">
        <v>91.232558444513003</v>
      </c>
      <c r="BH561">
        <v>91.354195500085893</v>
      </c>
      <c r="BI561">
        <v>90.667621358630996</v>
      </c>
    </row>
    <row r="562" spans="1:61" x14ac:dyDescent="0.25">
      <c r="A562" s="10" t="str">
        <f>VLOOKUP(D562,'Index-Relations'!E:F,2,FALSE)</f>
        <v>ESG</v>
      </c>
      <c r="B562" t="s">
        <v>3450</v>
      </c>
      <c r="C562" s="53" t="s">
        <v>2766</v>
      </c>
      <c r="D562" s="59" t="s">
        <v>2987</v>
      </c>
      <c r="E562" s="59" t="s">
        <v>4002</v>
      </c>
      <c r="F562" t="s">
        <v>247</v>
      </c>
      <c r="G562" t="s">
        <v>246</v>
      </c>
      <c r="H562" t="s">
        <v>248</v>
      </c>
      <c r="I562" s="52">
        <v>45446</v>
      </c>
      <c r="J562" t="s">
        <v>2457</v>
      </c>
      <c r="K562">
        <v>142</v>
      </c>
      <c r="L562" s="73">
        <v>92.879144325089996</v>
      </c>
      <c r="M562">
        <v>140</v>
      </c>
      <c r="N562">
        <v>0.99578902289704996</v>
      </c>
      <c r="O562" s="73">
        <v>91.276561471997994</v>
      </c>
      <c r="P562">
        <v>140</v>
      </c>
      <c r="Q562">
        <v>0.99578902289704996</v>
      </c>
      <c r="R562">
        <v>135</v>
      </c>
      <c r="S562">
        <v>0.97396746724462202</v>
      </c>
      <c r="T562">
        <v>34.584136051286897</v>
      </c>
      <c r="U562">
        <v>0.76350706531103396</v>
      </c>
      <c r="V562">
        <v>100</v>
      </c>
      <c r="W562">
        <v>0.11380075561588</v>
      </c>
      <c r="X562">
        <v>14</v>
      </c>
      <c r="Y562">
        <v>138</v>
      </c>
      <c r="Z562">
        <v>0.98836322213039096</v>
      </c>
      <c r="AA562">
        <v>41.490583800898001</v>
      </c>
      <c r="AB562">
        <v>134</v>
      </c>
      <c r="AC562">
        <v>0.97587116436125099</v>
      </c>
      <c r="AD562">
        <v>4</v>
      </c>
      <c r="AE562">
        <v>1.2492057769139401E-2</v>
      </c>
      <c r="AF562">
        <v>4</v>
      </c>
      <c r="AG562">
        <v>1.1636777869609E-2</v>
      </c>
      <c r="AH562">
        <v>1.3670154170833599E-2</v>
      </c>
      <c r="AI562">
        <v>11</v>
      </c>
      <c r="AJ562" s="73">
        <v>90.7834104314379</v>
      </c>
      <c r="AK562">
        <v>140</v>
      </c>
      <c r="AL562">
        <v>0.99578902289704996</v>
      </c>
      <c r="AM562">
        <v>0</v>
      </c>
      <c r="AN562">
        <v>0</v>
      </c>
      <c r="AO562">
        <v>0</v>
      </c>
      <c r="AP562">
        <v>0</v>
      </c>
      <c r="AQ562">
        <v>142</v>
      </c>
      <c r="AR562">
        <v>1</v>
      </c>
      <c r="AS562">
        <v>5.1248134452840502E-2</v>
      </c>
      <c r="AT562">
        <v>4</v>
      </c>
      <c r="AU562">
        <v>0</v>
      </c>
      <c r="AV562">
        <v>0</v>
      </c>
      <c r="AW562">
        <v>142</v>
      </c>
      <c r="AX562">
        <v>0.999999999999999</v>
      </c>
      <c r="AY562" s="73">
        <v>92.558751990416894</v>
      </c>
      <c r="AZ562">
        <v>140</v>
      </c>
      <c r="BA562">
        <v>0.99578902289704996</v>
      </c>
      <c r="BB562">
        <v>138</v>
      </c>
      <c r="BC562">
        <v>0.90871628794126602</v>
      </c>
      <c r="BD562">
        <v>4</v>
      </c>
      <c r="BE562">
        <v>9.1283712058733299E-2</v>
      </c>
      <c r="BF562">
        <v>92.879144325089996</v>
      </c>
      <c r="BG562">
        <v>91.276561471997994</v>
      </c>
      <c r="BH562">
        <v>92.558751990416894</v>
      </c>
      <c r="BI562">
        <v>90.7834104314379</v>
      </c>
    </row>
    <row r="563" spans="1:61" x14ac:dyDescent="0.25">
      <c r="A563" s="10" t="str">
        <f>VLOOKUP(D563,'Index-Relations'!E:F,2,FALSE)</f>
        <v>ESG</v>
      </c>
      <c r="B563" t="s">
        <v>3450</v>
      </c>
      <c r="C563" s="53" t="s">
        <v>2767</v>
      </c>
      <c r="D563" s="59" t="s">
        <v>2987</v>
      </c>
      <c r="E563" s="59" t="s">
        <v>4003</v>
      </c>
      <c r="F563" t="s">
        <v>247</v>
      </c>
      <c r="G563" t="s">
        <v>246</v>
      </c>
      <c r="H563" t="s">
        <v>248</v>
      </c>
      <c r="I563" s="52">
        <v>45413</v>
      </c>
      <c r="J563" t="s">
        <v>2457</v>
      </c>
      <c r="K563">
        <v>142</v>
      </c>
      <c r="L563" s="73">
        <v>92.90340349201</v>
      </c>
      <c r="M563">
        <v>140</v>
      </c>
      <c r="N563">
        <v>0.99576963718219702</v>
      </c>
      <c r="O563" s="73">
        <v>91.316844233693999</v>
      </c>
      <c r="P563">
        <v>140</v>
      </c>
      <c r="Q563">
        <v>0.99576963718219702</v>
      </c>
      <c r="R563">
        <v>135</v>
      </c>
      <c r="S563">
        <v>0.97451236473971004</v>
      </c>
      <c r="T563">
        <v>34.735686692745098</v>
      </c>
      <c r="U563">
        <v>0.76224299990504896</v>
      </c>
      <c r="V563">
        <v>100</v>
      </c>
      <c r="W563">
        <v>0.112945666680336</v>
      </c>
      <c r="X563">
        <v>14</v>
      </c>
      <c r="Y563">
        <v>138</v>
      </c>
      <c r="Z563">
        <v>0.98856384682718401</v>
      </c>
      <c r="AA563">
        <v>42.923221230124398</v>
      </c>
      <c r="AB563">
        <v>134</v>
      </c>
      <c r="AC563">
        <v>0.97675457521349196</v>
      </c>
      <c r="AD563">
        <v>4</v>
      </c>
      <c r="AE563">
        <v>1.1809271613692499E-2</v>
      </c>
      <c r="AF563">
        <v>4</v>
      </c>
      <c r="AG563">
        <v>1.1436153172815501E-2</v>
      </c>
      <c r="AH563">
        <v>1.3139394490043499E-2</v>
      </c>
      <c r="AI563">
        <v>11</v>
      </c>
      <c r="AJ563" s="73">
        <v>90.816749759158</v>
      </c>
      <c r="AK563">
        <v>140</v>
      </c>
      <c r="AL563">
        <v>0.99576963718219702</v>
      </c>
      <c r="AM563">
        <v>0</v>
      </c>
      <c r="AN563">
        <v>0</v>
      </c>
      <c r="AO563">
        <v>0</v>
      </c>
      <c r="AP563">
        <v>0</v>
      </c>
      <c r="AQ563">
        <v>141</v>
      </c>
      <c r="AR563">
        <v>0.99938281189652201</v>
      </c>
      <c r="AS563">
        <v>5.0746287739630302E-2</v>
      </c>
      <c r="AT563">
        <v>4</v>
      </c>
      <c r="AU563">
        <v>0</v>
      </c>
      <c r="AV563">
        <v>0</v>
      </c>
      <c r="AW563">
        <v>141</v>
      </c>
      <c r="AX563">
        <v>0.999382811896523</v>
      </c>
      <c r="AY563" s="73">
        <v>92.582401703454906</v>
      </c>
      <c r="AZ563">
        <v>140</v>
      </c>
      <c r="BA563">
        <v>0.99576963718219702</v>
      </c>
      <c r="BB563">
        <v>136</v>
      </c>
      <c r="BC563">
        <v>0.90486942128427394</v>
      </c>
      <c r="BD563">
        <v>5</v>
      </c>
      <c r="BE563">
        <v>9.4513390612248005E-2</v>
      </c>
      <c r="BF563">
        <v>92.90340349201</v>
      </c>
      <c r="BG563">
        <v>91.316844233693999</v>
      </c>
      <c r="BH563">
        <v>92.582401703454906</v>
      </c>
      <c r="BI563">
        <v>90.816749759158</v>
      </c>
    </row>
    <row r="564" spans="1:61" x14ac:dyDescent="0.25">
      <c r="A564" s="10" t="str">
        <f>VLOOKUP(D564,'Index-Relations'!E:F,2,FALSE)</f>
        <v>ESG</v>
      </c>
      <c r="B564" t="s">
        <v>3450</v>
      </c>
      <c r="C564" s="53" t="s">
        <v>2768</v>
      </c>
      <c r="D564" s="59" t="s">
        <v>2987</v>
      </c>
      <c r="E564" s="59" t="s">
        <v>4004</v>
      </c>
      <c r="F564" t="s">
        <v>247</v>
      </c>
      <c r="G564" t="s">
        <v>246</v>
      </c>
      <c r="H564" t="s">
        <v>248</v>
      </c>
      <c r="I564" s="52">
        <v>45383</v>
      </c>
      <c r="J564" t="s">
        <v>2457</v>
      </c>
      <c r="K564">
        <v>142</v>
      </c>
      <c r="L564">
        <v>95.145365393607094</v>
      </c>
      <c r="M564">
        <v>140</v>
      </c>
      <c r="N564">
        <v>0.99630955701787904</v>
      </c>
      <c r="O564">
        <v>93.833671475527595</v>
      </c>
      <c r="P564">
        <v>140</v>
      </c>
      <c r="Q564">
        <v>0.99630955701787904</v>
      </c>
      <c r="R564">
        <v>135</v>
      </c>
      <c r="S564">
        <v>0.976353915772185</v>
      </c>
      <c r="T564">
        <v>34.409085714369702</v>
      </c>
      <c r="U564">
        <v>0.76455762517467496</v>
      </c>
      <c r="V564">
        <v>100</v>
      </c>
      <c r="W564">
        <v>0.11170194029695001</v>
      </c>
      <c r="X564">
        <v>14</v>
      </c>
      <c r="Y564">
        <v>138</v>
      </c>
      <c r="Z564">
        <v>0.98927754945691604</v>
      </c>
      <c r="AA564">
        <v>41.643492957943401</v>
      </c>
      <c r="AB564">
        <v>134</v>
      </c>
      <c r="AC564">
        <v>0.97740479640738498</v>
      </c>
      <c r="AD564">
        <v>4</v>
      </c>
      <c r="AE564">
        <v>1.18727530495312E-2</v>
      </c>
      <c r="AF564">
        <v>4</v>
      </c>
      <c r="AG564">
        <v>1.07224505430833E-2</v>
      </c>
      <c r="AH564">
        <v>1.30396752754361E-2</v>
      </c>
      <c r="AI564">
        <v>11</v>
      </c>
      <c r="AJ564">
        <v>94.320359834986107</v>
      </c>
      <c r="AK564">
        <v>140</v>
      </c>
      <c r="AL564">
        <v>0.99630955701787904</v>
      </c>
      <c r="AM564">
        <v>0</v>
      </c>
      <c r="AN564">
        <v>0</v>
      </c>
      <c r="AO564">
        <v>0</v>
      </c>
      <c r="AP564">
        <v>0</v>
      </c>
      <c r="AQ564">
        <v>141</v>
      </c>
      <c r="AR564">
        <v>0.99942656598067803</v>
      </c>
      <c r="AS564">
        <v>5.2913021094934197E-2</v>
      </c>
      <c r="AT564">
        <v>4</v>
      </c>
      <c r="AU564">
        <v>0</v>
      </c>
      <c r="AV564">
        <v>0</v>
      </c>
      <c r="AW564">
        <v>141</v>
      </c>
      <c r="AX564">
        <v>0.99942656598067803</v>
      </c>
      <c r="AY564">
        <v>94.911677426190906</v>
      </c>
      <c r="AZ564">
        <v>140</v>
      </c>
      <c r="BA564">
        <v>0.99630955701787904</v>
      </c>
      <c r="BB564">
        <v>136</v>
      </c>
      <c r="BC564">
        <v>0.90722506963829097</v>
      </c>
      <c r="BD564">
        <v>5</v>
      </c>
      <c r="BE564">
        <v>9.2201496342386502E-2</v>
      </c>
      <c r="BF564">
        <v>93.051082345916001</v>
      </c>
      <c r="BG564">
        <v>91.243072492433896</v>
      </c>
      <c r="BH564">
        <v>92.878601844421993</v>
      </c>
      <c r="BI564">
        <v>90.977893323583999</v>
      </c>
    </row>
    <row r="565" spans="1:61" x14ac:dyDescent="0.25">
      <c r="A565" s="10" t="str">
        <f>VLOOKUP(D565,'Index-Relations'!E:F,2,FALSE)</f>
        <v>ESG</v>
      </c>
      <c r="B565" t="s">
        <v>3450</v>
      </c>
      <c r="C565" s="53" t="s">
        <v>2769</v>
      </c>
      <c r="D565" s="59" t="s">
        <v>2987</v>
      </c>
      <c r="E565" s="59" t="s">
        <v>4005</v>
      </c>
      <c r="F565" t="s">
        <v>247</v>
      </c>
      <c r="G565" t="s">
        <v>246</v>
      </c>
      <c r="H565" t="s">
        <v>248</v>
      </c>
      <c r="I565" s="52">
        <v>45352</v>
      </c>
      <c r="J565" t="s">
        <v>2457</v>
      </c>
      <c r="K565">
        <v>142</v>
      </c>
      <c r="L565">
        <v>95.253754320356293</v>
      </c>
      <c r="M565">
        <v>140</v>
      </c>
      <c r="N565">
        <v>0.99609664945042298</v>
      </c>
      <c r="O565">
        <v>93.796667915821402</v>
      </c>
      <c r="P565">
        <v>140</v>
      </c>
      <c r="Q565">
        <v>0.99609664945042298</v>
      </c>
      <c r="R565">
        <v>135</v>
      </c>
      <c r="S565">
        <v>0.97652197138990604</v>
      </c>
      <c r="T565">
        <v>34.530015780768601</v>
      </c>
      <c r="U565">
        <v>0.75927669548311105</v>
      </c>
      <c r="V565">
        <v>98</v>
      </c>
      <c r="W565">
        <v>0.114264566053715</v>
      </c>
      <c r="X565">
        <v>14</v>
      </c>
      <c r="Y565">
        <v>138</v>
      </c>
      <c r="Z565">
        <v>0.98897235463105104</v>
      </c>
      <c r="AA565">
        <v>42.571433793458397</v>
      </c>
      <c r="AB565">
        <v>134</v>
      </c>
      <c r="AC565">
        <v>0.97772544358372004</v>
      </c>
      <c r="AD565">
        <v>4</v>
      </c>
      <c r="AE565">
        <v>1.12469110473307E-2</v>
      </c>
      <c r="AF565">
        <v>4</v>
      </c>
      <c r="AG565">
        <v>1.10276453689489E-2</v>
      </c>
      <c r="AH565">
        <v>3.6350087648227801E-3</v>
      </c>
      <c r="AI565">
        <v>7</v>
      </c>
      <c r="AJ565">
        <v>94.460632229707898</v>
      </c>
      <c r="AK565">
        <v>140</v>
      </c>
      <c r="AL565">
        <v>0.99609664945042298</v>
      </c>
      <c r="AM565">
        <v>0</v>
      </c>
      <c r="AN565">
        <v>0</v>
      </c>
      <c r="AO565">
        <v>0</v>
      </c>
      <c r="AP565">
        <v>0</v>
      </c>
      <c r="AQ565">
        <v>141</v>
      </c>
      <c r="AR565">
        <v>0.99942542164122405</v>
      </c>
      <c r="AS565">
        <v>4.9007681062499801E-2</v>
      </c>
      <c r="AT565">
        <v>4</v>
      </c>
      <c r="AU565">
        <v>0</v>
      </c>
      <c r="AV565">
        <v>0</v>
      </c>
      <c r="AW565">
        <v>141</v>
      </c>
      <c r="AX565">
        <v>0.99942542164122306</v>
      </c>
      <c r="AY565">
        <v>95.110083372443896</v>
      </c>
      <c r="AZ565">
        <v>140</v>
      </c>
      <c r="BA565">
        <v>0.99609664945042298</v>
      </c>
      <c r="BB565">
        <v>136</v>
      </c>
      <c r="BC565">
        <v>0.90906070954019902</v>
      </c>
      <c r="BD565">
        <v>5</v>
      </c>
      <c r="BE565">
        <v>9.0364712101024397E-2</v>
      </c>
      <c r="BF565">
        <v>93.190946078282906</v>
      </c>
      <c r="BG565">
        <v>91.164330851995004</v>
      </c>
      <c r="BH565">
        <v>93.248068673240894</v>
      </c>
      <c r="BI565">
        <v>91.120018162189993</v>
      </c>
    </row>
    <row r="566" spans="1:61" x14ac:dyDescent="0.25">
      <c r="A566" s="10" t="str">
        <f>VLOOKUP(D566,'Index-Relations'!E:F,2,FALSE)</f>
        <v>ESG</v>
      </c>
      <c r="B566" t="s">
        <v>3450</v>
      </c>
      <c r="C566" s="53" t="s">
        <v>2770</v>
      </c>
      <c r="D566" s="59" t="s">
        <v>2987</v>
      </c>
      <c r="E566" s="59" t="s">
        <v>4006</v>
      </c>
      <c r="F566" t="s">
        <v>247</v>
      </c>
      <c r="G566" t="s">
        <v>246</v>
      </c>
      <c r="H566" t="s">
        <v>248</v>
      </c>
      <c r="I566" s="52">
        <v>45323</v>
      </c>
      <c r="J566" t="s">
        <v>2457</v>
      </c>
      <c r="K566">
        <v>142</v>
      </c>
      <c r="L566">
        <v>95.283562372448998</v>
      </c>
      <c r="M566">
        <v>140</v>
      </c>
      <c r="N566">
        <v>0.996255001063867</v>
      </c>
      <c r="O566">
        <v>93.747785676565101</v>
      </c>
      <c r="P566">
        <v>140</v>
      </c>
      <c r="Q566">
        <v>0.996255001063867</v>
      </c>
      <c r="R566">
        <v>135</v>
      </c>
      <c r="S566">
        <v>0.97652310284730104</v>
      </c>
      <c r="T566">
        <v>34.794209610024701</v>
      </c>
      <c r="U566">
        <v>0.75082862391072203</v>
      </c>
      <c r="V566">
        <v>98</v>
      </c>
      <c r="W566">
        <v>0.11762749439853</v>
      </c>
      <c r="X566">
        <v>14</v>
      </c>
      <c r="Y566">
        <v>138</v>
      </c>
      <c r="Z566">
        <v>0.98929109356330902</v>
      </c>
      <c r="AA566">
        <v>43.475562432881702</v>
      </c>
      <c r="AB566">
        <v>134</v>
      </c>
      <c r="AC566">
        <v>0.97662932437962702</v>
      </c>
      <c r="AD566">
        <v>4</v>
      </c>
      <c r="AE566">
        <v>1.2661769183682E-2</v>
      </c>
      <c r="AF566">
        <v>4</v>
      </c>
      <c r="AG566">
        <v>1.0708906436690299E-2</v>
      </c>
      <c r="AH566">
        <v>3.8650340372146999E-3</v>
      </c>
      <c r="AI566">
        <v>7</v>
      </c>
      <c r="AJ566">
        <v>94.316890320911</v>
      </c>
      <c r="AK566">
        <v>140</v>
      </c>
      <c r="AL566">
        <v>0.996255001063867</v>
      </c>
      <c r="AM566">
        <v>0</v>
      </c>
      <c r="AN566">
        <v>0</v>
      </c>
      <c r="AO566">
        <v>0</v>
      </c>
      <c r="AP566">
        <v>0</v>
      </c>
      <c r="AQ566">
        <v>140</v>
      </c>
      <c r="AR566">
        <v>0.996255001063867</v>
      </c>
      <c r="AS566">
        <v>4.6044861765240197E-2</v>
      </c>
      <c r="AT566">
        <v>4</v>
      </c>
      <c r="AU566">
        <v>0</v>
      </c>
      <c r="AV566">
        <v>0</v>
      </c>
      <c r="AW566">
        <v>140</v>
      </c>
      <c r="AX566">
        <v>0.996255001063867</v>
      </c>
      <c r="AY566">
        <v>95.277341080669203</v>
      </c>
      <c r="AZ566">
        <v>140</v>
      </c>
      <c r="BA566">
        <v>0.996255001063867</v>
      </c>
      <c r="BB566">
        <v>135</v>
      </c>
      <c r="BC566">
        <v>0.90064915798637901</v>
      </c>
      <c r="BD566">
        <v>5</v>
      </c>
      <c r="BE566">
        <v>9.5605843077487707E-2</v>
      </c>
      <c r="BF566">
        <v>93.195704187003003</v>
      </c>
      <c r="BG566">
        <v>91.145360223379996</v>
      </c>
      <c r="BH566">
        <v>93.416464057096903</v>
      </c>
      <c r="BI566">
        <v>91.077372619605995</v>
      </c>
    </row>
    <row r="567" spans="1:61" x14ac:dyDescent="0.25">
      <c r="A567" s="10" t="str">
        <f>VLOOKUP(D567,'Index-Relations'!E:F,2,FALSE)</f>
        <v>ESG</v>
      </c>
      <c r="B567" t="s">
        <v>3450</v>
      </c>
      <c r="C567" s="53" t="s">
        <v>2760</v>
      </c>
      <c r="D567" s="59" t="s">
        <v>2988</v>
      </c>
      <c r="E567" s="59" t="s">
        <v>4007</v>
      </c>
      <c r="F567" t="s">
        <v>250</v>
      </c>
      <c r="G567" t="s">
        <v>249</v>
      </c>
      <c r="H567" t="s">
        <v>251</v>
      </c>
      <c r="I567" s="52">
        <v>45659</v>
      </c>
      <c r="J567" t="s">
        <v>2457</v>
      </c>
      <c r="K567">
        <v>128</v>
      </c>
      <c r="L567" s="73">
        <v>90.754477896352896</v>
      </c>
      <c r="M567">
        <v>127</v>
      </c>
      <c r="N567">
        <v>0.999454769481678</v>
      </c>
      <c r="O567" s="73">
        <v>90.920909472412006</v>
      </c>
      <c r="P567">
        <v>127</v>
      </c>
      <c r="Q567">
        <v>0.999454769481678</v>
      </c>
      <c r="R567">
        <v>125</v>
      </c>
      <c r="S567">
        <v>0.98044877397698105</v>
      </c>
      <c r="T567">
        <v>36.7056163005333</v>
      </c>
      <c r="U567">
        <v>0.70637585720048601</v>
      </c>
      <c r="V567">
        <v>94</v>
      </c>
      <c r="W567">
        <v>5.1143821654272503E-2</v>
      </c>
      <c r="X567">
        <v>13</v>
      </c>
      <c r="Y567">
        <v>127</v>
      </c>
      <c r="Z567">
        <v>0.999454769481678</v>
      </c>
      <c r="AA567">
        <v>45.951782498935302</v>
      </c>
      <c r="AB567">
        <v>118</v>
      </c>
      <c r="AC567">
        <v>0.89507745960601504</v>
      </c>
      <c r="AD567">
        <v>9</v>
      </c>
      <c r="AE567">
        <v>0.104377309875662</v>
      </c>
      <c r="AF567">
        <v>1</v>
      </c>
      <c r="AG567">
        <v>5.4523051832186498E-4</v>
      </c>
      <c r="AH567">
        <v>6.9921825534184903E-3</v>
      </c>
      <c r="AI567">
        <v>8</v>
      </c>
      <c r="AJ567" s="73">
        <v>86.752950508383904</v>
      </c>
      <c r="AK567">
        <v>127</v>
      </c>
      <c r="AL567">
        <v>0.999454769481678</v>
      </c>
      <c r="AM567">
        <v>0</v>
      </c>
      <c r="AN567">
        <v>0</v>
      </c>
      <c r="AO567">
        <v>0</v>
      </c>
      <c r="AP567">
        <v>0</v>
      </c>
      <c r="AQ567">
        <v>128</v>
      </c>
      <c r="AR567">
        <v>0.999999999999999</v>
      </c>
      <c r="AS567">
        <v>0</v>
      </c>
      <c r="AT567">
        <v>0</v>
      </c>
      <c r="AU567">
        <v>0</v>
      </c>
      <c r="AV567">
        <v>0</v>
      </c>
      <c r="AW567">
        <v>128</v>
      </c>
      <c r="AX567">
        <v>0.999999999999999</v>
      </c>
      <c r="AY567" s="73">
        <v>90.868537013310004</v>
      </c>
      <c r="AZ567">
        <v>127</v>
      </c>
      <c r="BA567">
        <v>0.999454769481678</v>
      </c>
      <c r="BB567">
        <v>125</v>
      </c>
      <c r="BC567">
        <v>0.91949774882962998</v>
      </c>
      <c r="BD567">
        <v>3</v>
      </c>
      <c r="BE567">
        <v>8.0502251170369701E-2</v>
      </c>
      <c r="BF567">
        <v>90.754477896352896</v>
      </c>
      <c r="BG567">
        <v>90.920909472412006</v>
      </c>
      <c r="BH567">
        <v>90.868537013310004</v>
      </c>
      <c r="BI567">
        <v>86.752950508383904</v>
      </c>
    </row>
    <row r="568" spans="1:61" x14ac:dyDescent="0.25">
      <c r="A568" s="10" t="str">
        <f>VLOOKUP(D568,'Index-Relations'!E:F,2,FALSE)</f>
        <v>ESG</v>
      </c>
      <c r="B568" t="s">
        <v>3450</v>
      </c>
      <c r="C568" s="53" t="s">
        <v>2761</v>
      </c>
      <c r="D568" s="59" t="s">
        <v>2988</v>
      </c>
      <c r="E568" s="59" t="s">
        <v>4008</v>
      </c>
      <c r="F568" t="s">
        <v>250</v>
      </c>
      <c r="G568" t="s">
        <v>249</v>
      </c>
      <c r="H568" t="s">
        <v>251</v>
      </c>
      <c r="I568" s="52">
        <v>45628</v>
      </c>
      <c r="J568" t="s">
        <v>2457</v>
      </c>
      <c r="K568">
        <v>137</v>
      </c>
      <c r="L568" s="73">
        <v>91.996598630077997</v>
      </c>
      <c r="M568">
        <v>135</v>
      </c>
      <c r="N568">
        <v>0.99435899308238695</v>
      </c>
      <c r="O568" s="73">
        <v>91.110776883548994</v>
      </c>
      <c r="P568">
        <v>135</v>
      </c>
      <c r="Q568">
        <v>0.99435899308238695</v>
      </c>
      <c r="R568">
        <v>130</v>
      </c>
      <c r="S568">
        <v>0.96782926689511795</v>
      </c>
      <c r="T568">
        <v>34.255703750778999</v>
      </c>
      <c r="U568">
        <v>0.722048705898098</v>
      </c>
      <c r="V568">
        <v>98</v>
      </c>
      <c r="W568">
        <v>0.104899287274869</v>
      </c>
      <c r="X568">
        <v>15</v>
      </c>
      <c r="Y568">
        <v>135</v>
      </c>
      <c r="Z568">
        <v>0.99435899308238695</v>
      </c>
      <c r="AA568">
        <v>35.124906799101304</v>
      </c>
      <c r="AB568">
        <v>130</v>
      </c>
      <c r="AC568">
        <v>0.91518269449553502</v>
      </c>
      <c r="AD568">
        <v>5</v>
      </c>
      <c r="AE568">
        <v>7.9176298586852101E-2</v>
      </c>
      <c r="AF568">
        <v>2</v>
      </c>
      <c r="AG568">
        <v>5.6410069176122497E-3</v>
      </c>
      <c r="AH568">
        <v>1.6174270567904998E-2</v>
      </c>
      <c r="AI568">
        <v>12</v>
      </c>
      <c r="AJ568" s="73">
        <v>90.167661446815004</v>
      </c>
      <c r="AK568">
        <v>135</v>
      </c>
      <c r="AL568">
        <v>0.99435899308238695</v>
      </c>
      <c r="AM568">
        <v>0</v>
      </c>
      <c r="AN568">
        <v>0</v>
      </c>
      <c r="AO568">
        <v>0</v>
      </c>
      <c r="AP568">
        <v>0</v>
      </c>
      <c r="AQ568">
        <v>137</v>
      </c>
      <c r="AR568">
        <v>0.999999999999999</v>
      </c>
      <c r="AS568">
        <v>0</v>
      </c>
      <c r="AT568">
        <v>0</v>
      </c>
      <c r="AU568">
        <v>0</v>
      </c>
      <c r="AV568">
        <v>0</v>
      </c>
      <c r="AW568">
        <v>137</v>
      </c>
      <c r="AX568">
        <v>0.999999999999999</v>
      </c>
      <c r="AY568" s="73">
        <v>90.781993401785897</v>
      </c>
      <c r="AZ568">
        <v>135</v>
      </c>
      <c r="BA568">
        <v>0.99435899308238695</v>
      </c>
      <c r="BB568">
        <v>134</v>
      </c>
      <c r="BC568">
        <v>0.91035292606035201</v>
      </c>
      <c r="BD568">
        <v>3</v>
      </c>
      <c r="BE568">
        <v>8.9647073939647298E-2</v>
      </c>
      <c r="BF568">
        <v>91.996598630077997</v>
      </c>
      <c r="BG568">
        <v>91.110776883548994</v>
      </c>
      <c r="BH568">
        <v>90.781993401785897</v>
      </c>
      <c r="BI568">
        <v>90.167661446815004</v>
      </c>
    </row>
    <row r="569" spans="1:61" x14ac:dyDescent="0.25">
      <c r="A569" s="10" t="str">
        <f>VLOOKUP(D569,'Index-Relations'!E:F,2,FALSE)</f>
        <v>ESG</v>
      </c>
      <c r="B569" t="s">
        <v>3450</v>
      </c>
      <c r="C569" s="53" t="s">
        <v>2762</v>
      </c>
      <c r="D569" s="59" t="s">
        <v>2988</v>
      </c>
      <c r="E569" s="59" t="s">
        <v>4009</v>
      </c>
      <c r="F569" t="s">
        <v>250</v>
      </c>
      <c r="G569" t="s">
        <v>249</v>
      </c>
      <c r="H569" t="s">
        <v>251</v>
      </c>
      <c r="I569" s="52">
        <v>45597</v>
      </c>
      <c r="J569" t="s">
        <v>2457</v>
      </c>
      <c r="K569">
        <v>137</v>
      </c>
      <c r="L569" s="73">
        <v>91.845057734351002</v>
      </c>
      <c r="M569">
        <v>135</v>
      </c>
      <c r="N569">
        <v>0.99453001362958204</v>
      </c>
      <c r="O569" s="73">
        <v>91.089403035492893</v>
      </c>
      <c r="P569">
        <v>135</v>
      </c>
      <c r="Q569">
        <v>0.99453001362958204</v>
      </c>
      <c r="R569">
        <v>130</v>
      </c>
      <c r="S569">
        <v>0.96809719142591499</v>
      </c>
      <c r="T569">
        <v>34.530603957184098</v>
      </c>
      <c r="U569">
        <v>0.72223421335355698</v>
      </c>
      <c r="V569">
        <v>98</v>
      </c>
      <c r="W569">
        <v>0.104949376542591</v>
      </c>
      <c r="X569">
        <v>15</v>
      </c>
      <c r="Y569">
        <v>135</v>
      </c>
      <c r="Z569">
        <v>0.99453001362958204</v>
      </c>
      <c r="AA569">
        <v>36.5896602078003</v>
      </c>
      <c r="AB569">
        <v>130</v>
      </c>
      <c r="AC569">
        <v>0.91306040005204803</v>
      </c>
      <c r="AD569">
        <v>5</v>
      </c>
      <c r="AE569">
        <v>8.1469613577533795E-2</v>
      </c>
      <c r="AF569">
        <v>2</v>
      </c>
      <c r="AG569">
        <v>5.4699863704173301E-3</v>
      </c>
      <c r="AH569">
        <v>2.4010153077520701E-2</v>
      </c>
      <c r="AI569">
        <v>12</v>
      </c>
      <c r="AJ569" s="73">
        <v>90.011679651553905</v>
      </c>
      <c r="AK569">
        <v>135</v>
      </c>
      <c r="AL569">
        <v>0.99453001362958204</v>
      </c>
      <c r="AM569">
        <v>0</v>
      </c>
      <c r="AN569">
        <v>0</v>
      </c>
      <c r="AO569">
        <v>0</v>
      </c>
      <c r="AP569">
        <v>0</v>
      </c>
      <c r="AQ569">
        <v>137</v>
      </c>
      <c r="AR569">
        <v>0.999999999999999</v>
      </c>
      <c r="AS569">
        <v>0</v>
      </c>
      <c r="AT569">
        <v>0</v>
      </c>
      <c r="AU569">
        <v>0</v>
      </c>
      <c r="AV569">
        <v>0</v>
      </c>
      <c r="AW569">
        <v>137</v>
      </c>
      <c r="AX569">
        <v>0.999999999999999</v>
      </c>
      <c r="AY569" s="73">
        <v>90.529336331883997</v>
      </c>
      <c r="AZ569">
        <v>135</v>
      </c>
      <c r="BA569">
        <v>0.99453001362958204</v>
      </c>
      <c r="BB569">
        <v>134</v>
      </c>
      <c r="BC569">
        <v>0.90936104951941699</v>
      </c>
      <c r="BD569">
        <v>3</v>
      </c>
      <c r="BE569">
        <v>9.0638950480582195E-2</v>
      </c>
      <c r="BF569">
        <v>91.845057734351002</v>
      </c>
      <c r="BG569">
        <v>91.089403035492893</v>
      </c>
      <c r="BH569">
        <v>90.529336331883997</v>
      </c>
      <c r="BI569">
        <v>90.011679651553905</v>
      </c>
    </row>
    <row r="570" spans="1:61" x14ac:dyDescent="0.25">
      <c r="A570" s="10" t="str">
        <f>VLOOKUP(D570,'Index-Relations'!E:F,2,FALSE)</f>
        <v>ESG</v>
      </c>
      <c r="B570" t="s">
        <v>3450</v>
      </c>
      <c r="C570" s="53" t="s">
        <v>2763</v>
      </c>
      <c r="D570" s="59" t="s">
        <v>2988</v>
      </c>
      <c r="E570" s="59" t="s">
        <v>4010</v>
      </c>
      <c r="F570" t="s">
        <v>250</v>
      </c>
      <c r="G570" t="s">
        <v>249</v>
      </c>
      <c r="H570" t="s">
        <v>251</v>
      </c>
      <c r="I570" s="52">
        <v>45566</v>
      </c>
      <c r="J570" t="s">
        <v>2457</v>
      </c>
      <c r="K570">
        <v>137</v>
      </c>
      <c r="L570" s="73">
        <v>91.831930422985906</v>
      </c>
      <c r="M570">
        <v>135</v>
      </c>
      <c r="N570">
        <v>0.99523471243463402</v>
      </c>
      <c r="O570" s="73">
        <v>91.036300071650004</v>
      </c>
      <c r="P570">
        <v>135</v>
      </c>
      <c r="Q570">
        <v>0.99523471243463402</v>
      </c>
      <c r="R570">
        <v>130</v>
      </c>
      <c r="S570">
        <v>0.969675045718288</v>
      </c>
      <c r="T570">
        <v>34.532567402825102</v>
      </c>
      <c r="U570">
        <v>0.72328545355339702</v>
      </c>
      <c r="V570">
        <v>98</v>
      </c>
      <c r="W570">
        <v>0.10519024893463599</v>
      </c>
      <c r="X570">
        <v>15</v>
      </c>
      <c r="Y570">
        <v>135</v>
      </c>
      <c r="Z570">
        <v>0.99523471243463402</v>
      </c>
      <c r="AA570">
        <v>38.562385341546303</v>
      </c>
      <c r="AB570">
        <v>130</v>
      </c>
      <c r="AC570">
        <v>0.91609528098055704</v>
      </c>
      <c r="AD570">
        <v>5</v>
      </c>
      <c r="AE570">
        <v>7.9139431454077105E-2</v>
      </c>
      <c r="AF570">
        <v>2</v>
      </c>
      <c r="AG570">
        <v>4.7652875653652598E-3</v>
      </c>
      <c r="AH570">
        <v>1.5861465258813399E-2</v>
      </c>
      <c r="AI570">
        <v>12</v>
      </c>
      <c r="AJ570" s="73">
        <v>89.977746593023994</v>
      </c>
      <c r="AK570">
        <v>135</v>
      </c>
      <c r="AL570">
        <v>0.99523471243463402</v>
      </c>
      <c r="AM570">
        <v>0</v>
      </c>
      <c r="AN570">
        <v>0</v>
      </c>
      <c r="AO570">
        <v>0</v>
      </c>
      <c r="AP570">
        <v>0</v>
      </c>
      <c r="AQ570">
        <v>137</v>
      </c>
      <c r="AR570">
        <v>1</v>
      </c>
      <c r="AS570">
        <v>0</v>
      </c>
      <c r="AT570">
        <v>0</v>
      </c>
      <c r="AU570">
        <v>0</v>
      </c>
      <c r="AV570">
        <v>0</v>
      </c>
      <c r="AW570">
        <v>137</v>
      </c>
      <c r="AX570">
        <v>0.999999999999999</v>
      </c>
      <c r="AY570" s="73">
        <v>90.585661381011903</v>
      </c>
      <c r="AZ570">
        <v>135</v>
      </c>
      <c r="BA570">
        <v>0.99523471243463402</v>
      </c>
      <c r="BB570">
        <v>134</v>
      </c>
      <c r="BC570">
        <v>0.910543989546021</v>
      </c>
      <c r="BD570">
        <v>3</v>
      </c>
      <c r="BE570">
        <v>8.9456010453978302E-2</v>
      </c>
      <c r="BF570">
        <v>91.831930422985906</v>
      </c>
      <c r="BG570">
        <v>91.036300071650004</v>
      </c>
      <c r="BH570">
        <v>90.585661381011903</v>
      </c>
      <c r="BI570">
        <v>89.977746593023994</v>
      </c>
    </row>
    <row r="571" spans="1:61" x14ac:dyDescent="0.25">
      <c r="A571" s="10" t="str">
        <f>VLOOKUP(D571,'Index-Relations'!E:F,2,FALSE)</f>
        <v>ESG</v>
      </c>
      <c r="B571" t="s">
        <v>3450</v>
      </c>
      <c r="C571" s="53" t="s">
        <v>2764</v>
      </c>
      <c r="D571" s="59" t="s">
        <v>2988</v>
      </c>
      <c r="E571" s="59" t="s">
        <v>4011</v>
      </c>
      <c r="F571" t="s">
        <v>250</v>
      </c>
      <c r="G571" t="s">
        <v>249</v>
      </c>
      <c r="H571" t="s">
        <v>251</v>
      </c>
      <c r="I571" s="52">
        <v>45537</v>
      </c>
      <c r="J571" t="s">
        <v>2457</v>
      </c>
      <c r="K571">
        <v>137</v>
      </c>
      <c r="L571" s="73">
        <v>92.172054504190001</v>
      </c>
      <c r="M571">
        <v>135</v>
      </c>
      <c r="N571">
        <v>0.99499440540187101</v>
      </c>
      <c r="O571" s="73">
        <v>91.124703384133994</v>
      </c>
      <c r="P571">
        <v>135</v>
      </c>
      <c r="Q571">
        <v>0.99499440540187101</v>
      </c>
      <c r="R571">
        <v>130</v>
      </c>
      <c r="S571">
        <v>0.97139633576570605</v>
      </c>
      <c r="T571">
        <v>34.3720378703892</v>
      </c>
      <c r="U571">
        <v>0.72885167125174299</v>
      </c>
      <c r="V571">
        <v>98</v>
      </c>
      <c r="W571">
        <v>0.110940752945953</v>
      </c>
      <c r="X571">
        <v>15</v>
      </c>
      <c r="Y571">
        <v>135</v>
      </c>
      <c r="Z571">
        <v>0.99499440540187101</v>
      </c>
      <c r="AA571">
        <v>35.760359214014201</v>
      </c>
      <c r="AB571">
        <v>130</v>
      </c>
      <c r="AC571">
        <v>0.91524630148660302</v>
      </c>
      <c r="AD571">
        <v>5</v>
      </c>
      <c r="AE571">
        <v>7.9748103915267404E-2</v>
      </c>
      <c r="AF571">
        <v>2</v>
      </c>
      <c r="AG571">
        <v>5.0055945981286598E-3</v>
      </c>
      <c r="AH571">
        <v>1.6304887749428901E-2</v>
      </c>
      <c r="AI571">
        <v>12</v>
      </c>
      <c r="AJ571" s="73">
        <v>90.473211348986894</v>
      </c>
      <c r="AK571">
        <v>135</v>
      </c>
      <c r="AL571">
        <v>0.99499440540187101</v>
      </c>
      <c r="AM571">
        <v>0</v>
      </c>
      <c r="AN571">
        <v>0</v>
      </c>
      <c r="AO571">
        <v>0</v>
      </c>
      <c r="AP571">
        <v>0</v>
      </c>
      <c r="AQ571">
        <v>137</v>
      </c>
      <c r="AR571">
        <v>0.999999999999999</v>
      </c>
      <c r="AS571">
        <v>0</v>
      </c>
      <c r="AT571">
        <v>0</v>
      </c>
      <c r="AU571">
        <v>0</v>
      </c>
      <c r="AV571">
        <v>0</v>
      </c>
      <c r="AW571">
        <v>137</v>
      </c>
      <c r="AX571">
        <v>1</v>
      </c>
      <c r="AY571" s="73">
        <v>91.335238330221003</v>
      </c>
      <c r="AZ571">
        <v>135</v>
      </c>
      <c r="BA571">
        <v>0.99499440540187101</v>
      </c>
      <c r="BB571">
        <v>134</v>
      </c>
      <c r="BC571">
        <v>0.91104005655656195</v>
      </c>
      <c r="BD571">
        <v>3</v>
      </c>
      <c r="BE571">
        <v>8.8959943443437606E-2</v>
      </c>
      <c r="BF571">
        <v>92.172054504190001</v>
      </c>
      <c r="BG571">
        <v>91.124703384133994</v>
      </c>
      <c r="BH571">
        <v>91.335238330221003</v>
      </c>
      <c r="BI571">
        <v>90.473211348986894</v>
      </c>
    </row>
    <row r="572" spans="1:61" x14ac:dyDescent="0.25">
      <c r="A572" s="10" t="str">
        <f>VLOOKUP(D572,'Index-Relations'!E:F,2,FALSE)</f>
        <v>ESG</v>
      </c>
      <c r="B572" t="s">
        <v>3450</v>
      </c>
      <c r="C572" s="53" t="s">
        <v>3350</v>
      </c>
      <c r="D572" s="59" t="s">
        <v>2988</v>
      </c>
      <c r="E572" s="59" t="s">
        <v>4012</v>
      </c>
      <c r="F572" t="s">
        <v>250</v>
      </c>
      <c r="G572" t="s">
        <v>249</v>
      </c>
      <c r="H572" t="s">
        <v>251</v>
      </c>
      <c r="I572" s="52">
        <v>45505</v>
      </c>
      <c r="J572" t="s">
        <v>2457</v>
      </c>
      <c r="K572">
        <v>137</v>
      </c>
      <c r="L572" s="73">
        <v>92.175429222681998</v>
      </c>
      <c r="M572">
        <v>135</v>
      </c>
      <c r="N572">
        <v>0.99484900036305701</v>
      </c>
      <c r="O572" s="73">
        <v>91.145827485195994</v>
      </c>
      <c r="P572">
        <v>135</v>
      </c>
      <c r="Q572">
        <v>0.99484900036305701</v>
      </c>
      <c r="R572">
        <v>130</v>
      </c>
      <c r="S572">
        <v>0.97200375283465701</v>
      </c>
      <c r="T572">
        <v>34.331807987395401</v>
      </c>
      <c r="U572">
        <v>0.73610533776865394</v>
      </c>
      <c r="V572">
        <v>99</v>
      </c>
      <c r="W572">
        <v>0.11246366597353601</v>
      </c>
      <c r="X572">
        <v>15</v>
      </c>
      <c r="Y572">
        <v>135</v>
      </c>
      <c r="Z572">
        <v>0.99484900036305801</v>
      </c>
      <c r="AA572">
        <v>36.636153083546702</v>
      </c>
      <c r="AB572">
        <v>130</v>
      </c>
      <c r="AC572">
        <v>0.91522007963408702</v>
      </c>
      <c r="AD572">
        <v>5</v>
      </c>
      <c r="AE572">
        <v>7.9628920728970598E-2</v>
      </c>
      <c r="AF572">
        <v>2</v>
      </c>
      <c r="AG572">
        <v>5.1509996369422904E-3</v>
      </c>
      <c r="AH572">
        <v>1.5929773281360401E-2</v>
      </c>
      <c r="AI572">
        <v>12</v>
      </c>
      <c r="AJ572" s="73">
        <v>90.519717279535996</v>
      </c>
      <c r="AK572">
        <v>135</v>
      </c>
      <c r="AL572">
        <v>0.99484900036305701</v>
      </c>
      <c r="AM572">
        <v>0</v>
      </c>
      <c r="AN572">
        <v>0</v>
      </c>
      <c r="AO572">
        <v>0</v>
      </c>
      <c r="AP572">
        <v>0</v>
      </c>
      <c r="AQ572">
        <v>137</v>
      </c>
      <c r="AR572">
        <v>1</v>
      </c>
      <c r="AS572">
        <v>0</v>
      </c>
      <c r="AT572">
        <v>0</v>
      </c>
      <c r="AU572">
        <v>0</v>
      </c>
      <c r="AV572">
        <v>0</v>
      </c>
      <c r="AW572">
        <v>137</v>
      </c>
      <c r="AX572">
        <v>1</v>
      </c>
      <c r="AY572" s="73">
        <v>91.299120046217894</v>
      </c>
      <c r="AZ572">
        <v>135</v>
      </c>
      <c r="BA572">
        <v>0.99484900036305701</v>
      </c>
      <c r="BB572">
        <v>133</v>
      </c>
      <c r="BC572">
        <v>0.90532335787259199</v>
      </c>
      <c r="BD572">
        <v>4</v>
      </c>
      <c r="BE572">
        <v>9.4676642127407104E-2</v>
      </c>
      <c r="BF572">
        <v>92.175429222681998</v>
      </c>
      <c r="BG572">
        <v>91.145827485195994</v>
      </c>
      <c r="BH572">
        <v>91.299120046217894</v>
      </c>
      <c r="BI572">
        <v>90.519717279535996</v>
      </c>
    </row>
    <row r="573" spans="1:61" x14ac:dyDescent="0.25">
      <c r="A573" s="10" t="str">
        <f>VLOOKUP(D573,'Index-Relations'!E:F,2,FALSE)</f>
        <v>ESG</v>
      </c>
      <c r="B573" t="s">
        <v>3450</v>
      </c>
      <c r="C573" s="53" t="s">
        <v>2765</v>
      </c>
      <c r="D573" s="59" t="s">
        <v>2988</v>
      </c>
      <c r="E573" s="59" t="s">
        <v>4013</v>
      </c>
      <c r="F573" t="s">
        <v>250</v>
      </c>
      <c r="G573" t="s">
        <v>249</v>
      </c>
      <c r="H573" t="s">
        <v>251</v>
      </c>
      <c r="I573" s="52">
        <v>45474</v>
      </c>
      <c r="J573" t="s">
        <v>2457</v>
      </c>
      <c r="K573">
        <v>138</v>
      </c>
      <c r="L573" s="73">
        <v>92.751735662124901</v>
      </c>
      <c r="M573">
        <v>136</v>
      </c>
      <c r="N573">
        <v>0.99543090911089904</v>
      </c>
      <c r="O573" s="73">
        <v>91.245032827295901</v>
      </c>
      <c r="P573">
        <v>136</v>
      </c>
      <c r="Q573">
        <v>0.99543090911089904</v>
      </c>
      <c r="R573">
        <v>131</v>
      </c>
      <c r="S573">
        <v>0.97252901949068404</v>
      </c>
      <c r="T573">
        <v>34.074166043112101</v>
      </c>
      <c r="U573">
        <v>0.74167272552340102</v>
      </c>
      <c r="V573">
        <v>98</v>
      </c>
      <c r="W573">
        <v>0.11064321011579099</v>
      </c>
      <c r="X573">
        <v>14</v>
      </c>
      <c r="Y573">
        <v>135</v>
      </c>
      <c r="Z573">
        <v>0.98810295520407598</v>
      </c>
      <c r="AA573">
        <v>38.673174666849498</v>
      </c>
      <c r="AB573">
        <v>130</v>
      </c>
      <c r="AC573">
        <v>0.92541464592764999</v>
      </c>
      <c r="AD573">
        <v>5</v>
      </c>
      <c r="AE573">
        <v>6.2688309276426199E-2</v>
      </c>
      <c r="AF573">
        <v>3</v>
      </c>
      <c r="AG573">
        <v>1.1897044795923699E-2</v>
      </c>
      <c r="AH573">
        <v>1.59769995090541E-2</v>
      </c>
      <c r="AI573">
        <v>12</v>
      </c>
      <c r="AJ573" s="73">
        <v>91.043309193423894</v>
      </c>
      <c r="AK573">
        <v>136</v>
      </c>
      <c r="AL573">
        <v>0.99543090911089904</v>
      </c>
      <c r="AM573">
        <v>0</v>
      </c>
      <c r="AN573">
        <v>0</v>
      </c>
      <c r="AO573">
        <v>0</v>
      </c>
      <c r="AP573">
        <v>0</v>
      </c>
      <c r="AQ573">
        <v>138</v>
      </c>
      <c r="AR573">
        <v>1</v>
      </c>
      <c r="AS573">
        <v>0</v>
      </c>
      <c r="AT573">
        <v>0</v>
      </c>
      <c r="AU573">
        <v>0</v>
      </c>
      <c r="AV573">
        <v>0</v>
      </c>
      <c r="AW573">
        <v>138</v>
      </c>
      <c r="AX573">
        <v>1</v>
      </c>
      <c r="AY573" s="73">
        <v>92.232862723970996</v>
      </c>
      <c r="AZ573">
        <v>136</v>
      </c>
      <c r="BA573">
        <v>0.99543090911089904</v>
      </c>
      <c r="BB573">
        <v>134</v>
      </c>
      <c r="BC573">
        <v>0.90684535914812103</v>
      </c>
      <c r="BD573">
        <v>4</v>
      </c>
      <c r="BE573">
        <v>9.3154640851878606E-2</v>
      </c>
      <c r="BF573">
        <v>92.751735662124901</v>
      </c>
      <c r="BG573">
        <v>91.245032827295901</v>
      </c>
      <c r="BH573">
        <v>92.232862723970996</v>
      </c>
      <c r="BI573">
        <v>91.043309193423894</v>
      </c>
    </row>
    <row r="574" spans="1:61" x14ac:dyDescent="0.25">
      <c r="A574" s="10" t="str">
        <f>VLOOKUP(D574,'Index-Relations'!E:F,2,FALSE)</f>
        <v>ESG</v>
      </c>
      <c r="B574" t="s">
        <v>3450</v>
      </c>
      <c r="C574" s="53" t="s">
        <v>2766</v>
      </c>
      <c r="D574" s="59" t="s">
        <v>2988</v>
      </c>
      <c r="E574" s="59" t="s">
        <v>4014</v>
      </c>
      <c r="F574" t="s">
        <v>250</v>
      </c>
      <c r="G574" t="s">
        <v>249</v>
      </c>
      <c r="H574" t="s">
        <v>251</v>
      </c>
      <c r="I574" s="52">
        <v>45446</v>
      </c>
      <c r="J574" t="s">
        <v>2457</v>
      </c>
      <c r="K574">
        <v>137</v>
      </c>
      <c r="L574" s="73">
        <v>93.055122235572995</v>
      </c>
      <c r="M574">
        <v>135</v>
      </c>
      <c r="N574">
        <v>0.99555879825795102</v>
      </c>
      <c r="O574" s="73">
        <v>91.272367609566999</v>
      </c>
      <c r="P574">
        <v>135</v>
      </c>
      <c r="Q574">
        <v>0.99555879825795102</v>
      </c>
      <c r="R574">
        <v>130</v>
      </c>
      <c r="S574">
        <v>0.97254420363812</v>
      </c>
      <c r="T574">
        <v>34.793252115486801</v>
      </c>
      <c r="U574">
        <v>0.75260821494757701</v>
      </c>
      <c r="V574">
        <v>95</v>
      </c>
      <c r="W574">
        <v>0.12106755374080801</v>
      </c>
      <c r="X574">
        <v>14</v>
      </c>
      <c r="Y574">
        <v>133</v>
      </c>
      <c r="Z574">
        <v>0.98772701041044797</v>
      </c>
      <c r="AA574">
        <v>43.401046795204103</v>
      </c>
      <c r="AB574">
        <v>129</v>
      </c>
      <c r="AC574">
        <v>0.97455198063239101</v>
      </c>
      <c r="AD574">
        <v>4</v>
      </c>
      <c r="AE574">
        <v>1.31750297780564E-2</v>
      </c>
      <c r="AF574">
        <v>4</v>
      </c>
      <c r="AG574">
        <v>1.22729895895516E-2</v>
      </c>
      <c r="AH574">
        <v>1.45430679767084E-2</v>
      </c>
      <c r="AI574">
        <v>11</v>
      </c>
      <c r="AJ574" s="73">
        <v>91.105475140130906</v>
      </c>
      <c r="AK574">
        <v>135</v>
      </c>
      <c r="AL574">
        <v>0.99555879825795102</v>
      </c>
      <c r="AM574">
        <v>0</v>
      </c>
      <c r="AN574">
        <v>0</v>
      </c>
      <c r="AO574">
        <v>0</v>
      </c>
      <c r="AP574">
        <v>0</v>
      </c>
      <c r="AQ574">
        <v>137</v>
      </c>
      <c r="AR574">
        <v>1</v>
      </c>
      <c r="AS574">
        <v>0</v>
      </c>
      <c r="AT574">
        <v>0</v>
      </c>
      <c r="AU574">
        <v>0</v>
      </c>
      <c r="AV574">
        <v>0</v>
      </c>
      <c r="AW574">
        <v>137</v>
      </c>
      <c r="AX574">
        <v>1</v>
      </c>
      <c r="AY574" s="73">
        <v>92.893951579288995</v>
      </c>
      <c r="AZ574">
        <v>135</v>
      </c>
      <c r="BA574">
        <v>0.99555879825795102</v>
      </c>
      <c r="BB574">
        <v>133</v>
      </c>
      <c r="BC574">
        <v>0.90372557933598197</v>
      </c>
      <c r="BD574">
        <v>4</v>
      </c>
      <c r="BE574">
        <v>9.6274420664017299E-2</v>
      </c>
      <c r="BF574">
        <v>93.055122235572995</v>
      </c>
      <c r="BG574">
        <v>91.272367609566999</v>
      </c>
      <c r="BH574">
        <v>92.893951579288995</v>
      </c>
      <c r="BI574">
        <v>91.105475140130906</v>
      </c>
    </row>
    <row r="575" spans="1:61" x14ac:dyDescent="0.25">
      <c r="A575" s="10" t="str">
        <f>VLOOKUP(D575,'Index-Relations'!E:F,2,FALSE)</f>
        <v>ESG</v>
      </c>
      <c r="B575" t="s">
        <v>3450</v>
      </c>
      <c r="C575" s="53" t="s">
        <v>2767</v>
      </c>
      <c r="D575" s="59" t="s">
        <v>2988</v>
      </c>
      <c r="E575" s="59" t="s">
        <v>4015</v>
      </c>
      <c r="F575" t="s">
        <v>250</v>
      </c>
      <c r="G575" t="s">
        <v>249</v>
      </c>
      <c r="H575" t="s">
        <v>251</v>
      </c>
      <c r="I575" s="52">
        <v>45413</v>
      </c>
      <c r="J575" t="s">
        <v>2457</v>
      </c>
      <c r="K575">
        <v>137</v>
      </c>
      <c r="L575" s="73">
        <v>93.084811036458007</v>
      </c>
      <c r="M575">
        <v>135</v>
      </c>
      <c r="N575">
        <v>0.99554055023499399</v>
      </c>
      <c r="O575" s="73">
        <v>91.309866628226004</v>
      </c>
      <c r="P575">
        <v>135</v>
      </c>
      <c r="Q575">
        <v>0.99554055023499399</v>
      </c>
      <c r="R575">
        <v>130</v>
      </c>
      <c r="S575">
        <v>0.97313213216754202</v>
      </c>
      <c r="T575">
        <v>34.972356237203698</v>
      </c>
      <c r="U575">
        <v>0.75132749215480099</v>
      </c>
      <c r="V575">
        <v>95</v>
      </c>
      <c r="W575">
        <v>0.12013519953005899</v>
      </c>
      <c r="X575">
        <v>14</v>
      </c>
      <c r="Y575">
        <v>133</v>
      </c>
      <c r="Z575">
        <v>0.98794454452831504</v>
      </c>
      <c r="AA575">
        <v>44.8767731362963</v>
      </c>
      <c r="AB575">
        <v>129</v>
      </c>
      <c r="AC575">
        <v>0.97549576512316405</v>
      </c>
      <c r="AD575">
        <v>4</v>
      </c>
      <c r="AE575">
        <v>1.2448779405150901E-2</v>
      </c>
      <c r="AF575">
        <v>4</v>
      </c>
      <c r="AG575">
        <v>1.20554554716848E-2</v>
      </c>
      <c r="AH575">
        <v>1.39757799051564E-2</v>
      </c>
      <c r="AI575">
        <v>11</v>
      </c>
      <c r="AJ575" s="73">
        <v>91.151227446367997</v>
      </c>
      <c r="AK575">
        <v>135</v>
      </c>
      <c r="AL575">
        <v>0.99554055023499399</v>
      </c>
      <c r="AM575">
        <v>0</v>
      </c>
      <c r="AN575">
        <v>0</v>
      </c>
      <c r="AO575">
        <v>0</v>
      </c>
      <c r="AP575">
        <v>0</v>
      </c>
      <c r="AQ575">
        <v>136</v>
      </c>
      <c r="AR575">
        <v>0.99934938929317496</v>
      </c>
      <c r="AS575">
        <v>0</v>
      </c>
      <c r="AT575">
        <v>0</v>
      </c>
      <c r="AU575">
        <v>0</v>
      </c>
      <c r="AV575">
        <v>0</v>
      </c>
      <c r="AW575">
        <v>136</v>
      </c>
      <c r="AX575">
        <v>0.99934938929317396</v>
      </c>
      <c r="AY575" s="73">
        <v>92.926715560128002</v>
      </c>
      <c r="AZ575">
        <v>135</v>
      </c>
      <c r="BA575">
        <v>0.99554055023499399</v>
      </c>
      <c r="BB575">
        <v>131</v>
      </c>
      <c r="BC575">
        <v>0.89971781259198902</v>
      </c>
      <c r="BD575">
        <v>5</v>
      </c>
      <c r="BE575">
        <v>9.9631576701185304E-2</v>
      </c>
      <c r="BF575">
        <v>93.084811036458007</v>
      </c>
      <c r="BG575">
        <v>91.309866628226004</v>
      </c>
      <c r="BH575">
        <v>92.926715560128002</v>
      </c>
      <c r="BI575">
        <v>91.151227446367997</v>
      </c>
    </row>
    <row r="576" spans="1:61" x14ac:dyDescent="0.25">
      <c r="A576" s="10" t="str">
        <f>VLOOKUP(D576,'Index-Relations'!E:F,2,FALSE)</f>
        <v>ESG</v>
      </c>
      <c r="B576" t="s">
        <v>3450</v>
      </c>
      <c r="C576" s="53" t="s">
        <v>2768</v>
      </c>
      <c r="D576" s="59" t="s">
        <v>2988</v>
      </c>
      <c r="E576" s="59" t="s">
        <v>4016</v>
      </c>
      <c r="F576" t="s">
        <v>250</v>
      </c>
      <c r="G576" t="s">
        <v>249</v>
      </c>
      <c r="H576" t="s">
        <v>251</v>
      </c>
      <c r="I576" s="52">
        <v>45383</v>
      </c>
      <c r="J576" t="s">
        <v>2457</v>
      </c>
      <c r="K576">
        <v>137</v>
      </c>
      <c r="L576">
        <v>95.345618978515901</v>
      </c>
      <c r="M576">
        <v>135</v>
      </c>
      <c r="N576">
        <v>0.996100768361321</v>
      </c>
      <c r="O576">
        <v>93.880004487881195</v>
      </c>
      <c r="P576">
        <v>135</v>
      </c>
      <c r="Q576">
        <v>0.996100768361321</v>
      </c>
      <c r="R576">
        <v>130</v>
      </c>
      <c r="S576">
        <v>0.97501612673636695</v>
      </c>
      <c r="T576">
        <v>34.659449013883403</v>
      </c>
      <c r="U576">
        <v>0.75358471951710104</v>
      </c>
      <c r="V576">
        <v>95</v>
      </c>
      <c r="W576">
        <v>0.118919622156536</v>
      </c>
      <c r="X576">
        <v>14</v>
      </c>
      <c r="Y576">
        <v>133</v>
      </c>
      <c r="Z576">
        <v>0.98867092145730995</v>
      </c>
      <c r="AA576">
        <v>43.632027464786503</v>
      </c>
      <c r="AB576">
        <v>129</v>
      </c>
      <c r="AC576">
        <v>0.97612646146883597</v>
      </c>
      <c r="AD576">
        <v>4</v>
      </c>
      <c r="AE576">
        <v>1.25444599884737E-2</v>
      </c>
      <c r="AF576">
        <v>4</v>
      </c>
      <c r="AG576">
        <v>1.1329078542690199E-2</v>
      </c>
      <c r="AH576">
        <v>1.38822410127923E-2</v>
      </c>
      <c r="AI576">
        <v>11</v>
      </c>
      <c r="AJ576">
        <v>94.628544937073002</v>
      </c>
      <c r="AK576">
        <v>135</v>
      </c>
      <c r="AL576">
        <v>0.996100768361321</v>
      </c>
      <c r="AM576">
        <v>0</v>
      </c>
      <c r="AN576">
        <v>0</v>
      </c>
      <c r="AO576">
        <v>0</v>
      </c>
      <c r="AP576">
        <v>0</v>
      </c>
      <c r="AQ576">
        <v>136</v>
      </c>
      <c r="AR576">
        <v>0.99939412366437597</v>
      </c>
      <c r="AS576">
        <v>0</v>
      </c>
      <c r="AT576">
        <v>0</v>
      </c>
      <c r="AU576">
        <v>0</v>
      </c>
      <c r="AV576">
        <v>0</v>
      </c>
      <c r="AW576">
        <v>136</v>
      </c>
      <c r="AX576">
        <v>0.99939412366437597</v>
      </c>
      <c r="AY576">
        <v>95.192947242162603</v>
      </c>
      <c r="AZ576">
        <v>135</v>
      </c>
      <c r="BA576">
        <v>0.996100768361321</v>
      </c>
      <c r="BB576">
        <v>131</v>
      </c>
      <c r="BC576">
        <v>0.90197628157507703</v>
      </c>
      <c r="BD576">
        <v>5</v>
      </c>
      <c r="BE576">
        <v>9.7417842089298504E-2</v>
      </c>
      <c r="BF576">
        <v>93.249233406831905</v>
      </c>
      <c r="BG576">
        <v>91.219394654164901</v>
      </c>
      <c r="BH576">
        <v>93.261398087564999</v>
      </c>
      <c r="BI576">
        <v>91.345326090764999</v>
      </c>
    </row>
    <row r="577" spans="1:61" x14ac:dyDescent="0.25">
      <c r="A577" s="10" t="str">
        <f>VLOOKUP(D577,'Index-Relations'!E:F,2,FALSE)</f>
        <v>ESG</v>
      </c>
      <c r="B577" t="s">
        <v>3450</v>
      </c>
      <c r="C577" s="53" t="s">
        <v>2769</v>
      </c>
      <c r="D577" s="59" t="s">
        <v>2988</v>
      </c>
      <c r="E577" s="59" t="s">
        <v>4017</v>
      </c>
      <c r="F577" t="s">
        <v>250</v>
      </c>
      <c r="G577" t="s">
        <v>249</v>
      </c>
      <c r="H577" t="s">
        <v>251</v>
      </c>
      <c r="I577" s="52">
        <v>45352</v>
      </c>
      <c r="J577" t="s">
        <v>2457</v>
      </c>
      <c r="K577">
        <v>137</v>
      </c>
      <c r="L577">
        <v>95.444087377451197</v>
      </c>
      <c r="M577">
        <v>135</v>
      </c>
      <c r="N577">
        <v>0.995892816433811</v>
      </c>
      <c r="O577">
        <v>93.839712086917601</v>
      </c>
      <c r="P577">
        <v>135</v>
      </c>
      <c r="Q577">
        <v>0.995892816433811</v>
      </c>
      <c r="R577">
        <v>130</v>
      </c>
      <c r="S577">
        <v>0.97529594842965195</v>
      </c>
      <c r="T577">
        <v>34.771874198562799</v>
      </c>
      <c r="U577">
        <v>0.74726704017911105</v>
      </c>
      <c r="V577">
        <v>93</v>
      </c>
      <c r="W577">
        <v>0.12156638789022201</v>
      </c>
      <c r="X577">
        <v>14</v>
      </c>
      <c r="Y577">
        <v>133</v>
      </c>
      <c r="Z577">
        <v>0.98839649084604597</v>
      </c>
      <c r="AA577">
        <v>44.4217505490627</v>
      </c>
      <c r="AB577">
        <v>129</v>
      </c>
      <c r="AC577">
        <v>0.97656226595712403</v>
      </c>
      <c r="AD577">
        <v>4</v>
      </c>
      <c r="AE577">
        <v>1.18342248889209E-2</v>
      </c>
      <c r="AF577">
        <v>4</v>
      </c>
      <c r="AG577">
        <v>1.16035091539545E-2</v>
      </c>
      <c r="AH577">
        <v>3.8672958796436502E-3</v>
      </c>
      <c r="AI577">
        <v>7</v>
      </c>
      <c r="AJ577">
        <v>94.751163717755205</v>
      </c>
      <c r="AK577">
        <v>135</v>
      </c>
      <c r="AL577">
        <v>0.995892816433811</v>
      </c>
      <c r="AM577">
        <v>0</v>
      </c>
      <c r="AN577">
        <v>0</v>
      </c>
      <c r="AO577">
        <v>0</v>
      </c>
      <c r="AP577">
        <v>0</v>
      </c>
      <c r="AQ577">
        <v>136</v>
      </c>
      <c r="AR577">
        <v>0.999395417151834</v>
      </c>
      <c r="AS577">
        <v>0</v>
      </c>
      <c r="AT577">
        <v>0</v>
      </c>
      <c r="AU577">
        <v>0</v>
      </c>
      <c r="AV577">
        <v>0</v>
      </c>
      <c r="AW577">
        <v>136</v>
      </c>
      <c r="AX577">
        <v>0.999395417151834</v>
      </c>
      <c r="AY577">
        <v>95.375066474157407</v>
      </c>
      <c r="AZ577">
        <v>135</v>
      </c>
      <c r="BA577">
        <v>0.995892816433811</v>
      </c>
      <c r="BB577">
        <v>131</v>
      </c>
      <c r="BC577">
        <v>0.90431185860622598</v>
      </c>
      <c r="BD577">
        <v>5</v>
      </c>
      <c r="BE577">
        <v>9.5083558545607794E-2</v>
      </c>
      <c r="BF577">
        <v>93.385704801350997</v>
      </c>
      <c r="BG577">
        <v>91.141429295671998</v>
      </c>
      <c r="BH577">
        <v>93.625861129540993</v>
      </c>
      <c r="BI577">
        <v>91.472662170261003</v>
      </c>
    </row>
    <row r="578" spans="1:61" x14ac:dyDescent="0.25">
      <c r="A578" s="10" t="str">
        <f>VLOOKUP(D578,'Index-Relations'!E:F,2,FALSE)</f>
        <v>ESG</v>
      </c>
      <c r="B578" t="s">
        <v>3450</v>
      </c>
      <c r="C578" s="53" t="s">
        <v>2770</v>
      </c>
      <c r="D578" s="59" t="s">
        <v>2988</v>
      </c>
      <c r="E578" s="59" t="s">
        <v>4018</v>
      </c>
      <c r="F578" t="s">
        <v>250</v>
      </c>
      <c r="G578" t="s">
        <v>249</v>
      </c>
      <c r="H578" t="s">
        <v>251</v>
      </c>
      <c r="I578" s="52">
        <v>45323</v>
      </c>
      <c r="J578" t="s">
        <v>2457</v>
      </c>
      <c r="K578">
        <v>137</v>
      </c>
      <c r="L578">
        <v>95.461907118132004</v>
      </c>
      <c r="M578">
        <v>135</v>
      </c>
      <c r="N578">
        <v>0.99607183258795995</v>
      </c>
      <c r="O578">
        <v>93.781926262709803</v>
      </c>
      <c r="P578">
        <v>135</v>
      </c>
      <c r="Q578">
        <v>0.99607183258795995</v>
      </c>
      <c r="R578">
        <v>130</v>
      </c>
      <c r="S578">
        <v>0.97537484418452802</v>
      </c>
      <c r="T578">
        <v>35.064489085790001</v>
      </c>
      <c r="U578">
        <v>0.74115482803217303</v>
      </c>
      <c r="V578">
        <v>93</v>
      </c>
      <c r="W578">
        <v>0.12440637221985699</v>
      </c>
      <c r="X578">
        <v>14</v>
      </c>
      <c r="Y578">
        <v>133</v>
      </c>
      <c r="Z578">
        <v>0.98876731929685502</v>
      </c>
      <c r="AA578">
        <v>45.199419110361397</v>
      </c>
      <c r="AB578">
        <v>129</v>
      </c>
      <c r="AC578">
        <v>0.97548626102839198</v>
      </c>
      <c r="AD578">
        <v>4</v>
      </c>
      <c r="AE578">
        <v>1.3281058268463399E-2</v>
      </c>
      <c r="AF578">
        <v>4</v>
      </c>
      <c r="AG578">
        <v>1.1232680703144E-2</v>
      </c>
      <c r="AH578">
        <v>4.0877761235570001E-3</v>
      </c>
      <c r="AI578">
        <v>7</v>
      </c>
      <c r="AJ578">
        <v>94.586898300613996</v>
      </c>
      <c r="AK578">
        <v>135</v>
      </c>
      <c r="AL578">
        <v>0.99607183258795995</v>
      </c>
      <c r="AM578">
        <v>0</v>
      </c>
      <c r="AN578">
        <v>0</v>
      </c>
      <c r="AO578">
        <v>0</v>
      </c>
      <c r="AP578">
        <v>0</v>
      </c>
      <c r="AQ578">
        <v>135</v>
      </c>
      <c r="AR578">
        <v>0.99607183258795995</v>
      </c>
      <c r="AS578">
        <v>0</v>
      </c>
      <c r="AT578">
        <v>0</v>
      </c>
      <c r="AU578">
        <v>0</v>
      </c>
      <c r="AV578">
        <v>0</v>
      </c>
      <c r="AW578">
        <v>135</v>
      </c>
      <c r="AX578">
        <v>0.99607183258795995</v>
      </c>
      <c r="AY578">
        <v>95.528292420973401</v>
      </c>
      <c r="AZ578">
        <v>135</v>
      </c>
      <c r="BA578">
        <v>0.99607183258795995</v>
      </c>
      <c r="BB578">
        <v>130</v>
      </c>
      <c r="BC578">
        <v>0.89578989297133205</v>
      </c>
      <c r="BD578">
        <v>5</v>
      </c>
      <c r="BE578">
        <v>0.100281939616628</v>
      </c>
      <c r="BF578">
        <v>93.372733603949001</v>
      </c>
      <c r="BG578">
        <v>91.119307771085005</v>
      </c>
      <c r="BH578">
        <v>93.773366225732005</v>
      </c>
      <c r="BI578">
        <v>91.389097304912895</v>
      </c>
    </row>
    <row r="579" spans="1:61" x14ac:dyDescent="0.25">
      <c r="A579" s="10" t="str">
        <f>VLOOKUP(D579,'Index-Relations'!E:F,2,FALSE)</f>
        <v>ESG</v>
      </c>
      <c r="B579" t="s">
        <v>3450</v>
      </c>
      <c r="C579" s="53" t="s">
        <v>2760</v>
      </c>
      <c r="D579" s="59" t="s">
        <v>2989</v>
      </c>
      <c r="E579" s="59" t="s">
        <v>4019</v>
      </c>
      <c r="F579" t="s">
        <v>253</v>
      </c>
      <c r="G579" t="s">
        <v>252</v>
      </c>
      <c r="H579" t="s">
        <v>254</v>
      </c>
      <c r="I579" s="52">
        <v>45659</v>
      </c>
      <c r="J579" t="s">
        <v>2457</v>
      </c>
      <c r="K579">
        <v>124</v>
      </c>
      <c r="L579" s="73">
        <v>90.600718660886002</v>
      </c>
      <c r="M579">
        <v>123</v>
      </c>
      <c r="N579">
        <v>0.99941946788732705</v>
      </c>
      <c r="O579" s="73">
        <v>90.896346849287994</v>
      </c>
      <c r="P579">
        <v>123</v>
      </c>
      <c r="Q579">
        <v>0.99941946788732705</v>
      </c>
      <c r="R579">
        <v>122</v>
      </c>
      <c r="S579">
        <v>0.99893360183250701</v>
      </c>
      <c r="T579">
        <v>37.789441908275698</v>
      </c>
      <c r="U579">
        <v>0.73452494400914103</v>
      </c>
      <c r="V579">
        <v>91</v>
      </c>
      <c r="W579">
        <v>5.3364212454179598E-2</v>
      </c>
      <c r="X579">
        <v>13</v>
      </c>
      <c r="Y579">
        <v>123</v>
      </c>
      <c r="Z579">
        <v>0.99941946788732705</v>
      </c>
      <c r="AA579">
        <v>48.320944795364298</v>
      </c>
      <c r="AB579">
        <v>115</v>
      </c>
      <c r="AC579">
        <v>0.90803482080698605</v>
      </c>
      <c r="AD579">
        <v>8</v>
      </c>
      <c r="AE579">
        <v>9.13846470803409E-2</v>
      </c>
      <c r="AF579">
        <v>1</v>
      </c>
      <c r="AG579">
        <v>5.8053211267236604E-4</v>
      </c>
      <c r="AH579">
        <v>7.2957456683892799E-3</v>
      </c>
      <c r="AI579">
        <v>8</v>
      </c>
      <c r="AJ579" s="73">
        <v>86.714153428559996</v>
      </c>
      <c r="AK579">
        <v>123</v>
      </c>
      <c r="AL579">
        <v>0.99941946788732705</v>
      </c>
      <c r="AM579">
        <v>0</v>
      </c>
      <c r="AN579">
        <v>0</v>
      </c>
      <c r="AO579">
        <v>0</v>
      </c>
      <c r="AP579">
        <v>0</v>
      </c>
      <c r="AQ579">
        <v>124</v>
      </c>
      <c r="AR579">
        <v>1</v>
      </c>
      <c r="AS579">
        <v>0</v>
      </c>
      <c r="AT579">
        <v>0</v>
      </c>
      <c r="AU579">
        <v>0</v>
      </c>
      <c r="AV579">
        <v>0</v>
      </c>
      <c r="AW579">
        <v>124</v>
      </c>
      <c r="AX579">
        <v>1</v>
      </c>
      <c r="AY579" s="73">
        <v>90.608014840403001</v>
      </c>
      <c r="AZ579">
        <v>123</v>
      </c>
      <c r="BA579">
        <v>0.99941946788732705</v>
      </c>
      <c r="BB579">
        <v>121</v>
      </c>
      <c r="BC579">
        <v>0.91428553542704205</v>
      </c>
      <c r="BD579">
        <v>3</v>
      </c>
      <c r="BE579">
        <v>8.5714464572957394E-2</v>
      </c>
      <c r="BF579">
        <v>90.600718660886002</v>
      </c>
      <c r="BG579">
        <v>90.896346849287994</v>
      </c>
      <c r="BH579">
        <v>90.608014840403001</v>
      </c>
      <c r="BI579">
        <v>86.714153428559996</v>
      </c>
    </row>
    <row r="580" spans="1:61" x14ac:dyDescent="0.25">
      <c r="A580" s="10" t="str">
        <f>VLOOKUP(D580,'Index-Relations'!E:F,2,FALSE)</f>
        <v>ESG</v>
      </c>
      <c r="B580" t="s">
        <v>3450</v>
      </c>
      <c r="C580" s="53" t="s">
        <v>2761</v>
      </c>
      <c r="D580" s="59" t="s">
        <v>2989</v>
      </c>
      <c r="E580" s="59" t="s">
        <v>4020</v>
      </c>
      <c r="F580" t="s">
        <v>253</v>
      </c>
      <c r="G580" t="s">
        <v>252</v>
      </c>
      <c r="H580" t="s">
        <v>254</v>
      </c>
      <c r="I580" s="52">
        <v>45628</v>
      </c>
      <c r="J580" t="s">
        <v>2457</v>
      </c>
      <c r="K580">
        <v>134</v>
      </c>
      <c r="L580" s="73">
        <v>91.958042779425</v>
      </c>
      <c r="M580">
        <v>132</v>
      </c>
      <c r="N580">
        <v>0.99413289466237598</v>
      </c>
      <c r="O580" s="73">
        <v>91.202998850833893</v>
      </c>
      <c r="P580">
        <v>132</v>
      </c>
      <c r="Q580">
        <v>0.99413289466237598</v>
      </c>
      <c r="R580">
        <v>127</v>
      </c>
      <c r="S580">
        <v>0.96653982477390299</v>
      </c>
      <c r="T580">
        <v>35.184933770676501</v>
      </c>
      <c r="U580">
        <v>0.75150719079973904</v>
      </c>
      <c r="V580">
        <v>96</v>
      </c>
      <c r="W580">
        <v>0.109395166120829</v>
      </c>
      <c r="X580">
        <v>15</v>
      </c>
      <c r="Y580">
        <v>132</v>
      </c>
      <c r="Z580">
        <v>0.99413289466237598</v>
      </c>
      <c r="AA580">
        <v>36.058498655367799</v>
      </c>
      <c r="AB580">
        <v>127</v>
      </c>
      <c r="AC580">
        <v>0.91178311370361398</v>
      </c>
      <c r="AD580">
        <v>5</v>
      </c>
      <c r="AE580">
        <v>8.2349780958760693E-2</v>
      </c>
      <c r="AF580">
        <v>2</v>
      </c>
      <c r="AG580">
        <v>5.8671053376244502E-3</v>
      </c>
      <c r="AH580">
        <v>1.6867483675297602E-2</v>
      </c>
      <c r="AI580">
        <v>12</v>
      </c>
      <c r="AJ580" s="73">
        <v>90.078232868233997</v>
      </c>
      <c r="AK580">
        <v>132</v>
      </c>
      <c r="AL580">
        <v>0.99413289466237598</v>
      </c>
      <c r="AM580">
        <v>0</v>
      </c>
      <c r="AN580">
        <v>0</v>
      </c>
      <c r="AO580">
        <v>0</v>
      </c>
      <c r="AP580">
        <v>0</v>
      </c>
      <c r="AQ580">
        <v>134</v>
      </c>
      <c r="AR580">
        <v>0.999999999999999</v>
      </c>
      <c r="AS580">
        <v>0</v>
      </c>
      <c r="AT580">
        <v>0</v>
      </c>
      <c r="AU580">
        <v>0</v>
      </c>
      <c r="AV580">
        <v>0</v>
      </c>
      <c r="AW580">
        <v>134</v>
      </c>
      <c r="AX580">
        <v>1</v>
      </c>
      <c r="AY580" s="73">
        <v>90.673041378785996</v>
      </c>
      <c r="AZ580">
        <v>132</v>
      </c>
      <c r="BA580">
        <v>0.99413289466237598</v>
      </c>
      <c r="BB580">
        <v>131</v>
      </c>
      <c r="BC580">
        <v>0.906759762273735</v>
      </c>
      <c r="BD580">
        <v>3</v>
      </c>
      <c r="BE580">
        <v>9.3240237726264399E-2</v>
      </c>
      <c r="BF580">
        <v>91.958042779425</v>
      </c>
      <c r="BG580">
        <v>91.202998850833893</v>
      </c>
      <c r="BH580">
        <v>90.673041378785996</v>
      </c>
      <c r="BI580">
        <v>90.078232868233997</v>
      </c>
    </row>
    <row r="581" spans="1:61" x14ac:dyDescent="0.25">
      <c r="A581" s="10" t="str">
        <f>VLOOKUP(D581,'Index-Relations'!E:F,2,FALSE)</f>
        <v>ESG</v>
      </c>
      <c r="B581" t="s">
        <v>3450</v>
      </c>
      <c r="C581" s="53" t="s">
        <v>2762</v>
      </c>
      <c r="D581" s="59" t="s">
        <v>2989</v>
      </c>
      <c r="E581" s="59" t="s">
        <v>4021</v>
      </c>
      <c r="F581" t="s">
        <v>253</v>
      </c>
      <c r="G581" t="s">
        <v>252</v>
      </c>
      <c r="H581" t="s">
        <v>254</v>
      </c>
      <c r="I581" s="52">
        <v>45597</v>
      </c>
      <c r="J581" t="s">
        <v>2457</v>
      </c>
      <c r="K581">
        <v>134</v>
      </c>
      <c r="L581" s="73">
        <v>91.807696746215001</v>
      </c>
      <c r="M581">
        <v>132</v>
      </c>
      <c r="N581">
        <v>0.99432497168969902</v>
      </c>
      <c r="O581" s="73">
        <v>91.180157373624994</v>
      </c>
      <c r="P581">
        <v>132</v>
      </c>
      <c r="Q581">
        <v>0.99432497168969902</v>
      </c>
      <c r="R581">
        <v>127</v>
      </c>
      <c r="S581">
        <v>0.96690131755808495</v>
      </c>
      <c r="T581">
        <v>35.404569946086703</v>
      </c>
      <c r="U581">
        <v>0.75046277852848697</v>
      </c>
      <c r="V581">
        <v>96</v>
      </c>
      <c r="W581">
        <v>0.10926694117585201</v>
      </c>
      <c r="X581">
        <v>15</v>
      </c>
      <c r="Y581">
        <v>132</v>
      </c>
      <c r="Z581">
        <v>0.99432497168969902</v>
      </c>
      <c r="AA581">
        <v>37.509858160138897</v>
      </c>
      <c r="AB581">
        <v>127</v>
      </c>
      <c r="AC581">
        <v>0.90980147708243098</v>
      </c>
      <c r="AD581">
        <v>5</v>
      </c>
      <c r="AE581">
        <v>8.4523494607266894E-2</v>
      </c>
      <c r="AF581">
        <v>2</v>
      </c>
      <c r="AG581">
        <v>5.6750283103012096E-3</v>
      </c>
      <c r="AH581">
        <v>2.4997918714457199E-2</v>
      </c>
      <c r="AI581">
        <v>12</v>
      </c>
      <c r="AJ581" s="73">
        <v>89.926538692801003</v>
      </c>
      <c r="AK581">
        <v>132</v>
      </c>
      <c r="AL581">
        <v>0.99432497168969902</v>
      </c>
      <c r="AM581">
        <v>0</v>
      </c>
      <c r="AN581">
        <v>0</v>
      </c>
      <c r="AO581">
        <v>0</v>
      </c>
      <c r="AP581">
        <v>0</v>
      </c>
      <c r="AQ581">
        <v>134</v>
      </c>
      <c r="AR581">
        <v>0.999999999999999</v>
      </c>
      <c r="AS581">
        <v>0</v>
      </c>
      <c r="AT581">
        <v>0</v>
      </c>
      <c r="AU581">
        <v>0</v>
      </c>
      <c r="AV581">
        <v>0</v>
      </c>
      <c r="AW581">
        <v>134</v>
      </c>
      <c r="AX581">
        <v>1</v>
      </c>
      <c r="AY581" s="73">
        <v>90.422180719900993</v>
      </c>
      <c r="AZ581">
        <v>132</v>
      </c>
      <c r="BA581">
        <v>0.99432497168969902</v>
      </c>
      <c r="BB581">
        <v>131</v>
      </c>
      <c r="BC581">
        <v>0.90596345673270096</v>
      </c>
      <c r="BD581">
        <v>3</v>
      </c>
      <c r="BE581">
        <v>9.4036543267298101E-2</v>
      </c>
      <c r="BF581">
        <v>91.807696746215001</v>
      </c>
      <c r="BG581">
        <v>91.180157373624994</v>
      </c>
      <c r="BH581">
        <v>90.422180719900993</v>
      </c>
      <c r="BI581">
        <v>89.926538692801003</v>
      </c>
    </row>
    <row r="582" spans="1:61" x14ac:dyDescent="0.25">
      <c r="A582" s="10" t="str">
        <f>VLOOKUP(D582,'Index-Relations'!E:F,2,FALSE)</f>
        <v>ESG</v>
      </c>
      <c r="B582" t="s">
        <v>3450</v>
      </c>
      <c r="C582" s="53" t="s">
        <v>2763</v>
      </c>
      <c r="D582" s="59" t="s">
        <v>2989</v>
      </c>
      <c r="E582" s="59" t="s">
        <v>4022</v>
      </c>
      <c r="F582" t="s">
        <v>253</v>
      </c>
      <c r="G582" t="s">
        <v>252</v>
      </c>
      <c r="H582" t="s">
        <v>254</v>
      </c>
      <c r="I582" s="52">
        <v>45566</v>
      </c>
      <c r="J582" t="s">
        <v>2457</v>
      </c>
      <c r="K582">
        <v>134</v>
      </c>
      <c r="L582" s="73">
        <v>91.801268436016002</v>
      </c>
      <c r="M582">
        <v>132</v>
      </c>
      <c r="N582">
        <v>0.99506826508559498</v>
      </c>
      <c r="O582" s="73">
        <v>91.124243250158997</v>
      </c>
      <c r="P582">
        <v>132</v>
      </c>
      <c r="Q582">
        <v>0.99506826508559498</v>
      </c>
      <c r="R582">
        <v>127</v>
      </c>
      <c r="S582">
        <v>0.96861582144678204</v>
      </c>
      <c r="T582">
        <v>35.3416960601513</v>
      </c>
      <c r="U582">
        <v>0.75103469054957195</v>
      </c>
      <c r="V582">
        <v>96</v>
      </c>
      <c r="W582">
        <v>0.109444863286565</v>
      </c>
      <c r="X582">
        <v>15</v>
      </c>
      <c r="Y582">
        <v>132</v>
      </c>
      <c r="Z582">
        <v>0.99506826508559498</v>
      </c>
      <c r="AA582">
        <v>39.487387943937101</v>
      </c>
      <c r="AB582">
        <v>127</v>
      </c>
      <c r="AC582">
        <v>0.91316456213911701</v>
      </c>
      <c r="AD582">
        <v>5</v>
      </c>
      <c r="AE582">
        <v>8.1903702946478002E-2</v>
      </c>
      <c r="AF582">
        <v>2</v>
      </c>
      <c r="AG582">
        <v>4.9317349144046502E-3</v>
      </c>
      <c r="AH582">
        <v>1.65030115847919E-2</v>
      </c>
      <c r="AI582">
        <v>12</v>
      </c>
      <c r="AJ582" s="73">
        <v>89.902227910148</v>
      </c>
      <c r="AK582">
        <v>132</v>
      </c>
      <c r="AL582">
        <v>0.99506826508559498</v>
      </c>
      <c r="AM582">
        <v>0</v>
      </c>
      <c r="AN582">
        <v>0</v>
      </c>
      <c r="AO582">
        <v>0</v>
      </c>
      <c r="AP582">
        <v>0</v>
      </c>
      <c r="AQ582">
        <v>134</v>
      </c>
      <c r="AR582">
        <v>1</v>
      </c>
      <c r="AS582">
        <v>0</v>
      </c>
      <c r="AT582">
        <v>0</v>
      </c>
      <c r="AU582">
        <v>0</v>
      </c>
      <c r="AV582">
        <v>0</v>
      </c>
      <c r="AW582">
        <v>134</v>
      </c>
      <c r="AX582">
        <v>0.999999999999999</v>
      </c>
      <c r="AY582" s="73">
        <v>90.491923811707906</v>
      </c>
      <c r="AZ582">
        <v>132</v>
      </c>
      <c r="BA582">
        <v>0.99506826508559498</v>
      </c>
      <c r="BB582">
        <v>131</v>
      </c>
      <c r="BC582">
        <v>0.90741936892418396</v>
      </c>
      <c r="BD582">
        <v>3</v>
      </c>
      <c r="BE582">
        <v>9.2580631075815004E-2</v>
      </c>
      <c r="BF582">
        <v>91.801268436016002</v>
      </c>
      <c r="BG582">
        <v>91.124243250158997</v>
      </c>
      <c r="BH582">
        <v>90.491923811707906</v>
      </c>
      <c r="BI582">
        <v>89.902227910148</v>
      </c>
    </row>
    <row r="583" spans="1:61" x14ac:dyDescent="0.25">
      <c r="A583" s="10" t="str">
        <f>VLOOKUP(D583,'Index-Relations'!E:F,2,FALSE)</f>
        <v>ESG</v>
      </c>
      <c r="B583" t="s">
        <v>3450</v>
      </c>
      <c r="C583" s="53" t="s">
        <v>2764</v>
      </c>
      <c r="D583" s="59" t="s">
        <v>2989</v>
      </c>
      <c r="E583" s="59" t="s">
        <v>4023</v>
      </c>
      <c r="F583" t="s">
        <v>253</v>
      </c>
      <c r="G583" t="s">
        <v>252</v>
      </c>
      <c r="H583" t="s">
        <v>254</v>
      </c>
      <c r="I583" s="52">
        <v>45537</v>
      </c>
      <c r="J583" t="s">
        <v>2457</v>
      </c>
      <c r="K583">
        <v>134</v>
      </c>
      <c r="L583" s="73">
        <v>92.152226713809</v>
      </c>
      <c r="M583">
        <v>132</v>
      </c>
      <c r="N583">
        <v>0.99482250569601005</v>
      </c>
      <c r="O583" s="73">
        <v>91.214055072092904</v>
      </c>
      <c r="P583">
        <v>132</v>
      </c>
      <c r="Q583">
        <v>0.99482250569601005</v>
      </c>
      <c r="R583">
        <v>127</v>
      </c>
      <c r="S583">
        <v>0.97041404257914798</v>
      </c>
      <c r="T583">
        <v>35.152553817519497</v>
      </c>
      <c r="U583">
        <v>0.75623885941300895</v>
      </c>
      <c r="V583">
        <v>96</v>
      </c>
      <c r="W583">
        <v>0.115339016535109</v>
      </c>
      <c r="X583">
        <v>15</v>
      </c>
      <c r="Y583">
        <v>132</v>
      </c>
      <c r="Z583">
        <v>0.99482250569601005</v>
      </c>
      <c r="AA583">
        <v>36.575096265063898</v>
      </c>
      <c r="AB583">
        <v>127</v>
      </c>
      <c r="AC583">
        <v>0.91233573101201804</v>
      </c>
      <c r="AD583">
        <v>5</v>
      </c>
      <c r="AE583">
        <v>8.2486774683991806E-2</v>
      </c>
      <c r="AF583">
        <v>2</v>
      </c>
      <c r="AG583">
        <v>5.1774943039894199E-3</v>
      </c>
      <c r="AH583">
        <v>1.6951297587196299E-2</v>
      </c>
      <c r="AI583">
        <v>12</v>
      </c>
      <c r="AJ583" s="73">
        <v>90.413556069804898</v>
      </c>
      <c r="AK583">
        <v>132</v>
      </c>
      <c r="AL583">
        <v>0.99482250569601005</v>
      </c>
      <c r="AM583">
        <v>0</v>
      </c>
      <c r="AN583">
        <v>0</v>
      </c>
      <c r="AO583">
        <v>0</v>
      </c>
      <c r="AP583">
        <v>0</v>
      </c>
      <c r="AQ583">
        <v>134</v>
      </c>
      <c r="AR583">
        <v>0.999999999999999</v>
      </c>
      <c r="AS583">
        <v>0</v>
      </c>
      <c r="AT583">
        <v>0</v>
      </c>
      <c r="AU583">
        <v>0</v>
      </c>
      <c r="AV583">
        <v>0</v>
      </c>
      <c r="AW583">
        <v>134</v>
      </c>
      <c r="AX583">
        <v>1</v>
      </c>
      <c r="AY583" s="73">
        <v>91.268516229094999</v>
      </c>
      <c r="AZ583">
        <v>132</v>
      </c>
      <c r="BA583">
        <v>0.99482250569601005</v>
      </c>
      <c r="BB583">
        <v>131</v>
      </c>
      <c r="BC583">
        <v>0.90798503725535296</v>
      </c>
      <c r="BD583">
        <v>3</v>
      </c>
      <c r="BE583">
        <v>9.2014962744646003E-2</v>
      </c>
      <c r="BF583">
        <v>92.152226713809</v>
      </c>
      <c r="BG583">
        <v>91.214055072092904</v>
      </c>
      <c r="BH583">
        <v>91.268516229094999</v>
      </c>
      <c r="BI583">
        <v>90.413556069804898</v>
      </c>
    </row>
    <row r="584" spans="1:61" x14ac:dyDescent="0.25">
      <c r="A584" s="10" t="str">
        <f>VLOOKUP(D584,'Index-Relations'!E:F,2,FALSE)</f>
        <v>ESG</v>
      </c>
      <c r="B584" t="s">
        <v>3450</v>
      </c>
      <c r="C584" s="53" t="s">
        <v>3350</v>
      </c>
      <c r="D584" s="59" t="s">
        <v>2989</v>
      </c>
      <c r="E584" s="59" t="s">
        <v>4024</v>
      </c>
      <c r="F584" t="s">
        <v>253</v>
      </c>
      <c r="G584" t="s">
        <v>252</v>
      </c>
      <c r="H584" t="s">
        <v>254</v>
      </c>
      <c r="I584" s="52">
        <v>45505</v>
      </c>
      <c r="J584" t="s">
        <v>2457</v>
      </c>
      <c r="K584">
        <v>134</v>
      </c>
      <c r="L584" s="73">
        <v>92.160021031246998</v>
      </c>
      <c r="M584">
        <v>132</v>
      </c>
      <c r="N584">
        <v>0.99467605605016796</v>
      </c>
      <c r="O584" s="73">
        <v>91.238635475084905</v>
      </c>
      <c r="P584">
        <v>132</v>
      </c>
      <c r="Q584">
        <v>0.99467605605016796</v>
      </c>
      <c r="R584">
        <v>127</v>
      </c>
      <c r="S584">
        <v>0.97106378155320405</v>
      </c>
      <c r="T584">
        <v>35.087747918963103</v>
      </c>
      <c r="U584">
        <v>0.76316787661916397</v>
      </c>
      <c r="V584">
        <v>97</v>
      </c>
      <c r="W584">
        <v>0.116837232714082</v>
      </c>
      <c r="X584">
        <v>15</v>
      </c>
      <c r="Y584">
        <v>132</v>
      </c>
      <c r="Z584">
        <v>0.99467605605016796</v>
      </c>
      <c r="AA584">
        <v>37.462738247218297</v>
      </c>
      <c r="AB584">
        <v>127</v>
      </c>
      <c r="AC584">
        <v>0.91237360203595896</v>
      </c>
      <c r="AD584">
        <v>5</v>
      </c>
      <c r="AE584">
        <v>8.2302454014208104E-2</v>
      </c>
      <c r="AF584">
        <v>2</v>
      </c>
      <c r="AG584">
        <v>5.3239439498319798E-3</v>
      </c>
      <c r="AH584">
        <v>1.6549261593471701E-2</v>
      </c>
      <c r="AI584">
        <v>12</v>
      </c>
      <c r="AJ584" s="73">
        <v>90.466459188304995</v>
      </c>
      <c r="AK584">
        <v>132</v>
      </c>
      <c r="AL584">
        <v>0.99467605605016796</v>
      </c>
      <c r="AM584">
        <v>0</v>
      </c>
      <c r="AN584">
        <v>0</v>
      </c>
      <c r="AO584">
        <v>0</v>
      </c>
      <c r="AP584">
        <v>0</v>
      </c>
      <c r="AQ584">
        <v>134</v>
      </c>
      <c r="AR584">
        <v>1</v>
      </c>
      <c r="AS584">
        <v>0</v>
      </c>
      <c r="AT584">
        <v>0</v>
      </c>
      <c r="AU584">
        <v>0</v>
      </c>
      <c r="AV584">
        <v>0</v>
      </c>
      <c r="AW584">
        <v>134</v>
      </c>
      <c r="AX584">
        <v>1</v>
      </c>
      <c r="AY584" s="73">
        <v>91.236648538374993</v>
      </c>
      <c r="AZ584">
        <v>132</v>
      </c>
      <c r="BA584">
        <v>0.99467605605016796</v>
      </c>
      <c r="BB584">
        <v>130</v>
      </c>
      <c r="BC584">
        <v>0.90214459880183095</v>
      </c>
      <c r="BD584">
        <v>4</v>
      </c>
      <c r="BE584">
        <v>9.7855401198168296E-2</v>
      </c>
      <c r="BF584">
        <v>92.160021031246998</v>
      </c>
      <c r="BG584">
        <v>91.238635475084905</v>
      </c>
      <c r="BH584">
        <v>91.236648538374993</v>
      </c>
      <c r="BI584">
        <v>90.466459188304995</v>
      </c>
    </row>
    <row r="585" spans="1:61" x14ac:dyDescent="0.25">
      <c r="A585" s="10" t="str">
        <f>VLOOKUP(D585,'Index-Relations'!E:F,2,FALSE)</f>
        <v>ESG</v>
      </c>
      <c r="B585" t="s">
        <v>3450</v>
      </c>
      <c r="C585" s="53" t="s">
        <v>2765</v>
      </c>
      <c r="D585" s="59" t="s">
        <v>2989</v>
      </c>
      <c r="E585" s="59" t="s">
        <v>4025</v>
      </c>
      <c r="F585" t="s">
        <v>253</v>
      </c>
      <c r="G585" t="s">
        <v>252</v>
      </c>
      <c r="H585" t="s">
        <v>254</v>
      </c>
      <c r="I585" s="52">
        <v>45474</v>
      </c>
      <c r="J585" t="s">
        <v>2457</v>
      </c>
      <c r="K585">
        <v>135</v>
      </c>
      <c r="L585" s="73">
        <v>92.755877456702905</v>
      </c>
      <c r="M585">
        <v>133</v>
      </c>
      <c r="N585">
        <v>0.99528079820511695</v>
      </c>
      <c r="O585" s="73">
        <v>91.338925801039906</v>
      </c>
      <c r="P585">
        <v>133</v>
      </c>
      <c r="Q585">
        <v>0.99528079820511695</v>
      </c>
      <c r="R585">
        <v>128</v>
      </c>
      <c r="S585">
        <v>0.97162649995954298</v>
      </c>
      <c r="T585">
        <v>34.806616380198101</v>
      </c>
      <c r="U585">
        <v>0.76830967096458103</v>
      </c>
      <c r="V585">
        <v>96</v>
      </c>
      <c r="W585">
        <v>0.114838158954856</v>
      </c>
      <c r="X585">
        <v>14</v>
      </c>
      <c r="Y585">
        <v>132</v>
      </c>
      <c r="Z585">
        <v>0.987712094918344</v>
      </c>
      <c r="AA585">
        <v>39.5299957142377</v>
      </c>
      <c r="AB585">
        <v>127</v>
      </c>
      <c r="AC585">
        <v>0.92296425145539596</v>
      </c>
      <c r="AD585">
        <v>5</v>
      </c>
      <c r="AE585">
        <v>6.4747843462948498E-2</v>
      </c>
      <c r="AF585">
        <v>3</v>
      </c>
      <c r="AG585">
        <v>1.22879050816552E-2</v>
      </c>
      <c r="AH585">
        <v>1.6582754669918601E-2</v>
      </c>
      <c r="AI585">
        <v>12</v>
      </c>
      <c r="AJ585" s="73">
        <v>91.009290666257996</v>
      </c>
      <c r="AK585">
        <v>133</v>
      </c>
      <c r="AL585">
        <v>0.99528079820511695</v>
      </c>
      <c r="AM585">
        <v>0</v>
      </c>
      <c r="AN585">
        <v>0</v>
      </c>
      <c r="AO585">
        <v>0</v>
      </c>
      <c r="AP585">
        <v>0</v>
      </c>
      <c r="AQ585">
        <v>135</v>
      </c>
      <c r="AR585">
        <v>1</v>
      </c>
      <c r="AS585">
        <v>0</v>
      </c>
      <c r="AT585">
        <v>0</v>
      </c>
      <c r="AU585">
        <v>0</v>
      </c>
      <c r="AV585">
        <v>0</v>
      </c>
      <c r="AW585">
        <v>135</v>
      </c>
      <c r="AX585">
        <v>1</v>
      </c>
      <c r="AY585" s="73">
        <v>92.202261655133995</v>
      </c>
      <c r="AZ585">
        <v>133</v>
      </c>
      <c r="BA585">
        <v>0.99528079820511695</v>
      </c>
      <c r="BB585">
        <v>131</v>
      </c>
      <c r="BC585">
        <v>0.90378489748178903</v>
      </c>
      <c r="BD585">
        <v>4</v>
      </c>
      <c r="BE585">
        <v>9.6215102518210305E-2</v>
      </c>
      <c r="BF585">
        <v>92.755877456702905</v>
      </c>
      <c r="BG585">
        <v>91.338925801039906</v>
      </c>
      <c r="BH585">
        <v>92.202261655133995</v>
      </c>
      <c r="BI585">
        <v>91.009290666257996</v>
      </c>
    </row>
    <row r="586" spans="1:61" x14ac:dyDescent="0.25">
      <c r="A586" s="10" t="str">
        <f>VLOOKUP(D586,'Index-Relations'!E:F,2,FALSE)</f>
        <v>ESG</v>
      </c>
      <c r="B586" t="s">
        <v>3450</v>
      </c>
      <c r="C586" s="53" t="s">
        <v>2766</v>
      </c>
      <c r="D586" s="59" t="s">
        <v>2989</v>
      </c>
      <c r="E586" s="59" t="s">
        <v>4026</v>
      </c>
      <c r="F586" t="s">
        <v>253</v>
      </c>
      <c r="G586" t="s">
        <v>252</v>
      </c>
      <c r="H586" t="s">
        <v>254</v>
      </c>
      <c r="I586" s="52">
        <v>45446</v>
      </c>
      <c r="J586" t="s">
        <v>2457</v>
      </c>
      <c r="K586">
        <v>134</v>
      </c>
      <c r="L586" s="73">
        <v>93.068688164395894</v>
      </c>
      <c r="M586">
        <v>132</v>
      </c>
      <c r="N586">
        <v>0.99541799049613</v>
      </c>
      <c r="O586" s="73">
        <v>91.365337485668903</v>
      </c>
      <c r="P586">
        <v>132</v>
      </c>
      <c r="Q586">
        <v>0.99541799049613</v>
      </c>
      <c r="R586">
        <v>127</v>
      </c>
      <c r="S586">
        <v>0.97167372094913695</v>
      </c>
      <c r="T586">
        <v>35.513568066950199</v>
      </c>
      <c r="U586">
        <v>0.78004272664559504</v>
      </c>
      <c r="V586">
        <v>94</v>
      </c>
      <c r="W586">
        <v>0.12550648951118001</v>
      </c>
      <c r="X586">
        <v>14</v>
      </c>
      <c r="Y586">
        <v>130</v>
      </c>
      <c r="Z586">
        <v>0.98733789676613903</v>
      </c>
      <c r="AA586">
        <v>44.3530109252942</v>
      </c>
      <c r="AB586">
        <v>126</v>
      </c>
      <c r="AC586">
        <v>0.97374515426915498</v>
      </c>
      <c r="AD586">
        <v>4</v>
      </c>
      <c r="AE586">
        <v>1.35927424969839E-2</v>
      </c>
      <c r="AF586">
        <v>4</v>
      </c>
      <c r="AG586">
        <v>1.2662103233860999E-2</v>
      </c>
      <c r="AH586">
        <v>1.5076288832818001E-2</v>
      </c>
      <c r="AI586">
        <v>11</v>
      </c>
      <c r="AJ586" s="73">
        <v>91.073032182383997</v>
      </c>
      <c r="AK586">
        <v>132</v>
      </c>
      <c r="AL586">
        <v>0.99541799049613</v>
      </c>
      <c r="AM586">
        <v>0</v>
      </c>
      <c r="AN586">
        <v>0</v>
      </c>
      <c r="AO586">
        <v>0</v>
      </c>
      <c r="AP586">
        <v>0</v>
      </c>
      <c r="AQ586">
        <v>134</v>
      </c>
      <c r="AR586">
        <v>1</v>
      </c>
      <c r="AS586">
        <v>0</v>
      </c>
      <c r="AT586">
        <v>0</v>
      </c>
      <c r="AU586">
        <v>0</v>
      </c>
      <c r="AV586">
        <v>0</v>
      </c>
      <c r="AW586">
        <v>134</v>
      </c>
      <c r="AX586">
        <v>1</v>
      </c>
      <c r="AY586" s="73">
        <v>92.886689025908893</v>
      </c>
      <c r="AZ586">
        <v>132</v>
      </c>
      <c r="BA586">
        <v>0.99541799049613</v>
      </c>
      <c r="BB586">
        <v>130</v>
      </c>
      <c r="BC586">
        <v>0.90067321052193094</v>
      </c>
      <c r="BD586">
        <v>4</v>
      </c>
      <c r="BE586">
        <v>9.9326789478068403E-2</v>
      </c>
      <c r="BF586">
        <v>93.068688164395894</v>
      </c>
      <c r="BG586">
        <v>91.365337485668903</v>
      </c>
      <c r="BH586">
        <v>92.886689025908893</v>
      </c>
      <c r="BI586">
        <v>91.073032182383997</v>
      </c>
    </row>
    <row r="587" spans="1:61" x14ac:dyDescent="0.25">
      <c r="A587" s="10" t="str">
        <f>VLOOKUP(D587,'Index-Relations'!E:F,2,FALSE)</f>
        <v>ESG</v>
      </c>
      <c r="B587" t="s">
        <v>3450</v>
      </c>
      <c r="C587" s="53" t="s">
        <v>2767</v>
      </c>
      <c r="D587" s="59" t="s">
        <v>2989</v>
      </c>
      <c r="E587" s="59" t="s">
        <v>4027</v>
      </c>
      <c r="F587" t="s">
        <v>253</v>
      </c>
      <c r="G587" t="s">
        <v>252</v>
      </c>
      <c r="H587" t="s">
        <v>254</v>
      </c>
      <c r="I587" s="52">
        <v>45413</v>
      </c>
      <c r="J587" t="s">
        <v>2457</v>
      </c>
      <c r="K587">
        <v>134</v>
      </c>
      <c r="L587" s="73">
        <v>93.100247797499904</v>
      </c>
      <c r="M587">
        <v>132</v>
      </c>
      <c r="N587">
        <v>0.99539928746968098</v>
      </c>
      <c r="O587" s="73">
        <v>91.405008935712999</v>
      </c>
      <c r="P587">
        <v>132</v>
      </c>
      <c r="Q587">
        <v>0.99539928746968098</v>
      </c>
      <c r="R587">
        <v>127</v>
      </c>
      <c r="S587">
        <v>0.97228103404825095</v>
      </c>
      <c r="T587">
        <v>35.696437950355303</v>
      </c>
      <c r="U587">
        <v>0.77684943003037898</v>
      </c>
      <c r="V587">
        <v>94</v>
      </c>
      <c r="W587">
        <v>0.124241469436024</v>
      </c>
      <c r="X587">
        <v>14</v>
      </c>
      <c r="Y587">
        <v>130</v>
      </c>
      <c r="Z587">
        <v>0.987562661769954</v>
      </c>
      <c r="AA587">
        <v>45.8846253075383</v>
      </c>
      <c r="AB587">
        <v>126</v>
      </c>
      <c r="AC587">
        <v>0.97471954021583695</v>
      </c>
      <c r="AD587">
        <v>4</v>
      </c>
      <c r="AE587">
        <v>1.28431215541168E-2</v>
      </c>
      <c r="AF587">
        <v>4</v>
      </c>
      <c r="AG587">
        <v>1.24373382300462E-2</v>
      </c>
      <c r="AH587">
        <v>1.44534777377769E-2</v>
      </c>
      <c r="AI587">
        <v>11</v>
      </c>
      <c r="AJ587" s="73">
        <v>91.121418575937</v>
      </c>
      <c r="AK587">
        <v>132</v>
      </c>
      <c r="AL587">
        <v>0.99539928746968098</v>
      </c>
      <c r="AM587">
        <v>0</v>
      </c>
      <c r="AN587">
        <v>0</v>
      </c>
      <c r="AO587">
        <v>0</v>
      </c>
      <c r="AP587">
        <v>0</v>
      </c>
      <c r="AQ587">
        <v>133</v>
      </c>
      <c r="AR587">
        <v>0.99932877978473</v>
      </c>
      <c r="AS587">
        <v>0</v>
      </c>
      <c r="AT587">
        <v>0</v>
      </c>
      <c r="AU587">
        <v>0</v>
      </c>
      <c r="AV587">
        <v>0</v>
      </c>
      <c r="AW587">
        <v>133</v>
      </c>
      <c r="AX587">
        <v>0.99932877978473</v>
      </c>
      <c r="AY587" s="73">
        <v>92.921252531714003</v>
      </c>
      <c r="AZ587">
        <v>132</v>
      </c>
      <c r="BA587">
        <v>0.99539928746968098</v>
      </c>
      <c r="BB587">
        <v>128</v>
      </c>
      <c r="BC587">
        <v>0.89654115631120501</v>
      </c>
      <c r="BD587">
        <v>5</v>
      </c>
      <c r="BE587">
        <v>0.10278762347352501</v>
      </c>
      <c r="BF587">
        <v>93.100247797499904</v>
      </c>
      <c r="BG587">
        <v>91.405008935712999</v>
      </c>
      <c r="BH587">
        <v>92.921252531714003</v>
      </c>
      <c r="BI587">
        <v>91.121418575937</v>
      </c>
    </row>
    <row r="588" spans="1:61" x14ac:dyDescent="0.25">
      <c r="A588" s="10" t="str">
        <f>VLOOKUP(D588,'Index-Relations'!E:F,2,FALSE)</f>
        <v>ESG</v>
      </c>
      <c r="B588" t="s">
        <v>3450</v>
      </c>
      <c r="C588" s="53" t="s">
        <v>2768</v>
      </c>
      <c r="D588" s="59" t="s">
        <v>2989</v>
      </c>
      <c r="E588" s="59" t="s">
        <v>4028</v>
      </c>
      <c r="F588" t="s">
        <v>253</v>
      </c>
      <c r="G588" t="s">
        <v>252</v>
      </c>
      <c r="H588" t="s">
        <v>254</v>
      </c>
      <c r="I588" s="52">
        <v>45383</v>
      </c>
      <c r="J588" t="s">
        <v>2457</v>
      </c>
      <c r="K588">
        <v>134</v>
      </c>
      <c r="L588">
        <v>95.386395317439707</v>
      </c>
      <c r="M588">
        <v>132</v>
      </c>
      <c r="N588">
        <v>0.99597611053380997</v>
      </c>
      <c r="O588">
        <v>93.995740845774506</v>
      </c>
      <c r="P588">
        <v>132</v>
      </c>
      <c r="Q588">
        <v>0.99597611053380997</v>
      </c>
      <c r="R588">
        <v>127</v>
      </c>
      <c r="S588">
        <v>0.97421739620367198</v>
      </c>
      <c r="T588">
        <v>35.383504996500299</v>
      </c>
      <c r="U588">
        <v>0.77967673278984495</v>
      </c>
      <c r="V588">
        <v>94</v>
      </c>
      <c r="W588">
        <v>0.12306232618136</v>
      </c>
      <c r="X588">
        <v>14</v>
      </c>
      <c r="Y588">
        <v>130</v>
      </c>
      <c r="Z588">
        <v>0.98830873258275598</v>
      </c>
      <c r="AA588">
        <v>44.614071161376202</v>
      </c>
      <c r="AB588">
        <v>126</v>
      </c>
      <c r="AC588">
        <v>0.97536322816441201</v>
      </c>
      <c r="AD588">
        <v>4</v>
      </c>
      <c r="AE588">
        <v>1.29455044183442E-2</v>
      </c>
      <c r="AF588">
        <v>4</v>
      </c>
      <c r="AG588">
        <v>1.16912674172429E-2</v>
      </c>
      <c r="AH588">
        <v>1.43658451033063E-2</v>
      </c>
      <c r="AI588">
        <v>11</v>
      </c>
      <c r="AJ588">
        <v>94.656795440961403</v>
      </c>
      <c r="AK588">
        <v>132</v>
      </c>
      <c r="AL588">
        <v>0.99597611053380997</v>
      </c>
      <c r="AM588">
        <v>0</v>
      </c>
      <c r="AN588">
        <v>0</v>
      </c>
      <c r="AO588">
        <v>0</v>
      </c>
      <c r="AP588">
        <v>0</v>
      </c>
      <c r="AQ588">
        <v>133</v>
      </c>
      <c r="AR588">
        <v>0.99937475389239605</v>
      </c>
      <c r="AS588">
        <v>0</v>
      </c>
      <c r="AT588">
        <v>0</v>
      </c>
      <c r="AU588">
        <v>0</v>
      </c>
      <c r="AV588">
        <v>0</v>
      </c>
      <c r="AW588">
        <v>133</v>
      </c>
      <c r="AX588">
        <v>0.99937475389239605</v>
      </c>
      <c r="AY588">
        <v>95.223797529761001</v>
      </c>
      <c r="AZ588">
        <v>132</v>
      </c>
      <c r="BA588">
        <v>0.99597611053380997</v>
      </c>
      <c r="BB588">
        <v>128</v>
      </c>
      <c r="BC588">
        <v>0.89884247858111599</v>
      </c>
      <c r="BD588">
        <v>5</v>
      </c>
      <c r="BE588">
        <v>0.10053227531127901</v>
      </c>
      <c r="BF588">
        <v>93.269661748235904</v>
      </c>
      <c r="BG588">
        <v>91.311292756462905</v>
      </c>
      <c r="BH588">
        <v>93.2658772297669</v>
      </c>
      <c r="BI588">
        <v>91.321453101014001</v>
      </c>
    </row>
    <row r="589" spans="1:61" x14ac:dyDescent="0.25">
      <c r="A589" s="10" t="str">
        <f>VLOOKUP(D589,'Index-Relations'!E:F,2,FALSE)</f>
        <v>ESG</v>
      </c>
      <c r="B589" t="s">
        <v>3450</v>
      </c>
      <c r="C589" s="53" t="s">
        <v>2769</v>
      </c>
      <c r="D589" s="59" t="s">
        <v>2989</v>
      </c>
      <c r="E589" s="59" t="s">
        <v>4029</v>
      </c>
      <c r="F589" t="s">
        <v>253</v>
      </c>
      <c r="G589" t="s">
        <v>252</v>
      </c>
      <c r="H589" t="s">
        <v>254</v>
      </c>
      <c r="I589" s="52">
        <v>45352</v>
      </c>
      <c r="J589" t="s">
        <v>2457</v>
      </c>
      <c r="K589">
        <v>134</v>
      </c>
      <c r="L589">
        <v>95.487335425090293</v>
      </c>
      <c r="M589">
        <v>132</v>
      </c>
      <c r="N589">
        <v>0.99576178216705902</v>
      </c>
      <c r="O589">
        <v>93.954370245098204</v>
      </c>
      <c r="P589">
        <v>132</v>
      </c>
      <c r="Q589">
        <v>0.99576178216705902</v>
      </c>
      <c r="R589">
        <v>127</v>
      </c>
      <c r="S589">
        <v>0.97450779829436895</v>
      </c>
      <c r="T589">
        <v>35.501500377501799</v>
      </c>
      <c r="U589">
        <v>0.77474003511294398</v>
      </c>
      <c r="V589">
        <v>92</v>
      </c>
      <c r="W589">
        <v>0.12606377841803701</v>
      </c>
      <c r="X589">
        <v>14</v>
      </c>
      <c r="Y589">
        <v>130</v>
      </c>
      <c r="Z589">
        <v>0.98802629621285298</v>
      </c>
      <c r="AA589">
        <v>45.422688663079398</v>
      </c>
      <c r="AB589">
        <v>126</v>
      </c>
      <c r="AC589">
        <v>0.97581451600995395</v>
      </c>
      <c r="AD589">
        <v>4</v>
      </c>
      <c r="AE589">
        <v>1.2211780202899101E-2</v>
      </c>
      <c r="AF589">
        <v>4</v>
      </c>
      <c r="AG589">
        <v>1.1973703787146499E-2</v>
      </c>
      <c r="AH589">
        <v>4.0103678270727002E-3</v>
      </c>
      <c r="AI589">
        <v>7</v>
      </c>
      <c r="AJ589">
        <v>94.783379567162498</v>
      </c>
      <c r="AK589">
        <v>132</v>
      </c>
      <c r="AL589">
        <v>0.99576178216705902</v>
      </c>
      <c r="AM589">
        <v>0</v>
      </c>
      <c r="AN589">
        <v>0</v>
      </c>
      <c r="AO589">
        <v>0</v>
      </c>
      <c r="AP589">
        <v>0</v>
      </c>
      <c r="AQ589">
        <v>133</v>
      </c>
      <c r="AR589">
        <v>0.99937612873461901</v>
      </c>
      <c r="AS589">
        <v>0</v>
      </c>
      <c r="AT589">
        <v>0</v>
      </c>
      <c r="AU589">
        <v>0</v>
      </c>
      <c r="AV589">
        <v>0</v>
      </c>
      <c r="AW589">
        <v>133</v>
      </c>
      <c r="AX589">
        <v>0.99937612873461901</v>
      </c>
      <c r="AY589">
        <v>95.410401105861695</v>
      </c>
      <c r="AZ589">
        <v>132</v>
      </c>
      <c r="BA589">
        <v>0.99576178216705902</v>
      </c>
      <c r="BB589">
        <v>128</v>
      </c>
      <c r="BC589">
        <v>0.90125905484366298</v>
      </c>
      <c r="BD589">
        <v>5</v>
      </c>
      <c r="BE589">
        <v>9.8117073890956905E-2</v>
      </c>
      <c r="BF589">
        <v>93.411069543836007</v>
      </c>
      <c r="BG589">
        <v>91.230670032023895</v>
      </c>
      <c r="BH589">
        <v>93.642059132178005</v>
      </c>
      <c r="BI589">
        <v>91.454121035466002</v>
      </c>
    </row>
    <row r="590" spans="1:61" x14ac:dyDescent="0.25">
      <c r="A590" s="10" t="str">
        <f>VLOOKUP(D590,'Index-Relations'!E:F,2,FALSE)</f>
        <v>ESG</v>
      </c>
      <c r="B590" t="s">
        <v>3450</v>
      </c>
      <c r="C590" s="53" t="s">
        <v>2770</v>
      </c>
      <c r="D590" s="59" t="s">
        <v>2989</v>
      </c>
      <c r="E590" s="59" t="s">
        <v>4030</v>
      </c>
      <c r="F590" t="s">
        <v>253</v>
      </c>
      <c r="G590" t="s">
        <v>252</v>
      </c>
      <c r="H590" t="s">
        <v>254</v>
      </c>
      <c r="I590" s="52">
        <v>45323</v>
      </c>
      <c r="J590" t="s">
        <v>2457</v>
      </c>
      <c r="K590">
        <v>134</v>
      </c>
      <c r="L590">
        <v>95.503589431857804</v>
      </c>
      <c r="M590">
        <v>132</v>
      </c>
      <c r="N590">
        <v>0.99594304778700604</v>
      </c>
      <c r="O590">
        <v>93.895114084675896</v>
      </c>
      <c r="P590">
        <v>132</v>
      </c>
      <c r="Q590">
        <v>0.99594304778700604</v>
      </c>
      <c r="R590">
        <v>127</v>
      </c>
      <c r="S590">
        <v>0.97456750950209403</v>
      </c>
      <c r="T590">
        <v>35.825668289568803</v>
      </c>
      <c r="U590">
        <v>0.76932605477683602</v>
      </c>
      <c r="V590">
        <v>92</v>
      </c>
      <c r="W590">
        <v>0.12915421773882799</v>
      </c>
      <c r="X590">
        <v>14</v>
      </c>
      <c r="Y590">
        <v>130</v>
      </c>
      <c r="Z590">
        <v>0.98839905633940195</v>
      </c>
      <c r="AA590">
        <v>46.255383390711501</v>
      </c>
      <c r="AB590">
        <v>126</v>
      </c>
      <c r="AC590">
        <v>0.97468257914242895</v>
      </c>
      <c r="AD590">
        <v>4</v>
      </c>
      <c r="AE590">
        <v>1.3716477196973199E-2</v>
      </c>
      <c r="AF590">
        <v>4</v>
      </c>
      <c r="AG590">
        <v>1.16009436605974E-2</v>
      </c>
      <c r="AH590">
        <v>4.2437820355089003E-3</v>
      </c>
      <c r="AI590">
        <v>7</v>
      </c>
      <c r="AJ590">
        <v>94.611651751051198</v>
      </c>
      <c r="AK590">
        <v>132</v>
      </c>
      <c r="AL590">
        <v>0.99594304778700604</v>
      </c>
      <c r="AM590">
        <v>0</v>
      </c>
      <c r="AN590">
        <v>0</v>
      </c>
      <c r="AO590">
        <v>0</v>
      </c>
      <c r="AP590">
        <v>0</v>
      </c>
      <c r="AQ590">
        <v>132</v>
      </c>
      <c r="AR590">
        <v>0.99594304778700604</v>
      </c>
      <c r="AS590">
        <v>0</v>
      </c>
      <c r="AT590">
        <v>0</v>
      </c>
      <c r="AU590">
        <v>0</v>
      </c>
      <c r="AV590">
        <v>0</v>
      </c>
      <c r="AW590">
        <v>132</v>
      </c>
      <c r="AX590">
        <v>0.99594304778700704</v>
      </c>
      <c r="AY590">
        <v>95.565569327740207</v>
      </c>
      <c r="AZ590">
        <v>132</v>
      </c>
      <c r="BA590">
        <v>0.99594304778700604</v>
      </c>
      <c r="BB590">
        <v>127</v>
      </c>
      <c r="BC590">
        <v>0.892373369059976</v>
      </c>
      <c r="BD590">
        <v>5</v>
      </c>
      <c r="BE590">
        <v>0.10356967872703</v>
      </c>
      <c r="BF590">
        <v>93.390925266441997</v>
      </c>
      <c r="BG590">
        <v>91.202471163888902</v>
      </c>
      <c r="BH590">
        <v>93.788617813127999</v>
      </c>
      <c r="BI590">
        <v>91.358871564289998</v>
      </c>
    </row>
    <row r="591" spans="1:61" x14ac:dyDescent="0.25">
      <c r="A591" s="10" t="str">
        <f>VLOOKUP(D591,'Index-Relations'!E:F,2,FALSE)</f>
        <v>ESG</v>
      </c>
      <c r="B591" t="s">
        <v>3450</v>
      </c>
      <c r="C591" s="53" t="s">
        <v>2760</v>
      </c>
      <c r="D591" s="59" t="s">
        <v>2990</v>
      </c>
      <c r="E591" s="59" t="s">
        <v>4031</v>
      </c>
      <c r="F591" t="s">
        <v>256</v>
      </c>
      <c r="G591" t="s">
        <v>255</v>
      </c>
      <c r="H591" t="s">
        <v>257</v>
      </c>
      <c r="I591" s="52">
        <v>45659</v>
      </c>
      <c r="J591" t="s">
        <v>2457</v>
      </c>
      <c r="K591">
        <v>142</v>
      </c>
      <c r="L591" s="73">
        <v>90.844603671593902</v>
      </c>
      <c r="M591">
        <v>141</v>
      </c>
      <c r="N591">
        <v>0.99953863945064603</v>
      </c>
      <c r="O591" s="73">
        <v>90.820589745454001</v>
      </c>
      <c r="P591">
        <v>141</v>
      </c>
      <c r="Q591">
        <v>0.99953863945064603</v>
      </c>
      <c r="R591">
        <v>138</v>
      </c>
      <c r="S591">
        <v>0.97313475340335798</v>
      </c>
      <c r="T591">
        <v>35.772528949576397</v>
      </c>
      <c r="U591">
        <v>0.65065721171216395</v>
      </c>
      <c r="V591">
        <v>102</v>
      </c>
      <c r="W591">
        <v>5.8397638977048701E-2</v>
      </c>
      <c r="X591">
        <v>16</v>
      </c>
      <c r="Y591">
        <v>141</v>
      </c>
      <c r="Z591">
        <v>0.99953863945064503</v>
      </c>
      <c r="AA591">
        <v>42.380576432822799</v>
      </c>
      <c r="AB591">
        <v>131</v>
      </c>
      <c r="AC591">
        <v>0.89912395062733796</v>
      </c>
      <c r="AD591">
        <v>10</v>
      </c>
      <c r="AE591">
        <v>0.10041468882330699</v>
      </c>
      <c r="AF591">
        <v>1</v>
      </c>
      <c r="AG591">
        <v>4.6136054935398598E-4</v>
      </c>
      <c r="AH591">
        <v>6.0597108036633202E-3</v>
      </c>
      <c r="AI591">
        <v>10</v>
      </c>
      <c r="AJ591" s="73">
        <v>87.239546285306901</v>
      </c>
      <c r="AK591">
        <v>141</v>
      </c>
      <c r="AL591">
        <v>0.99953863945064603</v>
      </c>
      <c r="AM591">
        <v>0</v>
      </c>
      <c r="AN591">
        <v>0</v>
      </c>
      <c r="AO591">
        <v>0</v>
      </c>
      <c r="AP591">
        <v>0</v>
      </c>
      <c r="AQ591">
        <v>142</v>
      </c>
      <c r="AR591">
        <v>1</v>
      </c>
      <c r="AS591">
        <v>0</v>
      </c>
      <c r="AT591">
        <v>0</v>
      </c>
      <c r="AU591">
        <v>2.0373600249903701E-2</v>
      </c>
      <c r="AV591">
        <v>1</v>
      </c>
      <c r="AW591">
        <v>142</v>
      </c>
      <c r="AX591">
        <v>0.999999999999999</v>
      </c>
      <c r="AY591" s="73">
        <v>90.759288389279902</v>
      </c>
      <c r="AZ591">
        <v>141</v>
      </c>
      <c r="BA591">
        <v>0.99953863945064603</v>
      </c>
      <c r="BB591">
        <v>139</v>
      </c>
      <c r="BC591">
        <v>0.93188099056069396</v>
      </c>
      <c r="BD591">
        <v>3</v>
      </c>
      <c r="BE591">
        <v>6.8119009439305295E-2</v>
      </c>
      <c r="BF591">
        <v>90.844603671593902</v>
      </c>
      <c r="BG591">
        <v>90.820589745454001</v>
      </c>
      <c r="BH591">
        <v>90.759288389279902</v>
      </c>
      <c r="BI591">
        <v>87.239546285306901</v>
      </c>
    </row>
    <row r="592" spans="1:61" x14ac:dyDescent="0.25">
      <c r="A592" s="10" t="str">
        <f>VLOOKUP(D592,'Index-Relations'!E:F,2,FALSE)</f>
        <v>ESG</v>
      </c>
      <c r="B592" t="s">
        <v>3450</v>
      </c>
      <c r="C592" s="53" t="s">
        <v>2761</v>
      </c>
      <c r="D592" s="59" t="s">
        <v>2990</v>
      </c>
      <c r="E592" s="59" t="s">
        <v>4032</v>
      </c>
      <c r="F592" t="s">
        <v>256</v>
      </c>
      <c r="G592" t="s">
        <v>255</v>
      </c>
      <c r="H592" t="s">
        <v>257</v>
      </c>
      <c r="I592" s="52">
        <v>45628</v>
      </c>
      <c r="J592" t="s">
        <v>2457</v>
      </c>
      <c r="K592">
        <v>147</v>
      </c>
      <c r="L592" s="73">
        <v>91.890643871790999</v>
      </c>
      <c r="M592">
        <v>145</v>
      </c>
      <c r="N592">
        <v>0.994931834455974</v>
      </c>
      <c r="O592" s="73">
        <v>91.123046546430899</v>
      </c>
      <c r="P592">
        <v>145</v>
      </c>
      <c r="Q592">
        <v>0.994931834455974</v>
      </c>
      <c r="R592">
        <v>140</v>
      </c>
      <c r="S592">
        <v>0.97109618842353196</v>
      </c>
      <c r="T592">
        <v>34.079494594724601</v>
      </c>
      <c r="U592">
        <v>0.68228288625529698</v>
      </c>
      <c r="V592">
        <v>104</v>
      </c>
      <c r="W592">
        <v>0.104892324796079</v>
      </c>
      <c r="X592">
        <v>17</v>
      </c>
      <c r="Y592">
        <v>145</v>
      </c>
      <c r="Z592">
        <v>0.994931834455974</v>
      </c>
      <c r="AA592">
        <v>34.676777458841102</v>
      </c>
      <c r="AB592">
        <v>139</v>
      </c>
      <c r="AC592">
        <v>0.91359261776158895</v>
      </c>
      <c r="AD592">
        <v>6</v>
      </c>
      <c r="AE592">
        <v>8.1339216694384903E-2</v>
      </c>
      <c r="AF592">
        <v>2</v>
      </c>
      <c r="AG592">
        <v>5.0681655440257597E-3</v>
      </c>
      <c r="AH592">
        <v>1.4081975801772499E-2</v>
      </c>
      <c r="AI592">
        <v>13</v>
      </c>
      <c r="AJ592" s="73">
        <v>90.000736215150994</v>
      </c>
      <c r="AK592">
        <v>145</v>
      </c>
      <c r="AL592">
        <v>0.994931834455974</v>
      </c>
      <c r="AM592">
        <v>0</v>
      </c>
      <c r="AN592">
        <v>0</v>
      </c>
      <c r="AO592">
        <v>0</v>
      </c>
      <c r="AP592">
        <v>0</v>
      </c>
      <c r="AQ592">
        <v>147</v>
      </c>
      <c r="AR592">
        <v>1</v>
      </c>
      <c r="AS592">
        <v>0</v>
      </c>
      <c r="AT592">
        <v>0</v>
      </c>
      <c r="AU592">
        <v>1.7912159501831199E-2</v>
      </c>
      <c r="AV592">
        <v>1</v>
      </c>
      <c r="AW592">
        <v>147</v>
      </c>
      <c r="AX592">
        <v>1</v>
      </c>
      <c r="AY592" s="73">
        <v>90.680884910052995</v>
      </c>
      <c r="AZ592">
        <v>145</v>
      </c>
      <c r="BA592">
        <v>0.994931834455974</v>
      </c>
      <c r="BB592">
        <v>144</v>
      </c>
      <c r="BC592">
        <v>0.91945654066739202</v>
      </c>
      <c r="BD592">
        <v>3</v>
      </c>
      <c r="BE592">
        <v>8.0543459332607398E-2</v>
      </c>
      <c r="BF592">
        <v>91.890643871790999</v>
      </c>
      <c r="BG592">
        <v>91.123046546430899</v>
      </c>
      <c r="BH592">
        <v>90.680884910052995</v>
      </c>
      <c r="BI592">
        <v>90.000736215150994</v>
      </c>
    </row>
    <row r="593" spans="1:61" x14ac:dyDescent="0.25">
      <c r="A593" s="10" t="str">
        <f>VLOOKUP(D593,'Index-Relations'!E:F,2,FALSE)</f>
        <v>ESG</v>
      </c>
      <c r="B593" t="s">
        <v>3450</v>
      </c>
      <c r="C593" s="53" t="s">
        <v>2762</v>
      </c>
      <c r="D593" s="59" t="s">
        <v>2990</v>
      </c>
      <c r="E593" s="59" t="s">
        <v>4033</v>
      </c>
      <c r="F593" t="s">
        <v>256</v>
      </c>
      <c r="G593" t="s">
        <v>255</v>
      </c>
      <c r="H593" t="s">
        <v>257</v>
      </c>
      <c r="I593" s="52">
        <v>45597</v>
      </c>
      <c r="J593" t="s">
        <v>2457</v>
      </c>
      <c r="K593">
        <v>147</v>
      </c>
      <c r="L593" s="73">
        <v>91.788149743506906</v>
      </c>
      <c r="M593">
        <v>145</v>
      </c>
      <c r="N593">
        <v>0.99506525234347298</v>
      </c>
      <c r="O593" s="73">
        <v>91.136179472308001</v>
      </c>
      <c r="P593">
        <v>145</v>
      </c>
      <c r="Q593">
        <v>0.99506525234347298</v>
      </c>
      <c r="R593">
        <v>140</v>
      </c>
      <c r="S593">
        <v>0.97121888443835702</v>
      </c>
      <c r="T593">
        <v>34.321763264697303</v>
      </c>
      <c r="U593">
        <v>0.68312362447053698</v>
      </c>
      <c r="V593">
        <v>104</v>
      </c>
      <c r="W593">
        <v>0.104795106916452</v>
      </c>
      <c r="X593">
        <v>17</v>
      </c>
      <c r="Y593">
        <v>145</v>
      </c>
      <c r="Z593">
        <v>0.99506525234347298</v>
      </c>
      <c r="AA593">
        <v>36.018827898311898</v>
      </c>
      <c r="AB593">
        <v>139</v>
      </c>
      <c r="AC593">
        <v>0.91115296224662001</v>
      </c>
      <c r="AD593">
        <v>6</v>
      </c>
      <c r="AE593">
        <v>8.3912290096851902E-2</v>
      </c>
      <c r="AF593">
        <v>2</v>
      </c>
      <c r="AG593">
        <v>4.9347476565273296E-3</v>
      </c>
      <c r="AH593">
        <v>2.0946336196955101E-2</v>
      </c>
      <c r="AI593">
        <v>13</v>
      </c>
      <c r="AJ593" s="73">
        <v>89.886163723284994</v>
      </c>
      <c r="AK593">
        <v>145</v>
      </c>
      <c r="AL593">
        <v>0.99506525234347298</v>
      </c>
      <c r="AM593">
        <v>0</v>
      </c>
      <c r="AN593">
        <v>0</v>
      </c>
      <c r="AO593">
        <v>0</v>
      </c>
      <c r="AP593">
        <v>0</v>
      </c>
      <c r="AQ593">
        <v>147</v>
      </c>
      <c r="AR593">
        <v>0.999999999999999</v>
      </c>
      <c r="AS593">
        <v>0</v>
      </c>
      <c r="AT593">
        <v>0</v>
      </c>
      <c r="AU593">
        <v>1.59702989074368E-2</v>
      </c>
      <c r="AV593">
        <v>1</v>
      </c>
      <c r="AW593">
        <v>147</v>
      </c>
      <c r="AX593">
        <v>0.999999999999999</v>
      </c>
      <c r="AY593" s="73">
        <v>90.489825374833899</v>
      </c>
      <c r="AZ593">
        <v>145</v>
      </c>
      <c r="BA593">
        <v>0.99506525234347298</v>
      </c>
      <c r="BB593">
        <v>144</v>
      </c>
      <c r="BC593">
        <v>0.91823007989689398</v>
      </c>
      <c r="BD593">
        <v>3</v>
      </c>
      <c r="BE593">
        <v>8.1769920103105395E-2</v>
      </c>
      <c r="BF593">
        <v>91.788149743506906</v>
      </c>
      <c r="BG593">
        <v>91.136179472308001</v>
      </c>
      <c r="BH593">
        <v>90.489825374833899</v>
      </c>
      <c r="BI593">
        <v>89.886163723284994</v>
      </c>
    </row>
    <row r="594" spans="1:61" x14ac:dyDescent="0.25">
      <c r="A594" s="10" t="str">
        <f>VLOOKUP(D594,'Index-Relations'!E:F,2,FALSE)</f>
        <v>ESG</v>
      </c>
      <c r="B594" t="s">
        <v>3450</v>
      </c>
      <c r="C594" s="53" t="s">
        <v>2763</v>
      </c>
      <c r="D594" s="59" t="s">
        <v>2990</v>
      </c>
      <c r="E594" s="59" t="s">
        <v>4034</v>
      </c>
      <c r="F594" t="s">
        <v>256</v>
      </c>
      <c r="G594" t="s">
        <v>255</v>
      </c>
      <c r="H594" t="s">
        <v>257</v>
      </c>
      <c r="I594" s="52">
        <v>45566</v>
      </c>
      <c r="J594" t="s">
        <v>2457</v>
      </c>
      <c r="K594">
        <v>147</v>
      </c>
      <c r="L594" s="73">
        <v>91.792156427023002</v>
      </c>
      <c r="M594">
        <v>145</v>
      </c>
      <c r="N594">
        <v>0.99569854062852103</v>
      </c>
      <c r="O594" s="73">
        <v>91.099777833175906</v>
      </c>
      <c r="P594">
        <v>145</v>
      </c>
      <c r="Q594">
        <v>0.99569854062852103</v>
      </c>
      <c r="R594">
        <v>140</v>
      </c>
      <c r="S594">
        <v>0.97262671832591696</v>
      </c>
      <c r="T594">
        <v>34.319296560350097</v>
      </c>
      <c r="U594">
        <v>0.68425285435522598</v>
      </c>
      <c r="V594">
        <v>104</v>
      </c>
      <c r="W594">
        <v>0.10509489016425</v>
      </c>
      <c r="X594">
        <v>17</v>
      </c>
      <c r="Y594">
        <v>145</v>
      </c>
      <c r="Z594">
        <v>0.99569854062852003</v>
      </c>
      <c r="AA594">
        <v>37.683729305343299</v>
      </c>
      <c r="AB594">
        <v>139</v>
      </c>
      <c r="AC594">
        <v>0.91424696554364804</v>
      </c>
      <c r="AD594">
        <v>6</v>
      </c>
      <c r="AE594">
        <v>8.1451575084871997E-2</v>
      </c>
      <c r="AF594">
        <v>2</v>
      </c>
      <c r="AG594">
        <v>4.3014593714791804E-3</v>
      </c>
      <c r="AH594">
        <v>1.38564367254779E-2</v>
      </c>
      <c r="AI594">
        <v>13</v>
      </c>
      <c r="AJ594" s="73">
        <v>89.880602869428003</v>
      </c>
      <c r="AK594">
        <v>145</v>
      </c>
      <c r="AL594">
        <v>0.99569854062852103</v>
      </c>
      <c r="AM594">
        <v>0</v>
      </c>
      <c r="AN594">
        <v>0</v>
      </c>
      <c r="AO594">
        <v>0</v>
      </c>
      <c r="AP594">
        <v>0</v>
      </c>
      <c r="AQ594">
        <v>147</v>
      </c>
      <c r="AR594">
        <v>0.999999999999999</v>
      </c>
      <c r="AS594">
        <v>0</v>
      </c>
      <c r="AT594">
        <v>0</v>
      </c>
      <c r="AU594">
        <v>1.5841390599655399E-2</v>
      </c>
      <c r="AV594">
        <v>1</v>
      </c>
      <c r="AW594">
        <v>147</v>
      </c>
      <c r="AX594">
        <v>0.999999999999999</v>
      </c>
      <c r="AY594" s="73">
        <v>90.555085968834007</v>
      </c>
      <c r="AZ594">
        <v>145</v>
      </c>
      <c r="BA594">
        <v>0.99569854062852103</v>
      </c>
      <c r="BB594">
        <v>144</v>
      </c>
      <c r="BC594">
        <v>0.91925117021287095</v>
      </c>
      <c r="BD594">
        <v>3</v>
      </c>
      <c r="BE594">
        <v>8.0748829787128704E-2</v>
      </c>
      <c r="BF594">
        <v>91.792156427023002</v>
      </c>
      <c r="BG594">
        <v>91.099777833175906</v>
      </c>
      <c r="BH594">
        <v>90.555085968834007</v>
      </c>
      <c r="BI594">
        <v>89.880602869428003</v>
      </c>
    </row>
    <row r="595" spans="1:61" x14ac:dyDescent="0.25">
      <c r="A595" s="10" t="str">
        <f>VLOOKUP(D595,'Index-Relations'!E:F,2,FALSE)</f>
        <v>ESG</v>
      </c>
      <c r="B595" t="s">
        <v>3450</v>
      </c>
      <c r="C595" s="53" t="s">
        <v>2764</v>
      </c>
      <c r="D595" s="59" t="s">
        <v>2990</v>
      </c>
      <c r="E595" s="59" t="s">
        <v>4035</v>
      </c>
      <c r="F595" t="s">
        <v>256</v>
      </c>
      <c r="G595" t="s">
        <v>255</v>
      </c>
      <c r="H595" t="s">
        <v>257</v>
      </c>
      <c r="I595" s="52">
        <v>45537</v>
      </c>
      <c r="J595" t="s">
        <v>2457</v>
      </c>
      <c r="K595">
        <v>147</v>
      </c>
      <c r="L595" s="73">
        <v>92.070055355395994</v>
      </c>
      <c r="M595">
        <v>145</v>
      </c>
      <c r="N595">
        <v>0.99546505293503196</v>
      </c>
      <c r="O595" s="73">
        <v>91.158204890196998</v>
      </c>
      <c r="P595">
        <v>145</v>
      </c>
      <c r="Q595">
        <v>0.99546505293503196</v>
      </c>
      <c r="R595">
        <v>140</v>
      </c>
      <c r="S595">
        <v>0.97408577530127305</v>
      </c>
      <c r="T595">
        <v>34.151323598133899</v>
      </c>
      <c r="U595">
        <v>0.68956096413498302</v>
      </c>
      <c r="V595">
        <v>104</v>
      </c>
      <c r="W595">
        <v>0.109577379633989</v>
      </c>
      <c r="X595">
        <v>17</v>
      </c>
      <c r="Y595">
        <v>145</v>
      </c>
      <c r="Z595">
        <v>0.99546505293503196</v>
      </c>
      <c r="AA595">
        <v>35.930081614260999</v>
      </c>
      <c r="AB595">
        <v>138</v>
      </c>
      <c r="AC595">
        <v>0.90525549750901302</v>
      </c>
      <c r="AD595">
        <v>7</v>
      </c>
      <c r="AE595">
        <v>9.0209555426017995E-2</v>
      </c>
      <c r="AF595">
        <v>2</v>
      </c>
      <c r="AG595">
        <v>4.5349470649680701E-3</v>
      </c>
      <c r="AH595">
        <v>1.4255687547751601E-2</v>
      </c>
      <c r="AI595">
        <v>13</v>
      </c>
      <c r="AJ595" s="73">
        <v>90.310115240965899</v>
      </c>
      <c r="AK595">
        <v>145</v>
      </c>
      <c r="AL595">
        <v>0.99546505293503196</v>
      </c>
      <c r="AM595">
        <v>0</v>
      </c>
      <c r="AN595">
        <v>0</v>
      </c>
      <c r="AO595">
        <v>0</v>
      </c>
      <c r="AP595">
        <v>0</v>
      </c>
      <c r="AQ595">
        <v>147</v>
      </c>
      <c r="AR595">
        <v>0.999999999999999</v>
      </c>
      <c r="AS595">
        <v>0</v>
      </c>
      <c r="AT595">
        <v>0</v>
      </c>
      <c r="AU595">
        <v>1.7367104651568401E-2</v>
      </c>
      <c r="AV595">
        <v>1</v>
      </c>
      <c r="AW595">
        <v>147</v>
      </c>
      <c r="AX595">
        <v>0.999999999999999</v>
      </c>
      <c r="AY595" s="73">
        <v>91.185362738386999</v>
      </c>
      <c r="AZ595">
        <v>145</v>
      </c>
      <c r="BA595">
        <v>0.99546505293503196</v>
      </c>
      <c r="BB595">
        <v>144</v>
      </c>
      <c r="BC595">
        <v>0.91940445305551699</v>
      </c>
      <c r="BD595">
        <v>3</v>
      </c>
      <c r="BE595">
        <v>8.0595546944482302E-2</v>
      </c>
      <c r="BF595">
        <v>92.070055355395994</v>
      </c>
      <c r="BG595">
        <v>91.158204890196998</v>
      </c>
      <c r="BH595">
        <v>91.185362738386999</v>
      </c>
      <c r="BI595">
        <v>90.310115240965899</v>
      </c>
    </row>
    <row r="596" spans="1:61" x14ac:dyDescent="0.25">
      <c r="A596" s="10" t="str">
        <f>VLOOKUP(D596,'Index-Relations'!E:F,2,FALSE)</f>
        <v>ESG</v>
      </c>
      <c r="B596" t="s">
        <v>3450</v>
      </c>
      <c r="C596" s="53" t="s">
        <v>3350</v>
      </c>
      <c r="D596" s="59" t="s">
        <v>2990</v>
      </c>
      <c r="E596" s="59" t="s">
        <v>4036</v>
      </c>
      <c r="F596" t="s">
        <v>256</v>
      </c>
      <c r="G596" t="s">
        <v>255</v>
      </c>
      <c r="H596" t="s">
        <v>257</v>
      </c>
      <c r="I596" s="52">
        <v>45505</v>
      </c>
      <c r="J596" t="s">
        <v>2457</v>
      </c>
      <c r="K596">
        <v>147</v>
      </c>
      <c r="L596" s="73">
        <v>92.079608406211904</v>
      </c>
      <c r="M596">
        <v>145</v>
      </c>
      <c r="N596">
        <v>0.99532676993011804</v>
      </c>
      <c r="O596" s="73">
        <v>91.162592411139002</v>
      </c>
      <c r="P596">
        <v>145</v>
      </c>
      <c r="Q596">
        <v>0.99532676993011804</v>
      </c>
      <c r="R596">
        <v>140</v>
      </c>
      <c r="S596">
        <v>0.97460048275705702</v>
      </c>
      <c r="T596">
        <v>34.181331963197202</v>
      </c>
      <c r="U596">
        <v>0.69840202981668797</v>
      </c>
      <c r="V596">
        <v>105</v>
      </c>
      <c r="W596">
        <v>0.11241776472450001</v>
      </c>
      <c r="X596">
        <v>17</v>
      </c>
      <c r="Y596">
        <v>145</v>
      </c>
      <c r="Z596">
        <v>0.99532676993011804</v>
      </c>
      <c r="AA596">
        <v>36.793811207610098</v>
      </c>
      <c r="AB596">
        <v>139</v>
      </c>
      <c r="AC596">
        <v>0.91391834959580798</v>
      </c>
      <c r="AD596">
        <v>6</v>
      </c>
      <c r="AE596">
        <v>8.1408420334310505E-2</v>
      </c>
      <c r="AF596">
        <v>2</v>
      </c>
      <c r="AG596">
        <v>4.6732300698814604E-3</v>
      </c>
      <c r="AH596">
        <v>1.39833656065044E-2</v>
      </c>
      <c r="AI596">
        <v>13</v>
      </c>
      <c r="AJ596" s="73">
        <v>90.380357667911895</v>
      </c>
      <c r="AK596">
        <v>145</v>
      </c>
      <c r="AL596">
        <v>0.99532676993011804</v>
      </c>
      <c r="AM596">
        <v>0</v>
      </c>
      <c r="AN596">
        <v>0</v>
      </c>
      <c r="AO596">
        <v>0</v>
      </c>
      <c r="AP596">
        <v>0</v>
      </c>
      <c r="AQ596">
        <v>147</v>
      </c>
      <c r="AR596">
        <v>0.999999999999999</v>
      </c>
      <c r="AS596">
        <v>0</v>
      </c>
      <c r="AT596">
        <v>0</v>
      </c>
      <c r="AU596">
        <v>1.7162526317400201E-2</v>
      </c>
      <c r="AV596">
        <v>1</v>
      </c>
      <c r="AW596">
        <v>147</v>
      </c>
      <c r="AX596">
        <v>1</v>
      </c>
      <c r="AY596" s="73">
        <v>91.168974329929</v>
      </c>
      <c r="AZ596">
        <v>145</v>
      </c>
      <c r="BA596">
        <v>0.99532676993011804</v>
      </c>
      <c r="BB596">
        <v>143</v>
      </c>
      <c r="BC596">
        <v>0.91410488019994796</v>
      </c>
      <c r="BD596">
        <v>4</v>
      </c>
      <c r="BE596">
        <v>8.5895119800051503E-2</v>
      </c>
      <c r="BF596">
        <v>92.079608406211904</v>
      </c>
      <c r="BG596">
        <v>91.162592411139002</v>
      </c>
      <c r="BH596">
        <v>91.168974329929</v>
      </c>
      <c r="BI596">
        <v>90.380357667911895</v>
      </c>
    </row>
    <row r="597" spans="1:61" x14ac:dyDescent="0.25">
      <c r="A597" s="10" t="str">
        <f>VLOOKUP(D597,'Index-Relations'!E:F,2,FALSE)</f>
        <v>ESG</v>
      </c>
      <c r="B597" t="s">
        <v>3450</v>
      </c>
      <c r="C597" s="53" t="s">
        <v>2765</v>
      </c>
      <c r="D597" s="59" t="s">
        <v>2990</v>
      </c>
      <c r="E597" s="59" t="s">
        <v>4037</v>
      </c>
      <c r="F597" t="s">
        <v>256</v>
      </c>
      <c r="G597" t="s">
        <v>255</v>
      </c>
      <c r="H597" t="s">
        <v>257</v>
      </c>
      <c r="I597" s="52">
        <v>45474</v>
      </c>
      <c r="J597" t="s">
        <v>2457</v>
      </c>
      <c r="K597">
        <v>148</v>
      </c>
      <c r="L597" s="73">
        <v>92.625600241096905</v>
      </c>
      <c r="M597">
        <v>146</v>
      </c>
      <c r="N597">
        <v>0.99585206972979701</v>
      </c>
      <c r="O597" s="73">
        <v>91.258071673464002</v>
      </c>
      <c r="P597">
        <v>146</v>
      </c>
      <c r="Q597">
        <v>0.99585206972979701</v>
      </c>
      <c r="R597">
        <v>141</v>
      </c>
      <c r="S597">
        <v>0.97506118517393203</v>
      </c>
      <c r="T597">
        <v>33.985853579962701</v>
      </c>
      <c r="U597">
        <v>0.69794595869459397</v>
      </c>
      <c r="V597">
        <v>104</v>
      </c>
      <c r="W597">
        <v>0.11138115838396601</v>
      </c>
      <c r="X597">
        <v>16</v>
      </c>
      <c r="Y597">
        <v>145</v>
      </c>
      <c r="Z597">
        <v>0.989199577458024</v>
      </c>
      <c r="AA597">
        <v>39.696713367615601</v>
      </c>
      <c r="AB597">
        <v>139</v>
      </c>
      <c r="AC597">
        <v>0.92247541374445097</v>
      </c>
      <c r="AD597">
        <v>6</v>
      </c>
      <c r="AE597">
        <v>6.6724163713572801E-2</v>
      </c>
      <c r="AF597">
        <v>3</v>
      </c>
      <c r="AG597">
        <v>1.0800422541975401E-2</v>
      </c>
      <c r="AH597">
        <v>1.39434303910976E-2</v>
      </c>
      <c r="AI597">
        <v>13</v>
      </c>
      <c r="AJ597" s="73">
        <v>90.876494338767998</v>
      </c>
      <c r="AK597">
        <v>146</v>
      </c>
      <c r="AL597">
        <v>0.99585206972979701</v>
      </c>
      <c r="AM597">
        <v>0</v>
      </c>
      <c r="AN597">
        <v>0</v>
      </c>
      <c r="AO597">
        <v>0</v>
      </c>
      <c r="AP597">
        <v>0</v>
      </c>
      <c r="AQ597">
        <v>148</v>
      </c>
      <c r="AR597">
        <v>1</v>
      </c>
      <c r="AS597">
        <v>0</v>
      </c>
      <c r="AT597">
        <v>0</v>
      </c>
      <c r="AU597">
        <v>1.5280386032544901E-2</v>
      </c>
      <c r="AV597">
        <v>1</v>
      </c>
      <c r="AW597">
        <v>148</v>
      </c>
      <c r="AX597">
        <v>0.999999999999999</v>
      </c>
      <c r="AY597" s="73">
        <v>92.060463373243905</v>
      </c>
      <c r="AZ597">
        <v>146</v>
      </c>
      <c r="BA597">
        <v>0.99585206972979701</v>
      </c>
      <c r="BB597">
        <v>144</v>
      </c>
      <c r="BC597">
        <v>0.91543198330303499</v>
      </c>
      <c r="BD597">
        <v>4</v>
      </c>
      <c r="BE597">
        <v>8.4568016696964302E-2</v>
      </c>
      <c r="BF597">
        <v>92.625600241096905</v>
      </c>
      <c r="BG597">
        <v>91.258071673464002</v>
      </c>
      <c r="BH597">
        <v>92.060463373243905</v>
      </c>
      <c r="BI597">
        <v>90.876494338767998</v>
      </c>
    </row>
    <row r="598" spans="1:61" x14ac:dyDescent="0.25">
      <c r="A598" s="10" t="str">
        <f>VLOOKUP(D598,'Index-Relations'!E:F,2,FALSE)</f>
        <v>ESG</v>
      </c>
      <c r="B598" t="s">
        <v>3450</v>
      </c>
      <c r="C598" s="53" t="s">
        <v>2766</v>
      </c>
      <c r="D598" s="59" t="s">
        <v>2990</v>
      </c>
      <c r="E598" s="59" t="s">
        <v>4038</v>
      </c>
      <c r="F598" t="s">
        <v>256</v>
      </c>
      <c r="G598" t="s">
        <v>255</v>
      </c>
      <c r="H598" t="s">
        <v>257</v>
      </c>
      <c r="I598" s="52">
        <v>45446</v>
      </c>
      <c r="J598" t="s">
        <v>2457</v>
      </c>
      <c r="K598">
        <v>147</v>
      </c>
      <c r="L598" s="73">
        <v>92.907995655492897</v>
      </c>
      <c r="M598">
        <v>145</v>
      </c>
      <c r="N598">
        <v>0.99597273497970595</v>
      </c>
      <c r="O598" s="73">
        <v>91.294907625297</v>
      </c>
      <c r="P598">
        <v>145</v>
      </c>
      <c r="Q598">
        <v>0.99597273497970595</v>
      </c>
      <c r="R598">
        <v>140</v>
      </c>
      <c r="S598">
        <v>0.97510318721943701</v>
      </c>
      <c r="T598">
        <v>34.6147203616407</v>
      </c>
      <c r="U598">
        <v>0.71876833441632704</v>
      </c>
      <c r="V598">
        <v>101</v>
      </c>
      <c r="W598">
        <v>0.121971779218304</v>
      </c>
      <c r="X598">
        <v>16</v>
      </c>
      <c r="Y598">
        <v>143</v>
      </c>
      <c r="Z598">
        <v>0.98887089924322402</v>
      </c>
      <c r="AA598">
        <v>43.833846946413601</v>
      </c>
      <c r="AB598">
        <v>138</v>
      </c>
      <c r="AC598">
        <v>0.967262501470048</v>
      </c>
      <c r="AD598">
        <v>5</v>
      </c>
      <c r="AE598">
        <v>2.1608397773176601E-2</v>
      </c>
      <c r="AF598">
        <v>4</v>
      </c>
      <c r="AG598">
        <v>1.1129100756775E-2</v>
      </c>
      <c r="AH598">
        <v>1.2938769454368899E-2</v>
      </c>
      <c r="AI598">
        <v>12</v>
      </c>
      <c r="AJ598" s="73">
        <v>90.941961719470996</v>
      </c>
      <c r="AK598">
        <v>145</v>
      </c>
      <c r="AL598">
        <v>0.99597273497970595</v>
      </c>
      <c r="AM598">
        <v>0</v>
      </c>
      <c r="AN598">
        <v>0</v>
      </c>
      <c r="AO598">
        <v>0</v>
      </c>
      <c r="AP598">
        <v>0</v>
      </c>
      <c r="AQ598">
        <v>147</v>
      </c>
      <c r="AR598">
        <v>1</v>
      </c>
      <c r="AS598">
        <v>0</v>
      </c>
      <c r="AT598">
        <v>0</v>
      </c>
      <c r="AU598">
        <v>1.5516456028737E-2</v>
      </c>
      <c r="AV598">
        <v>1</v>
      </c>
      <c r="AW598">
        <v>147</v>
      </c>
      <c r="AX598">
        <v>1</v>
      </c>
      <c r="AY598" s="73">
        <v>92.661511624582005</v>
      </c>
      <c r="AZ598">
        <v>145</v>
      </c>
      <c r="BA598">
        <v>0.99597273497970595</v>
      </c>
      <c r="BB598">
        <v>143</v>
      </c>
      <c r="BC598">
        <v>0.91269871777760203</v>
      </c>
      <c r="BD598">
        <v>4</v>
      </c>
      <c r="BE598">
        <v>8.7301282222397705E-2</v>
      </c>
      <c r="BF598">
        <v>92.907995655492897</v>
      </c>
      <c r="BG598">
        <v>91.294907625297</v>
      </c>
      <c r="BH598">
        <v>92.661511624582005</v>
      </c>
      <c r="BI598">
        <v>90.941961719470996</v>
      </c>
    </row>
    <row r="599" spans="1:61" x14ac:dyDescent="0.25">
      <c r="A599" s="10" t="str">
        <f>VLOOKUP(D599,'Index-Relations'!E:F,2,FALSE)</f>
        <v>ESG</v>
      </c>
      <c r="B599" t="s">
        <v>3450</v>
      </c>
      <c r="C599" s="53" t="s">
        <v>2767</v>
      </c>
      <c r="D599" s="59" t="s">
        <v>2990</v>
      </c>
      <c r="E599" s="59" t="s">
        <v>4039</v>
      </c>
      <c r="F599" t="s">
        <v>256</v>
      </c>
      <c r="G599" t="s">
        <v>255</v>
      </c>
      <c r="H599" t="s">
        <v>257</v>
      </c>
      <c r="I599" s="52">
        <v>45413</v>
      </c>
      <c r="J599" t="s">
        <v>2457</v>
      </c>
      <c r="K599">
        <v>147</v>
      </c>
      <c r="L599" s="73">
        <v>92.943756567411</v>
      </c>
      <c r="M599">
        <v>145</v>
      </c>
      <c r="N599">
        <v>0.995969242603848</v>
      </c>
      <c r="O599" s="73">
        <v>91.336339656814999</v>
      </c>
      <c r="P599">
        <v>145</v>
      </c>
      <c r="Q599">
        <v>0.995969242603848</v>
      </c>
      <c r="R599">
        <v>140</v>
      </c>
      <c r="S599">
        <v>0.97571497321612699</v>
      </c>
      <c r="T599">
        <v>34.7974034290216</v>
      </c>
      <c r="U599">
        <v>0.70756214437716003</v>
      </c>
      <c r="V599">
        <v>101</v>
      </c>
      <c r="W599">
        <v>0.119658917679747</v>
      </c>
      <c r="X599">
        <v>16</v>
      </c>
      <c r="Y599">
        <v>143</v>
      </c>
      <c r="Z599">
        <v>0.98910345023106105</v>
      </c>
      <c r="AA599">
        <v>45.271001934200498</v>
      </c>
      <c r="AB599">
        <v>138</v>
      </c>
      <c r="AC599">
        <v>0.96747623924718495</v>
      </c>
      <c r="AD599">
        <v>5</v>
      </c>
      <c r="AE599">
        <v>2.1627210983875999E-2</v>
      </c>
      <c r="AF599">
        <v>4</v>
      </c>
      <c r="AG599">
        <v>1.0896549768938699E-2</v>
      </c>
      <c r="AH599">
        <v>1.2258709743273101E-2</v>
      </c>
      <c r="AI599">
        <v>12</v>
      </c>
      <c r="AJ599" s="73">
        <v>90.992856687569002</v>
      </c>
      <c r="AK599">
        <v>145</v>
      </c>
      <c r="AL599">
        <v>0.995969242603848</v>
      </c>
      <c r="AM599">
        <v>0</v>
      </c>
      <c r="AN599">
        <v>0</v>
      </c>
      <c r="AO599">
        <v>0</v>
      </c>
      <c r="AP599">
        <v>0</v>
      </c>
      <c r="AQ599">
        <v>146</v>
      </c>
      <c r="AR599">
        <v>0.99941193329743705</v>
      </c>
      <c r="AS599">
        <v>0</v>
      </c>
      <c r="AT599">
        <v>0</v>
      </c>
      <c r="AU599">
        <v>1.54792001289627E-2</v>
      </c>
      <c r="AV599">
        <v>1</v>
      </c>
      <c r="AW599">
        <v>146</v>
      </c>
      <c r="AX599">
        <v>0.99941193329743705</v>
      </c>
      <c r="AY599" s="73">
        <v>92.703964038578903</v>
      </c>
      <c r="AZ599">
        <v>145</v>
      </c>
      <c r="BA599">
        <v>0.995969242603848</v>
      </c>
      <c r="BB599">
        <v>141</v>
      </c>
      <c r="BC599">
        <v>0.90935806211586201</v>
      </c>
      <c r="BD599">
        <v>5</v>
      </c>
      <c r="BE599">
        <v>9.0053871181574499E-2</v>
      </c>
      <c r="BF599">
        <v>92.943756567411</v>
      </c>
      <c r="BG599">
        <v>91.336339656814999</v>
      </c>
      <c r="BH599">
        <v>92.703964038578903</v>
      </c>
      <c r="BI599">
        <v>90.992856687569002</v>
      </c>
    </row>
    <row r="600" spans="1:61" x14ac:dyDescent="0.25">
      <c r="A600" s="10" t="str">
        <f>VLOOKUP(D600,'Index-Relations'!E:F,2,FALSE)</f>
        <v>ESG</v>
      </c>
      <c r="B600" t="s">
        <v>3450</v>
      </c>
      <c r="C600" s="53" t="s">
        <v>2768</v>
      </c>
      <c r="D600" s="59" t="s">
        <v>2990</v>
      </c>
      <c r="E600" s="59" t="s">
        <v>4040</v>
      </c>
      <c r="F600" t="s">
        <v>256</v>
      </c>
      <c r="G600" t="s">
        <v>255</v>
      </c>
      <c r="H600" t="s">
        <v>257</v>
      </c>
      <c r="I600" s="52">
        <v>45383</v>
      </c>
      <c r="J600" t="s">
        <v>2457</v>
      </c>
      <c r="K600">
        <v>147</v>
      </c>
      <c r="L600">
        <v>95.2648256141849</v>
      </c>
      <c r="M600">
        <v>145</v>
      </c>
      <c r="N600">
        <v>0.996470022513403</v>
      </c>
      <c r="O600">
        <v>93.8400569778224</v>
      </c>
      <c r="P600">
        <v>145</v>
      </c>
      <c r="Q600">
        <v>0.996470022513403</v>
      </c>
      <c r="R600">
        <v>140</v>
      </c>
      <c r="S600">
        <v>0.97738207977341296</v>
      </c>
      <c r="T600">
        <v>34.412354006180003</v>
      </c>
      <c r="U600">
        <v>0.70863232268947696</v>
      </c>
      <c r="V600">
        <v>101</v>
      </c>
      <c r="W600">
        <v>0.11700666948861101</v>
      </c>
      <c r="X600">
        <v>16</v>
      </c>
      <c r="Y600">
        <v>143</v>
      </c>
      <c r="Z600">
        <v>0.989743776234557</v>
      </c>
      <c r="AA600">
        <v>43.697346382141099</v>
      </c>
      <c r="AB600">
        <v>138</v>
      </c>
      <c r="AC600">
        <v>0.97083548241208395</v>
      </c>
      <c r="AD600">
        <v>5</v>
      </c>
      <c r="AE600">
        <v>1.8908293822472801E-2</v>
      </c>
      <c r="AF600">
        <v>4</v>
      </c>
      <c r="AG600">
        <v>1.0256223765442499E-2</v>
      </c>
      <c r="AH600">
        <v>1.21859854203665E-2</v>
      </c>
      <c r="AI600">
        <v>12</v>
      </c>
      <c r="AJ600">
        <v>94.536937205329295</v>
      </c>
      <c r="AK600">
        <v>145</v>
      </c>
      <c r="AL600">
        <v>0.996470022513403</v>
      </c>
      <c r="AM600">
        <v>0</v>
      </c>
      <c r="AN600">
        <v>0</v>
      </c>
      <c r="AO600">
        <v>0</v>
      </c>
      <c r="AP600">
        <v>0</v>
      </c>
      <c r="AQ600">
        <v>146</v>
      </c>
      <c r="AR600">
        <v>0.99945149967414104</v>
      </c>
      <c r="AS600">
        <v>0</v>
      </c>
      <c r="AT600">
        <v>0</v>
      </c>
      <c r="AU600">
        <v>1.55606323226731E-2</v>
      </c>
      <c r="AV600">
        <v>1</v>
      </c>
      <c r="AW600">
        <v>146</v>
      </c>
      <c r="AX600">
        <v>0.99945149967414104</v>
      </c>
      <c r="AY600">
        <v>95.116227081183695</v>
      </c>
      <c r="AZ600">
        <v>145</v>
      </c>
      <c r="BA600">
        <v>0.996470022513403</v>
      </c>
      <c r="BB600">
        <v>141</v>
      </c>
      <c r="BC600">
        <v>0.91125905017795805</v>
      </c>
      <c r="BD600">
        <v>5</v>
      </c>
      <c r="BE600">
        <v>8.8192449496183101E-2</v>
      </c>
      <c r="BF600">
        <v>93.091290968427899</v>
      </c>
      <c r="BG600">
        <v>91.265277933358007</v>
      </c>
      <c r="BH600">
        <v>92.996516112724905</v>
      </c>
      <c r="BI600">
        <v>91.167938491097999</v>
      </c>
    </row>
    <row r="601" spans="1:61" x14ac:dyDescent="0.25">
      <c r="A601" s="10" t="str">
        <f>VLOOKUP(D601,'Index-Relations'!E:F,2,FALSE)</f>
        <v>ESG</v>
      </c>
      <c r="B601" t="s">
        <v>3450</v>
      </c>
      <c r="C601" s="53" t="s">
        <v>2769</v>
      </c>
      <c r="D601" s="59" t="s">
        <v>2990</v>
      </c>
      <c r="E601" s="59" t="s">
        <v>4041</v>
      </c>
      <c r="F601" t="s">
        <v>256</v>
      </c>
      <c r="G601" t="s">
        <v>255</v>
      </c>
      <c r="H601" t="s">
        <v>257</v>
      </c>
      <c r="I601" s="52">
        <v>45352</v>
      </c>
      <c r="J601" t="s">
        <v>2457</v>
      </c>
      <c r="K601">
        <v>147</v>
      </c>
      <c r="L601">
        <v>95.350643312843701</v>
      </c>
      <c r="M601">
        <v>145</v>
      </c>
      <c r="N601">
        <v>0.99628156444924199</v>
      </c>
      <c r="O601">
        <v>93.796753204937602</v>
      </c>
      <c r="P601">
        <v>145</v>
      </c>
      <c r="Q601">
        <v>0.99628156444924199</v>
      </c>
      <c r="R601">
        <v>140</v>
      </c>
      <c r="S601">
        <v>0.97763420550199898</v>
      </c>
      <c r="T601">
        <v>34.537372413134896</v>
      </c>
      <c r="U601">
        <v>0.69916990866654705</v>
      </c>
      <c r="V601">
        <v>99</v>
      </c>
      <c r="W601">
        <v>0.118323305562263</v>
      </c>
      <c r="X601">
        <v>16</v>
      </c>
      <c r="Y601">
        <v>143</v>
      </c>
      <c r="Z601">
        <v>0.98949477171977196</v>
      </c>
      <c r="AA601">
        <v>44.344405780413297</v>
      </c>
      <c r="AB601">
        <v>138</v>
      </c>
      <c r="AC601">
        <v>0.97199050859702396</v>
      </c>
      <c r="AD601">
        <v>5</v>
      </c>
      <c r="AE601">
        <v>1.7504263122748099E-2</v>
      </c>
      <c r="AF601">
        <v>4</v>
      </c>
      <c r="AG601">
        <v>1.0505228280227199E-2</v>
      </c>
      <c r="AH601">
        <v>3.4439739958969599E-3</v>
      </c>
      <c r="AI601">
        <v>8</v>
      </c>
      <c r="AJ601">
        <v>94.644544773317605</v>
      </c>
      <c r="AK601">
        <v>145</v>
      </c>
      <c r="AL601">
        <v>0.99628156444924199</v>
      </c>
      <c r="AM601">
        <v>0</v>
      </c>
      <c r="AN601">
        <v>0</v>
      </c>
      <c r="AO601">
        <v>0</v>
      </c>
      <c r="AP601">
        <v>0</v>
      </c>
      <c r="AQ601">
        <v>146</v>
      </c>
      <c r="AR601">
        <v>0.99945264137339596</v>
      </c>
      <c r="AS601">
        <v>0</v>
      </c>
      <c r="AT601">
        <v>0</v>
      </c>
      <c r="AU601">
        <v>1.5647069951473701E-2</v>
      </c>
      <c r="AV601">
        <v>1</v>
      </c>
      <c r="AW601">
        <v>146</v>
      </c>
      <c r="AX601">
        <v>0.99945264137339596</v>
      </c>
      <c r="AY601">
        <v>95.280485390960905</v>
      </c>
      <c r="AZ601">
        <v>145</v>
      </c>
      <c r="BA601">
        <v>0.99628156444924199</v>
      </c>
      <c r="BB601">
        <v>141</v>
      </c>
      <c r="BC601">
        <v>0.913368813199951</v>
      </c>
      <c r="BD601">
        <v>5</v>
      </c>
      <c r="BE601">
        <v>8.6083828173444302E-2</v>
      </c>
      <c r="BF601">
        <v>93.203149576973004</v>
      </c>
      <c r="BG601">
        <v>91.182811800211994</v>
      </c>
      <c r="BH601">
        <v>93.315836822329899</v>
      </c>
      <c r="BI601">
        <v>91.270699649419996</v>
      </c>
    </row>
    <row r="602" spans="1:61" x14ac:dyDescent="0.25">
      <c r="A602" s="10" t="str">
        <f>VLOOKUP(D602,'Index-Relations'!E:F,2,FALSE)</f>
        <v>ESG</v>
      </c>
      <c r="B602" t="s">
        <v>3450</v>
      </c>
      <c r="C602" s="53" t="s">
        <v>2770</v>
      </c>
      <c r="D602" s="59" t="s">
        <v>2990</v>
      </c>
      <c r="E602" s="59" t="s">
        <v>4042</v>
      </c>
      <c r="F602" t="s">
        <v>256</v>
      </c>
      <c r="G602" t="s">
        <v>255</v>
      </c>
      <c r="H602" t="s">
        <v>257</v>
      </c>
      <c r="I602" s="52">
        <v>45323</v>
      </c>
      <c r="J602" t="s">
        <v>2457</v>
      </c>
      <c r="K602">
        <v>147</v>
      </c>
      <c r="L602">
        <v>95.369321043180307</v>
      </c>
      <c r="M602">
        <v>145</v>
      </c>
      <c r="N602">
        <v>0.99644520476578902</v>
      </c>
      <c r="O602">
        <v>93.7360698908752</v>
      </c>
      <c r="P602">
        <v>145</v>
      </c>
      <c r="Q602">
        <v>0.99644520476578902</v>
      </c>
      <c r="R602">
        <v>140</v>
      </c>
      <c r="S602">
        <v>0.97771546440046497</v>
      </c>
      <c r="T602">
        <v>34.848509563027399</v>
      </c>
      <c r="U602">
        <v>0.69362214076358697</v>
      </c>
      <c r="V602">
        <v>99</v>
      </c>
      <c r="W602">
        <v>0.120377936804112</v>
      </c>
      <c r="X602">
        <v>16</v>
      </c>
      <c r="Y602">
        <v>143</v>
      </c>
      <c r="Z602">
        <v>0.98983498521255397</v>
      </c>
      <c r="AA602">
        <v>44.442992555532697</v>
      </c>
      <c r="AB602">
        <v>139</v>
      </c>
      <c r="AC602">
        <v>0.97781629107713997</v>
      </c>
      <c r="AD602">
        <v>4</v>
      </c>
      <c r="AE602">
        <v>1.2018694135414299E-2</v>
      </c>
      <c r="AF602">
        <v>4</v>
      </c>
      <c r="AG602">
        <v>1.01650147874453E-2</v>
      </c>
      <c r="AH602">
        <v>3.6335095398812101E-3</v>
      </c>
      <c r="AI602">
        <v>8</v>
      </c>
      <c r="AJ602">
        <v>94.514971292857993</v>
      </c>
      <c r="AK602">
        <v>145</v>
      </c>
      <c r="AL602">
        <v>0.99644520476578902</v>
      </c>
      <c r="AM602">
        <v>0</v>
      </c>
      <c r="AN602">
        <v>0</v>
      </c>
      <c r="AO602">
        <v>0</v>
      </c>
      <c r="AP602">
        <v>0</v>
      </c>
      <c r="AQ602">
        <v>145</v>
      </c>
      <c r="AR602">
        <v>0.99644520476578902</v>
      </c>
      <c r="AS602">
        <v>0</v>
      </c>
      <c r="AT602">
        <v>0</v>
      </c>
      <c r="AU602">
        <v>1.5808312214304801E-2</v>
      </c>
      <c r="AV602">
        <v>1</v>
      </c>
      <c r="AW602">
        <v>145</v>
      </c>
      <c r="AX602">
        <v>0.99644520476578902</v>
      </c>
      <c r="AY602">
        <v>95.415692236702199</v>
      </c>
      <c r="AZ602">
        <v>145</v>
      </c>
      <c r="BA602">
        <v>0.99644520476578902</v>
      </c>
      <c r="BB602">
        <v>140</v>
      </c>
      <c r="BC602">
        <v>0.90569506007134903</v>
      </c>
      <c r="BD602">
        <v>5</v>
      </c>
      <c r="BE602">
        <v>9.0750144694439594E-2</v>
      </c>
      <c r="BF602">
        <v>93.192353457588993</v>
      </c>
      <c r="BG602">
        <v>91.161079282638894</v>
      </c>
      <c r="BH602">
        <v>93.443320599374999</v>
      </c>
      <c r="BI602">
        <v>91.196621310335004</v>
      </c>
    </row>
    <row r="603" spans="1:61" x14ac:dyDescent="0.25">
      <c r="A603" s="10" t="str">
        <f>VLOOKUP(D603,'Index-Relations'!E:F,2,FALSE)</f>
        <v>ESG</v>
      </c>
      <c r="B603" t="s">
        <v>3450</v>
      </c>
      <c r="C603" s="53" t="s">
        <v>2760</v>
      </c>
      <c r="D603" s="59" t="s">
        <v>2991</v>
      </c>
      <c r="E603" s="59" t="s">
        <v>4043</v>
      </c>
      <c r="F603" t="s">
        <v>259</v>
      </c>
      <c r="G603" t="s">
        <v>258</v>
      </c>
      <c r="H603" t="s">
        <v>260</v>
      </c>
      <c r="I603" s="52">
        <v>45659</v>
      </c>
      <c r="J603" t="s">
        <v>2457</v>
      </c>
      <c r="K603">
        <v>143</v>
      </c>
      <c r="L603" s="73">
        <v>90.851974118705897</v>
      </c>
      <c r="M603">
        <v>142</v>
      </c>
      <c r="N603">
        <v>0.99954900874696895</v>
      </c>
      <c r="O603" s="73">
        <v>90.891577517144</v>
      </c>
      <c r="P603">
        <v>142</v>
      </c>
      <c r="Q603">
        <v>0.99954900874696895</v>
      </c>
      <c r="R603">
        <v>138</v>
      </c>
      <c r="S603">
        <v>0.97322194977305299</v>
      </c>
      <c r="T603">
        <v>35.011069798563199</v>
      </c>
      <c r="U603">
        <v>0.67154335026443801</v>
      </c>
      <c r="V603">
        <v>106</v>
      </c>
      <c r="W603">
        <v>5.6699233437110502E-2</v>
      </c>
      <c r="X603">
        <v>16</v>
      </c>
      <c r="Y603">
        <v>142</v>
      </c>
      <c r="Z603">
        <v>0.99954900874696895</v>
      </c>
      <c r="AA603">
        <v>41.345960106450903</v>
      </c>
      <c r="AB603">
        <v>133</v>
      </c>
      <c r="AC603">
        <v>0.91321258371777503</v>
      </c>
      <c r="AD603">
        <v>9</v>
      </c>
      <c r="AE603">
        <v>8.6336425029194294E-2</v>
      </c>
      <c r="AF603">
        <v>1</v>
      </c>
      <c r="AG603">
        <v>4.5099125303017698E-4</v>
      </c>
      <c r="AH603">
        <v>5.8834734320906404E-3</v>
      </c>
      <c r="AI603">
        <v>10</v>
      </c>
      <c r="AJ603" s="73">
        <v>87.305543582035995</v>
      </c>
      <c r="AK603">
        <v>142</v>
      </c>
      <c r="AL603">
        <v>0.99954900874696895</v>
      </c>
      <c r="AM603">
        <v>0</v>
      </c>
      <c r="AN603">
        <v>0</v>
      </c>
      <c r="AO603">
        <v>0</v>
      </c>
      <c r="AP603">
        <v>0</v>
      </c>
      <c r="AQ603">
        <v>143</v>
      </c>
      <c r="AR603">
        <v>1</v>
      </c>
      <c r="AS603">
        <v>4.2539604173414097E-2</v>
      </c>
      <c r="AT603">
        <v>3</v>
      </c>
      <c r="AU603">
        <v>1.99156939584656E-2</v>
      </c>
      <c r="AV603">
        <v>1</v>
      </c>
      <c r="AW603">
        <v>143</v>
      </c>
      <c r="AX603">
        <v>0.999999999999999</v>
      </c>
      <c r="AY603" s="73">
        <v>90.619063458764003</v>
      </c>
      <c r="AZ603">
        <v>142</v>
      </c>
      <c r="BA603">
        <v>0.99954900874696895</v>
      </c>
      <c r="BB603">
        <v>140</v>
      </c>
      <c r="BC603">
        <v>0.93341199748171799</v>
      </c>
      <c r="BD603">
        <v>3</v>
      </c>
      <c r="BE603">
        <v>6.6588002518280995E-2</v>
      </c>
      <c r="BF603">
        <v>90.851974118705897</v>
      </c>
      <c r="BG603">
        <v>90.891577517144</v>
      </c>
      <c r="BH603">
        <v>90.619063458764003</v>
      </c>
      <c r="BI603">
        <v>87.305543582035995</v>
      </c>
    </row>
    <row r="604" spans="1:61" x14ac:dyDescent="0.25">
      <c r="A604" s="10" t="str">
        <f>VLOOKUP(D604,'Index-Relations'!E:F,2,FALSE)</f>
        <v>ESG</v>
      </c>
      <c r="B604" t="s">
        <v>3450</v>
      </c>
      <c r="C604" s="53" t="s">
        <v>2761</v>
      </c>
      <c r="D604" s="59" t="s">
        <v>2991</v>
      </c>
      <c r="E604" s="59" t="s">
        <v>4044</v>
      </c>
      <c r="F604" t="s">
        <v>259</v>
      </c>
      <c r="G604" t="s">
        <v>258</v>
      </c>
      <c r="H604" t="s">
        <v>260</v>
      </c>
      <c r="I604" s="52">
        <v>45628</v>
      </c>
      <c r="J604" t="s">
        <v>2457</v>
      </c>
      <c r="K604">
        <v>149</v>
      </c>
      <c r="L604" s="73">
        <v>91.7312788779589</v>
      </c>
      <c r="M604">
        <v>147</v>
      </c>
      <c r="N604">
        <v>0.99510240481923395</v>
      </c>
      <c r="O604" s="73">
        <v>91.261954668665993</v>
      </c>
      <c r="P604">
        <v>147</v>
      </c>
      <c r="Q604">
        <v>0.99510240481923395</v>
      </c>
      <c r="R604">
        <v>142</v>
      </c>
      <c r="S604">
        <v>0.97206895334160304</v>
      </c>
      <c r="T604">
        <v>33.4916074147093</v>
      </c>
      <c r="U604">
        <v>0.69674245972457105</v>
      </c>
      <c r="V604">
        <v>108</v>
      </c>
      <c r="W604">
        <v>0.10020414481185499</v>
      </c>
      <c r="X604">
        <v>17</v>
      </c>
      <c r="Y604">
        <v>147</v>
      </c>
      <c r="Z604">
        <v>0.99510240481923395</v>
      </c>
      <c r="AA604">
        <v>33.035063851865203</v>
      </c>
      <c r="AB604">
        <v>142</v>
      </c>
      <c r="AC604">
        <v>0.92636051812182196</v>
      </c>
      <c r="AD604">
        <v>5</v>
      </c>
      <c r="AE604">
        <v>6.8741886697412199E-2</v>
      </c>
      <c r="AF604">
        <v>2</v>
      </c>
      <c r="AG604">
        <v>4.89759518076569E-3</v>
      </c>
      <c r="AH604">
        <v>1.3452579540220101E-2</v>
      </c>
      <c r="AI604">
        <v>13</v>
      </c>
      <c r="AJ604" s="73">
        <v>90.092894411182002</v>
      </c>
      <c r="AK604">
        <v>147</v>
      </c>
      <c r="AL604">
        <v>0.99510240481923395</v>
      </c>
      <c r="AM604">
        <v>0</v>
      </c>
      <c r="AN604">
        <v>0</v>
      </c>
      <c r="AO604">
        <v>0</v>
      </c>
      <c r="AP604">
        <v>0</v>
      </c>
      <c r="AQ604">
        <v>149</v>
      </c>
      <c r="AR604">
        <v>1</v>
      </c>
      <c r="AS604">
        <v>4.9075039631589303E-2</v>
      </c>
      <c r="AT604">
        <v>4</v>
      </c>
      <c r="AU604">
        <v>1.7309321349354999E-2</v>
      </c>
      <c r="AV604">
        <v>1</v>
      </c>
      <c r="AW604">
        <v>149</v>
      </c>
      <c r="AX604">
        <v>1</v>
      </c>
      <c r="AY604" s="73">
        <v>89.920595594339005</v>
      </c>
      <c r="AZ604">
        <v>147</v>
      </c>
      <c r="BA604">
        <v>0.99510240481923395</v>
      </c>
      <c r="BB604">
        <v>146</v>
      </c>
      <c r="BC604">
        <v>0.92216725068608896</v>
      </c>
      <c r="BD604">
        <v>3</v>
      </c>
      <c r="BE604">
        <v>7.7832749313910196E-2</v>
      </c>
      <c r="BF604">
        <v>91.7312788779589</v>
      </c>
      <c r="BG604">
        <v>91.261954668665993</v>
      </c>
      <c r="BH604">
        <v>89.920595594339005</v>
      </c>
      <c r="BI604">
        <v>90.092894411182002</v>
      </c>
    </row>
    <row r="605" spans="1:61" x14ac:dyDescent="0.25">
      <c r="A605" s="10" t="str">
        <f>VLOOKUP(D605,'Index-Relations'!E:F,2,FALSE)</f>
        <v>ESG</v>
      </c>
      <c r="B605" t="s">
        <v>3450</v>
      </c>
      <c r="C605" s="53" t="s">
        <v>2762</v>
      </c>
      <c r="D605" s="59" t="s">
        <v>2991</v>
      </c>
      <c r="E605" s="59" t="s">
        <v>4045</v>
      </c>
      <c r="F605" t="s">
        <v>259</v>
      </c>
      <c r="G605" t="s">
        <v>258</v>
      </c>
      <c r="H605" t="s">
        <v>260</v>
      </c>
      <c r="I605" s="52">
        <v>45597</v>
      </c>
      <c r="J605" t="s">
        <v>2457</v>
      </c>
      <c r="K605">
        <v>149</v>
      </c>
      <c r="L605" s="73">
        <v>91.630121623836999</v>
      </c>
      <c r="M605">
        <v>147</v>
      </c>
      <c r="N605">
        <v>0.99522467465142495</v>
      </c>
      <c r="O605" s="73">
        <v>91.248549427514902</v>
      </c>
      <c r="P605">
        <v>147</v>
      </c>
      <c r="Q605">
        <v>0.99522467465142495</v>
      </c>
      <c r="R605">
        <v>142</v>
      </c>
      <c r="S605">
        <v>0.97214868919994402</v>
      </c>
      <c r="T605">
        <v>33.745534095981803</v>
      </c>
      <c r="U605">
        <v>0.696405121957271</v>
      </c>
      <c r="V605">
        <v>108</v>
      </c>
      <c r="W605">
        <v>0.10042405667773099</v>
      </c>
      <c r="X605">
        <v>17</v>
      </c>
      <c r="Y605">
        <v>147</v>
      </c>
      <c r="Z605">
        <v>0.99522467465142495</v>
      </c>
      <c r="AA605">
        <v>34.412635813622302</v>
      </c>
      <c r="AB605">
        <v>142</v>
      </c>
      <c r="AC605">
        <v>0.92410129618024095</v>
      </c>
      <c r="AD605">
        <v>5</v>
      </c>
      <c r="AE605">
        <v>7.1123378471182996E-2</v>
      </c>
      <c r="AF605">
        <v>2</v>
      </c>
      <c r="AG605">
        <v>4.7753253485751596E-3</v>
      </c>
      <c r="AH605">
        <v>2.0072655253941099E-2</v>
      </c>
      <c r="AI605">
        <v>13</v>
      </c>
      <c r="AJ605" s="73">
        <v>89.976877897242005</v>
      </c>
      <c r="AK605">
        <v>147</v>
      </c>
      <c r="AL605">
        <v>0.99522467465142495</v>
      </c>
      <c r="AM605">
        <v>0</v>
      </c>
      <c r="AN605">
        <v>0</v>
      </c>
      <c r="AO605">
        <v>0</v>
      </c>
      <c r="AP605">
        <v>0</v>
      </c>
      <c r="AQ605">
        <v>149</v>
      </c>
      <c r="AR605">
        <v>0.999999999999999</v>
      </c>
      <c r="AS605">
        <v>4.7151843941756102E-2</v>
      </c>
      <c r="AT605">
        <v>4</v>
      </c>
      <c r="AU605">
        <v>1.54543612977119E-2</v>
      </c>
      <c r="AV605">
        <v>1</v>
      </c>
      <c r="AW605">
        <v>149</v>
      </c>
      <c r="AX605">
        <v>0.999999999999999</v>
      </c>
      <c r="AY605" s="73">
        <v>89.768469770841904</v>
      </c>
      <c r="AZ605">
        <v>147</v>
      </c>
      <c r="BA605">
        <v>0.99522467465142495</v>
      </c>
      <c r="BB605">
        <v>146</v>
      </c>
      <c r="BC605">
        <v>0.92087174473797895</v>
      </c>
      <c r="BD605">
        <v>3</v>
      </c>
      <c r="BE605">
        <v>7.91282552620204E-2</v>
      </c>
      <c r="BF605">
        <v>91.630121623836999</v>
      </c>
      <c r="BG605">
        <v>91.248549427514902</v>
      </c>
      <c r="BH605">
        <v>89.768469770841904</v>
      </c>
      <c r="BI605">
        <v>89.976877897242005</v>
      </c>
    </row>
    <row r="606" spans="1:61" x14ac:dyDescent="0.25">
      <c r="A606" s="10" t="str">
        <f>VLOOKUP(D606,'Index-Relations'!E:F,2,FALSE)</f>
        <v>ESG</v>
      </c>
      <c r="B606" t="s">
        <v>3450</v>
      </c>
      <c r="C606" s="53" t="s">
        <v>2763</v>
      </c>
      <c r="D606" s="59" t="s">
        <v>2991</v>
      </c>
      <c r="E606" s="59" t="s">
        <v>4046</v>
      </c>
      <c r="F606" t="s">
        <v>259</v>
      </c>
      <c r="G606" t="s">
        <v>258</v>
      </c>
      <c r="H606" t="s">
        <v>260</v>
      </c>
      <c r="I606" s="52">
        <v>45566</v>
      </c>
      <c r="J606" t="s">
        <v>2457</v>
      </c>
      <c r="K606">
        <v>149</v>
      </c>
      <c r="L606" s="73">
        <v>91.637989406765996</v>
      </c>
      <c r="M606">
        <v>147</v>
      </c>
      <c r="N606">
        <v>0.99582767854210297</v>
      </c>
      <c r="O606" s="73">
        <v>91.197679626623</v>
      </c>
      <c r="P606">
        <v>147</v>
      </c>
      <c r="Q606">
        <v>0.99582767854210297</v>
      </c>
      <c r="R606">
        <v>142</v>
      </c>
      <c r="S606">
        <v>0.97344851580858704</v>
      </c>
      <c r="T606">
        <v>33.787409823235102</v>
      </c>
      <c r="U606">
        <v>0.69724316245823104</v>
      </c>
      <c r="V606">
        <v>108</v>
      </c>
      <c r="W606">
        <v>0.100795234465474</v>
      </c>
      <c r="X606">
        <v>17</v>
      </c>
      <c r="Y606">
        <v>147</v>
      </c>
      <c r="Z606">
        <v>0.99582767854210297</v>
      </c>
      <c r="AA606">
        <v>36.134007228481899</v>
      </c>
      <c r="AB606">
        <v>142</v>
      </c>
      <c r="AC606">
        <v>0.92653592154058995</v>
      </c>
      <c r="AD606">
        <v>5</v>
      </c>
      <c r="AE606">
        <v>6.9291757001512203E-2</v>
      </c>
      <c r="AF606">
        <v>2</v>
      </c>
      <c r="AG606">
        <v>4.1723214578969596E-3</v>
      </c>
      <c r="AH606">
        <v>1.32895403993262E-2</v>
      </c>
      <c r="AI606">
        <v>13</v>
      </c>
      <c r="AJ606" s="73">
        <v>89.974864848957907</v>
      </c>
      <c r="AK606">
        <v>147</v>
      </c>
      <c r="AL606">
        <v>0.99582767854210297</v>
      </c>
      <c r="AM606">
        <v>0</v>
      </c>
      <c r="AN606">
        <v>0</v>
      </c>
      <c r="AO606">
        <v>0</v>
      </c>
      <c r="AP606">
        <v>0</v>
      </c>
      <c r="AQ606">
        <v>149</v>
      </c>
      <c r="AR606">
        <v>1</v>
      </c>
      <c r="AS606">
        <v>4.4258048408225101E-2</v>
      </c>
      <c r="AT606">
        <v>4</v>
      </c>
      <c r="AU606">
        <v>1.53658022112487E-2</v>
      </c>
      <c r="AV606">
        <v>1</v>
      </c>
      <c r="AW606">
        <v>149</v>
      </c>
      <c r="AX606">
        <v>0.999999999999999</v>
      </c>
      <c r="AY606" s="73">
        <v>89.861875801273996</v>
      </c>
      <c r="AZ606">
        <v>147</v>
      </c>
      <c r="BA606">
        <v>0.99582767854210297</v>
      </c>
      <c r="BB606">
        <v>146</v>
      </c>
      <c r="BC606">
        <v>0.92167540220075095</v>
      </c>
      <c r="BD606">
        <v>3</v>
      </c>
      <c r="BE606">
        <v>7.8324597799248594E-2</v>
      </c>
      <c r="BF606">
        <v>91.637989406765996</v>
      </c>
      <c r="BG606">
        <v>91.197679626623</v>
      </c>
      <c r="BH606">
        <v>89.861875801273996</v>
      </c>
      <c r="BI606">
        <v>89.974864848957907</v>
      </c>
    </row>
    <row r="607" spans="1:61" x14ac:dyDescent="0.25">
      <c r="A607" s="10" t="str">
        <f>VLOOKUP(D607,'Index-Relations'!E:F,2,FALSE)</f>
        <v>ESG</v>
      </c>
      <c r="B607" t="s">
        <v>3450</v>
      </c>
      <c r="C607" s="53" t="s">
        <v>2764</v>
      </c>
      <c r="D607" s="59" t="s">
        <v>2991</v>
      </c>
      <c r="E607" s="59" t="s">
        <v>4047</v>
      </c>
      <c r="F607" t="s">
        <v>259</v>
      </c>
      <c r="G607" t="s">
        <v>258</v>
      </c>
      <c r="H607" t="s">
        <v>260</v>
      </c>
      <c r="I607" s="52">
        <v>45537</v>
      </c>
      <c r="J607" t="s">
        <v>2457</v>
      </c>
      <c r="K607">
        <v>149</v>
      </c>
      <c r="L607" s="73">
        <v>91.914425008489005</v>
      </c>
      <c r="M607">
        <v>147</v>
      </c>
      <c r="N607">
        <v>0.99560897224316403</v>
      </c>
      <c r="O607" s="73">
        <v>91.253329044132997</v>
      </c>
      <c r="P607">
        <v>147</v>
      </c>
      <c r="Q607">
        <v>0.99560897224316403</v>
      </c>
      <c r="R607">
        <v>142</v>
      </c>
      <c r="S607">
        <v>0.97490817901095095</v>
      </c>
      <c r="T607">
        <v>33.623281461870903</v>
      </c>
      <c r="U607">
        <v>0.70262373336636197</v>
      </c>
      <c r="V607">
        <v>108</v>
      </c>
      <c r="W607">
        <v>0.105000849792275</v>
      </c>
      <c r="X607">
        <v>17</v>
      </c>
      <c r="Y607">
        <v>147</v>
      </c>
      <c r="Z607">
        <v>0.99560897224316403</v>
      </c>
      <c r="AA607">
        <v>34.361976217885598</v>
      </c>
      <c r="AB607">
        <v>141</v>
      </c>
      <c r="AC607">
        <v>0.91748147621032705</v>
      </c>
      <c r="AD607">
        <v>6</v>
      </c>
      <c r="AE607">
        <v>7.8127496032836294E-2</v>
      </c>
      <c r="AF607">
        <v>2</v>
      </c>
      <c r="AG607">
        <v>4.3910277568358297E-3</v>
      </c>
      <c r="AH607">
        <v>1.3660294778784599E-2</v>
      </c>
      <c r="AI607">
        <v>13</v>
      </c>
      <c r="AJ607" s="73">
        <v>90.366083347283904</v>
      </c>
      <c r="AK607">
        <v>147</v>
      </c>
      <c r="AL607">
        <v>0.99560897224316403</v>
      </c>
      <c r="AM607">
        <v>0</v>
      </c>
      <c r="AN607">
        <v>0</v>
      </c>
      <c r="AO607">
        <v>0</v>
      </c>
      <c r="AP607">
        <v>0</v>
      </c>
      <c r="AQ607">
        <v>149</v>
      </c>
      <c r="AR607">
        <v>1</v>
      </c>
      <c r="AS607">
        <v>4.51242055871433E-2</v>
      </c>
      <c r="AT607">
        <v>4</v>
      </c>
      <c r="AU607">
        <v>1.6815949004125301E-2</v>
      </c>
      <c r="AV607">
        <v>1</v>
      </c>
      <c r="AW607">
        <v>149</v>
      </c>
      <c r="AX607">
        <v>0.999999999999999</v>
      </c>
      <c r="AY607" s="73">
        <v>90.513143599114898</v>
      </c>
      <c r="AZ607">
        <v>147</v>
      </c>
      <c r="BA607">
        <v>0.99560897224316403</v>
      </c>
      <c r="BB607">
        <v>146</v>
      </c>
      <c r="BC607">
        <v>0.92196220184257305</v>
      </c>
      <c r="BD607">
        <v>3</v>
      </c>
      <c r="BE607">
        <v>7.8037798157426702E-2</v>
      </c>
      <c r="BF607">
        <v>91.914425008489005</v>
      </c>
      <c r="BG607">
        <v>91.253329044132997</v>
      </c>
      <c r="BH607">
        <v>90.513143599114898</v>
      </c>
      <c r="BI607">
        <v>90.366083347283904</v>
      </c>
    </row>
    <row r="608" spans="1:61" x14ac:dyDescent="0.25">
      <c r="A608" s="10" t="str">
        <f>VLOOKUP(D608,'Index-Relations'!E:F,2,FALSE)</f>
        <v>ESG</v>
      </c>
      <c r="B608" t="s">
        <v>3450</v>
      </c>
      <c r="C608" s="53" t="s">
        <v>3350</v>
      </c>
      <c r="D608" s="59" t="s">
        <v>2991</v>
      </c>
      <c r="E608" s="59" t="s">
        <v>4048</v>
      </c>
      <c r="F608" t="s">
        <v>259</v>
      </c>
      <c r="G608" t="s">
        <v>258</v>
      </c>
      <c r="H608" t="s">
        <v>260</v>
      </c>
      <c r="I608" s="52">
        <v>45505</v>
      </c>
      <c r="J608" t="s">
        <v>2457</v>
      </c>
      <c r="K608">
        <v>149</v>
      </c>
      <c r="L608" s="73">
        <v>91.927086512123907</v>
      </c>
      <c r="M608">
        <v>147</v>
      </c>
      <c r="N608">
        <v>0.99547294830408695</v>
      </c>
      <c r="O608" s="73">
        <v>91.270286163959994</v>
      </c>
      <c r="P608">
        <v>147</v>
      </c>
      <c r="Q608">
        <v>0.99547294830408695</v>
      </c>
      <c r="R608">
        <v>142</v>
      </c>
      <c r="S608">
        <v>0.97539497822905896</v>
      </c>
      <c r="T608">
        <v>33.630029573430001</v>
      </c>
      <c r="U608">
        <v>0.71038485698767095</v>
      </c>
      <c r="V608">
        <v>109</v>
      </c>
      <c r="W608">
        <v>0.1077015263451</v>
      </c>
      <c r="X608">
        <v>17</v>
      </c>
      <c r="Y608">
        <v>147</v>
      </c>
      <c r="Z608">
        <v>0.99547294830408595</v>
      </c>
      <c r="AA608">
        <v>35.242104947882702</v>
      </c>
      <c r="AB608">
        <v>141</v>
      </c>
      <c r="AC608">
        <v>0.91661097878298703</v>
      </c>
      <c r="AD608">
        <v>6</v>
      </c>
      <c r="AE608">
        <v>7.8861969521098793E-2</v>
      </c>
      <c r="AF608">
        <v>2</v>
      </c>
      <c r="AG608">
        <v>4.5270516959132296E-3</v>
      </c>
      <c r="AH608">
        <v>1.3396724467462101E-2</v>
      </c>
      <c r="AI608">
        <v>13</v>
      </c>
      <c r="AJ608" s="73">
        <v>90.395539062422003</v>
      </c>
      <c r="AK608">
        <v>147</v>
      </c>
      <c r="AL608">
        <v>0.99547294830408695</v>
      </c>
      <c r="AM608">
        <v>0</v>
      </c>
      <c r="AN608">
        <v>0</v>
      </c>
      <c r="AO608">
        <v>0</v>
      </c>
      <c r="AP608">
        <v>0</v>
      </c>
      <c r="AQ608">
        <v>149</v>
      </c>
      <c r="AR608">
        <v>1</v>
      </c>
      <c r="AS608">
        <v>4.4497227609965502E-2</v>
      </c>
      <c r="AT608">
        <v>4</v>
      </c>
      <c r="AU608">
        <v>1.6625683458661E-2</v>
      </c>
      <c r="AV608">
        <v>1</v>
      </c>
      <c r="AW608">
        <v>149</v>
      </c>
      <c r="AX608">
        <v>1</v>
      </c>
      <c r="AY608" s="73">
        <v>90.519727189165906</v>
      </c>
      <c r="AZ608">
        <v>147</v>
      </c>
      <c r="BA608">
        <v>0.99547294830408695</v>
      </c>
      <c r="BB608">
        <v>145</v>
      </c>
      <c r="BC608">
        <v>0.91679167472031198</v>
      </c>
      <c r="BD608">
        <v>4</v>
      </c>
      <c r="BE608">
        <v>8.3208325279686995E-2</v>
      </c>
      <c r="BF608">
        <v>91.927086512123907</v>
      </c>
      <c r="BG608">
        <v>91.270286163959994</v>
      </c>
      <c r="BH608">
        <v>90.519727189165906</v>
      </c>
      <c r="BI608">
        <v>90.395539062422003</v>
      </c>
    </row>
    <row r="609" spans="1:61" x14ac:dyDescent="0.25">
      <c r="A609" s="10" t="str">
        <f>VLOOKUP(D609,'Index-Relations'!E:F,2,FALSE)</f>
        <v>ESG</v>
      </c>
      <c r="B609" t="s">
        <v>3450</v>
      </c>
      <c r="C609" s="53" t="s">
        <v>2765</v>
      </c>
      <c r="D609" s="59" t="s">
        <v>2991</v>
      </c>
      <c r="E609" s="59" t="s">
        <v>4049</v>
      </c>
      <c r="F609" t="s">
        <v>259</v>
      </c>
      <c r="G609" t="s">
        <v>258</v>
      </c>
      <c r="H609" t="s">
        <v>260</v>
      </c>
      <c r="I609" s="52">
        <v>45474</v>
      </c>
      <c r="J609" t="s">
        <v>2457</v>
      </c>
      <c r="K609">
        <v>150</v>
      </c>
      <c r="L609" s="73">
        <v>92.461560058416893</v>
      </c>
      <c r="M609">
        <v>148</v>
      </c>
      <c r="N609">
        <v>0.99597760629903997</v>
      </c>
      <c r="O609" s="73">
        <v>91.361671426095</v>
      </c>
      <c r="P609">
        <v>148</v>
      </c>
      <c r="Q609">
        <v>0.99597760629903997</v>
      </c>
      <c r="R609">
        <v>143</v>
      </c>
      <c r="S609">
        <v>0.975815955155662</v>
      </c>
      <c r="T609">
        <v>33.4693540213799</v>
      </c>
      <c r="U609">
        <v>0.70906634635742904</v>
      </c>
      <c r="V609">
        <v>108</v>
      </c>
      <c r="W609">
        <v>0.107143289804842</v>
      </c>
      <c r="X609">
        <v>16</v>
      </c>
      <c r="Y609">
        <v>147</v>
      </c>
      <c r="Z609">
        <v>0.98952645083919799</v>
      </c>
      <c r="AA609">
        <v>38.0947935163396</v>
      </c>
      <c r="AB609">
        <v>141</v>
      </c>
      <c r="AC609">
        <v>0.92482168524771602</v>
      </c>
      <c r="AD609">
        <v>6</v>
      </c>
      <c r="AE609">
        <v>6.4704765591481694E-2</v>
      </c>
      <c r="AF609">
        <v>3</v>
      </c>
      <c r="AG609">
        <v>1.04735491608013E-2</v>
      </c>
      <c r="AH609">
        <v>1.34129059613199E-2</v>
      </c>
      <c r="AI609">
        <v>13</v>
      </c>
      <c r="AJ609" s="73">
        <v>90.892132433913005</v>
      </c>
      <c r="AK609">
        <v>148</v>
      </c>
      <c r="AL609">
        <v>0.99597760629903997</v>
      </c>
      <c r="AM609">
        <v>0</v>
      </c>
      <c r="AN609">
        <v>0</v>
      </c>
      <c r="AO609">
        <v>0</v>
      </c>
      <c r="AP609">
        <v>0</v>
      </c>
      <c r="AQ609">
        <v>150</v>
      </c>
      <c r="AR609">
        <v>1</v>
      </c>
      <c r="AS609">
        <v>4.35408287330201E-2</v>
      </c>
      <c r="AT609">
        <v>4</v>
      </c>
      <c r="AU609">
        <v>1.4817927139970301E-2</v>
      </c>
      <c r="AV609">
        <v>1</v>
      </c>
      <c r="AW609">
        <v>150</v>
      </c>
      <c r="AX609">
        <v>1</v>
      </c>
      <c r="AY609" s="73">
        <v>91.387113756458902</v>
      </c>
      <c r="AZ609">
        <v>148</v>
      </c>
      <c r="BA609">
        <v>0.99597760629903997</v>
      </c>
      <c r="BB609">
        <v>146</v>
      </c>
      <c r="BC609">
        <v>0.91799142331100403</v>
      </c>
      <c r="BD609">
        <v>4</v>
      </c>
      <c r="BE609">
        <v>8.2008576688995E-2</v>
      </c>
      <c r="BF609">
        <v>92.461560058416893</v>
      </c>
      <c r="BG609">
        <v>91.361671426095</v>
      </c>
      <c r="BH609">
        <v>91.387113756458902</v>
      </c>
      <c r="BI609">
        <v>90.892132433913005</v>
      </c>
    </row>
    <row r="610" spans="1:61" x14ac:dyDescent="0.25">
      <c r="A610" s="10" t="str">
        <f>VLOOKUP(D610,'Index-Relations'!E:F,2,FALSE)</f>
        <v>ESG</v>
      </c>
      <c r="B610" t="s">
        <v>3450</v>
      </c>
      <c r="C610" s="53" t="s">
        <v>2766</v>
      </c>
      <c r="D610" s="59" t="s">
        <v>2991</v>
      </c>
      <c r="E610" s="59" t="s">
        <v>4050</v>
      </c>
      <c r="F610" t="s">
        <v>259</v>
      </c>
      <c r="G610" t="s">
        <v>258</v>
      </c>
      <c r="H610" t="s">
        <v>260</v>
      </c>
      <c r="I610" s="52">
        <v>45446</v>
      </c>
      <c r="J610" t="s">
        <v>2457</v>
      </c>
      <c r="K610">
        <v>149</v>
      </c>
      <c r="L610" s="73">
        <v>92.936609307604996</v>
      </c>
      <c r="M610">
        <v>147</v>
      </c>
      <c r="N610">
        <v>0.99611005246664297</v>
      </c>
      <c r="O610" s="73">
        <v>91.406836045643999</v>
      </c>
      <c r="P610">
        <v>147</v>
      </c>
      <c r="Q610">
        <v>0.99611005246664297</v>
      </c>
      <c r="R610">
        <v>142</v>
      </c>
      <c r="S610">
        <v>0.97595209280338202</v>
      </c>
      <c r="T610">
        <v>34.0247719956553</v>
      </c>
      <c r="U610">
        <v>0.72937932435895303</v>
      </c>
      <c r="V610">
        <v>105</v>
      </c>
      <c r="W610">
        <v>0.1171890154305</v>
      </c>
      <c r="X610">
        <v>16</v>
      </c>
      <c r="Y610">
        <v>145</v>
      </c>
      <c r="Z610">
        <v>0.98925036772619801</v>
      </c>
      <c r="AA610">
        <v>41.959127803415903</v>
      </c>
      <c r="AB610">
        <v>140</v>
      </c>
      <c r="AC610">
        <v>0.96837875058801304</v>
      </c>
      <c r="AD610">
        <v>5</v>
      </c>
      <c r="AE610">
        <v>2.08716171381844E-2</v>
      </c>
      <c r="AF610">
        <v>4</v>
      </c>
      <c r="AG610">
        <v>1.0749632273801799E-2</v>
      </c>
      <c r="AH610">
        <v>1.2431413749617299E-2</v>
      </c>
      <c r="AI610">
        <v>12</v>
      </c>
      <c r="AJ610" s="73">
        <v>91.004812281197999</v>
      </c>
      <c r="AK610">
        <v>147</v>
      </c>
      <c r="AL610">
        <v>0.99611005246664297</v>
      </c>
      <c r="AM610">
        <v>0</v>
      </c>
      <c r="AN610">
        <v>0</v>
      </c>
      <c r="AO610">
        <v>0</v>
      </c>
      <c r="AP610">
        <v>0</v>
      </c>
      <c r="AQ610">
        <v>149</v>
      </c>
      <c r="AR610">
        <v>1</v>
      </c>
      <c r="AS610">
        <v>4.7341163186171799E-2</v>
      </c>
      <c r="AT610">
        <v>4</v>
      </c>
      <c r="AU610">
        <v>1.49873920765789E-2</v>
      </c>
      <c r="AV610">
        <v>1</v>
      </c>
      <c r="AW610">
        <v>149</v>
      </c>
      <c r="AX610">
        <v>0.999999999999999</v>
      </c>
      <c r="AY610" s="73">
        <v>92.501330263550898</v>
      </c>
      <c r="AZ610">
        <v>147</v>
      </c>
      <c r="BA610">
        <v>0.99611005246664297</v>
      </c>
      <c r="BB610">
        <v>145</v>
      </c>
      <c r="BC610">
        <v>0.91567542594572404</v>
      </c>
      <c r="BD610">
        <v>4</v>
      </c>
      <c r="BE610">
        <v>8.4324574054275403E-2</v>
      </c>
      <c r="BF610">
        <v>92.936609307604996</v>
      </c>
      <c r="BG610">
        <v>91.406836045643999</v>
      </c>
      <c r="BH610">
        <v>92.501330263550898</v>
      </c>
      <c r="BI610">
        <v>91.004812281197999</v>
      </c>
    </row>
    <row r="611" spans="1:61" x14ac:dyDescent="0.25">
      <c r="A611" s="10" t="str">
        <f>VLOOKUP(D611,'Index-Relations'!E:F,2,FALSE)</f>
        <v>ESG</v>
      </c>
      <c r="B611" t="s">
        <v>3450</v>
      </c>
      <c r="C611" s="53" t="s">
        <v>2767</v>
      </c>
      <c r="D611" s="59" t="s">
        <v>2991</v>
      </c>
      <c r="E611" s="59" t="s">
        <v>4051</v>
      </c>
      <c r="F611" t="s">
        <v>259</v>
      </c>
      <c r="G611" t="s">
        <v>258</v>
      </c>
      <c r="H611" t="s">
        <v>260</v>
      </c>
      <c r="I611" s="52">
        <v>45413</v>
      </c>
      <c r="J611" t="s">
        <v>2457</v>
      </c>
      <c r="K611">
        <v>149</v>
      </c>
      <c r="L611" s="73">
        <v>92.970247879227998</v>
      </c>
      <c r="M611">
        <v>147</v>
      </c>
      <c r="N611">
        <v>0.99610250291987601</v>
      </c>
      <c r="O611" s="73">
        <v>91.451815881542004</v>
      </c>
      <c r="P611">
        <v>147</v>
      </c>
      <c r="Q611">
        <v>0.99610250291987601</v>
      </c>
      <c r="R611">
        <v>142</v>
      </c>
      <c r="S611">
        <v>0.97651785714733497</v>
      </c>
      <c r="T611">
        <v>34.1790000356769</v>
      </c>
      <c r="U611">
        <v>0.71849317150334302</v>
      </c>
      <c r="V611">
        <v>105</v>
      </c>
      <c r="W611">
        <v>0.115061290765792</v>
      </c>
      <c r="X611">
        <v>16</v>
      </c>
      <c r="Y611">
        <v>145</v>
      </c>
      <c r="Z611">
        <v>0.98946369956464997</v>
      </c>
      <c r="AA611">
        <v>43.378533292054897</v>
      </c>
      <c r="AB611">
        <v>140</v>
      </c>
      <c r="AC611">
        <v>0.96855150282927904</v>
      </c>
      <c r="AD611">
        <v>5</v>
      </c>
      <c r="AE611">
        <v>2.0912196735371199E-2</v>
      </c>
      <c r="AF611">
        <v>4</v>
      </c>
      <c r="AG611">
        <v>1.0536300435349401E-2</v>
      </c>
      <c r="AH611">
        <v>1.17876961745487E-2</v>
      </c>
      <c r="AI611">
        <v>12</v>
      </c>
      <c r="AJ611" s="73">
        <v>91.050800885133</v>
      </c>
      <c r="AK611">
        <v>147</v>
      </c>
      <c r="AL611">
        <v>0.99610250291987601</v>
      </c>
      <c r="AM611">
        <v>0</v>
      </c>
      <c r="AN611">
        <v>0</v>
      </c>
      <c r="AO611">
        <v>0</v>
      </c>
      <c r="AP611">
        <v>0</v>
      </c>
      <c r="AQ611">
        <v>148</v>
      </c>
      <c r="AR611">
        <v>0.99943137528982895</v>
      </c>
      <c r="AS611">
        <v>4.67533204149796E-2</v>
      </c>
      <c r="AT611">
        <v>4</v>
      </c>
      <c r="AU611">
        <v>1.49674444219546E-2</v>
      </c>
      <c r="AV611">
        <v>1</v>
      </c>
      <c r="AW611">
        <v>148</v>
      </c>
      <c r="AX611">
        <v>0.99943137528982895</v>
      </c>
      <c r="AY611" s="73">
        <v>92.538203185072902</v>
      </c>
      <c r="AZ611">
        <v>147</v>
      </c>
      <c r="BA611">
        <v>0.99610250291987601</v>
      </c>
      <c r="BB611">
        <v>143</v>
      </c>
      <c r="BC611">
        <v>0.91235476276060001</v>
      </c>
      <c r="BD611">
        <v>5</v>
      </c>
      <c r="BE611">
        <v>8.70766125292292E-2</v>
      </c>
      <c r="BF611">
        <v>92.970247879227998</v>
      </c>
      <c r="BG611">
        <v>91.451815881542004</v>
      </c>
      <c r="BH611">
        <v>92.538203185072902</v>
      </c>
      <c r="BI611">
        <v>91.050800885133</v>
      </c>
    </row>
    <row r="612" spans="1:61" x14ac:dyDescent="0.25">
      <c r="A612" s="10" t="str">
        <f>VLOOKUP(D612,'Index-Relations'!E:F,2,FALSE)</f>
        <v>ESG</v>
      </c>
      <c r="B612" t="s">
        <v>3450</v>
      </c>
      <c r="C612" s="53" t="s">
        <v>2768</v>
      </c>
      <c r="D612" s="59" t="s">
        <v>2991</v>
      </c>
      <c r="E612" s="59" t="s">
        <v>4052</v>
      </c>
      <c r="F612" t="s">
        <v>259</v>
      </c>
      <c r="G612" t="s">
        <v>258</v>
      </c>
      <c r="H612" t="s">
        <v>260</v>
      </c>
      <c r="I612" s="52">
        <v>45383</v>
      </c>
      <c r="J612" t="s">
        <v>2457</v>
      </c>
      <c r="K612">
        <v>149</v>
      </c>
      <c r="L612">
        <v>95.197757281873805</v>
      </c>
      <c r="M612">
        <v>147</v>
      </c>
      <c r="N612">
        <v>0.99659369408022103</v>
      </c>
      <c r="O612">
        <v>93.876305473738995</v>
      </c>
      <c r="P612">
        <v>147</v>
      </c>
      <c r="Q612">
        <v>0.99659369408022103</v>
      </c>
      <c r="R612">
        <v>142</v>
      </c>
      <c r="S612">
        <v>0.97817449095541698</v>
      </c>
      <c r="T612">
        <v>33.775169556848397</v>
      </c>
      <c r="U612">
        <v>0.71973262412968797</v>
      </c>
      <c r="V612">
        <v>105</v>
      </c>
      <c r="W612">
        <v>0.112428950750291</v>
      </c>
      <c r="X612">
        <v>16</v>
      </c>
      <c r="Y612">
        <v>145</v>
      </c>
      <c r="Z612">
        <v>0.99010309956382203</v>
      </c>
      <c r="AA612">
        <v>41.781168926896498</v>
      </c>
      <c r="AB612">
        <v>140</v>
      </c>
      <c r="AC612">
        <v>0.97185725141749701</v>
      </c>
      <c r="AD612">
        <v>5</v>
      </c>
      <c r="AE612">
        <v>1.8245848146325402E-2</v>
      </c>
      <c r="AF612">
        <v>4</v>
      </c>
      <c r="AG612">
        <v>9.8969004361773704E-3</v>
      </c>
      <c r="AH612">
        <v>1.17092261548689E-2</v>
      </c>
      <c r="AI612">
        <v>12</v>
      </c>
      <c r="AJ612">
        <v>94.4449820442765</v>
      </c>
      <c r="AK612">
        <v>147</v>
      </c>
      <c r="AL612">
        <v>0.99659369408022103</v>
      </c>
      <c r="AM612">
        <v>0</v>
      </c>
      <c r="AN612">
        <v>0</v>
      </c>
      <c r="AO612">
        <v>0</v>
      </c>
      <c r="AP612">
        <v>0</v>
      </c>
      <c r="AQ612">
        <v>148</v>
      </c>
      <c r="AR612">
        <v>0.99947071619746397</v>
      </c>
      <c r="AS612">
        <v>4.8839106270510198E-2</v>
      </c>
      <c r="AT612">
        <v>4</v>
      </c>
      <c r="AU612">
        <v>1.50154708344365E-2</v>
      </c>
      <c r="AV612">
        <v>1</v>
      </c>
      <c r="AW612">
        <v>148</v>
      </c>
      <c r="AX612">
        <v>0.99947071619746397</v>
      </c>
      <c r="AY612">
        <v>94.963562794405604</v>
      </c>
      <c r="AZ612">
        <v>147</v>
      </c>
      <c r="BA612">
        <v>0.99659369408022103</v>
      </c>
      <c r="BB612">
        <v>143</v>
      </c>
      <c r="BC612">
        <v>0.91436805932805698</v>
      </c>
      <c r="BD612">
        <v>5</v>
      </c>
      <c r="BE612">
        <v>8.5102656869406906E-2</v>
      </c>
      <c r="BF612">
        <v>93.107690613014896</v>
      </c>
      <c r="BG612">
        <v>91.396773244046003</v>
      </c>
      <c r="BH612">
        <v>92.802297954642896</v>
      </c>
      <c r="BI612">
        <v>91.202195716431007</v>
      </c>
    </row>
    <row r="613" spans="1:61" x14ac:dyDescent="0.25">
      <c r="A613" s="10" t="str">
        <f>VLOOKUP(D613,'Index-Relations'!E:F,2,FALSE)</f>
        <v>ESG</v>
      </c>
      <c r="B613" t="s">
        <v>3450</v>
      </c>
      <c r="C613" s="53" t="s">
        <v>2769</v>
      </c>
      <c r="D613" s="59" t="s">
        <v>2991</v>
      </c>
      <c r="E613" s="59" t="s">
        <v>4053</v>
      </c>
      <c r="F613" t="s">
        <v>259</v>
      </c>
      <c r="G613" t="s">
        <v>258</v>
      </c>
      <c r="H613" t="s">
        <v>260</v>
      </c>
      <c r="I613" s="52">
        <v>45352</v>
      </c>
      <c r="J613" t="s">
        <v>2457</v>
      </c>
      <c r="K613">
        <v>149</v>
      </c>
      <c r="L613">
        <v>95.2969471278127</v>
      </c>
      <c r="M613">
        <v>147</v>
      </c>
      <c r="N613">
        <v>0.99639594143683496</v>
      </c>
      <c r="O613">
        <v>93.839865012959905</v>
      </c>
      <c r="P613">
        <v>147</v>
      </c>
      <c r="Q613">
        <v>0.99639594143683496</v>
      </c>
      <c r="R613">
        <v>142</v>
      </c>
      <c r="S613">
        <v>0.97832216477005196</v>
      </c>
      <c r="T613">
        <v>33.896323222131997</v>
      </c>
      <c r="U613">
        <v>0.71110060179332801</v>
      </c>
      <c r="V613">
        <v>103</v>
      </c>
      <c r="W613">
        <v>0.113952041912339</v>
      </c>
      <c r="X613">
        <v>16</v>
      </c>
      <c r="Y613">
        <v>145</v>
      </c>
      <c r="Z613">
        <v>0.98981790663720404</v>
      </c>
      <c r="AA613">
        <v>42.575931755018502</v>
      </c>
      <c r="AB613">
        <v>140</v>
      </c>
      <c r="AC613">
        <v>0.972852064809832</v>
      </c>
      <c r="AD613">
        <v>5</v>
      </c>
      <c r="AE613">
        <v>1.6965841827371701E-2</v>
      </c>
      <c r="AF613">
        <v>4</v>
      </c>
      <c r="AG613">
        <v>1.0182093362795901E-2</v>
      </c>
      <c r="AH613">
        <v>3.3167419322894598E-3</v>
      </c>
      <c r="AI613">
        <v>8</v>
      </c>
      <c r="AJ613">
        <v>94.573908079999498</v>
      </c>
      <c r="AK613">
        <v>147</v>
      </c>
      <c r="AL613">
        <v>0.99639594143683496</v>
      </c>
      <c r="AM613">
        <v>0</v>
      </c>
      <c r="AN613">
        <v>0</v>
      </c>
      <c r="AO613">
        <v>0</v>
      </c>
      <c r="AP613">
        <v>0</v>
      </c>
      <c r="AQ613">
        <v>148</v>
      </c>
      <c r="AR613">
        <v>0.99946947781710704</v>
      </c>
      <c r="AS613">
        <v>4.5249984686446497E-2</v>
      </c>
      <c r="AT613">
        <v>4</v>
      </c>
      <c r="AU613">
        <v>1.5165774874209399E-2</v>
      </c>
      <c r="AV613">
        <v>1</v>
      </c>
      <c r="AW613">
        <v>148</v>
      </c>
      <c r="AX613">
        <v>0.99946947781710704</v>
      </c>
      <c r="AY613">
        <v>95.146695916267404</v>
      </c>
      <c r="AZ613">
        <v>147</v>
      </c>
      <c r="BA613">
        <v>0.99639594143683496</v>
      </c>
      <c r="BB613">
        <v>143</v>
      </c>
      <c r="BC613">
        <v>0.91603353981482205</v>
      </c>
      <c r="BD613">
        <v>5</v>
      </c>
      <c r="BE613">
        <v>8.3435938002285201E-2</v>
      </c>
      <c r="BF613">
        <v>93.233969608343898</v>
      </c>
      <c r="BG613">
        <v>91.320037206237998</v>
      </c>
      <c r="BH613">
        <v>93.139232878044993</v>
      </c>
      <c r="BI613">
        <v>91.333998729374997</v>
      </c>
    </row>
    <row r="614" spans="1:61" x14ac:dyDescent="0.25">
      <c r="A614" s="10" t="str">
        <f>VLOOKUP(D614,'Index-Relations'!E:F,2,FALSE)</f>
        <v>ESG</v>
      </c>
      <c r="B614" t="s">
        <v>3450</v>
      </c>
      <c r="C614" s="53" t="s">
        <v>2770</v>
      </c>
      <c r="D614" s="59" t="s">
        <v>2991</v>
      </c>
      <c r="E614" s="59" t="s">
        <v>4054</v>
      </c>
      <c r="F614" t="s">
        <v>259</v>
      </c>
      <c r="G614" t="s">
        <v>258</v>
      </c>
      <c r="H614" t="s">
        <v>260</v>
      </c>
      <c r="I614" s="52">
        <v>45323</v>
      </c>
      <c r="J614" t="s">
        <v>2457</v>
      </c>
      <c r="K614">
        <v>149</v>
      </c>
      <c r="L614">
        <v>95.326984497190907</v>
      </c>
      <c r="M614">
        <v>147</v>
      </c>
      <c r="N614">
        <v>0.99654355269382799</v>
      </c>
      <c r="O614">
        <v>93.786546679988703</v>
      </c>
      <c r="P614">
        <v>147</v>
      </c>
      <c r="Q614">
        <v>0.99654355269382799</v>
      </c>
      <c r="R614">
        <v>142</v>
      </c>
      <c r="S614">
        <v>0.97833199439983798</v>
      </c>
      <c r="T614">
        <v>34.182640549015503</v>
      </c>
      <c r="U614">
        <v>0.70304999718084105</v>
      </c>
      <c r="V614">
        <v>103</v>
      </c>
      <c r="W614">
        <v>0.11660090404757099</v>
      </c>
      <c r="X614">
        <v>16</v>
      </c>
      <c r="Y614">
        <v>145</v>
      </c>
      <c r="Z614">
        <v>0.99011621326563803</v>
      </c>
      <c r="AA614">
        <v>42.834219201292697</v>
      </c>
      <c r="AB614">
        <v>141</v>
      </c>
      <c r="AC614">
        <v>0.97843003157835895</v>
      </c>
      <c r="AD614">
        <v>4</v>
      </c>
      <c r="AE614">
        <v>1.1686181687278099E-2</v>
      </c>
      <c r="AF614">
        <v>4</v>
      </c>
      <c r="AG614">
        <v>9.8837867343621998E-3</v>
      </c>
      <c r="AH614">
        <v>3.51950289615823E-3</v>
      </c>
      <c r="AI614">
        <v>8</v>
      </c>
      <c r="AJ614">
        <v>94.4659492480137</v>
      </c>
      <c r="AK614">
        <v>147</v>
      </c>
      <c r="AL614">
        <v>0.99654355269382799</v>
      </c>
      <c r="AM614">
        <v>0</v>
      </c>
      <c r="AN614">
        <v>0</v>
      </c>
      <c r="AO614">
        <v>0</v>
      </c>
      <c r="AP614">
        <v>0</v>
      </c>
      <c r="AQ614">
        <v>147</v>
      </c>
      <c r="AR614">
        <v>0.99654355269382799</v>
      </c>
      <c r="AS614">
        <v>4.2497111781793502E-2</v>
      </c>
      <c r="AT614">
        <v>4</v>
      </c>
      <c r="AU614">
        <v>1.5370955165689201E-2</v>
      </c>
      <c r="AV614">
        <v>1</v>
      </c>
      <c r="AW614">
        <v>147</v>
      </c>
      <c r="AX614">
        <v>0.99654355269382799</v>
      </c>
      <c r="AY614">
        <v>95.295306236557394</v>
      </c>
      <c r="AZ614">
        <v>147</v>
      </c>
      <c r="BA614">
        <v>0.99654355269382799</v>
      </c>
      <c r="BB614">
        <v>142</v>
      </c>
      <c r="BC614">
        <v>0.90830412608914601</v>
      </c>
      <c r="BD614">
        <v>5</v>
      </c>
      <c r="BE614">
        <v>8.8239426604681204E-2</v>
      </c>
      <c r="BF614">
        <v>93.237142277050907</v>
      </c>
      <c r="BG614">
        <v>91.293967289788</v>
      </c>
      <c r="BH614">
        <v>93.288412641245898</v>
      </c>
      <c r="BI614">
        <v>91.297212335822906</v>
      </c>
    </row>
    <row r="615" spans="1:61" x14ac:dyDescent="0.25">
      <c r="A615" s="10" t="str">
        <f>VLOOKUP(D615,'Index-Relations'!E:F,2,FALSE)</f>
        <v>ESG</v>
      </c>
      <c r="B615" t="s">
        <v>3450</v>
      </c>
      <c r="C615" s="53" t="s">
        <v>2760</v>
      </c>
      <c r="D615" s="59" t="s">
        <v>2992</v>
      </c>
      <c r="E615" s="59" t="s">
        <v>4055</v>
      </c>
      <c r="F615" t="s">
        <v>262</v>
      </c>
      <c r="G615" t="s">
        <v>261</v>
      </c>
      <c r="H615" t="s">
        <v>263</v>
      </c>
      <c r="I615" s="52">
        <v>45659</v>
      </c>
      <c r="J615" t="s">
        <v>2457</v>
      </c>
      <c r="K615">
        <v>145</v>
      </c>
      <c r="L615" s="73">
        <v>91.107167523806993</v>
      </c>
      <c r="M615">
        <v>144</v>
      </c>
      <c r="N615">
        <v>0.99954496627025202</v>
      </c>
      <c r="O615" s="73">
        <v>91.361506406987004</v>
      </c>
      <c r="P615">
        <v>144</v>
      </c>
      <c r="Q615">
        <v>0.99954496627025202</v>
      </c>
      <c r="R615">
        <v>141</v>
      </c>
      <c r="S615">
        <v>0.98316186491996804</v>
      </c>
      <c r="T615">
        <v>35.577665097787197</v>
      </c>
      <c r="U615">
        <v>0.66086609446139399</v>
      </c>
      <c r="V615">
        <v>105</v>
      </c>
      <c r="W615">
        <v>5.4530612430178198E-2</v>
      </c>
      <c r="X615">
        <v>15</v>
      </c>
      <c r="Y615">
        <v>144</v>
      </c>
      <c r="Z615">
        <v>0.99954496627025102</v>
      </c>
      <c r="AA615">
        <v>41.985142762396698</v>
      </c>
      <c r="AB615">
        <v>134</v>
      </c>
      <c r="AC615">
        <v>0.90050730377232402</v>
      </c>
      <c r="AD615">
        <v>10</v>
      </c>
      <c r="AE615">
        <v>9.9037662497927295E-2</v>
      </c>
      <c r="AF615">
        <v>1</v>
      </c>
      <c r="AG615">
        <v>4.5503372974858798E-4</v>
      </c>
      <c r="AH615">
        <v>5.8196107161786704E-3</v>
      </c>
      <c r="AI615">
        <v>10</v>
      </c>
      <c r="AJ615" s="73">
        <v>87.193161872028995</v>
      </c>
      <c r="AK615">
        <v>144</v>
      </c>
      <c r="AL615">
        <v>0.99954496627025202</v>
      </c>
      <c r="AM615">
        <v>0</v>
      </c>
      <c r="AN615">
        <v>0</v>
      </c>
      <c r="AO615">
        <v>0</v>
      </c>
      <c r="AP615">
        <v>0</v>
      </c>
      <c r="AQ615">
        <v>145</v>
      </c>
      <c r="AR615">
        <v>1</v>
      </c>
      <c r="AS615">
        <v>4.2920909483226001E-2</v>
      </c>
      <c r="AT615">
        <v>3</v>
      </c>
      <c r="AU615">
        <v>0</v>
      </c>
      <c r="AV615">
        <v>0</v>
      </c>
      <c r="AW615">
        <v>145</v>
      </c>
      <c r="AX615">
        <v>0.999999999999999</v>
      </c>
      <c r="AY615" s="73">
        <v>90.942564745051001</v>
      </c>
      <c r="AZ615">
        <v>144</v>
      </c>
      <c r="BA615">
        <v>0.99954496627025202</v>
      </c>
      <c r="BB615">
        <v>142</v>
      </c>
      <c r="BC615">
        <v>0.93281513346703504</v>
      </c>
      <c r="BD615">
        <v>3</v>
      </c>
      <c r="BE615">
        <v>6.7184866532964502E-2</v>
      </c>
      <c r="BF615">
        <v>91.107167523806993</v>
      </c>
      <c r="BG615">
        <v>91.361506406987004</v>
      </c>
      <c r="BH615">
        <v>90.942564745051001</v>
      </c>
      <c r="BI615">
        <v>87.193161872028995</v>
      </c>
    </row>
    <row r="616" spans="1:61" x14ac:dyDescent="0.25">
      <c r="A616" s="10" t="str">
        <f>VLOOKUP(D616,'Index-Relations'!E:F,2,FALSE)</f>
        <v>ESG</v>
      </c>
      <c r="B616" t="s">
        <v>3450</v>
      </c>
      <c r="C616" s="53" t="s">
        <v>2761</v>
      </c>
      <c r="D616" s="59" t="s">
        <v>2992</v>
      </c>
      <c r="E616" s="59" t="s">
        <v>4056</v>
      </c>
      <c r="F616" t="s">
        <v>262</v>
      </c>
      <c r="G616" t="s">
        <v>261</v>
      </c>
      <c r="H616" t="s">
        <v>263</v>
      </c>
      <c r="I616" s="52">
        <v>45628</v>
      </c>
      <c r="J616" t="s">
        <v>2457</v>
      </c>
      <c r="K616">
        <v>151</v>
      </c>
      <c r="L616" s="73">
        <v>91.715924437704004</v>
      </c>
      <c r="M616">
        <v>149</v>
      </c>
      <c r="N616">
        <v>0.99509550465900298</v>
      </c>
      <c r="O616" s="73">
        <v>91.246601483058001</v>
      </c>
      <c r="P616">
        <v>149</v>
      </c>
      <c r="Q616">
        <v>0.99509550465900298</v>
      </c>
      <c r="R616">
        <v>144</v>
      </c>
      <c r="S616">
        <v>0.97202960164138297</v>
      </c>
      <c r="T616">
        <v>34.128801813280397</v>
      </c>
      <c r="U616">
        <v>0.69438525549487795</v>
      </c>
      <c r="V616">
        <v>108</v>
      </c>
      <c r="W616">
        <v>9.9701069474606496E-2</v>
      </c>
      <c r="X616">
        <v>17</v>
      </c>
      <c r="Y616">
        <v>149</v>
      </c>
      <c r="Z616">
        <v>0.99509550465900298</v>
      </c>
      <c r="AA616">
        <v>33.764842953885797</v>
      </c>
      <c r="AB616">
        <v>143</v>
      </c>
      <c r="AC616">
        <v>0.91638303841209301</v>
      </c>
      <c r="AD616">
        <v>6</v>
      </c>
      <c r="AE616">
        <v>7.8712466246910306E-2</v>
      </c>
      <c r="AF616">
        <v>2</v>
      </c>
      <c r="AG616">
        <v>4.90449534099639E-3</v>
      </c>
      <c r="AH616">
        <v>1.3385040807149E-2</v>
      </c>
      <c r="AI616">
        <v>13</v>
      </c>
      <c r="AJ616" s="73">
        <v>89.786217458264005</v>
      </c>
      <c r="AK616">
        <v>149</v>
      </c>
      <c r="AL616">
        <v>0.99509550465900298</v>
      </c>
      <c r="AM616">
        <v>0</v>
      </c>
      <c r="AN616">
        <v>0</v>
      </c>
      <c r="AO616">
        <v>0</v>
      </c>
      <c r="AP616">
        <v>0</v>
      </c>
      <c r="AQ616">
        <v>151</v>
      </c>
      <c r="AR616">
        <v>0.999999999999999</v>
      </c>
      <c r="AS616">
        <v>4.91441808374843E-2</v>
      </c>
      <c r="AT616">
        <v>4</v>
      </c>
      <c r="AU616">
        <v>0</v>
      </c>
      <c r="AV616">
        <v>0</v>
      </c>
      <c r="AW616">
        <v>151</v>
      </c>
      <c r="AX616">
        <v>0.999999999999999</v>
      </c>
      <c r="AY616" s="73">
        <v>90.103468818983004</v>
      </c>
      <c r="AZ616">
        <v>149</v>
      </c>
      <c r="BA616">
        <v>0.99509550465900298</v>
      </c>
      <c r="BB616">
        <v>148</v>
      </c>
      <c r="BC616">
        <v>0.92205759310484103</v>
      </c>
      <c r="BD616">
        <v>3</v>
      </c>
      <c r="BE616">
        <v>7.7942406895158897E-2</v>
      </c>
      <c r="BF616">
        <v>91.715924437704004</v>
      </c>
      <c r="BG616">
        <v>91.246601483058001</v>
      </c>
      <c r="BH616">
        <v>90.103468818983004</v>
      </c>
      <c r="BI616">
        <v>89.786217458264005</v>
      </c>
    </row>
    <row r="617" spans="1:61" x14ac:dyDescent="0.25">
      <c r="A617" s="10" t="str">
        <f>VLOOKUP(D617,'Index-Relations'!E:F,2,FALSE)</f>
        <v>ESG</v>
      </c>
      <c r="B617" t="s">
        <v>3450</v>
      </c>
      <c r="C617" s="53" t="s">
        <v>2762</v>
      </c>
      <c r="D617" s="59" t="s">
        <v>2992</v>
      </c>
      <c r="E617" s="59" t="s">
        <v>4057</v>
      </c>
      <c r="F617" t="s">
        <v>262</v>
      </c>
      <c r="G617" t="s">
        <v>261</v>
      </c>
      <c r="H617" t="s">
        <v>263</v>
      </c>
      <c r="I617" s="52">
        <v>45597</v>
      </c>
      <c r="J617" t="s">
        <v>2457</v>
      </c>
      <c r="K617">
        <v>151</v>
      </c>
      <c r="L617" s="73">
        <v>91.607509518051003</v>
      </c>
      <c r="M617">
        <v>149</v>
      </c>
      <c r="N617">
        <v>0.99522431772023801</v>
      </c>
      <c r="O617" s="73">
        <v>91.239663864620994</v>
      </c>
      <c r="P617">
        <v>149</v>
      </c>
      <c r="Q617">
        <v>0.99522431772023801</v>
      </c>
      <c r="R617">
        <v>144</v>
      </c>
      <c r="S617">
        <v>0.97214660745667503</v>
      </c>
      <c r="T617">
        <v>34.349822913687902</v>
      </c>
      <c r="U617">
        <v>0.69432261079770097</v>
      </c>
      <c r="V617">
        <v>108</v>
      </c>
      <c r="W617">
        <v>9.9882061947647705E-2</v>
      </c>
      <c r="X617">
        <v>17</v>
      </c>
      <c r="Y617">
        <v>149</v>
      </c>
      <c r="Z617">
        <v>0.995224317720239</v>
      </c>
      <c r="AA617">
        <v>35.078619471369599</v>
      </c>
      <c r="AB617">
        <v>143</v>
      </c>
      <c r="AC617">
        <v>0.91401683463046002</v>
      </c>
      <c r="AD617">
        <v>6</v>
      </c>
      <c r="AE617">
        <v>8.1207483089778099E-2</v>
      </c>
      <c r="AF617">
        <v>2</v>
      </c>
      <c r="AG617">
        <v>4.7756822797613502E-3</v>
      </c>
      <c r="AH617">
        <v>1.9964321915034701E-2</v>
      </c>
      <c r="AI617">
        <v>13</v>
      </c>
      <c r="AJ617" s="73">
        <v>89.670786694578993</v>
      </c>
      <c r="AK617">
        <v>149</v>
      </c>
      <c r="AL617">
        <v>0.99522431772023801</v>
      </c>
      <c r="AM617">
        <v>0</v>
      </c>
      <c r="AN617">
        <v>0</v>
      </c>
      <c r="AO617">
        <v>0</v>
      </c>
      <c r="AP617">
        <v>0</v>
      </c>
      <c r="AQ617">
        <v>151</v>
      </c>
      <c r="AR617">
        <v>1</v>
      </c>
      <c r="AS617">
        <v>4.7155368301326397E-2</v>
      </c>
      <c r="AT617">
        <v>4</v>
      </c>
      <c r="AU617">
        <v>0</v>
      </c>
      <c r="AV617">
        <v>0</v>
      </c>
      <c r="AW617">
        <v>151</v>
      </c>
      <c r="AX617">
        <v>0.999999999999999</v>
      </c>
      <c r="AY617" s="73">
        <v>89.92232950943</v>
      </c>
      <c r="AZ617">
        <v>149</v>
      </c>
      <c r="BA617">
        <v>0.99522431772023801</v>
      </c>
      <c r="BB617">
        <v>148</v>
      </c>
      <c r="BC617">
        <v>0.92086583030493896</v>
      </c>
      <c r="BD617">
        <v>3</v>
      </c>
      <c r="BE617">
        <v>7.9134169695060694E-2</v>
      </c>
      <c r="BF617">
        <v>91.607509518051003</v>
      </c>
      <c r="BG617">
        <v>91.239663864620994</v>
      </c>
      <c r="BH617">
        <v>89.92232950943</v>
      </c>
      <c r="BI617">
        <v>89.670786694578993</v>
      </c>
    </row>
    <row r="618" spans="1:61" x14ac:dyDescent="0.25">
      <c r="A618" s="10" t="str">
        <f>VLOOKUP(D618,'Index-Relations'!E:F,2,FALSE)</f>
        <v>ESG</v>
      </c>
      <c r="B618" t="s">
        <v>3450</v>
      </c>
      <c r="C618" s="53" t="s">
        <v>2763</v>
      </c>
      <c r="D618" s="59" t="s">
        <v>2992</v>
      </c>
      <c r="E618" s="59" t="s">
        <v>4058</v>
      </c>
      <c r="F618" t="s">
        <v>262</v>
      </c>
      <c r="G618" t="s">
        <v>261</v>
      </c>
      <c r="H618" t="s">
        <v>263</v>
      </c>
      <c r="I618" s="52">
        <v>45566</v>
      </c>
      <c r="J618" t="s">
        <v>2457</v>
      </c>
      <c r="K618">
        <v>151</v>
      </c>
      <c r="L618" s="73">
        <v>91.624016018120997</v>
      </c>
      <c r="M618">
        <v>149</v>
      </c>
      <c r="N618">
        <v>0.99582519118560497</v>
      </c>
      <c r="O618" s="73">
        <v>91.195410545821005</v>
      </c>
      <c r="P618">
        <v>149</v>
      </c>
      <c r="Q618">
        <v>0.99582519118560497</v>
      </c>
      <c r="R618">
        <v>144</v>
      </c>
      <c r="S618">
        <v>0.97343268696908203</v>
      </c>
      <c r="T618">
        <v>34.368864031982902</v>
      </c>
      <c r="U618">
        <v>0.69509928187571102</v>
      </c>
      <c r="V618">
        <v>108</v>
      </c>
      <c r="W618">
        <v>0.100268029566219</v>
      </c>
      <c r="X618">
        <v>17</v>
      </c>
      <c r="Y618">
        <v>149</v>
      </c>
      <c r="Z618">
        <v>0.99582519118560497</v>
      </c>
      <c r="AA618">
        <v>36.780435044895199</v>
      </c>
      <c r="AB618">
        <v>143</v>
      </c>
      <c r="AC618">
        <v>0.91677184574073001</v>
      </c>
      <c r="AD618">
        <v>6</v>
      </c>
      <c r="AE618">
        <v>7.9053345444874801E-2</v>
      </c>
      <c r="AF618">
        <v>2</v>
      </c>
      <c r="AG618">
        <v>4.1748088143942702E-3</v>
      </c>
      <c r="AH618">
        <v>1.3220030061416701E-2</v>
      </c>
      <c r="AI618">
        <v>13</v>
      </c>
      <c r="AJ618" s="73">
        <v>89.686547435074999</v>
      </c>
      <c r="AK618">
        <v>149</v>
      </c>
      <c r="AL618">
        <v>0.99582519118560497</v>
      </c>
      <c r="AM618">
        <v>0</v>
      </c>
      <c r="AN618">
        <v>0</v>
      </c>
      <c r="AO618">
        <v>0</v>
      </c>
      <c r="AP618">
        <v>0</v>
      </c>
      <c r="AQ618">
        <v>151</v>
      </c>
      <c r="AR618">
        <v>0.999999999999999</v>
      </c>
      <c r="AS618">
        <v>4.4284433130826598E-2</v>
      </c>
      <c r="AT618">
        <v>4</v>
      </c>
      <c r="AU618">
        <v>0</v>
      </c>
      <c r="AV618">
        <v>0</v>
      </c>
      <c r="AW618">
        <v>151</v>
      </c>
      <c r="AX618">
        <v>0.999999999999999</v>
      </c>
      <c r="AY618" s="73">
        <v>90.019535095619901</v>
      </c>
      <c r="AZ618">
        <v>149</v>
      </c>
      <c r="BA618">
        <v>0.99582519118560497</v>
      </c>
      <c r="BB618">
        <v>148</v>
      </c>
      <c r="BC618">
        <v>0.92162870848378597</v>
      </c>
      <c r="BD618">
        <v>3</v>
      </c>
      <c r="BE618">
        <v>7.8371291516213804E-2</v>
      </c>
      <c r="BF618">
        <v>91.624016018120997</v>
      </c>
      <c r="BG618">
        <v>91.195410545821005</v>
      </c>
      <c r="BH618">
        <v>90.019535095619901</v>
      </c>
      <c r="BI618">
        <v>89.686547435074999</v>
      </c>
    </row>
    <row r="619" spans="1:61" x14ac:dyDescent="0.25">
      <c r="A619" s="10" t="str">
        <f>VLOOKUP(D619,'Index-Relations'!E:F,2,FALSE)</f>
        <v>ESG</v>
      </c>
      <c r="B619" t="s">
        <v>3450</v>
      </c>
      <c r="C619" s="53" t="s">
        <v>2764</v>
      </c>
      <c r="D619" s="59" t="s">
        <v>2992</v>
      </c>
      <c r="E619" s="59" t="s">
        <v>4059</v>
      </c>
      <c r="F619" t="s">
        <v>262</v>
      </c>
      <c r="G619" t="s">
        <v>261</v>
      </c>
      <c r="H619" t="s">
        <v>263</v>
      </c>
      <c r="I619" s="52">
        <v>45537</v>
      </c>
      <c r="J619" t="s">
        <v>2457</v>
      </c>
      <c r="K619">
        <v>151</v>
      </c>
      <c r="L619" s="73">
        <v>91.925431508309003</v>
      </c>
      <c r="M619">
        <v>149</v>
      </c>
      <c r="N619">
        <v>0.99559622532118996</v>
      </c>
      <c r="O619" s="73">
        <v>91.264275957145898</v>
      </c>
      <c r="P619">
        <v>149</v>
      </c>
      <c r="Q619">
        <v>0.99559622532118996</v>
      </c>
      <c r="R619">
        <v>144</v>
      </c>
      <c r="S619">
        <v>0.97483533877808404</v>
      </c>
      <c r="T619">
        <v>34.199207425888702</v>
      </c>
      <c r="U619">
        <v>0.70018143108643804</v>
      </c>
      <c r="V619">
        <v>108</v>
      </c>
      <c r="W619">
        <v>0.104581078095123</v>
      </c>
      <c r="X619">
        <v>17</v>
      </c>
      <c r="Y619">
        <v>149</v>
      </c>
      <c r="Z619">
        <v>0.99559622532118996</v>
      </c>
      <c r="AA619">
        <v>35.096024497589298</v>
      </c>
      <c r="AB619">
        <v>142</v>
      </c>
      <c r="AC619">
        <v>0.90799596223529899</v>
      </c>
      <c r="AD619">
        <v>7</v>
      </c>
      <c r="AE619">
        <v>8.7600263085890695E-2</v>
      </c>
      <c r="AF619">
        <v>2</v>
      </c>
      <c r="AG619">
        <v>4.4037746788095902E-3</v>
      </c>
      <c r="AH619">
        <v>1.36056837434051E-2</v>
      </c>
      <c r="AI619">
        <v>13</v>
      </c>
      <c r="AJ619" s="73">
        <v>90.106679840685899</v>
      </c>
      <c r="AK619">
        <v>149</v>
      </c>
      <c r="AL619">
        <v>0.99559622532118996</v>
      </c>
      <c r="AM619">
        <v>0</v>
      </c>
      <c r="AN619">
        <v>0</v>
      </c>
      <c r="AO619">
        <v>0</v>
      </c>
      <c r="AP619">
        <v>0</v>
      </c>
      <c r="AQ619">
        <v>151</v>
      </c>
      <c r="AR619">
        <v>1</v>
      </c>
      <c r="AS619">
        <v>4.5255198775892701E-2</v>
      </c>
      <c r="AT619">
        <v>4</v>
      </c>
      <c r="AU619">
        <v>0</v>
      </c>
      <c r="AV619">
        <v>0</v>
      </c>
      <c r="AW619">
        <v>151</v>
      </c>
      <c r="AX619">
        <v>1</v>
      </c>
      <c r="AY619" s="73">
        <v>90.705152484695006</v>
      </c>
      <c r="AZ619">
        <v>149</v>
      </c>
      <c r="BA619">
        <v>0.99559622532118996</v>
      </c>
      <c r="BB619">
        <v>148</v>
      </c>
      <c r="BC619">
        <v>0.92173566223061498</v>
      </c>
      <c r="BD619">
        <v>3</v>
      </c>
      <c r="BE619">
        <v>7.8264337769384698E-2</v>
      </c>
      <c r="BF619">
        <v>91.925431508309003</v>
      </c>
      <c r="BG619">
        <v>91.264275957145898</v>
      </c>
      <c r="BH619">
        <v>90.705152484695006</v>
      </c>
      <c r="BI619">
        <v>90.106679840685899</v>
      </c>
    </row>
    <row r="620" spans="1:61" x14ac:dyDescent="0.25">
      <c r="A620" s="10" t="str">
        <f>VLOOKUP(D620,'Index-Relations'!E:F,2,FALSE)</f>
        <v>ESG</v>
      </c>
      <c r="B620" t="s">
        <v>3450</v>
      </c>
      <c r="C620" s="53" t="s">
        <v>3350</v>
      </c>
      <c r="D620" s="59" t="s">
        <v>2992</v>
      </c>
      <c r="E620" s="59" t="s">
        <v>4060</v>
      </c>
      <c r="F620" t="s">
        <v>262</v>
      </c>
      <c r="G620" t="s">
        <v>261</v>
      </c>
      <c r="H620" t="s">
        <v>263</v>
      </c>
      <c r="I620" s="52">
        <v>45505</v>
      </c>
      <c r="J620" t="s">
        <v>2457</v>
      </c>
      <c r="K620">
        <v>151</v>
      </c>
      <c r="L620" s="73">
        <v>91.946092954348899</v>
      </c>
      <c r="M620">
        <v>149</v>
      </c>
      <c r="N620">
        <v>0.99546018471369702</v>
      </c>
      <c r="O620" s="73">
        <v>91.2741177913869</v>
      </c>
      <c r="P620">
        <v>149</v>
      </c>
      <c r="Q620">
        <v>0.99546018471369702</v>
      </c>
      <c r="R620">
        <v>144</v>
      </c>
      <c r="S620">
        <v>0.97532560671742197</v>
      </c>
      <c r="T620">
        <v>34.206052716118997</v>
      </c>
      <c r="U620">
        <v>0.70819791162979995</v>
      </c>
      <c r="V620">
        <v>109</v>
      </c>
      <c r="W620">
        <v>0.107379312921958</v>
      </c>
      <c r="X620">
        <v>17</v>
      </c>
      <c r="Y620">
        <v>149</v>
      </c>
      <c r="Z620">
        <v>0.99546018471369702</v>
      </c>
      <c r="AA620">
        <v>35.951949874908401</v>
      </c>
      <c r="AB620">
        <v>143</v>
      </c>
      <c r="AC620">
        <v>0.91637587139273202</v>
      </c>
      <c r="AD620">
        <v>6</v>
      </c>
      <c r="AE620">
        <v>7.9084313320964605E-2</v>
      </c>
      <c r="AF620">
        <v>2</v>
      </c>
      <c r="AG620">
        <v>4.5398152863025797E-3</v>
      </c>
      <c r="AH620">
        <v>1.33566451427204E-2</v>
      </c>
      <c r="AI620">
        <v>13</v>
      </c>
      <c r="AJ620" s="73">
        <v>90.170183774106903</v>
      </c>
      <c r="AK620">
        <v>149</v>
      </c>
      <c r="AL620">
        <v>0.99546018471369702</v>
      </c>
      <c r="AM620">
        <v>0</v>
      </c>
      <c r="AN620">
        <v>0</v>
      </c>
      <c r="AO620">
        <v>0</v>
      </c>
      <c r="AP620">
        <v>0</v>
      </c>
      <c r="AQ620">
        <v>151</v>
      </c>
      <c r="AR620">
        <v>0.999999999999999</v>
      </c>
      <c r="AS620">
        <v>4.4622683298307701E-2</v>
      </c>
      <c r="AT620">
        <v>4</v>
      </c>
      <c r="AU620">
        <v>0</v>
      </c>
      <c r="AV620">
        <v>0</v>
      </c>
      <c r="AW620">
        <v>151</v>
      </c>
      <c r="AX620">
        <v>0.999999999999999</v>
      </c>
      <c r="AY620" s="73">
        <v>90.722157507582907</v>
      </c>
      <c r="AZ620">
        <v>149</v>
      </c>
      <c r="BA620">
        <v>0.99546018471369702</v>
      </c>
      <c r="BB620">
        <v>147</v>
      </c>
      <c r="BC620">
        <v>0.91655707678501497</v>
      </c>
      <c r="BD620">
        <v>4</v>
      </c>
      <c r="BE620">
        <v>8.3442923214984505E-2</v>
      </c>
      <c r="BF620">
        <v>91.946092954348899</v>
      </c>
      <c r="BG620">
        <v>91.2741177913869</v>
      </c>
      <c r="BH620">
        <v>90.722157507582907</v>
      </c>
      <c r="BI620">
        <v>90.170183774106903</v>
      </c>
    </row>
    <row r="621" spans="1:61" x14ac:dyDescent="0.25">
      <c r="A621" s="10" t="str">
        <f>VLOOKUP(D621,'Index-Relations'!E:F,2,FALSE)</f>
        <v>ESG</v>
      </c>
      <c r="B621" t="s">
        <v>3450</v>
      </c>
      <c r="C621" s="53" t="s">
        <v>2765</v>
      </c>
      <c r="D621" s="59" t="s">
        <v>2992</v>
      </c>
      <c r="E621" s="59" t="s">
        <v>4061</v>
      </c>
      <c r="F621" t="s">
        <v>262</v>
      </c>
      <c r="G621" t="s">
        <v>261</v>
      </c>
      <c r="H621" t="s">
        <v>263</v>
      </c>
      <c r="I621" s="52">
        <v>45474</v>
      </c>
      <c r="J621" t="s">
        <v>2457</v>
      </c>
      <c r="K621">
        <v>152</v>
      </c>
      <c r="L621" s="73">
        <v>92.455865101591897</v>
      </c>
      <c r="M621">
        <v>150</v>
      </c>
      <c r="N621">
        <v>0.99597366847443802</v>
      </c>
      <c r="O621" s="73">
        <v>91.344750718321905</v>
      </c>
      <c r="P621">
        <v>150</v>
      </c>
      <c r="Q621">
        <v>0.99597366847443802</v>
      </c>
      <c r="R621">
        <v>145</v>
      </c>
      <c r="S621">
        <v>0.97579227956996695</v>
      </c>
      <c r="T621">
        <v>34.0258567531395</v>
      </c>
      <c r="U621">
        <v>0.70695874750076504</v>
      </c>
      <c r="V621">
        <v>108</v>
      </c>
      <c r="W621">
        <v>0.106760141593429</v>
      </c>
      <c r="X621">
        <v>16</v>
      </c>
      <c r="Y621">
        <v>149</v>
      </c>
      <c r="Z621">
        <v>0.989516197491908</v>
      </c>
      <c r="AA621">
        <v>38.7652700114322</v>
      </c>
      <c r="AB621">
        <v>143</v>
      </c>
      <c r="AC621">
        <v>0.92474808752472504</v>
      </c>
      <c r="AD621">
        <v>6</v>
      </c>
      <c r="AE621">
        <v>6.4768109967182602E-2</v>
      </c>
      <c r="AF621">
        <v>3</v>
      </c>
      <c r="AG621">
        <v>1.0483802508091699E-2</v>
      </c>
      <c r="AH621">
        <v>1.3364940933007901E-2</v>
      </c>
      <c r="AI621">
        <v>13</v>
      </c>
      <c r="AJ621" s="73">
        <v>90.653843739707995</v>
      </c>
      <c r="AK621">
        <v>150</v>
      </c>
      <c r="AL621">
        <v>0.99597366847443802</v>
      </c>
      <c r="AM621">
        <v>0</v>
      </c>
      <c r="AN621">
        <v>0</v>
      </c>
      <c r="AO621">
        <v>0</v>
      </c>
      <c r="AP621">
        <v>0</v>
      </c>
      <c r="AQ621">
        <v>152</v>
      </c>
      <c r="AR621">
        <v>0.999999999999999</v>
      </c>
      <c r="AS621">
        <v>4.3583454134539998E-2</v>
      </c>
      <c r="AT621">
        <v>4</v>
      </c>
      <c r="AU621">
        <v>0</v>
      </c>
      <c r="AV621">
        <v>0</v>
      </c>
      <c r="AW621">
        <v>152</v>
      </c>
      <c r="AX621">
        <v>0.999999999999999</v>
      </c>
      <c r="AY621" s="73">
        <v>91.554843091368994</v>
      </c>
      <c r="AZ621">
        <v>150</v>
      </c>
      <c r="BA621">
        <v>0.99597366847443802</v>
      </c>
      <c r="BB621">
        <v>148</v>
      </c>
      <c r="BC621">
        <v>0.91791113892939802</v>
      </c>
      <c r="BD621">
        <v>4</v>
      </c>
      <c r="BE621">
        <v>8.2088861070600996E-2</v>
      </c>
      <c r="BF621">
        <v>92.455865101591897</v>
      </c>
      <c r="BG621">
        <v>91.344750718321905</v>
      </c>
      <c r="BH621">
        <v>91.554843091368994</v>
      </c>
      <c r="BI621">
        <v>90.653843739707995</v>
      </c>
    </row>
    <row r="622" spans="1:61" x14ac:dyDescent="0.25">
      <c r="A622" s="10" t="str">
        <f>VLOOKUP(D622,'Index-Relations'!E:F,2,FALSE)</f>
        <v>ESG</v>
      </c>
      <c r="B622" t="s">
        <v>3450</v>
      </c>
      <c r="C622" s="53" t="s">
        <v>2766</v>
      </c>
      <c r="D622" s="59" t="s">
        <v>2992</v>
      </c>
      <c r="E622" s="59" t="s">
        <v>4062</v>
      </c>
      <c r="F622" t="s">
        <v>262</v>
      </c>
      <c r="G622" t="s">
        <v>261</v>
      </c>
      <c r="H622" t="s">
        <v>263</v>
      </c>
      <c r="I622" s="52">
        <v>45446</v>
      </c>
      <c r="J622" t="s">
        <v>2457</v>
      </c>
      <c r="K622">
        <v>151</v>
      </c>
      <c r="L622" s="73">
        <v>92.938149209516894</v>
      </c>
      <c r="M622">
        <v>149</v>
      </c>
      <c r="N622">
        <v>0.99610538690283401</v>
      </c>
      <c r="O622" s="73">
        <v>91.398259955111897</v>
      </c>
      <c r="P622">
        <v>149</v>
      </c>
      <c r="Q622">
        <v>0.99610538690283401</v>
      </c>
      <c r="R622">
        <v>144</v>
      </c>
      <c r="S622">
        <v>0.97592324998621705</v>
      </c>
      <c r="T622">
        <v>34.578304833764498</v>
      </c>
      <c r="U622">
        <v>0.72713210943462803</v>
      </c>
      <c r="V622">
        <v>105</v>
      </c>
      <c r="W622">
        <v>0.116804195537553</v>
      </c>
      <c r="X622">
        <v>16</v>
      </c>
      <c r="Y622">
        <v>147</v>
      </c>
      <c r="Z622">
        <v>0.98923747472574997</v>
      </c>
      <c r="AA622">
        <v>42.6239429995724</v>
      </c>
      <c r="AB622">
        <v>142</v>
      </c>
      <c r="AC622">
        <v>0.96834082438063596</v>
      </c>
      <c r="AD622">
        <v>5</v>
      </c>
      <c r="AE622">
        <v>2.0896650345113E-2</v>
      </c>
      <c r="AF622">
        <v>4</v>
      </c>
      <c r="AG622">
        <v>1.07625252742501E-2</v>
      </c>
      <c r="AH622">
        <v>1.23905920455461E-2</v>
      </c>
      <c r="AI622">
        <v>12</v>
      </c>
      <c r="AJ622" s="73">
        <v>90.771989014452004</v>
      </c>
      <c r="AK622">
        <v>149</v>
      </c>
      <c r="AL622">
        <v>0.99610538690283401</v>
      </c>
      <c r="AM622">
        <v>0</v>
      </c>
      <c r="AN622">
        <v>0</v>
      </c>
      <c r="AO622">
        <v>0</v>
      </c>
      <c r="AP622">
        <v>0</v>
      </c>
      <c r="AQ622">
        <v>151</v>
      </c>
      <c r="AR622">
        <v>0.999999999999999</v>
      </c>
      <c r="AS622">
        <v>4.73979436994608E-2</v>
      </c>
      <c r="AT622">
        <v>4</v>
      </c>
      <c r="AU622">
        <v>0</v>
      </c>
      <c r="AV622">
        <v>0</v>
      </c>
      <c r="AW622">
        <v>151</v>
      </c>
      <c r="AX622">
        <v>1</v>
      </c>
      <c r="AY622" s="73">
        <v>92.674955661051897</v>
      </c>
      <c r="AZ622">
        <v>149</v>
      </c>
      <c r="BA622">
        <v>0.99610538690283401</v>
      </c>
      <c r="BB622">
        <v>147</v>
      </c>
      <c r="BC622">
        <v>0.91557428790273099</v>
      </c>
      <c r="BD622">
        <v>4</v>
      </c>
      <c r="BE622">
        <v>8.4425712097268804E-2</v>
      </c>
      <c r="BF622">
        <v>92.938149209516894</v>
      </c>
      <c r="BG622">
        <v>91.398259955111897</v>
      </c>
      <c r="BH622">
        <v>92.674955661051897</v>
      </c>
      <c r="BI622">
        <v>90.771989014452004</v>
      </c>
    </row>
    <row r="623" spans="1:61" x14ac:dyDescent="0.25">
      <c r="A623" s="10" t="str">
        <f>VLOOKUP(D623,'Index-Relations'!E:F,2,FALSE)</f>
        <v>ESG</v>
      </c>
      <c r="B623" t="s">
        <v>3450</v>
      </c>
      <c r="C623" s="53" t="s">
        <v>2767</v>
      </c>
      <c r="D623" s="59" t="s">
        <v>2992</v>
      </c>
      <c r="E623" s="59" t="s">
        <v>4063</v>
      </c>
      <c r="F623" t="s">
        <v>262</v>
      </c>
      <c r="G623" t="s">
        <v>261</v>
      </c>
      <c r="H623" t="s">
        <v>263</v>
      </c>
      <c r="I623" s="52">
        <v>45413</v>
      </c>
      <c r="J623" t="s">
        <v>2457</v>
      </c>
      <c r="K623">
        <v>151</v>
      </c>
      <c r="L623" s="73">
        <v>92.968601395307005</v>
      </c>
      <c r="M623">
        <v>149</v>
      </c>
      <c r="N623">
        <v>0.99609977543294004</v>
      </c>
      <c r="O623" s="73">
        <v>91.441947736914898</v>
      </c>
      <c r="P623">
        <v>149</v>
      </c>
      <c r="Q623">
        <v>0.99609977543294004</v>
      </c>
      <c r="R623">
        <v>144</v>
      </c>
      <c r="S623">
        <v>0.97650142423242903</v>
      </c>
      <c r="T623">
        <v>34.738409589771202</v>
      </c>
      <c r="U623">
        <v>0.71626371700586</v>
      </c>
      <c r="V623">
        <v>105</v>
      </c>
      <c r="W623">
        <v>0.11465955527407901</v>
      </c>
      <c r="X623">
        <v>16</v>
      </c>
      <c r="Y623">
        <v>147</v>
      </c>
      <c r="Z623">
        <v>0.98945632621164903</v>
      </c>
      <c r="AA623">
        <v>44.047468537507299</v>
      </c>
      <c r="AB623">
        <v>142</v>
      </c>
      <c r="AC623">
        <v>0.96852949502185104</v>
      </c>
      <c r="AD623">
        <v>5</v>
      </c>
      <c r="AE623">
        <v>2.0926831189798701E-2</v>
      </c>
      <c r="AF623">
        <v>4</v>
      </c>
      <c r="AG623">
        <v>1.05436737883501E-2</v>
      </c>
      <c r="AH623">
        <v>1.1746539536314099E-2</v>
      </c>
      <c r="AI623">
        <v>12</v>
      </c>
      <c r="AJ623" s="73">
        <v>90.811932988379994</v>
      </c>
      <c r="AK623">
        <v>149</v>
      </c>
      <c r="AL623">
        <v>0.99609977543294004</v>
      </c>
      <c r="AM623">
        <v>0</v>
      </c>
      <c r="AN623">
        <v>0</v>
      </c>
      <c r="AO623">
        <v>0</v>
      </c>
      <c r="AP623">
        <v>0</v>
      </c>
      <c r="AQ623">
        <v>150</v>
      </c>
      <c r="AR623">
        <v>0.99943097736356101</v>
      </c>
      <c r="AS623">
        <v>4.6786038610280002E-2</v>
      </c>
      <c r="AT623">
        <v>4</v>
      </c>
      <c r="AU623">
        <v>0</v>
      </c>
      <c r="AV623">
        <v>0</v>
      </c>
      <c r="AW623">
        <v>150</v>
      </c>
      <c r="AX623">
        <v>0.99943097736356101</v>
      </c>
      <c r="AY623" s="73">
        <v>92.708818556352995</v>
      </c>
      <c r="AZ623">
        <v>149</v>
      </c>
      <c r="BA623">
        <v>0.99609977543294004</v>
      </c>
      <c r="BB623">
        <v>145</v>
      </c>
      <c r="BC623">
        <v>0.91229342820802195</v>
      </c>
      <c r="BD623">
        <v>5</v>
      </c>
      <c r="BE623">
        <v>8.7137549155537994E-2</v>
      </c>
      <c r="BF623">
        <v>92.968601395307005</v>
      </c>
      <c r="BG623">
        <v>91.441947736914898</v>
      </c>
      <c r="BH623">
        <v>92.708818556352995</v>
      </c>
      <c r="BI623">
        <v>90.811932988379994</v>
      </c>
    </row>
    <row r="624" spans="1:61" x14ac:dyDescent="0.25">
      <c r="A624" s="10" t="str">
        <f>VLOOKUP(D624,'Index-Relations'!E:F,2,FALSE)</f>
        <v>ESG</v>
      </c>
      <c r="B624" t="s">
        <v>3450</v>
      </c>
      <c r="C624" s="53" t="s">
        <v>2768</v>
      </c>
      <c r="D624" s="59" t="s">
        <v>2992</v>
      </c>
      <c r="E624" s="59" t="s">
        <v>4064</v>
      </c>
      <c r="F624" t="s">
        <v>262</v>
      </c>
      <c r="G624" t="s">
        <v>261</v>
      </c>
      <c r="H624" t="s">
        <v>263</v>
      </c>
      <c r="I624" s="52">
        <v>45383</v>
      </c>
      <c r="J624" t="s">
        <v>2457</v>
      </c>
      <c r="K624">
        <v>151</v>
      </c>
      <c r="L624">
        <v>95.204437125281501</v>
      </c>
      <c r="M624">
        <v>149</v>
      </c>
      <c r="N624">
        <v>0.99659155805217403</v>
      </c>
      <c r="O624">
        <v>93.894271168696406</v>
      </c>
      <c r="P624">
        <v>149</v>
      </c>
      <c r="Q624">
        <v>0.99659155805217403</v>
      </c>
      <c r="R624">
        <v>144</v>
      </c>
      <c r="S624">
        <v>0.97816080460411103</v>
      </c>
      <c r="T624">
        <v>34.3386188496156</v>
      </c>
      <c r="U624">
        <v>0.71746782868580905</v>
      </c>
      <c r="V624">
        <v>105</v>
      </c>
      <c r="W624">
        <v>0.112039183285571</v>
      </c>
      <c r="X624">
        <v>16</v>
      </c>
      <c r="Y624">
        <v>147</v>
      </c>
      <c r="Z624">
        <v>0.99009689341046603</v>
      </c>
      <c r="AA624">
        <v>42.433053997470999</v>
      </c>
      <c r="AB624">
        <v>142</v>
      </c>
      <c r="AC624">
        <v>0.97183960364841004</v>
      </c>
      <c r="AD624">
        <v>5</v>
      </c>
      <c r="AE624">
        <v>1.82572897620559E-2</v>
      </c>
      <c r="AF624">
        <v>4</v>
      </c>
      <c r="AG624">
        <v>9.9031065895336303E-3</v>
      </c>
      <c r="AH624">
        <v>1.1668632736876801E-2</v>
      </c>
      <c r="AI624">
        <v>12</v>
      </c>
      <c r="AJ624">
        <v>94.365288088496897</v>
      </c>
      <c r="AK624">
        <v>149</v>
      </c>
      <c r="AL624">
        <v>0.99659155805217403</v>
      </c>
      <c r="AM624">
        <v>0</v>
      </c>
      <c r="AN624">
        <v>0</v>
      </c>
      <c r="AO624">
        <v>0</v>
      </c>
      <c r="AP624">
        <v>0</v>
      </c>
      <c r="AQ624">
        <v>150</v>
      </c>
      <c r="AR624">
        <v>0.999470384293908</v>
      </c>
      <c r="AS624">
        <v>4.8869732322096703E-2</v>
      </c>
      <c r="AT624">
        <v>4</v>
      </c>
      <c r="AU624">
        <v>0</v>
      </c>
      <c r="AV624">
        <v>0</v>
      </c>
      <c r="AW624">
        <v>150</v>
      </c>
      <c r="AX624">
        <v>0.999470384293908</v>
      </c>
      <c r="AY624">
        <v>95.0261749211721</v>
      </c>
      <c r="AZ624">
        <v>149</v>
      </c>
      <c r="BA624">
        <v>0.99659155805217403</v>
      </c>
      <c r="BB624">
        <v>145</v>
      </c>
      <c r="BC624">
        <v>0.91431436120717102</v>
      </c>
      <c r="BD624">
        <v>5</v>
      </c>
      <c r="BE624">
        <v>8.5156023086736699E-2</v>
      </c>
      <c r="BF624">
        <v>93.104071175759998</v>
      </c>
      <c r="BG624">
        <v>91.384250202480999</v>
      </c>
      <c r="BH624">
        <v>92.972807974871998</v>
      </c>
      <c r="BI624">
        <v>90.960236716679006</v>
      </c>
    </row>
    <row r="625" spans="1:61" x14ac:dyDescent="0.25">
      <c r="A625" s="10" t="str">
        <f>VLOOKUP(D625,'Index-Relations'!E:F,2,FALSE)</f>
        <v>ESG</v>
      </c>
      <c r="B625" t="s">
        <v>3450</v>
      </c>
      <c r="C625" s="53" t="s">
        <v>2769</v>
      </c>
      <c r="D625" s="59" t="s">
        <v>2992</v>
      </c>
      <c r="E625" s="59" t="s">
        <v>4065</v>
      </c>
      <c r="F625" t="s">
        <v>262</v>
      </c>
      <c r="G625" t="s">
        <v>261</v>
      </c>
      <c r="H625" t="s">
        <v>263</v>
      </c>
      <c r="I625" s="52">
        <v>45352</v>
      </c>
      <c r="J625" t="s">
        <v>2457</v>
      </c>
      <c r="K625">
        <v>151</v>
      </c>
      <c r="L625">
        <v>95.300086503582605</v>
      </c>
      <c r="M625">
        <v>149</v>
      </c>
      <c r="N625">
        <v>0.99639557346809504</v>
      </c>
      <c r="O625">
        <v>93.854882365840993</v>
      </c>
      <c r="P625">
        <v>149</v>
      </c>
      <c r="Q625">
        <v>0.99639557346809504</v>
      </c>
      <c r="R625">
        <v>144</v>
      </c>
      <c r="S625">
        <v>0.97831995149699902</v>
      </c>
      <c r="T625">
        <v>34.473293224178001</v>
      </c>
      <c r="U625">
        <v>0.70863199442943003</v>
      </c>
      <c r="V625">
        <v>103</v>
      </c>
      <c r="W625">
        <v>0.113503790994976</v>
      </c>
      <c r="X625">
        <v>16</v>
      </c>
      <c r="Y625">
        <v>147</v>
      </c>
      <c r="Z625">
        <v>0.98981686706140504</v>
      </c>
      <c r="AA625">
        <v>43.229132155263898</v>
      </c>
      <c r="AB625">
        <v>142</v>
      </c>
      <c r="AC625">
        <v>0.97284929304813195</v>
      </c>
      <c r="AD625">
        <v>5</v>
      </c>
      <c r="AE625">
        <v>1.69675740132725E-2</v>
      </c>
      <c r="AF625">
        <v>4</v>
      </c>
      <c r="AG625">
        <v>1.01831329385948E-2</v>
      </c>
      <c r="AH625">
        <v>3.3036949294551598E-3</v>
      </c>
      <c r="AI625">
        <v>8</v>
      </c>
      <c r="AJ625">
        <v>94.489966769597999</v>
      </c>
      <c r="AK625">
        <v>149</v>
      </c>
      <c r="AL625">
        <v>0.99639557346809504</v>
      </c>
      <c r="AM625">
        <v>0</v>
      </c>
      <c r="AN625">
        <v>0</v>
      </c>
      <c r="AO625">
        <v>0</v>
      </c>
      <c r="AP625">
        <v>0</v>
      </c>
      <c r="AQ625">
        <v>150</v>
      </c>
      <c r="AR625">
        <v>0.99946942365162195</v>
      </c>
      <c r="AS625">
        <v>4.5254604639071598E-2</v>
      </c>
      <c r="AT625">
        <v>4</v>
      </c>
      <c r="AU625">
        <v>0</v>
      </c>
      <c r="AV625">
        <v>0</v>
      </c>
      <c r="AW625">
        <v>150</v>
      </c>
      <c r="AX625">
        <v>0.99946942365162295</v>
      </c>
      <c r="AY625">
        <v>95.204894757126695</v>
      </c>
      <c r="AZ625">
        <v>149</v>
      </c>
      <c r="BA625">
        <v>0.99639557346809504</v>
      </c>
      <c r="BB625">
        <v>145</v>
      </c>
      <c r="BC625">
        <v>0.91602496697063496</v>
      </c>
      <c r="BD625">
        <v>5</v>
      </c>
      <c r="BE625">
        <v>8.3444456680986906E-2</v>
      </c>
      <c r="BF625">
        <v>93.223939318780893</v>
      </c>
      <c r="BG625">
        <v>91.301962315842999</v>
      </c>
      <c r="BH625">
        <v>93.306748085714005</v>
      </c>
      <c r="BI625">
        <v>91.080520527431005</v>
      </c>
    </row>
    <row r="626" spans="1:61" x14ac:dyDescent="0.25">
      <c r="A626" s="10" t="str">
        <f>VLOOKUP(D626,'Index-Relations'!E:F,2,FALSE)</f>
        <v>ESG</v>
      </c>
      <c r="B626" t="s">
        <v>3450</v>
      </c>
      <c r="C626" s="53" t="s">
        <v>2770</v>
      </c>
      <c r="D626" s="59" t="s">
        <v>2992</v>
      </c>
      <c r="E626" s="59" t="s">
        <v>4066</v>
      </c>
      <c r="F626" t="s">
        <v>262</v>
      </c>
      <c r="G626" t="s">
        <v>261</v>
      </c>
      <c r="H626" t="s">
        <v>263</v>
      </c>
      <c r="I626" s="52">
        <v>45323</v>
      </c>
      <c r="J626" t="s">
        <v>2457</v>
      </c>
      <c r="K626">
        <v>151</v>
      </c>
      <c r="L626">
        <v>95.331006284722207</v>
      </c>
      <c r="M626">
        <v>149</v>
      </c>
      <c r="N626">
        <v>0.99654355088306601</v>
      </c>
      <c r="O626">
        <v>93.803418843421298</v>
      </c>
      <c r="P626">
        <v>149</v>
      </c>
      <c r="Q626">
        <v>0.99654355088306601</v>
      </c>
      <c r="R626">
        <v>144</v>
      </c>
      <c r="S626">
        <v>0.97833198304841396</v>
      </c>
      <c r="T626">
        <v>34.763750950075497</v>
      </c>
      <c r="U626">
        <v>0.70059157577403997</v>
      </c>
      <c r="V626">
        <v>103</v>
      </c>
      <c r="W626">
        <v>0.11610978991009401</v>
      </c>
      <c r="X626">
        <v>16</v>
      </c>
      <c r="Y626">
        <v>147</v>
      </c>
      <c r="Z626">
        <v>0.99011620808772505</v>
      </c>
      <c r="AA626">
        <v>43.483920700533801</v>
      </c>
      <c r="AB626">
        <v>143</v>
      </c>
      <c r="AC626">
        <v>0.97843002027829595</v>
      </c>
      <c r="AD626">
        <v>4</v>
      </c>
      <c r="AE626">
        <v>1.1686187809429101E-2</v>
      </c>
      <c r="AF626">
        <v>4</v>
      </c>
      <c r="AG626">
        <v>9.88379191227488E-3</v>
      </c>
      <c r="AH626">
        <v>3.5046790177045298E-3</v>
      </c>
      <c r="AI626">
        <v>8</v>
      </c>
      <c r="AJ626">
        <v>94.380317539131198</v>
      </c>
      <c r="AK626">
        <v>149</v>
      </c>
      <c r="AL626">
        <v>0.99654355088306601</v>
      </c>
      <c r="AM626">
        <v>0</v>
      </c>
      <c r="AN626">
        <v>0</v>
      </c>
      <c r="AO626">
        <v>0</v>
      </c>
      <c r="AP626">
        <v>0</v>
      </c>
      <c r="AQ626">
        <v>149</v>
      </c>
      <c r="AR626">
        <v>0.99654355088306601</v>
      </c>
      <c r="AS626">
        <v>4.2497134045159098E-2</v>
      </c>
      <c r="AT626">
        <v>4</v>
      </c>
      <c r="AU626">
        <v>0</v>
      </c>
      <c r="AV626">
        <v>0</v>
      </c>
      <c r="AW626">
        <v>149</v>
      </c>
      <c r="AX626">
        <v>0.99654355088306601</v>
      </c>
      <c r="AY626">
        <v>95.353147021491793</v>
      </c>
      <c r="AZ626">
        <v>149</v>
      </c>
      <c r="BA626">
        <v>0.99654355088306601</v>
      </c>
      <c r="BB626">
        <v>144</v>
      </c>
      <c r="BC626">
        <v>0.90830407805155799</v>
      </c>
      <c r="BD626">
        <v>5</v>
      </c>
      <c r="BE626">
        <v>8.8239472831507695E-2</v>
      </c>
      <c r="BF626">
        <v>93.231027073980997</v>
      </c>
      <c r="BG626">
        <v>91.283850225422995</v>
      </c>
      <c r="BH626">
        <v>93.459581626044894</v>
      </c>
      <c r="BI626">
        <v>91.043645159948895</v>
      </c>
    </row>
    <row r="627" spans="1:61" x14ac:dyDescent="0.25">
      <c r="A627" s="10" t="str">
        <f>VLOOKUP(D627,'Index-Relations'!E:F,2,FALSE)</f>
        <v>ESG</v>
      </c>
      <c r="B627" t="s">
        <v>3450</v>
      </c>
      <c r="C627" s="53" t="s">
        <v>2760</v>
      </c>
      <c r="D627" s="59" t="s">
        <v>2993</v>
      </c>
      <c r="E627" s="59" t="s">
        <v>4067</v>
      </c>
      <c r="F627" t="s">
        <v>2748</v>
      </c>
      <c r="G627" t="s">
        <v>2749</v>
      </c>
      <c r="H627" t="s">
        <v>2750</v>
      </c>
      <c r="I627" s="52">
        <v>45659</v>
      </c>
      <c r="J627" t="s">
        <v>2457</v>
      </c>
      <c r="K627">
        <v>147</v>
      </c>
      <c r="L627" s="73">
        <v>90.750899797692995</v>
      </c>
      <c r="M627">
        <v>146</v>
      </c>
      <c r="N627">
        <v>0.99955833723513399</v>
      </c>
      <c r="O627" s="73">
        <v>90.893677111843004</v>
      </c>
      <c r="P627">
        <v>146</v>
      </c>
      <c r="Q627">
        <v>0.99955833723513399</v>
      </c>
      <c r="R627">
        <v>142</v>
      </c>
      <c r="S627">
        <v>0.97377583795365497</v>
      </c>
      <c r="T627">
        <v>35.365805116182898</v>
      </c>
      <c r="U627">
        <v>0.66663680202471998</v>
      </c>
      <c r="V627">
        <v>107</v>
      </c>
      <c r="W627">
        <v>5.5129463734745497E-2</v>
      </c>
      <c r="X627">
        <v>16</v>
      </c>
      <c r="Y627">
        <v>146</v>
      </c>
      <c r="Z627">
        <v>0.99955833723513299</v>
      </c>
      <c r="AA627">
        <v>40.8943735238446</v>
      </c>
      <c r="AB627">
        <v>136</v>
      </c>
      <c r="AC627">
        <v>0.90343085264427803</v>
      </c>
      <c r="AD627">
        <v>10</v>
      </c>
      <c r="AE627">
        <v>9.6127484590855294E-2</v>
      </c>
      <c r="AF627">
        <v>1</v>
      </c>
      <c r="AG627">
        <v>4.4166276486595698E-4</v>
      </c>
      <c r="AH627">
        <v>5.7205841339732499E-3</v>
      </c>
      <c r="AI627">
        <v>10</v>
      </c>
      <c r="AJ627" s="73">
        <v>87.025779547718997</v>
      </c>
      <c r="AK627">
        <v>146</v>
      </c>
      <c r="AL627">
        <v>0.99955833723513399</v>
      </c>
      <c r="AM627">
        <v>0</v>
      </c>
      <c r="AN627">
        <v>0</v>
      </c>
      <c r="AO627">
        <v>0</v>
      </c>
      <c r="AP627">
        <v>0</v>
      </c>
      <c r="AQ627">
        <v>147</v>
      </c>
      <c r="AR627">
        <v>1</v>
      </c>
      <c r="AS627">
        <v>4.1659697542444002E-2</v>
      </c>
      <c r="AT627">
        <v>3</v>
      </c>
      <c r="AU627">
        <v>1.95037495712309E-2</v>
      </c>
      <c r="AV627">
        <v>1</v>
      </c>
      <c r="AW627">
        <v>147</v>
      </c>
      <c r="AX627">
        <v>1</v>
      </c>
      <c r="AY627" s="73">
        <v>90.495723909451996</v>
      </c>
      <c r="AZ627">
        <v>146</v>
      </c>
      <c r="BA627">
        <v>0.99955833723513399</v>
      </c>
      <c r="BB627">
        <v>144</v>
      </c>
      <c r="BC627">
        <v>0.93478933105351303</v>
      </c>
      <c r="BD627">
        <v>3</v>
      </c>
      <c r="BE627">
        <v>6.5210668946486597E-2</v>
      </c>
      <c r="BF627">
        <v>90.750899797692995</v>
      </c>
      <c r="BG627">
        <v>90.893677111843004</v>
      </c>
      <c r="BH627">
        <v>90.495723909451996</v>
      </c>
      <c r="BI627">
        <v>87.025779547718997</v>
      </c>
    </row>
    <row r="628" spans="1:61" x14ac:dyDescent="0.25">
      <c r="A628" s="10" t="str">
        <f>VLOOKUP(D628,'Index-Relations'!E:F,2,FALSE)</f>
        <v>ESG</v>
      </c>
      <c r="B628" t="s">
        <v>3450</v>
      </c>
      <c r="C628" s="53" t="s">
        <v>2761</v>
      </c>
      <c r="D628" s="59" t="s">
        <v>2993</v>
      </c>
      <c r="E628" s="59" t="s">
        <v>4068</v>
      </c>
      <c r="F628" t="s">
        <v>2748</v>
      </c>
      <c r="G628" t="s">
        <v>2749</v>
      </c>
      <c r="H628" t="s">
        <v>2750</v>
      </c>
      <c r="I628" s="52">
        <v>45628</v>
      </c>
      <c r="J628" t="s">
        <v>2457</v>
      </c>
      <c r="K628">
        <v>152</v>
      </c>
      <c r="L628" s="73">
        <v>91.525372386387005</v>
      </c>
      <c r="M628">
        <v>150</v>
      </c>
      <c r="N628">
        <v>0.99517906926576905</v>
      </c>
      <c r="O628" s="73">
        <v>91.133287499272996</v>
      </c>
      <c r="P628">
        <v>150</v>
      </c>
      <c r="Q628">
        <v>0.99517906926576905</v>
      </c>
      <c r="R628">
        <v>145</v>
      </c>
      <c r="S628">
        <v>0.97250617164041597</v>
      </c>
      <c r="T628">
        <v>33.968864623795199</v>
      </c>
      <c r="U628">
        <v>0.69794435940053401</v>
      </c>
      <c r="V628">
        <v>109</v>
      </c>
      <c r="W628">
        <v>9.8539978682538706E-2</v>
      </c>
      <c r="X628">
        <v>17</v>
      </c>
      <c r="Y628">
        <v>150</v>
      </c>
      <c r="Z628">
        <v>0.99517906926576905</v>
      </c>
      <c r="AA628">
        <v>33.272675085448299</v>
      </c>
      <c r="AB628">
        <v>144</v>
      </c>
      <c r="AC628">
        <v>0.91780773515012704</v>
      </c>
      <c r="AD628">
        <v>6</v>
      </c>
      <c r="AE628">
        <v>7.7371334115641593E-2</v>
      </c>
      <c r="AF628">
        <v>2</v>
      </c>
      <c r="AG628">
        <v>4.8209307342304804E-3</v>
      </c>
      <c r="AH628">
        <v>1.32291623625693E-2</v>
      </c>
      <c r="AI628">
        <v>13</v>
      </c>
      <c r="AJ628" s="73">
        <v>89.669881777290897</v>
      </c>
      <c r="AK628">
        <v>150</v>
      </c>
      <c r="AL628">
        <v>0.99517906926576905</v>
      </c>
      <c r="AM628">
        <v>0</v>
      </c>
      <c r="AN628">
        <v>0</v>
      </c>
      <c r="AO628">
        <v>0</v>
      </c>
      <c r="AP628">
        <v>0</v>
      </c>
      <c r="AQ628">
        <v>152</v>
      </c>
      <c r="AR628">
        <v>0.999999999999999</v>
      </c>
      <c r="AS628">
        <v>4.8306844096194998E-2</v>
      </c>
      <c r="AT628">
        <v>4</v>
      </c>
      <c r="AU628">
        <v>1.7038370098350301E-2</v>
      </c>
      <c r="AV628">
        <v>1</v>
      </c>
      <c r="AW628">
        <v>152</v>
      </c>
      <c r="AX628">
        <v>1</v>
      </c>
      <c r="AY628" s="73">
        <v>89.792701384826003</v>
      </c>
      <c r="AZ628">
        <v>150</v>
      </c>
      <c r="BA628">
        <v>0.99517906926576905</v>
      </c>
      <c r="BB628">
        <v>149</v>
      </c>
      <c r="BC628">
        <v>0.92338560467987596</v>
      </c>
      <c r="BD628">
        <v>3</v>
      </c>
      <c r="BE628">
        <v>7.6614395320122999E-2</v>
      </c>
      <c r="BF628">
        <v>91.525372386387005</v>
      </c>
      <c r="BG628">
        <v>91.133287499272996</v>
      </c>
      <c r="BH628">
        <v>89.792701384826003</v>
      </c>
      <c r="BI628">
        <v>89.669881777290897</v>
      </c>
    </row>
    <row r="629" spans="1:61" x14ac:dyDescent="0.25">
      <c r="A629" s="10" t="str">
        <f>VLOOKUP(D629,'Index-Relations'!E:F,2,FALSE)</f>
        <v>ESG</v>
      </c>
      <c r="B629" t="s">
        <v>3450</v>
      </c>
      <c r="C629" s="53" t="s">
        <v>2762</v>
      </c>
      <c r="D629" s="59" t="s">
        <v>2993</v>
      </c>
      <c r="E629" s="59" t="s">
        <v>4069</v>
      </c>
      <c r="F629" t="s">
        <v>2748</v>
      </c>
      <c r="G629" t="s">
        <v>2749</v>
      </c>
      <c r="H629" t="s">
        <v>2750</v>
      </c>
      <c r="I629" s="52">
        <v>45597</v>
      </c>
      <c r="J629" t="s">
        <v>2457</v>
      </c>
      <c r="K629">
        <v>152</v>
      </c>
      <c r="L629" s="73">
        <v>91.439154399624897</v>
      </c>
      <c r="M629">
        <v>150</v>
      </c>
      <c r="N629">
        <v>0.99529700493770501</v>
      </c>
      <c r="O629" s="73">
        <v>91.138804286666996</v>
      </c>
      <c r="P629">
        <v>150</v>
      </c>
      <c r="Q629">
        <v>0.99529700493770501</v>
      </c>
      <c r="R629">
        <v>145</v>
      </c>
      <c r="S629">
        <v>0.97257054386667297</v>
      </c>
      <c r="T629">
        <v>34.203502509765798</v>
      </c>
      <c r="U629">
        <v>0.69770902885232899</v>
      </c>
      <c r="V629">
        <v>109</v>
      </c>
      <c r="W629">
        <v>9.8775527968161303E-2</v>
      </c>
      <c r="X629">
        <v>17</v>
      </c>
      <c r="Y629">
        <v>150</v>
      </c>
      <c r="Z629">
        <v>0.99529700493770501</v>
      </c>
      <c r="AA629">
        <v>34.623426766017602</v>
      </c>
      <c r="AB629">
        <v>144</v>
      </c>
      <c r="AC629">
        <v>0.91532552241024601</v>
      </c>
      <c r="AD629">
        <v>6</v>
      </c>
      <c r="AE629">
        <v>7.9971482527459101E-2</v>
      </c>
      <c r="AF629">
        <v>2</v>
      </c>
      <c r="AG629">
        <v>4.7029950622941002E-3</v>
      </c>
      <c r="AH629">
        <v>1.97431490623159E-2</v>
      </c>
      <c r="AI629">
        <v>13</v>
      </c>
      <c r="AJ629" s="73">
        <v>89.568843139779901</v>
      </c>
      <c r="AK629">
        <v>150</v>
      </c>
      <c r="AL629">
        <v>0.99529700493770501</v>
      </c>
      <c r="AM629">
        <v>0</v>
      </c>
      <c r="AN629">
        <v>0</v>
      </c>
      <c r="AO629">
        <v>0</v>
      </c>
      <c r="AP629">
        <v>0</v>
      </c>
      <c r="AQ629">
        <v>152</v>
      </c>
      <c r="AR629">
        <v>0.999999999999999</v>
      </c>
      <c r="AS629">
        <v>4.6437650431996998E-2</v>
      </c>
      <c r="AT629">
        <v>4</v>
      </c>
      <c r="AU629">
        <v>1.52202791576808E-2</v>
      </c>
      <c r="AV629">
        <v>1</v>
      </c>
      <c r="AW629">
        <v>152</v>
      </c>
      <c r="AX629">
        <v>1</v>
      </c>
      <c r="AY629" s="73">
        <v>89.647662797552996</v>
      </c>
      <c r="AZ629">
        <v>150</v>
      </c>
      <c r="BA629">
        <v>0.99529700493770501</v>
      </c>
      <c r="BB629">
        <v>149</v>
      </c>
      <c r="BC629">
        <v>0.92207027445860901</v>
      </c>
      <c r="BD629">
        <v>3</v>
      </c>
      <c r="BE629">
        <v>7.7929725541390604E-2</v>
      </c>
      <c r="BF629">
        <v>91.439154399624897</v>
      </c>
      <c r="BG629">
        <v>91.138804286666996</v>
      </c>
      <c r="BH629">
        <v>89.647662797552996</v>
      </c>
      <c r="BI629">
        <v>89.568843139779901</v>
      </c>
    </row>
    <row r="630" spans="1:61" x14ac:dyDescent="0.25">
      <c r="A630" s="10" t="str">
        <f>VLOOKUP(D630,'Index-Relations'!E:F,2,FALSE)</f>
        <v>ESG</v>
      </c>
      <c r="B630" t="s">
        <v>3450</v>
      </c>
      <c r="C630" s="53" t="s">
        <v>2763</v>
      </c>
      <c r="D630" s="59" t="s">
        <v>2993</v>
      </c>
      <c r="E630" s="59" t="s">
        <v>4070</v>
      </c>
      <c r="F630" t="s">
        <v>2748</v>
      </c>
      <c r="G630" t="s">
        <v>2749</v>
      </c>
      <c r="H630" t="s">
        <v>2750</v>
      </c>
      <c r="I630" s="52">
        <v>45566</v>
      </c>
      <c r="J630" t="s">
        <v>2457</v>
      </c>
      <c r="K630">
        <v>152</v>
      </c>
      <c r="L630" s="73">
        <v>91.456748015635895</v>
      </c>
      <c r="M630">
        <v>150</v>
      </c>
      <c r="N630">
        <v>0.99588840677776302</v>
      </c>
      <c r="O630" s="73">
        <v>91.096067311293893</v>
      </c>
      <c r="P630">
        <v>150</v>
      </c>
      <c r="Q630">
        <v>0.99588840677776302</v>
      </c>
      <c r="R630">
        <v>145</v>
      </c>
      <c r="S630">
        <v>0.97383497327725899</v>
      </c>
      <c r="T630">
        <v>34.223187636304203</v>
      </c>
      <c r="U630">
        <v>0.69850072574569799</v>
      </c>
      <c r="V630">
        <v>109</v>
      </c>
      <c r="W630">
        <v>9.9149448814354696E-2</v>
      </c>
      <c r="X630">
        <v>17</v>
      </c>
      <c r="Y630">
        <v>150</v>
      </c>
      <c r="Z630">
        <v>0.99588840677776302</v>
      </c>
      <c r="AA630">
        <v>36.299372966038902</v>
      </c>
      <c r="AB630">
        <v>144</v>
      </c>
      <c r="AC630">
        <v>0.91803209915342499</v>
      </c>
      <c r="AD630">
        <v>6</v>
      </c>
      <c r="AE630">
        <v>7.7856307624337595E-2</v>
      </c>
      <c r="AF630">
        <v>2</v>
      </c>
      <c r="AG630">
        <v>4.1115932222373598E-3</v>
      </c>
      <c r="AH630">
        <v>1.30725486435634E-2</v>
      </c>
      <c r="AI630">
        <v>13</v>
      </c>
      <c r="AJ630" s="73">
        <v>89.585361088948005</v>
      </c>
      <c r="AK630">
        <v>150</v>
      </c>
      <c r="AL630">
        <v>0.99588840677776302</v>
      </c>
      <c r="AM630">
        <v>0</v>
      </c>
      <c r="AN630">
        <v>0</v>
      </c>
      <c r="AO630">
        <v>0</v>
      </c>
      <c r="AP630">
        <v>0</v>
      </c>
      <c r="AQ630">
        <v>152</v>
      </c>
      <c r="AR630">
        <v>1</v>
      </c>
      <c r="AS630">
        <v>4.3613871486403701E-2</v>
      </c>
      <c r="AT630">
        <v>4</v>
      </c>
      <c r="AU630">
        <v>1.5142152603420099E-2</v>
      </c>
      <c r="AV630">
        <v>1</v>
      </c>
      <c r="AW630">
        <v>152</v>
      </c>
      <c r="AX630">
        <v>0.999999999999999</v>
      </c>
      <c r="AY630" s="73">
        <v>89.745342653346995</v>
      </c>
      <c r="AZ630">
        <v>150</v>
      </c>
      <c r="BA630">
        <v>0.99588840677776302</v>
      </c>
      <c r="BB630">
        <v>149</v>
      </c>
      <c r="BC630">
        <v>0.92281541853965099</v>
      </c>
      <c r="BD630">
        <v>3</v>
      </c>
      <c r="BE630">
        <v>7.7184581460348206E-2</v>
      </c>
      <c r="BF630">
        <v>91.456748015635895</v>
      </c>
      <c r="BG630">
        <v>91.096067311293893</v>
      </c>
      <c r="BH630">
        <v>89.745342653346995</v>
      </c>
      <c r="BI630">
        <v>89.585361088948005</v>
      </c>
    </row>
    <row r="631" spans="1:61" x14ac:dyDescent="0.25">
      <c r="A631" s="10" t="str">
        <f>VLOOKUP(D631,'Index-Relations'!E:F,2,FALSE)</f>
        <v>ESG</v>
      </c>
      <c r="B631" t="s">
        <v>3450</v>
      </c>
      <c r="C631" s="53" t="s">
        <v>2764</v>
      </c>
      <c r="D631" s="59" t="s">
        <v>2993</v>
      </c>
      <c r="E631" s="59" t="s">
        <v>4071</v>
      </c>
      <c r="F631" t="s">
        <v>2748</v>
      </c>
      <c r="G631" t="s">
        <v>2749</v>
      </c>
      <c r="H631" t="s">
        <v>2750</v>
      </c>
      <c r="I631" s="52">
        <v>45537</v>
      </c>
      <c r="J631" t="s">
        <v>2457</v>
      </c>
      <c r="K631">
        <v>152</v>
      </c>
      <c r="L631" s="73">
        <v>91.736790431348894</v>
      </c>
      <c r="M631">
        <v>150</v>
      </c>
      <c r="N631">
        <v>0.99566926219574303</v>
      </c>
      <c r="O631" s="73">
        <v>91.153995615013898</v>
      </c>
      <c r="P631">
        <v>150</v>
      </c>
      <c r="Q631">
        <v>0.99566926219574303</v>
      </c>
      <c r="R631">
        <v>145</v>
      </c>
      <c r="S631">
        <v>0.97525269623592403</v>
      </c>
      <c r="T631">
        <v>34.042766512774698</v>
      </c>
      <c r="U631">
        <v>0.703791894888804</v>
      </c>
      <c r="V631">
        <v>109</v>
      </c>
      <c r="W631">
        <v>0.103321695801881</v>
      </c>
      <c r="X631">
        <v>17</v>
      </c>
      <c r="Y631">
        <v>150</v>
      </c>
      <c r="Z631">
        <v>0.99566926219574303</v>
      </c>
      <c r="AA631">
        <v>34.596006495997401</v>
      </c>
      <c r="AB631">
        <v>143</v>
      </c>
      <c r="AC631">
        <v>0.90952185487393999</v>
      </c>
      <c r="AD631">
        <v>7</v>
      </c>
      <c r="AE631">
        <v>8.6147407321803093E-2</v>
      </c>
      <c r="AF631">
        <v>2</v>
      </c>
      <c r="AG631">
        <v>4.3307378042560197E-3</v>
      </c>
      <c r="AH631">
        <v>1.34418418945162E-2</v>
      </c>
      <c r="AI631">
        <v>13</v>
      </c>
      <c r="AJ631" s="73">
        <v>89.988424372943996</v>
      </c>
      <c r="AK631">
        <v>150</v>
      </c>
      <c r="AL631">
        <v>0.99566926219574303</v>
      </c>
      <c r="AM631">
        <v>0</v>
      </c>
      <c r="AN631">
        <v>0</v>
      </c>
      <c r="AO631">
        <v>0</v>
      </c>
      <c r="AP631">
        <v>0</v>
      </c>
      <c r="AQ631">
        <v>152</v>
      </c>
      <c r="AR631">
        <v>1</v>
      </c>
      <c r="AS631">
        <v>4.4504638514081298E-2</v>
      </c>
      <c r="AT631">
        <v>4</v>
      </c>
      <c r="AU631">
        <v>1.6585061652876001E-2</v>
      </c>
      <c r="AV631">
        <v>1</v>
      </c>
      <c r="AW631">
        <v>152</v>
      </c>
      <c r="AX631">
        <v>1</v>
      </c>
      <c r="AY631" s="73">
        <v>90.392977261414899</v>
      </c>
      <c r="AZ631">
        <v>150</v>
      </c>
      <c r="BA631">
        <v>0.99566926219574303</v>
      </c>
      <c r="BB631">
        <v>149</v>
      </c>
      <c r="BC631">
        <v>0.92303368109774098</v>
      </c>
      <c r="BD631">
        <v>3</v>
      </c>
      <c r="BE631">
        <v>7.6966318902257996E-2</v>
      </c>
      <c r="BF631">
        <v>91.736790431348894</v>
      </c>
      <c r="BG631">
        <v>91.153995615013898</v>
      </c>
      <c r="BH631">
        <v>90.392977261414899</v>
      </c>
      <c r="BI631">
        <v>89.988424372943996</v>
      </c>
    </row>
    <row r="632" spans="1:61" x14ac:dyDescent="0.25">
      <c r="A632" s="10" t="str">
        <f>VLOOKUP(D632,'Index-Relations'!E:F,2,FALSE)</f>
        <v>ESG</v>
      </c>
      <c r="B632" t="s">
        <v>3450</v>
      </c>
      <c r="C632" s="53" t="s">
        <v>3350</v>
      </c>
      <c r="D632" s="59" t="s">
        <v>2993</v>
      </c>
      <c r="E632" s="59" t="s">
        <v>4072</v>
      </c>
      <c r="F632" t="s">
        <v>2748</v>
      </c>
      <c r="G632" t="s">
        <v>2749</v>
      </c>
      <c r="H632" t="s">
        <v>2750</v>
      </c>
      <c r="I632" s="52">
        <v>45505</v>
      </c>
      <c r="J632" t="s">
        <v>2457</v>
      </c>
      <c r="K632">
        <v>152</v>
      </c>
      <c r="L632" s="73">
        <v>91.759067945685999</v>
      </c>
      <c r="M632">
        <v>150</v>
      </c>
      <c r="N632">
        <v>0.99553463379075502</v>
      </c>
      <c r="O632" s="73">
        <v>91.164793400785996</v>
      </c>
      <c r="P632">
        <v>150</v>
      </c>
      <c r="Q632">
        <v>0.99553463379075502</v>
      </c>
      <c r="R632">
        <v>145</v>
      </c>
      <c r="S632">
        <v>0.97573024560490795</v>
      </c>
      <c r="T632">
        <v>34.051326172055496</v>
      </c>
      <c r="U632">
        <v>0.71168395070192303</v>
      </c>
      <c r="V632">
        <v>110</v>
      </c>
      <c r="W632">
        <v>0.106096496604657</v>
      </c>
      <c r="X632">
        <v>17</v>
      </c>
      <c r="Y632">
        <v>150</v>
      </c>
      <c r="Z632">
        <v>0.99553463379075502</v>
      </c>
      <c r="AA632">
        <v>35.4433708368732</v>
      </c>
      <c r="AB632">
        <v>144</v>
      </c>
      <c r="AC632">
        <v>0.917747235380454</v>
      </c>
      <c r="AD632">
        <v>6</v>
      </c>
      <c r="AE632">
        <v>7.7787398410300704E-2</v>
      </c>
      <c r="AF632">
        <v>2</v>
      </c>
      <c r="AG632">
        <v>4.4653662092452497E-3</v>
      </c>
      <c r="AH632">
        <v>1.31970788178182E-2</v>
      </c>
      <c r="AI632">
        <v>13</v>
      </c>
      <c r="AJ632" s="73">
        <v>90.051995391462896</v>
      </c>
      <c r="AK632">
        <v>150</v>
      </c>
      <c r="AL632">
        <v>0.99553463379075502</v>
      </c>
      <c r="AM632">
        <v>0</v>
      </c>
      <c r="AN632">
        <v>0</v>
      </c>
      <c r="AO632">
        <v>0</v>
      </c>
      <c r="AP632">
        <v>0</v>
      </c>
      <c r="AQ632">
        <v>152</v>
      </c>
      <c r="AR632">
        <v>0.999999999999999</v>
      </c>
      <c r="AS632">
        <v>4.3890909563502202E-2</v>
      </c>
      <c r="AT632">
        <v>4</v>
      </c>
      <c r="AU632">
        <v>1.63991423356021E-2</v>
      </c>
      <c r="AV632">
        <v>1</v>
      </c>
      <c r="AW632">
        <v>152</v>
      </c>
      <c r="AX632">
        <v>0.999999999999999</v>
      </c>
      <c r="AY632" s="73">
        <v>90.413045612502003</v>
      </c>
      <c r="AZ632">
        <v>150</v>
      </c>
      <c r="BA632">
        <v>0.99553463379075502</v>
      </c>
      <c r="BB632">
        <v>148</v>
      </c>
      <c r="BC632">
        <v>0.91792546915971596</v>
      </c>
      <c r="BD632">
        <v>4</v>
      </c>
      <c r="BE632">
        <v>8.2074530840283294E-2</v>
      </c>
      <c r="BF632">
        <v>91.759067945685999</v>
      </c>
      <c r="BG632">
        <v>91.164793400785996</v>
      </c>
      <c r="BH632">
        <v>90.413045612502003</v>
      </c>
      <c r="BI632">
        <v>90.051995391462896</v>
      </c>
    </row>
    <row r="633" spans="1:61" x14ac:dyDescent="0.25">
      <c r="A633" s="10" t="str">
        <f>VLOOKUP(D633,'Index-Relations'!E:F,2,FALSE)</f>
        <v>ESG</v>
      </c>
      <c r="B633" t="s">
        <v>3450</v>
      </c>
      <c r="C633" s="53" t="s">
        <v>2765</v>
      </c>
      <c r="D633" s="59" t="s">
        <v>2993</v>
      </c>
      <c r="E633" s="59" t="s">
        <v>4073</v>
      </c>
      <c r="F633" t="s">
        <v>2748</v>
      </c>
      <c r="G633" t="s">
        <v>2749</v>
      </c>
      <c r="H633" t="s">
        <v>2750</v>
      </c>
      <c r="I633" s="52">
        <v>45474</v>
      </c>
      <c r="J633" t="s">
        <v>2457</v>
      </c>
      <c r="K633">
        <v>153</v>
      </c>
      <c r="L633" s="73">
        <v>92.281658298236906</v>
      </c>
      <c r="M633">
        <v>151</v>
      </c>
      <c r="N633">
        <v>0.99603251591834696</v>
      </c>
      <c r="O633" s="73">
        <v>91.246229261928903</v>
      </c>
      <c r="P633">
        <v>151</v>
      </c>
      <c r="Q633">
        <v>0.99603251591834696</v>
      </c>
      <c r="R633">
        <v>146</v>
      </c>
      <c r="S633">
        <v>0.97614609108824901</v>
      </c>
      <c r="T633">
        <v>33.890714333874897</v>
      </c>
      <c r="U633">
        <v>0.71032739987825999</v>
      </c>
      <c r="V633">
        <v>109</v>
      </c>
      <c r="W633">
        <v>0.105532881602785</v>
      </c>
      <c r="X633">
        <v>16</v>
      </c>
      <c r="Y633">
        <v>150</v>
      </c>
      <c r="Z633">
        <v>0.98966942505802602</v>
      </c>
      <c r="AA633">
        <v>38.280028167173803</v>
      </c>
      <c r="AB633">
        <v>144</v>
      </c>
      <c r="AC633">
        <v>0.92584794298131301</v>
      </c>
      <c r="AD633">
        <v>6</v>
      </c>
      <c r="AE633">
        <v>6.3821482076713204E-2</v>
      </c>
      <c r="AF633">
        <v>3</v>
      </c>
      <c r="AG633">
        <v>1.03305749419736E-2</v>
      </c>
      <c r="AH633">
        <v>1.321130440687E-2</v>
      </c>
      <c r="AI633">
        <v>13</v>
      </c>
      <c r="AJ633" s="73">
        <v>90.541363695723007</v>
      </c>
      <c r="AK633">
        <v>151</v>
      </c>
      <c r="AL633">
        <v>0.99603251591834696</v>
      </c>
      <c r="AM633">
        <v>0</v>
      </c>
      <c r="AN633">
        <v>0</v>
      </c>
      <c r="AO633">
        <v>0</v>
      </c>
      <c r="AP633">
        <v>0</v>
      </c>
      <c r="AQ633">
        <v>153</v>
      </c>
      <c r="AR633">
        <v>0.999999999999999</v>
      </c>
      <c r="AS633">
        <v>4.29464537146165E-2</v>
      </c>
      <c r="AT633">
        <v>4</v>
      </c>
      <c r="AU633">
        <v>1.46156479006263E-2</v>
      </c>
      <c r="AV633">
        <v>1</v>
      </c>
      <c r="AW633">
        <v>153</v>
      </c>
      <c r="AX633">
        <v>1</v>
      </c>
      <c r="AY633" s="73">
        <v>91.267133914184001</v>
      </c>
      <c r="AZ633">
        <v>151</v>
      </c>
      <c r="BA633">
        <v>0.99603251591834696</v>
      </c>
      <c r="BB633">
        <v>149</v>
      </c>
      <c r="BC633">
        <v>0.91911092081936996</v>
      </c>
      <c r="BD633">
        <v>4</v>
      </c>
      <c r="BE633">
        <v>8.0889079180629694E-2</v>
      </c>
      <c r="BF633">
        <v>92.281658298236906</v>
      </c>
      <c r="BG633">
        <v>91.246229261928903</v>
      </c>
      <c r="BH633">
        <v>91.267133914184001</v>
      </c>
      <c r="BI633">
        <v>90.541363695723007</v>
      </c>
    </row>
    <row r="634" spans="1:61" x14ac:dyDescent="0.25">
      <c r="A634" s="10" t="str">
        <f>VLOOKUP(D634,'Index-Relations'!E:F,2,FALSE)</f>
        <v>ESG</v>
      </c>
      <c r="B634" t="s">
        <v>3450</v>
      </c>
      <c r="C634" s="53" t="s">
        <v>2766</v>
      </c>
      <c r="D634" s="59" t="s">
        <v>2993</v>
      </c>
      <c r="E634" s="59" t="s">
        <v>4074</v>
      </c>
      <c r="F634" t="s">
        <v>2748</v>
      </c>
      <c r="G634" t="s">
        <v>2749</v>
      </c>
      <c r="H634" t="s">
        <v>2750</v>
      </c>
      <c r="I634" s="52">
        <v>45446</v>
      </c>
      <c r="J634" t="s">
        <v>2457</v>
      </c>
      <c r="K634">
        <v>152</v>
      </c>
      <c r="L634" s="73">
        <v>92.755275674738996</v>
      </c>
      <c r="M634">
        <v>150</v>
      </c>
      <c r="N634">
        <v>0.99616296305349195</v>
      </c>
      <c r="O634" s="73">
        <v>91.298231455171901</v>
      </c>
      <c r="P634">
        <v>150</v>
      </c>
      <c r="Q634">
        <v>0.99616296305349195</v>
      </c>
      <c r="R634">
        <v>145</v>
      </c>
      <c r="S634">
        <v>0.97627918947277204</v>
      </c>
      <c r="T634">
        <v>34.433263117960699</v>
      </c>
      <c r="U634">
        <v>0.73025886036689802</v>
      </c>
      <c r="V634">
        <v>106</v>
      </c>
      <c r="W634">
        <v>0.115465754336086</v>
      </c>
      <c r="X634">
        <v>16</v>
      </c>
      <c r="Y634">
        <v>148</v>
      </c>
      <c r="Z634">
        <v>0.98939658289931798</v>
      </c>
      <c r="AA634">
        <v>42.074191246105599</v>
      </c>
      <c r="AB634">
        <v>143</v>
      </c>
      <c r="AC634">
        <v>0.96880885892467805</v>
      </c>
      <c r="AD634">
        <v>5</v>
      </c>
      <c r="AE634">
        <v>2.0587723974639399E-2</v>
      </c>
      <c r="AF634">
        <v>4</v>
      </c>
      <c r="AG634">
        <v>1.06034171006818E-2</v>
      </c>
      <c r="AH634">
        <v>1.22486101687136E-2</v>
      </c>
      <c r="AI634">
        <v>12</v>
      </c>
      <c r="AJ634" s="73">
        <v>90.656952597697995</v>
      </c>
      <c r="AK634">
        <v>150</v>
      </c>
      <c r="AL634">
        <v>0.99616296305349195</v>
      </c>
      <c r="AM634">
        <v>0</v>
      </c>
      <c r="AN634">
        <v>0</v>
      </c>
      <c r="AO634">
        <v>0</v>
      </c>
      <c r="AP634">
        <v>0</v>
      </c>
      <c r="AQ634">
        <v>152</v>
      </c>
      <c r="AR634">
        <v>0.999999999999999</v>
      </c>
      <c r="AS634">
        <v>4.6697234520087103E-2</v>
      </c>
      <c r="AT634">
        <v>4</v>
      </c>
      <c r="AU634">
        <v>1.47835354169948E-2</v>
      </c>
      <c r="AV634">
        <v>1</v>
      </c>
      <c r="AW634">
        <v>152</v>
      </c>
      <c r="AX634">
        <v>0.999999999999999</v>
      </c>
      <c r="AY634" s="73">
        <v>92.367827737873895</v>
      </c>
      <c r="AZ634">
        <v>150</v>
      </c>
      <c r="BA634">
        <v>0.99616296305349195</v>
      </c>
      <c r="BB634">
        <v>148</v>
      </c>
      <c r="BC634">
        <v>0.91682239840762603</v>
      </c>
      <c r="BD634">
        <v>4</v>
      </c>
      <c r="BE634">
        <v>8.3177601592373807E-2</v>
      </c>
      <c r="BF634">
        <v>92.755275674738996</v>
      </c>
      <c r="BG634">
        <v>91.298231455171901</v>
      </c>
      <c r="BH634">
        <v>92.367827737873895</v>
      </c>
      <c r="BI634">
        <v>90.656952597697995</v>
      </c>
    </row>
    <row r="635" spans="1:61" x14ac:dyDescent="0.25">
      <c r="A635" s="10" t="str">
        <f>VLOOKUP(D635,'Index-Relations'!E:F,2,FALSE)</f>
        <v>ESG</v>
      </c>
      <c r="B635" t="s">
        <v>3450</v>
      </c>
      <c r="C635" s="53" t="s">
        <v>2767</v>
      </c>
      <c r="D635" s="59" t="s">
        <v>2993</v>
      </c>
      <c r="E635" s="59" t="s">
        <v>4075</v>
      </c>
      <c r="F635" t="s">
        <v>2748</v>
      </c>
      <c r="G635" t="s">
        <v>2749</v>
      </c>
      <c r="H635" t="s">
        <v>2750</v>
      </c>
      <c r="I635" s="52">
        <v>45413</v>
      </c>
      <c r="J635" t="s">
        <v>2457</v>
      </c>
      <c r="K635">
        <v>152</v>
      </c>
      <c r="L635" s="73">
        <v>92.785224576827005</v>
      </c>
      <c r="M635">
        <v>150</v>
      </c>
      <c r="N635">
        <v>0.996157330622507</v>
      </c>
      <c r="O635" s="73">
        <v>91.341073046480901</v>
      </c>
      <c r="P635">
        <v>150</v>
      </c>
      <c r="Q635">
        <v>0.996157330622507</v>
      </c>
      <c r="R635">
        <v>145</v>
      </c>
      <c r="S635">
        <v>0.97684819015824098</v>
      </c>
      <c r="T635">
        <v>34.591294969337</v>
      </c>
      <c r="U635">
        <v>0.71942786943693005</v>
      </c>
      <c r="V635">
        <v>106</v>
      </c>
      <c r="W635">
        <v>0.113380902058715</v>
      </c>
      <c r="X635">
        <v>16</v>
      </c>
      <c r="Y635">
        <v>148</v>
      </c>
      <c r="Z635">
        <v>0.989611918058527</v>
      </c>
      <c r="AA635">
        <v>43.479774405747797</v>
      </c>
      <c r="AB635">
        <v>143</v>
      </c>
      <c r="AC635">
        <v>0.96899390183962697</v>
      </c>
      <c r="AD635">
        <v>5</v>
      </c>
      <c r="AE635">
        <v>2.06180162188997E-2</v>
      </c>
      <c r="AF635">
        <v>4</v>
      </c>
      <c r="AG635">
        <v>1.03880819414729E-2</v>
      </c>
      <c r="AH635">
        <v>1.16155452156786E-2</v>
      </c>
      <c r="AI635">
        <v>12</v>
      </c>
      <c r="AJ635" s="73">
        <v>90.6961216028309</v>
      </c>
      <c r="AK635">
        <v>150</v>
      </c>
      <c r="AL635">
        <v>0.996157330622507</v>
      </c>
      <c r="AM635">
        <v>0</v>
      </c>
      <c r="AN635">
        <v>0</v>
      </c>
      <c r="AO635">
        <v>0</v>
      </c>
      <c r="AP635">
        <v>0</v>
      </c>
      <c r="AQ635">
        <v>151</v>
      </c>
      <c r="AR635">
        <v>0.99943937436869301</v>
      </c>
      <c r="AS635">
        <v>4.6095622129118899E-2</v>
      </c>
      <c r="AT635">
        <v>4</v>
      </c>
      <c r="AU635">
        <v>1.4756891193806101E-2</v>
      </c>
      <c r="AV635">
        <v>1</v>
      </c>
      <c r="AW635">
        <v>151</v>
      </c>
      <c r="AX635">
        <v>0.99943937436869301</v>
      </c>
      <c r="AY635" s="73">
        <v>92.401344760582901</v>
      </c>
      <c r="AZ635">
        <v>150</v>
      </c>
      <c r="BA635">
        <v>0.996157330622507</v>
      </c>
      <c r="BB635">
        <v>146</v>
      </c>
      <c r="BC635">
        <v>0.91358770454493798</v>
      </c>
      <c r="BD635">
        <v>5</v>
      </c>
      <c r="BE635">
        <v>8.5851669823754806E-2</v>
      </c>
      <c r="BF635">
        <v>92.785224576827005</v>
      </c>
      <c r="BG635">
        <v>91.341073046480901</v>
      </c>
      <c r="BH635">
        <v>92.401344760582901</v>
      </c>
      <c r="BI635">
        <v>90.6961216028309</v>
      </c>
    </row>
    <row r="636" spans="1:61" x14ac:dyDescent="0.25">
      <c r="A636" s="10" t="str">
        <f>VLOOKUP(D636,'Index-Relations'!E:F,2,FALSE)</f>
        <v>ESG</v>
      </c>
      <c r="B636" t="s">
        <v>3450</v>
      </c>
      <c r="C636" s="53" t="s">
        <v>2768</v>
      </c>
      <c r="D636" s="59" t="s">
        <v>2993</v>
      </c>
      <c r="E636" s="59" t="s">
        <v>4076</v>
      </c>
      <c r="F636" t="s">
        <v>2748</v>
      </c>
      <c r="G636" t="s">
        <v>2749</v>
      </c>
      <c r="H636" t="s">
        <v>2750</v>
      </c>
      <c r="I636" s="52">
        <v>45383</v>
      </c>
      <c r="J636" t="s">
        <v>2457</v>
      </c>
      <c r="K636">
        <v>152</v>
      </c>
      <c r="L636">
        <v>95.084461559886293</v>
      </c>
      <c r="M636">
        <v>150</v>
      </c>
      <c r="N636">
        <v>0.996642011449826</v>
      </c>
      <c r="O636">
        <v>93.799593755581697</v>
      </c>
      <c r="P636">
        <v>150</v>
      </c>
      <c r="Q636">
        <v>0.996642011449826</v>
      </c>
      <c r="R636">
        <v>145</v>
      </c>
      <c r="S636">
        <v>0.97848407888209099</v>
      </c>
      <c r="T636">
        <v>34.197344471844403</v>
      </c>
      <c r="U636">
        <v>0.72065350867665301</v>
      </c>
      <c r="V636">
        <v>106</v>
      </c>
      <c r="W636">
        <v>0.110775890037502</v>
      </c>
      <c r="X636">
        <v>16</v>
      </c>
      <c r="Y636">
        <v>148</v>
      </c>
      <c r="Z636">
        <v>0.99024348395899298</v>
      </c>
      <c r="AA636">
        <v>41.886500607575897</v>
      </c>
      <c r="AB636">
        <v>143</v>
      </c>
      <c r="AC636">
        <v>0.97225644738432304</v>
      </c>
      <c r="AD636">
        <v>5</v>
      </c>
      <c r="AE636">
        <v>1.798703657467E-2</v>
      </c>
      <c r="AF636">
        <v>4</v>
      </c>
      <c r="AG636">
        <v>9.7565160410065001E-3</v>
      </c>
      <c r="AH636">
        <v>1.15370635436856E-2</v>
      </c>
      <c r="AI636">
        <v>12</v>
      </c>
      <c r="AJ636">
        <v>94.258059024822501</v>
      </c>
      <c r="AK636">
        <v>150</v>
      </c>
      <c r="AL636">
        <v>0.996642011449826</v>
      </c>
      <c r="AM636">
        <v>0</v>
      </c>
      <c r="AN636">
        <v>0</v>
      </c>
      <c r="AO636">
        <v>0</v>
      </c>
      <c r="AP636">
        <v>0</v>
      </c>
      <c r="AQ636">
        <v>151</v>
      </c>
      <c r="AR636">
        <v>0.99947822392040897</v>
      </c>
      <c r="AS636">
        <v>4.8146339031040201E-2</v>
      </c>
      <c r="AT636">
        <v>4</v>
      </c>
      <c r="AU636">
        <v>1.48024811408557E-2</v>
      </c>
      <c r="AV636">
        <v>1</v>
      </c>
      <c r="AW636">
        <v>151</v>
      </c>
      <c r="AX636">
        <v>0.99947822392040897</v>
      </c>
      <c r="AY636">
        <v>94.861514546071405</v>
      </c>
      <c r="AZ636">
        <v>150</v>
      </c>
      <c r="BA636">
        <v>0.996642011449826</v>
      </c>
      <c r="BB636">
        <v>146</v>
      </c>
      <c r="BC636">
        <v>0.91558272125944395</v>
      </c>
      <c r="BD636">
        <v>5</v>
      </c>
      <c r="BE636">
        <v>8.3895502660965002E-2</v>
      </c>
      <c r="BF636">
        <v>92.918162859401903</v>
      </c>
      <c r="BG636">
        <v>91.283959211050004</v>
      </c>
      <c r="BH636">
        <v>92.660637942492002</v>
      </c>
      <c r="BI636">
        <v>90.841848516454903</v>
      </c>
    </row>
    <row r="637" spans="1:61" x14ac:dyDescent="0.25">
      <c r="A637" s="10" t="str">
        <f>VLOOKUP(D637,'Index-Relations'!E:F,2,FALSE)</f>
        <v>ESG</v>
      </c>
      <c r="B637" t="s">
        <v>3450</v>
      </c>
      <c r="C637" s="53" t="s">
        <v>2769</v>
      </c>
      <c r="D637" s="59" t="s">
        <v>2993</v>
      </c>
      <c r="E637" s="59" t="s">
        <v>4077</v>
      </c>
      <c r="F637" t="s">
        <v>2748</v>
      </c>
      <c r="G637" t="s">
        <v>2749</v>
      </c>
      <c r="H637" t="s">
        <v>2750</v>
      </c>
      <c r="I637" s="52">
        <v>45352</v>
      </c>
      <c r="J637" t="s">
        <v>2457</v>
      </c>
      <c r="K637">
        <v>152</v>
      </c>
      <c r="L637">
        <v>95.179373373645902</v>
      </c>
      <c r="M637">
        <v>150</v>
      </c>
      <c r="N637">
        <v>0.99644942616920296</v>
      </c>
      <c r="O637">
        <v>93.759334872525997</v>
      </c>
      <c r="P637">
        <v>150</v>
      </c>
      <c r="Q637">
        <v>0.99644942616920296</v>
      </c>
      <c r="R637">
        <v>145</v>
      </c>
      <c r="S637">
        <v>0.97864386687207705</v>
      </c>
      <c r="T637">
        <v>34.328666811269898</v>
      </c>
      <c r="U637">
        <v>0.71212845825301696</v>
      </c>
      <c r="V637">
        <v>104</v>
      </c>
      <c r="W637">
        <v>0.112141726899171</v>
      </c>
      <c r="X637">
        <v>16</v>
      </c>
      <c r="Y637">
        <v>148</v>
      </c>
      <c r="Z637">
        <v>0.98996901032459095</v>
      </c>
      <c r="AA637">
        <v>42.666538230749602</v>
      </c>
      <c r="AB637">
        <v>143</v>
      </c>
      <c r="AC637">
        <v>0.97325494395914103</v>
      </c>
      <c r="AD637">
        <v>5</v>
      </c>
      <c r="AE637">
        <v>1.6714066365449701E-2</v>
      </c>
      <c r="AF637">
        <v>4</v>
      </c>
      <c r="AG637">
        <v>1.0030989675408299E-2</v>
      </c>
      <c r="AH637">
        <v>3.2640500488088199E-3</v>
      </c>
      <c r="AI637">
        <v>8</v>
      </c>
      <c r="AJ637">
        <v>94.381685443186697</v>
      </c>
      <c r="AK637">
        <v>150</v>
      </c>
      <c r="AL637">
        <v>0.99644942616920296</v>
      </c>
      <c r="AM637">
        <v>0</v>
      </c>
      <c r="AN637">
        <v>0</v>
      </c>
      <c r="AO637">
        <v>0</v>
      </c>
      <c r="AP637">
        <v>0</v>
      </c>
      <c r="AQ637">
        <v>151</v>
      </c>
      <c r="AR637">
        <v>0.99947735084038603</v>
      </c>
      <c r="AS637">
        <v>4.4578468594742002E-2</v>
      </c>
      <c r="AT637">
        <v>4</v>
      </c>
      <c r="AU637">
        <v>1.49407126572436E-2</v>
      </c>
      <c r="AV637">
        <v>1</v>
      </c>
      <c r="AW637">
        <v>151</v>
      </c>
      <c r="AX637">
        <v>0.99947735084038603</v>
      </c>
      <c r="AY637">
        <v>95.040611353052</v>
      </c>
      <c r="AZ637">
        <v>150</v>
      </c>
      <c r="BA637">
        <v>0.99644942616920296</v>
      </c>
      <c r="BB637">
        <v>146</v>
      </c>
      <c r="BC637">
        <v>0.91727961380950995</v>
      </c>
      <c r="BD637">
        <v>5</v>
      </c>
      <c r="BE637">
        <v>8.2197737030876503E-2</v>
      </c>
      <c r="BF637">
        <v>93.034129755415904</v>
      </c>
      <c r="BG637">
        <v>91.201612846992006</v>
      </c>
      <c r="BH637">
        <v>92.986212342460902</v>
      </c>
      <c r="BI637">
        <v>90.958952798308999</v>
      </c>
    </row>
    <row r="638" spans="1:61" x14ac:dyDescent="0.25">
      <c r="A638" s="10" t="str">
        <f>VLOOKUP(D638,'Index-Relations'!E:F,2,FALSE)</f>
        <v>ESG</v>
      </c>
      <c r="B638" t="s">
        <v>3450</v>
      </c>
      <c r="C638" s="53" t="s">
        <v>2770</v>
      </c>
      <c r="D638" s="59" t="s">
        <v>2993</v>
      </c>
      <c r="E638" s="59" t="s">
        <v>4078</v>
      </c>
      <c r="F638" t="s">
        <v>2748</v>
      </c>
      <c r="G638" t="s">
        <v>2749</v>
      </c>
      <c r="H638" t="s">
        <v>2750</v>
      </c>
      <c r="I638" s="52">
        <v>45323</v>
      </c>
      <c r="J638" t="s">
        <v>2457</v>
      </c>
      <c r="K638">
        <v>152</v>
      </c>
      <c r="L638">
        <v>95.208833311635601</v>
      </c>
      <c r="M638">
        <v>150</v>
      </c>
      <c r="N638">
        <v>0.99659587555470497</v>
      </c>
      <c r="O638">
        <v>93.706723098939605</v>
      </c>
      <c r="P638">
        <v>150</v>
      </c>
      <c r="Q638">
        <v>0.99659587555470497</v>
      </c>
      <c r="R638">
        <v>145</v>
      </c>
      <c r="S638">
        <v>0.97865999941252102</v>
      </c>
      <c r="T638">
        <v>34.612721653755898</v>
      </c>
      <c r="U638">
        <v>0.70426711924338004</v>
      </c>
      <c r="V638">
        <v>104</v>
      </c>
      <c r="W638">
        <v>0.11468442393673001</v>
      </c>
      <c r="X638">
        <v>16</v>
      </c>
      <c r="Y638">
        <v>148</v>
      </c>
      <c r="Z638">
        <v>0.99026583163167403</v>
      </c>
      <c r="AA638">
        <v>42.909962315536802</v>
      </c>
      <c r="AB638">
        <v>144</v>
      </c>
      <c r="AC638">
        <v>0.97875655252801497</v>
      </c>
      <c r="AD638">
        <v>4</v>
      </c>
      <c r="AE638">
        <v>1.15092791036586E-2</v>
      </c>
      <c r="AF638">
        <v>4</v>
      </c>
      <c r="AG638">
        <v>9.7341683683258504E-3</v>
      </c>
      <c r="AH638">
        <v>3.4616555119065398E-3</v>
      </c>
      <c r="AI638">
        <v>8</v>
      </c>
      <c r="AJ638">
        <v>94.270573122484507</v>
      </c>
      <c r="AK638">
        <v>150</v>
      </c>
      <c r="AL638">
        <v>0.99659587555470497</v>
      </c>
      <c r="AM638">
        <v>0</v>
      </c>
      <c r="AN638">
        <v>0</v>
      </c>
      <c r="AO638">
        <v>0</v>
      </c>
      <c r="AP638">
        <v>0</v>
      </c>
      <c r="AQ638">
        <v>150</v>
      </c>
      <c r="AR638">
        <v>0.99659587555470497</v>
      </c>
      <c r="AS638">
        <v>4.18538008123302E-2</v>
      </c>
      <c r="AT638">
        <v>4</v>
      </c>
      <c r="AU638">
        <v>1.51382733749833E-2</v>
      </c>
      <c r="AV638">
        <v>1</v>
      </c>
      <c r="AW638">
        <v>150</v>
      </c>
      <c r="AX638">
        <v>0.99659587555470397</v>
      </c>
      <c r="AY638">
        <v>95.188488229258098</v>
      </c>
      <c r="AZ638">
        <v>150</v>
      </c>
      <c r="BA638">
        <v>0.99659587555470497</v>
      </c>
      <c r="BB638">
        <v>145</v>
      </c>
      <c r="BC638">
        <v>0.90969219598538498</v>
      </c>
      <c r="BD638">
        <v>5</v>
      </c>
      <c r="BE638">
        <v>8.6903679569319894E-2</v>
      </c>
      <c r="BF638">
        <v>93.038618836596896</v>
      </c>
      <c r="BG638">
        <v>91.182412040439004</v>
      </c>
      <c r="BH638">
        <v>93.132537158035007</v>
      </c>
      <c r="BI638">
        <v>90.921023486638902</v>
      </c>
    </row>
    <row r="639" spans="1:61" x14ac:dyDescent="0.25">
      <c r="A639" s="10" t="str">
        <f>VLOOKUP(D639,'Index-Relations'!E:F,2,FALSE)</f>
        <v>ESG</v>
      </c>
      <c r="B639" t="s">
        <v>3450</v>
      </c>
      <c r="C639" s="53" t="s">
        <v>2760</v>
      </c>
      <c r="D639" s="59" t="s">
        <v>2775</v>
      </c>
      <c r="E639" s="59" t="s">
        <v>4079</v>
      </c>
      <c r="F639" t="s">
        <v>265</v>
      </c>
      <c r="G639" t="s">
        <v>264</v>
      </c>
      <c r="H639" t="s">
        <v>266</v>
      </c>
      <c r="I639" s="52">
        <v>45659</v>
      </c>
      <c r="J639" t="s">
        <v>2457</v>
      </c>
      <c r="K639">
        <v>87</v>
      </c>
      <c r="L639" s="73">
        <v>91.507498825688003</v>
      </c>
      <c r="M639">
        <v>86</v>
      </c>
      <c r="N639">
        <v>0.99917135460697204</v>
      </c>
      <c r="O639" s="73">
        <v>91.491066787077003</v>
      </c>
      <c r="P639">
        <v>86</v>
      </c>
      <c r="Q639">
        <v>0.99917135460697204</v>
      </c>
      <c r="R639">
        <v>84</v>
      </c>
      <c r="S639">
        <v>0.970030204030354</v>
      </c>
      <c r="T639">
        <v>38.0803142641657</v>
      </c>
      <c r="U639">
        <v>0.66077150488538505</v>
      </c>
      <c r="V639">
        <v>62</v>
      </c>
      <c r="W639">
        <v>5.0666808994827797E-2</v>
      </c>
      <c r="X639">
        <v>8</v>
      </c>
      <c r="Y639">
        <v>86</v>
      </c>
      <c r="Z639">
        <v>0.99917135460697204</v>
      </c>
      <c r="AA639">
        <v>61.254848417496603</v>
      </c>
      <c r="AB639">
        <v>80</v>
      </c>
      <c r="AC639">
        <v>0.92663309023997797</v>
      </c>
      <c r="AD639">
        <v>6</v>
      </c>
      <c r="AE639">
        <v>7.2538264366993802E-2</v>
      </c>
      <c r="AF639">
        <v>1</v>
      </c>
      <c r="AG639">
        <v>8.2864539302777897E-4</v>
      </c>
      <c r="AH639">
        <v>8.8272838830063503E-3</v>
      </c>
      <c r="AI639">
        <v>7</v>
      </c>
      <c r="AJ639" s="73">
        <v>88.737531230001906</v>
      </c>
      <c r="AK639">
        <v>86</v>
      </c>
      <c r="AL639">
        <v>0.99917135460697204</v>
      </c>
      <c r="AM639">
        <v>0</v>
      </c>
      <c r="AN639">
        <v>0</v>
      </c>
      <c r="AO639">
        <v>0</v>
      </c>
      <c r="AP639">
        <v>0</v>
      </c>
      <c r="AQ639">
        <v>87</v>
      </c>
      <c r="AR639">
        <v>0.999999999999999</v>
      </c>
      <c r="AS639">
        <v>5.6020510568333799E-2</v>
      </c>
      <c r="AT639">
        <v>2</v>
      </c>
      <c r="AU639">
        <v>0</v>
      </c>
      <c r="AV639">
        <v>0</v>
      </c>
      <c r="AW639">
        <v>87</v>
      </c>
      <c r="AX639">
        <v>0.999999999999999</v>
      </c>
      <c r="AY639" s="73">
        <v>90.690533734927897</v>
      </c>
      <c r="AZ639">
        <v>86</v>
      </c>
      <c r="BA639">
        <v>0.99917135460697204</v>
      </c>
      <c r="BB639">
        <v>85</v>
      </c>
      <c r="BC639">
        <v>0.927865475026171</v>
      </c>
      <c r="BD639">
        <v>2</v>
      </c>
      <c r="BE639">
        <v>7.2134524973828398E-2</v>
      </c>
      <c r="BF639">
        <v>91.507498825688003</v>
      </c>
      <c r="BG639">
        <v>91.491066787077003</v>
      </c>
      <c r="BH639">
        <v>90.690533734927897</v>
      </c>
      <c r="BI639">
        <v>88.737531230001906</v>
      </c>
    </row>
    <row r="640" spans="1:61" x14ac:dyDescent="0.25">
      <c r="A640" s="10" t="str">
        <f>VLOOKUP(D640,'Index-Relations'!E:F,2,FALSE)</f>
        <v>ESG</v>
      </c>
      <c r="B640" t="s">
        <v>3450</v>
      </c>
      <c r="C640" s="53" t="s">
        <v>2761</v>
      </c>
      <c r="D640" s="59" t="s">
        <v>2775</v>
      </c>
      <c r="E640" s="59" t="s">
        <v>4080</v>
      </c>
      <c r="F640" t="s">
        <v>265</v>
      </c>
      <c r="G640" t="s">
        <v>264</v>
      </c>
      <c r="H640" t="s">
        <v>266</v>
      </c>
      <c r="I640" s="52">
        <v>45628</v>
      </c>
      <c r="J640" t="s">
        <v>2457</v>
      </c>
      <c r="K640">
        <v>88</v>
      </c>
      <c r="L640" s="73">
        <v>92.765542259110006</v>
      </c>
      <c r="M640">
        <v>87</v>
      </c>
      <c r="N640">
        <v>0.99931859332279505</v>
      </c>
      <c r="O640" s="73">
        <v>93.436536160432993</v>
      </c>
      <c r="P640">
        <v>87</v>
      </c>
      <c r="Q640">
        <v>0.99931859332279505</v>
      </c>
      <c r="R640">
        <v>85</v>
      </c>
      <c r="S640">
        <v>0.97714200675359497</v>
      </c>
      <c r="T640">
        <v>34.480259311889903</v>
      </c>
      <c r="U640">
        <v>0.69531771250608099</v>
      </c>
      <c r="V640">
        <v>64</v>
      </c>
      <c r="W640">
        <v>0.112109901512814</v>
      </c>
      <c r="X640">
        <v>9</v>
      </c>
      <c r="Y640">
        <v>87</v>
      </c>
      <c r="Z640">
        <v>0.99931859332279505</v>
      </c>
      <c r="AA640">
        <v>45.924513806427797</v>
      </c>
      <c r="AB640">
        <v>83</v>
      </c>
      <c r="AC640">
        <v>0.94811797005315601</v>
      </c>
      <c r="AD640">
        <v>4</v>
      </c>
      <c r="AE640">
        <v>5.12006232696385E-2</v>
      </c>
      <c r="AF640">
        <v>1</v>
      </c>
      <c r="AG640">
        <v>6.8140667720468996E-4</v>
      </c>
      <c r="AH640">
        <v>2.0382605220141299E-2</v>
      </c>
      <c r="AI640">
        <v>10</v>
      </c>
      <c r="AJ640" s="73">
        <v>91.079883956027899</v>
      </c>
      <c r="AK640">
        <v>87</v>
      </c>
      <c r="AL640">
        <v>0.99931859332279505</v>
      </c>
      <c r="AM640">
        <v>0</v>
      </c>
      <c r="AN640">
        <v>0</v>
      </c>
      <c r="AO640">
        <v>0</v>
      </c>
      <c r="AP640">
        <v>0</v>
      </c>
      <c r="AQ640">
        <v>88</v>
      </c>
      <c r="AR640">
        <v>1</v>
      </c>
      <c r="AS640">
        <v>4.0542201185107901E-2</v>
      </c>
      <c r="AT640">
        <v>2</v>
      </c>
      <c r="AU640">
        <v>0</v>
      </c>
      <c r="AV640">
        <v>0</v>
      </c>
      <c r="AW640">
        <v>88</v>
      </c>
      <c r="AX640">
        <v>0.999999999999999</v>
      </c>
      <c r="AY640" s="73">
        <v>90.225490634124</v>
      </c>
      <c r="AZ640">
        <v>87</v>
      </c>
      <c r="BA640">
        <v>0.99931859332279505</v>
      </c>
      <c r="BB640">
        <v>86</v>
      </c>
      <c r="BC640">
        <v>0.91051178202260397</v>
      </c>
      <c r="BD640">
        <v>2</v>
      </c>
      <c r="BE640">
        <v>8.9488217977395104E-2</v>
      </c>
      <c r="BF640">
        <v>92.765542259110006</v>
      </c>
      <c r="BG640">
        <v>93.436536160432993</v>
      </c>
      <c r="BH640">
        <v>90.225490634124</v>
      </c>
      <c r="BI640">
        <v>91.079883956027899</v>
      </c>
    </row>
    <row r="641" spans="1:61" x14ac:dyDescent="0.25">
      <c r="A641" s="10" t="str">
        <f>VLOOKUP(D641,'Index-Relations'!E:F,2,FALSE)</f>
        <v>ESG</v>
      </c>
      <c r="B641" t="s">
        <v>3450</v>
      </c>
      <c r="C641" s="53" t="s">
        <v>2762</v>
      </c>
      <c r="D641" s="59" t="s">
        <v>2775</v>
      </c>
      <c r="E641" s="59" t="s">
        <v>4081</v>
      </c>
      <c r="F641" t="s">
        <v>265</v>
      </c>
      <c r="G641" t="s">
        <v>264</v>
      </c>
      <c r="H641" t="s">
        <v>266</v>
      </c>
      <c r="I641" s="52">
        <v>45597</v>
      </c>
      <c r="J641" t="s">
        <v>2457</v>
      </c>
      <c r="K641">
        <v>88</v>
      </c>
      <c r="L641" s="73">
        <v>92.544745023344007</v>
      </c>
      <c r="M641">
        <v>87</v>
      </c>
      <c r="N641">
        <v>0.99935594155923102</v>
      </c>
      <c r="O641" s="73">
        <v>93.369208757458907</v>
      </c>
      <c r="P641">
        <v>87</v>
      </c>
      <c r="Q641">
        <v>0.99935594155923102</v>
      </c>
      <c r="R641">
        <v>85</v>
      </c>
      <c r="S641">
        <v>0.97700437289815201</v>
      </c>
      <c r="T641">
        <v>34.941572989440701</v>
      </c>
      <c r="U641">
        <v>0.69408619510234904</v>
      </c>
      <c r="V641">
        <v>64</v>
      </c>
      <c r="W641">
        <v>0.111697690997386</v>
      </c>
      <c r="X641">
        <v>9</v>
      </c>
      <c r="Y641">
        <v>87</v>
      </c>
      <c r="Z641">
        <v>0.99935594155923102</v>
      </c>
      <c r="AA641">
        <v>48.243715109788603</v>
      </c>
      <c r="AB641">
        <v>83</v>
      </c>
      <c r="AC641">
        <v>0.94755241917418298</v>
      </c>
      <c r="AD641">
        <v>4</v>
      </c>
      <c r="AE641">
        <v>5.1803522385048102E-2</v>
      </c>
      <c r="AF641">
        <v>1</v>
      </c>
      <c r="AG641">
        <v>6.44058440768438E-4</v>
      </c>
      <c r="AH641">
        <v>3.0161461185665098E-2</v>
      </c>
      <c r="AI641">
        <v>10</v>
      </c>
      <c r="AJ641" s="73">
        <v>90.863520902339999</v>
      </c>
      <c r="AK641">
        <v>87</v>
      </c>
      <c r="AL641">
        <v>0.99935594155923102</v>
      </c>
      <c r="AM641">
        <v>0</v>
      </c>
      <c r="AN641">
        <v>0</v>
      </c>
      <c r="AO641">
        <v>0</v>
      </c>
      <c r="AP641">
        <v>0</v>
      </c>
      <c r="AQ641">
        <v>88</v>
      </c>
      <c r="AR641">
        <v>1</v>
      </c>
      <c r="AS641">
        <v>3.8250090057799002E-2</v>
      </c>
      <c r="AT641">
        <v>2</v>
      </c>
      <c r="AU641">
        <v>0</v>
      </c>
      <c r="AV641">
        <v>0</v>
      </c>
      <c r="AW641">
        <v>88</v>
      </c>
      <c r="AX641">
        <v>1</v>
      </c>
      <c r="AY641" s="73">
        <v>89.865954590319902</v>
      </c>
      <c r="AZ641">
        <v>87</v>
      </c>
      <c r="BA641">
        <v>0.99935594155923102</v>
      </c>
      <c r="BB641">
        <v>86</v>
      </c>
      <c r="BC641">
        <v>0.90589129072177399</v>
      </c>
      <c r="BD641">
        <v>2</v>
      </c>
      <c r="BE641">
        <v>9.4108709278225094E-2</v>
      </c>
      <c r="BF641">
        <v>92.544745023344007</v>
      </c>
      <c r="BG641">
        <v>93.369208757458907</v>
      </c>
      <c r="BH641">
        <v>89.865954590319902</v>
      </c>
      <c r="BI641">
        <v>90.863520902339999</v>
      </c>
    </row>
    <row r="642" spans="1:61" x14ac:dyDescent="0.25">
      <c r="A642" s="10" t="str">
        <f>VLOOKUP(D642,'Index-Relations'!E:F,2,FALSE)</f>
        <v>ESG</v>
      </c>
      <c r="B642" t="s">
        <v>3450</v>
      </c>
      <c r="C642" s="53" t="s">
        <v>2763</v>
      </c>
      <c r="D642" s="59" t="s">
        <v>2775</v>
      </c>
      <c r="E642" s="59" t="s">
        <v>4082</v>
      </c>
      <c r="F642" t="s">
        <v>265</v>
      </c>
      <c r="G642" t="s">
        <v>264</v>
      </c>
      <c r="H642" t="s">
        <v>266</v>
      </c>
      <c r="I642" s="52">
        <v>45566</v>
      </c>
      <c r="J642" t="s">
        <v>2457</v>
      </c>
      <c r="K642">
        <v>88</v>
      </c>
      <c r="L642" s="73">
        <v>92.564772563140906</v>
      </c>
      <c r="M642">
        <v>87</v>
      </c>
      <c r="N642">
        <v>0.99938130963546701</v>
      </c>
      <c r="O642" s="73">
        <v>93.299201747135996</v>
      </c>
      <c r="P642">
        <v>87</v>
      </c>
      <c r="Q642">
        <v>0.99938130963546701</v>
      </c>
      <c r="R642">
        <v>85</v>
      </c>
      <c r="S642">
        <v>0.97740928168350305</v>
      </c>
      <c r="T642">
        <v>35.011538202155002</v>
      </c>
      <c r="U642">
        <v>0.69468278555673102</v>
      </c>
      <c r="V642">
        <v>64</v>
      </c>
      <c r="W642">
        <v>0.11215286216167</v>
      </c>
      <c r="X642">
        <v>9</v>
      </c>
      <c r="Y642">
        <v>87</v>
      </c>
      <c r="Z642">
        <v>0.99938130963546701</v>
      </c>
      <c r="AA642">
        <v>51.606343536398697</v>
      </c>
      <c r="AB642">
        <v>83</v>
      </c>
      <c r="AC642">
        <v>0.94896661507497504</v>
      </c>
      <c r="AD642">
        <v>4</v>
      </c>
      <c r="AE642">
        <v>5.0414694560491899E-2</v>
      </c>
      <c r="AF642">
        <v>1</v>
      </c>
      <c r="AG642">
        <v>6.1869036453242299E-4</v>
      </c>
      <c r="AH642">
        <v>1.98642956591293E-2</v>
      </c>
      <c r="AI642">
        <v>10</v>
      </c>
      <c r="AJ642" s="73">
        <v>90.921381050925007</v>
      </c>
      <c r="AK642">
        <v>87</v>
      </c>
      <c r="AL642">
        <v>0.99938130963546701</v>
      </c>
      <c r="AM642">
        <v>0</v>
      </c>
      <c r="AN642">
        <v>0</v>
      </c>
      <c r="AO642">
        <v>0</v>
      </c>
      <c r="AP642">
        <v>0</v>
      </c>
      <c r="AQ642">
        <v>88</v>
      </c>
      <c r="AR642">
        <v>1</v>
      </c>
      <c r="AS642">
        <v>3.4734788755557397E-2</v>
      </c>
      <c r="AT642">
        <v>2</v>
      </c>
      <c r="AU642">
        <v>0</v>
      </c>
      <c r="AV642">
        <v>0</v>
      </c>
      <c r="AW642">
        <v>88</v>
      </c>
      <c r="AX642">
        <v>1</v>
      </c>
      <c r="AY642" s="73">
        <v>89.970119516545907</v>
      </c>
      <c r="AZ642">
        <v>87</v>
      </c>
      <c r="BA642">
        <v>0.99938130963546701</v>
      </c>
      <c r="BB642">
        <v>86</v>
      </c>
      <c r="BC642">
        <v>0.90505115555961602</v>
      </c>
      <c r="BD642">
        <v>2</v>
      </c>
      <c r="BE642">
        <v>9.4948844440383207E-2</v>
      </c>
      <c r="BF642">
        <v>92.564772563140906</v>
      </c>
      <c r="BG642">
        <v>93.299201747135996</v>
      </c>
      <c r="BH642">
        <v>89.970119516545907</v>
      </c>
      <c r="BI642">
        <v>90.921381050925007</v>
      </c>
    </row>
    <row r="643" spans="1:61" x14ac:dyDescent="0.25">
      <c r="A643" s="10" t="str">
        <f>VLOOKUP(D643,'Index-Relations'!E:F,2,FALSE)</f>
        <v>ESG</v>
      </c>
      <c r="B643" t="s">
        <v>3450</v>
      </c>
      <c r="C643" s="53" t="s">
        <v>2764</v>
      </c>
      <c r="D643" s="59" t="s">
        <v>2775</v>
      </c>
      <c r="E643" s="59" t="s">
        <v>4083</v>
      </c>
      <c r="F643" t="s">
        <v>265</v>
      </c>
      <c r="G643" t="s">
        <v>264</v>
      </c>
      <c r="H643" t="s">
        <v>266</v>
      </c>
      <c r="I643" s="52">
        <v>45537</v>
      </c>
      <c r="J643" t="s">
        <v>2457</v>
      </c>
      <c r="K643">
        <v>88</v>
      </c>
      <c r="L643" s="73">
        <v>92.888601840627004</v>
      </c>
      <c r="M643">
        <v>87</v>
      </c>
      <c r="N643">
        <v>0.99929830362549998</v>
      </c>
      <c r="O643" s="73">
        <v>93.392723323984995</v>
      </c>
      <c r="P643">
        <v>87</v>
      </c>
      <c r="Q643">
        <v>0.99929830362549998</v>
      </c>
      <c r="R643">
        <v>85</v>
      </c>
      <c r="S643">
        <v>0.97862385852214195</v>
      </c>
      <c r="T643">
        <v>35.370054313359297</v>
      </c>
      <c r="U643">
        <v>0.69888022744744405</v>
      </c>
      <c r="V643">
        <v>64</v>
      </c>
      <c r="W643">
        <v>0.11515567993001399</v>
      </c>
      <c r="X643">
        <v>9</v>
      </c>
      <c r="Y643">
        <v>87</v>
      </c>
      <c r="Z643">
        <v>0.99929830362549998</v>
      </c>
      <c r="AA643">
        <v>49.650298964709599</v>
      </c>
      <c r="AB643">
        <v>83</v>
      </c>
      <c r="AC643">
        <v>0.95056218640059698</v>
      </c>
      <c r="AD643">
        <v>4</v>
      </c>
      <c r="AE643">
        <v>4.8736117224903001E-2</v>
      </c>
      <c r="AF643">
        <v>1</v>
      </c>
      <c r="AG643">
        <v>7.0169637449953698E-4</v>
      </c>
      <c r="AH643">
        <v>2.0566895851198801E-2</v>
      </c>
      <c r="AI643">
        <v>10</v>
      </c>
      <c r="AJ643" s="73">
        <v>91.424759378540998</v>
      </c>
      <c r="AK643">
        <v>87</v>
      </c>
      <c r="AL643">
        <v>0.99929830362549998</v>
      </c>
      <c r="AM643">
        <v>0</v>
      </c>
      <c r="AN643">
        <v>0</v>
      </c>
      <c r="AO643">
        <v>0</v>
      </c>
      <c r="AP643">
        <v>0</v>
      </c>
      <c r="AQ643">
        <v>88</v>
      </c>
      <c r="AR643">
        <v>0.999999999999999</v>
      </c>
      <c r="AS643">
        <v>3.8434092625714199E-2</v>
      </c>
      <c r="AT643">
        <v>2</v>
      </c>
      <c r="AU643">
        <v>0</v>
      </c>
      <c r="AV643">
        <v>0</v>
      </c>
      <c r="AW643">
        <v>88</v>
      </c>
      <c r="AX643">
        <v>1</v>
      </c>
      <c r="AY643" s="73">
        <v>90.742658835366896</v>
      </c>
      <c r="AZ643">
        <v>87</v>
      </c>
      <c r="BA643">
        <v>0.99929830362549998</v>
      </c>
      <c r="BB643">
        <v>86</v>
      </c>
      <c r="BC643">
        <v>0.89860969328942097</v>
      </c>
      <c r="BD643">
        <v>2</v>
      </c>
      <c r="BE643">
        <v>0.101390306710578</v>
      </c>
      <c r="BF643">
        <v>92.888601840627004</v>
      </c>
      <c r="BG643">
        <v>93.392723323984995</v>
      </c>
      <c r="BH643">
        <v>90.742658835366896</v>
      </c>
      <c r="BI643">
        <v>91.424759378540998</v>
      </c>
    </row>
    <row r="644" spans="1:61" x14ac:dyDescent="0.25">
      <c r="A644" s="10" t="str">
        <f>VLOOKUP(D644,'Index-Relations'!E:F,2,FALSE)</f>
        <v>ESG</v>
      </c>
      <c r="B644" t="s">
        <v>3450</v>
      </c>
      <c r="C644" s="53" t="s">
        <v>3350</v>
      </c>
      <c r="D644" s="59" t="s">
        <v>2775</v>
      </c>
      <c r="E644" s="59" t="s">
        <v>4084</v>
      </c>
      <c r="F644" t="s">
        <v>265</v>
      </c>
      <c r="G644" t="s">
        <v>264</v>
      </c>
      <c r="H644" t="s">
        <v>266</v>
      </c>
      <c r="I644" s="52">
        <v>45505</v>
      </c>
      <c r="J644" t="s">
        <v>2457</v>
      </c>
      <c r="K644">
        <v>88</v>
      </c>
      <c r="L644" s="73">
        <v>92.872500648702996</v>
      </c>
      <c r="M644">
        <v>87</v>
      </c>
      <c r="N644">
        <v>0.999281685013098</v>
      </c>
      <c r="O644" s="73">
        <v>93.363023803141999</v>
      </c>
      <c r="P644">
        <v>87</v>
      </c>
      <c r="Q644">
        <v>0.999281685013098</v>
      </c>
      <c r="R644">
        <v>85</v>
      </c>
      <c r="S644">
        <v>0.97917665920493002</v>
      </c>
      <c r="T644">
        <v>35.341885925135102</v>
      </c>
      <c r="U644">
        <v>0.70692135720198201</v>
      </c>
      <c r="V644">
        <v>64</v>
      </c>
      <c r="W644">
        <v>0.117267175262898</v>
      </c>
      <c r="X644">
        <v>9</v>
      </c>
      <c r="Y644">
        <v>87</v>
      </c>
      <c r="Z644">
        <v>0.999281685013098</v>
      </c>
      <c r="AA644">
        <v>50.472450453195201</v>
      </c>
      <c r="AB644">
        <v>84</v>
      </c>
      <c r="AC644">
        <v>0.96691717882949202</v>
      </c>
      <c r="AD644">
        <v>3</v>
      </c>
      <c r="AE644">
        <v>3.2364506183606298E-2</v>
      </c>
      <c r="AF644">
        <v>1</v>
      </c>
      <c r="AG644">
        <v>7.18314986901273E-4</v>
      </c>
      <c r="AH644">
        <v>2.0016922067143499E-2</v>
      </c>
      <c r="AI644">
        <v>10</v>
      </c>
      <c r="AJ644" s="73">
        <v>91.487096346274996</v>
      </c>
      <c r="AK644">
        <v>87</v>
      </c>
      <c r="AL644">
        <v>0.999281685013098</v>
      </c>
      <c r="AM644">
        <v>0</v>
      </c>
      <c r="AN644">
        <v>0</v>
      </c>
      <c r="AO644">
        <v>0</v>
      </c>
      <c r="AP644">
        <v>0</v>
      </c>
      <c r="AQ644">
        <v>88</v>
      </c>
      <c r="AR644">
        <v>1</v>
      </c>
      <c r="AS644">
        <v>3.9093947109131798E-2</v>
      </c>
      <c r="AT644">
        <v>2</v>
      </c>
      <c r="AU644">
        <v>0</v>
      </c>
      <c r="AV644">
        <v>0</v>
      </c>
      <c r="AW644">
        <v>88</v>
      </c>
      <c r="AX644">
        <v>0.999999999999999</v>
      </c>
      <c r="AY644" s="73">
        <v>90.691601644298999</v>
      </c>
      <c r="AZ644">
        <v>87</v>
      </c>
      <c r="BA644">
        <v>0.999281685013098</v>
      </c>
      <c r="BB644">
        <v>86</v>
      </c>
      <c r="BC644">
        <v>0.89963178866962601</v>
      </c>
      <c r="BD644">
        <v>2</v>
      </c>
      <c r="BE644">
        <v>0.10036821133037301</v>
      </c>
      <c r="BF644">
        <v>92.872500648702996</v>
      </c>
      <c r="BG644">
        <v>93.363023803141999</v>
      </c>
      <c r="BH644">
        <v>90.691601644298999</v>
      </c>
      <c r="BI644">
        <v>91.487096346274996</v>
      </c>
    </row>
    <row r="645" spans="1:61" x14ac:dyDescent="0.25">
      <c r="A645" s="10" t="str">
        <f>VLOOKUP(D645,'Index-Relations'!E:F,2,FALSE)</f>
        <v>ESG</v>
      </c>
      <c r="B645" t="s">
        <v>3450</v>
      </c>
      <c r="C645" s="53" t="s">
        <v>2765</v>
      </c>
      <c r="D645" s="59" t="s">
        <v>2775</v>
      </c>
      <c r="E645" s="59" t="s">
        <v>4085</v>
      </c>
      <c r="F645" t="s">
        <v>265</v>
      </c>
      <c r="G645" t="s">
        <v>264</v>
      </c>
      <c r="H645" t="s">
        <v>266</v>
      </c>
      <c r="I645" s="52">
        <v>45474</v>
      </c>
      <c r="J645" t="s">
        <v>2457</v>
      </c>
      <c r="K645">
        <v>89</v>
      </c>
      <c r="L645" s="73">
        <v>93.526969574655894</v>
      </c>
      <c r="M645">
        <v>88</v>
      </c>
      <c r="N645">
        <v>0.99912936753773995</v>
      </c>
      <c r="O645" s="73">
        <v>93.333985429022903</v>
      </c>
      <c r="P645">
        <v>88</v>
      </c>
      <c r="Q645">
        <v>0.99912936753773995</v>
      </c>
      <c r="R645">
        <v>86</v>
      </c>
      <c r="S645">
        <v>0.97821495555862004</v>
      </c>
      <c r="T645">
        <v>35.092658879585997</v>
      </c>
      <c r="U645">
        <v>0.709703592910361</v>
      </c>
      <c r="V645">
        <v>64</v>
      </c>
      <c r="W645">
        <v>0.11740676888341001</v>
      </c>
      <c r="X645">
        <v>9</v>
      </c>
      <c r="Y645">
        <v>88</v>
      </c>
      <c r="Z645">
        <v>0.99912936753773995</v>
      </c>
      <c r="AA645">
        <v>52.4223183326989</v>
      </c>
      <c r="AB645">
        <v>86</v>
      </c>
      <c r="AC645">
        <v>0.98579836955386602</v>
      </c>
      <c r="AD645">
        <v>2</v>
      </c>
      <c r="AE645">
        <v>1.33309979838742E-2</v>
      </c>
      <c r="AF645">
        <v>1</v>
      </c>
      <c r="AG645">
        <v>8.7063246225920399E-4</v>
      </c>
      <c r="AH645">
        <v>2.0063463265982E-2</v>
      </c>
      <c r="AI645">
        <v>10</v>
      </c>
      <c r="AJ645" s="73">
        <v>92.224636927974998</v>
      </c>
      <c r="AK645">
        <v>88</v>
      </c>
      <c r="AL645">
        <v>0.99912936753773995</v>
      </c>
      <c r="AM645">
        <v>0</v>
      </c>
      <c r="AN645">
        <v>0</v>
      </c>
      <c r="AO645">
        <v>0</v>
      </c>
      <c r="AP645">
        <v>0</v>
      </c>
      <c r="AQ645">
        <v>89</v>
      </c>
      <c r="AR645">
        <v>1</v>
      </c>
      <c r="AS645">
        <v>3.6147775044591698E-2</v>
      </c>
      <c r="AT645">
        <v>2</v>
      </c>
      <c r="AU645">
        <v>0</v>
      </c>
      <c r="AV645">
        <v>0</v>
      </c>
      <c r="AW645">
        <v>89</v>
      </c>
      <c r="AX645">
        <v>1</v>
      </c>
      <c r="AY645" s="73">
        <v>91.765529243103899</v>
      </c>
      <c r="AZ645">
        <v>88</v>
      </c>
      <c r="BA645">
        <v>0.99912936753773995</v>
      </c>
      <c r="BB645">
        <v>87</v>
      </c>
      <c r="BC645">
        <v>0.90203594193529502</v>
      </c>
      <c r="BD645">
        <v>2</v>
      </c>
      <c r="BE645">
        <v>9.7964058064704901E-2</v>
      </c>
      <c r="BF645">
        <v>93.526969574655894</v>
      </c>
      <c r="BG645">
        <v>93.333985429022903</v>
      </c>
      <c r="BH645">
        <v>91.765529243103899</v>
      </c>
      <c r="BI645">
        <v>92.224636927974998</v>
      </c>
    </row>
    <row r="646" spans="1:61" x14ac:dyDescent="0.25">
      <c r="A646" s="10" t="str">
        <f>VLOOKUP(D646,'Index-Relations'!E:F,2,FALSE)</f>
        <v>ESG</v>
      </c>
      <c r="B646" t="s">
        <v>3450</v>
      </c>
      <c r="C646" s="53" t="s">
        <v>2766</v>
      </c>
      <c r="D646" s="59" t="s">
        <v>2775</v>
      </c>
      <c r="E646" s="59" t="s">
        <v>4086</v>
      </c>
      <c r="F646" t="s">
        <v>265</v>
      </c>
      <c r="G646" t="s">
        <v>264</v>
      </c>
      <c r="H646" t="s">
        <v>266</v>
      </c>
      <c r="I646" s="52">
        <v>45446</v>
      </c>
      <c r="J646" t="s">
        <v>2457</v>
      </c>
      <c r="K646">
        <v>90</v>
      </c>
      <c r="L646" s="73">
        <v>93.760447302860001</v>
      </c>
      <c r="M646">
        <v>89</v>
      </c>
      <c r="N646">
        <v>0.99908711255150895</v>
      </c>
      <c r="O646" s="73">
        <v>93.144754457406904</v>
      </c>
      <c r="P646">
        <v>89</v>
      </c>
      <c r="Q646">
        <v>0.99908711255150895</v>
      </c>
      <c r="R646">
        <v>87</v>
      </c>
      <c r="S646">
        <v>0.97838511033638298</v>
      </c>
      <c r="T646">
        <v>35.980293264865601</v>
      </c>
      <c r="U646">
        <v>0.72715758155701904</v>
      </c>
      <c r="V646">
        <v>63</v>
      </c>
      <c r="W646">
        <v>0.12895611187905401</v>
      </c>
      <c r="X646">
        <v>9</v>
      </c>
      <c r="Y646">
        <v>88</v>
      </c>
      <c r="Z646">
        <v>0.99823475120424399</v>
      </c>
      <c r="AA646">
        <v>58.209540051294297</v>
      </c>
      <c r="AB646">
        <v>86</v>
      </c>
      <c r="AC646">
        <v>0.98486841159711103</v>
      </c>
      <c r="AD646">
        <v>2</v>
      </c>
      <c r="AE646">
        <v>1.3366339607132001E-2</v>
      </c>
      <c r="AF646">
        <v>2</v>
      </c>
      <c r="AG646">
        <v>1.7652487957563201E-3</v>
      </c>
      <c r="AH646">
        <v>1.7932690320788001E-2</v>
      </c>
      <c r="AI646">
        <v>10</v>
      </c>
      <c r="AJ646" s="73">
        <v>92.017207861585902</v>
      </c>
      <c r="AK646">
        <v>89</v>
      </c>
      <c r="AL646">
        <v>0.99908711255150895</v>
      </c>
      <c r="AM646">
        <v>0</v>
      </c>
      <c r="AN646">
        <v>0</v>
      </c>
      <c r="AO646">
        <v>0</v>
      </c>
      <c r="AP646">
        <v>0</v>
      </c>
      <c r="AQ646">
        <v>90</v>
      </c>
      <c r="AR646">
        <v>0.999999999999999</v>
      </c>
      <c r="AS646">
        <v>4.1444124566851197E-2</v>
      </c>
      <c r="AT646">
        <v>2</v>
      </c>
      <c r="AU646">
        <v>0</v>
      </c>
      <c r="AV646">
        <v>0</v>
      </c>
      <c r="AW646">
        <v>90</v>
      </c>
      <c r="AX646">
        <v>0.999999999999999</v>
      </c>
      <c r="AY646" s="73">
        <v>92.591068227148</v>
      </c>
      <c r="AZ646">
        <v>89</v>
      </c>
      <c r="BA646">
        <v>0.99908711255150895</v>
      </c>
      <c r="BB646">
        <v>88</v>
      </c>
      <c r="BC646">
        <v>0.901840973617412</v>
      </c>
      <c r="BD646">
        <v>2</v>
      </c>
      <c r="BE646">
        <v>9.81590263825875E-2</v>
      </c>
      <c r="BF646">
        <v>93.760447302860001</v>
      </c>
      <c r="BG646">
        <v>93.144754457406904</v>
      </c>
      <c r="BH646">
        <v>92.591068227148</v>
      </c>
      <c r="BI646">
        <v>92.017207861585902</v>
      </c>
    </row>
    <row r="647" spans="1:61" x14ac:dyDescent="0.25">
      <c r="A647" s="10" t="str">
        <f>VLOOKUP(D647,'Index-Relations'!E:F,2,FALSE)</f>
        <v>ESG</v>
      </c>
      <c r="B647" t="s">
        <v>3450</v>
      </c>
      <c r="C647" s="53" t="s">
        <v>2767</v>
      </c>
      <c r="D647" s="59" t="s">
        <v>2775</v>
      </c>
      <c r="E647" s="59" t="s">
        <v>4087</v>
      </c>
      <c r="F647" t="s">
        <v>265</v>
      </c>
      <c r="G647" t="s">
        <v>264</v>
      </c>
      <c r="H647" t="s">
        <v>266</v>
      </c>
      <c r="I647" s="52">
        <v>45413</v>
      </c>
      <c r="J647" t="s">
        <v>2457</v>
      </c>
      <c r="K647">
        <v>90</v>
      </c>
      <c r="L647" s="73">
        <v>93.773678209818996</v>
      </c>
      <c r="M647">
        <v>89</v>
      </c>
      <c r="N647">
        <v>0.99906576606015596</v>
      </c>
      <c r="O647" s="73">
        <v>93.163092450421004</v>
      </c>
      <c r="P647">
        <v>89</v>
      </c>
      <c r="Q647">
        <v>0.99906576606015596</v>
      </c>
      <c r="R647">
        <v>87</v>
      </c>
      <c r="S647">
        <v>0.97904919316452699</v>
      </c>
      <c r="T647">
        <v>36.124490690211097</v>
      </c>
      <c r="U647">
        <v>0.72492569549997199</v>
      </c>
      <c r="V647">
        <v>63</v>
      </c>
      <c r="W647">
        <v>0.128123827951452</v>
      </c>
      <c r="X647">
        <v>9</v>
      </c>
      <c r="Y647">
        <v>88</v>
      </c>
      <c r="Z647">
        <v>0.99813205195030896</v>
      </c>
      <c r="AA647">
        <v>59.697308000396802</v>
      </c>
      <c r="AB647">
        <v>86</v>
      </c>
      <c r="AC647">
        <v>0.98564973408691103</v>
      </c>
      <c r="AD647">
        <v>2</v>
      </c>
      <c r="AE647">
        <v>1.24823178633979E-2</v>
      </c>
      <c r="AF647">
        <v>2</v>
      </c>
      <c r="AG647">
        <v>1.8679480496903501E-3</v>
      </c>
      <c r="AH647">
        <v>1.7278218096643198E-2</v>
      </c>
      <c r="AI647">
        <v>10</v>
      </c>
      <c r="AJ647" s="73">
        <v>92.048899055465895</v>
      </c>
      <c r="AK647">
        <v>89</v>
      </c>
      <c r="AL647">
        <v>0.99906576606015596</v>
      </c>
      <c r="AM647">
        <v>0</v>
      </c>
      <c r="AN647">
        <v>0</v>
      </c>
      <c r="AO647">
        <v>0</v>
      </c>
      <c r="AP647">
        <v>0</v>
      </c>
      <c r="AQ647">
        <v>89</v>
      </c>
      <c r="AR647">
        <v>0.99906576606015596</v>
      </c>
      <c r="AS647">
        <v>4.1593568433075399E-2</v>
      </c>
      <c r="AT647">
        <v>2</v>
      </c>
      <c r="AU647">
        <v>0</v>
      </c>
      <c r="AV647">
        <v>0</v>
      </c>
      <c r="AW647">
        <v>89</v>
      </c>
      <c r="AX647">
        <v>0.99906576606015596</v>
      </c>
      <c r="AY647" s="73">
        <v>92.607291260878</v>
      </c>
      <c r="AZ647">
        <v>89</v>
      </c>
      <c r="BA647">
        <v>0.99906576606015596</v>
      </c>
      <c r="BB647">
        <v>86</v>
      </c>
      <c r="BC647">
        <v>0.89202145181082704</v>
      </c>
      <c r="BD647">
        <v>3</v>
      </c>
      <c r="BE647">
        <v>0.107044314249329</v>
      </c>
      <c r="BF647">
        <v>93.773678209818996</v>
      </c>
      <c r="BG647">
        <v>93.163092450421004</v>
      </c>
      <c r="BH647">
        <v>92.607291260878</v>
      </c>
      <c r="BI647">
        <v>92.048899055465895</v>
      </c>
    </row>
    <row r="648" spans="1:61" x14ac:dyDescent="0.25">
      <c r="A648" s="10" t="str">
        <f>VLOOKUP(D648,'Index-Relations'!E:F,2,FALSE)</f>
        <v>ESG</v>
      </c>
      <c r="B648" t="s">
        <v>3450</v>
      </c>
      <c r="C648" s="53" t="s">
        <v>2768</v>
      </c>
      <c r="D648" s="59" t="s">
        <v>2775</v>
      </c>
      <c r="E648" s="59" t="s">
        <v>4088</v>
      </c>
      <c r="F648" t="s">
        <v>265</v>
      </c>
      <c r="G648" t="s">
        <v>264</v>
      </c>
      <c r="H648" t="s">
        <v>266</v>
      </c>
      <c r="I648" s="52">
        <v>45384</v>
      </c>
      <c r="J648" t="s">
        <v>2457</v>
      </c>
      <c r="K648">
        <v>90</v>
      </c>
      <c r="L648">
        <v>95.755907584550997</v>
      </c>
      <c r="M648">
        <v>89</v>
      </c>
      <c r="N648">
        <v>0.99913632688892995</v>
      </c>
      <c r="O648">
        <v>94.862868344312801</v>
      </c>
      <c r="P648">
        <v>89</v>
      </c>
      <c r="Q648">
        <v>0.99913632688892995</v>
      </c>
      <c r="R648">
        <v>87</v>
      </c>
      <c r="S648">
        <v>0.98090889962623296</v>
      </c>
      <c r="T648">
        <v>35.692919138912202</v>
      </c>
      <c r="U648">
        <v>0.72873436778462997</v>
      </c>
      <c r="V648">
        <v>63</v>
      </c>
      <c r="W648">
        <v>0.12652198060133199</v>
      </c>
      <c r="X648">
        <v>9</v>
      </c>
      <c r="Y648">
        <v>88</v>
      </c>
      <c r="Z648">
        <v>0.99807238537785503</v>
      </c>
      <c r="AA648">
        <v>57.750858985409302</v>
      </c>
      <c r="AB648">
        <v>86</v>
      </c>
      <c r="AC648">
        <v>0.98585884591276696</v>
      </c>
      <c r="AD648">
        <v>2</v>
      </c>
      <c r="AE648">
        <v>1.2213539465087599E-2</v>
      </c>
      <c r="AF648">
        <v>2</v>
      </c>
      <c r="AG648">
        <v>1.9276146221445399E-3</v>
      </c>
      <c r="AH648">
        <v>1.7151665079909499E-2</v>
      </c>
      <c r="AI648">
        <v>10</v>
      </c>
      <c r="AJ648">
        <v>95.303353192215695</v>
      </c>
      <c r="AK648">
        <v>89</v>
      </c>
      <c r="AL648">
        <v>0.99913632688892995</v>
      </c>
      <c r="AM648">
        <v>0</v>
      </c>
      <c r="AN648">
        <v>0</v>
      </c>
      <c r="AO648">
        <v>0</v>
      </c>
      <c r="AP648">
        <v>0</v>
      </c>
      <c r="AQ648">
        <v>89</v>
      </c>
      <c r="AR648">
        <v>0.99913632688892995</v>
      </c>
      <c r="AS648">
        <v>4.4653881748603901E-2</v>
      </c>
      <c r="AT648">
        <v>2</v>
      </c>
      <c r="AU648">
        <v>0</v>
      </c>
      <c r="AV648">
        <v>0</v>
      </c>
      <c r="AW648">
        <v>89</v>
      </c>
      <c r="AX648">
        <v>0.99913632688892995</v>
      </c>
      <c r="AY648">
        <v>94.996557011719105</v>
      </c>
      <c r="AZ648">
        <v>89</v>
      </c>
      <c r="BA648">
        <v>0.99913632688892995</v>
      </c>
      <c r="BB648">
        <v>86</v>
      </c>
      <c r="BC648">
        <v>0.90008993908586199</v>
      </c>
      <c r="BD648">
        <v>3</v>
      </c>
      <c r="BE648">
        <v>9.9046387803068098E-2</v>
      </c>
      <c r="BF648">
        <v>93.912085606584995</v>
      </c>
      <c r="BG648">
        <v>93.046959525764905</v>
      </c>
      <c r="BH648">
        <v>93.015463723319002</v>
      </c>
      <c r="BI648">
        <v>92.117438964862998</v>
      </c>
    </row>
    <row r="649" spans="1:61" x14ac:dyDescent="0.25">
      <c r="A649" s="10" t="str">
        <f>VLOOKUP(D649,'Index-Relations'!E:F,2,FALSE)</f>
        <v>ESG</v>
      </c>
      <c r="B649" t="s">
        <v>3450</v>
      </c>
      <c r="C649" s="53" t="s">
        <v>2769</v>
      </c>
      <c r="D649" s="59" t="s">
        <v>2775</v>
      </c>
      <c r="E649" s="59" t="s">
        <v>4089</v>
      </c>
      <c r="F649" t="s">
        <v>265</v>
      </c>
      <c r="G649" t="s">
        <v>264</v>
      </c>
      <c r="H649" t="s">
        <v>266</v>
      </c>
      <c r="I649" s="52">
        <v>45352</v>
      </c>
      <c r="J649" t="s">
        <v>2457</v>
      </c>
      <c r="K649">
        <v>90</v>
      </c>
      <c r="L649">
        <v>95.9971040294826</v>
      </c>
      <c r="M649">
        <v>89</v>
      </c>
      <c r="N649">
        <v>0.99915431136689603</v>
      </c>
      <c r="O649">
        <v>94.912111879046805</v>
      </c>
      <c r="P649">
        <v>89</v>
      </c>
      <c r="Q649">
        <v>0.99915431136689603</v>
      </c>
      <c r="R649">
        <v>87</v>
      </c>
      <c r="S649">
        <v>0.982125841592145</v>
      </c>
      <c r="T649">
        <v>35.190083299514797</v>
      </c>
      <c r="U649">
        <v>0.72350015793315203</v>
      </c>
      <c r="V649">
        <v>61</v>
      </c>
      <c r="W649">
        <v>0.12750385666604599</v>
      </c>
      <c r="X649">
        <v>9</v>
      </c>
      <c r="Y649">
        <v>88</v>
      </c>
      <c r="Z649">
        <v>0.99826554458760897</v>
      </c>
      <c r="AA649">
        <v>57.747870331723497</v>
      </c>
      <c r="AB649">
        <v>86</v>
      </c>
      <c r="AC649">
        <v>0.98691422309896903</v>
      </c>
      <c r="AD649">
        <v>2</v>
      </c>
      <c r="AE649">
        <v>1.1351321488639401E-2</v>
      </c>
      <c r="AF649">
        <v>2</v>
      </c>
      <c r="AG649">
        <v>1.7344554123913201E-3</v>
      </c>
      <c r="AH649">
        <v>4.5690996140088803E-3</v>
      </c>
      <c r="AI649">
        <v>6</v>
      </c>
      <c r="AJ649">
        <v>95.6648724489513</v>
      </c>
      <c r="AK649">
        <v>89</v>
      </c>
      <c r="AL649">
        <v>0.99915431136689603</v>
      </c>
      <c r="AM649">
        <v>0</v>
      </c>
      <c r="AN649">
        <v>0</v>
      </c>
      <c r="AO649">
        <v>0</v>
      </c>
      <c r="AP649">
        <v>0</v>
      </c>
      <c r="AQ649">
        <v>89</v>
      </c>
      <c r="AR649">
        <v>0.99915431136689603</v>
      </c>
      <c r="AS649">
        <v>4.0347432642788499E-2</v>
      </c>
      <c r="AT649">
        <v>2</v>
      </c>
      <c r="AU649">
        <v>0</v>
      </c>
      <c r="AV649">
        <v>0</v>
      </c>
      <c r="AW649">
        <v>89</v>
      </c>
      <c r="AX649">
        <v>0.99915431136689603</v>
      </c>
      <c r="AY649">
        <v>95.399694223860394</v>
      </c>
      <c r="AZ649">
        <v>89</v>
      </c>
      <c r="BA649">
        <v>0.99915431136689603</v>
      </c>
      <c r="BB649">
        <v>86</v>
      </c>
      <c r="BC649">
        <v>0.90405271906200602</v>
      </c>
      <c r="BD649">
        <v>3</v>
      </c>
      <c r="BE649">
        <v>9.5101592304890306E-2</v>
      </c>
      <c r="BF649">
        <v>94.275442764291</v>
      </c>
      <c r="BG649">
        <v>93.150048737725001</v>
      </c>
      <c r="BH649">
        <v>93.715823745525995</v>
      </c>
      <c r="BI649">
        <v>92.560008107217897</v>
      </c>
    </row>
    <row r="650" spans="1:61" x14ac:dyDescent="0.25">
      <c r="A650" s="10" t="str">
        <f>VLOOKUP(D650,'Index-Relations'!E:F,2,FALSE)</f>
        <v>ESG</v>
      </c>
      <c r="B650" t="s">
        <v>3450</v>
      </c>
      <c r="C650" s="53" t="s">
        <v>2770</v>
      </c>
      <c r="D650" s="59" t="s">
        <v>2775</v>
      </c>
      <c r="E650" s="59" t="s">
        <v>4090</v>
      </c>
      <c r="F650" t="s">
        <v>265</v>
      </c>
      <c r="G650" t="s">
        <v>264</v>
      </c>
      <c r="H650" t="s">
        <v>266</v>
      </c>
      <c r="I650" s="52">
        <v>45323</v>
      </c>
      <c r="J650" t="s">
        <v>2457</v>
      </c>
      <c r="K650">
        <v>90</v>
      </c>
      <c r="L650">
        <v>96.039289602576602</v>
      </c>
      <c r="M650">
        <v>89</v>
      </c>
      <c r="N650">
        <v>1</v>
      </c>
      <c r="O650">
        <v>94.866333357758904</v>
      </c>
      <c r="P650">
        <v>89</v>
      </c>
      <c r="Q650">
        <v>1</v>
      </c>
      <c r="R650">
        <v>87</v>
      </c>
      <c r="S650">
        <v>0.98223648744196601</v>
      </c>
      <c r="T650">
        <v>35.6699962196097</v>
      </c>
      <c r="U650">
        <v>0.71803781851732496</v>
      </c>
      <c r="V650">
        <v>61</v>
      </c>
      <c r="W650">
        <v>0.132437280029021</v>
      </c>
      <c r="X650">
        <v>9</v>
      </c>
      <c r="Y650">
        <v>88</v>
      </c>
      <c r="Z650">
        <v>0.99920222447201101</v>
      </c>
      <c r="AA650">
        <v>59.824132678487203</v>
      </c>
      <c r="AB650">
        <v>86</v>
      </c>
      <c r="AC650">
        <v>0.98536485985445699</v>
      </c>
      <c r="AD650">
        <v>2</v>
      </c>
      <c r="AE650">
        <v>1.3837364617554001E-2</v>
      </c>
      <c r="AF650">
        <v>2</v>
      </c>
      <c r="AG650">
        <v>7.9777552798892398E-4</v>
      </c>
      <c r="AH650">
        <v>4.9087486437278003E-3</v>
      </c>
      <c r="AI650">
        <v>6</v>
      </c>
      <c r="AJ650">
        <v>95.508629479990702</v>
      </c>
      <c r="AK650">
        <v>89</v>
      </c>
      <c r="AL650">
        <v>1</v>
      </c>
      <c r="AM650">
        <v>0</v>
      </c>
      <c r="AN650">
        <v>0</v>
      </c>
      <c r="AO650">
        <v>0</v>
      </c>
      <c r="AP650">
        <v>0</v>
      </c>
      <c r="AQ650">
        <v>89</v>
      </c>
      <c r="AR650">
        <v>1</v>
      </c>
      <c r="AS650">
        <v>3.9708250467106999E-2</v>
      </c>
      <c r="AT650">
        <v>2</v>
      </c>
      <c r="AU650">
        <v>0</v>
      </c>
      <c r="AV650">
        <v>0</v>
      </c>
      <c r="AW650">
        <v>89</v>
      </c>
      <c r="AX650">
        <v>1</v>
      </c>
      <c r="AY650">
        <v>95.619662985653093</v>
      </c>
      <c r="AZ650">
        <v>89</v>
      </c>
      <c r="BA650">
        <v>1</v>
      </c>
      <c r="BB650">
        <v>86</v>
      </c>
      <c r="BC650">
        <v>0.89794555416299804</v>
      </c>
      <c r="BD650">
        <v>3</v>
      </c>
      <c r="BE650">
        <v>0.102054445837001</v>
      </c>
      <c r="BF650">
        <v>94.267092057946897</v>
      </c>
      <c r="BG650">
        <v>93.140234200170994</v>
      </c>
      <c r="BH650">
        <v>93.928880621928897</v>
      </c>
      <c r="BI650">
        <v>92.487769997995002</v>
      </c>
    </row>
    <row r="651" spans="1:61" x14ac:dyDescent="0.25">
      <c r="A651" s="10" t="str">
        <f>VLOOKUP(D651,'Index-Relations'!E:F,2,FALSE)</f>
        <v>ESG</v>
      </c>
      <c r="B651" t="s">
        <v>3450</v>
      </c>
      <c r="C651" s="53" t="s">
        <v>2760</v>
      </c>
      <c r="D651" s="59" t="s">
        <v>2776</v>
      </c>
      <c r="E651" s="59" t="s">
        <v>4091</v>
      </c>
      <c r="F651" t="s">
        <v>271</v>
      </c>
      <c r="G651" t="s">
        <v>270</v>
      </c>
      <c r="H651" t="s">
        <v>272</v>
      </c>
      <c r="I651" s="52">
        <v>45659</v>
      </c>
      <c r="J651" t="s">
        <v>2457</v>
      </c>
      <c r="K651">
        <v>84</v>
      </c>
      <c r="L651" s="73">
        <v>91.733688476687902</v>
      </c>
      <c r="M651">
        <v>83</v>
      </c>
      <c r="N651">
        <v>0.99914040608829702</v>
      </c>
      <c r="O651" s="73">
        <v>91.515164771208902</v>
      </c>
      <c r="P651">
        <v>83</v>
      </c>
      <c r="Q651">
        <v>0.99914040608829702</v>
      </c>
      <c r="R651">
        <v>81</v>
      </c>
      <c r="S651">
        <v>0.96891088230595002</v>
      </c>
      <c r="T651">
        <v>37.480694573209803</v>
      </c>
      <c r="U651">
        <v>0.66661613076910398</v>
      </c>
      <c r="V651">
        <v>61</v>
      </c>
      <c r="W651">
        <v>5.2927598292338701E-2</v>
      </c>
      <c r="X651">
        <v>8</v>
      </c>
      <c r="Y651">
        <v>83</v>
      </c>
      <c r="Z651">
        <v>0.99914040608829702</v>
      </c>
      <c r="AA651">
        <v>62.766828491346999</v>
      </c>
      <c r="AB651">
        <v>78</v>
      </c>
      <c r="AC651">
        <v>0.94642466027835503</v>
      </c>
      <c r="AD651">
        <v>5</v>
      </c>
      <c r="AE651">
        <v>5.2715745809941802E-2</v>
      </c>
      <c r="AF651">
        <v>1</v>
      </c>
      <c r="AG651">
        <v>8.5959391170247596E-4</v>
      </c>
      <c r="AH651">
        <v>9.2211636106763698E-3</v>
      </c>
      <c r="AI651">
        <v>7</v>
      </c>
      <c r="AJ651" s="73">
        <v>89.347157956421</v>
      </c>
      <c r="AK651">
        <v>83</v>
      </c>
      <c r="AL651">
        <v>0.99914040608829702</v>
      </c>
      <c r="AM651">
        <v>0</v>
      </c>
      <c r="AN651">
        <v>0</v>
      </c>
      <c r="AO651">
        <v>0</v>
      </c>
      <c r="AP651">
        <v>0</v>
      </c>
      <c r="AQ651">
        <v>84</v>
      </c>
      <c r="AR651">
        <v>0.999999999999999</v>
      </c>
      <c r="AS651">
        <v>5.8112782886598102E-2</v>
      </c>
      <c r="AT651">
        <v>2</v>
      </c>
      <c r="AU651">
        <v>0</v>
      </c>
      <c r="AV651">
        <v>0</v>
      </c>
      <c r="AW651">
        <v>84</v>
      </c>
      <c r="AX651">
        <v>1</v>
      </c>
      <c r="AY651" s="73">
        <v>90.930971457787905</v>
      </c>
      <c r="AZ651">
        <v>83</v>
      </c>
      <c r="BA651">
        <v>0.99914040608829702</v>
      </c>
      <c r="BB651">
        <v>82</v>
      </c>
      <c r="BC651">
        <v>0.925171371236992</v>
      </c>
      <c r="BD651">
        <v>2</v>
      </c>
      <c r="BE651">
        <v>7.4828628763007304E-2</v>
      </c>
      <c r="BF651">
        <v>91.733688476687902</v>
      </c>
      <c r="BG651">
        <v>91.515164771208902</v>
      </c>
      <c r="BH651">
        <v>90.930971457787905</v>
      </c>
      <c r="BI651">
        <v>89.347157956421</v>
      </c>
    </row>
    <row r="652" spans="1:61" x14ac:dyDescent="0.25">
      <c r="A652" s="10" t="str">
        <f>VLOOKUP(D652,'Index-Relations'!E:F,2,FALSE)</f>
        <v>ESG</v>
      </c>
      <c r="B652" t="s">
        <v>3450</v>
      </c>
      <c r="C652" s="53" t="s">
        <v>2761</v>
      </c>
      <c r="D652" s="59" t="s">
        <v>2776</v>
      </c>
      <c r="E652" s="59" t="s">
        <v>4092</v>
      </c>
      <c r="F652" t="s">
        <v>271</v>
      </c>
      <c r="G652" t="s">
        <v>270</v>
      </c>
      <c r="H652" t="s">
        <v>272</v>
      </c>
      <c r="I652" s="52">
        <v>45628</v>
      </c>
      <c r="J652" t="s">
        <v>2457</v>
      </c>
      <c r="K652">
        <v>87</v>
      </c>
      <c r="L652" s="73">
        <v>92.937462049113904</v>
      </c>
      <c r="M652">
        <v>86</v>
      </c>
      <c r="N652">
        <v>0.99930728622807696</v>
      </c>
      <c r="O652" s="73">
        <v>93.459000697026994</v>
      </c>
      <c r="P652">
        <v>86</v>
      </c>
      <c r="Q652">
        <v>0.99930728622807696</v>
      </c>
      <c r="R652">
        <v>84</v>
      </c>
      <c r="S652">
        <v>0.97676270683864697</v>
      </c>
      <c r="T652">
        <v>33.961774051326799</v>
      </c>
      <c r="U652">
        <v>0.68911553487300403</v>
      </c>
      <c r="V652">
        <v>63</v>
      </c>
      <c r="W652">
        <v>0.114392034581094</v>
      </c>
      <c r="X652">
        <v>9</v>
      </c>
      <c r="Y652">
        <v>86</v>
      </c>
      <c r="Z652">
        <v>0.99930728622807596</v>
      </c>
      <c r="AA652">
        <v>46.225137884964298</v>
      </c>
      <c r="AB652">
        <v>83</v>
      </c>
      <c r="AC652">
        <v>0.96385080633170905</v>
      </c>
      <c r="AD652">
        <v>3</v>
      </c>
      <c r="AE652">
        <v>3.5456479896367597E-2</v>
      </c>
      <c r="AF652">
        <v>1</v>
      </c>
      <c r="AG652">
        <v>6.92713771922995E-4</v>
      </c>
      <c r="AH652">
        <v>2.0797517879620201E-2</v>
      </c>
      <c r="AI652">
        <v>10</v>
      </c>
      <c r="AJ652" s="73">
        <v>91.570314130746993</v>
      </c>
      <c r="AK652">
        <v>86</v>
      </c>
      <c r="AL652">
        <v>0.99930728622807696</v>
      </c>
      <c r="AM652">
        <v>0</v>
      </c>
      <c r="AN652">
        <v>0</v>
      </c>
      <c r="AO652">
        <v>0</v>
      </c>
      <c r="AP652">
        <v>0</v>
      </c>
      <c r="AQ652">
        <v>87</v>
      </c>
      <c r="AR652">
        <v>1</v>
      </c>
      <c r="AS652">
        <v>4.1214948494793097E-2</v>
      </c>
      <c r="AT652">
        <v>2</v>
      </c>
      <c r="AU652">
        <v>0</v>
      </c>
      <c r="AV652">
        <v>0</v>
      </c>
      <c r="AW652">
        <v>87</v>
      </c>
      <c r="AX652">
        <v>1</v>
      </c>
      <c r="AY652" s="73">
        <v>90.362992268893905</v>
      </c>
      <c r="AZ652">
        <v>86</v>
      </c>
      <c r="BA652">
        <v>0.99930728622807696</v>
      </c>
      <c r="BB652">
        <v>85</v>
      </c>
      <c r="BC652">
        <v>0.90902683655509198</v>
      </c>
      <c r="BD652">
        <v>2</v>
      </c>
      <c r="BE652">
        <v>9.0973163444907898E-2</v>
      </c>
      <c r="BF652">
        <v>92.937462049113904</v>
      </c>
      <c r="BG652">
        <v>93.459000697026994</v>
      </c>
      <c r="BH652">
        <v>90.362992268893905</v>
      </c>
      <c r="BI652">
        <v>91.570314130746993</v>
      </c>
    </row>
    <row r="653" spans="1:61" x14ac:dyDescent="0.25">
      <c r="A653" s="10" t="str">
        <f>VLOOKUP(D653,'Index-Relations'!E:F,2,FALSE)</f>
        <v>ESG</v>
      </c>
      <c r="B653" t="s">
        <v>3450</v>
      </c>
      <c r="C653" s="53" t="s">
        <v>2762</v>
      </c>
      <c r="D653" s="59" t="s">
        <v>2776</v>
      </c>
      <c r="E653" s="59" t="s">
        <v>4093</v>
      </c>
      <c r="F653" t="s">
        <v>271</v>
      </c>
      <c r="G653" t="s">
        <v>270</v>
      </c>
      <c r="H653" t="s">
        <v>272</v>
      </c>
      <c r="I653" s="52">
        <v>45597</v>
      </c>
      <c r="J653" t="s">
        <v>2457</v>
      </c>
      <c r="K653">
        <v>87</v>
      </c>
      <c r="L653" s="73">
        <v>92.716769315698002</v>
      </c>
      <c r="M653">
        <v>86</v>
      </c>
      <c r="N653">
        <v>0.99934505035903398</v>
      </c>
      <c r="O653" s="73">
        <v>93.391523944029998</v>
      </c>
      <c r="P653">
        <v>86</v>
      </c>
      <c r="Q653">
        <v>0.99934505035903398</v>
      </c>
      <c r="R653">
        <v>84</v>
      </c>
      <c r="S653">
        <v>0.97661551070402897</v>
      </c>
      <c r="T653">
        <v>34.421106110945701</v>
      </c>
      <c r="U653">
        <v>0.68796037919951003</v>
      </c>
      <c r="V653">
        <v>63</v>
      </c>
      <c r="W653">
        <v>0.113934397811095</v>
      </c>
      <c r="X653">
        <v>9</v>
      </c>
      <c r="Y653">
        <v>86</v>
      </c>
      <c r="Z653">
        <v>0.99934505035903398</v>
      </c>
      <c r="AA653">
        <v>48.6038074431833</v>
      </c>
      <c r="AB653">
        <v>83</v>
      </c>
      <c r="AC653">
        <v>0.963575783578832</v>
      </c>
      <c r="AD653">
        <v>3</v>
      </c>
      <c r="AE653">
        <v>3.5769266780201703E-2</v>
      </c>
      <c r="AF653">
        <v>1</v>
      </c>
      <c r="AG653">
        <v>6.5494964096544895E-4</v>
      </c>
      <c r="AH653">
        <v>3.0765433793719901E-2</v>
      </c>
      <c r="AI653">
        <v>10</v>
      </c>
      <c r="AJ653" s="73">
        <v>91.360191441286005</v>
      </c>
      <c r="AK653">
        <v>86</v>
      </c>
      <c r="AL653">
        <v>0.99934505035903398</v>
      </c>
      <c r="AM653">
        <v>0</v>
      </c>
      <c r="AN653">
        <v>0</v>
      </c>
      <c r="AO653">
        <v>0</v>
      </c>
      <c r="AP653">
        <v>0</v>
      </c>
      <c r="AQ653">
        <v>87</v>
      </c>
      <c r="AR653">
        <v>1</v>
      </c>
      <c r="AS653">
        <v>3.8896909293447197E-2</v>
      </c>
      <c r="AT653">
        <v>2</v>
      </c>
      <c r="AU653">
        <v>0</v>
      </c>
      <c r="AV653">
        <v>0</v>
      </c>
      <c r="AW653">
        <v>87</v>
      </c>
      <c r="AX653">
        <v>1</v>
      </c>
      <c r="AY653" s="73">
        <v>90.000544811759994</v>
      </c>
      <c r="AZ653">
        <v>86</v>
      </c>
      <c r="BA653">
        <v>0.99934505035903398</v>
      </c>
      <c r="BB653">
        <v>85</v>
      </c>
      <c r="BC653">
        <v>0.90429988732086197</v>
      </c>
      <c r="BD653">
        <v>2</v>
      </c>
      <c r="BE653">
        <v>9.5700112679137098E-2</v>
      </c>
      <c r="BF653">
        <v>92.716769315698002</v>
      </c>
      <c r="BG653">
        <v>93.391523944029998</v>
      </c>
      <c r="BH653">
        <v>90.000544811759994</v>
      </c>
      <c r="BI653">
        <v>91.360191441286005</v>
      </c>
    </row>
    <row r="654" spans="1:61" x14ac:dyDescent="0.25">
      <c r="A654" s="10" t="str">
        <f>VLOOKUP(D654,'Index-Relations'!E:F,2,FALSE)</f>
        <v>ESG</v>
      </c>
      <c r="B654" t="s">
        <v>3450</v>
      </c>
      <c r="C654" s="53" t="s">
        <v>2763</v>
      </c>
      <c r="D654" s="59" t="s">
        <v>2776</v>
      </c>
      <c r="E654" s="59" t="s">
        <v>4094</v>
      </c>
      <c r="F654" t="s">
        <v>271</v>
      </c>
      <c r="G654" t="s">
        <v>270</v>
      </c>
      <c r="H654" t="s">
        <v>272</v>
      </c>
      <c r="I654" s="52">
        <v>45566</v>
      </c>
      <c r="J654" t="s">
        <v>2457</v>
      </c>
      <c r="K654">
        <v>87</v>
      </c>
      <c r="L654" s="73">
        <v>92.731619301992893</v>
      </c>
      <c r="M654">
        <v>86</v>
      </c>
      <c r="N654">
        <v>0.99937119775910599</v>
      </c>
      <c r="O654" s="73">
        <v>93.319875723975002</v>
      </c>
      <c r="P654">
        <v>86</v>
      </c>
      <c r="Q654">
        <v>0.99937119775910599</v>
      </c>
      <c r="R654">
        <v>84</v>
      </c>
      <c r="S654">
        <v>0.97704005894526003</v>
      </c>
      <c r="T654">
        <v>34.509888893424801</v>
      </c>
      <c r="U654">
        <v>0.68861948932313199</v>
      </c>
      <c r="V654">
        <v>63</v>
      </c>
      <c r="W654">
        <v>0.114380106465507</v>
      </c>
      <c r="X654">
        <v>9</v>
      </c>
      <c r="Y654">
        <v>86</v>
      </c>
      <c r="Z654">
        <v>0.99937119775910599</v>
      </c>
      <c r="AA654">
        <v>52.016393086604403</v>
      </c>
      <c r="AB654">
        <v>83</v>
      </c>
      <c r="AC654">
        <v>0.96447652703131004</v>
      </c>
      <c r="AD654">
        <v>3</v>
      </c>
      <c r="AE654">
        <v>3.4894670727796902E-2</v>
      </c>
      <c r="AF654">
        <v>1</v>
      </c>
      <c r="AG654">
        <v>6.2880224089301802E-4</v>
      </c>
      <c r="AH654">
        <v>2.02587808154042E-2</v>
      </c>
      <c r="AI654">
        <v>10</v>
      </c>
      <c r="AJ654" s="73">
        <v>91.402642509201002</v>
      </c>
      <c r="AK654">
        <v>86</v>
      </c>
      <c r="AL654">
        <v>0.99937119775910599</v>
      </c>
      <c r="AM654">
        <v>0</v>
      </c>
      <c r="AN654">
        <v>0</v>
      </c>
      <c r="AO654">
        <v>0</v>
      </c>
      <c r="AP654">
        <v>0</v>
      </c>
      <c r="AQ654">
        <v>87</v>
      </c>
      <c r="AR654">
        <v>1</v>
      </c>
      <c r="AS654">
        <v>3.5302494201526098E-2</v>
      </c>
      <c r="AT654">
        <v>2</v>
      </c>
      <c r="AU654">
        <v>0</v>
      </c>
      <c r="AV654">
        <v>0</v>
      </c>
      <c r="AW654">
        <v>87</v>
      </c>
      <c r="AX654">
        <v>1</v>
      </c>
      <c r="AY654" s="73">
        <v>90.102141020916903</v>
      </c>
      <c r="AZ654">
        <v>86</v>
      </c>
      <c r="BA654">
        <v>0.99937119775910599</v>
      </c>
      <c r="BB654">
        <v>85</v>
      </c>
      <c r="BC654">
        <v>0.90349931148604001</v>
      </c>
      <c r="BD654">
        <v>2</v>
      </c>
      <c r="BE654">
        <v>9.6500688513959598E-2</v>
      </c>
      <c r="BF654">
        <v>92.731619301992893</v>
      </c>
      <c r="BG654">
        <v>93.319875723975002</v>
      </c>
      <c r="BH654">
        <v>90.102141020916903</v>
      </c>
      <c r="BI654">
        <v>91.402642509201002</v>
      </c>
    </row>
    <row r="655" spans="1:61" x14ac:dyDescent="0.25">
      <c r="A655" s="10" t="str">
        <f>VLOOKUP(D655,'Index-Relations'!E:F,2,FALSE)</f>
        <v>ESG</v>
      </c>
      <c r="B655" t="s">
        <v>3450</v>
      </c>
      <c r="C655" s="53" t="s">
        <v>2764</v>
      </c>
      <c r="D655" s="59" t="s">
        <v>2776</v>
      </c>
      <c r="E655" s="59" t="s">
        <v>4095</v>
      </c>
      <c r="F655" t="s">
        <v>271</v>
      </c>
      <c r="G655" t="s">
        <v>270</v>
      </c>
      <c r="H655" t="s">
        <v>272</v>
      </c>
      <c r="I655" s="52">
        <v>45537</v>
      </c>
      <c r="J655" t="s">
        <v>2457</v>
      </c>
      <c r="K655">
        <v>87</v>
      </c>
      <c r="L655" s="73">
        <v>93.059627930034907</v>
      </c>
      <c r="M655">
        <v>86</v>
      </c>
      <c r="N655">
        <v>0.99928689303865903</v>
      </c>
      <c r="O655" s="73">
        <v>93.414553280787999</v>
      </c>
      <c r="P655">
        <v>86</v>
      </c>
      <c r="Q655">
        <v>0.99928689303865903</v>
      </c>
      <c r="R655">
        <v>84</v>
      </c>
      <c r="S655">
        <v>0.97827625188267597</v>
      </c>
      <c r="T655">
        <v>34.877529525785199</v>
      </c>
      <c r="U655">
        <v>0.69296068700855995</v>
      </c>
      <c r="V655">
        <v>63</v>
      </c>
      <c r="W655">
        <v>0.117419459217354</v>
      </c>
      <c r="X655">
        <v>9</v>
      </c>
      <c r="Y655">
        <v>86</v>
      </c>
      <c r="Z655">
        <v>0.99928689303865903</v>
      </c>
      <c r="AA655">
        <v>50.011249985906197</v>
      </c>
      <c r="AB655">
        <v>83</v>
      </c>
      <c r="AC655">
        <v>0.966019687351377</v>
      </c>
      <c r="AD655">
        <v>3</v>
      </c>
      <c r="AE655">
        <v>3.32672056872814E-2</v>
      </c>
      <c r="AF655">
        <v>1</v>
      </c>
      <c r="AG655">
        <v>7.1310696134081698E-4</v>
      </c>
      <c r="AH655">
        <v>2.09712086290063E-2</v>
      </c>
      <c r="AI655">
        <v>10</v>
      </c>
      <c r="AJ655" s="73">
        <v>91.911506112935001</v>
      </c>
      <c r="AK655">
        <v>86</v>
      </c>
      <c r="AL655">
        <v>0.99928689303865903</v>
      </c>
      <c r="AM655">
        <v>0</v>
      </c>
      <c r="AN655">
        <v>0</v>
      </c>
      <c r="AO655">
        <v>0</v>
      </c>
      <c r="AP655">
        <v>0</v>
      </c>
      <c r="AQ655">
        <v>87</v>
      </c>
      <c r="AR655">
        <v>1</v>
      </c>
      <c r="AS655">
        <v>3.9059085952614703E-2</v>
      </c>
      <c r="AT655">
        <v>2</v>
      </c>
      <c r="AU655">
        <v>0</v>
      </c>
      <c r="AV655">
        <v>0</v>
      </c>
      <c r="AW655">
        <v>87</v>
      </c>
      <c r="AX655">
        <v>1</v>
      </c>
      <c r="AY655" s="73">
        <v>90.886378955306995</v>
      </c>
      <c r="AZ655">
        <v>86</v>
      </c>
      <c r="BA655">
        <v>0.99928689303865903</v>
      </c>
      <c r="BB655">
        <v>85</v>
      </c>
      <c r="BC655">
        <v>0.89696094186126496</v>
      </c>
      <c r="BD655">
        <v>2</v>
      </c>
      <c r="BE655">
        <v>0.103039058138734</v>
      </c>
      <c r="BF655">
        <v>93.059627930034907</v>
      </c>
      <c r="BG655">
        <v>93.414553280787999</v>
      </c>
      <c r="BH655">
        <v>90.886378955306995</v>
      </c>
      <c r="BI655">
        <v>91.911506112935001</v>
      </c>
    </row>
    <row r="656" spans="1:61" x14ac:dyDescent="0.25">
      <c r="A656" s="10" t="str">
        <f>VLOOKUP(D656,'Index-Relations'!E:F,2,FALSE)</f>
        <v>ESG</v>
      </c>
      <c r="B656" t="s">
        <v>3450</v>
      </c>
      <c r="C656" s="53" t="s">
        <v>3350</v>
      </c>
      <c r="D656" s="59" t="s">
        <v>2776</v>
      </c>
      <c r="E656" s="59" t="s">
        <v>4096</v>
      </c>
      <c r="F656" t="s">
        <v>271</v>
      </c>
      <c r="G656" t="s">
        <v>270</v>
      </c>
      <c r="H656" t="s">
        <v>272</v>
      </c>
      <c r="I656" s="52">
        <v>45505</v>
      </c>
      <c r="J656" t="s">
        <v>2457</v>
      </c>
      <c r="K656">
        <v>87</v>
      </c>
      <c r="L656" s="73">
        <v>93.015985986581896</v>
      </c>
      <c r="M656">
        <v>86</v>
      </c>
      <c r="N656">
        <v>0.999270346616427</v>
      </c>
      <c r="O656" s="73">
        <v>93.383679564765004</v>
      </c>
      <c r="P656">
        <v>86</v>
      </c>
      <c r="Q656">
        <v>0.999270346616427</v>
      </c>
      <c r="R656">
        <v>84</v>
      </c>
      <c r="S656">
        <v>0.97884796872477198</v>
      </c>
      <c r="T656">
        <v>34.863624882467398</v>
      </c>
      <c r="U656">
        <v>0.70145041536907604</v>
      </c>
      <c r="V656">
        <v>63</v>
      </c>
      <c r="W656">
        <v>0.119456218751866</v>
      </c>
      <c r="X656">
        <v>9</v>
      </c>
      <c r="Y656">
        <v>86</v>
      </c>
      <c r="Z656">
        <v>0.999270346616427</v>
      </c>
      <c r="AA656">
        <v>50.864917312719001</v>
      </c>
      <c r="AB656">
        <v>83</v>
      </c>
      <c r="AC656">
        <v>0.96639497595712298</v>
      </c>
      <c r="AD656">
        <v>3</v>
      </c>
      <c r="AE656">
        <v>3.28753706593038E-2</v>
      </c>
      <c r="AF656">
        <v>1</v>
      </c>
      <c r="AG656">
        <v>7.2965338357225396E-4</v>
      </c>
      <c r="AH656">
        <v>2.0390580875092199E-2</v>
      </c>
      <c r="AI656">
        <v>10</v>
      </c>
      <c r="AJ656" s="73">
        <v>91.898689231063003</v>
      </c>
      <c r="AK656">
        <v>86</v>
      </c>
      <c r="AL656">
        <v>0.999270346616427</v>
      </c>
      <c r="AM656">
        <v>0</v>
      </c>
      <c r="AN656">
        <v>0</v>
      </c>
      <c r="AO656">
        <v>0</v>
      </c>
      <c r="AP656">
        <v>0</v>
      </c>
      <c r="AQ656">
        <v>87</v>
      </c>
      <c r="AR656">
        <v>0.999999999999999</v>
      </c>
      <c r="AS656">
        <v>3.9711033885600801E-2</v>
      </c>
      <c r="AT656">
        <v>2</v>
      </c>
      <c r="AU656">
        <v>0</v>
      </c>
      <c r="AV656">
        <v>0</v>
      </c>
      <c r="AW656">
        <v>87</v>
      </c>
      <c r="AX656">
        <v>0.999999999999999</v>
      </c>
      <c r="AY656" s="73">
        <v>90.806382785837997</v>
      </c>
      <c r="AZ656">
        <v>86</v>
      </c>
      <c r="BA656">
        <v>0.999270346616427</v>
      </c>
      <c r="BB656">
        <v>85</v>
      </c>
      <c r="BC656">
        <v>0.89804750515338405</v>
      </c>
      <c r="BD656">
        <v>2</v>
      </c>
      <c r="BE656">
        <v>0.101952494846615</v>
      </c>
      <c r="BF656">
        <v>93.015985986581896</v>
      </c>
      <c r="BG656">
        <v>93.383679564765004</v>
      </c>
      <c r="BH656">
        <v>90.806382785837997</v>
      </c>
      <c r="BI656">
        <v>91.898689231063003</v>
      </c>
    </row>
    <row r="657" spans="1:61" x14ac:dyDescent="0.25">
      <c r="A657" s="10" t="str">
        <f>VLOOKUP(D657,'Index-Relations'!E:F,2,FALSE)</f>
        <v>ESG</v>
      </c>
      <c r="B657" t="s">
        <v>3450</v>
      </c>
      <c r="C657" s="53" t="s">
        <v>2765</v>
      </c>
      <c r="D657" s="59" t="s">
        <v>2776</v>
      </c>
      <c r="E657" s="59" t="s">
        <v>4097</v>
      </c>
      <c r="F657" t="s">
        <v>271</v>
      </c>
      <c r="G657" t="s">
        <v>270</v>
      </c>
      <c r="H657" t="s">
        <v>272</v>
      </c>
      <c r="I657" s="52">
        <v>45474</v>
      </c>
      <c r="J657" t="s">
        <v>2457</v>
      </c>
      <c r="K657">
        <v>88</v>
      </c>
      <c r="L657" s="73">
        <v>93.673032524846903</v>
      </c>
      <c r="M657">
        <v>87</v>
      </c>
      <c r="N657">
        <v>0.99911631276005197</v>
      </c>
      <c r="O657" s="73">
        <v>93.353073286148998</v>
      </c>
      <c r="P657">
        <v>87</v>
      </c>
      <c r="Q657">
        <v>0.99911631276005197</v>
      </c>
      <c r="R657">
        <v>85</v>
      </c>
      <c r="S657">
        <v>0.977888297727176</v>
      </c>
      <c r="T657">
        <v>34.634070358568799</v>
      </c>
      <c r="U657">
        <v>0.70423876806756203</v>
      </c>
      <c r="V657">
        <v>63</v>
      </c>
      <c r="W657">
        <v>0.119616949277095</v>
      </c>
      <c r="X657">
        <v>9</v>
      </c>
      <c r="Y657">
        <v>87</v>
      </c>
      <c r="Z657">
        <v>0.99911631276005197</v>
      </c>
      <c r="AA657">
        <v>52.788150806900397</v>
      </c>
      <c r="AB657">
        <v>85</v>
      </c>
      <c r="AC657">
        <v>0.98558542191370901</v>
      </c>
      <c r="AD657">
        <v>2</v>
      </c>
      <c r="AE657">
        <v>1.3530890846342901E-2</v>
      </c>
      <c r="AF657">
        <v>1</v>
      </c>
      <c r="AG657">
        <v>8.8368723994748102E-4</v>
      </c>
      <c r="AH657">
        <v>2.0441157614967301E-2</v>
      </c>
      <c r="AI657">
        <v>10</v>
      </c>
      <c r="AJ657" s="73">
        <v>92.6266801969699</v>
      </c>
      <c r="AK657">
        <v>87</v>
      </c>
      <c r="AL657">
        <v>0.99911631276005197</v>
      </c>
      <c r="AM657">
        <v>0</v>
      </c>
      <c r="AN657">
        <v>0</v>
      </c>
      <c r="AO657">
        <v>0</v>
      </c>
      <c r="AP657">
        <v>0</v>
      </c>
      <c r="AQ657">
        <v>88</v>
      </c>
      <c r="AR657">
        <v>0.999999999999999</v>
      </c>
      <c r="AS657">
        <v>3.6689796147158803E-2</v>
      </c>
      <c r="AT657">
        <v>2</v>
      </c>
      <c r="AU657">
        <v>0</v>
      </c>
      <c r="AV657">
        <v>0</v>
      </c>
      <c r="AW657">
        <v>88</v>
      </c>
      <c r="AX657">
        <v>0.999999999999999</v>
      </c>
      <c r="AY657" s="73">
        <v>91.890619109507</v>
      </c>
      <c r="AZ657">
        <v>87</v>
      </c>
      <c r="BA657">
        <v>0.99911631276005197</v>
      </c>
      <c r="BB657">
        <v>86</v>
      </c>
      <c r="BC657">
        <v>0.90056701095133596</v>
      </c>
      <c r="BD657">
        <v>2</v>
      </c>
      <c r="BE657">
        <v>9.9432989048663697E-2</v>
      </c>
      <c r="BF657">
        <v>93.673032524846903</v>
      </c>
      <c r="BG657">
        <v>93.353073286148998</v>
      </c>
      <c r="BH657">
        <v>91.890619109507</v>
      </c>
      <c r="BI657">
        <v>92.6266801969699</v>
      </c>
    </row>
    <row r="658" spans="1:61" x14ac:dyDescent="0.25">
      <c r="A658" s="10" t="str">
        <f>VLOOKUP(D658,'Index-Relations'!E:F,2,FALSE)</f>
        <v>ESG</v>
      </c>
      <c r="B658" t="s">
        <v>3450</v>
      </c>
      <c r="C658" s="53" t="s">
        <v>2766</v>
      </c>
      <c r="D658" s="59" t="s">
        <v>2776</v>
      </c>
      <c r="E658" s="59" t="s">
        <v>4098</v>
      </c>
      <c r="F658" t="s">
        <v>271</v>
      </c>
      <c r="G658" t="s">
        <v>270</v>
      </c>
      <c r="H658" t="s">
        <v>272</v>
      </c>
      <c r="I658" s="52">
        <v>45446</v>
      </c>
      <c r="J658" t="s">
        <v>2457</v>
      </c>
      <c r="K658">
        <v>89</v>
      </c>
      <c r="L658" s="73">
        <v>93.908436073009</v>
      </c>
      <c r="M658">
        <v>88</v>
      </c>
      <c r="N658">
        <v>0.99907357727155999</v>
      </c>
      <c r="O658" s="73">
        <v>93.160928505488997</v>
      </c>
      <c r="P658">
        <v>88</v>
      </c>
      <c r="Q658">
        <v>0.99907357727155999</v>
      </c>
      <c r="R658">
        <v>86</v>
      </c>
      <c r="S658">
        <v>0.97806462878837597</v>
      </c>
      <c r="T658">
        <v>35.540371475788596</v>
      </c>
      <c r="U658">
        <v>0.722334048323091</v>
      </c>
      <c r="V658">
        <v>62</v>
      </c>
      <c r="W658">
        <v>0.13123590435016799</v>
      </c>
      <c r="X658">
        <v>9</v>
      </c>
      <c r="Y658">
        <v>87</v>
      </c>
      <c r="Z658">
        <v>0.99820857805807095</v>
      </c>
      <c r="AA658">
        <v>58.674370172495202</v>
      </c>
      <c r="AB658">
        <v>85</v>
      </c>
      <c r="AC658">
        <v>0.98464405723071702</v>
      </c>
      <c r="AD658">
        <v>2</v>
      </c>
      <c r="AE658">
        <v>1.35645208273532E-2</v>
      </c>
      <c r="AF658">
        <v>2</v>
      </c>
      <c r="AG658">
        <v>1.7914219419290301E-3</v>
      </c>
      <c r="AH658">
        <v>1.8249719205921399E-2</v>
      </c>
      <c r="AI658">
        <v>10</v>
      </c>
      <c r="AJ658" s="73">
        <v>92.411789061889905</v>
      </c>
      <c r="AK658">
        <v>88</v>
      </c>
      <c r="AL658">
        <v>0.99907357727155999</v>
      </c>
      <c r="AM658">
        <v>0</v>
      </c>
      <c r="AN658">
        <v>0</v>
      </c>
      <c r="AO658">
        <v>0</v>
      </c>
      <c r="AP658">
        <v>0</v>
      </c>
      <c r="AQ658">
        <v>89</v>
      </c>
      <c r="AR658">
        <v>1</v>
      </c>
      <c r="AS658">
        <v>4.2058611959740297E-2</v>
      </c>
      <c r="AT658">
        <v>2</v>
      </c>
      <c r="AU658">
        <v>0</v>
      </c>
      <c r="AV658">
        <v>0</v>
      </c>
      <c r="AW658">
        <v>89</v>
      </c>
      <c r="AX658">
        <v>0.999999999999999</v>
      </c>
      <c r="AY658" s="73">
        <v>92.727082866510997</v>
      </c>
      <c r="AZ658">
        <v>88</v>
      </c>
      <c r="BA658">
        <v>0.99907357727155999</v>
      </c>
      <c r="BB658">
        <v>87</v>
      </c>
      <c r="BC658">
        <v>0.90038558072781005</v>
      </c>
      <c r="BD658">
        <v>2</v>
      </c>
      <c r="BE658">
        <v>9.9614419272189503E-2</v>
      </c>
      <c r="BF658">
        <v>93.908436073009</v>
      </c>
      <c r="BG658">
        <v>93.160928505488997</v>
      </c>
      <c r="BH658">
        <v>92.727082866510997</v>
      </c>
      <c r="BI658">
        <v>92.411789061889905</v>
      </c>
    </row>
    <row r="659" spans="1:61" x14ac:dyDescent="0.25">
      <c r="A659" s="10" t="str">
        <f>VLOOKUP(D659,'Index-Relations'!E:F,2,FALSE)</f>
        <v>ESG</v>
      </c>
      <c r="B659" t="s">
        <v>3450</v>
      </c>
      <c r="C659" s="53" t="s">
        <v>2767</v>
      </c>
      <c r="D659" s="59" t="s">
        <v>2776</v>
      </c>
      <c r="E659" s="59" t="s">
        <v>4099</v>
      </c>
      <c r="F659" t="s">
        <v>271</v>
      </c>
      <c r="G659" t="s">
        <v>270</v>
      </c>
      <c r="H659" t="s">
        <v>272</v>
      </c>
      <c r="I659" s="52">
        <v>45413</v>
      </c>
      <c r="J659" t="s">
        <v>2457</v>
      </c>
      <c r="K659">
        <v>89</v>
      </c>
      <c r="L659" s="73">
        <v>93.9239851660369</v>
      </c>
      <c r="M659">
        <v>88</v>
      </c>
      <c r="N659">
        <v>0.999051766654103</v>
      </c>
      <c r="O659" s="73">
        <v>93.180230713014893</v>
      </c>
      <c r="P659">
        <v>88</v>
      </c>
      <c r="Q659">
        <v>0.999051766654103</v>
      </c>
      <c r="R659">
        <v>86</v>
      </c>
      <c r="S659">
        <v>0.97873524733198802</v>
      </c>
      <c r="T659">
        <v>35.682392849344801</v>
      </c>
      <c r="U659">
        <v>0.72005808029738405</v>
      </c>
      <c r="V659">
        <v>62</v>
      </c>
      <c r="W659">
        <v>0.130391060777447</v>
      </c>
      <c r="X659">
        <v>9</v>
      </c>
      <c r="Y659">
        <v>87</v>
      </c>
      <c r="Z659">
        <v>0.99810406092780501</v>
      </c>
      <c r="AA659">
        <v>60.182987797327698</v>
      </c>
      <c r="AB659">
        <v>85</v>
      </c>
      <c r="AC659">
        <v>0.98543469672751005</v>
      </c>
      <c r="AD659">
        <v>2</v>
      </c>
      <c r="AE659">
        <v>1.26693642002958E-2</v>
      </c>
      <c r="AF659">
        <v>2</v>
      </c>
      <c r="AG659">
        <v>1.8959390721940801E-3</v>
      </c>
      <c r="AH659">
        <v>1.7583967182271999E-2</v>
      </c>
      <c r="AI659">
        <v>10</v>
      </c>
      <c r="AJ659" s="73">
        <v>92.448705246674905</v>
      </c>
      <c r="AK659">
        <v>88</v>
      </c>
      <c r="AL659">
        <v>0.999051766654103</v>
      </c>
      <c r="AM659">
        <v>0</v>
      </c>
      <c r="AN659">
        <v>0</v>
      </c>
      <c r="AO659">
        <v>0</v>
      </c>
      <c r="AP659">
        <v>0</v>
      </c>
      <c r="AQ659">
        <v>88</v>
      </c>
      <c r="AR659">
        <v>0.999051766654103</v>
      </c>
      <c r="AS659">
        <v>4.2216844069784903E-2</v>
      </c>
      <c r="AT659">
        <v>2</v>
      </c>
      <c r="AU659">
        <v>0</v>
      </c>
      <c r="AV659">
        <v>0</v>
      </c>
      <c r="AW659">
        <v>88</v>
      </c>
      <c r="AX659">
        <v>0.999051766654103</v>
      </c>
      <c r="AY659" s="73">
        <v>92.745534002545995</v>
      </c>
      <c r="AZ659">
        <v>88</v>
      </c>
      <c r="BA659">
        <v>0.999051766654103</v>
      </c>
      <c r="BB659">
        <v>85</v>
      </c>
      <c r="BC659">
        <v>0.89040340361470105</v>
      </c>
      <c r="BD659">
        <v>3</v>
      </c>
      <c r="BE659">
        <v>0.10864836303940199</v>
      </c>
      <c r="BF659">
        <v>93.9239851660369</v>
      </c>
      <c r="BG659">
        <v>93.180230713014893</v>
      </c>
      <c r="BH659">
        <v>92.745534002545995</v>
      </c>
      <c r="BI659">
        <v>92.448705246674905</v>
      </c>
    </row>
    <row r="660" spans="1:61" x14ac:dyDescent="0.25">
      <c r="A660" s="10" t="str">
        <f>VLOOKUP(D660,'Index-Relations'!E:F,2,FALSE)</f>
        <v>ESG</v>
      </c>
      <c r="B660" t="s">
        <v>3450</v>
      </c>
      <c r="C660" s="53" t="s">
        <v>2768</v>
      </c>
      <c r="D660" s="59" t="s">
        <v>2776</v>
      </c>
      <c r="E660" s="59" t="s">
        <v>4100</v>
      </c>
      <c r="F660" t="s">
        <v>271</v>
      </c>
      <c r="G660" t="s">
        <v>270</v>
      </c>
      <c r="H660" t="s">
        <v>272</v>
      </c>
      <c r="I660" s="52">
        <v>45384</v>
      </c>
      <c r="J660" t="s">
        <v>2457</v>
      </c>
      <c r="K660">
        <v>89</v>
      </c>
      <c r="L660">
        <v>95.854449229471797</v>
      </c>
      <c r="M660">
        <v>88</v>
      </c>
      <c r="N660">
        <v>0.99912344810036102</v>
      </c>
      <c r="O660">
        <v>94.897810674968994</v>
      </c>
      <c r="P660">
        <v>88</v>
      </c>
      <c r="Q660">
        <v>0.99912344810036102</v>
      </c>
      <c r="R660">
        <v>86</v>
      </c>
      <c r="S660">
        <v>0.98062421987632398</v>
      </c>
      <c r="T660">
        <v>35.247267444823301</v>
      </c>
      <c r="U660">
        <v>0.72390693616119495</v>
      </c>
      <c r="V660">
        <v>62</v>
      </c>
      <c r="W660">
        <v>0.12877356037288801</v>
      </c>
      <c r="X660">
        <v>9</v>
      </c>
      <c r="Y660">
        <v>87</v>
      </c>
      <c r="Z660">
        <v>0.99804364146902802</v>
      </c>
      <c r="AA660">
        <v>58.213740186584999</v>
      </c>
      <c r="AB660">
        <v>85</v>
      </c>
      <c r="AC660">
        <v>0.985647978014628</v>
      </c>
      <c r="AD660">
        <v>2</v>
      </c>
      <c r="AE660">
        <v>1.23956634543997E-2</v>
      </c>
      <c r="AF660">
        <v>2</v>
      </c>
      <c r="AG660">
        <v>1.9563585309715702E-3</v>
      </c>
      <c r="AH660">
        <v>1.7456895380280099E-2</v>
      </c>
      <c r="AI660">
        <v>10</v>
      </c>
      <c r="AJ660">
        <v>95.487538718766302</v>
      </c>
      <c r="AK660">
        <v>88</v>
      </c>
      <c r="AL660">
        <v>0.99912344810036102</v>
      </c>
      <c r="AM660">
        <v>0</v>
      </c>
      <c r="AN660">
        <v>0</v>
      </c>
      <c r="AO660">
        <v>0</v>
      </c>
      <c r="AP660">
        <v>0</v>
      </c>
      <c r="AQ660">
        <v>88</v>
      </c>
      <c r="AR660">
        <v>0.99912344810036102</v>
      </c>
      <c r="AS660">
        <v>4.5319744671106797E-2</v>
      </c>
      <c r="AT660">
        <v>2</v>
      </c>
      <c r="AU660">
        <v>0</v>
      </c>
      <c r="AV660">
        <v>0</v>
      </c>
      <c r="AW660">
        <v>88</v>
      </c>
      <c r="AX660">
        <v>0.99912344810036102</v>
      </c>
      <c r="AY660">
        <v>95.099378214323494</v>
      </c>
      <c r="AZ660">
        <v>88</v>
      </c>
      <c r="BA660">
        <v>0.99912344810036102</v>
      </c>
      <c r="BB660">
        <v>85</v>
      </c>
      <c r="BC660">
        <v>0.89860011552422203</v>
      </c>
      <c r="BD660">
        <v>3</v>
      </c>
      <c r="BE660">
        <v>0.10052333257613801</v>
      </c>
      <c r="BF660">
        <v>94.063264651421903</v>
      </c>
      <c r="BG660">
        <v>93.061872174843003</v>
      </c>
      <c r="BH660">
        <v>93.158632055116996</v>
      </c>
      <c r="BI660">
        <v>92.515850605875002</v>
      </c>
    </row>
    <row r="661" spans="1:61" x14ac:dyDescent="0.25">
      <c r="A661" s="10" t="str">
        <f>VLOOKUP(D661,'Index-Relations'!E:F,2,FALSE)</f>
        <v>ESG</v>
      </c>
      <c r="B661" t="s">
        <v>3450</v>
      </c>
      <c r="C661" s="53" t="s">
        <v>2769</v>
      </c>
      <c r="D661" s="59" t="s">
        <v>2776</v>
      </c>
      <c r="E661" s="59" t="s">
        <v>4101</v>
      </c>
      <c r="F661" t="s">
        <v>271</v>
      </c>
      <c r="G661" t="s">
        <v>270</v>
      </c>
      <c r="H661" t="s">
        <v>272</v>
      </c>
      <c r="I661" s="52">
        <v>45352</v>
      </c>
      <c r="J661" t="s">
        <v>2457</v>
      </c>
      <c r="K661">
        <v>89</v>
      </c>
      <c r="L661">
        <v>96.094244734374001</v>
      </c>
      <c r="M661">
        <v>88</v>
      </c>
      <c r="N661">
        <v>0.99914172278713198</v>
      </c>
      <c r="O661">
        <v>94.947337994086595</v>
      </c>
      <c r="P661">
        <v>88</v>
      </c>
      <c r="Q661">
        <v>0.99914172278713198</v>
      </c>
      <c r="R661">
        <v>86</v>
      </c>
      <c r="S661">
        <v>0.98185977408216496</v>
      </c>
      <c r="T661">
        <v>34.738146675105298</v>
      </c>
      <c r="U661">
        <v>0.71820018178363898</v>
      </c>
      <c r="V661">
        <v>60</v>
      </c>
      <c r="W661">
        <v>0.12994786312279399</v>
      </c>
      <c r="X661">
        <v>9</v>
      </c>
      <c r="Y661">
        <v>87</v>
      </c>
      <c r="Z661">
        <v>0.998239726184178</v>
      </c>
      <c r="AA661">
        <v>58.206279556566102</v>
      </c>
      <c r="AB661">
        <v>85</v>
      </c>
      <c r="AC661">
        <v>0.98671943350402602</v>
      </c>
      <c r="AD661">
        <v>2</v>
      </c>
      <c r="AE661">
        <v>1.15202926801525E-2</v>
      </c>
      <c r="AF661">
        <v>2</v>
      </c>
      <c r="AG661">
        <v>1.7602738158213401E-3</v>
      </c>
      <c r="AH661">
        <v>4.6566805645004896E-3</v>
      </c>
      <c r="AI661">
        <v>6</v>
      </c>
      <c r="AJ661">
        <v>95.842131675952203</v>
      </c>
      <c r="AK661">
        <v>88</v>
      </c>
      <c r="AL661">
        <v>0.99914172278713198</v>
      </c>
      <c r="AM661">
        <v>0</v>
      </c>
      <c r="AN661">
        <v>0</v>
      </c>
      <c r="AO661">
        <v>0</v>
      </c>
      <c r="AP661">
        <v>0</v>
      </c>
      <c r="AQ661">
        <v>88</v>
      </c>
      <c r="AR661">
        <v>0.99914172278713198</v>
      </c>
      <c r="AS661">
        <v>4.0948028245245002E-2</v>
      </c>
      <c r="AT661">
        <v>2</v>
      </c>
      <c r="AU661">
        <v>0</v>
      </c>
      <c r="AV661">
        <v>0</v>
      </c>
      <c r="AW661">
        <v>88</v>
      </c>
      <c r="AX661">
        <v>0.99914172278713198</v>
      </c>
      <c r="AY661">
        <v>95.501257009418495</v>
      </c>
      <c r="AZ661">
        <v>88</v>
      </c>
      <c r="BA661">
        <v>0.99914172278713198</v>
      </c>
      <c r="BB661">
        <v>85</v>
      </c>
      <c r="BC661">
        <v>0.90262448655191796</v>
      </c>
      <c r="BD661">
        <v>3</v>
      </c>
      <c r="BE661">
        <v>9.6517236235214507E-2</v>
      </c>
      <c r="BF661">
        <v>94.431270270761999</v>
      </c>
      <c r="BG661">
        <v>93.165966337683997</v>
      </c>
      <c r="BH661">
        <v>93.868696876730894</v>
      </c>
      <c r="BI661">
        <v>92.963815229237994</v>
      </c>
    </row>
    <row r="662" spans="1:61" x14ac:dyDescent="0.25">
      <c r="A662" s="10" t="str">
        <f>VLOOKUP(D662,'Index-Relations'!E:F,2,FALSE)</f>
        <v>ESG</v>
      </c>
      <c r="B662" t="s">
        <v>3450</v>
      </c>
      <c r="C662" s="53" t="s">
        <v>2770</v>
      </c>
      <c r="D662" s="59" t="s">
        <v>2776</v>
      </c>
      <c r="E662" s="59" t="s">
        <v>4102</v>
      </c>
      <c r="F662" t="s">
        <v>271</v>
      </c>
      <c r="G662" t="s">
        <v>270</v>
      </c>
      <c r="H662" t="s">
        <v>272</v>
      </c>
      <c r="I662" s="52">
        <v>45323</v>
      </c>
      <c r="J662" t="s">
        <v>2457</v>
      </c>
      <c r="K662">
        <v>89</v>
      </c>
      <c r="L662">
        <v>96.145721230514795</v>
      </c>
      <c r="M662">
        <v>88</v>
      </c>
      <c r="N662">
        <v>1</v>
      </c>
      <c r="O662">
        <v>94.910169482598803</v>
      </c>
      <c r="P662">
        <v>88</v>
      </c>
      <c r="Q662">
        <v>1</v>
      </c>
      <c r="R662">
        <v>86</v>
      </c>
      <c r="S662">
        <v>0.981951095780498</v>
      </c>
      <c r="T662">
        <v>35.190113963126599</v>
      </c>
      <c r="U662">
        <v>0.71236149359209699</v>
      </c>
      <c r="V662">
        <v>60</v>
      </c>
      <c r="W662">
        <v>0.13510344266723401</v>
      </c>
      <c r="X662">
        <v>9</v>
      </c>
      <c r="Y662">
        <v>87</v>
      </c>
      <c r="Z662">
        <v>0.99918940727256</v>
      </c>
      <c r="AA662">
        <v>60.366400651359299</v>
      </c>
      <c r="AB662">
        <v>85</v>
      </c>
      <c r="AC662">
        <v>0.98512972916460595</v>
      </c>
      <c r="AD662">
        <v>2</v>
      </c>
      <c r="AE662">
        <v>1.40596781079541E-2</v>
      </c>
      <c r="AF662">
        <v>2</v>
      </c>
      <c r="AG662">
        <v>8.10592727439942E-4</v>
      </c>
      <c r="AH662">
        <v>5.0075691739547802E-3</v>
      </c>
      <c r="AI662">
        <v>6</v>
      </c>
      <c r="AJ662">
        <v>95.702727383764596</v>
      </c>
      <c r="AK662">
        <v>88</v>
      </c>
      <c r="AL662">
        <v>1</v>
      </c>
      <c r="AM662">
        <v>0</v>
      </c>
      <c r="AN662">
        <v>0</v>
      </c>
      <c r="AO662">
        <v>0</v>
      </c>
      <c r="AP662">
        <v>0</v>
      </c>
      <c r="AQ662">
        <v>88</v>
      </c>
      <c r="AR662">
        <v>1</v>
      </c>
      <c r="AS662">
        <v>4.0346210078854298E-2</v>
      </c>
      <c r="AT662">
        <v>2</v>
      </c>
      <c r="AU662">
        <v>0</v>
      </c>
      <c r="AV662">
        <v>0</v>
      </c>
      <c r="AW662">
        <v>88</v>
      </c>
      <c r="AX662">
        <v>1</v>
      </c>
      <c r="AY662">
        <v>95.728379282391302</v>
      </c>
      <c r="AZ662">
        <v>88</v>
      </c>
      <c r="BA662">
        <v>1</v>
      </c>
      <c r="BB662">
        <v>85</v>
      </c>
      <c r="BC662">
        <v>0.89630592980590895</v>
      </c>
      <c r="BD662">
        <v>3</v>
      </c>
      <c r="BE662">
        <v>0.10369407019408999</v>
      </c>
      <c r="BF662">
        <v>94.441072111537906</v>
      </c>
      <c r="BG662">
        <v>93.166691191606901</v>
      </c>
      <c r="BH662">
        <v>94.097623565644895</v>
      </c>
      <c r="BI662">
        <v>92.922495890321997</v>
      </c>
    </row>
    <row r="663" spans="1:61" x14ac:dyDescent="0.25">
      <c r="A663" s="10" t="str">
        <f>VLOOKUP(D663,'Index-Relations'!E:F,2,FALSE)</f>
        <v>ESG</v>
      </c>
      <c r="B663" t="s">
        <v>3450</v>
      </c>
      <c r="C663" s="53" t="s">
        <v>2760</v>
      </c>
      <c r="D663" s="59" t="s">
        <v>2994</v>
      </c>
      <c r="E663" s="59" t="s">
        <v>4103</v>
      </c>
      <c r="F663" t="s">
        <v>275</v>
      </c>
      <c r="G663" t="s">
        <v>274</v>
      </c>
      <c r="H663" t="s">
        <v>276</v>
      </c>
      <c r="I663" s="52">
        <v>45659</v>
      </c>
      <c r="J663" t="s">
        <v>2457</v>
      </c>
      <c r="K663">
        <v>81</v>
      </c>
      <c r="L663" s="73">
        <v>91.870281219668996</v>
      </c>
      <c r="M663">
        <v>80</v>
      </c>
      <c r="N663">
        <v>0.99908641557667299</v>
      </c>
      <c r="O663" s="73">
        <v>91.213449488167896</v>
      </c>
      <c r="P663">
        <v>80</v>
      </c>
      <c r="Q663">
        <v>0.99908641557667299</v>
      </c>
      <c r="R663">
        <v>79</v>
      </c>
      <c r="S663">
        <v>0.96800471140712196</v>
      </c>
      <c r="T663">
        <v>38.495833791280198</v>
      </c>
      <c r="U663">
        <v>0.641903501596642</v>
      </c>
      <c r="V663">
        <v>58</v>
      </c>
      <c r="W663">
        <v>5.6869442288392698E-2</v>
      </c>
      <c r="X663">
        <v>8</v>
      </c>
      <c r="Y663">
        <v>80</v>
      </c>
      <c r="Z663">
        <v>0.99908641557667199</v>
      </c>
      <c r="AA663">
        <v>66.212513139042599</v>
      </c>
      <c r="AB663">
        <v>75</v>
      </c>
      <c r="AC663">
        <v>0.94305962946249899</v>
      </c>
      <c r="AD663">
        <v>5</v>
      </c>
      <c r="AE663">
        <v>5.60267861141737E-2</v>
      </c>
      <c r="AF663">
        <v>1</v>
      </c>
      <c r="AG663">
        <v>9.1358442332686103E-4</v>
      </c>
      <c r="AH663">
        <v>9.9079204178643705E-3</v>
      </c>
      <c r="AI663">
        <v>7</v>
      </c>
      <c r="AJ663" s="73">
        <v>89.850583403561998</v>
      </c>
      <c r="AK663">
        <v>80</v>
      </c>
      <c r="AL663">
        <v>0.99908641557667299</v>
      </c>
      <c r="AM663">
        <v>0</v>
      </c>
      <c r="AN663">
        <v>0</v>
      </c>
      <c r="AO663">
        <v>0</v>
      </c>
      <c r="AP663">
        <v>0</v>
      </c>
      <c r="AQ663">
        <v>81</v>
      </c>
      <c r="AR663">
        <v>0.999999999999999</v>
      </c>
      <c r="AS663">
        <v>0</v>
      </c>
      <c r="AT663">
        <v>0</v>
      </c>
      <c r="AU663">
        <v>0</v>
      </c>
      <c r="AV663">
        <v>0</v>
      </c>
      <c r="AW663">
        <v>81</v>
      </c>
      <c r="AX663">
        <v>1</v>
      </c>
      <c r="AY663" s="73">
        <v>91.368151221169001</v>
      </c>
      <c r="AZ663">
        <v>80</v>
      </c>
      <c r="BA663">
        <v>0.99908641557667299</v>
      </c>
      <c r="BB663">
        <v>79</v>
      </c>
      <c r="BC663">
        <v>0.92047143572554202</v>
      </c>
      <c r="BD663">
        <v>2</v>
      </c>
      <c r="BE663">
        <v>7.9528564274457397E-2</v>
      </c>
      <c r="BF663">
        <v>91.870281219668996</v>
      </c>
      <c r="BG663">
        <v>91.213449488167896</v>
      </c>
      <c r="BH663">
        <v>91.368151221169001</v>
      </c>
      <c r="BI663">
        <v>89.850583403561998</v>
      </c>
    </row>
    <row r="664" spans="1:61" x14ac:dyDescent="0.25">
      <c r="A664" s="10" t="str">
        <f>VLOOKUP(D664,'Index-Relations'!E:F,2,FALSE)</f>
        <v>ESG</v>
      </c>
      <c r="B664" t="s">
        <v>3450</v>
      </c>
      <c r="C664" s="53" t="s">
        <v>2761</v>
      </c>
      <c r="D664" s="59" t="s">
        <v>2994</v>
      </c>
      <c r="E664" s="59" t="s">
        <v>4104</v>
      </c>
      <c r="F664" t="s">
        <v>275</v>
      </c>
      <c r="G664" t="s">
        <v>274</v>
      </c>
      <c r="H664" t="s">
        <v>276</v>
      </c>
      <c r="I664" s="52">
        <v>45628</v>
      </c>
      <c r="J664" t="s">
        <v>2457</v>
      </c>
      <c r="K664">
        <v>85</v>
      </c>
      <c r="L664" s="73">
        <v>93.088995036113005</v>
      </c>
      <c r="M664">
        <v>84</v>
      </c>
      <c r="N664">
        <v>0.99927750879007204</v>
      </c>
      <c r="O664" s="73">
        <v>93.336910446466902</v>
      </c>
      <c r="P664">
        <v>84</v>
      </c>
      <c r="Q664">
        <v>0.99927750879007204</v>
      </c>
      <c r="R664">
        <v>82</v>
      </c>
      <c r="S664">
        <v>0.97576381366723197</v>
      </c>
      <c r="T664">
        <v>34.504579591511003</v>
      </c>
      <c r="U664">
        <v>0.67155083619755795</v>
      </c>
      <c r="V664">
        <v>61</v>
      </c>
      <c r="W664">
        <v>0.120855083860406</v>
      </c>
      <c r="X664">
        <v>9</v>
      </c>
      <c r="Y664">
        <v>84</v>
      </c>
      <c r="Z664">
        <v>0.99927750879007204</v>
      </c>
      <c r="AA664">
        <v>47.923040374735301</v>
      </c>
      <c r="AB664">
        <v>81</v>
      </c>
      <c r="AC664">
        <v>0.96229687393275498</v>
      </c>
      <c r="AD664">
        <v>3</v>
      </c>
      <c r="AE664">
        <v>3.6980634857316598E-2</v>
      </c>
      <c r="AF664">
        <v>1</v>
      </c>
      <c r="AG664">
        <v>7.2249120992756699E-4</v>
      </c>
      <c r="AH664">
        <v>2.1972559336270299E-2</v>
      </c>
      <c r="AI664">
        <v>10</v>
      </c>
      <c r="AJ664" s="73">
        <v>92.022207894671993</v>
      </c>
      <c r="AK664">
        <v>84</v>
      </c>
      <c r="AL664">
        <v>0.99927750879007204</v>
      </c>
      <c r="AM664">
        <v>0</v>
      </c>
      <c r="AN664">
        <v>0</v>
      </c>
      <c r="AO664">
        <v>0</v>
      </c>
      <c r="AP664">
        <v>0</v>
      </c>
      <c r="AQ664">
        <v>85</v>
      </c>
      <c r="AR664">
        <v>1</v>
      </c>
      <c r="AS664">
        <v>0</v>
      </c>
      <c r="AT664">
        <v>0</v>
      </c>
      <c r="AU664">
        <v>0</v>
      </c>
      <c r="AV664">
        <v>0</v>
      </c>
      <c r="AW664">
        <v>85</v>
      </c>
      <c r="AX664">
        <v>1</v>
      </c>
      <c r="AY664" s="73">
        <v>90.646688183091001</v>
      </c>
      <c r="AZ664">
        <v>84</v>
      </c>
      <c r="BA664">
        <v>0.99927750879007204</v>
      </c>
      <c r="BB664">
        <v>83</v>
      </c>
      <c r="BC664">
        <v>0.905116205866906</v>
      </c>
      <c r="BD664">
        <v>2</v>
      </c>
      <c r="BE664">
        <v>9.4883794133093904E-2</v>
      </c>
      <c r="BF664">
        <v>93.088995036113005</v>
      </c>
      <c r="BG664">
        <v>93.336910446466902</v>
      </c>
      <c r="BH664">
        <v>90.646688183091001</v>
      </c>
      <c r="BI664">
        <v>92.022207894671993</v>
      </c>
    </row>
    <row r="665" spans="1:61" x14ac:dyDescent="0.25">
      <c r="A665" s="10" t="str">
        <f>VLOOKUP(D665,'Index-Relations'!E:F,2,FALSE)</f>
        <v>ESG</v>
      </c>
      <c r="B665" t="s">
        <v>3450</v>
      </c>
      <c r="C665" s="53" t="s">
        <v>2762</v>
      </c>
      <c r="D665" s="59" t="s">
        <v>2994</v>
      </c>
      <c r="E665" s="59" t="s">
        <v>4105</v>
      </c>
      <c r="F665" t="s">
        <v>275</v>
      </c>
      <c r="G665" t="s">
        <v>274</v>
      </c>
      <c r="H665" t="s">
        <v>276</v>
      </c>
      <c r="I665" s="52">
        <v>45597</v>
      </c>
      <c r="J665" t="s">
        <v>2457</v>
      </c>
      <c r="K665">
        <v>85</v>
      </c>
      <c r="L665" s="73">
        <v>92.853227638739895</v>
      </c>
      <c r="M665">
        <v>84</v>
      </c>
      <c r="N665">
        <v>0.999318543819806</v>
      </c>
      <c r="O665" s="73">
        <v>93.273297705969</v>
      </c>
      <c r="P665">
        <v>84</v>
      </c>
      <c r="Q665">
        <v>0.999318543819806</v>
      </c>
      <c r="R665">
        <v>82</v>
      </c>
      <c r="S665">
        <v>0.97566911445599502</v>
      </c>
      <c r="T665">
        <v>34.960376292930299</v>
      </c>
      <c r="U665">
        <v>0.67101101129233298</v>
      </c>
      <c r="V665">
        <v>61</v>
      </c>
      <c r="W665">
        <v>0.12012308635272601</v>
      </c>
      <c r="X665">
        <v>9</v>
      </c>
      <c r="Y665">
        <v>84</v>
      </c>
      <c r="Z665">
        <v>0.999318543819806</v>
      </c>
      <c r="AA665">
        <v>50.293348933514402</v>
      </c>
      <c r="AB665">
        <v>81</v>
      </c>
      <c r="AC665">
        <v>0.96210165509467804</v>
      </c>
      <c r="AD665">
        <v>3</v>
      </c>
      <c r="AE665">
        <v>3.7216888725127302E-2</v>
      </c>
      <c r="AF665">
        <v>1</v>
      </c>
      <c r="AG665">
        <v>6.8145618019403004E-4</v>
      </c>
      <c r="AH665">
        <v>3.2436550605283498E-2</v>
      </c>
      <c r="AI665">
        <v>10</v>
      </c>
      <c r="AJ665" s="73">
        <v>91.782891206803001</v>
      </c>
      <c r="AK665">
        <v>84</v>
      </c>
      <c r="AL665">
        <v>0.999318543819806</v>
      </c>
      <c r="AM665">
        <v>0</v>
      </c>
      <c r="AN665">
        <v>0</v>
      </c>
      <c r="AO665">
        <v>0</v>
      </c>
      <c r="AP665">
        <v>0</v>
      </c>
      <c r="AQ665">
        <v>85</v>
      </c>
      <c r="AR665">
        <v>1</v>
      </c>
      <c r="AS665">
        <v>0</v>
      </c>
      <c r="AT665">
        <v>0</v>
      </c>
      <c r="AU665">
        <v>0</v>
      </c>
      <c r="AV665">
        <v>0</v>
      </c>
      <c r="AW665">
        <v>85</v>
      </c>
      <c r="AX665">
        <v>1</v>
      </c>
      <c r="AY665" s="73">
        <v>90.257920992799001</v>
      </c>
      <c r="AZ665">
        <v>84</v>
      </c>
      <c r="BA665">
        <v>0.999318543819806</v>
      </c>
      <c r="BB665">
        <v>83</v>
      </c>
      <c r="BC665">
        <v>0.90042679749496601</v>
      </c>
      <c r="BD665">
        <v>2</v>
      </c>
      <c r="BE665">
        <v>9.9573202505033501E-2</v>
      </c>
      <c r="BF665">
        <v>92.853227638739895</v>
      </c>
      <c r="BG665">
        <v>93.273297705969</v>
      </c>
      <c r="BH665">
        <v>90.257920992799001</v>
      </c>
      <c r="BI665">
        <v>91.782891206803001</v>
      </c>
    </row>
    <row r="666" spans="1:61" x14ac:dyDescent="0.25">
      <c r="A666" s="10" t="str">
        <f>VLOOKUP(D666,'Index-Relations'!E:F,2,FALSE)</f>
        <v>ESG</v>
      </c>
      <c r="B666" t="s">
        <v>3450</v>
      </c>
      <c r="C666" s="53" t="s">
        <v>2763</v>
      </c>
      <c r="D666" s="59" t="s">
        <v>2994</v>
      </c>
      <c r="E666" s="59" t="s">
        <v>4106</v>
      </c>
      <c r="F666" t="s">
        <v>275</v>
      </c>
      <c r="G666" t="s">
        <v>274</v>
      </c>
      <c r="H666" t="s">
        <v>276</v>
      </c>
      <c r="I666" s="52">
        <v>45566</v>
      </c>
      <c r="J666" t="s">
        <v>2457</v>
      </c>
      <c r="K666">
        <v>85</v>
      </c>
      <c r="L666" s="73">
        <v>92.855725305908905</v>
      </c>
      <c r="M666">
        <v>84</v>
      </c>
      <c r="N666">
        <v>0.99934818713937301</v>
      </c>
      <c r="O666" s="73">
        <v>93.209765004272001</v>
      </c>
      <c r="P666">
        <v>84</v>
      </c>
      <c r="Q666">
        <v>0.99934818713937301</v>
      </c>
      <c r="R666">
        <v>82</v>
      </c>
      <c r="S666">
        <v>0.97619985444480195</v>
      </c>
      <c r="T666">
        <v>35.0027657069976</v>
      </c>
      <c r="U666">
        <v>0.67210302509679698</v>
      </c>
      <c r="V666">
        <v>61</v>
      </c>
      <c r="W666">
        <v>0.120447136584173</v>
      </c>
      <c r="X666">
        <v>9</v>
      </c>
      <c r="Y666">
        <v>84</v>
      </c>
      <c r="Z666">
        <v>0.99934818713937301</v>
      </c>
      <c r="AA666">
        <v>53.6613325683415</v>
      </c>
      <c r="AB666">
        <v>81</v>
      </c>
      <c r="AC666">
        <v>0.96317656803799001</v>
      </c>
      <c r="AD666">
        <v>3</v>
      </c>
      <c r="AE666">
        <v>3.61716191013833E-2</v>
      </c>
      <c r="AF666">
        <v>1</v>
      </c>
      <c r="AG666">
        <v>6.5181286062575901E-4</v>
      </c>
      <c r="AH666">
        <v>2.1333361327458299E-2</v>
      </c>
      <c r="AI666">
        <v>10</v>
      </c>
      <c r="AJ666" s="73">
        <v>91.787286505800907</v>
      </c>
      <c r="AK666">
        <v>84</v>
      </c>
      <c r="AL666">
        <v>0.99934818713937301</v>
      </c>
      <c r="AM666">
        <v>0</v>
      </c>
      <c r="AN666">
        <v>0</v>
      </c>
      <c r="AO666">
        <v>0</v>
      </c>
      <c r="AP666">
        <v>0</v>
      </c>
      <c r="AQ666">
        <v>85</v>
      </c>
      <c r="AR666">
        <v>1</v>
      </c>
      <c r="AS666">
        <v>0</v>
      </c>
      <c r="AT666">
        <v>0</v>
      </c>
      <c r="AU666">
        <v>0</v>
      </c>
      <c r="AV666">
        <v>0</v>
      </c>
      <c r="AW666">
        <v>85</v>
      </c>
      <c r="AX666">
        <v>1</v>
      </c>
      <c r="AY666" s="73">
        <v>90.339273341757007</v>
      </c>
      <c r="AZ666">
        <v>84</v>
      </c>
      <c r="BA666">
        <v>0.99934818713937301</v>
      </c>
      <c r="BB666">
        <v>83</v>
      </c>
      <c r="BC666">
        <v>0.89996792991178398</v>
      </c>
      <c r="BD666">
        <v>2</v>
      </c>
      <c r="BE666">
        <v>0.10003207008821501</v>
      </c>
      <c r="BF666">
        <v>92.855725305908905</v>
      </c>
      <c r="BG666">
        <v>93.209765004272001</v>
      </c>
      <c r="BH666">
        <v>90.339273341757007</v>
      </c>
      <c r="BI666">
        <v>91.787286505800907</v>
      </c>
    </row>
    <row r="667" spans="1:61" x14ac:dyDescent="0.25">
      <c r="A667" s="10" t="str">
        <f>VLOOKUP(D667,'Index-Relations'!E:F,2,FALSE)</f>
        <v>ESG</v>
      </c>
      <c r="B667" t="s">
        <v>3450</v>
      </c>
      <c r="C667" s="53" t="s">
        <v>2764</v>
      </c>
      <c r="D667" s="59" t="s">
        <v>2994</v>
      </c>
      <c r="E667" s="59" t="s">
        <v>4107</v>
      </c>
      <c r="F667" t="s">
        <v>275</v>
      </c>
      <c r="G667" t="s">
        <v>274</v>
      </c>
      <c r="H667" t="s">
        <v>276</v>
      </c>
      <c r="I667" s="52">
        <v>45537</v>
      </c>
      <c r="J667" t="s">
        <v>2457</v>
      </c>
      <c r="K667">
        <v>85</v>
      </c>
      <c r="L667" s="73">
        <v>93.209463918137999</v>
      </c>
      <c r="M667">
        <v>84</v>
      </c>
      <c r="N667">
        <v>0.99925790758732802</v>
      </c>
      <c r="O667" s="73">
        <v>93.297399551366993</v>
      </c>
      <c r="P667">
        <v>84</v>
      </c>
      <c r="Q667">
        <v>0.99925790758732802</v>
      </c>
      <c r="R667">
        <v>82</v>
      </c>
      <c r="S667">
        <v>0.97739325300883895</v>
      </c>
      <c r="T667">
        <v>35.432156503074197</v>
      </c>
      <c r="U667">
        <v>0.67617666867023996</v>
      </c>
      <c r="V667">
        <v>61</v>
      </c>
      <c r="W667">
        <v>0.123838084694263</v>
      </c>
      <c r="X667">
        <v>9</v>
      </c>
      <c r="Y667">
        <v>84</v>
      </c>
      <c r="Z667">
        <v>0.99925790758732702</v>
      </c>
      <c r="AA667">
        <v>51.7651943718867</v>
      </c>
      <c r="AB667">
        <v>81</v>
      </c>
      <c r="AC667">
        <v>0.96463849946246905</v>
      </c>
      <c r="AD667">
        <v>3</v>
      </c>
      <c r="AE667">
        <v>3.4619408124858898E-2</v>
      </c>
      <c r="AF667">
        <v>1</v>
      </c>
      <c r="AG667">
        <v>7.4209241267203497E-4</v>
      </c>
      <c r="AH667">
        <v>2.2117580234572599E-2</v>
      </c>
      <c r="AI667">
        <v>10</v>
      </c>
      <c r="AJ667" s="73">
        <v>92.355635847656998</v>
      </c>
      <c r="AK667">
        <v>84</v>
      </c>
      <c r="AL667">
        <v>0.99925790758732802</v>
      </c>
      <c r="AM667">
        <v>0</v>
      </c>
      <c r="AN667">
        <v>0</v>
      </c>
      <c r="AO667">
        <v>0</v>
      </c>
      <c r="AP667">
        <v>0</v>
      </c>
      <c r="AQ667">
        <v>85</v>
      </c>
      <c r="AR667">
        <v>1</v>
      </c>
      <c r="AS667">
        <v>0</v>
      </c>
      <c r="AT667">
        <v>0</v>
      </c>
      <c r="AU667">
        <v>0</v>
      </c>
      <c r="AV667">
        <v>0</v>
      </c>
      <c r="AW667">
        <v>85</v>
      </c>
      <c r="AX667">
        <v>1</v>
      </c>
      <c r="AY667" s="73">
        <v>91.178525441241902</v>
      </c>
      <c r="AZ667">
        <v>84</v>
      </c>
      <c r="BA667">
        <v>0.99925790758732802</v>
      </c>
      <c r="BB667">
        <v>83</v>
      </c>
      <c r="BC667">
        <v>0.89277274322232303</v>
      </c>
      <c r="BD667">
        <v>2</v>
      </c>
      <c r="BE667">
        <v>0.107227256777676</v>
      </c>
      <c r="BF667">
        <v>93.209463918137999</v>
      </c>
      <c r="BG667">
        <v>93.297399551366993</v>
      </c>
      <c r="BH667">
        <v>91.178525441241902</v>
      </c>
      <c r="BI667">
        <v>92.355635847656998</v>
      </c>
    </row>
    <row r="668" spans="1:61" x14ac:dyDescent="0.25">
      <c r="A668" s="10" t="str">
        <f>VLOOKUP(D668,'Index-Relations'!E:F,2,FALSE)</f>
        <v>ESG</v>
      </c>
      <c r="B668" t="s">
        <v>3450</v>
      </c>
      <c r="C668" s="53" t="s">
        <v>3350</v>
      </c>
      <c r="D668" s="59" t="s">
        <v>2994</v>
      </c>
      <c r="E668" s="59" t="s">
        <v>4108</v>
      </c>
      <c r="F668" t="s">
        <v>275</v>
      </c>
      <c r="G668" t="s">
        <v>274</v>
      </c>
      <c r="H668" t="s">
        <v>276</v>
      </c>
      <c r="I668" s="52">
        <v>45505</v>
      </c>
      <c r="J668" t="s">
        <v>2457</v>
      </c>
      <c r="K668">
        <v>85</v>
      </c>
      <c r="L668" s="73">
        <v>93.168037108863004</v>
      </c>
      <c r="M668">
        <v>84</v>
      </c>
      <c r="N668">
        <v>0.99924017310484703</v>
      </c>
      <c r="O668" s="73">
        <v>93.262891597687002</v>
      </c>
      <c r="P668">
        <v>84</v>
      </c>
      <c r="Q668">
        <v>0.99924017310484703</v>
      </c>
      <c r="R668">
        <v>82</v>
      </c>
      <c r="S668">
        <v>0.97797326427604903</v>
      </c>
      <c r="T668">
        <v>35.431760624472403</v>
      </c>
      <c r="U668">
        <v>0.68483162529602704</v>
      </c>
      <c r="V668">
        <v>61</v>
      </c>
      <c r="W668">
        <v>0.126105760149861</v>
      </c>
      <c r="X668">
        <v>9</v>
      </c>
      <c r="Y668">
        <v>84</v>
      </c>
      <c r="Z668">
        <v>0.99924017310484603</v>
      </c>
      <c r="AA668">
        <v>52.687397342254499</v>
      </c>
      <c r="AB668">
        <v>81</v>
      </c>
      <c r="AC668">
        <v>0.96500530024951503</v>
      </c>
      <c r="AD668">
        <v>3</v>
      </c>
      <c r="AE668">
        <v>3.4234872855331097E-2</v>
      </c>
      <c r="AF668">
        <v>1</v>
      </c>
      <c r="AG668">
        <v>7.5982689515290797E-4</v>
      </c>
      <c r="AH668">
        <v>2.1525624433935599E-2</v>
      </c>
      <c r="AI668">
        <v>10</v>
      </c>
      <c r="AJ668" s="73">
        <v>92.353026108558893</v>
      </c>
      <c r="AK668">
        <v>84</v>
      </c>
      <c r="AL668">
        <v>0.99924017310484703</v>
      </c>
      <c r="AM668">
        <v>0</v>
      </c>
      <c r="AN668">
        <v>0</v>
      </c>
      <c r="AO668">
        <v>0</v>
      </c>
      <c r="AP668">
        <v>0</v>
      </c>
      <c r="AQ668">
        <v>85</v>
      </c>
      <c r="AR668">
        <v>1</v>
      </c>
      <c r="AS668">
        <v>0</v>
      </c>
      <c r="AT668">
        <v>0</v>
      </c>
      <c r="AU668">
        <v>0</v>
      </c>
      <c r="AV668">
        <v>0</v>
      </c>
      <c r="AW668">
        <v>85</v>
      </c>
      <c r="AX668">
        <v>1</v>
      </c>
      <c r="AY668" s="73">
        <v>91.102862309564003</v>
      </c>
      <c r="AZ668">
        <v>84</v>
      </c>
      <c r="BA668">
        <v>0.99924017310484703</v>
      </c>
      <c r="BB668">
        <v>83</v>
      </c>
      <c r="BC668">
        <v>0.89383144194695396</v>
      </c>
      <c r="BD668">
        <v>2</v>
      </c>
      <c r="BE668">
        <v>0.106168558053045</v>
      </c>
      <c r="BF668">
        <v>93.168037108863004</v>
      </c>
      <c r="BG668">
        <v>93.262891597687002</v>
      </c>
      <c r="BH668">
        <v>91.102862309564003</v>
      </c>
      <c r="BI668">
        <v>92.353026108558893</v>
      </c>
    </row>
    <row r="669" spans="1:61" x14ac:dyDescent="0.25">
      <c r="A669" s="10" t="str">
        <f>VLOOKUP(D669,'Index-Relations'!E:F,2,FALSE)</f>
        <v>ESG</v>
      </c>
      <c r="B669" t="s">
        <v>3450</v>
      </c>
      <c r="C669" s="53" t="s">
        <v>2765</v>
      </c>
      <c r="D669" s="59" t="s">
        <v>2994</v>
      </c>
      <c r="E669" s="59" t="s">
        <v>4109</v>
      </c>
      <c r="F669" t="s">
        <v>275</v>
      </c>
      <c r="G669" t="s">
        <v>274</v>
      </c>
      <c r="H669" t="s">
        <v>276</v>
      </c>
      <c r="I669" s="52">
        <v>45474</v>
      </c>
      <c r="J669" t="s">
        <v>2457</v>
      </c>
      <c r="K669">
        <v>86</v>
      </c>
      <c r="L669" s="73">
        <v>93.835548806530994</v>
      </c>
      <c r="M669">
        <v>85</v>
      </c>
      <c r="N669">
        <v>0.99908265558029696</v>
      </c>
      <c r="O669" s="73">
        <v>93.240383381868</v>
      </c>
      <c r="P669">
        <v>85</v>
      </c>
      <c r="Q669">
        <v>0.99908265558029696</v>
      </c>
      <c r="R669">
        <v>83</v>
      </c>
      <c r="S669">
        <v>0.977046124722456</v>
      </c>
      <c r="T669">
        <v>35.142505521758402</v>
      </c>
      <c r="U669">
        <v>0.69003468313670902</v>
      </c>
      <c r="V669">
        <v>61</v>
      </c>
      <c r="W669">
        <v>0.12536161464652201</v>
      </c>
      <c r="X669">
        <v>9</v>
      </c>
      <c r="Y669">
        <v>85</v>
      </c>
      <c r="Z669">
        <v>0.99908265558029596</v>
      </c>
      <c r="AA669">
        <v>54.489482381236598</v>
      </c>
      <c r="AB669">
        <v>83</v>
      </c>
      <c r="AC669">
        <v>0.98503641087923799</v>
      </c>
      <c r="AD669">
        <v>2</v>
      </c>
      <c r="AE669">
        <v>1.40462447010578E-2</v>
      </c>
      <c r="AF669">
        <v>1</v>
      </c>
      <c r="AG669">
        <v>9.1734441970324997E-4</v>
      </c>
      <c r="AH669">
        <v>2.1422854698628001E-2</v>
      </c>
      <c r="AI669">
        <v>10</v>
      </c>
      <c r="AJ669" s="73">
        <v>93.068256514053004</v>
      </c>
      <c r="AK669">
        <v>85</v>
      </c>
      <c r="AL669">
        <v>0.99908265558029696</v>
      </c>
      <c r="AM669">
        <v>0</v>
      </c>
      <c r="AN669">
        <v>0</v>
      </c>
      <c r="AO669">
        <v>0</v>
      </c>
      <c r="AP669">
        <v>0</v>
      </c>
      <c r="AQ669">
        <v>86</v>
      </c>
      <c r="AR669">
        <v>1</v>
      </c>
      <c r="AS669">
        <v>0</v>
      </c>
      <c r="AT669">
        <v>0</v>
      </c>
      <c r="AU669">
        <v>0</v>
      </c>
      <c r="AV669">
        <v>0</v>
      </c>
      <c r="AW669">
        <v>86</v>
      </c>
      <c r="AX669">
        <v>0.999999999999999</v>
      </c>
      <c r="AY669" s="73">
        <v>92.200906779476995</v>
      </c>
      <c r="AZ669">
        <v>85</v>
      </c>
      <c r="BA669">
        <v>0.99908265558029696</v>
      </c>
      <c r="BB669">
        <v>84</v>
      </c>
      <c r="BC669">
        <v>0.89677988601078495</v>
      </c>
      <c r="BD669">
        <v>2</v>
      </c>
      <c r="BE669">
        <v>0.103220113989214</v>
      </c>
      <c r="BF669">
        <v>93.835548806530994</v>
      </c>
      <c r="BG669">
        <v>93.240383381868</v>
      </c>
      <c r="BH669">
        <v>92.200906779476995</v>
      </c>
      <c r="BI669">
        <v>93.068256514053004</v>
      </c>
    </row>
    <row r="670" spans="1:61" x14ac:dyDescent="0.25">
      <c r="A670" s="10" t="str">
        <f>VLOOKUP(D670,'Index-Relations'!E:F,2,FALSE)</f>
        <v>ESG</v>
      </c>
      <c r="B670" t="s">
        <v>3450</v>
      </c>
      <c r="C670" s="53" t="s">
        <v>2766</v>
      </c>
      <c r="D670" s="59" t="s">
        <v>2994</v>
      </c>
      <c r="E670" s="59" t="s">
        <v>4110</v>
      </c>
      <c r="F670" t="s">
        <v>275</v>
      </c>
      <c r="G670" t="s">
        <v>274</v>
      </c>
      <c r="H670" t="s">
        <v>276</v>
      </c>
      <c r="I670" s="52">
        <v>45446</v>
      </c>
      <c r="J670" t="s">
        <v>2457</v>
      </c>
      <c r="K670">
        <v>87</v>
      </c>
      <c r="L670" s="73">
        <v>94.110592524764996</v>
      </c>
      <c r="M670">
        <v>86</v>
      </c>
      <c r="N670">
        <v>0.99903290249277699</v>
      </c>
      <c r="O670" s="73">
        <v>93.023017160959995</v>
      </c>
      <c r="P670">
        <v>86</v>
      </c>
      <c r="Q670">
        <v>0.99903290249277699</v>
      </c>
      <c r="R670">
        <v>84</v>
      </c>
      <c r="S670">
        <v>0.97710155184285497</v>
      </c>
      <c r="T670">
        <v>36.178119247685302</v>
      </c>
      <c r="U670">
        <v>0.70933792059128098</v>
      </c>
      <c r="V670">
        <v>60</v>
      </c>
      <c r="W670">
        <v>0.137378388027529</v>
      </c>
      <c r="X670">
        <v>9</v>
      </c>
      <c r="Y670">
        <v>85</v>
      </c>
      <c r="Z670">
        <v>0.99812992531245104</v>
      </c>
      <c r="AA670">
        <v>60.945001451444199</v>
      </c>
      <c r="AB670">
        <v>83</v>
      </c>
      <c r="AC670">
        <v>0.98396985143245796</v>
      </c>
      <c r="AD670">
        <v>2</v>
      </c>
      <c r="AE670">
        <v>1.41600738799931E-2</v>
      </c>
      <c r="AF670">
        <v>2</v>
      </c>
      <c r="AG670">
        <v>1.87007468754831E-3</v>
      </c>
      <c r="AH670">
        <v>1.9103895529800699E-2</v>
      </c>
      <c r="AI670">
        <v>10</v>
      </c>
      <c r="AJ670" s="73">
        <v>92.919530853845004</v>
      </c>
      <c r="AK670">
        <v>86</v>
      </c>
      <c r="AL670">
        <v>0.99903290249277699</v>
      </c>
      <c r="AM670">
        <v>0</v>
      </c>
      <c r="AN670">
        <v>0</v>
      </c>
      <c r="AO670">
        <v>0</v>
      </c>
      <c r="AP670">
        <v>0</v>
      </c>
      <c r="AQ670">
        <v>87</v>
      </c>
      <c r="AR670">
        <v>1</v>
      </c>
      <c r="AS670">
        <v>0</v>
      </c>
      <c r="AT670">
        <v>0</v>
      </c>
      <c r="AU670">
        <v>0</v>
      </c>
      <c r="AV670">
        <v>0</v>
      </c>
      <c r="AW670">
        <v>87</v>
      </c>
      <c r="AX670">
        <v>1</v>
      </c>
      <c r="AY670" s="73">
        <v>93.128632185766904</v>
      </c>
      <c r="AZ670">
        <v>86</v>
      </c>
      <c r="BA670">
        <v>0.99903290249277699</v>
      </c>
      <c r="BB670">
        <v>85</v>
      </c>
      <c r="BC670">
        <v>0.89601198933895199</v>
      </c>
      <c r="BD670">
        <v>2</v>
      </c>
      <c r="BE670">
        <v>0.103988010661047</v>
      </c>
      <c r="BF670">
        <v>94.110592524764996</v>
      </c>
      <c r="BG670">
        <v>93.023017160959995</v>
      </c>
      <c r="BH670">
        <v>93.128632185766904</v>
      </c>
      <c r="BI670">
        <v>92.919530853845004</v>
      </c>
    </row>
    <row r="671" spans="1:61" x14ac:dyDescent="0.25">
      <c r="A671" s="10" t="str">
        <f>VLOOKUP(D671,'Index-Relations'!E:F,2,FALSE)</f>
        <v>ESG</v>
      </c>
      <c r="B671" t="s">
        <v>3450</v>
      </c>
      <c r="C671" s="53" t="s">
        <v>2767</v>
      </c>
      <c r="D671" s="59" t="s">
        <v>2994</v>
      </c>
      <c r="E671" s="59" t="s">
        <v>4111</v>
      </c>
      <c r="F671" t="s">
        <v>275</v>
      </c>
      <c r="G671" t="s">
        <v>274</v>
      </c>
      <c r="H671" t="s">
        <v>276</v>
      </c>
      <c r="I671" s="52">
        <v>45413</v>
      </c>
      <c r="J671" t="s">
        <v>2457</v>
      </c>
      <c r="K671">
        <v>87</v>
      </c>
      <c r="L671" s="73">
        <v>94.130394496077997</v>
      </c>
      <c r="M671">
        <v>86</v>
      </c>
      <c r="N671">
        <v>0.99900997074335096</v>
      </c>
      <c r="O671" s="73">
        <v>93.042746200897994</v>
      </c>
      <c r="P671">
        <v>86</v>
      </c>
      <c r="Q671">
        <v>0.99900997074335096</v>
      </c>
      <c r="R671">
        <v>84</v>
      </c>
      <c r="S671">
        <v>0.97779794671022502</v>
      </c>
      <c r="T671">
        <v>36.335867696616198</v>
      </c>
      <c r="U671">
        <v>0.70694189253008799</v>
      </c>
      <c r="V671">
        <v>60</v>
      </c>
      <c r="W671">
        <v>0.136500305288418</v>
      </c>
      <c r="X671">
        <v>9</v>
      </c>
      <c r="Y671">
        <v>85</v>
      </c>
      <c r="Z671">
        <v>0.99802049236253898</v>
      </c>
      <c r="AA671">
        <v>62.523255530616801</v>
      </c>
      <c r="AB671">
        <v>83</v>
      </c>
      <c r="AC671">
        <v>0.98479269218475196</v>
      </c>
      <c r="AD671">
        <v>2</v>
      </c>
      <c r="AE671">
        <v>1.32278001777878E-2</v>
      </c>
      <c r="AF671">
        <v>2</v>
      </c>
      <c r="AG671">
        <v>1.9795076374596698E-3</v>
      </c>
      <c r="AH671">
        <v>1.8407833130971801E-2</v>
      </c>
      <c r="AI671">
        <v>10</v>
      </c>
      <c r="AJ671" s="73">
        <v>92.965291531118993</v>
      </c>
      <c r="AK671">
        <v>86</v>
      </c>
      <c r="AL671">
        <v>0.99900997074335096</v>
      </c>
      <c r="AM671">
        <v>0</v>
      </c>
      <c r="AN671">
        <v>0</v>
      </c>
      <c r="AO671">
        <v>0</v>
      </c>
      <c r="AP671">
        <v>0</v>
      </c>
      <c r="AQ671">
        <v>86</v>
      </c>
      <c r="AR671">
        <v>0.99900997074335096</v>
      </c>
      <c r="AS671">
        <v>0</v>
      </c>
      <c r="AT671">
        <v>0</v>
      </c>
      <c r="AU671">
        <v>0</v>
      </c>
      <c r="AV671">
        <v>0</v>
      </c>
      <c r="AW671">
        <v>86</v>
      </c>
      <c r="AX671">
        <v>0.99900997074335096</v>
      </c>
      <c r="AY671" s="73">
        <v>93.154007982067</v>
      </c>
      <c r="AZ671">
        <v>86</v>
      </c>
      <c r="BA671">
        <v>0.99900997074335096</v>
      </c>
      <c r="BB671">
        <v>83</v>
      </c>
      <c r="BC671">
        <v>0.88557264167079996</v>
      </c>
      <c r="BD671">
        <v>3</v>
      </c>
      <c r="BE671">
        <v>0.11343732907255</v>
      </c>
      <c r="BF671">
        <v>94.130394496077997</v>
      </c>
      <c r="BG671">
        <v>93.042746200897994</v>
      </c>
      <c r="BH671">
        <v>93.154007982067</v>
      </c>
      <c r="BI671">
        <v>92.965291531118993</v>
      </c>
    </row>
    <row r="672" spans="1:61" x14ac:dyDescent="0.25">
      <c r="A672" s="10" t="str">
        <f>VLOOKUP(D672,'Index-Relations'!E:F,2,FALSE)</f>
        <v>ESG</v>
      </c>
      <c r="B672" t="s">
        <v>3450</v>
      </c>
      <c r="C672" s="53" t="s">
        <v>2768</v>
      </c>
      <c r="D672" s="59" t="s">
        <v>2994</v>
      </c>
      <c r="E672" s="59" t="s">
        <v>4112</v>
      </c>
      <c r="F672" t="s">
        <v>275</v>
      </c>
      <c r="G672" t="s">
        <v>274</v>
      </c>
      <c r="H672" t="s">
        <v>276</v>
      </c>
      <c r="I672" s="52">
        <v>45384</v>
      </c>
      <c r="J672" t="s">
        <v>2457</v>
      </c>
      <c r="K672">
        <v>87</v>
      </c>
      <c r="L672">
        <v>96.039080761519202</v>
      </c>
      <c r="M672">
        <v>86</v>
      </c>
      <c r="N672">
        <v>0.99908183719654198</v>
      </c>
      <c r="O672">
        <v>94.821938094641098</v>
      </c>
      <c r="P672">
        <v>86</v>
      </c>
      <c r="Q672">
        <v>0.99908183719654198</v>
      </c>
      <c r="R672">
        <v>84</v>
      </c>
      <c r="S672">
        <v>0.979704429817708</v>
      </c>
      <c r="T672">
        <v>35.931013659925199</v>
      </c>
      <c r="U672">
        <v>0.71063701409796298</v>
      </c>
      <c r="V672">
        <v>60</v>
      </c>
      <c r="W672">
        <v>0.13496283251972799</v>
      </c>
      <c r="X672">
        <v>9</v>
      </c>
      <c r="Y672">
        <v>85</v>
      </c>
      <c r="Z672">
        <v>0.99795077093084095</v>
      </c>
      <c r="AA672">
        <v>60.666597097982503</v>
      </c>
      <c r="AB672">
        <v>83</v>
      </c>
      <c r="AC672">
        <v>0.98496667140096295</v>
      </c>
      <c r="AD672">
        <v>2</v>
      </c>
      <c r="AE672">
        <v>1.2984099529878E-2</v>
      </c>
      <c r="AF672">
        <v>2</v>
      </c>
      <c r="AG672">
        <v>2.0492290691584199E-3</v>
      </c>
      <c r="AH672">
        <v>1.8295930008464599E-2</v>
      </c>
      <c r="AI672">
        <v>10</v>
      </c>
      <c r="AJ672">
        <v>95.823283223079798</v>
      </c>
      <c r="AK672">
        <v>86</v>
      </c>
      <c r="AL672">
        <v>0.99908183719654198</v>
      </c>
      <c r="AM672">
        <v>0</v>
      </c>
      <c r="AN672">
        <v>0</v>
      </c>
      <c r="AO672">
        <v>0</v>
      </c>
      <c r="AP672">
        <v>0</v>
      </c>
      <c r="AQ672">
        <v>86</v>
      </c>
      <c r="AR672">
        <v>0.99908183719654198</v>
      </c>
      <c r="AS672">
        <v>0</v>
      </c>
      <c r="AT672">
        <v>0</v>
      </c>
      <c r="AU672">
        <v>0</v>
      </c>
      <c r="AV672">
        <v>0</v>
      </c>
      <c r="AW672">
        <v>86</v>
      </c>
      <c r="AX672">
        <v>0.99908183719654198</v>
      </c>
      <c r="AY672">
        <v>95.389479914979205</v>
      </c>
      <c r="AZ672">
        <v>86</v>
      </c>
      <c r="BA672">
        <v>0.99908183719654198</v>
      </c>
      <c r="BB672">
        <v>83</v>
      </c>
      <c r="BC672">
        <v>0.89378654904636601</v>
      </c>
      <c r="BD672">
        <v>3</v>
      </c>
      <c r="BE672">
        <v>0.105295288150175</v>
      </c>
      <c r="BF672">
        <v>94.293164299460898</v>
      </c>
      <c r="BG672">
        <v>92.908332867747006</v>
      </c>
      <c r="BH672">
        <v>93.61973698621</v>
      </c>
      <c r="BI672">
        <v>93.077139450089902</v>
      </c>
    </row>
    <row r="673" spans="1:61" x14ac:dyDescent="0.25">
      <c r="A673" s="10" t="str">
        <f>VLOOKUP(D673,'Index-Relations'!E:F,2,FALSE)</f>
        <v>ESG</v>
      </c>
      <c r="B673" t="s">
        <v>3450</v>
      </c>
      <c r="C673" s="53" t="s">
        <v>2769</v>
      </c>
      <c r="D673" s="59" t="s">
        <v>2994</v>
      </c>
      <c r="E673" s="59" t="s">
        <v>4113</v>
      </c>
      <c r="F673" t="s">
        <v>275</v>
      </c>
      <c r="G673" t="s">
        <v>274</v>
      </c>
      <c r="H673" t="s">
        <v>276</v>
      </c>
      <c r="I673" s="52">
        <v>45352</v>
      </c>
      <c r="J673" t="s">
        <v>2457</v>
      </c>
      <c r="K673">
        <v>87</v>
      </c>
      <c r="L673">
        <v>96.263992310694604</v>
      </c>
      <c r="M673">
        <v>86</v>
      </c>
      <c r="N673">
        <v>0.99910507747427102</v>
      </c>
      <c r="O673">
        <v>94.882052592952206</v>
      </c>
      <c r="P673">
        <v>86</v>
      </c>
      <c r="Q673">
        <v>0.99910507747427102</v>
      </c>
      <c r="R673">
        <v>84</v>
      </c>
      <c r="S673">
        <v>0.98108525246588596</v>
      </c>
      <c r="T673">
        <v>35.334619731940897</v>
      </c>
      <c r="U673">
        <v>0.70375299876309705</v>
      </c>
      <c r="V673">
        <v>58</v>
      </c>
      <c r="W673">
        <v>0.13660997019421101</v>
      </c>
      <c r="X673">
        <v>9</v>
      </c>
      <c r="Y673">
        <v>85</v>
      </c>
      <c r="Z673">
        <v>0.998164568899639</v>
      </c>
      <c r="AA673">
        <v>60.384493797530702</v>
      </c>
      <c r="AB673">
        <v>83</v>
      </c>
      <c r="AC673">
        <v>0.98615240165590301</v>
      </c>
      <c r="AD673">
        <v>2</v>
      </c>
      <c r="AE673">
        <v>1.20121672437356E-2</v>
      </c>
      <c r="AF673">
        <v>2</v>
      </c>
      <c r="AG673">
        <v>1.8354311003611499E-3</v>
      </c>
      <c r="AH673">
        <v>4.8954171144718799E-3</v>
      </c>
      <c r="AI673">
        <v>6</v>
      </c>
      <c r="AJ673">
        <v>96.141364592666903</v>
      </c>
      <c r="AK673">
        <v>86</v>
      </c>
      <c r="AL673">
        <v>0.99910507747427102</v>
      </c>
      <c r="AM673">
        <v>0</v>
      </c>
      <c r="AN673">
        <v>0</v>
      </c>
      <c r="AO673">
        <v>0</v>
      </c>
      <c r="AP673">
        <v>0</v>
      </c>
      <c r="AQ673">
        <v>86</v>
      </c>
      <c r="AR673">
        <v>0.99910507747427102</v>
      </c>
      <c r="AS673">
        <v>0</v>
      </c>
      <c r="AT673">
        <v>0</v>
      </c>
      <c r="AU673">
        <v>0</v>
      </c>
      <c r="AV673">
        <v>0</v>
      </c>
      <c r="AW673">
        <v>86</v>
      </c>
      <c r="AX673">
        <v>0.99910507747427202</v>
      </c>
      <c r="AY673">
        <v>95.763443572238501</v>
      </c>
      <c r="AZ673">
        <v>86</v>
      </c>
      <c r="BA673">
        <v>0.99910507747427102</v>
      </c>
      <c r="BB673">
        <v>83</v>
      </c>
      <c r="BC673">
        <v>0.89846690657450301</v>
      </c>
      <c r="BD673">
        <v>3</v>
      </c>
      <c r="BE673">
        <v>0.100638170899768</v>
      </c>
      <c r="BF673">
        <v>94.655713550593006</v>
      </c>
      <c r="BG673">
        <v>93.032613653762994</v>
      </c>
      <c r="BH673">
        <v>94.316808109887006</v>
      </c>
      <c r="BI673">
        <v>93.491215555804004</v>
      </c>
    </row>
    <row r="674" spans="1:61" x14ac:dyDescent="0.25">
      <c r="A674" s="10" t="str">
        <f>VLOOKUP(D674,'Index-Relations'!E:F,2,FALSE)</f>
        <v>ESG</v>
      </c>
      <c r="B674" t="s">
        <v>3450</v>
      </c>
      <c r="C674" s="53" t="s">
        <v>2770</v>
      </c>
      <c r="D674" s="59" t="s">
        <v>2994</v>
      </c>
      <c r="E674" s="59" t="s">
        <v>4114</v>
      </c>
      <c r="F674" t="s">
        <v>275</v>
      </c>
      <c r="G674" t="s">
        <v>274</v>
      </c>
      <c r="H674" t="s">
        <v>276</v>
      </c>
      <c r="I674" s="52">
        <v>45323</v>
      </c>
      <c r="J674" t="s">
        <v>2457</v>
      </c>
      <c r="K674">
        <v>87</v>
      </c>
      <c r="L674">
        <v>96.307598260842695</v>
      </c>
      <c r="M674">
        <v>86</v>
      </c>
      <c r="N674">
        <v>1</v>
      </c>
      <c r="O674">
        <v>94.844689455380504</v>
      </c>
      <c r="P674">
        <v>86</v>
      </c>
      <c r="Q674">
        <v>1</v>
      </c>
      <c r="R674">
        <v>84</v>
      </c>
      <c r="S674">
        <v>0.98119227537153297</v>
      </c>
      <c r="T674">
        <v>35.809034311692002</v>
      </c>
      <c r="U674">
        <v>0.69839784499119095</v>
      </c>
      <c r="V674">
        <v>58</v>
      </c>
      <c r="W674">
        <v>0.14166215075447</v>
      </c>
      <c r="X674">
        <v>9</v>
      </c>
      <c r="Y674">
        <v>85</v>
      </c>
      <c r="Z674">
        <v>0.99915532795685902</v>
      </c>
      <c r="AA674">
        <v>62.592990865793702</v>
      </c>
      <c r="AB674">
        <v>83</v>
      </c>
      <c r="AC674">
        <v>0.98450454633580298</v>
      </c>
      <c r="AD674">
        <v>2</v>
      </c>
      <c r="AE674">
        <v>1.46507816210566E-2</v>
      </c>
      <c r="AF674">
        <v>2</v>
      </c>
      <c r="AG674">
        <v>8.4467204314023496E-4</v>
      </c>
      <c r="AH674">
        <v>5.2506657508459001E-3</v>
      </c>
      <c r="AI674">
        <v>6</v>
      </c>
      <c r="AJ674">
        <v>95.988089158906106</v>
      </c>
      <c r="AK674">
        <v>86</v>
      </c>
      <c r="AL674">
        <v>1</v>
      </c>
      <c r="AM674">
        <v>0</v>
      </c>
      <c r="AN674">
        <v>0</v>
      </c>
      <c r="AO674">
        <v>0</v>
      </c>
      <c r="AP674">
        <v>0</v>
      </c>
      <c r="AQ674">
        <v>86</v>
      </c>
      <c r="AR674">
        <v>0.999999999999999</v>
      </c>
      <c r="AS674">
        <v>0</v>
      </c>
      <c r="AT674">
        <v>0</v>
      </c>
      <c r="AU674">
        <v>0</v>
      </c>
      <c r="AV674">
        <v>0</v>
      </c>
      <c r="AW674">
        <v>86</v>
      </c>
      <c r="AX674">
        <v>0.999999999999999</v>
      </c>
      <c r="AY674">
        <v>95.979984288607</v>
      </c>
      <c r="AZ674">
        <v>86</v>
      </c>
      <c r="BA674">
        <v>1</v>
      </c>
      <c r="BB674">
        <v>83</v>
      </c>
      <c r="BC674">
        <v>0.89194637557508005</v>
      </c>
      <c r="BD674">
        <v>3</v>
      </c>
      <c r="BE674">
        <v>0.108053624424919</v>
      </c>
      <c r="BF674">
        <v>94.643770328117995</v>
      </c>
      <c r="BG674">
        <v>93.035875159712006</v>
      </c>
      <c r="BH674">
        <v>94.524253932001997</v>
      </c>
      <c r="BI674">
        <v>93.392059538656895</v>
      </c>
    </row>
    <row r="675" spans="1:61" x14ac:dyDescent="0.25">
      <c r="A675" s="10" t="str">
        <f>VLOOKUP(D675,'Index-Relations'!E:F,2,FALSE)</f>
        <v>ESG</v>
      </c>
      <c r="B675" t="s">
        <v>3450</v>
      </c>
      <c r="C675" s="53" t="s">
        <v>2760</v>
      </c>
      <c r="D675" s="59" t="s">
        <v>3215</v>
      </c>
      <c r="E675" s="59" t="s">
        <v>4115</v>
      </c>
      <c r="F675" t="s">
        <v>278</v>
      </c>
      <c r="G675" t="s">
        <v>277</v>
      </c>
      <c r="H675" t="s">
        <v>279</v>
      </c>
      <c r="I675" s="52">
        <v>45659</v>
      </c>
      <c r="J675" t="s">
        <v>2457</v>
      </c>
      <c r="K675">
        <v>78</v>
      </c>
      <c r="L675" s="73">
        <v>91.732117159373004</v>
      </c>
      <c r="M675">
        <v>77</v>
      </c>
      <c r="N675">
        <v>0.99898400398185305</v>
      </c>
      <c r="O675" s="73">
        <v>91.207753257864994</v>
      </c>
      <c r="P675">
        <v>77</v>
      </c>
      <c r="Q675">
        <v>0.99898400398185305</v>
      </c>
      <c r="R675">
        <v>77</v>
      </c>
      <c r="S675">
        <v>0.99898400398185305</v>
      </c>
      <c r="T675">
        <v>40.547656442328901</v>
      </c>
      <c r="U675">
        <v>0.67997494446749696</v>
      </c>
      <c r="V675">
        <v>56</v>
      </c>
      <c r="W675">
        <v>6.0446731587770398E-2</v>
      </c>
      <c r="X675">
        <v>8</v>
      </c>
      <c r="Y675">
        <v>77</v>
      </c>
      <c r="Z675">
        <v>0.99898400398185405</v>
      </c>
      <c r="AA675">
        <v>72.585764637603106</v>
      </c>
      <c r="AB675">
        <v>73</v>
      </c>
      <c r="AC675">
        <v>0.97124261163653502</v>
      </c>
      <c r="AD675">
        <v>4</v>
      </c>
      <c r="AE675">
        <v>2.77413923453186E-2</v>
      </c>
      <c r="AF675">
        <v>1</v>
      </c>
      <c r="AG675">
        <v>1.0159960181462E-3</v>
      </c>
      <c r="AH675">
        <v>1.05311636969205E-2</v>
      </c>
      <c r="AI675">
        <v>7</v>
      </c>
      <c r="AJ675" s="73">
        <v>90.131798377229003</v>
      </c>
      <c r="AK675">
        <v>77</v>
      </c>
      <c r="AL675">
        <v>0.99898400398185305</v>
      </c>
      <c r="AM675">
        <v>0</v>
      </c>
      <c r="AN675">
        <v>0</v>
      </c>
      <c r="AO675">
        <v>0</v>
      </c>
      <c r="AP675">
        <v>0</v>
      </c>
      <c r="AQ675">
        <v>78</v>
      </c>
      <c r="AR675">
        <v>1</v>
      </c>
      <c r="AS675">
        <v>0</v>
      </c>
      <c r="AT675">
        <v>0</v>
      </c>
      <c r="AU675">
        <v>0</v>
      </c>
      <c r="AV675">
        <v>0</v>
      </c>
      <c r="AW675">
        <v>78</v>
      </c>
      <c r="AX675">
        <v>1</v>
      </c>
      <c r="AY675" s="73">
        <v>90.976654013910903</v>
      </c>
      <c r="AZ675">
        <v>77</v>
      </c>
      <c r="BA675">
        <v>0.99898400398185305</v>
      </c>
      <c r="BB675">
        <v>76</v>
      </c>
      <c r="BC675">
        <v>0.91155638978875997</v>
      </c>
      <c r="BD675">
        <v>2</v>
      </c>
      <c r="BE675">
        <v>8.8443610211239407E-2</v>
      </c>
      <c r="BF675">
        <v>91.732117159373004</v>
      </c>
      <c r="BG675">
        <v>91.207753257864994</v>
      </c>
      <c r="BH675">
        <v>90.976654013910903</v>
      </c>
      <c r="BI675">
        <v>90.131798377229003</v>
      </c>
    </row>
    <row r="676" spans="1:61" x14ac:dyDescent="0.25">
      <c r="A676" s="10" t="str">
        <f>VLOOKUP(D676,'Index-Relations'!E:F,2,FALSE)</f>
        <v>ESG</v>
      </c>
      <c r="B676" t="s">
        <v>3450</v>
      </c>
      <c r="C676" s="53" t="s">
        <v>2761</v>
      </c>
      <c r="D676" s="59" t="s">
        <v>3215</v>
      </c>
      <c r="E676" s="59" t="s">
        <v>4116</v>
      </c>
      <c r="F676" t="s">
        <v>278</v>
      </c>
      <c r="G676" t="s">
        <v>277</v>
      </c>
      <c r="H676" t="s">
        <v>279</v>
      </c>
      <c r="I676" s="52">
        <v>45628</v>
      </c>
      <c r="J676" t="s">
        <v>2457</v>
      </c>
      <c r="K676">
        <v>82</v>
      </c>
      <c r="L676" s="73">
        <v>93.097587837389995</v>
      </c>
      <c r="M676">
        <v>81</v>
      </c>
      <c r="N676">
        <v>0.99923243008575202</v>
      </c>
      <c r="O676" s="73">
        <v>93.618880619020899</v>
      </c>
      <c r="P676">
        <v>81</v>
      </c>
      <c r="Q676">
        <v>0.99923243008575202</v>
      </c>
      <c r="R676">
        <v>79</v>
      </c>
      <c r="S676">
        <v>0.97425163488565503</v>
      </c>
      <c r="T676">
        <v>35.955577356798202</v>
      </c>
      <c r="U676">
        <v>0.70959839675098302</v>
      </c>
      <c r="V676">
        <v>59</v>
      </c>
      <c r="W676">
        <v>0.128075520944604</v>
      </c>
      <c r="X676">
        <v>9</v>
      </c>
      <c r="Y676">
        <v>81</v>
      </c>
      <c r="Z676">
        <v>0.99923243008575202</v>
      </c>
      <c r="AA676">
        <v>50.168055505957597</v>
      </c>
      <c r="AB676">
        <v>78</v>
      </c>
      <c r="AC676">
        <v>0.95994444659723299</v>
      </c>
      <c r="AD676">
        <v>3</v>
      </c>
      <c r="AE676">
        <v>3.9287983488518897E-2</v>
      </c>
      <c r="AF676">
        <v>1</v>
      </c>
      <c r="AG676">
        <v>7.6756991424731897E-4</v>
      </c>
      <c r="AH676">
        <v>2.3285300821350201E-2</v>
      </c>
      <c r="AI676">
        <v>10</v>
      </c>
      <c r="AJ676" s="73">
        <v>91.999598485477904</v>
      </c>
      <c r="AK676">
        <v>81</v>
      </c>
      <c r="AL676">
        <v>0.99923243008575202</v>
      </c>
      <c r="AM676">
        <v>0</v>
      </c>
      <c r="AN676">
        <v>0</v>
      </c>
      <c r="AO676">
        <v>0</v>
      </c>
      <c r="AP676">
        <v>0</v>
      </c>
      <c r="AQ676">
        <v>82</v>
      </c>
      <c r="AR676">
        <v>0.999999999999999</v>
      </c>
      <c r="AS676">
        <v>0</v>
      </c>
      <c r="AT676">
        <v>0</v>
      </c>
      <c r="AU676">
        <v>0</v>
      </c>
      <c r="AV676">
        <v>0</v>
      </c>
      <c r="AW676">
        <v>82</v>
      </c>
      <c r="AX676">
        <v>0.999999999999999</v>
      </c>
      <c r="AY676" s="73">
        <v>90.469575860755995</v>
      </c>
      <c r="AZ676">
        <v>81</v>
      </c>
      <c r="BA676">
        <v>0.99923243008575202</v>
      </c>
      <c r="BB676">
        <v>80</v>
      </c>
      <c r="BC676">
        <v>0.89919608055372602</v>
      </c>
      <c r="BD676">
        <v>2</v>
      </c>
      <c r="BE676">
        <v>0.100803919446273</v>
      </c>
      <c r="BF676">
        <v>93.097587837389995</v>
      </c>
      <c r="BG676">
        <v>93.618880619020899</v>
      </c>
      <c r="BH676">
        <v>90.469575860755995</v>
      </c>
      <c r="BI676">
        <v>91.999598485477904</v>
      </c>
    </row>
    <row r="677" spans="1:61" x14ac:dyDescent="0.25">
      <c r="A677" s="10" t="str">
        <f>VLOOKUP(D677,'Index-Relations'!E:F,2,FALSE)</f>
        <v>ESG</v>
      </c>
      <c r="B677" t="s">
        <v>3450</v>
      </c>
      <c r="C677" s="53" t="s">
        <v>2762</v>
      </c>
      <c r="D677" s="59" t="s">
        <v>3215</v>
      </c>
      <c r="E677" s="59" t="s">
        <v>4117</v>
      </c>
      <c r="F677" t="s">
        <v>278</v>
      </c>
      <c r="G677" t="s">
        <v>277</v>
      </c>
      <c r="H677" t="s">
        <v>279</v>
      </c>
      <c r="I677" s="52">
        <v>45597</v>
      </c>
      <c r="J677" t="s">
        <v>2457</v>
      </c>
      <c r="K677">
        <v>82</v>
      </c>
      <c r="L677" s="73">
        <v>92.854633757989902</v>
      </c>
      <c r="M677">
        <v>81</v>
      </c>
      <c r="N677">
        <v>0.99927883077403801</v>
      </c>
      <c r="O677" s="73">
        <v>93.541468125635902</v>
      </c>
      <c r="P677">
        <v>81</v>
      </c>
      <c r="Q677">
        <v>0.99927883077403801</v>
      </c>
      <c r="R677">
        <v>79</v>
      </c>
      <c r="S677">
        <v>0.97425118972472602</v>
      </c>
      <c r="T677">
        <v>36.334564070612601</v>
      </c>
      <c r="U677">
        <v>0.70705910961898899</v>
      </c>
      <c r="V677">
        <v>59</v>
      </c>
      <c r="W677">
        <v>0.126942916596779</v>
      </c>
      <c r="X677">
        <v>9</v>
      </c>
      <c r="Y677">
        <v>81</v>
      </c>
      <c r="Z677">
        <v>0.99927883077403801</v>
      </c>
      <c r="AA677">
        <v>52.516045551613601</v>
      </c>
      <c r="AB677">
        <v>78</v>
      </c>
      <c r="AC677">
        <v>0.95989306303919397</v>
      </c>
      <c r="AD677">
        <v>3</v>
      </c>
      <c r="AE677">
        <v>3.9385767734844403E-2</v>
      </c>
      <c r="AF677">
        <v>1</v>
      </c>
      <c r="AG677">
        <v>7.2116922596145801E-4</v>
      </c>
      <c r="AH677">
        <v>3.4278093105957502E-2</v>
      </c>
      <c r="AI677">
        <v>10</v>
      </c>
      <c r="AJ677" s="73">
        <v>91.754916135637004</v>
      </c>
      <c r="AK677">
        <v>81</v>
      </c>
      <c r="AL677">
        <v>0.99927883077403801</v>
      </c>
      <c r="AM677">
        <v>0</v>
      </c>
      <c r="AN677">
        <v>0</v>
      </c>
      <c r="AO677">
        <v>0</v>
      </c>
      <c r="AP677">
        <v>0</v>
      </c>
      <c r="AQ677">
        <v>82</v>
      </c>
      <c r="AR677">
        <v>1</v>
      </c>
      <c r="AS677">
        <v>0</v>
      </c>
      <c r="AT677">
        <v>0</v>
      </c>
      <c r="AU677">
        <v>0</v>
      </c>
      <c r="AV677">
        <v>0</v>
      </c>
      <c r="AW677">
        <v>82</v>
      </c>
      <c r="AX677">
        <v>1</v>
      </c>
      <c r="AY677" s="73">
        <v>90.076662926729</v>
      </c>
      <c r="AZ677">
        <v>81</v>
      </c>
      <c r="BA677">
        <v>0.99927883077403801</v>
      </c>
      <c r="BB677">
        <v>80</v>
      </c>
      <c r="BC677">
        <v>0.89462399569606998</v>
      </c>
      <c r="BD677">
        <v>2</v>
      </c>
      <c r="BE677">
        <v>0.105376004303929</v>
      </c>
      <c r="BF677">
        <v>92.854633757989902</v>
      </c>
      <c r="BG677">
        <v>93.541468125635902</v>
      </c>
      <c r="BH677">
        <v>90.076662926729</v>
      </c>
      <c r="BI677">
        <v>91.754916135637004</v>
      </c>
    </row>
    <row r="678" spans="1:61" x14ac:dyDescent="0.25">
      <c r="A678" s="10" t="str">
        <f>VLOOKUP(D678,'Index-Relations'!E:F,2,FALSE)</f>
        <v>ESG</v>
      </c>
      <c r="B678" t="s">
        <v>3450</v>
      </c>
      <c r="C678" s="53" t="s">
        <v>2763</v>
      </c>
      <c r="D678" s="59" t="s">
        <v>3215</v>
      </c>
      <c r="E678" s="59" t="s">
        <v>4118</v>
      </c>
      <c r="F678" t="s">
        <v>278</v>
      </c>
      <c r="G678" t="s">
        <v>277</v>
      </c>
      <c r="H678" t="s">
        <v>279</v>
      </c>
      <c r="I678" s="52">
        <v>45566</v>
      </c>
      <c r="J678" t="s">
        <v>2457</v>
      </c>
      <c r="K678">
        <v>82</v>
      </c>
      <c r="L678" s="73">
        <v>92.864692738655904</v>
      </c>
      <c r="M678">
        <v>81</v>
      </c>
      <c r="N678">
        <v>0.99931276984992201</v>
      </c>
      <c r="O678" s="73">
        <v>93.464954443629907</v>
      </c>
      <c r="P678">
        <v>81</v>
      </c>
      <c r="Q678">
        <v>0.99931276984992201</v>
      </c>
      <c r="R678">
        <v>79</v>
      </c>
      <c r="S678">
        <v>0.97490663564682201</v>
      </c>
      <c r="T678">
        <v>36.2795501696123</v>
      </c>
      <c r="U678">
        <v>0.70749016126111697</v>
      </c>
      <c r="V678">
        <v>59</v>
      </c>
      <c r="W678">
        <v>0.127160611057377</v>
      </c>
      <c r="X678">
        <v>9</v>
      </c>
      <c r="Y678">
        <v>81</v>
      </c>
      <c r="Z678">
        <v>0.99931276984992201</v>
      </c>
      <c r="AA678">
        <v>55.915166476593903</v>
      </c>
      <c r="AB678">
        <v>78</v>
      </c>
      <c r="AC678">
        <v>0.96117570824034804</v>
      </c>
      <c r="AD678">
        <v>3</v>
      </c>
      <c r="AE678">
        <v>3.8137061609573301E-2</v>
      </c>
      <c r="AF678">
        <v>1</v>
      </c>
      <c r="AG678">
        <v>6.8723015007788398E-4</v>
      </c>
      <c r="AH678">
        <v>2.2522438799627498E-2</v>
      </c>
      <c r="AI678">
        <v>10</v>
      </c>
      <c r="AJ678" s="73">
        <v>91.769442236491003</v>
      </c>
      <c r="AK678">
        <v>81</v>
      </c>
      <c r="AL678">
        <v>0.99931276984992201</v>
      </c>
      <c r="AM678">
        <v>0</v>
      </c>
      <c r="AN678">
        <v>0</v>
      </c>
      <c r="AO678">
        <v>0</v>
      </c>
      <c r="AP678">
        <v>0</v>
      </c>
      <c r="AQ678">
        <v>82</v>
      </c>
      <c r="AR678">
        <v>0.999999999999999</v>
      </c>
      <c r="AS678">
        <v>0</v>
      </c>
      <c r="AT678">
        <v>0</v>
      </c>
      <c r="AU678">
        <v>0</v>
      </c>
      <c r="AV678">
        <v>0</v>
      </c>
      <c r="AW678">
        <v>82</v>
      </c>
      <c r="AX678">
        <v>0.999999999999999</v>
      </c>
      <c r="AY678" s="73">
        <v>90.181476428370999</v>
      </c>
      <c r="AZ678">
        <v>81</v>
      </c>
      <c r="BA678">
        <v>0.99931276984992201</v>
      </c>
      <c r="BB678">
        <v>80</v>
      </c>
      <c r="BC678">
        <v>0.89453252813497797</v>
      </c>
      <c r="BD678">
        <v>2</v>
      </c>
      <c r="BE678">
        <v>0.10546747186502101</v>
      </c>
      <c r="BF678">
        <v>92.864692738655904</v>
      </c>
      <c r="BG678">
        <v>93.464954443629907</v>
      </c>
      <c r="BH678">
        <v>90.181476428370999</v>
      </c>
      <c r="BI678">
        <v>91.769442236491003</v>
      </c>
    </row>
    <row r="679" spans="1:61" x14ac:dyDescent="0.25">
      <c r="A679" s="10" t="str">
        <f>VLOOKUP(D679,'Index-Relations'!E:F,2,FALSE)</f>
        <v>ESG</v>
      </c>
      <c r="B679" t="s">
        <v>3450</v>
      </c>
      <c r="C679" s="53" t="s">
        <v>2764</v>
      </c>
      <c r="D679" s="59" t="s">
        <v>3215</v>
      </c>
      <c r="E679" s="59" t="s">
        <v>4119</v>
      </c>
      <c r="F679" t="s">
        <v>278</v>
      </c>
      <c r="G679" t="s">
        <v>277</v>
      </c>
      <c r="H679" t="s">
        <v>279</v>
      </c>
      <c r="I679" s="52">
        <v>45537</v>
      </c>
      <c r="J679" t="s">
        <v>2457</v>
      </c>
      <c r="K679">
        <v>82</v>
      </c>
      <c r="L679" s="73">
        <v>93.237146424806895</v>
      </c>
      <c r="M679">
        <v>81</v>
      </c>
      <c r="N679">
        <v>0.99921599408204198</v>
      </c>
      <c r="O679" s="73">
        <v>93.567979853502905</v>
      </c>
      <c r="P679">
        <v>81</v>
      </c>
      <c r="Q679">
        <v>0.99921599408204198</v>
      </c>
      <c r="R679">
        <v>79</v>
      </c>
      <c r="S679">
        <v>0.97611642010593802</v>
      </c>
      <c r="T679">
        <v>36.769682602563002</v>
      </c>
      <c r="U679">
        <v>0.71143104085968101</v>
      </c>
      <c r="V679">
        <v>59</v>
      </c>
      <c r="W679">
        <v>0.130679659358961</v>
      </c>
      <c r="X679">
        <v>9</v>
      </c>
      <c r="Y679">
        <v>81</v>
      </c>
      <c r="Z679">
        <v>0.99921599408204298</v>
      </c>
      <c r="AA679">
        <v>54.003934367679797</v>
      </c>
      <c r="AB679">
        <v>78</v>
      </c>
      <c r="AC679">
        <v>0.96264127591677495</v>
      </c>
      <c r="AD679">
        <v>3</v>
      </c>
      <c r="AE679">
        <v>3.6574718165267098E-2</v>
      </c>
      <c r="AF679">
        <v>1</v>
      </c>
      <c r="AG679">
        <v>7.8400591795727004E-4</v>
      </c>
      <c r="AH679">
        <v>2.3339490900833801E-2</v>
      </c>
      <c r="AI679">
        <v>10</v>
      </c>
      <c r="AJ679" s="73">
        <v>92.365811492419994</v>
      </c>
      <c r="AK679">
        <v>81</v>
      </c>
      <c r="AL679">
        <v>0.99921599408204198</v>
      </c>
      <c r="AM679">
        <v>0</v>
      </c>
      <c r="AN679">
        <v>0</v>
      </c>
      <c r="AO679">
        <v>0</v>
      </c>
      <c r="AP679">
        <v>0</v>
      </c>
      <c r="AQ679">
        <v>82</v>
      </c>
      <c r="AR679">
        <v>1</v>
      </c>
      <c r="AS679">
        <v>0</v>
      </c>
      <c r="AT679">
        <v>0</v>
      </c>
      <c r="AU679">
        <v>0</v>
      </c>
      <c r="AV679">
        <v>0</v>
      </c>
      <c r="AW679">
        <v>82</v>
      </c>
      <c r="AX679">
        <v>0.999999999999999</v>
      </c>
      <c r="AY679" s="73">
        <v>91.061897173795003</v>
      </c>
      <c r="AZ679">
        <v>81</v>
      </c>
      <c r="BA679">
        <v>0.99921599408204198</v>
      </c>
      <c r="BB679">
        <v>80</v>
      </c>
      <c r="BC679">
        <v>0.88671652957977198</v>
      </c>
      <c r="BD679">
        <v>2</v>
      </c>
      <c r="BE679">
        <v>0.113283470420227</v>
      </c>
      <c r="BF679">
        <v>93.237146424806895</v>
      </c>
      <c r="BG679">
        <v>93.567979853502905</v>
      </c>
      <c r="BH679">
        <v>91.061897173795003</v>
      </c>
      <c r="BI679">
        <v>92.365811492419994</v>
      </c>
    </row>
    <row r="680" spans="1:61" x14ac:dyDescent="0.25">
      <c r="A680" s="10" t="str">
        <f>VLOOKUP(D680,'Index-Relations'!E:F,2,FALSE)</f>
        <v>ESG</v>
      </c>
      <c r="B680" t="s">
        <v>3450</v>
      </c>
      <c r="C680" s="53" t="s">
        <v>3350</v>
      </c>
      <c r="D680" s="59" t="s">
        <v>3215</v>
      </c>
      <c r="E680" s="59" t="s">
        <v>4120</v>
      </c>
      <c r="F680" t="s">
        <v>278</v>
      </c>
      <c r="G680" t="s">
        <v>277</v>
      </c>
      <c r="H680" t="s">
        <v>279</v>
      </c>
      <c r="I680" s="52">
        <v>45505</v>
      </c>
      <c r="J680" t="s">
        <v>2457</v>
      </c>
      <c r="K680">
        <v>82</v>
      </c>
      <c r="L680" s="73">
        <v>93.196703879819907</v>
      </c>
      <c r="M680">
        <v>81</v>
      </c>
      <c r="N680">
        <v>0.999198490304118</v>
      </c>
      <c r="O680" s="73">
        <v>93.529268898977904</v>
      </c>
      <c r="P680">
        <v>81</v>
      </c>
      <c r="Q680">
        <v>0.999198490304118</v>
      </c>
      <c r="R680">
        <v>79</v>
      </c>
      <c r="S680">
        <v>0.97676491531955101</v>
      </c>
      <c r="T680">
        <v>36.721464268826999</v>
      </c>
      <c r="U680">
        <v>0.71963677559929196</v>
      </c>
      <c r="V680">
        <v>59</v>
      </c>
      <c r="W680">
        <v>0.132914588604233</v>
      </c>
      <c r="X680">
        <v>9</v>
      </c>
      <c r="Y680">
        <v>81</v>
      </c>
      <c r="Z680">
        <v>0.999198490304118</v>
      </c>
      <c r="AA680">
        <v>54.913098369587402</v>
      </c>
      <c r="AB680">
        <v>78</v>
      </c>
      <c r="AC680">
        <v>0.96308555102037796</v>
      </c>
      <c r="AD680">
        <v>3</v>
      </c>
      <c r="AE680">
        <v>3.6112939283740403E-2</v>
      </c>
      <c r="AF680">
        <v>1</v>
      </c>
      <c r="AG680">
        <v>8.0150969588106604E-4</v>
      </c>
      <c r="AH680">
        <v>2.2687857499021101E-2</v>
      </c>
      <c r="AI680">
        <v>10</v>
      </c>
      <c r="AJ680" s="73">
        <v>92.366379878824901</v>
      </c>
      <c r="AK680">
        <v>81</v>
      </c>
      <c r="AL680">
        <v>0.999198490304118</v>
      </c>
      <c r="AM680">
        <v>0</v>
      </c>
      <c r="AN680">
        <v>0</v>
      </c>
      <c r="AO680">
        <v>0</v>
      </c>
      <c r="AP680">
        <v>0</v>
      </c>
      <c r="AQ680">
        <v>82</v>
      </c>
      <c r="AR680">
        <v>0.999999999999999</v>
      </c>
      <c r="AS680">
        <v>0</v>
      </c>
      <c r="AT680">
        <v>0</v>
      </c>
      <c r="AU680">
        <v>0</v>
      </c>
      <c r="AV680">
        <v>0</v>
      </c>
      <c r="AW680">
        <v>82</v>
      </c>
      <c r="AX680">
        <v>0.999999999999999</v>
      </c>
      <c r="AY680" s="73">
        <v>90.989701251032997</v>
      </c>
      <c r="AZ680">
        <v>81</v>
      </c>
      <c r="BA680">
        <v>0.999198490304118</v>
      </c>
      <c r="BB680">
        <v>80</v>
      </c>
      <c r="BC680">
        <v>0.88800721688046602</v>
      </c>
      <c r="BD680">
        <v>2</v>
      </c>
      <c r="BE680">
        <v>0.11199278311953299</v>
      </c>
      <c r="BF680">
        <v>93.196703879819907</v>
      </c>
      <c r="BG680">
        <v>93.529268898977904</v>
      </c>
      <c r="BH680">
        <v>90.989701251032997</v>
      </c>
      <c r="BI680">
        <v>92.366379878824901</v>
      </c>
    </row>
    <row r="681" spans="1:61" x14ac:dyDescent="0.25">
      <c r="A681" s="10" t="str">
        <f>VLOOKUP(D681,'Index-Relations'!E:F,2,FALSE)</f>
        <v>ESG</v>
      </c>
      <c r="B681" t="s">
        <v>3450</v>
      </c>
      <c r="C681" s="53" t="s">
        <v>2765</v>
      </c>
      <c r="D681" s="59" t="s">
        <v>3215</v>
      </c>
      <c r="E681" s="59" t="s">
        <v>4121</v>
      </c>
      <c r="F681" t="s">
        <v>278</v>
      </c>
      <c r="G681" t="s">
        <v>277</v>
      </c>
      <c r="H681" t="s">
        <v>279</v>
      </c>
      <c r="I681" s="52">
        <v>45474</v>
      </c>
      <c r="J681" t="s">
        <v>2457</v>
      </c>
      <c r="K681">
        <v>83</v>
      </c>
      <c r="L681" s="73">
        <v>93.901027346960902</v>
      </c>
      <c r="M681">
        <v>82</v>
      </c>
      <c r="N681">
        <v>0.999034124183381</v>
      </c>
      <c r="O681" s="73">
        <v>93.498218081931995</v>
      </c>
      <c r="P681">
        <v>82</v>
      </c>
      <c r="Q681">
        <v>0.999034124183381</v>
      </c>
      <c r="R681">
        <v>80</v>
      </c>
      <c r="S681">
        <v>0.97583176770678304</v>
      </c>
      <c r="T681">
        <v>36.374810025827401</v>
      </c>
      <c r="U681">
        <v>0.72401914329345496</v>
      </c>
      <c r="V681">
        <v>59</v>
      </c>
      <c r="W681">
        <v>0.131906725429283</v>
      </c>
      <c r="X681">
        <v>9</v>
      </c>
      <c r="Y681">
        <v>82</v>
      </c>
      <c r="Z681">
        <v>0.999034124183381</v>
      </c>
      <c r="AA681">
        <v>56.691146809943298</v>
      </c>
      <c r="AB681">
        <v>80</v>
      </c>
      <c r="AC681">
        <v>0.98424477377183395</v>
      </c>
      <c r="AD681">
        <v>2</v>
      </c>
      <c r="AE681">
        <v>1.47893504115463E-2</v>
      </c>
      <c r="AF681">
        <v>1</v>
      </c>
      <c r="AG681">
        <v>9.6587581661948497E-4</v>
      </c>
      <c r="AH681">
        <v>2.2541338675408799E-2</v>
      </c>
      <c r="AI681">
        <v>10</v>
      </c>
      <c r="AJ681" s="73">
        <v>93.122177444697002</v>
      </c>
      <c r="AK681">
        <v>82</v>
      </c>
      <c r="AL681">
        <v>0.999034124183381</v>
      </c>
      <c r="AM681">
        <v>0</v>
      </c>
      <c r="AN681">
        <v>0</v>
      </c>
      <c r="AO681">
        <v>0</v>
      </c>
      <c r="AP681">
        <v>0</v>
      </c>
      <c r="AQ681">
        <v>83</v>
      </c>
      <c r="AR681">
        <v>0.999999999999999</v>
      </c>
      <c r="AS681">
        <v>0</v>
      </c>
      <c r="AT681">
        <v>0</v>
      </c>
      <c r="AU681">
        <v>0</v>
      </c>
      <c r="AV681">
        <v>0</v>
      </c>
      <c r="AW681">
        <v>83</v>
      </c>
      <c r="AX681">
        <v>1</v>
      </c>
      <c r="AY681" s="73">
        <v>92.151617553688993</v>
      </c>
      <c r="AZ681">
        <v>82</v>
      </c>
      <c r="BA681">
        <v>0.999034124183381</v>
      </c>
      <c r="BB681">
        <v>81</v>
      </c>
      <c r="BC681">
        <v>0.89131910572572604</v>
      </c>
      <c r="BD681">
        <v>2</v>
      </c>
      <c r="BE681">
        <v>0.10868089427427299</v>
      </c>
      <c r="BF681">
        <v>93.901027346960902</v>
      </c>
      <c r="BG681">
        <v>93.498218081931995</v>
      </c>
      <c r="BH681">
        <v>92.151617553688993</v>
      </c>
      <c r="BI681">
        <v>93.122177444697002</v>
      </c>
    </row>
    <row r="682" spans="1:61" x14ac:dyDescent="0.25">
      <c r="A682" s="10" t="str">
        <f>VLOOKUP(D682,'Index-Relations'!E:F,2,FALSE)</f>
        <v>ESG</v>
      </c>
      <c r="B682" t="s">
        <v>3450</v>
      </c>
      <c r="C682" s="53" t="s">
        <v>2766</v>
      </c>
      <c r="D682" s="59" t="s">
        <v>3215</v>
      </c>
      <c r="E682" s="59" t="s">
        <v>4122</v>
      </c>
      <c r="F682" t="s">
        <v>278</v>
      </c>
      <c r="G682" t="s">
        <v>277</v>
      </c>
      <c r="H682" t="s">
        <v>279</v>
      </c>
      <c r="I682" s="52">
        <v>45446</v>
      </c>
      <c r="J682" t="s">
        <v>2457</v>
      </c>
      <c r="K682">
        <v>84</v>
      </c>
      <c r="L682" s="73">
        <v>94.184391322658996</v>
      </c>
      <c r="M682">
        <v>83</v>
      </c>
      <c r="N682">
        <v>0.99898492912183401</v>
      </c>
      <c r="O682" s="73">
        <v>93.255111417462004</v>
      </c>
      <c r="P682">
        <v>83</v>
      </c>
      <c r="Q682">
        <v>0.99898492912183401</v>
      </c>
      <c r="R682">
        <v>81</v>
      </c>
      <c r="S682">
        <v>0.97596566250466399</v>
      </c>
      <c r="T682">
        <v>37.370559646238497</v>
      </c>
      <c r="U682">
        <v>0.744193988517168</v>
      </c>
      <c r="V682">
        <v>59</v>
      </c>
      <c r="W682">
        <v>0.144170749889105</v>
      </c>
      <c r="X682">
        <v>9</v>
      </c>
      <c r="Y682">
        <v>82</v>
      </c>
      <c r="Z682">
        <v>0.99803715929247305</v>
      </c>
      <c r="AA682">
        <v>63.290467619427602</v>
      </c>
      <c r="AB682">
        <v>80</v>
      </c>
      <c r="AC682">
        <v>0.98317466763997796</v>
      </c>
      <c r="AD682">
        <v>2</v>
      </c>
      <c r="AE682">
        <v>1.48624916524946E-2</v>
      </c>
      <c r="AF682">
        <v>2</v>
      </c>
      <c r="AG682">
        <v>1.9628407075265998E-3</v>
      </c>
      <c r="AH682">
        <v>2.0048444183102299E-2</v>
      </c>
      <c r="AI682">
        <v>10</v>
      </c>
      <c r="AJ682" s="73">
        <v>92.959330494792894</v>
      </c>
      <c r="AK682">
        <v>83</v>
      </c>
      <c r="AL682">
        <v>0.99898492912183401</v>
      </c>
      <c r="AM682">
        <v>0</v>
      </c>
      <c r="AN682">
        <v>0</v>
      </c>
      <c r="AO682">
        <v>0</v>
      </c>
      <c r="AP682">
        <v>0</v>
      </c>
      <c r="AQ682">
        <v>84</v>
      </c>
      <c r="AR682">
        <v>0.999999999999999</v>
      </c>
      <c r="AS682">
        <v>0</v>
      </c>
      <c r="AT682">
        <v>0</v>
      </c>
      <c r="AU682">
        <v>0</v>
      </c>
      <c r="AV682">
        <v>0</v>
      </c>
      <c r="AW682">
        <v>84</v>
      </c>
      <c r="AX682">
        <v>0.999999999999999</v>
      </c>
      <c r="AY682" s="73">
        <v>93.129204080167995</v>
      </c>
      <c r="AZ682">
        <v>83</v>
      </c>
      <c r="BA682">
        <v>0.99898492912183401</v>
      </c>
      <c r="BB682">
        <v>82</v>
      </c>
      <c r="BC682">
        <v>0.89085361040431899</v>
      </c>
      <c r="BD682">
        <v>2</v>
      </c>
      <c r="BE682">
        <v>0.10914638959568</v>
      </c>
      <c r="BF682">
        <v>94.184391322658996</v>
      </c>
      <c r="BG682">
        <v>93.255111417462004</v>
      </c>
      <c r="BH682">
        <v>93.129204080167995</v>
      </c>
      <c r="BI682">
        <v>92.959330494792894</v>
      </c>
    </row>
    <row r="683" spans="1:61" x14ac:dyDescent="0.25">
      <c r="A683" s="10" t="str">
        <f>VLOOKUP(D683,'Index-Relations'!E:F,2,FALSE)</f>
        <v>ESG</v>
      </c>
      <c r="B683" t="s">
        <v>3450</v>
      </c>
      <c r="C683" s="53" t="s">
        <v>2767</v>
      </c>
      <c r="D683" s="59" t="s">
        <v>3215</v>
      </c>
      <c r="E683" s="59" t="s">
        <v>4123</v>
      </c>
      <c r="F683" t="s">
        <v>278</v>
      </c>
      <c r="G683" t="s">
        <v>277</v>
      </c>
      <c r="H683" t="s">
        <v>279</v>
      </c>
      <c r="I683" s="52">
        <v>45413</v>
      </c>
      <c r="J683" t="s">
        <v>2457</v>
      </c>
      <c r="K683">
        <v>84</v>
      </c>
      <c r="L683" s="73">
        <v>94.206860534986902</v>
      </c>
      <c r="M683">
        <v>83</v>
      </c>
      <c r="N683">
        <v>0.99896144655506502</v>
      </c>
      <c r="O683" s="73">
        <v>93.275897701868999</v>
      </c>
      <c r="P683">
        <v>83</v>
      </c>
      <c r="Q683">
        <v>0.99896144655506502</v>
      </c>
      <c r="R683">
        <v>81</v>
      </c>
      <c r="S683">
        <v>0.97670976006632404</v>
      </c>
      <c r="T683">
        <v>37.519554931251797</v>
      </c>
      <c r="U683">
        <v>0.73938725951182105</v>
      </c>
      <c r="V683">
        <v>59</v>
      </c>
      <c r="W683">
        <v>0.14280646661524299</v>
      </c>
      <c r="X683">
        <v>9</v>
      </c>
      <c r="Y683">
        <v>82</v>
      </c>
      <c r="Z683">
        <v>0.997923470985982</v>
      </c>
      <c r="AA683">
        <v>64.933181100255894</v>
      </c>
      <c r="AB683">
        <v>80</v>
      </c>
      <c r="AC683">
        <v>0.98404733818355905</v>
      </c>
      <c r="AD683">
        <v>2</v>
      </c>
      <c r="AE683">
        <v>1.38761328024231E-2</v>
      </c>
      <c r="AF683">
        <v>2</v>
      </c>
      <c r="AG683">
        <v>2.07652901401766E-3</v>
      </c>
      <c r="AH683">
        <v>1.9258254418718399E-2</v>
      </c>
      <c r="AI683">
        <v>10</v>
      </c>
      <c r="AJ683" s="73">
        <v>93.009646894805996</v>
      </c>
      <c r="AK683">
        <v>83</v>
      </c>
      <c r="AL683">
        <v>0.99896144655506502</v>
      </c>
      <c r="AM683">
        <v>0</v>
      </c>
      <c r="AN683">
        <v>0</v>
      </c>
      <c r="AO683">
        <v>0</v>
      </c>
      <c r="AP683">
        <v>0</v>
      </c>
      <c r="AQ683">
        <v>83</v>
      </c>
      <c r="AR683">
        <v>0.99896144655506502</v>
      </c>
      <c r="AS683">
        <v>0</v>
      </c>
      <c r="AT683">
        <v>0</v>
      </c>
      <c r="AU683">
        <v>0</v>
      </c>
      <c r="AV683">
        <v>0</v>
      </c>
      <c r="AW683">
        <v>83</v>
      </c>
      <c r="AX683">
        <v>0.99896144655506502</v>
      </c>
      <c r="AY683" s="73">
        <v>93.158074816074006</v>
      </c>
      <c r="AZ683">
        <v>83</v>
      </c>
      <c r="BA683">
        <v>0.99896144655506502</v>
      </c>
      <c r="BB683">
        <v>80</v>
      </c>
      <c r="BC683">
        <v>0.87996422692620502</v>
      </c>
      <c r="BD683">
        <v>3</v>
      </c>
      <c r="BE683">
        <v>0.11899721962885999</v>
      </c>
      <c r="BF683">
        <v>94.206860534986902</v>
      </c>
      <c r="BG683">
        <v>93.275897701868999</v>
      </c>
      <c r="BH683">
        <v>93.158074816074006</v>
      </c>
      <c r="BI683">
        <v>93.009646894805996</v>
      </c>
    </row>
    <row r="684" spans="1:61" x14ac:dyDescent="0.25">
      <c r="A684" s="10" t="str">
        <f>VLOOKUP(D684,'Index-Relations'!E:F,2,FALSE)</f>
        <v>ESG</v>
      </c>
      <c r="B684" t="s">
        <v>3450</v>
      </c>
      <c r="C684" s="53" t="s">
        <v>2768</v>
      </c>
      <c r="D684" s="59" t="s">
        <v>3215</v>
      </c>
      <c r="E684" s="59" t="s">
        <v>4124</v>
      </c>
      <c r="F684" t="s">
        <v>278</v>
      </c>
      <c r="G684" t="s">
        <v>277</v>
      </c>
      <c r="H684" t="s">
        <v>279</v>
      </c>
      <c r="I684" s="52">
        <v>45384</v>
      </c>
      <c r="J684" t="s">
        <v>2457</v>
      </c>
      <c r="K684">
        <v>84</v>
      </c>
      <c r="L684">
        <v>96.125458874501703</v>
      </c>
      <c r="M684">
        <v>83</v>
      </c>
      <c r="N684">
        <v>0.99903660872352695</v>
      </c>
      <c r="O684">
        <v>95.019287136051304</v>
      </c>
      <c r="P684">
        <v>83</v>
      </c>
      <c r="Q684">
        <v>0.99903660872352695</v>
      </c>
      <c r="R684">
        <v>81</v>
      </c>
      <c r="S684">
        <v>0.97870467504126102</v>
      </c>
      <c r="T684">
        <v>37.105537844963401</v>
      </c>
      <c r="U684">
        <v>0.74389249681444303</v>
      </c>
      <c r="V684">
        <v>59</v>
      </c>
      <c r="W684">
        <v>0.141319733768179</v>
      </c>
      <c r="X684">
        <v>9</v>
      </c>
      <c r="Y684">
        <v>82</v>
      </c>
      <c r="Z684">
        <v>0.99784982641282405</v>
      </c>
      <c r="AA684">
        <v>63.006207589323303</v>
      </c>
      <c r="AB684">
        <v>80</v>
      </c>
      <c r="AC684">
        <v>0.98422613334572295</v>
      </c>
      <c r="AD684">
        <v>2</v>
      </c>
      <c r="AE684">
        <v>1.3623693067101501E-2</v>
      </c>
      <c r="AF684">
        <v>2</v>
      </c>
      <c r="AG684">
        <v>2.1501735871753899E-3</v>
      </c>
      <c r="AH684">
        <v>1.91576888952706E-2</v>
      </c>
      <c r="AI684">
        <v>10</v>
      </c>
      <c r="AJ684">
        <v>95.911194400785106</v>
      </c>
      <c r="AK684">
        <v>83</v>
      </c>
      <c r="AL684">
        <v>0.99903660872352695</v>
      </c>
      <c r="AM684">
        <v>0</v>
      </c>
      <c r="AN684">
        <v>0</v>
      </c>
      <c r="AO684">
        <v>0</v>
      </c>
      <c r="AP684">
        <v>0</v>
      </c>
      <c r="AQ684">
        <v>83</v>
      </c>
      <c r="AR684">
        <v>0.99903660872352695</v>
      </c>
      <c r="AS684">
        <v>0</v>
      </c>
      <c r="AT684">
        <v>0</v>
      </c>
      <c r="AU684">
        <v>0</v>
      </c>
      <c r="AV684">
        <v>0</v>
      </c>
      <c r="AW684">
        <v>83</v>
      </c>
      <c r="AX684">
        <v>0.99903660872352695</v>
      </c>
      <c r="AY684">
        <v>95.444637131489003</v>
      </c>
      <c r="AZ684">
        <v>83</v>
      </c>
      <c r="BA684">
        <v>0.99903660872352695</v>
      </c>
      <c r="BB684">
        <v>80</v>
      </c>
      <c r="BC684">
        <v>0.88855450067521702</v>
      </c>
      <c r="BD684">
        <v>3</v>
      </c>
      <c r="BE684">
        <v>0.11048210804831</v>
      </c>
      <c r="BF684">
        <v>94.376036902194897</v>
      </c>
      <c r="BG684">
        <v>93.13277138027</v>
      </c>
      <c r="BH684">
        <v>93.644293686048997</v>
      </c>
      <c r="BI684">
        <v>93.125894050178999</v>
      </c>
    </row>
    <row r="685" spans="1:61" x14ac:dyDescent="0.25">
      <c r="A685" s="10" t="str">
        <f>VLOOKUP(D685,'Index-Relations'!E:F,2,FALSE)</f>
        <v>ESG</v>
      </c>
      <c r="B685" t="s">
        <v>3450</v>
      </c>
      <c r="C685" s="53" t="s">
        <v>2769</v>
      </c>
      <c r="D685" s="59" t="s">
        <v>3215</v>
      </c>
      <c r="E685" s="59" t="s">
        <v>4125</v>
      </c>
      <c r="F685" t="s">
        <v>278</v>
      </c>
      <c r="G685" t="s">
        <v>277</v>
      </c>
      <c r="H685" t="s">
        <v>279</v>
      </c>
      <c r="I685" s="52">
        <v>45352</v>
      </c>
      <c r="J685" t="s">
        <v>2457</v>
      </c>
      <c r="K685">
        <v>84</v>
      </c>
      <c r="L685">
        <v>96.354764115585098</v>
      </c>
      <c r="M685">
        <v>83</v>
      </c>
      <c r="N685">
        <v>0.99906215732575299</v>
      </c>
      <c r="O685">
        <v>95.075100313017799</v>
      </c>
      <c r="P685">
        <v>83</v>
      </c>
      <c r="Q685">
        <v>0.99906215732575299</v>
      </c>
      <c r="R685">
        <v>81</v>
      </c>
      <c r="S685">
        <v>0.98017810827181995</v>
      </c>
      <c r="T685">
        <v>36.452629644977897</v>
      </c>
      <c r="U685">
        <v>0.73875918302546095</v>
      </c>
      <c r="V685">
        <v>57</v>
      </c>
      <c r="W685">
        <v>0.14345054145598601</v>
      </c>
      <c r="X685">
        <v>9</v>
      </c>
      <c r="Y685">
        <v>82</v>
      </c>
      <c r="Z685">
        <v>0.99807654231280196</v>
      </c>
      <c r="AA685">
        <v>62.641058234041701</v>
      </c>
      <c r="AB685">
        <v>80</v>
      </c>
      <c r="AC685">
        <v>0.98548827603556599</v>
      </c>
      <c r="AD685">
        <v>2</v>
      </c>
      <c r="AE685">
        <v>1.25882662772364E-2</v>
      </c>
      <c r="AF685">
        <v>2</v>
      </c>
      <c r="AG685">
        <v>1.9234576871970401E-3</v>
      </c>
      <c r="AH685">
        <v>5.1405489271796204E-3</v>
      </c>
      <c r="AI685">
        <v>6</v>
      </c>
      <c r="AJ685">
        <v>96.236901807683495</v>
      </c>
      <c r="AK685">
        <v>83</v>
      </c>
      <c r="AL685">
        <v>0.99906215732575299</v>
      </c>
      <c r="AM685">
        <v>0</v>
      </c>
      <c r="AN685">
        <v>0</v>
      </c>
      <c r="AO685">
        <v>0</v>
      </c>
      <c r="AP685">
        <v>0</v>
      </c>
      <c r="AQ685">
        <v>83</v>
      </c>
      <c r="AR685">
        <v>0.99906215732575299</v>
      </c>
      <c r="AS685">
        <v>0</v>
      </c>
      <c r="AT685">
        <v>0</v>
      </c>
      <c r="AU685">
        <v>0</v>
      </c>
      <c r="AV685">
        <v>0</v>
      </c>
      <c r="AW685">
        <v>83</v>
      </c>
      <c r="AX685">
        <v>0.99906215732575299</v>
      </c>
      <c r="AY685">
        <v>95.830551382441499</v>
      </c>
      <c r="AZ685">
        <v>83</v>
      </c>
      <c r="BA685">
        <v>0.99906215732575299</v>
      </c>
      <c r="BB685">
        <v>80</v>
      </c>
      <c r="BC685">
        <v>0.89359741751362798</v>
      </c>
      <c r="BD685">
        <v>3</v>
      </c>
      <c r="BE685">
        <v>0.10546473981212399</v>
      </c>
      <c r="BF685">
        <v>94.754783876871997</v>
      </c>
      <c r="BG685">
        <v>93.257236252073</v>
      </c>
      <c r="BH685">
        <v>94.374391174308002</v>
      </c>
      <c r="BI685">
        <v>93.560381719768998</v>
      </c>
    </row>
    <row r="686" spans="1:61" x14ac:dyDescent="0.25">
      <c r="A686" s="10" t="str">
        <f>VLOOKUP(D686,'Index-Relations'!E:F,2,FALSE)</f>
        <v>ESG</v>
      </c>
      <c r="B686" t="s">
        <v>3450</v>
      </c>
      <c r="C686" s="53" t="s">
        <v>2770</v>
      </c>
      <c r="D686" s="59" t="s">
        <v>3215</v>
      </c>
      <c r="E686" s="59" t="s">
        <v>4126</v>
      </c>
      <c r="F686" t="s">
        <v>278</v>
      </c>
      <c r="G686" t="s">
        <v>277</v>
      </c>
      <c r="H686" t="s">
        <v>279</v>
      </c>
      <c r="I686" s="52">
        <v>45323</v>
      </c>
      <c r="J686" t="s">
        <v>2457</v>
      </c>
      <c r="K686">
        <v>84</v>
      </c>
      <c r="L686">
        <v>96.399842349739004</v>
      </c>
      <c r="M686">
        <v>83</v>
      </c>
      <c r="N686">
        <v>1</v>
      </c>
      <c r="O686">
        <v>95.041667045944607</v>
      </c>
      <c r="P686">
        <v>83</v>
      </c>
      <c r="Q686">
        <v>1</v>
      </c>
      <c r="R686">
        <v>81</v>
      </c>
      <c r="S686">
        <v>0.980245187458607</v>
      </c>
      <c r="T686">
        <v>37.0096501718387</v>
      </c>
      <c r="U686">
        <v>0.73489061693003199</v>
      </c>
      <c r="V686">
        <v>57</v>
      </c>
      <c r="W686">
        <v>0.14909615382477001</v>
      </c>
      <c r="X686">
        <v>9</v>
      </c>
      <c r="Y686">
        <v>82</v>
      </c>
      <c r="Z686">
        <v>0.99911279337608205</v>
      </c>
      <c r="AA686">
        <v>65.074169844623597</v>
      </c>
      <c r="AB686">
        <v>80</v>
      </c>
      <c r="AC686">
        <v>0.98372425221939197</v>
      </c>
      <c r="AD686">
        <v>2</v>
      </c>
      <c r="AE686">
        <v>1.538854115669E-2</v>
      </c>
      <c r="AF686">
        <v>2</v>
      </c>
      <c r="AG686">
        <v>8.8720662391707195E-4</v>
      </c>
      <c r="AH686">
        <v>5.5262048775993697E-3</v>
      </c>
      <c r="AI686">
        <v>6</v>
      </c>
      <c r="AJ686">
        <v>96.079325513883006</v>
      </c>
      <c r="AK686">
        <v>83</v>
      </c>
      <c r="AL686">
        <v>1</v>
      </c>
      <c r="AM686">
        <v>0</v>
      </c>
      <c r="AN686">
        <v>0</v>
      </c>
      <c r="AO686">
        <v>0</v>
      </c>
      <c r="AP686">
        <v>0</v>
      </c>
      <c r="AQ686">
        <v>83</v>
      </c>
      <c r="AR686">
        <v>1</v>
      </c>
      <c r="AS686">
        <v>0</v>
      </c>
      <c r="AT686">
        <v>0</v>
      </c>
      <c r="AU686">
        <v>0</v>
      </c>
      <c r="AV686">
        <v>0</v>
      </c>
      <c r="AW686">
        <v>83</v>
      </c>
      <c r="AX686">
        <v>1</v>
      </c>
      <c r="AY686">
        <v>96.053685884572403</v>
      </c>
      <c r="AZ686">
        <v>83</v>
      </c>
      <c r="BA686">
        <v>1</v>
      </c>
      <c r="BB686">
        <v>80</v>
      </c>
      <c r="BC686">
        <v>0.88650519203681299</v>
      </c>
      <c r="BD686">
        <v>3</v>
      </c>
      <c r="BE686">
        <v>0.11349480796318601</v>
      </c>
      <c r="BF686">
        <v>94.735708860925897</v>
      </c>
      <c r="BG686">
        <v>93.259685885411002</v>
      </c>
      <c r="BH686">
        <v>94.585532211263001</v>
      </c>
      <c r="BI686">
        <v>93.446767637120004</v>
      </c>
    </row>
    <row r="687" spans="1:61" x14ac:dyDescent="0.25">
      <c r="A687" s="10" t="str">
        <f>VLOOKUP(D687,'Index-Relations'!E:F,2,FALSE)</f>
        <v>ESG</v>
      </c>
      <c r="B687" t="s">
        <v>3450</v>
      </c>
      <c r="C687" s="53" t="s">
        <v>2760</v>
      </c>
      <c r="D687" s="59" t="s">
        <v>2777</v>
      </c>
      <c r="E687" s="59" t="s">
        <v>4127</v>
      </c>
      <c r="F687" t="s">
        <v>282</v>
      </c>
      <c r="G687" t="s">
        <v>281</v>
      </c>
      <c r="H687" t="s">
        <v>283</v>
      </c>
      <c r="I687" s="52">
        <v>45659</v>
      </c>
      <c r="J687" t="s">
        <v>2457</v>
      </c>
      <c r="K687">
        <v>88</v>
      </c>
      <c r="L687" s="73">
        <v>92.215096125776896</v>
      </c>
      <c r="M687">
        <v>87</v>
      </c>
      <c r="N687">
        <v>0.99923179696326403</v>
      </c>
      <c r="O687" s="73">
        <v>91.910224040043005</v>
      </c>
      <c r="P687">
        <v>87</v>
      </c>
      <c r="Q687">
        <v>0.99923179696326403</v>
      </c>
      <c r="R687">
        <v>85</v>
      </c>
      <c r="S687">
        <v>0.97221623571683902</v>
      </c>
      <c r="T687">
        <v>34.780514944492097</v>
      </c>
      <c r="U687">
        <v>0.58166110386784098</v>
      </c>
      <c r="V687">
        <v>62</v>
      </c>
      <c r="W687">
        <v>4.59973716251319E-2</v>
      </c>
      <c r="X687">
        <v>8</v>
      </c>
      <c r="Y687">
        <v>87</v>
      </c>
      <c r="Z687">
        <v>0.99923179696326403</v>
      </c>
      <c r="AA687">
        <v>56.225875135431799</v>
      </c>
      <c r="AB687">
        <v>82</v>
      </c>
      <c r="AC687">
        <v>0.95212071873942705</v>
      </c>
      <c r="AD687">
        <v>5</v>
      </c>
      <c r="AE687">
        <v>4.7111078223837401E-2</v>
      </c>
      <c r="AF687">
        <v>1</v>
      </c>
      <c r="AG687">
        <v>7.6820303673494296E-4</v>
      </c>
      <c r="AH687">
        <v>8.3011673348633505E-3</v>
      </c>
      <c r="AI687">
        <v>8</v>
      </c>
      <c r="AJ687" s="73">
        <v>90.109919098774</v>
      </c>
      <c r="AK687">
        <v>87</v>
      </c>
      <c r="AL687">
        <v>0.99923179696326403</v>
      </c>
      <c r="AM687">
        <v>0</v>
      </c>
      <c r="AN687">
        <v>0</v>
      </c>
      <c r="AO687">
        <v>0</v>
      </c>
      <c r="AP687">
        <v>0</v>
      </c>
      <c r="AQ687">
        <v>88</v>
      </c>
      <c r="AR687">
        <v>0.999999999999999</v>
      </c>
      <c r="AS687">
        <v>5.1934309537153202E-2</v>
      </c>
      <c r="AT687">
        <v>2</v>
      </c>
      <c r="AU687">
        <v>0</v>
      </c>
      <c r="AV687">
        <v>0</v>
      </c>
      <c r="AW687">
        <v>88</v>
      </c>
      <c r="AX687">
        <v>1</v>
      </c>
      <c r="AY687" s="73">
        <v>91.329828520386997</v>
      </c>
      <c r="AZ687">
        <v>87</v>
      </c>
      <c r="BA687">
        <v>0.99923179696326403</v>
      </c>
      <c r="BB687">
        <v>86</v>
      </c>
      <c r="BC687">
        <v>0.93312705096222504</v>
      </c>
      <c r="BD687">
        <v>2</v>
      </c>
      <c r="BE687">
        <v>6.6872949037774798E-2</v>
      </c>
      <c r="BF687">
        <v>92.215096125776896</v>
      </c>
      <c r="BG687">
        <v>91.910224040043005</v>
      </c>
      <c r="BH687">
        <v>91.329828520386997</v>
      </c>
      <c r="BI687">
        <v>90.109919098774</v>
      </c>
    </row>
    <row r="688" spans="1:61" x14ac:dyDescent="0.25">
      <c r="A688" s="10" t="str">
        <f>VLOOKUP(D688,'Index-Relations'!E:F,2,FALSE)</f>
        <v>ESG</v>
      </c>
      <c r="B688" t="s">
        <v>3450</v>
      </c>
      <c r="C688" s="53" t="s">
        <v>2761</v>
      </c>
      <c r="D688" s="59" t="s">
        <v>2777</v>
      </c>
      <c r="E688" s="59" t="s">
        <v>4128</v>
      </c>
      <c r="F688" t="s">
        <v>282</v>
      </c>
      <c r="G688" t="s">
        <v>281</v>
      </c>
      <c r="H688" t="s">
        <v>283</v>
      </c>
      <c r="I688" s="52">
        <v>45628</v>
      </c>
      <c r="J688" t="s">
        <v>2457</v>
      </c>
      <c r="K688">
        <v>89</v>
      </c>
      <c r="L688" s="73">
        <v>93.185145478814903</v>
      </c>
      <c r="M688">
        <v>88</v>
      </c>
      <c r="N688">
        <v>0.99934550039324799</v>
      </c>
      <c r="O688" s="73">
        <v>93.626729659077995</v>
      </c>
      <c r="P688">
        <v>88</v>
      </c>
      <c r="Q688">
        <v>0.99934550039324799</v>
      </c>
      <c r="R688">
        <v>86</v>
      </c>
      <c r="S688">
        <v>0.97804461257662501</v>
      </c>
      <c r="T688">
        <v>32.373107316466601</v>
      </c>
      <c r="U688">
        <v>0.62157278199081201</v>
      </c>
      <c r="V688">
        <v>63</v>
      </c>
      <c r="W688">
        <v>0.103180049750676</v>
      </c>
      <c r="X688">
        <v>9</v>
      </c>
      <c r="Y688">
        <v>88</v>
      </c>
      <c r="Z688">
        <v>0.99934550039324799</v>
      </c>
      <c r="AA688">
        <v>43.730254728885001</v>
      </c>
      <c r="AB688">
        <v>85</v>
      </c>
      <c r="AC688">
        <v>0.96584500843024601</v>
      </c>
      <c r="AD688">
        <v>3</v>
      </c>
      <c r="AE688">
        <v>3.3500491963002803E-2</v>
      </c>
      <c r="AF688">
        <v>1</v>
      </c>
      <c r="AG688">
        <v>6.5449960675109599E-4</v>
      </c>
      <c r="AH688">
        <v>1.87590765158436E-2</v>
      </c>
      <c r="AI688">
        <v>10</v>
      </c>
      <c r="AJ688" s="73">
        <v>91.904133776568997</v>
      </c>
      <c r="AK688">
        <v>88</v>
      </c>
      <c r="AL688">
        <v>0.99934550039324799</v>
      </c>
      <c r="AM688">
        <v>0</v>
      </c>
      <c r="AN688">
        <v>0</v>
      </c>
      <c r="AO688">
        <v>0</v>
      </c>
      <c r="AP688">
        <v>0</v>
      </c>
      <c r="AQ688">
        <v>89</v>
      </c>
      <c r="AR688">
        <v>0.999999999999999</v>
      </c>
      <c r="AS688">
        <v>3.8941289570791397E-2</v>
      </c>
      <c r="AT688">
        <v>2</v>
      </c>
      <c r="AU688">
        <v>0</v>
      </c>
      <c r="AV688">
        <v>0</v>
      </c>
      <c r="AW688">
        <v>89</v>
      </c>
      <c r="AX688">
        <v>1</v>
      </c>
      <c r="AY688" s="73">
        <v>90.666972360144001</v>
      </c>
      <c r="AZ688">
        <v>88</v>
      </c>
      <c r="BA688">
        <v>0.99934550039324799</v>
      </c>
      <c r="BB688">
        <v>87</v>
      </c>
      <c r="BC688">
        <v>0.91404545121955805</v>
      </c>
      <c r="BD688">
        <v>2</v>
      </c>
      <c r="BE688">
        <v>8.59545487804418E-2</v>
      </c>
      <c r="BF688">
        <v>93.185145478814903</v>
      </c>
      <c r="BG688">
        <v>93.626729659077995</v>
      </c>
      <c r="BH688">
        <v>90.666972360144001</v>
      </c>
      <c r="BI688">
        <v>91.904133776568997</v>
      </c>
    </row>
    <row r="689" spans="1:61" x14ac:dyDescent="0.25">
      <c r="A689" s="10" t="str">
        <f>VLOOKUP(D689,'Index-Relations'!E:F,2,FALSE)</f>
        <v>ESG</v>
      </c>
      <c r="B689" t="s">
        <v>3450</v>
      </c>
      <c r="C689" s="53" t="s">
        <v>2762</v>
      </c>
      <c r="D689" s="59" t="s">
        <v>2777</v>
      </c>
      <c r="E689" s="59" t="s">
        <v>4129</v>
      </c>
      <c r="F689" t="s">
        <v>282</v>
      </c>
      <c r="G689" t="s">
        <v>281</v>
      </c>
      <c r="H689" t="s">
        <v>283</v>
      </c>
      <c r="I689" s="52">
        <v>45597</v>
      </c>
      <c r="J689" t="s">
        <v>2457</v>
      </c>
      <c r="K689">
        <v>89</v>
      </c>
      <c r="L689" s="73">
        <v>92.971919508686995</v>
      </c>
      <c r="M689">
        <v>88</v>
      </c>
      <c r="N689">
        <v>0.99938062549402995</v>
      </c>
      <c r="O689" s="73">
        <v>93.559907465327996</v>
      </c>
      <c r="P689">
        <v>88</v>
      </c>
      <c r="Q689">
        <v>0.99938062549402995</v>
      </c>
      <c r="R689">
        <v>86</v>
      </c>
      <c r="S689">
        <v>0.97788569441201101</v>
      </c>
      <c r="T689">
        <v>32.831538310913203</v>
      </c>
      <c r="U689">
        <v>0.62223717378986398</v>
      </c>
      <c r="V689">
        <v>63</v>
      </c>
      <c r="W689">
        <v>0.103049855536617</v>
      </c>
      <c r="X689">
        <v>9</v>
      </c>
      <c r="Y689">
        <v>88</v>
      </c>
      <c r="Z689">
        <v>0.99938062549402895</v>
      </c>
      <c r="AA689">
        <v>46.017643180539999</v>
      </c>
      <c r="AB689">
        <v>85</v>
      </c>
      <c r="AC689">
        <v>0.965554250830719</v>
      </c>
      <c r="AD689">
        <v>3</v>
      </c>
      <c r="AE689">
        <v>3.3826374663310399E-2</v>
      </c>
      <c r="AF689">
        <v>1</v>
      </c>
      <c r="AG689">
        <v>6.19374505969855E-4</v>
      </c>
      <c r="AH689">
        <v>2.7826306794728702E-2</v>
      </c>
      <c r="AI689">
        <v>10</v>
      </c>
      <c r="AJ689" s="73">
        <v>91.701283029235</v>
      </c>
      <c r="AK689">
        <v>88</v>
      </c>
      <c r="AL689">
        <v>0.99938062549402995</v>
      </c>
      <c r="AM689">
        <v>0</v>
      </c>
      <c r="AN689">
        <v>0</v>
      </c>
      <c r="AO689">
        <v>0</v>
      </c>
      <c r="AP689">
        <v>0</v>
      </c>
      <c r="AQ689">
        <v>89</v>
      </c>
      <c r="AR689">
        <v>1</v>
      </c>
      <c r="AS689">
        <v>3.6784131894288898E-2</v>
      </c>
      <c r="AT689">
        <v>2</v>
      </c>
      <c r="AU689">
        <v>0</v>
      </c>
      <c r="AV689">
        <v>0</v>
      </c>
      <c r="AW689">
        <v>89</v>
      </c>
      <c r="AX689">
        <v>1</v>
      </c>
      <c r="AY689" s="73">
        <v>90.317550343212901</v>
      </c>
      <c r="AZ689">
        <v>88</v>
      </c>
      <c r="BA689">
        <v>0.99938062549402995</v>
      </c>
      <c r="BB689">
        <v>87</v>
      </c>
      <c r="BC689">
        <v>0.90949806472976602</v>
      </c>
      <c r="BD689">
        <v>2</v>
      </c>
      <c r="BE689">
        <v>9.0501935270233203E-2</v>
      </c>
      <c r="BF689">
        <v>92.971919508686995</v>
      </c>
      <c r="BG689">
        <v>93.559907465327996</v>
      </c>
      <c r="BH689">
        <v>90.317550343212901</v>
      </c>
      <c r="BI689">
        <v>91.701283029235</v>
      </c>
    </row>
    <row r="690" spans="1:61" x14ac:dyDescent="0.25">
      <c r="A690" s="10" t="str">
        <f>VLOOKUP(D690,'Index-Relations'!E:F,2,FALSE)</f>
        <v>ESG</v>
      </c>
      <c r="B690" t="s">
        <v>3450</v>
      </c>
      <c r="C690" s="53" t="s">
        <v>2763</v>
      </c>
      <c r="D690" s="59" t="s">
        <v>2777</v>
      </c>
      <c r="E690" s="59" t="s">
        <v>4130</v>
      </c>
      <c r="F690" t="s">
        <v>282</v>
      </c>
      <c r="G690" t="s">
        <v>281</v>
      </c>
      <c r="H690" t="s">
        <v>283</v>
      </c>
      <c r="I690" s="52">
        <v>45566</v>
      </c>
      <c r="J690" t="s">
        <v>2457</v>
      </c>
      <c r="K690">
        <v>89</v>
      </c>
      <c r="L690" s="73">
        <v>92.983164677529004</v>
      </c>
      <c r="M690">
        <v>88</v>
      </c>
      <c r="N690">
        <v>0.99940502751313898</v>
      </c>
      <c r="O690" s="73">
        <v>93.490166409931902</v>
      </c>
      <c r="P690">
        <v>88</v>
      </c>
      <c r="Q690">
        <v>0.99940502751313898</v>
      </c>
      <c r="R690">
        <v>86</v>
      </c>
      <c r="S690">
        <v>0.978275310838432</v>
      </c>
      <c r="T690">
        <v>32.931228218745701</v>
      </c>
      <c r="U690">
        <v>0.62303335364920798</v>
      </c>
      <c r="V690">
        <v>63</v>
      </c>
      <c r="W690">
        <v>0.103486210348192</v>
      </c>
      <c r="X690">
        <v>9</v>
      </c>
      <c r="Y690">
        <v>88</v>
      </c>
      <c r="Z690">
        <v>0.99940502751313898</v>
      </c>
      <c r="AA690">
        <v>49.269311573438301</v>
      </c>
      <c r="AB690">
        <v>85</v>
      </c>
      <c r="AC690">
        <v>0.96638770080706005</v>
      </c>
      <c r="AD690">
        <v>3</v>
      </c>
      <c r="AE690">
        <v>3.3017326706078397E-2</v>
      </c>
      <c r="AF690">
        <v>1</v>
      </c>
      <c r="AG690">
        <v>5.9497248686064103E-4</v>
      </c>
      <c r="AH690">
        <v>1.8329275235401801E-2</v>
      </c>
      <c r="AI690">
        <v>10</v>
      </c>
      <c r="AJ690" s="73">
        <v>91.737914759596904</v>
      </c>
      <c r="AK690">
        <v>88</v>
      </c>
      <c r="AL690">
        <v>0.99940502751313898</v>
      </c>
      <c r="AM690">
        <v>0</v>
      </c>
      <c r="AN690">
        <v>0</v>
      </c>
      <c r="AO690">
        <v>0</v>
      </c>
      <c r="AP690">
        <v>0</v>
      </c>
      <c r="AQ690">
        <v>89</v>
      </c>
      <c r="AR690">
        <v>1</v>
      </c>
      <c r="AS690">
        <v>3.3403209151439801E-2</v>
      </c>
      <c r="AT690">
        <v>2</v>
      </c>
      <c r="AU690">
        <v>0</v>
      </c>
      <c r="AV690">
        <v>0</v>
      </c>
      <c r="AW690">
        <v>89</v>
      </c>
      <c r="AX690">
        <v>0.999999999999999</v>
      </c>
      <c r="AY690" s="73">
        <v>90.410211386485003</v>
      </c>
      <c r="AZ690">
        <v>88</v>
      </c>
      <c r="BA690">
        <v>0.99940502751313898</v>
      </c>
      <c r="BB690">
        <v>87</v>
      </c>
      <c r="BC690">
        <v>0.90869107821989503</v>
      </c>
      <c r="BD690">
        <v>2</v>
      </c>
      <c r="BE690">
        <v>9.1308921780104496E-2</v>
      </c>
      <c r="BF690">
        <v>92.983164677529004</v>
      </c>
      <c r="BG690">
        <v>93.490166409931902</v>
      </c>
      <c r="BH690">
        <v>90.410211386485003</v>
      </c>
      <c r="BI690">
        <v>91.737914759596904</v>
      </c>
    </row>
    <row r="691" spans="1:61" x14ac:dyDescent="0.25">
      <c r="A691" s="10" t="str">
        <f>VLOOKUP(D691,'Index-Relations'!E:F,2,FALSE)</f>
        <v>ESG</v>
      </c>
      <c r="B691" t="s">
        <v>3450</v>
      </c>
      <c r="C691" s="53" t="s">
        <v>2764</v>
      </c>
      <c r="D691" s="59" t="s">
        <v>2777</v>
      </c>
      <c r="E691" s="59" t="s">
        <v>4131</v>
      </c>
      <c r="F691" t="s">
        <v>282</v>
      </c>
      <c r="G691" t="s">
        <v>281</v>
      </c>
      <c r="H691" t="s">
        <v>283</v>
      </c>
      <c r="I691" s="52">
        <v>45537</v>
      </c>
      <c r="J691" t="s">
        <v>2457</v>
      </c>
      <c r="K691">
        <v>89</v>
      </c>
      <c r="L691" s="73">
        <v>93.293531087652994</v>
      </c>
      <c r="M691">
        <v>88</v>
      </c>
      <c r="N691">
        <v>0.99932508573977197</v>
      </c>
      <c r="O691" s="73">
        <v>93.579896246908902</v>
      </c>
      <c r="P691">
        <v>88</v>
      </c>
      <c r="Q691">
        <v>0.99932508573977197</v>
      </c>
      <c r="R691">
        <v>86</v>
      </c>
      <c r="S691">
        <v>0.97943973599358103</v>
      </c>
      <c r="T691">
        <v>33.287432137968999</v>
      </c>
      <c r="U691">
        <v>0.62697650579730901</v>
      </c>
      <c r="V691">
        <v>63</v>
      </c>
      <c r="W691">
        <v>0.10623869958700401</v>
      </c>
      <c r="X691">
        <v>9</v>
      </c>
      <c r="Y691">
        <v>88</v>
      </c>
      <c r="Z691">
        <v>0.99932508573977197</v>
      </c>
      <c r="AA691">
        <v>47.386195590376197</v>
      </c>
      <c r="AB691">
        <v>85</v>
      </c>
      <c r="AC691">
        <v>0.96783961058178503</v>
      </c>
      <c r="AD691">
        <v>3</v>
      </c>
      <c r="AE691">
        <v>3.1485475157986498E-2</v>
      </c>
      <c r="AF691">
        <v>1</v>
      </c>
      <c r="AG691">
        <v>6.7491426022798996E-4</v>
      </c>
      <c r="AH691">
        <v>1.89743160832417E-2</v>
      </c>
      <c r="AI691">
        <v>10</v>
      </c>
      <c r="AJ691" s="73">
        <v>92.217894906709006</v>
      </c>
      <c r="AK691">
        <v>88</v>
      </c>
      <c r="AL691">
        <v>0.99932508573977197</v>
      </c>
      <c r="AM691">
        <v>0</v>
      </c>
      <c r="AN691">
        <v>0</v>
      </c>
      <c r="AO691">
        <v>0</v>
      </c>
      <c r="AP691">
        <v>0</v>
      </c>
      <c r="AQ691">
        <v>89</v>
      </c>
      <c r="AR691">
        <v>0.999999999999999</v>
      </c>
      <c r="AS691">
        <v>3.6967152937791799E-2</v>
      </c>
      <c r="AT691">
        <v>2</v>
      </c>
      <c r="AU691">
        <v>0</v>
      </c>
      <c r="AV691">
        <v>0</v>
      </c>
      <c r="AW691">
        <v>89</v>
      </c>
      <c r="AX691">
        <v>0.999999999999999</v>
      </c>
      <c r="AY691" s="73">
        <v>91.152945193237997</v>
      </c>
      <c r="AZ691">
        <v>88</v>
      </c>
      <c r="BA691">
        <v>0.99932508573977197</v>
      </c>
      <c r="BB691">
        <v>87</v>
      </c>
      <c r="BC691">
        <v>0.90247952485622196</v>
      </c>
      <c r="BD691">
        <v>2</v>
      </c>
      <c r="BE691">
        <v>9.7520475143777194E-2</v>
      </c>
      <c r="BF691">
        <v>93.293531087652994</v>
      </c>
      <c r="BG691">
        <v>93.579896246908902</v>
      </c>
      <c r="BH691">
        <v>91.152945193237997</v>
      </c>
      <c r="BI691">
        <v>92.217894906709006</v>
      </c>
    </row>
    <row r="692" spans="1:61" x14ac:dyDescent="0.25">
      <c r="A692" s="10" t="str">
        <f>VLOOKUP(D692,'Index-Relations'!E:F,2,FALSE)</f>
        <v>ESG</v>
      </c>
      <c r="B692" t="s">
        <v>3450</v>
      </c>
      <c r="C692" s="53" t="s">
        <v>3350</v>
      </c>
      <c r="D692" s="59" t="s">
        <v>2777</v>
      </c>
      <c r="E692" s="59" t="s">
        <v>4132</v>
      </c>
      <c r="F692" t="s">
        <v>282</v>
      </c>
      <c r="G692" t="s">
        <v>281</v>
      </c>
      <c r="H692" t="s">
        <v>283</v>
      </c>
      <c r="I692" s="52">
        <v>45505</v>
      </c>
      <c r="J692" t="s">
        <v>2457</v>
      </c>
      <c r="K692">
        <v>89</v>
      </c>
      <c r="L692" s="73">
        <v>93.240182464846995</v>
      </c>
      <c r="M692">
        <v>88</v>
      </c>
      <c r="N692">
        <v>0.99930748122194502</v>
      </c>
      <c r="O692" s="73">
        <v>93.541920899172894</v>
      </c>
      <c r="P692">
        <v>88</v>
      </c>
      <c r="Q692">
        <v>0.99930748122194502</v>
      </c>
      <c r="R692">
        <v>86</v>
      </c>
      <c r="S692">
        <v>0.97992446936875499</v>
      </c>
      <c r="T692">
        <v>33.353811262079098</v>
      </c>
      <c r="U692">
        <v>0.63756196980896596</v>
      </c>
      <c r="V692">
        <v>63</v>
      </c>
      <c r="W692">
        <v>0.108576088152001</v>
      </c>
      <c r="X692">
        <v>9</v>
      </c>
      <c r="Y692">
        <v>88</v>
      </c>
      <c r="Z692">
        <v>0.99930748122194502</v>
      </c>
      <c r="AA692">
        <v>48.327096175413402</v>
      </c>
      <c r="AB692">
        <v>85</v>
      </c>
      <c r="AC692">
        <v>0.96810525283561699</v>
      </c>
      <c r="AD692">
        <v>3</v>
      </c>
      <c r="AE692">
        <v>3.1202228386327101E-2</v>
      </c>
      <c r="AF692">
        <v>1</v>
      </c>
      <c r="AG692">
        <v>6.9251877805515398E-4</v>
      </c>
      <c r="AH692">
        <v>1.8533396835231201E-2</v>
      </c>
      <c r="AI692">
        <v>10</v>
      </c>
      <c r="AJ692" s="73">
        <v>92.189021811422904</v>
      </c>
      <c r="AK692">
        <v>88</v>
      </c>
      <c r="AL692">
        <v>0.99930748122194502</v>
      </c>
      <c r="AM692">
        <v>0</v>
      </c>
      <c r="AN692">
        <v>0</v>
      </c>
      <c r="AO692">
        <v>0</v>
      </c>
      <c r="AP692">
        <v>0</v>
      </c>
      <c r="AQ692">
        <v>89</v>
      </c>
      <c r="AR692">
        <v>0.999999999999999</v>
      </c>
      <c r="AS692">
        <v>3.76900008701508E-2</v>
      </c>
      <c r="AT692">
        <v>2</v>
      </c>
      <c r="AU692">
        <v>0</v>
      </c>
      <c r="AV692">
        <v>0</v>
      </c>
      <c r="AW692">
        <v>89</v>
      </c>
      <c r="AX692">
        <v>1</v>
      </c>
      <c r="AY692" s="73">
        <v>91.064354295968997</v>
      </c>
      <c r="AZ692">
        <v>88</v>
      </c>
      <c r="BA692">
        <v>0.99930748122194502</v>
      </c>
      <c r="BB692">
        <v>87</v>
      </c>
      <c r="BC692">
        <v>0.90323622319799801</v>
      </c>
      <c r="BD692">
        <v>2</v>
      </c>
      <c r="BE692">
        <v>9.6763776802001294E-2</v>
      </c>
      <c r="BF692">
        <v>93.240182464846995</v>
      </c>
      <c r="BG692">
        <v>93.541920899172894</v>
      </c>
      <c r="BH692">
        <v>91.064354295968997</v>
      </c>
      <c r="BI692">
        <v>92.189021811422904</v>
      </c>
    </row>
    <row r="693" spans="1:61" x14ac:dyDescent="0.25">
      <c r="A693" s="10" t="str">
        <f>VLOOKUP(D693,'Index-Relations'!E:F,2,FALSE)</f>
        <v>ESG</v>
      </c>
      <c r="B693" t="s">
        <v>3450</v>
      </c>
      <c r="C693" s="53" t="s">
        <v>2765</v>
      </c>
      <c r="D693" s="59" t="s">
        <v>2777</v>
      </c>
      <c r="E693" s="59" t="s">
        <v>4133</v>
      </c>
      <c r="F693" t="s">
        <v>282</v>
      </c>
      <c r="G693" t="s">
        <v>281</v>
      </c>
      <c r="H693" t="s">
        <v>283</v>
      </c>
      <c r="I693" s="52">
        <v>45474</v>
      </c>
      <c r="J693" t="s">
        <v>2457</v>
      </c>
      <c r="K693">
        <v>90</v>
      </c>
      <c r="L693" s="73">
        <v>93.862104770818902</v>
      </c>
      <c r="M693">
        <v>89</v>
      </c>
      <c r="N693">
        <v>0.99916093236464099</v>
      </c>
      <c r="O693" s="73">
        <v>93.511542102828997</v>
      </c>
      <c r="P693">
        <v>89</v>
      </c>
      <c r="Q693">
        <v>0.99916093236464099</v>
      </c>
      <c r="R693">
        <v>87</v>
      </c>
      <c r="S693">
        <v>0.97900477352041504</v>
      </c>
      <c r="T693">
        <v>33.146769749314899</v>
      </c>
      <c r="U693">
        <v>0.63313745944613997</v>
      </c>
      <c r="V693">
        <v>63</v>
      </c>
      <c r="W693">
        <v>0.107540190637066</v>
      </c>
      <c r="X693">
        <v>9</v>
      </c>
      <c r="Y693">
        <v>89</v>
      </c>
      <c r="Z693">
        <v>0.99916093236464099</v>
      </c>
      <c r="AA693">
        <v>50.179207669411198</v>
      </c>
      <c r="AB693">
        <v>87</v>
      </c>
      <c r="AC693">
        <v>0.98631325043204399</v>
      </c>
      <c r="AD693">
        <v>2</v>
      </c>
      <c r="AE693">
        <v>1.2847681932596699E-2</v>
      </c>
      <c r="AF693">
        <v>1</v>
      </c>
      <c r="AG693">
        <v>8.3906763535899695E-4</v>
      </c>
      <c r="AH693">
        <v>1.8377378791559099E-2</v>
      </c>
      <c r="AI693">
        <v>10</v>
      </c>
      <c r="AJ693" s="73">
        <v>92.878520706318</v>
      </c>
      <c r="AK693">
        <v>89</v>
      </c>
      <c r="AL693">
        <v>0.99916093236464099</v>
      </c>
      <c r="AM693">
        <v>0</v>
      </c>
      <c r="AN693">
        <v>0</v>
      </c>
      <c r="AO693">
        <v>0</v>
      </c>
      <c r="AP693">
        <v>0</v>
      </c>
      <c r="AQ693">
        <v>90</v>
      </c>
      <c r="AR693">
        <v>0.999999999999999</v>
      </c>
      <c r="AS693">
        <v>3.4837235509730897E-2</v>
      </c>
      <c r="AT693">
        <v>2</v>
      </c>
      <c r="AU693">
        <v>0</v>
      </c>
      <c r="AV693">
        <v>0</v>
      </c>
      <c r="AW693">
        <v>90</v>
      </c>
      <c r="AX693">
        <v>1</v>
      </c>
      <c r="AY693" s="73">
        <v>92.091072542291897</v>
      </c>
      <c r="AZ693">
        <v>89</v>
      </c>
      <c r="BA693">
        <v>0.99916093236464099</v>
      </c>
      <c r="BB693">
        <v>88</v>
      </c>
      <c r="BC693">
        <v>0.90558763414680199</v>
      </c>
      <c r="BD693">
        <v>2</v>
      </c>
      <c r="BE693">
        <v>9.4412365853197497E-2</v>
      </c>
      <c r="BF693">
        <v>93.862104770818902</v>
      </c>
      <c r="BG693">
        <v>93.511542102828997</v>
      </c>
      <c r="BH693">
        <v>92.091072542291897</v>
      </c>
      <c r="BI693">
        <v>92.878520706318</v>
      </c>
    </row>
    <row r="694" spans="1:61" x14ac:dyDescent="0.25">
      <c r="A694" s="10" t="str">
        <f>VLOOKUP(D694,'Index-Relations'!E:F,2,FALSE)</f>
        <v>ESG</v>
      </c>
      <c r="B694" t="s">
        <v>3450</v>
      </c>
      <c r="C694" s="53" t="s">
        <v>2766</v>
      </c>
      <c r="D694" s="59" t="s">
        <v>2777</v>
      </c>
      <c r="E694" s="59" t="s">
        <v>4134</v>
      </c>
      <c r="F694" t="s">
        <v>282</v>
      </c>
      <c r="G694" t="s">
        <v>281</v>
      </c>
      <c r="H694" t="s">
        <v>283</v>
      </c>
      <c r="I694" s="52">
        <v>45446</v>
      </c>
      <c r="J694" t="s">
        <v>2457</v>
      </c>
      <c r="K694">
        <v>91</v>
      </c>
      <c r="L694" s="73">
        <v>94.0825512483529</v>
      </c>
      <c r="M694">
        <v>90</v>
      </c>
      <c r="N694">
        <v>0.99911956985702699</v>
      </c>
      <c r="O694" s="73">
        <v>93.326332261768002</v>
      </c>
      <c r="P694">
        <v>90</v>
      </c>
      <c r="Q694">
        <v>0.99911956985702699</v>
      </c>
      <c r="R694">
        <v>88</v>
      </c>
      <c r="S694">
        <v>0.97915361808476598</v>
      </c>
      <c r="T694">
        <v>34.032511302513498</v>
      </c>
      <c r="U694">
        <v>0.66511101193733502</v>
      </c>
      <c r="V694">
        <v>62</v>
      </c>
      <c r="W694">
        <v>0.12083944450284199</v>
      </c>
      <c r="X694">
        <v>9</v>
      </c>
      <c r="Y694">
        <v>89</v>
      </c>
      <c r="Z694">
        <v>0.998297513836784</v>
      </c>
      <c r="AA694">
        <v>55.8043539507022</v>
      </c>
      <c r="AB694">
        <v>87</v>
      </c>
      <c r="AC694">
        <v>0.98540640846473004</v>
      </c>
      <c r="AD694">
        <v>2</v>
      </c>
      <c r="AE694">
        <v>1.28911053720536E-2</v>
      </c>
      <c r="AF694">
        <v>2</v>
      </c>
      <c r="AG694">
        <v>1.7024861632155301E-3</v>
      </c>
      <c r="AH694">
        <v>1.6803983194204002E-2</v>
      </c>
      <c r="AI694">
        <v>10</v>
      </c>
      <c r="AJ694" s="73">
        <v>92.670869077752002</v>
      </c>
      <c r="AK694">
        <v>90</v>
      </c>
      <c r="AL694">
        <v>0.99911956985702699</v>
      </c>
      <c r="AM694">
        <v>0</v>
      </c>
      <c r="AN694">
        <v>0</v>
      </c>
      <c r="AO694">
        <v>0</v>
      </c>
      <c r="AP694">
        <v>0</v>
      </c>
      <c r="AQ694">
        <v>91</v>
      </c>
      <c r="AR694">
        <v>0.999999999999999</v>
      </c>
      <c r="AS694">
        <v>3.99705972275851E-2</v>
      </c>
      <c r="AT694">
        <v>2</v>
      </c>
      <c r="AU694">
        <v>0</v>
      </c>
      <c r="AV694">
        <v>0</v>
      </c>
      <c r="AW694">
        <v>91</v>
      </c>
      <c r="AX694">
        <v>1</v>
      </c>
      <c r="AY694" s="73">
        <v>92.881870617970904</v>
      </c>
      <c r="AZ694">
        <v>90</v>
      </c>
      <c r="BA694">
        <v>0.99911956985702699</v>
      </c>
      <c r="BB694">
        <v>89</v>
      </c>
      <c r="BC694">
        <v>0.90533097396081796</v>
      </c>
      <c r="BD694">
        <v>2</v>
      </c>
      <c r="BE694">
        <v>9.4669026039181398E-2</v>
      </c>
      <c r="BF694">
        <v>94.0825512483529</v>
      </c>
      <c r="BG694">
        <v>93.326332261768002</v>
      </c>
      <c r="BH694">
        <v>92.881870617970904</v>
      </c>
      <c r="BI694">
        <v>92.670869077752002</v>
      </c>
    </row>
    <row r="695" spans="1:61" x14ac:dyDescent="0.25">
      <c r="A695" s="10" t="str">
        <f>VLOOKUP(D695,'Index-Relations'!E:F,2,FALSE)</f>
        <v>ESG</v>
      </c>
      <c r="B695" t="s">
        <v>3450</v>
      </c>
      <c r="C695" s="53" t="s">
        <v>2767</v>
      </c>
      <c r="D695" s="59" t="s">
        <v>2777</v>
      </c>
      <c r="E695" s="59" t="s">
        <v>4135</v>
      </c>
      <c r="F695" t="s">
        <v>282</v>
      </c>
      <c r="G695" t="s">
        <v>281</v>
      </c>
      <c r="H695" t="s">
        <v>283</v>
      </c>
      <c r="I695" s="52">
        <v>45413</v>
      </c>
      <c r="J695" t="s">
        <v>2457</v>
      </c>
      <c r="K695">
        <v>91</v>
      </c>
      <c r="L695" s="73">
        <v>94.097977529798001</v>
      </c>
      <c r="M695">
        <v>90</v>
      </c>
      <c r="N695">
        <v>0.99909917291104899</v>
      </c>
      <c r="O695" s="73">
        <v>93.345389471622994</v>
      </c>
      <c r="P695">
        <v>90</v>
      </c>
      <c r="Q695">
        <v>0.99909917291104899</v>
      </c>
      <c r="R695">
        <v>88</v>
      </c>
      <c r="S695">
        <v>0.97979836363477901</v>
      </c>
      <c r="T695">
        <v>34.157878920248997</v>
      </c>
      <c r="U695">
        <v>0.65059021308231701</v>
      </c>
      <c r="V695">
        <v>62</v>
      </c>
      <c r="W695">
        <v>0.11781153539752399</v>
      </c>
      <c r="X695">
        <v>9</v>
      </c>
      <c r="Y695">
        <v>89</v>
      </c>
      <c r="Z695">
        <v>0.99819884706372797</v>
      </c>
      <c r="AA695">
        <v>57.2300070580363</v>
      </c>
      <c r="AB695">
        <v>87</v>
      </c>
      <c r="AC695">
        <v>0.98616287878566999</v>
      </c>
      <c r="AD695">
        <v>2</v>
      </c>
      <c r="AE695">
        <v>1.2035968278057399E-2</v>
      </c>
      <c r="AF695">
        <v>2</v>
      </c>
      <c r="AG695">
        <v>1.8011529362721001E-3</v>
      </c>
      <c r="AH695">
        <v>1.5887547503421001E-2</v>
      </c>
      <c r="AI695">
        <v>10</v>
      </c>
      <c r="AJ695" s="73">
        <v>92.707950340563897</v>
      </c>
      <c r="AK695">
        <v>90</v>
      </c>
      <c r="AL695">
        <v>0.99909917291104899</v>
      </c>
      <c r="AM695">
        <v>0</v>
      </c>
      <c r="AN695">
        <v>0</v>
      </c>
      <c r="AO695">
        <v>0</v>
      </c>
      <c r="AP695">
        <v>0</v>
      </c>
      <c r="AQ695">
        <v>90</v>
      </c>
      <c r="AR695">
        <v>0.99909917291104899</v>
      </c>
      <c r="AS695">
        <v>4.0106242743559603E-2</v>
      </c>
      <c r="AT695">
        <v>2</v>
      </c>
      <c r="AU695">
        <v>0</v>
      </c>
      <c r="AV695">
        <v>0</v>
      </c>
      <c r="AW695">
        <v>90</v>
      </c>
      <c r="AX695">
        <v>0.99909917291104899</v>
      </c>
      <c r="AY695" s="73">
        <v>92.899358380864001</v>
      </c>
      <c r="AZ695">
        <v>90</v>
      </c>
      <c r="BA695">
        <v>0.99909917291104899</v>
      </c>
      <c r="BB695">
        <v>87</v>
      </c>
      <c r="BC695">
        <v>0.89588260810706499</v>
      </c>
      <c r="BD695">
        <v>3</v>
      </c>
      <c r="BE695">
        <v>0.103216564803983</v>
      </c>
      <c r="BF695">
        <v>94.097977529798001</v>
      </c>
      <c r="BG695">
        <v>93.345389471622994</v>
      </c>
      <c r="BH695">
        <v>92.899358380864001</v>
      </c>
      <c r="BI695">
        <v>92.707950340563897</v>
      </c>
    </row>
    <row r="696" spans="1:61" x14ac:dyDescent="0.25">
      <c r="A696" s="10" t="str">
        <f>VLOOKUP(D696,'Index-Relations'!E:F,2,FALSE)</f>
        <v>ESG</v>
      </c>
      <c r="B696" t="s">
        <v>3450</v>
      </c>
      <c r="C696" s="53" t="s">
        <v>2768</v>
      </c>
      <c r="D696" s="59" t="s">
        <v>2777</v>
      </c>
      <c r="E696" s="59" t="s">
        <v>4136</v>
      </c>
      <c r="F696" t="s">
        <v>282</v>
      </c>
      <c r="G696" t="s">
        <v>281</v>
      </c>
      <c r="H696" t="s">
        <v>283</v>
      </c>
      <c r="I696" s="52">
        <v>45384</v>
      </c>
      <c r="J696" t="s">
        <v>2457</v>
      </c>
      <c r="K696">
        <v>91</v>
      </c>
      <c r="L696">
        <v>95.948250058725193</v>
      </c>
      <c r="M696">
        <v>90</v>
      </c>
      <c r="N696">
        <v>0.99916778153184804</v>
      </c>
      <c r="O696">
        <v>94.990825490289396</v>
      </c>
      <c r="P696">
        <v>90</v>
      </c>
      <c r="Q696">
        <v>0.99916778153184804</v>
      </c>
      <c r="R696">
        <v>88</v>
      </c>
      <c r="S696">
        <v>0.98160419016784495</v>
      </c>
      <c r="T696">
        <v>33.7303763293476</v>
      </c>
      <c r="U696">
        <v>0.65356142629716096</v>
      </c>
      <c r="V696">
        <v>62</v>
      </c>
      <c r="W696">
        <v>0.116260015732088</v>
      </c>
      <c r="X696">
        <v>9</v>
      </c>
      <c r="Y696">
        <v>89</v>
      </c>
      <c r="Z696">
        <v>0.99814258836188496</v>
      </c>
      <c r="AA696">
        <v>55.323747368945</v>
      </c>
      <c r="AB696">
        <v>87</v>
      </c>
      <c r="AC696">
        <v>0.98637386131218596</v>
      </c>
      <c r="AD696">
        <v>2</v>
      </c>
      <c r="AE696">
        <v>1.1768727049699199E-2</v>
      </c>
      <c r="AF696">
        <v>2</v>
      </c>
      <c r="AG696">
        <v>1.8574116381147501E-3</v>
      </c>
      <c r="AH696">
        <v>1.5760525108320898E-2</v>
      </c>
      <c r="AI696">
        <v>10</v>
      </c>
      <c r="AJ696">
        <v>95.652714250930799</v>
      </c>
      <c r="AK696">
        <v>90</v>
      </c>
      <c r="AL696">
        <v>0.99916778153184804</v>
      </c>
      <c r="AM696">
        <v>0</v>
      </c>
      <c r="AN696">
        <v>0</v>
      </c>
      <c r="AO696">
        <v>0</v>
      </c>
      <c r="AP696">
        <v>0</v>
      </c>
      <c r="AQ696">
        <v>90</v>
      </c>
      <c r="AR696">
        <v>0.99916778153184804</v>
      </c>
      <c r="AS696">
        <v>4.3027604529470201E-2</v>
      </c>
      <c r="AT696">
        <v>2</v>
      </c>
      <c r="AU696">
        <v>0</v>
      </c>
      <c r="AV696">
        <v>0</v>
      </c>
      <c r="AW696">
        <v>90</v>
      </c>
      <c r="AX696">
        <v>0.99916778153184804</v>
      </c>
      <c r="AY696">
        <v>95.149423286423996</v>
      </c>
      <c r="AZ696">
        <v>90</v>
      </c>
      <c r="BA696">
        <v>0.99916778153184804</v>
      </c>
      <c r="BB696">
        <v>87</v>
      </c>
      <c r="BC696">
        <v>0.90372862512309504</v>
      </c>
      <c r="BD696">
        <v>3</v>
      </c>
      <c r="BE696">
        <v>9.5439156408752807E-2</v>
      </c>
      <c r="BF696">
        <v>94.232011536058906</v>
      </c>
      <c r="BG696">
        <v>93.234817383364003</v>
      </c>
      <c r="BH696">
        <v>93.292756422767994</v>
      </c>
      <c r="BI696">
        <v>92.774974688496997</v>
      </c>
    </row>
    <row r="697" spans="1:61" x14ac:dyDescent="0.25">
      <c r="A697" s="10" t="str">
        <f>VLOOKUP(D697,'Index-Relations'!E:F,2,FALSE)</f>
        <v>ESG</v>
      </c>
      <c r="B697" t="s">
        <v>3450</v>
      </c>
      <c r="C697" s="53" t="s">
        <v>2769</v>
      </c>
      <c r="D697" s="59" t="s">
        <v>2777</v>
      </c>
      <c r="E697" s="59" t="s">
        <v>4137</v>
      </c>
      <c r="F697" t="s">
        <v>282</v>
      </c>
      <c r="G697" t="s">
        <v>281</v>
      </c>
      <c r="H697" t="s">
        <v>283</v>
      </c>
      <c r="I697" s="52">
        <v>45352</v>
      </c>
      <c r="J697" t="s">
        <v>2457</v>
      </c>
      <c r="K697">
        <v>91</v>
      </c>
      <c r="L697">
        <v>96.167860198031605</v>
      </c>
      <c r="M697">
        <v>90</v>
      </c>
      <c r="N697">
        <v>0.99918313940430403</v>
      </c>
      <c r="O697">
        <v>95.033234341788898</v>
      </c>
      <c r="P697">
        <v>90</v>
      </c>
      <c r="Q697">
        <v>0.99918313940430403</v>
      </c>
      <c r="R697">
        <v>88</v>
      </c>
      <c r="S697">
        <v>0.98273514020044905</v>
      </c>
      <c r="T697">
        <v>33.317600462521497</v>
      </c>
      <c r="U697">
        <v>0.64323848742784095</v>
      </c>
      <c r="V697">
        <v>60</v>
      </c>
      <c r="W697">
        <v>0.116384636261157</v>
      </c>
      <c r="X697">
        <v>9</v>
      </c>
      <c r="Y697">
        <v>89</v>
      </c>
      <c r="Z697">
        <v>0.99832466912062501</v>
      </c>
      <c r="AA697">
        <v>55.453477117589799</v>
      </c>
      <c r="AB697">
        <v>87</v>
      </c>
      <c r="AC697">
        <v>0.98736029420746196</v>
      </c>
      <c r="AD697">
        <v>2</v>
      </c>
      <c r="AE697">
        <v>1.0964374913163001E-2</v>
      </c>
      <c r="AF697">
        <v>2</v>
      </c>
      <c r="AG697">
        <v>1.67533087937413E-3</v>
      </c>
      <c r="AH697">
        <v>4.1706424458220004E-3</v>
      </c>
      <c r="AI697">
        <v>6</v>
      </c>
      <c r="AJ697">
        <v>95.973968691182094</v>
      </c>
      <c r="AK697">
        <v>90</v>
      </c>
      <c r="AL697">
        <v>0.99918313940430403</v>
      </c>
      <c r="AM697">
        <v>0</v>
      </c>
      <c r="AN697">
        <v>0</v>
      </c>
      <c r="AO697">
        <v>0</v>
      </c>
      <c r="AP697">
        <v>0</v>
      </c>
      <c r="AQ697">
        <v>90</v>
      </c>
      <c r="AR697">
        <v>0.99918313940430403</v>
      </c>
      <c r="AS697">
        <v>3.8972059660355003E-2</v>
      </c>
      <c r="AT697">
        <v>2</v>
      </c>
      <c r="AU697">
        <v>0</v>
      </c>
      <c r="AV697">
        <v>0</v>
      </c>
      <c r="AW697">
        <v>90</v>
      </c>
      <c r="AX697">
        <v>0.99918313940430403</v>
      </c>
      <c r="AY697">
        <v>95.525538932062403</v>
      </c>
      <c r="AZ697">
        <v>90</v>
      </c>
      <c r="BA697">
        <v>0.99918313940430403</v>
      </c>
      <c r="BB697">
        <v>87</v>
      </c>
      <c r="BC697">
        <v>0.90732339303792897</v>
      </c>
      <c r="BD697">
        <v>3</v>
      </c>
      <c r="BE697">
        <v>9.18597463663747E-2</v>
      </c>
      <c r="BF697">
        <v>94.574697650798996</v>
      </c>
      <c r="BG697">
        <v>93.326637536139003</v>
      </c>
      <c r="BH697">
        <v>93.962156683436007</v>
      </c>
      <c r="BI697">
        <v>93.190321749398905</v>
      </c>
    </row>
    <row r="698" spans="1:61" x14ac:dyDescent="0.25">
      <c r="A698" s="10" t="str">
        <f>VLOOKUP(D698,'Index-Relations'!E:F,2,FALSE)</f>
        <v>ESG</v>
      </c>
      <c r="B698" t="s">
        <v>3450</v>
      </c>
      <c r="C698" s="53" t="s">
        <v>2770</v>
      </c>
      <c r="D698" s="59" t="s">
        <v>2777</v>
      </c>
      <c r="E698" s="59" t="s">
        <v>4138</v>
      </c>
      <c r="F698" t="s">
        <v>282</v>
      </c>
      <c r="G698" t="s">
        <v>281</v>
      </c>
      <c r="H698" t="s">
        <v>283</v>
      </c>
      <c r="I698" s="52">
        <v>45323</v>
      </c>
      <c r="J698" t="s">
        <v>2457</v>
      </c>
      <c r="K698">
        <v>91</v>
      </c>
      <c r="L698">
        <v>96.228270820893499</v>
      </c>
      <c r="M698">
        <v>90</v>
      </c>
      <c r="N698">
        <v>1</v>
      </c>
      <c r="O698">
        <v>94.998549278772003</v>
      </c>
      <c r="P698">
        <v>90</v>
      </c>
      <c r="Q698">
        <v>1</v>
      </c>
      <c r="R698">
        <v>88</v>
      </c>
      <c r="S698">
        <v>0.98282270876950695</v>
      </c>
      <c r="T698">
        <v>33.746673838525197</v>
      </c>
      <c r="U698">
        <v>0.63634674055934903</v>
      </c>
      <c r="V698">
        <v>60</v>
      </c>
      <c r="W698">
        <v>0.12068680880843601</v>
      </c>
      <c r="X698">
        <v>9</v>
      </c>
      <c r="Y698">
        <v>89</v>
      </c>
      <c r="Z698">
        <v>0.99922855220576101</v>
      </c>
      <c r="AA698">
        <v>57.510695086417797</v>
      </c>
      <c r="AB698">
        <v>87</v>
      </c>
      <c r="AC698">
        <v>0.98584784041682205</v>
      </c>
      <c r="AD698">
        <v>2</v>
      </c>
      <c r="AE698">
        <v>1.33807117889386E-2</v>
      </c>
      <c r="AF698">
        <v>2</v>
      </c>
      <c r="AG698">
        <v>7.7144779423850404E-4</v>
      </c>
      <c r="AH698">
        <v>4.4732209006741099E-3</v>
      </c>
      <c r="AI698">
        <v>6</v>
      </c>
      <c r="AJ698">
        <v>95.882995199697206</v>
      </c>
      <c r="AK698">
        <v>90</v>
      </c>
      <c r="AL698">
        <v>1</v>
      </c>
      <c r="AM698">
        <v>0</v>
      </c>
      <c r="AN698">
        <v>0</v>
      </c>
      <c r="AO698">
        <v>0</v>
      </c>
      <c r="AP698">
        <v>0</v>
      </c>
      <c r="AQ698">
        <v>90</v>
      </c>
      <c r="AR698">
        <v>1</v>
      </c>
      <c r="AS698">
        <v>3.83978213936279E-2</v>
      </c>
      <c r="AT698">
        <v>2</v>
      </c>
      <c r="AU698">
        <v>0</v>
      </c>
      <c r="AV698">
        <v>0</v>
      </c>
      <c r="AW698">
        <v>90</v>
      </c>
      <c r="AX698">
        <v>0.999999999999999</v>
      </c>
      <c r="AY698">
        <v>95.740007870055194</v>
      </c>
      <c r="AZ698">
        <v>90</v>
      </c>
      <c r="BA698">
        <v>1</v>
      </c>
      <c r="BB698">
        <v>87</v>
      </c>
      <c r="BC698">
        <v>0.901313496878414</v>
      </c>
      <c r="BD698">
        <v>3</v>
      </c>
      <c r="BE698">
        <v>9.8686503121585098E-2</v>
      </c>
      <c r="BF698">
        <v>94.592688821617003</v>
      </c>
      <c r="BG698">
        <v>93.327593903659903</v>
      </c>
      <c r="BH698">
        <v>94.179382899046999</v>
      </c>
      <c r="BI698">
        <v>93.166793650707007</v>
      </c>
    </row>
    <row r="699" spans="1:61" x14ac:dyDescent="0.25">
      <c r="A699" s="10" t="str">
        <f>VLOOKUP(D699,'Index-Relations'!E:F,2,FALSE)</f>
        <v>ESG</v>
      </c>
      <c r="B699" t="s">
        <v>3450</v>
      </c>
      <c r="C699" s="53" t="s">
        <v>2760</v>
      </c>
      <c r="D699" s="59" t="s">
        <v>2778</v>
      </c>
      <c r="E699" s="59" t="s">
        <v>4139</v>
      </c>
      <c r="F699" t="s">
        <v>286</v>
      </c>
      <c r="G699" t="s">
        <v>285</v>
      </c>
      <c r="H699" t="s">
        <v>287</v>
      </c>
      <c r="I699" s="52">
        <v>45659</v>
      </c>
      <c r="J699" t="s">
        <v>2457</v>
      </c>
      <c r="K699">
        <v>91</v>
      </c>
      <c r="L699" s="73">
        <v>91.997376895681001</v>
      </c>
      <c r="M699">
        <v>90</v>
      </c>
      <c r="N699">
        <v>0.99925660948203399</v>
      </c>
      <c r="O699" s="73">
        <v>91.876544509466896</v>
      </c>
      <c r="P699">
        <v>90</v>
      </c>
      <c r="Q699">
        <v>0.99925660948203399</v>
      </c>
      <c r="R699">
        <v>88</v>
      </c>
      <c r="S699">
        <v>0.97311363541431695</v>
      </c>
      <c r="T699">
        <v>35.406362412530797</v>
      </c>
      <c r="U699">
        <v>0.57972461141548504</v>
      </c>
      <c r="V699">
        <v>63</v>
      </c>
      <c r="W699">
        <v>4.4280263814587197E-2</v>
      </c>
      <c r="X699">
        <v>8</v>
      </c>
      <c r="Y699">
        <v>90</v>
      </c>
      <c r="Z699">
        <v>0.99925660948203399</v>
      </c>
      <c r="AA699">
        <v>55.080996525304897</v>
      </c>
      <c r="AB699">
        <v>84</v>
      </c>
      <c r="AC699">
        <v>0.93418141764025697</v>
      </c>
      <c r="AD699">
        <v>6</v>
      </c>
      <c r="AE699">
        <v>6.5075191841777402E-2</v>
      </c>
      <c r="AF699">
        <v>1</v>
      </c>
      <c r="AG699">
        <v>7.4339051796526402E-4</v>
      </c>
      <c r="AH699">
        <v>7.9912800790545007E-3</v>
      </c>
      <c r="AI699">
        <v>8</v>
      </c>
      <c r="AJ699" s="73">
        <v>89.539146459305996</v>
      </c>
      <c r="AK699">
        <v>90</v>
      </c>
      <c r="AL699">
        <v>0.99925660948203399</v>
      </c>
      <c r="AM699">
        <v>0</v>
      </c>
      <c r="AN699">
        <v>0</v>
      </c>
      <c r="AO699">
        <v>0</v>
      </c>
      <c r="AP699">
        <v>0</v>
      </c>
      <c r="AQ699">
        <v>91</v>
      </c>
      <c r="AR699">
        <v>0.999999999999999</v>
      </c>
      <c r="AS699">
        <v>5.0256861039088101E-2</v>
      </c>
      <c r="AT699">
        <v>2</v>
      </c>
      <c r="AU699">
        <v>0</v>
      </c>
      <c r="AV699">
        <v>0</v>
      </c>
      <c r="AW699">
        <v>91</v>
      </c>
      <c r="AX699">
        <v>0.999999999999999</v>
      </c>
      <c r="AY699" s="73">
        <v>91.101986385616996</v>
      </c>
      <c r="AZ699">
        <v>90</v>
      </c>
      <c r="BA699">
        <v>0.99925660948203399</v>
      </c>
      <c r="BB699">
        <v>89</v>
      </c>
      <c r="BC699">
        <v>0.93528700897311001</v>
      </c>
      <c r="BD699">
        <v>2</v>
      </c>
      <c r="BE699">
        <v>6.4712991026889002E-2</v>
      </c>
      <c r="BF699">
        <v>91.997376895681001</v>
      </c>
      <c r="BG699">
        <v>91.876544509466896</v>
      </c>
      <c r="BH699">
        <v>91.101986385616996</v>
      </c>
      <c r="BI699">
        <v>89.539146459305996</v>
      </c>
    </row>
    <row r="700" spans="1:61" x14ac:dyDescent="0.25">
      <c r="A700" s="10" t="str">
        <f>VLOOKUP(D700,'Index-Relations'!E:F,2,FALSE)</f>
        <v>ESG</v>
      </c>
      <c r="B700" t="s">
        <v>3450</v>
      </c>
      <c r="C700" s="53" t="s">
        <v>2761</v>
      </c>
      <c r="D700" s="59" t="s">
        <v>2778</v>
      </c>
      <c r="E700" s="59" t="s">
        <v>4140</v>
      </c>
      <c r="F700" t="s">
        <v>286</v>
      </c>
      <c r="G700" t="s">
        <v>285</v>
      </c>
      <c r="H700" t="s">
        <v>287</v>
      </c>
      <c r="I700" s="52">
        <v>45628</v>
      </c>
      <c r="J700" t="s">
        <v>2457</v>
      </c>
      <c r="K700">
        <v>90</v>
      </c>
      <c r="L700" s="73">
        <v>93.0176361874599</v>
      </c>
      <c r="M700">
        <v>89</v>
      </c>
      <c r="N700">
        <v>0.99935560346436703</v>
      </c>
      <c r="O700" s="73">
        <v>93.601844550792904</v>
      </c>
      <c r="P700">
        <v>89</v>
      </c>
      <c r="Q700">
        <v>0.99935560346436703</v>
      </c>
      <c r="R700">
        <v>87</v>
      </c>
      <c r="S700">
        <v>0.97838352315547605</v>
      </c>
      <c r="T700">
        <v>32.887874205675899</v>
      </c>
      <c r="U700">
        <v>0.62839581600958105</v>
      </c>
      <c r="V700">
        <v>64</v>
      </c>
      <c r="W700">
        <v>0.10131971583175001</v>
      </c>
      <c r="X700">
        <v>9</v>
      </c>
      <c r="Y700">
        <v>89</v>
      </c>
      <c r="Z700">
        <v>0.99935560346436703</v>
      </c>
      <c r="AA700">
        <v>43.484506041491301</v>
      </c>
      <c r="AB700">
        <v>85</v>
      </c>
      <c r="AC700">
        <v>0.95093590732558197</v>
      </c>
      <c r="AD700">
        <v>4</v>
      </c>
      <c r="AE700">
        <v>4.8419696138785599E-2</v>
      </c>
      <c r="AF700">
        <v>1</v>
      </c>
      <c r="AG700">
        <v>6.4439653563214095E-4</v>
      </c>
      <c r="AH700">
        <v>1.8420850798619399E-2</v>
      </c>
      <c r="AI700">
        <v>10</v>
      </c>
      <c r="AJ700" s="73">
        <v>91.434144631543006</v>
      </c>
      <c r="AK700">
        <v>89</v>
      </c>
      <c r="AL700">
        <v>0.99935560346436703</v>
      </c>
      <c r="AM700">
        <v>0</v>
      </c>
      <c r="AN700">
        <v>0</v>
      </c>
      <c r="AO700">
        <v>0</v>
      </c>
      <c r="AP700">
        <v>0</v>
      </c>
      <c r="AQ700">
        <v>90</v>
      </c>
      <c r="AR700">
        <v>1</v>
      </c>
      <c r="AS700">
        <v>3.8340179021697701E-2</v>
      </c>
      <c r="AT700">
        <v>2</v>
      </c>
      <c r="AU700">
        <v>0</v>
      </c>
      <c r="AV700">
        <v>0</v>
      </c>
      <c r="AW700">
        <v>90</v>
      </c>
      <c r="AX700">
        <v>1</v>
      </c>
      <c r="AY700" s="73">
        <v>90.531080330734994</v>
      </c>
      <c r="AZ700">
        <v>89</v>
      </c>
      <c r="BA700">
        <v>0.99935560346436703</v>
      </c>
      <c r="BB700">
        <v>88</v>
      </c>
      <c r="BC700">
        <v>0.91537227389502596</v>
      </c>
      <c r="BD700">
        <v>2</v>
      </c>
      <c r="BE700">
        <v>8.4627726104973197E-2</v>
      </c>
      <c r="BF700">
        <v>93.0176361874599</v>
      </c>
      <c r="BG700">
        <v>93.601844550792904</v>
      </c>
      <c r="BH700">
        <v>90.531080330734994</v>
      </c>
      <c r="BI700">
        <v>91.434144631543006</v>
      </c>
    </row>
    <row r="701" spans="1:61" x14ac:dyDescent="0.25">
      <c r="A701" s="10" t="str">
        <f>VLOOKUP(D701,'Index-Relations'!E:F,2,FALSE)</f>
        <v>ESG</v>
      </c>
      <c r="B701" t="s">
        <v>3450</v>
      </c>
      <c r="C701" s="53" t="s">
        <v>2762</v>
      </c>
      <c r="D701" s="59" t="s">
        <v>2778</v>
      </c>
      <c r="E701" s="59" t="s">
        <v>4141</v>
      </c>
      <c r="F701" t="s">
        <v>286</v>
      </c>
      <c r="G701" t="s">
        <v>285</v>
      </c>
      <c r="H701" t="s">
        <v>287</v>
      </c>
      <c r="I701" s="52">
        <v>45597</v>
      </c>
      <c r="J701" t="s">
        <v>2457</v>
      </c>
      <c r="K701">
        <v>90</v>
      </c>
      <c r="L701" s="73">
        <v>92.805198280086003</v>
      </c>
      <c r="M701">
        <v>89</v>
      </c>
      <c r="N701">
        <v>0.99939037447062096</v>
      </c>
      <c r="O701" s="73">
        <v>93.53627824838</v>
      </c>
      <c r="P701">
        <v>89</v>
      </c>
      <c r="Q701">
        <v>0.99939037447062096</v>
      </c>
      <c r="R701">
        <v>87</v>
      </c>
      <c r="S701">
        <v>0.97823377436270997</v>
      </c>
      <c r="T701">
        <v>33.349137207988797</v>
      </c>
      <c r="U701">
        <v>0.62895735856357604</v>
      </c>
      <c r="V701">
        <v>64</v>
      </c>
      <c r="W701">
        <v>0.10121665750319001</v>
      </c>
      <c r="X701">
        <v>9</v>
      </c>
      <c r="Y701">
        <v>89</v>
      </c>
      <c r="Z701">
        <v>0.99939037447061996</v>
      </c>
      <c r="AA701">
        <v>45.717545139146502</v>
      </c>
      <c r="AB701">
        <v>85</v>
      </c>
      <c r="AC701">
        <v>0.95035639283379403</v>
      </c>
      <c r="AD701">
        <v>4</v>
      </c>
      <c r="AE701">
        <v>4.9033981636826401E-2</v>
      </c>
      <c r="AF701">
        <v>1</v>
      </c>
      <c r="AG701">
        <v>6.0962552937904302E-4</v>
      </c>
      <c r="AH701">
        <v>2.73312927005505E-2</v>
      </c>
      <c r="AI701">
        <v>10</v>
      </c>
      <c r="AJ701" s="73">
        <v>91.225921138240906</v>
      </c>
      <c r="AK701">
        <v>89</v>
      </c>
      <c r="AL701">
        <v>0.99939037447062096</v>
      </c>
      <c r="AM701">
        <v>0</v>
      </c>
      <c r="AN701">
        <v>0</v>
      </c>
      <c r="AO701">
        <v>0</v>
      </c>
      <c r="AP701">
        <v>0</v>
      </c>
      <c r="AQ701">
        <v>90</v>
      </c>
      <c r="AR701">
        <v>1</v>
      </c>
      <c r="AS701">
        <v>3.6205148359610598E-2</v>
      </c>
      <c r="AT701">
        <v>2</v>
      </c>
      <c r="AU701">
        <v>0</v>
      </c>
      <c r="AV701">
        <v>0</v>
      </c>
      <c r="AW701">
        <v>90</v>
      </c>
      <c r="AX701">
        <v>0.999999999999999</v>
      </c>
      <c r="AY701" s="73">
        <v>90.185257878402894</v>
      </c>
      <c r="AZ701">
        <v>89</v>
      </c>
      <c r="BA701">
        <v>0.99939037447062096</v>
      </c>
      <c r="BB701">
        <v>88</v>
      </c>
      <c r="BC701">
        <v>0.91092256838608698</v>
      </c>
      <c r="BD701">
        <v>2</v>
      </c>
      <c r="BE701">
        <v>8.9077431613912905E-2</v>
      </c>
      <c r="BF701">
        <v>92.805198280086003</v>
      </c>
      <c r="BG701">
        <v>93.53627824838</v>
      </c>
      <c r="BH701">
        <v>90.185257878402894</v>
      </c>
      <c r="BI701">
        <v>91.225921138240906</v>
      </c>
    </row>
    <row r="702" spans="1:61" x14ac:dyDescent="0.25">
      <c r="A702" s="10" t="str">
        <f>VLOOKUP(D702,'Index-Relations'!E:F,2,FALSE)</f>
        <v>ESG</v>
      </c>
      <c r="B702" t="s">
        <v>3450</v>
      </c>
      <c r="C702" s="53" t="s">
        <v>2763</v>
      </c>
      <c r="D702" s="59" t="s">
        <v>2778</v>
      </c>
      <c r="E702" s="59" t="s">
        <v>4142</v>
      </c>
      <c r="F702" t="s">
        <v>286</v>
      </c>
      <c r="G702" t="s">
        <v>285</v>
      </c>
      <c r="H702" t="s">
        <v>287</v>
      </c>
      <c r="I702" s="52">
        <v>45566</v>
      </c>
      <c r="J702" t="s">
        <v>2457</v>
      </c>
      <c r="K702">
        <v>90</v>
      </c>
      <c r="L702" s="73">
        <v>92.821958093881904</v>
      </c>
      <c r="M702">
        <v>89</v>
      </c>
      <c r="N702">
        <v>0.99941408845320601</v>
      </c>
      <c r="O702" s="73">
        <v>93.468636640667</v>
      </c>
      <c r="P702">
        <v>89</v>
      </c>
      <c r="Q702">
        <v>0.99941408845320601</v>
      </c>
      <c r="R702">
        <v>87</v>
      </c>
      <c r="S702">
        <v>0.97860615992946998</v>
      </c>
      <c r="T702">
        <v>33.430285913763399</v>
      </c>
      <c r="U702">
        <v>0.62968698084235197</v>
      </c>
      <c r="V702">
        <v>64</v>
      </c>
      <c r="W702">
        <v>0.101659633196198</v>
      </c>
      <c r="X702">
        <v>9</v>
      </c>
      <c r="Y702">
        <v>89</v>
      </c>
      <c r="Z702">
        <v>0.99941408845320601</v>
      </c>
      <c r="AA702">
        <v>48.922859895115003</v>
      </c>
      <c r="AB702">
        <v>85</v>
      </c>
      <c r="AC702">
        <v>0.95167041348364401</v>
      </c>
      <c r="AD702">
        <v>4</v>
      </c>
      <c r="AE702">
        <v>4.7743674969562E-2</v>
      </c>
      <c r="AF702">
        <v>1</v>
      </c>
      <c r="AG702">
        <v>5.8591154679340303E-4</v>
      </c>
      <c r="AH702">
        <v>1.80057554616566E-2</v>
      </c>
      <c r="AI702">
        <v>10</v>
      </c>
      <c r="AJ702" s="73">
        <v>91.2777373150209</v>
      </c>
      <c r="AK702">
        <v>89</v>
      </c>
      <c r="AL702">
        <v>0.99941408845320601</v>
      </c>
      <c r="AM702">
        <v>0</v>
      </c>
      <c r="AN702">
        <v>0</v>
      </c>
      <c r="AO702">
        <v>0</v>
      </c>
      <c r="AP702">
        <v>0</v>
      </c>
      <c r="AQ702">
        <v>90</v>
      </c>
      <c r="AR702">
        <v>1</v>
      </c>
      <c r="AS702">
        <v>3.2894505836822498E-2</v>
      </c>
      <c r="AT702">
        <v>2</v>
      </c>
      <c r="AU702">
        <v>0</v>
      </c>
      <c r="AV702">
        <v>0</v>
      </c>
      <c r="AW702">
        <v>90</v>
      </c>
      <c r="AX702">
        <v>0.999999999999999</v>
      </c>
      <c r="AY702" s="73">
        <v>90.281052627932894</v>
      </c>
      <c r="AZ702">
        <v>89</v>
      </c>
      <c r="BA702">
        <v>0.99941408845320601</v>
      </c>
      <c r="BB702">
        <v>88</v>
      </c>
      <c r="BC702">
        <v>0.91008163776023998</v>
      </c>
      <c r="BD702">
        <v>2</v>
      </c>
      <c r="BE702">
        <v>8.99183622397597E-2</v>
      </c>
      <c r="BF702">
        <v>92.821958093881904</v>
      </c>
      <c r="BG702">
        <v>93.468636640667</v>
      </c>
      <c r="BH702">
        <v>90.281052627932894</v>
      </c>
      <c r="BI702">
        <v>91.2777373150209</v>
      </c>
    </row>
    <row r="703" spans="1:61" x14ac:dyDescent="0.25">
      <c r="A703" s="10" t="str">
        <f>VLOOKUP(D703,'Index-Relations'!E:F,2,FALSE)</f>
        <v>ESG</v>
      </c>
      <c r="B703" t="s">
        <v>3450</v>
      </c>
      <c r="C703" s="53" t="s">
        <v>2764</v>
      </c>
      <c r="D703" s="59" t="s">
        <v>2778</v>
      </c>
      <c r="E703" s="59" t="s">
        <v>4143</v>
      </c>
      <c r="F703" t="s">
        <v>286</v>
      </c>
      <c r="G703" t="s">
        <v>285</v>
      </c>
      <c r="H703" t="s">
        <v>287</v>
      </c>
      <c r="I703" s="52">
        <v>45537</v>
      </c>
      <c r="J703" t="s">
        <v>2457</v>
      </c>
      <c r="K703">
        <v>90</v>
      </c>
      <c r="L703" s="73">
        <v>93.127979161279001</v>
      </c>
      <c r="M703">
        <v>89</v>
      </c>
      <c r="N703">
        <v>0.99933531556433197</v>
      </c>
      <c r="O703" s="73">
        <v>93.556678482341994</v>
      </c>
      <c r="P703">
        <v>89</v>
      </c>
      <c r="Q703">
        <v>0.99933531556433197</v>
      </c>
      <c r="R703">
        <v>87</v>
      </c>
      <c r="S703">
        <v>0.97975137245778698</v>
      </c>
      <c r="T703">
        <v>33.778040685492897</v>
      </c>
      <c r="U703">
        <v>0.63349535406473201</v>
      </c>
      <c r="V703">
        <v>64</v>
      </c>
      <c r="W703">
        <v>0.10438210349185401</v>
      </c>
      <c r="X703">
        <v>9</v>
      </c>
      <c r="Y703">
        <v>89</v>
      </c>
      <c r="Z703">
        <v>0.99933531556433197</v>
      </c>
      <c r="AA703">
        <v>47.084111083563201</v>
      </c>
      <c r="AB703">
        <v>85</v>
      </c>
      <c r="AC703">
        <v>0.95316985176615698</v>
      </c>
      <c r="AD703">
        <v>4</v>
      </c>
      <c r="AE703">
        <v>4.6165463798175099E-2</v>
      </c>
      <c r="AF703">
        <v>1</v>
      </c>
      <c r="AG703">
        <v>6.6468443566742403E-4</v>
      </c>
      <c r="AH703">
        <v>1.8642726546799399E-2</v>
      </c>
      <c r="AI703">
        <v>10</v>
      </c>
      <c r="AJ703" s="73">
        <v>91.752183721113894</v>
      </c>
      <c r="AK703">
        <v>89</v>
      </c>
      <c r="AL703">
        <v>0.99933531556433197</v>
      </c>
      <c r="AM703">
        <v>0</v>
      </c>
      <c r="AN703">
        <v>0</v>
      </c>
      <c r="AO703">
        <v>0</v>
      </c>
      <c r="AP703">
        <v>0</v>
      </c>
      <c r="AQ703">
        <v>90</v>
      </c>
      <c r="AR703">
        <v>1</v>
      </c>
      <c r="AS703">
        <v>3.6406833633055101E-2</v>
      </c>
      <c r="AT703">
        <v>2</v>
      </c>
      <c r="AU703">
        <v>0</v>
      </c>
      <c r="AV703">
        <v>0</v>
      </c>
      <c r="AW703">
        <v>90</v>
      </c>
      <c r="AX703">
        <v>1</v>
      </c>
      <c r="AY703" s="73">
        <v>91.012784465929897</v>
      </c>
      <c r="AZ703">
        <v>89</v>
      </c>
      <c r="BA703">
        <v>0.99933531556433197</v>
      </c>
      <c r="BB703">
        <v>88</v>
      </c>
      <c r="BC703">
        <v>0.90395766424450896</v>
      </c>
      <c r="BD703">
        <v>2</v>
      </c>
      <c r="BE703">
        <v>9.6042335755490801E-2</v>
      </c>
      <c r="BF703">
        <v>93.127979161279001</v>
      </c>
      <c r="BG703">
        <v>93.556678482341994</v>
      </c>
      <c r="BH703">
        <v>91.012784465929897</v>
      </c>
      <c r="BI703">
        <v>91.752183721113894</v>
      </c>
    </row>
    <row r="704" spans="1:61" x14ac:dyDescent="0.25">
      <c r="A704" s="10" t="str">
        <f>VLOOKUP(D704,'Index-Relations'!E:F,2,FALSE)</f>
        <v>ESG</v>
      </c>
      <c r="B704" t="s">
        <v>3450</v>
      </c>
      <c r="C704" s="53" t="s">
        <v>3350</v>
      </c>
      <c r="D704" s="59" t="s">
        <v>2778</v>
      </c>
      <c r="E704" s="59" t="s">
        <v>4144</v>
      </c>
      <c r="F704" t="s">
        <v>286</v>
      </c>
      <c r="G704" t="s">
        <v>285</v>
      </c>
      <c r="H704" t="s">
        <v>287</v>
      </c>
      <c r="I704" s="52">
        <v>45505</v>
      </c>
      <c r="J704" t="s">
        <v>2457</v>
      </c>
      <c r="K704">
        <v>90</v>
      </c>
      <c r="L704" s="73">
        <v>93.100570439060903</v>
      </c>
      <c r="M704">
        <v>89</v>
      </c>
      <c r="N704">
        <v>0.99931770296955502</v>
      </c>
      <c r="O704" s="73">
        <v>93.519911111251901</v>
      </c>
      <c r="P704">
        <v>89</v>
      </c>
      <c r="Q704">
        <v>0.99931770296955502</v>
      </c>
      <c r="R704">
        <v>87</v>
      </c>
      <c r="S704">
        <v>0.98022078914195898</v>
      </c>
      <c r="T704">
        <v>33.830342202719997</v>
      </c>
      <c r="U704">
        <v>0.643608834937069</v>
      </c>
      <c r="V704">
        <v>64</v>
      </c>
      <c r="W704">
        <v>0.106764619965712</v>
      </c>
      <c r="X704">
        <v>9</v>
      </c>
      <c r="Y704">
        <v>89</v>
      </c>
      <c r="Z704">
        <v>0.99931770296955402</v>
      </c>
      <c r="AA704">
        <v>47.991806378269303</v>
      </c>
      <c r="AB704">
        <v>86</v>
      </c>
      <c r="AC704">
        <v>0.96857602715385405</v>
      </c>
      <c r="AD704">
        <v>3</v>
      </c>
      <c r="AE704">
        <v>3.0741675815700802E-2</v>
      </c>
      <c r="AF704">
        <v>1</v>
      </c>
      <c r="AG704">
        <v>6.8229703044492902E-4</v>
      </c>
      <c r="AH704">
        <v>1.8224188248678601E-2</v>
      </c>
      <c r="AI704">
        <v>10</v>
      </c>
      <c r="AJ704" s="73">
        <v>91.793791657076</v>
      </c>
      <c r="AK704">
        <v>89</v>
      </c>
      <c r="AL704">
        <v>0.99931770296955502</v>
      </c>
      <c r="AM704">
        <v>0</v>
      </c>
      <c r="AN704">
        <v>0</v>
      </c>
      <c r="AO704">
        <v>0</v>
      </c>
      <c r="AP704">
        <v>0</v>
      </c>
      <c r="AQ704">
        <v>90</v>
      </c>
      <c r="AR704">
        <v>0.999999999999999</v>
      </c>
      <c r="AS704">
        <v>3.7133687180861102E-2</v>
      </c>
      <c r="AT704">
        <v>2</v>
      </c>
      <c r="AU704">
        <v>0</v>
      </c>
      <c r="AV704">
        <v>0</v>
      </c>
      <c r="AW704">
        <v>90</v>
      </c>
      <c r="AX704">
        <v>0.999999999999999</v>
      </c>
      <c r="AY704" s="73">
        <v>90.951525582976004</v>
      </c>
      <c r="AZ704">
        <v>89</v>
      </c>
      <c r="BA704">
        <v>0.99931770296955502</v>
      </c>
      <c r="BB704">
        <v>88</v>
      </c>
      <c r="BC704">
        <v>0.90466448035956704</v>
      </c>
      <c r="BD704">
        <v>2</v>
      </c>
      <c r="BE704">
        <v>9.5335519640432395E-2</v>
      </c>
      <c r="BF704">
        <v>93.100570439060903</v>
      </c>
      <c r="BG704">
        <v>93.519911111251901</v>
      </c>
      <c r="BH704">
        <v>90.951525582976004</v>
      </c>
      <c r="BI704">
        <v>91.793791657076</v>
      </c>
    </row>
    <row r="705" spans="1:61" x14ac:dyDescent="0.25">
      <c r="A705" s="10" t="str">
        <f>VLOOKUP(D705,'Index-Relations'!E:F,2,FALSE)</f>
        <v>ESG</v>
      </c>
      <c r="B705" t="s">
        <v>3450</v>
      </c>
      <c r="C705" s="53" t="s">
        <v>2765</v>
      </c>
      <c r="D705" s="59" t="s">
        <v>2778</v>
      </c>
      <c r="E705" s="59" t="s">
        <v>4145</v>
      </c>
      <c r="F705" t="s">
        <v>286</v>
      </c>
      <c r="G705" t="s">
        <v>285</v>
      </c>
      <c r="H705" t="s">
        <v>287</v>
      </c>
      <c r="I705" s="52">
        <v>45474</v>
      </c>
      <c r="J705" t="s">
        <v>2457</v>
      </c>
      <c r="K705">
        <v>91</v>
      </c>
      <c r="L705" s="73">
        <v>93.720403893002</v>
      </c>
      <c r="M705">
        <v>90</v>
      </c>
      <c r="N705">
        <v>0.99917271087385795</v>
      </c>
      <c r="O705" s="73">
        <v>93.4909332961209</v>
      </c>
      <c r="P705">
        <v>90</v>
      </c>
      <c r="Q705">
        <v>0.99917271087385795</v>
      </c>
      <c r="R705">
        <v>88</v>
      </c>
      <c r="S705">
        <v>0.97929949644642</v>
      </c>
      <c r="T705">
        <v>33.603364911977799</v>
      </c>
      <c r="U705">
        <v>0.63924304579369895</v>
      </c>
      <c r="V705">
        <v>64</v>
      </c>
      <c r="W705">
        <v>0.105750430584768</v>
      </c>
      <c r="X705">
        <v>9</v>
      </c>
      <c r="Y705">
        <v>90</v>
      </c>
      <c r="Z705">
        <v>0.99917271087385795</v>
      </c>
      <c r="AA705">
        <v>49.868256446749903</v>
      </c>
      <c r="AB705">
        <v>88</v>
      </c>
      <c r="AC705">
        <v>0.98650537976601804</v>
      </c>
      <c r="AD705">
        <v>2</v>
      </c>
      <c r="AE705">
        <v>1.2667331107839901E-2</v>
      </c>
      <c r="AF705">
        <v>1</v>
      </c>
      <c r="AG705">
        <v>8.2728912614114098E-4</v>
      </c>
      <c r="AH705">
        <v>1.8071529432057198E-2</v>
      </c>
      <c r="AI705">
        <v>10</v>
      </c>
      <c r="AJ705" s="73">
        <v>92.492730414712</v>
      </c>
      <c r="AK705">
        <v>90</v>
      </c>
      <c r="AL705">
        <v>0.99917271087385795</v>
      </c>
      <c r="AM705">
        <v>0</v>
      </c>
      <c r="AN705">
        <v>0</v>
      </c>
      <c r="AO705">
        <v>0</v>
      </c>
      <c r="AP705">
        <v>0</v>
      </c>
      <c r="AQ705">
        <v>91</v>
      </c>
      <c r="AR705">
        <v>1</v>
      </c>
      <c r="AS705">
        <v>3.4348203777050099E-2</v>
      </c>
      <c r="AT705">
        <v>2</v>
      </c>
      <c r="AU705">
        <v>0</v>
      </c>
      <c r="AV705">
        <v>0</v>
      </c>
      <c r="AW705">
        <v>91</v>
      </c>
      <c r="AX705">
        <v>0.999999999999999</v>
      </c>
      <c r="AY705" s="73">
        <v>91.969143780178996</v>
      </c>
      <c r="AZ705">
        <v>90</v>
      </c>
      <c r="BA705">
        <v>0.99917271087385795</v>
      </c>
      <c r="BB705">
        <v>89</v>
      </c>
      <c r="BC705">
        <v>0.90691295867913402</v>
      </c>
      <c r="BD705">
        <v>2</v>
      </c>
      <c r="BE705">
        <v>9.3087041320865399E-2</v>
      </c>
      <c r="BF705">
        <v>93.720403893002</v>
      </c>
      <c r="BG705">
        <v>93.4909332961209</v>
      </c>
      <c r="BH705">
        <v>91.969143780178996</v>
      </c>
      <c r="BI705">
        <v>92.492730414712</v>
      </c>
    </row>
    <row r="706" spans="1:61" x14ac:dyDescent="0.25">
      <c r="A706" s="10" t="str">
        <f>VLOOKUP(D706,'Index-Relations'!E:F,2,FALSE)</f>
        <v>ESG</v>
      </c>
      <c r="B706" t="s">
        <v>3450</v>
      </c>
      <c r="C706" s="53" t="s">
        <v>2766</v>
      </c>
      <c r="D706" s="59" t="s">
        <v>2778</v>
      </c>
      <c r="E706" s="59" t="s">
        <v>4146</v>
      </c>
      <c r="F706" t="s">
        <v>286</v>
      </c>
      <c r="G706" t="s">
        <v>285</v>
      </c>
      <c r="H706" t="s">
        <v>287</v>
      </c>
      <c r="I706" s="52">
        <v>45446</v>
      </c>
      <c r="J706" t="s">
        <v>2457</v>
      </c>
      <c r="K706">
        <v>92</v>
      </c>
      <c r="L706" s="73">
        <v>93.939061050779003</v>
      </c>
      <c r="M706">
        <v>91</v>
      </c>
      <c r="N706">
        <v>0.99913180344270103</v>
      </c>
      <c r="O706" s="73">
        <v>93.308310003944996</v>
      </c>
      <c r="P706">
        <v>91</v>
      </c>
      <c r="Q706">
        <v>0.99913180344270103</v>
      </c>
      <c r="R706">
        <v>89</v>
      </c>
      <c r="S706">
        <v>0.97944327877071602</v>
      </c>
      <c r="T706">
        <v>34.471835942953298</v>
      </c>
      <c r="U706">
        <v>0.670475121564861</v>
      </c>
      <c r="V706">
        <v>63</v>
      </c>
      <c r="W706">
        <v>0.11890388958539699</v>
      </c>
      <c r="X706">
        <v>9</v>
      </c>
      <c r="Y706">
        <v>90</v>
      </c>
      <c r="Z706">
        <v>0.99832116989911002</v>
      </c>
      <c r="AA706">
        <v>55.4022640700396</v>
      </c>
      <c r="AB706">
        <v>88</v>
      </c>
      <c r="AC706">
        <v>0.98560918656559104</v>
      </c>
      <c r="AD706">
        <v>2</v>
      </c>
      <c r="AE706">
        <v>1.27119833335189E-2</v>
      </c>
      <c r="AF706">
        <v>2</v>
      </c>
      <c r="AG706">
        <v>1.67883010088948E-3</v>
      </c>
      <c r="AH706">
        <v>1.6534824125838499E-2</v>
      </c>
      <c r="AI706">
        <v>10</v>
      </c>
      <c r="AJ706" s="73">
        <v>92.291695452314897</v>
      </c>
      <c r="AK706">
        <v>91</v>
      </c>
      <c r="AL706">
        <v>0.99913180344270103</v>
      </c>
      <c r="AM706">
        <v>0</v>
      </c>
      <c r="AN706">
        <v>0</v>
      </c>
      <c r="AO706">
        <v>0</v>
      </c>
      <c r="AP706">
        <v>0</v>
      </c>
      <c r="AQ706">
        <v>92</v>
      </c>
      <c r="AR706">
        <v>0.999999999999999</v>
      </c>
      <c r="AS706">
        <v>3.94152053779167E-2</v>
      </c>
      <c r="AT706">
        <v>2</v>
      </c>
      <c r="AU706">
        <v>0</v>
      </c>
      <c r="AV706">
        <v>0</v>
      </c>
      <c r="AW706">
        <v>92</v>
      </c>
      <c r="AX706">
        <v>1</v>
      </c>
      <c r="AY706" s="73">
        <v>92.750054830334903</v>
      </c>
      <c r="AZ706">
        <v>91</v>
      </c>
      <c r="BA706">
        <v>0.99913180344270103</v>
      </c>
      <c r="BB706">
        <v>90</v>
      </c>
      <c r="BC706">
        <v>0.90664640102784</v>
      </c>
      <c r="BD706">
        <v>2</v>
      </c>
      <c r="BE706">
        <v>9.3353598972159099E-2</v>
      </c>
      <c r="BF706">
        <v>93.939061050779003</v>
      </c>
      <c r="BG706">
        <v>93.308310003944996</v>
      </c>
      <c r="BH706">
        <v>92.750054830334903</v>
      </c>
      <c r="BI706">
        <v>92.291695452314897</v>
      </c>
    </row>
    <row r="707" spans="1:61" x14ac:dyDescent="0.25">
      <c r="A707" s="10" t="str">
        <f>VLOOKUP(D707,'Index-Relations'!E:F,2,FALSE)</f>
        <v>ESG</v>
      </c>
      <c r="B707" t="s">
        <v>3450</v>
      </c>
      <c r="C707" s="53" t="s">
        <v>2767</v>
      </c>
      <c r="D707" s="59" t="s">
        <v>2778</v>
      </c>
      <c r="E707" s="59" t="s">
        <v>4147</v>
      </c>
      <c r="F707" t="s">
        <v>286</v>
      </c>
      <c r="G707" t="s">
        <v>285</v>
      </c>
      <c r="H707" t="s">
        <v>287</v>
      </c>
      <c r="I707" s="52">
        <v>45413</v>
      </c>
      <c r="J707" t="s">
        <v>2457</v>
      </c>
      <c r="K707">
        <v>92</v>
      </c>
      <c r="L707" s="73">
        <v>93.953168606751007</v>
      </c>
      <c r="M707">
        <v>91</v>
      </c>
      <c r="N707">
        <v>0.99911181685926798</v>
      </c>
      <c r="O707" s="73">
        <v>93.327262154427899</v>
      </c>
      <c r="P707">
        <v>91</v>
      </c>
      <c r="Q707">
        <v>0.99911181685926798</v>
      </c>
      <c r="R707">
        <v>89</v>
      </c>
      <c r="S707">
        <v>0.98008191243928799</v>
      </c>
      <c r="T707">
        <v>34.599574582914201</v>
      </c>
      <c r="U707">
        <v>0.65608881791863605</v>
      </c>
      <c r="V707">
        <v>63</v>
      </c>
      <c r="W707">
        <v>0.115957554477226</v>
      </c>
      <c r="X707">
        <v>9</v>
      </c>
      <c r="Y707">
        <v>90</v>
      </c>
      <c r="Z707">
        <v>0.998224127924772</v>
      </c>
      <c r="AA707">
        <v>56.809831836345602</v>
      </c>
      <c r="AB707">
        <v>88</v>
      </c>
      <c r="AC707">
        <v>0.986357095685096</v>
      </c>
      <c r="AD707">
        <v>2</v>
      </c>
      <c r="AE707">
        <v>1.1867032239676299E-2</v>
      </c>
      <c r="AF707">
        <v>2</v>
      </c>
      <c r="AG707">
        <v>1.77587207522749E-3</v>
      </c>
      <c r="AH707">
        <v>1.5637527759239801E-2</v>
      </c>
      <c r="AI707">
        <v>10</v>
      </c>
      <c r="AJ707" s="73">
        <v>92.324761500622003</v>
      </c>
      <c r="AK707">
        <v>91</v>
      </c>
      <c r="AL707">
        <v>0.99911181685926798</v>
      </c>
      <c r="AM707">
        <v>0</v>
      </c>
      <c r="AN707">
        <v>0</v>
      </c>
      <c r="AO707">
        <v>0</v>
      </c>
      <c r="AP707">
        <v>0</v>
      </c>
      <c r="AQ707">
        <v>91</v>
      </c>
      <c r="AR707">
        <v>0.99911181685926798</v>
      </c>
      <c r="AS707">
        <v>3.9543314227388701E-2</v>
      </c>
      <c r="AT707">
        <v>2</v>
      </c>
      <c r="AU707">
        <v>0</v>
      </c>
      <c r="AV707">
        <v>0</v>
      </c>
      <c r="AW707">
        <v>91</v>
      </c>
      <c r="AX707">
        <v>0.99911181685926798</v>
      </c>
      <c r="AY707" s="73">
        <v>92.766303466140897</v>
      </c>
      <c r="AZ707">
        <v>91</v>
      </c>
      <c r="BA707">
        <v>0.99911181685926798</v>
      </c>
      <c r="BB707">
        <v>88</v>
      </c>
      <c r="BC707">
        <v>0.89734399279225296</v>
      </c>
      <c r="BD707">
        <v>3</v>
      </c>
      <c r="BE707">
        <v>0.101767824067015</v>
      </c>
      <c r="BF707">
        <v>93.953168606751007</v>
      </c>
      <c r="BG707">
        <v>93.327262154427899</v>
      </c>
      <c r="BH707">
        <v>92.766303466140897</v>
      </c>
      <c r="BI707">
        <v>92.324761500622003</v>
      </c>
    </row>
    <row r="708" spans="1:61" x14ac:dyDescent="0.25">
      <c r="A708" s="10" t="str">
        <f>VLOOKUP(D708,'Index-Relations'!E:F,2,FALSE)</f>
        <v>ESG</v>
      </c>
      <c r="B708" t="s">
        <v>3450</v>
      </c>
      <c r="C708" s="53" t="s">
        <v>2768</v>
      </c>
      <c r="D708" s="59" t="s">
        <v>2778</v>
      </c>
      <c r="E708" s="59" t="s">
        <v>4148</v>
      </c>
      <c r="F708" t="s">
        <v>286</v>
      </c>
      <c r="G708" t="s">
        <v>285</v>
      </c>
      <c r="H708" t="s">
        <v>287</v>
      </c>
      <c r="I708" s="52">
        <v>45384</v>
      </c>
      <c r="J708" t="s">
        <v>2457</v>
      </c>
      <c r="K708">
        <v>92</v>
      </c>
      <c r="L708">
        <v>95.855181012155001</v>
      </c>
      <c r="M708">
        <v>91</v>
      </c>
      <c r="N708">
        <v>0.99917939915509202</v>
      </c>
      <c r="O708">
        <v>94.956954904660705</v>
      </c>
      <c r="P708">
        <v>91</v>
      </c>
      <c r="Q708">
        <v>0.99917939915509202</v>
      </c>
      <c r="R708">
        <v>89</v>
      </c>
      <c r="S708">
        <v>0.98186099243321401</v>
      </c>
      <c r="T708">
        <v>34.174959058033799</v>
      </c>
      <c r="U708">
        <v>0.65903951525288496</v>
      </c>
      <c r="V708">
        <v>63</v>
      </c>
      <c r="W708">
        <v>0.114421644498287</v>
      </c>
      <c r="X708">
        <v>9</v>
      </c>
      <c r="Y708">
        <v>90</v>
      </c>
      <c r="Z708">
        <v>0.99816851750122304</v>
      </c>
      <c r="AA708">
        <v>54.924410700697699</v>
      </c>
      <c r="AB708">
        <v>88</v>
      </c>
      <c r="AC708">
        <v>0.98656407980841898</v>
      </c>
      <c r="AD708">
        <v>2</v>
      </c>
      <c r="AE708">
        <v>1.16044376928048E-2</v>
      </c>
      <c r="AF708">
        <v>2</v>
      </c>
      <c r="AG708">
        <v>1.83148249877593E-3</v>
      </c>
      <c r="AH708">
        <v>1.5511310485337401E-2</v>
      </c>
      <c r="AI708">
        <v>10</v>
      </c>
      <c r="AJ708">
        <v>95.480825313477794</v>
      </c>
      <c r="AK708">
        <v>91</v>
      </c>
      <c r="AL708">
        <v>0.99917939915509202</v>
      </c>
      <c r="AM708">
        <v>0</v>
      </c>
      <c r="AN708">
        <v>0</v>
      </c>
      <c r="AO708">
        <v>0</v>
      </c>
      <c r="AP708">
        <v>0</v>
      </c>
      <c r="AQ708">
        <v>91</v>
      </c>
      <c r="AR708">
        <v>0.99917939915509202</v>
      </c>
      <c r="AS708">
        <v>4.24269467483014E-2</v>
      </c>
      <c r="AT708">
        <v>2</v>
      </c>
      <c r="AU708">
        <v>0</v>
      </c>
      <c r="AV708">
        <v>0</v>
      </c>
      <c r="AW708">
        <v>91</v>
      </c>
      <c r="AX708">
        <v>0.99917939915509202</v>
      </c>
      <c r="AY708">
        <v>95.051947831931301</v>
      </c>
      <c r="AZ708">
        <v>91</v>
      </c>
      <c r="BA708">
        <v>0.99917939915509202</v>
      </c>
      <c r="BB708">
        <v>88</v>
      </c>
      <c r="BC708">
        <v>0.90507255656097096</v>
      </c>
      <c r="BD708">
        <v>3</v>
      </c>
      <c r="BE708">
        <v>9.4106842594121498E-2</v>
      </c>
      <c r="BF708">
        <v>94.086617170072003</v>
      </c>
      <c r="BG708">
        <v>93.218826170366995</v>
      </c>
      <c r="BH708">
        <v>93.155384541068003</v>
      </c>
      <c r="BI708">
        <v>92.393482487354902</v>
      </c>
    </row>
    <row r="709" spans="1:61" x14ac:dyDescent="0.25">
      <c r="A709" s="10" t="str">
        <f>VLOOKUP(D709,'Index-Relations'!E:F,2,FALSE)</f>
        <v>ESG</v>
      </c>
      <c r="B709" t="s">
        <v>3450</v>
      </c>
      <c r="C709" s="53" t="s">
        <v>2769</v>
      </c>
      <c r="D709" s="59" t="s">
        <v>2778</v>
      </c>
      <c r="E709" s="59" t="s">
        <v>4149</v>
      </c>
      <c r="F709" t="s">
        <v>286</v>
      </c>
      <c r="G709" t="s">
        <v>285</v>
      </c>
      <c r="H709" t="s">
        <v>287</v>
      </c>
      <c r="I709" s="52">
        <v>45352</v>
      </c>
      <c r="J709" t="s">
        <v>2457</v>
      </c>
      <c r="K709">
        <v>92</v>
      </c>
      <c r="L709">
        <v>96.075758485948597</v>
      </c>
      <c r="M709">
        <v>91</v>
      </c>
      <c r="N709">
        <v>0.99919455043719996</v>
      </c>
      <c r="O709">
        <v>94.998945148770503</v>
      </c>
      <c r="P709">
        <v>91</v>
      </c>
      <c r="Q709">
        <v>0.99919455043719996</v>
      </c>
      <c r="R709">
        <v>89</v>
      </c>
      <c r="S709">
        <v>0.98297631952060105</v>
      </c>
      <c r="T709">
        <v>33.767848700090802</v>
      </c>
      <c r="U709">
        <v>0.64925979879794304</v>
      </c>
      <c r="V709">
        <v>61</v>
      </c>
      <c r="W709">
        <v>0.114420332072143</v>
      </c>
      <c r="X709">
        <v>9</v>
      </c>
      <c r="Y709">
        <v>90</v>
      </c>
      <c r="Z709">
        <v>0.99834807244779999</v>
      </c>
      <c r="AA709">
        <v>55.055434310512403</v>
      </c>
      <c r="AB709">
        <v>88</v>
      </c>
      <c r="AC709">
        <v>0.98753686301168997</v>
      </c>
      <c r="AD709">
        <v>2</v>
      </c>
      <c r="AE709">
        <v>1.0811209436110299E-2</v>
      </c>
      <c r="AF709">
        <v>2</v>
      </c>
      <c r="AG709">
        <v>1.6519275521991201E-3</v>
      </c>
      <c r="AH709">
        <v>4.1002516219951603E-3</v>
      </c>
      <c r="AI709">
        <v>6</v>
      </c>
      <c r="AJ709">
        <v>95.807727763024502</v>
      </c>
      <c r="AK709">
        <v>91</v>
      </c>
      <c r="AL709">
        <v>0.99919455043719996</v>
      </c>
      <c r="AM709">
        <v>0</v>
      </c>
      <c r="AN709">
        <v>0</v>
      </c>
      <c r="AO709">
        <v>0</v>
      </c>
      <c r="AP709">
        <v>0</v>
      </c>
      <c r="AQ709">
        <v>91</v>
      </c>
      <c r="AR709">
        <v>0.99919455043719996</v>
      </c>
      <c r="AS709">
        <v>3.8427644300895097E-2</v>
      </c>
      <c r="AT709">
        <v>2</v>
      </c>
      <c r="AU709">
        <v>0</v>
      </c>
      <c r="AV709">
        <v>0</v>
      </c>
      <c r="AW709">
        <v>91</v>
      </c>
      <c r="AX709">
        <v>0.99919455043719996</v>
      </c>
      <c r="AY709">
        <v>95.4289072373181</v>
      </c>
      <c r="AZ709">
        <v>91</v>
      </c>
      <c r="BA709">
        <v>0.99919455043719996</v>
      </c>
      <c r="BB709">
        <v>88</v>
      </c>
      <c r="BC709">
        <v>0.90861802741785402</v>
      </c>
      <c r="BD709">
        <v>3</v>
      </c>
      <c r="BE709">
        <v>9.0576523019346294E-2</v>
      </c>
      <c r="BF709">
        <v>94.424382953172994</v>
      </c>
      <c r="BG709">
        <v>93.309330113049995</v>
      </c>
      <c r="BH709">
        <v>93.815335075630998</v>
      </c>
      <c r="BI709">
        <v>92.802664191687001</v>
      </c>
    </row>
    <row r="710" spans="1:61" x14ac:dyDescent="0.25">
      <c r="A710" s="10" t="str">
        <f>VLOOKUP(D710,'Index-Relations'!E:F,2,FALSE)</f>
        <v>ESG</v>
      </c>
      <c r="B710" t="s">
        <v>3450</v>
      </c>
      <c r="C710" s="53" t="s">
        <v>2770</v>
      </c>
      <c r="D710" s="59" t="s">
        <v>2778</v>
      </c>
      <c r="E710" s="59" t="s">
        <v>4150</v>
      </c>
      <c r="F710" t="s">
        <v>286</v>
      </c>
      <c r="G710" t="s">
        <v>285</v>
      </c>
      <c r="H710" t="s">
        <v>287</v>
      </c>
      <c r="I710" s="52">
        <v>45323</v>
      </c>
      <c r="J710" t="s">
        <v>2457</v>
      </c>
      <c r="K710">
        <v>92</v>
      </c>
      <c r="L710">
        <v>96.127448756323901</v>
      </c>
      <c r="M710">
        <v>91</v>
      </c>
      <c r="N710">
        <v>1</v>
      </c>
      <c r="O710">
        <v>94.956028869141406</v>
      </c>
      <c r="P710">
        <v>91</v>
      </c>
      <c r="Q710">
        <v>1</v>
      </c>
      <c r="R710">
        <v>89</v>
      </c>
      <c r="S710">
        <v>0.98308139940580197</v>
      </c>
      <c r="T710">
        <v>34.225450305250398</v>
      </c>
      <c r="U710">
        <v>0.64277090424219796</v>
      </c>
      <c r="V710">
        <v>61</v>
      </c>
      <c r="W710">
        <v>0.118554800380026</v>
      </c>
      <c r="X710">
        <v>9</v>
      </c>
      <c r="Y710">
        <v>90</v>
      </c>
      <c r="Z710">
        <v>0.99924017023785205</v>
      </c>
      <c r="AA710">
        <v>57.037279145761403</v>
      </c>
      <c r="AB710">
        <v>88</v>
      </c>
      <c r="AC710">
        <v>0.98606097245949398</v>
      </c>
      <c r="AD710">
        <v>2</v>
      </c>
      <c r="AE710">
        <v>1.3179197778358499E-2</v>
      </c>
      <c r="AF710">
        <v>2</v>
      </c>
      <c r="AG710">
        <v>7.5982976214665997E-4</v>
      </c>
      <c r="AH710">
        <v>4.3941986383694296E-3</v>
      </c>
      <c r="AI710">
        <v>6</v>
      </c>
      <c r="AJ710">
        <v>95.701761306826</v>
      </c>
      <c r="AK710">
        <v>91</v>
      </c>
      <c r="AL710">
        <v>1</v>
      </c>
      <c r="AM710">
        <v>0</v>
      </c>
      <c r="AN710">
        <v>0</v>
      </c>
      <c r="AO710">
        <v>0</v>
      </c>
      <c r="AP710">
        <v>0</v>
      </c>
      <c r="AQ710">
        <v>91</v>
      </c>
      <c r="AR710">
        <v>0.999999999999999</v>
      </c>
      <c r="AS710">
        <v>3.78195487943358E-2</v>
      </c>
      <c r="AT710">
        <v>2</v>
      </c>
      <c r="AU710">
        <v>0</v>
      </c>
      <c r="AV710">
        <v>0</v>
      </c>
      <c r="AW710">
        <v>91</v>
      </c>
      <c r="AX710">
        <v>1</v>
      </c>
      <c r="AY710">
        <v>95.6365685641629</v>
      </c>
      <c r="AZ710">
        <v>91</v>
      </c>
      <c r="BA710">
        <v>1</v>
      </c>
      <c r="BB710">
        <v>88</v>
      </c>
      <c r="BC710">
        <v>0.902799719236973</v>
      </c>
      <c r="BD710">
        <v>3</v>
      </c>
      <c r="BE710">
        <v>9.7200280763026198E-2</v>
      </c>
      <c r="BF710">
        <v>94.424447185031894</v>
      </c>
      <c r="BG710">
        <v>93.299715471010899</v>
      </c>
      <c r="BH710">
        <v>94.017215259630007</v>
      </c>
      <c r="BI710">
        <v>92.748810240512</v>
      </c>
    </row>
    <row r="711" spans="1:61" x14ac:dyDescent="0.25">
      <c r="A711" s="10" t="str">
        <f>VLOOKUP(D711,'Index-Relations'!E:F,2,FALSE)</f>
        <v>ESG</v>
      </c>
      <c r="B711" t="s">
        <v>3450</v>
      </c>
      <c r="C711" s="53" t="s">
        <v>2760</v>
      </c>
      <c r="D711" s="59" t="s">
        <v>2779</v>
      </c>
      <c r="E711" s="59" t="s">
        <v>4151</v>
      </c>
      <c r="F711" t="s">
        <v>290</v>
      </c>
      <c r="G711" t="s">
        <v>289</v>
      </c>
      <c r="H711" t="s">
        <v>291</v>
      </c>
      <c r="I711" s="52">
        <v>45659</v>
      </c>
      <c r="J711" t="s">
        <v>2457</v>
      </c>
      <c r="K711">
        <v>91</v>
      </c>
      <c r="L711" s="73">
        <v>91.997376895681001</v>
      </c>
      <c r="M711">
        <v>90</v>
      </c>
      <c r="N711">
        <v>0.99925660948203399</v>
      </c>
      <c r="O711" s="73">
        <v>91.876544509466996</v>
      </c>
      <c r="P711">
        <v>90</v>
      </c>
      <c r="Q711">
        <v>0.99925660948203399</v>
      </c>
      <c r="R711">
        <v>88</v>
      </c>
      <c r="S711">
        <v>0.97311363541431695</v>
      </c>
      <c r="T711">
        <v>35.406362412530797</v>
      </c>
      <c r="U711">
        <v>0.57972461141548504</v>
      </c>
      <c r="V711">
        <v>63</v>
      </c>
      <c r="W711">
        <v>4.4280263814587197E-2</v>
      </c>
      <c r="X711">
        <v>8</v>
      </c>
      <c r="Y711">
        <v>90</v>
      </c>
      <c r="Z711">
        <v>0.99925660948203399</v>
      </c>
      <c r="AA711">
        <v>55.080996525304897</v>
      </c>
      <c r="AB711">
        <v>84</v>
      </c>
      <c r="AC711">
        <v>0.93418141764025697</v>
      </c>
      <c r="AD711">
        <v>6</v>
      </c>
      <c r="AE711">
        <v>6.5075191841777402E-2</v>
      </c>
      <c r="AF711">
        <v>1</v>
      </c>
      <c r="AG711">
        <v>7.4339051796548595E-4</v>
      </c>
      <c r="AH711">
        <v>7.9912800790545007E-3</v>
      </c>
      <c r="AI711">
        <v>8</v>
      </c>
      <c r="AJ711" s="73">
        <v>89.539146459305897</v>
      </c>
      <c r="AK711">
        <v>90</v>
      </c>
      <c r="AL711">
        <v>0.99925660948203399</v>
      </c>
      <c r="AM711">
        <v>0</v>
      </c>
      <c r="AN711">
        <v>0</v>
      </c>
      <c r="AO711">
        <v>0</v>
      </c>
      <c r="AP711">
        <v>0</v>
      </c>
      <c r="AQ711">
        <v>91</v>
      </c>
      <c r="AR711">
        <v>0.999999999999999</v>
      </c>
      <c r="AS711">
        <v>5.0256861039088101E-2</v>
      </c>
      <c r="AT711">
        <v>2</v>
      </c>
      <c r="AU711">
        <v>0</v>
      </c>
      <c r="AV711">
        <v>0</v>
      </c>
      <c r="AW711">
        <v>91</v>
      </c>
      <c r="AX711">
        <v>1</v>
      </c>
      <c r="AY711" s="73">
        <v>91.101986385616996</v>
      </c>
      <c r="AZ711">
        <v>90</v>
      </c>
      <c r="BA711">
        <v>0.99925660948203399</v>
      </c>
      <c r="BB711">
        <v>89</v>
      </c>
      <c r="BC711">
        <v>0.93528700897311001</v>
      </c>
      <c r="BD711">
        <v>2</v>
      </c>
      <c r="BE711">
        <v>6.4712991026889002E-2</v>
      </c>
      <c r="BF711">
        <v>91.997376895681001</v>
      </c>
      <c r="BG711">
        <v>91.876544509466996</v>
      </c>
      <c r="BH711">
        <v>91.101986385616996</v>
      </c>
      <c r="BI711">
        <v>89.539146459305897</v>
      </c>
    </row>
    <row r="712" spans="1:61" x14ac:dyDescent="0.25">
      <c r="A712" s="10" t="str">
        <f>VLOOKUP(D712,'Index-Relations'!E:F,2,FALSE)</f>
        <v>ESG</v>
      </c>
      <c r="B712" t="s">
        <v>3450</v>
      </c>
      <c r="C712" s="53" t="s">
        <v>2761</v>
      </c>
      <c r="D712" s="59" t="s">
        <v>2779</v>
      </c>
      <c r="E712" s="59" t="s">
        <v>4152</v>
      </c>
      <c r="F712" t="s">
        <v>290</v>
      </c>
      <c r="G712" t="s">
        <v>289</v>
      </c>
      <c r="H712" t="s">
        <v>291</v>
      </c>
      <c r="I712" s="52">
        <v>45628</v>
      </c>
      <c r="J712" t="s">
        <v>2457</v>
      </c>
      <c r="K712">
        <v>90</v>
      </c>
      <c r="L712" s="73">
        <v>93.047715234766898</v>
      </c>
      <c r="M712">
        <v>89</v>
      </c>
      <c r="N712">
        <v>0.99935971732599205</v>
      </c>
      <c r="O712" s="73">
        <v>93.610947355553904</v>
      </c>
      <c r="P712">
        <v>89</v>
      </c>
      <c r="Q712">
        <v>0.99935971732599205</v>
      </c>
      <c r="R712">
        <v>87</v>
      </c>
      <c r="S712">
        <v>0.97852152388907998</v>
      </c>
      <c r="T712">
        <v>32.784218815038997</v>
      </c>
      <c r="U712">
        <v>0.62900262011910701</v>
      </c>
      <c r="V712">
        <v>64</v>
      </c>
      <c r="W712">
        <v>0.101154267694746</v>
      </c>
      <c r="X712">
        <v>9</v>
      </c>
      <c r="Y712">
        <v>89</v>
      </c>
      <c r="Z712">
        <v>0.99935971732599205</v>
      </c>
      <c r="AA712">
        <v>43.211299725709502</v>
      </c>
      <c r="AB712">
        <v>85</v>
      </c>
      <c r="AC712">
        <v>0.95124913509305897</v>
      </c>
      <c r="AD712">
        <v>4</v>
      </c>
      <c r="AE712">
        <v>4.8110582232932401E-2</v>
      </c>
      <c r="AF712">
        <v>1</v>
      </c>
      <c r="AG712">
        <v>6.4028267400810502E-4</v>
      </c>
      <c r="AH712">
        <v>1.8390770814469101E-2</v>
      </c>
      <c r="AI712">
        <v>10</v>
      </c>
      <c r="AJ712" s="73">
        <v>91.480519142031895</v>
      </c>
      <c r="AK712">
        <v>89</v>
      </c>
      <c r="AL712">
        <v>0.99935971732599205</v>
      </c>
      <c r="AM712">
        <v>0</v>
      </c>
      <c r="AN712">
        <v>0</v>
      </c>
      <c r="AO712">
        <v>0</v>
      </c>
      <c r="AP712">
        <v>0</v>
      </c>
      <c r="AQ712">
        <v>90</v>
      </c>
      <c r="AR712">
        <v>1</v>
      </c>
      <c r="AS712">
        <v>3.8095413287227702E-2</v>
      </c>
      <c r="AT712">
        <v>2</v>
      </c>
      <c r="AU712">
        <v>0</v>
      </c>
      <c r="AV712">
        <v>0</v>
      </c>
      <c r="AW712">
        <v>90</v>
      </c>
      <c r="AX712">
        <v>1</v>
      </c>
      <c r="AY712" s="73">
        <v>90.577890677496995</v>
      </c>
      <c r="AZ712">
        <v>89</v>
      </c>
      <c r="BA712">
        <v>0.99935971732599205</v>
      </c>
      <c r="BB712">
        <v>88</v>
      </c>
      <c r="BC712">
        <v>0.91591254178279802</v>
      </c>
      <c r="BD712">
        <v>2</v>
      </c>
      <c r="BE712">
        <v>8.4087458217200997E-2</v>
      </c>
      <c r="BF712">
        <v>93.047715234766898</v>
      </c>
      <c r="BG712">
        <v>93.610947355553904</v>
      </c>
      <c r="BH712">
        <v>90.577890677496995</v>
      </c>
      <c r="BI712">
        <v>91.480519142031895</v>
      </c>
    </row>
    <row r="713" spans="1:61" x14ac:dyDescent="0.25">
      <c r="A713" s="10" t="str">
        <f>VLOOKUP(D713,'Index-Relations'!E:F,2,FALSE)</f>
        <v>ESG</v>
      </c>
      <c r="B713" t="s">
        <v>3450</v>
      </c>
      <c r="C713" s="53" t="s">
        <v>2762</v>
      </c>
      <c r="D713" s="59" t="s">
        <v>2779</v>
      </c>
      <c r="E713" s="59" t="s">
        <v>4153</v>
      </c>
      <c r="F713" t="s">
        <v>290</v>
      </c>
      <c r="G713" t="s">
        <v>289</v>
      </c>
      <c r="H713" t="s">
        <v>291</v>
      </c>
      <c r="I713" s="52">
        <v>45597</v>
      </c>
      <c r="J713" t="s">
        <v>2457</v>
      </c>
      <c r="K713">
        <v>90</v>
      </c>
      <c r="L713" s="73">
        <v>92.834978230385005</v>
      </c>
      <c r="M713">
        <v>89</v>
      </c>
      <c r="N713">
        <v>0.99939406068592596</v>
      </c>
      <c r="O713" s="73">
        <v>93.545340892523996</v>
      </c>
      <c r="P713">
        <v>89</v>
      </c>
      <c r="Q713">
        <v>0.99939406068592596</v>
      </c>
      <c r="R713">
        <v>87</v>
      </c>
      <c r="S713">
        <v>0.97836538793580197</v>
      </c>
      <c r="T713">
        <v>33.248093026259902</v>
      </c>
      <c r="U713">
        <v>0.62954747252870402</v>
      </c>
      <c r="V713">
        <v>64</v>
      </c>
      <c r="W713">
        <v>0.101055680417469</v>
      </c>
      <c r="X713">
        <v>9</v>
      </c>
      <c r="Y713">
        <v>89</v>
      </c>
      <c r="Z713">
        <v>0.99939406068592596</v>
      </c>
      <c r="AA713">
        <v>45.445405966215702</v>
      </c>
      <c r="AB713">
        <v>85</v>
      </c>
      <c r="AC713">
        <v>0.95065657223233702</v>
      </c>
      <c r="AD713">
        <v>4</v>
      </c>
      <c r="AE713">
        <v>4.87374884535886E-2</v>
      </c>
      <c r="AF713">
        <v>1</v>
      </c>
      <c r="AG713">
        <v>6.0593931407352999E-4</v>
      </c>
      <c r="AH713">
        <v>2.7287824441905799E-2</v>
      </c>
      <c r="AI713">
        <v>10</v>
      </c>
      <c r="AJ713" s="73">
        <v>91.271141570734898</v>
      </c>
      <c r="AK713">
        <v>89</v>
      </c>
      <c r="AL713">
        <v>0.99939406068592596</v>
      </c>
      <c r="AM713">
        <v>0</v>
      </c>
      <c r="AN713">
        <v>0</v>
      </c>
      <c r="AO713">
        <v>0</v>
      </c>
      <c r="AP713">
        <v>0</v>
      </c>
      <c r="AQ713">
        <v>90</v>
      </c>
      <c r="AR713">
        <v>1</v>
      </c>
      <c r="AS713">
        <v>3.5986227127271099E-2</v>
      </c>
      <c r="AT713">
        <v>2</v>
      </c>
      <c r="AU713">
        <v>0</v>
      </c>
      <c r="AV713">
        <v>0</v>
      </c>
      <c r="AW713">
        <v>90</v>
      </c>
      <c r="AX713">
        <v>1</v>
      </c>
      <c r="AY713" s="73">
        <v>90.2316436018329</v>
      </c>
      <c r="AZ713">
        <v>89</v>
      </c>
      <c r="BA713">
        <v>0.99939406068592596</v>
      </c>
      <c r="BB713">
        <v>88</v>
      </c>
      <c r="BC713">
        <v>0.91146119181359297</v>
      </c>
      <c r="BD713">
        <v>2</v>
      </c>
      <c r="BE713">
        <v>8.8538808186405998E-2</v>
      </c>
      <c r="BF713">
        <v>92.834978230385005</v>
      </c>
      <c r="BG713">
        <v>93.545340892523996</v>
      </c>
      <c r="BH713">
        <v>90.2316436018329</v>
      </c>
      <c r="BI713">
        <v>91.271141570734898</v>
      </c>
    </row>
    <row r="714" spans="1:61" x14ac:dyDescent="0.25">
      <c r="A714" s="10" t="str">
        <f>VLOOKUP(D714,'Index-Relations'!E:F,2,FALSE)</f>
        <v>ESG</v>
      </c>
      <c r="B714" t="s">
        <v>3450</v>
      </c>
      <c r="C714" s="53" t="s">
        <v>2763</v>
      </c>
      <c r="D714" s="59" t="s">
        <v>2779</v>
      </c>
      <c r="E714" s="59" t="s">
        <v>4154</v>
      </c>
      <c r="F714" t="s">
        <v>290</v>
      </c>
      <c r="G714" t="s">
        <v>289</v>
      </c>
      <c r="H714" t="s">
        <v>291</v>
      </c>
      <c r="I714" s="52">
        <v>45566</v>
      </c>
      <c r="J714" t="s">
        <v>2457</v>
      </c>
      <c r="K714">
        <v>90</v>
      </c>
      <c r="L714" s="73">
        <v>92.856566097367903</v>
      </c>
      <c r="M714">
        <v>89</v>
      </c>
      <c r="N714">
        <v>0.99941822121913504</v>
      </c>
      <c r="O714" s="73">
        <v>93.479620011757902</v>
      </c>
      <c r="P714">
        <v>89</v>
      </c>
      <c r="Q714">
        <v>0.99941822121913504</v>
      </c>
      <c r="R714">
        <v>87</v>
      </c>
      <c r="S714">
        <v>0.97875706279851105</v>
      </c>
      <c r="T714">
        <v>33.311878481328797</v>
      </c>
      <c r="U714">
        <v>0.63027082515379595</v>
      </c>
      <c r="V714">
        <v>64</v>
      </c>
      <c r="W714">
        <v>0.1014993542012</v>
      </c>
      <c r="X714">
        <v>9</v>
      </c>
      <c r="Y714">
        <v>89</v>
      </c>
      <c r="Z714">
        <v>0.99941822121913504</v>
      </c>
      <c r="AA714">
        <v>48.581824428695199</v>
      </c>
      <c r="AB714">
        <v>85</v>
      </c>
      <c r="AC714">
        <v>0.95201130942569701</v>
      </c>
      <c r="AD714">
        <v>4</v>
      </c>
      <c r="AE714">
        <v>4.7406911793438103E-2</v>
      </c>
      <c r="AF714">
        <v>1</v>
      </c>
      <c r="AG714">
        <v>5.8177878086422498E-4</v>
      </c>
      <c r="AH714">
        <v>1.79773671594507E-2</v>
      </c>
      <c r="AI714">
        <v>10</v>
      </c>
      <c r="AJ714" s="73">
        <v>91.330102941620893</v>
      </c>
      <c r="AK714">
        <v>89</v>
      </c>
      <c r="AL714">
        <v>0.99941822121913504</v>
      </c>
      <c r="AM714">
        <v>0</v>
      </c>
      <c r="AN714">
        <v>0</v>
      </c>
      <c r="AO714">
        <v>0</v>
      </c>
      <c r="AP714">
        <v>0</v>
      </c>
      <c r="AQ714">
        <v>90</v>
      </c>
      <c r="AR714">
        <v>1</v>
      </c>
      <c r="AS714">
        <v>3.2662482259470299E-2</v>
      </c>
      <c r="AT714">
        <v>2</v>
      </c>
      <c r="AU714">
        <v>0</v>
      </c>
      <c r="AV714">
        <v>0</v>
      </c>
      <c r="AW714">
        <v>90</v>
      </c>
      <c r="AX714">
        <v>1</v>
      </c>
      <c r="AY714" s="73">
        <v>90.334495204829906</v>
      </c>
      <c r="AZ714">
        <v>89</v>
      </c>
      <c r="BA714">
        <v>0.99941822121913504</v>
      </c>
      <c r="BB714">
        <v>88</v>
      </c>
      <c r="BC714">
        <v>0.91071588288859895</v>
      </c>
      <c r="BD714">
        <v>2</v>
      </c>
      <c r="BE714">
        <v>8.9284117111399997E-2</v>
      </c>
      <c r="BF714">
        <v>92.856566097367903</v>
      </c>
      <c r="BG714">
        <v>93.479620011757902</v>
      </c>
      <c r="BH714">
        <v>90.334495204829906</v>
      </c>
      <c r="BI714">
        <v>91.330102941620893</v>
      </c>
    </row>
    <row r="715" spans="1:61" x14ac:dyDescent="0.25">
      <c r="A715" s="10" t="str">
        <f>VLOOKUP(D715,'Index-Relations'!E:F,2,FALSE)</f>
        <v>ESG</v>
      </c>
      <c r="B715" t="s">
        <v>3450</v>
      </c>
      <c r="C715" s="53" t="s">
        <v>2764</v>
      </c>
      <c r="D715" s="59" t="s">
        <v>2779</v>
      </c>
      <c r="E715" s="59" t="s">
        <v>4155</v>
      </c>
      <c r="F715" t="s">
        <v>290</v>
      </c>
      <c r="G715" t="s">
        <v>289</v>
      </c>
      <c r="H715" t="s">
        <v>291</v>
      </c>
      <c r="I715" s="52">
        <v>45537</v>
      </c>
      <c r="J715" t="s">
        <v>2457</v>
      </c>
      <c r="K715">
        <v>90</v>
      </c>
      <c r="L715" s="73">
        <v>93.308512636570001</v>
      </c>
      <c r="M715">
        <v>89</v>
      </c>
      <c r="N715">
        <v>0.99936160962432097</v>
      </c>
      <c r="O715" s="73">
        <v>93.613610872053997</v>
      </c>
      <c r="P715">
        <v>89</v>
      </c>
      <c r="Q715">
        <v>0.99936160962432097</v>
      </c>
      <c r="R715">
        <v>87</v>
      </c>
      <c r="S715">
        <v>0.98055238207789197</v>
      </c>
      <c r="T715">
        <v>33.101159279462003</v>
      </c>
      <c r="U715">
        <v>0.63646302212824502</v>
      </c>
      <c r="V715">
        <v>64</v>
      </c>
      <c r="W715">
        <v>0.10353689883107201</v>
      </c>
      <c r="X715">
        <v>9</v>
      </c>
      <c r="Y715">
        <v>89</v>
      </c>
      <c r="Z715">
        <v>0.99936160962432097</v>
      </c>
      <c r="AA715">
        <v>45.2424311700087</v>
      </c>
      <c r="AB715">
        <v>85</v>
      </c>
      <c r="AC715">
        <v>0.95502239210094597</v>
      </c>
      <c r="AD715">
        <v>4</v>
      </c>
      <c r="AE715">
        <v>4.4339217523375697E-2</v>
      </c>
      <c r="AF715">
        <v>1</v>
      </c>
      <c r="AG715">
        <v>6.3839037567833096E-4</v>
      </c>
      <c r="AH715">
        <v>1.8491772323422601E-2</v>
      </c>
      <c r="AI715">
        <v>10</v>
      </c>
      <c r="AJ715" s="73">
        <v>92.025639214863901</v>
      </c>
      <c r="AK715">
        <v>89</v>
      </c>
      <c r="AL715">
        <v>0.99936160962432097</v>
      </c>
      <c r="AM715">
        <v>0</v>
      </c>
      <c r="AN715">
        <v>0</v>
      </c>
      <c r="AO715">
        <v>0</v>
      </c>
      <c r="AP715">
        <v>0</v>
      </c>
      <c r="AQ715">
        <v>90</v>
      </c>
      <c r="AR715">
        <v>0.999999999999999</v>
      </c>
      <c r="AS715">
        <v>3.4966626195932798E-2</v>
      </c>
      <c r="AT715">
        <v>2</v>
      </c>
      <c r="AU715">
        <v>0</v>
      </c>
      <c r="AV715">
        <v>0</v>
      </c>
      <c r="AW715">
        <v>90</v>
      </c>
      <c r="AX715">
        <v>1</v>
      </c>
      <c r="AY715" s="73">
        <v>91.282025909445906</v>
      </c>
      <c r="AZ715">
        <v>89</v>
      </c>
      <c r="BA715">
        <v>0.99936160962432097</v>
      </c>
      <c r="BB715">
        <v>88</v>
      </c>
      <c r="BC715">
        <v>0.90775697531966604</v>
      </c>
      <c r="BD715">
        <v>2</v>
      </c>
      <c r="BE715">
        <v>9.2243024680333102E-2</v>
      </c>
      <c r="BF715">
        <v>93.308512636570001</v>
      </c>
      <c r="BG715">
        <v>93.613610872053997</v>
      </c>
      <c r="BH715">
        <v>91.282025909445906</v>
      </c>
      <c r="BI715">
        <v>92.025639214863901</v>
      </c>
    </row>
    <row r="716" spans="1:61" x14ac:dyDescent="0.25">
      <c r="A716" s="10" t="str">
        <f>VLOOKUP(D716,'Index-Relations'!E:F,2,FALSE)</f>
        <v>ESG</v>
      </c>
      <c r="B716" t="s">
        <v>3450</v>
      </c>
      <c r="C716" s="53" t="s">
        <v>3350</v>
      </c>
      <c r="D716" s="59" t="s">
        <v>2779</v>
      </c>
      <c r="E716" s="59" t="s">
        <v>4156</v>
      </c>
      <c r="F716" t="s">
        <v>290</v>
      </c>
      <c r="G716" t="s">
        <v>289</v>
      </c>
      <c r="H716" t="s">
        <v>291</v>
      </c>
      <c r="I716" s="52">
        <v>45505</v>
      </c>
      <c r="J716" t="s">
        <v>2457</v>
      </c>
      <c r="K716">
        <v>90</v>
      </c>
      <c r="L716" s="73">
        <v>93.293434192359996</v>
      </c>
      <c r="M716">
        <v>89</v>
      </c>
      <c r="N716">
        <v>0.999346367768568</v>
      </c>
      <c r="O716" s="73">
        <v>93.581868630228996</v>
      </c>
      <c r="P716">
        <v>89</v>
      </c>
      <c r="Q716">
        <v>0.999346367768568</v>
      </c>
      <c r="R716">
        <v>87</v>
      </c>
      <c r="S716">
        <v>0.98105175729600302</v>
      </c>
      <c r="T716">
        <v>33.109605819229003</v>
      </c>
      <c r="U716">
        <v>0.64669466750680005</v>
      </c>
      <c r="V716">
        <v>64</v>
      </c>
      <c r="W716">
        <v>0.105840192612036</v>
      </c>
      <c r="X716">
        <v>9</v>
      </c>
      <c r="Y716">
        <v>89</v>
      </c>
      <c r="Z716">
        <v>0.999346367768568</v>
      </c>
      <c r="AA716">
        <v>45.997713795471199</v>
      </c>
      <c r="AB716">
        <v>86</v>
      </c>
      <c r="AC716">
        <v>0.96989621737255904</v>
      </c>
      <c r="AD716">
        <v>3</v>
      </c>
      <c r="AE716">
        <v>2.9450150396008901E-2</v>
      </c>
      <c r="AF716">
        <v>1</v>
      </c>
      <c r="AG716">
        <v>6.5363223143125298E-4</v>
      </c>
      <c r="AH716">
        <v>1.80663931090435E-2</v>
      </c>
      <c r="AI716">
        <v>10</v>
      </c>
      <c r="AJ716" s="73">
        <v>92.082433554604904</v>
      </c>
      <c r="AK716">
        <v>89</v>
      </c>
      <c r="AL716">
        <v>0.999346367768568</v>
      </c>
      <c r="AM716">
        <v>0</v>
      </c>
      <c r="AN716">
        <v>0</v>
      </c>
      <c r="AO716">
        <v>0</v>
      </c>
      <c r="AP716">
        <v>0</v>
      </c>
      <c r="AQ716">
        <v>90</v>
      </c>
      <c r="AR716">
        <v>0.999999999999999</v>
      </c>
      <c r="AS716">
        <v>3.5573619303981799E-2</v>
      </c>
      <c r="AT716">
        <v>2</v>
      </c>
      <c r="AU716">
        <v>0</v>
      </c>
      <c r="AV716">
        <v>0</v>
      </c>
      <c r="AW716">
        <v>90</v>
      </c>
      <c r="AX716">
        <v>1</v>
      </c>
      <c r="AY716" s="73">
        <v>91.240067736873996</v>
      </c>
      <c r="AZ716">
        <v>89</v>
      </c>
      <c r="BA716">
        <v>0.999346367768568</v>
      </c>
      <c r="BB716">
        <v>88</v>
      </c>
      <c r="BC716">
        <v>0.90866973523749095</v>
      </c>
      <c r="BD716">
        <v>2</v>
      </c>
      <c r="BE716">
        <v>9.1330264762508204E-2</v>
      </c>
      <c r="BF716">
        <v>93.293434192359996</v>
      </c>
      <c r="BG716">
        <v>93.581868630228996</v>
      </c>
      <c r="BH716">
        <v>91.240067736873996</v>
      </c>
      <c r="BI716">
        <v>92.082433554604904</v>
      </c>
    </row>
    <row r="717" spans="1:61" x14ac:dyDescent="0.25">
      <c r="A717" s="10" t="str">
        <f>VLOOKUP(D717,'Index-Relations'!E:F,2,FALSE)</f>
        <v>ESG</v>
      </c>
      <c r="B717" t="s">
        <v>3450</v>
      </c>
      <c r="C717" s="53" t="s">
        <v>2765</v>
      </c>
      <c r="D717" s="59" t="s">
        <v>2779</v>
      </c>
      <c r="E717" s="59" t="s">
        <v>4157</v>
      </c>
      <c r="F717" t="s">
        <v>290</v>
      </c>
      <c r="G717" t="s">
        <v>289</v>
      </c>
      <c r="H717" t="s">
        <v>291</v>
      </c>
      <c r="I717" s="52">
        <v>45474</v>
      </c>
      <c r="J717" t="s">
        <v>2457</v>
      </c>
      <c r="K717">
        <v>91</v>
      </c>
      <c r="L717" s="73">
        <v>93.909241364046906</v>
      </c>
      <c r="M717">
        <v>90</v>
      </c>
      <c r="N717">
        <v>0.99921198153947199</v>
      </c>
      <c r="O717" s="73">
        <v>93.5626190710869</v>
      </c>
      <c r="P717">
        <v>90</v>
      </c>
      <c r="Q717">
        <v>0.99921198153947199</v>
      </c>
      <c r="R717">
        <v>88</v>
      </c>
      <c r="S717">
        <v>0.98028213060346003</v>
      </c>
      <c r="T717">
        <v>32.799365051589099</v>
      </c>
      <c r="U717">
        <v>0.64146899351045095</v>
      </c>
      <c r="V717">
        <v>64</v>
      </c>
      <c r="W717">
        <v>0.105097927765987</v>
      </c>
      <c r="X717">
        <v>9</v>
      </c>
      <c r="Y717">
        <v>90</v>
      </c>
      <c r="Z717">
        <v>0.99921198153947099</v>
      </c>
      <c r="AA717">
        <v>47.524555485152</v>
      </c>
      <c r="AB717">
        <v>88</v>
      </c>
      <c r="AC717">
        <v>0.987145957167613</v>
      </c>
      <c r="AD717">
        <v>2</v>
      </c>
      <c r="AE717">
        <v>1.2066024371858899E-2</v>
      </c>
      <c r="AF717">
        <v>1</v>
      </c>
      <c r="AG717">
        <v>7.8801846052747101E-4</v>
      </c>
      <c r="AH717">
        <v>1.7960024222774498E-2</v>
      </c>
      <c r="AI717">
        <v>10</v>
      </c>
      <c r="AJ717" s="73">
        <v>92.7860645562629</v>
      </c>
      <c r="AK717">
        <v>90</v>
      </c>
      <c r="AL717">
        <v>0.99921198153947199</v>
      </c>
      <c r="AM717">
        <v>0</v>
      </c>
      <c r="AN717">
        <v>0</v>
      </c>
      <c r="AO717">
        <v>0</v>
      </c>
      <c r="AP717">
        <v>0</v>
      </c>
      <c r="AQ717">
        <v>91</v>
      </c>
      <c r="AR717">
        <v>0.999999999999999</v>
      </c>
      <c r="AS717">
        <v>3.2717725649932902E-2</v>
      </c>
      <c r="AT717">
        <v>2</v>
      </c>
      <c r="AU717">
        <v>0</v>
      </c>
      <c r="AV717">
        <v>0</v>
      </c>
      <c r="AW717">
        <v>91</v>
      </c>
      <c r="AX717">
        <v>1</v>
      </c>
      <c r="AY717" s="73">
        <v>92.247175608093002</v>
      </c>
      <c r="AZ717">
        <v>90</v>
      </c>
      <c r="BA717">
        <v>0.99921198153947199</v>
      </c>
      <c r="BB717">
        <v>89</v>
      </c>
      <c r="BC717">
        <v>0.91133171622979703</v>
      </c>
      <c r="BD717">
        <v>2</v>
      </c>
      <c r="BE717">
        <v>8.8668283770202E-2</v>
      </c>
      <c r="BF717">
        <v>93.909241364046906</v>
      </c>
      <c r="BG717">
        <v>93.5626190710869</v>
      </c>
      <c r="BH717">
        <v>92.247175608093002</v>
      </c>
      <c r="BI717">
        <v>92.7860645562629</v>
      </c>
    </row>
    <row r="718" spans="1:61" x14ac:dyDescent="0.25">
      <c r="A718" s="10" t="str">
        <f>VLOOKUP(D718,'Index-Relations'!E:F,2,FALSE)</f>
        <v>ESG</v>
      </c>
      <c r="B718" t="s">
        <v>3450</v>
      </c>
      <c r="C718" s="53" t="s">
        <v>2766</v>
      </c>
      <c r="D718" s="59" t="s">
        <v>2779</v>
      </c>
      <c r="E718" s="59" t="s">
        <v>4158</v>
      </c>
      <c r="F718" t="s">
        <v>290</v>
      </c>
      <c r="G718" t="s">
        <v>289</v>
      </c>
      <c r="H718" t="s">
        <v>291</v>
      </c>
      <c r="I718" s="52">
        <v>45446</v>
      </c>
      <c r="J718" t="s">
        <v>2457</v>
      </c>
      <c r="K718">
        <v>92</v>
      </c>
      <c r="L718" s="73">
        <v>94.073853252801896</v>
      </c>
      <c r="M718">
        <v>91</v>
      </c>
      <c r="N718">
        <v>0.99916286065766302</v>
      </c>
      <c r="O718" s="73">
        <v>93.369192942806905</v>
      </c>
      <c r="P718">
        <v>91</v>
      </c>
      <c r="Q718">
        <v>0.99916286065766302</v>
      </c>
      <c r="R718">
        <v>89</v>
      </c>
      <c r="S718">
        <v>0.98017863587948395</v>
      </c>
      <c r="T718">
        <v>33.834192703497898</v>
      </c>
      <c r="U718">
        <v>0.672151604855318</v>
      </c>
      <c r="V718">
        <v>63</v>
      </c>
      <c r="W718">
        <v>0.11829895685616</v>
      </c>
      <c r="X718">
        <v>9</v>
      </c>
      <c r="Y718">
        <v>90</v>
      </c>
      <c r="Z718">
        <v>0.9983812251791</v>
      </c>
      <c r="AA718">
        <v>53.438087430628798</v>
      </c>
      <c r="AB718">
        <v>88</v>
      </c>
      <c r="AC718">
        <v>0.98612397619774395</v>
      </c>
      <c r="AD718">
        <v>2</v>
      </c>
      <c r="AE718">
        <v>1.22572489813565E-2</v>
      </c>
      <c r="AF718">
        <v>2</v>
      </c>
      <c r="AG718">
        <v>1.61877482089913E-3</v>
      </c>
      <c r="AH718">
        <v>1.6450701929995301E-2</v>
      </c>
      <c r="AI718">
        <v>10</v>
      </c>
      <c r="AJ718" s="73">
        <v>92.520270571207902</v>
      </c>
      <c r="AK718">
        <v>91</v>
      </c>
      <c r="AL718">
        <v>0.99916286065766302</v>
      </c>
      <c r="AM718">
        <v>0</v>
      </c>
      <c r="AN718">
        <v>0</v>
      </c>
      <c r="AO718">
        <v>0</v>
      </c>
      <c r="AP718">
        <v>0</v>
      </c>
      <c r="AQ718">
        <v>92</v>
      </c>
      <c r="AR718">
        <v>1</v>
      </c>
      <c r="AS718">
        <v>3.8005240668808997E-2</v>
      </c>
      <c r="AT718">
        <v>2</v>
      </c>
      <c r="AU718">
        <v>0</v>
      </c>
      <c r="AV718">
        <v>0</v>
      </c>
      <c r="AW718">
        <v>92</v>
      </c>
      <c r="AX718">
        <v>1</v>
      </c>
      <c r="AY718" s="73">
        <v>92.931924611702001</v>
      </c>
      <c r="AZ718">
        <v>91</v>
      </c>
      <c r="BA718">
        <v>0.99916286065766302</v>
      </c>
      <c r="BB718">
        <v>90</v>
      </c>
      <c r="BC718">
        <v>0.90998585540230204</v>
      </c>
      <c r="BD718">
        <v>2</v>
      </c>
      <c r="BE718">
        <v>9.0014144597697895E-2</v>
      </c>
      <c r="BF718">
        <v>94.073853252801896</v>
      </c>
      <c r="BG718">
        <v>93.369192942806905</v>
      </c>
      <c r="BH718">
        <v>92.931924611702001</v>
      </c>
      <c r="BI718">
        <v>92.520270571207902</v>
      </c>
    </row>
    <row r="719" spans="1:61" x14ac:dyDescent="0.25">
      <c r="A719" s="10" t="str">
        <f>VLOOKUP(D719,'Index-Relations'!E:F,2,FALSE)</f>
        <v>ESG</v>
      </c>
      <c r="B719" t="s">
        <v>3450</v>
      </c>
      <c r="C719" s="53" t="s">
        <v>2767</v>
      </c>
      <c r="D719" s="59" t="s">
        <v>2779</v>
      </c>
      <c r="E719" s="59" t="s">
        <v>4159</v>
      </c>
      <c r="F719" t="s">
        <v>290</v>
      </c>
      <c r="G719" t="s">
        <v>289</v>
      </c>
      <c r="H719" t="s">
        <v>291</v>
      </c>
      <c r="I719" s="52">
        <v>45413</v>
      </c>
      <c r="J719" t="s">
        <v>2457</v>
      </c>
      <c r="K719">
        <v>92</v>
      </c>
      <c r="L719" s="73">
        <v>94.083998827442002</v>
      </c>
      <c r="M719">
        <v>91</v>
      </c>
      <c r="N719">
        <v>0.99914277703864396</v>
      </c>
      <c r="O719" s="73">
        <v>93.385931522161997</v>
      </c>
      <c r="P719">
        <v>91</v>
      </c>
      <c r="Q719">
        <v>0.99914277703864396</v>
      </c>
      <c r="R719">
        <v>89</v>
      </c>
      <c r="S719">
        <v>0.98077621470140397</v>
      </c>
      <c r="T719">
        <v>33.974066122495898</v>
      </c>
      <c r="U719">
        <v>0.65781815780001596</v>
      </c>
      <c r="V719">
        <v>63</v>
      </c>
      <c r="W719">
        <v>0.115374467814282</v>
      </c>
      <c r="X719">
        <v>9</v>
      </c>
      <c r="Y719">
        <v>90</v>
      </c>
      <c r="Z719">
        <v>0.998286031056552</v>
      </c>
      <c r="AA719">
        <v>54.847754769610198</v>
      </c>
      <c r="AB719">
        <v>88</v>
      </c>
      <c r="AC719">
        <v>0.98683265837648204</v>
      </c>
      <c r="AD719">
        <v>2</v>
      </c>
      <c r="AE719">
        <v>1.14533726800702E-2</v>
      </c>
      <c r="AF719">
        <v>2</v>
      </c>
      <c r="AG719">
        <v>1.7139689434474399E-3</v>
      </c>
      <c r="AH719">
        <v>1.55588952465138E-2</v>
      </c>
      <c r="AI719">
        <v>10</v>
      </c>
      <c r="AJ719" s="73">
        <v>92.546291626319999</v>
      </c>
      <c r="AK719">
        <v>91</v>
      </c>
      <c r="AL719">
        <v>0.99914277703864396</v>
      </c>
      <c r="AM719">
        <v>0</v>
      </c>
      <c r="AN719">
        <v>0</v>
      </c>
      <c r="AO719">
        <v>0</v>
      </c>
      <c r="AP719">
        <v>0</v>
      </c>
      <c r="AQ719">
        <v>91</v>
      </c>
      <c r="AR719">
        <v>0.99914277703864396</v>
      </c>
      <c r="AS719">
        <v>3.8164918212407903E-2</v>
      </c>
      <c r="AT719">
        <v>2</v>
      </c>
      <c r="AU719">
        <v>0</v>
      </c>
      <c r="AV719">
        <v>0</v>
      </c>
      <c r="AW719">
        <v>91</v>
      </c>
      <c r="AX719">
        <v>0.99914277703864396</v>
      </c>
      <c r="AY719" s="73">
        <v>92.942939760987002</v>
      </c>
      <c r="AZ719">
        <v>91</v>
      </c>
      <c r="BA719">
        <v>0.99914277703864396</v>
      </c>
      <c r="BB719">
        <v>88</v>
      </c>
      <c r="BC719">
        <v>0.90092236334651998</v>
      </c>
      <c r="BD719">
        <v>3</v>
      </c>
      <c r="BE719">
        <v>9.8220413692123601E-2</v>
      </c>
      <c r="BF719">
        <v>94.083998827442002</v>
      </c>
      <c r="BG719">
        <v>93.385931522161997</v>
      </c>
      <c r="BH719">
        <v>92.942939760987002</v>
      </c>
      <c r="BI719">
        <v>92.546291626319999</v>
      </c>
    </row>
    <row r="720" spans="1:61" x14ac:dyDescent="0.25">
      <c r="A720" s="10" t="str">
        <f>VLOOKUP(D720,'Index-Relations'!E:F,2,FALSE)</f>
        <v>ESG</v>
      </c>
      <c r="B720" t="s">
        <v>3450</v>
      </c>
      <c r="C720" s="53" t="s">
        <v>2768</v>
      </c>
      <c r="D720" s="59" t="s">
        <v>2779</v>
      </c>
      <c r="E720" s="59" t="s">
        <v>4160</v>
      </c>
      <c r="F720" t="s">
        <v>290</v>
      </c>
      <c r="G720" t="s">
        <v>289</v>
      </c>
      <c r="H720" t="s">
        <v>291</v>
      </c>
      <c r="I720" s="52">
        <v>45384</v>
      </c>
      <c r="J720" t="s">
        <v>2457</v>
      </c>
      <c r="K720">
        <v>92</v>
      </c>
      <c r="L720">
        <v>95.938454793862505</v>
      </c>
      <c r="M720">
        <v>91</v>
      </c>
      <c r="N720">
        <v>0.99920920977670202</v>
      </c>
      <c r="O720">
        <v>94.958517915655307</v>
      </c>
      <c r="P720">
        <v>91</v>
      </c>
      <c r="Q720">
        <v>0.99920920977670202</v>
      </c>
      <c r="R720">
        <v>89</v>
      </c>
      <c r="S720">
        <v>0.98251994263337905</v>
      </c>
      <c r="T720">
        <v>33.539930277703299</v>
      </c>
      <c r="U720">
        <v>0.66074866005949795</v>
      </c>
      <c r="V720">
        <v>63</v>
      </c>
      <c r="W720">
        <v>0.11384807903187701</v>
      </c>
      <c r="X720">
        <v>9</v>
      </c>
      <c r="Y720">
        <v>90</v>
      </c>
      <c r="Z720">
        <v>0.99823505122721501</v>
      </c>
      <c r="AA720">
        <v>52.946425372536801</v>
      </c>
      <c r="AB720">
        <v>88</v>
      </c>
      <c r="AC720">
        <v>0.98705217720112404</v>
      </c>
      <c r="AD720">
        <v>2</v>
      </c>
      <c r="AE720">
        <v>1.11828740260904E-2</v>
      </c>
      <c r="AF720">
        <v>2</v>
      </c>
      <c r="AG720">
        <v>1.7649487727851099E-3</v>
      </c>
      <c r="AH720">
        <v>1.54335563849443E-2</v>
      </c>
      <c r="AI720">
        <v>10</v>
      </c>
      <c r="AJ720">
        <v>95.658806326234398</v>
      </c>
      <c r="AK720">
        <v>91</v>
      </c>
      <c r="AL720">
        <v>0.99920920977670202</v>
      </c>
      <c r="AM720">
        <v>0</v>
      </c>
      <c r="AN720">
        <v>0</v>
      </c>
      <c r="AO720">
        <v>0</v>
      </c>
      <c r="AP720">
        <v>0</v>
      </c>
      <c r="AQ720">
        <v>91</v>
      </c>
      <c r="AR720">
        <v>0.99920920977670202</v>
      </c>
      <c r="AS720">
        <v>4.0885669203248702E-2</v>
      </c>
      <c r="AT720">
        <v>2</v>
      </c>
      <c r="AU720">
        <v>0</v>
      </c>
      <c r="AV720">
        <v>0</v>
      </c>
      <c r="AW720">
        <v>91</v>
      </c>
      <c r="AX720">
        <v>0.99920920977670202</v>
      </c>
      <c r="AY720">
        <v>95.187394312663798</v>
      </c>
      <c r="AZ720">
        <v>91</v>
      </c>
      <c r="BA720">
        <v>0.99920920977670202</v>
      </c>
      <c r="BB720">
        <v>88</v>
      </c>
      <c r="BC720">
        <v>0.90852106153707102</v>
      </c>
      <c r="BD720">
        <v>3</v>
      </c>
      <c r="BE720">
        <v>9.0688148239630798E-2</v>
      </c>
      <c r="BF720">
        <v>94.217745390337896</v>
      </c>
      <c r="BG720">
        <v>93.283516236520995</v>
      </c>
      <c r="BH720">
        <v>93.324978542277904</v>
      </c>
      <c r="BI720">
        <v>92.621481111570901</v>
      </c>
    </row>
    <row r="721" spans="1:61" x14ac:dyDescent="0.25">
      <c r="A721" s="10" t="str">
        <f>VLOOKUP(D721,'Index-Relations'!E:F,2,FALSE)</f>
        <v>ESG</v>
      </c>
      <c r="B721" t="s">
        <v>3450</v>
      </c>
      <c r="C721" s="53" t="s">
        <v>2769</v>
      </c>
      <c r="D721" s="59" t="s">
        <v>2779</v>
      </c>
      <c r="E721" s="59" t="s">
        <v>4161</v>
      </c>
      <c r="F721" t="s">
        <v>290</v>
      </c>
      <c r="G721" t="s">
        <v>289</v>
      </c>
      <c r="H721" t="s">
        <v>291</v>
      </c>
      <c r="I721" s="52">
        <v>45352</v>
      </c>
      <c r="J721" t="s">
        <v>2457</v>
      </c>
      <c r="K721">
        <v>92</v>
      </c>
      <c r="L721">
        <v>96.089857152370598</v>
      </c>
      <c r="M721">
        <v>91</v>
      </c>
      <c r="N721">
        <v>0.99920028371400504</v>
      </c>
      <c r="O721">
        <v>94.998878877643705</v>
      </c>
      <c r="P721">
        <v>91</v>
      </c>
      <c r="Q721">
        <v>0.99920028371400504</v>
      </c>
      <c r="R721">
        <v>89</v>
      </c>
      <c r="S721">
        <v>0.98309749591317497</v>
      </c>
      <c r="T721">
        <v>33.646441255865199</v>
      </c>
      <c r="U721">
        <v>0.64962380389630803</v>
      </c>
      <c r="V721">
        <v>61</v>
      </c>
      <c r="W721">
        <v>0.114301584394796</v>
      </c>
      <c r="X721">
        <v>9</v>
      </c>
      <c r="Y721">
        <v>90</v>
      </c>
      <c r="Z721">
        <v>0.99835983104616599</v>
      </c>
      <c r="AA721">
        <v>54.667084344042799</v>
      </c>
      <c r="AB721">
        <v>88</v>
      </c>
      <c r="AC721">
        <v>0.987625576964133</v>
      </c>
      <c r="AD721">
        <v>2</v>
      </c>
      <c r="AE721">
        <v>1.07342540820335E-2</v>
      </c>
      <c r="AF721">
        <v>2</v>
      </c>
      <c r="AG721">
        <v>1.6401689538327901E-3</v>
      </c>
      <c r="AH721">
        <v>4.0959962999921103E-3</v>
      </c>
      <c r="AI721">
        <v>6</v>
      </c>
      <c r="AJ721">
        <v>95.838648202941599</v>
      </c>
      <c r="AK721">
        <v>91</v>
      </c>
      <c r="AL721">
        <v>0.99920028371400504</v>
      </c>
      <c r="AM721">
        <v>0</v>
      </c>
      <c r="AN721">
        <v>0</v>
      </c>
      <c r="AO721">
        <v>0</v>
      </c>
      <c r="AP721">
        <v>0</v>
      </c>
      <c r="AQ721">
        <v>91</v>
      </c>
      <c r="AR721">
        <v>0.99920028371400504</v>
      </c>
      <c r="AS721">
        <v>3.8154112186768098E-2</v>
      </c>
      <c r="AT721">
        <v>2</v>
      </c>
      <c r="AU721">
        <v>0</v>
      </c>
      <c r="AV721">
        <v>0</v>
      </c>
      <c r="AW721">
        <v>91</v>
      </c>
      <c r="AX721">
        <v>0.99920028371400504</v>
      </c>
      <c r="AY721">
        <v>95.451353940929494</v>
      </c>
      <c r="AZ721">
        <v>91</v>
      </c>
      <c r="BA721">
        <v>0.99920028371400504</v>
      </c>
      <c r="BB721">
        <v>88</v>
      </c>
      <c r="BC721">
        <v>0.90926849414848598</v>
      </c>
      <c r="BD721">
        <v>3</v>
      </c>
      <c r="BE721">
        <v>8.9931789565518797E-2</v>
      </c>
      <c r="BF721">
        <v>94.447067207607901</v>
      </c>
      <c r="BG721">
        <v>93.320802140426906</v>
      </c>
      <c r="BH721">
        <v>93.843252097093995</v>
      </c>
      <c r="BI721">
        <v>92.843839140916899</v>
      </c>
    </row>
    <row r="722" spans="1:61" x14ac:dyDescent="0.25">
      <c r="A722" s="10" t="str">
        <f>VLOOKUP(D722,'Index-Relations'!E:F,2,FALSE)</f>
        <v>ESG</v>
      </c>
      <c r="B722" t="s">
        <v>3450</v>
      </c>
      <c r="C722" s="53" t="s">
        <v>2770</v>
      </c>
      <c r="D722" s="59" t="s">
        <v>2779</v>
      </c>
      <c r="E722" s="59" t="s">
        <v>4162</v>
      </c>
      <c r="F722" t="s">
        <v>290</v>
      </c>
      <c r="G722" t="s">
        <v>289</v>
      </c>
      <c r="H722" t="s">
        <v>291</v>
      </c>
      <c r="I722" s="52">
        <v>45323</v>
      </c>
      <c r="J722" t="s">
        <v>2457</v>
      </c>
      <c r="K722">
        <v>92</v>
      </c>
      <c r="L722">
        <v>96.140379793055004</v>
      </c>
      <c r="M722">
        <v>91</v>
      </c>
      <c r="N722">
        <v>1</v>
      </c>
      <c r="O722">
        <v>94.956359311064304</v>
      </c>
      <c r="P722">
        <v>91</v>
      </c>
      <c r="Q722">
        <v>1</v>
      </c>
      <c r="R722">
        <v>89</v>
      </c>
      <c r="S722">
        <v>0.98319524694613902</v>
      </c>
      <c r="T722">
        <v>34.107556759986203</v>
      </c>
      <c r="U722">
        <v>0.64315281931253998</v>
      </c>
      <c r="V722">
        <v>61</v>
      </c>
      <c r="W722">
        <v>0.118428052963653</v>
      </c>
      <c r="X722">
        <v>9</v>
      </c>
      <c r="Y722">
        <v>90</v>
      </c>
      <c r="Z722">
        <v>0.99924528323457695</v>
      </c>
      <c r="AA722">
        <v>56.657466371700004</v>
      </c>
      <c r="AB722">
        <v>88</v>
      </c>
      <c r="AC722">
        <v>0.986154770051762</v>
      </c>
      <c r="AD722">
        <v>2</v>
      </c>
      <c r="AE722">
        <v>1.30905131828146E-2</v>
      </c>
      <c r="AF722">
        <v>2</v>
      </c>
      <c r="AG722">
        <v>7.5471676542337605E-4</v>
      </c>
      <c r="AH722">
        <v>4.3895007828402503E-3</v>
      </c>
      <c r="AI722">
        <v>6</v>
      </c>
      <c r="AJ722">
        <v>95.732399092027904</v>
      </c>
      <c r="AK722">
        <v>91</v>
      </c>
      <c r="AL722">
        <v>1</v>
      </c>
      <c r="AM722">
        <v>0</v>
      </c>
      <c r="AN722">
        <v>0</v>
      </c>
      <c r="AO722">
        <v>0</v>
      </c>
      <c r="AP722">
        <v>0</v>
      </c>
      <c r="AQ722">
        <v>91</v>
      </c>
      <c r="AR722">
        <v>1</v>
      </c>
      <c r="AS722">
        <v>3.7565055960653598E-2</v>
      </c>
      <c r="AT722">
        <v>2</v>
      </c>
      <c r="AU722">
        <v>0</v>
      </c>
      <c r="AV722">
        <v>0</v>
      </c>
      <c r="AW722">
        <v>91</v>
      </c>
      <c r="AX722">
        <v>0.999999999999999</v>
      </c>
      <c r="AY722">
        <v>95.655735565219103</v>
      </c>
      <c r="AZ722">
        <v>91</v>
      </c>
      <c r="BA722">
        <v>1</v>
      </c>
      <c r="BB722">
        <v>88</v>
      </c>
      <c r="BC722">
        <v>0.90345379300769402</v>
      </c>
      <c r="BD722">
        <v>3</v>
      </c>
      <c r="BE722">
        <v>9.6546206992304998E-2</v>
      </c>
      <c r="BF722">
        <v>94.446646068956895</v>
      </c>
      <c r="BG722">
        <v>93.311343693465005</v>
      </c>
      <c r="BH722">
        <v>94.042995411909004</v>
      </c>
      <c r="BI722">
        <v>92.788835709833904</v>
      </c>
    </row>
    <row r="723" spans="1:61" x14ac:dyDescent="0.25">
      <c r="A723" s="10" t="str">
        <f>VLOOKUP(D723,'Index-Relations'!E:F,2,FALSE)</f>
        <v>ESG</v>
      </c>
      <c r="B723" t="s">
        <v>3450</v>
      </c>
      <c r="C723" s="53" t="s">
        <v>2760</v>
      </c>
      <c r="D723" s="59" t="s">
        <v>2995</v>
      </c>
      <c r="E723" s="59" t="s">
        <v>4163</v>
      </c>
      <c r="F723" t="s">
        <v>294</v>
      </c>
      <c r="G723" t="s">
        <v>293</v>
      </c>
      <c r="H723" t="s">
        <v>295</v>
      </c>
      <c r="I723" s="52">
        <v>45659</v>
      </c>
      <c r="J723" t="s">
        <v>2457</v>
      </c>
      <c r="K723">
        <v>87</v>
      </c>
      <c r="L723" s="73">
        <v>91.507498825687904</v>
      </c>
      <c r="M723">
        <v>86</v>
      </c>
      <c r="N723">
        <v>0.99917135460697204</v>
      </c>
      <c r="O723" s="73">
        <v>91.491066787076903</v>
      </c>
      <c r="P723">
        <v>86</v>
      </c>
      <c r="Q723">
        <v>0.99917135460697204</v>
      </c>
      <c r="R723">
        <v>84</v>
      </c>
      <c r="S723">
        <v>0.970030204030353</v>
      </c>
      <c r="T723">
        <v>38.0803142641657</v>
      </c>
      <c r="U723">
        <v>0.66077150488538505</v>
      </c>
      <c r="V723">
        <v>62</v>
      </c>
      <c r="W723">
        <v>5.06668089948277E-2</v>
      </c>
      <c r="X723">
        <v>8</v>
      </c>
      <c r="Y723">
        <v>86</v>
      </c>
      <c r="Z723">
        <v>0.99917135460697204</v>
      </c>
      <c r="AA723">
        <v>61.254848417496603</v>
      </c>
      <c r="AB723">
        <v>80</v>
      </c>
      <c r="AC723">
        <v>0.92663309023997797</v>
      </c>
      <c r="AD723">
        <v>6</v>
      </c>
      <c r="AE723">
        <v>7.2538264366993802E-2</v>
      </c>
      <c r="AF723">
        <v>1</v>
      </c>
      <c r="AG723">
        <v>8.2864539302777897E-4</v>
      </c>
      <c r="AH723">
        <v>8.8272838830063503E-3</v>
      </c>
      <c r="AI723">
        <v>7</v>
      </c>
      <c r="AJ723" s="73">
        <v>88.737531230001906</v>
      </c>
      <c r="AK723">
        <v>86</v>
      </c>
      <c r="AL723">
        <v>0.99917135460697204</v>
      </c>
      <c r="AM723">
        <v>0</v>
      </c>
      <c r="AN723">
        <v>0</v>
      </c>
      <c r="AO723">
        <v>0</v>
      </c>
      <c r="AP723">
        <v>0</v>
      </c>
      <c r="AQ723">
        <v>87</v>
      </c>
      <c r="AR723">
        <v>0.999999999999999</v>
      </c>
      <c r="AS723">
        <v>5.6020510568333799E-2</v>
      </c>
      <c r="AT723">
        <v>2</v>
      </c>
      <c r="AU723">
        <v>0</v>
      </c>
      <c r="AV723">
        <v>0</v>
      </c>
      <c r="AW723">
        <v>87</v>
      </c>
      <c r="AX723">
        <v>1</v>
      </c>
      <c r="AY723" s="73">
        <v>90.690533734927996</v>
      </c>
      <c r="AZ723">
        <v>86</v>
      </c>
      <c r="BA723">
        <v>0.99917135460697204</v>
      </c>
      <c r="BB723">
        <v>85</v>
      </c>
      <c r="BC723">
        <v>0.927865475026171</v>
      </c>
      <c r="BD723">
        <v>2</v>
      </c>
      <c r="BE723">
        <v>7.2134524973828398E-2</v>
      </c>
      <c r="BF723">
        <v>91.507498825687904</v>
      </c>
      <c r="BG723">
        <v>91.491066787076903</v>
      </c>
      <c r="BH723">
        <v>90.690533734927996</v>
      </c>
      <c r="BI723">
        <v>88.737531230001906</v>
      </c>
    </row>
    <row r="724" spans="1:61" x14ac:dyDescent="0.25">
      <c r="A724" s="10" t="str">
        <f>VLOOKUP(D724,'Index-Relations'!E:F,2,FALSE)</f>
        <v>ESG</v>
      </c>
      <c r="B724" t="s">
        <v>3450</v>
      </c>
      <c r="C724" s="53" t="s">
        <v>2761</v>
      </c>
      <c r="D724" s="59" t="s">
        <v>2995</v>
      </c>
      <c r="E724" s="59" t="s">
        <v>4164</v>
      </c>
      <c r="F724" t="s">
        <v>294</v>
      </c>
      <c r="G724" t="s">
        <v>293</v>
      </c>
      <c r="H724" t="s">
        <v>295</v>
      </c>
      <c r="I724" s="52">
        <v>45628</v>
      </c>
      <c r="J724" t="s">
        <v>2457</v>
      </c>
      <c r="K724">
        <v>88</v>
      </c>
      <c r="L724" s="73">
        <v>92.765542259110006</v>
      </c>
      <c r="M724">
        <v>87</v>
      </c>
      <c r="N724">
        <v>0.99931859332279505</v>
      </c>
      <c r="O724" s="73">
        <v>93.436536160432993</v>
      </c>
      <c r="P724">
        <v>87</v>
      </c>
      <c r="Q724">
        <v>0.99931859332279505</v>
      </c>
      <c r="R724">
        <v>85</v>
      </c>
      <c r="S724">
        <v>0.97714200675359497</v>
      </c>
      <c r="T724">
        <v>34.480259311889903</v>
      </c>
      <c r="U724">
        <v>0.69531771250608099</v>
      </c>
      <c r="V724">
        <v>64</v>
      </c>
      <c r="W724">
        <v>0.112109901512814</v>
      </c>
      <c r="X724">
        <v>9</v>
      </c>
      <c r="Y724">
        <v>87</v>
      </c>
      <c r="Z724">
        <v>0.99931859332279505</v>
      </c>
      <c r="AA724">
        <v>45.924513806427797</v>
      </c>
      <c r="AB724">
        <v>83</v>
      </c>
      <c r="AC724">
        <v>0.94811797005315601</v>
      </c>
      <c r="AD724">
        <v>4</v>
      </c>
      <c r="AE724">
        <v>5.12006232696385E-2</v>
      </c>
      <c r="AF724">
        <v>1</v>
      </c>
      <c r="AG724">
        <v>6.8140667720468996E-4</v>
      </c>
      <c r="AH724">
        <v>2.0382605220141299E-2</v>
      </c>
      <c r="AI724">
        <v>10</v>
      </c>
      <c r="AJ724" s="73">
        <v>91.079883956027999</v>
      </c>
      <c r="AK724">
        <v>87</v>
      </c>
      <c r="AL724">
        <v>0.99931859332279505</v>
      </c>
      <c r="AM724">
        <v>0</v>
      </c>
      <c r="AN724">
        <v>0</v>
      </c>
      <c r="AO724">
        <v>0</v>
      </c>
      <c r="AP724">
        <v>0</v>
      </c>
      <c r="AQ724">
        <v>88</v>
      </c>
      <c r="AR724">
        <v>1</v>
      </c>
      <c r="AS724">
        <v>4.0542201185107901E-2</v>
      </c>
      <c r="AT724">
        <v>2</v>
      </c>
      <c r="AU724">
        <v>0</v>
      </c>
      <c r="AV724">
        <v>0</v>
      </c>
      <c r="AW724">
        <v>88</v>
      </c>
      <c r="AX724">
        <v>1</v>
      </c>
      <c r="AY724" s="73">
        <v>90.225490634124</v>
      </c>
      <c r="AZ724">
        <v>87</v>
      </c>
      <c r="BA724">
        <v>0.99931859332279505</v>
      </c>
      <c r="BB724">
        <v>86</v>
      </c>
      <c r="BC724">
        <v>0.91051178202260397</v>
      </c>
      <c r="BD724">
        <v>2</v>
      </c>
      <c r="BE724">
        <v>8.9488217977395104E-2</v>
      </c>
      <c r="BF724">
        <v>92.765542259110006</v>
      </c>
      <c r="BG724">
        <v>93.436536160432993</v>
      </c>
      <c r="BH724">
        <v>90.225490634124</v>
      </c>
      <c r="BI724">
        <v>91.079883956027999</v>
      </c>
    </row>
    <row r="725" spans="1:61" x14ac:dyDescent="0.25">
      <c r="A725" s="10" t="str">
        <f>VLOOKUP(D725,'Index-Relations'!E:F,2,FALSE)</f>
        <v>ESG</v>
      </c>
      <c r="B725" t="s">
        <v>3450</v>
      </c>
      <c r="C725" s="53" t="s">
        <v>2762</v>
      </c>
      <c r="D725" s="59" t="s">
        <v>2995</v>
      </c>
      <c r="E725" s="59" t="s">
        <v>4165</v>
      </c>
      <c r="F725" t="s">
        <v>294</v>
      </c>
      <c r="G725" t="s">
        <v>293</v>
      </c>
      <c r="H725" t="s">
        <v>295</v>
      </c>
      <c r="I725" s="52">
        <v>45597</v>
      </c>
      <c r="J725" t="s">
        <v>2457</v>
      </c>
      <c r="K725">
        <v>88</v>
      </c>
      <c r="L725" s="73">
        <v>92.544745023344007</v>
      </c>
      <c r="M725">
        <v>87</v>
      </c>
      <c r="N725">
        <v>0.99935594155923102</v>
      </c>
      <c r="O725" s="73">
        <v>93.369208757459006</v>
      </c>
      <c r="P725">
        <v>87</v>
      </c>
      <c r="Q725">
        <v>0.99935594155923102</v>
      </c>
      <c r="R725">
        <v>85</v>
      </c>
      <c r="S725">
        <v>0.97700437289815201</v>
      </c>
      <c r="T725">
        <v>34.941572989440701</v>
      </c>
      <c r="U725">
        <v>0.69408619510234904</v>
      </c>
      <c r="V725">
        <v>64</v>
      </c>
      <c r="W725">
        <v>0.111697690997386</v>
      </c>
      <c r="X725">
        <v>9</v>
      </c>
      <c r="Y725">
        <v>87</v>
      </c>
      <c r="Z725">
        <v>0.99935594155923102</v>
      </c>
      <c r="AA725">
        <v>48.243715109788603</v>
      </c>
      <c r="AB725">
        <v>83</v>
      </c>
      <c r="AC725">
        <v>0.94755241917418298</v>
      </c>
      <c r="AD725">
        <v>4</v>
      </c>
      <c r="AE725">
        <v>5.1803522385048102E-2</v>
      </c>
      <c r="AF725">
        <v>1</v>
      </c>
      <c r="AG725">
        <v>6.4405844076854903E-4</v>
      </c>
      <c r="AH725">
        <v>3.0161461185665098E-2</v>
      </c>
      <c r="AI725">
        <v>10</v>
      </c>
      <c r="AJ725" s="73">
        <v>90.863520902339999</v>
      </c>
      <c r="AK725">
        <v>87</v>
      </c>
      <c r="AL725">
        <v>0.99935594155923102</v>
      </c>
      <c r="AM725">
        <v>0</v>
      </c>
      <c r="AN725">
        <v>0</v>
      </c>
      <c r="AO725">
        <v>0</v>
      </c>
      <c r="AP725">
        <v>0</v>
      </c>
      <c r="AQ725">
        <v>88</v>
      </c>
      <c r="AR725">
        <v>1</v>
      </c>
      <c r="AS725">
        <v>3.8250090057799002E-2</v>
      </c>
      <c r="AT725">
        <v>2</v>
      </c>
      <c r="AU725">
        <v>0</v>
      </c>
      <c r="AV725">
        <v>0</v>
      </c>
      <c r="AW725">
        <v>88</v>
      </c>
      <c r="AX725">
        <v>1</v>
      </c>
      <c r="AY725" s="73">
        <v>89.865954590320001</v>
      </c>
      <c r="AZ725">
        <v>87</v>
      </c>
      <c r="BA725">
        <v>0.99935594155923102</v>
      </c>
      <c r="BB725">
        <v>86</v>
      </c>
      <c r="BC725">
        <v>0.90589129072177399</v>
      </c>
      <c r="BD725">
        <v>2</v>
      </c>
      <c r="BE725">
        <v>9.4108709278225094E-2</v>
      </c>
      <c r="BF725">
        <v>92.544745023344007</v>
      </c>
      <c r="BG725">
        <v>93.369208757459006</v>
      </c>
      <c r="BH725">
        <v>89.865954590320001</v>
      </c>
      <c r="BI725">
        <v>90.863520902339999</v>
      </c>
    </row>
    <row r="726" spans="1:61" x14ac:dyDescent="0.25">
      <c r="A726" s="10" t="str">
        <f>VLOOKUP(D726,'Index-Relations'!E:F,2,FALSE)</f>
        <v>ESG</v>
      </c>
      <c r="B726" t="s">
        <v>3450</v>
      </c>
      <c r="C726" s="53" t="s">
        <v>2763</v>
      </c>
      <c r="D726" s="59" t="s">
        <v>2995</v>
      </c>
      <c r="E726" s="59" t="s">
        <v>4166</v>
      </c>
      <c r="F726" t="s">
        <v>294</v>
      </c>
      <c r="G726" t="s">
        <v>293</v>
      </c>
      <c r="H726" t="s">
        <v>295</v>
      </c>
      <c r="I726" s="52">
        <v>45566</v>
      </c>
      <c r="J726" t="s">
        <v>2457</v>
      </c>
      <c r="K726">
        <v>88</v>
      </c>
      <c r="L726" s="73">
        <v>92.564772563140906</v>
      </c>
      <c r="M726">
        <v>87</v>
      </c>
      <c r="N726">
        <v>0.99938130963546701</v>
      </c>
      <c r="O726" s="73">
        <v>93.299201747135896</v>
      </c>
      <c r="P726">
        <v>87</v>
      </c>
      <c r="Q726">
        <v>0.99938130963546701</v>
      </c>
      <c r="R726">
        <v>85</v>
      </c>
      <c r="S726">
        <v>0.97740928168350305</v>
      </c>
      <c r="T726">
        <v>35.011538202155002</v>
      </c>
      <c r="U726">
        <v>0.69468278555673102</v>
      </c>
      <c r="V726">
        <v>64</v>
      </c>
      <c r="W726">
        <v>0.11215286216167</v>
      </c>
      <c r="X726">
        <v>9</v>
      </c>
      <c r="Y726">
        <v>87</v>
      </c>
      <c r="Z726">
        <v>0.99938130963546701</v>
      </c>
      <c r="AA726">
        <v>51.606343536398597</v>
      </c>
      <c r="AB726">
        <v>83</v>
      </c>
      <c r="AC726">
        <v>0.94896661507497504</v>
      </c>
      <c r="AD726">
        <v>4</v>
      </c>
      <c r="AE726">
        <v>5.0414694560491899E-2</v>
      </c>
      <c r="AF726">
        <v>1</v>
      </c>
      <c r="AG726">
        <v>6.1869036453253401E-4</v>
      </c>
      <c r="AH726">
        <v>1.98642956591293E-2</v>
      </c>
      <c r="AI726">
        <v>10</v>
      </c>
      <c r="AJ726" s="73">
        <v>90.921381050925007</v>
      </c>
      <c r="AK726">
        <v>87</v>
      </c>
      <c r="AL726">
        <v>0.99938130963546701</v>
      </c>
      <c r="AM726">
        <v>0</v>
      </c>
      <c r="AN726">
        <v>0</v>
      </c>
      <c r="AO726">
        <v>0</v>
      </c>
      <c r="AP726">
        <v>0</v>
      </c>
      <c r="AQ726">
        <v>88</v>
      </c>
      <c r="AR726">
        <v>1</v>
      </c>
      <c r="AS726">
        <v>3.4734788755557397E-2</v>
      </c>
      <c r="AT726">
        <v>2</v>
      </c>
      <c r="AU726">
        <v>0</v>
      </c>
      <c r="AV726">
        <v>0</v>
      </c>
      <c r="AW726">
        <v>88</v>
      </c>
      <c r="AX726">
        <v>1</v>
      </c>
      <c r="AY726" s="73">
        <v>89.970119516546006</v>
      </c>
      <c r="AZ726">
        <v>87</v>
      </c>
      <c r="BA726">
        <v>0.99938130963546701</v>
      </c>
      <c r="BB726">
        <v>86</v>
      </c>
      <c r="BC726">
        <v>0.90505115555961602</v>
      </c>
      <c r="BD726">
        <v>2</v>
      </c>
      <c r="BE726">
        <v>9.4948844440383207E-2</v>
      </c>
      <c r="BF726">
        <v>92.564772563140906</v>
      </c>
      <c r="BG726">
        <v>93.299201747135896</v>
      </c>
      <c r="BH726">
        <v>89.970119516546006</v>
      </c>
      <c r="BI726">
        <v>90.921381050925007</v>
      </c>
    </row>
    <row r="727" spans="1:61" x14ac:dyDescent="0.25">
      <c r="A727" s="10" t="str">
        <f>VLOOKUP(D727,'Index-Relations'!E:F,2,FALSE)</f>
        <v>ESG</v>
      </c>
      <c r="B727" t="s">
        <v>3450</v>
      </c>
      <c r="C727" s="53" t="s">
        <v>2764</v>
      </c>
      <c r="D727" s="59" t="s">
        <v>2995</v>
      </c>
      <c r="E727" s="59" t="s">
        <v>4167</v>
      </c>
      <c r="F727" t="s">
        <v>294</v>
      </c>
      <c r="G727" t="s">
        <v>293</v>
      </c>
      <c r="H727" t="s">
        <v>295</v>
      </c>
      <c r="I727" s="52">
        <v>45537</v>
      </c>
      <c r="J727" t="s">
        <v>2457</v>
      </c>
      <c r="K727">
        <v>88</v>
      </c>
      <c r="L727" s="73">
        <v>92.888601840627004</v>
      </c>
      <c r="M727">
        <v>87</v>
      </c>
      <c r="N727">
        <v>0.99929830362549998</v>
      </c>
      <c r="O727" s="73">
        <v>93.392723323984995</v>
      </c>
      <c r="P727">
        <v>87</v>
      </c>
      <c r="Q727">
        <v>0.99929830362549998</v>
      </c>
      <c r="R727">
        <v>85</v>
      </c>
      <c r="S727">
        <v>0.97862385852214195</v>
      </c>
      <c r="T727">
        <v>35.370054313359297</v>
      </c>
      <c r="U727">
        <v>0.69888022744744405</v>
      </c>
      <c r="V727">
        <v>64</v>
      </c>
      <c r="W727">
        <v>0.11515567993001399</v>
      </c>
      <c r="X727">
        <v>9</v>
      </c>
      <c r="Y727">
        <v>87</v>
      </c>
      <c r="Z727">
        <v>0.99929830362549998</v>
      </c>
      <c r="AA727">
        <v>49.650298964709599</v>
      </c>
      <c r="AB727">
        <v>83</v>
      </c>
      <c r="AC727">
        <v>0.95056218640059698</v>
      </c>
      <c r="AD727">
        <v>4</v>
      </c>
      <c r="AE727">
        <v>4.8736117224903001E-2</v>
      </c>
      <c r="AF727">
        <v>1</v>
      </c>
      <c r="AG727">
        <v>7.0169637449921096E-4</v>
      </c>
      <c r="AH727">
        <v>2.0566895851198801E-2</v>
      </c>
      <c r="AI727">
        <v>10</v>
      </c>
      <c r="AJ727" s="73">
        <v>91.424759378540898</v>
      </c>
      <c r="AK727">
        <v>87</v>
      </c>
      <c r="AL727">
        <v>0.99929830362549998</v>
      </c>
      <c r="AM727">
        <v>0</v>
      </c>
      <c r="AN727">
        <v>0</v>
      </c>
      <c r="AO727">
        <v>0</v>
      </c>
      <c r="AP727">
        <v>0</v>
      </c>
      <c r="AQ727">
        <v>88</v>
      </c>
      <c r="AR727">
        <v>0.999999999999999</v>
      </c>
      <c r="AS727">
        <v>3.8434092625714199E-2</v>
      </c>
      <c r="AT727">
        <v>2</v>
      </c>
      <c r="AU727">
        <v>0</v>
      </c>
      <c r="AV727">
        <v>0</v>
      </c>
      <c r="AW727">
        <v>88</v>
      </c>
      <c r="AX727">
        <v>0.999999999999999</v>
      </c>
      <c r="AY727" s="73">
        <v>90.742658835366896</v>
      </c>
      <c r="AZ727">
        <v>87</v>
      </c>
      <c r="BA727">
        <v>0.99929830362549998</v>
      </c>
      <c r="BB727">
        <v>86</v>
      </c>
      <c r="BC727">
        <v>0.89860969328942097</v>
      </c>
      <c r="BD727">
        <v>2</v>
      </c>
      <c r="BE727">
        <v>0.101390306710578</v>
      </c>
      <c r="BF727">
        <v>92.888601840627004</v>
      </c>
      <c r="BG727">
        <v>93.392723323984995</v>
      </c>
      <c r="BH727">
        <v>90.742658835366896</v>
      </c>
      <c r="BI727">
        <v>91.424759378540898</v>
      </c>
    </row>
    <row r="728" spans="1:61" x14ac:dyDescent="0.25">
      <c r="A728" s="10" t="str">
        <f>VLOOKUP(D728,'Index-Relations'!E:F,2,FALSE)</f>
        <v>ESG</v>
      </c>
      <c r="B728" t="s">
        <v>3450</v>
      </c>
      <c r="C728" s="53" t="s">
        <v>3350</v>
      </c>
      <c r="D728" s="59" t="s">
        <v>2995</v>
      </c>
      <c r="E728" s="59" t="s">
        <v>4168</v>
      </c>
      <c r="F728" t="s">
        <v>294</v>
      </c>
      <c r="G728" t="s">
        <v>293</v>
      </c>
      <c r="H728" t="s">
        <v>295</v>
      </c>
      <c r="I728" s="52">
        <v>45505</v>
      </c>
      <c r="J728" t="s">
        <v>2457</v>
      </c>
      <c r="K728">
        <v>88</v>
      </c>
      <c r="L728" s="73">
        <v>92.872500648702996</v>
      </c>
      <c r="M728">
        <v>87</v>
      </c>
      <c r="N728">
        <v>0.999281685013098</v>
      </c>
      <c r="O728" s="73">
        <v>93.363023803141999</v>
      </c>
      <c r="P728">
        <v>87</v>
      </c>
      <c r="Q728">
        <v>0.999281685013098</v>
      </c>
      <c r="R728">
        <v>85</v>
      </c>
      <c r="S728">
        <v>0.97917665920492902</v>
      </c>
      <c r="T728">
        <v>35.341885925135102</v>
      </c>
      <c r="U728">
        <v>0.70692135720198201</v>
      </c>
      <c r="V728">
        <v>64</v>
      </c>
      <c r="W728">
        <v>0.117267175262898</v>
      </c>
      <c r="X728">
        <v>9</v>
      </c>
      <c r="Y728">
        <v>87</v>
      </c>
      <c r="Z728">
        <v>0.999281685013098</v>
      </c>
      <c r="AA728">
        <v>50.472450453195201</v>
      </c>
      <c r="AB728">
        <v>84</v>
      </c>
      <c r="AC728">
        <v>0.96691717882949202</v>
      </c>
      <c r="AD728">
        <v>3</v>
      </c>
      <c r="AE728">
        <v>3.2364506183606298E-2</v>
      </c>
      <c r="AF728">
        <v>1</v>
      </c>
      <c r="AG728">
        <v>7.18314986901273E-4</v>
      </c>
      <c r="AH728">
        <v>2.0016922067143499E-2</v>
      </c>
      <c r="AI728">
        <v>10</v>
      </c>
      <c r="AJ728" s="73">
        <v>91.487096346274996</v>
      </c>
      <c r="AK728">
        <v>87</v>
      </c>
      <c r="AL728">
        <v>0.999281685013098</v>
      </c>
      <c r="AM728">
        <v>0</v>
      </c>
      <c r="AN728">
        <v>0</v>
      </c>
      <c r="AO728">
        <v>0</v>
      </c>
      <c r="AP728">
        <v>0</v>
      </c>
      <c r="AQ728">
        <v>88</v>
      </c>
      <c r="AR728">
        <v>1</v>
      </c>
      <c r="AS728">
        <v>3.9093947109131798E-2</v>
      </c>
      <c r="AT728">
        <v>2</v>
      </c>
      <c r="AU728">
        <v>0</v>
      </c>
      <c r="AV728">
        <v>0</v>
      </c>
      <c r="AW728">
        <v>88</v>
      </c>
      <c r="AX728">
        <v>1</v>
      </c>
      <c r="AY728" s="73">
        <v>90.691601644298999</v>
      </c>
      <c r="AZ728">
        <v>87</v>
      </c>
      <c r="BA728">
        <v>0.999281685013098</v>
      </c>
      <c r="BB728">
        <v>86</v>
      </c>
      <c r="BC728">
        <v>0.89963178866962601</v>
      </c>
      <c r="BD728">
        <v>2</v>
      </c>
      <c r="BE728">
        <v>0.10036821133037301</v>
      </c>
      <c r="BF728">
        <v>92.872500648702996</v>
      </c>
      <c r="BG728">
        <v>93.363023803141999</v>
      </c>
      <c r="BH728">
        <v>90.691601644298999</v>
      </c>
      <c r="BI728">
        <v>91.487096346274996</v>
      </c>
    </row>
    <row r="729" spans="1:61" x14ac:dyDescent="0.25">
      <c r="A729" s="10" t="str">
        <f>VLOOKUP(D729,'Index-Relations'!E:F,2,FALSE)</f>
        <v>ESG</v>
      </c>
      <c r="B729" t="s">
        <v>3450</v>
      </c>
      <c r="C729" s="53" t="s">
        <v>2765</v>
      </c>
      <c r="D729" s="59" t="s">
        <v>2995</v>
      </c>
      <c r="E729" s="59" t="s">
        <v>4169</v>
      </c>
      <c r="F729" t="s">
        <v>294</v>
      </c>
      <c r="G729" t="s">
        <v>293</v>
      </c>
      <c r="H729" t="s">
        <v>295</v>
      </c>
      <c r="I729" s="52">
        <v>45474</v>
      </c>
      <c r="J729" t="s">
        <v>2457</v>
      </c>
      <c r="K729">
        <v>89</v>
      </c>
      <c r="L729" s="73">
        <v>93.526969574655894</v>
      </c>
      <c r="M729">
        <v>88</v>
      </c>
      <c r="N729">
        <v>0.99912936753773995</v>
      </c>
      <c r="O729" s="73">
        <v>93.333985429023002</v>
      </c>
      <c r="P729">
        <v>88</v>
      </c>
      <c r="Q729">
        <v>0.99912936753773995</v>
      </c>
      <c r="R729">
        <v>86</v>
      </c>
      <c r="S729">
        <v>0.97821495555862004</v>
      </c>
      <c r="T729">
        <v>35.092658879585997</v>
      </c>
      <c r="U729">
        <v>0.709703592910361</v>
      </c>
      <c r="V729">
        <v>64</v>
      </c>
      <c r="W729">
        <v>0.11740676888341001</v>
      </c>
      <c r="X729">
        <v>9</v>
      </c>
      <c r="Y729">
        <v>88</v>
      </c>
      <c r="Z729">
        <v>0.99912936753773995</v>
      </c>
      <c r="AA729">
        <v>52.4223183326989</v>
      </c>
      <c r="AB729">
        <v>86</v>
      </c>
      <c r="AC729">
        <v>0.98579836955386602</v>
      </c>
      <c r="AD729">
        <v>2</v>
      </c>
      <c r="AE729">
        <v>1.33309979838742E-2</v>
      </c>
      <c r="AF729">
        <v>1</v>
      </c>
      <c r="AG729">
        <v>8.7063246225953705E-4</v>
      </c>
      <c r="AH729">
        <v>2.0063463265982E-2</v>
      </c>
      <c r="AI729">
        <v>10</v>
      </c>
      <c r="AJ729" s="73">
        <v>92.224636927974998</v>
      </c>
      <c r="AK729">
        <v>88</v>
      </c>
      <c r="AL729">
        <v>0.99912936753773995</v>
      </c>
      <c r="AM729">
        <v>0</v>
      </c>
      <c r="AN729">
        <v>0</v>
      </c>
      <c r="AO729">
        <v>0</v>
      </c>
      <c r="AP729">
        <v>0</v>
      </c>
      <c r="AQ729">
        <v>89</v>
      </c>
      <c r="AR729">
        <v>1</v>
      </c>
      <c r="AS729">
        <v>3.6147775044591698E-2</v>
      </c>
      <c r="AT729">
        <v>2</v>
      </c>
      <c r="AU729">
        <v>0</v>
      </c>
      <c r="AV729">
        <v>0</v>
      </c>
      <c r="AW729">
        <v>89</v>
      </c>
      <c r="AX729">
        <v>0.999999999999999</v>
      </c>
      <c r="AY729" s="73">
        <v>91.765529243103899</v>
      </c>
      <c r="AZ729">
        <v>88</v>
      </c>
      <c r="BA729">
        <v>0.99912936753773995</v>
      </c>
      <c r="BB729">
        <v>87</v>
      </c>
      <c r="BC729">
        <v>0.90203594193529502</v>
      </c>
      <c r="BD729">
        <v>2</v>
      </c>
      <c r="BE729">
        <v>9.7964058064704901E-2</v>
      </c>
      <c r="BF729">
        <v>93.526969574655894</v>
      </c>
      <c r="BG729">
        <v>93.333985429023002</v>
      </c>
      <c r="BH729">
        <v>91.765529243103899</v>
      </c>
      <c r="BI729">
        <v>92.224636927974998</v>
      </c>
    </row>
    <row r="730" spans="1:61" x14ac:dyDescent="0.25">
      <c r="A730" s="10" t="str">
        <f>VLOOKUP(D730,'Index-Relations'!E:F,2,FALSE)</f>
        <v>ESG</v>
      </c>
      <c r="B730" t="s">
        <v>3450</v>
      </c>
      <c r="C730" s="53" t="s">
        <v>2766</v>
      </c>
      <c r="D730" s="59" t="s">
        <v>2995</v>
      </c>
      <c r="E730" s="59" t="s">
        <v>4170</v>
      </c>
      <c r="F730" t="s">
        <v>294</v>
      </c>
      <c r="G730" t="s">
        <v>293</v>
      </c>
      <c r="H730" t="s">
        <v>295</v>
      </c>
      <c r="I730" s="52">
        <v>45446</v>
      </c>
      <c r="J730" t="s">
        <v>2457</v>
      </c>
      <c r="K730">
        <v>90</v>
      </c>
      <c r="L730" s="73">
        <v>93.760447302860001</v>
      </c>
      <c r="M730">
        <v>89</v>
      </c>
      <c r="N730">
        <v>0.99908711255150895</v>
      </c>
      <c r="O730" s="73">
        <v>93.144754457407004</v>
      </c>
      <c r="P730">
        <v>89</v>
      </c>
      <c r="Q730">
        <v>0.99908711255150895</v>
      </c>
      <c r="R730">
        <v>87</v>
      </c>
      <c r="S730">
        <v>0.97838511033638398</v>
      </c>
      <c r="T730">
        <v>35.980293264865502</v>
      </c>
      <c r="U730">
        <v>0.72715758155701904</v>
      </c>
      <c r="V730">
        <v>63</v>
      </c>
      <c r="W730">
        <v>0.12895611187905401</v>
      </c>
      <c r="X730">
        <v>9</v>
      </c>
      <c r="Y730">
        <v>88</v>
      </c>
      <c r="Z730">
        <v>0.99823475120424299</v>
      </c>
      <c r="AA730">
        <v>58.209540051294297</v>
      </c>
      <c r="AB730">
        <v>86</v>
      </c>
      <c r="AC730">
        <v>0.98486841159711103</v>
      </c>
      <c r="AD730">
        <v>2</v>
      </c>
      <c r="AE730">
        <v>1.3366339607132001E-2</v>
      </c>
      <c r="AF730">
        <v>2</v>
      </c>
      <c r="AG730">
        <v>1.7652487957562099E-3</v>
      </c>
      <c r="AH730">
        <v>1.7932690320788001E-2</v>
      </c>
      <c r="AI730">
        <v>10</v>
      </c>
      <c r="AJ730" s="73">
        <v>92.017207861586002</v>
      </c>
      <c r="AK730">
        <v>89</v>
      </c>
      <c r="AL730">
        <v>0.99908711255150895</v>
      </c>
      <c r="AM730">
        <v>0</v>
      </c>
      <c r="AN730">
        <v>0</v>
      </c>
      <c r="AO730">
        <v>0</v>
      </c>
      <c r="AP730">
        <v>0</v>
      </c>
      <c r="AQ730">
        <v>90</v>
      </c>
      <c r="AR730">
        <v>0.999999999999999</v>
      </c>
      <c r="AS730">
        <v>4.1444124566851197E-2</v>
      </c>
      <c r="AT730">
        <v>2</v>
      </c>
      <c r="AU730">
        <v>0</v>
      </c>
      <c r="AV730">
        <v>0</v>
      </c>
      <c r="AW730">
        <v>90</v>
      </c>
      <c r="AX730">
        <v>0.999999999999999</v>
      </c>
      <c r="AY730" s="73">
        <v>92.591068227148</v>
      </c>
      <c r="AZ730">
        <v>89</v>
      </c>
      <c r="BA730">
        <v>0.99908711255150895</v>
      </c>
      <c r="BB730">
        <v>88</v>
      </c>
      <c r="BC730">
        <v>0.901840973617412</v>
      </c>
      <c r="BD730">
        <v>2</v>
      </c>
      <c r="BE730">
        <v>9.81590263825875E-2</v>
      </c>
      <c r="BF730">
        <v>93.760447302860001</v>
      </c>
      <c r="BG730">
        <v>93.144754457407004</v>
      </c>
      <c r="BH730">
        <v>92.591068227148</v>
      </c>
      <c r="BI730">
        <v>92.017207861586002</v>
      </c>
    </row>
    <row r="731" spans="1:61" x14ac:dyDescent="0.25">
      <c r="A731" s="10" t="str">
        <f>VLOOKUP(D731,'Index-Relations'!E:F,2,FALSE)</f>
        <v>ESG</v>
      </c>
      <c r="B731" t="s">
        <v>3450</v>
      </c>
      <c r="C731" s="53" t="s">
        <v>2767</v>
      </c>
      <c r="D731" s="59" t="s">
        <v>2995</v>
      </c>
      <c r="E731" s="59" t="s">
        <v>4171</v>
      </c>
      <c r="F731" t="s">
        <v>294</v>
      </c>
      <c r="G731" t="s">
        <v>293</v>
      </c>
      <c r="H731" t="s">
        <v>295</v>
      </c>
      <c r="I731" s="52">
        <v>45413</v>
      </c>
      <c r="J731" t="s">
        <v>2457</v>
      </c>
      <c r="K731">
        <v>90</v>
      </c>
      <c r="L731" s="73">
        <v>93.773678209818996</v>
      </c>
      <c r="M731">
        <v>89</v>
      </c>
      <c r="N731">
        <v>0.99906576606015596</v>
      </c>
      <c r="O731" s="73">
        <v>93.163092450421004</v>
      </c>
      <c r="P731">
        <v>89</v>
      </c>
      <c r="Q731">
        <v>0.99906576606015596</v>
      </c>
      <c r="R731">
        <v>87</v>
      </c>
      <c r="S731">
        <v>0.97904919316452699</v>
      </c>
      <c r="T731">
        <v>36.124490690211097</v>
      </c>
      <c r="U731">
        <v>0.72492569549997199</v>
      </c>
      <c r="V731">
        <v>63</v>
      </c>
      <c r="W731">
        <v>0.128123827951452</v>
      </c>
      <c r="X731">
        <v>9</v>
      </c>
      <c r="Y731">
        <v>88</v>
      </c>
      <c r="Z731">
        <v>0.99813205195030896</v>
      </c>
      <c r="AA731">
        <v>59.697308000396802</v>
      </c>
      <c r="AB731">
        <v>86</v>
      </c>
      <c r="AC731">
        <v>0.98564973408691103</v>
      </c>
      <c r="AD731">
        <v>2</v>
      </c>
      <c r="AE731">
        <v>1.24823178633979E-2</v>
      </c>
      <c r="AF731">
        <v>2</v>
      </c>
      <c r="AG731">
        <v>1.8679480496903501E-3</v>
      </c>
      <c r="AH731">
        <v>1.7278218096643198E-2</v>
      </c>
      <c r="AI731">
        <v>10</v>
      </c>
      <c r="AJ731" s="73">
        <v>92.048899055465895</v>
      </c>
      <c r="AK731">
        <v>89</v>
      </c>
      <c r="AL731">
        <v>0.99906576606015596</v>
      </c>
      <c r="AM731">
        <v>0</v>
      </c>
      <c r="AN731">
        <v>0</v>
      </c>
      <c r="AO731">
        <v>0</v>
      </c>
      <c r="AP731">
        <v>0</v>
      </c>
      <c r="AQ731">
        <v>89</v>
      </c>
      <c r="AR731">
        <v>0.99906576606015596</v>
      </c>
      <c r="AS731">
        <v>4.1593568433075399E-2</v>
      </c>
      <c r="AT731">
        <v>2</v>
      </c>
      <c r="AU731">
        <v>0</v>
      </c>
      <c r="AV731">
        <v>0</v>
      </c>
      <c r="AW731">
        <v>89</v>
      </c>
      <c r="AX731">
        <v>0.99906576606015696</v>
      </c>
      <c r="AY731" s="73">
        <v>92.607291260877901</v>
      </c>
      <c r="AZ731">
        <v>89</v>
      </c>
      <c r="BA731">
        <v>0.99906576606015596</v>
      </c>
      <c r="BB731">
        <v>86</v>
      </c>
      <c r="BC731">
        <v>0.89202145181082704</v>
      </c>
      <c r="BD731">
        <v>3</v>
      </c>
      <c r="BE731">
        <v>0.107044314249329</v>
      </c>
      <c r="BF731">
        <v>93.773678209818996</v>
      </c>
      <c r="BG731">
        <v>93.163092450421004</v>
      </c>
      <c r="BH731">
        <v>92.607291260877901</v>
      </c>
      <c r="BI731">
        <v>92.048899055465895</v>
      </c>
    </row>
    <row r="732" spans="1:61" x14ac:dyDescent="0.25">
      <c r="A732" s="10" t="str">
        <f>VLOOKUP(D732,'Index-Relations'!E:F,2,FALSE)</f>
        <v>ESG</v>
      </c>
      <c r="B732" t="s">
        <v>3450</v>
      </c>
      <c r="C732" s="53" t="s">
        <v>2768</v>
      </c>
      <c r="D732" s="59" t="s">
        <v>2995</v>
      </c>
      <c r="E732" s="59" t="s">
        <v>4172</v>
      </c>
      <c r="F732" t="s">
        <v>294</v>
      </c>
      <c r="G732" t="s">
        <v>293</v>
      </c>
      <c r="H732" t="s">
        <v>295</v>
      </c>
      <c r="I732" s="52">
        <v>45384</v>
      </c>
      <c r="J732" t="s">
        <v>2457</v>
      </c>
      <c r="K732">
        <v>90</v>
      </c>
      <c r="L732">
        <v>95.755907584550997</v>
      </c>
      <c r="M732">
        <v>89</v>
      </c>
      <c r="N732">
        <v>0.99913632688892995</v>
      </c>
      <c r="O732">
        <v>94.862868344312801</v>
      </c>
      <c r="P732">
        <v>89</v>
      </c>
      <c r="Q732">
        <v>0.99913632688892995</v>
      </c>
      <c r="R732">
        <v>87</v>
      </c>
      <c r="S732">
        <v>0.98090889962623296</v>
      </c>
      <c r="T732">
        <v>35.692919138912202</v>
      </c>
      <c r="U732">
        <v>0.72873436778462897</v>
      </c>
      <c r="V732">
        <v>63</v>
      </c>
      <c r="W732">
        <v>0.12652198060133199</v>
      </c>
      <c r="X732">
        <v>9</v>
      </c>
      <c r="Y732">
        <v>88</v>
      </c>
      <c r="Z732">
        <v>0.99807238537785503</v>
      </c>
      <c r="AA732">
        <v>57.750858985409302</v>
      </c>
      <c r="AB732">
        <v>86</v>
      </c>
      <c r="AC732">
        <v>0.98585884591276696</v>
      </c>
      <c r="AD732">
        <v>2</v>
      </c>
      <c r="AE732">
        <v>1.2213539465087599E-2</v>
      </c>
      <c r="AF732">
        <v>2</v>
      </c>
      <c r="AG732">
        <v>1.9276146221446501E-3</v>
      </c>
      <c r="AH732">
        <v>1.7151665079909499E-2</v>
      </c>
      <c r="AI732">
        <v>10</v>
      </c>
      <c r="AJ732">
        <v>95.303353192215695</v>
      </c>
      <c r="AK732">
        <v>89</v>
      </c>
      <c r="AL732">
        <v>0.99913632688892995</v>
      </c>
      <c r="AM732">
        <v>0</v>
      </c>
      <c r="AN732">
        <v>0</v>
      </c>
      <c r="AO732">
        <v>0</v>
      </c>
      <c r="AP732">
        <v>0</v>
      </c>
      <c r="AQ732">
        <v>89</v>
      </c>
      <c r="AR732">
        <v>0.99913632688892995</v>
      </c>
      <c r="AS732">
        <v>4.4653881748603901E-2</v>
      </c>
      <c r="AT732">
        <v>2</v>
      </c>
      <c r="AU732">
        <v>0</v>
      </c>
      <c r="AV732">
        <v>0</v>
      </c>
      <c r="AW732">
        <v>89</v>
      </c>
      <c r="AX732">
        <v>0.99913632688892995</v>
      </c>
      <c r="AY732">
        <v>94.996557011719204</v>
      </c>
      <c r="AZ732">
        <v>89</v>
      </c>
      <c r="BA732">
        <v>0.99913632688892995</v>
      </c>
      <c r="BB732">
        <v>86</v>
      </c>
      <c r="BC732">
        <v>0.90008993908586199</v>
      </c>
      <c r="BD732">
        <v>3</v>
      </c>
      <c r="BE732">
        <v>9.9046387803068098E-2</v>
      </c>
      <c r="BF732">
        <v>93.912085606584995</v>
      </c>
      <c r="BG732">
        <v>93.046959525765004</v>
      </c>
      <c r="BH732">
        <v>93.015463723319002</v>
      </c>
      <c r="BI732">
        <v>92.117438964862899</v>
      </c>
    </row>
    <row r="733" spans="1:61" x14ac:dyDescent="0.25">
      <c r="A733" s="10" t="str">
        <f>VLOOKUP(D733,'Index-Relations'!E:F,2,FALSE)</f>
        <v>ESG</v>
      </c>
      <c r="B733" t="s">
        <v>3450</v>
      </c>
      <c r="C733" s="53" t="s">
        <v>2769</v>
      </c>
      <c r="D733" s="59" t="s">
        <v>2995</v>
      </c>
      <c r="E733" s="59" t="s">
        <v>4173</v>
      </c>
      <c r="F733" t="s">
        <v>294</v>
      </c>
      <c r="G733" t="s">
        <v>293</v>
      </c>
      <c r="H733" t="s">
        <v>295</v>
      </c>
      <c r="I733" s="52">
        <v>45352</v>
      </c>
      <c r="J733" t="s">
        <v>2457</v>
      </c>
      <c r="K733">
        <v>90</v>
      </c>
      <c r="L733">
        <v>95.9971040294826</v>
      </c>
      <c r="M733">
        <v>89</v>
      </c>
      <c r="N733">
        <v>0.99915431136689603</v>
      </c>
      <c r="O733">
        <v>94.912111879046805</v>
      </c>
      <c r="P733">
        <v>89</v>
      </c>
      <c r="Q733">
        <v>0.99915431136689603</v>
      </c>
      <c r="R733">
        <v>87</v>
      </c>
      <c r="S733">
        <v>0.982125841592145</v>
      </c>
      <c r="T733">
        <v>35.190083299514797</v>
      </c>
      <c r="U733">
        <v>0.72350015793315203</v>
      </c>
      <c r="V733">
        <v>61</v>
      </c>
      <c r="W733">
        <v>0.12750385666604599</v>
      </c>
      <c r="X733">
        <v>9</v>
      </c>
      <c r="Y733">
        <v>88</v>
      </c>
      <c r="Z733">
        <v>0.99826554458760897</v>
      </c>
      <c r="AA733">
        <v>57.747870331723497</v>
      </c>
      <c r="AB733">
        <v>86</v>
      </c>
      <c r="AC733">
        <v>0.98691422309896903</v>
      </c>
      <c r="AD733">
        <v>2</v>
      </c>
      <c r="AE733">
        <v>1.1351321488639401E-2</v>
      </c>
      <c r="AF733">
        <v>2</v>
      </c>
      <c r="AG733">
        <v>1.73445541239076E-3</v>
      </c>
      <c r="AH733">
        <v>4.5690996140088803E-3</v>
      </c>
      <c r="AI733">
        <v>6</v>
      </c>
      <c r="AJ733">
        <v>95.6648724489513</v>
      </c>
      <c r="AK733">
        <v>89</v>
      </c>
      <c r="AL733">
        <v>0.99915431136689603</v>
      </c>
      <c r="AM733">
        <v>0</v>
      </c>
      <c r="AN733">
        <v>0</v>
      </c>
      <c r="AO733">
        <v>0</v>
      </c>
      <c r="AP733">
        <v>0</v>
      </c>
      <c r="AQ733">
        <v>89</v>
      </c>
      <c r="AR733">
        <v>0.99915431136689603</v>
      </c>
      <c r="AS733">
        <v>4.0347432642788499E-2</v>
      </c>
      <c r="AT733">
        <v>2</v>
      </c>
      <c r="AU733">
        <v>0</v>
      </c>
      <c r="AV733">
        <v>0</v>
      </c>
      <c r="AW733">
        <v>89</v>
      </c>
      <c r="AX733">
        <v>0.99915431136689603</v>
      </c>
      <c r="AY733">
        <v>95.399694223860394</v>
      </c>
      <c r="AZ733">
        <v>89</v>
      </c>
      <c r="BA733">
        <v>0.99915431136689603</v>
      </c>
      <c r="BB733">
        <v>86</v>
      </c>
      <c r="BC733">
        <v>0.90405271906200602</v>
      </c>
      <c r="BD733">
        <v>3</v>
      </c>
      <c r="BE733">
        <v>9.5101592304890306E-2</v>
      </c>
      <c r="BF733">
        <v>94.275442764291</v>
      </c>
      <c r="BG733">
        <v>93.150048737725001</v>
      </c>
      <c r="BH733">
        <v>93.715823745525995</v>
      </c>
      <c r="BI733">
        <v>92.560008107217897</v>
      </c>
    </row>
    <row r="734" spans="1:61" x14ac:dyDescent="0.25">
      <c r="A734" s="10" t="str">
        <f>VLOOKUP(D734,'Index-Relations'!E:F,2,FALSE)</f>
        <v>ESG</v>
      </c>
      <c r="B734" t="s">
        <v>3450</v>
      </c>
      <c r="C734" s="53" t="s">
        <v>2770</v>
      </c>
      <c r="D734" s="59" t="s">
        <v>2995</v>
      </c>
      <c r="E734" s="59" t="s">
        <v>4174</v>
      </c>
      <c r="F734" t="s">
        <v>294</v>
      </c>
      <c r="G734" t="s">
        <v>293</v>
      </c>
      <c r="H734" t="s">
        <v>295</v>
      </c>
      <c r="I734" s="52">
        <v>45323</v>
      </c>
      <c r="J734" t="s">
        <v>2457</v>
      </c>
      <c r="K734">
        <v>90</v>
      </c>
      <c r="L734">
        <v>96.039289602576602</v>
      </c>
      <c r="M734">
        <v>89</v>
      </c>
      <c r="N734">
        <v>1</v>
      </c>
      <c r="O734">
        <v>94.866333357758904</v>
      </c>
      <c r="P734">
        <v>89</v>
      </c>
      <c r="Q734">
        <v>1</v>
      </c>
      <c r="R734">
        <v>87</v>
      </c>
      <c r="S734">
        <v>0.98223648744196601</v>
      </c>
      <c r="T734">
        <v>35.6699962196097</v>
      </c>
      <c r="U734">
        <v>0.71803781851732496</v>
      </c>
      <c r="V734">
        <v>61</v>
      </c>
      <c r="W734">
        <v>0.132437280029021</v>
      </c>
      <c r="X734">
        <v>9</v>
      </c>
      <c r="Y734">
        <v>88</v>
      </c>
      <c r="Z734">
        <v>0.99920222447201101</v>
      </c>
      <c r="AA734">
        <v>59.824132678487203</v>
      </c>
      <c r="AB734">
        <v>86</v>
      </c>
      <c r="AC734">
        <v>0.98536485985445599</v>
      </c>
      <c r="AD734">
        <v>2</v>
      </c>
      <c r="AE734">
        <v>1.3837364617554001E-2</v>
      </c>
      <c r="AF734">
        <v>2</v>
      </c>
      <c r="AG734">
        <v>7.97775527989035E-4</v>
      </c>
      <c r="AH734">
        <v>4.9087486437278003E-3</v>
      </c>
      <c r="AI734">
        <v>6</v>
      </c>
      <c r="AJ734">
        <v>95.508629479990702</v>
      </c>
      <c r="AK734">
        <v>89</v>
      </c>
      <c r="AL734">
        <v>1</v>
      </c>
      <c r="AM734">
        <v>0</v>
      </c>
      <c r="AN734">
        <v>0</v>
      </c>
      <c r="AO734">
        <v>0</v>
      </c>
      <c r="AP734">
        <v>0</v>
      </c>
      <c r="AQ734">
        <v>89</v>
      </c>
      <c r="AR734">
        <v>1</v>
      </c>
      <c r="AS734">
        <v>3.9708250467106999E-2</v>
      </c>
      <c r="AT734">
        <v>2</v>
      </c>
      <c r="AU734">
        <v>0</v>
      </c>
      <c r="AV734">
        <v>0</v>
      </c>
      <c r="AW734">
        <v>89</v>
      </c>
      <c r="AX734">
        <v>0.999999999999999</v>
      </c>
      <c r="AY734">
        <v>95.619662985653093</v>
      </c>
      <c r="AZ734">
        <v>89</v>
      </c>
      <c r="BA734">
        <v>1</v>
      </c>
      <c r="BB734">
        <v>86</v>
      </c>
      <c r="BC734">
        <v>0.89794555416299804</v>
      </c>
      <c r="BD734">
        <v>3</v>
      </c>
      <c r="BE734">
        <v>0.102054445837001</v>
      </c>
      <c r="BF734">
        <v>94.267092057946897</v>
      </c>
      <c r="BG734">
        <v>93.140234200170994</v>
      </c>
      <c r="BH734">
        <v>93.928880621928897</v>
      </c>
      <c r="BI734">
        <v>92.487769997995002</v>
      </c>
    </row>
    <row r="735" spans="1:61" x14ac:dyDescent="0.25">
      <c r="A735" s="10" t="str">
        <f>VLOOKUP(D735,'Index-Relations'!E:F,2,FALSE)</f>
        <v>ESG</v>
      </c>
      <c r="B735" t="s">
        <v>3450</v>
      </c>
      <c r="C735" s="53" t="s">
        <v>2760</v>
      </c>
      <c r="D735" s="59" t="s">
        <v>2996</v>
      </c>
      <c r="E735" s="59" t="s">
        <v>4175</v>
      </c>
      <c r="F735" t="s">
        <v>297</v>
      </c>
      <c r="G735" t="s">
        <v>296</v>
      </c>
      <c r="H735" t="s">
        <v>298</v>
      </c>
      <c r="I735" s="52">
        <v>45659</v>
      </c>
      <c r="J735" t="s">
        <v>2457</v>
      </c>
      <c r="K735">
        <v>78</v>
      </c>
      <c r="L735" s="73">
        <v>91.732117159373004</v>
      </c>
      <c r="M735">
        <v>77</v>
      </c>
      <c r="N735">
        <v>0.99898400398185305</v>
      </c>
      <c r="O735" s="73">
        <v>91.207753257864994</v>
      </c>
      <c r="P735">
        <v>77</v>
      </c>
      <c r="Q735">
        <v>0.99898400398185305</v>
      </c>
      <c r="R735">
        <v>77</v>
      </c>
      <c r="S735">
        <v>0.99898400398185305</v>
      </c>
      <c r="T735">
        <v>40.547656442328901</v>
      </c>
      <c r="U735">
        <v>0.67997494446749696</v>
      </c>
      <c r="V735">
        <v>56</v>
      </c>
      <c r="W735">
        <v>6.0446731587770398E-2</v>
      </c>
      <c r="X735">
        <v>8</v>
      </c>
      <c r="Y735">
        <v>77</v>
      </c>
      <c r="Z735">
        <v>0.99898400398185305</v>
      </c>
      <c r="AA735">
        <v>72.585764637603106</v>
      </c>
      <c r="AB735">
        <v>73</v>
      </c>
      <c r="AC735">
        <v>0.97124261163653502</v>
      </c>
      <c r="AD735">
        <v>4</v>
      </c>
      <c r="AE735">
        <v>2.77413923453186E-2</v>
      </c>
      <c r="AF735">
        <v>1</v>
      </c>
      <c r="AG735">
        <v>1.0159960181463101E-3</v>
      </c>
      <c r="AH735">
        <v>1.05311636969205E-2</v>
      </c>
      <c r="AI735">
        <v>7</v>
      </c>
      <c r="AJ735" s="73">
        <v>90.131798377229003</v>
      </c>
      <c r="AK735">
        <v>77</v>
      </c>
      <c r="AL735">
        <v>0.99898400398185305</v>
      </c>
      <c r="AM735">
        <v>0</v>
      </c>
      <c r="AN735">
        <v>0</v>
      </c>
      <c r="AO735">
        <v>0</v>
      </c>
      <c r="AP735">
        <v>0</v>
      </c>
      <c r="AQ735">
        <v>78</v>
      </c>
      <c r="AR735">
        <v>1</v>
      </c>
      <c r="AS735">
        <v>0</v>
      </c>
      <c r="AT735">
        <v>0</v>
      </c>
      <c r="AU735">
        <v>0</v>
      </c>
      <c r="AV735">
        <v>0</v>
      </c>
      <c r="AW735">
        <v>78</v>
      </c>
      <c r="AX735">
        <v>1</v>
      </c>
      <c r="AY735" s="73">
        <v>90.976654013910903</v>
      </c>
      <c r="AZ735">
        <v>77</v>
      </c>
      <c r="BA735">
        <v>0.99898400398185305</v>
      </c>
      <c r="BB735">
        <v>76</v>
      </c>
      <c r="BC735">
        <v>0.91155638978875997</v>
      </c>
      <c r="BD735">
        <v>2</v>
      </c>
      <c r="BE735">
        <v>8.8443610211239407E-2</v>
      </c>
      <c r="BF735">
        <v>91.732117159373004</v>
      </c>
      <c r="BG735">
        <v>91.207753257864994</v>
      </c>
      <c r="BH735">
        <v>90.976654013910903</v>
      </c>
      <c r="BI735">
        <v>90.131798377229003</v>
      </c>
    </row>
    <row r="736" spans="1:61" x14ac:dyDescent="0.25">
      <c r="A736" s="10" t="str">
        <f>VLOOKUP(D736,'Index-Relations'!E:F,2,FALSE)</f>
        <v>ESG</v>
      </c>
      <c r="B736" t="s">
        <v>3450</v>
      </c>
      <c r="C736" s="53" t="s">
        <v>2761</v>
      </c>
      <c r="D736" s="59" t="s">
        <v>2996</v>
      </c>
      <c r="E736" s="59" t="s">
        <v>4176</v>
      </c>
      <c r="F736" t="s">
        <v>297</v>
      </c>
      <c r="G736" t="s">
        <v>296</v>
      </c>
      <c r="H736" t="s">
        <v>298</v>
      </c>
      <c r="I736" s="52">
        <v>45628</v>
      </c>
      <c r="J736" t="s">
        <v>2457</v>
      </c>
      <c r="K736">
        <v>82</v>
      </c>
      <c r="L736" s="73">
        <v>93.132327061408006</v>
      </c>
      <c r="M736">
        <v>81</v>
      </c>
      <c r="N736">
        <v>0.99923825983043102</v>
      </c>
      <c r="O736" s="73">
        <v>93.629124708099994</v>
      </c>
      <c r="P736">
        <v>81</v>
      </c>
      <c r="Q736">
        <v>0.99923825983043102</v>
      </c>
      <c r="R736">
        <v>79</v>
      </c>
      <c r="S736">
        <v>0.97444719543572</v>
      </c>
      <c r="T736">
        <v>35.807833205299701</v>
      </c>
      <c r="U736">
        <v>0.71019756923746502</v>
      </c>
      <c r="V736">
        <v>59</v>
      </c>
      <c r="W736">
        <v>0.127811268518016</v>
      </c>
      <c r="X736">
        <v>9</v>
      </c>
      <c r="Y736">
        <v>81</v>
      </c>
      <c r="Z736">
        <v>0.99923825983043002</v>
      </c>
      <c r="AA736">
        <v>49.792183504896499</v>
      </c>
      <c r="AB736">
        <v>78</v>
      </c>
      <c r="AC736">
        <v>0.96024867119641799</v>
      </c>
      <c r="AD736">
        <v>3</v>
      </c>
      <c r="AE736">
        <v>3.8989588634013E-2</v>
      </c>
      <c r="AF736">
        <v>1</v>
      </c>
      <c r="AG736">
        <v>7.6174016956873005E-4</v>
      </c>
      <c r="AH736">
        <v>2.32372573138948E-2</v>
      </c>
      <c r="AI736">
        <v>10</v>
      </c>
      <c r="AJ736" s="73">
        <v>92.05007640366</v>
      </c>
      <c r="AK736">
        <v>81</v>
      </c>
      <c r="AL736">
        <v>0.99923825983043102</v>
      </c>
      <c r="AM736">
        <v>0</v>
      </c>
      <c r="AN736">
        <v>0</v>
      </c>
      <c r="AO736">
        <v>0</v>
      </c>
      <c r="AP736">
        <v>0</v>
      </c>
      <c r="AQ736">
        <v>82</v>
      </c>
      <c r="AR736">
        <v>0.999999999999999</v>
      </c>
      <c r="AS736">
        <v>0</v>
      </c>
      <c r="AT736">
        <v>0</v>
      </c>
      <c r="AU736">
        <v>0</v>
      </c>
      <c r="AV736">
        <v>0</v>
      </c>
      <c r="AW736">
        <v>82</v>
      </c>
      <c r="AX736">
        <v>0.999999999999999</v>
      </c>
      <c r="AY736" s="73">
        <v>90.525287699063995</v>
      </c>
      <c r="AZ736">
        <v>81</v>
      </c>
      <c r="BA736">
        <v>0.99923825983043102</v>
      </c>
      <c r="BB736">
        <v>80</v>
      </c>
      <c r="BC736">
        <v>0.89996169304400497</v>
      </c>
      <c r="BD736">
        <v>2</v>
      </c>
      <c r="BE736">
        <v>0.100038306955994</v>
      </c>
      <c r="BF736">
        <v>93.132327061408006</v>
      </c>
      <c r="BG736">
        <v>93.629124708099994</v>
      </c>
      <c r="BH736">
        <v>90.525287699063995</v>
      </c>
      <c r="BI736">
        <v>92.05007640366</v>
      </c>
    </row>
    <row r="737" spans="1:61" x14ac:dyDescent="0.25">
      <c r="A737" s="10" t="str">
        <f>VLOOKUP(D737,'Index-Relations'!E:F,2,FALSE)</f>
        <v>ESG</v>
      </c>
      <c r="B737" t="s">
        <v>3450</v>
      </c>
      <c r="C737" s="53" t="s">
        <v>2762</v>
      </c>
      <c r="D737" s="59" t="s">
        <v>2996</v>
      </c>
      <c r="E737" s="59" t="s">
        <v>4177</v>
      </c>
      <c r="F737" t="s">
        <v>297</v>
      </c>
      <c r="G737" t="s">
        <v>296</v>
      </c>
      <c r="H737" t="s">
        <v>298</v>
      </c>
      <c r="I737" s="52">
        <v>45597</v>
      </c>
      <c r="J737" t="s">
        <v>2457</v>
      </c>
      <c r="K737">
        <v>82</v>
      </c>
      <c r="L737" s="73">
        <v>92.888692318495004</v>
      </c>
      <c r="M737">
        <v>81</v>
      </c>
      <c r="N737">
        <v>0.99928398363655202</v>
      </c>
      <c r="O737" s="73">
        <v>93.551333754743894</v>
      </c>
      <c r="P737">
        <v>81</v>
      </c>
      <c r="Q737">
        <v>0.99928398363655202</v>
      </c>
      <c r="R737">
        <v>79</v>
      </c>
      <c r="S737">
        <v>0.97443516884444803</v>
      </c>
      <c r="T737">
        <v>36.192791307396497</v>
      </c>
      <c r="U737">
        <v>0.70764319054611502</v>
      </c>
      <c r="V737">
        <v>59</v>
      </c>
      <c r="W737">
        <v>0.12668981114495201</v>
      </c>
      <c r="X737">
        <v>9</v>
      </c>
      <c r="Y737">
        <v>81</v>
      </c>
      <c r="Z737">
        <v>0.99928398363655202</v>
      </c>
      <c r="AA737">
        <v>52.145822089992798</v>
      </c>
      <c r="AB737">
        <v>78</v>
      </c>
      <c r="AC737">
        <v>0.96017963313225296</v>
      </c>
      <c r="AD737">
        <v>3</v>
      </c>
      <c r="AE737">
        <v>3.9104350504298703E-2</v>
      </c>
      <c r="AF737">
        <v>1</v>
      </c>
      <c r="AG737">
        <v>7.1601636344785502E-4</v>
      </c>
      <c r="AH737">
        <v>3.4209747644270302E-2</v>
      </c>
      <c r="AI737">
        <v>10</v>
      </c>
      <c r="AJ737" s="73">
        <v>91.803837043222003</v>
      </c>
      <c r="AK737">
        <v>81</v>
      </c>
      <c r="AL737">
        <v>0.99928398363655202</v>
      </c>
      <c r="AM737">
        <v>0</v>
      </c>
      <c r="AN737">
        <v>0</v>
      </c>
      <c r="AO737">
        <v>0</v>
      </c>
      <c r="AP737">
        <v>0</v>
      </c>
      <c r="AQ737">
        <v>82</v>
      </c>
      <c r="AR737">
        <v>1</v>
      </c>
      <c r="AS737">
        <v>0</v>
      </c>
      <c r="AT737">
        <v>0</v>
      </c>
      <c r="AU737">
        <v>0</v>
      </c>
      <c r="AV737">
        <v>0</v>
      </c>
      <c r="AW737">
        <v>82</v>
      </c>
      <c r="AX737">
        <v>1</v>
      </c>
      <c r="AY737" s="73">
        <v>90.131471920982904</v>
      </c>
      <c r="AZ737">
        <v>81</v>
      </c>
      <c r="BA737">
        <v>0.99928398363655202</v>
      </c>
      <c r="BB737">
        <v>80</v>
      </c>
      <c r="BC737">
        <v>0.895376923085902</v>
      </c>
      <c r="BD737">
        <v>2</v>
      </c>
      <c r="BE737">
        <v>0.104623076914097</v>
      </c>
      <c r="BF737">
        <v>92.888692318495004</v>
      </c>
      <c r="BG737">
        <v>93.551333754743894</v>
      </c>
      <c r="BH737">
        <v>90.131471920982904</v>
      </c>
      <c r="BI737">
        <v>91.803837043222003</v>
      </c>
    </row>
    <row r="738" spans="1:61" x14ac:dyDescent="0.25">
      <c r="A738" s="10" t="str">
        <f>VLOOKUP(D738,'Index-Relations'!E:F,2,FALSE)</f>
        <v>ESG</v>
      </c>
      <c r="B738" t="s">
        <v>3450</v>
      </c>
      <c r="C738" s="53" t="s">
        <v>2763</v>
      </c>
      <c r="D738" s="59" t="s">
        <v>2996</v>
      </c>
      <c r="E738" s="59" t="s">
        <v>4178</v>
      </c>
      <c r="F738" t="s">
        <v>297</v>
      </c>
      <c r="G738" t="s">
        <v>296</v>
      </c>
      <c r="H738" t="s">
        <v>298</v>
      </c>
      <c r="I738" s="52">
        <v>45566</v>
      </c>
      <c r="J738" t="s">
        <v>2457</v>
      </c>
      <c r="K738">
        <v>82</v>
      </c>
      <c r="L738" s="73">
        <v>92.904762725959003</v>
      </c>
      <c r="M738">
        <v>81</v>
      </c>
      <c r="N738">
        <v>0.99931844858621999</v>
      </c>
      <c r="O738" s="73">
        <v>93.4777540490809</v>
      </c>
      <c r="P738">
        <v>81</v>
      </c>
      <c r="Q738">
        <v>0.99931844858621999</v>
      </c>
      <c r="R738">
        <v>79</v>
      </c>
      <c r="S738">
        <v>0.97511398772399005</v>
      </c>
      <c r="T738">
        <v>36.116173135355297</v>
      </c>
      <c r="U738">
        <v>0.70806679612005796</v>
      </c>
      <c r="V738">
        <v>59</v>
      </c>
      <c r="W738">
        <v>0.126909934904613</v>
      </c>
      <c r="X738">
        <v>9</v>
      </c>
      <c r="Y738">
        <v>81</v>
      </c>
      <c r="Z738">
        <v>0.99931844858621999</v>
      </c>
      <c r="AA738">
        <v>55.457786564416701</v>
      </c>
      <c r="AB738">
        <v>78</v>
      </c>
      <c r="AC738">
        <v>0.96149652203907199</v>
      </c>
      <c r="AD738">
        <v>3</v>
      </c>
      <c r="AE738">
        <v>3.7821926547147E-2</v>
      </c>
      <c r="AF738">
        <v>1</v>
      </c>
      <c r="AG738">
        <v>6.8155141378004698E-4</v>
      </c>
      <c r="AH738">
        <v>2.2478039529588E-2</v>
      </c>
      <c r="AI738">
        <v>10</v>
      </c>
      <c r="AJ738" s="73">
        <v>91.826642339478994</v>
      </c>
      <c r="AK738">
        <v>81</v>
      </c>
      <c r="AL738">
        <v>0.99931844858621999</v>
      </c>
      <c r="AM738">
        <v>0</v>
      </c>
      <c r="AN738">
        <v>0</v>
      </c>
      <c r="AO738">
        <v>0</v>
      </c>
      <c r="AP738">
        <v>0</v>
      </c>
      <c r="AQ738">
        <v>82</v>
      </c>
      <c r="AR738">
        <v>0.999999999999999</v>
      </c>
      <c r="AS738">
        <v>0</v>
      </c>
      <c r="AT738">
        <v>0</v>
      </c>
      <c r="AU738">
        <v>0</v>
      </c>
      <c r="AV738">
        <v>0</v>
      </c>
      <c r="AW738">
        <v>82</v>
      </c>
      <c r="AX738">
        <v>1</v>
      </c>
      <c r="AY738" s="73">
        <v>90.244750331580903</v>
      </c>
      <c r="AZ738">
        <v>81</v>
      </c>
      <c r="BA738">
        <v>0.99931844858621999</v>
      </c>
      <c r="BB738">
        <v>80</v>
      </c>
      <c r="BC738">
        <v>0.89540402942341901</v>
      </c>
      <c r="BD738">
        <v>2</v>
      </c>
      <c r="BE738">
        <v>0.10459597057658</v>
      </c>
      <c r="BF738">
        <v>92.904762725959003</v>
      </c>
      <c r="BG738">
        <v>93.4777540490809</v>
      </c>
      <c r="BH738">
        <v>90.244750331580903</v>
      </c>
      <c r="BI738">
        <v>91.826642339478994</v>
      </c>
    </row>
    <row r="739" spans="1:61" x14ac:dyDescent="0.25">
      <c r="A739" s="10" t="str">
        <f>VLOOKUP(D739,'Index-Relations'!E:F,2,FALSE)</f>
        <v>ESG</v>
      </c>
      <c r="B739" t="s">
        <v>3450</v>
      </c>
      <c r="C739" s="53" t="s">
        <v>2764</v>
      </c>
      <c r="D739" s="59" t="s">
        <v>2996</v>
      </c>
      <c r="E739" s="59" t="s">
        <v>4179</v>
      </c>
      <c r="F739" t="s">
        <v>297</v>
      </c>
      <c r="G739" t="s">
        <v>296</v>
      </c>
      <c r="H739" t="s">
        <v>298</v>
      </c>
      <c r="I739" s="52">
        <v>45537</v>
      </c>
      <c r="J739" t="s">
        <v>2457</v>
      </c>
      <c r="K739">
        <v>82</v>
      </c>
      <c r="L739" s="73">
        <v>93.443821728773997</v>
      </c>
      <c r="M739">
        <v>81</v>
      </c>
      <c r="N739">
        <v>0.999252317951283</v>
      </c>
      <c r="O739" s="73">
        <v>93.634366329816999</v>
      </c>
      <c r="P739">
        <v>81</v>
      </c>
      <c r="Q739">
        <v>0.999252317951283</v>
      </c>
      <c r="R739">
        <v>79</v>
      </c>
      <c r="S739">
        <v>0.97722297301990002</v>
      </c>
      <c r="T739">
        <v>35.832382225839801</v>
      </c>
      <c r="U739">
        <v>0.71435036523115703</v>
      </c>
      <c r="V739">
        <v>59</v>
      </c>
      <c r="W739">
        <v>0.129357631114597</v>
      </c>
      <c r="X739">
        <v>9</v>
      </c>
      <c r="Y739">
        <v>81</v>
      </c>
      <c r="Z739">
        <v>0.999252317951283</v>
      </c>
      <c r="AA739">
        <v>51.525882102906699</v>
      </c>
      <c r="AB739">
        <v>78</v>
      </c>
      <c r="AC739">
        <v>0.96437214730118703</v>
      </c>
      <c r="AD739">
        <v>3</v>
      </c>
      <c r="AE739">
        <v>3.4880170650095799E-2</v>
      </c>
      <c r="AF739">
        <v>1</v>
      </c>
      <c r="AG739">
        <v>7.4768204871692497E-4</v>
      </c>
      <c r="AH739">
        <v>2.3103375606905199E-2</v>
      </c>
      <c r="AI739">
        <v>10</v>
      </c>
      <c r="AJ739" s="73">
        <v>92.657926043716003</v>
      </c>
      <c r="AK739">
        <v>81</v>
      </c>
      <c r="AL739">
        <v>0.999252317951283</v>
      </c>
      <c r="AM739">
        <v>0</v>
      </c>
      <c r="AN739">
        <v>0</v>
      </c>
      <c r="AO739">
        <v>0</v>
      </c>
      <c r="AP739">
        <v>0</v>
      </c>
      <c r="AQ739">
        <v>82</v>
      </c>
      <c r="AR739">
        <v>1</v>
      </c>
      <c r="AS739">
        <v>0</v>
      </c>
      <c r="AT739">
        <v>0</v>
      </c>
      <c r="AU739">
        <v>0</v>
      </c>
      <c r="AV739">
        <v>0</v>
      </c>
      <c r="AW739">
        <v>82</v>
      </c>
      <c r="AX739">
        <v>0.999999999999999</v>
      </c>
      <c r="AY739" s="73">
        <v>91.375311218197993</v>
      </c>
      <c r="AZ739">
        <v>81</v>
      </c>
      <c r="BA739">
        <v>0.999252317951283</v>
      </c>
      <c r="BB739">
        <v>80</v>
      </c>
      <c r="BC739">
        <v>0.89196507920481305</v>
      </c>
      <c r="BD739">
        <v>2</v>
      </c>
      <c r="BE739">
        <v>0.10803492079518601</v>
      </c>
      <c r="BF739">
        <v>93.443821728773997</v>
      </c>
      <c r="BG739">
        <v>93.634366329816999</v>
      </c>
      <c r="BH739">
        <v>91.375311218197993</v>
      </c>
      <c r="BI739">
        <v>92.657926043716003</v>
      </c>
    </row>
    <row r="740" spans="1:61" x14ac:dyDescent="0.25">
      <c r="A740" s="10" t="str">
        <f>VLOOKUP(D740,'Index-Relations'!E:F,2,FALSE)</f>
        <v>ESG</v>
      </c>
      <c r="B740" t="s">
        <v>3450</v>
      </c>
      <c r="C740" s="53" t="s">
        <v>3350</v>
      </c>
      <c r="D740" s="59" t="s">
        <v>2996</v>
      </c>
      <c r="E740" s="59" t="s">
        <v>4180</v>
      </c>
      <c r="F740" t="s">
        <v>297</v>
      </c>
      <c r="G740" t="s">
        <v>296</v>
      </c>
      <c r="H740" t="s">
        <v>298</v>
      </c>
      <c r="I740" s="52">
        <v>45505</v>
      </c>
      <c r="J740" t="s">
        <v>2457</v>
      </c>
      <c r="K740">
        <v>82</v>
      </c>
      <c r="L740" s="73">
        <v>93.417804562293895</v>
      </c>
      <c r="M740">
        <v>81</v>
      </c>
      <c r="N740">
        <v>0.99923775870482701</v>
      </c>
      <c r="O740" s="73">
        <v>93.601953864351998</v>
      </c>
      <c r="P740">
        <v>81</v>
      </c>
      <c r="Q740">
        <v>0.99923775870482701</v>
      </c>
      <c r="R740">
        <v>79</v>
      </c>
      <c r="S740">
        <v>0.97790327287210199</v>
      </c>
      <c r="T740">
        <v>35.7334170703677</v>
      </c>
      <c r="U740">
        <v>0.72265250044391505</v>
      </c>
      <c r="V740">
        <v>59</v>
      </c>
      <c r="W740">
        <v>0.131484893864736</v>
      </c>
      <c r="X740">
        <v>9</v>
      </c>
      <c r="Y740">
        <v>81</v>
      </c>
      <c r="Z740">
        <v>0.99923775870482701</v>
      </c>
      <c r="AA740">
        <v>52.248056092404603</v>
      </c>
      <c r="AB740">
        <v>78</v>
      </c>
      <c r="AC740">
        <v>0.96489410228549599</v>
      </c>
      <c r="AD740">
        <v>3</v>
      </c>
      <c r="AE740">
        <v>3.4343656419331001E-2</v>
      </c>
      <c r="AF740">
        <v>1</v>
      </c>
      <c r="AG740">
        <v>7.6224129517220903E-4</v>
      </c>
      <c r="AH740">
        <v>2.2443815736131301E-2</v>
      </c>
      <c r="AI740">
        <v>10</v>
      </c>
      <c r="AJ740" s="73">
        <v>92.675861410438998</v>
      </c>
      <c r="AK740">
        <v>81</v>
      </c>
      <c r="AL740">
        <v>0.99923775870482701</v>
      </c>
      <c r="AM740">
        <v>0</v>
      </c>
      <c r="AN740">
        <v>0</v>
      </c>
      <c r="AO740">
        <v>0</v>
      </c>
      <c r="AP740">
        <v>0</v>
      </c>
      <c r="AQ740">
        <v>82</v>
      </c>
      <c r="AR740">
        <v>1</v>
      </c>
      <c r="AS740">
        <v>0</v>
      </c>
      <c r="AT740">
        <v>0</v>
      </c>
      <c r="AU740">
        <v>0</v>
      </c>
      <c r="AV740">
        <v>0</v>
      </c>
      <c r="AW740">
        <v>82</v>
      </c>
      <c r="AX740">
        <v>1</v>
      </c>
      <c r="AY740" s="73">
        <v>91.325145980152996</v>
      </c>
      <c r="AZ740">
        <v>81</v>
      </c>
      <c r="BA740">
        <v>0.99923775870482701</v>
      </c>
      <c r="BB740">
        <v>80</v>
      </c>
      <c r="BC740">
        <v>0.89349408435906597</v>
      </c>
      <c r="BD740">
        <v>2</v>
      </c>
      <c r="BE740">
        <v>0.10650591564093299</v>
      </c>
      <c r="BF740">
        <v>93.417804562293895</v>
      </c>
      <c r="BG740">
        <v>93.601953864351998</v>
      </c>
      <c r="BH740">
        <v>91.325145980152996</v>
      </c>
      <c r="BI740">
        <v>92.675861410438998</v>
      </c>
    </row>
    <row r="741" spans="1:61" x14ac:dyDescent="0.25">
      <c r="A741" s="10" t="str">
        <f>VLOOKUP(D741,'Index-Relations'!E:F,2,FALSE)</f>
        <v>ESG</v>
      </c>
      <c r="B741" t="s">
        <v>3450</v>
      </c>
      <c r="C741" s="53" t="s">
        <v>2765</v>
      </c>
      <c r="D741" s="59" t="s">
        <v>2996</v>
      </c>
      <c r="E741" s="59" t="s">
        <v>4181</v>
      </c>
      <c r="F741" t="s">
        <v>297</v>
      </c>
      <c r="G741" t="s">
        <v>296</v>
      </c>
      <c r="H741" t="s">
        <v>298</v>
      </c>
      <c r="I741" s="52">
        <v>45474</v>
      </c>
      <c r="J741" t="s">
        <v>2457</v>
      </c>
      <c r="K741">
        <v>83</v>
      </c>
      <c r="L741" s="73">
        <v>94.109923251544998</v>
      </c>
      <c r="M741">
        <v>82</v>
      </c>
      <c r="N741">
        <v>0.99908723174649094</v>
      </c>
      <c r="O741" s="73">
        <v>93.580938389075996</v>
      </c>
      <c r="P741">
        <v>82</v>
      </c>
      <c r="Q741">
        <v>0.99908723174649094</v>
      </c>
      <c r="R741">
        <v>80</v>
      </c>
      <c r="S741">
        <v>0.97716062996808395</v>
      </c>
      <c r="T741">
        <v>35.284609032316702</v>
      </c>
      <c r="U741">
        <v>0.72613995304751</v>
      </c>
      <c r="V741">
        <v>59</v>
      </c>
      <c r="W741">
        <v>0.13089307153580801</v>
      </c>
      <c r="X741">
        <v>9</v>
      </c>
      <c r="Y741">
        <v>82</v>
      </c>
      <c r="Z741">
        <v>0.99908723174649205</v>
      </c>
      <c r="AA741">
        <v>53.600588308938697</v>
      </c>
      <c r="AB741">
        <v>80</v>
      </c>
      <c r="AC741">
        <v>0.98511105663847698</v>
      </c>
      <c r="AD741">
        <v>2</v>
      </c>
      <c r="AE741">
        <v>1.39761751080139E-2</v>
      </c>
      <c r="AF741">
        <v>1</v>
      </c>
      <c r="AG741">
        <v>9.1276825350825703E-4</v>
      </c>
      <c r="AH741">
        <v>2.2368116911028801E-2</v>
      </c>
      <c r="AI741">
        <v>10</v>
      </c>
      <c r="AJ741" s="73">
        <v>93.427418619953997</v>
      </c>
      <c r="AK741">
        <v>82</v>
      </c>
      <c r="AL741">
        <v>0.99908723174649094</v>
      </c>
      <c r="AM741">
        <v>0</v>
      </c>
      <c r="AN741">
        <v>0</v>
      </c>
      <c r="AO741">
        <v>0</v>
      </c>
      <c r="AP741">
        <v>0</v>
      </c>
      <c r="AQ741">
        <v>83</v>
      </c>
      <c r="AR741">
        <v>1</v>
      </c>
      <c r="AS741">
        <v>0</v>
      </c>
      <c r="AT741">
        <v>0</v>
      </c>
      <c r="AU741">
        <v>0</v>
      </c>
      <c r="AV741">
        <v>0</v>
      </c>
      <c r="AW741">
        <v>83</v>
      </c>
      <c r="AX741">
        <v>0.999999999999999</v>
      </c>
      <c r="AY741" s="73">
        <v>92.463755929377996</v>
      </c>
      <c r="AZ741">
        <v>82</v>
      </c>
      <c r="BA741">
        <v>0.99908723174649094</v>
      </c>
      <c r="BB741">
        <v>81</v>
      </c>
      <c r="BC741">
        <v>0.89729479882456897</v>
      </c>
      <c r="BD741">
        <v>2</v>
      </c>
      <c r="BE741">
        <v>0.10270520117543</v>
      </c>
      <c r="BF741">
        <v>94.109923251544998</v>
      </c>
      <c r="BG741">
        <v>93.580938389075996</v>
      </c>
      <c r="BH741">
        <v>92.463755929377996</v>
      </c>
      <c r="BI741">
        <v>93.427418619953997</v>
      </c>
    </row>
    <row r="742" spans="1:61" x14ac:dyDescent="0.25">
      <c r="A742" s="10" t="str">
        <f>VLOOKUP(D742,'Index-Relations'!E:F,2,FALSE)</f>
        <v>ESG</v>
      </c>
      <c r="B742" t="s">
        <v>3450</v>
      </c>
      <c r="C742" s="53" t="s">
        <v>2766</v>
      </c>
      <c r="D742" s="59" t="s">
        <v>2996</v>
      </c>
      <c r="E742" s="59" t="s">
        <v>4182</v>
      </c>
      <c r="F742" t="s">
        <v>297</v>
      </c>
      <c r="G742" t="s">
        <v>296</v>
      </c>
      <c r="H742" t="s">
        <v>298</v>
      </c>
      <c r="I742" s="52">
        <v>45446</v>
      </c>
      <c r="J742" t="s">
        <v>2457</v>
      </c>
      <c r="K742">
        <v>84</v>
      </c>
      <c r="L742" s="73">
        <v>94.330215585719003</v>
      </c>
      <c r="M742">
        <v>83</v>
      </c>
      <c r="N742">
        <v>0.99902712780098601</v>
      </c>
      <c r="O742" s="73">
        <v>93.327466548225004</v>
      </c>
      <c r="P742">
        <v>83</v>
      </c>
      <c r="Q742">
        <v>0.99902712780098601</v>
      </c>
      <c r="R742">
        <v>81</v>
      </c>
      <c r="S742">
        <v>0.97696482159641096</v>
      </c>
      <c r="T742">
        <v>36.503744435017403</v>
      </c>
      <c r="U742">
        <v>0.74577026937031898</v>
      </c>
      <c r="V742">
        <v>59</v>
      </c>
      <c r="W742">
        <v>0.14328236735531599</v>
      </c>
      <c r="X742">
        <v>9</v>
      </c>
      <c r="Y742">
        <v>82</v>
      </c>
      <c r="Z742">
        <v>0.99811875880146605</v>
      </c>
      <c r="AA742">
        <v>60.678673621239</v>
      </c>
      <c r="AB742">
        <v>80</v>
      </c>
      <c r="AC742">
        <v>0.98387413288641601</v>
      </c>
      <c r="AD742">
        <v>2</v>
      </c>
      <c r="AE742">
        <v>1.4244625915050499E-2</v>
      </c>
      <c r="AF742">
        <v>2</v>
      </c>
      <c r="AG742">
        <v>1.88124119853319E-3</v>
      </c>
      <c r="AH742">
        <v>1.9924905340056299E-2</v>
      </c>
      <c r="AI742">
        <v>10</v>
      </c>
      <c r="AJ742" s="73">
        <v>93.196564515594005</v>
      </c>
      <c r="AK742">
        <v>83</v>
      </c>
      <c r="AL742">
        <v>0.99902712780098601</v>
      </c>
      <c r="AM742">
        <v>0</v>
      </c>
      <c r="AN742">
        <v>0</v>
      </c>
      <c r="AO742">
        <v>0</v>
      </c>
      <c r="AP742">
        <v>0</v>
      </c>
      <c r="AQ742">
        <v>84</v>
      </c>
      <c r="AR742">
        <v>0.999999999999999</v>
      </c>
      <c r="AS742">
        <v>0</v>
      </c>
      <c r="AT742">
        <v>0</v>
      </c>
      <c r="AU742">
        <v>0</v>
      </c>
      <c r="AV742">
        <v>0</v>
      </c>
      <c r="AW742">
        <v>84</v>
      </c>
      <c r="AX742">
        <v>1</v>
      </c>
      <c r="AY742" s="73">
        <v>93.324207043903897</v>
      </c>
      <c r="AZ742">
        <v>83</v>
      </c>
      <c r="BA742">
        <v>0.99902712780098601</v>
      </c>
      <c r="BB742">
        <v>82</v>
      </c>
      <c r="BC742">
        <v>0.89539106052200201</v>
      </c>
      <c r="BD742">
        <v>2</v>
      </c>
      <c r="BE742">
        <v>0.104608939477997</v>
      </c>
      <c r="BF742">
        <v>94.330215585719003</v>
      </c>
      <c r="BG742">
        <v>93.327466548225004</v>
      </c>
      <c r="BH742">
        <v>93.324207043903897</v>
      </c>
      <c r="BI742">
        <v>93.196564515594005</v>
      </c>
    </row>
    <row r="743" spans="1:61" x14ac:dyDescent="0.25">
      <c r="A743" s="10" t="str">
        <f>VLOOKUP(D743,'Index-Relations'!E:F,2,FALSE)</f>
        <v>ESG</v>
      </c>
      <c r="B743" t="s">
        <v>3450</v>
      </c>
      <c r="C743" s="53" t="s">
        <v>2767</v>
      </c>
      <c r="D743" s="59" t="s">
        <v>2996</v>
      </c>
      <c r="E743" s="59" t="s">
        <v>4183</v>
      </c>
      <c r="F743" t="s">
        <v>297</v>
      </c>
      <c r="G743" t="s">
        <v>296</v>
      </c>
      <c r="H743" t="s">
        <v>298</v>
      </c>
      <c r="I743" s="52">
        <v>45413</v>
      </c>
      <c r="J743" t="s">
        <v>2457</v>
      </c>
      <c r="K743">
        <v>84</v>
      </c>
      <c r="L743" s="73">
        <v>94.348034693288994</v>
      </c>
      <c r="M743">
        <v>83</v>
      </c>
      <c r="N743">
        <v>0.99900352897196498</v>
      </c>
      <c r="O743" s="73">
        <v>93.345550001426901</v>
      </c>
      <c r="P743">
        <v>83</v>
      </c>
      <c r="Q743">
        <v>0.99900352897196498</v>
      </c>
      <c r="R743">
        <v>81</v>
      </c>
      <c r="S743">
        <v>0.97765348577584199</v>
      </c>
      <c r="T743">
        <v>36.669093138591798</v>
      </c>
      <c r="U743">
        <v>0.74099928972893803</v>
      </c>
      <c r="V743">
        <v>59</v>
      </c>
      <c r="W743">
        <v>0.141923131675601</v>
      </c>
      <c r="X743">
        <v>9</v>
      </c>
      <c r="Y743">
        <v>82</v>
      </c>
      <c r="Z743">
        <v>0.99800761240413405</v>
      </c>
      <c r="AA743">
        <v>62.321929145555799</v>
      </c>
      <c r="AB743">
        <v>80</v>
      </c>
      <c r="AC743">
        <v>0.98469374359347395</v>
      </c>
      <c r="AD743">
        <v>2</v>
      </c>
      <c r="AE743">
        <v>1.33138688106594E-2</v>
      </c>
      <c r="AF743">
        <v>2</v>
      </c>
      <c r="AG743">
        <v>1.99238759586609E-3</v>
      </c>
      <c r="AH743">
        <v>1.9139131738855199E-2</v>
      </c>
      <c r="AI743">
        <v>10</v>
      </c>
      <c r="AJ743" s="73">
        <v>93.238779477748906</v>
      </c>
      <c r="AK743">
        <v>83</v>
      </c>
      <c r="AL743">
        <v>0.99900352897196498</v>
      </c>
      <c r="AM743">
        <v>0</v>
      </c>
      <c r="AN743">
        <v>0</v>
      </c>
      <c r="AO743">
        <v>0</v>
      </c>
      <c r="AP743">
        <v>0</v>
      </c>
      <c r="AQ743">
        <v>83</v>
      </c>
      <c r="AR743">
        <v>0.99900352897196498</v>
      </c>
      <c r="AS743">
        <v>0</v>
      </c>
      <c r="AT743">
        <v>0</v>
      </c>
      <c r="AU743">
        <v>0</v>
      </c>
      <c r="AV743">
        <v>0</v>
      </c>
      <c r="AW743">
        <v>83</v>
      </c>
      <c r="AX743">
        <v>0.99900352897196498</v>
      </c>
      <c r="AY743" s="73">
        <v>93.346925695498996</v>
      </c>
      <c r="AZ743">
        <v>83</v>
      </c>
      <c r="BA743">
        <v>0.99900352897196498</v>
      </c>
      <c r="BB743">
        <v>80</v>
      </c>
      <c r="BC743">
        <v>0.884828103186588</v>
      </c>
      <c r="BD743">
        <v>3</v>
      </c>
      <c r="BE743">
        <v>0.114175425785376</v>
      </c>
      <c r="BF743">
        <v>94.348034693288994</v>
      </c>
      <c r="BG743">
        <v>93.345550001426901</v>
      </c>
      <c r="BH743">
        <v>93.346925695498996</v>
      </c>
      <c r="BI743">
        <v>93.238779477748906</v>
      </c>
    </row>
    <row r="744" spans="1:61" x14ac:dyDescent="0.25">
      <c r="A744" s="10" t="str">
        <f>VLOOKUP(D744,'Index-Relations'!E:F,2,FALSE)</f>
        <v>ESG</v>
      </c>
      <c r="B744" t="s">
        <v>3450</v>
      </c>
      <c r="C744" s="53" t="s">
        <v>2768</v>
      </c>
      <c r="D744" s="59" t="s">
        <v>2996</v>
      </c>
      <c r="E744" s="59" t="s">
        <v>4184</v>
      </c>
      <c r="F744" t="s">
        <v>297</v>
      </c>
      <c r="G744" t="s">
        <v>296</v>
      </c>
      <c r="H744" t="s">
        <v>298</v>
      </c>
      <c r="I744" s="52">
        <v>45384</v>
      </c>
      <c r="J744" t="s">
        <v>2457</v>
      </c>
      <c r="K744">
        <v>84</v>
      </c>
      <c r="L744">
        <v>96.206393800669801</v>
      </c>
      <c r="M744">
        <v>83</v>
      </c>
      <c r="N744">
        <v>0.99907743839329399</v>
      </c>
      <c r="O744">
        <v>95.018520457183101</v>
      </c>
      <c r="P744">
        <v>83</v>
      </c>
      <c r="Q744">
        <v>0.99907743839329399</v>
      </c>
      <c r="R744">
        <v>81</v>
      </c>
      <c r="S744">
        <v>0.97960719627741699</v>
      </c>
      <c r="T744">
        <v>36.2357028290645</v>
      </c>
      <c r="U744">
        <v>0.745476223634983</v>
      </c>
      <c r="V744">
        <v>59</v>
      </c>
      <c r="W744">
        <v>0.14044583569857499</v>
      </c>
      <c r="X744">
        <v>9</v>
      </c>
      <c r="Y744">
        <v>82</v>
      </c>
      <c r="Z744">
        <v>0.99794095333047605</v>
      </c>
      <c r="AA744">
        <v>60.354722596680404</v>
      </c>
      <c r="AB744">
        <v>80</v>
      </c>
      <c r="AC744">
        <v>0.98489464860244302</v>
      </c>
      <c r="AD744">
        <v>2</v>
      </c>
      <c r="AE744">
        <v>1.3046304728033401E-2</v>
      </c>
      <c r="AF744">
        <v>2</v>
      </c>
      <c r="AG744">
        <v>2.0590466695231198E-3</v>
      </c>
      <c r="AH744">
        <v>1.9039220887316698E-2</v>
      </c>
      <c r="AI744">
        <v>10</v>
      </c>
      <c r="AJ744">
        <v>96.085296904760796</v>
      </c>
      <c r="AK744">
        <v>83</v>
      </c>
      <c r="AL744">
        <v>0.99907743839329399</v>
      </c>
      <c r="AM744">
        <v>0</v>
      </c>
      <c r="AN744">
        <v>0</v>
      </c>
      <c r="AO744">
        <v>0</v>
      </c>
      <c r="AP744">
        <v>0</v>
      </c>
      <c r="AQ744">
        <v>83</v>
      </c>
      <c r="AR744">
        <v>0.99907743839329399</v>
      </c>
      <c r="AS744">
        <v>0</v>
      </c>
      <c r="AT744">
        <v>0</v>
      </c>
      <c r="AU744">
        <v>0</v>
      </c>
      <c r="AV744">
        <v>0</v>
      </c>
      <c r="AW744">
        <v>83</v>
      </c>
      <c r="AX744">
        <v>0.99907743839329399</v>
      </c>
      <c r="AY744">
        <v>95.576548343426197</v>
      </c>
      <c r="AZ744">
        <v>83</v>
      </c>
      <c r="BA744">
        <v>0.99907743839329399</v>
      </c>
      <c r="BB744">
        <v>80</v>
      </c>
      <c r="BC744">
        <v>0.89327769367695997</v>
      </c>
      <c r="BD744">
        <v>3</v>
      </c>
      <c r="BE744">
        <v>0.10579974471633399</v>
      </c>
      <c r="BF744">
        <v>94.516990149164997</v>
      </c>
      <c r="BG744">
        <v>93.212133322014907</v>
      </c>
      <c r="BH744">
        <v>93.821627458939005</v>
      </c>
      <c r="BI744">
        <v>93.361137164195</v>
      </c>
    </row>
    <row r="745" spans="1:61" x14ac:dyDescent="0.25">
      <c r="A745" s="10" t="str">
        <f>VLOOKUP(D745,'Index-Relations'!E:F,2,FALSE)</f>
        <v>ESG</v>
      </c>
      <c r="B745" t="s">
        <v>3450</v>
      </c>
      <c r="C745" s="53" t="s">
        <v>2769</v>
      </c>
      <c r="D745" s="59" t="s">
        <v>2996</v>
      </c>
      <c r="E745" s="59" t="s">
        <v>4185</v>
      </c>
      <c r="F745" t="s">
        <v>297</v>
      </c>
      <c r="G745" t="s">
        <v>296</v>
      </c>
      <c r="H745" t="s">
        <v>298</v>
      </c>
      <c r="I745" s="52">
        <v>45352</v>
      </c>
      <c r="J745" t="s">
        <v>2457</v>
      </c>
      <c r="K745">
        <v>84</v>
      </c>
      <c r="L745">
        <v>96.368057096696802</v>
      </c>
      <c r="M745">
        <v>83</v>
      </c>
      <c r="N745">
        <v>0.99906992119756999</v>
      </c>
      <c r="O745">
        <v>95.074478615246093</v>
      </c>
      <c r="P745">
        <v>83</v>
      </c>
      <c r="Q745">
        <v>0.99906992119756999</v>
      </c>
      <c r="R745">
        <v>81</v>
      </c>
      <c r="S745">
        <v>0.98034220256050697</v>
      </c>
      <c r="T745">
        <v>36.288363151849701</v>
      </c>
      <c r="U745">
        <v>0.73909900198168499</v>
      </c>
      <c r="V745">
        <v>57</v>
      </c>
      <c r="W745">
        <v>0.14326394269303599</v>
      </c>
      <c r="X745">
        <v>9</v>
      </c>
      <c r="Y745">
        <v>82</v>
      </c>
      <c r="Z745">
        <v>0.99809246553674102</v>
      </c>
      <c r="AA745">
        <v>62.1263648514322</v>
      </c>
      <c r="AB745">
        <v>80</v>
      </c>
      <c r="AC745">
        <v>0.98560841043314595</v>
      </c>
      <c r="AD745">
        <v>2</v>
      </c>
      <c r="AE745">
        <v>1.2484055103595199E-2</v>
      </c>
      <c r="AF745">
        <v>2</v>
      </c>
      <c r="AG745">
        <v>1.90753446325883E-3</v>
      </c>
      <c r="AH745">
        <v>5.1338621621037899E-3</v>
      </c>
      <c r="AI745">
        <v>6</v>
      </c>
      <c r="AJ745">
        <v>96.266543811725299</v>
      </c>
      <c r="AK745">
        <v>83</v>
      </c>
      <c r="AL745">
        <v>0.99906992119756999</v>
      </c>
      <c r="AM745">
        <v>0</v>
      </c>
      <c r="AN745">
        <v>0</v>
      </c>
      <c r="AO745">
        <v>0</v>
      </c>
      <c r="AP745">
        <v>0</v>
      </c>
      <c r="AQ745">
        <v>83</v>
      </c>
      <c r="AR745">
        <v>0.99906992119756999</v>
      </c>
      <c r="AS745">
        <v>0</v>
      </c>
      <c r="AT745">
        <v>0</v>
      </c>
      <c r="AU745">
        <v>0</v>
      </c>
      <c r="AV745">
        <v>0</v>
      </c>
      <c r="AW745">
        <v>83</v>
      </c>
      <c r="AX745">
        <v>0.99906992119756899</v>
      </c>
      <c r="AY745">
        <v>95.851705287909894</v>
      </c>
      <c r="AZ745">
        <v>83</v>
      </c>
      <c r="BA745">
        <v>0.99906992119756999</v>
      </c>
      <c r="BB745">
        <v>80</v>
      </c>
      <c r="BC745">
        <v>0.89447826462592095</v>
      </c>
      <c r="BD745">
        <v>3</v>
      </c>
      <c r="BE745">
        <v>0.104591656571648</v>
      </c>
      <c r="BF745">
        <v>94.7792957201749</v>
      </c>
      <c r="BG745">
        <v>93.271794436567006</v>
      </c>
      <c r="BH745">
        <v>94.403127908000897</v>
      </c>
      <c r="BI745">
        <v>93.602829861101</v>
      </c>
    </row>
    <row r="746" spans="1:61" x14ac:dyDescent="0.25">
      <c r="A746" s="10" t="str">
        <f>VLOOKUP(D746,'Index-Relations'!E:F,2,FALSE)</f>
        <v>ESG</v>
      </c>
      <c r="B746" t="s">
        <v>3450</v>
      </c>
      <c r="C746" s="53" t="s">
        <v>2770</v>
      </c>
      <c r="D746" s="59" t="s">
        <v>2996</v>
      </c>
      <c r="E746" s="59" t="s">
        <v>4186</v>
      </c>
      <c r="F746" t="s">
        <v>297</v>
      </c>
      <c r="G746" t="s">
        <v>296</v>
      </c>
      <c r="H746" t="s">
        <v>298</v>
      </c>
      <c r="I746" s="52">
        <v>45323</v>
      </c>
      <c r="J746" t="s">
        <v>2457</v>
      </c>
      <c r="K746">
        <v>84</v>
      </c>
      <c r="L746">
        <v>96.412019795107099</v>
      </c>
      <c r="M746">
        <v>83</v>
      </c>
      <c r="N746">
        <v>1</v>
      </c>
      <c r="O746">
        <v>95.041410133453695</v>
      </c>
      <c r="P746">
        <v>83</v>
      </c>
      <c r="Q746">
        <v>1</v>
      </c>
      <c r="R746">
        <v>81</v>
      </c>
      <c r="S746">
        <v>0.98040023003142696</v>
      </c>
      <c r="T746">
        <v>36.8494680120263</v>
      </c>
      <c r="U746">
        <v>0.73524696365542597</v>
      </c>
      <c r="V746">
        <v>57</v>
      </c>
      <c r="W746">
        <v>0.14889574625872501</v>
      </c>
      <c r="X746">
        <v>9</v>
      </c>
      <c r="Y746">
        <v>82</v>
      </c>
      <c r="Z746">
        <v>0.99911975647923401</v>
      </c>
      <c r="AA746">
        <v>64.567997958080696</v>
      </c>
      <c r="AB746">
        <v>80</v>
      </c>
      <c r="AC746">
        <v>0.98385198989370903</v>
      </c>
      <c r="AD746">
        <v>2</v>
      </c>
      <c r="AE746">
        <v>1.52677665855252E-2</v>
      </c>
      <c r="AF746">
        <v>2</v>
      </c>
      <c r="AG746">
        <v>8.8024352076568097E-4</v>
      </c>
      <c r="AH746">
        <v>5.5187768303921001E-3</v>
      </c>
      <c r="AI746">
        <v>6</v>
      </c>
      <c r="AJ746">
        <v>96.109677230658093</v>
      </c>
      <c r="AK746">
        <v>83</v>
      </c>
      <c r="AL746">
        <v>1</v>
      </c>
      <c r="AM746">
        <v>0</v>
      </c>
      <c r="AN746">
        <v>0</v>
      </c>
      <c r="AO746">
        <v>0</v>
      </c>
      <c r="AP746">
        <v>0</v>
      </c>
      <c r="AQ746">
        <v>83</v>
      </c>
      <c r="AR746">
        <v>0.999999999999999</v>
      </c>
      <c r="AS746">
        <v>0</v>
      </c>
      <c r="AT746">
        <v>0</v>
      </c>
      <c r="AU746">
        <v>0</v>
      </c>
      <c r="AV746">
        <v>0</v>
      </c>
      <c r="AW746">
        <v>83</v>
      </c>
      <c r="AX746">
        <v>0.999999999999999</v>
      </c>
      <c r="AY746">
        <v>96.071211316403804</v>
      </c>
      <c r="AZ746">
        <v>83</v>
      </c>
      <c r="BA746">
        <v>1</v>
      </c>
      <c r="BB746">
        <v>80</v>
      </c>
      <c r="BC746">
        <v>0.88739593837990505</v>
      </c>
      <c r="BD746">
        <v>3</v>
      </c>
      <c r="BE746">
        <v>0.112604061620094</v>
      </c>
      <c r="BF746">
        <v>94.759379475462893</v>
      </c>
      <c r="BG746">
        <v>93.273764607722001</v>
      </c>
      <c r="BH746">
        <v>94.611401553596906</v>
      </c>
      <c r="BI746">
        <v>93.488167297570001</v>
      </c>
    </row>
    <row r="747" spans="1:61" x14ac:dyDescent="0.25">
      <c r="A747" s="10" t="str">
        <f>VLOOKUP(D747,'Index-Relations'!E:F,2,FALSE)</f>
        <v>ESG</v>
      </c>
      <c r="B747" t="s">
        <v>3450</v>
      </c>
      <c r="C747" s="53" t="s">
        <v>2760</v>
      </c>
      <c r="D747" s="59" t="s">
        <v>2997</v>
      </c>
      <c r="E747" s="59" t="s">
        <v>4187</v>
      </c>
      <c r="F747" t="s">
        <v>300</v>
      </c>
      <c r="G747" t="s">
        <v>299</v>
      </c>
      <c r="H747" t="s">
        <v>301</v>
      </c>
      <c r="I747" s="52">
        <v>45659</v>
      </c>
      <c r="J747" t="s">
        <v>2457</v>
      </c>
      <c r="K747">
        <v>88</v>
      </c>
      <c r="L747" s="73">
        <v>92.128821921013994</v>
      </c>
      <c r="M747">
        <v>87</v>
      </c>
      <c r="N747">
        <v>0.999216569592839</v>
      </c>
      <c r="O747" s="73">
        <v>91.637435206646003</v>
      </c>
      <c r="P747">
        <v>87</v>
      </c>
      <c r="Q747">
        <v>0.999216569592839</v>
      </c>
      <c r="R747">
        <v>86</v>
      </c>
      <c r="S747">
        <v>0.97256292759647101</v>
      </c>
      <c r="T747">
        <v>36.159835823509297</v>
      </c>
      <c r="U747">
        <v>0.55394912252560802</v>
      </c>
      <c r="V747">
        <v>60</v>
      </c>
      <c r="W747">
        <v>4.7006119610543698E-2</v>
      </c>
      <c r="X747">
        <v>8</v>
      </c>
      <c r="Y747">
        <v>87</v>
      </c>
      <c r="Z747">
        <v>0.999216569592839</v>
      </c>
      <c r="AA747">
        <v>57.621113497985199</v>
      </c>
      <c r="AB747">
        <v>81</v>
      </c>
      <c r="AC747">
        <v>0.93063635124380195</v>
      </c>
      <c r="AD747">
        <v>6</v>
      </c>
      <c r="AE747">
        <v>6.8580218349036798E-2</v>
      </c>
      <c r="AF747">
        <v>1</v>
      </c>
      <c r="AG747">
        <v>7.8343040716095903E-4</v>
      </c>
      <c r="AH747">
        <v>8.4832165591941198E-3</v>
      </c>
      <c r="AI747">
        <v>8</v>
      </c>
      <c r="AJ747" s="73">
        <v>89.981314518494898</v>
      </c>
      <c r="AK747">
        <v>87</v>
      </c>
      <c r="AL747">
        <v>0.999216569592839</v>
      </c>
      <c r="AM747">
        <v>0</v>
      </c>
      <c r="AN747">
        <v>0</v>
      </c>
      <c r="AO747">
        <v>0</v>
      </c>
      <c r="AP747">
        <v>0</v>
      </c>
      <c r="AQ747">
        <v>88</v>
      </c>
      <c r="AR747">
        <v>1</v>
      </c>
      <c r="AS747">
        <v>0</v>
      </c>
      <c r="AT747">
        <v>0</v>
      </c>
      <c r="AU747">
        <v>0</v>
      </c>
      <c r="AV747">
        <v>0</v>
      </c>
      <c r="AW747">
        <v>88</v>
      </c>
      <c r="AX747">
        <v>0.999999999999999</v>
      </c>
      <c r="AY747" s="73">
        <v>91.486139887608999</v>
      </c>
      <c r="AZ747">
        <v>87</v>
      </c>
      <c r="BA747">
        <v>0.999216569592839</v>
      </c>
      <c r="BB747">
        <v>86</v>
      </c>
      <c r="BC747">
        <v>0.93180149102850296</v>
      </c>
      <c r="BD747">
        <v>2</v>
      </c>
      <c r="BE747">
        <v>6.8198508971496402E-2</v>
      </c>
      <c r="BF747">
        <v>92.128821921013994</v>
      </c>
      <c r="BG747">
        <v>91.637435206646003</v>
      </c>
      <c r="BH747">
        <v>91.486139887608999</v>
      </c>
      <c r="BI747">
        <v>89.981314518494898</v>
      </c>
    </row>
    <row r="748" spans="1:61" x14ac:dyDescent="0.25">
      <c r="A748" s="10" t="str">
        <f>VLOOKUP(D748,'Index-Relations'!E:F,2,FALSE)</f>
        <v>ESG</v>
      </c>
      <c r="B748" t="s">
        <v>3450</v>
      </c>
      <c r="C748" s="53" t="s">
        <v>2761</v>
      </c>
      <c r="D748" s="59" t="s">
        <v>2997</v>
      </c>
      <c r="E748" s="59" t="s">
        <v>4188</v>
      </c>
      <c r="F748" t="s">
        <v>300</v>
      </c>
      <c r="G748" t="s">
        <v>299</v>
      </c>
      <c r="H748" t="s">
        <v>301</v>
      </c>
      <c r="I748" s="52">
        <v>45628</v>
      </c>
      <c r="J748" t="s">
        <v>2457</v>
      </c>
      <c r="K748">
        <v>88</v>
      </c>
      <c r="L748" s="73">
        <v>93.161385508343997</v>
      </c>
      <c r="M748">
        <v>87</v>
      </c>
      <c r="N748">
        <v>0.99932991217728395</v>
      </c>
      <c r="O748" s="73">
        <v>93.494353206531997</v>
      </c>
      <c r="P748">
        <v>87</v>
      </c>
      <c r="Q748">
        <v>0.99932991217728395</v>
      </c>
      <c r="R748">
        <v>85</v>
      </c>
      <c r="S748">
        <v>0.97752170115360204</v>
      </c>
      <c r="T748">
        <v>33.346604312084601</v>
      </c>
      <c r="U748">
        <v>0.60991907212435104</v>
      </c>
      <c r="V748">
        <v>62</v>
      </c>
      <c r="W748">
        <v>0.106357491294461</v>
      </c>
      <c r="X748">
        <v>9</v>
      </c>
      <c r="Y748">
        <v>87</v>
      </c>
      <c r="Z748">
        <v>0.99932991217728395</v>
      </c>
      <c r="AA748">
        <v>44.949835657622103</v>
      </c>
      <c r="AB748">
        <v>83</v>
      </c>
      <c r="AC748">
        <v>0.94897978307494901</v>
      </c>
      <c r="AD748">
        <v>4</v>
      </c>
      <c r="AE748">
        <v>5.0350129102334697E-2</v>
      </c>
      <c r="AF748">
        <v>1</v>
      </c>
      <c r="AG748">
        <v>6.70087822715777E-4</v>
      </c>
      <c r="AH748">
        <v>1.9336764442807301E-2</v>
      </c>
      <c r="AI748">
        <v>10</v>
      </c>
      <c r="AJ748" s="73">
        <v>91.847746230537993</v>
      </c>
      <c r="AK748">
        <v>87</v>
      </c>
      <c r="AL748">
        <v>0.99932991217728395</v>
      </c>
      <c r="AM748">
        <v>0</v>
      </c>
      <c r="AN748">
        <v>0</v>
      </c>
      <c r="AO748">
        <v>0</v>
      </c>
      <c r="AP748">
        <v>0</v>
      </c>
      <c r="AQ748">
        <v>88</v>
      </c>
      <c r="AR748">
        <v>1</v>
      </c>
      <c r="AS748">
        <v>0</v>
      </c>
      <c r="AT748">
        <v>0</v>
      </c>
      <c r="AU748">
        <v>0</v>
      </c>
      <c r="AV748">
        <v>0</v>
      </c>
      <c r="AW748">
        <v>88</v>
      </c>
      <c r="AX748">
        <v>1</v>
      </c>
      <c r="AY748" s="73">
        <v>90.800990579290001</v>
      </c>
      <c r="AZ748">
        <v>87</v>
      </c>
      <c r="BA748">
        <v>0.99932991217728395</v>
      </c>
      <c r="BB748">
        <v>86</v>
      </c>
      <c r="BC748">
        <v>0.91199827188487403</v>
      </c>
      <c r="BD748">
        <v>2</v>
      </c>
      <c r="BE748">
        <v>8.8001728115125896E-2</v>
      </c>
      <c r="BF748">
        <v>93.161385508343997</v>
      </c>
      <c r="BG748">
        <v>93.494353206531997</v>
      </c>
      <c r="BH748">
        <v>90.800990579290001</v>
      </c>
      <c r="BI748">
        <v>91.847746230537993</v>
      </c>
    </row>
    <row r="749" spans="1:61" x14ac:dyDescent="0.25">
      <c r="A749" s="10" t="str">
        <f>VLOOKUP(D749,'Index-Relations'!E:F,2,FALSE)</f>
        <v>ESG</v>
      </c>
      <c r="B749" t="s">
        <v>3450</v>
      </c>
      <c r="C749" s="53" t="s">
        <v>2762</v>
      </c>
      <c r="D749" s="59" t="s">
        <v>2997</v>
      </c>
      <c r="E749" s="59" t="s">
        <v>4189</v>
      </c>
      <c r="F749" t="s">
        <v>300</v>
      </c>
      <c r="G749" t="s">
        <v>299</v>
      </c>
      <c r="H749" t="s">
        <v>301</v>
      </c>
      <c r="I749" s="52">
        <v>45597</v>
      </c>
      <c r="J749" t="s">
        <v>2457</v>
      </c>
      <c r="K749">
        <v>88</v>
      </c>
      <c r="L749" s="73">
        <v>92.935643852943997</v>
      </c>
      <c r="M749">
        <v>87</v>
      </c>
      <c r="N749">
        <v>0.99936747376442003</v>
      </c>
      <c r="O749" s="73">
        <v>93.432474774325001</v>
      </c>
      <c r="P749">
        <v>87</v>
      </c>
      <c r="Q749">
        <v>0.99936747376442003</v>
      </c>
      <c r="R749">
        <v>85</v>
      </c>
      <c r="S749">
        <v>0.97741612169826098</v>
      </c>
      <c r="T749">
        <v>33.807592856184698</v>
      </c>
      <c r="U749">
        <v>0.61116065882637505</v>
      </c>
      <c r="V749">
        <v>62</v>
      </c>
      <c r="W749">
        <v>0.106071416123422</v>
      </c>
      <c r="X749">
        <v>9</v>
      </c>
      <c r="Y749">
        <v>87</v>
      </c>
      <c r="Z749">
        <v>0.99936747376442003</v>
      </c>
      <c r="AA749">
        <v>47.177205669629799</v>
      </c>
      <c r="AB749">
        <v>83</v>
      </c>
      <c r="AC749">
        <v>0.94849152069892095</v>
      </c>
      <c r="AD749">
        <v>4</v>
      </c>
      <c r="AE749">
        <v>5.0875953065499399E-2</v>
      </c>
      <c r="AF749">
        <v>1</v>
      </c>
      <c r="AG749">
        <v>6.3252623557933502E-4</v>
      </c>
      <c r="AH749">
        <v>2.8642211595851199E-2</v>
      </c>
      <c r="AI749">
        <v>10</v>
      </c>
      <c r="AJ749" s="73">
        <v>91.613676341897005</v>
      </c>
      <c r="AK749">
        <v>87</v>
      </c>
      <c r="AL749">
        <v>0.99936747376442003</v>
      </c>
      <c r="AM749">
        <v>0</v>
      </c>
      <c r="AN749">
        <v>0</v>
      </c>
      <c r="AO749">
        <v>0</v>
      </c>
      <c r="AP749">
        <v>0</v>
      </c>
      <c r="AQ749">
        <v>88</v>
      </c>
      <c r="AR749">
        <v>1</v>
      </c>
      <c r="AS749">
        <v>0</v>
      </c>
      <c r="AT749">
        <v>0</v>
      </c>
      <c r="AU749">
        <v>0</v>
      </c>
      <c r="AV749">
        <v>0</v>
      </c>
      <c r="AW749">
        <v>88</v>
      </c>
      <c r="AX749">
        <v>0.999999999999999</v>
      </c>
      <c r="AY749" s="73">
        <v>90.431518166575003</v>
      </c>
      <c r="AZ749">
        <v>87</v>
      </c>
      <c r="BA749">
        <v>0.99936747376442003</v>
      </c>
      <c r="BB749">
        <v>86</v>
      </c>
      <c r="BC749">
        <v>0.90757635666728997</v>
      </c>
      <c r="BD749">
        <v>2</v>
      </c>
      <c r="BE749">
        <v>9.2423643332709401E-2</v>
      </c>
      <c r="BF749">
        <v>92.935643852943997</v>
      </c>
      <c r="BG749">
        <v>93.432474774325001</v>
      </c>
      <c r="BH749">
        <v>90.431518166575003</v>
      </c>
      <c r="BI749">
        <v>91.613676341897005</v>
      </c>
    </row>
    <row r="750" spans="1:61" x14ac:dyDescent="0.25">
      <c r="A750" s="10" t="str">
        <f>VLOOKUP(D750,'Index-Relations'!E:F,2,FALSE)</f>
        <v>ESG</v>
      </c>
      <c r="B750" t="s">
        <v>3450</v>
      </c>
      <c r="C750" s="53" t="s">
        <v>2763</v>
      </c>
      <c r="D750" s="59" t="s">
        <v>2997</v>
      </c>
      <c r="E750" s="59" t="s">
        <v>4190</v>
      </c>
      <c r="F750" t="s">
        <v>300</v>
      </c>
      <c r="G750" t="s">
        <v>299</v>
      </c>
      <c r="H750" t="s">
        <v>301</v>
      </c>
      <c r="I750" s="52">
        <v>45566</v>
      </c>
      <c r="J750" t="s">
        <v>2457</v>
      </c>
      <c r="K750">
        <v>88</v>
      </c>
      <c r="L750" s="73">
        <v>92.941475910811903</v>
      </c>
      <c r="M750">
        <v>87</v>
      </c>
      <c r="N750">
        <v>0.99939415963374201</v>
      </c>
      <c r="O750" s="73">
        <v>93.372425324250003</v>
      </c>
      <c r="P750">
        <v>87</v>
      </c>
      <c r="Q750">
        <v>0.99939415963374201</v>
      </c>
      <c r="R750">
        <v>85</v>
      </c>
      <c r="S750">
        <v>0.977878483578421</v>
      </c>
      <c r="T750">
        <v>33.850062002858202</v>
      </c>
      <c r="U750">
        <v>0.612331434055432</v>
      </c>
      <c r="V750">
        <v>62</v>
      </c>
      <c r="W750">
        <v>0.10642413897644599</v>
      </c>
      <c r="X750">
        <v>9</v>
      </c>
      <c r="Y750">
        <v>87</v>
      </c>
      <c r="Z750">
        <v>0.99939415963374201</v>
      </c>
      <c r="AA750">
        <v>50.346425888451698</v>
      </c>
      <c r="AB750">
        <v>83</v>
      </c>
      <c r="AC750">
        <v>0.95002656193347901</v>
      </c>
      <c r="AD750">
        <v>4</v>
      </c>
      <c r="AE750">
        <v>4.9367597700263201E-2</v>
      </c>
      <c r="AF750">
        <v>1</v>
      </c>
      <c r="AG750">
        <v>6.0584036625752004E-4</v>
      </c>
      <c r="AH750">
        <v>1.8849635409651601E-2</v>
      </c>
      <c r="AI750">
        <v>10</v>
      </c>
      <c r="AJ750" s="73">
        <v>91.632115516862001</v>
      </c>
      <c r="AK750">
        <v>87</v>
      </c>
      <c r="AL750">
        <v>0.99939415963374201</v>
      </c>
      <c r="AM750">
        <v>0</v>
      </c>
      <c r="AN750">
        <v>0</v>
      </c>
      <c r="AO750">
        <v>0</v>
      </c>
      <c r="AP750">
        <v>0</v>
      </c>
      <c r="AQ750">
        <v>88</v>
      </c>
      <c r="AR750">
        <v>1</v>
      </c>
      <c r="AS750">
        <v>0</v>
      </c>
      <c r="AT750">
        <v>0</v>
      </c>
      <c r="AU750">
        <v>0</v>
      </c>
      <c r="AV750">
        <v>0</v>
      </c>
      <c r="AW750">
        <v>88</v>
      </c>
      <c r="AX750">
        <v>1</v>
      </c>
      <c r="AY750" s="73">
        <v>90.508592688027903</v>
      </c>
      <c r="AZ750">
        <v>87</v>
      </c>
      <c r="BA750">
        <v>0.99939415963374201</v>
      </c>
      <c r="BB750">
        <v>86</v>
      </c>
      <c r="BC750">
        <v>0.90702321227368798</v>
      </c>
      <c r="BD750">
        <v>2</v>
      </c>
      <c r="BE750">
        <v>9.2976787726311905E-2</v>
      </c>
      <c r="BF750">
        <v>92.941475910811903</v>
      </c>
      <c r="BG750">
        <v>93.372425324250003</v>
      </c>
      <c r="BH750">
        <v>90.508592688027903</v>
      </c>
      <c r="BI750">
        <v>91.632115516862001</v>
      </c>
    </row>
    <row r="751" spans="1:61" x14ac:dyDescent="0.25">
      <c r="A751" s="10" t="str">
        <f>VLOOKUP(D751,'Index-Relations'!E:F,2,FALSE)</f>
        <v>ESG</v>
      </c>
      <c r="B751" t="s">
        <v>3450</v>
      </c>
      <c r="C751" s="53" t="s">
        <v>2764</v>
      </c>
      <c r="D751" s="59" t="s">
        <v>2997</v>
      </c>
      <c r="E751" s="59" t="s">
        <v>4191</v>
      </c>
      <c r="F751" t="s">
        <v>300</v>
      </c>
      <c r="G751" t="s">
        <v>299</v>
      </c>
      <c r="H751" t="s">
        <v>301</v>
      </c>
      <c r="I751" s="52">
        <v>45537</v>
      </c>
      <c r="J751" t="s">
        <v>2457</v>
      </c>
      <c r="K751">
        <v>88</v>
      </c>
      <c r="L751" s="73">
        <v>93.269528621261003</v>
      </c>
      <c r="M751">
        <v>87</v>
      </c>
      <c r="N751">
        <v>0.99931020221098699</v>
      </c>
      <c r="O751" s="73">
        <v>93.452878112480903</v>
      </c>
      <c r="P751">
        <v>87</v>
      </c>
      <c r="Q751">
        <v>0.99931020221098699</v>
      </c>
      <c r="R751">
        <v>85</v>
      </c>
      <c r="S751">
        <v>0.97898633131806301</v>
      </c>
      <c r="T751">
        <v>34.250311673796901</v>
      </c>
      <c r="U751">
        <v>0.61579265696068397</v>
      </c>
      <c r="V751">
        <v>62</v>
      </c>
      <c r="W751">
        <v>0.109423907959255</v>
      </c>
      <c r="X751">
        <v>9</v>
      </c>
      <c r="Y751">
        <v>87</v>
      </c>
      <c r="Z751">
        <v>0.99931020221098699</v>
      </c>
      <c r="AA751">
        <v>48.603700591707302</v>
      </c>
      <c r="AB751">
        <v>83</v>
      </c>
      <c r="AC751">
        <v>0.95140049777396396</v>
      </c>
      <c r="AD751">
        <v>4</v>
      </c>
      <c r="AE751">
        <v>4.7909704437022603E-2</v>
      </c>
      <c r="AF751">
        <v>1</v>
      </c>
      <c r="AG751">
        <v>6.8979778901280498E-4</v>
      </c>
      <c r="AH751">
        <v>1.9543196827085701E-2</v>
      </c>
      <c r="AI751">
        <v>10</v>
      </c>
      <c r="AJ751" s="73">
        <v>92.158656070646003</v>
      </c>
      <c r="AK751">
        <v>87</v>
      </c>
      <c r="AL751">
        <v>0.99931020221098699</v>
      </c>
      <c r="AM751">
        <v>0</v>
      </c>
      <c r="AN751">
        <v>0</v>
      </c>
      <c r="AO751">
        <v>0</v>
      </c>
      <c r="AP751">
        <v>0</v>
      </c>
      <c r="AQ751">
        <v>88</v>
      </c>
      <c r="AR751">
        <v>1</v>
      </c>
      <c r="AS751">
        <v>0</v>
      </c>
      <c r="AT751">
        <v>0</v>
      </c>
      <c r="AU751">
        <v>0</v>
      </c>
      <c r="AV751">
        <v>0</v>
      </c>
      <c r="AW751">
        <v>88</v>
      </c>
      <c r="AX751">
        <v>1</v>
      </c>
      <c r="AY751" s="73">
        <v>91.288784157251001</v>
      </c>
      <c r="AZ751">
        <v>87</v>
      </c>
      <c r="BA751">
        <v>0.99931020221098699</v>
      </c>
      <c r="BB751">
        <v>86</v>
      </c>
      <c r="BC751">
        <v>0.90032895717017003</v>
      </c>
      <c r="BD751">
        <v>2</v>
      </c>
      <c r="BE751">
        <v>9.9671042829829498E-2</v>
      </c>
      <c r="BF751">
        <v>93.269528621261003</v>
      </c>
      <c r="BG751">
        <v>93.452878112480903</v>
      </c>
      <c r="BH751">
        <v>91.288784157251001</v>
      </c>
      <c r="BI751">
        <v>92.158656070646003</v>
      </c>
    </row>
    <row r="752" spans="1:61" x14ac:dyDescent="0.25">
      <c r="A752" s="10" t="str">
        <f>VLOOKUP(D752,'Index-Relations'!E:F,2,FALSE)</f>
        <v>ESG</v>
      </c>
      <c r="B752" t="s">
        <v>3450</v>
      </c>
      <c r="C752" s="53" t="s">
        <v>3350</v>
      </c>
      <c r="D752" s="59" t="s">
        <v>2997</v>
      </c>
      <c r="E752" s="59" t="s">
        <v>4192</v>
      </c>
      <c r="F752" t="s">
        <v>300</v>
      </c>
      <c r="G752" t="s">
        <v>299</v>
      </c>
      <c r="H752" t="s">
        <v>301</v>
      </c>
      <c r="I752" s="52">
        <v>45505</v>
      </c>
      <c r="J752" t="s">
        <v>2457</v>
      </c>
      <c r="K752">
        <v>88</v>
      </c>
      <c r="L752" s="73">
        <v>93.246001505232897</v>
      </c>
      <c r="M752">
        <v>87</v>
      </c>
      <c r="N752">
        <v>0.99929138965465802</v>
      </c>
      <c r="O752" s="73">
        <v>93.4129043878809</v>
      </c>
      <c r="P752">
        <v>87</v>
      </c>
      <c r="Q752">
        <v>0.99929138965465802</v>
      </c>
      <c r="R752">
        <v>85</v>
      </c>
      <c r="S752">
        <v>0.97945798851334798</v>
      </c>
      <c r="T752">
        <v>34.318694174342298</v>
      </c>
      <c r="U752">
        <v>0.625982275557315</v>
      </c>
      <c r="V752">
        <v>62</v>
      </c>
      <c r="W752">
        <v>0.112045034010629</v>
      </c>
      <c r="X752">
        <v>9</v>
      </c>
      <c r="Y752">
        <v>87</v>
      </c>
      <c r="Z752">
        <v>0.99929138965465802</v>
      </c>
      <c r="AA752">
        <v>49.580471700797801</v>
      </c>
      <c r="AB752">
        <v>84</v>
      </c>
      <c r="AC752">
        <v>0.96736413723506298</v>
      </c>
      <c r="AD752">
        <v>3</v>
      </c>
      <c r="AE752">
        <v>3.1927252419594397E-2</v>
      </c>
      <c r="AF752">
        <v>1</v>
      </c>
      <c r="AG752">
        <v>7.0861034534182895E-4</v>
      </c>
      <c r="AH752">
        <v>1.9125528595475502E-2</v>
      </c>
      <c r="AI752">
        <v>10</v>
      </c>
      <c r="AJ752" s="73">
        <v>92.213844266628001</v>
      </c>
      <c r="AK752">
        <v>87</v>
      </c>
      <c r="AL752">
        <v>0.99929138965465802</v>
      </c>
      <c r="AM752">
        <v>0</v>
      </c>
      <c r="AN752">
        <v>0</v>
      </c>
      <c r="AO752">
        <v>0</v>
      </c>
      <c r="AP752">
        <v>0</v>
      </c>
      <c r="AQ752">
        <v>88</v>
      </c>
      <c r="AR752">
        <v>1</v>
      </c>
      <c r="AS752">
        <v>0</v>
      </c>
      <c r="AT752">
        <v>0</v>
      </c>
      <c r="AU752">
        <v>0</v>
      </c>
      <c r="AV752">
        <v>0</v>
      </c>
      <c r="AW752">
        <v>88</v>
      </c>
      <c r="AX752">
        <v>0.999999999999999</v>
      </c>
      <c r="AY752" s="73">
        <v>91.233941019821998</v>
      </c>
      <c r="AZ752">
        <v>87</v>
      </c>
      <c r="BA752">
        <v>0.99929138965465802</v>
      </c>
      <c r="BB752">
        <v>86</v>
      </c>
      <c r="BC752">
        <v>0.90098779200063195</v>
      </c>
      <c r="BD752">
        <v>2</v>
      </c>
      <c r="BE752">
        <v>9.9012207999367302E-2</v>
      </c>
      <c r="BF752">
        <v>93.246001505232897</v>
      </c>
      <c r="BG752">
        <v>93.4129043878809</v>
      </c>
      <c r="BH752">
        <v>91.233941019821998</v>
      </c>
      <c r="BI752">
        <v>92.213844266628001</v>
      </c>
    </row>
    <row r="753" spans="1:61" x14ac:dyDescent="0.25">
      <c r="A753" s="10" t="str">
        <f>VLOOKUP(D753,'Index-Relations'!E:F,2,FALSE)</f>
        <v>ESG</v>
      </c>
      <c r="B753" t="s">
        <v>3450</v>
      </c>
      <c r="C753" s="53" t="s">
        <v>2765</v>
      </c>
      <c r="D753" s="59" t="s">
        <v>2997</v>
      </c>
      <c r="E753" s="59" t="s">
        <v>4193</v>
      </c>
      <c r="F753" t="s">
        <v>300</v>
      </c>
      <c r="G753" t="s">
        <v>299</v>
      </c>
      <c r="H753" t="s">
        <v>301</v>
      </c>
      <c r="I753" s="52">
        <v>45474</v>
      </c>
      <c r="J753" t="s">
        <v>2457</v>
      </c>
      <c r="K753">
        <v>89</v>
      </c>
      <c r="L753" s="73">
        <v>93.873837824684003</v>
      </c>
      <c r="M753">
        <v>88</v>
      </c>
      <c r="N753">
        <v>0.99914328422586896</v>
      </c>
      <c r="O753" s="73">
        <v>93.390536660438997</v>
      </c>
      <c r="P753">
        <v>88</v>
      </c>
      <c r="Q753">
        <v>0.99914328422586896</v>
      </c>
      <c r="R753">
        <v>86</v>
      </c>
      <c r="S753">
        <v>0.97856318019129795</v>
      </c>
      <c r="T753">
        <v>34.039995421934897</v>
      </c>
      <c r="U753">
        <v>0.62401076299311398</v>
      </c>
      <c r="V753">
        <v>62</v>
      </c>
      <c r="W753">
        <v>0.11021554330448</v>
      </c>
      <c r="X753">
        <v>9</v>
      </c>
      <c r="Y753">
        <v>88</v>
      </c>
      <c r="Z753">
        <v>0.99914328422586896</v>
      </c>
      <c r="AA753">
        <v>51.353098488443699</v>
      </c>
      <c r="AB753">
        <v>86</v>
      </c>
      <c r="AC753">
        <v>0.98602537655212297</v>
      </c>
      <c r="AD753">
        <v>2</v>
      </c>
      <c r="AE753">
        <v>1.3117907673746199E-2</v>
      </c>
      <c r="AF753">
        <v>1</v>
      </c>
      <c r="AG753">
        <v>8.56715774130514E-4</v>
      </c>
      <c r="AH753">
        <v>1.8834565719337702E-2</v>
      </c>
      <c r="AI753">
        <v>10</v>
      </c>
      <c r="AJ753" s="73">
        <v>92.9003195979639</v>
      </c>
      <c r="AK753">
        <v>88</v>
      </c>
      <c r="AL753">
        <v>0.99914328422586896</v>
      </c>
      <c r="AM753">
        <v>0</v>
      </c>
      <c r="AN753">
        <v>0</v>
      </c>
      <c r="AO753">
        <v>0</v>
      </c>
      <c r="AP753">
        <v>0</v>
      </c>
      <c r="AQ753">
        <v>89</v>
      </c>
      <c r="AR753">
        <v>1</v>
      </c>
      <c r="AS753">
        <v>0</v>
      </c>
      <c r="AT753">
        <v>0</v>
      </c>
      <c r="AU753">
        <v>0</v>
      </c>
      <c r="AV753">
        <v>0</v>
      </c>
      <c r="AW753">
        <v>89</v>
      </c>
      <c r="AX753">
        <v>1</v>
      </c>
      <c r="AY753" s="73">
        <v>92.261702535037003</v>
      </c>
      <c r="AZ753">
        <v>88</v>
      </c>
      <c r="BA753">
        <v>0.99914328422586896</v>
      </c>
      <c r="BB753">
        <v>87</v>
      </c>
      <c r="BC753">
        <v>0.90360185557054196</v>
      </c>
      <c r="BD753">
        <v>2</v>
      </c>
      <c r="BE753">
        <v>9.6398144429457905E-2</v>
      </c>
      <c r="BF753">
        <v>93.873837824684003</v>
      </c>
      <c r="BG753">
        <v>93.390536660438997</v>
      </c>
      <c r="BH753">
        <v>92.261702535037003</v>
      </c>
      <c r="BI753">
        <v>92.9003195979639</v>
      </c>
    </row>
    <row r="754" spans="1:61" x14ac:dyDescent="0.25">
      <c r="A754" s="10" t="str">
        <f>VLOOKUP(D754,'Index-Relations'!E:F,2,FALSE)</f>
        <v>ESG</v>
      </c>
      <c r="B754" t="s">
        <v>3450</v>
      </c>
      <c r="C754" s="53" t="s">
        <v>2766</v>
      </c>
      <c r="D754" s="59" t="s">
        <v>2997</v>
      </c>
      <c r="E754" s="59" t="s">
        <v>4194</v>
      </c>
      <c r="F754" t="s">
        <v>300</v>
      </c>
      <c r="G754" t="s">
        <v>299</v>
      </c>
      <c r="H754" t="s">
        <v>301</v>
      </c>
      <c r="I754" s="52">
        <v>45446</v>
      </c>
      <c r="J754" t="s">
        <v>2457</v>
      </c>
      <c r="K754">
        <v>90</v>
      </c>
      <c r="L754" s="73">
        <v>94.129407978727002</v>
      </c>
      <c r="M754">
        <v>89</v>
      </c>
      <c r="N754">
        <v>0.99909617915861304</v>
      </c>
      <c r="O754" s="73">
        <v>93.185671085885005</v>
      </c>
      <c r="P754">
        <v>89</v>
      </c>
      <c r="Q754">
        <v>0.99909617915861304</v>
      </c>
      <c r="R754">
        <v>87</v>
      </c>
      <c r="S754">
        <v>0.97859978489731303</v>
      </c>
      <c r="T754">
        <v>35.022140218959102</v>
      </c>
      <c r="U754">
        <v>0.65656224190845303</v>
      </c>
      <c r="V754">
        <v>61</v>
      </c>
      <c r="W754">
        <v>0.12392413423076799</v>
      </c>
      <c r="X754">
        <v>9</v>
      </c>
      <c r="Y754">
        <v>88</v>
      </c>
      <c r="Z754">
        <v>0.998252283285881</v>
      </c>
      <c r="AA754">
        <v>57.389571277620497</v>
      </c>
      <c r="AB754">
        <v>86</v>
      </c>
      <c r="AC754">
        <v>0.985018695366638</v>
      </c>
      <c r="AD754">
        <v>2</v>
      </c>
      <c r="AE754">
        <v>1.32335879192425E-2</v>
      </c>
      <c r="AF754">
        <v>2</v>
      </c>
      <c r="AG754">
        <v>1.7477167141192E-3</v>
      </c>
      <c r="AH754">
        <v>1.72329414251912E-2</v>
      </c>
      <c r="AI754">
        <v>10</v>
      </c>
      <c r="AJ754" s="73">
        <v>92.761427714164</v>
      </c>
      <c r="AK754">
        <v>89</v>
      </c>
      <c r="AL754">
        <v>0.99909617915861304</v>
      </c>
      <c r="AM754">
        <v>0</v>
      </c>
      <c r="AN754">
        <v>0</v>
      </c>
      <c r="AO754">
        <v>0</v>
      </c>
      <c r="AP754">
        <v>0</v>
      </c>
      <c r="AQ754">
        <v>90</v>
      </c>
      <c r="AR754">
        <v>0.999999999999999</v>
      </c>
      <c r="AS754">
        <v>0</v>
      </c>
      <c r="AT754">
        <v>0</v>
      </c>
      <c r="AU754">
        <v>0</v>
      </c>
      <c r="AV754">
        <v>0</v>
      </c>
      <c r="AW754">
        <v>90</v>
      </c>
      <c r="AX754">
        <v>1</v>
      </c>
      <c r="AY754" s="73">
        <v>93.126403441301903</v>
      </c>
      <c r="AZ754">
        <v>89</v>
      </c>
      <c r="BA754">
        <v>0.99909617915861304</v>
      </c>
      <c r="BB754">
        <v>88</v>
      </c>
      <c r="BC754">
        <v>0.902815868526331</v>
      </c>
      <c r="BD754">
        <v>2</v>
      </c>
      <c r="BE754">
        <v>9.7184131473668195E-2</v>
      </c>
      <c r="BF754">
        <v>94.129407978727002</v>
      </c>
      <c r="BG754">
        <v>93.185671085885005</v>
      </c>
      <c r="BH754">
        <v>93.126403441301903</v>
      </c>
      <c r="BI754">
        <v>92.761427714164</v>
      </c>
    </row>
    <row r="755" spans="1:61" x14ac:dyDescent="0.25">
      <c r="A755" s="10" t="str">
        <f>VLOOKUP(D755,'Index-Relations'!E:F,2,FALSE)</f>
        <v>ESG</v>
      </c>
      <c r="B755" t="s">
        <v>3450</v>
      </c>
      <c r="C755" s="53" t="s">
        <v>2767</v>
      </c>
      <c r="D755" s="59" t="s">
        <v>2997</v>
      </c>
      <c r="E755" s="59" t="s">
        <v>4195</v>
      </c>
      <c r="F755" t="s">
        <v>300</v>
      </c>
      <c r="G755" t="s">
        <v>299</v>
      </c>
      <c r="H755" t="s">
        <v>301</v>
      </c>
      <c r="I755" s="52">
        <v>45413</v>
      </c>
      <c r="J755" t="s">
        <v>2457</v>
      </c>
      <c r="K755">
        <v>90</v>
      </c>
      <c r="L755" s="73">
        <v>94.147666371785903</v>
      </c>
      <c r="M755">
        <v>89</v>
      </c>
      <c r="N755">
        <v>0.99907524914565304</v>
      </c>
      <c r="O755" s="73">
        <v>93.2054047504529</v>
      </c>
      <c r="P755">
        <v>89</v>
      </c>
      <c r="Q755">
        <v>0.99907524914565304</v>
      </c>
      <c r="R755">
        <v>87</v>
      </c>
      <c r="S755">
        <v>0.97926185755613804</v>
      </c>
      <c r="T755">
        <v>35.163524330754001</v>
      </c>
      <c r="U755">
        <v>0.64183304979962796</v>
      </c>
      <c r="V755">
        <v>61</v>
      </c>
      <c r="W755">
        <v>0.120764214145196</v>
      </c>
      <c r="X755">
        <v>9</v>
      </c>
      <c r="Y755">
        <v>88</v>
      </c>
      <c r="Z755">
        <v>0.99815101284468699</v>
      </c>
      <c r="AA755">
        <v>58.856371530838899</v>
      </c>
      <c r="AB755">
        <v>86</v>
      </c>
      <c r="AC755">
        <v>0.98579539867127897</v>
      </c>
      <c r="AD755">
        <v>2</v>
      </c>
      <c r="AE755">
        <v>1.2355614173407799E-2</v>
      </c>
      <c r="AF755">
        <v>2</v>
      </c>
      <c r="AG755">
        <v>1.8489871553124099E-3</v>
      </c>
      <c r="AH755">
        <v>1.6285732822945799E-2</v>
      </c>
      <c r="AI755">
        <v>10</v>
      </c>
      <c r="AJ755" s="73">
        <v>92.802626948438899</v>
      </c>
      <c r="AK755">
        <v>89</v>
      </c>
      <c r="AL755">
        <v>0.99907524914565304</v>
      </c>
      <c r="AM755">
        <v>0</v>
      </c>
      <c r="AN755">
        <v>0</v>
      </c>
      <c r="AO755">
        <v>0</v>
      </c>
      <c r="AP755">
        <v>0</v>
      </c>
      <c r="AQ755">
        <v>89</v>
      </c>
      <c r="AR755">
        <v>0.99907524914565304</v>
      </c>
      <c r="AS755">
        <v>0</v>
      </c>
      <c r="AT755">
        <v>0</v>
      </c>
      <c r="AU755">
        <v>0</v>
      </c>
      <c r="AV755">
        <v>0</v>
      </c>
      <c r="AW755">
        <v>89</v>
      </c>
      <c r="AX755">
        <v>0.99907524914565304</v>
      </c>
      <c r="AY755" s="73">
        <v>93.149208467849903</v>
      </c>
      <c r="AZ755">
        <v>89</v>
      </c>
      <c r="BA755">
        <v>0.99907524914565304</v>
      </c>
      <c r="BB755">
        <v>86</v>
      </c>
      <c r="BC755">
        <v>0.89311750469499995</v>
      </c>
      <c r="BD755">
        <v>3</v>
      </c>
      <c r="BE755">
        <v>0.10595774445065199</v>
      </c>
      <c r="BF755">
        <v>94.147666371785903</v>
      </c>
      <c r="BG755">
        <v>93.2054047504529</v>
      </c>
      <c r="BH755">
        <v>93.149208467849903</v>
      </c>
      <c r="BI755">
        <v>92.802626948438899</v>
      </c>
    </row>
    <row r="756" spans="1:61" x14ac:dyDescent="0.25">
      <c r="A756" s="10" t="str">
        <f>VLOOKUP(D756,'Index-Relations'!E:F,2,FALSE)</f>
        <v>ESG</v>
      </c>
      <c r="B756" t="s">
        <v>3450</v>
      </c>
      <c r="C756" s="53" t="s">
        <v>2768</v>
      </c>
      <c r="D756" s="59" t="s">
        <v>2997</v>
      </c>
      <c r="E756" s="59" t="s">
        <v>4196</v>
      </c>
      <c r="F756" t="s">
        <v>300</v>
      </c>
      <c r="G756" t="s">
        <v>299</v>
      </c>
      <c r="H756" t="s">
        <v>301</v>
      </c>
      <c r="I756" s="52">
        <v>45384</v>
      </c>
      <c r="J756" t="s">
        <v>2457</v>
      </c>
      <c r="K756">
        <v>90</v>
      </c>
      <c r="L756">
        <v>96.027824639385599</v>
      </c>
      <c r="M756">
        <v>89</v>
      </c>
      <c r="N756">
        <v>0.99914304100128903</v>
      </c>
      <c r="O756">
        <v>94.8895661531418</v>
      </c>
      <c r="P756">
        <v>89</v>
      </c>
      <c r="Q756">
        <v>0.99914304100128903</v>
      </c>
      <c r="R756">
        <v>87</v>
      </c>
      <c r="S756">
        <v>0.98105731201897395</v>
      </c>
      <c r="T756">
        <v>34.763819554637102</v>
      </c>
      <c r="U756">
        <v>0.64455585803387905</v>
      </c>
      <c r="V756">
        <v>61</v>
      </c>
      <c r="W756">
        <v>0.119282160456837</v>
      </c>
      <c r="X756">
        <v>9</v>
      </c>
      <c r="Y756">
        <v>88</v>
      </c>
      <c r="Z756">
        <v>0.99808737047000595</v>
      </c>
      <c r="AA756">
        <v>57.067430556849096</v>
      </c>
      <c r="AB756">
        <v>86</v>
      </c>
      <c r="AC756">
        <v>0.98596877789537196</v>
      </c>
      <c r="AD756">
        <v>2</v>
      </c>
      <c r="AE756">
        <v>1.2118592574633101E-2</v>
      </c>
      <c r="AF756">
        <v>2</v>
      </c>
      <c r="AG756">
        <v>1.9126295299939601E-3</v>
      </c>
      <c r="AH756">
        <v>1.6170215297294802E-2</v>
      </c>
      <c r="AI756">
        <v>10</v>
      </c>
      <c r="AJ756">
        <v>95.795050900932907</v>
      </c>
      <c r="AK756">
        <v>89</v>
      </c>
      <c r="AL756">
        <v>0.99914304100128903</v>
      </c>
      <c r="AM756">
        <v>0</v>
      </c>
      <c r="AN756">
        <v>0</v>
      </c>
      <c r="AO756">
        <v>0</v>
      </c>
      <c r="AP756">
        <v>0</v>
      </c>
      <c r="AQ756">
        <v>89</v>
      </c>
      <c r="AR756">
        <v>0.99914304100128903</v>
      </c>
      <c r="AS756">
        <v>0</v>
      </c>
      <c r="AT756">
        <v>0</v>
      </c>
      <c r="AU756">
        <v>0</v>
      </c>
      <c r="AV756">
        <v>0</v>
      </c>
      <c r="AW756">
        <v>89</v>
      </c>
      <c r="AX756">
        <v>0.99914304100128903</v>
      </c>
      <c r="AY756">
        <v>95.323343111222101</v>
      </c>
      <c r="AZ756">
        <v>89</v>
      </c>
      <c r="BA756">
        <v>0.99914304100128903</v>
      </c>
      <c r="BB756">
        <v>86</v>
      </c>
      <c r="BC756">
        <v>0.90086663036655301</v>
      </c>
      <c r="BD756">
        <v>3</v>
      </c>
      <c r="BE756">
        <v>9.8276410634735606E-2</v>
      </c>
      <c r="BF756">
        <v>94.302959551067005</v>
      </c>
      <c r="BG756">
        <v>93.083192439355003</v>
      </c>
      <c r="BH756">
        <v>93.586333091398998</v>
      </c>
      <c r="BI756">
        <v>92.912636309503895</v>
      </c>
    </row>
    <row r="757" spans="1:61" x14ac:dyDescent="0.25">
      <c r="A757" s="10" t="str">
        <f>VLOOKUP(D757,'Index-Relations'!E:F,2,FALSE)</f>
        <v>ESG</v>
      </c>
      <c r="B757" t="s">
        <v>3450</v>
      </c>
      <c r="C757" s="53" t="s">
        <v>2769</v>
      </c>
      <c r="D757" s="59" t="s">
        <v>2997</v>
      </c>
      <c r="E757" s="59" t="s">
        <v>4197</v>
      </c>
      <c r="F757" t="s">
        <v>300</v>
      </c>
      <c r="G757" t="s">
        <v>299</v>
      </c>
      <c r="H757" t="s">
        <v>301</v>
      </c>
      <c r="I757" s="52">
        <v>45352</v>
      </c>
      <c r="J757" t="s">
        <v>2457</v>
      </c>
      <c r="K757">
        <v>90</v>
      </c>
      <c r="L757">
        <v>96.234677554389805</v>
      </c>
      <c r="M757">
        <v>89</v>
      </c>
      <c r="N757">
        <v>0.99916236198136699</v>
      </c>
      <c r="O757">
        <v>94.940393933076905</v>
      </c>
      <c r="P757">
        <v>89</v>
      </c>
      <c r="Q757">
        <v>0.99916236198136699</v>
      </c>
      <c r="R757">
        <v>87</v>
      </c>
      <c r="S757">
        <v>0.98229599636626197</v>
      </c>
      <c r="T757">
        <v>34.285977821977603</v>
      </c>
      <c r="U757">
        <v>0.63352324213337696</v>
      </c>
      <c r="V757">
        <v>59</v>
      </c>
      <c r="W757">
        <v>0.119553995202462</v>
      </c>
      <c r="X757">
        <v>9</v>
      </c>
      <c r="Y757">
        <v>88</v>
      </c>
      <c r="Z757">
        <v>0.99828205590311603</v>
      </c>
      <c r="AA757">
        <v>56.967844861393097</v>
      </c>
      <c r="AB757">
        <v>86</v>
      </c>
      <c r="AC757">
        <v>0.98703879441370901</v>
      </c>
      <c r="AD757">
        <v>2</v>
      </c>
      <c r="AE757">
        <v>1.12432614894072E-2</v>
      </c>
      <c r="AF757">
        <v>2</v>
      </c>
      <c r="AG757">
        <v>1.7179440968829701E-3</v>
      </c>
      <c r="AH757">
        <v>4.2842163963990503E-3</v>
      </c>
      <c r="AI757">
        <v>6</v>
      </c>
      <c r="AJ757">
        <v>96.088904476603403</v>
      </c>
      <c r="AK757">
        <v>89</v>
      </c>
      <c r="AL757">
        <v>0.99916236198136699</v>
      </c>
      <c r="AM757">
        <v>0</v>
      </c>
      <c r="AN757">
        <v>0</v>
      </c>
      <c r="AO757">
        <v>0</v>
      </c>
      <c r="AP757">
        <v>0</v>
      </c>
      <c r="AQ757">
        <v>89</v>
      </c>
      <c r="AR757">
        <v>0.99916236198136699</v>
      </c>
      <c r="AS757">
        <v>0</v>
      </c>
      <c r="AT757">
        <v>0</v>
      </c>
      <c r="AU757">
        <v>0</v>
      </c>
      <c r="AV757">
        <v>0</v>
      </c>
      <c r="AW757">
        <v>89</v>
      </c>
      <c r="AX757">
        <v>0.99916236198136699</v>
      </c>
      <c r="AY757">
        <v>95.6750378173695</v>
      </c>
      <c r="AZ757">
        <v>89</v>
      </c>
      <c r="BA757">
        <v>0.99916236198136699</v>
      </c>
      <c r="BB757">
        <v>86</v>
      </c>
      <c r="BC757">
        <v>0.90496609845266696</v>
      </c>
      <c r="BD757">
        <v>3</v>
      </c>
      <c r="BE757">
        <v>9.4196263528700599E-2</v>
      </c>
      <c r="BF757">
        <v>94.633764517338903</v>
      </c>
      <c r="BG757">
        <v>93.189853469129005</v>
      </c>
      <c r="BH757">
        <v>94.232165219122905</v>
      </c>
      <c r="BI757">
        <v>93.289497194342005</v>
      </c>
    </row>
    <row r="758" spans="1:61" x14ac:dyDescent="0.25">
      <c r="A758" s="10" t="str">
        <f>VLOOKUP(D758,'Index-Relations'!E:F,2,FALSE)</f>
        <v>ESG</v>
      </c>
      <c r="B758" t="s">
        <v>3450</v>
      </c>
      <c r="C758" s="53" t="s">
        <v>2770</v>
      </c>
      <c r="D758" s="59" t="s">
        <v>2997</v>
      </c>
      <c r="E758" s="59" t="s">
        <v>4198</v>
      </c>
      <c r="F758" t="s">
        <v>300</v>
      </c>
      <c r="G758" t="s">
        <v>299</v>
      </c>
      <c r="H758" t="s">
        <v>301</v>
      </c>
      <c r="I758" s="52">
        <v>45323</v>
      </c>
      <c r="J758" t="s">
        <v>2457</v>
      </c>
      <c r="K758">
        <v>90</v>
      </c>
      <c r="L758">
        <v>96.278942757228805</v>
      </c>
      <c r="M758">
        <v>89</v>
      </c>
      <c r="N758">
        <v>1</v>
      </c>
      <c r="O758">
        <v>94.897195104468693</v>
      </c>
      <c r="P758">
        <v>89</v>
      </c>
      <c r="Q758">
        <v>1</v>
      </c>
      <c r="R758">
        <v>87</v>
      </c>
      <c r="S758">
        <v>0.98241639541418802</v>
      </c>
      <c r="T758">
        <v>34.764770781686998</v>
      </c>
      <c r="U758">
        <v>0.62764307426874899</v>
      </c>
      <c r="V758">
        <v>59</v>
      </c>
      <c r="W758">
        <v>0.123575323299305</v>
      </c>
      <c r="X758">
        <v>9</v>
      </c>
      <c r="Y758">
        <v>88</v>
      </c>
      <c r="Z758">
        <v>0.99921030430290303</v>
      </c>
      <c r="AA758">
        <v>58.987876762338601</v>
      </c>
      <c r="AB758">
        <v>86</v>
      </c>
      <c r="AC758">
        <v>0.98551308382638703</v>
      </c>
      <c r="AD758">
        <v>2</v>
      </c>
      <c r="AE758">
        <v>1.36972204765169E-2</v>
      </c>
      <c r="AF758">
        <v>2</v>
      </c>
      <c r="AG758">
        <v>7.8969569709597901E-4</v>
      </c>
      <c r="AH758">
        <v>4.5802828366058599E-3</v>
      </c>
      <c r="AI758">
        <v>6</v>
      </c>
      <c r="AJ758">
        <v>95.969140766176594</v>
      </c>
      <c r="AK758">
        <v>89</v>
      </c>
      <c r="AL758">
        <v>1</v>
      </c>
      <c r="AM758">
        <v>0</v>
      </c>
      <c r="AN758">
        <v>0</v>
      </c>
      <c r="AO758">
        <v>0</v>
      </c>
      <c r="AP758">
        <v>0</v>
      </c>
      <c r="AQ758">
        <v>89</v>
      </c>
      <c r="AR758">
        <v>1</v>
      </c>
      <c r="AS758">
        <v>0</v>
      </c>
      <c r="AT758">
        <v>0</v>
      </c>
      <c r="AU758">
        <v>0</v>
      </c>
      <c r="AV758">
        <v>0</v>
      </c>
      <c r="AW758">
        <v>89</v>
      </c>
      <c r="AX758">
        <v>1</v>
      </c>
      <c r="AY758">
        <v>95.872903334037204</v>
      </c>
      <c r="AZ758">
        <v>89</v>
      </c>
      <c r="BA758">
        <v>1</v>
      </c>
      <c r="BB758">
        <v>86</v>
      </c>
      <c r="BC758">
        <v>0.89897915651764804</v>
      </c>
      <c r="BD758">
        <v>3</v>
      </c>
      <c r="BE758">
        <v>0.10102084348235101</v>
      </c>
      <c r="BF758">
        <v>94.613944615668998</v>
      </c>
      <c r="BG758">
        <v>93.183294653269996</v>
      </c>
      <c r="BH758">
        <v>94.413559335884997</v>
      </c>
      <c r="BI758">
        <v>93.181622010554904</v>
      </c>
    </row>
    <row r="759" spans="1:61" x14ac:dyDescent="0.25">
      <c r="A759" s="10" t="str">
        <f>VLOOKUP(D759,'Index-Relations'!E:F,2,FALSE)</f>
        <v>ESG</v>
      </c>
      <c r="B759" t="s">
        <v>3450</v>
      </c>
      <c r="C759" s="53" t="s">
        <v>2760</v>
      </c>
      <c r="D759" s="59" t="s">
        <v>2998</v>
      </c>
      <c r="E759" s="59" t="s">
        <v>4199</v>
      </c>
      <c r="F759" t="s">
        <v>303</v>
      </c>
      <c r="G759" t="s">
        <v>302</v>
      </c>
      <c r="H759" t="s">
        <v>304</v>
      </c>
      <c r="I759" s="52">
        <v>45659</v>
      </c>
      <c r="J759" t="s">
        <v>2457</v>
      </c>
      <c r="K759">
        <v>88</v>
      </c>
      <c r="L759" s="73">
        <v>92.215096125776995</v>
      </c>
      <c r="M759">
        <v>87</v>
      </c>
      <c r="N759">
        <v>0.99923179696326403</v>
      </c>
      <c r="O759" s="73">
        <v>91.910224040043005</v>
      </c>
      <c r="P759">
        <v>87</v>
      </c>
      <c r="Q759">
        <v>0.99923179696326403</v>
      </c>
      <c r="R759">
        <v>85</v>
      </c>
      <c r="S759">
        <v>0.97221623571683902</v>
      </c>
      <c r="T759">
        <v>34.780514944492097</v>
      </c>
      <c r="U759">
        <v>0.58166110386784098</v>
      </c>
      <c r="V759">
        <v>62</v>
      </c>
      <c r="W759">
        <v>4.59973716251319E-2</v>
      </c>
      <c r="X759">
        <v>8</v>
      </c>
      <c r="Y759">
        <v>87</v>
      </c>
      <c r="Z759">
        <v>0.99923179696326403</v>
      </c>
      <c r="AA759">
        <v>56.225875135431799</v>
      </c>
      <c r="AB759">
        <v>82</v>
      </c>
      <c r="AC759">
        <v>0.95212071873942705</v>
      </c>
      <c r="AD759">
        <v>5</v>
      </c>
      <c r="AE759">
        <v>4.7111078223837401E-2</v>
      </c>
      <c r="AF759">
        <v>1</v>
      </c>
      <c r="AG759">
        <v>7.6820303673494296E-4</v>
      </c>
      <c r="AH759">
        <v>8.3011673348633401E-3</v>
      </c>
      <c r="AI759">
        <v>8</v>
      </c>
      <c r="AJ759" s="73">
        <v>90.109919098774</v>
      </c>
      <c r="AK759">
        <v>87</v>
      </c>
      <c r="AL759">
        <v>0.99923179696326403</v>
      </c>
      <c r="AM759">
        <v>0</v>
      </c>
      <c r="AN759">
        <v>0</v>
      </c>
      <c r="AO759">
        <v>0</v>
      </c>
      <c r="AP759">
        <v>0</v>
      </c>
      <c r="AQ759">
        <v>88</v>
      </c>
      <c r="AR759">
        <v>0.999999999999999</v>
      </c>
      <c r="AS759">
        <v>5.1934309537153202E-2</v>
      </c>
      <c r="AT759">
        <v>2</v>
      </c>
      <c r="AU759">
        <v>0</v>
      </c>
      <c r="AV759">
        <v>0</v>
      </c>
      <c r="AW759">
        <v>88</v>
      </c>
      <c r="AX759">
        <v>0.999999999999999</v>
      </c>
      <c r="AY759" s="73">
        <v>91.329828520386897</v>
      </c>
      <c r="AZ759">
        <v>87</v>
      </c>
      <c r="BA759">
        <v>0.99923179696326403</v>
      </c>
      <c r="BB759">
        <v>86</v>
      </c>
      <c r="BC759">
        <v>0.93312705096222504</v>
      </c>
      <c r="BD759">
        <v>2</v>
      </c>
      <c r="BE759">
        <v>6.6872949037774798E-2</v>
      </c>
      <c r="BF759">
        <v>92.215096125776995</v>
      </c>
      <c r="BG759">
        <v>91.910224040043005</v>
      </c>
      <c r="BH759">
        <v>91.329828520386897</v>
      </c>
      <c r="BI759">
        <v>90.109919098774</v>
      </c>
    </row>
    <row r="760" spans="1:61" x14ac:dyDescent="0.25">
      <c r="A760" s="10" t="str">
        <f>VLOOKUP(D760,'Index-Relations'!E:F,2,FALSE)</f>
        <v>ESG</v>
      </c>
      <c r="B760" t="s">
        <v>3450</v>
      </c>
      <c r="C760" s="53" t="s">
        <v>2761</v>
      </c>
      <c r="D760" s="59" t="s">
        <v>2998</v>
      </c>
      <c r="E760" s="59" t="s">
        <v>4200</v>
      </c>
      <c r="F760" t="s">
        <v>303</v>
      </c>
      <c r="G760" t="s">
        <v>302</v>
      </c>
      <c r="H760" t="s">
        <v>304</v>
      </c>
      <c r="I760" s="52">
        <v>45628</v>
      </c>
      <c r="J760" t="s">
        <v>2457</v>
      </c>
      <c r="K760">
        <v>89</v>
      </c>
      <c r="L760" s="73">
        <v>93.185145478815002</v>
      </c>
      <c r="M760">
        <v>88</v>
      </c>
      <c r="N760">
        <v>0.99934550039324799</v>
      </c>
      <c r="O760" s="73">
        <v>93.626729659077995</v>
      </c>
      <c r="P760">
        <v>88</v>
      </c>
      <c r="Q760">
        <v>0.99934550039324799</v>
      </c>
      <c r="R760">
        <v>86</v>
      </c>
      <c r="S760">
        <v>0.978044612576626</v>
      </c>
      <c r="T760">
        <v>32.373107316466601</v>
      </c>
      <c r="U760">
        <v>0.62157278199081101</v>
      </c>
      <c r="V760">
        <v>63</v>
      </c>
      <c r="W760">
        <v>0.103180049750676</v>
      </c>
      <c r="X760">
        <v>9</v>
      </c>
      <c r="Y760">
        <v>88</v>
      </c>
      <c r="Z760">
        <v>0.99934550039324799</v>
      </c>
      <c r="AA760">
        <v>43.730254728885001</v>
      </c>
      <c r="AB760">
        <v>85</v>
      </c>
      <c r="AC760">
        <v>0.96584500843024501</v>
      </c>
      <c r="AD760">
        <v>3</v>
      </c>
      <c r="AE760">
        <v>3.3500491963002803E-2</v>
      </c>
      <c r="AF760">
        <v>1</v>
      </c>
      <c r="AG760">
        <v>6.5449960675165099E-4</v>
      </c>
      <c r="AH760">
        <v>1.87590765158436E-2</v>
      </c>
      <c r="AI760">
        <v>10</v>
      </c>
      <c r="AJ760" s="73">
        <v>91.904133776568997</v>
      </c>
      <c r="AK760">
        <v>88</v>
      </c>
      <c r="AL760">
        <v>0.99934550039324799</v>
      </c>
      <c r="AM760">
        <v>0</v>
      </c>
      <c r="AN760">
        <v>0</v>
      </c>
      <c r="AO760">
        <v>0</v>
      </c>
      <c r="AP760">
        <v>0</v>
      </c>
      <c r="AQ760">
        <v>89</v>
      </c>
      <c r="AR760">
        <v>0.999999999999999</v>
      </c>
      <c r="AS760">
        <v>3.8941289570791397E-2</v>
      </c>
      <c r="AT760">
        <v>2</v>
      </c>
      <c r="AU760">
        <v>0</v>
      </c>
      <c r="AV760">
        <v>0</v>
      </c>
      <c r="AW760">
        <v>89</v>
      </c>
      <c r="AX760">
        <v>1</v>
      </c>
      <c r="AY760" s="73">
        <v>90.666972360144001</v>
      </c>
      <c r="AZ760">
        <v>88</v>
      </c>
      <c r="BA760">
        <v>0.99934550039324799</v>
      </c>
      <c r="BB760">
        <v>87</v>
      </c>
      <c r="BC760">
        <v>0.91404545121955805</v>
      </c>
      <c r="BD760">
        <v>2</v>
      </c>
      <c r="BE760">
        <v>8.59545487804418E-2</v>
      </c>
      <c r="BF760">
        <v>93.185145478815002</v>
      </c>
      <c r="BG760">
        <v>93.626729659077995</v>
      </c>
      <c r="BH760">
        <v>90.666972360144001</v>
      </c>
      <c r="BI760">
        <v>91.904133776568997</v>
      </c>
    </row>
    <row r="761" spans="1:61" x14ac:dyDescent="0.25">
      <c r="A761" s="10" t="str">
        <f>VLOOKUP(D761,'Index-Relations'!E:F,2,FALSE)</f>
        <v>ESG</v>
      </c>
      <c r="B761" t="s">
        <v>3450</v>
      </c>
      <c r="C761" s="53" t="s">
        <v>2762</v>
      </c>
      <c r="D761" s="59" t="s">
        <v>2998</v>
      </c>
      <c r="E761" s="59" t="s">
        <v>4201</v>
      </c>
      <c r="F761" t="s">
        <v>303</v>
      </c>
      <c r="G761" t="s">
        <v>302</v>
      </c>
      <c r="H761" t="s">
        <v>304</v>
      </c>
      <c r="I761" s="52">
        <v>45597</v>
      </c>
      <c r="J761" t="s">
        <v>2457</v>
      </c>
      <c r="K761">
        <v>89</v>
      </c>
      <c r="L761" s="73">
        <v>92.971919508686895</v>
      </c>
      <c r="M761">
        <v>88</v>
      </c>
      <c r="N761">
        <v>0.99938062549402995</v>
      </c>
      <c r="O761" s="73">
        <v>93.559907465327996</v>
      </c>
      <c r="P761">
        <v>88</v>
      </c>
      <c r="Q761">
        <v>0.99938062549402995</v>
      </c>
      <c r="R761">
        <v>86</v>
      </c>
      <c r="S761">
        <v>0.97788569441201101</v>
      </c>
      <c r="T761">
        <v>32.831538310913203</v>
      </c>
      <c r="U761">
        <v>0.62223717378986498</v>
      </c>
      <c r="V761">
        <v>63</v>
      </c>
      <c r="W761">
        <v>0.103049855536617</v>
      </c>
      <c r="X761">
        <v>9</v>
      </c>
      <c r="Y761">
        <v>88</v>
      </c>
      <c r="Z761">
        <v>0.99938062549402895</v>
      </c>
      <c r="AA761">
        <v>46.017643180540098</v>
      </c>
      <c r="AB761">
        <v>85</v>
      </c>
      <c r="AC761">
        <v>0.965554250830719</v>
      </c>
      <c r="AD761">
        <v>3</v>
      </c>
      <c r="AE761">
        <v>3.3826374663310399E-2</v>
      </c>
      <c r="AF761">
        <v>1</v>
      </c>
      <c r="AG761">
        <v>6.19374505969855E-4</v>
      </c>
      <c r="AH761">
        <v>2.7826306794728702E-2</v>
      </c>
      <c r="AI761">
        <v>10</v>
      </c>
      <c r="AJ761" s="73">
        <v>91.701283029234901</v>
      </c>
      <c r="AK761">
        <v>88</v>
      </c>
      <c r="AL761">
        <v>0.99938062549402995</v>
      </c>
      <c r="AM761">
        <v>0</v>
      </c>
      <c r="AN761">
        <v>0</v>
      </c>
      <c r="AO761">
        <v>0</v>
      </c>
      <c r="AP761">
        <v>0</v>
      </c>
      <c r="AQ761">
        <v>89</v>
      </c>
      <c r="AR761">
        <v>1</v>
      </c>
      <c r="AS761">
        <v>3.6784131894288898E-2</v>
      </c>
      <c r="AT761">
        <v>2</v>
      </c>
      <c r="AU761">
        <v>0</v>
      </c>
      <c r="AV761">
        <v>0</v>
      </c>
      <c r="AW761">
        <v>89</v>
      </c>
      <c r="AX761">
        <v>0.999999999999999</v>
      </c>
      <c r="AY761" s="73">
        <v>90.317550343213</v>
      </c>
      <c r="AZ761">
        <v>88</v>
      </c>
      <c r="BA761">
        <v>0.99938062549402995</v>
      </c>
      <c r="BB761">
        <v>87</v>
      </c>
      <c r="BC761">
        <v>0.90949806472976602</v>
      </c>
      <c r="BD761">
        <v>2</v>
      </c>
      <c r="BE761">
        <v>9.0501935270233203E-2</v>
      </c>
      <c r="BF761">
        <v>92.971919508686895</v>
      </c>
      <c r="BG761">
        <v>93.559907465327996</v>
      </c>
      <c r="BH761">
        <v>90.317550343213</v>
      </c>
      <c r="BI761">
        <v>91.701283029234901</v>
      </c>
    </row>
    <row r="762" spans="1:61" x14ac:dyDescent="0.25">
      <c r="A762" s="10" t="str">
        <f>VLOOKUP(D762,'Index-Relations'!E:F,2,FALSE)</f>
        <v>ESG</v>
      </c>
      <c r="B762" t="s">
        <v>3450</v>
      </c>
      <c r="C762" s="53" t="s">
        <v>2763</v>
      </c>
      <c r="D762" s="59" t="s">
        <v>2998</v>
      </c>
      <c r="E762" s="59" t="s">
        <v>4202</v>
      </c>
      <c r="F762" t="s">
        <v>303</v>
      </c>
      <c r="G762" t="s">
        <v>302</v>
      </c>
      <c r="H762" t="s">
        <v>304</v>
      </c>
      <c r="I762" s="52">
        <v>45566</v>
      </c>
      <c r="J762" t="s">
        <v>2457</v>
      </c>
      <c r="K762">
        <v>89</v>
      </c>
      <c r="L762" s="73">
        <v>92.983164677529004</v>
      </c>
      <c r="M762">
        <v>88</v>
      </c>
      <c r="N762">
        <v>0.99940502751313898</v>
      </c>
      <c r="O762" s="73">
        <v>93.490166409931902</v>
      </c>
      <c r="P762">
        <v>88</v>
      </c>
      <c r="Q762">
        <v>0.99940502751313898</v>
      </c>
      <c r="R762">
        <v>86</v>
      </c>
      <c r="S762">
        <v>0.978275310838432</v>
      </c>
      <c r="T762">
        <v>32.931228218745701</v>
      </c>
      <c r="U762">
        <v>0.62303335364920798</v>
      </c>
      <c r="V762">
        <v>63</v>
      </c>
      <c r="W762">
        <v>0.103486210348192</v>
      </c>
      <c r="X762">
        <v>9</v>
      </c>
      <c r="Y762">
        <v>88</v>
      </c>
      <c r="Z762">
        <v>0.99940502751313998</v>
      </c>
      <c r="AA762">
        <v>49.269311573438301</v>
      </c>
      <c r="AB762">
        <v>85</v>
      </c>
      <c r="AC762">
        <v>0.96638770080706105</v>
      </c>
      <c r="AD762">
        <v>3</v>
      </c>
      <c r="AE762">
        <v>3.3017326706078397E-2</v>
      </c>
      <c r="AF762">
        <v>1</v>
      </c>
      <c r="AG762">
        <v>5.9497248686041899E-4</v>
      </c>
      <c r="AH762">
        <v>1.8329275235401801E-2</v>
      </c>
      <c r="AI762">
        <v>10</v>
      </c>
      <c r="AJ762" s="73">
        <v>91.737914759596904</v>
      </c>
      <c r="AK762">
        <v>88</v>
      </c>
      <c r="AL762">
        <v>0.99940502751313898</v>
      </c>
      <c r="AM762">
        <v>0</v>
      </c>
      <c r="AN762">
        <v>0</v>
      </c>
      <c r="AO762">
        <v>0</v>
      </c>
      <c r="AP762">
        <v>0</v>
      </c>
      <c r="AQ762">
        <v>89</v>
      </c>
      <c r="AR762">
        <v>1</v>
      </c>
      <c r="AS762">
        <v>3.3403209151439801E-2</v>
      </c>
      <c r="AT762">
        <v>2</v>
      </c>
      <c r="AU762">
        <v>0</v>
      </c>
      <c r="AV762">
        <v>0</v>
      </c>
      <c r="AW762">
        <v>89</v>
      </c>
      <c r="AX762">
        <v>0.999999999999999</v>
      </c>
      <c r="AY762" s="73">
        <v>90.410211386485003</v>
      </c>
      <c r="AZ762">
        <v>88</v>
      </c>
      <c r="BA762">
        <v>0.99940502751313898</v>
      </c>
      <c r="BB762">
        <v>87</v>
      </c>
      <c r="BC762">
        <v>0.90869107821989503</v>
      </c>
      <c r="BD762">
        <v>2</v>
      </c>
      <c r="BE762">
        <v>9.1308921780104496E-2</v>
      </c>
      <c r="BF762">
        <v>92.983164677529004</v>
      </c>
      <c r="BG762">
        <v>93.490166409931902</v>
      </c>
      <c r="BH762">
        <v>90.410211386485003</v>
      </c>
      <c r="BI762">
        <v>91.737914759596904</v>
      </c>
    </row>
    <row r="763" spans="1:61" x14ac:dyDescent="0.25">
      <c r="A763" s="10" t="str">
        <f>VLOOKUP(D763,'Index-Relations'!E:F,2,FALSE)</f>
        <v>ESG</v>
      </c>
      <c r="B763" t="s">
        <v>3450</v>
      </c>
      <c r="C763" s="53" t="s">
        <v>2764</v>
      </c>
      <c r="D763" s="59" t="s">
        <v>2998</v>
      </c>
      <c r="E763" s="59" t="s">
        <v>4203</v>
      </c>
      <c r="F763" t="s">
        <v>303</v>
      </c>
      <c r="G763" t="s">
        <v>302</v>
      </c>
      <c r="H763" t="s">
        <v>304</v>
      </c>
      <c r="I763" s="52">
        <v>45537</v>
      </c>
      <c r="J763" t="s">
        <v>2457</v>
      </c>
      <c r="K763">
        <v>89</v>
      </c>
      <c r="L763" s="73">
        <v>93.293531087652994</v>
      </c>
      <c r="M763">
        <v>88</v>
      </c>
      <c r="N763">
        <v>0.99932508573977197</v>
      </c>
      <c r="O763" s="73">
        <v>93.579896246908902</v>
      </c>
      <c r="P763">
        <v>88</v>
      </c>
      <c r="Q763">
        <v>0.99932508573977197</v>
      </c>
      <c r="R763">
        <v>86</v>
      </c>
      <c r="S763">
        <v>0.97943973599358103</v>
      </c>
      <c r="T763">
        <v>33.287432137968999</v>
      </c>
      <c r="U763">
        <v>0.62697650579730901</v>
      </c>
      <c r="V763">
        <v>63</v>
      </c>
      <c r="W763">
        <v>0.10623869958700401</v>
      </c>
      <c r="X763">
        <v>9</v>
      </c>
      <c r="Y763">
        <v>88</v>
      </c>
      <c r="Z763">
        <v>0.99932508573977197</v>
      </c>
      <c r="AA763">
        <v>47.386195590376197</v>
      </c>
      <c r="AB763">
        <v>85</v>
      </c>
      <c r="AC763">
        <v>0.96783961058178503</v>
      </c>
      <c r="AD763">
        <v>3</v>
      </c>
      <c r="AE763">
        <v>3.1485475157986498E-2</v>
      </c>
      <c r="AF763">
        <v>1</v>
      </c>
      <c r="AG763">
        <v>6.7491426022798996E-4</v>
      </c>
      <c r="AH763">
        <v>1.89743160832417E-2</v>
      </c>
      <c r="AI763">
        <v>10</v>
      </c>
      <c r="AJ763" s="73">
        <v>92.217894906708906</v>
      </c>
      <c r="AK763">
        <v>88</v>
      </c>
      <c r="AL763">
        <v>0.99932508573977197</v>
      </c>
      <c r="AM763">
        <v>0</v>
      </c>
      <c r="AN763">
        <v>0</v>
      </c>
      <c r="AO763">
        <v>0</v>
      </c>
      <c r="AP763">
        <v>0</v>
      </c>
      <c r="AQ763">
        <v>89</v>
      </c>
      <c r="AR763">
        <v>0.999999999999999</v>
      </c>
      <c r="AS763">
        <v>3.6967152937791799E-2</v>
      </c>
      <c r="AT763">
        <v>2</v>
      </c>
      <c r="AU763">
        <v>0</v>
      </c>
      <c r="AV763">
        <v>0</v>
      </c>
      <c r="AW763">
        <v>89</v>
      </c>
      <c r="AX763">
        <v>0.999999999999999</v>
      </c>
      <c r="AY763" s="73">
        <v>91.152945193237997</v>
      </c>
      <c r="AZ763">
        <v>88</v>
      </c>
      <c r="BA763">
        <v>0.99932508573977197</v>
      </c>
      <c r="BB763">
        <v>87</v>
      </c>
      <c r="BC763">
        <v>0.90247952485622196</v>
      </c>
      <c r="BD763">
        <v>2</v>
      </c>
      <c r="BE763">
        <v>9.7520475143777194E-2</v>
      </c>
      <c r="BF763">
        <v>93.293531087652994</v>
      </c>
      <c r="BG763">
        <v>93.579896246908902</v>
      </c>
      <c r="BH763">
        <v>91.152945193237997</v>
      </c>
      <c r="BI763">
        <v>92.217894906708906</v>
      </c>
    </row>
    <row r="764" spans="1:61" x14ac:dyDescent="0.25">
      <c r="A764" s="10" t="str">
        <f>VLOOKUP(D764,'Index-Relations'!E:F,2,FALSE)</f>
        <v>ESG</v>
      </c>
      <c r="B764" t="s">
        <v>3450</v>
      </c>
      <c r="C764" s="53" t="s">
        <v>3350</v>
      </c>
      <c r="D764" s="59" t="s">
        <v>2998</v>
      </c>
      <c r="E764" s="59" t="s">
        <v>4204</v>
      </c>
      <c r="F764" t="s">
        <v>303</v>
      </c>
      <c r="G764" t="s">
        <v>302</v>
      </c>
      <c r="H764" t="s">
        <v>304</v>
      </c>
      <c r="I764" s="52">
        <v>45505</v>
      </c>
      <c r="J764" t="s">
        <v>2457</v>
      </c>
      <c r="K764">
        <v>89</v>
      </c>
      <c r="L764" s="73">
        <v>93.240182464846896</v>
      </c>
      <c r="M764">
        <v>88</v>
      </c>
      <c r="N764">
        <v>0.99930748122194502</v>
      </c>
      <c r="O764" s="73">
        <v>93.541920899172993</v>
      </c>
      <c r="P764">
        <v>88</v>
      </c>
      <c r="Q764">
        <v>0.99930748122194502</v>
      </c>
      <c r="R764">
        <v>86</v>
      </c>
      <c r="S764">
        <v>0.97992446936875499</v>
      </c>
      <c r="T764">
        <v>33.353811262079098</v>
      </c>
      <c r="U764">
        <v>0.63756196980896596</v>
      </c>
      <c r="V764">
        <v>63</v>
      </c>
      <c r="W764">
        <v>0.108576088152001</v>
      </c>
      <c r="X764">
        <v>9</v>
      </c>
      <c r="Y764">
        <v>88</v>
      </c>
      <c r="Z764">
        <v>0.99930748122194502</v>
      </c>
      <c r="AA764">
        <v>48.327096175413402</v>
      </c>
      <c r="AB764">
        <v>85</v>
      </c>
      <c r="AC764">
        <v>0.96810525283561699</v>
      </c>
      <c r="AD764">
        <v>3</v>
      </c>
      <c r="AE764">
        <v>3.1202228386327101E-2</v>
      </c>
      <c r="AF764">
        <v>1</v>
      </c>
      <c r="AG764">
        <v>6.9251877805504296E-4</v>
      </c>
      <c r="AH764">
        <v>1.8533396835231201E-2</v>
      </c>
      <c r="AI764">
        <v>10</v>
      </c>
      <c r="AJ764" s="73">
        <v>92.189021811423004</v>
      </c>
      <c r="AK764">
        <v>88</v>
      </c>
      <c r="AL764">
        <v>0.99930748122194502</v>
      </c>
      <c r="AM764">
        <v>0</v>
      </c>
      <c r="AN764">
        <v>0</v>
      </c>
      <c r="AO764">
        <v>0</v>
      </c>
      <c r="AP764">
        <v>0</v>
      </c>
      <c r="AQ764">
        <v>89</v>
      </c>
      <c r="AR764">
        <v>0.999999999999999</v>
      </c>
      <c r="AS764">
        <v>3.76900008701508E-2</v>
      </c>
      <c r="AT764">
        <v>2</v>
      </c>
      <c r="AU764">
        <v>0</v>
      </c>
      <c r="AV764">
        <v>0</v>
      </c>
      <c r="AW764">
        <v>89</v>
      </c>
      <c r="AX764">
        <v>1</v>
      </c>
      <c r="AY764" s="73">
        <v>91.064354295968997</v>
      </c>
      <c r="AZ764">
        <v>88</v>
      </c>
      <c r="BA764">
        <v>0.99930748122194502</v>
      </c>
      <c r="BB764">
        <v>87</v>
      </c>
      <c r="BC764">
        <v>0.90323622319799801</v>
      </c>
      <c r="BD764">
        <v>2</v>
      </c>
      <c r="BE764">
        <v>9.6763776802001294E-2</v>
      </c>
      <c r="BF764">
        <v>93.240182464846896</v>
      </c>
      <c r="BG764">
        <v>93.541920899172993</v>
      </c>
      <c r="BH764">
        <v>91.064354295968997</v>
      </c>
      <c r="BI764">
        <v>92.189021811423004</v>
      </c>
    </row>
    <row r="765" spans="1:61" x14ac:dyDescent="0.25">
      <c r="A765" s="10" t="str">
        <f>VLOOKUP(D765,'Index-Relations'!E:F,2,FALSE)</f>
        <v>ESG</v>
      </c>
      <c r="B765" t="s">
        <v>3450</v>
      </c>
      <c r="C765" s="53" t="s">
        <v>2765</v>
      </c>
      <c r="D765" s="59" t="s">
        <v>2998</v>
      </c>
      <c r="E765" s="59" t="s">
        <v>4205</v>
      </c>
      <c r="F765" t="s">
        <v>303</v>
      </c>
      <c r="G765" t="s">
        <v>302</v>
      </c>
      <c r="H765" t="s">
        <v>304</v>
      </c>
      <c r="I765" s="52">
        <v>45474</v>
      </c>
      <c r="J765" t="s">
        <v>2457</v>
      </c>
      <c r="K765">
        <v>90</v>
      </c>
      <c r="L765" s="73">
        <v>93.862104770819002</v>
      </c>
      <c r="M765">
        <v>89</v>
      </c>
      <c r="N765">
        <v>0.99916093236464099</v>
      </c>
      <c r="O765" s="73">
        <v>93.511542102828997</v>
      </c>
      <c r="P765">
        <v>89</v>
      </c>
      <c r="Q765">
        <v>0.99916093236464099</v>
      </c>
      <c r="R765">
        <v>87</v>
      </c>
      <c r="S765">
        <v>0.97900477352041504</v>
      </c>
      <c r="T765">
        <v>33.146769749314899</v>
      </c>
      <c r="U765">
        <v>0.63313745944613997</v>
      </c>
      <c r="V765">
        <v>63</v>
      </c>
      <c r="W765">
        <v>0.107540190637066</v>
      </c>
      <c r="X765">
        <v>9</v>
      </c>
      <c r="Y765">
        <v>89</v>
      </c>
      <c r="Z765">
        <v>0.99916093236464099</v>
      </c>
      <c r="AA765">
        <v>50.179207669411198</v>
      </c>
      <c r="AB765">
        <v>87</v>
      </c>
      <c r="AC765">
        <v>0.98631325043204399</v>
      </c>
      <c r="AD765">
        <v>2</v>
      </c>
      <c r="AE765">
        <v>1.2847681932596699E-2</v>
      </c>
      <c r="AF765">
        <v>1</v>
      </c>
      <c r="AG765">
        <v>8.3906763535888495E-4</v>
      </c>
      <c r="AH765">
        <v>1.8377378791559099E-2</v>
      </c>
      <c r="AI765">
        <v>10</v>
      </c>
      <c r="AJ765" s="73">
        <v>92.878520706318</v>
      </c>
      <c r="AK765">
        <v>89</v>
      </c>
      <c r="AL765">
        <v>0.99916093236464099</v>
      </c>
      <c r="AM765">
        <v>0</v>
      </c>
      <c r="AN765">
        <v>0</v>
      </c>
      <c r="AO765">
        <v>0</v>
      </c>
      <c r="AP765">
        <v>0</v>
      </c>
      <c r="AQ765">
        <v>90</v>
      </c>
      <c r="AR765">
        <v>0.999999999999999</v>
      </c>
      <c r="AS765">
        <v>3.4837235509730897E-2</v>
      </c>
      <c r="AT765">
        <v>2</v>
      </c>
      <c r="AU765">
        <v>0</v>
      </c>
      <c r="AV765">
        <v>0</v>
      </c>
      <c r="AW765">
        <v>90</v>
      </c>
      <c r="AX765">
        <v>0.999999999999999</v>
      </c>
      <c r="AY765" s="73">
        <v>92.091072542291997</v>
      </c>
      <c r="AZ765">
        <v>89</v>
      </c>
      <c r="BA765">
        <v>0.99916093236464099</v>
      </c>
      <c r="BB765">
        <v>88</v>
      </c>
      <c r="BC765">
        <v>0.90558763414680199</v>
      </c>
      <c r="BD765">
        <v>2</v>
      </c>
      <c r="BE765">
        <v>9.4412365853197497E-2</v>
      </c>
      <c r="BF765">
        <v>93.862104770819002</v>
      </c>
      <c r="BG765">
        <v>93.511542102828997</v>
      </c>
      <c r="BH765">
        <v>92.091072542291997</v>
      </c>
      <c r="BI765">
        <v>92.878520706318</v>
      </c>
    </row>
    <row r="766" spans="1:61" x14ac:dyDescent="0.25">
      <c r="A766" s="10" t="str">
        <f>VLOOKUP(D766,'Index-Relations'!E:F,2,FALSE)</f>
        <v>ESG</v>
      </c>
      <c r="B766" t="s">
        <v>3450</v>
      </c>
      <c r="C766" s="53" t="s">
        <v>2766</v>
      </c>
      <c r="D766" s="59" t="s">
        <v>2998</v>
      </c>
      <c r="E766" s="59" t="s">
        <v>4206</v>
      </c>
      <c r="F766" t="s">
        <v>303</v>
      </c>
      <c r="G766" t="s">
        <v>302</v>
      </c>
      <c r="H766" t="s">
        <v>304</v>
      </c>
      <c r="I766" s="52">
        <v>45446</v>
      </c>
      <c r="J766" t="s">
        <v>2457</v>
      </c>
      <c r="K766">
        <v>91</v>
      </c>
      <c r="L766" s="73">
        <v>94.082551248352999</v>
      </c>
      <c r="M766">
        <v>90</v>
      </c>
      <c r="N766">
        <v>0.99911956985702699</v>
      </c>
      <c r="O766" s="73">
        <v>93.326332261768002</v>
      </c>
      <c r="P766">
        <v>90</v>
      </c>
      <c r="Q766">
        <v>0.99911956985702699</v>
      </c>
      <c r="R766">
        <v>88</v>
      </c>
      <c r="S766">
        <v>0.97915361808476598</v>
      </c>
      <c r="T766">
        <v>34.032511302513498</v>
      </c>
      <c r="U766">
        <v>0.66511101193733502</v>
      </c>
      <c r="V766">
        <v>62</v>
      </c>
      <c r="W766">
        <v>0.12083944450284199</v>
      </c>
      <c r="X766">
        <v>9</v>
      </c>
      <c r="Y766">
        <v>89</v>
      </c>
      <c r="Z766">
        <v>0.998297513836784</v>
      </c>
      <c r="AA766">
        <v>55.8043539507022</v>
      </c>
      <c r="AB766">
        <v>87</v>
      </c>
      <c r="AC766">
        <v>0.98540640846473004</v>
      </c>
      <c r="AD766">
        <v>2</v>
      </c>
      <c r="AE766">
        <v>1.28911053720536E-2</v>
      </c>
      <c r="AF766">
        <v>2</v>
      </c>
      <c r="AG766">
        <v>1.7024861632154199E-3</v>
      </c>
      <c r="AH766">
        <v>1.6803983194204002E-2</v>
      </c>
      <c r="AI766">
        <v>10</v>
      </c>
      <c r="AJ766" s="73">
        <v>92.670869077751902</v>
      </c>
      <c r="AK766">
        <v>90</v>
      </c>
      <c r="AL766">
        <v>0.99911956985702699</v>
      </c>
      <c r="AM766">
        <v>0</v>
      </c>
      <c r="AN766">
        <v>0</v>
      </c>
      <c r="AO766">
        <v>0</v>
      </c>
      <c r="AP766">
        <v>0</v>
      </c>
      <c r="AQ766">
        <v>91</v>
      </c>
      <c r="AR766">
        <v>0.999999999999999</v>
      </c>
      <c r="AS766">
        <v>3.99705972275851E-2</v>
      </c>
      <c r="AT766">
        <v>2</v>
      </c>
      <c r="AU766">
        <v>0</v>
      </c>
      <c r="AV766">
        <v>0</v>
      </c>
      <c r="AW766">
        <v>91</v>
      </c>
      <c r="AX766">
        <v>1</v>
      </c>
      <c r="AY766" s="73">
        <v>92.881870617970904</v>
      </c>
      <c r="AZ766">
        <v>90</v>
      </c>
      <c r="BA766">
        <v>0.99911956985702699</v>
      </c>
      <c r="BB766">
        <v>89</v>
      </c>
      <c r="BC766">
        <v>0.90533097396081796</v>
      </c>
      <c r="BD766">
        <v>2</v>
      </c>
      <c r="BE766">
        <v>9.4669026039181398E-2</v>
      </c>
      <c r="BF766">
        <v>94.082551248352999</v>
      </c>
      <c r="BG766">
        <v>93.326332261768002</v>
      </c>
      <c r="BH766">
        <v>92.881870617970904</v>
      </c>
      <c r="BI766">
        <v>92.670869077751902</v>
      </c>
    </row>
    <row r="767" spans="1:61" x14ac:dyDescent="0.25">
      <c r="A767" s="10" t="str">
        <f>VLOOKUP(D767,'Index-Relations'!E:F,2,FALSE)</f>
        <v>ESG</v>
      </c>
      <c r="B767" t="s">
        <v>3450</v>
      </c>
      <c r="C767" s="53" t="s">
        <v>2767</v>
      </c>
      <c r="D767" s="59" t="s">
        <v>2998</v>
      </c>
      <c r="E767" s="59" t="s">
        <v>4207</v>
      </c>
      <c r="F767" t="s">
        <v>303</v>
      </c>
      <c r="G767" t="s">
        <v>302</v>
      </c>
      <c r="H767" t="s">
        <v>304</v>
      </c>
      <c r="I767" s="52">
        <v>45413</v>
      </c>
      <c r="J767" t="s">
        <v>2457</v>
      </c>
      <c r="K767">
        <v>91</v>
      </c>
      <c r="L767" s="73">
        <v>94.097977529798001</v>
      </c>
      <c r="M767">
        <v>90</v>
      </c>
      <c r="N767">
        <v>0.99909917291104899</v>
      </c>
      <c r="O767" s="73">
        <v>93.345389471622894</v>
      </c>
      <c r="P767">
        <v>90</v>
      </c>
      <c r="Q767">
        <v>0.99909917291104899</v>
      </c>
      <c r="R767">
        <v>88</v>
      </c>
      <c r="S767">
        <v>0.97979836363477901</v>
      </c>
      <c r="T767">
        <v>34.157878920248997</v>
      </c>
      <c r="U767">
        <v>0.65059021308231701</v>
      </c>
      <c r="V767">
        <v>62</v>
      </c>
      <c r="W767">
        <v>0.11781153539752399</v>
      </c>
      <c r="X767">
        <v>9</v>
      </c>
      <c r="Y767">
        <v>89</v>
      </c>
      <c r="Z767">
        <v>0.99819884706372797</v>
      </c>
      <c r="AA767">
        <v>57.2300070580362</v>
      </c>
      <c r="AB767">
        <v>87</v>
      </c>
      <c r="AC767">
        <v>0.98616287878567099</v>
      </c>
      <c r="AD767">
        <v>2</v>
      </c>
      <c r="AE767">
        <v>1.2035968278057399E-2</v>
      </c>
      <c r="AF767">
        <v>2</v>
      </c>
      <c r="AG767">
        <v>1.8011529362714301E-3</v>
      </c>
      <c r="AH767">
        <v>1.5887547503421001E-2</v>
      </c>
      <c r="AI767">
        <v>10</v>
      </c>
      <c r="AJ767" s="73">
        <v>92.707950340563997</v>
      </c>
      <c r="AK767">
        <v>90</v>
      </c>
      <c r="AL767">
        <v>0.99909917291104899</v>
      </c>
      <c r="AM767">
        <v>0</v>
      </c>
      <c r="AN767">
        <v>0</v>
      </c>
      <c r="AO767">
        <v>0</v>
      </c>
      <c r="AP767">
        <v>0</v>
      </c>
      <c r="AQ767">
        <v>90</v>
      </c>
      <c r="AR767">
        <v>0.99909917291104899</v>
      </c>
      <c r="AS767">
        <v>4.0106242743559603E-2</v>
      </c>
      <c r="AT767">
        <v>2</v>
      </c>
      <c r="AU767">
        <v>0</v>
      </c>
      <c r="AV767">
        <v>0</v>
      </c>
      <c r="AW767">
        <v>90</v>
      </c>
      <c r="AX767">
        <v>0.99909917291104899</v>
      </c>
      <c r="AY767" s="73">
        <v>92.899358380864001</v>
      </c>
      <c r="AZ767">
        <v>90</v>
      </c>
      <c r="BA767">
        <v>0.99909917291104899</v>
      </c>
      <c r="BB767">
        <v>87</v>
      </c>
      <c r="BC767">
        <v>0.89588260810706499</v>
      </c>
      <c r="BD767">
        <v>3</v>
      </c>
      <c r="BE767">
        <v>0.103216564803983</v>
      </c>
      <c r="BF767">
        <v>94.097977529798001</v>
      </c>
      <c r="BG767">
        <v>93.345389471622894</v>
      </c>
      <c r="BH767">
        <v>92.899358380864001</v>
      </c>
      <c r="BI767">
        <v>92.707950340563997</v>
      </c>
    </row>
    <row r="768" spans="1:61" x14ac:dyDescent="0.25">
      <c r="A768" s="10" t="str">
        <f>VLOOKUP(D768,'Index-Relations'!E:F,2,FALSE)</f>
        <v>ESG</v>
      </c>
      <c r="B768" t="s">
        <v>3450</v>
      </c>
      <c r="C768" s="53" t="s">
        <v>2768</v>
      </c>
      <c r="D768" s="59" t="s">
        <v>2998</v>
      </c>
      <c r="E768" s="59" t="s">
        <v>4208</v>
      </c>
      <c r="F768" t="s">
        <v>303</v>
      </c>
      <c r="G768" t="s">
        <v>302</v>
      </c>
      <c r="H768" t="s">
        <v>304</v>
      </c>
      <c r="I768" s="52">
        <v>45384</v>
      </c>
      <c r="J768" t="s">
        <v>2457</v>
      </c>
      <c r="K768">
        <v>91</v>
      </c>
      <c r="L768">
        <v>95.948250058725193</v>
      </c>
      <c r="M768">
        <v>90</v>
      </c>
      <c r="N768">
        <v>0.99916778153184804</v>
      </c>
      <c r="O768">
        <v>94.990825490289396</v>
      </c>
      <c r="P768">
        <v>90</v>
      </c>
      <c r="Q768">
        <v>0.99916778153184804</v>
      </c>
      <c r="R768">
        <v>88</v>
      </c>
      <c r="S768">
        <v>0.98160419016784495</v>
      </c>
      <c r="T768">
        <v>33.7303763293476</v>
      </c>
      <c r="U768">
        <v>0.65356142629716096</v>
      </c>
      <c r="V768">
        <v>62</v>
      </c>
      <c r="W768">
        <v>0.116260015732088</v>
      </c>
      <c r="X768">
        <v>9</v>
      </c>
      <c r="Y768">
        <v>89</v>
      </c>
      <c r="Z768">
        <v>0.99814258836188496</v>
      </c>
      <c r="AA768">
        <v>55.323747368945</v>
      </c>
      <c r="AB768">
        <v>87</v>
      </c>
      <c r="AC768">
        <v>0.98637386131218596</v>
      </c>
      <c r="AD768">
        <v>2</v>
      </c>
      <c r="AE768">
        <v>1.1768727049699199E-2</v>
      </c>
      <c r="AF768">
        <v>2</v>
      </c>
      <c r="AG768">
        <v>1.8574116381147501E-3</v>
      </c>
      <c r="AH768">
        <v>1.5760525108320898E-2</v>
      </c>
      <c r="AI768">
        <v>10</v>
      </c>
      <c r="AJ768">
        <v>95.652714250930799</v>
      </c>
      <c r="AK768">
        <v>90</v>
      </c>
      <c r="AL768">
        <v>0.99916778153184804</v>
      </c>
      <c r="AM768">
        <v>0</v>
      </c>
      <c r="AN768">
        <v>0</v>
      </c>
      <c r="AO768">
        <v>0</v>
      </c>
      <c r="AP768">
        <v>0</v>
      </c>
      <c r="AQ768">
        <v>90</v>
      </c>
      <c r="AR768">
        <v>0.99916778153184804</v>
      </c>
      <c r="AS768">
        <v>4.3027604529470201E-2</v>
      </c>
      <c r="AT768">
        <v>2</v>
      </c>
      <c r="AU768">
        <v>0</v>
      </c>
      <c r="AV768">
        <v>0</v>
      </c>
      <c r="AW768">
        <v>90</v>
      </c>
      <c r="AX768">
        <v>0.99916778153184804</v>
      </c>
      <c r="AY768">
        <v>95.149423286423996</v>
      </c>
      <c r="AZ768">
        <v>90</v>
      </c>
      <c r="BA768">
        <v>0.99916778153184804</v>
      </c>
      <c r="BB768">
        <v>87</v>
      </c>
      <c r="BC768">
        <v>0.90372862512309504</v>
      </c>
      <c r="BD768">
        <v>3</v>
      </c>
      <c r="BE768">
        <v>9.5439156408752807E-2</v>
      </c>
      <c r="BF768">
        <v>94.232011536059005</v>
      </c>
      <c r="BG768">
        <v>93.234817383364003</v>
      </c>
      <c r="BH768">
        <v>93.292756422767994</v>
      </c>
      <c r="BI768">
        <v>92.774974688496997</v>
      </c>
    </row>
    <row r="769" spans="1:61" x14ac:dyDescent="0.25">
      <c r="A769" s="10" t="str">
        <f>VLOOKUP(D769,'Index-Relations'!E:F,2,FALSE)</f>
        <v>ESG</v>
      </c>
      <c r="B769" t="s">
        <v>3450</v>
      </c>
      <c r="C769" s="53" t="s">
        <v>2769</v>
      </c>
      <c r="D769" s="59" t="s">
        <v>2998</v>
      </c>
      <c r="E769" s="59" t="s">
        <v>4209</v>
      </c>
      <c r="F769" t="s">
        <v>303</v>
      </c>
      <c r="G769" t="s">
        <v>302</v>
      </c>
      <c r="H769" t="s">
        <v>304</v>
      </c>
      <c r="I769" s="52">
        <v>45352</v>
      </c>
      <c r="J769" t="s">
        <v>2457</v>
      </c>
      <c r="K769">
        <v>91</v>
      </c>
      <c r="L769">
        <v>96.167860198031605</v>
      </c>
      <c r="M769">
        <v>90</v>
      </c>
      <c r="N769">
        <v>0.99918313940430403</v>
      </c>
      <c r="O769">
        <v>95.033234341788898</v>
      </c>
      <c r="P769">
        <v>90</v>
      </c>
      <c r="Q769">
        <v>0.99918313940430403</v>
      </c>
      <c r="R769">
        <v>88</v>
      </c>
      <c r="S769">
        <v>0.98273514020044905</v>
      </c>
      <c r="T769">
        <v>33.317600462521497</v>
      </c>
      <c r="U769">
        <v>0.64323848742784095</v>
      </c>
      <c r="V769">
        <v>60</v>
      </c>
      <c r="W769">
        <v>0.116384636261157</v>
      </c>
      <c r="X769">
        <v>9</v>
      </c>
      <c r="Y769">
        <v>89</v>
      </c>
      <c r="Z769">
        <v>0.99832466912062501</v>
      </c>
      <c r="AA769">
        <v>55.453477117589799</v>
      </c>
      <c r="AB769">
        <v>87</v>
      </c>
      <c r="AC769">
        <v>0.98736029420746296</v>
      </c>
      <c r="AD769">
        <v>2</v>
      </c>
      <c r="AE769">
        <v>1.0964374913163001E-2</v>
      </c>
      <c r="AF769">
        <v>2</v>
      </c>
      <c r="AG769">
        <v>1.6753308793739099E-3</v>
      </c>
      <c r="AH769">
        <v>4.1706424458220004E-3</v>
      </c>
      <c r="AI769">
        <v>6</v>
      </c>
      <c r="AJ769">
        <v>95.973968691182094</v>
      </c>
      <c r="AK769">
        <v>90</v>
      </c>
      <c r="AL769">
        <v>0.99918313940430403</v>
      </c>
      <c r="AM769">
        <v>0</v>
      </c>
      <c r="AN769">
        <v>0</v>
      </c>
      <c r="AO769">
        <v>0</v>
      </c>
      <c r="AP769">
        <v>0</v>
      </c>
      <c r="AQ769">
        <v>90</v>
      </c>
      <c r="AR769">
        <v>0.99918313940430403</v>
      </c>
      <c r="AS769">
        <v>3.8972059660355003E-2</v>
      </c>
      <c r="AT769">
        <v>2</v>
      </c>
      <c r="AU769">
        <v>0</v>
      </c>
      <c r="AV769">
        <v>0</v>
      </c>
      <c r="AW769">
        <v>90</v>
      </c>
      <c r="AX769">
        <v>0.99918313940430403</v>
      </c>
      <c r="AY769">
        <v>95.525538932062403</v>
      </c>
      <c r="AZ769">
        <v>90</v>
      </c>
      <c r="BA769">
        <v>0.99918313940430403</v>
      </c>
      <c r="BB769">
        <v>87</v>
      </c>
      <c r="BC769">
        <v>0.90732339303792897</v>
      </c>
      <c r="BD769">
        <v>3</v>
      </c>
      <c r="BE769">
        <v>9.18597463663747E-2</v>
      </c>
      <c r="BF769">
        <v>94.574697650798996</v>
      </c>
      <c r="BG769">
        <v>93.326637536139003</v>
      </c>
      <c r="BH769">
        <v>93.962156683435893</v>
      </c>
      <c r="BI769">
        <v>93.190321749399004</v>
      </c>
    </row>
    <row r="770" spans="1:61" x14ac:dyDescent="0.25">
      <c r="A770" s="10" t="str">
        <f>VLOOKUP(D770,'Index-Relations'!E:F,2,FALSE)</f>
        <v>ESG</v>
      </c>
      <c r="B770" t="s">
        <v>3450</v>
      </c>
      <c r="C770" s="53" t="s">
        <v>2770</v>
      </c>
      <c r="D770" s="59" t="s">
        <v>2998</v>
      </c>
      <c r="E770" s="59" t="s">
        <v>4210</v>
      </c>
      <c r="F770" t="s">
        <v>303</v>
      </c>
      <c r="G770" t="s">
        <v>302</v>
      </c>
      <c r="H770" t="s">
        <v>304</v>
      </c>
      <c r="I770" s="52">
        <v>45323</v>
      </c>
      <c r="J770" t="s">
        <v>2457</v>
      </c>
      <c r="K770">
        <v>91</v>
      </c>
      <c r="L770">
        <v>96.228270820893499</v>
      </c>
      <c r="M770">
        <v>90</v>
      </c>
      <c r="N770">
        <v>1</v>
      </c>
      <c r="O770">
        <v>94.998549278772003</v>
      </c>
      <c r="P770">
        <v>90</v>
      </c>
      <c r="Q770">
        <v>1</v>
      </c>
      <c r="R770">
        <v>88</v>
      </c>
      <c r="S770">
        <v>0.98282270876950695</v>
      </c>
      <c r="T770">
        <v>33.746673838525197</v>
      </c>
      <c r="U770">
        <v>0.63634674055934903</v>
      </c>
      <c r="V770">
        <v>60</v>
      </c>
      <c r="W770">
        <v>0.12068680880843601</v>
      </c>
      <c r="X770">
        <v>9</v>
      </c>
      <c r="Y770">
        <v>89</v>
      </c>
      <c r="Z770">
        <v>0.99922855220576101</v>
      </c>
      <c r="AA770">
        <v>57.510695086417897</v>
      </c>
      <c r="AB770">
        <v>87</v>
      </c>
      <c r="AC770">
        <v>0.98584784041682205</v>
      </c>
      <c r="AD770">
        <v>2</v>
      </c>
      <c r="AE770">
        <v>1.33807117889386E-2</v>
      </c>
      <c r="AF770">
        <v>2</v>
      </c>
      <c r="AG770">
        <v>7.7144779423850404E-4</v>
      </c>
      <c r="AH770">
        <v>4.4732209006741099E-3</v>
      </c>
      <c r="AI770">
        <v>6</v>
      </c>
      <c r="AJ770">
        <v>95.882995199697206</v>
      </c>
      <c r="AK770">
        <v>90</v>
      </c>
      <c r="AL770">
        <v>1</v>
      </c>
      <c r="AM770">
        <v>0</v>
      </c>
      <c r="AN770">
        <v>0</v>
      </c>
      <c r="AO770">
        <v>0</v>
      </c>
      <c r="AP770">
        <v>0</v>
      </c>
      <c r="AQ770">
        <v>90</v>
      </c>
      <c r="AR770">
        <v>1</v>
      </c>
      <c r="AS770">
        <v>3.83978213936279E-2</v>
      </c>
      <c r="AT770">
        <v>2</v>
      </c>
      <c r="AU770">
        <v>0</v>
      </c>
      <c r="AV770">
        <v>0</v>
      </c>
      <c r="AW770">
        <v>90</v>
      </c>
      <c r="AX770">
        <v>0.999999999999999</v>
      </c>
      <c r="AY770">
        <v>95.740007870055194</v>
      </c>
      <c r="AZ770">
        <v>90</v>
      </c>
      <c r="BA770">
        <v>1</v>
      </c>
      <c r="BB770">
        <v>87</v>
      </c>
      <c r="BC770">
        <v>0.901313496878414</v>
      </c>
      <c r="BD770">
        <v>3</v>
      </c>
      <c r="BE770">
        <v>9.8686503121585098E-2</v>
      </c>
      <c r="BF770">
        <v>94.592688821617003</v>
      </c>
      <c r="BG770">
        <v>93.327593903659903</v>
      </c>
      <c r="BH770">
        <v>94.1793828990469</v>
      </c>
      <c r="BI770">
        <v>93.166793650707007</v>
      </c>
    </row>
    <row r="771" spans="1:61" x14ac:dyDescent="0.25">
      <c r="A771" s="10" t="str">
        <f>VLOOKUP(D771,'Index-Relations'!E:F,2,FALSE)</f>
        <v>ESG</v>
      </c>
      <c r="B771" t="s">
        <v>3450</v>
      </c>
      <c r="C771" s="53" t="s">
        <v>2760</v>
      </c>
      <c r="D771" s="59" t="s">
        <v>2999</v>
      </c>
      <c r="E771" s="59" t="s">
        <v>4211</v>
      </c>
      <c r="F771" t="s">
        <v>306</v>
      </c>
      <c r="G771" t="s">
        <v>305</v>
      </c>
      <c r="H771" t="s">
        <v>307</v>
      </c>
      <c r="I771" s="52">
        <v>45659</v>
      </c>
      <c r="J771" t="s">
        <v>2457</v>
      </c>
      <c r="K771">
        <v>91</v>
      </c>
      <c r="L771" s="73">
        <v>91.997376895681001</v>
      </c>
      <c r="M771">
        <v>90</v>
      </c>
      <c r="N771">
        <v>0.99925660948203399</v>
      </c>
      <c r="O771" s="73">
        <v>91.876544509466996</v>
      </c>
      <c r="P771">
        <v>90</v>
      </c>
      <c r="Q771">
        <v>0.99925660948203399</v>
      </c>
      <c r="R771">
        <v>88</v>
      </c>
      <c r="S771">
        <v>0.97311363541431695</v>
      </c>
      <c r="T771">
        <v>35.406362412530797</v>
      </c>
      <c r="U771">
        <v>0.57972461141548504</v>
      </c>
      <c r="V771">
        <v>63</v>
      </c>
      <c r="W771">
        <v>4.4280263814587197E-2</v>
      </c>
      <c r="X771">
        <v>8</v>
      </c>
      <c r="Y771">
        <v>90</v>
      </c>
      <c r="Z771">
        <v>0.99925660948203399</v>
      </c>
      <c r="AA771">
        <v>55.080996525304897</v>
      </c>
      <c r="AB771">
        <v>84</v>
      </c>
      <c r="AC771">
        <v>0.93418141764025697</v>
      </c>
      <c r="AD771">
        <v>6</v>
      </c>
      <c r="AE771">
        <v>6.5075191841777402E-2</v>
      </c>
      <c r="AF771">
        <v>1</v>
      </c>
      <c r="AG771">
        <v>7.4339051796548595E-4</v>
      </c>
      <c r="AH771">
        <v>7.9912800790545007E-3</v>
      </c>
      <c r="AI771">
        <v>8</v>
      </c>
      <c r="AJ771" s="73">
        <v>89.539146459305996</v>
      </c>
      <c r="AK771">
        <v>90</v>
      </c>
      <c r="AL771">
        <v>0.99925660948203399</v>
      </c>
      <c r="AM771">
        <v>0</v>
      </c>
      <c r="AN771">
        <v>0</v>
      </c>
      <c r="AO771">
        <v>0</v>
      </c>
      <c r="AP771">
        <v>0</v>
      </c>
      <c r="AQ771">
        <v>91</v>
      </c>
      <c r="AR771">
        <v>0.999999999999999</v>
      </c>
      <c r="AS771">
        <v>5.0256861039088101E-2</v>
      </c>
      <c r="AT771">
        <v>2</v>
      </c>
      <c r="AU771">
        <v>0</v>
      </c>
      <c r="AV771">
        <v>0</v>
      </c>
      <c r="AW771">
        <v>91</v>
      </c>
      <c r="AX771">
        <v>0.999999999999999</v>
      </c>
      <c r="AY771" s="73">
        <v>91.101986385616996</v>
      </c>
      <c r="AZ771">
        <v>90</v>
      </c>
      <c r="BA771">
        <v>0.99925660948203399</v>
      </c>
      <c r="BB771">
        <v>89</v>
      </c>
      <c r="BC771">
        <v>0.93528700897311001</v>
      </c>
      <c r="BD771">
        <v>2</v>
      </c>
      <c r="BE771">
        <v>6.4712991026889002E-2</v>
      </c>
      <c r="BF771">
        <v>91.997376895681001</v>
      </c>
      <c r="BG771">
        <v>91.876544509466996</v>
      </c>
      <c r="BH771">
        <v>91.101986385616996</v>
      </c>
      <c r="BI771">
        <v>89.539146459305996</v>
      </c>
    </row>
    <row r="772" spans="1:61" x14ac:dyDescent="0.25">
      <c r="A772" s="10" t="str">
        <f>VLOOKUP(D772,'Index-Relations'!E:F,2,FALSE)</f>
        <v>ESG</v>
      </c>
      <c r="B772" t="s">
        <v>3450</v>
      </c>
      <c r="C772" s="53" t="s">
        <v>2761</v>
      </c>
      <c r="D772" s="59" t="s">
        <v>2999</v>
      </c>
      <c r="E772" s="59" t="s">
        <v>4212</v>
      </c>
      <c r="F772" t="s">
        <v>306</v>
      </c>
      <c r="G772" t="s">
        <v>305</v>
      </c>
      <c r="H772" t="s">
        <v>307</v>
      </c>
      <c r="I772" s="52">
        <v>45628</v>
      </c>
      <c r="J772" t="s">
        <v>2457</v>
      </c>
      <c r="K772">
        <v>90</v>
      </c>
      <c r="L772" s="73">
        <v>93.017636187459999</v>
      </c>
      <c r="M772">
        <v>89</v>
      </c>
      <c r="N772">
        <v>0.99935560346436703</v>
      </c>
      <c r="O772" s="73">
        <v>93.601844550792904</v>
      </c>
      <c r="P772">
        <v>89</v>
      </c>
      <c r="Q772">
        <v>0.99935560346436703</v>
      </c>
      <c r="R772">
        <v>87</v>
      </c>
      <c r="S772">
        <v>0.97838352315547605</v>
      </c>
      <c r="T772">
        <v>32.887874205675899</v>
      </c>
      <c r="U772">
        <v>0.62839581600958205</v>
      </c>
      <c r="V772">
        <v>64</v>
      </c>
      <c r="W772">
        <v>0.10131971583175001</v>
      </c>
      <c r="X772">
        <v>9</v>
      </c>
      <c r="Y772">
        <v>89</v>
      </c>
      <c r="Z772">
        <v>0.99935560346436803</v>
      </c>
      <c r="AA772">
        <v>43.484506041491301</v>
      </c>
      <c r="AB772">
        <v>85</v>
      </c>
      <c r="AC772">
        <v>0.95093590732558197</v>
      </c>
      <c r="AD772">
        <v>4</v>
      </c>
      <c r="AE772">
        <v>4.8419696138785599E-2</v>
      </c>
      <c r="AF772">
        <v>1</v>
      </c>
      <c r="AG772">
        <v>6.4439653563214095E-4</v>
      </c>
      <c r="AH772">
        <v>1.8420850798619399E-2</v>
      </c>
      <c r="AI772">
        <v>10</v>
      </c>
      <c r="AJ772" s="73">
        <v>91.434144631543006</v>
      </c>
      <c r="AK772">
        <v>89</v>
      </c>
      <c r="AL772">
        <v>0.99935560346436703</v>
      </c>
      <c r="AM772">
        <v>0</v>
      </c>
      <c r="AN772">
        <v>0</v>
      </c>
      <c r="AO772">
        <v>0</v>
      </c>
      <c r="AP772">
        <v>0</v>
      </c>
      <c r="AQ772">
        <v>90</v>
      </c>
      <c r="AR772">
        <v>1</v>
      </c>
      <c r="AS772">
        <v>3.8340179021697701E-2</v>
      </c>
      <c r="AT772">
        <v>2</v>
      </c>
      <c r="AU772">
        <v>0</v>
      </c>
      <c r="AV772">
        <v>0</v>
      </c>
      <c r="AW772">
        <v>90</v>
      </c>
      <c r="AX772">
        <v>1</v>
      </c>
      <c r="AY772" s="73">
        <v>90.531080330734994</v>
      </c>
      <c r="AZ772">
        <v>89</v>
      </c>
      <c r="BA772">
        <v>0.99935560346436703</v>
      </c>
      <c r="BB772">
        <v>88</v>
      </c>
      <c r="BC772">
        <v>0.91537227389502596</v>
      </c>
      <c r="BD772">
        <v>2</v>
      </c>
      <c r="BE772">
        <v>8.4627726104973197E-2</v>
      </c>
      <c r="BF772">
        <v>93.017636187459999</v>
      </c>
      <c r="BG772">
        <v>93.601844550792904</v>
      </c>
      <c r="BH772">
        <v>90.531080330734994</v>
      </c>
      <c r="BI772">
        <v>91.434144631543006</v>
      </c>
    </row>
    <row r="773" spans="1:61" x14ac:dyDescent="0.25">
      <c r="A773" s="10" t="str">
        <f>VLOOKUP(D773,'Index-Relations'!E:F,2,FALSE)</f>
        <v>ESG</v>
      </c>
      <c r="B773" t="s">
        <v>3450</v>
      </c>
      <c r="C773" s="53" t="s">
        <v>2762</v>
      </c>
      <c r="D773" s="59" t="s">
        <v>2999</v>
      </c>
      <c r="E773" s="59" t="s">
        <v>4213</v>
      </c>
      <c r="F773" t="s">
        <v>306</v>
      </c>
      <c r="G773" t="s">
        <v>305</v>
      </c>
      <c r="H773" t="s">
        <v>307</v>
      </c>
      <c r="I773" s="52">
        <v>45597</v>
      </c>
      <c r="J773" t="s">
        <v>2457</v>
      </c>
      <c r="K773">
        <v>90</v>
      </c>
      <c r="L773" s="73">
        <v>92.805198280086003</v>
      </c>
      <c r="M773">
        <v>89</v>
      </c>
      <c r="N773">
        <v>0.99939037447062096</v>
      </c>
      <c r="O773" s="73">
        <v>93.53627824838</v>
      </c>
      <c r="P773">
        <v>89</v>
      </c>
      <c r="Q773">
        <v>0.99939037447062096</v>
      </c>
      <c r="R773">
        <v>87</v>
      </c>
      <c r="S773">
        <v>0.97823377436270997</v>
      </c>
      <c r="T773">
        <v>33.349137207988797</v>
      </c>
      <c r="U773">
        <v>0.62895735856357604</v>
      </c>
      <c r="V773">
        <v>64</v>
      </c>
      <c r="W773">
        <v>0.10121665750319001</v>
      </c>
      <c r="X773">
        <v>9</v>
      </c>
      <c r="Y773">
        <v>89</v>
      </c>
      <c r="Z773">
        <v>0.99939037447062096</v>
      </c>
      <c r="AA773">
        <v>45.717545139146502</v>
      </c>
      <c r="AB773">
        <v>85</v>
      </c>
      <c r="AC773">
        <v>0.95035639283379403</v>
      </c>
      <c r="AD773">
        <v>4</v>
      </c>
      <c r="AE773">
        <v>4.9033981636826401E-2</v>
      </c>
      <c r="AF773">
        <v>1</v>
      </c>
      <c r="AG773">
        <v>6.0962552937904302E-4</v>
      </c>
      <c r="AH773">
        <v>2.73312927005506E-2</v>
      </c>
      <c r="AI773">
        <v>10</v>
      </c>
      <c r="AJ773" s="73">
        <v>91.225921138240906</v>
      </c>
      <c r="AK773">
        <v>89</v>
      </c>
      <c r="AL773">
        <v>0.99939037447062096</v>
      </c>
      <c r="AM773">
        <v>0</v>
      </c>
      <c r="AN773">
        <v>0</v>
      </c>
      <c r="AO773">
        <v>0</v>
      </c>
      <c r="AP773">
        <v>0</v>
      </c>
      <c r="AQ773">
        <v>90</v>
      </c>
      <c r="AR773">
        <v>1</v>
      </c>
      <c r="AS773">
        <v>3.6205148359610598E-2</v>
      </c>
      <c r="AT773">
        <v>2</v>
      </c>
      <c r="AU773">
        <v>0</v>
      </c>
      <c r="AV773">
        <v>0</v>
      </c>
      <c r="AW773">
        <v>90</v>
      </c>
      <c r="AX773">
        <v>1</v>
      </c>
      <c r="AY773" s="73">
        <v>90.185257878402894</v>
      </c>
      <c r="AZ773">
        <v>89</v>
      </c>
      <c r="BA773">
        <v>0.99939037447062096</v>
      </c>
      <c r="BB773">
        <v>88</v>
      </c>
      <c r="BC773">
        <v>0.91092256838608698</v>
      </c>
      <c r="BD773">
        <v>2</v>
      </c>
      <c r="BE773">
        <v>8.9077431613912905E-2</v>
      </c>
      <c r="BF773">
        <v>92.805198280086003</v>
      </c>
      <c r="BG773">
        <v>93.53627824838</v>
      </c>
      <c r="BH773">
        <v>90.185257878402894</v>
      </c>
      <c r="BI773">
        <v>91.225921138240906</v>
      </c>
    </row>
    <row r="774" spans="1:61" x14ac:dyDescent="0.25">
      <c r="A774" s="10" t="str">
        <f>VLOOKUP(D774,'Index-Relations'!E:F,2,FALSE)</f>
        <v>ESG</v>
      </c>
      <c r="B774" t="s">
        <v>3450</v>
      </c>
      <c r="C774" s="53" t="s">
        <v>2763</v>
      </c>
      <c r="D774" s="59" t="s">
        <v>2999</v>
      </c>
      <c r="E774" s="59" t="s">
        <v>4214</v>
      </c>
      <c r="F774" t="s">
        <v>306</v>
      </c>
      <c r="G774" t="s">
        <v>305</v>
      </c>
      <c r="H774" t="s">
        <v>307</v>
      </c>
      <c r="I774" s="52">
        <v>45566</v>
      </c>
      <c r="J774" t="s">
        <v>2457</v>
      </c>
      <c r="K774">
        <v>90</v>
      </c>
      <c r="L774" s="73">
        <v>92.821958093881904</v>
      </c>
      <c r="M774">
        <v>89</v>
      </c>
      <c r="N774">
        <v>0.99941408845320601</v>
      </c>
      <c r="O774" s="73">
        <v>93.468636640666901</v>
      </c>
      <c r="P774">
        <v>89</v>
      </c>
      <c r="Q774">
        <v>0.99941408845320601</v>
      </c>
      <c r="R774">
        <v>87</v>
      </c>
      <c r="S774">
        <v>0.97860615992946998</v>
      </c>
      <c r="T774">
        <v>33.430285913763299</v>
      </c>
      <c r="U774">
        <v>0.62968698084235197</v>
      </c>
      <c r="V774">
        <v>64</v>
      </c>
      <c r="W774">
        <v>0.101659633196198</v>
      </c>
      <c r="X774">
        <v>9</v>
      </c>
      <c r="Y774">
        <v>89</v>
      </c>
      <c r="Z774">
        <v>0.99941408845320601</v>
      </c>
      <c r="AA774">
        <v>48.922859895115003</v>
      </c>
      <c r="AB774">
        <v>85</v>
      </c>
      <c r="AC774">
        <v>0.95167041348364401</v>
      </c>
      <c r="AD774">
        <v>4</v>
      </c>
      <c r="AE774">
        <v>4.7743674969562E-2</v>
      </c>
      <c r="AF774">
        <v>1</v>
      </c>
      <c r="AG774">
        <v>5.8591154679340303E-4</v>
      </c>
      <c r="AH774">
        <v>1.80057554616566E-2</v>
      </c>
      <c r="AI774">
        <v>10</v>
      </c>
      <c r="AJ774" s="73">
        <v>91.277737315021</v>
      </c>
      <c r="AK774">
        <v>89</v>
      </c>
      <c r="AL774">
        <v>0.99941408845320601</v>
      </c>
      <c r="AM774">
        <v>0</v>
      </c>
      <c r="AN774">
        <v>0</v>
      </c>
      <c r="AO774">
        <v>0</v>
      </c>
      <c r="AP774">
        <v>0</v>
      </c>
      <c r="AQ774">
        <v>90</v>
      </c>
      <c r="AR774">
        <v>1</v>
      </c>
      <c r="AS774">
        <v>3.2894505836822498E-2</v>
      </c>
      <c r="AT774">
        <v>2</v>
      </c>
      <c r="AU774">
        <v>0</v>
      </c>
      <c r="AV774">
        <v>0</v>
      </c>
      <c r="AW774">
        <v>90</v>
      </c>
      <c r="AX774">
        <v>1</v>
      </c>
      <c r="AY774" s="73">
        <v>90.281052627932993</v>
      </c>
      <c r="AZ774">
        <v>89</v>
      </c>
      <c r="BA774">
        <v>0.99941408845320601</v>
      </c>
      <c r="BB774">
        <v>88</v>
      </c>
      <c r="BC774">
        <v>0.91008163776023998</v>
      </c>
      <c r="BD774">
        <v>2</v>
      </c>
      <c r="BE774">
        <v>8.99183622397597E-2</v>
      </c>
      <c r="BF774">
        <v>92.821958093881904</v>
      </c>
      <c r="BG774">
        <v>93.468636640666901</v>
      </c>
      <c r="BH774">
        <v>90.281052627932993</v>
      </c>
      <c r="BI774">
        <v>91.277737315021</v>
      </c>
    </row>
    <row r="775" spans="1:61" x14ac:dyDescent="0.25">
      <c r="A775" s="10" t="str">
        <f>VLOOKUP(D775,'Index-Relations'!E:F,2,FALSE)</f>
        <v>ESG</v>
      </c>
      <c r="B775" t="s">
        <v>3450</v>
      </c>
      <c r="C775" s="53" t="s">
        <v>2764</v>
      </c>
      <c r="D775" s="59" t="s">
        <v>2999</v>
      </c>
      <c r="E775" s="59" t="s">
        <v>4215</v>
      </c>
      <c r="F775" t="s">
        <v>306</v>
      </c>
      <c r="G775" t="s">
        <v>305</v>
      </c>
      <c r="H775" t="s">
        <v>307</v>
      </c>
      <c r="I775" s="52">
        <v>45537</v>
      </c>
      <c r="J775" t="s">
        <v>2457</v>
      </c>
      <c r="K775">
        <v>90</v>
      </c>
      <c r="L775" s="73">
        <v>93.127979161278901</v>
      </c>
      <c r="M775">
        <v>89</v>
      </c>
      <c r="N775">
        <v>0.99933531556433197</v>
      </c>
      <c r="O775" s="73">
        <v>93.556678482341894</v>
      </c>
      <c r="P775">
        <v>89</v>
      </c>
      <c r="Q775">
        <v>0.99933531556433197</v>
      </c>
      <c r="R775">
        <v>87</v>
      </c>
      <c r="S775">
        <v>0.97975137245778599</v>
      </c>
      <c r="T775">
        <v>33.778040685492897</v>
      </c>
      <c r="U775">
        <v>0.63349535406473201</v>
      </c>
      <c r="V775">
        <v>64</v>
      </c>
      <c r="W775">
        <v>0.10438210349185401</v>
      </c>
      <c r="X775">
        <v>9</v>
      </c>
      <c r="Y775">
        <v>89</v>
      </c>
      <c r="Z775">
        <v>0.99933531556433197</v>
      </c>
      <c r="AA775">
        <v>47.084111083563201</v>
      </c>
      <c r="AB775">
        <v>85</v>
      </c>
      <c r="AC775">
        <v>0.95316985176615698</v>
      </c>
      <c r="AD775">
        <v>4</v>
      </c>
      <c r="AE775">
        <v>4.6165463798175099E-2</v>
      </c>
      <c r="AF775">
        <v>1</v>
      </c>
      <c r="AG775">
        <v>6.6468443566764597E-4</v>
      </c>
      <c r="AH775">
        <v>1.8642726546799399E-2</v>
      </c>
      <c r="AI775">
        <v>10</v>
      </c>
      <c r="AJ775" s="73">
        <v>91.752183721113994</v>
      </c>
      <c r="AK775">
        <v>89</v>
      </c>
      <c r="AL775">
        <v>0.99933531556433197</v>
      </c>
      <c r="AM775">
        <v>0</v>
      </c>
      <c r="AN775">
        <v>0</v>
      </c>
      <c r="AO775">
        <v>0</v>
      </c>
      <c r="AP775">
        <v>0</v>
      </c>
      <c r="AQ775">
        <v>90</v>
      </c>
      <c r="AR775">
        <v>1</v>
      </c>
      <c r="AS775">
        <v>3.6406833633055101E-2</v>
      </c>
      <c r="AT775">
        <v>2</v>
      </c>
      <c r="AU775">
        <v>0</v>
      </c>
      <c r="AV775">
        <v>0</v>
      </c>
      <c r="AW775">
        <v>90</v>
      </c>
      <c r="AX775">
        <v>1</v>
      </c>
      <c r="AY775" s="73">
        <v>91.012784465929997</v>
      </c>
      <c r="AZ775">
        <v>89</v>
      </c>
      <c r="BA775">
        <v>0.99933531556433197</v>
      </c>
      <c r="BB775">
        <v>88</v>
      </c>
      <c r="BC775">
        <v>0.90395766424450896</v>
      </c>
      <c r="BD775">
        <v>2</v>
      </c>
      <c r="BE775">
        <v>9.6042335755490801E-2</v>
      </c>
      <c r="BF775">
        <v>93.127979161278901</v>
      </c>
      <c r="BG775">
        <v>93.556678482341894</v>
      </c>
      <c r="BH775">
        <v>91.012784465929997</v>
      </c>
      <c r="BI775">
        <v>91.752183721113994</v>
      </c>
    </row>
    <row r="776" spans="1:61" x14ac:dyDescent="0.25">
      <c r="A776" s="10" t="str">
        <f>VLOOKUP(D776,'Index-Relations'!E:F,2,FALSE)</f>
        <v>ESG</v>
      </c>
      <c r="B776" t="s">
        <v>3450</v>
      </c>
      <c r="C776" s="53" t="s">
        <v>3350</v>
      </c>
      <c r="D776" s="59" t="s">
        <v>2999</v>
      </c>
      <c r="E776" s="59" t="s">
        <v>4216</v>
      </c>
      <c r="F776" t="s">
        <v>306</v>
      </c>
      <c r="G776" t="s">
        <v>305</v>
      </c>
      <c r="H776" t="s">
        <v>307</v>
      </c>
      <c r="I776" s="52">
        <v>45505</v>
      </c>
      <c r="J776" t="s">
        <v>2457</v>
      </c>
      <c r="K776">
        <v>90</v>
      </c>
      <c r="L776" s="73">
        <v>93.100570439061002</v>
      </c>
      <c r="M776">
        <v>89</v>
      </c>
      <c r="N776">
        <v>0.99931770296955502</v>
      </c>
      <c r="O776" s="73">
        <v>93.519911111251901</v>
      </c>
      <c r="P776">
        <v>89</v>
      </c>
      <c r="Q776">
        <v>0.99931770296955502</v>
      </c>
      <c r="R776">
        <v>87</v>
      </c>
      <c r="S776">
        <v>0.98022078914195898</v>
      </c>
      <c r="T776">
        <v>33.830342202719997</v>
      </c>
      <c r="U776">
        <v>0.643608834937069</v>
      </c>
      <c r="V776">
        <v>64</v>
      </c>
      <c r="W776">
        <v>0.106764619965712</v>
      </c>
      <c r="X776">
        <v>9</v>
      </c>
      <c r="Y776">
        <v>89</v>
      </c>
      <c r="Z776">
        <v>0.99931770296955502</v>
      </c>
      <c r="AA776">
        <v>47.991806378269303</v>
      </c>
      <c r="AB776">
        <v>86</v>
      </c>
      <c r="AC776">
        <v>0.96857602715385405</v>
      </c>
      <c r="AD776">
        <v>3</v>
      </c>
      <c r="AE776">
        <v>3.0741675815700802E-2</v>
      </c>
      <c r="AF776">
        <v>1</v>
      </c>
      <c r="AG776">
        <v>6.8229703044492902E-4</v>
      </c>
      <c r="AH776">
        <v>1.8224188248678601E-2</v>
      </c>
      <c r="AI776">
        <v>10</v>
      </c>
      <c r="AJ776" s="73">
        <v>91.7937916570759</v>
      </c>
      <c r="AK776">
        <v>89</v>
      </c>
      <c r="AL776">
        <v>0.99931770296955502</v>
      </c>
      <c r="AM776">
        <v>0</v>
      </c>
      <c r="AN776">
        <v>0</v>
      </c>
      <c r="AO776">
        <v>0</v>
      </c>
      <c r="AP776">
        <v>0</v>
      </c>
      <c r="AQ776">
        <v>90</v>
      </c>
      <c r="AR776">
        <v>0.999999999999999</v>
      </c>
      <c r="AS776">
        <v>3.7133687180861102E-2</v>
      </c>
      <c r="AT776">
        <v>2</v>
      </c>
      <c r="AU776">
        <v>0</v>
      </c>
      <c r="AV776">
        <v>0</v>
      </c>
      <c r="AW776">
        <v>90</v>
      </c>
      <c r="AX776">
        <v>0.999999999999999</v>
      </c>
      <c r="AY776" s="73">
        <v>90.951525582976004</v>
      </c>
      <c r="AZ776">
        <v>89</v>
      </c>
      <c r="BA776">
        <v>0.99931770296955502</v>
      </c>
      <c r="BB776">
        <v>88</v>
      </c>
      <c r="BC776">
        <v>0.90466448035956704</v>
      </c>
      <c r="BD776">
        <v>2</v>
      </c>
      <c r="BE776">
        <v>9.5335519640432395E-2</v>
      </c>
      <c r="BF776">
        <v>93.100570439061002</v>
      </c>
      <c r="BG776">
        <v>93.519911111251901</v>
      </c>
      <c r="BH776">
        <v>90.951525582976004</v>
      </c>
      <c r="BI776">
        <v>91.7937916570759</v>
      </c>
    </row>
    <row r="777" spans="1:61" x14ac:dyDescent="0.25">
      <c r="A777" s="10" t="str">
        <f>VLOOKUP(D777,'Index-Relations'!E:F,2,FALSE)</f>
        <v>ESG</v>
      </c>
      <c r="B777" t="s">
        <v>3450</v>
      </c>
      <c r="C777" s="53" t="s">
        <v>2765</v>
      </c>
      <c r="D777" s="59" t="s">
        <v>2999</v>
      </c>
      <c r="E777" s="59" t="s">
        <v>4217</v>
      </c>
      <c r="F777" t="s">
        <v>306</v>
      </c>
      <c r="G777" t="s">
        <v>305</v>
      </c>
      <c r="H777" t="s">
        <v>307</v>
      </c>
      <c r="I777" s="52">
        <v>45474</v>
      </c>
      <c r="J777" t="s">
        <v>2457</v>
      </c>
      <c r="K777">
        <v>91</v>
      </c>
      <c r="L777" s="73">
        <v>93.720403893001901</v>
      </c>
      <c r="M777">
        <v>90</v>
      </c>
      <c r="N777">
        <v>0.99917271087385795</v>
      </c>
      <c r="O777" s="73">
        <v>93.4909332961209</v>
      </c>
      <c r="P777">
        <v>90</v>
      </c>
      <c r="Q777">
        <v>0.99917271087385795</v>
      </c>
      <c r="R777">
        <v>88</v>
      </c>
      <c r="S777">
        <v>0.979299496446419</v>
      </c>
      <c r="T777">
        <v>33.603364911977799</v>
      </c>
      <c r="U777">
        <v>0.63924304579369895</v>
      </c>
      <c r="V777">
        <v>64</v>
      </c>
      <c r="W777">
        <v>0.105750430584768</v>
      </c>
      <c r="X777">
        <v>9</v>
      </c>
      <c r="Y777">
        <v>90</v>
      </c>
      <c r="Z777">
        <v>0.99917271087385795</v>
      </c>
      <c r="AA777">
        <v>49.868256446750003</v>
      </c>
      <c r="AB777">
        <v>88</v>
      </c>
      <c r="AC777">
        <v>0.98650537976601804</v>
      </c>
      <c r="AD777">
        <v>2</v>
      </c>
      <c r="AE777">
        <v>1.2667331107839901E-2</v>
      </c>
      <c r="AF777">
        <v>1</v>
      </c>
      <c r="AG777">
        <v>8.27289126141252E-4</v>
      </c>
      <c r="AH777">
        <v>1.8071529432057198E-2</v>
      </c>
      <c r="AI777">
        <v>10</v>
      </c>
      <c r="AJ777" s="73">
        <v>92.492730414712</v>
      </c>
      <c r="AK777">
        <v>90</v>
      </c>
      <c r="AL777">
        <v>0.99917271087385795</v>
      </c>
      <c r="AM777">
        <v>0</v>
      </c>
      <c r="AN777">
        <v>0</v>
      </c>
      <c r="AO777">
        <v>0</v>
      </c>
      <c r="AP777">
        <v>0</v>
      </c>
      <c r="AQ777">
        <v>91</v>
      </c>
      <c r="AR777">
        <v>1</v>
      </c>
      <c r="AS777">
        <v>3.4348203777050099E-2</v>
      </c>
      <c r="AT777">
        <v>2</v>
      </c>
      <c r="AU777">
        <v>0</v>
      </c>
      <c r="AV777">
        <v>0</v>
      </c>
      <c r="AW777">
        <v>91</v>
      </c>
      <c r="AX777">
        <v>1</v>
      </c>
      <c r="AY777" s="73">
        <v>91.969143780178996</v>
      </c>
      <c r="AZ777">
        <v>90</v>
      </c>
      <c r="BA777">
        <v>0.99917271087385795</v>
      </c>
      <c r="BB777">
        <v>89</v>
      </c>
      <c r="BC777">
        <v>0.90691295867913402</v>
      </c>
      <c r="BD777">
        <v>2</v>
      </c>
      <c r="BE777">
        <v>9.3087041320865399E-2</v>
      </c>
      <c r="BF777">
        <v>93.720403893001901</v>
      </c>
      <c r="BG777">
        <v>93.4909332961209</v>
      </c>
      <c r="BH777">
        <v>91.969143780178996</v>
      </c>
      <c r="BI777">
        <v>92.492730414712</v>
      </c>
    </row>
    <row r="778" spans="1:61" x14ac:dyDescent="0.25">
      <c r="A778" s="10" t="str">
        <f>VLOOKUP(D778,'Index-Relations'!E:F,2,FALSE)</f>
        <v>ESG</v>
      </c>
      <c r="B778" t="s">
        <v>3450</v>
      </c>
      <c r="C778" s="53" t="s">
        <v>2766</v>
      </c>
      <c r="D778" s="59" t="s">
        <v>2999</v>
      </c>
      <c r="E778" s="59" t="s">
        <v>4218</v>
      </c>
      <c r="F778" t="s">
        <v>306</v>
      </c>
      <c r="G778" t="s">
        <v>305</v>
      </c>
      <c r="H778" t="s">
        <v>307</v>
      </c>
      <c r="I778" s="52">
        <v>45446</v>
      </c>
      <c r="J778" t="s">
        <v>2457</v>
      </c>
      <c r="K778">
        <v>92</v>
      </c>
      <c r="L778" s="73">
        <v>93.939061050778903</v>
      </c>
      <c r="M778">
        <v>91</v>
      </c>
      <c r="N778">
        <v>0.99913180344270103</v>
      </c>
      <c r="O778" s="73">
        <v>93.308310003944996</v>
      </c>
      <c r="P778">
        <v>91</v>
      </c>
      <c r="Q778">
        <v>0.99913180344270103</v>
      </c>
      <c r="R778">
        <v>89</v>
      </c>
      <c r="S778">
        <v>0.97944327877071702</v>
      </c>
      <c r="T778">
        <v>34.471835942953298</v>
      </c>
      <c r="U778">
        <v>0.670475121564861</v>
      </c>
      <c r="V778">
        <v>63</v>
      </c>
      <c r="W778">
        <v>0.11890388958539699</v>
      </c>
      <c r="X778">
        <v>9</v>
      </c>
      <c r="Y778">
        <v>90</v>
      </c>
      <c r="Z778">
        <v>0.99832116989911002</v>
      </c>
      <c r="AA778">
        <v>55.4022640700396</v>
      </c>
      <c r="AB778">
        <v>88</v>
      </c>
      <c r="AC778">
        <v>0.98560918656559104</v>
      </c>
      <c r="AD778">
        <v>2</v>
      </c>
      <c r="AE778">
        <v>1.27119833335189E-2</v>
      </c>
      <c r="AF778">
        <v>2</v>
      </c>
      <c r="AG778">
        <v>1.6788301008895899E-3</v>
      </c>
      <c r="AH778">
        <v>1.6534824125838499E-2</v>
      </c>
      <c r="AI778">
        <v>10</v>
      </c>
      <c r="AJ778" s="73">
        <v>92.291695452314997</v>
      </c>
      <c r="AK778">
        <v>91</v>
      </c>
      <c r="AL778">
        <v>0.99913180344270103</v>
      </c>
      <c r="AM778">
        <v>0</v>
      </c>
      <c r="AN778">
        <v>0</v>
      </c>
      <c r="AO778">
        <v>0</v>
      </c>
      <c r="AP778">
        <v>0</v>
      </c>
      <c r="AQ778">
        <v>92</v>
      </c>
      <c r="AR778">
        <v>0.999999999999999</v>
      </c>
      <c r="AS778">
        <v>3.94152053779167E-2</v>
      </c>
      <c r="AT778">
        <v>2</v>
      </c>
      <c r="AU778">
        <v>0</v>
      </c>
      <c r="AV778">
        <v>0</v>
      </c>
      <c r="AW778">
        <v>92</v>
      </c>
      <c r="AX778">
        <v>1</v>
      </c>
      <c r="AY778" s="73">
        <v>92.750054830335003</v>
      </c>
      <c r="AZ778">
        <v>91</v>
      </c>
      <c r="BA778">
        <v>0.99913180344270103</v>
      </c>
      <c r="BB778">
        <v>90</v>
      </c>
      <c r="BC778">
        <v>0.90664640102784</v>
      </c>
      <c r="BD778">
        <v>2</v>
      </c>
      <c r="BE778">
        <v>9.3353598972159099E-2</v>
      </c>
      <c r="BF778">
        <v>93.939061050778903</v>
      </c>
      <c r="BG778">
        <v>93.308310003944996</v>
      </c>
      <c r="BH778">
        <v>92.750054830335003</v>
      </c>
      <c r="BI778">
        <v>92.291695452314997</v>
      </c>
    </row>
    <row r="779" spans="1:61" x14ac:dyDescent="0.25">
      <c r="A779" s="10" t="str">
        <f>VLOOKUP(D779,'Index-Relations'!E:F,2,FALSE)</f>
        <v>ESG</v>
      </c>
      <c r="B779" t="s">
        <v>3450</v>
      </c>
      <c r="C779" s="53" t="s">
        <v>2767</v>
      </c>
      <c r="D779" s="59" t="s">
        <v>2999</v>
      </c>
      <c r="E779" s="59" t="s">
        <v>4219</v>
      </c>
      <c r="F779" t="s">
        <v>306</v>
      </c>
      <c r="G779" t="s">
        <v>305</v>
      </c>
      <c r="H779" t="s">
        <v>307</v>
      </c>
      <c r="I779" s="52">
        <v>45413</v>
      </c>
      <c r="J779" t="s">
        <v>2457</v>
      </c>
      <c r="K779">
        <v>92</v>
      </c>
      <c r="L779" s="73">
        <v>93.953168606750907</v>
      </c>
      <c r="M779">
        <v>91</v>
      </c>
      <c r="N779">
        <v>0.99911181685926798</v>
      </c>
      <c r="O779" s="73">
        <v>93.327262154427999</v>
      </c>
      <c r="P779">
        <v>91</v>
      </c>
      <c r="Q779">
        <v>0.99911181685926798</v>
      </c>
      <c r="R779">
        <v>89</v>
      </c>
      <c r="S779">
        <v>0.98008191243928799</v>
      </c>
      <c r="T779">
        <v>34.599574582914201</v>
      </c>
      <c r="U779">
        <v>0.65608881791863605</v>
      </c>
      <c r="V779">
        <v>63</v>
      </c>
      <c r="W779">
        <v>0.115957554477226</v>
      </c>
      <c r="X779">
        <v>9</v>
      </c>
      <c r="Y779">
        <v>90</v>
      </c>
      <c r="Z779">
        <v>0.998224127924772</v>
      </c>
      <c r="AA779">
        <v>56.809831836345602</v>
      </c>
      <c r="AB779">
        <v>88</v>
      </c>
      <c r="AC779">
        <v>0.986357095685096</v>
      </c>
      <c r="AD779">
        <v>2</v>
      </c>
      <c r="AE779">
        <v>1.1867032239676299E-2</v>
      </c>
      <c r="AF779">
        <v>2</v>
      </c>
      <c r="AG779">
        <v>1.7758720752273801E-3</v>
      </c>
      <c r="AH779">
        <v>1.5637527759239801E-2</v>
      </c>
      <c r="AI779">
        <v>10</v>
      </c>
      <c r="AJ779" s="73">
        <v>92.324761500622003</v>
      </c>
      <c r="AK779">
        <v>91</v>
      </c>
      <c r="AL779">
        <v>0.99911181685926798</v>
      </c>
      <c r="AM779">
        <v>0</v>
      </c>
      <c r="AN779">
        <v>0</v>
      </c>
      <c r="AO779">
        <v>0</v>
      </c>
      <c r="AP779">
        <v>0</v>
      </c>
      <c r="AQ779">
        <v>91</v>
      </c>
      <c r="AR779">
        <v>0.99911181685926798</v>
      </c>
      <c r="AS779">
        <v>3.9543314227388701E-2</v>
      </c>
      <c r="AT779">
        <v>2</v>
      </c>
      <c r="AU779">
        <v>0</v>
      </c>
      <c r="AV779">
        <v>0</v>
      </c>
      <c r="AW779">
        <v>91</v>
      </c>
      <c r="AX779">
        <v>0.99911181685926798</v>
      </c>
      <c r="AY779" s="73">
        <v>92.766303466140997</v>
      </c>
      <c r="AZ779">
        <v>91</v>
      </c>
      <c r="BA779">
        <v>0.99911181685926798</v>
      </c>
      <c r="BB779">
        <v>88</v>
      </c>
      <c r="BC779">
        <v>0.89734399279225296</v>
      </c>
      <c r="BD779">
        <v>3</v>
      </c>
      <c r="BE779">
        <v>0.101767824067015</v>
      </c>
      <c r="BF779">
        <v>93.953168606750907</v>
      </c>
      <c r="BG779">
        <v>93.327262154427999</v>
      </c>
      <c r="BH779">
        <v>92.766303466140997</v>
      </c>
      <c r="BI779">
        <v>92.324761500622003</v>
      </c>
    </row>
    <row r="780" spans="1:61" x14ac:dyDescent="0.25">
      <c r="A780" s="10" t="str">
        <f>VLOOKUP(D780,'Index-Relations'!E:F,2,FALSE)</f>
        <v>ESG</v>
      </c>
      <c r="B780" t="s">
        <v>3450</v>
      </c>
      <c r="C780" s="53" t="s">
        <v>2768</v>
      </c>
      <c r="D780" s="59" t="s">
        <v>2999</v>
      </c>
      <c r="E780" s="59" t="s">
        <v>4220</v>
      </c>
      <c r="F780" t="s">
        <v>306</v>
      </c>
      <c r="G780" t="s">
        <v>305</v>
      </c>
      <c r="H780" t="s">
        <v>307</v>
      </c>
      <c r="I780" s="52">
        <v>45384</v>
      </c>
      <c r="J780" t="s">
        <v>2457</v>
      </c>
      <c r="K780">
        <v>92</v>
      </c>
      <c r="L780">
        <v>95.855181012155001</v>
      </c>
      <c r="M780">
        <v>91</v>
      </c>
      <c r="N780">
        <v>0.99917939915509202</v>
      </c>
      <c r="O780">
        <v>94.956954904660705</v>
      </c>
      <c r="P780">
        <v>91</v>
      </c>
      <c r="Q780">
        <v>0.99917939915509202</v>
      </c>
      <c r="R780">
        <v>89</v>
      </c>
      <c r="S780">
        <v>0.98186099243321401</v>
      </c>
      <c r="T780">
        <v>34.174959058033799</v>
      </c>
      <c r="U780">
        <v>0.65903951525288496</v>
      </c>
      <c r="V780">
        <v>63</v>
      </c>
      <c r="W780">
        <v>0.114421644498287</v>
      </c>
      <c r="X780">
        <v>9</v>
      </c>
      <c r="Y780">
        <v>90</v>
      </c>
      <c r="Z780">
        <v>0.99816851750122404</v>
      </c>
      <c r="AA780">
        <v>54.924410700697699</v>
      </c>
      <c r="AB780">
        <v>88</v>
      </c>
      <c r="AC780">
        <v>0.98656407980841898</v>
      </c>
      <c r="AD780">
        <v>2</v>
      </c>
      <c r="AE780">
        <v>1.16044376928048E-2</v>
      </c>
      <c r="AF780">
        <v>2</v>
      </c>
      <c r="AG780">
        <v>1.83148249877593E-3</v>
      </c>
      <c r="AH780">
        <v>1.5511310485337401E-2</v>
      </c>
      <c r="AI780">
        <v>10</v>
      </c>
      <c r="AJ780">
        <v>95.480825313477794</v>
      </c>
      <c r="AK780">
        <v>91</v>
      </c>
      <c r="AL780">
        <v>0.99917939915509202</v>
      </c>
      <c r="AM780">
        <v>0</v>
      </c>
      <c r="AN780">
        <v>0</v>
      </c>
      <c r="AO780">
        <v>0</v>
      </c>
      <c r="AP780">
        <v>0</v>
      </c>
      <c r="AQ780">
        <v>91</v>
      </c>
      <c r="AR780">
        <v>0.99917939915509202</v>
      </c>
      <c r="AS780">
        <v>4.24269467483014E-2</v>
      </c>
      <c r="AT780">
        <v>2</v>
      </c>
      <c r="AU780">
        <v>0</v>
      </c>
      <c r="AV780">
        <v>0</v>
      </c>
      <c r="AW780">
        <v>91</v>
      </c>
      <c r="AX780">
        <v>0.99917939915509202</v>
      </c>
      <c r="AY780">
        <v>95.051947831931301</v>
      </c>
      <c r="AZ780">
        <v>91</v>
      </c>
      <c r="BA780">
        <v>0.99917939915509202</v>
      </c>
      <c r="BB780">
        <v>88</v>
      </c>
      <c r="BC780">
        <v>0.90507255656097096</v>
      </c>
      <c r="BD780">
        <v>3</v>
      </c>
      <c r="BE780">
        <v>9.4106842594121498E-2</v>
      </c>
      <c r="BF780">
        <v>94.086617170071904</v>
      </c>
      <c r="BG780">
        <v>93.218826170366995</v>
      </c>
      <c r="BH780">
        <v>93.155384541067903</v>
      </c>
      <c r="BI780">
        <v>92.393482487355001</v>
      </c>
    </row>
    <row r="781" spans="1:61" x14ac:dyDescent="0.25">
      <c r="A781" s="10" t="str">
        <f>VLOOKUP(D781,'Index-Relations'!E:F,2,FALSE)</f>
        <v>ESG</v>
      </c>
      <c r="B781" t="s">
        <v>3450</v>
      </c>
      <c r="C781" s="53" t="s">
        <v>2769</v>
      </c>
      <c r="D781" s="59" t="s">
        <v>2999</v>
      </c>
      <c r="E781" s="59" t="s">
        <v>4221</v>
      </c>
      <c r="F781" t="s">
        <v>306</v>
      </c>
      <c r="G781" t="s">
        <v>305</v>
      </c>
      <c r="H781" t="s">
        <v>307</v>
      </c>
      <c r="I781" s="52">
        <v>45352</v>
      </c>
      <c r="J781" t="s">
        <v>2457</v>
      </c>
      <c r="K781">
        <v>92</v>
      </c>
      <c r="L781">
        <v>96.075758485948597</v>
      </c>
      <c r="M781">
        <v>91</v>
      </c>
      <c r="N781">
        <v>0.99919455043719996</v>
      </c>
      <c r="O781">
        <v>94.998945148770503</v>
      </c>
      <c r="P781">
        <v>91</v>
      </c>
      <c r="Q781">
        <v>0.99919455043719996</v>
      </c>
      <c r="R781">
        <v>89</v>
      </c>
      <c r="S781">
        <v>0.98297631952060105</v>
      </c>
      <c r="T781">
        <v>33.767848700090802</v>
      </c>
      <c r="U781">
        <v>0.64925979879794304</v>
      </c>
      <c r="V781">
        <v>61</v>
      </c>
      <c r="W781">
        <v>0.114420332072143</v>
      </c>
      <c r="X781">
        <v>9</v>
      </c>
      <c r="Y781">
        <v>90</v>
      </c>
      <c r="Z781">
        <v>0.99834807244779999</v>
      </c>
      <c r="AA781">
        <v>55.055434310512403</v>
      </c>
      <c r="AB781">
        <v>88</v>
      </c>
      <c r="AC781">
        <v>0.98753686301168997</v>
      </c>
      <c r="AD781">
        <v>2</v>
      </c>
      <c r="AE781">
        <v>1.0811209436110299E-2</v>
      </c>
      <c r="AF781">
        <v>2</v>
      </c>
      <c r="AG781">
        <v>1.6519275521989E-3</v>
      </c>
      <c r="AH781">
        <v>4.1002516219951603E-3</v>
      </c>
      <c r="AI781">
        <v>6</v>
      </c>
      <c r="AJ781">
        <v>95.807727763024502</v>
      </c>
      <c r="AK781">
        <v>91</v>
      </c>
      <c r="AL781">
        <v>0.99919455043719996</v>
      </c>
      <c r="AM781">
        <v>0</v>
      </c>
      <c r="AN781">
        <v>0</v>
      </c>
      <c r="AO781">
        <v>0</v>
      </c>
      <c r="AP781">
        <v>0</v>
      </c>
      <c r="AQ781">
        <v>91</v>
      </c>
      <c r="AR781">
        <v>0.99919455043719996</v>
      </c>
      <c r="AS781">
        <v>3.8427644300895097E-2</v>
      </c>
      <c r="AT781">
        <v>2</v>
      </c>
      <c r="AU781">
        <v>0</v>
      </c>
      <c r="AV781">
        <v>0</v>
      </c>
      <c r="AW781">
        <v>91</v>
      </c>
      <c r="AX781">
        <v>0.99919455043719996</v>
      </c>
      <c r="AY781">
        <v>95.4289072373181</v>
      </c>
      <c r="AZ781">
        <v>91</v>
      </c>
      <c r="BA781">
        <v>0.99919455043719996</v>
      </c>
      <c r="BB781">
        <v>88</v>
      </c>
      <c r="BC781">
        <v>0.90861802741785402</v>
      </c>
      <c r="BD781">
        <v>3</v>
      </c>
      <c r="BE781">
        <v>9.0576523019346294E-2</v>
      </c>
      <c r="BF781">
        <v>94.424382953172994</v>
      </c>
      <c r="BG781">
        <v>93.309330113049995</v>
      </c>
      <c r="BH781">
        <v>93.815335075630998</v>
      </c>
      <c r="BI781">
        <v>92.802664191687001</v>
      </c>
    </row>
    <row r="782" spans="1:61" x14ac:dyDescent="0.25">
      <c r="A782" s="10" t="str">
        <f>VLOOKUP(D782,'Index-Relations'!E:F,2,FALSE)</f>
        <v>ESG</v>
      </c>
      <c r="B782" t="s">
        <v>3450</v>
      </c>
      <c r="C782" s="53" t="s">
        <v>2770</v>
      </c>
      <c r="D782" s="59" t="s">
        <v>2999</v>
      </c>
      <c r="E782" s="59" t="s">
        <v>4222</v>
      </c>
      <c r="F782" t="s">
        <v>306</v>
      </c>
      <c r="G782" t="s">
        <v>305</v>
      </c>
      <c r="H782" t="s">
        <v>307</v>
      </c>
      <c r="I782" s="52">
        <v>45323</v>
      </c>
      <c r="J782" t="s">
        <v>2457</v>
      </c>
      <c r="K782">
        <v>92</v>
      </c>
      <c r="L782">
        <v>96.127448756323901</v>
      </c>
      <c r="M782">
        <v>91</v>
      </c>
      <c r="N782">
        <v>1</v>
      </c>
      <c r="O782">
        <v>94.956028869141406</v>
      </c>
      <c r="P782">
        <v>91</v>
      </c>
      <c r="Q782">
        <v>1</v>
      </c>
      <c r="R782">
        <v>89</v>
      </c>
      <c r="S782">
        <v>0.98308139940580197</v>
      </c>
      <c r="T782">
        <v>34.225450305250398</v>
      </c>
      <c r="U782">
        <v>0.64277090424219796</v>
      </c>
      <c r="V782">
        <v>61</v>
      </c>
      <c r="W782">
        <v>0.118554800380026</v>
      </c>
      <c r="X782">
        <v>9</v>
      </c>
      <c r="Y782">
        <v>90</v>
      </c>
      <c r="Z782">
        <v>0.99924017023785205</v>
      </c>
      <c r="AA782">
        <v>57.037279145761403</v>
      </c>
      <c r="AB782">
        <v>88</v>
      </c>
      <c r="AC782">
        <v>0.98606097245949398</v>
      </c>
      <c r="AD782">
        <v>2</v>
      </c>
      <c r="AE782">
        <v>1.3179197778358499E-2</v>
      </c>
      <c r="AF782">
        <v>2</v>
      </c>
      <c r="AG782">
        <v>7.5982976214665997E-4</v>
      </c>
      <c r="AH782">
        <v>4.3941986383694296E-3</v>
      </c>
      <c r="AI782">
        <v>6</v>
      </c>
      <c r="AJ782">
        <v>95.701761306826</v>
      </c>
      <c r="AK782">
        <v>91</v>
      </c>
      <c r="AL782">
        <v>1</v>
      </c>
      <c r="AM782">
        <v>0</v>
      </c>
      <c r="AN782">
        <v>0</v>
      </c>
      <c r="AO782">
        <v>0</v>
      </c>
      <c r="AP782">
        <v>0</v>
      </c>
      <c r="AQ782">
        <v>91</v>
      </c>
      <c r="AR782">
        <v>0.999999999999999</v>
      </c>
      <c r="AS782">
        <v>3.78195487943358E-2</v>
      </c>
      <c r="AT782">
        <v>2</v>
      </c>
      <c r="AU782">
        <v>0</v>
      </c>
      <c r="AV782">
        <v>0</v>
      </c>
      <c r="AW782">
        <v>91</v>
      </c>
      <c r="AX782">
        <v>1</v>
      </c>
      <c r="AY782">
        <v>95.6365685641629</v>
      </c>
      <c r="AZ782">
        <v>91</v>
      </c>
      <c r="BA782">
        <v>1</v>
      </c>
      <c r="BB782">
        <v>88</v>
      </c>
      <c r="BC782">
        <v>0.902799719236973</v>
      </c>
      <c r="BD782">
        <v>3</v>
      </c>
      <c r="BE782">
        <v>9.7200280763026198E-2</v>
      </c>
      <c r="BF782">
        <v>94.424447185031994</v>
      </c>
      <c r="BG782">
        <v>93.299715471010899</v>
      </c>
      <c r="BH782">
        <v>94.017215259630007</v>
      </c>
      <c r="BI782">
        <v>92.748810240512</v>
      </c>
    </row>
    <row r="783" spans="1:61" x14ac:dyDescent="0.25">
      <c r="A783" s="10" t="str">
        <f>VLOOKUP(D783,'Index-Relations'!E:F,2,FALSE)</f>
        <v>ESG</v>
      </c>
      <c r="B783" t="s">
        <v>3450</v>
      </c>
      <c r="C783" s="53" t="s">
        <v>2760</v>
      </c>
      <c r="D783" s="59" t="s">
        <v>3000</v>
      </c>
      <c r="E783" s="59" t="s">
        <v>4223</v>
      </c>
      <c r="F783" t="s">
        <v>309</v>
      </c>
      <c r="G783" t="s">
        <v>308</v>
      </c>
      <c r="H783" t="s">
        <v>310</v>
      </c>
      <c r="I783" s="52">
        <v>45659</v>
      </c>
      <c r="J783" t="s">
        <v>2457</v>
      </c>
      <c r="K783">
        <v>91</v>
      </c>
      <c r="L783" s="73">
        <v>91.997376895681001</v>
      </c>
      <c r="M783">
        <v>90</v>
      </c>
      <c r="N783">
        <v>0.99925660948203399</v>
      </c>
      <c r="O783" s="73">
        <v>91.876544509466996</v>
      </c>
      <c r="P783">
        <v>90</v>
      </c>
      <c r="Q783">
        <v>0.99925660948203399</v>
      </c>
      <c r="R783">
        <v>88</v>
      </c>
      <c r="S783">
        <v>0.97311363541431695</v>
      </c>
      <c r="T783">
        <v>35.406362412530797</v>
      </c>
      <c r="U783">
        <v>0.57972461141548504</v>
      </c>
      <c r="V783">
        <v>63</v>
      </c>
      <c r="W783">
        <v>4.4280263814587197E-2</v>
      </c>
      <c r="X783">
        <v>8</v>
      </c>
      <c r="Y783">
        <v>90</v>
      </c>
      <c r="Z783">
        <v>0.99925660948203399</v>
      </c>
      <c r="AA783">
        <v>55.080996525304897</v>
      </c>
      <c r="AB783">
        <v>84</v>
      </c>
      <c r="AC783">
        <v>0.93418141764025697</v>
      </c>
      <c r="AD783">
        <v>6</v>
      </c>
      <c r="AE783">
        <v>6.5075191841777402E-2</v>
      </c>
      <c r="AF783">
        <v>1</v>
      </c>
      <c r="AG783">
        <v>7.4339051796526402E-4</v>
      </c>
      <c r="AH783">
        <v>7.9912800790545007E-3</v>
      </c>
      <c r="AI783">
        <v>8</v>
      </c>
      <c r="AJ783" s="73">
        <v>89.539146459305996</v>
      </c>
      <c r="AK783">
        <v>90</v>
      </c>
      <c r="AL783">
        <v>0.99925660948203399</v>
      </c>
      <c r="AM783">
        <v>0</v>
      </c>
      <c r="AN783">
        <v>0</v>
      </c>
      <c r="AO783">
        <v>0</v>
      </c>
      <c r="AP783">
        <v>0</v>
      </c>
      <c r="AQ783">
        <v>91</v>
      </c>
      <c r="AR783">
        <v>0.999999999999999</v>
      </c>
      <c r="AS783">
        <v>5.0256861039088101E-2</v>
      </c>
      <c r="AT783">
        <v>2</v>
      </c>
      <c r="AU783">
        <v>0</v>
      </c>
      <c r="AV783">
        <v>0</v>
      </c>
      <c r="AW783">
        <v>91</v>
      </c>
      <c r="AX783">
        <v>0.999999999999999</v>
      </c>
      <c r="AY783" s="73">
        <v>91.101986385616996</v>
      </c>
      <c r="AZ783">
        <v>90</v>
      </c>
      <c r="BA783">
        <v>0.99925660948203399</v>
      </c>
      <c r="BB783">
        <v>89</v>
      </c>
      <c r="BC783">
        <v>0.93528700897311001</v>
      </c>
      <c r="BD783">
        <v>2</v>
      </c>
      <c r="BE783">
        <v>6.4712991026889002E-2</v>
      </c>
      <c r="BF783">
        <v>91.997376895681001</v>
      </c>
      <c r="BG783">
        <v>91.876544509466996</v>
      </c>
      <c r="BH783">
        <v>91.101986385616996</v>
      </c>
      <c r="BI783">
        <v>89.539146459305996</v>
      </c>
    </row>
    <row r="784" spans="1:61" x14ac:dyDescent="0.25">
      <c r="A784" s="10" t="str">
        <f>VLOOKUP(D784,'Index-Relations'!E:F,2,FALSE)</f>
        <v>ESG</v>
      </c>
      <c r="B784" t="s">
        <v>3450</v>
      </c>
      <c r="C784" s="53" t="s">
        <v>2761</v>
      </c>
      <c r="D784" s="59" t="s">
        <v>3000</v>
      </c>
      <c r="E784" s="59" t="s">
        <v>4224</v>
      </c>
      <c r="F784" t="s">
        <v>309</v>
      </c>
      <c r="G784" t="s">
        <v>308</v>
      </c>
      <c r="H784" t="s">
        <v>310</v>
      </c>
      <c r="I784" s="52">
        <v>45628</v>
      </c>
      <c r="J784" t="s">
        <v>2457</v>
      </c>
      <c r="K784">
        <v>90</v>
      </c>
      <c r="L784" s="73">
        <v>93.017636187459999</v>
      </c>
      <c r="M784">
        <v>89</v>
      </c>
      <c r="N784">
        <v>0.99935560346436703</v>
      </c>
      <c r="O784" s="73">
        <v>93.601844550792904</v>
      </c>
      <c r="P784">
        <v>89</v>
      </c>
      <c r="Q784">
        <v>0.99935560346436703</v>
      </c>
      <c r="R784">
        <v>87</v>
      </c>
      <c r="S784">
        <v>0.97838352315547605</v>
      </c>
      <c r="T784">
        <v>32.887874205675899</v>
      </c>
      <c r="U784">
        <v>0.62839581600958205</v>
      </c>
      <c r="V784">
        <v>64</v>
      </c>
      <c r="W784">
        <v>0.10131971583175001</v>
      </c>
      <c r="X784">
        <v>9</v>
      </c>
      <c r="Y784">
        <v>89</v>
      </c>
      <c r="Z784">
        <v>0.99935560346436703</v>
      </c>
      <c r="AA784">
        <v>43.484506041491301</v>
      </c>
      <c r="AB784">
        <v>85</v>
      </c>
      <c r="AC784">
        <v>0.95093590732558197</v>
      </c>
      <c r="AD784">
        <v>4</v>
      </c>
      <c r="AE784">
        <v>4.8419696138785599E-2</v>
      </c>
      <c r="AF784">
        <v>1</v>
      </c>
      <c r="AG784">
        <v>6.44396535632363E-4</v>
      </c>
      <c r="AH784">
        <v>1.8420850798619399E-2</v>
      </c>
      <c r="AI784">
        <v>10</v>
      </c>
      <c r="AJ784" s="73">
        <v>91.434144631542907</v>
      </c>
      <c r="AK784">
        <v>89</v>
      </c>
      <c r="AL784">
        <v>0.99935560346436703</v>
      </c>
      <c r="AM784">
        <v>0</v>
      </c>
      <c r="AN784">
        <v>0</v>
      </c>
      <c r="AO784">
        <v>0</v>
      </c>
      <c r="AP784">
        <v>0</v>
      </c>
      <c r="AQ784">
        <v>90</v>
      </c>
      <c r="AR784">
        <v>1</v>
      </c>
      <c r="AS784">
        <v>3.8340179021697701E-2</v>
      </c>
      <c r="AT784">
        <v>2</v>
      </c>
      <c r="AU784">
        <v>0</v>
      </c>
      <c r="AV784">
        <v>0</v>
      </c>
      <c r="AW784">
        <v>90</v>
      </c>
      <c r="AX784">
        <v>1</v>
      </c>
      <c r="AY784" s="73">
        <v>90.531080330734994</v>
      </c>
      <c r="AZ784">
        <v>89</v>
      </c>
      <c r="BA784">
        <v>0.99935560346436703</v>
      </c>
      <c r="BB784">
        <v>88</v>
      </c>
      <c r="BC784">
        <v>0.91537227389502596</v>
      </c>
      <c r="BD784">
        <v>2</v>
      </c>
      <c r="BE784">
        <v>8.4627726104973197E-2</v>
      </c>
      <c r="BF784">
        <v>93.017636187459999</v>
      </c>
      <c r="BG784">
        <v>93.601844550792904</v>
      </c>
      <c r="BH784">
        <v>90.531080330734994</v>
      </c>
      <c r="BI784">
        <v>91.434144631542907</v>
      </c>
    </row>
    <row r="785" spans="1:61" x14ac:dyDescent="0.25">
      <c r="A785" s="10" t="str">
        <f>VLOOKUP(D785,'Index-Relations'!E:F,2,FALSE)</f>
        <v>ESG</v>
      </c>
      <c r="B785" t="s">
        <v>3450</v>
      </c>
      <c r="C785" s="53" t="s">
        <v>2762</v>
      </c>
      <c r="D785" s="59" t="s">
        <v>3000</v>
      </c>
      <c r="E785" s="59" t="s">
        <v>4225</v>
      </c>
      <c r="F785" t="s">
        <v>309</v>
      </c>
      <c r="G785" t="s">
        <v>308</v>
      </c>
      <c r="H785" t="s">
        <v>310</v>
      </c>
      <c r="I785" s="52">
        <v>45597</v>
      </c>
      <c r="J785" t="s">
        <v>2457</v>
      </c>
      <c r="K785">
        <v>90</v>
      </c>
      <c r="L785" s="73">
        <v>92.805198280085904</v>
      </c>
      <c r="M785">
        <v>89</v>
      </c>
      <c r="N785">
        <v>0.99939037447062096</v>
      </c>
      <c r="O785" s="73">
        <v>93.53627824838</v>
      </c>
      <c r="P785">
        <v>89</v>
      </c>
      <c r="Q785">
        <v>0.99939037447062096</v>
      </c>
      <c r="R785">
        <v>87</v>
      </c>
      <c r="S785">
        <v>0.97823377436270997</v>
      </c>
      <c r="T785">
        <v>33.349137207988797</v>
      </c>
      <c r="U785">
        <v>0.62895735856357704</v>
      </c>
      <c r="V785">
        <v>64</v>
      </c>
      <c r="W785">
        <v>0.10121665750319001</v>
      </c>
      <c r="X785">
        <v>9</v>
      </c>
      <c r="Y785">
        <v>89</v>
      </c>
      <c r="Z785">
        <v>0.99939037447061996</v>
      </c>
      <c r="AA785">
        <v>45.717545139146502</v>
      </c>
      <c r="AB785">
        <v>85</v>
      </c>
      <c r="AC785">
        <v>0.95035639283379403</v>
      </c>
      <c r="AD785">
        <v>4</v>
      </c>
      <c r="AE785">
        <v>4.9033981636826401E-2</v>
      </c>
      <c r="AF785">
        <v>1</v>
      </c>
      <c r="AG785">
        <v>6.09625529379487E-4</v>
      </c>
      <c r="AH785">
        <v>2.73312927005506E-2</v>
      </c>
      <c r="AI785">
        <v>10</v>
      </c>
      <c r="AJ785" s="73">
        <v>91.225921138240906</v>
      </c>
      <c r="AK785">
        <v>89</v>
      </c>
      <c r="AL785">
        <v>0.99939037447062096</v>
      </c>
      <c r="AM785">
        <v>0</v>
      </c>
      <c r="AN785">
        <v>0</v>
      </c>
      <c r="AO785">
        <v>0</v>
      </c>
      <c r="AP785">
        <v>0</v>
      </c>
      <c r="AQ785">
        <v>90</v>
      </c>
      <c r="AR785">
        <v>1</v>
      </c>
      <c r="AS785">
        <v>3.6205148359610598E-2</v>
      </c>
      <c r="AT785">
        <v>2</v>
      </c>
      <c r="AU785">
        <v>0</v>
      </c>
      <c r="AV785">
        <v>0</v>
      </c>
      <c r="AW785">
        <v>90</v>
      </c>
      <c r="AX785">
        <v>1</v>
      </c>
      <c r="AY785" s="73">
        <v>90.185257878402894</v>
      </c>
      <c r="AZ785">
        <v>89</v>
      </c>
      <c r="BA785">
        <v>0.99939037447062096</v>
      </c>
      <c r="BB785">
        <v>88</v>
      </c>
      <c r="BC785">
        <v>0.91092256838608698</v>
      </c>
      <c r="BD785">
        <v>2</v>
      </c>
      <c r="BE785">
        <v>8.9077431613912905E-2</v>
      </c>
      <c r="BF785">
        <v>92.805198280085904</v>
      </c>
      <c r="BG785">
        <v>93.53627824838</v>
      </c>
      <c r="BH785">
        <v>90.185257878402894</v>
      </c>
      <c r="BI785">
        <v>91.225921138240906</v>
      </c>
    </row>
    <row r="786" spans="1:61" x14ac:dyDescent="0.25">
      <c r="A786" s="10" t="str">
        <f>VLOOKUP(D786,'Index-Relations'!E:F,2,FALSE)</f>
        <v>ESG</v>
      </c>
      <c r="B786" t="s">
        <v>3450</v>
      </c>
      <c r="C786" s="53" t="s">
        <v>2763</v>
      </c>
      <c r="D786" s="59" t="s">
        <v>3000</v>
      </c>
      <c r="E786" s="59" t="s">
        <v>4226</v>
      </c>
      <c r="F786" t="s">
        <v>309</v>
      </c>
      <c r="G786" t="s">
        <v>308</v>
      </c>
      <c r="H786" t="s">
        <v>310</v>
      </c>
      <c r="I786" s="52">
        <v>45566</v>
      </c>
      <c r="J786" t="s">
        <v>2457</v>
      </c>
      <c r="K786">
        <v>90</v>
      </c>
      <c r="L786" s="73">
        <v>92.821958093882003</v>
      </c>
      <c r="M786">
        <v>89</v>
      </c>
      <c r="N786">
        <v>0.99941408845320601</v>
      </c>
      <c r="O786" s="73">
        <v>93.468636640666901</v>
      </c>
      <c r="P786">
        <v>89</v>
      </c>
      <c r="Q786">
        <v>0.99941408845320601</v>
      </c>
      <c r="R786">
        <v>87</v>
      </c>
      <c r="S786">
        <v>0.97860615992946998</v>
      </c>
      <c r="T786">
        <v>33.430285913763399</v>
      </c>
      <c r="U786">
        <v>0.62968698084235197</v>
      </c>
      <c r="V786">
        <v>64</v>
      </c>
      <c r="W786">
        <v>0.101659633196198</v>
      </c>
      <c r="X786">
        <v>9</v>
      </c>
      <c r="Y786">
        <v>89</v>
      </c>
      <c r="Z786">
        <v>0.99941408845320601</v>
      </c>
      <c r="AA786">
        <v>48.922859895115003</v>
      </c>
      <c r="AB786">
        <v>85</v>
      </c>
      <c r="AC786">
        <v>0.95167041348364401</v>
      </c>
      <c r="AD786">
        <v>4</v>
      </c>
      <c r="AE786">
        <v>4.7743674969562E-2</v>
      </c>
      <c r="AF786">
        <v>1</v>
      </c>
      <c r="AG786">
        <v>5.8591154679306996E-4</v>
      </c>
      <c r="AH786">
        <v>1.80057554616566E-2</v>
      </c>
      <c r="AI786">
        <v>10</v>
      </c>
      <c r="AJ786" s="73">
        <v>91.2777373150209</v>
      </c>
      <c r="AK786">
        <v>89</v>
      </c>
      <c r="AL786">
        <v>0.99941408845320601</v>
      </c>
      <c r="AM786">
        <v>0</v>
      </c>
      <c r="AN786">
        <v>0</v>
      </c>
      <c r="AO786">
        <v>0</v>
      </c>
      <c r="AP786">
        <v>0</v>
      </c>
      <c r="AQ786">
        <v>90</v>
      </c>
      <c r="AR786">
        <v>1</v>
      </c>
      <c r="AS786">
        <v>3.2894505836822498E-2</v>
      </c>
      <c r="AT786">
        <v>2</v>
      </c>
      <c r="AU786">
        <v>0</v>
      </c>
      <c r="AV786">
        <v>0</v>
      </c>
      <c r="AW786">
        <v>90</v>
      </c>
      <c r="AX786">
        <v>1</v>
      </c>
      <c r="AY786" s="73">
        <v>90.281052627932894</v>
      </c>
      <c r="AZ786">
        <v>89</v>
      </c>
      <c r="BA786">
        <v>0.99941408845320601</v>
      </c>
      <c r="BB786">
        <v>88</v>
      </c>
      <c r="BC786">
        <v>0.91008163776023998</v>
      </c>
      <c r="BD786">
        <v>2</v>
      </c>
      <c r="BE786">
        <v>8.99183622397597E-2</v>
      </c>
      <c r="BF786">
        <v>92.821958093882003</v>
      </c>
      <c r="BG786">
        <v>93.468636640666901</v>
      </c>
      <c r="BH786">
        <v>90.281052627932894</v>
      </c>
      <c r="BI786">
        <v>91.2777373150209</v>
      </c>
    </row>
    <row r="787" spans="1:61" x14ac:dyDescent="0.25">
      <c r="A787" s="10" t="str">
        <f>VLOOKUP(D787,'Index-Relations'!E:F,2,FALSE)</f>
        <v>ESG</v>
      </c>
      <c r="B787" t="s">
        <v>3450</v>
      </c>
      <c r="C787" s="53" t="s">
        <v>2764</v>
      </c>
      <c r="D787" s="59" t="s">
        <v>3000</v>
      </c>
      <c r="E787" s="59" t="s">
        <v>4227</v>
      </c>
      <c r="F787" t="s">
        <v>309</v>
      </c>
      <c r="G787" t="s">
        <v>308</v>
      </c>
      <c r="H787" t="s">
        <v>310</v>
      </c>
      <c r="I787" s="52">
        <v>45537</v>
      </c>
      <c r="J787" t="s">
        <v>2457</v>
      </c>
      <c r="K787">
        <v>90</v>
      </c>
      <c r="L787" s="73">
        <v>93.127979161279001</v>
      </c>
      <c r="M787">
        <v>89</v>
      </c>
      <c r="N787">
        <v>0.99933531556433197</v>
      </c>
      <c r="O787" s="73">
        <v>93.556678482341994</v>
      </c>
      <c r="P787">
        <v>89</v>
      </c>
      <c r="Q787">
        <v>0.99933531556433197</v>
      </c>
      <c r="R787">
        <v>87</v>
      </c>
      <c r="S787">
        <v>0.97975137245778698</v>
      </c>
      <c r="T787">
        <v>33.778040685492897</v>
      </c>
      <c r="U787">
        <v>0.63349535406473201</v>
      </c>
      <c r="V787">
        <v>64</v>
      </c>
      <c r="W787">
        <v>0.10438210349185401</v>
      </c>
      <c r="X787">
        <v>9</v>
      </c>
      <c r="Y787">
        <v>89</v>
      </c>
      <c r="Z787">
        <v>0.99933531556433197</v>
      </c>
      <c r="AA787">
        <v>47.084111083563201</v>
      </c>
      <c r="AB787">
        <v>85</v>
      </c>
      <c r="AC787">
        <v>0.95316985176615698</v>
      </c>
      <c r="AD787">
        <v>4</v>
      </c>
      <c r="AE787">
        <v>4.6165463798175099E-2</v>
      </c>
      <c r="AF787">
        <v>1</v>
      </c>
      <c r="AG787">
        <v>6.6468443566731301E-4</v>
      </c>
      <c r="AH787">
        <v>1.8642726546799399E-2</v>
      </c>
      <c r="AI787">
        <v>10</v>
      </c>
      <c r="AJ787" s="73">
        <v>91.752183721113894</v>
      </c>
      <c r="AK787">
        <v>89</v>
      </c>
      <c r="AL787">
        <v>0.99933531556433197</v>
      </c>
      <c r="AM787">
        <v>0</v>
      </c>
      <c r="AN787">
        <v>0</v>
      </c>
      <c r="AO787">
        <v>0</v>
      </c>
      <c r="AP787">
        <v>0</v>
      </c>
      <c r="AQ787">
        <v>90</v>
      </c>
      <c r="AR787">
        <v>1</v>
      </c>
      <c r="AS787">
        <v>3.6406833633055101E-2</v>
      </c>
      <c r="AT787">
        <v>2</v>
      </c>
      <c r="AU787">
        <v>0</v>
      </c>
      <c r="AV787">
        <v>0</v>
      </c>
      <c r="AW787">
        <v>90</v>
      </c>
      <c r="AX787">
        <v>1</v>
      </c>
      <c r="AY787" s="73">
        <v>91.012784465929997</v>
      </c>
      <c r="AZ787">
        <v>89</v>
      </c>
      <c r="BA787">
        <v>0.99933531556433197</v>
      </c>
      <c r="BB787">
        <v>88</v>
      </c>
      <c r="BC787">
        <v>0.90395766424450896</v>
      </c>
      <c r="BD787">
        <v>2</v>
      </c>
      <c r="BE787">
        <v>9.6042335755490801E-2</v>
      </c>
      <c r="BF787">
        <v>93.127979161279001</v>
      </c>
      <c r="BG787">
        <v>93.556678482341994</v>
      </c>
      <c r="BH787">
        <v>91.012784465929997</v>
      </c>
      <c r="BI787">
        <v>91.752183721113894</v>
      </c>
    </row>
    <row r="788" spans="1:61" x14ac:dyDescent="0.25">
      <c r="A788" s="10" t="str">
        <f>VLOOKUP(D788,'Index-Relations'!E:F,2,FALSE)</f>
        <v>ESG</v>
      </c>
      <c r="B788" t="s">
        <v>3450</v>
      </c>
      <c r="C788" s="53" t="s">
        <v>3350</v>
      </c>
      <c r="D788" s="59" t="s">
        <v>3000</v>
      </c>
      <c r="E788" s="59" t="s">
        <v>4228</v>
      </c>
      <c r="F788" t="s">
        <v>309</v>
      </c>
      <c r="G788" t="s">
        <v>308</v>
      </c>
      <c r="H788" t="s">
        <v>310</v>
      </c>
      <c r="I788" s="52">
        <v>45505</v>
      </c>
      <c r="J788" t="s">
        <v>2457</v>
      </c>
      <c r="K788">
        <v>90</v>
      </c>
      <c r="L788" s="73">
        <v>93.100570439061002</v>
      </c>
      <c r="M788">
        <v>89</v>
      </c>
      <c r="N788">
        <v>0.99931770296955502</v>
      </c>
      <c r="O788" s="73">
        <v>93.519911111251901</v>
      </c>
      <c r="P788">
        <v>89</v>
      </c>
      <c r="Q788">
        <v>0.99931770296955502</v>
      </c>
      <c r="R788">
        <v>87</v>
      </c>
      <c r="S788">
        <v>0.98022078914195898</v>
      </c>
      <c r="T788">
        <v>33.830342202719997</v>
      </c>
      <c r="U788">
        <v>0.643608834937069</v>
      </c>
      <c r="V788">
        <v>64</v>
      </c>
      <c r="W788">
        <v>0.106764619965712</v>
      </c>
      <c r="X788">
        <v>9</v>
      </c>
      <c r="Y788">
        <v>89</v>
      </c>
      <c r="Z788">
        <v>0.99931770296955502</v>
      </c>
      <c r="AA788">
        <v>47.991806378269303</v>
      </c>
      <c r="AB788">
        <v>86</v>
      </c>
      <c r="AC788">
        <v>0.96857602715385405</v>
      </c>
      <c r="AD788">
        <v>3</v>
      </c>
      <c r="AE788">
        <v>3.0741675815700802E-2</v>
      </c>
      <c r="AF788">
        <v>1</v>
      </c>
      <c r="AG788">
        <v>6.82297030444818E-4</v>
      </c>
      <c r="AH788">
        <v>1.8224188248678601E-2</v>
      </c>
      <c r="AI788">
        <v>10</v>
      </c>
      <c r="AJ788" s="73">
        <v>91.7937916570759</v>
      </c>
      <c r="AK788">
        <v>89</v>
      </c>
      <c r="AL788">
        <v>0.99931770296955502</v>
      </c>
      <c r="AM788">
        <v>0</v>
      </c>
      <c r="AN788">
        <v>0</v>
      </c>
      <c r="AO788">
        <v>0</v>
      </c>
      <c r="AP788">
        <v>0</v>
      </c>
      <c r="AQ788">
        <v>90</v>
      </c>
      <c r="AR788">
        <v>0.999999999999999</v>
      </c>
      <c r="AS788">
        <v>3.7133687180861102E-2</v>
      </c>
      <c r="AT788">
        <v>2</v>
      </c>
      <c r="AU788">
        <v>0</v>
      </c>
      <c r="AV788">
        <v>0</v>
      </c>
      <c r="AW788">
        <v>90</v>
      </c>
      <c r="AX788">
        <v>0.999999999999999</v>
      </c>
      <c r="AY788" s="73">
        <v>90.951525582976004</v>
      </c>
      <c r="AZ788">
        <v>89</v>
      </c>
      <c r="BA788">
        <v>0.99931770296955502</v>
      </c>
      <c r="BB788">
        <v>88</v>
      </c>
      <c r="BC788">
        <v>0.90466448035956704</v>
      </c>
      <c r="BD788">
        <v>2</v>
      </c>
      <c r="BE788">
        <v>9.5335519640432395E-2</v>
      </c>
      <c r="BF788">
        <v>93.100570439061002</v>
      </c>
      <c r="BG788">
        <v>93.519911111251901</v>
      </c>
      <c r="BH788">
        <v>90.951525582976004</v>
      </c>
      <c r="BI788">
        <v>91.7937916570759</v>
      </c>
    </row>
    <row r="789" spans="1:61" x14ac:dyDescent="0.25">
      <c r="A789" s="10" t="str">
        <f>VLOOKUP(D789,'Index-Relations'!E:F,2,FALSE)</f>
        <v>ESG</v>
      </c>
      <c r="B789" t="s">
        <v>3450</v>
      </c>
      <c r="C789" s="53" t="s">
        <v>2765</v>
      </c>
      <c r="D789" s="59" t="s">
        <v>3000</v>
      </c>
      <c r="E789" s="59" t="s">
        <v>4229</v>
      </c>
      <c r="F789" t="s">
        <v>309</v>
      </c>
      <c r="G789" t="s">
        <v>308</v>
      </c>
      <c r="H789" t="s">
        <v>310</v>
      </c>
      <c r="I789" s="52">
        <v>45474</v>
      </c>
      <c r="J789" t="s">
        <v>2457</v>
      </c>
      <c r="K789">
        <v>91</v>
      </c>
      <c r="L789" s="73">
        <v>93.720403893002</v>
      </c>
      <c r="M789">
        <v>90</v>
      </c>
      <c r="N789">
        <v>0.99917271087385795</v>
      </c>
      <c r="O789" s="73">
        <v>93.4909332961209</v>
      </c>
      <c r="P789">
        <v>90</v>
      </c>
      <c r="Q789">
        <v>0.99917271087385795</v>
      </c>
      <c r="R789">
        <v>88</v>
      </c>
      <c r="S789">
        <v>0.979299496446419</v>
      </c>
      <c r="T789">
        <v>33.603364911977799</v>
      </c>
      <c r="U789">
        <v>0.63924304579369895</v>
      </c>
      <c r="V789">
        <v>64</v>
      </c>
      <c r="W789">
        <v>0.105750430584768</v>
      </c>
      <c r="X789">
        <v>9</v>
      </c>
      <c r="Y789">
        <v>90</v>
      </c>
      <c r="Z789">
        <v>0.99917271087385795</v>
      </c>
      <c r="AA789">
        <v>49.868256446750003</v>
      </c>
      <c r="AB789">
        <v>88</v>
      </c>
      <c r="AC789">
        <v>0.98650537976601804</v>
      </c>
      <c r="AD789">
        <v>2</v>
      </c>
      <c r="AE789">
        <v>1.2667331107839901E-2</v>
      </c>
      <c r="AF789">
        <v>1</v>
      </c>
      <c r="AG789">
        <v>8.2728912614158496E-4</v>
      </c>
      <c r="AH789">
        <v>1.8071529432057198E-2</v>
      </c>
      <c r="AI789">
        <v>10</v>
      </c>
      <c r="AJ789" s="73">
        <v>92.492730414712</v>
      </c>
      <c r="AK789">
        <v>90</v>
      </c>
      <c r="AL789">
        <v>0.99917271087385795</v>
      </c>
      <c r="AM789">
        <v>0</v>
      </c>
      <c r="AN789">
        <v>0</v>
      </c>
      <c r="AO789">
        <v>0</v>
      </c>
      <c r="AP789">
        <v>0</v>
      </c>
      <c r="AQ789">
        <v>91</v>
      </c>
      <c r="AR789">
        <v>1</v>
      </c>
      <c r="AS789">
        <v>3.4348203777050099E-2</v>
      </c>
      <c r="AT789">
        <v>2</v>
      </c>
      <c r="AU789">
        <v>0</v>
      </c>
      <c r="AV789">
        <v>0</v>
      </c>
      <c r="AW789">
        <v>91</v>
      </c>
      <c r="AX789">
        <v>1</v>
      </c>
      <c r="AY789" s="73">
        <v>91.969143780178896</v>
      </c>
      <c r="AZ789">
        <v>90</v>
      </c>
      <c r="BA789">
        <v>0.99917271087385795</v>
      </c>
      <c r="BB789">
        <v>89</v>
      </c>
      <c r="BC789">
        <v>0.90691295867913402</v>
      </c>
      <c r="BD789">
        <v>2</v>
      </c>
      <c r="BE789">
        <v>9.3087041320865399E-2</v>
      </c>
      <c r="BF789">
        <v>93.720403893002</v>
      </c>
      <c r="BG789">
        <v>93.4909332961209</v>
      </c>
      <c r="BH789">
        <v>91.969143780178896</v>
      </c>
      <c r="BI789">
        <v>92.492730414712</v>
      </c>
    </row>
    <row r="790" spans="1:61" x14ac:dyDescent="0.25">
      <c r="A790" s="10" t="str">
        <f>VLOOKUP(D790,'Index-Relations'!E:F,2,FALSE)</f>
        <v>ESG</v>
      </c>
      <c r="B790" t="s">
        <v>3450</v>
      </c>
      <c r="C790" s="53" t="s">
        <v>2766</v>
      </c>
      <c r="D790" s="59" t="s">
        <v>3000</v>
      </c>
      <c r="E790" s="59" t="s">
        <v>4230</v>
      </c>
      <c r="F790" t="s">
        <v>309</v>
      </c>
      <c r="G790" t="s">
        <v>308</v>
      </c>
      <c r="H790" t="s">
        <v>310</v>
      </c>
      <c r="I790" s="52">
        <v>45446</v>
      </c>
      <c r="J790" t="s">
        <v>2457</v>
      </c>
      <c r="K790">
        <v>92</v>
      </c>
      <c r="L790" s="73">
        <v>93.939061050778903</v>
      </c>
      <c r="M790">
        <v>91</v>
      </c>
      <c r="N790">
        <v>0.99913180344270103</v>
      </c>
      <c r="O790" s="73">
        <v>93.308310003944896</v>
      </c>
      <c r="P790">
        <v>91</v>
      </c>
      <c r="Q790">
        <v>0.99913180344270103</v>
      </c>
      <c r="R790">
        <v>89</v>
      </c>
      <c r="S790">
        <v>0.97944327877071702</v>
      </c>
      <c r="T790">
        <v>34.471835942953298</v>
      </c>
      <c r="U790">
        <v>0.670475121564862</v>
      </c>
      <c r="V790">
        <v>63</v>
      </c>
      <c r="W790">
        <v>0.11890388958539699</v>
      </c>
      <c r="X790">
        <v>9</v>
      </c>
      <c r="Y790">
        <v>90</v>
      </c>
      <c r="Z790">
        <v>0.99832116989911002</v>
      </c>
      <c r="AA790">
        <v>55.4022640700396</v>
      </c>
      <c r="AB790">
        <v>88</v>
      </c>
      <c r="AC790">
        <v>0.98560918656559104</v>
      </c>
      <c r="AD790">
        <v>2</v>
      </c>
      <c r="AE790">
        <v>1.27119833335189E-2</v>
      </c>
      <c r="AF790">
        <v>2</v>
      </c>
      <c r="AG790">
        <v>1.6788301008895899E-3</v>
      </c>
      <c r="AH790">
        <v>1.6534824125838499E-2</v>
      </c>
      <c r="AI790">
        <v>10</v>
      </c>
      <c r="AJ790" s="73">
        <v>92.291695452314897</v>
      </c>
      <c r="AK790">
        <v>91</v>
      </c>
      <c r="AL790">
        <v>0.99913180344270103</v>
      </c>
      <c r="AM790">
        <v>0</v>
      </c>
      <c r="AN790">
        <v>0</v>
      </c>
      <c r="AO790">
        <v>0</v>
      </c>
      <c r="AP790">
        <v>0</v>
      </c>
      <c r="AQ790">
        <v>92</v>
      </c>
      <c r="AR790">
        <v>0.999999999999999</v>
      </c>
      <c r="AS790">
        <v>3.94152053779167E-2</v>
      </c>
      <c r="AT790">
        <v>2</v>
      </c>
      <c r="AU790">
        <v>0</v>
      </c>
      <c r="AV790">
        <v>0</v>
      </c>
      <c r="AW790">
        <v>92</v>
      </c>
      <c r="AX790">
        <v>1</v>
      </c>
      <c r="AY790" s="73">
        <v>92.750054830334903</v>
      </c>
      <c r="AZ790">
        <v>91</v>
      </c>
      <c r="BA790">
        <v>0.99913180344270103</v>
      </c>
      <c r="BB790">
        <v>90</v>
      </c>
      <c r="BC790">
        <v>0.90664640102784</v>
      </c>
      <c r="BD790">
        <v>2</v>
      </c>
      <c r="BE790">
        <v>9.3353598972159099E-2</v>
      </c>
      <c r="BF790">
        <v>93.939061050778903</v>
      </c>
      <c r="BG790">
        <v>93.308310003944896</v>
      </c>
      <c r="BH790">
        <v>92.750054830334903</v>
      </c>
      <c r="BI790">
        <v>92.291695452314897</v>
      </c>
    </row>
    <row r="791" spans="1:61" x14ac:dyDescent="0.25">
      <c r="A791" s="10" t="str">
        <f>VLOOKUP(D791,'Index-Relations'!E:F,2,FALSE)</f>
        <v>ESG</v>
      </c>
      <c r="B791" t="s">
        <v>3450</v>
      </c>
      <c r="C791" s="53" t="s">
        <v>2767</v>
      </c>
      <c r="D791" s="59" t="s">
        <v>3000</v>
      </c>
      <c r="E791" s="59" t="s">
        <v>4231</v>
      </c>
      <c r="F791" t="s">
        <v>309</v>
      </c>
      <c r="G791" t="s">
        <v>308</v>
      </c>
      <c r="H791" t="s">
        <v>310</v>
      </c>
      <c r="I791" s="52">
        <v>45413</v>
      </c>
      <c r="J791" t="s">
        <v>2457</v>
      </c>
      <c r="K791">
        <v>92</v>
      </c>
      <c r="L791" s="73">
        <v>93.953168606751007</v>
      </c>
      <c r="M791">
        <v>91</v>
      </c>
      <c r="N791">
        <v>0.99911181685926798</v>
      </c>
      <c r="O791" s="73">
        <v>93.327262154427899</v>
      </c>
      <c r="P791">
        <v>91</v>
      </c>
      <c r="Q791">
        <v>0.99911181685926798</v>
      </c>
      <c r="R791">
        <v>89</v>
      </c>
      <c r="S791">
        <v>0.98008191243928799</v>
      </c>
      <c r="T791">
        <v>34.599574582914201</v>
      </c>
      <c r="U791">
        <v>0.65608881791863605</v>
      </c>
      <c r="V791">
        <v>63</v>
      </c>
      <c r="W791">
        <v>0.115957554477226</v>
      </c>
      <c r="X791">
        <v>9</v>
      </c>
      <c r="Y791">
        <v>90</v>
      </c>
      <c r="Z791">
        <v>0.998224127924772</v>
      </c>
      <c r="AA791">
        <v>56.809831836345602</v>
      </c>
      <c r="AB791">
        <v>88</v>
      </c>
      <c r="AC791">
        <v>0.986357095685096</v>
      </c>
      <c r="AD791">
        <v>2</v>
      </c>
      <c r="AE791">
        <v>1.1867032239676299E-2</v>
      </c>
      <c r="AF791">
        <v>2</v>
      </c>
      <c r="AG791">
        <v>1.7758720752273801E-3</v>
      </c>
      <c r="AH791">
        <v>1.5637527759239801E-2</v>
      </c>
      <c r="AI791">
        <v>10</v>
      </c>
      <c r="AJ791" s="73">
        <v>92.324761500622003</v>
      </c>
      <c r="AK791">
        <v>91</v>
      </c>
      <c r="AL791">
        <v>0.99911181685926798</v>
      </c>
      <c r="AM791">
        <v>0</v>
      </c>
      <c r="AN791">
        <v>0</v>
      </c>
      <c r="AO791">
        <v>0</v>
      </c>
      <c r="AP791">
        <v>0</v>
      </c>
      <c r="AQ791">
        <v>91</v>
      </c>
      <c r="AR791">
        <v>0.99911181685926798</v>
      </c>
      <c r="AS791">
        <v>3.9543314227388701E-2</v>
      </c>
      <c r="AT791">
        <v>2</v>
      </c>
      <c r="AU791">
        <v>0</v>
      </c>
      <c r="AV791">
        <v>0</v>
      </c>
      <c r="AW791">
        <v>91</v>
      </c>
      <c r="AX791">
        <v>0.99911181685926798</v>
      </c>
      <c r="AY791" s="73">
        <v>92.766303466140997</v>
      </c>
      <c r="AZ791">
        <v>91</v>
      </c>
      <c r="BA791">
        <v>0.99911181685926798</v>
      </c>
      <c r="BB791">
        <v>88</v>
      </c>
      <c r="BC791">
        <v>0.89734399279225296</v>
      </c>
      <c r="BD791">
        <v>3</v>
      </c>
      <c r="BE791">
        <v>0.101767824067015</v>
      </c>
      <c r="BF791">
        <v>93.953168606751007</v>
      </c>
      <c r="BG791">
        <v>93.327262154427899</v>
      </c>
      <c r="BH791">
        <v>92.766303466140997</v>
      </c>
      <c r="BI791">
        <v>92.324761500622003</v>
      </c>
    </row>
    <row r="792" spans="1:61" x14ac:dyDescent="0.25">
      <c r="A792" s="10" t="str">
        <f>VLOOKUP(D792,'Index-Relations'!E:F,2,FALSE)</f>
        <v>ESG</v>
      </c>
      <c r="B792" t="s">
        <v>3450</v>
      </c>
      <c r="C792" s="53" t="s">
        <v>2768</v>
      </c>
      <c r="D792" s="59" t="s">
        <v>3000</v>
      </c>
      <c r="E792" s="59" t="s">
        <v>4232</v>
      </c>
      <c r="F792" t="s">
        <v>309</v>
      </c>
      <c r="G792" t="s">
        <v>308</v>
      </c>
      <c r="H792" t="s">
        <v>310</v>
      </c>
      <c r="I792" s="52">
        <v>45384</v>
      </c>
      <c r="J792" t="s">
        <v>2457</v>
      </c>
      <c r="K792">
        <v>92</v>
      </c>
      <c r="L792">
        <v>95.855181012155001</v>
      </c>
      <c r="M792">
        <v>91</v>
      </c>
      <c r="N792">
        <v>0.99917939915509202</v>
      </c>
      <c r="O792">
        <v>94.956954904660705</v>
      </c>
      <c r="P792">
        <v>91</v>
      </c>
      <c r="Q792">
        <v>0.99917939915509202</v>
      </c>
      <c r="R792">
        <v>89</v>
      </c>
      <c r="S792">
        <v>0.98186099243321401</v>
      </c>
      <c r="T792">
        <v>34.174959058033799</v>
      </c>
      <c r="U792">
        <v>0.65903951525288496</v>
      </c>
      <c r="V792">
        <v>63</v>
      </c>
      <c r="W792">
        <v>0.114421644498287</v>
      </c>
      <c r="X792">
        <v>9</v>
      </c>
      <c r="Y792">
        <v>90</v>
      </c>
      <c r="Z792">
        <v>0.99816851750122404</v>
      </c>
      <c r="AA792">
        <v>54.924410700697699</v>
      </c>
      <c r="AB792">
        <v>88</v>
      </c>
      <c r="AC792">
        <v>0.98656407980841898</v>
      </c>
      <c r="AD792">
        <v>2</v>
      </c>
      <c r="AE792">
        <v>1.16044376928048E-2</v>
      </c>
      <c r="AF792">
        <v>2</v>
      </c>
      <c r="AG792">
        <v>1.83148249877593E-3</v>
      </c>
      <c r="AH792">
        <v>1.5511310485337401E-2</v>
      </c>
      <c r="AI792">
        <v>10</v>
      </c>
      <c r="AJ792">
        <v>95.480825313477794</v>
      </c>
      <c r="AK792">
        <v>91</v>
      </c>
      <c r="AL792">
        <v>0.99917939915509202</v>
      </c>
      <c r="AM792">
        <v>0</v>
      </c>
      <c r="AN792">
        <v>0</v>
      </c>
      <c r="AO792">
        <v>0</v>
      </c>
      <c r="AP792">
        <v>0</v>
      </c>
      <c r="AQ792">
        <v>91</v>
      </c>
      <c r="AR792">
        <v>0.99917939915509202</v>
      </c>
      <c r="AS792">
        <v>4.24269467483014E-2</v>
      </c>
      <c r="AT792">
        <v>2</v>
      </c>
      <c r="AU792">
        <v>0</v>
      </c>
      <c r="AV792">
        <v>0</v>
      </c>
      <c r="AW792">
        <v>91</v>
      </c>
      <c r="AX792">
        <v>0.99917939915509202</v>
      </c>
      <c r="AY792">
        <v>95.051947831931301</v>
      </c>
      <c r="AZ792">
        <v>91</v>
      </c>
      <c r="BA792">
        <v>0.99917939915509202</v>
      </c>
      <c r="BB792">
        <v>88</v>
      </c>
      <c r="BC792">
        <v>0.90507255656097096</v>
      </c>
      <c r="BD792">
        <v>3</v>
      </c>
      <c r="BE792">
        <v>9.4106842594121498E-2</v>
      </c>
      <c r="BF792">
        <v>94.086617170072003</v>
      </c>
      <c r="BG792">
        <v>93.218826170366896</v>
      </c>
      <c r="BH792">
        <v>93.155384541067903</v>
      </c>
      <c r="BI792">
        <v>92.393482487355001</v>
      </c>
    </row>
    <row r="793" spans="1:61" x14ac:dyDescent="0.25">
      <c r="A793" s="10" t="str">
        <f>VLOOKUP(D793,'Index-Relations'!E:F,2,FALSE)</f>
        <v>ESG</v>
      </c>
      <c r="B793" t="s">
        <v>3450</v>
      </c>
      <c r="C793" s="53" t="s">
        <v>2769</v>
      </c>
      <c r="D793" s="59" t="s">
        <v>3000</v>
      </c>
      <c r="E793" s="59" t="s">
        <v>4233</v>
      </c>
      <c r="F793" t="s">
        <v>309</v>
      </c>
      <c r="G793" t="s">
        <v>308</v>
      </c>
      <c r="H793" t="s">
        <v>310</v>
      </c>
      <c r="I793" s="52">
        <v>45352</v>
      </c>
      <c r="J793" t="s">
        <v>2457</v>
      </c>
      <c r="K793">
        <v>92</v>
      </c>
      <c r="L793">
        <v>96.075758485948597</v>
      </c>
      <c r="M793">
        <v>91</v>
      </c>
      <c r="N793">
        <v>0.99919455043719996</v>
      </c>
      <c r="O793">
        <v>94.998945148770503</v>
      </c>
      <c r="P793">
        <v>91</v>
      </c>
      <c r="Q793">
        <v>0.99919455043719996</v>
      </c>
      <c r="R793">
        <v>89</v>
      </c>
      <c r="S793">
        <v>0.98297631952060105</v>
      </c>
      <c r="T793">
        <v>33.767848700090802</v>
      </c>
      <c r="U793">
        <v>0.64925979879794304</v>
      </c>
      <c r="V793">
        <v>61</v>
      </c>
      <c r="W793">
        <v>0.114420332072143</v>
      </c>
      <c r="X793">
        <v>9</v>
      </c>
      <c r="Y793">
        <v>90</v>
      </c>
      <c r="Z793">
        <v>0.99834807244780099</v>
      </c>
      <c r="AA793">
        <v>55.055434310512403</v>
      </c>
      <c r="AB793">
        <v>88</v>
      </c>
      <c r="AC793">
        <v>0.98753686301168997</v>
      </c>
      <c r="AD793">
        <v>2</v>
      </c>
      <c r="AE793">
        <v>1.0811209436110299E-2</v>
      </c>
      <c r="AF793">
        <v>2</v>
      </c>
      <c r="AG793">
        <v>1.6519275521991201E-3</v>
      </c>
      <c r="AH793">
        <v>4.1002516219951603E-3</v>
      </c>
      <c r="AI793">
        <v>6</v>
      </c>
      <c r="AJ793">
        <v>95.807727763024502</v>
      </c>
      <c r="AK793">
        <v>91</v>
      </c>
      <c r="AL793">
        <v>0.99919455043719996</v>
      </c>
      <c r="AM793">
        <v>0</v>
      </c>
      <c r="AN793">
        <v>0</v>
      </c>
      <c r="AO793">
        <v>0</v>
      </c>
      <c r="AP793">
        <v>0</v>
      </c>
      <c r="AQ793">
        <v>91</v>
      </c>
      <c r="AR793">
        <v>0.99919455043719996</v>
      </c>
      <c r="AS793">
        <v>3.8427644300895097E-2</v>
      </c>
      <c r="AT793">
        <v>2</v>
      </c>
      <c r="AU793">
        <v>0</v>
      </c>
      <c r="AV793">
        <v>0</v>
      </c>
      <c r="AW793">
        <v>91</v>
      </c>
      <c r="AX793">
        <v>0.99919455043719996</v>
      </c>
      <c r="AY793">
        <v>95.4289072373181</v>
      </c>
      <c r="AZ793">
        <v>91</v>
      </c>
      <c r="BA793">
        <v>0.99919455043719996</v>
      </c>
      <c r="BB793">
        <v>88</v>
      </c>
      <c r="BC793">
        <v>0.90861802741785402</v>
      </c>
      <c r="BD793">
        <v>3</v>
      </c>
      <c r="BE793">
        <v>9.0576523019346294E-2</v>
      </c>
      <c r="BF793">
        <v>94.424382953172994</v>
      </c>
      <c r="BG793">
        <v>93.309330113049995</v>
      </c>
      <c r="BH793">
        <v>93.815335075630998</v>
      </c>
      <c r="BI793">
        <v>92.802664191687001</v>
      </c>
    </row>
    <row r="794" spans="1:61" x14ac:dyDescent="0.25">
      <c r="A794" s="10" t="str">
        <f>VLOOKUP(D794,'Index-Relations'!E:F,2,FALSE)</f>
        <v>ESG</v>
      </c>
      <c r="B794" t="s">
        <v>3450</v>
      </c>
      <c r="C794" s="53" t="s">
        <v>2770</v>
      </c>
      <c r="D794" s="59" t="s">
        <v>3000</v>
      </c>
      <c r="E794" s="59" t="s">
        <v>4234</v>
      </c>
      <c r="F794" t="s">
        <v>309</v>
      </c>
      <c r="G794" t="s">
        <v>308</v>
      </c>
      <c r="H794" t="s">
        <v>310</v>
      </c>
      <c r="I794" s="52">
        <v>45323</v>
      </c>
      <c r="J794" t="s">
        <v>2457</v>
      </c>
      <c r="K794">
        <v>92</v>
      </c>
      <c r="L794">
        <v>96.127448756323901</v>
      </c>
      <c r="M794">
        <v>91</v>
      </c>
      <c r="N794">
        <v>1</v>
      </c>
      <c r="O794">
        <v>94.956028869141406</v>
      </c>
      <c r="P794">
        <v>91</v>
      </c>
      <c r="Q794">
        <v>1</v>
      </c>
      <c r="R794">
        <v>89</v>
      </c>
      <c r="S794">
        <v>0.98308139940580197</v>
      </c>
      <c r="T794">
        <v>34.225450305250398</v>
      </c>
      <c r="U794">
        <v>0.64277090424219896</v>
      </c>
      <c r="V794">
        <v>61</v>
      </c>
      <c r="W794">
        <v>0.118554800380026</v>
      </c>
      <c r="X794">
        <v>9</v>
      </c>
      <c r="Y794">
        <v>90</v>
      </c>
      <c r="Z794">
        <v>0.99924017023785305</v>
      </c>
      <c r="AA794">
        <v>57.037279145761403</v>
      </c>
      <c r="AB794">
        <v>88</v>
      </c>
      <c r="AC794">
        <v>0.98606097245949398</v>
      </c>
      <c r="AD794">
        <v>2</v>
      </c>
      <c r="AE794">
        <v>1.3179197778358499E-2</v>
      </c>
      <c r="AF794">
        <v>2</v>
      </c>
      <c r="AG794">
        <v>7.5982976214699304E-4</v>
      </c>
      <c r="AH794">
        <v>4.3941986383694296E-3</v>
      </c>
      <c r="AI794">
        <v>6</v>
      </c>
      <c r="AJ794">
        <v>95.701761306826</v>
      </c>
      <c r="AK794">
        <v>91</v>
      </c>
      <c r="AL794">
        <v>1</v>
      </c>
      <c r="AM794">
        <v>0</v>
      </c>
      <c r="AN794">
        <v>0</v>
      </c>
      <c r="AO794">
        <v>0</v>
      </c>
      <c r="AP794">
        <v>0</v>
      </c>
      <c r="AQ794">
        <v>91</v>
      </c>
      <c r="AR794">
        <v>0.999999999999999</v>
      </c>
      <c r="AS794">
        <v>3.78195487943358E-2</v>
      </c>
      <c r="AT794">
        <v>2</v>
      </c>
      <c r="AU794">
        <v>0</v>
      </c>
      <c r="AV794">
        <v>0</v>
      </c>
      <c r="AW794">
        <v>91</v>
      </c>
      <c r="AX794">
        <v>0.999999999999999</v>
      </c>
      <c r="AY794">
        <v>95.6365685641629</v>
      </c>
      <c r="AZ794">
        <v>91</v>
      </c>
      <c r="BA794">
        <v>1</v>
      </c>
      <c r="BB794">
        <v>88</v>
      </c>
      <c r="BC794">
        <v>0.902799719236973</v>
      </c>
      <c r="BD794">
        <v>3</v>
      </c>
      <c r="BE794">
        <v>9.7200280763026198E-2</v>
      </c>
      <c r="BF794">
        <v>94.424447185031994</v>
      </c>
      <c r="BG794">
        <v>93.299715471010998</v>
      </c>
      <c r="BH794">
        <v>94.017215259630007</v>
      </c>
      <c r="BI794">
        <v>92.748810240512</v>
      </c>
    </row>
    <row r="795" spans="1:61" x14ac:dyDescent="0.25">
      <c r="A795" s="10" t="str">
        <f>VLOOKUP(D795,'Index-Relations'!E:F,2,FALSE)</f>
        <v>ESG</v>
      </c>
      <c r="B795" t="s">
        <v>3450</v>
      </c>
      <c r="C795" s="53" t="s">
        <v>2760</v>
      </c>
      <c r="D795" s="59" t="s">
        <v>3216</v>
      </c>
      <c r="E795" s="59" t="s">
        <v>4235</v>
      </c>
      <c r="F795" t="s">
        <v>312</v>
      </c>
      <c r="G795" t="s">
        <v>311</v>
      </c>
      <c r="H795" t="s">
        <v>313</v>
      </c>
      <c r="I795" s="52">
        <v>45659</v>
      </c>
      <c r="J795" t="s">
        <v>2457</v>
      </c>
      <c r="K795">
        <v>4</v>
      </c>
      <c r="L795" s="73">
        <v>92.123357006486003</v>
      </c>
      <c r="M795">
        <v>4</v>
      </c>
      <c r="N795">
        <v>1</v>
      </c>
      <c r="O795" s="73">
        <v>82.951069270266999</v>
      </c>
      <c r="P795">
        <v>4</v>
      </c>
      <c r="Q795">
        <v>1</v>
      </c>
      <c r="R795">
        <v>4</v>
      </c>
      <c r="S795">
        <v>1</v>
      </c>
      <c r="T795">
        <v>53.371249832500602</v>
      </c>
      <c r="U795">
        <v>0.98685473973126703</v>
      </c>
      <c r="V795">
        <v>4</v>
      </c>
      <c r="W795">
        <v>0.25874341337352202</v>
      </c>
      <c r="X795">
        <v>1</v>
      </c>
      <c r="Y795">
        <v>4</v>
      </c>
      <c r="Z795">
        <v>1</v>
      </c>
      <c r="AA795">
        <v>148.41316035530701</v>
      </c>
      <c r="AB795">
        <v>4</v>
      </c>
      <c r="AC795">
        <v>1</v>
      </c>
      <c r="AD795">
        <v>0</v>
      </c>
      <c r="AE795">
        <v>0</v>
      </c>
      <c r="AF795">
        <v>0</v>
      </c>
      <c r="AG795">
        <v>0</v>
      </c>
      <c r="AH795">
        <v>1.09342118269733E-2</v>
      </c>
      <c r="AI795">
        <v>1</v>
      </c>
      <c r="AJ795" s="73">
        <v>94.196077174160905</v>
      </c>
      <c r="AK795">
        <v>4</v>
      </c>
      <c r="AL795">
        <v>1</v>
      </c>
      <c r="AM795">
        <v>0</v>
      </c>
      <c r="AN795">
        <v>0</v>
      </c>
      <c r="AO795">
        <v>0</v>
      </c>
      <c r="AP795">
        <v>0</v>
      </c>
      <c r="AQ795">
        <v>4</v>
      </c>
      <c r="AR795">
        <v>1</v>
      </c>
      <c r="AS795">
        <v>0</v>
      </c>
      <c r="AT795">
        <v>0</v>
      </c>
      <c r="AU795">
        <v>0</v>
      </c>
      <c r="AV795">
        <v>0</v>
      </c>
      <c r="AW795">
        <v>4</v>
      </c>
      <c r="AX795">
        <v>1</v>
      </c>
      <c r="AY795" s="73">
        <v>92.992172405243906</v>
      </c>
      <c r="AZ795">
        <v>4</v>
      </c>
      <c r="BA795">
        <v>1</v>
      </c>
      <c r="BB795">
        <v>4</v>
      </c>
      <c r="BC795">
        <v>1</v>
      </c>
      <c r="BD795">
        <v>0</v>
      </c>
      <c r="BE795">
        <v>0</v>
      </c>
      <c r="BF795">
        <v>92.123357006486003</v>
      </c>
      <c r="BG795">
        <v>82.951069270266999</v>
      </c>
      <c r="BH795">
        <v>92.992172405243906</v>
      </c>
      <c r="BI795">
        <v>94.196077174160905</v>
      </c>
    </row>
    <row r="796" spans="1:61" x14ac:dyDescent="0.25">
      <c r="A796" s="10" t="str">
        <f>VLOOKUP(D796,'Index-Relations'!E:F,2,FALSE)</f>
        <v>ESG</v>
      </c>
      <c r="B796" t="s">
        <v>3450</v>
      </c>
      <c r="C796" s="53" t="s">
        <v>2761</v>
      </c>
      <c r="D796" s="59" t="s">
        <v>3216</v>
      </c>
      <c r="E796" s="59" t="s">
        <v>4236</v>
      </c>
      <c r="F796" t="s">
        <v>312</v>
      </c>
      <c r="G796" t="s">
        <v>311</v>
      </c>
      <c r="H796" t="s">
        <v>313</v>
      </c>
      <c r="I796" s="52">
        <v>45628</v>
      </c>
      <c r="J796" t="s">
        <v>2457</v>
      </c>
      <c r="K796">
        <v>4</v>
      </c>
      <c r="L796" s="73">
        <v>92.351781801827997</v>
      </c>
      <c r="M796">
        <v>4</v>
      </c>
      <c r="N796">
        <v>1</v>
      </c>
      <c r="O796" s="73">
        <v>83.762065134908994</v>
      </c>
      <c r="P796">
        <v>4</v>
      </c>
      <c r="Q796">
        <v>1</v>
      </c>
      <c r="R796">
        <v>4</v>
      </c>
      <c r="S796">
        <v>1</v>
      </c>
      <c r="T796">
        <v>53.167480481169598</v>
      </c>
      <c r="U796">
        <v>0.98748907713940803</v>
      </c>
      <c r="V796">
        <v>4</v>
      </c>
      <c r="W796">
        <v>0.25883930316326298</v>
      </c>
      <c r="X796">
        <v>1</v>
      </c>
      <c r="Y796">
        <v>4</v>
      </c>
      <c r="Z796">
        <v>1</v>
      </c>
      <c r="AA796">
        <v>138.28605813578</v>
      </c>
      <c r="AB796">
        <v>4</v>
      </c>
      <c r="AC796">
        <v>1</v>
      </c>
      <c r="AD796">
        <v>0</v>
      </c>
      <c r="AE796">
        <v>0</v>
      </c>
      <c r="AF796">
        <v>0</v>
      </c>
      <c r="AG796">
        <v>0</v>
      </c>
      <c r="AH796">
        <v>1.0860042480601999E-2</v>
      </c>
      <c r="AI796">
        <v>1</v>
      </c>
      <c r="AJ796" s="73">
        <v>94.125452077806003</v>
      </c>
      <c r="AK796">
        <v>4</v>
      </c>
      <c r="AL796">
        <v>1</v>
      </c>
      <c r="AM796">
        <v>0</v>
      </c>
      <c r="AN796">
        <v>0</v>
      </c>
      <c r="AO796">
        <v>0</v>
      </c>
      <c r="AP796">
        <v>0</v>
      </c>
      <c r="AQ796">
        <v>4</v>
      </c>
      <c r="AR796">
        <v>1</v>
      </c>
      <c r="AS796">
        <v>0</v>
      </c>
      <c r="AT796">
        <v>0</v>
      </c>
      <c r="AU796">
        <v>0</v>
      </c>
      <c r="AV796">
        <v>0</v>
      </c>
      <c r="AW796">
        <v>4</v>
      </c>
      <c r="AX796">
        <v>1</v>
      </c>
      <c r="AY796" s="73">
        <v>93.052668668517995</v>
      </c>
      <c r="AZ796">
        <v>4</v>
      </c>
      <c r="BA796">
        <v>1</v>
      </c>
      <c r="BB796">
        <v>4</v>
      </c>
      <c r="BC796">
        <v>1</v>
      </c>
      <c r="BD796">
        <v>0</v>
      </c>
      <c r="BE796">
        <v>0</v>
      </c>
      <c r="BF796">
        <v>92.351781801827997</v>
      </c>
      <c r="BG796">
        <v>83.762065134908994</v>
      </c>
      <c r="BH796">
        <v>93.052668668517995</v>
      </c>
      <c r="BI796">
        <v>94.125452077806003</v>
      </c>
    </row>
    <row r="797" spans="1:61" x14ac:dyDescent="0.25">
      <c r="A797" s="10" t="str">
        <f>VLOOKUP(D797,'Index-Relations'!E:F,2,FALSE)</f>
        <v>ESG</v>
      </c>
      <c r="B797" t="s">
        <v>3450</v>
      </c>
      <c r="C797" s="53" t="s">
        <v>2762</v>
      </c>
      <c r="D797" s="59" t="s">
        <v>3216</v>
      </c>
      <c r="E797" s="59" t="s">
        <v>4237</v>
      </c>
      <c r="F797" t="s">
        <v>312</v>
      </c>
      <c r="G797" t="s">
        <v>311</v>
      </c>
      <c r="H797" t="s">
        <v>313</v>
      </c>
      <c r="I797" s="52">
        <v>45597</v>
      </c>
      <c r="J797" t="s">
        <v>2457</v>
      </c>
      <c r="K797">
        <v>4</v>
      </c>
      <c r="L797" s="73">
        <v>92.273441401233001</v>
      </c>
      <c r="M797">
        <v>4</v>
      </c>
      <c r="N797">
        <v>1</v>
      </c>
      <c r="O797" s="73">
        <v>83.507086469057995</v>
      </c>
      <c r="P797">
        <v>4</v>
      </c>
      <c r="Q797">
        <v>1</v>
      </c>
      <c r="R797">
        <v>4</v>
      </c>
      <c r="S797">
        <v>1</v>
      </c>
      <c r="T797">
        <v>53.285178688909802</v>
      </c>
      <c r="U797">
        <v>0.98745880671415598</v>
      </c>
      <c r="V797">
        <v>4</v>
      </c>
      <c r="W797">
        <v>0.25758520254108802</v>
      </c>
      <c r="X797">
        <v>1</v>
      </c>
      <c r="Y797">
        <v>4</v>
      </c>
      <c r="Z797">
        <v>1</v>
      </c>
      <c r="AA797">
        <v>129.99664903140001</v>
      </c>
      <c r="AB797">
        <v>4</v>
      </c>
      <c r="AC797">
        <v>1</v>
      </c>
      <c r="AD797">
        <v>0</v>
      </c>
      <c r="AE797">
        <v>0</v>
      </c>
      <c r="AF797">
        <v>0</v>
      </c>
      <c r="AG797">
        <v>0</v>
      </c>
      <c r="AH797">
        <v>1.09019028481348E-2</v>
      </c>
      <c r="AI797">
        <v>1</v>
      </c>
      <c r="AJ797" s="73">
        <v>94.134649925283</v>
      </c>
      <c r="AK797">
        <v>4</v>
      </c>
      <c r="AL797">
        <v>1</v>
      </c>
      <c r="AM797">
        <v>0</v>
      </c>
      <c r="AN797">
        <v>0</v>
      </c>
      <c r="AO797">
        <v>0</v>
      </c>
      <c r="AP797">
        <v>0</v>
      </c>
      <c r="AQ797">
        <v>4</v>
      </c>
      <c r="AR797">
        <v>1</v>
      </c>
      <c r="AS797">
        <v>0</v>
      </c>
      <c r="AT797">
        <v>0</v>
      </c>
      <c r="AU797">
        <v>0</v>
      </c>
      <c r="AV797">
        <v>0</v>
      </c>
      <c r="AW797">
        <v>4</v>
      </c>
      <c r="AX797">
        <v>1</v>
      </c>
      <c r="AY797" s="73">
        <v>93.021088531529998</v>
      </c>
      <c r="AZ797">
        <v>4</v>
      </c>
      <c r="BA797">
        <v>1</v>
      </c>
      <c r="BB797">
        <v>4</v>
      </c>
      <c r="BC797">
        <v>1</v>
      </c>
      <c r="BD797">
        <v>0</v>
      </c>
      <c r="BE797">
        <v>0</v>
      </c>
      <c r="BF797">
        <v>92.273441401233001</v>
      </c>
      <c r="BG797">
        <v>83.507086469057995</v>
      </c>
      <c r="BH797">
        <v>93.021088531529998</v>
      </c>
      <c r="BI797">
        <v>94.134649925283</v>
      </c>
    </row>
    <row r="798" spans="1:61" x14ac:dyDescent="0.25">
      <c r="A798" s="10" t="str">
        <f>VLOOKUP(D798,'Index-Relations'!E:F,2,FALSE)</f>
        <v>ESG</v>
      </c>
      <c r="B798" t="s">
        <v>3450</v>
      </c>
      <c r="C798" s="53" t="s">
        <v>2763</v>
      </c>
      <c r="D798" s="59" t="s">
        <v>3216</v>
      </c>
      <c r="E798" s="59" t="s">
        <v>4238</v>
      </c>
      <c r="F798" t="s">
        <v>312</v>
      </c>
      <c r="G798" t="s">
        <v>311</v>
      </c>
      <c r="H798" t="s">
        <v>313</v>
      </c>
      <c r="I798" s="52">
        <v>45566</v>
      </c>
      <c r="J798" t="s">
        <v>2457</v>
      </c>
      <c r="K798">
        <v>4</v>
      </c>
      <c r="L798" s="73">
        <v>92.254350354368995</v>
      </c>
      <c r="M798">
        <v>4</v>
      </c>
      <c r="N798">
        <v>1</v>
      </c>
      <c r="O798" s="73">
        <v>83.453728096610902</v>
      </c>
      <c r="P798">
        <v>4</v>
      </c>
      <c r="Q798">
        <v>1</v>
      </c>
      <c r="R798">
        <v>4</v>
      </c>
      <c r="S798">
        <v>1</v>
      </c>
      <c r="T798">
        <v>54.1154814920326</v>
      </c>
      <c r="U798">
        <v>0.98723129805323895</v>
      </c>
      <c r="V798">
        <v>4</v>
      </c>
      <c r="W798">
        <v>0.26428397187455799</v>
      </c>
      <c r="X798">
        <v>1</v>
      </c>
      <c r="Y798">
        <v>4</v>
      </c>
      <c r="Z798">
        <v>1</v>
      </c>
      <c r="AA798">
        <v>117.43014220816799</v>
      </c>
      <c r="AB798">
        <v>4</v>
      </c>
      <c r="AC798">
        <v>1</v>
      </c>
      <c r="AD798">
        <v>0</v>
      </c>
      <c r="AE798">
        <v>0</v>
      </c>
      <c r="AF798">
        <v>0</v>
      </c>
      <c r="AG798">
        <v>0</v>
      </c>
      <c r="AH798">
        <v>1.0809699133756E-2</v>
      </c>
      <c r="AI798">
        <v>1</v>
      </c>
      <c r="AJ798" s="73">
        <v>94.129402427675004</v>
      </c>
      <c r="AK798">
        <v>4</v>
      </c>
      <c r="AL798">
        <v>1</v>
      </c>
      <c r="AM798">
        <v>0</v>
      </c>
      <c r="AN798">
        <v>0</v>
      </c>
      <c r="AO798">
        <v>0</v>
      </c>
      <c r="AP798">
        <v>0</v>
      </c>
      <c r="AQ798">
        <v>4</v>
      </c>
      <c r="AR798">
        <v>1</v>
      </c>
      <c r="AS798">
        <v>0</v>
      </c>
      <c r="AT798">
        <v>0</v>
      </c>
      <c r="AU798">
        <v>0</v>
      </c>
      <c r="AV798">
        <v>0</v>
      </c>
      <c r="AW798">
        <v>4</v>
      </c>
      <c r="AX798">
        <v>1</v>
      </c>
      <c r="AY798" s="73">
        <v>92.996070460336</v>
      </c>
      <c r="AZ798">
        <v>4</v>
      </c>
      <c r="BA798">
        <v>1</v>
      </c>
      <c r="BB798">
        <v>4</v>
      </c>
      <c r="BC798">
        <v>1</v>
      </c>
      <c r="BD798">
        <v>0</v>
      </c>
      <c r="BE798">
        <v>0</v>
      </c>
      <c r="BF798">
        <v>92.254350354368995</v>
      </c>
      <c r="BG798">
        <v>83.453728096610902</v>
      </c>
      <c r="BH798">
        <v>92.996070460336</v>
      </c>
      <c r="BI798">
        <v>94.129402427675004</v>
      </c>
    </row>
    <row r="799" spans="1:61" x14ac:dyDescent="0.25">
      <c r="A799" s="10" t="str">
        <f>VLOOKUP(D799,'Index-Relations'!E:F,2,FALSE)</f>
        <v>ESG</v>
      </c>
      <c r="B799" t="s">
        <v>3450</v>
      </c>
      <c r="C799" s="53" t="s">
        <v>2764</v>
      </c>
      <c r="D799" s="59" t="s">
        <v>3216</v>
      </c>
      <c r="E799" s="59" t="s">
        <v>4239</v>
      </c>
      <c r="F799" t="s">
        <v>312</v>
      </c>
      <c r="G799" t="s">
        <v>311</v>
      </c>
      <c r="H799" t="s">
        <v>313</v>
      </c>
      <c r="I799" s="52">
        <v>45537</v>
      </c>
      <c r="J799" t="s">
        <v>2457</v>
      </c>
      <c r="K799">
        <v>4</v>
      </c>
      <c r="L799" s="73">
        <v>92.277518782729004</v>
      </c>
      <c r="M799">
        <v>4</v>
      </c>
      <c r="N799">
        <v>1</v>
      </c>
      <c r="O799" s="73">
        <v>83.706428825671907</v>
      </c>
      <c r="P799">
        <v>4</v>
      </c>
      <c r="Q799">
        <v>1</v>
      </c>
      <c r="R799">
        <v>4</v>
      </c>
      <c r="S799">
        <v>1</v>
      </c>
      <c r="T799">
        <v>54.824858435343202</v>
      </c>
      <c r="U799">
        <v>0.999999999999999</v>
      </c>
      <c r="V799">
        <v>4</v>
      </c>
      <c r="W799">
        <v>0.26992884556287999</v>
      </c>
      <c r="X799">
        <v>1</v>
      </c>
      <c r="Y799">
        <v>4</v>
      </c>
      <c r="Z799">
        <v>0.999999999999999</v>
      </c>
      <c r="AA799">
        <v>139.24660303723999</v>
      </c>
      <c r="AB799">
        <v>4</v>
      </c>
      <c r="AC799">
        <v>1</v>
      </c>
      <c r="AD799">
        <v>0</v>
      </c>
      <c r="AE799">
        <v>0</v>
      </c>
      <c r="AF799">
        <v>0</v>
      </c>
      <c r="AG799">
        <v>0</v>
      </c>
      <c r="AH799">
        <v>6.2765964368400899E-3</v>
      </c>
      <c r="AI799">
        <v>1</v>
      </c>
      <c r="AJ799" s="73">
        <v>94.010437179923997</v>
      </c>
      <c r="AK799">
        <v>4</v>
      </c>
      <c r="AL799">
        <v>1</v>
      </c>
      <c r="AM799">
        <v>0</v>
      </c>
      <c r="AN799">
        <v>0</v>
      </c>
      <c r="AO799">
        <v>0</v>
      </c>
      <c r="AP799">
        <v>0</v>
      </c>
      <c r="AQ799">
        <v>4</v>
      </c>
      <c r="AR799">
        <v>1</v>
      </c>
      <c r="AS799">
        <v>0</v>
      </c>
      <c r="AT799">
        <v>0</v>
      </c>
      <c r="AU799">
        <v>0</v>
      </c>
      <c r="AV799">
        <v>0</v>
      </c>
      <c r="AW799">
        <v>4</v>
      </c>
      <c r="AX799">
        <v>1</v>
      </c>
      <c r="AY799" s="73">
        <v>92.915723927351905</v>
      </c>
      <c r="AZ799">
        <v>4</v>
      </c>
      <c r="BA799">
        <v>1</v>
      </c>
      <c r="BB799">
        <v>4</v>
      </c>
      <c r="BC799">
        <v>1</v>
      </c>
      <c r="BD799">
        <v>0</v>
      </c>
      <c r="BE799">
        <v>0</v>
      </c>
      <c r="BF799">
        <v>92.277518782729004</v>
      </c>
      <c r="BG799">
        <v>83.706428825671907</v>
      </c>
      <c r="BH799">
        <v>92.915723927351905</v>
      </c>
      <c r="BI799">
        <v>94.010437179923997</v>
      </c>
    </row>
    <row r="800" spans="1:61" x14ac:dyDescent="0.25">
      <c r="A800" s="10" t="str">
        <f>VLOOKUP(D800,'Index-Relations'!E:F,2,FALSE)</f>
        <v>ESG</v>
      </c>
      <c r="B800" t="s">
        <v>3450</v>
      </c>
      <c r="C800" s="53" t="s">
        <v>3350</v>
      </c>
      <c r="D800" s="59" t="s">
        <v>3216</v>
      </c>
      <c r="E800" s="59" t="s">
        <v>4240</v>
      </c>
      <c r="F800" t="s">
        <v>312</v>
      </c>
      <c r="G800" t="s">
        <v>311</v>
      </c>
      <c r="H800" t="s">
        <v>313</v>
      </c>
      <c r="I800" s="52">
        <v>45505</v>
      </c>
      <c r="J800" t="s">
        <v>2457</v>
      </c>
      <c r="K800">
        <v>4</v>
      </c>
      <c r="L800" s="73">
        <v>92.134622173302006</v>
      </c>
      <c r="M800">
        <v>4</v>
      </c>
      <c r="N800">
        <v>1</v>
      </c>
      <c r="O800" s="73">
        <v>83.192192775492003</v>
      </c>
      <c r="P800">
        <v>4</v>
      </c>
      <c r="Q800">
        <v>1</v>
      </c>
      <c r="R800">
        <v>4</v>
      </c>
      <c r="S800">
        <v>1</v>
      </c>
      <c r="T800">
        <v>55.0670764067874</v>
      </c>
      <c r="U800">
        <v>0.999999999999999</v>
      </c>
      <c r="V800">
        <v>4</v>
      </c>
      <c r="W800">
        <v>0.268602996035603</v>
      </c>
      <c r="X800">
        <v>1</v>
      </c>
      <c r="Y800">
        <v>4</v>
      </c>
      <c r="Z800">
        <v>1</v>
      </c>
      <c r="AA800">
        <v>136.76788291508899</v>
      </c>
      <c r="AB800">
        <v>4</v>
      </c>
      <c r="AC800">
        <v>1</v>
      </c>
      <c r="AD800">
        <v>0</v>
      </c>
      <c r="AE800">
        <v>0</v>
      </c>
      <c r="AF800">
        <v>0</v>
      </c>
      <c r="AG800">
        <v>0</v>
      </c>
      <c r="AH800">
        <v>6.4944583354959104E-3</v>
      </c>
      <c r="AI800">
        <v>1</v>
      </c>
      <c r="AJ800" s="73">
        <v>94.058872603716907</v>
      </c>
      <c r="AK800">
        <v>4</v>
      </c>
      <c r="AL800">
        <v>1</v>
      </c>
      <c r="AM800">
        <v>0</v>
      </c>
      <c r="AN800">
        <v>0</v>
      </c>
      <c r="AO800">
        <v>0</v>
      </c>
      <c r="AP800">
        <v>0</v>
      </c>
      <c r="AQ800">
        <v>4</v>
      </c>
      <c r="AR800">
        <v>1</v>
      </c>
      <c r="AS800">
        <v>0</v>
      </c>
      <c r="AT800">
        <v>0</v>
      </c>
      <c r="AU800">
        <v>0</v>
      </c>
      <c r="AV800">
        <v>0</v>
      </c>
      <c r="AW800">
        <v>4</v>
      </c>
      <c r="AX800">
        <v>1</v>
      </c>
      <c r="AY800" s="73">
        <v>92.879007262550004</v>
      </c>
      <c r="AZ800">
        <v>4</v>
      </c>
      <c r="BA800">
        <v>1</v>
      </c>
      <c r="BB800">
        <v>4</v>
      </c>
      <c r="BC800">
        <v>1</v>
      </c>
      <c r="BD800">
        <v>0</v>
      </c>
      <c r="BE800">
        <v>0</v>
      </c>
      <c r="BF800">
        <v>92.134622173302006</v>
      </c>
      <c r="BG800">
        <v>83.192192775492003</v>
      </c>
      <c r="BH800">
        <v>92.879007262550004</v>
      </c>
      <c r="BI800">
        <v>94.058872603716907</v>
      </c>
    </row>
    <row r="801" spans="1:61" x14ac:dyDescent="0.25">
      <c r="A801" s="10" t="str">
        <f>VLOOKUP(D801,'Index-Relations'!E:F,2,FALSE)</f>
        <v>ESG</v>
      </c>
      <c r="B801" t="s">
        <v>3450</v>
      </c>
      <c r="C801" s="53" t="s">
        <v>2765</v>
      </c>
      <c r="D801" s="59" t="s">
        <v>3216</v>
      </c>
      <c r="E801" s="59" t="s">
        <v>4241</v>
      </c>
      <c r="F801" t="s">
        <v>312</v>
      </c>
      <c r="G801" t="s">
        <v>311</v>
      </c>
      <c r="H801" t="s">
        <v>313</v>
      </c>
      <c r="I801" s="52">
        <v>45474</v>
      </c>
      <c r="J801" t="s">
        <v>2457</v>
      </c>
      <c r="K801">
        <v>4</v>
      </c>
      <c r="L801" s="73">
        <v>91.920645564389005</v>
      </c>
      <c r="M801">
        <v>4</v>
      </c>
      <c r="N801">
        <v>1</v>
      </c>
      <c r="O801" s="73">
        <v>82.468476667231002</v>
      </c>
      <c r="P801">
        <v>4</v>
      </c>
      <c r="Q801">
        <v>1</v>
      </c>
      <c r="R801">
        <v>4</v>
      </c>
      <c r="S801">
        <v>1</v>
      </c>
      <c r="T801">
        <v>55.254216515982002</v>
      </c>
      <c r="U801">
        <v>1</v>
      </c>
      <c r="V801">
        <v>4</v>
      </c>
      <c r="W801">
        <v>0.27437605856655201</v>
      </c>
      <c r="X801">
        <v>1</v>
      </c>
      <c r="Y801">
        <v>4</v>
      </c>
      <c r="Z801">
        <v>1</v>
      </c>
      <c r="AA801">
        <v>142.52643092349001</v>
      </c>
      <c r="AB801">
        <v>4</v>
      </c>
      <c r="AC801">
        <v>1</v>
      </c>
      <c r="AD801">
        <v>0</v>
      </c>
      <c r="AE801">
        <v>0</v>
      </c>
      <c r="AF801">
        <v>0</v>
      </c>
      <c r="AG801">
        <v>0</v>
      </c>
      <c r="AH801">
        <v>6.36214757182292E-3</v>
      </c>
      <c r="AI801">
        <v>1</v>
      </c>
      <c r="AJ801" s="73">
        <v>94.101789751816995</v>
      </c>
      <c r="AK801">
        <v>4</v>
      </c>
      <c r="AL801">
        <v>1</v>
      </c>
      <c r="AM801">
        <v>0</v>
      </c>
      <c r="AN801">
        <v>0</v>
      </c>
      <c r="AO801">
        <v>0</v>
      </c>
      <c r="AP801">
        <v>0</v>
      </c>
      <c r="AQ801">
        <v>4</v>
      </c>
      <c r="AR801">
        <v>1</v>
      </c>
      <c r="AS801">
        <v>0</v>
      </c>
      <c r="AT801">
        <v>0</v>
      </c>
      <c r="AU801">
        <v>0</v>
      </c>
      <c r="AV801">
        <v>0</v>
      </c>
      <c r="AW801">
        <v>4</v>
      </c>
      <c r="AX801">
        <v>1</v>
      </c>
      <c r="AY801" s="73">
        <v>92.806743257381996</v>
      </c>
      <c r="AZ801">
        <v>4</v>
      </c>
      <c r="BA801">
        <v>1</v>
      </c>
      <c r="BB801">
        <v>4</v>
      </c>
      <c r="BC801">
        <v>1</v>
      </c>
      <c r="BD801">
        <v>0</v>
      </c>
      <c r="BE801">
        <v>0</v>
      </c>
      <c r="BF801">
        <v>91.920645564389005</v>
      </c>
      <c r="BG801">
        <v>82.468476667231002</v>
      </c>
      <c r="BH801">
        <v>92.806743257381996</v>
      </c>
      <c r="BI801">
        <v>94.101789751816995</v>
      </c>
    </row>
    <row r="802" spans="1:61" x14ac:dyDescent="0.25">
      <c r="A802" s="10" t="str">
        <f>VLOOKUP(D802,'Index-Relations'!E:F,2,FALSE)</f>
        <v>ESG</v>
      </c>
      <c r="B802" t="s">
        <v>3450</v>
      </c>
      <c r="C802" s="53" t="s">
        <v>2766</v>
      </c>
      <c r="D802" s="59" t="s">
        <v>3216</v>
      </c>
      <c r="E802" s="59" t="s">
        <v>4242</v>
      </c>
      <c r="F802" t="s">
        <v>312</v>
      </c>
      <c r="G802" t="s">
        <v>311</v>
      </c>
      <c r="H802" t="s">
        <v>313</v>
      </c>
      <c r="I802" s="52">
        <v>45446</v>
      </c>
      <c r="J802" t="s">
        <v>2457</v>
      </c>
      <c r="K802">
        <v>4</v>
      </c>
      <c r="L802" s="73">
        <v>91.819117304057002</v>
      </c>
      <c r="M802">
        <v>4</v>
      </c>
      <c r="N802">
        <v>1</v>
      </c>
      <c r="O802" s="73">
        <v>82.324063285012002</v>
      </c>
      <c r="P802">
        <v>4</v>
      </c>
      <c r="Q802">
        <v>1</v>
      </c>
      <c r="R802">
        <v>4</v>
      </c>
      <c r="S802">
        <v>1</v>
      </c>
      <c r="T802">
        <v>55.7936123133046</v>
      </c>
      <c r="U802">
        <v>1</v>
      </c>
      <c r="V802">
        <v>4</v>
      </c>
      <c r="W802">
        <v>0.28759376040828</v>
      </c>
      <c r="X802">
        <v>1</v>
      </c>
      <c r="Y802">
        <v>4</v>
      </c>
      <c r="Z802">
        <v>1</v>
      </c>
      <c r="AA802">
        <v>137.755243976885</v>
      </c>
      <c r="AB802">
        <v>4</v>
      </c>
      <c r="AC802">
        <v>1</v>
      </c>
      <c r="AD802">
        <v>0</v>
      </c>
      <c r="AE802">
        <v>0</v>
      </c>
      <c r="AF802">
        <v>0</v>
      </c>
      <c r="AG802">
        <v>0</v>
      </c>
      <c r="AH802">
        <v>6.2710005566386697E-3</v>
      </c>
      <c r="AI802">
        <v>1</v>
      </c>
      <c r="AJ802" s="73">
        <v>93.992602558169907</v>
      </c>
      <c r="AK802">
        <v>4</v>
      </c>
      <c r="AL802">
        <v>1</v>
      </c>
      <c r="AM802">
        <v>0</v>
      </c>
      <c r="AN802">
        <v>0</v>
      </c>
      <c r="AO802">
        <v>0</v>
      </c>
      <c r="AP802">
        <v>0</v>
      </c>
      <c r="AQ802">
        <v>4</v>
      </c>
      <c r="AR802">
        <v>0.999999999999999</v>
      </c>
      <c r="AS802">
        <v>0</v>
      </c>
      <c r="AT802">
        <v>0</v>
      </c>
      <c r="AU802">
        <v>0</v>
      </c>
      <c r="AV802">
        <v>0</v>
      </c>
      <c r="AW802">
        <v>4</v>
      </c>
      <c r="AX802">
        <v>1</v>
      </c>
      <c r="AY802" s="73">
        <v>92.678320167224001</v>
      </c>
      <c r="AZ802">
        <v>4</v>
      </c>
      <c r="BA802">
        <v>1</v>
      </c>
      <c r="BB802">
        <v>4</v>
      </c>
      <c r="BC802">
        <v>0.999999999999999</v>
      </c>
      <c r="BD802">
        <v>0</v>
      </c>
      <c r="BE802">
        <v>0</v>
      </c>
      <c r="BF802">
        <v>91.819117304057002</v>
      </c>
      <c r="BG802">
        <v>82.324063285012002</v>
      </c>
      <c r="BH802">
        <v>92.678320167224001</v>
      </c>
      <c r="BI802">
        <v>93.992602558169907</v>
      </c>
    </row>
    <row r="803" spans="1:61" x14ac:dyDescent="0.25">
      <c r="A803" s="10" t="str">
        <f>VLOOKUP(D803,'Index-Relations'!E:F,2,FALSE)</f>
        <v>ESG</v>
      </c>
      <c r="B803" t="s">
        <v>3450</v>
      </c>
      <c r="C803" s="53" t="s">
        <v>2767</v>
      </c>
      <c r="D803" s="59" t="s">
        <v>3216</v>
      </c>
      <c r="E803" s="59" t="s">
        <v>4243</v>
      </c>
      <c r="F803" t="s">
        <v>312</v>
      </c>
      <c r="G803" t="s">
        <v>311</v>
      </c>
      <c r="H803" t="s">
        <v>313</v>
      </c>
      <c r="I803" s="52">
        <v>45414</v>
      </c>
      <c r="J803" t="s">
        <v>2457</v>
      </c>
      <c r="K803">
        <v>4</v>
      </c>
      <c r="L803" s="73">
        <v>91.968750760091993</v>
      </c>
      <c r="M803">
        <v>4</v>
      </c>
      <c r="N803">
        <v>1</v>
      </c>
      <c r="O803" s="73">
        <v>82.879732015703993</v>
      </c>
      <c r="P803">
        <v>4</v>
      </c>
      <c r="Q803">
        <v>1</v>
      </c>
      <c r="R803">
        <v>4</v>
      </c>
      <c r="S803">
        <v>1</v>
      </c>
      <c r="T803">
        <v>55.924032898453703</v>
      </c>
      <c r="U803">
        <v>0.999999999999999</v>
      </c>
      <c r="V803">
        <v>4</v>
      </c>
      <c r="W803">
        <v>0.29399321825958102</v>
      </c>
      <c r="X803">
        <v>1</v>
      </c>
      <c r="Y803">
        <v>4</v>
      </c>
      <c r="Z803">
        <v>1</v>
      </c>
      <c r="AA803">
        <v>141.61523184833499</v>
      </c>
      <c r="AB803">
        <v>4</v>
      </c>
      <c r="AC803">
        <v>1</v>
      </c>
      <c r="AD803">
        <v>0</v>
      </c>
      <c r="AE803">
        <v>0</v>
      </c>
      <c r="AF803">
        <v>0</v>
      </c>
      <c r="AG803">
        <v>0</v>
      </c>
      <c r="AH803">
        <v>6.2006988054888303E-3</v>
      </c>
      <c r="AI803">
        <v>1</v>
      </c>
      <c r="AJ803" s="73">
        <v>93.929948237594004</v>
      </c>
      <c r="AK803">
        <v>4</v>
      </c>
      <c r="AL803">
        <v>1</v>
      </c>
      <c r="AM803">
        <v>0</v>
      </c>
      <c r="AN803">
        <v>0</v>
      </c>
      <c r="AO803">
        <v>0</v>
      </c>
      <c r="AP803">
        <v>0</v>
      </c>
      <c r="AQ803">
        <v>4</v>
      </c>
      <c r="AR803">
        <v>0.999999999999999</v>
      </c>
      <c r="AS803">
        <v>0</v>
      </c>
      <c r="AT803">
        <v>0</v>
      </c>
      <c r="AU803">
        <v>0</v>
      </c>
      <c r="AV803">
        <v>0</v>
      </c>
      <c r="AW803">
        <v>4</v>
      </c>
      <c r="AX803">
        <v>1</v>
      </c>
      <c r="AY803" s="73">
        <v>92.702862159223997</v>
      </c>
      <c r="AZ803">
        <v>4</v>
      </c>
      <c r="BA803">
        <v>1</v>
      </c>
      <c r="BB803">
        <v>4</v>
      </c>
      <c r="BC803">
        <v>0.999999999999999</v>
      </c>
      <c r="BD803">
        <v>0</v>
      </c>
      <c r="BE803">
        <v>0</v>
      </c>
      <c r="BF803">
        <v>91.968750760091993</v>
      </c>
      <c r="BG803">
        <v>82.879732015703993</v>
      </c>
      <c r="BH803">
        <v>92.702862159223997</v>
      </c>
      <c r="BI803">
        <v>93.929948237594004</v>
      </c>
    </row>
    <row r="804" spans="1:61" x14ac:dyDescent="0.25">
      <c r="A804" s="10" t="str">
        <f>VLOOKUP(D804,'Index-Relations'!E:F,2,FALSE)</f>
        <v>ESG</v>
      </c>
      <c r="B804" t="s">
        <v>3450</v>
      </c>
      <c r="C804" s="53" t="s">
        <v>2768</v>
      </c>
      <c r="D804" s="59" t="s">
        <v>3216</v>
      </c>
      <c r="E804" s="59" t="s">
        <v>4244</v>
      </c>
      <c r="F804" t="s">
        <v>312</v>
      </c>
      <c r="G804" t="s">
        <v>311</v>
      </c>
      <c r="H804" t="s">
        <v>313</v>
      </c>
      <c r="I804" s="52">
        <v>45384</v>
      </c>
      <c r="J804" t="s">
        <v>2457</v>
      </c>
      <c r="K804">
        <v>4</v>
      </c>
      <c r="L804">
        <v>93.369635458599305</v>
      </c>
      <c r="M804">
        <v>4</v>
      </c>
      <c r="N804">
        <v>1</v>
      </c>
      <c r="O804">
        <v>87.866793007422899</v>
      </c>
      <c r="P804">
        <v>4</v>
      </c>
      <c r="Q804">
        <v>1</v>
      </c>
      <c r="R804">
        <v>4</v>
      </c>
      <c r="S804">
        <v>1</v>
      </c>
      <c r="T804">
        <v>55.550121443650497</v>
      </c>
      <c r="U804">
        <v>0.999999999999999</v>
      </c>
      <c r="V804">
        <v>4</v>
      </c>
      <c r="W804">
        <v>0.29948728320761497</v>
      </c>
      <c r="X804">
        <v>1</v>
      </c>
      <c r="Y804">
        <v>4</v>
      </c>
      <c r="Z804">
        <v>1</v>
      </c>
      <c r="AA804">
        <v>136.31558931305199</v>
      </c>
      <c r="AB804">
        <v>4</v>
      </c>
      <c r="AC804">
        <v>1</v>
      </c>
      <c r="AD804">
        <v>0</v>
      </c>
      <c r="AE804">
        <v>0</v>
      </c>
      <c r="AF804">
        <v>0</v>
      </c>
      <c r="AG804">
        <v>0</v>
      </c>
      <c r="AH804">
        <v>6.03830096503953E-3</v>
      </c>
      <c r="AI804">
        <v>1</v>
      </c>
      <c r="AJ804">
        <v>94.168871393220101</v>
      </c>
      <c r="AK804">
        <v>4</v>
      </c>
      <c r="AL804">
        <v>1</v>
      </c>
      <c r="AM804">
        <v>0</v>
      </c>
      <c r="AN804">
        <v>0</v>
      </c>
      <c r="AO804">
        <v>0</v>
      </c>
      <c r="AP804">
        <v>0</v>
      </c>
      <c r="AQ804">
        <v>4</v>
      </c>
      <c r="AR804">
        <v>1</v>
      </c>
      <c r="AS804">
        <v>0</v>
      </c>
      <c r="AT804">
        <v>0</v>
      </c>
      <c r="AU804">
        <v>0</v>
      </c>
      <c r="AV804">
        <v>0</v>
      </c>
      <c r="AW804">
        <v>4</v>
      </c>
      <c r="AX804">
        <v>1</v>
      </c>
      <c r="AY804">
        <v>93.472514884303095</v>
      </c>
      <c r="AZ804">
        <v>4</v>
      </c>
      <c r="BA804">
        <v>1</v>
      </c>
      <c r="BB804">
        <v>4</v>
      </c>
      <c r="BC804">
        <v>1</v>
      </c>
      <c r="BD804">
        <v>0</v>
      </c>
      <c r="BE804">
        <v>0</v>
      </c>
      <c r="BF804">
        <v>92.301631603741001</v>
      </c>
      <c r="BG804">
        <v>83.966740271272997</v>
      </c>
      <c r="BH804">
        <v>92.833529647937993</v>
      </c>
      <c r="BI804">
        <v>93.888426146000995</v>
      </c>
    </row>
    <row r="805" spans="1:61" x14ac:dyDescent="0.25">
      <c r="A805" s="10" t="str">
        <f>VLOOKUP(D805,'Index-Relations'!E:F,2,FALSE)</f>
        <v>ESG</v>
      </c>
      <c r="B805" t="s">
        <v>3450</v>
      </c>
      <c r="C805" s="53" t="s">
        <v>2769</v>
      </c>
      <c r="D805" s="59" t="s">
        <v>3216</v>
      </c>
      <c r="E805" s="59" t="s">
        <v>4245</v>
      </c>
      <c r="F805" t="s">
        <v>312</v>
      </c>
      <c r="G805" t="s">
        <v>311</v>
      </c>
      <c r="H805" t="s">
        <v>313</v>
      </c>
      <c r="I805" s="52">
        <v>45352</v>
      </c>
      <c r="J805" t="s">
        <v>2457</v>
      </c>
      <c r="K805">
        <v>4</v>
      </c>
      <c r="L805">
        <v>93.380293308946904</v>
      </c>
      <c r="M805">
        <v>4</v>
      </c>
      <c r="N805">
        <v>1</v>
      </c>
      <c r="O805">
        <v>87.9195187134641</v>
      </c>
      <c r="P805">
        <v>4</v>
      </c>
      <c r="Q805">
        <v>1</v>
      </c>
      <c r="R805">
        <v>4</v>
      </c>
      <c r="S805">
        <v>1</v>
      </c>
      <c r="T805">
        <v>55.488844960276701</v>
      </c>
      <c r="U805">
        <v>1</v>
      </c>
      <c r="V805">
        <v>4</v>
      </c>
      <c r="W805">
        <v>0.30551769183550298</v>
      </c>
      <c r="X805">
        <v>1</v>
      </c>
      <c r="Y805">
        <v>4</v>
      </c>
      <c r="Z805">
        <v>1</v>
      </c>
      <c r="AA805">
        <v>134.75680947885101</v>
      </c>
      <c r="AB805">
        <v>4</v>
      </c>
      <c r="AC805">
        <v>1</v>
      </c>
      <c r="AD805">
        <v>0</v>
      </c>
      <c r="AE805">
        <v>0</v>
      </c>
      <c r="AF805">
        <v>0</v>
      </c>
      <c r="AG805">
        <v>0</v>
      </c>
      <c r="AH805">
        <v>0</v>
      </c>
      <c r="AI805">
        <v>0</v>
      </c>
      <c r="AJ805">
        <v>94.161061960661897</v>
      </c>
      <c r="AK805">
        <v>4</v>
      </c>
      <c r="AL805">
        <v>1</v>
      </c>
      <c r="AM805">
        <v>0</v>
      </c>
      <c r="AN805">
        <v>0</v>
      </c>
      <c r="AO805">
        <v>0</v>
      </c>
      <c r="AP805">
        <v>0</v>
      </c>
      <c r="AQ805">
        <v>4</v>
      </c>
      <c r="AR805">
        <v>1</v>
      </c>
      <c r="AS805">
        <v>0</v>
      </c>
      <c r="AT805">
        <v>0</v>
      </c>
      <c r="AU805">
        <v>0</v>
      </c>
      <c r="AV805">
        <v>0</v>
      </c>
      <c r="AW805">
        <v>4</v>
      </c>
      <c r="AX805">
        <v>1</v>
      </c>
      <c r="AY805">
        <v>93.472153300385699</v>
      </c>
      <c r="AZ805">
        <v>4</v>
      </c>
      <c r="BA805">
        <v>1</v>
      </c>
      <c r="BB805">
        <v>4</v>
      </c>
      <c r="BC805">
        <v>1</v>
      </c>
      <c r="BD805">
        <v>0</v>
      </c>
      <c r="BE805">
        <v>0</v>
      </c>
      <c r="BF805">
        <v>92.314977352057994</v>
      </c>
      <c r="BG805">
        <v>84.016303930285005</v>
      </c>
      <c r="BH805">
        <v>92.836907901236003</v>
      </c>
      <c r="BI805">
        <v>93.882965286903996</v>
      </c>
    </row>
    <row r="806" spans="1:61" x14ac:dyDescent="0.25">
      <c r="A806" s="10" t="str">
        <f>VLOOKUP(D806,'Index-Relations'!E:F,2,FALSE)</f>
        <v>ESG</v>
      </c>
      <c r="B806" t="s">
        <v>3450</v>
      </c>
      <c r="C806" s="53" t="s">
        <v>2770</v>
      </c>
      <c r="D806" s="59" t="s">
        <v>3216</v>
      </c>
      <c r="E806" s="59" t="s">
        <v>4246</v>
      </c>
      <c r="F806" t="s">
        <v>312</v>
      </c>
      <c r="G806" t="s">
        <v>311</v>
      </c>
      <c r="H806" t="s">
        <v>313</v>
      </c>
      <c r="I806" s="52">
        <v>45323</v>
      </c>
      <c r="J806" t="s">
        <v>2457</v>
      </c>
      <c r="K806">
        <v>4</v>
      </c>
      <c r="L806">
        <v>93.409468624184996</v>
      </c>
      <c r="M806">
        <v>4</v>
      </c>
      <c r="N806">
        <v>1</v>
      </c>
      <c r="O806">
        <v>88.171306462193499</v>
      </c>
      <c r="P806">
        <v>4</v>
      </c>
      <c r="Q806">
        <v>1</v>
      </c>
      <c r="R806">
        <v>4</v>
      </c>
      <c r="S806">
        <v>1</v>
      </c>
      <c r="T806">
        <v>56.078446479644199</v>
      </c>
      <c r="U806">
        <v>1</v>
      </c>
      <c r="V806">
        <v>4</v>
      </c>
      <c r="W806">
        <v>0.31424173029954999</v>
      </c>
      <c r="X806">
        <v>1</v>
      </c>
      <c r="Y806">
        <v>4</v>
      </c>
      <c r="Z806">
        <v>1</v>
      </c>
      <c r="AA806">
        <v>121.053863525449</v>
      </c>
      <c r="AB806">
        <v>4</v>
      </c>
      <c r="AC806">
        <v>1</v>
      </c>
      <c r="AD806">
        <v>0</v>
      </c>
      <c r="AE806">
        <v>0</v>
      </c>
      <c r="AF806">
        <v>0</v>
      </c>
      <c r="AG806">
        <v>0</v>
      </c>
      <c r="AH806">
        <v>0</v>
      </c>
      <c r="AI806">
        <v>0</v>
      </c>
      <c r="AJ806">
        <v>94.069134334343602</v>
      </c>
      <c r="AK806">
        <v>4</v>
      </c>
      <c r="AL806">
        <v>1</v>
      </c>
      <c r="AM806">
        <v>0</v>
      </c>
      <c r="AN806">
        <v>0</v>
      </c>
      <c r="AO806">
        <v>0</v>
      </c>
      <c r="AP806">
        <v>0</v>
      </c>
      <c r="AQ806">
        <v>4</v>
      </c>
      <c r="AR806">
        <v>1</v>
      </c>
      <c r="AS806">
        <v>0</v>
      </c>
      <c r="AT806">
        <v>0</v>
      </c>
      <c r="AU806">
        <v>0</v>
      </c>
      <c r="AV806">
        <v>0</v>
      </c>
      <c r="AW806">
        <v>4</v>
      </c>
      <c r="AX806">
        <v>1</v>
      </c>
      <c r="AY806">
        <v>93.407222851478807</v>
      </c>
      <c r="AZ806">
        <v>4</v>
      </c>
      <c r="BA806">
        <v>1</v>
      </c>
      <c r="BB806">
        <v>4</v>
      </c>
      <c r="BC806">
        <v>1</v>
      </c>
      <c r="BD806">
        <v>0</v>
      </c>
      <c r="BE806">
        <v>0</v>
      </c>
      <c r="BF806">
        <v>92.391821922055001</v>
      </c>
      <c r="BG806">
        <v>84.388268009179995</v>
      </c>
      <c r="BH806">
        <v>92.803073963692</v>
      </c>
      <c r="BI806">
        <v>93.793696531498995</v>
      </c>
    </row>
    <row r="807" spans="1:61" x14ac:dyDescent="0.25">
      <c r="A807" s="10" t="str">
        <f>VLOOKUP(D807,'Index-Relations'!E:F,2,FALSE)</f>
        <v>ESG</v>
      </c>
      <c r="B807" t="s">
        <v>3450</v>
      </c>
      <c r="C807" s="53" t="s">
        <v>2760</v>
      </c>
      <c r="D807" s="59" t="s">
        <v>3217</v>
      </c>
      <c r="E807" s="59" t="s">
        <v>4247</v>
      </c>
      <c r="F807" t="s">
        <v>318</v>
      </c>
      <c r="G807" t="s">
        <v>317</v>
      </c>
      <c r="H807" t="s">
        <v>319</v>
      </c>
      <c r="I807" s="52">
        <v>45659</v>
      </c>
      <c r="J807" t="s">
        <v>2457</v>
      </c>
      <c r="K807">
        <v>19</v>
      </c>
      <c r="L807" s="73">
        <v>95.586997184463996</v>
      </c>
      <c r="M807">
        <v>18</v>
      </c>
      <c r="N807">
        <v>0.99644072815551599</v>
      </c>
      <c r="O807" s="73">
        <v>96.389966443332995</v>
      </c>
      <c r="P807">
        <v>18</v>
      </c>
      <c r="Q807">
        <v>0.99644072815551599</v>
      </c>
      <c r="R807">
        <v>18</v>
      </c>
      <c r="S807">
        <v>0.99644072815551599</v>
      </c>
      <c r="T807">
        <v>31.067556917528901</v>
      </c>
      <c r="U807">
        <v>0.68703310879297597</v>
      </c>
      <c r="V807">
        <v>10</v>
      </c>
      <c r="W807">
        <v>1.7625003341676399E-3</v>
      </c>
      <c r="X807">
        <v>1</v>
      </c>
      <c r="Y807">
        <v>18</v>
      </c>
      <c r="Z807">
        <v>0.99644072815551599</v>
      </c>
      <c r="AA807">
        <v>49.738104475212303</v>
      </c>
      <c r="AB807">
        <v>17</v>
      </c>
      <c r="AC807">
        <v>0.94661073249647498</v>
      </c>
      <c r="AD807">
        <v>1</v>
      </c>
      <c r="AE807">
        <v>4.9829995659040199E-2</v>
      </c>
      <c r="AF807">
        <v>1</v>
      </c>
      <c r="AG807">
        <v>3.5592718444839399E-3</v>
      </c>
      <c r="AH807">
        <v>1.47066129033783E-2</v>
      </c>
      <c r="AI807">
        <v>2</v>
      </c>
      <c r="AJ807" s="73">
        <v>93.241409922038898</v>
      </c>
      <c r="AK807">
        <v>18</v>
      </c>
      <c r="AL807">
        <v>0.99644072815551599</v>
      </c>
      <c r="AM807">
        <v>0</v>
      </c>
      <c r="AN807">
        <v>0</v>
      </c>
      <c r="AO807">
        <v>0</v>
      </c>
      <c r="AP807">
        <v>0</v>
      </c>
      <c r="AQ807">
        <v>19</v>
      </c>
      <c r="AR807">
        <v>1</v>
      </c>
      <c r="AS807">
        <v>0.216835084223132</v>
      </c>
      <c r="AT807">
        <v>1</v>
      </c>
      <c r="AU807">
        <v>0</v>
      </c>
      <c r="AV807">
        <v>0</v>
      </c>
      <c r="AW807">
        <v>19</v>
      </c>
      <c r="AX807">
        <v>1</v>
      </c>
      <c r="AY807" s="73">
        <v>93.225825815159993</v>
      </c>
      <c r="AZ807">
        <v>18</v>
      </c>
      <c r="BA807">
        <v>0.99644072815551599</v>
      </c>
      <c r="BB807">
        <v>19</v>
      </c>
      <c r="BC807">
        <v>1</v>
      </c>
      <c r="BD807">
        <v>0</v>
      </c>
      <c r="BE807">
        <v>0</v>
      </c>
      <c r="BF807">
        <v>95.586997184463996</v>
      </c>
      <c r="BG807">
        <v>96.389966443332995</v>
      </c>
      <c r="BH807">
        <v>93.225825815159993</v>
      </c>
      <c r="BI807">
        <v>93.241409922038898</v>
      </c>
    </row>
    <row r="808" spans="1:61" x14ac:dyDescent="0.25">
      <c r="A808" s="10" t="str">
        <f>VLOOKUP(D808,'Index-Relations'!E:F,2,FALSE)</f>
        <v>ESG</v>
      </c>
      <c r="B808" t="s">
        <v>3450</v>
      </c>
      <c r="C808" s="53" t="s">
        <v>2761</v>
      </c>
      <c r="D808" s="59" t="s">
        <v>3217</v>
      </c>
      <c r="E808" s="59" t="s">
        <v>4248</v>
      </c>
      <c r="F808" t="s">
        <v>318</v>
      </c>
      <c r="G808" t="s">
        <v>317</v>
      </c>
      <c r="H808" t="s">
        <v>319</v>
      </c>
      <c r="I808" s="52">
        <v>45628</v>
      </c>
      <c r="J808" t="s">
        <v>2457</v>
      </c>
      <c r="K808">
        <v>22</v>
      </c>
      <c r="L808" s="73">
        <v>90.581617248566005</v>
      </c>
      <c r="M808">
        <v>21</v>
      </c>
      <c r="N808">
        <v>0.997276780313885</v>
      </c>
      <c r="O808" s="73">
        <v>95.775508526148997</v>
      </c>
      <c r="P808">
        <v>21</v>
      </c>
      <c r="Q808">
        <v>0.997276780313885</v>
      </c>
      <c r="R808">
        <v>21</v>
      </c>
      <c r="S808">
        <v>0.997276780313886</v>
      </c>
      <c r="T808">
        <v>40.964736239637602</v>
      </c>
      <c r="U808">
        <v>0.81277072235493997</v>
      </c>
      <c r="V808">
        <v>13</v>
      </c>
      <c r="W808">
        <v>0.188549608155755</v>
      </c>
      <c r="X808">
        <v>3</v>
      </c>
      <c r="Y808">
        <v>21</v>
      </c>
      <c r="Z808">
        <v>0.997276780313886</v>
      </c>
      <c r="AA808">
        <v>78.677912304539404</v>
      </c>
      <c r="AB808">
        <v>20</v>
      </c>
      <c r="AC808">
        <v>0.96307729214313598</v>
      </c>
      <c r="AD808">
        <v>1</v>
      </c>
      <c r="AE808">
        <v>3.41994881707499E-2</v>
      </c>
      <c r="AF808">
        <v>1</v>
      </c>
      <c r="AG808">
        <v>2.7232196861140898E-3</v>
      </c>
      <c r="AH808">
        <v>3.3879249198006202E-2</v>
      </c>
      <c r="AI808">
        <v>3</v>
      </c>
      <c r="AJ808" s="73">
        <v>90.552248800876995</v>
      </c>
      <c r="AK808">
        <v>21</v>
      </c>
      <c r="AL808">
        <v>0.997276780313885</v>
      </c>
      <c r="AM808">
        <v>0</v>
      </c>
      <c r="AN808">
        <v>0</v>
      </c>
      <c r="AO808">
        <v>0</v>
      </c>
      <c r="AP808">
        <v>0</v>
      </c>
      <c r="AQ808">
        <v>22</v>
      </c>
      <c r="AR808">
        <v>1</v>
      </c>
      <c r="AS808">
        <v>0</v>
      </c>
      <c r="AT808">
        <v>0</v>
      </c>
      <c r="AU808">
        <v>0</v>
      </c>
      <c r="AV808">
        <v>0</v>
      </c>
      <c r="AW808">
        <v>22</v>
      </c>
      <c r="AX808">
        <v>1</v>
      </c>
      <c r="AY808" s="73">
        <v>82.564556517824997</v>
      </c>
      <c r="AZ808">
        <v>21</v>
      </c>
      <c r="BA808">
        <v>0.997276780313885</v>
      </c>
      <c r="BB808">
        <v>20</v>
      </c>
      <c r="BC808">
        <v>0.64236323914510296</v>
      </c>
      <c r="BD808">
        <v>2</v>
      </c>
      <c r="BE808">
        <v>0.35763676085489599</v>
      </c>
      <c r="BF808">
        <v>90.581617248566005</v>
      </c>
      <c r="BG808">
        <v>95.775508526148997</v>
      </c>
      <c r="BH808">
        <v>82.564556517824997</v>
      </c>
      <c r="BI808">
        <v>90.552248800876995</v>
      </c>
    </row>
    <row r="809" spans="1:61" x14ac:dyDescent="0.25">
      <c r="A809" s="10" t="str">
        <f>VLOOKUP(D809,'Index-Relations'!E:F,2,FALSE)</f>
        <v>ESG</v>
      </c>
      <c r="B809" t="s">
        <v>3450</v>
      </c>
      <c r="C809" s="53" t="s">
        <v>2762</v>
      </c>
      <c r="D809" s="59" t="s">
        <v>3217</v>
      </c>
      <c r="E809" s="59" t="s">
        <v>4249</v>
      </c>
      <c r="F809" t="s">
        <v>318</v>
      </c>
      <c r="G809" t="s">
        <v>317</v>
      </c>
      <c r="H809" t="s">
        <v>319</v>
      </c>
      <c r="I809" s="52">
        <v>45597</v>
      </c>
      <c r="J809" t="s">
        <v>2457</v>
      </c>
      <c r="K809">
        <v>22</v>
      </c>
      <c r="L809" s="73">
        <v>90.263095778971007</v>
      </c>
      <c r="M809">
        <v>21</v>
      </c>
      <c r="N809">
        <v>0.99750016220628301</v>
      </c>
      <c r="O809" s="73">
        <v>95.739104823893001</v>
      </c>
      <c r="P809">
        <v>21</v>
      </c>
      <c r="Q809">
        <v>0.99750016220628301</v>
      </c>
      <c r="R809">
        <v>21</v>
      </c>
      <c r="S809">
        <v>0.99750016220628301</v>
      </c>
      <c r="T809">
        <v>41.044217811870404</v>
      </c>
      <c r="U809">
        <v>0.81196539700265402</v>
      </c>
      <c r="V809">
        <v>13</v>
      </c>
      <c r="W809">
        <v>0.18893858115984499</v>
      </c>
      <c r="X809">
        <v>3</v>
      </c>
      <c r="Y809">
        <v>21</v>
      </c>
      <c r="Z809">
        <v>0.99750016220628301</v>
      </c>
      <c r="AA809">
        <v>76.747492162380496</v>
      </c>
      <c r="AB809">
        <v>20</v>
      </c>
      <c r="AC809">
        <v>0.965411888405319</v>
      </c>
      <c r="AD809">
        <v>1</v>
      </c>
      <c r="AE809">
        <v>3.20882738009639E-2</v>
      </c>
      <c r="AF809">
        <v>1</v>
      </c>
      <c r="AG809">
        <v>2.4998377937165799E-3</v>
      </c>
      <c r="AH809">
        <v>3.4057638434736498E-2</v>
      </c>
      <c r="AI809">
        <v>3</v>
      </c>
      <c r="AJ809" s="73">
        <v>90.343918281497906</v>
      </c>
      <c r="AK809">
        <v>21</v>
      </c>
      <c r="AL809">
        <v>0.99750016220628301</v>
      </c>
      <c r="AM809">
        <v>0</v>
      </c>
      <c r="AN809">
        <v>0</v>
      </c>
      <c r="AO809">
        <v>0</v>
      </c>
      <c r="AP809">
        <v>0</v>
      </c>
      <c r="AQ809">
        <v>22</v>
      </c>
      <c r="AR809">
        <v>1</v>
      </c>
      <c r="AS809">
        <v>0</v>
      </c>
      <c r="AT809">
        <v>0</v>
      </c>
      <c r="AU809">
        <v>0</v>
      </c>
      <c r="AV809">
        <v>0</v>
      </c>
      <c r="AW809">
        <v>22</v>
      </c>
      <c r="AX809">
        <v>1</v>
      </c>
      <c r="AY809" s="73">
        <v>81.918979083527901</v>
      </c>
      <c r="AZ809">
        <v>21</v>
      </c>
      <c r="BA809">
        <v>0.99750016220628301</v>
      </c>
      <c r="BB809">
        <v>20</v>
      </c>
      <c r="BC809">
        <v>0.63472801027144099</v>
      </c>
      <c r="BD809">
        <v>2</v>
      </c>
      <c r="BE809">
        <v>0.36527198972855801</v>
      </c>
      <c r="BF809">
        <v>90.263095778971007</v>
      </c>
      <c r="BG809">
        <v>95.739104823893001</v>
      </c>
      <c r="BH809">
        <v>81.918979083527901</v>
      </c>
      <c r="BI809">
        <v>90.343918281497906</v>
      </c>
    </row>
    <row r="810" spans="1:61" x14ac:dyDescent="0.25">
      <c r="A810" s="10" t="str">
        <f>VLOOKUP(D810,'Index-Relations'!E:F,2,FALSE)</f>
        <v>ESG</v>
      </c>
      <c r="B810" t="s">
        <v>3450</v>
      </c>
      <c r="C810" s="53" t="s">
        <v>2763</v>
      </c>
      <c r="D810" s="59" t="s">
        <v>3217</v>
      </c>
      <c r="E810" s="59" t="s">
        <v>4250</v>
      </c>
      <c r="F810" t="s">
        <v>318</v>
      </c>
      <c r="G810" t="s">
        <v>317</v>
      </c>
      <c r="H810" t="s">
        <v>319</v>
      </c>
      <c r="I810" s="52">
        <v>45566</v>
      </c>
      <c r="J810" t="s">
        <v>2457</v>
      </c>
      <c r="K810">
        <v>22</v>
      </c>
      <c r="L810" s="73">
        <v>90.285507678223993</v>
      </c>
      <c r="M810">
        <v>21</v>
      </c>
      <c r="N810">
        <v>0.99757884230481997</v>
      </c>
      <c r="O810" s="73">
        <v>95.706303509771004</v>
      </c>
      <c r="P810">
        <v>21</v>
      </c>
      <c r="Q810">
        <v>0.99757884230481997</v>
      </c>
      <c r="R810">
        <v>21</v>
      </c>
      <c r="S810">
        <v>0.99757884230482097</v>
      </c>
      <c r="T810">
        <v>41.0994185992311</v>
      </c>
      <c r="U810">
        <v>0.81317931098559304</v>
      </c>
      <c r="V810">
        <v>13</v>
      </c>
      <c r="W810">
        <v>0.18920843760374001</v>
      </c>
      <c r="X810">
        <v>3</v>
      </c>
      <c r="Y810">
        <v>21</v>
      </c>
      <c r="Z810">
        <v>0.99757884230481997</v>
      </c>
      <c r="AA810">
        <v>74.5012309284472</v>
      </c>
      <c r="AB810">
        <v>20</v>
      </c>
      <c r="AC810">
        <v>0.96194991831198995</v>
      </c>
      <c r="AD810">
        <v>1</v>
      </c>
      <c r="AE810">
        <v>3.5628923992829901E-2</v>
      </c>
      <c r="AF810">
        <v>1</v>
      </c>
      <c r="AG810">
        <v>2.42115769517917E-3</v>
      </c>
      <c r="AH810">
        <v>3.4116910043299399E-2</v>
      </c>
      <c r="AI810">
        <v>3</v>
      </c>
      <c r="AJ810" s="73">
        <v>90.304988751687006</v>
      </c>
      <c r="AK810">
        <v>21</v>
      </c>
      <c r="AL810">
        <v>0.99757884230481997</v>
      </c>
      <c r="AM810">
        <v>0</v>
      </c>
      <c r="AN810">
        <v>0</v>
      </c>
      <c r="AO810">
        <v>0</v>
      </c>
      <c r="AP810">
        <v>0</v>
      </c>
      <c r="AQ810">
        <v>22</v>
      </c>
      <c r="AR810">
        <v>1</v>
      </c>
      <c r="AS810">
        <v>0</v>
      </c>
      <c r="AT810">
        <v>0</v>
      </c>
      <c r="AU810">
        <v>0</v>
      </c>
      <c r="AV810">
        <v>0</v>
      </c>
      <c r="AW810">
        <v>22</v>
      </c>
      <c r="AX810">
        <v>0.999999999999999</v>
      </c>
      <c r="AY810" s="73">
        <v>82.020698495768997</v>
      </c>
      <c r="AZ810">
        <v>21</v>
      </c>
      <c r="BA810">
        <v>0.99757884230481997</v>
      </c>
      <c r="BB810">
        <v>20</v>
      </c>
      <c r="BC810">
        <v>0.62843105609296801</v>
      </c>
      <c r="BD810">
        <v>2</v>
      </c>
      <c r="BE810">
        <v>0.37156894390703099</v>
      </c>
      <c r="BF810">
        <v>90.285507678223993</v>
      </c>
      <c r="BG810">
        <v>95.706303509771004</v>
      </c>
      <c r="BH810">
        <v>82.020698495768997</v>
      </c>
      <c r="BI810">
        <v>90.304988751687006</v>
      </c>
    </row>
    <row r="811" spans="1:61" x14ac:dyDescent="0.25">
      <c r="A811" s="10" t="str">
        <f>VLOOKUP(D811,'Index-Relations'!E:F,2,FALSE)</f>
        <v>ESG</v>
      </c>
      <c r="B811" t="s">
        <v>3450</v>
      </c>
      <c r="C811" s="53" t="s">
        <v>2764</v>
      </c>
      <c r="D811" s="59" t="s">
        <v>3217</v>
      </c>
      <c r="E811" s="59" t="s">
        <v>4251</v>
      </c>
      <c r="F811" t="s">
        <v>318</v>
      </c>
      <c r="G811" t="s">
        <v>317</v>
      </c>
      <c r="H811" t="s">
        <v>319</v>
      </c>
      <c r="I811" s="52">
        <v>45537</v>
      </c>
      <c r="J811" t="s">
        <v>2457</v>
      </c>
      <c r="K811">
        <v>22</v>
      </c>
      <c r="L811" s="73">
        <v>92.139606889711999</v>
      </c>
      <c r="M811">
        <v>21</v>
      </c>
      <c r="N811">
        <v>0.99737754941197898</v>
      </c>
      <c r="O811" s="73">
        <v>96.377122994980994</v>
      </c>
      <c r="P811">
        <v>21</v>
      </c>
      <c r="Q811">
        <v>0.99737754941197898</v>
      </c>
      <c r="R811">
        <v>21</v>
      </c>
      <c r="S811">
        <v>0.99737754941197898</v>
      </c>
      <c r="T811">
        <v>41.245206523180997</v>
      </c>
      <c r="U811">
        <v>0.81271449472017798</v>
      </c>
      <c r="V811">
        <v>13</v>
      </c>
      <c r="W811">
        <v>0.19114079527460601</v>
      </c>
      <c r="X811">
        <v>3</v>
      </c>
      <c r="Y811">
        <v>21</v>
      </c>
      <c r="Z811">
        <v>0.99737754941197898</v>
      </c>
      <c r="AA811">
        <v>75.508006245053593</v>
      </c>
      <c r="AB811">
        <v>20</v>
      </c>
      <c r="AC811">
        <v>0.96170427167213701</v>
      </c>
      <c r="AD811">
        <v>1</v>
      </c>
      <c r="AE811">
        <v>3.56732777398414E-2</v>
      </c>
      <c r="AF811">
        <v>1</v>
      </c>
      <c r="AG811">
        <v>2.6224505880207902E-3</v>
      </c>
      <c r="AH811">
        <v>3.4370602786083101E-2</v>
      </c>
      <c r="AI811">
        <v>3</v>
      </c>
      <c r="AJ811" s="73">
        <v>92.759339351036999</v>
      </c>
      <c r="AK811">
        <v>21</v>
      </c>
      <c r="AL811">
        <v>0.99737754941197898</v>
      </c>
      <c r="AM811">
        <v>0</v>
      </c>
      <c r="AN811">
        <v>0</v>
      </c>
      <c r="AO811">
        <v>0</v>
      </c>
      <c r="AP811">
        <v>0</v>
      </c>
      <c r="AQ811">
        <v>22</v>
      </c>
      <c r="AR811">
        <v>0.999999999999999</v>
      </c>
      <c r="AS811">
        <v>0</v>
      </c>
      <c r="AT811">
        <v>0</v>
      </c>
      <c r="AU811">
        <v>0</v>
      </c>
      <c r="AV811">
        <v>0</v>
      </c>
      <c r="AW811">
        <v>22</v>
      </c>
      <c r="AX811">
        <v>0.999999999999999</v>
      </c>
      <c r="AY811" s="73">
        <v>86.202377788914006</v>
      </c>
      <c r="AZ811">
        <v>21</v>
      </c>
      <c r="BA811">
        <v>0.99737754941197898</v>
      </c>
      <c r="BB811">
        <v>20</v>
      </c>
      <c r="BC811">
        <v>0.62107390160514298</v>
      </c>
      <c r="BD811">
        <v>2</v>
      </c>
      <c r="BE811">
        <v>0.37892609839485603</v>
      </c>
      <c r="BF811">
        <v>92.139606889711999</v>
      </c>
      <c r="BG811">
        <v>96.377122994980994</v>
      </c>
      <c r="BH811">
        <v>86.202377788914006</v>
      </c>
      <c r="BI811">
        <v>92.759339351036999</v>
      </c>
    </row>
    <row r="812" spans="1:61" x14ac:dyDescent="0.25">
      <c r="A812" s="10" t="str">
        <f>VLOOKUP(D812,'Index-Relations'!E:F,2,FALSE)</f>
        <v>ESG</v>
      </c>
      <c r="B812" t="s">
        <v>3450</v>
      </c>
      <c r="C812" s="53" t="s">
        <v>3350</v>
      </c>
      <c r="D812" s="59" t="s">
        <v>3217</v>
      </c>
      <c r="E812" s="59" t="s">
        <v>4252</v>
      </c>
      <c r="F812" t="s">
        <v>318</v>
      </c>
      <c r="G812" t="s">
        <v>317</v>
      </c>
      <c r="H812" t="s">
        <v>319</v>
      </c>
      <c r="I812" s="52">
        <v>45505</v>
      </c>
      <c r="J812" t="s">
        <v>2457</v>
      </c>
      <c r="K812">
        <v>22</v>
      </c>
      <c r="L812" s="73">
        <v>92.114890903962902</v>
      </c>
      <c r="M812">
        <v>21</v>
      </c>
      <c r="N812">
        <v>0.99729407402877401</v>
      </c>
      <c r="O812" s="73">
        <v>96.368381373291996</v>
      </c>
      <c r="P812">
        <v>21</v>
      </c>
      <c r="Q812">
        <v>0.99729407402877401</v>
      </c>
      <c r="R812">
        <v>21</v>
      </c>
      <c r="S812">
        <v>0.99729407402877401</v>
      </c>
      <c r="T812">
        <v>41.186432884910502</v>
      </c>
      <c r="U812">
        <v>0.81703289113828403</v>
      </c>
      <c r="V812">
        <v>13</v>
      </c>
      <c r="W812">
        <v>0.19122750296989099</v>
      </c>
      <c r="X812">
        <v>3</v>
      </c>
      <c r="Y812">
        <v>21</v>
      </c>
      <c r="Z812">
        <v>0.99729407402877401</v>
      </c>
      <c r="AA812">
        <v>75.926761662335494</v>
      </c>
      <c r="AB812">
        <v>20</v>
      </c>
      <c r="AC812">
        <v>0.96109020412311197</v>
      </c>
      <c r="AD812">
        <v>1</v>
      </c>
      <c r="AE812">
        <v>3.6203869905662198E-2</v>
      </c>
      <c r="AF812">
        <v>1</v>
      </c>
      <c r="AG812">
        <v>2.70592597122545E-3</v>
      </c>
      <c r="AH812">
        <v>3.38467497558535E-2</v>
      </c>
      <c r="AI812">
        <v>3</v>
      </c>
      <c r="AJ812" s="73">
        <v>92.796843179172001</v>
      </c>
      <c r="AK812">
        <v>21</v>
      </c>
      <c r="AL812">
        <v>0.99729407402877401</v>
      </c>
      <c r="AM812">
        <v>0</v>
      </c>
      <c r="AN812">
        <v>0</v>
      </c>
      <c r="AO812">
        <v>0</v>
      </c>
      <c r="AP812">
        <v>0</v>
      </c>
      <c r="AQ812">
        <v>22</v>
      </c>
      <c r="AR812">
        <v>0.999999999999999</v>
      </c>
      <c r="AS812">
        <v>0</v>
      </c>
      <c r="AT812">
        <v>0</v>
      </c>
      <c r="AU812">
        <v>0</v>
      </c>
      <c r="AV812">
        <v>0</v>
      </c>
      <c r="AW812">
        <v>22</v>
      </c>
      <c r="AX812">
        <v>1</v>
      </c>
      <c r="AY812" s="73">
        <v>86.097662070181997</v>
      </c>
      <c r="AZ812">
        <v>21</v>
      </c>
      <c r="BA812">
        <v>0.99729407402877401</v>
      </c>
      <c r="BB812">
        <v>20</v>
      </c>
      <c r="BC812">
        <v>0.62190827885989197</v>
      </c>
      <c r="BD812">
        <v>2</v>
      </c>
      <c r="BE812">
        <v>0.37809172114010697</v>
      </c>
      <c r="BF812">
        <v>92.114890903962902</v>
      </c>
      <c r="BG812">
        <v>96.368381373291996</v>
      </c>
      <c r="BH812">
        <v>86.097662070181997</v>
      </c>
      <c r="BI812">
        <v>92.796843179172001</v>
      </c>
    </row>
    <row r="813" spans="1:61" x14ac:dyDescent="0.25">
      <c r="A813" s="10" t="str">
        <f>VLOOKUP(D813,'Index-Relations'!E:F,2,FALSE)</f>
        <v>ESG</v>
      </c>
      <c r="B813" t="s">
        <v>3450</v>
      </c>
      <c r="C813" s="53" t="s">
        <v>2765</v>
      </c>
      <c r="D813" s="59" t="s">
        <v>3217</v>
      </c>
      <c r="E813" s="59" t="s">
        <v>4253</v>
      </c>
      <c r="F813" t="s">
        <v>318</v>
      </c>
      <c r="G813" t="s">
        <v>317</v>
      </c>
      <c r="H813" t="s">
        <v>319</v>
      </c>
      <c r="I813" s="52">
        <v>45474</v>
      </c>
      <c r="J813" t="s">
        <v>2457</v>
      </c>
      <c r="K813">
        <v>22</v>
      </c>
      <c r="L813" s="73">
        <v>94.127561040104993</v>
      </c>
      <c r="M813">
        <v>21</v>
      </c>
      <c r="N813">
        <v>0.99665469767857695</v>
      </c>
      <c r="O813" s="73">
        <v>96.395363124062001</v>
      </c>
      <c r="P813">
        <v>21</v>
      </c>
      <c r="Q813">
        <v>0.99665469767857695</v>
      </c>
      <c r="R813">
        <v>21</v>
      </c>
      <c r="S813">
        <v>0.99665469767857695</v>
      </c>
      <c r="T813">
        <v>41.103813671802499</v>
      </c>
      <c r="U813">
        <v>0.81898394942723896</v>
      </c>
      <c r="V813">
        <v>13</v>
      </c>
      <c r="W813">
        <v>0.19589469902960199</v>
      </c>
      <c r="X813">
        <v>3</v>
      </c>
      <c r="Y813">
        <v>21</v>
      </c>
      <c r="Z813">
        <v>0.99665469767857695</v>
      </c>
      <c r="AA813">
        <v>78.652658733327797</v>
      </c>
      <c r="AB813">
        <v>20</v>
      </c>
      <c r="AC813">
        <v>0.95937907991097704</v>
      </c>
      <c r="AD813">
        <v>1</v>
      </c>
      <c r="AE813">
        <v>3.72756177676003E-2</v>
      </c>
      <c r="AF813">
        <v>1</v>
      </c>
      <c r="AG813">
        <v>3.3453023214222999E-3</v>
      </c>
      <c r="AH813">
        <v>3.4520661304573201E-2</v>
      </c>
      <c r="AI813">
        <v>3</v>
      </c>
      <c r="AJ813" s="73">
        <v>94.945715258014005</v>
      </c>
      <c r="AK813">
        <v>21</v>
      </c>
      <c r="AL813">
        <v>0.99665469767857695</v>
      </c>
      <c r="AM813">
        <v>0</v>
      </c>
      <c r="AN813">
        <v>0</v>
      </c>
      <c r="AO813">
        <v>0</v>
      </c>
      <c r="AP813">
        <v>0</v>
      </c>
      <c r="AQ813">
        <v>22</v>
      </c>
      <c r="AR813">
        <v>0.999999999999999</v>
      </c>
      <c r="AS813">
        <v>0</v>
      </c>
      <c r="AT813">
        <v>0</v>
      </c>
      <c r="AU813">
        <v>0</v>
      </c>
      <c r="AV813">
        <v>0</v>
      </c>
      <c r="AW813">
        <v>22</v>
      </c>
      <c r="AX813">
        <v>1</v>
      </c>
      <c r="AY813" s="73">
        <v>89.406705920139004</v>
      </c>
      <c r="AZ813">
        <v>21</v>
      </c>
      <c r="BA813">
        <v>0.99665469767857695</v>
      </c>
      <c r="BB813">
        <v>20</v>
      </c>
      <c r="BC813">
        <v>0.62358468692737001</v>
      </c>
      <c r="BD813">
        <v>2</v>
      </c>
      <c r="BE813">
        <v>0.37641531307262899</v>
      </c>
      <c r="BF813">
        <v>94.127561040104993</v>
      </c>
      <c r="BG813">
        <v>96.395363124062001</v>
      </c>
      <c r="BH813">
        <v>89.406705920139004</v>
      </c>
      <c r="BI813">
        <v>94.945715258014005</v>
      </c>
    </row>
    <row r="814" spans="1:61" x14ac:dyDescent="0.25">
      <c r="A814" s="10" t="str">
        <f>VLOOKUP(D814,'Index-Relations'!E:F,2,FALSE)</f>
        <v>ESG</v>
      </c>
      <c r="B814" t="s">
        <v>3450</v>
      </c>
      <c r="C814" s="53" t="s">
        <v>2766</v>
      </c>
      <c r="D814" s="59" t="s">
        <v>3217</v>
      </c>
      <c r="E814" s="59" t="s">
        <v>4254</v>
      </c>
      <c r="F814" t="s">
        <v>318</v>
      </c>
      <c r="G814" t="s">
        <v>317</v>
      </c>
      <c r="H814" t="s">
        <v>319</v>
      </c>
      <c r="I814" s="52">
        <v>45446</v>
      </c>
      <c r="J814" t="s">
        <v>2457</v>
      </c>
      <c r="K814">
        <v>22</v>
      </c>
      <c r="L814" s="73">
        <v>95.675269439742905</v>
      </c>
      <c r="M814">
        <v>21</v>
      </c>
      <c r="N814">
        <v>0.99653584091726299</v>
      </c>
      <c r="O814" s="73">
        <v>96.338707499004002</v>
      </c>
      <c r="P814">
        <v>21</v>
      </c>
      <c r="Q814">
        <v>0.99653584091726299</v>
      </c>
      <c r="R814">
        <v>21</v>
      </c>
      <c r="S814">
        <v>0.99653584091726299</v>
      </c>
      <c r="T814">
        <v>41.1435277498367</v>
      </c>
      <c r="U814">
        <v>0.80628261553535596</v>
      </c>
      <c r="V814">
        <v>13</v>
      </c>
      <c r="W814">
        <v>0.21581962220975301</v>
      </c>
      <c r="X814">
        <v>3</v>
      </c>
      <c r="Y814">
        <v>21</v>
      </c>
      <c r="Z814">
        <v>0.99653584091726299</v>
      </c>
      <c r="AA814">
        <v>69.902052687808705</v>
      </c>
      <c r="AB814">
        <v>20</v>
      </c>
      <c r="AC814">
        <v>0.959538512658489</v>
      </c>
      <c r="AD814">
        <v>1</v>
      </c>
      <c r="AE814">
        <v>3.6997328258773401E-2</v>
      </c>
      <c r="AF814">
        <v>1</v>
      </c>
      <c r="AG814">
        <v>3.4641590827366999E-3</v>
      </c>
      <c r="AH814">
        <v>2.79045230954875E-2</v>
      </c>
      <c r="AI814">
        <v>3</v>
      </c>
      <c r="AJ814" s="73">
        <v>95.381366807652896</v>
      </c>
      <c r="AK814">
        <v>21</v>
      </c>
      <c r="AL814">
        <v>0.99653584091726299</v>
      </c>
      <c r="AM814">
        <v>0</v>
      </c>
      <c r="AN814">
        <v>0</v>
      </c>
      <c r="AO814">
        <v>0</v>
      </c>
      <c r="AP814">
        <v>0</v>
      </c>
      <c r="AQ814">
        <v>22</v>
      </c>
      <c r="AR814">
        <v>1</v>
      </c>
      <c r="AS814">
        <v>0</v>
      </c>
      <c r="AT814">
        <v>0</v>
      </c>
      <c r="AU814">
        <v>0</v>
      </c>
      <c r="AV814">
        <v>0</v>
      </c>
      <c r="AW814">
        <v>22</v>
      </c>
      <c r="AX814">
        <v>1</v>
      </c>
      <c r="AY814" s="73">
        <v>92.777103399379996</v>
      </c>
      <c r="AZ814">
        <v>21</v>
      </c>
      <c r="BA814">
        <v>0.99653584091726299</v>
      </c>
      <c r="BB814">
        <v>20</v>
      </c>
      <c r="BC814">
        <v>0.62751324563638</v>
      </c>
      <c r="BD814">
        <v>2</v>
      </c>
      <c r="BE814">
        <v>0.372486754363619</v>
      </c>
      <c r="BF814">
        <v>95.675269439742905</v>
      </c>
      <c r="BG814">
        <v>96.338707499004002</v>
      </c>
      <c r="BH814">
        <v>92.777103399379996</v>
      </c>
      <c r="BI814">
        <v>95.381366807652896</v>
      </c>
    </row>
    <row r="815" spans="1:61" x14ac:dyDescent="0.25">
      <c r="A815" s="10" t="str">
        <f>VLOOKUP(D815,'Index-Relations'!E:F,2,FALSE)</f>
        <v>ESG</v>
      </c>
      <c r="B815" t="s">
        <v>3450</v>
      </c>
      <c r="C815" s="53" t="s">
        <v>2767</v>
      </c>
      <c r="D815" s="59" t="s">
        <v>3217</v>
      </c>
      <c r="E815" s="59" t="s">
        <v>4255</v>
      </c>
      <c r="F815" t="s">
        <v>318</v>
      </c>
      <c r="G815" t="s">
        <v>317</v>
      </c>
      <c r="H815" t="s">
        <v>319</v>
      </c>
      <c r="I815" s="52">
        <v>45414</v>
      </c>
      <c r="J815" t="s">
        <v>2457</v>
      </c>
      <c r="K815">
        <v>22</v>
      </c>
      <c r="L815" s="73">
        <v>95.668768618279998</v>
      </c>
      <c r="M815">
        <v>21</v>
      </c>
      <c r="N815">
        <v>0.99650915810581597</v>
      </c>
      <c r="O815" s="73">
        <v>96.310076121575904</v>
      </c>
      <c r="P815">
        <v>21</v>
      </c>
      <c r="Q815">
        <v>0.99650915810581597</v>
      </c>
      <c r="R815">
        <v>21</v>
      </c>
      <c r="S815">
        <v>0.99650915810581597</v>
      </c>
      <c r="T815">
        <v>41.411110275035099</v>
      </c>
      <c r="U815">
        <v>0.80593539402204195</v>
      </c>
      <c r="V815">
        <v>13</v>
      </c>
      <c r="W815">
        <v>0.21480138059988699</v>
      </c>
      <c r="X815">
        <v>3</v>
      </c>
      <c r="Y815">
        <v>21</v>
      </c>
      <c r="Z815">
        <v>0.99650915810581497</v>
      </c>
      <c r="AA815">
        <v>69.843639467397395</v>
      </c>
      <c r="AB815">
        <v>20</v>
      </c>
      <c r="AC815">
        <v>0.95944755953232297</v>
      </c>
      <c r="AD815">
        <v>1</v>
      </c>
      <c r="AE815">
        <v>3.7061598573492401E-2</v>
      </c>
      <c r="AF815">
        <v>1</v>
      </c>
      <c r="AG815">
        <v>3.4908418941841201E-3</v>
      </c>
      <c r="AH815">
        <v>2.7837024611732101E-2</v>
      </c>
      <c r="AI815">
        <v>3</v>
      </c>
      <c r="AJ815" s="73">
        <v>95.375973062887994</v>
      </c>
      <c r="AK815">
        <v>21</v>
      </c>
      <c r="AL815">
        <v>0.99650915810581597</v>
      </c>
      <c r="AM815">
        <v>0</v>
      </c>
      <c r="AN815">
        <v>0</v>
      </c>
      <c r="AO815">
        <v>0</v>
      </c>
      <c r="AP815">
        <v>0</v>
      </c>
      <c r="AQ815">
        <v>21</v>
      </c>
      <c r="AR815">
        <v>0.99650915810581597</v>
      </c>
      <c r="AS815">
        <v>0</v>
      </c>
      <c r="AT815">
        <v>0</v>
      </c>
      <c r="AU815">
        <v>0</v>
      </c>
      <c r="AV815">
        <v>0</v>
      </c>
      <c r="AW815">
        <v>21</v>
      </c>
      <c r="AX815">
        <v>0.99650915810581597</v>
      </c>
      <c r="AY815" s="73">
        <v>92.862356580190905</v>
      </c>
      <c r="AZ815">
        <v>21</v>
      </c>
      <c r="BA815">
        <v>0.99650915810581597</v>
      </c>
      <c r="BB815">
        <v>19</v>
      </c>
      <c r="BC815">
        <v>0.61216509558995402</v>
      </c>
      <c r="BD815">
        <v>2</v>
      </c>
      <c r="BE815">
        <v>0.38434406251586101</v>
      </c>
      <c r="BF815">
        <v>95.668768618279998</v>
      </c>
      <c r="BG815">
        <v>96.310076121575904</v>
      </c>
      <c r="BH815">
        <v>92.862356580190905</v>
      </c>
      <c r="BI815">
        <v>95.375973062887994</v>
      </c>
    </row>
    <row r="816" spans="1:61" x14ac:dyDescent="0.25">
      <c r="A816" s="10" t="str">
        <f>VLOOKUP(D816,'Index-Relations'!E:F,2,FALSE)</f>
        <v>ESG</v>
      </c>
      <c r="B816" t="s">
        <v>3450</v>
      </c>
      <c r="C816" s="53" t="s">
        <v>2768</v>
      </c>
      <c r="D816" s="59" t="s">
        <v>3217</v>
      </c>
      <c r="E816" s="59" t="s">
        <v>4256</v>
      </c>
      <c r="F816" t="s">
        <v>318</v>
      </c>
      <c r="G816" t="s">
        <v>317</v>
      </c>
      <c r="H816" t="s">
        <v>319</v>
      </c>
      <c r="I816" s="52">
        <v>45384</v>
      </c>
      <c r="J816" t="s">
        <v>2457</v>
      </c>
      <c r="K816">
        <v>22</v>
      </c>
      <c r="L816">
        <v>97.046938116813195</v>
      </c>
      <c r="M816">
        <v>21</v>
      </c>
      <c r="N816">
        <v>0.99663832433207</v>
      </c>
      <c r="O816">
        <v>96.961772828100393</v>
      </c>
      <c r="P816">
        <v>21</v>
      </c>
      <c r="Q816">
        <v>0.99663832433207</v>
      </c>
      <c r="R816">
        <v>21</v>
      </c>
      <c r="S816">
        <v>0.996638324332071</v>
      </c>
      <c r="T816">
        <v>40.816173686903703</v>
      </c>
      <c r="U816">
        <v>0.80138104951012501</v>
      </c>
      <c r="V816">
        <v>13</v>
      </c>
      <c r="W816">
        <v>0.21161552739894701</v>
      </c>
      <c r="X816">
        <v>3</v>
      </c>
      <c r="Y816">
        <v>21</v>
      </c>
      <c r="Z816">
        <v>0.99663832433207</v>
      </c>
      <c r="AA816">
        <v>69.409770207759905</v>
      </c>
      <c r="AB816">
        <v>20</v>
      </c>
      <c r="AC816">
        <v>0.95493214578214203</v>
      </c>
      <c r="AD816">
        <v>1</v>
      </c>
      <c r="AE816">
        <v>4.1706178549927898E-2</v>
      </c>
      <c r="AF816">
        <v>1</v>
      </c>
      <c r="AG816">
        <v>3.3616756679291301E-3</v>
      </c>
      <c r="AH816">
        <v>2.75254619263029E-2</v>
      </c>
      <c r="AI816">
        <v>3</v>
      </c>
      <c r="AJ816">
        <v>96.485415168738299</v>
      </c>
      <c r="AK816">
        <v>21</v>
      </c>
      <c r="AL816">
        <v>0.99663832433207</v>
      </c>
      <c r="AM816">
        <v>0</v>
      </c>
      <c r="AN816">
        <v>0</v>
      </c>
      <c r="AO816">
        <v>0</v>
      </c>
      <c r="AP816">
        <v>0</v>
      </c>
      <c r="AQ816">
        <v>21</v>
      </c>
      <c r="AR816">
        <v>0.99663832433207</v>
      </c>
      <c r="AS816">
        <v>0</v>
      </c>
      <c r="AT816">
        <v>0</v>
      </c>
      <c r="AU816">
        <v>0</v>
      </c>
      <c r="AV816">
        <v>0</v>
      </c>
      <c r="AW816">
        <v>21</v>
      </c>
      <c r="AX816">
        <v>0.996638324332071</v>
      </c>
      <c r="AY816">
        <v>95.962529235961796</v>
      </c>
      <c r="AZ816">
        <v>21</v>
      </c>
      <c r="BA816">
        <v>0.99663832433207</v>
      </c>
      <c r="BB816">
        <v>19</v>
      </c>
      <c r="BC816">
        <v>0.62737426606911795</v>
      </c>
      <c r="BD816">
        <v>2</v>
      </c>
      <c r="BE816">
        <v>0.369264058262952</v>
      </c>
      <c r="BF816">
        <v>96.467689759216995</v>
      </c>
      <c r="BG816">
        <v>96.277028450521996</v>
      </c>
      <c r="BH816">
        <v>94.904506684710896</v>
      </c>
      <c r="BI816">
        <v>95.658574796069004</v>
      </c>
    </row>
    <row r="817" spans="1:61" x14ac:dyDescent="0.25">
      <c r="A817" s="10" t="str">
        <f>VLOOKUP(D817,'Index-Relations'!E:F,2,FALSE)</f>
        <v>ESG</v>
      </c>
      <c r="B817" t="s">
        <v>3450</v>
      </c>
      <c r="C817" s="53" t="s">
        <v>2769</v>
      </c>
      <c r="D817" s="59" t="s">
        <v>3217</v>
      </c>
      <c r="E817" s="59" t="s">
        <v>4257</v>
      </c>
      <c r="F817" t="s">
        <v>318</v>
      </c>
      <c r="G817" t="s">
        <v>317</v>
      </c>
      <c r="H817" t="s">
        <v>319</v>
      </c>
      <c r="I817" s="52">
        <v>45352</v>
      </c>
      <c r="J817" t="s">
        <v>2457</v>
      </c>
      <c r="K817">
        <v>22</v>
      </c>
      <c r="L817">
        <v>97.360236639909701</v>
      </c>
      <c r="M817">
        <v>21</v>
      </c>
      <c r="N817">
        <v>0.99661175262152102</v>
      </c>
      <c r="O817">
        <v>97.110103746562302</v>
      </c>
      <c r="P817">
        <v>21</v>
      </c>
      <c r="Q817">
        <v>0.99661175262152102</v>
      </c>
      <c r="R817">
        <v>21</v>
      </c>
      <c r="S817">
        <v>0.99661175262152102</v>
      </c>
      <c r="T817">
        <v>40.715236085415803</v>
      </c>
      <c r="U817">
        <v>0.79173113017351204</v>
      </c>
      <c r="V817">
        <v>13</v>
      </c>
      <c r="W817">
        <v>0.217501408208919</v>
      </c>
      <c r="X817">
        <v>3</v>
      </c>
      <c r="Y817">
        <v>21</v>
      </c>
      <c r="Z817">
        <v>0.99661175262152102</v>
      </c>
      <c r="AA817">
        <v>72.275168046477702</v>
      </c>
      <c r="AB817">
        <v>20</v>
      </c>
      <c r="AC817">
        <v>0.95085122119385002</v>
      </c>
      <c r="AD817">
        <v>1</v>
      </c>
      <c r="AE817">
        <v>4.5760531427670503E-2</v>
      </c>
      <c r="AF817">
        <v>1</v>
      </c>
      <c r="AG817">
        <v>3.38824737847898E-3</v>
      </c>
      <c r="AH817">
        <v>1.6073598313175899E-3</v>
      </c>
      <c r="AI817">
        <v>2</v>
      </c>
      <c r="AJ817">
        <v>96.833265731553396</v>
      </c>
      <c r="AK817">
        <v>21</v>
      </c>
      <c r="AL817">
        <v>0.99661175262152102</v>
      </c>
      <c r="AM817">
        <v>0</v>
      </c>
      <c r="AN817">
        <v>0</v>
      </c>
      <c r="AO817">
        <v>0</v>
      </c>
      <c r="AP817">
        <v>0</v>
      </c>
      <c r="AQ817">
        <v>21</v>
      </c>
      <c r="AR817">
        <v>0.99661175262152102</v>
      </c>
      <c r="AS817">
        <v>0</v>
      </c>
      <c r="AT817">
        <v>0</v>
      </c>
      <c r="AU817">
        <v>0</v>
      </c>
      <c r="AV817">
        <v>0</v>
      </c>
      <c r="AW817">
        <v>21</v>
      </c>
      <c r="AX817">
        <v>0.99661175262152102</v>
      </c>
      <c r="AY817">
        <v>96.428371171025205</v>
      </c>
      <c r="AZ817">
        <v>21</v>
      </c>
      <c r="BA817">
        <v>0.99661175262152102</v>
      </c>
      <c r="BB817">
        <v>19</v>
      </c>
      <c r="BC817">
        <v>0.63286020729507797</v>
      </c>
      <c r="BD817">
        <v>2</v>
      </c>
      <c r="BE817">
        <v>0.36375154532644299</v>
      </c>
      <c r="BF817">
        <v>96.767560077984996</v>
      </c>
      <c r="BG817">
        <v>96.494449315089994</v>
      </c>
      <c r="BH817">
        <v>95.354735866708893</v>
      </c>
      <c r="BI817">
        <v>96.039227310643895</v>
      </c>
    </row>
    <row r="818" spans="1:61" x14ac:dyDescent="0.25">
      <c r="A818" s="10" t="str">
        <f>VLOOKUP(D818,'Index-Relations'!E:F,2,FALSE)</f>
        <v>ESG</v>
      </c>
      <c r="B818" t="s">
        <v>3450</v>
      </c>
      <c r="C818" s="53" t="s">
        <v>2770</v>
      </c>
      <c r="D818" s="59" t="s">
        <v>3217</v>
      </c>
      <c r="E818" s="59" t="s">
        <v>4258</v>
      </c>
      <c r="F818" t="s">
        <v>318</v>
      </c>
      <c r="G818" t="s">
        <v>317</v>
      </c>
      <c r="H818" t="s">
        <v>319</v>
      </c>
      <c r="I818" s="52">
        <v>45323</v>
      </c>
      <c r="J818" t="s">
        <v>2457</v>
      </c>
      <c r="K818">
        <v>22</v>
      </c>
      <c r="L818">
        <v>97.189257214482197</v>
      </c>
      <c r="M818">
        <v>21</v>
      </c>
      <c r="N818">
        <v>1</v>
      </c>
      <c r="O818">
        <v>97.002335873446398</v>
      </c>
      <c r="P818">
        <v>21</v>
      </c>
      <c r="Q818">
        <v>1</v>
      </c>
      <c r="R818">
        <v>21</v>
      </c>
      <c r="S818">
        <v>1</v>
      </c>
      <c r="T818">
        <v>41.006018664835899</v>
      </c>
      <c r="U818">
        <v>0.79052706730420197</v>
      </c>
      <c r="V818">
        <v>13</v>
      </c>
      <c r="W818">
        <v>0.219727258222747</v>
      </c>
      <c r="X818">
        <v>3</v>
      </c>
      <c r="Y818">
        <v>21</v>
      </c>
      <c r="Z818">
        <v>0.999999999999999</v>
      </c>
      <c r="AA818">
        <v>72.664043220392799</v>
      </c>
      <c r="AB818">
        <v>20</v>
      </c>
      <c r="AC818">
        <v>0.94884894429647004</v>
      </c>
      <c r="AD818">
        <v>1</v>
      </c>
      <c r="AE818">
        <v>5.1151055703529499E-2</v>
      </c>
      <c r="AF818">
        <v>1</v>
      </c>
      <c r="AG818">
        <v>0</v>
      </c>
      <c r="AH818">
        <v>1.61573157441602E-3</v>
      </c>
      <c r="AI818">
        <v>2</v>
      </c>
      <c r="AJ818">
        <v>96.582026216136498</v>
      </c>
      <c r="AK818">
        <v>21</v>
      </c>
      <c r="AL818">
        <v>1</v>
      </c>
      <c r="AM818">
        <v>0</v>
      </c>
      <c r="AN818">
        <v>0</v>
      </c>
      <c r="AO818">
        <v>0</v>
      </c>
      <c r="AP818">
        <v>0</v>
      </c>
      <c r="AQ818">
        <v>21</v>
      </c>
      <c r="AR818">
        <v>1</v>
      </c>
      <c r="AS818">
        <v>0</v>
      </c>
      <c r="AT818">
        <v>0</v>
      </c>
      <c r="AU818">
        <v>0</v>
      </c>
      <c r="AV818">
        <v>0</v>
      </c>
      <c r="AW818">
        <v>21</v>
      </c>
      <c r="AX818">
        <v>1</v>
      </c>
      <c r="AY818">
        <v>96.209009518369498</v>
      </c>
      <c r="AZ818">
        <v>21</v>
      </c>
      <c r="BA818">
        <v>1</v>
      </c>
      <c r="BB818">
        <v>19</v>
      </c>
      <c r="BC818">
        <v>0.62240056220378004</v>
      </c>
      <c r="BD818">
        <v>2</v>
      </c>
      <c r="BE818">
        <v>0.37759943779621902</v>
      </c>
      <c r="BF818">
        <v>96.605956609724998</v>
      </c>
      <c r="BG818">
        <v>96.399439396836001</v>
      </c>
      <c r="BH818">
        <v>95.158220831601</v>
      </c>
      <c r="BI818">
        <v>95.806848169643899</v>
      </c>
    </row>
    <row r="819" spans="1:61" x14ac:dyDescent="0.25">
      <c r="A819" s="10" t="str">
        <f>VLOOKUP(D819,'Index-Relations'!E:F,2,FALSE)</f>
        <v>ESG</v>
      </c>
      <c r="B819" t="s">
        <v>3450</v>
      </c>
      <c r="C819" s="53" t="s">
        <v>2760</v>
      </c>
      <c r="D819" s="59" t="s">
        <v>3218</v>
      </c>
      <c r="E819" s="59" t="s">
        <v>4259</v>
      </c>
      <c r="F819" t="s">
        <v>324</v>
      </c>
      <c r="G819" t="s">
        <v>323</v>
      </c>
      <c r="H819" t="s">
        <v>325</v>
      </c>
      <c r="I819" s="52">
        <v>45659</v>
      </c>
      <c r="J819" t="s">
        <v>2457</v>
      </c>
      <c r="K819">
        <v>14</v>
      </c>
      <c r="L819" s="73">
        <v>96.994684897328</v>
      </c>
      <c r="M819">
        <v>14</v>
      </c>
      <c r="N819">
        <v>1</v>
      </c>
      <c r="O819" s="73">
        <v>95.496784135050007</v>
      </c>
      <c r="P819">
        <v>14</v>
      </c>
      <c r="Q819">
        <v>1</v>
      </c>
      <c r="R819">
        <v>14</v>
      </c>
      <c r="S819">
        <v>1</v>
      </c>
      <c r="T819">
        <v>22.938356169188602</v>
      </c>
      <c r="U819">
        <v>0.245095475907189</v>
      </c>
      <c r="V819">
        <v>8</v>
      </c>
      <c r="W819">
        <v>7.4356865944855801E-3</v>
      </c>
      <c r="X819">
        <v>1</v>
      </c>
      <c r="Y819">
        <v>14</v>
      </c>
      <c r="Z819">
        <v>0.999999999999999</v>
      </c>
      <c r="AA819">
        <v>10.8013359025021</v>
      </c>
      <c r="AB819">
        <v>14</v>
      </c>
      <c r="AC819">
        <v>1</v>
      </c>
      <c r="AD819">
        <v>0</v>
      </c>
      <c r="AE819">
        <v>0</v>
      </c>
      <c r="AF819">
        <v>0</v>
      </c>
      <c r="AG819">
        <v>0</v>
      </c>
      <c r="AH819">
        <v>0</v>
      </c>
      <c r="AI819">
        <v>0</v>
      </c>
      <c r="AJ819" s="73">
        <v>97.202606850428893</v>
      </c>
      <c r="AK819">
        <v>14</v>
      </c>
      <c r="AL819">
        <v>1</v>
      </c>
      <c r="AM819">
        <v>0</v>
      </c>
      <c r="AN819">
        <v>0</v>
      </c>
      <c r="AO819">
        <v>0</v>
      </c>
      <c r="AP819">
        <v>0</v>
      </c>
      <c r="AQ819">
        <v>14</v>
      </c>
      <c r="AR819">
        <v>1</v>
      </c>
      <c r="AS819">
        <v>0</v>
      </c>
      <c r="AT819">
        <v>0</v>
      </c>
      <c r="AU819">
        <v>0</v>
      </c>
      <c r="AV819">
        <v>0</v>
      </c>
      <c r="AW819">
        <v>14</v>
      </c>
      <c r="AX819">
        <v>1</v>
      </c>
      <c r="AY819" s="73">
        <v>95.113029649017903</v>
      </c>
      <c r="AZ819">
        <v>14</v>
      </c>
      <c r="BA819">
        <v>1</v>
      </c>
      <c r="BB819">
        <v>13</v>
      </c>
      <c r="BC819">
        <v>0.96026609307170396</v>
      </c>
      <c r="BD819">
        <v>1</v>
      </c>
      <c r="BE819">
        <v>3.97339069282951E-2</v>
      </c>
      <c r="BF819">
        <v>96.994684897328</v>
      </c>
      <c r="BG819">
        <v>95.496784135050007</v>
      </c>
      <c r="BH819">
        <v>95.113029649017903</v>
      </c>
      <c r="BI819">
        <v>97.202606850428893</v>
      </c>
    </row>
    <row r="820" spans="1:61" x14ac:dyDescent="0.25">
      <c r="A820" s="10" t="str">
        <f>VLOOKUP(D820,'Index-Relations'!E:F,2,FALSE)</f>
        <v>ESG</v>
      </c>
      <c r="B820" t="s">
        <v>3450</v>
      </c>
      <c r="C820" s="53" t="s">
        <v>2761</v>
      </c>
      <c r="D820" s="59" t="s">
        <v>3218</v>
      </c>
      <c r="E820" s="59" t="s">
        <v>4260</v>
      </c>
      <c r="F820" t="s">
        <v>324</v>
      </c>
      <c r="G820" t="s">
        <v>323</v>
      </c>
      <c r="H820" t="s">
        <v>325</v>
      </c>
      <c r="I820" s="52">
        <v>45628</v>
      </c>
      <c r="J820" t="s">
        <v>2457</v>
      </c>
      <c r="K820">
        <v>13</v>
      </c>
      <c r="L820" s="73">
        <v>97.334862646092901</v>
      </c>
      <c r="M820">
        <v>13</v>
      </c>
      <c r="N820">
        <v>1</v>
      </c>
      <c r="O820" s="73">
        <v>95.730011780653001</v>
      </c>
      <c r="P820">
        <v>13</v>
      </c>
      <c r="Q820">
        <v>1</v>
      </c>
      <c r="R820">
        <v>13</v>
      </c>
      <c r="S820">
        <v>1</v>
      </c>
      <c r="T820">
        <v>22.222735994403799</v>
      </c>
      <c r="U820">
        <v>0.28172610735437298</v>
      </c>
      <c r="V820">
        <v>8</v>
      </c>
      <c r="W820">
        <v>8.0946623607812702E-3</v>
      </c>
      <c r="X820">
        <v>1</v>
      </c>
      <c r="Y820">
        <v>13</v>
      </c>
      <c r="Z820">
        <v>1</v>
      </c>
      <c r="AA820">
        <v>10.488764138110501</v>
      </c>
      <c r="AB820">
        <v>13</v>
      </c>
      <c r="AC820">
        <v>1</v>
      </c>
      <c r="AD820">
        <v>0</v>
      </c>
      <c r="AE820">
        <v>0</v>
      </c>
      <c r="AF820">
        <v>0</v>
      </c>
      <c r="AG820">
        <v>0</v>
      </c>
      <c r="AH820">
        <v>0</v>
      </c>
      <c r="AI820">
        <v>0</v>
      </c>
      <c r="AJ820" s="73">
        <v>97.237233297652907</v>
      </c>
      <c r="AK820">
        <v>13</v>
      </c>
      <c r="AL820">
        <v>1</v>
      </c>
      <c r="AM820">
        <v>0</v>
      </c>
      <c r="AN820">
        <v>0</v>
      </c>
      <c r="AO820">
        <v>0</v>
      </c>
      <c r="AP820">
        <v>0</v>
      </c>
      <c r="AQ820">
        <v>13</v>
      </c>
      <c r="AR820">
        <v>1</v>
      </c>
      <c r="AS820">
        <v>0</v>
      </c>
      <c r="AT820">
        <v>0</v>
      </c>
      <c r="AU820">
        <v>0</v>
      </c>
      <c r="AV820">
        <v>0</v>
      </c>
      <c r="AW820">
        <v>13</v>
      </c>
      <c r="AX820">
        <v>1</v>
      </c>
      <c r="AY820" s="73">
        <v>95.942521958306997</v>
      </c>
      <c r="AZ820">
        <v>13</v>
      </c>
      <c r="BA820">
        <v>1</v>
      </c>
      <c r="BB820">
        <v>13</v>
      </c>
      <c r="BC820">
        <v>1</v>
      </c>
      <c r="BD820">
        <v>0</v>
      </c>
      <c r="BE820">
        <v>0</v>
      </c>
      <c r="BF820">
        <v>97.334862646092901</v>
      </c>
      <c r="BG820">
        <v>95.730011780653001</v>
      </c>
      <c r="BH820">
        <v>95.942521958306997</v>
      </c>
      <c r="BI820">
        <v>97.237233297652907</v>
      </c>
    </row>
    <row r="821" spans="1:61" x14ac:dyDescent="0.25">
      <c r="A821" s="10" t="str">
        <f>VLOOKUP(D821,'Index-Relations'!E:F,2,FALSE)</f>
        <v>ESG</v>
      </c>
      <c r="B821" t="s">
        <v>3450</v>
      </c>
      <c r="C821" s="53" t="s">
        <v>2762</v>
      </c>
      <c r="D821" s="59" t="s">
        <v>3218</v>
      </c>
      <c r="E821" s="59" t="s">
        <v>4261</v>
      </c>
      <c r="F821" t="s">
        <v>324</v>
      </c>
      <c r="G821" t="s">
        <v>323</v>
      </c>
      <c r="H821" t="s">
        <v>325</v>
      </c>
      <c r="I821" s="52">
        <v>45597</v>
      </c>
      <c r="J821" t="s">
        <v>2457</v>
      </c>
      <c r="K821">
        <v>13</v>
      </c>
      <c r="L821" s="73">
        <v>97.344053951484</v>
      </c>
      <c r="M821">
        <v>13</v>
      </c>
      <c r="N821">
        <v>1</v>
      </c>
      <c r="O821" s="73">
        <v>95.762744046476996</v>
      </c>
      <c r="P821">
        <v>13</v>
      </c>
      <c r="Q821">
        <v>1</v>
      </c>
      <c r="R821">
        <v>13</v>
      </c>
      <c r="S821">
        <v>0.999999999999999</v>
      </c>
      <c r="T821">
        <v>22.3529177342559</v>
      </c>
      <c r="U821">
        <v>0.28616096963390802</v>
      </c>
      <c r="V821">
        <v>8</v>
      </c>
      <c r="W821">
        <v>1.0331337899175799E-2</v>
      </c>
      <c r="X821">
        <v>1</v>
      </c>
      <c r="Y821">
        <v>13</v>
      </c>
      <c r="Z821">
        <v>0.999999999999999</v>
      </c>
      <c r="AA821">
        <v>11.159830455482799</v>
      </c>
      <c r="AB821">
        <v>13</v>
      </c>
      <c r="AC821">
        <v>0.999999999999999</v>
      </c>
      <c r="AD821">
        <v>0</v>
      </c>
      <c r="AE821">
        <v>0</v>
      </c>
      <c r="AF821">
        <v>0</v>
      </c>
      <c r="AG821">
        <v>1.1102E-16</v>
      </c>
      <c r="AH821">
        <v>0</v>
      </c>
      <c r="AI821">
        <v>0</v>
      </c>
      <c r="AJ821" s="73">
        <v>97.251935472550002</v>
      </c>
      <c r="AK821">
        <v>13</v>
      </c>
      <c r="AL821">
        <v>1</v>
      </c>
      <c r="AM821">
        <v>0</v>
      </c>
      <c r="AN821">
        <v>0</v>
      </c>
      <c r="AO821">
        <v>0</v>
      </c>
      <c r="AP821">
        <v>0</v>
      </c>
      <c r="AQ821">
        <v>13</v>
      </c>
      <c r="AR821">
        <v>1</v>
      </c>
      <c r="AS821">
        <v>0</v>
      </c>
      <c r="AT821">
        <v>0</v>
      </c>
      <c r="AU821">
        <v>0</v>
      </c>
      <c r="AV821">
        <v>0</v>
      </c>
      <c r="AW821">
        <v>13</v>
      </c>
      <c r="AX821">
        <v>0.999999999999999</v>
      </c>
      <c r="AY821" s="73">
        <v>95.933619693340901</v>
      </c>
      <c r="AZ821">
        <v>13</v>
      </c>
      <c r="BA821">
        <v>1</v>
      </c>
      <c r="BB821">
        <v>13</v>
      </c>
      <c r="BC821">
        <v>1</v>
      </c>
      <c r="BD821">
        <v>0</v>
      </c>
      <c r="BE821">
        <v>0</v>
      </c>
      <c r="BF821">
        <v>97.344053951484</v>
      </c>
      <c r="BG821">
        <v>95.762744046476996</v>
      </c>
      <c r="BH821">
        <v>95.933619693340901</v>
      </c>
      <c r="BI821">
        <v>97.251935472550002</v>
      </c>
    </row>
    <row r="822" spans="1:61" x14ac:dyDescent="0.25">
      <c r="A822" s="10" t="str">
        <f>VLOOKUP(D822,'Index-Relations'!E:F,2,FALSE)</f>
        <v>ESG</v>
      </c>
      <c r="B822" t="s">
        <v>3450</v>
      </c>
      <c r="C822" s="53" t="s">
        <v>2763</v>
      </c>
      <c r="D822" s="59" t="s">
        <v>3218</v>
      </c>
      <c r="E822" s="59" t="s">
        <v>4262</v>
      </c>
      <c r="F822" t="s">
        <v>324</v>
      </c>
      <c r="G822" t="s">
        <v>323</v>
      </c>
      <c r="H822" t="s">
        <v>325</v>
      </c>
      <c r="I822" s="52">
        <v>45566</v>
      </c>
      <c r="J822" t="s">
        <v>2457</v>
      </c>
      <c r="K822">
        <v>13</v>
      </c>
      <c r="L822" s="73">
        <v>97.299022598579896</v>
      </c>
      <c r="M822">
        <v>13</v>
      </c>
      <c r="N822">
        <v>1</v>
      </c>
      <c r="O822" s="73">
        <v>95.698971973064005</v>
      </c>
      <c r="P822">
        <v>13</v>
      </c>
      <c r="Q822">
        <v>1</v>
      </c>
      <c r="R822">
        <v>13</v>
      </c>
      <c r="S822">
        <v>1</v>
      </c>
      <c r="T822">
        <v>22.6166821827135</v>
      </c>
      <c r="U822">
        <v>0.29090814063680698</v>
      </c>
      <c r="V822">
        <v>8</v>
      </c>
      <c r="W822">
        <v>1.07735885412406E-2</v>
      </c>
      <c r="X822">
        <v>1</v>
      </c>
      <c r="Y822">
        <v>13</v>
      </c>
      <c r="Z822">
        <v>1</v>
      </c>
      <c r="AA822">
        <v>11.1893412111693</v>
      </c>
      <c r="AB822">
        <v>13</v>
      </c>
      <c r="AC822">
        <v>1</v>
      </c>
      <c r="AD822">
        <v>0</v>
      </c>
      <c r="AE822">
        <v>0</v>
      </c>
      <c r="AF822">
        <v>0</v>
      </c>
      <c r="AG822">
        <v>0</v>
      </c>
      <c r="AH822">
        <v>0</v>
      </c>
      <c r="AI822">
        <v>0</v>
      </c>
      <c r="AJ822" s="73">
        <v>97.201256114480998</v>
      </c>
      <c r="AK822">
        <v>13</v>
      </c>
      <c r="AL822">
        <v>1</v>
      </c>
      <c r="AM822">
        <v>0</v>
      </c>
      <c r="AN822">
        <v>0</v>
      </c>
      <c r="AO822">
        <v>0</v>
      </c>
      <c r="AP822">
        <v>0</v>
      </c>
      <c r="AQ822">
        <v>13</v>
      </c>
      <c r="AR822">
        <v>0.999999999999999</v>
      </c>
      <c r="AS822">
        <v>0</v>
      </c>
      <c r="AT822">
        <v>0</v>
      </c>
      <c r="AU822">
        <v>0</v>
      </c>
      <c r="AV822">
        <v>0</v>
      </c>
      <c r="AW822">
        <v>13</v>
      </c>
      <c r="AX822">
        <v>0.999999999999999</v>
      </c>
      <c r="AY822" s="73">
        <v>95.919504225208996</v>
      </c>
      <c r="AZ822">
        <v>13</v>
      </c>
      <c r="BA822">
        <v>1</v>
      </c>
      <c r="BB822">
        <v>13</v>
      </c>
      <c r="BC822">
        <v>0.999999999999999</v>
      </c>
      <c r="BD822">
        <v>0</v>
      </c>
      <c r="BE822">
        <v>0</v>
      </c>
      <c r="BF822">
        <v>97.299022598579896</v>
      </c>
      <c r="BG822">
        <v>95.698971973064005</v>
      </c>
      <c r="BH822">
        <v>95.919504225208996</v>
      </c>
      <c r="BI822">
        <v>97.201256114480998</v>
      </c>
    </row>
    <row r="823" spans="1:61" x14ac:dyDescent="0.25">
      <c r="A823" s="10" t="str">
        <f>VLOOKUP(D823,'Index-Relations'!E:F,2,FALSE)</f>
        <v>ESG</v>
      </c>
      <c r="B823" t="s">
        <v>3450</v>
      </c>
      <c r="C823" s="53" t="s">
        <v>2764</v>
      </c>
      <c r="D823" s="59" t="s">
        <v>3218</v>
      </c>
      <c r="E823" s="59" t="s">
        <v>4263</v>
      </c>
      <c r="F823" t="s">
        <v>324</v>
      </c>
      <c r="G823" t="s">
        <v>323</v>
      </c>
      <c r="H823" t="s">
        <v>325</v>
      </c>
      <c r="I823" s="52">
        <v>45537</v>
      </c>
      <c r="J823" t="s">
        <v>2457</v>
      </c>
      <c r="K823">
        <v>13</v>
      </c>
      <c r="L823" s="73">
        <v>97.268570874559003</v>
      </c>
      <c r="M823">
        <v>13</v>
      </c>
      <c r="N823">
        <v>1</v>
      </c>
      <c r="O823" s="73">
        <v>95.649318524500998</v>
      </c>
      <c r="P823">
        <v>13</v>
      </c>
      <c r="Q823">
        <v>1</v>
      </c>
      <c r="R823">
        <v>13</v>
      </c>
      <c r="S823">
        <v>1</v>
      </c>
      <c r="T823">
        <v>22.698913407832201</v>
      </c>
      <c r="U823">
        <v>0.29371129200292601</v>
      </c>
      <c r="V823">
        <v>8</v>
      </c>
      <c r="W823">
        <v>1.04490729050966E-2</v>
      </c>
      <c r="X823">
        <v>1</v>
      </c>
      <c r="Y823">
        <v>13</v>
      </c>
      <c r="Z823">
        <v>1</v>
      </c>
      <c r="AA823">
        <v>11.609067103855301</v>
      </c>
      <c r="AB823">
        <v>13</v>
      </c>
      <c r="AC823">
        <v>1</v>
      </c>
      <c r="AD823">
        <v>0</v>
      </c>
      <c r="AE823">
        <v>0</v>
      </c>
      <c r="AF823">
        <v>0</v>
      </c>
      <c r="AG823">
        <v>0</v>
      </c>
      <c r="AH823">
        <v>0</v>
      </c>
      <c r="AI823">
        <v>0</v>
      </c>
      <c r="AJ823" s="73">
        <v>97.168769683273993</v>
      </c>
      <c r="AK823">
        <v>13</v>
      </c>
      <c r="AL823">
        <v>1</v>
      </c>
      <c r="AM823">
        <v>0</v>
      </c>
      <c r="AN823">
        <v>0</v>
      </c>
      <c r="AO823">
        <v>0</v>
      </c>
      <c r="AP823">
        <v>0</v>
      </c>
      <c r="AQ823">
        <v>13</v>
      </c>
      <c r="AR823">
        <v>1</v>
      </c>
      <c r="AS823">
        <v>0</v>
      </c>
      <c r="AT823">
        <v>0</v>
      </c>
      <c r="AU823">
        <v>0</v>
      </c>
      <c r="AV823">
        <v>0</v>
      </c>
      <c r="AW823">
        <v>13</v>
      </c>
      <c r="AX823">
        <v>1</v>
      </c>
      <c r="AY823" s="73">
        <v>95.894085272105002</v>
      </c>
      <c r="AZ823">
        <v>13</v>
      </c>
      <c r="BA823">
        <v>1</v>
      </c>
      <c r="BB823">
        <v>13</v>
      </c>
      <c r="BC823">
        <v>1</v>
      </c>
      <c r="BD823">
        <v>0</v>
      </c>
      <c r="BE823">
        <v>0</v>
      </c>
      <c r="BF823">
        <v>97.268570874559003</v>
      </c>
      <c r="BG823">
        <v>95.649318524500998</v>
      </c>
      <c r="BH823">
        <v>95.894085272105002</v>
      </c>
      <c r="BI823">
        <v>97.168769683273993</v>
      </c>
    </row>
    <row r="824" spans="1:61" x14ac:dyDescent="0.25">
      <c r="A824" s="10" t="str">
        <f>VLOOKUP(D824,'Index-Relations'!E:F,2,FALSE)</f>
        <v>ESG</v>
      </c>
      <c r="B824" t="s">
        <v>3450</v>
      </c>
      <c r="C824" s="53" t="s">
        <v>3350</v>
      </c>
      <c r="D824" s="59" t="s">
        <v>3218</v>
      </c>
      <c r="E824" s="59" t="s">
        <v>4264</v>
      </c>
      <c r="F824" t="s">
        <v>324</v>
      </c>
      <c r="G824" t="s">
        <v>323</v>
      </c>
      <c r="H824" t="s">
        <v>325</v>
      </c>
      <c r="I824" s="52">
        <v>45505</v>
      </c>
      <c r="J824" t="s">
        <v>2457</v>
      </c>
      <c r="K824">
        <v>13</v>
      </c>
      <c r="L824" s="73">
        <v>97.297163923254999</v>
      </c>
      <c r="M824">
        <v>13</v>
      </c>
      <c r="N824">
        <v>1</v>
      </c>
      <c r="O824" s="73">
        <v>95.706453090816893</v>
      </c>
      <c r="P824">
        <v>13</v>
      </c>
      <c r="Q824">
        <v>1</v>
      </c>
      <c r="R824">
        <v>13</v>
      </c>
      <c r="S824">
        <v>1</v>
      </c>
      <c r="T824">
        <v>23.1044796009169</v>
      </c>
      <c r="U824">
        <v>0.30825024406446899</v>
      </c>
      <c r="V824">
        <v>8</v>
      </c>
      <c r="W824">
        <v>1.02788703781949E-2</v>
      </c>
      <c r="X824">
        <v>1</v>
      </c>
      <c r="Y824">
        <v>13</v>
      </c>
      <c r="Z824">
        <v>1</v>
      </c>
      <c r="AA824">
        <v>12.0449634525294</v>
      </c>
      <c r="AB824">
        <v>13</v>
      </c>
      <c r="AC824">
        <v>1</v>
      </c>
      <c r="AD824">
        <v>0</v>
      </c>
      <c r="AE824">
        <v>0</v>
      </c>
      <c r="AF824">
        <v>0</v>
      </c>
      <c r="AG824">
        <v>0</v>
      </c>
      <c r="AH824">
        <v>0</v>
      </c>
      <c r="AI824">
        <v>0</v>
      </c>
      <c r="AJ824" s="73">
        <v>97.199704635324906</v>
      </c>
      <c r="AK824">
        <v>13</v>
      </c>
      <c r="AL824">
        <v>1</v>
      </c>
      <c r="AM824">
        <v>0</v>
      </c>
      <c r="AN824">
        <v>0</v>
      </c>
      <c r="AO824">
        <v>0</v>
      </c>
      <c r="AP824">
        <v>0</v>
      </c>
      <c r="AQ824">
        <v>13</v>
      </c>
      <c r="AR824">
        <v>0.999999999999999</v>
      </c>
      <c r="AS824">
        <v>0</v>
      </c>
      <c r="AT824">
        <v>0</v>
      </c>
      <c r="AU824">
        <v>0</v>
      </c>
      <c r="AV824">
        <v>0</v>
      </c>
      <c r="AW824">
        <v>13</v>
      </c>
      <c r="AX824">
        <v>1</v>
      </c>
      <c r="AY824" s="73">
        <v>95.897555304386003</v>
      </c>
      <c r="AZ824">
        <v>13</v>
      </c>
      <c r="BA824">
        <v>1</v>
      </c>
      <c r="BB824">
        <v>13</v>
      </c>
      <c r="BC824">
        <v>0.999999999999999</v>
      </c>
      <c r="BD824">
        <v>0</v>
      </c>
      <c r="BE824">
        <v>0</v>
      </c>
      <c r="BF824">
        <v>97.297163923254999</v>
      </c>
      <c r="BG824">
        <v>95.706453090816893</v>
      </c>
      <c r="BH824">
        <v>95.897555304386003</v>
      </c>
      <c r="BI824">
        <v>97.199704635324906</v>
      </c>
    </row>
    <row r="825" spans="1:61" x14ac:dyDescent="0.25">
      <c r="A825" s="10" t="str">
        <f>VLOOKUP(D825,'Index-Relations'!E:F,2,FALSE)</f>
        <v>ESG</v>
      </c>
      <c r="B825" t="s">
        <v>3450</v>
      </c>
      <c r="C825" s="53" t="s">
        <v>2765</v>
      </c>
      <c r="D825" s="59" t="s">
        <v>3218</v>
      </c>
      <c r="E825" s="59" t="s">
        <v>4265</v>
      </c>
      <c r="F825" t="s">
        <v>324</v>
      </c>
      <c r="G825" t="s">
        <v>323</v>
      </c>
      <c r="H825" t="s">
        <v>325</v>
      </c>
      <c r="I825" s="52">
        <v>45474</v>
      </c>
      <c r="J825" t="s">
        <v>2457</v>
      </c>
      <c r="K825">
        <v>13</v>
      </c>
      <c r="L825" s="73">
        <v>97.288659225961894</v>
      </c>
      <c r="M825">
        <v>13</v>
      </c>
      <c r="N825">
        <v>1</v>
      </c>
      <c r="O825" s="73">
        <v>95.678832181185996</v>
      </c>
      <c r="P825">
        <v>13</v>
      </c>
      <c r="Q825">
        <v>1</v>
      </c>
      <c r="R825">
        <v>13</v>
      </c>
      <c r="S825">
        <v>1</v>
      </c>
      <c r="T825">
        <v>23.3025629569469</v>
      </c>
      <c r="U825">
        <v>0.34170971094036001</v>
      </c>
      <c r="V825">
        <v>8</v>
      </c>
      <c r="W825">
        <v>9.0493962495684192E-3</v>
      </c>
      <c r="X825">
        <v>1</v>
      </c>
      <c r="Y825">
        <v>13</v>
      </c>
      <c r="Z825">
        <v>1</v>
      </c>
      <c r="AA825">
        <v>12.1530188383789</v>
      </c>
      <c r="AB825">
        <v>13</v>
      </c>
      <c r="AC825">
        <v>1</v>
      </c>
      <c r="AD825">
        <v>0</v>
      </c>
      <c r="AE825">
        <v>0</v>
      </c>
      <c r="AF825">
        <v>0</v>
      </c>
      <c r="AG825">
        <v>0</v>
      </c>
      <c r="AH825">
        <v>0</v>
      </c>
      <c r="AI825">
        <v>0</v>
      </c>
      <c r="AJ825" s="73">
        <v>97.181514679312997</v>
      </c>
      <c r="AK825">
        <v>13</v>
      </c>
      <c r="AL825">
        <v>1</v>
      </c>
      <c r="AM825">
        <v>0</v>
      </c>
      <c r="AN825">
        <v>0</v>
      </c>
      <c r="AO825">
        <v>0</v>
      </c>
      <c r="AP825">
        <v>0</v>
      </c>
      <c r="AQ825">
        <v>13</v>
      </c>
      <c r="AR825">
        <v>1</v>
      </c>
      <c r="AS825">
        <v>0</v>
      </c>
      <c r="AT825">
        <v>0</v>
      </c>
      <c r="AU825">
        <v>0</v>
      </c>
      <c r="AV825">
        <v>0</v>
      </c>
      <c r="AW825">
        <v>13</v>
      </c>
      <c r="AX825">
        <v>0.999999999999999</v>
      </c>
      <c r="AY825" s="73">
        <v>95.936260333050996</v>
      </c>
      <c r="AZ825">
        <v>13</v>
      </c>
      <c r="BA825">
        <v>1</v>
      </c>
      <c r="BB825">
        <v>13</v>
      </c>
      <c r="BC825">
        <v>1</v>
      </c>
      <c r="BD825">
        <v>0</v>
      </c>
      <c r="BE825">
        <v>0</v>
      </c>
      <c r="BF825">
        <v>97.288659225961894</v>
      </c>
      <c r="BG825">
        <v>95.678832181185996</v>
      </c>
      <c r="BH825">
        <v>95.936260333050996</v>
      </c>
      <c r="BI825">
        <v>97.181514679312997</v>
      </c>
    </row>
    <row r="826" spans="1:61" x14ac:dyDescent="0.25">
      <c r="A826" s="10" t="str">
        <f>VLOOKUP(D826,'Index-Relations'!E:F,2,FALSE)</f>
        <v>ESG</v>
      </c>
      <c r="B826" t="s">
        <v>3450</v>
      </c>
      <c r="C826" s="53" t="s">
        <v>2766</v>
      </c>
      <c r="D826" s="59" t="s">
        <v>3218</v>
      </c>
      <c r="E826" s="59" t="s">
        <v>4266</v>
      </c>
      <c r="F826" t="s">
        <v>324</v>
      </c>
      <c r="G826" t="s">
        <v>323</v>
      </c>
      <c r="H826" t="s">
        <v>325</v>
      </c>
      <c r="I826" s="52">
        <v>45446</v>
      </c>
      <c r="J826" t="s">
        <v>2457</v>
      </c>
      <c r="K826">
        <v>13</v>
      </c>
      <c r="L826" s="73">
        <v>97.225785129578</v>
      </c>
      <c r="M826">
        <v>13</v>
      </c>
      <c r="N826">
        <v>1</v>
      </c>
      <c r="O826" s="73">
        <v>95.580351950513005</v>
      </c>
      <c r="P826">
        <v>13</v>
      </c>
      <c r="Q826">
        <v>1</v>
      </c>
      <c r="R826">
        <v>13</v>
      </c>
      <c r="S826">
        <v>0.999999999999999</v>
      </c>
      <c r="T826">
        <v>23.663233845758601</v>
      </c>
      <c r="U826">
        <v>0.35805369478334598</v>
      </c>
      <c r="V826">
        <v>8</v>
      </c>
      <c r="W826">
        <v>1.03348656042317E-2</v>
      </c>
      <c r="X826">
        <v>1</v>
      </c>
      <c r="Y826">
        <v>13</v>
      </c>
      <c r="Z826">
        <v>0.999999999999999</v>
      </c>
      <c r="AA826">
        <v>12.837154266900599</v>
      </c>
      <c r="AB826">
        <v>13</v>
      </c>
      <c r="AC826">
        <v>0.999999999999999</v>
      </c>
      <c r="AD826">
        <v>0</v>
      </c>
      <c r="AE826">
        <v>0</v>
      </c>
      <c r="AF826">
        <v>0</v>
      </c>
      <c r="AG826">
        <v>1.1102E-16</v>
      </c>
      <c r="AH826">
        <v>0</v>
      </c>
      <c r="AI826">
        <v>0</v>
      </c>
      <c r="AJ826" s="73">
        <v>97.107372974881002</v>
      </c>
      <c r="AK826">
        <v>13</v>
      </c>
      <c r="AL826">
        <v>1</v>
      </c>
      <c r="AM826">
        <v>0</v>
      </c>
      <c r="AN826">
        <v>0</v>
      </c>
      <c r="AO826">
        <v>0</v>
      </c>
      <c r="AP826">
        <v>0</v>
      </c>
      <c r="AQ826">
        <v>13</v>
      </c>
      <c r="AR826">
        <v>0.999999999999999</v>
      </c>
      <c r="AS826">
        <v>0</v>
      </c>
      <c r="AT826">
        <v>0</v>
      </c>
      <c r="AU826">
        <v>0</v>
      </c>
      <c r="AV826">
        <v>0</v>
      </c>
      <c r="AW826">
        <v>13</v>
      </c>
      <c r="AX826">
        <v>0.999999999999999</v>
      </c>
      <c r="AY826" s="73">
        <v>95.953700379235897</v>
      </c>
      <c r="AZ826">
        <v>13</v>
      </c>
      <c r="BA826">
        <v>1</v>
      </c>
      <c r="BB826">
        <v>13</v>
      </c>
      <c r="BC826">
        <v>0.999999999999999</v>
      </c>
      <c r="BD826">
        <v>0</v>
      </c>
      <c r="BE826">
        <v>0</v>
      </c>
      <c r="BF826">
        <v>97.225785129578</v>
      </c>
      <c r="BG826">
        <v>95.580351950513005</v>
      </c>
      <c r="BH826">
        <v>95.953700379235897</v>
      </c>
      <c r="BI826">
        <v>97.107372974881002</v>
      </c>
    </row>
    <row r="827" spans="1:61" x14ac:dyDescent="0.25">
      <c r="A827" s="10" t="str">
        <f>VLOOKUP(D827,'Index-Relations'!E:F,2,FALSE)</f>
        <v>ESG</v>
      </c>
      <c r="B827" t="s">
        <v>3450</v>
      </c>
      <c r="C827" s="53" t="s">
        <v>2767</v>
      </c>
      <c r="D827" s="59" t="s">
        <v>3218</v>
      </c>
      <c r="E827" s="59" t="s">
        <v>4267</v>
      </c>
      <c r="F827" t="s">
        <v>324</v>
      </c>
      <c r="G827" t="s">
        <v>323</v>
      </c>
      <c r="H827" t="s">
        <v>325</v>
      </c>
      <c r="I827" s="52">
        <v>45414</v>
      </c>
      <c r="J827" t="s">
        <v>2457</v>
      </c>
      <c r="K827">
        <v>13</v>
      </c>
      <c r="L827" s="73">
        <v>97.294680962979001</v>
      </c>
      <c r="M827">
        <v>13</v>
      </c>
      <c r="N827">
        <v>1</v>
      </c>
      <c r="O827" s="73">
        <v>95.707652696604995</v>
      </c>
      <c r="P827">
        <v>13</v>
      </c>
      <c r="Q827">
        <v>1</v>
      </c>
      <c r="R827">
        <v>13</v>
      </c>
      <c r="S827">
        <v>1</v>
      </c>
      <c r="T827">
        <v>23.643268597486401</v>
      </c>
      <c r="U827">
        <v>0.33853315432643299</v>
      </c>
      <c r="V827">
        <v>8</v>
      </c>
      <c r="W827">
        <v>1.0010066140100599E-2</v>
      </c>
      <c r="X827">
        <v>1</v>
      </c>
      <c r="Y827">
        <v>13</v>
      </c>
      <c r="Z827">
        <v>0.999999999999999</v>
      </c>
      <c r="AA827">
        <v>13.2487664204899</v>
      </c>
      <c r="AB827">
        <v>13</v>
      </c>
      <c r="AC827">
        <v>1</v>
      </c>
      <c r="AD827">
        <v>0</v>
      </c>
      <c r="AE827">
        <v>0</v>
      </c>
      <c r="AF827">
        <v>0</v>
      </c>
      <c r="AG827">
        <v>0</v>
      </c>
      <c r="AH827">
        <v>0</v>
      </c>
      <c r="AI827">
        <v>0</v>
      </c>
      <c r="AJ827" s="73">
        <v>97.189499855774002</v>
      </c>
      <c r="AK827">
        <v>13</v>
      </c>
      <c r="AL827">
        <v>1</v>
      </c>
      <c r="AM827">
        <v>0</v>
      </c>
      <c r="AN827">
        <v>0</v>
      </c>
      <c r="AO827">
        <v>0</v>
      </c>
      <c r="AP827">
        <v>0</v>
      </c>
      <c r="AQ827">
        <v>13</v>
      </c>
      <c r="AR827">
        <v>1</v>
      </c>
      <c r="AS827">
        <v>0</v>
      </c>
      <c r="AT827">
        <v>0</v>
      </c>
      <c r="AU827">
        <v>0</v>
      </c>
      <c r="AV827">
        <v>0</v>
      </c>
      <c r="AW827">
        <v>13</v>
      </c>
      <c r="AX827">
        <v>1</v>
      </c>
      <c r="AY827" s="73">
        <v>95.965993009846002</v>
      </c>
      <c r="AZ827">
        <v>13</v>
      </c>
      <c r="BA827">
        <v>1</v>
      </c>
      <c r="BB827">
        <v>13</v>
      </c>
      <c r="BC827">
        <v>1</v>
      </c>
      <c r="BD827">
        <v>0</v>
      </c>
      <c r="BE827">
        <v>0</v>
      </c>
      <c r="BF827">
        <v>97.294680962979001</v>
      </c>
      <c r="BG827">
        <v>95.707652696604995</v>
      </c>
      <c r="BH827">
        <v>95.965993009846002</v>
      </c>
      <c r="BI827">
        <v>97.189499855774002</v>
      </c>
    </row>
    <row r="828" spans="1:61" x14ac:dyDescent="0.25">
      <c r="A828" s="10" t="str">
        <f>VLOOKUP(D828,'Index-Relations'!E:F,2,FALSE)</f>
        <v>ESG</v>
      </c>
      <c r="B828" t="s">
        <v>3450</v>
      </c>
      <c r="C828" s="53" t="s">
        <v>2768</v>
      </c>
      <c r="D828" s="59" t="s">
        <v>3218</v>
      </c>
      <c r="E828" s="59" t="s">
        <v>4268</v>
      </c>
      <c r="F828" t="s">
        <v>324</v>
      </c>
      <c r="G828" t="s">
        <v>323</v>
      </c>
      <c r="H828" t="s">
        <v>325</v>
      </c>
      <c r="I828" s="52">
        <v>45384</v>
      </c>
      <c r="J828" t="s">
        <v>2457</v>
      </c>
      <c r="K828">
        <v>13</v>
      </c>
      <c r="L828">
        <v>97.861916972289904</v>
      </c>
      <c r="M828">
        <v>13</v>
      </c>
      <c r="N828">
        <v>1</v>
      </c>
      <c r="O828">
        <v>96.717490821075401</v>
      </c>
      <c r="P828">
        <v>13</v>
      </c>
      <c r="Q828">
        <v>1</v>
      </c>
      <c r="R828">
        <v>13</v>
      </c>
      <c r="S828">
        <v>0.999999999999999</v>
      </c>
      <c r="T828">
        <v>23.201026011281701</v>
      </c>
      <c r="U828">
        <v>0.33917805076235102</v>
      </c>
      <c r="V828">
        <v>8</v>
      </c>
      <c r="W828">
        <v>9.6520870144453097E-3</v>
      </c>
      <c r="X828">
        <v>1</v>
      </c>
      <c r="Y828">
        <v>13</v>
      </c>
      <c r="Z828">
        <v>1</v>
      </c>
      <c r="AA828">
        <v>12.779510145962201</v>
      </c>
      <c r="AB828">
        <v>13</v>
      </c>
      <c r="AC828">
        <v>1</v>
      </c>
      <c r="AD828">
        <v>0</v>
      </c>
      <c r="AE828">
        <v>0</v>
      </c>
      <c r="AF828">
        <v>0</v>
      </c>
      <c r="AG828">
        <v>0</v>
      </c>
      <c r="AH828">
        <v>0</v>
      </c>
      <c r="AI828">
        <v>0</v>
      </c>
      <c r="AJ828">
        <v>98.320440200431094</v>
      </c>
      <c r="AK828">
        <v>13</v>
      </c>
      <c r="AL828">
        <v>1</v>
      </c>
      <c r="AM828">
        <v>0</v>
      </c>
      <c r="AN828">
        <v>0</v>
      </c>
      <c r="AO828">
        <v>0</v>
      </c>
      <c r="AP828">
        <v>0</v>
      </c>
      <c r="AQ828">
        <v>13</v>
      </c>
      <c r="AR828">
        <v>1</v>
      </c>
      <c r="AS828">
        <v>0</v>
      </c>
      <c r="AT828">
        <v>0</v>
      </c>
      <c r="AU828">
        <v>0</v>
      </c>
      <c r="AV828">
        <v>0</v>
      </c>
      <c r="AW828">
        <v>13</v>
      </c>
      <c r="AX828">
        <v>0.999999999999999</v>
      </c>
      <c r="AY828">
        <v>96.482731272951995</v>
      </c>
      <c r="AZ828">
        <v>13</v>
      </c>
      <c r="BA828">
        <v>1</v>
      </c>
      <c r="BB828">
        <v>13</v>
      </c>
      <c r="BC828">
        <v>1</v>
      </c>
      <c r="BD828">
        <v>0</v>
      </c>
      <c r="BE828">
        <v>0</v>
      </c>
      <c r="BF828">
        <v>97.286306135323997</v>
      </c>
      <c r="BG828">
        <v>95.688434092861996</v>
      </c>
      <c r="BH828">
        <v>95.937587236171893</v>
      </c>
      <c r="BI828">
        <v>97.183443437665005</v>
      </c>
    </row>
    <row r="829" spans="1:61" x14ac:dyDescent="0.25">
      <c r="A829" s="10" t="str">
        <f>VLOOKUP(D829,'Index-Relations'!E:F,2,FALSE)</f>
        <v>ESG</v>
      </c>
      <c r="B829" t="s">
        <v>3450</v>
      </c>
      <c r="C829" s="53" t="s">
        <v>2769</v>
      </c>
      <c r="D829" s="59" t="s">
        <v>3218</v>
      </c>
      <c r="E829" s="59" t="s">
        <v>4269</v>
      </c>
      <c r="F829" t="s">
        <v>324</v>
      </c>
      <c r="G829" t="s">
        <v>323</v>
      </c>
      <c r="H829" t="s">
        <v>325</v>
      </c>
      <c r="I829" s="52">
        <v>45352</v>
      </c>
      <c r="J829" t="s">
        <v>2457</v>
      </c>
      <c r="K829">
        <v>13</v>
      </c>
      <c r="L829">
        <v>97.838350869478106</v>
      </c>
      <c r="M829">
        <v>13</v>
      </c>
      <c r="N829">
        <v>1</v>
      </c>
      <c r="O829">
        <v>96.697324356748297</v>
      </c>
      <c r="P829">
        <v>13</v>
      </c>
      <c r="Q829">
        <v>1</v>
      </c>
      <c r="R829">
        <v>13</v>
      </c>
      <c r="S829">
        <v>1</v>
      </c>
      <c r="T829">
        <v>23.7980222786348</v>
      </c>
      <c r="U829">
        <v>0.32746653388545899</v>
      </c>
      <c r="V829">
        <v>8</v>
      </c>
      <c r="W829">
        <v>9.4476324341130503E-3</v>
      </c>
      <c r="X829">
        <v>1</v>
      </c>
      <c r="Y829">
        <v>13</v>
      </c>
      <c r="Z829">
        <v>0.999999999999999</v>
      </c>
      <c r="AA829">
        <v>13.0187883308077</v>
      </c>
      <c r="AB829">
        <v>13</v>
      </c>
      <c r="AC829">
        <v>1</v>
      </c>
      <c r="AD829">
        <v>0</v>
      </c>
      <c r="AE829">
        <v>0</v>
      </c>
      <c r="AF829">
        <v>0</v>
      </c>
      <c r="AG829">
        <v>0</v>
      </c>
      <c r="AH829">
        <v>0</v>
      </c>
      <c r="AI829">
        <v>0</v>
      </c>
      <c r="AJ829">
        <v>98.283323271012407</v>
      </c>
      <c r="AK829">
        <v>13</v>
      </c>
      <c r="AL829">
        <v>1</v>
      </c>
      <c r="AM829">
        <v>0</v>
      </c>
      <c r="AN829">
        <v>0</v>
      </c>
      <c r="AO829">
        <v>0</v>
      </c>
      <c r="AP829">
        <v>0</v>
      </c>
      <c r="AQ829">
        <v>13</v>
      </c>
      <c r="AR829">
        <v>0.999999999999999</v>
      </c>
      <c r="AS829">
        <v>0</v>
      </c>
      <c r="AT829">
        <v>0</v>
      </c>
      <c r="AU829">
        <v>0</v>
      </c>
      <c r="AV829">
        <v>0</v>
      </c>
      <c r="AW829">
        <v>13</v>
      </c>
      <c r="AX829">
        <v>1</v>
      </c>
      <c r="AY829">
        <v>96.470896344913399</v>
      </c>
      <c r="AZ829">
        <v>13</v>
      </c>
      <c r="BA829">
        <v>1</v>
      </c>
      <c r="BB829">
        <v>13</v>
      </c>
      <c r="BC829">
        <v>0.999999999999999</v>
      </c>
      <c r="BD829">
        <v>0</v>
      </c>
      <c r="BE829">
        <v>0</v>
      </c>
      <c r="BF829">
        <v>97.272562559307005</v>
      </c>
      <c r="BG829">
        <v>95.688623353426905</v>
      </c>
      <c r="BH829">
        <v>95.943863696267002</v>
      </c>
      <c r="BI829">
        <v>97.160783036545993</v>
      </c>
    </row>
    <row r="830" spans="1:61" x14ac:dyDescent="0.25">
      <c r="A830" s="10" t="str">
        <f>VLOOKUP(D830,'Index-Relations'!E:F,2,FALSE)</f>
        <v>ESG</v>
      </c>
      <c r="B830" t="s">
        <v>3450</v>
      </c>
      <c r="C830" s="53" t="s">
        <v>2770</v>
      </c>
      <c r="D830" s="59" t="s">
        <v>3218</v>
      </c>
      <c r="E830" s="59" t="s">
        <v>4270</v>
      </c>
      <c r="F830" t="s">
        <v>324</v>
      </c>
      <c r="G830" t="s">
        <v>323</v>
      </c>
      <c r="H830" t="s">
        <v>325</v>
      </c>
      <c r="I830" s="52">
        <v>45323</v>
      </c>
      <c r="J830" t="s">
        <v>2457</v>
      </c>
      <c r="K830">
        <v>13</v>
      </c>
      <c r="L830">
        <v>98.093647727767305</v>
      </c>
      <c r="M830">
        <v>13</v>
      </c>
      <c r="N830">
        <v>1</v>
      </c>
      <c r="O830">
        <v>96.630727296756504</v>
      </c>
      <c r="P830">
        <v>13</v>
      </c>
      <c r="Q830">
        <v>1</v>
      </c>
      <c r="R830">
        <v>13</v>
      </c>
      <c r="S830">
        <v>0.999999999999999</v>
      </c>
      <c r="T830">
        <v>23.753095010566</v>
      </c>
      <c r="U830">
        <v>0.29533939809656601</v>
      </c>
      <c r="V830">
        <v>7</v>
      </c>
      <c r="W830">
        <v>1.0512763041555901E-2</v>
      </c>
      <c r="X830">
        <v>1</v>
      </c>
      <c r="Y830">
        <v>13</v>
      </c>
      <c r="Z830">
        <v>0.999999999999999</v>
      </c>
      <c r="AA830">
        <v>13.7164001646995</v>
      </c>
      <c r="AB830">
        <v>13</v>
      </c>
      <c r="AC830">
        <v>0.999999999999999</v>
      </c>
      <c r="AD830">
        <v>0</v>
      </c>
      <c r="AE830">
        <v>0</v>
      </c>
      <c r="AF830">
        <v>0</v>
      </c>
      <c r="AG830">
        <v>1.1102E-16</v>
      </c>
      <c r="AH830">
        <v>0</v>
      </c>
      <c r="AI830">
        <v>0</v>
      </c>
      <c r="AJ830">
        <v>98.305804803473194</v>
      </c>
      <c r="AK830">
        <v>13</v>
      </c>
      <c r="AL830">
        <v>1</v>
      </c>
      <c r="AM830">
        <v>0</v>
      </c>
      <c r="AN830">
        <v>0</v>
      </c>
      <c r="AO830">
        <v>0</v>
      </c>
      <c r="AP830">
        <v>0</v>
      </c>
      <c r="AQ830">
        <v>13</v>
      </c>
      <c r="AR830">
        <v>1</v>
      </c>
      <c r="AS830">
        <v>0</v>
      </c>
      <c r="AT830">
        <v>0</v>
      </c>
      <c r="AU830">
        <v>0</v>
      </c>
      <c r="AV830">
        <v>0</v>
      </c>
      <c r="AW830">
        <v>13</v>
      </c>
      <c r="AX830">
        <v>1</v>
      </c>
      <c r="AY830">
        <v>97.211764113274498</v>
      </c>
      <c r="AZ830">
        <v>13</v>
      </c>
      <c r="BA830">
        <v>1</v>
      </c>
      <c r="BB830">
        <v>13</v>
      </c>
      <c r="BC830">
        <v>1</v>
      </c>
      <c r="BD830">
        <v>0</v>
      </c>
      <c r="BE830">
        <v>0</v>
      </c>
      <c r="BF830">
        <v>97.340940169738005</v>
      </c>
      <c r="BG830">
        <v>95.627368401379996</v>
      </c>
      <c r="BH830">
        <v>96.631326625689994</v>
      </c>
      <c r="BI830">
        <v>97.176411380744995</v>
      </c>
    </row>
    <row r="831" spans="1:61" x14ac:dyDescent="0.25">
      <c r="A831" s="10" t="str">
        <f>VLOOKUP(D831,'Index-Relations'!E:F,2,FALSE)</f>
        <v>ESG</v>
      </c>
      <c r="B831" t="s">
        <v>3450</v>
      </c>
      <c r="C831" s="53" t="s">
        <v>2760</v>
      </c>
      <c r="D831" s="59" t="s">
        <v>3249</v>
      </c>
      <c r="E831" s="59" t="s">
        <v>4271</v>
      </c>
      <c r="F831" t="s">
        <v>330</v>
      </c>
      <c r="G831" t="s">
        <v>329</v>
      </c>
      <c r="H831" t="s">
        <v>331</v>
      </c>
      <c r="I831" s="52">
        <v>45659</v>
      </c>
      <c r="J831" t="s">
        <v>2457</v>
      </c>
      <c r="K831">
        <v>6</v>
      </c>
      <c r="L831" s="73">
        <v>92.605394476561997</v>
      </c>
      <c r="M831">
        <v>6</v>
      </c>
      <c r="N831">
        <v>1</v>
      </c>
      <c r="O831" s="73">
        <v>89.520274260215004</v>
      </c>
      <c r="P831">
        <v>6</v>
      </c>
      <c r="Q831">
        <v>1</v>
      </c>
      <c r="R831">
        <v>5</v>
      </c>
      <c r="S831">
        <v>0.93536800020740896</v>
      </c>
      <c r="T831">
        <v>49.885577431285803</v>
      </c>
      <c r="U831">
        <v>0.751851423804206</v>
      </c>
      <c r="V831">
        <v>6</v>
      </c>
      <c r="W831">
        <v>0</v>
      </c>
      <c r="X831">
        <v>0</v>
      </c>
      <c r="Y831">
        <v>6</v>
      </c>
      <c r="Z831">
        <v>1</v>
      </c>
      <c r="AA831">
        <v>11.285169801421301</v>
      </c>
      <c r="AB831">
        <v>6</v>
      </c>
      <c r="AC831">
        <v>1</v>
      </c>
      <c r="AD831">
        <v>0</v>
      </c>
      <c r="AE831">
        <v>0</v>
      </c>
      <c r="AF831">
        <v>0</v>
      </c>
      <c r="AG831">
        <v>0</v>
      </c>
      <c r="AH831">
        <v>0</v>
      </c>
      <c r="AI831">
        <v>0</v>
      </c>
      <c r="AJ831" s="73">
        <v>91.927043335964996</v>
      </c>
      <c r="AK831">
        <v>6</v>
      </c>
      <c r="AL831">
        <v>1</v>
      </c>
      <c r="AM831">
        <v>0</v>
      </c>
      <c r="AN831">
        <v>0</v>
      </c>
      <c r="AO831">
        <v>0</v>
      </c>
      <c r="AP831">
        <v>0</v>
      </c>
      <c r="AQ831">
        <v>6</v>
      </c>
      <c r="AR831">
        <v>0.999999999999999</v>
      </c>
      <c r="AS831">
        <v>0</v>
      </c>
      <c r="AT831">
        <v>0</v>
      </c>
      <c r="AU831">
        <v>0</v>
      </c>
      <c r="AV831">
        <v>0</v>
      </c>
      <c r="AW831">
        <v>6</v>
      </c>
      <c r="AX831">
        <v>1</v>
      </c>
      <c r="AY831" s="73">
        <v>91.331799398230999</v>
      </c>
      <c r="AZ831">
        <v>6</v>
      </c>
      <c r="BA831">
        <v>1</v>
      </c>
      <c r="BB831">
        <v>6</v>
      </c>
      <c r="BC831">
        <v>0.999999999999999</v>
      </c>
      <c r="BD831">
        <v>0</v>
      </c>
      <c r="BE831">
        <v>0</v>
      </c>
      <c r="BF831">
        <v>92.605394476561997</v>
      </c>
      <c r="BG831">
        <v>89.520274260215004</v>
      </c>
      <c r="BH831">
        <v>91.331799398230999</v>
      </c>
      <c r="BI831">
        <v>91.927043335964996</v>
      </c>
    </row>
    <row r="832" spans="1:61" x14ac:dyDescent="0.25">
      <c r="A832" s="10" t="str">
        <f>VLOOKUP(D832,'Index-Relations'!E:F,2,FALSE)</f>
        <v>ESG</v>
      </c>
      <c r="B832" t="s">
        <v>3450</v>
      </c>
      <c r="C832" s="53" t="s">
        <v>2761</v>
      </c>
      <c r="D832" s="59" t="s">
        <v>3249</v>
      </c>
      <c r="E832" s="59" t="s">
        <v>4272</v>
      </c>
      <c r="F832" t="s">
        <v>330</v>
      </c>
      <c r="G832" t="s">
        <v>329</v>
      </c>
      <c r="H832" t="s">
        <v>331</v>
      </c>
      <c r="I832" s="52">
        <v>45628</v>
      </c>
      <c r="J832" t="s">
        <v>2457</v>
      </c>
      <c r="K832">
        <v>3</v>
      </c>
      <c r="L832" s="73">
        <v>93.240577143441001</v>
      </c>
      <c r="M832">
        <v>3</v>
      </c>
      <c r="N832">
        <v>1</v>
      </c>
      <c r="O832" s="73">
        <v>89.655584637384905</v>
      </c>
      <c r="P832">
        <v>3</v>
      </c>
      <c r="Q832">
        <v>1</v>
      </c>
      <c r="R832">
        <v>3</v>
      </c>
      <c r="S832">
        <v>1</v>
      </c>
      <c r="T832">
        <v>50.651865156524401</v>
      </c>
      <c r="U832">
        <v>0.50604583914305201</v>
      </c>
      <c r="V832">
        <v>3</v>
      </c>
      <c r="W832">
        <v>0</v>
      </c>
      <c r="X832">
        <v>0</v>
      </c>
      <c r="Y832">
        <v>3</v>
      </c>
      <c r="Z832">
        <v>1</v>
      </c>
      <c r="AA832">
        <v>10.1112409020259</v>
      </c>
      <c r="AB832">
        <v>3</v>
      </c>
      <c r="AC832">
        <v>1</v>
      </c>
      <c r="AD832">
        <v>0</v>
      </c>
      <c r="AE832">
        <v>0</v>
      </c>
      <c r="AF832">
        <v>0</v>
      </c>
      <c r="AG832">
        <v>0</v>
      </c>
      <c r="AH832">
        <v>0</v>
      </c>
      <c r="AI832">
        <v>0</v>
      </c>
      <c r="AJ832" s="73">
        <v>91.533819571804997</v>
      </c>
      <c r="AK832">
        <v>3</v>
      </c>
      <c r="AL832">
        <v>1</v>
      </c>
      <c r="AM832">
        <v>0</v>
      </c>
      <c r="AN832">
        <v>0</v>
      </c>
      <c r="AO832">
        <v>0</v>
      </c>
      <c r="AP832">
        <v>0</v>
      </c>
      <c r="AQ832">
        <v>3</v>
      </c>
      <c r="AR832">
        <v>1</v>
      </c>
      <c r="AS832">
        <v>0</v>
      </c>
      <c r="AT832">
        <v>0</v>
      </c>
      <c r="AU832">
        <v>0</v>
      </c>
      <c r="AV832">
        <v>0</v>
      </c>
      <c r="AW832">
        <v>3</v>
      </c>
      <c r="AX832">
        <v>1</v>
      </c>
      <c r="AY832" s="73">
        <v>92.665941096962996</v>
      </c>
      <c r="AZ832">
        <v>3</v>
      </c>
      <c r="BA832">
        <v>1</v>
      </c>
      <c r="BB832">
        <v>3</v>
      </c>
      <c r="BC832">
        <v>1</v>
      </c>
      <c r="BD832">
        <v>0</v>
      </c>
      <c r="BE832">
        <v>0</v>
      </c>
      <c r="BF832">
        <v>93.240577143441001</v>
      </c>
      <c r="BG832">
        <v>89.655584637384905</v>
      </c>
      <c r="BH832">
        <v>92.665941096962996</v>
      </c>
      <c r="BI832">
        <v>91.533819571804997</v>
      </c>
    </row>
    <row r="833" spans="1:61" x14ac:dyDescent="0.25">
      <c r="A833" s="10" t="str">
        <f>VLOOKUP(D833,'Index-Relations'!E:F,2,FALSE)</f>
        <v>ESG</v>
      </c>
      <c r="B833" t="s">
        <v>3450</v>
      </c>
      <c r="C833" s="53" t="s">
        <v>2762</v>
      </c>
      <c r="D833" s="59" t="s">
        <v>3249</v>
      </c>
      <c r="E833" s="59" t="s">
        <v>4273</v>
      </c>
      <c r="F833" t="s">
        <v>330</v>
      </c>
      <c r="G833" t="s">
        <v>329</v>
      </c>
      <c r="H833" t="s">
        <v>331</v>
      </c>
      <c r="I833" s="52">
        <v>45597</v>
      </c>
      <c r="J833" t="s">
        <v>2457</v>
      </c>
      <c r="K833">
        <v>3</v>
      </c>
      <c r="L833" s="73">
        <v>93.136390692182999</v>
      </c>
      <c r="M833">
        <v>3</v>
      </c>
      <c r="N833">
        <v>1</v>
      </c>
      <c r="O833" s="73">
        <v>89.619774967425002</v>
      </c>
      <c r="P833">
        <v>3</v>
      </c>
      <c r="Q833">
        <v>1</v>
      </c>
      <c r="R833">
        <v>3</v>
      </c>
      <c r="S833">
        <v>1</v>
      </c>
      <c r="T833">
        <v>50.304402777093102</v>
      </c>
      <c r="U833">
        <v>0.82275628794039501</v>
      </c>
      <c r="V833">
        <v>3</v>
      </c>
      <c r="W833">
        <v>0</v>
      </c>
      <c r="X833">
        <v>0</v>
      </c>
      <c r="Y833">
        <v>3</v>
      </c>
      <c r="Z833">
        <v>1</v>
      </c>
      <c r="AA833">
        <v>8.9027911567059306</v>
      </c>
      <c r="AB833">
        <v>3</v>
      </c>
      <c r="AC833">
        <v>1</v>
      </c>
      <c r="AD833">
        <v>0</v>
      </c>
      <c r="AE833">
        <v>0</v>
      </c>
      <c r="AF833">
        <v>0</v>
      </c>
      <c r="AG833">
        <v>0</v>
      </c>
      <c r="AH833">
        <v>0</v>
      </c>
      <c r="AI833">
        <v>0</v>
      </c>
      <c r="AJ833" s="73">
        <v>91.383352078352999</v>
      </c>
      <c r="AK833">
        <v>3</v>
      </c>
      <c r="AL833">
        <v>1</v>
      </c>
      <c r="AM833">
        <v>0</v>
      </c>
      <c r="AN833">
        <v>0</v>
      </c>
      <c r="AO833">
        <v>0</v>
      </c>
      <c r="AP833">
        <v>0</v>
      </c>
      <c r="AQ833">
        <v>3</v>
      </c>
      <c r="AR833">
        <v>1</v>
      </c>
      <c r="AS833">
        <v>0</v>
      </c>
      <c r="AT833">
        <v>0</v>
      </c>
      <c r="AU833">
        <v>0</v>
      </c>
      <c r="AV833">
        <v>0</v>
      </c>
      <c r="AW833">
        <v>3</v>
      </c>
      <c r="AX833">
        <v>1</v>
      </c>
      <c r="AY833" s="73">
        <v>92.551351003278995</v>
      </c>
      <c r="AZ833">
        <v>3</v>
      </c>
      <c r="BA833">
        <v>1</v>
      </c>
      <c r="BB833">
        <v>3</v>
      </c>
      <c r="BC833">
        <v>1</v>
      </c>
      <c r="BD833">
        <v>0</v>
      </c>
      <c r="BE833">
        <v>0</v>
      </c>
      <c r="BF833">
        <v>93.136390692182999</v>
      </c>
      <c r="BG833">
        <v>89.619774967425002</v>
      </c>
      <c r="BH833">
        <v>92.551351003278995</v>
      </c>
      <c r="BI833">
        <v>91.383352078352999</v>
      </c>
    </row>
    <row r="834" spans="1:61" x14ac:dyDescent="0.25">
      <c r="A834" s="10" t="str">
        <f>VLOOKUP(D834,'Index-Relations'!E:F,2,FALSE)</f>
        <v>ESG</v>
      </c>
      <c r="B834" t="s">
        <v>3450</v>
      </c>
      <c r="C834" s="53" t="s">
        <v>2763</v>
      </c>
      <c r="D834" s="59" t="s">
        <v>3249</v>
      </c>
      <c r="E834" s="59" t="s">
        <v>4274</v>
      </c>
      <c r="F834" t="s">
        <v>330</v>
      </c>
      <c r="G834" t="s">
        <v>329</v>
      </c>
      <c r="H834" t="s">
        <v>331</v>
      </c>
      <c r="I834" s="52">
        <v>45567</v>
      </c>
      <c r="J834" t="s">
        <v>2457</v>
      </c>
      <c r="K834">
        <v>3</v>
      </c>
      <c r="L834" s="73">
        <v>93.017414592777996</v>
      </c>
      <c r="M834">
        <v>3</v>
      </c>
      <c r="N834">
        <v>1</v>
      </c>
      <c r="O834" s="73">
        <v>89.563530146514907</v>
      </c>
      <c r="P834">
        <v>3</v>
      </c>
      <c r="Q834">
        <v>1</v>
      </c>
      <c r="R834">
        <v>3</v>
      </c>
      <c r="S834">
        <v>1</v>
      </c>
      <c r="T834">
        <v>49.900785796275599</v>
      </c>
      <c r="U834">
        <v>0.82609660994567402</v>
      </c>
      <c r="V834">
        <v>3</v>
      </c>
      <c r="W834">
        <v>0</v>
      </c>
      <c r="X834">
        <v>0</v>
      </c>
      <c r="Y834">
        <v>3</v>
      </c>
      <c r="Z834">
        <v>1</v>
      </c>
      <c r="AA834">
        <v>8.5824156096390407</v>
      </c>
      <c r="AB834">
        <v>3</v>
      </c>
      <c r="AC834">
        <v>1</v>
      </c>
      <c r="AD834">
        <v>0</v>
      </c>
      <c r="AE834">
        <v>0</v>
      </c>
      <c r="AF834">
        <v>0</v>
      </c>
      <c r="AG834">
        <v>0</v>
      </c>
      <c r="AH834">
        <v>0</v>
      </c>
      <c r="AI834">
        <v>0</v>
      </c>
      <c r="AJ834" s="73">
        <v>91.219681707984904</v>
      </c>
      <c r="AK834">
        <v>3</v>
      </c>
      <c r="AL834">
        <v>1</v>
      </c>
      <c r="AM834">
        <v>0</v>
      </c>
      <c r="AN834">
        <v>0</v>
      </c>
      <c r="AO834">
        <v>0</v>
      </c>
      <c r="AP834">
        <v>0</v>
      </c>
      <c r="AQ834">
        <v>3</v>
      </c>
      <c r="AR834">
        <v>1</v>
      </c>
      <c r="AS834">
        <v>0</v>
      </c>
      <c r="AT834">
        <v>0</v>
      </c>
      <c r="AU834">
        <v>0</v>
      </c>
      <c r="AV834">
        <v>0</v>
      </c>
      <c r="AW834">
        <v>3</v>
      </c>
      <c r="AX834">
        <v>1</v>
      </c>
      <c r="AY834" s="73">
        <v>92.418499965532902</v>
      </c>
      <c r="AZ834">
        <v>3</v>
      </c>
      <c r="BA834">
        <v>1</v>
      </c>
      <c r="BB834">
        <v>3</v>
      </c>
      <c r="BC834">
        <v>1</v>
      </c>
      <c r="BD834">
        <v>0</v>
      </c>
      <c r="BE834">
        <v>0</v>
      </c>
      <c r="BF834">
        <v>93.017414592777996</v>
      </c>
      <c r="BG834">
        <v>89.563530146514907</v>
      </c>
      <c r="BH834">
        <v>92.418499965532902</v>
      </c>
      <c r="BI834">
        <v>91.219681707984904</v>
      </c>
    </row>
    <row r="835" spans="1:61" x14ac:dyDescent="0.25">
      <c r="A835" s="10" t="str">
        <f>VLOOKUP(D835,'Index-Relations'!E:F,2,FALSE)</f>
        <v>ESG</v>
      </c>
      <c r="B835" t="s">
        <v>3450</v>
      </c>
      <c r="C835" s="53" t="s">
        <v>2764</v>
      </c>
      <c r="D835" s="59" t="s">
        <v>3249</v>
      </c>
      <c r="E835" s="59" t="s">
        <v>4275</v>
      </c>
      <c r="F835" t="s">
        <v>330</v>
      </c>
      <c r="G835" t="s">
        <v>329</v>
      </c>
      <c r="H835" t="s">
        <v>331</v>
      </c>
      <c r="I835" s="52">
        <v>45537</v>
      </c>
      <c r="J835" t="s">
        <v>2457</v>
      </c>
      <c r="K835">
        <v>3</v>
      </c>
      <c r="L835" s="73">
        <v>92.741674893175997</v>
      </c>
      <c r="M835">
        <v>3</v>
      </c>
      <c r="N835">
        <v>1</v>
      </c>
      <c r="O835" s="73">
        <v>89.543280521899902</v>
      </c>
      <c r="P835">
        <v>3</v>
      </c>
      <c r="Q835">
        <v>1</v>
      </c>
      <c r="R835">
        <v>3</v>
      </c>
      <c r="S835">
        <v>1</v>
      </c>
      <c r="T835">
        <v>49.018841770160599</v>
      </c>
      <c r="U835">
        <v>0.82420965543606195</v>
      </c>
      <c r="V835">
        <v>3</v>
      </c>
      <c r="W835">
        <v>0</v>
      </c>
      <c r="X835">
        <v>0</v>
      </c>
      <c r="Y835">
        <v>3</v>
      </c>
      <c r="Z835">
        <v>1</v>
      </c>
      <c r="AA835">
        <v>9.4036936994217406</v>
      </c>
      <c r="AB835">
        <v>3</v>
      </c>
      <c r="AC835">
        <v>1</v>
      </c>
      <c r="AD835">
        <v>0</v>
      </c>
      <c r="AE835">
        <v>0</v>
      </c>
      <c r="AF835">
        <v>0</v>
      </c>
      <c r="AG835">
        <v>0</v>
      </c>
      <c r="AH835">
        <v>0</v>
      </c>
      <c r="AI835">
        <v>0</v>
      </c>
      <c r="AJ835" s="73">
        <v>90.782023933963998</v>
      </c>
      <c r="AK835">
        <v>3</v>
      </c>
      <c r="AL835">
        <v>1</v>
      </c>
      <c r="AM835">
        <v>0</v>
      </c>
      <c r="AN835">
        <v>0</v>
      </c>
      <c r="AO835">
        <v>0</v>
      </c>
      <c r="AP835">
        <v>0</v>
      </c>
      <c r="AQ835">
        <v>3</v>
      </c>
      <c r="AR835">
        <v>1</v>
      </c>
      <c r="AS835">
        <v>0</v>
      </c>
      <c r="AT835">
        <v>0</v>
      </c>
      <c r="AU835">
        <v>0</v>
      </c>
      <c r="AV835">
        <v>0</v>
      </c>
      <c r="AW835">
        <v>3</v>
      </c>
      <c r="AX835">
        <v>1</v>
      </c>
      <c r="AY835" s="73">
        <v>92.125136150439999</v>
      </c>
      <c r="AZ835">
        <v>3</v>
      </c>
      <c r="BA835">
        <v>1</v>
      </c>
      <c r="BB835">
        <v>3</v>
      </c>
      <c r="BC835">
        <v>1</v>
      </c>
      <c r="BD835">
        <v>0</v>
      </c>
      <c r="BE835">
        <v>0</v>
      </c>
      <c r="BF835">
        <v>92.741674893175997</v>
      </c>
      <c r="BG835">
        <v>89.543280521899902</v>
      </c>
      <c r="BH835">
        <v>92.125136150439999</v>
      </c>
      <c r="BI835">
        <v>90.782023933963998</v>
      </c>
    </row>
    <row r="836" spans="1:61" x14ac:dyDescent="0.25">
      <c r="A836" s="10" t="str">
        <f>VLOOKUP(D836,'Index-Relations'!E:F,2,FALSE)</f>
        <v>ESG</v>
      </c>
      <c r="B836" t="s">
        <v>3450</v>
      </c>
      <c r="C836" s="53" t="s">
        <v>3350</v>
      </c>
      <c r="D836" s="59" t="s">
        <v>3249</v>
      </c>
      <c r="E836" s="59" t="s">
        <v>4276</v>
      </c>
      <c r="F836" t="s">
        <v>330</v>
      </c>
      <c r="G836" t="s">
        <v>329</v>
      </c>
      <c r="H836" t="s">
        <v>331</v>
      </c>
      <c r="I836" s="52">
        <v>45505</v>
      </c>
      <c r="J836" t="s">
        <v>2457</v>
      </c>
      <c r="K836">
        <v>3</v>
      </c>
      <c r="L836" s="73">
        <v>92.880537437648997</v>
      </c>
      <c r="M836">
        <v>3</v>
      </c>
      <c r="N836">
        <v>1</v>
      </c>
      <c r="O836" s="73">
        <v>89.505518850710004</v>
      </c>
      <c r="P836">
        <v>3</v>
      </c>
      <c r="Q836">
        <v>1</v>
      </c>
      <c r="R836">
        <v>3</v>
      </c>
      <c r="S836">
        <v>1</v>
      </c>
      <c r="T836">
        <v>49.439336481592299</v>
      </c>
      <c r="U836">
        <v>0.80469069158562501</v>
      </c>
      <c r="V836">
        <v>3</v>
      </c>
      <c r="W836">
        <v>0</v>
      </c>
      <c r="X836">
        <v>0</v>
      </c>
      <c r="Y836">
        <v>3</v>
      </c>
      <c r="Z836">
        <v>1</v>
      </c>
      <c r="AA836">
        <v>9.6585780461023898</v>
      </c>
      <c r="AB836">
        <v>3</v>
      </c>
      <c r="AC836">
        <v>1</v>
      </c>
      <c r="AD836">
        <v>0</v>
      </c>
      <c r="AE836">
        <v>0</v>
      </c>
      <c r="AF836">
        <v>0</v>
      </c>
      <c r="AG836">
        <v>0</v>
      </c>
      <c r="AH836">
        <v>0</v>
      </c>
      <c r="AI836">
        <v>0</v>
      </c>
      <c r="AJ836" s="73">
        <v>91.027825217247994</v>
      </c>
      <c r="AK836">
        <v>3</v>
      </c>
      <c r="AL836">
        <v>1</v>
      </c>
      <c r="AM836">
        <v>0</v>
      </c>
      <c r="AN836">
        <v>0</v>
      </c>
      <c r="AO836">
        <v>0</v>
      </c>
      <c r="AP836">
        <v>0</v>
      </c>
      <c r="AQ836">
        <v>3</v>
      </c>
      <c r="AR836">
        <v>0.999999999999999</v>
      </c>
      <c r="AS836">
        <v>0</v>
      </c>
      <c r="AT836">
        <v>0</v>
      </c>
      <c r="AU836">
        <v>0</v>
      </c>
      <c r="AV836">
        <v>0</v>
      </c>
      <c r="AW836">
        <v>3</v>
      </c>
      <c r="AX836">
        <v>0.999999999999999</v>
      </c>
      <c r="AY836" s="73">
        <v>92.266526409761994</v>
      </c>
      <c r="AZ836">
        <v>3</v>
      </c>
      <c r="BA836">
        <v>1</v>
      </c>
      <c r="BB836">
        <v>3</v>
      </c>
      <c r="BC836">
        <v>0.999999999999999</v>
      </c>
      <c r="BD836">
        <v>0</v>
      </c>
      <c r="BE836">
        <v>0</v>
      </c>
      <c r="BF836">
        <v>92.880537437648997</v>
      </c>
      <c r="BG836">
        <v>89.505518850710004</v>
      </c>
      <c r="BH836">
        <v>92.266526409761994</v>
      </c>
      <c r="BI836">
        <v>91.027825217247994</v>
      </c>
    </row>
    <row r="837" spans="1:61" x14ac:dyDescent="0.25">
      <c r="A837" s="10" t="str">
        <f>VLOOKUP(D837,'Index-Relations'!E:F,2,FALSE)</f>
        <v>ESG</v>
      </c>
      <c r="B837" t="s">
        <v>3450</v>
      </c>
      <c r="C837" s="53" t="s">
        <v>2765</v>
      </c>
      <c r="D837" s="59" t="s">
        <v>3249</v>
      </c>
      <c r="E837" s="59" t="s">
        <v>4277</v>
      </c>
      <c r="F837" t="s">
        <v>330</v>
      </c>
      <c r="G837" t="s">
        <v>329</v>
      </c>
      <c r="H837" t="s">
        <v>331</v>
      </c>
      <c r="I837" s="52">
        <v>45475</v>
      </c>
      <c r="J837" t="s">
        <v>2457</v>
      </c>
      <c r="K837">
        <v>3</v>
      </c>
      <c r="L837" s="73">
        <v>93.142322240970998</v>
      </c>
      <c r="M837">
        <v>3</v>
      </c>
      <c r="N837">
        <v>1</v>
      </c>
      <c r="O837" s="73">
        <v>89.571704176329902</v>
      </c>
      <c r="P837">
        <v>3</v>
      </c>
      <c r="Q837">
        <v>1</v>
      </c>
      <c r="R837">
        <v>3</v>
      </c>
      <c r="S837">
        <v>1</v>
      </c>
      <c r="T837">
        <v>50.299458923214502</v>
      </c>
      <c r="U837">
        <v>0.81085508906094805</v>
      </c>
      <c r="V837">
        <v>3</v>
      </c>
      <c r="W837">
        <v>0</v>
      </c>
      <c r="X837">
        <v>0</v>
      </c>
      <c r="Y837">
        <v>3</v>
      </c>
      <c r="Z837">
        <v>1</v>
      </c>
      <c r="AA837">
        <v>10.195463810685901</v>
      </c>
      <c r="AB837">
        <v>3</v>
      </c>
      <c r="AC837">
        <v>1</v>
      </c>
      <c r="AD837">
        <v>0</v>
      </c>
      <c r="AE837">
        <v>0</v>
      </c>
      <c r="AF837">
        <v>0</v>
      </c>
      <c r="AG837">
        <v>0</v>
      </c>
      <c r="AH837">
        <v>0</v>
      </c>
      <c r="AI837">
        <v>0</v>
      </c>
      <c r="AJ837" s="73">
        <v>91.418453155503897</v>
      </c>
      <c r="AK837">
        <v>3</v>
      </c>
      <c r="AL837">
        <v>1</v>
      </c>
      <c r="AM837">
        <v>0</v>
      </c>
      <c r="AN837">
        <v>0</v>
      </c>
      <c r="AO837">
        <v>0</v>
      </c>
      <c r="AP837">
        <v>0</v>
      </c>
      <c r="AQ837">
        <v>3</v>
      </c>
      <c r="AR837">
        <v>1</v>
      </c>
      <c r="AS837">
        <v>0</v>
      </c>
      <c r="AT837">
        <v>0</v>
      </c>
      <c r="AU837">
        <v>0</v>
      </c>
      <c r="AV837">
        <v>0</v>
      </c>
      <c r="AW837">
        <v>3</v>
      </c>
      <c r="AX837">
        <v>0.999999999999999</v>
      </c>
      <c r="AY837" s="73">
        <v>92.551241479601998</v>
      </c>
      <c r="AZ837">
        <v>3</v>
      </c>
      <c r="BA837">
        <v>1</v>
      </c>
      <c r="BB837">
        <v>3</v>
      </c>
      <c r="BC837">
        <v>1</v>
      </c>
      <c r="BD837">
        <v>0</v>
      </c>
      <c r="BE837">
        <v>0</v>
      </c>
      <c r="BF837">
        <v>93.142322240970998</v>
      </c>
      <c r="BG837">
        <v>89.571704176329902</v>
      </c>
      <c r="BH837">
        <v>92.551241479601998</v>
      </c>
      <c r="BI837">
        <v>91.418453155503897</v>
      </c>
    </row>
    <row r="838" spans="1:61" x14ac:dyDescent="0.25">
      <c r="A838" s="10" t="str">
        <f>VLOOKUP(D838,'Index-Relations'!E:F,2,FALSE)</f>
        <v>ESG</v>
      </c>
      <c r="B838" t="s">
        <v>3450</v>
      </c>
      <c r="C838" s="53" t="s">
        <v>2766</v>
      </c>
      <c r="D838" s="59" t="s">
        <v>3249</v>
      </c>
      <c r="E838" s="59" t="s">
        <v>4278</v>
      </c>
      <c r="F838" t="s">
        <v>330</v>
      </c>
      <c r="G838" t="s">
        <v>329</v>
      </c>
      <c r="H838" t="s">
        <v>331</v>
      </c>
      <c r="I838" s="52">
        <v>45446</v>
      </c>
      <c r="J838" t="s">
        <v>2457</v>
      </c>
      <c r="K838">
        <v>3</v>
      </c>
      <c r="L838" s="73">
        <v>93.227726133662003</v>
      </c>
      <c r="M838">
        <v>3</v>
      </c>
      <c r="N838">
        <v>1</v>
      </c>
      <c r="O838" s="73">
        <v>89.616592400669902</v>
      </c>
      <c r="P838">
        <v>3</v>
      </c>
      <c r="Q838">
        <v>1</v>
      </c>
      <c r="R838">
        <v>3</v>
      </c>
      <c r="S838">
        <v>1</v>
      </c>
      <c r="T838">
        <v>50.591659564744802</v>
      </c>
      <c r="U838">
        <v>0.81438099302975597</v>
      </c>
      <c r="V838">
        <v>3</v>
      </c>
      <c r="W838">
        <v>0</v>
      </c>
      <c r="X838">
        <v>0</v>
      </c>
      <c r="Y838">
        <v>3</v>
      </c>
      <c r="Z838">
        <v>1</v>
      </c>
      <c r="AA838">
        <v>9.4914278463890707</v>
      </c>
      <c r="AB838">
        <v>3</v>
      </c>
      <c r="AC838">
        <v>1</v>
      </c>
      <c r="AD838">
        <v>0</v>
      </c>
      <c r="AE838">
        <v>0</v>
      </c>
      <c r="AF838">
        <v>0</v>
      </c>
      <c r="AG838">
        <v>0</v>
      </c>
      <c r="AH838">
        <v>0</v>
      </c>
      <c r="AI838">
        <v>0</v>
      </c>
      <c r="AJ838" s="73">
        <v>91.533558155493907</v>
      </c>
      <c r="AK838">
        <v>3</v>
      </c>
      <c r="AL838">
        <v>1</v>
      </c>
      <c r="AM838">
        <v>0</v>
      </c>
      <c r="AN838">
        <v>0</v>
      </c>
      <c r="AO838">
        <v>0</v>
      </c>
      <c r="AP838">
        <v>0</v>
      </c>
      <c r="AQ838">
        <v>3</v>
      </c>
      <c r="AR838">
        <v>1</v>
      </c>
      <c r="AS838">
        <v>0</v>
      </c>
      <c r="AT838">
        <v>0</v>
      </c>
      <c r="AU838">
        <v>0</v>
      </c>
      <c r="AV838">
        <v>0</v>
      </c>
      <c r="AW838">
        <v>3</v>
      </c>
      <c r="AX838">
        <v>1</v>
      </c>
      <c r="AY838" s="73">
        <v>92.647215201362002</v>
      </c>
      <c r="AZ838">
        <v>3</v>
      </c>
      <c r="BA838">
        <v>1</v>
      </c>
      <c r="BB838">
        <v>3</v>
      </c>
      <c r="BC838">
        <v>1</v>
      </c>
      <c r="BD838">
        <v>0</v>
      </c>
      <c r="BE838">
        <v>0</v>
      </c>
      <c r="BF838">
        <v>93.227726133662003</v>
      </c>
      <c r="BG838">
        <v>89.616592400669902</v>
      </c>
      <c r="BH838">
        <v>92.647215201362002</v>
      </c>
      <c r="BI838">
        <v>91.533558155493907</v>
      </c>
    </row>
    <row r="839" spans="1:61" x14ac:dyDescent="0.25">
      <c r="A839" s="10" t="str">
        <f>VLOOKUP(D839,'Index-Relations'!E:F,2,FALSE)</f>
        <v>ESG</v>
      </c>
      <c r="B839" t="s">
        <v>3450</v>
      </c>
      <c r="C839" s="53" t="s">
        <v>2767</v>
      </c>
      <c r="D839" s="59" t="s">
        <v>3249</v>
      </c>
      <c r="E839" s="59" t="s">
        <v>4279</v>
      </c>
      <c r="F839" t="s">
        <v>330</v>
      </c>
      <c r="G839" t="s">
        <v>329</v>
      </c>
      <c r="H839" t="s">
        <v>331</v>
      </c>
      <c r="I839" s="52">
        <v>45414</v>
      </c>
      <c r="J839" t="s">
        <v>2457</v>
      </c>
      <c r="K839">
        <v>3</v>
      </c>
      <c r="L839" s="73">
        <v>93.233346317184001</v>
      </c>
      <c r="M839">
        <v>3</v>
      </c>
      <c r="N839">
        <v>1</v>
      </c>
      <c r="O839" s="73">
        <v>89.704762828379998</v>
      </c>
      <c r="P839">
        <v>3</v>
      </c>
      <c r="Q839">
        <v>1</v>
      </c>
      <c r="R839">
        <v>3</v>
      </c>
      <c r="S839">
        <v>1</v>
      </c>
      <c r="T839">
        <v>50.652896225454299</v>
      </c>
      <c r="U839">
        <v>0.82603369047230102</v>
      </c>
      <c r="V839">
        <v>3</v>
      </c>
      <c r="W839">
        <v>0</v>
      </c>
      <c r="X839">
        <v>0</v>
      </c>
      <c r="Y839">
        <v>3</v>
      </c>
      <c r="Z839">
        <v>1</v>
      </c>
      <c r="AA839">
        <v>9.5018669670242595</v>
      </c>
      <c r="AB839">
        <v>3</v>
      </c>
      <c r="AC839">
        <v>1</v>
      </c>
      <c r="AD839">
        <v>0</v>
      </c>
      <c r="AE839">
        <v>0</v>
      </c>
      <c r="AF839">
        <v>0</v>
      </c>
      <c r="AG839">
        <v>0</v>
      </c>
      <c r="AH839">
        <v>0</v>
      </c>
      <c r="AI839">
        <v>0</v>
      </c>
      <c r="AJ839" s="73">
        <v>91.496006707812001</v>
      </c>
      <c r="AK839">
        <v>3</v>
      </c>
      <c r="AL839">
        <v>1</v>
      </c>
      <c r="AM839">
        <v>0</v>
      </c>
      <c r="AN839">
        <v>0</v>
      </c>
      <c r="AO839">
        <v>0</v>
      </c>
      <c r="AP839">
        <v>0</v>
      </c>
      <c r="AQ839">
        <v>3</v>
      </c>
      <c r="AR839">
        <v>1</v>
      </c>
      <c r="AS839">
        <v>0</v>
      </c>
      <c r="AT839">
        <v>0</v>
      </c>
      <c r="AU839">
        <v>0</v>
      </c>
      <c r="AV839">
        <v>0</v>
      </c>
      <c r="AW839">
        <v>3</v>
      </c>
      <c r="AX839">
        <v>0.999999999999999</v>
      </c>
      <c r="AY839" s="73">
        <v>92.664810006196006</v>
      </c>
      <c r="AZ839">
        <v>3</v>
      </c>
      <c r="BA839">
        <v>1</v>
      </c>
      <c r="BB839">
        <v>3</v>
      </c>
      <c r="BC839">
        <v>1</v>
      </c>
      <c r="BD839">
        <v>0</v>
      </c>
      <c r="BE839">
        <v>0</v>
      </c>
      <c r="BF839">
        <v>93.233346317184001</v>
      </c>
      <c r="BG839">
        <v>89.704762828379998</v>
      </c>
      <c r="BH839">
        <v>92.664810006196006</v>
      </c>
      <c r="BI839">
        <v>91.496006707812001</v>
      </c>
    </row>
    <row r="840" spans="1:61" x14ac:dyDescent="0.25">
      <c r="A840" s="10" t="str">
        <f>VLOOKUP(D840,'Index-Relations'!E:F,2,FALSE)</f>
        <v>ESG</v>
      </c>
      <c r="B840" t="s">
        <v>3450</v>
      </c>
      <c r="C840" s="53" t="s">
        <v>2768</v>
      </c>
      <c r="D840" s="59" t="s">
        <v>3249</v>
      </c>
      <c r="E840" s="59" t="s">
        <v>4280</v>
      </c>
      <c r="F840" t="s">
        <v>330</v>
      </c>
      <c r="G840" t="s">
        <v>329</v>
      </c>
      <c r="H840" t="s">
        <v>331</v>
      </c>
      <c r="I840" s="52">
        <v>45384</v>
      </c>
      <c r="J840" t="s">
        <v>2457</v>
      </c>
      <c r="K840">
        <v>3</v>
      </c>
      <c r="L840">
        <v>94.248982959154304</v>
      </c>
      <c r="M840">
        <v>3</v>
      </c>
      <c r="N840">
        <v>1</v>
      </c>
      <c r="O840">
        <v>90.305175696096299</v>
      </c>
      <c r="P840">
        <v>3</v>
      </c>
      <c r="Q840">
        <v>1</v>
      </c>
      <c r="R840">
        <v>3</v>
      </c>
      <c r="S840">
        <v>1</v>
      </c>
      <c r="T840">
        <v>51.341552981980001</v>
      </c>
      <c r="U840">
        <v>0.81961022674237305</v>
      </c>
      <c r="V840">
        <v>3</v>
      </c>
      <c r="W840">
        <v>0</v>
      </c>
      <c r="X840">
        <v>0</v>
      </c>
      <c r="Y840">
        <v>3</v>
      </c>
      <c r="Z840">
        <v>1</v>
      </c>
      <c r="AA840">
        <v>9.2203698828284093</v>
      </c>
      <c r="AB840">
        <v>3</v>
      </c>
      <c r="AC840">
        <v>1</v>
      </c>
      <c r="AD840">
        <v>0</v>
      </c>
      <c r="AE840">
        <v>0</v>
      </c>
      <c r="AF840">
        <v>0</v>
      </c>
      <c r="AG840">
        <v>0</v>
      </c>
      <c r="AH840">
        <v>0</v>
      </c>
      <c r="AI840">
        <v>0</v>
      </c>
      <c r="AJ840">
        <v>93.429567110100507</v>
      </c>
      <c r="AK840">
        <v>3</v>
      </c>
      <c r="AL840">
        <v>1</v>
      </c>
      <c r="AM840">
        <v>0</v>
      </c>
      <c r="AN840">
        <v>0</v>
      </c>
      <c r="AO840">
        <v>0</v>
      </c>
      <c r="AP840">
        <v>0</v>
      </c>
      <c r="AQ840">
        <v>3</v>
      </c>
      <c r="AR840">
        <v>1</v>
      </c>
      <c r="AS840">
        <v>0</v>
      </c>
      <c r="AT840">
        <v>0</v>
      </c>
      <c r="AU840">
        <v>0</v>
      </c>
      <c r="AV840">
        <v>0</v>
      </c>
      <c r="AW840">
        <v>3</v>
      </c>
      <c r="AX840">
        <v>1</v>
      </c>
      <c r="AY840">
        <v>93.838075677194198</v>
      </c>
      <c r="AZ840">
        <v>3</v>
      </c>
      <c r="BA840">
        <v>1</v>
      </c>
      <c r="BB840">
        <v>3</v>
      </c>
      <c r="BC840">
        <v>1</v>
      </c>
      <c r="BD840">
        <v>0</v>
      </c>
      <c r="BE840">
        <v>0</v>
      </c>
      <c r="BF840">
        <v>93.451706909264004</v>
      </c>
      <c r="BG840">
        <v>89.701002320100002</v>
      </c>
      <c r="BH840">
        <v>92.894507084492005</v>
      </c>
      <c r="BI840">
        <v>91.853074701243997</v>
      </c>
    </row>
    <row r="841" spans="1:61" x14ac:dyDescent="0.25">
      <c r="A841" s="10" t="str">
        <f>VLOOKUP(D841,'Index-Relations'!E:F,2,FALSE)</f>
        <v>ESG</v>
      </c>
      <c r="B841" t="s">
        <v>3450</v>
      </c>
      <c r="C841" s="53" t="s">
        <v>2769</v>
      </c>
      <c r="D841" s="59" t="s">
        <v>3249</v>
      </c>
      <c r="E841" s="59" t="s">
        <v>4281</v>
      </c>
      <c r="F841" t="s">
        <v>330</v>
      </c>
      <c r="G841" t="s">
        <v>329</v>
      </c>
      <c r="H841" t="s">
        <v>331</v>
      </c>
      <c r="I841" s="52">
        <v>45352</v>
      </c>
      <c r="J841" t="s">
        <v>2457</v>
      </c>
      <c r="K841">
        <v>3</v>
      </c>
      <c r="L841">
        <v>93.943057690211205</v>
      </c>
      <c r="M841">
        <v>3</v>
      </c>
      <c r="N841">
        <v>1</v>
      </c>
      <c r="O841">
        <v>90.133583515243899</v>
      </c>
      <c r="P841">
        <v>3</v>
      </c>
      <c r="Q841">
        <v>1</v>
      </c>
      <c r="R841">
        <v>3</v>
      </c>
      <c r="S841">
        <v>1</v>
      </c>
      <c r="T841">
        <v>50.556170774106597</v>
      </c>
      <c r="U841">
        <v>0.81132232716307595</v>
      </c>
      <c r="V841">
        <v>3</v>
      </c>
      <c r="W841">
        <v>0</v>
      </c>
      <c r="X841">
        <v>0</v>
      </c>
      <c r="Y841">
        <v>3</v>
      </c>
      <c r="Z841">
        <v>1</v>
      </c>
      <c r="AA841">
        <v>8.26443285330744</v>
      </c>
      <c r="AB841">
        <v>3</v>
      </c>
      <c r="AC841">
        <v>1</v>
      </c>
      <c r="AD841">
        <v>0</v>
      </c>
      <c r="AE841">
        <v>0</v>
      </c>
      <c r="AF841">
        <v>0</v>
      </c>
      <c r="AG841">
        <v>0</v>
      </c>
      <c r="AH841">
        <v>0</v>
      </c>
      <c r="AI841">
        <v>0</v>
      </c>
      <c r="AJ841">
        <v>92.941258124610499</v>
      </c>
      <c r="AK841">
        <v>3</v>
      </c>
      <c r="AL841">
        <v>1</v>
      </c>
      <c r="AM841">
        <v>0</v>
      </c>
      <c r="AN841">
        <v>0</v>
      </c>
      <c r="AO841">
        <v>0</v>
      </c>
      <c r="AP841">
        <v>0</v>
      </c>
      <c r="AQ841">
        <v>3</v>
      </c>
      <c r="AR841">
        <v>1</v>
      </c>
      <c r="AS841">
        <v>0</v>
      </c>
      <c r="AT841">
        <v>0</v>
      </c>
      <c r="AU841">
        <v>0</v>
      </c>
      <c r="AV841">
        <v>0</v>
      </c>
      <c r="AW841">
        <v>3</v>
      </c>
      <c r="AX841">
        <v>1</v>
      </c>
      <c r="AY841">
        <v>93.499146554274603</v>
      </c>
      <c r="AZ841">
        <v>3</v>
      </c>
      <c r="BA841">
        <v>1</v>
      </c>
      <c r="BB841">
        <v>3</v>
      </c>
      <c r="BC841">
        <v>1</v>
      </c>
      <c r="BD841">
        <v>0</v>
      </c>
      <c r="BE841">
        <v>0</v>
      </c>
      <c r="BF841">
        <v>93.183837449565004</v>
      </c>
      <c r="BG841">
        <v>89.575683644029994</v>
      </c>
      <c r="BH841">
        <v>92.608159078429907</v>
      </c>
      <c r="BI841">
        <v>91.382580095625997</v>
      </c>
    </row>
    <row r="842" spans="1:61" x14ac:dyDescent="0.25">
      <c r="A842" s="10" t="str">
        <f>VLOOKUP(D842,'Index-Relations'!E:F,2,FALSE)</f>
        <v>ESG</v>
      </c>
      <c r="B842" t="s">
        <v>3450</v>
      </c>
      <c r="C842" s="53" t="s">
        <v>2770</v>
      </c>
      <c r="D842" s="59" t="s">
        <v>3249</v>
      </c>
      <c r="E842" s="59" t="s">
        <v>4282</v>
      </c>
      <c r="F842" t="s">
        <v>330</v>
      </c>
      <c r="G842" t="s">
        <v>329</v>
      </c>
      <c r="H842" t="s">
        <v>331</v>
      </c>
      <c r="I842" s="52">
        <v>45323</v>
      </c>
      <c r="J842" t="s">
        <v>2457</v>
      </c>
      <c r="K842">
        <v>3</v>
      </c>
      <c r="L842">
        <v>93.780683558651205</v>
      </c>
      <c r="M842">
        <v>3</v>
      </c>
      <c r="N842">
        <v>1</v>
      </c>
      <c r="O842">
        <v>90.0195492496333</v>
      </c>
      <c r="P842">
        <v>3</v>
      </c>
      <c r="Q842">
        <v>1</v>
      </c>
      <c r="R842">
        <v>3</v>
      </c>
      <c r="S842">
        <v>1</v>
      </c>
      <c r="T842">
        <v>50.025448106467501</v>
      </c>
      <c r="U842">
        <v>0.81405532623581101</v>
      </c>
      <c r="V842">
        <v>3</v>
      </c>
      <c r="W842">
        <v>0</v>
      </c>
      <c r="X842">
        <v>0</v>
      </c>
      <c r="Y842">
        <v>3</v>
      </c>
      <c r="Z842">
        <v>1</v>
      </c>
      <c r="AA842">
        <v>8.4059684975542996</v>
      </c>
      <c r="AB842">
        <v>3</v>
      </c>
      <c r="AC842">
        <v>1</v>
      </c>
      <c r="AD842">
        <v>0</v>
      </c>
      <c r="AE842">
        <v>0</v>
      </c>
      <c r="AF842">
        <v>0</v>
      </c>
      <c r="AG842">
        <v>0</v>
      </c>
      <c r="AH842">
        <v>0</v>
      </c>
      <c r="AI842">
        <v>0</v>
      </c>
      <c r="AJ842">
        <v>92.717675639046206</v>
      </c>
      <c r="AK842">
        <v>3</v>
      </c>
      <c r="AL842">
        <v>1</v>
      </c>
      <c r="AM842">
        <v>0</v>
      </c>
      <c r="AN842">
        <v>0</v>
      </c>
      <c r="AO842">
        <v>0</v>
      </c>
      <c r="AP842">
        <v>0</v>
      </c>
      <c r="AQ842">
        <v>3</v>
      </c>
      <c r="AR842">
        <v>1</v>
      </c>
      <c r="AS842">
        <v>0</v>
      </c>
      <c r="AT842">
        <v>0</v>
      </c>
      <c r="AU842">
        <v>0</v>
      </c>
      <c r="AV842">
        <v>0</v>
      </c>
      <c r="AW842">
        <v>3</v>
      </c>
      <c r="AX842">
        <v>1</v>
      </c>
      <c r="AY842">
        <v>93.313198037364501</v>
      </c>
      <c r="AZ842">
        <v>3</v>
      </c>
      <c r="BA842">
        <v>1</v>
      </c>
      <c r="BB842">
        <v>3</v>
      </c>
      <c r="BC842">
        <v>1</v>
      </c>
      <c r="BD842">
        <v>0</v>
      </c>
      <c r="BE842">
        <v>0</v>
      </c>
      <c r="BF842">
        <v>93.031575064124993</v>
      </c>
      <c r="BG842">
        <v>89.492969993354905</v>
      </c>
      <c r="BH842">
        <v>92.435833544608997</v>
      </c>
      <c r="BI842">
        <v>91.185712142207905</v>
      </c>
    </row>
    <row r="843" spans="1:61" x14ac:dyDescent="0.25">
      <c r="A843" s="10" t="str">
        <f>VLOOKUP(D843,'Index-Relations'!E:F,2,FALSE)</f>
        <v>ESG</v>
      </c>
      <c r="B843" t="s">
        <v>3450</v>
      </c>
      <c r="C843" s="53" t="s">
        <v>2760</v>
      </c>
      <c r="D843" s="59" t="s">
        <v>3250</v>
      </c>
      <c r="E843" s="59" t="s">
        <v>4283</v>
      </c>
      <c r="F843" t="s">
        <v>336</v>
      </c>
      <c r="G843" t="s">
        <v>335</v>
      </c>
      <c r="H843" t="s">
        <v>337</v>
      </c>
      <c r="I843" s="52">
        <v>45658</v>
      </c>
      <c r="J843" t="s">
        <v>2457</v>
      </c>
      <c r="K843">
        <v>11</v>
      </c>
      <c r="L843" s="73">
        <v>89.952048259807</v>
      </c>
      <c r="M843">
        <v>11</v>
      </c>
      <c r="N843">
        <v>1</v>
      </c>
      <c r="O843" s="73">
        <v>86.054944645418999</v>
      </c>
      <c r="P843">
        <v>11</v>
      </c>
      <c r="Q843">
        <v>1</v>
      </c>
      <c r="R843">
        <v>11</v>
      </c>
      <c r="S843">
        <v>1</v>
      </c>
      <c r="T843">
        <v>49.232214163000599</v>
      </c>
      <c r="U843">
        <v>0.84233988897270395</v>
      </c>
      <c r="V843">
        <v>9</v>
      </c>
      <c r="W843">
        <v>0.10517260494766199</v>
      </c>
      <c r="X843">
        <v>3</v>
      </c>
      <c r="Y843">
        <v>11</v>
      </c>
      <c r="Z843">
        <v>1</v>
      </c>
      <c r="AA843">
        <v>387.36404087326201</v>
      </c>
      <c r="AB843">
        <v>11</v>
      </c>
      <c r="AC843">
        <v>0.999999999999999</v>
      </c>
      <c r="AD843">
        <v>0</v>
      </c>
      <c r="AE843">
        <v>0</v>
      </c>
      <c r="AF843">
        <v>0</v>
      </c>
      <c r="AG843">
        <v>1.1102E-16</v>
      </c>
      <c r="AH843">
        <v>1.09209550386681E-4</v>
      </c>
      <c r="AI843">
        <v>1</v>
      </c>
      <c r="AJ843" s="73">
        <v>88.852426252131906</v>
      </c>
      <c r="AK843">
        <v>11</v>
      </c>
      <c r="AL843">
        <v>1</v>
      </c>
      <c r="AM843">
        <v>0</v>
      </c>
      <c r="AN843">
        <v>0</v>
      </c>
      <c r="AO843">
        <v>0</v>
      </c>
      <c r="AP843">
        <v>0</v>
      </c>
      <c r="AQ843">
        <v>11</v>
      </c>
      <c r="AR843">
        <v>1</v>
      </c>
      <c r="AS843">
        <v>0</v>
      </c>
      <c r="AT843">
        <v>0</v>
      </c>
      <c r="AU843">
        <v>0</v>
      </c>
      <c r="AV843">
        <v>0</v>
      </c>
      <c r="AW843">
        <v>11</v>
      </c>
      <c r="AX843">
        <v>1</v>
      </c>
      <c r="AY843" s="73">
        <v>90.657893303277902</v>
      </c>
      <c r="AZ843">
        <v>11</v>
      </c>
      <c r="BA843">
        <v>1</v>
      </c>
      <c r="BB843">
        <v>8</v>
      </c>
      <c r="BC843">
        <v>0.81094935638409305</v>
      </c>
      <c r="BD843">
        <v>3</v>
      </c>
      <c r="BE843">
        <v>0.18905064361590601</v>
      </c>
      <c r="BF843">
        <v>89.952048259807</v>
      </c>
      <c r="BG843">
        <v>86.054944645418999</v>
      </c>
      <c r="BH843">
        <v>90.657893303277902</v>
      </c>
      <c r="BI843">
        <v>88.852426252131906</v>
      </c>
    </row>
    <row r="844" spans="1:61" x14ac:dyDescent="0.25">
      <c r="A844" s="10" t="str">
        <f>VLOOKUP(D844,'Index-Relations'!E:F,2,FALSE)</f>
        <v>ESG</v>
      </c>
      <c r="B844" t="s">
        <v>3450</v>
      </c>
      <c r="C844" s="53" t="s">
        <v>2761</v>
      </c>
      <c r="D844" s="59" t="s">
        <v>3250</v>
      </c>
      <c r="E844" s="59" t="s">
        <v>4284</v>
      </c>
      <c r="F844" t="s">
        <v>336</v>
      </c>
      <c r="G844" t="s">
        <v>335</v>
      </c>
      <c r="H844" t="s">
        <v>337</v>
      </c>
      <c r="I844" s="52">
        <v>45628</v>
      </c>
      <c r="J844" t="s">
        <v>2457</v>
      </c>
      <c r="K844">
        <v>7</v>
      </c>
      <c r="L844" s="73">
        <v>94.736608195377002</v>
      </c>
      <c r="M844">
        <v>7</v>
      </c>
      <c r="N844">
        <v>1</v>
      </c>
      <c r="O844" s="73">
        <v>93.140094633131</v>
      </c>
      <c r="P844">
        <v>7</v>
      </c>
      <c r="Q844">
        <v>1</v>
      </c>
      <c r="R844">
        <v>7</v>
      </c>
      <c r="S844">
        <v>1</v>
      </c>
      <c r="T844">
        <v>51.811765183375996</v>
      </c>
      <c r="U844">
        <v>0.86909605806148105</v>
      </c>
      <c r="V844">
        <v>6</v>
      </c>
      <c r="W844">
        <v>8.73885816723175E-2</v>
      </c>
      <c r="X844">
        <v>2</v>
      </c>
      <c r="Y844">
        <v>7</v>
      </c>
      <c r="Z844">
        <v>1</v>
      </c>
      <c r="AA844">
        <v>515.42021978017397</v>
      </c>
      <c r="AB844">
        <v>7</v>
      </c>
      <c r="AC844">
        <v>1</v>
      </c>
      <c r="AD844">
        <v>0</v>
      </c>
      <c r="AE844">
        <v>0</v>
      </c>
      <c r="AF844">
        <v>0</v>
      </c>
      <c r="AG844">
        <v>0</v>
      </c>
      <c r="AH844">
        <v>1.01779972397014E-4</v>
      </c>
      <c r="AI844">
        <v>1</v>
      </c>
      <c r="AJ844" s="73">
        <v>92.271807557052</v>
      </c>
      <c r="AK844">
        <v>7</v>
      </c>
      <c r="AL844">
        <v>1</v>
      </c>
      <c r="AM844">
        <v>0</v>
      </c>
      <c r="AN844">
        <v>0</v>
      </c>
      <c r="AO844">
        <v>0</v>
      </c>
      <c r="AP844">
        <v>0</v>
      </c>
      <c r="AQ844">
        <v>7</v>
      </c>
      <c r="AR844">
        <v>1</v>
      </c>
      <c r="AS844">
        <v>0</v>
      </c>
      <c r="AT844">
        <v>0</v>
      </c>
      <c r="AU844">
        <v>0</v>
      </c>
      <c r="AV844">
        <v>0</v>
      </c>
      <c r="AW844">
        <v>7</v>
      </c>
      <c r="AX844">
        <v>1</v>
      </c>
      <c r="AY844" s="73">
        <v>95.243900140543005</v>
      </c>
      <c r="AZ844">
        <v>7</v>
      </c>
      <c r="BA844">
        <v>1</v>
      </c>
      <c r="BB844">
        <v>4</v>
      </c>
      <c r="BC844">
        <v>0.73478634649653596</v>
      </c>
      <c r="BD844">
        <v>3</v>
      </c>
      <c r="BE844">
        <v>0.26521365350346299</v>
      </c>
      <c r="BF844">
        <v>94.736608195377002</v>
      </c>
      <c r="BG844">
        <v>93.140094633131</v>
      </c>
      <c r="BH844">
        <v>95.243900140543005</v>
      </c>
      <c r="BI844">
        <v>92.271807557052</v>
      </c>
    </row>
    <row r="845" spans="1:61" x14ac:dyDescent="0.25">
      <c r="A845" s="10" t="str">
        <f>VLOOKUP(D845,'Index-Relations'!E:F,2,FALSE)</f>
        <v>ESG</v>
      </c>
      <c r="B845" t="s">
        <v>3450</v>
      </c>
      <c r="C845" s="53" t="s">
        <v>2762</v>
      </c>
      <c r="D845" s="59" t="s">
        <v>3250</v>
      </c>
      <c r="E845" s="59" t="s">
        <v>4285</v>
      </c>
      <c r="F845" t="s">
        <v>336</v>
      </c>
      <c r="G845" t="s">
        <v>335</v>
      </c>
      <c r="H845" t="s">
        <v>337</v>
      </c>
      <c r="I845" s="52">
        <v>45597</v>
      </c>
      <c r="J845" t="s">
        <v>2457</v>
      </c>
      <c r="K845">
        <v>7</v>
      </c>
      <c r="L845" s="73">
        <v>94.747895920668995</v>
      </c>
      <c r="M845">
        <v>7</v>
      </c>
      <c r="N845">
        <v>1</v>
      </c>
      <c r="O845" s="73">
        <v>93.184756309530997</v>
      </c>
      <c r="P845">
        <v>7</v>
      </c>
      <c r="Q845">
        <v>1</v>
      </c>
      <c r="R845">
        <v>7</v>
      </c>
      <c r="S845">
        <v>1</v>
      </c>
      <c r="T845">
        <v>52.033025030733498</v>
      </c>
      <c r="U845">
        <v>0.86958344917747599</v>
      </c>
      <c r="V845">
        <v>6</v>
      </c>
      <c r="W845">
        <v>8.9297355230937903E-2</v>
      </c>
      <c r="X845">
        <v>2</v>
      </c>
      <c r="Y845">
        <v>7</v>
      </c>
      <c r="Z845">
        <v>1</v>
      </c>
      <c r="AA845">
        <v>513.35024057371299</v>
      </c>
      <c r="AB845">
        <v>7</v>
      </c>
      <c r="AC845">
        <v>1</v>
      </c>
      <c r="AD845">
        <v>0</v>
      </c>
      <c r="AE845">
        <v>0</v>
      </c>
      <c r="AF845">
        <v>0</v>
      </c>
      <c r="AG845">
        <v>0</v>
      </c>
      <c r="AH845">
        <v>1.0314940151199899E-4</v>
      </c>
      <c r="AI845">
        <v>1</v>
      </c>
      <c r="AJ845" s="73">
        <v>92.329854273856995</v>
      </c>
      <c r="AK845">
        <v>7</v>
      </c>
      <c r="AL845">
        <v>1</v>
      </c>
      <c r="AM845">
        <v>0</v>
      </c>
      <c r="AN845">
        <v>0</v>
      </c>
      <c r="AO845">
        <v>0</v>
      </c>
      <c r="AP845">
        <v>0</v>
      </c>
      <c r="AQ845">
        <v>7</v>
      </c>
      <c r="AR845">
        <v>1</v>
      </c>
      <c r="AS845">
        <v>0</v>
      </c>
      <c r="AT845">
        <v>0</v>
      </c>
      <c r="AU845">
        <v>0</v>
      </c>
      <c r="AV845">
        <v>0</v>
      </c>
      <c r="AW845">
        <v>7</v>
      </c>
      <c r="AX845">
        <v>1</v>
      </c>
      <c r="AY845" s="73">
        <v>95.239586676008003</v>
      </c>
      <c r="AZ845">
        <v>7</v>
      </c>
      <c r="BA845">
        <v>1</v>
      </c>
      <c r="BB845">
        <v>4</v>
      </c>
      <c r="BC845">
        <v>0.72560423699617205</v>
      </c>
      <c r="BD845">
        <v>3</v>
      </c>
      <c r="BE845">
        <v>0.27439576300382701</v>
      </c>
      <c r="BF845">
        <v>94.747895920668995</v>
      </c>
      <c r="BG845">
        <v>93.184756309530997</v>
      </c>
      <c r="BH845">
        <v>95.239586676008003</v>
      </c>
      <c r="BI845">
        <v>92.329854273856995</v>
      </c>
    </row>
    <row r="846" spans="1:61" x14ac:dyDescent="0.25">
      <c r="A846" s="10" t="str">
        <f>VLOOKUP(D846,'Index-Relations'!E:F,2,FALSE)</f>
        <v>ESG</v>
      </c>
      <c r="B846" t="s">
        <v>3450</v>
      </c>
      <c r="C846" s="53" t="s">
        <v>2763</v>
      </c>
      <c r="D846" s="59" t="s">
        <v>3250</v>
      </c>
      <c r="E846" s="59" t="s">
        <v>4286</v>
      </c>
      <c r="F846" t="s">
        <v>336</v>
      </c>
      <c r="G846" t="s">
        <v>335</v>
      </c>
      <c r="H846" t="s">
        <v>337</v>
      </c>
      <c r="I846" s="52">
        <v>45566</v>
      </c>
      <c r="J846" t="s">
        <v>2457</v>
      </c>
      <c r="K846">
        <v>7</v>
      </c>
      <c r="L846" s="73">
        <v>95.031703975525005</v>
      </c>
      <c r="M846">
        <v>7</v>
      </c>
      <c r="N846">
        <v>1</v>
      </c>
      <c r="O846" s="73">
        <v>93.808921631075904</v>
      </c>
      <c r="P846">
        <v>7</v>
      </c>
      <c r="Q846">
        <v>1</v>
      </c>
      <c r="R846">
        <v>7</v>
      </c>
      <c r="S846">
        <v>1</v>
      </c>
      <c r="T846">
        <v>52.261432508056302</v>
      </c>
      <c r="U846">
        <v>0.871575202398439</v>
      </c>
      <c r="V846">
        <v>6</v>
      </c>
      <c r="W846">
        <v>9.0715737951810704E-2</v>
      </c>
      <c r="X846">
        <v>2</v>
      </c>
      <c r="Y846">
        <v>7</v>
      </c>
      <c r="Z846">
        <v>1</v>
      </c>
      <c r="AA846">
        <v>484.259889639672</v>
      </c>
      <c r="AB846">
        <v>7</v>
      </c>
      <c r="AC846">
        <v>1</v>
      </c>
      <c r="AD846">
        <v>0</v>
      </c>
      <c r="AE846">
        <v>0</v>
      </c>
      <c r="AF846">
        <v>0</v>
      </c>
      <c r="AG846">
        <v>0</v>
      </c>
      <c r="AH846">
        <v>1.0396739408863E-4</v>
      </c>
      <c r="AI846">
        <v>1</v>
      </c>
      <c r="AJ846" s="73">
        <v>92.672179687362004</v>
      </c>
      <c r="AK846">
        <v>7</v>
      </c>
      <c r="AL846">
        <v>1</v>
      </c>
      <c r="AM846">
        <v>0</v>
      </c>
      <c r="AN846">
        <v>0</v>
      </c>
      <c r="AO846">
        <v>0</v>
      </c>
      <c r="AP846">
        <v>0</v>
      </c>
      <c r="AQ846">
        <v>7</v>
      </c>
      <c r="AR846">
        <v>0.999999999999999</v>
      </c>
      <c r="AS846">
        <v>0</v>
      </c>
      <c r="AT846">
        <v>0</v>
      </c>
      <c r="AU846">
        <v>0</v>
      </c>
      <c r="AV846">
        <v>0</v>
      </c>
      <c r="AW846">
        <v>7</v>
      </c>
      <c r="AX846">
        <v>1</v>
      </c>
      <c r="AY846" s="73">
        <v>95.195087500558998</v>
      </c>
      <c r="AZ846">
        <v>7</v>
      </c>
      <c r="BA846">
        <v>1</v>
      </c>
      <c r="BB846">
        <v>4</v>
      </c>
      <c r="BC846">
        <v>0.72550788872609995</v>
      </c>
      <c r="BD846">
        <v>3</v>
      </c>
      <c r="BE846">
        <v>0.274492111273899</v>
      </c>
      <c r="BF846">
        <v>95.031703975525005</v>
      </c>
      <c r="BG846">
        <v>93.808921631075904</v>
      </c>
      <c r="BH846">
        <v>95.195087500558998</v>
      </c>
      <c r="BI846">
        <v>92.672179687362004</v>
      </c>
    </row>
    <row r="847" spans="1:61" x14ac:dyDescent="0.25">
      <c r="A847" s="10" t="str">
        <f>VLOOKUP(D847,'Index-Relations'!E:F,2,FALSE)</f>
        <v>ESG</v>
      </c>
      <c r="B847" t="s">
        <v>3450</v>
      </c>
      <c r="C847" s="53" t="s">
        <v>2764</v>
      </c>
      <c r="D847" s="59" t="s">
        <v>3250</v>
      </c>
      <c r="E847" s="59" t="s">
        <v>4287</v>
      </c>
      <c r="F847" t="s">
        <v>336</v>
      </c>
      <c r="G847" t="s">
        <v>335</v>
      </c>
      <c r="H847" t="s">
        <v>337</v>
      </c>
      <c r="I847" s="52">
        <v>45537</v>
      </c>
      <c r="J847" t="s">
        <v>2457</v>
      </c>
      <c r="K847">
        <v>7</v>
      </c>
      <c r="L847" s="73">
        <v>95.018671410514003</v>
      </c>
      <c r="M847">
        <v>7</v>
      </c>
      <c r="N847">
        <v>1</v>
      </c>
      <c r="O847" s="73">
        <v>93.708241898775</v>
      </c>
      <c r="P847">
        <v>7</v>
      </c>
      <c r="Q847">
        <v>1</v>
      </c>
      <c r="R847">
        <v>7</v>
      </c>
      <c r="S847">
        <v>0.999999999999999</v>
      </c>
      <c r="T847">
        <v>52.307870995161799</v>
      </c>
      <c r="U847">
        <v>0.87640120716078196</v>
      </c>
      <c r="V847">
        <v>6</v>
      </c>
      <c r="W847">
        <v>8.9517573161841002E-2</v>
      </c>
      <c r="X847">
        <v>2</v>
      </c>
      <c r="Y847">
        <v>7</v>
      </c>
      <c r="Z847">
        <v>1</v>
      </c>
      <c r="AA847">
        <v>500.60957884067102</v>
      </c>
      <c r="AB847">
        <v>7</v>
      </c>
      <c r="AC847">
        <v>1</v>
      </c>
      <c r="AD847">
        <v>0</v>
      </c>
      <c r="AE847">
        <v>0</v>
      </c>
      <c r="AF847">
        <v>0</v>
      </c>
      <c r="AG847">
        <v>0</v>
      </c>
      <c r="AH847">
        <v>9.9747122622454202E-5</v>
      </c>
      <c r="AI847">
        <v>1</v>
      </c>
      <c r="AJ847" s="73">
        <v>92.653073021106906</v>
      </c>
      <c r="AK847">
        <v>7</v>
      </c>
      <c r="AL847">
        <v>1</v>
      </c>
      <c r="AM847">
        <v>0</v>
      </c>
      <c r="AN847">
        <v>0</v>
      </c>
      <c r="AO847">
        <v>0</v>
      </c>
      <c r="AP847">
        <v>0</v>
      </c>
      <c r="AQ847">
        <v>7</v>
      </c>
      <c r="AR847">
        <v>1</v>
      </c>
      <c r="AS847">
        <v>0</v>
      </c>
      <c r="AT847">
        <v>0</v>
      </c>
      <c r="AU847">
        <v>0</v>
      </c>
      <c r="AV847">
        <v>0</v>
      </c>
      <c r="AW847">
        <v>7</v>
      </c>
      <c r="AX847">
        <v>1</v>
      </c>
      <c r="AY847" s="73">
        <v>95.217464864120998</v>
      </c>
      <c r="AZ847">
        <v>7</v>
      </c>
      <c r="BA847">
        <v>1</v>
      </c>
      <c r="BB847">
        <v>4</v>
      </c>
      <c r="BC847">
        <v>0.73744658561319099</v>
      </c>
      <c r="BD847">
        <v>3</v>
      </c>
      <c r="BE847">
        <v>0.26255341438680802</v>
      </c>
      <c r="BF847">
        <v>95.018671410514003</v>
      </c>
      <c r="BG847">
        <v>93.708241898775</v>
      </c>
      <c r="BH847">
        <v>95.217464864120998</v>
      </c>
      <c r="BI847">
        <v>92.653073021106906</v>
      </c>
    </row>
    <row r="848" spans="1:61" x14ac:dyDescent="0.25">
      <c r="A848" s="10" t="str">
        <f>VLOOKUP(D848,'Index-Relations'!E:F,2,FALSE)</f>
        <v>ESG</v>
      </c>
      <c r="B848" t="s">
        <v>3450</v>
      </c>
      <c r="C848" s="53" t="s">
        <v>3350</v>
      </c>
      <c r="D848" s="59" t="s">
        <v>3250</v>
      </c>
      <c r="E848" s="59" t="s">
        <v>4288</v>
      </c>
      <c r="F848" t="s">
        <v>336</v>
      </c>
      <c r="G848" t="s">
        <v>335</v>
      </c>
      <c r="H848" t="s">
        <v>337</v>
      </c>
      <c r="I848" s="52">
        <v>45505</v>
      </c>
      <c r="J848" t="s">
        <v>2457</v>
      </c>
      <c r="K848">
        <v>7</v>
      </c>
      <c r="L848" s="73">
        <v>94.999179635085</v>
      </c>
      <c r="M848">
        <v>7</v>
      </c>
      <c r="N848">
        <v>1</v>
      </c>
      <c r="O848" s="73">
        <v>93.757195423723999</v>
      </c>
      <c r="P848">
        <v>7</v>
      </c>
      <c r="Q848">
        <v>1</v>
      </c>
      <c r="R848">
        <v>7</v>
      </c>
      <c r="S848">
        <v>1</v>
      </c>
      <c r="T848">
        <v>52.374065624239101</v>
      </c>
      <c r="U848">
        <v>0.87468861205290604</v>
      </c>
      <c r="V848">
        <v>6</v>
      </c>
      <c r="W848">
        <v>9.48041120756377E-2</v>
      </c>
      <c r="X848">
        <v>2</v>
      </c>
      <c r="Y848">
        <v>7</v>
      </c>
      <c r="Z848">
        <v>1</v>
      </c>
      <c r="AA848">
        <v>489.752010099899</v>
      </c>
      <c r="AB848">
        <v>7</v>
      </c>
      <c r="AC848">
        <v>1</v>
      </c>
      <c r="AD848">
        <v>0</v>
      </c>
      <c r="AE848">
        <v>0</v>
      </c>
      <c r="AF848">
        <v>0</v>
      </c>
      <c r="AG848">
        <v>0</v>
      </c>
      <c r="AH848">
        <v>1.06007084340416E-4</v>
      </c>
      <c r="AI848">
        <v>1</v>
      </c>
      <c r="AJ848" s="73">
        <v>92.563454771432006</v>
      </c>
      <c r="AK848">
        <v>7</v>
      </c>
      <c r="AL848">
        <v>1</v>
      </c>
      <c r="AM848">
        <v>0</v>
      </c>
      <c r="AN848">
        <v>0</v>
      </c>
      <c r="AO848">
        <v>0</v>
      </c>
      <c r="AP848">
        <v>0</v>
      </c>
      <c r="AQ848">
        <v>7</v>
      </c>
      <c r="AR848">
        <v>1</v>
      </c>
      <c r="AS848">
        <v>0</v>
      </c>
      <c r="AT848">
        <v>0</v>
      </c>
      <c r="AU848">
        <v>0</v>
      </c>
      <c r="AV848">
        <v>0</v>
      </c>
      <c r="AW848">
        <v>7</v>
      </c>
      <c r="AX848">
        <v>1</v>
      </c>
      <c r="AY848" s="73">
        <v>95.214734134829996</v>
      </c>
      <c r="AZ848">
        <v>7</v>
      </c>
      <c r="BA848">
        <v>1</v>
      </c>
      <c r="BB848">
        <v>5</v>
      </c>
      <c r="BC848">
        <v>0.85973729687816902</v>
      </c>
      <c r="BD848">
        <v>2</v>
      </c>
      <c r="BE848">
        <v>0.14026270312183001</v>
      </c>
      <c r="BF848">
        <v>94.999179635085</v>
      </c>
      <c r="BG848">
        <v>93.757195423723999</v>
      </c>
      <c r="BH848">
        <v>95.214734134829996</v>
      </c>
      <c r="BI848">
        <v>92.563454771432006</v>
      </c>
    </row>
    <row r="849" spans="1:61" x14ac:dyDescent="0.25">
      <c r="A849" s="10" t="str">
        <f>VLOOKUP(D849,'Index-Relations'!E:F,2,FALSE)</f>
        <v>ESG</v>
      </c>
      <c r="B849" t="s">
        <v>3450</v>
      </c>
      <c r="C849" s="53" t="s">
        <v>2765</v>
      </c>
      <c r="D849" s="59" t="s">
        <v>3250</v>
      </c>
      <c r="E849" s="59" t="s">
        <v>4289</v>
      </c>
      <c r="F849" t="s">
        <v>336</v>
      </c>
      <c r="G849" t="s">
        <v>335</v>
      </c>
      <c r="H849" t="s">
        <v>337</v>
      </c>
      <c r="I849" s="52">
        <v>45474</v>
      </c>
      <c r="J849" t="s">
        <v>2457</v>
      </c>
      <c r="K849">
        <v>7</v>
      </c>
      <c r="L849" s="73">
        <v>94.946944948354997</v>
      </c>
      <c r="M849">
        <v>7</v>
      </c>
      <c r="N849">
        <v>1</v>
      </c>
      <c r="O849" s="73">
        <v>93.731684877782001</v>
      </c>
      <c r="P849">
        <v>7</v>
      </c>
      <c r="Q849">
        <v>1</v>
      </c>
      <c r="R849">
        <v>7</v>
      </c>
      <c r="S849">
        <v>1</v>
      </c>
      <c r="T849">
        <v>52.524672156925199</v>
      </c>
      <c r="U849">
        <v>0.87159549879749698</v>
      </c>
      <c r="V849">
        <v>6</v>
      </c>
      <c r="W849">
        <v>8.2955703855910404E-2</v>
      </c>
      <c r="X849">
        <v>2</v>
      </c>
      <c r="Y849">
        <v>7</v>
      </c>
      <c r="Z849">
        <v>1</v>
      </c>
      <c r="AA849">
        <v>464.10813528913502</v>
      </c>
      <c r="AB849">
        <v>7</v>
      </c>
      <c r="AC849">
        <v>0.999999999999999</v>
      </c>
      <c r="AD849">
        <v>0</v>
      </c>
      <c r="AE849">
        <v>0</v>
      </c>
      <c r="AF849">
        <v>0</v>
      </c>
      <c r="AG849">
        <v>1.1102E-16</v>
      </c>
      <c r="AH849">
        <v>7.7340116697124405E-5</v>
      </c>
      <c r="AI849">
        <v>1</v>
      </c>
      <c r="AJ849" s="73">
        <v>92.485282311343994</v>
      </c>
      <c r="AK849">
        <v>7</v>
      </c>
      <c r="AL849">
        <v>1</v>
      </c>
      <c r="AM849">
        <v>0</v>
      </c>
      <c r="AN849">
        <v>0</v>
      </c>
      <c r="AO849">
        <v>0</v>
      </c>
      <c r="AP849">
        <v>0</v>
      </c>
      <c r="AQ849">
        <v>7</v>
      </c>
      <c r="AR849">
        <v>0.999999999999999</v>
      </c>
      <c r="AS849">
        <v>0</v>
      </c>
      <c r="AT849">
        <v>0</v>
      </c>
      <c r="AU849">
        <v>0</v>
      </c>
      <c r="AV849">
        <v>0</v>
      </c>
      <c r="AW849">
        <v>7</v>
      </c>
      <c r="AX849">
        <v>0.999999999999999</v>
      </c>
      <c r="AY849" s="73">
        <v>95.205700440393997</v>
      </c>
      <c r="AZ849">
        <v>7</v>
      </c>
      <c r="BA849">
        <v>1</v>
      </c>
      <c r="BB849">
        <v>5</v>
      </c>
      <c r="BC849">
        <v>0.88378668882297995</v>
      </c>
      <c r="BD849">
        <v>2</v>
      </c>
      <c r="BE849">
        <v>0.116213311177019</v>
      </c>
      <c r="BF849">
        <v>94.946944948354997</v>
      </c>
      <c r="BG849">
        <v>93.731684877782001</v>
      </c>
      <c r="BH849">
        <v>95.205700440393997</v>
      </c>
      <c r="BI849">
        <v>92.485282311343994</v>
      </c>
    </row>
    <row r="850" spans="1:61" x14ac:dyDescent="0.25">
      <c r="A850" s="10" t="str">
        <f>VLOOKUP(D850,'Index-Relations'!E:F,2,FALSE)</f>
        <v>ESG</v>
      </c>
      <c r="B850" t="s">
        <v>3450</v>
      </c>
      <c r="C850" s="53" t="s">
        <v>2766</v>
      </c>
      <c r="D850" s="59" t="s">
        <v>3250</v>
      </c>
      <c r="E850" s="59" t="s">
        <v>4290</v>
      </c>
      <c r="F850" t="s">
        <v>336</v>
      </c>
      <c r="G850" t="s">
        <v>335</v>
      </c>
      <c r="H850" t="s">
        <v>337</v>
      </c>
      <c r="I850" s="52">
        <v>45446</v>
      </c>
      <c r="J850" t="s">
        <v>2457</v>
      </c>
      <c r="K850">
        <v>7</v>
      </c>
      <c r="L850" s="73">
        <v>94.961470353831999</v>
      </c>
      <c r="M850">
        <v>7</v>
      </c>
      <c r="N850">
        <v>1</v>
      </c>
      <c r="O850" s="73">
        <v>93.817877489805994</v>
      </c>
      <c r="P850">
        <v>7</v>
      </c>
      <c r="Q850">
        <v>1</v>
      </c>
      <c r="R850">
        <v>7</v>
      </c>
      <c r="S850">
        <v>1</v>
      </c>
      <c r="T850">
        <v>52.6004451757114</v>
      </c>
      <c r="U850">
        <v>0.87199079408057201</v>
      </c>
      <c r="V850">
        <v>6</v>
      </c>
      <c r="W850">
        <v>8.1170433334436104E-2</v>
      </c>
      <c r="X850">
        <v>2</v>
      </c>
      <c r="Y850">
        <v>7</v>
      </c>
      <c r="Z850">
        <v>1</v>
      </c>
      <c r="AA850">
        <v>506.711533669711</v>
      </c>
      <c r="AB850">
        <v>7</v>
      </c>
      <c r="AC850">
        <v>1</v>
      </c>
      <c r="AD850">
        <v>0</v>
      </c>
      <c r="AE850">
        <v>0</v>
      </c>
      <c r="AF850">
        <v>0</v>
      </c>
      <c r="AG850">
        <v>0</v>
      </c>
      <c r="AH850">
        <v>7.7886585510957406E-5</v>
      </c>
      <c r="AI850">
        <v>1</v>
      </c>
      <c r="AJ850" s="73">
        <v>92.552829469583997</v>
      </c>
      <c r="AK850">
        <v>7</v>
      </c>
      <c r="AL850">
        <v>1</v>
      </c>
      <c r="AM850">
        <v>0</v>
      </c>
      <c r="AN850">
        <v>0</v>
      </c>
      <c r="AO850">
        <v>0</v>
      </c>
      <c r="AP850">
        <v>0</v>
      </c>
      <c r="AQ850">
        <v>7</v>
      </c>
      <c r="AR850">
        <v>1</v>
      </c>
      <c r="AS850">
        <v>0</v>
      </c>
      <c r="AT850">
        <v>0</v>
      </c>
      <c r="AU850">
        <v>0</v>
      </c>
      <c r="AV850">
        <v>0</v>
      </c>
      <c r="AW850">
        <v>7</v>
      </c>
      <c r="AX850">
        <v>1</v>
      </c>
      <c r="AY850" s="73">
        <v>95.173386953570997</v>
      </c>
      <c r="AZ850">
        <v>7</v>
      </c>
      <c r="BA850">
        <v>1</v>
      </c>
      <c r="BB850">
        <v>5</v>
      </c>
      <c r="BC850">
        <v>0.87801027764106798</v>
      </c>
      <c r="BD850">
        <v>2</v>
      </c>
      <c r="BE850">
        <v>0.121989722358931</v>
      </c>
      <c r="BF850">
        <v>94.961470353831999</v>
      </c>
      <c r="BG850">
        <v>93.817877489805994</v>
      </c>
      <c r="BH850">
        <v>95.173386953570997</v>
      </c>
      <c r="BI850">
        <v>92.552829469583997</v>
      </c>
    </row>
    <row r="851" spans="1:61" x14ac:dyDescent="0.25">
      <c r="A851" s="10" t="str">
        <f>VLOOKUP(D851,'Index-Relations'!E:F,2,FALSE)</f>
        <v>ESG</v>
      </c>
      <c r="B851" t="s">
        <v>3450</v>
      </c>
      <c r="C851" s="53" t="s">
        <v>2767</v>
      </c>
      <c r="D851" s="59" t="s">
        <v>3250</v>
      </c>
      <c r="E851" s="59" t="s">
        <v>4291</v>
      </c>
      <c r="F851" t="s">
        <v>336</v>
      </c>
      <c r="G851" t="s">
        <v>335</v>
      </c>
      <c r="H851" t="s">
        <v>337</v>
      </c>
      <c r="I851" s="52">
        <v>45414</v>
      </c>
      <c r="J851" t="s">
        <v>2457</v>
      </c>
      <c r="K851">
        <v>7</v>
      </c>
      <c r="L851" s="73">
        <v>95.016246359381</v>
      </c>
      <c r="M851">
        <v>7</v>
      </c>
      <c r="N851">
        <v>1</v>
      </c>
      <c r="O851" s="73">
        <v>93.703938608085906</v>
      </c>
      <c r="P851">
        <v>7</v>
      </c>
      <c r="Q851">
        <v>1</v>
      </c>
      <c r="R851">
        <v>7</v>
      </c>
      <c r="S851">
        <v>1</v>
      </c>
      <c r="T851">
        <v>52.6439201907559</v>
      </c>
      <c r="U851">
        <v>0.87608302046592401</v>
      </c>
      <c r="V851">
        <v>6</v>
      </c>
      <c r="W851">
        <v>7.5877312196637195E-2</v>
      </c>
      <c r="X851">
        <v>2</v>
      </c>
      <c r="Y851">
        <v>7</v>
      </c>
      <c r="Z851">
        <v>1</v>
      </c>
      <c r="AA851">
        <v>556.94378815337404</v>
      </c>
      <c r="AB851">
        <v>7</v>
      </c>
      <c r="AC851">
        <v>1</v>
      </c>
      <c r="AD851">
        <v>0</v>
      </c>
      <c r="AE851">
        <v>0</v>
      </c>
      <c r="AF851">
        <v>0</v>
      </c>
      <c r="AG851">
        <v>0</v>
      </c>
      <c r="AH851">
        <v>7.0902501770297194E-5</v>
      </c>
      <c r="AI851">
        <v>1</v>
      </c>
      <c r="AJ851" s="73">
        <v>92.681278037908001</v>
      </c>
      <c r="AK851">
        <v>7</v>
      </c>
      <c r="AL851">
        <v>1</v>
      </c>
      <c r="AM851">
        <v>0</v>
      </c>
      <c r="AN851">
        <v>0</v>
      </c>
      <c r="AO851">
        <v>0</v>
      </c>
      <c r="AP851">
        <v>0</v>
      </c>
      <c r="AQ851">
        <v>7</v>
      </c>
      <c r="AR851">
        <v>1</v>
      </c>
      <c r="AS851">
        <v>0</v>
      </c>
      <c r="AT851">
        <v>0</v>
      </c>
      <c r="AU851">
        <v>0</v>
      </c>
      <c r="AV851">
        <v>0</v>
      </c>
      <c r="AW851">
        <v>7</v>
      </c>
      <c r="AX851">
        <v>1</v>
      </c>
      <c r="AY851" s="73">
        <v>95.266219356565998</v>
      </c>
      <c r="AZ851">
        <v>7</v>
      </c>
      <c r="BA851">
        <v>1</v>
      </c>
      <c r="BB851">
        <v>5</v>
      </c>
      <c r="BC851">
        <v>0.88043820017089303</v>
      </c>
      <c r="BD851">
        <v>2</v>
      </c>
      <c r="BE851">
        <v>0.119561799829106</v>
      </c>
      <c r="BF851">
        <v>95.016246359381</v>
      </c>
      <c r="BG851">
        <v>93.703938608085906</v>
      </c>
      <c r="BH851">
        <v>95.266219356565998</v>
      </c>
      <c r="BI851">
        <v>92.681278037908001</v>
      </c>
    </row>
    <row r="852" spans="1:61" x14ac:dyDescent="0.25">
      <c r="A852" s="10" t="str">
        <f>VLOOKUP(D852,'Index-Relations'!E:F,2,FALSE)</f>
        <v>ESG</v>
      </c>
      <c r="B852" t="s">
        <v>3450</v>
      </c>
      <c r="C852" s="53" t="s">
        <v>2768</v>
      </c>
      <c r="D852" s="59" t="s">
        <v>3250</v>
      </c>
      <c r="E852" s="59" t="s">
        <v>4292</v>
      </c>
      <c r="F852" t="s">
        <v>336</v>
      </c>
      <c r="G852" t="s">
        <v>335</v>
      </c>
      <c r="H852" t="s">
        <v>337</v>
      </c>
      <c r="I852" s="52">
        <v>45383</v>
      </c>
      <c r="J852" t="s">
        <v>2457</v>
      </c>
      <c r="K852">
        <v>7</v>
      </c>
      <c r="L852">
        <v>95.197089397799303</v>
      </c>
      <c r="M852">
        <v>7</v>
      </c>
      <c r="N852">
        <v>1</v>
      </c>
      <c r="O852">
        <v>94.249189145551298</v>
      </c>
      <c r="P852">
        <v>7</v>
      </c>
      <c r="Q852">
        <v>1</v>
      </c>
      <c r="R852">
        <v>7</v>
      </c>
      <c r="S852">
        <v>1</v>
      </c>
      <c r="T852">
        <v>52.677986048172997</v>
      </c>
      <c r="U852">
        <v>0.83583175439288604</v>
      </c>
      <c r="V852">
        <v>6</v>
      </c>
      <c r="W852">
        <v>9.1841192812449998E-2</v>
      </c>
      <c r="X852">
        <v>2</v>
      </c>
      <c r="Y852">
        <v>7</v>
      </c>
      <c r="Z852">
        <v>1</v>
      </c>
      <c r="AA852">
        <v>576.73836378877502</v>
      </c>
      <c r="AB852">
        <v>7</v>
      </c>
      <c r="AC852">
        <v>1</v>
      </c>
      <c r="AD852">
        <v>0</v>
      </c>
      <c r="AE852">
        <v>0</v>
      </c>
      <c r="AF852">
        <v>0</v>
      </c>
      <c r="AG852">
        <v>0</v>
      </c>
      <c r="AH852">
        <v>8.0189381845589694E-5</v>
      </c>
      <c r="AI852">
        <v>1</v>
      </c>
      <c r="AJ852">
        <v>93.069062827934303</v>
      </c>
      <c r="AK852">
        <v>7</v>
      </c>
      <c r="AL852">
        <v>1</v>
      </c>
      <c r="AM852">
        <v>0</v>
      </c>
      <c r="AN852">
        <v>0</v>
      </c>
      <c r="AO852">
        <v>0</v>
      </c>
      <c r="AP852">
        <v>0</v>
      </c>
      <c r="AQ852">
        <v>7</v>
      </c>
      <c r="AR852">
        <v>1</v>
      </c>
      <c r="AS852">
        <v>0</v>
      </c>
      <c r="AT852">
        <v>0</v>
      </c>
      <c r="AU852">
        <v>0</v>
      </c>
      <c r="AV852">
        <v>0</v>
      </c>
      <c r="AW852">
        <v>7</v>
      </c>
      <c r="AX852">
        <v>1</v>
      </c>
      <c r="AY852">
        <v>95.806992465277602</v>
      </c>
      <c r="AZ852">
        <v>7</v>
      </c>
      <c r="BA852">
        <v>1</v>
      </c>
      <c r="BB852">
        <v>5</v>
      </c>
      <c r="BC852">
        <v>0.89963384296974303</v>
      </c>
      <c r="BD852">
        <v>2</v>
      </c>
      <c r="BE852">
        <v>0.100366157030256</v>
      </c>
      <c r="BF852">
        <v>95.036039587826906</v>
      </c>
      <c r="BG852">
        <v>93.585840195280994</v>
      </c>
      <c r="BH852">
        <v>95.360734326543906</v>
      </c>
      <c r="BI852">
        <v>92.678336104860904</v>
      </c>
    </row>
    <row r="853" spans="1:61" x14ac:dyDescent="0.25">
      <c r="A853" s="10" t="str">
        <f>VLOOKUP(D853,'Index-Relations'!E:F,2,FALSE)</f>
        <v>ESG</v>
      </c>
      <c r="B853" t="s">
        <v>3450</v>
      </c>
      <c r="C853" s="53" t="s">
        <v>2769</v>
      </c>
      <c r="D853" s="59" t="s">
        <v>3250</v>
      </c>
      <c r="E853" s="59" t="s">
        <v>4293</v>
      </c>
      <c r="F853" t="s">
        <v>336</v>
      </c>
      <c r="G853" t="s">
        <v>335</v>
      </c>
      <c r="H853" t="s">
        <v>337</v>
      </c>
      <c r="I853" s="52">
        <v>45352</v>
      </c>
      <c r="J853" t="s">
        <v>2457</v>
      </c>
      <c r="K853">
        <v>7</v>
      </c>
      <c r="L853">
        <v>95.203388999074093</v>
      </c>
      <c r="M853">
        <v>7</v>
      </c>
      <c r="N853">
        <v>1</v>
      </c>
      <c r="O853">
        <v>94.224322866731299</v>
      </c>
      <c r="P853">
        <v>7</v>
      </c>
      <c r="Q853">
        <v>1</v>
      </c>
      <c r="R853">
        <v>7</v>
      </c>
      <c r="S853">
        <v>0.999999999999999</v>
      </c>
      <c r="T853">
        <v>52.744390788326001</v>
      </c>
      <c r="U853">
        <v>0.80302562922609799</v>
      </c>
      <c r="V853">
        <v>6</v>
      </c>
      <c r="W853">
        <v>7.3607858657926406E-2</v>
      </c>
      <c r="X853">
        <v>2</v>
      </c>
      <c r="Y853">
        <v>7</v>
      </c>
      <c r="Z853">
        <v>1</v>
      </c>
      <c r="AA853">
        <v>523.85071635834095</v>
      </c>
      <c r="AB853">
        <v>7</v>
      </c>
      <c r="AC853">
        <v>0.999999999999999</v>
      </c>
      <c r="AD853">
        <v>0</v>
      </c>
      <c r="AE853">
        <v>0</v>
      </c>
      <c r="AF853">
        <v>0</v>
      </c>
      <c r="AG853">
        <v>1.1102E-16</v>
      </c>
      <c r="AH853">
        <v>9.4456697212535906E-5</v>
      </c>
      <c r="AI853">
        <v>1</v>
      </c>
      <c r="AJ853">
        <v>93.041390117775194</v>
      </c>
      <c r="AK853">
        <v>7</v>
      </c>
      <c r="AL853">
        <v>1</v>
      </c>
      <c r="AM853">
        <v>0</v>
      </c>
      <c r="AN853">
        <v>0</v>
      </c>
      <c r="AO853">
        <v>0</v>
      </c>
      <c r="AP853">
        <v>0</v>
      </c>
      <c r="AQ853">
        <v>7</v>
      </c>
      <c r="AR853">
        <v>0.999999999999999</v>
      </c>
      <c r="AS853">
        <v>0</v>
      </c>
      <c r="AT853">
        <v>0</v>
      </c>
      <c r="AU853">
        <v>0</v>
      </c>
      <c r="AV853">
        <v>0</v>
      </c>
      <c r="AW853">
        <v>7</v>
      </c>
      <c r="AX853">
        <v>0.999999999999999</v>
      </c>
      <c r="AY853">
        <v>95.836159769486699</v>
      </c>
      <c r="AZ853">
        <v>7</v>
      </c>
      <c r="BA853">
        <v>1</v>
      </c>
      <c r="BB853">
        <v>5</v>
      </c>
      <c r="BC853">
        <v>0.89818171930603796</v>
      </c>
      <c r="BD853">
        <v>2</v>
      </c>
      <c r="BE853">
        <v>0.101818280693961</v>
      </c>
      <c r="BF853">
        <v>95.046168146325002</v>
      </c>
      <c r="BG853">
        <v>93.548744293818999</v>
      </c>
      <c r="BH853">
        <v>95.407255345723996</v>
      </c>
      <c r="BI853">
        <v>92.643955075769995</v>
      </c>
    </row>
    <row r="854" spans="1:61" x14ac:dyDescent="0.25">
      <c r="A854" s="10" t="str">
        <f>VLOOKUP(D854,'Index-Relations'!E:F,2,FALSE)</f>
        <v>ESG</v>
      </c>
      <c r="B854" t="s">
        <v>3450</v>
      </c>
      <c r="C854" s="53" t="s">
        <v>2770</v>
      </c>
      <c r="D854" s="59" t="s">
        <v>3250</v>
      </c>
      <c r="E854" s="59" t="s">
        <v>4294</v>
      </c>
      <c r="F854" t="s">
        <v>336</v>
      </c>
      <c r="G854" t="s">
        <v>335</v>
      </c>
      <c r="H854" t="s">
        <v>337</v>
      </c>
      <c r="I854" s="52">
        <v>45323</v>
      </c>
      <c r="J854" t="s">
        <v>2457</v>
      </c>
      <c r="K854">
        <v>7</v>
      </c>
      <c r="L854">
        <v>95.251246503232906</v>
      </c>
      <c r="M854">
        <v>7</v>
      </c>
      <c r="N854">
        <v>1</v>
      </c>
      <c r="O854">
        <v>94.181519245412602</v>
      </c>
      <c r="P854">
        <v>7</v>
      </c>
      <c r="Q854">
        <v>1</v>
      </c>
      <c r="R854">
        <v>7</v>
      </c>
      <c r="S854">
        <v>0.999999999999999</v>
      </c>
      <c r="T854">
        <v>52.412561337577799</v>
      </c>
      <c r="U854">
        <v>0.83034183812041196</v>
      </c>
      <c r="V854">
        <v>6</v>
      </c>
      <c r="W854">
        <v>6.9777042160893699E-2</v>
      </c>
      <c r="X854">
        <v>1</v>
      </c>
      <c r="Y854">
        <v>7</v>
      </c>
      <c r="Z854">
        <v>1</v>
      </c>
      <c r="AA854">
        <v>546.50217486172596</v>
      </c>
      <c r="AB854">
        <v>7</v>
      </c>
      <c r="AC854">
        <v>1</v>
      </c>
      <c r="AD854">
        <v>0</v>
      </c>
      <c r="AE854">
        <v>0</v>
      </c>
      <c r="AF854">
        <v>0</v>
      </c>
      <c r="AG854">
        <v>0</v>
      </c>
      <c r="AH854">
        <v>9.7335144656446695E-5</v>
      </c>
      <c r="AI854">
        <v>1</v>
      </c>
      <c r="AJ854">
        <v>93.294526346103893</v>
      </c>
      <c r="AK854">
        <v>7</v>
      </c>
      <c r="AL854">
        <v>1</v>
      </c>
      <c r="AM854">
        <v>0</v>
      </c>
      <c r="AN854">
        <v>0</v>
      </c>
      <c r="AO854">
        <v>0</v>
      </c>
      <c r="AP854">
        <v>0</v>
      </c>
      <c r="AQ854">
        <v>7</v>
      </c>
      <c r="AR854">
        <v>1</v>
      </c>
      <c r="AS854">
        <v>0</v>
      </c>
      <c r="AT854">
        <v>0</v>
      </c>
      <c r="AU854">
        <v>0</v>
      </c>
      <c r="AV854">
        <v>0</v>
      </c>
      <c r="AW854">
        <v>7</v>
      </c>
      <c r="AX854">
        <v>1</v>
      </c>
      <c r="AY854">
        <v>95.824108242489999</v>
      </c>
      <c r="AZ854">
        <v>7</v>
      </c>
      <c r="BA854">
        <v>1</v>
      </c>
      <c r="BB854">
        <v>5</v>
      </c>
      <c r="BC854">
        <v>0.88861748156831899</v>
      </c>
      <c r="BD854">
        <v>2</v>
      </c>
      <c r="BE854">
        <v>0.11138251843168</v>
      </c>
      <c r="BF854">
        <v>95.089029597451002</v>
      </c>
      <c r="BG854">
        <v>93.464407956303006</v>
      </c>
      <c r="BH854">
        <v>95.367844677234004</v>
      </c>
      <c r="BI854">
        <v>92.905117420151001</v>
      </c>
    </row>
    <row r="855" spans="1:61" x14ac:dyDescent="0.25">
      <c r="A855" s="10" t="str">
        <f>VLOOKUP(D855,'Index-Relations'!E:F,2,FALSE)</f>
        <v>ESG</v>
      </c>
      <c r="B855" t="s">
        <v>3450</v>
      </c>
      <c r="C855" s="53" t="s">
        <v>2760</v>
      </c>
      <c r="D855" s="59" t="s">
        <v>3219</v>
      </c>
      <c r="E855" s="59" t="s">
        <v>4295</v>
      </c>
      <c r="F855" t="s">
        <v>342</v>
      </c>
      <c r="G855" t="s">
        <v>341</v>
      </c>
      <c r="H855" t="s">
        <v>343</v>
      </c>
      <c r="I855" s="52">
        <v>45659</v>
      </c>
      <c r="J855" t="s">
        <v>2457</v>
      </c>
      <c r="K855">
        <v>16</v>
      </c>
      <c r="L855" s="73">
        <v>96.351206583511996</v>
      </c>
      <c r="M855">
        <v>16</v>
      </c>
      <c r="N855">
        <v>1</v>
      </c>
      <c r="O855" s="73">
        <v>95.555119560394999</v>
      </c>
      <c r="P855">
        <v>16</v>
      </c>
      <c r="Q855">
        <v>1</v>
      </c>
      <c r="R855">
        <v>15</v>
      </c>
      <c r="S855">
        <v>0.99257120705088897</v>
      </c>
      <c r="T855">
        <v>40.549423235442397</v>
      </c>
      <c r="U855">
        <v>0.64725752654707402</v>
      </c>
      <c r="V855">
        <v>13</v>
      </c>
      <c r="W855">
        <v>2.78280301630448E-2</v>
      </c>
      <c r="X855">
        <v>1</v>
      </c>
      <c r="Y855">
        <v>16</v>
      </c>
      <c r="Z855">
        <v>1</v>
      </c>
      <c r="AA855">
        <v>65.154266546185994</v>
      </c>
      <c r="AB855">
        <v>16</v>
      </c>
      <c r="AC855">
        <v>0.999999999999999</v>
      </c>
      <c r="AD855">
        <v>0</v>
      </c>
      <c r="AE855">
        <v>0</v>
      </c>
      <c r="AF855">
        <v>0</v>
      </c>
      <c r="AG855">
        <v>1.1102E-16</v>
      </c>
      <c r="AH855">
        <v>2.5123606516029701E-2</v>
      </c>
      <c r="AI855">
        <v>2</v>
      </c>
      <c r="AJ855" s="73">
        <v>93.875660155603995</v>
      </c>
      <c r="AK855">
        <v>16</v>
      </c>
      <c r="AL855">
        <v>1</v>
      </c>
      <c r="AM855">
        <v>0</v>
      </c>
      <c r="AN855">
        <v>0</v>
      </c>
      <c r="AO855">
        <v>0</v>
      </c>
      <c r="AP855">
        <v>0</v>
      </c>
      <c r="AQ855">
        <v>16</v>
      </c>
      <c r="AR855">
        <v>0.999999999999999</v>
      </c>
      <c r="AS855">
        <v>4.3345140066682497E-2</v>
      </c>
      <c r="AT855">
        <v>1</v>
      </c>
      <c r="AU855">
        <v>0</v>
      </c>
      <c r="AV855">
        <v>0</v>
      </c>
      <c r="AW855">
        <v>16</v>
      </c>
      <c r="AX855">
        <v>1</v>
      </c>
      <c r="AY855" s="73">
        <v>96.553507098650002</v>
      </c>
      <c r="AZ855">
        <v>16</v>
      </c>
      <c r="BA855">
        <v>1</v>
      </c>
      <c r="BB855">
        <v>16</v>
      </c>
      <c r="BC855">
        <v>0.999999999999999</v>
      </c>
      <c r="BD855">
        <v>0</v>
      </c>
      <c r="BE855">
        <v>0</v>
      </c>
      <c r="BF855">
        <v>96.351206583511996</v>
      </c>
      <c r="BG855">
        <v>95.555119560394999</v>
      </c>
      <c r="BH855">
        <v>96.553507098650002</v>
      </c>
      <c r="BI855">
        <v>93.875660155603995</v>
      </c>
    </row>
    <row r="856" spans="1:61" x14ac:dyDescent="0.25">
      <c r="A856" s="10" t="str">
        <f>VLOOKUP(D856,'Index-Relations'!E:F,2,FALSE)</f>
        <v>ESG</v>
      </c>
      <c r="B856" t="s">
        <v>3450</v>
      </c>
      <c r="C856" s="53" t="s">
        <v>2761</v>
      </c>
      <c r="D856" s="59" t="s">
        <v>3219</v>
      </c>
      <c r="E856" s="59" t="s">
        <v>4296</v>
      </c>
      <c r="F856" t="s">
        <v>342</v>
      </c>
      <c r="G856" t="s">
        <v>341</v>
      </c>
      <c r="H856" t="s">
        <v>343</v>
      </c>
      <c r="I856" s="52">
        <v>45628</v>
      </c>
      <c r="J856" t="s">
        <v>2457</v>
      </c>
      <c r="K856">
        <v>16</v>
      </c>
      <c r="L856" s="73">
        <v>96.343332361359998</v>
      </c>
      <c r="M856">
        <v>16</v>
      </c>
      <c r="N856">
        <v>1</v>
      </c>
      <c r="O856" s="73">
        <v>95.539422816338998</v>
      </c>
      <c r="P856">
        <v>16</v>
      </c>
      <c r="Q856">
        <v>1</v>
      </c>
      <c r="R856">
        <v>15</v>
      </c>
      <c r="S856">
        <v>0.99238101345275598</v>
      </c>
      <c r="T856">
        <v>40.583575033253702</v>
      </c>
      <c r="U856">
        <v>0.66118530534545505</v>
      </c>
      <c r="V856">
        <v>13</v>
      </c>
      <c r="W856">
        <v>2.2802990294476699E-2</v>
      </c>
      <c r="X856">
        <v>1</v>
      </c>
      <c r="Y856">
        <v>16</v>
      </c>
      <c r="Z856">
        <v>0.999999999999999</v>
      </c>
      <c r="AA856">
        <v>60.926702628904401</v>
      </c>
      <c r="AB856">
        <v>16</v>
      </c>
      <c r="AC856">
        <v>0.999999999999999</v>
      </c>
      <c r="AD856">
        <v>0</v>
      </c>
      <c r="AE856">
        <v>0</v>
      </c>
      <c r="AF856">
        <v>0</v>
      </c>
      <c r="AG856">
        <v>2.2204E-16</v>
      </c>
      <c r="AH856">
        <v>2.7228985028816901E-2</v>
      </c>
      <c r="AI856">
        <v>2</v>
      </c>
      <c r="AJ856" s="73">
        <v>93.867322536286906</v>
      </c>
      <c r="AK856">
        <v>16</v>
      </c>
      <c r="AL856">
        <v>1</v>
      </c>
      <c r="AM856">
        <v>0</v>
      </c>
      <c r="AN856">
        <v>0</v>
      </c>
      <c r="AO856">
        <v>0</v>
      </c>
      <c r="AP856">
        <v>0</v>
      </c>
      <c r="AQ856">
        <v>16</v>
      </c>
      <c r="AR856">
        <v>1</v>
      </c>
      <c r="AS856">
        <v>4.3066808452597603E-2</v>
      </c>
      <c r="AT856">
        <v>1</v>
      </c>
      <c r="AU856">
        <v>0</v>
      </c>
      <c r="AV856">
        <v>0</v>
      </c>
      <c r="AW856">
        <v>16</v>
      </c>
      <c r="AX856">
        <v>1</v>
      </c>
      <c r="AY856" s="73">
        <v>96.545558028938004</v>
      </c>
      <c r="AZ856">
        <v>16</v>
      </c>
      <c r="BA856">
        <v>1</v>
      </c>
      <c r="BB856">
        <v>16</v>
      </c>
      <c r="BC856">
        <v>1</v>
      </c>
      <c r="BD856">
        <v>0</v>
      </c>
      <c r="BE856">
        <v>0</v>
      </c>
      <c r="BF856">
        <v>96.343332361359998</v>
      </c>
      <c r="BG856">
        <v>95.539422816338998</v>
      </c>
      <c r="BH856">
        <v>96.545558028938004</v>
      </c>
      <c r="BI856">
        <v>93.867322536286906</v>
      </c>
    </row>
    <row r="857" spans="1:61" x14ac:dyDescent="0.25">
      <c r="A857" s="10" t="str">
        <f>VLOOKUP(D857,'Index-Relations'!E:F,2,FALSE)</f>
        <v>ESG</v>
      </c>
      <c r="B857" t="s">
        <v>3450</v>
      </c>
      <c r="C857" s="53" t="s">
        <v>2762</v>
      </c>
      <c r="D857" s="59" t="s">
        <v>3219</v>
      </c>
      <c r="E857" s="59" t="s">
        <v>4297</v>
      </c>
      <c r="F857" t="s">
        <v>342</v>
      </c>
      <c r="G857" t="s">
        <v>341</v>
      </c>
      <c r="H857" t="s">
        <v>343</v>
      </c>
      <c r="I857" s="52">
        <v>45597</v>
      </c>
      <c r="J857" t="s">
        <v>2457</v>
      </c>
      <c r="K857">
        <v>16</v>
      </c>
      <c r="L857" s="73">
        <v>96.306212980935996</v>
      </c>
      <c r="M857">
        <v>16</v>
      </c>
      <c r="N857">
        <v>1</v>
      </c>
      <c r="O857" s="73">
        <v>95.556295987265997</v>
      </c>
      <c r="P857">
        <v>16</v>
      </c>
      <c r="Q857">
        <v>1</v>
      </c>
      <c r="R857">
        <v>15</v>
      </c>
      <c r="S857">
        <v>0.99245571082054396</v>
      </c>
      <c r="T857">
        <v>40.775028013386397</v>
      </c>
      <c r="U857">
        <v>0.63945084151119302</v>
      </c>
      <c r="V857">
        <v>13</v>
      </c>
      <c r="W857">
        <v>1.9574403122894699E-2</v>
      </c>
      <c r="X857">
        <v>1</v>
      </c>
      <c r="Y857">
        <v>16</v>
      </c>
      <c r="Z857">
        <v>0.999999999999999</v>
      </c>
      <c r="AA857">
        <v>82.8766749889934</v>
      </c>
      <c r="AB857">
        <v>16</v>
      </c>
      <c r="AC857">
        <v>1</v>
      </c>
      <c r="AD857">
        <v>0</v>
      </c>
      <c r="AE857">
        <v>0</v>
      </c>
      <c r="AF857">
        <v>0</v>
      </c>
      <c r="AG857">
        <v>0</v>
      </c>
      <c r="AH857">
        <v>0.10238789154521501</v>
      </c>
      <c r="AI857">
        <v>2</v>
      </c>
      <c r="AJ857" s="73">
        <v>93.811959846159994</v>
      </c>
      <c r="AK857">
        <v>16</v>
      </c>
      <c r="AL857">
        <v>1</v>
      </c>
      <c r="AM857">
        <v>0</v>
      </c>
      <c r="AN857">
        <v>0</v>
      </c>
      <c r="AO857">
        <v>0</v>
      </c>
      <c r="AP857">
        <v>0</v>
      </c>
      <c r="AQ857">
        <v>16</v>
      </c>
      <c r="AR857">
        <v>0.999999999999999</v>
      </c>
      <c r="AS857">
        <v>3.6392526755347897E-2</v>
      </c>
      <c r="AT857">
        <v>1</v>
      </c>
      <c r="AU857">
        <v>0</v>
      </c>
      <c r="AV857">
        <v>0</v>
      </c>
      <c r="AW857">
        <v>16</v>
      </c>
      <c r="AX857">
        <v>1</v>
      </c>
      <c r="AY857" s="73">
        <v>96.503881330178004</v>
      </c>
      <c r="AZ857">
        <v>16</v>
      </c>
      <c r="BA857">
        <v>1</v>
      </c>
      <c r="BB857">
        <v>16</v>
      </c>
      <c r="BC857">
        <v>0.999999999999999</v>
      </c>
      <c r="BD857">
        <v>0</v>
      </c>
      <c r="BE857">
        <v>0</v>
      </c>
      <c r="BF857">
        <v>96.306212980935996</v>
      </c>
      <c r="BG857">
        <v>95.556295987265997</v>
      </c>
      <c r="BH857">
        <v>96.503881330178004</v>
      </c>
      <c r="BI857">
        <v>93.811959846159994</v>
      </c>
    </row>
    <row r="858" spans="1:61" x14ac:dyDescent="0.25">
      <c r="A858" s="10" t="str">
        <f>VLOOKUP(D858,'Index-Relations'!E:F,2,FALSE)</f>
        <v>ESG</v>
      </c>
      <c r="B858" t="s">
        <v>3450</v>
      </c>
      <c r="C858" s="53" t="s">
        <v>2763</v>
      </c>
      <c r="D858" s="59" t="s">
        <v>3219</v>
      </c>
      <c r="E858" s="59" t="s">
        <v>4298</v>
      </c>
      <c r="F858" t="s">
        <v>342</v>
      </c>
      <c r="G858" t="s">
        <v>341</v>
      </c>
      <c r="H858" t="s">
        <v>343</v>
      </c>
      <c r="I858" s="52">
        <v>45566</v>
      </c>
      <c r="J858" t="s">
        <v>2457</v>
      </c>
      <c r="K858">
        <v>16</v>
      </c>
      <c r="L858" s="73">
        <v>96.304921854737998</v>
      </c>
      <c r="M858">
        <v>16</v>
      </c>
      <c r="N858">
        <v>1</v>
      </c>
      <c r="O858" s="73">
        <v>95.572182175628996</v>
      </c>
      <c r="P858">
        <v>16</v>
      </c>
      <c r="Q858">
        <v>1</v>
      </c>
      <c r="R858">
        <v>15</v>
      </c>
      <c r="S858">
        <v>0.99296459314872998</v>
      </c>
      <c r="T858">
        <v>41.020505683482298</v>
      </c>
      <c r="U858">
        <v>0.63608245160105104</v>
      </c>
      <c r="V858">
        <v>13</v>
      </c>
      <c r="W858">
        <v>1.8787012149047599E-2</v>
      </c>
      <c r="X858">
        <v>1</v>
      </c>
      <c r="Y858">
        <v>16</v>
      </c>
      <c r="Z858">
        <v>0.999999999999999</v>
      </c>
      <c r="AA858">
        <v>82.391311496174495</v>
      </c>
      <c r="AB858">
        <v>16</v>
      </c>
      <c r="AC858">
        <v>0.999999999999999</v>
      </c>
      <c r="AD858">
        <v>0</v>
      </c>
      <c r="AE858">
        <v>0</v>
      </c>
      <c r="AF858">
        <v>0</v>
      </c>
      <c r="AG858">
        <v>1.1102E-16</v>
      </c>
      <c r="AH858">
        <v>2.04216322256058E-2</v>
      </c>
      <c r="AI858">
        <v>2</v>
      </c>
      <c r="AJ858" s="73">
        <v>93.806888666578999</v>
      </c>
      <c r="AK858">
        <v>16</v>
      </c>
      <c r="AL858">
        <v>1</v>
      </c>
      <c r="AM858">
        <v>0</v>
      </c>
      <c r="AN858">
        <v>0</v>
      </c>
      <c r="AO858">
        <v>0</v>
      </c>
      <c r="AP858">
        <v>0</v>
      </c>
      <c r="AQ858">
        <v>16</v>
      </c>
      <c r="AR858">
        <v>0.999999999999999</v>
      </c>
      <c r="AS858">
        <v>3.2825365881364199E-2</v>
      </c>
      <c r="AT858">
        <v>1</v>
      </c>
      <c r="AU858">
        <v>0</v>
      </c>
      <c r="AV858">
        <v>0</v>
      </c>
      <c r="AW858">
        <v>16</v>
      </c>
      <c r="AX858">
        <v>1</v>
      </c>
      <c r="AY858" s="73">
        <v>96.502144380554995</v>
      </c>
      <c r="AZ858">
        <v>16</v>
      </c>
      <c r="BA858">
        <v>1</v>
      </c>
      <c r="BB858">
        <v>16</v>
      </c>
      <c r="BC858">
        <v>0.999999999999999</v>
      </c>
      <c r="BD858">
        <v>0</v>
      </c>
      <c r="BE858">
        <v>0</v>
      </c>
      <c r="BF858">
        <v>96.304921854737998</v>
      </c>
      <c r="BG858">
        <v>95.572182175628996</v>
      </c>
      <c r="BH858">
        <v>96.502144380554995</v>
      </c>
      <c r="BI858">
        <v>93.806888666578999</v>
      </c>
    </row>
    <row r="859" spans="1:61" x14ac:dyDescent="0.25">
      <c r="A859" s="10" t="str">
        <f>VLOOKUP(D859,'Index-Relations'!E:F,2,FALSE)</f>
        <v>ESG</v>
      </c>
      <c r="B859" t="s">
        <v>3450</v>
      </c>
      <c r="C859" s="53" t="s">
        <v>2764</v>
      </c>
      <c r="D859" s="59" t="s">
        <v>3219</v>
      </c>
      <c r="E859" s="59" t="s">
        <v>4299</v>
      </c>
      <c r="F859" t="s">
        <v>342</v>
      </c>
      <c r="G859" t="s">
        <v>341</v>
      </c>
      <c r="H859" t="s">
        <v>343</v>
      </c>
      <c r="I859" s="52">
        <v>45537</v>
      </c>
      <c r="J859" t="s">
        <v>2457</v>
      </c>
      <c r="K859">
        <v>16</v>
      </c>
      <c r="L859" s="73">
        <v>96.298856219254006</v>
      </c>
      <c r="M859">
        <v>16</v>
      </c>
      <c r="N859">
        <v>1</v>
      </c>
      <c r="O859" s="73">
        <v>95.530817644693002</v>
      </c>
      <c r="P859">
        <v>16</v>
      </c>
      <c r="Q859">
        <v>1</v>
      </c>
      <c r="R859">
        <v>15</v>
      </c>
      <c r="S859">
        <v>0.99217967449674405</v>
      </c>
      <c r="T859">
        <v>40.949485514983003</v>
      </c>
      <c r="U859">
        <v>0.63594726116325795</v>
      </c>
      <c r="V859">
        <v>13</v>
      </c>
      <c r="W859">
        <v>2.29755863473949E-2</v>
      </c>
      <c r="X859">
        <v>1</v>
      </c>
      <c r="Y859">
        <v>16</v>
      </c>
      <c r="Z859">
        <v>1</v>
      </c>
      <c r="AA859">
        <v>84.881335855998401</v>
      </c>
      <c r="AB859">
        <v>16</v>
      </c>
      <c r="AC859">
        <v>1</v>
      </c>
      <c r="AD859">
        <v>0</v>
      </c>
      <c r="AE859">
        <v>0</v>
      </c>
      <c r="AF859">
        <v>0</v>
      </c>
      <c r="AG859">
        <v>0</v>
      </c>
      <c r="AH859">
        <v>2.0412260550950901E-2</v>
      </c>
      <c r="AI859">
        <v>2</v>
      </c>
      <c r="AJ859" s="73">
        <v>93.832233689942996</v>
      </c>
      <c r="AK859">
        <v>16</v>
      </c>
      <c r="AL859">
        <v>1</v>
      </c>
      <c r="AM859">
        <v>0</v>
      </c>
      <c r="AN859">
        <v>0</v>
      </c>
      <c r="AO859">
        <v>0</v>
      </c>
      <c r="AP859">
        <v>0</v>
      </c>
      <c r="AQ859">
        <v>16</v>
      </c>
      <c r="AR859">
        <v>1</v>
      </c>
      <c r="AS859">
        <v>3.8537126765340997E-2</v>
      </c>
      <c r="AT859">
        <v>1</v>
      </c>
      <c r="AU859">
        <v>0</v>
      </c>
      <c r="AV859">
        <v>0</v>
      </c>
      <c r="AW859">
        <v>16</v>
      </c>
      <c r="AX859">
        <v>1</v>
      </c>
      <c r="AY859" s="73">
        <v>96.489740671397897</v>
      </c>
      <c r="AZ859">
        <v>16</v>
      </c>
      <c r="BA859">
        <v>1</v>
      </c>
      <c r="BB859">
        <v>16</v>
      </c>
      <c r="BC859">
        <v>1</v>
      </c>
      <c r="BD859">
        <v>0</v>
      </c>
      <c r="BE859">
        <v>0</v>
      </c>
      <c r="BF859">
        <v>96.298856219254006</v>
      </c>
      <c r="BG859">
        <v>95.530817644693002</v>
      </c>
      <c r="BH859">
        <v>96.489740671397897</v>
      </c>
      <c r="BI859">
        <v>93.832233689942996</v>
      </c>
    </row>
    <row r="860" spans="1:61" x14ac:dyDescent="0.25">
      <c r="A860" s="10" t="str">
        <f>VLOOKUP(D860,'Index-Relations'!E:F,2,FALSE)</f>
        <v>ESG</v>
      </c>
      <c r="B860" t="s">
        <v>3450</v>
      </c>
      <c r="C860" s="53" t="s">
        <v>3350</v>
      </c>
      <c r="D860" s="59" t="s">
        <v>3219</v>
      </c>
      <c r="E860" s="59" t="s">
        <v>4300</v>
      </c>
      <c r="F860" t="s">
        <v>342</v>
      </c>
      <c r="G860" t="s">
        <v>341</v>
      </c>
      <c r="H860" t="s">
        <v>343</v>
      </c>
      <c r="I860" s="52">
        <v>45505</v>
      </c>
      <c r="J860" t="s">
        <v>2457</v>
      </c>
      <c r="K860">
        <v>16</v>
      </c>
      <c r="L860" s="73">
        <v>96.315447540915002</v>
      </c>
      <c r="M860">
        <v>16</v>
      </c>
      <c r="N860">
        <v>1</v>
      </c>
      <c r="O860" s="73">
        <v>95.542764451913001</v>
      </c>
      <c r="P860">
        <v>16</v>
      </c>
      <c r="Q860">
        <v>1</v>
      </c>
      <c r="R860">
        <v>15</v>
      </c>
      <c r="S860">
        <v>0.99208817064786203</v>
      </c>
      <c r="T860">
        <v>41.054457745634799</v>
      </c>
      <c r="U860">
        <v>0.64101250588673697</v>
      </c>
      <c r="V860">
        <v>13</v>
      </c>
      <c r="W860">
        <v>2.55403741035394E-2</v>
      </c>
      <c r="X860">
        <v>1</v>
      </c>
      <c r="Y860">
        <v>16</v>
      </c>
      <c r="Z860">
        <v>1</v>
      </c>
      <c r="AA860">
        <v>83.865595824510294</v>
      </c>
      <c r="AB860">
        <v>16</v>
      </c>
      <c r="AC860">
        <v>1</v>
      </c>
      <c r="AD860">
        <v>0</v>
      </c>
      <c r="AE860">
        <v>0</v>
      </c>
      <c r="AF860">
        <v>0</v>
      </c>
      <c r="AG860">
        <v>0</v>
      </c>
      <c r="AH860">
        <v>2.0143677005953899E-2</v>
      </c>
      <c r="AI860">
        <v>2</v>
      </c>
      <c r="AJ860" s="73">
        <v>93.879947996311003</v>
      </c>
      <c r="AK860">
        <v>16</v>
      </c>
      <c r="AL860">
        <v>1</v>
      </c>
      <c r="AM860">
        <v>0</v>
      </c>
      <c r="AN860">
        <v>0</v>
      </c>
      <c r="AO860">
        <v>0</v>
      </c>
      <c r="AP860">
        <v>0</v>
      </c>
      <c r="AQ860">
        <v>16</v>
      </c>
      <c r="AR860">
        <v>0.999999999999999</v>
      </c>
      <c r="AS860">
        <v>3.7469280477912502E-2</v>
      </c>
      <c r="AT860">
        <v>1</v>
      </c>
      <c r="AU860">
        <v>0</v>
      </c>
      <c r="AV860">
        <v>0</v>
      </c>
      <c r="AW860">
        <v>16</v>
      </c>
      <c r="AX860">
        <v>1</v>
      </c>
      <c r="AY860" s="73">
        <v>96.501933517683995</v>
      </c>
      <c r="AZ860">
        <v>16</v>
      </c>
      <c r="BA860">
        <v>1</v>
      </c>
      <c r="BB860">
        <v>16</v>
      </c>
      <c r="BC860">
        <v>0.999999999999999</v>
      </c>
      <c r="BD860">
        <v>0</v>
      </c>
      <c r="BE860">
        <v>0</v>
      </c>
      <c r="BF860">
        <v>96.315447540915002</v>
      </c>
      <c r="BG860">
        <v>95.542764451913001</v>
      </c>
      <c r="BH860">
        <v>96.501933517683995</v>
      </c>
      <c r="BI860">
        <v>93.879947996311003</v>
      </c>
    </row>
    <row r="861" spans="1:61" x14ac:dyDescent="0.25">
      <c r="A861" s="10" t="str">
        <f>VLOOKUP(D861,'Index-Relations'!E:F,2,FALSE)</f>
        <v>ESG</v>
      </c>
      <c r="B861" t="s">
        <v>3450</v>
      </c>
      <c r="C861" s="53" t="s">
        <v>2765</v>
      </c>
      <c r="D861" s="59" t="s">
        <v>3219</v>
      </c>
      <c r="E861" s="59" t="s">
        <v>4301</v>
      </c>
      <c r="F861" t="s">
        <v>342</v>
      </c>
      <c r="G861" t="s">
        <v>341</v>
      </c>
      <c r="H861" t="s">
        <v>343</v>
      </c>
      <c r="I861" s="52">
        <v>45474</v>
      </c>
      <c r="J861" t="s">
        <v>2457</v>
      </c>
      <c r="K861">
        <v>16</v>
      </c>
      <c r="L861" s="73">
        <v>96.333755276407004</v>
      </c>
      <c r="M861">
        <v>16</v>
      </c>
      <c r="N861">
        <v>1</v>
      </c>
      <c r="O861" s="73">
        <v>95.557069805438999</v>
      </c>
      <c r="P861">
        <v>16</v>
      </c>
      <c r="Q861">
        <v>1</v>
      </c>
      <c r="R861">
        <v>15</v>
      </c>
      <c r="S861">
        <v>0.99110553172681104</v>
      </c>
      <c r="T861">
        <v>41.6920915534713</v>
      </c>
      <c r="U861">
        <v>0.60047204639749696</v>
      </c>
      <c r="V861">
        <v>13</v>
      </c>
      <c r="W861">
        <v>2.3747714526061298E-2</v>
      </c>
      <c r="X861">
        <v>1</v>
      </c>
      <c r="Y861">
        <v>16</v>
      </c>
      <c r="Z861">
        <v>1</v>
      </c>
      <c r="AA861">
        <v>87.116444638107794</v>
      </c>
      <c r="AB861">
        <v>16</v>
      </c>
      <c r="AC861">
        <v>1</v>
      </c>
      <c r="AD861">
        <v>0</v>
      </c>
      <c r="AE861">
        <v>0</v>
      </c>
      <c r="AF861">
        <v>0</v>
      </c>
      <c r="AG861">
        <v>0</v>
      </c>
      <c r="AH861">
        <v>1.9084503015721E-2</v>
      </c>
      <c r="AI861">
        <v>2</v>
      </c>
      <c r="AJ861" s="73">
        <v>93.943926207819004</v>
      </c>
      <c r="AK861">
        <v>16</v>
      </c>
      <c r="AL861">
        <v>1</v>
      </c>
      <c r="AM861">
        <v>0</v>
      </c>
      <c r="AN861">
        <v>0</v>
      </c>
      <c r="AO861">
        <v>0</v>
      </c>
      <c r="AP861">
        <v>0</v>
      </c>
      <c r="AQ861">
        <v>16</v>
      </c>
      <c r="AR861">
        <v>1</v>
      </c>
      <c r="AS861">
        <v>3.7647365564387601E-2</v>
      </c>
      <c r="AT861">
        <v>1</v>
      </c>
      <c r="AU861">
        <v>0</v>
      </c>
      <c r="AV861">
        <v>0</v>
      </c>
      <c r="AW861">
        <v>16</v>
      </c>
      <c r="AX861">
        <v>1</v>
      </c>
      <c r="AY861" s="73">
        <v>96.510884525129995</v>
      </c>
      <c r="AZ861">
        <v>16</v>
      </c>
      <c r="BA861">
        <v>1</v>
      </c>
      <c r="BB861">
        <v>16</v>
      </c>
      <c r="BC861">
        <v>1</v>
      </c>
      <c r="BD861">
        <v>0</v>
      </c>
      <c r="BE861">
        <v>0</v>
      </c>
      <c r="BF861">
        <v>96.333755276407004</v>
      </c>
      <c r="BG861">
        <v>95.557069805438999</v>
      </c>
      <c r="BH861">
        <v>96.510884525129995</v>
      </c>
      <c r="BI861">
        <v>93.943926207819004</v>
      </c>
    </row>
    <row r="862" spans="1:61" x14ac:dyDescent="0.25">
      <c r="A862" s="10" t="str">
        <f>VLOOKUP(D862,'Index-Relations'!E:F,2,FALSE)</f>
        <v>ESG</v>
      </c>
      <c r="B862" t="s">
        <v>3450</v>
      </c>
      <c r="C862" s="53" t="s">
        <v>2766</v>
      </c>
      <c r="D862" s="59" t="s">
        <v>3219</v>
      </c>
      <c r="E862" s="59" t="s">
        <v>4302</v>
      </c>
      <c r="F862" t="s">
        <v>342</v>
      </c>
      <c r="G862" t="s">
        <v>341</v>
      </c>
      <c r="H862" t="s">
        <v>343</v>
      </c>
      <c r="I862" s="52">
        <v>45446</v>
      </c>
      <c r="J862" t="s">
        <v>2457</v>
      </c>
      <c r="K862">
        <v>16</v>
      </c>
      <c r="L862" s="73">
        <v>96.568955853097904</v>
      </c>
      <c r="M862">
        <v>16</v>
      </c>
      <c r="N862">
        <v>1</v>
      </c>
      <c r="O862" s="73">
        <v>95.5500595546319</v>
      </c>
      <c r="P862">
        <v>16</v>
      </c>
      <c r="Q862">
        <v>1</v>
      </c>
      <c r="R862">
        <v>15</v>
      </c>
      <c r="S862">
        <v>0.99101276159420804</v>
      </c>
      <c r="T862">
        <v>41.676530538741403</v>
      </c>
      <c r="U862">
        <v>0.635175049786037</v>
      </c>
      <c r="V862">
        <v>12</v>
      </c>
      <c r="W862">
        <v>2.6755784336526801E-2</v>
      </c>
      <c r="X862">
        <v>1</v>
      </c>
      <c r="Y862">
        <v>15</v>
      </c>
      <c r="Z862">
        <v>0.99101276159420804</v>
      </c>
      <c r="AA862">
        <v>85.550967407159902</v>
      </c>
      <c r="AB862">
        <v>15</v>
      </c>
      <c r="AC862">
        <v>0.99101276159420804</v>
      </c>
      <c r="AD862">
        <v>0</v>
      </c>
      <c r="AE862">
        <v>0</v>
      </c>
      <c r="AF862">
        <v>1</v>
      </c>
      <c r="AG862">
        <v>8.98723840579152E-3</v>
      </c>
      <c r="AH862">
        <v>2.1449328872923699E-2</v>
      </c>
      <c r="AI862">
        <v>2</v>
      </c>
      <c r="AJ862" s="73">
        <v>94.684609810753898</v>
      </c>
      <c r="AK862">
        <v>16</v>
      </c>
      <c r="AL862">
        <v>1</v>
      </c>
      <c r="AM862">
        <v>0</v>
      </c>
      <c r="AN862">
        <v>0</v>
      </c>
      <c r="AO862">
        <v>0</v>
      </c>
      <c r="AP862">
        <v>0</v>
      </c>
      <c r="AQ862">
        <v>16</v>
      </c>
      <c r="AR862">
        <v>0.999999999999999</v>
      </c>
      <c r="AS862">
        <v>3.9453298713746199E-2</v>
      </c>
      <c r="AT862">
        <v>1</v>
      </c>
      <c r="AU862">
        <v>0</v>
      </c>
      <c r="AV862">
        <v>0</v>
      </c>
      <c r="AW862">
        <v>16</v>
      </c>
      <c r="AX862">
        <v>1</v>
      </c>
      <c r="AY862" s="73">
        <v>96.756139434369999</v>
      </c>
      <c r="AZ862">
        <v>16</v>
      </c>
      <c r="BA862">
        <v>1</v>
      </c>
      <c r="BB862">
        <v>16</v>
      </c>
      <c r="BC862">
        <v>0.999999999999999</v>
      </c>
      <c r="BD862">
        <v>0</v>
      </c>
      <c r="BE862">
        <v>0</v>
      </c>
      <c r="BF862">
        <v>96.568955853097904</v>
      </c>
      <c r="BG862">
        <v>95.5500595546319</v>
      </c>
      <c r="BH862">
        <v>96.756139434369999</v>
      </c>
      <c r="BI862">
        <v>94.684609810753898</v>
      </c>
    </row>
    <row r="863" spans="1:61" x14ac:dyDescent="0.25">
      <c r="A863" s="10" t="str">
        <f>VLOOKUP(D863,'Index-Relations'!E:F,2,FALSE)</f>
        <v>ESG</v>
      </c>
      <c r="B863" t="s">
        <v>3450</v>
      </c>
      <c r="C863" s="53" t="s">
        <v>2767</v>
      </c>
      <c r="D863" s="59" t="s">
        <v>3219</v>
      </c>
      <c r="E863" s="59" t="s">
        <v>4303</v>
      </c>
      <c r="F863" t="s">
        <v>342</v>
      </c>
      <c r="G863" t="s">
        <v>341</v>
      </c>
      <c r="H863" t="s">
        <v>343</v>
      </c>
      <c r="I863" s="52">
        <v>45414</v>
      </c>
      <c r="J863" t="s">
        <v>2457</v>
      </c>
      <c r="K863">
        <v>16</v>
      </c>
      <c r="L863" s="73">
        <v>96.576253962815002</v>
      </c>
      <c r="M863">
        <v>16</v>
      </c>
      <c r="N863">
        <v>1</v>
      </c>
      <c r="O863" s="73">
        <v>95.547758484811993</v>
      </c>
      <c r="P863">
        <v>16</v>
      </c>
      <c r="Q863">
        <v>1</v>
      </c>
      <c r="R863">
        <v>15</v>
      </c>
      <c r="S863">
        <v>0.98993606223764596</v>
      </c>
      <c r="T863">
        <v>41.455007939041799</v>
      </c>
      <c r="U863">
        <v>0.62575583668873302</v>
      </c>
      <c r="V863">
        <v>12</v>
      </c>
      <c r="W863">
        <v>2.65286788311151E-2</v>
      </c>
      <c r="X863">
        <v>1</v>
      </c>
      <c r="Y863">
        <v>15</v>
      </c>
      <c r="Z863">
        <v>0.98993606223764596</v>
      </c>
      <c r="AA863">
        <v>84.813665485478396</v>
      </c>
      <c r="AB863">
        <v>15</v>
      </c>
      <c r="AC863">
        <v>0.98993606223764596</v>
      </c>
      <c r="AD863">
        <v>0</v>
      </c>
      <c r="AE863">
        <v>0</v>
      </c>
      <c r="AF863">
        <v>1</v>
      </c>
      <c r="AG863">
        <v>1.0063937762353699E-2</v>
      </c>
      <c r="AH863">
        <v>2.0169802154368598E-2</v>
      </c>
      <c r="AI863">
        <v>2</v>
      </c>
      <c r="AJ863" s="73">
        <v>94.726066556401904</v>
      </c>
      <c r="AK863">
        <v>16</v>
      </c>
      <c r="AL863">
        <v>1</v>
      </c>
      <c r="AM863">
        <v>0</v>
      </c>
      <c r="AN863">
        <v>0</v>
      </c>
      <c r="AO863">
        <v>0</v>
      </c>
      <c r="AP863">
        <v>0</v>
      </c>
      <c r="AQ863">
        <v>16</v>
      </c>
      <c r="AR863">
        <v>0.999999999999999</v>
      </c>
      <c r="AS863">
        <v>3.7692980082240701E-2</v>
      </c>
      <c r="AT863">
        <v>1</v>
      </c>
      <c r="AU863">
        <v>0</v>
      </c>
      <c r="AV863">
        <v>0</v>
      </c>
      <c r="AW863">
        <v>16</v>
      </c>
      <c r="AX863">
        <v>1</v>
      </c>
      <c r="AY863" s="73">
        <v>96.7575433400159</v>
      </c>
      <c r="AZ863">
        <v>16</v>
      </c>
      <c r="BA863">
        <v>1</v>
      </c>
      <c r="BB863">
        <v>16</v>
      </c>
      <c r="BC863">
        <v>0.999999999999999</v>
      </c>
      <c r="BD863">
        <v>0</v>
      </c>
      <c r="BE863">
        <v>0</v>
      </c>
      <c r="BF863">
        <v>96.576253962815002</v>
      </c>
      <c r="BG863">
        <v>95.547758484811993</v>
      </c>
      <c r="BH863">
        <v>96.7575433400159</v>
      </c>
      <c r="BI863">
        <v>94.726066556401904</v>
      </c>
    </row>
    <row r="864" spans="1:61" x14ac:dyDescent="0.25">
      <c r="A864" s="10" t="str">
        <f>VLOOKUP(D864,'Index-Relations'!E:F,2,FALSE)</f>
        <v>ESG</v>
      </c>
      <c r="B864" t="s">
        <v>3450</v>
      </c>
      <c r="C864" s="53" t="s">
        <v>2768</v>
      </c>
      <c r="D864" s="59" t="s">
        <v>3219</v>
      </c>
      <c r="E864" s="59" t="s">
        <v>4304</v>
      </c>
      <c r="F864" t="s">
        <v>342</v>
      </c>
      <c r="G864" t="s">
        <v>341</v>
      </c>
      <c r="H864" t="s">
        <v>343</v>
      </c>
      <c r="I864" s="52">
        <v>45384</v>
      </c>
      <c r="J864" t="s">
        <v>2457</v>
      </c>
      <c r="K864">
        <v>16</v>
      </c>
      <c r="L864">
        <v>96.936008724466305</v>
      </c>
      <c r="M864">
        <v>16</v>
      </c>
      <c r="N864">
        <v>1</v>
      </c>
      <c r="O864">
        <v>95.975423078504406</v>
      </c>
      <c r="P864">
        <v>16</v>
      </c>
      <c r="Q864">
        <v>1</v>
      </c>
      <c r="R864">
        <v>15</v>
      </c>
      <c r="S864">
        <v>0.98828066443637896</v>
      </c>
      <c r="T864">
        <v>41.512426462523202</v>
      </c>
      <c r="U864">
        <v>0.63651841720353197</v>
      </c>
      <c r="V864">
        <v>12</v>
      </c>
      <c r="W864">
        <v>2.7553943086780299E-2</v>
      </c>
      <c r="X864">
        <v>1</v>
      </c>
      <c r="Y864">
        <v>15</v>
      </c>
      <c r="Z864">
        <v>0.98828066443637896</v>
      </c>
      <c r="AA864">
        <v>83.789645823676906</v>
      </c>
      <c r="AB864">
        <v>15</v>
      </c>
      <c r="AC864">
        <v>0.98828066443637896</v>
      </c>
      <c r="AD864">
        <v>0</v>
      </c>
      <c r="AE864">
        <v>0</v>
      </c>
      <c r="AF864">
        <v>1</v>
      </c>
      <c r="AG864">
        <v>1.17193355636208E-2</v>
      </c>
      <c r="AH864">
        <v>2.0473256939899299E-2</v>
      </c>
      <c r="AI864">
        <v>2</v>
      </c>
      <c r="AJ864">
        <v>95.502032764793398</v>
      </c>
      <c r="AK864">
        <v>16</v>
      </c>
      <c r="AL864">
        <v>1</v>
      </c>
      <c r="AM864">
        <v>0</v>
      </c>
      <c r="AN864">
        <v>0</v>
      </c>
      <c r="AO864">
        <v>0</v>
      </c>
      <c r="AP864">
        <v>0</v>
      </c>
      <c r="AQ864">
        <v>16</v>
      </c>
      <c r="AR864">
        <v>1</v>
      </c>
      <c r="AS864">
        <v>4.04118641097281E-2</v>
      </c>
      <c r="AT864">
        <v>1</v>
      </c>
      <c r="AU864">
        <v>0</v>
      </c>
      <c r="AV864">
        <v>0</v>
      </c>
      <c r="AW864">
        <v>16</v>
      </c>
      <c r="AX864">
        <v>1</v>
      </c>
      <c r="AY864">
        <v>97.207529884326803</v>
      </c>
      <c r="AZ864">
        <v>16</v>
      </c>
      <c r="BA864">
        <v>1</v>
      </c>
      <c r="BB864">
        <v>16</v>
      </c>
      <c r="BC864">
        <v>1</v>
      </c>
      <c r="BD864">
        <v>0</v>
      </c>
      <c r="BE864">
        <v>0</v>
      </c>
      <c r="BF864">
        <v>96.607027717771004</v>
      </c>
      <c r="BG864">
        <v>95.556613187780997</v>
      </c>
      <c r="BH864">
        <v>96.787518879800004</v>
      </c>
      <c r="BI864">
        <v>94.791995116343998</v>
      </c>
    </row>
    <row r="865" spans="1:61" x14ac:dyDescent="0.25">
      <c r="A865" s="10" t="str">
        <f>VLOOKUP(D865,'Index-Relations'!E:F,2,FALSE)</f>
        <v>ESG</v>
      </c>
      <c r="B865" t="s">
        <v>3450</v>
      </c>
      <c r="C865" s="53" t="s">
        <v>2769</v>
      </c>
      <c r="D865" s="59" t="s">
        <v>3219</v>
      </c>
      <c r="E865" s="59" t="s">
        <v>4305</v>
      </c>
      <c r="F865" t="s">
        <v>342</v>
      </c>
      <c r="G865" t="s">
        <v>341</v>
      </c>
      <c r="H865" t="s">
        <v>343</v>
      </c>
      <c r="I865" s="52">
        <v>45352</v>
      </c>
      <c r="J865" t="s">
        <v>2457</v>
      </c>
      <c r="K865">
        <v>16</v>
      </c>
      <c r="L865">
        <v>97.075073761860494</v>
      </c>
      <c r="M865">
        <v>16</v>
      </c>
      <c r="N865">
        <v>1</v>
      </c>
      <c r="O865">
        <v>95.941220573751707</v>
      </c>
      <c r="P865">
        <v>16</v>
      </c>
      <c r="Q865">
        <v>1</v>
      </c>
      <c r="R865">
        <v>15</v>
      </c>
      <c r="S865">
        <v>0.98974202692065205</v>
      </c>
      <c r="T865">
        <v>42.026894527821298</v>
      </c>
      <c r="U865">
        <v>0.53164257551627903</v>
      </c>
      <c r="V865">
        <v>11</v>
      </c>
      <c r="W865">
        <v>3.12465170046268E-2</v>
      </c>
      <c r="X865">
        <v>1</v>
      </c>
      <c r="Y865">
        <v>15</v>
      </c>
      <c r="Z865">
        <v>0.98974202692065205</v>
      </c>
      <c r="AA865">
        <v>86.562595576832194</v>
      </c>
      <c r="AB865">
        <v>15</v>
      </c>
      <c r="AC865">
        <v>0.98974202692065205</v>
      </c>
      <c r="AD865">
        <v>0</v>
      </c>
      <c r="AE865">
        <v>0</v>
      </c>
      <c r="AF865">
        <v>1</v>
      </c>
      <c r="AG865">
        <v>1.02579730793473E-2</v>
      </c>
      <c r="AH865">
        <v>2.7829668272249299E-4</v>
      </c>
      <c r="AI865">
        <v>1</v>
      </c>
      <c r="AJ865">
        <v>96.076232519307197</v>
      </c>
      <c r="AK865">
        <v>16</v>
      </c>
      <c r="AL865">
        <v>1</v>
      </c>
      <c r="AM865">
        <v>0</v>
      </c>
      <c r="AN865">
        <v>0</v>
      </c>
      <c r="AO865">
        <v>0</v>
      </c>
      <c r="AP865">
        <v>0</v>
      </c>
      <c r="AQ865">
        <v>16</v>
      </c>
      <c r="AR865">
        <v>0.999999999999999</v>
      </c>
      <c r="AS865">
        <v>3.6399744194552802E-2</v>
      </c>
      <c r="AT865">
        <v>1</v>
      </c>
      <c r="AU865">
        <v>0</v>
      </c>
      <c r="AV865">
        <v>0</v>
      </c>
      <c r="AW865">
        <v>16</v>
      </c>
      <c r="AX865">
        <v>1</v>
      </c>
      <c r="AY865">
        <v>97.289998844546901</v>
      </c>
      <c r="AZ865">
        <v>16</v>
      </c>
      <c r="BA865">
        <v>1</v>
      </c>
      <c r="BB865">
        <v>16</v>
      </c>
      <c r="BC865">
        <v>0.999999999999999</v>
      </c>
      <c r="BD865">
        <v>0</v>
      </c>
      <c r="BE865">
        <v>0</v>
      </c>
      <c r="BF865">
        <v>96.784841240099993</v>
      </c>
      <c r="BG865">
        <v>95.521556877549997</v>
      </c>
      <c r="BH865">
        <v>96.891043151443</v>
      </c>
      <c r="BI865">
        <v>95.510218309417994</v>
      </c>
    </row>
    <row r="866" spans="1:61" x14ac:dyDescent="0.25">
      <c r="A866" s="10" t="str">
        <f>VLOOKUP(D866,'Index-Relations'!E:F,2,FALSE)</f>
        <v>ESG</v>
      </c>
      <c r="B866" t="s">
        <v>3450</v>
      </c>
      <c r="C866" s="53" t="s">
        <v>2770</v>
      </c>
      <c r="D866" s="59" t="s">
        <v>3219</v>
      </c>
      <c r="E866" s="59" t="s">
        <v>4306</v>
      </c>
      <c r="F866" t="s">
        <v>342</v>
      </c>
      <c r="G866" t="s">
        <v>341</v>
      </c>
      <c r="H866" t="s">
        <v>343</v>
      </c>
      <c r="I866" s="52">
        <v>45323</v>
      </c>
      <c r="J866" t="s">
        <v>2457</v>
      </c>
      <c r="K866">
        <v>16</v>
      </c>
      <c r="L866">
        <v>96.994840982810501</v>
      </c>
      <c r="M866">
        <v>16</v>
      </c>
      <c r="N866">
        <v>1</v>
      </c>
      <c r="O866">
        <v>95.872450936081293</v>
      </c>
      <c r="P866">
        <v>16</v>
      </c>
      <c r="Q866">
        <v>1</v>
      </c>
      <c r="R866">
        <v>15</v>
      </c>
      <c r="S866">
        <v>0.99090917708477899</v>
      </c>
      <c r="T866">
        <v>42.666917835829601</v>
      </c>
      <c r="U866">
        <v>0.48196439167788302</v>
      </c>
      <c r="V866">
        <v>11</v>
      </c>
      <c r="W866">
        <v>3.1451025403168201E-2</v>
      </c>
      <c r="X866">
        <v>1</v>
      </c>
      <c r="Y866">
        <v>15</v>
      </c>
      <c r="Z866">
        <v>0.99090917708477899</v>
      </c>
      <c r="AA866">
        <v>90.995553231001594</v>
      </c>
      <c r="AB866">
        <v>15</v>
      </c>
      <c r="AC866">
        <v>0.99090917708477899</v>
      </c>
      <c r="AD866">
        <v>0</v>
      </c>
      <c r="AE866">
        <v>0</v>
      </c>
      <c r="AF866">
        <v>1</v>
      </c>
      <c r="AG866">
        <v>9.0908229152206702E-3</v>
      </c>
      <c r="AH866">
        <v>3.19291591655966E-4</v>
      </c>
      <c r="AI866">
        <v>1</v>
      </c>
      <c r="AJ866">
        <v>95.998372402349204</v>
      </c>
      <c r="AK866">
        <v>16</v>
      </c>
      <c r="AL866">
        <v>1</v>
      </c>
      <c r="AM866">
        <v>0</v>
      </c>
      <c r="AN866">
        <v>0</v>
      </c>
      <c r="AO866">
        <v>0</v>
      </c>
      <c r="AP866">
        <v>0</v>
      </c>
      <c r="AQ866">
        <v>16</v>
      </c>
      <c r="AR866">
        <v>1</v>
      </c>
      <c r="AS866">
        <v>3.0380362014550299E-2</v>
      </c>
      <c r="AT866">
        <v>1</v>
      </c>
      <c r="AU866">
        <v>0</v>
      </c>
      <c r="AV866">
        <v>0</v>
      </c>
      <c r="AW866">
        <v>16</v>
      </c>
      <c r="AX866">
        <v>0.999999999999999</v>
      </c>
      <c r="AY866">
        <v>97.200729805940298</v>
      </c>
      <c r="AZ866">
        <v>16</v>
      </c>
      <c r="BA866">
        <v>1</v>
      </c>
      <c r="BB866">
        <v>16</v>
      </c>
      <c r="BC866">
        <v>1</v>
      </c>
      <c r="BD866">
        <v>0</v>
      </c>
      <c r="BE866">
        <v>0</v>
      </c>
      <c r="BF866">
        <v>96.726725122055996</v>
      </c>
      <c r="BG866">
        <v>95.472315796664006</v>
      </c>
      <c r="BH866">
        <v>96.829042715772999</v>
      </c>
      <c r="BI866">
        <v>95.469383230392907</v>
      </c>
    </row>
    <row r="867" spans="1:61" x14ac:dyDescent="0.25">
      <c r="A867" s="10" t="str">
        <f>VLOOKUP(D867,'Index-Relations'!E:F,2,FALSE)</f>
        <v>ESG</v>
      </c>
      <c r="B867" t="s">
        <v>3450</v>
      </c>
      <c r="C867" s="53" t="s">
        <v>2760</v>
      </c>
      <c r="D867" s="59" t="s">
        <v>3251</v>
      </c>
      <c r="E867" s="59" t="s">
        <v>4307</v>
      </c>
      <c r="F867" t="s">
        <v>348</v>
      </c>
      <c r="G867" t="s">
        <v>347</v>
      </c>
      <c r="H867" t="s">
        <v>349</v>
      </c>
      <c r="I867" s="52">
        <v>45663</v>
      </c>
      <c r="J867" t="s">
        <v>2457</v>
      </c>
      <c r="K867">
        <v>37</v>
      </c>
      <c r="L867" s="73">
        <v>95.463323421618895</v>
      </c>
      <c r="M867">
        <v>37</v>
      </c>
      <c r="N867">
        <v>1</v>
      </c>
      <c r="O867" s="73">
        <v>92.006452957458905</v>
      </c>
      <c r="P867">
        <v>37</v>
      </c>
      <c r="Q867">
        <v>1</v>
      </c>
      <c r="R867">
        <v>37</v>
      </c>
      <c r="S867">
        <v>1</v>
      </c>
      <c r="T867">
        <v>43.437378392302101</v>
      </c>
      <c r="U867">
        <v>0.87743528195440701</v>
      </c>
      <c r="V867">
        <v>35</v>
      </c>
      <c r="W867">
        <v>0.16356712702008799</v>
      </c>
      <c r="X867">
        <v>8</v>
      </c>
      <c r="Y867">
        <v>37</v>
      </c>
      <c r="Z867">
        <v>1</v>
      </c>
      <c r="AA867">
        <v>45.166668316649996</v>
      </c>
      <c r="AB867">
        <v>35</v>
      </c>
      <c r="AC867">
        <v>0.97816252525102898</v>
      </c>
      <c r="AD867">
        <v>2</v>
      </c>
      <c r="AE867">
        <v>2.18374747489706E-2</v>
      </c>
      <c r="AF867">
        <v>0</v>
      </c>
      <c r="AG867">
        <v>7.9799999999999998E-17</v>
      </c>
      <c r="AH867">
        <v>6.2303660882453104E-4</v>
      </c>
      <c r="AI867">
        <v>3</v>
      </c>
      <c r="AJ867" s="73">
        <v>94.792997178068902</v>
      </c>
      <c r="AK867">
        <v>37</v>
      </c>
      <c r="AL867">
        <v>1</v>
      </c>
      <c r="AM867">
        <v>0</v>
      </c>
      <c r="AN867">
        <v>0</v>
      </c>
      <c r="AO867">
        <v>0</v>
      </c>
      <c r="AP867">
        <v>0</v>
      </c>
      <c r="AQ867">
        <v>37</v>
      </c>
      <c r="AR867">
        <v>1</v>
      </c>
      <c r="AS867">
        <v>0</v>
      </c>
      <c r="AT867">
        <v>0</v>
      </c>
      <c r="AU867">
        <v>0</v>
      </c>
      <c r="AV867">
        <v>0</v>
      </c>
      <c r="AW867">
        <v>37</v>
      </c>
      <c r="AX867">
        <v>1</v>
      </c>
      <c r="AY867" s="73">
        <v>94.136420054923903</v>
      </c>
      <c r="AZ867">
        <v>37</v>
      </c>
      <c r="BA867">
        <v>1</v>
      </c>
      <c r="BB867">
        <v>37</v>
      </c>
      <c r="BC867">
        <v>1</v>
      </c>
      <c r="BD867">
        <v>0</v>
      </c>
      <c r="BE867">
        <v>0</v>
      </c>
      <c r="BF867">
        <v>95.463323421618895</v>
      </c>
      <c r="BG867">
        <v>92.006452957458905</v>
      </c>
      <c r="BH867">
        <v>94.136420054923903</v>
      </c>
      <c r="BI867">
        <v>94.792997178068902</v>
      </c>
    </row>
    <row r="868" spans="1:61" x14ac:dyDescent="0.25">
      <c r="A868" s="10" t="str">
        <f>VLOOKUP(D868,'Index-Relations'!E:F,2,FALSE)</f>
        <v>ESG</v>
      </c>
      <c r="B868" t="s">
        <v>3450</v>
      </c>
      <c r="C868" s="53" t="s">
        <v>2761</v>
      </c>
      <c r="D868" s="59" t="s">
        <v>3251</v>
      </c>
      <c r="E868" s="59" t="s">
        <v>4308</v>
      </c>
      <c r="F868" t="s">
        <v>348</v>
      </c>
      <c r="G868" t="s">
        <v>347</v>
      </c>
      <c r="H868" t="s">
        <v>349</v>
      </c>
      <c r="I868" s="52">
        <v>45628</v>
      </c>
      <c r="J868" t="s">
        <v>2457</v>
      </c>
      <c r="K868">
        <v>38</v>
      </c>
      <c r="L868" s="73">
        <v>95.013865128672904</v>
      </c>
      <c r="M868">
        <v>38</v>
      </c>
      <c r="N868">
        <v>1</v>
      </c>
      <c r="O868" s="73">
        <v>92.569695183814005</v>
      </c>
      <c r="P868">
        <v>38</v>
      </c>
      <c r="Q868">
        <v>1</v>
      </c>
      <c r="R868">
        <v>38</v>
      </c>
      <c r="S868">
        <v>0.999999999999999</v>
      </c>
      <c r="T868">
        <v>42.745729182306398</v>
      </c>
      <c r="U868">
        <v>0.87590642462521295</v>
      </c>
      <c r="V868">
        <v>36</v>
      </c>
      <c r="W868">
        <v>0.140832588742417</v>
      </c>
      <c r="X868">
        <v>8</v>
      </c>
      <c r="Y868">
        <v>38</v>
      </c>
      <c r="Z868">
        <v>0.999999999999999</v>
      </c>
      <c r="AA868">
        <v>36.4084467501958</v>
      </c>
      <c r="AB868">
        <v>35</v>
      </c>
      <c r="AC868">
        <v>0.95429570396979202</v>
      </c>
      <c r="AD868">
        <v>3</v>
      </c>
      <c r="AE868">
        <v>4.5704296030207099E-2</v>
      </c>
      <c r="AF868">
        <v>0</v>
      </c>
      <c r="AG868">
        <v>1.6652999999999999E-16</v>
      </c>
      <c r="AH868">
        <v>5.4032821337119297E-4</v>
      </c>
      <c r="AI868">
        <v>3</v>
      </c>
      <c r="AJ868" s="73">
        <v>94.058667806228001</v>
      </c>
      <c r="AK868">
        <v>38</v>
      </c>
      <c r="AL868">
        <v>1</v>
      </c>
      <c r="AM868">
        <v>0</v>
      </c>
      <c r="AN868">
        <v>0</v>
      </c>
      <c r="AO868">
        <v>0</v>
      </c>
      <c r="AP868">
        <v>0</v>
      </c>
      <c r="AQ868">
        <v>38</v>
      </c>
      <c r="AR868">
        <v>1</v>
      </c>
      <c r="AS868">
        <v>0</v>
      </c>
      <c r="AT868">
        <v>0</v>
      </c>
      <c r="AU868">
        <v>0</v>
      </c>
      <c r="AV868">
        <v>0</v>
      </c>
      <c r="AW868">
        <v>38</v>
      </c>
      <c r="AX868">
        <v>0.999999999999999</v>
      </c>
      <c r="AY868" s="73">
        <v>93.216579004644899</v>
      </c>
      <c r="AZ868">
        <v>38</v>
      </c>
      <c r="BA868">
        <v>1</v>
      </c>
      <c r="BB868">
        <v>38</v>
      </c>
      <c r="BC868">
        <v>1</v>
      </c>
      <c r="BD868">
        <v>0</v>
      </c>
      <c r="BE868">
        <v>0</v>
      </c>
      <c r="BF868">
        <v>95.013865128672904</v>
      </c>
      <c r="BG868">
        <v>92.569695183814005</v>
      </c>
      <c r="BH868">
        <v>93.216579004644899</v>
      </c>
      <c r="BI868">
        <v>94.058667806228001</v>
      </c>
    </row>
    <row r="869" spans="1:61" x14ac:dyDescent="0.25">
      <c r="A869" s="10" t="str">
        <f>VLOOKUP(D869,'Index-Relations'!E:F,2,FALSE)</f>
        <v>ESG</v>
      </c>
      <c r="B869" t="s">
        <v>3450</v>
      </c>
      <c r="C869" s="53" t="s">
        <v>2762</v>
      </c>
      <c r="D869" s="59" t="s">
        <v>3251</v>
      </c>
      <c r="E869" s="59" t="s">
        <v>4309</v>
      </c>
      <c r="F869" t="s">
        <v>348</v>
      </c>
      <c r="G869" t="s">
        <v>347</v>
      </c>
      <c r="H869" t="s">
        <v>349</v>
      </c>
      <c r="I869" s="52">
        <v>45597</v>
      </c>
      <c r="J869" t="s">
        <v>2457</v>
      </c>
      <c r="K869">
        <v>38</v>
      </c>
      <c r="L869" s="73">
        <v>94.915843269741899</v>
      </c>
      <c r="M869">
        <v>38</v>
      </c>
      <c r="N869">
        <v>1</v>
      </c>
      <c r="O869" s="73">
        <v>92.578564316094003</v>
      </c>
      <c r="P869">
        <v>38</v>
      </c>
      <c r="Q869">
        <v>1</v>
      </c>
      <c r="R869">
        <v>38</v>
      </c>
      <c r="S869">
        <v>1</v>
      </c>
      <c r="T869">
        <v>42.698908080243797</v>
      </c>
      <c r="U869">
        <v>0.87336142849093501</v>
      </c>
      <c r="V869">
        <v>35</v>
      </c>
      <c r="W869">
        <v>0.142837784956969</v>
      </c>
      <c r="X869">
        <v>8</v>
      </c>
      <c r="Y869">
        <v>38</v>
      </c>
      <c r="Z869">
        <v>1</v>
      </c>
      <c r="AA869">
        <v>36.457238337876298</v>
      </c>
      <c r="AB869">
        <v>35</v>
      </c>
      <c r="AC869">
        <v>0.95006886273597801</v>
      </c>
      <c r="AD869">
        <v>3</v>
      </c>
      <c r="AE869">
        <v>4.99311372640215E-2</v>
      </c>
      <c r="AF869">
        <v>0</v>
      </c>
      <c r="AG869">
        <v>0</v>
      </c>
      <c r="AH869">
        <v>5.5094977363797596E-4</v>
      </c>
      <c r="AI869">
        <v>3</v>
      </c>
      <c r="AJ869" s="73">
        <v>93.904139059751998</v>
      </c>
      <c r="AK869">
        <v>38</v>
      </c>
      <c r="AL869">
        <v>1</v>
      </c>
      <c r="AM869">
        <v>0</v>
      </c>
      <c r="AN869">
        <v>0</v>
      </c>
      <c r="AO869">
        <v>0</v>
      </c>
      <c r="AP869">
        <v>0</v>
      </c>
      <c r="AQ869">
        <v>38</v>
      </c>
      <c r="AR869">
        <v>1</v>
      </c>
      <c r="AS869">
        <v>0</v>
      </c>
      <c r="AT869">
        <v>0</v>
      </c>
      <c r="AU869">
        <v>0</v>
      </c>
      <c r="AV869">
        <v>0</v>
      </c>
      <c r="AW869">
        <v>38</v>
      </c>
      <c r="AX869">
        <v>1</v>
      </c>
      <c r="AY869" s="73">
        <v>93.072409753638993</v>
      </c>
      <c r="AZ869">
        <v>38</v>
      </c>
      <c r="BA869">
        <v>1</v>
      </c>
      <c r="BB869">
        <v>38</v>
      </c>
      <c r="BC869">
        <v>1</v>
      </c>
      <c r="BD869">
        <v>0</v>
      </c>
      <c r="BE869">
        <v>0</v>
      </c>
      <c r="BF869">
        <v>94.915843269741899</v>
      </c>
      <c r="BG869">
        <v>92.578564316094003</v>
      </c>
      <c r="BH869">
        <v>93.072409753638993</v>
      </c>
      <c r="BI869">
        <v>93.904139059751998</v>
      </c>
    </row>
    <row r="870" spans="1:61" x14ac:dyDescent="0.25">
      <c r="A870" s="10" t="str">
        <f>VLOOKUP(D870,'Index-Relations'!E:F,2,FALSE)</f>
        <v>ESG</v>
      </c>
      <c r="B870" t="s">
        <v>3450</v>
      </c>
      <c r="C870" s="53" t="s">
        <v>2763</v>
      </c>
      <c r="D870" s="59" t="s">
        <v>3251</v>
      </c>
      <c r="E870" s="59" t="s">
        <v>4310</v>
      </c>
      <c r="F870" t="s">
        <v>348</v>
      </c>
      <c r="G870" t="s">
        <v>347</v>
      </c>
      <c r="H870" t="s">
        <v>349</v>
      </c>
      <c r="I870" s="52">
        <v>45566</v>
      </c>
      <c r="J870" t="s">
        <v>2457</v>
      </c>
      <c r="K870">
        <v>38</v>
      </c>
      <c r="L870" s="73">
        <v>94.907688723527997</v>
      </c>
      <c r="M870">
        <v>38</v>
      </c>
      <c r="N870">
        <v>1</v>
      </c>
      <c r="O870" s="73">
        <v>92.547573956785001</v>
      </c>
      <c r="P870">
        <v>38</v>
      </c>
      <c r="Q870">
        <v>1</v>
      </c>
      <c r="R870">
        <v>38</v>
      </c>
      <c r="S870">
        <v>1</v>
      </c>
      <c r="T870">
        <v>42.652584113264602</v>
      </c>
      <c r="U870">
        <v>0.87387951643497896</v>
      </c>
      <c r="V870">
        <v>35</v>
      </c>
      <c r="W870">
        <v>0.144990250895211</v>
      </c>
      <c r="X870">
        <v>8</v>
      </c>
      <c r="Y870">
        <v>38</v>
      </c>
      <c r="Z870">
        <v>1</v>
      </c>
      <c r="AA870">
        <v>35.607568245108702</v>
      </c>
      <c r="AB870">
        <v>35</v>
      </c>
      <c r="AC870">
        <v>0.94677859295400901</v>
      </c>
      <c r="AD870">
        <v>3</v>
      </c>
      <c r="AE870">
        <v>5.3221407045990897E-2</v>
      </c>
      <c r="AF870">
        <v>0</v>
      </c>
      <c r="AG870">
        <v>0</v>
      </c>
      <c r="AH870">
        <v>5.6752849399562596E-4</v>
      </c>
      <c r="AI870">
        <v>3</v>
      </c>
      <c r="AJ870" s="73">
        <v>93.904302975224994</v>
      </c>
      <c r="AK870">
        <v>38</v>
      </c>
      <c r="AL870">
        <v>1</v>
      </c>
      <c r="AM870">
        <v>0</v>
      </c>
      <c r="AN870">
        <v>0</v>
      </c>
      <c r="AO870">
        <v>0</v>
      </c>
      <c r="AP870">
        <v>0</v>
      </c>
      <c r="AQ870">
        <v>38</v>
      </c>
      <c r="AR870">
        <v>1</v>
      </c>
      <c r="AS870">
        <v>0</v>
      </c>
      <c r="AT870">
        <v>0</v>
      </c>
      <c r="AU870">
        <v>0</v>
      </c>
      <c r="AV870">
        <v>0</v>
      </c>
      <c r="AW870">
        <v>38</v>
      </c>
      <c r="AX870">
        <v>1</v>
      </c>
      <c r="AY870" s="73">
        <v>93.067514481659998</v>
      </c>
      <c r="AZ870">
        <v>38</v>
      </c>
      <c r="BA870">
        <v>1</v>
      </c>
      <c r="BB870">
        <v>38</v>
      </c>
      <c r="BC870">
        <v>1</v>
      </c>
      <c r="BD870">
        <v>0</v>
      </c>
      <c r="BE870">
        <v>0</v>
      </c>
      <c r="BF870">
        <v>94.907688723527997</v>
      </c>
      <c r="BG870">
        <v>92.547573956785001</v>
      </c>
      <c r="BH870">
        <v>93.067514481659998</v>
      </c>
      <c r="BI870">
        <v>93.904302975224994</v>
      </c>
    </row>
    <row r="871" spans="1:61" x14ac:dyDescent="0.25">
      <c r="A871" s="10" t="str">
        <f>VLOOKUP(D871,'Index-Relations'!E:F,2,FALSE)</f>
        <v>ESG</v>
      </c>
      <c r="B871" t="s">
        <v>3450</v>
      </c>
      <c r="C871" s="53" t="s">
        <v>2764</v>
      </c>
      <c r="D871" s="59" t="s">
        <v>3251</v>
      </c>
      <c r="E871" s="59" t="s">
        <v>4311</v>
      </c>
      <c r="F871" t="s">
        <v>348</v>
      </c>
      <c r="G871" t="s">
        <v>347</v>
      </c>
      <c r="H871" t="s">
        <v>349</v>
      </c>
      <c r="I871" s="52">
        <v>45537</v>
      </c>
      <c r="J871" t="s">
        <v>2457</v>
      </c>
      <c r="K871">
        <v>38</v>
      </c>
      <c r="L871" s="73">
        <v>95.075038548179904</v>
      </c>
      <c r="M871">
        <v>38</v>
      </c>
      <c r="N871">
        <v>1</v>
      </c>
      <c r="O871" s="73">
        <v>92.565246950561999</v>
      </c>
      <c r="P871">
        <v>38</v>
      </c>
      <c r="Q871">
        <v>1</v>
      </c>
      <c r="R871">
        <v>38</v>
      </c>
      <c r="S871">
        <v>0.999999999999999</v>
      </c>
      <c r="T871">
        <v>42.679041860323402</v>
      </c>
      <c r="U871">
        <v>0.87255838893344395</v>
      </c>
      <c r="V871">
        <v>35</v>
      </c>
      <c r="W871">
        <v>0.13073710753891199</v>
      </c>
      <c r="X871">
        <v>8</v>
      </c>
      <c r="Y871">
        <v>38</v>
      </c>
      <c r="Z871">
        <v>0.999999999999999</v>
      </c>
      <c r="AA871">
        <v>36.888814981875001</v>
      </c>
      <c r="AB871">
        <v>34</v>
      </c>
      <c r="AC871">
        <v>0.94209963296244204</v>
      </c>
      <c r="AD871">
        <v>4</v>
      </c>
      <c r="AE871">
        <v>5.7900367037557E-2</v>
      </c>
      <c r="AF871">
        <v>0</v>
      </c>
      <c r="AG871">
        <v>1.2489999999999999E-16</v>
      </c>
      <c r="AH871">
        <v>4.3730365156063801E-4</v>
      </c>
      <c r="AI871">
        <v>3</v>
      </c>
      <c r="AJ871" s="73">
        <v>94.018113629262899</v>
      </c>
      <c r="AK871">
        <v>38</v>
      </c>
      <c r="AL871">
        <v>1</v>
      </c>
      <c r="AM871">
        <v>0</v>
      </c>
      <c r="AN871">
        <v>0</v>
      </c>
      <c r="AO871">
        <v>0</v>
      </c>
      <c r="AP871">
        <v>0</v>
      </c>
      <c r="AQ871">
        <v>38</v>
      </c>
      <c r="AR871">
        <v>0.999999999999999</v>
      </c>
      <c r="AS871">
        <v>0</v>
      </c>
      <c r="AT871">
        <v>0</v>
      </c>
      <c r="AU871">
        <v>0</v>
      </c>
      <c r="AV871">
        <v>0</v>
      </c>
      <c r="AW871">
        <v>38</v>
      </c>
      <c r="AX871">
        <v>0.999999999999999</v>
      </c>
      <c r="AY871" s="73">
        <v>93.500871664146004</v>
      </c>
      <c r="AZ871">
        <v>38</v>
      </c>
      <c r="BA871">
        <v>1</v>
      </c>
      <c r="BB871">
        <v>38</v>
      </c>
      <c r="BC871">
        <v>0.999999999999999</v>
      </c>
      <c r="BD871">
        <v>0</v>
      </c>
      <c r="BE871">
        <v>0</v>
      </c>
      <c r="BF871">
        <v>95.075038548179904</v>
      </c>
      <c r="BG871">
        <v>92.565246950561999</v>
      </c>
      <c r="BH871">
        <v>93.500871664146004</v>
      </c>
      <c r="BI871">
        <v>94.018113629262899</v>
      </c>
    </row>
    <row r="872" spans="1:61" x14ac:dyDescent="0.25">
      <c r="A872" s="10" t="str">
        <f>VLOOKUP(D872,'Index-Relations'!E:F,2,FALSE)</f>
        <v>ESG</v>
      </c>
      <c r="B872" t="s">
        <v>3450</v>
      </c>
      <c r="C872" s="53" t="s">
        <v>3350</v>
      </c>
      <c r="D872" s="59" t="s">
        <v>3251</v>
      </c>
      <c r="E872" s="59" t="s">
        <v>4312</v>
      </c>
      <c r="F872" t="s">
        <v>348</v>
      </c>
      <c r="G872" t="s">
        <v>347</v>
      </c>
      <c r="H872" t="s">
        <v>349</v>
      </c>
      <c r="I872" s="52">
        <v>45505</v>
      </c>
      <c r="J872" t="s">
        <v>2457</v>
      </c>
      <c r="K872">
        <v>38</v>
      </c>
      <c r="L872" s="73">
        <v>95.073794995993893</v>
      </c>
      <c r="M872">
        <v>38</v>
      </c>
      <c r="N872">
        <v>1</v>
      </c>
      <c r="O872" s="73">
        <v>92.499312890482997</v>
      </c>
      <c r="P872">
        <v>38</v>
      </c>
      <c r="Q872">
        <v>1</v>
      </c>
      <c r="R872">
        <v>38</v>
      </c>
      <c r="S872">
        <v>1</v>
      </c>
      <c r="T872">
        <v>43.032604974884798</v>
      </c>
      <c r="U872">
        <v>0.87850115911440396</v>
      </c>
      <c r="V872">
        <v>35</v>
      </c>
      <c r="W872">
        <v>0.15691104379232701</v>
      </c>
      <c r="X872">
        <v>8</v>
      </c>
      <c r="Y872">
        <v>38</v>
      </c>
      <c r="Z872">
        <v>1</v>
      </c>
      <c r="AA872">
        <v>38.536778785117399</v>
      </c>
      <c r="AB872">
        <v>35</v>
      </c>
      <c r="AC872">
        <v>0.95861071134368903</v>
      </c>
      <c r="AD872">
        <v>3</v>
      </c>
      <c r="AE872">
        <v>4.1389288656310801E-2</v>
      </c>
      <c r="AF872">
        <v>0</v>
      </c>
      <c r="AG872">
        <v>0</v>
      </c>
      <c r="AH872">
        <v>1.7126627073937601E-3</v>
      </c>
      <c r="AI872">
        <v>3</v>
      </c>
      <c r="AJ872" s="73">
        <v>93.955017777797906</v>
      </c>
      <c r="AK872">
        <v>38</v>
      </c>
      <c r="AL872">
        <v>1</v>
      </c>
      <c r="AM872">
        <v>0</v>
      </c>
      <c r="AN872">
        <v>0</v>
      </c>
      <c r="AO872">
        <v>0</v>
      </c>
      <c r="AP872">
        <v>0</v>
      </c>
      <c r="AQ872">
        <v>38</v>
      </c>
      <c r="AR872">
        <v>1</v>
      </c>
      <c r="AS872">
        <v>0</v>
      </c>
      <c r="AT872">
        <v>0</v>
      </c>
      <c r="AU872">
        <v>0</v>
      </c>
      <c r="AV872">
        <v>0</v>
      </c>
      <c r="AW872">
        <v>38</v>
      </c>
      <c r="AX872">
        <v>0.999999999999999</v>
      </c>
      <c r="AY872" s="73">
        <v>93.570227913867996</v>
      </c>
      <c r="AZ872">
        <v>38</v>
      </c>
      <c r="BA872">
        <v>1</v>
      </c>
      <c r="BB872">
        <v>38</v>
      </c>
      <c r="BC872">
        <v>1</v>
      </c>
      <c r="BD872">
        <v>0</v>
      </c>
      <c r="BE872">
        <v>0</v>
      </c>
      <c r="BF872">
        <v>95.073794995993893</v>
      </c>
      <c r="BG872">
        <v>92.499312890482997</v>
      </c>
      <c r="BH872">
        <v>93.570227913867996</v>
      </c>
      <c r="BI872">
        <v>93.955017777797906</v>
      </c>
    </row>
    <row r="873" spans="1:61" x14ac:dyDescent="0.25">
      <c r="A873" s="10" t="str">
        <f>VLOOKUP(D873,'Index-Relations'!E:F,2,FALSE)</f>
        <v>ESG</v>
      </c>
      <c r="B873" t="s">
        <v>3450</v>
      </c>
      <c r="C873" s="53" t="s">
        <v>2765</v>
      </c>
      <c r="D873" s="59" t="s">
        <v>3251</v>
      </c>
      <c r="E873" s="59" t="s">
        <v>4313</v>
      </c>
      <c r="F873" t="s">
        <v>348</v>
      </c>
      <c r="G873" t="s">
        <v>347</v>
      </c>
      <c r="H873" t="s">
        <v>349</v>
      </c>
      <c r="I873" s="52">
        <v>45474</v>
      </c>
      <c r="J873" t="s">
        <v>2457</v>
      </c>
      <c r="K873">
        <v>38</v>
      </c>
      <c r="L873" s="73">
        <v>95.221969964699994</v>
      </c>
      <c r="M873">
        <v>38</v>
      </c>
      <c r="N873">
        <v>1</v>
      </c>
      <c r="O873" s="73">
        <v>92.508048849426999</v>
      </c>
      <c r="P873">
        <v>38</v>
      </c>
      <c r="Q873">
        <v>1</v>
      </c>
      <c r="R873">
        <v>38</v>
      </c>
      <c r="S873">
        <v>1</v>
      </c>
      <c r="T873">
        <v>42.970835503438799</v>
      </c>
      <c r="U873">
        <v>0.86814499692053604</v>
      </c>
      <c r="V873">
        <v>34</v>
      </c>
      <c r="W873">
        <v>0.146226607058321</v>
      </c>
      <c r="X873">
        <v>8</v>
      </c>
      <c r="Y873">
        <v>38</v>
      </c>
      <c r="Z873">
        <v>0.999999999999999</v>
      </c>
      <c r="AA873">
        <v>40.539918250673502</v>
      </c>
      <c r="AB873">
        <v>36</v>
      </c>
      <c r="AC873">
        <v>0.98438659097756098</v>
      </c>
      <c r="AD873">
        <v>2</v>
      </c>
      <c r="AE873">
        <v>1.5613409022438801E-2</v>
      </c>
      <c r="AF873">
        <v>0</v>
      </c>
      <c r="AG873">
        <v>2.0296E-16</v>
      </c>
      <c r="AH873">
        <v>1.6753680461467401E-3</v>
      </c>
      <c r="AI873">
        <v>3</v>
      </c>
      <c r="AJ873" s="73">
        <v>94.2006108166659</v>
      </c>
      <c r="AK873">
        <v>38</v>
      </c>
      <c r="AL873">
        <v>1</v>
      </c>
      <c r="AM873">
        <v>0</v>
      </c>
      <c r="AN873">
        <v>0</v>
      </c>
      <c r="AO873">
        <v>0</v>
      </c>
      <c r="AP873">
        <v>0</v>
      </c>
      <c r="AQ873">
        <v>38</v>
      </c>
      <c r="AR873">
        <v>0.999999999999999</v>
      </c>
      <c r="AS873">
        <v>0</v>
      </c>
      <c r="AT873">
        <v>0</v>
      </c>
      <c r="AU873">
        <v>0</v>
      </c>
      <c r="AV873">
        <v>0</v>
      </c>
      <c r="AW873">
        <v>38</v>
      </c>
      <c r="AX873">
        <v>0.999999999999999</v>
      </c>
      <c r="AY873" s="73">
        <v>93.790098556939995</v>
      </c>
      <c r="AZ873">
        <v>38</v>
      </c>
      <c r="BA873">
        <v>1</v>
      </c>
      <c r="BB873">
        <v>38</v>
      </c>
      <c r="BC873">
        <v>0.999999999999999</v>
      </c>
      <c r="BD873">
        <v>0</v>
      </c>
      <c r="BE873">
        <v>0</v>
      </c>
      <c r="BF873">
        <v>95.221969964699994</v>
      </c>
      <c r="BG873">
        <v>92.508048849426999</v>
      </c>
      <c r="BH873">
        <v>93.790098556939995</v>
      </c>
      <c r="BI873">
        <v>94.2006108166659</v>
      </c>
    </row>
    <row r="874" spans="1:61" x14ac:dyDescent="0.25">
      <c r="A874" s="10" t="str">
        <f>VLOOKUP(D874,'Index-Relations'!E:F,2,FALSE)</f>
        <v>ESG</v>
      </c>
      <c r="B874" t="s">
        <v>3450</v>
      </c>
      <c r="C874" s="53" t="s">
        <v>2766</v>
      </c>
      <c r="D874" s="59" t="s">
        <v>3251</v>
      </c>
      <c r="E874" s="59" t="s">
        <v>4314</v>
      </c>
      <c r="F874" t="s">
        <v>348</v>
      </c>
      <c r="G874" t="s">
        <v>347</v>
      </c>
      <c r="H874" t="s">
        <v>349</v>
      </c>
      <c r="I874" s="52">
        <v>45446</v>
      </c>
      <c r="J874" t="s">
        <v>2457</v>
      </c>
      <c r="K874">
        <v>38</v>
      </c>
      <c r="L874" s="73">
        <v>95.242373362378999</v>
      </c>
      <c r="M874">
        <v>38</v>
      </c>
      <c r="N874">
        <v>1</v>
      </c>
      <c r="O874" s="73">
        <v>92.395114643829899</v>
      </c>
      <c r="P874">
        <v>38</v>
      </c>
      <c r="Q874">
        <v>1</v>
      </c>
      <c r="R874">
        <v>38</v>
      </c>
      <c r="S874">
        <v>1</v>
      </c>
      <c r="T874">
        <v>43.130560834140297</v>
      </c>
      <c r="U874">
        <v>0.86540955892360805</v>
      </c>
      <c r="V874">
        <v>34</v>
      </c>
      <c r="W874">
        <v>0.146100357503166</v>
      </c>
      <c r="X874">
        <v>8</v>
      </c>
      <c r="Y874">
        <v>38</v>
      </c>
      <c r="Z874">
        <v>0.999999999999999</v>
      </c>
      <c r="AA874">
        <v>40.525058446852803</v>
      </c>
      <c r="AB874">
        <v>36</v>
      </c>
      <c r="AC874">
        <v>0.98380573246709102</v>
      </c>
      <c r="AD874">
        <v>2</v>
      </c>
      <c r="AE874">
        <v>1.6194267532908001E-2</v>
      </c>
      <c r="AF874">
        <v>0</v>
      </c>
      <c r="AG874">
        <v>3.47E-18</v>
      </c>
      <c r="AH874">
        <v>1.6487338532681401E-3</v>
      </c>
      <c r="AI874">
        <v>3</v>
      </c>
      <c r="AJ874" s="73">
        <v>94.171342471385003</v>
      </c>
      <c r="AK874">
        <v>38</v>
      </c>
      <c r="AL874">
        <v>1</v>
      </c>
      <c r="AM874">
        <v>0</v>
      </c>
      <c r="AN874">
        <v>0</v>
      </c>
      <c r="AO874">
        <v>0</v>
      </c>
      <c r="AP874">
        <v>0</v>
      </c>
      <c r="AQ874">
        <v>38</v>
      </c>
      <c r="AR874">
        <v>0.999999999999999</v>
      </c>
      <c r="AS874">
        <v>0</v>
      </c>
      <c r="AT874">
        <v>0</v>
      </c>
      <c r="AU874">
        <v>0</v>
      </c>
      <c r="AV874">
        <v>0</v>
      </c>
      <c r="AW874">
        <v>38</v>
      </c>
      <c r="AX874">
        <v>1</v>
      </c>
      <c r="AY874" s="73">
        <v>93.920007384018007</v>
      </c>
      <c r="AZ874">
        <v>38</v>
      </c>
      <c r="BA874">
        <v>1</v>
      </c>
      <c r="BB874">
        <v>38</v>
      </c>
      <c r="BC874">
        <v>0.999999999999999</v>
      </c>
      <c r="BD874">
        <v>0</v>
      </c>
      <c r="BE874">
        <v>0</v>
      </c>
      <c r="BF874">
        <v>95.242373362378999</v>
      </c>
      <c r="BG874">
        <v>92.395114643829899</v>
      </c>
      <c r="BH874">
        <v>93.920007384018007</v>
      </c>
      <c r="BI874">
        <v>94.171342471385003</v>
      </c>
    </row>
    <row r="875" spans="1:61" x14ac:dyDescent="0.25">
      <c r="A875" s="10" t="str">
        <f>VLOOKUP(D875,'Index-Relations'!E:F,2,FALSE)</f>
        <v>ESG</v>
      </c>
      <c r="B875" t="s">
        <v>3450</v>
      </c>
      <c r="C875" s="53" t="s">
        <v>2767</v>
      </c>
      <c r="D875" s="59" t="s">
        <v>3251</v>
      </c>
      <c r="E875" s="59" t="s">
        <v>4315</v>
      </c>
      <c r="F875" t="s">
        <v>348</v>
      </c>
      <c r="G875" t="s">
        <v>347</v>
      </c>
      <c r="H875" t="s">
        <v>349</v>
      </c>
      <c r="I875" s="52">
        <v>45413</v>
      </c>
      <c r="J875" t="s">
        <v>2457</v>
      </c>
      <c r="K875">
        <v>38</v>
      </c>
      <c r="L875" s="73">
        <v>95.226294418304903</v>
      </c>
      <c r="M875">
        <v>38</v>
      </c>
      <c r="N875">
        <v>1</v>
      </c>
      <c r="O875" s="73">
        <v>92.444083923853995</v>
      </c>
      <c r="P875">
        <v>38</v>
      </c>
      <c r="Q875">
        <v>1</v>
      </c>
      <c r="R875">
        <v>38</v>
      </c>
      <c r="S875">
        <v>1</v>
      </c>
      <c r="T875">
        <v>43.120280639903299</v>
      </c>
      <c r="U875">
        <v>0.86768265209294004</v>
      </c>
      <c r="V875">
        <v>34</v>
      </c>
      <c r="W875">
        <v>0.133404830312643</v>
      </c>
      <c r="X875">
        <v>7</v>
      </c>
      <c r="Y875">
        <v>38</v>
      </c>
      <c r="Z875">
        <v>1</v>
      </c>
      <c r="AA875">
        <v>43.978501176635802</v>
      </c>
      <c r="AB875">
        <v>36</v>
      </c>
      <c r="AC875">
        <v>0.98286118133019695</v>
      </c>
      <c r="AD875">
        <v>2</v>
      </c>
      <c r="AE875">
        <v>1.71388186698028E-2</v>
      </c>
      <c r="AF875">
        <v>0</v>
      </c>
      <c r="AG875">
        <v>0</v>
      </c>
      <c r="AH875">
        <v>1.5080284338169301E-3</v>
      </c>
      <c r="AI875">
        <v>3</v>
      </c>
      <c r="AJ875" s="73">
        <v>94.150956787743993</v>
      </c>
      <c r="AK875">
        <v>38</v>
      </c>
      <c r="AL875">
        <v>1</v>
      </c>
      <c r="AM875">
        <v>0</v>
      </c>
      <c r="AN875">
        <v>0</v>
      </c>
      <c r="AO875">
        <v>0</v>
      </c>
      <c r="AP875">
        <v>0</v>
      </c>
      <c r="AQ875">
        <v>38</v>
      </c>
      <c r="AR875">
        <v>1</v>
      </c>
      <c r="AS875">
        <v>0</v>
      </c>
      <c r="AT875">
        <v>0</v>
      </c>
      <c r="AU875">
        <v>0</v>
      </c>
      <c r="AV875">
        <v>0</v>
      </c>
      <c r="AW875">
        <v>38</v>
      </c>
      <c r="AX875">
        <v>1</v>
      </c>
      <c r="AY875" s="73">
        <v>93.892545683419002</v>
      </c>
      <c r="AZ875">
        <v>38</v>
      </c>
      <c r="BA875">
        <v>1</v>
      </c>
      <c r="BB875">
        <v>38</v>
      </c>
      <c r="BC875">
        <v>1</v>
      </c>
      <c r="BD875">
        <v>0</v>
      </c>
      <c r="BE875">
        <v>0</v>
      </c>
      <c r="BF875">
        <v>95.226294418304903</v>
      </c>
      <c r="BG875">
        <v>92.444083923853995</v>
      </c>
      <c r="BH875">
        <v>93.892545683419002</v>
      </c>
      <c r="BI875">
        <v>94.150956787743993</v>
      </c>
    </row>
    <row r="876" spans="1:61" x14ac:dyDescent="0.25">
      <c r="A876" s="10" t="str">
        <f>VLOOKUP(D876,'Index-Relations'!E:F,2,FALSE)</f>
        <v>ESG</v>
      </c>
      <c r="B876" t="s">
        <v>3450</v>
      </c>
      <c r="C876" s="53" t="s">
        <v>2768</v>
      </c>
      <c r="D876" s="59" t="s">
        <v>3251</v>
      </c>
      <c r="E876" s="59" t="s">
        <v>4316</v>
      </c>
      <c r="F876" t="s">
        <v>348</v>
      </c>
      <c r="G876" t="s">
        <v>347</v>
      </c>
      <c r="H876" t="s">
        <v>349</v>
      </c>
      <c r="I876" s="52">
        <v>45383</v>
      </c>
      <c r="J876" t="s">
        <v>2457</v>
      </c>
      <c r="K876">
        <v>38</v>
      </c>
      <c r="L876">
        <v>95.703155387759793</v>
      </c>
      <c r="M876">
        <v>38</v>
      </c>
      <c r="N876">
        <v>1</v>
      </c>
      <c r="O876">
        <v>93.392390935196701</v>
      </c>
      <c r="P876">
        <v>38</v>
      </c>
      <c r="Q876">
        <v>1</v>
      </c>
      <c r="R876">
        <v>38</v>
      </c>
      <c r="S876">
        <v>1</v>
      </c>
      <c r="T876">
        <v>42.611890592487597</v>
      </c>
      <c r="U876">
        <v>0.86589030927227495</v>
      </c>
      <c r="V876">
        <v>34</v>
      </c>
      <c r="W876">
        <v>0.13131215329434601</v>
      </c>
      <c r="X876">
        <v>7</v>
      </c>
      <c r="Y876">
        <v>38</v>
      </c>
      <c r="Z876">
        <v>0.999999999999999</v>
      </c>
      <c r="AA876">
        <v>43.0872137509729</v>
      </c>
      <c r="AB876">
        <v>36</v>
      </c>
      <c r="AC876">
        <v>0.98299338736665998</v>
      </c>
      <c r="AD876">
        <v>2</v>
      </c>
      <c r="AE876">
        <v>1.7006612633339101E-2</v>
      </c>
      <c r="AF876">
        <v>0</v>
      </c>
      <c r="AG876">
        <v>9.7139999999999999E-17</v>
      </c>
      <c r="AH876">
        <v>1.49785439230764E-3</v>
      </c>
      <c r="AI876">
        <v>3</v>
      </c>
      <c r="AJ876">
        <v>94.661154247550002</v>
      </c>
      <c r="AK876">
        <v>38</v>
      </c>
      <c r="AL876">
        <v>1</v>
      </c>
      <c r="AM876">
        <v>0</v>
      </c>
      <c r="AN876">
        <v>0</v>
      </c>
      <c r="AO876">
        <v>0</v>
      </c>
      <c r="AP876">
        <v>0</v>
      </c>
      <c r="AQ876">
        <v>38</v>
      </c>
      <c r="AR876">
        <v>0.999999999999999</v>
      </c>
      <c r="AS876">
        <v>0</v>
      </c>
      <c r="AT876">
        <v>0</v>
      </c>
      <c r="AU876">
        <v>0</v>
      </c>
      <c r="AV876">
        <v>0</v>
      </c>
      <c r="AW876">
        <v>38</v>
      </c>
      <c r="AX876">
        <v>1</v>
      </c>
      <c r="AY876">
        <v>95.352915400898496</v>
      </c>
      <c r="AZ876">
        <v>38</v>
      </c>
      <c r="BA876">
        <v>1</v>
      </c>
      <c r="BB876">
        <v>38</v>
      </c>
      <c r="BC876">
        <v>0.999999999999999</v>
      </c>
      <c r="BD876">
        <v>0</v>
      </c>
      <c r="BE876">
        <v>0</v>
      </c>
      <c r="BF876">
        <v>95.137737089563004</v>
      </c>
      <c r="BG876">
        <v>92.475045361479999</v>
      </c>
      <c r="BH876">
        <v>93.800102214405996</v>
      </c>
      <c r="BI876">
        <v>94.036420544009005</v>
      </c>
    </row>
    <row r="877" spans="1:61" x14ac:dyDescent="0.25">
      <c r="A877" s="10" t="str">
        <f>VLOOKUP(D877,'Index-Relations'!E:F,2,FALSE)</f>
        <v>ESG</v>
      </c>
      <c r="B877" t="s">
        <v>3450</v>
      </c>
      <c r="C877" s="53" t="s">
        <v>2769</v>
      </c>
      <c r="D877" s="59" t="s">
        <v>3251</v>
      </c>
      <c r="E877" s="59" t="s">
        <v>4317</v>
      </c>
      <c r="F877" t="s">
        <v>348</v>
      </c>
      <c r="G877" t="s">
        <v>347</v>
      </c>
      <c r="H877" t="s">
        <v>349</v>
      </c>
      <c r="I877" s="52">
        <v>45352</v>
      </c>
      <c r="J877" t="s">
        <v>2457</v>
      </c>
      <c r="K877">
        <v>38</v>
      </c>
      <c r="L877">
        <v>95.945610637442599</v>
      </c>
      <c r="M877">
        <v>38</v>
      </c>
      <c r="N877">
        <v>1</v>
      </c>
      <c r="O877">
        <v>93.398911104849205</v>
      </c>
      <c r="P877">
        <v>38</v>
      </c>
      <c r="Q877">
        <v>1</v>
      </c>
      <c r="R877">
        <v>38</v>
      </c>
      <c r="S877">
        <v>0.999999999999999</v>
      </c>
      <c r="T877">
        <v>42.581281951357902</v>
      </c>
      <c r="U877">
        <v>0.85931707140183999</v>
      </c>
      <c r="V877">
        <v>34</v>
      </c>
      <c r="W877">
        <v>4.6262207157858302E-2</v>
      </c>
      <c r="X877">
        <v>5</v>
      </c>
      <c r="Y877">
        <v>38</v>
      </c>
      <c r="Z877">
        <v>0.999999999999999</v>
      </c>
      <c r="AA877">
        <v>81.792815983601301</v>
      </c>
      <c r="AB877">
        <v>36</v>
      </c>
      <c r="AC877">
        <v>0.98283703617427798</v>
      </c>
      <c r="AD877">
        <v>2</v>
      </c>
      <c r="AE877">
        <v>1.7162963825720998E-2</v>
      </c>
      <c r="AF877">
        <v>0</v>
      </c>
      <c r="AG877">
        <v>2.7756000000000002E-16</v>
      </c>
      <c r="AH877">
        <v>0</v>
      </c>
      <c r="AI877">
        <v>0</v>
      </c>
      <c r="AJ877">
        <v>94.837751620051407</v>
      </c>
      <c r="AK877">
        <v>38</v>
      </c>
      <c r="AL877">
        <v>1</v>
      </c>
      <c r="AM877">
        <v>0</v>
      </c>
      <c r="AN877">
        <v>0</v>
      </c>
      <c r="AO877">
        <v>0</v>
      </c>
      <c r="AP877">
        <v>0</v>
      </c>
      <c r="AQ877">
        <v>38</v>
      </c>
      <c r="AR877">
        <v>1</v>
      </c>
      <c r="AS877">
        <v>0</v>
      </c>
      <c r="AT877">
        <v>0</v>
      </c>
      <c r="AU877">
        <v>0</v>
      </c>
      <c r="AV877">
        <v>0</v>
      </c>
      <c r="AW877">
        <v>38</v>
      </c>
      <c r="AX877">
        <v>0.999999999999999</v>
      </c>
      <c r="AY877">
        <v>95.821387476967899</v>
      </c>
      <c r="AZ877">
        <v>38</v>
      </c>
      <c r="BA877">
        <v>1</v>
      </c>
      <c r="BB877">
        <v>38</v>
      </c>
      <c r="BC877">
        <v>1</v>
      </c>
      <c r="BD877">
        <v>0</v>
      </c>
      <c r="BE877">
        <v>0</v>
      </c>
      <c r="BF877">
        <v>95.570452888096995</v>
      </c>
      <c r="BG877">
        <v>92.488640394489906</v>
      </c>
      <c r="BH877">
        <v>94.930304675130998</v>
      </c>
      <c r="BI877">
        <v>94.300497991530904</v>
      </c>
    </row>
    <row r="878" spans="1:61" x14ac:dyDescent="0.25">
      <c r="A878" s="10" t="str">
        <f>VLOOKUP(D878,'Index-Relations'!E:F,2,FALSE)</f>
        <v>ESG</v>
      </c>
      <c r="B878" t="s">
        <v>3450</v>
      </c>
      <c r="C878" s="53" t="s">
        <v>2770</v>
      </c>
      <c r="D878" s="59" t="s">
        <v>3251</v>
      </c>
      <c r="E878" s="59" t="s">
        <v>4318</v>
      </c>
      <c r="F878" t="s">
        <v>348</v>
      </c>
      <c r="G878" t="s">
        <v>347</v>
      </c>
      <c r="H878" t="s">
        <v>349</v>
      </c>
      <c r="I878" s="52">
        <v>45323</v>
      </c>
      <c r="J878" t="s">
        <v>2457</v>
      </c>
      <c r="K878">
        <v>38</v>
      </c>
      <c r="L878">
        <v>95.998018207820294</v>
      </c>
      <c r="M878">
        <v>38</v>
      </c>
      <c r="N878">
        <v>1</v>
      </c>
      <c r="O878">
        <v>93.469264894229795</v>
      </c>
      <c r="P878">
        <v>38</v>
      </c>
      <c r="Q878">
        <v>1</v>
      </c>
      <c r="R878">
        <v>38</v>
      </c>
      <c r="S878">
        <v>0.999999999999999</v>
      </c>
      <c r="T878">
        <v>42.829292537332101</v>
      </c>
      <c r="U878">
        <v>0.84410847230149499</v>
      </c>
      <c r="V878">
        <v>33</v>
      </c>
      <c r="W878">
        <v>5.2833493766065297E-2</v>
      </c>
      <c r="X878">
        <v>5</v>
      </c>
      <c r="Y878">
        <v>38</v>
      </c>
      <c r="Z878">
        <v>1</v>
      </c>
      <c r="AA878">
        <v>40.449297550462397</v>
      </c>
      <c r="AB878">
        <v>36</v>
      </c>
      <c r="AC878">
        <v>0.98298648558791202</v>
      </c>
      <c r="AD878">
        <v>2</v>
      </c>
      <c r="AE878">
        <v>1.7013514412087299E-2</v>
      </c>
      <c r="AF878">
        <v>0</v>
      </c>
      <c r="AG878">
        <v>4.1629999999999998E-17</v>
      </c>
      <c r="AH878">
        <v>0</v>
      </c>
      <c r="AI878">
        <v>0</v>
      </c>
      <c r="AJ878">
        <v>94.992077949943294</v>
      </c>
      <c r="AK878">
        <v>38</v>
      </c>
      <c r="AL878">
        <v>1</v>
      </c>
      <c r="AM878">
        <v>0</v>
      </c>
      <c r="AN878">
        <v>0</v>
      </c>
      <c r="AO878">
        <v>0</v>
      </c>
      <c r="AP878">
        <v>0</v>
      </c>
      <c r="AQ878">
        <v>38</v>
      </c>
      <c r="AR878">
        <v>1</v>
      </c>
      <c r="AS878">
        <v>0</v>
      </c>
      <c r="AT878">
        <v>0</v>
      </c>
      <c r="AU878">
        <v>0</v>
      </c>
      <c r="AV878">
        <v>0</v>
      </c>
      <c r="AW878">
        <v>38</v>
      </c>
      <c r="AX878">
        <v>0.999999999999999</v>
      </c>
      <c r="AY878">
        <v>95.829474007296</v>
      </c>
      <c r="AZ878">
        <v>38</v>
      </c>
      <c r="BA878">
        <v>1</v>
      </c>
      <c r="BB878">
        <v>38</v>
      </c>
      <c r="BC878">
        <v>1</v>
      </c>
      <c r="BD878">
        <v>0</v>
      </c>
      <c r="BE878">
        <v>0</v>
      </c>
      <c r="BF878">
        <v>95.597675846471901</v>
      </c>
      <c r="BG878">
        <v>92.572426183879998</v>
      </c>
      <c r="BH878">
        <v>94.912711818719998</v>
      </c>
      <c r="BI878">
        <v>94.446923882030006</v>
      </c>
    </row>
    <row r="879" spans="1:61" x14ac:dyDescent="0.25">
      <c r="A879" s="10" t="str">
        <f>VLOOKUP(D879,'Index-Relations'!E:F,2,FALSE)</f>
        <v>ESG</v>
      </c>
      <c r="B879" t="s">
        <v>3450</v>
      </c>
      <c r="C879" s="53" t="s">
        <v>2760</v>
      </c>
      <c r="D879" s="59" t="s">
        <v>2796</v>
      </c>
      <c r="E879" s="59" t="s">
        <v>4319</v>
      </c>
      <c r="F879" t="s">
        <v>354</v>
      </c>
      <c r="G879" t="s">
        <v>353</v>
      </c>
      <c r="H879" t="s">
        <v>355</v>
      </c>
      <c r="I879" s="52">
        <v>45659</v>
      </c>
      <c r="J879" t="s">
        <v>2457</v>
      </c>
      <c r="K879">
        <v>71</v>
      </c>
      <c r="L879" s="73">
        <v>80.348493087749901</v>
      </c>
      <c r="M879">
        <v>70</v>
      </c>
      <c r="N879">
        <v>0.99960055208496101</v>
      </c>
      <c r="O879" s="73">
        <v>80.175822177205006</v>
      </c>
      <c r="P879">
        <v>70</v>
      </c>
      <c r="Q879">
        <v>0.99960055208496101</v>
      </c>
      <c r="R879">
        <v>65</v>
      </c>
      <c r="S879">
        <v>0.96591358397175797</v>
      </c>
      <c r="T879">
        <v>41.695971875345698</v>
      </c>
      <c r="U879">
        <v>0.84598498233691699</v>
      </c>
      <c r="V879">
        <v>58</v>
      </c>
      <c r="W879">
        <v>5.1687085805033402E-2</v>
      </c>
      <c r="X879">
        <v>13</v>
      </c>
      <c r="Y879">
        <v>71</v>
      </c>
      <c r="Z879">
        <v>1</v>
      </c>
      <c r="AA879">
        <v>113.58484921431899</v>
      </c>
      <c r="AB879">
        <v>58</v>
      </c>
      <c r="AC879">
        <v>0.90650157520985997</v>
      </c>
      <c r="AD879">
        <v>13</v>
      </c>
      <c r="AE879">
        <v>9.3498424790139298E-2</v>
      </c>
      <c r="AF879">
        <v>0</v>
      </c>
      <c r="AG879">
        <v>2.776E-17</v>
      </c>
      <c r="AH879">
        <v>7.8582533957666895E-4</v>
      </c>
      <c r="AI879">
        <v>4</v>
      </c>
      <c r="AJ879" s="73">
        <v>84.144089399468996</v>
      </c>
      <c r="AK879">
        <v>70</v>
      </c>
      <c r="AL879">
        <v>0.99960055208496101</v>
      </c>
      <c r="AM879">
        <v>0</v>
      </c>
      <c r="AN879">
        <v>0</v>
      </c>
      <c r="AO879">
        <v>3.2243751016363602E-3</v>
      </c>
      <c r="AP879">
        <v>1</v>
      </c>
      <c r="AQ879">
        <v>71</v>
      </c>
      <c r="AR879">
        <v>0.999999999999999</v>
      </c>
      <c r="AS879">
        <v>0</v>
      </c>
      <c r="AT879">
        <v>0</v>
      </c>
      <c r="AU879">
        <v>1.63195808921811E-2</v>
      </c>
      <c r="AV879">
        <v>2</v>
      </c>
      <c r="AW879">
        <v>71</v>
      </c>
      <c r="AX879">
        <v>0.999999999999999</v>
      </c>
      <c r="AY879" s="73">
        <v>72.796998939584</v>
      </c>
      <c r="AZ879">
        <v>70</v>
      </c>
      <c r="BA879">
        <v>0.99960055208496101</v>
      </c>
      <c r="BB879">
        <v>70</v>
      </c>
      <c r="BC879">
        <v>0.99677562489836302</v>
      </c>
      <c r="BD879">
        <v>0</v>
      </c>
      <c r="BE879">
        <v>0</v>
      </c>
      <c r="BF879">
        <v>80.348493087749901</v>
      </c>
      <c r="BG879">
        <v>80.175822177205006</v>
      </c>
      <c r="BH879">
        <v>72.796998939584</v>
      </c>
      <c r="BI879">
        <v>84.144089399468996</v>
      </c>
    </row>
    <row r="880" spans="1:61" x14ac:dyDescent="0.25">
      <c r="A880" s="10" t="str">
        <f>VLOOKUP(D880,'Index-Relations'!E:F,2,FALSE)</f>
        <v>ESG</v>
      </c>
      <c r="B880" t="s">
        <v>3450</v>
      </c>
      <c r="C880" s="53" t="s">
        <v>2761</v>
      </c>
      <c r="D880" s="59" t="s">
        <v>2796</v>
      </c>
      <c r="E880" s="59" t="s">
        <v>4320</v>
      </c>
      <c r="F880" t="s">
        <v>354</v>
      </c>
      <c r="G880" t="s">
        <v>353</v>
      </c>
      <c r="H880" t="s">
        <v>355</v>
      </c>
      <c r="I880" s="52">
        <v>45628</v>
      </c>
      <c r="J880" t="s">
        <v>2457</v>
      </c>
      <c r="K880">
        <v>63</v>
      </c>
      <c r="L880" s="73">
        <v>82.214126495626004</v>
      </c>
      <c r="M880">
        <v>62</v>
      </c>
      <c r="N880">
        <v>0.99954714176383597</v>
      </c>
      <c r="O880" s="73">
        <v>81.316940734682007</v>
      </c>
      <c r="P880">
        <v>62</v>
      </c>
      <c r="Q880">
        <v>0.99954714176383597</v>
      </c>
      <c r="R880">
        <v>57</v>
      </c>
      <c r="S880">
        <v>0.96202461581986298</v>
      </c>
      <c r="T880">
        <v>42.763001138168697</v>
      </c>
      <c r="U880">
        <v>0.84707674305095404</v>
      </c>
      <c r="V880">
        <v>52</v>
      </c>
      <c r="W880">
        <v>5.6548405216056301E-2</v>
      </c>
      <c r="X880">
        <v>11</v>
      </c>
      <c r="Y880">
        <v>63</v>
      </c>
      <c r="Z880">
        <v>1</v>
      </c>
      <c r="AA880">
        <v>97.597727904025007</v>
      </c>
      <c r="AB880">
        <v>51</v>
      </c>
      <c r="AC880">
        <v>0.89544745809062198</v>
      </c>
      <c r="AD880">
        <v>12</v>
      </c>
      <c r="AE880">
        <v>0.104552541909377</v>
      </c>
      <c r="AF880">
        <v>0</v>
      </c>
      <c r="AG880">
        <v>2.2204E-16</v>
      </c>
      <c r="AH880">
        <v>7.5516100998992497E-4</v>
      </c>
      <c r="AI880">
        <v>4</v>
      </c>
      <c r="AJ880" s="73">
        <v>85.371914537009999</v>
      </c>
      <c r="AK880">
        <v>62</v>
      </c>
      <c r="AL880">
        <v>0.99954714176383597</v>
      </c>
      <c r="AM880">
        <v>0</v>
      </c>
      <c r="AN880">
        <v>0</v>
      </c>
      <c r="AO880">
        <v>3.6123261206011501E-3</v>
      </c>
      <c r="AP880">
        <v>1</v>
      </c>
      <c r="AQ880">
        <v>63</v>
      </c>
      <c r="AR880">
        <v>0.999999999999999</v>
      </c>
      <c r="AS880">
        <v>0</v>
      </c>
      <c r="AT880">
        <v>0</v>
      </c>
      <c r="AU880">
        <v>2.03082077933948E-2</v>
      </c>
      <c r="AV880">
        <v>2</v>
      </c>
      <c r="AW880">
        <v>63</v>
      </c>
      <c r="AX880">
        <v>1</v>
      </c>
      <c r="AY880" s="73">
        <v>76.232620119941899</v>
      </c>
      <c r="AZ880">
        <v>62</v>
      </c>
      <c r="BA880">
        <v>0.99954714176383597</v>
      </c>
      <c r="BB880">
        <v>62</v>
      </c>
      <c r="BC880">
        <v>0.99638767387939797</v>
      </c>
      <c r="BD880">
        <v>0</v>
      </c>
      <c r="BE880">
        <v>0</v>
      </c>
      <c r="BF880">
        <v>82.214126495626004</v>
      </c>
      <c r="BG880">
        <v>81.316940734682007</v>
      </c>
      <c r="BH880">
        <v>76.232620119941899</v>
      </c>
      <c r="BI880">
        <v>85.371914537009999</v>
      </c>
    </row>
    <row r="881" spans="1:61" x14ac:dyDescent="0.25">
      <c r="A881" s="10" t="str">
        <f>VLOOKUP(D881,'Index-Relations'!E:F,2,FALSE)</f>
        <v>ESG</v>
      </c>
      <c r="B881" t="s">
        <v>3450</v>
      </c>
      <c r="C881" s="53" t="s">
        <v>2762</v>
      </c>
      <c r="D881" s="59" t="s">
        <v>2796</v>
      </c>
      <c r="E881" s="59" t="s">
        <v>4321</v>
      </c>
      <c r="F881" t="s">
        <v>354</v>
      </c>
      <c r="G881" t="s">
        <v>353</v>
      </c>
      <c r="H881" t="s">
        <v>355</v>
      </c>
      <c r="I881" s="52">
        <v>45597</v>
      </c>
      <c r="J881" t="s">
        <v>2457</v>
      </c>
      <c r="K881">
        <v>63</v>
      </c>
      <c r="L881" s="73">
        <v>81.910015165629005</v>
      </c>
      <c r="M881">
        <v>62</v>
      </c>
      <c r="N881">
        <v>0.99949085157724304</v>
      </c>
      <c r="O881" s="73">
        <v>80.952470696296999</v>
      </c>
      <c r="P881">
        <v>62</v>
      </c>
      <c r="Q881">
        <v>0.99949085157724304</v>
      </c>
      <c r="R881">
        <v>57</v>
      </c>
      <c r="S881">
        <v>0.95980553427259196</v>
      </c>
      <c r="T881">
        <v>43.718818062936997</v>
      </c>
      <c r="U881">
        <v>0.84760070673939503</v>
      </c>
      <c r="V881">
        <v>52</v>
      </c>
      <c r="W881">
        <v>5.7416273224233802E-2</v>
      </c>
      <c r="X881">
        <v>12</v>
      </c>
      <c r="Y881">
        <v>63</v>
      </c>
      <c r="Z881">
        <v>1</v>
      </c>
      <c r="AA881">
        <v>95.235995679355298</v>
      </c>
      <c r="AB881">
        <v>50</v>
      </c>
      <c r="AC881">
        <v>0.89487550392857196</v>
      </c>
      <c r="AD881">
        <v>13</v>
      </c>
      <c r="AE881">
        <v>0.105124496071427</v>
      </c>
      <c r="AF881">
        <v>0</v>
      </c>
      <c r="AG881">
        <v>1.2489999999999999E-16</v>
      </c>
      <c r="AH881">
        <v>7.61199028259484E-4</v>
      </c>
      <c r="AI881">
        <v>4</v>
      </c>
      <c r="AJ881" s="73">
        <v>85.229377404976006</v>
      </c>
      <c r="AK881">
        <v>62</v>
      </c>
      <c r="AL881">
        <v>0.99949085157724304</v>
      </c>
      <c r="AM881">
        <v>0</v>
      </c>
      <c r="AN881">
        <v>0</v>
      </c>
      <c r="AO881">
        <v>3.4771340612230802E-3</v>
      </c>
      <c r="AP881">
        <v>1</v>
      </c>
      <c r="AQ881">
        <v>63</v>
      </c>
      <c r="AR881">
        <v>0.999999999999999</v>
      </c>
      <c r="AS881">
        <v>0</v>
      </c>
      <c r="AT881">
        <v>0</v>
      </c>
      <c r="AU881">
        <v>1.7822150781154501E-2</v>
      </c>
      <c r="AV881">
        <v>2</v>
      </c>
      <c r="AW881">
        <v>63</v>
      </c>
      <c r="AX881">
        <v>1</v>
      </c>
      <c r="AY881" s="73">
        <v>75.976608218345007</v>
      </c>
      <c r="AZ881">
        <v>62</v>
      </c>
      <c r="BA881">
        <v>0.99949085157724304</v>
      </c>
      <c r="BB881">
        <v>62</v>
      </c>
      <c r="BC881">
        <v>0.99652286593877604</v>
      </c>
      <c r="BD881">
        <v>0</v>
      </c>
      <c r="BE881">
        <v>0</v>
      </c>
      <c r="BF881">
        <v>81.910015165629005</v>
      </c>
      <c r="BG881">
        <v>80.952470696296999</v>
      </c>
      <c r="BH881">
        <v>75.976608218345007</v>
      </c>
      <c r="BI881">
        <v>85.229377404976006</v>
      </c>
    </row>
    <row r="882" spans="1:61" x14ac:dyDescent="0.25">
      <c r="A882" s="10" t="str">
        <f>VLOOKUP(D882,'Index-Relations'!E:F,2,FALSE)</f>
        <v>ESG</v>
      </c>
      <c r="B882" t="s">
        <v>3450</v>
      </c>
      <c r="C882" s="53" t="s">
        <v>2763</v>
      </c>
      <c r="D882" s="59" t="s">
        <v>2796</v>
      </c>
      <c r="E882" s="59" t="s">
        <v>4322</v>
      </c>
      <c r="F882" t="s">
        <v>354</v>
      </c>
      <c r="G882" t="s">
        <v>353</v>
      </c>
      <c r="H882" t="s">
        <v>355</v>
      </c>
      <c r="I882" s="52">
        <v>45567</v>
      </c>
      <c r="J882" t="s">
        <v>2457</v>
      </c>
      <c r="K882">
        <v>63</v>
      </c>
      <c r="L882" s="73">
        <v>81.903848864077901</v>
      </c>
      <c r="M882">
        <v>62</v>
      </c>
      <c r="N882">
        <v>0.99943218836226599</v>
      </c>
      <c r="O882" s="73">
        <v>80.878023519246995</v>
      </c>
      <c r="P882">
        <v>62</v>
      </c>
      <c r="Q882">
        <v>0.99943218836226599</v>
      </c>
      <c r="R882">
        <v>57</v>
      </c>
      <c r="S882">
        <v>0.96011778853350005</v>
      </c>
      <c r="T882">
        <v>43.716796046688302</v>
      </c>
      <c r="U882">
        <v>0.84439139060863599</v>
      </c>
      <c r="V882">
        <v>52</v>
      </c>
      <c r="W882">
        <v>5.87947292003193E-2</v>
      </c>
      <c r="X882">
        <v>12</v>
      </c>
      <c r="Y882">
        <v>63</v>
      </c>
      <c r="Z882">
        <v>0.999999999999999</v>
      </c>
      <c r="AA882">
        <v>90.735392677389996</v>
      </c>
      <c r="AB882">
        <v>50</v>
      </c>
      <c r="AC882">
        <v>0.89708437220103598</v>
      </c>
      <c r="AD882">
        <v>13</v>
      </c>
      <c r="AE882">
        <v>0.102915627798963</v>
      </c>
      <c r="AF882">
        <v>0</v>
      </c>
      <c r="AG882">
        <v>5.5510000000000001E-17</v>
      </c>
      <c r="AH882">
        <v>7.8845436517729396E-4</v>
      </c>
      <c r="AI882">
        <v>4</v>
      </c>
      <c r="AJ882" s="73">
        <v>85.390736294660996</v>
      </c>
      <c r="AK882">
        <v>62</v>
      </c>
      <c r="AL882">
        <v>0.99943218836226599</v>
      </c>
      <c r="AM882">
        <v>0</v>
      </c>
      <c r="AN882">
        <v>0</v>
      </c>
      <c r="AO882">
        <v>3.66966365618368E-3</v>
      </c>
      <c r="AP882">
        <v>1</v>
      </c>
      <c r="AQ882">
        <v>63</v>
      </c>
      <c r="AR882">
        <v>0.999999999999999</v>
      </c>
      <c r="AS882">
        <v>0</v>
      </c>
      <c r="AT882">
        <v>0</v>
      </c>
      <c r="AU882">
        <v>1.7480103535448901E-2</v>
      </c>
      <c r="AV882">
        <v>2</v>
      </c>
      <c r="AW882">
        <v>63</v>
      </c>
      <c r="AX882">
        <v>1</v>
      </c>
      <c r="AY882" s="73">
        <v>75.856349920721996</v>
      </c>
      <c r="AZ882">
        <v>62</v>
      </c>
      <c r="BA882">
        <v>0.99943218836226599</v>
      </c>
      <c r="BB882">
        <v>62</v>
      </c>
      <c r="BC882">
        <v>0.99633033634381596</v>
      </c>
      <c r="BD882">
        <v>0</v>
      </c>
      <c r="BE882">
        <v>0</v>
      </c>
      <c r="BF882">
        <v>81.903848864077901</v>
      </c>
      <c r="BG882">
        <v>80.878023519246995</v>
      </c>
      <c r="BH882">
        <v>75.856349920721996</v>
      </c>
      <c r="BI882">
        <v>85.390736294660996</v>
      </c>
    </row>
    <row r="883" spans="1:61" x14ac:dyDescent="0.25">
      <c r="A883" s="10" t="str">
        <f>VLOOKUP(D883,'Index-Relations'!E:F,2,FALSE)</f>
        <v>ESG</v>
      </c>
      <c r="B883" t="s">
        <v>3450</v>
      </c>
      <c r="C883" s="53" t="s">
        <v>2764</v>
      </c>
      <c r="D883" s="59" t="s">
        <v>2796</v>
      </c>
      <c r="E883" s="59" t="s">
        <v>4323</v>
      </c>
      <c r="F883" t="s">
        <v>354</v>
      </c>
      <c r="G883" t="s">
        <v>353</v>
      </c>
      <c r="H883" t="s">
        <v>355</v>
      </c>
      <c r="I883" s="52">
        <v>45537</v>
      </c>
      <c r="J883" t="s">
        <v>2457</v>
      </c>
      <c r="K883">
        <v>63</v>
      </c>
      <c r="L883" s="73">
        <v>82.614922248295997</v>
      </c>
      <c r="M883">
        <v>62</v>
      </c>
      <c r="N883">
        <v>0.99947524651269004</v>
      </c>
      <c r="O883" s="73">
        <v>80.497337587911005</v>
      </c>
      <c r="P883">
        <v>62</v>
      </c>
      <c r="Q883">
        <v>0.99947524651269004</v>
      </c>
      <c r="R883">
        <v>57</v>
      </c>
      <c r="S883">
        <v>0.96383464995018298</v>
      </c>
      <c r="T883">
        <v>43.602954662211303</v>
      </c>
      <c r="U883">
        <v>0.83597284795240401</v>
      </c>
      <c r="V883">
        <v>53</v>
      </c>
      <c r="W883">
        <v>6.3707868655025299E-2</v>
      </c>
      <c r="X883">
        <v>12</v>
      </c>
      <c r="Y883">
        <v>63</v>
      </c>
      <c r="Z883">
        <v>0.999999999999999</v>
      </c>
      <c r="AA883">
        <v>91.197488381155395</v>
      </c>
      <c r="AB883">
        <v>50</v>
      </c>
      <c r="AC883">
        <v>0.90544426475653705</v>
      </c>
      <c r="AD883">
        <v>13</v>
      </c>
      <c r="AE883">
        <v>9.4555735243463099E-2</v>
      </c>
      <c r="AF883">
        <v>0</v>
      </c>
      <c r="AG883">
        <v>0</v>
      </c>
      <c r="AH883">
        <v>8.7229705471797002E-4</v>
      </c>
      <c r="AI883">
        <v>4</v>
      </c>
      <c r="AJ883" s="73">
        <v>86.572903972537006</v>
      </c>
      <c r="AK883">
        <v>62</v>
      </c>
      <c r="AL883">
        <v>0.99947524651269004</v>
      </c>
      <c r="AM883">
        <v>0</v>
      </c>
      <c r="AN883">
        <v>0</v>
      </c>
      <c r="AO883">
        <v>3.5635421899552901E-3</v>
      </c>
      <c r="AP883">
        <v>1</v>
      </c>
      <c r="AQ883">
        <v>63</v>
      </c>
      <c r="AR883">
        <v>1</v>
      </c>
      <c r="AS883">
        <v>0</v>
      </c>
      <c r="AT883">
        <v>0</v>
      </c>
      <c r="AU883">
        <v>1.6441757729377199E-2</v>
      </c>
      <c r="AV883">
        <v>2</v>
      </c>
      <c r="AW883">
        <v>63</v>
      </c>
      <c r="AX883">
        <v>0.999999999999999</v>
      </c>
      <c r="AY883" s="73">
        <v>77.196715520425997</v>
      </c>
      <c r="AZ883">
        <v>62</v>
      </c>
      <c r="BA883">
        <v>0.99947524651269004</v>
      </c>
      <c r="BB883">
        <v>62</v>
      </c>
      <c r="BC883">
        <v>0.99643645781004397</v>
      </c>
      <c r="BD883">
        <v>0</v>
      </c>
      <c r="BE883">
        <v>0</v>
      </c>
      <c r="BF883">
        <v>82.614922248295997</v>
      </c>
      <c r="BG883">
        <v>80.497337587911005</v>
      </c>
      <c r="BH883">
        <v>77.196715520425997</v>
      </c>
      <c r="BI883">
        <v>86.572903972537006</v>
      </c>
    </row>
    <row r="884" spans="1:61" x14ac:dyDescent="0.25">
      <c r="A884" s="10" t="str">
        <f>VLOOKUP(D884,'Index-Relations'!E:F,2,FALSE)</f>
        <v>ESG</v>
      </c>
      <c r="B884" t="s">
        <v>3450</v>
      </c>
      <c r="C884" s="53" t="s">
        <v>3350</v>
      </c>
      <c r="D884" s="59" t="s">
        <v>2796</v>
      </c>
      <c r="E884" s="59" t="s">
        <v>4324</v>
      </c>
      <c r="F884" t="s">
        <v>354</v>
      </c>
      <c r="G884" t="s">
        <v>353</v>
      </c>
      <c r="H884" t="s">
        <v>355</v>
      </c>
      <c r="I884" s="52">
        <v>45505</v>
      </c>
      <c r="J884" t="s">
        <v>2457</v>
      </c>
      <c r="K884">
        <v>63</v>
      </c>
      <c r="L884" s="73">
        <v>82.302078518250994</v>
      </c>
      <c r="M884">
        <v>62</v>
      </c>
      <c r="N884">
        <v>0.99947881560248697</v>
      </c>
      <c r="O884" s="73">
        <v>80.132648366763902</v>
      </c>
      <c r="P884">
        <v>62</v>
      </c>
      <c r="Q884">
        <v>0.99947881560248697</v>
      </c>
      <c r="R884">
        <v>57</v>
      </c>
      <c r="S884">
        <v>0.96769770357412499</v>
      </c>
      <c r="T884">
        <v>43.527880955231403</v>
      </c>
      <c r="U884">
        <v>0.838968530766387</v>
      </c>
      <c r="V884">
        <v>53</v>
      </c>
      <c r="W884">
        <v>6.3697719138644998E-2</v>
      </c>
      <c r="X884">
        <v>12</v>
      </c>
      <c r="Y884">
        <v>63</v>
      </c>
      <c r="Z884">
        <v>0.999999999999999</v>
      </c>
      <c r="AA884">
        <v>87.929573952991404</v>
      </c>
      <c r="AB884">
        <v>51</v>
      </c>
      <c r="AC884">
        <v>0.93538373685660003</v>
      </c>
      <c r="AD884">
        <v>12</v>
      </c>
      <c r="AE884">
        <v>6.4616263143399105E-2</v>
      </c>
      <c r="AF884">
        <v>0</v>
      </c>
      <c r="AG884">
        <v>0</v>
      </c>
      <c r="AH884">
        <v>8.7231620779557105E-4</v>
      </c>
      <c r="AI884">
        <v>4</v>
      </c>
      <c r="AJ884" s="73">
        <v>86.562910741866006</v>
      </c>
      <c r="AK884">
        <v>62</v>
      </c>
      <c r="AL884">
        <v>0.99947881560248697</v>
      </c>
      <c r="AM884">
        <v>0</v>
      </c>
      <c r="AN884">
        <v>0</v>
      </c>
      <c r="AO884">
        <v>3.7081104080814299E-3</v>
      </c>
      <c r="AP884">
        <v>1</v>
      </c>
      <c r="AQ884">
        <v>63</v>
      </c>
      <c r="AR884">
        <v>0.999999999999999</v>
      </c>
      <c r="AS884">
        <v>0</v>
      </c>
      <c r="AT884">
        <v>0</v>
      </c>
      <c r="AU884">
        <v>1.35795843094575E-2</v>
      </c>
      <c r="AV884">
        <v>2</v>
      </c>
      <c r="AW884">
        <v>63</v>
      </c>
      <c r="AX884">
        <v>0.999999999999999</v>
      </c>
      <c r="AY884" s="73">
        <v>76.814994957232003</v>
      </c>
      <c r="AZ884">
        <v>62</v>
      </c>
      <c r="BA884">
        <v>0.99947881560248697</v>
      </c>
      <c r="BB884">
        <v>62</v>
      </c>
      <c r="BC884">
        <v>0.99629188959191795</v>
      </c>
      <c r="BD884">
        <v>0</v>
      </c>
      <c r="BE884">
        <v>0</v>
      </c>
      <c r="BF884">
        <v>82.302078518250994</v>
      </c>
      <c r="BG884">
        <v>80.132648366763902</v>
      </c>
      <c r="BH884">
        <v>76.814994957232003</v>
      </c>
      <c r="BI884">
        <v>86.562910741866006</v>
      </c>
    </row>
    <row r="885" spans="1:61" x14ac:dyDescent="0.25">
      <c r="A885" s="10" t="str">
        <f>VLOOKUP(D885,'Index-Relations'!E:F,2,FALSE)</f>
        <v>ESG</v>
      </c>
      <c r="B885" t="s">
        <v>3450</v>
      </c>
      <c r="C885" s="53" t="s">
        <v>2765</v>
      </c>
      <c r="D885" s="59" t="s">
        <v>2796</v>
      </c>
      <c r="E885" s="59" t="s">
        <v>4325</v>
      </c>
      <c r="F885" t="s">
        <v>354</v>
      </c>
      <c r="G885" t="s">
        <v>353</v>
      </c>
      <c r="H885" t="s">
        <v>355</v>
      </c>
      <c r="I885" s="52">
        <v>45474</v>
      </c>
      <c r="J885" t="s">
        <v>2457</v>
      </c>
      <c r="K885">
        <v>63</v>
      </c>
      <c r="L885" s="73">
        <v>82.671479180407999</v>
      </c>
      <c r="M885">
        <v>62</v>
      </c>
      <c r="N885">
        <v>0.99936319922068595</v>
      </c>
      <c r="O885" s="73">
        <v>80.628547712718998</v>
      </c>
      <c r="P885">
        <v>62</v>
      </c>
      <c r="Q885">
        <v>0.99936319922068595</v>
      </c>
      <c r="R885">
        <v>57</v>
      </c>
      <c r="S885">
        <v>0.96564682111415401</v>
      </c>
      <c r="T885">
        <v>44.1418945871415</v>
      </c>
      <c r="U885">
        <v>0.84195355049305998</v>
      </c>
      <c r="V885">
        <v>52</v>
      </c>
      <c r="W885">
        <v>6.5940196356616895E-2</v>
      </c>
      <c r="X885">
        <v>12</v>
      </c>
      <c r="Y885">
        <v>63</v>
      </c>
      <c r="Z885">
        <v>0.999999999999999</v>
      </c>
      <c r="AA885">
        <v>87.7500010895548</v>
      </c>
      <c r="AB885">
        <v>51</v>
      </c>
      <c r="AC885">
        <v>0.93654353118965505</v>
      </c>
      <c r="AD885">
        <v>12</v>
      </c>
      <c r="AE885">
        <v>6.3456468810343905E-2</v>
      </c>
      <c r="AF885">
        <v>0</v>
      </c>
      <c r="AG885">
        <v>6.9390000000000004E-17</v>
      </c>
      <c r="AH885">
        <v>8.6930765710178796E-4</v>
      </c>
      <c r="AI885">
        <v>4</v>
      </c>
      <c r="AJ885" s="73">
        <v>86.756648358408896</v>
      </c>
      <c r="AK885">
        <v>62</v>
      </c>
      <c r="AL885">
        <v>0.99936319922068595</v>
      </c>
      <c r="AM885">
        <v>0</v>
      </c>
      <c r="AN885">
        <v>0</v>
      </c>
      <c r="AO885">
        <v>3.59290334322835E-3</v>
      </c>
      <c r="AP885">
        <v>1</v>
      </c>
      <c r="AQ885">
        <v>63</v>
      </c>
      <c r="AR885">
        <v>0.999999999999999</v>
      </c>
      <c r="AS885">
        <v>0</v>
      </c>
      <c r="AT885">
        <v>0</v>
      </c>
      <c r="AU885">
        <v>1.2772960118781099E-2</v>
      </c>
      <c r="AV885">
        <v>2</v>
      </c>
      <c r="AW885">
        <v>63</v>
      </c>
      <c r="AX885">
        <v>1</v>
      </c>
      <c r="AY885" s="73">
        <v>77.416578246156007</v>
      </c>
      <c r="AZ885">
        <v>62</v>
      </c>
      <c r="BA885">
        <v>0.99936319922068595</v>
      </c>
      <c r="BB885">
        <v>62</v>
      </c>
      <c r="BC885">
        <v>0.99640709665677096</v>
      </c>
      <c r="BD885">
        <v>0</v>
      </c>
      <c r="BE885">
        <v>0</v>
      </c>
      <c r="BF885">
        <v>82.671479180407999</v>
      </c>
      <c r="BG885">
        <v>80.628547712718998</v>
      </c>
      <c r="BH885">
        <v>77.416578246156007</v>
      </c>
      <c r="BI885">
        <v>86.756648358408896</v>
      </c>
    </row>
    <row r="886" spans="1:61" x14ac:dyDescent="0.25">
      <c r="A886" s="10" t="str">
        <f>VLOOKUP(D886,'Index-Relations'!E:F,2,FALSE)</f>
        <v>ESG</v>
      </c>
      <c r="B886" t="s">
        <v>3450</v>
      </c>
      <c r="C886" s="53" t="s">
        <v>2766</v>
      </c>
      <c r="D886" s="59" t="s">
        <v>2796</v>
      </c>
      <c r="E886" s="59" t="s">
        <v>4326</v>
      </c>
      <c r="F886" t="s">
        <v>354</v>
      </c>
      <c r="G886" t="s">
        <v>353</v>
      </c>
      <c r="H886" t="s">
        <v>355</v>
      </c>
      <c r="I886" s="52">
        <v>45446</v>
      </c>
      <c r="J886" t="s">
        <v>2457</v>
      </c>
      <c r="K886">
        <v>63</v>
      </c>
      <c r="L886" s="73">
        <v>82.971727209845</v>
      </c>
      <c r="M886">
        <v>62</v>
      </c>
      <c r="N886">
        <v>0.99932774586579298</v>
      </c>
      <c r="O886" s="73">
        <v>80.928750608295005</v>
      </c>
      <c r="P886">
        <v>62</v>
      </c>
      <c r="Q886">
        <v>0.99932774586579298</v>
      </c>
      <c r="R886">
        <v>57</v>
      </c>
      <c r="S886">
        <v>0.96504265410878998</v>
      </c>
      <c r="T886">
        <v>43.7457843854448</v>
      </c>
      <c r="U886">
        <v>0.83909467581290897</v>
      </c>
      <c r="V886">
        <v>52</v>
      </c>
      <c r="W886">
        <v>6.9883883943032604E-2</v>
      </c>
      <c r="X886">
        <v>12</v>
      </c>
      <c r="Y886">
        <v>63</v>
      </c>
      <c r="Z886">
        <v>1</v>
      </c>
      <c r="AA886">
        <v>102.453552785225</v>
      </c>
      <c r="AB886">
        <v>51</v>
      </c>
      <c r="AC886">
        <v>0.93529066634685498</v>
      </c>
      <c r="AD886">
        <v>12</v>
      </c>
      <c r="AE886">
        <v>6.4709333653144394E-2</v>
      </c>
      <c r="AF886">
        <v>0</v>
      </c>
      <c r="AG886">
        <v>9.7139999999999999E-17</v>
      </c>
      <c r="AH886">
        <v>9.3314423764657203E-4</v>
      </c>
      <c r="AI886">
        <v>4</v>
      </c>
      <c r="AJ886" s="73">
        <v>86.902372466054999</v>
      </c>
      <c r="AK886">
        <v>62</v>
      </c>
      <c r="AL886">
        <v>0.99932774586579298</v>
      </c>
      <c r="AM886">
        <v>0</v>
      </c>
      <c r="AN886">
        <v>0</v>
      </c>
      <c r="AO886">
        <v>3.9792837620624202E-3</v>
      </c>
      <c r="AP886">
        <v>1</v>
      </c>
      <c r="AQ886">
        <v>63</v>
      </c>
      <c r="AR886">
        <v>0.999999999999999</v>
      </c>
      <c r="AS886">
        <v>0</v>
      </c>
      <c r="AT886">
        <v>0</v>
      </c>
      <c r="AU886">
        <v>1.3717114740696999E-2</v>
      </c>
      <c r="AV886">
        <v>2</v>
      </c>
      <c r="AW886">
        <v>63</v>
      </c>
      <c r="AX886">
        <v>0.999999999999999</v>
      </c>
      <c r="AY886" s="73">
        <v>77.771359026473903</v>
      </c>
      <c r="AZ886">
        <v>62</v>
      </c>
      <c r="BA886">
        <v>0.99932774586579298</v>
      </c>
      <c r="BB886">
        <v>62</v>
      </c>
      <c r="BC886">
        <v>0.99602071623793698</v>
      </c>
      <c r="BD886">
        <v>0</v>
      </c>
      <c r="BE886">
        <v>0</v>
      </c>
      <c r="BF886">
        <v>82.971727209845</v>
      </c>
      <c r="BG886">
        <v>80.928750608295005</v>
      </c>
      <c r="BH886">
        <v>77.771359026473903</v>
      </c>
      <c r="BI886">
        <v>86.902372466054999</v>
      </c>
    </row>
    <row r="887" spans="1:61" x14ac:dyDescent="0.25">
      <c r="A887" s="10" t="str">
        <f>VLOOKUP(D887,'Index-Relations'!E:F,2,FALSE)</f>
        <v>ESG</v>
      </c>
      <c r="B887" t="s">
        <v>3450</v>
      </c>
      <c r="C887" s="53" t="s">
        <v>2767</v>
      </c>
      <c r="D887" s="59" t="s">
        <v>2796</v>
      </c>
      <c r="E887" s="59" t="s">
        <v>4327</v>
      </c>
      <c r="F887" t="s">
        <v>354</v>
      </c>
      <c r="G887" t="s">
        <v>353</v>
      </c>
      <c r="H887" t="s">
        <v>355</v>
      </c>
      <c r="I887" s="52">
        <v>45414</v>
      </c>
      <c r="J887" t="s">
        <v>2457</v>
      </c>
      <c r="K887">
        <v>63</v>
      </c>
      <c r="L887" s="73">
        <v>82.675200560193005</v>
      </c>
      <c r="M887">
        <v>62</v>
      </c>
      <c r="N887">
        <v>0.99935538538511004</v>
      </c>
      <c r="O887" s="73">
        <v>80.5870767262209</v>
      </c>
      <c r="P887">
        <v>62</v>
      </c>
      <c r="Q887">
        <v>0.99935538538511004</v>
      </c>
      <c r="R887">
        <v>57</v>
      </c>
      <c r="S887">
        <v>0.96183613086967901</v>
      </c>
      <c r="T887">
        <v>43.849668008584203</v>
      </c>
      <c r="U887">
        <v>0.847292722362326</v>
      </c>
      <c r="V887">
        <v>52</v>
      </c>
      <c r="W887">
        <v>6.87608750595681E-2</v>
      </c>
      <c r="X887">
        <v>12</v>
      </c>
      <c r="Y887">
        <v>63</v>
      </c>
      <c r="Z887">
        <v>1</v>
      </c>
      <c r="AA887">
        <v>105.042033524695</v>
      </c>
      <c r="AB887">
        <v>51</v>
      </c>
      <c r="AC887">
        <v>0.93502271517867197</v>
      </c>
      <c r="AD887">
        <v>12</v>
      </c>
      <c r="AE887">
        <v>6.4977284821327294E-2</v>
      </c>
      <c r="AF887">
        <v>0</v>
      </c>
      <c r="AG887">
        <v>0</v>
      </c>
      <c r="AH887">
        <v>1.0112983572934599E-3</v>
      </c>
      <c r="AI887">
        <v>4</v>
      </c>
      <c r="AJ887" s="73">
        <v>86.728463139322997</v>
      </c>
      <c r="AK887">
        <v>62</v>
      </c>
      <c r="AL887">
        <v>0.99935538538511004</v>
      </c>
      <c r="AM887">
        <v>0</v>
      </c>
      <c r="AN887">
        <v>0</v>
      </c>
      <c r="AO887">
        <v>4.1666502352084803E-3</v>
      </c>
      <c r="AP887">
        <v>1</v>
      </c>
      <c r="AQ887">
        <v>63</v>
      </c>
      <c r="AR887">
        <v>1</v>
      </c>
      <c r="AS887">
        <v>0</v>
      </c>
      <c r="AT887">
        <v>0</v>
      </c>
      <c r="AU887">
        <v>1.45147187211796E-2</v>
      </c>
      <c r="AV887">
        <v>2</v>
      </c>
      <c r="AW887">
        <v>63</v>
      </c>
      <c r="AX887">
        <v>1</v>
      </c>
      <c r="AY887" s="73">
        <v>77.398315575737001</v>
      </c>
      <c r="AZ887">
        <v>62</v>
      </c>
      <c r="BA887">
        <v>0.99935538538511004</v>
      </c>
      <c r="BB887">
        <v>60</v>
      </c>
      <c r="BC887">
        <v>0.97956218471842305</v>
      </c>
      <c r="BD887">
        <v>2</v>
      </c>
      <c r="BE887">
        <v>1.6271165046367601E-2</v>
      </c>
      <c r="BF887">
        <v>82.675200560193005</v>
      </c>
      <c r="BG887">
        <v>80.5870767262209</v>
      </c>
      <c r="BH887">
        <v>77.398315575737001</v>
      </c>
      <c r="BI887">
        <v>86.728463139322997</v>
      </c>
    </row>
    <row r="888" spans="1:61" x14ac:dyDescent="0.25">
      <c r="A888" s="10" t="str">
        <f>VLOOKUP(D888,'Index-Relations'!E:F,2,FALSE)</f>
        <v>ESG</v>
      </c>
      <c r="B888" t="s">
        <v>3450</v>
      </c>
      <c r="C888" s="53" t="s">
        <v>2768</v>
      </c>
      <c r="D888" s="59" t="s">
        <v>2796</v>
      </c>
      <c r="E888" s="59" t="s">
        <v>4328</v>
      </c>
      <c r="F888" t="s">
        <v>354</v>
      </c>
      <c r="G888" t="s">
        <v>353</v>
      </c>
      <c r="H888" t="s">
        <v>355</v>
      </c>
      <c r="I888" s="52">
        <v>45383</v>
      </c>
      <c r="J888" t="s">
        <v>2457</v>
      </c>
      <c r="K888">
        <v>63</v>
      </c>
      <c r="L888">
        <v>87.496910333773997</v>
      </c>
      <c r="M888">
        <v>62</v>
      </c>
      <c r="N888">
        <v>0.99944130057915104</v>
      </c>
      <c r="O888">
        <v>85.624648434088797</v>
      </c>
      <c r="P888">
        <v>62</v>
      </c>
      <c r="Q888">
        <v>0.99944130057915104</v>
      </c>
      <c r="R888">
        <v>57</v>
      </c>
      <c r="S888">
        <v>0.96157859460148898</v>
      </c>
      <c r="T888">
        <v>44.098287083305401</v>
      </c>
      <c r="U888">
        <v>0.846032053831407</v>
      </c>
      <c r="V888">
        <v>52</v>
      </c>
      <c r="W888">
        <v>7.0683152505796501E-2</v>
      </c>
      <c r="X888">
        <v>12</v>
      </c>
      <c r="Y888">
        <v>63</v>
      </c>
      <c r="Z888">
        <v>1</v>
      </c>
      <c r="AA888">
        <v>101.39661067480201</v>
      </c>
      <c r="AB888">
        <v>51</v>
      </c>
      <c r="AC888">
        <v>0.93420577051949305</v>
      </c>
      <c r="AD888">
        <v>12</v>
      </c>
      <c r="AE888">
        <v>6.57942294805067E-2</v>
      </c>
      <c r="AF888">
        <v>0</v>
      </c>
      <c r="AG888">
        <v>1.9429E-16</v>
      </c>
      <c r="AH888">
        <v>1.01887216209296E-3</v>
      </c>
      <c r="AI888">
        <v>4</v>
      </c>
      <c r="AJ888">
        <v>90.289094913826105</v>
      </c>
      <c r="AK888">
        <v>62</v>
      </c>
      <c r="AL888">
        <v>0.99944130057915104</v>
      </c>
      <c r="AM888">
        <v>0</v>
      </c>
      <c r="AN888">
        <v>0</v>
      </c>
      <c r="AO888">
        <v>4.3723615033084201E-3</v>
      </c>
      <c r="AP888">
        <v>1</v>
      </c>
      <c r="AQ888">
        <v>63</v>
      </c>
      <c r="AR888">
        <v>0.999999999999999</v>
      </c>
      <c r="AS888">
        <v>0</v>
      </c>
      <c r="AT888">
        <v>0</v>
      </c>
      <c r="AU888">
        <v>1.4490042129292099E-2</v>
      </c>
      <c r="AV888">
        <v>2</v>
      </c>
      <c r="AW888">
        <v>63</v>
      </c>
      <c r="AX888">
        <v>1</v>
      </c>
      <c r="AY888">
        <v>82.747296602600301</v>
      </c>
      <c r="AZ888">
        <v>62</v>
      </c>
      <c r="BA888">
        <v>0.99944130057915104</v>
      </c>
      <c r="BB888">
        <v>60</v>
      </c>
      <c r="BC888">
        <v>0.97888100809636402</v>
      </c>
      <c r="BD888">
        <v>2</v>
      </c>
      <c r="BE888">
        <v>1.6746630400326801E-2</v>
      </c>
      <c r="BF888">
        <v>82.392890835714994</v>
      </c>
      <c r="BG888">
        <v>80.277074933865904</v>
      </c>
      <c r="BH888">
        <v>77.189377644752994</v>
      </c>
      <c r="BI888">
        <v>86.555991770809996</v>
      </c>
    </row>
    <row r="889" spans="1:61" x14ac:dyDescent="0.25">
      <c r="A889" s="10" t="str">
        <f>VLOOKUP(D889,'Index-Relations'!E:F,2,FALSE)</f>
        <v>ESG</v>
      </c>
      <c r="B889" t="s">
        <v>3450</v>
      </c>
      <c r="C889" s="53" t="s">
        <v>2769</v>
      </c>
      <c r="D889" s="59" t="s">
        <v>2796</v>
      </c>
      <c r="E889" s="59" t="s">
        <v>4329</v>
      </c>
      <c r="F889" t="s">
        <v>354</v>
      </c>
      <c r="G889" t="s">
        <v>353</v>
      </c>
      <c r="H889" t="s">
        <v>355</v>
      </c>
      <c r="I889" s="52">
        <v>45355</v>
      </c>
      <c r="J889" t="s">
        <v>2457</v>
      </c>
      <c r="K889">
        <v>63</v>
      </c>
      <c r="L889">
        <v>88.564875267365906</v>
      </c>
      <c r="M889">
        <v>62</v>
      </c>
      <c r="N889">
        <v>0.99938726817925805</v>
      </c>
      <c r="O889">
        <v>86.4703724729154</v>
      </c>
      <c r="P889">
        <v>62</v>
      </c>
      <c r="Q889">
        <v>0.99938726817925805</v>
      </c>
      <c r="R889">
        <v>57</v>
      </c>
      <c r="S889">
        <v>0.95874052942296295</v>
      </c>
      <c r="T889">
        <v>43.859866181473301</v>
      </c>
      <c r="U889">
        <v>0.84874231374472098</v>
      </c>
      <c r="V889">
        <v>50</v>
      </c>
      <c r="W889">
        <v>7.3314423205421295E-2</v>
      </c>
      <c r="X889">
        <v>10</v>
      </c>
      <c r="Y889">
        <v>63</v>
      </c>
      <c r="Z889">
        <v>1</v>
      </c>
      <c r="AA889">
        <v>103.11753089473601</v>
      </c>
      <c r="AB889">
        <v>51</v>
      </c>
      <c r="AC889">
        <v>0.92818365104026102</v>
      </c>
      <c r="AD889">
        <v>12</v>
      </c>
      <c r="AE889">
        <v>7.1816348959738097E-2</v>
      </c>
      <c r="AF889">
        <v>0</v>
      </c>
      <c r="AG889">
        <v>0</v>
      </c>
      <c r="AH889">
        <v>2.0113344510013401E-5</v>
      </c>
      <c r="AI889">
        <v>1</v>
      </c>
      <c r="AJ889">
        <v>90.992053099305707</v>
      </c>
      <c r="AK889">
        <v>62</v>
      </c>
      <c r="AL889">
        <v>0.99938726817925805</v>
      </c>
      <c r="AM889">
        <v>0</v>
      </c>
      <c r="AN889">
        <v>0</v>
      </c>
      <c r="AO889">
        <v>4.6448454097724398E-3</v>
      </c>
      <c r="AP889">
        <v>1</v>
      </c>
      <c r="AQ889">
        <v>63</v>
      </c>
      <c r="AR889">
        <v>0.999999999999999</v>
      </c>
      <c r="AS889">
        <v>0</v>
      </c>
      <c r="AT889">
        <v>0</v>
      </c>
      <c r="AU889">
        <v>1.59536929274702E-2</v>
      </c>
      <c r="AV889">
        <v>2</v>
      </c>
      <c r="AW889">
        <v>63</v>
      </c>
      <c r="AX889">
        <v>0.999999999999999</v>
      </c>
      <c r="AY889">
        <v>84.2534351237896</v>
      </c>
      <c r="AZ889">
        <v>62</v>
      </c>
      <c r="BA889">
        <v>0.99938726817925805</v>
      </c>
      <c r="BB889">
        <v>60</v>
      </c>
      <c r="BC889">
        <v>0.97527267411446805</v>
      </c>
      <c r="BD889">
        <v>2</v>
      </c>
      <c r="BE889">
        <v>2.00824804757587E-2</v>
      </c>
      <c r="BF889">
        <v>83.378270695256901</v>
      </c>
      <c r="BG889">
        <v>81.272403086815899</v>
      </c>
      <c r="BH889">
        <v>78.474609536716002</v>
      </c>
      <c r="BI889">
        <v>87.176810763820896</v>
      </c>
    </row>
    <row r="890" spans="1:61" x14ac:dyDescent="0.25">
      <c r="A890" s="10" t="str">
        <f>VLOOKUP(D890,'Index-Relations'!E:F,2,FALSE)</f>
        <v>ESG</v>
      </c>
      <c r="B890" t="s">
        <v>3450</v>
      </c>
      <c r="C890" s="53" t="s">
        <v>2770</v>
      </c>
      <c r="D890" s="59" t="s">
        <v>2796</v>
      </c>
      <c r="E890" s="59" t="s">
        <v>4330</v>
      </c>
      <c r="F890" t="s">
        <v>354</v>
      </c>
      <c r="G890" t="s">
        <v>353</v>
      </c>
      <c r="H890" t="s">
        <v>355</v>
      </c>
      <c r="I890" s="52">
        <v>45323</v>
      </c>
      <c r="J890" t="s">
        <v>2457</v>
      </c>
      <c r="K890">
        <v>63</v>
      </c>
      <c r="L890">
        <v>88.263551576820106</v>
      </c>
      <c r="M890">
        <v>62</v>
      </c>
      <c r="N890">
        <v>0.99928446836613305</v>
      </c>
      <c r="O890">
        <v>86.104106866103194</v>
      </c>
      <c r="P890">
        <v>62</v>
      </c>
      <c r="Q890">
        <v>0.99928446836613305</v>
      </c>
      <c r="R890">
        <v>57</v>
      </c>
      <c r="S890">
        <v>0.95969244585729896</v>
      </c>
      <c r="T890">
        <v>44.044303061949499</v>
      </c>
      <c r="U890">
        <v>0.84745743488492298</v>
      </c>
      <c r="V890">
        <v>51</v>
      </c>
      <c r="W890">
        <v>7.5872007745348996E-2</v>
      </c>
      <c r="X890">
        <v>10</v>
      </c>
      <c r="Y890">
        <v>63</v>
      </c>
      <c r="Z890">
        <v>1</v>
      </c>
      <c r="AA890">
        <v>105.696394049766</v>
      </c>
      <c r="AB890">
        <v>51</v>
      </c>
      <c r="AC890">
        <v>0.93175137579647505</v>
      </c>
      <c r="AD890">
        <v>12</v>
      </c>
      <c r="AE890">
        <v>6.8248624203524996E-2</v>
      </c>
      <c r="AF890">
        <v>0</v>
      </c>
      <c r="AG890">
        <v>0</v>
      </c>
      <c r="AH890">
        <v>1.1429300044220799E-5</v>
      </c>
      <c r="AI890">
        <v>1</v>
      </c>
      <c r="AJ890">
        <v>90.728340776092907</v>
      </c>
      <c r="AK890">
        <v>62</v>
      </c>
      <c r="AL890">
        <v>0.99928446836613305</v>
      </c>
      <c r="AM890">
        <v>0</v>
      </c>
      <c r="AN890">
        <v>0</v>
      </c>
      <c r="AO890">
        <v>4.4537506106622398E-3</v>
      </c>
      <c r="AP890">
        <v>1</v>
      </c>
      <c r="AQ890">
        <v>63</v>
      </c>
      <c r="AR890">
        <v>1</v>
      </c>
      <c r="AS890">
        <v>0</v>
      </c>
      <c r="AT890">
        <v>0</v>
      </c>
      <c r="AU890">
        <v>1.6866621594994202E-2</v>
      </c>
      <c r="AV890">
        <v>2</v>
      </c>
      <c r="AW890">
        <v>63</v>
      </c>
      <c r="AX890">
        <v>1</v>
      </c>
      <c r="AY890">
        <v>83.946403840373407</v>
      </c>
      <c r="AZ890">
        <v>62</v>
      </c>
      <c r="BA890">
        <v>0.99928446836613305</v>
      </c>
      <c r="BB890">
        <v>59</v>
      </c>
      <c r="BC890">
        <v>0.97551674384188902</v>
      </c>
      <c r="BD890">
        <v>3</v>
      </c>
      <c r="BE890">
        <v>2.0029505547448499E-2</v>
      </c>
      <c r="BF890">
        <v>82.920977310157994</v>
      </c>
      <c r="BG890">
        <v>80.775166302124006</v>
      </c>
      <c r="BH890">
        <v>77.992563797288994</v>
      </c>
      <c r="BI890">
        <v>86.861881086601997</v>
      </c>
    </row>
    <row r="891" spans="1:61" x14ac:dyDescent="0.25">
      <c r="A891" s="10" t="str">
        <f>VLOOKUP(D891,'Index-Relations'!E:F,2,FALSE)</f>
        <v>ESG</v>
      </c>
      <c r="B891" t="s">
        <v>3450</v>
      </c>
      <c r="C891" s="53" t="s">
        <v>2760</v>
      </c>
      <c r="D891" s="59" t="s">
        <v>3252</v>
      </c>
      <c r="E891" s="59" t="s">
        <v>4331</v>
      </c>
      <c r="F891" t="s">
        <v>364</v>
      </c>
      <c r="G891" t="s">
        <v>363</v>
      </c>
      <c r="H891" t="s">
        <v>365</v>
      </c>
      <c r="I891" s="52">
        <v>45659</v>
      </c>
      <c r="J891" t="s">
        <v>2457</v>
      </c>
      <c r="K891">
        <v>71</v>
      </c>
      <c r="L891" s="73">
        <v>85.179668540465897</v>
      </c>
      <c r="M891">
        <v>70</v>
      </c>
      <c r="N891">
        <v>0.99948436444391198</v>
      </c>
      <c r="O891" s="73">
        <v>85.094391722498898</v>
      </c>
      <c r="P891">
        <v>70</v>
      </c>
      <c r="Q891">
        <v>0.99948436444391198</v>
      </c>
      <c r="R891">
        <v>65</v>
      </c>
      <c r="S891">
        <v>0.95599884885575004</v>
      </c>
      <c r="T891">
        <v>40.4132317746068</v>
      </c>
      <c r="U891">
        <v>0.808556440204247</v>
      </c>
      <c r="V891">
        <v>58</v>
      </c>
      <c r="W891">
        <v>6.4248018486334296E-2</v>
      </c>
      <c r="X891">
        <v>13</v>
      </c>
      <c r="Y891">
        <v>71</v>
      </c>
      <c r="Z891">
        <v>1</v>
      </c>
      <c r="AA891">
        <v>121.164923509803</v>
      </c>
      <c r="AB891">
        <v>58</v>
      </c>
      <c r="AC891">
        <v>0.87930563549030005</v>
      </c>
      <c r="AD891">
        <v>13</v>
      </c>
      <c r="AE891">
        <v>0.120694364509699</v>
      </c>
      <c r="AF891">
        <v>0</v>
      </c>
      <c r="AG891">
        <v>0</v>
      </c>
      <c r="AH891">
        <v>9.7679565712985501E-4</v>
      </c>
      <c r="AI891">
        <v>4</v>
      </c>
      <c r="AJ891" s="73">
        <v>87.064408902084907</v>
      </c>
      <c r="AK891">
        <v>70</v>
      </c>
      <c r="AL891">
        <v>0.99948436444391198</v>
      </c>
      <c r="AM891">
        <v>0</v>
      </c>
      <c r="AN891">
        <v>0</v>
      </c>
      <c r="AO891">
        <v>4.1622509117816599E-3</v>
      </c>
      <c r="AP891">
        <v>1</v>
      </c>
      <c r="AQ891">
        <v>71</v>
      </c>
      <c r="AR891">
        <v>1</v>
      </c>
      <c r="AS891">
        <v>0</v>
      </c>
      <c r="AT891">
        <v>0</v>
      </c>
      <c r="AU891">
        <v>2.10664666198042E-2</v>
      </c>
      <c r="AV891">
        <v>2</v>
      </c>
      <c r="AW891">
        <v>71</v>
      </c>
      <c r="AX891">
        <v>1</v>
      </c>
      <c r="AY891" s="73">
        <v>78.170240447197997</v>
      </c>
      <c r="AZ891">
        <v>70</v>
      </c>
      <c r="BA891">
        <v>0.99948436444391198</v>
      </c>
      <c r="BB891">
        <v>70</v>
      </c>
      <c r="BC891">
        <v>0.99583774908821798</v>
      </c>
      <c r="BD891">
        <v>0</v>
      </c>
      <c r="BE891">
        <v>0</v>
      </c>
      <c r="BF891">
        <v>85.179668540465897</v>
      </c>
      <c r="BG891">
        <v>85.094391722498898</v>
      </c>
      <c r="BH891">
        <v>78.170240447197997</v>
      </c>
      <c r="BI891">
        <v>87.064408902084907</v>
      </c>
    </row>
    <row r="892" spans="1:61" x14ac:dyDescent="0.25">
      <c r="A892" s="10" t="str">
        <f>VLOOKUP(D892,'Index-Relations'!E:F,2,FALSE)</f>
        <v>ESG</v>
      </c>
      <c r="B892" t="s">
        <v>3450</v>
      </c>
      <c r="C892" s="53" t="s">
        <v>2761</v>
      </c>
      <c r="D892" s="59" t="s">
        <v>3252</v>
      </c>
      <c r="E892" s="59" t="s">
        <v>4332</v>
      </c>
      <c r="F892" t="s">
        <v>364</v>
      </c>
      <c r="G892" t="s">
        <v>363</v>
      </c>
      <c r="H892" t="s">
        <v>365</v>
      </c>
      <c r="I892" s="52">
        <v>45628</v>
      </c>
      <c r="J892" t="s">
        <v>2457</v>
      </c>
      <c r="K892">
        <v>63</v>
      </c>
      <c r="L892" s="73">
        <v>86.527749293783003</v>
      </c>
      <c r="M892">
        <v>62</v>
      </c>
      <c r="N892">
        <v>0.99943677382548202</v>
      </c>
      <c r="O892" s="73">
        <v>85.521931970700905</v>
      </c>
      <c r="P892">
        <v>62</v>
      </c>
      <c r="Q892">
        <v>0.99943677382548202</v>
      </c>
      <c r="R892">
        <v>57</v>
      </c>
      <c r="S892">
        <v>0.95276947916692301</v>
      </c>
      <c r="T892">
        <v>41.866931738024903</v>
      </c>
      <c r="U892">
        <v>0.81365577111638898</v>
      </c>
      <c r="V892">
        <v>52</v>
      </c>
      <c r="W892">
        <v>6.8906909091608307E-2</v>
      </c>
      <c r="X892">
        <v>11</v>
      </c>
      <c r="Y892">
        <v>63</v>
      </c>
      <c r="Z892">
        <v>1</v>
      </c>
      <c r="AA892">
        <v>102.513376118024</v>
      </c>
      <c r="AB892">
        <v>51</v>
      </c>
      <c r="AC892">
        <v>0.86996652922907003</v>
      </c>
      <c r="AD892">
        <v>12</v>
      </c>
      <c r="AE892">
        <v>0.130033470770929</v>
      </c>
      <c r="AF892">
        <v>0</v>
      </c>
      <c r="AG892">
        <v>0</v>
      </c>
      <c r="AH892">
        <v>9.2019944445987799E-4</v>
      </c>
      <c r="AI892">
        <v>4</v>
      </c>
      <c r="AJ892" s="73">
        <v>88.003193034736995</v>
      </c>
      <c r="AK892">
        <v>62</v>
      </c>
      <c r="AL892">
        <v>0.99943677382548202</v>
      </c>
      <c r="AM892">
        <v>0</v>
      </c>
      <c r="AN892">
        <v>0</v>
      </c>
      <c r="AO892">
        <v>4.4927009371498504E-3</v>
      </c>
      <c r="AP892">
        <v>1</v>
      </c>
      <c r="AQ892">
        <v>63</v>
      </c>
      <c r="AR892">
        <v>1</v>
      </c>
      <c r="AS892">
        <v>0</v>
      </c>
      <c r="AT892">
        <v>0</v>
      </c>
      <c r="AU892">
        <v>2.5257604418650399E-2</v>
      </c>
      <c r="AV892">
        <v>2</v>
      </c>
      <c r="AW892">
        <v>63</v>
      </c>
      <c r="AX892">
        <v>0.999999999999999</v>
      </c>
      <c r="AY892" s="73">
        <v>81.329983646271998</v>
      </c>
      <c r="AZ892">
        <v>62</v>
      </c>
      <c r="BA892">
        <v>0.99943677382548202</v>
      </c>
      <c r="BB892">
        <v>62</v>
      </c>
      <c r="BC892">
        <v>0.99550729906284996</v>
      </c>
      <c r="BD892">
        <v>0</v>
      </c>
      <c r="BE892">
        <v>0</v>
      </c>
      <c r="BF892">
        <v>86.527749293783003</v>
      </c>
      <c r="BG892">
        <v>85.521931970700905</v>
      </c>
      <c r="BH892">
        <v>81.329983646271998</v>
      </c>
      <c r="BI892">
        <v>88.003193034736995</v>
      </c>
    </row>
    <row r="893" spans="1:61" x14ac:dyDescent="0.25">
      <c r="A893" s="10" t="str">
        <f>VLOOKUP(D893,'Index-Relations'!E:F,2,FALSE)</f>
        <v>ESG</v>
      </c>
      <c r="B893" t="s">
        <v>3450</v>
      </c>
      <c r="C893" s="53" t="s">
        <v>2762</v>
      </c>
      <c r="D893" s="59" t="s">
        <v>3252</v>
      </c>
      <c r="E893" s="59" t="s">
        <v>4333</v>
      </c>
      <c r="F893" t="s">
        <v>364</v>
      </c>
      <c r="G893" t="s">
        <v>363</v>
      </c>
      <c r="H893" t="s">
        <v>365</v>
      </c>
      <c r="I893" s="52">
        <v>45597</v>
      </c>
      <c r="J893" t="s">
        <v>2457</v>
      </c>
      <c r="K893">
        <v>63</v>
      </c>
      <c r="L893" s="73">
        <v>86.398479019224993</v>
      </c>
      <c r="M893">
        <v>62</v>
      </c>
      <c r="N893">
        <v>0.99935593877919704</v>
      </c>
      <c r="O893" s="73">
        <v>85.303552880318904</v>
      </c>
      <c r="P893">
        <v>62</v>
      </c>
      <c r="Q893">
        <v>0.99935593877919704</v>
      </c>
      <c r="R893">
        <v>57</v>
      </c>
      <c r="S893">
        <v>0.94915491139946495</v>
      </c>
      <c r="T893">
        <v>42.949173879750802</v>
      </c>
      <c r="U893">
        <v>0.81378760468823896</v>
      </c>
      <c r="V893">
        <v>52</v>
      </c>
      <c r="W893">
        <v>7.0155323808969799E-2</v>
      </c>
      <c r="X893">
        <v>12</v>
      </c>
      <c r="Y893">
        <v>63</v>
      </c>
      <c r="Z893">
        <v>0.999999999999999</v>
      </c>
      <c r="AA893">
        <v>102.10550531836</v>
      </c>
      <c r="AB893">
        <v>50</v>
      </c>
      <c r="AC893">
        <v>0.86701989390557899</v>
      </c>
      <c r="AD893">
        <v>13</v>
      </c>
      <c r="AE893">
        <v>0.13298010609441999</v>
      </c>
      <c r="AF893">
        <v>0</v>
      </c>
      <c r="AG893">
        <v>0</v>
      </c>
      <c r="AH893">
        <v>9.3008760951906598E-4</v>
      </c>
      <c r="AI893">
        <v>4</v>
      </c>
      <c r="AJ893" s="73">
        <v>87.979234725051995</v>
      </c>
      <c r="AK893">
        <v>62</v>
      </c>
      <c r="AL893">
        <v>0.99935593877919704</v>
      </c>
      <c r="AM893">
        <v>0</v>
      </c>
      <c r="AN893">
        <v>0</v>
      </c>
      <c r="AO893">
        <v>4.3984958182458796E-3</v>
      </c>
      <c r="AP893">
        <v>1</v>
      </c>
      <c r="AQ893">
        <v>63</v>
      </c>
      <c r="AR893">
        <v>1</v>
      </c>
      <c r="AS893">
        <v>0</v>
      </c>
      <c r="AT893">
        <v>0</v>
      </c>
      <c r="AU893">
        <v>2.2544617004370899E-2</v>
      </c>
      <c r="AV893">
        <v>2</v>
      </c>
      <c r="AW893">
        <v>63</v>
      </c>
      <c r="AX893">
        <v>0.999999999999999</v>
      </c>
      <c r="AY893" s="73">
        <v>81.295635651225993</v>
      </c>
      <c r="AZ893">
        <v>62</v>
      </c>
      <c r="BA893">
        <v>0.99935593877919704</v>
      </c>
      <c r="BB893">
        <v>62</v>
      </c>
      <c r="BC893">
        <v>0.99560150418175397</v>
      </c>
      <c r="BD893">
        <v>0</v>
      </c>
      <c r="BE893">
        <v>0</v>
      </c>
      <c r="BF893">
        <v>86.398479019224993</v>
      </c>
      <c r="BG893">
        <v>85.303552880318904</v>
      </c>
      <c r="BH893">
        <v>81.295635651225993</v>
      </c>
      <c r="BI893">
        <v>87.979234725051995</v>
      </c>
    </row>
    <row r="894" spans="1:61" x14ac:dyDescent="0.25">
      <c r="A894" s="10" t="str">
        <f>VLOOKUP(D894,'Index-Relations'!E:F,2,FALSE)</f>
        <v>ESG</v>
      </c>
      <c r="B894" t="s">
        <v>3450</v>
      </c>
      <c r="C894" s="53" t="s">
        <v>2763</v>
      </c>
      <c r="D894" s="59" t="s">
        <v>3252</v>
      </c>
      <c r="E894" s="59" t="s">
        <v>4334</v>
      </c>
      <c r="F894" t="s">
        <v>364</v>
      </c>
      <c r="G894" t="s">
        <v>363</v>
      </c>
      <c r="H894" t="s">
        <v>365</v>
      </c>
      <c r="I894" s="52">
        <v>45567</v>
      </c>
      <c r="J894" t="s">
        <v>2457</v>
      </c>
      <c r="K894">
        <v>63</v>
      </c>
      <c r="L894" s="73">
        <v>86.583867710495895</v>
      </c>
      <c r="M894">
        <v>62</v>
      </c>
      <c r="N894">
        <v>0.99928171953427503</v>
      </c>
      <c r="O894" s="73">
        <v>85.407692343313997</v>
      </c>
      <c r="P894">
        <v>62</v>
      </c>
      <c r="Q894">
        <v>0.99928171953427503</v>
      </c>
      <c r="R894">
        <v>57</v>
      </c>
      <c r="S894">
        <v>0.94954909071499505</v>
      </c>
      <c r="T894">
        <v>43.039273541954401</v>
      </c>
      <c r="U894">
        <v>0.81109217866281402</v>
      </c>
      <c r="V894">
        <v>52</v>
      </c>
      <c r="W894">
        <v>7.1376411901508702E-2</v>
      </c>
      <c r="X894">
        <v>12</v>
      </c>
      <c r="Y894">
        <v>63</v>
      </c>
      <c r="Z894">
        <v>1</v>
      </c>
      <c r="AA894">
        <v>97.540542286342998</v>
      </c>
      <c r="AB894">
        <v>50</v>
      </c>
      <c r="AC894">
        <v>0.86981195848537396</v>
      </c>
      <c r="AD894">
        <v>13</v>
      </c>
      <c r="AE894">
        <v>0.13018804151462501</v>
      </c>
      <c r="AF894">
        <v>0</v>
      </c>
      <c r="AG894">
        <v>0</v>
      </c>
      <c r="AH894">
        <v>9.5717837806004696E-4</v>
      </c>
      <c r="AI894">
        <v>4</v>
      </c>
      <c r="AJ894" s="73">
        <v>88.300702571421994</v>
      </c>
      <c r="AK894">
        <v>62</v>
      </c>
      <c r="AL894">
        <v>0.99928171953427503</v>
      </c>
      <c r="AM894">
        <v>0</v>
      </c>
      <c r="AN894">
        <v>0</v>
      </c>
      <c r="AO894">
        <v>4.6421164077100003E-3</v>
      </c>
      <c r="AP894">
        <v>1</v>
      </c>
      <c r="AQ894">
        <v>63</v>
      </c>
      <c r="AR894">
        <v>1</v>
      </c>
      <c r="AS894">
        <v>0</v>
      </c>
      <c r="AT894">
        <v>0</v>
      </c>
      <c r="AU894">
        <v>2.2112292306058001E-2</v>
      </c>
      <c r="AV894">
        <v>2</v>
      </c>
      <c r="AW894">
        <v>63</v>
      </c>
      <c r="AX894">
        <v>1</v>
      </c>
      <c r="AY894" s="73">
        <v>81.391135439159001</v>
      </c>
      <c r="AZ894">
        <v>62</v>
      </c>
      <c r="BA894">
        <v>0.99928171953427503</v>
      </c>
      <c r="BB894">
        <v>62</v>
      </c>
      <c r="BC894">
        <v>0.99535788359228905</v>
      </c>
      <c r="BD894">
        <v>0</v>
      </c>
      <c r="BE894">
        <v>0</v>
      </c>
      <c r="BF894">
        <v>86.583867710495895</v>
      </c>
      <c r="BG894">
        <v>85.407692343313997</v>
      </c>
      <c r="BH894">
        <v>81.391135439159001</v>
      </c>
      <c r="BI894">
        <v>88.300702571421994</v>
      </c>
    </row>
    <row r="895" spans="1:61" x14ac:dyDescent="0.25">
      <c r="A895" s="10" t="str">
        <f>VLOOKUP(D895,'Index-Relations'!E:F,2,FALSE)</f>
        <v>ESG</v>
      </c>
      <c r="B895" t="s">
        <v>3450</v>
      </c>
      <c r="C895" s="53" t="s">
        <v>2764</v>
      </c>
      <c r="D895" s="59" t="s">
        <v>3252</v>
      </c>
      <c r="E895" s="59" t="s">
        <v>4335</v>
      </c>
      <c r="F895" t="s">
        <v>364</v>
      </c>
      <c r="G895" t="s">
        <v>363</v>
      </c>
      <c r="H895" t="s">
        <v>365</v>
      </c>
      <c r="I895" s="52">
        <v>45537</v>
      </c>
      <c r="J895" t="s">
        <v>2457</v>
      </c>
      <c r="K895">
        <v>63</v>
      </c>
      <c r="L895" s="73">
        <v>87.106483211684903</v>
      </c>
      <c r="M895">
        <v>62</v>
      </c>
      <c r="N895">
        <v>0.99930510593979105</v>
      </c>
      <c r="O895" s="73">
        <v>85.355122846979896</v>
      </c>
      <c r="P895">
        <v>62</v>
      </c>
      <c r="Q895">
        <v>0.99930510593979105</v>
      </c>
      <c r="R895">
        <v>57</v>
      </c>
      <c r="S895">
        <v>0.95210877575375896</v>
      </c>
      <c r="T895">
        <v>42.476082588258201</v>
      </c>
      <c r="U895">
        <v>0.80062104674269496</v>
      </c>
      <c r="V895">
        <v>53</v>
      </c>
      <c r="W895">
        <v>7.7438448501509494E-2</v>
      </c>
      <c r="X895">
        <v>12</v>
      </c>
      <c r="Y895">
        <v>63</v>
      </c>
      <c r="Z895">
        <v>1</v>
      </c>
      <c r="AA895">
        <v>102.117600650244</v>
      </c>
      <c r="AB895">
        <v>50</v>
      </c>
      <c r="AC895">
        <v>0.87478650381994705</v>
      </c>
      <c r="AD895">
        <v>13</v>
      </c>
      <c r="AE895">
        <v>0.12521349618005201</v>
      </c>
      <c r="AF895">
        <v>0</v>
      </c>
      <c r="AG895">
        <v>0</v>
      </c>
      <c r="AH895">
        <v>1.06029807582646E-3</v>
      </c>
      <c r="AI895">
        <v>4</v>
      </c>
      <c r="AJ895" s="73">
        <v>88.966902981380002</v>
      </c>
      <c r="AK895">
        <v>62</v>
      </c>
      <c r="AL895">
        <v>0.99930510593979105</v>
      </c>
      <c r="AM895">
        <v>0</v>
      </c>
      <c r="AN895">
        <v>0</v>
      </c>
      <c r="AO895">
        <v>4.7189477744527296E-3</v>
      </c>
      <c r="AP895">
        <v>1</v>
      </c>
      <c r="AQ895">
        <v>63</v>
      </c>
      <c r="AR895">
        <v>1</v>
      </c>
      <c r="AS895">
        <v>0</v>
      </c>
      <c r="AT895">
        <v>0</v>
      </c>
      <c r="AU895">
        <v>2.1772660995536802E-2</v>
      </c>
      <c r="AV895">
        <v>2</v>
      </c>
      <c r="AW895">
        <v>63</v>
      </c>
      <c r="AX895">
        <v>1</v>
      </c>
      <c r="AY895" s="73">
        <v>82.457679294679906</v>
      </c>
      <c r="AZ895">
        <v>62</v>
      </c>
      <c r="BA895">
        <v>0.99930510593979105</v>
      </c>
      <c r="BB895">
        <v>62</v>
      </c>
      <c r="BC895">
        <v>0.99528105222554697</v>
      </c>
      <c r="BD895">
        <v>0</v>
      </c>
      <c r="BE895">
        <v>0</v>
      </c>
      <c r="BF895">
        <v>87.106483211684903</v>
      </c>
      <c r="BG895">
        <v>85.355122846979896</v>
      </c>
      <c r="BH895">
        <v>82.457679294679906</v>
      </c>
      <c r="BI895">
        <v>88.966902981380002</v>
      </c>
    </row>
    <row r="896" spans="1:61" x14ac:dyDescent="0.25">
      <c r="A896" s="10" t="str">
        <f>VLOOKUP(D896,'Index-Relations'!E:F,2,FALSE)</f>
        <v>ESG</v>
      </c>
      <c r="B896" t="s">
        <v>3450</v>
      </c>
      <c r="C896" s="53" t="s">
        <v>3350</v>
      </c>
      <c r="D896" s="59" t="s">
        <v>3252</v>
      </c>
      <c r="E896" s="59" t="s">
        <v>4336</v>
      </c>
      <c r="F896" t="s">
        <v>364</v>
      </c>
      <c r="G896" t="s">
        <v>363</v>
      </c>
      <c r="H896" t="s">
        <v>365</v>
      </c>
      <c r="I896" s="52">
        <v>45505</v>
      </c>
      <c r="J896" t="s">
        <v>2457</v>
      </c>
      <c r="K896">
        <v>63</v>
      </c>
      <c r="L896" s="73">
        <v>87.172805014988995</v>
      </c>
      <c r="M896">
        <v>62</v>
      </c>
      <c r="N896">
        <v>0.99929207023135502</v>
      </c>
      <c r="O896" s="73">
        <v>85.392350074216907</v>
      </c>
      <c r="P896">
        <v>62</v>
      </c>
      <c r="Q896">
        <v>0.99929207023135502</v>
      </c>
      <c r="R896">
        <v>57</v>
      </c>
      <c r="S896">
        <v>0.95612348077884102</v>
      </c>
      <c r="T896">
        <v>42.269978002088699</v>
      </c>
      <c r="U896">
        <v>0.80061107304791801</v>
      </c>
      <c r="V896">
        <v>53</v>
      </c>
      <c r="W896">
        <v>7.8870421593918993E-2</v>
      </c>
      <c r="X896">
        <v>12</v>
      </c>
      <c r="Y896">
        <v>63</v>
      </c>
      <c r="Z896">
        <v>1</v>
      </c>
      <c r="AA896">
        <v>100.425216346376</v>
      </c>
      <c r="AB896">
        <v>51</v>
      </c>
      <c r="AC896">
        <v>0.91223110968853505</v>
      </c>
      <c r="AD896">
        <v>12</v>
      </c>
      <c r="AE896">
        <v>8.7768890311464495E-2</v>
      </c>
      <c r="AF896">
        <v>0</v>
      </c>
      <c r="AG896">
        <v>0</v>
      </c>
      <c r="AH896">
        <v>1.08010063786475E-3</v>
      </c>
      <c r="AI896">
        <v>4</v>
      </c>
      <c r="AJ896" s="73">
        <v>89.214897568468899</v>
      </c>
      <c r="AK896">
        <v>62</v>
      </c>
      <c r="AL896">
        <v>0.99929207023135502</v>
      </c>
      <c r="AM896">
        <v>0</v>
      </c>
      <c r="AN896">
        <v>0</v>
      </c>
      <c r="AO896">
        <v>5.0367619518169697E-3</v>
      </c>
      <c r="AP896">
        <v>1</v>
      </c>
      <c r="AQ896">
        <v>63</v>
      </c>
      <c r="AR896">
        <v>1</v>
      </c>
      <c r="AS896">
        <v>0</v>
      </c>
      <c r="AT896">
        <v>0</v>
      </c>
      <c r="AU896">
        <v>1.8445279682705502E-2</v>
      </c>
      <c r="AV896">
        <v>2</v>
      </c>
      <c r="AW896">
        <v>63</v>
      </c>
      <c r="AX896">
        <v>1</v>
      </c>
      <c r="AY896" s="73">
        <v>82.516647923470003</v>
      </c>
      <c r="AZ896">
        <v>62</v>
      </c>
      <c r="BA896">
        <v>0.99929207023135502</v>
      </c>
      <c r="BB896">
        <v>62</v>
      </c>
      <c r="BC896">
        <v>0.99496323804818299</v>
      </c>
      <c r="BD896">
        <v>0</v>
      </c>
      <c r="BE896">
        <v>0</v>
      </c>
      <c r="BF896">
        <v>87.172805014988995</v>
      </c>
      <c r="BG896">
        <v>85.392350074216907</v>
      </c>
      <c r="BH896">
        <v>82.516647923470003</v>
      </c>
      <c r="BI896">
        <v>89.214897568468899</v>
      </c>
    </row>
    <row r="897" spans="1:61" x14ac:dyDescent="0.25">
      <c r="A897" s="10" t="str">
        <f>VLOOKUP(D897,'Index-Relations'!E:F,2,FALSE)</f>
        <v>ESG</v>
      </c>
      <c r="B897" t="s">
        <v>3450</v>
      </c>
      <c r="C897" s="53" t="s">
        <v>2765</v>
      </c>
      <c r="D897" s="59" t="s">
        <v>3252</v>
      </c>
      <c r="E897" s="59" t="s">
        <v>4337</v>
      </c>
      <c r="F897" t="s">
        <v>364</v>
      </c>
      <c r="G897" t="s">
        <v>363</v>
      </c>
      <c r="H897" t="s">
        <v>365</v>
      </c>
      <c r="I897" s="52">
        <v>45474</v>
      </c>
      <c r="J897" t="s">
        <v>2457</v>
      </c>
      <c r="K897">
        <v>63</v>
      </c>
      <c r="L897" s="73">
        <v>87.288371654121903</v>
      </c>
      <c r="M897">
        <v>62</v>
      </c>
      <c r="N897">
        <v>0.99912551282736295</v>
      </c>
      <c r="O897" s="73">
        <v>85.608677759412998</v>
      </c>
      <c r="P897">
        <v>62</v>
      </c>
      <c r="Q897">
        <v>0.99912551282736295</v>
      </c>
      <c r="R897">
        <v>57</v>
      </c>
      <c r="S897">
        <v>0.95282446999032699</v>
      </c>
      <c r="T897">
        <v>42.748158045006299</v>
      </c>
      <c r="U897">
        <v>0.80272626729735597</v>
      </c>
      <c r="V897">
        <v>52</v>
      </c>
      <c r="W897">
        <v>8.2306617522832304E-2</v>
      </c>
      <c r="X897">
        <v>12</v>
      </c>
      <c r="Y897">
        <v>63</v>
      </c>
      <c r="Z897">
        <v>1</v>
      </c>
      <c r="AA897">
        <v>102.43675033740401</v>
      </c>
      <c r="AB897">
        <v>51</v>
      </c>
      <c r="AC897">
        <v>0.91285835413898597</v>
      </c>
      <c r="AD897">
        <v>12</v>
      </c>
      <c r="AE897">
        <v>8.7141645861013306E-2</v>
      </c>
      <c r="AF897">
        <v>0</v>
      </c>
      <c r="AG897">
        <v>8.3269999999999995E-17</v>
      </c>
      <c r="AH897">
        <v>1.0850706670016399E-3</v>
      </c>
      <c r="AI897">
        <v>4</v>
      </c>
      <c r="AJ897" s="73">
        <v>89.281596112644905</v>
      </c>
      <c r="AK897">
        <v>62</v>
      </c>
      <c r="AL897">
        <v>0.99912551282736295</v>
      </c>
      <c r="AM897">
        <v>0</v>
      </c>
      <c r="AN897">
        <v>0</v>
      </c>
      <c r="AO897">
        <v>4.9339573508853599E-3</v>
      </c>
      <c r="AP897">
        <v>1</v>
      </c>
      <c r="AQ897">
        <v>63</v>
      </c>
      <c r="AR897">
        <v>0.999999999999999</v>
      </c>
      <c r="AS897">
        <v>0</v>
      </c>
      <c r="AT897">
        <v>0</v>
      </c>
      <c r="AU897">
        <v>1.75404775609805E-2</v>
      </c>
      <c r="AV897">
        <v>2</v>
      </c>
      <c r="AW897">
        <v>63</v>
      </c>
      <c r="AX897">
        <v>1</v>
      </c>
      <c r="AY897" s="73">
        <v>82.823171196263004</v>
      </c>
      <c r="AZ897">
        <v>62</v>
      </c>
      <c r="BA897">
        <v>0.99912551282736295</v>
      </c>
      <c r="BB897">
        <v>62</v>
      </c>
      <c r="BC897">
        <v>0.99506604264911402</v>
      </c>
      <c r="BD897">
        <v>0</v>
      </c>
      <c r="BE897">
        <v>0</v>
      </c>
      <c r="BF897">
        <v>87.288371654121903</v>
      </c>
      <c r="BG897">
        <v>85.608677759412998</v>
      </c>
      <c r="BH897">
        <v>82.823171196263004</v>
      </c>
      <c r="BI897">
        <v>89.281596112644905</v>
      </c>
    </row>
    <row r="898" spans="1:61" x14ac:dyDescent="0.25">
      <c r="A898" s="10" t="str">
        <f>VLOOKUP(D898,'Index-Relations'!E:F,2,FALSE)</f>
        <v>ESG</v>
      </c>
      <c r="B898" t="s">
        <v>3450</v>
      </c>
      <c r="C898" s="53" t="s">
        <v>2766</v>
      </c>
      <c r="D898" s="59" t="s">
        <v>3252</v>
      </c>
      <c r="E898" s="59" t="s">
        <v>4338</v>
      </c>
      <c r="F898" t="s">
        <v>364</v>
      </c>
      <c r="G898" t="s">
        <v>363</v>
      </c>
      <c r="H898" t="s">
        <v>365</v>
      </c>
      <c r="I898" s="52">
        <v>45446</v>
      </c>
      <c r="J898" t="s">
        <v>2457</v>
      </c>
      <c r="K898">
        <v>63</v>
      </c>
      <c r="L898" s="73">
        <v>87.568680515433897</v>
      </c>
      <c r="M898">
        <v>62</v>
      </c>
      <c r="N898">
        <v>0.999128009129712</v>
      </c>
      <c r="O898" s="73">
        <v>85.939717454618005</v>
      </c>
      <c r="P898">
        <v>62</v>
      </c>
      <c r="Q898">
        <v>0.999128009129712</v>
      </c>
      <c r="R898">
        <v>57</v>
      </c>
      <c r="S898">
        <v>0.95465630493656395</v>
      </c>
      <c r="T898">
        <v>42.960741691912098</v>
      </c>
      <c r="U898">
        <v>0.80260251701811502</v>
      </c>
      <c r="V898">
        <v>52</v>
      </c>
      <c r="W898">
        <v>8.5733041221851006E-2</v>
      </c>
      <c r="X898">
        <v>12</v>
      </c>
      <c r="Y898">
        <v>63</v>
      </c>
      <c r="Z898">
        <v>0.999999999999999</v>
      </c>
      <c r="AA898">
        <v>116.654572983292</v>
      </c>
      <c r="AB898">
        <v>51</v>
      </c>
      <c r="AC898">
        <v>0.91606455758805405</v>
      </c>
      <c r="AD898">
        <v>12</v>
      </c>
      <c r="AE898">
        <v>8.3935442411945504E-2</v>
      </c>
      <c r="AF898">
        <v>0</v>
      </c>
      <c r="AG898">
        <v>0</v>
      </c>
      <c r="AH898">
        <v>1.1447745728783701E-3</v>
      </c>
      <c r="AI898">
        <v>4</v>
      </c>
      <c r="AJ898" s="73">
        <v>89.389342316137999</v>
      </c>
      <c r="AK898">
        <v>62</v>
      </c>
      <c r="AL898">
        <v>0.999128009129712</v>
      </c>
      <c r="AM898">
        <v>0</v>
      </c>
      <c r="AN898">
        <v>0</v>
      </c>
      <c r="AO898">
        <v>5.1615883551134698E-3</v>
      </c>
      <c r="AP898">
        <v>1</v>
      </c>
      <c r="AQ898">
        <v>63</v>
      </c>
      <c r="AR898">
        <v>1</v>
      </c>
      <c r="AS898">
        <v>0</v>
      </c>
      <c r="AT898">
        <v>0</v>
      </c>
      <c r="AU898">
        <v>1.77926742461441E-2</v>
      </c>
      <c r="AV898">
        <v>2</v>
      </c>
      <c r="AW898">
        <v>63</v>
      </c>
      <c r="AX898">
        <v>1</v>
      </c>
      <c r="AY898" s="73">
        <v>83.240588781281005</v>
      </c>
      <c r="AZ898">
        <v>62</v>
      </c>
      <c r="BA898">
        <v>0.999128009129712</v>
      </c>
      <c r="BB898">
        <v>62</v>
      </c>
      <c r="BC898">
        <v>0.99483841164488596</v>
      </c>
      <c r="BD898">
        <v>0</v>
      </c>
      <c r="BE898">
        <v>0</v>
      </c>
      <c r="BF898">
        <v>87.568680515433897</v>
      </c>
      <c r="BG898">
        <v>85.939717454618005</v>
      </c>
      <c r="BH898">
        <v>83.240588781281005</v>
      </c>
      <c r="BI898">
        <v>89.389342316137999</v>
      </c>
    </row>
    <row r="899" spans="1:61" x14ac:dyDescent="0.25">
      <c r="A899" s="10" t="str">
        <f>VLOOKUP(D899,'Index-Relations'!E:F,2,FALSE)</f>
        <v>ESG</v>
      </c>
      <c r="B899" t="s">
        <v>3450</v>
      </c>
      <c r="C899" s="53" t="s">
        <v>2767</v>
      </c>
      <c r="D899" s="59" t="s">
        <v>3252</v>
      </c>
      <c r="E899" s="59" t="s">
        <v>4339</v>
      </c>
      <c r="F899" t="s">
        <v>364</v>
      </c>
      <c r="G899" t="s">
        <v>363</v>
      </c>
      <c r="H899" t="s">
        <v>365</v>
      </c>
      <c r="I899" s="52">
        <v>45414</v>
      </c>
      <c r="J899" t="s">
        <v>2457</v>
      </c>
      <c r="K899">
        <v>63</v>
      </c>
      <c r="L899" s="73">
        <v>87.444670928478999</v>
      </c>
      <c r="M899">
        <v>62</v>
      </c>
      <c r="N899">
        <v>0.999163175525285</v>
      </c>
      <c r="O899" s="73">
        <v>85.795248935993897</v>
      </c>
      <c r="P899">
        <v>62</v>
      </c>
      <c r="Q899">
        <v>0.999163175525285</v>
      </c>
      <c r="R899">
        <v>57</v>
      </c>
      <c r="S899">
        <v>0.95045650687963201</v>
      </c>
      <c r="T899">
        <v>43.222268590350602</v>
      </c>
      <c r="U899">
        <v>0.81493939889855305</v>
      </c>
      <c r="V899">
        <v>52</v>
      </c>
      <c r="W899">
        <v>8.3328896092115398E-2</v>
      </c>
      <c r="X899">
        <v>12</v>
      </c>
      <c r="Y899">
        <v>63</v>
      </c>
      <c r="Z899">
        <v>1</v>
      </c>
      <c r="AA899">
        <v>120.37653972982299</v>
      </c>
      <c r="AB899">
        <v>51</v>
      </c>
      <c r="AC899">
        <v>0.91564792205599799</v>
      </c>
      <c r="AD899">
        <v>12</v>
      </c>
      <c r="AE899">
        <v>8.4352077944001999E-2</v>
      </c>
      <c r="AF899">
        <v>0</v>
      </c>
      <c r="AG899">
        <v>0</v>
      </c>
      <c r="AH899">
        <v>1.2255570578456601E-3</v>
      </c>
      <c r="AI899">
        <v>4</v>
      </c>
      <c r="AJ899" s="73">
        <v>89.300091839496005</v>
      </c>
      <c r="AK899">
        <v>62</v>
      </c>
      <c r="AL899">
        <v>0.999163175525285</v>
      </c>
      <c r="AM899">
        <v>0</v>
      </c>
      <c r="AN899">
        <v>0</v>
      </c>
      <c r="AO899">
        <v>5.4090534310872298E-3</v>
      </c>
      <c r="AP899">
        <v>1</v>
      </c>
      <c r="AQ899">
        <v>63</v>
      </c>
      <c r="AR899">
        <v>1</v>
      </c>
      <c r="AS899">
        <v>0</v>
      </c>
      <c r="AT899">
        <v>0</v>
      </c>
      <c r="AU899">
        <v>1.88426876910982E-2</v>
      </c>
      <c r="AV899">
        <v>2</v>
      </c>
      <c r="AW899">
        <v>63</v>
      </c>
      <c r="AX899">
        <v>1</v>
      </c>
      <c r="AY899" s="73">
        <v>83.086988146237999</v>
      </c>
      <c r="AZ899">
        <v>62</v>
      </c>
      <c r="BA899">
        <v>0.999163175525285</v>
      </c>
      <c r="BB899">
        <v>60</v>
      </c>
      <c r="BC899">
        <v>0.97346807900057197</v>
      </c>
      <c r="BD899">
        <v>2</v>
      </c>
      <c r="BE899">
        <v>2.1122867568339899E-2</v>
      </c>
      <c r="BF899">
        <v>87.444670928478999</v>
      </c>
      <c r="BG899">
        <v>85.795248935993897</v>
      </c>
      <c r="BH899">
        <v>83.086988146237999</v>
      </c>
      <c r="BI899">
        <v>89.300091839496005</v>
      </c>
    </row>
    <row r="900" spans="1:61" x14ac:dyDescent="0.25">
      <c r="A900" s="10" t="str">
        <f>VLOOKUP(D900,'Index-Relations'!E:F,2,FALSE)</f>
        <v>ESG</v>
      </c>
      <c r="B900" t="s">
        <v>3450</v>
      </c>
      <c r="C900" s="53" t="s">
        <v>2768</v>
      </c>
      <c r="D900" s="59" t="s">
        <v>3252</v>
      </c>
      <c r="E900" s="59" t="s">
        <v>4340</v>
      </c>
      <c r="F900" t="s">
        <v>364</v>
      </c>
      <c r="G900" t="s">
        <v>363</v>
      </c>
      <c r="H900" t="s">
        <v>365</v>
      </c>
      <c r="I900" s="52">
        <v>45383</v>
      </c>
      <c r="J900" t="s">
        <v>2457</v>
      </c>
      <c r="K900">
        <v>63</v>
      </c>
      <c r="L900">
        <v>91.173529698861302</v>
      </c>
      <c r="M900">
        <v>62</v>
      </c>
      <c r="N900">
        <v>0.99926805514194705</v>
      </c>
      <c r="O900">
        <v>89.711567316075005</v>
      </c>
      <c r="P900">
        <v>62</v>
      </c>
      <c r="Q900">
        <v>0.99926805514194705</v>
      </c>
      <c r="R900">
        <v>57</v>
      </c>
      <c r="S900">
        <v>0.94966461558542903</v>
      </c>
      <c r="T900">
        <v>43.538119544337697</v>
      </c>
      <c r="U900">
        <v>0.813485482108534</v>
      </c>
      <c r="V900">
        <v>52</v>
      </c>
      <c r="W900">
        <v>8.5624537059331596E-2</v>
      </c>
      <c r="X900">
        <v>12</v>
      </c>
      <c r="Y900">
        <v>63</v>
      </c>
      <c r="Z900">
        <v>1</v>
      </c>
      <c r="AA900">
        <v>117.462250929655</v>
      </c>
      <c r="AB900">
        <v>51</v>
      </c>
      <c r="AC900">
        <v>0.91380383411768495</v>
      </c>
      <c r="AD900">
        <v>12</v>
      </c>
      <c r="AE900">
        <v>8.6196165882314296E-2</v>
      </c>
      <c r="AF900">
        <v>0</v>
      </c>
      <c r="AG900">
        <v>1.3878000000000001E-16</v>
      </c>
      <c r="AH900">
        <v>1.2342468340607001E-3</v>
      </c>
      <c r="AI900">
        <v>4</v>
      </c>
      <c r="AJ900">
        <v>92.635809918757701</v>
      </c>
      <c r="AK900">
        <v>62</v>
      </c>
      <c r="AL900">
        <v>0.99926805514194705</v>
      </c>
      <c r="AM900">
        <v>0</v>
      </c>
      <c r="AN900">
        <v>0</v>
      </c>
      <c r="AO900">
        <v>5.7281740421945898E-3</v>
      </c>
      <c r="AP900">
        <v>1</v>
      </c>
      <c r="AQ900">
        <v>63</v>
      </c>
      <c r="AR900">
        <v>1</v>
      </c>
      <c r="AS900">
        <v>0</v>
      </c>
      <c r="AT900">
        <v>0</v>
      </c>
      <c r="AU900">
        <v>1.8983216079577502E-2</v>
      </c>
      <c r="AV900">
        <v>2</v>
      </c>
      <c r="AW900">
        <v>63</v>
      </c>
      <c r="AX900">
        <v>1</v>
      </c>
      <c r="AY900">
        <v>87.514733494547002</v>
      </c>
      <c r="AZ900">
        <v>62</v>
      </c>
      <c r="BA900">
        <v>0.99926805514194705</v>
      </c>
      <c r="BB900">
        <v>60</v>
      </c>
      <c r="BC900">
        <v>0.97233228288002904</v>
      </c>
      <c r="BD900">
        <v>2</v>
      </c>
      <c r="BE900">
        <v>2.1939543077776E-2</v>
      </c>
      <c r="BF900">
        <v>87.286344791819005</v>
      </c>
      <c r="BG900">
        <v>85.621377659838899</v>
      </c>
      <c r="BH900">
        <v>83.067405417464897</v>
      </c>
      <c r="BI900">
        <v>89.187679709128901</v>
      </c>
    </row>
    <row r="901" spans="1:61" x14ac:dyDescent="0.25">
      <c r="A901" s="10" t="str">
        <f>VLOOKUP(D901,'Index-Relations'!E:F,2,FALSE)</f>
        <v>ESG</v>
      </c>
      <c r="B901" t="s">
        <v>3450</v>
      </c>
      <c r="C901" s="53" t="s">
        <v>2769</v>
      </c>
      <c r="D901" s="59" t="s">
        <v>3252</v>
      </c>
      <c r="E901" s="59" t="s">
        <v>4341</v>
      </c>
      <c r="F901" t="s">
        <v>364</v>
      </c>
      <c r="G901" t="s">
        <v>363</v>
      </c>
      <c r="H901" t="s">
        <v>365</v>
      </c>
      <c r="I901" s="52">
        <v>45355</v>
      </c>
      <c r="J901" t="s">
        <v>2457</v>
      </c>
      <c r="K901">
        <v>63</v>
      </c>
      <c r="L901">
        <v>91.732022525627002</v>
      </c>
      <c r="M901">
        <v>62</v>
      </c>
      <c r="N901">
        <v>0.99923894742022201</v>
      </c>
      <c r="O901">
        <v>90.031984828828797</v>
      </c>
      <c r="P901">
        <v>62</v>
      </c>
      <c r="Q901">
        <v>0.99923894742022201</v>
      </c>
      <c r="R901">
        <v>57</v>
      </c>
      <c r="S901">
        <v>0.94875306706739304</v>
      </c>
      <c r="T901">
        <v>43.561322773333998</v>
      </c>
      <c r="U901">
        <v>0.81716626148442295</v>
      </c>
      <c r="V901">
        <v>50</v>
      </c>
      <c r="W901">
        <v>8.8619298718743397E-2</v>
      </c>
      <c r="X901">
        <v>10</v>
      </c>
      <c r="Y901">
        <v>63</v>
      </c>
      <c r="Z901">
        <v>1</v>
      </c>
      <c r="AA901">
        <v>115.071734913291</v>
      </c>
      <c r="AB901">
        <v>51</v>
      </c>
      <c r="AC901">
        <v>0.91079944635420595</v>
      </c>
      <c r="AD901">
        <v>12</v>
      </c>
      <c r="AE901">
        <v>8.9200553645793601E-2</v>
      </c>
      <c r="AF901">
        <v>0</v>
      </c>
      <c r="AG901">
        <v>0</v>
      </c>
      <c r="AH901">
        <v>2.43121395141068E-5</v>
      </c>
      <c r="AI901">
        <v>1</v>
      </c>
      <c r="AJ901">
        <v>93.008587373189798</v>
      </c>
      <c r="AK901">
        <v>62</v>
      </c>
      <c r="AL901">
        <v>0.99923894742022201</v>
      </c>
      <c r="AM901">
        <v>0</v>
      </c>
      <c r="AN901">
        <v>0</v>
      </c>
      <c r="AO901">
        <v>5.7691986316857598E-3</v>
      </c>
      <c r="AP901">
        <v>1</v>
      </c>
      <c r="AQ901">
        <v>63</v>
      </c>
      <c r="AR901">
        <v>1</v>
      </c>
      <c r="AS901">
        <v>0</v>
      </c>
      <c r="AT901">
        <v>0</v>
      </c>
      <c r="AU901">
        <v>1.9815519201933599E-2</v>
      </c>
      <c r="AV901">
        <v>2</v>
      </c>
      <c r="AW901">
        <v>63</v>
      </c>
      <c r="AX901">
        <v>1</v>
      </c>
      <c r="AY901">
        <v>88.424917809861896</v>
      </c>
      <c r="AZ901">
        <v>62</v>
      </c>
      <c r="BA901">
        <v>0.99923894742022201</v>
      </c>
      <c r="BB901">
        <v>60</v>
      </c>
      <c r="BC901">
        <v>0.96928706079994098</v>
      </c>
      <c r="BD901">
        <v>2</v>
      </c>
      <c r="BE901">
        <v>2.4943740568372799E-2</v>
      </c>
      <c r="BF901">
        <v>87.809063858646894</v>
      </c>
      <c r="BG901">
        <v>86.113190828620901</v>
      </c>
      <c r="BH901">
        <v>83.848082181277903</v>
      </c>
      <c r="BI901">
        <v>89.575797617935905</v>
      </c>
    </row>
    <row r="902" spans="1:61" x14ac:dyDescent="0.25">
      <c r="A902" s="10" t="str">
        <f>VLOOKUP(D902,'Index-Relations'!E:F,2,FALSE)</f>
        <v>ESG</v>
      </c>
      <c r="B902" t="s">
        <v>3450</v>
      </c>
      <c r="C902" s="53" t="s">
        <v>2770</v>
      </c>
      <c r="D902" s="59" t="s">
        <v>3252</v>
      </c>
      <c r="E902" s="59" t="s">
        <v>4342</v>
      </c>
      <c r="F902" t="s">
        <v>364</v>
      </c>
      <c r="G902" t="s">
        <v>363</v>
      </c>
      <c r="H902" t="s">
        <v>365</v>
      </c>
      <c r="I902" s="52">
        <v>45323</v>
      </c>
      <c r="J902" t="s">
        <v>2457</v>
      </c>
      <c r="K902">
        <v>63</v>
      </c>
      <c r="L902">
        <v>91.659953644382895</v>
      </c>
      <c r="M902">
        <v>62</v>
      </c>
      <c r="N902">
        <v>0.99910304428239105</v>
      </c>
      <c r="O902">
        <v>89.932306700059399</v>
      </c>
      <c r="P902">
        <v>62</v>
      </c>
      <c r="Q902">
        <v>0.99910304428239105</v>
      </c>
      <c r="R902">
        <v>57</v>
      </c>
      <c r="S902">
        <v>0.94947240703237001</v>
      </c>
      <c r="T902">
        <v>43.869113758432597</v>
      </c>
      <c r="U902">
        <v>0.81349550404052395</v>
      </c>
      <c r="V902">
        <v>51</v>
      </c>
      <c r="W902">
        <v>9.27640790051419E-2</v>
      </c>
      <c r="X902">
        <v>10</v>
      </c>
      <c r="Y902">
        <v>63</v>
      </c>
      <c r="Z902">
        <v>1</v>
      </c>
      <c r="AA902">
        <v>118.507689944737</v>
      </c>
      <c r="AB902">
        <v>51</v>
      </c>
      <c r="AC902">
        <v>0.91444683812498895</v>
      </c>
      <c r="AD902">
        <v>12</v>
      </c>
      <c r="AE902">
        <v>8.5553161875010594E-2</v>
      </c>
      <c r="AF902">
        <v>0</v>
      </c>
      <c r="AG902">
        <v>0</v>
      </c>
      <c r="AH902">
        <v>1.3973908478004099E-5</v>
      </c>
      <c r="AI902">
        <v>1</v>
      </c>
      <c r="AJ902">
        <v>92.872239687292094</v>
      </c>
      <c r="AK902">
        <v>62</v>
      </c>
      <c r="AL902">
        <v>0.99910304428239105</v>
      </c>
      <c r="AM902">
        <v>0</v>
      </c>
      <c r="AN902">
        <v>0</v>
      </c>
      <c r="AO902">
        <v>5.5830055388221096E-3</v>
      </c>
      <c r="AP902">
        <v>1</v>
      </c>
      <c r="AQ902">
        <v>63</v>
      </c>
      <c r="AR902">
        <v>0.999999999999999</v>
      </c>
      <c r="AS902">
        <v>0</v>
      </c>
      <c r="AT902">
        <v>0</v>
      </c>
      <c r="AU902">
        <v>2.1143177967911601E-2</v>
      </c>
      <c r="AV902">
        <v>2</v>
      </c>
      <c r="AW902">
        <v>63</v>
      </c>
      <c r="AX902">
        <v>1</v>
      </c>
      <c r="AY902">
        <v>88.425023360767696</v>
      </c>
      <c r="AZ902">
        <v>62</v>
      </c>
      <c r="BA902">
        <v>0.99910304428239105</v>
      </c>
      <c r="BB902">
        <v>59</v>
      </c>
      <c r="BC902">
        <v>0.96930897872641297</v>
      </c>
      <c r="BD902">
        <v>3</v>
      </c>
      <c r="BE902">
        <v>2.5108015734764701E-2</v>
      </c>
      <c r="BF902">
        <v>87.609972654253994</v>
      </c>
      <c r="BG902">
        <v>85.908167375667006</v>
      </c>
      <c r="BH902">
        <v>83.707501173462006</v>
      </c>
      <c r="BI902">
        <v>89.380095134811995</v>
      </c>
    </row>
    <row r="903" spans="1:61" x14ac:dyDescent="0.25">
      <c r="A903" s="10" t="str">
        <f>VLOOKUP(D903,'Index-Relations'!E:F,2,FALSE)</f>
        <v>ESG</v>
      </c>
      <c r="B903" t="s">
        <v>3450</v>
      </c>
      <c r="C903" s="53" t="s">
        <v>2760</v>
      </c>
      <c r="D903" s="59" t="s">
        <v>2797</v>
      </c>
      <c r="E903" s="59" t="s">
        <v>4343</v>
      </c>
      <c r="F903" t="s">
        <v>368</v>
      </c>
      <c r="G903" t="s">
        <v>367</v>
      </c>
      <c r="H903" t="s">
        <v>369</v>
      </c>
      <c r="I903" s="52">
        <v>45658</v>
      </c>
      <c r="J903" t="s">
        <v>2457</v>
      </c>
      <c r="K903">
        <v>55</v>
      </c>
      <c r="L903" s="73">
        <v>86.073078657759993</v>
      </c>
      <c r="M903">
        <v>55</v>
      </c>
      <c r="N903">
        <v>1</v>
      </c>
      <c r="O903" s="73">
        <v>83.054432677277902</v>
      </c>
      <c r="P903">
        <v>55</v>
      </c>
      <c r="Q903">
        <v>1</v>
      </c>
      <c r="R903">
        <v>53</v>
      </c>
      <c r="S903">
        <v>0.99915704514376202</v>
      </c>
      <c r="T903">
        <v>50.548023520304803</v>
      </c>
      <c r="U903">
        <v>0.84240872168310998</v>
      </c>
      <c r="V903">
        <v>41</v>
      </c>
      <c r="W903">
        <v>0.144378067556345</v>
      </c>
      <c r="X903">
        <v>7</v>
      </c>
      <c r="Y903">
        <v>53</v>
      </c>
      <c r="Z903">
        <v>0.998201396160323</v>
      </c>
      <c r="AA903">
        <v>270.77357675669901</v>
      </c>
      <c r="AB903">
        <v>48</v>
      </c>
      <c r="AC903">
        <v>0.94316959404476997</v>
      </c>
      <c r="AD903">
        <v>4</v>
      </c>
      <c r="AE903">
        <v>5.4807362693153401E-2</v>
      </c>
      <c r="AF903">
        <v>3</v>
      </c>
      <c r="AG903">
        <v>2.02304326207624E-3</v>
      </c>
      <c r="AH903">
        <v>8.6439655498955908E-3</v>
      </c>
      <c r="AI903">
        <v>3</v>
      </c>
      <c r="AJ903" s="73">
        <v>88.977633455998898</v>
      </c>
      <c r="AK903">
        <v>55</v>
      </c>
      <c r="AL903">
        <v>1</v>
      </c>
      <c r="AM903">
        <v>0</v>
      </c>
      <c r="AN903">
        <v>0</v>
      </c>
      <c r="AO903">
        <v>0</v>
      </c>
      <c r="AP903">
        <v>0</v>
      </c>
      <c r="AQ903">
        <v>53</v>
      </c>
      <c r="AR903">
        <v>0.998201396160323</v>
      </c>
      <c r="AS903">
        <v>0</v>
      </c>
      <c r="AT903">
        <v>0</v>
      </c>
      <c r="AU903">
        <v>0</v>
      </c>
      <c r="AV903">
        <v>0</v>
      </c>
      <c r="AW903">
        <v>53</v>
      </c>
      <c r="AX903">
        <v>0.998201396160323</v>
      </c>
      <c r="AY903" s="73">
        <v>78.895279820886003</v>
      </c>
      <c r="AZ903">
        <v>55</v>
      </c>
      <c r="BA903">
        <v>1</v>
      </c>
      <c r="BB903">
        <v>51</v>
      </c>
      <c r="BC903">
        <v>0.84313814018517697</v>
      </c>
      <c r="BD903">
        <v>2</v>
      </c>
      <c r="BE903">
        <v>0.155063255975145</v>
      </c>
      <c r="BF903">
        <v>86.073078657759993</v>
      </c>
      <c r="BG903">
        <v>83.054432677277902</v>
      </c>
      <c r="BH903">
        <v>78.895279820886003</v>
      </c>
      <c r="BI903">
        <v>88.977633455998898</v>
      </c>
    </row>
    <row r="904" spans="1:61" x14ac:dyDescent="0.25">
      <c r="A904" s="10" t="str">
        <f>VLOOKUP(D904,'Index-Relations'!E:F,2,FALSE)</f>
        <v>ESG</v>
      </c>
      <c r="B904" t="s">
        <v>3450</v>
      </c>
      <c r="C904" s="53" t="s">
        <v>2761</v>
      </c>
      <c r="D904" s="59" t="s">
        <v>2797</v>
      </c>
      <c r="E904" s="59" t="s">
        <v>4344</v>
      </c>
      <c r="F904" t="s">
        <v>368</v>
      </c>
      <c r="G904" t="s">
        <v>367</v>
      </c>
      <c r="H904" t="s">
        <v>369</v>
      </c>
      <c r="I904" s="52">
        <v>45628</v>
      </c>
      <c r="J904" t="s">
        <v>2457</v>
      </c>
      <c r="K904">
        <v>59</v>
      </c>
      <c r="L904" s="73">
        <v>86.277140542818998</v>
      </c>
      <c r="M904">
        <v>59</v>
      </c>
      <c r="N904">
        <v>1</v>
      </c>
      <c r="O904" s="73">
        <v>83.072346141859995</v>
      </c>
      <c r="P904">
        <v>59</v>
      </c>
      <c r="Q904">
        <v>1</v>
      </c>
      <c r="R904">
        <v>58</v>
      </c>
      <c r="S904">
        <v>0.99967082691247799</v>
      </c>
      <c r="T904">
        <v>50.125150258586103</v>
      </c>
      <c r="U904">
        <v>0.84907573500438005</v>
      </c>
      <c r="V904">
        <v>45</v>
      </c>
      <c r="W904">
        <v>0.12869326431264499</v>
      </c>
      <c r="X904">
        <v>9</v>
      </c>
      <c r="Y904">
        <v>58</v>
      </c>
      <c r="Z904">
        <v>0.99900227090205196</v>
      </c>
      <c r="AA904">
        <v>206.19896357036799</v>
      </c>
      <c r="AB904">
        <v>54</v>
      </c>
      <c r="AC904">
        <v>0.95331379279262396</v>
      </c>
      <c r="AD904">
        <v>4</v>
      </c>
      <c r="AE904">
        <v>4.5688478109428297E-2</v>
      </c>
      <c r="AF904">
        <v>1</v>
      </c>
      <c r="AG904">
        <v>9.9772909794766597E-4</v>
      </c>
      <c r="AH904">
        <v>7.8802418347394994E-3</v>
      </c>
      <c r="AI904">
        <v>4</v>
      </c>
      <c r="AJ904" s="73">
        <v>89.158489811601996</v>
      </c>
      <c r="AK904">
        <v>59</v>
      </c>
      <c r="AL904">
        <v>1</v>
      </c>
      <c r="AM904">
        <v>0</v>
      </c>
      <c r="AN904">
        <v>0</v>
      </c>
      <c r="AO904">
        <v>0</v>
      </c>
      <c r="AP904">
        <v>0</v>
      </c>
      <c r="AQ904">
        <v>58</v>
      </c>
      <c r="AR904">
        <v>0.99900227090205196</v>
      </c>
      <c r="AS904">
        <v>0</v>
      </c>
      <c r="AT904">
        <v>0</v>
      </c>
      <c r="AU904">
        <v>0</v>
      </c>
      <c r="AV904">
        <v>0</v>
      </c>
      <c r="AW904">
        <v>57</v>
      </c>
      <c r="AX904">
        <v>0.99867309781453095</v>
      </c>
      <c r="AY904" s="73">
        <v>79.695287187234896</v>
      </c>
      <c r="AZ904">
        <v>59</v>
      </c>
      <c r="BA904">
        <v>1</v>
      </c>
      <c r="BB904">
        <v>56</v>
      </c>
      <c r="BC904">
        <v>0.85160950194532503</v>
      </c>
      <c r="BD904">
        <v>2</v>
      </c>
      <c r="BE904">
        <v>0.14739276895672601</v>
      </c>
      <c r="BF904">
        <v>86.277140542818998</v>
      </c>
      <c r="BG904">
        <v>83.072346141859995</v>
      </c>
      <c r="BH904">
        <v>79.695287187234896</v>
      </c>
      <c r="BI904">
        <v>89.158489811601996</v>
      </c>
    </row>
    <row r="905" spans="1:61" x14ac:dyDescent="0.25">
      <c r="A905" s="10" t="str">
        <f>VLOOKUP(D905,'Index-Relations'!E:F,2,FALSE)</f>
        <v>ESG</v>
      </c>
      <c r="B905" t="s">
        <v>3450</v>
      </c>
      <c r="C905" s="53" t="s">
        <v>2762</v>
      </c>
      <c r="D905" s="59" t="s">
        <v>2797</v>
      </c>
      <c r="E905" s="59" t="s">
        <v>4345</v>
      </c>
      <c r="F905" t="s">
        <v>368</v>
      </c>
      <c r="G905" t="s">
        <v>367</v>
      </c>
      <c r="H905" t="s">
        <v>369</v>
      </c>
      <c r="I905" s="52">
        <v>45597</v>
      </c>
      <c r="J905" t="s">
        <v>2457</v>
      </c>
      <c r="K905">
        <v>60</v>
      </c>
      <c r="L905" s="73">
        <v>86.347828819697</v>
      </c>
      <c r="M905">
        <v>60</v>
      </c>
      <c r="N905">
        <v>1</v>
      </c>
      <c r="O905" s="73">
        <v>83.117407709317007</v>
      </c>
      <c r="P905">
        <v>60</v>
      </c>
      <c r="Q905">
        <v>1</v>
      </c>
      <c r="R905">
        <v>59</v>
      </c>
      <c r="S905">
        <v>0.99967366603918495</v>
      </c>
      <c r="T905">
        <v>50.4830440476725</v>
      </c>
      <c r="U905">
        <v>0.84766837105000903</v>
      </c>
      <c r="V905">
        <v>46</v>
      </c>
      <c r="W905">
        <v>0.12755645832526399</v>
      </c>
      <c r="X905">
        <v>9</v>
      </c>
      <c r="Y905">
        <v>59</v>
      </c>
      <c r="Z905">
        <v>0.99905960698467899</v>
      </c>
      <c r="AA905">
        <v>198.34671157734101</v>
      </c>
      <c r="AB905">
        <v>55</v>
      </c>
      <c r="AC905">
        <v>0.95484652708088902</v>
      </c>
      <c r="AD905">
        <v>4</v>
      </c>
      <c r="AE905">
        <v>4.4213079903789497E-2</v>
      </c>
      <c r="AF905">
        <v>1</v>
      </c>
      <c r="AG905">
        <v>9.4039301532054798E-4</v>
      </c>
      <c r="AH905">
        <v>7.9357496917308503E-3</v>
      </c>
      <c r="AI905">
        <v>4</v>
      </c>
      <c r="AJ905" s="73">
        <v>89.283478686036901</v>
      </c>
      <c r="AK905">
        <v>60</v>
      </c>
      <c r="AL905">
        <v>1</v>
      </c>
      <c r="AM905">
        <v>0</v>
      </c>
      <c r="AN905">
        <v>0</v>
      </c>
      <c r="AO905">
        <v>0</v>
      </c>
      <c r="AP905">
        <v>0</v>
      </c>
      <c r="AQ905">
        <v>59</v>
      </c>
      <c r="AR905">
        <v>0.99905960698467899</v>
      </c>
      <c r="AS905">
        <v>0</v>
      </c>
      <c r="AT905">
        <v>0</v>
      </c>
      <c r="AU905">
        <v>0</v>
      </c>
      <c r="AV905">
        <v>0</v>
      </c>
      <c r="AW905">
        <v>58</v>
      </c>
      <c r="AX905">
        <v>0.99873327302386505</v>
      </c>
      <c r="AY905" s="73">
        <v>79.700722325896905</v>
      </c>
      <c r="AZ905">
        <v>60</v>
      </c>
      <c r="BA905">
        <v>1</v>
      </c>
      <c r="BB905">
        <v>57</v>
      </c>
      <c r="BC905">
        <v>0.84548703224057697</v>
      </c>
      <c r="BD905">
        <v>2</v>
      </c>
      <c r="BE905">
        <v>0.15357257474410199</v>
      </c>
      <c r="BF905">
        <v>86.347828819697</v>
      </c>
      <c r="BG905">
        <v>83.117407709317007</v>
      </c>
      <c r="BH905">
        <v>79.700722325896905</v>
      </c>
      <c r="BI905">
        <v>89.283478686036901</v>
      </c>
    </row>
    <row r="906" spans="1:61" x14ac:dyDescent="0.25">
      <c r="A906" s="10" t="str">
        <f>VLOOKUP(D906,'Index-Relations'!E:F,2,FALSE)</f>
        <v>ESG</v>
      </c>
      <c r="B906" t="s">
        <v>3450</v>
      </c>
      <c r="C906" s="53" t="s">
        <v>2763</v>
      </c>
      <c r="D906" s="59" t="s">
        <v>2797</v>
      </c>
      <c r="E906" s="59" t="s">
        <v>4346</v>
      </c>
      <c r="F906" t="s">
        <v>368</v>
      </c>
      <c r="G906" t="s">
        <v>367</v>
      </c>
      <c r="H906" t="s">
        <v>369</v>
      </c>
      <c r="I906" s="52">
        <v>45566</v>
      </c>
      <c r="J906" t="s">
        <v>2457</v>
      </c>
      <c r="K906">
        <v>60</v>
      </c>
      <c r="L906" s="73">
        <v>86.327000947696007</v>
      </c>
      <c r="M906">
        <v>60</v>
      </c>
      <c r="N906">
        <v>1</v>
      </c>
      <c r="O906" s="73">
        <v>83.109692370961895</v>
      </c>
      <c r="P906">
        <v>60</v>
      </c>
      <c r="Q906">
        <v>1</v>
      </c>
      <c r="R906">
        <v>59</v>
      </c>
      <c r="S906">
        <v>0.999669630141647</v>
      </c>
      <c r="T906">
        <v>50.735269254295901</v>
      </c>
      <c r="U906">
        <v>0.853306363274422</v>
      </c>
      <c r="V906">
        <v>46</v>
      </c>
      <c r="W906">
        <v>0.13116997799174401</v>
      </c>
      <c r="X906">
        <v>9</v>
      </c>
      <c r="Y906">
        <v>59</v>
      </c>
      <c r="Z906">
        <v>0.99909361479951098</v>
      </c>
      <c r="AA906">
        <v>196.67959887417999</v>
      </c>
      <c r="AB906">
        <v>55</v>
      </c>
      <c r="AC906">
        <v>0.95477264875107604</v>
      </c>
      <c r="AD906">
        <v>4</v>
      </c>
      <c r="AE906">
        <v>4.4320966048434197E-2</v>
      </c>
      <c r="AF906">
        <v>1</v>
      </c>
      <c r="AG906">
        <v>9.0638520048919003E-4</v>
      </c>
      <c r="AH906">
        <v>8.0544017096328101E-3</v>
      </c>
      <c r="AI906">
        <v>4</v>
      </c>
      <c r="AJ906" s="73">
        <v>89.295057170236902</v>
      </c>
      <c r="AK906">
        <v>60</v>
      </c>
      <c r="AL906">
        <v>1</v>
      </c>
      <c r="AM906">
        <v>0</v>
      </c>
      <c r="AN906">
        <v>0</v>
      </c>
      <c r="AO906">
        <v>0</v>
      </c>
      <c r="AP906">
        <v>0</v>
      </c>
      <c r="AQ906">
        <v>59</v>
      </c>
      <c r="AR906">
        <v>0.99909361479950998</v>
      </c>
      <c r="AS906">
        <v>0</v>
      </c>
      <c r="AT906">
        <v>0</v>
      </c>
      <c r="AU906">
        <v>0</v>
      </c>
      <c r="AV906">
        <v>0</v>
      </c>
      <c r="AW906">
        <v>58</v>
      </c>
      <c r="AX906">
        <v>0.99876324494115798</v>
      </c>
      <c r="AY906" s="73">
        <v>79.602812356667997</v>
      </c>
      <c r="AZ906">
        <v>60</v>
      </c>
      <c r="BA906">
        <v>1</v>
      </c>
      <c r="BB906">
        <v>57</v>
      </c>
      <c r="BC906">
        <v>0.84297422826542101</v>
      </c>
      <c r="BD906">
        <v>2</v>
      </c>
      <c r="BE906">
        <v>0.15611938653408899</v>
      </c>
      <c r="BF906">
        <v>86.327000947696007</v>
      </c>
      <c r="BG906">
        <v>83.109692370961895</v>
      </c>
      <c r="BH906">
        <v>79.602812356667997</v>
      </c>
      <c r="BI906">
        <v>89.295057170236902</v>
      </c>
    </row>
    <row r="907" spans="1:61" x14ac:dyDescent="0.25">
      <c r="A907" s="10" t="str">
        <f>VLOOKUP(D907,'Index-Relations'!E:F,2,FALSE)</f>
        <v>ESG</v>
      </c>
      <c r="B907" t="s">
        <v>3450</v>
      </c>
      <c r="C907" s="53" t="s">
        <v>2764</v>
      </c>
      <c r="D907" s="59" t="s">
        <v>2797</v>
      </c>
      <c r="E907" s="59" t="s">
        <v>4347</v>
      </c>
      <c r="F907" t="s">
        <v>368</v>
      </c>
      <c r="G907" t="s">
        <v>367</v>
      </c>
      <c r="H907" t="s">
        <v>369</v>
      </c>
      <c r="I907" s="52">
        <v>45537</v>
      </c>
      <c r="J907" t="s">
        <v>2457</v>
      </c>
      <c r="K907">
        <v>60</v>
      </c>
      <c r="L907" s="73">
        <v>86.283450402205006</v>
      </c>
      <c r="M907">
        <v>60</v>
      </c>
      <c r="N907">
        <v>1</v>
      </c>
      <c r="O907" s="73">
        <v>83.107753672563007</v>
      </c>
      <c r="P907">
        <v>60</v>
      </c>
      <c r="Q907">
        <v>1</v>
      </c>
      <c r="R907">
        <v>59</v>
      </c>
      <c r="S907">
        <v>0.99967156028198001</v>
      </c>
      <c r="T907">
        <v>50.455792076345404</v>
      </c>
      <c r="U907">
        <v>0.84217978517449499</v>
      </c>
      <c r="V907">
        <v>46</v>
      </c>
      <c r="W907">
        <v>0.134102563139499</v>
      </c>
      <c r="X907">
        <v>9</v>
      </c>
      <c r="Y907">
        <v>59</v>
      </c>
      <c r="Z907">
        <v>0.99901817325778197</v>
      </c>
      <c r="AA907">
        <v>196.89582636914801</v>
      </c>
      <c r="AB907">
        <v>56</v>
      </c>
      <c r="AC907">
        <v>0.98950772406284004</v>
      </c>
      <c r="AD907">
        <v>3</v>
      </c>
      <c r="AE907">
        <v>9.5104491949414092E-3</v>
      </c>
      <c r="AF907">
        <v>1</v>
      </c>
      <c r="AG907">
        <v>9.8182674221809394E-4</v>
      </c>
      <c r="AH907">
        <v>8.3887613736826107E-3</v>
      </c>
      <c r="AI907">
        <v>4</v>
      </c>
      <c r="AJ907" s="73">
        <v>89.239139858279003</v>
      </c>
      <c r="AK907">
        <v>60</v>
      </c>
      <c r="AL907">
        <v>1</v>
      </c>
      <c r="AM907">
        <v>0</v>
      </c>
      <c r="AN907">
        <v>0</v>
      </c>
      <c r="AO907">
        <v>0</v>
      </c>
      <c r="AP907">
        <v>0</v>
      </c>
      <c r="AQ907">
        <v>59</v>
      </c>
      <c r="AR907">
        <v>0.99901817325778197</v>
      </c>
      <c r="AS907">
        <v>0</v>
      </c>
      <c r="AT907">
        <v>0</v>
      </c>
      <c r="AU907">
        <v>0</v>
      </c>
      <c r="AV907">
        <v>0</v>
      </c>
      <c r="AW907">
        <v>58</v>
      </c>
      <c r="AX907">
        <v>0.99868973353976198</v>
      </c>
      <c r="AY907" s="73">
        <v>79.536538286486007</v>
      </c>
      <c r="AZ907">
        <v>60</v>
      </c>
      <c r="BA907">
        <v>1</v>
      </c>
      <c r="BB907">
        <v>57</v>
      </c>
      <c r="BC907">
        <v>0.857946400071666</v>
      </c>
      <c r="BD907">
        <v>2</v>
      </c>
      <c r="BE907">
        <v>0.141071773186116</v>
      </c>
      <c r="BF907">
        <v>86.283450402205006</v>
      </c>
      <c r="BG907">
        <v>83.107753672563007</v>
      </c>
      <c r="BH907">
        <v>79.536538286486007</v>
      </c>
      <c r="BI907">
        <v>89.239139858279003</v>
      </c>
    </row>
    <row r="908" spans="1:61" x14ac:dyDescent="0.25">
      <c r="A908" s="10" t="str">
        <f>VLOOKUP(D908,'Index-Relations'!E:F,2,FALSE)</f>
        <v>ESG</v>
      </c>
      <c r="B908" t="s">
        <v>3450</v>
      </c>
      <c r="C908" s="53" t="s">
        <v>3350</v>
      </c>
      <c r="D908" s="59" t="s">
        <v>2797</v>
      </c>
      <c r="E908" s="59" t="s">
        <v>4348</v>
      </c>
      <c r="F908" t="s">
        <v>368</v>
      </c>
      <c r="G908" t="s">
        <v>367</v>
      </c>
      <c r="H908" t="s">
        <v>369</v>
      </c>
      <c r="I908" s="52">
        <v>45505</v>
      </c>
      <c r="J908" t="s">
        <v>2457</v>
      </c>
      <c r="K908">
        <v>60</v>
      </c>
      <c r="L908" s="73">
        <v>86.260814328297997</v>
      </c>
      <c r="M908">
        <v>60</v>
      </c>
      <c r="N908">
        <v>1</v>
      </c>
      <c r="O908" s="73">
        <v>83.083704806566999</v>
      </c>
      <c r="P908">
        <v>60</v>
      </c>
      <c r="Q908">
        <v>1</v>
      </c>
      <c r="R908">
        <v>59</v>
      </c>
      <c r="S908">
        <v>0.99967914315182305</v>
      </c>
      <c r="T908">
        <v>50.894275396748597</v>
      </c>
      <c r="U908">
        <v>0.83103299374151895</v>
      </c>
      <c r="V908">
        <v>46</v>
      </c>
      <c r="W908">
        <v>0.153286838003001</v>
      </c>
      <c r="X908">
        <v>9</v>
      </c>
      <c r="Y908">
        <v>59</v>
      </c>
      <c r="Z908">
        <v>0.99909066065378305</v>
      </c>
      <c r="AA908">
        <v>198.63770087319401</v>
      </c>
      <c r="AB908">
        <v>56</v>
      </c>
      <c r="AC908">
        <v>0.98952364718476504</v>
      </c>
      <c r="AD908">
        <v>3</v>
      </c>
      <c r="AE908">
        <v>9.56701346901777E-3</v>
      </c>
      <c r="AF908">
        <v>1</v>
      </c>
      <c r="AG908">
        <v>9.0933934621696504E-4</v>
      </c>
      <c r="AH908">
        <v>7.7714285052787602E-3</v>
      </c>
      <c r="AI908">
        <v>4</v>
      </c>
      <c r="AJ908" s="73">
        <v>89.308187043314007</v>
      </c>
      <c r="AK908">
        <v>60</v>
      </c>
      <c r="AL908">
        <v>1</v>
      </c>
      <c r="AM908">
        <v>0</v>
      </c>
      <c r="AN908">
        <v>0</v>
      </c>
      <c r="AO908">
        <v>0</v>
      </c>
      <c r="AP908">
        <v>0</v>
      </c>
      <c r="AQ908">
        <v>59</v>
      </c>
      <c r="AR908">
        <v>0.99909066065378305</v>
      </c>
      <c r="AS908">
        <v>0</v>
      </c>
      <c r="AT908">
        <v>0</v>
      </c>
      <c r="AU908">
        <v>0</v>
      </c>
      <c r="AV908">
        <v>0</v>
      </c>
      <c r="AW908">
        <v>58</v>
      </c>
      <c r="AX908">
        <v>0.99876980380560598</v>
      </c>
      <c r="AY908" s="73">
        <v>79.328042460625895</v>
      </c>
      <c r="AZ908">
        <v>60</v>
      </c>
      <c r="BA908">
        <v>1</v>
      </c>
      <c r="BB908">
        <v>57</v>
      </c>
      <c r="BC908">
        <v>0.85287776187808895</v>
      </c>
      <c r="BD908">
        <v>2</v>
      </c>
      <c r="BE908">
        <v>0.14621289877569299</v>
      </c>
      <c r="BF908">
        <v>86.260814328297997</v>
      </c>
      <c r="BG908">
        <v>83.083704806566999</v>
      </c>
      <c r="BH908">
        <v>79.328042460625895</v>
      </c>
      <c r="BI908">
        <v>89.308187043314007</v>
      </c>
    </row>
    <row r="909" spans="1:61" x14ac:dyDescent="0.25">
      <c r="A909" s="10" t="str">
        <f>VLOOKUP(D909,'Index-Relations'!E:F,2,FALSE)</f>
        <v>ESG</v>
      </c>
      <c r="B909" t="s">
        <v>3450</v>
      </c>
      <c r="C909" s="53" t="s">
        <v>2765</v>
      </c>
      <c r="D909" s="59" t="s">
        <v>2797</v>
      </c>
      <c r="E909" s="59" t="s">
        <v>4349</v>
      </c>
      <c r="F909" t="s">
        <v>368</v>
      </c>
      <c r="G909" t="s">
        <v>367</v>
      </c>
      <c r="H909" t="s">
        <v>369</v>
      </c>
      <c r="I909" s="52">
        <v>45474</v>
      </c>
      <c r="J909" t="s">
        <v>2457</v>
      </c>
      <c r="K909">
        <v>60</v>
      </c>
      <c r="L909" s="73">
        <v>86.186750636350894</v>
      </c>
      <c r="M909">
        <v>60</v>
      </c>
      <c r="N909">
        <v>1</v>
      </c>
      <c r="O909" s="73">
        <v>82.947344505048903</v>
      </c>
      <c r="P909">
        <v>60</v>
      </c>
      <c r="Q909">
        <v>1</v>
      </c>
      <c r="R909">
        <v>59</v>
      </c>
      <c r="S909">
        <v>0.99965838535988905</v>
      </c>
      <c r="T909">
        <v>50.756230491208797</v>
      </c>
      <c r="U909">
        <v>0.83219740655586505</v>
      </c>
      <c r="V909">
        <v>46</v>
      </c>
      <c r="W909">
        <v>0.15633981217562501</v>
      </c>
      <c r="X909">
        <v>9</v>
      </c>
      <c r="Y909">
        <v>59</v>
      </c>
      <c r="Z909">
        <v>0.99911549067425598</v>
      </c>
      <c r="AA909">
        <v>203.38994025257301</v>
      </c>
      <c r="AB909">
        <v>56</v>
      </c>
      <c r="AC909">
        <v>0.98956480837188499</v>
      </c>
      <c r="AD909">
        <v>3</v>
      </c>
      <c r="AE909">
        <v>9.5506823023707409E-3</v>
      </c>
      <c r="AF909">
        <v>1</v>
      </c>
      <c r="AG909">
        <v>8.84509325743491E-4</v>
      </c>
      <c r="AH909">
        <v>8.6458468735085194E-3</v>
      </c>
      <c r="AI909">
        <v>4</v>
      </c>
      <c r="AJ909" s="73">
        <v>89.213246808939004</v>
      </c>
      <c r="AK909">
        <v>60</v>
      </c>
      <c r="AL909">
        <v>1</v>
      </c>
      <c r="AM909">
        <v>0</v>
      </c>
      <c r="AN909">
        <v>0</v>
      </c>
      <c r="AO909">
        <v>0</v>
      </c>
      <c r="AP909">
        <v>0</v>
      </c>
      <c r="AQ909">
        <v>59</v>
      </c>
      <c r="AR909">
        <v>0.99911549067425598</v>
      </c>
      <c r="AS909">
        <v>0</v>
      </c>
      <c r="AT909">
        <v>0</v>
      </c>
      <c r="AU909">
        <v>0</v>
      </c>
      <c r="AV909">
        <v>0</v>
      </c>
      <c r="AW909">
        <v>58</v>
      </c>
      <c r="AX909">
        <v>0.99877387603414503</v>
      </c>
      <c r="AY909" s="73">
        <v>79.373974498488906</v>
      </c>
      <c r="AZ909">
        <v>60</v>
      </c>
      <c r="BA909">
        <v>1</v>
      </c>
      <c r="BB909">
        <v>57</v>
      </c>
      <c r="BC909">
        <v>0.85670303676035398</v>
      </c>
      <c r="BD909">
        <v>2</v>
      </c>
      <c r="BE909">
        <v>0.142412453913901</v>
      </c>
      <c r="BF909">
        <v>86.186750636350894</v>
      </c>
      <c r="BG909">
        <v>82.947344505048903</v>
      </c>
      <c r="BH909">
        <v>79.373974498488906</v>
      </c>
      <c r="BI909">
        <v>89.213246808939004</v>
      </c>
    </row>
    <row r="910" spans="1:61" x14ac:dyDescent="0.25">
      <c r="A910" s="10" t="str">
        <f>VLOOKUP(D910,'Index-Relations'!E:F,2,FALSE)</f>
        <v>ESG</v>
      </c>
      <c r="B910" t="s">
        <v>3450</v>
      </c>
      <c r="C910" s="53" t="s">
        <v>2766</v>
      </c>
      <c r="D910" s="59" t="s">
        <v>2797</v>
      </c>
      <c r="E910" s="59" t="s">
        <v>4350</v>
      </c>
      <c r="F910" t="s">
        <v>368</v>
      </c>
      <c r="G910" t="s">
        <v>367</v>
      </c>
      <c r="H910" t="s">
        <v>369</v>
      </c>
      <c r="I910" s="52">
        <v>45446</v>
      </c>
      <c r="J910" t="s">
        <v>2457</v>
      </c>
      <c r="K910">
        <v>60</v>
      </c>
      <c r="L910" s="73">
        <v>85.961826941172902</v>
      </c>
      <c r="M910">
        <v>60</v>
      </c>
      <c r="N910">
        <v>1</v>
      </c>
      <c r="O910" s="73">
        <v>82.734392983072993</v>
      </c>
      <c r="P910">
        <v>60</v>
      </c>
      <c r="Q910">
        <v>1</v>
      </c>
      <c r="R910">
        <v>59</v>
      </c>
      <c r="S910">
        <v>0.99966336694246605</v>
      </c>
      <c r="T910">
        <v>50.901045831839298</v>
      </c>
      <c r="U910">
        <v>0.84039391939909802</v>
      </c>
      <c r="V910">
        <v>46</v>
      </c>
      <c r="W910">
        <v>0.161651888155778</v>
      </c>
      <c r="X910">
        <v>9</v>
      </c>
      <c r="Y910">
        <v>59</v>
      </c>
      <c r="Z910">
        <v>0.99912105432262499</v>
      </c>
      <c r="AA910">
        <v>199.10606094192201</v>
      </c>
      <c r="AB910">
        <v>56</v>
      </c>
      <c r="AC910">
        <v>0.98950849314953804</v>
      </c>
      <c r="AD910">
        <v>3</v>
      </c>
      <c r="AE910">
        <v>9.6125611730865108E-3</v>
      </c>
      <c r="AF910">
        <v>1</v>
      </c>
      <c r="AG910">
        <v>8.7894567737511803E-4</v>
      </c>
      <c r="AH910">
        <v>7.8389863219624906E-3</v>
      </c>
      <c r="AI910">
        <v>4</v>
      </c>
      <c r="AJ910" s="73">
        <v>89.114997468745003</v>
      </c>
      <c r="AK910">
        <v>60</v>
      </c>
      <c r="AL910">
        <v>1</v>
      </c>
      <c r="AM910">
        <v>0</v>
      </c>
      <c r="AN910">
        <v>0</v>
      </c>
      <c r="AO910">
        <v>0</v>
      </c>
      <c r="AP910">
        <v>0</v>
      </c>
      <c r="AQ910">
        <v>59</v>
      </c>
      <c r="AR910">
        <v>0.99912105432262499</v>
      </c>
      <c r="AS910">
        <v>0</v>
      </c>
      <c r="AT910">
        <v>0</v>
      </c>
      <c r="AU910">
        <v>0</v>
      </c>
      <c r="AV910">
        <v>0</v>
      </c>
      <c r="AW910">
        <v>58</v>
      </c>
      <c r="AX910">
        <v>0.99878442126509104</v>
      </c>
      <c r="AY910" s="73">
        <v>78.897442973397901</v>
      </c>
      <c r="AZ910">
        <v>60</v>
      </c>
      <c r="BA910">
        <v>1</v>
      </c>
      <c r="BB910">
        <v>57</v>
      </c>
      <c r="BC910">
        <v>0.84896823488346396</v>
      </c>
      <c r="BD910">
        <v>2</v>
      </c>
      <c r="BE910">
        <v>0.15015281943916001</v>
      </c>
      <c r="BF910">
        <v>85.961826941172902</v>
      </c>
      <c r="BG910">
        <v>82.734392983072993</v>
      </c>
      <c r="BH910">
        <v>78.897442973397901</v>
      </c>
      <c r="BI910">
        <v>89.114997468745003</v>
      </c>
    </row>
    <row r="911" spans="1:61" x14ac:dyDescent="0.25">
      <c r="A911" s="10" t="str">
        <f>VLOOKUP(D911,'Index-Relations'!E:F,2,FALSE)</f>
        <v>ESG</v>
      </c>
      <c r="B911" t="s">
        <v>3450</v>
      </c>
      <c r="C911" s="53" t="s">
        <v>2767</v>
      </c>
      <c r="D911" s="59" t="s">
        <v>2797</v>
      </c>
      <c r="E911" s="59" t="s">
        <v>4351</v>
      </c>
      <c r="F911" t="s">
        <v>368</v>
      </c>
      <c r="G911" t="s">
        <v>367</v>
      </c>
      <c r="H911" t="s">
        <v>369</v>
      </c>
      <c r="I911" s="52">
        <v>45413</v>
      </c>
      <c r="J911" t="s">
        <v>2457</v>
      </c>
      <c r="K911">
        <v>60</v>
      </c>
      <c r="L911" s="73">
        <v>85.911658562480895</v>
      </c>
      <c r="M911">
        <v>60</v>
      </c>
      <c r="N911">
        <v>1</v>
      </c>
      <c r="O911" s="73">
        <v>82.810659832439001</v>
      </c>
      <c r="P911">
        <v>60</v>
      </c>
      <c r="Q911">
        <v>1</v>
      </c>
      <c r="R911">
        <v>59</v>
      </c>
      <c r="S911">
        <v>0.99967820280730402</v>
      </c>
      <c r="T911">
        <v>50.975100864642101</v>
      </c>
      <c r="U911">
        <v>0.83795619295571899</v>
      </c>
      <c r="V911">
        <v>46</v>
      </c>
      <c r="W911">
        <v>0.16319435001852201</v>
      </c>
      <c r="X911">
        <v>9</v>
      </c>
      <c r="Y911">
        <v>59</v>
      </c>
      <c r="Z911">
        <v>0.99910292909933895</v>
      </c>
      <c r="AA911">
        <v>196.460050392651</v>
      </c>
      <c r="AB911">
        <v>56</v>
      </c>
      <c r="AC911">
        <v>0.990481930235657</v>
      </c>
      <c r="AD911">
        <v>3</v>
      </c>
      <c r="AE911">
        <v>8.6209988636820698E-3</v>
      </c>
      <c r="AF911">
        <v>1</v>
      </c>
      <c r="AG911">
        <v>8.9707090066014003E-4</v>
      </c>
      <c r="AH911">
        <v>7.8466964905819295E-3</v>
      </c>
      <c r="AI911">
        <v>4</v>
      </c>
      <c r="AJ911" s="73">
        <v>89.065621657817999</v>
      </c>
      <c r="AK911">
        <v>60</v>
      </c>
      <c r="AL911">
        <v>1</v>
      </c>
      <c r="AM911">
        <v>0</v>
      </c>
      <c r="AN911">
        <v>0</v>
      </c>
      <c r="AO911">
        <v>0</v>
      </c>
      <c r="AP911">
        <v>0</v>
      </c>
      <c r="AQ911">
        <v>59</v>
      </c>
      <c r="AR911">
        <v>0.99910292909933895</v>
      </c>
      <c r="AS911">
        <v>0</v>
      </c>
      <c r="AT911">
        <v>0</v>
      </c>
      <c r="AU911">
        <v>0</v>
      </c>
      <c r="AV911">
        <v>0</v>
      </c>
      <c r="AW911">
        <v>58</v>
      </c>
      <c r="AX911">
        <v>0.99878113190664397</v>
      </c>
      <c r="AY911" s="73">
        <v>78.711005883328994</v>
      </c>
      <c r="AZ911">
        <v>60</v>
      </c>
      <c r="BA911">
        <v>1</v>
      </c>
      <c r="BB911">
        <v>57</v>
      </c>
      <c r="BC911">
        <v>0.84950481716885795</v>
      </c>
      <c r="BD911">
        <v>2</v>
      </c>
      <c r="BE911">
        <v>0.149598111930481</v>
      </c>
      <c r="BF911">
        <v>85.911658562480895</v>
      </c>
      <c r="BG911">
        <v>82.810659832439001</v>
      </c>
      <c r="BH911">
        <v>78.711005883328994</v>
      </c>
      <c r="BI911">
        <v>89.065621657817999</v>
      </c>
    </row>
    <row r="912" spans="1:61" x14ac:dyDescent="0.25">
      <c r="A912" s="10" t="str">
        <f>VLOOKUP(D912,'Index-Relations'!E:F,2,FALSE)</f>
        <v>ESG</v>
      </c>
      <c r="B912" t="s">
        <v>3450</v>
      </c>
      <c r="C912" s="53" t="s">
        <v>2768</v>
      </c>
      <c r="D912" s="59" t="s">
        <v>2797</v>
      </c>
      <c r="E912" s="59" t="s">
        <v>4352</v>
      </c>
      <c r="F912" t="s">
        <v>368</v>
      </c>
      <c r="G912" t="s">
        <v>367</v>
      </c>
      <c r="H912" t="s">
        <v>369</v>
      </c>
      <c r="I912" s="52">
        <v>45383</v>
      </c>
      <c r="J912" t="s">
        <v>2457</v>
      </c>
      <c r="K912">
        <v>61</v>
      </c>
      <c r="L912">
        <v>87.975136424016</v>
      </c>
      <c r="M912">
        <v>61</v>
      </c>
      <c r="N912">
        <v>1</v>
      </c>
      <c r="O912">
        <v>84.807468074053006</v>
      </c>
      <c r="P912">
        <v>61</v>
      </c>
      <c r="Q912">
        <v>1</v>
      </c>
      <c r="R912">
        <v>60</v>
      </c>
      <c r="S912">
        <v>0.99968458355480005</v>
      </c>
      <c r="T912">
        <v>51.260817759002002</v>
      </c>
      <c r="U912">
        <v>0.84147369000457894</v>
      </c>
      <c r="V912">
        <v>47</v>
      </c>
      <c r="W912">
        <v>0.16138874499717701</v>
      </c>
      <c r="X912">
        <v>9</v>
      </c>
      <c r="Y912">
        <v>60</v>
      </c>
      <c r="Z912">
        <v>0.99909648685591901</v>
      </c>
      <c r="AA912">
        <v>195.742616781664</v>
      </c>
      <c r="AB912">
        <v>57</v>
      </c>
      <c r="AC912">
        <v>0.99082588619166601</v>
      </c>
      <c r="AD912">
        <v>3</v>
      </c>
      <c r="AE912">
        <v>8.27060066425306E-3</v>
      </c>
      <c r="AF912">
        <v>1</v>
      </c>
      <c r="AG912">
        <v>9.0351314408037198E-4</v>
      </c>
      <c r="AH912">
        <v>7.7503241447690902E-3</v>
      </c>
      <c r="AI912">
        <v>4</v>
      </c>
      <c r="AJ912">
        <v>91.312803763933204</v>
      </c>
      <c r="AK912">
        <v>61</v>
      </c>
      <c r="AL912">
        <v>1</v>
      </c>
      <c r="AM912">
        <v>0</v>
      </c>
      <c r="AN912">
        <v>0</v>
      </c>
      <c r="AO912">
        <v>0</v>
      </c>
      <c r="AP912">
        <v>0</v>
      </c>
      <c r="AQ912">
        <v>60</v>
      </c>
      <c r="AR912">
        <v>0.99909648685591901</v>
      </c>
      <c r="AS912">
        <v>0</v>
      </c>
      <c r="AT912">
        <v>0</v>
      </c>
      <c r="AU912">
        <v>0</v>
      </c>
      <c r="AV912">
        <v>0</v>
      </c>
      <c r="AW912">
        <v>59</v>
      </c>
      <c r="AX912">
        <v>0.99878107041071895</v>
      </c>
      <c r="AY912">
        <v>82.260526377519795</v>
      </c>
      <c r="AZ912">
        <v>61</v>
      </c>
      <c r="BA912">
        <v>1</v>
      </c>
      <c r="BB912">
        <v>58</v>
      </c>
      <c r="BC912">
        <v>0.86519319457883304</v>
      </c>
      <c r="BD912">
        <v>2</v>
      </c>
      <c r="BE912">
        <v>0.133903292277086</v>
      </c>
      <c r="BF912">
        <v>86.164410534984</v>
      </c>
      <c r="BG912">
        <v>83.172393438765994</v>
      </c>
      <c r="BH912">
        <v>78.951663964394001</v>
      </c>
      <c r="BI912">
        <v>89.210678435421002</v>
      </c>
    </row>
    <row r="913" spans="1:61" x14ac:dyDescent="0.25">
      <c r="A913" s="10" t="str">
        <f>VLOOKUP(D913,'Index-Relations'!E:F,2,FALSE)</f>
        <v>ESG</v>
      </c>
      <c r="B913" t="s">
        <v>3450</v>
      </c>
      <c r="C913" s="53" t="s">
        <v>2769</v>
      </c>
      <c r="D913" s="59" t="s">
        <v>2797</v>
      </c>
      <c r="E913" s="59" t="s">
        <v>4353</v>
      </c>
      <c r="F913" t="s">
        <v>368</v>
      </c>
      <c r="G913" t="s">
        <v>367</v>
      </c>
      <c r="H913" t="s">
        <v>369</v>
      </c>
      <c r="I913" s="52">
        <v>45352</v>
      </c>
      <c r="J913" t="s">
        <v>2457</v>
      </c>
      <c r="K913">
        <v>61</v>
      </c>
      <c r="L913">
        <v>88.047835023799905</v>
      </c>
      <c r="M913">
        <v>61</v>
      </c>
      <c r="N913">
        <v>1</v>
      </c>
      <c r="O913">
        <v>84.764928376758107</v>
      </c>
      <c r="P913">
        <v>61</v>
      </c>
      <c r="Q913">
        <v>1</v>
      </c>
      <c r="R913">
        <v>60</v>
      </c>
      <c r="S913">
        <v>0.99966676476280003</v>
      </c>
      <c r="T913">
        <v>50.762292438994798</v>
      </c>
      <c r="U913">
        <v>0.81484944645732504</v>
      </c>
      <c r="V913">
        <v>47</v>
      </c>
      <c r="W913">
        <v>0.152431809985317</v>
      </c>
      <c r="X913">
        <v>7</v>
      </c>
      <c r="Y913">
        <v>60</v>
      </c>
      <c r="Z913">
        <v>0.99903442370060302</v>
      </c>
      <c r="AA913">
        <v>192.504062454094</v>
      </c>
      <c r="AB913">
        <v>57</v>
      </c>
      <c r="AC913">
        <v>0.99124076275435002</v>
      </c>
      <c r="AD913">
        <v>3</v>
      </c>
      <c r="AE913">
        <v>7.7936609462537203E-3</v>
      </c>
      <c r="AF913">
        <v>1</v>
      </c>
      <c r="AG913">
        <v>9.6557629939614004E-4</v>
      </c>
      <c r="AH913">
        <v>9.92541421537021E-4</v>
      </c>
      <c r="AI913">
        <v>2</v>
      </c>
      <c r="AJ913">
        <v>91.307022376307202</v>
      </c>
      <c r="AK913">
        <v>61</v>
      </c>
      <c r="AL913">
        <v>1</v>
      </c>
      <c r="AM913">
        <v>0</v>
      </c>
      <c r="AN913">
        <v>0</v>
      </c>
      <c r="AO913">
        <v>0</v>
      </c>
      <c r="AP913">
        <v>0</v>
      </c>
      <c r="AQ913">
        <v>60</v>
      </c>
      <c r="AR913">
        <v>0.99903442370060302</v>
      </c>
      <c r="AS913">
        <v>0</v>
      </c>
      <c r="AT913">
        <v>0</v>
      </c>
      <c r="AU913">
        <v>0</v>
      </c>
      <c r="AV913">
        <v>0</v>
      </c>
      <c r="AW913">
        <v>59</v>
      </c>
      <c r="AX913">
        <v>0.99870118846340405</v>
      </c>
      <c r="AY913">
        <v>82.634788069118898</v>
      </c>
      <c r="AZ913">
        <v>61</v>
      </c>
      <c r="BA913">
        <v>1</v>
      </c>
      <c r="BB913">
        <v>58</v>
      </c>
      <c r="BC913">
        <v>0.885126349002468</v>
      </c>
      <c r="BD913">
        <v>2</v>
      </c>
      <c r="BE913">
        <v>0.11390807469813501</v>
      </c>
      <c r="BF913">
        <v>86.205918509935998</v>
      </c>
      <c r="BG913">
        <v>83.148624976727007</v>
      </c>
      <c r="BH913">
        <v>79.282103803914893</v>
      </c>
      <c r="BI913">
        <v>89.159946129919902</v>
      </c>
    </row>
    <row r="914" spans="1:61" x14ac:dyDescent="0.25">
      <c r="A914" s="10" t="str">
        <f>VLOOKUP(D914,'Index-Relations'!E:F,2,FALSE)</f>
        <v>ESG</v>
      </c>
      <c r="B914" t="s">
        <v>3450</v>
      </c>
      <c r="C914" s="53" t="s">
        <v>2770</v>
      </c>
      <c r="D914" s="59" t="s">
        <v>2797</v>
      </c>
      <c r="E914" s="59" t="s">
        <v>4354</v>
      </c>
      <c r="F914" t="s">
        <v>368</v>
      </c>
      <c r="G914" t="s">
        <v>367</v>
      </c>
      <c r="H914" t="s">
        <v>369</v>
      </c>
      <c r="I914" s="52">
        <v>45323</v>
      </c>
      <c r="J914" t="s">
        <v>2457</v>
      </c>
      <c r="K914">
        <v>61</v>
      </c>
      <c r="L914">
        <v>87.975145274898694</v>
      </c>
      <c r="M914">
        <v>61</v>
      </c>
      <c r="N914">
        <v>1</v>
      </c>
      <c r="O914">
        <v>84.868561795386199</v>
      </c>
      <c r="P914">
        <v>61</v>
      </c>
      <c r="Q914">
        <v>1</v>
      </c>
      <c r="R914">
        <v>60</v>
      </c>
      <c r="S914">
        <v>0.99965773237444699</v>
      </c>
      <c r="T914">
        <v>50.956882643294101</v>
      </c>
      <c r="U914">
        <v>0.82266663572267495</v>
      </c>
      <c r="V914">
        <v>47</v>
      </c>
      <c r="W914">
        <v>0.15269027680889699</v>
      </c>
      <c r="X914">
        <v>8</v>
      </c>
      <c r="Y914">
        <v>60</v>
      </c>
      <c r="Z914">
        <v>0.99905110702948496</v>
      </c>
      <c r="AA914">
        <v>215.18344369385699</v>
      </c>
      <c r="AB914">
        <v>57</v>
      </c>
      <c r="AC914">
        <v>0.99121761703562195</v>
      </c>
      <c r="AD914">
        <v>3</v>
      </c>
      <c r="AE914">
        <v>7.8334899938628296E-3</v>
      </c>
      <c r="AF914">
        <v>1</v>
      </c>
      <c r="AG914">
        <v>9.4889297051466495E-4</v>
      </c>
      <c r="AH914">
        <v>1.7543125803863599E-3</v>
      </c>
      <c r="AI914">
        <v>2</v>
      </c>
      <c r="AJ914">
        <v>91.244305238532704</v>
      </c>
      <c r="AK914">
        <v>61</v>
      </c>
      <c r="AL914">
        <v>1</v>
      </c>
      <c r="AM914">
        <v>0</v>
      </c>
      <c r="AN914">
        <v>0</v>
      </c>
      <c r="AO914">
        <v>0</v>
      </c>
      <c r="AP914">
        <v>0</v>
      </c>
      <c r="AQ914">
        <v>60</v>
      </c>
      <c r="AR914">
        <v>0.99905110702948496</v>
      </c>
      <c r="AS914">
        <v>0</v>
      </c>
      <c r="AT914">
        <v>0</v>
      </c>
      <c r="AU914">
        <v>0</v>
      </c>
      <c r="AV914">
        <v>0</v>
      </c>
      <c r="AW914">
        <v>59</v>
      </c>
      <c r="AX914">
        <v>0.99870883940393296</v>
      </c>
      <c r="AY914">
        <v>82.322172834884398</v>
      </c>
      <c r="AZ914">
        <v>61</v>
      </c>
      <c r="BA914">
        <v>1</v>
      </c>
      <c r="BB914">
        <v>58</v>
      </c>
      <c r="BC914">
        <v>0.87993954921926498</v>
      </c>
      <c r="BD914">
        <v>2</v>
      </c>
      <c r="BE914">
        <v>0.119111557810219</v>
      </c>
      <c r="BF914">
        <v>86.172750223772994</v>
      </c>
      <c r="BG914">
        <v>83.249410374684999</v>
      </c>
      <c r="BH914">
        <v>79.063023982041997</v>
      </c>
      <c r="BI914">
        <v>89.136709264689998</v>
      </c>
    </row>
    <row r="915" spans="1:61" x14ac:dyDescent="0.25">
      <c r="A915" s="10" t="str">
        <f>VLOOKUP(D915,'Index-Relations'!E:F,2,FALSE)</f>
        <v>ESG</v>
      </c>
      <c r="B915" t="s">
        <v>3450</v>
      </c>
      <c r="C915" s="53" t="s">
        <v>2760</v>
      </c>
      <c r="D915" s="59" t="s">
        <v>3220</v>
      </c>
      <c r="E915" s="59" t="s">
        <v>4355</v>
      </c>
      <c r="F915" t="s">
        <v>374</v>
      </c>
      <c r="G915" t="s">
        <v>373</v>
      </c>
      <c r="H915" t="s">
        <v>375</v>
      </c>
      <c r="I915" s="52">
        <v>45659</v>
      </c>
      <c r="J915" t="s">
        <v>2457</v>
      </c>
      <c r="K915">
        <v>5</v>
      </c>
      <c r="L915" s="73">
        <v>95.897517832654898</v>
      </c>
      <c r="M915">
        <v>5</v>
      </c>
      <c r="N915">
        <v>1</v>
      </c>
      <c r="O915" s="73">
        <v>91.318304215824995</v>
      </c>
      <c r="P915">
        <v>5</v>
      </c>
      <c r="Q915">
        <v>1</v>
      </c>
      <c r="R915">
        <v>5</v>
      </c>
      <c r="S915">
        <v>1</v>
      </c>
      <c r="T915">
        <v>20.733729858135501</v>
      </c>
      <c r="U915">
        <v>0.25359184345485702</v>
      </c>
      <c r="V915">
        <v>3</v>
      </c>
      <c r="W915">
        <v>0</v>
      </c>
      <c r="X915">
        <v>0</v>
      </c>
      <c r="Y915">
        <v>5</v>
      </c>
      <c r="Z915">
        <v>1</v>
      </c>
      <c r="AA915">
        <v>18.552686847505601</v>
      </c>
      <c r="AB915">
        <v>5</v>
      </c>
      <c r="AC915">
        <v>1</v>
      </c>
      <c r="AD915">
        <v>0</v>
      </c>
      <c r="AE915">
        <v>0</v>
      </c>
      <c r="AF915">
        <v>0</v>
      </c>
      <c r="AG915">
        <v>0</v>
      </c>
      <c r="AH915">
        <v>0</v>
      </c>
      <c r="AI915">
        <v>0</v>
      </c>
      <c r="AJ915" s="73">
        <v>96.034110177605896</v>
      </c>
      <c r="AK915">
        <v>5</v>
      </c>
      <c r="AL915">
        <v>1</v>
      </c>
      <c r="AM915">
        <v>0</v>
      </c>
      <c r="AN915">
        <v>0</v>
      </c>
      <c r="AO915">
        <v>0</v>
      </c>
      <c r="AP915">
        <v>0</v>
      </c>
      <c r="AQ915">
        <v>5</v>
      </c>
      <c r="AR915">
        <v>1</v>
      </c>
      <c r="AS915">
        <v>0</v>
      </c>
      <c r="AT915">
        <v>0</v>
      </c>
      <c r="AU915">
        <v>0</v>
      </c>
      <c r="AV915">
        <v>0</v>
      </c>
      <c r="AW915">
        <v>5</v>
      </c>
      <c r="AX915">
        <v>1</v>
      </c>
      <c r="AY915" s="73">
        <v>94.651145529272995</v>
      </c>
      <c r="AZ915">
        <v>5</v>
      </c>
      <c r="BA915">
        <v>1</v>
      </c>
      <c r="BB915">
        <v>5</v>
      </c>
      <c r="BC915">
        <v>1</v>
      </c>
      <c r="BD915">
        <v>0</v>
      </c>
      <c r="BE915">
        <v>0</v>
      </c>
      <c r="BF915">
        <v>95.897517832654898</v>
      </c>
      <c r="BG915">
        <v>91.318304215824995</v>
      </c>
      <c r="BH915">
        <v>94.651145529272995</v>
      </c>
      <c r="BI915">
        <v>96.034110177605896</v>
      </c>
    </row>
    <row r="916" spans="1:61" x14ac:dyDescent="0.25">
      <c r="A916" s="10" t="str">
        <f>VLOOKUP(D916,'Index-Relations'!E:F,2,FALSE)</f>
        <v>ESG</v>
      </c>
      <c r="B916" t="s">
        <v>3450</v>
      </c>
      <c r="C916" s="53" t="s">
        <v>2761</v>
      </c>
      <c r="D916" s="59" t="s">
        <v>3220</v>
      </c>
      <c r="E916" s="59" t="s">
        <v>4356</v>
      </c>
      <c r="F916" t="s">
        <v>374</v>
      </c>
      <c r="G916" t="s">
        <v>373</v>
      </c>
      <c r="H916" t="s">
        <v>375</v>
      </c>
      <c r="I916" s="52">
        <v>45628</v>
      </c>
      <c r="J916" t="s">
        <v>2457</v>
      </c>
      <c r="K916">
        <v>7</v>
      </c>
      <c r="L916" s="73">
        <v>96.733600361664998</v>
      </c>
      <c r="M916">
        <v>7</v>
      </c>
      <c r="N916">
        <v>1</v>
      </c>
      <c r="O916" s="73">
        <v>94.156925209750895</v>
      </c>
      <c r="P916">
        <v>7</v>
      </c>
      <c r="Q916">
        <v>1</v>
      </c>
      <c r="R916">
        <v>7</v>
      </c>
      <c r="S916">
        <v>1</v>
      </c>
      <c r="T916">
        <v>17.678397976342399</v>
      </c>
      <c r="U916">
        <v>0.75053943419983304</v>
      </c>
      <c r="V916">
        <v>4</v>
      </c>
      <c r="W916">
        <v>0</v>
      </c>
      <c r="X916">
        <v>0</v>
      </c>
      <c r="Y916">
        <v>7</v>
      </c>
      <c r="Z916">
        <v>1</v>
      </c>
      <c r="AA916">
        <v>7.6885397796320403</v>
      </c>
      <c r="AB916">
        <v>7</v>
      </c>
      <c r="AC916">
        <v>1</v>
      </c>
      <c r="AD916">
        <v>0</v>
      </c>
      <c r="AE916">
        <v>0</v>
      </c>
      <c r="AF916">
        <v>0</v>
      </c>
      <c r="AG916">
        <v>0</v>
      </c>
      <c r="AH916">
        <v>0</v>
      </c>
      <c r="AI916">
        <v>0</v>
      </c>
      <c r="AJ916" s="73">
        <v>97.030033409772898</v>
      </c>
      <c r="AK916">
        <v>7</v>
      </c>
      <c r="AL916">
        <v>1</v>
      </c>
      <c r="AM916">
        <v>0</v>
      </c>
      <c r="AN916">
        <v>0</v>
      </c>
      <c r="AO916">
        <v>0</v>
      </c>
      <c r="AP916">
        <v>0</v>
      </c>
      <c r="AQ916">
        <v>7</v>
      </c>
      <c r="AR916">
        <v>1</v>
      </c>
      <c r="AS916">
        <v>0</v>
      </c>
      <c r="AT916">
        <v>0</v>
      </c>
      <c r="AU916">
        <v>0</v>
      </c>
      <c r="AV916">
        <v>0</v>
      </c>
      <c r="AW916">
        <v>7</v>
      </c>
      <c r="AX916">
        <v>1</v>
      </c>
      <c r="AY916" s="73">
        <v>97.023593494634</v>
      </c>
      <c r="AZ916">
        <v>7</v>
      </c>
      <c r="BA916">
        <v>1</v>
      </c>
      <c r="BB916">
        <v>7</v>
      </c>
      <c r="BC916">
        <v>1</v>
      </c>
      <c r="BD916">
        <v>0</v>
      </c>
      <c r="BE916">
        <v>0</v>
      </c>
      <c r="BF916">
        <v>96.733600361664998</v>
      </c>
      <c r="BG916">
        <v>94.156925209750895</v>
      </c>
      <c r="BH916">
        <v>97.023593494634</v>
      </c>
      <c r="BI916">
        <v>97.030033409772898</v>
      </c>
    </row>
    <row r="917" spans="1:61" x14ac:dyDescent="0.25">
      <c r="A917" s="10" t="str">
        <f>VLOOKUP(D917,'Index-Relations'!E:F,2,FALSE)</f>
        <v>ESG</v>
      </c>
      <c r="B917" t="s">
        <v>3450</v>
      </c>
      <c r="C917" s="53" t="s">
        <v>2762</v>
      </c>
      <c r="D917" s="59" t="s">
        <v>3220</v>
      </c>
      <c r="E917" s="59" t="s">
        <v>4357</v>
      </c>
      <c r="F917" t="s">
        <v>374</v>
      </c>
      <c r="G917" t="s">
        <v>373</v>
      </c>
      <c r="H917" t="s">
        <v>375</v>
      </c>
      <c r="I917" s="52">
        <v>45597</v>
      </c>
      <c r="J917" t="s">
        <v>2457</v>
      </c>
      <c r="K917">
        <v>7</v>
      </c>
      <c r="L917" s="73">
        <v>96.701564216603899</v>
      </c>
      <c r="M917">
        <v>7</v>
      </c>
      <c r="N917">
        <v>1</v>
      </c>
      <c r="O917" s="73">
        <v>94.153711236230905</v>
      </c>
      <c r="P917">
        <v>7</v>
      </c>
      <c r="Q917">
        <v>1</v>
      </c>
      <c r="R917">
        <v>7</v>
      </c>
      <c r="S917">
        <v>1</v>
      </c>
      <c r="T917">
        <v>17.634113255470499</v>
      </c>
      <c r="U917">
        <v>0.747788881464861</v>
      </c>
      <c r="V917">
        <v>4</v>
      </c>
      <c r="W917">
        <v>0</v>
      </c>
      <c r="X917">
        <v>0</v>
      </c>
      <c r="Y917">
        <v>7</v>
      </c>
      <c r="Z917">
        <v>1</v>
      </c>
      <c r="AA917">
        <v>7.7925119121750503</v>
      </c>
      <c r="AB917">
        <v>7</v>
      </c>
      <c r="AC917">
        <v>1</v>
      </c>
      <c r="AD917">
        <v>0</v>
      </c>
      <c r="AE917">
        <v>0</v>
      </c>
      <c r="AF917">
        <v>0</v>
      </c>
      <c r="AG917">
        <v>0</v>
      </c>
      <c r="AH917">
        <v>0</v>
      </c>
      <c r="AI917">
        <v>0</v>
      </c>
      <c r="AJ917" s="73">
        <v>96.9778670377259</v>
      </c>
      <c r="AK917">
        <v>7</v>
      </c>
      <c r="AL917">
        <v>1</v>
      </c>
      <c r="AM917">
        <v>0</v>
      </c>
      <c r="AN917">
        <v>0</v>
      </c>
      <c r="AO917">
        <v>0</v>
      </c>
      <c r="AP917">
        <v>0</v>
      </c>
      <c r="AQ917">
        <v>7</v>
      </c>
      <c r="AR917">
        <v>1</v>
      </c>
      <c r="AS917">
        <v>0</v>
      </c>
      <c r="AT917">
        <v>0</v>
      </c>
      <c r="AU917">
        <v>0</v>
      </c>
      <c r="AV917">
        <v>0</v>
      </c>
      <c r="AW917">
        <v>7</v>
      </c>
      <c r="AX917">
        <v>1</v>
      </c>
      <c r="AY917" s="73">
        <v>96.976837049565006</v>
      </c>
      <c r="AZ917">
        <v>7</v>
      </c>
      <c r="BA917">
        <v>1</v>
      </c>
      <c r="BB917">
        <v>7</v>
      </c>
      <c r="BC917">
        <v>1</v>
      </c>
      <c r="BD917">
        <v>0</v>
      </c>
      <c r="BE917">
        <v>0</v>
      </c>
      <c r="BF917">
        <v>96.701564216603899</v>
      </c>
      <c r="BG917">
        <v>94.153711236230905</v>
      </c>
      <c r="BH917">
        <v>96.976837049565006</v>
      </c>
      <c r="BI917">
        <v>96.9778670377259</v>
      </c>
    </row>
    <row r="918" spans="1:61" x14ac:dyDescent="0.25">
      <c r="A918" s="10" t="str">
        <f>VLOOKUP(D918,'Index-Relations'!E:F,2,FALSE)</f>
        <v>ESG</v>
      </c>
      <c r="B918" t="s">
        <v>3450</v>
      </c>
      <c r="C918" s="53" t="s">
        <v>2763</v>
      </c>
      <c r="D918" s="59" t="s">
        <v>3220</v>
      </c>
      <c r="E918" s="59" t="s">
        <v>4358</v>
      </c>
      <c r="F918" t="s">
        <v>374</v>
      </c>
      <c r="G918" t="s">
        <v>373</v>
      </c>
      <c r="H918" t="s">
        <v>375</v>
      </c>
      <c r="I918" s="52">
        <v>45566</v>
      </c>
      <c r="J918" t="s">
        <v>2457</v>
      </c>
      <c r="K918">
        <v>7</v>
      </c>
      <c r="L918" s="73">
        <v>96.836275469455998</v>
      </c>
      <c r="M918">
        <v>7</v>
      </c>
      <c r="N918">
        <v>1</v>
      </c>
      <c r="O918" s="73">
        <v>94.256212562019897</v>
      </c>
      <c r="P918">
        <v>7</v>
      </c>
      <c r="Q918">
        <v>1</v>
      </c>
      <c r="R918">
        <v>7</v>
      </c>
      <c r="S918">
        <v>0.999999999999999</v>
      </c>
      <c r="T918">
        <v>17.564975381536801</v>
      </c>
      <c r="U918">
        <v>0.74751870195221004</v>
      </c>
      <c r="V918">
        <v>4</v>
      </c>
      <c r="W918">
        <v>0</v>
      </c>
      <c r="X918">
        <v>0</v>
      </c>
      <c r="Y918">
        <v>7</v>
      </c>
      <c r="Z918">
        <v>1</v>
      </c>
      <c r="AA918">
        <v>6.6149046186560696</v>
      </c>
      <c r="AB918">
        <v>7</v>
      </c>
      <c r="AC918">
        <v>0.999999999999999</v>
      </c>
      <c r="AD918">
        <v>0</v>
      </c>
      <c r="AE918">
        <v>0</v>
      </c>
      <c r="AF918">
        <v>0</v>
      </c>
      <c r="AG918">
        <v>1.1102E-16</v>
      </c>
      <c r="AH918">
        <v>0</v>
      </c>
      <c r="AI918">
        <v>0</v>
      </c>
      <c r="AJ918" s="73">
        <v>97.2073893328389</v>
      </c>
      <c r="AK918">
        <v>7</v>
      </c>
      <c r="AL918">
        <v>1</v>
      </c>
      <c r="AM918">
        <v>0</v>
      </c>
      <c r="AN918">
        <v>0</v>
      </c>
      <c r="AO918">
        <v>0</v>
      </c>
      <c r="AP918">
        <v>0</v>
      </c>
      <c r="AQ918">
        <v>7</v>
      </c>
      <c r="AR918">
        <v>0.999999999999999</v>
      </c>
      <c r="AS918">
        <v>0</v>
      </c>
      <c r="AT918">
        <v>0</v>
      </c>
      <c r="AU918">
        <v>0</v>
      </c>
      <c r="AV918">
        <v>0</v>
      </c>
      <c r="AW918">
        <v>7</v>
      </c>
      <c r="AX918">
        <v>0.999999999999999</v>
      </c>
      <c r="AY918" s="73">
        <v>97.094217964408998</v>
      </c>
      <c r="AZ918">
        <v>7</v>
      </c>
      <c r="BA918">
        <v>1</v>
      </c>
      <c r="BB918">
        <v>7</v>
      </c>
      <c r="BC918">
        <v>0.999999999999999</v>
      </c>
      <c r="BD918">
        <v>0</v>
      </c>
      <c r="BE918">
        <v>0</v>
      </c>
      <c r="BF918">
        <v>96.836275469455998</v>
      </c>
      <c r="BG918">
        <v>94.256212562019897</v>
      </c>
      <c r="BH918">
        <v>97.094217964408998</v>
      </c>
      <c r="BI918">
        <v>97.2073893328389</v>
      </c>
    </row>
    <row r="919" spans="1:61" x14ac:dyDescent="0.25">
      <c r="A919" s="10" t="str">
        <f>VLOOKUP(D919,'Index-Relations'!E:F,2,FALSE)</f>
        <v>ESG</v>
      </c>
      <c r="B919" t="s">
        <v>3450</v>
      </c>
      <c r="C919" s="53" t="s">
        <v>2764</v>
      </c>
      <c r="D919" s="59" t="s">
        <v>3220</v>
      </c>
      <c r="E919" s="59" t="s">
        <v>4359</v>
      </c>
      <c r="F919" t="s">
        <v>374</v>
      </c>
      <c r="G919" t="s">
        <v>373</v>
      </c>
      <c r="H919" t="s">
        <v>375</v>
      </c>
      <c r="I919" s="52">
        <v>45537</v>
      </c>
      <c r="J919" t="s">
        <v>2457</v>
      </c>
      <c r="K919">
        <v>7</v>
      </c>
      <c r="L919" s="73">
        <v>96.8981735345819</v>
      </c>
      <c r="M919">
        <v>7</v>
      </c>
      <c r="N919">
        <v>1</v>
      </c>
      <c r="O919" s="73">
        <v>94.308398823707904</v>
      </c>
      <c r="P919">
        <v>7</v>
      </c>
      <c r="Q919">
        <v>1</v>
      </c>
      <c r="R919">
        <v>7</v>
      </c>
      <c r="S919">
        <v>1</v>
      </c>
      <c r="T919">
        <v>17.5491892243938</v>
      </c>
      <c r="U919">
        <v>0.76648855199562005</v>
      </c>
      <c r="V919">
        <v>4</v>
      </c>
      <c r="W919">
        <v>0</v>
      </c>
      <c r="X919">
        <v>0</v>
      </c>
      <c r="Y919">
        <v>7</v>
      </c>
      <c r="Z919">
        <v>0.999999999999999</v>
      </c>
      <c r="AA919">
        <v>6.2788045713878198</v>
      </c>
      <c r="AB919">
        <v>7</v>
      </c>
      <c r="AC919">
        <v>1</v>
      </c>
      <c r="AD919">
        <v>0</v>
      </c>
      <c r="AE919">
        <v>0</v>
      </c>
      <c r="AF919">
        <v>0</v>
      </c>
      <c r="AG919">
        <v>0</v>
      </c>
      <c r="AH919">
        <v>0</v>
      </c>
      <c r="AI919">
        <v>0</v>
      </c>
      <c r="AJ919" s="73">
        <v>97.310790811392906</v>
      </c>
      <c r="AK919">
        <v>7</v>
      </c>
      <c r="AL919">
        <v>1</v>
      </c>
      <c r="AM919">
        <v>0</v>
      </c>
      <c r="AN919">
        <v>0</v>
      </c>
      <c r="AO919">
        <v>0</v>
      </c>
      <c r="AP919">
        <v>0</v>
      </c>
      <c r="AQ919">
        <v>7</v>
      </c>
      <c r="AR919">
        <v>1</v>
      </c>
      <c r="AS919">
        <v>0</v>
      </c>
      <c r="AT919">
        <v>0</v>
      </c>
      <c r="AU919">
        <v>0</v>
      </c>
      <c r="AV919">
        <v>0</v>
      </c>
      <c r="AW919">
        <v>7</v>
      </c>
      <c r="AX919">
        <v>0.999999999999999</v>
      </c>
      <c r="AY919" s="73">
        <v>97.150345933443006</v>
      </c>
      <c r="AZ919">
        <v>7</v>
      </c>
      <c r="BA919">
        <v>1</v>
      </c>
      <c r="BB919">
        <v>7</v>
      </c>
      <c r="BC919">
        <v>1</v>
      </c>
      <c r="BD919">
        <v>0</v>
      </c>
      <c r="BE919">
        <v>0</v>
      </c>
      <c r="BF919">
        <v>96.8981735345819</v>
      </c>
      <c r="BG919">
        <v>94.308398823707904</v>
      </c>
      <c r="BH919">
        <v>97.150345933443006</v>
      </c>
      <c r="BI919">
        <v>97.310790811392906</v>
      </c>
    </row>
    <row r="920" spans="1:61" x14ac:dyDescent="0.25">
      <c r="A920" s="10" t="str">
        <f>VLOOKUP(D920,'Index-Relations'!E:F,2,FALSE)</f>
        <v>ESG</v>
      </c>
      <c r="B920" t="s">
        <v>3450</v>
      </c>
      <c r="C920" s="53" t="s">
        <v>3350</v>
      </c>
      <c r="D920" s="59" t="s">
        <v>3220</v>
      </c>
      <c r="E920" s="59" t="s">
        <v>4360</v>
      </c>
      <c r="F920" t="s">
        <v>374</v>
      </c>
      <c r="G920" t="s">
        <v>373</v>
      </c>
      <c r="H920" t="s">
        <v>375</v>
      </c>
      <c r="I920" s="52">
        <v>45505</v>
      </c>
      <c r="J920" t="s">
        <v>2457</v>
      </c>
      <c r="K920">
        <v>7</v>
      </c>
      <c r="L920" s="73">
        <v>96.924291933666893</v>
      </c>
      <c r="M920">
        <v>7</v>
      </c>
      <c r="N920">
        <v>1</v>
      </c>
      <c r="O920" s="73">
        <v>94.346418982642902</v>
      </c>
      <c r="P920">
        <v>7</v>
      </c>
      <c r="Q920">
        <v>1</v>
      </c>
      <c r="R920">
        <v>7</v>
      </c>
      <c r="S920">
        <v>1</v>
      </c>
      <c r="T920">
        <v>17.466040771219301</v>
      </c>
      <c r="U920">
        <v>0.75565696068871702</v>
      </c>
      <c r="V920">
        <v>4</v>
      </c>
      <c r="W920">
        <v>0</v>
      </c>
      <c r="X920">
        <v>0</v>
      </c>
      <c r="Y920">
        <v>7</v>
      </c>
      <c r="Z920">
        <v>1</v>
      </c>
      <c r="AA920">
        <v>5.8762901473387004</v>
      </c>
      <c r="AB920">
        <v>7</v>
      </c>
      <c r="AC920">
        <v>1</v>
      </c>
      <c r="AD920">
        <v>0</v>
      </c>
      <c r="AE920">
        <v>0</v>
      </c>
      <c r="AF920">
        <v>0</v>
      </c>
      <c r="AG920">
        <v>0</v>
      </c>
      <c r="AH920">
        <v>0</v>
      </c>
      <c r="AI920">
        <v>0</v>
      </c>
      <c r="AJ920" s="73">
        <v>97.355152598797901</v>
      </c>
      <c r="AK920">
        <v>7</v>
      </c>
      <c r="AL920">
        <v>1</v>
      </c>
      <c r="AM920">
        <v>0</v>
      </c>
      <c r="AN920">
        <v>0</v>
      </c>
      <c r="AO920">
        <v>0</v>
      </c>
      <c r="AP920">
        <v>0</v>
      </c>
      <c r="AQ920">
        <v>7</v>
      </c>
      <c r="AR920">
        <v>1</v>
      </c>
      <c r="AS920">
        <v>0</v>
      </c>
      <c r="AT920">
        <v>0</v>
      </c>
      <c r="AU920">
        <v>0</v>
      </c>
      <c r="AV920">
        <v>0</v>
      </c>
      <c r="AW920">
        <v>7</v>
      </c>
      <c r="AX920">
        <v>1</v>
      </c>
      <c r="AY920" s="73">
        <v>97.159622183629907</v>
      </c>
      <c r="AZ920">
        <v>7</v>
      </c>
      <c r="BA920">
        <v>1</v>
      </c>
      <c r="BB920">
        <v>7</v>
      </c>
      <c r="BC920">
        <v>1</v>
      </c>
      <c r="BD920">
        <v>0</v>
      </c>
      <c r="BE920">
        <v>0</v>
      </c>
      <c r="BF920">
        <v>96.924291933666893</v>
      </c>
      <c r="BG920">
        <v>94.346418982642902</v>
      </c>
      <c r="BH920">
        <v>97.159622183629907</v>
      </c>
      <c r="BI920">
        <v>97.355152598797901</v>
      </c>
    </row>
    <row r="921" spans="1:61" x14ac:dyDescent="0.25">
      <c r="A921" s="10" t="str">
        <f>VLOOKUP(D921,'Index-Relations'!E:F,2,FALSE)</f>
        <v>ESG</v>
      </c>
      <c r="B921" t="s">
        <v>3450</v>
      </c>
      <c r="C921" s="53" t="s">
        <v>2765</v>
      </c>
      <c r="D921" s="59" t="s">
        <v>3220</v>
      </c>
      <c r="E921" s="59" t="s">
        <v>4361</v>
      </c>
      <c r="F921" t="s">
        <v>374</v>
      </c>
      <c r="G921" t="s">
        <v>373</v>
      </c>
      <c r="H921" t="s">
        <v>375</v>
      </c>
      <c r="I921" s="52">
        <v>45474</v>
      </c>
      <c r="J921" t="s">
        <v>2457</v>
      </c>
      <c r="K921">
        <v>7</v>
      </c>
      <c r="L921" s="73">
        <v>97.044511321350896</v>
      </c>
      <c r="M921">
        <v>7</v>
      </c>
      <c r="N921">
        <v>1</v>
      </c>
      <c r="O921" s="73">
        <v>94.449845014489995</v>
      </c>
      <c r="P921">
        <v>7</v>
      </c>
      <c r="Q921">
        <v>1</v>
      </c>
      <c r="R921">
        <v>7</v>
      </c>
      <c r="S921">
        <v>1</v>
      </c>
      <c r="T921">
        <v>17.393835755209299</v>
      </c>
      <c r="U921">
        <v>0.72706301132714402</v>
      </c>
      <c r="V921">
        <v>4</v>
      </c>
      <c r="W921">
        <v>0</v>
      </c>
      <c r="X921">
        <v>0</v>
      </c>
      <c r="Y921">
        <v>7</v>
      </c>
      <c r="Z921">
        <v>1</v>
      </c>
      <c r="AA921">
        <v>5.4151332662450802</v>
      </c>
      <c r="AB921">
        <v>7</v>
      </c>
      <c r="AC921">
        <v>1</v>
      </c>
      <c r="AD921">
        <v>0</v>
      </c>
      <c r="AE921">
        <v>0</v>
      </c>
      <c r="AF921">
        <v>0</v>
      </c>
      <c r="AG921">
        <v>0</v>
      </c>
      <c r="AH921">
        <v>0</v>
      </c>
      <c r="AI921">
        <v>0</v>
      </c>
      <c r="AJ921" s="73">
        <v>97.559029639476904</v>
      </c>
      <c r="AK921">
        <v>7</v>
      </c>
      <c r="AL921">
        <v>1</v>
      </c>
      <c r="AM921">
        <v>0</v>
      </c>
      <c r="AN921">
        <v>0</v>
      </c>
      <c r="AO921">
        <v>0</v>
      </c>
      <c r="AP921">
        <v>0</v>
      </c>
      <c r="AQ921">
        <v>7</v>
      </c>
      <c r="AR921">
        <v>0.999999999999999</v>
      </c>
      <c r="AS921">
        <v>0</v>
      </c>
      <c r="AT921">
        <v>0</v>
      </c>
      <c r="AU921">
        <v>0</v>
      </c>
      <c r="AV921">
        <v>0</v>
      </c>
      <c r="AW921">
        <v>7</v>
      </c>
      <c r="AX921">
        <v>1</v>
      </c>
      <c r="AY921" s="73">
        <v>97.261188151002997</v>
      </c>
      <c r="AZ921">
        <v>7</v>
      </c>
      <c r="BA921">
        <v>1</v>
      </c>
      <c r="BB921">
        <v>7</v>
      </c>
      <c r="BC921">
        <v>0.999999999999999</v>
      </c>
      <c r="BD921">
        <v>0</v>
      </c>
      <c r="BE921">
        <v>0</v>
      </c>
      <c r="BF921">
        <v>97.044511321350896</v>
      </c>
      <c r="BG921">
        <v>94.449845014489995</v>
      </c>
      <c r="BH921">
        <v>97.261188151002997</v>
      </c>
      <c r="BI921">
        <v>97.559029639476904</v>
      </c>
    </row>
    <row r="922" spans="1:61" x14ac:dyDescent="0.25">
      <c r="A922" s="10" t="str">
        <f>VLOOKUP(D922,'Index-Relations'!E:F,2,FALSE)</f>
        <v>ESG</v>
      </c>
      <c r="B922" t="s">
        <v>3450</v>
      </c>
      <c r="C922" s="53" t="s">
        <v>2766</v>
      </c>
      <c r="D922" s="59" t="s">
        <v>3220</v>
      </c>
      <c r="E922" s="59" t="s">
        <v>4362</v>
      </c>
      <c r="F922" t="s">
        <v>374</v>
      </c>
      <c r="G922" t="s">
        <v>373</v>
      </c>
      <c r="H922" t="s">
        <v>375</v>
      </c>
      <c r="I922" s="52">
        <v>45446</v>
      </c>
      <c r="J922" t="s">
        <v>2457</v>
      </c>
      <c r="K922">
        <v>7</v>
      </c>
      <c r="L922" s="73">
        <v>96.974063426708</v>
      </c>
      <c r="M922">
        <v>7</v>
      </c>
      <c r="N922">
        <v>1</v>
      </c>
      <c r="O922" s="73">
        <v>94.367454361251006</v>
      </c>
      <c r="P922">
        <v>7</v>
      </c>
      <c r="Q922">
        <v>1</v>
      </c>
      <c r="R922">
        <v>7</v>
      </c>
      <c r="S922">
        <v>1</v>
      </c>
      <c r="T922">
        <v>17.496598677636101</v>
      </c>
      <c r="U922">
        <v>0.73497864650563804</v>
      </c>
      <c r="V922">
        <v>4</v>
      </c>
      <c r="W922">
        <v>0</v>
      </c>
      <c r="X922">
        <v>0</v>
      </c>
      <c r="Y922">
        <v>7</v>
      </c>
      <c r="Z922">
        <v>1</v>
      </c>
      <c r="AA922">
        <v>6.4956419925757798</v>
      </c>
      <c r="AB922">
        <v>7</v>
      </c>
      <c r="AC922">
        <v>1</v>
      </c>
      <c r="AD922">
        <v>0</v>
      </c>
      <c r="AE922">
        <v>0</v>
      </c>
      <c r="AF922">
        <v>0</v>
      </c>
      <c r="AG922">
        <v>0</v>
      </c>
      <c r="AH922">
        <v>0</v>
      </c>
      <c r="AI922">
        <v>0</v>
      </c>
      <c r="AJ922" s="73">
        <v>97.441758970588893</v>
      </c>
      <c r="AK922">
        <v>7</v>
      </c>
      <c r="AL922">
        <v>1</v>
      </c>
      <c r="AM922">
        <v>0</v>
      </c>
      <c r="AN922">
        <v>0</v>
      </c>
      <c r="AO922">
        <v>0</v>
      </c>
      <c r="AP922">
        <v>0</v>
      </c>
      <c r="AQ922">
        <v>7</v>
      </c>
      <c r="AR922">
        <v>0.999999999999999</v>
      </c>
      <c r="AS922">
        <v>0</v>
      </c>
      <c r="AT922">
        <v>0</v>
      </c>
      <c r="AU922">
        <v>0</v>
      </c>
      <c r="AV922">
        <v>0</v>
      </c>
      <c r="AW922">
        <v>7</v>
      </c>
      <c r="AX922">
        <v>1</v>
      </c>
      <c r="AY922" s="73">
        <v>97.203446514291997</v>
      </c>
      <c r="AZ922">
        <v>7</v>
      </c>
      <c r="BA922">
        <v>1</v>
      </c>
      <c r="BB922">
        <v>7</v>
      </c>
      <c r="BC922">
        <v>0.999999999999999</v>
      </c>
      <c r="BD922">
        <v>0</v>
      </c>
      <c r="BE922">
        <v>0</v>
      </c>
      <c r="BF922">
        <v>96.974063426708</v>
      </c>
      <c r="BG922">
        <v>94.367454361251006</v>
      </c>
      <c r="BH922">
        <v>97.203446514291997</v>
      </c>
      <c r="BI922">
        <v>97.441758970588893</v>
      </c>
    </row>
    <row r="923" spans="1:61" x14ac:dyDescent="0.25">
      <c r="A923" s="10" t="str">
        <f>VLOOKUP(D923,'Index-Relations'!E:F,2,FALSE)</f>
        <v>ESG</v>
      </c>
      <c r="B923" t="s">
        <v>3450</v>
      </c>
      <c r="C923" s="53" t="s">
        <v>2767</v>
      </c>
      <c r="D923" s="59" t="s">
        <v>3220</v>
      </c>
      <c r="E923" s="59" t="s">
        <v>4363</v>
      </c>
      <c r="F923" t="s">
        <v>374</v>
      </c>
      <c r="G923" t="s">
        <v>373</v>
      </c>
      <c r="H923" t="s">
        <v>375</v>
      </c>
      <c r="I923" s="52">
        <v>45414</v>
      </c>
      <c r="J923" t="s">
        <v>2457</v>
      </c>
      <c r="K923">
        <v>7</v>
      </c>
      <c r="L923" s="73">
        <v>96.942257645170997</v>
      </c>
      <c r="M923">
        <v>7</v>
      </c>
      <c r="N923">
        <v>1</v>
      </c>
      <c r="O923" s="73">
        <v>94.344689229687006</v>
      </c>
      <c r="P923">
        <v>7</v>
      </c>
      <c r="Q923">
        <v>1</v>
      </c>
      <c r="R923">
        <v>7</v>
      </c>
      <c r="S923">
        <v>1</v>
      </c>
      <c r="T923">
        <v>17.496849798711501</v>
      </c>
      <c r="U923">
        <v>0.76511599549260401</v>
      </c>
      <c r="V923">
        <v>4</v>
      </c>
      <c r="W923">
        <v>0</v>
      </c>
      <c r="X923">
        <v>0</v>
      </c>
      <c r="Y923">
        <v>7</v>
      </c>
      <c r="Z923">
        <v>1</v>
      </c>
      <c r="AA923">
        <v>8.8986028208528403</v>
      </c>
      <c r="AB923">
        <v>7</v>
      </c>
      <c r="AC923">
        <v>1</v>
      </c>
      <c r="AD923">
        <v>0</v>
      </c>
      <c r="AE923">
        <v>0</v>
      </c>
      <c r="AF923">
        <v>0</v>
      </c>
      <c r="AG923">
        <v>0</v>
      </c>
      <c r="AH923">
        <v>0</v>
      </c>
      <c r="AI923">
        <v>0</v>
      </c>
      <c r="AJ923" s="73">
        <v>97.385957387586004</v>
      </c>
      <c r="AK923">
        <v>7</v>
      </c>
      <c r="AL923">
        <v>1</v>
      </c>
      <c r="AM923">
        <v>0</v>
      </c>
      <c r="AN923">
        <v>0</v>
      </c>
      <c r="AO923">
        <v>0</v>
      </c>
      <c r="AP923">
        <v>0</v>
      </c>
      <c r="AQ923">
        <v>7</v>
      </c>
      <c r="AR923">
        <v>1</v>
      </c>
      <c r="AS923">
        <v>0</v>
      </c>
      <c r="AT923">
        <v>0</v>
      </c>
      <c r="AU923">
        <v>0</v>
      </c>
      <c r="AV923">
        <v>0</v>
      </c>
      <c r="AW923">
        <v>7</v>
      </c>
      <c r="AX923">
        <v>1</v>
      </c>
      <c r="AY923" s="73">
        <v>97.175769082401004</v>
      </c>
      <c r="AZ923">
        <v>7</v>
      </c>
      <c r="BA923">
        <v>1</v>
      </c>
      <c r="BB923">
        <v>7</v>
      </c>
      <c r="BC923">
        <v>1</v>
      </c>
      <c r="BD923">
        <v>0</v>
      </c>
      <c r="BE923">
        <v>0</v>
      </c>
      <c r="BF923">
        <v>96.942257645170997</v>
      </c>
      <c r="BG923">
        <v>94.344689229687006</v>
      </c>
      <c r="BH923">
        <v>97.175769082401004</v>
      </c>
      <c r="BI923">
        <v>97.385957387586004</v>
      </c>
    </row>
    <row r="924" spans="1:61" x14ac:dyDescent="0.25">
      <c r="A924" s="10" t="str">
        <f>VLOOKUP(D924,'Index-Relations'!E:F,2,FALSE)</f>
        <v>ESG</v>
      </c>
      <c r="B924" t="s">
        <v>3450</v>
      </c>
      <c r="C924" s="53" t="s">
        <v>2768</v>
      </c>
      <c r="D924" s="59" t="s">
        <v>3220</v>
      </c>
      <c r="E924" s="59" t="s">
        <v>4364</v>
      </c>
      <c r="F924" t="s">
        <v>374</v>
      </c>
      <c r="G924" t="s">
        <v>373</v>
      </c>
      <c r="H924" t="s">
        <v>375</v>
      </c>
      <c r="I924" s="52">
        <v>45384</v>
      </c>
      <c r="J924" t="s">
        <v>2457</v>
      </c>
      <c r="K924">
        <v>7</v>
      </c>
      <c r="L924">
        <v>97.304210229775194</v>
      </c>
      <c r="M924">
        <v>7</v>
      </c>
      <c r="N924">
        <v>1</v>
      </c>
      <c r="O924">
        <v>94.553530405886093</v>
      </c>
      <c r="P924">
        <v>7</v>
      </c>
      <c r="Q924">
        <v>1</v>
      </c>
      <c r="R924">
        <v>7</v>
      </c>
      <c r="S924">
        <v>0.999999999999999</v>
      </c>
      <c r="T924">
        <v>17.4824011334399</v>
      </c>
      <c r="U924">
        <v>0.721119471513189</v>
      </c>
      <c r="V924">
        <v>4</v>
      </c>
      <c r="W924">
        <v>0</v>
      </c>
      <c r="X924">
        <v>0</v>
      </c>
      <c r="Y924">
        <v>7</v>
      </c>
      <c r="Z924">
        <v>1</v>
      </c>
      <c r="AA924">
        <v>5.6966904117243002</v>
      </c>
      <c r="AB924">
        <v>7</v>
      </c>
      <c r="AC924">
        <v>1</v>
      </c>
      <c r="AD924">
        <v>0</v>
      </c>
      <c r="AE924">
        <v>0</v>
      </c>
      <c r="AF924">
        <v>0</v>
      </c>
      <c r="AG924">
        <v>0</v>
      </c>
      <c r="AH924">
        <v>0</v>
      </c>
      <c r="AI924">
        <v>0</v>
      </c>
      <c r="AJ924">
        <v>98.223997330116305</v>
      </c>
      <c r="AK924">
        <v>7</v>
      </c>
      <c r="AL924">
        <v>1</v>
      </c>
      <c r="AM924">
        <v>0</v>
      </c>
      <c r="AN924">
        <v>0</v>
      </c>
      <c r="AO924">
        <v>0</v>
      </c>
      <c r="AP924">
        <v>0</v>
      </c>
      <c r="AQ924">
        <v>7</v>
      </c>
      <c r="AR924">
        <v>1</v>
      </c>
      <c r="AS924">
        <v>0</v>
      </c>
      <c r="AT924">
        <v>0</v>
      </c>
      <c r="AU924">
        <v>0</v>
      </c>
      <c r="AV924">
        <v>0</v>
      </c>
      <c r="AW924">
        <v>7</v>
      </c>
      <c r="AX924">
        <v>1</v>
      </c>
      <c r="AY924">
        <v>97.506394023267106</v>
      </c>
      <c r="AZ924">
        <v>7</v>
      </c>
      <c r="BA924">
        <v>1</v>
      </c>
      <c r="BB924">
        <v>7</v>
      </c>
      <c r="BC924">
        <v>1</v>
      </c>
      <c r="BD924">
        <v>0</v>
      </c>
      <c r="BE924">
        <v>0</v>
      </c>
      <c r="BF924">
        <v>96.997144206355998</v>
      </c>
      <c r="BG924">
        <v>94.391588909552993</v>
      </c>
      <c r="BH924">
        <v>97.218501107237003</v>
      </c>
      <c r="BI924">
        <v>97.480429302190899</v>
      </c>
    </row>
    <row r="925" spans="1:61" x14ac:dyDescent="0.25">
      <c r="A925" s="10" t="str">
        <f>VLOOKUP(D925,'Index-Relations'!E:F,2,FALSE)</f>
        <v>ESG</v>
      </c>
      <c r="B925" t="s">
        <v>3450</v>
      </c>
      <c r="C925" s="53" t="s">
        <v>2769</v>
      </c>
      <c r="D925" s="59" t="s">
        <v>3220</v>
      </c>
      <c r="E925" s="59" t="s">
        <v>4365</v>
      </c>
      <c r="F925" t="s">
        <v>374</v>
      </c>
      <c r="G925" t="s">
        <v>373</v>
      </c>
      <c r="H925" t="s">
        <v>375</v>
      </c>
      <c r="I925" s="52">
        <v>45352</v>
      </c>
      <c r="J925" t="s">
        <v>2457</v>
      </c>
      <c r="K925">
        <v>7</v>
      </c>
      <c r="L925">
        <v>97.301435407060296</v>
      </c>
      <c r="M925">
        <v>7</v>
      </c>
      <c r="N925">
        <v>1</v>
      </c>
      <c r="O925">
        <v>94.541214115083804</v>
      </c>
      <c r="P925">
        <v>7</v>
      </c>
      <c r="Q925">
        <v>1</v>
      </c>
      <c r="R925">
        <v>7</v>
      </c>
      <c r="S925">
        <v>1</v>
      </c>
      <c r="T925">
        <v>17.501531951791499</v>
      </c>
      <c r="U925">
        <v>0.72352490124220004</v>
      </c>
      <c r="V925">
        <v>4</v>
      </c>
      <c r="W925">
        <v>0</v>
      </c>
      <c r="X925">
        <v>0</v>
      </c>
      <c r="Y925">
        <v>7</v>
      </c>
      <c r="Z925">
        <v>1</v>
      </c>
      <c r="AA925">
        <v>5.8107278906772004</v>
      </c>
      <c r="AB925">
        <v>7</v>
      </c>
      <c r="AC925">
        <v>1</v>
      </c>
      <c r="AD925">
        <v>0</v>
      </c>
      <c r="AE925">
        <v>0</v>
      </c>
      <c r="AF925">
        <v>0</v>
      </c>
      <c r="AG925">
        <v>0</v>
      </c>
      <c r="AH925">
        <v>0</v>
      </c>
      <c r="AI925">
        <v>0</v>
      </c>
      <c r="AJ925">
        <v>98.222291360865</v>
      </c>
      <c r="AK925">
        <v>7</v>
      </c>
      <c r="AL925">
        <v>1</v>
      </c>
      <c r="AM925">
        <v>0</v>
      </c>
      <c r="AN925">
        <v>0</v>
      </c>
      <c r="AO925">
        <v>0</v>
      </c>
      <c r="AP925">
        <v>0</v>
      </c>
      <c r="AQ925">
        <v>7</v>
      </c>
      <c r="AR925">
        <v>1</v>
      </c>
      <c r="AS925">
        <v>0</v>
      </c>
      <c r="AT925">
        <v>0</v>
      </c>
      <c r="AU925">
        <v>0</v>
      </c>
      <c r="AV925">
        <v>0</v>
      </c>
      <c r="AW925">
        <v>7</v>
      </c>
      <c r="AX925">
        <v>1</v>
      </c>
      <c r="AY925">
        <v>97.504584694585901</v>
      </c>
      <c r="AZ925">
        <v>7</v>
      </c>
      <c r="BA925">
        <v>1</v>
      </c>
      <c r="BB925">
        <v>7</v>
      </c>
      <c r="BC925">
        <v>1</v>
      </c>
      <c r="BD925">
        <v>0</v>
      </c>
      <c r="BE925">
        <v>0</v>
      </c>
      <c r="BF925">
        <v>96.995847803794007</v>
      </c>
      <c r="BG925">
        <v>94.374728784669003</v>
      </c>
      <c r="BH925">
        <v>97.219296570409995</v>
      </c>
      <c r="BI925">
        <v>97.481540183769994</v>
      </c>
    </row>
    <row r="926" spans="1:61" x14ac:dyDescent="0.25">
      <c r="A926" s="10" t="str">
        <f>VLOOKUP(D926,'Index-Relations'!E:F,2,FALSE)</f>
        <v>ESG</v>
      </c>
      <c r="B926" t="s">
        <v>3450</v>
      </c>
      <c r="C926" s="53" t="s">
        <v>2770</v>
      </c>
      <c r="D926" s="59" t="s">
        <v>3220</v>
      </c>
      <c r="E926" s="59" t="s">
        <v>4366</v>
      </c>
      <c r="F926" t="s">
        <v>374</v>
      </c>
      <c r="G926" t="s">
        <v>373</v>
      </c>
      <c r="H926" t="s">
        <v>375</v>
      </c>
      <c r="I926" s="52">
        <v>45323</v>
      </c>
      <c r="J926" t="s">
        <v>2457</v>
      </c>
      <c r="K926">
        <v>7</v>
      </c>
      <c r="L926">
        <v>97.342669911008599</v>
      </c>
      <c r="M926">
        <v>7</v>
      </c>
      <c r="N926">
        <v>1</v>
      </c>
      <c r="O926">
        <v>94.523662731601206</v>
      </c>
      <c r="P926">
        <v>7</v>
      </c>
      <c r="Q926">
        <v>1</v>
      </c>
      <c r="R926">
        <v>7</v>
      </c>
      <c r="S926">
        <v>1</v>
      </c>
      <c r="T926">
        <v>17.548386241330601</v>
      </c>
      <c r="U926">
        <v>0.72320664659001199</v>
      </c>
      <c r="V926">
        <v>4</v>
      </c>
      <c r="W926">
        <v>0</v>
      </c>
      <c r="X926">
        <v>0</v>
      </c>
      <c r="Y926">
        <v>7</v>
      </c>
      <c r="Z926">
        <v>1</v>
      </c>
      <c r="AA926">
        <v>6.17433777435624</v>
      </c>
      <c r="AB926">
        <v>7</v>
      </c>
      <c r="AC926">
        <v>0.999999999999999</v>
      </c>
      <c r="AD926">
        <v>0</v>
      </c>
      <c r="AE926">
        <v>0</v>
      </c>
      <c r="AF926">
        <v>0</v>
      </c>
      <c r="AG926">
        <v>1.1102E-16</v>
      </c>
      <c r="AH926">
        <v>0</v>
      </c>
      <c r="AI926">
        <v>0</v>
      </c>
      <c r="AJ926">
        <v>98.215261154743402</v>
      </c>
      <c r="AK926">
        <v>7</v>
      </c>
      <c r="AL926">
        <v>1</v>
      </c>
      <c r="AM926">
        <v>0</v>
      </c>
      <c r="AN926">
        <v>0</v>
      </c>
      <c r="AO926">
        <v>0</v>
      </c>
      <c r="AP926">
        <v>0</v>
      </c>
      <c r="AQ926">
        <v>7</v>
      </c>
      <c r="AR926">
        <v>1</v>
      </c>
      <c r="AS926">
        <v>0</v>
      </c>
      <c r="AT926">
        <v>0</v>
      </c>
      <c r="AU926">
        <v>0</v>
      </c>
      <c r="AV926">
        <v>0</v>
      </c>
      <c r="AW926">
        <v>7</v>
      </c>
      <c r="AX926">
        <v>0.999999999999999</v>
      </c>
      <c r="AY926">
        <v>97.586489949120704</v>
      </c>
      <c r="AZ926">
        <v>7</v>
      </c>
      <c r="BA926">
        <v>1</v>
      </c>
      <c r="BB926">
        <v>7</v>
      </c>
      <c r="BC926">
        <v>1</v>
      </c>
      <c r="BD926">
        <v>0</v>
      </c>
      <c r="BE926">
        <v>0</v>
      </c>
      <c r="BF926">
        <v>97.139177559009994</v>
      </c>
      <c r="BG926">
        <v>94.348905323908994</v>
      </c>
      <c r="BH926">
        <v>97.487672716212003</v>
      </c>
      <c r="BI926">
        <v>97.497471858468899</v>
      </c>
    </row>
    <row r="927" spans="1:61" x14ac:dyDescent="0.25">
      <c r="A927" s="10" t="str">
        <f>VLOOKUP(D927,'Index-Relations'!E:F,2,FALSE)</f>
        <v>ESG</v>
      </c>
      <c r="B927" t="s">
        <v>3450</v>
      </c>
      <c r="C927" s="53" t="s">
        <v>2760</v>
      </c>
      <c r="D927" s="59" t="s">
        <v>3001</v>
      </c>
      <c r="E927" s="59" t="s">
        <v>4367</v>
      </c>
      <c r="F927" t="s">
        <v>380</v>
      </c>
      <c r="G927" t="s">
        <v>379</v>
      </c>
      <c r="H927" t="s">
        <v>381</v>
      </c>
      <c r="I927" s="52">
        <v>45659</v>
      </c>
      <c r="J927" t="s">
        <v>2457</v>
      </c>
      <c r="K927">
        <v>20</v>
      </c>
      <c r="L927" s="73">
        <v>90.438662313871006</v>
      </c>
      <c r="M927">
        <v>20</v>
      </c>
      <c r="N927">
        <v>1</v>
      </c>
      <c r="O927" s="73">
        <v>87.433783391807907</v>
      </c>
      <c r="P927">
        <v>20</v>
      </c>
      <c r="Q927">
        <v>1</v>
      </c>
      <c r="R927">
        <v>20</v>
      </c>
      <c r="S927">
        <v>1</v>
      </c>
      <c r="T927">
        <v>38.1989961544406</v>
      </c>
      <c r="U927">
        <v>0.91204212834460896</v>
      </c>
      <c r="V927">
        <v>17</v>
      </c>
      <c r="W927">
        <v>0.13345285910389901</v>
      </c>
      <c r="X927">
        <v>4</v>
      </c>
      <c r="Y927">
        <v>20</v>
      </c>
      <c r="Z927">
        <v>1</v>
      </c>
      <c r="AA927">
        <v>50.164906182007101</v>
      </c>
      <c r="AB927">
        <v>18</v>
      </c>
      <c r="AC927">
        <v>0.95763891134756796</v>
      </c>
      <c r="AD927">
        <v>2</v>
      </c>
      <c r="AE927">
        <v>4.2361088652431503E-2</v>
      </c>
      <c r="AF927">
        <v>0</v>
      </c>
      <c r="AG927">
        <v>1.6652999999999999E-16</v>
      </c>
      <c r="AH927">
        <v>3.5183722185961499E-3</v>
      </c>
      <c r="AI927">
        <v>2</v>
      </c>
      <c r="AJ927" s="73">
        <v>87.069115167326999</v>
      </c>
      <c r="AK927">
        <v>20</v>
      </c>
      <c r="AL927">
        <v>1</v>
      </c>
      <c r="AM927">
        <v>0</v>
      </c>
      <c r="AN927">
        <v>0</v>
      </c>
      <c r="AO927">
        <v>0</v>
      </c>
      <c r="AP927">
        <v>0</v>
      </c>
      <c r="AQ927">
        <v>20</v>
      </c>
      <c r="AR927">
        <v>0.999999999999999</v>
      </c>
      <c r="AS927">
        <v>0</v>
      </c>
      <c r="AT927">
        <v>0</v>
      </c>
      <c r="AU927">
        <v>0</v>
      </c>
      <c r="AV927">
        <v>0</v>
      </c>
      <c r="AW927">
        <v>20</v>
      </c>
      <c r="AX927">
        <v>1</v>
      </c>
      <c r="AY927" s="73">
        <v>89.435299344054002</v>
      </c>
      <c r="AZ927">
        <v>20</v>
      </c>
      <c r="BA927">
        <v>1</v>
      </c>
      <c r="BB927">
        <v>20</v>
      </c>
      <c r="BC927">
        <v>0.999999999999999</v>
      </c>
      <c r="BD927">
        <v>0</v>
      </c>
      <c r="BE927">
        <v>0</v>
      </c>
      <c r="BF927">
        <v>90.438662313871006</v>
      </c>
      <c r="BG927">
        <v>87.433783391807907</v>
      </c>
      <c r="BH927">
        <v>89.435299344054002</v>
      </c>
      <c r="BI927">
        <v>87.069115167326999</v>
      </c>
    </row>
    <row r="928" spans="1:61" x14ac:dyDescent="0.25">
      <c r="A928" s="10" t="str">
        <f>VLOOKUP(D928,'Index-Relations'!E:F,2,FALSE)</f>
        <v>ESG</v>
      </c>
      <c r="B928" t="s">
        <v>3450</v>
      </c>
      <c r="C928" s="53" t="s">
        <v>2761</v>
      </c>
      <c r="D928" s="59" t="s">
        <v>3001</v>
      </c>
      <c r="E928" s="59" t="s">
        <v>4368</v>
      </c>
      <c r="F928" t="s">
        <v>380</v>
      </c>
      <c r="G928" t="s">
        <v>379</v>
      </c>
      <c r="H928" t="s">
        <v>381</v>
      </c>
      <c r="I928" s="52">
        <v>45628</v>
      </c>
      <c r="J928" t="s">
        <v>2457</v>
      </c>
      <c r="K928">
        <v>23</v>
      </c>
      <c r="L928" s="73">
        <v>87.184596205310996</v>
      </c>
      <c r="M928">
        <v>23</v>
      </c>
      <c r="N928">
        <v>1</v>
      </c>
      <c r="O928" s="73">
        <v>88.869649845045998</v>
      </c>
      <c r="P928">
        <v>23</v>
      </c>
      <c r="Q928">
        <v>1</v>
      </c>
      <c r="R928">
        <v>23</v>
      </c>
      <c r="S928">
        <v>1</v>
      </c>
      <c r="T928">
        <v>31.717017363289798</v>
      </c>
      <c r="U928">
        <v>0.73447475063905698</v>
      </c>
      <c r="V928">
        <v>16</v>
      </c>
      <c r="W928">
        <v>0.109312067964998</v>
      </c>
      <c r="X928">
        <v>4</v>
      </c>
      <c r="Y928">
        <v>23</v>
      </c>
      <c r="Z928">
        <v>1</v>
      </c>
      <c r="AA928">
        <v>31.857308260256001</v>
      </c>
      <c r="AB928">
        <v>22</v>
      </c>
      <c r="AC928">
        <v>0.97847673409749003</v>
      </c>
      <c r="AD928">
        <v>1</v>
      </c>
      <c r="AE928">
        <v>2.15232659025093E-2</v>
      </c>
      <c r="AF928">
        <v>0</v>
      </c>
      <c r="AG928">
        <v>0</v>
      </c>
      <c r="AH928">
        <v>3.01582806411692E-3</v>
      </c>
      <c r="AI928">
        <v>2</v>
      </c>
      <c r="AJ928" s="73">
        <v>79.319036212735995</v>
      </c>
      <c r="AK928">
        <v>23</v>
      </c>
      <c r="AL928">
        <v>1</v>
      </c>
      <c r="AM928">
        <v>0</v>
      </c>
      <c r="AN928">
        <v>0</v>
      </c>
      <c r="AO928">
        <v>0</v>
      </c>
      <c r="AP928">
        <v>0</v>
      </c>
      <c r="AQ928">
        <v>23</v>
      </c>
      <c r="AR928">
        <v>0.999999999999999</v>
      </c>
      <c r="AS928">
        <v>0</v>
      </c>
      <c r="AT928">
        <v>0</v>
      </c>
      <c r="AU928">
        <v>0</v>
      </c>
      <c r="AV928">
        <v>0</v>
      </c>
      <c r="AW928">
        <v>23</v>
      </c>
      <c r="AX928">
        <v>1</v>
      </c>
      <c r="AY928" s="73">
        <v>86.126194886387907</v>
      </c>
      <c r="AZ928">
        <v>23</v>
      </c>
      <c r="BA928">
        <v>1</v>
      </c>
      <c r="BB928">
        <v>23</v>
      </c>
      <c r="BC928">
        <v>0.999999999999999</v>
      </c>
      <c r="BD928">
        <v>0</v>
      </c>
      <c r="BE928">
        <v>0</v>
      </c>
      <c r="BF928">
        <v>87.184596205310996</v>
      </c>
      <c r="BG928">
        <v>88.869649845045998</v>
      </c>
      <c r="BH928">
        <v>86.126194886387907</v>
      </c>
      <c r="BI928">
        <v>79.319036212735995</v>
      </c>
    </row>
    <row r="929" spans="1:61" x14ac:dyDescent="0.25">
      <c r="A929" s="10" t="str">
        <f>VLOOKUP(D929,'Index-Relations'!E:F,2,FALSE)</f>
        <v>ESG</v>
      </c>
      <c r="B929" t="s">
        <v>3450</v>
      </c>
      <c r="C929" s="53" t="s">
        <v>2762</v>
      </c>
      <c r="D929" s="59" t="s">
        <v>3001</v>
      </c>
      <c r="E929" s="59" t="s">
        <v>4369</v>
      </c>
      <c r="F929" t="s">
        <v>380</v>
      </c>
      <c r="G929" t="s">
        <v>379</v>
      </c>
      <c r="H929" t="s">
        <v>381</v>
      </c>
      <c r="I929" s="52">
        <v>45597</v>
      </c>
      <c r="J929" t="s">
        <v>2457</v>
      </c>
      <c r="K929">
        <v>23</v>
      </c>
      <c r="L929" s="73">
        <v>87.195790965673993</v>
      </c>
      <c r="M929">
        <v>23</v>
      </c>
      <c r="N929">
        <v>1</v>
      </c>
      <c r="O929" s="73">
        <v>88.832209863922998</v>
      </c>
      <c r="P929">
        <v>23</v>
      </c>
      <c r="Q929">
        <v>1</v>
      </c>
      <c r="R929">
        <v>23</v>
      </c>
      <c r="S929">
        <v>1</v>
      </c>
      <c r="T929">
        <v>31.4579672269779</v>
      </c>
      <c r="U929">
        <v>0.73403075316452604</v>
      </c>
      <c r="V929">
        <v>16</v>
      </c>
      <c r="W929">
        <v>0.10753007186307501</v>
      </c>
      <c r="X929">
        <v>4</v>
      </c>
      <c r="Y929">
        <v>23</v>
      </c>
      <c r="Z929">
        <v>1</v>
      </c>
      <c r="AA929">
        <v>31.5236508653092</v>
      </c>
      <c r="AB929">
        <v>22</v>
      </c>
      <c r="AC929">
        <v>0.97892351644085895</v>
      </c>
      <c r="AD929">
        <v>1</v>
      </c>
      <c r="AE929">
        <v>2.10764835591403E-2</v>
      </c>
      <c r="AF929">
        <v>0</v>
      </c>
      <c r="AG929">
        <v>0</v>
      </c>
      <c r="AH929">
        <v>3.03485288686963E-3</v>
      </c>
      <c r="AI929">
        <v>2</v>
      </c>
      <c r="AJ929" s="73">
        <v>79.335042128091004</v>
      </c>
      <c r="AK929">
        <v>23</v>
      </c>
      <c r="AL929">
        <v>1</v>
      </c>
      <c r="AM929">
        <v>0</v>
      </c>
      <c r="AN929">
        <v>0</v>
      </c>
      <c r="AO929">
        <v>0</v>
      </c>
      <c r="AP929">
        <v>0</v>
      </c>
      <c r="AQ929">
        <v>23</v>
      </c>
      <c r="AR929">
        <v>0.999999999999999</v>
      </c>
      <c r="AS929">
        <v>0</v>
      </c>
      <c r="AT929">
        <v>0</v>
      </c>
      <c r="AU929">
        <v>0</v>
      </c>
      <c r="AV929">
        <v>0</v>
      </c>
      <c r="AW929">
        <v>23</v>
      </c>
      <c r="AX929">
        <v>1</v>
      </c>
      <c r="AY929" s="73">
        <v>86.123959380372995</v>
      </c>
      <c r="AZ929">
        <v>23</v>
      </c>
      <c r="BA929">
        <v>1</v>
      </c>
      <c r="BB929">
        <v>23</v>
      </c>
      <c r="BC929">
        <v>0.999999999999999</v>
      </c>
      <c r="BD929">
        <v>0</v>
      </c>
      <c r="BE929">
        <v>0</v>
      </c>
      <c r="BF929">
        <v>87.195790965673993</v>
      </c>
      <c r="BG929">
        <v>88.832209863922998</v>
      </c>
      <c r="BH929">
        <v>86.123959380372995</v>
      </c>
      <c r="BI929">
        <v>79.335042128091004</v>
      </c>
    </row>
    <row r="930" spans="1:61" x14ac:dyDescent="0.25">
      <c r="A930" s="10" t="str">
        <f>VLOOKUP(D930,'Index-Relations'!E:F,2,FALSE)</f>
        <v>ESG</v>
      </c>
      <c r="B930" t="s">
        <v>3450</v>
      </c>
      <c r="C930" s="53" t="s">
        <v>2763</v>
      </c>
      <c r="D930" s="59" t="s">
        <v>3001</v>
      </c>
      <c r="E930" s="59" t="s">
        <v>4370</v>
      </c>
      <c r="F930" t="s">
        <v>380</v>
      </c>
      <c r="G930" t="s">
        <v>379</v>
      </c>
      <c r="H930" t="s">
        <v>381</v>
      </c>
      <c r="I930" s="52">
        <v>45566</v>
      </c>
      <c r="J930" t="s">
        <v>2457</v>
      </c>
      <c r="K930">
        <v>23</v>
      </c>
      <c r="L930" s="73">
        <v>87.519189631464997</v>
      </c>
      <c r="M930">
        <v>23</v>
      </c>
      <c r="N930">
        <v>1</v>
      </c>
      <c r="O930" s="73">
        <v>88.590127889016003</v>
      </c>
      <c r="P930">
        <v>23</v>
      </c>
      <c r="Q930">
        <v>1</v>
      </c>
      <c r="R930">
        <v>23</v>
      </c>
      <c r="S930">
        <v>0.999999999999999</v>
      </c>
      <c r="T930">
        <v>32.5452267308468</v>
      </c>
      <c r="U930">
        <v>0.74082069705321796</v>
      </c>
      <c r="V930">
        <v>16</v>
      </c>
      <c r="W930">
        <v>0.109786826962172</v>
      </c>
      <c r="X930">
        <v>4</v>
      </c>
      <c r="Y930">
        <v>23</v>
      </c>
      <c r="Z930">
        <v>1</v>
      </c>
      <c r="AA930">
        <v>30.685323928212298</v>
      </c>
      <c r="AB930">
        <v>22</v>
      </c>
      <c r="AC930">
        <v>0.98070668547877504</v>
      </c>
      <c r="AD930">
        <v>1</v>
      </c>
      <c r="AE930">
        <v>1.9293314521224299E-2</v>
      </c>
      <c r="AF930">
        <v>0</v>
      </c>
      <c r="AG930">
        <v>7.2860000000000002E-17</v>
      </c>
      <c r="AH930">
        <v>3.0583292122763001E-3</v>
      </c>
      <c r="AI930">
        <v>2</v>
      </c>
      <c r="AJ930" s="73">
        <v>80.118546112496006</v>
      </c>
      <c r="AK930">
        <v>23</v>
      </c>
      <c r="AL930">
        <v>1</v>
      </c>
      <c r="AM930">
        <v>0</v>
      </c>
      <c r="AN930">
        <v>0</v>
      </c>
      <c r="AO930">
        <v>0</v>
      </c>
      <c r="AP930">
        <v>0</v>
      </c>
      <c r="AQ930">
        <v>23</v>
      </c>
      <c r="AR930">
        <v>0.999999999999999</v>
      </c>
      <c r="AS930">
        <v>0</v>
      </c>
      <c r="AT930">
        <v>0</v>
      </c>
      <c r="AU930">
        <v>0</v>
      </c>
      <c r="AV930">
        <v>0</v>
      </c>
      <c r="AW930">
        <v>23</v>
      </c>
      <c r="AX930">
        <v>0.999999999999999</v>
      </c>
      <c r="AY930" s="73">
        <v>86.672594114298903</v>
      </c>
      <c r="AZ930">
        <v>23</v>
      </c>
      <c r="BA930">
        <v>1</v>
      </c>
      <c r="BB930">
        <v>23</v>
      </c>
      <c r="BC930">
        <v>0.999999999999999</v>
      </c>
      <c r="BD930">
        <v>0</v>
      </c>
      <c r="BE930">
        <v>0</v>
      </c>
      <c r="BF930">
        <v>87.519189631464997</v>
      </c>
      <c r="BG930">
        <v>88.590127889016003</v>
      </c>
      <c r="BH930">
        <v>86.672594114298903</v>
      </c>
      <c r="BI930">
        <v>80.118546112496006</v>
      </c>
    </row>
    <row r="931" spans="1:61" x14ac:dyDescent="0.25">
      <c r="A931" s="10" t="str">
        <f>VLOOKUP(D931,'Index-Relations'!E:F,2,FALSE)</f>
        <v>ESG</v>
      </c>
      <c r="B931" t="s">
        <v>3450</v>
      </c>
      <c r="C931" s="53" t="s">
        <v>2764</v>
      </c>
      <c r="D931" s="59" t="s">
        <v>3001</v>
      </c>
      <c r="E931" s="59" t="s">
        <v>4371</v>
      </c>
      <c r="F931" t="s">
        <v>380</v>
      </c>
      <c r="G931" t="s">
        <v>379</v>
      </c>
      <c r="H931" t="s">
        <v>381</v>
      </c>
      <c r="I931" s="52">
        <v>45537</v>
      </c>
      <c r="J931" t="s">
        <v>2457</v>
      </c>
      <c r="K931">
        <v>23</v>
      </c>
      <c r="L931" s="73">
        <v>87.470477175016995</v>
      </c>
      <c r="M931">
        <v>23</v>
      </c>
      <c r="N931">
        <v>1</v>
      </c>
      <c r="O931" s="73">
        <v>88.575090583936998</v>
      </c>
      <c r="P931">
        <v>23</v>
      </c>
      <c r="Q931">
        <v>1</v>
      </c>
      <c r="R931">
        <v>23</v>
      </c>
      <c r="S931">
        <v>1</v>
      </c>
      <c r="T931">
        <v>32.8052708615527</v>
      </c>
      <c r="U931">
        <v>0.74495124533474499</v>
      </c>
      <c r="V931">
        <v>16</v>
      </c>
      <c r="W931">
        <v>0.113482478092032</v>
      </c>
      <c r="X931">
        <v>4</v>
      </c>
      <c r="Y931">
        <v>23</v>
      </c>
      <c r="Z931">
        <v>0.999999999999999</v>
      </c>
      <c r="AA931">
        <v>35.024975545609102</v>
      </c>
      <c r="AB931">
        <v>22</v>
      </c>
      <c r="AC931">
        <v>0.98011920180774403</v>
      </c>
      <c r="AD931">
        <v>1</v>
      </c>
      <c r="AE931">
        <v>1.9880798192255501E-2</v>
      </c>
      <c r="AF931">
        <v>0</v>
      </c>
      <c r="AG931">
        <v>0</v>
      </c>
      <c r="AH931">
        <v>2.1027796577224602E-3</v>
      </c>
      <c r="AI931">
        <v>2</v>
      </c>
      <c r="AJ931" s="73">
        <v>80.106340136892001</v>
      </c>
      <c r="AK931">
        <v>23</v>
      </c>
      <c r="AL931">
        <v>1</v>
      </c>
      <c r="AM931">
        <v>0</v>
      </c>
      <c r="AN931">
        <v>0</v>
      </c>
      <c r="AO931">
        <v>0</v>
      </c>
      <c r="AP931">
        <v>0</v>
      </c>
      <c r="AQ931">
        <v>23</v>
      </c>
      <c r="AR931">
        <v>0.999999999999999</v>
      </c>
      <c r="AS931">
        <v>0</v>
      </c>
      <c r="AT931">
        <v>0</v>
      </c>
      <c r="AU931">
        <v>0</v>
      </c>
      <c r="AV931">
        <v>0</v>
      </c>
      <c r="AW931">
        <v>23</v>
      </c>
      <c r="AX931">
        <v>1</v>
      </c>
      <c r="AY931" s="73">
        <v>86.534137637529</v>
      </c>
      <c r="AZ931">
        <v>23</v>
      </c>
      <c r="BA931">
        <v>1</v>
      </c>
      <c r="BB931">
        <v>23</v>
      </c>
      <c r="BC931">
        <v>0.999999999999999</v>
      </c>
      <c r="BD931">
        <v>0</v>
      </c>
      <c r="BE931">
        <v>0</v>
      </c>
      <c r="BF931">
        <v>87.470477175016995</v>
      </c>
      <c r="BG931">
        <v>88.575090583936998</v>
      </c>
      <c r="BH931">
        <v>86.534137637529</v>
      </c>
      <c r="BI931">
        <v>80.106340136892001</v>
      </c>
    </row>
    <row r="932" spans="1:61" x14ac:dyDescent="0.25">
      <c r="A932" s="10" t="str">
        <f>VLOOKUP(D932,'Index-Relations'!E:F,2,FALSE)</f>
        <v>ESG</v>
      </c>
      <c r="B932" t="s">
        <v>3450</v>
      </c>
      <c r="C932" s="53" t="s">
        <v>3350</v>
      </c>
      <c r="D932" s="59" t="s">
        <v>3001</v>
      </c>
      <c r="E932" s="59" t="s">
        <v>4372</v>
      </c>
      <c r="F932" t="s">
        <v>380</v>
      </c>
      <c r="G932" t="s">
        <v>379</v>
      </c>
      <c r="H932" t="s">
        <v>381</v>
      </c>
      <c r="I932" s="52">
        <v>45505</v>
      </c>
      <c r="J932" t="s">
        <v>2457</v>
      </c>
      <c r="K932">
        <v>23</v>
      </c>
      <c r="L932" s="73">
        <v>87.521799558832001</v>
      </c>
      <c r="M932">
        <v>23</v>
      </c>
      <c r="N932">
        <v>1</v>
      </c>
      <c r="O932" s="73">
        <v>88.710573680700904</v>
      </c>
      <c r="P932">
        <v>23</v>
      </c>
      <c r="Q932">
        <v>1</v>
      </c>
      <c r="R932">
        <v>23</v>
      </c>
      <c r="S932">
        <v>1</v>
      </c>
      <c r="T932">
        <v>32.357105318663898</v>
      </c>
      <c r="U932">
        <v>0.76329495587665797</v>
      </c>
      <c r="V932">
        <v>17</v>
      </c>
      <c r="W932">
        <v>0.117888724974528</v>
      </c>
      <c r="X932">
        <v>4</v>
      </c>
      <c r="Y932">
        <v>23</v>
      </c>
      <c r="Z932">
        <v>1</v>
      </c>
      <c r="AA932">
        <v>51.751913645194598</v>
      </c>
      <c r="AB932">
        <v>21</v>
      </c>
      <c r="AC932">
        <v>0.910446729260314</v>
      </c>
      <c r="AD932">
        <v>2</v>
      </c>
      <c r="AE932">
        <v>8.9553270739685706E-2</v>
      </c>
      <c r="AF932">
        <v>0</v>
      </c>
      <c r="AG932">
        <v>5.5510000000000001E-17</v>
      </c>
      <c r="AH932">
        <v>2.2120640659241599E-3</v>
      </c>
      <c r="AI932">
        <v>2</v>
      </c>
      <c r="AJ932" s="73">
        <v>80.133646838825001</v>
      </c>
      <c r="AK932">
        <v>23</v>
      </c>
      <c r="AL932">
        <v>1</v>
      </c>
      <c r="AM932">
        <v>0</v>
      </c>
      <c r="AN932">
        <v>0</v>
      </c>
      <c r="AO932">
        <v>0</v>
      </c>
      <c r="AP932">
        <v>0</v>
      </c>
      <c r="AQ932">
        <v>23</v>
      </c>
      <c r="AR932">
        <v>0.999999999999999</v>
      </c>
      <c r="AS932">
        <v>0</v>
      </c>
      <c r="AT932">
        <v>0</v>
      </c>
      <c r="AU932">
        <v>0</v>
      </c>
      <c r="AV932">
        <v>0</v>
      </c>
      <c r="AW932">
        <v>23</v>
      </c>
      <c r="AX932">
        <v>1</v>
      </c>
      <c r="AY932" s="73">
        <v>86.667832884299997</v>
      </c>
      <c r="AZ932">
        <v>23</v>
      </c>
      <c r="BA932">
        <v>1</v>
      </c>
      <c r="BB932">
        <v>22</v>
      </c>
      <c r="BC932">
        <v>0.91271395038317904</v>
      </c>
      <c r="BD932">
        <v>1</v>
      </c>
      <c r="BE932">
        <v>8.7286049616820099E-2</v>
      </c>
      <c r="BF932">
        <v>87.521799558832001</v>
      </c>
      <c r="BG932">
        <v>88.710573680700904</v>
      </c>
      <c r="BH932">
        <v>86.667832884299997</v>
      </c>
      <c r="BI932">
        <v>80.133646838825001</v>
      </c>
    </row>
    <row r="933" spans="1:61" x14ac:dyDescent="0.25">
      <c r="A933" s="10" t="str">
        <f>VLOOKUP(D933,'Index-Relations'!E:F,2,FALSE)</f>
        <v>ESG</v>
      </c>
      <c r="B933" t="s">
        <v>3450</v>
      </c>
      <c r="C933" s="53" t="s">
        <v>2765</v>
      </c>
      <c r="D933" s="59" t="s">
        <v>3001</v>
      </c>
      <c r="E933" s="59" t="s">
        <v>4373</v>
      </c>
      <c r="F933" t="s">
        <v>380</v>
      </c>
      <c r="G933" t="s">
        <v>379</v>
      </c>
      <c r="H933" t="s">
        <v>381</v>
      </c>
      <c r="I933" s="52">
        <v>45474</v>
      </c>
      <c r="J933" t="s">
        <v>2457</v>
      </c>
      <c r="K933">
        <v>23</v>
      </c>
      <c r="L933" s="73">
        <v>87.399935742986003</v>
      </c>
      <c r="M933">
        <v>23</v>
      </c>
      <c r="N933">
        <v>1</v>
      </c>
      <c r="O933" s="73">
        <v>88.605538481976893</v>
      </c>
      <c r="P933">
        <v>23</v>
      </c>
      <c r="Q933">
        <v>1</v>
      </c>
      <c r="R933">
        <v>23</v>
      </c>
      <c r="S933">
        <v>1</v>
      </c>
      <c r="T933">
        <v>32.121060053560299</v>
      </c>
      <c r="U933">
        <v>0.76656620034415301</v>
      </c>
      <c r="V933">
        <v>17</v>
      </c>
      <c r="W933">
        <v>0.119362354395428</v>
      </c>
      <c r="X933">
        <v>4</v>
      </c>
      <c r="Y933">
        <v>23</v>
      </c>
      <c r="Z933">
        <v>1</v>
      </c>
      <c r="AA933">
        <v>55.944248214809697</v>
      </c>
      <c r="AB933">
        <v>20</v>
      </c>
      <c r="AC933">
        <v>0.86752961002205298</v>
      </c>
      <c r="AD933">
        <v>3</v>
      </c>
      <c r="AE933">
        <v>0.132470389977946</v>
      </c>
      <c r="AF933">
        <v>0</v>
      </c>
      <c r="AG933">
        <v>1.1102E-16</v>
      </c>
      <c r="AH933">
        <v>2.8869702982019401E-3</v>
      </c>
      <c r="AI933">
        <v>2</v>
      </c>
      <c r="AJ933" s="73">
        <v>79.907245659503005</v>
      </c>
      <c r="AK933">
        <v>23</v>
      </c>
      <c r="AL933">
        <v>1</v>
      </c>
      <c r="AM933">
        <v>0</v>
      </c>
      <c r="AN933">
        <v>0</v>
      </c>
      <c r="AO933">
        <v>0</v>
      </c>
      <c r="AP933">
        <v>0</v>
      </c>
      <c r="AQ933">
        <v>23</v>
      </c>
      <c r="AR933">
        <v>1</v>
      </c>
      <c r="AS933">
        <v>0</v>
      </c>
      <c r="AT933">
        <v>0</v>
      </c>
      <c r="AU933">
        <v>0</v>
      </c>
      <c r="AV933">
        <v>0</v>
      </c>
      <c r="AW933">
        <v>23</v>
      </c>
      <c r="AX933">
        <v>1</v>
      </c>
      <c r="AY933" s="73">
        <v>86.575647042311004</v>
      </c>
      <c r="AZ933">
        <v>23</v>
      </c>
      <c r="BA933">
        <v>1</v>
      </c>
      <c r="BB933">
        <v>22</v>
      </c>
      <c r="BC933">
        <v>0.91788805089525105</v>
      </c>
      <c r="BD933">
        <v>1</v>
      </c>
      <c r="BE933">
        <v>8.2111949104748005E-2</v>
      </c>
      <c r="BF933">
        <v>87.399935742986003</v>
      </c>
      <c r="BG933">
        <v>88.605538481976893</v>
      </c>
      <c r="BH933">
        <v>86.575647042311004</v>
      </c>
      <c r="BI933">
        <v>79.907245659503005</v>
      </c>
    </row>
    <row r="934" spans="1:61" x14ac:dyDescent="0.25">
      <c r="A934" s="10" t="str">
        <f>VLOOKUP(D934,'Index-Relations'!E:F,2,FALSE)</f>
        <v>ESG</v>
      </c>
      <c r="B934" t="s">
        <v>3450</v>
      </c>
      <c r="C934" s="53" t="s">
        <v>2766</v>
      </c>
      <c r="D934" s="59" t="s">
        <v>3001</v>
      </c>
      <c r="E934" s="59" t="s">
        <v>4374</v>
      </c>
      <c r="F934" t="s">
        <v>380</v>
      </c>
      <c r="G934" t="s">
        <v>379</v>
      </c>
      <c r="H934" t="s">
        <v>381</v>
      </c>
      <c r="I934" s="52">
        <v>45446</v>
      </c>
      <c r="J934" t="s">
        <v>2457</v>
      </c>
      <c r="K934">
        <v>23</v>
      </c>
      <c r="L934" s="73">
        <v>87.537814452554997</v>
      </c>
      <c r="M934">
        <v>23</v>
      </c>
      <c r="N934">
        <v>1</v>
      </c>
      <c r="O934" s="73">
        <v>88.604952100549994</v>
      </c>
      <c r="P934">
        <v>23</v>
      </c>
      <c r="Q934">
        <v>1</v>
      </c>
      <c r="R934">
        <v>23</v>
      </c>
      <c r="S934">
        <v>1</v>
      </c>
      <c r="T934">
        <v>32.362869621785798</v>
      </c>
      <c r="U934">
        <v>0.76348623823317996</v>
      </c>
      <c r="V934">
        <v>17</v>
      </c>
      <c r="W934">
        <v>0.12510759092622301</v>
      </c>
      <c r="X934">
        <v>4</v>
      </c>
      <c r="Y934">
        <v>23</v>
      </c>
      <c r="Z934">
        <v>1</v>
      </c>
      <c r="AA934">
        <v>55.005859711184002</v>
      </c>
      <c r="AB934">
        <v>20</v>
      </c>
      <c r="AC934">
        <v>0.87014347148870697</v>
      </c>
      <c r="AD934">
        <v>3</v>
      </c>
      <c r="AE934">
        <v>0.12985652851129201</v>
      </c>
      <c r="AF934">
        <v>0</v>
      </c>
      <c r="AG934">
        <v>5.5510000000000001E-17</v>
      </c>
      <c r="AH934">
        <v>2.9281287934700998E-3</v>
      </c>
      <c r="AI934">
        <v>2</v>
      </c>
      <c r="AJ934" s="73">
        <v>80.184251110121906</v>
      </c>
      <c r="AK934">
        <v>23</v>
      </c>
      <c r="AL934">
        <v>1</v>
      </c>
      <c r="AM934">
        <v>0</v>
      </c>
      <c r="AN934">
        <v>0</v>
      </c>
      <c r="AO934">
        <v>0</v>
      </c>
      <c r="AP934">
        <v>0</v>
      </c>
      <c r="AQ934">
        <v>23</v>
      </c>
      <c r="AR934">
        <v>1</v>
      </c>
      <c r="AS934">
        <v>0</v>
      </c>
      <c r="AT934">
        <v>0</v>
      </c>
      <c r="AU934">
        <v>0</v>
      </c>
      <c r="AV934">
        <v>0</v>
      </c>
      <c r="AW934">
        <v>23</v>
      </c>
      <c r="AX934">
        <v>1</v>
      </c>
      <c r="AY934" s="73">
        <v>86.747963154774993</v>
      </c>
      <c r="AZ934">
        <v>23</v>
      </c>
      <c r="BA934">
        <v>1</v>
      </c>
      <c r="BB934">
        <v>22</v>
      </c>
      <c r="BC934">
        <v>0.92170927745592401</v>
      </c>
      <c r="BD934">
        <v>1</v>
      </c>
      <c r="BE934">
        <v>7.8290722544075597E-2</v>
      </c>
      <c r="BF934">
        <v>87.537814452554997</v>
      </c>
      <c r="BG934">
        <v>88.604952100549994</v>
      </c>
      <c r="BH934">
        <v>86.747963154774993</v>
      </c>
      <c r="BI934">
        <v>80.184251110121906</v>
      </c>
    </row>
    <row r="935" spans="1:61" x14ac:dyDescent="0.25">
      <c r="A935" s="10" t="str">
        <f>VLOOKUP(D935,'Index-Relations'!E:F,2,FALSE)</f>
        <v>ESG</v>
      </c>
      <c r="B935" t="s">
        <v>3450</v>
      </c>
      <c r="C935" s="53" t="s">
        <v>2767</v>
      </c>
      <c r="D935" s="59" t="s">
        <v>3001</v>
      </c>
      <c r="E935" s="59" t="s">
        <v>4375</v>
      </c>
      <c r="F935" t="s">
        <v>380</v>
      </c>
      <c r="G935" t="s">
        <v>379</v>
      </c>
      <c r="H935" t="s">
        <v>381</v>
      </c>
      <c r="I935" s="52">
        <v>45413</v>
      </c>
      <c r="J935" t="s">
        <v>2457</v>
      </c>
      <c r="K935">
        <v>23</v>
      </c>
      <c r="L935" s="73">
        <v>87.541156156659994</v>
      </c>
      <c r="M935">
        <v>23</v>
      </c>
      <c r="N935">
        <v>1</v>
      </c>
      <c r="O935" s="73">
        <v>88.583773879751007</v>
      </c>
      <c r="P935">
        <v>23</v>
      </c>
      <c r="Q935">
        <v>1</v>
      </c>
      <c r="R935">
        <v>23</v>
      </c>
      <c r="S935">
        <v>1</v>
      </c>
      <c r="T935">
        <v>32.398378355178799</v>
      </c>
      <c r="U935">
        <v>0.76547748951637795</v>
      </c>
      <c r="V935">
        <v>17</v>
      </c>
      <c r="W935">
        <v>0.127651750035957</v>
      </c>
      <c r="X935">
        <v>4</v>
      </c>
      <c r="Y935">
        <v>23</v>
      </c>
      <c r="Z935">
        <v>1</v>
      </c>
      <c r="AA935">
        <v>58.384968710553601</v>
      </c>
      <c r="AB935">
        <v>20</v>
      </c>
      <c r="AC935">
        <v>0.86929840476046205</v>
      </c>
      <c r="AD935">
        <v>3</v>
      </c>
      <c r="AE935">
        <v>0.13070159523953701</v>
      </c>
      <c r="AF935">
        <v>0</v>
      </c>
      <c r="AG935">
        <v>0</v>
      </c>
      <c r="AH935">
        <v>2.9036330995281601E-3</v>
      </c>
      <c r="AI935">
        <v>2</v>
      </c>
      <c r="AJ935" s="73">
        <v>80.087494283902004</v>
      </c>
      <c r="AK935">
        <v>23</v>
      </c>
      <c r="AL935">
        <v>1</v>
      </c>
      <c r="AM935">
        <v>0</v>
      </c>
      <c r="AN935">
        <v>0</v>
      </c>
      <c r="AO935">
        <v>0</v>
      </c>
      <c r="AP935">
        <v>0</v>
      </c>
      <c r="AQ935">
        <v>23</v>
      </c>
      <c r="AR935">
        <v>0.999999999999999</v>
      </c>
      <c r="AS935">
        <v>0</v>
      </c>
      <c r="AT935">
        <v>0</v>
      </c>
      <c r="AU935">
        <v>0</v>
      </c>
      <c r="AV935">
        <v>0</v>
      </c>
      <c r="AW935">
        <v>23</v>
      </c>
      <c r="AX935">
        <v>0.999999999999999</v>
      </c>
      <c r="AY935" s="73">
        <v>86.828187861813902</v>
      </c>
      <c r="AZ935">
        <v>23</v>
      </c>
      <c r="BA935">
        <v>1</v>
      </c>
      <c r="BB935">
        <v>22</v>
      </c>
      <c r="BC935">
        <v>0.93010094049063197</v>
      </c>
      <c r="BD935">
        <v>1</v>
      </c>
      <c r="BE935">
        <v>6.9899059509367797E-2</v>
      </c>
      <c r="BF935">
        <v>87.541156156659994</v>
      </c>
      <c r="BG935">
        <v>88.583773879751007</v>
      </c>
      <c r="BH935">
        <v>86.828187861813902</v>
      </c>
      <c r="BI935">
        <v>80.087494283902004</v>
      </c>
    </row>
    <row r="936" spans="1:61" x14ac:dyDescent="0.25">
      <c r="A936" s="10" t="str">
        <f>VLOOKUP(D936,'Index-Relations'!E:F,2,FALSE)</f>
        <v>ESG</v>
      </c>
      <c r="B936" t="s">
        <v>3450</v>
      </c>
      <c r="C936" s="53" t="s">
        <v>2768</v>
      </c>
      <c r="D936" s="59" t="s">
        <v>3001</v>
      </c>
      <c r="E936" s="59" t="s">
        <v>4376</v>
      </c>
      <c r="F936" t="s">
        <v>380</v>
      </c>
      <c r="G936" t="s">
        <v>379</v>
      </c>
      <c r="H936" t="s">
        <v>381</v>
      </c>
      <c r="I936" s="52">
        <v>45384</v>
      </c>
      <c r="J936" t="s">
        <v>2457</v>
      </c>
      <c r="K936">
        <v>23</v>
      </c>
      <c r="L936">
        <v>89.644829413349399</v>
      </c>
      <c r="M936">
        <v>23</v>
      </c>
      <c r="N936">
        <v>1</v>
      </c>
      <c r="O936">
        <v>91.318492747485493</v>
      </c>
      <c r="P936">
        <v>23</v>
      </c>
      <c r="Q936">
        <v>1</v>
      </c>
      <c r="R936">
        <v>23</v>
      </c>
      <c r="S936">
        <v>1</v>
      </c>
      <c r="T936">
        <v>32.343965299897697</v>
      </c>
      <c r="U936">
        <v>0.76670599694725805</v>
      </c>
      <c r="V936">
        <v>17</v>
      </c>
      <c r="W936">
        <v>0.12947045558043699</v>
      </c>
      <c r="X936">
        <v>4</v>
      </c>
      <c r="Y936">
        <v>23</v>
      </c>
      <c r="Z936">
        <v>1</v>
      </c>
      <c r="AA936">
        <v>57.1910876935655</v>
      </c>
      <c r="AB936">
        <v>20</v>
      </c>
      <c r="AC936">
        <v>0.86916659081807501</v>
      </c>
      <c r="AD936">
        <v>3</v>
      </c>
      <c r="AE936">
        <v>0.13083340918192399</v>
      </c>
      <c r="AF936">
        <v>0</v>
      </c>
      <c r="AG936">
        <v>0</v>
      </c>
      <c r="AH936">
        <v>2.8763796521476398E-3</v>
      </c>
      <c r="AI936">
        <v>2</v>
      </c>
      <c r="AJ936">
        <v>84.233331730612804</v>
      </c>
      <c r="AK936">
        <v>23</v>
      </c>
      <c r="AL936">
        <v>1</v>
      </c>
      <c r="AM936">
        <v>0</v>
      </c>
      <c r="AN936">
        <v>0</v>
      </c>
      <c r="AO936">
        <v>0</v>
      </c>
      <c r="AP936">
        <v>0</v>
      </c>
      <c r="AQ936">
        <v>23</v>
      </c>
      <c r="AR936">
        <v>1</v>
      </c>
      <c r="AS936">
        <v>0</v>
      </c>
      <c r="AT936">
        <v>0</v>
      </c>
      <c r="AU936">
        <v>0</v>
      </c>
      <c r="AV936">
        <v>0</v>
      </c>
      <c r="AW936">
        <v>23</v>
      </c>
      <c r="AX936">
        <v>1</v>
      </c>
      <c r="AY936">
        <v>89.440411989331807</v>
      </c>
      <c r="AZ936">
        <v>23</v>
      </c>
      <c r="BA936">
        <v>1</v>
      </c>
      <c r="BB936">
        <v>22</v>
      </c>
      <c r="BC936">
        <v>0.927674792739559</v>
      </c>
      <c r="BD936">
        <v>1</v>
      </c>
      <c r="BE936">
        <v>7.2325207260440796E-2</v>
      </c>
      <c r="BF936">
        <v>87.608544619876994</v>
      </c>
      <c r="BG936">
        <v>88.904949724353997</v>
      </c>
      <c r="BH936">
        <v>86.826831999223003</v>
      </c>
      <c r="BI936">
        <v>80.142974449487994</v>
      </c>
    </row>
    <row r="937" spans="1:61" x14ac:dyDescent="0.25">
      <c r="A937" s="10" t="str">
        <f>VLOOKUP(D937,'Index-Relations'!E:F,2,FALSE)</f>
        <v>ESG</v>
      </c>
      <c r="B937" t="s">
        <v>3450</v>
      </c>
      <c r="C937" s="53" t="s">
        <v>2769</v>
      </c>
      <c r="D937" s="59" t="s">
        <v>3001</v>
      </c>
      <c r="E937" s="59" t="s">
        <v>4377</v>
      </c>
      <c r="F937" t="s">
        <v>380</v>
      </c>
      <c r="G937" t="s">
        <v>379</v>
      </c>
      <c r="H937" t="s">
        <v>381</v>
      </c>
      <c r="I937" s="52">
        <v>45352</v>
      </c>
      <c r="J937" t="s">
        <v>2457</v>
      </c>
      <c r="K937">
        <v>23</v>
      </c>
      <c r="L937">
        <v>89.654088246210904</v>
      </c>
      <c r="M937">
        <v>23</v>
      </c>
      <c r="N937">
        <v>1</v>
      </c>
      <c r="O937">
        <v>90.810584642980103</v>
      </c>
      <c r="P937">
        <v>23</v>
      </c>
      <c r="Q937">
        <v>1</v>
      </c>
      <c r="R937">
        <v>23</v>
      </c>
      <c r="S937">
        <v>1</v>
      </c>
      <c r="T937">
        <v>31.4729541830791</v>
      </c>
      <c r="U937">
        <v>0.76818083377660296</v>
      </c>
      <c r="V937">
        <v>17</v>
      </c>
      <c r="W937">
        <v>0.13365406066320901</v>
      </c>
      <c r="X937">
        <v>4</v>
      </c>
      <c r="Y937">
        <v>23</v>
      </c>
      <c r="Z937">
        <v>1</v>
      </c>
      <c r="AA937">
        <v>53.2005605173254</v>
      </c>
      <c r="AB937">
        <v>20</v>
      </c>
      <c r="AC937">
        <v>0.87915968172090497</v>
      </c>
      <c r="AD937">
        <v>3</v>
      </c>
      <c r="AE937">
        <v>0.120840318279094</v>
      </c>
      <c r="AF937">
        <v>0</v>
      </c>
      <c r="AG937">
        <v>0</v>
      </c>
      <c r="AH937">
        <v>1.36564843766204E-3</v>
      </c>
      <c r="AI937">
        <v>1</v>
      </c>
      <c r="AJ937">
        <v>85.470419638005495</v>
      </c>
      <c r="AK937">
        <v>23</v>
      </c>
      <c r="AL937">
        <v>1</v>
      </c>
      <c r="AM937">
        <v>0</v>
      </c>
      <c r="AN937">
        <v>0</v>
      </c>
      <c r="AO937">
        <v>0</v>
      </c>
      <c r="AP937">
        <v>0</v>
      </c>
      <c r="AQ937">
        <v>23</v>
      </c>
      <c r="AR937">
        <v>1</v>
      </c>
      <c r="AS937">
        <v>0</v>
      </c>
      <c r="AT937">
        <v>0</v>
      </c>
      <c r="AU937">
        <v>0</v>
      </c>
      <c r="AV937">
        <v>0</v>
      </c>
      <c r="AW937">
        <v>23</v>
      </c>
      <c r="AX937">
        <v>1</v>
      </c>
      <c r="AY937">
        <v>89.626220035766494</v>
      </c>
      <c r="AZ937">
        <v>23</v>
      </c>
      <c r="BA937">
        <v>1</v>
      </c>
      <c r="BB937">
        <v>22</v>
      </c>
      <c r="BC937">
        <v>0.92860320002392505</v>
      </c>
      <c r="BD937">
        <v>1</v>
      </c>
      <c r="BE937">
        <v>7.1396799976074704E-2</v>
      </c>
      <c r="BF937">
        <v>87.787417773941002</v>
      </c>
      <c r="BG937">
        <v>88.258765946746905</v>
      </c>
      <c r="BH937">
        <v>87.377650222036905</v>
      </c>
      <c r="BI937">
        <v>82.178800394245997</v>
      </c>
    </row>
    <row r="938" spans="1:61" x14ac:dyDescent="0.25">
      <c r="A938" s="10" t="str">
        <f>VLOOKUP(D938,'Index-Relations'!E:F,2,FALSE)</f>
        <v>ESG</v>
      </c>
      <c r="B938" t="s">
        <v>3450</v>
      </c>
      <c r="C938" s="53" t="s">
        <v>2770</v>
      </c>
      <c r="D938" s="59" t="s">
        <v>3001</v>
      </c>
      <c r="E938" s="59" t="s">
        <v>4378</v>
      </c>
      <c r="F938" t="s">
        <v>380</v>
      </c>
      <c r="G938" t="s">
        <v>379</v>
      </c>
      <c r="H938" t="s">
        <v>381</v>
      </c>
      <c r="I938" s="52">
        <v>45323</v>
      </c>
      <c r="J938" t="s">
        <v>2457</v>
      </c>
      <c r="K938">
        <v>23</v>
      </c>
      <c r="L938">
        <v>89.836567509995007</v>
      </c>
      <c r="M938">
        <v>23</v>
      </c>
      <c r="N938">
        <v>1</v>
      </c>
      <c r="O938">
        <v>90.769808920155796</v>
      </c>
      <c r="P938">
        <v>23</v>
      </c>
      <c r="Q938">
        <v>1</v>
      </c>
      <c r="R938">
        <v>23</v>
      </c>
      <c r="S938">
        <v>1</v>
      </c>
      <c r="T938">
        <v>32.0755915608785</v>
      </c>
      <c r="U938">
        <v>0.73252257268014598</v>
      </c>
      <c r="V938">
        <v>17</v>
      </c>
      <c r="W938">
        <v>0.13122884245598801</v>
      </c>
      <c r="X938">
        <v>4</v>
      </c>
      <c r="Y938">
        <v>23</v>
      </c>
      <c r="Z938">
        <v>1</v>
      </c>
      <c r="AA938">
        <v>52.3429782516085</v>
      </c>
      <c r="AB938">
        <v>20</v>
      </c>
      <c r="AC938">
        <v>0.88454076910208101</v>
      </c>
      <c r="AD938">
        <v>3</v>
      </c>
      <c r="AE938">
        <v>0.115459230897919</v>
      </c>
      <c r="AF938">
        <v>0</v>
      </c>
      <c r="AG938">
        <v>0</v>
      </c>
      <c r="AH938">
        <v>1.32719256184118E-3</v>
      </c>
      <c r="AI938">
        <v>1</v>
      </c>
      <c r="AJ938">
        <v>85.861045837193103</v>
      </c>
      <c r="AK938">
        <v>23</v>
      </c>
      <c r="AL938">
        <v>1</v>
      </c>
      <c r="AM938">
        <v>0</v>
      </c>
      <c r="AN938">
        <v>0</v>
      </c>
      <c r="AO938">
        <v>0</v>
      </c>
      <c r="AP938">
        <v>0</v>
      </c>
      <c r="AQ938">
        <v>23</v>
      </c>
      <c r="AR938">
        <v>0.999999999999999</v>
      </c>
      <c r="AS938">
        <v>0</v>
      </c>
      <c r="AT938">
        <v>0</v>
      </c>
      <c r="AU938">
        <v>0</v>
      </c>
      <c r="AV938">
        <v>0</v>
      </c>
      <c r="AW938">
        <v>23</v>
      </c>
      <c r="AX938">
        <v>1</v>
      </c>
      <c r="AY938">
        <v>89.733651556388295</v>
      </c>
      <c r="AZ938">
        <v>23</v>
      </c>
      <c r="BA938">
        <v>1</v>
      </c>
      <c r="BB938">
        <v>22</v>
      </c>
      <c r="BC938">
        <v>0.92877958900955904</v>
      </c>
      <c r="BD938">
        <v>1</v>
      </c>
      <c r="BE938">
        <v>7.1220410990440006E-2</v>
      </c>
      <c r="BF938">
        <v>88.020384137300894</v>
      </c>
      <c r="BG938">
        <v>88.169553275377993</v>
      </c>
      <c r="BH938">
        <v>87.546525695634898</v>
      </c>
      <c r="BI938">
        <v>82.642266603227</v>
      </c>
    </row>
    <row r="939" spans="1:61" x14ac:dyDescent="0.25">
      <c r="A939" s="10" t="str">
        <f>VLOOKUP(D939,'Index-Relations'!E:F,2,FALSE)</f>
        <v>ESG</v>
      </c>
      <c r="B939" t="s">
        <v>3450</v>
      </c>
      <c r="C939" s="53" t="s">
        <v>2760</v>
      </c>
      <c r="D939" s="59" t="s">
        <v>2798</v>
      </c>
      <c r="E939" s="59" t="s">
        <v>4379</v>
      </c>
      <c r="F939" t="s">
        <v>385</v>
      </c>
      <c r="G939" t="s">
        <v>384</v>
      </c>
      <c r="H939" t="s">
        <v>386</v>
      </c>
      <c r="I939" s="52">
        <v>45659</v>
      </c>
      <c r="J939" t="s">
        <v>2457</v>
      </c>
      <c r="K939">
        <v>157</v>
      </c>
      <c r="L939" s="73">
        <v>82.224849842589904</v>
      </c>
      <c r="M939">
        <v>156</v>
      </c>
      <c r="N939">
        <v>0.99982344617357299</v>
      </c>
      <c r="O939" s="73">
        <v>82.866370072004997</v>
      </c>
      <c r="P939">
        <v>156</v>
      </c>
      <c r="Q939">
        <v>0.99982344617357299</v>
      </c>
      <c r="R939">
        <v>156</v>
      </c>
      <c r="S939">
        <v>0.99982344617357299</v>
      </c>
      <c r="T939">
        <v>26.456873637099399</v>
      </c>
      <c r="U939">
        <v>0.54973063707861602</v>
      </c>
      <c r="V939">
        <v>104</v>
      </c>
      <c r="W939">
        <v>9.09835320683334E-2</v>
      </c>
      <c r="X939">
        <v>18</v>
      </c>
      <c r="Y939">
        <v>156</v>
      </c>
      <c r="Z939">
        <v>0.99982344617357299</v>
      </c>
      <c r="AA939">
        <v>27.1119358760753</v>
      </c>
      <c r="AB939">
        <v>148</v>
      </c>
      <c r="AC939">
        <v>0.97338695200760905</v>
      </c>
      <c r="AD939">
        <v>8</v>
      </c>
      <c r="AE939">
        <v>2.6436494165963002E-2</v>
      </c>
      <c r="AF939">
        <v>1</v>
      </c>
      <c r="AG939">
        <v>1.7655382642702E-4</v>
      </c>
      <c r="AH939">
        <v>3.0481610297017699E-3</v>
      </c>
      <c r="AI939">
        <v>9</v>
      </c>
      <c r="AJ939" s="73">
        <v>77.540257690787001</v>
      </c>
      <c r="AK939">
        <v>156</v>
      </c>
      <c r="AL939">
        <v>0.99982344617357299</v>
      </c>
      <c r="AM939">
        <v>0</v>
      </c>
      <c r="AN939">
        <v>0</v>
      </c>
      <c r="AO939">
        <v>1.32303369738184E-2</v>
      </c>
      <c r="AP939">
        <v>2</v>
      </c>
      <c r="AQ939">
        <v>156</v>
      </c>
      <c r="AR939">
        <v>0.99982344617357299</v>
      </c>
      <c r="AS939">
        <v>2.5044109703087802E-2</v>
      </c>
      <c r="AT939">
        <v>5</v>
      </c>
      <c r="AU939">
        <v>1.2660528956250999E-2</v>
      </c>
      <c r="AV939">
        <v>1</v>
      </c>
      <c r="AW939">
        <v>156</v>
      </c>
      <c r="AX939">
        <v>0.99982344617357299</v>
      </c>
      <c r="AY939" s="73">
        <v>79.954112201984003</v>
      </c>
      <c r="AZ939">
        <v>156</v>
      </c>
      <c r="BA939">
        <v>0.99982344617357299</v>
      </c>
      <c r="BB939">
        <v>154</v>
      </c>
      <c r="BC939">
        <v>0.98659310919975396</v>
      </c>
      <c r="BD939">
        <v>0</v>
      </c>
      <c r="BE939">
        <v>0</v>
      </c>
      <c r="BF939">
        <v>82.224849842589904</v>
      </c>
      <c r="BG939">
        <v>82.866370072004997</v>
      </c>
      <c r="BH939">
        <v>79.954112201984003</v>
      </c>
      <c r="BI939">
        <v>77.540257690787001</v>
      </c>
    </row>
    <row r="940" spans="1:61" x14ac:dyDescent="0.25">
      <c r="A940" s="10" t="str">
        <f>VLOOKUP(D940,'Index-Relations'!E:F,2,FALSE)</f>
        <v>ESG</v>
      </c>
      <c r="B940" t="s">
        <v>3450</v>
      </c>
      <c r="C940" s="53" t="s">
        <v>2761</v>
      </c>
      <c r="D940" s="59" t="s">
        <v>2798</v>
      </c>
      <c r="E940" s="59" t="s">
        <v>4380</v>
      </c>
      <c r="F940" t="s">
        <v>385</v>
      </c>
      <c r="G940" t="s">
        <v>384</v>
      </c>
      <c r="H940" t="s">
        <v>386</v>
      </c>
      <c r="I940" s="52">
        <v>45628</v>
      </c>
      <c r="J940" t="s">
        <v>2457</v>
      </c>
      <c r="K940">
        <v>157</v>
      </c>
      <c r="L940" s="73">
        <v>81.403636604792993</v>
      </c>
      <c r="M940">
        <v>154</v>
      </c>
      <c r="N940">
        <v>0.99424623158321501</v>
      </c>
      <c r="O940" s="73">
        <v>82.326365640260903</v>
      </c>
      <c r="P940">
        <v>154</v>
      </c>
      <c r="Q940">
        <v>0.99424623158321501</v>
      </c>
      <c r="R940">
        <v>154</v>
      </c>
      <c r="S940">
        <v>0.99424623158321601</v>
      </c>
      <c r="T940">
        <v>26.178877273600399</v>
      </c>
      <c r="U940">
        <v>0.52970075394152205</v>
      </c>
      <c r="V940">
        <v>99</v>
      </c>
      <c r="W940">
        <v>8.7034517775020498E-2</v>
      </c>
      <c r="X940">
        <v>15</v>
      </c>
      <c r="Y940">
        <v>154</v>
      </c>
      <c r="Z940">
        <v>0.99424623158321501</v>
      </c>
      <c r="AA940">
        <v>19.313583498214999</v>
      </c>
      <c r="AB940">
        <v>147</v>
      </c>
      <c r="AC940">
        <v>0.96338088876830696</v>
      </c>
      <c r="AD940">
        <v>7</v>
      </c>
      <c r="AE940">
        <v>3.0865342814908599E-2</v>
      </c>
      <c r="AF940">
        <v>3</v>
      </c>
      <c r="AG940">
        <v>5.75376841678398E-3</v>
      </c>
      <c r="AH940">
        <v>2.72765721222166E-3</v>
      </c>
      <c r="AI940">
        <v>7</v>
      </c>
      <c r="AJ940" s="73">
        <v>77.082338276154999</v>
      </c>
      <c r="AK940">
        <v>154</v>
      </c>
      <c r="AL940">
        <v>0.99424623158321501</v>
      </c>
      <c r="AM940">
        <v>0</v>
      </c>
      <c r="AN940">
        <v>0</v>
      </c>
      <c r="AO940">
        <v>1.27436904352077E-2</v>
      </c>
      <c r="AP940">
        <v>2</v>
      </c>
      <c r="AQ940">
        <v>156</v>
      </c>
      <c r="AR940">
        <v>0.99981598331879895</v>
      </c>
      <c r="AS940">
        <v>1.19081894229886E-2</v>
      </c>
      <c r="AT940">
        <v>3</v>
      </c>
      <c r="AU940">
        <v>1.24862324856755E-2</v>
      </c>
      <c r="AV940">
        <v>1</v>
      </c>
      <c r="AW940">
        <v>156</v>
      </c>
      <c r="AX940">
        <v>0.99981598331879895</v>
      </c>
      <c r="AY940" s="73">
        <v>78.850069639705893</v>
      </c>
      <c r="AZ940">
        <v>154</v>
      </c>
      <c r="BA940">
        <v>0.99424623158321501</v>
      </c>
      <c r="BB940">
        <v>152</v>
      </c>
      <c r="BC940">
        <v>0.94117932837624796</v>
      </c>
      <c r="BD940">
        <v>2</v>
      </c>
      <c r="BE940">
        <v>4.5892964507342801E-2</v>
      </c>
      <c r="BF940">
        <v>81.403636604792993</v>
      </c>
      <c r="BG940">
        <v>82.326365640260903</v>
      </c>
      <c r="BH940">
        <v>78.850069639705893</v>
      </c>
      <c r="BI940">
        <v>77.082338276154999</v>
      </c>
    </row>
    <row r="941" spans="1:61" x14ac:dyDescent="0.25">
      <c r="A941" s="10" t="str">
        <f>VLOOKUP(D941,'Index-Relations'!E:F,2,FALSE)</f>
        <v>ESG</v>
      </c>
      <c r="B941" t="s">
        <v>3450</v>
      </c>
      <c r="C941" s="53" t="s">
        <v>2762</v>
      </c>
      <c r="D941" s="59" t="s">
        <v>2798</v>
      </c>
      <c r="E941" s="59" t="s">
        <v>4381</v>
      </c>
      <c r="F941" t="s">
        <v>385</v>
      </c>
      <c r="G941" t="s">
        <v>384</v>
      </c>
      <c r="H941" t="s">
        <v>386</v>
      </c>
      <c r="I941" s="52">
        <v>45597</v>
      </c>
      <c r="J941" t="s">
        <v>2457</v>
      </c>
      <c r="K941">
        <v>157</v>
      </c>
      <c r="L941" s="73">
        <v>81.507080188444903</v>
      </c>
      <c r="M941">
        <v>154</v>
      </c>
      <c r="N941">
        <v>0.99449189176810304</v>
      </c>
      <c r="O941" s="73">
        <v>82.3758390936339</v>
      </c>
      <c r="P941">
        <v>154</v>
      </c>
      <c r="Q941">
        <v>0.99449189176810304</v>
      </c>
      <c r="R941">
        <v>154</v>
      </c>
      <c r="S941">
        <v>0.99449189176810304</v>
      </c>
      <c r="T941">
        <v>26.243379920821098</v>
      </c>
      <c r="U941">
        <v>0.52958216760032095</v>
      </c>
      <c r="V941">
        <v>99</v>
      </c>
      <c r="W941">
        <v>8.5564744147820795E-2</v>
      </c>
      <c r="X941">
        <v>15</v>
      </c>
      <c r="Y941">
        <v>154</v>
      </c>
      <c r="Z941">
        <v>0.99449189176810304</v>
      </c>
      <c r="AA941">
        <v>20.121519528793499</v>
      </c>
      <c r="AB941">
        <v>146</v>
      </c>
      <c r="AC941">
        <v>0.95723491967735996</v>
      </c>
      <c r="AD941">
        <v>8</v>
      </c>
      <c r="AE941">
        <v>3.7256972090743003E-2</v>
      </c>
      <c r="AF941">
        <v>3</v>
      </c>
      <c r="AG941">
        <v>5.5081082318962204E-3</v>
      </c>
      <c r="AH941">
        <v>2.5033539477842502E-3</v>
      </c>
      <c r="AI941">
        <v>7</v>
      </c>
      <c r="AJ941" s="73">
        <v>77.31014989482</v>
      </c>
      <c r="AK941">
        <v>154</v>
      </c>
      <c r="AL941">
        <v>0.99449189176810304</v>
      </c>
      <c r="AM941">
        <v>0</v>
      </c>
      <c r="AN941">
        <v>0</v>
      </c>
      <c r="AO941">
        <v>7.3353436338167502E-3</v>
      </c>
      <c r="AP941">
        <v>1</v>
      </c>
      <c r="AQ941">
        <v>156</v>
      </c>
      <c r="AR941">
        <v>0.99976419191133103</v>
      </c>
      <c r="AS941">
        <v>1.2881105685743801E-2</v>
      </c>
      <c r="AT941">
        <v>3</v>
      </c>
      <c r="AU941">
        <v>1.3065147780703499E-2</v>
      </c>
      <c r="AV941">
        <v>1</v>
      </c>
      <c r="AW941">
        <v>156</v>
      </c>
      <c r="AX941">
        <v>0.99976419191133103</v>
      </c>
      <c r="AY941" s="73">
        <v>78.914480440706896</v>
      </c>
      <c r="AZ941">
        <v>154</v>
      </c>
      <c r="BA941">
        <v>0.99449189176810304</v>
      </c>
      <c r="BB941">
        <v>151</v>
      </c>
      <c r="BC941">
        <v>0.93451226026009404</v>
      </c>
      <c r="BD941">
        <v>4</v>
      </c>
      <c r="BE941">
        <v>5.7916588017420403E-2</v>
      </c>
      <c r="BF941">
        <v>81.507080188444903</v>
      </c>
      <c r="BG941">
        <v>82.3758390936339</v>
      </c>
      <c r="BH941">
        <v>78.914480440706896</v>
      </c>
      <c r="BI941">
        <v>77.31014989482</v>
      </c>
    </row>
    <row r="942" spans="1:61" x14ac:dyDescent="0.25">
      <c r="A942" s="10" t="str">
        <f>VLOOKUP(D942,'Index-Relations'!E:F,2,FALSE)</f>
        <v>ESG</v>
      </c>
      <c r="B942" t="s">
        <v>3450</v>
      </c>
      <c r="C942" s="53" t="s">
        <v>2763</v>
      </c>
      <c r="D942" s="59" t="s">
        <v>2798</v>
      </c>
      <c r="E942" s="59" t="s">
        <v>4382</v>
      </c>
      <c r="F942" t="s">
        <v>385</v>
      </c>
      <c r="G942" t="s">
        <v>384</v>
      </c>
      <c r="H942" t="s">
        <v>386</v>
      </c>
      <c r="I942" s="52">
        <v>45566</v>
      </c>
      <c r="J942" t="s">
        <v>2457</v>
      </c>
      <c r="K942">
        <v>157</v>
      </c>
      <c r="L942" s="73">
        <v>81.510246019555893</v>
      </c>
      <c r="M942">
        <v>154</v>
      </c>
      <c r="N942">
        <v>0.99532904365669606</v>
      </c>
      <c r="O942" s="73">
        <v>82.426042628335907</v>
      </c>
      <c r="P942">
        <v>154</v>
      </c>
      <c r="Q942">
        <v>0.99532904365669606</v>
      </c>
      <c r="R942">
        <v>154</v>
      </c>
      <c r="S942">
        <v>0.99532904365669606</v>
      </c>
      <c r="T942">
        <v>26.537221851883299</v>
      </c>
      <c r="U942">
        <v>0.53048816187015202</v>
      </c>
      <c r="V942">
        <v>99</v>
      </c>
      <c r="W942">
        <v>8.8093707317180206E-2</v>
      </c>
      <c r="X942">
        <v>15</v>
      </c>
      <c r="Y942">
        <v>154</v>
      </c>
      <c r="Z942">
        <v>0.99532904365669606</v>
      </c>
      <c r="AA942">
        <v>21.490162253283899</v>
      </c>
      <c r="AB942">
        <v>151</v>
      </c>
      <c r="AC942">
        <v>0.98082448048955595</v>
      </c>
      <c r="AD942">
        <v>3</v>
      </c>
      <c r="AE942">
        <v>1.4504563167139901E-2</v>
      </c>
      <c r="AF942">
        <v>3</v>
      </c>
      <c r="AG942">
        <v>4.67095634330374E-3</v>
      </c>
      <c r="AH942">
        <v>2.50982132362767E-3</v>
      </c>
      <c r="AI942">
        <v>8</v>
      </c>
      <c r="AJ942" s="73">
        <v>77.137252095620894</v>
      </c>
      <c r="AK942">
        <v>154</v>
      </c>
      <c r="AL942">
        <v>0.99532904365669606</v>
      </c>
      <c r="AM942">
        <v>0</v>
      </c>
      <c r="AN942">
        <v>0</v>
      </c>
      <c r="AO942">
        <v>7.7776201163998401E-3</v>
      </c>
      <c r="AP942">
        <v>1</v>
      </c>
      <c r="AQ942">
        <v>156</v>
      </c>
      <c r="AR942">
        <v>0.99974673391720303</v>
      </c>
      <c r="AS942">
        <v>1.3358612040251801E-2</v>
      </c>
      <c r="AT942">
        <v>3</v>
      </c>
      <c r="AU942">
        <v>1.18383634917329E-2</v>
      </c>
      <c r="AV942">
        <v>1</v>
      </c>
      <c r="AW942">
        <v>156</v>
      </c>
      <c r="AX942">
        <v>0.99974673391720303</v>
      </c>
      <c r="AY942" s="73">
        <v>79.004154637798905</v>
      </c>
      <c r="AZ942">
        <v>154</v>
      </c>
      <c r="BA942">
        <v>0.99532904365669606</v>
      </c>
      <c r="BB942">
        <v>151</v>
      </c>
      <c r="BC942">
        <v>0.93203491978531605</v>
      </c>
      <c r="BD942">
        <v>4</v>
      </c>
      <c r="BE942">
        <v>5.99341940154864E-2</v>
      </c>
      <c r="BF942">
        <v>81.510246019555893</v>
      </c>
      <c r="BG942">
        <v>82.426042628335907</v>
      </c>
      <c r="BH942">
        <v>79.004154637798905</v>
      </c>
      <c r="BI942">
        <v>77.137252095620894</v>
      </c>
    </row>
    <row r="943" spans="1:61" x14ac:dyDescent="0.25">
      <c r="A943" s="10" t="str">
        <f>VLOOKUP(D943,'Index-Relations'!E:F,2,FALSE)</f>
        <v>ESG</v>
      </c>
      <c r="B943" t="s">
        <v>3450</v>
      </c>
      <c r="C943" s="53" t="s">
        <v>2764</v>
      </c>
      <c r="D943" s="59" t="s">
        <v>2798</v>
      </c>
      <c r="E943" s="59" t="s">
        <v>4383</v>
      </c>
      <c r="F943" t="s">
        <v>385</v>
      </c>
      <c r="G943" t="s">
        <v>384</v>
      </c>
      <c r="H943" t="s">
        <v>386</v>
      </c>
      <c r="I943" s="52">
        <v>45538</v>
      </c>
      <c r="J943" t="s">
        <v>2457</v>
      </c>
      <c r="K943">
        <v>156</v>
      </c>
      <c r="L943" s="73">
        <v>81.674541635092893</v>
      </c>
      <c r="M943">
        <v>154</v>
      </c>
      <c r="N943">
        <v>0.99638059361299802</v>
      </c>
      <c r="O943" s="73">
        <v>82.436371366735898</v>
      </c>
      <c r="P943">
        <v>154</v>
      </c>
      <c r="Q943">
        <v>0.99638059361299802</v>
      </c>
      <c r="R943">
        <v>154</v>
      </c>
      <c r="S943">
        <v>0.99638059361299802</v>
      </c>
      <c r="T943">
        <v>26.9374975523783</v>
      </c>
      <c r="U943">
        <v>0.54039308960094101</v>
      </c>
      <c r="V943">
        <v>99</v>
      </c>
      <c r="W943">
        <v>9.0195240614435498E-2</v>
      </c>
      <c r="X943">
        <v>15</v>
      </c>
      <c r="Y943">
        <v>154</v>
      </c>
      <c r="Z943">
        <v>0.99638059361299802</v>
      </c>
      <c r="AA943">
        <v>22.870683077135499</v>
      </c>
      <c r="AB943">
        <v>152</v>
      </c>
      <c r="AC943">
        <v>0.984447440593196</v>
      </c>
      <c r="AD943">
        <v>3</v>
      </c>
      <c r="AE943">
        <v>1.5583812015532199E-2</v>
      </c>
      <c r="AF943">
        <v>1</v>
      </c>
      <c r="AG943">
        <v>0</v>
      </c>
      <c r="AH943">
        <v>2.53144447701598E-3</v>
      </c>
      <c r="AI943">
        <v>8</v>
      </c>
      <c r="AJ943" s="73">
        <v>77.491815705435997</v>
      </c>
      <c r="AK943">
        <v>154</v>
      </c>
      <c r="AL943">
        <v>0.99638059361299802</v>
      </c>
      <c r="AM943">
        <v>0</v>
      </c>
      <c r="AN943">
        <v>0</v>
      </c>
      <c r="AO943">
        <v>7.9163513944554495E-3</v>
      </c>
      <c r="AP943">
        <v>1</v>
      </c>
      <c r="AQ943">
        <v>156</v>
      </c>
      <c r="AR943">
        <v>0.999999999999999</v>
      </c>
      <c r="AS943">
        <v>1.3898646190005699E-2</v>
      </c>
      <c r="AT943">
        <v>3</v>
      </c>
      <c r="AU943">
        <v>1.2506786508560399E-2</v>
      </c>
      <c r="AV943">
        <v>1</v>
      </c>
      <c r="AW943">
        <v>156</v>
      </c>
      <c r="AX943">
        <v>0.999999999999999</v>
      </c>
      <c r="AY943" s="73">
        <v>79.0977082930969</v>
      </c>
      <c r="AZ943">
        <v>154</v>
      </c>
      <c r="BA943">
        <v>0.99638059361299802</v>
      </c>
      <c r="BB943">
        <v>151</v>
      </c>
      <c r="BC943">
        <v>0.93066869262463103</v>
      </c>
      <c r="BD943">
        <v>4</v>
      </c>
      <c r="BE943">
        <v>6.1414955980913399E-2</v>
      </c>
      <c r="BF943">
        <v>81.674541635092893</v>
      </c>
      <c r="BG943">
        <v>82.436371366735898</v>
      </c>
      <c r="BH943">
        <v>79.0977082930969</v>
      </c>
      <c r="BI943">
        <v>77.491815705435997</v>
      </c>
    </row>
    <row r="944" spans="1:61" x14ac:dyDescent="0.25">
      <c r="A944" s="10" t="str">
        <f>VLOOKUP(D944,'Index-Relations'!E:F,2,FALSE)</f>
        <v>ESG</v>
      </c>
      <c r="B944" t="s">
        <v>3450</v>
      </c>
      <c r="C944" s="53" t="s">
        <v>3350</v>
      </c>
      <c r="D944" s="59" t="s">
        <v>2798</v>
      </c>
      <c r="E944" s="59" t="s">
        <v>4384</v>
      </c>
      <c r="F944" t="s">
        <v>385</v>
      </c>
      <c r="G944" t="s">
        <v>384</v>
      </c>
      <c r="H944" t="s">
        <v>386</v>
      </c>
      <c r="I944" s="52">
        <v>45505</v>
      </c>
      <c r="J944" t="s">
        <v>2457</v>
      </c>
      <c r="K944">
        <v>156</v>
      </c>
      <c r="L944" s="73">
        <v>81.953747216511999</v>
      </c>
      <c r="M944">
        <v>154</v>
      </c>
      <c r="N944">
        <v>0.99671199685298395</v>
      </c>
      <c r="O944" s="73">
        <v>82.549383166267006</v>
      </c>
      <c r="P944">
        <v>154</v>
      </c>
      <c r="Q944">
        <v>0.99671199685298395</v>
      </c>
      <c r="R944">
        <v>154</v>
      </c>
      <c r="S944">
        <v>0.99671199685298395</v>
      </c>
      <c r="T944">
        <v>26.8511236473549</v>
      </c>
      <c r="U944">
        <v>0.54940685481735696</v>
      </c>
      <c r="V944">
        <v>99</v>
      </c>
      <c r="W944">
        <v>0.100993227695701</v>
      </c>
      <c r="X944">
        <v>15</v>
      </c>
      <c r="Y944">
        <v>154</v>
      </c>
      <c r="Z944">
        <v>0.99671199685298395</v>
      </c>
      <c r="AA944">
        <v>22.9927762844409</v>
      </c>
      <c r="AB944">
        <v>153</v>
      </c>
      <c r="AC944">
        <v>0.98959348655804502</v>
      </c>
      <c r="AD944">
        <v>1</v>
      </c>
      <c r="AE944">
        <v>7.1185102949382099E-3</v>
      </c>
      <c r="AF944">
        <v>2</v>
      </c>
      <c r="AG944">
        <v>3.2880031470158698E-3</v>
      </c>
      <c r="AH944">
        <v>2.3858551768302602E-3</v>
      </c>
      <c r="AI944">
        <v>8</v>
      </c>
      <c r="AJ944" s="73">
        <v>77.699270629381999</v>
      </c>
      <c r="AK944">
        <v>154</v>
      </c>
      <c r="AL944">
        <v>0.99671199685298395</v>
      </c>
      <c r="AM944">
        <v>0</v>
      </c>
      <c r="AN944">
        <v>0</v>
      </c>
      <c r="AO944">
        <v>7.7241278039966504E-3</v>
      </c>
      <c r="AP944">
        <v>1</v>
      </c>
      <c r="AQ944">
        <v>155</v>
      </c>
      <c r="AR944">
        <v>0.99673925184703005</v>
      </c>
      <c r="AS944">
        <v>1.34441909670669E-2</v>
      </c>
      <c r="AT944">
        <v>3</v>
      </c>
      <c r="AU944">
        <v>1.19490543772886E-2</v>
      </c>
      <c r="AV944">
        <v>1</v>
      </c>
      <c r="AW944">
        <v>154</v>
      </c>
      <c r="AX944">
        <v>0.99671199685298395</v>
      </c>
      <c r="AY944" s="73">
        <v>79.576925346067895</v>
      </c>
      <c r="AZ944">
        <v>154</v>
      </c>
      <c r="BA944">
        <v>0.99671199685298395</v>
      </c>
      <c r="BB944">
        <v>151</v>
      </c>
      <c r="BC944">
        <v>0.935201168986034</v>
      </c>
      <c r="BD944">
        <v>3</v>
      </c>
      <c r="BE944">
        <v>5.3813955056999797E-2</v>
      </c>
      <c r="BF944">
        <v>81.953747216511999</v>
      </c>
      <c r="BG944">
        <v>82.549383166267006</v>
      </c>
      <c r="BH944">
        <v>79.576925346067895</v>
      </c>
      <c r="BI944">
        <v>77.699270629381999</v>
      </c>
    </row>
    <row r="945" spans="1:61" x14ac:dyDescent="0.25">
      <c r="A945" s="10" t="str">
        <f>VLOOKUP(D945,'Index-Relations'!E:F,2,FALSE)</f>
        <v>ESG</v>
      </c>
      <c r="B945" t="s">
        <v>3450</v>
      </c>
      <c r="C945" s="53" t="s">
        <v>2765</v>
      </c>
      <c r="D945" s="59" t="s">
        <v>2798</v>
      </c>
      <c r="E945" s="59" t="s">
        <v>4385</v>
      </c>
      <c r="F945" t="s">
        <v>385</v>
      </c>
      <c r="G945" t="s">
        <v>384</v>
      </c>
      <c r="H945" t="s">
        <v>386</v>
      </c>
      <c r="I945" s="52">
        <v>45474</v>
      </c>
      <c r="J945" t="s">
        <v>2457</v>
      </c>
      <c r="K945">
        <v>156</v>
      </c>
      <c r="L945" s="73">
        <v>82.527947115772903</v>
      </c>
      <c r="M945">
        <v>154</v>
      </c>
      <c r="N945">
        <v>0.99680467428362196</v>
      </c>
      <c r="O945" s="73">
        <v>82.543009285801006</v>
      </c>
      <c r="P945">
        <v>154</v>
      </c>
      <c r="Q945">
        <v>0.99680467428362196</v>
      </c>
      <c r="R945">
        <v>154</v>
      </c>
      <c r="S945">
        <v>0.99680467428362196</v>
      </c>
      <c r="T945">
        <v>26.559420642985799</v>
      </c>
      <c r="U945">
        <v>0.56888013957041805</v>
      </c>
      <c r="V945">
        <v>98</v>
      </c>
      <c r="W945">
        <v>0.10577769928431301</v>
      </c>
      <c r="X945">
        <v>15</v>
      </c>
      <c r="Y945">
        <v>154</v>
      </c>
      <c r="Z945">
        <v>0.99680467428362296</v>
      </c>
      <c r="AA945">
        <v>23.313362615123001</v>
      </c>
      <c r="AB945">
        <v>152</v>
      </c>
      <c r="AC945">
        <v>0.97027055532342799</v>
      </c>
      <c r="AD945">
        <v>2</v>
      </c>
      <c r="AE945">
        <v>2.6534118960194301E-2</v>
      </c>
      <c r="AF945">
        <v>2</v>
      </c>
      <c r="AG945">
        <v>3.1953257163770598E-3</v>
      </c>
      <c r="AH945">
        <v>2.3824909637805399E-3</v>
      </c>
      <c r="AI945">
        <v>8</v>
      </c>
      <c r="AJ945" s="73">
        <v>77.940355205808899</v>
      </c>
      <c r="AK945">
        <v>154</v>
      </c>
      <c r="AL945">
        <v>0.99680467428362196</v>
      </c>
      <c r="AM945">
        <v>0</v>
      </c>
      <c r="AN945">
        <v>0</v>
      </c>
      <c r="AO945">
        <v>6.7217749663685397E-3</v>
      </c>
      <c r="AP945">
        <v>1</v>
      </c>
      <c r="AQ945">
        <v>155</v>
      </c>
      <c r="AR945">
        <v>0.99683217369851695</v>
      </c>
      <c r="AS945">
        <v>1.1987420919466E-2</v>
      </c>
      <c r="AT945">
        <v>3</v>
      </c>
      <c r="AU945">
        <v>1.06152384425581E-2</v>
      </c>
      <c r="AV945">
        <v>1</v>
      </c>
      <c r="AW945">
        <v>154</v>
      </c>
      <c r="AX945">
        <v>0.99680467428362196</v>
      </c>
      <c r="AY945" s="73">
        <v>81.025804336899</v>
      </c>
      <c r="AZ945">
        <v>154</v>
      </c>
      <c r="BA945">
        <v>0.99680467428362196</v>
      </c>
      <c r="BB945">
        <v>151</v>
      </c>
      <c r="BC945">
        <v>0.94050366637139005</v>
      </c>
      <c r="BD945">
        <v>3</v>
      </c>
      <c r="BE945">
        <v>4.9606732360758701E-2</v>
      </c>
      <c r="BF945">
        <v>82.527947115772903</v>
      </c>
      <c r="BG945">
        <v>82.543009285801006</v>
      </c>
      <c r="BH945">
        <v>81.025804336899</v>
      </c>
      <c r="BI945">
        <v>77.940355205808899</v>
      </c>
    </row>
    <row r="946" spans="1:61" x14ac:dyDescent="0.25">
      <c r="A946" s="10" t="str">
        <f>VLOOKUP(D946,'Index-Relations'!E:F,2,FALSE)</f>
        <v>ESG</v>
      </c>
      <c r="B946" t="s">
        <v>3450</v>
      </c>
      <c r="C946" s="53" t="s">
        <v>2766</v>
      </c>
      <c r="D946" s="59" t="s">
        <v>2798</v>
      </c>
      <c r="E946" s="59" t="s">
        <v>4386</v>
      </c>
      <c r="F946" t="s">
        <v>385</v>
      </c>
      <c r="G946" t="s">
        <v>384</v>
      </c>
      <c r="H946" t="s">
        <v>386</v>
      </c>
      <c r="I946" s="52">
        <v>45446</v>
      </c>
      <c r="J946" t="s">
        <v>2457</v>
      </c>
      <c r="K946">
        <v>156</v>
      </c>
      <c r="L946" s="73">
        <v>82.055025101381901</v>
      </c>
      <c r="M946">
        <v>155</v>
      </c>
      <c r="N946">
        <v>0.99700666857496301</v>
      </c>
      <c r="O946" s="73">
        <v>81.615796427726906</v>
      </c>
      <c r="P946">
        <v>155</v>
      </c>
      <c r="Q946">
        <v>0.99700666857496301</v>
      </c>
      <c r="R946">
        <v>155</v>
      </c>
      <c r="S946">
        <v>0.99700666857496301</v>
      </c>
      <c r="T946">
        <v>27.378674282254099</v>
      </c>
      <c r="U946">
        <v>0.58139323720814096</v>
      </c>
      <c r="V946">
        <v>100</v>
      </c>
      <c r="W946">
        <v>0.102817936598094</v>
      </c>
      <c r="X946">
        <v>15</v>
      </c>
      <c r="Y946">
        <v>155</v>
      </c>
      <c r="Z946">
        <v>0.99700666857496301</v>
      </c>
      <c r="AA946">
        <v>22.466687050645898</v>
      </c>
      <c r="AB946">
        <v>153</v>
      </c>
      <c r="AC946">
        <v>0.97263386069909696</v>
      </c>
      <c r="AD946">
        <v>2</v>
      </c>
      <c r="AE946">
        <v>2.4372807875866001E-2</v>
      </c>
      <c r="AF946">
        <v>1</v>
      </c>
      <c r="AG946">
        <v>2.99333142503635E-3</v>
      </c>
      <c r="AH946">
        <v>2.3490588477064599E-3</v>
      </c>
      <c r="AI946">
        <v>8</v>
      </c>
      <c r="AJ946" s="73">
        <v>77.694336542931893</v>
      </c>
      <c r="AK946">
        <v>155</v>
      </c>
      <c r="AL946">
        <v>0.99700666857496301</v>
      </c>
      <c r="AM946">
        <v>0</v>
      </c>
      <c r="AN946">
        <v>0</v>
      </c>
      <c r="AO946">
        <v>6.3264910846338304E-3</v>
      </c>
      <c r="AP946">
        <v>1</v>
      </c>
      <c r="AQ946">
        <v>155</v>
      </c>
      <c r="AR946">
        <v>0.99700666857496301</v>
      </c>
      <c r="AS946">
        <v>1.13976987695255E-2</v>
      </c>
      <c r="AT946">
        <v>3</v>
      </c>
      <c r="AU946">
        <v>9.8437058320407101E-3</v>
      </c>
      <c r="AV946">
        <v>1</v>
      </c>
      <c r="AW946">
        <v>155</v>
      </c>
      <c r="AX946">
        <v>0.99700666857496301</v>
      </c>
      <c r="AY946" s="73">
        <v>80.910889698894906</v>
      </c>
      <c r="AZ946">
        <v>155</v>
      </c>
      <c r="BA946">
        <v>0.99700666857496301</v>
      </c>
      <c r="BB946">
        <v>151</v>
      </c>
      <c r="BC946">
        <v>0.94447821292271195</v>
      </c>
      <c r="BD946">
        <v>3</v>
      </c>
      <c r="BE946">
        <v>4.6201964567616702E-2</v>
      </c>
      <c r="BF946">
        <v>82.055025101381901</v>
      </c>
      <c r="BG946">
        <v>81.615796427726906</v>
      </c>
      <c r="BH946">
        <v>80.910889698894906</v>
      </c>
      <c r="BI946">
        <v>77.694336542931893</v>
      </c>
    </row>
    <row r="947" spans="1:61" x14ac:dyDescent="0.25">
      <c r="A947" s="10" t="str">
        <f>VLOOKUP(D947,'Index-Relations'!E:F,2,FALSE)</f>
        <v>ESG</v>
      </c>
      <c r="B947" t="s">
        <v>3450</v>
      </c>
      <c r="C947" s="53" t="s">
        <v>2767</v>
      </c>
      <c r="D947" s="59" t="s">
        <v>2798</v>
      </c>
      <c r="E947" s="59" t="s">
        <v>4387</v>
      </c>
      <c r="F947" t="s">
        <v>385</v>
      </c>
      <c r="G947" t="s">
        <v>384</v>
      </c>
      <c r="H947" t="s">
        <v>386</v>
      </c>
      <c r="I947" s="52">
        <v>45413</v>
      </c>
      <c r="J947" t="s">
        <v>2457</v>
      </c>
      <c r="K947">
        <v>156</v>
      </c>
      <c r="L947" s="73">
        <v>82.090581213904997</v>
      </c>
      <c r="M947">
        <v>155</v>
      </c>
      <c r="N947">
        <v>0.99726730928753005</v>
      </c>
      <c r="O947" s="73">
        <v>81.904918371709996</v>
      </c>
      <c r="P947">
        <v>155</v>
      </c>
      <c r="Q947">
        <v>0.99726730928753005</v>
      </c>
      <c r="R947">
        <v>155</v>
      </c>
      <c r="S947">
        <v>0.99726730928753005</v>
      </c>
      <c r="T947">
        <v>27.980921630065001</v>
      </c>
      <c r="U947">
        <v>0.57920110937287395</v>
      </c>
      <c r="V947">
        <v>100</v>
      </c>
      <c r="W947">
        <v>0.10288014594785599</v>
      </c>
      <c r="X947">
        <v>15</v>
      </c>
      <c r="Y947">
        <v>155</v>
      </c>
      <c r="Z947">
        <v>0.99726730928753005</v>
      </c>
      <c r="AA947">
        <v>23.165479244506301</v>
      </c>
      <c r="AB947">
        <v>153</v>
      </c>
      <c r="AC947">
        <v>0.97369564694252797</v>
      </c>
      <c r="AD947">
        <v>2</v>
      </c>
      <c r="AE947">
        <v>2.3571662345001999E-2</v>
      </c>
      <c r="AF947">
        <v>1</v>
      </c>
      <c r="AG947">
        <v>2.7326907124697302E-3</v>
      </c>
      <c r="AH947">
        <v>2.2486497395216502E-3</v>
      </c>
      <c r="AI947">
        <v>8</v>
      </c>
      <c r="AJ947" s="73">
        <v>77.5002769331129</v>
      </c>
      <c r="AK947">
        <v>155</v>
      </c>
      <c r="AL947">
        <v>0.99726730928753005</v>
      </c>
      <c r="AM947">
        <v>0</v>
      </c>
      <c r="AN947">
        <v>0</v>
      </c>
      <c r="AO947">
        <v>6.5333804466988898E-3</v>
      </c>
      <c r="AP947">
        <v>1</v>
      </c>
      <c r="AQ947">
        <v>155</v>
      </c>
      <c r="AR947">
        <v>0.99726730928753005</v>
      </c>
      <c r="AS947">
        <v>1.21814830315087E-2</v>
      </c>
      <c r="AT947">
        <v>3</v>
      </c>
      <c r="AU947">
        <v>9.6306358082653004E-3</v>
      </c>
      <c r="AV947">
        <v>1</v>
      </c>
      <c r="AW947">
        <v>155</v>
      </c>
      <c r="AX947">
        <v>0.99726730928753005</v>
      </c>
      <c r="AY947" s="73">
        <v>80.877111877199994</v>
      </c>
      <c r="AZ947">
        <v>155</v>
      </c>
      <c r="BA947">
        <v>0.99726730928753005</v>
      </c>
      <c r="BB947">
        <v>152</v>
      </c>
      <c r="BC947">
        <v>0.97263341036720297</v>
      </c>
      <c r="BD947">
        <v>2</v>
      </c>
      <c r="BE947">
        <v>1.8100518473627699E-2</v>
      </c>
      <c r="BF947">
        <v>82.090581213904997</v>
      </c>
      <c r="BG947">
        <v>81.904918371709996</v>
      </c>
      <c r="BH947">
        <v>80.877111877199994</v>
      </c>
      <c r="BI947">
        <v>77.5002769331129</v>
      </c>
    </row>
    <row r="948" spans="1:61" x14ac:dyDescent="0.25">
      <c r="A948" s="10" t="str">
        <f>VLOOKUP(D948,'Index-Relations'!E:F,2,FALSE)</f>
        <v>ESG</v>
      </c>
      <c r="B948" t="s">
        <v>3450</v>
      </c>
      <c r="C948" s="53" t="s">
        <v>2768</v>
      </c>
      <c r="D948" s="59" t="s">
        <v>2798</v>
      </c>
      <c r="E948" s="59" t="s">
        <v>4388</v>
      </c>
      <c r="F948" t="s">
        <v>385</v>
      </c>
      <c r="G948" t="s">
        <v>384</v>
      </c>
      <c r="H948" t="s">
        <v>386</v>
      </c>
      <c r="I948" s="52">
        <v>45383</v>
      </c>
      <c r="J948" t="s">
        <v>2457</v>
      </c>
      <c r="K948">
        <v>155</v>
      </c>
      <c r="L948">
        <v>85.406734792458195</v>
      </c>
      <c r="M948">
        <v>155</v>
      </c>
      <c r="N948">
        <v>1</v>
      </c>
      <c r="O948">
        <v>86.191259540586699</v>
      </c>
      <c r="P948">
        <v>155</v>
      </c>
      <c r="Q948">
        <v>1</v>
      </c>
      <c r="R948">
        <v>155</v>
      </c>
      <c r="S948">
        <v>0.999999999999999</v>
      </c>
      <c r="T948">
        <v>27.906046923344601</v>
      </c>
      <c r="U948">
        <v>0.57929014125826495</v>
      </c>
      <c r="V948">
        <v>100</v>
      </c>
      <c r="W948">
        <v>0.102204179733695</v>
      </c>
      <c r="X948">
        <v>15</v>
      </c>
      <c r="Y948">
        <v>155</v>
      </c>
      <c r="Z948">
        <v>1</v>
      </c>
      <c r="AA948">
        <v>22.224625908749498</v>
      </c>
      <c r="AB948">
        <v>153</v>
      </c>
      <c r="AC948">
        <v>0.97667973938147601</v>
      </c>
      <c r="AD948">
        <v>2</v>
      </c>
      <c r="AE948">
        <v>2.33202606185231E-2</v>
      </c>
      <c r="AF948">
        <v>0</v>
      </c>
      <c r="AG948">
        <v>3.6082000000000001E-16</v>
      </c>
      <c r="AH948">
        <v>2.2091567780595498E-3</v>
      </c>
      <c r="AI948">
        <v>8</v>
      </c>
      <c r="AJ948">
        <v>81.661735902604093</v>
      </c>
      <c r="AK948">
        <v>155</v>
      </c>
      <c r="AL948">
        <v>1</v>
      </c>
      <c r="AM948">
        <v>0</v>
      </c>
      <c r="AN948">
        <v>0</v>
      </c>
      <c r="AO948">
        <v>6.1088144638123997E-3</v>
      </c>
      <c r="AP948">
        <v>1</v>
      </c>
      <c r="AQ948">
        <v>155</v>
      </c>
      <c r="AR948">
        <v>1</v>
      </c>
      <c r="AS948">
        <v>1.15306099826215E-2</v>
      </c>
      <c r="AT948">
        <v>3</v>
      </c>
      <c r="AU948">
        <v>8.8820923027149602E-3</v>
      </c>
      <c r="AV948">
        <v>1</v>
      </c>
      <c r="AW948">
        <v>155</v>
      </c>
      <c r="AX948">
        <v>0.999999999999999</v>
      </c>
      <c r="AY948">
        <v>84.562430217481506</v>
      </c>
      <c r="AZ948">
        <v>155</v>
      </c>
      <c r="BA948">
        <v>1</v>
      </c>
      <c r="BB948">
        <v>152</v>
      </c>
      <c r="BC948">
        <v>0.97500602188024699</v>
      </c>
      <c r="BD948">
        <v>2</v>
      </c>
      <c r="BE948">
        <v>1.88851636559405E-2</v>
      </c>
      <c r="BF948">
        <v>82.576280793134003</v>
      </c>
      <c r="BG948">
        <v>82.146768705725904</v>
      </c>
      <c r="BH948">
        <v>81.680702005409898</v>
      </c>
      <c r="BI948">
        <v>77.803595634746003</v>
      </c>
    </row>
    <row r="949" spans="1:61" x14ac:dyDescent="0.25">
      <c r="A949" s="10" t="str">
        <f>VLOOKUP(D949,'Index-Relations'!E:F,2,FALSE)</f>
        <v>ESG</v>
      </c>
      <c r="B949" t="s">
        <v>3450</v>
      </c>
      <c r="C949" s="53" t="s">
        <v>2769</v>
      </c>
      <c r="D949" s="59" t="s">
        <v>2798</v>
      </c>
      <c r="E949" s="59" t="s">
        <v>4389</v>
      </c>
      <c r="F949" t="s">
        <v>385</v>
      </c>
      <c r="G949" t="s">
        <v>384</v>
      </c>
      <c r="H949" t="s">
        <v>386</v>
      </c>
      <c r="I949" s="52">
        <v>45352</v>
      </c>
      <c r="J949" t="s">
        <v>2457</v>
      </c>
      <c r="K949">
        <v>155</v>
      </c>
      <c r="L949">
        <v>85.6104387690268</v>
      </c>
      <c r="M949">
        <v>155</v>
      </c>
      <c r="N949">
        <v>1</v>
      </c>
      <c r="O949">
        <v>86.067815199102796</v>
      </c>
      <c r="P949">
        <v>155</v>
      </c>
      <c r="Q949">
        <v>1</v>
      </c>
      <c r="R949">
        <v>155</v>
      </c>
      <c r="S949">
        <v>1</v>
      </c>
      <c r="T949">
        <v>27.1891804079489</v>
      </c>
      <c r="U949">
        <v>0.55171697254435803</v>
      </c>
      <c r="V949">
        <v>97</v>
      </c>
      <c r="W949">
        <v>9.1445100269411397E-2</v>
      </c>
      <c r="X949">
        <v>15</v>
      </c>
      <c r="Y949">
        <v>155</v>
      </c>
      <c r="Z949">
        <v>1</v>
      </c>
      <c r="AA949">
        <v>21.919098330291199</v>
      </c>
      <c r="AB949">
        <v>153</v>
      </c>
      <c r="AC949">
        <v>0.977283617053613</v>
      </c>
      <c r="AD949">
        <v>2</v>
      </c>
      <c r="AE949">
        <v>2.2716382946386698E-2</v>
      </c>
      <c r="AF949">
        <v>0</v>
      </c>
      <c r="AG949">
        <v>0</v>
      </c>
      <c r="AH949">
        <v>1.2723236752707301E-3</v>
      </c>
      <c r="AI949">
        <v>6</v>
      </c>
      <c r="AJ949">
        <v>82.093591743118793</v>
      </c>
      <c r="AK949">
        <v>155</v>
      </c>
      <c r="AL949">
        <v>1</v>
      </c>
      <c r="AM949">
        <v>0</v>
      </c>
      <c r="AN949">
        <v>0</v>
      </c>
      <c r="AO949">
        <v>5.9380660609908197E-3</v>
      </c>
      <c r="AP949">
        <v>1</v>
      </c>
      <c r="AQ949">
        <v>155</v>
      </c>
      <c r="AR949">
        <v>1</v>
      </c>
      <c r="AS949">
        <v>1.12013398792061E-2</v>
      </c>
      <c r="AT949">
        <v>3</v>
      </c>
      <c r="AU949">
        <v>8.7699584013259703E-3</v>
      </c>
      <c r="AV949">
        <v>1</v>
      </c>
      <c r="AW949">
        <v>155</v>
      </c>
      <c r="AX949">
        <v>0.999999999999999</v>
      </c>
      <c r="AY949">
        <v>84.906211370372304</v>
      </c>
      <c r="AZ949">
        <v>155</v>
      </c>
      <c r="BA949">
        <v>1</v>
      </c>
      <c r="BB949">
        <v>152</v>
      </c>
      <c r="BC949">
        <v>0.97639819397383099</v>
      </c>
      <c r="BD949">
        <v>2</v>
      </c>
      <c r="BE949">
        <v>1.76637399651773E-2</v>
      </c>
      <c r="BF949">
        <v>82.840336853477993</v>
      </c>
      <c r="BG949">
        <v>82.099607621016006</v>
      </c>
      <c r="BH949">
        <v>82.114977260608896</v>
      </c>
      <c r="BI949">
        <v>78.295437698546905</v>
      </c>
    </row>
    <row r="950" spans="1:61" x14ac:dyDescent="0.25">
      <c r="A950" s="10" t="str">
        <f>VLOOKUP(D950,'Index-Relations'!E:F,2,FALSE)</f>
        <v>ESG</v>
      </c>
      <c r="B950" t="s">
        <v>3450</v>
      </c>
      <c r="C950" s="53" t="s">
        <v>2770</v>
      </c>
      <c r="D950" s="59" t="s">
        <v>2798</v>
      </c>
      <c r="E950" s="59" t="s">
        <v>4390</v>
      </c>
      <c r="F950" t="s">
        <v>385</v>
      </c>
      <c r="G950" t="s">
        <v>384</v>
      </c>
      <c r="H950" t="s">
        <v>386</v>
      </c>
      <c r="I950" s="52">
        <v>45323</v>
      </c>
      <c r="J950" t="s">
        <v>2457</v>
      </c>
      <c r="K950">
        <v>155</v>
      </c>
      <c r="L950">
        <v>85.834673213701393</v>
      </c>
      <c r="M950">
        <v>155</v>
      </c>
      <c r="N950">
        <v>1</v>
      </c>
      <c r="O950">
        <v>86.393607160510996</v>
      </c>
      <c r="P950">
        <v>155</v>
      </c>
      <c r="Q950">
        <v>1</v>
      </c>
      <c r="R950">
        <v>155</v>
      </c>
      <c r="S950">
        <v>1</v>
      </c>
      <c r="T950">
        <v>27.567669476326699</v>
      </c>
      <c r="U950">
        <v>0.54781040929702995</v>
      </c>
      <c r="V950">
        <v>97</v>
      </c>
      <c r="W950">
        <v>8.8911463498311499E-2</v>
      </c>
      <c r="X950">
        <v>14</v>
      </c>
      <c r="Y950">
        <v>155</v>
      </c>
      <c r="Z950">
        <v>0.999999999999999</v>
      </c>
      <c r="AA950">
        <v>23.0564291509702</v>
      </c>
      <c r="AB950">
        <v>153</v>
      </c>
      <c r="AC950">
        <v>0.97667997323862299</v>
      </c>
      <c r="AD950">
        <v>2</v>
      </c>
      <c r="AE950">
        <v>2.33200267613764E-2</v>
      </c>
      <c r="AF950">
        <v>0</v>
      </c>
      <c r="AG950">
        <v>0</v>
      </c>
      <c r="AH950">
        <v>1.1624149031551601E-3</v>
      </c>
      <c r="AI950">
        <v>6</v>
      </c>
      <c r="AJ950">
        <v>82.210490397878303</v>
      </c>
      <c r="AK950">
        <v>155</v>
      </c>
      <c r="AL950">
        <v>1</v>
      </c>
      <c r="AM950">
        <v>0</v>
      </c>
      <c r="AN950">
        <v>0</v>
      </c>
      <c r="AO950">
        <v>6.2779225570330898E-3</v>
      </c>
      <c r="AP950">
        <v>1</v>
      </c>
      <c r="AQ950">
        <v>155</v>
      </c>
      <c r="AR950">
        <v>1</v>
      </c>
      <c r="AS950">
        <v>1.15943943825097E-2</v>
      </c>
      <c r="AT950">
        <v>3</v>
      </c>
      <c r="AU950">
        <v>9.3381108260326105E-3</v>
      </c>
      <c r="AV950">
        <v>1</v>
      </c>
      <c r="AW950">
        <v>155</v>
      </c>
      <c r="AX950">
        <v>1</v>
      </c>
      <c r="AY950">
        <v>84.986128744377993</v>
      </c>
      <c r="AZ950">
        <v>155</v>
      </c>
      <c r="BA950">
        <v>1</v>
      </c>
      <c r="BB950">
        <v>152</v>
      </c>
      <c r="BC950">
        <v>0.97586661664796104</v>
      </c>
      <c r="BD950">
        <v>2</v>
      </c>
      <c r="BE950">
        <v>1.7855460795004899E-2</v>
      </c>
      <c r="BF950">
        <v>82.981880440370006</v>
      </c>
      <c r="BG950">
        <v>82.415020775924006</v>
      </c>
      <c r="BH950">
        <v>82.077624956668899</v>
      </c>
      <c r="BI950">
        <v>78.342163308275005</v>
      </c>
    </row>
    <row r="951" spans="1:61" x14ac:dyDescent="0.25">
      <c r="A951" s="10" t="str">
        <f>VLOOKUP(D951,'Index-Relations'!E:F,2,FALSE)</f>
        <v>ESG</v>
      </c>
      <c r="B951" t="s">
        <v>3450</v>
      </c>
      <c r="C951" s="53" t="s">
        <v>2760</v>
      </c>
      <c r="D951" s="59" t="s">
        <v>2799</v>
      </c>
      <c r="E951" s="59" t="s">
        <v>4391</v>
      </c>
      <c r="F951" t="s">
        <v>399</v>
      </c>
      <c r="G951" t="s">
        <v>398</v>
      </c>
      <c r="H951" t="s">
        <v>400</v>
      </c>
      <c r="I951" s="52">
        <v>45659</v>
      </c>
      <c r="J951" t="s">
        <v>2457</v>
      </c>
      <c r="K951">
        <v>157</v>
      </c>
      <c r="L951" s="73">
        <v>82.224849842589904</v>
      </c>
      <c r="M951">
        <v>156</v>
      </c>
      <c r="N951">
        <v>0.99982344617357299</v>
      </c>
      <c r="O951" s="73">
        <v>82.866370072004898</v>
      </c>
      <c r="P951">
        <v>156</v>
      </c>
      <c r="Q951">
        <v>0.99982344617357299</v>
      </c>
      <c r="R951">
        <v>156</v>
      </c>
      <c r="S951">
        <v>0.99982344617357199</v>
      </c>
      <c r="T951">
        <v>26.456873637099399</v>
      </c>
      <c r="U951">
        <v>0.54973063707861602</v>
      </c>
      <c r="V951">
        <v>104</v>
      </c>
      <c r="W951">
        <v>9.09835320683334E-2</v>
      </c>
      <c r="X951">
        <v>18</v>
      </c>
      <c r="Y951">
        <v>156</v>
      </c>
      <c r="Z951">
        <v>0.99982344617357299</v>
      </c>
      <c r="AA951">
        <v>27.1119358760753</v>
      </c>
      <c r="AB951">
        <v>148</v>
      </c>
      <c r="AC951">
        <v>0.97338695200761005</v>
      </c>
      <c r="AD951">
        <v>8</v>
      </c>
      <c r="AE951">
        <v>2.6436494165963002E-2</v>
      </c>
      <c r="AF951">
        <v>1</v>
      </c>
      <c r="AG951">
        <v>1.76553826426908E-4</v>
      </c>
      <c r="AH951">
        <v>3.0481610297017699E-3</v>
      </c>
      <c r="AI951">
        <v>9</v>
      </c>
      <c r="AJ951" s="73">
        <v>77.540257690786902</v>
      </c>
      <c r="AK951">
        <v>156</v>
      </c>
      <c r="AL951">
        <v>0.99982344617357299</v>
      </c>
      <c r="AM951">
        <v>0</v>
      </c>
      <c r="AN951">
        <v>0</v>
      </c>
      <c r="AO951">
        <v>1.32303369738184E-2</v>
      </c>
      <c r="AP951">
        <v>2</v>
      </c>
      <c r="AQ951">
        <v>156</v>
      </c>
      <c r="AR951">
        <v>0.99982344617357299</v>
      </c>
      <c r="AS951">
        <v>2.5044109703087802E-2</v>
      </c>
      <c r="AT951">
        <v>5</v>
      </c>
      <c r="AU951">
        <v>1.2660528956250999E-2</v>
      </c>
      <c r="AV951">
        <v>1</v>
      </c>
      <c r="AW951">
        <v>156</v>
      </c>
      <c r="AX951">
        <v>0.99982344617357299</v>
      </c>
      <c r="AY951" s="73">
        <v>79.954112201983904</v>
      </c>
      <c r="AZ951">
        <v>156</v>
      </c>
      <c r="BA951">
        <v>0.99982344617357299</v>
      </c>
      <c r="BB951">
        <v>154</v>
      </c>
      <c r="BC951">
        <v>0.98659310919975396</v>
      </c>
      <c r="BD951">
        <v>0</v>
      </c>
      <c r="BE951">
        <v>0</v>
      </c>
      <c r="BF951">
        <v>82.224849842589904</v>
      </c>
      <c r="BG951">
        <v>82.866370072004898</v>
      </c>
      <c r="BH951">
        <v>79.954112201983904</v>
      </c>
      <c r="BI951">
        <v>77.540257690786902</v>
      </c>
    </row>
    <row r="952" spans="1:61" x14ac:dyDescent="0.25">
      <c r="A952" s="10" t="str">
        <f>VLOOKUP(D952,'Index-Relations'!E:F,2,FALSE)</f>
        <v>ESG</v>
      </c>
      <c r="B952" t="s">
        <v>3450</v>
      </c>
      <c r="C952" s="53" t="s">
        <v>2761</v>
      </c>
      <c r="D952" s="59" t="s">
        <v>2799</v>
      </c>
      <c r="E952" s="59" t="s">
        <v>4392</v>
      </c>
      <c r="F952" t="s">
        <v>399</v>
      </c>
      <c r="G952" t="s">
        <v>398</v>
      </c>
      <c r="H952" t="s">
        <v>400</v>
      </c>
      <c r="I952" s="52">
        <v>45628</v>
      </c>
      <c r="J952" t="s">
        <v>2457</v>
      </c>
      <c r="K952">
        <v>157</v>
      </c>
      <c r="L952" s="73">
        <v>81.403636604792993</v>
      </c>
      <c r="M952">
        <v>154</v>
      </c>
      <c r="N952">
        <v>0.99424623158321501</v>
      </c>
      <c r="O952" s="73">
        <v>82.326365640260903</v>
      </c>
      <c r="P952">
        <v>154</v>
      </c>
      <c r="Q952">
        <v>0.99424623158321501</v>
      </c>
      <c r="R952">
        <v>154</v>
      </c>
      <c r="S952">
        <v>0.99424623158321601</v>
      </c>
      <c r="T952">
        <v>26.1788772736003</v>
      </c>
      <c r="U952">
        <v>0.52970075394152105</v>
      </c>
      <c r="V952">
        <v>99</v>
      </c>
      <c r="W952">
        <v>8.7034517775020498E-2</v>
      </c>
      <c r="X952">
        <v>15</v>
      </c>
      <c r="Y952">
        <v>154</v>
      </c>
      <c r="Z952">
        <v>0.99424623158321501</v>
      </c>
      <c r="AA952">
        <v>19.313583498214999</v>
      </c>
      <c r="AB952">
        <v>147</v>
      </c>
      <c r="AC952">
        <v>0.96338088876830696</v>
      </c>
      <c r="AD952">
        <v>7</v>
      </c>
      <c r="AE952">
        <v>3.0865342814908599E-2</v>
      </c>
      <c r="AF952">
        <v>3</v>
      </c>
      <c r="AG952">
        <v>5.7537684167842003E-3</v>
      </c>
      <c r="AH952">
        <v>2.72765721222166E-3</v>
      </c>
      <c r="AI952">
        <v>7</v>
      </c>
      <c r="AJ952" s="73">
        <v>77.082338276154999</v>
      </c>
      <c r="AK952">
        <v>154</v>
      </c>
      <c r="AL952">
        <v>0.99424623158321501</v>
      </c>
      <c r="AM952">
        <v>0</v>
      </c>
      <c r="AN952">
        <v>0</v>
      </c>
      <c r="AO952">
        <v>1.27436904352077E-2</v>
      </c>
      <c r="AP952">
        <v>2</v>
      </c>
      <c r="AQ952">
        <v>156</v>
      </c>
      <c r="AR952">
        <v>0.99981598331879895</v>
      </c>
      <c r="AS952">
        <v>1.19081894229886E-2</v>
      </c>
      <c r="AT952">
        <v>3</v>
      </c>
      <c r="AU952">
        <v>1.24862324856755E-2</v>
      </c>
      <c r="AV952">
        <v>1</v>
      </c>
      <c r="AW952">
        <v>156</v>
      </c>
      <c r="AX952">
        <v>0.99981598331879895</v>
      </c>
      <c r="AY952" s="73">
        <v>78.850069639705893</v>
      </c>
      <c r="AZ952">
        <v>154</v>
      </c>
      <c r="BA952">
        <v>0.99424623158321501</v>
      </c>
      <c r="BB952">
        <v>152</v>
      </c>
      <c r="BC952">
        <v>0.94117932837624796</v>
      </c>
      <c r="BD952">
        <v>2</v>
      </c>
      <c r="BE952">
        <v>4.5892964507342801E-2</v>
      </c>
      <c r="BF952">
        <v>81.403636604792993</v>
      </c>
      <c r="BG952">
        <v>82.326365640260903</v>
      </c>
      <c r="BH952">
        <v>78.850069639705893</v>
      </c>
      <c r="BI952">
        <v>77.082338276154999</v>
      </c>
    </row>
    <row r="953" spans="1:61" x14ac:dyDescent="0.25">
      <c r="A953" s="10" t="str">
        <f>VLOOKUP(D953,'Index-Relations'!E:F,2,FALSE)</f>
        <v>ESG</v>
      </c>
      <c r="B953" t="s">
        <v>3450</v>
      </c>
      <c r="C953" s="53" t="s">
        <v>2762</v>
      </c>
      <c r="D953" s="59" t="s">
        <v>2799</v>
      </c>
      <c r="E953" s="59" t="s">
        <v>4393</v>
      </c>
      <c r="F953" t="s">
        <v>399</v>
      </c>
      <c r="G953" t="s">
        <v>398</v>
      </c>
      <c r="H953" t="s">
        <v>400</v>
      </c>
      <c r="I953" s="52">
        <v>45597</v>
      </c>
      <c r="J953" t="s">
        <v>2457</v>
      </c>
      <c r="K953">
        <v>157</v>
      </c>
      <c r="L953" s="73">
        <v>81.507080188445002</v>
      </c>
      <c r="M953">
        <v>154</v>
      </c>
      <c r="N953">
        <v>0.99449189176810304</v>
      </c>
      <c r="O953" s="73">
        <v>82.3758390936339</v>
      </c>
      <c r="P953">
        <v>154</v>
      </c>
      <c r="Q953">
        <v>0.99449189176810304</v>
      </c>
      <c r="R953">
        <v>154</v>
      </c>
      <c r="S953">
        <v>0.99449189176810304</v>
      </c>
      <c r="T953">
        <v>26.243379920821098</v>
      </c>
      <c r="U953">
        <v>0.52958216760032095</v>
      </c>
      <c r="V953">
        <v>99</v>
      </c>
      <c r="W953">
        <v>8.5564744147820795E-2</v>
      </c>
      <c r="X953">
        <v>15</v>
      </c>
      <c r="Y953">
        <v>154</v>
      </c>
      <c r="Z953">
        <v>0.99449189176810304</v>
      </c>
      <c r="AA953">
        <v>20.121519528793499</v>
      </c>
      <c r="AB953">
        <v>146</v>
      </c>
      <c r="AC953">
        <v>0.95723491967736096</v>
      </c>
      <c r="AD953">
        <v>8</v>
      </c>
      <c r="AE953">
        <v>3.7256972090743003E-2</v>
      </c>
      <c r="AF953">
        <v>3</v>
      </c>
      <c r="AG953">
        <v>5.5081082318960001E-3</v>
      </c>
      <c r="AH953">
        <v>2.5033539477842502E-3</v>
      </c>
      <c r="AI953">
        <v>7</v>
      </c>
      <c r="AJ953" s="73">
        <v>77.310149894819901</v>
      </c>
      <c r="AK953">
        <v>154</v>
      </c>
      <c r="AL953">
        <v>0.99449189176810304</v>
      </c>
      <c r="AM953">
        <v>0</v>
      </c>
      <c r="AN953">
        <v>0</v>
      </c>
      <c r="AO953">
        <v>7.3353436338167502E-3</v>
      </c>
      <c r="AP953">
        <v>1</v>
      </c>
      <c r="AQ953">
        <v>156</v>
      </c>
      <c r="AR953">
        <v>0.99976419191133103</v>
      </c>
      <c r="AS953">
        <v>1.2881105685743801E-2</v>
      </c>
      <c r="AT953">
        <v>3</v>
      </c>
      <c r="AU953">
        <v>1.3065147780703499E-2</v>
      </c>
      <c r="AV953">
        <v>1</v>
      </c>
      <c r="AW953">
        <v>156</v>
      </c>
      <c r="AX953">
        <v>0.99976419191133103</v>
      </c>
      <c r="AY953" s="73">
        <v>78.914480440706896</v>
      </c>
      <c r="AZ953">
        <v>154</v>
      </c>
      <c r="BA953">
        <v>0.99449189176810304</v>
      </c>
      <c r="BB953">
        <v>151</v>
      </c>
      <c r="BC953">
        <v>0.93451226026009404</v>
      </c>
      <c r="BD953">
        <v>4</v>
      </c>
      <c r="BE953">
        <v>5.7916588017420403E-2</v>
      </c>
      <c r="BF953">
        <v>81.507080188445002</v>
      </c>
      <c r="BG953">
        <v>82.3758390936339</v>
      </c>
      <c r="BH953">
        <v>78.914480440706896</v>
      </c>
      <c r="BI953">
        <v>77.310149894819901</v>
      </c>
    </row>
    <row r="954" spans="1:61" x14ac:dyDescent="0.25">
      <c r="A954" s="10" t="str">
        <f>VLOOKUP(D954,'Index-Relations'!E:F,2,FALSE)</f>
        <v>ESG</v>
      </c>
      <c r="B954" t="s">
        <v>3450</v>
      </c>
      <c r="C954" s="53" t="s">
        <v>2763</v>
      </c>
      <c r="D954" s="59" t="s">
        <v>2799</v>
      </c>
      <c r="E954" s="59" t="s">
        <v>4394</v>
      </c>
      <c r="F954" t="s">
        <v>399</v>
      </c>
      <c r="G954" t="s">
        <v>398</v>
      </c>
      <c r="H954" t="s">
        <v>400</v>
      </c>
      <c r="I954" s="52">
        <v>45566</v>
      </c>
      <c r="J954" t="s">
        <v>2457</v>
      </c>
      <c r="K954">
        <v>157</v>
      </c>
      <c r="L954" s="73">
        <v>81.510246019555893</v>
      </c>
      <c r="M954">
        <v>154</v>
      </c>
      <c r="N954">
        <v>0.99532904365669606</v>
      </c>
      <c r="O954" s="73">
        <v>82.426042628336006</v>
      </c>
      <c r="P954">
        <v>154</v>
      </c>
      <c r="Q954">
        <v>0.99532904365669606</v>
      </c>
      <c r="R954">
        <v>154</v>
      </c>
      <c r="S954">
        <v>0.99532904365669606</v>
      </c>
      <c r="T954">
        <v>26.537221851883299</v>
      </c>
      <c r="U954">
        <v>0.53048816187015102</v>
      </c>
      <c r="V954">
        <v>99</v>
      </c>
      <c r="W954">
        <v>8.8093707317180206E-2</v>
      </c>
      <c r="X954">
        <v>15</v>
      </c>
      <c r="Y954">
        <v>154</v>
      </c>
      <c r="Z954">
        <v>0.99532904365669495</v>
      </c>
      <c r="AA954">
        <v>21.490162253283899</v>
      </c>
      <c r="AB954">
        <v>151</v>
      </c>
      <c r="AC954">
        <v>0.98082448048955595</v>
      </c>
      <c r="AD954">
        <v>3</v>
      </c>
      <c r="AE954">
        <v>1.4504563167139901E-2</v>
      </c>
      <c r="AF954">
        <v>3</v>
      </c>
      <c r="AG954">
        <v>4.6709563433038502E-3</v>
      </c>
      <c r="AH954">
        <v>2.50982132362767E-3</v>
      </c>
      <c r="AI954">
        <v>8</v>
      </c>
      <c r="AJ954" s="73">
        <v>77.137252095620994</v>
      </c>
      <c r="AK954">
        <v>154</v>
      </c>
      <c r="AL954">
        <v>0.99532904365669606</v>
      </c>
      <c r="AM954">
        <v>0</v>
      </c>
      <c r="AN954">
        <v>0</v>
      </c>
      <c r="AO954">
        <v>7.7776201163998401E-3</v>
      </c>
      <c r="AP954">
        <v>1</v>
      </c>
      <c r="AQ954">
        <v>156</v>
      </c>
      <c r="AR954">
        <v>0.99974673391720303</v>
      </c>
      <c r="AS954">
        <v>1.3358612040251801E-2</v>
      </c>
      <c r="AT954">
        <v>3</v>
      </c>
      <c r="AU954">
        <v>1.18383634917329E-2</v>
      </c>
      <c r="AV954">
        <v>1</v>
      </c>
      <c r="AW954">
        <v>156</v>
      </c>
      <c r="AX954">
        <v>0.99974673391720303</v>
      </c>
      <c r="AY954" s="73">
        <v>79.004154637799004</v>
      </c>
      <c r="AZ954">
        <v>154</v>
      </c>
      <c r="BA954">
        <v>0.99532904365669606</v>
      </c>
      <c r="BB954">
        <v>151</v>
      </c>
      <c r="BC954">
        <v>0.93203491978531605</v>
      </c>
      <c r="BD954">
        <v>4</v>
      </c>
      <c r="BE954">
        <v>5.99341940154864E-2</v>
      </c>
      <c r="BF954">
        <v>81.510246019555893</v>
      </c>
      <c r="BG954">
        <v>82.426042628336006</v>
      </c>
      <c r="BH954">
        <v>79.004154637799004</v>
      </c>
      <c r="BI954">
        <v>77.137252095620994</v>
      </c>
    </row>
    <row r="955" spans="1:61" x14ac:dyDescent="0.25">
      <c r="A955" s="10" t="str">
        <f>VLOOKUP(D955,'Index-Relations'!E:F,2,FALSE)</f>
        <v>ESG</v>
      </c>
      <c r="B955" t="s">
        <v>3450</v>
      </c>
      <c r="C955" s="53" t="s">
        <v>2764</v>
      </c>
      <c r="D955" s="59" t="s">
        <v>2799</v>
      </c>
      <c r="E955" s="59" t="s">
        <v>4395</v>
      </c>
      <c r="F955" t="s">
        <v>399</v>
      </c>
      <c r="G955" t="s">
        <v>398</v>
      </c>
      <c r="H955" t="s">
        <v>400</v>
      </c>
      <c r="I955" s="52">
        <v>45538</v>
      </c>
      <c r="J955" t="s">
        <v>2457</v>
      </c>
      <c r="K955">
        <v>156</v>
      </c>
      <c r="L955" s="73">
        <v>81.674541635092993</v>
      </c>
      <c r="M955">
        <v>154</v>
      </c>
      <c r="N955">
        <v>0.99638059361299802</v>
      </c>
      <c r="O955" s="73">
        <v>82.436371366735898</v>
      </c>
      <c r="P955">
        <v>154</v>
      </c>
      <c r="Q955">
        <v>0.99638059361299802</v>
      </c>
      <c r="R955">
        <v>154</v>
      </c>
      <c r="S955">
        <v>0.99638059361299802</v>
      </c>
      <c r="T955">
        <v>26.937497552378399</v>
      </c>
      <c r="U955">
        <v>0.54039308960094101</v>
      </c>
      <c r="V955">
        <v>99</v>
      </c>
      <c r="W955">
        <v>9.0195240614435498E-2</v>
      </c>
      <c r="X955">
        <v>15</v>
      </c>
      <c r="Y955">
        <v>154</v>
      </c>
      <c r="Z955">
        <v>0.99638059361299802</v>
      </c>
      <c r="AA955">
        <v>22.870683077135499</v>
      </c>
      <c r="AB955">
        <v>152</v>
      </c>
      <c r="AC955">
        <v>0.984447440593196</v>
      </c>
      <c r="AD955">
        <v>3</v>
      </c>
      <c r="AE955">
        <v>1.5583812015532199E-2</v>
      </c>
      <c r="AF955">
        <v>1</v>
      </c>
      <c r="AG955">
        <v>0</v>
      </c>
      <c r="AH955">
        <v>2.53144447701598E-3</v>
      </c>
      <c r="AI955">
        <v>8</v>
      </c>
      <c r="AJ955" s="73">
        <v>77.491815705435997</v>
      </c>
      <c r="AK955">
        <v>154</v>
      </c>
      <c r="AL955">
        <v>0.99638059361299802</v>
      </c>
      <c r="AM955">
        <v>0</v>
      </c>
      <c r="AN955">
        <v>0</v>
      </c>
      <c r="AO955">
        <v>7.9163513944554495E-3</v>
      </c>
      <c r="AP955">
        <v>1</v>
      </c>
      <c r="AQ955">
        <v>156</v>
      </c>
      <c r="AR955">
        <v>0.999999999999999</v>
      </c>
      <c r="AS955">
        <v>1.3898646190005699E-2</v>
      </c>
      <c r="AT955">
        <v>3</v>
      </c>
      <c r="AU955">
        <v>1.2506786508560399E-2</v>
      </c>
      <c r="AV955">
        <v>1</v>
      </c>
      <c r="AW955">
        <v>156</v>
      </c>
      <c r="AX955">
        <v>1</v>
      </c>
      <c r="AY955" s="73">
        <v>79.0977082930969</v>
      </c>
      <c r="AZ955">
        <v>154</v>
      </c>
      <c r="BA955">
        <v>0.99638059361299802</v>
      </c>
      <c r="BB955">
        <v>151</v>
      </c>
      <c r="BC955">
        <v>0.93066869262463103</v>
      </c>
      <c r="BD955">
        <v>4</v>
      </c>
      <c r="BE955">
        <v>6.1414955980913399E-2</v>
      </c>
      <c r="BF955">
        <v>81.674541635092993</v>
      </c>
      <c r="BG955">
        <v>82.436371366735898</v>
      </c>
      <c r="BH955">
        <v>79.0977082930969</v>
      </c>
      <c r="BI955">
        <v>77.491815705435997</v>
      </c>
    </row>
    <row r="956" spans="1:61" x14ac:dyDescent="0.25">
      <c r="A956" s="10" t="str">
        <f>VLOOKUP(D956,'Index-Relations'!E:F,2,FALSE)</f>
        <v>ESG</v>
      </c>
      <c r="B956" t="s">
        <v>3450</v>
      </c>
      <c r="C956" s="53" t="s">
        <v>3350</v>
      </c>
      <c r="D956" s="59" t="s">
        <v>2799</v>
      </c>
      <c r="E956" s="59" t="s">
        <v>4396</v>
      </c>
      <c r="F956" t="s">
        <v>399</v>
      </c>
      <c r="G956" t="s">
        <v>398</v>
      </c>
      <c r="H956" t="s">
        <v>400</v>
      </c>
      <c r="I956" s="52">
        <v>45505</v>
      </c>
      <c r="J956" t="s">
        <v>2457</v>
      </c>
      <c r="K956">
        <v>156</v>
      </c>
      <c r="L956" s="73">
        <v>81.953747216511999</v>
      </c>
      <c r="M956">
        <v>154</v>
      </c>
      <c r="N956">
        <v>0.99671199685298395</v>
      </c>
      <c r="O956" s="73">
        <v>82.549383166267006</v>
      </c>
      <c r="P956">
        <v>154</v>
      </c>
      <c r="Q956">
        <v>0.99671199685298395</v>
      </c>
      <c r="R956">
        <v>154</v>
      </c>
      <c r="S956">
        <v>0.99671199685298395</v>
      </c>
      <c r="T956">
        <v>26.8511236473549</v>
      </c>
      <c r="U956">
        <v>0.54940685481735696</v>
      </c>
      <c r="V956">
        <v>99</v>
      </c>
      <c r="W956">
        <v>0.100993227695701</v>
      </c>
      <c r="X956">
        <v>15</v>
      </c>
      <c r="Y956">
        <v>154</v>
      </c>
      <c r="Z956">
        <v>0.99671199685298395</v>
      </c>
      <c r="AA956">
        <v>22.992776284440801</v>
      </c>
      <c r="AB956">
        <v>153</v>
      </c>
      <c r="AC956">
        <v>0.98959348655804602</v>
      </c>
      <c r="AD956">
        <v>1</v>
      </c>
      <c r="AE956">
        <v>7.1185102949382099E-3</v>
      </c>
      <c r="AF956">
        <v>2</v>
      </c>
      <c r="AG956">
        <v>3.2880031470155298E-3</v>
      </c>
      <c r="AH956">
        <v>2.3858551768302602E-3</v>
      </c>
      <c r="AI956">
        <v>8</v>
      </c>
      <c r="AJ956" s="73">
        <v>77.699270629381999</v>
      </c>
      <c r="AK956">
        <v>154</v>
      </c>
      <c r="AL956">
        <v>0.99671199685298395</v>
      </c>
      <c r="AM956">
        <v>0</v>
      </c>
      <c r="AN956">
        <v>0</v>
      </c>
      <c r="AO956">
        <v>7.7241278039966504E-3</v>
      </c>
      <c r="AP956">
        <v>1</v>
      </c>
      <c r="AQ956">
        <v>155</v>
      </c>
      <c r="AR956">
        <v>0.99673925184703005</v>
      </c>
      <c r="AS956">
        <v>1.34441909670669E-2</v>
      </c>
      <c r="AT956">
        <v>3</v>
      </c>
      <c r="AU956">
        <v>1.19490543772886E-2</v>
      </c>
      <c r="AV956">
        <v>1</v>
      </c>
      <c r="AW956">
        <v>154</v>
      </c>
      <c r="AX956">
        <v>0.99671199685298395</v>
      </c>
      <c r="AY956" s="73">
        <v>79.576925346067895</v>
      </c>
      <c r="AZ956">
        <v>154</v>
      </c>
      <c r="BA956">
        <v>0.99671199685298395</v>
      </c>
      <c r="BB956">
        <v>151</v>
      </c>
      <c r="BC956">
        <v>0.935201168986034</v>
      </c>
      <c r="BD956">
        <v>3</v>
      </c>
      <c r="BE956">
        <v>5.3813955056999797E-2</v>
      </c>
      <c r="BF956">
        <v>81.953747216511999</v>
      </c>
      <c r="BG956">
        <v>82.549383166267006</v>
      </c>
      <c r="BH956">
        <v>79.576925346067895</v>
      </c>
      <c r="BI956">
        <v>77.699270629381999</v>
      </c>
    </row>
    <row r="957" spans="1:61" x14ac:dyDescent="0.25">
      <c r="A957" s="10" t="str">
        <f>VLOOKUP(D957,'Index-Relations'!E:F,2,FALSE)</f>
        <v>ESG</v>
      </c>
      <c r="B957" t="s">
        <v>3450</v>
      </c>
      <c r="C957" s="53" t="s">
        <v>2765</v>
      </c>
      <c r="D957" s="59" t="s">
        <v>2799</v>
      </c>
      <c r="E957" s="59" t="s">
        <v>4397</v>
      </c>
      <c r="F957" t="s">
        <v>399</v>
      </c>
      <c r="G957" t="s">
        <v>398</v>
      </c>
      <c r="H957" t="s">
        <v>400</v>
      </c>
      <c r="I957" s="52">
        <v>45474</v>
      </c>
      <c r="J957" t="s">
        <v>2457</v>
      </c>
      <c r="K957">
        <v>156</v>
      </c>
      <c r="L957" s="73">
        <v>82.527947115772903</v>
      </c>
      <c r="M957">
        <v>154</v>
      </c>
      <c r="N957">
        <v>0.99680467428362196</v>
      </c>
      <c r="O957" s="73">
        <v>82.543009285800906</v>
      </c>
      <c r="P957">
        <v>154</v>
      </c>
      <c r="Q957">
        <v>0.99680467428362196</v>
      </c>
      <c r="R957">
        <v>154</v>
      </c>
      <c r="S957">
        <v>0.99680467428362196</v>
      </c>
      <c r="T957">
        <v>26.559420642985799</v>
      </c>
      <c r="U957">
        <v>0.56888013957041805</v>
      </c>
      <c r="V957">
        <v>98</v>
      </c>
      <c r="W957">
        <v>0.10577769928431301</v>
      </c>
      <c r="X957">
        <v>15</v>
      </c>
      <c r="Y957">
        <v>154</v>
      </c>
      <c r="Z957">
        <v>0.99680467428362296</v>
      </c>
      <c r="AA957">
        <v>23.313362615123001</v>
      </c>
      <c r="AB957">
        <v>152</v>
      </c>
      <c r="AC957">
        <v>0.97027055532342799</v>
      </c>
      <c r="AD957">
        <v>2</v>
      </c>
      <c r="AE957">
        <v>2.6534118960194301E-2</v>
      </c>
      <c r="AF957">
        <v>2</v>
      </c>
      <c r="AG957">
        <v>3.1953257163772801E-3</v>
      </c>
      <c r="AH957">
        <v>2.3824909637805499E-3</v>
      </c>
      <c r="AI957">
        <v>8</v>
      </c>
      <c r="AJ957" s="73">
        <v>77.940355205808999</v>
      </c>
      <c r="AK957">
        <v>154</v>
      </c>
      <c r="AL957">
        <v>0.99680467428362196</v>
      </c>
      <c r="AM957">
        <v>0</v>
      </c>
      <c r="AN957">
        <v>0</v>
      </c>
      <c r="AO957">
        <v>6.7217749663685397E-3</v>
      </c>
      <c r="AP957">
        <v>1</v>
      </c>
      <c r="AQ957">
        <v>155</v>
      </c>
      <c r="AR957">
        <v>0.99683217369851695</v>
      </c>
      <c r="AS957">
        <v>1.1987420919466E-2</v>
      </c>
      <c r="AT957">
        <v>3</v>
      </c>
      <c r="AU957">
        <v>1.06152384425581E-2</v>
      </c>
      <c r="AV957">
        <v>1</v>
      </c>
      <c r="AW957">
        <v>154</v>
      </c>
      <c r="AX957">
        <v>0.99680467428362196</v>
      </c>
      <c r="AY957" s="73">
        <v>81.025804336899</v>
      </c>
      <c r="AZ957">
        <v>154</v>
      </c>
      <c r="BA957">
        <v>0.99680467428362196</v>
      </c>
      <c r="BB957">
        <v>151</v>
      </c>
      <c r="BC957">
        <v>0.94050366637139005</v>
      </c>
      <c r="BD957">
        <v>3</v>
      </c>
      <c r="BE957">
        <v>4.9606732360758701E-2</v>
      </c>
      <c r="BF957">
        <v>82.527947115772903</v>
      </c>
      <c r="BG957">
        <v>82.543009285800906</v>
      </c>
      <c r="BH957">
        <v>81.025804336899</v>
      </c>
      <c r="BI957">
        <v>77.940355205808999</v>
      </c>
    </row>
    <row r="958" spans="1:61" x14ac:dyDescent="0.25">
      <c r="A958" s="10" t="str">
        <f>VLOOKUP(D958,'Index-Relations'!E:F,2,FALSE)</f>
        <v>ESG</v>
      </c>
      <c r="B958" t="s">
        <v>3450</v>
      </c>
      <c r="C958" s="53" t="s">
        <v>2766</v>
      </c>
      <c r="D958" s="59" t="s">
        <v>2799</v>
      </c>
      <c r="E958" s="59" t="s">
        <v>4398</v>
      </c>
      <c r="F958" t="s">
        <v>399</v>
      </c>
      <c r="G958" t="s">
        <v>398</v>
      </c>
      <c r="H958" t="s">
        <v>400</v>
      </c>
      <c r="I958" s="52">
        <v>45446</v>
      </c>
      <c r="J958" t="s">
        <v>2457</v>
      </c>
      <c r="K958">
        <v>155</v>
      </c>
      <c r="L958" s="73">
        <v>82.295900853802905</v>
      </c>
      <c r="M958">
        <v>154</v>
      </c>
      <c r="N958">
        <v>0.99696011304666898</v>
      </c>
      <c r="O958" s="73">
        <v>81.741302601467893</v>
      </c>
      <c r="P958">
        <v>154</v>
      </c>
      <c r="Q958">
        <v>0.99696011304666898</v>
      </c>
      <c r="R958">
        <v>154</v>
      </c>
      <c r="S958">
        <v>0.99696011304666898</v>
      </c>
      <c r="T958">
        <v>26.807363088914901</v>
      </c>
      <c r="U958">
        <v>0.57767204752029</v>
      </c>
      <c r="V958">
        <v>99</v>
      </c>
      <c r="W958">
        <v>0.103731932929265</v>
      </c>
      <c r="X958">
        <v>15</v>
      </c>
      <c r="Y958">
        <v>154</v>
      </c>
      <c r="Z958">
        <v>0.99696011304666898</v>
      </c>
      <c r="AA958">
        <v>22.7452545807684</v>
      </c>
      <c r="AB958">
        <v>152</v>
      </c>
      <c r="AC958">
        <v>0.97220823289795499</v>
      </c>
      <c r="AD958">
        <v>2</v>
      </c>
      <c r="AE958">
        <v>2.4751880148713799E-2</v>
      </c>
      <c r="AF958">
        <v>1</v>
      </c>
      <c r="AG958">
        <v>3.03988695333083E-3</v>
      </c>
      <c r="AH958">
        <v>2.3699407214295199E-3</v>
      </c>
      <c r="AI958">
        <v>8</v>
      </c>
      <c r="AJ958" s="73">
        <v>78.220077578868995</v>
      </c>
      <c r="AK958">
        <v>154</v>
      </c>
      <c r="AL958">
        <v>0.99696011304666898</v>
      </c>
      <c r="AM958">
        <v>0</v>
      </c>
      <c r="AN958">
        <v>0</v>
      </c>
      <c r="AO958">
        <v>6.4248875175281399E-3</v>
      </c>
      <c r="AP958">
        <v>1</v>
      </c>
      <c r="AQ958">
        <v>154</v>
      </c>
      <c r="AR958">
        <v>0.99696011304666898</v>
      </c>
      <c r="AS958">
        <v>1.15749681100054E-2</v>
      </c>
      <c r="AT958">
        <v>3</v>
      </c>
      <c r="AU958">
        <v>9.9968057933583401E-3</v>
      </c>
      <c r="AV958">
        <v>1</v>
      </c>
      <c r="AW958">
        <v>154</v>
      </c>
      <c r="AX958">
        <v>0.99696011304666898</v>
      </c>
      <c r="AY958" s="73">
        <v>80.931500453435902</v>
      </c>
      <c r="AZ958">
        <v>154</v>
      </c>
      <c r="BA958">
        <v>0.99696011304666898</v>
      </c>
      <c r="BB958">
        <v>150</v>
      </c>
      <c r="BC958">
        <v>0.94361467803058396</v>
      </c>
      <c r="BD958">
        <v>3</v>
      </c>
      <c r="BE958">
        <v>4.6920547498556897E-2</v>
      </c>
      <c r="BF958">
        <v>82.295900853802905</v>
      </c>
      <c r="BG958">
        <v>81.741302601467893</v>
      </c>
      <c r="BH958">
        <v>80.931500453435902</v>
      </c>
      <c r="BI958">
        <v>78.220077578868995</v>
      </c>
    </row>
    <row r="959" spans="1:61" x14ac:dyDescent="0.25">
      <c r="A959" s="10" t="str">
        <f>VLOOKUP(D959,'Index-Relations'!E:F,2,FALSE)</f>
        <v>ESG</v>
      </c>
      <c r="B959" t="s">
        <v>3450</v>
      </c>
      <c r="C959" s="53" t="s">
        <v>2767</v>
      </c>
      <c r="D959" s="59" t="s">
        <v>2799</v>
      </c>
      <c r="E959" s="59" t="s">
        <v>4399</v>
      </c>
      <c r="F959" t="s">
        <v>399</v>
      </c>
      <c r="G959" t="s">
        <v>398</v>
      </c>
      <c r="H959" t="s">
        <v>400</v>
      </c>
      <c r="I959" s="52">
        <v>45413</v>
      </c>
      <c r="J959" t="s">
        <v>2457</v>
      </c>
      <c r="K959">
        <v>155</v>
      </c>
      <c r="L959" s="73">
        <v>82.338850997617897</v>
      </c>
      <c r="M959">
        <v>154</v>
      </c>
      <c r="N959">
        <v>0.99722370811060801</v>
      </c>
      <c r="O959" s="73">
        <v>82.038867380873</v>
      </c>
      <c r="P959">
        <v>154</v>
      </c>
      <c r="Q959">
        <v>0.99722370811060801</v>
      </c>
      <c r="R959">
        <v>154</v>
      </c>
      <c r="S959">
        <v>0.99722370811060801</v>
      </c>
      <c r="T959">
        <v>27.4046228067938</v>
      </c>
      <c r="U959">
        <v>0.57548007649728306</v>
      </c>
      <c r="V959">
        <v>99</v>
      </c>
      <c r="W959">
        <v>0.103789892655475</v>
      </c>
      <c r="X959">
        <v>15</v>
      </c>
      <c r="Y959">
        <v>154</v>
      </c>
      <c r="Z959">
        <v>0.99722370811060901</v>
      </c>
      <c r="AA959">
        <v>23.461156057695</v>
      </c>
      <c r="AB959">
        <v>152</v>
      </c>
      <c r="AC959">
        <v>0.973275950433797</v>
      </c>
      <c r="AD959">
        <v>2</v>
      </c>
      <c r="AE959">
        <v>2.3947757676811201E-2</v>
      </c>
      <c r="AF959">
        <v>1</v>
      </c>
      <c r="AG959">
        <v>2.77629188939146E-3</v>
      </c>
      <c r="AH959">
        <v>2.2685340590691198E-3</v>
      </c>
      <c r="AI959">
        <v>8</v>
      </c>
      <c r="AJ959" s="73">
        <v>78.036996741813994</v>
      </c>
      <c r="AK959">
        <v>154</v>
      </c>
      <c r="AL959">
        <v>0.99722370811060801</v>
      </c>
      <c r="AM959">
        <v>0</v>
      </c>
      <c r="AN959">
        <v>0</v>
      </c>
      <c r="AO959">
        <v>6.63762315351237E-3</v>
      </c>
      <c r="AP959">
        <v>1</v>
      </c>
      <c r="AQ959">
        <v>154</v>
      </c>
      <c r="AR959">
        <v>0.99722370811060801</v>
      </c>
      <c r="AS959">
        <v>1.23758434815952E-2</v>
      </c>
      <c r="AT959">
        <v>3</v>
      </c>
      <c r="AU959">
        <v>9.7842964672731E-3</v>
      </c>
      <c r="AV959">
        <v>1</v>
      </c>
      <c r="AW959">
        <v>154</v>
      </c>
      <c r="AX959">
        <v>0.99722370811060801</v>
      </c>
      <c r="AY959" s="73">
        <v>80.898398366273994</v>
      </c>
      <c r="AZ959">
        <v>154</v>
      </c>
      <c r="BA959">
        <v>0.99722370811060801</v>
      </c>
      <c r="BB959">
        <v>151</v>
      </c>
      <c r="BC959">
        <v>0.97219676544764699</v>
      </c>
      <c r="BD959">
        <v>2</v>
      </c>
      <c r="BE959">
        <v>1.8389319509448599E-2</v>
      </c>
      <c r="BF959">
        <v>82.338850997617897</v>
      </c>
      <c r="BG959">
        <v>82.038867380873</v>
      </c>
      <c r="BH959">
        <v>80.898398366273994</v>
      </c>
      <c r="BI959">
        <v>78.036996741813994</v>
      </c>
    </row>
    <row r="960" spans="1:61" x14ac:dyDescent="0.25">
      <c r="A960" s="10" t="str">
        <f>VLOOKUP(D960,'Index-Relations'!E:F,2,FALSE)</f>
        <v>ESG</v>
      </c>
      <c r="B960" t="s">
        <v>3450</v>
      </c>
      <c r="C960" s="53" t="s">
        <v>2768</v>
      </c>
      <c r="D960" s="59" t="s">
        <v>2799</v>
      </c>
      <c r="E960" s="59" t="s">
        <v>4400</v>
      </c>
      <c r="F960" t="s">
        <v>399</v>
      </c>
      <c r="G960" t="s">
        <v>398</v>
      </c>
      <c r="H960" t="s">
        <v>400</v>
      </c>
      <c r="I960" s="52">
        <v>45383</v>
      </c>
      <c r="J960" t="s">
        <v>2457</v>
      </c>
      <c r="K960">
        <v>154</v>
      </c>
      <c r="L960">
        <v>85.581920060566006</v>
      </c>
      <c r="M960">
        <v>154</v>
      </c>
      <c r="N960">
        <v>1</v>
      </c>
      <c r="O960">
        <v>86.3437681491761</v>
      </c>
      <c r="P960">
        <v>154</v>
      </c>
      <c r="Q960">
        <v>1</v>
      </c>
      <c r="R960">
        <v>154</v>
      </c>
      <c r="S960">
        <v>0.999999999999999</v>
      </c>
      <c r="T960">
        <v>27.361389768515998</v>
      </c>
      <c r="U960">
        <v>0.57563020216365102</v>
      </c>
      <c r="V960">
        <v>99</v>
      </c>
      <c r="W960">
        <v>0.103093298600934</v>
      </c>
      <c r="X960">
        <v>15</v>
      </c>
      <c r="Y960">
        <v>154</v>
      </c>
      <c r="Z960">
        <v>1</v>
      </c>
      <c r="AA960">
        <v>22.4887007705175</v>
      </c>
      <c r="AB960">
        <v>152</v>
      </c>
      <c r="AC960">
        <v>0.97632783703452697</v>
      </c>
      <c r="AD960">
        <v>2</v>
      </c>
      <c r="AE960">
        <v>2.3672162965472299E-2</v>
      </c>
      <c r="AF960">
        <v>0</v>
      </c>
      <c r="AG960">
        <v>1.6306000000000001E-16</v>
      </c>
      <c r="AH960">
        <v>2.2283751992354501E-3</v>
      </c>
      <c r="AI960">
        <v>8</v>
      </c>
      <c r="AJ960">
        <v>82.023814612592105</v>
      </c>
      <c r="AK960">
        <v>154</v>
      </c>
      <c r="AL960">
        <v>1</v>
      </c>
      <c r="AM960">
        <v>0</v>
      </c>
      <c r="AN960">
        <v>0</v>
      </c>
      <c r="AO960">
        <v>6.20099637301391E-3</v>
      </c>
      <c r="AP960">
        <v>1</v>
      </c>
      <c r="AQ960">
        <v>154</v>
      </c>
      <c r="AR960">
        <v>1</v>
      </c>
      <c r="AS960">
        <v>1.17046066965097E-2</v>
      </c>
      <c r="AT960">
        <v>3</v>
      </c>
      <c r="AU960">
        <v>9.0161229286274992E-3</v>
      </c>
      <c r="AV960">
        <v>1</v>
      </c>
      <c r="AW960">
        <v>154</v>
      </c>
      <c r="AX960">
        <v>1</v>
      </c>
      <c r="AY960">
        <v>84.559318495940005</v>
      </c>
      <c r="AZ960">
        <v>154</v>
      </c>
      <c r="BA960">
        <v>1</v>
      </c>
      <c r="BB960">
        <v>151</v>
      </c>
      <c r="BC960">
        <v>0.97462886316389197</v>
      </c>
      <c r="BD960">
        <v>2</v>
      </c>
      <c r="BE960">
        <v>1.91701404630935E-2</v>
      </c>
      <c r="BF960">
        <v>82.755217478334899</v>
      </c>
      <c r="BG960">
        <v>82.276605895071995</v>
      </c>
      <c r="BH960">
        <v>81.633882322557994</v>
      </c>
      <c r="BI960">
        <v>78.227143964019007</v>
      </c>
    </row>
    <row r="961" spans="1:61" x14ac:dyDescent="0.25">
      <c r="A961" s="10" t="str">
        <f>VLOOKUP(D961,'Index-Relations'!E:F,2,FALSE)</f>
        <v>ESG</v>
      </c>
      <c r="B961" t="s">
        <v>3450</v>
      </c>
      <c r="C961" s="53" t="s">
        <v>2769</v>
      </c>
      <c r="D961" s="59" t="s">
        <v>2799</v>
      </c>
      <c r="E961" s="59" t="s">
        <v>4401</v>
      </c>
      <c r="F961" t="s">
        <v>399</v>
      </c>
      <c r="G961" t="s">
        <v>398</v>
      </c>
      <c r="H961" t="s">
        <v>400</v>
      </c>
      <c r="I961" s="52">
        <v>45352</v>
      </c>
      <c r="J961" t="s">
        <v>2457</v>
      </c>
      <c r="K961">
        <v>154</v>
      </c>
      <c r="L961">
        <v>85.784576006984594</v>
      </c>
      <c r="M961">
        <v>154</v>
      </c>
      <c r="N961">
        <v>1</v>
      </c>
      <c r="O961">
        <v>86.217261034462794</v>
      </c>
      <c r="P961">
        <v>154</v>
      </c>
      <c r="Q961">
        <v>1</v>
      </c>
      <c r="R961">
        <v>154</v>
      </c>
      <c r="S961">
        <v>0.999999999999999</v>
      </c>
      <c r="T961">
        <v>26.641281967763799</v>
      </c>
      <c r="U961">
        <v>0.54733518703864603</v>
      </c>
      <c r="V961">
        <v>96</v>
      </c>
      <c r="W961">
        <v>9.2338939184534105E-2</v>
      </c>
      <c r="X961">
        <v>15</v>
      </c>
      <c r="Y961">
        <v>154</v>
      </c>
      <c r="Z961">
        <v>0.999999999999999</v>
      </c>
      <c r="AA961">
        <v>22.175060935417999</v>
      </c>
      <c r="AB961">
        <v>152</v>
      </c>
      <c r="AC961">
        <v>0.97694550258289703</v>
      </c>
      <c r="AD961">
        <v>2</v>
      </c>
      <c r="AE961">
        <v>2.3054497417102301E-2</v>
      </c>
      <c r="AF961">
        <v>0</v>
      </c>
      <c r="AG961">
        <v>2.9490000000000002E-16</v>
      </c>
      <c r="AH961">
        <v>1.2847601252307401E-3</v>
      </c>
      <c r="AI961">
        <v>6</v>
      </c>
      <c r="AJ961">
        <v>82.451701108690997</v>
      </c>
      <c r="AK961">
        <v>154</v>
      </c>
      <c r="AL961">
        <v>1</v>
      </c>
      <c r="AM961">
        <v>0</v>
      </c>
      <c r="AN961">
        <v>0</v>
      </c>
      <c r="AO961">
        <v>6.0264492366057304E-3</v>
      </c>
      <c r="AP961">
        <v>1</v>
      </c>
      <c r="AQ961">
        <v>154</v>
      </c>
      <c r="AR961">
        <v>0.999999999999999</v>
      </c>
      <c r="AS961">
        <v>1.1368062509014801E-2</v>
      </c>
      <c r="AT961">
        <v>3</v>
      </c>
      <c r="AU961">
        <v>8.9004919396124208E-3</v>
      </c>
      <c r="AV961">
        <v>1</v>
      </c>
      <c r="AW961">
        <v>154</v>
      </c>
      <c r="AX961">
        <v>0.999999999999999</v>
      </c>
      <c r="AY961">
        <v>84.908266714921893</v>
      </c>
      <c r="AZ961">
        <v>154</v>
      </c>
      <c r="BA961">
        <v>1</v>
      </c>
      <c r="BB961">
        <v>151</v>
      </c>
      <c r="BC961">
        <v>0.97604690071683198</v>
      </c>
      <c r="BD961">
        <v>2</v>
      </c>
      <c r="BE961">
        <v>1.7926650046561202E-2</v>
      </c>
      <c r="BF961">
        <v>83.020883888468006</v>
      </c>
      <c r="BG961">
        <v>82.2270293059849</v>
      </c>
      <c r="BH961">
        <v>82.075396881385998</v>
      </c>
      <c r="BI961">
        <v>78.720640641295901</v>
      </c>
    </row>
    <row r="962" spans="1:61" x14ac:dyDescent="0.25">
      <c r="A962" s="10" t="str">
        <f>VLOOKUP(D962,'Index-Relations'!E:F,2,FALSE)</f>
        <v>ESG</v>
      </c>
      <c r="B962" t="s">
        <v>3450</v>
      </c>
      <c r="C962" s="53" t="s">
        <v>2770</v>
      </c>
      <c r="D962" s="59" t="s">
        <v>2799</v>
      </c>
      <c r="E962" s="59" t="s">
        <v>4402</v>
      </c>
      <c r="F962" t="s">
        <v>399</v>
      </c>
      <c r="G962" t="s">
        <v>398</v>
      </c>
      <c r="H962" t="s">
        <v>400</v>
      </c>
      <c r="I962" s="52">
        <v>45323</v>
      </c>
      <c r="J962" t="s">
        <v>2457</v>
      </c>
      <c r="K962">
        <v>154</v>
      </c>
      <c r="L962">
        <v>86.018445791511198</v>
      </c>
      <c r="M962">
        <v>154</v>
      </c>
      <c r="N962">
        <v>1</v>
      </c>
      <c r="O962">
        <v>86.552500289972897</v>
      </c>
      <c r="P962">
        <v>154</v>
      </c>
      <c r="Q962">
        <v>1</v>
      </c>
      <c r="R962">
        <v>154</v>
      </c>
      <c r="S962">
        <v>1</v>
      </c>
      <c r="T962">
        <v>27.000599346488499</v>
      </c>
      <c r="U962">
        <v>0.54332438315350495</v>
      </c>
      <c r="V962">
        <v>96</v>
      </c>
      <c r="W962">
        <v>8.9793525266014904E-2</v>
      </c>
      <c r="X962">
        <v>14</v>
      </c>
      <c r="Y962">
        <v>154</v>
      </c>
      <c r="Z962">
        <v>0.999999999999999</v>
      </c>
      <c r="AA962">
        <v>23.341245334134499</v>
      </c>
      <c r="AB962">
        <v>152</v>
      </c>
      <c r="AC962">
        <v>0.97631699644264802</v>
      </c>
      <c r="AD962">
        <v>2</v>
      </c>
      <c r="AE962">
        <v>2.3683003557351898E-2</v>
      </c>
      <c r="AF962">
        <v>0</v>
      </c>
      <c r="AG962">
        <v>0</v>
      </c>
      <c r="AH962">
        <v>1.1739468440763799E-3</v>
      </c>
      <c r="AI962">
        <v>6</v>
      </c>
      <c r="AJ962">
        <v>82.585358012317698</v>
      </c>
      <c r="AK962">
        <v>154</v>
      </c>
      <c r="AL962">
        <v>1</v>
      </c>
      <c r="AM962">
        <v>0</v>
      </c>
      <c r="AN962">
        <v>0</v>
      </c>
      <c r="AO962">
        <v>6.3756385776213903E-3</v>
      </c>
      <c r="AP962">
        <v>1</v>
      </c>
      <c r="AQ962">
        <v>154</v>
      </c>
      <c r="AR962">
        <v>1</v>
      </c>
      <c r="AS962">
        <v>1.17748614191604E-2</v>
      </c>
      <c r="AT962">
        <v>3</v>
      </c>
      <c r="AU962">
        <v>9.4834587530646507E-3</v>
      </c>
      <c r="AV962">
        <v>1</v>
      </c>
      <c r="AW962">
        <v>154</v>
      </c>
      <c r="AX962">
        <v>1</v>
      </c>
      <c r="AY962">
        <v>84.989709483314002</v>
      </c>
      <c r="AZ962">
        <v>154</v>
      </c>
      <c r="BA962">
        <v>1</v>
      </c>
      <c r="BB962">
        <v>151</v>
      </c>
      <c r="BC962">
        <v>0.97549097993644296</v>
      </c>
      <c r="BD962">
        <v>2</v>
      </c>
      <c r="BE962">
        <v>1.8133381485935299E-2</v>
      </c>
      <c r="BF962">
        <v>83.173173967227896</v>
      </c>
      <c r="BG962">
        <v>82.553459704966002</v>
      </c>
      <c r="BH962">
        <v>82.035920881983898</v>
      </c>
      <c r="BI962">
        <v>78.787895253056007</v>
      </c>
    </row>
    <row r="963" spans="1:61" x14ac:dyDescent="0.25">
      <c r="A963" s="10" t="str">
        <f>VLOOKUP(D963,'Index-Relations'!E:F,2,FALSE)</f>
        <v>ESG</v>
      </c>
      <c r="B963" t="s">
        <v>3450</v>
      </c>
      <c r="C963" s="53" t="s">
        <v>2760</v>
      </c>
      <c r="D963" s="59" t="s">
        <v>2800</v>
      </c>
      <c r="E963" s="59" t="s">
        <v>4403</v>
      </c>
      <c r="F963" t="s">
        <v>403</v>
      </c>
      <c r="G963" t="s">
        <v>402</v>
      </c>
      <c r="H963" t="s">
        <v>404</v>
      </c>
      <c r="I963" s="52">
        <v>45659</v>
      </c>
      <c r="J963" t="s">
        <v>2457</v>
      </c>
      <c r="K963">
        <v>154</v>
      </c>
      <c r="L963" s="73">
        <v>82.105658841811902</v>
      </c>
      <c r="M963">
        <v>153</v>
      </c>
      <c r="N963">
        <v>0.99982021975601798</v>
      </c>
      <c r="O963" s="73">
        <v>82.773818988380995</v>
      </c>
      <c r="P963">
        <v>153</v>
      </c>
      <c r="Q963">
        <v>0.99982021975601798</v>
      </c>
      <c r="R963">
        <v>153</v>
      </c>
      <c r="S963">
        <v>0.99982021975601798</v>
      </c>
      <c r="T963">
        <v>26.227791213384702</v>
      </c>
      <c r="U963">
        <v>0.54726273899281697</v>
      </c>
      <c r="V963">
        <v>102</v>
      </c>
      <c r="W963">
        <v>9.1897530800840094E-2</v>
      </c>
      <c r="X963">
        <v>18</v>
      </c>
      <c r="Y963">
        <v>153</v>
      </c>
      <c r="Z963">
        <v>0.99982021975601898</v>
      </c>
      <c r="AA963">
        <v>27.4059548523514</v>
      </c>
      <c r="AB963">
        <v>145</v>
      </c>
      <c r="AC963">
        <v>0.972900614175362</v>
      </c>
      <c r="AD963">
        <v>8</v>
      </c>
      <c r="AE963">
        <v>2.6919605580656099E-2</v>
      </c>
      <c r="AF963">
        <v>1</v>
      </c>
      <c r="AG963">
        <v>1.7978024398117599E-4</v>
      </c>
      <c r="AH963">
        <v>3.0787821240282798E-3</v>
      </c>
      <c r="AI963">
        <v>9</v>
      </c>
      <c r="AJ963" s="73">
        <v>77.368334162058005</v>
      </c>
      <c r="AK963">
        <v>153</v>
      </c>
      <c r="AL963">
        <v>0.99982021975601798</v>
      </c>
      <c r="AM963">
        <v>0</v>
      </c>
      <c r="AN963">
        <v>0</v>
      </c>
      <c r="AO963">
        <v>1.34721136168242E-2</v>
      </c>
      <c r="AP963">
        <v>2</v>
      </c>
      <c r="AQ963">
        <v>153</v>
      </c>
      <c r="AR963">
        <v>0.99982021975601798</v>
      </c>
      <c r="AS963">
        <v>2.55017761089446E-2</v>
      </c>
      <c r="AT963">
        <v>5</v>
      </c>
      <c r="AU963">
        <v>0</v>
      </c>
      <c r="AV963">
        <v>0</v>
      </c>
      <c r="AW963">
        <v>153</v>
      </c>
      <c r="AX963">
        <v>0.99982021975601798</v>
      </c>
      <c r="AY963" s="73">
        <v>79.805521066857906</v>
      </c>
      <c r="AZ963">
        <v>153</v>
      </c>
      <c r="BA963">
        <v>0.99982021975601798</v>
      </c>
      <c r="BB963">
        <v>151</v>
      </c>
      <c r="BC963">
        <v>0.98634810613919399</v>
      </c>
      <c r="BD963">
        <v>0</v>
      </c>
      <c r="BE963">
        <v>0</v>
      </c>
      <c r="BF963">
        <v>82.105658841811902</v>
      </c>
      <c r="BG963">
        <v>82.773818988380995</v>
      </c>
      <c r="BH963">
        <v>79.805521066857906</v>
      </c>
      <c r="BI963">
        <v>77.368334162058005</v>
      </c>
    </row>
    <row r="964" spans="1:61" x14ac:dyDescent="0.25">
      <c r="A964" s="10" t="str">
        <f>VLOOKUP(D964,'Index-Relations'!E:F,2,FALSE)</f>
        <v>ESG</v>
      </c>
      <c r="B964" t="s">
        <v>3450</v>
      </c>
      <c r="C964" s="53" t="s">
        <v>2761</v>
      </c>
      <c r="D964" s="59" t="s">
        <v>2800</v>
      </c>
      <c r="E964" s="59" t="s">
        <v>4404</v>
      </c>
      <c r="F964" t="s">
        <v>403</v>
      </c>
      <c r="G964" t="s">
        <v>402</v>
      </c>
      <c r="H964" t="s">
        <v>404</v>
      </c>
      <c r="I964" s="52">
        <v>45628</v>
      </c>
      <c r="J964" t="s">
        <v>2457</v>
      </c>
      <c r="K964">
        <v>154</v>
      </c>
      <c r="L964" s="73">
        <v>81.273974040393895</v>
      </c>
      <c r="M964">
        <v>151</v>
      </c>
      <c r="N964">
        <v>0.99414441695503797</v>
      </c>
      <c r="O964" s="73">
        <v>82.229319262825996</v>
      </c>
      <c r="P964">
        <v>151</v>
      </c>
      <c r="Q964">
        <v>0.99414441695503797</v>
      </c>
      <c r="R964">
        <v>151</v>
      </c>
      <c r="S964">
        <v>0.99414441695503797</v>
      </c>
      <c r="T964">
        <v>25.9592737454734</v>
      </c>
      <c r="U964">
        <v>0.52714277589206704</v>
      </c>
      <c r="V964">
        <v>97</v>
      </c>
      <c r="W964">
        <v>8.7851582672059697E-2</v>
      </c>
      <c r="X964">
        <v>15</v>
      </c>
      <c r="Y964">
        <v>151</v>
      </c>
      <c r="Z964">
        <v>0.99414441695503797</v>
      </c>
      <c r="AA964">
        <v>19.4771170587507</v>
      </c>
      <c r="AB964">
        <v>144</v>
      </c>
      <c r="AC964">
        <v>0.96273290280082002</v>
      </c>
      <c r="AD964">
        <v>7</v>
      </c>
      <c r="AE964">
        <v>3.1411514154218001E-2</v>
      </c>
      <c r="AF964">
        <v>3</v>
      </c>
      <c r="AG964">
        <v>5.8555830449616604E-3</v>
      </c>
      <c r="AH964">
        <v>2.7532639831469902E-3</v>
      </c>
      <c r="AI964">
        <v>7</v>
      </c>
      <c r="AJ964" s="73">
        <v>76.907375337622</v>
      </c>
      <c r="AK964">
        <v>151</v>
      </c>
      <c r="AL964">
        <v>0.99414441695503797</v>
      </c>
      <c r="AM964">
        <v>0</v>
      </c>
      <c r="AN964">
        <v>0</v>
      </c>
      <c r="AO964">
        <v>1.29691937939257E-2</v>
      </c>
      <c r="AP964">
        <v>2</v>
      </c>
      <c r="AQ964">
        <v>153</v>
      </c>
      <c r="AR964">
        <v>0.99981272708938196</v>
      </c>
      <c r="AS964">
        <v>1.21189083450141E-2</v>
      </c>
      <c r="AT964">
        <v>3</v>
      </c>
      <c r="AU964">
        <v>0</v>
      </c>
      <c r="AV964">
        <v>0</v>
      </c>
      <c r="AW964">
        <v>153</v>
      </c>
      <c r="AX964">
        <v>0.99981272708938196</v>
      </c>
      <c r="AY964" s="73">
        <v>78.684387642499999</v>
      </c>
      <c r="AZ964">
        <v>151</v>
      </c>
      <c r="BA964">
        <v>0.99414441695503797</v>
      </c>
      <c r="BB964">
        <v>149</v>
      </c>
      <c r="BC964">
        <v>0.940138479253253</v>
      </c>
      <c r="BD964">
        <v>2</v>
      </c>
      <c r="BE964">
        <v>4.6705054042202897E-2</v>
      </c>
      <c r="BF964">
        <v>81.273974040393895</v>
      </c>
      <c r="BG964">
        <v>82.229319262825996</v>
      </c>
      <c r="BH964">
        <v>78.684387642499999</v>
      </c>
      <c r="BI964">
        <v>76.907375337622</v>
      </c>
    </row>
    <row r="965" spans="1:61" x14ac:dyDescent="0.25">
      <c r="A965" s="10" t="str">
        <f>VLOOKUP(D965,'Index-Relations'!E:F,2,FALSE)</f>
        <v>ESG</v>
      </c>
      <c r="B965" t="s">
        <v>3450</v>
      </c>
      <c r="C965" s="53" t="s">
        <v>2762</v>
      </c>
      <c r="D965" s="59" t="s">
        <v>2800</v>
      </c>
      <c r="E965" s="59" t="s">
        <v>4405</v>
      </c>
      <c r="F965" t="s">
        <v>403</v>
      </c>
      <c r="G965" t="s">
        <v>402</v>
      </c>
      <c r="H965" t="s">
        <v>404</v>
      </c>
      <c r="I965" s="52">
        <v>45597</v>
      </c>
      <c r="J965" t="s">
        <v>2457</v>
      </c>
      <c r="K965">
        <v>154</v>
      </c>
      <c r="L965" s="73">
        <v>81.374240828013001</v>
      </c>
      <c r="M965">
        <v>151</v>
      </c>
      <c r="N965">
        <v>0.99439155376441601</v>
      </c>
      <c r="O965" s="73">
        <v>82.277651062347999</v>
      </c>
      <c r="P965">
        <v>151</v>
      </c>
      <c r="Q965">
        <v>0.99439155376441601</v>
      </c>
      <c r="R965">
        <v>151</v>
      </c>
      <c r="S965">
        <v>0.99439155376441601</v>
      </c>
      <c r="T965">
        <v>26.027008024236899</v>
      </c>
      <c r="U965">
        <v>0.52698425585632702</v>
      </c>
      <c r="V965">
        <v>97</v>
      </c>
      <c r="W965">
        <v>8.6376072757129205E-2</v>
      </c>
      <c r="X965">
        <v>15</v>
      </c>
      <c r="Y965">
        <v>151</v>
      </c>
      <c r="Z965">
        <v>0.99439155376441701</v>
      </c>
      <c r="AA965">
        <v>20.3027403775619</v>
      </c>
      <c r="AB965">
        <v>143</v>
      </c>
      <c r="AC965">
        <v>0.95645589308484802</v>
      </c>
      <c r="AD965">
        <v>8</v>
      </c>
      <c r="AE965">
        <v>3.79356606795683E-2</v>
      </c>
      <c r="AF965">
        <v>3</v>
      </c>
      <c r="AG965">
        <v>5.6084462355829798E-3</v>
      </c>
      <c r="AH965">
        <v>2.52709085832247E-3</v>
      </c>
      <c r="AI965">
        <v>7</v>
      </c>
      <c r="AJ965" s="73">
        <v>77.132473444303997</v>
      </c>
      <c r="AK965">
        <v>151</v>
      </c>
      <c r="AL965">
        <v>0.99439155376441601</v>
      </c>
      <c r="AM965">
        <v>0</v>
      </c>
      <c r="AN965">
        <v>0</v>
      </c>
      <c r="AO965">
        <v>7.4689673219484201E-3</v>
      </c>
      <c r="AP965">
        <v>1</v>
      </c>
      <c r="AQ965">
        <v>153</v>
      </c>
      <c r="AR965">
        <v>0.99975989633254503</v>
      </c>
      <c r="AS965">
        <v>1.31157532952993E-2</v>
      </c>
      <c r="AT965">
        <v>3</v>
      </c>
      <c r="AU965">
        <v>0</v>
      </c>
      <c r="AV965">
        <v>0</v>
      </c>
      <c r="AW965">
        <v>153</v>
      </c>
      <c r="AX965">
        <v>0.99975989633254603</v>
      </c>
      <c r="AY965" s="73">
        <v>78.741229507329905</v>
      </c>
      <c r="AZ965">
        <v>151</v>
      </c>
      <c r="BA965">
        <v>0.99439155376441601</v>
      </c>
      <c r="BB965">
        <v>148</v>
      </c>
      <c r="BC965">
        <v>0.93331930819836495</v>
      </c>
      <c r="BD965">
        <v>4</v>
      </c>
      <c r="BE965">
        <v>5.8971620812232103E-2</v>
      </c>
      <c r="BF965">
        <v>81.374240828013001</v>
      </c>
      <c r="BG965">
        <v>82.277651062347999</v>
      </c>
      <c r="BH965">
        <v>78.741229507329905</v>
      </c>
      <c r="BI965">
        <v>77.132473444303997</v>
      </c>
    </row>
    <row r="966" spans="1:61" x14ac:dyDescent="0.25">
      <c r="A966" s="10" t="str">
        <f>VLOOKUP(D966,'Index-Relations'!E:F,2,FALSE)</f>
        <v>ESG</v>
      </c>
      <c r="B966" t="s">
        <v>3450</v>
      </c>
      <c r="C966" s="53" t="s">
        <v>2763</v>
      </c>
      <c r="D966" s="59" t="s">
        <v>2800</v>
      </c>
      <c r="E966" s="59" t="s">
        <v>4406</v>
      </c>
      <c r="F966" t="s">
        <v>403</v>
      </c>
      <c r="G966" t="s">
        <v>402</v>
      </c>
      <c r="H966" t="s">
        <v>404</v>
      </c>
      <c r="I966" s="52">
        <v>45566</v>
      </c>
      <c r="J966" t="s">
        <v>2457</v>
      </c>
      <c r="K966">
        <v>154</v>
      </c>
      <c r="L966" s="73">
        <v>81.388279680169006</v>
      </c>
      <c r="M966">
        <v>151</v>
      </c>
      <c r="N966">
        <v>0.99525059821702599</v>
      </c>
      <c r="O966" s="73">
        <v>82.335093377589004</v>
      </c>
      <c r="P966">
        <v>151</v>
      </c>
      <c r="Q966">
        <v>0.99525059821702599</v>
      </c>
      <c r="R966">
        <v>151</v>
      </c>
      <c r="S966">
        <v>0.99525059821702599</v>
      </c>
      <c r="T966">
        <v>26.334325673304399</v>
      </c>
      <c r="U966">
        <v>0.52798738183804605</v>
      </c>
      <c r="V966">
        <v>97</v>
      </c>
      <c r="W966">
        <v>8.8906236161399102E-2</v>
      </c>
      <c r="X966">
        <v>15</v>
      </c>
      <c r="Y966">
        <v>151</v>
      </c>
      <c r="Z966">
        <v>0.99525059821702599</v>
      </c>
      <c r="AA966">
        <v>21.6687620648494</v>
      </c>
      <c r="AB966">
        <v>148</v>
      </c>
      <c r="AC966">
        <v>0.98050244107228601</v>
      </c>
      <c r="AD966">
        <v>3</v>
      </c>
      <c r="AE966">
        <v>1.47481571447407E-2</v>
      </c>
      <c r="AF966">
        <v>3</v>
      </c>
      <c r="AG966">
        <v>4.7494017829731502E-3</v>
      </c>
      <c r="AH966">
        <v>2.5329705618807501E-3</v>
      </c>
      <c r="AI966">
        <v>8</v>
      </c>
      <c r="AJ966" s="73">
        <v>76.971434856183905</v>
      </c>
      <c r="AK966">
        <v>151</v>
      </c>
      <c r="AL966">
        <v>0.99525059821702599</v>
      </c>
      <c r="AM966">
        <v>0</v>
      </c>
      <c r="AN966">
        <v>0</v>
      </c>
      <c r="AO966">
        <v>7.9082397978469596E-3</v>
      </c>
      <c r="AP966">
        <v>1</v>
      </c>
      <c r="AQ966">
        <v>153</v>
      </c>
      <c r="AR966">
        <v>0.99974248049076098</v>
      </c>
      <c r="AS966">
        <v>1.35829605714424E-2</v>
      </c>
      <c r="AT966">
        <v>3</v>
      </c>
      <c r="AU966">
        <v>0</v>
      </c>
      <c r="AV966">
        <v>0</v>
      </c>
      <c r="AW966">
        <v>153</v>
      </c>
      <c r="AX966">
        <v>0.99974248049076098</v>
      </c>
      <c r="AY966" s="73">
        <v>78.848720198124994</v>
      </c>
      <c r="AZ966">
        <v>151</v>
      </c>
      <c r="BA966">
        <v>0.99525059821702599</v>
      </c>
      <c r="BB966">
        <v>148</v>
      </c>
      <c r="BC966">
        <v>0.93089349387426501</v>
      </c>
      <c r="BD966">
        <v>4</v>
      </c>
      <c r="BE966">
        <v>6.0940746818648597E-2</v>
      </c>
      <c r="BF966">
        <v>81.388279680169006</v>
      </c>
      <c r="BG966">
        <v>82.335093377589004</v>
      </c>
      <c r="BH966">
        <v>78.848720198124994</v>
      </c>
      <c r="BI966">
        <v>76.971434856183905</v>
      </c>
    </row>
    <row r="967" spans="1:61" x14ac:dyDescent="0.25">
      <c r="A967" s="10" t="str">
        <f>VLOOKUP(D967,'Index-Relations'!E:F,2,FALSE)</f>
        <v>ESG</v>
      </c>
      <c r="B967" t="s">
        <v>3450</v>
      </c>
      <c r="C967" s="53" t="s">
        <v>2764</v>
      </c>
      <c r="D967" s="59" t="s">
        <v>2800</v>
      </c>
      <c r="E967" s="59" t="s">
        <v>4407</v>
      </c>
      <c r="F967" t="s">
        <v>403</v>
      </c>
      <c r="G967" t="s">
        <v>402</v>
      </c>
      <c r="H967" t="s">
        <v>404</v>
      </c>
      <c r="I967" s="52">
        <v>45538</v>
      </c>
      <c r="J967" t="s">
        <v>2457</v>
      </c>
      <c r="K967">
        <v>153</v>
      </c>
      <c r="L967" s="73">
        <v>81.553445417595</v>
      </c>
      <c r="M967">
        <v>151</v>
      </c>
      <c r="N967">
        <v>0.99631792692896204</v>
      </c>
      <c r="O967" s="73">
        <v>82.345032945548994</v>
      </c>
      <c r="P967">
        <v>151</v>
      </c>
      <c r="Q967">
        <v>0.99631792692896204</v>
      </c>
      <c r="R967">
        <v>151</v>
      </c>
      <c r="S967">
        <v>0.99631792692896204</v>
      </c>
      <c r="T967">
        <v>26.7467853893335</v>
      </c>
      <c r="U967">
        <v>0.53826267219194701</v>
      </c>
      <c r="V967">
        <v>97</v>
      </c>
      <c r="W967">
        <v>9.0967541039234101E-2</v>
      </c>
      <c r="X967">
        <v>15</v>
      </c>
      <c r="Y967">
        <v>151</v>
      </c>
      <c r="Z967">
        <v>0.99631792692896204</v>
      </c>
      <c r="AA967">
        <v>23.075882230480001</v>
      </c>
      <c r="AB967">
        <v>149</v>
      </c>
      <c r="AC967">
        <v>0.98417816236851396</v>
      </c>
      <c r="AD967">
        <v>3</v>
      </c>
      <c r="AE967">
        <v>1.5853631350314999E-2</v>
      </c>
      <c r="AF967">
        <v>1</v>
      </c>
      <c r="AG967">
        <v>0</v>
      </c>
      <c r="AH967">
        <v>2.5531200735511802E-3</v>
      </c>
      <c r="AI967">
        <v>8</v>
      </c>
      <c r="AJ967" s="73">
        <v>77.328894516408994</v>
      </c>
      <c r="AK967">
        <v>151</v>
      </c>
      <c r="AL967">
        <v>0.99631792692896204</v>
      </c>
      <c r="AM967">
        <v>0</v>
      </c>
      <c r="AN967">
        <v>0</v>
      </c>
      <c r="AO967">
        <v>8.0534157189628107E-3</v>
      </c>
      <c r="AP967">
        <v>1</v>
      </c>
      <c r="AQ967">
        <v>153</v>
      </c>
      <c r="AR967">
        <v>0.999999999999999</v>
      </c>
      <c r="AS967">
        <v>1.41392884324577E-2</v>
      </c>
      <c r="AT967">
        <v>3</v>
      </c>
      <c r="AU967">
        <v>0</v>
      </c>
      <c r="AV967">
        <v>0</v>
      </c>
      <c r="AW967">
        <v>153</v>
      </c>
      <c r="AX967">
        <v>1</v>
      </c>
      <c r="AY967" s="73">
        <v>78.939318905830007</v>
      </c>
      <c r="AZ967">
        <v>151</v>
      </c>
      <c r="BA967">
        <v>0.99631792692896204</v>
      </c>
      <c r="BB967">
        <v>148</v>
      </c>
      <c r="BC967">
        <v>0.92946828496975098</v>
      </c>
      <c r="BD967">
        <v>4</v>
      </c>
      <c r="BE967">
        <v>6.2478299311285103E-2</v>
      </c>
      <c r="BF967">
        <v>81.553445417595</v>
      </c>
      <c r="BG967">
        <v>82.345032945548994</v>
      </c>
      <c r="BH967">
        <v>78.939318905830007</v>
      </c>
      <c r="BI967">
        <v>77.328894516408994</v>
      </c>
    </row>
    <row r="968" spans="1:61" x14ac:dyDescent="0.25">
      <c r="A968" s="10" t="str">
        <f>VLOOKUP(D968,'Index-Relations'!E:F,2,FALSE)</f>
        <v>ESG</v>
      </c>
      <c r="B968" t="s">
        <v>3450</v>
      </c>
      <c r="C968" s="53" t="s">
        <v>3350</v>
      </c>
      <c r="D968" s="59" t="s">
        <v>2800</v>
      </c>
      <c r="E968" s="59" t="s">
        <v>4408</v>
      </c>
      <c r="F968" t="s">
        <v>403</v>
      </c>
      <c r="G968" t="s">
        <v>402</v>
      </c>
      <c r="H968" t="s">
        <v>404</v>
      </c>
      <c r="I968" s="52">
        <v>45505</v>
      </c>
      <c r="J968" t="s">
        <v>2457</v>
      </c>
      <c r="K968">
        <v>153</v>
      </c>
      <c r="L968" s="73">
        <v>81.840714816578995</v>
      </c>
      <c r="M968">
        <v>151</v>
      </c>
      <c r="N968">
        <v>0.99665683996908006</v>
      </c>
      <c r="O968" s="73">
        <v>82.461530795387006</v>
      </c>
      <c r="P968">
        <v>151</v>
      </c>
      <c r="Q968">
        <v>0.99665683996908006</v>
      </c>
      <c r="R968">
        <v>151</v>
      </c>
      <c r="S968">
        <v>0.99665683996908006</v>
      </c>
      <c r="T968">
        <v>26.658378949839499</v>
      </c>
      <c r="U968">
        <v>0.54751276270997296</v>
      </c>
      <c r="V968">
        <v>97</v>
      </c>
      <c r="W968">
        <v>0.101828323335104</v>
      </c>
      <c r="X968">
        <v>15</v>
      </c>
      <c r="Y968">
        <v>151</v>
      </c>
      <c r="Z968">
        <v>0.99665683996908006</v>
      </c>
      <c r="AA968">
        <v>23.1895760302456</v>
      </c>
      <c r="AB968">
        <v>150</v>
      </c>
      <c r="AC968">
        <v>0.98941891529758796</v>
      </c>
      <c r="AD968">
        <v>1</v>
      </c>
      <c r="AE968">
        <v>7.2379246714916103E-3</v>
      </c>
      <c r="AF968">
        <v>2</v>
      </c>
      <c r="AG968">
        <v>3.3431600309199701E-3</v>
      </c>
      <c r="AH968">
        <v>2.4055834031666001E-3</v>
      </c>
      <c r="AI968">
        <v>8</v>
      </c>
      <c r="AJ968" s="73">
        <v>77.544696008554894</v>
      </c>
      <c r="AK968">
        <v>151</v>
      </c>
      <c r="AL968">
        <v>0.99665683996908006</v>
      </c>
      <c r="AM968">
        <v>0</v>
      </c>
      <c r="AN968">
        <v>0</v>
      </c>
      <c r="AO968">
        <v>7.8537015305091898E-3</v>
      </c>
      <c r="AP968">
        <v>1</v>
      </c>
      <c r="AQ968">
        <v>152</v>
      </c>
      <c r="AR968">
        <v>0.99668455217088303</v>
      </c>
      <c r="AS968">
        <v>1.3669719851072199E-2</v>
      </c>
      <c r="AT968">
        <v>3</v>
      </c>
      <c r="AU968">
        <v>0</v>
      </c>
      <c r="AV968">
        <v>0</v>
      </c>
      <c r="AW968">
        <v>151</v>
      </c>
      <c r="AX968">
        <v>0.99665683996908006</v>
      </c>
      <c r="AY968" s="73">
        <v>79.432580807474906</v>
      </c>
      <c r="AZ968">
        <v>151</v>
      </c>
      <c r="BA968">
        <v>0.99665683996908006</v>
      </c>
      <c r="BB968">
        <v>148</v>
      </c>
      <c r="BC968">
        <v>0.93411415615802296</v>
      </c>
      <c r="BD968">
        <v>3</v>
      </c>
      <c r="BE968">
        <v>5.4716694482350302E-2</v>
      </c>
      <c r="BF968">
        <v>81.840714816578995</v>
      </c>
      <c r="BG968">
        <v>82.461530795387006</v>
      </c>
      <c r="BH968">
        <v>79.432580807474906</v>
      </c>
      <c r="BI968">
        <v>77.544696008554894</v>
      </c>
    </row>
    <row r="969" spans="1:61" x14ac:dyDescent="0.25">
      <c r="A969" s="10" t="str">
        <f>VLOOKUP(D969,'Index-Relations'!E:F,2,FALSE)</f>
        <v>ESG</v>
      </c>
      <c r="B969" t="s">
        <v>3450</v>
      </c>
      <c r="C969" s="53" t="s">
        <v>2765</v>
      </c>
      <c r="D969" s="59" t="s">
        <v>2800</v>
      </c>
      <c r="E969" s="59" t="s">
        <v>4409</v>
      </c>
      <c r="F969" t="s">
        <v>403</v>
      </c>
      <c r="G969" t="s">
        <v>402</v>
      </c>
      <c r="H969" t="s">
        <v>404</v>
      </c>
      <c r="I969" s="52">
        <v>45474</v>
      </c>
      <c r="J969" t="s">
        <v>2457</v>
      </c>
      <c r="K969">
        <v>153</v>
      </c>
      <c r="L969" s="73">
        <v>82.428592795357005</v>
      </c>
      <c r="M969">
        <v>151</v>
      </c>
      <c r="N969">
        <v>0.99675476071545299</v>
      </c>
      <c r="O969" s="73">
        <v>82.455232111564996</v>
      </c>
      <c r="P969">
        <v>151</v>
      </c>
      <c r="Q969">
        <v>0.99675476071545299</v>
      </c>
      <c r="R969">
        <v>151</v>
      </c>
      <c r="S969">
        <v>0.99675476071545299</v>
      </c>
      <c r="T969">
        <v>26.355662679443501</v>
      </c>
      <c r="U969">
        <v>0.566713702016305</v>
      </c>
      <c r="V969">
        <v>97</v>
      </c>
      <c r="W969">
        <v>0.106613020059368</v>
      </c>
      <c r="X969">
        <v>15</v>
      </c>
      <c r="Y969">
        <v>151</v>
      </c>
      <c r="Z969">
        <v>0.99675476071545299</v>
      </c>
      <c r="AA969">
        <v>23.496881280286601</v>
      </c>
      <c r="AB969">
        <v>149</v>
      </c>
      <c r="AC969">
        <v>0.96980615738868803</v>
      </c>
      <c r="AD969">
        <v>2</v>
      </c>
      <c r="AE969">
        <v>2.6948603326764801E-2</v>
      </c>
      <c r="AF969">
        <v>2</v>
      </c>
      <c r="AG969">
        <v>3.2452392845468202E-3</v>
      </c>
      <c r="AH969">
        <v>2.4013053661724598E-3</v>
      </c>
      <c r="AI969">
        <v>8</v>
      </c>
      <c r="AJ969" s="73">
        <v>77.797650016540004</v>
      </c>
      <c r="AK969">
        <v>151</v>
      </c>
      <c r="AL969">
        <v>0.99675476071545299</v>
      </c>
      <c r="AM969">
        <v>0</v>
      </c>
      <c r="AN969">
        <v>0</v>
      </c>
      <c r="AO969">
        <v>6.8267745197113103E-3</v>
      </c>
      <c r="AP969">
        <v>1</v>
      </c>
      <c r="AQ969">
        <v>152</v>
      </c>
      <c r="AR969">
        <v>0.99678268969341599</v>
      </c>
      <c r="AS969">
        <v>1.21746741150242E-2</v>
      </c>
      <c r="AT969">
        <v>3</v>
      </c>
      <c r="AU969">
        <v>0</v>
      </c>
      <c r="AV969">
        <v>0</v>
      </c>
      <c r="AW969">
        <v>151</v>
      </c>
      <c r="AX969">
        <v>0.99675476071545299</v>
      </c>
      <c r="AY969" s="73">
        <v>80.915555940171998</v>
      </c>
      <c r="AZ969">
        <v>151</v>
      </c>
      <c r="BA969">
        <v>0.99675476071545299</v>
      </c>
      <c r="BB969">
        <v>148</v>
      </c>
      <c r="BC969">
        <v>0.939574285592088</v>
      </c>
      <c r="BD969">
        <v>3</v>
      </c>
      <c r="BE969">
        <v>5.0381629581617002E-2</v>
      </c>
      <c r="BF969">
        <v>82.428592795357005</v>
      </c>
      <c r="BG969">
        <v>82.455232111564996</v>
      </c>
      <c r="BH969">
        <v>80.915555940171998</v>
      </c>
      <c r="BI969">
        <v>77.797650016540004</v>
      </c>
    </row>
    <row r="970" spans="1:61" x14ac:dyDescent="0.25">
      <c r="A970" s="10" t="str">
        <f>VLOOKUP(D970,'Index-Relations'!E:F,2,FALSE)</f>
        <v>ESG</v>
      </c>
      <c r="B970" t="s">
        <v>3450</v>
      </c>
      <c r="C970" s="53" t="s">
        <v>2766</v>
      </c>
      <c r="D970" s="59" t="s">
        <v>2800</v>
      </c>
      <c r="E970" s="59" t="s">
        <v>4410</v>
      </c>
      <c r="F970" t="s">
        <v>403</v>
      </c>
      <c r="G970" t="s">
        <v>402</v>
      </c>
      <c r="H970" t="s">
        <v>404</v>
      </c>
      <c r="I970" s="52">
        <v>45446</v>
      </c>
      <c r="J970" t="s">
        <v>2457</v>
      </c>
      <c r="K970">
        <v>152</v>
      </c>
      <c r="L970" s="73">
        <v>82.202085967185894</v>
      </c>
      <c r="M970">
        <v>151</v>
      </c>
      <c r="N970">
        <v>0.99691611870640395</v>
      </c>
      <c r="O970" s="73">
        <v>81.651742995042</v>
      </c>
      <c r="P970">
        <v>151</v>
      </c>
      <c r="Q970">
        <v>0.99691611870640395</v>
      </c>
      <c r="R970">
        <v>151</v>
      </c>
      <c r="S970">
        <v>0.99691611870640395</v>
      </c>
      <c r="T970">
        <v>26.628191344128901</v>
      </c>
      <c r="U970">
        <v>0.57567263388706302</v>
      </c>
      <c r="V970">
        <v>98</v>
      </c>
      <c r="W970">
        <v>0.104516562749301</v>
      </c>
      <c r="X970">
        <v>15</v>
      </c>
      <c r="Y970">
        <v>151</v>
      </c>
      <c r="Z970">
        <v>0.99691611870640395</v>
      </c>
      <c r="AA970">
        <v>22.905205569803101</v>
      </c>
      <c r="AB970">
        <v>149</v>
      </c>
      <c r="AC970">
        <v>0.97180602042188902</v>
      </c>
      <c r="AD970">
        <v>2</v>
      </c>
      <c r="AE970">
        <v>2.5110098284514999E-2</v>
      </c>
      <c r="AF970">
        <v>1</v>
      </c>
      <c r="AG970">
        <v>3.0838812935959198E-3</v>
      </c>
      <c r="AH970">
        <v>2.38786698684501E-3</v>
      </c>
      <c r="AI970">
        <v>8</v>
      </c>
      <c r="AJ970" s="73">
        <v>78.092922233799897</v>
      </c>
      <c r="AK970">
        <v>151</v>
      </c>
      <c r="AL970">
        <v>0.99691611870640395</v>
      </c>
      <c r="AM970">
        <v>0</v>
      </c>
      <c r="AN970">
        <v>0</v>
      </c>
      <c r="AO970">
        <v>6.5178708066937997E-3</v>
      </c>
      <c r="AP970">
        <v>1</v>
      </c>
      <c r="AQ970">
        <v>151</v>
      </c>
      <c r="AR970">
        <v>0.99691611870640395</v>
      </c>
      <c r="AS970">
        <v>1.17424852227828E-2</v>
      </c>
      <c r="AT970">
        <v>3</v>
      </c>
      <c r="AU970">
        <v>0</v>
      </c>
      <c r="AV970">
        <v>0</v>
      </c>
      <c r="AW970">
        <v>151</v>
      </c>
      <c r="AX970">
        <v>0.99691611870640295</v>
      </c>
      <c r="AY970" s="73">
        <v>80.827398896242997</v>
      </c>
      <c r="AZ970">
        <v>151</v>
      </c>
      <c r="BA970">
        <v>0.99691611870640395</v>
      </c>
      <c r="BB970">
        <v>147</v>
      </c>
      <c r="BC970">
        <v>0.94279864931676205</v>
      </c>
      <c r="BD970">
        <v>3</v>
      </c>
      <c r="BE970">
        <v>4.7599598582948099E-2</v>
      </c>
      <c r="BF970">
        <v>82.202085967185894</v>
      </c>
      <c r="BG970">
        <v>81.651742995042</v>
      </c>
      <c r="BH970">
        <v>80.827398896242997</v>
      </c>
      <c r="BI970">
        <v>78.092922233799897</v>
      </c>
    </row>
    <row r="971" spans="1:61" x14ac:dyDescent="0.25">
      <c r="A971" s="10" t="str">
        <f>VLOOKUP(D971,'Index-Relations'!E:F,2,FALSE)</f>
        <v>ESG</v>
      </c>
      <c r="B971" t="s">
        <v>3450</v>
      </c>
      <c r="C971" s="53" t="s">
        <v>2767</v>
      </c>
      <c r="D971" s="59" t="s">
        <v>2800</v>
      </c>
      <c r="E971" s="59" t="s">
        <v>4411</v>
      </c>
      <c r="F971" t="s">
        <v>403</v>
      </c>
      <c r="G971" t="s">
        <v>402</v>
      </c>
      <c r="H971" t="s">
        <v>404</v>
      </c>
      <c r="I971" s="52">
        <v>45413</v>
      </c>
      <c r="J971" t="s">
        <v>2457</v>
      </c>
      <c r="K971">
        <v>152</v>
      </c>
      <c r="L971" s="73">
        <v>82.244534609036904</v>
      </c>
      <c r="M971">
        <v>151</v>
      </c>
      <c r="N971">
        <v>0.99718379097629395</v>
      </c>
      <c r="O971" s="73">
        <v>81.951542685687002</v>
      </c>
      <c r="P971">
        <v>151</v>
      </c>
      <c r="Q971">
        <v>0.99718379097629395</v>
      </c>
      <c r="R971">
        <v>151</v>
      </c>
      <c r="S971">
        <v>0.99718379097629395</v>
      </c>
      <c r="T971">
        <v>27.229669392661702</v>
      </c>
      <c r="U971">
        <v>0.57351180473735697</v>
      </c>
      <c r="V971">
        <v>98</v>
      </c>
      <c r="W971">
        <v>0.10456145891950699</v>
      </c>
      <c r="X971">
        <v>15</v>
      </c>
      <c r="Y971">
        <v>151</v>
      </c>
      <c r="Z971">
        <v>0.99718379097629495</v>
      </c>
      <c r="AA971">
        <v>23.622557358950601</v>
      </c>
      <c r="AB971">
        <v>149</v>
      </c>
      <c r="AC971">
        <v>0.97289171580773603</v>
      </c>
      <c r="AD971">
        <v>2</v>
      </c>
      <c r="AE971">
        <v>2.4292075168558299E-2</v>
      </c>
      <c r="AF971">
        <v>1</v>
      </c>
      <c r="AG971">
        <v>2.8162090237056001E-3</v>
      </c>
      <c r="AH971">
        <v>2.2853981708241501E-3</v>
      </c>
      <c r="AI971">
        <v>8</v>
      </c>
      <c r="AJ971" s="73">
        <v>77.906637790121906</v>
      </c>
      <c r="AK971">
        <v>151</v>
      </c>
      <c r="AL971">
        <v>0.99718379097629395</v>
      </c>
      <c r="AM971">
        <v>0</v>
      </c>
      <c r="AN971">
        <v>0</v>
      </c>
      <c r="AO971">
        <v>6.7330579656657199E-3</v>
      </c>
      <c r="AP971">
        <v>1</v>
      </c>
      <c r="AQ971">
        <v>151</v>
      </c>
      <c r="AR971">
        <v>0.99718379097629395</v>
      </c>
      <c r="AS971">
        <v>1.2553781618574299E-2</v>
      </c>
      <c r="AT971">
        <v>3</v>
      </c>
      <c r="AU971">
        <v>0</v>
      </c>
      <c r="AV971">
        <v>0</v>
      </c>
      <c r="AW971">
        <v>151</v>
      </c>
      <c r="AX971">
        <v>0.99718379097629395</v>
      </c>
      <c r="AY971" s="73">
        <v>80.794128032220996</v>
      </c>
      <c r="AZ971">
        <v>151</v>
      </c>
      <c r="BA971">
        <v>0.99718379097629395</v>
      </c>
      <c r="BB971">
        <v>148</v>
      </c>
      <c r="BC971">
        <v>0.97179701445163702</v>
      </c>
      <c r="BD971">
        <v>2</v>
      </c>
      <c r="BE971">
        <v>1.8653718558991401E-2</v>
      </c>
      <c r="BF971">
        <v>82.244534609036904</v>
      </c>
      <c r="BG971">
        <v>81.951542685687002</v>
      </c>
      <c r="BH971">
        <v>80.794128032220996</v>
      </c>
      <c r="BI971">
        <v>77.906637790121906</v>
      </c>
    </row>
    <row r="972" spans="1:61" x14ac:dyDescent="0.25">
      <c r="A972" s="10" t="str">
        <f>VLOOKUP(D972,'Index-Relations'!E:F,2,FALSE)</f>
        <v>ESG</v>
      </c>
      <c r="B972" t="s">
        <v>3450</v>
      </c>
      <c r="C972" s="53" t="s">
        <v>2768</v>
      </c>
      <c r="D972" s="59" t="s">
        <v>2800</v>
      </c>
      <c r="E972" s="59" t="s">
        <v>4412</v>
      </c>
      <c r="F972" t="s">
        <v>403</v>
      </c>
      <c r="G972" t="s">
        <v>402</v>
      </c>
      <c r="H972" t="s">
        <v>404</v>
      </c>
      <c r="I972" s="52">
        <v>45383</v>
      </c>
      <c r="J972" t="s">
        <v>2457</v>
      </c>
      <c r="K972">
        <v>151</v>
      </c>
      <c r="L972">
        <v>85.522918576092096</v>
      </c>
      <c r="M972">
        <v>151</v>
      </c>
      <c r="N972">
        <v>1</v>
      </c>
      <c r="O972">
        <v>86.289264411562002</v>
      </c>
      <c r="P972">
        <v>151</v>
      </c>
      <c r="Q972">
        <v>1</v>
      </c>
      <c r="R972">
        <v>151</v>
      </c>
      <c r="S972">
        <v>1</v>
      </c>
      <c r="T972">
        <v>27.178264931988501</v>
      </c>
      <c r="U972">
        <v>0.573732293153429</v>
      </c>
      <c r="V972">
        <v>98</v>
      </c>
      <c r="W972">
        <v>0.103845022355106</v>
      </c>
      <c r="X972">
        <v>15</v>
      </c>
      <c r="Y972">
        <v>151</v>
      </c>
      <c r="Z972">
        <v>1</v>
      </c>
      <c r="AA972">
        <v>22.629446431046201</v>
      </c>
      <c r="AB972">
        <v>149</v>
      </c>
      <c r="AC972">
        <v>0.97600058417471203</v>
      </c>
      <c r="AD972">
        <v>2</v>
      </c>
      <c r="AE972">
        <v>2.3999415825288001E-2</v>
      </c>
      <c r="AF972">
        <v>0</v>
      </c>
      <c r="AG972">
        <v>0</v>
      </c>
      <c r="AH972">
        <v>2.2446238069840298E-3</v>
      </c>
      <c r="AI972">
        <v>8</v>
      </c>
      <c r="AJ972">
        <v>81.936114599578502</v>
      </c>
      <c r="AK972">
        <v>151</v>
      </c>
      <c r="AL972">
        <v>1</v>
      </c>
      <c r="AM972">
        <v>0</v>
      </c>
      <c r="AN972">
        <v>0</v>
      </c>
      <c r="AO972">
        <v>6.28672127275102E-3</v>
      </c>
      <c r="AP972">
        <v>1</v>
      </c>
      <c r="AQ972">
        <v>151</v>
      </c>
      <c r="AR972">
        <v>1</v>
      </c>
      <c r="AS972">
        <v>1.1866415569659099E-2</v>
      </c>
      <c r="AT972">
        <v>3</v>
      </c>
      <c r="AU972">
        <v>0</v>
      </c>
      <c r="AV972">
        <v>0</v>
      </c>
      <c r="AW972">
        <v>151</v>
      </c>
      <c r="AX972">
        <v>1</v>
      </c>
      <c r="AY972">
        <v>84.495314340420606</v>
      </c>
      <c r="AZ972">
        <v>151</v>
      </c>
      <c r="BA972">
        <v>1</v>
      </c>
      <c r="BB972">
        <v>148</v>
      </c>
      <c r="BC972">
        <v>0.97427812305203598</v>
      </c>
      <c r="BD972">
        <v>2</v>
      </c>
      <c r="BE972">
        <v>1.9435155675212801E-2</v>
      </c>
      <c r="BF972">
        <v>82.668370705266</v>
      </c>
      <c r="BG972">
        <v>82.192004172647998</v>
      </c>
      <c r="BH972">
        <v>81.545180784881893</v>
      </c>
      <c r="BI972">
        <v>78.103045185768906</v>
      </c>
    </row>
    <row r="973" spans="1:61" x14ac:dyDescent="0.25">
      <c r="A973" s="10" t="str">
        <f>VLOOKUP(D973,'Index-Relations'!E:F,2,FALSE)</f>
        <v>ESG</v>
      </c>
      <c r="B973" t="s">
        <v>3450</v>
      </c>
      <c r="C973" s="53" t="s">
        <v>2769</v>
      </c>
      <c r="D973" s="59" t="s">
        <v>2800</v>
      </c>
      <c r="E973" s="59" t="s">
        <v>4413</v>
      </c>
      <c r="F973" t="s">
        <v>403</v>
      </c>
      <c r="G973" t="s">
        <v>402</v>
      </c>
      <c r="H973" t="s">
        <v>404</v>
      </c>
      <c r="I973" s="52">
        <v>45352</v>
      </c>
      <c r="J973" t="s">
        <v>2457</v>
      </c>
      <c r="K973">
        <v>151</v>
      </c>
      <c r="L973">
        <v>85.728154304562594</v>
      </c>
      <c r="M973">
        <v>151</v>
      </c>
      <c r="N973">
        <v>1</v>
      </c>
      <c r="O973">
        <v>86.161165797676105</v>
      </c>
      <c r="P973">
        <v>151</v>
      </c>
      <c r="Q973">
        <v>1</v>
      </c>
      <c r="R973">
        <v>151</v>
      </c>
      <c r="S973">
        <v>1</v>
      </c>
      <c r="T973">
        <v>26.4485146449843</v>
      </c>
      <c r="U973">
        <v>0.54490894966395598</v>
      </c>
      <c r="V973">
        <v>95</v>
      </c>
      <c r="W973">
        <v>9.3110963505595903E-2</v>
      </c>
      <c r="X973">
        <v>15</v>
      </c>
      <c r="Y973">
        <v>151</v>
      </c>
      <c r="Z973">
        <v>1</v>
      </c>
      <c r="AA973">
        <v>22.309810261341902</v>
      </c>
      <c r="AB973">
        <v>149</v>
      </c>
      <c r="AC973">
        <v>0.97662947519233401</v>
      </c>
      <c r="AD973">
        <v>2</v>
      </c>
      <c r="AE973">
        <v>2.3370524807665299E-2</v>
      </c>
      <c r="AF973">
        <v>0</v>
      </c>
      <c r="AG973">
        <v>0</v>
      </c>
      <c r="AH973">
        <v>1.2955017048088501E-3</v>
      </c>
      <c r="AI973">
        <v>6</v>
      </c>
      <c r="AJ973">
        <v>82.370183714421003</v>
      </c>
      <c r="AK973">
        <v>151</v>
      </c>
      <c r="AL973">
        <v>1</v>
      </c>
      <c r="AM973">
        <v>0</v>
      </c>
      <c r="AN973">
        <v>0</v>
      </c>
      <c r="AO973">
        <v>6.1090588460085398E-3</v>
      </c>
      <c r="AP973">
        <v>1</v>
      </c>
      <c r="AQ973">
        <v>151</v>
      </c>
      <c r="AR973">
        <v>1</v>
      </c>
      <c r="AS973">
        <v>1.1523894105144801E-2</v>
      </c>
      <c r="AT973">
        <v>3</v>
      </c>
      <c r="AU973">
        <v>0</v>
      </c>
      <c r="AV973">
        <v>0</v>
      </c>
      <c r="AW973">
        <v>151</v>
      </c>
      <c r="AX973">
        <v>1</v>
      </c>
      <c r="AY973">
        <v>84.848923019146</v>
      </c>
      <c r="AZ973">
        <v>151</v>
      </c>
      <c r="BA973">
        <v>1</v>
      </c>
      <c r="BB973">
        <v>148</v>
      </c>
      <c r="BC973">
        <v>0.975718555434548</v>
      </c>
      <c r="BD973">
        <v>2</v>
      </c>
      <c r="BE973">
        <v>1.8172385719443299E-2</v>
      </c>
      <c r="BF973">
        <v>82.937381355176996</v>
      </c>
      <c r="BG973">
        <v>82.141999616480007</v>
      </c>
      <c r="BH973">
        <v>81.992166636346894</v>
      </c>
      <c r="BI973">
        <v>78.603123948480999</v>
      </c>
    </row>
    <row r="974" spans="1:61" x14ac:dyDescent="0.25">
      <c r="A974" s="10" t="str">
        <f>VLOOKUP(D974,'Index-Relations'!E:F,2,FALSE)</f>
        <v>ESG</v>
      </c>
      <c r="B974" t="s">
        <v>3450</v>
      </c>
      <c r="C974" s="53" t="s">
        <v>2770</v>
      </c>
      <c r="D974" s="59" t="s">
        <v>2800</v>
      </c>
      <c r="E974" s="59" t="s">
        <v>4414</v>
      </c>
      <c r="F974" t="s">
        <v>403</v>
      </c>
      <c r="G974" t="s">
        <v>402</v>
      </c>
      <c r="H974" t="s">
        <v>404</v>
      </c>
      <c r="I974" s="52">
        <v>45323</v>
      </c>
      <c r="J974" t="s">
        <v>2457</v>
      </c>
      <c r="K974">
        <v>151</v>
      </c>
      <c r="L974">
        <v>85.966326005051499</v>
      </c>
      <c r="M974">
        <v>151</v>
      </c>
      <c r="N974">
        <v>1</v>
      </c>
      <c r="O974">
        <v>86.504202488879201</v>
      </c>
      <c r="P974">
        <v>151</v>
      </c>
      <c r="Q974">
        <v>1</v>
      </c>
      <c r="R974">
        <v>151</v>
      </c>
      <c r="S974">
        <v>1</v>
      </c>
      <c r="T974">
        <v>26.816413527139801</v>
      </c>
      <c r="U974">
        <v>0.54080334425314802</v>
      </c>
      <c r="V974">
        <v>95</v>
      </c>
      <c r="W974">
        <v>9.0556184286995994E-2</v>
      </c>
      <c r="X974">
        <v>14</v>
      </c>
      <c r="Y974">
        <v>151</v>
      </c>
      <c r="Z974">
        <v>1</v>
      </c>
      <c r="AA974">
        <v>23.4955179216138</v>
      </c>
      <c r="AB974">
        <v>149</v>
      </c>
      <c r="AC974">
        <v>0.97598095667326701</v>
      </c>
      <c r="AD974">
        <v>2</v>
      </c>
      <c r="AE974">
        <v>2.40190433267321E-2</v>
      </c>
      <c r="AF974">
        <v>0</v>
      </c>
      <c r="AG974">
        <v>0</v>
      </c>
      <c r="AH974">
        <v>1.1839177317114801E-3</v>
      </c>
      <c r="AI974">
        <v>6</v>
      </c>
      <c r="AJ974">
        <v>82.505514950513401</v>
      </c>
      <c r="AK974">
        <v>151</v>
      </c>
      <c r="AL974">
        <v>1</v>
      </c>
      <c r="AM974">
        <v>0</v>
      </c>
      <c r="AN974">
        <v>0</v>
      </c>
      <c r="AO974">
        <v>6.46610295272007E-3</v>
      </c>
      <c r="AP974">
        <v>1</v>
      </c>
      <c r="AQ974">
        <v>151</v>
      </c>
      <c r="AR974">
        <v>1</v>
      </c>
      <c r="AS974">
        <v>1.19419357391974E-2</v>
      </c>
      <c r="AT974">
        <v>3</v>
      </c>
      <c r="AU974">
        <v>0</v>
      </c>
      <c r="AV974">
        <v>0</v>
      </c>
      <c r="AW974">
        <v>151</v>
      </c>
      <c r="AX974">
        <v>1</v>
      </c>
      <c r="AY974">
        <v>84.929555898763198</v>
      </c>
      <c r="AZ974">
        <v>151</v>
      </c>
      <c r="BA974">
        <v>1</v>
      </c>
      <c r="BB974">
        <v>148</v>
      </c>
      <c r="BC974">
        <v>0.97514321976193796</v>
      </c>
      <c r="BD974">
        <v>2</v>
      </c>
      <c r="BE974">
        <v>1.8390677285340998E-2</v>
      </c>
      <c r="BF974">
        <v>83.090540781919998</v>
      </c>
      <c r="BG974">
        <v>82.473032459552996</v>
      </c>
      <c r="BH974">
        <v>81.948590464155004</v>
      </c>
      <c r="BI974">
        <v>78.668513514489007</v>
      </c>
    </row>
    <row r="975" spans="1:61" x14ac:dyDescent="0.25">
      <c r="A975" s="10" t="str">
        <f>VLOOKUP(D975,'Index-Relations'!E:F,2,FALSE)</f>
        <v>ESG</v>
      </c>
      <c r="B975" t="s">
        <v>3450</v>
      </c>
      <c r="C975" s="53" t="s">
        <v>2760</v>
      </c>
      <c r="D975" s="59" t="s">
        <v>2801</v>
      </c>
      <c r="E975" s="59" t="s">
        <v>4415</v>
      </c>
      <c r="F975" t="s">
        <v>407</v>
      </c>
      <c r="G975" t="s">
        <v>406</v>
      </c>
      <c r="H975" t="s">
        <v>408</v>
      </c>
      <c r="I975" s="52">
        <v>45659</v>
      </c>
      <c r="J975" t="s">
        <v>2457</v>
      </c>
      <c r="K975">
        <v>145</v>
      </c>
      <c r="L975" s="73">
        <v>82.589798534307903</v>
      </c>
      <c r="M975">
        <v>145</v>
      </c>
      <c r="N975">
        <v>1</v>
      </c>
      <c r="O975" s="73">
        <v>83.357185955305894</v>
      </c>
      <c r="P975">
        <v>145</v>
      </c>
      <c r="Q975">
        <v>1</v>
      </c>
      <c r="R975">
        <v>145</v>
      </c>
      <c r="S975">
        <v>0.999999999999999</v>
      </c>
      <c r="T975">
        <v>25.796471437363302</v>
      </c>
      <c r="U975">
        <v>0.53550613262845703</v>
      </c>
      <c r="V975">
        <v>97</v>
      </c>
      <c r="W975">
        <v>9.3018816422462E-2</v>
      </c>
      <c r="X975">
        <v>16</v>
      </c>
      <c r="Y975">
        <v>145</v>
      </c>
      <c r="Z975">
        <v>0.999999999999999</v>
      </c>
      <c r="AA975">
        <v>28.310744586092401</v>
      </c>
      <c r="AB975">
        <v>137</v>
      </c>
      <c r="AC975">
        <v>0.97197373055581704</v>
      </c>
      <c r="AD975">
        <v>8</v>
      </c>
      <c r="AE975">
        <v>2.8026269444182201E-2</v>
      </c>
      <c r="AF975">
        <v>0</v>
      </c>
      <c r="AG975">
        <v>2.9142999999999998E-16</v>
      </c>
      <c r="AH975">
        <v>3.2303367232557399E-3</v>
      </c>
      <c r="AI975">
        <v>9</v>
      </c>
      <c r="AJ975" s="73">
        <v>77.763886020386906</v>
      </c>
      <c r="AK975">
        <v>145</v>
      </c>
      <c r="AL975">
        <v>1</v>
      </c>
      <c r="AM975">
        <v>0</v>
      </c>
      <c r="AN975">
        <v>0</v>
      </c>
      <c r="AO975">
        <v>6.6728838220114703E-3</v>
      </c>
      <c r="AP975">
        <v>1</v>
      </c>
      <c r="AQ975">
        <v>145</v>
      </c>
      <c r="AR975">
        <v>1</v>
      </c>
      <c r="AS975">
        <v>0</v>
      </c>
      <c r="AT975">
        <v>0</v>
      </c>
      <c r="AU975">
        <v>0</v>
      </c>
      <c r="AV975">
        <v>0</v>
      </c>
      <c r="AW975">
        <v>145</v>
      </c>
      <c r="AX975">
        <v>1</v>
      </c>
      <c r="AY975" s="73">
        <v>80.249125687403904</v>
      </c>
      <c r="AZ975">
        <v>145</v>
      </c>
      <c r="BA975">
        <v>1</v>
      </c>
      <c r="BB975">
        <v>144</v>
      </c>
      <c r="BC975">
        <v>0.99332711617798797</v>
      </c>
      <c r="BD975">
        <v>0</v>
      </c>
      <c r="BE975">
        <v>0</v>
      </c>
      <c r="BF975">
        <v>82.589798534307903</v>
      </c>
      <c r="BG975">
        <v>83.357185955305894</v>
      </c>
      <c r="BH975">
        <v>80.249125687403904</v>
      </c>
      <c r="BI975">
        <v>77.763886020386906</v>
      </c>
    </row>
    <row r="976" spans="1:61" x14ac:dyDescent="0.25">
      <c r="A976" s="10" t="str">
        <f>VLOOKUP(D976,'Index-Relations'!E:F,2,FALSE)</f>
        <v>ESG</v>
      </c>
      <c r="B976" t="s">
        <v>3450</v>
      </c>
      <c r="C976" s="53" t="s">
        <v>2761</v>
      </c>
      <c r="D976" s="59" t="s">
        <v>2801</v>
      </c>
      <c r="E976" s="59" t="s">
        <v>4416</v>
      </c>
      <c r="F976" t="s">
        <v>407</v>
      </c>
      <c r="G976" t="s">
        <v>406</v>
      </c>
      <c r="H976" t="s">
        <v>408</v>
      </c>
      <c r="I976" s="52">
        <v>45628</v>
      </c>
      <c r="J976" t="s">
        <v>2457</v>
      </c>
      <c r="K976">
        <v>147</v>
      </c>
      <c r="L976" s="73">
        <v>81.393760611085895</v>
      </c>
      <c r="M976">
        <v>146</v>
      </c>
      <c r="N976">
        <v>0.999970138724524</v>
      </c>
      <c r="O976" s="73">
        <v>82.521046738692903</v>
      </c>
      <c r="P976">
        <v>146</v>
      </c>
      <c r="Q976">
        <v>0.999970138724524</v>
      </c>
      <c r="R976">
        <v>146</v>
      </c>
      <c r="S976">
        <v>0.999970138724525</v>
      </c>
      <c r="T976">
        <v>25.666485967157499</v>
      </c>
      <c r="U976">
        <v>0.51394794548901102</v>
      </c>
      <c r="V976">
        <v>94</v>
      </c>
      <c r="W976">
        <v>9.1981576505083304E-2</v>
      </c>
      <c r="X976">
        <v>15</v>
      </c>
      <c r="Y976">
        <v>146</v>
      </c>
      <c r="Z976">
        <v>0.999970138724524</v>
      </c>
      <c r="AA976">
        <v>19.9562087479678</v>
      </c>
      <c r="AB976">
        <v>140</v>
      </c>
      <c r="AC976">
        <v>0.97991188662671502</v>
      </c>
      <c r="AD976">
        <v>6</v>
      </c>
      <c r="AE976">
        <v>2.0058252097809402E-2</v>
      </c>
      <c r="AF976">
        <v>1</v>
      </c>
      <c r="AG976">
        <v>2.98612754751764E-5</v>
      </c>
      <c r="AH976">
        <v>2.8826977727866099E-3</v>
      </c>
      <c r="AI976">
        <v>7</v>
      </c>
      <c r="AJ976" s="73">
        <v>77.207442968065905</v>
      </c>
      <c r="AK976">
        <v>146</v>
      </c>
      <c r="AL976">
        <v>0.999970138724524</v>
      </c>
      <c r="AM976">
        <v>0</v>
      </c>
      <c r="AN976">
        <v>0</v>
      </c>
      <c r="AO976">
        <v>6.3161788017363999E-3</v>
      </c>
      <c r="AP976">
        <v>1</v>
      </c>
      <c r="AQ976">
        <v>147</v>
      </c>
      <c r="AR976">
        <v>0.999999999999999</v>
      </c>
      <c r="AS976">
        <v>0</v>
      </c>
      <c r="AT976">
        <v>0</v>
      </c>
      <c r="AU976">
        <v>0</v>
      </c>
      <c r="AV976">
        <v>0</v>
      </c>
      <c r="AW976">
        <v>147</v>
      </c>
      <c r="AX976">
        <v>1</v>
      </c>
      <c r="AY976" s="73">
        <v>78.517636316826895</v>
      </c>
      <c r="AZ976">
        <v>146</v>
      </c>
      <c r="BA976">
        <v>0.999970138724524</v>
      </c>
      <c r="BB976">
        <v>144</v>
      </c>
      <c r="BC976">
        <v>0.94509218291338803</v>
      </c>
      <c r="BD976">
        <v>2</v>
      </c>
      <c r="BE976">
        <v>4.8591638284874603E-2</v>
      </c>
      <c r="BF976">
        <v>81.393760611085895</v>
      </c>
      <c r="BG976">
        <v>82.521046738692903</v>
      </c>
      <c r="BH976">
        <v>78.517636316826895</v>
      </c>
      <c r="BI976">
        <v>77.207442968065905</v>
      </c>
    </row>
    <row r="977" spans="1:61" x14ac:dyDescent="0.25">
      <c r="A977" s="10" t="str">
        <f>VLOOKUP(D977,'Index-Relations'!E:F,2,FALSE)</f>
        <v>ESG</v>
      </c>
      <c r="B977" t="s">
        <v>3450</v>
      </c>
      <c r="C977" s="53" t="s">
        <v>2762</v>
      </c>
      <c r="D977" s="59" t="s">
        <v>2801</v>
      </c>
      <c r="E977" s="59" t="s">
        <v>4417</v>
      </c>
      <c r="F977" t="s">
        <v>407</v>
      </c>
      <c r="G977" t="s">
        <v>406</v>
      </c>
      <c r="H977" t="s">
        <v>408</v>
      </c>
      <c r="I977" s="52">
        <v>45597</v>
      </c>
      <c r="J977" t="s">
        <v>2457</v>
      </c>
      <c r="K977">
        <v>147</v>
      </c>
      <c r="L977" s="73">
        <v>81.488800945297001</v>
      </c>
      <c r="M977">
        <v>146</v>
      </c>
      <c r="N977">
        <v>0.99997567542993704</v>
      </c>
      <c r="O977" s="73">
        <v>82.565224733874999</v>
      </c>
      <c r="P977">
        <v>146</v>
      </c>
      <c r="Q977">
        <v>0.99997567542993704</v>
      </c>
      <c r="R977">
        <v>146</v>
      </c>
      <c r="S977">
        <v>0.99997567542993704</v>
      </c>
      <c r="T977">
        <v>25.7400228082161</v>
      </c>
      <c r="U977">
        <v>0.51359704354602498</v>
      </c>
      <c r="V977">
        <v>94</v>
      </c>
      <c r="W977">
        <v>9.0487565532898204E-2</v>
      </c>
      <c r="X977">
        <v>15</v>
      </c>
      <c r="Y977">
        <v>146</v>
      </c>
      <c r="Z977">
        <v>0.99997567542993704</v>
      </c>
      <c r="AA977">
        <v>20.821208922014701</v>
      </c>
      <c r="AB977">
        <v>139</v>
      </c>
      <c r="AC977">
        <v>0.97298309215290502</v>
      </c>
      <c r="AD977">
        <v>7</v>
      </c>
      <c r="AE977">
        <v>2.6992583277031301E-2</v>
      </c>
      <c r="AF977">
        <v>1</v>
      </c>
      <c r="AG977">
        <v>2.4324570062943901E-5</v>
      </c>
      <c r="AH977">
        <v>2.64738014071343E-3</v>
      </c>
      <c r="AI977">
        <v>7</v>
      </c>
      <c r="AJ977" s="73">
        <v>77.430831146501902</v>
      </c>
      <c r="AK977">
        <v>146</v>
      </c>
      <c r="AL977">
        <v>0.99997567542993704</v>
      </c>
      <c r="AM977">
        <v>0</v>
      </c>
      <c r="AN977">
        <v>0</v>
      </c>
      <c r="AO977">
        <v>0</v>
      </c>
      <c r="AP977">
        <v>0</v>
      </c>
      <c r="AQ977">
        <v>147</v>
      </c>
      <c r="AR977">
        <v>0.999999999999999</v>
      </c>
      <c r="AS977">
        <v>0</v>
      </c>
      <c r="AT977">
        <v>0</v>
      </c>
      <c r="AU977">
        <v>0</v>
      </c>
      <c r="AV977">
        <v>0</v>
      </c>
      <c r="AW977">
        <v>147</v>
      </c>
      <c r="AX977">
        <v>1</v>
      </c>
      <c r="AY977" s="73">
        <v>78.567080281074993</v>
      </c>
      <c r="AZ977">
        <v>146</v>
      </c>
      <c r="BA977">
        <v>0.99997567542993704</v>
      </c>
      <c r="BB977">
        <v>143</v>
      </c>
      <c r="BC977">
        <v>0.93860204413253501</v>
      </c>
      <c r="BD977">
        <v>4</v>
      </c>
      <c r="BE977">
        <v>6.1397955867464701E-2</v>
      </c>
      <c r="BF977">
        <v>81.488800945297001</v>
      </c>
      <c r="BG977">
        <v>82.565224733874999</v>
      </c>
      <c r="BH977">
        <v>78.567080281074993</v>
      </c>
      <c r="BI977">
        <v>77.430831146501902</v>
      </c>
    </row>
    <row r="978" spans="1:61" x14ac:dyDescent="0.25">
      <c r="A978" s="10" t="str">
        <f>VLOOKUP(D978,'Index-Relations'!E:F,2,FALSE)</f>
        <v>ESG</v>
      </c>
      <c r="B978" t="s">
        <v>3450</v>
      </c>
      <c r="C978" s="53" t="s">
        <v>2763</v>
      </c>
      <c r="D978" s="59" t="s">
        <v>2801</v>
      </c>
      <c r="E978" s="59" t="s">
        <v>4418</v>
      </c>
      <c r="F978" t="s">
        <v>407</v>
      </c>
      <c r="G978" t="s">
        <v>406</v>
      </c>
      <c r="H978" t="s">
        <v>408</v>
      </c>
      <c r="I978" s="52">
        <v>45566</v>
      </c>
      <c r="J978" t="s">
        <v>2457</v>
      </c>
      <c r="K978">
        <v>147</v>
      </c>
      <c r="L978" s="73">
        <v>81.512321070962898</v>
      </c>
      <c r="M978">
        <v>146</v>
      </c>
      <c r="N978">
        <v>0.99997559802915303</v>
      </c>
      <c r="O978" s="73">
        <v>82.635750096891897</v>
      </c>
      <c r="P978">
        <v>146</v>
      </c>
      <c r="Q978">
        <v>0.99997559802915303</v>
      </c>
      <c r="R978">
        <v>146</v>
      </c>
      <c r="S978">
        <v>0.99997559802915303</v>
      </c>
      <c r="T978">
        <v>26.022021791831499</v>
      </c>
      <c r="U978">
        <v>0.51325712271334201</v>
      </c>
      <c r="V978">
        <v>94</v>
      </c>
      <c r="W978">
        <v>9.3306656011969899E-2</v>
      </c>
      <c r="X978">
        <v>15</v>
      </c>
      <c r="Y978">
        <v>146</v>
      </c>
      <c r="Z978">
        <v>0.99997559802915403</v>
      </c>
      <c r="AA978">
        <v>22.274086246825199</v>
      </c>
      <c r="AB978">
        <v>143</v>
      </c>
      <c r="AC978">
        <v>0.98461644873791798</v>
      </c>
      <c r="AD978">
        <v>3</v>
      </c>
      <c r="AE978">
        <v>1.53591492912349E-2</v>
      </c>
      <c r="AF978">
        <v>1</v>
      </c>
      <c r="AG978">
        <v>2.44019708465163E-5</v>
      </c>
      <c r="AH978">
        <v>2.6583401020013899E-3</v>
      </c>
      <c r="AI978">
        <v>8</v>
      </c>
      <c r="AJ978" s="73">
        <v>77.293347915474897</v>
      </c>
      <c r="AK978">
        <v>146</v>
      </c>
      <c r="AL978">
        <v>0.99997559802915303</v>
      </c>
      <c r="AM978">
        <v>0</v>
      </c>
      <c r="AN978">
        <v>0</v>
      </c>
      <c r="AO978">
        <v>0</v>
      </c>
      <c r="AP978">
        <v>0</v>
      </c>
      <c r="AQ978">
        <v>147</v>
      </c>
      <c r="AR978">
        <v>0.999999999999999</v>
      </c>
      <c r="AS978">
        <v>0</v>
      </c>
      <c r="AT978">
        <v>0</v>
      </c>
      <c r="AU978">
        <v>0</v>
      </c>
      <c r="AV978">
        <v>0</v>
      </c>
      <c r="AW978">
        <v>147</v>
      </c>
      <c r="AX978">
        <v>0.999999999999999</v>
      </c>
      <c r="AY978" s="73">
        <v>78.666940643654002</v>
      </c>
      <c r="AZ978">
        <v>146</v>
      </c>
      <c r="BA978">
        <v>0.99997559802915303</v>
      </c>
      <c r="BB978">
        <v>143</v>
      </c>
      <c r="BC978">
        <v>0.93653457722744904</v>
      </c>
      <c r="BD978">
        <v>4</v>
      </c>
      <c r="BE978">
        <v>6.3465422772550101E-2</v>
      </c>
      <c r="BF978">
        <v>81.512321070962898</v>
      </c>
      <c r="BG978">
        <v>82.635750096891897</v>
      </c>
      <c r="BH978">
        <v>78.666940643654002</v>
      </c>
      <c r="BI978">
        <v>77.293347915474897</v>
      </c>
    </row>
    <row r="979" spans="1:61" x14ac:dyDescent="0.25">
      <c r="A979" s="10" t="str">
        <f>VLOOKUP(D979,'Index-Relations'!E:F,2,FALSE)</f>
        <v>ESG</v>
      </c>
      <c r="B979" t="s">
        <v>3450</v>
      </c>
      <c r="C979" s="53" t="s">
        <v>2764</v>
      </c>
      <c r="D979" s="59" t="s">
        <v>2801</v>
      </c>
      <c r="E979" s="59" t="s">
        <v>4419</v>
      </c>
      <c r="F979" t="s">
        <v>407</v>
      </c>
      <c r="G979" t="s">
        <v>406</v>
      </c>
      <c r="H979" t="s">
        <v>408</v>
      </c>
      <c r="I979" s="52">
        <v>45538</v>
      </c>
      <c r="J979" t="s">
        <v>2457</v>
      </c>
      <c r="K979">
        <v>147</v>
      </c>
      <c r="L979" s="73">
        <v>81.673172505001006</v>
      </c>
      <c r="M979">
        <v>146</v>
      </c>
      <c r="N979">
        <v>0.99997412588159995</v>
      </c>
      <c r="O979" s="73">
        <v>82.634165315223896</v>
      </c>
      <c r="P979">
        <v>146</v>
      </c>
      <c r="Q979">
        <v>0.99997412588159995</v>
      </c>
      <c r="R979">
        <v>146</v>
      </c>
      <c r="S979">
        <v>0.99997412588159995</v>
      </c>
      <c r="T979">
        <v>26.458872618489799</v>
      </c>
      <c r="U979">
        <v>0.52403519412886901</v>
      </c>
      <c r="V979">
        <v>94</v>
      </c>
      <c r="W979">
        <v>9.5476067288701005E-2</v>
      </c>
      <c r="X979">
        <v>15</v>
      </c>
      <c r="Y979">
        <v>146</v>
      </c>
      <c r="Z979">
        <v>0.99997412588159995</v>
      </c>
      <c r="AA979">
        <v>23.725881425354601</v>
      </c>
      <c r="AB979">
        <v>144</v>
      </c>
      <c r="AC979">
        <v>0.98734369989068704</v>
      </c>
      <c r="AD979">
        <v>3</v>
      </c>
      <c r="AE979">
        <v>1.64943987554548E-2</v>
      </c>
      <c r="AF979">
        <v>0</v>
      </c>
      <c r="AG979">
        <v>0</v>
      </c>
      <c r="AH979">
        <v>2.6796576136247502E-3</v>
      </c>
      <c r="AI979">
        <v>8</v>
      </c>
      <c r="AJ979" s="73">
        <v>77.647344643482995</v>
      </c>
      <c r="AK979">
        <v>146</v>
      </c>
      <c r="AL979">
        <v>0.99997412588159995</v>
      </c>
      <c r="AM979">
        <v>0</v>
      </c>
      <c r="AN979">
        <v>0</v>
      </c>
      <c r="AO979">
        <v>0</v>
      </c>
      <c r="AP979">
        <v>0</v>
      </c>
      <c r="AQ979">
        <v>147</v>
      </c>
      <c r="AR979">
        <v>1</v>
      </c>
      <c r="AS979">
        <v>0</v>
      </c>
      <c r="AT979">
        <v>0</v>
      </c>
      <c r="AU979">
        <v>0</v>
      </c>
      <c r="AV979">
        <v>0</v>
      </c>
      <c r="AW979">
        <v>147</v>
      </c>
      <c r="AX979">
        <v>0.999999999999999</v>
      </c>
      <c r="AY979" s="73">
        <v>78.757830669813004</v>
      </c>
      <c r="AZ979">
        <v>146</v>
      </c>
      <c r="BA979">
        <v>0.99997412588159995</v>
      </c>
      <c r="BB979">
        <v>143</v>
      </c>
      <c r="BC979">
        <v>0.93499647117866602</v>
      </c>
      <c r="BD979">
        <v>4</v>
      </c>
      <c r="BE979">
        <v>6.5003528821333298E-2</v>
      </c>
      <c r="BF979">
        <v>81.673172505001006</v>
      </c>
      <c r="BG979">
        <v>82.634165315223896</v>
      </c>
      <c r="BH979">
        <v>78.757830669813004</v>
      </c>
      <c r="BI979">
        <v>77.647344643482995</v>
      </c>
    </row>
    <row r="980" spans="1:61" x14ac:dyDescent="0.25">
      <c r="A980" s="10" t="str">
        <f>VLOOKUP(D980,'Index-Relations'!E:F,2,FALSE)</f>
        <v>ESG</v>
      </c>
      <c r="B980" t="s">
        <v>3450</v>
      </c>
      <c r="C980" s="53" t="s">
        <v>3350</v>
      </c>
      <c r="D980" s="59" t="s">
        <v>2801</v>
      </c>
      <c r="E980" s="59" t="s">
        <v>4420</v>
      </c>
      <c r="F980" t="s">
        <v>407</v>
      </c>
      <c r="G980" t="s">
        <v>406</v>
      </c>
      <c r="H980" t="s">
        <v>408</v>
      </c>
      <c r="I980" s="52">
        <v>45505</v>
      </c>
      <c r="J980" t="s">
        <v>2457</v>
      </c>
      <c r="K980">
        <v>147</v>
      </c>
      <c r="L980" s="73">
        <v>81.955654428073998</v>
      </c>
      <c r="M980">
        <v>146</v>
      </c>
      <c r="N980">
        <v>0.99997119500327203</v>
      </c>
      <c r="O980" s="73">
        <v>82.741036672923897</v>
      </c>
      <c r="P980">
        <v>146</v>
      </c>
      <c r="Q980">
        <v>0.99997119500327203</v>
      </c>
      <c r="R980">
        <v>146</v>
      </c>
      <c r="S980">
        <v>0.99997119500327203</v>
      </c>
      <c r="T980">
        <v>26.368177463790001</v>
      </c>
      <c r="U980">
        <v>0.53416853929980301</v>
      </c>
      <c r="V980">
        <v>94</v>
      </c>
      <c r="W980">
        <v>0.10675805903909601</v>
      </c>
      <c r="X980">
        <v>15</v>
      </c>
      <c r="Y980">
        <v>146</v>
      </c>
      <c r="Z980">
        <v>0.99997119500327203</v>
      </c>
      <c r="AA980">
        <v>23.835856576940301</v>
      </c>
      <c r="AB980">
        <v>145</v>
      </c>
      <c r="AC980">
        <v>0.99244785211046405</v>
      </c>
      <c r="AD980">
        <v>1</v>
      </c>
      <c r="AE980">
        <v>7.5233428928079002E-3</v>
      </c>
      <c r="AF980">
        <v>1</v>
      </c>
      <c r="AG980">
        <v>2.8804996728050201E-5</v>
      </c>
      <c r="AH980">
        <v>2.5220430482154198E-3</v>
      </c>
      <c r="AI980">
        <v>8</v>
      </c>
      <c r="AJ980" s="73">
        <v>77.847626943748907</v>
      </c>
      <c r="AK980">
        <v>146</v>
      </c>
      <c r="AL980">
        <v>0.99997119500327203</v>
      </c>
      <c r="AM980">
        <v>0</v>
      </c>
      <c r="AN980">
        <v>0</v>
      </c>
      <c r="AO980">
        <v>0</v>
      </c>
      <c r="AP980">
        <v>0</v>
      </c>
      <c r="AQ980">
        <v>147</v>
      </c>
      <c r="AR980">
        <v>1</v>
      </c>
      <c r="AS980">
        <v>0</v>
      </c>
      <c r="AT980">
        <v>0</v>
      </c>
      <c r="AU980">
        <v>0</v>
      </c>
      <c r="AV980">
        <v>0</v>
      </c>
      <c r="AW980">
        <v>146</v>
      </c>
      <c r="AX980">
        <v>0.99997119500327103</v>
      </c>
      <c r="AY980" s="73">
        <v>79.262066650031997</v>
      </c>
      <c r="AZ980">
        <v>146</v>
      </c>
      <c r="BA980">
        <v>0.99997119500327203</v>
      </c>
      <c r="BB980">
        <v>144</v>
      </c>
      <c r="BC980">
        <v>0.94312562326420302</v>
      </c>
      <c r="BD980">
        <v>3</v>
      </c>
      <c r="BE980">
        <v>5.6874376735796699E-2</v>
      </c>
      <c r="BF980">
        <v>81.955654428073998</v>
      </c>
      <c r="BG980">
        <v>82.741036672923897</v>
      </c>
      <c r="BH980">
        <v>79.262066650031997</v>
      </c>
      <c r="BI980">
        <v>77.847626943748907</v>
      </c>
    </row>
    <row r="981" spans="1:61" x14ac:dyDescent="0.25">
      <c r="A981" s="10" t="str">
        <f>VLOOKUP(D981,'Index-Relations'!E:F,2,FALSE)</f>
        <v>ESG</v>
      </c>
      <c r="B981" t="s">
        <v>3450</v>
      </c>
      <c r="C981" s="53" t="s">
        <v>2765</v>
      </c>
      <c r="D981" s="59" t="s">
        <v>2801</v>
      </c>
      <c r="E981" s="59" t="s">
        <v>4421</v>
      </c>
      <c r="F981" t="s">
        <v>407</v>
      </c>
      <c r="G981" t="s">
        <v>406</v>
      </c>
      <c r="H981" t="s">
        <v>408</v>
      </c>
      <c r="I981" s="52">
        <v>45474</v>
      </c>
      <c r="J981" t="s">
        <v>2457</v>
      </c>
      <c r="K981">
        <v>147</v>
      </c>
      <c r="L981" s="73">
        <v>82.552757070730905</v>
      </c>
      <c r="M981">
        <v>146</v>
      </c>
      <c r="N981">
        <v>0.99997106320371199</v>
      </c>
      <c r="O981" s="73">
        <v>82.719037243941003</v>
      </c>
      <c r="P981">
        <v>146</v>
      </c>
      <c r="Q981">
        <v>0.99997106320371199</v>
      </c>
      <c r="R981">
        <v>146</v>
      </c>
      <c r="S981">
        <v>0.99997106320371199</v>
      </c>
      <c r="T981">
        <v>26.069636041465099</v>
      </c>
      <c r="U981">
        <v>0.55394651471831302</v>
      </c>
      <c r="V981">
        <v>94</v>
      </c>
      <c r="W981">
        <v>0.111857578118863</v>
      </c>
      <c r="X981">
        <v>15</v>
      </c>
      <c r="Y981">
        <v>146</v>
      </c>
      <c r="Z981">
        <v>0.99997106320371099</v>
      </c>
      <c r="AA981">
        <v>24.076027035259699</v>
      </c>
      <c r="AB981">
        <v>144</v>
      </c>
      <c r="AC981">
        <v>0.97205001841177896</v>
      </c>
      <c r="AD981">
        <v>2</v>
      </c>
      <c r="AE981">
        <v>2.7921044791931901E-2</v>
      </c>
      <c r="AF981">
        <v>1</v>
      </c>
      <c r="AG981">
        <v>2.8936796288191799E-5</v>
      </c>
      <c r="AH981">
        <v>2.5194315144089299E-3</v>
      </c>
      <c r="AI981">
        <v>8</v>
      </c>
      <c r="AJ981" s="73">
        <v>78.095538502108994</v>
      </c>
      <c r="AK981">
        <v>146</v>
      </c>
      <c r="AL981">
        <v>0.99997106320371199</v>
      </c>
      <c r="AM981">
        <v>0</v>
      </c>
      <c r="AN981">
        <v>0</v>
      </c>
      <c r="AO981">
        <v>0</v>
      </c>
      <c r="AP981">
        <v>0</v>
      </c>
      <c r="AQ981">
        <v>147</v>
      </c>
      <c r="AR981">
        <v>0.999999999999999</v>
      </c>
      <c r="AS981">
        <v>0</v>
      </c>
      <c r="AT981">
        <v>0</v>
      </c>
      <c r="AU981">
        <v>0</v>
      </c>
      <c r="AV981">
        <v>0</v>
      </c>
      <c r="AW981">
        <v>146</v>
      </c>
      <c r="AX981">
        <v>0.99997106320371199</v>
      </c>
      <c r="AY981" s="73">
        <v>80.789257705162996</v>
      </c>
      <c r="AZ981">
        <v>146</v>
      </c>
      <c r="BA981">
        <v>0.99997106320371199</v>
      </c>
      <c r="BB981">
        <v>144</v>
      </c>
      <c r="BC981">
        <v>0.94780034723203099</v>
      </c>
      <c r="BD981">
        <v>3</v>
      </c>
      <c r="BE981">
        <v>5.2199652767968799E-2</v>
      </c>
      <c r="BF981">
        <v>82.552757070730905</v>
      </c>
      <c r="BG981">
        <v>82.719037243941003</v>
      </c>
      <c r="BH981">
        <v>80.789257705162996</v>
      </c>
      <c r="BI981">
        <v>78.095538502108994</v>
      </c>
    </row>
    <row r="982" spans="1:61" x14ac:dyDescent="0.25">
      <c r="A982" s="10" t="str">
        <f>VLOOKUP(D982,'Index-Relations'!E:F,2,FALSE)</f>
        <v>ESG</v>
      </c>
      <c r="B982" t="s">
        <v>3450</v>
      </c>
      <c r="C982" s="53" t="s">
        <v>2766</v>
      </c>
      <c r="D982" s="59" t="s">
        <v>2801</v>
      </c>
      <c r="E982" s="59" t="s">
        <v>4422</v>
      </c>
      <c r="F982" t="s">
        <v>407</v>
      </c>
      <c r="G982" t="s">
        <v>406</v>
      </c>
      <c r="H982" t="s">
        <v>408</v>
      </c>
      <c r="I982" s="52">
        <v>45446</v>
      </c>
      <c r="J982" t="s">
        <v>2457</v>
      </c>
      <c r="K982">
        <v>146</v>
      </c>
      <c r="L982" s="73">
        <v>82.314054712520999</v>
      </c>
      <c r="M982">
        <v>146</v>
      </c>
      <c r="N982">
        <v>1</v>
      </c>
      <c r="O982" s="73">
        <v>81.879292797530994</v>
      </c>
      <c r="P982">
        <v>146</v>
      </c>
      <c r="Q982">
        <v>1</v>
      </c>
      <c r="R982">
        <v>146</v>
      </c>
      <c r="S982">
        <v>1</v>
      </c>
      <c r="T982">
        <v>26.3550324147939</v>
      </c>
      <c r="U982">
        <v>0.56356679277052502</v>
      </c>
      <c r="V982">
        <v>95</v>
      </c>
      <c r="W982">
        <v>0.109512577893917</v>
      </c>
      <c r="X982">
        <v>15</v>
      </c>
      <c r="Y982">
        <v>146</v>
      </c>
      <c r="Z982">
        <v>1</v>
      </c>
      <c r="AA982">
        <v>23.441663813227098</v>
      </c>
      <c r="AB982">
        <v>144</v>
      </c>
      <c r="AC982">
        <v>0.97402322024475596</v>
      </c>
      <c r="AD982">
        <v>2</v>
      </c>
      <c r="AE982">
        <v>2.59767797552438E-2</v>
      </c>
      <c r="AF982">
        <v>0</v>
      </c>
      <c r="AG982">
        <v>0</v>
      </c>
      <c r="AH982">
        <v>2.5020098491415899E-3</v>
      </c>
      <c r="AI982">
        <v>8</v>
      </c>
      <c r="AJ982" s="73">
        <v>78.391670303190907</v>
      </c>
      <c r="AK982">
        <v>146</v>
      </c>
      <c r="AL982">
        <v>1</v>
      </c>
      <c r="AM982">
        <v>0</v>
      </c>
      <c r="AN982">
        <v>0</v>
      </c>
      <c r="AO982">
        <v>0</v>
      </c>
      <c r="AP982">
        <v>0</v>
      </c>
      <c r="AQ982">
        <v>146</v>
      </c>
      <c r="AR982">
        <v>0.999999999999999</v>
      </c>
      <c r="AS982">
        <v>0</v>
      </c>
      <c r="AT982">
        <v>0</v>
      </c>
      <c r="AU982">
        <v>0</v>
      </c>
      <c r="AV982">
        <v>0</v>
      </c>
      <c r="AW982">
        <v>146</v>
      </c>
      <c r="AX982">
        <v>1</v>
      </c>
      <c r="AY982" s="73">
        <v>80.700485585817901</v>
      </c>
      <c r="AZ982">
        <v>146</v>
      </c>
      <c r="BA982">
        <v>1</v>
      </c>
      <c r="BB982">
        <v>143</v>
      </c>
      <c r="BC982">
        <v>0.95075748908598301</v>
      </c>
      <c r="BD982">
        <v>3</v>
      </c>
      <c r="BE982">
        <v>4.9242510914016401E-2</v>
      </c>
      <c r="BF982">
        <v>82.314054712520999</v>
      </c>
      <c r="BG982">
        <v>81.879292797530994</v>
      </c>
      <c r="BH982">
        <v>80.700485585817901</v>
      </c>
      <c r="BI982">
        <v>78.391670303190907</v>
      </c>
    </row>
    <row r="983" spans="1:61" x14ac:dyDescent="0.25">
      <c r="A983" s="10" t="str">
        <f>VLOOKUP(D983,'Index-Relations'!E:F,2,FALSE)</f>
        <v>ESG</v>
      </c>
      <c r="B983" t="s">
        <v>3450</v>
      </c>
      <c r="C983" s="53" t="s">
        <v>2767</v>
      </c>
      <c r="D983" s="59" t="s">
        <v>2801</v>
      </c>
      <c r="E983" s="59" t="s">
        <v>4423</v>
      </c>
      <c r="F983" t="s">
        <v>407</v>
      </c>
      <c r="G983" t="s">
        <v>406</v>
      </c>
      <c r="H983" t="s">
        <v>408</v>
      </c>
      <c r="I983" s="52">
        <v>45413</v>
      </c>
      <c r="J983" t="s">
        <v>2457</v>
      </c>
      <c r="K983">
        <v>146</v>
      </c>
      <c r="L983" s="73">
        <v>82.355996238909995</v>
      </c>
      <c r="M983">
        <v>146</v>
      </c>
      <c r="N983">
        <v>1</v>
      </c>
      <c r="O983" s="73">
        <v>82.193984359117906</v>
      </c>
      <c r="P983">
        <v>146</v>
      </c>
      <c r="Q983">
        <v>1</v>
      </c>
      <c r="R983">
        <v>146</v>
      </c>
      <c r="S983">
        <v>0.999999999999999</v>
      </c>
      <c r="T983">
        <v>26.969063586325898</v>
      </c>
      <c r="U983">
        <v>0.56132274198315202</v>
      </c>
      <c r="V983">
        <v>95</v>
      </c>
      <c r="W983">
        <v>0.109550580043595</v>
      </c>
      <c r="X983">
        <v>15</v>
      </c>
      <c r="Y983">
        <v>146</v>
      </c>
      <c r="Z983">
        <v>0.999999999999999</v>
      </c>
      <c r="AA983">
        <v>24.203898499704799</v>
      </c>
      <c r="AB983">
        <v>144</v>
      </c>
      <c r="AC983">
        <v>0.97484419791715904</v>
      </c>
      <c r="AD983">
        <v>2</v>
      </c>
      <c r="AE983">
        <v>2.5155802082839799E-2</v>
      </c>
      <c r="AF983">
        <v>0</v>
      </c>
      <c r="AG983">
        <v>5.3775999999999999E-16</v>
      </c>
      <c r="AH983">
        <v>2.3944453131348699E-3</v>
      </c>
      <c r="AI983">
        <v>8</v>
      </c>
      <c r="AJ983" s="73">
        <v>78.202842510189996</v>
      </c>
      <c r="AK983">
        <v>146</v>
      </c>
      <c r="AL983">
        <v>1</v>
      </c>
      <c r="AM983">
        <v>0</v>
      </c>
      <c r="AN983">
        <v>0</v>
      </c>
      <c r="AO983">
        <v>0</v>
      </c>
      <c r="AP983">
        <v>0</v>
      </c>
      <c r="AQ983">
        <v>146</v>
      </c>
      <c r="AR983">
        <v>1</v>
      </c>
      <c r="AS983">
        <v>0</v>
      </c>
      <c r="AT983">
        <v>0</v>
      </c>
      <c r="AU983">
        <v>0</v>
      </c>
      <c r="AV983">
        <v>0</v>
      </c>
      <c r="AW983">
        <v>146</v>
      </c>
      <c r="AX983">
        <v>1</v>
      </c>
      <c r="AY983" s="73">
        <v>80.656147057469994</v>
      </c>
      <c r="AZ983">
        <v>146</v>
      </c>
      <c r="BA983">
        <v>1</v>
      </c>
      <c r="BB983">
        <v>144</v>
      </c>
      <c r="BC983">
        <v>0.98068303144449498</v>
      </c>
      <c r="BD983">
        <v>2</v>
      </c>
      <c r="BE983">
        <v>1.9316968555504101E-2</v>
      </c>
      <c r="BF983">
        <v>82.355996238909995</v>
      </c>
      <c r="BG983">
        <v>82.193984359117906</v>
      </c>
      <c r="BH983">
        <v>80.656147057469994</v>
      </c>
      <c r="BI983">
        <v>78.202842510189996</v>
      </c>
    </row>
    <row r="984" spans="1:61" x14ac:dyDescent="0.25">
      <c r="A984" s="10" t="str">
        <f>VLOOKUP(D984,'Index-Relations'!E:F,2,FALSE)</f>
        <v>ESG</v>
      </c>
      <c r="B984" t="s">
        <v>3450</v>
      </c>
      <c r="C984" s="53" t="s">
        <v>2768</v>
      </c>
      <c r="D984" s="59" t="s">
        <v>2801</v>
      </c>
      <c r="E984" s="59" t="s">
        <v>4424</v>
      </c>
      <c r="F984" t="s">
        <v>407</v>
      </c>
      <c r="G984" t="s">
        <v>406</v>
      </c>
      <c r="H984" t="s">
        <v>408</v>
      </c>
      <c r="I984" s="52">
        <v>45383</v>
      </c>
      <c r="J984" t="s">
        <v>2457</v>
      </c>
      <c r="K984">
        <v>146</v>
      </c>
      <c r="L984">
        <v>85.676052787504702</v>
      </c>
      <c r="M984">
        <v>146</v>
      </c>
      <c r="N984">
        <v>1</v>
      </c>
      <c r="O984">
        <v>86.541603272586897</v>
      </c>
      <c r="P984">
        <v>146</v>
      </c>
      <c r="Q984">
        <v>1</v>
      </c>
      <c r="R984">
        <v>146</v>
      </c>
      <c r="S984">
        <v>1</v>
      </c>
      <c r="T984">
        <v>26.908624007788799</v>
      </c>
      <c r="U984">
        <v>0.56178948934441797</v>
      </c>
      <c r="V984">
        <v>95</v>
      </c>
      <c r="W984">
        <v>0.108749878647834</v>
      </c>
      <c r="X984">
        <v>15</v>
      </c>
      <c r="Y984">
        <v>146</v>
      </c>
      <c r="Z984">
        <v>1</v>
      </c>
      <c r="AA984">
        <v>23.187435323597199</v>
      </c>
      <c r="AB984">
        <v>144</v>
      </c>
      <c r="AC984">
        <v>0.97521655174956501</v>
      </c>
      <c r="AD984">
        <v>2</v>
      </c>
      <c r="AE984">
        <v>2.47834482504347E-2</v>
      </c>
      <c r="AF984">
        <v>0</v>
      </c>
      <c r="AG984">
        <v>0</v>
      </c>
      <c r="AH984">
        <v>2.3506429204167801E-3</v>
      </c>
      <c r="AI984">
        <v>8</v>
      </c>
      <c r="AJ984">
        <v>82.254045677914604</v>
      </c>
      <c r="AK984">
        <v>146</v>
      </c>
      <c r="AL984">
        <v>1</v>
      </c>
      <c r="AM984">
        <v>0</v>
      </c>
      <c r="AN984">
        <v>0</v>
      </c>
      <c r="AO984">
        <v>0</v>
      </c>
      <c r="AP984">
        <v>0</v>
      </c>
      <c r="AQ984">
        <v>146</v>
      </c>
      <c r="AR984">
        <v>1</v>
      </c>
      <c r="AS984">
        <v>0</v>
      </c>
      <c r="AT984">
        <v>0</v>
      </c>
      <c r="AU984">
        <v>0</v>
      </c>
      <c r="AV984">
        <v>0</v>
      </c>
      <c r="AW984">
        <v>146</v>
      </c>
      <c r="AX984">
        <v>1</v>
      </c>
      <c r="AY984">
        <v>84.447960754161002</v>
      </c>
      <c r="AZ984">
        <v>146</v>
      </c>
      <c r="BA984">
        <v>1</v>
      </c>
      <c r="BB984">
        <v>144</v>
      </c>
      <c r="BC984">
        <v>0.97992992086047903</v>
      </c>
      <c r="BD984">
        <v>2</v>
      </c>
      <c r="BE984">
        <v>2.0070079139520001E-2</v>
      </c>
      <c r="BF984">
        <v>82.808068131027994</v>
      </c>
      <c r="BG984">
        <v>82.458993203125004</v>
      </c>
      <c r="BH984">
        <v>81.440628814839997</v>
      </c>
      <c r="BI984">
        <v>78.423541239095002</v>
      </c>
    </row>
    <row r="985" spans="1:61" x14ac:dyDescent="0.25">
      <c r="A985" s="10" t="str">
        <f>VLOOKUP(D985,'Index-Relations'!E:F,2,FALSE)</f>
        <v>ESG</v>
      </c>
      <c r="B985" t="s">
        <v>3450</v>
      </c>
      <c r="C985" s="53" t="s">
        <v>2769</v>
      </c>
      <c r="D985" s="59" t="s">
        <v>2801</v>
      </c>
      <c r="E985" s="59" t="s">
        <v>4425</v>
      </c>
      <c r="F985" t="s">
        <v>407</v>
      </c>
      <c r="G985" t="s">
        <v>406</v>
      </c>
      <c r="H985" t="s">
        <v>408</v>
      </c>
      <c r="I985" s="52">
        <v>45352</v>
      </c>
      <c r="J985" t="s">
        <v>2457</v>
      </c>
      <c r="K985">
        <v>146</v>
      </c>
      <c r="L985">
        <v>85.869244672371593</v>
      </c>
      <c r="M985">
        <v>146</v>
      </c>
      <c r="N985">
        <v>1</v>
      </c>
      <c r="O985">
        <v>86.389493263907596</v>
      </c>
      <c r="P985">
        <v>146</v>
      </c>
      <c r="Q985">
        <v>1</v>
      </c>
      <c r="R985">
        <v>146</v>
      </c>
      <c r="S985">
        <v>0.999999999999999</v>
      </c>
      <c r="T985">
        <v>26.191845320789199</v>
      </c>
      <c r="U985">
        <v>0.53539382891796194</v>
      </c>
      <c r="V985">
        <v>92</v>
      </c>
      <c r="W985">
        <v>9.6957103466973102E-2</v>
      </c>
      <c r="X985">
        <v>15</v>
      </c>
      <c r="Y985">
        <v>146</v>
      </c>
      <c r="Z985">
        <v>1</v>
      </c>
      <c r="AA985">
        <v>22.816679495302399</v>
      </c>
      <c r="AB985">
        <v>144</v>
      </c>
      <c r="AC985">
        <v>0.975909515695768</v>
      </c>
      <c r="AD985">
        <v>2</v>
      </c>
      <c r="AE985">
        <v>2.40904843042321E-2</v>
      </c>
      <c r="AF985">
        <v>0</v>
      </c>
      <c r="AG985">
        <v>0</v>
      </c>
      <c r="AH985">
        <v>1.3490150687490499E-3</v>
      </c>
      <c r="AI985">
        <v>6</v>
      </c>
      <c r="AJ985">
        <v>82.6637696890255</v>
      </c>
      <c r="AK985">
        <v>146</v>
      </c>
      <c r="AL985">
        <v>1</v>
      </c>
      <c r="AM985">
        <v>0</v>
      </c>
      <c r="AN985">
        <v>0</v>
      </c>
      <c r="AO985">
        <v>0</v>
      </c>
      <c r="AP985">
        <v>0</v>
      </c>
      <c r="AQ985">
        <v>146</v>
      </c>
      <c r="AR985">
        <v>0.999999999999999</v>
      </c>
      <c r="AS985">
        <v>0</v>
      </c>
      <c r="AT985">
        <v>0</v>
      </c>
      <c r="AU985">
        <v>0</v>
      </c>
      <c r="AV985">
        <v>0</v>
      </c>
      <c r="AW985">
        <v>146</v>
      </c>
      <c r="AX985">
        <v>0.999999999999999</v>
      </c>
      <c r="AY985">
        <v>84.813561539564901</v>
      </c>
      <c r="AZ985">
        <v>146</v>
      </c>
      <c r="BA985">
        <v>1</v>
      </c>
      <c r="BB985">
        <v>144</v>
      </c>
      <c r="BC985">
        <v>0.98126779023802102</v>
      </c>
      <c r="BD985">
        <v>2</v>
      </c>
      <c r="BE985">
        <v>1.8732209761978199E-2</v>
      </c>
      <c r="BF985">
        <v>83.067235369629898</v>
      </c>
      <c r="BG985">
        <v>82.383115026035995</v>
      </c>
      <c r="BH985">
        <v>81.906236558751999</v>
      </c>
      <c r="BI985">
        <v>78.900455114184993</v>
      </c>
    </row>
    <row r="986" spans="1:61" x14ac:dyDescent="0.25">
      <c r="A986" s="10" t="str">
        <f>VLOOKUP(D986,'Index-Relations'!E:F,2,FALSE)</f>
        <v>ESG</v>
      </c>
      <c r="B986" t="s">
        <v>3450</v>
      </c>
      <c r="C986" s="53" t="s">
        <v>2770</v>
      </c>
      <c r="D986" s="59" t="s">
        <v>2801</v>
      </c>
      <c r="E986" s="59" t="s">
        <v>4426</v>
      </c>
      <c r="F986" t="s">
        <v>407</v>
      </c>
      <c r="G986" t="s">
        <v>406</v>
      </c>
      <c r="H986" t="s">
        <v>408</v>
      </c>
      <c r="I986" s="52">
        <v>45323</v>
      </c>
      <c r="J986" t="s">
        <v>2457</v>
      </c>
      <c r="K986">
        <v>146</v>
      </c>
      <c r="L986">
        <v>86.0933334220516</v>
      </c>
      <c r="M986">
        <v>146</v>
      </c>
      <c r="N986">
        <v>1</v>
      </c>
      <c r="O986">
        <v>86.717095120471598</v>
      </c>
      <c r="P986">
        <v>146</v>
      </c>
      <c r="Q986">
        <v>1</v>
      </c>
      <c r="R986">
        <v>146</v>
      </c>
      <c r="S986">
        <v>0.999999999999999</v>
      </c>
      <c r="T986">
        <v>26.608260084848101</v>
      </c>
      <c r="U986">
        <v>0.53107010449596204</v>
      </c>
      <c r="V986">
        <v>92</v>
      </c>
      <c r="W986">
        <v>9.4329899174643406E-2</v>
      </c>
      <c r="X986">
        <v>14</v>
      </c>
      <c r="Y986">
        <v>146</v>
      </c>
      <c r="Z986">
        <v>0.999999999999999</v>
      </c>
      <c r="AA986">
        <v>24.013328182669198</v>
      </c>
      <c r="AB986">
        <v>144</v>
      </c>
      <c r="AC986">
        <v>0.975259664131369</v>
      </c>
      <c r="AD986">
        <v>2</v>
      </c>
      <c r="AE986">
        <v>2.47403358686305E-2</v>
      </c>
      <c r="AF986">
        <v>0</v>
      </c>
      <c r="AG986">
        <v>4.1629999999999998E-17</v>
      </c>
      <c r="AH986">
        <v>1.23325470416772E-3</v>
      </c>
      <c r="AI986">
        <v>6</v>
      </c>
      <c r="AJ986">
        <v>82.768764805510401</v>
      </c>
      <c r="AK986">
        <v>146</v>
      </c>
      <c r="AL986">
        <v>1</v>
      </c>
      <c r="AM986">
        <v>0</v>
      </c>
      <c r="AN986">
        <v>0</v>
      </c>
      <c r="AO986">
        <v>0</v>
      </c>
      <c r="AP986">
        <v>0</v>
      </c>
      <c r="AQ986">
        <v>146</v>
      </c>
      <c r="AR986">
        <v>1</v>
      </c>
      <c r="AS986">
        <v>0</v>
      </c>
      <c r="AT986">
        <v>0</v>
      </c>
      <c r="AU986">
        <v>0</v>
      </c>
      <c r="AV986">
        <v>0</v>
      </c>
      <c r="AW986">
        <v>146</v>
      </c>
      <c r="AX986">
        <v>1</v>
      </c>
      <c r="AY986">
        <v>84.891243430134793</v>
      </c>
      <c r="AZ986">
        <v>146</v>
      </c>
      <c r="BA986">
        <v>1</v>
      </c>
      <c r="BB986">
        <v>144</v>
      </c>
      <c r="BC986">
        <v>0.98105705016217004</v>
      </c>
      <c r="BD986">
        <v>2</v>
      </c>
      <c r="BE986">
        <v>1.8942949837829098E-2</v>
      </c>
      <c r="BF986">
        <v>83.202511516163995</v>
      </c>
      <c r="BG986">
        <v>82.698406892652898</v>
      </c>
      <c r="BH986">
        <v>81.859220106351898</v>
      </c>
      <c r="BI986">
        <v>78.925761906330905</v>
      </c>
    </row>
    <row r="987" spans="1:61" x14ac:dyDescent="0.25">
      <c r="A987" s="10" t="str">
        <f>VLOOKUP(D987,'Index-Relations'!E:F,2,FALSE)</f>
        <v>ESG</v>
      </c>
      <c r="B987" t="s">
        <v>3450</v>
      </c>
      <c r="C987" s="53" t="s">
        <v>2760</v>
      </c>
      <c r="D987" s="59" t="s">
        <v>2802</v>
      </c>
      <c r="E987" s="59" t="s">
        <v>4427</v>
      </c>
      <c r="F987" t="s">
        <v>411</v>
      </c>
      <c r="G987" t="s">
        <v>410</v>
      </c>
      <c r="H987" t="s">
        <v>412</v>
      </c>
      <c r="I987" s="52">
        <v>45659</v>
      </c>
      <c r="J987" t="s">
        <v>2457</v>
      </c>
      <c r="K987">
        <v>141</v>
      </c>
      <c r="L987" s="73">
        <v>83.092902025257004</v>
      </c>
      <c r="M987">
        <v>141</v>
      </c>
      <c r="N987">
        <v>1</v>
      </c>
      <c r="O987" s="73">
        <v>83.576771303206002</v>
      </c>
      <c r="P987">
        <v>141</v>
      </c>
      <c r="Q987">
        <v>1</v>
      </c>
      <c r="R987">
        <v>141</v>
      </c>
      <c r="S987">
        <v>0.999999999999999</v>
      </c>
      <c r="T987">
        <v>25.309341742113698</v>
      </c>
      <c r="U987">
        <v>0.49658062208946502</v>
      </c>
      <c r="V987">
        <v>94</v>
      </c>
      <c r="W987">
        <v>0.10454983590696</v>
      </c>
      <c r="X987">
        <v>16</v>
      </c>
      <c r="Y987">
        <v>141</v>
      </c>
      <c r="Z987">
        <v>1</v>
      </c>
      <c r="AA987">
        <v>28.6940040356703</v>
      </c>
      <c r="AB987">
        <v>133</v>
      </c>
      <c r="AC987">
        <v>0.97073110156662301</v>
      </c>
      <c r="AD987">
        <v>8</v>
      </c>
      <c r="AE987">
        <v>2.9268898433376499E-2</v>
      </c>
      <c r="AF987">
        <v>0</v>
      </c>
      <c r="AG987">
        <v>1.388E-17</v>
      </c>
      <c r="AH987">
        <v>3.63078339770255E-3</v>
      </c>
      <c r="AI987">
        <v>9</v>
      </c>
      <c r="AJ987" s="73">
        <v>79.082066257795006</v>
      </c>
      <c r="AK987">
        <v>141</v>
      </c>
      <c r="AL987">
        <v>1</v>
      </c>
      <c r="AM987">
        <v>0</v>
      </c>
      <c r="AN987">
        <v>0</v>
      </c>
      <c r="AO987">
        <v>6.9687462055253203E-3</v>
      </c>
      <c r="AP987">
        <v>1</v>
      </c>
      <c r="AQ987">
        <v>141</v>
      </c>
      <c r="AR987">
        <v>1</v>
      </c>
      <c r="AS987">
        <v>0</v>
      </c>
      <c r="AT987">
        <v>0</v>
      </c>
      <c r="AU987">
        <v>0</v>
      </c>
      <c r="AV987">
        <v>0</v>
      </c>
      <c r="AW987">
        <v>141</v>
      </c>
      <c r="AX987">
        <v>1</v>
      </c>
      <c r="AY987" s="73">
        <v>80.496047423522995</v>
      </c>
      <c r="AZ987">
        <v>141</v>
      </c>
      <c r="BA987">
        <v>1</v>
      </c>
      <c r="BB987">
        <v>140</v>
      </c>
      <c r="BC987">
        <v>0.99303125379447399</v>
      </c>
      <c r="BD987">
        <v>0</v>
      </c>
      <c r="BE987">
        <v>0</v>
      </c>
      <c r="BF987">
        <v>83.092902025257004</v>
      </c>
      <c r="BG987">
        <v>83.576771303206002</v>
      </c>
      <c r="BH987">
        <v>80.496047423522995</v>
      </c>
      <c r="BI987">
        <v>79.082066257795006</v>
      </c>
    </row>
    <row r="988" spans="1:61" x14ac:dyDescent="0.25">
      <c r="A988" s="10" t="str">
        <f>VLOOKUP(D988,'Index-Relations'!E:F,2,FALSE)</f>
        <v>ESG</v>
      </c>
      <c r="B988" t="s">
        <v>3450</v>
      </c>
      <c r="C988" s="53" t="s">
        <v>2761</v>
      </c>
      <c r="D988" s="59" t="s">
        <v>2802</v>
      </c>
      <c r="E988" s="59" t="s">
        <v>4428</v>
      </c>
      <c r="F988" t="s">
        <v>411</v>
      </c>
      <c r="G988" t="s">
        <v>410</v>
      </c>
      <c r="H988" t="s">
        <v>412</v>
      </c>
      <c r="I988" s="52">
        <v>45628</v>
      </c>
      <c r="J988" t="s">
        <v>2457</v>
      </c>
      <c r="K988">
        <v>142</v>
      </c>
      <c r="L988" s="73">
        <v>81.802967918408001</v>
      </c>
      <c r="M988">
        <v>141</v>
      </c>
      <c r="N988">
        <v>0.99996889828610003</v>
      </c>
      <c r="O988" s="73">
        <v>82.678461128590001</v>
      </c>
      <c r="P988">
        <v>141</v>
      </c>
      <c r="Q988">
        <v>0.99996889828610003</v>
      </c>
      <c r="R988">
        <v>141</v>
      </c>
      <c r="S988">
        <v>0.99996889828610003</v>
      </c>
      <c r="T988">
        <v>25.228566249727798</v>
      </c>
      <c r="U988">
        <v>0.46991053184672199</v>
      </c>
      <c r="V988">
        <v>90</v>
      </c>
      <c r="W988">
        <v>0.103591938400994</v>
      </c>
      <c r="X988">
        <v>15</v>
      </c>
      <c r="Y988">
        <v>141</v>
      </c>
      <c r="Z988">
        <v>0.99996889828610003</v>
      </c>
      <c r="AA988">
        <v>19.9879187375981</v>
      </c>
      <c r="AB988">
        <v>135</v>
      </c>
      <c r="AC988">
        <v>0.97907742569702505</v>
      </c>
      <c r="AD988">
        <v>6</v>
      </c>
      <c r="AE988">
        <v>2.0891472589074901E-2</v>
      </c>
      <c r="AF988">
        <v>1</v>
      </c>
      <c r="AG988">
        <v>3.1101713899889202E-5</v>
      </c>
      <c r="AH988">
        <v>3.2465659043220498E-3</v>
      </c>
      <c r="AI988">
        <v>7</v>
      </c>
      <c r="AJ988" s="73">
        <v>78.414940974708998</v>
      </c>
      <c r="AK988">
        <v>141</v>
      </c>
      <c r="AL988">
        <v>0.99996889828610003</v>
      </c>
      <c r="AM988">
        <v>0</v>
      </c>
      <c r="AN988">
        <v>0</v>
      </c>
      <c r="AO988">
        <v>6.5785530893084599E-3</v>
      </c>
      <c r="AP988">
        <v>1</v>
      </c>
      <c r="AQ988">
        <v>142</v>
      </c>
      <c r="AR988">
        <v>0.999999999999999</v>
      </c>
      <c r="AS988">
        <v>0</v>
      </c>
      <c r="AT988">
        <v>0</v>
      </c>
      <c r="AU988">
        <v>0</v>
      </c>
      <c r="AV988">
        <v>0</v>
      </c>
      <c r="AW988">
        <v>142</v>
      </c>
      <c r="AX988">
        <v>1</v>
      </c>
      <c r="AY988" s="73">
        <v>78.655630647178</v>
      </c>
      <c r="AZ988">
        <v>141</v>
      </c>
      <c r="BA988">
        <v>0.99996889828610003</v>
      </c>
      <c r="BB988">
        <v>139</v>
      </c>
      <c r="BC988">
        <v>0.94281131027781995</v>
      </c>
      <c r="BD988">
        <v>2</v>
      </c>
      <c r="BE988">
        <v>5.06101366328707E-2</v>
      </c>
      <c r="BF988">
        <v>81.802967918408001</v>
      </c>
      <c r="BG988">
        <v>82.678461128590001</v>
      </c>
      <c r="BH988">
        <v>78.655630647178</v>
      </c>
      <c r="BI988">
        <v>78.414940974708998</v>
      </c>
    </row>
    <row r="989" spans="1:61" x14ac:dyDescent="0.25">
      <c r="A989" s="10" t="str">
        <f>VLOOKUP(D989,'Index-Relations'!E:F,2,FALSE)</f>
        <v>ESG</v>
      </c>
      <c r="B989" t="s">
        <v>3450</v>
      </c>
      <c r="C989" s="53" t="s">
        <v>2762</v>
      </c>
      <c r="D989" s="59" t="s">
        <v>2802</v>
      </c>
      <c r="E989" s="59" t="s">
        <v>4429</v>
      </c>
      <c r="F989" t="s">
        <v>411</v>
      </c>
      <c r="G989" t="s">
        <v>410</v>
      </c>
      <c r="H989" t="s">
        <v>412</v>
      </c>
      <c r="I989" s="52">
        <v>45597</v>
      </c>
      <c r="J989" t="s">
        <v>2457</v>
      </c>
      <c r="K989">
        <v>142</v>
      </c>
      <c r="L989" s="73">
        <v>81.901346298487994</v>
      </c>
      <c r="M989">
        <v>141</v>
      </c>
      <c r="N989">
        <v>0.99997470549014</v>
      </c>
      <c r="O989" s="73">
        <v>82.752663905200905</v>
      </c>
      <c r="P989">
        <v>141</v>
      </c>
      <c r="Q989">
        <v>0.99997470549014</v>
      </c>
      <c r="R989">
        <v>141</v>
      </c>
      <c r="S989">
        <v>0.99997470549014</v>
      </c>
      <c r="T989">
        <v>25.348725942631901</v>
      </c>
      <c r="U989">
        <v>0.469178924523731</v>
      </c>
      <c r="V989">
        <v>90</v>
      </c>
      <c r="W989">
        <v>0.101975067482324</v>
      </c>
      <c r="X989">
        <v>15</v>
      </c>
      <c r="Y989">
        <v>141</v>
      </c>
      <c r="Z989">
        <v>0.99997470549014</v>
      </c>
      <c r="AA989">
        <v>20.8236643530329</v>
      </c>
      <c r="AB989">
        <v>134</v>
      </c>
      <c r="AC989">
        <v>0.97190579565629798</v>
      </c>
      <c r="AD989">
        <v>7</v>
      </c>
      <c r="AE989">
        <v>2.8068909833842502E-2</v>
      </c>
      <c r="AF989">
        <v>1</v>
      </c>
      <c r="AG989">
        <v>2.5294509859226299E-5</v>
      </c>
      <c r="AH989">
        <v>2.9834681363205499E-3</v>
      </c>
      <c r="AI989">
        <v>7</v>
      </c>
      <c r="AJ989" s="73">
        <v>78.585391626985995</v>
      </c>
      <c r="AK989">
        <v>141</v>
      </c>
      <c r="AL989">
        <v>0.99997470549014</v>
      </c>
      <c r="AM989">
        <v>0</v>
      </c>
      <c r="AN989">
        <v>0</v>
      </c>
      <c r="AO989">
        <v>0</v>
      </c>
      <c r="AP989">
        <v>0</v>
      </c>
      <c r="AQ989">
        <v>142</v>
      </c>
      <c r="AR989">
        <v>1</v>
      </c>
      <c r="AS989">
        <v>0</v>
      </c>
      <c r="AT989">
        <v>0</v>
      </c>
      <c r="AU989">
        <v>0</v>
      </c>
      <c r="AV989">
        <v>0</v>
      </c>
      <c r="AW989">
        <v>142</v>
      </c>
      <c r="AX989">
        <v>0.999999999999999</v>
      </c>
      <c r="AY989" s="73">
        <v>78.720166820976004</v>
      </c>
      <c r="AZ989">
        <v>141</v>
      </c>
      <c r="BA989">
        <v>0.99997470549014</v>
      </c>
      <c r="BB989">
        <v>138</v>
      </c>
      <c r="BC989">
        <v>0.93615380678689697</v>
      </c>
      <c r="BD989">
        <v>4</v>
      </c>
      <c r="BE989">
        <v>6.3846193213102795E-2</v>
      </c>
      <c r="BF989">
        <v>81.901346298487994</v>
      </c>
      <c r="BG989">
        <v>82.752663905200905</v>
      </c>
      <c r="BH989">
        <v>78.720166820976004</v>
      </c>
      <c r="BI989">
        <v>78.585391626985995</v>
      </c>
    </row>
    <row r="990" spans="1:61" x14ac:dyDescent="0.25">
      <c r="A990" s="10" t="str">
        <f>VLOOKUP(D990,'Index-Relations'!E:F,2,FALSE)</f>
        <v>ESG</v>
      </c>
      <c r="B990" t="s">
        <v>3450</v>
      </c>
      <c r="C990" s="53" t="s">
        <v>2763</v>
      </c>
      <c r="D990" s="59" t="s">
        <v>2802</v>
      </c>
      <c r="E990" s="59" t="s">
        <v>4430</v>
      </c>
      <c r="F990" t="s">
        <v>411</v>
      </c>
      <c r="G990" t="s">
        <v>410</v>
      </c>
      <c r="H990" t="s">
        <v>412</v>
      </c>
      <c r="I990" s="52">
        <v>45566</v>
      </c>
      <c r="J990" t="s">
        <v>2457</v>
      </c>
      <c r="K990">
        <v>142</v>
      </c>
      <c r="L990" s="73">
        <v>81.910436147379002</v>
      </c>
      <c r="M990">
        <v>141</v>
      </c>
      <c r="N990">
        <v>0.99997463990211999</v>
      </c>
      <c r="O990" s="73">
        <v>82.812807737949001</v>
      </c>
      <c r="P990">
        <v>141</v>
      </c>
      <c r="Q990">
        <v>0.99997463990211999</v>
      </c>
      <c r="R990">
        <v>141</v>
      </c>
      <c r="S990">
        <v>0.99997463990211999</v>
      </c>
      <c r="T990">
        <v>25.656928688748302</v>
      </c>
      <c r="U990">
        <v>0.46907340302811001</v>
      </c>
      <c r="V990">
        <v>90</v>
      </c>
      <c r="W990">
        <v>0.104974647237149</v>
      </c>
      <c r="X990">
        <v>15</v>
      </c>
      <c r="Y990">
        <v>141</v>
      </c>
      <c r="Z990">
        <v>0.99997463990212099</v>
      </c>
      <c r="AA990">
        <v>22.3189974429791</v>
      </c>
      <c r="AB990">
        <v>138</v>
      </c>
      <c r="AC990">
        <v>0.98401242390664001</v>
      </c>
      <c r="AD990">
        <v>3</v>
      </c>
      <c r="AE990">
        <v>1.5962215995479902E-2</v>
      </c>
      <c r="AF990">
        <v>1</v>
      </c>
      <c r="AG990">
        <v>2.53600978792553E-5</v>
      </c>
      <c r="AH990">
        <v>2.9907653577057299E-3</v>
      </c>
      <c r="AI990">
        <v>8</v>
      </c>
      <c r="AJ990" s="73">
        <v>78.413633445507998</v>
      </c>
      <c r="AK990">
        <v>141</v>
      </c>
      <c r="AL990">
        <v>0.99997463990211999</v>
      </c>
      <c r="AM990">
        <v>0</v>
      </c>
      <c r="AN990">
        <v>0</v>
      </c>
      <c r="AO990">
        <v>0</v>
      </c>
      <c r="AP990">
        <v>0</v>
      </c>
      <c r="AQ990">
        <v>142</v>
      </c>
      <c r="AR990">
        <v>1</v>
      </c>
      <c r="AS990">
        <v>0</v>
      </c>
      <c r="AT990">
        <v>0</v>
      </c>
      <c r="AU990">
        <v>0</v>
      </c>
      <c r="AV990">
        <v>0</v>
      </c>
      <c r="AW990">
        <v>142</v>
      </c>
      <c r="AX990">
        <v>1</v>
      </c>
      <c r="AY990" s="73">
        <v>78.815018977839003</v>
      </c>
      <c r="AZ990">
        <v>141</v>
      </c>
      <c r="BA990">
        <v>0.99997463990211999</v>
      </c>
      <c r="BB990">
        <v>138</v>
      </c>
      <c r="BC990">
        <v>0.93404264993257002</v>
      </c>
      <c r="BD990">
        <v>4</v>
      </c>
      <c r="BE990">
        <v>6.5957350067429601E-2</v>
      </c>
      <c r="BF990">
        <v>81.910436147379002</v>
      </c>
      <c r="BG990">
        <v>82.812807737949001</v>
      </c>
      <c r="BH990">
        <v>78.815018977839003</v>
      </c>
      <c r="BI990">
        <v>78.413633445507998</v>
      </c>
    </row>
    <row r="991" spans="1:61" x14ac:dyDescent="0.25">
      <c r="A991" s="10" t="str">
        <f>VLOOKUP(D991,'Index-Relations'!E:F,2,FALSE)</f>
        <v>ESG</v>
      </c>
      <c r="B991" t="s">
        <v>3450</v>
      </c>
      <c r="C991" s="53" t="s">
        <v>2764</v>
      </c>
      <c r="D991" s="59" t="s">
        <v>2802</v>
      </c>
      <c r="E991" s="59" t="s">
        <v>4431</v>
      </c>
      <c r="F991" t="s">
        <v>411</v>
      </c>
      <c r="G991" t="s">
        <v>410</v>
      </c>
      <c r="H991" t="s">
        <v>412</v>
      </c>
      <c r="I991" s="52">
        <v>45538</v>
      </c>
      <c r="J991" t="s">
        <v>2457</v>
      </c>
      <c r="K991">
        <v>142</v>
      </c>
      <c r="L991" s="73">
        <v>82.056898049455995</v>
      </c>
      <c r="M991">
        <v>141</v>
      </c>
      <c r="N991">
        <v>0.99997314333616405</v>
      </c>
      <c r="O991" s="73">
        <v>82.790983153786996</v>
      </c>
      <c r="P991">
        <v>141</v>
      </c>
      <c r="Q991">
        <v>0.99997314333616405</v>
      </c>
      <c r="R991">
        <v>141</v>
      </c>
      <c r="S991">
        <v>0.99997314333616405</v>
      </c>
      <c r="T991">
        <v>26.114396425469401</v>
      </c>
      <c r="U991">
        <v>0.48178556432723801</v>
      </c>
      <c r="V991">
        <v>90</v>
      </c>
      <c r="W991">
        <v>0.107136591038589</v>
      </c>
      <c r="X991">
        <v>15</v>
      </c>
      <c r="Y991">
        <v>141</v>
      </c>
      <c r="Z991">
        <v>0.99997314333616405</v>
      </c>
      <c r="AA991">
        <v>23.789624770689201</v>
      </c>
      <c r="AB991">
        <v>139</v>
      </c>
      <c r="AC991">
        <v>0.98686308873625594</v>
      </c>
      <c r="AD991">
        <v>3</v>
      </c>
      <c r="AE991">
        <v>1.7120758114748499E-2</v>
      </c>
      <c r="AF991">
        <v>0</v>
      </c>
      <c r="AG991">
        <v>0</v>
      </c>
      <c r="AH991">
        <v>3.0069250863282199E-3</v>
      </c>
      <c r="AI991">
        <v>8</v>
      </c>
      <c r="AJ991" s="73">
        <v>78.747793129035998</v>
      </c>
      <c r="AK991">
        <v>141</v>
      </c>
      <c r="AL991">
        <v>0.99997314333616405</v>
      </c>
      <c r="AM991">
        <v>0</v>
      </c>
      <c r="AN991">
        <v>0</v>
      </c>
      <c r="AO991">
        <v>0</v>
      </c>
      <c r="AP991">
        <v>0</v>
      </c>
      <c r="AQ991">
        <v>142</v>
      </c>
      <c r="AR991">
        <v>0.999999999999999</v>
      </c>
      <c r="AS991">
        <v>0</v>
      </c>
      <c r="AT991">
        <v>0</v>
      </c>
      <c r="AU991">
        <v>0</v>
      </c>
      <c r="AV991">
        <v>0</v>
      </c>
      <c r="AW991">
        <v>142</v>
      </c>
      <c r="AX991">
        <v>0.999999999999999</v>
      </c>
      <c r="AY991" s="73">
        <v>78.895755194968004</v>
      </c>
      <c r="AZ991">
        <v>141</v>
      </c>
      <c r="BA991">
        <v>0.99997314333616405</v>
      </c>
      <c r="BB991">
        <v>138</v>
      </c>
      <c r="BC991">
        <v>0.93252802299404203</v>
      </c>
      <c r="BD991">
        <v>4</v>
      </c>
      <c r="BE991">
        <v>6.7471977005957001E-2</v>
      </c>
      <c r="BF991">
        <v>82.056898049455995</v>
      </c>
      <c r="BG991">
        <v>82.790983153786996</v>
      </c>
      <c r="BH991">
        <v>78.895755194968004</v>
      </c>
      <c r="BI991">
        <v>78.747793129035998</v>
      </c>
    </row>
    <row r="992" spans="1:61" x14ac:dyDescent="0.25">
      <c r="A992" s="10" t="str">
        <f>VLOOKUP(D992,'Index-Relations'!E:F,2,FALSE)</f>
        <v>ESG</v>
      </c>
      <c r="B992" t="s">
        <v>3450</v>
      </c>
      <c r="C992" s="53" t="s">
        <v>3350</v>
      </c>
      <c r="D992" s="59" t="s">
        <v>2802</v>
      </c>
      <c r="E992" s="59" t="s">
        <v>4432</v>
      </c>
      <c r="F992" t="s">
        <v>411</v>
      </c>
      <c r="G992" t="s">
        <v>410</v>
      </c>
      <c r="H992" t="s">
        <v>412</v>
      </c>
      <c r="I992" s="52">
        <v>45505</v>
      </c>
      <c r="J992" t="s">
        <v>2457</v>
      </c>
      <c r="K992">
        <v>142</v>
      </c>
      <c r="L992" s="73">
        <v>82.335534369146899</v>
      </c>
      <c r="M992">
        <v>141</v>
      </c>
      <c r="N992">
        <v>0.99997017700103796</v>
      </c>
      <c r="O992" s="73">
        <v>82.918533223959997</v>
      </c>
      <c r="P992">
        <v>141</v>
      </c>
      <c r="Q992">
        <v>0.99997017700103796</v>
      </c>
      <c r="R992">
        <v>141</v>
      </c>
      <c r="S992">
        <v>0.99997017700103696</v>
      </c>
      <c r="T992">
        <v>26.063701713386699</v>
      </c>
      <c r="U992">
        <v>0.49803123567187901</v>
      </c>
      <c r="V992">
        <v>90</v>
      </c>
      <c r="W992">
        <v>0.11856313487183601</v>
      </c>
      <c r="X992">
        <v>15</v>
      </c>
      <c r="Y992">
        <v>141</v>
      </c>
      <c r="Z992">
        <v>0.99997017700103696</v>
      </c>
      <c r="AA992">
        <v>23.904959688598101</v>
      </c>
      <c r="AB992">
        <v>140</v>
      </c>
      <c r="AC992">
        <v>0.992180950381648</v>
      </c>
      <c r="AD992">
        <v>1</v>
      </c>
      <c r="AE992">
        <v>7.7892266193891899E-3</v>
      </c>
      <c r="AF992">
        <v>1</v>
      </c>
      <c r="AG992">
        <v>2.9822998961921501E-5</v>
      </c>
      <c r="AH992">
        <v>2.8009251270542102E-3</v>
      </c>
      <c r="AI992">
        <v>8</v>
      </c>
      <c r="AJ992" s="73">
        <v>78.865587565178004</v>
      </c>
      <c r="AK992">
        <v>141</v>
      </c>
      <c r="AL992">
        <v>0.99997017700103796</v>
      </c>
      <c r="AM992">
        <v>0</v>
      </c>
      <c r="AN992">
        <v>0</v>
      </c>
      <c r="AO992">
        <v>0</v>
      </c>
      <c r="AP992">
        <v>0</v>
      </c>
      <c r="AQ992">
        <v>142</v>
      </c>
      <c r="AR992">
        <v>1</v>
      </c>
      <c r="AS992">
        <v>0</v>
      </c>
      <c r="AT992">
        <v>0</v>
      </c>
      <c r="AU992">
        <v>0</v>
      </c>
      <c r="AV992">
        <v>0</v>
      </c>
      <c r="AW992">
        <v>141</v>
      </c>
      <c r="AX992">
        <v>0.99997017700103696</v>
      </c>
      <c r="AY992" s="73">
        <v>79.425558542969</v>
      </c>
      <c r="AZ992">
        <v>141</v>
      </c>
      <c r="BA992">
        <v>0.99997017700103796</v>
      </c>
      <c r="BB992">
        <v>139</v>
      </c>
      <c r="BC992">
        <v>0.94111561634986196</v>
      </c>
      <c r="BD992">
        <v>3</v>
      </c>
      <c r="BE992">
        <v>5.8884383650137699E-2</v>
      </c>
      <c r="BF992">
        <v>82.335534369146899</v>
      </c>
      <c r="BG992">
        <v>82.918533223959997</v>
      </c>
      <c r="BH992">
        <v>79.425558542969</v>
      </c>
      <c r="BI992">
        <v>78.865587565178004</v>
      </c>
    </row>
    <row r="993" spans="1:61" x14ac:dyDescent="0.25">
      <c r="A993" s="10" t="str">
        <f>VLOOKUP(D993,'Index-Relations'!E:F,2,FALSE)</f>
        <v>ESG</v>
      </c>
      <c r="B993" t="s">
        <v>3450</v>
      </c>
      <c r="C993" s="53" t="s">
        <v>2765</v>
      </c>
      <c r="D993" s="59" t="s">
        <v>2802</v>
      </c>
      <c r="E993" s="59" t="s">
        <v>4433</v>
      </c>
      <c r="F993" t="s">
        <v>411</v>
      </c>
      <c r="G993" t="s">
        <v>410</v>
      </c>
      <c r="H993" t="s">
        <v>412</v>
      </c>
      <c r="I993" s="52">
        <v>45474</v>
      </c>
      <c r="J993" t="s">
        <v>2457</v>
      </c>
      <c r="K993">
        <v>142</v>
      </c>
      <c r="L993" s="73">
        <v>82.952115687955995</v>
      </c>
      <c r="M993">
        <v>141</v>
      </c>
      <c r="N993">
        <v>0.99997005006959905</v>
      </c>
      <c r="O993" s="73">
        <v>82.896954098386004</v>
      </c>
      <c r="P993">
        <v>141</v>
      </c>
      <c r="Q993">
        <v>0.99997005006959905</v>
      </c>
      <c r="R993">
        <v>141</v>
      </c>
      <c r="S993">
        <v>0.99997005006959905</v>
      </c>
      <c r="T993">
        <v>25.757336591882801</v>
      </c>
      <c r="U993">
        <v>0.51458011550125504</v>
      </c>
      <c r="V993">
        <v>90</v>
      </c>
      <c r="W993">
        <v>0.12577333871579399</v>
      </c>
      <c r="X993">
        <v>15</v>
      </c>
      <c r="Y993">
        <v>141</v>
      </c>
      <c r="Z993">
        <v>0.99997005006959905</v>
      </c>
      <c r="AA993">
        <v>24.079617918647799</v>
      </c>
      <c r="AB993">
        <v>140</v>
      </c>
      <c r="AC993">
        <v>0.99229948207517205</v>
      </c>
      <c r="AD993">
        <v>1</v>
      </c>
      <c r="AE993">
        <v>7.6705679944271297E-3</v>
      </c>
      <c r="AF993">
        <v>1</v>
      </c>
      <c r="AG993">
        <v>2.9949930400598101E-5</v>
      </c>
      <c r="AH993">
        <v>2.8328640630523498E-3</v>
      </c>
      <c r="AI993">
        <v>8</v>
      </c>
      <c r="AJ993" s="73">
        <v>79.114541895350996</v>
      </c>
      <c r="AK993">
        <v>141</v>
      </c>
      <c r="AL993">
        <v>0.99997005006959905</v>
      </c>
      <c r="AM993">
        <v>0</v>
      </c>
      <c r="AN993">
        <v>0</v>
      </c>
      <c r="AO993">
        <v>0</v>
      </c>
      <c r="AP993">
        <v>0</v>
      </c>
      <c r="AQ993">
        <v>142</v>
      </c>
      <c r="AR993">
        <v>1</v>
      </c>
      <c r="AS993">
        <v>0</v>
      </c>
      <c r="AT993">
        <v>0</v>
      </c>
      <c r="AU993">
        <v>0</v>
      </c>
      <c r="AV993">
        <v>0</v>
      </c>
      <c r="AW993">
        <v>141</v>
      </c>
      <c r="AX993">
        <v>0.99997005006959805</v>
      </c>
      <c r="AY993" s="73">
        <v>81.006378923399893</v>
      </c>
      <c r="AZ993">
        <v>141</v>
      </c>
      <c r="BA993">
        <v>0.99997005006959905</v>
      </c>
      <c r="BB993">
        <v>139</v>
      </c>
      <c r="BC993">
        <v>0.94597273479069299</v>
      </c>
      <c r="BD993">
        <v>3</v>
      </c>
      <c r="BE993">
        <v>5.4027265209306903E-2</v>
      </c>
      <c r="BF993">
        <v>82.952115687955995</v>
      </c>
      <c r="BG993">
        <v>82.896954098386004</v>
      </c>
      <c r="BH993">
        <v>81.006378923399893</v>
      </c>
      <c r="BI993">
        <v>79.114541895350996</v>
      </c>
    </row>
    <row r="994" spans="1:61" x14ac:dyDescent="0.25">
      <c r="A994" s="10" t="str">
        <f>VLOOKUP(D994,'Index-Relations'!E:F,2,FALSE)</f>
        <v>ESG</v>
      </c>
      <c r="B994" t="s">
        <v>3450</v>
      </c>
      <c r="C994" s="53" t="s">
        <v>2766</v>
      </c>
      <c r="D994" s="59" t="s">
        <v>2802</v>
      </c>
      <c r="E994" s="59" t="s">
        <v>4434</v>
      </c>
      <c r="F994" t="s">
        <v>411</v>
      </c>
      <c r="G994" t="s">
        <v>410</v>
      </c>
      <c r="H994" t="s">
        <v>412</v>
      </c>
      <c r="I994" s="52">
        <v>45446</v>
      </c>
      <c r="J994" t="s">
        <v>2457</v>
      </c>
      <c r="K994">
        <v>141</v>
      </c>
      <c r="L994" s="73">
        <v>82.550907084513</v>
      </c>
      <c r="M994">
        <v>141</v>
      </c>
      <c r="N994">
        <v>1</v>
      </c>
      <c r="O994" s="73">
        <v>82.004705030861004</v>
      </c>
      <c r="P994">
        <v>141</v>
      </c>
      <c r="Q994">
        <v>1</v>
      </c>
      <c r="R994">
        <v>141</v>
      </c>
      <c r="S994">
        <v>0.999999999999999</v>
      </c>
      <c r="T994">
        <v>26.078906940277101</v>
      </c>
      <c r="U994">
        <v>0.52842751924034803</v>
      </c>
      <c r="V994">
        <v>91</v>
      </c>
      <c r="W994">
        <v>0.122007513711733</v>
      </c>
      <c r="X994">
        <v>15</v>
      </c>
      <c r="Y994">
        <v>141</v>
      </c>
      <c r="Z994">
        <v>1</v>
      </c>
      <c r="AA994">
        <v>23.334647333852899</v>
      </c>
      <c r="AB994">
        <v>140</v>
      </c>
      <c r="AC994">
        <v>0.99255750747029903</v>
      </c>
      <c r="AD994">
        <v>1</v>
      </c>
      <c r="AE994">
        <v>7.4424925297003801E-3</v>
      </c>
      <c r="AF994">
        <v>0</v>
      </c>
      <c r="AG994">
        <v>2.5327000000000002E-16</v>
      </c>
      <c r="AH994">
        <v>2.7874789074159101E-3</v>
      </c>
      <c r="AI994">
        <v>8</v>
      </c>
      <c r="AJ994" s="73">
        <v>79.206428612332999</v>
      </c>
      <c r="AK994">
        <v>141</v>
      </c>
      <c r="AL994">
        <v>1</v>
      </c>
      <c r="AM994">
        <v>0</v>
      </c>
      <c r="AN994">
        <v>0</v>
      </c>
      <c r="AO994">
        <v>0</v>
      </c>
      <c r="AP994">
        <v>0</v>
      </c>
      <c r="AQ994">
        <v>141</v>
      </c>
      <c r="AR994">
        <v>0.999999999999999</v>
      </c>
      <c r="AS994">
        <v>0</v>
      </c>
      <c r="AT994">
        <v>0</v>
      </c>
      <c r="AU994">
        <v>0</v>
      </c>
      <c r="AV994">
        <v>0</v>
      </c>
      <c r="AW994">
        <v>141</v>
      </c>
      <c r="AX994">
        <v>0.999999999999999</v>
      </c>
      <c r="AY994" s="73">
        <v>80.742288436543902</v>
      </c>
      <c r="AZ994">
        <v>141</v>
      </c>
      <c r="BA994">
        <v>1</v>
      </c>
      <c r="BB994">
        <v>138</v>
      </c>
      <c r="BC994">
        <v>0.94918532764061803</v>
      </c>
      <c r="BD994">
        <v>3</v>
      </c>
      <c r="BE994">
        <v>5.0814672359381897E-2</v>
      </c>
      <c r="BF994">
        <v>82.550907084513</v>
      </c>
      <c r="BG994">
        <v>82.004705030861004</v>
      </c>
      <c r="BH994">
        <v>80.742288436543902</v>
      </c>
      <c r="BI994">
        <v>79.206428612332999</v>
      </c>
    </row>
    <row r="995" spans="1:61" x14ac:dyDescent="0.25">
      <c r="A995" s="10" t="str">
        <f>VLOOKUP(D995,'Index-Relations'!E:F,2,FALSE)</f>
        <v>ESG</v>
      </c>
      <c r="B995" t="s">
        <v>3450</v>
      </c>
      <c r="C995" s="53" t="s">
        <v>2767</v>
      </c>
      <c r="D995" s="59" t="s">
        <v>2802</v>
      </c>
      <c r="E995" s="59" t="s">
        <v>4435</v>
      </c>
      <c r="F995" t="s">
        <v>411</v>
      </c>
      <c r="G995" t="s">
        <v>410</v>
      </c>
      <c r="H995" t="s">
        <v>412</v>
      </c>
      <c r="I995" s="52">
        <v>45413</v>
      </c>
      <c r="J995" t="s">
        <v>2457</v>
      </c>
      <c r="K995">
        <v>141</v>
      </c>
      <c r="L995" s="73">
        <v>82.583683026341006</v>
      </c>
      <c r="M995">
        <v>141</v>
      </c>
      <c r="N995">
        <v>1</v>
      </c>
      <c r="O995" s="73">
        <v>82.329845642552996</v>
      </c>
      <c r="P995">
        <v>141</v>
      </c>
      <c r="Q995">
        <v>1</v>
      </c>
      <c r="R995">
        <v>141</v>
      </c>
      <c r="S995">
        <v>1</v>
      </c>
      <c r="T995">
        <v>26.7310472335211</v>
      </c>
      <c r="U995">
        <v>0.52638090170061502</v>
      </c>
      <c r="V995">
        <v>91</v>
      </c>
      <c r="W995">
        <v>0.12177631028326499</v>
      </c>
      <c r="X995">
        <v>15</v>
      </c>
      <c r="Y995">
        <v>141</v>
      </c>
      <c r="Z995">
        <v>0.999999999999999</v>
      </c>
      <c r="AA995">
        <v>24.061431740013301</v>
      </c>
      <c r="AB995">
        <v>140</v>
      </c>
      <c r="AC995">
        <v>0.99233377223780095</v>
      </c>
      <c r="AD995">
        <v>1</v>
      </c>
      <c r="AE995">
        <v>7.66622776219848E-3</v>
      </c>
      <c r="AF995">
        <v>0</v>
      </c>
      <c r="AG995">
        <v>1.6479999999999999E-17</v>
      </c>
      <c r="AH995">
        <v>2.66166290760475E-3</v>
      </c>
      <c r="AI995">
        <v>8</v>
      </c>
      <c r="AJ995" s="73">
        <v>78.965165973776905</v>
      </c>
      <c r="AK995">
        <v>141</v>
      </c>
      <c r="AL995">
        <v>1</v>
      </c>
      <c r="AM995">
        <v>0</v>
      </c>
      <c r="AN995">
        <v>0</v>
      </c>
      <c r="AO995">
        <v>0</v>
      </c>
      <c r="AP995">
        <v>0</v>
      </c>
      <c r="AQ995">
        <v>141</v>
      </c>
      <c r="AR995">
        <v>0.999999999999999</v>
      </c>
      <c r="AS995">
        <v>0</v>
      </c>
      <c r="AT995">
        <v>0</v>
      </c>
      <c r="AU995">
        <v>0</v>
      </c>
      <c r="AV995">
        <v>0</v>
      </c>
      <c r="AW995">
        <v>141</v>
      </c>
      <c r="AX995">
        <v>1</v>
      </c>
      <c r="AY995" s="73">
        <v>80.697259701224993</v>
      </c>
      <c r="AZ995">
        <v>141</v>
      </c>
      <c r="BA995">
        <v>1</v>
      </c>
      <c r="BB995">
        <v>139</v>
      </c>
      <c r="BC995">
        <v>0.98009523677102806</v>
      </c>
      <c r="BD995">
        <v>2</v>
      </c>
      <c r="BE995">
        <v>1.9904763228971001E-2</v>
      </c>
      <c r="BF995">
        <v>82.583683026341006</v>
      </c>
      <c r="BG995">
        <v>82.329845642552996</v>
      </c>
      <c r="BH995">
        <v>80.697259701224993</v>
      </c>
      <c r="BI995">
        <v>78.965165973776905</v>
      </c>
    </row>
    <row r="996" spans="1:61" x14ac:dyDescent="0.25">
      <c r="A996" s="10" t="str">
        <f>VLOOKUP(D996,'Index-Relations'!E:F,2,FALSE)</f>
        <v>ESG</v>
      </c>
      <c r="B996" t="s">
        <v>3450</v>
      </c>
      <c r="C996" s="53" t="s">
        <v>2768</v>
      </c>
      <c r="D996" s="59" t="s">
        <v>2802</v>
      </c>
      <c r="E996" s="59" t="s">
        <v>4436</v>
      </c>
      <c r="F996" t="s">
        <v>411</v>
      </c>
      <c r="G996" t="s">
        <v>410</v>
      </c>
      <c r="H996" t="s">
        <v>412</v>
      </c>
      <c r="I996" s="52">
        <v>45383</v>
      </c>
      <c r="J996" t="s">
        <v>2457</v>
      </c>
      <c r="K996">
        <v>141</v>
      </c>
      <c r="L996">
        <v>85.929294552656302</v>
      </c>
      <c r="M996">
        <v>141</v>
      </c>
      <c r="N996">
        <v>1</v>
      </c>
      <c r="O996">
        <v>86.642162582742301</v>
      </c>
      <c r="P996">
        <v>141</v>
      </c>
      <c r="Q996">
        <v>1</v>
      </c>
      <c r="R996">
        <v>141</v>
      </c>
      <c r="S996">
        <v>1</v>
      </c>
      <c r="T996">
        <v>26.681543370991701</v>
      </c>
      <c r="U996">
        <v>0.52744676619094799</v>
      </c>
      <c r="V996">
        <v>91</v>
      </c>
      <c r="W996">
        <v>0.120766581719479</v>
      </c>
      <c r="X996">
        <v>15</v>
      </c>
      <c r="Y996">
        <v>141</v>
      </c>
      <c r="Z996">
        <v>0.999999999999999</v>
      </c>
      <c r="AA996">
        <v>23.034016761612001</v>
      </c>
      <c r="AB996">
        <v>140</v>
      </c>
      <c r="AC996">
        <v>0.99208154638794899</v>
      </c>
      <c r="AD996">
        <v>1</v>
      </c>
      <c r="AE996">
        <v>7.9184536120505498E-3</v>
      </c>
      <c r="AF996">
        <v>0</v>
      </c>
      <c r="AG996">
        <v>1.3010000000000001E-16</v>
      </c>
      <c r="AH996">
        <v>2.6103855367151101E-3</v>
      </c>
      <c r="AI996">
        <v>8</v>
      </c>
      <c r="AJ996">
        <v>82.883208191056198</v>
      </c>
      <c r="AK996">
        <v>141</v>
      </c>
      <c r="AL996">
        <v>1</v>
      </c>
      <c r="AM996">
        <v>0</v>
      </c>
      <c r="AN996">
        <v>0</v>
      </c>
      <c r="AO996">
        <v>0</v>
      </c>
      <c r="AP996">
        <v>0</v>
      </c>
      <c r="AQ996">
        <v>141</v>
      </c>
      <c r="AR996">
        <v>0.999999999999999</v>
      </c>
      <c r="AS996">
        <v>0</v>
      </c>
      <c r="AT996">
        <v>0</v>
      </c>
      <c r="AU996">
        <v>0</v>
      </c>
      <c r="AV996">
        <v>0</v>
      </c>
      <c r="AW996">
        <v>141</v>
      </c>
      <c r="AX996">
        <v>1</v>
      </c>
      <c r="AY996">
        <v>84.573005761473297</v>
      </c>
      <c r="AZ996">
        <v>141</v>
      </c>
      <c r="BA996">
        <v>1</v>
      </c>
      <c r="BB996">
        <v>139</v>
      </c>
      <c r="BC996">
        <v>0.97933432100766404</v>
      </c>
      <c r="BD996">
        <v>2</v>
      </c>
      <c r="BE996">
        <v>2.0665678992335901E-2</v>
      </c>
      <c r="BF996">
        <v>83.045780238615905</v>
      </c>
      <c r="BG996">
        <v>82.607072669073901</v>
      </c>
      <c r="BH996">
        <v>81.505786136623001</v>
      </c>
      <c r="BI996">
        <v>79.170161468296996</v>
      </c>
    </row>
    <row r="997" spans="1:61" x14ac:dyDescent="0.25">
      <c r="A997" s="10" t="str">
        <f>VLOOKUP(D997,'Index-Relations'!E:F,2,FALSE)</f>
        <v>ESG</v>
      </c>
      <c r="B997" t="s">
        <v>3450</v>
      </c>
      <c r="C997" s="53" t="s">
        <v>2769</v>
      </c>
      <c r="D997" s="59" t="s">
        <v>2802</v>
      </c>
      <c r="E997" s="59" t="s">
        <v>4437</v>
      </c>
      <c r="F997" t="s">
        <v>411</v>
      </c>
      <c r="G997" t="s">
        <v>410</v>
      </c>
      <c r="H997" t="s">
        <v>412</v>
      </c>
      <c r="I997" s="52">
        <v>45352</v>
      </c>
      <c r="J997" t="s">
        <v>2457</v>
      </c>
      <c r="K997">
        <v>141</v>
      </c>
      <c r="L997">
        <v>86.059089336889897</v>
      </c>
      <c r="M997">
        <v>141</v>
      </c>
      <c r="N997">
        <v>1</v>
      </c>
      <c r="O997">
        <v>86.410440165275304</v>
      </c>
      <c r="P997">
        <v>141</v>
      </c>
      <c r="Q997">
        <v>1</v>
      </c>
      <c r="R997">
        <v>141</v>
      </c>
      <c r="S997">
        <v>0.999999999999999</v>
      </c>
      <c r="T997">
        <v>25.945864010440101</v>
      </c>
      <c r="U997">
        <v>0.51338129358753704</v>
      </c>
      <c r="V997">
        <v>88</v>
      </c>
      <c r="W997">
        <v>0.104688634001009</v>
      </c>
      <c r="X997">
        <v>15</v>
      </c>
      <c r="Y997">
        <v>141</v>
      </c>
      <c r="Z997">
        <v>1</v>
      </c>
      <c r="AA997">
        <v>22.639646831236099</v>
      </c>
      <c r="AB997">
        <v>140</v>
      </c>
      <c r="AC997">
        <v>0.99240081691244997</v>
      </c>
      <c r="AD997">
        <v>1</v>
      </c>
      <c r="AE997">
        <v>7.5991830875497702E-3</v>
      </c>
      <c r="AF997">
        <v>0</v>
      </c>
      <c r="AG997">
        <v>1.4224999999999999E-16</v>
      </c>
      <c r="AH997">
        <v>1.456587910985E-3</v>
      </c>
      <c r="AI997">
        <v>6</v>
      </c>
      <c r="AJ997">
        <v>83.226641617317298</v>
      </c>
      <c r="AK997">
        <v>141</v>
      </c>
      <c r="AL997">
        <v>1</v>
      </c>
      <c r="AM997">
        <v>0</v>
      </c>
      <c r="AN997">
        <v>0</v>
      </c>
      <c r="AO997">
        <v>0</v>
      </c>
      <c r="AP997">
        <v>0</v>
      </c>
      <c r="AQ997">
        <v>141</v>
      </c>
      <c r="AR997">
        <v>0.999999999999999</v>
      </c>
      <c r="AS997">
        <v>0</v>
      </c>
      <c r="AT997">
        <v>0</v>
      </c>
      <c r="AU997">
        <v>0</v>
      </c>
      <c r="AV997">
        <v>0</v>
      </c>
      <c r="AW997">
        <v>141</v>
      </c>
      <c r="AX997">
        <v>0.999999999999999</v>
      </c>
      <c r="AY997">
        <v>84.876304569820803</v>
      </c>
      <c r="AZ997">
        <v>141</v>
      </c>
      <c r="BA997">
        <v>1</v>
      </c>
      <c r="BB997">
        <v>139</v>
      </c>
      <c r="BC997">
        <v>0.98072816299001897</v>
      </c>
      <c r="BD997">
        <v>2</v>
      </c>
      <c r="BE997">
        <v>1.92718370099806E-2</v>
      </c>
      <c r="BF997">
        <v>83.219704137641003</v>
      </c>
      <c r="BG997">
        <v>82.390770918523003</v>
      </c>
      <c r="BH997">
        <v>81.898200433419007</v>
      </c>
      <c r="BI997">
        <v>79.576252954170897</v>
      </c>
    </row>
    <row r="998" spans="1:61" x14ac:dyDescent="0.25">
      <c r="A998" s="10" t="str">
        <f>VLOOKUP(D998,'Index-Relations'!E:F,2,FALSE)</f>
        <v>ESG</v>
      </c>
      <c r="B998" t="s">
        <v>3450</v>
      </c>
      <c r="C998" s="53" t="s">
        <v>2770</v>
      </c>
      <c r="D998" s="59" t="s">
        <v>2802</v>
      </c>
      <c r="E998" s="59" t="s">
        <v>4438</v>
      </c>
      <c r="F998" t="s">
        <v>411</v>
      </c>
      <c r="G998" t="s">
        <v>410</v>
      </c>
      <c r="H998" t="s">
        <v>412</v>
      </c>
      <c r="I998" s="52">
        <v>45323</v>
      </c>
      <c r="J998" t="s">
        <v>2457</v>
      </c>
      <c r="K998">
        <v>141</v>
      </c>
      <c r="L998">
        <v>86.289956241706093</v>
      </c>
      <c r="M998">
        <v>141</v>
      </c>
      <c r="N998">
        <v>1</v>
      </c>
      <c r="O998">
        <v>86.766331081641496</v>
      </c>
      <c r="P998">
        <v>141</v>
      </c>
      <c r="Q998">
        <v>1</v>
      </c>
      <c r="R998">
        <v>141</v>
      </c>
      <c r="S998">
        <v>1</v>
      </c>
      <c r="T998">
        <v>26.3840460678169</v>
      </c>
      <c r="U998">
        <v>0.50886231953716499</v>
      </c>
      <c r="V998">
        <v>88</v>
      </c>
      <c r="W998">
        <v>0.101947799608407</v>
      </c>
      <c r="X998">
        <v>14</v>
      </c>
      <c r="Y998">
        <v>141</v>
      </c>
      <c r="Z998">
        <v>1</v>
      </c>
      <c r="AA998">
        <v>23.840002638209999</v>
      </c>
      <c r="AB998">
        <v>140</v>
      </c>
      <c r="AC998">
        <v>0.99157809170450695</v>
      </c>
      <c r="AD998">
        <v>1</v>
      </c>
      <c r="AE998">
        <v>8.4219082954925199E-3</v>
      </c>
      <c r="AF998">
        <v>0</v>
      </c>
      <c r="AG998">
        <v>0</v>
      </c>
      <c r="AH998">
        <v>1.33284997171303E-3</v>
      </c>
      <c r="AI998">
        <v>6</v>
      </c>
      <c r="AJ998">
        <v>83.326348752106</v>
      </c>
      <c r="AK998">
        <v>141</v>
      </c>
      <c r="AL998">
        <v>1</v>
      </c>
      <c r="AM998">
        <v>0</v>
      </c>
      <c r="AN998">
        <v>0</v>
      </c>
      <c r="AO998">
        <v>0</v>
      </c>
      <c r="AP998">
        <v>0</v>
      </c>
      <c r="AQ998">
        <v>141</v>
      </c>
      <c r="AR998">
        <v>1</v>
      </c>
      <c r="AS998">
        <v>0</v>
      </c>
      <c r="AT998">
        <v>0</v>
      </c>
      <c r="AU998">
        <v>0</v>
      </c>
      <c r="AV998">
        <v>0</v>
      </c>
      <c r="AW998">
        <v>141</v>
      </c>
      <c r="AX998">
        <v>0.999999999999999</v>
      </c>
      <c r="AY998">
        <v>84.952535779606904</v>
      </c>
      <c r="AZ998">
        <v>141</v>
      </c>
      <c r="BA998">
        <v>1</v>
      </c>
      <c r="BB998">
        <v>139</v>
      </c>
      <c r="BC998">
        <v>0.98050064383745394</v>
      </c>
      <c r="BD998">
        <v>2</v>
      </c>
      <c r="BE998">
        <v>1.9499356162545899E-2</v>
      </c>
      <c r="BF998">
        <v>83.362635888577898</v>
      </c>
      <c r="BG998">
        <v>82.738615597611002</v>
      </c>
      <c r="BH998">
        <v>81.848705179724902</v>
      </c>
      <c r="BI998">
        <v>79.592839300999998</v>
      </c>
    </row>
    <row r="999" spans="1:61" x14ac:dyDescent="0.25">
      <c r="A999" s="10" t="str">
        <f>VLOOKUP(D999,'Index-Relations'!E:F,2,FALSE)</f>
        <v>ESG</v>
      </c>
      <c r="B999" t="s">
        <v>3450</v>
      </c>
      <c r="C999" s="53" t="s">
        <v>2760</v>
      </c>
      <c r="D999" s="59" t="s">
        <v>2803</v>
      </c>
      <c r="E999" s="59" t="s">
        <v>4439</v>
      </c>
      <c r="F999" t="s">
        <v>415</v>
      </c>
      <c r="G999" t="s">
        <v>414</v>
      </c>
      <c r="H999" t="s">
        <v>416</v>
      </c>
      <c r="I999" s="52">
        <v>45659</v>
      </c>
      <c r="J999" t="s">
        <v>2457</v>
      </c>
      <c r="K999">
        <v>148</v>
      </c>
      <c r="L999" s="73">
        <v>82.705129034270001</v>
      </c>
      <c r="M999">
        <v>148</v>
      </c>
      <c r="N999">
        <v>1</v>
      </c>
      <c r="O999" s="73">
        <v>83.442879458922903</v>
      </c>
      <c r="P999">
        <v>148</v>
      </c>
      <c r="Q999">
        <v>1</v>
      </c>
      <c r="R999">
        <v>148</v>
      </c>
      <c r="S999">
        <v>0.999999999999999</v>
      </c>
      <c r="T999">
        <v>26.042806459288801</v>
      </c>
      <c r="U999">
        <v>0.53821687240071903</v>
      </c>
      <c r="V999">
        <v>99</v>
      </c>
      <c r="W999">
        <v>9.2048599546159807E-2</v>
      </c>
      <c r="X999">
        <v>16</v>
      </c>
      <c r="Y999">
        <v>148</v>
      </c>
      <c r="Z999">
        <v>1</v>
      </c>
      <c r="AA999">
        <v>27.988025341707001</v>
      </c>
      <c r="AB999">
        <v>140</v>
      </c>
      <c r="AC999">
        <v>0.97249699377086496</v>
      </c>
      <c r="AD999">
        <v>8</v>
      </c>
      <c r="AE999">
        <v>2.7503006229134701E-2</v>
      </c>
      <c r="AF999">
        <v>0</v>
      </c>
      <c r="AG999">
        <v>0</v>
      </c>
      <c r="AH999">
        <v>3.19664324783236E-3</v>
      </c>
      <c r="AI999">
        <v>9</v>
      </c>
      <c r="AJ999" s="73">
        <v>77.935681609151999</v>
      </c>
      <c r="AK999">
        <v>148</v>
      </c>
      <c r="AL999">
        <v>1</v>
      </c>
      <c r="AM999">
        <v>0</v>
      </c>
      <c r="AN999">
        <v>0</v>
      </c>
      <c r="AO999">
        <v>6.5482980418990503E-3</v>
      </c>
      <c r="AP999">
        <v>1</v>
      </c>
      <c r="AQ999">
        <v>148</v>
      </c>
      <c r="AR999">
        <v>1</v>
      </c>
      <c r="AS999">
        <v>0</v>
      </c>
      <c r="AT999">
        <v>0</v>
      </c>
      <c r="AU999">
        <v>1.3171285290778999E-2</v>
      </c>
      <c r="AV999">
        <v>1</v>
      </c>
      <c r="AW999">
        <v>148</v>
      </c>
      <c r="AX999">
        <v>1</v>
      </c>
      <c r="AY999" s="73">
        <v>80.395836350105</v>
      </c>
      <c r="AZ999">
        <v>148</v>
      </c>
      <c r="BA999">
        <v>1</v>
      </c>
      <c r="BB999">
        <v>147</v>
      </c>
      <c r="BC999">
        <v>0.99345170195809995</v>
      </c>
      <c r="BD999">
        <v>0</v>
      </c>
      <c r="BE999">
        <v>0</v>
      </c>
      <c r="BF999">
        <v>82.705129034270001</v>
      </c>
      <c r="BG999">
        <v>83.442879458922903</v>
      </c>
      <c r="BH999">
        <v>80.395836350105</v>
      </c>
      <c r="BI999">
        <v>77.935681609151999</v>
      </c>
    </row>
    <row r="1000" spans="1:61" x14ac:dyDescent="0.25">
      <c r="A1000" s="10" t="str">
        <f>VLOOKUP(D1000,'Index-Relations'!E:F,2,FALSE)</f>
        <v>ESG</v>
      </c>
      <c r="B1000" t="s">
        <v>3450</v>
      </c>
      <c r="C1000" s="53" t="s">
        <v>2761</v>
      </c>
      <c r="D1000" s="59" t="s">
        <v>2803</v>
      </c>
      <c r="E1000" s="59" t="s">
        <v>4440</v>
      </c>
      <c r="F1000" t="s">
        <v>415</v>
      </c>
      <c r="G1000" t="s">
        <v>414</v>
      </c>
      <c r="H1000" t="s">
        <v>416</v>
      </c>
      <c r="I1000" s="52">
        <v>45628</v>
      </c>
      <c r="J1000" t="s">
        <v>2457</v>
      </c>
      <c r="K1000">
        <v>150</v>
      </c>
      <c r="L1000" s="73">
        <v>81.526594708620905</v>
      </c>
      <c r="M1000">
        <v>149</v>
      </c>
      <c r="N1000">
        <v>0.99997067853478205</v>
      </c>
      <c r="O1000" s="73">
        <v>82.617020020576007</v>
      </c>
      <c r="P1000">
        <v>149</v>
      </c>
      <c r="Q1000">
        <v>0.99997067853478205</v>
      </c>
      <c r="R1000">
        <v>149</v>
      </c>
      <c r="S1000">
        <v>0.99997067853478205</v>
      </c>
      <c r="T1000">
        <v>25.8987856616931</v>
      </c>
      <c r="U1000">
        <v>0.51675343793950201</v>
      </c>
      <c r="V1000">
        <v>96</v>
      </c>
      <c r="W1000">
        <v>9.1086275180742804E-2</v>
      </c>
      <c r="X1000">
        <v>15</v>
      </c>
      <c r="Y1000">
        <v>149</v>
      </c>
      <c r="Z1000">
        <v>0.99997067853478105</v>
      </c>
      <c r="AA1000">
        <v>19.778501270614399</v>
      </c>
      <c r="AB1000">
        <v>143</v>
      </c>
      <c r="AC1000">
        <v>0.98027502482102202</v>
      </c>
      <c r="AD1000">
        <v>6</v>
      </c>
      <c r="AE1000">
        <v>1.9695653713759999E-2</v>
      </c>
      <c r="AF1000">
        <v>1</v>
      </c>
      <c r="AG1000">
        <v>2.9321465217797099E-5</v>
      </c>
      <c r="AH1000">
        <v>2.8546390763420399E-3</v>
      </c>
      <c r="AI1000">
        <v>7</v>
      </c>
      <c r="AJ1000" s="73">
        <v>77.383845699787003</v>
      </c>
      <c r="AK1000">
        <v>149</v>
      </c>
      <c r="AL1000">
        <v>0.99997067853478205</v>
      </c>
      <c r="AM1000">
        <v>0</v>
      </c>
      <c r="AN1000">
        <v>0</v>
      </c>
      <c r="AO1000">
        <v>6.2019995494411902E-3</v>
      </c>
      <c r="AP1000">
        <v>1</v>
      </c>
      <c r="AQ1000">
        <v>150</v>
      </c>
      <c r="AR1000">
        <v>1</v>
      </c>
      <c r="AS1000">
        <v>0</v>
      </c>
      <c r="AT1000">
        <v>0</v>
      </c>
      <c r="AU1000">
        <v>1.29814785756063E-2</v>
      </c>
      <c r="AV1000">
        <v>1</v>
      </c>
      <c r="AW1000">
        <v>150</v>
      </c>
      <c r="AX1000">
        <v>0.999999999999999</v>
      </c>
      <c r="AY1000" s="73">
        <v>78.692873985315998</v>
      </c>
      <c r="AZ1000">
        <v>149</v>
      </c>
      <c r="BA1000">
        <v>0.99997067853478205</v>
      </c>
      <c r="BB1000">
        <v>147</v>
      </c>
      <c r="BC1000">
        <v>0.946084766197824</v>
      </c>
      <c r="BD1000">
        <v>2</v>
      </c>
      <c r="BE1000">
        <v>4.7713234252734001E-2</v>
      </c>
      <c r="BF1000">
        <v>81.526594708620905</v>
      </c>
      <c r="BG1000">
        <v>82.617020020576007</v>
      </c>
      <c r="BH1000">
        <v>78.692873985315998</v>
      </c>
      <c r="BI1000">
        <v>77.383845699787003</v>
      </c>
    </row>
    <row r="1001" spans="1:61" x14ac:dyDescent="0.25">
      <c r="A1001" s="10" t="str">
        <f>VLOOKUP(D1001,'Index-Relations'!E:F,2,FALSE)</f>
        <v>ESG</v>
      </c>
      <c r="B1001" t="s">
        <v>3450</v>
      </c>
      <c r="C1001" s="53" t="s">
        <v>2762</v>
      </c>
      <c r="D1001" s="59" t="s">
        <v>2803</v>
      </c>
      <c r="E1001" s="59" t="s">
        <v>4441</v>
      </c>
      <c r="F1001" t="s">
        <v>415</v>
      </c>
      <c r="G1001" t="s">
        <v>414</v>
      </c>
      <c r="H1001" t="s">
        <v>416</v>
      </c>
      <c r="I1001" s="52">
        <v>45597</v>
      </c>
      <c r="J1001" t="s">
        <v>2457</v>
      </c>
      <c r="K1001">
        <v>150</v>
      </c>
      <c r="L1001" s="73">
        <v>81.622567550105003</v>
      </c>
      <c r="M1001">
        <v>149</v>
      </c>
      <c r="N1001">
        <v>0.99997612818087001</v>
      </c>
      <c r="O1001" s="73">
        <v>82.659961087530903</v>
      </c>
      <c r="P1001">
        <v>149</v>
      </c>
      <c r="Q1001">
        <v>0.99997612818087001</v>
      </c>
      <c r="R1001">
        <v>149</v>
      </c>
      <c r="S1001">
        <v>0.99997612818087001</v>
      </c>
      <c r="T1001">
        <v>25.969238612499201</v>
      </c>
      <c r="U1001">
        <v>0.51644907177175503</v>
      </c>
      <c r="V1001">
        <v>96</v>
      </c>
      <c r="W1001">
        <v>8.9597558253773593E-2</v>
      </c>
      <c r="X1001">
        <v>15</v>
      </c>
      <c r="Y1001">
        <v>149</v>
      </c>
      <c r="Z1001">
        <v>0.99997612818087001</v>
      </c>
      <c r="AA1001">
        <v>20.624054259470402</v>
      </c>
      <c r="AB1001">
        <v>142</v>
      </c>
      <c r="AC1001">
        <v>0.97348595531572102</v>
      </c>
      <c r="AD1001">
        <v>7</v>
      </c>
      <c r="AE1001">
        <v>2.6490172865149798E-2</v>
      </c>
      <c r="AF1001">
        <v>1</v>
      </c>
      <c r="AG1001">
        <v>2.3871819129162E-5</v>
      </c>
      <c r="AH1001">
        <v>2.6213413409958298E-3</v>
      </c>
      <c r="AI1001">
        <v>7</v>
      </c>
      <c r="AJ1001" s="73">
        <v>77.607630721779003</v>
      </c>
      <c r="AK1001">
        <v>149</v>
      </c>
      <c r="AL1001">
        <v>0.99997612818087001</v>
      </c>
      <c r="AM1001">
        <v>0</v>
      </c>
      <c r="AN1001">
        <v>0</v>
      </c>
      <c r="AO1001">
        <v>0</v>
      </c>
      <c r="AP1001">
        <v>0</v>
      </c>
      <c r="AQ1001">
        <v>150</v>
      </c>
      <c r="AR1001">
        <v>0.999999999999999</v>
      </c>
      <c r="AS1001">
        <v>0</v>
      </c>
      <c r="AT1001">
        <v>0</v>
      </c>
      <c r="AU1001">
        <v>1.3592696262279901E-2</v>
      </c>
      <c r="AV1001">
        <v>1</v>
      </c>
      <c r="AW1001">
        <v>150</v>
      </c>
      <c r="AX1001">
        <v>1</v>
      </c>
      <c r="AY1001" s="73">
        <v>78.748009650965997</v>
      </c>
      <c r="AZ1001">
        <v>149</v>
      </c>
      <c r="BA1001">
        <v>0.99997612818087001</v>
      </c>
      <c r="BB1001">
        <v>146</v>
      </c>
      <c r="BC1001">
        <v>0.93974483850606605</v>
      </c>
      <c r="BD1001">
        <v>4</v>
      </c>
      <c r="BE1001">
        <v>6.0255161493933701E-2</v>
      </c>
      <c r="BF1001">
        <v>81.622567550105003</v>
      </c>
      <c r="BG1001">
        <v>82.659961087530903</v>
      </c>
      <c r="BH1001">
        <v>78.748009650965997</v>
      </c>
      <c r="BI1001">
        <v>77.607630721779003</v>
      </c>
    </row>
    <row r="1002" spans="1:61" x14ac:dyDescent="0.25">
      <c r="A1002" s="10" t="str">
        <f>VLOOKUP(D1002,'Index-Relations'!E:F,2,FALSE)</f>
        <v>ESG</v>
      </c>
      <c r="B1002" t="s">
        <v>3450</v>
      </c>
      <c r="C1002" s="53" t="s">
        <v>2763</v>
      </c>
      <c r="D1002" s="59" t="s">
        <v>2803</v>
      </c>
      <c r="E1002" s="59" t="s">
        <v>4442</v>
      </c>
      <c r="F1002" t="s">
        <v>415</v>
      </c>
      <c r="G1002" t="s">
        <v>414</v>
      </c>
      <c r="H1002" t="s">
        <v>416</v>
      </c>
      <c r="I1002" s="52">
        <v>45566</v>
      </c>
      <c r="J1002" t="s">
        <v>2457</v>
      </c>
      <c r="K1002">
        <v>150</v>
      </c>
      <c r="L1002" s="73">
        <v>81.636532614222006</v>
      </c>
      <c r="M1002">
        <v>149</v>
      </c>
      <c r="N1002">
        <v>0.99997601748478204</v>
      </c>
      <c r="O1002" s="73">
        <v>82.724780646951004</v>
      </c>
      <c r="P1002">
        <v>149</v>
      </c>
      <c r="Q1002">
        <v>0.99997601748478204</v>
      </c>
      <c r="R1002">
        <v>149</v>
      </c>
      <c r="S1002">
        <v>0.99997601748478204</v>
      </c>
      <c r="T1002">
        <v>26.237566324392201</v>
      </c>
      <c r="U1002">
        <v>0.51602171388887197</v>
      </c>
      <c r="V1002">
        <v>96</v>
      </c>
      <c r="W1002">
        <v>9.2412108974287296E-2</v>
      </c>
      <c r="X1002">
        <v>15</v>
      </c>
      <c r="Y1002">
        <v>149</v>
      </c>
      <c r="Z1002">
        <v>0.99997601748478204</v>
      </c>
      <c r="AA1002">
        <v>22.0786728649522</v>
      </c>
      <c r="AB1002">
        <v>146</v>
      </c>
      <c r="AC1002">
        <v>0.98488088300091303</v>
      </c>
      <c r="AD1002">
        <v>3</v>
      </c>
      <c r="AE1002">
        <v>1.5095134483868599E-2</v>
      </c>
      <c r="AF1002">
        <v>1</v>
      </c>
      <c r="AG1002">
        <v>2.3982515217461198E-5</v>
      </c>
      <c r="AH1002">
        <v>2.6328541359938499E-3</v>
      </c>
      <c r="AI1002">
        <v>8</v>
      </c>
      <c r="AJ1002" s="73">
        <v>77.459697665760004</v>
      </c>
      <c r="AK1002">
        <v>149</v>
      </c>
      <c r="AL1002">
        <v>0.99997601748478204</v>
      </c>
      <c r="AM1002">
        <v>0</v>
      </c>
      <c r="AN1002">
        <v>0</v>
      </c>
      <c r="AO1002">
        <v>0</v>
      </c>
      <c r="AP1002">
        <v>0</v>
      </c>
      <c r="AQ1002">
        <v>150</v>
      </c>
      <c r="AR1002">
        <v>0.999999999999999</v>
      </c>
      <c r="AS1002">
        <v>0</v>
      </c>
      <c r="AT1002">
        <v>0</v>
      </c>
      <c r="AU1002">
        <v>1.23203771749208E-2</v>
      </c>
      <c r="AV1002">
        <v>1</v>
      </c>
      <c r="AW1002">
        <v>150</v>
      </c>
      <c r="AX1002">
        <v>1</v>
      </c>
      <c r="AY1002" s="73">
        <v>78.831030249565899</v>
      </c>
      <c r="AZ1002">
        <v>149</v>
      </c>
      <c r="BA1002">
        <v>0.99997601748478204</v>
      </c>
      <c r="BB1002">
        <v>146</v>
      </c>
      <c r="BC1002">
        <v>0.93762551078437995</v>
      </c>
      <c r="BD1002">
        <v>4</v>
      </c>
      <c r="BE1002">
        <v>6.2374489215619298E-2</v>
      </c>
      <c r="BF1002">
        <v>81.636532614222006</v>
      </c>
      <c r="BG1002">
        <v>82.724780646951004</v>
      </c>
      <c r="BH1002">
        <v>78.831030249565899</v>
      </c>
      <c r="BI1002">
        <v>77.459697665760004</v>
      </c>
    </row>
    <row r="1003" spans="1:61" x14ac:dyDescent="0.25">
      <c r="A1003" s="10" t="str">
        <f>VLOOKUP(D1003,'Index-Relations'!E:F,2,FALSE)</f>
        <v>ESG</v>
      </c>
      <c r="B1003" t="s">
        <v>3450</v>
      </c>
      <c r="C1003" s="53" t="s">
        <v>2764</v>
      </c>
      <c r="D1003" s="59" t="s">
        <v>2803</v>
      </c>
      <c r="E1003" s="59" t="s">
        <v>4443</v>
      </c>
      <c r="F1003" t="s">
        <v>415</v>
      </c>
      <c r="G1003" t="s">
        <v>414</v>
      </c>
      <c r="H1003" t="s">
        <v>416</v>
      </c>
      <c r="I1003" s="52">
        <v>45538</v>
      </c>
      <c r="J1003" t="s">
        <v>2457</v>
      </c>
      <c r="K1003">
        <v>150</v>
      </c>
      <c r="L1003" s="73">
        <v>81.796231052937898</v>
      </c>
      <c r="M1003">
        <v>149</v>
      </c>
      <c r="N1003">
        <v>0.99997458372711601</v>
      </c>
      <c r="O1003" s="73">
        <v>82.723391781521897</v>
      </c>
      <c r="P1003">
        <v>149</v>
      </c>
      <c r="Q1003">
        <v>0.99997458372711601</v>
      </c>
      <c r="R1003">
        <v>149</v>
      </c>
      <c r="S1003">
        <v>0.99997458372711701</v>
      </c>
      <c r="T1003">
        <v>26.661538663743698</v>
      </c>
      <c r="U1003">
        <v>0.52639698098409005</v>
      </c>
      <c r="V1003">
        <v>96</v>
      </c>
      <c r="W1003">
        <v>9.4625674231747697E-2</v>
      </c>
      <c r="X1003">
        <v>15</v>
      </c>
      <c r="Y1003">
        <v>149</v>
      </c>
      <c r="Z1003">
        <v>0.99997458372711601</v>
      </c>
      <c r="AA1003">
        <v>23.501871430807199</v>
      </c>
      <c r="AB1003">
        <v>147</v>
      </c>
      <c r="AC1003">
        <v>0.98756765458427398</v>
      </c>
      <c r="AD1003">
        <v>3</v>
      </c>
      <c r="AE1003">
        <v>1.6202528462615499E-2</v>
      </c>
      <c r="AF1003">
        <v>0</v>
      </c>
      <c r="AG1003">
        <v>0</v>
      </c>
      <c r="AH1003">
        <v>2.65579024775653E-3</v>
      </c>
      <c r="AI1003">
        <v>8</v>
      </c>
      <c r="AJ1003" s="73">
        <v>77.810233763219003</v>
      </c>
      <c r="AK1003">
        <v>149</v>
      </c>
      <c r="AL1003">
        <v>0.99997458372711601</v>
      </c>
      <c r="AM1003">
        <v>0</v>
      </c>
      <c r="AN1003">
        <v>0</v>
      </c>
      <c r="AO1003">
        <v>0</v>
      </c>
      <c r="AP1003">
        <v>0</v>
      </c>
      <c r="AQ1003">
        <v>150</v>
      </c>
      <c r="AR1003">
        <v>1</v>
      </c>
      <c r="AS1003">
        <v>0</v>
      </c>
      <c r="AT1003">
        <v>0</v>
      </c>
      <c r="AU1003">
        <v>1.3003337320729599E-2</v>
      </c>
      <c r="AV1003">
        <v>1</v>
      </c>
      <c r="AW1003">
        <v>150</v>
      </c>
      <c r="AX1003">
        <v>0.999999999999999</v>
      </c>
      <c r="AY1003" s="73">
        <v>78.924922511047995</v>
      </c>
      <c r="AZ1003">
        <v>149</v>
      </c>
      <c r="BA1003">
        <v>0.99997458372711601</v>
      </c>
      <c r="BB1003">
        <v>146</v>
      </c>
      <c r="BC1003">
        <v>0.93614671613599698</v>
      </c>
      <c r="BD1003">
        <v>4</v>
      </c>
      <c r="BE1003">
        <v>6.38532838640022E-2</v>
      </c>
      <c r="BF1003">
        <v>81.796231052937898</v>
      </c>
      <c r="BG1003">
        <v>82.723391781521897</v>
      </c>
      <c r="BH1003">
        <v>78.924922511047995</v>
      </c>
      <c r="BI1003">
        <v>77.810233763219003</v>
      </c>
    </row>
    <row r="1004" spans="1:61" x14ac:dyDescent="0.25">
      <c r="A1004" s="10" t="str">
        <f>VLOOKUP(D1004,'Index-Relations'!E:F,2,FALSE)</f>
        <v>ESG</v>
      </c>
      <c r="B1004" t="s">
        <v>3450</v>
      </c>
      <c r="C1004" s="53" t="s">
        <v>3350</v>
      </c>
      <c r="D1004" s="59" t="s">
        <v>2803</v>
      </c>
      <c r="E1004" s="59" t="s">
        <v>4444</v>
      </c>
      <c r="F1004" t="s">
        <v>415</v>
      </c>
      <c r="G1004" t="s">
        <v>414</v>
      </c>
      <c r="H1004" t="s">
        <v>416</v>
      </c>
      <c r="I1004" s="52">
        <v>45505</v>
      </c>
      <c r="J1004" t="s">
        <v>2457</v>
      </c>
      <c r="K1004">
        <v>150</v>
      </c>
      <c r="L1004" s="73">
        <v>82.070520778963001</v>
      </c>
      <c r="M1004">
        <v>149</v>
      </c>
      <c r="N1004">
        <v>0.99997168865962005</v>
      </c>
      <c r="O1004" s="73">
        <v>82.827101513390005</v>
      </c>
      <c r="P1004">
        <v>149</v>
      </c>
      <c r="Q1004">
        <v>0.99997168865962005</v>
      </c>
      <c r="R1004">
        <v>149</v>
      </c>
      <c r="S1004">
        <v>0.99997168865962005</v>
      </c>
      <c r="T1004">
        <v>26.5727134598344</v>
      </c>
      <c r="U1004">
        <v>0.53626822921148298</v>
      </c>
      <c r="V1004">
        <v>96</v>
      </c>
      <c r="W1004">
        <v>0.105840512766498</v>
      </c>
      <c r="X1004">
        <v>15</v>
      </c>
      <c r="Y1004">
        <v>149</v>
      </c>
      <c r="Z1004">
        <v>0.99997168865962005</v>
      </c>
      <c r="AA1004">
        <v>23.621019488198701</v>
      </c>
      <c r="AB1004">
        <v>148</v>
      </c>
      <c r="AC1004">
        <v>0.99257727985478705</v>
      </c>
      <c r="AD1004">
        <v>1</v>
      </c>
      <c r="AE1004">
        <v>7.3944088048328704E-3</v>
      </c>
      <c r="AF1004">
        <v>1</v>
      </c>
      <c r="AG1004">
        <v>2.8311340379404801E-5</v>
      </c>
      <c r="AH1004">
        <v>2.5003670153327202E-3</v>
      </c>
      <c r="AI1004">
        <v>8</v>
      </c>
      <c r="AJ1004" s="73">
        <v>78.002235197336901</v>
      </c>
      <c r="AK1004">
        <v>149</v>
      </c>
      <c r="AL1004">
        <v>0.99997168865962005</v>
      </c>
      <c r="AM1004">
        <v>0</v>
      </c>
      <c r="AN1004">
        <v>0</v>
      </c>
      <c r="AO1004">
        <v>0</v>
      </c>
      <c r="AP1004">
        <v>0</v>
      </c>
      <c r="AQ1004">
        <v>150</v>
      </c>
      <c r="AR1004">
        <v>0.999999999999999</v>
      </c>
      <c r="AS1004">
        <v>0</v>
      </c>
      <c r="AT1004">
        <v>0</v>
      </c>
      <c r="AU1004">
        <v>1.24121746314924E-2</v>
      </c>
      <c r="AV1004">
        <v>1</v>
      </c>
      <c r="AW1004">
        <v>149</v>
      </c>
      <c r="AX1004">
        <v>0.99997168865962005</v>
      </c>
      <c r="AY1004" s="73">
        <v>79.414254774897003</v>
      </c>
      <c r="AZ1004">
        <v>149</v>
      </c>
      <c r="BA1004">
        <v>0.99997168865962005</v>
      </c>
      <c r="BB1004">
        <v>147</v>
      </c>
      <c r="BC1004">
        <v>0.94410032905630303</v>
      </c>
      <c r="BD1004">
        <v>3</v>
      </c>
      <c r="BE1004">
        <v>5.5899670943696203E-2</v>
      </c>
      <c r="BF1004">
        <v>82.070520778963001</v>
      </c>
      <c r="BG1004">
        <v>82.827101513390005</v>
      </c>
      <c r="BH1004">
        <v>79.414254774897003</v>
      </c>
      <c r="BI1004">
        <v>78.002235197336901</v>
      </c>
    </row>
    <row r="1005" spans="1:61" x14ac:dyDescent="0.25">
      <c r="A1005" s="10" t="str">
        <f>VLOOKUP(D1005,'Index-Relations'!E:F,2,FALSE)</f>
        <v>ESG</v>
      </c>
      <c r="B1005" t="s">
        <v>3450</v>
      </c>
      <c r="C1005" s="53" t="s">
        <v>2765</v>
      </c>
      <c r="D1005" s="59" t="s">
        <v>2803</v>
      </c>
      <c r="E1005" s="59" t="s">
        <v>4445</v>
      </c>
      <c r="F1005" t="s">
        <v>415</v>
      </c>
      <c r="G1005" t="s">
        <v>414</v>
      </c>
      <c r="H1005" t="s">
        <v>416</v>
      </c>
      <c r="I1005" s="52">
        <v>45474</v>
      </c>
      <c r="J1005" t="s">
        <v>2457</v>
      </c>
      <c r="K1005">
        <v>150</v>
      </c>
      <c r="L1005" s="73">
        <v>82.652613100837002</v>
      </c>
      <c r="M1005">
        <v>149</v>
      </c>
      <c r="N1005">
        <v>0.99997152407194401</v>
      </c>
      <c r="O1005" s="73">
        <v>82.804854249716001</v>
      </c>
      <c r="P1005">
        <v>149</v>
      </c>
      <c r="Q1005">
        <v>0.99997152407194401</v>
      </c>
      <c r="R1005">
        <v>149</v>
      </c>
      <c r="S1005">
        <v>0.99997152407194401</v>
      </c>
      <c r="T1005">
        <v>26.284516908552899</v>
      </c>
      <c r="U1005">
        <v>0.55632356117108095</v>
      </c>
      <c r="V1005">
        <v>95</v>
      </c>
      <c r="W1005">
        <v>0.11093840723597399</v>
      </c>
      <c r="X1005">
        <v>15</v>
      </c>
      <c r="Y1005">
        <v>149</v>
      </c>
      <c r="Z1005">
        <v>0.99997152407194401</v>
      </c>
      <c r="AA1005">
        <v>23.877369239034401</v>
      </c>
      <c r="AB1005">
        <v>147</v>
      </c>
      <c r="AC1005">
        <v>0.972495169923421</v>
      </c>
      <c r="AD1005">
        <v>2</v>
      </c>
      <c r="AE1005">
        <v>2.7476354148523001E-2</v>
      </c>
      <c r="AF1005">
        <v>1</v>
      </c>
      <c r="AG1005">
        <v>2.8475928055271501E-5</v>
      </c>
      <c r="AH1005">
        <v>2.4987285086007899E-3</v>
      </c>
      <c r="AI1005">
        <v>8</v>
      </c>
      <c r="AJ1005" s="73">
        <v>78.237303642349005</v>
      </c>
      <c r="AK1005">
        <v>149</v>
      </c>
      <c r="AL1005">
        <v>0.99997152407194401</v>
      </c>
      <c r="AM1005">
        <v>0</v>
      </c>
      <c r="AN1005">
        <v>0</v>
      </c>
      <c r="AO1005">
        <v>0</v>
      </c>
      <c r="AP1005">
        <v>0</v>
      </c>
      <c r="AQ1005">
        <v>150</v>
      </c>
      <c r="AR1005">
        <v>1</v>
      </c>
      <c r="AS1005">
        <v>0</v>
      </c>
      <c r="AT1005">
        <v>0</v>
      </c>
      <c r="AU1005">
        <v>1.0992189009791299E-2</v>
      </c>
      <c r="AV1005">
        <v>1</v>
      </c>
      <c r="AW1005">
        <v>149</v>
      </c>
      <c r="AX1005">
        <v>0.99997152407194401</v>
      </c>
      <c r="AY1005" s="73">
        <v>80.904331822939895</v>
      </c>
      <c r="AZ1005">
        <v>149</v>
      </c>
      <c r="BA1005">
        <v>0.99997152407194401</v>
      </c>
      <c r="BB1005">
        <v>147</v>
      </c>
      <c r="BC1005">
        <v>0.94863171645005595</v>
      </c>
      <c r="BD1005">
        <v>3</v>
      </c>
      <c r="BE1005">
        <v>5.13682835499438E-2</v>
      </c>
      <c r="BF1005">
        <v>82.652613100837002</v>
      </c>
      <c r="BG1005">
        <v>82.804854249716001</v>
      </c>
      <c r="BH1005">
        <v>80.904331822939895</v>
      </c>
      <c r="BI1005">
        <v>78.237303642349005</v>
      </c>
    </row>
    <row r="1006" spans="1:61" x14ac:dyDescent="0.25">
      <c r="A1006" s="10" t="str">
        <f>VLOOKUP(D1006,'Index-Relations'!E:F,2,FALSE)</f>
        <v>ESG</v>
      </c>
      <c r="B1006" t="s">
        <v>3450</v>
      </c>
      <c r="C1006" s="53" t="s">
        <v>2766</v>
      </c>
      <c r="D1006" s="59" t="s">
        <v>2803</v>
      </c>
      <c r="E1006" s="59" t="s">
        <v>4446</v>
      </c>
      <c r="F1006" t="s">
        <v>415</v>
      </c>
      <c r="G1006" t="s">
        <v>414</v>
      </c>
      <c r="H1006" t="s">
        <v>416</v>
      </c>
      <c r="I1006" s="52">
        <v>45446</v>
      </c>
      <c r="J1006" t="s">
        <v>2457</v>
      </c>
      <c r="K1006">
        <v>150</v>
      </c>
      <c r="L1006" s="73">
        <v>82.159053222940003</v>
      </c>
      <c r="M1006">
        <v>150</v>
      </c>
      <c r="N1006">
        <v>1</v>
      </c>
      <c r="O1006" s="73">
        <v>81.8352616724939</v>
      </c>
      <c r="P1006">
        <v>150</v>
      </c>
      <c r="Q1006">
        <v>1</v>
      </c>
      <c r="R1006">
        <v>150</v>
      </c>
      <c r="S1006">
        <v>1</v>
      </c>
      <c r="T1006">
        <v>27.1365998138692</v>
      </c>
      <c r="U1006">
        <v>0.56976218615862495</v>
      </c>
      <c r="V1006">
        <v>97</v>
      </c>
      <c r="W1006">
        <v>0.10764912545953501</v>
      </c>
      <c r="X1006">
        <v>15</v>
      </c>
      <c r="Y1006">
        <v>150</v>
      </c>
      <c r="Z1006">
        <v>0.999999999999999</v>
      </c>
      <c r="AA1006">
        <v>22.973546740484799</v>
      </c>
      <c r="AB1006">
        <v>148</v>
      </c>
      <c r="AC1006">
        <v>0.97481148565838105</v>
      </c>
      <c r="AD1006">
        <v>2</v>
      </c>
      <c r="AE1006">
        <v>2.5188514341618298E-2</v>
      </c>
      <c r="AF1006">
        <v>0</v>
      </c>
      <c r="AG1006">
        <v>3.4690000000000003E-17</v>
      </c>
      <c r="AH1006">
        <v>2.4594359600605799E-3</v>
      </c>
      <c r="AI1006">
        <v>8</v>
      </c>
      <c r="AJ1006" s="73">
        <v>77.971868656837898</v>
      </c>
      <c r="AK1006">
        <v>150</v>
      </c>
      <c r="AL1006">
        <v>1</v>
      </c>
      <c r="AM1006">
        <v>0</v>
      </c>
      <c r="AN1006">
        <v>0</v>
      </c>
      <c r="AO1006">
        <v>0</v>
      </c>
      <c r="AP1006">
        <v>0</v>
      </c>
      <c r="AQ1006">
        <v>150</v>
      </c>
      <c r="AR1006">
        <v>0.999999999999999</v>
      </c>
      <c r="AS1006">
        <v>0</v>
      </c>
      <c r="AT1006">
        <v>0</v>
      </c>
      <c r="AU1006">
        <v>1.0173153901177999E-2</v>
      </c>
      <c r="AV1006">
        <v>1</v>
      </c>
      <c r="AW1006">
        <v>150</v>
      </c>
      <c r="AX1006">
        <v>0.999999999999999</v>
      </c>
      <c r="AY1006" s="73">
        <v>80.7902886885649</v>
      </c>
      <c r="AZ1006">
        <v>150</v>
      </c>
      <c r="BA1006">
        <v>1</v>
      </c>
      <c r="BB1006">
        <v>147</v>
      </c>
      <c r="BC1006">
        <v>0.95225175314023902</v>
      </c>
      <c r="BD1006">
        <v>3</v>
      </c>
      <c r="BE1006">
        <v>4.7748246859760202E-2</v>
      </c>
      <c r="BF1006">
        <v>82.159053222940003</v>
      </c>
      <c r="BG1006">
        <v>81.8352616724939</v>
      </c>
      <c r="BH1006">
        <v>80.7902886885649</v>
      </c>
      <c r="BI1006">
        <v>77.971868656837898</v>
      </c>
    </row>
    <row r="1007" spans="1:61" x14ac:dyDescent="0.25">
      <c r="A1007" s="10" t="str">
        <f>VLOOKUP(D1007,'Index-Relations'!E:F,2,FALSE)</f>
        <v>ESG</v>
      </c>
      <c r="B1007" t="s">
        <v>3450</v>
      </c>
      <c r="C1007" s="53" t="s">
        <v>2767</v>
      </c>
      <c r="D1007" s="59" t="s">
        <v>2803</v>
      </c>
      <c r="E1007" s="59" t="s">
        <v>4447</v>
      </c>
      <c r="F1007" t="s">
        <v>415</v>
      </c>
      <c r="G1007" t="s">
        <v>414</v>
      </c>
      <c r="H1007" t="s">
        <v>416</v>
      </c>
      <c r="I1007" s="52">
        <v>45413</v>
      </c>
      <c r="J1007" t="s">
        <v>2457</v>
      </c>
      <c r="K1007">
        <v>150</v>
      </c>
      <c r="L1007" s="73">
        <v>82.193403376272997</v>
      </c>
      <c r="M1007">
        <v>150</v>
      </c>
      <c r="N1007">
        <v>1</v>
      </c>
      <c r="O1007" s="73">
        <v>82.138102927635003</v>
      </c>
      <c r="P1007">
        <v>150</v>
      </c>
      <c r="Q1007">
        <v>1</v>
      </c>
      <c r="R1007">
        <v>150</v>
      </c>
      <c r="S1007">
        <v>1</v>
      </c>
      <c r="T1007">
        <v>27.752079091904701</v>
      </c>
      <c r="U1007">
        <v>0.56748413088531202</v>
      </c>
      <c r="V1007">
        <v>97</v>
      </c>
      <c r="W1007">
        <v>0.107706407384349</v>
      </c>
      <c r="X1007">
        <v>15</v>
      </c>
      <c r="Y1007">
        <v>150</v>
      </c>
      <c r="Z1007">
        <v>1</v>
      </c>
      <c r="AA1007">
        <v>23.714524622995601</v>
      </c>
      <c r="AB1007">
        <v>148</v>
      </c>
      <c r="AC1007">
        <v>0.97561593760877297</v>
      </c>
      <c r="AD1007">
        <v>2</v>
      </c>
      <c r="AE1007">
        <v>2.43840623912269E-2</v>
      </c>
      <c r="AF1007">
        <v>0</v>
      </c>
      <c r="AG1007">
        <v>9.0210000000000003E-17</v>
      </c>
      <c r="AH1007">
        <v>2.35413726018995E-3</v>
      </c>
      <c r="AI1007">
        <v>8</v>
      </c>
      <c r="AJ1007" s="73">
        <v>77.774289984742893</v>
      </c>
      <c r="AK1007">
        <v>150</v>
      </c>
      <c r="AL1007">
        <v>1</v>
      </c>
      <c r="AM1007">
        <v>0</v>
      </c>
      <c r="AN1007">
        <v>0</v>
      </c>
      <c r="AO1007">
        <v>0</v>
      </c>
      <c r="AP1007">
        <v>0</v>
      </c>
      <c r="AQ1007">
        <v>150</v>
      </c>
      <c r="AR1007">
        <v>1</v>
      </c>
      <c r="AS1007">
        <v>0</v>
      </c>
      <c r="AT1007">
        <v>0</v>
      </c>
      <c r="AU1007">
        <v>9.9625567759635495E-3</v>
      </c>
      <c r="AV1007">
        <v>1</v>
      </c>
      <c r="AW1007">
        <v>150</v>
      </c>
      <c r="AX1007">
        <v>0.999999999999999</v>
      </c>
      <c r="AY1007" s="73">
        <v>80.745560105066005</v>
      </c>
      <c r="AZ1007">
        <v>150</v>
      </c>
      <c r="BA1007">
        <v>1</v>
      </c>
      <c r="BB1007">
        <v>148</v>
      </c>
      <c r="BC1007">
        <v>0.98127564508117604</v>
      </c>
      <c r="BD1007">
        <v>2</v>
      </c>
      <c r="BE1007">
        <v>1.87243549188238E-2</v>
      </c>
      <c r="BF1007">
        <v>82.193403376272997</v>
      </c>
      <c r="BG1007">
        <v>82.138102927635003</v>
      </c>
      <c r="BH1007">
        <v>80.745560105066005</v>
      </c>
      <c r="BI1007">
        <v>77.774289984742893</v>
      </c>
    </row>
    <row r="1008" spans="1:61" x14ac:dyDescent="0.25">
      <c r="A1008" s="10" t="str">
        <f>VLOOKUP(D1008,'Index-Relations'!E:F,2,FALSE)</f>
        <v>ESG</v>
      </c>
      <c r="B1008" t="s">
        <v>3450</v>
      </c>
      <c r="C1008" s="53" t="s">
        <v>2768</v>
      </c>
      <c r="D1008" s="59" t="s">
        <v>2803</v>
      </c>
      <c r="E1008" s="59" t="s">
        <v>4448</v>
      </c>
      <c r="F1008" t="s">
        <v>415</v>
      </c>
      <c r="G1008" t="s">
        <v>414</v>
      </c>
      <c r="H1008" t="s">
        <v>416</v>
      </c>
      <c r="I1008" s="52">
        <v>45383</v>
      </c>
      <c r="J1008" t="s">
        <v>2457</v>
      </c>
      <c r="K1008">
        <v>150</v>
      </c>
      <c r="L1008">
        <v>85.5523803538902</v>
      </c>
      <c r="M1008">
        <v>150</v>
      </c>
      <c r="N1008">
        <v>1</v>
      </c>
      <c r="O1008">
        <v>86.434227755453193</v>
      </c>
      <c r="P1008">
        <v>150</v>
      </c>
      <c r="Q1008">
        <v>1</v>
      </c>
      <c r="R1008">
        <v>150</v>
      </c>
      <c r="S1008">
        <v>1</v>
      </c>
      <c r="T1008">
        <v>27.667360130381301</v>
      </c>
      <c r="U1008">
        <v>0.56780298023892095</v>
      </c>
      <c r="V1008">
        <v>97</v>
      </c>
      <c r="W1008">
        <v>0.106951715376051</v>
      </c>
      <c r="X1008">
        <v>15</v>
      </c>
      <c r="Y1008">
        <v>150</v>
      </c>
      <c r="Z1008">
        <v>0.999999999999999</v>
      </c>
      <c r="AA1008">
        <v>22.753484694813899</v>
      </c>
      <c r="AB1008">
        <v>148</v>
      </c>
      <c r="AC1008">
        <v>0.97594013722761397</v>
      </c>
      <c r="AD1008">
        <v>2</v>
      </c>
      <c r="AE1008">
        <v>2.40598627723854E-2</v>
      </c>
      <c r="AF1008">
        <v>0</v>
      </c>
      <c r="AG1008">
        <v>0</v>
      </c>
      <c r="AH1008">
        <v>2.3117753849572001E-3</v>
      </c>
      <c r="AI1008">
        <v>8</v>
      </c>
      <c r="AJ1008">
        <v>81.964563610895297</v>
      </c>
      <c r="AK1008">
        <v>150</v>
      </c>
      <c r="AL1008">
        <v>1</v>
      </c>
      <c r="AM1008">
        <v>0</v>
      </c>
      <c r="AN1008">
        <v>0</v>
      </c>
      <c r="AO1008">
        <v>0</v>
      </c>
      <c r="AP1008">
        <v>0</v>
      </c>
      <c r="AQ1008">
        <v>150</v>
      </c>
      <c r="AR1008">
        <v>1</v>
      </c>
      <c r="AS1008">
        <v>0</v>
      </c>
      <c r="AT1008">
        <v>0</v>
      </c>
      <c r="AU1008">
        <v>9.1637878937442102E-3</v>
      </c>
      <c r="AV1008">
        <v>1</v>
      </c>
      <c r="AW1008">
        <v>150</v>
      </c>
      <c r="AX1008">
        <v>1</v>
      </c>
      <c r="AY1008">
        <v>84.518539993062404</v>
      </c>
      <c r="AZ1008">
        <v>150</v>
      </c>
      <c r="BA1008">
        <v>1</v>
      </c>
      <c r="BB1008">
        <v>148</v>
      </c>
      <c r="BC1008">
        <v>0.98051589330716704</v>
      </c>
      <c r="BD1008">
        <v>2</v>
      </c>
      <c r="BE1008">
        <v>1.9484106692832601E-2</v>
      </c>
      <c r="BF1008">
        <v>82.708493387151904</v>
      </c>
      <c r="BG1008">
        <v>82.404065128780999</v>
      </c>
      <c r="BH1008">
        <v>81.582995824746007</v>
      </c>
      <c r="BI1008">
        <v>78.104777148422997</v>
      </c>
    </row>
    <row r="1009" spans="1:61" x14ac:dyDescent="0.25">
      <c r="A1009" s="10" t="str">
        <f>VLOOKUP(D1009,'Index-Relations'!E:F,2,FALSE)</f>
        <v>ESG</v>
      </c>
      <c r="B1009" t="s">
        <v>3450</v>
      </c>
      <c r="C1009" s="53" t="s">
        <v>2769</v>
      </c>
      <c r="D1009" s="59" t="s">
        <v>2803</v>
      </c>
      <c r="E1009" s="59" t="s">
        <v>4449</v>
      </c>
      <c r="F1009" t="s">
        <v>415</v>
      </c>
      <c r="G1009" t="s">
        <v>414</v>
      </c>
      <c r="H1009" t="s">
        <v>416</v>
      </c>
      <c r="I1009" s="52">
        <v>45352</v>
      </c>
      <c r="J1009" t="s">
        <v>2457</v>
      </c>
      <c r="K1009">
        <v>150</v>
      </c>
      <c r="L1009">
        <v>85.744689178091306</v>
      </c>
      <c r="M1009">
        <v>150</v>
      </c>
      <c r="N1009">
        <v>1</v>
      </c>
      <c r="O1009">
        <v>86.287779695237603</v>
      </c>
      <c r="P1009">
        <v>150</v>
      </c>
      <c r="Q1009">
        <v>1</v>
      </c>
      <c r="R1009">
        <v>150</v>
      </c>
      <c r="S1009">
        <v>0.999999999999999</v>
      </c>
      <c r="T1009">
        <v>26.962069619674601</v>
      </c>
      <c r="U1009">
        <v>0.54265497350939496</v>
      </c>
      <c r="V1009">
        <v>94</v>
      </c>
      <c r="W1009">
        <v>9.5152107942993197E-2</v>
      </c>
      <c r="X1009">
        <v>15</v>
      </c>
      <c r="Y1009">
        <v>150</v>
      </c>
      <c r="Z1009">
        <v>0.999999999999999</v>
      </c>
      <c r="AA1009">
        <v>22.3996664046586</v>
      </c>
      <c r="AB1009">
        <v>148</v>
      </c>
      <c r="AC1009">
        <v>0.97660398292459205</v>
      </c>
      <c r="AD1009">
        <v>2</v>
      </c>
      <c r="AE1009">
        <v>2.33960170754073E-2</v>
      </c>
      <c r="AF1009">
        <v>0</v>
      </c>
      <c r="AG1009">
        <v>0</v>
      </c>
      <c r="AH1009">
        <v>1.32390121866685E-3</v>
      </c>
      <c r="AI1009">
        <v>6</v>
      </c>
      <c r="AJ1009">
        <v>82.373328052799295</v>
      </c>
      <c r="AK1009">
        <v>150</v>
      </c>
      <c r="AL1009">
        <v>1</v>
      </c>
      <c r="AM1009">
        <v>0</v>
      </c>
      <c r="AN1009">
        <v>0</v>
      </c>
      <c r="AO1009">
        <v>0</v>
      </c>
      <c r="AP1009">
        <v>0</v>
      </c>
      <c r="AQ1009">
        <v>150</v>
      </c>
      <c r="AR1009">
        <v>1</v>
      </c>
      <c r="AS1009">
        <v>0</v>
      </c>
      <c r="AT1009">
        <v>0</v>
      </c>
      <c r="AU1009">
        <v>9.0323400953526492E-3</v>
      </c>
      <c r="AV1009">
        <v>1</v>
      </c>
      <c r="AW1009">
        <v>150</v>
      </c>
      <c r="AX1009">
        <v>1</v>
      </c>
      <c r="AY1009">
        <v>84.873615812062297</v>
      </c>
      <c r="AZ1009">
        <v>150</v>
      </c>
      <c r="BA1009">
        <v>1</v>
      </c>
      <c r="BB1009">
        <v>148</v>
      </c>
      <c r="BC1009">
        <v>0.98180779207604496</v>
      </c>
      <c r="BD1009">
        <v>2</v>
      </c>
      <c r="BE1009">
        <v>1.8192207923954502E-2</v>
      </c>
      <c r="BF1009">
        <v>82.963604755892007</v>
      </c>
      <c r="BG1009">
        <v>82.332498571259904</v>
      </c>
      <c r="BH1009">
        <v>82.035262287396904</v>
      </c>
      <c r="BI1009">
        <v>78.5750560688749</v>
      </c>
    </row>
    <row r="1010" spans="1:61" x14ac:dyDescent="0.25">
      <c r="A1010" s="10" t="str">
        <f>VLOOKUP(D1010,'Index-Relations'!E:F,2,FALSE)</f>
        <v>ESG</v>
      </c>
      <c r="B1010" t="s">
        <v>3450</v>
      </c>
      <c r="C1010" s="53" t="s">
        <v>2770</v>
      </c>
      <c r="D1010" s="59" t="s">
        <v>2803</v>
      </c>
      <c r="E1010" s="59" t="s">
        <v>4450</v>
      </c>
      <c r="F1010" t="s">
        <v>415</v>
      </c>
      <c r="G1010" t="s">
        <v>414</v>
      </c>
      <c r="H1010" t="s">
        <v>416</v>
      </c>
      <c r="I1010" s="52">
        <v>45323</v>
      </c>
      <c r="J1010" t="s">
        <v>2457</v>
      </c>
      <c r="K1010">
        <v>150</v>
      </c>
      <c r="L1010">
        <v>85.954648703717595</v>
      </c>
      <c r="M1010">
        <v>150</v>
      </c>
      <c r="N1010">
        <v>1</v>
      </c>
      <c r="O1010">
        <v>86.597880654498795</v>
      </c>
      <c r="P1010">
        <v>150</v>
      </c>
      <c r="Q1010">
        <v>1</v>
      </c>
      <c r="R1010">
        <v>150</v>
      </c>
      <c r="S1010">
        <v>1</v>
      </c>
      <c r="T1010">
        <v>27.387634857220501</v>
      </c>
      <c r="U1010">
        <v>0.53854765901672297</v>
      </c>
      <c r="V1010">
        <v>94</v>
      </c>
      <c r="W1010">
        <v>9.2546592192078503E-2</v>
      </c>
      <c r="X1010">
        <v>14</v>
      </c>
      <c r="Y1010">
        <v>150</v>
      </c>
      <c r="Z1010">
        <v>1</v>
      </c>
      <c r="AA1010">
        <v>23.545939873688901</v>
      </c>
      <c r="AB1010">
        <v>148</v>
      </c>
      <c r="AC1010">
        <v>0.97600064646275597</v>
      </c>
      <c r="AD1010">
        <v>2</v>
      </c>
      <c r="AE1010">
        <v>2.39993535372433E-2</v>
      </c>
      <c r="AF1010">
        <v>0</v>
      </c>
      <c r="AG1010">
        <v>5.2039999999999997E-17</v>
      </c>
      <c r="AH1010">
        <v>1.20994002086511E-3</v>
      </c>
      <c r="AI1010">
        <v>6</v>
      </c>
      <c r="AJ1010">
        <v>82.459899437046005</v>
      </c>
      <c r="AK1010">
        <v>150</v>
      </c>
      <c r="AL1010">
        <v>1</v>
      </c>
      <c r="AM1010">
        <v>0</v>
      </c>
      <c r="AN1010">
        <v>0</v>
      </c>
      <c r="AO1010">
        <v>0</v>
      </c>
      <c r="AP1010">
        <v>0</v>
      </c>
      <c r="AQ1010">
        <v>150</v>
      </c>
      <c r="AR1010">
        <v>1</v>
      </c>
      <c r="AS1010">
        <v>0</v>
      </c>
      <c r="AT1010">
        <v>0</v>
      </c>
      <c r="AU1010">
        <v>9.6101357591532998E-3</v>
      </c>
      <c r="AV1010">
        <v>1</v>
      </c>
      <c r="AW1010">
        <v>150</v>
      </c>
      <c r="AX1010">
        <v>1</v>
      </c>
      <c r="AY1010">
        <v>84.950499130392799</v>
      </c>
      <c r="AZ1010">
        <v>150</v>
      </c>
      <c r="BA1010">
        <v>1</v>
      </c>
      <c r="BB1010">
        <v>148</v>
      </c>
      <c r="BC1010">
        <v>0.98162439860920503</v>
      </c>
      <c r="BD1010">
        <v>2</v>
      </c>
      <c r="BE1010">
        <v>1.8375601390794302E-2</v>
      </c>
      <c r="BF1010">
        <v>83.086639751443002</v>
      </c>
      <c r="BG1010">
        <v>82.631212948983006</v>
      </c>
      <c r="BH1010">
        <v>81.994013926172002</v>
      </c>
      <c r="BI1010">
        <v>78.581571660281</v>
      </c>
    </row>
    <row r="1011" spans="1:61" x14ac:dyDescent="0.25">
      <c r="A1011" s="10" t="str">
        <f>VLOOKUP(D1011,'Index-Relations'!E:F,2,FALSE)</f>
        <v>ESG</v>
      </c>
      <c r="B1011" t="s">
        <v>3450</v>
      </c>
      <c r="C1011" s="53" t="s">
        <v>2760</v>
      </c>
      <c r="D1011" s="59" t="s">
        <v>2804</v>
      </c>
      <c r="E1011" s="59" t="s">
        <v>4451</v>
      </c>
      <c r="F1011" t="s">
        <v>419</v>
      </c>
      <c r="G1011" t="s">
        <v>418</v>
      </c>
      <c r="H1011" t="s">
        <v>420</v>
      </c>
      <c r="I1011" s="52">
        <v>45659</v>
      </c>
      <c r="J1011" t="s">
        <v>2457</v>
      </c>
      <c r="K1011">
        <v>155</v>
      </c>
      <c r="L1011" s="73">
        <v>82.173342733576007</v>
      </c>
      <c r="M1011">
        <v>154</v>
      </c>
      <c r="N1011">
        <v>0.99982250796429595</v>
      </c>
      <c r="O1011" s="73">
        <v>82.797162808075001</v>
      </c>
      <c r="P1011">
        <v>154</v>
      </c>
      <c r="Q1011">
        <v>0.99982250796429595</v>
      </c>
      <c r="R1011">
        <v>154</v>
      </c>
      <c r="S1011">
        <v>0.99982250796429595</v>
      </c>
      <c r="T1011">
        <v>26.250351549362001</v>
      </c>
      <c r="U1011">
        <v>0.55081555150233097</v>
      </c>
      <c r="V1011">
        <v>103</v>
      </c>
      <c r="W1011">
        <v>9.1176373685791998E-2</v>
      </c>
      <c r="X1011">
        <v>18</v>
      </c>
      <c r="Y1011">
        <v>154</v>
      </c>
      <c r="Z1011">
        <v>0.99982250796429695</v>
      </c>
      <c r="AA1011">
        <v>27.0934769785847</v>
      </c>
      <c r="AB1011">
        <v>146</v>
      </c>
      <c r="AC1011">
        <v>0.97324552993250801</v>
      </c>
      <c r="AD1011">
        <v>8</v>
      </c>
      <c r="AE1011">
        <v>2.6576978031788202E-2</v>
      </c>
      <c r="AF1011">
        <v>1</v>
      </c>
      <c r="AG1011">
        <v>1.7749203570311799E-4</v>
      </c>
      <c r="AH1011">
        <v>3.05462167472048E-3</v>
      </c>
      <c r="AI1011">
        <v>9</v>
      </c>
      <c r="AJ1011" s="73">
        <v>77.479699117208</v>
      </c>
      <c r="AK1011">
        <v>154</v>
      </c>
      <c r="AL1011">
        <v>0.99982250796429595</v>
      </c>
      <c r="AM1011">
        <v>0</v>
      </c>
      <c r="AN1011">
        <v>0</v>
      </c>
      <c r="AO1011">
        <v>1.33006431525645E-2</v>
      </c>
      <c r="AP1011">
        <v>2</v>
      </c>
      <c r="AQ1011">
        <v>154</v>
      </c>
      <c r="AR1011">
        <v>0.99982250796429595</v>
      </c>
      <c r="AS1011">
        <v>2.5177194420189598E-2</v>
      </c>
      <c r="AT1011">
        <v>5</v>
      </c>
      <c r="AU1011">
        <v>1.27278071679534E-2</v>
      </c>
      <c r="AV1011">
        <v>1</v>
      </c>
      <c r="AW1011">
        <v>154</v>
      </c>
      <c r="AX1011">
        <v>0.99982250796429595</v>
      </c>
      <c r="AY1011" s="73">
        <v>79.930914318378001</v>
      </c>
      <c r="AZ1011">
        <v>154</v>
      </c>
      <c r="BA1011">
        <v>0.99982250796429595</v>
      </c>
      <c r="BB1011">
        <v>152</v>
      </c>
      <c r="BC1011">
        <v>0.98652186481173199</v>
      </c>
      <c r="BD1011">
        <v>0</v>
      </c>
      <c r="BE1011">
        <v>0</v>
      </c>
      <c r="BF1011">
        <v>82.173342733576007</v>
      </c>
      <c r="BG1011">
        <v>82.797162808075001</v>
      </c>
      <c r="BH1011">
        <v>79.930914318378001</v>
      </c>
      <c r="BI1011">
        <v>77.479699117208</v>
      </c>
    </row>
    <row r="1012" spans="1:61" x14ac:dyDescent="0.25">
      <c r="A1012" s="10" t="str">
        <f>VLOOKUP(D1012,'Index-Relations'!E:F,2,FALSE)</f>
        <v>ESG</v>
      </c>
      <c r="B1012" t="s">
        <v>3450</v>
      </c>
      <c r="C1012" s="53" t="s">
        <v>2761</v>
      </c>
      <c r="D1012" s="59" t="s">
        <v>2804</v>
      </c>
      <c r="E1012" s="59" t="s">
        <v>4452</v>
      </c>
      <c r="F1012" t="s">
        <v>419</v>
      </c>
      <c r="G1012" t="s">
        <v>418</v>
      </c>
      <c r="H1012" t="s">
        <v>420</v>
      </c>
      <c r="I1012" s="52">
        <v>45628</v>
      </c>
      <c r="J1012" t="s">
        <v>2457</v>
      </c>
      <c r="K1012">
        <v>155</v>
      </c>
      <c r="L1012" s="73">
        <v>81.351484289791998</v>
      </c>
      <c r="M1012">
        <v>152</v>
      </c>
      <c r="N1012">
        <v>0.99421789125196802</v>
      </c>
      <c r="O1012" s="73">
        <v>82.259245672222903</v>
      </c>
      <c r="P1012">
        <v>152</v>
      </c>
      <c r="Q1012">
        <v>0.99421789125196802</v>
      </c>
      <c r="R1012">
        <v>152</v>
      </c>
      <c r="S1012">
        <v>0.99421789125196802</v>
      </c>
      <c r="T1012">
        <v>25.9850291557308</v>
      </c>
      <c r="U1012">
        <v>0.530644437888249</v>
      </c>
      <c r="V1012">
        <v>98</v>
      </c>
      <c r="W1012">
        <v>8.7201013044139797E-2</v>
      </c>
      <c r="X1012">
        <v>15</v>
      </c>
      <c r="Y1012">
        <v>152</v>
      </c>
      <c r="Z1012">
        <v>0.99421789125196802</v>
      </c>
      <c r="AA1012">
        <v>19.264173303146102</v>
      </c>
      <c r="AB1012">
        <v>145</v>
      </c>
      <c r="AC1012">
        <v>0.96320052041367299</v>
      </c>
      <c r="AD1012">
        <v>7</v>
      </c>
      <c r="AE1012">
        <v>3.1017370838295501E-2</v>
      </c>
      <c r="AF1012">
        <v>3</v>
      </c>
      <c r="AG1012">
        <v>5.7821087480313003E-3</v>
      </c>
      <c r="AH1012">
        <v>2.7328751652042601E-3</v>
      </c>
      <c r="AI1012">
        <v>7</v>
      </c>
      <c r="AJ1012" s="73">
        <v>77.023604554598904</v>
      </c>
      <c r="AK1012">
        <v>152</v>
      </c>
      <c r="AL1012">
        <v>0.99421789125196802</v>
      </c>
      <c r="AM1012">
        <v>0</v>
      </c>
      <c r="AN1012">
        <v>0</v>
      </c>
      <c r="AO1012">
        <v>1.28064598033997E-2</v>
      </c>
      <c r="AP1012">
        <v>2</v>
      </c>
      <c r="AQ1012">
        <v>154</v>
      </c>
      <c r="AR1012">
        <v>0.99981507694000105</v>
      </c>
      <c r="AS1012">
        <v>1.1966843509902601E-2</v>
      </c>
      <c r="AT1012">
        <v>3</v>
      </c>
      <c r="AU1012">
        <v>1.25477337382529E-2</v>
      </c>
      <c r="AV1012">
        <v>1</v>
      </c>
      <c r="AW1012">
        <v>154</v>
      </c>
      <c r="AX1012">
        <v>0.99981507694000005</v>
      </c>
      <c r="AY1012" s="73">
        <v>78.822721912908904</v>
      </c>
      <c r="AZ1012">
        <v>152</v>
      </c>
      <c r="BA1012">
        <v>0.99421789125196802</v>
      </c>
      <c r="BB1012">
        <v>150</v>
      </c>
      <c r="BC1012">
        <v>0.94088960567674995</v>
      </c>
      <c r="BD1012">
        <v>2</v>
      </c>
      <c r="BE1012">
        <v>4.6119011459850603E-2</v>
      </c>
      <c r="BF1012">
        <v>81.351484289791998</v>
      </c>
      <c r="BG1012">
        <v>82.259245672222903</v>
      </c>
      <c r="BH1012">
        <v>78.822721912908904</v>
      </c>
      <c r="BI1012">
        <v>77.023604554598904</v>
      </c>
    </row>
    <row r="1013" spans="1:61" x14ac:dyDescent="0.25">
      <c r="A1013" s="10" t="str">
        <f>VLOOKUP(D1013,'Index-Relations'!E:F,2,FALSE)</f>
        <v>ESG</v>
      </c>
      <c r="B1013" t="s">
        <v>3450</v>
      </c>
      <c r="C1013" s="53" t="s">
        <v>2762</v>
      </c>
      <c r="D1013" s="59" t="s">
        <v>2804</v>
      </c>
      <c r="E1013" s="59" t="s">
        <v>4453</v>
      </c>
      <c r="F1013" t="s">
        <v>419</v>
      </c>
      <c r="G1013" t="s">
        <v>418</v>
      </c>
      <c r="H1013" t="s">
        <v>420</v>
      </c>
      <c r="I1013" s="52">
        <v>45597</v>
      </c>
      <c r="J1013" t="s">
        <v>2457</v>
      </c>
      <c r="K1013">
        <v>155</v>
      </c>
      <c r="L1013" s="73">
        <v>81.454878066023895</v>
      </c>
      <c r="M1013">
        <v>152</v>
      </c>
      <c r="N1013">
        <v>0.99446518423753605</v>
      </c>
      <c r="O1013" s="73">
        <v>82.309207634258001</v>
      </c>
      <c r="P1013">
        <v>152</v>
      </c>
      <c r="Q1013">
        <v>0.99446518423753605</v>
      </c>
      <c r="R1013">
        <v>152</v>
      </c>
      <c r="S1013">
        <v>0.99446518423753605</v>
      </c>
      <c r="T1013">
        <v>26.053054607758401</v>
      </c>
      <c r="U1013">
        <v>0.530528244030817</v>
      </c>
      <c r="V1013">
        <v>98</v>
      </c>
      <c r="W1013">
        <v>8.5728915058468802E-2</v>
      </c>
      <c r="X1013">
        <v>15</v>
      </c>
      <c r="Y1013">
        <v>152</v>
      </c>
      <c r="Z1013">
        <v>0.99446518423753605</v>
      </c>
      <c r="AA1013">
        <v>20.0691716197551</v>
      </c>
      <c r="AB1013">
        <v>144</v>
      </c>
      <c r="AC1013">
        <v>0.95702756178934201</v>
      </c>
      <c r="AD1013">
        <v>8</v>
      </c>
      <c r="AE1013">
        <v>3.7437622448193701E-2</v>
      </c>
      <c r="AF1013">
        <v>3</v>
      </c>
      <c r="AG1013">
        <v>5.5348157624642898E-3</v>
      </c>
      <c r="AH1013">
        <v>2.5081570696935699E-3</v>
      </c>
      <c r="AI1013">
        <v>7</v>
      </c>
      <c r="AJ1013" s="73">
        <v>77.251825258370005</v>
      </c>
      <c r="AK1013">
        <v>152</v>
      </c>
      <c r="AL1013">
        <v>0.99446518423753605</v>
      </c>
      <c r="AM1013">
        <v>0</v>
      </c>
      <c r="AN1013">
        <v>0</v>
      </c>
      <c r="AO1013">
        <v>7.3709110021537398E-3</v>
      </c>
      <c r="AP1013">
        <v>1</v>
      </c>
      <c r="AQ1013">
        <v>154</v>
      </c>
      <c r="AR1013">
        <v>0.99976304853297504</v>
      </c>
      <c r="AS1013">
        <v>1.29435631592288E-2</v>
      </c>
      <c r="AT1013">
        <v>3</v>
      </c>
      <c r="AU1013">
        <v>1.3128497631329601E-2</v>
      </c>
      <c r="AV1013">
        <v>1</v>
      </c>
      <c r="AW1013">
        <v>154</v>
      </c>
      <c r="AX1013">
        <v>0.99976304853297504</v>
      </c>
      <c r="AY1013" s="73">
        <v>78.886104606528903</v>
      </c>
      <c r="AZ1013">
        <v>152</v>
      </c>
      <c r="BA1013">
        <v>0.99446518423753605</v>
      </c>
      <c r="BB1013">
        <v>149</v>
      </c>
      <c r="BC1013">
        <v>0.93419472550273797</v>
      </c>
      <c r="BD1013">
        <v>4</v>
      </c>
      <c r="BE1013">
        <v>5.8197412028083102E-2</v>
      </c>
      <c r="BF1013">
        <v>81.454878066023895</v>
      </c>
      <c r="BG1013">
        <v>82.309207634258001</v>
      </c>
      <c r="BH1013">
        <v>78.886104606528903</v>
      </c>
      <c r="BI1013">
        <v>77.251825258370005</v>
      </c>
    </row>
    <row r="1014" spans="1:61" x14ac:dyDescent="0.25">
      <c r="A1014" s="10" t="str">
        <f>VLOOKUP(D1014,'Index-Relations'!E:F,2,FALSE)</f>
        <v>ESG</v>
      </c>
      <c r="B1014" t="s">
        <v>3450</v>
      </c>
      <c r="C1014" s="53" t="s">
        <v>2763</v>
      </c>
      <c r="D1014" s="59" t="s">
        <v>2804</v>
      </c>
      <c r="E1014" s="59" t="s">
        <v>4454</v>
      </c>
      <c r="F1014" t="s">
        <v>419</v>
      </c>
      <c r="G1014" t="s">
        <v>418</v>
      </c>
      <c r="H1014" t="s">
        <v>420</v>
      </c>
      <c r="I1014" s="52">
        <v>45566</v>
      </c>
      <c r="J1014" t="s">
        <v>2457</v>
      </c>
      <c r="K1014">
        <v>155</v>
      </c>
      <c r="L1014" s="73">
        <v>81.460344860042994</v>
      </c>
      <c r="M1014">
        <v>152</v>
      </c>
      <c r="N1014">
        <v>0.995307087650115</v>
      </c>
      <c r="O1014" s="73">
        <v>82.362256552866995</v>
      </c>
      <c r="P1014">
        <v>152</v>
      </c>
      <c r="Q1014">
        <v>0.995307087650115</v>
      </c>
      <c r="R1014">
        <v>152</v>
      </c>
      <c r="S1014">
        <v>0.995307087650116</v>
      </c>
      <c r="T1014">
        <v>26.354230632910301</v>
      </c>
      <c r="U1014">
        <v>0.53141955223510295</v>
      </c>
      <c r="V1014">
        <v>98</v>
      </c>
      <c r="W1014">
        <v>8.8259767528727398E-2</v>
      </c>
      <c r="X1014">
        <v>15</v>
      </c>
      <c r="Y1014">
        <v>152</v>
      </c>
      <c r="Z1014">
        <v>0.995307087650116</v>
      </c>
      <c r="AA1014">
        <v>21.4433062450934</v>
      </c>
      <c r="AB1014">
        <v>149</v>
      </c>
      <c r="AC1014">
        <v>0.98073434523638603</v>
      </c>
      <c r="AD1014">
        <v>3</v>
      </c>
      <c r="AE1014">
        <v>1.4572742413729601E-2</v>
      </c>
      <c r="AF1014">
        <v>3</v>
      </c>
      <c r="AG1014">
        <v>4.6929123498843598E-3</v>
      </c>
      <c r="AH1014">
        <v>2.5145524386259999E-3</v>
      </c>
      <c r="AI1014">
        <v>8</v>
      </c>
      <c r="AJ1014" s="73">
        <v>77.080636217708999</v>
      </c>
      <c r="AK1014">
        <v>152</v>
      </c>
      <c r="AL1014">
        <v>0.995307087650115</v>
      </c>
      <c r="AM1014">
        <v>0</v>
      </c>
      <c r="AN1014">
        <v>0</v>
      </c>
      <c r="AO1014">
        <v>7.8141791132952301E-3</v>
      </c>
      <c r="AP1014">
        <v>1</v>
      </c>
      <c r="AQ1014">
        <v>154</v>
      </c>
      <c r="AR1014">
        <v>0.99974554343042199</v>
      </c>
      <c r="AS1014">
        <v>1.3421404700319699E-2</v>
      </c>
      <c r="AT1014">
        <v>3</v>
      </c>
      <c r="AU1014">
        <v>1.1894010166122199E-2</v>
      </c>
      <c r="AV1014">
        <v>1</v>
      </c>
      <c r="AW1014">
        <v>154</v>
      </c>
      <c r="AX1014">
        <v>0.99974554343042199</v>
      </c>
      <c r="AY1014" s="73">
        <v>78.977811808237902</v>
      </c>
      <c r="AZ1014">
        <v>152</v>
      </c>
      <c r="BA1014">
        <v>0.995307087650115</v>
      </c>
      <c r="BB1014">
        <v>149</v>
      </c>
      <c r="BC1014">
        <v>0.93171544736067002</v>
      </c>
      <c r="BD1014">
        <v>4</v>
      </c>
      <c r="BE1014">
        <v>6.0215916956456499E-2</v>
      </c>
      <c r="BF1014">
        <v>81.460344860042994</v>
      </c>
      <c r="BG1014">
        <v>82.362256552866995</v>
      </c>
      <c r="BH1014">
        <v>78.977811808237902</v>
      </c>
      <c r="BI1014">
        <v>77.080636217708999</v>
      </c>
    </row>
    <row r="1015" spans="1:61" x14ac:dyDescent="0.25">
      <c r="A1015" s="10" t="str">
        <f>VLOOKUP(D1015,'Index-Relations'!E:F,2,FALSE)</f>
        <v>ESG</v>
      </c>
      <c r="B1015" t="s">
        <v>3450</v>
      </c>
      <c r="C1015" s="53" t="s">
        <v>2764</v>
      </c>
      <c r="D1015" s="59" t="s">
        <v>2804</v>
      </c>
      <c r="E1015" s="59" t="s">
        <v>4455</v>
      </c>
      <c r="F1015" t="s">
        <v>419</v>
      </c>
      <c r="G1015" t="s">
        <v>418</v>
      </c>
      <c r="H1015" t="s">
        <v>420</v>
      </c>
      <c r="I1015" s="52">
        <v>45538</v>
      </c>
      <c r="J1015" t="s">
        <v>2457</v>
      </c>
      <c r="K1015">
        <v>154</v>
      </c>
      <c r="L1015" s="73">
        <v>81.627844439883901</v>
      </c>
      <c r="M1015">
        <v>152</v>
      </c>
      <c r="N1015">
        <v>0.99636418658282999</v>
      </c>
      <c r="O1015" s="73">
        <v>82.373960317300998</v>
      </c>
      <c r="P1015">
        <v>152</v>
      </c>
      <c r="Q1015">
        <v>0.99636418658282999</v>
      </c>
      <c r="R1015">
        <v>152</v>
      </c>
      <c r="S1015">
        <v>0.99636418658282999</v>
      </c>
      <c r="T1015">
        <v>26.762587580693999</v>
      </c>
      <c r="U1015">
        <v>0.54133149478002496</v>
      </c>
      <c r="V1015">
        <v>98</v>
      </c>
      <c r="W1015">
        <v>9.0362947847584599E-2</v>
      </c>
      <c r="X1015">
        <v>15</v>
      </c>
      <c r="Y1015">
        <v>152</v>
      </c>
      <c r="Z1015">
        <v>0.99636418658282899</v>
      </c>
      <c r="AA1015">
        <v>22.821423583644599</v>
      </c>
      <c r="AB1015">
        <v>150</v>
      </c>
      <c r="AC1015">
        <v>0.98437693971981999</v>
      </c>
      <c r="AD1015">
        <v>3</v>
      </c>
      <c r="AE1015">
        <v>1.56544545592367E-2</v>
      </c>
      <c r="AF1015">
        <v>1</v>
      </c>
      <c r="AG1015">
        <v>0</v>
      </c>
      <c r="AH1015">
        <v>2.5361513944344499E-3</v>
      </c>
      <c r="AI1015">
        <v>8</v>
      </c>
      <c r="AJ1015" s="73">
        <v>77.440107658287999</v>
      </c>
      <c r="AK1015">
        <v>152</v>
      </c>
      <c r="AL1015">
        <v>0.99636418658282999</v>
      </c>
      <c r="AM1015">
        <v>0</v>
      </c>
      <c r="AN1015">
        <v>0</v>
      </c>
      <c r="AO1015">
        <v>7.9522367862200297E-3</v>
      </c>
      <c r="AP1015">
        <v>1</v>
      </c>
      <c r="AQ1015">
        <v>154</v>
      </c>
      <c r="AR1015">
        <v>0.999999999999999</v>
      </c>
      <c r="AS1015">
        <v>1.3961649755496099E-2</v>
      </c>
      <c r="AT1015">
        <v>3</v>
      </c>
      <c r="AU1015">
        <v>1.25634806737398E-2</v>
      </c>
      <c r="AV1015">
        <v>1</v>
      </c>
      <c r="AW1015">
        <v>154</v>
      </c>
      <c r="AX1015">
        <v>1</v>
      </c>
      <c r="AY1015" s="73">
        <v>79.074823224680003</v>
      </c>
      <c r="AZ1015">
        <v>152</v>
      </c>
      <c r="BA1015">
        <v>0.99636418658282999</v>
      </c>
      <c r="BB1015">
        <v>149</v>
      </c>
      <c r="BC1015">
        <v>0.93035440880842002</v>
      </c>
      <c r="BD1015">
        <v>4</v>
      </c>
      <c r="BE1015">
        <v>6.1693354405359703E-2</v>
      </c>
      <c r="BF1015">
        <v>81.627844439883901</v>
      </c>
      <c r="BG1015">
        <v>82.373960317300998</v>
      </c>
      <c r="BH1015">
        <v>79.074823224680003</v>
      </c>
      <c r="BI1015">
        <v>77.440107658287999</v>
      </c>
    </row>
    <row r="1016" spans="1:61" x14ac:dyDescent="0.25">
      <c r="A1016" s="10" t="str">
        <f>VLOOKUP(D1016,'Index-Relations'!E:F,2,FALSE)</f>
        <v>ESG</v>
      </c>
      <c r="B1016" t="s">
        <v>3450</v>
      </c>
      <c r="C1016" s="53" t="s">
        <v>3350</v>
      </c>
      <c r="D1016" s="59" t="s">
        <v>2804</v>
      </c>
      <c r="E1016" s="59" t="s">
        <v>4456</v>
      </c>
      <c r="F1016" t="s">
        <v>419</v>
      </c>
      <c r="G1016" t="s">
        <v>418</v>
      </c>
      <c r="H1016" t="s">
        <v>420</v>
      </c>
      <c r="I1016" s="52">
        <v>45505</v>
      </c>
      <c r="J1016" t="s">
        <v>2457</v>
      </c>
      <c r="K1016">
        <v>154</v>
      </c>
      <c r="L1016" s="73">
        <v>81.908152061899003</v>
      </c>
      <c r="M1016">
        <v>152</v>
      </c>
      <c r="N1016">
        <v>0.99669697013719605</v>
      </c>
      <c r="O1016" s="73">
        <v>82.487542967905895</v>
      </c>
      <c r="P1016">
        <v>152</v>
      </c>
      <c r="Q1016">
        <v>0.99669697013719605</v>
      </c>
      <c r="R1016">
        <v>152</v>
      </c>
      <c r="S1016">
        <v>0.99669697013719605</v>
      </c>
      <c r="T1016">
        <v>26.6745366869898</v>
      </c>
      <c r="U1016">
        <v>0.55037585936489597</v>
      </c>
      <c r="V1016">
        <v>98</v>
      </c>
      <c r="W1016">
        <v>0.10118400829615801</v>
      </c>
      <c r="X1016">
        <v>15</v>
      </c>
      <c r="Y1016">
        <v>152</v>
      </c>
      <c r="Z1016">
        <v>0.99669697013719605</v>
      </c>
      <c r="AA1016">
        <v>22.944273209570799</v>
      </c>
      <c r="AB1016">
        <v>151</v>
      </c>
      <c r="AC1016">
        <v>0.98954592707806799</v>
      </c>
      <c r="AD1016">
        <v>1</v>
      </c>
      <c r="AE1016">
        <v>7.1510430591277697E-3</v>
      </c>
      <c r="AF1016">
        <v>2</v>
      </c>
      <c r="AG1016">
        <v>3.3030298628042298E-3</v>
      </c>
      <c r="AH1016">
        <v>2.39036216104718E-3</v>
      </c>
      <c r="AI1016">
        <v>8</v>
      </c>
      <c r="AJ1016" s="73">
        <v>77.648160257808897</v>
      </c>
      <c r="AK1016">
        <v>152</v>
      </c>
      <c r="AL1016">
        <v>0.99669697013719605</v>
      </c>
      <c r="AM1016">
        <v>0</v>
      </c>
      <c r="AN1016">
        <v>0</v>
      </c>
      <c r="AO1016">
        <v>7.7594283399242403E-3</v>
      </c>
      <c r="AP1016">
        <v>1</v>
      </c>
      <c r="AQ1016">
        <v>153</v>
      </c>
      <c r="AR1016">
        <v>0.99672434969105295</v>
      </c>
      <c r="AS1016">
        <v>1.35056331335216E-2</v>
      </c>
      <c r="AT1016">
        <v>3</v>
      </c>
      <c r="AU1016">
        <v>1.2003663523337199E-2</v>
      </c>
      <c r="AV1016">
        <v>1</v>
      </c>
      <c r="AW1016">
        <v>152</v>
      </c>
      <c r="AX1016">
        <v>0.99669697013719605</v>
      </c>
      <c r="AY1016" s="73">
        <v>79.555968484593905</v>
      </c>
      <c r="AZ1016">
        <v>152</v>
      </c>
      <c r="BA1016">
        <v>0.99669697013719605</v>
      </c>
      <c r="BB1016">
        <v>149</v>
      </c>
      <c r="BC1016">
        <v>0.93490502765845296</v>
      </c>
      <c r="BD1016">
        <v>3</v>
      </c>
      <c r="BE1016">
        <v>5.4059893692674998E-2</v>
      </c>
      <c r="BF1016">
        <v>81.908152061899003</v>
      </c>
      <c r="BG1016">
        <v>82.487542967905895</v>
      </c>
      <c r="BH1016">
        <v>79.555968484593905</v>
      </c>
      <c r="BI1016">
        <v>77.648160257808897</v>
      </c>
    </row>
    <row r="1017" spans="1:61" x14ac:dyDescent="0.25">
      <c r="A1017" s="10" t="str">
        <f>VLOOKUP(D1017,'Index-Relations'!E:F,2,FALSE)</f>
        <v>ESG</v>
      </c>
      <c r="B1017" t="s">
        <v>3450</v>
      </c>
      <c r="C1017" s="53" t="s">
        <v>2765</v>
      </c>
      <c r="D1017" s="59" t="s">
        <v>2804</v>
      </c>
      <c r="E1017" s="59" t="s">
        <v>4457</v>
      </c>
      <c r="F1017" t="s">
        <v>419</v>
      </c>
      <c r="G1017" t="s">
        <v>418</v>
      </c>
      <c r="H1017" t="s">
        <v>420</v>
      </c>
      <c r="I1017" s="52">
        <v>45474</v>
      </c>
      <c r="J1017" t="s">
        <v>2457</v>
      </c>
      <c r="K1017">
        <v>154</v>
      </c>
      <c r="L1017" s="73">
        <v>82.481678476408007</v>
      </c>
      <c r="M1017">
        <v>152</v>
      </c>
      <c r="N1017">
        <v>0.99678937465047901</v>
      </c>
      <c r="O1017" s="73">
        <v>82.477872774035006</v>
      </c>
      <c r="P1017">
        <v>152</v>
      </c>
      <c r="Q1017">
        <v>0.99678937465047901</v>
      </c>
      <c r="R1017">
        <v>152</v>
      </c>
      <c r="S1017">
        <v>0.99678937465047901</v>
      </c>
      <c r="T1017">
        <v>26.373257780414701</v>
      </c>
      <c r="U1017">
        <v>0.56957980692822197</v>
      </c>
      <c r="V1017">
        <v>98</v>
      </c>
      <c r="W1017">
        <v>0.105907795587954</v>
      </c>
      <c r="X1017">
        <v>15</v>
      </c>
      <c r="Y1017">
        <v>152</v>
      </c>
      <c r="Z1017">
        <v>0.99678937465047801</v>
      </c>
      <c r="AA1017">
        <v>23.280631502832101</v>
      </c>
      <c r="AB1017">
        <v>150</v>
      </c>
      <c r="AC1017">
        <v>0.970128206894041</v>
      </c>
      <c r="AD1017">
        <v>2</v>
      </c>
      <c r="AE1017">
        <v>2.6661167756438099E-2</v>
      </c>
      <c r="AF1017">
        <v>2</v>
      </c>
      <c r="AG1017">
        <v>3.2106253495207101E-3</v>
      </c>
      <c r="AH1017">
        <v>2.3854211964282898E-3</v>
      </c>
      <c r="AI1017">
        <v>8</v>
      </c>
      <c r="AJ1017" s="73">
        <v>77.886401375380004</v>
      </c>
      <c r="AK1017">
        <v>152</v>
      </c>
      <c r="AL1017">
        <v>0.99678937465047901</v>
      </c>
      <c r="AM1017">
        <v>0</v>
      </c>
      <c r="AN1017">
        <v>0</v>
      </c>
      <c r="AO1017">
        <v>6.7539596949958503E-3</v>
      </c>
      <c r="AP1017">
        <v>1</v>
      </c>
      <c r="AQ1017">
        <v>153</v>
      </c>
      <c r="AR1017">
        <v>0.99681700573613197</v>
      </c>
      <c r="AS1017">
        <v>1.2044818242519E-2</v>
      </c>
      <c r="AT1017">
        <v>3</v>
      </c>
      <c r="AU1017">
        <v>1.0666065578291899E-2</v>
      </c>
      <c r="AV1017">
        <v>1</v>
      </c>
      <c r="AW1017">
        <v>152</v>
      </c>
      <c r="AX1017">
        <v>0.99678937465047901</v>
      </c>
      <c r="AY1017" s="73">
        <v>81.008742568228996</v>
      </c>
      <c r="AZ1017">
        <v>152</v>
      </c>
      <c r="BA1017">
        <v>0.99678937465047901</v>
      </c>
      <c r="BB1017">
        <v>149</v>
      </c>
      <c r="BC1017">
        <v>0.94021879022457799</v>
      </c>
      <c r="BD1017">
        <v>3</v>
      </c>
      <c r="BE1017">
        <v>4.98442558165582E-2</v>
      </c>
      <c r="BF1017">
        <v>82.481678476408007</v>
      </c>
      <c r="BG1017">
        <v>82.477872774035006</v>
      </c>
      <c r="BH1017">
        <v>81.008742568228996</v>
      </c>
      <c r="BI1017">
        <v>77.886401375380004</v>
      </c>
    </row>
    <row r="1018" spans="1:61" x14ac:dyDescent="0.25">
      <c r="A1018" s="10" t="str">
        <f>VLOOKUP(D1018,'Index-Relations'!E:F,2,FALSE)</f>
        <v>ESG</v>
      </c>
      <c r="B1018" t="s">
        <v>3450</v>
      </c>
      <c r="C1018" s="53" t="s">
        <v>2766</v>
      </c>
      <c r="D1018" s="59" t="s">
        <v>2804</v>
      </c>
      <c r="E1018" s="59" t="s">
        <v>4458</v>
      </c>
      <c r="F1018" t="s">
        <v>419</v>
      </c>
      <c r="G1018" t="s">
        <v>418</v>
      </c>
      <c r="H1018" t="s">
        <v>420</v>
      </c>
      <c r="I1018" s="52">
        <v>45446</v>
      </c>
      <c r="J1018" t="s">
        <v>2457</v>
      </c>
      <c r="K1018">
        <v>154</v>
      </c>
      <c r="L1018" s="73">
        <v>82.012521045369894</v>
      </c>
      <c r="M1018">
        <v>153</v>
      </c>
      <c r="N1018">
        <v>0.99699403234995698</v>
      </c>
      <c r="O1018" s="73">
        <v>81.555550453438897</v>
      </c>
      <c r="P1018">
        <v>153</v>
      </c>
      <c r="Q1018">
        <v>0.99699403234995698</v>
      </c>
      <c r="R1018">
        <v>153</v>
      </c>
      <c r="S1018">
        <v>0.99699403234995698</v>
      </c>
      <c r="T1018">
        <v>27.2182870346385</v>
      </c>
      <c r="U1018">
        <v>0.58207756152624801</v>
      </c>
      <c r="V1018">
        <v>100</v>
      </c>
      <c r="W1018">
        <v>0.102938957638328</v>
      </c>
      <c r="X1018">
        <v>15</v>
      </c>
      <c r="Y1018">
        <v>153</v>
      </c>
      <c r="Z1018">
        <v>0.99699403234995698</v>
      </c>
      <c r="AA1018">
        <v>22.428175832024401</v>
      </c>
      <c r="AB1018">
        <v>151</v>
      </c>
      <c r="AC1018">
        <v>0.97251833567207502</v>
      </c>
      <c r="AD1018">
        <v>2</v>
      </c>
      <c r="AE1018">
        <v>2.4475696677881398E-2</v>
      </c>
      <c r="AF1018">
        <v>1</v>
      </c>
      <c r="AG1018">
        <v>3.0059676500427102E-3</v>
      </c>
      <c r="AH1018">
        <v>2.35182378887067E-3</v>
      </c>
      <c r="AI1018">
        <v>8</v>
      </c>
      <c r="AJ1018" s="73">
        <v>77.645696608956001</v>
      </c>
      <c r="AK1018">
        <v>153</v>
      </c>
      <c r="AL1018">
        <v>0.99699403234995698</v>
      </c>
      <c r="AM1018">
        <v>0</v>
      </c>
      <c r="AN1018">
        <v>0</v>
      </c>
      <c r="AO1018">
        <v>6.3531981055062201E-3</v>
      </c>
      <c r="AP1018">
        <v>1</v>
      </c>
      <c r="AQ1018">
        <v>153</v>
      </c>
      <c r="AR1018">
        <v>0.99699403234995698</v>
      </c>
      <c r="AS1018">
        <v>1.1445813684232999E-2</v>
      </c>
      <c r="AT1018">
        <v>3</v>
      </c>
      <c r="AU1018">
        <v>9.8852606297320494E-3</v>
      </c>
      <c r="AV1018">
        <v>1</v>
      </c>
      <c r="AW1018">
        <v>153</v>
      </c>
      <c r="AX1018">
        <v>0.99699403234995698</v>
      </c>
      <c r="AY1018" s="73">
        <v>80.894946116474003</v>
      </c>
      <c r="AZ1018">
        <v>153</v>
      </c>
      <c r="BA1018">
        <v>0.99699403234995698</v>
      </c>
      <c r="BB1018">
        <v>149</v>
      </c>
      <c r="BC1018">
        <v>0.94424382999124101</v>
      </c>
      <c r="BD1018">
        <v>3</v>
      </c>
      <c r="BE1018">
        <v>4.6397004253209598E-2</v>
      </c>
      <c r="BF1018">
        <v>82.012521045369894</v>
      </c>
      <c r="BG1018">
        <v>81.555550453438897</v>
      </c>
      <c r="BH1018">
        <v>80.894946116474003</v>
      </c>
      <c r="BI1018">
        <v>77.645696608956001</v>
      </c>
    </row>
    <row r="1019" spans="1:61" x14ac:dyDescent="0.25">
      <c r="A1019" s="10" t="str">
        <f>VLOOKUP(D1019,'Index-Relations'!E:F,2,FALSE)</f>
        <v>ESG</v>
      </c>
      <c r="B1019" t="s">
        <v>3450</v>
      </c>
      <c r="C1019" s="53" t="s">
        <v>2767</v>
      </c>
      <c r="D1019" s="59" t="s">
        <v>2804</v>
      </c>
      <c r="E1019" s="59" t="s">
        <v>4459</v>
      </c>
      <c r="F1019" t="s">
        <v>419</v>
      </c>
      <c r="G1019" t="s">
        <v>418</v>
      </c>
      <c r="H1019" t="s">
        <v>420</v>
      </c>
      <c r="I1019" s="52">
        <v>45413</v>
      </c>
      <c r="J1019" t="s">
        <v>2457</v>
      </c>
      <c r="K1019">
        <v>154</v>
      </c>
      <c r="L1019" s="73">
        <v>82.046392401835007</v>
      </c>
      <c r="M1019">
        <v>153</v>
      </c>
      <c r="N1019">
        <v>0.99725545055710896</v>
      </c>
      <c r="O1019" s="73">
        <v>81.843597834080896</v>
      </c>
      <c r="P1019">
        <v>153</v>
      </c>
      <c r="Q1019">
        <v>0.99725545055710896</v>
      </c>
      <c r="R1019">
        <v>153</v>
      </c>
      <c r="S1019">
        <v>0.99725545055710896</v>
      </c>
      <c r="T1019">
        <v>27.818714597999101</v>
      </c>
      <c r="U1019">
        <v>0.57987868695550704</v>
      </c>
      <c r="V1019">
        <v>100</v>
      </c>
      <c r="W1019">
        <v>0.10300050013824801</v>
      </c>
      <c r="X1019">
        <v>15</v>
      </c>
      <c r="Y1019">
        <v>153</v>
      </c>
      <c r="Z1019">
        <v>0.99725545055710896</v>
      </c>
      <c r="AA1019">
        <v>23.127103646463102</v>
      </c>
      <c r="AB1019">
        <v>151</v>
      </c>
      <c r="AC1019">
        <v>0.97358149709366804</v>
      </c>
      <c r="AD1019">
        <v>2</v>
      </c>
      <c r="AE1019">
        <v>2.3673953463440402E-2</v>
      </c>
      <c r="AF1019">
        <v>1</v>
      </c>
      <c r="AG1019">
        <v>2.74454944289071E-3</v>
      </c>
      <c r="AH1019">
        <v>2.2512803191770399E-3</v>
      </c>
      <c r="AI1019">
        <v>8</v>
      </c>
      <c r="AJ1019" s="73">
        <v>77.448880854015897</v>
      </c>
      <c r="AK1019">
        <v>153</v>
      </c>
      <c r="AL1019">
        <v>0.99725545055710896</v>
      </c>
      <c r="AM1019">
        <v>0</v>
      </c>
      <c r="AN1019">
        <v>0</v>
      </c>
      <c r="AO1019">
        <v>6.56173257491517E-3</v>
      </c>
      <c r="AP1019">
        <v>1</v>
      </c>
      <c r="AQ1019">
        <v>153</v>
      </c>
      <c r="AR1019">
        <v>0.99725545055710896</v>
      </c>
      <c r="AS1019">
        <v>1.2234345553688601E-2</v>
      </c>
      <c r="AT1019">
        <v>3</v>
      </c>
      <c r="AU1019">
        <v>9.6724287244237608E-3</v>
      </c>
      <c r="AV1019">
        <v>1</v>
      </c>
      <c r="AW1019">
        <v>153</v>
      </c>
      <c r="AX1019">
        <v>0.99725545055710896</v>
      </c>
      <c r="AY1019" s="73">
        <v>80.859813815832993</v>
      </c>
      <c r="AZ1019">
        <v>153</v>
      </c>
      <c r="BA1019">
        <v>0.99725545055710896</v>
      </c>
      <c r="BB1019">
        <v>150</v>
      </c>
      <c r="BC1019">
        <v>0.97251465085756805</v>
      </c>
      <c r="BD1019">
        <v>2</v>
      </c>
      <c r="BE1019">
        <v>1.8179067124625799E-2</v>
      </c>
      <c r="BF1019">
        <v>82.046392401835007</v>
      </c>
      <c r="BG1019">
        <v>81.843597834080896</v>
      </c>
      <c r="BH1019">
        <v>80.859813815832993</v>
      </c>
      <c r="BI1019">
        <v>77.448880854015897</v>
      </c>
    </row>
    <row r="1020" spans="1:61" x14ac:dyDescent="0.25">
      <c r="A1020" s="10" t="str">
        <f>VLOOKUP(D1020,'Index-Relations'!E:F,2,FALSE)</f>
        <v>ESG</v>
      </c>
      <c r="B1020" t="s">
        <v>3450</v>
      </c>
      <c r="C1020" s="53" t="s">
        <v>2768</v>
      </c>
      <c r="D1020" s="59" t="s">
        <v>2804</v>
      </c>
      <c r="E1020" s="59" t="s">
        <v>4460</v>
      </c>
      <c r="F1020" t="s">
        <v>419</v>
      </c>
      <c r="G1020" t="s">
        <v>418</v>
      </c>
      <c r="H1020" t="s">
        <v>420</v>
      </c>
      <c r="I1020" s="52">
        <v>45383</v>
      </c>
      <c r="J1020" t="s">
        <v>2457</v>
      </c>
      <c r="K1020">
        <v>153</v>
      </c>
      <c r="L1020">
        <v>85.365241697828694</v>
      </c>
      <c r="M1020">
        <v>153</v>
      </c>
      <c r="N1020">
        <v>1</v>
      </c>
      <c r="O1020">
        <v>86.1220068339113</v>
      </c>
      <c r="P1020">
        <v>153</v>
      </c>
      <c r="Q1020">
        <v>1</v>
      </c>
      <c r="R1020">
        <v>153</v>
      </c>
      <c r="S1020">
        <v>0.999999999999999</v>
      </c>
      <c r="T1020">
        <v>27.7354790050879</v>
      </c>
      <c r="U1020">
        <v>0.57997309222983195</v>
      </c>
      <c r="V1020">
        <v>100</v>
      </c>
      <c r="W1020">
        <v>0.10232467279731899</v>
      </c>
      <c r="X1020">
        <v>15</v>
      </c>
      <c r="Y1020">
        <v>153</v>
      </c>
      <c r="Z1020">
        <v>1</v>
      </c>
      <c r="AA1020">
        <v>22.191483470767299</v>
      </c>
      <c r="AB1020">
        <v>151</v>
      </c>
      <c r="AC1020">
        <v>0.97657312203772695</v>
      </c>
      <c r="AD1020">
        <v>2</v>
      </c>
      <c r="AE1020">
        <v>2.34268779622725E-2</v>
      </c>
      <c r="AF1020">
        <v>0</v>
      </c>
      <c r="AG1020">
        <v>1.3183999999999999E-16</v>
      </c>
      <c r="AH1020">
        <v>2.21176125146668E-3</v>
      </c>
      <c r="AI1020">
        <v>8</v>
      </c>
      <c r="AJ1020">
        <v>81.613564450929601</v>
      </c>
      <c r="AK1020">
        <v>153</v>
      </c>
      <c r="AL1020">
        <v>1</v>
      </c>
      <c r="AM1020">
        <v>0</v>
      </c>
      <c r="AN1020">
        <v>0</v>
      </c>
      <c r="AO1020">
        <v>6.1367432070731903E-3</v>
      </c>
      <c r="AP1020">
        <v>1</v>
      </c>
      <c r="AQ1020">
        <v>153</v>
      </c>
      <c r="AR1020">
        <v>1</v>
      </c>
      <c r="AS1020">
        <v>1.1583326503601599E-2</v>
      </c>
      <c r="AT1020">
        <v>3</v>
      </c>
      <c r="AU1020">
        <v>8.9227001288342007E-3</v>
      </c>
      <c r="AV1020">
        <v>1</v>
      </c>
      <c r="AW1020">
        <v>153</v>
      </c>
      <c r="AX1020">
        <v>0.999999999999999</v>
      </c>
      <c r="AY1020">
        <v>84.551861818221894</v>
      </c>
      <c r="AZ1020">
        <v>153</v>
      </c>
      <c r="BA1020">
        <v>1</v>
      </c>
      <c r="BB1020">
        <v>150</v>
      </c>
      <c r="BC1020">
        <v>0.97489175250734195</v>
      </c>
      <c r="BD1020">
        <v>2</v>
      </c>
      <c r="BE1020">
        <v>1.8971504285584601E-2</v>
      </c>
      <c r="BF1020">
        <v>82.532103619240004</v>
      </c>
      <c r="BG1020">
        <v>82.084280699387904</v>
      </c>
      <c r="BH1020">
        <v>81.665623692174904</v>
      </c>
      <c r="BI1020">
        <v>77.750649961110994</v>
      </c>
    </row>
    <row r="1021" spans="1:61" x14ac:dyDescent="0.25">
      <c r="A1021" s="10" t="str">
        <f>VLOOKUP(D1021,'Index-Relations'!E:F,2,FALSE)</f>
        <v>ESG</v>
      </c>
      <c r="B1021" t="s">
        <v>3450</v>
      </c>
      <c r="C1021" s="53" t="s">
        <v>2769</v>
      </c>
      <c r="D1021" s="59" t="s">
        <v>2804</v>
      </c>
      <c r="E1021" s="59" t="s">
        <v>4461</v>
      </c>
      <c r="F1021" t="s">
        <v>419</v>
      </c>
      <c r="G1021" t="s">
        <v>418</v>
      </c>
      <c r="H1021" t="s">
        <v>420</v>
      </c>
      <c r="I1021" s="52">
        <v>45352</v>
      </c>
      <c r="J1021" t="s">
        <v>2457</v>
      </c>
      <c r="K1021">
        <v>153</v>
      </c>
      <c r="L1021">
        <v>85.569391593611698</v>
      </c>
      <c r="M1021">
        <v>153</v>
      </c>
      <c r="N1021">
        <v>1</v>
      </c>
      <c r="O1021">
        <v>85.998313278548395</v>
      </c>
      <c r="P1021">
        <v>153</v>
      </c>
      <c r="Q1021">
        <v>1</v>
      </c>
      <c r="R1021">
        <v>153</v>
      </c>
      <c r="S1021">
        <v>1</v>
      </c>
      <c r="T1021">
        <v>27.015428488377701</v>
      </c>
      <c r="U1021">
        <v>0.55245399277426399</v>
      </c>
      <c r="V1021">
        <v>97</v>
      </c>
      <c r="W1021">
        <v>9.1567258716909405E-2</v>
      </c>
      <c r="X1021">
        <v>15</v>
      </c>
      <c r="Y1021">
        <v>153</v>
      </c>
      <c r="Z1021">
        <v>1</v>
      </c>
      <c r="AA1021">
        <v>21.885700279174099</v>
      </c>
      <c r="AB1021">
        <v>151</v>
      </c>
      <c r="AC1021">
        <v>0.97717968879563</v>
      </c>
      <c r="AD1021">
        <v>2</v>
      </c>
      <c r="AE1021">
        <v>2.2820311204369899E-2</v>
      </c>
      <c r="AF1021">
        <v>0</v>
      </c>
      <c r="AG1021">
        <v>0</v>
      </c>
      <c r="AH1021">
        <v>1.27402332986598E-3</v>
      </c>
      <c r="AI1021">
        <v>6</v>
      </c>
      <c r="AJ1021">
        <v>82.046729319355094</v>
      </c>
      <c r="AK1021">
        <v>153</v>
      </c>
      <c r="AL1021">
        <v>1</v>
      </c>
      <c r="AM1021">
        <v>0</v>
      </c>
      <c r="AN1021">
        <v>0</v>
      </c>
      <c r="AO1021">
        <v>5.9652329239092703E-3</v>
      </c>
      <c r="AP1021">
        <v>1</v>
      </c>
      <c r="AQ1021">
        <v>153</v>
      </c>
      <c r="AR1021">
        <v>1</v>
      </c>
      <c r="AS1021">
        <v>1.1252586406589901E-2</v>
      </c>
      <c r="AT1021">
        <v>3</v>
      </c>
      <c r="AU1021">
        <v>8.8100812721802497E-3</v>
      </c>
      <c r="AV1021">
        <v>1</v>
      </c>
      <c r="AW1021">
        <v>153</v>
      </c>
      <c r="AX1021">
        <v>0.999999999999999</v>
      </c>
      <c r="AY1021">
        <v>84.895765326761705</v>
      </c>
      <c r="AZ1021">
        <v>153</v>
      </c>
      <c r="BA1021">
        <v>1</v>
      </c>
      <c r="BB1021">
        <v>150</v>
      </c>
      <c r="BC1021">
        <v>0.97629021487384204</v>
      </c>
      <c r="BD1021">
        <v>2</v>
      </c>
      <c r="BE1021">
        <v>1.7744552202247799E-2</v>
      </c>
      <c r="BF1021">
        <v>82.796981000472002</v>
      </c>
      <c r="BG1021">
        <v>82.037292688677994</v>
      </c>
      <c r="BH1021">
        <v>82.100828130224002</v>
      </c>
      <c r="BI1021">
        <v>78.244090185090997</v>
      </c>
    </row>
    <row r="1022" spans="1:61" x14ac:dyDescent="0.25">
      <c r="A1022" s="10" t="str">
        <f>VLOOKUP(D1022,'Index-Relations'!E:F,2,FALSE)</f>
        <v>ESG</v>
      </c>
      <c r="B1022" t="s">
        <v>3450</v>
      </c>
      <c r="C1022" s="53" t="s">
        <v>2770</v>
      </c>
      <c r="D1022" s="59" t="s">
        <v>2804</v>
      </c>
      <c r="E1022" s="59" t="s">
        <v>4462</v>
      </c>
      <c r="F1022" t="s">
        <v>419</v>
      </c>
      <c r="G1022" t="s">
        <v>418</v>
      </c>
      <c r="H1022" t="s">
        <v>420</v>
      </c>
      <c r="I1022" s="52">
        <v>45323</v>
      </c>
      <c r="J1022" t="s">
        <v>2457</v>
      </c>
      <c r="K1022">
        <v>153</v>
      </c>
      <c r="L1022">
        <v>85.796508025739897</v>
      </c>
      <c r="M1022">
        <v>153</v>
      </c>
      <c r="N1022">
        <v>1</v>
      </c>
      <c r="O1022">
        <v>86.327955398165997</v>
      </c>
      <c r="P1022">
        <v>153</v>
      </c>
      <c r="Q1022">
        <v>1</v>
      </c>
      <c r="R1022">
        <v>153</v>
      </c>
      <c r="S1022">
        <v>0.999999999999999</v>
      </c>
      <c r="T1022">
        <v>27.399948777407399</v>
      </c>
      <c r="U1022">
        <v>0.54854165056398396</v>
      </c>
      <c r="V1022">
        <v>97</v>
      </c>
      <c r="W1022">
        <v>8.9030146404134106E-2</v>
      </c>
      <c r="X1022">
        <v>14</v>
      </c>
      <c r="Y1022">
        <v>153</v>
      </c>
      <c r="Z1022">
        <v>0.999999999999999</v>
      </c>
      <c r="AA1022">
        <v>23.020033257233099</v>
      </c>
      <c r="AB1022">
        <v>151</v>
      </c>
      <c r="AC1022">
        <v>0.97657601715042097</v>
      </c>
      <c r="AD1022">
        <v>2</v>
      </c>
      <c r="AE1022">
        <v>2.3423982849578699E-2</v>
      </c>
      <c r="AF1022">
        <v>0</v>
      </c>
      <c r="AG1022">
        <v>0</v>
      </c>
      <c r="AH1022">
        <v>1.1639665453512199E-3</v>
      </c>
      <c r="AI1022">
        <v>6</v>
      </c>
      <c r="AJ1022">
        <v>82.166220825632095</v>
      </c>
      <c r="AK1022">
        <v>153</v>
      </c>
      <c r="AL1022">
        <v>1</v>
      </c>
      <c r="AM1022">
        <v>0</v>
      </c>
      <c r="AN1022">
        <v>0</v>
      </c>
      <c r="AO1022">
        <v>6.3059082998345103E-3</v>
      </c>
      <c r="AP1022">
        <v>1</v>
      </c>
      <c r="AQ1022">
        <v>153</v>
      </c>
      <c r="AR1022">
        <v>0.999999999999999</v>
      </c>
      <c r="AS1022">
        <v>1.16460799100357E-2</v>
      </c>
      <c r="AT1022">
        <v>3</v>
      </c>
      <c r="AU1022">
        <v>9.37973828566664E-3</v>
      </c>
      <c r="AV1022">
        <v>1</v>
      </c>
      <c r="AW1022">
        <v>153</v>
      </c>
      <c r="AX1022">
        <v>1</v>
      </c>
      <c r="AY1022">
        <v>84.977153898714604</v>
      </c>
      <c r="AZ1022">
        <v>153</v>
      </c>
      <c r="BA1022">
        <v>1</v>
      </c>
      <c r="BB1022">
        <v>150</v>
      </c>
      <c r="BC1022">
        <v>0.97575903477620696</v>
      </c>
      <c r="BD1022">
        <v>2</v>
      </c>
      <c r="BE1022">
        <v>1.7935056923958401E-2</v>
      </c>
      <c r="BF1022">
        <v>82.940144698046893</v>
      </c>
      <c r="BG1022">
        <v>82.355127561185896</v>
      </c>
      <c r="BH1022">
        <v>82.063920754329004</v>
      </c>
      <c r="BI1022">
        <v>78.292395515316002</v>
      </c>
    </row>
    <row r="1023" spans="1:61" x14ac:dyDescent="0.25">
      <c r="A1023" s="10" t="str">
        <f>VLOOKUP(D1023,'Index-Relations'!E:F,2,FALSE)</f>
        <v>ESG</v>
      </c>
      <c r="B1023" t="s">
        <v>3450</v>
      </c>
      <c r="C1023" s="53" t="s">
        <v>2760</v>
      </c>
      <c r="D1023" s="59" t="s">
        <v>2805</v>
      </c>
      <c r="E1023" s="59" t="s">
        <v>4463</v>
      </c>
      <c r="F1023" t="s">
        <v>423</v>
      </c>
      <c r="G1023" t="s">
        <v>422</v>
      </c>
      <c r="H1023" t="s">
        <v>424</v>
      </c>
      <c r="I1023" s="52">
        <v>45659</v>
      </c>
      <c r="J1023" t="s">
        <v>2457</v>
      </c>
      <c r="K1023">
        <v>156</v>
      </c>
      <c r="L1023" s="73">
        <v>82.158990668718999</v>
      </c>
      <c r="M1023">
        <v>155</v>
      </c>
      <c r="N1023">
        <v>0.99982118224622296</v>
      </c>
      <c r="O1023" s="73">
        <v>82.844713780053993</v>
      </c>
      <c r="P1023">
        <v>155</v>
      </c>
      <c r="Q1023">
        <v>0.99982118224622296</v>
      </c>
      <c r="R1023">
        <v>155</v>
      </c>
      <c r="S1023">
        <v>0.99982118224622296</v>
      </c>
      <c r="T1023">
        <v>26.437082784282801</v>
      </c>
      <c r="U1023">
        <v>0.54617683540578499</v>
      </c>
      <c r="V1023">
        <v>103</v>
      </c>
      <c r="W1023">
        <v>9.1701629845110197E-2</v>
      </c>
      <c r="X1023">
        <v>18</v>
      </c>
      <c r="Y1023">
        <v>155</v>
      </c>
      <c r="Z1023">
        <v>0.99982118224622296</v>
      </c>
      <c r="AA1023">
        <v>27.422977275047501</v>
      </c>
      <c r="AB1023">
        <v>147</v>
      </c>
      <c r="AC1023">
        <v>0.97304569626467297</v>
      </c>
      <c r="AD1023">
        <v>8</v>
      </c>
      <c r="AE1023">
        <v>2.67754859815501E-2</v>
      </c>
      <c r="AF1023">
        <v>1</v>
      </c>
      <c r="AG1023">
        <v>1.7881775377644101E-4</v>
      </c>
      <c r="AH1023">
        <v>3.0722189840252201E-3</v>
      </c>
      <c r="AI1023">
        <v>9</v>
      </c>
      <c r="AJ1023" s="73">
        <v>77.431078108061001</v>
      </c>
      <c r="AK1023">
        <v>155</v>
      </c>
      <c r="AL1023">
        <v>0.99982118224622296</v>
      </c>
      <c r="AM1023">
        <v>0</v>
      </c>
      <c r="AN1023">
        <v>0</v>
      </c>
      <c r="AO1023">
        <v>1.3399987908750599E-2</v>
      </c>
      <c r="AP1023">
        <v>2</v>
      </c>
      <c r="AQ1023">
        <v>155</v>
      </c>
      <c r="AR1023">
        <v>0.99982118224622296</v>
      </c>
      <c r="AS1023">
        <v>2.5365247149101499E-2</v>
      </c>
      <c r="AT1023">
        <v>5</v>
      </c>
      <c r="AU1023">
        <v>0</v>
      </c>
      <c r="AV1023">
        <v>0</v>
      </c>
      <c r="AW1023">
        <v>155</v>
      </c>
      <c r="AX1023">
        <v>0.99982118224622296</v>
      </c>
      <c r="AY1023" s="73">
        <v>79.830496151834893</v>
      </c>
      <c r="AZ1023">
        <v>155</v>
      </c>
      <c r="BA1023">
        <v>0.99982118224622296</v>
      </c>
      <c r="BB1023">
        <v>153</v>
      </c>
      <c r="BC1023">
        <v>0.986421194337473</v>
      </c>
      <c r="BD1023">
        <v>0</v>
      </c>
      <c r="BE1023">
        <v>0</v>
      </c>
      <c r="BF1023">
        <v>82.158990668718999</v>
      </c>
      <c r="BG1023">
        <v>82.844713780053993</v>
      </c>
      <c r="BH1023">
        <v>79.830496151834893</v>
      </c>
      <c r="BI1023">
        <v>77.431078108061001</v>
      </c>
    </row>
    <row r="1024" spans="1:61" x14ac:dyDescent="0.25">
      <c r="A1024" s="10" t="str">
        <f>VLOOKUP(D1024,'Index-Relations'!E:F,2,FALSE)</f>
        <v>ESG</v>
      </c>
      <c r="B1024" t="s">
        <v>3450</v>
      </c>
      <c r="C1024" s="53" t="s">
        <v>2761</v>
      </c>
      <c r="D1024" s="59" t="s">
        <v>2805</v>
      </c>
      <c r="E1024" s="59" t="s">
        <v>4464</v>
      </c>
      <c r="F1024" t="s">
        <v>423</v>
      </c>
      <c r="G1024" t="s">
        <v>422</v>
      </c>
      <c r="H1024" t="s">
        <v>424</v>
      </c>
      <c r="I1024" s="52">
        <v>45628</v>
      </c>
      <c r="J1024" t="s">
        <v>2457</v>
      </c>
      <c r="K1024">
        <v>156</v>
      </c>
      <c r="L1024" s="73">
        <v>81.326927097205896</v>
      </c>
      <c r="M1024">
        <v>153</v>
      </c>
      <c r="N1024">
        <v>0.994173480303705</v>
      </c>
      <c r="O1024" s="73">
        <v>82.297131552722902</v>
      </c>
      <c r="P1024">
        <v>153</v>
      </c>
      <c r="Q1024">
        <v>0.994173480303705</v>
      </c>
      <c r="R1024">
        <v>153</v>
      </c>
      <c r="S1024">
        <v>0.994173480303705</v>
      </c>
      <c r="T1024">
        <v>26.155715847419099</v>
      </c>
      <c r="U1024">
        <v>0.52619880066652203</v>
      </c>
      <c r="V1024">
        <v>98</v>
      </c>
      <c r="W1024">
        <v>8.7682596242325495E-2</v>
      </c>
      <c r="X1024">
        <v>15</v>
      </c>
      <c r="Y1024">
        <v>153</v>
      </c>
      <c r="Z1024">
        <v>0.994173480303706</v>
      </c>
      <c r="AA1024">
        <v>19.526092553093601</v>
      </c>
      <c r="AB1024">
        <v>146</v>
      </c>
      <c r="AC1024">
        <v>0.96291787270584905</v>
      </c>
      <c r="AD1024">
        <v>7</v>
      </c>
      <c r="AE1024">
        <v>3.1255607597856401E-2</v>
      </c>
      <c r="AF1024">
        <v>3</v>
      </c>
      <c r="AG1024">
        <v>5.8265196962941201E-3</v>
      </c>
      <c r="AH1024">
        <v>2.7479679573216599E-3</v>
      </c>
      <c r="AI1024">
        <v>7</v>
      </c>
      <c r="AJ1024" s="73">
        <v>76.967398121990996</v>
      </c>
      <c r="AK1024">
        <v>153</v>
      </c>
      <c r="AL1024">
        <v>0.994173480303705</v>
      </c>
      <c r="AM1024">
        <v>0</v>
      </c>
      <c r="AN1024">
        <v>0</v>
      </c>
      <c r="AO1024">
        <v>1.2904823056072399E-2</v>
      </c>
      <c r="AP1024">
        <v>2</v>
      </c>
      <c r="AQ1024">
        <v>155</v>
      </c>
      <c r="AR1024">
        <v>0.99981365659167998</v>
      </c>
      <c r="AS1024">
        <v>1.2058757877333501E-2</v>
      </c>
      <c r="AT1024">
        <v>3</v>
      </c>
      <c r="AU1024">
        <v>0</v>
      </c>
      <c r="AV1024">
        <v>0</v>
      </c>
      <c r="AW1024">
        <v>155</v>
      </c>
      <c r="AX1024">
        <v>0.99981365659167998</v>
      </c>
      <c r="AY1024" s="73">
        <v>78.712447821549006</v>
      </c>
      <c r="AZ1024">
        <v>153</v>
      </c>
      <c r="BA1024">
        <v>0.994173480303705</v>
      </c>
      <c r="BB1024">
        <v>151</v>
      </c>
      <c r="BC1024">
        <v>0.94043559334690596</v>
      </c>
      <c r="BD1024">
        <v>2</v>
      </c>
      <c r="BE1024">
        <v>4.6473240188701602E-2</v>
      </c>
      <c r="BF1024">
        <v>81.326927097205896</v>
      </c>
      <c r="BG1024">
        <v>82.297131552722902</v>
      </c>
      <c r="BH1024">
        <v>78.712447821549006</v>
      </c>
      <c r="BI1024">
        <v>76.967398121990996</v>
      </c>
    </row>
    <row r="1025" spans="1:61" x14ac:dyDescent="0.25">
      <c r="A1025" s="10" t="str">
        <f>VLOOKUP(D1025,'Index-Relations'!E:F,2,FALSE)</f>
        <v>ESG</v>
      </c>
      <c r="B1025" t="s">
        <v>3450</v>
      </c>
      <c r="C1025" s="53" t="s">
        <v>2762</v>
      </c>
      <c r="D1025" s="59" t="s">
        <v>2805</v>
      </c>
      <c r="E1025" s="59" t="s">
        <v>4465</v>
      </c>
      <c r="F1025" t="s">
        <v>423</v>
      </c>
      <c r="G1025" t="s">
        <v>422</v>
      </c>
      <c r="H1025" t="s">
        <v>424</v>
      </c>
      <c r="I1025" s="52">
        <v>45597</v>
      </c>
      <c r="J1025" t="s">
        <v>2457</v>
      </c>
      <c r="K1025">
        <v>156</v>
      </c>
      <c r="L1025" s="73">
        <v>81.426815634120899</v>
      </c>
      <c r="M1025">
        <v>153</v>
      </c>
      <c r="N1025">
        <v>0.99441897484974695</v>
      </c>
      <c r="O1025" s="73">
        <v>82.344578528390898</v>
      </c>
      <c r="P1025">
        <v>153</v>
      </c>
      <c r="Q1025">
        <v>0.99441897484974695</v>
      </c>
      <c r="R1025">
        <v>153</v>
      </c>
      <c r="S1025">
        <v>0.99441897484974695</v>
      </c>
      <c r="T1025">
        <v>26.2199950873941</v>
      </c>
      <c r="U1025">
        <v>0.52603788925593598</v>
      </c>
      <c r="V1025">
        <v>98</v>
      </c>
      <c r="W1025">
        <v>8.6209416285734697E-2</v>
      </c>
      <c r="X1025">
        <v>15</v>
      </c>
      <c r="Y1025">
        <v>153</v>
      </c>
      <c r="Z1025">
        <v>0.99441897484974695</v>
      </c>
      <c r="AA1025">
        <v>20.354636778253099</v>
      </c>
      <c r="AB1025">
        <v>145</v>
      </c>
      <c r="AC1025">
        <v>0.956668791028632</v>
      </c>
      <c r="AD1025">
        <v>8</v>
      </c>
      <c r="AE1025">
        <v>3.77501838211146E-2</v>
      </c>
      <c r="AF1025">
        <v>3</v>
      </c>
      <c r="AG1025">
        <v>5.5810251502525898E-3</v>
      </c>
      <c r="AH1025">
        <v>2.5222150167624399E-3</v>
      </c>
      <c r="AI1025">
        <v>7</v>
      </c>
      <c r="AJ1025" s="73">
        <v>77.191500114952902</v>
      </c>
      <c r="AK1025">
        <v>153</v>
      </c>
      <c r="AL1025">
        <v>0.99441897484974695</v>
      </c>
      <c r="AM1025">
        <v>0</v>
      </c>
      <c r="AN1025">
        <v>0</v>
      </c>
      <c r="AO1025">
        <v>7.4324496873546799E-3</v>
      </c>
      <c r="AP1025">
        <v>1</v>
      </c>
      <c r="AQ1025">
        <v>155</v>
      </c>
      <c r="AR1025">
        <v>0.999761070258955</v>
      </c>
      <c r="AS1025">
        <v>1.30516271228829E-2</v>
      </c>
      <c r="AT1025">
        <v>3</v>
      </c>
      <c r="AU1025">
        <v>0</v>
      </c>
      <c r="AV1025">
        <v>0</v>
      </c>
      <c r="AW1025">
        <v>155</v>
      </c>
      <c r="AX1025">
        <v>0.999761070258955</v>
      </c>
      <c r="AY1025" s="73">
        <v>78.769970265780998</v>
      </c>
      <c r="AZ1025">
        <v>153</v>
      </c>
      <c r="BA1025">
        <v>0.99441897484974695</v>
      </c>
      <c r="BB1025">
        <v>150</v>
      </c>
      <c r="BC1025">
        <v>0.933645326646794</v>
      </c>
      <c r="BD1025">
        <v>4</v>
      </c>
      <c r="BE1025">
        <v>5.8683293924806403E-2</v>
      </c>
      <c r="BF1025">
        <v>81.426815634120899</v>
      </c>
      <c r="BG1025">
        <v>82.344578528390898</v>
      </c>
      <c r="BH1025">
        <v>78.769970265780998</v>
      </c>
      <c r="BI1025">
        <v>77.191500114952902</v>
      </c>
    </row>
    <row r="1026" spans="1:61" x14ac:dyDescent="0.25">
      <c r="A1026" s="10" t="str">
        <f>VLOOKUP(D1026,'Index-Relations'!E:F,2,FALSE)</f>
        <v>ESG</v>
      </c>
      <c r="B1026" t="s">
        <v>3450</v>
      </c>
      <c r="C1026" s="53" t="s">
        <v>2763</v>
      </c>
      <c r="D1026" s="59" t="s">
        <v>2805</v>
      </c>
      <c r="E1026" s="59" t="s">
        <v>4466</v>
      </c>
      <c r="F1026" t="s">
        <v>423</v>
      </c>
      <c r="G1026" t="s">
        <v>422</v>
      </c>
      <c r="H1026" t="s">
        <v>424</v>
      </c>
      <c r="I1026" s="52">
        <v>45566</v>
      </c>
      <c r="J1026" t="s">
        <v>2457</v>
      </c>
      <c r="K1026">
        <v>156</v>
      </c>
      <c r="L1026" s="73">
        <v>81.438851516799005</v>
      </c>
      <c r="M1026">
        <v>153</v>
      </c>
      <c r="N1026">
        <v>0.99527308471536102</v>
      </c>
      <c r="O1026" s="73">
        <v>82.399476447767</v>
      </c>
      <c r="P1026">
        <v>153</v>
      </c>
      <c r="Q1026">
        <v>0.99527308471536102</v>
      </c>
      <c r="R1026">
        <v>153</v>
      </c>
      <c r="S1026">
        <v>0.99527308471536102</v>
      </c>
      <c r="T1026">
        <v>26.519614263144099</v>
      </c>
      <c r="U1026">
        <v>0.52705568714612405</v>
      </c>
      <c r="V1026">
        <v>98</v>
      </c>
      <c r="W1026">
        <v>8.8737736709317602E-2</v>
      </c>
      <c r="X1026">
        <v>15</v>
      </c>
      <c r="Y1026">
        <v>153</v>
      </c>
      <c r="Z1026">
        <v>0.99527308471536102</v>
      </c>
      <c r="AA1026">
        <v>21.715109571037399</v>
      </c>
      <c r="AB1026">
        <v>150</v>
      </c>
      <c r="AC1026">
        <v>0.98059475413536301</v>
      </c>
      <c r="AD1026">
        <v>3</v>
      </c>
      <c r="AE1026">
        <v>1.46783305799978E-2</v>
      </c>
      <c r="AF1026">
        <v>3</v>
      </c>
      <c r="AG1026">
        <v>4.7269152846386199E-3</v>
      </c>
      <c r="AH1026">
        <v>2.5281699520445602E-3</v>
      </c>
      <c r="AI1026">
        <v>8</v>
      </c>
      <c r="AJ1026" s="73">
        <v>77.028986316967902</v>
      </c>
      <c r="AK1026">
        <v>153</v>
      </c>
      <c r="AL1026">
        <v>0.99527308471536102</v>
      </c>
      <c r="AM1026">
        <v>0</v>
      </c>
      <c r="AN1026">
        <v>0</v>
      </c>
      <c r="AO1026">
        <v>7.8707974779131905E-3</v>
      </c>
      <c r="AP1026">
        <v>1</v>
      </c>
      <c r="AQ1026">
        <v>155</v>
      </c>
      <c r="AR1026">
        <v>0.99974369974158095</v>
      </c>
      <c r="AS1026">
        <v>1.35186507416492E-2</v>
      </c>
      <c r="AT1026">
        <v>3</v>
      </c>
      <c r="AU1026">
        <v>0</v>
      </c>
      <c r="AV1026">
        <v>0</v>
      </c>
      <c r="AW1026">
        <v>155</v>
      </c>
      <c r="AX1026">
        <v>0.99974369974157995</v>
      </c>
      <c r="AY1026" s="73">
        <v>78.875714339636005</v>
      </c>
      <c r="AZ1026">
        <v>153</v>
      </c>
      <c r="BA1026">
        <v>0.99527308471536102</v>
      </c>
      <c r="BB1026">
        <v>150</v>
      </c>
      <c r="BC1026">
        <v>0.93122068525667301</v>
      </c>
      <c r="BD1026">
        <v>4</v>
      </c>
      <c r="BE1026">
        <v>6.0652217006994698E-2</v>
      </c>
      <c r="BF1026">
        <v>81.438851516799005</v>
      </c>
      <c r="BG1026">
        <v>82.399476447767</v>
      </c>
      <c r="BH1026">
        <v>78.875714339636005</v>
      </c>
      <c r="BI1026">
        <v>77.028986316967902</v>
      </c>
    </row>
    <row r="1027" spans="1:61" x14ac:dyDescent="0.25">
      <c r="A1027" s="10" t="str">
        <f>VLOOKUP(D1027,'Index-Relations'!E:F,2,FALSE)</f>
        <v>ESG</v>
      </c>
      <c r="B1027" t="s">
        <v>3450</v>
      </c>
      <c r="C1027" s="53" t="s">
        <v>2764</v>
      </c>
      <c r="D1027" s="59" t="s">
        <v>2805</v>
      </c>
      <c r="E1027" s="59" t="s">
        <v>4467</v>
      </c>
      <c r="F1027" t="s">
        <v>423</v>
      </c>
      <c r="G1027" t="s">
        <v>422</v>
      </c>
      <c r="H1027" t="s">
        <v>424</v>
      </c>
      <c r="I1027" s="52">
        <v>45538</v>
      </c>
      <c r="J1027" t="s">
        <v>2457</v>
      </c>
      <c r="K1027">
        <v>155</v>
      </c>
      <c r="L1027" s="73">
        <v>81.601357241342996</v>
      </c>
      <c r="M1027">
        <v>153</v>
      </c>
      <c r="N1027">
        <v>0.99633475315318398</v>
      </c>
      <c r="O1027" s="73">
        <v>82.408674391123995</v>
      </c>
      <c r="P1027">
        <v>153</v>
      </c>
      <c r="Q1027">
        <v>0.99633475315318398</v>
      </c>
      <c r="R1027">
        <v>153</v>
      </c>
      <c r="S1027">
        <v>0.99633475315318398</v>
      </c>
      <c r="T1027">
        <v>26.923991255959798</v>
      </c>
      <c r="U1027">
        <v>0.53732373369028996</v>
      </c>
      <c r="V1027">
        <v>98</v>
      </c>
      <c r="W1027">
        <v>9.0797584244674004E-2</v>
      </c>
      <c r="X1027">
        <v>15</v>
      </c>
      <c r="Y1027">
        <v>153</v>
      </c>
      <c r="Z1027">
        <v>0.99633475315318398</v>
      </c>
      <c r="AA1027">
        <v>23.1246028044438</v>
      </c>
      <c r="AB1027">
        <v>151</v>
      </c>
      <c r="AC1027">
        <v>0.98425046451527898</v>
      </c>
      <c r="AD1027">
        <v>3</v>
      </c>
      <c r="AE1027">
        <v>1.57811839135918E-2</v>
      </c>
      <c r="AF1027">
        <v>1</v>
      </c>
      <c r="AG1027">
        <v>0</v>
      </c>
      <c r="AH1027">
        <v>2.5483500193222699E-3</v>
      </c>
      <c r="AI1027">
        <v>8</v>
      </c>
      <c r="AJ1027" s="73">
        <v>77.382052654665003</v>
      </c>
      <c r="AK1027">
        <v>153</v>
      </c>
      <c r="AL1027">
        <v>0.99633475315318398</v>
      </c>
      <c r="AM1027">
        <v>0</v>
      </c>
      <c r="AN1027">
        <v>0</v>
      </c>
      <c r="AO1027">
        <v>8.0166134676165797E-3</v>
      </c>
      <c r="AP1027">
        <v>1</v>
      </c>
      <c r="AQ1027">
        <v>155</v>
      </c>
      <c r="AR1027">
        <v>0.999999999999999</v>
      </c>
      <c r="AS1027">
        <v>1.40746751472497E-2</v>
      </c>
      <c r="AT1027">
        <v>3</v>
      </c>
      <c r="AU1027">
        <v>0</v>
      </c>
      <c r="AV1027">
        <v>0</v>
      </c>
      <c r="AW1027">
        <v>155</v>
      </c>
      <c r="AX1027">
        <v>1</v>
      </c>
      <c r="AY1027" s="73">
        <v>78.963362453351905</v>
      </c>
      <c r="AZ1027">
        <v>153</v>
      </c>
      <c r="BA1027">
        <v>0.99633475315318398</v>
      </c>
      <c r="BB1027">
        <v>150</v>
      </c>
      <c r="BC1027">
        <v>0.92979059863081204</v>
      </c>
      <c r="BD1027">
        <v>4</v>
      </c>
      <c r="BE1027">
        <v>6.2192787901570498E-2</v>
      </c>
      <c r="BF1027">
        <v>81.601357241342996</v>
      </c>
      <c r="BG1027">
        <v>82.408674391123995</v>
      </c>
      <c r="BH1027">
        <v>78.963362453351905</v>
      </c>
      <c r="BI1027">
        <v>77.382052654665003</v>
      </c>
    </row>
    <row r="1028" spans="1:61" x14ac:dyDescent="0.25">
      <c r="A1028" s="10" t="str">
        <f>VLOOKUP(D1028,'Index-Relations'!E:F,2,FALSE)</f>
        <v>ESG</v>
      </c>
      <c r="B1028" t="s">
        <v>3450</v>
      </c>
      <c r="C1028" s="53" t="s">
        <v>3350</v>
      </c>
      <c r="D1028" s="59" t="s">
        <v>2805</v>
      </c>
      <c r="E1028" s="59" t="s">
        <v>4468</v>
      </c>
      <c r="F1028" t="s">
        <v>423</v>
      </c>
      <c r="G1028" t="s">
        <v>422</v>
      </c>
      <c r="H1028" t="s">
        <v>424</v>
      </c>
      <c r="I1028" s="52">
        <v>45505</v>
      </c>
      <c r="J1028" t="s">
        <v>2457</v>
      </c>
      <c r="K1028">
        <v>155</v>
      </c>
      <c r="L1028" s="73">
        <v>81.887289306025906</v>
      </c>
      <c r="M1028">
        <v>153</v>
      </c>
      <c r="N1028">
        <v>0.99667223318637299</v>
      </c>
      <c r="O1028" s="73">
        <v>82.5242638008759</v>
      </c>
      <c r="P1028">
        <v>153</v>
      </c>
      <c r="Q1028">
        <v>0.99667223318637299</v>
      </c>
      <c r="R1028">
        <v>153</v>
      </c>
      <c r="S1028">
        <v>0.99667223318637299</v>
      </c>
      <c r="T1028">
        <v>26.837183250718901</v>
      </c>
      <c r="U1028">
        <v>0.546543032112767</v>
      </c>
      <c r="V1028">
        <v>98</v>
      </c>
      <c r="W1028">
        <v>0.101635107630132</v>
      </c>
      <c r="X1028">
        <v>15</v>
      </c>
      <c r="Y1028">
        <v>153</v>
      </c>
      <c r="Z1028">
        <v>0.99667223318637299</v>
      </c>
      <c r="AA1028">
        <v>23.237534397151201</v>
      </c>
      <c r="AB1028">
        <v>152</v>
      </c>
      <c r="AC1028">
        <v>0.98946763475298705</v>
      </c>
      <c r="AD1028">
        <v>1</v>
      </c>
      <c r="AE1028">
        <v>7.2045984333852604E-3</v>
      </c>
      <c r="AF1028">
        <v>2</v>
      </c>
      <c r="AG1028">
        <v>3.3277668136269E-3</v>
      </c>
      <c r="AH1028">
        <v>2.4010188922536399E-3</v>
      </c>
      <c r="AI1028">
        <v>8</v>
      </c>
      <c r="AJ1028" s="73">
        <v>77.597070180659998</v>
      </c>
      <c r="AK1028">
        <v>153</v>
      </c>
      <c r="AL1028">
        <v>0.99667223318637299</v>
      </c>
      <c r="AM1028">
        <v>0</v>
      </c>
      <c r="AN1028">
        <v>0</v>
      </c>
      <c r="AO1028">
        <v>7.8175400147292799E-3</v>
      </c>
      <c r="AP1028">
        <v>1</v>
      </c>
      <c r="AQ1028">
        <v>154</v>
      </c>
      <c r="AR1028">
        <v>0.99669981779035199</v>
      </c>
      <c r="AS1028">
        <v>1.3606779110558799E-2</v>
      </c>
      <c r="AT1028">
        <v>3</v>
      </c>
      <c r="AU1028">
        <v>0</v>
      </c>
      <c r="AV1028">
        <v>0</v>
      </c>
      <c r="AW1028">
        <v>153</v>
      </c>
      <c r="AX1028">
        <v>0.99667223318637299</v>
      </c>
      <c r="AY1028" s="73">
        <v>79.454540261657996</v>
      </c>
      <c r="AZ1028">
        <v>153</v>
      </c>
      <c r="BA1028">
        <v>0.99667223318637299</v>
      </c>
      <c r="BB1028">
        <v>150</v>
      </c>
      <c r="BC1028">
        <v>0.93441752037074599</v>
      </c>
      <c r="BD1028">
        <v>3</v>
      </c>
      <c r="BE1028">
        <v>5.4464757404876503E-2</v>
      </c>
      <c r="BF1028">
        <v>81.887289306025906</v>
      </c>
      <c r="BG1028">
        <v>82.5242638008759</v>
      </c>
      <c r="BH1028">
        <v>79.454540261657996</v>
      </c>
      <c r="BI1028">
        <v>77.597070180659998</v>
      </c>
    </row>
    <row r="1029" spans="1:61" x14ac:dyDescent="0.25">
      <c r="A1029" s="10" t="str">
        <f>VLOOKUP(D1029,'Index-Relations'!E:F,2,FALSE)</f>
        <v>ESG</v>
      </c>
      <c r="B1029" t="s">
        <v>3450</v>
      </c>
      <c r="C1029" s="53" t="s">
        <v>2765</v>
      </c>
      <c r="D1029" s="59" t="s">
        <v>2805</v>
      </c>
      <c r="E1029" s="59" t="s">
        <v>4469</v>
      </c>
      <c r="F1029" t="s">
        <v>423</v>
      </c>
      <c r="G1029" t="s">
        <v>422</v>
      </c>
      <c r="H1029" t="s">
        <v>424</v>
      </c>
      <c r="I1029" s="52">
        <v>45474</v>
      </c>
      <c r="J1029" t="s">
        <v>2457</v>
      </c>
      <c r="K1029">
        <v>155</v>
      </c>
      <c r="L1029" s="73">
        <v>82.474902085053998</v>
      </c>
      <c r="M1029">
        <v>153</v>
      </c>
      <c r="N1029">
        <v>0.99677039121630695</v>
      </c>
      <c r="O1029" s="73">
        <v>82.520475707488004</v>
      </c>
      <c r="P1029">
        <v>153</v>
      </c>
      <c r="Q1029">
        <v>0.99677039121630695</v>
      </c>
      <c r="R1029">
        <v>153</v>
      </c>
      <c r="S1029">
        <v>0.99677039121630695</v>
      </c>
      <c r="T1029">
        <v>26.5439143996472</v>
      </c>
      <c r="U1029">
        <v>0.56601292555292904</v>
      </c>
      <c r="V1029">
        <v>97</v>
      </c>
      <c r="W1029">
        <v>0.10648118648117599</v>
      </c>
      <c r="X1029">
        <v>15</v>
      </c>
      <c r="Y1029">
        <v>153</v>
      </c>
      <c r="Z1029">
        <v>0.99677039121630695</v>
      </c>
      <c r="AA1029">
        <v>23.5289197779706</v>
      </c>
      <c r="AB1029">
        <v>151</v>
      </c>
      <c r="AC1029">
        <v>0.96995158422515704</v>
      </c>
      <c r="AD1029">
        <v>2</v>
      </c>
      <c r="AE1029">
        <v>2.6818806991150398E-2</v>
      </c>
      <c r="AF1029">
        <v>2</v>
      </c>
      <c r="AG1029">
        <v>3.2296087836918902E-3</v>
      </c>
      <c r="AH1029">
        <v>2.3983360039071702E-3</v>
      </c>
      <c r="AI1029">
        <v>8</v>
      </c>
      <c r="AJ1029" s="73">
        <v>77.851933733604895</v>
      </c>
      <c r="AK1029">
        <v>153</v>
      </c>
      <c r="AL1029">
        <v>0.99677039121630695</v>
      </c>
      <c r="AM1029">
        <v>0</v>
      </c>
      <c r="AN1029">
        <v>0</v>
      </c>
      <c r="AO1029">
        <v>6.7938937686764502E-3</v>
      </c>
      <c r="AP1029">
        <v>1</v>
      </c>
      <c r="AQ1029">
        <v>154</v>
      </c>
      <c r="AR1029">
        <v>0.99679818567601897</v>
      </c>
      <c r="AS1029">
        <v>1.2116035525548199E-2</v>
      </c>
      <c r="AT1029">
        <v>3</v>
      </c>
      <c r="AU1029">
        <v>0</v>
      </c>
      <c r="AV1029">
        <v>0</v>
      </c>
      <c r="AW1029">
        <v>153</v>
      </c>
      <c r="AX1029">
        <v>0.99677039121630695</v>
      </c>
      <c r="AY1029" s="73">
        <v>80.932548495429899</v>
      </c>
      <c r="AZ1029">
        <v>153</v>
      </c>
      <c r="BA1029">
        <v>0.99677039121630695</v>
      </c>
      <c r="BB1029">
        <v>150</v>
      </c>
      <c r="BC1029">
        <v>0.93986532243032095</v>
      </c>
      <c r="BD1029">
        <v>3</v>
      </c>
      <c r="BE1029">
        <v>5.01389694770214E-2</v>
      </c>
      <c r="BF1029">
        <v>82.474902085053998</v>
      </c>
      <c r="BG1029">
        <v>82.520475707488004</v>
      </c>
      <c r="BH1029">
        <v>80.932548495429899</v>
      </c>
      <c r="BI1029">
        <v>77.851933733604895</v>
      </c>
    </row>
    <row r="1030" spans="1:61" x14ac:dyDescent="0.25">
      <c r="A1030" s="10" t="str">
        <f>VLOOKUP(D1030,'Index-Relations'!E:F,2,FALSE)</f>
        <v>ESG</v>
      </c>
      <c r="B1030" t="s">
        <v>3450</v>
      </c>
      <c r="C1030" s="53" t="s">
        <v>2766</v>
      </c>
      <c r="D1030" s="59" t="s">
        <v>2805</v>
      </c>
      <c r="E1030" s="59" t="s">
        <v>4470</v>
      </c>
      <c r="F1030" t="s">
        <v>423</v>
      </c>
      <c r="G1030" t="s">
        <v>422</v>
      </c>
      <c r="H1030" t="s">
        <v>424</v>
      </c>
      <c r="I1030" s="52">
        <v>45446</v>
      </c>
      <c r="J1030" t="s">
        <v>2457</v>
      </c>
      <c r="K1030">
        <v>155</v>
      </c>
      <c r="L1030" s="73">
        <v>82.001786470116002</v>
      </c>
      <c r="M1030">
        <v>154</v>
      </c>
      <c r="N1030">
        <v>0.99697691016795298</v>
      </c>
      <c r="O1030" s="73">
        <v>81.586235597086997</v>
      </c>
      <c r="P1030">
        <v>154</v>
      </c>
      <c r="Q1030">
        <v>0.99697691016795298</v>
      </c>
      <c r="R1030">
        <v>154</v>
      </c>
      <c r="S1030">
        <v>0.99697691016795298</v>
      </c>
      <c r="T1030">
        <v>27.372478600464699</v>
      </c>
      <c r="U1030">
        <v>0.57875395213685898</v>
      </c>
      <c r="V1030">
        <v>99</v>
      </c>
      <c r="W1030">
        <v>0.103466196180222</v>
      </c>
      <c r="X1030">
        <v>15</v>
      </c>
      <c r="Y1030">
        <v>154</v>
      </c>
      <c r="Z1030">
        <v>0.99697691016795298</v>
      </c>
      <c r="AA1030">
        <v>22.658242626345199</v>
      </c>
      <c r="AB1030">
        <v>152</v>
      </c>
      <c r="AC1030">
        <v>0.97236179837255099</v>
      </c>
      <c r="AD1030">
        <v>2</v>
      </c>
      <c r="AE1030">
        <v>2.4615111795402701E-2</v>
      </c>
      <c r="AF1030">
        <v>1</v>
      </c>
      <c r="AG1030">
        <v>3.0230898320462501E-3</v>
      </c>
      <c r="AH1030">
        <v>2.3638694922048101E-3</v>
      </c>
      <c r="AI1030">
        <v>8</v>
      </c>
      <c r="AJ1030" s="73">
        <v>77.610658222393994</v>
      </c>
      <c r="AK1030">
        <v>154</v>
      </c>
      <c r="AL1030">
        <v>0.99697691016795298</v>
      </c>
      <c r="AM1030">
        <v>0</v>
      </c>
      <c r="AN1030">
        <v>0</v>
      </c>
      <c r="AO1030">
        <v>6.3893863240550904E-3</v>
      </c>
      <c r="AP1030">
        <v>1</v>
      </c>
      <c r="AQ1030">
        <v>154</v>
      </c>
      <c r="AR1030">
        <v>0.99697691016795298</v>
      </c>
      <c r="AS1030">
        <v>1.1511009763466799E-2</v>
      </c>
      <c r="AT1030">
        <v>3</v>
      </c>
      <c r="AU1030">
        <v>0</v>
      </c>
      <c r="AV1030">
        <v>0</v>
      </c>
      <c r="AW1030">
        <v>154</v>
      </c>
      <c r="AX1030">
        <v>0.99697691016795298</v>
      </c>
      <c r="AY1030" s="73">
        <v>80.823921742350905</v>
      </c>
      <c r="AZ1030">
        <v>154</v>
      </c>
      <c r="BA1030">
        <v>0.99697691016795298</v>
      </c>
      <c r="BB1030">
        <v>150</v>
      </c>
      <c r="BC1030">
        <v>0.94392623931765895</v>
      </c>
      <c r="BD1030">
        <v>3</v>
      </c>
      <c r="BE1030">
        <v>4.6661284526238203E-2</v>
      </c>
      <c r="BF1030">
        <v>82.001786470116002</v>
      </c>
      <c r="BG1030">
        <v>81.586235597086997</v>
      </c>
      <c r="BH1030">
        <v>80.823921742350905</v>
      </c>
      <c r="BI1030">
        <v>77.610658222393994</v>
      </c>
    </row>
    <row r="1031" spans="1:61" x14ac:dyDescent="0.25">
      <c r="A1031" s="10" t="str">
        <f>VLOOKUP(D1031,'Index-Relations'!E:F,2,FALSE)</f>
        <v>ESG</v>
      </c>
      <c r="B1031" t="s">
        <v>3450</v>
      </c>
      <c r="C1031" s="53" t="s">
        <v>2767</v>
      </c>
      <c r="D1031" s="59" t="s">
        <v>2805</v>
      </c>
      <c r="E1031" s="59" t="s">
        <v>4471</v>
      </c>
      <c r="F1031" t="s">
        <v>423</v>
      </c>
      <c r="G1031" t="s">
        <v>422</v>
      </c>
      <c r="H1031" t="s">
        <v>424</v>
      </c>
      <c r="I1031" s="52">
        <v>45413</v>
      </c>
      <c r="J1031" t="s">
        <v>2457</v>
      </c>
      <c r="K1031">
        <v>155</v>
      </c>
      <c r="L1031" s="73">
        <v>82.038501618058902</v>
      </c>
      <c r="M1031">
        <v>154</v>
      </c>
      <c r="N1031">
        <v>0.997240735819105</v>
      </c>
      <c r="O1031" s="73">
        <v>81.878425263870895</v>
      </c>
      <c r="P1031">
        <v>154</v>
      </c>
      <c r="Q1031">
        <v>0.997240735819105</v>
      </c>
      <c r="R1031">
        <v>154</v>
      </c>
      <c r="S1031">
        <v>0.997240735819105</v>
      </c>
      <c r="T1031">
        <v>27.980735593197799</v>
      </c>
      <c r="U1031">
        <v>0.57659892521294798</v>
      </c>
      <c r="V1031">
        <v>99</v>
      </c>
      <c r="W1031">
        <v>0.103516347924904</v>
      </c>
      <c r="X1031">
        <v>15</v>
      </c>
      <c r="Y1031">
        <v>154</v>
      </c>
      <c r="Z1031">
        <v>0.997240735819105</v>
      </c>
      <c r="AA1031">
        <v>23.358013070863599</v>
      </c>
      <c r="AB1031">
        <v>152</v>
      </c>
      <c r="AC1031">
        <v>0.97343985586737103</v>
      </c>
      <c r="AD1031">
        <v>2</v>
      </c>
      <c r="AE1031">
        <v>2.3800879951733401E-2</v>
      </c>
      <c r="AF1031">
        <v>1</v>
      </c>
      <c r="AG1031">
        <v>2.7592641808947302E-3</v>
      </c>
      <c r="AH1031">
        <v>2.2625551961750301E-3</v>
      </c>
      <c r="AI1031">
        <v>8</v>
      </c>
      <c r="AJ1031" s="73">
        <v>77.416217205134899</v>
      </c>
      <c r="AK1031">
        <v>154</v>
      </c>
      <c r="AL1031">
        <v>0.997240735819105</v>
      </c>
      <c r="AM1031">
        <v>0</v>
      </c>
      <c r="AN1031">
        <v>0</v>
      </c>
      <c r="AO1031">
        <v>6.5969129124172198E-3</v>
      </c>
      <c r="AP1031">
        <v>1</v>
      </c>
      <c r="AQ1031">
        <v>154</v>
      </c>
      <c r="AR1031">
        <v>0.997240735819105</v>
      </c>
      <c r="AS1031">
        <v>1.22999392670534E-2</v>
      </c>
      <c r="AT1031">
        <v>3</v>
      </c>
      <c r="AU1031">
        <v>0</v>
      </c>
      <c r="AV1031">
        <v>0</v>
      </c>
      <c r="AW1031">
        <v>154</v>
      </c>
      <c r="AX1031">
        <v>0.997240735819104</v>
      </c>
      <c r="AY1031" s="73">
        <v>80.791389036290994</v>
      </c>
      <c r="AZ1031">
        <v>154</v>
      </c>
      <c r="BA1031">
        <v>0.997240735819105</v>
      </c>
      <c r="BB1031">
        <v>151</v>
      </c>
      <c r="BC1031">
        <v>0.972367289798861</v>
      </c>
      <c r="BD1031">
        <v>2</v>
      </c>
      <c r="BE1031">
        <v>1.8276533107826901E-2</v>
      </c>
      <c r="BF1031">
        <v>82.038501618058902</v>
      </c>
      <c r="BG1031">
        <v>81.878425263870895</v>
      </c>
      <c r="BH1031">
        <v>80.791389036290994</v>
      </c>
      <c r="BI1031">
        <v>77.416217205134899</v>
      </c>
    </row>
    <row r="1032" spans="1:61" x14ac:dyDescent="0.25">
      <c r="A1032" s="10" t="str">
        <f>VLOOKUP(D1032,'Index-Relations'!E:F,2,FALSE)</f>
        <v>ESG</v>
      </c>
      <c r="B1032" t="s">
        <v>3450</v>
      </c>
      <c r="C1032" s="53" t="s">
        <v>2768</v>
      </c>
      <c r="D1032" s="59" t="s">
        <v>2805</v>
      </c>
      <c r="E1032" s="59" t="s">
        <v>4472</v>
      </c>
      <c r="F1032" t="s">
        <v>423</v>
      </c>
      <c r="G1032" t="s">
        <v>422</v>
      </c>
      <c r="H1032" t="s">
        <v>424</v>
      </c>
      <c r="I1032" s="52">
        <v>45383</v>
      </c>
      <c r="J1032" t="s">
        <v>2457</v>
      </c>
      <c r="K1032">
        <v>154</v>
      </c>
      <c r="L1032">
        <v>85.387495110918096</v>
      </c>
      <c r="M1032">
        <v>154</v>
      </c>
      <c r="N1032">
        <v>1</v>
      </c>
      <c r="O1032">
        <v>86.204687734937195</v>
      </c>
      <c r="P1032">
        <v>154</v>
      </c>
      <c r="Q1032">
        <v>1</v>
      </c>
      <c r="R1032">
        <v>154</v>
      </c>
      <c r="S1032">
        <v>1</v>
      </c>
      <c r="T1032">
        <v>27.9052049449155</v>
      </c>
      <c r="U1032">
        <v>0.57675110812141195</v>
      </c>
      <c r="V1032">
        <v>99</v>
      </c>
      <c r="W1032">
        <v>0.102820993895942</v>
      </c>
      <c r="X1032">
        <v>15</v>
      </c>
      <c r="Y1032">
        <v>154</v>
      </c>
      <c r="Z1032">
        <v>1</v>
      </c>
      <c r="AA1032">
        <v>22.3923223724669</v>
      </c>
      <c r="AB1032">
        <v>152</v>
      </c>
      <c r="AC1032">
        <v>0.97647075041484799</v>
      </c>
      <c r="AD1032">
        <v>2</v>
      </c>
      <c r="AE1032">
        <v>2.3529249585152099E-2</v>
      </c>
      <c r="AF1032">
        <v>0</v>
      </c>
      <c r="AG1032">
        <v>0</v>
      </c>
      <c r="AH1032">
        <v>2.22248929724694E-3</v>
      </c>
      <c r="AI1032">
        <v>8</v>
      </c>
      <c r="AJ1032">
        <v>81.617965700810998</v>
      </c>
      <c r="AK1032">
        <v>154</v>
      </c>
      <c r="AL1032">
        <v>1</v>
      </c>
      <c r="AM1032">
        <v>0</v>
      </c>
      <c r="AN1032">
        <v>0</v>
      </c>
      <c r="AO1032">
        <v>6.1635597706082403E-3</v>
      </c>
      <c r="AP1032">
        <v>1</v>
      </c>
      <c r="AQ1032">
        <v>154</v>
      </c>
      <c r="AR1032">
        <v>1</v>
      </c>
      <c r="AS1032">
        <v>1.1633943744807499E-2</v>
      </c>
      <c r="AT1032">
        <v>3</v>
      </c>
      <c r="AU1032">
        <v>0</v>
      </c>
      <c r="AV1032">
        <v>0</v>
      </c>
      <c r="AW1032">
        <v>154</v>
      </c>
      <c r="AX1032">
        <v>0.999999999999999</v>
      </c>
      <c r="AY1032">
        <v>84.509988211634905</v>
      </c>
      <c r="AZ1032">
        <v>154</v>
      </c>
      <c r="BA1032">
        <v>1</v>
      </c>
      <c r="BB1032">
        <v>151</v>
      </c>
      <c r="BC1032">
        <v>0.974782033574771</v>
      </c>
      <c r="BD1032">
        <v>2</v>
      </c>
      <c r="BE1032">
        <v>1.9054406654620298E-2</v>
      </c>
      <c r="BF1032">
        <v>82.532216402613997</v>
      </c>
      <c r="BG1032">
        <v>82.124070364243906</v>
      </c>
      <c r="BH1032">
        <v>81.608519253620997</v>
      </c>
      <c r="BI1032">
        <v>77.7285503007529</v>
      </c>
    </row>
    <row r="1033" spans="1:61" x14ac:dyDescent="0.25">
      <c r="A1033" s="10" t="str">
        <f>VLOOKUP(D1033,'Index-Relations'!E:F,2,FALSE)</f>
        <v>ESG</v>
      </c>
      <c r="B1033" t="s">
        <v>3450</v>
      </c>
      <c r="C1033" s="53" t="s">
        <v>2769</v>
      </c>
      <c r="D1033" s="59" t="s">
        <v>2805</v>
      </c>
      <c r="E1033" s="59" t="s">
        <v>4473</v>
      </c>
      <c r="F1033" t="s">
        <v>423</v>
      </c>
      <c r="G1033" t="s">
        <v>422</v>
      </c>
      <c r="H1033" t="s">
        <v>424</v>
      </c>
      <c r="I1033" s="52">
        <v>45352</v>
      </c>
      <c r="J1033" t="s">
        <v>2457</v>
      </c>
      <c r="K1033">
        <v>154</v>
      </c>
      <c r="L1033">
        <v>85.593240830813698</v>
      </c>
      <c r="M1033">
        <v>154</v>
      </c>
      <c r="N1033">
        <v>1</v>
      </c>
      <c r="O1033">
        <v>86.079932180970999</v>
      </c>
      <c r="P1033">
        <v>154</v>
      </c>
      <c r="Q1033">
        <v>1</v>
      </c>
      <c r="R1033">
        <v>154</v>
      </c>
      <c r="S1033">
        <v>1</v>
      </c>
      <c r="T1033">
        <v>27.182006640211</v>
      </c>
      <c r="U1033">
        <v>0.54861273790492304</v>
      </c>
      <c r="V1033">
        <v>96</v>
      </c>
      <c r="W1033">
        <v>9.2078332023631596E-2</v>
      </c>
      <c r="X1033">
        <v>15</v>
      </c>
      <c r="Y1033">
        <v>154</v>
      </c>
      <c r="Z1033">
        <v>1</v>
      </c>
      <c r="AA1033">
        <v>22.081334283575799</v>
      </c>
      <c r="AB1033">
        <v>152</v>
      </c>
      <c r="AC1033">
        <v>0.97708263269568596</v>
      </c>
      <c r="AD1033">
        <v>2</v>
      </c>
      <c r="AE1033">
        <v>2.2917367304313499E-2</v>
      </c>
      <c r="AF1033">
        <v>0</v>
      </c>
      <c r="AG1033">
        <v>0</v>
      </c>
      <c r="AH1033">
        <v>1.28113416102069E-3</v>
      </c>
      <c r="AI1033">
        <v>6</v>
      </c>
      <c r="AJ1033">
        <v>82.054553132590001</v>
      </c>
      <c r="AK1033">
        <v>154</v>
      </c>
      <c r="AL1033">
        <v>1</v>
      </c>
      <c r="AM1033">
        <v>0</v>
      </c>
      <c r="AN1033">
        <v>0</v>
      </c>
      <c r="AO1033">
        <v>5.9906034036395798E-3</v>
      </c>
      <c r="AP1033">
        <v>1</v>
      </c>
      <c r="AQ1033">
        <v>154</v>
      </c>
      <c r="AR1033">
        <v>1</v>
      </c>
      <c r="AS1033">
        <v>1.1300444305683501E-2</v>
      </c>
      <c r="AT1033">
        <v>3</v>
      </c>
      <c r="AU1033">
        <v>0</v>
      </c>
      <c r="AV1033">
        <v>0</v>
      </c>
      <c r="AW1033">
        <v>154</v>
      </c>
      <c r="AX1033">
        <v>1</v>
      </c>
      <c r="AY1033">
        <v>84.858098613121101</v>
      </c>
      <c r="AZ1033">
        <v>154</v>
      </c>
      <c r="BA1033">
        <v>1</v>
      </c>
      <c r="BB1033">
        <v>151</v>
      </c>
      <c r="BC1033">
        <v>0.97618937578999998</v>
      </c>
      <c r="BD1033">
        <v>2</v>
      </c>
      <c r="BE1033">
        <v>1.7820020806359801E-2</v>
      </c>
      <c r="BF1033">
        <v>82.799052278831894</v>
      </c>
      <c r="BG1033">
        <v>82.0766948883429</v>
      </c>
      <c r="BH1033">
        <v>82.047501736868</v>
      </c>
      <c r="BI1033">
        <v>78.225490605062902</v>
      </c>
    </row>
    <row r="1034" spans="1:61" x14ac:dyDescent="0.25">
      <c r="A1034" s="10" t="str">
        <f>VLOOKUP(D1034,'Index-Relations'!E:F,2,FALSE)</f>
        <v>ESG</v>
      </c>
      <c r="B1034" t="s">
        <v>3450</v>
      </c>
      <c r="C1034" s="53" t="s">
        <v>2770</v>
      </c>
      <c r="D1034" s="59" t="s">
        <v>2805</v>
      </c>
      <c r="E1034" s="59" t="s">
        <v>4474</v>
      </c>
      <c r="F1034" t="s">
        <v>423</v>
      </c>
      <c r="G1034" t="s">
        <v>422</v>
      </c>
      <c r="H1034" t="s">
        <v>424</v>
      </c>
      <c r="I1034" s="52">
        <v>45323</v>
      </c>
      <c r="J1034" t="s">
        <v>2457</v>
      </c>
      <c r="K1034">
        <v>154</v>
      </c>
      <c r="L1034">
        <v>85.8190359612679</v>
      </c>
      <c r="M1034">
        <v>154</v>
      </c>
      <c r="N1034">
        <v>1</v>
      </c>
      <c r="O1034">
        <v>86.409667331813395</v>
      </c>
      <c r="P1034">
        <v>154</v>
      </c>
      <c r="Q1034">
        <v>1</v>
      </c>
      <c r="R1034">
        <v>154</v>
      </c>
      <c r="S1034">
        <v>0.999999999999999</v>
      </c>
      <c r="T1034">
        <v>27.563594271266702</v>
      </c>
      <c r="U1034">
        <v>0.54461994921466705</v>
      </c>
      <c r="V1034">
        <v>96</v>
      </c>
      <c r="W1034">
        <v>8.9538785491095202E-2</v>
      </c>
      <c r="X1034">
        <v>14</v>
      </c>
      <c r="Y1034">
        <v>154</v>
      </c>
      <c r="Z1034">
        <v>0.999999999999999</v>
      </c>
      <c r="AA1034">
        <v>23.240239146698801</v>
      </c>
      <c r="AB1034">
        <v>152</v>
      </c>
      <c r="AC1034">
        <v>0.97646015556243704</v>
      </c>
      <c r="AD1034">
        <v>2</v>
      </c>
      <c r="AE1034">
        <v>2.3539844437561901E-2</v>
      </c>
      <c r="AF1034">
        <v>0</v>
      </c>
      <c r="AG1034">
        <v>2.1164E-16</v>
      </c>
      <c r="AH1034">
        <v>1.1706164151402E-3</v>
      </c>
      <c r="AI1034">
        <v>6</v>
      </c>
      <c r="AJ1034">
        <v>82.170663338377096</v>
      </c>
      <c r="AK1034">
        <v>154</v>
      </c>
      <c r="AL1034">
        <v>1</v>
      </c>
      <c r="AM1034">
        <v>0</v>
      </c>
      <c r="AN1034">
        <v>0</v>
      </c>
      <c r="AO1034">
        <v>6.3370990906572002E-3</v>
      </c>
      <c r="AP1034">
        <v>1</v>
      </c>
      <c r="AQ1034">
        <v>154</v>
      </c>
      <c r="AR1034">
        <v>1</v>
      </c>
      <c r="AS1034">
        <v>1.17036846871917E-2</v>
      </c>
      <c r="AT1034">
        <v>3</v>
      </c>
      <c r="AU1034">
        <v>0</v>
      </c>
      <c r="AV1034">
        <v>0</v>
      </c>
      <c r="AW1034">
        <v>154</v>
      </c>
      <c r="AX1034">
        <v>0.999999999999999</v>
      </c>
      <c r="AY1034">
        <v>84.936161065737807</v>
      </c>
      <c r="AZ1034">
        <v>154</v>
      </c>
      <c r="BA1034">
        <v>1</v>
      </c>
      <c r="BB1034">
        <v>151</v>
      </c>
      <c r="BC1034">
        <v>0.97563913216429299</v>
      </c>
      <c r="BD1034">
        <v>2</v>
      </c>
      <c r="BE1034">
        <v>1.8023768745049001E-2</v>
      </c>
      <c r="BF1034">
        <v>82.939869702647997</v>
      </c>
      <c r="BG1034">
        <v>82.394152608664001</v>
      </c>
      <c r="BH1034">
        <v>82.005962645555002</v>
      </c>
      <c r="BI1034">
        <v>78.268823217374006</v>
      </c>
    </row>
    <row r="1035" spans="1:61" x14ac:dyDescent="0.25">
      <c r="A1035" s="10" t="str">
        <f>VLOOKUP(D1035,'Index-Relations'!E:F,2,FALSE)</f>
        <v>ESG</v>
      </c>
      <c r="B1035" t="s">
        <v>3450</v>
      </c>
      <c r="C1035" s="53" t="s">
        <v>2760</v>
      </c>
      <c r="D1035" s="59" t="s">
        <v>2780</v>
      </c>
      <c r="E1035" s="59" t="s">
        <v>4475</v>
      </c>
      <c r="F1035" t="s">
        <v>427</v>
      </c>
      <c r="G1035" t="s">
        <v>426</v>
      </c>
      <c r="H1035" t="s">
        <v>428</v>
      </c>
      <c r="I1035" s="52">
        <v>45659</v>
      </c>
      <c r="J1035" t="s">
        <v>2457</v>
      </c>
      <c r="K1035">
        <v>157</v>
      </c>
      <c r="L1035" s="73">
        <v>82.224849842589904</v>
      </c>
      <c r="M1035">
        <v>156</v>
      </c>
      <c r="N1035">
        <v>0.99982344617357299</v>
      </c>
      <c r="O1035" s="73">
        <v>82.866370072004997</v>
      </c>
      <c r="P1035">
        <v>156</v>
      </c>
      <c r="Q1035">
        <v>0.99982344617357299</v>
      </c>
      <c r="R1035">
        <v>156</v>
      </c>
      <c r="S1035">
        <v>0.99982344617357299</v>
      </c>
      <c r="T1035">
        <v>26.456873637099399</v>
      </c>
      <c r="U1035">
        <v>0.54973063707861602</v>
      </c>
      <c r="V1035">
        <v>104</v>
      </c>
      <c r="W1035">
        <v>9.09835320683334E-2</v>
      </c>
      <c r="X1035">
        <v>18</v>
      </c>
      <c r="Y1035">
        <v>156</v>
      </c>
      <c r="Z1035">
        <v>0.99982344617357299</v>
      </c>
      <c r="AA1035">
        <v>27.1119358760753</v>
      </c>
      <c r="AB1035">
        <v>148</v>
      </c>
      <c r="AC1035">
        <v>0.97338695200761005</v>
      </c>
      <c r="AD1035">
        <v>8</v>
      </c>
      <c r="AE1035">
        <v>2.6436494165963002E-2</v>
      </c>
      <c r="AF1035">
        <v>1</v>
      </c>
      <c r="AG1035">
        <v>1.7655382642691201E-4</v>
      </c>
      <c r="AH1035">
        <v>3.0481610297017699E-3</v>
      </c>
      <c r="AI1035">
        <v>9</v>
      </c>
      <c r="AJ1035" s="73">
        <v>77.540257690787001</v>
      </c>
      <c r="AK1035">
        <v>156</v>
      </c>
      <c r="AL1035">
        <v>0.99982344617357299</v>
      </c>
      <c r="AM1035">
        <v>0</v>
      </c>
      <c r="AN1035">
        <v>0</v>
      </c>
      <c r="AO1035">
        <v>1.32303369738184E-2</v>
      </c>
      <c r="AP1035">
        <v>2</v>
      </c>
      <c r="AQ1035">
        <v>156</v>
      </c>
      <c r="AR1035">
        <v>0.99982344617357299</v>
      </c>
      <c r="AS1035">
        <v>2.5044109703087802E-2</v>
      </c>
      <c r="AT1035">
        <v>5</v>
      </c>
      <c r="AU1035">
        <v>1.2660528956250999E-2</v>
      </c>
      <c r="AV1035">
        <v>1</v>
      </c>
      <c r="AW1035">
        <v>156</v>
      </c>
      <c r="AX1035">
        <v>0.99982344617357299</v>
      </c>
      <c r="AY1035" s="73">
        <v>79.954112201983904</v>
      </c>
      <c r="AZ1035">
        <v>156</v>
      </c>
      <c r="BA1035">
        <v>0.99982344617357299</v>
      </c>
      <c r="BB1035">
        <v>154</v>
      </c>
      <c r="BC1035">
        <v>0.98659310919975396</v>
      </c>
      <c r="BD1035">
        <v>0</v>
      </c>
      <c r="BE1035">
        <v>0</v>
      </c>
      <c r="BF1035">
        <v>82.224849842589904</v>
      </c>
      <c r="BG1035">
        <v>82.866370072004997</v>
      </c>
      <c r="BH1035">
        <v>79.954112201983904</v>
      </c>
      <c r="BI1035">
        <v>77.540257690787001</v>
      </c>
    </row>
    <row r="1036" spans="1:61" x14ac:dyDescent="0.25">
      <c r="A1036" s="10" t="str">
        <f>VLOOKUP(D1036,'Index-Relations'!E:F,2,FALSE)</f>
        <v>ESG</v>
      </c>
      <c r="B1036" t="s">
        <v>3450</v>
      </c>
      <c r="C1036" s="53" t="s">
        <v>2761</v>
      </c>
      <c r="D1036" s="59" t="s">
        <v>2780</v>
      </c>
      <c r="E1036" s="59" t="s">
        <v>4476</v>
      </c>
      <c r="F1036" t="s">
        <v>427</v>
      </c>
      <c r="G1036" t="s">
        <v>426</v>
      </c>
      <c r="H1036" t="s">
        <v>428</v>
      </c>
      <c r="I1036" s="52">
        <v>45628</v>
      </c>
      <c r="J1036" t="s">
        <v>2457</v>
      </c>
      <c r="K1036">
        <v>157</v>
      </c>
      <c r="L1036" s="73">
        <v>81.403636604792993</v>
      </c>
      <c r="M1036">
        <v>154</v>
      </c>
      <c r="N1036">
        <v>0.99424623158321501</v>
      </c>
      <c r="O1036" s="73">
        <v>82.326365640260903</v>
      </c>
      <c r="P1036">
        <v>154</v>
      </c>
      <c r="Q1036">
        <v>0.99424623158321501</v>
      </c>
      <c r="R1036">
        <v>154</v>
      </c>
      <c r="S1036">
        <v>0.99424623158321601</v>
      </c>
      <c r="T1036">
        <v>26.1788772736003</v>
      </c>
      <c r="U1036">
        <v>0.52970075394152205</v>
      </c>
      <c r="V1036">
        <v>99</v>
      </c>
      <c r="W1036">
        <v>8.7034517775020595E-2</v>
      </c>
      <c r="X1036">
        <v>15</v>
      </c>
      <c r="Y1036">
        <v>154</v>
      </c>
      <c r="Z1036">
        <v>0.99424623158321601</v>
      </c>
      <c r="AA1036">
        <v>19.313583498214999</v>
      </c>
      <c r="AB1036">
        <v>147</v>
      </c>
      <c r="AC1036">
        <v>0.96338088876830696</v>
      </c>
      <c r="AD1036">
        <v>7</v>
      </c>
      <c r="AE1036">
        <v>3.0865342814908599E-2</v>
      </c>
      <c r="AF1036">
        <v>3</v>
      </c>
      <c r="AG1036">
        <v>5.7537684167842003E-3</v>
      </c>
      <c r="AH1036">
        <v>2.72765721222166E-3</v>
      </c>
      <c r="AI1036">
        <v>7</v>
      </c>
      <c r="AJ1036" s="73">
        <v>77.082338276154999</v>
      </c>
      <c r="AK1036">
        <v>154</v>
      </c>
      <c r="AL1036">
        <v>0.99424623158321501</v>
      </c>
      <c r="AM1036">
        <v>0</v>
      </c>
      <c r="AN1036">
        <v>0</v>
      </c>
      <c r="AO1036">
        <v>1.27436904352077E-2</v>
      </c>
      <c r="AP1036">
        <v>2</v>
      </c>
      <c r="AQ1036">
        <v>156</v>
      </c>
      <c r="AR1036">
        <v>0.99981598331879895</v>
      </c>
      <c r="AS1036">
        <v>1.19081894229886E-2</v>
      </c>
      <c r="AT1036">
        <v>3</v>
      </c>
      <c r="AU1036">
        <v>1.24862324856755E-2</v>
      </c>
      <c r="AV1036">
        <v>1</v>
      </c>
      <c r="AW1036">
        <v>156</v>
      </c>
      <c r="AX1036">
        <v>0.99981598331879895</v>
      </c>
      <c r="AY1036" s="73">
        <v>78.850069639705893</v>
      </c>
      <c r="AZ1036">
        <v>154</v>
      </c>
      <c r="BA1036">
        <v>0.99424623158321501</v>
      </c>
      <c r="BB1036">
        <v>152</v>
      </c>
      <c r="BC1036">
        <v>0.94117932837624796</v>
      </c>
      <c r="BD1036">
        <v>2</v>
      </c>
      <c r="BE1036">
        <v>4.5892964507342801E-2</v>
      </c>
      <c r="BF1036">
        <v>81.403636604792993</v>
      </c>
      <c r="BG1036">
        <v>82.326365640260903</v>
      </c>
      <c r="BH1036">
        <v>78.850069639705893</v>
      </c>
      <c r="BI1036">
        <v>77.082338276154999</v>
      </c>
    </row>
    <row r="1037" spans="1:61" x14ac:dyDescent="0.25">
      <c r="A1037" s="10" t="str">
        <f>VLOOKUP(D1037,'Index-Relations'!E:F,2,FALSE)</f>
        <v>ESG</v>
      </c>
      <c r="B1037" t="s">
        <v>3450</v>
      </c>
      <c r="C1037" s="53" t="s">
        <v>2762</v>
      </c>
      <c r="D1037" s="59" t="s">
        <v>2780</v>
      </c>
      <c r="E1037" s="59" t="s">
        <v>4477</v>
      </c>
      <c r="F1037" t="s">
        <v>427</v>
      </c>
      <c r="G1037" t="s">
        <v>426</v>
      </c>
      <c r="H1037" t="s">
        <v>428</v>
      </c>
      <c r="I1037" s="52">
        <v>45597</v>
      </c>
      <c r="J1037" t="s">
        <v>2457</v>
      </c>
      <c r="K1037">
        <v>157</v>
      </c>
      <c r="L1037" s="73">
        <v>81.507080188445002</v>
      </c>
      <c r="M1037">
        <v>154</v>
      </c>
      <c r="N1037">
        <v>0.99449189176810304</v>
      </c>
      <c r="O1037" s="73">
        <v>82.375839093633999</v>
      </c>
      <c r="P1037">
        <v>154</v>
      </c>
      <c r="Q1037">
        <v>0.99449189176810304</v>
      </c>
      <c r="R1037">
        <v>154</v>
      </c>
      <c r="S1037">
        <v>0.99449189176810304</v>
      </c>
      <c r="T1037">
        <v>26.243379920821098</v>
      </c>
      <c r="U1037">
        <v>0.52958216760032095</v>
      </c>
      <c r="V1037">
        <v>99</v>
      </c>
      <c r="W1037">
        <v>8.5564744147820795E-2</v>
      </c>
      <c r="X1037">
        <v>15</v>
      </c>
      <c r="Y1037">
        <v>154</v>
      </c>
      <c r="Z1037">
        <v>0.99449189176810304</v>
      </c>
      <c r="AA1037">
        <v>20.121519528793499</v>
      </c>
      <c r="AB1037">
        <v>146</v>
      </c>
      <c r="AC1037">
        <v>0.95723491967736096</v>
      </c>
      <c r="AD1037">
        <v>8</v>
      </c>
      <c r="AE1037">
        <v>3.7256972090743003E-2</v>
      </c>
      <c r="AF1037">
        <v>3</v>
      </c>
      <c r="AG1037">
        <v>5.5081082318960001E-3</v>
      </c>
      <c r="AH1037">
        <v>2.5033539477842502E-3</v>
      </c>
      <c r="AI1037">
        <v>7</v>
      </c>
      <c r="AJ1037" s="73">
        <v>77.310149894819901</v>
      </c>
      <c r="AK1037">
        <v>154</v>
      </c>
      <c r="AL1037">
        <v>0.99449189176810304</v>
      </c>
      <c r="AM1037">
        <v>0</v>
      </c>
      <c r="AN1037">
        <v>0</v>
      </c>
      <c r="AO1037">
        <v>7.3353436338167502E-3</v>
      </c>
      <c r="AP1037">
        <v>1</v>
      </c>
      <c r="AQ1037">
        <v>156</v>
      </c>
      <c r="AR1037">
        <v>0.99976419191133103</v>
      </c>
      <c r="AS1037">
        <v>1.2881105685743801E-2</v>
      </c>
      <c r="AT1037">
        <v>3</v>
      </c>
      <c r="AU1037">
        <v>1.3065147780703499E-2</v>
      </c>
      <c r="AV1037">
        <v>1</v>
      </c>
      <c r="AW1037">
        <v>156</v>
      </c>
      <c r="AX1037">
        <v>0.99976419191133103</v>
      </c>
      <c r="AY1037" s="73">
        <v>78.914480440706996</v>
      </c>
      <c r="AZ1037">
        <v>154</v>
      </c>
      <c r="BA1037">
        <v>0.99449189176810304</v>
      </c>
      <c r="BB1037">
        <v>151</v>
      </c>
      <c r="BC1037">
        <v>0.93451226026009404</v>
      </c>
      <c r="BD1037">
        <v>4</v>
      </c>
      <c r="BE1037">
        <v>5.7916588017420403E-2</v>
      </c>
      <c r="BF1037">
        <v>81.507080188445002</v>
      </c>
      <c r="BG1037">
        <v>82.375839093633999</v>
      </c>
      <c r="BH1037">
        <v>78.914480440706996</v>
      </c>
      <c r="BI1037">
        <v>77.310149894819901</v>
      </c>
    </row>
    <row r="1038" spans="1:61" x14ac:dyDescent="0.25">
      <c r="A1038" s="10" t="str">
        <f>VLOOKUP(D1038,'Index-Relations'!E:F,2,FALSE)</f>
        <v>ESG</v>
      </c>
      <c r="B1038" t="s">
        <v>3450</v>
      </c>
      <c r="C1038" s="53" t="s">
        <v>2763</v>
      </c>
      <c r="D1038" s="59" t="s">
        <v>2780</v>
      </c>
      <c r="E1038" s="59" t="s">
        <v>4478</v>
      </c>
      <c r="F1038" t="s">
        <v>427</v>
      </c>
      <c r="G1038" t="s">
        <v>426</v>
      </c>
      <c r="H1038" t="s">
        <v>428</v>
      </c>
      <c r="I1038" s="52">
        <v>45566</v>
      </c>
      <c r="J1038" t="s">
        <v>2457</v>
      </c>
      <c r="K1038">
        <v>157</v>
      </c>
      <c r="L1038" s="73">
        <v>81.510246019556007</v>
      </c>
      <c r="M1038">
        <v>154</v>
      </c>
      <c r="N1038">
        <v>0.99532904365669606</v>
      </c>
      <c r="O1038" s="73">
        <v>82.426042628336006</v>
      </c>
      <c r="P1038">
        <v>154</v>
      </c>
      <c r="Q1038">
        <v>0.99532904365669606</v>
      </c>
      <c r="R1038">
        <v>154</v>
      </c>
      <c r="S1038">
        <v>0.99532904365669495</v>
      </c>
      <c r="T1038">
        <v>26.537221851883299</v>
      </c>
      <c r="U1038">
        <v>0.53048816187015102</v>
      </c>
      <c r="V1038">
        <v>99</v>
      </c>
      <c r="W1038">
        <v>8.8093707317180206E-2</v>
      </c>
      <c r="X1038">
        <v>15</v>
      </c>
      <c r="Y1038">
        <v>154</v>
      </c>
      <c r="Z1038">
        <v>0.99532904365669606</v>
      </c>
      <c r="AA1038">
        <v>21.490162253283899</v>
      </c>
      <c r="AB1038">
        <v>151</v>
      </c>
      <c r="AC1038">
        <v>0.98082448048955595</v>
      </c>
      <c r="AD1038">
        <v>3</v>
      </c>
      <c r="AE1038">
        <v>1.4504563167139901E-2</v>
      </c>
      <c r="AF1038">
        <v>3</v>
      </c>
      <c r="AG1038">
        <v>4.67095634330374E-3</v>
      </c>
      <c r="AH1038">
        <v>2.50982132362767E-3</v>
      </c>
      <c r="AI1038">
        <v>8</v>
      </c>
      <c r="AJ1038" s="73">
        <v>77.137252095620994</v>
      </c>
      <c r="AK1038">
        <v>154</v>
      </c>
      <c r="AL1038">
        <v>0.99532904365669606</v>
      </c>
      <c r="AM1038">
        <v>0</v>
      </c>
      <c r="AN1038">
        <v>0</v>
      </c>
      <c r="AO1038">
        <v>7.7776201163998401E-3</v>
      </c>
      <c r="AP1038">
        <v>1</v>
      </c>
      <c r="AQ1038">
        <v>156</v>
      </c>
      <c r="AR1038">
        <v>0.99974673391720303</v>
      </c>
      <c r="AS1038">
        <v>1.3358612040251801E-2</v>
      </c>
      <c r="AT1038">
        <v>3</v>
      </c>
      <c r="AU1038">
        <v>1.18383634917329E-2</v>
      </c>
      <c r="AV1038">
        <v>1</v>
      </c>
      <c r="AW1038">
        <v>156</v>
      </c>
      <c r="AX1038">
        <v>0.99974673391720204</v>
      </c>
      <c r="AY1038" s="73">
        <v>79.004154637799004</v>
      </c>
      <c r="AZ1038">
        <v>154</v>
      </c>
      <c r="BA1038">
        <v>0.99532904365669606</v>
      </c>
      <c r="BB1038">
        <v>151</v>
      </c>
      <c r="BC1038">
        <v>0.93203491978531605</v>
      </c>
      <c r="BD1038">
        <v>4</v>
      </c>
      <c r="BE1038">
        <v>5.99341940154864E-2</v>
      </c>
      <c r="BF1038">
        <v>81.510246019556007</v>
      </c>
      <c r="BG1038">
        <v>82.426042628336006</v>
      </c>
      <c r="BH1038">
        <v>79.004154637799004</v>
      </c>
      <c r="BI1038">
        <v>77.137252095620994</v>
      </c>
    </row>
    <row r="1039" spans="1:61" x14ac:dyDescent="0.25">
      <c r="A1039" s="10" t="str">
        <f>VLOOKUP(D1039,'Index-Relations'!E:F,2,FALSE)</f>
        <v>ESG</v>
      </c>
      <c r="B1039" t="s">
        <v>3450</v>
      </c>
      <c r="C1039" s="53" t="s">
        <v>2764</v>
      </c>
      <c r="D1039" s="59" t="s">
        <v>2780</v>
      </c>
      <c r="E1039" s="59" t="s">
        <v>4479</v>
      </c>
      <c r="F1039" t="s">
        <v>427</v>
      </c>
      <c r="G1039" t="s">
        <v>426</v>
      </c>
      <c r="H1039" t="s">
        <v>428</v>
      </c>
      <c r="I1039" s="52">
        <v>45538</v>
      </c>
      <c r="J1039" t="s">
        <v>2457</v>
      </c>
      <c r="K1039">
        <v>156</v>
      </c>
      <c r="L1039" s="73">
        <v>81.674541635092993</v>
      </c>
      <c r="M1039">
        <v>154</v>
      </c>
      <c r="N1039">
        <v>0.99638059361299802</v>
      </c>
      <c r="O1039" s="73">
        <v>82.436371366735898</v>
      </c>
      <c r="P1039">
        <v>154</v>
      </c>
      <c r="Q1039">
        <v>0.99638059361299802</v>
      </c>
      <c r="R1039">
        <v>154</v>
      </c>
      <c r="S1039">
        <v>0.99638059361299802</v>
      </c>
      <c r="T1039">
        <v>26.9374975523783</v>
      </c>
      <c r="U1039">
        <v>0.54039308960094101</v>
      </c>
      <c r="V1039">
        <v>99</v>
      </c>
      <c r="W1039">
        <v>9.0195240614435498E-2</v>
      </c>
      <c r="X1039">
        <v>15</v>
      </c>
      <c r="Y1039">
        <v>154</v>
      </c>
      <c r="Z1039">
        <v>0.99638059361299802</v>
      </c>
      <c r="AA1039">
        <v>22.870683077135499</v>
      </c>
      <c r="AB1039">
        <v>152</v>
      </c>
      <c r="AC1039">
        <v>0.984447440593196</v>
      </c>
      <c r="AD1039">
        <v>3</v>
      </c>
      <c r="AE1039">
        <v>1.5583812015532199E-2</v>
      </c>
      <c r="AF1039">
        <v>1</v>
      </c>
      <c r="AG1039">
        <v>0</v>
      </c>
      <c r="AH1039">
        <v>2.53144447701598E-3</v>
      </c>
      <c r="AI1039">
        <v>8</v>
      </c>
      <c r="AJ1039" s="73">
        <v>77.491815705435897</v>
      </c>
      <c r="AK1039">
        <v>154</v>
      </c>
      <c r="AL1039">
        <v>0.99638059361299802</v>
      </c>
      <c r="AM1039">
        <v>0</v>
      </c>
      <c r="AN1039">
        <v>0</v>
      </c>
      <c r="AO1039">
        <v>7.9163513944554495E-3</v>
      </c>
      <c r="AP1039">
        <v>1</v>
      </c>
      <c r="AQ1039">
        <v>156</v>
      </c>
      <c r="AR1039">
        <v>0.999999999999999</v>
      </c>
      <c r="AS1039">
        <v>1.3898646190005699E-2</v>
      </c>
      <c r="AT1039">
        <v>3</v>
      </c>
      <c r="AU1039">
        <v>1.2506786508560399E-2</v>
      </c>
      <c r="AV1039">
        <v>1</v>
      </c>
      <c r="AW1039">
        <v>156</v>
      </c>
      <c r="AX1039">
        <v>0.999999999999999</v>
      </c>
      <c r="AY1039" s="73">
        <v>79.0977082930969</v>
      </c>
      <c r="AZ1039">
        <v>154</v>
      </c>
      <c r="BA1039">
        <v>0.99638059361299802</v>
      </c>
      <c r="BB1039">
        <v>151</v>
      </c>
      <c r="BC1039">
        <v>0.93066869262463103</v>
      </c>
      <c r="BD1039">
        <v>4</v>
      </c>
      <c r="BE1039">
        <v>6.1414955980913399E-2</v>
      </c>
      <c r="BF1039">
        <v>81.674541635092993</v>
      </c>
      <c r="BG1039">
        <v>82.436371366735898</v>
      </c>
      <c r="BH1039">
        <v>79.0977082930969</v>
      </c>
      <c r="BI1039">
        <v>77.491815705435897</v>
      </c>
    </row>
    <row r="1040" spans="1:61" x14ac:dyDescent="0.25">
      <c r="A1040" s="10" t="str">
        <f>VLOOKUP(D1040,'Index-Relations'!E:F,2,FALSE)</f>
        <v>ESG</v>
      </c>
      <c r="B1040" t="s">
        <v>3450</v>
      </c>
      <c r="C1040" s="53" t="s">
        <v>3350</v>
      </c>
      <c r="D1040" s="59" t="s">
        <v>2780</v>
      </c>
      <c r="E1040" s="59" t="s">
        <v>4480</v>
      </c>
      <c r="F1040" t="s">
        <v>427</v>
      </c>
      <c r="G1040" t="s">
        <v>426</v>
      </c>
      <c r="H1040" t="s">
        <v>428</v>
      </c>
      <c r="I1040" s="52">
        <v>45505</v>
      </c>
      <c r="J1040" t="s">
        <v>2457</v>
      </c>
      <c r="K1040">
        <v>156</v>
      </c>
      <c r="L1040" s="73">
        <v>81.953747216511999</v>
      </c>
      <c r="M1040">
        <v>154</v>
      </c>
      <c r="N1040">
        <v>0.99671199685298395</v>
      </c>
      <c r="O1040" s="73">
        <v>82.549383166267006</v>
      </c>
      <c r="P1040">
        <v>154</v>
      </c>
      <c r="Q1040">
        <v>0.99671199685298395</v>
      </c>
      <c r="R1040">
        <v>154</v>
      </c>
      <c r="S1040">
        <v>0.99671199685298395</v>
      </c>
      <c r="T1040">
        <v>26.8511236473549</v>
      </c>
      <c r="U1040">
        <v>0.54940685481735696</v>
      </c>
      <c r="V1040">
        <v>99</v>
      </c>
      <c r="W1040">
        <v>0.100993227695701</v>
      </c>
      <c r="X1040">
        <v>15</v>
      </c>
      <c r="Y1040">
        <v>154</v>
      </c>
      <c r="Z1040">
        <v>0.99671199685298395</v>
      </c>
      <c r="AA1040">
        <v>22.9927762844409</v>
      </c>
      <c r="AB1040">
        <v>153</v>
      </c>
      <c r="AC1040">
        <v>0.98959348655804502</v>
      </c>
      <c r="AD1040">
        <v>1</v>
      </c>
      <c r="AE1040">
        <v>7.1185102949382099E-3</v>
      </c>
      <c r="AF1040">
        <v>2</v>
      </c>
      <c r="AG1040">
        <v>3.2880031470158698E-3</v>
      </c>
      <c r="AH1040">
        <v>2.3858551768302602E-3</v>
      </c>
      <c r="AI1040">
        <v>8</v>
      </c>
      <c r="AJ1040" s="73">
        <v>77.699270629381999</v>
      </c>
      <c r="AK1040">
        <v>154</v>
      </c>
      <c r="AL1040">
        <v>0.99671199685298395</v>
      </c>
      <c r="AM1040">
        <v>0</v>
      </c>
      <c r="AN1040">
        <v>0</v>
      </c>
      <c r="AO1040">
        <v>7.7241278039966504E-3</v>
      </c>
      <c r="AP1040">
        <v>1</v>
      </c>
      <c r="AQ1040">
        <v>155</v>
      </c>
      <c r="AR1040">
        <v>0.99673925184703005</v>
      </c>
      <c r="AS1040">
        <v>1.34441909670669E-2</v>
      </c>
      <c r="AT1040">
        <v>3</v>
      </c>
      <c r="AU1040">
        <v>1.19490543772886E-2</v>
      </c>
      <c r="AV1040">
        <v>1</v>
      </c>
      <c r="AW1040">
        <v>154</v>
      </c>
      <c r="AX1040">
        <v>0.99671199685298395</v>
      </c>
      <c r="AY1040" s="73">
        <v>79.576925346067995</v>
      </c>
      <c r="AZ1040">
        <v>154</v>
      </c>
      <c r="BA1040">
        <v>0.99671199685298395</v>
      </c>
      <c r="BB1040">
        <v>151</v>
      </c>
      <c r="BC1040">
        <v>0.935201168986034</v>
      </c>
      <c r="BD1040">
        <v>3</v>
      </c>
      <c r="BE1040">
        <v>5.3813955056999797E-2</v>
      </c>
      <c r="BF1040">
        <v>81.953747216511999</v>
      </c>
      <c r="BG1040">
        <v>82.549383166267006</v>
      </c>
      <c r="BH1040">
        <v>79.576925346067995</v>
      </c>
      <c r="BI1040">
        <v>77.699270629381999</v>
      </c>
    </row>
    <row r="1041" spans="1:61" x14ac:dyDescent="0.25">
      <c r="A1041" s="10" t="str">
        <f>VLOOKUP(D1041,'Index-Relations'!E:F,2,FALSE)</f>
        <v>ESG</v>
      </c>
      <c r="B1041" t="s">
        <v>3450</v>
      </c>
      <c r="C1041" s="53" t="s">
        <v>2765</v>
      </c>
      <c r="D1041" s="59" t="s">
        <v>2780</v>
      </c>
      <c r="E1041" s="59" t="s">
        <v>4481</v>
      </c>
      <c r="F1041" t="s">
        <v>427</v>
      </c>
      <c r="G1041" t="s">
        <v>426</v>
      </c>
      <c r="H1041" t="s">
        <v>428</v>
      </c>
      <c r="I1041" s="52">
        <v>45474</v>
      </c>
      <c r="J1041" t="s">
        <v>2457</v>
      </c>
      <c r="K1041">
        <v>156</v>
      </c>
      <c r="L1041" s="73">
        <v>82.527947115772903</v>
      </c>
      <c r="M1041">
        <v>154</v>
      </c>
      <c r="N1041">
        <v>0.99680467428362196</v>
      </c>
      <c r="O1041" s="73">
        <v>82.543009285801006</v>
      </c>
      <c r="P1041">
        <v>154</v>
      </c>
      <c r="Q1041">
        <v>0.99680467428362196</v>
      </c>
      <c r="R1041">
        <v>154</v>
      </c>
      <c r="S1041">
        <v>0.99680467428362196</v>
      </c>
      <c r="T1041">
        <v>26.559420642985799</v>
      </c>
      <c r="U1041">
        <v>0.56888013957041805</v>
      </c>
      <c r="V1041">
        <v>98</v>
      </c>
      <c r="W1041">
        <v>0.10577769928431301</v>
      </c>
      <c r="X1041">
        <v>15</v>
      </c>
      <c r="Y1041">
        <v>154</v>
      </c>
      <c r="Z1041">
        <v>0.99680467428362196</v>
      </c>
      <c r="AA1041">
        <v>23.313362615123001</v>
      </c>
      <c r="AB1041">
        <v>152</v>
      </c>
      <c r="AC1041">
        <v>0.97027055532342799</v>
      </c>
      <c r="AD1041">
        <v>2</v>
      </c>
      <c r="AE1041">
        <v>2.6534118960194301E-2</v>
      </c>
      <c r="AF1041">
        <v>2</v>
      </c>
      <c r="AG1041">
        <v>3.1953257163770598E-3</v>
      </c>
      <c r="AH1041">
        <v>2.3824909637805399E-3</v>
      </c>
      <c r="AI1041">
        <v>8</v>
      </c>
      <c r="AJ1041" s="73">
        <v>77.940355205808899</v>
      </c>
      <c r="AK1041">
        <v>154</v>
      </c>
      <c r="AL1041">
        <v>0.99680467428362196</v>
      </c>
      <c r="AM1041">
        <v>0</v>
      </c>
      <c r="AN1041">
        <v>0</v>
      </c>
      <c r="AO1041">
        <v>6.7217749663685397E-3</v>
      </c>
      <c r="AP1041">
        <v>1</v>
      </c>
      <c r="AQ1041">
        <v>155</v>
      </c>
      <c r="AR1041">
        <v>0.99683217369851695</v>
      </c>
      <c r="AS1041">
        <v>1.1987420919466E-2</v>
      </c>
      <c r="AT1041">
        <v>3</v>
      </c>
      <c r="AU1041">
        <v>1.06152384425581E-2</v>
      </c>
      <c r="AV1041">
        <v>1</v>
      </c>
      <c r="AW1041">
        <v>154</v>
      </c>
      <c r="AX1041">
        <v>0.99680467428362296</v>
      </c>
      <c r="AY1041" s="73">
        <v>81.025804336898901</v>
      </c>
      <c r="AZ1041">
        <v>154</v>
      </c>
      <c r="BA1041">
        <v>0.99680467428362196</v>
      </c>
      <c r="BB1041">
        <v>151</v>
      </c>
      <c r="BC1041">
        <v>0.94050366637139005</v>
      </c>
      <c r="BD1041">
        <v>3</v>
      </c>
      <c r="BE1041">
        <v>4.9606732360758701E-2</v>
      </c>
      <c r="BF1041">
        <v>82.527947115772903</v>
      </c>
      <c r="BG1041">
        <v>82.543009285801006</v>
      </c>
      <c r="BH1041">
        <v>81.025804336898901</v>
      </c>
      <c r="BI1041">
        <v>77.940355205808899</v>
      </c>
    </row>
    <row r="1042" spans="1:61" x14ac:dyDescent="0.25">
      <c r="A1042" s="10" t="str">
        <f>VLOOKUP(D1042,'Index-Relations'!E:F,2,FALSE)</f>
        <v>ESG</v>
      </c>
      <c r="B1042" t="s">
        <v>3450</v>
      </c>
      <c r="C1042" s="53" t="s">
        <v>2766</v>
      </c>
      <c r="D1042" s="59" t="s">
        <v>2780</v>
      </c>
      <c r="E1042" s="59" t="s">
        <v>4482</v>
      </c>
      <c r="F1042" t="s">
        <v>427</v>
      </c>
      <c r="G1042" t="s">
        <v>426</v>
      </c>
      <c r="H1042" t="s">
        <v>428</v>
      </c>
      <c r="I1042" s="52">
        <v>45446</v>
      </c>
      <c r="J1042" t="s">
        <v>2457</v>
      </c>
      <c r="K1042">
        <v>156</v>
      </c>
      <c r="L1042" s="73">
        <v>82.055025101382</v>
      </c>
      <c r="M1042">
        <v>155</v>
      </c>
      <c r="N1042">
        <v>0.99700666857496301</v>
      </c>
      <c r="O1042" s="73">
        <v>81.615796427726906</v>
      </c>
      <c r="P1042">
        <v>155</v>
      </c>
      <c r="Q1042">
        <v>0.99700666857496301</v>
      </c>
      <c r="R1042">
        <v>155</v>
      </c>
      <c r="S1042">
        <v>0.99700666857496301</v>
      </c>
      <c r="T1042">
        <v>27.378674282254099</v>
      </c>
      <c r="U1042">
        <v>0.58139323720814096</v>
      </c>
      <c r="V1042">
        <v>100</v>
      </c>
      <c r="W1042">
        <v>0.102817936598094</v>
      </c>
      <c r="X1042">
        <v>15</v>
      </c>
      <c r="Y1042">
        <v>155</v>
      </c>
      <c r="Z1042">
        <v>0.99700666857496301</v>
      </c>
      <c r="AA1042">
        <v>22.466687050645898</v>
      </c>
      <c r="AB1042">
        <v>153</v>
      </c>
      <c r="AC1042">
        <v>0.97263386069909696</v>
      </c>
      <c r="AD1042">
        <v>2</v>
      </c>
      <c r="AE1042">
        <v>2.4372807875866001E-2</v>
      </c>
      <c r="AF1042">
        <v>1</v>
      </c>
      <c r="AG1042">
        <v>2.99333142503635E-3</v>
      </c>
      <c r="AH1042">
        <v>2.3490588477064599E-3</v>
      </c>
      <c r="AI1042">
        <v>8</v>
      </c>
      <c r="AJ1042" s="73">
        <v>77.694336542931893</v>
      </c>
      <c r="AK1042">
        <v>155</v>
      </c>
      <c r="AL1042">
        <v>0.99700666857496301</v>
      </c>
      <c r="AM1042">
        <v>0</v>
      </c>
      <c r="AN1042">
        <v>0</v>
      </c>
      <c r="AO1042">
        <v>6.3264910846338304E-3</v>
      </c>
      <c r="AP1042">
        <v>1</v>
      </c>
      <c r="AQ1042">
        <v>155</v>
      </c>
      <c r="AR1042">
        <v>0.99700666857496301</v>
      </c>
      <c r="AS1042">
        <v>1.13976987695255E-2</v>
      </c>
      <c r="AT1042">
        <v>3</v>
      </c>
      <c r="AU1042">
        <v>9.8437058320407101E-3</v>
      </c>
      <c r="AV1042">
        <v>1</v>
      </c>
      <c r="AW1042">
        <v>155</v>
      </c>
      <c r="AX1042">
        <v>0.99700666857496301</v>
      </c>
      <c r="AY1042" s="73">
        <v>80.910889698895005</v>
      </c>
      <c r="AZ1042">
        <v>155</v>
      </c>
      <c r="BA1042">
        <v>0.99700666857496301</v>
      </c>
      <c r="BB1042">
        <v>151</v>
      </c>
      <c r="BC1042">
        <v>0.94447821292271195</v>
      </c>
      <c r="BD1042">
        <v>3</v>
      </c>
      <c r="BE1042">
        <v>4.6201964567616702E-2</v>
      </c>
      <c r="BF1042">
        <v>82.055025101382</v>
      </c>
      <c r="BG1042">
        <v>81.615796427726906</v>
      </c>
      <c r="BH1042">
        <v>80.910889698895005</v>
      </c>
      <c r="BI1042">
        <v>77.694336542931893</v>
      </c>
    </row>
    <row r="1043" spans="1:61" x14ac:dyDescent="0.25">
      <c r="A1043" s="10" t="str">
        <f>VLOOKUP(D1043,'Index-Relations'!E:F,2,FALSE)</f>
        <v>ESG</v>
      </c>
      <c r="B1043" t="s">
        <v>3450</v>
      </c>
      <c r="C1043" s="53" t="s">
        <v>2767</v>
      </c>
      <c r="D1043" s="59" t="s">
        <v>2780</v>
      </c>
      <c r="E1043" s="59" t="s">
        <v>4483</v>
      </c>
      <c r="F1043" t="s">
        <v>427</v>
      </c>
      <c r="G1043" t="s">
        <v>426</v>
      </c>
      <c r="H1043" t="s">
        <v>428</v>
      </c>
      <c r="I1043" s="52">
        <v>45413</v>
      </c>
      <c r="J1043" t="s">
        <v>2457</v>
      </c>
      <c r="K1043">
        <v>156</v>
      </c>
      <c r="L1043" s="73">
        <v>82.090581213904997</v>
      </c>
      <c r="M1043">
        <v>155</v>
      </c>
      <c r="N1043">
        <v>0.99726730928753005</v>
      </c>
      <c r="O1043" s="73">
        <v>81.904918371709996</v>
      </c>
      <c r="P1043">
        <v>155</v>
      </c>
      <c r="Q1043">
        <v>0.99726730928753005</v>
      </c>
      <c r="R1043">
        <v>155</v>
      </c>
      <c r="S1043">
        <v>0.99726730928753005</v>
      </c>
      <c r="T1043">
        <v>27.980921630065001</v>
      </c>
      <c r="U1043">
        <v>0.57920110937287395</v>
      </c>
      <c r="V1043">
        <v>100</v>
      </c>
      <c r="W1043">
        <v>0.10288014594785599</v>
      </c>
      <c r="X1043">
        <v>15</v>
      </c>
      <c r="Y1043">
        <v>155</v>
      </c>
      <c r="Z1043">
        <v>0.99726730928753005</v>
      </c>
      <c r="AA1043">
        <v>23.165479244506301</v>
      </c>
      <c r="AB1043">
        <v>153</v>
      </c>
      <c r="AC1043">
        <v>0.97369564694252797</v>
      </c>
      <c r="AD1043">
        <v>2</v>
      </c>
      <c r="AE1043">
        <v>2.3571662345001999E-2</v>
      </c>
      <c r="AF1043">
        <v>1</v>
      </c>
      <c r="AG1043">
        <v>2.7326907124695099E-3</v>
      </c>
      <c r="AH1043">
        <v>2.2486497395216502E-3</v>
      </c>
      <c r="AI1043">
        <v>8</v>
      </c>
      <c r="AJ1043" s="73">
        <v>77.500276933113</v>
      </c>
      <c r="AK1043">
        <v>155</v>
      </c>
      <c r="AL1043">
        <v>0.99726730928753005</v>
      </c>
      <c r="AM1043">
        <v>0</v>
      </c>
      <c r="AN1043">
        <v>0</v>
      </c>
      <c r="AO1043">
        <v>6.5333804466988898E-3</v>
      </c>
      <c r="AP1043">
        <v>1</v>
      </c>
      <c r="AQ1043">
        <v>155</v>
      </c>
      <c r="AR1043">
        <v>0.99726730928753005</v>
      </c>
      <c r="AS1043">
        <v>1.21814830315087E-2</v>
      </c>
      <c r="AT1043">
        <v>3</v>
      </c>
      <c r="AU1043">
        <v>9.6306358082653004E-3</v>
      </c>
      <c r="AV1043">
        <v>1</v>
      </c>
      <c r="AW1043">
        <v>155</v>
      </c>
      <c r="AX1043">
        <v>0.99726730928753005</v>
      </c>
      <c r="AY1043" s="73">
        <v>80.877111877199894</v>
      </c>
      <c r="AZ1043">
        <v>155</v>
      </c>
      <c r="BA1043">
        <v>0.99726730928753005</v>
      </c>
      <c r="BB1043">
        <v>152</v>
      </c>
      <c r="BC1043">
        <v>0.97263341036720297</v>
      </c>
      <c r="BD1043">
        <v>2</v>
      </c>
      <c r="BE1043">
        <v>1.8100518473627699E-2</v>
      </c>
      <c r="BF1043">
        <v>82.090581213904997</v>
      </c>
      <c r="BG1043">
        <v>81.904918371709996</v>
      </c>
      <c r="BH1043">
        <v>80.877111877199894</v>
      </c>
      <c r="BI1043">
        <v>77.500276933113</v>
      </c>
    </row>
    <row r="1044" spans="1:61" x14ac:dyDescent="0.25">
      <c r="A1044" s="10" t="str">
        <f>VLOOKUP(D1044,'Index-Relations'!E:F,2,FALSE)</f>
        <v>ESG</v>
      </c>
      <c r="B1044" t="s">
        <v>3450</v>
      </c>
      <c r="C1044" s="53" t="s">
        <v>2768</v>
      </c>
      <c r="D1044" s="59" t="s">
        <v>2780</v>
      </c>
      <c r="E1044" s="59" t="s">
        <v>4484</v>
      </c>
      <c r="F1044" t="s">
        <v>427</v>
      </c>
      <c r="G1044" t="s">
        <v>426</v>
      </c>
      <c r="H1044" t="s">
        <v>428</v>
      </c>
      <c r="I1044" s="52">
        <v>45383</v>
      </c>
      <c r="J1044" t="s">
        <v>2457</v>
      </c>
      <c r="K1044">
        <v>155</v>
      </c>
      <c r="L1044">
        <v>85.406734792458195</v>
      </c>
      <c r="M1044">
        <v>155</v>
      </c>
      <c r="N1044">
        <v>1</v>
      </c>
      <c r="O1044">
        <v>86.191259540586699</v>
      </c>
      <c r="P1044">
        <v>155</v>
      </c>
      <c r="Q1044">
        <v>1</v>
      </c>
      <c r="R1044">
        <v>155</v>
      </c>
      <c r="S1044">
        <v>0.999999999999999</v>
      </c>
      <c r="T1044">
        <v>27.906046923344601</v>
      </c>
      <c r="U1044">
        <v>0.57929014125826495</v>
      </c>
      <c r="V1044">
        <v>100</v>
      </c>
      <c r="W1044">
        <v>0.102204179733695</v>
      </c>
      <c r="X1044">
        <v>15</v>
      </c>
      <c r="Y1044">
        <v>155</v>
      </c>
      <c r="Z1044">
        <v>1</v>
      </c>
      <c r="AA1044">
        <v>22.224625908749498</v>
      </c>
      <c r="AB1044">
        <v>153</v>
      </c>
      <c r="AC1044">
        <v>0.97667973938147601</v>
      </c>
      <c r="AD1044">
        <v>2</v>
      </c>
      <c r="AE1044">
        <v>2.33202606185231E-2</v>
      </c>
      <c r="AF1044">
        <v>0</v>
      </c>
      <c r="AG1044">
        <v>2.776E-17</v>
      </c>
      <c r="AH1044">
        <v>2.2091567780595498E-3</v>
      </c>
      <c r="AI1044">
        <v>8</v>
      </c>
      <c r="AJ1044">
        <v>81.661735902604093</v>
      </c>
      <c r="AK1044">
        <v>155</v>
      </c>
      <c r="AL1044">
        <v>1</v>
      </c>
      <c r="AM1044">
        <v>0</v>
      </c>
      <c r="AN1044">
        <v>0</v>
      </c>
      <c r="AO1044">
        <v>6.1088144638123997E-3</v>
      </c>
      <c r="AP1044">
        <v>1</v>
      </c>
      <c r="AQ1044">
        <v>155</v>
      </c>
      <c r="AR1044">
        <v>1</v>
      </c>
      <c r="AS1044">
        <v>1.15306099826215E-2</v>
      </c>
      <c r="AT1044">
        <v>3</v>
      </c>
      <c r="AU1044">
        <v>8.8820923027149602E-3</v>
      </c>
      <c r="AV1044">
        <v>1</v>
      </c>
      <c r="AW1044">
        <v>155</v>
      </c>
      <c r="AX1044">
        <v>1</v>
      </c>
      <c r="AY1044">
        <v>84.562430217481506</v>
      </c>
      <c r="AZ1044">
        <v>155</v>
      </c>
      <c r="BA1044">
        <v>1</v>
      </c>
      <c r="BB1044">
        <v>152</v>
      </c>
      <c r="BC1044">
        <v>0.97500602188024699</v>
      </c>
      <c r="BD1044">
        <v>2</v>
      </c>
      <c r="BE1044">
        <v>1.88851636559405E-2</v>
      </c>
      <c r="BF1044">
        <v>82.576280793134003</v>
      </c>
      <c r="BG1044">
        <v>82.146768705726004</v>
      </c>
      <c r="BH1044">
        <v>81.680702005409998</v>
      </c>
      <c r="BI1044">
        <v>77.803595634746003</v>
      </c>
    </row>
    <row r="1045" spans="1:61" x14ac:dyDescent="0.25">
      <c r="A1045" s="10" t="str">
        <f>VLOOKUP(D1045,'Index-Relations'!E:F,2,FALSE)</f>
        <v>ESG</v>
      </c>
      <c r="B1045" t="s">
        <v>3450</v>
      </c>
      <c r="C1045" s="53" t="s">
        <v>2769</v>
      </c>
      <c r="D1045" s="59" t="s">
        <v>2780</v>
      </c>
      <c r="E1045" s="59" t="s">
        <v>4485</v>
      </c>
      <c r="F1045" t="s">
        <v>427</v>
      </c>
      <c r="G1045" t="s">
        <v>426</v>
      </c>
      <c r="H1045" t="s">
        <v>428</v>
      </c>
      <c r="I1045" s="52">
        <v>45352</v>
      </c>
      <c r="J1045" t="s">
        <v>2457</v>
      </c>
      <c r="K1045">
        <v>155</v>
      </c>
      <c r="L1045">
        <v>85.6104387690268</v>
      </c>
      <c r="M1045">
        <v>155</v>
      </c>
      <c r="N1045">
        <v>1</v>
      </c>
      <c r="O1045">
        <v>86.067815199102796</v>
      </c>
      <c r="P1045">
        <v>155</v>
      </c>
      <c r="Q1045">
        <v>1</v>
      </c>
      <c r="R1045">
        <v>155</v>
      </c>
      <c r="S1045">
        <v>1</v>
      </c>
      <c r="T1045">
        <v>27.1891804079489</v>
      </c>
      <c r="U1045">
        <v>0.55171697254435803</v>
      </c>
      <c r="V1045">
        <v>97</v>
      </c>
      <c r="W1045">
        <v>9.1445100269411397E-2</v>
      </c>
      <c r="X1045">
        <v>15</v>
      </c>
      <c r="Y1045">
        <v>155</v>
      </c>
      <c r="Z1045">
        <v>1</v>
      </c>
      <c r="AA1045">
        <v>21.919098330291199</v>
      </c>
      <c r="AB1045">
        <v>153</v>
      </c>
      <c r="AC1045">
        <v>0.977283617053613</v>
      </c>
      <c r="AD1045">
        <v>2</v>
      </c>
      <c r="AE1045">
        <v>2.2716382946386698E-2</v>
      </c>
      <c r="AF1045">
        <v>0</v>
      </c>
      <c r="AG1045">
        <v>0</v>
      </c>
      <c r="AH1045">
        <v>1.2723236752707301E-3</v>
      </c>
      <c r="AI1045">
        <v>6</v>
      </c>
      <c r="AJ1045">
        <v>82.093591743118793</v>
      </c>
      <c r="AK1045">
        <v>155</v>
      </c>
      <c r="AL1045">
        <v>1</v>
      </c>
      <c r="AM1045">
        <v>0</v>
      </c>
      <c r="AN1045">
        <v>0</v>
      </c>
      <c r="AO1045">
        <v>5.9380660609908197E-3</v>
      </c>
      <c r="AP1045">
        <v>1</v>
      </c>
      <c r="AQ1045">
        <v>155</v>
      </c>
      <c r="AR1045">
        <v>1</v>
      </c>
      <c r="AS1045">
        <v>1.12013398792061E-2</v>
      </c>
      <c r="AT1045">
        <v>3</v>
      </c>
      <c r="AU1045">
        <v>8.7699584013259703E-3</v>
      </c>
      <c r="AV1045">
        <v>1</v>
      </c>
      <c r="AW1045">
        <v>155</v>
      </c>
      <c r="AX1045">
        <v>1</v>
      </c>
      <c r="AY1045">
        <v>84.906211370372304</v>
      </c>
      <c r="AZ1045">
        <v>155</v>
      </c>
      <c r="BA1045">
        <v>1</v>
      </c>
      <c r="BB1045">
        <v>152</v>
      </c>
      <c r="BC1045">
        <v>0.97639819397383099</v>
      </c>
      <c r="BD1045">
        <v>2</v>
      </c>
      <c r="BE1045">
        <v>1.76637399651773E-2</v>
      </c>
      <c r="BF1045">
        <v>82.840336853477993</v>
      </c>
      <c r="BG1045">
        <v>82.099607621015906</v>
      </c>
      <c r="BH1045">
        <v>82.114977260608995</v>
      </c>
      <c r="BI1045">
        <v>78.295437698547005</v>
      </c>
    </row>
    <row r="1046" spans="1:61" x14ac:dyDescent="0.25">
      <c r="A1046" s="10" t="str">
        <f>VLOOKUP(D1046,'Index-Relations'!E:F,2,FALSE)</f>
        <v>ESG</v>
      </c>
      <c r="B1046" t="s">
        <v>3450</v>
      </c>
      <c r="C1046" s="53" t="s">
        <v>2770</v>
      </c>
      <c r="D1046" s="59" t="s">
        <v>2780</v>
      </c>
      <c r="E1046" s="59" t="s">
        <v>4486</v>
      </c>
      <c r="F1046" t="s">
        <v>427</v>
      </c>
      <c r="G1046" t="s">
        <v>426</v>
      </c>
      <c r="H1046" t="s">
        <v>428</v>
      </c>
      <c r="I1046" s="52">
        <v>45323</v>
      </c>
      <c r="J1046" t="s">
        <v>2457</v>
      </c>
      <c r="K1046">
        <v>155</v>
      </c>
      <c r="L1046">
        <v>85.834673213701393</v>
      </c>
      <c r="M1046">
        <v>155</v>
      </c>
      <c r="N1046">
        <v>1</v>
      </c>
      <c r="O1046">
        <v>86.393607160510996</v>
      </c>
      <c r="P1046">
        <v>155</v>
      </c>
      <c r="Q1046">
        <v>1</v>
      </c>
      <c r="R1046">
        <v>155</v>
      </c>
      <c r="S1046">
        <v>1</v>
      </c>
      <c r="T1046">
        <v>27.567669476326699</v>
      </c>
      <c r="U1046">
        <v>0.54781040929702995</v>
      </c>
      <c r="V1046">
        <v>97</v>
      </c>
      <c r="W1046">
        <v>8.8911463498311499E-2</v>
      </c>
      <c r="X1046">
        <v>14</v>
      </c>
      <c r="Y1046">
        <v>155</v>
      </c>
      <c r="Z1046">
        <v>0.999999999999999</v>
      </c>
      <c r="AA1046">
        <v>23.0564291509702</v>
      </c>
      <c r="AB1046">
        <v>153</v>
      </c>
      <c r="AC1046">
        <v>0.97667997323862299</v>
      </c>
      <c r="AD1046">
        <v>2</v>
      </c>
      <c r="AE1046">
        <v>2.33200267613764E-2</v>
      </c>
      <c r="AF1046">
        <v>0</v>
      </c>
      <c r="AG1046">
        <v>0</v>
      </c>
      <c r="AH1046">
        <v>1.1624149031551601E-3</v>
      </c>
      <c r="AI1046">
        <v>6</v>
      </c>
      <c r="AJ1046">
        <v>82.210490397878303</v>
      </c>
      <c r="AK1046">
        <v>155</v>
      </c>
      <c r="AL1046">
        <v>1</v>
      </c>
      <c r="AM1046">
        <v>0</v>
      </c>
      <c r="AN1046">
        <v>0</v>
      </c>
      <c r="AO1046">
        <v>6.2779225570330898E-3</v>
      </c>
      <c r="AP1046">
        <v>1</v>
      </c>
      <c r="AQ1046">
        <v>155</v>
      </c>
      <c r="AR1046">
        <v>1</v>
      </c>
      <c r="AS1046">
        <v>1.15943943825097E-2</v>
      </c>
      <c r="AT1046">
        <v>3</v>
      </c>
      <c r="AU1046">
        <v>9.3381108260326105E-3</v>
      </c>
      <c r="AV1046">
        <v>1</v>
      </c>
      <c r="AW1046">
        <v>155</v>
      </c>
      <c r="AX1046">
        <v>1</v>
      </c>
      <c r="AY1046">
        <v>84.986128744377993</v>
      </c>
      <c r="AZ1046">
        <v>155</v>
      </c>
      <c r="BA1046">
        <v>1</v>
      </c>
      <c r="BB1046">
        <v>152</v>
      </c>
      <c r="BC1046">
        <v>0.97586661664796104</v>
      </c>
      <c r="BD1046">
        <v>2</v>
      </c>
      <c r="BE1046">
        <v>1.7855460795004899E-2</v>
      </c>
      <c r="BF1046">
        <v>82.981880440370006</v>
      </c>
      <c r="BG1046">
        <v>82.415020775923907</v>
      </c>
      <c r="BH1046">
        <v>82.077624956668998</v>
      </c>
      <c r="BI1046">
        <v>78.342163308274905</v>
      </c>
    </row>
    <row r="1047" spans="1:61" x14ac:dyDescent="0.25">
      <c r="A1047" s="10" t="str">
        <f>VLOOKUP(D1047,'Index-Relations'!E:F,2,FALSE)</f>
        <v>ESG</v>
      </c>
      <c r="B1047" t="s">
        <v>3450</v>
      </c>
      <c r="C1047" s="53" t="s">
        <v>2760</v>
      </c>
      <c r="D1047" s="59" t="s">
        <v>3221</v>
      </c>
      <c r="E1047" s="59" t="s">
        <v>4487</v>
      </c>
      <c r="F1047" t="s">
        <v>431</v>
      </c>
      <c r="G1047" t="s">
        <v>430</v>
      </c>
      <c r="H1047" t="s">
        <v>432</v>
      </c>
      <c r="I1047" s="52">
        <v>45659</v>
      </c>
      <c r="J1047" t="s">
        <v>2457</v>
      </c>
      <c r="K1047">
        <v>2</v>
      </c>
      <c r="L1047" s="73">
        <v>95.352557366387998</v>
      </c>
      <c r="M1047">
        <v>2</v>
      </c>
      <c r="N1047">
        <v>1</v>
      </c>
      <c r="O1047" s="73">
        <v>91.560298160003995</v>
      </c>
      <c r="P1047">
        <v>2</v>
      </c>
      <c r="Q1047">
        <v>1</v>
      </c>
      <c r="R1047">
        <v>2</v>
      </c>
      <c r="S1047">
        <v>1</v>
      </c>
      <c r="T1047">
        <v>49.587380710266501</v>
      </c>
      <c r="U1047">
        <v>0.99092206271204597</v>
      </c>
      <c r="V1047">
        <v>2</v>
      </c>
      <c r="W1047">
        <v>0.11542920259401999</v>
      </c>
      <c r="X1047">
        <v>1</v>
      </c>
      <c r="Y1047">
        <v>2</v>
      </c>
      <c r="Z1047">
        <v>1</v>
      </c>
      <c r="AA1047">
        <v>134.00272942149101</v>
      </c>
      <c r="AB1047">
        <v>2</v>
      </c>
      <c r="AC1047">
        <v>1</v>
      </c>
      <c r="AD1047">
        <v>0</v>
      </c>
      <c r="AE1047">
        <v>0</v>
      </c>
      <c r="AF1047">
        <v>0</v>
      </c>
      <c r="AG1047">
        <v>0</v>
      </c>
      <c r="AH1047">
        <v>0.102675166098677</v>
      </c>
      <c r="AI1047">
        <v>2</v>
      </c>
      <c r="AJ1047" s="73">
        <v>96.320264359839996</v>
      </c>
      <c r="AK1047">
        <v>2</v>
      </c>
      <c r="AL1047">
        <v>1</v>
      </c>
      <c r="AM1047">
        <v>0</v>
      </c>
      <c r="AN1047">
        <v>0</v>
      </c>
      <c r="AO1047">
        <v>0</v>
      </c>
      <c r="AP1047">
        <v>0</v>
      </c>
      <c r="AQ1047">
        <v>2</v>
      </c>
      <c r="AR1047">
        <v>1</v>
      </c>
      <c r="AS1047">
        <v>0</v>
      </c>
      <c r="AT1047">
        <v>0</v>
      </c>
      <c r="AU1047">
        <v>0</v>
      </c>
      <c r="AV1047">
        <v>0</v>
      </c>
      <c r="AW1047">
        <v>2</v>
      </c>
      <c r="AX1047">
        <v>1</v>
      </c>
      <c r="AY1047" s="73">
        <v>94.925253682784003</v>
      </c>
      <c r="AZ1047">
        <v>2</v>
      </c>
      <c r="BA1047">
        <v>1</v>
      </c>
      <c r="BB1047">
        <v>2</v>
      </c>
      <c r="BC1047">
        <v>1</v>
      </c>
      <c r="BD1047">
        <v>0</v>
      </c>
      <c r="BE1047">
        <v>0</v>
      </c>
      <c r="BF1047">
        <v>95.352557366387998</v>
      </c>
      <c r="BG1047">
        <v>91.560298160003995</v>
      </c>
      <c r="BH1047">
        <v>94.925253682784003</v>
      </c>
      <c r="BI1047">
        <v>96.320264359839996</v>
      </c>
    </row>
    <row r="1048" spans="1:61" x14ac:dyDescent="0.25">
      <c r="A1048" s="10" t="str">
        <f>VLOOKUP(D1048,'Index-Relations'!E:F,2,FALSE)</f>
        <v>ESG</v>
      </c>
      <c r="B1048" t="s">
        <v>3450</v>
      </c>
      <c r="C1048" s="53" t="s">
        <v>2761</v>
      </c>
      <c r="D1048" s="59" t="s">
        <v>3221</v>
      </c>
      <c r="E1048" s="59" t="s">
        <v>4488</v>
      </c>
      <c r="F1048" t="s">
        <v>431</v>
      </c>
      <c r="G1048" t="s">
        <v>430</v>
      </c>
      <c r="H1048" t="s">
        <v>432</v>
      </c>
      <c r="I1048" s="52">
        <v>45628</v>
      </c>
      <c r="J1048" t="s">
        <v>2457</v>
      </c>
      <c r="K1048">
        <v>2</v>
      </c>
      <c r="L1048" s="73">
        <v>95.442888047801006</v>
      </c>
      <c r="M1048">
        <v>2</v>
      </c>
      <c r="N1048">
        <v>1</v>
      </c>
      <c r="O1048" s="73">
        <v>91.841720488332996</v>
      </c>
      <c r="P1048">
        <v>2</v>
      </c>
      <c r="Q1048">
        <v>1</v>
      </c>
      <c r="R1048">
        <v>2</v>
      </c>
      <c r="S1048">
        <v>1</v>
      </c>
      <c r="T1048">
        <v>50.532705483581502</v>
      </c>
      <c r="U1048">
        <v>0.99126158657903196</v>
      </c>
      <c r="V1048">
        <v>2</v>
      </c>
      <c r="W1048">
        <v>0.11111203582092</v>
      </c>
      <c r="X1048">
        <v>1</v>
      </c>
      <c r="Y1048">
        <v>2</v>
      </c>
      <c r="Z1048">
        <v>1</v>
      </c>
      <c r="AA1048">
        <v>115.482642750705</v>
      </c>
      <c r="AB1048">
        <v>2</v>
      </c>
      <c r="AC1048">
        <v>1</v>
      </c>
      <c r="AD1048">
        <v>0</v>
      </c>
      <c r="AE1048">
        <v>0</v>
      </c>
      <c r="AF1048">
        <v>0</v>
      </c>
      <c r="AG1048">
        <v>0</v>
      </c>
      <c r="AH1048">
        <v>0.111266913253003</v>
      </c>
      <c r="AI1048">
        <v>2</v>
      </c>
      <c r="AJ1048" s="73">
        <v>96.294269486679994</v>
      </c>
      <c r="AK1048">
        <v>2</v>
      </c>
      <c r="AL1048">
        <v>1</v>
      </c>
      <c r="AM1048">
        <v>0</v>
      </c>
      <c r="AN1048">
        <v>0</v>
      </c>
      <c r="AO1048">
        <v>0</v>
      </c>
      <c r="AP1048">
        <v>0</v>
      </c>
      <c r="AQ1048">
        <v>2</v>
      </c>
      <c r="AR1048">
        <v>1</v>
      </c>
      <c r="AS1048">
        <v>0</v>
      </c>
      <c r="AT1048">
        <v>0</v>
      </c>
      <c r="AU1048">
        <v>0</v>
      </c>
      <c r="AV1048">
        <v>0</v>
      </c>
      <c r="AW1048">
        <v>2</v>
      </c>
      <c r="AX1048">
        <v>1</v>
      </c>
      <c r="AY1048" s="73">
        <v>95.044181269767904</v>
      </c>
      <c r="AZ1048">
        <v>2</v>
      </c>
      <c r="BA1048">
        <v>1</v>
      </c>
      <c r="BB1048">
        <v>2</v>
      </c>
      <c r="BC1048">
        <v>1</v>
      </c>
      <c r="BD1048">
        <v>0</v>
      </c>
      <c r="BE1048">
        <v>0</v>
      </c>
      <c r="BF1048">
        <v>95.442888047801006</v>
      </c>
      <c r="BG1048">
        <v>91.841720488332996</v>
      </c>
      <c r="BH1048">
        <v>95.044181269767904</v>
      </c>
      <c r="BI1048">
        <v>96.294269486679994</v>
      </c>
    </row>
    <row r="1049" spans="1:61" x14ac:dyDescent="0.25">
      <c r="A1049" s="10" t="str">
        <f>VLOOKUP(D1049,'Index-Relations'!E:F,2,FALSE)</f>
        <v>ESG</v>
      </c>
      <c r="B1049" t="s">
        <v>3450</v>
      </c>
      <c r="C1049" s="53" t="s">
        <v>2762</v>
      </c>
      <c r="D1049" s="59" t="s">
        <v>3221</v>
      </c>
      <c r="E1049" s="59" t="s">
        <v>4489</v>
      </c>
      <c r="F1049" t="s">
        <v>431</v>
      </c>
      <c r="G1049" t="s">
        <v>430</v>
      </c>
      <c r="H1049" t="s">
        <v>432</v>
      </c>
      <c r="I1049" s="52">
        <v>45597</v>
      </c>
      <c r="J1049" t="s">
        <v>2457</v>
      </c>
      <c r="K1049">
        <v>2</v>
      </c>
      <c r="L1049" s="73">
        <v>95.483165864737003</v>
      </c>
      <c r="M1049">
        <v>2</v>
      </c>
      <c r="N1049">
        <v>1</v>
      </c>
      <c r="O1049" s="73">
        <v>91.967204729620903</v>
      </c>
      <c r="P1049">
        <v>2</v>
      </c>
      <c r="Q1049">
        <v>1</v>
      </c>
      <c r="R1049">
        <v>2</v>
      </c>
      <c r="S1049">
        <v>1</v>
      </c>
      <c r="T1049">
        <v>50.954223732060001</v>
      </c>
      <c r="U1049">
        <v>0.99138177703117503</v>
      </c>
      <c r="V1049">
        <v>2</v>
      </c>
      <c r="W1049">
        <v>0.109583771457529</v>
      </c>
      <c r="X1049">
        <v>1</v>
      </c>
      <c r="Y1049">
        <v>2</v>
      </c>
      <c r="Z1049">
        <v>1</v>
      </c>
      <c r="AA1049">
        <v>111.968200584906</v>
      </c>
      <c r="AB1049">
        <v>2</v>
      </c>
      <c r="AC1049">
        <v>1</v>
      </c>
      <c r="AD1049">
        <v>0</v>
      </c>
      <c r="AE1049">
        <v>0</v>
      </c>
      <c r="AF1049">
        <v>0</v>
      </c>
      <c r="AG1049">
        <v>0</v>
      </c>
      <c r="AH1049">
        <v>0.11430836652208599</v>
      </c>
      <c r="AI1049">
        <v>2</v>
      </c>
      <c r="AJ1049" s="73">
        <v>96.282678555160004</v>
      </c>
      <c r="AK1049">
        <v>2</v>
      </c>
      <c r="AL1049">
        <v>1</v>
      </c>
      <c r="AM1049">
        <v>0</v>
      </c>
      <c r="AN1049">
        <v>0</v>
      </c>
      <c r="AO1049">
        <v>0</v>
      </c>
      <c r="AP1049">
        <v>0</v>
      </c>
      <c r="AQ1049">
        <v>2</v>
      </c>
      <c r="AR1049">
        <v>1</v>
      </c>
      <c r="AS1049">
        <v>0</v>
      </c>
      <c r="AT1049">
        <v>0</v>
      </c>
      <c r="AU1049">
        <v>0</v>
      </c>
      <c r="AV1049">
        <v>0</v>
      </c>
      <c r="AW1049">
        <v>2</v>
      </c>
      <c r="AX1049">
        <v>1</v>
      </c>
      <c r="AY1049" s="73">
        <v>95.097210246215994</v>
      </c>
      <c r="AZ1049">
        <v>2</v>
      </c>
      <c r="BA1049">
        <v>1</v>
      </c>
      <c r="BB1049">
        <v>2</v>
      </c>
      <c r="BC1049">
        <v>1</v>
      </c>
      <c r="BD1049">
        <v>0</v>
      </c>
      <c r="BE1049">
        <v>0</v>
      </c>
      <c r="BF1049">
        <v>95.483165864737003</v>
      </c>
      <c r="BG1049">
        <v>91.967204729620903</v>
      </c>
      <c r="BH1049">
        <v>95.097210246215994</v>
      </c>
      <c r="BI1049">
        <v>96.282678555160004</v>
      </c>
    </row>
    <row r="1050" spans="1:61" x14ac:dyDescent="0.25">
      <c r="A1050" s="10" t="str">
        <f>VLOOKUP(D1050,'Index-Relations'!E:F,2,FALSE)</f>
        <v>ESG</v>
      </c>
      <c r="B1050" t="s">
        <v>3450</v>
      </c>
      <c r="C1050" s="53" t="s">
        <v>2763</v>
      </c>
      <c r="D1050" s="59" t="s">
        <v>3221</v>
      </c>
      <c r="E1050" s="59" t="s">
        <v>4490</v>
      </c>
      <c r="F1050" t="s">
        <v>431</v>
      </c>
      <c r="G1050" t="s">
        <v>430</v>
      </c>
      <c r="H1050" t="s">
        <v>432</v>
      </c>
      <c r="I1050" s="52">
        <v>45566</v>
      </c>
      <c r="J1050" t="s">
        <v>2457</v>
      </c>
      <c r="K1050">
        <v>2</v>
      </c>
      <c r="L1050" s="73">
        <v>95.533665929253999</v>
      </c>
      <c r="M1050">
        <v>2</v>
      </c>
      <c r="N1050">
        <v>1</v>
      </c>
      <c r="O1050" s="73">
        <v>92.124536053981998</v>
      </c>
      <c r="P1050">
        <v>2</v>
      </c>
      <c r="Q1050">
        <v>1</v>
      </c>
      <c r="R1050">
        <v>2</v>
      </c>
      <c r="S1050">
        <v>1</v>
      </c>
      <c r="T1050">
        <v>51.482735081677603</v>
      </c>
      <c r="U1050">
        <v>0.99157837247408598</v>
      </c>
      <c r="V1050">
        <v>2</v>
      </c>
      <c r="W1050">
        <v>0.10708399045122</v>
      </c>
      <c r="X1050">
        <v>1</v>
      </c>
      <c r="Y1050">
        <v>2</v>
      </c>
      <c r="Z1050">
        <v>1</v>
      </c>
      <c r="AA1050">
        <v>104.69090952290701</v>
      </c>
      <c r="AB1050">
        <v>2</v>
      </c>
      <c r="AC1050">
        <v>1</v>
      </c>
      <c r="AD1050">
        <v>0</v>
      </c>
      <c r="AE1050">
        <v>0</v>
      </c>
      <c r="AF1050">
        <v>0</v>
      </c>
      <c r="AG1050">
        <v>0</v>
      </c>
      <c r="AH1050">
        <v>0.119283269618538</v>
      </c>
      <c r="AI1050">
        <v>2</v>
      </c>
      <c r="AJ1050" s="73">
        <v>96.268145920720002</v>
      </c>
      <c r="AK1050">
        <v>2</v>
      </c>
      <c r="AL1050">
        <v>1</v>
      </c>
      <c r="AM1050">
        <v>0</v>
      </c>
      <c r="AN1050">
        <v>0</v>
      </c>
      <c r="AO1050">
        <v>0</v>
      </c>
      <c r="AP1050">
        <v>0</v>
      </c>
      <c r="AQ1050">
        <v>2</v>
      </c>
      <c r="AR1050">
        <v>1</v>
      </c>
      <c r="AS1050">
        <v>0</v>
      </c>
      <c r="AT1050">
        <v>0</v>
      </c>
      <c r="AU1050">
        <v>0</v>
      </c>
      <c r="AV1050">
        <v>0</v>
      </c>
      <c r="AW1050">
        <v>2</v>
      </c>
      <c r="AX1050">
        <v>1</v>
      </c>
      <c r="AY1050" s="73">
        <v>95.163697631472004</v>
      </c>
      <c r="AZ1050">
        <v>2</v>
      </c>
      <c r="BA1050">
        <v>1</v>
      </c>
      <c r="BB1050">
        <v>2</v>
      </c>
      <c r="BC1050">
        <v>1</v>
      </c>
      <c r="BD1050">
        <v>0</v>
      </c>
      <c r="BE1050">
        <v>0</v>
      </c>
      <c r="BF1050">
        <v>95.533665929253999</v>
      </c>
      <c r="BG1050">
        <v>92.124536053981998</v>
      </c>
      <c r="BH1050">
        <v>95.163697631472004</v>
      </c>
      <c r="BI1050">
        <v>96.268145920720002</v>
      </c>
    </row>
    <row r="1051" spans="1:61" x14ac:dyDescent="0.25">
      <c r="A1051" s="10" t="str">
        <f>VLOOKUP(D1051,'Index-Relations'!E:F,2,FALSE)</f>
        <v>ESG</v>
      </c>
      <c r="B1051" t="s">
        <v>3450</v>
      </c>
      <c r="C1051" s="53" t="s">
        <v>2764</v>
      </c>
      <c r="D1051" s="59" t="s">
        <v>3221</v>
      </c>
      <c r="E1051" s="59" t="s">
        <v>4491</v>
      </c>
      <c r="F1051" t="s">
        <v>431</v>
      </c>
      <c r="G1051" t="s">
        <v>430</v>
      </c>
      <c r="H1051" t="s">
        <v>432</v>
      </c>
      <c r="I1051" s="52">
        <v>45537</v>
      </c>
      <c r="J1051" t="s">
        <v>2457</v>
      </c>
      <c r="K1051">
        <v>2</v>
      </c>
      <c r="L1051" s="73">
        <v>95.384036522537002</v>
      </c>
      <c r="M1051">
        <v>2</v>
      </c>
      <c r="N1051">
        <v>1</v>
      </c>
      <c r="O1051" s="73">
        <v>91.658370457020993</v>
      </c>
      <c r="P1051">
        <v>2</v>
      </c>
      <c r="Q1051">
        <v>1</v>
      </c>
      <c r="R1051">
        <v>2</v>
      </c>
      <c r="S1051">
        <v>1</v>
      </c>
      <c r="T1051">
        <v>49.916843666176703</v>
      </c>
      <c r="U1051">
        <v>0.99143459777925202</v>
      </c>
      <c r="V1051">
        <v>2</v>
      </c>
      <c r="W1051">
        <v>0.108944217009957</v>
      </c>
      <c r="X1051">
        <v>1</v>
      </c>
      <c r="Y1051">
        <v>2</v>
      </c>
      <c r="Z1051">
        <v>1</v>
      </c>
      <c r="AA1051">
        <v>106.82397341900101</v>
      </c>
      <c r="AB1051">
        <v>2</v>
      </c>
      <c r="AC1051">
        <v>1</v>
      </c>
      <c r="AD1051">
        <v>0</v>
      </c>
      <c r="AE1051">
        <v>0</v>
      </c>
      <c r="AF1051">
        <v>0</v>
      </c>
      <c r="AG1051">
        <v>0</v>
      </c>
      <c r="AH1051">
        <v>0.115645010440557</v>
      </c>
      <c r="AI1051">
        <v>2</v>
      </c>
      <c r="AJ1051" s="73">
        <v>96.311205459159893</v>
      </c>
      <c r="AK1051">
        <v>2</v>
      </c>
      <c r="AL1051">
        <v>1</v>
      </c>
      <c r="AM1051">
        <v>0</v>
      </c>
      <c r="AN1051">
        <v>0</v>
      </c>
      <c r="AO1051">
        <v>0</v>
      </c>
      <c r="AP1051">
        <v>0</v>
      </c>
      <c r="AQ1051">
        <v>2</v>
      </c>
      <c r="AR1051">
        <v>1</v>
      </c>
      <c r="AS1051">
        <v>0</v>
      </c>
      <c r="AT1051">
        <v>0</v>
      </c>
      <c r="AU1051">
        <v>0</v>
      </c>
      <c r="AV1051">
        <v>0</v>
      </c>
      <c r="AW1051">
        <v>2</v>
      </c>
      <c r="AX1051">
        <v>1</v>
      </c>
      <c r="AY1051" s="73">
        <v>94.966698516615907</v>
      </c>
      <c r="AZ1051">
        <v>2</v>
      </c>
      <c r="BA1051">
        <v>1</v>
      </c>
      <c r="BB1051">
        <v>2</v>
      </c>
      <c r="BC1051">
        <v>1</v>
      </c>
      <c r="BD1051">
        <v>0</v>
      </c>
      <c r="BE1051">
        <v>0</v>
      </c>
      <c r="BF1051">
        <v>95.384036522537002</v>
      </c>
      <c r="BG1051">
        <v>91.658370457020993</v>
      </c>
      <c r="BH1051">
        <v>94.966698516615907</v>
      </c>
      <c r="BI1051">
        <v>96.311205459159893</v>
      </c>
    </row>
    <row r="1052" spans="1:61" x14ac:dyDescent="0.25">
      <c r="A1052" s="10" t="str">
        <f>VLOOKUP(D1052,'Index-Relations'!E:F,2,FALSE)</f>
        <v>ESG</v>
      </c>
      <c r="B1052" t="s">
        <v>3450</v>
      </c>
      <c r="C1052" s="53" t="s">
        <v>3350</v>
      </c>
      <c r="D1052" s="59" t="s">
        <v>3221</v>
      </c>
      <c r="E1052" s="59" t="s">
        <v>4492</v>
      </c>
      <c r="F1052" t="s">
        <v>431</v>
      </c>
      <c r="G1052" t="s">
        <v>430</v>
      </c>
      <c r="H1052" t="s">
        <v>432</v>
      </c>
      <c r="I1052" s="52">
        <v>45505</v>
      </c>
      <c r="J1052" t="s">
        <v>2457</v>
      </c>
      <c r="K1052">
        <v>2</v>
      </c>
      <c r="L1052" s="73">
        <v>95.352043086341993</v>
      </c>
      <c r="M1052">
        <v>2</v>
      </c>
      <c r="N1052">
        <v>1</v>
      </c>
      <c r="O1052" s="73">
        <v>91.558695937086</v>
      </c>
      <c r="P1052">
        <v>2</v>
      </c>
      <c r="Q1052">
        <v>1</v>
      </c>
      <c r="R1052">
        <v>2</v>
      </c>
      <c r="S1052">
        <v>1</v>
      </c>
      <c r="T1052">
        <v>49.582007850916803</v>
      </c>
      <c r="U1052">
        <v>0.99452544434636103</v>
      </c>
      <c r="V1052">
        <v>2</v>
      </c>
      <c r="W1052">
        <v>0.102149658256139</v>
      </c>
      <c r="X1052">
        <v>1</v>
      </c>
      <c r="Y1052">
        <v>2</v>
      </c>
      <c r="Z1052">
        <v>1</v>
      </c>
      <c r="AA1052">
        <v>185.63680813376899</v>
      </c>
      <c r="AB1052">
        <v>2</v>
      </c>
      <c r="AC1052">
        <v>1</v>
      </c>
      <c r="AD1052">
        <v>0</v>
      </c>
      <c r="AE1052">
        <v>0</v>
      </c>
      <c r="AF1052">
        <v>0</v>
      </c>
      <c r="AG1052">
        <v>0</v>
      </c>
      <c r="AH1052">
        <v>6.1405233473014097E-2</v>
      </c>
      <c r="AI1052">
        <v>2</v>
      </c>
      <c r="AJ1052" s="73">
        <v>96.320412356559999</v>
      </c>
      <c r="AK1052">
        <v>2</v>
      </c>
      <c r="AL1052">
        <v>1</v>
      </c>
      <c r="AM1052">
        <v>0</v>
      </c>
      <c r="AN1052">
        <v>0</v>
      </c>
      <c r="AO1052">
        <v>0</v>
      </c>
      <c r="AP1052">
        <v>0</v>
      </c>
      <c r="AQ1052">
        <v>2</v>
      </c>
      <c r="AR1052">
        <v>1</v>
      </c>
      <c r="AS1052">
        <v>0</v>
      </c>
      <c r="AT1052">
        <v>0</v>
      </c>
      <c r="AU1052">
        <v>0</v>
      </c>
      <c r="AV1052">
        <v>0</v>
      </c>
      <c r="AW1052">
        <v>2</v>
      </c>
      <c r="AX1052">
        <v>1</v>
      </c>
      <c r="AY1052" s="73">
        <v>94.924576591855995</v>
      </c>
      <c r="AZ1052">
        <v>2</v>
      </c>
      <c r="BA1052">
        <v>1</v>
      </c>
      <c r="BB1052">
        <v>2</v>
      </c>
      <c r="BC1052">
        <v>1</v>
      </c>
      <c r="BD1052">
        <v>0</v>
      </c>
      <c r="BE1052">
        <v>0</v>
      </c>
      <c r="BF1052">
        <v>95.352043086341993</v>
      </c>
      <c r="BG1052">
        <v>91.558695937086</v>
      </c>
      <c r="BH1052">
        <v>94.924576591855995</v>
      </c>
      <c r="BI1052">
        <v>96.320412356559999</v>
      </c>
    </row>
    <row r="1053" spans="1:61" x14ac:dyDescent="0.25">
      <c r="A1053" s="10" t="str">
        <f>VLOOKUP(D1053,'Index-Relations'!E:F,2,FALSE)</f>
        <v>ESG</v>
      </c>
      <c r="B1053" t="s">
        <v>3450</v>
      </c>
      <c r="C1053" s="53" t="s">
        <v>2765</v>
      </c>
      <c r="D1053" s="59" t="s">
        <v>3221</v>
      </c>
      <c r="E1053" s="59" t="s">
        <v>4493</v>
      </c>
      <c r="F1053" t="s">
        <v>431</v>
      </c>
      <c r="G1053" t="s">
        <v>430</v>
      </c>
      <c r="H1053" t="s">
        <v>432</v>
      </c>
      <c r="I1053" s="52">
        <v>45474</v>
      </c>
      <c r="J1053" t="s">
        <v>2457</v>
      </c>
      <c r="K1053">
        <v>2</v>
      </c>
      <c r="L1053" s="73">
        <v>95.264190638483996</v>
      </c>
      <c r="M1053">
        <v>2</v>
      </c>
      <c r="N1053">
        <v>1</v>
      </c>
      <c r="O1053" s="73">
        <v>91.284994465571998</v>
      </c>
      <c r="P1053">
        <v>2</v>
      </c>
      <c r="Q1053">
        <v>1</v>
      </c>
      <c r="R1053">
        <v>2</v>
      </c>
      <c r="S1053">
        <v>1</v>
      </c>
      <c r="T1053">
        <v>48.662612625770699</v>
      </c>
      <c r="U1053">
        <v>0.99444851341445895</v>
      </c>
      <c r="V1053">
        <v>2</v>
      </c>
      <c r="W1053">
        <v>0.103585111450939</v>
      </c>
      <c r="X1053">
        <v>1</v>
      </c>
      <c r="Y1053">
        <v>2</v>
      </c>
      <c r="Z1053">
        <v>1</v>
      </c>
      <c r="AA1053">
        <v>188.28479181944701</v>
      </c>
      <c r="AB1053">
        <v>2</v>
      </c>
      <c r="AC1053">
        <v>1</v>
      </c>
      <c r="AD1053">
        <v>0</v>
      </c>
      <c r="AE1053">
        <v>0</v>
      </c>
      <c r="AF1053">
        <v>0</v>
      </c>
      <c r="AG1053">
        <v>0</v>
      </c>
      <c r="AH1053">
        <v>5.97868087877413E-2</v>
      </c>
      <c r="AI1053">
        <v>2</v>
      </c>
      <c r="AJ1053" s="73">
        <v>96.345694057119999</v>
      </c>
      <c r="AK1053">
        <v>2</v>
      </c>
      <c r="AL1053">
        <v>1</v>
      </c>
      <c r="AM1053">
        <v>0</v>
      </c>
      <c r="AN1053">
        <v>0</v>
      </c>
      <c r="AO1053">
        <v>0</v>
      </c>
      <c r="AP1053">
        <v>0</v>
      </c>
      <c r="AQ1053">
        <v>2</v>
      </c>
      <c r="AR1053">
        <v>1</v>
      </c>
      <c r="AS1053">
        <v>0</v>
      </c>
      <c r="AT1053">
        <v>0</v>
      </c>
      <c r="AU1053">
        <v>0</v>
      </c>
      <c r="AV1053">
        <v>0</v>
      </c>
      <c r="AW1053">
        <v>2</v>
      </c>
      <c r="AX1053">
        <v>1</v>
      </c>
      <c r="AY1053" s="73">
        <v>94.808911798111893</v>
      </c>
      <c r="AZ1053">
        <v>2</v>
      </c>
      <c r="BA1053">
        <v>1</v>
      </c>
      <c r="BB1053">
        <v>2</v>
      </c>
      <c r="BC1053">
        <v>1</v>
      </c>
      <c r="BD1053">
        <v>0</v>
      </c>
      <c r="BE1053">
        <v>0</v>
      </c>
      <c r="BF1053">
        <v>95.264190638483996</v>
      </c>
      <c r="BG1053">
        <v>91.284994465571998</v>
      </c>
      <c r="BH1053">
        <v>94.808911798111893</v>
      </c>
      <c r="BI1053">
        <v>96.345694057119999</v>
      </c>
    </row>
    <row r="1054" spans="1:61" x14ac:dyDescent="0.25">
      <c r="A1054" s="10" t="str">
        <f>VLOOKUP(D1054,'Index-Relations'!E:F,2,FALSE)</f>
        <v>ESG</v>
      </c>
      <c r="B1054" t="s">
        <v>3450</v>
      </c>
      <c r="C1054" s="53" t="s">
        <v>2766</v>
      </c>
      <c r="D1054" s="59" t="s">
        <v>3221</v>
      </c>
      <c r="E1054" s="59" t="s">
        <v>4494</v>
      </c>
      <c r="F1054" t="s">
        <v>431</v>
      </c>
      <c r="G1054" t="s">
        <v>430</v>
      </c>
      <c r="H1054" t="s">
        <v>432</v>
      </c>
      <c r="I1054" s="52">
        <v>45446</v>
      </c>
      <c r="J1054" t="s">
        <v>2457</v>
      </c>
      <c r="K1054">
        <v>2</v>
      </c>
      <c r="L1054" s="73">
        <v>95.341951272106002</v>
      </c>
      <c r="M1054">
        <v>2</v>
      </c>
      <c r="N1054">
        <v>1</v>
      </c>
      <c r="O1054" s="73">
        <v>91.527255214897906</v>
      </c>
      <c r="P1054">
        <v>2</v>
      </c>
      <c r="Q1054">
        <v>1</v>
      </c>
      <c r="R1054">
        <v>2</v>
      </c>
      <c r="S1054">
        <v>1</v>
      </c>
      <c r="T1054">
        <v>49.476419510337301</v>
      </c>
      <c r="U1054">
        <v>0.99464049594142101</v>
      </c>
      <c r="V1054">
        <v>2</v>
      </c>
      <c r="W1054">
        <v>0.100002912134492</v>
      </c>
      <c r="X1054">
        <v>1</v>
      </c>
      <c r="Y1054">
        <v>2</v>
      </c>
      <c r="Z1054">
        <v>1</v>
      </c>
      <c r="AA1054">
        <v>185.38918985113401</v>
      </c>
      <c r="AB1054">
        <v>2</v>
      </c>
      <c r="AC1054">
        <v>1</v>
      </c>
      <c r="AD1054">
        <v>0</v>
      </c>
      <c r="AE1054">
        <v>0</v>
      </c>
      <c r="AF1054">
        <v>0</v>
      </c>
      <c r="AG1054">
        <v>0</v>
      </c>
      <c r="AH1054">
        <v>6.3825616756060202E-2</v>
      </c>
      <c r="AI1054">
        <v>2</v>
      </c>
      <c r="AJ1054" s="73">
        <v>96.323316524079999</v>
      </c>
      <c r="AK1054">
        <v>2</v>
      </c>
      <c r="AL1054">
        <v>1</v>
      </c>
      <c r="AM1054">
        <v>0</v>
      </c>
      <c r="AN1054">
        <v>0</v>
      </c>
      <c r="AO1054">
        <v>0</v>
      </c>
      <c r="AP1054">
        <v>0</v>
      </c>
      <c r="AQ1054">
        <v>2</v>
      </c>
      <c r="AR1054">
        <v>1</v>
      </c>
      <c r="AS1054">
        <v>0</v>
      </c>
      <c r="AT1054">
        <v>0</v>
      </c>
      <c r="AU1054">
        <v>0</v>
      </c>
      <c r="AV1054">
        <v>0</v>
      </c>
      <c r="AW1054">
        <v>2</v>
      </c>
      <c r="AX1054">
        <v>1</v>
      </c>
      <c r="AY1054" s="73">
        <v>94.911289909007905</v>
      </c>
      <c r="AZ1054">
        <v>2</v>
      </c>
      <c r="BA1054">
        <v>1</v>
      </c>
      <c r="BB1054">
        <v>2</v>
      </c>
      <c r="BC1054">
        <v>1</v>
      </c>
      <c r="BD1054">
        <v>0</v>
      </c>
      <c r="BE1054">
        <v>0</v>
      </c>
      <c r="BF1054">
        <v>95.341951272106002</v>
      </c>
      <c r="BG1054">
        <v>91.527255214897906</v>
      </c>
      <c r="BH1054">
        <v>94.911289909007905</v>
      </c>
      <c r="BI1054">
        <v>96.323316524079999</v>
      </c>
    </row>
    <row r="1055" spans="1:61" x14ac:dyDescent="0.25">
      <c r="A1055" s="10" t="str">
        <f>VLOOKUP(D1055,'Index-Relations'!E:F,2,FALSE)</f>
        <v>ESG</v>
      </c>
      <c r="B1055" t="s">
        <v>3450</v>
      </c>
      <c r="C1055" s="53" t="s">
        <v>2767</v>
      </c>
      <c r="D1055" s="59" t="s">
        <v>3221</v>
      </c>
      <c r="E1055" s="59" t="s">
        <v>4495</v>
      </c>
      <c r="F1055" t="s">
        <v>431</v>
      </c>
      <c r="G1055" t="s">
        <v>430</v>
      </c>
      <c r="H1055" t="s">
        <v>432</v>
      </c>
      <c r="I1055" s="52">
        <v>45414</v>
      </c>
      <c r="J1055" t="s">
        <v>2457</v>
      </c>
      <c r="K1055">
        <v>2</v>
      </c>
      <c r="L1055" s="73">
        <v>95.249123723802995</v>
      </c>
      <c r="M1055">
        <v>2</v>
      </c>
      <c r="N1055">
        <v>1</v>
      </c>
      <c r="O1055" s="73">
        <v>91.238053978199005</v>
      </c>
      <c r="P1055">
        <v>2</v>
      </c>
      <c r="Q1055">
        <v>1</v>
      </c>
      <c r="R1055">
        <v>2</v>
      </c>
      <c r="S1055">
        <v>1</v>
      </c>
      <c r="T1055">
        <v>48.5049527073907</v>
      </c>
      <c r="U1055">
        <v>0.994556694532714</v>
      </c>
      <c r="V1055">
        <v>2</v>
      </c>
      <c r="W1055">
        <v>0.101566561461014</v>
      </c>
      <c r="X1055">
        <v>1</v>
      </c>
      <c r="Y1055">
        <v>2</v>
      </c>
      <c r="Z1055">
        <v>1</v>
      </c>
      <c r="AA1055">
        <v>186.562509530954</v>
      </c>
      <c r="AB1055">
        <v>2</v>
      </c>
      <c r="AC1055">
        <v>1</v>
      </c>
      <c r="AD1055">
        <v>0</v>
      </c>
      <c r="AE1055">
        <v>0</v>
      </c>
      <c r="AF1055">
        <v>0</v>
      </c>
      <c r="AG1055">
        <v>0</v>
      </c>
      <c r="AH1055">
        <v>6.2062655289729297E-2</v>
      </c>
      <c r="AI1055">
        <v>2</v>
      </c>
      <c r="AJ1055" s="73">
        <v>96.350029932040002</v>
      </c>
      <c r="AK1055">
        <v>2</v>
      </c>
      <c r="AL1055">
        <v>1</v>
      </c>
      <c r="AM1055">
        <v>0</v>
      </c>
      <c r="AN1055">
        <v>0</v>
      </c>
      <c r="AO1055">
        <v>0</v>
      </c>
      <c r="AP1055">
        <v>0</v>
      </c>
      <c r="AQ1055">
        <v>2</v>
      </c>
      <c r="AR1055">
        <v>1</v>
      </c>
      <c r="AS1055">
        <v>0</v>
      </c>
      <c r="AT1055">
        <v>0</v>
      </c>
      <c r="AU1055">
        <v>0</v>
      </c>
      <c r="AV1055">
        <v>0</v>
      </c>
      <c r="AW1055">
        <v>2</v>
      </c>
      <c r="AX1055">
        <v>1</v>
      </c>
      <c r="AY1055" s="73">
        <v>94.789074996503999</v>
      </c>
      <c r="AZ1055">
        <v>2</v>
      </c>
      <c r="BA1055">
        <v>1</v>
      </c>
      <c r="BB1055">
        <v>1</v>
      </c>
      <c r="BC1055">
        <v>0.44859095622075001</v>
      </c>
      <c r="BD1055">
        <v>1</v>
      </c>
      <c r="BE1055">
        <v>0.55140904377924904</v>
      </c>
      <c r="BF1055">
        <v>95.249123723802995</v>
      </c>
      <c r="BG1055">
        <v>91.238053978199005</v>
      </c>
      <c r="BH1055">
        <v>94.789074996503999</v>
      </c>
      <c r="BI1055">
        <v>96.350029932040002</v>
      </c>
    </row>
    <row r="1056" spans="1:61" x14ac:dyDescent="0.25">
      <c r="A1056" s="10" t="str">
        <f>VLOOKUP(D1056,'Index-Relations'!E:F,2,FALSE)</f>
        <v>ESG</v>
      </c>
      <c r="B1056" t="s">
        <v>3450</v>
      </c>
      <c r="C1056" s="53" t="s">
        <v>2768</v>
      </c>
      <c r="D1056" s="59" t="s">
        <v>3221</v>
      </c>
      <c r="E1056" s="59" t="s">
        <v>4496</v>
      </c>
      <c r="F1056" t="s">
        <v>431</v>
      </c>
      <c r="G1056" t="s">
        <v>430</v>
      </c>
      <c r="H1056" t="s">
        <v>432</v>
      </c>
      <c r="I1056" s="52">
        <v>45384</v>
      </c>
      <c r="J1056" t="s">
        <v>2457</v>
      </c>
      <c r="K1056">
        <v>2</v>
      </c>
      <c r="L1056">
        <v>95.790261698719902</v>
      </c>
      <c r="M1056">
        <v>2</v>
      </c>
      <c r="N1056">
        <v>1</v>
      </c>
      <c r="O1056">
        <v>93.491417853461598</v>
      </c>
      <c r="P1056">
        <v>2</v>
      </c>
      <c r="Q1056">
        <v>1</v>
      </c>
      <c r="R1056">
        <v>2</v>
      </c>
      <c r="S1056">
        <v>1</v>
      </c>
      <c r="T1056">
        <v>51.337809577099499</v>
      </c>
      <c r="U1056">
        <v>0.99475344595467696</v>
      </c>
      <c r="V1056">
        <v>2</v>
      </c>
      <c r="W1056">
        <v>9.7895379398673002E-2</v>
      </c>
      <c r="X1056">
        <v>1</v>
      </c>
      <c r="Y1056">
        <v>2</v>
      </c>
      <c r="Z1056">
        <v>1</v>
      </c>
      <c r="AA1056">
        <v>200.93056357268799</v>
      </c>
      <c r="AB1056">
        <v>2</v>
      </c>
      <c r="AC1056">
        <v>1</v>
      </c>
      <c r="AD1056">
        <v>0</v>
      </c>
      <c r="AE1056">
        <v>0</v>
      </c>
      <c r="AF1056">
        <v>0</v>
      </c>
      <c r="AG1056">
        <v>0</v>
      </c>
      <c r="AH1056">
        <v>6.6201788279469695E-2</v>
      </c>
      <c r="AI1056">
        <v>2</v>
      </c>
      <c r="AJ1056">
        <v>96.303292705798896</v>
      </c>
      <c r="AK1056">
        <v>2</v>
      </c>
      <c r="AL1056">
        <v>1</v>
      </c>
      <c r="AM1056">
        <v>0</v>
      </c>
      <c r="AN1056">
        <v>0</v>
      </c>
      <c r="AO1056">
        <v>0</v>
      </c>
      <c r="AP1056">
        <v>0</v>
      </c>
      <c r="AQ1056">
        <v>2</v>
      </c>
      <c r="AR1056">
        <v>1</v>
      </c>
      <c r="AS1056">
        <v>0</v>
      </c>
      <c r="AT1056">
        <v>0</v>
      </c>
      <c r="AU1056">
        <v>0</v>
      </c>
      <c r="AV1056">
        <v>0</v>
      </c>
      <c r="AW1056">
        <v>2</v>
      </c>
      <c r="AX1056">
        <v>1</v>
      </c>
      <c r="AY1056">
        <v>95.573065891474101</v>
      </c>
      <c r="AZ1056">
        <v>2</v>
      </c>
      <c r="BA1056">
        <v>1</v>
      </c>
      <c r="BB1056">
        <v>1</v>
      </c>
      <c r="BC1056">
        <v>0.37595360058719102</v>
      </c>
      <c r="BD1056">
        <v>1</v>
      </c>
      <c r="BE1056">
        <v>0.62404639941280804</v>
      </c>
      <c r="BF1056">
        <v>95.519817634681999</v>
      </c>
      <c r="BG1056">
        <v>92.081392138306001</v>
      </c>
      <c r="BH1056">
        <v>95.145465240975994</v>
      </c>
      <c r="BI1056">
        <v>96.272131107760003</v>
      </c>
    </row>
    <row r="1057" spans="1:61" x14ac:dyDescent="0.25">
      <c r="A1057" s="10" t="str">
        <f>VLOOKUP(D1057,'Index-Relations'!E:F,2,FALSE)</f>
        <v>ESG</v>
      </c>
      <c r="B1057" t="s">
        <v>3450</v>
      </c>
      <c r="C1057" s="53" t="s">
        <v>2769</v>
      </c>
      <c r="D1057" s="59" t="s">
        <v>3221</v>
      </c>
      <c r="E1057" s="59" t="s">
        <v>4497</v>
      </c>
      <c r="F1057" t="s">
        <v>431</v>
      </c>
      <c r="G1057" t="s">
        <v>430</v>
      </c>
      <c r="H1057" t="s">
        <v>432</v>
      </c>
      <c r="I1057" s="52">
        <v>45352</v>
      </c>
      <c r="J1057" t="s">
        <v>2457</v>
      </c>
      <c r="K1057">
        <v>2</v>
      </c>
      <c r="L1057">
        <v>95.799567629995494</v>
      </c>
      <c r="M1057">
        <v>2</v>
      </c>
      <c r="N1057">
        <v>1</v>
      </c>
      <c r="O1057">
        <v>93.518317649716195</v>
      </c>
      <c r="P1057">
        <v>2</v>
      </c>
      <c r="Q1057">
        <v>1</v>
      </c>
      <c r="R1057">
        <v>2</v>
      </c>
      <c r="S1057">
        <v>1</v>
      </c>
      <c r="T1057">
        <v>51.444547582217602</v>
      </c>
      <c r="U1057">
        <v>0.99165008526189802</v>
      </c>
      <c r="V1057">
        <v>2</v>
      </c>
      <c r="W1057">
        <v>0.155800943661628</v>
      </c>
      <c r="X1057">
        <v>1</v>
      </c>
      <c r="Y1057">
        <v>2</v>
      </c>
      <c r="Z1057">
        <v>1</v>
      </c>
      <c r="AA1057">
        <v>201.62144972251099</v>
      </c>
      <c r="AB1057">
        <v>2</v>
      </c>
      <c r="AC1057">
        <v>1</v>
      </c>
      <c r="AD1057">
        <v>0</v>
      </c>
      <c r="AE1057">
        <v>0</v>
      </c>
      <c r="AF1057">
        <v>0</v>
      </c>
      <c r="AG1057">
        <v>0</v>
      </c>
      <c r="AH1057">
        <v>6.0104065300893503E-2</v>
      </c>
      <c r="AI1057">
        <v>1</v>
      </c>
      <c r="AJ1057">
        <v>96.300271061212996</v>
      </c>
      <c r="AK1057">
        <v>2</v>
      </c>
      <c r="AL1057">
        <v>1</v>
      </c>
      <c r="AM1057">
        <v>0</v>
      </c>
      <c r="AN1057">
        <v>0</v>
      </c>
      <c r="AO1057">
        <v>0</v>
      </c>
      <c r="AP1057">
        <v>0</v>
      </c>
      <c r="AQ1057">
        <v>2</v>
      </c>
      <c r="AR1057">
        <v>1</v>
      </c>
      <c r="AS1057">
        <v>0</v>
      </c>
      <c r="AT1057">
        <v>0</v>
      </c>
      <c r="AU1057">
        <v>0</v>
      </c>
      <c r="AV1057">
        <v>0</v>
      </c>
      <c r="AW1057">
        <v>2</v>
      </c>
      <c r="AX1057">
        <v>1</v>
      </c>
      <c r="AY1057">
        <v>95.585050964566705</v>
      </c>
      <c r="AZ1057">
        <v>2</v>
      </c>
      <c r="BA1057">
        <v>1</v>
      </c>
      <c r="BB1057">
        <v>1</v>
      </c>
      <c r="BC1057">
        <v>0.37321672866108502</v>
      </c>
      <c r="BD1057">
        <v>1</v>
      </c>
      <c r="BE1057">
        <v>0.62678327133891398</v>
      </c>
      <c r="BF1057">
        <v>95.530017522261005</v>
      </c>
      <c r="BG1057">
        <v>92.113169559512997</v>
      </c>
      <c r="BH1057">
        <v>95.158894211047993</v>
      </c>
      <c r="BI1057">
        <v>96.269195839480005</v>
      </c>
    </row>
    <row r="1058" spans="1:61" x14ac:dyDescent="0.25">
      <c r="A1058" s="10" t="str">
        <f>VLOOKUP(D1058,'Index-Relations'!E:F,2,FALSE)</f>
        <v>ESG</v>
      </c>
      <c r="B1058" t="s">
        <v>3450</v>
      </c>
      <c r="C1058" s="53" t="s">
        <v>2770</v>
      </c>
      <c r="D1058" s="59" t="s">
        <v>3221</v>
      </c>
      <c r="E1058" s="59" t="s">
        <v>4498</v>
      </c>
      <c r="F1058" t="s">
        <v>431</v>
      </c>
      <c r="G1058" t="s">
        <v>430</v>
      </c>
      <c r="H1058" t="s">
        <v>432</v>
      </c>
      <c r="I1058" s="52">
        <v>45323</v>
      </c>
      <c r="J1058" t="s">
        <v>2457</v>
      </c>
      <c r="K1058">
        <v>2</v>
      </c>
      <c r="L1058">
        <v>95.889107475799804</v>
      </c>
      <c r="M1058">
        <v>2</v>
      </c>
      <c r="N1058">
        <v>1</v>
      </c>
      <c r="O1058">
        <v>93.775166864741394</v>
      </c>
      <c r="P1058">
        <v>2</v>
      </c>
      <c r="Q1058">
        <v>1</v>
      </c>
      <c r="R1058">
        <v>2</v>
      </c>
      <c r="S1058">
        <v>1</v>
      </c>
      <c r="T1058">
        <v>52.481517274604499</v>
      </c>
      <c r="U1058">
        <v>0.99179158235260501</v>
      </c>
      <c r="V1058">
        <v>2</v>
      </c>
      <c r="W1058">
        <v>0.15316075140230401</v>
      </c>
      <c r="X1058">
        <v>1</v>
      </c>
      <c r="Y1058">
        <v>2</v>
      </c>
      <c r="Z1058">
        <v>1</v>
      </c>
      <c r="AA1058">
        <v>195.99958722649799</v>
      </c>
      <c r="AB1058">
        <v>2</v>
      </c>
      <c r="AC1058">
        <v>1</v>
      </c>
      <c r="AD1058">
        <v>0</v>
      </c>
      <c r="AE1058">
        <v>0</v>
      </c>
      <c r="AF1058">
        <v>0</v>
      </c>
      <c r="AG1058">
        <v>0</v>
      </c>
      <c r="AH1058">
        <v>6.3688719052020296E-2</v>
      </c>
      <c r="AI1058">
        <v>1</v>
      </c>
      <c r="AJ1058">
        <v>96.270811638258095</v>
      </c>
      <c r="AK1058">
        <v>2</v>
      </c>
      <c r="AL1058">
        <v>1</v>
      </c>
      <c r="AM1058">
        <v>0</v>
      </c>
      <c r="AN1058">
        <v>0</v>
      </c>
      <c r="AO1058">
        <v>0</v>
      </c>
      <c r="AP1058">
        <v>0</v>
      </c>
      <c r="AQ1058">
        <v>2</v>
      </c>
      <c r="AR1058">
        <v>1</v>
      </c>
      <c r="AS1058">
        <v>0</v>
      </c>
      <c r="AT1058">
        <v>0</v>
      </c>
      <c r="AU1058">
        <v>0</v>
      </c>
      <c r="AV1058">
        <v>0</v>
      </c>
      <c r="AW1058">
        <v>2</v>
      </c>
      <c r="AX1058">
        <v>1</v>
      </c>
      <c r="AY1058">
        <v>95.700125318399202</v>
      </c>
      <c r="AZ1058">
        <v>2</v>
      </c>
      <c r="BA1058">
        <v>1</v>
      </c>
      <c r="BB1058">
        <v>1</v>
      </c>
      <c r="BC1058">
        <v>0.34662776218962599</v>
      </c>
      <c r="BD1058">
        <v>1</v>
      </c>
      <c r="BE1058">
        <v>0.65337223781037301</v>
      </c>
      <c r="BF1058">
        <v>95.629105871123897</v>
      </c>
      <c r="BG1058">
        <v>92.421876118691998</v>
      </c>
      <c r="BH1058">
        <v>95.289351969631994</v>
      </c>
      <c r="BI1058">
        <v>96.240680732320001</v>
      </c>
    </row>
    <row r="1059" spans="1:61" x14ac:dyDescent="0.25">
      <c r="A1059" s="10" t="str">
        <f>VLOOKUP(D1059,'Index-Relations'!E:F,2,FALSE)</f>
        <v>ESG</v>
      </c>
      <c r="B1059" t="s">
        <v>3450</v>
      </c>
      <c r="C1059" s="53" t="s">
        <v>2760</v>
      </c>
      <c r="D1059" s="59" t="s">
        <v>3253</v>
      </c>
      <c r="E1059" s="59" t="s">
        <v>4499</v>
      </c>
      <c r="F1059" t="s">
        <v>437</v>
      </c>
      <c r="G1059" t="s">
        <v>436</v>
      </c>
      <c r="H1059" t="s">
        <v>438</v>
      </c>
      <c r="I1059" s="52">
        <v>45659</v>
      </c>
      <c r="J1059" t="s">
        <v>2457</v>
      </c>
      <c r="K1059">
        <v>3</v>
      </c>
      <c r="L1059" s="73">
        <v>96.639496817502902</v>
      </c>
      <c r="M1059">
        <v>3</v>
      </c>
      <c r="N1059">
        <v>1</v>
      </c>
      <c r="O1059" s="73">
        <v>95.940115456157002</v>
      </c>
      <c r="P1059">
        <v>3</v>
      </c>
      <c r="Q1059">
        <v>1</v>
      </c>
      <c r="R1059">
        <v>3</v>
      </c>
      <c r="S1059">
        <v>1</v>
      </c>
      <c r="T1059">
        <v>51.433255730654501</v>
      </c>
      <c r="U1059">
        <v>0.96073001631419497</v>
      </c>
      <c r="V1059">
        <v>3</v>
      </c>
      <c r="W1059">
        <v>0</v>
      </c>
      <c r="X1059">
        <v>0</v>
      </c>
      <c r="Y1059">
        <v>3</v>
      </c>
      <c r="Z1059">
        <v>1</v>
      </c>
      <c r="AA1059">
        <v>109.91551935552801</v>
      </c>
      <c r="AB1059">
        <v>3</v>
      </c>
      <c r="AC1059">
        <v>1</v>
      </c>
      <c r="AD1059">
        <v>0</v>
      </c>
      <c r="AE1059">
        <v>0</v>
      </c>
      <c r="AF1059">
        <v>0</v>
      </c>
      <c r="AG1059">
        <v>0</v>
      </c>
      <c r="AH1059">
        <v>3.1378608305682502E-2</v>
      </c>
      <c r="AI1059">
        <v>1</v>
      </c>
      <c r="AJ1059" s="73">
        <v>95.824516400527003</v>
      </c>
      <c r="AK1059">
        <v>3</v>
      </c>
      <c r="AL1059">
        <v>1</v>
      </c>
      <c r="AM1059">
        <v>0</v>
      </c>
      <c r="AN1059">
        <v>0</v>
      </c>
      <c r="AO1059">
        <v>0</v>
      </c>
      <c r="AP1059">
        <v>0</v>
      </c>
      <c r="AQ1059">
        <v>3</v>
      </c>
      <c r="AR1059">
        <v>1</v>
      </c>
      <c r="AS1059">
        <v>0</v>
      </c>
      <c r="AT1059">
        <v>0</v>
      </c>
      <c r="AU1059">
        <v>0</v>
      </c>
      <c r="AV1059">
        <v>0</v>
      </c>
      <c r="AW1059">
        <v>3</v>
      </c>
      <c r="AX1059">
        <v>1</v>
      </c>
      <c r="AY1059" s="73">
        <v>95.717411181743998</v>
      </c>
      <c r="AZ1059">
        <v>3</v>
      </c>
      <c r="BA1059">
        <v>1</v>
      </c>
      <c r="BB1059">
        <v>2</v>
      </c>
      <c r="BC1059">
        <v>0.65696280870980295</v>
      </c>
      <c r="BD1059">
        <v>1</v>
      </c>
      <c r="BE1059">
        <v>0.343037191290196</v>
      </c>
      <c r="BF1059">
        <v>96.639496817502902</v>
      </c>
      <c r="BG1059">
        <v>95.940115456157002</v>
      </c>
      <c r="BH1059">
        <v>95.717411181743998</v>
      </c>
      <c r="BI1059">
        <v>95.824516400527003</v>
      </c>
    </row>
    <row r="1060" spans="1:61" x14ac:dyDescent="0.25">
      <c r="A1060" s="10" t="str">
        <f>VLOOKUP(D1060,'Index-Relations'!E:F,2,FALSE)</f>
        <v>ESG</v>
      </c>
      <c r="B1060" t="s">
        <v>3450</v>
      </c>
      <c r="C1060" s="53" t="s">
        <v>2761</v>
      </c>
      <c r="D1060" s="59" t="s">
        <v>3253</v>
      </c>
      <c r="E1060" s="59" t="s">
        <v>4500</v>
      </c>
      <c r="F1060" t="s">
        <v>437</v>
      </c>
      <c r="G1060" t="s">
        <v>436</v>
      </c>
      <c r="H1060" t="s">
        <v>438</v>
      </c>
      <c r="I1060" s="52">
        <v>45628</v>
      </c>
      <c r="J1060" t="s">
        <v>2457</v>
      </c>
      <c r="K1060">
        <v>3</v>
      </c>
      <c r="L1060" s="73">
        <v>96.626630426380899</v>
      </c>
      <c r="M1060">
        <v>3</v>
      </c>
      <c r="N1060">
        <v>1</v>
      </c>
      <c r="O1060" s="73">
        <v>95.953607367005006</v>
      </c>
      <c r="P1060">
        <v>3</v>
      </c>
      <c r="Q1060">
        <v>1</v>
      </c>
      <c r="R1060">
        <v>3</v>
      </c>
      <c r="S1060">
        <v>1</v>
      </c>
      <c r="T1060">
        <v>51.417420991858499</v>
      </c>
      <c r="U1060">
        <v>0.95905897987021804</v>
      </c>
      <c r="V1060">
        <v>3</v>
      </c>
      <c r="W1060">
        <v>0</v>
      </c>
      <c r="X1060">
        <v>0</v>
      </c>
      <c r="Y1060">
        <v>3</v>
      </c>
      <c r="Z1060">
        <v>1</v>
      </c>
      <c r="AA1060">
        <v>125.40071898996101</v>
      </c>
      <c r="AB1060">
        <v>3</v>
      </c>
      <c r="AC1060">
        <v>1</v>
      </c>
      <c r="AD1060">
        <v>0</v>
      </c>
      <c r="AE1060">
        <v>0</v>
      </c>
      <c r="AF1060">
        <v>0</v>
      </c>
      <c r="AG1060">
        <v>0</v>
      </c>
      <c r="AH1060">
        <v>3.2631194006029499E-2</v>
      </c>
      <c r="AI1060">
        <v>1</v>
      </c>
      <c r="AJ1060" s="73">
        <v>95.786343398335006</v>
      </c>
      <c r="AK1060">
        <v>3</v>
      </c>
      <c r="AL1060">
        <v>1</v>
      </c>
      <c r="AM1060">
        <v>0</v>
      </c>
      <c r="AN1060">
        <v>0</v>
      </c>
      <c r="AO1060">
        <v>0</v>
      </c>
      <c r="AP1060">
        <v>0</v>
      </c>
      <c r="AQ1060">
        <v>3</v>
      </c>
      <c r="AR1060">
        <v>1</v>
      </c>
      <c r="AS1060">
        <v>0</v>
      </c>
      <c r="AT1060">
        <v>0</v>
      </c>
      <c r="AU1060">
        <v>0</v>
      </c>
      <c r="AV1060">
        <v>0</v>
      </c>
      <c r="AW1060">
        <v>3</v>
      </c>
      <c r="AX1060">
        <v>1</v>
      </c>
      <c r="AY1060" s="73">
        <v>95.699663116811905</v>
      </c>
      <c r="AZ1060">
        <v>3</v>
      </c>
      <c r="BA1060">
        <v>1</v>
      </c>
      <c r="BB1060">
        <v>2</v>
      </c>
      <c r="BC1060">
        <v>0.65982296385523798</v>
      </c>
      <c r="BD1060">
        <v>1</v>
      </c>
      <c r="BE1060">
        <v>0.34017703614476102</v>
      </c>
      <c r="BF1060">
        <v>96.626630426380899</v>
      </c>
      <c r="BG1060">
        <v>95.953607367005006</v>
      </c>
      <c r="BH1060">
        <v>95.699663116811905</v>
      </c>
      <c r="BI1060">
        <v>95.786343398335006</v>
      </c>
    </row>
    <row r="1061" spans="1:61" x14ac:dyDescent="0.25">
      <c r="A1061" s="10" t="str">
        <f>VLOOKUP(D1061,'Index-Relations'!E:F,2,FALSE)</f>
        <v>ESG</v>
      </c>
      <c r="B1061" t="s">
        <v>3450</v>
      </c>
      <c r="C1061" s="53" t="s">
        <v>2762</v>
      </c>
      <c r="D1061" s="59" t="s">
        <v>3253</v>
      </c>
      <c r="E1061" s="59" t="s">
        <v>4501</v>
      </c>
      <c r="F1061" t="s">
        <v>437</v>
      </c>
      <c r="G1061" t="s">
        <v>436</v>
      </c>
      <c r="H1061" t="s">
        <v>438</v>
      </c>
      <c r="I1061" s="52">
        <v>45597</v>
      </c>
      <c r="J1061" t="s">
        <v>2457</v>
      </c>
      <c r="K1061">
        <v>3</v>
      </c>
      <c r="L1061" s="73">
        <v>96.573949629569995</v>
      </c>
      <c r="M1061">
        <v>3</v>
      </c>
      <c r="N1061">
        <v>1</v>
      </c>
      <c r="O1061" s="73">
        <v>95.946627233418994</v>
      </c>
      <c r="P1061">
        <v>3</v>
      </c>
      <c r="Q1061">
        <v>1</v>
      </c>
      <c r="R1061">
        <v>3</v>
      </c>
      <c r="S1061">
        <v>1</v>
      </c>
      <c r="T1061">
        <v>51.435571035193398</v>
      </c>
      <c r="U1061">
        <v>0.96041407350361996</v>
      </c>
      <c r="V1061">
        <v>3</v>
      </c>
      <c r="W1061">
        <v>0</v>
      </c>
      <c r="X1061">
        <v>0</v>
      </c>
      <c r="Y1061">
        <v>3</v>
      </c>
      <c r="Z1061">
        <v>1</v>
      </c>
      <c r="AA1061">
        <v>127.736376021994</v>
      </c>
      <c r="AB1061">
        <v>3</v>
      </c>
      <c r="AC1061">
        <v>1</v>
      </c>
      <c r="AD1061">
        <v>0</v>
      </c>
      <c r="AE1061">
        <v>0</v>
      </c>
      <c r="AF1061">
        <v>0</v>
      </c>
      <c r="AG1061">
        <v>0</v>
      </c>
      <c r="AH1061">
        <v>3.1199170706375502E-2</v>
      </c>
      <c r="AI1061">
        <v>1</v>
      </c>
      <c r="AJ1061" s="73">
        <v>95.701569232418905</v>
      </c>
      <c r="AK1061">
        <v>3</v>
      </c>
      <c r="AL1061">
        <v>1</v>
      </c>
      <c r="AM1061">
        <v>0</v>
      </c>
      <c r="AN1061">
        <v>0</v>
      </c>
      <c r="AO1061">
        <v>0</v>
      </c>
      <c r="AP1061">
        <v>0</v>
      </c>
      <c r="AQ1061">
        <v>3</v>
      </c>
      <c r="AR1061">
        <v>1</v>
      </c>
      <c r="AS1061">
        <v>0</v>
      </c>
      <c r="AT1061">
        <v>0</v>
      </c>
      <c r="AU1061">
        <v>0</v>
      </c>
      <c r="AV1061">
        <v>0</v>
      </c>
      <c r="AW1061">
        <v>3</v>
      </c>
      <c r="AX1061">
        <v>1</v>
      </c>
      <c r="AY1061" s="73">
        <v>95.613382007837004</v>
      </c>
      <c r="AZ1061">
        <v>3</v>
      </c>
      <c r="BA1061">
        <v>1</v>
      </c>
      <c r="BB1061">
        <v>2</v>
      </c>
      <c r="BC1061">
        <v>0.64709777758241604</v>
      </c>
      <c r="BD1061">
        <v>1</v>
      </c>
      <c r="BE1061">
        <v>0.35290222241758301</v>
      </c>
      <c r="BF1061">
        <v>96.573949629569995</v>
      </c>
      <c r="BG1061">
        <v>95.946627233418994</v>
      </c>
      <c r="BH1061">
        <v>95.613382007837004</v>
      </c>
      <c r="BI1061">
        <v>95.701569232418905</v>
      </c>
    </row>
    <row r="1062" spans="1:61" x14ac:dyDescent="0.25">
      <c r="A1062" s="10" t="str">
        <f>VLOOKUP(D1062,'Index-Relations'!E:F,2,FALSE)</f>
        <v>ESG</v>
      </c>
      <c r="B1062" t="s">
        <v>3450</v>
      </c>
      <c r="C1062" s="53" t="s">
        <v>2763</v>
      </c>
      <c r="D1062" s="59" t="s">
        <v>3253</v>
      </c>
      <c r="E1062" s="59" t="s">
        <v>4502</v>
      </c>
      <c r="F1062" t="s">
        <v>437</v>
      </c>
      <c r="G1062" t="s">
        <v>436</v>
      </c>
      <c r="H1062" t="s">
        <v>438</v>
      </c>
      <c r="I1062" s="52">
        <v>45566</v>
      </c>
      <c r="J1062" t="s">
        <v>2457</v>
      </c>
      <c r="K1062">
        <v>3</v>
      </c>
      <c r="L1062" s="73">
        <v>96.559744321422897</v>
      </c>
      <c r="M1062">
        <v>3</v>
      </c>
      <c r="N1062">
        <v>1</v>
      </c>
      <c r="O1062" s="73">
        <v>95.964660454339906</v>
      </c>
      <c r="P1062">
        <v>3</v>
      </c>
      <c r="Q1062">
        <v>1</v>
      </c>
      <c r="R1062">
        <v>3</v>
      </c>
      <c r="S1062">
        <v>1</v>
      </c>
      <c r="T1062">
        <v>51.414043009873403</v>
      </c>
      <c r="U1062">
        <v>0.96061555494029505</v>
      </c>
      <c r="V1062">
        <v>3</v>
      </c>
      <c r="W1062">
        <v>0</v>
      </c>
      <c r="X1062">
        <v>0</v>
      </c>
      <c r="Y1062">
        <v>3</v>
      </c>
      <c r="Z1062">
        <v>1</v>
      </c>
      <c r="AA1062">
        <v>123.08227698898099</v>
      </c>
      <c r="AB1062">
        <v>3</v>
      </c>
      <c r="AC1062">
        <v>1</v>
      </c>
      <c r="AD1062">
        <v>0</v>
      </c>
      <c r="AE1062">
        <v>0</v>
      </c>
      <c r="AF1062">
        <v>0</v>
      </c>
      <c r="AG1062">
        <v>0</v>
      </c>
      <c r="AH1062">
        <v>3.0722742253164698E-2</v>
      </c>
      <c r="AI1062">
        <v>1</v>
      </c>
      <c r="AJ1062" s="73">
        <v>95.655851726979904</v>
      </c>
      <c r="AK1062">
        <v>3</v>
      </c>
      <c r="AL1062">
        <v>1</v>
      </c>
      <c r="AM1062">
        <v>0</v>
      </c>
      <c r="AN1062">
        <v>0</v>
      </c>
      <c r="AO1062">
        <v>0</v>
      </c>
      <c r="AP1062">
        <v>0</v>
      </c>
      <c r="AQ1062">
        <v>3</v>
      </c>
      <c r="AR1062">
        <v>1</v>
      </c>
      <c r="AS1062">
        <v>0</v>
      </c>
      <c r="AT1062">
        <v>0</v>
      </c>
      <c r="AU1062">
        <v>0</v>
      </c>
      <c r="AV1062">
        <v>0</v>
      </c>
      <c r="AW1062">
        <v>3</v>
      </c>
      <c r="AX1062">
        <v>1</v>
      </c>
      <c r="AY1062" s="73">
        <v>95.594396461445996</v>
      </c>
      <c r="AZ1062">
        <v>3</v>
      </c>
      <c r="BA1062">
        <v>1</v>
      </c>
      <c r="BB1062">
        <v>2</v>
      </c>
      <c r="BC1062">
        <v>0.65143392509883702</v>
      </c>
      <c r="BD1062">
        <v>1</v>
      </c>
      <c r="BE1062">
        <v>0.34856607490116198</v>
      </c>
      <c r="BF1062">
        <v>96.559744321422897</v>
      </c>
      <c r="BG1062">
        <v>95.964660454339906</v>
      </c>
      <c r="BH1062">
        <v>95.594396461445996</v>
      </c>
      <c r="BI1062">
        <v>95.655851726979904</v>
      </c>
    </row>
    <row r="1063" spans="1:61" x14ac:dyDescent="0.25">
      <c r="A1063" s="10" t="str">
        <f>VLOOKUP(D1063,'Index-Relations'!E:F,2,FALSE)</f>
        <v>ESG</v>
      </c>
      <c r="B1063" t="s">
        <v>3450</v>
      </c>
      <c r="C1063" s="53" t="s">
        <v>2764</v>
      </c>
      <c r="D1063" s="59" t="s">
        <v>3253</v>
      </c>
      <c r="E1063" s="59" t="s">
        <v>4503</v>
      </c>
      <c r="F1063" t="s">
        <v>437</v>
      </c>
      <c r="G1063" t="s">
        <v>436</v>
      </c>
      <c r="H1063" t="s">
        <v>438</v>
      </c>
      <c r="I1063" s="52">
        <v>45537</v>
      </c>
      <c r="J1063" t="s">
        <v>2457</v>
      </c>
      <c r="K1063">
        <v>3</v>
      </c>
      <c r="L1063" s="73">
        <v>96.520279868534999</v>
      </c>
      <c r="M1063">
        <v>3</v>
      </c>
      <c r="N1063">
        <v>1</v>
      </c>
      <c r="O1063" s="73">
        <v>95.904085130982907</v>
      </c>
      <c r="P1063">
        <v>3</v>
      </c>
      <c r="Q1063">
        <v>1</v>
      </c>
      <c r="R1063">
        <v>3</v>
      </c>
      <c r="S1063">
        <v>1</v>
      </c>
      <c r="T1063">
        <v>51.507243467524901</v>
      </c>
      <c r="U1063">
        <v>0.96646198349458701</v>
      </c>
      <c r="V1063">
        <v>3</v>
      </c>
      <c r="W1063">
        <v>0</v>
      </c>
      <c r="X1063">
        <v>0</v>
      </c>
      <c r="Y1063">
        <v>3</v>
      </c>
      <c r="Z1063">
        <v>1</v>
      </c>
      <c r="AA1063">
        <v>140.288135654141</v>
      </c>
      <c r="AB1063">
        <v>3</v>
      </c>
      <c r="AC1063">
        <v>1</v>
      </c>
      <c r="AD1063">
        <v>0</v>
      </c>
      <c r="AE1063">
        <v>0</v>
      </c>
      <c r="AF1063">
        <v>0</v>
      </c>
      <c r="AG1063">
        <v>0</v>
      </c>
      <c r="AH1063">
        <v>0</v>
      </c>
      <c r="AI1063">
        <v>0</v>
      </c>
      <c r="AJ1063" s="73">
        <v>95.598585656653</v>
      </c>
      <c r="AK1063">
        <v>3</v>
      </c>
      <c r="AL1063">
        <v>1</v>
      </c>
      <c r="AM1063">
        <v>0</v>
      </c>
      <c r="AN1063">
        <v>0</v>
      </c>
      <c r="AO1063">
        <v>0</v>
      </c>
      <c r="AP1063">
        <v>0</v>
      </c>
      <c r="AQ1063">
        <v>3</v>
      </c>
      <c r="AR1063">
        <v>1</v>
      </c>
      <c r="AS1063">
        <v>0</v>
      </c>
      <c r="AT1063">
        <v>0</v>
      </c>
      <c r="AU1063">
        <v>0</v>
      </c>
      <c r="AV1063">
        <v>0</v>
      </c>
      <c r="AW1063">
        <v>3</v>
      </c>
      <c r="AX1063">
        <v>1</v>
      </c>
      <c r="AY1063" s="73">
        <v>95.547648042800006</v>
      </c>
      <c r="AZ1063">
        <v>3</v>
      </c>
      <c r="BA1063">
        <v>1</v>
      </c>
      <c r="BB1063">
        <v>2</v>
      </c>
      <c r="BC1063">
        <v>0.61386085755654796</v>
      </c>
      <c r="BD1063">
        <v>1</v>
      </c>
      <c r="BE1063">
        <v>0.38613914244345099</v>
      </c>
      <c r="BF1063">
        <v>96.520279868534999</v>
      </c>
      <c r="BG1063">
        <v>95.904085130982907</v>
      </c>
      <c r="BH1063">
        <v>95.547648042800006</v>
      </c>
      <c r="BI1063">
        <v>95.598585656653</v>
      </c>
    </row>
    <row r="1064" spans="1:61" x14ac:dyDescent="0.25">
      <c r="A1064" s="10" t="str">
        <f>VLOOKUP(D1064,'Index-Relations'!E:F,2,FALSE)</f>
        <v>ESG</v>
      </c>
      <c r="B1064" t="s">
        <v>3450</v>
      </c>
      <c r="C1064" s="53" t="s">
        <v>3350</v>
      </c>
      <c r="D1064" s="59" t="s">
        <v>3253</v>
      </c>
      <c r="E1064" s="59" t="s">
        <v>4504</v>
      </c>
      <c r="F1064" t="s">
        <v>437</v>
      </c>
      <c r="G1064" t="s">
        <v>436</v>
      </c>
      <c r="H1064" t="s">
        <v>438</v>
      </c>
      <c r="I1064" s="52">
        <v>45505</v>
      </c>
      <c r="J1064" t="s">
        <v>2457</v>
      </c>
      <c r="K1064">
        <v>3</v>
      </c>
      <c r="L1064" s="73">
        <v>96.559696064885998</v>
      </c>
      <c r="M1064">
        <v>3</v>
      </c>
      <c r="N1064">
        <v>1</v>
      </c>
      <c r="O1064" s="73">
        <v>95.902631347648907</v>
      </c>
      <c r="P1064">
        <v>3</v>
      </c>
      <c r="Q1064">
        <v>1</v>
      </c>
      <c r="R1064">
        <v>3</v>
      </c>
      <c r="S1064">
        <v>1</v>
      </c>
      <c r="T1064">
        <v>51.502719991381099</v>
      </c>
      <c r="U1064">
        <v>0.96541373561550803</v>
      </c>
      <c r="V1064">
        <v>3</v>
      </c>
      <c r="W1064">
        <v>0</v>
      </c>
      <c r="X1064">
        <v>0</v>
      </c>
      <c r="Y1064">
        <v>3</v>
      </c>
      <c r="Z1064">
        <v>1</v>
      </c>
      <c r="AA1064">
        <v>137.89815626260699</v>
      </c>
      <c r="AB1064">
        <v>3</v>
      </c>
      <c r="AC1064">
        <v>1</v>
      </c>
      <c r="AD1064">
        <v>0</v>
      </c>
      <c r="AE1064">
        <v>0</v>
      </c>
      <c r="AF1064">
        <v>0</v>
      </c>
      <c r="AG1064">
        <v>0</v>
      </c>
      <c r="AH1064">
        <v>0</v>
      </c>
      <c r="AI1064">
        <v>0</v>
      </c>
      <c r="AJ1064" s="73">
        <v>95.667120509539004</v>
      </c>
      <c r="AK1064">
        <v>3</v>
      </c>
      <c r="AL1064">
        <v>1</v>
      </c>
      <c r="AM1064">
        <v>0</v>
      </c>
      <c r="AN1064">
        <v>0</v>
      </c>
      <c r="AO1064">
        <v>0</v>
      </c>
      <c r="AP1064">
        <v>0</v>
      </c>
      <c r="AQ1064">
        <v>3</v>
      </c>
      <c r="AR1064">
        <v>1</v>
      </c>
      <c r="AS1064">
        <v>0</v>
      </c>
      <c r="AT1064">
        <v>0</v>
      </c>
      <c r="AU1064">
        <v>0</v>
      </c>
      <c r="AV1064">
        <v>0</v>
      </c>
      <c r="AW1064">
        <v>3</v>
      </c>
      <c r="AX1064">
        <v>1</v>
      </c>
      <c r="AY1064" s="73">
        <v>95.612130577231994</v>
      </c>
      <c r="AZ1064">
        <v>3</v>
      </c>
      <c r="BA1064">
        <v>1</v>
      </c>
      <c r="BB1064">
        <v>2</v>
      </c>
      <c r="BC1064">
        <v>0.620520865895834</v>
      </c>
      <c r="BD1064">
        <v>1</v>
      </c>
      <c r="BE1064">
        <v>0.37947913410416501</v>
      </c>
      <c r="BF1064">
        <v>96.559696064885998</v>
      </c>
      <c r="BG1064">
        <v>95.902631347648907</v>
      </c>
      <c r="BH1064">
        <v>95.612130577231994</v>
      </c>
      <c r="BI1064">
        <v>95.667120509539004</v>
      </c>
    </row>
    <row r="1065" spans="1:61" x14ac:dyDescent="0.25">
      <c r="A1065" s="10" t="str">
        <f>VLOOKUP(D1065,'Index-Relations'!E:F,2,FALSE)</f>
        <v>ESG</v>
      </c>
      <c r="B1065" t="s">
        <v>3450</v>
      </c>
      <c r="C1065" s="53" t="s">
        <v>2765</v>
      </c>
      <c r="D1065" s="59" t="s">
        <v>3253</v>
      </c>
      <c r="E1065" s="59" t="s">
        <v>4505</v>
      </c>
      <c r="F1065" t="s">
        <v>437</v>
      </c>
      <c r="G1065" t="s">
        <v>436</v>
      </c>
      <c r="H1065" t="s">
        <v>438</v>
      </c>
      <c r="I1065" s="52">
        <v>45474</v>
      </c>
      <c r="J1065" t="s">
        <v>2457</v>
      </c>
      <c r="K1065">
        <v>3</v>
      </c>
      <c r="L1065" s="73">
        <v>96.558095814545993</v>
      </c>
      <c r="M1065">
        <v>3</v>
      </c>
      <c r="N1065">
        <v>1</v>
      </c>
      <c r="O1065" s="73">
        <v>95.905810360646996</v>
      </c>
      <c r="P1065">
        <v>3</v>
      </c>
      <c r="Q1065">
        <v>1</v>
      </c>
      <c r="R1065">
        <v>3</v>
      </c>
      <c r="S1065">
        <v>1</v>
      </c>
      <c r="T1065">
        <v>51.498728643279797</v>
      </c>
      <c r="U1065">
        <v>0.96698826267829296</v>
      </c>
      <c r="V1065">
        <v>3</v>
      </c>
      <c r="W1065">
        <v>0</v>
      </c>
      <c r="X1065">
        <v>0</v>
      </c>
      <c r="Y1065">
        <v>3</v>
      </c>
      <c r="Z1065">
        <v>1</v>
      </c>
      <c r="AA1065">
        <v>138.581896097282</v>
      </c>
      <c r="AB1065">
        <v>3</v>
      </c>
      <c r="AC1065">
        <v>1</v>
      </c>
      <c r="AD1065">
        <v>0</v>
      </c>
      <c r="AE1065">
        <v>0</v>
      </c>
      <c r="AF1065">
        <v>0</v>
      </c>
      <c r="AG1065">
        <v>0</v>
      </c>
      <c r="AH1065">
        <v>0</v>
      </c>
      <c r="AI1065">
        <v>0</v>
      </c>
      <c r="AJ1065" s="73">
        <v>95.660826701556999</v>
      </c>
      <c r="AK1065">
        <v>3</v>
      </c>
      <c r="AL1065">
        <v>1</v>
      </c>
      <c r="AM1065">
        <v>0</v>
      </c>
      <c r="AN1065">
        <v>0</v>
      </c>
      <c r="AO1065">
        <v>0</v>
      </c>
      <c r="AP1065">
        <v>0</v>
      </c>
      <c r="AQ1065">
        <v>3</v>
      </c>
      <c r="AR1065">
        <v>1</v>
      </c>
      <c r="AS1065">
        <v>0</v>
      </c>
      <c r="AT1065">
        <v>0</v>
      </c>
      <c r="AU1065">
        <v>0</v>
      </c>
      <c r="AV1065">
        <v>0</v>
      </c>
      <c r="AW1065">
        <v>3</v>
      </c>
      <c r="AX1065">
        <v>1</v>
      </c>
      <c r="AY1065" s="73">
        <v>95.610159008431907</v>
      </c>
      <c r="AZ1065">
        <v>3</v>
      </c>
      <c r="BA1065">
        <v>1</v>
      </c>
      <c r="BB1065">
        <v>2</v>
      </c>
      <c r="BC1065">
        <v>0.62148689129596002</v>
      </c>
      <c r="BD1065">
        <v>1</v>
      </c>
      <c r="BE1065">
        <v>0.37851310870403898</v>
      </c>
      <c r="BF1065">
        <v>96.558095814545993</v>
      </c>
      <c r="BG1065">
        <v>95.905810360646996</v>
      </c>
      <c r="BH1065">
        <v>95.610159008431907</v>
      </c>
      <c r="BI1065">
        <v>95.660826701556999</v>
      </c>
    </row>
    <row r="1066" spans="1:61" x14ac:dyDescent="0.25">
      <c r="A1066" s="10" t="str">
        <f>VLOOKUP(D1066,'Index-Relations'!E:F,2,FALSE)</f>
        <v>ESG</v>
      </c>
      <c r="B1066" t="s">
        <v>3450</v>
      </c>
      <c r="C1066" s="53" t="s">
        <v>2766</v>
      </c>
      <c r="D1066" s="59" t="s">
        <v>3253</v>
      </c>
      <c r="E1066" s="59" t="s">
        <v>4506</v>
      </c>
      <c r="F1066" t="s">
        <v>437</v>
      </c>
      <c r="G1066" t="s">
        <v>436</v>
      </c>
      <c r="H1066" t="s">
        <v>438</v>
      </c>
      <c r="I1066" s="52">
        <v>45446</v>
      </c>
      <c r="J1066" t="s">
        <v>2457</v>
      </c>
      <c r="K1066">
        <v>3</v>
      </c>
      <c r="L1066" s="73">
        <v>96.583372230749902</v>
      </c>
      <c r="M1066">
        <v>3</v>
      </c>
      <c r="N1066">
        <v>1</v>
      </c>
      <c r="O1066" s="73">
        <v>95.909226397632906</v>
      </c>
      <c r="P1066">
        <v>3</v>
      </c>
      <c r="Q1066">
        <v>1</v>
      </c>
      <c r="R1066">
        <v>3</v>
      </c>
      <c r="S1066">
        <v>1</v>
      </c>
      <c r="T1066">
        <v>51.490008351885102</v>
      </c>
      <c r="U1066">
        <v>0.96450261677278504</v>
      </c>
      <c r="V1066">
        <v>3</v>
      </c>
      <c r="W1066">
        <v>0</v>
      </c>
      <c r="X1066">
        <v>0</v>
      </c>
      <c r="Y1066">
        <v>3</v>
      </c>
      <c r="Z1066">
        <v>1</v>
      </c>
      <c r="AA1066">
        <v>128.938521025082</v>
      </c>
      <c r="AB1066">
        <v>3</v>
      </c>
      <c r="AC1066">
        <v>1</v>
      </c>
      <c r="AD1066">
        <v>0</v>
      </c>
      <c r="AE1066">
        <v>0</v>
      </c>
      <c r="AF1066">
        <v>0</v>
      </c>
      <c r="AG1066">
        <v>0</v>
      </c>
      <c r="AH1066">
        <v>0</v>
      </c>
      <c r="AI1066">
        <v>0</v>
      </c>
      <c r="AJ1066" s="73">
        <v>95.699882260002994</v>
      </c>
      <c r="AK1066">
        <v>3</v>
      </c>
      <c r="AL1066">
        <v>1</v>
      </c>
      <c r="AM1066">
        <v>0</v>
      </c>
      <c r="AN1066">
        <v>0</v>
      </c>
      <c r="AO1066">
        <v>0</v>
      </c>
      <c r="AP1066">
        <v>0</v>
      </c>
      <c r="AQ1066">
        <v>3</v>
      </c>
      <c r="AR1066">
        <v>0.999999999999999</v>
      </c>
      <c r="AS1066">
        <v>0</v>
      </c>
      <c r="AT1066">
        <v>0</v>
      </c>
      <c r="AU1066">
        <v>0</v>
      </c>
      <c r="AV1066">
        <v>0</v>
      </c>
      <c r="AW1066">
        <v>3</v>
      </c>
      <c r="AX1066">
        <v>1</v>
      </c>
      <c r="AY1066" s="73">
        <v>95.652410515279897</v>
      </c>
      <c r="AZ1066">
        <v>3</v>
      </c>
      <c r="BA1066">
        <v>1</v>
      </c>
      <c r="BB1066">
        <v>2</v>
      </c>
      <c r="BC1066">
        <v>0.62748083305353597</v>
      </c>
      <c r="BD1066">
        <v>1</v>
      </c>
      <c r="BE1066">
        <v>0.37251916694646298</v>
      </c>
      <c r="BF1066">
        <v>96.583372230749902</v>
      </c>
      <c r="BG1066">
        <v>95.909226397632906</v>
      </c>
      <c r="BH1066">
        <v>95.652410515279897</v>
      </c>
      <c r="BI1066">
        <v>95.699882260002994</v>
      </c>
    </row>
    <row r="1067" spans="1:61" x14ac:dyDescent="0.25">
      <c r="A1067" s="10" t="str">
        <f>VLOOKUP(D1067,'Index-Relations'!E:F,2,FALSE)</f>
        <v>ESG</v>
      </c>
      <c r="B1067" t="s">
        <v>3450</v>
      </c>
      <c r="C1067" s="53" t="s">
        <v>2767</v>
      </c>
      <c r="D1067" s="59" t="s">
        <v>3253</v>
      </c>
      <c r="E1067" s="59" t="s">
        <v>4507</v>
      </c>
      <c r="F1067" t="s">
        <v>437</v>
      </c>
      <c r="G1067" t="s">
        <v>436</v>
      </c>
      <c r="H1067" t="s">
        <v>438</v>
      </c>
      <c r="I1067" s="52">
        <v>45414</v>
      </c>
      <c r="J1067" t="s">
        <v>2457</v>
      </c>
      <c r="K1067">
        <v>3</v>
      </c>
      <c r="L1067" s="73">
        <v>96.546571464056996</v>
      </c>
      <c r="M1067">
        <v>3</v>
      </c>
      <c r="N1067">
        <v>1</v>
      </c>
      <c r="O1067" s="73">
        <v>95.894737524638998</v>
      </c>
      <c r="P1067">
        <v>3</v>
      </c>
      <c r="Q1067">
        <v>1</v>
      </c>
      <c r="R1067">
        <v>3</v>
      </c>
      <c r="S1067">
        <v>1</v>
      </c>
      <c r="T1067">
        <v>51.510617884182999</v>
      </c>
      <c r="U1067">
        <v>0.96476396766224404</v>
      </c>
      <c r="V1067">
        <v>3</v>
      </c>
      <c r="W1067">
        <v>0</v>
      </c>
      <c r="X1067">
        <v>0</v>
      </c>
      <c r="Y1067">
        <v>3</v>
      </c>
      <c r="Z1067">
        <v>1</v>
      </c>
      <c r="AA1067">
        <v>129.770639754781</v>
      </c>
      <c r="AB1067">
        <v>3</v>
      </c>
      <c r="AC1067">
        <v>1</v>
      </c>
      <c r="AD1067">
        <v>0</v>
      </c>
      <c r="AE1067">
        <v>0</v>
      </c>
      <c r="AF1067">
        <v>0</v>
      </c>
      <c r="AG1067">
        <v>0</v>
      </c>
      <c r="AH1067">
        <v>0</v>
      </c>
      <c r="AI1067">
        <v>0</v>
      </c>
      <c r="AJ1067" s="73">
        <v>95.703593492388904</v>
      </c>
      <c r="AK1067">
        <v>3</v>
      </c>
      <c r="AL1067">
        <v>1</v>
      </c>
      <c r="AM1067">
        <v>0</v>
      </c>
      <c r="AN1067">
        <v>0</v>
      </c>
      <c r="AO1067">
        <v>0</v>
      </c>
      <c r="AP1067">
        <v>0</v>
      </c>
      <c r="AQ1067">
        <v>3</v>
      </c>
      <c r="AR1067">
        <v>0.999999999999999</v>
      </c>
      <c r="AS1067">
        <v>0</v>
      </c>
      <c r="AT1067">
        <v>0</v>
      </c>
      <c r="AU1067">
        <v>0</v>
      </c>
      <c r="AV1067">
        <v>0</v>
      </c>
      <c r="AW1067">
        <v>3</v>
      </c>
      <c r="AX1067">
        <v>1</v>
      </c>
      <c r="AY1067" s="73">
        <v>95.511615608260996</v>
      </c>
      <c r="AZ1067">
        <v>3</v>
      </c>
      <c r="BA1067">
        <v>1</v>
      </c>
      <c r="BB1067">
        <v>2</v>
      </c>
      <c r="BC1067">
        <v>0.62037663719706904</v>
      </c>
      <c r="BD1067">
        <v>1</v>
      </c>
      <c r="BE1067">
        <v>0.37962336280293002</v>
      </c>
      <c r="BF1067">
        <v>96.546571464056996</v>
      </c>
      <c r="BG1067">
        <v>95.894737524638998</v>
      </c>
      <c r="BH1067">
        <v>95.511615608260996</v>
      </c>
      <c r="BI1067">
        <v>95.703593492388904</v>
      </c>
    </row>
    <row r="1068" spans="1:61" x14ac:dyDescent="0.25">
      <c r="A1068" s="10" t="str">
        <f>VLOOKUP(D1068,'Index-Relations'!E:F,2,FALSE)</f>
        <v>ESG</v>
      </c>
      <c r="B1068" t="s">
        <v>3450</v>
      </c>
      <c r="C1068" s="53" t="s">
        <v>2768</v>
      </c>
      <c r="D1068" s="59" t="s">
        <v>3253</v>
      </c>
      <c r="E1068" s="59" t="s">
        <v>4508</v>
      </c>
      <c r="F1068" t="s">
        <v>437</v>
      </c>
      <c r="G1068" t="s">
        <v>436</v>
      </c>
      <c r="H1068" t="s">
        <v>438</v>
      </c>
      <c r="I1068" s="52">
        <v>45383</v>
      </c>
      <c r="J1068" t="s">
        <v>2457</v>
      </c>
      <c r="K1068">
        <v>3</v>
      </c>
      <c r="L1068">
        <v>96.821707002857494</v>
      </c>
      <c r="M1068">
        <v>3</v>
      </c>
      <c r="N1068">
        <v>1</v>
      </c>
      <c r="O1068">
        <v>95.951594195701702</v>
      </c>
      <c r="P1068">
        <v>3</v>
      </c>
      <c r="Q1068">
        <v>1</v>
      </c>
      <c r="R1068">
        <v>3</v>
      </c>
      <c r="S1068">
        <v>1</v>
      </c>
      <c r="T1068">
        <v>51.529179607666997</v>
      </c>
      <c r="U1068">
        <v>0.96530740970343498</v>
      </c>
      <c r="V1068">
        <v>3</v>
      </c>
      <c r="W1068">
        <v>0</v>
      </c>
      <c r="X1068">
        <v>0</v>
      </c>
      <c r="Y1068">
        <v>3</v>
      </c>
      <c r="Z1068">
        <v>1</v>
      </c>
      <c r="AA1068">
        <v>128.03455725233701</v>
      </c>
      <c r="AB1068">
        <v>3</v>
      </c>
      <c r="AC1068">
        <v>1</v>
      </c>
      <c r="AD1068">
        <v>0</v>
      </c>
      <c r="AE1068">
        <v>0</v>
      </c>
      <c r="AF1068">
        <v>0</v>
      </c>
      <c r="AG1068">
        <v>0</v>
      </c>
      <c r="AH1068">
        <v>0</v>
      </c>
      <c r="AI1068">
        <v>0</v>
      </c>
      <c r="AJ1068">
        <v>96.273639746567298</v>
      </c>
      <c r="AK1068">
        <v>3</v>
      </c>
      <c r="AL1068">
        <v>1</v>
      </c>
      <c r="AM1068">
        <v>0</v>
      </c>
      <c r="AN1068">
        <v>0</v>
      </c>
      <c r="AO1068">
        <v>0</v>
      </c>
      <c r="AP1068">
        <v>0</v>
      </c>
      <c r="AQ1068">
        <v>3</v>
      </c>
      <c r="AR1068">
        <v>0.999999999999999</v>
      </c>
      <c r="AS1068">
        <v>0</v>
      </c>
      <c r="AT1068">
        <v>0</v>
      </c>
      <c r="AU1068">
        <v>0</v>
      </c>
      <c r="AV1068">
        <v>0</v>
      </c>
      <c r="AW1068">
        <v>3</v>
      </c>
      <c r="AX1068">
        <v>1</v>
      </c>
      <c r="AY1068">
        <v>96.189430455119606</v>
      </c>
      <c r="AZ1068">
        <v>3</v>
      </c>
      <c r="BA1068">
        <v>1</v>
      </c>
      <c r="BB1068">
        <v>2</v>
      </c>
      <c r="BC1068">
        <v>0.61615152823292796</v>
      </c>
      <c r="BD1068">
        <v>1</v>
      </c>
      <c r="BE1068">
        <v>0.38384847176707099</v>
      </c>
      <c r="BF1068">
        <v>96.555562820782001</v>
      </c>
      <c r="BG1068">
        <v>95.879617408808997</v>
      </c>
      <c r="BH1068">
        <v>95.522483869045004</v>
      </c>
      <c r="BI1068">
        <v>95.736386065149006</v>
      </c>
    </row>
    <row r="1069" spans="1:61" x14ac:dyDescent="0.25">
      <c r="A1069" s="10" t="str">
        <f>VLOOKUP(D1069,'Index-Relations'!E:F,2,FALSE)</f>
        <v>ESG</v>
      </c>
      <c r="B1069" t="s">
        <v>3450</v>
      </c>
      <c r="C1069" s="53" t="s">
        <v>2769</v>
      </c>
      <c r="D1069" s="59" t="s">
        <v>3253</v>
      </c>
      <c r="E1069" s="59" t="s">
        <v>4509</v>
      </c>
      <c r="F1069" t="s">
        <v>437</v>
      </c>
      <c r="G1069" t="s">
        <v>436</v>
      </c>
      <c r="H1069" t="s">
        <v>438</v>
      </c>
      <c r="I1069" s="52">
        <v>45352</v>
      </c>
      <c r="J1069" t="s">
        <v>2457</v>
      </c>
      <c r="K1069">
        <v>3</v>
      </c>
      <c r="L1069">
        <v>96.823199460577897</v>
      </c>
      <c r="M1069">
        <v>3</v>
      </c>
      <c r="N1069">
        <v>1</v>
      </c>
      <c r="O1069">
        <v>95.9739218906074</v>
      </c>
      <c r="P1069">
        <v>3</v>
      </c>
      <c r="Q1069">
        <v>1</v>
      </c>
      <c r="R1069">
        <v>3</v>
      </c>
      <c r="S1069">
        <v>1</v>
      </c>
      <c r="T1069">
        <v>51.499936640796498</v>
      </c>
      <c r="U1069">
        <v>0.96323801017324895</v>
      </c>
      <c r="V1069">
        <v>3</v>
      </c>
      <c r="W1069">
        <v>0</v>
      </c>
      <c r="X1069">
        <v>0</v>
      </c>
      <c r="Y1069">
        <v>3</v>
      </c>
      <c r="Z1069">
        <v>1</v>
      </c>
      <c r="AA1069">
        <v>126.491799610093</v>
      </c>
      <c r="AB1069">
        <v>3</v>
      </c>
      <c r="AC1069">
        <v>1</v>
      </c>
      <c r="AD1069">
        <v>0</v>
      </c>
      <c r="AE1069">
        <v>0</v>
      </c>
      <c r="AF1069">
        <v>0</v>
      </c>
      <c r="AG1069">
        <v>0</v>
      </c>
      <c r="AH1069">
        <v>0</v>
      </c>
      <c r="AI1069">
        <v>0</v>
      </c>
      <c r="AJ1069">
        <v>96.257542055492806</v>
      </c>
      <c r="AK1069">
        <v>3</v>
      </c>
      <c r="AL1069">
        <v>1</v>
      </c>
      <c r="AM1069">
        <v>0</v>
      </c>
      <c r="AN1069">
        <v>0</v>
      </c>
      <c r="AO1069">
        <v>0</v>
      </c>
      <c r="AP1069">
        <v>0</v>
      </c>
      <c r="AQ1069">
        <v>3</v>
      </c>
      <c r="AR1069">
        <v>1</v>
      </c>
      <c r="AS1069">
        <v>0</v>
      </c>
      <c r="AT1069">
        <v>0</v>
      </c>
      <c r="AU1069">
        <v>0</v>
      </c>
      <c r="AV1069">
        <v>0</v>
      </c>
      <c r="AW1069">
        <v>3</v>
      </c>
      <c r="AX1069">
        <v>1</v>
      </c>
      <c r="AY1069">
        <v>96.194914826891505</v>
      </c>
      <c r="AZ1069">
        <v>3</v>
      </c>
      <c r="BA1069">
        <v>1</v>
      </c>
      <c r="BB1069">
        <v>2</v>
      </c>
      <c r="BC1069">
        <v>0.62525560344917097</v>
      </c>
      <c r="BD1069">
        <v>1</v>
      </c>
      <c r="BE1069">
        <v>0.37474439655082797</v>
      </c>
      <c r="BF1069">
        <v>96.559565860804994</v>
      </c>
      <c r="BG1069">
        <v>95.901063042510998</v>
      </c>
      <c r="BH1069">
        <v>95.535359901604906</v>
      </c>
      <c r="BI1069">
        <v>95.717848487031006</v>
      </c>
    </row>
    <row r="1070" spans="1:61" x14ac:dyDescent="0.25">
      <c r="A1070" s="10" t="str">
        <f>VLOOKUP(D1070,'Index-Relations'!E:F,2,FALSE)</f>
        <v>ESG</v>
      </c>
      <c r="B1070" t="s">
        <v>3450</v>
      </c>
      <c r="C1070" s="53" t="s">
        <v>2770</v>
      </c>
      <c r="D1070" s="59" t="s">
        <v>3253</v>
      </c>
      <c r="E1070" s="59" t="s">
        <v>4510</v>
      </c>
      <c r="F1070" t="s">
        <v>437</v>
      </c>
      <c r="G1070" t="s">
        <v>436</v>
      </c>
      <c r="H1070" t="s">
        <v>438</v>
      </c>
      <c r="I1070" s="52">
        <v>45323</v>
      </c>
      <c r="J1070" t="s">
        <v>2457</v>
      </c>
      <c r="K1070">
        <v>3</v>
      </c>
      <c r="L1070">
        <v>96.807784237354795</v>
      </c>
      <c r="M1070">
        <v>3</v>
      </c>
      <c r="N1070">
        <v>1</v>
      </c>
      <c r="O1070">
        <v>95.9958095304045</v>
      </c>
      <c r="P1070">
        <v>3</v>
      </c>
      <c r="Q1070">
        <v>1</v>
      </c>
      <c r="R1070">
        <v>3</v>
      </c>
      <c r="S1070">
        <v>1</v>
      </c>
      <c r="T1070">
        <v>51.4746363005722</v>
      </c>
      <c r="U1070">
        <v>0.962994738226572</v>
      </c>
      <c r="V1070">
        <v>3</v>
      </c>
      <c r="W1070">
        <v>0</v>
      </c>
      <c r="X1070">
        <v>0</v>
      </c>
      <c r="Y1070">
        <v>3</v>
      </c>
      <c r="Z1070">
        <v>1</v>
      </c>
      <c r="AA1070">
        <v>124.771268734125</v>
      </c>
      <c r="AB1070">
        <v>3</v>
      </c>
      <c r="AC1070">
        <v>1</v>
      </c>
      <c r="AD1070">
        <v>0</v>
      </c>
      <c r="AE1070">
        <v>0</v>
      </c>
      <c r="AF1070">
        <v>0</v>
      </c>
      <c r="AG1070">
        <v>0</v>
      </c>
      <c r="AH1070">
        <v>0</v>
      </c>
      <c r="AI1070">
        <v>0</v>
      </c>
      <c r="AJ1070">
        <v>96.213889938633301</v>
      </c>
      <c r="AK1070">
        <v>3</v>
      </c>
      <c r="AL1070">
        <v>1</v>
      </c>
      <c r="AM1070">
        <v>0</v>
      </c>
      <c r="AN1070">
        <v>0</v>
      </c>
      <c r="AO1070">
        <v>0</v>
      </c>
      <c r="AP1070">
        <v>0</v>
      </c>
      <c r="AQ1070">
        <v>3</v>
      </c>
      <c r="AR1070">
        <v>1</v>
      </c>
      <c r="AS1070">
        <v>0</v>
      </c>
      <c r="AT1070">
        <v>0</v>
      </c>
      <c r="AU1070">
        <v>0</v>
      </c>
      <c r="AV1070">
        <v>0</v>
      </c>
      <c r="AW1070">
        <v>3</v>
      </c>
      <c r="AX1070">
        <v>1</v>
      </c>
      <c r="AY1070">
        <v>96.171123503123695</v>
      </c>
      <c r="AZ1070">
        <v>3</v>
      </c>
      <c r="BA1070">
        <v>1</v>
      </c>
      <c r="BB1070">
        <v>2</v>
      </c>
      <c r="BC1070">
        <v>0.631109464299769</v>
      </c>
      <c r="BD1070">
        <v>1</v>
      </c>
      <c r="BE1070">
        <v>0.36889053570023</v>
      </c>
      <c r="BF1070">
        <v>96.548081505224005</v>
      </c>
      <c r="BG1070">
        <v>95.921646249947997</v>
      </c>
      <c r="BH1070">
        <v>95.521774517988007</v>
      </c>
      <c r="BI1070">
        <v>95.674502169457995</v>
      </c>
    </row>
    <row r="1071" spans="1:61" x14ac:dyDescent="0.25">
      <c r="A1071" s="10" t="str">
        <f>VLOOKUP(D1071,'Index-Relations'!E:F,2,FALSE)</f>
        <v>ESG</v>
      </c>
      <c r="B1071" t="s">
        <v>3450</v>
      </c>
      <c r="C1071" s="53" t="s">
        <v>2760</v>
      </c>
      <c r="D1071" s="59" t="s">
        <v>2806</v>
      </c>
      <c r="E1071" s="59" t="s">
        <v>4511</v>
      </c>
      <c r="F1071" t="s">
        <v>443</v>
      </c>
      <c r="G1071" t="s">
        <v>442</v>
      </c>
      <c r="H1071" t="s">
        <v>444</v>
      </c>
      <c r="I1071" s="52">
        <v>45659</v>
      </c>
      <c r="J1071" t="s">
        <v>2457</v>
      </c>
      <c r="K1071">
        <v>71</v>
      </c>
      <c r="L1071" s="73">
        <v>85.179668540465997</v>
      </c>
      <c r="M1071">
        <v>70</v>
      </c>
      <c r="N1071">
        <v>0.99948436444391198</v>
      </c>
      <c r="O1071" s="73">
        <v>85.094391722498997</v>
      </c>
      <c r="P1071">
        <v>70</v>
      </c>
      <c r="Q1071">
        <v>0.99948436444391198</v>
      </c>
      <c r="R1071">
        <v>65</v>
      </c>
      <c r="S1071">
        <v>0.95599884885575104</v>
      </c>
      <c r="T1071">
        <v>40.4132317746068</v>
      </c>
      <c r="U1071">
        <v>0.80855644020424799</v>
      </c>
      <c r="V1071">
        <v>58</v>
      </c>
      <c r="W1071">
        <v>6.4248018486334296E-2</v>
      </c>
      <c r="X1071">
        <v>13</v>
      </c>
      <c r="Y1071">
        <v>71</v>
      </c>
      <c r="Z1071">
        <v>1</v>
      </c>
      <c r="AA1071">
        <v>121.164923509803</v>
      </c>
      <c r="AB1071">
        <v>58</v>
      </c>
      <c r="AC1071">
        <v>0.87930563549030005</v>
      </c>
      <c r="AD1071">
        <v>13</v>
      </c>
      <c r="AE1071">
        <v>0.120694364509699</v>
      </c>
      <c r="AF1071">
        <v>0</v>
      </c>
      <c r="AG1071">
        <v>0</v>
      </c>
      <c r="AH1071">
        <v>9.7679565712985501E-4</v>
      </c>
      <c r="AI1071">
        <v>4</v>
      </c>
      <c r="AJ1071" s="73">
        <v>87.064408902084907</v>
      </c>
      <c r="AK1071">
        <v>70</v>
      </c>
      <c r="AL1071">
        <v>0.99948436444391198</v>
      </c>
      <c r="AM1071">
        <v>0</v>
      </c>
      <c r="AN1071">
        <v>0</v>
      </c>
      <c r="AO1071">
        <v>4.1622509117816599E-3</v>
      </c>
      <c r="AP1071">
        <v>1</v>
      </c>
      <c r="AQ1071">
        <v>71</v>
      </c>
      <c r="AR1071">
        <v>1</v>
      </c>
      <c r="AS1071">
        <v>0</v>
      </c>
      <c r="AT1071">
        <v>0</v>
      </c>
      <c r="AU1071">
        <v>2.10664666198042E-2</v>
      </c>
      <c r="AV1071">
        <v>2</v>
      </c>
      <c r="AW1071">
        <v>71</v>
      </c>
      <c r="AX1071">
        <v>1</v>
      </c>
      <c r="AY1071" s="73">
        <v>78.170240447197997</v>
      </c>
      <c r="AZ1071">
        <v>70</v>
      </c>
      <c r="BA1071">
        <v>0.99948436444391198</v>
      </c>
      <c r="BB1071">
        <v>70</v>
      </c>
      <c r="BC1071">
        <v>0.99583774908821798</v>
      </c>
      <c r="BD1071">
        <v>0</v>
      </c>
      <c r="BE1071">
        <v>0</v>
      </c>
      <c r="BF1071">
        <v>85.179668540465997</v>
      </c>
      <c r="BG1071">
        <v>85.094391722498997</v>
      </c>
      <c r="BH1071">
        <v>78.170240447197997</v>
      </c>
      <c r="BI1071">
        <v>87.064408902084907</v>
      </c>
    </row>
    <row r="1072" spans="1:61" x14ac:dyDescent="0.25">
      <c r="A1072" s="10" t="str">
        <f>VLOOKUP(D1072,'Index-Relations'!E:F,2,FALSE)</f>
        <v>ESG</v>
      </c>
      <c r="B1072" t="s">
        <v>3450</v>
      </c>
      <c r="C1072" s="53" t="s">
        <v>2761</v>
      </c>
      <c r="D1072" s="59" t="s">
        <v>2806</v>
      </c>
      <c r="E1072" s="59" t="s">
        <v>4512</v>
      </c>
      <c r="F1072" t="s">
        <v>443</v>
      </c>
      <c r="G1072" t="s">
        <v>442</v>
      </c>
      <c r="H1072" t="s">
        <v>444</v>
      </c>
      <c r="I1072" s="52">
        <v>45628</v>
      </c>
      <c r="J1072" t="s">
        <v>2457</v>
      </c>
      <c r="K1072">
        <v>63</v>
      </c>
      <c r="L1072" s="73">
        <v>86.527749293783003</v>
      </c>
      <c r="M1072">
        <v>62</v>
      </c>
      <c r="N1072">
        <v>0.99943677382548202</v>
      </c>
      <c r="O1072" s="73">
        <v>85.521931970700905</v>
      </c>
      <c r="P1072">
        <v>62</v>
      </c>
      <c r="Q1072">
        <v>0.99943677382548202</v>
      </c>
      <c r="R1072">
        <v>57</v>
      </c>
      <c r="S1072">
        <v>0.95276947916692301</v>
      </c>
      <c r="T1072">
        <v>41.866931738024903</v>
      </c>
      <c r="U1072">
        <v>0.81365577111638898</v>
      </c>
      <c r="V1072">
        <v>52</v>
      </c>
      <c r="W1072">
        <v>6.8906909091608307E-2</v>
      </c>
      <c r="X1072">
        <v>11</v>
      </c>
      <c r="Y1072">
        <v>63</v>
      </c>
      <c r="Z1072">
        <v>0.999999999999999</v>
      </c>
      <c r="AA1072">
        <v>102.513376118024</v>
      </c>
      <c r="AB1072">
        <v>51</v>
      </c>
      <c r="AC1072">
        <v>0.86996652922907003</v>
      </c>
      <c r="AD1072">
        <v>12</v>
      </c>
      <c r="AE1072">
        <v>0.130033470770929</v>
      </c>
      <c r="AF1072">
        <v>0</v>
      </c>
      <c r="AG1072">
        <v>1.3878000000000001E-16</v>
      </c>
      <c r="AH1072">
        <v>9.2019944445987897E-4</v>
      </c>
      <c r="AI1072">
        <v>4</v>
      </c>
      <c r="AJ1072" s="73">
        <v>88.003193034736896</v>
      </c>
      <c r="AK1072">
        <v>62</v>
      </c>
      <c r="AL1072">
        <v>0.99943677382548202</v>
      </c>
      <c r="AM1072">
        <v>0</v>
      </c>
      <c r="AN1072">
        <v>0</v>
      </c>
      <c r="AO1072">
        <v>4.4927009371498504E-3</v>
      </c>
      <c r="AP1072">
        <v>1</v>
      </c>
      <c r="AQ1072">
        <v>63</v>
      </c>
      <c r="AR1072">
        <v>1</v>
      </c>
      <c r="AS1072">
        <v>0</v>
      </c>
      <c r="AT1072">
        <v>0</v>
      </c>
      <c r="AU1072">
        <v>2.5257604418650399E-2</v>
      </c>
      <c r="AV1072">
        <v>2</v>
      </c>
      <c r="AW1072">
        <v>63</v>
      </c>
      <c r="AX1072">
        <v>0.999999999999999</v>
      </c>
      <c r="AY1072" s="73">
        <v>81.329983646271998</v>
      </c>
      <c r="AZ1072">
        <v>62</v>
      </c>
      <c r="BA1072">
        <v>0.99943677382548202</v>
      </c>
      <c r="BB1072">
        <v>62</v>
      </c>
      <c r="BC1072">
        <v>0.99550729906284996</v>
      </c>
      <c r="BD1072">
        <v>0</v>
      </c>
      <c r="BE1072">
        <v>0</v>
      </c>
      <c r="BF1072">
        <v>86.527749293783003</v>
      </c>
      <c r="BG1072">
        <v>85.521931970700905</v>
      </c>
      <c r="BH1072">
        <v>81.329983646271998</v>
      </c>
      <c r="BI1072">
        <v>88.003193034736896</v>
      </c>
    </row>
    <row r="1073" spans="1:61" x14ac:dyDescent="0.25">
      <c r="A1073" s="10" t="str">
        <f>VLOOKUP(D1073,'Index-Relations'!E:F,2,FALSE)</f>
        <v>ESG</v>
      </c>
      <c r="B1073" t="s">
        <v>3450</v>
      </c>
      <c r="C1073" s="53" t="s">
        <v>2762</v>
      </c>
      <c r="D1073" s="59" t="s">
        <v>2806</v>
      </c>
      <c r="E1073" s="59" t="s">
        <v>4513</v>
      </c>
      <c r="F1073" t="s">
        <v>443</v>
      </c>
      <c r="G1073" t="s">
        <v>442</v>
      </c>
      <c r="H1073" t="s">
        <v>444</v>
      </c>
      <c r="I1073" s="52">
        <v>45597</v>
      </c>
      <c r="J1073" t="s">
        <v>2457</v>
      </c>
      <c r="K1073">
        <v>63</v>
      </c>
      <c r="L1073" s="73">
        <v>86.398479019224993</v>
      </c>
      <c r="M1073">
        <v>62</v>
      </c>
      <c r="N1073">
        <v>0.99935593877919704</v>
      </c>
      <c r="O1073" s="73">
        <v>85.303552880318904</v>
      </c>
      <c r="P1073">
        <v>62</v>
      </c>
      <c r="Q1073">
        <v>0.99935593877919704</v>
      </c>
      <c r="R1073">
        <v>57</v>
      </c>
      <c r="S1073">
        <v>0.94915491139946495</v>
      </c>
      <c r="T1073">
        <v>42.949173879750802</v>
      </c>
      <c r="U1073">
        <v>0.81378760468823896</v>
      </c>
      <c r="V1073">
        <v>52</v>
      </c>
      <c r="W1073">
        <v>7.0155323808969897E-2</v>
      </c>
      <c r="X1073">
        <v>12</v>
      </c>
      <c r="Y1073">
        <v>63</v>
      </c>
      <c r="Z1073">
        <v>0.999999999999999</v>
      </c>
      <c r="AA1073">
        <v>102.10550531836</v>
      </c>
      <c r="AB1073">
        <v>50</v>
      </c>
      <c r="AC1073">
        <v>0.86701989390557899</v>
      </c>
      <c r="AD1073">
        <v>13</v>
      </c>
      <c r="AE1073">
        <v>0.13298010609441999</v>
      </c>
      <c r="AF1073">
        <v>0</v>
      </c>
      <c r="AG1073">
        <v>1.9429E-16</v>
      </c>
      <c r="AH1073">
        <v>9.3008760951906598E-4</v>
      </c>
      <c r="AI1073">
        <v>4</v>
      </c>
      <c r="AJ1073" s="73">
        <v>87.979234725051995</v>
      </c>
      <c r="AK1073">
        <v>62</v>
      </c>
      <c r="AL1073">
        <v>0.99935593877919704</v>
      </c>
      <c r="AM1073">
        <v>0</v>
      </c>
      <c r="AN1073">
        <v>0</v>
      </c>
      <c r="AO1073">
        <v>4.3984958182458796E-3</v>
      </c>
      <c r="AP1073">
        <v>1</v>
      </c>
      <c r="AQ1073">
        <v>63</v>
      </c>
      <c r="AR1073">
        <v>1</v>
      </c>
      <c r="AS1073">
        <v>0</v>
      </c>
      <c r="AT1073">
        <v>0</v>
      </c>
      <c r="AU1073">
        <v>2.2544617004370899E-2</v>
      </c>
      <c r="AV1073">
        <v>2</v>
      </c>
      <c r="AW1073">
        <v>63</v>
      </c>
      <c r="AX1073">
        <v>0.999999999999999</v>
      </c>
      <c r="AY1073" s="73">
        <v>81.295635651225993</v>
      </c>
      <c r="AZ1073">
        <v>62</v>
      </c>
      <c r="BA1073">
        <v>0.99935593877919704</v>
      </c>
      <c r="BB1073">
        <v>62</v>
      </c>
      <c r="BC1073">
        <v>0.99560150418175397</v>
      </c>
      <c r="BD1073">
        <v>0</v>
      </c>
      <c r="BE1073">
        <v>0</v>
      </c>
      <c r="BF1073">
        <v>86.398479019224993</v>
      </c>
      <c r="BG1073">
        <v>85.303552880318904</v>
      </c>
      <c r="BH1073">
        <v>81.295635651225993</v>
      </c>
      <c r="BI1073">
        <v>87.979234725051995</v>
      </c>
    </row>
    <row r="1074" spans="1:61" x14ac:dyDescent="0.25">
      <c r="A1074" s="10" t="str">
        <f>VLOOKUP(D1074,'Index-Relations'!E:F,2,FALSE)</f>
        <v>ESG</v>
      </c>
      <c r="B1074" t="s">
        <v>3450</v>
      </c>
      <c r="C1074" s="53" t="s">
        <v>2763</v>
      </c>
      <c r="D1074" s="59" t="s">
        <v>2806</v>
      </c>
      <c r="E1074" s="59" t="s">
        <v>4514</v>
      </c>
      <c r="F1074" t="s">
        <v>443</v>
      </c>
      <c r="G1074" t="s">
        <v>442</v>
      </c>
      <c r="H1074" t="s">
        <v>444</v>
      </c>
      <c r="I1074" s="52">
        <v>45567</v>
      </c>
      <c r="J1074" t="s">
        <v>2457</v>
      </c>
      <c r="K1074">
        <v>63</v>
      </c>
      <c r="L1074" s="73">
        <v>86.583867710495994</v>
      </c>
      <c r="M1074">
        <v>62</v>
      </c>
      <c r="N1074">
        <v>0.99928171953427503</v>
      </c>
      <c r="O1074" s="73">
        <v>85.407692343313997</v>
      </c>
      <c r="P1074">
        <v>62</v>
      </c>
      <c r="Q1074">
        <v>0.99928171953427503</v>
      </c>
      <c r="R1074">
        <v>57</v>
      </c>
      <c r="S1074">
        <v>0.94954909071499505</v>
      </c>
      <c r="T1074">
        <v>43.039273541954401</v>
      </c>
      <c r="U1074">
        <v>0.81109217866281302</v>
      </c>
      <c r="V1074">
        <v>52</v>
      </c>
      <c r="W1074">
        <v>7.1376411901508702E-2</v>
      </c>
      <c r="X1074">
        <v>12</v>
      </c>
      <c r="Y1074">
        <v>63</v>
      </c>
      <c r="Z1074">
        <v>1</v>
      </c>
      <c r="AA1074">
        <v>97.540542286342998</v>
      </c>
      <c r="AB1074">
        <v>50</v>
      </c>
      <c r="AC1074">
        <v>0.86981195848537396</v>
      </c>
      <c r="AD1074">
        <v>13</v>
      </c>
      <c r="AE1074">
        <v>0.13018804151462501</v>
      </c>
      <c r="AF1074">
        <v>0</v>
      </c>
      <c r="AG1074">
        <v>0</v>
      </c>
      <c r="AH1074">
        <v>9.5717837806004696E-4</v>
      </c>
      <c r="AI1074">
        <v>4</v>
      </c>
      <c r="AJ1074" s="73">
        <v>88.300702571421994</v>
      </c>
      <c r="AK1074">
        <v>62</v>
      </c>
      <c r="AL1074">
        <v>0.99928171953427503</v>
      </c>
      <c r="AM1074">
        <v>0</v>
      </c>
      <c r="AN1074">
        <v>0</v>
      </c>
      <c r="AO1074">
        <v>4.6421164077100003E-3</v>
      </c>
      <c r="AP1074">
        <v>1</v>
      </c>
      <c r="AQ1074">
        <v>63</v>
      </c>
      <c r="AR1074">
        <v>1</v>
      </c>
      <c r="AS1074">
        <v>0</v>
      </c>
      <c r="AT1074">
        <v>0</v>
      </c>
      <c r="AU1074">
        <v>2.2112292306058001E-2</v>
      </c>
      <c r="AV1074">
        <v>2</v>
      </c>
      <c r="AW1074">
        <v>63</v>
      </c>
      <c r="AX1074">
        <v>0.999999999999999</v>
      </c>
      <c r="AY1074" s="73">
        <v>81.391135439159001</v>
      </c>
      <c r="AZ1074">
        <v>62</v>
      </c>
      <c r="BA1074">
        <v>0.99928171953427503</v>
      </c>
      <c r="BB1074">
        <v>62</v>
      </c>
      <c r="BC1074">
        <v>0.99535788359228905</v>
      </c>
      <c r="BD1074">
        <v>0</v>
      </c>
      <c r="BE1074">
        <v>0</v>
      </c>
      <c r="BF1074">
        <v>86.583867710495994</v>
      </c>
      <c r="BG1074">
        <v>85.407692343313997</v>
      </c>
      <c r="BH1074">
        <v>81.391135439159001</v>
      </c>
      <c r="BI1074">
        <v>88.300702571421994</v>
      </c>
    </row>
    <row r="1075" spans="1:61" x14ac:dyDescent="0.25">
      <c r="A1075" s="10" t="str">
        <f>VLOOKUP(D1075,'Index-Relations'!E:F,2,FALSE)</f>
        <v>ESG</v>
      </c>
      <c r="B1075" t="s">
        <v>3450</v>
      </c>
      <c r="C1075" s="53" t="s">
        <v>2764</v>
      </c>
      <c r="D1075" s="59" t="s">
        <v>2806</v>
      </c>
      <c r="E1075" s="59" t="s">
        <v>4515</v>
      </c>
      <c r="F1075" t="s">
        <v>443</v>
      </c>
      <c r="G1075" t="s">
        <v>442</v>
      </c>
      <c r="H1075" t="s">
        <v>444</v>
      </c>
      <c r="I1075" s="52">
        <v>45537</v>
      </c>
      <c r="J1075" t="s">
        <v>2457</v>
      </c>
      <c r="K1075">
        <v>63</v>
      </c>
      <c r="L1075" s="73">
        <v>87.106483211684903</v>
      </c>
      <c r="M1075">
        <v>62</v>
      </c>
      <c r="N1075">
        <v>0.99930510593979105</v>
      </c>
      <c r="O1075" s="73">
        <v>85.355122846979896</v>
      </c>
      <c r="P1075">
        <v>62</v>
      </c>
      <c r="Q1075">
        <v>0.99930510593979105</v>
      </c>
      <c r="R1075">
        <v>57</v>
      </c>
      <c r="S1075">
        <v>0.95210877575375896</v>
      </c>
      <c r="T1075">
        <v>42.476082588258201</v>
      </c>
      <c r="U1075">
        <v>0.80062104674269596</v>
      </c>
      <c r="V1075">
        <v>53</v>
      </c>
      <c r="W1075">
        <v>7.7438448501509494E-2</v>
      </c>
      <c r="X1075">
        <v>12</v>
      </c>
      <c r="Y1075">
        <v>63</v>
      </c>
      <c r="Z1075">
        <v>1</v>
      </c>
      <c r="AA1075">
        <v>102.117600650244</v>
      </c>
      <c r="AB1075">
        <v>50</v>
      </c>
      <c r="AC1075">
        <v>0.87478650381994705</v>
      </c>
      <c r="AD1075">
        <v>13</v>
      </c>
      <c r="AE1075">
        <v>0.12521349618005201</v>
      </c>
      <c r="AF1075">
        <v>0</v>
      </c>
      <c r="AG1075">
        <v>0</v>
      </c>
      <c r="AH1075">
        <v>1.06029807582646E-3</v>
      </c>
      <c r="AI1075">
        <v>4</v>
      </c>
      <c r="AJ1075" s="73">
        <v>88.966902981380002</v>
      </c>
      <c r="AK1075">
        <v>62</v>
      </c>
      <c r="AL1075">
        <v>0.99930510593979105</v>
      </c>
      <c r="AM1075">
        <v>0</v>
      </c>
      <c r="AN1075">
        <v>0</v>
      </c>
      <c r="AO1075">
        <v>4.7189477744527296E-3</v>
      </c>
      <c r="AP1075">
        <v>1</v>
      </c>
      <c r="AQ1075">
        <v>63</v>
      </c>
      <c r="AR1075">
        <v>1</v>
      </c>
      <c r="AS1075">
        <v>0</v>
      </c>
      <c r="AT1075">
        <v>0</v>
      </c>
      <c r="AU1075">
        <v>2.1772660995536802E-2</v>
      </c>
      <c r="AV1075">
        <v>2</v>
      </c>
      <c r="AW1075">
        <v>63</v>
      </c>
      <c r="AX1075">
        <v>0.999999999999999</v>
      </c>
      <c r="AY1075" s="73">
        <v>82.457679294680005</v>
      </c>
      <c r="AZ1075">
        <v>62</v>
      </c>
      <c r="BA1075">
        <v>0.99930510593979105</v>
      </c>
      <c r="BB1075">
        <v>62</v>
      </c>
      <c r="BC1075">
        <v>0.99528105222554697</v>
      </c>
      <c r="BD1075">
        <v>0</v>
      </c>
      <c r="BE1075">
        <v>0</v>
      </c>
      <c r="BF1075">
        <v>87.106483211684903</v>
      </c>
      <c r="BG1075">
        <v>85.355122846979896</v>
      </c>
      <c r="BH1075">
        <v>82.457679294680005</v>
      </c>
      <c r="BI1075">
        <v>88.966902981380002</v>
      </c>
    </row>
    <row r="1076" spans="1:61" x14ac:dyDescent="0.25">
      <c r="A1076" s="10" t="str">
        <f>VLOOKUP(D1076,'Index-Relations'!E:F,2,FALSE)</f>
        <v>ESG</v>
      </c>
      <c r="B1076" t="s">
        <v>3450</v>
      </c>
      <c r="C1076" s="53" t="s">
        <v>3350</v>
      </c>
      <c r="D1076" s="59" t="s">
        <v>2806</v>
      </c>
      <c r="E1076" s="59" t="s">
        <v>4516</v>
      </c>
      <c r="F1076" t="s">
        <v>443</v>
      </c>
      <c r="G1076" t="s">
        <v>442</v>
      </c>
      <c r="H1076" t="s">
        <v>444</v>
      </c>
      <c r="I1076" s="52">
        <v>45505</v>
      </c>
      <c r="J1076" t="s">
        <v>2457</v>
      </c>
      <c r="K1076">
        <v>63</v>
      </c>
      <c r="L1076" s="73">
        <v>87.172805014988995</v>
      </c>
      <c r="M1076">
        <v>62</v>
      </c>
      <c r="N1076">
        <v>0.99929207023135502</v>
      </c>
      <c r="O1076" s="73">
        <v>85.392350074217006</v>
      </c>
      <c r="P1076">
        <v>62</v>
      </c>
      <c r="Q1076">
        <v>0.99929207023135502</v>
      </c>
      <c r="R1076">
        <v>57</v>
      </c>
      <c r="S1076">
        <v>0.95612348077884202</v>
      </c>
      <c r="T1076">
        <v>42.269978002088699</v>
      </c>
      <c r="U1076">
        <v>0.80061107304791801</v>
      </c>
      <c r="V1076">
        <v>53</v>
      </c>
      <c r="W1076">
        <v>7.8870421593918993E-2</v>
      </c>
      <c r="X1076">
        <v>12</v>
      </c>
      <c r="Y1076">
        <v>63</v>
      </c>
      <c r="Z1076">
        <v>1</v>
      </c>
      <c r="AA1076">
        <v>100.425216346376</v>
      </c>
      <c r="AB1076">
        <v>51</v>
      </c>
      <c r="AC1076">
        <v>0.91223110968853505</v>
      </c>
      <c r="AD1076">
        <v>12</v>
      </c>
      <c r="AE1076">
        <v>8.7768890311464495E-2</v>
      </c>
      <c r="AF1076">
        <v>0</v>
      </c>
      <c r="AG1076">
        <v>6.9390000000000004E-17</v>
      </c>
      <c r="AH1076">
        <v>1.08010063786475E-3</v>
      </c>
      <c r="AI1076">
        <v>4</v>
      </c>
      <c r="AJ1076" s="73">
        <v>89.214897568468999</v>
      </c>
      <c r="AK1076">
        <v>62</v>
      </c>
      <c r="AL1076">
        <v>0.99929207023135502</v>
      </c>
      <c r="AM1076">
        <v>0</v>
      </c>
      <c r="AN1076">
        <v>0</v>
      </c>
      <c r="AO1076">
        <v>5.0367619518169697E-3</v>
      </c>
      <c r="AP1076">
        <v>1</v>
      </c>
      <c r="AQ1076">
        <v>63</v>
      </c>
      <c r="AR1076">
        <v>1</v>
      </c>
      <c r="AS1076">
        <v>0</v>
      </c>
      <c r="AT1076">
        <v>0</v>
      </c>
      <c r="AU1076">
        <v>1.8445279682705502E-2</v>
      </c>
      <c r="AV1076">
        <v>2</v>
      </c>
      <c r="AW1076">
        <v>63</v>
      </c>
      <c r="AX1076">
        <v>1</v>
      </c>
      <c r="AY1076" s="73">
        <v>82.516647923470003</v>
      </c>
      <c r="AZ1076">
        <v>62</v>
      </c>
      <c r="BA1076">
        <v>0.99929207023135502</v>
      </c>
      <c r="BB1076">
        <v>62</v>
      </c>
      <c r="BC1076">
        <v>0.99496323804818299</v>
      </c>
      <c r="BD1076">
        <v>0</v>
      </c>
      <c r="BE1076">
        <v>0</v>
      </c>
      <c r="BF1076">
        <v>87.172805014988995</v>
      </c>
      <c r="BG1076">
        <v>85.392350074217006</v>
      </c>
      <c r="BH1076">
        <v>82.516647923470003</v>
      </c>
      <c r="BI1076">
        <v>89.214897568468999</v>
      </c>
    </row>
    <row r="1077" spans="1:61" x14ac:dyDescent="0.25">
      <c r="A1077" s="10" t="str">
        <f>VLOOKUP(D1077,'Index-Relations'!E:F,2,FALSE)</f>
        <v>ESG</v>
      </c>
      <c r="B1077" t="s">
        <v>3450</v>
      </c>
      <c r="C1077" s="53" t="s">
        <v>2765</v>
      </c>
      <c r="D1077" s="59" t="s">
        <v>2806</v>
      </c>
      <c r="E1077" s="59" t="s">
        <v>4517</v>
      </c>
      <c r="F1077" t="s">
        <v>443</v>
      </c>
      <c r="G1077" t="s">
        <v>442</v>
      </c>
      <c r="H1077" t="s">
        <v>444</v>
      </c>
      <c r="I1077" s="52">
        <v>45474</v>
      </c>
      <c r="J1077" t="s">
        <v>2457</v>
      </c>
      <c r="K1077">
        <v>63</v>
      </c>
      <c r="L1077" s="73">
        <v>87.288371654122002</v>
      </c>
      <c r="M1077">
        <v>62</v>
      </c>
      <c r="N1077">
        <v>0.99912551282736295</v>
      </c>
      <c r="O1077" s="73">
        <v>85.608677759412998</v>
      </c>
      <c r="P1077">
        <v>62</v>
      </c>
      <c r="Q1077">
        <v>0.99912551282736295</v>
      </c>
      <c r="R1077">
        <v>57</v>
      </c>
      <c r="S1077">
        <v>0.95282446999032699</v>
      </c>
      <c r="T1077">
        <v>42.748158045006299</v>
      </c>
      <c r="U1077">
        <v>0.80272626729735597</v>
      </c>
      <c r="V1077">
        <v>52</v>
      </c>
      <c r="W1077">
        <v>8.2306617522832304E-2</v>
      </c>
      <c r="X1077">
        <v>12</v>
      </c>
      <c r="Y1077">
        <v>63</v>
      </c>
      <c r="Z1077">
        <v>1</v>
      </c>
      <c r="AA1077">
        <v>102.43675033740401</v>
      </c>
      <c r="AB1077">
        <v>51</v>
      </c>
      <c r="AC1077">
        <v>0.91285835413898597</v>
      </c>
      <c r="AD1077">
        <v>12</v>
      </c>
      <c r="AE1077">
        <v>8.7141645861013306E-2</v>
      </c>
      <c r="AF1077">
        <v>0</v>
      </c>
      <c r="AG1077">
        <v>8.3269999999999995E-17</v>
      </c>
      <c r="AH1077">
        <v>1.0850706670016399E-3</v>
      </c>
      <c r="AI1077">
        <v>4</v>
      </c>
      <c r="AJ1077" s="73">
        <v>89.281596112644905</v>
      </c>
      <c r="AK1077">
        <v>62</v>
      </c>
      <c r="AL1077">
        <v>0.99912551282736295</v>
      </c>
      <c r="AM1077">
        <v>0</v>
      </c>
      <c r="AN1077">
        <v>0</v>
      </c>
      <c r="AO1077">
        <v>4.9339573508853599E-3</v>
      </c>
      <c r="AP1077">
        <v>1</v>
      </c>
      <c r="AQ1077">
        <v>63</v>
      </c>
      <c r="AR1077">
        <v>0.999999999999999</v>
      </c>
      <c r="AS1077">
        <v>0</v>
      </c>
      <c r="AT1077">
        <v>0</v>
      </c>
      <c r="AU1077">
        <v>1.75404775609805E-2</v>
      </c>
      <c r="AV1077">
        <v>2</v>
      </c>
      <c r="AW1077">
        <v>63</v>
      </c>
      <c r="AX1077">
        <v>1</v>
      </c>
      <c r="AY1077" s="73">
        <v>82.823171196263004</v>
      </c>
      <c r="AZ1077">
        <v>62</v>
      </c>
      <c r="BA1077">
        <v>0.99912551282736295</v>
      </c>
      <c r="BB1077">
        <v>62</v>
      </c>
      <c r="BC1077">
        <v>0.99506604264911402</v>
      </c>
      <c r="BD1077">
        <v>0</v>
      </c>
      <c r="BE1077">
        <v>0</v>
      </c>
      <c r="BF1077">
        <v>87.288371654122002</v>
      </c>
      <c r="BG1077">
        <v>85.608677759412998</v>
      </c>
      <c r="BH1077">
        <v>82.823171196263004</v>
      </c>
      <c r="BI1077">
        <v>89.281596112644905</v>
      </c>
    </row>
    <row r="1078" spans="1:61" x14ac:dyDescent="0.25">
      <c r="A1078" s="10" t="str">
        <f>VLOOKUP(D1078,'Index-Relations'!E:F,2,FALSE)</f>
        <v>ESG</v>
      </c>
      <c r="B1078" t="s">
        <v>3450</v>
      </c>
      <c r="C1078" s="53" t="s">
        <v>2766</v>
      </c>
      <c r="D1078" s="59" t="s">
        <v>2806</v>
      </c>
      <c r="E1078" s="59" t="s">
        <v>4518</v>
      </c>
      <c r="F1078" t="s">
        <v>443</v>
      </c>
      <c r="G1078" t="s">
        <v>442</v>
      </c>
      <c r="H1078" t="s">
        <v>444</v>
      </c>
      <c r="I1078" s="52">
        <v>45446</v>
      </c>
      <c r="J1078" t="s">
        <v>2457</v>
      </c>
      <c r="K1078">
        <v>63</v>
      </c>
      <c r="L1078" s="73">
        <v>87.568680515433897</v>
      </c>
      <c r="M1078">
        <v>62</v>
      </c>
      <c r="N1078">
        <v>0.999128009129712</v>
      </c>
      <c r="O1078" s="73">
        <v>85.939717454618005</v>
      </c>
      <c r="P1078">
        <v>62</v>
      </c>
      <c r="Q1078">
        <v>0.999128009129712</v>
      </c>
      <c r="R1078">
        <v>57</v>
      </c>
      <c r="S1078">
        <v>0.95465630493656395</v>
      </c>
      <c r="T1078">
        <v>42.960741691912098</v>
      </c>
      <c r="U1078">
        <v>0.80260251701811502</v>
      </c>
      <c r="V1078">
        <v>52</v>
      </c>
      <c r="W1078">
        <v>8.5733041221851006E-2</v>
      </c>
      <c r="X1078">
        <v>12</v>
      </c>
      <c r="Y1078">
        <v>63</v>
      </c>
      <c r="Z1078">
        <v>1</v>
      </c>
      <c r="AA1078">
        <v>116.654572983291</v>
      </c>
      <c r="AB1078">
        <v>51</v>
      </c>
      <c r="AC1078">
        <v>0.91606455758805405</v>
      </c>
      <c r="AD1078">
        <v>12</v>
      </c>
      <c r="AE1078">
        <v>8.3935442411945504E-2</v>
      </c>
      <c r="AF1078">
        <v>0</v>
      </c>
      <c r="AG1078">
        <v>0</v>
      </c>
      <c r="AH1078">
        <v>1.1447745728783701E-3</v>
      </c>
      <c r="AI1078">
        <v>4</v>
      </c>
      <c r="AJ1078" s="73">
        <v>89.389342316137999</v>
      </c>
      <c r="AK1078">
        <v>62</v>
      </c>
      <c r="AL1078">
        <v>0.999128009129712</v>
      </c>
      <c r="AM1078">
        <v>0</v>
      </c>
      <c r="AN1078">
        <v>0</v>
      </c>
      <c r="AO1078">
        <v>5.1615883551134698E-3</v>
      </c>
      <c r="AP1078">
        <v>1</v>
      </c>
      <c r="AQ1078">
        <v>63</v>
      </c>
      <c r="AR1078">
        <v>1</v>
      </c>
      <c r="AS1078">
        <v>0</v>
      </c>
      <c r="AT1078">
        <v>0</v>
      </c>
      <c r="AU1078">
        <v>1.77926742461441E-2</v>
      </c>
      <c r="AV1078">
        <v>2</v>
      </c>
      <c r="AW1078">
        <v>63</v>
      </c>
      <c r="AX1078">
        <v>1</v>
      </c>
      <c r="AY1078" s="73">
        <v>83.240588781281005</v>
      </c>
      <c r="AZ1078">
        <v>62</v>
      </c>
      <c r="BA1078">
        <v>0.999128009129712</v>
      </c>
      <c r="BB1078">
        <v>62</v>
      </c>
      <c r="BC1078">
        <v>0.99483841164488596</v>
      </c>
      <c r="BD1078">
        <v>0</v>
      </c>
      <c r="BE1078">
        <v>0</v>
      </c>
      <c r="BF1078">
        <v>87.568680515433897</v>
      </c>
      <c r="BG1078">
        <v>85.939717454618005</v>
      </c>
      <c r="BH1078">
        <v>83.240588781281005</v>
      </c>
      <c r="BI1078">
        <v>89.389342316137999</v>
      </c>
    </row>
    <row r="1079" spans="1:61" x14ac:dyDescent="0.25">
      <c r="A1079" s="10" t="str">
        <f>VLOOKUP(D1079,'Index-Relations'!E:F,2,FALSE)</f>
        <v>ESG</v>
      </c>
      <c r="B1079" t="s">
        <v>3450</v>
      </c>
      <c r="C1079" s="53" t="s">
        <v>2767</v>
      </c>
      <c r="D1079" s="59" t="s">
        <v>2806</v>
      </c>
      <c r="E1079" s="59" t="s">
        <v>4519</v>
      </c>
      <c r="F1079" t="s">
        <v>443</v>
      </c>
      <c r="G1079" t="s">
        <v>442</v>
      </c>
      <c r="H1079" t="s">
        <v>444</v>
      </c>
      <c r="I1079" s="52">
        <v>45414</v>
      </c>
      <c r="J1079" t="s">
        <v>2457</v>
      </c>
      <c r="K1079">
        <v>63</v>
      </c>
      <c r="L1079" s="73">
        <v>87.444670928478999</v>
      </c>
      <c r="M1079">
        <v>62</v>
      </c>
      <c r="N1079">
        <v>0.999163175525285</v>
      </c>
      <c r="O1079" s="73">
        <v>85.795248935993897</v>
      </c>
      <c r="P1079">
        <v>62</v>
      </c>
      <c r="Q1079">
        <v>0.999163175525285</v>
      </c>
      <c r="R1079">
        <v>57</v>
      </c>
      <c r="S1079">
        <v>0.95045650687963201</v>
      </c>
      <c r="T1079">
        <v>43.222268590350502</v>
      </c>
      <c r="U1079">
        <v>0.81493939889855305</v>
      </c>
      <c r="V1079">
        <v>52</v>
      </c>
      <c r="W1079">
        <v>8.3328896092115398E-2</v>
      </c>
      <c r="X1079">
        <v>12</v>
      </c>
      <c r="Y1079">
        <v>63</v>
      </c>
      <c r="Z1079">
        <v>1</v>
      </c>
      <c r="AA1079">
        <v>120.37653972982299</v>
      </c>
      <c r="AB1079">
        <v>51</v>
      </c>
      <c r="AC1079">
        <v>0.91564792205599799</v>
      </c>
      <c r="AD1079">
        <v>12</v>
      </c>
      <c r="AE1079">
        <v>8.4352077944001999E-2</v>
      </c>
      <c r="AF1079">
        <v>0</v>
      </c>
      <c r="AG1079">
        <v>0</v>
      </c>
      <c r="AH1079">
        <v>1.2255570578456601E-3</v>
      </c>
      <c r="AI1079">
        <v>4</v>
      </c>
      <c r="AJ1079" s="73">
        <v>89.300091839495906</v>
      </c>
      <c r="AK1079">
        <v>62</v>
      </c>
      <c r="AL1079">
        <v>0.999163175525285</v>
      </c>
      <c r="AM1079">
        <v>0</v>
      </c>
      <c r="AN1079">
        <v>0</v>
      </c>
      <c r="AO1079">
        <v>5.4090534310872298E-3</v>
      </c>
      <c r="AP1079">
        <v>1</v>
      </c>
      <c r="AQ1079">
        <v>63</v>
      </c>
      <c r="AR1079">
        <v>1</v>
      </c>
      <c r="AS1079">
        <v>0</v>
      </c>
      <c r="AT1079">
        <v>0</v>
      </c>
      <c r="AU1079">
        <v>1.88426876910982E-2</v>
      </c>
      <c r="AV1079">
        <v>2</v>
      </c>
      <c r="AW1079">
        <v>63</v>
      </c>
      <c r="AX1079">
        <v>1</v>
      </c>
      <c r="AY1079" s="73">
        <v>83.0869881462379</v>
      </c>
      <c r="AZ1079">
        <v>62</v>
      </c>
      <c r="BA1079">
        <v>0.999163175525285</v>
      </c>
      <c r="BB1079">
        <v>60</v>
      </c>
      <c r="BC1079">
        <v>0.97346807900057197</v>
      </c>
      <c r="BD1079">
        <v>2</v>
      </c>
      <c r="BE1079">
        <v>2.1122867568339899E-2</v>
      </c>
      <c r="BF1079">
        <v>87.444670928478999</v>
      </c>
      <c r="BG1079">
        <v>85.795248935993897</v>
      </c>
      <c r="BH1079">
        <v>83.0869881462379</v>
      </c>
      <c r="BI1079">
        <v>89.300091839495906</v>
      </c>
    </row>
    <row r="1080" spans="1:61" x14ac:dyDescent="0.25">
      <c r="A1080" s="10" t="str">
        <f>VLOOKUP(D1080,'Index-Relations'!E:F,2,FALSE)</f>
        <v>ESG</v>
      </c>
      <c r="B1080" t="s">
        <v>3450</v>
      </c>
      <c r="C1080" s="53" t="s">
        <v>2768</v>
      </c>
      <c r="D1080" s="59" t="s">
        <v>2806</v>
      </c>
      <c r="E1080" s="59" t="s">
        <v>4520</v>
      </c>
      <c r="F1080" t="s">
        <v>443</v>
      </c>
      <c r="G1080" t="s">
        <v>442</v>
      </c>
      <c r="H1080" t="s">
        <v>444</v>
      </c>
      <c r="I1080" s="52">
        <v>45383</v>
      </c>
      <c r="J1080" t="s">
        <v>2457</v>
      </c>
      <c r="K1080">
        <v>63</v>
      </c>
      <c r="L1080">
        <v>91.173529698861302</v>
      </c>
      <c r="M1080">
        <v>62</v>
      </c>
      <c r="N1080">
        <v>0.99926805514194705</v>
      </c>
      <c r="O1080">
        <v>89.711567316075005</v>
      </c>
      <c r="P1080">
        <v>62</v>
      </c>
      <c r="Q1080">
        <v>0.99926805514194705</v>
      </c>
      <c r="R1080">
        <v>57</v>
      </c>
      <c r="S1080">
        <v>0.94966461558542903</v>
      </c>
      <c r="T1080">
        <v>43.538119544337697</v>
      </c>
      <c r="U1080">
        <v>0.813485482108535</v>
      </c>
      <c r="V1080">
        <v>52</v>
      </c>
      <c r="W1080">
        <v>8.5624537059331596E-2</v>
      </c>
      <c r="X1080">
        <v>12</v>
      </c>
      <c r="Y1080">
        <v>63</v>
      </c>
      <c r="Z1080">
        <v>1</v>
      </c>
      <c r="AA1080">
        <v>117.462250929655</v>
      </c>
      <c r="AB1080">
        <v>51</v>
      </c>
      <c r="AC1080">
        <v>0.91380383411768495</v>
      </c>
      <c r="AD1080">
        <v>12</v>
      </c>
      <c r="AE1080">
        <v>8.6196165882314296E-2</v>
      </c>
      <c r="AF1080">
        <v>0</v>
      </c>
      <c r="AG1080">
        <v>0</v>
      </c>
      <c r="AH1080">
        <v>1.2342468340607001E-3</v>
      </c>
      <c r="AI1080">
        <v>4</v>
      </c>
      <c r="AJ1080">
        <v>92.635809918757701</v>
      </c>
      <c r="AK1080">
        <v>62</v>
      </c>
      <c r="AL1080">
        <v>0.99926805514194705</v>
      </c>
      <c r="AM1080">
        <v>0</v>
      </c>
      <c r="AN1080">
        <v>0</v>
      </c>
      <c r="AO1080">
        <v>5.7281740421945898E-3</v>
      </c>
      <c r="AP1080">
        <v>1</v>
      </c>
      <c r="AQ1080">
        <v>63</v>
      </c>
      <c r="AR1080">
        <v>1</v>
      </c>
      <c r="AS1080">
        <v>0</v>
      </c>
      <c r="AT1080">
        <v>0</v>
      </c>
      <c r="AU1080">
        <v>1.8983216079577502E-2</v>
      </c>
      <c r="AV1080">
        <v>2</v>
      </c>
      <c r="AW1080">
        <v>63</v>
      </c>
      <c r="AX1080">
        <v>1</v>
      </c>
      <c r="AY1080">
        <v>87.514733494547002</v>
      </c>
      <c r="AZ1080">
        <v>62</v>
      </c>
      <c r="BA1080">
        <v>0.99926805514194705</v>
      </c>
      <c r="BB1080">
        <v>60</v>
      </c>
      <c r="BC1080">
        <v>0.97233228288002904</v>
      </c>
      <c r="BD1080">
        <v>2</v>
      </c>
      <c r="BE1080">
        <v>2.1939543077776E-2</v>
      </c>
      <c r="BF1080">
        <v>87.286344791818905</v>
      </c>
      <c r="BG1080">
        <v>85.621377659838899</v>
      </c>
      <c r="BH1080">
        <v>83.067405417464897</v>
      </c>
      <c r="BI1080">
        <v>89.187679709129</v>
      </c>
    </row>
    <row r="1081" spans="1:61" x14ac:dyDescent="0.25">
      <c r="A1081" s="10" t="str">
        <f>VLOOKUP(D1081,'Index-Relations'!E:F,2,FALSE)</f>
        <v>ESG</v>
      </c>
      <c r="B1081" t="s">
        <v>3450</v>
      </c>
      <c r="C1081" s="53" t="s">
        <v>2769</v>
      </c>
      <c r="D1081" s="59" t="s">
        <v>2806</v>
      </c>
      <c r="E1081" s="59" t="s">
        <v>4521</v>
      </c>
      <c r="F1081" t="s">
        <v>443</v>
      </c>
      <c r="G1081" t="s">
        <v>442</v>
      </c>
      <c r="H1081" t="s">
        <v>444</v>
      </c>
      <c r="I1081" s="52">
        <v>45355</v>
      </c>
      <c r="J1081" t="s">
        <v>2457</v>
      </c>
      <c r="K1081">
        <v>63</v>
      </c>
      <c r="L1081">
        <v>91.732022525627002</v>
      </c>
      <c r="M1081">
        <v>62</v>
      </c>
      <c r="N1081">
        <v>0.99923894742022201</v>
      </c>
      <c r="O1081">
        <v>90.031984828828797</v>
      </c>
      <c r="P1081">
        <v>62</v>
      </c>
      <c r="Q1081">
        <v>0.99923894742022201</v>
      </c>
      <c r="R1081">
        <v>57</v>
      </c>
      <c r="S1081">
        <v>0.94875306706739304</v>
      </c>
      <c r="T1081">
        <v>43.561322773333899</v>
      </c>
      <c r="U1081">
        <v>0.81716626148442295</v>
      </c>
      <c r="V1081">
        <v>50</v>
      </c>
      <c r="W1081">
        <v>8.8619298718743397E-2</v>
      </c>
      <c r="X1081">
        <v>10</v>
      </c>
      <c r="Y1081">
        <v>63</v>
      </c>
      <c r="Z1081">
        <v>0.999999999999999</v>
      </c>
      <c r="AA1081">
        <v>115.071734913291</v>
      </c>
      <c r="AB1081">
        <v>51</v>
      </c>
      <c r="AC1081">
        <v>0.91079944635420595</v>
      </c>
      <c r="AD1081">
        <v>12</v>
      </c>
      <c r="AE1081">
        <v>8.9200553645793601E-2</v>
      </c>
      <c r="AF1081">
        <v>0</v>
      </c>
      <c r="AG1081">
        <v>0</v>
      </c>
      <c r="AH1081">
        <v>2.43121395141068E-5</v>
      </c>
      <c r="AI1081">
        <v>1</v>
      </c>
      <c r="AJ1081">
        <v>93.008587373189798</v>
      </c>
      <c r="AK1081">
        <v>62</v>
      </c>
      <c r="AL1081">
        <v>0.99923894742022201</v>
      </c>
      <c r="AM1081">
        <v>0</v>
      </c>
      <c r="AN1081">
        <v>0</v>
      </c>
      <c r="AO1081">
        <v>5.7691986316857598E-3</v>
      </c>
      <c r="AP1081">
        <v>1</v>
      </c>
      <c r="AQ1081">
        <v>63</v>
      </c>
      <c r="AR1081">
        <v>1</v>
      </c>
      <c r="AS1081">
        <v>0</v>
      </c>
      <c r="AT1081">
        <v>0</v>
      </c>
      <c r="AU1081">
        <v>1.9815519201933599E-2</v>
      </c>
      <c r="AV1081">
        <v>2</v>
      </c>
      <c r="AW1081">
        <v>63</v>
      </c>
      <c r="AX1081">
        <v>0.999999999999999</v>
      </c>
      <c r="AY1081">
        <v>88.424917809861896</v>
      </c>
      <c r="AZ1081">
        <v>62</v>
      </c>
      <c r="BA1081">
        <v>0.99923894742022201</v>
      </c>
      <c r="BB1081">
        <v>60</v>
      </c>
      <c r="BC1081">
        <v>0.96928706079994098</v>
      </c>
      <c r="BD1081">
        <v>2</v>
      </c>
      <c r="BE1081">
        <v>2.4943740568372799E-2</v>
      </c>
      <c r="BF1081">
        <v>87.809063858646994</v>
      </c>
      <c r="BG1081">
        <v>86.113190828621001</v>
      </c>
      <c r="BH1081">
        <v>83.848082181278002</v>
      </c>
      <c r="BI1081">
        <v>89.575797617935905</v>
      </c>
    </row>
    <row r="1082" spans="1:61" x14ac:dyDescent="0.25">
      <c r="A1082" s="10" t="str">
        <f>VLOOKUP(D1082,'Index-Relations'!E:F,2,FALSE)</f>
        <v>ESG</v>
      </c>
      <c r="B1082" t="s">
        <v>3450</v>
      </c>
      <c r="C1082" s="53" t="s">
        <v>2770</v>
      </c>
      <c r="D1082" s="59" t="s">
        <v>2806</v>
      </c>
      <c r="E1082" s="59" t="s">
        <v>4522</v>
      </c>
      <c r="F1082" t="s">
        <v>443</v>
      </c>
      <c r="G1082" t="s">
        <v>442</v>
      </c>
      <c r="H1082" t="s">
        <v>444</v>
      </c>
      <c r="I1082" s="52">
        <v>45323</v>
      </c>
      <c r="J1082" t="s">
        <v>2457</v>
      </c>
      <c r="K1082">
        <v>63</v>
      </c>
      <c r="L1082">
        <v>91.659953644382895</v>
      </c>
      <c r="M1082">
        <v>62</v>
      </c>
      <c r="N1082">
        <v>0.99910304428239105</v>
      </c>
      <c r="O1082">
        <v>89.932306700059399</v>
      </c>
      <c r="P1082">
        <v>62</v>
      </c>
      <c r="Q1082">
        <v>0.99910304428239105</v>
      </c>
      <c r="R1082">
        <v>57</v>
      </c>
      <c r="S1082">
        <v>0.94947240703237001</v>
      </c>
      <c r="T1082">
        <v>43.869113758432597</v>
      </c>
      <c r="U1082">
        <v>0.81349550404052395</v>
      </c>
      <c r="V1082">
        <v>51</v>
      </c>
      <c r="W1082">
        <v>9.27640790051419E-2</v>
      </c>
      <c r="X1082">
        <v>10</v>
      </c>
      <c r="Y1082">
        <v>63</v>
      </c>
      <c r="Z1082">
        <v>0.999999999999999</v>
      </c>
      <c r="AA1082">
        <v>118.507689944737</v>
      </c>
      <c r="AB1082">
        <v>51</v>
      </c>
      <c r="AC1082">
        <v>0.91444683812498895</v>
      </c>
      <c r="AD1082">
        <v>12</v>
      </c>
      <c r="AE1082">
        <v>8.5553161875010705E-2</v>
      </c>
      <c r="AF1082">
        <v>0</v>
      </c>
      <c r="AG1082">
        <v>0</v>
      </c>
      <c r="AH1082">
        <v>1.3973908478004099E-5</v>
      </c>
      <c r="AI1082">
        <v>1</v>
      </c>
      <c r="AJ1082">
        <v>92.872239687292094</v>
      </c>
      <c r="AK1082">
        <v>62</v>
      </c>
      <c r="AL1082">
        <v>0.99910304428239105</v>
      </c>
      <c r="AM1082">
        <v>0</v>
      </c>
      <c r="AN1082">
        <v>0</v>
      </c>
      <c r="AO1082">
        <v>5.5830055388221096E-3</v>
      </c>
      <c r="AP1082">
        <v>1</v>
      </c>
      <c r="AQ1082">
        <v>63</v>
      </c>
      <c r="AR1082">
        <v>0.999999999999999</v>
      </c>
      <c r="AS1082">
        <v>0</v>
      </c>
      <c r="AT1082">
        <v>0</v>
      </c>
      <c r="AU1082">
        <v>2.1143177967911601E-2</v>
      </c>
      <c r="AV1082">
        <v>2</v>
      </c>
      <c r="AW1082">
        <v>63</v>
      </c>
      <c r="AX1082">
        <v>1</v>
      </c>
      <c r="AY1082">
        <v>88.425023360767696</v>
      </c>
      <c r="AZ1082">
        <v>62</v>
      </c>
      <c r="BA1082">
        <v>0.99910304428239105</v>
      </c>
      <c r="BB1082">
        <v>59</v>
      </c>
      <c r="BC1082">
        <v>0.96930897872641297</v>
      </c>
      <c r="BD1082">
        <v>3</v>
      </c>
      <c r="BE1082">
        <v>2.5108015734764701E-2</v>
      </c>
      <c r="BF1082">
        <v>87.609972654253994</v>
      </c>
      <c r="BG1082">
        <v>85.908167375666906</v>
      </c>
      <c r="BH1082">
        <v>83.707501173462006</v>
      </c>
      <c r="BI1082">
        <v>89.380095134811995</v>
      </c>
    </row>
    <row r="1083" spans="1:61" x14ac:dyDescent="0.25">
      <c r="A1083" s="10" t="str">
        <f>VLOOKUP(D1083,'Index-Relations'!E:F,2,FALSE)</f>
        <v>ESG</v>
      </c>
      <c r="B1083" t="s">
        <v>3450</v>
      </c>
      <c r="C1083" s="53" t="s">
        <v>2760</v>
      </c>
      <c r="D1083" s="59" t="s">
        <v>3222</v>
      </c>
      <c r="E1083" s="59" t="s">
        <v>4523</v>
      </c>
      <c r="F1083" t="s">
        <v>449</v>
      </c>
      <c r="G1083" t="s">
        <v>448</v>
      </c>
      <c r="H1083" t="s">
        <v>450</v>
      </c>
      <c r="I1083" s="52">
        <v>45659</v>
      </c>
      <c r="J1083" t="s">
        <v>2457</v>
      </c>
      <c r="K1083">
        <v>16</v>
      </c>
      <c r="L1083" s="73">
        <v>95.352673738644</v>
      </c>
      <c r="M1083">
        <v>16</v>
      </c>
      <c r="N1083">
        <v>1</v>
      </c>
      <c r="O1083" s="73">
        <v>93.555754130837997</v>
      </c>
      <c r="P1083">
        <v>16</v>
      </c>
      <c r="Q1083">
        <v>1</v>
      </c>
      <c r="R1083">
        <v>16</v>
      </c>
      <c r="S1083">
        <v>0.999999999999999</v>
      </c>
      <c r="T1083">
        <v>45.366043677893501</v>
      </c>
      <c r="U1083">
        <v>0.682458065650694</v>
      </c>
      <c r="V1083">
        <v>10</v>
      </c>
      <c r="W1083">
        <v>0</v>
      </c>
      <c r="X1083">
        <v>0</v>
      </c>
      <c r="Y1083">
        <v>16</v>
      </c>
      <c r="Z1083">
        <v>1</v>
      </c>
      <c r="AA1083">
        <v>29.6344296818407</v>
      </c>
      <c r="AB1083">
        <v>15</v>
      </c>
      <c r="AC1083">
        <v>0.90248368116037303</v>
      </c>
      <c r="AD1083">
        <v>1</v>
      </c>
      <c r="AE1083">
        <v>9.7516318839626095E-2</v>
      </c>
      <c r="AF1083">
        <v>0</v>
      </c>
      <c r="AG1083">
        <v>1.8041000000000001E-16</v>
      </c>
      <c r="AH1083">
        <v>6.5036709853727601E-2</v>
      </c>
      <c r="AI1083">
        <v>3</v>
      </c>
      <c r="AJ1083" s="73">
        <v>94.541734963867995</v>
      </c>
      <c r="AK1083">
        <v>16</v>
      </c>
      <c r="AL1083">
        <v>1</v>
      </c>
      <c r="AM1083">
        <v>0</v>
      </c>
      <c r="AN1083">
        <v>0</v>
      </c>
      <c r="AO1083">
        <v>0</v>
      </c>
      <c r="AP1083">
        <v>0</v>
      </c>
      <c r="AQ1083">
        <v>16</v>
      </c>
      <c r="AR1083">
        <v>0.999999999999999</v>
      </c>
      <c r="AS1083">
        <v>0</v>
      </c>
      <c r="AT1083">
        <v>0</v>
      </c>
      <c r="AU1083">
        <v>0</v>
      </c>
      <c r="AV1083">
        <v>0</v>
      </c>
      <c r="AW1083">
        <v>16</v>
      </c>
      <c r="AX1083">
        <v>1</v>
      </c>
      <c r="AY1083" s="73">
        <v>94.482389887368996</v>
      </c>
      <c r="AZ1083">
        <v>16</v>
      </c>
      <c r="BA1083">
        <v>1</v>
      </c>
      <c r="BB1083">
        <v>16</v>
      </c>
      <c r="BC1083">
        <v>0.999999999999999</v>
      </c>
      <c r="BD1083">
        <v>0</v>
      </c>
      <c r="BE1083">
        <v>0</v>
      </c>
      <c r="BF1083">
        <v>95.352673738644</v>
      </c>
      <c r="BG1083">
        <v>93.555754130837997</v>
      </c>
      <c r="BH1083">
        <v>94.482389887368996</v>
      </c>
      <c r="BI1083">
        <v>94.541734963867995</v>
      </c>
    </row>
    <row r="1084" spans="1:61" x14ac:dyDescent="0.25">
      <c r="A1084" s="10" t="str">
        <f>VLOOKUP(D1084,'Index-Relations'!E:F,2,FALSE)</f>
        <v>ESG</v>
      </c>
      <c r="B1084" t="s">
        <v>3450</v>
      </c>
      <c r="C1084" s="53" t="s">
        <v>2761</v>
      </c>
      <c r="D1084" s="59" t="s">
        <v>3222</v>
      </c>
      <c r="E1084" s="59" t="s">
        <v>4524</v>
      </c>
      <c r="F1084" t="s">
        <v>449</v>
      </c>
      <c r="G1084" t="s">
        <v>448</v>
      </c>
      <c r="H1084" t="s">
        <v>450</v>
      </c>
      <c r="I1084" s="52">
        <v>45628</v>
      </c>
      <c r="J1084" t="s">
        <v>2457</v>
      </c>
      <c r="K1084">
        <v>16</v>
      </c>
      <c r="L1084" s="73">
        <v>95.147115527495998</v>
      </c>
      <c r="M1084">
        <v>16</v>
      </c>
      <c r="N1084">
        <v>1</v>
      </c>
      <c r="O1084" s="73">
        <v>93.418342751896006</v>
      </c>
      <c r="P1084">
        <v>16</v>
      </c>
      <c r="Q1084">
        <v>1</v>
      </c>
      <c r="R1084">
        <v>16</v>
      </c>
      <c r="S1084">
        <v>1</v>
      </c>
      <c r="T1084">
        <v>41.999209364011797</v>
      </c>
      <c r="U1084">
        <v>0.69480722123735394</v>
      </c>
      <c r="V1084">
        <v>10</v>
      </c>
      <c r="W1084">
        <v>0</v>
      </c>
      <c r="X1084">
        <v>0</v>
      </c>
      <c r="Y1084">
        <v>16</v>
      </c>
      <c r="Z1084">
        <v>1</v>
      </c>
      <c r="AA1084">
        <v>23.679996343777201</v>
      </c>
      <c r="AB1084">
        <v>15</v>
      </c>
      <c r="AC1084">
        <v>0.91980378735566204</v>
      </c>
      <c r="AD1084">
        <v>1</v>
      </c>
      <c r="AE1084">
        <v>8.0196212644337503E-2</v>
      </c>
      <c r="AF1084">
        <v>0</v>
      </c>
      <c r="AG1084">
        <v>1.1102E-16</v>
      </c>
      <c r="AH1084">
        <v>6.5524050367028894E-2</v>
      </c>
      <c r="AI1084">
        <v>3</v>
      </c>
      <c r="AJ1084" s="73">
        <v>94.532926134698997</v>
      </c>
      <c r="AK1084">
        <v>16</v>
      </c>
      <c r="AL1084">
        <v>1</v>
      </c>
      <c r="AM1084">
        <v>0</v>
      </c>
      <c r="AN1084">
        <v>0</v>
      </c>
      <c r="AO1084">
        <v>0</v>
      </c>
      <c r="AP1084">
        <v>0</v>
      </c>
      <c r="AQ1084">
        <v>16</v>
      </c>
      <c r="AR1084">
        <v>1</v>
      </c>
      <c r="AS1084">
        <v>0</v>
      </c>
      <c r="AT1084">
        <v>0</v>
      </c>
      <c r="AU1084">
        <v>0</v>
      </c>
      <c r="AV1084">
        <v>0</v>
      </c>
      <c r="AW1084">
        <v>16</v>
      </c>
      <c r="AX1084">
        <v>1</v>
      </c>
      <c r="AY1084" s="73">
        <v>94.136813527397905</v>
      </c>
      <c r="AZ1084">
        <v>16</v>
      </c>
      <c r="BA1084">
        <v>1</v>
      </c>
      <c r="BB1084">
        <v>16</v>
      </c>
      <c r="BC1084">
        <v>1</v>
      </c>
      <c r="BD1084">
        <v>0</v>
      </c>
      <c r="BE1084">
        <v>0</v>
      </c>
      <c r="BF1084">
        <v>95.147115527495998</v>
      </c>
      <c r="BG1084">
        <v>93.418342751896006</v>
      </c>
      <c r="BH1084">
        <v>94.136813527397905</v>
      </c>
      <c r="BI1084">
        <v>94.532926134698997</v>
      </c>
    </row>
    <row r="1085" spans="1:61" x14ac:dyDescent="0.25">
      <c r="A1085" s="10" t="str">
        <f>VLOOKUP(D1085,'Index-Relations'!E:F,2,FALSE)</f>
        <v>ESG</v>
      </c>
      <c r="B1085" t="s">
        <v>3450</v>
      </c>
      <c r="C1085" s="53" t="s">
        <v>2762</v>
      </c>
      <c r="D1085" s="59" t="s">
        <v>3222</v>
      </c>
      <c r="E1085" s="59" t="s">
        <v>4525</v>
      </c>
      <c r="F1085" t="s">
        <v>449</v>
      </c>
      <c r="G1085" t="s">
        <v>448</v>
      </c>
      <c r="H1085" t="s">
        <v>450</v>
      </c>
      <c r="I1085" s="52">
        <v>45597</v>
      </c>
      <c r="J1085" t="s">
        <v>2457</v>
      </c>
      <c r="K1085">
        <v>16</v>
      </c>
      <c r="L1085" s="73">
        <v>95.144633117970002</v>
      </c>
      <c r="M1085">
        <v>16</v>
      </c>
      <c r="N1085">
        <v>1</v>
      </c>
      <c r="O1085" s="73">
        <v>93.416616117596902</v>
      </c>
      <c r="P1085">
        <v>16</v>
      </c>
      <c r="Q1085">
        <v>1</v>
      </c>
      <c r="R1085">
        <v>16</v>
      </c>
      <c r="S1085">
        <v>0.999999999999999</v>
      </c>
      <c r="T1085">
        <v>41.8000081879931</v>
      </c>
      <c r="U1085">
        <v>0.69113841860531799</v>
      </c>
      <c r="V1085">
        <v>10</v>
      </c>
      <c r="W1085">
        <v>0</v>
      </c>
      <c r="X1085">
        <v>0</v>
      </c>
      <c r="Y1085">
        <v>16</v>
      </c>
      <c r="Z1085">
        <v>1</v>
      </c>
      <c r="AA1085">
        <v>23.018223681063802</v>
      </c>
      <c r="AB1085">
        <v>15</v>
      </c>
      <c r="AC1085">
        <v>0.92059802126954504</v>
      </c>
      <c r="AD1085">
        <v>1</v>
      </c>
      <c r="AE1085">
        <v>7.9401978730454403E-2</v>
      </c>
      <c r="AF1085">
        <v>0</v>
      </c>
      <c r="AG1085">
        <v>0</v>
      </c>
      <c r="AH1085">
        <v>6.5082201242755794E-2</v>
      </c>
      <c r="AI1085">
        <v>3</v>
      </c>
      <c r="AJ1085" s="73">
        <v>94.534963745773894</v>
      </c>
      <c r="AK1085">
        <v>16</v>
      </c>
      <c r="AL1085">
        <v>1</v>
      </c>
      <c r="AM1085">
        <v>0</v>
      </c>
      <c r="AN1085">
        <v>0</v>
      </c>
      <c r="AO1085">
        <v>0</v>
      </c>
      <c r="AP1085">
        <v>0</v>
      </c>
      <c r="AQ1085">
        <v>16</v>
      </c>
      <c r="AR1085">
        <v>1</v>
      </c>
      <c r="AS1085">
        <v>0</v>
      </c>
      <c r="AT1085">
        <v>0</v>
      </c>
      <c r="AU1085">
        <v>0</v>
      </c>
      <c r="AV1085">
        <v>0</v>
      </c>
      <c r="AW1085">
        <v>16</v>
      </c>
      <c r="AX1085">
        <v>1</v>
      </c>
      <c r="AY1085" s="73">
        <v>94.134510976103002</v>
      </c>
      <c r="AZ1085">
        <v>16</v>
      </c>
      <c r="BA1085">
        <v>1</v>
      </c>
      <c r="BB1085">
        <v>16</v>
      </c>
      <c r="BC1085">
        <v>1</v>
      </c>
      <c r="BD1085">
        <v>0</v>
      </c>
      <c r="BE1085">
        <v>0</v>
      </c>
      <c r="BF1085">
        <v>95.144633117970002</v>
      </c>
      <c r="BG1085">
        <v>93.416616117596902</v>
      </c>
      <c r="BH1085">
        <v>94.134510976103002</v>
      </c>
      <c r="BI1085">
        <v>94.534963745773894</v>
      </c>
    </row>
    <row r="1086" spans="1:61" x14ac:dyDescent="0.25">
      <c r="A1086" s="10" t="str">
        <f>VLOOKUP(D1086,'Index-Relations'!E:F,2,FALSE)</f>
        <v>ESG</v>
      </c>
      <c r="B1086" t="s">
        <v>3450</v>
      </c>
      <c r="C1086" s="53" t="s">
        <v>2763</v>
      </c>
      <c r="D1086" s="59" t="s">
        <v>3222</v>
      </c>
      <c r="E1086" s="59" t="s">
        <v>4526</v>
      </c>
      <c r="F1086" t="s">
        <v>449</v>
      </c>
      <c r="G1086" t="s">
        <v>448</v>
      </c>
      <c r="H1086" t="s">
        <v>450</v>
      </c>
      <c r="I1086" s="52">
        <v>45566</v>
      </c>
      <c r="J1086" t="s">
        <v>2457</v>
      </c>
      <c r="K1086">
        <v>16</v>
      </c>
      <c r="L1086" s="73">
        <v>95.171565162514</v>
      </c>
      <c r="M1086">
        <v>16</v>
      </c>
      <c r="N1086">
        <v>1</v>
      </c>
      <c r="O1086" s="73">
        <v>93.427692364293904</v>
      </c>
      <c r="P1086">
        <v>16</v>
      </c>
      <c r="Q1086">
        <v>1</v>
      </c>
      <c r="R1086">
        <v>16</v>
      </c>
      <c r="S1086">
        <v>1</v>
      </c>
      <c r="T1086">
        <v>41.857628528269402</v>
      </c>
      <c r="U1086">
        <v>0.68880683399301701</v>
      </c>
      <c r="V1086">
        <v>10</v>
      </c>
      <c r="W1086">
        <v>0</v>
      </c>
      <c r="X1086">
        <v>0</v>
      </c>
      <c r="Y1086">
        <v>16</v>
      </c>
      <c r="Z1086">
        <v>0.999999999999999</v>
      </c>
      <c r="AA1086">
        <v>22.3699155337404</v>
      </c>
      <c r="AB1086">
        <v>15</v>
      </c>
      <c r="AC1086">
        <v>0.92408163185206105</v>
      </c>
      <c r="AD1086">
        <v>1</v>
      </c>
      <c r="AE1086">
        <v>7.5918368147938994E-2</v>
      </c>
      <c r="AF1086">
        <v>0</v>
      </c>
      <c r="AG1086">
        <v>0</v>
      </c>
      <c r="AH1086">
        <v>6.4938044562788996E-2</v>
      </c>
      <c r="AI1086">
        <v>3</v>
      </c>
      <c r="AJ1086" s="73">
        <v>94.575378942922001</v>
      </c>
      <c r="AK1086">
        <v>16</v>
      </c>
      <c r="AL1086">
        <v>1</v>
      </c>
      <c r="AM1086">
        <v>0</v>
      </c>
      <c r="AN1086">
        <v>0</v>
      </c>
      <c r="AO1086">
        <v>0</v>
      </c>
      <c r="AP1086">
        <v>0</v>
      </c>
      <c r="AQ1086">
        <v>16</v>
      </c>
      <c r="AR1086">
        <v>0.999999999999999</v>
      </c>
      <c r="AS1086">
        <v>0</v>
      </c>
      <c r="AT1086">
        <v>0</v>
      </c>
      <c r="AU1086">
        <v>0</v>
      </c>
      <c r="AV1086">
        <v>0</v>
      </c>
      <c r="AW1086">
        <v>16</v>
      </c>
      <c r="AX1086">
        <v>0.999999999999999</v>
      </c>
      <c r="AY1086" s="73">
        <v>94.158675852063894</v>
      </c>
      <c r="AZ1086">
        <v>16</v>
      </c>
      <c r="BA1086">
        <v>1</v>
      </c>
      <c r="BB1086">
        <v>16</v>
      </c>
      <c r="BC1086">
        <v>0.999999999999999</v>
      </c>
      <c r="BD1086">
        <v>0</v>
      </c>
      <c r="BE1086">
        <v>0</v>
      </c>
      <c r="BF1086">
        <v>95.171565162514</v>
      </c>
      <c r="BG1086">
        <v>93.427692364293904</v>
      </c>
      <c r="BH1086">
        <v>94.158675852063894</v>
      </c>
      <c r="BI1086">
        <v>94.575378942922001</v>
      </c>
    </row>
    <row r="1087" spans="1:61" x14ac:dyDescent="0.25">
      <c r="A1087" s="10" t="str">
        <f>VLOOKUP(D1087,'Index-Relations'!E:F,2,FALSE)</f>
        <v>ESG</v>
      </c>
      <c r="B1087" t="s">
        <v>3450</v>
      </c>
      <c r="C1087" s="53" t="s">
        <v>2764</v>
      </c>
      <c r="D1087" s="59" t="s">
        <v>3222</v>
      </c>
      <c r="E1087" s="59" t="s">
        <v>4527</v>
      </c>
      <c r="F1087" t="s">
        <v>449</v>
      </c>
      <c r="G1087" t="s">
        <v>448</v>
      </c>
      <c r="H1087" t="s">
        <v>450</v>
      </c>
      <c r="I1087" s="52">
        <v>45537</v>
      </c>
      <c r="J1087" t="s">
        <v>2457</v>
      </c>
      <c r="K1087">
        <v>16</v>
      </c>
      <c r="L1087" s="73">
        <v>95.179794252726893</v>
      </c>
      <c r="M1087">
        <v>16</v>
      </c>
      <c r="N1087">
        <v>1</v>
      </c>
      <c r="O1087" s="73">
        <v>93.383430727532001</v>
      </c>
      <c r="P1087">
        <v>16</v>
      </c>
      <c r="Q1087">
        <v>1</v>
      </c>
      <c r="R1087">
        <v>16</v>
      </c>
      <c r="S1087">
        <v>0.999999999999999</v>
      </c>
      <c r="T1087">
        <v>41.596558650736803</v>
      </c>
      <c r="U1087">
        <v>0.69392104805605004</v>
      </c>
      <c r="V1087">
        <v>10</v>
      </c>
      <c r="W1087">
        <v>0</v>
      </c>
      <c r="X1087">
        <v>0</v>
      </c>
      <c r="Y1087">
        <v>16</v>
      </c>
      <c r="Z1087">
        <v>1</v>
      </c>
      <c r="AA1087">
        <v>23.971589259451701</v>
      </c>
      <c r="AB1087">
        <v>15</v>
      </c>
      <c r="AC1087">
        <v>0.92634779825970803</v>
      </c>
      <c r="AD1087">
        <v>1</v>
      </c>
      <c r="AE1087">
        <v>7.3652201740291204E-2</v>
      </c>
      <c r="AF1087">
        <v>0</v>
      </c>
      <c r="AG1087">
        <v>0</v>
      </c>
      <c r="AH1087">
        <v>7.1320633856251106E-2</v>
      </c>
      <c r="AI1087">
        <v>3</v>
      </c>
      <c r="AJ1087" s="73">
        <v>94.621380554439</v>
      </c>
      <c r="AK1087">
        <v>16</v>
      </c>
      <c r="AL1087">
        <v>1</v>
      </c>
      <c r="AM1087">
        <v>0</v>
      </c>
      <c r="AN1087">
        <v>0</v>
      </c>
      <c r="AO1087">
        <v>0</v>
      </c>
      <c r="AP1087">
        <v>0</v>
      </c>
      <c r="AQ1087">
        <v>16</v>
      </c>
      <c r="AR1087">
        <v>1</v>
      </c>
      <c r="AS1087">
        <v>0</v>
      </c>
      <c r="AT1087">
        <v>0</v>
      </c>
      <c r="AU1087">
        <v>0</v>
      </c>
      <c r="AV1087">
        <v>0</v>
      </c>
      <c r="AW1087">
        <v>16</v>
      </c>
      <c r="AX1087">
        <v>1</v>
      </c>
      <c r="AY1087" s="73">
        <v>94.180250393707993</v>
      </c>
      <c r="AZ1087">
        <v>16</v>
      </c>
      <c r="BA1087">
        <v>1</v>
      </c>
      <c r="BB1087">
        <v>16</v>
      </c>
      <c r="BC1087">
        <v>1</v>
      </c>
      <c r="BD1087">
        <v>0</v>
      </c>
      <c r="BE1087">
        <v>0</v>
      </c>
      <c r="BF1087">
        <v>95.179794252726893</v>
      </c>
      <c r="BG1087">
        <v>93.383430727532001</v>
      </c>
      <c r="BH1087">
        <v>94.180250393707993</v>
      </c>
      <c r="BI1087">
        <v>94.621380554439</v>
      </c>
    </row>
    <row r="1088" spans="1:61" x14ac:dyDescent="0.25">
      <c r="A1088" s="10" t="str">
        <f>VLOOKUP(D1088,'Index-Relations'!E:F,2,FALSE)</f>
        <v>ESG</v>
      </c>
      <c r="B1088" t="s">
        <v>3450</v>
      </c>
      <c r="C1088" s="53" t="s">
        <v>3350</v>
      </c>
      <c r="D1088" s="59" t="s">
        <v>3222</v>
      </c>
      <c r="E1088" s="59" t="s">
        <v>4528</v>
      </c>
      <c r="F1088" t="s">
        <v>449</v>
      </c>
      <c r="G1088" t="s">
        <v>448</v>
      </c>
      <c r="H1088" t="s">
        <v>450</v>
      </c>
      <c r="I1088" s="52">
        <v>45505</v>
      </c>
      <c r="J1088" t="s">
        <v>2457</v>
      </c>
      <c r="K1088">
        <v>16</v>
      </c>
      <c r="L1088" s="73">
        <v>95.156755912931999</v>
      </c>
      <c r="M1088">
        <v>16</v>
      </c>
      <c r="N1088">
        <v>1</v>
      </c>
      <c r="O1088" s="73">
        <v>93.299072008604995</v>
      </c>
      <c r="P1088">
        <v>16</v>
      </c>
      <c r="Q1088">
        <v>1</v>
      </c>
      <c r="R1088">
        <v>16</v>
      </c>
      <c r="S1088">
        <v>1</v>
      </c>
      <c r="T1088">
        <v>41.514291431782603</v>
      </c>
      <c r="U1088">
        <v>0.67126674946389397</v>
      </c>
      <c r="V1088">
        <v>10</v>
      </c>
      <c r="W1088">
        <v>0</v>
      </c>
      <c r="X1088">
        <v>0</v>
      </c>
      <c r="Y1088">
        <v>16</v>
      </c>
      <c r="Z1088">
        <v>1</v>
      </c>
      <c r="AA1088">
        <v>23.523631646449001</v>
      </c>
      <c r="AB1088">
        <v>15</v>
      </c>
      <c r="AC1088">
        <v>0.924376845716263</v>
      </c>
      <c r="AD1088">
        <v>1</v>
      </c>
      <c r="AE1088">
        <v>7.5623154283736296E-2</v>
      </c>
      <c r="AF1088">
        <v>0</v>
      </c>
      <c r="AG1088">
        <v>0</v>
      </c>
      <c r="AH1088">
        <v>8.2184160663500594E-2</v>
      </c>
      <c r="AI1088">
        <v>3</v>
      </c>
      <c r="AJ1088" s="73">
        <v>94.625101069226901</v>
      </c>
      <c r="AK1088">
        <v>16</v>
      </c>
      <c r="AL1088">
        <v>1</v>
      </c>
      <c r="AM1088">
        <v>0</v>
      </c>
      <c r="AN1088">
        <v>0</v>
      </c>
      <c r="AO1088">
        <v>0</v>
      </c>
      <c r="AP1088">
        <v>0</v>
      </c>
      <c r="AQ1088">
        <v>16</v>
      </c>
      <c r="AR1088">
        <v>1</v>
      </c>
      <c r="AS1088">
        <v>0</v>
      </c>
      <c r="AT1088">
        <v>0</v>
      </c>
      <c r="AU1088">
        <v>0</v>
      </c>
      <c r="AV1088">
        <v>0</v>
      </c>
      <c r="AW1088">
        <v>16</v>
      </c>
      <c r="AX1088">
        <v>1</v>
      </c>
      <c r="AY1088" s="73">
        <v>94.183169300186904</v>
      </c>
      <c r="AZ1088">
        <v>16</v>
      </c>
      <c r="BA1088">
        <v>1</v>
      </c>
      <c r="BB1088">
        <v>16</v>
      </c>
      <c r="BC1088">
        <v>1</v>
      </c>
      <c r="BD1088">
        <v>0</v>
      </c>
      <c r="BE1088">
        <v>0</v>
      </c>
      <c r="BF1088">
        <v>95.156755912931999</v>
      </c>
      <c r="BG1088">
        <v>93.299072008604995</v>
      </c>
      <c r="BH1088">
        <v>94.183169300186904</v>
      </c>
      <c r="BI1088">
        <v>94.625101069226901</v>
      </c>
    </row>
    <row r="1089" spans="1:61" x14ac:dyDescent="0.25">
      <c r="A1089" s="10" t="str">
        <f>VLOOKUP(D1089,'Index-Relations'!E:F,2,FALSE)</f>
        <v>ESG</v>
      </c>
      <c r="B1089" t="s">
        <v>3450</v>
      </c>
      <c r="C1089" s="53" t="s">
        <v>2765</v>
      </c>
      <c r="D1089" s="59" t="s">
        <v>3222</v>
      </c>
      <c r="E1089" s="59" t="s">
        <v>4529</v>
      </c>
      <c r="F1089" t="s">
        <v>449</v>
      </c>
      <c r="G1089" t="s">
        <v>448</v>
      </c>
      <c r="H1089" t="s">
        <v>450</v>
      </c>
      <c r="I1089" s="52">
        <v>45474</v>
      </c>
      <c r="J1089" t="s">
        <v>2457</v>
      </c>
      <c r="K1089">
        <v>16</v>
      </c>
      <c r="L1089" s="73">
        <v>95.488868924911998</v>
      </c>
      <c r="M1089">
        <v>16</v>
      </c>
      <c r="N1089">
        <v>1</v>
      </c>
      <c r="O1089" s="73">
        <v>93.312443462872906</v>
      </c>
      <c r="P1089">
        <v>16</v>
      </c>
      <c r="Q1089">
        <v>1</v>
      </c>
      <c r="R1089">
        <v>16</v>
      </c>
      <c r="S1089">
        <v>0.999999999999999</v>
      </c>
      <c r="T1089">
        <v>41.554790917703698</v>
      </c>
      <c r="U1089">
        <v>0.71561103201897902</v>
      </c>
      <c r="V1089">
        <v>10</v>
      </c>
      <c r="W1089">
        <v>0</v>
      </c>
      <c r="X1089">
        <v>0</v>
      </c>
      <c r="Y1089">
        <v>16</v>
      </c>
      <c r="Z1089">
        <v>0.999999999999999</v>
      </c>
      <c r="AA1089">
        <v>26.114327709452802</v>
      </c>
      <c r="AB1089">
        <v>15</v>
      </c>
      <c r="AC1089">
        <v>0.92160936836558305</v>
      </c>
      <c r="AD1089">
        <v>1</v>
      </c>
      <c r="AE1089">
        <v>7.8390631634416605E-2</v>
      </c>
      <c r="AF1089">
        <v>0</v>
      </c>
      <c r="AG1089">
        <v>9.7139999999999999E-17</v>
      </c>
      <c r="AH1089">
        <v>8.6486637759964596E-2</v>
      </c>
      <c r="AI1089">
        <v>3</v>
      </c>
      <c r="AJ1089" s="73">
        <v>94.600522445191004</v>
      </c>
      <c r="AK1089">
        <v>16</v>
      </c>
      <c r="AL1089">
        <v>1</v>
      </c>
      <c r="AM1089">
        <v>0</v>
      </c>
      <c r="AN1089">
        <v>0</v>
      </c>
      <c r="AO1089">
        <v>0</v>
      </c>
      <c r="AP1089">
        <v>0</v>
      </c>
      <c r="AQ1089">
        <v>16</v>
      </c>
      <c r="AR1089">
        <v>0.999999999999999</v>
      </c>
      <c r="AS1089">
        <v>0</v>
      </c>
      <c r="AT1089">
        <v>0</v>
      </c>
      <c r="AU1089">
        <v>0</v>
      </c>
      <c r="AV1089">
        <v>0</v>
      </c>
      <c r="AW1089">
        <v>16</v>
      </c>
      <c r="AX1089">
        <v>1</v>
      </c>
      <c r="AY1089" s="73">
        <v>94.879068751811005</v>
      </c>
      <c r="AZ1089">
        <v>16</v>
      </c>
      <c r="BA1089">
        <v>1</v>
      </c>
      <c r="BB1089">
        <v>16</v>
      </c>
      <c r="BC1089">
        <v>0.999999999999999</v>
      </c>
      <c r="BD1089">
        <v>0</v>
      </c>
      <c r="BE1089">
        <v>0</v>
      </c>
      <c r="BF1089">
        <v>95.488868924911998</v>
      </c>
      <c r="BG1089">
        <v>93.312443462872906</v>
      </c>
      <c r="BH1089">
        <v>94.879068751811005</v>
      </c>
      <c r="BI1089">
        <v>94.600522445191004</v>
      </c>
    </row>
    <row r="1090" spans="1:61" x14ac:dyDescent="0.25">
      <c r="A1090" s="10" t="str">
        <f>VLOOKUP(D1090,'Index-Relations'!E:F,2,FALSE)</f>
        <v>ESG</v>
      </c>
      <c r="B1090" t="s">
        <v>3450</v>
      </c>
      <c r="C1090" s="53" t="s">
        <v>2766</v>
      </c>
      <c r="D1090" s="59" t="s">
        <v>3222</v>
      </c>
      <c r="E1090" s="59" t="s">
        <v>4530</v>
      </c>
      <c r="F1090" t="s">
        <v>449</v>
      </c>
      <c r="G1090" t="s">
        <v>448</v>
      </c>
      <c r="H1090" t="s">
        <v>450</v>
      </c>
      <c r="I1090" s="52">
        <v>45446</v>
      </c>
      <c r="J1090" t="s">
        <v>2457</v>
      </c>
      <c r="K1090">
        <v>16</v>
      </c>
      <c r="L1090" s="73">
        <v>95.422694504253997</v>
      </c>
      <c r="M1090">
        <v>16</v>
      </c>
      <c r="N1090">
        <v>1</v>
      </c>
      <c r="O1090" s="73">
        <v>93.198338140244999</v>
      </c>
      <c r="P1090">
        <v>16</v>
      </c>
      <c r="Q1090">
        <v>1</v>
      </c>
      <c r="R1090">
        <v>16</v>
      </c>
      <c r="S1090">
        <v>1</v>
      </c>
      <c r="T1090">
        <v>41.2633900316753</v>
      </c>
      <c r="U1090">
        <v>0.700801445537659</v>
      </c>
      <c r="V1090">
        <v>10</v>
      </c>
      <c r="W1090">
        <v>0</v>
      </c>
      <c r="X1090">
        <v>0</v>
      </c>
      <c r="Y1090">
        <v>16</v>
      </c>
      <c r="Z1090">
        <v>1</v>
      </c>
      <c r="AA1090">
        <v>25.689117222825899</v>
      </c>
      <c r="AB1090">
        <v>15</v>
      </c>
      <c r="AC1090">
        <v>0.92028288031564598</v>
      </c>
      <c r="AD1090">
        <v>1</v>
      </c>
      <c r="AE1090">
        <v>7.9717119684353493E-2</v>
      </c>
      <c r="AF1090">
        <v>0</v>
      </c>
      <c r="AG1090">
        <v>6.9390000000000004E-17</v>
      </c>
      <c r="AH1090">
        <v>8.4614213998886301E-2</v>
      </c>
      <c r="AI1090">
        <v>3</v>
      </c>
      <c r="AJ1090" s="73">
        <v>94.587792991673993</v>
      </c>
      <c r="AK1090">
        <v>16</v>
      </c>
      <c r="AL1090">
        <v>1</v>
      </c>
      <c r="AM1090">
        <v>0</v>
      </c>
      <c r="AN1090">
        <v>0</v>
      </c>
      <c r="AO1090">
        <v>0</v>
      </c>
      <c r="AP1090">
        <v>0</v>
      </c>
      <c r="AQ1090">
        <v>16</v>
      </c>
      <c r="AR1090">
        <v>1</v>
      </c>
      <c r="AS1090">
        <v>0</v>
      </c>
      <c r="AT1090">
        <v>0</v>
      </c>
      <c r="AU1090">
        <v>0</v>
      </c>
      <c r="AV1090">
        <v>0</v>
      </c>
      <c r="AW1090">
        <v>16</v>
      </c>
      <c r="AX1090">
        <v>0.999999999999999</v>
      </c>
      <c r="AY1090" s="73">
        <v>94.834351625138893</v>
      </c>
      <c r="AZ1090">
        <v>16</v>
      </c>
      <c r="BA1090">
        <v>1</v>
      </c>
      <c r="BB1090">
        <v>16</v>
      </c>
      <c r="BC1090">
        <v>1</v>
      </c>
      <c r="BD1090">
        <v>0</v>
      </c>
      <c r="BE1090">
        <v>0</v>
      </c>
      <c r="BF1090">
        <v>95.422694504253997</v>
      </c>
      <c r="BG1090">
        <v>93.198338140244999</v>
      </c>
      <c r="BH1090">
        <v>94.834351625138893</v>
      </c>
      <c r="BI1090">
        <v>94.587792991673993</v>
      </c>
    </row>
    <row r="1091" spans="1:61" x14ac:dyDescent="0.25">
      <c r="A1091" s="10" t="str">
        <f>VLOOKUP(D1091,'Index-Relations'!E:F,2,FALSE)</f>
        <v>ESG</v>
      </c>
      <c r="B1091" t="s">
        <v>3450</v>
      </c>
      <c r="C1091" s="53" t="s">
        <v>2767</v>
      </c>
      <c r="D1091" s="59" t="s">
        <v>3222</v>
      </c>
      <c r="E1091" s="59" t="s">
        <v>4531</v>
      </c>
      <c r="F1091" t="s">
        <v>449</v>
      </c>
      <c r="G1091" t="s">
        <v>448</v>
      </c>
      <c r="H1091" t="s">
        <v>450</v>
      </c>
      <c r="I1091" s="52">
        <v>45414</v>
      </c>
      <c r="J1091" t="s">
        <v>2457</v>
      </c>
      <c r="K1091">
        <v>16</v>
      </c>
      <c r="L1091" s="73">
        <v>95.588103943345004</v>
      </c>
      <c r="M1091">
        <v>16</v>
      </c>
      <c r="N1091">
        <v>1</v>
      </c>
      <c r="O1091" s="73">
        <v>93.236302326026006</v>
      </c>
      <c r="P1091">
        <v>16</v>
      </c>
      <c r="Q1091">
        <v>1</v>
      </c>
      <c r="R1091">
        <v>16</v>
      </c>
      <c r="S1091">
        <v>0.999999999999999</v>
      </c>
      <c r="T1091">
        <v>41.178137031654998</v>
      </c>
      <c r="U1091">
        <v>0.70157962802816898</v>
      </c>
      <c r="V1091">
        <v>10</v>
      </c>
      <c r="W1091">
        <v>0</v>
      </c>
      <c r="X1091">
        <v>0</v>
      </c>
      <c r="Y1091">
        <v>16</v>
      </c>
      <c r="Z1091">
        <v>1</v>
      </c>
      <c r="AA1091">
        <v>25.467271637708301</v>
      </c>
      <c r="AB1091">
        <v>15</v>
      </c>
      <c r="AC1091">
        <v>0.92403772636371995</v>
      </c>
      <c r="AD1091">
        <v>1</v>
      </c>
      <c r="AE1091">
        <v>7.5962273636279595E-2</v>
      </c>
      <c r="AF1091">
        <v>0</v>
      </c>
      <c r="AG1091">
        <v>0</v>
      </c>
      <c r="AH1091">
        <v>8.4210947428474098E-2</v>
      </c>
      <c r="AI1091">
        <v>3</v>
      </c>
      <c r="AJ1091" s="73">
        <v>94.756766451516</v>
      </c>
      <c r="AK1091">
        <v>16</v>
      </c>
      <c r="AL1091">
        <v>1</v>
      </c>
      <c r="AM1091">
        <v>0</v>
      </c>
      <c r="AN1091">
        <v>0</v>
      </c>
      <c r="AO1091">
        <v>0</v>
      </c>
      <c r="AP1091">
        <v>0</v>
      </c>
      <c r="AQ1091">
        <v>16</v>
      </c>
      <c r="AR1091">
        <v>0.999999999999999</v>
      </c>
      <c r="AS1091">
        <v>0</v>
      </c>
      <c r="AT1091">
        <v>0</v>
      </c>
      <c r="AU1091">
        <v>0</v>
      </c>
      <c r="AV1091">
        <v>0</v>
      </c>
      <c r="AW1091">
        <v>16</v>
      </c>
      <c r="AX1091">
        <v>1</v>
      </c>
      <c r="AY1091" s="73">
        <v>95.190659149176994</v>
      </c>
      <c r="AZ1091">
        <v>16</v>
      </c>
      <c r="BA1091">
        <v>1</v>
      </c>
      <c r="BB1091">
        <v>16</v>
      </c>
      <c r="BC1091">
        <v>0.999999999999999</v>
      </c>
      <c r="BD1091">
        <v>0</v>
      </c>
      <c r="BE1091">
        <v>0</v>
      </c>
      <c r="BF1091">
        <v>95.588103943345004</v>
      </c>
      <c r="BG1091">
        <v>93.236302326026006</v>
      </c>
      <c r="BH1091">
        <v>95.190659149176994</v>
      </c>
      <c r="BI1091">
        <v>94.756766451516</v>
      </c>
    </row>
    <row r="1092" spans="1:61" x14ac:dyDescent="0.25">
      <c r="A1092" s="10" t="str">
        <f>VLOOKUP(D1092,'Index-Relations'!E:F,2,FALSE)</f>
        <v>ESG</v>
      </c>
      <c r="B1092" t="s">
        <v>3450</v>
      </c>
      <c r="C1092" s="53" t="s">
        <v>2768</v>
      </c>
      <c r="D1092" s="59" t="s">
        <v>3222</v>
      </c>
      <c r="E1092" s="59" t="s">
        <v>4532</v>
      </c>
      <c r="F1092" t="s">
        <v>449</v>
      </c>
      <c r="G1092" t="s">
        <v>448</v>
      </c>
      <c r="H1092" t="s">
        <v>450</v>
      </c>
      <c r="I1092" s="52">
        <v>45384</v>
      </c>
      <c r="J1092" t="s">
        <v>2457</v>
      </c>
      <c r="K1092">
        <v>16</v>
      </c>
      <c r="L1092">
        <v>95.967060075414906</v>
      </c>
      <c r="M1092">
        <v>16</v>
      </c>
      <c r="N1092">
        <v>1</v>
      </c>
      <c r="O1092">
        <v>94.175692023786496</v>
      </c>
      <c r="P1092">
        <v>16</v>
      </c>
      <c r="Q1092">
        <v>1</v>
      </c>
      <c r="R1092">
        <v>16</v>
      </c>
      <c r="S1092">
        <v>1</v>
      </c>
      <c r="T1092">
        <v>41.183969561263098</v>
      </c>
      <c r="U1092">
        <v>0.68963255283399705</v>
      </c>
      <c r="V1092">
        <v>10</v>
      </c>
      <c r="W1092">
        <v>0</v>
      </c>
      <c r="X1092">
        <v>0</v>
      </c>
      <c r="Y1092">
        <v>16</v>
      </c>
      <c r="Z1092">
        <v>1</v>
      </c>
      <c r="AA1092">
        <v>24.810990238756698</v>
      </c>
      <c r="AB1092">
        <v>15</v>
      </c>
      <c r="AC1092">
        <v>0.92617037861378404</v>
      </c>
      <c r="AD1092">
        <v>1</v>
      </c>
      <c r="AE1092">
        <v>7.3829621386215405E-2</v>
      </c>
      <c r="AF1092">
        <v>0</v>
      </c>
      <c r="AG1092">
        <v>0</v>
      </c>
      <c r="AH1092">
        <v>8.2721419586087405E-2</v>
      </c>
      <c r="AI1092">
        <v>3</v>
      </c>
      <c r="AJ1092">
        <v>95.360917997740998</v>
      </c>
      <c r="AK1092">
        <v>16</v>
      </c>
      <c r="AL1092">
        <v>1</v>
      </c>
      <c r="AM1092">
        <v>0</v>
      </c>
      <c r="AN1092">
        <v>0</v>
      </c>
      <c r="AO1092">
        <v>0</v>
      </c>
      <c r="AP1092">
        <v>0</v>
      </c>
      <c r="AQ1092">
        <v>16</v>
      </c>
      <c r="AR1092">
        <v>1</v>
      </c>
      <c r="AS1092">
        <v>0</v>
      </c>
      <c r="AT1092">
        <v>0</v>
      </c>
      <c r="AU1092">
        <v>0</v>
      </c>
      <c r="AV1092">
        <v>0</v>
      </c>
      <c r="AW1092">
        <v>16</v>
      </c>
      <c r="AX1092">
        <v>1</v>
      </c>
      <c r="AY1092">
        <v>95.550454101126206</v>
      </c>
      <c r="AZ1092">
        <v>16</v>
      </c>
      <c r="BA1092">
        <v>1</v>
      </c>
      <c r="BB1092">
        <v>16</v>
      </c>
      <c r="BC1092">
        <v>1</v>
      </c>
      <c r="BD1092">
        <v>0</v>
      </c>
      <c r="BE1092">
        <v>0</v>
      </c>
      <c r="BF1092">
        <v>95.634262962845995</v>
      </c>
      <c r="BG1092">
        <v>93.302673925012002</v>
      </c>
      <c r="BH1092">
        <v>95.190998546692995</v>
      </c>
      <c r="BI1092">
        <v>94.807275151686</v>
      </c>
    </row>
    <row r="1093" spans="1:61" x14ac:dyDescent="0.25">
      <c r="A1093" s="10" t="str">
        <f>VLOOKUP(D1093,'Index-Relations'!E:F,2,FALSE)</f>
        <v>ESG</v>
      </c>
      <c r="B1093" t="s">
        <v>3450</v>
      </c>
      <c r="C1093" s="53" t="s">
        <v>2769</v>
      </c>
      <c r="D1093" s="59" t="s">
        <v>3222</v>
      </c>
      <c r="E1093" s="59" t="s">
        <v>4533</v>
      </c>
      <c r="F1093" t="s">
        <v>449</v>
      </c>
      <c r="G1093" t="s">
        <v>448</v>
      </c>
      <c r="H1093" t="s">
        <v>450</v>
      </c>
      <c r="I1093" s="52">
        <v>45352</v>
      </c>
      <c r="J1093" t="s">
        <v>2457</v>
      </c>
      <c r="K1093">
        <v>16</v>
      </c>
      <c r="L1093">
        <v>95.951810252688105</v>
      </c>
      <c r="M1093">
        <v>16</v>
      </c>
      <c r="N1093">
        <v>1</v>
      </c>
      <c r="O1093">
        <v>94.176123241653002</v>
      </c>
      <c r="P1093">
        <v>16</v>
      </c>
      <c r="Q1093">
        <v>1</v>
      </c>
      <c r="R1093">
        <v>16</v>
      </c>
      <c r="S1093">
        <v>1</v>
      </c>
      <c r="T1093">
        <v>41.5720096810578</v>
      </c>
      <c r="U1093">
        <v>0.69699601166650105</v>
      </c>
      <c r="V1093">
        <v>10</v>
      </c>
      <c r="W1093">
        <v>0</v>
      </c>
      <c r="X1093">
        <v>0</v>
      </c>
      <c r="Y1093">
        <v>16</v>
      </c>
      <c r="Z1093">
        <v>1</v>
      </c>
      <c r="AA1093">
        <v>26.6281845020251</v>
      </c>
      <c r="AB1093">
        <v>15</v>
      </c>
      <c r="AC1093">
        <v>0.92433032470537702</v>
      </c>
      <c r="AD1093">
        <v>1</v>
      </c>
      <c r="AE1093">
        <v>7.5669675294622193E-2</v>
      </c>
      <c r="AF1093">
        <v>0</v>
      </c>
      <c r="AG1093">
        <v>2.776E-17</v>
      </c>
      <c r="AH1093">
        <v>6.1313465194299997E-2</v>
      </c>
      <c r="AI1093">
        <v>3</v>
      </c>
      <c r="AJ1093">
        <v>95.346982688812702</v>
      </c>
      <c r="AK1093">
        <v>16</v>
      </c>
      <c r="AL1093">
        <v>1</v>
      </c>
      <c r="AM1093">
        <v>0</v>
      </c>
      <c r="AN1093">
        <v>0</v>
      </c>
      <c r="AO1093">
        <v>0</v>
      </c>
      <c r="AP1093">
        <v>0</v>
      </c>
      <c r="AQ1093">
        <v>16</v>
      </c>
      <c r="AR1093">
        <v>1</v>
      </c>
      <c r="AS1093">
        <v>0</v>
      </c>
      <c r="AT1093">
        <v>0</v>
      </c>
      <c r="AU1093">
        <v>0</v>
      </c>
      <c r="AV1093">
        <v>0</v>
      </c>
      <c r="AW1093">
        <v>16</v>
      </c>
      <c r="AX1093">
        <v>1</v>
      </c>
      <c r="AY1093">
        <v>95.5373396266355</v>
      </c>
      <c r="AZ1093">
        <v>16</v>
      </c>
      <c r="BA1093">
        <v>1</v>
      </c>
      <c r="BB1093">
        <v>16</v>
      </c>
      <c r="BC1093">
        <v>1</v>
      </c>
      <c r="BD1093">
        <v>0</v>
      </c>
      <c r="BE1093">
        <v>0</v>
      </c>
      <c r="BF1093">
        <v>95.613115084899903</v>
      </c>
      <c r="BG1093">
        <v>93.305252653981</v>
      </c>
      <c r="BH1093">
        <v>95.161463823879998</v>
      </c>
      <c r="BI1093">
        <v>94.788532952889994</v>
      </c>
    </row>
    <row r="1094" spans="1:61" x14ac:dyDescent="0.25">
      <c r="A1094" s="10" t="str">
        <f>VLOOKUP(D1094,'Index-Relations'!E:F,2,FALSE)</f>
        <v>ESG</v>
      </c>
      <c r="B1094" t="s">
        <v>3450</v>
      </c>
      <c r="C1094" s="53" t="s">
        <v>2770</v>
      </c>
      <c r="D1094" s="59" t="s">
        <v>3222</v>
      </c>
      <c r="E1094" s="59" t="s">
        <v>4534</v>
      </c>
      <c r="F1094" t="s">
        <v>449</v>
      </c>
      <c r="G1094" t="s">
        <v>448</v>
      </c>
      <c r="H1094" t="s">
        <v>450</v>
      </c>
      <c r="I1094" s="52">
        <v>45323</v>
      </c>
      <c r="J1094" t="s">
        <v>2457</v>
      </c>
      <c r="K1094">
        <v>16</v>
      </c>
      <c r="L1094">
        <v>95.864045696706498</v>
      </c>
      <c r="M1094">
        <v>16</v>
      </c>
      <c r="N1094">
        <v>1</v>
      </c>
      <c r="O1094">
        <v>94.083298383549803</v>
      </c>
      <c r="P1094">
        <v>16</v>
      </c>
      <c r="Q1094">
        <v>1</v>
      </c>
      <c r="R1094">
        <v>16</v>
      </c>
      <c r="S1094">
        <v>1</v>
      </c>
      <c r="T1094">
        <v>42.118180025746</v>
      </c>
      <c r="U1094">
        <v>0.73724725663874102</v>
      </c>
      <c r="V1094">
        <v>10</v>
      </c>
      <c r="W1094">
        <v>0</v>
      </c>
      <c r="X1094">
        <v>0</v>
      </c>
      <c r="Y1094">
        <v>16</v>
      </c>
      <c r="Z1094">
        <v>1</v>
      </c>
      <c r="AA1094">
        <v>27.12810443351</v>
      </c>
      <c r="AB1094">
        <v>15</v>
      </c>
      <c r="AC1094">
        <v>0.91026608598251502</v>
      </c>
      <c r="AD1094">
        <v>1</v>
      </c>
      <c r="AE1094">
        <v>8.9733914017484304E-2</v>
      </c>
      <c r="AF1094">
        <v>0</v>
      </c>
      <c r="AG1094">
        <v>0</v>
      </c>
      <c r="AH1094">
        <v>5.5173516284139898E-2</v>
      </c>
      <c r="AI1094">
        <v>2</v>
      </c>
      <c r="AJ1094">
        <v>95.2283067617971</v>
      </c>
      <c r="AK1094">
        <v>16</v>
      </c>
      <c r="AL1094">
        <v>1</v>
      </c>
      <c r="AM1094">
        <v>0</v>
      </c>
      <c r="AN1094">
        <v>0</v>
      </c>
      <c r="AO1094">
        <v>0</v>
      </c>
      <c r="AP1094">
        <v>0</v>
      </c>
      <c r="AQ1094">
        <v>16</v>
      </c>
      <c r="AR1094">
        <v>1</v>
      </c>
      <c r="AS1094">
        <v>0</v>
      </c>
      <c r="AT1094">
        <v>0</v>
      </c>
      <c r="AU1094">
        <v>0</v>
      </c>
      <c r="AV1094">
        <v>0</v>
      </c>
      <c r="AW1094">
        <v>16</v>
      </c>
      <c r="AX1094">
        <v>1</v>
      </c>
      <c r="AY1094">
        <v>95.515333911985195</v>
      </c>
      <c r="AZ1094">
        <v>16</v>
      </c>
      <c r="BA1094">
        <v>1</v>
      </c>
      <c r="BB1094">
        <v>16</v>
      </c>
      <c r="BC1094">
        <v>1</v>
      </c>
      <c r="BD1094">
        <v>0</v>
      </c>
      <c r="BE1094">
        <v>0</v>
      </c>
      <c r="BF1094">
        <v>95.485549685701002</v>
      </c>
      <c r="BG1094">
        <v>93.179778628982007</v>
      </c>
      <c r="BH1094">
        <v>95.139666114408996</v>
      </c>
      <c r="BI1094">
        <v>94.6149438503559</v>
      </c>
    </row>
    <row r="1095" spans="1:61" x14ac:dyDescent="0.25">
      <c r="A1095" s="10" t="str">
        <f>VLOOKUP(D1095,'Index-Relations'!E:F,2,FALSE)</f>
        <v>ESG</v>
      </c>
      <c r="B1095" t="s">
        <v>3450</v>
      </c>
      <c r="C1095" s="53" t="s">
        <v>2760</v>
      </c>
      <c r="D1095" s="59" t="s">
        <v>3254</v>
      </c>
      <c r="E1095" s="59" t="s">
        <v>4535</v>
      </c>
      <c r="F1095" t="s">
        <v>455</v>
      </c>
      <c r="G1095" t="s">
        <v>454</v>
      </c>
      <c r="H1095" t="s">
        <v>456</v>
      </c>
      <c r="I1095" s="52">
        <v>45659</v>
      </c>
      <c r="J1095" t="s">
        <v>2457</v>
      </c>
      <c r="K1095">
        <v>4</v>
      </c>
      <c r="L1095" s="73">
        <v>93.258663802724996</v>
      </c>
      <c r="M1095">
        <v>4</v>
      </c>
      <c r="N1095">
        <v>1</v>
      </c>
      <c r="O1095" s="73">
        <v>84.183834956682006</v>
      </c>
      <c r="P1095">
        <v>4</v>
      </c>
      <c r="Q1095">
        <v>1</v>
      </c>
      <c r="R1095">
        <v>4</v>
      </c>
      <c r="S1095">
        <v>1</v>
      </c>
      <c r="T1095">
        <v>55.837668620456398</v>
      </c>
      <c r="U1095">
        <v>0.966235343491605</v>
      </c>
      <c r="V1095">
        <v>3</v>
      </c>
      <c r="W1095">
        <v>9.4829652014869995E-2</v>
      </c>
      <c r="X1095">
        <v>1</v>
      </c>
      <c r="Y1095">
        <v>4</v>
      </c>
      <c r="Z1095">
        <v>1</v>
      </c>
      <c r="AA1095">
        <v>46.090391985672397</v>
      </c>
      <c r="AB1095">
        <v>4</v>
      </c>
      <c r="AC1095">
        <v>1</v>
      </c>
      <c r="AD1095">
        <v>0</v>
      </c>
      <c r="AE1095">
        <v>0</v>
      </c>
      <c r="AF1095">
        <v>0</v>
      </c>
      <c r="AG1095">
        <v>0</v>
      </c>
      <c r="AH1095">
        <v>0</v>
      </c>
      <c r="AI1095">
        <v>0</v>
      </c>
      <c r="AJ1095" s="73">
        <v>89.573712331644998</v>
      </c>
      <c r="AK1095">
        <v>4</v>
      </c>
      <c r="AL1095">
        <v>1</v>
      </c>
      <c r="AM1095">
        <v>0</v>
      </c>
      <c r="AN1095">
        <v>0</v>
      </c>
      <c r="AO1095">
        <v>0</v>
      </c>
      <c r="AP1095">
        <v>0</v>
      </c>
      <c r="AQ1095">
        <v>4</v>
      </c>
      <c r="AR1095">
        <v>1</v>
      </c>
      <c r="AS1095">
        <v>0</v>
      </c>
      <c r="AT1095">
        <v>0</v>
      </c>
      <c r="AU1095">
        <v>0</v>
      </c>
      <c r="AV1095">
        <v>0</v>
      </c>
      <c r="AW1095">
        <v>4</v>
      </c>
      <c r="AX1095">
        <v>1</v>
      </c>
      <c r="AY1095" s="73">
        <v>95.325146338145004</v>
      </c>
      <c r="AZ1095">
        <v>4</v>
      </c>
      <c r="BA1095">
        <v>1</v>
      </c>
      <c r="BB1095">
        <v>4</v>
      </c>
      <c r="BC1095">
        <v>1</v>
      </c>
      <c r="BD1095">
        <v>0</v>
      </c>
      <c r="BE1095">
        <v>0</v>
      </c>
      <c r="BF1095">
        <v>93.258663802724996</v>
      </c>
      <c r="BG1095">
        <v>84.183834956682006</v>
      </c>
      <c r="BH1095">
        <v>95.325146338145004</v>
      </c>
      <c r="BI1095">
        <v>89.573712331644998</v>
      </c>
    </row>
    <row r="1096" spans="1:61" x14ac:dyDescent="0.25">
      <c r="A1096" s="10" t="str">
        <f>VLOOKUP(D1096,'Index-Relations'!E:F,2,FALSE)</f>
        <v>ESG</v>
      </c>
      <c r="B1096" t="s">
        <v>3450</v>
      </c>
      <c r="C1096" s="53" t="s">
        <v>2761</v>
      </c>
      <c r="D1096" s="59" t="s">
        <v>3254</v>
      </c>
      <c r="E1096" s="59" t="s">
        <v>4536</v>
      </c>
      <c r="F1096" t="s">
        <v>455</v>
      </c>
      <c r="G1096" t="s">
        <v>454</v>
      </c>
      <c r="H1096" t="s">
        <v>456</v>
      </c>
      <c r="I1096" s="52">
        <v>45628</v>
      </c>
      <c r="J1096" t="s">
        <v>2457</v>
      </c>
      <c r="K1096">
        <v>5</v>
      </c>
      <c r="L1096" s="73">
        <v>93.439512360044006</v>
      </c>
      <c r="M1096">
        <v>5</v>
      </c>
      <c r="N1096">
        <v>1</v>
      </c>
      <c r="O1096" s="73">
        <v>91.284605479679001</v>
      </c>
      <c r="P1096">
        <v>5</v>
      </c>
      <c r="Q1096">
        <v>1</v>
      </c>
      <c r="R1096">
        <v>5</v>
      </c>
      <c r="S1096">
        <v>1</v>
      </c>
      <c r="T1096">
        <v>50.725384406977902</v>
      </c>
      <c r="U1096">
        <v>0.91013834657102799</v>
      </c>
      <c r="V1096">
        <v>3</v>
      </c>
      <c r="W1096">
        <v>0</v>
      </c>
      <c r="X1096">
        <v>0</v>
      </c>
      <c r="Y1096">
        <v>5</v>
      </c>
      <c r="Z1096">
        <v>1</v>
      </c>
      <c r="AA1096">
        <v>23.735707661971599</v>
      </c>
      <c r="AB1096">
        <v>5</v>
      </c>
      <c r="AC1096">
        <v>1</v>
      </c>
      <c r="AD1096">
        <v>0</v>
      </c>
      <c r="AE1096">
        <v>0</v>
      </c>
      <c r="AF1096">
        <v>0</v>
      </c>
      <c r="AG1096">
        <v>0</v>
      </c>
      <c r="AH1096">
        <v>0</v>
      </c>
      <c r="AI1096">
        <v>0</v>
      </c>
      <c r="AJ1096" s="73">
        <v>87.876923346696003</v>
      </c>
      <c r="AK1096">
        <v>5</v>
      </c>
      <c r="AL1096">
        <v>1</v>
      </c>
      <c r="AM1096">
        <v>0</v>
      </c>
      <c r="AN1096">
        <v>0</v>
      </c>
      <c r="AO1096">
        <v>0</v>
      </c>
      <c r="AP1096">
        <v>0</v>
      </c>
      <c r="AQ1096">
        <v>5</v>
      </c>
      <c r="AR1096">
        <v>1</v>
      </c>
      <c r="AS1096">
        <v>0</v>
      </c>
      <c r="AT1096">
        <v>0</v>
      </c>
      <c r="AU1096">
        <v>0</v>
      </c>
      <c r="AV1096">
        <v>0</v>
      </c>
      <c r="AW1096">
        <v>5</v>
      </c>
      <c r="AX1096">
        <v>1</v>
      </c>
      <c r="AY1096" s="73">
        <v>94.268087306094003</v>
      </c>
      <c r="AZ1096">
        <v>5</v>
      </c>
      <c r="BA1096">
        <v>1</v>
      </c>
      <c r="BB1096">
        <v>5</v>
      </c>
      <c r="BC1096">
        <v>1</v>
      </c>
      <c r="BD1096">
        <v>0</v>
      </c>
      <c r="BE1096">
        <v>0</v>
      </c>
      <c r="BF1096">
        <v>93.439512360044006</v>
      </c>
      <c r="BG1096">
        <v>91.284605479679001</v>
      </c>
      <c r="BH1096">
        <v>94.268087306094003</v>
      </c>
      <c r="BI1096">
        <v>87.876923346696003</v>
      </c>
    </row>
    <row r="1097" spans="1:61" x14ac:dyDescent="0.25">
      <c r="A1097" s="10" t="str">
        <f>VLOOKUP(D1097,'Index-Relations'!E:F,2,FALSE)</f>
        <v>ESG</v>
      </c>
      <c r="B1097" t="s">
        <v>3450</v>
      </c>
      <c r="C1097" s="53" t="s">
        <v>2762</v>
      </c>
      <c r="D1097" s="59" t="s">
        <v>3254</v>
      </c>
      <c r="E1097" s="59" t="s">
        <v>4537</v>
      </c>
      <c r="F1097" t="s">
        <v>455</v>
      </c>
      <c r="G1097" t="s">
        <v>454</v>
      </c>
      <c r="H1097" t="s">
        <v>456</v>
      </c>
      <c r="I1097" s="52">
        <v>45597</v>
      </c>
      <c r="J1097" t="s">
        <v>2457</v>
      </c>
      <c r="K1097">
        <v>5</v>
      </c>
      <c r="L1097" s="73">
        <v>93.315095942820903</v>
      </c>
      <c r="M1097">
        <v>5</v>
      </c>
      <c r="N1097">
        <v>1</v>
      </c>
      <c r="O1097" s="73">
        <v>91.325650991779</v>
      </c>
      <c r="P1097">
        <v>5</v>
      </c>
      <c r="Q1097">
        <v>1</v>
      </c>
      <c r="R1097">
        <v>5</v>
      </c>
      <c r="S1097">
        <v>1</v>
      </c>
      <c r="T1097">
        <v>50.204786258224303</v>
      </c>
      <c r="U1097">
        <v>0.90271025973637398</v>
      </c>
      <c r="V1097">
        <v>3</v>
      </c>
      <c r="W1097">
        <v>0</v>
      </c>
      <c r="X1097">
        <v>0</v>
      </c>
      <c r="Y1097">
        <v>5</v>
      </c>
      <c r="Z1097">
        <v>1</v>
      </c>
      <c r="AA1097">
        <v>23.211622379076601</v>
      </c>
      <c r="AB1097">
        <v>5</v>
      </c>
      <c r="AC1097">
        <v>0.999999999999999</v>
      </c>
      <c r="AD1097">
        <v>0</v>
      </c>
      <c r="AE1097">
        <v>0</v>
      </c>
      <c r="AF1097">
        <v>0</v>
      </c>
      <c r="AG1097">
        <v>1.1102E-16</v>
      </c>
      <c r="AH1097">
        <v>0</v>
      </c>
      <c r="AI1097">
        <v>0</v>
      </c>
      <c r="AJ1097" s="73">
        <v>87.724688504442994</v>
      </c>
      <c r="AK1097">
        <v>5</v>
      </c>
      <c r="AL1097">
        <v>1</v>
      </c>
      <c r="AM1097">
        <v>0</v>
      </c>
      <c r="AN1097">
        <v>0</v>
      </c>
      <c r="AO1097">
        <v>0</v>
      </c>
      <c r="AP1097">
        <v>0</v>
      </c>
      <c r="AQ1097">
        <v>5</v>
      </c>
      <c r="AR1097">
        <v>1</v>
      </c>
      <c r="AS1097">
        <v>0</v>
      </c>
      <c r="AT1097">
        <v>0</v>
      </c>
      <c r="AU1097">
        <v>0</v>
      </c>
      <c r="AV1097">
        <v>0</v>
      </c>
      <c r="AW1097">
        <v>5</v>
      </c>
      <c r="AX1097">
        <v>1</v>
      </c>
      <c r="AY1097" s="73">
        <v>94.089891492608999</v>
      </c>
      <c r="AZ1097">
        <v>5</v>
      </c>
      <c r="BA1097">
        <v>1</v>
      </c>
      <c r="BB1097">
        <v>5</v>
      </c>
      <c r="BC1097">
        <v>1</v>
      </c>
      <c r="BD1097">
        <v>0</v>
      </c>
      <c r="BE1097">
        <v>0</v>
      </c>
      <c r="BF1097">
        <v>93.315095942820903</v>
      </c>
      <c r="BG1097">
        <v>91.325650991779</v>
      </c>
      <c r="BH1097">
        <v>94.089891492608999</v>
      </c>
      <c r="BI1097">
        <v>87.724688504442994</v>
      </c>
    </row>
    <row r="1098" spans="1:61" x14ac:dyDescent="0.25">
      <c r="A1098" s="10" t="str">
        <f>VLOOKUP(D1098,'Index-Relations'!E:F,2,FALSE)</f>
        <v>ESG</v>
      </c>
      <c r="B1098" t="s">
        <v>3450</v>
      </c>
      <c r="C1098" s="53" t="s">
        <v>2763</v>
      </c>
      <c r="D1098" s="59" t="s">
        <v>3254</v>
      </c>
      <c r="E1098" s="59" t="s">
        <v>4538</v>
      </c>
      <c r="F1098" t="s">
        <v>455</v>
      </c>
      <c r="G1098" t="s">
        <v>454</v>
      </c>
      <c r="H1098" t="s">
        <v>456</v>
      </c>
      <c r="I1098" s="52">
        <v>45566</v>
      </c>
      <c r="J1098" t="s">
        <v>2457</v>
      </c>
      <c r="K1098">
        <v>5</v>
      </c>
      <c r="L1098" s="73">
        <v>93.237281383840994</v>
      </c>
      <c r="M1098">
        <v>5</v>
      </c>
      <c r="N1098">
        <v>1</v>
      </c>
      <c r="O1098" s="73">
        <v>91.025027126897996</v>
      </c>
      <c r="P1098">
        <v>5</v>
      </c>
      <c r="Q1098">
        <v>1</v>
      </c>
      <c r="R1098">
        <v>5</v>
      </c>
      <c r="S1098">
        <v>1</v>
      </c>
      <c r="T1098">
        <v>50.4857109264684</v>
      </c>
      <c r="U1098">
        <v>0.90693531483490797</v>
      </c>
      <c r="V1098">
        <v>3</v>
      </c>
      <c r="W1098">
        <v>0</v>
      </c>
      <c r="X1098">
        <v>0</v>
      </c>
      <c r="Y1098">
        <v>5</v>
      </c>
      <c r="Z1098">
        <v>1</v>
      </c>
      <c r="AA1098">
        <v>20.8819403663618</v>
      </c>
      <c r="AB1098">
        <v>5</v>
      </c>
      <c r="AC1098">
        <v>1</v>
      </c>
      <c r="AD1098">
        <v>0</v>
      </c>
      <c r="AE1098">
        <v>0</v>
      </c>
      <c r="AF1098">
        <v>0</v>
      </c>
      <c r="AG1098">
        <v>0</v>
      </c>
      <c r="AH1098">
        <v>0</v>
      </c>
      <c r="AI1098">
        <v>0</v>
      </c>
      <c r="AJ1098" s="73">
        <v>87.767174502117996</v>
      </c>
      <c r="AK1098">
        <v>5</v>
      </c>
      <c r="AL1098">
        <v>1</v>
      </c>
      <c r="AM1098">
        <v>0</v>
      </c>
      <c r="AN1098">
        <v>0</v>
      </c>
      <c r="AO1098">
        <v>0</v>
      </c>
      <c r="AP1098">
        <v>0</v>
      </c>
      <c r="AQ1098">
        <v>5</v>
      </c>
      <c r="AR1098">
        <v>1</v>
      </c>
      <c r="AS1098">
        <v>0</v>
      </c>
      <c r="AT1098">
        <v>0</v>
      </c>
      <c r="AU1098">
        <v>0</v>
      </c>
      <c r="AV1098">
        <v>0</v>
      </c>
      <c r="AW1098">
        <v>5</v>
      </c>
      <c r="AX1098">
        <v>1</v>
      </c>
      <c r="AY1098" s="73">
        <v>94.074671264467895</v>
      </c>
      <c r="AZ1098">
        <v>5</v>
      </c>
      <c r="BA1098">
        <v>1</v>
      </c>
      <c r="BB1098">
        <v>5</v>
      </c>
      <c r="BC1098">
        <v>1</v>
      </c>
      <c r="BD1098">
        <v>0</v>
      </c>
      <c r="BE1098">
        <v>0</v>
      </c>
      <c r="BF1098">
        <v>93.237281383840994</v>
      </c>
      <c r="BG1098">
        <v>91.025027126897996</v>
      </c>
      <c r="BH1098">
        <v>94.074671264467895</v>
      </c>
      <c r="BI1098">
        <v>87.767174502117996</v>
      </c>
    </row>
    <row r="1099" spans="1:61" x14ac:dyDescent="0.25">
      <c r="A1099" s="10" t="str">
        <f>VLOOKUP(D1099,'Index-Relations'!E:F,2,FALSE)</f>
        <v>ESG</v>
      </c>
      <c r="B1099" t="s">
        <v>3450</v>
      </c>
      <c r="C1099" s="53" t="s">
        <v>2764</v>
      </c>
      <c r="D1099" s="59" t="s">
        <v>3254</v>
      </c>
      <c r="E1099" s="59" t="s">
        <v>4539</v>
      </c>
      <c r="F1099" t="s">
        <v>455</v>
      </c>
      <c r="G1099" t="s">
        <v>454</v>
      </c>
      <c r="H1099" t="s">
        <v>456</v>
      </c>
      <c r="I1099" s="52">
        <v>45537</v>
      </c>
      <c r="J1099" t="s">
        <v>2457</v>
      </c>
      <c r="K1099">
        <v>5</v>
      </c>
      <c r="L1099" s="73">
        <v>93.252936860117003</v>
      </c>
      <c r="M1099">
        <v>5</v>
      </c>
      <c r="N1099">
        <v>1</v>
      </c>
      <c r="O1099" s="73">
        <v>91.196883654611</v>
      </c>
      <c r="P1099">
        <v>5</v>
      </c>
      <c r="Q1099">
        <v>1</v>
      </c>
      <c r="R1099">
        <v>5</v>
      </c>
      <c r="S1099">
        <v>1</v>
      </c>
      <c r="T1099">
        <v>50.268845354033203</v>
      </c>
      <c r="U1099">
        <v>0.90675878759515405</v>
      </c>
      <c r="V1099">
        <v>3</v>
      </c>
      <c r="W1099">
        <v>0</v>
      </c>
      <c r="X1099">
        <v>0</v>
      </c>
      <c r="Y1099">
        <v>5</v>
      </c>
      <c r="Z1099">
        <v>1</v>
      </c>
      <c r="AA1099">
        <v>22.449990441496102</v>
      </c>
      <c r="AB1099">
        <v>5</v>
      </c>
      <c r="AC1099">
        <v>1</v>
      </c>
      <c r="AD1099">
        <v>0</v>
      </c>
      <c r="AE1099">
        <v>0</v>
      </c>
      <c r="AF1099">
        <v>0</v>
      </c>
      <c r="AG1099">
        <v>0</v>
      </c>
      <c r="AH1099">
        <v>0</v>
      </c>
      <c r="AI1099">
        <v>0</v>
      </c>
      <c r="AJ1099" s="73">
        <v>87.696562418832997</v>
      </c>
      <c r="AK1099">
        <v>5</v>
      </c>
      <c r="AL1099">
        <v>1</v>
      </c>
      <c r="AM1099">
        <v>0</v>
      </c>
      <c r="AN1099">
        <v>0</v>
      </c>
      <c r="AO1099">
        <v>0</v>
      </c>
      <c r="AP1099">
        <v>0</v>
      </c>
      <c r="AQ1099">
        <v>5</v>
      </c>
      <c r="AR1099">
        <v>1</v>
      </c>
      <c r="AS1099">
        <v>0</v>
      </c>
      <c r="AT1099">
        <v>0</v>
      </c>
      <c r="AU1099">
        <v>0</v>
      </c>
      <c r="AV1099">
        <v>0</v>
      </c>
      <c r="AW1099">
        <v>5</v>
      </c>
      <c r="AX1099">
        <v>1</v>
      </c>
      <c r="AY1099" s="73">
        <v>94.022941752274903</v>
      </c>
      <c r="AZ1099">
        <v>5</v>
      </c>
      <c r="BA1099">
        <v>1</v>
      </c>
      <c r="BB1099">
        <v>5</v>
      </c>
      <c r="BC1099">
        <v>1</v>
      </c>
      <c r="BD1099">
        <v>0</v>
      </c>
      <c r="BE1099">
        <v>0</v>
      </c>
      <c r="BF1099">
        <v>93.252936860117003</v>
      </c>
      <c r="BG1099">
        <v>91.196883654611</v>
      </c>
      <c r="BH1099">
        <v>94.022941752274903</v>
      </c>
      <c r="BI1099">
        <v>87.696562418832997</v>
      </c>
    </row>
    <row r="1100" spans="1:61" x14ac:dyDescent="0.25">
      <c r="A1100" s="10" t="str">
        <f>VLOOKUP(D1100,'Index-Relations'!E:F,2,FALSE)</f>
        <v>ESG</v>
      </c>
      <c r="B1100" t="s">
        <v>3450</v>
      </c>
      <c r="C1100" s="53" t="s">
        <v>3350</v>
      </c>
      <c r="D1100" s="59" t="s">
        <v>3254</v>
      </c>
      <c r="E1100" s="59" t="s">
        <v>4540</v>
      </c>
      <c r="F1100" t="s">
        <v>455</v>
      </c>
      <c r="G1100" t="s">
        <v>454</v>
      </c>
      <c r="H1100" t="s">
        <v>456</v>
      </c>
      <c r="I1100" s="52">
        <v>45505</v>
      </c>
      <c r="J1100" t="s">
        <v>2457</v>
      </c>
      <c r="K1100">
        <v>5</v>
      </c>
      <c r="L1100" s="73">
        <v>93.230700776274006</v>
      </c>
      <c r="M1100">
        <v>5</v>
      </c>
      <c r="N1100">
        <v>1</v>
      </c>
      <c r="O1100" s="73">
        <v>91.181138502544002</v>
      </c>
      <c r="P1100">
        <v>5</v>
      </c>
      <c r="Q1100">
        <v>1</v>
      </c>
      <c r="R1100">
        <v>5</v>
      </c>
      <c r="S1100">
        <v>1</v>
      </c>
      <c r="T1100">
        <v>50.238577538501097</v>
      </c>
      <c r="U1100">
        <v>0.92206588462713601</v>
      </c>
      <c r="V1100">
        <v>4</v>
      </c>
      <c r="W1100">
        <v>0</v>
      </c>
      <c r="X1100">
        <v>0</v>
      </c>
      <c r="Y1100">
        <v>5</v>
      </c>
      <c r="Z1100">
        <v>0.999999999999999</v>
      </c>
      <c r="AA1100">
        <v>22.434131716771901</v>
      </c>
      <c r="AB1100">
        <v>5</v>
      </c>
      <c r="AC1100">
        <v>0.999999999999999</v>
      </c>
      <c r="AD1100">
        <v>0</v>
      </c>
      <c r="AE1100">
        <v>0</v>
      </c>
      <c r="AF1100">
        <v>0</v>
      </c>
      <c r="AG1100">
        <v>1.1102E-16</v>
      </c>
      <c r="AH1100">
        <v>0</v>
      </c>
      <c r="AI1100">
        <v>0</v>
      </c>
      <c r="AJ1100" s="73">
        <v>87.666759607052001</v>
      </c>
      <c r="AK1100">
        <v>5</v>
      </c>
      <c r="AL1100">
        <v>1</v>
      </c>
      <c r="AM1100">
        <v>0</v>
      </c>
      <c r="AN1100">
        <v>0</v>
      </c>
      <c r="AO1100">
        <v>0</v>
      </c>
      <c r="AP1100">
        <v>0</v>
      </c>
      <c r="AQ1100">
        <v>5</v>
      </c>
      <c r="AR1100">
        <v>1</v>
      </c>
      <c r="AS1100">
        <v>0</v>
      </c>
      <c r="AT1100">
        <v>0</v>
      </c>
      <c r="AU1100">
        <v>0</v>
      </c>
      <c r="AV1100">
        <v>0</v>
      </c>
      <c r="AW1100">
        <v>5</v>
      </c>
      <c r="AX1100">
        <v>0.999999999999999</v>
      </c>
      <c r="AY1100" s="73">
        <v>93.973389697755906</v>
      </c>
      <c r="AZ1100">
        <v>5</v>
      </c>
      <c r="BA1100">
        <v>1</v>
      </c>
      <c r="BB1100">
        <v>5</v>
      </c>
      <c r="BC1100">
        <v>1</v>
      </c>
      <c r="BD1100">
        <v>0</v>
      </c>
      <c r="BE1100">
        <v>0</v>
      </c>
      <c r="BF1100">
        <v>93.230700776274006</v>
      </c>
      <c r="BG1100">
        <v>91.181138502544002</v>
      </c>
      <c r="BH1100">
        <v>93.973389697755906</v>
      </c>
      <c r="BI1100">
        <v>87.666759607052001</v>
      </c>
    </row>
    <row r="1101" spans="1:61" x14ac:dyDescent="0.25">
      <c r="A1101" s="10" t="str">
        <f>VLOOKUP(D1101,'Index-Relations'!E:F,2,FALSE)</f>
        <v>ESG</v>
      </c>
      <c r="B1101" t="s">
        <v>3450</v>
      </c>
      <c r="C1101" s="53" t="s">
        <v>2765</v>
      </c>
      <c r="D1101" s="59" t="s">
        <v>3254</v>
      </c>
      <c r="E1101" s="59" t="s">
        <v>4541</v>
      </c>
      <c r="F1101" t="s">
        <v>455</v>
      </c>
      <c r="G1101" t="s">
        <v>454</v>
      </c>
      <c r="H1101" t="s">
        <v>456</v>
      </c>
      <c r="I1101" s="52">
        <v>45474</v>
      </c>
      <c r="J1101" t="s">
        <v>2457</v>
      </c>
      <c r="K1101">
        <v>5</v>
      </c>
      <c r="L1101" s="73">
        <v>93.127297291900902</v>
      </c>
      <c r="M1101">
        <v>5</v>
      </c>
      <c r="N1101">
        <v>1</v>
      </c>
      <c r="O1101" s="73">
        <v>91.323669609881904</v>
      </c>
      <c r="P1101">
        <v>5</v>
      </c>
      <c r="Q1101">
        <v>1</v>
      </c>
      <c r="R1101">
        <v>5</v>
      </c>
      <c r="S1101">
        <v>1</v>
      </c>
      <c r="T1101">
        <v>49.730215224176597</v>
      </c>
      <c r="U1101">
        <v>0.94669402179735995</v>
      </c>
      <c r="V1101">
        <v>4</v>
      </c>
      <c r="W1101">
        <v>0</v>
      </c>
      <c r="X1101">
        <v>0</v>
      </c>
      <c r="Y1101">
        <v>5</v>
      </c>
      <c r="Z1101">
        <v>1</v>
      </c>
      <c r="AA1101">
        <v>24.065330259296299</v>
      </c>
      <c r="AB1101">
        <v>4</v>
      </c>
      <c r="AC1101">
        <v>0.61570450379848796</v>
      </c>
      <c r="AD1101">
        <v>1</v>
      </c>
      <c r="AE1101">
        <v>0.38429549620151099</v>
      </c>
      <c r="AF1101">
        <v>0</v>
      </c>
      <c r="AG1101">
        <v>0</v>
      </c>
      <c r="AH1101">
        <v>0</v>
      </c>
      <c r="AI1101">
        <v>0</v>
      </c>
      <c r="AJ1101" s="73">
        <v>87.476365991650994</v>
      </c>
      <c r="AK1101">
        <v>5</v>
      </c>
      <c r="AL1101">
        <v>1</v>
      </c>
      <c r="AM1101">
        <v>0</v>
      </c>
      <c r="AN1101">
        <v>0</v>
      </c>
      <c r="AO1101">
        <v>0</v>
      </c>
      <c r="AP1101">
        <v>0</v>
      </c>
      <c r="AQ1101">
        <v>5</v>
      </c>
      <c r="AR1101">
        <v>1</v>
      </c>
      <c r="AS1101">
        <v>0</v>
      </c>
      <c r="AT1101">
        <v>0</v>
      </c>
      <c r="AU1101">
        <v>0</v>
      </c>
      <c r="AV1101">
        <v>0</v>
      </c>
      <c r="AW1101">
        <v>5</v>
      </c>
      <c r="AX1101">
        <v>1</v>
      </c>
      <c r="AY1101" s="73">
        <v>93.791707726461993</v>
      </c>
      <c r="AZ1101">
        <v>5</v>
      </c>
      <c r="BA1101">
        <v>1</v>
      </c>
      <c r="BB1101">
        <v>5</v>
      </c>
      <c r="BC1101">
        <v>1</v>
      </c>
      <c r="BD1101">
        <v>0</v>
      </c>
      <c r="BE1101">
        <v>0</v>
      </c>
      <c r="BF1101">
        <v>93.127297291900902</v>
      </c>
      <c r="BG1101">
        <v>91.323669609881904</v>
      </c>
      <c r="BH1101">
        <v>93.791707726461993</v>
      </c>
      <c r="BI1101">
        <v>87.476365991650994</v>
      </c>
    </row>
    <row r="1102" spans="1:61" x14ac:dyDescent="0.25">
      <c r="A1102" s="10" t="str">
        <f>VLOOKUP(D1102,'Index-Relations'!E:F,2,FALSE)</f>
        <v>ESG</v>
      </c>
      <c r="B1102" t="s">
        <v>3450</v>
      </c>
      <c r="C1102" s="53" t="s">
        <v>2766</v>
      </c>
      <c r="D1102" s="59" t="s">
        <v>3254</v>
      </c>
      <c r="E1102" s="59" t="s">
        <v>4542</v>
      </c>
      <c r="F1102" t="s">
        <v>455</v>
      </c>
      <c r="G1102" t="s">
        <v>454</v>
      </c>
      <c r="H1102" t="s">
        <v>456</v>
      </c>
      <c r="I1102" s="52">
        <v>45446</v>
      </c>
      <c r="J1102" t="s">
        <v>2457</v>
      </c>
      <c r="K1102">
        <v>5</v>
      </c>
      <c r="L1102" s="73">
        <v>92.962929492119997</v>
      </c>
      <c r="M1102">
        <v>5</v>
      </c>
      <c r="N1102">
        <v>1</v>
      </c>
      <c r="O1102" s="73">
        <v>91.246658621885999</v>
      </c>
      <c r="P1102">
        <v>5</v>
      </c>
      <c r="Q1102">
        <v>1</v>
      </c>
      <c r="R1102">
        <v>5</v>
      </c>
      <c r="S1102">
        <v>1</v>
      </c>
      <c r="T1102">
        <v>49.453256405203199</v>
      </c>
      <c r="U1102">
        <v>0.95842054196545901</v>
      </c>
      <c r="V1102">
        <v>4</v>
      </c>
      <c r="W1102">
        <v>0</v>
      </c>
      <c r="X1102">
        <v>0</v>
      </c>
      <c r="Y1102">
        <v>5</v>
      </c>
      <c r="Z1102">
        <v>1</v>
      </c>
      <c r="AA1102">
        <v>23.511561608066</v>
      </c>
      <c r="AB1102">
        <v>4</v>
      </c>
      <c r="AC1102">
        <v>0.62803868689559095</v>
      </c>
      <c r="AD1102">
        <v>1</v>
      </c>
      <c r="AE1102">
        <v>0.371961313104408</v>
      </c>
      <c r="AF1102">
        <v>0</v>
      </c>
      <c r="AG1102">
        <v>0</v>
      </c>
      <c r="AH1102">
        <v>0</v>
      </c>
      <c r="AI1102">
        <v>0</v>
      </c>
      <c r="AJ1102" s="73">
        <v>87.297902804683005</v>
      </c>
      <c r="AK1102">
        <v>5</v>
      </c>
      <c r="AL1102">
        <v>1</v>
      </c>
      <c r="AM1102">
        <v>0</v>
      </c>
      <c r="AN1102">
        <v>0</v>
      </c>
      <c r="AO1102">
        <v>0</v>
      </c>
      <c r="AP1102">
        <v>0</v>
      </c>
      <c r="AQ1102">
        <v>5</v>
      </c>
      <c r="AR1102">
        <v>1</v>
      </c>
      <c r="AS1102">
        <v>0</v>
      </c>
      <c r="AT1102">
        <v>0</v>
      </c>
      <c r="AU1102">
        <v>0</v>
      </c>
      <c r="AV1102">
        <v>0</v>
      </c>
      <c r="AW1102">
        <v>5</v>
      </c>
      <c r="AX1102">
        <v>1</v>
      </c>
      <c r="AY1102" s="73">
        <v>93.570588878975997</v>
      </c>
      <c r="AZ1102">
        <v>5</v>
      </c>
      <c r="BA1102">
        <v>1</v>
      </c>
      <c r="BB1102">
        <v>5</v>
      </c>
      <c r="BC1102">
        <v>1</v>
      </c>
      <c r="BD1102">
        <v>0</v>
      </c>
      <c r="BE1102">
        <v>0</v>
      </c>
      <c r="BF1102">
        <v>92.962929492119997</v>
      </c>
      <c r="BG1102">
        <v>91.246658621885999</v>
      </c>
      <c r="BH1102">
        <v>93.570588878975997</v>
      </c>
      <c r="BI1102">
        <v>87.297902804683005</v>
      </c>
    </row>
    <row r="1103" spans="1:61" x14ac:dyDescent="0.25">
      <c r="A1103" s="10" t="str">
        <f>VLOOKUP(D1103,'Index-Relations'!E:F,2,FALSE)</f>
        <v>ESG</v>
      </c>
      <c r="B1103" t="s">
        <v>3450</v>
      </c>
      <c r="C1103" s="53" t="s">
        <v>2767</v>
      </c>
      <c r="D1103" s="59" t="s">
        <v>3254</v>
      </c>
      <c r="E1103" s="59" t="s">
        <v>4543</v>
      </c>
      <c r="F1103" t="s">
        <v>455</v>
      </c>
      <c r="G1103" t="s">
        <v>454</v>
      </c>
      <c r="H1103" t="s">
        <v>456</v>
      </c>
      <c r="I1103" s="52">
        <v>45414</v>
      </c>
      <c r="J1103" t="s">
        <v>2457</v>
      </c>
      <c r="K1103">
        <v>5</v>
      </c>
      <c r="L1103" s="73">
        <v>93.069990420979906</v>
      </c>
      <c r="M1103">
        <v>5</v>
      </c>
      <c r="N1103">
        <v>1</v>
      </c>
      <c r="O1103" s="73">
        <v>91.531614517767906</v>
      </c>
      <c r="P1103">
        <v>5</v>
      </c>
      <c r="Q1103">
        <v>1</v>
      </c>
      <c r="R1103">
        <v>5</v>
      </c>
      <c r="S1103">
        <v>1</v>
      </c>
      <c r="T1103">
        <v>49.307745293039801</v>
      </c>
      <c r="U1103">
        <v>0.96073555972899904</v>
      </c>
      <c r="V1103">
        <v>4</v>
      </c>
      <c r="W1103">
        <v>0</v>
      </c>
      <c r="X1103">
        <v>0</v>
      </c>
      <c r="Y1103">
        <v>5</v>
      </c>
      <c r="Z1103">
        <v>0.999999999999999</v>
      </c>
      <c r="AA1103">
        <v>24.637558950791899</v>
      </c>
      <c r="AB1103">
        <v>4</v>
      </c>
      <c r="AC1103">
        <v>0.63090597168030305</v>
      </c>
      <c r="AD1103">
        <v>1</v>
      </c>
      <c r="AE1103">
        <v>0.36909402831969601</v>
      </c>
      <c r="AF1103">
        <v>0</v>
      </c>
      <c r="AG1103">
        <v>0</v>
      </c>
      <c r="AH1103">
        <v>0</v>
      </c>
      <c r="AI1103">
        <v>0</v>
      </c>
      <c r="AJ1103" s="73">
        <v>87.306632768401002</v>
      </c>
      <c r="AK1103">
        <v>5</v>
      </c>
      <c r="AL1103">
        <v>1</v>
      </c>
      <c r="AM1103">
        <v>0</v>
      </c>
      <c r="AN1103">
        <v>0</v>
      </c>
      <c r="AO1103">
        <v>0</v>
      </c>
      <c r="AP1103">
        <v>0</v>
      </c>
      <c r="AQ1103">
        <v>5</v>
      </c>
      <c r="AR1103">
        <v>1</v>
      </c>
      <c r="AS1103">
        <v>0</v>
      </c>
      <c r="AT1103">
        <v>0</v>
      </c>
      <c r="AU1103">
        <v>0</v>
      </c>
      <c r="AV1103">
        <v>0</v>
      </c>
      <c r="AW1103">
        <v>5</v>
      </c>
      <c r="AX1103">
        <v>1</v>
      </c>
      <c r="AY1103" s="73">
        <v>93.663121119809901</v>
      </c>
      <c r="AZ1103">
        <v>5</v>
      </c>
      <c r="BA1103">
        <v>1</v>
      </c>
      <c r="BB1103">
        <v>5</v>
      </c>
      <c r="BC1103">
        <v>1</v>
      </c>
      <c r="BD1103">
        <v>0</v>
      </c>
      <c r="BE1103">
        <v>0</v>
      </c>
      <c r="BF1103">
        <v>93.069990420979906</v>
      </c>
      <c r="BG1103">
        <v>91.531614517767906</v>
      </c>
      <c r="BH1103">
        <v>93.663121119809901</v>
      </c>
      <c r="BI1103">
        <v>87.306632768401002</v>
      </c>
    </row>
    <row r="1104" spans="1:61" x14ac:dyDescent="0.25">
      <c r="A1104" s="10" t="str">
        <f>VLOOKUP(D1104,'Index-Relations'!E:F,2,FALSE)</f>
        <v>ESG</v>
      </c>
      <c r="B1104" t="s">
        <v>3450</v>
      </c>
      <c r="C1104" s="53" t="s">
        <v>2768</v>
      </c>
      <c r="D1104" s="59" t="s">
        <v>3254</v>
      </c>
      <c r="E1104" s="59" t="s">
        <v>4544</v>
      </c>
      <c r="F1104" t="s">
        <v>455</v>
      </c>
      <c r="G1104" t="s">
        <v>454</v>
      </c>
      <c r="H1104" t="s">
        <v>456</v>
      </c>
      <c r="I1104" s="52">
        <v>45384</v>
      </c>
      <c r="J1104" t="s">
        <v>2457</v>
      </c>
      <c r="K1104">
        <v>5</v>
      </c>
      <c r="L1104">
        <v>94.417326897103607</v>
      </c>
      <c r="M1104">
        <v>5</v>
      </c>
      <c r="N1104">
        <v>1</v>
      </c>
      <c r="O1104">
        <v>93.216750373753896</v>
      </c>
      <c r="P1104">
        <v>5</v>
      </c>
      <c r="Q1104">
        <v>1</v>
      </c>
      <c r="R1104">
        <v>5</v>
      </c>
      <c r="S1104">
        <v>1</v>
      </c>
      <c r="T1104">
        <v>49.808382631453398</v>
      </c>
      <c r="U1104">
        <v>0.95748199317615601</v>
      </c>
      <c r="V1104">
        <v>4</v>
      </c>
      <c r="W1104">
        <v>0</v>
      </c>
      <c r="X1104">
        <v>0</v>
      </c>
      <c r="Y1104">
        <v>5</v>
      </c>
      <c r="Z1104">
        <v>0.999999999999999</v>
      </c>
      <c r="AA1104">
        <v>23.101248820197199</v>
      </c>
      <c r="AB1104">
        <v>4</v>
      </c>
      <c r="AC1104">
        <v>0.607803807215609</v>
      </c>
      <c r="AD1104">
        <v>1</v>
      </c>
      <c r="AE1104">
        <v>0.39219619278439</v>
      </c>
      <c r="AF1104">
        <v>0</v>
      </c>
      <c r="AG1104">
        <v>0</v>
      </c>
      <c r="AH1104">
        <v>0</v>
      </c>
      <c r="AI1104">
        <v>0</v>
      </c>
      <c r="AJ1104">
        <v>87.975225020561297</v>
      </c>
      <c r="AK1104">
        <v>5</v>
      </c>
      <c r="AL1104">
        <v>1</v>
      </c>
      <c r="AM1104">
        <v>0</v>
      </c>
      <c r="AN1104">
        <v>0</v>
      </c>
      <c r="AO1104">
        <v>0</v>
      </c>
      <c r="AP1104">
        <v>0</v>
      </c>
      <c r="AQ1104">
        <v>5</v>
      </c>
      <c r="AR1104">
        <v>1</v>
      </c>
      <c r="AS1104">
        <v>0</v>
      </c>
      <c r="AT1104">
        <v>0</v>
      </c>
      <c r="AU1104">
        <v>0</v>
      </c>
      <c r="AV1104">
        <v>0</v>
      </c>
      <c r="AW1104">
        <v>5</v>
      </c>
      <c r="AX1104">
        <v>1</v>
      </c>
      <c r="AY1104">
        <v>95.893196931173193</v>
      </c>
      <c r="AZ1104">
        <v>5</v>
      </c>
      <c r="BA1104">
        <v>1</v>
      </c>
      <c r="BB1104">
        <v>5</v>
      </c>
      <c r="BC1104">
        <v>1</v>
      </c>
      <c r="BD1104">
        <v>0</v>
      </c>
      <c r="BE1104">
        <v>0</v>
      </c>
      <c r="BF1104">
        <v>93.258025681166004</v>
      </c>
      <c r="BG1104">
        <v>91.563882676934995</v>
      </c>
      <c r="BH1104">
        <v>93.921792599957996</v>
      </c>
      <c r="BI1104">
        <v>87.519031633514999</v>
      </c>
    </row>
    <row r="1105" spans="1:61" x14ac:dyDescent="0.25">
      <c r="A1105" s="10" t="str">
        <f>VLOOKUP(D1105,'Index-Relations'!E:F,2,FALSE)</f>
        <v>ESG</v>
      </c>
      <c r="B1105" t="s">
        <v>3450</v>
      </c>
      <c r="C1105" s="53" t="s">
        <v>2769</v>
      </c>
      <c r="D1105" s="59" t="s">
        <v>3254</v>
      </c>
      <c r="E1105" s="59" t="s">
        <v>4545</v>
      </c>
      <c r="F1105" t="s">
        <v>455</v>
      </c>
      <c r="G1105" t="s">
        <v>454</v>
      </c>
      <c r="H1105" t="s">
        <v>456</v>
      </c>
      <c r="I1105" s="52">
        <v>45352</v>
      </c>
      <c r="J1105" t="s">
        <v>2457</v>
      </c>
      <c r="K1105">
        <v>5</v>
      </c>
      <c r="L1105">
        <v>94.460774125413593</v>
      </c>
      <c r="M1105">
        <v>5</v>
      </c>
      <c r="N1105">
        <v>1</v>
      </c>
      <c r="O1105">
        <v>93.136108708092706</v>
      </c>
      <c r="P1105">
        <v>5</v>
      </c>
      <c r="Q1105">
        <v>1</v>
      </c>
      <c r="R1105">
        <v>5</v>
      </c>
      <c r="S1105">
        <v>1</v>
      </c>
      <c r="T1105">
        <v>50.116793126641802</v>
      </c>
      <c r="U1105">
        <v>0.97288881014848005</v>
      </c>
      <c r="V1105">
        <v>4</v>
      </c>
      <c r="W1105">
        <v>0</v>
      </c>
      <c r="X1105">
        <v>0</v>
      </c>
      <c r="Y1105">
        <v>5</v>
      </c>
      <c r="Z1105">
        <v>1</v>
      </c>
      <c r="AA1105">
        <v>25.9146424286829</v>
      </c>
      <c r="AB1105">
        <v>4</v>
      </c>
      <c r="AC1105">
        <v>0.604588652525754</v>
      </c>
      <c r="AD1105">
        <v>1</v>
      </c>
      <c r="AE1105">
        <v>0.395411347474245</v>
      </c>
      <c r="AF1105">
        <v>0</v>
      </c>
      <c r="AG1105">
        <v>0</v>
      </c>
      <c r="AH1105">
        <v>0</v>
      </c>
      <c r="AI1105">
        <v>0</v>
      </c>
      <c r="AJ1105">
        <v>88.111150263398898</v>
      </c>
      <c r="AK1105">
        <v>5</v>
      </c>
      <c r="AL1105">
        <v>1</v>
      </c>
      <c r="AM1105">
        <v>0</v>
      </c>
      <c r="AN1105">
        <v>0</v>
      </c>
      <c r="AO1105">
        <v>0</v>
      </c>
      <c r="AP1105">
        <v>0</v>
      </c>
      <c r="AQ1105">
        <v>5</v>
      </c>
      <c r="AR1105">
        <v>1</v>
      </c>
      <c r="AS1105">
        <v>0</v>
      </c>
      <c r="AT1105">
        <v>0</v>
      </c>
      <c r="AU1105">
        <v>0</v>
      </c>
      <c r="AV1105">
        <v>0</v>
      </c>
      <c r="AW1105">
        <v>5</v>
      </c>
      <c r="AX1105">
        <v>1</v>
      </c>
      <c r="AY1105">
        <v>95.977809962443501</v>
      </c>
      <c r="AZ1105">
        <v>5</v>
      </c>
      <c r="BA1105">
        <v>1</v>
      </c>
      <c r="BB1105">
        <v>5</v>
      </c>
      <c r="BC1105">
        <v>1</v>
      </c>
      <c r="BD1105">
        <v>0</v>
      </c>
      <c r="BE1105">
        <v>0</v>
      </c>
      <c r="BF1105">
        <v>93.273102612011002</v>
      </c>
      <c r="BG1105">
        <v>91.354584161575005</v>
      </c>
      <c r="BH1105">
        <v>94.021640332821903</v>
      </c>
      <c r="BI1105">
        <v>87.649420927592999</v>
      </c>
    </row>
    <row r="1106" spans="1:61" x14ac:dyDescent="0.25">
      <c r="A1106" s="10" t="str">
        <f>VLOOKUP(D1106,'Index-Relations'!E:F,2,FALSE)</f>
        <v>ESG</v>
      </c>
      <c r="B1106" t="s">
        <v>3450</v>
      </c>
      <c r="C1106" s="53" t="s">
        <v>2770</v>
      </c>
      <c r="D1106" s="59" t="s">
        <v>3254</v>
      </c>
      <c r="E1106" s="59" t="s">
        <v>4546</v>
      </c>
      <c r="F1106" t="s">
        <v>455</v>
      </c>
      <c r="G1106" t="s">
        <v>454</v>
      </c>
      <c r="H1106" t="s">
        <v>456</v>
      </c>
      <c r="I1106" s="52">
        <v>45323</v>
      </c>
      <c r="J1106" t="s">
        <v>2457</v>
      </c>
      <c r="K1106">
        <v>5</v>
      </c>
      <c r="L1106">
        <v>94.340509130613597</v>
      </c>
      <c r="M1106">
        <v>5</v>
      </c>
      <c r="N1106">
        <v>1</v>
      </c>
      <c r="O1106">
        <v>93.145317499408094</v>
      </c>
      <c r="P1106">
        <v>5</v>
      </c>
      <c r="Q1106">
        <v>1</v>
      </c>
      <c r="R1106">
        <v>5</v>
      </c>
      <c r="S1106">
        <v>1</v>
      </c>
      <c r="T1106">
        <v>49.512911131570903</v>
      </c>
      <c r="U1106">
        <v>0.966869990304975</v>
      </c>
      <c r="V1106">
        <v>4</v>
      </c>
      <c r="W1106">
        <v>0</v>
      </c>
      <c r="X1106">
        <v>0</v>
      </c>
      <c r="Y1106">
        <v>5</v>
      </c>
      <c r="Z1106">
        <v>1</v>
      </c>
      <c r="AA1106">
        <v>25.854603333921101</v>
      </c>
      <c r="AB1106">
        <v>4</v>
      </c>
      <c r="AC1106">
        <v>0.63767417351914901</v>
      </c>
      <c r="AD1106">
        <v>1</v>
      </c>
      <c r="AE1106">
        <v>0.36232582648084999</v>
      </c>
      <c r="AF1106">
        <v>0</v>
      </c>
      <c r="AG1106">
        <v>0</v>
      </c>
      <c r="AH1106">
        <v>0</v>
      </c>
      <c r="AI1106">
        <v>0</v>
      </c>
      <c r="AJ1106">
        <v>88.099497876688204</v>
      </c>
      <c r="AK1106">
        <v>5</v>
      </c>
      <c r="AL1106">
        <v>1</v>
      </c>
      <c r="AM1106">
        <v>0</v>
      </c>
      <c r="AN1106">
        <v>0</v>
      </c>
      <c r="AO1106">
        <v>0</v>
      </c>
      <c r="AP1106">
        <v>0</v>
      </c>
      <c r="AQ1106">
        <v>5</v>
      </c>
      <c r="AR1106">
        <v>1</v>
      </c>
      <c r="AS1106">
        <v>0</v>
      </c>
      <c r="AT1106">
        <v>0</v>
      </c>
      <c r="AU1106">
        <v>0</v>
      </c>
      <c r="AV1106">
        <v>0</v>
      </c>
      <c r="AW1106">
        <v>5</v>
      </c>
      <c r="AX1106">
        <v>1</v>
      </c>
      <c r="AY1106">
        <v>95.819778013627896</v>
      </c>
      <c r="AZ1106">
        <v>5</v>
      </c>
      <c r="BA1106">
        <v>1</v>
      </c>
      <c r="BB1106">
        <v>5</v>
      </c>
      <c r="BC1106">
        <v>1</v>
      </c>
      <c r="BD1106">
        <v>0</v>
      </c>
      <c r="BE1106">
        <v>0</v>
      </c>
      <c r="BF1106">
        <v>93.131287452666996</v>
      </c>
      <c r="BG1106">
        <v>91.292838238236001</v>
      </c>
      <c r="BH1106">
        <v>93.854645544733998</v>
      </c>
      <c r="BI1106">
        <v>87.552816636946005</v>
      </c>
    </row>
    <row r="1107" spans="1:61" x14ac:dyDescent="0.25">
      <c r="A1107" s="10" t="str">
        <f>VLOOKUP(D1107,'Index-Relations'!E:F,2,FALSE)</f>
        <v>ESG</v>
      </c>
      <c r="B1107" t="s">
        <v>3450</v>
      </c>
      <c r="C1107" s="53" t="s">
        <v>2760</v>
      </c>
      <c r="D1107" s="59" t="s">
        <v>3255</v>
      </c>
      <c r="E1107" s="59" t="s">
        <v>4547</v>
      </c>
      <c r="F1107" t="s">
        <v>461</v>
      </c>
      <c r="G1107" t="s">
        <v>460</v>
      </c>
      <c r="H1107" t="s">
        <v>462</v>
      </c>
      <c r="I1107" s="52">
        <v>45659</v>
      </c>
      <c r="J1107" t="s">
        <v>2457</v>
      </c>
      <c r="K1107">
        <v>6</v>
      </c>
      <c r="L1107" s="73">
        <v>97.121883628898004</v>
      </c>
      <c r="M1107">
        <v>6</v>
      </c>
      <c r="N1107">
        <v>1</v>
      </c>
      <c r="O1107" s="73">
        <v>96.196592826515001</v>
      </c>
      <c r="P1107">
        <v>6</v>
      </c>
      <c r="Q1107">
        <v>1</v>
      </c>
      <c r="R1107">
        <v>6</v>
      </c>
      <c r="S1107">
        <v>1</v>
      </c>
      <c r="T1107">
        <v>24.732953148181402</v>
      </c>
      <c r="U1107">
        <v>0.32453399825884099</v>
      </c>
      <c r="V1107">
        <v>3</v>
      </c>
      <c r="W1107">
        <v>0</v>
      </c>
      <c r="X1107">
        <v>0</v>
      </c>
      <c r="Y1107">
        <v>6</v>
      </c>
      <c r="Z1107">
        <v>1</v>
      </c>
      <c r="AA1107">
        <v>10.212886455270599</v>
      </c>
      <c r="AB1107">
        <v>5</v>
      </c>
      <c r="AC1107">
        <v>0.95405145838196104</v>
      </c>
      <c r="AD1107">
        <v>1</v>
      </c>
      <c r="AE1107">
        <v>4.5948541618038297E-2</v>
      </c>
      <c r="AF1107">
        <v>0</v>
      </c>
      <c r="AG1107">
        <v>2.0819999999999999E-17</v>
      </c>
      <c r="AH1107">
        <v>0</v>
      </c>
      <c r="AI1107">
        <v>0</v>
      </c>
      <c r="AJ1107" s="73">
        <v>96.644892729120002</v>
      </c>
      <c r="AK1107">
        <v>6</v>
      </c>
      <c r="AL1107">
        <v>1</v>
      </c>
      <c r="AM1107">
        <v>0</v>
      </c>
      <c r="AN1107">
        <v>0</v>
      </c>
      <c r="AO1107">
        <v>0</v>
      </c>
      <c r="AP1107">
        <v>0</v>
      </c>
      <c r="AQ1107">
        <v>6</v>
      </c>
      <c r="AR1107">
        <v>1</v>
      </c>
      <c r="AS1107">
        <v>0</v>
      </c>
      <c r="AT1107">
        <v>0</v>
      </c>
      <c r="AU1107">
        <v>0</v>
      </c>
      <c r="AV1107">
        <v>0</v>
      </c>
      <c r="AW1107">
        <v>6</v>
      </c>
      <c r="AX1107">
        <v>1</v>
      </c>
      <c r="AY1107" s="73">
        <v>96.192716771487994</v>
      </c>
      <c r="AZ1107">
        <v>6</v>
      </c>
      <c r="BA1107">
        <v>1</v>
      </c>
      <c r="BB1107">
        <v>5</v>
      </c>
      <c r="BC1107">
        <v>0.33309914237732302</v>
      </c>
      <c r="BD1107">
        <v>1</v>
      </c>
      <c r="BE1107">
        <v>0.66690085762267604</v>
      </c>
      <c r="BF1107">
        <v>97.121883628898004</v>
      </c>
      <c r="BG1107">
        <v>96.196592826515001</v>
      </c>
      <c r="BH1107">
        <v>96.192716771487994</v>
      </c>
      <c r="BI1107">
        <v>96.644892729120002</v>
      </c>
    </row>
    <row r="1108" spans="1:61" x14ac:dyDescent="0.25">
      <c r="A1108" s="10" t="str">
        <f>VLOOKUP(D1108,'Index-Relations'!E:F,2,FALSE)</f>
        <v>ESG</v>
      </c>
      <c r="B1108" t="s">
        <v>3450</v>
      </c>
      <c r="C1108" s="53" t="s">
        <v>2761</v>
      </c>
      <c r="D1108" s="59" t="s">
        <v>3255</v>
      </c>
      <c r="E1108" s="59" t="s">
        <v>4548</v>
      </c>
      <c r="F1108" t="s">
        <v>461</v>
      </c>
      <c r="G1108" t="s">
        <v>460</v>
      </c>
      <c r="H1108" t="s">
        <v>462</v>
      </c>
      <c r="I1108" s="52">
        <v>45628</v>
      </c>
      <c r="J1108" t="s">
        <v>2457</v>
      </c>
      <c r="K1108">
        <v>7</v>
      </c>
      <c r="L1108" s="73">
        <v>96.786569410029998</v>
      </c>
      <c r="M1108">
        <v>7</v>
      </c>
      <c r="N1108">
        <v>1</v>
      </c>
      <c r="O1108" s="73">
        <v>91.752045242974006</v>
      </c>
      <c r="P1108">
        <v>7</v>
      </c>
      <c r="Q1108">
        <v>1</v>
      </c>
      <c r="R1108">
        <v>7</v>
      </c>
      <c r="S1108">
        <v>1</v>
      </c>
      <c r="T1108">
        <v>26.359113812087902</v>
      </c>
      <c r="U1108">
        <v>0.77760393402810701</v>
      </c>
      <c r="V1108">
        <v>3</v>
      </c>
      <c r="W1108">
        <v>0</v>
      </c>
      <c r="X1108">
        <v>0</v>
      </c>
      <c r="Y1108">
        <v>7</v>
      </c>
      <c r="Z1108">
        <v>0.999999999999999</v>
      </c>
      <c r="AA1108">
        <v>3.4621638767074998</v>
      </c>
      <c r="AB1108">
        <v>6</v>
      </c>
      <c r="AC1108">
        <v>0.46780989516404398</v>
      </c>
      <c r="AD1108">
        <v>1</v>
      </c>
      <c r="AE1108">
        <v>0.53219010483595497</v>
      </c>
      <c r="AF1108">
        <v>0</v>
      </c>
      <c r="AG1108">
        <v>0</v>
      </c>
      <c r="AH1108">
        <v>0</v>
      </c>
      <c r="AI1108">
        <v>0</v>
      </c>
      <c r="AJ1108" s="73">
        <v>95.473016680106994</v>
      </c>
      <c r="AK1108">
        <v>7</v>
      </c>
      <c r="AL1108">
        <v>1</v>
      </c>
      <c r="AM1108">
        <v>0</v>
      </c>
      <c r="AN1108">
        <v>0</v>
      </c>
      <c r="AO1108">
        <v>0</v>
      </c>
      <c r="AP1108">
        <v>0</v>
      </c>
      <c r="AQ1108">
        <v>7</v>
      </c>
      <c r="AR1108">
        <v>1</v>
      </c>
      <c r="AS1108">
        <v>0</v>
      </c>
      <c r="AT1108">
        <v>0</v>
      </c>
      <c r="AU1108">
        <v>0</v>
      </c>
      <c r="AV1108">
        <v>0</v>
      </c>
      <c r="AW1108">
        <v>7</v>
      </c>
      <c r="AX1108">
        <v>1</v>
      </c>
      <c r="AY1108" s="73">
        <v>97.442483188421903</v>
      </c>
      <c r="AZ1108">
        <v>7</v>
      </c>
      <c r="BA1108">
        <v>1</v>
      </c>
      <c r="BB1108">
        <v>6</v>
      </c>
      <c r="BC1108">
        <v>0.728136031105871</v>
      </c>
      <c r="BD1108">
        <v>1</v>
      </c>
      <c r="BE1108">
        <v>0.27186396889412801</v>
      </c>
      <c r="BF1108">
        <v>96.786569410029998</v>
      </c>
      <c r="BG1108">
        <v>91.752045242974006</v>
      </c>
      <c r="BH1108">
        <v>97.442483188421903</v>
      </c>
      <c r="BI1108">
        <v>95.473016680106994</v>
      </c>
    </row>
    <row r="1109" spans="1:61" x14ac:dyDescent="0.25">
      <c r="A1109" s="10" t="str">
        <f>VLOOKUP(D1109,'Index-Relations'!E:F,2,FALSE)</f>
        <v>ESG</v>
      </c>
      <c r="B1109" t="s">
        <v>3450</v>
      </c>
      <c r="C1109" s="53" t="s">
        <v>2762</v>
      </c>
      <c r="D1109" s="59" t="s">
        <v>3255</v>
      </c>
      <c r="E1109" s="59" t="s">
        <v>4549</v>
      </c>
      <c r="F1109" t="s">
        <v>461</v>
      </c>
      <c r="G1109" t="s">
        <v>460</v>
      </c>
      <c r="H1109" t="s">
        <v>462</v>
      </c>
      <c r="I1109" s="52">
        <v>45597</v>
      </c>
      <c r="J1109" t="s">
        <v>2457</v>
      </c>
      <c r="K1109">
        <v>7</v>
      </c>
      <c r="L1109" s="73">
        <v>96.743704402725996</v>
      </c>
      <c r="M1109">
        <v>7</v>
      </c>
      <c r="N1109">
        <v>1</v>
      </c>
      <c r="O1109" s="73">
        <v>91.728266967550994</v>
      </c>
      <c r="P1109">
        <v>7</v>
      </c>
      <c r="Q1109">
        <v>1</v>
      </c>
      <c r="R1109">
        <v>7</v>
      </c>
      <c r="S1109">
        <v>1</v>
      </c>
      <c r="T1109">
        <v>26.679653308479299</v>
      </c>
      <c r="U1109">
        <v>0.78153336003002205</v>
      </c>
      <c r="V1109">
        <v>3</v>
      </c>
      <c r="W1109">
        <v>0</v>
      </c>
      <c r="X1109">
        <v>0</v>
      </c>
      <c r="Y1109">
        <v>7</v>
      </c>
      <c r="Z1109">
        <v>1</v>
      </c>
      <c r="AA1109">
        <v>3.4023377595627</v>
      </c>
      <c r="AB1109">
        <v>6</v>
      </c>
      <c r="AC1109">
        <v>0.444859134342517</v>
      </c>
      <c r="AD1109">
        <v>1</v>
      </c>
      <c r="AE1109">
        <v>0.555140865657482</v>
      </c>
      <c r="AF1109">
        <v>0</v>
      </c>
      <c r="AG1109">
        <v>0</v>
      </c>
      <c r="AH1109">
        <v>0</v>
      </c>
      <c r="AI1109">
        <v>0</v>
      </c>
      <c r="AJ1109" s="73">
        <v>95.439134369770002</v>
      </c>
      <c r="AK1109">
        <v>7</v>
      </c>
      <c r="AL1109">
        <v>1</v>
      </c>
      <c r="AM1109">
        <v>0</v>
      </c>
      <c r="AN1109">
        <v>0</v>
      </c>
      <c r="AO1109">
        <v>0</v>
      </c>
      <c r="AP1109">
        <v>0</v>
      </c>
      <c r="AQ1109">
        <v>7</v>
      </c>
      <c r="AR1109">
        <v>1</v>
      </c>
      <c r="AS1109">
        <v>0</v>
      </c>
      <c r="AT1109">
        <v>0</v>
      </c>
      <c r="AU1109">
        <v>0</v>
      </c>
      <c r="AV1109">
        <v>0</v>
      </c>
      <c r="AW1109">
        <v>7</v>
      </c>
      <c r="AX1109">
        <v>1</v>
      </c>
      <c r="AY1109" s="73">
        <v>97.423853651347002</v>
      </c>
      <c r="AZ1109">
        <v>7</v>
      </c>
      <c r="BA1109">
        <v>1</v>
      </c>
      <c r="BB1109">
        <v>6</v>
      </c>
      <c r="BC1109">
        <v>0.74796132942536897</v>
      </c>
      <c r="BD1109">
        <v>1</v>
      </c>
      <c r="BE1109">
        <v>0.25203867057462997</v>
      </c>
      <c r="BF1109">
        <v>96.743704402725996</v>
      </c>
      <c r="BG1109">
        <v>91.728266967550994</v>
      </c>
      <c r="BH1109">
        <v>97.423853651347002</v>
      </c>
      <c r="BI1109">
        <v>95.439134369770002</v>
      </c>
    </row>
    <row r="1110" spans="1:61" x14ac:dyDescent="0.25">
      <c r="A1110" s="10" t="str">
        <f>VLOOKUP(D1110,'Index-Relations'!E:F,2,FALSE)</f>
        <v>ESG</v>
      </c>
      <c r="B1110" t="s">
        <v>3450</v>
      </c>
      <c r="C1110" s="53" t="s">
        <v>2763</v>
      </c>
      <c r="D1110" s="59" t="s">
        <v>3255</v>
      </c>
      <c r="E1110" s="59" t="s">
        <v>4550</v>
      </c>
      <c r="F1110" t="s">
        <v>461</v>
      </c>
      <c r="G1110" t="s">
        <v>460</v>
      </c>
      <c r="H1110" t="s">
        <v>462</v>
      </c>
      <c r="I1110" s="52">
        <v>45566</v>
      </c>
      <c r="J1110" t="s">
        <v>2457</v>
      </c>
      <c r="K1110">
        <v>7</v>
      </c>
      <c r="L1110" s="73">
        <v>96.727044909257998</v>
      </c>
      <c r="M1110">
        <v>7</v>
      </c>
      <c r="N1110">
        <v>1</v>
      </c>
      <c r="O1110" s="73">
        <v>91.607568432652002</v>
      </c>
      <c r="P1110">
        <v>7</v>
      </c>
      <c r="Q1110">
        <v>1</v>
      </c>
      <c r="R1110">
        <v>7</v>
      </c>
      <c r="S1110">
        <v>1</v>
      </c>
      <c r="T1110">
        <v>26.753457695703201</v>
      </c>
      <c r="U1110">
        <v>0.78119952978275797</v>
      </c>
      <c r="V1110">
        <v>3</v>
      </c>
      <c r="W1110">
        <v>0</v>
      </c>
      <c r="X1110">
        <v>0</v>
      </c>
      <c r="Y1110">
        <v>7</v>
      </c>
      <c r="Z1110">
        <v>1</v>
      </c>
      <c r="AA1110">
        <v>3.3217656050271098</v>
      </c>
      <c r="AB1110">
        <v>6</v>
      </c>
      <c r="AC1110">
        <v>0.44234571985018201</v>
      </c>
      <c r="AD1110">
        <v>1</v>
      </c>
      <c r="AE1110">
        <v>0.55765428014981699</v>
      </c>
      <c r="AF1110">
        <v>0</v>
      </c>
      <c r="AG1110">
        <v>0</v>
      </c>
      <c r="AH1110">
        <v>0</v>
      </c>
      <c r="AI1110">
        <v>0</v>
      </c>
      <c r="AJ1110" s="73">
        <v>95.395441381946</v>
      </c>
      <c r="AK1110">
        <v>7</v>
      </c>
      <c r="AL1110">
        <v>1</v>
      </c>
      <c r="AM1110">
        <v>0</v>
      </c>
      <c r="AN1110">
        <v>0</v>
      </c>
      <c r="AO1110">
        <v>0</v>
      </c>
      <c r="AP1110">
        <v>0</v>
      </c>
      <c r="AQ1110">
        <v>7</v>
      </c>
      <c r="AR1110">
        <v>1</v>
      </c>
      <c r="AS1110">
        <v>0</v>
      </c>
      <c r="AT1110">
        <v>0</v>
      </c>
      <c r="AU1110">
        <v>0</v>
      </c>
      <c r="AV1110">
        <v>0</v>
      </c>
      <c r="AW1110">
        <v>7</v>
      </c>
      <c r="AX1110">
        <v>1</v>
      </c>
      <c r="AY1110" s="73">
        <v>97.4266990823469</v>
      </c>
      <c r="AZ1110">
        <v>7</v>
      </c>
      <c r="BA1110">
        <v>1</v>
      </c>
      <c r="BB1110">
        <v>6</v>
      </c>
      <c r="BC1110">
        <v>0.75387969989546499</v>
      </c>
      <c r="BD1110">
        <v>1</v>
      </c>
      <c r="BE1110">
        <v>0.24612030010453401</v>
      </c>
      <c r="BF1110">
        <v>96.727044909257998</v>
      </c>
      <c r="BG1110">
        <v>91.607568432652002</v>
      </c>
      <c r="BH1110">
        <v>97.4266990823469</v>
      </c>
      <c r="BI1110">
        <v>95.395441381946</v>
      </c>
    </row>
    <row r="1111" spans="1:61" x14ac:dyDescent="0.25">
      <c r="A1111" s="10" t="str">
        <f>VLOOKUP(D1111,'Index-Relations'!E:F,2,FALSE)</f>
        <v>ESG</v>
      </c>
      <c r="B1111" t="s">
        <v>3450</v>
      </c>
      <c r="C1111" s="53" t="s">
        <v>2764</v>
      </c>
      <c r="D1111" s="59" t="s">
        <v>3255</v>
      </c>
      <c r="E1111" s="59" t="s">
        <v>4551</v>
      </c>
      <c r="F1111" t="s">
        <v>461</v>
      </c>
      <c r="G1111" t="s">
        <v>460</v>
      </c>
      <c r="H1111" t="s">
        <v>462</v>
      </c>
      <c r="I1111" s="52">
        <v>45537</v>
      </c>
      <c r="J1111" t="s">
        <v>2457</v>
      </c>
      <c r="K1111">
        <v>7</v>
      </c>
      <c r="L1111" s="73">
        <v>96.697288471006004</v>
      </c>
      <c r="M1111">
        <v>7</v>
      </c>
      <c r="N1111">
        <v>1</v>
      </c>
      <c r="O1111" s="73">
        <v>91.555259469033004</v>
      </c>
      <c r="P1111">
        <v>7</v>
      </c>
      <c r="Q1111">
        <v>1</v>
      </c>
      <c r="R1111">
        <v>7</v>
      </c>
      <c r="S1111">
        <v>1</v>
      </c>
      <c r="T1111">
        <v>27.039114902956399</v>
      </c>
      <c r="U1111">
        <v>0.78333361562525206</v>
      </c>
      <c r="V1111">
        <v>3</v>
      </c>
      <c r="W1111">
        <v>0</v>
      </c>
      <c r="X1111">
        <v>0</v>
      </c>
      <c r="Y1111">
        <v>7</v>
      </c>
      <c r="Z1111">
        <v>1</v>
      </c>
      <c r="AA1111">
        <v>3.3287319421360002</v>
      </c>
      <c r="AB1111">
        <v>6</v>
      </c>
      <c r="AC1111">
        <v>0.41803482736653202</v>
      </c>
      <c r="AD1111">
        <v>1</v>
      </c>
      <c r="AE1111">
        <v>0.58196517263346703</v>
      </c>
      <c r="AF1111">
        <v>0</v>
      </c>
      <c r="AG1111">
        <v>0</v>
      </c>
      <c r="AH1111">
        <v>0</v>
      </c>
      <c r="AI1111">
        <v>0</v>
      </c>
      <c r="AJ1111" s="73">
        <v>95.388158132781001</v>
      </c>
      <c r="AK1111">
        <v>7</v>
      </c>
      <c r="AL1111">
        <v>1</v>
      </c>
      <c r="AM1111">
        <v>0</v>
      </c>
      <c r="AN1111">
        <v>0</v>
      </c>
      <c r="AO1111">
        <v>0</v>
      </c>
      <c r="AP1111">
        <v>0</v>
      </c>
      <c r="AQ1111">
        <v>7</v>
      </c>
      <c r="AR1111">
        <v>0.999999999999999</v>
      </c>
      <c r="AS1111">
        <v>0</v>
      </c>
      <c r="AT1111">
        <v>0</v>
      </c>
      <c r="AU1111">
        <v>0</v>
      </c>
      <c r="AV1111">
        <v>0</v>
      </c>
      <c r="AW1111">
        <v>7</v>
      </c>
      <c r="AX1111">
        <v>1</v>
      </c>
      <c r="AY1111" s="73">
        <v>97.415113140003001</v>
      </c>
      <c r="AZ1111">
        <v>7</v>
      </c>
      <c r="BA1111">
        <v>1</v>
      </c>
      <c r="BB1111">
        <v>6</v>
      </c>
      <c r="BC1111">
        <v>0.77179770383760204</v>
      </c>
      <c r="BD1111">
        <v>1</v>
      </c>
      <c r="BE1111">
        <v>0.22820229616239701</v>
      </c>
      <c r="BF1111">
        <v>96.697288471006004</v>
      </c>
      <c r="BG1111">
        <v>91.555259469033004</v>
      </c>
      <c r="BH1111">
        <v>97.415113140003001</v>
      </c>
      <c r="BI1111">
        <v>95.388158132781001</v>
      </c>
    </row>
    <row r="1112" spans="1:61" x14ac:dyDescent="0.25">
      <c r="A1112" s="10" t="str">
        <f>VLOOKUP(D1112,'Index-Relations'!E:F,2,FALSE)</f>
        <v>ESG</v>
      </c>
      <c r="B1112" t="s">
        <v>3450</v>
      </c>
      <c r="C1112" s="53" t="s">
        <v>3350</v>
      </c>
      <c r="D1112" s="59" t="s">
        <v>3255</v>
      </c>
      <c r="E1112" s="59" t="s">
        <v>4552</v>
      </c>
      <c r="F1112" t="s">
        <v>461</v>
      </c>
      <c r="G1112" t="s">
        <v>460</v>
      </c>
      <c r="H1112" t="s">
        <v>462</v>
      </c>
      <c r="I1112" s="52">
        <v>45505</v>
      </c>
      <c r="J1112" t="s">
        <v>2457</v>
      </c>
      <c r="K1112">
        <v>7</v>
      </c>
      <c r="L1112" s="73">
        <v>96.724858624340996</v>
      </c>
      <c r="M1112">
        <v>7</v>
      </c>
      <c r="N1112">
        <v>1</v>
      </c>
      <c r="O1112" s="73">
        <v>91.626231768818002</v>
      </c>
      <c r="P1112">
        <v>7</v>
      </c>
      <c r="Q1112">
        <v>1</v>
      </c>
      <c r="R1112">
        <v>7</v>
      </c>
      <c r="S1112">
        <v>1</v>
      </c>
      <c r="T1112">
        <v>26.940430931123998</v>
      </c>
      <c r="U1112">
        <v>0.78594549356741294</v>
      </c>
      <c r="V1112">
        <v>3</v>
      </c>
      <c r="W1112">
        <v>0</v>
      </c>
      <c r="X1112">
        <v>0</v>
      </c>
      <c r="Y1112">
        <v>7</v>
      </c>
      <c r="Z1112">
        <v>1</v>
      </c>
      <c r="AA1112">
        <v>3.32276264030881</v>
      </c>
      <c r="AB1112">
        <v>6</v>
      </c>
      <c r="AC1112">
        <v>0.420092838904288</v>
      </c>
      <c r="AD1112">
        <v>1</v>
      </c>
      <c r="AE1112">
        <v>0.57990716109571105</v>
      </c>
      <c r="AF1112">
        <v>0</v>
      </c>
      <c r="AG1112">
        <v>0</v>
      </c>
      <c r="AH1112">
        <v>0</v>
      </c>
      <c r="AI1112">
        <v>0</v>
      </c>
      <c r="AJ1112" s="73">
        <v>95.452080784443993</v>
      </c>
      <c r="AK1112">
        <v>7</v>
      </c>
      <c r="AL1112">
        <v>1</v>
      </c>
      <c r="AM1112">
        <v>0</v>
      </c>
      <c r="AN1112">
        <v>0</v>
      </c>
      <c r="AO1112">
        <v>0</v>
      </c>
      <c r="AP1112">
        <v>0</v>
      </c>
      <c r="AQ1112">
        <v>7</v>
      </c>
      <c r="AR1112">
        <v>1</v>
      </c>
      <c r="AS1112">
        <v>0</v>
      </c>
      <c r="AT1112">
        <v>0</v>
      </c>
      <c r="AU1112">
        <v>0</v>
      </c>
      <c r="AV1112">
        <v>0</v>
      </c>
      <c r="AW1112">
        <v>7</v>
      </c>
      <c r="AX1112">
        <v>1</v>
      </c>
      <c r="AY1112" s="73">
        <v>97.419422956304999</v>
      </c>
      <c r="AZ1112">
        <v>7</v>
      </c>
      <c r="BA1112">
        <v>1</v>
      </c>
      <c r="BB1112">
        <v>6</v>
      </c>
      <c r="BC1112">
        <v>0.76541950793354296</v>
      </c>
      <c r="BD1112">
        <v>1</v>
      </c>
      <c r="BE1112">
        <v>0.23458049206645601</v>
      </c>
      <c r="BF1112">
        <v>96.724858624340996</v>
      </c>
      <c r="BG1112">
        <v>91.626231768818002</v>
      </c>
      <c r="BH1112">
        <v>97.419422956304999</v>
      </c>
      <c r="BI1112">
        <v>95.452080784443993</v>
      </c>
    </row>
    <row r="1113" spans="1:61" x14ac:dyDescent="0.25">
      <c r="A1113" s="10" t="str">
        <f>VLOOKUP(D1113,'Index-Relations'!E:F,2,FALSE)</f>
        <v>ESG</v>
      </c>
      <c r="B1113" t="s">
        <v>3450</v>
      </c>
      <c r="C1113" s="53" t="s">
        <v>2765</v>
      </c>
      <c r="D1113" s="59" t="s">
        <v>3255</v>
      </c>
      <c r="E1113" s="59" t="s">
        <v>4553</v>
      </c>
      <c r="F1113" t="s">
        <v>461</v>
      </c>
      <c r="G1113" t="s">
        <v>460</v>
      </c>
      <c r="H1113" t="s">
        <v>462</v>
      </c>
      <c r="I1113" s="52">
        <v>45474</v>
      </c>
      <c r="J1113" t="s">
        <v>2457</v>
      </c>
      <c r="K1113">
        <v>7</v>
      </c>
      <c r="L1113" s="73">
        <v>96.943126191803003</v>
      </c>
      <c r="M1113">
        <v>7</v>
      </c>
      <c r="N1113">
        <v>1</v>
      </c>
      <c r="O1113" s="73">
        <v>91.703065781763001</v>
      </c>
      <c r="P1113">
        <v>7</v>
      </c>
      <c r="Q1113">
        <v>1</v>
      </c>
      <c r="R1113">
        <v>7</v>
      </c>
      <c r="S1113">
        <v>1</v>
      </c>
      <c r="T1113">
        <v>26.654295924170398</v>
      </c>
      <c r="U1113">
        <v>0.79961833911130498</v>
      </c>
      <c r="V1113">
        <v>3</v>
      </c>
      <c r="W1113">
        <v>0</v>
      </c>
      <c r="X1113">
        <v>0</v>
      </c>
      <c r="Y1113">
        <v>7</v>
      </c>
      <c r="Z1113">
        <v>1</v>
      </c>
      <c r="AA1113">
        <v>3.7076643686324</v>
      </c>
      <c r="AB1113">
        <v>6</v>
      </c>
      <c r="AC1113">
        <v>0.447204492952616</v>
      </c>
      <c r="AD1113">
        <v>1</v>
      </c>
      <c r="AE1113">
        <v>0.55279550704738301</v>
      </c>
      <c r="AF1113">
        <v>0</v>
      </c>
      <c r="AG1113">
        <v>1.1102E-16</v>
      </c>
      <c r="AH1113">
        <v>0</v>
      </c>
      <c r="AI1113">
        <v>0</v>
      </c>
      <c r="AJ1113" s="73">
        <v>95.460719923200998</v>
      </c>
      <c r="AK1113">
        <v>7</v>
      </c>
      <c r="AL1113">
        <v>1</v>
      </c>
      <c r="AM1113">
        <v>0</v>
      </c>
      <c r="AN1113">
        <v>0</v>
      </c>
      <c r="AO1113">
        <v>0</v>
      </c>
      <c r="AP1113">
        <v>0</v>
      </c>
      <c r="AQ1113">
        <v>7</v>
      </c>
      <c r="AR1113">
        <v>1</v>
      </c>
      <c r="AS1113">
        <v>0</v>
      </c>
      <c r="AT1113">
        <v>0</v>
      </c>
      <c r="AU1113">
        <v>0</v>
      </c>
      <c r="AV1113">
        <v>0</v>
      </c>
      <c r="AW1113">
        <v>7</v>
      </c>
      <c r="AX1113">
        <v>0.999999999999999</v>
      </c>
      <c r="AY1113" s="73">
        <v>97.763545424754994</v>
      </c>
      <c r="AZ1113">
        <v>7</v>
      </c>
      <c r="BA1113">
        <v>1</v>
      </c>
      <c r="BB1113">
        <v>6</v>
      </c>
      <c r="BC1113">
        <v>0.74587047099723902</v>
      </c>
      <c r="BD1113">
        <v>1</v>
      </c>
      <c r="BE1113">
        <v>0.25412952900275998</v>
      </c>
      <c r="BF1113">
        <v>96.943126191803003</v>
      </c>
      <c r="BG1113">
        <v>91.703065781763001</v>
      </c>
      <c r="BH1113">
        <v>97.763545424754994</v>
      </c>
      <c r="BI1113">
        <v>95.460719923200998</v>
      </c>
    </row>
    <row r="1114" spans="1:61" x14ac:dyDescent="0.25">
      <c r="A1114" s="10" t="str">
        <f>VLOOKUP(D1114,'Index-Relations'!E:F,2,FALSE)</f>
        <v>ESG</v>
      </c>
      <c r="B1114" t="s">
        <v>3450</v>
      </c>
      <c r="C1114" s="53" t="s">
        <v>2766</v>
      </c>
      <c r="D1114" s="59" t="s">
        <v>3255</v>
      </c>
      <c r="E1114" s="59" t="s">
        <v>4554</v>
      </c>
      <c r="F1114" t="s">
        <v>461</v>
      </c>
      <c r="G1114" t="s">
        <v>460</v>
      </c>
      <c r="H1114" t="s">
        <v>462</v>
      </c>
      <c r="I1114" s="52">
        <v>45446</v>
      </c>
      <c r="J1114" t="s">
        <v>2457</v>
      </c>
      <c r="K1114">
        <v>7</v>
      </c>
      <c r="L1114" s="73">
        <v>96.985083867678995</v>
      </c>
      <c r="M1114">
        <v>7</v>
      </c>
      <c r="N1114">
        <v>1</v>
      </c>
      <c r="O1114" s="73">
        <v>91.793391410696003</v>
      </c>
      <c r="P1114">
        <v>7</v>
      </c>
      <c r="Q1114">
        <v>1</v>
      </c>
      <c r="R1114">
        <v>7</v>
      </c>
      <c r="S1114">
        <v>0.999999999999999</v>
      </c>
      <c r="T1114">
        <v>26.323411202270002</v>
      </c>
      <c r="U1114">
        <v>0.79542862410840298</v>
      </c>
      <c r="V1114">
        <v>3</v>
      </c>
      <c r="W1114">
        <v>0</v>
      </c>
      <c r="X1114">
        <v>0</v>
      </c>
      <c r="Y1114">
        <v>7</v>
      </c>
      <c r="Z1114">
        <v>1</v>
      </c>
      <c r="AA1114">
        <v>3.7880178728837399</v>
      </c>
      <c r="AB1114">
        <v>7</v>
      </c>
      <c r="AC1114">
        <v>1</v>
      </c>
      <c r="AD1114">
        <v>0</v>
      </c>
      <c r="AE1114">
        <v>0</v>
      </c>
      <c r="AF1114">
        <v>0</v>
      </c>
      <c r="AG1114">
        <v>0</v>
      </c>
      <c r="AH1114">
        <v>0</v>
      </c>
      <c r="AI1114">
        <v>0</v>
      </c>
      <c r="AJ1114" s="73">
        <v>95.502245407646001</v>
      </c>
      <c r="AK1114">
        <v>7</v>
      </c>
      <c r="AL1114">
        <v>1</v>
      </c>
      <c r="AM1114">
        <v>0</v>
      </c>
      <c r="AN1114">
        <v>0</v>
      </c>
      <c r="AO1114">
        <v>0</v>
      </c>
      <c r="AP1114">
        <v>0</v>
      </c>
      <c r="AQ1114">
        <v>7</v>
      </c>
      <c r="AR1114">
        <v>1</v>
      </c>
      <c r="AS1114">
        <v>0</v>
      </c>
      <c r="AT1114">
        <v>0</v>
      </c>
      <c r="AU1114">
        <v>0</v>
      </c>
      <c r="AV1114">
        <v>0</v>
      </c>
      <c r="AW1114">
        <v>7</v>
      </c>
      <c r="AX1114">
        <v>1</v>
      </c>
      <c r="AY1114" s="73">
        <v>97.764382434431994</v>
      </c>
      <c r="AZ1114">
        <v>7</v>
      </c>
      <c r="BA1114">
        <v>1</v>
      </c>
      <c r="BB1114">
        <v>6</v>
      </c>
      <c r="BC1114">
        <v>0.721592760943497</v>
      </c>
      <c r="BD1114">
        <v>1</v>
      </c>
      <c r="BE1114">
        <v>0.278407239056502</v>
      </c>
      <c r="BF1114">
        <v>96.985083867678995</v>
      </c>
      <c r="BG1114">
        <v>91.793391410696003</v>
      </c>
      <c r="BH1114">
        <v>97.764382434431994</v>
      </c>
      <c r="BI1114">
        <v>95.502245407646001</v>
      </c>
    </row>
    <row r="1115" spans="1:61" x14ac:dyDescent="0.25">
      <c r="A1115" s="10" t="str">
        <f>VLOOKUP(D1115,'Index-Relations'!E:F,2,FALSE)</f>
        <v>ESG</v>
      </c>
      <c r="B1115" t="s">
        <v>3450</v>
      </c>
      <c r="C1115" s="53" t="s">
        <v>2767</v>
      </c>
      <c r="D1115" s="59" t="s">
        <v>3255</v>
      </c>
      <c r="E1115" s="59" t="s">
        <v>4555</v>
      </c>
      <c r="F1115" t="s">
        <v>461</v>
      </c>
      <c r="G1115" t="s">
        <v>460</v>
      </c>
      <c r="H1115" t="s">
        <v>462</v>
      </c>
      <c r="I1115" s="52">
        <v>45413</v>
      </c>
      <c r="J1115" t="s">
        <v>2457</v>
      </c>
      <c r="K1115">
        <v>7</v>
      </c>
      <c r="L1115" s="73">
        <v>96.935048909819997</v>
      </c>
      <c r="M1115">
        <v>7</v>
      </c>
      <c r="N1115">
        <v>1</v>
      </c>
      <c r="O1115" s="73">
        <v>91.535524362431005</v>
      </c>
      <c r="P1115">
        <v>7</v>
      </c>
      <c r="Q1115">
        <v>1</v>
      </c>
      <c r="R1115">
        <v>7</v>
      </c>
      <c r="S1115">
        <v>1</v>
      </c>
      <c r="T1115">
        <v>26.702419664483202</v>
      </c>
      <c r="U1115">
        <v>0.79444218557541901</v>
      </c>
      <c r="V1115">
        <v>3</v>
      </c>
      <c r="W1115">
        <v>0</v>
      </c>
      <c r="X1115">
        <v>0</v>
      </c>
      <c r="Y1115">
        <v>7</v>
      </c>
      <c r="Z1115">
        <v>0.999999999999999</v>
      </c>
      <c r="AA1115">
        <v>2.53820453149432</v>
      </c>
      <c r="AB1115">
        <v>7</v>
      </c>
      <c r="AC1115">
        <v>1</v>
      </c>
      <c r="AD1115">
        <v>0</v>
      </c>
      <c r="AE1115">
        <v>0</v>
      </c>
      <c r="AF1115">
        <v>0</v>
      </c>
      <c r="AG1115">
        <v>0</v>
      </c>
      <c r="AH1115">
        <v>0</v>
      </c>
      <c r="AI1115">
        <v>0</v>
      </c>
      <c r="AJ1115" s="73">
        <v>95.400369816248997</v>
      </c>
      <c r="AK1115">
        <v>7</v>
      </c>
      <c r="AL1115">
        <v>1</v>
      </c>
      <c r="AM1115">
        <v>0</v>
      </c>
      <c r="AN1115">
        <v>0</v>
      </c>
      <c r="AO1115">
        <v>0</v>
      </c>
      <c r="AP1115">
        <v>0</v>
      </c>
      <c r="AQ1115">
        <v>7</v>
      </c>
      <c r="AR1115">
        <v>1</v>
      </c>
      <c r="AS1115">
        <v>0</v>
      </c>
      <c r="AT1115">
        <v>0</v>
      </c>
      <c r="AU1115">
        <v>0</v>
      </c>
      <c r="AV1115">
        <v>0</v>
      </c>
      <c r="AW1115">
        <v>7</v>
      </c>
      <c r="AX1115">
        <v>0.999999999999999</v>
      </c>
      <c r="AY1115" s="73">
        <v>97.773331922994004</v>
      </c>
      <c r="AZ1115">
        <v>7</v>
      </c>
      <c r="BA1115">
        <v>1</v>
      </c>
      <c r="BB1115">
        <v>6</v>
      </c>
      <c r="BC1115">
        <v>0.74434545572715005</v>
      </c>
      <c r="BD1115">
        <v>1</v>
      </c>
      <c r="BE1115">
        <v>0.255654544272849</v>
      </c>
      <c r="BF1115">
        <v>96.935048909819997</v>
      </c>
      <c r="BG1115">
        <v>91.535524362431005</v>
      </c>
      <c r="BH1115">
        <v>97.773331922994004</v>
      </c>
      <c r="BI1115">
        <v>95.400369816248997</v>
      </c>
    </row>
    <row r="1116" spans="1:61" x14ac:dyDescent="0.25">
      <c r="A1116" s="10" t="str">
        <f>VLOOKUP(D1116,'Index-Relations'!E:F,2,FALSE)</f>
        <v>ESG</v>
      </c>
      <c r="B1116" t="s">
        <v>3450</v>
      </c>
      <c r="C1116" s="53" t="s">
        <v>2768</v>
      </c>
      <c r="D1116" s="59" t="s">
        <v>3255</v>
      </c>
      <c r="E1116" s="59" t="s">
        <v>4556</v>
      </c>
      <c r="F1116" t="s">
        <v>461</v>
      </c>
      <c r="G1116" t="s">
        <v>460</v>
      </c>
      <c r="H1116" t="s">
        <v>462</v>
      </c>
      <c r="I1116" s="52">
        <v>45384</v>
      </c>
      <c r="J1116" t="s">
        <v>2457</v>
      </c>
      <c r="K1116">
        <v>7</v>
      </c>
      <c r="L1116">
        <v>97.266924200863599</v>
      </c>
      <c r="M1116">
        <v>7</v>
      </c>
      <c r="N1116">
        <v>1</v>
      </c>
      <c r="O1116">
        <v>93.087125384231996</v>
      </c>
      <c r="P1116">
        <v>7</v>
      </c>
      <c r="Q1116">
        <v>1</v>
      </c>
      <c r="R1116">
        <v>7</v>
      </c>
      <c r="S1116">
        <v>1</v>
      </c>
      <c r="T1116">
        <v>26.354875040930501</v>
      </c>
      <c r="U1116">
        <v>0.78834858927817397</v>
      </c>
      <c r="V1116">
        <v>3</v>
      </c>
      <c r="W1116">
        <v>0</v>
      </c>
      <c r="X1116">
        <v>0</v>
      </c>
      <c r="Y1116">
        <v>7</v>
      </c>
      <c r="Z1116">
        <v>1</v>
      </c>
      <c r="AA1116">
        <v>2.3489250542689999</v>
      </c>
      <c r="AB1116">
        <v>7</v>
      </c>
      <c r="AC1116">
        <v>1</v>
      </c>
      <c r="AD1116">
        <v>0</v>
      </c>
      <c r="AE1116">
        <v>0</v>
      </c>
      <c r="AF1116">
        <v>0</v>
      </c>
      <c r="AG1116">
        <v>0</v>
      </c>
      <c r="AH1116">
        <v>0</v>
      </c>
      <c r="AI1116">
        <v>0</v>
      </c>
      <c r="AJ1116">
        <v>96.3813532537947</v>
      </c>
      <c r="AK1116">
        <v>7</v>
      </c>
      <c r="AL1116">
        <v>1</v>
      </c>
      <c r="AM1116">
        <v>0</v>
      </c>
      <c r="AN1116">
        <v>0</v>
      </c>
      <c r="AO1116">
        <v>0</v>
      </c>
      <c r="AP1116">
        <v>0</v>
      </c>
      <c r="AQ1116">
        <v>7</v>
      </c>
      <c r="AR1116">
        <v>1</v>
      </c>
      <c r="AS1116">
        <v>0</v>
      </c>
      <c r="AT1116">
        <v>0</v>
      </c>
      <c r="AU1116">
        <v>0</v>
      </c>
      <c r="AV1116">
        <v>0</v>
      </c>
      <c r="AW1116">
        <v>7</v>
      </c>
      <c r="AX1116">
        <v>1</v>
      </c>
      <c r="AY1116">
        <v>97.821715122603194</v>
      </c>
      <c r="AZ1116">
        <v>7</v>
      </c>
      <c r="BA1116">
        <v>1</v>
      </c>
      <c r="BB1116">
        <v>6</v>
      </c>
      <c r="BC1116">
        <v>0.72717887703772499</v>
      </c>
      <c r="BD1116">
        <v>1</v>
      </c>
      <c r="BE1116">
        <v>0.27282112296227401</v>
      </c>
      <c r="BF1116">
        <v>96.968640646723003</v>
      </c>
      <c r="BG1116">
        <v>91.609749667195004</v>
      </c>
      <c r="BH1116">
        <v>97.771276131066003</v>
      </c>
      <c r="BI1116">
        <v>95.458991692040001</v>
      </c>
    </row>
    <row r="1117" spans="1:61" x14ac:dyDescent="0.25">
      <c r="A1117" s="10" t="str">
        <f>VLOOKUP(D1117,'Index-Relations'!E:F,2,FALSE)</f>
        <v>ESG</v>
      </c>
      <c r="B1117" t="s">
        <v>3450</v>
      </c>
      <c r="C1117" s="53" t="s">
        <v>2769</v>
      </c>
      <c r="D1117" s="59" t="s">
        <v>3255</v>
      </c>
      <c r="E1117" s="59" t="s">
        <v>4557</v>
      </c>
      <c r="F1117" t="s">
        <v>461</v>
      </c>
      <c r="G1117" t="s">
        <v>460</v>
      </c>
      <c r="H1117" t="s">
        <v>462</v>
      </c>
      <c r="I1117" s="52">
        <v>45352</v>
      </c>
      <c r="J1117" t="s">
        <v>2457</v>
      </c>
      <c r="K1117">
        <v>7</v>
      </c>
      <c r="L1117">
        <v>97.217203253918001</v>
      </c>
      <c r="M1117">
        <v>7</v>
      </c>
      <c r="N1117">
        <v>1</v>
      </c>
      <c r="O1117">
        <v>92.941150138171807</v>
      </c>
      <c r="P1117">
        <v>7</v>
      </c>
      <c r="Q1117">
        <v>1</v>
      </c>
      <c r="R1117">
        <v>7</v>
      </c>
      <c r="S1117">
        <v>1</v>
      </c>
      <c r="T1117">
        <v>26.6564332647513</v>
      </c>
      <c r="U1117">
        <v>0.79266826485921205</v>
      </c>
      <c r="V1117">
        <v>3</v>
      </c>
      <c r="W1117">
        <v>0</v>
      </c>
      <c r="X1117">
        <v>0</v>
      </c>
      <c r="Y1117">
        <v>7</v>
      </c>
      <c r="Z1117">
        <v>1</v>
      </c>
      <c r="AA1117">
        <v>2.34201689976098</v>
      </c>
      <c r="AB1117">
        <v>7</v>
      </c>
      <c r="AC1117">
        <v>1</v>
      </c>
      <c r="AD1117">
        <v>0</v>
      </c>
      <c r="AE1117">
        <v>0</v>
      </c>
      <c r="AF1117">
        <v>0</v>
      </c>
      <c r="AG1117">
        <v>0</v>
      </c>
      <c r="AH1117">
        <v>0</v>
      </c>
      <c r="AI1117">
        <v>0</v>
      </c>
      <c r="AJ1117">
        <v>96.283257607402504</v>
      </c>
      <c r="AK1117">
        <v>7</v>
      </c>
      <c r="AL1117">
        <v>1</v>
      </c>
      <c r="AM1117">
        <v>0</v>
      </c>
      <c r="AN1117">
        <v>0</v>
      </c>
      <c r="AO1117">
        <v>0</v>
      </c>
      <c r="AP1117">
        <v>0</v>
      </c>
      <c r="AQ1117">
        <v>7</v>
      </c>
      <c r="AR1117">
        <v>1</v>
      </c>
      <c r="AS1117">
        <v>0</v>
      </c>
      <c r="AT1117">
        <v>0</v>
      </c>
      <c r="AU1117">
        <v>0</v>
      </c>
      <c r="AV1117">
        <v>0</v>
      </c>
      <c r="AW1117">
        <v>7</v>
      </c>
      <c r="AX1117">
        <v>1</v>
      </c>
      <c r="AY1117">
        <v>97.820739346912703</v>
      </c>
      <c r="AZ1117">
        <v>7</v>
      </c>
      <c r="BA1117">
        <v>1</v>
      </c>
      <c r="BB1117">
        <v>6</v>
      </c>
      <c r="BC1117">
        <v>0.74673819278199005</v>
      </c>
      <c r="BD1117">
        <v>1</v>
      </c>
      <c r="BE1117">
        <v>0.25326180721800901</v>
      </c>
      <c r="BF1117">
        <v>96.922298713705004</v>
      </c>
      <c r="BG1117">
        <v>91.486026510946004</v>
      </c>
      <c r="BH1117">
        <v>97.770295104270005</v>
      </c>
      <c r="BI1117">
        <v>95.371209439636004</v>
      </c>
    </row>
    <row r="1118" spans="1:61" x14ac:dyDescent="0.25">
      <c r="A1118" s="10" t="str">
        <f>VLOOKUP(D1118,'Index-Relations'!E:F,2,FALSE)</f>
        <v>ESG</v>
      </c>
      <c r="B1118" t="s">
        <v>3450</v>
      </c>
      <c r="C1118" s="53" t="s">
        <v>2770</v>
      </c>
      <c r="D1118" s="59" t="s">
        <v>3255</v>
      </c>
      <c r="E1118" s="59" t="s">
        <v>4558</v>
      </c>
      <c r="F1118" t="s">
        <v>461</v>
      </c>
      <c r="G1118" t="s">
        <v>460</v>
      </c>
      <c r="H1118" t="s">
        <v>462</v>
      </c>
      <c r="I1118" s="52">
        <v>45323</v>
      </c>
      <c r="J1118" t="s">
        <v>2457</v>
      </c>
      <c r="K1118">
        <v>7</v>
      </c>
      <c r="L1118">
        <v>97.230430108077201</v>
      </c>
      <c r="M1118">
        <v>7</v>
      </c>
      <c r="N1118">
        <v>1</v>
      </c>
      <c r="O1118">
        <v>93.023298772424297</v>
      </c>
      <c r="P1118">
        <v>7</v>
      </c>
      <c r="Q1118">
        <v>1</v>
      </c>
      <c r="R1118">
        <v>7</v>
      </c>
      <c r="S1118">
        <v>1</v>
      </c>
      <c r="T1118">
        <v>26.5811019306317</v>
      </c>
      <c r="U1118">
        <v>0.79144331294005799</v>
      </c>
      <c r="V1118">
        <v>3</v>
      </c>
      <c r="W1118">
        <v>0</v>
      </c>
      <c r="X1118">
        <v>0</v>
      </c>
      <c r="Y1118">
        <v>7</v>
      </c>
      <c r="Z1118">
        <v>1</v>
      </c>
      <c r="AA1118">
        <v>2.1989426274364501</v>
      </c>
      <c r="AB1118">
        <v>7</v>
      </c>
      <c r="AC1118">
        <v>1</v>
      </c>
      <c r="AD1118">
        <v>0</v>
      </c>
      <c r="AE1118">
        <v>0</v>
      </c>
      <c r="AF1118">
        <v>0</v>
      </c>
      <c r="AG1118">
        <v>0</v>
      </c>
      <c r="AH1118">
        <v>0</v>
      </c>
      <c r="AI1118">
        <v>0</v>
      </c>
      <c r="AJ1118">
        <v>96.330350897988396</v>
      </c>
      <c r="AK1118">
        <v>7</v>
      </c>
      <c r="AL1118">
        <v>1</v>
      </c>
      <c r="AM1118">
        <v>0</v>
      </c>
      <c r="AN1118">
        <v>0</v>
      </c>
      <c r="AO1118">
        <v>0</v>
      </c>
      <c r="AP1118">
        <v>0</v>
      </c>
      <c r="AQ1118">
        <v>7</v>
      </c>
      <c r="AR1118">
        <v>1</v>
      </c>
      <c r="AS1118">
        <v>0</v>
      </c>
      <c r="AT1118">
        <v>0</v>
      </c>
      <c r="AU1118">
        <v>0</v>
      </c>
      <c r="AV1118">
        <v>0</v>
      </c>
      <c r="AW1118">
        <v>7</v>
      </c>
      <c r="AX1118">
        <v>1</v>
      </c>
      <c r="AY1118">
        <v>97.812346746101994</v>
      </c>
      <c r="AZ1118">
        <v>7</v>
      </c>
      <c r="BA1118">
        <v>1</v>
      </c>
      <c r="BB1118">
        <v>6</v>
      </c>
      <c r="BC1118">
        <v>0.74839895189444094</v>
      </c>
      <c r="BD1118">
        <v>1</v>
      </c>
      <c r="BE1118">
        <v>0.251601048105558</v>
      </c>
      <c r="BF1118">
        <v>96.936064946225002</v>
      </c>
      <c r="BG1118">
        <v>91.637070982641006</v>
      </c>
      <c r="BH1118">
        <v>97.764287301387</v>
      </c>
      <c r="BI1118">
        <v>95.444607579830006</v>
      </c>
    </row>
    <row r="1119" spans="1:61" x14ac:dyDescent="0.25">
      <c r="A1119" s="10" t="str">
        <f>VLOOKUP(D1119,'Index-Relations'!E:F,2,FALSE)</f>
        <v>ESG</v>
      </c>
      <c r="B1119" t="s">
        <v>3450</v>
      </c>
      <c r="C1119" s="53" t="s">
        <v>2760</v>
      </c>
      <c r="D1119" s="59" t="s">
        <v>3256</v>
      </c>
      <c r="E1119" s="59" t="s">
        <v>4559</v>
      </c>
      <c r="F1119" t="s">
        <v>467</v>
      </c>
      <c r="G1119" t="s">
        <v>466</v>
      </c>
      <c r="H1119" t="s">
        <v>468</v>
      </c>
      <c r="I1119" s="52">
        <v>45659</v>
      </c>
      <c r="J1119" t="s">
        <v>2457</v>
      </c>
      <c r="K1119">
        <v>34</v>
      </c>
      <c r="L1119" s="73">
        <v>97.270085077382006</v>
      </c>
      <c r="M1119">
        <v>34</v>
      </c>
      <c r="N1119">
        <v>1</v>
      </c>
      <c r="O1119" s="73">
        <v>97.124505307632006</v>
      </c>
      <c r="P1119">
        <v>34</v>
      </c>
      <c r="Q1119">
        <v>1</v>
      </c>
      <c r="R1119">
        <v>34</v>
      </c>
      <c r="S1119">
        <v>0.999999999999999</v>
      </c>
      <c r="T1119">
        <v>50.775126525991197</v>
      </c>
      <c r="U1119">
        <v>0.65582541844009501</v>
      </c>
      <c r="V1119">
        <v>18</v>
      </c>
      <c r="W1119">
        <v>0</v>
      </c>
      <c r="X1119">
        <v>0</v>
      </c>
      <c r="Y1119">
        <v>34</v>
      </c>
      <c r="Z1119">
        <v>1</v>
      </c>
      <c r="AA1119">
        <v>30.9296886853984</v>
      </c>
      <c r="AB1119">
        <v>33</v>
      </c>
      <c r="AC1119">
        <v>0.99393677542084302</v>
      </c>
      <c r="AD1119">
        <v>1</v>
      </c>
      <c r="AE1119">
        <v>6.0632245791562497E-3</v>
      </c>
      <c r="AF1119">
        <v>0</v>
      </c>
      <c r="AG1119">
        <v>5.5510000000000001E-17</v>
      </c>
      <c r="AH1119">
        <v>0</v>
      </c>
      <c r="AI1119">
        <v>0</v>
      </c>
      <c r="AJ1119" s="73">
        <v>94.350282621270907</v>
      </c>
      <c r="AK1119">
        <v>34</v>
      </c>
      <c r="AL1119">
        <v>1</v>
      </c>
      <c r="AM1119">
        <v>0</v>
      </c>
      <c r="AN1119">
        <v>0</v>
      </c>
      <c r="AO1119">
        <v>0</v>
      </c>
      <c r="AP1119">
        <v>0</v>
      </c>
      <c r="AQ1119">
        <v>34</v>
      </c>
      <c r="AR1119">
        <v>1</v>
      </c>
      <c r="AS1119">
        <v>0</v>
      </c>
      <c r="AT1119">
        <v>0</v>
      </c>
      <c r="AU1119">
        <v>0</v>
      </c>
      <c r="AV1119">
        <v>0</v>
      </c>
      <c r="AW1119">
        <v>34</v>
      </c>
      <c r="AX1119">
        <v>0.999999999999999</v>
      </c>
      <c r="AY1119" s="73">
        <v>96.958723161856994</v>
      </c>
      <c r="AZ1119">
        <v>34</v>
      </c>
      <c r="BA1119">
        <v>1</v>
      </c>
      <c r="BB1119">
        <v>34</v>
      </c>
      <c r="BC1119">
        <v>1</v>
      </c>
      <c r="BD1119">
        <v>0</v>
      </c>
      <c r="BE1119">
        <v>0</v>
      </c>
      <c r="BF1119">
        <v>97.270085077382006</v>
      </c>
      <c r="BG1119">
        <v>97.124505307632006</v>
      </c>
      <c r="BH1119">
        <v>96.958723161856994</v>
      </c>
      <c r="BI1119">
        <v>94.350282621270907</v>
      </c>
    </row>
    <row r="1120" spans="1:61" x14ac:dyDescent="0.25">
      <c r="A1120" s="10" t="str">
        <f>VLOOKUP(D1120,'Index-Relations'!E:F,2,FALSE)</f>
        <v>ESG</v>
      </c>
      <c r="B1120" t="s">
        <v>3450</v>
      </c>
      <c r="C1120" s="53" t="s">
        <v>2761</v>
      </c>
      <c r="D1120" s="59" t="s">
        <v>3256</v>
      </c>
      <c r="E1120" s="59" t="s">
        <v>4560</v>
      </c>
      <c r="F1120" t="s">
        <v>467</v>
      </c>
      <c r="G1120" t="s">
        <v>466</v>
      </c>
      <c r="H1120" t="s">
        <v>468</v>
      </c>
      <c r="I1120" s="52">
        <v>45628</v>
      </c>
      <c r="J1120" t="s">
        <v>2457</v>
      </c>
      <c r="K1120">
        <v>30</v>
      </c>
      <c r="L1120" s="73">
        <v>97.389640525170904</v>
      </c>
      <c r="M1120">
        <v>30</v>
      </c>
      <c r="N1120">
        <v>1</v>
      </c>
      <c r="O1120" s="73">
        <v>97.172499310158997</v>
      </c>
      <c r="P1120">
        <v>30</v>
      </c>
      <c r="Q1120">
        <v>1</v>
      </c>
      <c r="R1120">
        <v>30</v>
      </c>
      <c r="S1120">
        <v>1</v>
      </c>
      <c r="T1120">
        <v>50.537464438159397</v>
      </c>
      <c r="U1120">
        <v>0.69700873419606402</v>
      </c>
      <c r="V1120">
        <v>15</v>
      </c>
      <c r="W1120">
        <v>0</v>
      </c>
      <c r="X1120">
        <v>0</v>
      </c>
      <c r="Y1120">
        <v>30</v>
      </c>
      <c r="Z1120">
        <v>0.999999999999999</v>
      </c>
      <c r="AA1120">
        <v>18.015278600783599</v>
      </c>
      <c r="AB1120">
        <v>30</v>
      </c>
      <c r="AC1120">
        <v>1</v>
      </c>
      <c r="AD1120">
        <v>0</v>
      </c>
      <c r="AE1120">
        <v>0</v>
      </c>
      <c r="AF1120">
        <v>0</v>
      </c>
      <c r="AG1120">
        <v>0</v>
      </c>
      <c r="AH1120">
        <v>0</v>
      </c>
      <c r="AI1120">
        <v>0</v>
      </c>
      <c r="AJ1120" s="73">
        <v>94.456079672238999</v>
      </c>
      <c r="AK1120">
        <v>30</v>
      </c>
      <c r="AL1120">
        <v>1</v>
      </c>
      <c r="AM1120">
        <v>0</v>
      </c>
      <c r="AN1120">
        <v>0</v>
      </c>
      <c r="AO1120">
        <v>0</v>
      </c>
      <c r="AP1120">
        <v>0</v>
      </c>
      <c r="AQ1120">
        <v>30</v>
      </c>
      <c r="AR1120">
        <v>1</v>
      </c>
      <c r="AS1120">
        <v>0</v>
      </c>
      <c r="AT1120">
        <v>0</v>
      </c>
      <c r="AU1120">
        <v>0</v>
      </c>
      <c r="AV1120">
        <v>0</v>
      </c>
      <c r="AW1120">
        <v>30</v>
      </c>
      <c r="AX1120">
        <v>1</v>
      </c>
      <c r="AY1120" s="73">
        <v>97.159158280450001</v>
      </c>
      <c r="AZ1120">
        <v>30</v>
      </c>
      <c r="BA1120">
        <v>1</v>
      </c>
      <c r="BB1120">
        <v>30</v>
      </c>
      <c r="BC1120">
        <v>1</v>
      </c>
      <c r="BD1120">
        <v>0</v>
      </c>
      <c r="BE1120">
        <v>0</v>
      </c>
      <c r="BF1120">
        <v>97.389640525170904</v>
      </c>
      <c r="BG1120">
        <v>97.172499310158997</v>
      </c>
      <c r="BH1120">
        <v>97.159158280450001</v>
      </c>
      <c r="BI1120">
        <v>94.456079672238999</v>
      </c>
    </row>
    <row r="1121" spans="1:61" x14ac:dyDescent="0.25">
      <c r="A1121" s="10" t="str">
        <f>VLOOKUP(D1121,'Index-Relations'!E:F,2,FALSE)</f>
        <v>ESG</v>
      </c>
      <c r="B1121" t="s">
        <v>3450</v>
      </c>
      <c r="C1121" s="53" t="s">
        <v>2762</v>
      </c>
      <c r="D1121" s="59" t="s">
        <v>3256</v>
      </c>
      <c r="E1121" s="59" t="s">
        <v>4561</v>
      </c>
      <c r="F1121" t="s">
        <v>467</v>
      </c>
      <c r="G1121" t="s">
        <v>466</v>
      </c>
      <c r="H1121" t="s">
        <v>468</v>
      </c>
      <c r="I1121" s="52">
        <v>45597</v>
      </c>
      <c r="J1121" t="s">
        <v>2457</v>
      </c>
      <c r="K1121">
        <v>30</v>
      </c>
      <c r="L1121" s="73">
        <v>97.401828368342905</v>
      </c>
      <c r="M1121">
        <v>30</v>
      </c>
      <c r="N1121">
        <v>1</v>
      </c>
      <c r="O1121" s="73">
        <v>97.199839302076995</v>
      </c>
      <c r="P1121">
        <v>30</v>
      </c>
      <c r="Q1121">
        <v>1</v>
      </c>
      <c r="R1121">
        <v>30</v>
      </c>
      <c r="S1121">
        <v>1</v>
      </c>
      <c r="T1121">
        <v>50.613490155046797</v>
      </c>
      <c r="U1121">
        <v>0.70696749672053805</v>
      </c>
      <c r="V1121">
        <v>15</v>
      </c>
      <c r="W1121">
        <v>0</v>
      </c>
      <c r="X1121">
        <v>0</v>
      </c>
      <c r="Y1121">
        <v>30</v>
      </c>
      <c r="Z1121">
        <v>1</v>
      </c>
      <c r="AA1121">
        <v>17.5928809715789</v>
      </c>
      <c r="AB1121">
        <v>30</v>
      </c>
      <c r="AC1121">
        <v>0.999999999999999</v>
      </c>
      <c r="AD1121">
        <v>0</v>
      </c>
      <c r="AE1121">
        <v>0</v>
      </c>
      <c r="AF1121">
        <v>0</v>
      </c>
      <c r="AG1121">
        <v>1.1102E-16</v>
      </c>
      <c r="AH1121">
        <v>0</v>
      </c>
      <c r="AI1121">
        <v>0</v>
      </c>
      <c r="AJ1121" s="73">
        <v>94.458292877649001</v>
      </c>
      <c r="AK1121">
        <v>30</v>
      </c>
      <c r="AL1121">
        <v>1</v>
      </c>
      <c r="AM1121">
        <v>0</v>
      </c>
      <c r="AN1121">
        <v>0</v>
      </c>
      <c r="AO1121">
        <v>0</v>
      </c>
      <c r="AP1121">
        <v>0</v>
      </c>
      <c r="AQ1121">
        <v>30</v>
      </c>
      <c r="AR1121">
        <v>1</v>
      </c>
      <c r="AS1121">
        <v>0</v>
      </c>
      <c r="AT1121">
        <v>0</v>
      </c>
      <c r="AU1121">
        <v>0</v>
      </c>
      <c r="AV1121">
        <v>0</v>
      </c>
      <c r="AW1121">
        <v>30</v>
      </c>
      <c r="AX1121">
        <v>1</v>
      </c>
      <c r="AY1121" s="73">
        <v>97.174543677604007</v>
      </c>
      <c r="AZ1121">
        <v>30</v>
      </c>
      <c r="BA1121">
        <v>1</v>
      </c>
      <c r="BB1121">
        <v>30</v>
      </c>
      <c r="BC1121">
        <v>1</v>
      </c>
      <c r="BD1121">
        <v>0</v>
      </c>
      <c r="BE1121">
        <v>0</v>
      </c>
      <c r="BF1121">
        <v>97.401828368342905</v>
      </c>
      <c r="BG1121">
        <v>97.199839302076995</v>
      </c>
      <c r="BH1121">
        <v>97.174543677604007</v>
      </c>
      <c r="BI1121">
        <v>94.458292877649001</v>
      </c>
    </row>
    <row r="1122" spans="1:61" x14ac:dyDescent="0.25">
      <c r="A1122" s="10" t="str">
        <f>VLOOKUP(D1122,'Index-Relations'!E:F,2,FALSE)</f>
        <v>ESG</v>
      </c>
      <c r="B1122" t="s">
        <v>3450</v>
      </c>
      <c r="C1122" s="53" t="s">
        <v>2763</v>
      </c>
      <c r="D1122" s="59" t="s">
        <v>3256</v>
      </c>
      <c r="E1122" s="59" t="s">
        <v>4562</v>
      </c>
      <c r="F1122" t="s">
        <v>467</v>
      </c>
      <c r="G1122" t="s">
        <v>466</v>
      </c>
      <c r="H1122" t="s">
        <v>468</v>
      </c>
      <c r="I1122" s="52">
        <v>45566</v>
      </c>
      <c r="J1122" t="s">
        <v>2457</v>
      </c>
      <c r="K1122">
        <v>30</v>
      </c>
      <c r="L1122" s="73">
        <v>97.397584309663998</v>
      </c>
      <c r="M1122">
        <v>30</v>
      </c>
      <c r="N1122">
        <v>1</v>
      </c>
      <c r="O1122" s="73">
        <v>97.134409619631001</v>
      </c>
      <c r="P1122">
        <v>30</v>
      </c>
      <c r="Q1122">
        <v>1</v>
      </c>
      <c r="R1122">
        <v>30</v>
      </c>
      <c r="S1122">
        <v>1</v>
      </c>
      <c r="T1122">
        <v>50.4983682124438</v>
      </c>
      <c r="U1122">
        <v>0.70832108571719599</v>
      </c>
      <c r="V1122">
        <v>15</v>
      </c>
      <c r="W1122">
        <v>0</v>
      </c>
      <c r="X1122">
        <v>0</v>
      </c>
      <c r="Y1122">
        <v>30</v>
      </c>
      <c r="Z1122">
        <v>1</v>
      </c>
      <c r="AA1122">
        <v>18.344588170343901</v>
      </c>
      <c r="AB1122">
        <v>30</v>
      </c>
      <c r="AC1122">
        <v>0.999999999999999</v>
      </c>
      <c r="AD1122">
        <v>0</v>
      </c>
      <c r="AE1122">
        <v>0</v>
      </c>
      <c r="AF1122">
        <v>0</v>
      </c>
      <c r="AG1122">
        <v>1.1102E-16</v>
      </c>
      <c r="AH1122">
        <v>0</v>
      </c>
      <c r="AI1122">
        <v>0</v>
      </c>
      <c r="AJ1122" s="73">
        <v>94.523323938217899</v>
      </c>
      <c r="AK1122">
        <v>30</v>
      </c>
      <c r="AL1122">
        <v>1</v>
      </c>
      <c r="AM1122">
        <v>0</v>
      </c>
      <c r="AN1122">
        <v>0</v>
      </c>
      <c r="AO1122">
        <v>0</v>
      </c>
      <c r="AP1122">
        <v>0</v>
      </c>
      <c r="AQ1122">
        <v>30</v>
      </c>
      <c r="AR1122">
        <v>1</v>
      </c>
      <c r="AS1122">
        <v>0</v>
      </c>
      <c r="AT1122">
        <v>0</v>
      </c>
      <c r="AU1122">
        <v>0</v>
      </c>
      <c r="AV1122">
        <v>0</v>
      </c>
      <c r="AW1122">
        <v>30</v>
      </c>
      <c r="AX1122">
        <v>1</v>
      </c>
      <c r="AY1122" s="73">
        <v>97.164162114571894</v>
      </c>
      <c r="AZ1122">
        <v>30</v>
      </c>
      <c r="BA1122">
        <v>1</v>
      </c>
      <c r="BB1122">
        <v>30</v>
      </c>
      <c r="BC1122">
        <v>1</v>
      </c>
      <c r="BD1122">
        <v>0</v>
      </c>
      <c r="BE1122">
        <v>0</v>
      </c>
      <c r="BF1122">
        <v>97.397584309663998</v>
      </c>
      <c r="BG1122">
        <v>97.134409619631001</v>
      </c>
      <c r="BH1122">
        <v>97.164162114571894</v>
      </c>
      <c r="BI1122">
        <v>94.523323938217899</v>
      </c>
    </row>
    <row r="1123" spans="1:61" x14ac:dyDescent="0.25">
      <c r="A1123" s="10" t="str">
        <f>VLOOKUP(D1123,'Index-Relations'!E:F,2,FALSE)</f>
        <v>ESG</v>
      </c>
      <c r="B1123" t="s">
        <v>3450</v>
      </c>
      <c r="C1123" s="53" t="s">
        <v>2764</v>
      </c>
      <c r="D1123" s="59" t="s">
        <v>3256</v>
      </c>
      <c r="E1123" s="59" t="s">
        <v>4563</v>
      </c>
      <c r="F1123" t="s">
        <v>467</v>
      </c>
      <c r="G1123" t="s">
        <v>466</v>
      </c>
      <c r="H1123" t="s">
        <v>468</v>
      </c>
      <c r="I1123" s="52">
        <v>45537</v>
      </c>
      <c r="J1123" t="s">
        <v>2457</v>
      </c>
      <c r="K1123">
        <v>30</v>
      </c>
      <c r="L1123" s="73">
        <v>97.400361232672907</v>
      </c>
      <c r="M1123">
        <v>30</v>
      </c>
      <c r="N1123">
        <v>1</v>
      </c>
      <c r="O1123" s="73">
        <v>97.139908385761998</v>
      </c>
      <c r="P1123">
        <v>30</v>
      </c>
      <c r="Q1123">
        <v>1</v>
      </c>
      <c r="R1123">
        <v>30</v>
      </c>
      <c r="S1123">
        <v>1</v>
      </c>
      <c r="T1123">
        <v>50.567547005123103</v>
      </c>
      <c r="U1123">
        <v>0.75467038746554405</v>
      </c>
      <c r="V1123">
        <v>15</v>
      </c>
      <c r="W1123">
        <v>0</v>
      </c>
      <c r="X1123">
        <v>0</v>
      </c>
      <c r="Y1123">
        <v>30</v>
      </c>
      <c r="Z1123">
        <v>1</v>
      </c>
      <c r="AA1123">
        <v>18.9212322500866</v>
      </c>
      <c r="AB1123">
        <v>30</v>
      </c>
      <c r="AC1123">
        <v>1</v>
      </c>
      <c r="AD1123">
        <v>0</v>
      </c>
      <c r="AE1123">
        <v>0</v>
      </c>
      <c r="AF1123">
        <v>0</v>
      </c>
      <c r="AG1123">
        <v>0</v>
      </c>
      <c r="AH1123">
        <v>0</v>
      </c>
      <c r="AI1123">
        <v>0</v>
      </c>
      <c r="AJ1123" s="73">
        <v>94.520200250632001</v>
      </c>
      <c r="AK1123">
        <v>30</v>
      </c>
      <c r="AL1123">
        <v>1</v>
      </c>
      <c r="AM1123">
        <v>0</v>
      </c>
      <c r="AN1123">
        <v>0</v>
      </c>
      <c r="AO1123">
        <v>0</v>
      </c>
      <c r="AP1123">
        <v>0</v>
      </c>
      <c r="AQ1123">
        <v>30</v>
      </c>
      <c r="AR1123">
        <v>1</v>
      </c>
      <c r="AS1123">
        <v>0</v>
      </c>
      <c r="AT1123">
        <v>0</v>
      </c>
      <c r="AU1123">
        <v>0</v>
      </c>
      <c r="AV1123">
        <v>0</v>
      </c>
      <c r="AW1123">
        <v>30</v>
      </c>
      <c r="AX1123">
        <v>1</v>
      </c>
      <c r="AY1123" s="73">
        <v>97.173840215499993</v>
      </c>
      <c r="AZ1123">
        <v>30</v>
      </c>
      <c r="BA1123">
        <v>1</v>
      </c>
      <c r="BB1123">
        <v>30</v>
      </c>
      <c r="BC1123">
        <v>1</v>
      </c>
      <c r="BD1123">
        <v>0</v>
      </c>
      <c r="BE1123">
        <v>0</v>
      </c>
      <c r="BF1123">
        <v>97.400361232672907</v>
      </c>
      <c r="BG1123">
        <v>97.139908385761998</v>
      </c>
      <c r="BH1123">
        <v>97.173840215499993</v>
      </c>
      <c r="BI1123">
        <v>94.520200250632001</v>
      </c>
    </row>
    <row r="1124" spans="1:61" x14ac:dyDescent="0.25">
      <c r="A1124" s="10" t="str">
        <f>VLOOKUP(D1124,'Index-Relations'!E:F,2,FALSE)</f>
        <v>ESG</v>
      </c>
      <c r="B1124" t="s">
        <v>3450</v>
      </c>
      <c r="C1124" s="53" t="s">
        <v>3350</v>
      </c>
      <c r="D1124" s="59" t="s">
        <v>3256</v>
      </c>
      <c r="E1124" s="59" t="s">
        <v>4564</v>
      </c>
      <c r="F1124" t="s">
        <v>467</v>
      </c>
      <c r="G1124" t="s">
        <v>466</v>
      </c>
      <c r="H1124" t="s">
        <v>468</v>
      </c>
      <c r="I1124" s="52">
        <v>45505</v>
      </c>
      <c r="J1124" t="s">
        <v>2457</v>
      </c>
      <c r="K1124">
        <v>30</v>
      </c>
      <c r="L1124" s="73">
        <v>97.395633708467997</v>
      </c>
      <c r="M1124">
        <v>30</v>
      </c>
      <c r="N1124">
        <v>1</v>
      </c>
      <c r="O1124" s="73">
        <v>97.133453034905997</v>
      </c>
      <c r="P1124">
        <v>30</v>
      </c>
      <c r="Q1124">
        <v>1</v>
      </c>
      <c r="R1124">
        <v>30</v>
      </c>
      <c r="S1124">
        <v>1</v>
      </c>
      <c r="T1124">
        <v>50.505995415582298</v>
      </c>
      <c r="U1124">
        <v>0.76456161452943505</v>
      </c>
      <c r="V1124">
        <v>15</v>
      </c>
      <c r="W1124">
        <v>0</v>
      </c>
      <c r="X1124">
        <v>0</v>
      </c>
      <c r="Y1124">
        <v>30</v>
      </c>
      <c r="Z1124">
        <v>1</v>
      </c>
      <c r="AA1124">
        <v>19.542411989527402</v>
      </c>
      <c r="AB1124">
        <v>30</v>
      </c>
      <c r="AC1124">
        <v>1</v>
      </c>
      <c r="AD1124">
        <v>0</v>
      </c>
      <c r="AE1124">
        <v>0</v>
      </c>
      <c r="AF1124">
        <v>0</v>
      </c>
      <c r="AG1124">
        <v>0</v>
      </c>
      <c r="AH1124">
        <v>0</v>
      </c>
      <c r="AI1124">
        <v>0</v>
      </c>
      <c r="AJ1124" s="73">
        <v>94.516037533654995</v>
      </c>
      <c r="AK1124">
        <v>30</v>
      </c>
      <c r="AL1124">
        <v>1</v>
      </c>
      <c r="AM1124">
        <v>0</v>
      </c>
      <c r="AN1124">
        <v>0</v>
      </c>
      <c r="AO1124">
        <v>0</v>
      </c>
      <c r="AP1124">
        <v>0</v>
      </c>
      <c r="AQ1124">
        <v>30</v>
      </c>
      <c r="AR1124">
        <v>0.999999999999999</v>
      </c>
      <c r="AS1124">
        <v>0</v>
      </c>
      <c r="AT1124">
        <v>0</v>
      </c>
      <c r="AU1124">
        <v>0</v>
      </c>
      <c r="AV1124">
        <v>0</v>
      </c>
      <c r="AW1124">
        <v>30</v>
      </c>
      <c r="AX1124">
        <v>1</v>
      </c>
      <c r="AY1124" s="73">
        <v>97.168157799455003</v>
      </c>
      <c r="AZ1124">
        <v>30</v>
      </c>
      <c r="BA1124">
        <v>1</v>
      </c>
      <c r="BB1124">
        <v>30</v>
      </c>
      <c r="BC1124">
        <v>0.999999999999999</v>
      </c>
      <c r="BD1124">
        <v>0</v>
      </c>
      <c r="BE1124">
        <v>0</v>
      </c>
      <c r="BF1124">
        <v>97.395633708467997</v>
      </c>
      <c r="BG1124">
        <v>97.133453034905997</v>
      </c>
      <c r="BH1124">
        <v>97.168157799455003</v>
      </c>
      <c r="BI1124">
        <v>94.516037533654995</v>
      </c>
    </row>
    <row r="1125" spans="1:61" x14ac:dyDescent="0.25">
      <c r="A1125" s="10" t="str">
        <f>VLOOKUP(D1125,'Index-Relations'!E:F,2,FALSE)</f>
        <v>ESG</v>
      </c>
      <c r="B1125" t="s">
        <v>3450</v>
      </c>
      <c r="C1125" s="53" t="s">
        <v>2765</v>
      </c>
      <c r="D1125" s="59" t="s">
        <v>3256</v>
      </c>
      <c r="E1125" s="59" t="s">
        <v>4565</v>
      </c>
      <c r="F1125" t="s">
        <v>467</v>
      </c>
      <c r="G1125" t="s">
        <v>466</v>
      </c>
      <c r="H1125" t="s">
        <v>468</v>
      </c>
      <c r="I1125" s="52">
        <v>45474</v>
      </c>
      <c r="J1125" t="s">
        <v>2457</v>
      </c>
      <c r="K1125">
        <v>30</v>
      </c>
      <c r="L1125" s="73">
        <v>97.773180553364</v>
      </c>
      <c r="M1125">
        <v>30</v>
      </c>
      <c r="N1125">
        <v>1</v>
      </c>
      <c r="O1125" s="73">
        <v>97.191549142813997</v>
      </c>
      <c r="P1125">
        <v>30</v>
      </c>
      <c r="Q1125">
        <v>1</v>
      </c>
      <c r="R1125">
        <v>30</v>
      </c>
      <c r="S1125">
        <v>1</v>
      </c>
      <c r="T1125">
        <v>50.724849200635099</v>
      </c>
      <c r="U1125">
        <v>0.76969119253871099</v>
      </c>
      <c r="V1125">
        <v>15</v>
      </c>
      <c r="W1125">
        <v>0</v>
      </c>
      <c r="X1125">
        <v>0</v>
      </c>
      <c r="Y1125">
        <v>30</v>
      </c>
      <c r="Z1125">
        <v>1</v>
      </c>
      <c r="AA1125">
        <v>19.613913941053902</v>
      </c>
      <c r="AB1125">
        <v>30</v>
      </c>
      <c r="AC1125">
        <v>1</v>
      </c>
      <c r="AD1125">
        <v>0</v>
      </c>
      <c r="AE1125">
        <v>0</v>
      </c>
      <c r="AF1125">
        <v>0</v>
      </c>
      <c r="AG1125">
        <v>0</v>
      </c>
      <c r="AH1125">
        <v>0</v>
      </c>
      <c r="AI1125">
        <v>0</v>
      </c>
      <c r="AJ1125" s="73">
        <v>95.652415381391904</v>
      </c>
      <c r="AK1125">
        <v>30</v>
      </c>
      <c r="AL1125">
        <v>1</v>
      </c>
      <c r="AM1125">
        <v>0</v>
      </c>
      <c r="AN1125">
        <v>0</v>
      </c>
      <c r="AO1125">
        <v>0</v>
      </c>
      <c r="AP1125">
        <v>0</v>
      </c>
      <c r="AQ1125">
        <v>30</v>
      </c>
      <c r="AR1125">
        <v>1</v>
      </c>
      <c r="AS1125">
        <v>0</v>
      </c>
      <c r="AT1125">
        <v>0</v>
      </c>
      <c r="AU1125">
        <v>0</v>
      </c>
      <c r="AV1125">
        <v>0</v>
      </c>
      <c r="AW1125">
        <v>30</v>
      </c>
      <c r="AX1125">
        <v>1</v>
      </c>
      <c r="AY1125" s="73">
        <v>97.747219783527001</v>
      </c>
      <c r="AZ1125">
        <v>30</v>
      </c>
      <c r="BA1125">
        <v>1</v>
      </c>
      <c r="BB1125">
        <v>30</v>
      </c>
      <c r="BC1125">
        <v>1</v>
      </c>
      <c r="BD1125">
        <v>0</v>
      </c>
      <c r="BE1125">
        <v>0</v>
      </c>
      <c r="BF1125">
        <v>97.773180553364</v>
      </c>
      <c r="BG1125">
        <v>97.191549142813997</v>
      </c>
      <c r="BH1125">
        <v>97.747219783527001</v>
      </c>
      <c r="BI1125">
        <v>95.652415381391904</v>
      </c>
    </row>
    <row r="1126" spans="1:61" x14ac:dyDescent="0.25">
      <c r="A1126" s="10" t="str">
        <f>VLOOKUP(D1126,'Index-Relations'!E:F,2,FALSE)</f>
        <v>ESG</v>
      </c>
      <c r="B1126" t="s">
        <v>3450</v>
      </c>
      <c r="C1126" s="53" t="s">
        <v>2766</v>
      </c>
      <c r="D1126" s="59" t="s">
        <v>3256</v>
      </c>
      <c r="E1126" s="59" t="s">
        <v>4566</v>
      </c>
      <c r="F1126" t="s">
        <v>467</v>
      </c>
      <c r="G1126" t="s">
        <v>466</v>
      </c>
      <c r="H1126" t="s">
        <v>468</v>
      </c>
      <c r="I1126" s="52">
        <v>45446</v>
      </c>
      <c r="J1126" t="s">
        <v>2457</v>
      </c>
      <c r="K1126">
        <v>30</v>
      </c>
      <c r="L1126" s="73">
        <v>97.745616089027905</v>
      </c>
      <c r="M1126">
        <v>30</v>
      </c>
      <c r="N1126">
        <v>1</v>
      </c>
      <c r="O1126" s="73">
        <v>97.086594217295001</v>
      </c>
      <c r="P1126">
        <v>30</v>
      </c>
      <c r="Q1126">
        <v>1</v>
      </c>
      <c r="R1126">
        <v>30</v>
      </c>
      <c r="S1126">
        <v>0.999999999999999</v>
      </c>
      <c r="T1126">
        <v>50.487575807883502</v>
      </c>
      <c r="U1126">
        <v>0.77427914987115198</v>
      </c>
      <c r="V1126">
        <v>15</v>
      </c>
      <c r="W1126">
        <v>0</v>
      </c>
      <c r="X1126">
        <v>0</v>
      </c>
      <c r="Y1126">
        <v>30</v>
      </c>
      <c r="Z1126">
        <v>1</v>
      </c>
      <c r="AA1126">
        <v>22.018839101686101</v>
      </c>
      <c r="AB1126">
        <v>30</v>
      </c>
      <c r="AC1126">
        <v>1</v>
      </c>
      <c r="AD1126">
        <v>0</v>
      </c>
      <c r="AE1126">
        <v>0</v>
      </c>
      <c r="AF1126">
        <v>0</v>
      </c>
      <c r="AG1126">
        <v>0</v>
      </c>
      <c r="AH1126">
        <v>0</v>
      </c>
      <c r="AI1126">
        <v>0</v>
      </c>
      <c r="AJ1126" s="73">
        <v>95.704139054020899</v>
      </c>
      <c r="AK1126">
        <v>30</v>
      </c>
      <c r="AL1126">
        <v>1</v>
      </c>
      <c r="AM1126">
        <v>0</v>
      </c>
      <c r="AN1126">
        <v>0</v>
      </c>
      <c r="AO1126">
        <v>0</v>
      </c>
      <c r="AP1126">
        <v>0</v>
      </c>
      <c r="AQ1126">
        <v>30</v>
      </c>
      <c r="AR1126">
        <v>1</v>
      </c>
      <c r="AS1126">
        <v>0</v>
      </c>
      <c r="AT1126">
        <v>0</v>
      </c>
      <c r="AU1126">
        <v>0</v>
      </c>
      <c r="AV1126">
        <v>0</v>
      </c>
      <c r="AW1126">
        <v>30</v>
      </c>
      <c r="AX1126">
        <v>1</v>
      </c>
      <c r="AY1126" s="73">
        <v>97.699143848429998</v>
      </c>
      <c r="AZ1126">
        <v>30</v>
      </c>
      <c r="BA1126">
        <v>1</v>
      </c>
      <c r="BB1126">
        <v>30</v>
      </c>
      <c r="BC1126">
        <v>1</v>
      </c>
      <c r="BD1126">
        <v>0</v>
      </c>
      <c r="BE1126">
        <v>0</v>
      </c>
      <c r="BF1126">
        <v>97.745616089027905</v>
      </c>
      <c r="BG1126">
        <v>97.086594217295001</v>
      </c>
      <c r="BH1126">
        <v>97.699143848429998</v>
      </c>
      <c r="BI1126">
        <v>95.704139054020899</v>
      </c>
    </row>
    <row r="1127" spans="1:61" x14ac:dyDescent="0.25">
      <c r="A1127" s="10" t="str">
        <f>VLOOKUP(D1127,'Index-Relations'!E:F,2,FALSE)</f>
        <v>ESG</v>
      </c>
      <c r="B1127" t="s">
        <v>3450</v>
      </c>
      <c r="C1127" s="53" t="s">
        <v>2767</v>
      </c>
      <c r="D1127" s="59" t="s">
        <v>3256</v>
      </c>
      <c r="E1127" s="59" t="s">
        <v>4567</v>
      </c>
      <c r="F1127" t="s">
        <v>467</v>
      </c>
      <c r="G1127" t="s">
        <v>466</v>
      </c>
      <c r="H1127" t="s">
        <v>468</v>
      </c>
      <c r="I1127" s="52">
        <v>45414</v>
      </c>
      <c r="J1127" t="s">
        <v>2457</v>
      </c>
      <c r="K1127">
        <v>30</v>
      </c>
      <c r="L1127" s="73">
        <v>97.740584227599996</v>
      </c>
      <c r="M1127">
        <v>30</v>
      </c>
      <c r="N1127">
        <v>1</v>
      </c>
      <c r="O1127" s="73">
        <v>97.066132872032895</v>
      </c>
      <c r="P1127">
        <v>30</v>
      </c>
      <c r="Q1127">
        <v>1</v>
      </c>
      <c r="R1127">
        <v>30</v>
      </c>
      <c r="S1127">
        <v>0.999999999999999</v>
      </c>
      <c r="T1127">
        <v>50.440908196906101</v>
      </c>
      <c r="U1127">
        <v>0.77018079292287001</v>
      </c>
      <c r="V1127">
        <v>15</v>
      </c>
      <c r="W1127">
        <v>0</v>
      </c>
      <c r="X1127">
        <v>0</v>
      </c>
      <c r="Y1127">
        <v>30</v>
      </c>
      <c r="Z1127">
        <v>1</v>
      </c>
      <c r="AA1127">
        <v>22.917955556809599</v>
      </c>
      <c r="AB1127">
        <v>30</v>
      </c>
      <c r="AC1127">
        <v>1</v>
      </c>
      <c r="AD1127">
        <v>0</v>
      </c>
      <c r="AE1127">
        <v>0</v>
      </c>
      <c r="AF1127">
        <v>0</v>
      </c>
      <c r="AG1127">
        <v>0</v>
      </c>
      <c r="AH1127">
        <v>0</v>
      </c>
      <c r="AI1127">
        <v>0</v>
      </c>
      <c r="AJ1127" s="73">
        <v>95.706592005245895</v>
      </c>
      <c r="AK1127">
        <v>30</v>
      </c>
      <c r="AL1127">
        <v>1</v>
      </c>
      <c r="AM1127">
        <v>0</v>
      </c>
      <c r="AN1127">
        <v>0</v>
      </c>
      <c r="AO1127">
        <v>0</v>
      </c>
      <c r="AP1127">
        <v>0</v>
      </c>
      <c r="AQ1127">
        <v>30</v>
      </c>
      <c r="AR1127">
        <v>1</v>
      </c>
      <c r="AS1127">
        <v>0</v>
      </c>
      <c r="AT1127">
        <v>0</v>
      </c>
      <c r="AU1127">
        <v>0</v>
      </c>
      <c r="AV1127">
        <v>0</v>
      </c>
      <c r="AW1127">
        <v>30</v>
      </c>
      <c r="AX1127">
        <v>1</v>
      </c>
      <c r="AY1127" s="73">
        <v>97.694280583763998</v>
      </c>
      <c r="AZ1127">
        <v>30</v>
      </c>
      <c r="BA1127">
        <v>1</v>
      </c>
      <c r="BB1127">
        <v>30</v>
      </c>
      <c r="BC1127">
        <v>1</v>
      </c>
      <c r="BD1127">
        <v>0</v>
      </c>
      <c r="BE1127">
        <v>0</v>
      </c>
      <c r="BF1127">
        <v>97.740584227599996</v>
      </c>
      <c r="BG1127">
        <v>97.066132872032895</v>
      </c>
      <c r="BH1127">
        <v>97.694280583763998</v>
      </c>
      <c r="BI1127">
        <v>95.706592005245895</v>
      </c>
    </row>
    <row r="1128" spans="1:61" x14ac:dyDescent="0.25">
      <c r="A1128" s="10" t="str">
        <f>VLOOKUP(D1128,'Index-Relations'!E:F,2,FALSE)</f>
        <v>ESG</v>
      </c>
      <c r="B1128" t="s">
        <v>3450</v>
      </c>
      <c r="C1128" s="53" t="s">
        <v>2768</v>
      </c>
      <c r="D1128" s="59" t="s">
        <v>3256</v>
      </c>
      <c r="E1128" s="59" t="s">
        <v>4568</v>
      </c>
      <c r="F1128" t="s">
        <v>467</v>
      </c>
      <c r="G1128" t="s">
        <v>466</v>
      </c>
      <c r="H1128" t="s">
        <v>468</v>
      </c>
      <c r="I1128" s="52">
        <v>45383</v>
      </c>
      <c r="J1128" t="s">
        <v>2457</v>
      </c>
      <c r="K1128">
        <v>30</v>
      </c>
      <c r="L1128">
        <v>97.892758784820103</v>
      </c>
      <c r="M1128">
        <v>30</v>
      </c>
      <c r="N1128">
        <v>1</v>
      </c>
      <c r="O1128">
        <v>97.658010379850793</v>
      </c>
      <c r="P1128">
        <v>30</v>
      </c>
      <c r="Q1128">
        <v>1</v>
      </c>
      <c r="R1128">
        <v>30</v>
      </c>
      <c r="S1128">
        <v>1</v>
      </c>
      <c r="T1128">
        <v>50.395375390456103</v>
      </c>
      <c r="U1128">
        <v>0.77076295860845201</v>
      </c>
      <c r="V1128">
        <v>15</v>
      </c>
      <c r="W1128">
        <v>0</v>
      </c>
      <c r="X1128">
        <v>0</v>
      </c>
      <c r="Y1128">
        <v>30</v>
      </c>
      <c r="Z1128">
        <v>1</v>
      </c>
      <c r="AA1128">
        <v>22.7594628568499</v>
      </c>
      <c r="AB1128">
        <v>30</v>
      </c>
      <c r="AC1128">
        <v>1</v>
      </c>
      <c r="AD1128">
        <v>0</v>
      </c>
      <c r="AE1128">
        <v>0</v>
      </c>
      <c r="AF1128">
        <v>0</v>
      </c>
      <c r="AG1128">
        <v>0</v>
      </c>
      <c r="AH1128">
        <v>0</v>
      </c>
      <c r="AI1128">
        <v>0</v>
      </c>
      <c r="AJ1128">
        <v>96.054915770990107</v>
      </c>
      <c r="AK1128">
        <v>30</v>
      </c>
      <c r="AL1128">
        <v>1</v>
      </c>
      <c r="AM1128">
        <v>0</v>
      </c>
      <c r="AN1128">
        <v>0</v>
      </c>
      <c r="AO1128">
        <v>0</v>
      </c>
      <c r="AP1128">
        <v>0</v>
      </c>
      <c r="AQ1128">
        <v>30</v>
      </c>
      <c r="AR1128">
        <v>0.999999999999999</v>
      </c>
      <c r="AS1128">
        <v>0</v>
      </c>
      <c r="AT1128">
        <v>0</v>
      </c>
      <c r="AU1128">
        <v>0</v>
      </c>
      <c r="AV1128">
        <v>0</v>
      </c>
      <c r="AW1128">
        <v>30</v>
      </c>
      <c r="AX1128">
        <v>1</v>
      </c>
      <c r="AY1128">
        <v>97.950989605090697</v>
      </c>
      <c r="AZ1128">
        <v>30</v>
      </c>
      <c r="BA1128">
        <v>1</v>
      </c>
      <c r="BB1128">
        <v>30</v>
      </c>
      <c r="BC1128">
        <v>0.999999999999999</v>
      </c>
      <c r="BD1128">
        <v>0</v>
      </c>
      <c r="BE1128">
        <v>0</v>
      </c>
      <c r="BF1128">
        <v>97.739572594660999</v>
      </c>
      <c r="BG1128">
        <v>97.050177032488904</v>
      </c>
      <c r="BH1128">
        <v>97.694300390639995</v>
      </c>
      <c r="BI1128">
        <v>95.722407986020002</v>
      </c>
    </row>
    <row r="1129" spans="1:61" x14ac:dyDescent="0.25">
      <c r="A1129" s="10" t="str">
        <f>VLOOKUP(D1129,'Index-Relations'!E:F,2,FALSE)</f>
        <v>ESG</v>
      </c>
      <c r="B1129" t="s">
        <v>3450</v>
      </c>
      <c r="C1129" s="53" t="s">
        <v>2769</v>
      </c>
      <c r="D1129" s="59" t="s">
        <v>3256</v>
      </c>
      <c r="E1129" s="59" t="s">
        <v>4569</v>
      </c>
      <c r="F1129" t="s">
        <v>467</v>
      </c>
      <c r="G1129" t="s">
        <v>466</v>
      </c>
      <c r="H1129" t="s">
        <v>468</v>
      </c>
      <c r="I1129" s="52">
        <v>45352</v>
      </c>
      <c r="J1129" t="s">
        <v>2457</v>
      </c>
      <c r="K1129">
        <v>30</v>
      </c>
      <c r="L1129">
        <v>97.876275411072001</v>
      </c>
      <c r="M1129">
        <v>30</v>
      </c>
      <c r="N1129">
        <v>1</v>
      </c>
      <c r="O1129">
        <v>97.602853742881805</v>
      </c>
      <c r="P1129">
        <v>30</v>
      </c>
      <c r="Q1129">
        <v>1</v>
      </c>
      <c r="R1129">
        <v>30</v>
      </c>
      <c r="S1129">
        <v>0.999999999999999</v>
      </c>
      <c r="T1129">
        <v>50.243885032136802</v>
      </c>
      <c r="U1129">
        <v>0.782082842925368</v>
      </c>
      <c r="V1129">
        <v>15</v>
      </c>
      <c r="W1129">
        <v>0</v>
      </c>
      <c r="X1129">
        <v>0</v>
      </c>
      <c r="Y1129">
        <v>30</v>
      </c>
      <c r="Z1129">
        <v>1</v>
      </c>
      <c r="AA1129">
        <v>24.568402289603601</v>
      </c>
      <c r="AB1129">
        <v>30</v>
      </c>
      <c r="AC1129">
        <v>0.999999999999999</v>
      </c>
      <c r="AD1129">
        <v>0</v>
      </c>
      <c r="AE1129">
        <v>0</v>
      </c>
      <c r="AF1129">
        <v>0</v>
      </c>
      <c r="AG1129">
        <v>1.1102E-16</v>
      </c>
      <c r="AH1129">
        <v>0</v>
      </c>
      <c r="AI1129">
        <v>0</v>
      </c>
      <c r="AJ1129">
        <v>96.090996402378806</v>
      </c>
      <c r="AK1129">
        <v>30</v>
      </c>
      <c r="AL1129">
        <v>1</v>
      </c>
      <c r="AM1129">
        <v>0</v>
      </c>
      <c r="AN1129">
        <v>0</v>
      </c>
      <c r="AO1129">
        <v>0</v>
      </c>
      <c r="AP1129">
        <v>0</v>
      </c>
      <c r="AQ1129">
        <v>30</v>
      </c>
      <c r="AR1129">
        <v>1</v>
      </c>
      <c r="AS1129">
        <v>0</v>
      </c>
      <c r="AT1129">
        <v>0</v>
      </c>
      <c r="AU1129">
        <v>0</v>
      </c>
      <c r="AV1129">
        <v>0</v>
      </c>
      <c r="AW1129">
        <v>30</v>
      </c>
      <c r="AX1129">
        <v>0.999999999999999</v>
      </c>
      <c r="AY1129">
        <v>97.928039856154598</v>
      </c>
      <c r="AZ1129">
        <v>30</v>
      </c>
      <c r="BA1129">
        <v>1</v>
      </c>
      <c r="BB1129">
        <v>30</v>
      </c>
      <c r="BC1129">
        <v>1</v>
      </c>
      <c r="BD1129">
        <v>0</v>
      </c>
      <c r="BE1129">
        <v>0</v>
      </c>
      <c r="BF1129">
        <v>97.714284899741898</v>
      </c>
      <c r="BG1129">
        <v>96.956870388770895</v>
      </c>
      <c r="BH1129">
        <v>97.658819870389905</v>
      </c>
      <c r="BI1129">
        <v>95.750361013379901</v>
      </c>
    </row>
    <row r="1130" spans="1:61" x14ac:dyDescent="0.25">
      <c r="A1130" s="10" t="str">
        <f>VLOOKUP(D1130,'Index-Relations'!E:F,2,FALSE)</f>
        <v>ESG</v>
      </c>
      <c r="B1130" t="s">
        <v>3450</v>
      </c>
      <c r="C1130" s="53" t="s">
        <v>2770</v>
      </c>
      <c r="D1130" s="59" t="s">
        <v>3256</v>
      </c>
      <c r="E1130" s="59" t="s">
        <v>4570</v>
      </c>
      <c r="F1130" t="s">
        <v>467</v>
      </c>
      <c r="G1130" t="s">
        <v>466</v>
      </c>
      <c r="H1130" t="s">
        <v>468</v>
      </c>
      <c r="I1130" s="52">
        <v>45323</v>
      </c>
      <c r="J1130" t="s">
        <v>2457</v>
      </c>
      <c r="K1130">
        <v>30</v>
      </c>
      <c r="L1130">
        <v>97.865139198425197</v>
      </c>
      <c r="M1130">
        <v>30</v>
      </c>
      <c r="N1130">
        <v>1</v>
      </c>
      <c r="O1130">
        <v>97.564430523949</v>
      </c>
      <c r="P1130">
        <v>30</v>
      </c>
      <c r="Q1130">
        <v>1</v>
      </c>
      <c r="R1130">
        <v>30</v>
      </c>
      <c r="S1130">
        <v>1</v>
      </c>
      <c r="T1130">
        <v>50.119942906802201</v>
      </c>
      <c r="U1130">
        <v>0.78242238274712805</v>
      </c>
      <c r="V1130">
        <v>15</v>
      </c>
      <c r="W1130">
        <v>0</v>
      </c>
      <c r="X1130">
        <v>0</v>
      </c>
      <c r="Y1130">
        <v>30</v>
      </c>
      <c r="Z1130">
        <v>0.999999999999999</v>
      </c>
      <c r="AA1130">
        <v>26.1038633823797</v>
      </c>
      <c r="AB1130">
        <v>30</v>
      </c>
      <c r="AC1130">
        <v>0.999999999999999</v>
      </c>
      <c r="AD1130">
        <v>0</v>
      </c>
      <c r="AE1130">
        <v>0</v>
      </c>
      <c r="AF1130">
        <v>0</v>
      </c>
      <c r="AG1130">
        <v>1.1102E-16</v>
      </c>
      <c r="AH1130">
        <v>0</v>
      </c>
      <c r="AI1130">
        <v>0</v>
      </c>
      <c r="AJ1130">
        <v>96.116057487188499</v>
      </c>
      <c r="AK1130">
        <v>30</v>
      </c>
      <c r="AL1130">
        <v>1</v>
      </c>
      <c r="AM1130">
        <v>0</v>
      </c>
      <c r="AN1130">
        <v>0</v>
      </c>
      <c r="AO1130">
        <v>0</v>
      </c>
      <c r="AP1130">
        <v>0</v>
      </c>
      <c r="AQ1130">
        <v>30</v>
      </c>
      <c r="AR1130">
        <v>0.999999999999999</v>
      </c>
      <c r="AS1130">
        <v>0</v>
      </c>
      <c r="AT1130">
        <v>0</v>
      </c>
      <c r="AU1130">
        <v>0</v>
      </c>
      <c r="AV1130">
        <v>0</v>
      </c>
      <c r="AW1130">
        <v>30</v>
      </c>
      <c r="AX1130">
        <v>1</v>
      </c>
      <c r="AY1130">
        <v>97.913281159815995</v>
      </c>
      <c r="AZ1130">
        <v>30</v>
      </c>
      <c r="BA1130">
        <v>1</v>
      </c>
      <c r="BB1130">
        <v>30</v>
      </c>
      <c r="BC1130">
        <v>0.999999999999999</v>
      </c>
      <c r="BD1130">
        <v>0</v>
      </c>
      <c r="BE1130">
        <v>0</v>
      </c>
      <c r="BF1130">
        <v>97.695025267695002</v>
      </c>
      <c r="BG1130">
        <v>96.903765803803907</v>
      </c>
      <c r="BH1130">
        <v>97.633567572018904</v>
      </c>
      <c r="BI1130">
        <v>95.767533125392006</v>
      </c>
    </row>
    <row r="1131" spans="1:61" x14ac:dyDescent="0.25">
      <c r="A1131" s="10" t="str">
        <f>VLOOKUP(D1131,'Index-Relations'!E:F,2,FALSE)</f>
        <v>ESG</v>
      </c>
      <c r="B1131" t="s">
        <v>3450</v>
      </c>
      <c r="C1131" s="53" t="s">
        <v>2760</v>
      </c>
      <c r="D1131" s="59" t="s">
        <v>3257</v>
      </c>
      <c r="E1131" s="59" t="s">
        <v>4571</v>
      </c>
      <c r="F1131" t="s">
        <v>473</v>
      </c>
      <c r="G1131" t="s">
        <v>472</v>
      </c>
      <c r="H1131" t="s">
        <v>474</v>
      </c>
      <c r="I1131" s="52">
        <v>45659</v>
      </c>
      <c r="J1131" t="s">
        <v>2457</v>
      </c>
      <c r="K1131">
        <v>13</v>
      </c>
      <c r="L1131" s="73">
        <v>96.222916759105999</v>
      </c>
      <c r="M1131">
        <v>13</v>
      </c>
      <c r="N1131">
        <v>1</v>
      </c>
      <c r="O1131" s="73">
        <v>93.201639457564994</v>
      </c>
      <c r="P1131">
        <v>13</v>
      </c>
      <c r="Q1131">
        <v>1</v>
      </c>
      <c r="R1131">
        <v>13</v>
      </c>
      <c r="S1131">
        <v>1</v>
      </c>
      <c r="T1131">
        <v>43.731914150966098</v>
      </c>
      <c r="U1131">
        <v>0.91077214649328897</v>
      </c>
      <c r="V1131">
        <v>10</v>
      </c>
      <c r="W1131">
        <v>0.324103157060319</v>
      </c>
      <c r="X1131">
        <v>4</v>
      </c>
      <c r="Y1131">
        <v>13</v>
      </c>
      <c r="Z1131">
        <v>1</v>
      </c>
      <c r="AA1131">
        <v>143.45533281657299</v>
      </c>
      <c r="AB1131">
        <v>13</v>
      </c>
      <c r="AC1131">
        <v>1</v>
      </c>
      <c r="AD1131">
        <v>0</v>
      </c>
      <c r="AE1131">
        <v>0</v>
      </c>
      <c r="AF1131">
        <v>0</v>
      </c>
      <c r="AG1131">
        <v>0</v>
      </c>
      <c r="AH1131">
        <v>3.8157621825592402E-3</v>
      </c>
      <c r="AI1131">
        <v>1</v>
      </c>
      <c r="AJ1131" s="73">
        <v>96.799622118207907</v>
      </c>
      <c r="AK1131">
        <v>13</v>
      </c>
      <c r="AL1131">
        <v>1</v>
      </c>
      <c r="AM1131">
        <v>0</v>
      </c>
      <c r="AN1131">
        <v>0</v>
      </c>
      <c r="AO1131">
        <v>0</v>
      </c>
      <c r="AP1131">
        <v>0</v>
      </c>
      <c r="AQ1131">
        <v>13</v>
      </c>
      <c r="AR1131">
        <v>1</v>
      </c>
      <c r="AS1131">
        <v>0</v>
      </c>
      <c r="AT1131">
        <v>0</v>
      </c>
      <c r="AU1131">
        <v>0</v>
      </c>
      <c r="AV1131">
        <v>0</v>
      </c>
      <c r="AW1131">
        <v>13</v>
      </c>
      <c r="AX1131">
        <v>0.999999999999999</v>
      </c>
      <c r="AY1131" s="73">
        <v>90.651935781562003</v>
      </c>
      <c r="AZ1131">
        <v>13</v>
      </c>
      <c r="BA1131">
        <v>1</v>
      </c>
      <c r="BB1131">
        <v>11</v>
      </c>
      <c r="BC1131">
        <v>0.81773859847627794</v>
      </c>
      <c r="BD1131">
        <v>2</v>
      </c>
      <c r="BE1131">
        <v>0.182261401523721</v>
      </c>
      <c r="BF1131">
        <v>96.222916759105999</v>
      </c>
      <c r="BG1131">
        <v>93.201639457564994</v>
      </c>
      <c r="BH1131">
        <v>90.651935781562003</v>
      </c>
      <c r="BI1131">
        <v>96.799622118207907</v>
      </c>
    </row>
    <row r="1132" spans="1:61" x14ac:dyDescent="0.25">
      <c r="A1132" s="10" t="str">
        <f>VLOOKUP(D1132,'Index-Relations'!E:F,2,FALSE)</f>
        <v>ESG</v>
      </c>
      <c r="B1132" t="s">
        <v>3450</v>
      </c>
      <c r="C1132" s="53" t="s">
        <v>2761</v>
      </c>
      <c r="D1132" s="59" t="s">
        <v>3257</v>
      </c>
      <c r="E1132" s="59" t="s">
        <v>4572</v>
      </c>
      <c r="F1132" t="s">
        <v>473</v>
      </c>
      <c r="G1132" t="s">
        <v>472</v>
      </c>
      <c r="H1132" t="s">
        <v>474</v>
      </c>
      <c r="I1132" s="52">
        <v>45628</v>
      </c>
      <c r="J1132" t="s">
        <v>2457</v>
      </c>
      <c r="K1132">
        <v>15</v>
      </c>
      <c r="L1132" s="73">
        <v>95.822249902715996</v>
      </c>
      <c r="M1132">
        <v>15</v>
      </c>
      <c r="N1132">
        <v>1</v>
      </c>
      <c r="O1132" s="73">
        <v>92.103176153004</v>
      </c>
      <c r="P1132">
        <v>15</v>
      </c>
      <c r="Q1132">
        <v>1</v>
      </c>
      <c r="R1132">
        <v>15</v>
      </c>
      <c r="S1132">
        <v>1</v>
      </c>
      <c r="T1132">
        <v>40.727241967525899</v>
      </c>
      <c r="U1132">
        <v>0.88442686516046598</v>
      </c>
      <c r="V1132">
        <v>12</v>
      </c>
      <c r="W1132">
        <v>0.29844706847103503</v>
      </c>
      <c r="X1132">
        <v>5</v>
      </c>
      <c r="Y1132">
        <v>15</v>
      </c>
      <c r="Z1132">
        <v>0.999999999999999</v>
      </c>
      <c r="AA1132">
        <v>143.484703151502</v>
      </c>
      <c r="AB1132">
        <v>14</v>
      </c>
      <c r="AC1132">
        <v>0.98054309288420805</v>
      </c>
      <c r="AD1132">
        <v>1</v>
      </c>
      <c r="AE1132">
        <v>1.94569071157909E-2</v>
      </c>
      <c r="AF1132">
        <v>0</v>
      </c>
      <c r="AG1132">
        <v>8.3269999999999995E-17</v>
      </c>
      <c r="AH1132">
        <v>3.2633058732439101E-3</v>
      </c>
      <c r="AI1132">
        <v>1</v>
      </c>
      <c r="AJ1132" s="73">
        <v>96.591235516162897</v>
      </c>
      <c r="AK1132">
        <v>15</v>
      </c>
      <c r="AL1132">
        <v>1</v>
      </c>
      <c r="AM1132">
        <v>0</v>
      </c>
      <c r="AN1132">
        <v>0</v>
      </c>
      <c r="AO1132">
        <v>0</v>
      </c>
      <c r="AP1132">
        <v>0</v>
      </c>
      <c r="AQ1132">
        <v>15</v>
      </c>
      <c r="AR1132">
        <v>1</v>
      </c>
      <c r="AS1132">
        <v>0</v>
      </c>
      <c r="AT1132">
        <v>0</v>
      </c>
      <c r="AU1132">
        <v>0</v>
      </c>
      <c r="AV1132">
        <v>0</v>
      </c>
      <c r="AW1132">
        <v>15</v>
      </c>
      <c r="AX1132">
        <v>0.999999999999999</v>
      </c>
      <c r="AY1132" s="73">
        <v>90.638642530958904</v>
      </c>
      <c r="AZ1132">
        <v>15</v>
      </c>
      <c r="BA1132">
        <v>1</v>
      </c>
      <c r="BB1132">
        <v>13</v>
      </c>
      <c r="BC1132">
        <v>0.83792297486758305</v>
      </c>
      <c r="BD1132">
        <v>2</v>
      </c>
      <c r="BE1132">
        <v>0.16207702513241601</v>
      </c>
      <c r="BF1132">
        <v>95.822249902715996</v>
      </c>
      <c r="BG1132">
        <v>92.103176153004</v>
      </c>
      <c r="BH1132">
        <v>90.638642530958904</v>
      </c>
      <c r="BI1132">
        <v>96.591235516162897</v>
      </c>
    </row>
    <row r="1133" spans="1:61" x14ac:dyDescent="0.25">
      <c r="A1133" s="10" t="str">
        <f>VLOOKUP(D1133,'Index-Relations'!E:F,2,FALSE)</f>
        <v>ESG</v>
      </c>
      <c r="B1133" t="s">
        <v>3450</v>
      </c>
      <c r="C1133" s="53" t="s">
        <v>2762</v>
      </c>
      <c r="D1133" s="59" t="s">
        <v>3257</v>
      </c>
      <c r="E1133" s="59" t="s">
        <v>4573</v>
      </c>
      <c r="F1133" t="s">
        <v>473</v>
      </c>
      <c r="G1133" t="s">
        <v>472</v>
      </c>
      <c r="H1133" t="s">
        <v>474</v>
      </c>
      <c r="I1133" s="52">
        <v>45597</v>
      </c>
      <c r="J1133" t="s">
        <v>2457</v>
      </c>
      <c r="K1133">
        <v>15</v>
      </c>
      <c r="L1133" s="73">
        <v>95.829426957164898</v>
      </c>
      <c r="M1133">
        <v>15</v>
      </c>
      <c r="N1133">
        <v>1</v>
      </c>
      <c r="O1133" s="73">
        <v>91.907052843642902</v>
      </c>
      <c r="P1133">
        <v>15</v>
      </c>
      <c r="Q1133">
        <v>1</v>
      </c>
      <c r="R1133">
        <v>15</v>
      </c>
      <c r="S1133">
        <v>1</v>
      </c>
      <c r="T1133">
        <v>41.131559793612098</v>
      </c>
      <c r="U1133">
        <v>0.88813942823925796</v>
      </c>
      <c r="V1133">
        <v>12</v>
      </c>
      <c r="W1133">
        <v>0.30870644851031298</v>
      </c>
      <c r="X1133">
        <v>5</v>
      </c>
      <c r="Y1133">
        <v>15</v>
      </c>
      <c r="Z1133">
        <v>1</v>
      </c>
      <c r="AA1133">
        <v>148.54099922561701</v>
      </c>
      <c r="AB1133">
        <v>14</v>
      </c>
      <c r="AC1133">
        <v>0.97741004969487799</v>
      </c>
      <c r="AD1133">
        <v>1</v>
      </c>
      <c r="AE1133">
        <v>2.25899503051218E-2</v>
      </c>
      <c r="AF1133">
        <v>0</v>
      </c>
      <c r="AG1133">
        <v>5.8979999999999999E-17</v>
      </c>
      <c r="AH1133">
        <v>3.2669967420395699E-3</v>
      </c>
      <c r="AI1133">
        <v>1</v>
      </c>
      <c r="AJ1133" s="73">
        <v>96.635609027871993</v>
      </c>
      <c r="AK1133">
        <v>15</v>
      </c>
      <c r="AL1133">
        <v>1</v>
      </c>
      <c r="AM1133">
        <v>0</v>
      </c>
      <c r="AN1133">
        <v>0</v>
      </c>
      <c r="AO1133">
        <v>0</v>
      </c>
      <c r="AP1133">
        <v>0</v>
      </c>
      <c r="AQ1133">
        <v>15</v>
      </c>
      <c r="AR1133">
        <v>1</v>
      </c>
      <c r="AS1133">
        <v>0</v>
      </c>
      <c r="AT1133">
        <v>0</v>
      </c>
      <c r="AU1133">
        <v>0</v>
      </c>
      <c r="AV1133">
        <v>0</v>
      </c>
      <c r="AW1133">
        <v>15</v>
      </c>
      <c r="AX1133">
        <v>0.999999999999999</v>
      </c>
      <c r="AY1133" s="73">
        <v>90.577985165944895</v>
      </c>
      <c r="AZ1133">
        <v>15</v>
      </c>
      <c r="BA1133">
        <v>1</v>
      </c>
      <c r="BB1133">
        <v>13</v>
      </c>
      <c r="BC1133">
        <v>0.83224228632617503</v>
      </c>
      <c r="BD1133">
        <v>2</v>
      </c>
      <c r="BE1133">
        <v>0.167757713673824</v>
      </c>
      <c r="BF1133">
        <v>95.829426957164898</v>
      </c>
      <c r="BG1133">
        <v>91.907052843642902</v>
      </c>
      <c r="BH1133">
        <v>90.577985165944895</v>
      </c>
      <c r="BI1133">
        <v>96.635609027871993</v>
      </c>
    </row>
    <row r="1134" spans="1:61" x14ac:dyDescent="0.25">
      <c r="A1134" s="10" t="str">
        <f>VLOOKUP(D1134,'Index-Relations'!E:F,2,FALSE)</f>
        <v>ESG</v>
      </c>
      <c r="B1134" t="s">
        <v>3450</v>
      </c>
      <c r="C1134" s="53" t="s">
        <v>2763</v>
      </c>
      <c r="D1134" s="59" t="s">
        <v>3257</v>
      </c>
      <c r="E1134" s="59" t="s">
        <v>4574</v>
      </c>
      <c r="F1134" t="s">
        <v>473</v>
      </c>
      <c r="G1134" t="s">
        <v>472</v>
      </c>
      <c r="H1134" t="s">
        <v>474</v>
      </c>
      <c r="I1134" s="52">
        <v>45566</v>
      </c>
      <c r="J1134" t="s">
        <v>2457</v>
      </c>
      <c r="K1134">
        <v>15</v>
      </c>
      <c r="L1134" s="73">
        <v>95.858773692527905</v>
      </c>
      <c r="M1134">
        <v>15</v>
      </c>
      <c r="N1134">
        <v>1</v>
      </c>
      <c r="O1134" s="73">
        <v>91.566949929762998</v>
      </c>
      <c r="P1134">
        <v>15</v>
      </c>
      <c r="Q1134">
        <v>1</v>
      </c>
      <c r="R1134">
        <v>15</v>
      </c>
      <c r="S1134">
        <v>1</v>
      </c>
      <c r="T1134">
        <v>41.882300519066199</v>
      </c>
      <c r="U1134">
        <v>0.88158994616432196</v>
      </c>
      <c r="V1134">
        <v>12</v>
      </c>
      <c r="W1134">
        <v>0.31860785816085702</v>
      </c>
      <c r="X1134">
        <v>5</v>
      </c>
      <c r="Y1134">
        <v>15</v>
      </c>
      <c r="Z1134">
        <v>1</v>
      </c>
      <c r="AA1134">
        <v>160.36953483256599</v>
      </c>
      <c r="AB1134">
        <v>14</v>
      </c>
      <c r="AC1134">
        <v>0.97311990202153098</v>
      </c>
      <c r="AD1134">
        <v>1</v>
      </c>
      <c r="AE1134">
        <v>2.6880097978468701E-2</v>
      </c>
      <c r="AF1134">
        <v>0</v>
      </c>
      <c r="AG1134">
        <v>0</v>
      </c>
      <c r="AH1134">
        <v>8.0806776753996208E-6</v>
      </c>
      <c r="AI1134">
        <v>1</v>
      </c>
      <c r="AJ1134" s="73">
        <v>96.765952792427996</v>
      </c>
      <c r="AK1134">
        <v>15</v>
      </c>
      <c r="AL1134">
        <v>1</v>
      </c>
      <c r="AM1134">
        <v>0</v>
      </c>
      <c r="AN1134">
        <v>0</v>
      </c>
      <c r="AO1134">
        <v>0</v>
      </c>
      <c r="AP1134">
        <v>0</v>
      </c>
      <c r="AQ1134">
        <v>15</v>
      </c>
      <c r="AR1134">
        <v>1</v>
      </c>
      <c r="AS1134">
        <v>0</v>
      </c>
      <c r="AT1134">
        <v>0</v>
      </c>
      <c r="AU1134">
        <v>0</v>
      </c>
      <c r="AV1134">
        <v>0</v>
      </c>
      <c r="AW1134">
        <v>15</v>
      </c>
      <c r="AX1134">
        <v>1</v>
      </c>
      <c r="AY1134" s="73">
        <v>90.419119761733995</v>
      </c>
      <c r="AZ1134">
        <v>15</v>
      </c>
      <c r="BA1134">
        <v>1</v>
      </c>
      <c r="BB1134">
        <v>13</v>
      </c>
      <c r="BC1134">
        <v>0.82207566747188998</v>
      </c>
      <c r="BD1134">
        <v>2</v>
      </c>
      <c r="BE1134">
        <v>0.17792433252810899</v>
      </c>
      <c r="BF1134">
        <v>95.858773692527905</v>
      </c>
      <c r="BG1134">
        <v>91.566949929762998</v>
      </c>
      <c r="BH1134">
        <v>90.419119761733995</v>
      </c>
      <c r="BI1134">
        <v>96.765952792427996</v>
      </c>
    </row>
    <row r="1135" spans="1:61" x14ac:dyDescent="0.25">
      <c r="A1135" s="10" t="str">
        <f>VLOOKUP(D1135,'Index-Relations'!E:F,2,FALSE)</f>
        <v>ESG</v>
      </c>
      <c r="B1135" t="s">
        <v>3450</v>
      </c>
      <c r="C1135" s="53" t="s">
        <v>2764</v>
      </c>
      <c r="D1135" s="59" t="s">
        <v>3257</v>
      </c>
      <c r="E1135" s="59" t="s">
        <v>4575</v>
      </c>
      <c r="F1135" t="s">
        <v>473</v>
      </c>
      <c r="G1135" t="s">
        <v>472</v>
      </c>
      <c r="H1135" t="s">
        <v>474</v>
      </c>
      <c r="I1135" s="52">
        <v>45537</v>
      </c>
      <c r="J1135" t="s">
        <v>2457</v>
      </c>
      <c r="K1135">
        <v>15</v>
      </c>
      <c r="L1135" s="73">
        <v>95.771344556147</v>
      </c>
      <c r="M1135">
        <v>15</v>
      </c>
      <c r="N1135">
        <v>1</v>
      </c>
      <c r="O1135" s="73">
        <v>91.665996840120997</v>
      </c>
      <c r="P1135">
        <v>15</v>
      </c>
      <c r="Q1135">
        <v>1</v>
      </c>
      <c r="R1135">
        <v>15</v>
      </c>
      <c r="S1135">
        <v>1</v>
      </c>
      <c r="T1135">
        <v>41.578172041865301</v>
      </c>
      <c r="U1135">
        <v>0.87791545434879503</v>
      </c>
      <c r="V1135">
        <v>12</v>
      </c>
      <c r="W1135">
        <v>0.30479619140647601</v>
      </c>
      <c r="X1135">
        <v>5</v>
      </c>
      <c r="Y1135">
        <v>15</v>
      </c>
      <c r="Z1135">
        <v>1</v>
      </c>
      <c r="AA1135">
        <v>177.69082896652901</v>
      </c>
      <c r="AB1135">
        <v>14</v>
      </c>
      <c r="AC1135">
        <v>0.97317176393633198</v>
      </c>
      <c r="AD1135">
        <v>1</v>
      </c>
      <c r="AE1135">
        <v>2.68282360636674E-2</v>
      </c>
      <c r="AF1135">
        <v>0</v>
      </c>
      <c r="AG1135">
        <v>3.1229999999999998E-17</v>
      </c>
      <c r="AH1135">
        <v>8.0711727460334908E-6</v>
      </c>
      <c r="AI1135">
        <v>1</v>
      </c>
      <c r="AJ1135" s="73">
        <v>96.733678342158001</v>
      </c>
      <c r="AK1135">
        <v>15</v>
      </c>
      <c r="AL1135">
        <v>1</v>
      </c>
      <c r="AM1135">
        <v>0</v>
      </c>
      <c r="AN1135">
        <v>0</v>
      </c>
      <c r="AO1135">
        <v>0</v>
      </c>
      <c r="AP1135">
        <v>0</v>
      </c>
      <c r="AQ1135">
        <v>15</v>
      </c>
      <c r="AR1135">
        <v>1</v>
      </c>
      <c r="AS1135">
        <v>0</v>
      </c>
      <c r="AT1135">
        <v>0</v>
      </c>
      <c r="AU1135">
        <v>0</v>
      </c>
      <c r="AV1135">
        <v>0</v>
      </c>
      <c r="AW1135">
        <v>15</v>
      </c>
      <c r="AX1135">
        <v>1</v>
      </c>
      <c r="AY1135" s="73">
        <v>89.882708252226905</v>
      </c>
      <c r="AZ1135">
        <v>15</v>
      </c>
      <c r="BA1135">
        <v>1</v>
      </c>
      <c r="BB1135">
        <v>13</v>
      </c>
      <c r="BC1135">
        <v>0.80975703327003501</v>
      </c>
      <c r="BD1135">
        <v>2</v>
      </c>
      <c r="BE1135">
        <v>0.19024296672996399</v>
      </c>
      <c r="BF1135">
        <v>95.771344556147</v>
      </c>
      <c r="BG1135">
        <v>91.665996840120997</v>
      </c>
      <c r="BH1135">
        <v>89.882708252226905</v>
      </c>
      <c r="BI1135">
        <v>96.733678342158001</v>
      </c>
    </row>
    <row r="1136" spans="1:61" x14ac:dyDescent="0.25">
      <c r="A1136" s="10" t="str">
        <f>VLOOKUP(D1136,'Index-Relations'!E:F,2,FALSE)</f>
        <v>ESG</v>
      </c>
      <c r="B1136" t="s">
        <v>3450</v>
      </c>
      <c r="C1136" s="53" t="s">
        <v>3350</v>
      </c>
      <c r="D1136" s="59" t="s">
        <v>3257</v>
      </c>
      <c r="E1136" s="59" t="s">
        <v>4576</v>
      </c>
      <c r="F1136" t="s">
        <v>473</v>
      </c>
      <c r="G1136" t="s">
        <v>472</v>
      </c>
      <c r="H1136" t="s">
        <v>474</v>
      </c>
      <c r="I1136" s="52">
        <v>45505</v>
      </c>
      <c r="J1136" t="s">
        <v>2457</v>
      </c>
      <c r="K1136">
        <v>15</v>
      </c>
      <c r="L1136" s="73">
        <v>95.749171767570999</v>
      </c>
      <c r="M1136">
        <v>15</v>
      </c>
      <c r="N1136">
        <v>1</v>
      </c>
      <c r="O1136" s="73">
        <v>91.736032986484901</v>
      </c>
      <c r="P1136">
        <v>15</v>
      </c>
      <c r="Q1136">
        <v>1</v>
      </c>
      <c r="R1136">
        <v>15</v>
      </c>
      <c r="S1136">
        <v>1</v>
      </c>
      <c r="T1136">
        <v>41.642680963352198</v>
      </c>
      <c r="U1136">
        <v>0.88363695056664104</v>
      </c>
      <c r="V1136">
        <v>12</v>
      </c>
      <c r="W1136">
        <v>0.32332240096599602</v>
      </c>
      <c r="X1136">
        <v>5</v>
      </c>
      <c r="Y1136">
        <v>15</v>
      </c>
      <c r="Z1136">
        <v>1</v>
      </c>
      <c r="AA1136">
        <v>180.115810024909</v>
      </c>
      <c r="AB1136">
        <v>14</v>
      </c>
      <c r="AC1136">
        <v>0.97336065709423802</v>
      </c>
      <c r="AD1136">
        <v>1</v>
      </c>
      <c r="AE1136">
        <v>2.6639342905761799E-2</v>
      </c>
      <c r="AF1136">
        <v>0</v>
      </c>
      <c r="AG1136">
        <v>0</v>
      </c>
      <c r="AH1136">
        <v>7.7846093296919804E-6</v>
      </c>
      <c r="AI1136">
        <v>1</v>
      </c>
      <c r="AJ1136" s="73">
        <v>96.740917651042906</v>
      </c>
      <c r="AK1136">
        <v>15</v>
      </c>
      <c r="AL1136">
        <v>1</v>
      </c>
      <c r="AM1136">
        <v>0</v>
      </c>
      <c r="AN1136">
        <v>0</v>
      </c>
      <c r="AO1136">
        <v>0</v>
      </c>
      <c r="AP1136">
        <v>0</v>
      </c>
      <c r="AQ1136">
        <v>15</v>
      </c>
      <c r="AR1136">
        <v>1</v>
      </c>
      <c r="AS1136">
        <v>0</v>
      </c>
      <c r="AT1136">
        <v>0</v>
      </c>
      <c r="AU1136">
        <v>0</v>
      </c>
      <c r="AV1136">
        <v>0</v>
      </c>
      <c r="AW1136">
        <v>15</v>
      </c>
      <c r="AX1136">
        <v>1</v>
      </c>
      <c r="AY1136" s="73">
        <v>89.652698231622907</v>
      </c>
      <c r="AZ1136">
        <v>15</v>
      </c>
      <c r="BA1136">
        <v>1</v>
      </c>
      <c r="BB1136">
        <v>13</v>
      </c>
      <c r="BC1136">
        <v>0.80540969819044705</v>
      </c>
      <c r="BD1136">
        <v>2</v>
      </c>
      <c r="BE1136">
        <v>0.194590301809552</v>
      </c>
      <c r="BF1136">
        <v>95.749171767570999</v>
      </c>
      <c r="BG1136">
        <v>91.736032986484901</v>
      </c>
      <c r="BH1136">
        <v>89.652698231622907</v>
      </c>
      <c r="BI1136">
        <v>96.740917651042906</v>
      </c>
    </row>
    <row r="1137" spans="1:61" x14ac:dyDescent="0.25">
      <c r="A1137" s="10" t="str">
        <f>VLOOKUP(D1137,'Index-Relations'!E:F,2,FALSE)</f>
        <v>ESG</v>
      </c>
      <c r="B1137" t="s">
        <v>3450</v>
      </c>
      <c r="C1137" s="53" t="s">
        <v>2765</v>
      </c>
      <c r="D1137" s="59" t="s">
        <v>3257</v>
      </c>
      <c r="E1137" s="59" t="s">
        <v>4577</v>
      </c>
      <c r="F1137" t="s">
        <v>473</v>
      </c>
      <c r="G1137" t="s">
        <v>472</v>
      </c>
      <c r="H1137" t="s">
        <v>474</v>
      </c>
      <c r="I1137" s="52">
        <v>45474</v>
      </c>
      <c r="J1137" t="s">
        <v>2457</v>
      </c>
      <c r="K1137">
        <v>15</v>
      </c>
      <c r="L1137" s="73">
        <v>95.728078516817007</v>
      </c>
      <c r="M1137">
        <v>15</v>
      </c>
      <c r="N1137">
        <v>1</v>
      </c>
      <c r="O1137" s="73">
        <v>91.568752502796002</v>
      </c>
      <c r="P1137">
        <v>15</v>
      </c>
      <c r="Q1137">
        <v>1</v>
      </c>
      <c r="R1137">
        <v>15</v>
      </c>
      <c r="S1137">
        <v>1</v>
      </c>
      <c r="T1137">
        <v>42.202552630952198</v>
      </c>
      <c r="U1137">
        <v>0.88124054406295804</v>
      </c>
      <c r="V1137">
        <v>12</v>
      </c>
      <c r="W1137">
        <v>0.32817881931446502</v>
      </c>
      <c r="X1137">
        <v>5</v>
      </c>
      <c r="Y1137">
        <v>15</v>
      </c>
      <c r="Z1137">
        <v>1</v>
      </c>
      <c r="AA1137">
        <v>198.50606587833599</v>
      </c>
      <c r="AB1137">
        <v>14</v>
      </c>
      <c r="AC1137">
        <v>0.97150606708371501</v>
      </c>
      <c r="AD1137">
        <v>1</v>
      </c>
      <c r="AE1137">
        <v>2.84939329162847E-2</v>
      </c>
      <c r="AF1137">
        <v>0</v>
      </c>
      <c r="AG1137">
        <v>1.388E-17</v>
      </c>
      <c r="AH1137">
        <v>7.9749470475846702E-6</v>
      </c>
      <c r="AI1137">
        <v>1</v>
      </c>
      <c r="AJ1137" s="73">
        <v>96.808683050859997</v>
      </c>
      <c r="AK1137">
        <v>15</v>
      </c>
      <c r="AL1137">
        <v>1</v>
      </c>
      <c r="AM1137">
        <v>0</v>
      </c>
      <c r="AN1137">
        <v>0</v>
      </c>
      <c r="AO1137">
        <v>0</v>
      </c>
      <c r="AP1137">
        <v>0</v>
      </c>
      <c r="AQ1137">
        <v>15</v>
      </c>
      <c r="AR1137">
        <v>1</v>
      </c>
      <c r="AS1137">
        <v>0</v>
      </c>
      <c r="AT1137">
        <v>0</v>
      </c>
      <c r="AU1137">
        <v>0</v>
      </c>
      <c r="AV1137">
        <v>0</v>
      </c>
      <c r="AW1137">
        <v>15</v>
      </c>
      <c r="AX1137">
        <v>1</v>
      </c>
      <c r="AY1137" s="73">
        <v>89.268488511174994</v>
      </c>
      <c r="AZ1137">
        <v>15</v>
      </c>
      <c r="BA1137">
        <v>1</v>
      </c>
      <c r="BB1137">
        <v>13</v>
      </c>
      <c r="BC1137">
        <v>0.79073769029762098</v>
      </c>
      <c r="BD1137">
        <v>2</v>
      </c>
      <c r="BE1137">
        <v>0.209262309702378</v>
      </c>
      <c r="BF1137">
        <v>95.728078516817007</v>
      </c>
      <c r="BG1137">
        <v>91.568752502796002</v>
      </c>
      <c r="BH1137">
        <v>89.268488511174994</v>
      </c>
      <c r="BI1137">
        <v>96.808683050859997</v>
      </c>
    </row>
    <row r="1138" spans="1:61" x14ac:dyDescent="0.25">
      <c r="A1138" s="10" t="str">
        <f>VLOOKUP(D1138,'Index-Relations'!E:F,2,FALSE)</f>
        <v>ESG</v>
      </c>
      <c r="B1138" t="s">
        <v>3450</v>
      </c>
      <c r="C1138" s="53" t="s">
        <v>2766</v>
      </c>
      <c r="D1138" s="59" t="s">
        <v>3257</v>
      </c>
      <c r="E1138" s="59" t="s">
        <v>4578</v>
      </c>
      <c r="F1138" t="s">
        <v>473</v>
      </c>
      <c r="G1138" t="s">
        <v>472</v>
      </c>
      <c r="H1138" t="s">
        <v>474</v>
      </c>
      <c r="I1138" s="52">
        <v>45446</v>
      </c>
      <c r="J1138" t="s">
        <v>2457</v>
      </c>
      <c r="K1138">
        <v>15</v>
      </c>
      <c r="L1138" s="73">
        <v>95.876690041665995</v>
      </c>
      <c r="M1138">
        <v>15</v>
      </c>
      <c r="N1138">
        <v>1</v>
      </c>
      <c r="O1138" s="73">
        <v>91.531014394986002</v>
      </c>
      <c r="P1138">
        <v>15</v>
      </c>
      <c r="Q1138">
        <v>1</v>
      </c>
      <c r="R1138">
        <v>15</v>
      </c>
      <c r="S1138">
        <v>1</v>
      </c>
      <c r="T1138">
        <v>42.8287703937239</v>
      </c>
      <c r="U1138">
        <v>0.89038591298404401</v>
      </c>
      <c r="V1138">
        <v>12</v>
      </c>
      <c r="W1138">
        <v>0.340773825673437</v>
      </c>
      <c r="X1138">
        <v>5</v>
      </c>
      <c r="Y1138">
        <v>15</v>
      </c>
      <c r="Z1138">
        <v>0.999999999999999</v>
      </c>
      <c r="AA1138">
        <v>203.335571753587</v>
      </c>
      <c r="AB1138">
        <v>14</v>
      </c>
      <c r="AC1138">
        <v>0.97059114861105</v>
      </c>
      <c r="AD1138">
        <v>1</v>
      </c>
      <c r="AE1138">
        <v>2.9408851388949601E-2</v>
      </c>
      <c r="AF1138">
        <v>0</v>
      </c>
      <c r="AG1138">
        <v>8.3269999999999995E-17</v>
      </c>
      <c r="AH1138">
        <v>7.8798865217217503E-6</v>
      </c>
      <c r="AI1138">
        <v>1</v>
      </c>
      <c r="AJ1138" s="73">
        <v>96.990514549663004</v>
      </c>
      <c r="AK1138">
        <v>15</v>
      </c>
      <c r="AL1138">
        <v>1</v>
      </c>
      <c r="AM1138">
        <v>0</v>
      </c>
      <c r="AN1138">
        <v>0</v>
      </c>
      <c r="AO1138">
        <v>0</v>
      </c>
      <c r="AP1138">
        <v>0</v>
      </c>
      <c r="AQ1138">
        <v>15</v>
      </c>
      <c r="AR1138">
        <v>1</v>
      </c>
      <c r="AS1138">
        <v>0</v>
      </c>
      <c r="AT1138">
        <v>0</v>
      </c>
      <c r="AU1138">
        <v>0</v>
      </c>
      <c r="AV1138">
        <v>0</v>
      </c>
      <c r="AW1138">
        <v>15</v>
      </c>
      <c r="AX1138">
        <v>1</v>
      </c>
      <c r="AY1138" s="73">
        <v>89.567164917480994</v>
      </c>
      <c r="AZ1138">
        <v>15</v>
      </c>
      <c r="BA1138">
        <v>1</v>
      </c>
      <c r="BB1138">
        <v>13</v>
      </c>
      <c r="BC1138">
        <v>0.792008222966055</v>
      </c>
      <c r="BD1138">
        <v>2</v>
      </c>
      <c r="BE1138">
        <v>0.207991777033944</v>
      </c>
      <c r="BF1138">
        <v>95.876690041665995</v>
      </c>
      <c r="BG1138">
        <v>91.531014394986002</v>
      </c>
      <c r="BH1138">
        <v>89.567164917480994</v>
      </c>
      <c r="BI1138">
        <v>96.990514549663004</v>
      </c>
    </row>
    <row r="1139" spans="1:61" x14ac:dyDescent="0.25">
      <c r="A1139" s="10" t="str">
        <f>VLOOKUP(D1139,'Index-Relations'!E:F,2,FALSE)</f>
        <v>ESG</v>
      </c>
      <c r="B1139" t="s">
        <v>3450</v>
      </c>
      <c r="C1139" s="53" t="s">
        <v>2767</v>
      </c>
      <c r="D1139" s="59" t="s">
        <v>3257</v>
      </c>
      <c r="E1139" s="59" t="s">
        <v>4579</v>
      </c>
      <c r="F1139" t="s">
        <v>473</v>
      </c>
      <c r="G1139" t="s">
        <v>472</v>
      </c>
      <c r="H1139" t="s">
        <v>474</v>
      </c>
      <c r="I1139" s="52">
        <v>45414</v>
      </c>
      <c r="J1139" t="s">
        <v>2457</v>
      </c>
      <c r="K1139">
        <v>15</v>
      </c>
      <c r="L1139" s="73">
        <v>95.818528452446898</v>
      </c>
      <c r="M1139">
        <v>15</v>
      </c>
      <c r="N1139">
        <v>1</v>
      </c>
      <c r="O1139" s="73">
        <v>91.376247111300003</v>
      </c>
      <c r="P1139">
        <v>15</v>
      </c>
      <c r="Q1139">
        <v>1</v>
      </c>
      <c r="R1139">
        <v>15</v>
      </c>
      <c r="S1139">
        <v>0.999999999999999</v>
      </c>
      <c r="T1139">
        <v>43.100731342741199</v>
      </c>
      <c r="U1139">
        <v>0.89216997161602296</v>
      </c>
      <c r="V1139">
        <v>12</v>
      </c>
      <c r="W1139">
        <v>0.343049876871589</v>
      </c>
      <c r="X1139">
        <v>5</v>
      </c>
      <c r="Y1139">
        <v>15</v>
      </c>
      <c r="Z1139">
        <v>1</v>
      </c>
      <c r="AA1139">
        <v>202.95793057949399</v>
      </c>
      <c r="AB1139">
        <v>14</v>
      </c>
      <c r="AC1139">
        <v>0.969337037349843</v>
      </c>
      <c r="AD1139">
        <v>1</v>
      </c>
      <c r="AE1139">
        <v>3.0662962650156601E-2</v>
      </c>
      <c r="AF1139">
        <v>0</v>
      </c>
      <c r="AG1139">
        <v>6.2449999999999997E-17</v>
      </c>
      <c r="AH1139">
        <v>7.8252665726404608E-6</v>
      </c>
      <c r="AI1139">
        <v>1</v>
      </c>
      <c r="AJ1139" s="73">
        <v>96.971561380959997</v>
      </c>
      <c r="AK1139">
        <v>15</v>
      </c>
      <c r="AL1139">
        <v>1</v>
      </c>
      <c r="AM1139">
        <v>0</v>
      </c>
      <c r="AN1139">
        <v>0</v>
      </c>
      <c r="AO1139">
        <v>0</v>
      </c>
      <c r="AP1139">
        <v>0</v>
      </c>
      <c r="AQ1139">
        <v>15</v>
      </c>
      <c r="AR1139">
        <v>0.999999999999999</v>
      </c>
      <c r="AS1139">
        <v>0</v>
      </c>
      <c r="AT1139">
        <v>0</v>
      </c>
      <c r="AU1139">
        <v>0</v>
      </c>
      <c r="AV1139">
        <v>0</v>
      </c>
      <c r="AW1139">
        <v>15</v>
      </c>
      <c r="AX1139">
        <v>1</v>
      </c>
      <c r="AY1139" s="73">
        <v>89.5245112499409</v>
      </c>
      <c r="AZ1139">
        <v>15</v>
      </c>
      <c r="BA1139">
        <v>1</v>
      </c>
      <c r="BB1139">
        <v>13</v>
      </c>
      <c r="BC1139">
        <v>0.78947668185050801</v>
      </c>
      <c r="BD1139">
        <v>2</v>
      </c>
      <c r="BE1139">
        <v>0.21052331814949099</v>
      </c>
      <c r="BF1139">
        <v>95.818528452446898</v>
      </c>
      <c r="BG1139">
        <v>91.376247111300003</v>
      </c>
      <c r="BH1139">
        <v>89.5245112499409</v>
      </c>
      <c r="BI1139">
        <v>96.971561380959997</v>
      </c>
    </row>
    <row r="1140" spans="1:61" x14ac:dyDescent="0.25">
      <c r="A1140" s="10" t="str">
        <f>VLOOKUP(D1140,'Index-Relations'!E:F,2,FALSE)</f>
        <v>ESG</v>
      </c>
      <c r="B1140" t="s">
        <v>3450</v>
      </c>
      <c r="C1140" s="53" t="s">
        <v>2768</v>
      </c>
      <c r="D1140" s="59" t="s">
        <v>3257</v>
      </c>
      <c r="E1140" s="59" t="s">
        <v>4580</v>
      </c>
      <c r="F1140" t="s">
        <v>473</v>
      </c>
      <c r="G1140" t="s">
        <v>472</v>
      </c>
      <c r="H1140" t="s">
        <v>474</v>
      </c>
      <c r="I1140" s="52">
        <v>45383</v>
      </c>
      <c r="J1140" t="s">
        <v>2457</v>
      </c>
      <c r="K1140">
        <v>15</v>
      </c>
      <c r="L1140">
        <v>96.689401555067107</v>
      </c>
      <c r="M1140">
        <v>15</v>
      </c>
      <c r="N1140">
        <v>1</v>
      </c>
      <c r="O1140">
        <v>93.230468584471296</v>
      </c>
      <c r="P1140">
        <v>15</v>
      </c>
      <c r="Q1140">
        <v>1</v>
      </c>
      <c r="R1140">
        <v>15</v>
      </c>
      <c r="S1140">
        <v>1</v>
      </c>
      <c r="T1140">
        <v>42.918655143353398</v>
      </c>
      <c r="U1140">
        <v>0.89236509391927898</v>
      </c>
      <c r="V1140">
        <v>12</v>
      </c>
      <c r="W1140">
        <v>0.34519592424067402</v>
      </c>
      <c r="X1140">
        <v>5</v>
      </c>
      <c r="Y1140">
        <v>15</v>
      </c>
      <c r="Z1140">
        <v>1</v>
      </c>
      <c r="AA1140">
        <v>201.54987845984201</v>
      </c>
      <c r="AB1140">
        <v>14</v>
      </c>
      <c r="AC1140">
        <v>0.96868345191573901</v>
      </c>
      <c r="AD1140">
        <v>1</v>
      </c>
      <c r="AE1140">
        <v>3.1316548084260799E-2</v>
      </c>
      <c r="AF1140">
        <v>0</v>
      </c>
      <c r="AG1140">
        <v>0</v>
      </c>
      <c r="AH1140">
        <v>7.8784079113443403E-6</v>
      </c>
      <c r="AI1140">
        <v>1</v>
      </c>
      <c r="AJ1140">
        <v>97.660914099947803</v>
      </c>
      <c r="AK1140">
        <v>15</v>
      </c>
      <c r="AL1140">
        <v>1</v>
      </c>
      <c r="AM1140">
        <v>0</v>
      </c>
      <c r="AN1140">
        <v>0</v>
      </c>
      <c r="AO1140">
        <v>0</v>
      </c>
      <c r="AP1140">
        <v>0</v>
      </c>
      <c r="AQ1140">
        <v>15</v>
      </c>
      <c r="AR1140">
        <v>1</v>
      </c>
      <c r="AS1140">
        <v>0</v>
      </c>
      <c r="AT1140">
        <v>0</v>
      </c>
      <c r="AU1140">
        <v>0</v>
      </c>
      <c r="AV1140">
        <v>0</v>
      </c>
      <c r="AW1140">
        <v>15</v>
      </c>
      <c r="AX1140">
        <v>1</v>
      </c>
      <c r="AY1140">
        <v>94.693421440864199</v>
      </c>
      <c r="AZ1140">
        <v>15</v>
      </c>
      <c r="BA1140">
        <v>1</v>
      </c>
      <c r="BB1140">
        <v>13</v>
      </c>
      <c r="BC1140">
        <v>0.79203474217700098</v>
      </c>
      <c r="BD1140">
        <v>2</v>
      </c>
      <c r="BE1140">
        <v>0.20796525782299799</v>
      </c>
      <c r="BF1140">
        <v>95.807984484629898</v>
      </c>
      <c r="BG1140">
        <v>91.403894204907999</v>
      </c>
      <c r="BH1140">
        <v>89.600521703856003</v>
      </c>
      <c r="BI1140">
        <v>96.940026838790999</v>
      </c>
    </row>
    <row r="1141" spans="1:61" x14ac:dyDescent="0.25">
      <c r="A1141" s="10" t="str">
        <f>VLOOKUP(D1141,'Index-Relations'!E:F,2,FALSE)</f>
        <v>ESG</v>
      </c>
      <c r="B1141" t="s">
        <v>3450</v>
      </c>
      <c r="C1141" s="53" t="s">
        <v>2769</v>
      </c>
      <c r="D1141" s="59" t="s">
        <v>3257</v>
      </c>
      <c r="E1141" s="59" t="s">
        <v>4581</v>
      </c>
      <c r="F1141" t="s">
        <v>473</v>
      </c>
      <c r="G1141" t="s">
        <v>472</v>
      </c>
      <c r="H1141" t="s">
        <v>474</v>
      </c>
      <c r="I1141" s="52">
        <v>45352</v>
      </c>
      <c r="J1141" t="s">
        <v>2457</v>
      </c>
      <c r="K1141">
        <v>15</v>
      </c>
      <c r="L1141">
        <v>96.709597631245501</v>
      </c>
      <c r="M1141">
        <v>15</v>
      </c>
      <c r="N1141">
        <v>1</v>
      </c>
      <c r="O1141">
        <v>93.242853733885894</v>
      </c>
      <c r="P1141">
        <v>15</v>
      </c>
      <c r="Q1141">
        <v>1</v>
      </c>
      <c r="R1141">
        <v>15</v>
      </c>
      <c r="S1141">
        <v>1</v>
      </c>
      <c r="T1141">
        <v>43.023588205421099</v>
      </c>
      <c r="U1141">
        <v>0.85395525553077001</v>
      </c>
      <c r="V1141">
        <v>12</v>
      </c>
      <c r="W1141">
        <v>0.20666968761340501</v>
      </c>
      <c r="X1141">
        <v>3</v>
      </c>
      <c r="Y1141">
        <v>15</v>
      </c>
      <c r="Z1141">
        <v>1</v>
      </c>
      <c r="AA1141">
        <v>201.10144675499399</v>
      </c>
      <c r="AB1141">
        <v>14</v>
      </c>
      <c r="AC1141">
        <v>0.96689924650150705</v>
      </c>
      <c r="AD1141">
        <v>1</v>
      </c>
      <c r="AE1141">
        <v>3.3100753498491897E-2</v>
      </c>
      <c r="AF1141">
        <v>0</v>
      </c>
      <c r="AG1141">
        <v>1.1796E-16</v>
      </c>
      <c r="AH1141">
        <v>0</v>
      </c>
      <c r="AI1141">
        <v>0</v>
      </c>
      <c r="AJ1141">
        <v>97.678394089580706</v>
      </c>
      <c r="AK1141">
        <v>15</v>
      </c>
      <c r="AL1141">
        <v>1</v>
      </c>
      <c r="AM1141">
        <v>0</v>
      </c>
      <c r="AN1141">
        <v>0</v>
      </c>
      <c r="AO1141">
        <v>0</v>
      </c>
      <c r="AP1141">
        <v>0</v>
      </c>
      <c r="AQ1141">
        <v>15</v>
      </c>
      <c r="AR1141">
        <v>1</v>
      </c>
      <c r="AS1141">
        <v>0</v>
      </c>
      <c r="AT1141">
        <v>0</v>
      </c>
      <c r="AU1141">
        <v>0</v>
      </c>
      <c r="AV1141">
        <v>0</v>
      </c>
      <c r="AW1141">
        <v>15</v>
      </c>
      <c r="AX1141">
        <v>1</v>
      </c>
      <c r="AY1141">
        <v>94.740448613729995</v>
      </c>
      <c r="AZ1141">
        <v>15</v>
      </c>
      <c r="BA1141">
        <v>1</v>
      </c>
      <c r="BB1141">
        <v>13</v>
      </c>
      <c r="BC1141">
        <v>0.79110300335429196</v>
      </c>
      <c r="BD1141">
        <v>2</v>
      </c>
      <c r="BE1141">
        <v>0.20889699664570699</v>
      </c>
      <c r="BF1141">
        <v>95.827485135620904</v>
      </c>
      <c r="BG1141">
        <v>91.415910838714893</v>
      </c>
      <c r="BH1141">
        <v>89.639394899506001</v>
      </c>
      <c r="BI1141">
        <v>96.960342228149997</v>
      </c>
    </row>
    <row r="1142" spans="1:61" x14ac:dyDescent="0.25">
      <c r="A1142" s="10" t="str">
        <f>VLOOKUP(D1142,'Index-Relations'!E:F,2,FALSE)</f>
        <v>ESG</v>
      </c>
      <c r="B1142" t="s">
        <v>3450</v>
      </c>
      <c r="C1142" s="53" t="s">
        <v>2770</v>
      </c>
      <c r="D1142" s="59" t="s">
        <v>3257</v>
      </c>
      <c r="E1142" s="59" t="s">
        <v>4582</v>
      </c>
      <c r="F1142" t="s">
        <v>473</v>
      </c>
      <c r="G1142" t="s">
        <v>472</v>
      </c>
      <c r="H1142" t="s">
        <v>474</v>
      </c>
      <c r="I1142" s="52">
        <v>45323</v>
      </c>
      <c r="J1142" t="s">
        <v>2457</v>
      </c>
      <c r="K1142">
        <v>15</v>
      </c>
      <c r="L1142">
        <v>96.635484414061693</v>
      </c>
      <c r="M1142">
        <v>15</v>
      </c>
      <c r="N1142">
        <v>1</v>
      </c>
      <c r="O1142">
        <v>93.237126504413197</v>
      </c>
      <c r="P1142">
        <v>15</v>
      </c>
      <c r="Q1142">
        <v>1</v>
      </c>
      <c r="R1142">
        <v>15</v>
      </c>
      <c r="S1142">
        <v>1</v>
      </c>
      <c r="T1142">
        <v>42.488782105019098</v>
      </c>
      <c r="U1142">
        <v>0.84493022659421202</v>
      </c>
      <c r="V1142">
        <v>12</v>
      </c>
      <c r="W1142">
        <v>0.19486359948326401</v>
      </c>
      <c r="X1142">
        <v>3</v>
      </c>
      <c r="Y1142">
        <v>15</v>
      </c>
      <c r="Z1142">
        <v>0.999999999999999</v>
      </c>
      <c r="AA1142">
        <v>199.65376883566501</v>
      </c>
      <c r="AB1142">
        <v>14</v>
      </c>
      <c r="AC1142">
        <v>0.96657874009205602</v>
      </c>
      <c r="AD1142">
        <v>1</v>
      </c>
      <c r="AE1142">
        <v>3.3421259907943902E-2</v>
      </c>
      <c r="AF1142">
        <v>0</v>
      </c>
      <c r="AG1142">
        <v>0</v>
      </c>
      <c r="AH1142">
        <v>0</v>
      </c>
      <c r="AI1142">
        <v>0</v>
      </c>
      <c r="AJ1142">
        <v>97.603116170020897</v>
      </c>
      <c r="AK1142">
        <v>15</v>
      </c>
      <c r="AL1142">
        <v>1</v>
      </c>
      <c r="AM1142">
        <v>0</v>
      </c>
      <c r="AN1142">
        <v>0</v>
      </c>
      <c r="AO1142">
        <v>0</v>
      </c>
      <c r="AP1142">
        <v>0</v>
      </c>
      <c r="AQ1142">
        <v>15</v>
      </c>
      <c r="AR1142">
        <v>0.999999999999999</v>
      </c>
      <c r="AS1142">
        <v>0</v>
      </c>
      <c r="AT1142">
        <v>0</v>
      </c>
      <c r="AU1142">
        <v>0</v>
      </c>
      <c r="AV1142">
        <v>0</v>
      </c>
      <c r="AW1142">
        <v>15</v>
      </c>
      <c r="AX1142">
        <v>1</v>
      </c>
      <c r="AY1142">
        <v>94.598506260928204</v>
      </c>
      <c r="AZ1142">
        <v>15</v>
      </c>
      <c r="BA1142">
        <v>1</v>
      </c>
      <c r="BB1142">
        <v>13</v>
      </c>
      <c r="BC1142">
        <v>0.79221898551905201</v>
      </c>
      <c r="BD1142">
        <v>2</v>
      </c>
      <c r="BE1142">
        <v>0.20778101448094699</v>
      </c>
      <c r="BF1142">
        <v>95.756434055905999</v>
      </c>
      <c r="BG1142">
        <v>91.398717479330998</v>
      </c>
      <c r="BH1142">
        <v>89.546418056285006</v>
      </c>
      <c r="BI1142">
        <v>96.880977612562006</v>
      </c>
    </row>
    <row r="1143" spans="1:61" x14ac:dyDescent="0.25">
      <c r="A1143" s="10" t="str">
        <f>VLOOKUP(D1143,'Index-Relations'!E:F,2,FALSE)</f>
        <v>ESG</v>
      </c>
      <c r="B1143" t="s">
        <v>3450</v>
      </c>
      <c r="C1143" s="53" t="s">
        <v>2760</v>
      </c>
      <c r="D1143" s="59" t="s">
        <v>3258</v>
      </c>
      <c r="E1143" s="59" t="s">
        <v>4583</v>
      </c>
      <c r="F1143" t="s">
        <v>479</v>
      </c>
      <c r="G1143" t="s">
        <v>478</v>
      </c>
      <c r="H1143" t="s">
        <v>480</v>
      </c>
      <c r="I1143" s="52">
        <v>45659</v>
      </c>
      <c r="J1143" t="s">
        <v>2457</v>
      </c>
      <c r="K1143">
        <v>15</v>
      </c>
      <c r="L1143" s="73">
        <v>93.038929918883994</v>
      </c>
      <c r="M1143">
        <v>15</v>
      </c>
      <c r="N1143">
        <v>1</v>
      </c>
      <c r="O1143" s="73">
        <v>91.975716126565899</v>
      </c>
      <c r="P1143">
        <v>15</v>
      </c>
      <c r="Q1143">
        <v>1</v>
      </c>
      <c r="R1143">
        <v>15</v>
      </c>
      <c r="S1143">
        <v>1</v>
      </c>
      <c r="T1143">
        <v>34.218649130854701</v>
      </c>
      <c r="U1143">
        <v>0.69411497605318295</v>
      </c>
      <c r="V1143">
        <v>10</v>
      </c>
      <c r="W1143">
        <v>0.144046544361074</v>
      </c>
      <c r="X1143">
        <v>1</v>
      </c>
      <c r="Y1143">
        <v>15</v>
      </c>
      <c r="Z1143">
        <v>1</v>
      </c>
      <c r="AA1143">
        <v>33.472141670868098</v>
      </c>
      <c r="AB1143">
        <v>15</v>
      </c>
      <c r="AC1143">
        <v>1</v>
      </c>
      <c r="AD1143">
        <v>0</v>
      </c>
      <c r="AE1143">
        <v>0</v>
      </c>
      <c r="AF1143">
        <v>0</v>
      </c>
      <c r="AG1143">
        <v>0</v>
      </c>
      <c r="AH1143">
        <v>6.1245557297879706E-5</v>
      </c>
      <c r="AI1143">
        <v>1</v>
      </c>
      <c r="AJ1143" s="73">
        <v>92.163850646961905</v>
      </c>
      <c r="AK1143">
        <v>15</v>
      </c>
      <c r="AL1143">
        <v>1</v>
      </c>
      <c r="AM1143">
        <v>0</v>
      </c>
      <c r="AN1143">
        <v>0</v>
      </c>
      <c r="AO1143">
        <v>0</v>
      </c>
      <c r="AP1143">
        <v>0</v>
      </c>
      <c r="AQ1143">
        <v>15</v>
      </c>
      <c r="AR1143">
        <v>1</v>
      </c>
      <c r="AS1143">
        <v>0.112865756976814</v>
      </c>
      <c r="AT1143">
        <v>1</v>
      </c>
      <c r="AU1143">
        <v>0</v>
      </c>
      <c r="AV1143">
        <v>0</v>
      </c>
      <c r="AW1143">
        <v>15</v>
      </c>
      <c r="AX1143">
        <v>1</v>
      </c>
      <c r="AY1143" s="73">
        <v>91.726725478266005</v>
      </c>
      <c r="AZ1143">
        <v>15</v>
      </c>
      <c r="BA1143">
        <v>1</v>
      </c>
      <c r="BB1143">
        <v>15</v>
      </c>
      <c r="BC1143">
        <v>1</v>
      </c>
      <c r="BD1143">
        <v>0</v>
      </c>
      <c r="BE1143">
        <v>0</v>
      </c>
      <c r="BF1143">
        <v>93.038929918883994</v>
      </c>
      <c r="BG1143">
        <v>91.975716126565899</v>
      </c>
      <c r="BH1143">
        <v>91.726725478266005</v>
      </c>
      <c r="BI1143">
        <v>92.163850646961905</v>
      </c>
    </row>
    <row r="1144" spans="1:61" x14ac:dyDescent="0.25">
      <c r="A1144" s="10" t="str">
        <f>VLOOKUP(D1144,'Index-Relations'!E:F,2,FALSE)</f>
        <v>ESG</v>
      </c>
      <c r="B1144" t="s">
        <v>3450</v>
      </c>
      <c r="C1144" s="53" t="s">
        <v>2761</v>
      </c>
      <c r="D1144" s="59" t="s">
        <v>3258</v>
      </c>
      <c r="E1144" s="59" t="s">
        <v>4584</v>
      </c>
      <c r="F1144" t="s">
        <v>479</v>
      </c>
      <c r="G1144" t="s">
        <v>478</v>
      </c>
      <c r="H1144" t="s">
        <v>480</v>
      </c>
      <c r="I1144" s="52">
        <v>45628</v>
      </c>
      <c r="J1144" t="s">
        <v>2457</v>
      </c>
      <c r="K1144">
        <v>16</v>
      </c>
      <c r="L1144" s="73">
        <v>91.334619937556994</v>
      </c>
      <c r="M1144">
        <v>16</v>
      </c>
      <c r="N1144">
        <v>1</v>
      </c>
      <c r="O1144" s="73">
        <v>92.584502797634002</v>
      </c>
      <c r="P1144">
        <v>16</v>
      </c>
      <c r="Q1144">
        <v>1</v>
      </c>
      <c r="R1144">
        <v>16</v>
      </c>
      <c r="S1144">
        <v>1</v>
      </c>
      <c r="T1144">
        <v>37.375631789607503</v>
      </c>
      <c r="U1144">
        <v>0.76944467627292601</v>
      </c>
      <c r="V1144">
        <v>11</v>
      </c>
      <c r="W1144">
        <v>0.17382965430868999</v>
      </c>
      <c r="X1144">
        <v>2</v>
      </c>
      <c r="Y1144">
        <v>16</v>
      </c>
      <c r="Z1144">
        <v>0.999999999999999</v>
      </c>
      <c r="AA1144">
        <v>27.3752041567672</v>
      </c>
      <c r="AB1144">
        <v>16</v>
      </c>
      <c r="AC1144">
        <v>1</v>
      </c>
      <c r="AD1144">
        <v>0</v>
      </c>
      <c r="AE1144">
        <v>0</v>
      </c>
      <c r="AF1144">
        <v>0</v>
      </c>
      <c r="AG1144">
        <v>0</v>
      </c>
      <c r="AH1144">
        <v>6.5300531264570396E-5</v>
      </c>
      <c r="AI1144">
        <v>1</v>
      </c>
      <c r="AJ1144" s="73">
        <v>91.986158223862901</v>
      </c>
      <c r="AK1144">
        <v>16</v>
      </c>
      <c r="AL1144">
        <v>1</v>
      </c>
      <c r="AM1144">
        <v>0</v>
      </c>
      <c r="AN1144">
        <v>0</v>
      </c>
      <c r="AO1144">
        <v>0</v>
      </c>
      <c r="AP1144">
        <v>0</v>
      </c>
      <c r="AQ1144">
        <v>16</v>
      </c>
      <c r="AR1144">
        <v>1</v>
      </c>
      <c r="AS1144">
        <v>0.130618852059392</v>
      </c>
      <c r="AT1144">
        <v>1</v>
      </c>
      <c r="AU1144">
        <v>0</v>
      </c>
      <c r="AV1144">
        <v>0</v>
      </c>
      <c r="AW1144">
        <v>16</v>
      </c>
      <c r="AX1144">
        <v>1</v>
      </c>
      <c r="AY1144" s="73">
        <v>85.9120305958849</v>
      </c>
      <c r="AZ1144">
        <v>16</v>
      </c>
      <c r="BA1144">
        <v>1</v>
      </c>
      <c r="BB1144">
        <v>16</v>
      </c>
      <c r="BC1144">
        <v>1</v>
      </c>
      <c r="BD1144">
        <v>0</v>
      </c>
      <c r="BE1144">
        <v>0</v>
      </c>
      <c r="BF1144">
        <v>91.334619937556994</v>
      </c>
      <c r="BG1144">
        <v>92.584502797634002</v>
      </c>
      <c r="BH1144">
        <v>85.9120305958849</v>
      </c>
      <c r="BI1144">
        <v>91.986158223862901</v>
      </c>
    </row>
    <row r="1145" spans="1:61" x14ac:dyDescent="0.25">
      <c r="A1145" s="10" t="str">
        <f>VLOOKUP(D1145,'Index-Relations'!E:F,2,FALSE)</f>
        <v>ESG</v>
      </c>
      <c r="B1145" t="s">
        <v>3450</v>
      </c>
      <c r="C1145" s="53" t="s">
        <v>2762</v>
      </c>
      <c r="D1145" s="59" t="s">
        <v>3258</v>
      </c>
      <c r="E1145" s="59" t="s">
        <v>4585</v>
      </c>
      <c r="F1145" t="s">
        <v>479</v>
      </c>
      <c r="G1145" t="s">
        <v>478</v>
      </c>
      <c r="H1145" t="s">
        <v>480</v>
      </c>
      <c r="I1145" s="52">
        <v>45597</v>
      </c>
      <c r="J1145" t="s">
        <v>2457</v>
      </c>
      <c r="K1145">
        <v>16</v>
      </c>
      <c r="L1145" s="73">
        <v>91.463470508680999</v>
      </c>
      <c r="M1145">
        <v>16</v>
      </c>
      <c r="N1145">
        <v>1</v>
      </c>
      <c r="O1145" s="73">
        <v>92.705593131751002</v>
      </c>
      <c r="P1145">
        <v>16</v>
      </c>
      <c r="Q1145">
        <v>1</v>
      </c>
      <c r="R1145">
        <v>16</v>
      </c>
      <c r="S1145">
        <v>0.999999999999999</v>
      </c>
      <c r="T1145">
        <v>37.150668288365203</v>
      </c>
      <c r="U1145">
        <v>0.76607183313326299</v>
      </c>
      <c r="V1145">
        <v>11</v>
      </c>
      <c r="W1145">
        <v>0.176319588414517</v>
      </c>
      <c r="X1145">
        <v>2</v>
      </c>
      <c r="Y1145">
        <v>16</v>
      </c>
      <c r="Z1145">
        <v>1</v>
      </c>
      <c r="AA1145">
        <v>27.501539480663102</v>
      </c>
      <c r="AB1145">
        <v>16</v>
      </c>
      <c r="AC1145">
        <v>1</v>
      </c>
      <c r="AD1145">
        <v>0</v>
      </c>
      <c r="AE1145">
        <v>0</v>
      </c>
      <c r="AF1145">
        <v>0</v>
      </c>
      <c r="AG1145">
        <v>0</v>
      </c>
      <c r="AH1145">
        <v>6.3981955728233393E-5</v>
      </c>
      <c r="AI1145">
        <v>1</v>
      </c>
      <c r="AJ1145" s="73">
        <v>92.064770691291002</v>
      </c>
      <c r="AK1145">
        <v>16</v>
      </c>
      <c r="AL1145">
        <v>1</v>
      </c>
      <c r="AM1145">
        <v>0</v>
      </c>
      <c r="AN1145">
        <v>0</v>
      </c>
      <c r="AO1145">
        <v>0</v>
      </c>
      <c r="AP1145">
        <v>0</v>
      </c>
      <c r="AQ1145">
        <v>16</v>
      </c>
      <c r="AR1145">
        <v>1</v>
      </c>
      <c r="AS1145">
        <v>0.12798466055232699</v>
      </c>
      <c r="AT1145">
        <v>1</v>
      </c>
      <c r="AU1145">
        <v>0</v>
      </c>
      <c r="AV1145">
        <v>0</v>
      </c>
      <c r="AW1145">
        <v>16</v>
      </c>
      <c r="AX1145">
        <v>1</v>
      </c>
      <c r="AY1145" s="73">
        <v>86.176120383287</v>
      </c>
      <c r="AZ1145">
        <v>16</v>
      </c>
      <c r="BA1145">
        <v>1</v>
      </c>
      <c r="BB1145">
        <v>16</v>
      </c>
      <c r="BC1145">
        <v>1</v>
      </c>
      <c r="BD1145">
        <v>0</v>
      </c>
      <c r="BE1145">
        <v>0</v>
      </c>
      <c r="BF1145">
        <v>91.463470508680999</v>
      </c>
      <c r="BG1145">
        <v>92.705593131751002</v>
      </c>
      <c r="BH1145">
        <v>86.176120383287</v>
      </c>
      <c r="BI1145">
        <v>92.064770691291002</v>
      </c>
    </row>
    <row r="1146" spans="1:61" x14ac:dyDescent="0.25">
      <c r="A1146" s="10" t="str">
        <f>VLOOKUP(D1146,'Index-Relations'!E:F,2,FALSE)</f>
        <v>ESG</v>
      </c>
      <c r="B1146" t="s">
        <v>3450</v>
      </c>
      <c r="C1146" s="53" t="s">
        <v>2763</v>
      </c>
      <c r="D1146" s="59" t="s">
        <v>3258</v>
      </c>
      <c r="E1146" s="59" t="s">
        <v>4586</v>
      </c>
      <c r="F1146" t="s">
        <v>479</v>
      </c>
      <c r="G1146" t="s">
        <v>478</v>
      </c>
      <c r="H1146" t="s">
        <v>480</v>
      </c>
      <c r="I1146" s="52">
        <v>45566</v>
      </c>
      <c r="J1146" t="s">
        <v>2457</v>
      </c>
      <c r="K1146">
        <v>16</v>
      </c>
      <c r="L1146" s="73">
        <v>91.799461759650995</v>
      </c>
      <c r="M1146">
        <v>16</v>
      </c>
      <c r="N1146">
        <v>1</v>
      </c>
      <c r="O1146" s="73">
        <v>92.915351806041002</v>
      </c>
      <c r="P1146">
        <v>16</v>
      </c>
      <c r="Q1146">
        <v>1</v>
      </c>
      <c r="R1146">
        <v>16</v>
      </c>
      <c r="S1146">
        <v>0.999999999999999</v>
      </c>
      <c r="T1146">
        <v>36.877212653153201</v>
      </c>
      <c r="U1146">
        <v>0.76600004837395996</v>
      </c>
      <c r="V1146">
        <v>11</v>
      </c>
      <c r="W1146">
        <v>0.17603371126751799</v>
      </c>
      <c r="X1146">
        <v>2</v>
      </c>
      <c r="Y1146">
        <v>16</v>
      </c>
      <c r="Z1146">
        <v>0.999999999999999</v>
      </c>
      <c r="AA1146">
        <v>26.237816012676699</v>
      </c>
      <c r="AB1146">
        <v>16</v>
      </c>
      <c r="AC1146">
        <v>0.999999999999999</v>
      </c>
      <c r="AD1146">
        <v>0</v>
      </c>
      <c r="AE1146">
        <v>0</v>
      </c>
      <c r="AF1146">
        <v>0</v>
      </c>
      <c r="AG1146">
        <v>1.1102E-16</v>
      </c>
      <c r="AH1146">
        <v>6.5260321833414501E-5</v>
      </c>
      <c r="AI1146">
        <v>1</v>
      </c>
      <c r="AJ1146" s="73">
        <v>92.441633843733996</v>
      </c>
      <c r="AK1146">
        <v>16</v>
      </c>
      <c r="AL1146">
        <v>1</v>
      </c>
      <c r="AM1146">
        <v>0</v>
      </c>
      <c r="AN1146">
        <v>0</v>
      </c>
      <c r="AO1146">
        <v>0</v>
      </c>
      <c r="AP1146">
        <v>0</v>
      </c>
      <c r="AQ1146">
        <v>16</v>
      </c>
      <c r="AR1146">
        <v>1</v>
      </c>
      <c r="AS1146">
        <v>0.123295576776526</v>
      </c>
      <c r="AT1146">
        <v>1</v>
      </c>
      <c r="AU1146">
        <v>0</v>
      </c>
      <c r="AV1146">
        <v>0</v>
      </c>
      <c r="AW1146">
        <v>16</v>
      </c>
      <c r="AX1146">
        <v>0.999999999999999</v>
      </c>
      <c r="AY1146" s="73">
        <v>86.666037227922004</v>
      </c>
      <c r="AZ1146">
        <v>16</v>
      </c>
      <c r="BA1146">
        <v>1</v>
      </c>
      <c r="BB1146">
        <v>16</v>
      </c>
      <c r="BC1146">
        <v>1</v>
      </c>
      <c r="BD1146">
        <v>0</v>
      </c>
      <c r="BE1146">
        <v>0</v>
      </c>
      <c r="BF1146">
        <v>91.799461759650995</v>
      </c>
      <c r="BG1146">
        <v>92.915351806041002</v>
      </c>
      <c r="BH1146">
        <v>86.666037227922004</v>
      </c>
      <c r="BI1146">
        <v>92.441633843733996</v>
      </c>
    </row>
    <row r="1147" spans="1:61" x14ac:dyDescent="0.25">
      <c r="A1147" s="10" t="str">
        <f>VLOOKUP(D1147,'Index-Relations'!E:F,2,FALSE)</f>
        <v>ESG</v>
      </c>
      <c r="B1147" t="s">
        <v>3450</v>
      </c>
      <c r="C1147" s="53" t="s">
        <v>2764</v>
      </c>
      <c r="D1147" s="59" t="s">
        <v>3258</v>
      </c>
      <c r="E1147" s="59" t="s">
        <v>4587</v>
      </c>
      <c r="F1147" t="s">
        <v>479</v>
      </c>
      <c r="G1147" t="s">
        <v>478</v>
      </c>
      <c r="H1147" t="s">
        <v>480</v>
      </c>
      <c r="I1147" s="52">
        <v>45537</v>
      </c>
      <c r="J1147" t="s">
        <v>2457</v>
      </c>
      <c r="K1147">
        <v>16</v>
      </c>
      <c r="L1147" s="73">
        <v>91.929819799603905</v>
      </c>
      <c r="M1147">
        <v>16</v>
      </c>
      <c r="N1147">
        <v>1</v>
      </c>
      <c r="O1147" s="73">
        <v>93.017004412631906</v>
      </c>
      <c r="P1147">
        <v>16</v>
      </c>
      <c r="Q1147">
        <v>1</v>
      </c>
      <c r="R1147">
        <v>16</v>
      </c>
      <c r="S1147">
        <v>0.999999999999999</v>
      </c>
      <c r="T1147">
        <v>36.157186593797</v>
      </c>
      <c r="U1147">
        <v>0.76701573210180696</v>
      </c>
      <c r="V1147">
        <v>11</v>
      </c>
      <c r="W1147">
        <v>0.20882410157697601</v>
      </c>
      <c r="X1147">
        <v>2</v>
      </c>
      <c r="Y1147">
        <v>16</v>
      </c>
      <c r="Z1147">
        <v>1</v>
      </c>
      <c r="AA1147">
        <v>32.931180412607802</v>
      </c>
      <c r="AB1147">
        <v>15</v>
      </c>
      <c r="AC1147">
        <v>0.91869220118232797</v>
      </c>
      <c r="AD1147">
        <v>1</v>
      </c>
      <c r="AE1147">
        <v>8.1307798817671598E-2</v>
      </c>
      <c r="AF1147">
        <v>0</v>
      </c>
      <c r="AG1147">
        <v>0</v>
      </c>
      <c r="AH1147">
        <v>6.6492160767496198E-5</v>
      </c>
      <c r="AI1147">
        <v>1</v>
      </c>
      <c r="AJ1147" s="73">
        <v>92.451730698220999</v>
      </c>
      <c r="AK1147">
        <v>16</v>
      </c>
      <c r="AL1147">
        <v>1</v>
      </c>
      <c r="AM1147">
        <v>0</v>
      </c>
      <c r="AN1147">
        <v>0</v>
      </c>
      <c r="AO1147">
        <v>0</v>
      </c>
      <c r="AP1147">
        <v>0</v>
      </c>
      <c r="AQ1147">
        <v>16</v>
      </c>
      <c r="AR1147">
        <v>1</v>
      </c>
      <c r="AS1147">
        <v>0.114971669224624</v>
      </c>
      <c r="AT1147">
        <v>1</v>
      </c>
      <c r="AU1147">
        <v>0</v>
      </c>
      <c r="AV1147">
        <v>0</v>
      </c>
      <c r="AW1147">
        <v>16</v>
      </c>
      <c r="AX1147">
        <v>1</v>
      </c>
      <c r="AY1147" s="73">
        <v>87.013072929068002</v>
      </c>
      <c r="AZ1147">
        <v>16</v>
      </c>
      <c r="BA1147">
        <v>1</v>
      </c>
      <c r="BB1147">
        <v>16</v>
      </c>
      <c r="BC1147">
        <v>1</v>
      </c>
      <c r="BD1147">
        <v>0</v>
      </c>
      <c r="BE1147">
        <v>0</v>
      </c>
      <c r="BF1147">
        <v>91.929819799603905</v>
      </c>
      <c r="BG1147">
        <v>93.017004412631906</v>
      </c>
      <c r="BH1147">
        <v>87.013072929068002</v>
      </c>
      <c r="BI1147">
        <v>92.451730698220999</v>
      </c>
    </row>
    <row r="1148" spans="1:61" x14ac:dyDescent="0.25">
      <c r="A1148" s="10" t="str">
        <f>VLOOKUP(D1148,'Index-Relations'!E:F,2,FALSE)</f>
        <v>ESG</v>
      </c>
      <c r="B1148" t="s">
        <v>3450</v>
      </c>
      <c r="C1148" s="53" t="s">
        <v>3350</v>
      </c>
      <c r="D1148" s="59" t="s">
        <v>3258</v>
      </c>
      <c r="E1148" s="59" t="s">
        <v>4588</v>
      </c>
      <c r="F1148" t="s">
        <v>479</v>
      </c>
      <c r="G1148" t="s">
        <v>478</v>
      </c>
      <c r="H1148" t="s">
        <v>480</v>
      </c>
      <c r="I1148" s="52">
        <v>45505</v>
      </c>
      <c r="J1148" t="s">
        <v>2457</v>
      </c>
      <c r="K1148">
        <v>16</v>
      </c>
      <c r="L1148" s="73">
        <v>92.146873466353</v>
      </c>
      <c r="M1148">
        <v>16</v>
      </c>
      <c r="N1148">
        <v>1</v>
      </c>
      <c r="O1148" s="73">
        <v>92.959227508322897</v>
      </c>
      <c r="P1148">
        <v>16</v>
      </c>
      <c r="Q1148">
        <v>1</v>
      </c>
      <c r="R1148">
        <v>16</v>
      </c>
      <c r="S1148">
        <v>0.999999999999999</v>
      </c>
      <c r="T1148">
        <v>36.327654454878299</v>
      </c>
      <c r="U1148">
        <v>0.75604633831088297</v>
      </c>
      <c r="V1148">
        <v>11</v>
      </c>
      <c r="W1148">
        <v>0.219353948005822</v>
      </c>
      <c r="X1148">
        <v>2</v>
      </c>
      <c r="Y1148">
        <v>16</v>
      </c>
      <c r="Z1148">
        <v>1</v>
      </c>
      <c r="AA1148">
        <v>33.35394719496</v>
      </c>
      <c r="AB1148">
        <v>15</v>
      </c>
      <c r="AC1148">
        <v>0.91154998324130398</v>
      </c>
      <c r="AD1148">
        <v>1</v>
      </c>
      <c r="AE1148">
        <v>8.8450016758695196E-2</v>
      </c>
      <c r="AF1148">
        <v>0</v>
      </c>
      <c r="AG1148">
        <v>8.3269999999999995E-17</v>
      </c>
      <c r="AH1148">
        <v>6.9097012018091904E-5</v>
      </c>
      <c r="AI1148">
        <v>1</v>
      </c>
      <c r="AJ1148" s="73">
        <v>92.475030356915994</v>
      </c>
      <c r="AK1148">
        <v>16</v>
      </c>
      <c r="AL1148">
        <v>1</v>
      </c>
      <c r="AM1148">
        <v>0</v>
      </c>
      <c r="AN1148">
        <v>0</v>
      </c>
      <c r="AO1148">
        <v>0</v>
      </c>
      <c r="AP1148">
        <v>0</v>
      </c>
      <c r="AQ1148">
        <v>16</v>
      </c>
      <c r="AR1148">
        <v>1</v>
      </c>
      <c r="AS1148">
        <v>0.10648267082825801</v>
      </c>
      <c r="AT1148">
        <v>1</v>
      </c>
      <c r="AU1148">
        <v>0</v>
      </c>
      <c r="AV1148">
        <v>0</v>
      </c>
      <c r="AW1148">
        <v>16</v>
      </c>
      <c r="AX1148">
        <v>1</v>
      </c>
      <c r="AY1148" s="73">
        <v>88.054614773754906</v>
      </c>
      <c r="AZ1148">
        <v>16</v>
      </c>
      <c r="BA1148">
        <v>1</v>
      </c>
      <c r="BB1148">
        <v>16</v>
      </c>
      <c r="BC1148">
        <v>1</v>
      </c>
      <c r="BD1148">
        <v>0</v>
      </c>
      <c r="BE1148">
        <v>0</v>
      </c>
      <c r="BF1148">
        <v>92.146873466353</v>
      </c>
      <c r="BG1148">
        <v>92.959227508322897</v>
      </c>
      <c r="BH1148">
        <v>88.054614773754906</v>
      </c>
      <c r="BI1148">
        <v>92.475030356915994</v>
      </c>
    </row>
    <row r="1149" spans="1:61" x14ac:dyDescent="0.25">
      <c r="A1149" s="10" t="str">
        <f>VLOOKUP(D1149,'Index-Relations'!E:F,2,FALSE)</f>
        <v>ESG</v>
      </c>
      <c r="B1149" t="s">
        <v>3450</v>
      </c>
      <c r="C1149" s="53" t="s">
        <v>2765</v>
      </c>
      <c r="D1149" s="59" t="s">
        <v>3258</v>
      </c>
      <c r="E1149" s="59" t="s">
        <v>4589</v>
      </c>
      <c r="F1149" t="s">
        <v>479</v>
      </c>
      <c r="G1149" t="s">
        <v>478</v>
      </c>
      <c r="H1149" t="s">
        <v>480</v>
      </c>
      <c r="I1149" s="52">
        <v>45474</v>
      </c>
      <c r="J1149" t="s">
        <v>2457</v>
      </c>
      <c r="K1149">
        <v>16</v>
      </c>
      <c r="L1149" s="73">
        <v>92.248665163257897</v>
      </c>
      <c r="M1149">
        <v>16</v>
      </c>
      <c r="N1149">
        <v>1</v>
      </c>
      <c r="O1149" s="73">
        <v>92.956934990151893</v>
      </c>
      <c r="P1149">
        <v>16</v>
      </c>
      <c r="Q1149">
        <v>1</v>
      </c>
      <c r="R1149">
        <v>16</v>
      </c>
      <c r="S1149">
        <v>1</v>
      </c>
      <c r="T1149">
        <v>36.481137409257002</v>
      </c>
      <c r="U1149">
        <v>0.79808353385131903</v>
      </c>
      <c r="V1149">
        <v>11</v>
      </c>
      <c r="W1149">
        <v>0.241383480977125</v>
      </c>
      <c r="X1149">
        <v>2</v>
      </c>
      <c r="Y1149">
        <v>16</v>
      </c>
      <c r="Z1149">
        <v>1</v>
      </c>
      <c r="AA1149">
        <v>42.921234593586398</v>
      </c>
      <c r="AB1149">
        <v>15</v>
      </c>
      <c r="AC1149">
        <v>0.90637299354371403</v>
      </c>
      <c r="AD1149">
        <v>1</v>
      </c>
      <c r="AE1149">
        <v>9.3627006456285897E-2</v>
      </c>
      <c r="AF1149">
        <v>0</v>
      </c>
      <c r="AG1149">
        <v>1.388E-17</v>
      </c>
      <c r="AH1149">
        <v>7.5265389154312905E-5</v>
      </c>
      <c r="AI1149">
        <v>1</v>
      </c>
      <c r="AJ1149" s="73">
        <v>92.504740604605999</v>
      </c>
      <c r="AK1149">
        <v>16</v>
      </c>
      <c r="AL1149">
        <v>1</v>
      </c>
      <c r="AM1149">
        <v>0</v>
      </c>
      <c r="AN1149">
        <v>0</v>
      </c>
      <c r="AO1149">
        <v>0</v>
      </c>
      <c r="AP1149">
        <v>0</v>
      </c>
      <c r="AQ1149">
        <v>16</v>
      </c>
      <c r="AR1149">
        <v>0.999999999999999</v>
      </c>
      <c r="AS1149">
        <v>0.107562900228985</v>
      </c>
      <c r="AT1149">
        <v>1</v>
      </c>
      <c r="AU1149">
        <v>0</v>
      </c>
      <c r="AV1149">
        <v>0</v>
      </c>
      <c r="AW1149">
        <v>16</v>
      </c>
      <c r="AX1149">
        <v>1</v>
      </c>
      <c r="AY1149" s="73">
        <v>88.301090305071</v>
      </c>
      <c r="AZ1149">
        <v>16</v>
      </c>
      <c r="BA1149">
        <v>1</v>
      </c>
      <c r="BB1149">
        <v>16</v>
      </c>
      <c r="BC1149">
        <v>0.999999999999999</v>
      </c>
      <c r="BD1149">
        <v>0</v>
      </c>
      <c r="BE1149">
        <v>0</v>
      </c>
      <c r="BF1149">
        <v>92.248665163257897</v>
      </c>
      <c r="BG1149">
        <v>92.956934990151893</v>
      </c>
      <c r="BH1149">
        <v>88.301090305071</v>
      </c>
      <c r="BI1149">
        <v>92.504740604605999</v>
      </c>
    </row>
    <row r="1150" spans="1:61" x14ac:dyDescent="0.25">
      <c r="A1150" s="10" t="str">
        <f>VLOOKUP(D1150,'Index-Relations'!E:F,2,FALSE)</f>
        <v>ESG</v>
      </c>
      <c r="B1150" t="s">
        <v>3450</v>
      </c>
      <c r="C1150" s="53" t="s">
        <v>2766</v>
      </c>
      <c r="D1150" s="59" t="s">
        <v>3258</v>
      </c>
      <c r="E1150" s="59" t="s">
        <v>4590</v>
      </c>
      <c r="F1150" t="s">
        <v>479</v>
      </c>
      <c r="G1150" t="s">
        <v>478</v>
      </c>
      <c r="H1150" t="s">
        <v>480</v>
      </c>
      <c r="I1150" s="52">
        <v>45446</v>
      </c>
      <c r="J1150" t="s">
        <v>2457</v>
      </c>
      <c r="K1150">
        <v>14</v>
      </c>
      <c r="L1150" s="73">
        <v>95.083497338087</v>
      </c>
      <c r="M1150">
        <v>14</v>
      </c>
      <c r="N1150">
        <v>1</v>
      </c>
      <c r="O1150" s="73">
        <v>93.465083716452995</v>
      </c>
      <c r="P1150">
        <v>14</v>
      </c>
      <c r="Q1150">
        <v>1</v>
      </c>
      <c r="R1150">
        <v>14</v>
      </c>
      <c r="S1150">
        <v>1</v>
      </c>
      <c r="T1150">
        <v>35.063978192271698</v>
      </c>
      <c r="U1150">
        <v>0.78314994765645296</v>
      </c>
      <c r="V1150">
        <v>9</v>
      </c>
      <c r="W1150">
        <v>0.26410149740988798</v>
      </c>
      <c r="X1150">
        <v>2</v>
      </c>
      <c r="Y1150">
        <v>14</v>
      </c>
      <c r="Z1150">
        <v>0.999999999999999</v>
      </c>
      <c r="AA1150">
        <v>39.437729623220299</v>
      </c>
      <c r="AB1150">
        <v>13</v>
      </c>
      <c r="AC1150">
        <v>0.90407391211647803</v>
      </c>
      <c r="AD1150">
        <v>1</v>
      </c>
      <c r="AE1150">
        <v>9.5926087883521499E-2</v>
      </c>
      <c r="AF1150">
        <v>0</v>
      </c>
      <c r="AG1150">
        <v>1.388E-17</v>
      </c>
      <c r="AH1150">
        <v>8.3605089212866407E-5</v>
      </c>
      <c r="AI1150">
        <v>1</v>
      </c>
      <c r="AJ1150" s="73">
        <v>94.106590610146995</v>
      </c>
      <c r="AK1150">
        <v>14</v>
      </c>
      <c r="AL1150">
        <v>1</v>
      </c>
      <c r="AM1150">
        <v>0</v>
      </c>
      <c r="AN1150">
        <v>0</v>
      </c>
      <c r="AO1150">
        <v>0</v>
      </c>
      <c r="AP1150">
        <v>0</v>
      </c>
      <c r="AQ1150">
        <v>14</v>
      </c>
      <c r="AR1150">
        <v>0.999999999999999</v>
      </c>
      <c r="AS1150">
        <v>0.108883465575974</v>
      </c>
      <c r="AT1150">
        <v>1</v>
      </c>
      <c r="AU1150">
        <v>0</v>
      </c>
      <c r="AV1150">
        <v>0</v>
      </c>
      <c r="AW1150">
        <v>14</v>
      </c>
      <c r="AX1150">
        <v>1</v>
      </c>
      <c r="AY1150" s="73">
        <v>94.623861193675907</v>
      </c>
      <c r="AZ1150">
        <v>14</v>
      </c>
      <c r="BA1150">
        <v>1</v>
      </c>
      <c r="BB1150">
        <v>14</v>
      </c>
      <c r="BC1150">
        <v>0.999999999999999</v>
      </c>
      <c r="BD1150">
        <v>0</v>
      </c>
      <c r="BE1150">
        <v>0</v>
      </c>
      <c r="BF1150">
        <v>95.083497338087</v>
      </c>
      <c r="BG1150">
        <v>93.465083716452995</v>
      </c>
      <c r="BH1150">
        <v>94.623861193675907</v>
      </c>
      <c r="BI1150">
        <v>94.106590610146995</v>
      </c>
    </row>
    <row r="1151" spans="1:61" x14ac:dyDescent="0.25">
      <c r="A1151" s="10" t="str">
        <f>VLOOKUP(D1151,'Index-Relations'!E:F,2,FALSE)</f>
        <v>ESG</v>
      </c>
      <c r="B1151" t="s">
        <v>3450</v>
      </c>
      <c r="C1151" s="53" t="s">
        <v>2767</v>
      </c>
      <c r="D1151" s="59" t="s">
        <v>3258</v>
      </c>
      <c r="E1151" s="59" t="s">
        <v>4591</v>
      </c>
      <c r="F1151" t="s">
        <v>479</v>
      </c>
      <c r="G1151" t="s">
        <v>478</v>
      </c>
      <c r="H1151" t="s">
        <v>480</v>
      </c>
      <c r="I1151" s="52">
        <v>45413</v>
      </c>
      <c r="J1151" t="s">
        <v>2457</v>
      </c>
      <c r="K1151">
        <v>14</v>
      </c>
      <c r="L1151" s="73">
        <v>95.115567073964002</v>
      </c>
      <c r="M1151">
        <v>14</v>
      </c>
      <c r="N1151">
        <v>1</v>
      </c>
      <c r="O1151" s="73">
        <v>93.467277982095894</v>
      </c>
      <c r="P1151">
        <v>14</v>
      </c>
      <c r="Q1151">
        <v>1</v>
      </c>
      <c r="R1151">
        <v>14</v>
      </c>
      <c r="S1151">
        <v>0.999999999999999</v>
      </c>
      <c r="T1151">
        <v>35.426362257891903</v>
      </c>
      <c r="U1151">
        <v>0.77550553283468304</v>
      </c>
      <c r="V1151">
        <v>9</v>
      </c>
      <c r="W1151">
        <v>0.259996207398907</v>
      </c>
      <c r="X1151">
        <v>2</v>
      </c>
      <c r="Y1151">
        <v>14</v>
      </c>
      <c r="Z1151">
        <v>1</v>
      </c>
      <c r="AA1151">
        <v>41.311718273898101</v>
      </c>
      <c r="AB1151">
        <v>13</v>
      </c>
      <c r="AC1151">
        <v>0.897765485119426</v>
      </c>
      <c r="AD1151">
        <v>1</v>
      </c>
      <c r="AE1151">
        <v>0.102234514880573</v>
      </c>
      <c r="AF1151">
        <v>0</v>
      </c>
      <c r="AG1151">
        <v>8.3269999999999995E-17</v>
      </c>
      <c r="AH1151">
        <v>9.2526145171982306E-5</v>
      </c>
      <c r="AI1151">
        <v>1</v>
      </c>
      <c r="AJ1151" s="73">
        <v>94.135800380755001</v>
      </c>
      <c r="AK1151">
        <v>14</v>
      </c>
      <c r="AL1151">
        <v>1</v>
      </c>
      <c r="AM1151">
        <v>0</v>
      </c>
      <c r="AN1151">
        <v>0</v>
      </c>
      <c r="AO1151">
        <v>0</v>
      </c>
      <c r="AP1151">
        <v>0</v>
      </c>
      <c r="AQ1151">
        <v>14</v>
      </c>
      <c r="AR1151">
        <v>1</v>
      </c>
      <c r="AS1151">
        <v>0.100892652693877</v>
      </c>
      <c r="AT1151">
        <v>1</v>
      </c>
      <c r="AU1151">
        <v>0</v>
      </c>
      <c r="AV1151">
        <v>0</v>
      </c>
      <c r="AW1151">
        <v>14</v>
      </c>
      <c r="AX1151">
        <v>1</v>
      </c>
      <c r="AY1151" s="73">
        <v>94.694337616721</v>
      </c>
      <c r="AZ1151">
        <v>14</v>
      </c>
      <c r="BA1151">
        <v>1</v>
      </c>
      <c r="BB1151">
        <v>14</v>
      </c>
      <c r="BC1151">
        <v>1</v>
      </c>
      <c r="BD1151">
        <v>0</v>
      </c>
      <c r="BE1151">
        <v>0</v>
      </c>
      <c r="BF1151">
        <v>95.115567073964002</v>
      </c>
      <c r="BG1151">
        <v>93.467277982095894</v>
      </c>
      <c r="BH1151">
        <v>94.694337616721</v>
      </c>
      <c r="BI1151">
        <v>94.135800380755001</v>
      </c>
    </row>
    <row r="1152" spans="1:61" x14ac:dyDescent="0.25">
      <c r="A1152" s="10" t="str">
        <f>VLOOKUP(D1152,'Index-Relations'!E:F,2,FALSE)</f>
        <v>ESG</v>
      </c>
      <c r="B1152" t="s">
        <v>3450</v>
      </c>
      <c r="C1152" s="53" t="s">
        <v>2768</v>
      </c>
      <c r="D1152" s="59" t="s">
        <v>3258</v>
      </c>
      <c r="E1152" s="59" t="s">
        <v>4592</v>
      </c>
      <c r="F1152" t="s">
        <v>479</v>
      </c>
      <c r="G1152" t="s">
        <v>478</v>
      </c>
      <c r="H1152" t="s">
        <v>480</v>
      </c>
      <c r="I1152" s="52">
        <v>45383</v>
      </c>
      <c r="J1152" t="s">
        <v>2457</v>
      </c>
      <c r="K1152">
        <v>14</v>
      </c>
      <c r="L1152">
        <v>96.321085815945906</v>
      </c>
      <c r="M1152">
        <v>14</v>
      </c>
      <c r="N1152">
        <v>1</v>
      </c>
      <c r="O1152">
        <v>95.106255735401902</v>
      </c>
      <c r="P1152">
        <v>14</v>
      </c>
      <c r="Q1152">
        <v>1</v>
      </c>
      <c r="R1152">
        <v>14</v>
      </c>
      <c r="S1152">
        <v>1</v>
      </c>
      <c r="T1152">
        <v>34.472926311156201</v>
      </c>
      <c r="U1152">
        <v>0.76855867292631896</v>
      </c>
      <c r="V1152">
        <v>9</v>
      </c>
      <c r="W1152">
        <v>0.24462097242792999</v>
      </c>
      <c r="X1152">
        <v>2</v>
      </c>
      <c r="Y1152">
        <v>14</v>
      </c>
      <c r="Z1152">
        <v>0.999999999999999</v>
      </c>
      <c r="AA1152">
        <v>36.884242220627399</v>
      </c>
      <c r="AB1152">
        <v>13</v>
      </c>
      <c r="AC1152">
        <v>0.92448457466324996</v>
      </c>
      <c r="AD1152">
        <v>1</v>
      </c>
      <c r="AE1152">
        <v>7.5515425336749806E-2</v>
      </c>
      <c r="AF1152">
        <v>0</v>
      </c>
      <c r="AG1152">
        <v>0</v>
      </c>
      <c r="AH1152">
        <v>9.3598465997629299E-5</v>
      </c>
      <c r="AI1152">
        <v>1</v>
      </c>
      <c r="AJ1152">
        <v>95.481514236230296</v>
      </c>
      <c r="AK1152">
        <v>14</v>
      </c>
      <c r="AL1152">
        <v>1</v>
      </c>
      <c r="AM1152">
        <v>0</v>
      </c>
      <c r="AN1152">
        <v>0</v>
      </c>
      <c r="AO1152">
        <v>0</v>
      </c>
      <c r="AP1152">
        <v>0</v>
      </c>
      <c r="AQ1152">
        <v>14</v>
      </c>
      <c r="AR1152">
        <v>1</v>
      </c>
      <c r="AS1152">
        <v>0.103883261918348</v>
      </c>
      <c r="AT1152">
        <v>1</v>
      </c>
      <c r="AU1152">
        <v>0</v>
      </c>
      <c r="AV1152">
        <v>0</v>
      </c>
      <c r="AW1152">
        <v>14</v>
      </c>
      <c r="AX1152">
        <v>1</v>
      </c>
      <c r="AY1152">
        <v>96.530155891354099</v>
      </c>
      <c r="AZ1152">
        <v>14</v>
      </c>
      <c r="BA1152">
        <v>1</v>
      </c>
      <c r="BB1152">
        <v>14</v>
      </c>
      <c r="BC1152">
        <v>1</v>
      </c>
      <c r="BD1152">
        <v>0</v>
      </c>
      <c r="BE1152">
        <v>0</v>
      </c>
      <c r="BF1152">
        <v>95.333396742188995</v>
      </c>
      <c r="BG1152">
        <v>93.620652226883905</v>
      </c>
      <c r="BH1152">
        <v>94.789382313652993</v>
      </c>
      <c r="BI1152">
        <v>94.554323098797994</v>
      </c>
    </row>
    <row r="1153" spans="1:61" x14ac:dyDescent="0.25">
      <c r="A1153" s="10" t="str">
        <f>VLOOKUP(D1153,'Index-Relations'!E:F,2,FALSE)</f>
        <v>ESG</v>
      </c>
      <c r="B1153" t="s">
        <v>3450</v>
      </c>
      <c r="C1153" s="53" t="s">
        <v>2769</v>
      </c>
      <c r="D1153" s="59" t="s">
        <v>3258</v>
      </c>
      <c r="E1153" s="59" t="s">
        <v>4593</v>
      </c>
      <c r="F1153" t="s">
        <v>479</v>
      </c>
      <c r="G1153" t="s">
        <v>478</v>
      </c>
      <c r="H1153" t="s">
        <v>480</v>
      </c>
      <c r="I1153" s="52">
        <v>45352</v>
      </c>
      <c r="J1153" t="s">
        <v>2457</v>
      </c>
      <c r="K1153">
        <v>14</v>
      </c>
      <c r="L1153">
        <v>96.344627542138497</v>
      </c>
      <c r="M1153">
        <v>14</v>
      </c>
      <c r="N1153">
        <v>1</v>
      </c>
      <c r="O1153">
        <v>95.115122504941297</v>
      </c>
      <c r="P1153">
        <v>14</v>
      </c>
      <c r="Q1153">
        <v>1</v>
      </c>
      <c r="R1153">
        <v>14</v>
      </c>
      <c r="S1153">
        <v>1</v>
      </c>
      <c r="T1153">
        <v>34.304682503944697</v>
      </c>
      <c r="U1153">
        <v>0.765631790197846</v>
      </c>
      <c r="V1153">
        <v>9</v>
      </c>
      <c r="W1153">
        <v>0.24061557399658101</v>
      </c>
      <c r="X1153">
        <v>2</v>
      </c>
      <c r="Y1153">
        <v>14</v>
      </c>
      <c r="Z1153">
        <v>1</v>
      </c>
      <c r="AA1153">
        <v>35.418947668378998</v>
      </c>
      <c r="AB1153">
        <v>13</v>
      </c>
      <c r="AC1153">
        <v>0.93308506253283396</v>
      </c>
      <c r="AD1153">
        <v>1</v>
      </c>
      <c r="AE1153">
        <v>6.6914937467165397E-2</v>
      </c>
      <c r="AF1153">
        <v>0</v>
      </c>
      <c r="AG1153">
        <v>0</v>
      </c>
      <c r="AH1153">
        <v>9.3628263059936903E-5</v>
      </c>
      <c r="AI1153">
        <v>1</v>
      </c>
      <c r="AJ1153">
        <v>95.523921321361399</v>
      </c>
      <c r="AK1153">
        <v>14</v>
      </c>
      <c r="AL1153">
        <v>1</v>
      </c>
      <c r="AM1153">
        <v>0</v>
      </c>
      <c r="AN1153">
        <v>0</v>
      </c>
      <c r="AO1153">
        <v>0</v>
      </c>
      <c r="AP1153">
        <v>0</v>
      </c>
      <c r="AQ1153">
        <v>14</v>
      </c>
      <c r="AR1153">
        <v>1</v>
      </c>
      <c r="AS1153">
        <v>9.1366162406035706E-2</v>
      </c>
      <c r="AT1153">
        <v>1</v>
      </c>
      <c r="AU1153">
        <v>0</v>
      </c>
      <c r="AV1153">
        <v>0</v>
      </c>
      <c r="AW1153">
        <v>14</v>
      </c>
      <c r="AX1153">
        <v>1</v>
      </c>
      <c r="AY1153">
        <v>96.529830098954903</v>
      </c>
      <c r="AZ1153">
        <v>14</v>
      </c>
      <c r="BA1153">
        <v>1</v>
      </c>
      <c r="BB1153">
        <v>14</v>
      </c>
      <c r="BC1153">
        <v>1</v>
      </c>
      <c r="BD1153">
        <v>0</v>
      </c>
      <c r="BE1153">
        <v>0</v>
      </c>
      <c r="BF1153">
        <v>95.340048877026902</v>
      </c>
      <c r="BG1153">
        <v>93.644656149281005</v>
      </c>
      <c r="BH1153">
        <v>94.741020684041999</v>
      </c>
      <c r="BI1153">
        <v>94.5945107688039</v>
      </c>
    </row>
    <row r="1154" spans="1:61" x14ac:dyDescent="0.25">
      <c r="A1154" s="10" t="str">
        <f>VLOOKUP(D1154,'Index-Relations'!E:F,2,FALSE)</f>
        <v>ESG</v>
      </c>
      <c r="B1154" t="s">
        <v>3450</v>
      </c>
      <c r="C1154" s="53" t="s">
        <v>2770</v>
      </c>
      <c r="D1154" s="59" t="s">
        <v>3258</v>
      </c>
      <c r="E1154" s="59" t="s">
        <v>4594</v>
      </c>
      <c r="F1154" t="s">
        <v>479</v>
      </c>
      <c r="G1154" t="s">
        <v>478</v>
      </c>
      <c r="H1154" t="s">
        <v>480</v>
      </c>
      <c r="I1154" s="52">
        <v>45323</v>
      </c>
      <c r="J1154" t="s">
        <v>2457</v>
      </c>
      <c r="K1154">
        <v>14</v>
      </c>
      <c r="L1154">
        <v>96.369614708535494</v>
      </c>
      <c r="M1154">
        <v>14</v>
      </c>
      <c r="N1154">
        <v>1</v>
      </c>
      <c r="O1154">
        <v>95.067122651694902</v>
      </c>
      <c r="P1154">
        <v>14</v>
      </c>
      <c r="Q1154">
        <v>1</v>
      </c>
      <c r="R1154">
        <v>14</v>
      </c>
      <c r="S1154">
        <v>1</v>
      </c>
      <c r="T1154">
        <v>34.931182772345899</v>
      </c>
      <c r="U1154">
        <v>0.765517599123679</v>
      </c>
      <c r="V1154">
        <v>9</v>
      </c>
      <c r="W1154">
        <v>0.23921887832216701</v>
      </c>
      <c r="X1154">
        <v>2</v>
      </c>
      <c r="Y1154">
        <v>14</v>
      </c>
      <c r="Z1154">
        <v>1</v>
      </c>
      <c r="AA1154">
        <v>30.015564330365802</v>
      </c>
      <c r="AB1154">
        <v>14</v>
      </c>
      <c r="AC1154">
        <v>0.999999999999999</v>
      </c>
      <c r="AD1154">
        <v>0</v>
      </c>
      <c r="AE1154">
        <v>0</v>
      </c>
      <c r="AF1154">
        <v>0</v>
      </c>
      <c r="AG1154">
        <v>1.1102E-16</v>
      </c>
      <c r="AH1154">
        <v>1.91325652073792E-5</v>
      </c>
      <c r="AI1154">
        <v>1</v>
      </c>
      <c r="AJ1154">
        <v>95.561434949450998</v>
      </c>
      <c r="AK1154">
        <v>14</v>
      </c>
      <c r="AL1154">
        <v>1</v>
      </c>
      <c r="AM1154">
        <v>0</v>
      </c>
      <c r="AN1154">
        <v>0</v>
      </c>
      <c r="AO1154">
        <v>0</v>
      </c>
      <c r="AP1154">
        <v>0</v>
      </c>
      <c r="AQ1154">
        <v>14</v>
      </c>
      <c r="AR1154">
        <v>1</v>
      </c>
      <c r="AS1154">
        <v>7.6268904538283694E-2</v>
      </c>
      <c r="AT1154">
        <v>1</v>
      </c>
      <c r="AU1154">
        <v>0</v>
      </c>
      <c r="AV1154">
        <v>0</v>
      </c>
      <c r="AW1154">
        <v>14</v>
      </c>
      <c r="AX1154">
        <v>1</v>
      </c>
      <c r="AY1154">
        <v>96.566116010694699</v>
      </c>
      <c r="AZ1154">
        <v>14</v>
      </c>
      <c r="BA1154">
        <v>1</v>
      </c>
      <c r="BB1154">
        <v>14</v>
      </c>
      <c r="BC1154">
        <v>1</v>
      </c>
      <c r="BD1154">
        <v>0</v>
      </c>
      <c r="BE1154">
        <v>0</v>
      </c>
      <c r="BF1154">
        <v>95.389802888619997</v>
      </c>
      <c r="BG1154">
        <v>93.617622903607995</v>
      </c>
      <c r="BH1154">
        <v>94.827572332116006</v>
      </c>
      <c r="BI1154">
        <v>94.638869374555995</v>
      </c>
    </row>
    <row r="1155" spans="1:61" x14ac:dyDescent="0.25">
      <c r="A1155" s="10" t="str">
        <f>VLOOKUP(D1155,'Index-Relations'!E:F,2,FALSE)</f>
        <v>ESG</v>
      </c>
      <c r="B1155" t="s">
        <v>3450</v>
      </c>
      <c r="C1155" s="53" t="s">
        <v>2760</v>
      </c>
      <c r="D1155" s="59" t="s">
        <v>3002</v>
      </c>
      <c r="E1155" s="59" t="s">
        <v>4595</v>
      </c>
      <c r="F1155" t="s">
        <v>485</v>
      </c>
      <c r="G1155" t="s">
        <v>484</v>
      </c>
      <c r="H1155" t="s">
        <v>486</v>
      </c>
      <c r="I1155" s="52">
        <v>45659</v>
      </c>
      <c r="J1155" t="s">
        <v>2457</v>
      </c>
      <c r="K1155">
        <v>51</v>
      </c>
      <c r="L1155" s="73">
        <v>91.368911071762994</v>
      </c>
      <c r="M1155">
        <v>50</v>
      </c>
      <c r="N1155">
        <v>0.99944142633122501</v>
      </c>
      <c r="O1155" s="73">
        <v>92.667868078951997</v>
      </c>
      <c r="P1155">
        <v>50</v>
      </c>
      <c r="Q1155">
        <v>0.99944142633122501</v>
      </c>
      <c r="R1155">
        <v>50</v>
      </c>
      <c r="S1155">
        <v>0.99944142633122501</v>
      </c>
      <c r="T1155">
        <v>28.587310515541599</v>
      </c>
      <c r="U1155">
        <v>0.53730183260374798</v>
      </c>
      <c r="V1155">
        <v>34</v>
      </c>
      <c r="W1155">
        <v>0.10974615430128</v>
      </c>
      <c r="X1155">
        <v>6</v>
      </c>
      <c r="Y1155">
        <v>50</v>
      </c>
      <c r="Z1155">
        <v>0.99944142633122501</v>
      </c>
      <c r="AA1155">
        <v>21.584335553071899</v>
      </c>
      <c r="AB1155">
        <v>48</v>
      </c>
      <c r="AC1155">
        <v>0.96041619395326105</v>
      </c>
      <c r="AD1155">
        <v>2</v>
      </c>
      <c r="AE1155">
        <v>3.9025232377964097E-2</v>
      </c>
      <c r="AF1155">
        <v>1</v>
      </c>
      <c r="AG1155">
        <v>5.5857366877430604E-4</v>
      </c>
      <c r="AH1155">
        <v>0</v>
      </c>
      <c r="AI1155">
        <v>0</v>
      </c>
      <c r="AJ1155" s="73">
        <v>84.856723355075005</v>
      </c>
      <c r="AK1155">
        <v>50</v>
      </c>
      <c r="AL1155">
        <v>0.99944142633122501</v>
      </c>
      <c r="AM1155">
        <v>0</v>
      </c>
      <c r="AN1155">
        <v>0</v>
      </c>
      <c r="AO1155">
        <v>2.1943730708275901E-2</v>
      </c>
      <c r="AP1155">
        <v>1</v>
      </c>
      <c r="AQ1155">
        <v>50</v>
      </c>
      <c r="AR1155">
        <v>0.99944142633122501</v>
      </c>
      <c r="AS1155">
        <v>2.5497475248952899E-2</v>
      </c>
      <c r="AT1155">
        <v>2</v>
      </c>
      <c r="AU1155">
        <v>0</v>
      </c>
      <c r="AV1155">
        <v>0</v>
      </c>
      <c r="AW1155">
        <v>50</v>
      </c>
      <c r="AX1155">
        <v>0.99944142633122601</v>
      </c>
      <c r="AY1155" s="73">
        <v>88.393507011341001</v>
      </c>
      <c r="AZ1155">
        <v>50</v>
      </c>
      <c r="BA1155">
        <v>0.99944142633122501</v>
      </c>
      <c r="BB1155">
        <v>49</v>
      </c>
      <c r="BC1155">
        <v>0.97749769562294897</v>
      </c>
      <c r="BD1155">
        <v>0</v>
      </c>
      <c r="BE1155">
        <v>0</v>
      </c>
      <c r="BF1155">
        <v>91.368911071762994</v>
      </c>
      <c r="BG1155">
        <v>92.667868078951997</v>
      </c>
      <c r="BH1155">
        <v>88.393507011341001</v>
      </c>
      <c r="BI1155">
        <v>84.856723355075005</v>
      </c>
    </row>
    <row r="1156" spans="1:61" x14ac:dyDescent="0.25">
      <c r="A1156" s="10" t="str">
        <f>VLOOKUP(D1156,'Index-Relations'!E:F,2,FALSE)</f>
        <v>ESG</v>
      </c>
      <c r="B1156" t="s">
        <v>3450</v>
      </c>
      <c r="C1156" s="53" t="s">
        <v>2761</v>
      </c>
      <c r="D1156" s="59" t="s">
        <v>3002</v>
      </c>
      <c r="E1156" s="59" t="s">
        <v>4596</v>
      </c>
      <c r="F1156" t="s">
        <v>485</v>
      </c>
      <c r="G1156" t="s">
        <v>484</v>
      </c>
      <c r="H1156" t="s">
        <v>486</v>
      </c>
      <c r="I1156" s="52">
        <v>45628</v>
      </c>
      <c r="J1156" t="s">
        <v>2457</v>
      </c>
      <c r="K1156">
        <v>60</v>
      </c>
      <c r="L1156" s="73">
        <v>88.392519760658004</v>
      </c>
      <c r="M1156">
        <v>58</v>
      </c>
      <c r="N1156">
        <v>0.99952140985177496</v>
      </c>
      <c r="O1156" s="73">
        <v>91.738466803008905</v>
      </c>
      <c r="P1156">
        <v>58</v>
      </c>
      <c r="Q1156">
        <v>0.99952140985177496</v>
      </c>
      <c r="R1156">
        <v>58</v>
      </c>
      <c r="S1156">
        <v>0.99952140985177496</v>
      </c>
      <c r="T1156">
        <v>25.89462739447</v>
      </c>
      <c r="U1156">
        <v>0.38745569879039699</v>
      </c>
      <c r="V1156">
        <v>41</v>
      </c>
      <c r="W1156">
        <v>4.3257930712251098E-2</v>
      </c>
      <c r="X1156">
        <v>5</v>
      </c>
      <c r="Y1156">
        <v>58</v>
      </c>
      <c r="Z1156">
        <v>0.99952140985177496</v>
      </c>
      <c r="AA1156">
        <v>15.630182970439799</v>
      </c>
      <c r="AB1156">
        <v>57</v>
      </c>
      <c r="AC1156">
        <v>0.98441381439570597</v>
      </c>
      <c r="AD1156">
        <v>1</v>
      </c>
      <c r="AE1156">
        <v>1.51075954560695E-2</v>
      </c>
      <c r="AF1156">
        <v>2</v>
      </c>
      <c r="AG1156">
        <v>4.7859014822428401E-4</v>
      </c>
      <c r="AH1156">
        <v>0</v>
      </c>
      <c r="AI1156">
        <v>0</v>
      </c>
      <c r="AJ1156" s="73">
        <v>84.199876660503904</v>
      </c>
      <c r="AK1156">
        <v>58</v>
      </c>
      <c r="AL1156">
        <v>0.99952140985177496</v>
      </c>
      <c r="AM1156">
        <v>0</v>
      </c>
      <c r="AN1156">
        <v>0</v>
      </c>
      <c r="AO1156">
        <v>1.52861846131598E-2</v>
      </c>
      <c r="AP1156">
        <v>1</v>
      </c>
      <c r="AQ1156">
        <v>59</v>
      </c>
      <c r="AR1156">
        <v>0.99958501193456295</v>
      </c>
      <c r="AS1156">
        <v>2.68549376026423E-2</v>
      </c>
      <c r="AT1156">
        <v>3</v>
      </c>
      <c r="AU1156">
        <v>2.81585203581067E-2</v>
      </c>
      <c r="AV1156">
        <v>1</v>
      </c>
      <c r="AW1156">
        <v>59</v>
      </c>
      <c r="AX1156">
        <v>0.99958501193456295</v>
      </c>
      <c r="AY1156" s="73">
        <v>81.2732703341199</v>
      </c>
      <c r="AZ1156">
        <v>58</v>
      </c>
      <c r="BA1156">
        <v>0.99952140985177496</v>
      </c>
      <c r="BB1156">
        <v>57</v>
      </c>
      <c r="BC1156">
        <v>0.90760546824549404</v>
      </c>
      <c r="BD1156">
        <v>1</v>
      </c>
      <c r="BE1156">
        <v>7.6693359075909295E-2</v>
      </c>
      <c r="BF1156">
        <v>88.392519760658004</v>
      </c>
      <c r="BG1156">
        <v>91.738466803008905</v>
      </c>
      <c r="BH1156">
        <v>81.2732703341199</v>
      </c>
      <c r="BI1156">
        <v>84.199876660503904</v>
      </c>
    </row>
    <row r="1157" spans="1:61" x14ac:dyDescent="0.25">
      <c r="A1157" s="10" t="str">
        <f>VLOOKUP(D1157,'Index-Relations'!E:F,2,FALSE)</f>
        <v>ESG</v>
      </c>
      <c r="B1157" t="s">
        <v>3450</v>
      </c>
      <c r="C1157" s="53" t="s">
        <v>2762</v>
      </c>
      <c r="D1157" s="59" t="s">
        <v>3002</v>
      </c>
      <c r="E1157" s="59" t="s">
        <v>4597</v>
      </c>
      <c r="F1157" t="s">
        <v>485</v>
      </c>
      <c r="G1157" t="s">
        <v>484</v>
      </c>
      <c r="H1157" t="s">
        <v>486</v>
      </c>
      <c r="I1157" s="52">
        <v>45597</v>
      </c>
      <c r="J1157" t="s">
        <v>2457</v>
      </c>
      <c r="K1157">
        <v>60</v>
      </c>
      <c r="L1157" s="73">
        <v>88.381464852113893</v>
      </c>
      <c r="M1157">
        <v>58</v>
      </c>
      <c r="N1157">
        <v>0.99942495782901797</v>
      </c>
      <c r="O1157" s="73">
        <v>91.717280033373001</v>
      </c>
      <c r="P1157">
        <v>58</v>
      </c>
      <c r="Q1157">
        <v>0.99942495782901797</v>
      </c>
      <c r="R1157">
        <v>58</v>
      </c>
      <c r="S1157">
        <v>0.99942495782901797</v>
      </c>
      <c r="T1157">
        <v>26.130452270532299</v>
      </c>
      <c r="U1157">
        <v>0.38857649083457402</v>
      </c>
      <c r="V1157">
        <v>41</v>
      </c>
      <c r="W1157">
        <v>4.4195110143782898E-2</v>
      </c>
      <c r="X1157">
        <v>5</v>
      </c>
      <c r="Y1157">
        <v>58</v>
      </c>
      <c r="Z1157">
        <v>0.99942495782901797</v>
      </c>
      <c r="AA1157">
        <v>16.0772256213336</v>
      </c>
      <c r="AB1157">
        <v>57</v>
      </c>
      <c r="AC1157">
        <v>0.98331548313607098</v>
      </c>
      <c r="AD1157">
        <v>1</v>
      </c>
      <c r="AE1157">
        <v>1.6109474692947101E-2</v>
      </c>
      <c r="AF1157">
        <v>2</v>
      </c>
      <c r="AG1157">
        <v>5.7504217098116803E-4</v>
      </c>
      <c r="AH1157">
        <v>0</v>
      </c>
      <c r="AI1157">
        <v>0</v>
      </c>
      <c r="AJ1157" s="73">
        <v>84.295047630298001</v>
      </c>
      <c r="AK1157">
        <v>58</v>
      </c>
      <c r="AL1157">
        <v>0.99942495782901797</v>
      </c>
      <c r="AM1157">
        <v>0</v>
      </c>
      <c r="AN1157">
        <v>0</v>
      </c>
      <c r="AO1157">
        <v>1.6301744022421499E-2</v>
      </c>
      <c r="AP1157">
        <v>1</v>
      </c>
      <c r="AQ1157">
        <v>59</v>
      </c>
      <c r="AR1157">
        <v>0.99947595050868898</v>
      </c>
      <c r="AS1157">
        <v>2.8626400901886201E-2</v>
      </c>
      <c r="AT1157">
        <v>3</v>
      </c>
      <c r="AU1157">
        <v>2.90354079329787E-2</v>
      </c>
      <c r="AV1157">
        <v>1</v>
      </c>
      <c r="AW1157">
        <v>59</v>
      </c>
      <c r="AX1157">
        <v>0.99947595050868898</v>
      </c>
      <c r="AY1157" s="73">
        <v>81.231920213902001</v>
      </c>
      <c r="AZ1157">
        <v>58</v>
      </c>
      <c r="BA1157">
        <v>0.99942495782901797</v>
      </c>
      <c r="BB1157">
        <v>56</v>
      </c>
      <c r="BC1157">
        <v>0.89370728610955497</v>
      </c>
      <c r="BD1157">
        <v>2</v>
      </c>
      <c r="BE1157">
        <v>8.9466920376712195E-2</v>
      </c>
      <c r="BF1157">
        <v>88.381464852113893</v>
      </c>
      <c r="BG1157">
        <v>91.717280033373001</v>
      </c>
      <c r="BH1157">
        <v>81.231920213902001</v>
      </c>
      <c r="BI1157">
        <v>84.295047630298001</v>
      </c>
    </row>
    <row r="1158" spans="1:61" x14ac:dyDescent="0.25">
      <c r="A1158" s="10" t="str">
        <f>VLOOKUP(D1158,'Index-Relations'!E:F,2,FALSE)</f>
        <v>ESG</v>
      </c>
      <c r="B1158" t="s">
        <v>3450</v>
      </c>
      <c r="C1158" s="53" t="s">
        <v>2763</v>
      </c>
      <c r="D1158" s="59" t="s">
        <v>3002</v>
      </c>
      <c r="E1158" s="59" t="s">
        <v>4598</v>
      </c>
      <c r="F1158" t="s">
        <v>485</v>
      </c>
      <c r="G1158" t="s">
        <v>484</v>
      </c>
      <c r="H1158" t="s">
        <v>486</v>
      </c>
      <c r="I1158" s="52">
        <v>45566</v>
      </c>
      <c r="J1158" t="s">
        <v>2457</v>
      </c>
      <c r="K1158">
        <v>60</v>
      </c>
      <c r="L1158" s="73">
        <v>88.436343653620995</v>
      </c>
      <c r="M1158">
        <v>58</v>
      </c>
      <c r="N1158">
        <v>0.99939393433546397</v>
      </c>
      <c r="O1158" s="73">
        <v>91.758566887821999</v>
      </c>
      <c r="P1158">
        <v>58</v>
      </c>
      <c r="Q1158">
        <v>0.99939393433546397</v>
      </c>
      <c r="R1158">
        <v>58</v>
      </c>
      <c r="S1158">
        <v>0.99939393433546297</v>
      </c>
      <c r="T1158">
        <v>26.0269230267605</v>
      </c>
      <c r="U1158">
        <v>0.38687708606243798</v>
      </c>
      <c r="V1158">
        <v>41</v>
      </c>
      <c r="W1158">
        <v>4.4582793293809903E-2</v>
      </c>
      <c r="X1158">
        <v>5</v>
      </c>
      <c r="Y1158">
        <v>58</v>
      </c>
      <c r="Z1158">
        <v>0.99939393433546397</v>
      </c>
      <c r="AA1158">
        <v>15.638754274410401</v>
      </c>
      <c r="AB1158">
        <v>57</v>
      </c>
      <c r="AC1158">
        <v>0.98350850529561695</v>
      </c>
      <c r="AD1158">
        <v>1</v>
      </c>
      <c r="AE1158">
        <v>1.5885429039846102E-2</v>
      </c>
      <c r="AF1158">
        <v>2</v>
      </c>
      <c r="AG1158">
        <v>6.0606566453607399E-4</v>
      </c>
      <c r="AH1158">
        <v>0</v>
      </c>
      <c r="AI1158">
        <v>0</v>
      </c>
      <c r="AJ1158" s="73">
        <v>84.399391686409999</v>
      </c>
      <c r="AK1158">
        <v>58</v>
      </c>
      <c r="AL1158">
        <v>0.99939393433546397</v>
      </c>
      <c r="AM1158">
        <v>0</v>
      </c>
      <c r="AN1158">
        <v>0</v>
      </c>
      <c r="AO1158">
        <v>1.70596177916463E-2</v>
      </c>
      <c r="AP1158">
        <v>1</v>
      </c>
      <c r="AQ1158">
        <v>59</v>
      </c>
      <c r="AR1158">
        <v>0.99944448012278297</v>
      </c>
      <c r="AS1158">
        <v>2.9301098822379901E-2</v>
      </c>
      <c r="AT1158">
        <v>3</v>
      </c>
      <c r="AU1158">
        <v>2.5966549333258201E-2</v>
      </c>
      <c r="AV1158">
        <v>1</v>
      </c>
      <c r="AW1158">
        <v>59</v>
      </c>
      <c r="AX1158">
        <v>0.99944448012278297</v>
      </c>
      <c r="AY1158" s="73">
        <v>81.268496698633996</v>
      </c>
      <c r="AZ1158">
        <v>58</v>
      </c>
      <c r="BA1158">
        <v>0.99939393433546397</v>
      </c>
      <c r="BB1158">
        <v>56</v>
      </c>
      <c r="BC1158">
        <v>0.89222539497009301</v>
      </c>
      <c r="BD1158">
        <v>2</v>
      </c>
      <c r="BE1158">
        <v>9.0159467361042994E-2</v>
      </c>
      <c r="BF1158">
        <v>88.436343653620995</v>
      </c>
      <c r="BG1158">
        <v>91.758566887821999</v>
      </c>
      <c r="BH1158">
        <v>81.268496698633996</v>
      </c>
      <c r="BI1158">
        <v>84.399391686409999</v>
      </c>
    </row>
    <row r="1159" spans="1:61" x14ac:dyDescent="0.25">
      <c r="A1159" s="10" t="str">
        <f>VLOOKUP(D1159,'Index-Relations'!E:F,2,FALSE)</f>
        <v>ESG</v>
      </c>
      <c r="B1159" t="s">
        <v>3450</v>
      </c>
      <c r="C1159" s="53" t="s">
        <v>2764</v>
      </c>
      <c r="D1159" s="59" t="s">
        <v>3002</v>
      </c>
      <c r="E1159" s="59" t="s">
        <v>4599</v>
      </c>
      <c r="F1159" t="s">
        <v>485</v>
      </c>
      <c r="G1159" t="s">
        <v>484</v>
      </c>
      <c r="H1159" t="s">
        <v>486</v>
      </c>
      <c r="I1159" s="52">
        <v>45537</v>
      </c>
      <c r="J1159" t="s">
        <v>2457</v>
      </c>
      <c r="K1159">
        <v>59</v>
      </c>
      <c r="L1159" s="73">
        <v>88.886256934741994</v>
      </c>
      <c r="M1159">
        <v>58</v>
      </c>
      <c r="N1159">
        <v>0.999947354372832</v>
      </c>
      <c r="O1159" s="73">
        <v>91.651242411851896</v>
      </c>
      <c r="P1159">
        <v>58</v>
      </c>
      <c r="Q1159">
        <v>0.999947354372832</v>
      </c>
      <c r="R1159">
        <v>58</v>
      </c>
      <c r="S1159">
        <v>0.999947354372832</v>
      </c>
      <c r="T1159">
        <v>26.276256450669901</v>
      </c>
      <c r="U1159">
        <v>0.38503713716844901</v>
      </c>
      <c r="V1159">
        <v>41</v>
      </c>
      <c r="W1159">
        <v>4.51787972384355E-2</v>
      </c>
      <c r="X1159">
        <v>5</v>
      </c>
      <c r="Y1159">
        <v>58</v>
      </c>
      <c r="Z1159">
        <v>0.999947354372832</v>
      </c>
      <c r="AA1159">
        <v>17.222182617894202</v>
      </c>
      <c r="AB1159">
        <v>57</v>
      </c>
      <c r="AC1159">
        <v>0.98341835254757204</v>
      </c>
      <c r="AD1159">
        <v>1</v>
      </c>
      <c r="AE1159">
        <v>1.6529001825260001E-2</v>
      </c>
      <c r="AF1159">
        <v>1</v>
      </c>
      <c r="AG1159">
        <v>5.26456271673914E-5</v>
      </c>
      <c r="AH1159">
        <v>0</v>
      </c>
      <c r="AI1159">
        <v>0</v>
      </c>
      <c r="AJ1159" s="73">
        <v>85.312629867557902</v>
      </c>
      <c r="AK1159">
        <v>58</v>
      </c>
      <c r="AL1159">
        <v>0.999947354372832</v>
      </c>
      <c r="AM1159">
        <v>0</v>
      </c>
      <c r="AN1159">
        <v>0</v>
      </c>
      <c r="AO1159">
        <v>1.7048438019760401E-2</v>
      </c>
      <c r="AP1159">
        <v>1</v>
      </c>
      <c r="AQ1159">
        <v>59</v>
      </c>
      <c r="AR1159">
        <v>0.999999999999999</v>
      </c>
      <c r="AS1159">
        <v>2.99317446033102E-2</v>
      </c>
      <c r="AT1159">
        <v>3</v>
      </c>
      <c r="AU1159">
        <v>2.6934273631013701E-2</v>
      </c>
      <c r="AV1159">
        <v>1</v>
      </c>
      <c r="AW1159">
        <v>59</v>
      </c>
      <c r="AX1159">
        <v>1</v>
      </c>
      <c r="AY1159" s="73">
        <v>81.724930802404998</v>
      </c>
      <c r="AZ1159">
        <v>58</v>
      </c>
      <c r="BA1159">
        <v>0.999947354372832</v>
      </c>
      <c r="BB1159">
        <v>56</v>
      </c>
      <c r="BC1159">
        <v>0.89008478437973404</v>
      </c>
      <c r="BD1159">
        <v>2</v>
      </c>
      <c r="BE1159">
        <v>9.2866777600504893E-2</v>
      </c>
      <c r="BF1159">
        <v>88.886256934741994</v>
      </c>
      <c r="BG1159">
        <v>91.651242411851896</v>
      </c>
      <c r="BH1159">
        <v>81.724930802404998</v>
      </c>
      <c r="BI1159">
        <v>85.312629867557902</v>
      </c>
    </row>
    <row r="1160" spans="1:61" x14ac:dyDescent="0.25">
      <c r="A1160" s="10" t="str">
        <f>VLOOKUP(D1160,'Index-Relations'!E:F,2,FALSE)</f>
        <v>ESG</v>
      </c>
      <c r="B1160" t="s">
        <v>3450</v>
      </c>
      <c r="C1160" s="53" t="s">
        <v>3350</v>
      </c>
      <c r="D1160" s="59" t="s">
        <v>3002</v>
      </c>
      <c r="E1160" s="59" t="s">
        <v>4600</v>
      </c>
      <c r="F1160" t="s">
        <v>485</v>
      </c>
      <c r="G1160" t="s">
        <v>484</v>
      </c>
      <c r="H1160" t="s">
        <v>486</v>
      </c>
      <c r="I1160" s="52">
        <v>45505</v>
      </c>
      <c r="J1160" t="s">
        <v>2457</v>
      </c>
      <c r="K1160">
        <v>59</v>
      </c>
      <c r="L1160" s="73">
        <v>89.169412067576999</v>
      </c>
      <c r="M1160">
        <v>58</v>
      </c>
      <c r="N1160">
        <v>0.99994139336592203</v>
      </c>
      <c r="O1160" s="73">
        <v>91.753464846438007</v>
      </c>
      <c r="P1160">
        <v>58</v>
      </c>
      <c r="Q1160">
        <v>0.99994139336592203</v>
      </c>
      <c r="R1160">
        <v>58</v>
      </c>
      <c r="S1160">
        <v>0.99994139336592203</v>
      </c>
      <c r="T1160">
        <v>25.966988544802199</v>
      </c>
      <c r="U1160">
        <v>0.40472284630238098</v>
      </c>
      <c r="V1160">
        <v>41</v>
      </c>
      <c r="W1160">
        <v>4.5425137103417099E-2</v>
      </c>
      <c r="X1160">
        <v>5</v>
      </c>
      <c r="Y1160">
        <v>58</v>
      </c>
      <c r="Z1160">
        <v>0.99994139336592203</v>
      </c>
      <c r="AA1160">
        <v>17.215581546465</v>
      </c>
      <c r="AB1160">
        <v>57</v>
      </c>
      <c r="AC1160">
        <v>0.98463440311959105</v>
      </c>
      <c r="AD1160">
        <v>1</v>
      </c>
      <c r="AE1160">
        <v>1.53069902463309E-2</v>
      </c>
      <c r="AF1160">
        <v>1</v>
      </c>
      <c r="AG1160">
        <v>5.8606634077473803E-5</v>
      </c>
      <c r="AH1160">
        <v>0</v>
      </c>
      <c r="AI1160">
        <v>0</v>
      </c>
      <c r="AJ1160" s="73">
        <v>85.304371427511896</v>
      </c>
      <c r="AK1160">
        <v>58</v>
      </c>
      <c r="AL1160">
        <v>0.99994139336592203</v>
      </c>
      <c r="AM1160">
        <v>0</v>
      </c>
      <c r="AN1160">
        <v>0</v>
      </c>
      <c r="AO1160">
        <v>1.6609254472973501E-2</v>
      </c>
      <c r="AP1160">
        <v>1</v>
      </c>
      <c r="AQ1160">
        <v>59</v>
      </c>
      <c r="AR1160">
        <v>0.999999999999999</v>
      </c>
      <c r="AS1160">
        <v>2.8909152544024101E-2</v>
      </c>
      <c r="AT1160">
        <v>3</v>
      </c>
      <c r="AU1160">
        <v>2.5694148245585802E-2</v>
      </c>
      <c r="AV1160">
        <v>1</v>
      </c>
      <c r="AW1160">
        <v>58</v>
      </c>
      <c r="AX1160">
        <v>0.99994139336592203</v>
      </c>
      <c r="AY1160" s="73">
        <v>82.360410395458004</v>
      </c>
      <c r="AZ1160">
        <v>58</v>
      </c>
      <c r="BA1160">
        <v>0.99994139336592203</v>
      </c>
      <c r="BB1160">
        <v>56</v>
      </c>
      <c r="BC1160">
        <v>0.89197431032386298</v>
      </c>
      <c r="BD1160">
        <v>2</v>
      </c>
      <c r="BE1160">
        <v>9.1416435203162699E-2</v>
      </c>
      <c r="BF1160">
        <v>89.169412067576999</v>
      </c>
      <c r="BG1160">
        <v>91.753464846438007</v>
      </c>
      <c r="BH1160">
        <v>82.360410395458004</v>
      </c>
      <c r="BI1160">
        <v>85.304371427511896</v>
      </c>
    </row>
    <row r="1161" spans="1:61" x14ac:dyDescent="0.25">
      <c r="A1161" s="10" t="str">
        <f>VLOOKUP(D1161,'Index-Relations'!E:F,2,FALSE)</f>
        <v>ESG</v>
      </c>
      <c r="B1161" t="s">
        <v>3450</v>
      </c>
      <c r="C1161" s="53" t="s">
        <v>2765</v>
      </c>
      <c r="D1161" s="59" t="s">
        <v>3002</v>
      </c>
      <c r="E1161" s="59" t="s">
        <v>4601</v>
      </c>
      <c r="F1161" t="s">
        <v>485</v>
      </c>
      <c r="G1161" t="s">
        <v>484</v>
      </c>
      <c r="H1161" t="s">
        <v>486</v>
      </c>
      <c r="I1161" s="52">
        <v>45474</v>
      </c>
      <c r="J1161" t="s">
        <v>2457</v>
      </c>
      <c r="K1161">
        <v>59</v>
      </c>
      <c r="L1161" s="73">
        <v>90.007402932155898</v>
      </c>
      <c r="M1161">
        <v>58</v>
      </c>
      <c r="N1161">
        <v>0.99994086120308601</v>
      </c>
      <c r="O1161" s="73">
        <v>91.778519547442997</v>
      </c>
      <c r="P1161">
        <v>58</v>
      </c>
      <c r="Q1161">
        <v>0.99994086120308601</v>
      </c>
      <c r="R1161">
        <v>58</v>
      </c>
      <c r="S1161">
        <v>0.99994086120308601</v>
      </c>
      <c r="T1161">
        <v>25.492150489569202</v>
      </c>
      <c r="U1161">
        <v>0.42854886321789099</v>
      </c>
      <c r="V1161">
        <v>40</v>
      </c>
      <c r="W1161">
        <v>5.2965994758224298E-2</v>
      </c>
      <c r="X1161">
        <v>5</v>
      </c>
      <c r="Y1161">
        <v>58</v>
      </c>
      <c r="Z1161">
        <v>0.99994086120308601</v>
      </c>
      <c r="AA1161">
        <v>17.637697196376202</v>
      </c>
      <c r="AB1161">
        <v>57</v>
      </c>
      <c r="AC1161">
        <v>0.98479464360728297</v>
      </c>
      <c r="AD1161">
        <v>1</v>
      </c>
      <c r="AE1161">
        <v>1.51462175958035E-2</v>
      </c>
      <c r="AF1161">
        <v>1</v>
      </c>
      <c r="AG1161">
        <v>5.9138796913441699E-5</v>
      </c>
      <c r="AH1161">
        <v>0</v>
      </c>
      <c r="AI1161">
        <v>0</v>
      </c>
      <c r="AJ1161" s="73">
        <v>85.157016075288993</v>
      </c>
      <c r="AK1161">
        <v>58</v>
      </c>
      <c r="AL1161">
        <v>0.99994086120308601</v>
      </c>
      <c r="AM1161">
        <v>0</v>
      </c>
      <c r="AN1161">
        <v>0</v>
      </c>
      <c r="AO1161">
        <v>1.44554960952081E-2</v>
      </c>
      <c r="AP1161">
        <v>1</v>
      </c>
      <c r="AQ1161">
        <v>59</v>
      </c>
      <c r="AR1161">
        <v>1</v>
      </c>
      <c r="AS1161">
        <v>2.5779517636334199E-2</v>
      </c>
      <c r="AT1161">
        <v>3</v>
      </c>
      <c r="AU1161">
        <v>2.28285740929778E-2</v>
      </c>
      <c r="AV1161">
        <v>1</v>
      </c>
      <c r="AW1161">
        <v>58</v>
      </c>
      <c r="AX1161">
        <v>0.99994086120308601</v>
      </c>
      <c r="AY1161" s="73">
        <v>85.056253469709006</v>
      </c>
      <c r="AZ1161">
        <v>58</v>
      </c>
      <c r="BA1161">
        <v>0.99994086120308601</v>
      </c>
      <c r="BB1161">
        <v>56</v>
      </c>
      <c r="BC1161">
        <v>0.90247116809910299</v>
      </c>
      <c r="BD1161">
        <v>2</v>
      </c>
      <c r="BE1161">
        <v>8.3073335805688098E-2</v>
      </c>
      <c r="BF1161">
        <v>90.007402932155898</v>
      </c>
      <c r="BG1161">
        <v>91.778519547442997</v>
      </c>
      <c r="BH1161">
        <v>85.056253469709006</v>
      </c>
      <c r="BI1161">
        <v>85.157016075288993</v>
      </c>
    </row>
    <row r="1162" spans="1:61" x14ac:dyDescent="0.25">
      <c r="A1162" s="10" t="str">
        <f>VLOOKUP(D1162,'Index-Relations'!E:F,2,FALSE)</f>
        <v>ESG</v>
      </c>
      <c r="B1162" t="s">
        <v>3450</v>
      </c>
      <c r="C1162" s="53" t="s">
        <v>2766</v>
      </c>
      <c r="D1162" s="59" t="s">
        <v>3002</v>
      </c>
      <c r="E1162" s="59" t="s">
        <v>4602</v>
      </c>
      <c r="F1162" t="s">
        <v>485</v>
      </c>
      <c r="G1162" t="s">
        <v>484</v>
      </c>
      <c r="H1162" t="s">
        <v>486</v>
      </c>
      <c r="I1162" s="52">
        <v>45446</v>
      </c>
      <c r="J1162" t="s">
        <v>2457</v>
      </c>
      <c r="K1162">
        <v>57</v>
      </c>
      <c r="L1162" s="73">
        <v>90.076552277703996</v>
      </c>
      <c r="M1162">
        <v>57</v>
      </c>
      <c r="N1162">
        <v>1</v>
      </c>
      <c r="O1162" s="73">
        <v>91.763381315423004</v>
      </c>
      <c r="P1162">
        <v>57</v>
      </c>
      <c r="Q1162">
        <v>1</v>
      </c>
      <c r="R1162">
        <v>57</v>
      </c>
      <c r="S1162">
        <v>0.999999999999999</v>
      </c>
      <c r="T1162">
        <v>25.6734752135654</v>
      </c>
      <c r="U1162">
        <v>0.42935889768061403</v>
      </c>
      <c r="V1162">
        <v>40</v>
      </c>
      <c r="W1162">
        <v>5.3468975352634902E-2</v>
      </c>
      <c r="X1162">
        <v>5</v>
      </c>
      <c r="Y1162">
        <v>57</v>
      </c>
      <c r="Z1162">
        <v>0.999999999999999</v>
      </c>
      <c r="AA1162">
        <v>18.4774728790923</v>
      </c>
      <c r="AB1162">
        <v>56</v>
      </c>
      <c r="AC1162">
        <v>0.98380667956668599</v>
      </c>
      <c r="AD1162">
        <v>1</v>
      </c>
      <c r="AE1162">
        <v>1.61933204333134E-2</v>
      </c>
      <c r="AF1162">
        <v>0</v>
      </c>
      <c r="AG1162">
        <v>2.6715000000000001E-16</v>
      </c>
      <c r="AH1162">
        <v>0</v>
      </c>
      <c r="AI1162">
        <v>0</v>
      </c>
      <c r="AJ1162" s="73">
        <v>85.257947695292003</v>
      </c>
      <c r="AK1162">
        <v>57</v>
      </c>
      <c r="AL1162">
        <v>1</v>
      </c>
      <c r="AM1162">
        <v>0</v>
      </c>
      <c r="AN1162">
        <v>0</v>
      </c>
      <c r="AO1162">
        <v>1.5139414851759901E-2</v>
      </c>
      <c r="AP1162">
        <v>1</v>
      </c>
      <c r="AQ1162">
        <v>57</v>
      </c>
      <c r="AR1162">
        <v>0.999999999999999</v>
      </c>
      <c r="AS1162">
        <v>2.7274912383338099E-2</v>
      </c>
      <c r="AT1162">
        <v>3</v>
      </c>
      <c r="AU1162">
        <v>2.35561773938288E-2</v>
      </c>
      <c r="AV1162">
        <v>1</v>
      </c>
      <c r="AW1162">
        <v>57</v>
      </c>
      <c r="AX1162">
        <v>1</v>
      </c>
      <c r="AY1162" s="73">
        <v>85.266712466187997</v>
      </c>
      <c r="AZ1162">
        <v>57</v>
      </c>
      <c r="BA1162">
        <v>1</v>
      </c>
      <c r="BB1162">
        <v>54</v>
      </c>
      <c r="BC1162">
        <v>0.90009173524578501</v>
      </c>
      <c r="BD1162">
        <v>2</v>
      </c>
      <c r="BE1162">
        <v>8.4768849902454202E-2</v>
      </c>
      <c r="BF1162">
        <v>90.076552277703996</v>
      </c>
      <c r="BG1162">
        <v>91.763381315423004</v>
      </c>
      <c r="BH1162">
        <v>85.266712466187997</v>
      </c>
      <c r="BI1162">
        <v>85.257947695292003</v>
      </c>
    </row>
    <row r="1163" spans="1:61" x14ac:dyDescent="0.25">
      <c r="A1163" s="10" t="str">
        <f>VLOOKUP(D1163,'Index-Relations'!E:F,2,FALSE)</f>
        <v>ESG</v>
      </c>
      <c r="B1163" t="s">
        <v>3450</v>
      </c>
      <c r="C1163" s="53" t="s">
        <v>2767</v>
      </c>
      <c r="D1163" s="59" t="s">
        <v>3002</v>
      </c>
      <c r="E1163" s="59" t="s">
        <v>4603</v>
      </c>
      <c r="F1163" t="s">
        <v>485</v>
      </c>
      <c r="G1163" t="s">
        <v>484</v>
      </c>
      <c r="H1163" t="s">
        <v>486</v>
      </c>
      <c r="I1163" s="52">
        <v>45413</v>
      </c>
      <c r="J1163" t="s">
        <v>2457</v>
      </c>
      <c r="K1163">
        <v>57</v>
      </c>
      <c r="L1163" s="73">
        <v>90.202039219667896</v>
      </c>
      <c r="M1163">
        <v>57</v>
      </c>
      <c r="N1163">
        <v>1</v>
      </c>
      <c r="O1163" s="73">
        <v>91.758925970068901</v>
      </c>
      <c r="P1163">
        <v>57</v>
      </c>
      <c r="Q1163">
        <v>1</v>
      </c>
      <c r="R1163">
        <v>57</v>
      </c>
      <c r="S1163">
        <v>0.999999999999999</v>
      </c>
      <c r="T1163">
        <v>25.828612493923899</v>
      </c>
      <c r="U1163">
        <v>0.42752520245548098</v>
      </c>
      <c r="V1163">
        <v>40</v>
      </c>
      <c r="W1163">
        <v>5.2730707658761901E-2</v>
      </c>
      <c r="X1163">
        <v>5</v>
      </c>
      <c r="Y1163">
        <v>57</v>
      </c>
      <c r="Z1163">
        <v>1</v>
      </c>
      <c r="AA1163">
        <v>18.882942554699198</v>
      </c>
      <c r="AB1163">
        <v>56</v>
      </c>
      <c r="AC1163">
        <v>0.98376201660294205</v>
      </c>
      <c r="AD1163">
        <v>1</v>
      </c>
      <c r="AE1163">
        <v>1.6237983397057398E-2</v>
      </c>
      <c r="AF1163">
        <v>0</v>
      </c>
      <c r="AG1163">
        <v>0</v>
      </c>
      <c r="AH1163">
        <v>0</v>
      </c>
      <c r="AI1163">
        <v>0</v>
      </c>
      <c r="AJ1163" s="73">
        <v>85.356794802240998</v>
      </c>
      <c r="AK1163">
        <v>57</v>
      </c>
      <c r="AL1163">
        <v>1</v>
      </c>
      <c r="AM1163">
        <v>0</v>
      </c>
      <c r="AN1163">
        <v>0</v>
      </c>
      <c r="AO1163">
        <v>1.5217885930605799E-2</v>
      </c>
      <c r="AP1163">
        <v>1</v>
      </c>
      <c r="AQ1163">
        <v>57</v>
      </c>
      <c r="AR1163">
        <v>1</v>
      </c>
      <c r="AS1163">
        <v>2.8373737110763901E-2</v>
      </c>
      <c r="AT1163">
        <v>3</v>
      </c>
      <c r="AU1163">
        <v>2.24321724971022E-2</v>
      </c>
      <c r="AV1163">
        <v>1</v>
      </c>
      <c r="AW1163">
        <v>57</v>
      </c>
      <c r="AX1163">
        <v>1</v>
      </c>
      <c r="AY1163" s="73">
        <v>85.542679809581003</v>
      </c>
      <c r="AZ1163">
        <v>57</v>
      </c>
      <c r="BA1163">
        <v>1</v>
      </c>
      <c r="BB1163">
        <v>55</v>
      </c>
      <c r="BC1163">
        <v>0.96854413067233602</v>
      </c>
      <c r="BD1163">
        <v>1</v>
      </c>
      <c r="BE1163">
        <v>1.6237983397057398E-2</v>
      </c>
      <c r="BF1163">
        <v>90.202039219667896</v>
      </c>
      <c r="BG1163">
        <v>91.758925970068901</v>
      </c>
      <c r="BH1163">
        <v>85.542679809581003</v>
      </c>
      <c r="BI1163">
        <v>85.356794802240998</v>
      </c>
    </row>
    <row r="1164" spans="1:61" x14ac:dyDescent="0.25">
      <c r="A1164" s="10" t="str">
        <f>VLOOKUP(D1164,'Index-Relations'!E:F,2,FALSE)</f>
        <v>ESG</v>
      </c>
      <c r="B1164" t="s">
        <v>3450</v>
      </c>
      <c r="C1164" s="53" t="s">
        <v>2768</v>
      </c>
      <c r="D1164" s="59" t="s">
        <v>3002</v>
      </c>
      <c r="E1164" s="59" t="s">
        <v>4604</v>
      </c>
      <c r="F1164" t="s">
        <v>485</v>
      </c>
      <c r="G1164" t="s">
        <v>484</v>
      </c>
      <c r="H1164" t="s">
        <v>486</v>
      </c>
      <c r="I1164" s="52">
        <v>45383</v>
      </c>
      <c r="J1164" t="s">
        <v>2457</v>
      </c>
      <c r="K1164">
        <v>57</v>
      </c>
      <c r="L1164">
        <v>91.998212632888297</v>
      </c>
      <c r="M1164">
        <v>57</v>
      </c>
      <c r="N1164">
        <v>1</v>
      </c>
      <c r="O1164">
        <v>93.536654442153903</v>
      </c>
      <c r="P1164">
        <v>57</v>
      </c>
      <c r="Q1164">
        <v>1</v>
      </c>
      <c r="R1164">
        <v>57</v>
      </c>
      <c r="S1164">
        <v>1</v>
      </c>
      <c r="T1164">
        <v>25.858559806509</v>
      </c>
      <c r="U1164">
        <v>0.42788761637530898</v>
      </c>
      <c r="V1164">
        <v>40</v>
      </c>
      <c r="W1164">
        <v>5.2013396884687597E-2</v>
      </c>
      <c r="X1164">
        <v>5</v>
      </c>
      <c r="Y1164">
        <v>57</v>
      </c>
      <c r="Z1164">
        <v>1</v>
      </c>
      <c r="AA1164">
        <v>18.3208542010521</v>
      </c>
      <c r="AB1164">
        <v>56</v>
      </c>
      <c r="AC1164">
        <v>0.98308195016011202</v>
      </c>
      <c r="AD1164">
        <v>1</v>
      </c>
      <c r="AE1164">
        <v>1.6918049839887199E-2</v>
      </c>
      <c r="AF1164">
        <v>0</v>
      </c>
      <c r="AG1164">
        <v>6.2449999999999997E-17</v>
      </c>
      <c r="AH1164">
        <v>0</v>
      </c>
      <c r="AI1164">
        <v>0</v>
      </c>
      <c r="AJ1164">
        <v>88.189279203630804</v>
      </c>
      <c r="AK1164">
        <v>57</v>
      </c>
      <c r="AL1164">
        <v>1</v>
      </c>
      <c r="AM1164">
        <v>0</v>
      </c>
      <c r="AN1164">
        <v>0</v>
      </c>
      <c r="AO1164">
        <v>1.4282222168214599E-2</v>
      </c>
      <c r="AP1164">
        <v>1</v>
      </c>
      <c r="AQ1164">
        <v>57</v>
      </c>
      <c r="AR1164">
        <v>1</v>
      </c>
      <c r="AS1164">
        <v>2.6958214966669201E-2</v>
      </c>
      <c r="AT1164">
        <v>3</v>
      </c>
      <c r="AU1164">
        <v>2.0766061293491799E-2</v>
      </c>
      <c r="AV1164">
        <v>1</v>
      </c>
      <c r="AW1164">
        <v>57</v>
      </c>
      <c r="AX1164">
        <v>1</v>
      </c>
      <c r="AY1164">
        <v>89.342129321841497</v>
      </c>
      <c r="AZ1164">
        <v>57</v>
      </c>
      <c r="BA1164">
        <v>1</v>
      </c>
      <c r="BB1164">
        <v>55</v>
      </c>
      <c r="BC1164">
        <v>0.96879972799189795</v>
      </c>
      <c r="BD1164">
        <v>1</v>
      </c>
      <c r="BE1164">
        <v>1.6918049839887199E-2</v>
      </c>
      <c r="BF1164">
        <v>90.483447225941006</v>
      </c>
      <c r="BG1164">
        <v>91.829856740074007</v>
      </c>
      <c r="BH1164">
        <v>86.228663038470003</v>
      </c>
      <c r="BI1164">
        <v>85.413639072254995</v>
      </c>
    </row>
    <row r="1165" spans="1:61" x14ac:dyDescent="0.25">
      <c r="A1165" s="10" t="str">
        <f>VLOOKUP(D1165,'Index-Relations'!E:F,2,FALSE)</f>
        <v>ESG</v>
      </c>
      <c r="B1165" t="s">
        <v>3450</v>
      </c>
      <c r="C1165" s="53" t="s">
        <v>2769</v>
      </c>
      <c r="D1165" s="59" t="s">
        <v>3002</v>
      </c>
      <c r="E1165" s="59" t="s">
        <v>4605</v>
      </c>
      <c r="F1165" t="s">
        <v>485</v>
      </c>
      <c r="G1165" t="s">
        <v>484</v>
      </c>
      <c r="H1165" t="s">
        <v>486</v>
      </c>
      <c r="I1165" s="52">
        <v>45352</v>
      </c>
      <c r="J1165" t="s">
        <v>2457</v>
      </c>
      <c r="K1165">
        <v>57</v>
      </c>
      <c r="L1165">
        <v>92.096094716814704</v>
      </c>
      <c r="M1165">
        <v>57</v>
      </c>
      <c r="N1165">
        <v>1</v>
      </c>
      <c r="O1165">
        <v>93.552043808915599</v>
      </c>
      <c r="P1165">
        <v>57</v>
      </c>
      <c r="Q1165">
        <v>1</v>
      </c>
      <c r="R1165">
        <v>57</v>
      </c>
      <c r="S1165">
        <v>1</v>
      </c>
      <c r="T1165">
        <v>25.7100358929052</v>
      </c>
      <c r="U1165">
        <v>0.395063412455953</v>
      </c>
      <c r="V1165">
        <v>38</v>
      </c>
      <c r="W1165">
        <v>4.88638888761889E-2</v>
      </c>
      <c r="X1165">
        <v>5</v>
      </c>
      <c r="Y1165">
        <v>57</v>
      </c>
      <c r="Z1165">
        <v>1</v>
      </c>
      <c r="AA1165">
        <v>18.516615431888798</v>
      </c>
      <c r="AB1165">
        <v>56</v>
      </c>
      <c r="AC1165">
        <v>0.98353550675419998</v>
      </c>
      <c r="AD1165">
        <v>1</v>
      </c>
      <c r="AE1165">
        <v>1.64644932457997E-2</v>
      </c>
      <c r="AF1165">
        <v>0</v>
      </c>
      <c r="AG1165">
        <v>0</v>
      </c>
      <c r="AH1165">
        <v>0</v>
      </c>
      <c r="AI1165">
        <v>0</v>
      </c>
      <c r="AJ1165">
        <v>88.232992052990397</v>
      </c>
      <c r="AK1165">
        <v>57</v>
      </c>
      <c r="AL1165">
        <v>1</v>
      </c>
      <c r="AM1165">
        <v>0</v>
      </c>
      <c r="AN1165">
        <v>0</v>
      </c>
      <c r="AO1165">
        <v>1.4036761999449299E-2</v>
      </c>
      <c r="AP1165">
        <v>1</v>
      </c>
      <c r="AQ1165">
        <v>57</v>
      </c>
      <c r="AR1165">
        <v>1</v>
      </c>
      <c r="AS1165">
        <v>2.6478409021452601E-2</v>
      </c>
      <c r="AT1165">
        <v>3</v>
      </c>
      <c r="AU1165">
        <v>2.0730961488143001E-2</v>
      </c>
      <c r="AV1165">
        <v>1</v>
      </c>
      <c r="AW1165">
        <v>57</v>
      </c>
      <c r="AX1165">
        <v>0.999999999999999</v>
      </c>
      <c r="AY1165">
        <v>89.558593709636796</v>
      </c>
      <c r="AZ1165">
        <v>57</v>
      </c>
      <c r="BA1165">
        <v>1</v>
      </c>
      <c r="BB1165">
        <v>55</v>
      </c>
      <c r="BC1165">
        <v>0.96949874475474995</v>
      </c>
      <c r="BD1165">
        <v>1</v>
      </c>
      <c r="BE1165">
        <v>1.64644932457997E-2</v>
      </c>
      <c r="BF1165">
        <v>90.601328267663902</v>
      </c>
      <c r="BG1165">
        <v>91.856364465260995</v>
      </c>
      <c r="BH1165">
        <v>86.496846993748903</v>
      </c>
      <c r="BI1165">
        <v>85.424970967479993</v>
      </c>
    </row>
    <row r="1166" spans="1:61" x14ac:dyDescent="0.25">
      <c r="A1166" s="10" t="str">
        <f>VLOOKUP(D1166,'Index-Relations'!E:F,2,FALSE)</f>
        <v>ESG</v>
      </c>
      <c r="B1166" t="s">
        <v>3450</v>
      </c>
      <c r="C1166" s="53" t="s">
        <v>2770</v>
      </c>
      <c r="D1166" s="59" t="s">
        <v>3002</v>
      </c>
      <c r="E1166" s="59" t="s">
        <v>4606</v>
      </c>
      <c r="F1166" t="s">
        <v>485</v>
      </c>
      <c r="G1166" t="s">
        <v>484</v>
      </c>
      <c r="H1166" t="s">
        <v>486</v>
      </c>
      <c r="I1166" s="52">
        <v>45323</v>
      </c>
      <c r="J1166" t="s">
        <v>2457</v>
      </c>
      <c r="K1166">
        <v>57</v>
      </c>
      <c r="L1166">
        <v>92.275153975852604</v>
      </c>
      <c r="M1166">
        <v>57</v>
      </c>
      <c r="N1166">
        <v>1</v>
      </c>
      <c r="O1166">
        <v>93.566638779691004</v>
      </c>
      <c r="P1166">
        <v>57</v>
      </c>
      <c r="Q1166">
        <v>1</v>
      </c>
      <c r="R1166">
        <v>57</v>
      </c>
      <c r="S1166">
        <v>1</v>
      </c>
      <c r="T1166">
        <v>25.4591691165299</v>
      </c>
      <c r="U1166">
        <v>0.38966666190544902</v>
      </c>
      <c r="V1166">
        <v>38</v>
      </c>
      <c r="W1166">
        <v>4.1468153924295398E-2</v>
      </c>
      <c r="X1166">
        <v>5</v>
      </c>
      <c r="Y1166">
        <v>57</v>
      </c>
      <c r="Z1166">
        <v>1</v>
      </c>
      <c r="AA1166">
        <v>18.597553732575101</v>
      </c>
      <c r="AB1166">
        <v>56</v>
      </c>
      <c r="AC1166">
        <v>0.98239336832103397</v>
      </c>
      <c r="AD1166">
        <v>1</v>
      </c>
      <c r="AE1166">
        <v>1.7606631678965701E-2</v>
      </c>
      <c r="AF1166">
        <v>0</v>
      </c>
      <c r="AG1166">
        <v>0</v>
      </c>
      <c r="AH1166">
        <v>0</v>
      </c>
      <c r="AI1166">
        <v>0</v>
      </c>
      <c r="AJ1166">
        <v>88.586861822549196</v>
      </c>
      <c r="AK1166">
        <v>57</v>
      </c>
      <c r="AL1166">
        <v>1</v>
      </c>
      <c r="AM1166">
        <v>0</v>
      </c>
      <c r="AN1166">
        <v>0</v>
      </c>
      <c r="AO1166">
        <v>1.4332796490035099E-2</v>
      </c>
      <c r="AP1166">
        <v>1</v>
      </c>
      <c r="AQ1166">
        <v>57</v>
      </c>
      <c r="AR1166">
        <v>0.999999999999999</v>
      </c>
      <c r="AS1166">
        <v>2.6470555123925901E-2</v>
      </c>
      <c r="AT1166">
        <v>3</v>
      </c>
      <c r="AU1166">
        <v>2.1319352198911901E-2</v>
      </c>
      <c r="AV1166">
        <v>1</v>
      </c>
      <c r="AW1166">
        <v>57</v>
      </c>
      <c r="AX1166">
        <v>1</v>
      </c>
      <c r="AY1166">
        <v>89.736589013914795</v>
      </c>
      <c r="AZ1166">
        <v>57</v>
      </c>
      <c r="BA1166">
        <v>1</v>
      </c>
      <c r="BB1166">
        <v>55</v>
      </c>
      <c r="BC1166">
        <v>0.96806057183099903</v>
      </c>
      <c r="BD1166">
        <v>1</v>
      </c>
      <c r="BE1166">
        <v>1.7606631678965701E-2</v>
      </c>
      <c r="BF1166">
        <v>90.874103553161007</v>
      </c>
      <c r="BG1166">
        <v>91.934396392926999</v>
      </c>
      <c r="BH1166">
        <v>86.678770249040895</v>
      </c>
      <c r="BI1166">
        <v>85.916803646500995</v>
      </c>
    </row>
    <row r="1167" spans="1:61" x14ac:dyDescent="0.25">
      <c r="A1167" s="10" t="str">
        <f>VLOOKUP(D1167,'Index-Relations'!E:F,2,FALSE)</f>
        <v>ESG</v>
      </c>
      <c r="B1167" t="s">
        <v>3450</v>
      </c>
      <c r="C1167" s="53" t="s">
        <v>2760</v>
      </c>
      <c r="D1167" s="59" t="s">
        <v>3003</v>
      </c>
      <c r="E1167" s="59" t="s">
        <v>4607</v>
      </c>
      <c r="F1167" t="s">
        <v>490</v>
      </c>
      <c r="G1167" t="s">
        <v>489</v>
      </c>
      <c r="H1167" t="s">
        <v>491</v>
      </c>
      <c r="I1167" s="52">
        <v>45659</v>
      </c>
      <c r="J1167" t="s">
        <v>2457</v>
      </c>
      <c r="K1167">
        <v>138</v>
      </c>
      <c r="L1167" s="73">
        <v>82.192154325621999</v>
      </c>
      <c r="M1167">
        <v>137</v>
      </c>
      <c r="N1167">
        <v>0.99981317746861598</v>
      </c>
      <c r="O1167" s="73">
        <v>83.267961523954995</v>
      </c>
      <c r="P1167">
        <v>137</v>
      </c>
      <c r="Q1167">
        <v>0.99981317746861598</v>
      </c>
      <c r="R1167">
        <v>137</v>
      </c>
      <c r="S1167">
        <v>0.99981317746861498</v>
      </c>
      <c r="T1167">
        <v>26.5714634730444</v>
      </c>
      <c r="U1167">
        <v>0.55545573230270295</v>
      </c>
      <c r="V1167">
        <v>96</v>
      </c>
      <c r="W1167">
        <v>8.3859328122951604E-2</v>
      </c>
      <c r="X1167">
        <v>15</v>
      </c>
      <c r="Y1167">
        <v>137</v>
      </c>
      <c r="Z1167">
        <v>0.99981317746861598</v>
      </c>
      <c r="AA1167">
        <v>26.9423911344578</v>
      </c>
      <c r="AB1167">
        <v>132</v>
      </c>
      <c r="AC1167">
        <v>0.98139551493566102</v>
      </c>
      <c r="AD1167">
        <v>5</v>
      </c>
      <c r="AE1167">
        <v>1.84176625329549E-2</v>
      </c>
      <c r="AF1167">
        <v>1</v>
      </c>
      <c r="AG1167">
        <v>1.8682253138349499E-4</v>
      </c>
      <c r="AH1167">
        <v>3.1497935417255699E-3</v>
      </c>
      <c r="AI1167">
        <v>8</v>
      </c>
      <c r="AJ1167" s="73">
        <v>77.205555476295899</v>
      </c>
      <c r="AK1167">
        <v>137</v>
      </c>
      <c r="AL1167">
        <v>0.99981317746861598</v>
      </c>
      <c r="AM1167">
        <v>0</v>
      </c>
      <c r="AN1167">
        <v>0</v>
      </c>
      <c r="AO1167">
        <v>7.3393780410650703E-3</v>
      </c>
      <c r="AP1167">
        <v>1</v>
      </c>
      <c r="AQ1167">
        <v>137</v>
      </c>
      <c r="AR1167">
        <v>0.99981317746861598</v>
      </c>
      <c r="AS1167">
        <v>2.6500722559673499E-2</v>
      </c>
      <c r="AT1167">
        <v>5</v>
      </c>
      <c r="AU1167">
        <v>1.33968893007585E-2</v>
      </c>
      <c r="AV1167">
        <v>1</v>
      </c>
      <c r="AW1167">
        <v>137</v>
      </c>
      <c r="AX1167">
        <v>0.99981317746861598</v>
      </c>
      <c r="AY1167" s="73">
        <v>79.795546406941895</v>
      </c>
      <c r="AZ1167">
        <v>137</v>
      </c>
      <c r="BA1167">
        <v>0.99981317746861598</v>
      </c>
      <c r="BB1167">
        <v>136</v>
      </c>
      <c r="BC1167">
        <v>0.99247379942755098</v>
      </c>
      <c r="BD1167">
        <v>0</v>
      </c>
      <c r="BE1167">
        <v>0</v>
      </c>
      <c r="BF1167">
        <v>82.192154325621999</v>
      </c>
      <c r="BG1167">
        <v>83.267961523954995</v>
      </c>
      <c r="BH1167">
        <v>79.795546406941895</v>
      </c>
      <c r="BI1167">
        <v>77.205555476295899</v>
      </c>
    </row>
    <row r="1168" spans="1:61" x14ac:dyDescent="0.25">
      <c r="A1168" s="10" t="str">
        <f>VLOOKUP(D1168,'Index-Relations'!E:F,2,FALSE)</f>
        <v>ESG</v>
      </c>
      <c r="B1168" t="s">
        <v>3450</v>
      </c>
      <c r="C1168" s="53" t="s">
        <v>2761</v>
      </c>
      <c r="D1168" s="59" t="s">
        <v>3003</v>
      </c>
      <c r="E1168" s="59" t="s">
        <v>4608</v>
      </c>
      <c r="F1168" t="s">
        <v>490</v>
      </c>
      <c r="G1168" t="s">
        <v>489</v>
      </c>
      <c r="H1168" t="s">
        <v>491</v>
      </c>
      <c r="I1168" s="52">
        <v>45628</v>
      </c>
      <c r="J1168" t="s">
        <v>2457</v>
      </c>
      <c r="K1168">
        <v>139</v>
      </c>
      <c r="L1168" s="73">
        <v>81.449812446007897</v>
      </c>
      <c r="M1168">
        <v>136</v>
      </c>
      <c r="N1168">
        <v>0.99391565664092196</v>
      </c>
      <c r="O1168" s="73">
        <v>82.697618971920903</v>
      </c>
      <c r="P1168">
        <v>136</v>
      </c>
      <c r="Q1168">
        <v>0.99391565664092196</v>
      </c>
      <c r="R1168">
        <v>136</v>
      </c>
      <c r="S1168">
        <v>0.99391565664092196</v>
      </c>
      <c r="T1168">
        <v>26.318139749250999</v>
      </c>
      <c r="U1168">
        <v>0.53798344664157605</v>
      </c>
      <c r="V1168">
        <v>93</v>
      </c>
      <c r="W1168">
        <v>8.0344659562098103E-2</v>
      </c>
      <c r="X1168">
        <v>13</v>
      </c>
      <c r="Y1168">
        <v>136</v>
      </c>
      <c r="Z1168">
        <v>0.99391565664092196</v>
      </c>
      <c r="AA1168">
        <v>19.3890437067204</v>
      </c>
      <c r="AB1168">
        <v>132</v>
      </c>
      <c r="AC1168">
        <v>0.97046720904746697</v>
      </c>
      <c r="AD1168">
        <v>4</v>
      </c>
      <c r="AE1168">
        <v>2.34484475934554E-2</v>
      </c>
      <c r="AF1168">
        <v>3</v>
      </c>
      <c r="AG1168">
        <v>6.0843433590772001E-3</v>
      </c>
      <c r="AH1168">
        <v>2.85247656253515E-3</v>
      </c>
      <c r="AI1168">
        <v>7</v>
      </c>
      <c r="AJ1168" s="73">
        <v>76.932256507321995</v>
      </c>
      <c r="AK1168">
        <v>136</v>
      </c>
      <c r="AL1168">
        <v>0.99391565664092196</v>
      </c>
      <c r="AM1168">
        <v>0</v>
      </c>
      <c r="AN1168">
        <v>0</v>
      </c>
      <c r="AO1168">
        <v>7.16773637258716E-3</v>
      </c>
      <c r="AP1168">
        <v>1</v>
      </c>
      <c r="AQ1168">
        <v>138</v>
      </c>
      <c r="AR1168">
        <v>0.99980541089054598</v>
      </c>
      <c r="AS1168">
        <v>1.25923582574242E-2</v>
      </c>
      <c r="AT1168">
        <v>3</v>
      </c>
      <c r="AU1168">
        <v>1.32036119984437E-2</v>
      </c>
      <c r="AV1168">
        <v>1</v>
      </c>
      <c r="AW1168">
        <v>138</v>
      </c>
      <c r="AX1168">
        <v>0.99980541089054598</v>
      </c>
      <c r="AY1168" s="73">
        <v>78.712615643801996</v>
      </c>
      <c r="AZ1168">
        <v>136</v>
      </c>
      <c r="BA1168">
        <v>0.99391565664092196</v>
      </c>
      <c r="BB1168">
        <v>135</v>
      </c>
      <c r="BC1168">
        <v>0.944107992125094</v>
      </c>
      <c r="BD1168">
        <v>2</v>
      </c>
      <c r="BE1168">
        <v>4.8529682392864898E-2</v>
      </c>
      <c r="BF1168">
        <v>81.449812446007897</v>
      </c>
      <c r="BG1168">
        <v>82.697618971920903</v>
      </c>
      <c r="BH1168">
        <v>78.712615643801996</v>
      </c>
      <c r="BI1168">
        <v>76.932256507321995</v>
      </c>
    </row>
    <row r="1169" spans="1:61" x14ac:dyDescent="0.25">
      <c r="A1169" s="10" t="str">
        <f>VLOOKUP(D1169,'Index-Relations'!E:F,2,FALSE)</f>
        <v>ESG</v>
      </c>
      <c r="B1169" t="s">
        <v>3450</v>
      </c>
      <c r="C1169" s="53" t="s">
        <v>2762</v>
      </c>
      <c r="D1169" s="59" t="s">
        <v>3003</v>
      </c>
      <c r="E1169" s="59" t="s">
        <v>4609</v>
      </c>
      <c r="F1169" t="s">
        <v>490</v>
      </c>
      <c r="G1169" t="s">
        <v>489</v>
      </c>
      <c r="H1169" t="s">
        <v>491</v>
      </c>
      <c r="I1169" s="52">
        <v>45597</v>
      </c>
      <c r="J1169" t="s">
        <v>2457</v>
      </c>
      <c r="K1169">
        <v>139</v>
      </c>
      <c r="L1169" s="73">
        <v>81.556968522663894</v>
      </c>
      <c r="M1169">
        <v>136</v>
      </c>
      <c r="N1169">
        <v>0.99417338892150098</v>
      </c>
      <c r="O1169" s="73">
        <v>82.745424409473998</v>
      </c>
      <c r="P1169">
        <v>136</v>
      </c>
      <c r="Q1169">
        <v>0.99417338892150098</v>
      </c>
      <c r="R1169">
        <v>136</v>
      </c>
      <c r="S1169">
        <v>0.99417338892150098</v>
      </c>
      <c r="T1169">
        <v>26.380673786919601</v>
      </c>
      <c r="U1169">
        <v>0.53768706077238604</v>
      </c>
      <c r="V1169">
        <v>93</v>
      </c>
      <c r="W1169">
        <v>7.87445668433851E-2</v>
      </c>
      <c r="X1169">
        <v>13</v>
      </c>
      <c r="Y1169">
        <v>136</v>
      </c>
      <c r="Z1169">
        <v>0.99417338892150098</v>
      </c>
      <c r="AA1169">
        <v>20.2058035466546</v>
      </c>
      <c r="AB1169">
        <v>131</v>
      </c>
      <c r="AC1169">
        <v>0.96426168104128096</v>
      </c>
      <c r="AD1169">
        <v>5</v>
      </c>
      <c r="AE1169">
        <v>2.9911707880220101E-2</v>
      </c>
      <c r="AF1169">
        <v>3</v>
      </c>
      <c r="AG1169">
        <v>5.8266110784981999E-3</v>
      </c>
      <c r="AH1169">
        <v>2.6175702287186799E-3</v>
      </c>
      <c r="AI1169">
        <v>7</v>
      </c>
      <c r="AJ1169" s="73">
        <v>77.169946954170996</v>
      </c>
      <c r="AK1169">
        <v>136</v>
      </c>
      <c r="AL1169">
        <v>0.99417338892150098</v>
      </c>
      <c r="AM1169">
        <v>0</v>
      </c>
      <c r="AN1169">
        <v>0</v>
      </c>
      <c r="AO1169">
        <v>7.7595052025102099E-3</v>
      </c>
      <c r="AP1169">
        <v>1</v>
      </c>
      <c r="AQ1169">
        <v>138</v>
      </c>
      <c r="AR1169">
        <v>0.99975055645895206</v>
      </c>
      <c r="AS1169">
        <v>1.36259474091749E-2</v>
      </c>
      <c r="AT1169">
        <v>3</v>
      </c>
      <c r="AU1169">
        <v>1.38206316209325E-2</v>
      </c>
      <c r="AV1169">
        <v>1</v>
      </c>
      <c r="AW1169">
        <v>138</v>
      </c>
      <c r="AX1169">
        <v>0.99975055645895206</v>
      </c>
      <c r="AY1169" s="73">
        <v>78.779098317033899</v>
      </c>
      <c r="AZ1169">
        <v>136</v>
      </c>
      <c r="BA1169">
        <v>0.99417338892150098</v>
      </c>
      <c r="BB1169">
        <v>134</v>
      </c>
      <c r="BC1169">
        <v>0.93718604970800401</v>
      </c>
      <c r="BD1169">
        <v>3</v>
      </c>
      <c r="BE1169">
        <v>5.4805001548438502E-2</v>
      </c>
      <c r="BF1169">
        <v>81.556968522663894</v>
      </c>
      <c r="BG1169">
        <v>82.745424409473998</v>
      </c>
      <c r="BH1169">
        <v>78.779098317033899</v>
      </c>
      <c r="BI1169">
        <v>77.169946954170996</v>
      </c>
    </row>
    <row r="1170" spans="1:61" x14ac:dyDescent="0.25">
      <c r="A1170" s="10" t="str">
        <f>VLOOKUP(D1170,'Index-Relations'!E:F,2,FALSE)</f>
        <v>ESG</v>
      </c>
      <c r="B1170" t="s">
        <v>3450</v>
      </c>
      <c r="C1170" s="53" t="s">
        <v>2763</v>
      </c>
      <c r="D1170" s="59" t="s">
        <v>3003</v>
      </c>
      <c r="E1170" s="59" t="s">
        <v>4610</v>
      </c>
      <c r="F1170" t="s">
        <v>490</v>
      </c>
      <c r="G1170" t="s">
        <v>489</v>
      </c>
      <c r="H1170" t="s">
        <v>491</v>
      </c>
      <c r="I1170" s="52">
        <v>45566</v>
      </c>
      <c r="J1170" t="s">
        <v>2457</v>
      </c>
      <c r="K1170">
        <v>139</v>
      </c>
      <c r="L1170" s="73">
        <v>81.473104542477898</v>
      </c>
      <c r="M1170">
        <v>136</v>
      </c>
      <c r="N1170">
        <v>0.99504785261584905</v>
      </c>
      <c r="O1170" s="73">
        <v>82.792963695385893</v>
      </c>
      <c r="P1170">
        <v>136</v>
      </c>
      <c r="Q1170">
        <v>0.99504785261584905</v>
      </c>
      <c r="R1170">
        <v>136</v>
      </c>
      <c r="S1170">
        <v>0.99504785261584905</v>
      </c>
      <c r="T1170">
        <v>26.698796523010699</v>
      </c>
      <c r="U1170">
        <v>0.53818505693643803</v>
      </c>
      <c r="V1170">
        <v>93</v>
      </c>
      <c r="W1170">
        <v>7.9737262511373697E-2</v>
      </c>
      <c r="X1170">
        <v>13</v>
      </c>
      <c r="Y1170">
        <v>136</v>
      </c>
      <c r="Z1170">
        <v>0.99504785261584905</v>
      </c>
      <c r="AA1170">
        <v>20.208522903551501</v>
      </c>
      <c r="AB1170">
        <v>133</v>
      </c>
      <c r="AC1170">
        <v>0.97967011639500901</v>
      </c>
      <c r="AD1170">
        <v>3</v>
      </c>
      <c r="AE1170">
        <v>1.5377736220840699E-2</v>
      </c>
      <c r="AF1170">
        <v>3</v>
      </c>
      <c r="AG1170">
        <v>4.9521473841501601E-3</v>
      </c>
      <c r="AH1170">
        <v>2.6202079515712001E-3</v>
      </c>
      <c r="AI1170">
        <v>7</v>
      </c>
      <c r="AJ1170" s="73">
        <v>76.958585565470997</v>
      </c>
      <c r="AK1170">
        <v>136</v>
      </c>
      <c r="AL1170">
        <v>0.99504785261584905</v>
      </c>
      <c r="AM1170">
        <v>0</v>
      </c>
      <c r="AN1170">
        <v>0</v>
      </c>
      <c r="AO1170">
        <v>8.2458319632030992E-3</v>
      </c>
      <c r="AP1170">
        <v>1</v>
      </c>
      <c r="AQ1170">
        <v>138</v>
      </c>
      <c r="AR1170">
        <v>0.99973148732781103</v>
      </c>
      <c r="AS1170">
        <v>1.4162798966392101E-2</v>
      </c>
      <c r="AT1170">
        <v>3</v>
      </c>
      <c r="AU1170">
        <v>1.2551031628082901E-2</v>
      </c>
      <c r="AV1170">
        <v>1</v>
      </c>
      <c r="AW1170">
        <v>138</v>
      </c>
      <c r="AX1170">
        <v>0.99973148732781103</v>
      </c>
      <c r="AY1170" s="73">
        <v>78.678722567927906</v>
      </c>
      <c r="AZ1170">
        <v>136</v>
      </c>
      <c r="BA1170">
        <v>0.99504785261584905</v>
      </c>
      <c r="BB1170">
        <v>134</v>
      </c>
      <c r="BC1170">
        <v>0.93529583010218997</v>
      </c>
      <c r="BD1170">
        <v>3</v>
      </c>
      <c r="BE1170">
        <v>5.6189825262417697E-2</v>
      </c>
      <c r="BF1170">
        <v>81.473104542477898</v>
      </c>
      <c r="BG1170">
        <v>82.792963695385893</v>
      </c>
      <c r="BH1170">
        <v>78.678722567927906</v>
      </c>
      <c r="BI1170">
        <v>76.958585565470997</v>
      </c>
    </row>
    <row r="1171" spans="1:61" x14ac:dyDescent="0.25">
      <c r="A1171" s="10" t="str">
        <f>VLOOKUP(D1171,'Index-Relations'!E:F,2,FALSE)</f>
        <v>ESG</v>
      </c>
      <c r="B1171" t="s">
        <v>3450</v>
      </c>
      <c r="C1171" s="53" t="s">
        <v>2764</v>
      </c>
      <c r="D1171" s="59" t="s">
        <v>3003</v>
      </c>
      <c r="E1171" s="59" t="s">
        <v>4611</v>
      </c>
      <c r="F1171" t="s">
        <v>490</v>
      </c>
      <c r="G1171" t="s">
        <v>489</v>
      </c>
      <c r="H1171" t="s">
        <v>491</v>
      </c>
      <c r="I1171" s="52">
        <v>45538</v>
      </c>
      <c r="J1171" t="s">
        <v>2457</v>
      </c>
      <c r="K1171">
        <v>138</v>
      </c>
      <c r="L1171" s="73">
        <v>81.673961884441994</v>
      </c>
      <c r="M1171">
        <v>136</v>
      </c>
      <c r="N1171">
        <v>0.996161133362225</v>
      </c>
      <c r="O1171" s="73">
        <v>82.819627427962899</v>
      </c>
      <c r="P1171">
        <v>136</v>
      </c>
      <c r="Q1171">
        <v>0.996161133362225</v>
      </c>
      <c r="R1171">
        <v>136</v>
      </c>
      <c r="S1171">
        <v>0.996161133362225</v>
      </c>
      <c r="T1171">
        <v>27.111845523746201</v>
      </c>
      <c r="U1171">
        <v>0.54799413379696904</v>
      </c>
      <c r="V1171">
        <v>93</v>
      </c>
      <c r="W1171">
        <v>8.2408731678476704E-2</v>
      </c>
      <c r="X1171">
        <v>13</v>
      </c>
      <c r="Y1171">
        <v>136</v>
      </c>
      <c r="Z1171">
        <v>0.996161133362225</v>
      </c>
      <c r="AA1171">
        <v>21.609220274838702</v>
      </c>
      <c r="AB1171">
        <v>134</v>
      </c>
      <c r="AC1171">
        <v>0.98350442170483998</v>
      </c>
      <c r="AD1171">
        <v>3</v>
      </c>
      <c r="AE1171">
        <v>1.65287258846155E-2</v>
      </c>
      <c r="AF1171">
        <v>1</v>
      </c>
      <c r="AG1171">
        <v>0</v>
      </c>
      <c r="AH1171">
        <v>2.6421740823415101E-3</v>
      </c>
      <c r="AI1171">
        <v>7</v>
      </c>
      <c r="AJ1171" s="73">
        <v>77.342772744805998</v>
      </c>
      <c r="AK1171">
        <v>136</v>
      </c>
      <c r="AL1171">
        <v>0.996161133362225</v>
      </c>
      <c r="AM1171">
        <v>0</v>
      </c>
      <c r="AN1171">
        <v>0</v>
      </c>
      <c r="AO1171">
        <v>8.3963539905919007E-3</v>
      </c>
      <c r="AP1171">
        <v>1</v>
      </c>
      <c r="AQ1171">
        <v>138</v>
      </c>
      <c r="AR1171">
        <v>0.999999999999999</v>
      </c>
      <c r="AS1171">
        <v>1.4741381172520201E-2</v>
      </c>
      <c r="AT1171">
        <v>3</v>
      </c>
      <c r="AU1171">
        <v>1.32651270235655E-2</v>
      </c>
      <c r="AV1171">
        <v>1</v>
      </c>
      <c r="AW1171">
        <v>138</v>
      </c>
      <c r="AX1171">
        <v>1</v>
      </c>
      <c r="AY1171" s="73">
        <v>78.813271336464993</v>
      </c>
      <c r="AZ1171">
        <v>136</v>
      </c>
      <c r="BA1171">
        <v>0.996161133362225</v>
      </c>
      <c r="BB1171">
        <v>134</v>
      </c>
      <c r="BC1171">
        <v>0.93381349955012705</v>
      </c>
      <c r="BD1171">
        <v>3</v>
      </c>
      <c r="BE1171">
        <v>5.7790146459281003E-2</v>
      </c>
      <c r="BF1171">
        <v>81.673961884441994</v>
      </c>
      <c r="BG1171">
        <v>82.819627427962899</v>
      </c>
      <c r="BH1171">
        <v>78.813271336464993</v>
      </c>
      <c r="BI1171">
        <v>77.342772744805998</v>
      </c>
    </row>
    <row r="1172" spans="1:61" x14ac:dyDescent="0.25">
      <c r="A1172" s="10" t="str">
        <f>VLOOKUP(D1172,'Index-Relations'!E:F,2,FALSE)</f>
        <v>ESG</v>
      </c>
      <c r="B1172" t="s">
        <v>3450</v>
      </c>
      <c r="C1172" s="53" t="s">
        <v>3350</v>
      </c>
      <c r="D1172" s="59" t="s">
        <v>3003</v>
      </c>
      <c r="E1172" s="59" t="s">
        <v>4612</v>
      </c>
      <c r="F1172" t="s">
        <v>490</v>
      </c>
      <c r="G1172" t="s">
        <v>489</v>
      </c>
      <c r="H1172" t="s">
        <v>491</v>
      </c>
      <c r="I1172" s="52">
        <v>45505</v>
      </c>
      <c r="J1172" t="s">
        <v>2457</v>
      </c>
      <c r="K1172">
        <v>138</v>
      </c>
      <c r="L1172" s="73">
        <v>81.956863058842899</v>
      </c>
      <c r="M1172">
        <v>136</v>
      </c>
      <c r="N1172">
        <v>0.99651599134122304</v>
      </c>
      <c r="O1172" s="73">
        <v>82.911121252653999</v>
      </c>
      <c r="P1172">
        <v>136</v>
      </c>
      <c r="Q1172">
        <v>0.99651599134122304</v>
      </c>
      <c r="R1172">
        <v>136</v>
      </c>
      <c r="S1172">
        <v>0.99651599134122304</v>
      </c>
      <c r="T1172">
        <v>27.0110012047477</v>
      </c>
      <c r="U1172">
        <v>0.55657352112873704</v>
      </c>
      <c r="V1172">
        <v>93</v>
      </c>
      <c r="W1172">
        <v>9.3059506747666998E-2</v>
      </c>
      <c r="X1172">
        <v>13</v>
      </c>
      <c r="Y1172">
        <v>136</v>
      </c>
      <c r="Z1172">
        <v>0.99651599134122304</v>
      </c>
      <c r="AA1172">
        <v>21.704052560718601</v>
      </c>
      <c r="AB1172">
        <v>135</v>
      </c>
      <c r="AC1172">
        <v>0.98897313009801902</v>
      </c>
      <c r="AD1172">
        <v>1</v>
      </c>
      <c r="AE1172">
        <v>7.5428612432036496E-3</v>
      </c>
      <c r="AF1172">
        <v>2</v>
      </c>
      <c r="AG1172">
        <v>3.4840086587766498E-3</v>
      </c>
      <c r="AH1172">
        <v>2.4852095259247598E-3</v>
      </c>
      <c r="AI1172">
        <v>7</v>
      </c>
      <c r="AJ1172" s="73">
        <v>77.549007020088993</v>
      </c>
      <c r="AK1172">
        <v>136</v>
      </c>
      <c r="AL1172">
        <v>0.99651599134122304</v>
      </c>
      <c r="AM1172">
        <v>0</v>
      </c>
      <c r="AN1172">
        <v>0</v>
      </c>
      <c r="AO1172">
        <v>8.18458101995676E-3</v>
      </c>
      <c r="AP1172">
        <v>1</v>
      </c>
      <c r="AQ1172">
        <v>137</v>
      </c>
      <c r="AR1172">
        <v>0.99654487106882805</v>
      </c>
      <c r="AS1172">
        <v>1.42456304465593E-2</v>
      </c>
      <c r="AT1172">
        <v>3</v>
      </c>
      <c r="AU1172">
        <v>1.2661365288671801E-2</v>
      </c>
      <c r="AV1172">
        <v>1</v>
      </c>
      <c r="AW1172">
        <v>136</v>
      </c>
      <c r="AX1172">
        <v>0.99651599134122304</v>
      </c>
      <c r="AY1172" s="73">
        <v>79.317493342077995</v>
      </c>
      <c r="AZ1172">
        <v>136</v>
      </c>
      <c r="BA1172">
        <v>0.99651599134122304</v>
      </c>
      <c r="BB1172">
        <v>133</v>
      </c>
      <c r="BC1172">
        <v>0.93133836002067705</v>
      </c>
      <c r="BD1172">
        <v>3</v>
      </c>
      <c r="BE1172">
        <v>5.7021930028194202E-2</v>
      </c>
      <c r="BF1172">
        <v>81.956863058842899</v>
      </c>
      <c r="BG1172">
        <v>82.911121252653999</v>
      </c>
      <c r="BH1172">
        <v>79.317493342077995</v>
      </c>
      <c r="BI1172">
        <v>77.549007020088993</v>
      </c>
    </row>
    <row r="1173" spans="1:61" x14ac:dyDescent="0.25">
      <c r="A1173" s="10" t="str">
        <f>VLOOKUP(D1173,'Index-Relations'!E:F,2,FALSE)</f>
        <v>ESG</v>
      </c>
      <c r="B1173" t="s">
        <v>3450</v>
      </c>
      <c r="C1173" s="53" t="s">
        <v>2765</v>
      </c>
      <c r="D1173" s="59" t="s">
        <v>3003</v>
      </c>
      <c r="E1173" s="59" t="s">
        <v>4613</v>
      </c>
      <c r="F1173" t="s">
        <v>490</v>
      </c>
      <c r="G1173" t="s">
        <v>489</v>
      </c>
      <c r="H1173" t="s">
        <v>491</v>
      </c>
      <c r="I1173" s="52">
        <v>45474</v>
      </c>
      <c r="J1173" t="s">
        <v>2457</v>
      </c>
      <c r="K1173">
        <v>138</v>
      </c>
      <c r="L1173" s="73">
        <v>82.557491142638</v>
      </c>
      <c r="M1173">
        <v>136</v>
      </c>
      <c r="N1173">
        <v>0.99662028705715799</v>
      </c>
      <c r="O1173" s="73">
        <v>82.886456662788902</v>
      </c>
      <c r="P1173">
        <v>136</v>
      </c>
      <c r="Q1173">
        <v>0.99662028705715799</v>
      </c>
      <c r="R1173">
        <v>136</v>
      </c>
      <c r="S1173">
        <v>0.99662028705715799</v>
      </c>
      <c r="T1173">
        <v>26.696534704585499</v>
      </c>
      <c r="U1173">
        <v>0.575875158052227</v>
      </c>
      <c r="V1173">
        <v>92</v>
      </c>
      <c r="W1173">
        <v>9.7703214690047002E-2</v>
      </c>
      <c r="X1173">
        <v>13</v>
      </c>
      <c r="Y1173">
        <v>136</v>
      </c>
      <c r="Z1173">
        <v>0.99662028705715799</v>
      </c>
      <c r="AA1173">
        <v>21.968822992124</v>
      </c>
      <c r="AB1173">
        <v>134</v>
      </c>
      <c r="AC1173">
        <v>0.96855500882369305</v>
      </c>
      <c r="AD1173">
        <v>2</v>
      </c>
      <c r="AE1173">
        <v>2.80652782334645E-2</v>
      </c>
      <c r="AF1173">
        <v>2</v>
      </c>
      <c r="AG1173">
        <v>3.3797129428419599E-3</v>
      </c>
      <c r="AH1173">
        <v>2.4788707500260402E-3</v>
      </c>
      <c r="AI1173">
        <v>7</v>
      </c>
      <c r="AJ1173" s="73">
        <v>77.802718513534899</v>
      </c>
      <c r="AK1173">
        <v>136</v>
      </c>
      <c r="AL1173">
        <v>0.99662028705715799</v>
      </c>
      <c r="AM1173">
        <v>0</v>
      </c>
      <c r="AN1173">
        <v>0</v>
      </c>
      <c r="AO1173">
        <v>7.10965700187272E-3</v>
      </c>
      <c r="AP1173">
        <v>1</v>
      </c>
      <c r="AQ1173">
        <v>137</v>
      </c>
      <c r="AR1173">
        <v>0.99664937333401604</v>
      </c>
      <c r="AS1173">
        <v>1.2679158630108199E-2</v>
      </c>
      <c r="AT1173">
        <v>3</v>
      </c>
      <c r="AU1173">
        <v>1.12277939528307E-2</v>
      </c>
      <c r="AV1173">
        <v>1</v>
      </c>
      <c r="AW1173">
        <v>136</v>
      </c>
      <c r="AX1173">
        <v>0.99662028705715799</v>
      </c>
      <c r="AY1173" s="73">
        <v>80.850513803086002</v>
      </c>
      <c r="AZ1173">
        <v>136</v>
      </c>
      <c r="BA1173">
        <v>0.99662028705715799</v>
      </c>
      <c r="BB1173">
        <v>133</v>
      </c>
      <c r="BC1173">
        <v>0.93707041263880198</v>
      </c>
      <c r="BD1173">
        <v>3</v>
      </c>
      <c r="BE1173">
        <v>5.24693036933419E-2</v>
      </c>
      <c r="BF1173">
        <v>82.557491142638</v>
      </c>
      <c r="BG1173">
        <v>82.886456662788902</v>
      </c>
      <c r="BH1173">
        <v>80.850513803086002</v>
      </c>
      <c r="BI1173">
        <v>77.802718513534899</v>
      </c>
    </row>
    <row r="1174" spans="1:61" x14ac:dyDescent="0.25">
      <c r="A1174" s="10" t="str">
        <f>VLOOKUP(D1174,'Index-Relations'!E:F,2,FALSE)</f>
        <v>ESG</v>
      </c>
      <c r="B1174" t="s">
        <v>3450</v>
      </c>
      <c r="C1174" s="53" t="s">
        <v>2766</v>
      </c>
      <c r="D1174" s="59" t="s">
        <v>3003</v>
      </c>
      <c r="E1174" s="59" t="s">
        <v>4614</v>
      </c>
      <c r="F1174" t="s">
        <v>490</v>
      </c>
      <c r="G1174" t="s">
        <v>489</v>
      </c>
      <c r="H1174" t="s">
        <v>491</v>
      </c>
      <c r="I1174" s="52">
        <v>45446</v>
      </c>
      <c r="J1174" t="s">
        <v>2457</v>
      </c>
      <c r="K1174">
        <v>137</v>
      </c>
      <c r="L1174" s="73">
        <v>82.314071900107905</v>
      </c>
      <c r="M1174">
        <v>136</v>
      </c>
      <c r="N1174">
        <v>0.99679014252544595</v>
      </c>
      <c r="O1174" s="73">
        <v>82.028354160429004</v>
      </c>
      <c r="P1174">
        <v>136</v>
      </c>
      <c r="Q1174">
        <v>0.99679014252544595</v>
      </c>
      <c r="R1174">
        <v>136</v>
      </c>
      <c r="S1174">
        <v>0.99679014252544595</v>
      </c>
      <c r="T1174">
        <v>26.9466146691882</v>
      </c>
      <c r="U1174">
        <v>0.58485003086182397</v>
      </c>
      <c r="V1174">
        <v>93</v>
      </c>
      <c r="W1174">
        <v>9.5749608295144104E-2</v>
      </c>
      <c r="X1174">
        <v>13</v>
      </c>
      <c r="Y1174">
        <v>136</v>
      </c>
      <c r="Z1174">
        <v>0.99679014252544595</v>
      </c>
      <c r="AA1174">
        <v>21.462685560257199</v>
      </c>
      <c r="AB1174">
        <v>134</v>
      </c>
      <c r="AC1174">
        <v>0.97065429973775497</v>
      </c>
      <c r="AD1174">
        <v>2</v>
      </c>
      <c r="AE1174">
        <v>2.61358427876912E-2</v>
      </c>
      <c r="AF1174">
        <v>1</v>
      </c>
      <c r="AG1174">
        <v>3.20985747455376E-3</v>
      </c>
      <c r="AH1174">
        <v>2.4634835605028102E-3</v>
      </c>
      <c r="AI1174">
        <v>7</v>
      </c>
      <c r="AJ1174" s="73">
        <v>78.102642641627995</v>
      </c>
      <c r="AK1174">
        <v>136</v>
      </c>
      <c r="AL1174">
        <v>0.99679014252544595</v>
      </c>
      <c r="AM1174">
        <v>0</v>
      </c>
      <c r="AN1174">
        <v>0</v>
      </c>
      <c r="AO1174">
        <v>6.7841250473831601E-3</v>
      </c>
      <c r="AP1174">
        <v>1</v>
      </c>
      <c r="AQ1174">
        <v>136</v>
      </c>
      <c r="AR1174">
        <v>0.99679014252544595</v>
      </c>
      <c r="AS1174">
        <v>1.22221643357207E-2</v>
      </c>
      <c r="AT1174">
        <v>3</v>
      </c>
      <c r="AU1174">
        <v>1.05557615431436E-2</v>
      </c>
      <c r="AV1174">
        <v>1</v>
      </c>
      <c r="AW1174">
        <v>136</v>
      </c>
      <c r="AX1174">
        <v>0.99679014252544595</v>
      </c>
      <c r="AY1174" s="73">
        <v>80.760064334842994</v>
      </c>
      <c r="AZ1174">
        <v>136</v>
      </c>
      <c r="BA1174">
        <v>0.99679014252544595</v>
      </c>
      <c r="BB1174">
        <v>132</v>
      </c>
      <c r="BC1174">
        <v>0.94046198100217504</v>
      </c>
      <c r="BD1174">
        <v>3</v>
      </c>
      <c r="BE1174">
        <v>4.9544036475887898E-2</v>
      </c>
      <c r="BF1174">
        <v>82.314071900107905</v>
      </c>
      <c r="BG1174">
        <v>82.028354160429004</v>
      </c>
      <c r="BH1174">
        <v>80.760064334842994</v>
      </c>
      <c r="BI1174">
        <v>78.102642641627995</v>
      </c>
    </row>
    <row r="1175" spans="1:61" x14ac:dyDescent="0.25">
      <c r="A1175" s="10" t="str">
        <f>VLOOKUP(D1175,'Index-Relations'!E:F,2,FALSE)</f>
        <v>ESG</v>
      </c>
      <c r="B1175" t="s">
        <v>3450</v>
      </c>
      <c r="C1175" s="53" t="s">
        <v>2767</v>
      </c>
      <c r="D1175" s="59" t="s">
        <v>3003</v>
      </c>
      <c r="E1175" s="59" t="s">
        <v>4615</v>
      </c>
      <c r="F1175" t="s">
        <v>490</v>
      </c>
      <c r="G1175" t="s">
        <v>489</v>
      </c>
      <c r="H1175" t="s">
        <v>491</v>
      </c>
      <c r="I1175" s="52">
        <v>45413</v>
      </c>
      <c r="J1175" t="s">
        <v>2457</v>
      </c>
      <c r="K1175">
        <v>137</v>
      </c>
      <c r="L1175" s="73">
        <v>82.345607853960999</v>
      </c>
      <c r="M1175">
        <v>136</v>
      </c>
      <c r="N1175">
        <v>0.99706633134187705</v>
      </c>
      <c r="O1175" s="73">
        <v>82.331938621917899</v>
      </c>
      <c r="P1175">
        <v>136</v>
      </c>
      <c r="Q1175">
        <v>0.99706633134187705</v>
      </c>
      <c r="R1175">
        <v>136</v>
      </c>
      <c r="S1175">
        <v>0.99706633134187705</v>
      </c>
      <c r="T1175">
        <v>27.579502118436601</v>
      </c>
      <c r="U1175">
        <v>0.58280813227989503</v>
      </c>
      <c r="V1175">
        <v>93</v>
      </c>
      <c r="W1175">
        <v>9.59778792548837E-2</v>
      </c>
      <c r="X1175">
        <v>13</v>
      </c>
      <c r="Y1175">
        <v>136</v>
      </c>
      <c r="Z1175">
        <v>0.99706633134187705</v>
      </c>
      <c r="AA1175">
        <v>22.162541956970902</v>
      </c>
      <c r="AB1175">
        <v>134</v>
      </c>
      <c r="AC1175">
        <v>0.97176107205079798</v>
      </c>
      <c r="AD1175">
        <v>2</v>
      </c>
      <c r="AE1175">
        <v>2.5305259291079799E-2</v>
      </c>
      <c r="AF1175">
        <v>1</v>
      </c>
      <c r="AG1175">
        <v>2.9336686581220499E-3</v>
      </c>
      <c r="AH1175">
        <v>2.3573195227100498E-3</v>
      </c>
      <c r="AI1175">
        <v>7</v>
      </c>
      <c r="AJ1175" s="73">
        <v>77.889296086681995</v>
      </c>
      <c r="AK1175">
        <v>136</v>
      </c>
      <c r="AL1175">
        <v>0.99706633134187705</v>
      </c>
      <c r="AM1175">
        <v>0</v>
      </c>
      <c r="AN1175">
        <v>0</v>
      </c>
      <c r="AO1175">
        <v>7.0138831886857296E-3</v>
      </c>
      <c r="AP1175">
        <v>1</v>
      </c>
      <c r="AQ1175">
        <v>136</v>
      </c>
      <c r="AR1175">
        <v>0.99706633134187705</v>
      </c>
      <c r="AS1175">
        <v>1.30773800400877E-2</v>
      </c>
      <c r="AT1175">
        <v>3</v>
      </c>
      <c r="AU1175">
        <v>1.03389286974825E-2</v>
      </c>
      <c r="AV1175">
        <v>1</v>
      </c>
      <c r="AW1175">
        <v>136</v>
      </c>
      <c r="AX1175">
        <v>0.99706633134187705</v>
      </c>
      <c r="AY1175" s="73">
        <v>80.712403438080003</v>
      </c>
      <c r="AZ1175">
        <v>136</v>
      </c>
      <c r="BA1175">
        <v>0.99706633134187705</v>
      </c>
      <c r="BB1175">
        <v>133</v>
      </c>
      <c r="BC1175">
        <v>0.97062071242856796</v>
      </c>
      <c r="BD1175">
        <v>2</v>
      </c>
      <c r="BE1175">
        <v>1.94317357246231E-2</v>
      </c>
      <c r="BF1175">
        <v>82.345607853960999</v>
      </c>
      <c r="BG1175">
        <v>82.331938621917899</v>
      </c>
      <c r="BH1175">
        <v>80.712403438080003</v>
      </c>
      <c r="BI1175">
        <v>77.889296086681995</v>
      </c>
    </row>
    <row r="1176" spans="1:61" x14ac:dyDescent="0.25">
      <c r="A1176" s="10" t="str">
        <f>VLOOKUP(D1176,'Index-Relations'!E:F,2,FALSE)</f>
        <v>ESG</v>
      </c>
      <c r="B1176" t="s">
        <v>3450</v>
      </c>
      <c r="C1176" s="53" t="s">
        <v>2768</v>
      </c>
      <c r="D1176" s="59" t="s">
        <v>3003</v>
      </c>
      <c r="E1176" s="59" t="s">
        <v>4616</v>
      </c>
      <c r="F1176" t="s">
        <v>490</v>
      </c>
      <c r="G1176" t="s">
        <v>489</v>
      </c>
      <c r="H1176" t="s">
        <v>491</v>
      </c>
      <c r="I1176" s="52">
        <v>45383</v>
      </c>
      <c r="J1176" t="s">
        <v>2457</v>
      </c>
      <c r="K1176">
        <v>136</v>
      </c>
      <c r="L1176">
        <v>85.573081715761504</v>
      </c>
      <c r="M1176">
        <v>136</v>
      </c>
      <c r="N1176">
        <v>1</v>
      </c>
      <c r="O1176">
        <v>86.671261699950804</v>
      </c>
      <c r="P1176">
        <v>136</v>
      </c>
      <c r="Q1176">
        <v>1</v>
      </c>
      <c r="R1176">
        <v>136</v>
      </c>
      <c r="S1176">
        <v>0.999999999999999</v>
      </c>
      <c r="T1176">
        <v>27.546026790441399</v>
      </c>
      <c r="U1176">
        <v>0.58334874766259304</v>
      </c>
      <c r="V1176">
        <v>93</v>
      </c>
      <c r="W1176">
        <v>9.5760269257477701E-2</v>
      </c>
      <c r="X1176">
        <v>13</v>
      </c>
      <c r="Y1176">
        <v>136</v>
      </c>
      <c r="Z1176">
        <v>1</v>
      </c>
      <c r="AA1176">
        <v>21.32330711558</v>
      </c>
      <c r="AB1176">
        <v>134</v>
      </c>
      <c r="AC1176">
        <v>0.97496947761119701</v>
      </c>
      <c r="AD1176">
        <v>2</v>
      </c>
      <c r="AE1176">
        <v>2.50305223888025E-2</v>
      </c>
      <c r="AF1176">
        <v>0</v>
      </c>
      <c r="AG1176">
        <v>0</v>
      </c>
      <c r="AH1176">
        <v>2.3152468560362701E-3</v>
      </c>
      <c r="AI1176">
        <v>7</v>
      </c>
      <c r="AJ1176">
        <v>81.901081077875503</v>
      </c>
      <c r="AK1176">
        <v>136</v>
      </c>
      <c r="AL1176">
        <v>1</v>
      </c>
      <c r="AM1176">
        <v>0</v>
      </c>
      <c r="AN1176">
        <v>0</v>
      </c>
      <c r="AO1176">
        <v>6.5568228291601497E-3</v>
      </c>
      <c r="AP1176">
        <v>1</v>
      </c>
      <c r="AQ1176">
        <v>136</v>
      </c>
      <c r="AR1176">
        <v>0.999999999999999</v>
      </c>
      <c r="AS1176">
        <v>1.23762421032856E-2</v>
      </c>
      <c r="AT1176">
        <v>3</v>
      </c>
      <c r="AU1176">
        <v>9.5334873773206194E-3</v>
      </c>
      <c r="AV1176">
        <v>1</v>
      </c>
      <c r="AW1176">
        <v>136</v>
      </c>
      <c r="AX1176">
        <v>1</v>
      </c>
      <c r="AY1176">
        <v>84.359481845612194</v>
      </c>
      <c r="AZ1176">
        <v>136</v>
      </c>
      <c r="BA1176">
        <v>1</v>
      </c>
      <c r="BB1176">
        <v>133</v>
      </c>
      <c r="BC1176">
        <v>0.97317301298018899</v>
      </c>
      <c r="BD1176">
        <v>2</v>
      </c>
      <c r="BE1176">
        <v>2.0270164190650201E-2</v>
      </c>
      <c r="BF1176">
        <v>82.771805842560994</v>
      </c>
      <c r="BG1176">
        <v>82.581995944199903</v>
      </c>
      <c r="BH1176">
        <v>81.473304205021904</v>
      </c>
      <c r="BI1176">
        <v>78.076278220155004</v>
      </c>
    </row>
    <row r="1177" spans="1:61" x14ac:dyDescent="0.25">
      <c r="A1177" s="10" t="str">
        <f>VLOOKUP(D1177,'Index-Relations'!E:F,2,FALSE)</f>
        <v>ESG</v>
      </c>
      <c r="B1177" t="s">
        <v>3450</v>
      </c>
      <c r="C1177" s="53" t="s">
        <v>2769</v>
      </c>
      <c r="D1177" s="59" t="s">
        <v>3003</v>
      </c>
      <c r="E1177" s="59" t="s">
        <v>4617</v>
      </c>
      <c r="F1177" t="s">
        <v>490</v>
      </c>
      <c r="G1177" t="s">
        <v>489</v>
      </c>
      <c r="H1177" t="s">
        <v>491</v>
      </c>
      <c r="I1177" s="52">
        <v>45352</v>
      </c>
      <c r="J1177" t="s">
        <v>2457</v>
      </c>
      <c r="K1177">
        <v>136</v>
      </c>
      <c r="L1177">
        <v>85.780260475270197</v>
      </c>
      <c r="M1177">
        <v>136</v>
      </c>
      <c r="N1177">
        <v>1</v>
      </c>
      <c r="O1177">
        <v>86.5198622077327</v>
      </c>
      <c r="P1177">
        <v>136</v>
      </c>
      <c r="Q1177">
        <v>1</v>
      </c>
      <c r="R1177">
        <v>136</v>
      </c>
      <c r="S1177">
        <v>0.999999999999999</v>
      </c>
      <c r="T1177">
        <v>26.7866558873835</v>
      </c>
      <c r="U1177">
        <v>0.55460500819098202</v>
      </c>
      <c r="V1177">
        <v>90</v>
      </c>
      <c r="W1177">
        <v>8.3414438945018099E-2</v>
      </c>
      <c r="X1177">
        <v>13</v>
      </c>
      <c r="Y1177">
        <v>136</v>
      </c>
      <c r="Z1177">
        <v>1</v>
      </c>
      <c r="AA1177">
        <v>20.951196606119701</v>
      </c>
      <c r="AB1177">
        <v>134</v>
      </c>
      <c r="AC1177">
        <v>0.97566809442365199</v>
      </c>
      <c r="AD1177">
        <v>2</v>
      </c>
      <c r="AE1177">
        <v>2.4331905576346902E-2</v>
      </c>
      <c r="AF1177">
        <v>0</v>
      </c>
      <c r="AG1177">
        <v>3.1571999999999998E-16</v>
      </c>
      <c r="AH1177">
        <v>1.3383473572543801E-3</v>
      </c>
      <c r="AI1177">
        <v>5</v>
      </c>
      <c r="AJ1177">
        <v>82.349260993944895</v>
      </c>
      <c r="AK1177">
        <v>136</v>
      </c>
      <c r="AL1177">
        <v>1</v>
      </c>
      <c r="AM1177">
        <v>0</v>
      </c>
      <c r="AN1177">
        <v>0</v>
      </c>
      <c r="AO1177">
        <v>6.36036392955422E-3</v>
      </c>
      <c r="AP1177">
        <v>1</v>
      </c>
      <c r="AQ1177">
        <v>136</v>
      </c>
      <c r="AR1177">
        <v>1</v>
      </c>
      <c r="AS1177">
        <v>1.19979463681635E-2</v>
      </c>
      <c r="AT1177">
        <v>3</v>
      </c>
      <c r="AU1177">
        <v>9.3936521599049406E-3</v>
      </c>
      <c r="AV1177">
        <v>1</v>
      </c>
      <c r="AW1177">
        <v>136</v>
      </c>
      <c r="AX1177">
        <v>1</v>
      </c>
      <c r="AY1177">
        <v>84.734456351409193</v>
      </c>
      <c r="AZ1177">
        <v>136</v>
      </c>
      <c r="BA1177">
        <v>1</v>
      </c>
      <c r="BB1177">
        <v>133</v>
      </c>
      <c r="BC1177">
        <v>0.97471970264740904</v>
      </c>
      <c r="BD1177">
        <v>2</v>
      </c>
      <c r="BE1177">
        <v>1.8919933423036502E-2</v>
      </c>
      <c r="BF1177">
        <v>83.042332623246907</v>
      </c>
      <c r="BG1177">
        <v>82.506957748610006</v>
      </c>
      <c r="BH1177">
        <v>81.942924953767999</v>
      </c>
      <c r="BI1177">
        <v>78.591932194544995</v>
      </c>
    </row>
    <row r="1178" spans="1:61" x14ac:dyDescent="0.25">
      <c r="A1178" s="10" t="str">
        <f>VLOOKUP(D1178,'Index-Relations'!E:F,2,FALSE)</f>
        <v>ESG</v>
      </c>
      <c r="B1178" t="s">
        <v>3450</v>
      </c>
      <c r="C1178" s="53" t="s">
        <v>2770</v>
      </c>
      <c r="D1178" s="59" t="s">
        <v>3003</v>
      </c>
      <c r="E1178" s="59" t="s">
        <v>4618</v>
      </c>
      <c r="F1178" t="s">
        <v>490</v>
      </c>
      <c r="G1178" t="s">
        <v>489</v>
      </c>
      <c r="H1178" t="s">
        <v>491</v>
      </c>
      <c r="I1178" s="52">
        <v>45323</v>
      </c>
      <c r="J1178" t="s">
        <v>2457</v>
      </c>
      <c r="K1178">
        <v>136</v>
      </c>
      <c r="L1178">
        <v>86.035022912098796</v>
      </c>
      <c r="M1178">
        <v>136</v>
      </c>
      <c r="N1178">
        <v>1</v>
      </c>
      <c r="O1178">
        <v>86.891317810073105</v>
      </c>
      <c r="P1178">
        <v>136</v>
      </c>
      <c r="Q1178">
        <v>1</v>
      </c>
      <c r="R1178">
        <v>136</v>
      </c>
      <c r="S1178">
        <v>1</v>
      </c>
      <c r="T1178">
        <v>27.172360469965302</v>
      </c>
      <c r="U1178">
        <v>0.55057368507006599</v>
      </c>
      <c r="V1178">
        <v>90</v>
      </c>
      <c r="W1178">
        <v>8.0624634801283998E-2</v>
      </c>
      <c r="X1178">
        <v>12</v>
      </c>
      <c r="Y1178">
        <v>136</v>
      </c>
      <c r="Z1178">
        <v>1</v>
      </c>
      <c r="AA1178">
        <v>22.111042100007101</v>
      </c>
      <c r="AB1178">
        <v>134</v>
      </c>
      <c r="AC1178">
        <v>0.97494246139517005</v>
      </c>
      <c r="AD1178">
        <v>2</v>
      </c>
      <c r="AE1178">
        <v>2.50575386048301E-2</v>
      </c>
      <c r="AF1178">
        <v>0</v>
      </c>
      <c r="AG1178">
        <v>0</v>
      </c>
      <c r="AH1178">
        <v>1.2230086810569099E-3</v>
      </c>
      <c r="AI1178">
        <v>5</v>
      </c>
      <c r="AJ1178">
        <v>82.492354523260701</v>
      </c>
      <c r="AK1178">
        <v>136</v>
      </c>
      <c r="AL1178">
        <v>1</v>
      </c>
      <c r="AM1178">
        <v>0</v>
      </c>
      <c r="AN1178">
        <v>0</v>
      </c>
      <c r="AO1178">
        <v>6.7456735123277304E-3</v>
      </c>
      <c r="AP1178">
        <v>1</v>
      </c>
      <c r="AQ1178">
        <v>136</v>
      </c>
      <c r="AR1178">
        <v>0.999999999999999</v>
      </c>
      <c r="AS1178">
        <v>1.24582612109411E-2</v>
      </c>
      <c r="AT1178">
        <v>3</v>
      </c>
      <c r="AU1178">
        <v>1.0033868096027999E-2</v>
      </c>
      <c r="AV1178">
        <v>1</v>
      </c>
      <c r="AW1178">
        <v>136</v>
      </c>
      <c r="AX1178">
        <v>0.999999999999999</v>
      </c>
      <c r="AY1178">
        <v>84.823165178268198</v>
      </c>
      <c r="AZ1178">
        <v>136</v>
      </c>
      <c r="BA1178">
        <v>1</v>
      </c>
      <c r="BB1178">
        <v>133</v>
      </c>
      <c r="BC1178">
        <v>0.97406850381447896</v>
      </c>
      <c r="BD1178">
        <v>2</v>
      </c>
      <c r="BE1178">
        <v>1.9185822673192299E-2</v>
      </c>
      <c r="BF1178">
        <v>83.209513256216894</v>
      </c>
      <c r="BG1178">
        <v>82.874062583604996</v>
      </c>
      <c r="BH1178">
        <v>81.900101892279906</v>
      </c>
      <c r="BI1178">
        <v>78.6615032594909</v>
      </c>
    </row>
    <row r="1179" spans="1:61" x14ac:dyDescent="0.25">
      <c r="A1179" s="10" t="str">
        <f>VLOOKUP(D1179,'Index-Relations'!E:F,2,FALSE)</f>
        <v>ESG</v>
      </c>
      <c r="B1179" t="s">
        <v>3450</v>
      </c>
      <c r="C1179" s="53" t="s">
        <v>2760</v>
      </c>
      <c r="D1179" s="59" t="s">
        <v>3004</v>
      </c>
      <c r="E1179" s="59" t="s">
        <v>4619</v>
      </c>
      <c r="F1179" t="s">
        <v>493</v>
      </c>
      <c r="G1179" t="s">
        <v>492</v>
      </c>
      <c r="H1179" t="s">
        <v>494</v>
      </c>
      <c r="I1179" s="52">
        <v>45659</v>
      </c>
      <c r="J1179" t="s">
        <v>2457</v>
      </c>
      <c r="K1179">
        <v>135</v>
      </c>
      <c r="L1179" s="73">
        <v>82.064951458083996</v>
      </c>
      <c r="M1179">
        <v>134</v>
      </c>
      <c r="N1179">
        <v>0.99980956098373497</v>
      </c>
      <c r="O1179" s="73">
        <v>83.177518231654901</v>
      </c>
      <c r="P1179">
        <v>134</v>
      </c>
      <c r="Q1179">
        <v>0.99980956098373497</v>
      </c>
      <c r="R1179">
        <v>134</v>
      </c>
      <c r="S1179">
        <v>0.99980956098373497</v>
      </c>
      <c r="T1179">
        <v>26.331015309872399</v>
      </c>
      <c r="U1179">
        <v>0.55291939308330296</v>
      </c>
      <c r="V1179">
        <v>94</v>
      </c>
      <c r="W1179">
        <v>8.4745779814602004E-2</v>
      </c>
      <c r="X1179">
        <v>15</v>
      </c>
      <c r="Y1179">
        <v>134</v>
      </c>
      <c r="Z1179">
        <v>0.99980956098373497</v>
      </c>
      <c r="AA1179">
        <v>27.250562515677199</v>
      </c>
      <c r="AB1179">
        <v>129</v>
      </c>
      <c r="AC1179">
        <v>0.98103537187128498</v>
      </c>
      <c r="AD1179">
        <v>5</v>
      </c>
      <c r="AE1179">
        <v>1.8774189112450299E-2</v>
      </c>
      <c r="AF1179">
        <v>1</v>
      </c>
      <c r="AG1179">
        <v>1.90439016264448E-4</v>
      </c>
      <c r="AH1179">
        <v>3.1830890602553398E-3</v>
      </c>
      <c r="AI1179">
        <v>8</v>
      </c>
      <c r="AJ1179" s="73">
        <v>77.016619520711998</v>
      </c>
      <c r="AK1179">
        <v>134</v>
      </c>
      <c r="AL1179">
        <v>0.99980956098373497</v>
      </c>
      <c r="AM1179">
        <v>0</v>
      </c>
      <c r="AN1179">
        <v>0</v>
      </c>
      <c r="AO1179">
        <v>7.4814527122630398E-3</v>
      </c>
      <c r="AP1179">
        <v>1</v>
      </c>
      <c r="AQ1179">
        <v>134</v>
      </c>
      <c r="AR1179">
        <v>0.99980956098373497</v>
      </c>
      <c r="AS1179">
        <v>2.7013719904013501E-2</v>
      </c>
      <c r="AT1179">
        <v>5</v>
      </c>
      <c r="AU1179">
        <v>0</v>
      </c>
      <c r="AV1179">
        <v>0</v>
      </c>
      <c r="AW1179">
        <v>134</v>
      </c>
      <c r="AX1179">
        <v>0.99980956098373497</v>
      </c>
      <c r="AY1179" s="73">
        <v>79.634639054095999</v>
      </c>
      <c r="AZ1179">
        <v>134</v>
      </c>
      <c r="BA1179">
        <v>0.99980956098373497</v>
      </c>
      <c r="BB1179">
        <v>133</v>
      </c>
      <c r="BC1179">
        <v>0.992328108271472</v>
      </c>
      <c r="BD1179">
        <v>0</v>
      </c>
      <c r="BE1179">
        <v>0</v>
      </c>
      <c r="BF1179">
        <v>82.064951458083996</v>
      </c>
      <c r="BG1179">
        <v>83.177518231654901</v>
      </c>
      <c r="BH1179">
        <v>79.634639054095999</v>
      </c>
      <c r="BI1179">
        <v>77.016619520711998</v>
      </c>
    </row>
    <row r="1180" spans="1:61" x14ac:dyDescent="0.25">
      <c r="A1180" s="10" t="str">
        <f>VLOOKUP(D1180,'Index-Relations'!E:F,2,FALSE)</f>
        <v>ESG</v>
      </c>
      <c r="B1180" t="s">
        <v>3450</v>
      </c>
      <c r="C1180" s="53" t="s">
        <v>2761</v>
      </c>
      <c r="D1180" s="59" t="s">
        <v>3004</v>
      </c>
      <c r="E1180" s="59" t="s">
        <v>4620</v>
      </c>
      <c r="F1180" t="s">
        <v>493</v>
      </c>
      <c r="G1180" t="s">
        <v>492</v>
      </c>
      <c r="H1180" t="s">
        <v>494</v>
      </c>
      <c r="I1180" s="52">
        <v>45628</v>
      </c>
      <c r="J1180" t="s">
        <v>2457</v>
      </c>
      <c r="K1180">
        <v>136</v>
      </c>
      <c r="L1180" s="73">
        <v>81.313327954786004</v>
      </c>
      <c r="M1180">
        <v>133</v>
      </c>
      <c r="N1180">
        <v>0.99380169082423897</v>
      </c>
      <c r="O1180" s="73">
        <v>82.601843992102999</v>
      </c>
      <c r="P1180">
        <v>133</v>
      </c>
      <c r="Q1180">
        <v>0.99380169082423897</v>
      </c>
      <c r="R1180">
        <v>133</v>
      </c>
      <c r="S1180">
        <v>0.99380169082423897</v>
      </c>
      <c r="T1180">
        <v>26.0882274979054</v>
      </c>
      <c r="U1180">
        <v>0.53538861381083902</v>
      </c>
      <c r="V1180">
        <v>91</v>
      </c>
      <c r="W1180">
        <v>8.1133775733741406E-2</v>
      </c>
      <c r="X1180">
        <v>13</v>
      </c>
      <c r="Y1180">
        <v>133</v>
      </c>
      <c r="Z1180">
        <v>0.99380169082423897</v>
      </c>
      <c r="AA1180">
        <v>19.5636308128074</v>
      </c>
      <c r="AB1180">
        <v>129</v>
      </c>
      <c r="AC1180">
        <v>0.969914030431271</v>
      </c>
      <c r="AD1180">
        <v>4</v>
      </c>
      <c r="AE1180">
        <v>2.3887660392968E-2</v>
      </c>
      <c r="AF1180">
        <v>3</v>
      </c>
      <c r="AG1180">
        <v>6.1983091757601702E-3</v>
      </c>
      <c r="AH1180">
        <v>2.8804925550976802E-3</v>
      </c>
      <c r="AI1180">
        <v>7</v>
      </c>
      <c r="AJ1180" s="73">
        <v>76.744106803739996</v>
      </c>
      <c r="AK1180">
        <v>133</v>
      </c>
      <c r="AL1180">
        <v>0.99380169082423897</v>
      </c>
      <c r="AM1180">
        <v>0</v>
      </c>
      <c r="AN1180">
        <v>0</v>
      </c>
      <c r="AO1180">
        <v>7.3019952204629E-3</v>
      </c>
      <c r="AP1180">
        <v>1</v>
      </c>
      <c r="AQ1180">
        <v>135</v>
      </c>
      <c r="AR1180">
        <v>0.99980176604253701</v>
      </c>
      <c r="AS1180">
        <v>1.28282256810848E-2</v>
      </c>
      <c r="AT1180">
        <v>3</v>
      </c>
      <c r="AU1180">
        <v>0</v>
      </c>
      <c r="AV1180">
        <v>0</v>
      </c>
      <c r="AW1180">
        <v>135</v>
      </c>
      <c r="AX1180">
        <v>0.99980176604253701</v>
      </c>
      <c r="AY1180" s="73">
        <v>78.534516852313004</v>
      </c>
      <c r="AZ1180">
        <v>133</v>
      </c>
      <c r="BA1180">
        <v>0.99380169082423897</v>
      </c>
      <c r="BB1180">
        <v>132</v>
      </c>
      <c r="BC1180">
        <v>0.94306107909806802</v>
      </c>
      <c r="BD1180">
        <v>2</v>
      </c>
      <c r="BE1180">
        <v>4.9438691724006098E-2</v>
      </c>
      <c r="BF1180">
        <v>81.313327954786004</v>
      </c>
      <c r="BG1180">
        <v>82.601843992102999</v>
      </c>
      <c r="BH1180">
        <v>78.534516852313004</v>
      </c>
      <c r="BI1180">
        <v>76.744106803739996</v>
      </c>
    </row>
    <row r="1181" spans="1:61" x14ac:dyDescent="0.25">
      <c r="A1181" s="10" t="str">
        <f>VLOOKUP(D1181,'Index-Relations'!E:F,2,FALSE)</f>
        <v>ESG</v>
      </c>
      <c r="B1181" t="s">
        <v>3450</v>
      </c>
      <c r="C1181" s="53" t="s">
        <v>2762</v>
      </c>
      <c r="D1181" s="59" t="s">
        <v>3004</v>
      </c>
      <c r="E1181" s="59" t="s">
        <v>4621</v>
      </c>
      <c r="F1181" t="s">
        <v>493</v>
      </c>
      <c r="G1181" t="s">
        <v>492</v>
      </c>
      <c r="H1181" t="s">
        <v>494</v>
      </c>
      <c r="I1181" s="52">
        <v>45597</v>
      </c>
      <c r="J1181" t="s">
        <v>2457</v>
      </c>
      <c r="K1181">
        <v>136</v>
      </c>
      <c r="L1181" s="73">
        <v>81.4179897459329</v>
      </c>
      <c r="M1181">
        <v>133</v>
      </c>
      <c r="N1181">
        <v>0.99406099306729501</v>
      </c>
      <c r="O1181" s="73">
        <v>82.649402611785902</v>
      </c>
      <c r="P1181">
        <v>133</v>
      </c>
      <c r="Q1181">
        <v>0.99406099306729501</v>
      </c>
      <c r="R1181">
        <v>133</v>
      </c>
      <c r="S1181">
        <v>0.99406099306729501</v>
      </c>
      <c r="T1181">
        <v>26.154137015938002</v>
      </c>
      <c r="U1181">
        <v>0.53504983489564495</v>
      </c>
      <c r="V1181">
        <v>91</v>
      </c>
      <c r="W1181">
        <v>7.9525630701452396E-2</v>
      </c>
      <c r="X1181">
        <v>13</v>
      </c>
      <c r="Y1181">
        <v>133</v>
      </c>
      <c r="Z1181">
        <v>0.99406099306729501</v>
      </c>
      <c r="AA1181">
        <v>20.399404890094701</v>
      </c>
      <c r="AB1181">
        <v>128</v>
      </c>
      <c r="AC1181">
        <v>0.96357228563919295</v>
      </c>
      <c r="AD1181">
        <v>5</v>
      </c>
      <c r="AE1181">
        <v>3.04887074281016E-2</v>
      </c>
      <c r="AF1181">
        <v>3</v>
      </c>
      <c r="AG1181">
        <v>5.9390069327047998E-3</v>
      </c>
      <c r="AH1181">
        <v>2.6435337914578298E-3</v>
      </c>
      <c r="AI1181">
        <v>7</v>
      </c>
      <c r="AJ1181" s="73">
        <v>76.979725470188896</v>
      </c>
      <c r="AK1181">
        <v>133</v>
      </c>
      <c r="AL1181">
        <v>0.99406099306729501</v>
      </c>
      <c r="AM1181">
        <v>0</v>
      </c>
      <c r="AN1181">
        <v>0</v>
      </c>
      <c r="AO1181">
        <v>7.9091867590285296E-3</v>
      </c>
      <c r="AP1181">
        <v>1</v>
      </c>
      <c r="AQ1181">
        <v>135</v>
      </c>
      <c r="AR1181">
        <v>0.99974574467050603</v>
      </c>
      <c r="AS1181">
        <v>1.38887931659613E-2</v>
      </c>
      <c r="AT1181">
        <v>3</v>
      </c>
      <c r="AU1181">
        <v>0</v>
      </c>
      <c r="AV1181">
        <v>0</v>
      </c>
      <c r="AW1181">
        <v>135</v>
      </c>
      <c r="AX1181">
        <v>0.99974574467050603</v>
      </c>
      <c r="AY1181" s="73">
        <v>78.593702861666998</v>
      </c>
      <c r="AZ1181">
        <v>133</v>
      </c>
      <c r="BA1181">
        <v>0.99406099306729501</v>
      </c>
      <c r="BB1181">
        <v>131</v>
      </c>
      <c r="BC1181">
        <v>0.93597436293089697</v>
      </c>
      <c r="BD1181">
        <v>3</v>
      </c>
      <c r="BE1181">
        <v>5.5862194980579698E-2</v>
      </c>
      <c r="BF1181">
        <v>81.4179897459329</v>
      </c>
      <c r="BG1181">
        <v>82.649402611785902</v>
      </c>
      <c r="BH1181">
        <v>78.593702861666998</v>
      </c>
      <c r="BI1181">
        <v>76.979725470188896</v>
      </c>
    </row>
    <row r="1182" spans="1:61" x14ac:dyDescent="0.25">
      <c r="A1182" s="10" t="str">
        <f>VLOOKUP(D1182,'Index-Relations'!E:F,2,FALSE)</f>
        <v>ESG</v>
      </c>
      <c r="B1182" t="s">
        <v>3450</v>
      </c>
      <c r="C1182" s="53" t="s">
        <v>2763</v>
      </c>
      <c r="D1182" s="59" t="s">
        <v>3004</v>
      </c>
      <c r="E1182" s="59" t="s">
        <v>4622</v>
      </c>
      <c r="F1182" t="s">
        <v>493</v>
      </c>
      <c r="G1182" t="s">
        <v>492</v>
      </c>
      <c r="H1182" t="s">
        <v>494</v>
      </c>
      <c r="I1182" s="52">
        <v>45566</v>
      </c>
      <c r="J1182" t="s">
        <v>2457</v>
      </c>
      <c r="K1182">
        <v>136</v>
      </c>
      <c r="L1182" s="73">
        <v>81.342492718429995</v>
      </c>
      <c r="M1182">
        <v>133</v>
      </c>
      <c r="N1182">
        <v>0.99495958883874702</v>
      </c>
      <c r="O1182" s="73">
        <v>82.702641935614906</v>
      </c>
      <c r="P1182">
        <v>133</v>
      </c>
      <c r="Q1182">
        <v>0.99495958883874702</v>
      </c>
      <c r="R1182">
        <v>133</v>
      </c>
      <c r="S1182">
        <v>0.99495958883874702</v>
      </c>
      <c r="T1182">
        <v>26.486299725791898</v>
      </c>
      <c r="U1182">
        <v>0.53563970880656797</v>
      </c>
      <c r="V1182">
        <v>91</v>
      </c>
      <c r="W1182">
        <v>8.0507693999132698E-2</v>
      </c>
      <c r="X1182">
        <v>13</v>
      </c>
      <c r="Y1182">
        <v>133</v>
      </c>
      <c r="Z1182">
        <v>0.99495958883874702</v>
      </c>
      <c r="AA1182">
        <v>20.375162664565298</v>
      </c>
      <c r="AB1182">
        <v>130</v>
      </c>
      <c r="AC1182">
        <v>0.97930777008827796</v>
      </c>
      <c r="AD1182">
        <v>3</v>
      </c>
      <c r="AE1182">
        <v>1.5651818750469101E-2</v>
      </c>
      <c r="AF1182">
        <v>3</v>
      </c>
      <c r="AG1182">
        <v>5.0404111612525199E-3</v>
      </c>
      <c r="AH1182">
        <v>2.6455247312898202E-3</v>
      </c>
      <c r="AI1182">
        <v>7</v>
      </c>
      <c r="AJ1182" s="73">
        <v>76.778832450095905</v>
      </c>
      <c r="AK1182">
        <v>133</v>
      </c>
      <c r="AL1182">
        <v>0.99495958883874702</v>
      </c>
      <c r="AM1182">
        <v>0</v>
      </c>
      <c r="AN1182">
        <v>0</v>
      </c>
      <c r="AO1182">
        <v>8.3928001808203992E-3</v>
      </c>
      <c r="AP1182">
        <v>1</v>
      </c>
      <c r="AQ1182">
        <v>135</v>
      </c>
      <c r="AR1182">
        <v>0.99972670153675702</v>
      </c>
      <c r="AS1182">
        <v>1.4415227263482201E-2</v>
      </c>
      <c r="AT1182">
        <v>3</v>
      </c>
      <c r="AU1182">
        <v>0</v>
      </c>
      <c r="AV1182">
        <v>0</v>
      </c>
      <c r="AW1182">
        <v>135</v>
      </c>
      <c r="AX1182">
        <v>0.99972670153675802</v>
      </c>
      <c r="AY1182" s="73">
        <v>78.5073523418489</v>
      </c>
      <c r="AZ1182">
        <v>133</v>
      </c>
      <c r="BA1182">
        <v>0.99495958883874702</v>
      </c>
      <c r="BB1182">
        <v>131</v>
      </c>
      <c r="BC1182">
        <v>0.93414258606754097</v>
      </c>
      <c r="BD1182">
        <v>3</v>
      </c>
      <c r="BE1182">
        <v>5.7191315288396501E-2</v>
      </c>
      <c r="BF1182">
        <v>81.342492718429995</v>
      </c>
      <c r="BG1182">
        <v>82.702641935614906</v>
      </c>
      <c r="BH1182">
        <v>78.5073523418489</v>
      </c>
      <c r="BI1182">
        <v>76.778832450095905</v>
      </c>
    </row>
    <row r="1183" spans="1:61" x14ac:dyDescent="0.25">
      <c r="A1183" s="10" t="str">
        <f>VLOOKUP(D1183,'Index-Relations'!E:F,2,FALSE)</f>
        <v>ESG</v>
      </c>
      <c r="B1183" t="s">
        <v>3450</v>
      </c>
      <c r="C1183" s="53" t="s">
        <v>2764</v>
      </c>
      <c r="D1183" s="59" t="s">
        <v>3004</v>
      </c>
      <c r="E1183" s="59" t="s">
        <v>4623</v>
      </c>
      <c r="F1183" t="s">
        <v>493</v>
      </c>
      <c r="G1183" t="s">
        <v>492</v>
      </c>
      <c r="H1183" t="s">
        <v>494</v>
      </c>
      <c r="I1183" s="52">
        <v>45538</v>
      </c>
      <c r="J1183" t="s">
        <v>2457</v>
      </c>
      <c r="K1183">
        <v>135</v>
      </c>
      <c r="L1183" s="73">
        <v>81.546862847675001</v>
      </c>
      <c r="M1183">
        <v>133</v>
      </c>
      <c r="N1183">
        <v>0.99609056269204799</v>
      </c>
      <c r="O1183" s="73">
        <v>82.7311690387059</v>
      </c>
      <c r="P1183">
        <v>133</v>
      </c>
      <c r="Q1183">
        <v>0.99609056269204799</v>
      </c>
      <c r="R1183">
        <v>133</v>
      </c>
      <c r="S1183">
        <v>0.99609056269204799</v>
      </c>
      <c r="T1183">
        <v>26.912528514462601</v>
      </c>
      <c r="U1183">
        <v>0.54583111583370902</v>
      </c>
      <c r="V1183">
        <v>91</v>
      </c>
      <c r="W1183">
        <v>8.3147734150225E-2</v>
      </c>
      <c r="X1183">
        <v>13</v>
      </c>
      <c r="Y1183">
        <v>133</v>
      </c>
      <c r="Z1183">
        <v>0.99609056269204899</v>
      </c>
      <c r="AA1183">
        <v>21.803900892011701</v>
      </c>
      <c r="AB1183">
        <v>131</v>
      </c>
      <c r="AC1183">
        <v>0.98320118011686997</v>
      </c>
      <c r="AD1183">
        <v>3</v>
      </c>
      <c r="AE1183">
        <v>1.6832576831498702E-2</v>
      </c>
      <c r="AF1183">
        <v>1</v>
      </c>
      <c r="AG1183">
        <v>0</v>
      </c>
      <c r="AH1183">
        <v>2.66586784801257E-3</v>
      </c>
      <c r="AI1183">
        <v>7</v>
      </c>
      <c r="AJ1183" s="73">
        <v>77.168472447424904</v>
      </c>
      <c r="AK1183">
        <v>133</v>
      </c>
      <c r="AL1183">
        <v>0.99609056269204799</v>
      </c>
      <c r="AM1183">
        <v>0</v>
      </c>
      <c r="AN1183">
        <v>0</v>
      </c>
      <c r="AO1183">
        <v>8.5507058824568893E-3</v>
      </c>
      <c r="AP1183">
        <v>1</v>
      </c>
      <c r="AQ1183">
        <v>135</v>
      </c>
      <c r="AR1183">
        <v>0.999999999999999</v>
      </c>
      <c r="AS1183">
        <v>1.50123749961764E-2</v>
      </c>
      <c r="AT1183">
        <v>3</v>
      </c>
      <c r="AU1183">
        <v>0</v>
      </c>
      <c r="AV1183">
        <v>0</v>
      </c>
      <c r="AW1183">
        <v>135</v>
      </c>
      <c r="AX1183">
        <v>0.999999999999999</v>
      </c>
      <c r="AY1183" s="73">
        <v>78.641278703161007</v>
      </c>
      <c r="AZ1183">
        <v>133</v>
      </c>
      <c r="BA1183">
        <v>0.99609056269204799</v>
      </c>
      <c r="BB1183">
        <v>131</v>
      </c>
      <c r="BC1183">
        <v>0.93259677958193499</v>
      </c>
      <c r="BD1183">
        <v>3</v>
      </c>
      <c r="BE1183">
        <v>5.8852514535607997E-2</v>
      </c>
      <c r="BF1183">
        <v>81.546862847675001</v>
      </c>
      <c r="BG1183">
        <v>82.7311690387059</v>
      </c>
      <c r="BH1183">
        <v>78.641278703161007</v>
      </c>
      <c r="BI1183">
        <v>77.168472447424904</v>
      </c>
    </row>
    <row r="1184" spans="1:61" x14ac:dyDescent="0.25">
      <c r="A1184" s="10" t="str">
        <f>VLOOKUP(D1184,'Index-Relations'!E:F,2,FALSE)</f>
        <v>ESG</v>
      </c>
      <c r="B1184" t="s">
        <v>3450</v>
      </c>
      <c r="C1184" s="53" t="s">
        <v>3350</v>
      </c>
      <c r="D1184" s="59" t="s">
        <v>3004</v>
      </c>
      <c r="E1184" s="59" t="s">
        <v>4624</v>
      </c>
      <c r="F1184" t="s">
        <v>493</v>
      </c>
      <c r="G1184" t="s">
        <v>492</v>
      </c>
      <c r="H1184" t="s">
        <v>494</v>
      </c>
      <c r="I1184" s="52">
        <v>45505</v>
      </c>
      <c r="J1184" t="s">
        <v>2457</v>
      </c>
      <c r="K1184">
        <v>135</v>
      </c>
      <c r="L1184" s="73">
        <v>81.836792217078994</v>
      </c>
      <c r="M1184">
        <v>133</v>
      </c>
      <c r="N1184">
        <v>0.996454000398587</v>
      </c>
      <c r="O1184" s="73">
        <v>82.824165479667897</v>
      </c>
      <c r="P1184">
        <v>133</v>
      </c>
      <c r="Q1184">
        <v>0.996454000398587</v>
      </c>
      <c r="R1184">
        <v>133</v>
      </c>
      <c r="S1184">
        <v>0.996454000398587</v>
      </c>
      <c r="T1184">
        <v>26.8093753145329</v>
      </c>
      <c r="U1184">
        <v>0.554655456074298</v>
      </c>
      <c r="V1184">
        <v>91</v>
      </c>
      <c r="W1184">
        <v>9.3863906069092104E-2</v>
      </c>
      <c r="X1184">
        <v>13</v>
      </c>
      <c r="Y1184">
        <v>133</v>
      </c>
      <c r="Z1184">
        <v>0.996454000398587</v>
      </c>
      <c r="AA1184">
        <v>21.889823377665198</v>
      </c>
      <c r="AB1184">
        <v>132</v>
      </c>
      <c r="AC1184">
        <v>0.988776929076009</v>
      </c>
      <c r="AD1184">
        <v>1</v>
      </c>
      <c r="AE1184">
        <v>7.6770713225779502E-3</v>
      </c>
      <c r="AF1184">
        <v>2</v>
      </c>
      <c r="AG1184">
        <v>3.5459996014126E-3</v>
      </c>
      <c r="AH1184">
        <v>2.5066914886614998E-3</v>
      </c>
      <c r="AI1184">
        <v>7</v>
      </c>
      <c r="AJ1184" s="73">
        <v>77.382093923227998</v>
      </c>
      <c r="AK1184">
        <v>133</v>
      </c>
      <c r="AL1184">
        <v>0.996454000398587</v>
      </c>
      <c r="AM1184">
        <v>0</v>
      </c>
      <c r="AN1184">
        <v>0</v>
      </c>
      <c r="AO1184">
        <v>8.3302092150032304E-3</v>
      </c>
      <c r="AP1184">
        <v>1</v>
      </c>
      <c r="AQ1184">
        <v>134</v>
      </c>
      <c r="AR1184">
        <v>0.99648339398299202</v>
      </c>
      <c r="AS1184">
        <v>1.44991028532926E-2</v>
      </c>
      <c r="AT1184">
        <v>3</v>
      </c>
      <c r="AU1184">
        <v>0</v>
      </c>
      <c r="AV1184">
        <v>0</v>
      </c>
      <c r="AW1184">
        <v>133</v>
      </c>
      <c r="AX1184">
        <v>0.996454000398587</v>
      </c>
      <c r="AY1184" s="73">
        <v>79.159540588274993</v>
      </c>
      <c r="AZ1184">
        <v>133</v>
      </c>
      <c r="BA1184">
        <v>0.996454000398587</v>
      </c>
      <c r="BB1184">
        <v>130</v>
      </c>
      <c r="BC1184">
        <v>0.93011666392227699</v>
      </c>
      <c r="BD1184">
        <v>3</v>
      </c>
      <c r="BE1184">
        <v>5.8036520845711301E-2</v>
      </c>
      <c r="BF1184">
        <v>81.836792217078994</v>
      </c>
      <c r="BG1184">
        <v>82.824165479667897</v>
      </c>
      <c r="BH1184">
        <v>79.159540588274993</v>
      </c>
      <c r="BI1184">
        <v>77.382093923227998</v>
      </c>
    </row>
    <row r="1185" spans="1:61" x14ac:dyDescent="0.25">
      <c r="A1185" s="10" t="str">
        <f>VLOOKUP(D1185,'Index-Relations'!E:F,2,FALSE)</f>
        <v>ESG</v>
      </c>
      <c r="B1185" t="s">
        <v>3450</v>
      </c>
      <c r="C1185" s="53" t="s">
        <v>2765</v>
      </c>
      <c r="D1185" s="59" t="s">
        <v>3004</v>
      </c>
      <c r="E1185" s="59" t="s">
        <v>4625</v>
      </c>
      <c r="F1185" t="s">
        <v>493</v>
      </c>
      <c r="G1185" t="s">
        <v>492</v>
      </c>
      <c r="H1185" t="s">
        <v>494</v>
      </c>
      <c r="I1185" s="52">
        <v>45474</v>
      </c>
      <c r="J1185" t="s">
        <v>2457</v>
      </c>
      <c r="K1185">
        <v>135</v>
      </c>
      <c r="L1185" s="73">
        <v>82.452657608245005</v>
      </c>
      <c r="M1185">
        <v>133</v>
      </c>
      <c r="N1185">
        <v>0.99656439634687599</v>
      </c>
      <c r="O1185" s="73">
        <v>82.798921556972005</v>
      </c>
      <c r="P1185">
        <v>133</v>
      </c>
      <c r="Q1185">
        <v>0.99656439634687599</v>
      </c>
      <c r="R1185">
        <v>133</v>
      </c>
      <c r="S1185">
        <v>0.99656439634687599</v>
      </c>
      <c r="T1185">
        <v>26.4830584680074</v>
      </c>
      <c r="U1185">
        <v>0.57367057817336098</v>
      </c>
      <c r="V1185">
        <v>91</v>
      </c>
      <c r="W1185">
        <v>9.8508898872001802E-2</v>
      </c>
      <c r="X1185">
        <v>13</v>
      </c>
      <c r="Y1185">
        <v>133</v>
      </c>
      <c r="Z1185">
        <v>0.99656439634687599</v>
      </c>
      <c r="AA1185">
        <v>22.1408324338833</v>
      </c>
      <c r="AB1185">
        <v>131</v>
      </c>
      <c r="AC1185">
        <v>0.968034999307683</v>
      </c>
      <c r="AD1185">
        <v>2</v>
      </c>
      <c r="AE1185">
        <v>2.8529397039192099E-2</v>
      </c>
      <c r="AF1185">
        <v>2</v>
      </c>
      <c r="AG1185">
        <v>3.4356036531242198E-3</v>
      </c>
      <c r="AH1185">
        <v>2.49931211379019E-3</v>
      </c>
      <c r="AI1185">
        <v>7</v>
      </c>
      <c r="AJ1185" s="73">
        <v>77.649395516864004</v>
      </c>
      <c r="AK1185">
        <v>133</v>
      </c>
      <c r="AL1185">
        <v>0.99656439634687599</v>
      </c>
      <c r="AM1185">
        <v>0</v>
      </c>
      <c r="AN1185">
        <v>0</v>
      </c>
      <c r="AO1185">
        <v>7.2272302355813898E-3</v>
      </c>
      <c r="AP1185">
        <v>1</v>
      </c>
      <c r="AQ1185">
        <v>134</v>
      </c>
      <c r="AR1185">
        <v>0.99659396362691399</v>
      </c>
      <c r="AS1185">
        <v>1.28888353670386E-2</v>
      </c>
      <c r="AT1185">
        <v>3</v>
      </c>
      <c r="AU1185">
        <v>0</v>
      </c>
      <c r="AV1185">
        <v>0</v>
      </c>
      <c r="AW1185">
        <v>133</v>
      </c>
      <c r="AX1185">
        <v>0.99656439634687599</v>
      </c>
      <c r="AY1185" s="73">
        <v>80.730739322158897</v>
      </c>
      <c r="AZ1185">
        <v>133</v>
      </c>
      <c r="BA1185">
        <v>0.99656439634687599</v>
      </c>
      <c r="BB1185">
        <v>130</v>
      </c>
      <c r="BC1185">
        <v>0.936029738654099</v>
      </c>
      <c r="BD1185">
        <v>3</v>
      </c>
      <c r="BE1185">
        <v>5.33369947372338E-2</v>
      </c>
      <c r="BF1185">
        <v>82.452657608245005</v>
      </c>
      <c r="BG1185">
        <v>82.798921556972005</v>
      </c>
      <c r="BH1185">
        <v>80.730739322158897</v>
      </c>
      <c r="BI1185">
        <v>77.649395516864004</v>
      </c>
    </row>
    <row r="1186" spans="1:61" x14ac:dyDescent="0.25">
      <c r="A1186" s="10" t="str">
        <f>VLOOKUP(D1186,'Index-Relations'!E:F,2,FALSE)</f>
        <v>ESG</v>
      </c>
      <c r="B1186" t="s">
        <v>3450</v>
      </c>
      <c r="C1186" s="53" t="s">
        <v>2766</v>
      </c>
      <c r="D1186" s="59" t="s">
        <v>3004</v>
      </c>
      <c r="E1186" s="59" t="s">
        <v>4626</v>
      </c>
      <c r="F1186" t="s">
        <v>493</v>
      </c>
      <c r="G1186" t="s">
        <v>492</v>
      </c>
      <c r="H1186" t="s">
        <v>494</v>
      </c>
      <c r="I1186" s="52">
        <v>45446</v>
      </c>
      <c r="J1186" t="s">
        <v>2457</v>
      </c>
      <c r="K1186">
        <v>134</v>
      </c>
      <c r="L1186" s="73">
        <v>82.213948914683996</v>
      </c>
      <c r="M1186">
        <v>133</v>
      </c>
      <c r="N1186">
        <v>0.99674105117108402</v>
      </c>
      <c r="O1186" s="73">
        <v>81.936919749021996</v>
      </c>
      <c r="P1186">
        <v>133</v>
      </c>
      <c r="Q1186">
        <v>0.99674105117108402</v>
      </c>
      <c r="R1186">
        <v>133</v>
      </c>
      <c r="S1186">
        <v>0.99674105117108402</v>
      </c>
      <c r="T1186">
        <v>26.759375012245702</v>
      </c>
      <c r="U1186">
        <v>0.58282098124016002</v>
      </c>
      <c r="V1186">
        <v>92</v>
      </c>
      <c r="W1186">
        <v>9.6505110572620206E-2</v>
      </c>
      <c r="X1186">
        <v>13</v>
      </c>
      <c r="Y1186">
        <v>133</v>
      </c>
      <c r="Z1186">
        <v>0.99674105117108402</v>
      </c>
      <c r="AA1186">
        <v>21.6120667636924</v>
      </c>
      <c r="AB1186">
        <v>131</v>
      </c>
      <c r="AC1186">
        <v>0.97020548847993804</v>
      </c>
      <c r="AD1186">
        <v>2</v>
      </c>
      <c r="AE1186">
        <v>2.6535562691146E-2</v>
      </c>
      <c r="AF1186">
        <v>1</v>
      </c>
      <c r="AG1186">
        <v>3.2589488289150501E-3</v>
      </c>
      <c r="AH1186">
        <v>2.4829214200786701E-3</v>
      </c>
      <c r="AI1186">
        <v>7</v>
      </c>
      <c r="AJ1186" s="73">
        <v>77.965284467654001</v>
      </c>
      <c r="AK1186">
        <v>133</v>
      </c>
      <c r="AL1186">
        <v>0.99674105117108402</v>
      </c>
      <c r="AM1186">
        <v>0</v>
      </c>
      <c r="AN1186">
        <v>0</v>
      </c>
      <c r="AO1186">
        <v>6.8878810207792804E-3</v>
      </c>
      <c r="AP1186">
        <v>1</v>
      </c>
      <c r="AQ1186">
        <v>133</v>
      </c>
      <c r="AR1186">
        <v>0.99674105117108402</v>
      </c>
      <c r="AS1186">
        <v>1.2409089333241001E-2</v>
      </c>
      <c r="AT1186">
        <v>3</v>
      </c>
      <c r="AU1186">
        <v>0</v>
      </c>
      <c r="AV1186">
        <v>0</v>
      </c>
      <c r="AW1186">
        <v>133</v>
      </c>
      <c r="AX1186">
        <v>0.99674105117108402</v>
      </c>
      <c r="AY1186" s="73">
        <v>80.646072081585999</v>
      </c>
      <c r="AZ1186">
        <v>133</v>
      </c>
      <c r="BA1186">
        <v>0.99674105117108402</v>
      </c>
      <c r="BB1186">
        <v>129</v>
      </c>
      <c r="BC1186">
        <v>0.93955141035790601</v>
      </c>
      <c r="BD1186">
        <v>3</v>
      </c>
      <c r="BE1186">
        <v>5.0301759792398898E-2</v>
      </c>
      <c r="BF1186">
        <v>82.213948914683996</v>
      </c>
      <c r="BG1186">
        <v>81.936919749021996</v>
      </c>
      <c r="BH1186">
        <v>80.646072081585999</v>
      </c>
      <c r="BI1186">
        <v>77.965284467654001</v>
      </c>
    </row>
    <row r="1187" spans="1:61" x14ac:dyDescent="0.25">
      <c r="A1187" s="10" t="str">
        <f>VLOOKUP(D1187,'Index-Relations'!E:F,2,FALSE)</f>
        <v>ESG</v>
      </c>
      <c r="B1187" t="s">
        <v>3450</v>
      </c>
      <c r="C1187" s="53" t="s">
        <v>2767</v>
      </c>
      <c r="D1187" s="59" t="s">
        <v>3004</v>
      </c>
      <c r="E1187" s="59" t="s">
        <v>4627</v>
      </c>
      <c r="F1187" t="s">
        <v>493</v>
      </c>
      <c r="G1187" t="s">
        <v>492</v>
      </c>
      <c r="H1187" t="s">
        <v>494</v>
      </c>
      <c r="I1187" s="52">
        <v>45413</v>
      </c>
      <c r="J1187" t="s">
        <v>2457</v>
      </c>
      <c r="K1187">
        <v>134</v>
      </c>
      <c r="L1187" s="73">
        <v>82.245514559878998</v>
      </c>
      <c r="M1187">
        <v>133</v>
      </c>
      <c r="N1187">
        <v>0.99702172410390899</v>
      </c>
      <c r="O1187" s="73">
        <v>82.243542016237896</v>
      </c>
      <c r="P1187">
        <v>133</v>
      </c>
      <c r="Q1187">
        <v>0.99702172410390899</v>
      </c>
      <c r="R1187">
        <v>133</v>
      </c>
      <c r="S1187">
        <v>0.99702172410390899</v>
      </c>
      <c r="T1187">
        <v>27.3971174610767</v>
      </c>
      <c r="U1187">
        <v>0.58081222150933698</v>
      </c>
      <c r="V1187">
        <v>92</v>
      </c>
      <c r="W1187">
        <v>9.6721985414707598E-2</v>
      </c>
      <c r="X1187">
        <v>13</v>
      </c>
      <c r="Y1187">
        <v>133</v>
      </c>
      <c r="Z1187">
        <v>0.99702172410390899</v>
      </c>
      <c r="AA1187">
        <v>22.313454539220199</v>
      </c>
      <c r="AB1187">
        <v>131</v>
      </c>
      <c r="AC1187">
        <v>0.97133169139272602</v>
      </c>
      <c r="AD1187">
        <v>2</v>
      </c>
      <c r="AE1187">
        <v>2.5690032711182802E-2</v>
      </c>
      <c r="AF1187">
        <v>1</v>
      </c>
      <c r="AG1187">
        <v>2.9782758960906599E-3</v>
      </c>
      <c r="AH1187">
        <v>2.3755955670562998E-3</v>
      </c>
      <c r="AI1187">
        <v>7</v>
      </c>
      <c r="AJ1187" s="73">
        <v>77.748813484207005</v>
      </c>
      <c r="AK1187">
        <v>133</v>
      </c>
      <c r="AL1187">
        <v>0.99702172410390899</v>
      </c>
      <c r="AM1187">
        <v>0</v>
      </c>
      <c r="AN1187">
        <v>0</v>
      </c>
      <c r="AO1187">
        <v>7.1205312096236199E-3</v>
      </c>
      <c r="AP1187">
        <v>1</v>
      </c>
      <c r="AQ1187">
        <v>133</v>
      </c>
      <c r="AR1187">
        <v>0.99702172410390899</v>
      </c>
      <c r="AS1187">
        <v>1.3276225196587801E-2</v>
      </c>
      <c r="AT1187">
        <v>3</v>
      </c>
      <c r="AU1187">
        <v>0</v>
      </c>
      <c r="AV1187">
        <v>0</v>
      </c>
      <c r="AW1187">
        <v>133</v>
      </c>
      <c r="AX1187">
        <v>0.99702172410390999</v>
      </c>
      <c r="AY1187" s="73">
        <v>80.598866850286001</v>
      </c>
      <c r="AZ1187">
        <v>133</v>
      </c>
      <c r="BA1187">
        <v>0.99702172410390899</v>
      </c>
      <c r="BB1187">
        <v>130</v>
      </c>
      <c r="BC1187">
        <v>0.97017399228912904</v>
      </c>
      <c r="BD1187">
        <v>2</v>
      </c>
      <c r="BE1187">
        <v>1.9727200605156401E-2</v>
      </c>
      <c r="BF1187">
        <v>82.245514559878998</v>
      </c>
      <c r="BG1187">
        <v>82.243542016237896</v>
      </c>
      <c r="BH1187">
        <v>80.598866850286001</v>
      </c>
      <c r="BI1187">
        <v>77.748813484207005</v>
      </c>
    </row>
    <row r="1188" spans="1:61" x14ac:dyDescent="0.25">
      <c r="A1188" s="10" t="str">
        <f>VLOOKUP(D1188,'Index-Relations'!E:F,2,FALSE)</f>
        <v>ESG</v>
      </c>
      <c r="B1188" t="s">
        <v>3450</v>
      </c>
      <c r="C1188" s="53" t="s">
        <v>2768</v>
      </c>
      <c r="D1188" s="59" t="s">
        <v>3004</v>
      </c>
      <c r="E1188" s="59" t="s">
        <v>4628</v>
      </c>
      <c r="F1188" t="s">
        <v>493</v>
      </c>
      <c r="G1188" t="s">
        <v>492</v>
      </c>
      <c r="H1188" t="s">
        <v>494</v>
      </c>
      <c r="I1188" s="52">
        <v>45383</v>
      </c>
      <c r="J1188" t="s">
        <v>2457</v>
      </c>
      <c r="K1188">
        <v>133</v>
      </c>
      <c r="L1188">
        <v>85.510479127225693</v>
      </c>
      <c r="M1188">
        <v>133</v>
      </c>
      <c r="N1188">
        <v>1</v>
      </c>
      <c r="O1188">
        <v>86.619351217643697</v>
      </c>
      <c r="P1188">
        <v>133</v>
      </c>
      <c r="Q1188">
        <v>1</v>
      </c>
      <c r="R1188">
        <v>133</v>
      </c>
      <c r="S1188">
        <v>1</v>
      </c>
      <c r="T1188">
        <v>27.354941234491399</v>
      </c>
      <c r="U1188">
        <v>0.58142857542050097</v>
      </c>
      <c r="V1188">
        <v>92</v>
      </c>
      <c r="W1188">
        <v>9.6488303016893803E-2</v>
      </c>
      <c r="X1188">
        <v>13</v>
      </c>
      <c r="Y1188">
        <v>133</v>
      </c>
      <c r="Z1188">
        <v>1</v>
      </c>
      <c r="AA1188">
        <v>21.4551983758451</v>
      </c>
      <c r="AB1188">
        <v>131</v>
      </c>
      <c r="AC1188">
        <v>0.97460329978349602</v>
      </c>
      <c r="AD1188">
        <v>2</v>
      </c>
      <c r="AE1188">
        <v>2.5396700216503199E-2</v>
      </c>
      <c r="AF1188">
        <v>0</v>
      </c>
      <c r="AG1188">
        <v>0</v>
      </c>
      <c r="AH1188">
        <v>2.3328489146525102E-3</v>
      </c>
      <c r="AI1188">
        <v>7</v>
      </c>
      <c r="AJ1188">
        <v>81.806027538838194</v>
      </c>
      <c r="AK1188">
        <v>133</v>
      </c>
      <c r="AL1188">
        <v>1</v>
      </c>
      <c r="AM1188">
        <v>0</v>
      </c>
      <c r="AN1188">
        <v>0</v>
      </c>
      <c r="AO1188">
        <v>6.6527442447385197E-3</v>
      </c>
      <c r="AP1188">
        <v>1</v>
      </c>
      <c r="AQ1188">
        <v>133</v>
      </c>
      <c r="AR1188">
        <v>0.999999999999999</v>
      </c>
      <c r="AS1188">
        <v>1.2557297271774801E-2</v>
      </c>
      <c r="AT1188">
        <v>3</v>
      </c>
      <c r="AU1188">
        <v>0</v>
      </c>
      <c r="AV1188">
        <v>0</v>
      </c>
      <c r="AW1188">
        <v>133</v>
      </c>
      <c r="AX1188">
        <v>1</v>
      </c>
      <c r="AY1188">
        <v>84.288186344879307</v>
      </c>
      <c r="AZ1188">
        <v>133</v>
      </c>
      <c r="BA1188">
        <v>1</v>
      </c>
      <c r="BB1188">
        <v>130</v>
      </c>
      <c r="BC1188">
        <v>0.97278055421811904</v>
      </c>
      <c r="BD1188">
        <v>2</v>
      </c>
      <c r="BE1188">
        <v>2.0566701537141598E-2</v>
      </c>
      <c r="BF1188">
        <v>82.680145953782997</v>
      </c>
      <c r="BG1188">
        <v>82.496985758237997</v>
      </c>
      <c r="BH1188">
        <v>81.3770770920339</v>
      </c>
      <c r="BI1188">
        <v>77.942732462918002</v>
      </c>
    </row>
    <row r="1189" spans="1:61" x14ac:dyDescent="0.25">
      <c r="A1189" s="10" t="str">
        <f>VLOOKUP(D1189,'Index-Relations'!E:F,2,FALSE)</f>
        <v>ESG</v>
      </c>
      <c r="B1189" t="s">
        <v>3450</v>
      </c>
      <c r="C1189" s="53" t="s">
        <v>2769</v>
      </c>
      <c r="D1189" s="59" t="s">
        <v>3004</v>
      </c>
      <c r="E1189" s="59" t="s">
        <v>4629</v>
      </c>
      <c r="F1189" t="s">
        <v>493</v>
      </c>
      <c r="G1189" t="s">
        <v>492</v>
      </c>
      <c r="H1189" t="s">
        <v>494</v>
      </c>
      <c r="I1189" s="52">
        <v>45352</v>
      </c>
      <c r="J1189" t="s">
        <v>2457</v>
      </c>
      <c r="K1189">
        <v>133</v>
      </c>
      <c r="L1189">
        <v>85.720612845458106</v>
      </c>
      <c r="M1189">
        <v>133</v>
      </c>
      <c r="N1189">
        <v>1</v>
      </c>
      <c r="O1189">
        <v>86.465953375994005</v>
      </c>
      <c r="P1189">
        <v>133</v>
      </c>
      <c r="Q1189">
        <v>1</v>
      </c>
      <c r="R1189">
        <v>133</v>
      </c>
      <c r="S1189">
        <v>0.999999999999999</v>
      </c>
      <c r="T1189">
        <v>26.585157809412198</v>
      </c>
      <c r="U1189">
        <v>0.55212425312331503</v>
      </c>
      <c r="V1189">
        <v>89</v>
      </c>
      <c r="W1189">
        <v>8.4145841258215504E-2</v>
      </c>
      <c r="X1189">
        <v>13</v>
      </c>
      <c r="Y1189">
        <v>133</v>
      </c>
      <c r="Z1189">
        <v>1</v>
      </c>
      <c r="AA1189">
        <v>21.0758006938586</v>
      </c>
      <c r="AB1189">
        <v>131</v>
      </c>
      <c r="AC1189">
        <v>0.97531580822007102</v>
      </c>
      <c r="AD1189">
        <v>2</v>
      </c>
      <c r="AE1189">
        <v>2.4684191779928599E-2</v>
      </c>
      <c r="AF1189">
        <v>0</v>
      </c>
      <c r="AG1189">
        <v>3.4694000000000002E-16</v>
      </c>
      <c r="AH1189">
        <v>1.3500823801753301E-3</v>
      </c>
      <c r="AI1189">
        <v>5</v>
      </c>
      <c r="AJ1189">
        <v>82.261351982272004</v>
      </c>
      <c r="AK1189">
        <v>133</v>
      </c>
      <c r="AL1189">
        <v>1</v>
      </c>
      <c r="AM1189">
        <v>0</v>
      </c>
      <c r="AN1189">
        <v>0</v>
      </c>
      <c r="AO1189">
        <v>6.4524515983605101E-3</v>
      </c>
      <c r="AP1189">
        <v>1</v>
      </c>
      <c r="AQ1189">
        <v>133</v>
      </c>
      <c r="AR1189">
        <v>1</v>
      </c>
      <c r="AS1189">
        <v>1.2171657011727999E-2</v>
      </c>
      <c r="AT1189">
        <v>3</v>
      </c>
      <c r="AU1189">
        <v>0</v>
      </c>
      <c r="AV1189">
        <v>0</v>
      </c>
      <c r="AW1189">
        <v>133</v>
      </c>
      <c r="AX1189">
        <v>1</v>
      </c>
      <c r="AY1189">
        <v>84.668760535875904</v>
      </c>
      <c r="AZ1189">
        <v>133</v>
      </c>
      <c r="BA1189">
        <v>1</v>
      </c>
      <c r="BB1189">
        <v>130</v>
      </c>
      <c r="BC1189">
        <v>0.97435368528178101</v>
      </c>
      <c r="BD1189">
        <v>2</v>
      </c>
      <c r="BE1189">
        <v>1.9193863119858101E-2</v>
      </c>
      <c r="BF1189">
        <v>82.954617857368902</v>
      </c>
      <c r="BG1189">
        <v>82.421482204689994</v>
      </c>
      <c r="BH1189">
        <v>81.853227376950997</v>
      </c>
      <c r="BI1189">
        <v>78.466060851754904</v>
      </c>
    </row>
    <row r="1190" spans="1:61" x14ac:dyDescent="0.25">
      <c r="A1190" s="10" t="str">
        <f>VLOOKUP(D1190,'Index-Relations'!E:F,2,FALSE)</f>
        <v>ESG</v>
      </c>
      <c r="B1190" t="s">
        <v>3450</v>
      </c>
      <c r="C1190" s="53" t="s">
        <v>2770</v>
      </c>
      <c r="D1190" s="59" t="s">
        <v>3004</v>
      </c>
      <c r="E1190" s="59" t="s">
        <v>4630</v>
      </c>
      <c r="F1190" t="s">
        <v>493</v>
      </c>
      <c r="G1190" t="s">
        <v>492</v>
      </c>
      <c r="H1190" t="s">
        <v>494</v>
      </c>
      <c r="I1190" s="52">
        <v>45323</v>
      </c>
      <c r="J1190" t="s">
        <v>2457</v>
      </c>
      <c r="K1190">
        <v>133</v>
      </c>
      <c r="L1190">
        <v>85.979974040891307</v>
      </c>
      <c r="M1190">
        <v>133</v>
      </c>
      <c r="N1190">
        <v>1</v>
      </c>
      <c r="O1190">
        <v>86.846036061186595</v>
      </c>
      <c r="P1190">
        <v>133</v>
      </c>
      <c r="Q1190">
        <v>1</v>
      </c>
      <c r="R1190">
        <v>133</v>
      </c>
      <c r="S1190">
        <v>1</v>
      </c>
      <c r="T1190">
        <v>26.979904799683101</v>
      </c>
      <c r="U1190">
        <v>0.54799238215479096</v>
      </c>
      <c r="V1190">
        <v>89</v>
      </c>
      <c r="W1190">
        <v>8.1343340514913307E-2</v>
      </c>
      <c r="X1190">
        <v>12</v>
      </c>
      <c r="Y1190">
        <v>133</v>
      </c>
      <c r="Z1190">
        <v>1</v>
      </c>
      <c r="AA1190">
        <v>22.255919272303402</v>
      </c>
      <c r="AB1190">
        <v>131</v>
      </c>
      <c r="AC1190">
        <v>0.97456597288189695</v>
      </c>
      <c r="AD1190">
        <v>2</v>
      </c>
      <c r="AE1190">
        <v>2.5434027118102401E-2</v>
      </c>
      <c r="AF1190">
        <v>0</v>
      </c>
      <c r="AG1190">
        <v>0</v>
      </c>
      <c r="AH1190">
        <v>1.23391084922251E-3</v>
      </c>
      <c r="AI1190">
        <v>5</v>
      </c>
      <c r="AJ1190">
        <v>82.405964244777294</v>
      </c>
      <c r="AK1190">
        <v>133</v>
      </c>
      <c r="AL1190">
        <v>1</v>
      </c>
      <c r="AM1190">
        <v>0</v>
      </c>
      <c r="AN1190">
        <v>0</v>
      </c>
      <c r="AO1190">
        <v>6.8470269864948502E-3</v>
      </c>
      <c r="AP1190">
        <v>1</v>
      </c>
      <c r="AQ1190">
        <v>133</v>
      </c>
      <c r="AR1190">
        <v>1</v>
      </c>
      <c r="AS1190">
        <v>1.2645446086328701E-2</v>
      </c>
      <c r="AT1190">
        <v>3</v>
      </c>
      <c r="AU1190">
        <v>0</v>
      </c>
      <c r="AV1190">
        <v>0</v>
      </c>
      <c r="AW1190">
        <v>133</v>
      </c>
      <c r="AX1190">
        <v>0.999999999999999</v>
      </c>
      <c r="AY1190">
        <v>84.756269208005406</v>
      </c>
      <c r="AZ1190">
        <v>133</v>
      </c>
      <c r="BA1190">
        <v>1</v>
      </c>
      <c r="BB1190">
        <v>130</v>
      </c>
      <c r="BC1190">
        <v>0.97367888412358405</v>
      </c>
      <c r="BD1190">
        <v>2</v>
      </c>
      <c r="BE1190">
        <v>1.9474088889920499E-2</v>
      </c>
      <c r="BF1190">
        <v>83.122116232677996</v>
      </c>
      <c r="BG1190">
        <v>82.793349352365993</v>
      </c>
      <c r="BH1190">
        <v>81.805075781539898</v>
      </c>
      <c r="BI1190">
        <v>78.532791197537904</v>
      </c>
    </row>
    <row r="1191" spans="1:61" x14ac:dyDescent="0.25">
      <c r="A1191" s="10" t="str">
        <f>VLOOKUP(D1191,'Index-Relations'!E:F,2,FALSE)</f>
        <v>ESG</v>
      </c>
      <c r="B1191" t="s">
        <v>3450</v>
      </c>
      <c r="C1191" s="53" t="s">
        <v>2760</v>
      </c>
      <c r="D1191" s="59" t="s">
        <v>3005</v>
      </c>
      <c r="E1191" s="59" t="s">
        <v>4631</v>
      </c>
      <c r="F1191" t="s">
        <v>496</v>
      </c>
      <c r="G1191" t="s">
        <v>495</v>
      </c>
      <c r="H1191" t="s">
        <v>497</v>
      </c>
      <c r="I1191" s="52">
        <v>45659</v>
      </c>
      <c r="J1191" t="s">
        <v>2457</v>
      </c>
      <c r="K1191">
        <v>127</v>
      </c>
      <c r="L1191" s="73">
        <v>82.571034628312901</v>
      </c>
      <c r="M1191">
        <v>127</v>
      </c>
      <c r="N1191">
        <v>1</v>
      </c>
      <c r="O1191" s="73">
        <v>83.816888708335</v>
      </c>
      <c r="P1191">
        <v>127</v>
      </c>
      <c r="Q1191">
        <v>1</v>
      </c>
      <c r="R1191">
        <v>127</v>
      </c>
      <c r="S1191">
        <v>1</v>
      </c>
      <c r="T1191">
        <v>25.940620119163299</v>
      </c>
      <c r="U1191">
        <v>0.54107483676129597</v>
      </c>
      <c r="V1191">
        <v>90</v>
      </c>
      <c r="W1191">
        <v>8.5989363363298904E-2</v>
      </c>
      <c r="X1191">
        <v>14</v>
      </c>
      <c r="Y1191">
        <v>127</v>
      </c>
      <c r="Z1191">
        <v>1</v>
      </c>
      <c r="AA1191">
        <v>28.1797004808565</v>
      </c>
      <c r="AB1191">
        <v>122</v>
      </c>
      <c r="AC1191">
        <v>0.98043956796943998</v>
      </c>
      <c r="AD1191">
        <v>5</v>
      </c>
      <c r="AE1191">
        <v>1.9560432030560199E-2</v>
      </c>
      <c r="AF1191">
        <v>0</v>
      </c>
      <c r="AG1191">
        <v>0</v>
      </c>
      <c r="AH1191">
        <v>3.3464622020537298E-3</v>
      </c>
      <c r="AI1191">
        <v>8</v>
      </c>
      <c r="AJ1191" s="73">
        <v>77.4043930518189</v>
      </c>
      <c r="AK1191">
        <v>127</v>
      </c>
      <c r="AL1191">
        <v>1</v>
      </c>
      <c r="AM1191">
        <v>0</v>
      </c>
      <c r="AN1191">
        <v>0</v>
      </c>
      <c r="AO1191">
        <v>0</v>
      </c>
      <c r="AP1191">
        <v>0</v>
      </c>
      <c r="AQ1191">
        <v>127</v>
      </c>
      <c r="AR1191">
        <v>1</v>
      </c>
      <c r="AS1191">
        <v>0</v>
      </c>
      <c r="AT1191">
        <v>0</v>
      </c>
      <c r="AU1191">
        <v>0</v>
      </c>
      <c r="AV1191">
        <v>0</v>
      </c>
      <c r="AW1191">
        <v>127</v>
      </c>
      <c r="AX1191">
        <v>1</v>
      </c>
      <c r="AY1191" s="73">
        <v>80.095996310312003</v>
      </c>
      <c r="AZ1191">
        <v>127</v>
      </c>
      <c r="BA1191">
        <v>1</v>
      </c>
      <c r="BB1191">
        <v>127</v>
      </c>
      <c r="BC1191">
        <v>1</v>
      </c>
      <c r="BD1191">
        <v>0</v>
      </c>
      <c r="BE1191">
        <v>0</v>
      </c>
      <c r="BF1191">
        <v>82.571034628312901</v>
      </c>
      <c r="BG1191">
        <v>83.816888708335</v>
      </c>
      <c r="BH1191">
        <v>80.095996310312003</v>
      </c>
      <c r="BI1191">
        <v>77.4043930518189</v>
      </c>
    </row>
    <row r="1192" spans="1:61" x14ac:dyDescent="0.25">
      <c r="A1192" s="10" t="str">
        <f>VLOOKUP(D1192,'Index-Relations'!E:F,2,FALSE)</f>
        <v>ESG</v>
      </c>
      <c r="B1192" t="s">
        <v>3450</v>
      </c>
      <c r="C1192" s="53" t="s">
        <v>2761</v>
      </c>
      <c r="D1192" s="59" t="s">
        <v>3005</v>
      </c>
      <c r="E1192" s="59" t="s">
        <v>4632</v>
      </c>
      <c r="F1192" t="s">
        <v>496</v>
      </c>
      <c r="G1192" t="s">
        <v>495</v>
      </c>
      <c r="H1192" t="s">
        <v>497</v>
      </c>
      <c r="I1192" s="52">
        <v>45628</v>
      </c>
      <c r="J1192" t="s">
        <v>2457</v>
      </c>
      <c r="K1192">
        <v>129</v>
      </c>
      <c r="L1192" s="73">
        <v>81.4422553953669</v>
      </c>
      <c r="M1192">
        <v>128</v>
      </c>
      <c r="N1192">
        <v>0.99996831604180003</v>
      </c>
      <c r="O1192" s="73">
        <v>82.925367895239006</v>
      </c>
      <c r="P1192">
        <v>128</v>
      </c>
      <c r="Q1192">
        <v>0.99996831604180003</v>
      </c>
      <c r="R1192">
        <v>128</v>
      </c>
      <c r="S1192">
        <v>0.99996831604180103</v>
      </c>
      <c r="T1192">
        <v>25.7822654015573</v>
      </c>
      <c r="U1192">
        <v>0.52196043647273005</v>
      </c>
      <c r="V1192">
        <v>88</v>
      </c>
      <c r="W1192">
        <v>8.5132899865974193E-2</v>
      </c>
      <c r="X1192">
        <v>13</v>
      </c>
      <c r="Y1192">
        <v>128</v>
      </c>
      <c r="Z1192">
        <v>0.99996831604180003</v>
      </c>
      <c r="AA1192">
        <v>20.075117914497</v>
      </c>
      <c r="AB1192">
        <v>125</v>
      </c>
      <c r="AC1192">
        <v>0.98844936785323601</v>
      </c>
      <c r="AD1192">
        <v>3</v>
      </c>
      <c r="AE1192">
        <v>1.15189481885644E-2</v>
      </c>
      <c r="AF1192">
        <v>1</v>
      </c>
      <c r="AG1192">
        <v>3.1683958198924002E-5</v>
      </c>
      <c r="AH1192">
        <v>3.0224734648437199E-3</v>
      </c>
      <c r="AI1192">
        <v>7</v>
      </c>
      <c r="AJ1192" s="73">
        <v>77.056774795961999</v>
      </c>
      <c r="AK1192">
        <v>128</v>
      </c>
      <c r="AL1192">
        <v>0.99996831604180003</v>
      </c>
      <c r="AM1192">
        <v>0</v>
      </c>
      <c r="AN1192">
        <v>0</v>
      </c>
      <c r="AO1192">
        <v>0</v>
      </c>
      <c r="AP1192">
        <v>0</v>
      </c>
      <c r="AQ1192">
        <v>129</v>
      </c>
      <c r="AR1192">
        <v>1</v>
      </c>
      <c r="AS1192">
        <v>0</v>
      </c>
      <c r="AT1192">
        <v>0</v>
      </c>
      <c r="AU1192">
        <v>0</v>
      </c>
      <c r="AV1192">
        <v>0</v>
      </c>
      <c r="AW1192">
        <v>129</v>
      </c>
      <c r="AX1192">
        <v>0.999999999999999</v>
      </c>
      <c r="AY1192" s="73">
        <v>78.352553084561904</v>
      </c>
      <c r="AZ1192">
        <v>128</v>
      </c>
      <c r="BA1192">
        <v>0.99996831604180003</v>
      </c>
      <c r="BB1192">
        <v>127</v>
      </c>
      <c r="BC1192">
        <v>0.94844240871406504</v>
      </c>
      <c r="BD1192">
        <v>2</v>
      </c>
      <c r="BE1192">
        <v>5.1557591285934297E-2</v>
      </c>
      <c r="BF1192">
        <v>81.4422553953669</v>
      </c>
      <c r="BG1192">
        <v>82.925367895239006</v>
      </c>
      <c r="BH1192">
        <v>78.352553084561904</v>
      </c>
      <c r="BI1192">
        <v>77.056774795961999</v>
      </c>
    </row>
    <row r="1193" spans="1:61" x14ac:dyDescent="0.25">
      <c r="A1193" s="10" t="str">
        <f>VLOOKUP(D1193,'Index-Relations'!E:F,2,FALSE)</f>
        <v>ESG</v>
      </c>
      <c r="B1193" t="s">
        <v>3450</v>
      </c>
      <c r="C1193" s="53" t="s">
        <v>2762</v>
      </c>
      <c r="D1193" s="59" t="s">
        <v>3005</v>
      </c>
      <c r="E1193" s="59" t="s">
        <v>4633</v>
      </c>
      <c r="F1193" t="s">
        <v>496</v>
      </c>
      <c r="G1193" t="s">
        <v>495</v>
      </c>
      <c r="H1193" t="s">
        <v>497</v>
      </c>
      <c r="I1193" s="52">
        <v>45597</v>
      </c>
      <c r="J1193" t="s">
        <v>2457</v>
      </c>
      <c r="K1193">
        <v>129</v>
      </c>
      <c r="L1193" s="73">
        <v>81.540751279078904</v>
      </c>
      <c r="M1193">
        <v>128</v>
      </c>
      <c r="N1193">
        <v>0.99997417912837305</v>
      </c>
      <c r="O1193" s="73">
        <v>82.968113898454007</v>
      </c>
      <c r="P1193">
        <v>128</v>
      </c>
      <c r="Q1193">
        <v>0.99997417912837305</v>
      </c>
      <c r="R1193">
        <v>128</v>
      </c>
      <c r="S1193">
        <v>0.99997417912837205</v>
      </c>
      <c r="T1193">
        <v>25.8542655115066</v>
      </c>
      <c r="U1193">
        <v>0.52141747968989105</v>
      </c>
      <c r="V1193">
        <v>88</v>
      </c>
      <c r="W1193">
        <v>8.3494170992202896E-2</v>
      </c>
      <c r="X1193">
        <v>13</v>
      </c>
      <c r="Y1193">
        <v>128</v>
      </c>
      <c r="Z1193">
        <v>0.99997417912837305</v>
      </c>
      <c r="AA1193">
        <v>20.953392583840301</v>
      </c>
      <c r="AB1193">
        <v>124</v>
      </c>
      <c r="AC1193">
        <v>0.98142694762194005</v>
      </c>
      <c r="AD1193">
        <v>4</v>
      </c>
      <c r="AE1193">
        <v>1.8547231506432098E-2</v>
      </c>
      <c r="AF1193">
        <v>1</v>
      </c>
      <c r="AG1193">
        <v>2.5820871627550701E-5</v>
      </c>
      <c r="AH1193">
        <v>2.7754531521573399E-3</v>
      </c>
      <c r="AI1193">
        <v>7</v>
      </c>
      <c r="AJ1193" s="73">
        <v>77.290279703066005</v>
      </c>
      <c r="AK1193">
        <v>128</v>
      </c>
      <c r="AL1193">
        <v>0.99997417912837305</v>
      </c>
      <c r="AM1193">
        <v>0</v>
      </c>
      <c r="AN1193">
        <v>0</v>
      </c>
      <c r="AO1193">
        <v>0</v>
      </c>
      <c r="AP1193">
        <v>0</v>
      </c>
      <c r="AQ1193">
        <v>129</v>
      </c>
      <c r="AR1193">
        <v>0.999999999999999</v>
      </c>
      <c r="AS1193">
        <v>0</v>
      </c>
      <c r="AT1193">
        <v>0</v>
      </c>
      <c r="AU1193">
        <v>0</v>
      </c>
      <c r="AV1193">
        <v>0</v>
      </c>
      <c r="AW1193">
        <v>129</v>
      </c>
      <c r="AX1193">
        <v>1</v>
      </c>
      <c r="AY1193" s="73">
        <v>78.402802079374993</v>
      </c>
      <c r="AZ1193">
        <v>128</v>
      </c>
      <c r="BA1193">
        <v>0.99997417912837305</v>
      </c>
      <c r="BB1193">
        <v>126</v>
      </c>
      <c r="BC1193">
        <v>0.94169802072940201</v>
      </c>
      <c r="BD1193">
        <v>3</v>
      </c>
      <c r="BE1193">
        <v>5.8301979270597597E-2</v>
      </c>
      <c r="BF1193">
        <v>81.540751279078904</v>
      </c>
      <c r="BG1193">
        <v>82.968113898454007</v>
      </c>
      <c r="BH1193">
        <v>78.402802079374993</v>
      </c>
      <c r="BI1193">
        <v>77.290279703066005</v>
      </c>
    </row>
    <row r="1194" spans="1:61" x14ac:dyDescent="0.25">
      <c r="A1194" s="10" t="str">
        <f>VLOOKUP(D1194,'Index-Relations'!E:F,2,FALSE)</f>
        <v>ESG</v>
      </c>
      <c r="B1194" t="s">
        <v>3450</v>
      </c>
      <c r="C1194" s="53" t="s">
        <v>2763</v>
      </c>
      <c r="D1194" s="59" t="s">
        <v>3005</v>
      </c>
      <c r="E1194" s="59" t="s">
        <v>4634</v>
      </c>
      <c r="F1194" t="s">
        <v>496</v>
      </c>
      <c r="G1194" t="s">
        <v>495</v>
      </c>
      <c r="H1194" t="s">
        <v>497</v>
      </c>
      <c r="I1194" s="52">
        <v>45566</v>
      </c>
      <c r="J1194" t="s">
        <v>2457</v>
      </c>
      <c r="K1194">
        <v>129</v>
      </c>
      <c r="L1194" s="73">
        <v>81.472645908305907</v>
      </c>
      <c r="M1194">
        <v>128</v>
      </c>
      <c r="N1194">
        <v>0.99997403694536702</v>
      </c>
      <c r="O1194" s="73">
        <v>83.036785395512993</v>
      </c>
      <c r="P1194">
        <v>128</v>
      </c>
      <c r="Q1194">
        <v>0.99997403694536702</v>
      </c>
      <c r="R1194">
        <v>128</v>
      </c>
      <c r="S1194">
        <v>0.99997403694536702</v>
      </c>
      <c r="T1194">
        <v>26.1599192389188</v>
      </c>
      <c r="U1194">
        <v>0.52057017477612499</v>
      </c>
      <c r="V1194">
        <v>88</v>
      </c>
      <c r="W1194">
        <v>8.4691789635506096E-2</v>
      </c>
      <c r="X1194">
        <v>13</v>
      </c>
      <c r="Y1194">
        <v>128</v>
      </c>
      <c r="Z1194">
        <v>0.99997403694536702</v>
      </c>
      <c r="AA1194">
        <v>20.9689652760276</v>
      </c>
      <c r="AB1194">
        <v>125</v>
      </c>
      <c r="AC1194">
        <v>0.98363230640781196</v>
      </c>
      <c r="AD1194">
        <v>3</v>
      </c>
      <c r="AE1194">
        <v>1.6341730537555402E-2</v>
      </c>
      <c r="AF1194">
        <v>1</v>
      </c>
      <c r="AG1194">
        <v>2.59630546324413E-5</v>
      </c>
      <c r="AH1194">
        <v>2.7830162918383999E-3</v>
      </c>
      <c r="AI1194">
        <v>7</v>
      </c>
      <c r="AJ1194" s="73">
        <v>77.113837713348005</v>
      </c>
      <c r="AK1194">
        <v>128</v>
      </c>
      <c r="AL1194">
        <v>0.99997403694536702</v>
      </c>
      <c r="AM1194">
        <v>0</v>
      </c>
      <c r="AN1194">
        <v>0</v>
      </c>
      <c r="AO1194">
        <v>0</v>
      </c>
      <c r="AP1194">
        <v>0</v>
      </c>
      <c r="AQ1194">
        <v>129</v>
      </c>
      <c r="AR1194">
        <v>1</v>
      </c>
      <c r="AS1194">
        <v>0</v>
      </c>
      <c r="AT1194">
        <v>0</v>
      </c>
      <c r="AU1194">
        <v>0</v>
      </c>
      <c r="AV1194">
        <v>0</v>
      </c>
      <c r="AW1194">
        <v>129</v>
      </c>
      <c r="AX1194">
        <v>1</v>
      </c>
      <c r="AY1194" s="73">
        <v>78.300636527444993</v>
      </c>
      <c r="AZ1194">
        <v>128</v>
      </c>
      <c r="BA1194">
        <v>0.99997403694536702</v>
      </c>
      <c r="BB1194">
        <v>126</v>
      </c>
      <c r="BC1194">
        <v>0.94028776601419894</v>
      </c>
      <c r="BD1194">
        <v>3</v>
      </c>
      <c r="BE1194">
        <v>5.9712233985800403E-2</v>
      </c>
      <c r="BF1194">
        <v>81.472645908305907</v>
      </c>
      <c r="BG1194">
        <v>83.036785395512993</v>
      </c>
      <c r="BH1194">
        <v>78.300636527444993</v>
      </c>
      <c r="BI1194">
        <v>77.113837713348005</v>
      </c>
    </row>
    <row r="1195" spans="1:61" x14ac:dyDescent="0.25">
      <c r="A1195" s="10" t="str">
        <f>VLOOKUP(D1195,'Index-Relations'!E:F,2,FALSE)</f>
        <v>ESG</v>
      </c>
      <c r="B1195" t="s">
        <v>3450</v>
      </c>
      <c r="C1195" s="53" t="s">
        <v>2764</v>
      </c>
      <c r="D1195" s="59" t="s">
        <v>3005</v>
      </c>
      <c r="E1195" s="59" t="s">
        <v>4635</v>
      </c>
      <c r="F1195" t="s">
        <v>496</v>
      </c>
      <c r="G1195" t="s">
        <v>495</v>
      </c>
      <c r="H1195" t="s">
        <v>497</v>
      </c>
      <c r="I1195" s="52">
        <v>45538</v>
      </c>
      <c r="J1195" t="s">
        <v>2457</v>
      </c>
      <c r="K1195">
        <v>129</v>
      </c>
      <c r="L1195" s="73">
        <v>81.673350940161995</v>
      </c>
      <c r="M1195">
        <v>128</v>
      </c>
      <c r="N1195">
        <v>0.99997245944693003</v>
      </c>
      <c r="O1195" s="73">
        <v>83.053374436419901</v>
      </c>
      <c r="P1195">
        <v>128</v>
      </c>
      <c r="Q1195">
        <v>0.99997245944693003</v>
      </c>
      <c r="R1195">
        <v>128</v>
      </c>
      <c r="S1195">
        <v>0.99997245944693103</v>
      </c>
      <c r="T1195">
        <v>26.612531387156501</v>
      </c>
      <c r="U1195">
        <v>0.53128947603986298</v>
      </c>
      <c r="V1195">
        <v>88</v>
      </c>
      <c r="W1195">
        <v>8.7473747151089298E-2</v>
      </c>
      <c r="X1195">
        <v>13</v>
      </c>
      <c r="Y1195">
        <v>128</v>
      </c>
      <c r="Z1195">
        <v>0.99997245944693003</v>
      </c>
      <c r="AA1195">
        <v>22.446224886153399</v>
      </c>
      <c r="AB1195">
        <v>126</v>
      </c>
      <c r="AC1195">
        <v>0.98652856497609498</v>
      </c>
      <c r="AD1195">
        <v>3</v>
      </c>
      <c r="AE1195">
        <v>1.7556728204397999E-2</v>
      </c>
      <c r="AF1195">
        <v>0</v>
      </c>
      <c r="AG1195">
        <v>0</v>
      </c>
      <c r="AH1195">
        <v>2.8045677066070702E-3</v>
      </c>
      <c r="AI1195">
        <v>7</v>
      </c>
      <c r="AJ1195" s="73">
        <v>77.500444600541897</v>
      </c>
      <c r="AK1195">
        <v>128</v>
      </c>
      <c r="AL1195">
        <v>0.99997245944693003</v>
      </c>
      <c r="AM1195">
        <v>0</v>
      </c>
      <c r="AN1195">
        <v>0</v>
      </c>
      <c r="AO1195">
        <v>0</v>
      </c>
      <c r="AP1195">
        <v>0</v>
      </c>
      <c r="AQ1195">
        <v>129</v>
      </c>
      <c r="AR1195">
        <v>1</v>
      </c>
      <c r="AS1195">
        <v>0</v>
      </c>
      <c r="AT1195">
        <v>0</v>
      </c>
      <c r="AU1195">
        <v>0</v>
      </c>
      <c r="AV1195">
        <v>0</v>
      </c>
      <c r="AW1195">
        <v>129</v>
      </c>
      <c r="AX1195">
        <v>1</v>
      </c>
      <c r="AY1195" s="73">
        <v>78.435785148018994</v>
      </c>
      <c r="AZ1195">
        <v>128</v>
      </c>
      <c r="BA1195">
        <v>0.99997245944693003</v>
      </c>
      <c r="BB1195">
        <v>126</v>
      </c>
      <c r="BC1195">
        <v>0.93861560162829405</v>
      </c>
      <c r="BD1195">
        <v>3</v>
      </c>
      <c r="BE1195">
        <v>6.1384398371705201E-2</v>
      </c>
      <c r="BF1195">
        <v>81.673350940161995</v>
      </c>
      <c r="BG1195">
        <v>83.053374436419901</v>
      </c>
      <c r="BH1195">
        <v>78.435785148018994</v>
      </c>
      <c r="BI1195">
        <v>77.500444600541897</v>
      </c>
    </row>
    <row r="1196" spans="1:61" x14ac:dyDescent="0.25">
      <c r="A1196" s="10" t="str">
        <f>VLOOKUP(D1196,'Index-Relations'!E:F,2,FALSE)</f>
        <v>ESG</v>
      </c>
      <c r="B1196" t="s">
        <v>3450</v>
      </c>
      <c r="C1196" s="53" t="s">
        <v>3350</v>
      </c>
      <c r="D1196" s="59" t="s">
        <v>3005</v>
      </c>
      <c r="E1196" s="59" t="s">
        <v>4636</v>
      </c>
      <c r="F1196" t="s">
        <v>496</v>
      </c>
      <c r="G1196" t="s">
        <v>495</v>
      </c>
      <c r="H1196" t="s">
        <v>497</v>
      </c>
      <c r="I1196" s="52">
        <v>45505</v>
      </c>
      <c r="J1196" t="s">
        <v>2457</v>
      </c>
      <c r="K1196">
        <v>129</v>
      </c>
      <c r="L1196" s="73">
        <v>81.958987675809993</v>
      </c>
      <c r="M1196">
        <v>128</v>
      </c>
      <c r="N1196">
        <v>0.999969374043023</v>
      </c>
      <c r="O1196" s="73">
        <v>83.135414330415898</v>
      </c>
      <c r="P1196">
        <v>128</v>
      </c>
      <c r="Q1196">
        <v>0.999969374043023</v>
      </c>
      <c r="R1196">
        <v>128</v>
      </c>
      <c r="S1196">
        <v>0.999969374043023</v>
      </c>
      <c r="T1196">
        <v>26.506605333082199</v>
      </c>
      <c r="U1196">
        <v>0.54103747636968602</v>
      </c>
      <c r="V1196">
        <v>88</v>
      </c>
      <c r="W1196">
        <v>9.8624656969566696E-2</v>
      </c>
      <c r="X1196">
        <v>13</v>
      </c>
      <c r="Y1196">
        <v>128</v>
      </c>
      <c r="Z1196">
        <v>0.999969374043024</v>
      </c>
      <c r="AA1196">
        <v>22.527227616950299</v>
      </c>
      <c r="AB1196">
        <v>127</v>
      </c>
      <c r="AC1196">
        <v>0.99197042934851298</v>
      </c>
      <c r="AD1196">
        <v>1</v>
      </c>
      <c r="AE1196">
        <v>7.9989446945108907E-3</v>
      </c>
      <c r="AF1196">
        <v>1</v>
      </c>
      <c r="AG1196">
        <v>3.0625956975793103E-5</v>
      </c>
      <c r="AH1196">
        <v>2.6338301755287701E-3</v>
      </c>
      <c r="AI1196">
        <v>7</v>
      </c>
      <c r="AJ1196" s="73">
        <v>77.6980474550069</v>
      </c>
      <c r="AK1196">
        <v>128</v>
      </c>
      <c r="AL1196">
        <v>0.999969374043023</v>
      </c>
      <c r="AM1196">
        <v>0</v>
      </c>
      <c r="AN1196">
        <v>0</v>
      </c>
      <c r="AO1196">
        <v>0</v>
      </c>
      <c r="AP1196">
        <v>0</v>
      </c>
      <c r="AQ1196">
        <v>129</v>
      </c>
      <c r="AR1196">
        <v>0.999999999999999</v>
      </c>
      <c r="AS1196">
        <v>0</v>
      </c>
      <c r="AT1196">
        <v>0</v>
      </c>
      <c r="AU1196">
        <v>0</v>
      </c>
      <c r="AV1196">
        <v>0</v>
      </c>
      <c r="AW1196">
        <v>128</v>
      </c>
      <c r="AX1196">
        <v>0.999969374043024</v>
      </c>
      <c r="AY1196" s="73">
        <v>78.9679034856009</v>
      </c>
      <c r="AZ1196">
        <v>128</v>
      </c>
      <c r="BA1196">
        <v>0.999969374043023</v>
      </c>
      <c r="BB1196">
        <v>126</v>
      </c>
      <c r="BC1196">
        <v>0.93953020611631</v>
      </c>
      <c r="BD1196">
        <v>3</v>
      </c>
      <c r="BE1196">
        <v>6.0469793883689602E-2</v>
      </c>
      <c r="BF1196">
        <v>81.958987675809993</v>
      </c>
      <c r="BG1196">
        <v>83.135414330415898</v>
      </c>
      <c r="BH1196">
        <v>78.9679034856009</v>
      </c>
      <c r="BI1196">
        <v>77.6980474550069</v>
      </c>
    </row>
    <row r="1197" spans="1:61" x14ac:dyDescent="0.25">
      <c r="A1197" s="10" t="str">
        <f>VLOOKUP(D1197,'Index-Relations'!E:F,2,FALSE)</f>
        <v>ESG</v>
      </c>
      <c r="B1197" t="s">
        <v>3450</v>
      </c>
      <c r="C1197" s="53" t="s">
        <v>2765</v>
      </c>
      <c r="D1197" s="59" t="s">
        <v>3005</v>
      </c>
      <c r="E1197" s="59" t="s">
        <v>4637</v>
      </c>
      <c r="F1197" t="s">
        <v>496</v>
      </c>
      <c r="G1197" t="s">
        <v>495</v>
      </c>
      <c r="H1197" t="s">
        <v>497</v>
      </c>
      <c r="I1197" s="52">
        <v>45474</v>
      </c>
      <c r="J1197" t="s">
        <v>2457</v>
      </c>
      <c r="K1197">
        <v>129</v>
      </c>
      <c r="L1197" s="73">
        <v>82.5855619438329</v>
      </c>
      <c r="M1197">
        <v>128</v>
      </c>
      <c r="N1197">
        <v>0.99996930080142199</v>
      </c>
      <c r="O1197" s="73">
        <v>83.091119977368905</v>
      </c>
      <c r="P1197">
        <v>128</v>
      </c>
      <c r="Q1197">
        <v>0.99996930080142199</v>
      </c>
      <c r="R1197">
        <v>128</v>
      </c>
      <c r="S1197">
        <v>0.99996930080142199</v>
      </c>
      <c r="T1197">
        <v>26.1840374548791</v>
      </c>
      <c r="U1197">
        <v>0.56066774896643801</v>
      </c>
      <c r="V1197">
        <v>88</v>
      </c>
      <c r="W1197">
        <v>0.103580171138587</v>
      </c>
      <c r="X1197">
        <v>13</v>
      </c>
      <c r="Y1197">
        <v>128</v>
      </c>
      <c r="Z1197">
        <v>0.99996930080142199</v>
      </c>
      <c r="AA1197">
        <v>22.708133043053198</v>
      </c>
      <c r="AB1197">
        <v>126</v>
      </c>
      <c r="AC1197">
        <v>0.97034771830005795</v>
      </c>
      <c r="AD1197">
        <v>2</v>
      </c>
      <c r="AE1197">
        <v>2.9621582501363201E-2</v>
      </c>
      <c r="AF1197">
        <v>1</v>
      </c>
      <c r="AG1197">
        <v>3.0699198577909601E-5</v>
      </c>
      <c r="AH1197">
        <v>2.62797756790998E-3</v>
      </c>
      <c r="AI1197">
        <v>7</v>
      </c>
      <c r="AJ1197" s="73">
        <v>77.960527384912993</v>
      </c>
      <c r="AK1197">
        <v>128</v>
      </c>
      <c r="AL1197">
        <v>0.99996930080142199</v>
      </c>
      <c r="AM1197">
        <v>0</v>
      </c>
      <c r="AN1197">
        <v>0</v>
      </c>
      <c r="AO1197">
        <v>0</v>
      </c>
      <c r="AP1197">
        <v>0</v>
      </c>
      <c r="AQ1197">
        <v>129</v>
      </c>
      <c r="AR1197">
        <v>1</v>
      </c>
      <c r="AS1197">
        <v>0</v>
      </c>
      <c r="AT1197">
        <v>0</v>
      </c>
      <c r="AU1197">
        <v>0</v>
      </c>
      <c r="AV1197">
        <v>0</v>
      </c>
      <c r="AW1197">
        <v>128</v>
      </c>
      <c r="AX1197">
        <v>0.99996930080142199</v>
      </c>
      <c r="AY1197" s="73">
        <v>80.590666724091903</v>
      </c>
      <c r="AZ1197">
        <v>128</v>
      </c>
      <c r="BA1197">
        <v>0.99996930080142199</v>
      </c>
      <c r="BB1197">
        <v>126</v>
      </c>
      <c r="BC1197">
        <v>0.94462111527231496</v>
      </c>
      <c r="BD1197">
        <v>3</v>
      </c>
      <c r="BE1197">
        <v>5.5378884727684E-2</v>
      </c>
      <c r="BF1197">
        <v>82.5855619438329</v>
      </c>
      <c r="BG1197">
        <v>83.091119977368905</v>
      </c>
      <c r="BH1197">
        <v>80.590666724091903</v>
      </c>
      <c r="BI1197">
        <v>77.960527384912993</v>
      </c>
    </row>
    <row r="1198" spans="1:61" x14ac:dyDescent="0.25">
      <c r="A1198" s="10" t="str">
        <f>VLOOKUP(D1198,'Index-Relations'!E:F,2,FALSE)</f>
        <v>ESG</v>
      </c>
      <c r="B1198" t="s">
        <v>3450</v>
      </c>
      <c r="C1198" s="53" t="s">
        <v>2766</v>
      </c>
      <c r="D1198" s="59" t="s">
        <v>3005</v>
      </c>
      <c r="E1198" s="59" t="s">
        <v>4638</v>
      </c>
      <c r="F1198" t="s">
        <v>496</v>
      </c>
      <c r="G1198" t="s">
        <v>495</v>
      </c>
      <c r="H1198" t="s">
        <v>497</v>
      </c>
      <c r="I1198" s="52">
        <v>45446</v>
      </c>
      <c r="J1198" t="s">
        <v>2457</v>
      </c>
      <c r="K1198">
        <v>128</v>
      </c>
      <c r="L1198" s="73">
        <v>82.333470878184997</v>
      </c>
      <c r="M1198">
        <v>128</v>
      </c>
      <c r="N1198">
        <v>1</v>
      </c>
      <c r="O1198" s="73">
        <v>82.187865059619895</v>
      </c>
      <c r="P1198">
        <v>128</v>
      </c>
      <c r="Q1198">
        <v>1</v>
      </c>
      <c r="R1198">
        <v>128</v>
      </c>
      <c r="S1198">
        <v>1</v>
      </c>
      <c r="T1198">
        <v>26.474493649308702</v>
      </c>
      <c r="U1198">
        <v>0.57052386233778496</v>
      </c>
      <c r="V1198">
        <v>89</v>
      </c>
      <c r="W1198">
        <v>0.10132716454122399</v>
      </c>
      <c r="X1198">
        <v>13</v>
      </c>
      <c r="Y1198">
        <v>128</v>
      </c>
      <c r="Z1198">
        <v>0.999999999999999</v>
      </c>
      <c r="AA1198">
        <v>22.137200873759198</v>
      </c>
      <c r="AB1198">
        <v>126</v>
      </c>
      <c r="AC1198">
        <v>0.97249466211144397</v>
      </c>
      <c r="AD1198">
        <v>2</v>
      </c>
      <c r="AE1198">
        <v>2.7505337888556101E-2</v>
      </c>
      <c r="AF1198">
        <v>0</v>
      </c>
      <c r="AG1198">
        <v>0</v>
      </c>
      <c r="AH1198">
        <v>2.6069851200877302E-3</v>
      </c>
      <c r="AI1198">
        <v>7</v>
      </c>
      <c r="AJ1198" s="73">
        <v>78.277897474014907</v>
      </c>
      <c r="AK1198">
        <v>128</v>
      </c>
      <c r="AL1198">
        <v>1</v>
      </c>
      <c r="AM1198">
        <v>0</v>
      </c>
      <c r="AN1198">
        <v>0</v>
      </c>
      <c r="AO1198">
        <v>0</v>
      </c>
      <c r="AP1198">
        <v>0</v>
      </c>
      <c r="AQ1198">
        <v>128</v>
      </c>
      <c r="AR1198">
        <v>1</v>
      </c>
      <c r="AS1198">
        <v>0</v>
      </c>
      <c r="AT1198">
        <v>0</v>
      </c>
      <c r="AU1198">
        <v>0</v>
      </c>
      <c r="AV1198">
        <v>0</v>
      </c>
      <c r="AW1198">
        <v>128</v>
      </c>
      <c r="AX1198">
        <v>0.999999999999999</v>
      </c>
      <c r="AY1198" s="73">
        <v>80.506291150516901</v>
      </c>
      <c r="AZ1198">
        <v>128</v>
      </c>
      <c r="BA1198">
        <v>1</v>
      </c>
      <c r="BB1198">
        <v>125</v>
      </c>
      <c r="BC1198">
        <v>0.94785989972842799</v>
      </c>
      <c r="BD1198">
        <v>3</v>
      </c>
      <c r="BE1198">
        <v>5.2140100271571302E-2</v>
      </c>
      <c r="BF1198">
        <v>82.333470878184997</v>
      </c>
      <c r="BG1198">
        <v>82.187865059619895</v>
      </c>
      <c r="BH1198">
        <v>80.506291150516901</v>
      </c>
      <c r="BI1198">
        <v>78.277897474014907</v>
      </c>
    </row>
    <row r="1199" spans="1:61" x14ac:dyDescent="0.25">
      <c r="A1199" s="10" t="str">
        <f>VLOOKUP(D1199,'Index-Relations'!E:F,2,FALSE)</f>
        <v>ESG</v>
      </c>
      <c r="B1199" t="s">
        <v>3450</v>
      </c>
      <c r="C1199" s="53" t="s">
        <v>2767</v>
      </c>
      <c r="D1199" s="59" t="s">
        <v>3005</v>
      </c>
      <c r="E1199" s="59" t="s">
        <v>4639</v>
      </c>
      <c r="F1199" t="s">
        <v>496</v>
      </c>
      <c r="G1199" t="s">
        <v>495</v>
      </c>
      <c r="H1199" t="s">
        <v>497</v>
      </c>
      <c r="I1199" s="52">
        <v>45413</v>
      </c>
      <c r="J1199" t="s">
        <v>2457</v>
      </c>
      <c r="K1199">
        <v>128</v>
      </c>
      <c r="L1199" s="73">
        <v>82.363543266028003</v>
      </c>
      <c r="M1199">
        <v>128</v>
      </c>
      <c r="N1199">
        <v>1</v>
      </c>
      <c r="O1199" s="73">
        <v>82.510455172974005</v>
      </c>
      <c r="P1199">
        <v>128</v>
      </c>
      <c r="Q1199">
        <v>1</v>
      </c>
      <c r="R1199">
        <v>128</v>
      </c>
      <c r="S1199">
        <v>0.999999999999999</v>
      </c>
      <c r="T1199">
        <v>27.126741063677098</v>
      </c>
      <c r="U1199">
        <v>0.56843811265236199</v>
      </c>
      <c r="V1199">
        <v>89</v>
      </c>
      <c r="W1199">
        <v>0.10154494074535</v>
      </c>
      <c r="X1199">
        <v>13</v>
      </c>
      <c r="Y1199">
        <v>128</v>
      </c>
      <c r="Z1199">
        <v>1</v>
      </c>
      <c r="AA1199">
        <v>22.884231044684601</v>
      </c>
      <c r="AB1199">
        <v>126</v>
      </c>
      <c r="AC1199">
        <v>0.97334198795730897</v>
      </c>
      <c r="AD1199">
        <v>2</v>
      </c>
      <c r="AE1199">
        <v>2.6658012042690901E-2</v>
      </c>
      <c r="AF1199">
        <v>0</v>
      </c>
      <c r="AG1199">
        <v>3.4690000000000003E-17</v>
      </c>
      <c r="AH1199">
        <v>2.4940525161611E-3</v>
      </c>
      <c r="AI1199">
        <v>7</v>
      </c>
      <c r="AJ1199" s="73">
        <v>78.057155048484901</v>
      </c>
      <c r="AK1199">
        <v>128</v>
      </c>
      <c r="AL1199">
        <v>1</v>
      </c>
      <c r="AM1199">
        <v>0</v>
      </c>
      <c r="AN1199">
        <v>0</v>
      </c>
      <c r="AO1199">
        <v>0</v>
      </c>
      <c r="AP1199">
        <v>0</v>
      </c>
      <c r="AQ1199">
        <v>128</v>
      </c>
      <c r="AR1199">
        <v>1</v>
      </c>
      <c r="AS1199">
        <v>0</v>
      </c>
      <c r="AT1199">
        <v>0</v>
      </c>
      <c r="AU1199">
        <v>0</v>
      </c>
      <c r="AV1199">
        <v>0</v>
      </c>
      <c r="AW1199">
        <v>128</v>
      </c>
      <c r="AX1199">
        <v>1</v>
      </c>
      <c r="AY1199" s="73">
        <v>80.445705869375999</v>
      </c>
      <c r="AZ1199">
        <v>128</v>
      </c>
      <c r="BA1199">
        <v>1</v>
      </c>
      <c r="BB1199">
        <v>126</v>
      </c>
      <c r="BC1199">
        <v>0.97952949467939199</v>
      </c>
      <c r="BD1199">
        <v>2</v>
      </c>
      <c r="BE1199">
        <v>2.04705053206071E-2</v>
      </c>
      <c r="BF1199">
        <v>82.363543266028003</v>
      </c>
      <c r="BG1199">
        <v>82.510455172974005</v>
      </c>
      <c r="BH1199">
        <v>80.445705869375999</v>
      </c>
      <c r="BI1199">
        <v>78.057155048484901</v>
      </c>
    </row>
    <row r="1200" spans="1:61" x14ac:dyDescent="0.25">
      <c r="A1200" s="10" t="str">
        <f>VLOOKUP(D1200,'Index-Relations'!E:F,2,FALSE)</f>
        <v>ESG</v>
      </c>
      <c r="B1200" t="s">
        <v>3450</v>
      </c>
      <c r="C1200" s="53" t="s">
        <v>2768</v>
      </c>
      <c r="D1200" s="59" t="s">
        <v>3005</v>
      </c>
      <c r="E1200" s="59" t="s">
        <v>4640</v>
      </c>
      <c r="F1200" t="s">
        <v>496</v>
      </c>
      <c r="G1200" t="s">
        <v>495</v>
      </c>
      <c r="H1200" t="s">
        <v>497</v>
      </c>
      <c r="I1200" s="52">
        <v>45383</v>
      </c>
      <c r="J1200" t="s">
        <v>2457</v>
      </c>
      <c r="K1200">
        <v>128</v>
      </c>
      <c r="L1200">
        <v>85.672425430562697</v>
      </c>
      <c r="M1200">
        <v>128</v>
      </c>
      <c r="N1200">
        <v>1</v>
      </c>
      <c r="O1200">
        <v>86.893450167178401</v>
      </c>
      <c r="P1200">
        <v>128</v>
      </c>
      <c r="Q1200">
        <v>1</v>
      </c>
      <c r="R1200">
        <v>128</v>
      </c>
      <c r="S1200">
        <v>0.999999999999999</v>
      </c>
      <c r="T1200">
        <v>27.0751771131151</v>
      </c>
      <c r="U1200">
        <v>0.56933106588558902</v>
      </c>
      <c r="V1200">
        <v>89</v>
      </c>
      <c r="W1200">
        <v>0.101249644555165</v>
      </c>
      <c r="X1200">
        <v>13</v>
      </c>
      <c r="Y1200">
        <v>128</v>
      </c>
      <c r="Z1200">
        <v>0.999999999999999</v>
      </c>
      <c r="AA1200">
        <v>22.006127412740302</v>
      </c>
      <c r="AB1200">
        <v>126</v>
      </c>
      <c r="AC1200">
        <v>0.973723641298744</v>
      </c>
      <c r="AD1200">
        <v>2</v>
      </c>
      <c r="AE1200">
        <v>2.6276358701255598E-2</v>
      </c>
      <c r="AF1200">
        <v>0</v>
      </c>
      <c r="AG1200">
        <v>0</v>
      </c>
      <c r="AH1200">
        <v>2.4479663961766902E-3</v>
      </c>
      <c r="AI1200">
        <v>7</v>
      </c>
      <c r="AJ1200">
        <v>82.140014068267703</v>
      </c>
      <c r="AK1200">
        <v>128</v>
      </c>
      <c r="AL1200">
        <v>1</v>
      </c>
      <c r="AM1200">
        <v>0</v>
      </c>
      <c r="AN1200">
        <v>0</v>
      </c>
      <c r="AO1200">
        <v>0</v>
      </c>
      <c r="AP1200">
        <v>0</v>
      </c>
      <c r="AQ1200">
        <v>128</v>
      </c>
      <c r="AR1200">
        <v>0.999999999999999</v>
      </c>
      <c r="AS1200">
        <v>0</v>
      </c>
      <c r="AT1200">
        <v>0</v>
      </c>
      <c r="AU1200">
        <v>0</v>
      </c>
      <c r="AV1200">
        <v>0</v>
      </c>
      <c r="AW1200">
        <v>128</v>
      </c>
      <c r="AX1200">
        <v>0.999999999999999</v>
      </c>
      <c r="AY1200">
        <v>84.230310089981799</v>
      </c>
      <c r="AZ1200">
        <v>128</v>
      </c>
      <c r="BA1200">
        <v>1</v>
      </c>
      <c r="BB1200">
        <v>126</v>
      </c>
      <c r="BC1200">
        <v>0.97872093530716098</v>
      </c>
      <c r="BD1200">
        <v>2</v>
      </c>
      <c r="BE1200">
        <v>2.1279064692838499E-2</v>
      </c>
      <c r="BF1200">
        <v>82.828325942820001</v>
      </c>
      <c r="BG1200">
        <v>82.790266223204</v>
      </c>
      <c r="BH1200">
        <v>81.260106368273995</v>
      </c>
      <c r="BI1200">
        <v>78.276668996628999</v>
      </c>
    </row>
    <row r="1201" spans="1:61" x14ac:dyDescent="0.25">
      <c r="A1201" s="10" t="str">
        <f>VLOOKUP(D1201,'Index-Relations'!E:F,2,FALSE)</f>
        <v>ESG</v>
      </c>
      <c r="B1201" t="s">
        <v>3450</v>
      </c>
      <c r="C1201" s="53" t="s">
        <v>2769</v>
      </c>
      <c r="D1201" s="59" t="s">
        <v>3005</v>
      </c>
      <c r="E1201" s="59" t="s">
        <v>4641</v>
      </c>
      <c r="F1201" t="s">
        <v>496</v>
      </c>
      <c r="G1201" t="s">
        <v>495</v>
      </c>
      <c r="H1201" t="s">
        <v>497</v>
      </c>
      <c r="I1201" s="52">
        <v>45352</v>
      </c>
      <c r="J1201" t="s">
        <v>2457</v>
      </c>
      <c r="K1201">
        <v>128</v>
      </c>
      <c r="L1201">
        <v>85.869881834361493</v>
      </c>
      <c r="M1201">
        <v>128</v>
      </c>
      <c r="N1201">
        <v>1</v>
      </c>
      <c r="O1201">
        <v>86.713665727925601</v>
      </c>
      <c r="P1201">
        <v>128</v>
      </c>
      <c r="Q1201">
        <v>1</v>
      </c>
      <c r="R1201">
        <v>128</v>
      </c>
      <c r="S1201">
        <v>0.999999999999999</v>
      </c>
      <c r="T1201">
        <v>26.318044539430598</v>
      </c>
      <c r="U1201">
        <v>0.54243840739267202</v>
      </c>
      <c r="V1201">
        <v>86</v>
      </c>
      <c r="W1201">
        <v>8.7798433691086905E-2</v>
      </c>
      <c r="X1201">
        <v>13</v>
      </c>
      <c r="Y1201">
        <v>128</v>
      </c>
      <c r="Z1201">
        <v>0.999999999999999</v>
      </c>
      <c r="AA1201">
        <v>21.571868138708101</v>
      </c>
      <c r="AB1201">
        <v>126</v>
      </c>
      <c r="AC1201">
        <v>0.97451124226799002</v>
      </c>
      <c r="AD1201">
        <v>2</v>
      </c>
      <c r="AE1201">
        <v>2.5488757732009801E-2</v>
      </c>
      <c r="AF1201">
        <v>0</v>
      </c>
      <c r="AG1201">
        <v>0</v>
      </c>
      <c r="AH1201">
        <v>1.40868659176611E-3</v>
      </c>
      <c r="AI1201">
        <v>5</v>
      </c>
      <c r="AJ1201">
        <v>82.569777365935806</v>
      </c>
      <c r="AK1201">
        <v>128</v>
      </c>
      <c r="AL1201">
        <v>1</v>
      </c>
      <c r="AM1201">
        <v>0</v>
      </c>
      <c r="AN1201">
        <v>0</v>
      </c>
      <c r="AO1201">
        <v>0</v>
      </c>
      <c r="AP1201">
        <v>0</v>
      </c>
      <c r="AQ1201">
        <v>128</v>
      </c>
      <c r="AR1201">
        <v>1</v>
      </c>
      <c r="AS1201">
        <v>0</v>
      </c>
      <c r="AT1201">
        <v>0</v>
      </c>
      <c r="AU1201">
        <v>0</v>
      </c>
      <c r="AV1201">
        <v>0</v>
      </c>
      <c r="AW1201">
        <v>128</v>
      </c>
      <c r="AX1201">
        <v>0.999999999999999</v>
      </c>
      <c r="AY1201">
        <v>84.625372486472898</v>
      </c>
      <c r="AZ1201">
        <v>128</v>
      </c>
      <c r="BA1201">
        <v>1</v>
      </c>
      <c r="BB1201">
        <v>126</v>
      </c>
      <c r="BC1201">
        <v>0.98018052479233897</v>
      </c>
      <c r="BD1201">
        <v>2</v>
      </c>
      <c r="BE1201">
        <v>1.9819475207660101E-2</v>
      </c>
      <c r="BF1201">
        <v>83.093409039983896</v>
      </c>
      <c r="BG1201">
        <v>82.686438639534003</v>
      </c>
      <c r="BH1201">
        <v>81.758625837365997</v>
      </c>
      <c r="BI1201">
        <v>78.776953787516007</v>
      </c>
    </row>
    <row r="1202" spans="1:61" x14ac:dyDescent="0.25">
      <c r="A1202" s="10" t="str">
        <f>VLOOKUP(D1202,'Index-Relations'!E:F,2,FALSE)</f>
        <v>ESG</v>
      </c>
      <c r="B1202" t="s">
        <v>3450</v>
      </c>
      <c r="C1202" s="53" t="s">
        <v>2770</v>
      </c>
      <c r="D1202" s="59" t="s">
        <v>3005</v>
      </c>
      <c r="E1202" s="59" t="s">
        <v>4642</v>
      </c>
      <c r="F1202" t="s">
        <v>496</v>
      </c>
      <c r="G1202" t="s">
        <v>495</v>
      </c>
      <c r="H1202" t="s">
        <v>497</v>
      </c>
      <c r="I1202" s="52">
        <v>45323</v>
      </c>
      <c r="J1202" t="s">
        <v>2457</v>
      </c>
      <c r="K1202">
        <v>128</v>
      </c>
      <c r="L1202">
        <v>86.115002939990205</v>
      </c>
      <c r="M1202">
        <v>128</v>
      </c>
      <c r="N1202">
        <v>1</v>
      </c>
      <c r="O1202">
        <v>87.078490907966895</v>
      </c>
      <c r="P1202">
        <v>128</v>
      </c>
      <c r="Q1202">
        <v>1</v>
      </c>
      <c r="R1202">
        <v>128</v>
      </c>
      <c r="S1202">
        <v>0.999999999999999</v>
      </c>
      <c r="T1202">
        <v>26.764306312687602</v>
      </c>
      <c r="U1202">
        <v>0.53807092781420696</v>
      </c>
      <c r="V1202">
        <v>86</v>
      </c>
      <c r="W1202">
        <v>8.4908413186944906E-2</v>
      </c>
      <c r="X1202">
        <v>12</v>
      </c>
      <c r="Y1202">
        <v>128</v>
      </c>
      <c r="Z1202">
        <v>1</v>
      </c>
      <c r="AA1202">
        <v>22.765717940453101</v>
      </c>
      <c r="AB1202">
        <v>126</v>
      </c>
      <c r="AC1202">
        <v>0.97375575974661099</v>
      </c>
      <c r="AD1202">
        <v>2</v>
      </c>
      <c r="AE1202">
        <v>2.62442402533885E-2</v>
      </c>
      <c r="AF1202">
        <v>0</v>
      </c>
      <c r="AG1202">
        <v>2.0816999999999999E-16</v>
      </c>
      <c r="AH1202">
        <v>1.28799003776383E-3</v>
      </c>
      <c r="AI1202">
        <v>5</v>
      </c>
      <c r="AJ1202">
        <v>82.682918457224503</v>
      </c>
      <c r="AK1202">
        <v>128</v>
      </c>
      <c r="AL1202">
        <v>1</v>
      </c>
      <c r="AM1202">
        <v>0</v>
      </c>
      <c r="AN1202">
        <v>0</v>
      </c>
      <c r="AO1202">
        <v>0</v>
      </c>
      <c r="AP1202">
        <v>0</v>
      </c>
      <c r="AQ1202">
        <v>128</v>
      </c>
      <c r="AR1202">
        <v>1</v>
      </c>
      <c r="AS1202">
        <v>0</v>
      </c>
      <c r="AT1202">
        <v>0</v>
      </c>
      <c r="AU1202">
        <v>0</v>
      </c>
      <c r="AV1202">
        <v>0</v>
      </c>
      <c r="AW1202">
        <v>128</v>
      </c>
      <c r="AX1202">
        <v>1</v>
      </c>
      <c r="AY1202">
        <v>84.709815792269296</v>
      </c>
      <c r="AZ1202">
        <v>128</v>
      </c>
      <c r="BA1202">
        <v>1</v>
      </c>
      <c r="BB1202">
        <v>126</v>
      </c>
      <c r="BC1202">
        <v>0.97990555466620599</v>
      </c>
      <c r="BD1202">
        <v>2</v>
      </c>
      <c r="BE1202">
        <v>2.0094445333792999E-2</v>
      </c>
      <c r="BF1202">
        <v>83.242129559616004</v>
      </c>
      <c r="BG1202">
        <v>83.042879207960993</v>
      </c>
      <c r="BH1202">
        <v>81.706012811625897</v>
      </c>
      <c r="BI1202">
        <v>78.801487939995894</v>
      </c>
    </row>
    <row r="1203" spans="1:61" x14ac:dyDescent="0.25">
      <c r="A1203" s="10" t="str">
        <f>VLOOKUP(D1203,'Index-Relations'!E:F,2,FALSE)</f>
        <v>ESG</v>
      </c>
      <c r="B1203" t="s">
        <v>3450</v>
      </c>
      <c r="C1203" s="53" t="s">
        <v>2760</v>
      </c>
      <c r="D1203" s="59" t="s">
        <v>3006</v>
      </c>
      <c r="E1203" s="59" t="s">
        <v>4643</v>
      </c>
      <c r="F1203" t="s">
        <v>499</v>
      </c>
      <c r="G1203" t="s">
        <v>498</v>
      </c>
      <c r="H1203" t="s">
        <v>500</v>
      </c>
      <c r="I1203" s="52">
        <v>45659</v>
      </c>
      <c r="J1203" t="s">
        <v>2457</v>
      </c>
      <c r="K1203">
        <v>124</v>
      </c>
      <c r="L1203" s="73">
        <v>83.106637255749007</v>
      </c>
      <c r="M1203">
        <v>124</v>
      </c>
      <c r="N1203">
        <v>1</v>
      </c>
      <c r="O1203" s="73">
        <v>84.070825098898993</v>
      </c>
      <c r="P1203">
        <v>124</v>
      </c>
      <c r="Q1203">
        <v>1</v>
      </c>
      <c r="R1203">
        <v>124</v>
      </c>
      <c r="S1203">
        <v>0.999999999999999</v>
      </c>
      <c r="T1203">
        <v>25.432068891324398</v>
      </c>
      <c r="U1203">
        <v>0.50007236631652796</v>
      </c>
      <c r="V1203">
        <v>87</v>
      </c>
      <c r="W1203">
        <v>9.7223957251413001E-2</v>
      </c>
      <c r="X1203">
        <v>14</v>
      </c>
      <c r="Y1203">
        <v>124</v>
      </c>
      <c r="Z1203">
        <v>1</v>
      </c>
      <c r="AA1203">
        <v>28.5691670768093</v>
      </c>
      <c r="AB1203">
        <v>119</v>
      </c>
      <c r="AC1203">
        <v>0.979528618106005</v>
      </c>
      <c r="AD1203">
        <v>5</v>
      </c>
      <c r="AE1203">
        <v>2.0471381893994601E-2</v>
      </c>
      <c r="AF1203">
        <v>0</v>
      </c>
      <c r="AG1203">
        <v>4.1629999999999998E-17</v>
      </c>
      <c r="AH1203">
        <v>3.7836807408532002E-3</v>
      </c>
      <c r="AI1203">
        <v>8</v>
      </c>
      <c r="AJ1203" s="73">
        <v>78.792082532089907</v>
      </c>
      <c r="AK1203">
        <v>124</v>
      </c>
      <c r="AL1203">
        <v>1</v>
      </c>
      <c r="AM1203">
        <v>0</v>
      </c>
      <c r="AN1203">
        <v>0</v>
      </c>
      <c r="AO1203">
        <v>0</v>
      </c>
      <c r="AP1203">
        <v>0</v>
      </c>
      <c r="AQ1203">
        <v>124</v>
      </c>
      <c r="AR1203">
        <v>1</v>
      </c>
      <c r="AS1203">
        <v>0</v>
      </c>
      <c r="AT1203">
        <v>0</v>
      </c>
      <c r="AU1203">
        <v>0</v>
      </c>
      <c r="AV1203">
        <v>0</v>
      </c>
      <c r="AW1203">
        <v>124</v>
      </c>
      <c r="AX1203">
        <v>0.999999999999999</v>
      </c>
      <c r="AY1203" s="73">
        <v>80.354871052152902</v>
      </c>
      <c r="AZ1203">
        <v>124</v>
      </c>
      <c r="BA1203">
        <v>1</v>
      </c>
      <c r="BB1203">
        <v>124</v>
      </c>
      <c r="BC1203">
        <v>1</v>
      </c>
      <c r="BD1203">
        <v>0</v>
      </c>
      <c r="BE1203">
        <v>0</v>
      </c>
      <c r="BF1203">
        <v>83.106637255749007</v>
      </c>
      <c r="BG1203">
        <v>84.070825098898993</v>
      </c>
      <c r="BH1203">
        <v>80.354871052152902</v>
      </c>
      <c r="BI1203">
        <v>78.792082532089907</v>
      </c>
    </row>
    <row r="1204" spans="1:61" x14ac:dyDescent="0.25">
      <c r="A1204" s="10" t="str">
        <f>VLOOKUP(D1204,'Index-Relations'!E:F,2,FALSE)</f>
        <v>ESG</v>
      </c>
      <c r="B1204" t="s">
        <v>3450</v>
      </c>
      <c r="C1204" s="53" t="s">
        <v>2761</v>
      </c>
      <c r="D1204" s="59" t="s">
        <v>3006</v>
      </c>
      <c r="E1204" s="59" t="s">
        <v>4644</v>
      </c>
      <c r="F1204" t="s">
        <v>499</v>
      </c>
      <c r="G1204" t="s">
        <v>498</v>
      </c>
      <c r="H1204" t="s">
        <v>500</v>
      </c>
      <c r="I1204" s="52">
        <v>45628</v>
      </c>
      <c r="J1204" t="s">
        <v>2457</v>
      </c>
      <c r="K1204">
        <v>125</v>
      </c>
      <c r="L1204" s="73">
        <v>81.881964299640003</v>
      </c>
      <c r="M1204">
        <v>124</v>
      </c>
      <c r="N1204">
        <v>0.99996693394620595</v>
      </c>
      <c r="O1204" s="73">
        <v>83.109838237996897</v>
      </c>
      <c r="P1204">
        <v>124</v>
      </c>
      <c r="Q1204">
        <v>0.99996693394620595</v>
      </c>
      <c r="R1204">
        <v>124</v>
      </c>
      <c r="S1204">
        <v>0.99996693394620595</v>
      </c>
      <c r="T1204">
        <v>25.324087315296399</v>
      </c>
      <c r="U1204">
        <v>0.47618154603222401</v>
      </c>
      <c r="V1204">
        <v>84</v>
      </c>
      <c r="W1204">
        <v>9.6390510999171702E-2</v>
      </c>
      <c r="X1204">
        <v>13</v>
      </c>
      <c r="Y1204">
        <v>124</v>
      </c>
      <c r="Z1204">
        <v>0.99996693394620495</v>
      </c>
      <c r="AA1204">
        <v>20.1064330028859</v>
      </c>
      <c r="AB1204">
        <v>121</v>
      </c>
      <c r="AC1204">
        <v>0.98794551420880194</v>
      </c>
      <c r="AD1204">
        <v>3</v>
      </c>
      <c r="AE1204">
        <v>1.2021419737403401E-2</v>
      </c>
      <c r="AF1204">
        <v>1</v>
      </c>
      <c r="AG1204">
        <v>3.3066053794200002E-5</v>
      </c>
      <c r="AH1204">
        <v>3.4221524488931999E-3</v>
      </c>
      <c r="AI1204">
        <v>7</v>
      </c>
      <c r="AJ1204" s="73">
        <v>78.338363422390998</v>
      </c>
      <c r="AK1204">
        <v>124</v>
      </c>
      <c r="AL1204">
        <v>0.99996693394620595</v>
      </c>
      <c r="AM1204">
        <v>0</v>
      </c>
      <c r="AN1204">
        <v>0</v>
      </c>
      <c r="AO1204">
        <v>0</v>
      </c>
      <c r="AP1204">
        <v>0</v>
      </c>
      <c r="AQ1204">
        <v>125</v>
      </c>
      <c r="AR1204">
        <v>1</v>
      </c>
      <c r="AS1204">
        <v>0</v>
      </c>
      <c r="AT1204">
        <v>0</v>
      </c>
      <c r="AU1204">
        <v>0</v>
      </c>
      <c r="AV1204">
        <v>0</v>
      </c>
      <c r="AW1204">
        <v>125</v>
      </c>
      <c r="AX1204">
        <v>1</v>
      </c>
      <c r="AY1204" s="73">
        <v>78.496555003731999</v>
      </c>
      <c r="AZ1204">
        <v>124</v>
      </c>
      <c r="BA1204">
        <v>0.99996693394620595</v>
      </c>
      <c r="BB1204">
        <v>123</v>
      </c>
      <c r="BC1204">
        <v>0.94619339931461599</v>
      </c>
      <c r="BD1204">
        <v>2</v>
      </c>
      <c r="BE1204">
        <v>5.3806600685383697E-2</v>
      </c>
      <c r="BF1204">
        <v>81.881964299640003</v>
      </c>
      <c r="BG1204">
        <v>83.109838237996897</v>
      </c>
      <c r="BH1204">
        <v>78.496555003731999</v>
      </c>
      <c r="BI1204">
        <v>78.338363422390998</v>
      </c>
    </row>
    <row r="1205" spans="1:61" x14ac:dyDescent="0.25">
      <c r="A1205" s="10" t="str">
        <f>VLOOKUP(D1205,'Index-Relations'!E:F,2,FALSE)</f>
        <v>ESG</v>
      </c>
      <c r="B1205" t="s">
        <v>3450</v>
      </c>
      <c r="C1205" s="53" t="s">
        <v>2762</v>
      </c>
      <c r="D1205" s="59" t="s">
        <v>3006</v>
      </c>
      <c r="E1205" s="59" t="s">
        <v>4645</v>
      </c>
      <c r="F1205" t="s">
        <v>499</v>
      </c>
      <c r="G1205" t="s">
        <v>498</v>
      </c>
      <c r="H1205" t="s">
        <v>500</v>
      </c>
      <c r="I1205" s="52">
        <v>45597</v>
      </c>
      <c r="J1205" t="s">
        <v>2457</v>
      </c>
      <c r="K1205">
        <v>125</v>
      </c>
      <c r="L1205" s="73">
        <v>81.985632572480895</v>
      </c>
      <c r="M1205">
        <v>124</v>
      </c>
      <c r="N1205">
        <v>0.99997309903307097</v>
      </c>
      <c r="O1205" s="73">
        <v>83.185180299622999</v>
      </c>
      <c r="P1205">
        <v>124</v>
      </c>
      <c r="Q1205">
        <v>0.99997309903307097</v>
      </c>
      <c r="R1205">
        <v>124</v>
      </c>
      <c r="S1205">
        <v>0.99997309903307097</v>
      </c>
      <c r="T1205">
        <v>25.4453538513959</v>
      </c>
      <c r="U1205">
        <v>0.47521408853892599</v>
      </c>
      <c r="V1205">
        <v>84</v>
      </c>
      <c r="W1205">
        <v>9.4596486506238503E-2</v>
      </c>
      <c r="X1205">
        <v>13</v>
      </c>
      <c r="Y1205">
        <v>124</v>
      </c>
      <c r="Z1205">
        <v>0.99997309903307097</v>
      </c>
      <c r="AA1205">
        <v>20.9529394401474</v>
      </c>
      <c r="AB1205">
        <v>120</v>
      </c>
      <c r="AC1205">
        <v>0.98065003091250702</v>
      </c>
      <c r="AD1205">
        <v>4</v>
      </c>
      <c r="AE1205">
        <v>1.9323068120563901E-2</v>
      </c>
      <c r="AF1205">
        <v>1</v>
      </c>
      <c r="AG1205">
        <v>2.6900966928831901E-5</v>
      </c>
      <c r="AH1205">
        <v>3.14450833557311E-3</v>
      </c>
      <c r="AI1205">
        <v>7</v>
      </c>
      <c r="AJ1205" s="73">
        <v>78.517868096595905</v>
      </c>
      <c r="AK1205">
        <v>124</v>
      </c>
      <c r="AL1205">
        <v>0.99997309903307097</v>
      </c>
      <c r="AM1205">
        <v>0</v>
      </c>
      <c r="AN1205">
        <v>0</v>
      </c>
      <c r="AO1205">
        <v>0</v>
      </c>
      <c r="AP1205">
        <v>0</v>
      </c>
      <c r="AQ1205">
        <v>125</v>
      </c>
      <c r="AR1205">
        <v>0.999999999999999</v>
      </c>
      <c r="AS1205">
        <v>0</v>
      </c>
      <c r="AT1205">
        <v>0</v>
      </c>
      <c r="AU1205">
        <v>0</v>
      </c>
      <c r="AV1205">
        <v>0</v>
      </c>
      <c r="AW1205">
        <v>125</v>
      </c>
      <c r="AX1205">
        <v>1</v>
      </c>
      <c r="AY1205" s="73">
        <v>78.564828577131905</v>
      </c>
      <c r="AZ1205">
        <v>124</v>
      </c>
      <c r="BA1205">
        <v>0.99997309903307097</v>
      </c>
      <c r="BB1205">
        <v>122</v>
      </c>
      <c r="BC1205">
        <v>0.939259230326705</v>
      </c>
      <c r="BD1205">
        <v>3</v>
      </c>
      <c r="BE1205">
        <v>6.0740769673294302E-2</v>
      </c>
      <c r="BF1205">
        <v>81.985632572480895</v>
      </c>
      <c r="BG1205">
        <v>83.185180299622999</v>
      </c>
      <c r="BH1205">
        <v>78.564828577131905</v>
      </c>
      <c r="BI1205">
        <v>78.517868096595905</v>
      </c>
    </row>
    <row r="1206" spans="1:61" x14ac:dyDescent="0.25">
      <c r="A1206" s="10" t="str">
        <f>VLOOKUP(D1206,'Index-Relations'!E:F,2,FALSE)</f>
        <v>ESG</v>
      </c>
      <c r="B1206" t="s">
        <v>3450</v>
      </c>
      <c r="C1206" s="53" t="s">
        <v>2763</v>
      </c>
      <c r="D1206" s="59" t="s">
        <v>3006</v>
      </c>
      <c r="E1206" s="59" t="s">
        <v>4646</v>
      </c>
      <c r="F1206" t="s">
        <v>499</v>
      </c>
      <c r="G1206" t="s">
        <v>498</v>
      </c>
      <c r="H1206" t="s">
        <v>500</v>
      </c>
      <c r="I1206" s="52">
        <v>45566</v>
      </c>
      <c r="J1206" t="s">
        <v>2457</v>
      </c>
      <c r="K1206">
        <v>125</v>
      </c>
      <c r="L1206" s="73">
        <v>81.899485123746999</v>
      </c>
      <c r="M1206">
        <v>124</v>
      </c>
      <c r="N1206">
        <v>0.999972966031206</v>
      </c>
      <c r="O1206" s="73">
        <v>83.242746228491001</v>
      </c>
      <c r="P1206">
        <v>124</v>
      </c>
      <c r="Q1206">
        <v>0.999972966031206</v>
      </c>
      <c r="R1206">
        <v>124</v>
      </c>
      <c r="S1206">
        <v>0.999972966031205</v>
      </c>
      <c r="T1206">
        <v>25.778835877092099</v>
      </c>
      <c r="U1206">
        <v>0.47444711247031801</v>
      </c>
      <c r="V1206">
        <v>84</v>
      </c>
      <c r="W1206">
        <v>9.5801005845670098E-2</v>
      </c>
      <c r="X1206">
        <v>13</v>
      </c>
      <c r="Y1206">
        <v>124</v>
      </c>
      <c r="Z1206">
        <v>0.999972966031206</v>
      </c>
      <c r="AA1206">
        <v>20.9529482196413</v>
      </c>
      <c r="AB1206">
        <v>121</v>
      </c>
      <c r="AC1206">
        <v>0.98295717803379101</v>
      </c>
      <c r="AD1206">
        <v>3</v>
      </c>
      <c r="AE1206">
        <v>1.7015787997413798E-2</v>
      </c>
      <c r="AF1206">
        <v>1</v>
      </c>
      <c r="AG1206">
        <v>2.70339687943807E-5</v>
      </c>
      <c r="AH1206">
        <v>3.1480709191582601E-3</v>
      </c>
      <c r="AI1206">
        <v>7</v>
      </c>
      <c r="AJ1206" s="73">
        <v>78.306634653922004</v>
      </c>
      <c r="AK1206">
        <v>124</v>
      </c>
      <c r="AL1206">
        <v>0.999972966031206</v>
      </c>
      <c r="AM1206">
        <v>0</v>
      </c>
      <c r="AN1206">
        <v>0</v>
      </c>
      <c r="AO1206">
        <v>0</v>
      </c>
      <c r="AP1206">
        <v>0</v>
      </c>
      <c r="AQ1206">
        <v>125</v>
      </c>
      <c r="AR1206">
        <v>0.999999999999999</v>
      </c>
      <c r="AS1206">
        <v>0</v>
      </c>
      <c r="AT1206">
        <v>0</v>
      </c>
      <c r="AU1206">
        <v>0</v>
      </c>
      <c r="AV1206">
        <v>0</v>
      </c>
      <c r="AW1206">
        <v>125</v>
      </c>
      <c r="AX1206">
        <v>0.999999999999999</v>
      </c>
      <c r="AY1206" s="73">
        <v>78.449647809439995</v>
      </c>
      <c r="AZ1206">
        <v>124</v>
      </c>
      <c r="BA1206">
        <v>0.999972966031206</v>
      </c>
      <c r="BB1206">
        <v>122</v>
      </c>
      <c r="BC1206">
        <v>0.93782477859249103</v>
      </c>
      <c r="BD1206">
        <v>3</v>
      </c>
      <c r="BE1206">
        <v>6.2175221407508002E-2</v>
      </c>
      <c r="BF1206">
        <v>81.899485123746999</v>
      </c>
      <c r="BG1206">
        <v>83.242746228491001</v>
      </c>
      <c r="BH1206">
        <v>78.449647809439995</v>
      </c>
      <c r="BI1206">
        <v>78.306634653922004</v>
      </c>
    </row>
    <row r="1207" spans="1:61" x14ac:dyDescent="0.25">
      <c r="A1207" s="10" t="str">
        <f>VLOOKUP(D1207,'Index-Relations'!E:F,2,FALSE)</f>
        <v>ESG</v>
      </c>
      <c r="B1207" t="s">
        <v>3450</v>
      </c>
      <c r="C1207" s="53" t="s">
        <v>2764</v>
      </c>
      <c r="D1207" s="59" t="s">
        <v>3006</v>
      </c>
      <c r="E1207" s="59" t="s">
        <v>4647</v>
      </c>
      <c r="F1207" t="s">
        <v>499</v>
      </c>
      <c r="G1207" t="s">
        <v>498</v>
      </c>
      <c r="H1207" t="s">
        <v>500</v>
      </c>
      <c r="I1207" s="52">
        <v>45538</v>
      </c>
      <c r="J1207" t="s">
        <v>2457</v>
      </c>
      <c r="K1207">
        <v>125</v>
      </c>
      <c r="L1207" s="73">
        <v>82.085236695386996</v>
      </c>
      <c r="M1207">
        <v>124</v>
      </c>
      <c r="N1207">
        <v>0.99997136077501603</v>
      </c>
      <c r="O1207" s="73">
        <v>83.236740634064901</v>
      </c>
      <c r="P1207">
        <v>124</v>
      </c>
      <c r="Q1207">
        <v>0.99997136077501603</v>
      </c>
      <c r="R1207">
        <v>124</v>
      </c>
      <c r="S1207">
        <v>0.99997136077501603</v>
      </c>
      <c r="T1207">
        <v>26.2534511994286</v>
      </c>
      <c r="U1207">
        <v>0.48719685628994502</v>
      </c>
      <c r="V1207">
        <v>84</v>
      </c>
      <c r="W1207">
        <v>9.8675003438458003E-2</v>
      </c>
      <c r="X1207">
        <v>13</v>
      </c>
      <c r="Y1207">
        <v>124</v>
      </c>
      <c r="Z1207">
        <v>0.99997136077501603</v>
      </c>
      <c r="AA1207">
        <v>22.4526652440208</v>
      </c>
      <c r="AB1207">
        <v>122</v>
      </c>
      <c r="AC1207">
        <v>0.98599115066670795</v>
      </c>
      <c r="AD1207">
        <v>3</v>
      </c>
      <c r="AE1207">
        <v>1.82571166148605E-2</v>
      </c>
      <c r="AF1207">
        <v>0</v>
      </c>
      <c r="AG1207">
        <v>0</v>
      </c>
      <c r="AH1207">
        <v>3.1637003913281398E-3</v>
      </c>
      <c r="AI1207">
        <v>7</v>
      </c>
      <c r="AJ1207" s="73">
        <v>78.672511686082899</v>
      </c>
      <c r="AK1207">
        <v>124</v>
      </c>
      <c r="AL1207">
        <v>0.99997136077501603</v>
      </c>
      <c r="AM1207">
        <v>0</v>
      </c>
      <c r="AN1207">
        <v>0</v>
      </c>
      <c r="AO1207">
        <v>0</v>
      </c>
      <c r="AP1207">
        <v>0</v>
      </c>
      <c r="AQ1207">
        <v>125</v>
      </c>
      <c r="AR1207">
        <v>1</v>
      </c>
      <c r="AS1207">
        <v>0</v>
      </c>
      <c r="AT1207">
        <v>0</v>
      </c>
      <c r="AU1207">
        <v>0</v>
      </c>
      <c r="AV1207">
        <v>0</v>
      </c>
      <c r="AW1207">
        <v>125</v>
      </c>
      <c r="AX1207">
        <v>0.999999999999999</v>
      </c>
      <c r="AY1207" s="73">
        <v>78.575023921539994</v>
      </c>
      <c r="AZ1207">
        <v>124</v>
      </c>
      <c r="BA1207">
        <v>0.99997136077501603</v>
      </c>
      <c r="BB1207">
        <v>122</v>
      </c>
      <c r="BC1207">
        <v>0.93616680133348795</v>
      </c>
      <c r="BD1207">
        <v>3</v>
      </c>
      <c r="BE1207">
        <v>6.3833198666511007E-2</v>
      </c>
      <c r="BF1207">
        <v>82.085236695386996</v>
      </c>
      <c r="BG1207">
        <v>83.236740634064901</v>
      </c>
      <c r="BH1207">
        <v>78.575023921539994</v>
      </c>
      <c r="BI1207">
        <v>78.672511686082899</v>
      </c>
    </row>
    <row r="1208" spans="1:61" x14ac:dyDescent="0.25">
      <c r="A1208" s="10" t="str">
        <f>VLOOKUP(D1208,'Index-Relations'!E:F,2,FALSE)</f>
        <v>ESG</v>
      </c>
      <c r="B1208" t="s">
        <v>3450</v>
      </c>
      <c r="C1208" s="53" t="s">
        <v>3350</v>
      </c>
      <c r="D1208" s="59" t="s">
        <v>3006</v>
      </c>
      <c r="E1208" s="59" t="s">
        <v>4648</v>
      </c>
      <c r="F1208" t="s">
        <v>499</v>
      </c>
      <c r="G1208" t="s">
        <v>498</v>
      </c>
      <c r="H1208" t="s">
        <v>500</v>
      </c>
      <c r="I1208" s="52">
        <v>45505</v>
      </c>
      <c r="J1208" t="s">
        <v>2457</v>
      </c>
      <c r="K1208">
        <v>125</v>
      </c>
      <c r="L1208" s="73">
        <v>82.366097558435001</v>
      </c>
      <c r="M1208">
        <v>124</v>
      </c>
      <c r="N1208">
        <v>0.99996824011713203</v>
      </c>
      <c r="O1208" s="73">
        <v>83.338341835191002</v>
      </c>
      <c r="P1208">
        <v>124</v>
      </c>
      <c r="Q1208">
        <v>0.99996824011713203</v>
      </c>
      <c r="R1208">
        <v>124</v>
      </c>
      <c r="S1208">
        <v>0.99996824011713203</v>
      </c>
      <c r="T1208">
        <v>26.189700646014</v>
      </c>
      <c r="U1208">
        <v>0.50337853668410104</v>
      </c>
      <c r="V1208">
        <v>84</v>
      </c>
      <c r="W1208">
        <v>0.11002358152604</v>
      </c>
      <c r="X1208">
        <v>13</v>
      </c>
      <c r="Y1208">
        <v>124</v>
      </c>
      <c r="Z1208">
        <v>0.99996824011713203</v>
      </c>
      <c r="AA1208">
        <v>22.541375277600601</v>
      </c>
      <c r="AB1208">
        <v>123</v>
      </c>
      <c r="AC1208">
        <v>0.99167313453850603</v>
      </c>
      <c r="AD1208">
        <v>1</v>
      </c>
      <c r="AE1208">
        <v>8.2951055786256306E-3</v>
      </c>
      <c r="AF1208">
        <v>1</v>
      </c>
      <c r="AG1208">
        <v>3.1759882867889099E-5</v>
      </c>
      <c r="AH1208">
        <v>2.9382452415774199E-3</v>
      </c>
      <c r="AI1208">
        <v>7</v>
      </c>
      <c r="AJ1208" s="73">
        <v>78.780996110269996</v>
      </c>
      <c r="AK1208">
        <v>124</v>
      </c>
      <c r="AL1208">
        <v>0.99996824011713203</v>
      </c>
      <c r="AM1208">
        <v>0</v>
      </c>
      <c r="AN1208">
        <v>0</v>
      </c>
      <c r="AO1208">
        <v>0</v>
      </c>
      <c r="AP1208">
        <v>0</v>
      </c>
      <c r="AQ1208">
        <v>125</v>
      </c>
      <c r="AR1208">
        <v>1</v>
      </c>
      <c r="AS1208">
        <v>0</v>
      </c>
      <c r="AT1208">
        <v>0</v>
      </c>
      <c r="AU1208">
        <v>0</v>
      </c>
      <c r="AV1208">
        <v>0</v>
      </c>
      <c r="AW1208">
        <v>124</v>
      </c>
      <c r="AX1208">
        <v>0.99996824011713104</v>
      </c>
      <c r="AY1208" s="73">
        <v>79.135646887005905</v>
      </c>
      <c r="AZ1208">
        <v>124</v>
      </c>
      <c r="BA1208">
        <v>0.99996824011713203</v>
      </c>
      <c r="BB1208">
        <v>122</v>
      </c>
      <c r="BC1208">
        <v>0.93729131232434304</v>
      </c>
      <c r="BD1208">
        <v>3</v>
      </c>
      <c r="BE1208">
        <v>6.2708687675656793E-2</v>
      </c>
      <c r="BF1208">
        <v>82.366097558435001</v>
      </c>
      <c r="BG1208">
        <v>83.338341835191002</v>
      </c>
      <c r="BH1208">
        <v>79.135646887005905</v>
      </c>
      <c r="BI1208">
        <v>78.780996110269996</v>
      </c>
    </row>
    <row r="1209" spans="1:61" x14ac:dyDescent="0.25">
      <c r="A1209" s="10" t="str">
        <f>VLOOKUP(D1209,'Index-Relations'!E:F,2,FALSE)</f>
        <v>ESG</v>
      </c>
      <c r="B1209" t="s">
        <v>3450</v>
      </c>
      <c r="C1209" s="53" t="s">
        <v>2765</v>
      </c>
      <c r="D1209" s="59" t="s">
        <v>3006</v>
      </c>
      <c r="E1209" s="59" t="s">
        <v>4649</v>
      </c>
      <c r="F1209" t="s">
        <v>499</v>
      </c>
      <c r="G1209" t="s">
        <v>498</v>
      </c>
      <c r="H1209" t="s">
        <v>500</v>
      </c>
      <c r="I1209" s="52">
        <v>45474</v>
      </c>
      <c r="J1209" t="s">
        <v>2457</v>
      </c>
      <c r="K1209">
        <v>125</v>
      </c>
      <c r="L1209" s="73">
        <v>83.014019777547006</v>
      </c>
      <c r="M1209">
        <v>124</v>
      </c>
      <c r="N1209">
        <v>0.99996817637313296</v>
      </c>
      <c r="O1209" s="73">
        <v>83.294185157409999</v>
      </c>
      <c r="P1209">
        <v>124</v>
      </c>
      <c r="Q1209">
        <v>0.99996817637313296</v>
      </c>
      <c r="R1209">
        <v>124</v>
      </c>
      <c r="S1209">
        <v>0.99996817637313296</v>
      </c>
      <c r="T1209">
        <v>25.858650254594799</v>
      </c>
      <c r="U1209">
        <v>0.51969870587156897</v>
      </c>
      <c r="V1209">
        <v>84</v>
      </c>
      <c r="W1209">
        <v>0.117051132020142</v>
      </c>
      <c r="X1209">
        <v>13</v>
      </c>
      <c r="Y1209">
        <v>124</v>
      </c>
      <c r="Z1209">
        <v>0.99996817637313296</v>
      </c>
      <c r="AA1209">
        <v>22.651484488969601</v>
      </c>
      <c r="AB1209">
        <v>123</v>
      </c>
      <c r="AC1209">
        <v>0.99181773026382403</v>
      </c>
      <c r="AD1209">
        <v>1</v>
      </c>
      <c r="AE1209">
        <v>8.1504461093088506E-3</v>
      </c>
      <c r="AF1209">
        <v>1</v>
      </c>
      <c r="AG1209">
        <v>3.1823626866456499E-5</v>
      </c>
      <c r="AH1209">
        <v>2.9697551748184801E-3</v>
      </c>
      <c r="AI1209">
        <v>7</v>
      </c>
      <c r="AJ1209" s="73">
        <v>79.043085344757998</v>
      </c>
      <c r="AK1209">
        <v>124</v>
      </c>
      <c r="AL1209">
        <v>0.99996817637313296</v>
      </c>
      <c r="AM1209">
        <v>0</v>
      </c>
      <c r="AN1209">
        <v>0</v>
      </c>
      <c r="AO1209">
        <v>0</v>
      </c>
      <c r="AP1209">
        <v>0</v>
      </c>
      <c r="AQ1209">
        <v>125</v>
      </c>
      <c r="AR1209">
        <v>1</v>
      </c>
      <c r="AS1209">
        <v>0</v>
      </c>
      <c r="AT1209">
        <v>0</v>
      </c>
      <c r="AU1209">
        <v>0</v>
      </c>
      <c r="AV1209">
        <v>0</v>
      </c>
      <c r="AW1209">
        <v>124</v>
      </c>
      <c r="AX1209">
        <v>0.99996817637313296</v>
      </c>
      <c r="AY1209" s="73">
        <v>80.818423557998997</v>
      </c>
      <c r="AZ1209">
        <v>124</v>
      </c>
      <c r="BA1209">
        <v>0.99996817637313296</v>
      </c>
      <c r="BB1209">
        <v>122</v>
      </c>
      <c r="BC1209">
        <v>0.94259273709043201</v>
      </c>
      <c r="BD1209">
        <v>3</v>
      </c>
      <c r="BE1209">
        <v>5.7407262909567602E-2</v>
      </c>
      <c r="BF1209">
        <v>83.014019777547006</v>
      </c>
      <c r="BG1209">
        <v>83.294185157409999</v>
      </c>
      <c r="BH1209">
        <v>80.818423557998997</v>
      </c>
      <c r="BI1209">
        <v>79.043085344757998</v>
      </c>
    </row>
    <row r="1210" spans="1:61" x14ac:dyDescent="0.25">
      <c r="A1210" s="10" t="str">
        <f>VLOOKUP(D1210,'Index-Relations'!E:F,2,FALSE)</f>
        <v>ESG</v>
      </c>
      <c r="B1210" t="s">
        <v>3450</v>
      </c>
      <c r="C1210" s="53" t="s">
        <v>2766</v>
      </c>
      <c r="D1210" s="59" t="s">
        <v>3006</v>
      </c>
      <c r="E1210" s="59" t="s">
        <v>4650</v>
      </c>
      <c r="F1210" t="s">
        <v>499</v>
      </c>
      <c r="G1210" t="s">
        <v>498</v>
      </c>
      <c r="H1210" t="s">
        <v>500</v>
      </c>
      <c r="I1210" s="52">
        <v>45446</v>
      </c>
      <c r="J1210" t="s">
        <v>2457</v>
      </c>
      <c r="K1210">
        <v>124</v>
      </c>
      <c r="L1210" s="73">
        <v>82.587861752605903</v>
      </c>
      <c r="M1210">
        <v>124</v>
      </c>
      <c r="N1210">
        <v>1</v>
      </c>
      <c r="O1210" s="73">
        <v>82.331379261391007</v>
      </c>
      <c r="P1210">
        <v>124</v>
      </c>
      <c r="Q1210">
        <v>1</v>
      </c>
      <c r="R1210">
        <v>124</v>
      </c>
      <c r="S1210">
        <v>1</v>
      </c>
      <c r="T1210">
        <v>26.187830992251801</v>
      </c>
      <c r="U1210">
        <v>0.534011879428411</v>
      </c>
      <c r="V1210">
        <v>85</v>
      </c>
      <c r="W1210">
        <v>0.11338473872778899</v>
      </c>
      <c r="X1210">
        <v>13</v>
      </c>
      <c r="Y1210">
        <v>124</v>
      </c>
      <c r="Z1210">
        <v>1</v>
      </c>
      <c r="AA1210">
        <v>21.9701463975994</v>
      </c>
      <c r="AB1210">
        <v>123</v>
      </c>
      <c r="AC1210">
        <v>0.99210931946623704</v>
      </c>
      <c r="AD1210">
        <v>1</v>
      </c>
      <c r="AE1210">
        <v>7.8906805337628505E-3</v>
      </c>
      <c r="AF1210">
        <v>0</v>
      </c>
      <c r="AG1210">
        <v>0</v>
      </c>
      <c r="AH1210">
        <v>2.9172071284805502E-3</v>
      </c>
      <c r="AI1210">
        <v>7</v>
      </c>
      <c r="AJ1210" s="73">
        <v>79.142280936893897</v>
      </c>
      <c r="AK1210">
        <v>124</v>
      </c>
      <c r="AL1210">
        <v>1</v>
      </c>
      <c r="AM1210">
        <v>0</v>
      </c>
      <c r="AN1210">
        <v>0</v>
      </c>
      <c r="AO1210">
        <v>0</v>
      </c>
      <c r="AP1210">
        <v>0</v>
      </c>
      <c r="AQ1210">
        <v>124</v>
      </c>
      <c r="AR1210">
        <v>1</v>
      </c>
      <c r="AS1210">
        <v>0</v>
      </c>
      <c r="AT1210">
        <v>0</v>
      </c>
      <c r="AU1210">
        <v>0</v>
      </c>
      <c r="AV1210">
        <v>0</v>
      </c>
      <c r="AW1210">
        <v>124</v>
      </c>
      <c r="AX1210">
        <v>1</v>
      </c>
      <c r="AY1210" s="73">
        <v>80.548149029811995</v>
      </c>
      <c r="AZ1210">
        <v>124</v>
      </c>
      <c r="BA1210">
        <v>1</v>
      </c>
      <c r="BB1210">
        <v>121</v>
      </c>
      <c r="BC1210">
        <v>0.94612526053393897</v>
      </c>
      <c r="BD1210">
        <v>3</v>
      </c>
      <c r="BE1210">
        <v>5.3874739466060799E-2</v>
      </c>
      <c r="BF1210">
        <v>82.587861752605903</v>
      </c>
      <c r="BG1210">
        <v>82.331379261391007</v>
      </c>
      <c r="BH1210">
        <v>80.548149029811995</v>
      </c>
      <c r="BI1210">
        <v>79.142280936893897</v>
      </c>
    </row>
    <row r="1211" spans="1:61" x14ac:dyDescent="0.25">
      <c r="A1211" s="10" t="str">
        <f>VLOOKUP(D1211,'Index-Relations'!E:F,2,FALSE)</f>
        <v>ESG</v>
      </c>
      <c r="B1211" t="s">
        <v>3450</v>
      </c>
      <c r="C1211" s="53" t="s">
        <v>2767</v>
      </c>
      <c r="D1211" s="59" t="s">
        <v>3006</v>
      </c>
      <c r="E1211" s="59" t="s">
        <v>4651</v>
      </c>
      <c r="F1211" t="s">
        <v>499</v>
      </c>
      <c r="G1211" t="s">
        <v>498</v>
      </c>
      <c r="H1211" t="s">
        <v>500</v>
      </c>
      <c r="I1211" s="52">
        <v>45413</v>
      </c>
      <c r="J1211" t="s">
        <v>2457</v>
      </c>
      <c r="K1211">
        <v>124</v>
      </c>
      <c r="L1211" s="73">
        <v>82.608685620420005</v>
      </c>
      <c r="M1211">
        <v>124</v>
      </c>
      <c r="N1211">
        <v>1</v>
      </c>
      <c r="O1211" s="73">
        <v>82.665476584463903</v>
      </c>
      <c r="P1211">
        <v>124</v>
      </c>
      <c r="Q1211">
        <v>1</v>
      </c>
      <c r="R1211">
        <v>124</v>
      </c>
      <c r="S1211">
        <v>1</v>
      </c>
      <c r="T1211">
        <v>26.881000533205999</v>
      </c>
      <c r="U1211">
        <v>0.53215271750604598</v>
      </c>
      <c r="V1211">
        <v>85</v>
      </c>
      <c r="W1211">
        <v>0.113358295736118</v>
      </c>
      <c r="X1211">
        <v>13</v>
      </c>
      <c r="Y1211">
        <v>124</v>
      </c>
      <c r="Z1211">
        <v>1</v>
      </c>
      <c r="AA1211">
        <v>22.6804306214067</v>
      </c>
      <c r="AB1211">
        <v>123</v>
      </c>
      <c r="AC1211">
        <v>0.99186602170444205</v>
      </c>
      <c r="AD1211">
        <v>1</v>
      </c>
      <c r="AE1211">
        <v>8.1339782955573807E-3</v>
      </c>
      <c r="AF1211">
        <v>0</v>
      </c>
      <c r="AG1211">
        <v>0</v>
      </c>
      <c r="AH1211">
        <v>2.7842011687947798E-3</v>
      </c>
      <c r="AI1211">
        <v>7</v>
      </c>
      <c r="AJ1211" s="73">
        <v>78.866516207124903</v>
      </c>
      <c r="AK1211">
        <v>124</v>
      </c>
      <c r="AL1211">
        <v>1</v>
      </c>
      <c r="AM1211">
        <v>0</v>
      </c>
      <c r="AN1211">
        <v>0</v>
      </c>
      <c r="AO1211">
        <v>0</v>
      </c>
      <c r="AP1211">
        <v>0</v>
      </c>
      <c r="AQ1211">
        <v>124</v>
      </c>
      <c r="AR1211">
        <v>1</v>
      </c>
      <c r="AS1211">
        <v>0</v>
      </c>
      <c r="AT1211">
        <v>0</v>
      </c>
      <c r="AU1211">
        <v>0</v>
      </c>
      <c r="AV1211">
        <v>0</v>
      </c>
      <c r="AW1211">
        <v>124</v>
      </c>
      <c r="AX1211">
        <v>1</v>
      </c>
      <c r="AY1211" s="73">
        <v>80.487439502401998</v>
      </c>
      <c r="AZ1211">
        <v>124</v>
      </c>
      <c r="BA1211">
        <v>1</v>
      </c>
      <c r="BB1211">
        <v>122</v>
      </c>
      <c r="BC1211">
        <v>0.97888075894627102</v>
      </c>
      <c r="BD1211">
        <v>2</v>
      </c>
      <c r="BE1211">
        <v>2.11192410537289E-2</v>
      </c>
      <c r="BF1211">
        <v>82.608685620420005</v>
      </c>
      <c r="BG1211">
        <v>82.665476584463903</v>
      </c>
      <c r="BH1211">
        <v>80.487439502401998</v>
      </c>
      <c r="BI1211">
        <v>78.866516207124903</v>
      </c>
    </row>
    <row r="1212" spans="1:61" x14ac:dyDescent="0.25">
      <c r="A1212" s="10" t="str">
        <f>VLOOKUP(D1212,'Index-Relations'!E:F,2,FALSE)</f>
        <v>ESG</v>
      </c>
      <c r="B1212" t="s">
        <v>3450</v>
      </c>
      <c r="C1212" s="53" t="s">
        <v>2768</v>
      </c>
      <c r="D1212" s="59" t="s">
        <v>3006</v>
      </c>
      <c r="E1212" s="59" t="s">
        <v>4652</v>
      </c>
      <c r="F1212" t="s">
        <v>499</v>
      </c>
      <c r="G1212" t="s">
        <v>498</v>
      </c>
      <c r="H1212" t="s">
        <v>500</v>
      </c>
      <c r="I1212" s="52">
        <v>45383</v>
      </c>
      <c r="J1212" t="s">
        <v>2457</v>
      </c>
      <c r="K1212">
        <v>124</v>
      </c>
      <c r="L1212">
        <v>85.941820464165403</v>
      </c>
      <c r="M1212">
        <v>124</v>
      </c>
      <c r="N1212">
        <v>1</v>
      </c>
      <c r="O1212">
        <v>87.007012072574696</v>
      </c>
      <c r="P1212">
        <v>124</v>
      </c>
      <c r="Q1212">
        <v>1</v>
      </c>
      <c r="R1212">
        <v>124</v>
      </c>
      <c r="S1212">
        <v>0.999999999999999</v>
      </c>
      <c r="T1212">
        <v>26.841014499348098</v>
      </c>
      <c r="U1212">
        <v>0.53373576530629696</v>
      </c>
      <c r="V1212">
        <v>85</v>
      </c>
      <c r="W1212">
        <v>0.112909171430401</v>
      </c>
      <c r="X1212">
        <v>13</v>
      </c>
      <c r="Y1212">
        <v>124</v>
      </c>
      <c r="Z1212">
        <v>1</v>
      </c>
      <c r="AA1212">
        <v>21.797056066938101</v>
      </c>
      <c r="AB1212">
        <v>123</v>
      </c>
      <c r="AC1212">
        <v>0.99159425017042602</v>
      </c>
      <c r="AD1212">
        <v>1</v>
      </c>
      <c r="AE1212">
        <v>8.4057498295739205E-3</v>
      </c>
      <c r="AF1212">
        <v>0</v>
      </c>
      <c r="AG1212">
        <v>5.8979999999999999E-17</v>
      </c>
      <c r="AH1212">
        <v>2.7298649659079199E-3</v>
      </c>
      <c r="AI1212">
        <v>7</v>
      </c>
      <c r="AJ1212">
        <v>82.808862962819404</v>
      </c>
      <c r="AK1212">
        <v>124</v>
      </c>
      <c r="AL1212">
        <v>1</v>
      </c>
      <c r="AM1212">
        <v>0</v>
      </c>
      <c r="AN1212">
        <v>0</v>
      </c>
      <c r="AO1212">
        <v>0</v>
      </c>
      <c r="AP1212">
        <v>0</v>
      </c>
      <c r="AQ1212">
        <v>124</v>
      </c>
      <c r="AR1212">
        <v>0.999999999999999</v>
      </c>
      <c r="AS1212">
        <v>0</v>
      </c>
      <c r="AT1212">
        <v>0</v>
      </c>
      <c r="AU1212">
        <v>0</v>
      </c>
      <c r="AV1212">
        <v>0</v>
      </c>
      <c r="AW1212">
        <v>124</v>
      </c>
      <c r="AX1212">
        <v>1</v>
      </c>
      <c r="AY1212">
        <v>84.359469189102896</v>
      </c>
      <c r="AZ1212">
        <v>124</v>
      </c>
      <c r="BA1212">
        <v>1</v>
      </c>
      <c r="BB1212">
        <v>122</v>
      </c>
      <c r="BC1212">
        <v>0.978062569261819</v>
      </c>
      <c r="BD1212">
        <v>2</v>
      </c>
      <c r="BE1212">
        <v>2.1937430738180799E-2</v>
      </c>
      <c r="BF1212">
        <v>83.083779945190997</v>
      </c>
      <c r="BG1212">
        <v>82.957960371715998</v>
      </c>
      <c r="BH1212">
        <v>81.327321937812997</v>
      </c>
      <c r="BI1212">
        <v>79.069042883336905</v>
      </c>
    </row>
    <row r="1213" spans="1:61" x14ac:dyDescent="0.25">
      <c r="A1213" s="10" t="str">
        <f>VLOOKUP(D1213,'Index-Relations'!E:F,2,FALSE)</f>
        <v>ESG</v>
      </c>
      <c r="B1213" t="s">
        <v>3450</v>
      </c>
      <c r="C1213" s="53" t="s">
        <v>2769</v>
      </c>
      <c r="D1213" s="59" t="s">
        <v>3006</v>
      </c>
      <c r="E1213" s="59" t="s">
        <v>4653</v>
      </c>
      <c r="F1213" t="s">
        <v>499</v>
      </c>
      <c r="G1213" t="s">
        <v>498</v>
      </c>
      <c r="H1213" t="s">
        <v>500</v>
      </c>
      <c r="I1213" s="52">
        <v>45352</v>
      </c>
      <c r="J1213" t="s">
        <v>2457</v>
      </c>
      <c r="K1213">
        <v>124</v>
      </c>
      <c r="L1213">
        <v>86.0716017217337</v>
      </c>
      <c r="M1213">
        <v>124</v>
      </c>
      <c r="N1213">
        <v>1</v>
      </c>
      <c r="O1213">
        <v>86.743063669459602</v>
      </c>
      <c r="P1213">
        <v>124</v>
      </c>
      <c r="Q1213">
        <v>1</v>
      </c>
      <c r="R1213">
        <v>124</v>
      </c>
      <c r="S1213">
        <v>1</v>
      </c>
      <c r="T1213">
        <v>26.063597026349601</v>
      </c>
      <c r="U1213">
        <v>0.51934354201742605</v>
      </c>
      <c r="V1213">
        <v>82</v>
      </c>
      <c r="W1213">
        <v>9.5101189144168402E-2</v>
      </c>
      <c r="X1213">
        <v>13</v>
      </c>
      <c r="Y1213">
        <v>124</v>
      </c>
      <c r="Z1213">
        <v>1</v>
      </c>
      <c r="AA1213">
        <v>21.336759710445602</v>
      </c>
      <c r="AB1213">
        <v>123</v>
      </c>
      <c r="AC1213">
        <v>0.99195116991029697</v>
      </c>
      <c r="AD1213">
        <v>1</v>
      </c>
      <c r="AE1213">
        <v>8.0488300897031198E-3</v>
      </c>
      <c r="AF1213">
        <v>0</v>
      </c>
      <c r="AG1213">
        <v>0</v>
      </c>
      <c r="AH1213">
        <v>1.52585603610834E-3</v>
      </c>
      <c r="AI1213">
        <v>5</v>
      </c>
      <c r="AJ1213">
        <v>83.1669802603828</v>
      </c>
      <c r="AK1213">
        <v>124</v>
      </c>
      <c r="AL1213">
        <v>1</v>
      </c>
      <c r="AM1213">
        <v>0</v>
      </c>
      <c r="AN1213">
        <v>0</v>
      </c>
      <c r="AO1213">
        <v>0</v>
      </c>
      <c r="AP1213">
        <v>0</v>
      </c>
      <c r="AQ1213">
        <v>124</v>
      </c>
      <c r="AR1213">
        <v>1</v>
      </c>
      <c r="AS1213">
        <v>0</v>
      </c>
      <c r="AT1213">
        <v>0</v>
      </c>
      <c r="AU1213">
        <v>0</v>
      </c>
      <c r="AV1213">
        <v>0</v>
      </c>
      <c r="AW1213">
        <v>124</v>
      </c>
      <c r="AX1213">
        <v>0.999999999999999</v>
      </c>
      <c r="AY1213">
        <v>84.688598258217496</v>
      </c>
      <c r="AZ1213">
        <v>124</v>
      </c>
      <c r="BA1213">
        <v>1</v>
      </c>
      <c r="BB1213">
        <v>122</v>
      </c>
      <c r="BC1213">
        <v>0.979587839926646</v>
      </c>
      <c r="BD1213">
        <v>2</v>
      </c>
      <c r="BE1213">
        <v>2.0412160073353398E-2</v>
      </c>
      <c r="BF1213">
        <v>83.258018925483</v>
      </c>
      <c r="BG1213">
        <v>82.703775473522995</v>
      </c>
      <c r="BH1213">
        <v>81.749144998041004</v>
      </c>
      <c r="BI1213">
        <v>79.493310701058903</v>
      </c>
    </row>
    <row r="1214" spans="1:61" x14ac:dyDescent="0.25">
      <c r="A1214" s="10" t="str">
        <f>VLOOKUP(D1214,'Index-Relations'!E:F,2,FALSE)</f>
        <v>ESG</v>
      </c>
      <c r="B1214" t="s">
        <v>3450</v>
      </c>
      <c r="C1214" s="53" t="s">
        <v>2770</v>
      </c>
      <c r="D1214" s="59" t="s">
        <v>3006</v>
      </c>
      <c r="E1214" s="59" t="s">
        <v>4654</v>
      </c>
      <c r="F1214" t="s">
        <v>499</v>
      </c>
      <c r="G1214" t="s">
        <v>498</v>
      </c>
      <c r="H1214" t="s">
        <v>500</v>
      </c>
      <c r="I1214" s="52">
        <v>45323</v>
      </c>
      <c r="J1214" t="s">
        <v>2457</v>
      </c>
      <c r="K1214">
        <v>124</v>
      </c>
      <c r="L1214">
        <v>86.325055438406494</v>
      </c>
      <c r="M1214">
        <v>124</v>
      </c>
      <c r="N1214">
        <v>1</v>
      </c>
      <c r="O1214">
        <v>87.138595650832798</v>
      </c>
      <c r="P1214">
        <v>124</v>
      </c>
      <c r="Q1214">
        <v>1</v>
      </c>
      <c r="R1214">
        <v>124</v>
      </c>
      <c r="S1214">
        <v>1</v>
      </c>
      <c r="T1214">
        <v>26.5332126537992</v>
      </c>
      <c r="U1214">
        <v>0.51474128132108199</v>
      </c>
      <c r="V1214">
        <v>82</v>
      </c>
      <c r="W1214">
        <v>9.2065717242743095E-2</v>
      </c>
      <c r="X1214">
        <v>12</v>
      </c>
      <c r="Y1214">
        <v>124</v>
      </c>
      <c r="Z1214">
        <v>0.999999999999999</v>
      </c>
      <c r="AA1214">
        <v>22.531361608927401</v>
      </c>
      <c r="AB1214">
        <v>123</v>
      </c>
      <c r="AC1214">
        <v>0.99105610967015201</v>
      </c>
      <c r="AD1214">
        <v>1</v>
      </c>
      <c r="AE1214">
        <v>8.9438903298474908E-3</v>
      </c>
      <c r="AF1214">
        <v>0</v>
      </c>
      <c r="AG1214">
        <v>0</v>
      </c>
      <c r="AH1214">
        <v>1.3965603899245499E-3</v>
      </c>
      <c r="AI1214">
        <v>5</v>
      </c>
      <c r="AJ1214">
        <v>83.276439708822593</v>
      </c>
      <c r="AK1214">
        <v>124</v>
      </c>
      <c r="AL1214">
        <v>1</v>
      </c>
      <c r="AM1214">
        <v>0</v>
      </c>
      <c r="AN1214">
        <v>0</v>
      </c>
      <c r="AO1214">
        <v>0</v>
      </c>
      <c r="AP1214">
        <v>0</v>
      </c>
      <c r="AQ1214">
        <v>124</v>
      </c>
      <c r="AR1214">
        <v>1</v>
      </c>
      <c r="AS1214">
        <v>0</v>
      </c>
      <c r="AT1214">
        <v>0</v>
      </c>
      <c r="AU1214">
        <v>0</v>
      </c>
      <c r="AV1214">
        <v>0</v>
      </c>
      <c r="AW1214">
        <v>124</v>
      </c>
      <c r="AX1214">
        <v>0.999999999999999</v>
      </c>
      <c r="AY1214">
        <v>84.772135064260993</v>
      </c>
      <c r="AZ1214">
        <v>124</v>
      </c>
      <c r="BA1214">
        <v>1</v>
      </c>
      <c r="BB1214">
        <v>122</v>
      </c>
      <c r="BC1214">
        <v>0.97929209189872202</v>
      </c>
      <c r="BD1214">
        <v>2</v>
      </c>
      <c r="BE1214">
        <v>2.0707908101277601E-2</v>
      </c>
      <c r="BF1214">
        <v>83.417010597186007</v>
      </c>
      <c r="BG1214">
        <v>83.097206323872996</v>
      </c>
      <c r="BH1214">
        <v>81.695096235858998</v>
      </c>
      <c r="BI1214">
        <v>79.511798405209902</v>
      </c>
    </row>
    <row r="1215" spans="1:61" x14ac:dyDescent="0.25">
      <c r="A1215" s="10" t="str">
        <f>VLOOKUP(D1215,'Index-Relations'!E:F,2,FALSE)</f>
        <v>ESG</v>
      </c>
      <c r="B1215" t="s">
        <v>3450</v>
      </c>
      <c r="C1215" s="53" t="s">
        <v>2760</v>
      </c>
      <c r="D1215" s="59" t="s">
        <v>3007</v>
      </c>
      <c r="E1215" s="59" t="s">
        <v>4655</v>
      </c>
      <c r="F1215" t="s">
        <v>502</v>
      </c>
      <c r="G1215" t="s">
        <v>501</v>
      </c>
      <c r="H1215" t="s">
        <v>503</v>
      </c>
      <c r="I1215" s="52">
        <v>45659</v>
      </c>
      <c r="J1215" t="s">
        <v>2457</v>
      </c>
      <c r="K1215">
        <v>130</v>
      </c>
      <c r="L1215" s="73">
        <v>82.693627816732004</v>
      </c>
      <c r="M1215">
        <v>130</v>
      </c>
      <c r="N1215">
        <v>1</v>
      </c>
      <c r="O1215" s="73">
        <v>83.898681048034007</v>
      </c>
      <c r="P1215">
        <v>130</v>
      </c>
      <c r="Q1215">
        <v>1</v>
      </c>
      <c r="R1215">
        <v>130</v>
      </c>
      <c r="S1215">
        <v>1</v>
      </c>
      <c r="T1215">
        <v>26.1986101949568</v>
      </c>
      <c r="U1215">
        <v>0.54387010832418603</v>
      </c>
      <c r="V1215">
        <v>92</v>
      </c>
      <c r="W1215">
        <v>8.5044245953085601E-2</v>
      </c>
      <c r="X1215">
        <v>14</v>
      </c>
      <c r="Y1215">
        <v>130</v>
      </c>
      <c r="Z1215">
        <v>1</v>
      </c>
      <c r="AA1215">
        <v>27.840569405591001</v>
      </c>
      <c r="AB1215">
        <v>125</v>
      </c>
      <c r="AC1215">
        <v>0.98082627419908297</v>
      </c>
      <c r="AD1215">
        <v>5</v>
      </c>
      <c r="AE1215">
        <v>1.9173725800916998E-2</v>
      </c>
      <c r="AF1215">
        <v>0</v>
      </c>
      <c r="AG1215">
        <v>0</v>
      </c>
      <c r="AH1215">
        <v>3.3096809122979401E-3</v>
      </c>
      <c r="AI1215">
        <v>8</v>
      </c>
      <c r="AJ1215" s="73">
        <v>77.593553478806001</v>
      </c>
      <c r="AK1215">
        <v>130</v>
      </c>
      <c r="AL1215">
        <v>1</v>
      </c>
      <c r="AM1215">
        <v>0</v>
      </c>
      <c r="AN1215">
        <v>0</v>
      </c>
      <c r="AO1215">
        <v>0</v>
      </c>
      <c r="AP1215">
        <v>0</v>
      </c>
      <c r="AQ1215">
        <v>130</v>
      </c>
      <c r="AR1215">
        <v>1</v>
      </c>
      <c r="AS1215">
        <v>0</v>
      </c>
      <c r="AT1215">
        <v>0</v>
      </c>
      <c r="AU1215">
        <v>1.39468448603815E-2</v>
      </c>
      <c r="AV1215">
        <v>1</v>
      </c>
      <c r="AW1215">
        <v>130</v>
      </c>
      <c r="AX1215">
        <v>1</v>
      </c>
      <c r="AY1215" s="73">
        <v>80.254459930753995</v>
      </c>
      <c r="AZ1215">
        <v>130</v>
      </c>
      <c r="BA1215">
        <v>1</v>
      </c>
      <c r="BB1215">
        <v>130</v>
      </c>
      <c r="BC1215">
        <v>1</v>
      </c>
      <c r="BD1215">
        <v>0</v>
      </c>
      <c r="BE1215">
        <v>0</v>
      </c>
      <c r="BF1215">
        <v>82.693627816732004</v>
      </c>
      <c r="BG1215">
        <v>83.898681048034007</v>
      </c>
      <c r="BH1215">
        <v>80.254459930753995</v>
      </c>
      <c r="BI1215">
        <v>77.593553478806001</v>
      </c>
    </row>
    <row r="1216" spans="1:61" x14ac:dyDescent="0.25">
      <c r="A1216" s="10" t="str">
        <f>VLOOKUP(D1216,'Index-Relations'!E:F,2,FALSE)</f>
        <v>ESG</v>
      </c>
      <c r="B1216" t="s">
        <v>3450</v>
      </c>
      <c r="C1216" s="53" t="s">
        <v>2761</v>
      </c>
      <c r="D1216" s="59" t="s">
        <v>3007</v>
      </c>
      <c r="E1216" s="59" t="s">
        <v>4656</v>
      </c>
      <c r="F1216" t="s">
        <v>502</v>
      </c>
      <c r="G1216" t="s">
        <v>501</v>
      </c>
      <c r="H1216" t="s">
        <v>503</v>
      </c>
      <c r="I1216" s="52">
        <v>45628</v>
      </c>
      <c r="J1216" t="s">
        <v>2457</v>
      </c>
      <c r="K1216">
        <v>132</v>
      </c>
      <c r="L1216" s="73">
        <v>81.581761519335998</v>
      </c>
      <c r="M1216">
        <v>131</v>
      </c>
      <c r="N1216">
        <v>0.99996892309164098</v>
      </c>
      <c r="O1216" s="73">
        <v>83.018938749898993</v>
      </c>
      <c r="P1216">
        <v>131</v>
      </c>
      <c r="Q1216">
        <v>0.99996892309164098</v>
      </c>
      <c r="R1216">
        <v>131</v>
      </c>
      <c r="S1216">
        <v>0.99996892309164098</v>
      </c>
      <c r="T1216">
        <v>26.026254700899099</v>
      </c>
      <c r="U1216">
        <v>0.52481884105784105</v>
      </c>
      <c r="V1216">
        <v>90</v>
      </c>
      <c r="W1216">
        <v>8.4264490957526E-2</v>
      </c>
      <c r="X1216">
        <v>13</v>
      </c>
      <c r="Y1216">
        <v>131</v>
      </c>
      <c r="Z1216">
        <v>0.99996892309164098</v>
      </c>
      <c r="AA1216">
        <v>19.8844926448287</v>
      </c>
      <c r="AB1216">
        <v>128</v>
      </c>
      <c r="AC1216">
        <v>0.98867067257013097</v>
      </c>
      <c r="AD1216">
        <v>3</v>
      </c>
      <c r="AE1216">
        <v>1.12982505215096E-2</v>
      </c>
      <c r="AF1216">
        <v>1</v>
      </c>
      <c r="AG1216">
        <v>3.10769083584957E-5</v>
      </c>
      <c r="AH1216">
        <v>2.9916423421338101E-3</v>
      </c>
      <c r="AI1216">
        <v>7</v>
      </c>
      <c r="AJ1216" s="73">
        <v>77.246315875415902</v>
      </c>
      <c r="AK1216">
        <v>131</v>
      </c>
      <c r="AL1216">
        <v>0.99996892309164098</v>
      </c>
      <c r="AM1216">
        <v>0</v>
      </c>
      <c r="AN1216">
        <v>0</v>
      </c>
      <c r="AO1216">
        <v>0</v>
      </c>
      <c r="AP1216">
        <v>0</v>
      </c>
      <c r="AQ1216">
        <v>132</v>
      </c>
      <c r="AR1216">
        <v>1</v>
      </c>
      <c r="AS1216">
        <v>0</v>
      </c>
      <c r="AT1216">
        <v>0</v>
      </c>
      <c r="AU1216">
        <v>1.37586650959995E-2</v>
      </c>
      <c r="AV1216">
        <v>1</v>
      </c>
      <c r="AW1216">
        <v>132</v>
      </c>
      <c r="AX1216">
        <v>1</v>
      </c>
      <c r="AY1216" s="73">
        <v>78.541165544666001</v>
      </c>
      <c r="AZ1216">
        <v>131</v>
      </c>
      <c r="BA1216">
        <v>0.99996892309164098</v>
      </c>
      <c r="BB1216">
        <v>130</v>
      </c>
      <c r="BC1216">
        <v>0.94943022808172794</v>
      </c>
      <c r="BD1216">
        <v>2</v>
      </c>
      <c r="BE1216">
        <v>5.05697719182715E-2</v>
      </c>
      <c r="BF1216">
        <v>81.581761519335998</v>
      </c>
      <c r="BG1216">
        <v>83.018938749898993</v>
      </c>
      <c r="BH1216">
        <v>78.541165544666001</v>
      </c>
      <c r="BI1216">
        <v>77.246315875415902</v>
      </c>
    </row>
    <row r="1217" spans="1:61" x14ac:dyDescent="0.25">
      <c r="A1217" s="10" t="str">
        <f>VLOOKUP(D1217,'Index-Relations'!E:F,2,FALSE)</f>
        <v>ESG</v>
      </c>
      <c r="B1217" t="s">
        <v>3450</v>
      </c>
      <c r="C1217" s="53" t="s">
        <v>2762</v>
      </c>
      <c r="D1217" s="59" t="s">
        <v>3007</v>
      </c>
      <c r="E1217" s="59" t="s">
        <v>4657</v>
      </c>
      <c r="F1217" t="s">
        <v>502</v>
      </c>
      <c r="G1217" t="s">
        <v>501</v>
      </c>
      <c r="H1217" t="s">
        <v>503</v>
      </c>
      <c r="I1217" s="52">
        <v>45597</v>
      </c>
      <c r="J1217" t="s">
        <v>2457</v>
      </c>
      <c r="K1217">
        <v>132</v>
      </c>
      <c r="L1217" s="73">
        <v>81.681878285091003</v>
      </c>
      <c r="M1217">
        <v>131</v>
      </c>
      <c r="N1217">
        <v>0.99997468871009498</v>
      </c>
      <c r="O1217" s="73">
        <v>83.060926552609999</v>
      </c>
      <c r="P1217">
        <v>131</v>
      </c>
      <c r="Q1217">
        <v>0.99997468871009498</v>
      </c>
      <c r="R1217">
        <v>131</v>
      </c>
      <c r="S1217">
        <v>0.99997468871009498</v>
      </c>
      <c r="T1217">
        <v>26.0950487124273</v>
      </c>
      <c r="U1217">
        <v>0.52432545705545097</v>
      </c>
      <c r="V1217">
        <v>90</v>
      </c>
      <c r="W1217">
        <v>8.2633629515432502E-2</v>
      </c>
      <c r="X1217">
        <v>13</v>
      </c>
      <c r="Y1217">
        <v>131</v>
      </c>
      <c r="Z1217">
        <v>0.99997468871009498</v>
      </c>
      <c r="AA1217">
        <v>20.741740448038001</v>
      </c>
      <c r="AB1217">
        <v>127</v>
      </c>
      <c r="AC1217">
        <v>0.98179349171694696</v>
      </c>
      <c r="AD1217">
        <v>4</v>
      </c>
      <c r="AE1217">
        <v>1.8181196993148199E-2</v>
      </c>
      <c r="AF1217">
        <v>1</v>
      </c>
      <c r="AG1217">
        <v>2.5311289904388698E-5</v>
      </c>
      <c r="AH1217">
        <v>2.7468476516070298E-3</v>
      </c>
      <c r="AI1217">
        <v>7</v>
      </c>
      <c r="AJ1217" s="73">
        <v>77.480762650326994</v>
      </c>
      <c r="AK1217">
        <v>131</v>
      </c>
      <c r="AL1217">
        <v>0.99997468871009498</v>
      </c>
      <c r="AM1217">
        <v>0</v>
      </c>
      <c r="AN1217">
        <v>0</v>
      </c>
      <c r="AO1217">
        <v>0</v>
      </c>
      <c r="AP1217">
        <v>0</v>
      </c>
      <c r="AQ1217">
        <v>132</v>
      </c>
      <c r="AR1217">
        <v>0.999999999999999</v>
      </c>
      <c r="AS1217">
        <v>0</v>
      </c>
      <c r="AT1217">
        <v>0</v>
      </c>
      <c r="AU1217">
        <v>1.44123358932615E-2</v>
      </c>
      <c r="AV1217">
        <v>1</v>
      </c>
      <c r="AW1217">
        <v>132</v>
      </c>
      <c r="AX1217">
        <v>0.999999999999999</v>
      </c>
      <c r="AY1217" s="73">
        <v>78.598292553225903</v>
      </c>
      <c r="AZ1217">
        <v>131</v>
      </c>
      <c r="BA1217">
        <v>0.99997468871009498</v>
      </c>
      <c r="BB1217">
        <v>129</v>
      </c>
      <c r="BC1217">
        <v>0.94284862569157102</v>
      </c>
      <c r="BD1217">
        <v>3</v>
      </c>
      <c r="BE1217">
        <v>5.7151374308428197E-2</v>
      </c>
      <c r="BF1217">
        <v>81.681878285091003</v>
      </c>
      <c r="BG1217">
        <v>83.060926552609999</v>
      </c>
      <c r="BH1217">
        <v>78.598292553225903</v>
      </c>
      <c r="BI1217">
        <v>77.480762650326994</v>
      </c>
    </row>
    <row r="1218" spans="1:61" x14ac:dyDescent="0.25">
      <c r="A1218" s="10" t="str">
        <f>VLOOKUP(D1218,'Index-Relations'!E:F,2,FALSE)</f>
        <v>ESG</v>
      </c>
      <c r="B1218" t="s">
        <v>3450</v>
      </c>
      <c r="C1218" s="53" t="s">
        <v>2763</v>
      </c>
      <c r="D1218" s="59" t="s">
        <v>3007</v>
      </c>
      <c r="E1218" s="59" t="s">
        <v>4658</v>
      </c>
      <c r="F1218" t="s">
        <v>502</v>
      </c>
      <c r="G1218" t="s">
        <v>501</v>
      </c>
      <c r="H1218" t="s">
        <v>503</v>
      </c>
      <c r="I1218" s="52">
        <v>45566</v>
      </c>
      <c r="J1218" t="s">
        <v>2457</v>
      </c>
      <c r="K1218">
        <v>132</v>
      </c>
      <c r="L1218" s="73">
        <v>81.605683601455993</v>
      </c>
      <c r="M1218">
        <v>131</v>
      </c>
      <c r="N1218">
        <v>0.99997451126431702</v>
      </c>
      <c r="O1218" s="73">
        <v>83.124250228020898</v>
      </c>
      <c r="P1218">
        <v>131</v>
      </c>
      <c r="Q1218">
        <v>0.99997451126431702</v>
      </c>
      <c r="R1218">
        <v>131</v>
      </c>
      <c r="S1218">
        <v>0.99997451126431602</v>
      </c>
      <c r="T1218">
        <v>26.386482066132199</v>
      </c>
      <c r="U1218">
        <v>0.52339810685351196</v>
      </c>
      <c r="V1218">
        <v>90</v>
      </c>
      <c r="W1218">
        <v>8.3839620249993904E-2</v>
      </c>
      <c r="X1218">
        <v>13</v>
      </c>
      <c r="Y1218">
        <v>131</v>
      </c>
      <c r="Z1218">
        <v>0.99997451126431702</v>
      </c>
      <c r="AA1218">
        <v>20.785122513267702</v>
      </c>
      <c r="AB1218">
        <v>128</v>
      </c>
      <c r="AC1218">
        <v>0.983931327741841</v>
      </c>
      <c r="AD1218">
        <v>3</v>
      </c>
      <c r="AE1218">
        <v>1.6043183522475399E-2</v>
      </c>
      <c r="AF1218">
        <v>1</v>
      </c>
      <c r="AG1218">
        <v>2.5488735683264901E-5</v>
      </c>
      <c r="AH1218">
        <v>2.7550135622527701E-3</v>
      </c>
      <c r="AI1218">
        <v>7</v>
      </c>
      <c r="AJ1218" s="73">
        <v>77.294177550165998</v>
      </c>
      <c r="AK1218">
        <v>131</v>
      </c>
      <c r="AL1218">
        <v>0.99997451126431702</v>
      </c>
      <c r="AM1218">
        <v>0</v>
      </c>
      <c r="AN1218">
        <v>0</v>
      </c>
      <c r="AO1218">
        <v>0</v>
      </c>
      <c r="AP1218">
        <v>0</v>
      </c>
      <c r="AQ1218">
        <v>132</v>
      </c>
      <c r="AR1218">
        <v>1</v>
      </c>
      <c r="AS1218">
        <v>0</v>
      </c>
      <c r="AT1218">
        <v>0</v>
      </c>
      <c r="AU1218">
        <v>1.30941577429866E-2</v>
      </c>
      <c r="AV1218">
        <v>1</v>
      </c>
      <c r="AW1218">
        <v>132</v>
      </c>
      <c r="AX1218">
        <v>1</v>
      </c>
      <c r="AY1218" s="73">
        <v>78.482079304368</v>
      </c>
      <c r="AZ1218">
        <v>131</v>
      </c>
      <c r="BA1218">
        <v>0.99997451126431702</v>
      </c>
      <c r="BB1218">
        <v>129</v>
      </c>
      <c r="BC1218">
        <v>0.94137864859724296</v>
      </c>
      <c r="BD1218">
        <v>3</v>
      </c>
      <c r="BE1218">
        <v>5.8621351402755997E-2</v>
      </c>
      <c r="BF1218">
        <v>81.605683601455993</v>
      </c>
      <c r="BG1218">
        <v>83.124250228020898</v>
      </c>
      <c r="BH1218">
        <v>78.482079304368</v>
      </c>
      <c r="BI1218">
        <v>77.294177550165998</v>
      </c>
    </row>
    <row r="1219" spans="1:61" x14ac:dyDescent="0.25">
      <c r="A1219" s="10" t="str">
        <f>VLOOKUP(D1219,'Index-Relations'!E:F,2,FALSE)</f>
        <v>ESG</v>
      </c>
      <c r="B1219" t="s">
        <v>3450</v>
      </c>
      <c r="C1219" s="53" t="s">
        <v>2764</v>
      </c>
      <c r="D1219" s="59" t="s">
        <v>3007</v>
      </c>
      <c r="E1219" s="59" t="s">
        <v>4659</v>
      </c>
      <c r="F1219" t="s">
        <v>502</v>
      </c>
      <c r="G1219" t="s">
        <v>501</v>
      </c>
      <c r="H1219" t="s">
        <v>503</v>
      </c>
      <c r="I1219" s="52">
        <v>45538</v>
      </c>
      <c r="J1219" t="s">
        <v>2457</v>
      </c>
      <c r="K1219">
        <v>132</v>
      </c>
      <c r="L1219" s="73">
        <v>81.804220342565998</v>
      </c>
      <c r="M1219">
        <v>131</v>
      </c>
      <c r="N1219">
        <v>0.99997297757663495</v>
      </c>
      <c r="O1219" s="73">
        <v>83.140337702310902</v>
      </c>
      <c r="P1219">
        <v>131</v>
      </c>
      <c r="Q1219">
        <v>0.99997297757663495</v>
      </c>
      <c r="R1219">
        <v>131</v>
      </c>
      <c r="S1219">
        <v>0.99997297757663395</v>
      </c>
      <c r="T1219">
        <v>26.825114100665999</v>
      </c>
      <c r="U1219">
        <v>0.53369988479022401</v>
      </c>
      <c r="V1219">
        <v>90</v>
      </c>
      <c r="W1219">
        <v>8.6656224608148993E-2</v>
      </c>
      <c r="X1219">
        <v>13</v>
      </c>
      <c r="Y1219">
        <v>131</v>
      </c>
      <c r="Z1219">
        <v>0.99997297757663495</v>
      </c>
      <c r="AA1219">
        <v>22.232093862613599</v>
      </c>
      <c r="AB1219">
        <v>129</v>
      </c>
      <c r="AC1219">
        <v>0.98678200762221102</v>
      </c>
      <c r="AD1219">
        <v>3</v>
      </c>
      <c r="AE1219">
        <v>1.72264275611929E-2</v>
      </c>
      <c r="AF1219">
        <v>0</v>
      </c>
      <c r="AG1219">
        <v>0</v>
      </c>
      <c r="AH1219">
        <v>2.7783564443938E-3</v>
      </c>
      <c r="AI1219">
        <v>7</v>
      </c>
      <c r="AJ1219" s="73">
        <v>77.676418975408893</v>
      </c>
      <c r="AK1219">
        <v>131</v>
      </c>
      <c r="AL1219">
        <v>0.99997297757663495</v>
      </c>
      <c r="AM1219">
        <v>0</v>
      </c>
      <c r="AN1219">
        <v>0</v>
      </c>
      <c r="AO1219">
        <v>0</v>
      </c>
      <c r="AP1219">
        <v>0</v>
      </c>
      <c r="AQ1219">
        <v>132</v>
      </c>
      <c r="AR1219">
        <v>1</v>
      </c>
      <c r="AS1219">
        <v>0</v>
      </c>
      <c r="AT1219">
        <v>0</v>
      </c>
      <c r="AU1219">
        <v>1.3825067422418E-2</v>
      </c>
      <c r="AV1219">
        <v>1</v>
      </c>
      <c r="AW1219">
        <v>132</v>
      </c>
      <c r="AX1219">
        <v>0.999999999999999</v>
      </c>
      <c r="AY1219" s="73">
        <v>78.619583948665905</v>
      </c>
      <c r="AZ1219">
        <v>131</v>
      </c>
      <c r="BA1219">
        <v>0.99997297757663495</v>
      </c>
      <c r="BB1219">
        <v>129</v>
      </c>
      <c r="BC1219">
        <v>0.93977044699748202</v>
      </c>
      <c r="BD1219">
        <v>3</v>
      </c>
      <c r="BE1219">
        <v>6.0229553002517602E-2</v>
      </c>
      <c r="BF1219">
        <v>81.804220342565998</v>
      </c>
      <c r="BG1219">
        <v>83.140337702310902</v>
      </c>
      <c r="BH1219">
        <v>78.619583948665905</v>
      </c>
      <c r="BI1219">
        <v>77.676418975408893</v>
      </c>
    </row>
    <row r="1220" spans="1:61" x14ac:dyDescent="0.25">
      <c r="A1220" s="10" t="str">
        <f>VLOOKUP(D1220,'Index-Relations'!E:F,2,FALSE)</f>
        <v>ESG</v>
      </c>
      <c r="B1220" t="s">
        <v>3450</v>
      </c>
      <c r="C1220" s="53" t="s">
        <v>3350</v>
      </c>
      <c r="D1220" s="59" t="s">
        <v>3007</v>
      </c>
      <c r="E1220" s="59" t="s">
        <v>4660</v>
      </c>
      <c r="F1220" t="s">
        <v>502</v>
      </c>
      <c r="G1220" t="s">
        <v>501</v>
      </c>
      <c r="H1220" t="s">
        <v>503</v>
      </c>
      <c r="I1220" s="52">
        <v>45505</v>
      </c>
      <c r="J1220" t="s">
        <v>2457</v>
      </c>
      <c r="K1220">
        <v>132</v>
      </c>
      <c r="L1220" s="73">
        <v>82.081351594927</v>
      </c>
      <c r="M1220">
        <v>131</v>
      </c>
      <c r="N1220">
        <v>0.99996993148304003</v>
      </c>
      <c r="O1220" s="73">
        <v>83.220026462236007</v>
      </c>
      <c r="P1220">
        <v>131</v>
      </c>
      <c r="Q1220">
        <v>0.99996993148304003</v>
      </c>
      <c r="R1220">
        <v>131</v>
      </c>
      <c r="S1220">
        <v>0.99996993148304003</v>
      </c>
      <c r="T1220">
        <v>26.721316799458499</v>
      </c>
      <c r="U1220">
        <v>0.543174519454097</v>
      </c>
      <c r="V1220">
        <v>90</v>
      </c>
      <c r="W1220">
        <v>9.7736976364093495E-2</v>
      </c>
      <c r="X1220">
        <v>13</v>
      </c>
      <c r="Y1220">
        <v>131</v>
      </c>
      <c r="Z1220">
        <v>0.99996993148304003</v>
      </c>
      <c r="AA1220">
        <v>22.322875808294398</v>
      </c>
      <c r="AB1220">
        <v>130</v>
      </c>
      <c r="AC1220">
        <v>0.99211658001403202</v>
      </c>
      <c r="AD1220">
        <v>1</v>
      </c>
      <c r="AE1220">
        <v>7.8533514690080006E-3</v>
      </c>
      <c r="AF1220">
        <v>1</v>
      </c>
      <c r="AG1220">
        <v>3.0068516959641101E-5</v>
      </c>
      <c r="AH1220">
        <v>2.6101241365242599E-3</v>
      </c>
      <c r="AI1220">
        <v>7</v>
      </c>
      <c r="AJ1220" s="73">
        <v>77.865456184806007</v>
      </c>
      <c r="AK1220">
        <v>131</v>
      </c>
      <c r="AL1220">
        <v>0.99996993148304003</v>
      </c>
      <c r="AM1220">
        <v>0</v>
      </c>
      <c r="AN1220">
        <v>0</v>
      </c>
      <c r="AO1220">
        <v>0</v>
      </c>
      <c r="AP1220">
        <v>0</v>
      </c>
      <c r="AQ1220">
        <v>132</v>
      </c>
      <c r="AR1220">
        <v>0.999999999999999</v>
      </c>
      <c r="AS1220">
        <v>0</v>
      </c>
      <c r="AT1220">
        <v>0</v>
      </c>
      <c r="AU1220">
        <v>1.3182550823009001E-2</v>
      </c>
      <c r="AV1220">
        <v>1</v>
      </c>
      <c r="AW1220">
        <v>131</v>
      </c>
      <c r="AX1220">
        <v>0.99996993148304003</v>
      </c>
      <c r="AY1220" s="73">
        <v>79.135311178462999</v>
      </c>
      <c r="AZ1220">
        <v>131</v>
      </c>
      <c r="BA1220">
        <v>0.99996993148304003</v>
      </c>
      <c r="BB1220">
        <v>129</v>
      </c>
      <c r="BC1220">
        <v>0.94063085034792504</v>
      </c>
      <c r="BD1220">
        <v>3</v>
      </c>
      <c r="BE1220">
        <v>5.9369149652074502E-2</v>
      </c>
      <c r="BF1220">
        <v>82.081351594927</v>
      </c>
      <c r="BG1220">
        <v>83.220026462236007</v>
      </c>
      <c r="BH1220">
        <v>79.135311178462999</v>
      </c>
      <c r="BI1220">
        <v>77.865456184806007</v>
      </c>
    </row>
    <row r="1221" spans="1:61" x14ac:dyDescent="0.25">
      <c r="A1221" s="10" t="str">
        <f>VLOOKUP(D1221,'Index-Relations'!E:F,2,FALSE)</f>
        <v>ESG</v>
      </c>
      <c r="B1221" t="s">
        <v>3450</v>
      </c>
      <c r="C1221" s="53" t="s">
        <v>2765</v>
      </c>
      <c r="D1221" s="59" t="s">
        <v>3007</v>
      </c>
      <c r="E1221" s="59" t="s">
        <v>4661</v>
      </c>
      <c r="F1221" t="s">
        <v>502</v>
      </c>
      <c r="G1221" t="s">
        <v>501</v>
      </c>
      <c r="H1221" t="s">
        <v>503</v>
      </c>
      <c r="I1221" s="52">
        <v>45474</v>
      </c>
      <c r="J1221" t="s">
        <v>2457</v>
      </c>
      <c r="K1221">
        <v>132</v>
      </c>
      <c r="L1221" s="73">
        <v>82.691547705478001</v>
      </c>
      <c r="M1221">
        <v>131</v>
      </c>
      <c r="N1221">
        <v>0.99996981901511595</v>
      </c>
      <c r="O1221" s="73">
        <v>83.176556441259905</v>
      </c>
      <c r="P1221">
        <v>131</v>
      </c>
      <c r="Q1221">
        <v>0.99996981901511595</v>
      </c>
      <c r="R1221">
        <v>131</v>
      </c>
      <c r="S1221">
        <v>0.99996981901511695</v>
      </c>
      <c r="T1221">
        <v>26.4098539638162</v>
      </c>
      <c r="U1221">
        <v>0.56309662100407998</v>
      </c>
      <c r="V1221">
        <v>89</v>
      </c>
      <c r="W1221">
        <v>0.102689772809128</v>
      </c>
      <c r="X1221">
        <v>13</v>
      </c>
      <c r="Y1221">
        <v>131</v>
      </c>
      <c r="Z1221">
        <v>0.99996981901511695</v>
      </c>
      <c r="AA1221">
        <v>22.520671076784001</v>
      </c>
      <c r="AB1221">
        <v>129</v>
      </c>
      <c r="AC1221">
        <v>0.97084825965451405</v>
      </c>
      <c r="AD1221">
        <v>2</v>
      </c>
      <c r="AE1221">
        <v>2.9121559360602501E-2</v>
      </c>
      <c r="AF1221">
        <v>1</v>
      </c>
      <c r="AG1221">
        <v>3.0180984883373901E-5</v>
      </c>
      <c r="AH1221">
        <v>2.6053868846681598E-3</v>
      </c>
      <c r="AI1221">
        <v>7</v>
      </c>
      <c r="AJ1221" s="73">
        <v>78.113697878533998</v>
      </c>
      <c r="AK1221">
        <v>131</v>
      </c>
      <c r="AL1221">
        <v>0.99996981901511595</v>
      </c>
      <c r="AM1221">
        <v>0</v>
      </c>
      <c r="AN1221">
        <v>0</v>
      </c>
      <c r="AO1221">
        <v>0</v>
      </c>
      <c r="AP1221">
        <v>0</v>
      </c>
      <c r="AQ1221">
        <v>132</v>
      </c>
      <c r="AR1221">
        <v>0.999999999999999</v>
      </c>
      <c r="AS1221">
        <v>0</v>
      </c>
      <c r="AT1221">
        <v>0</v>
      </c>
      <c r="AU1221">
        <v>1.1650369733234999E-2</v>
      </c>
      <c r="AV1221">
        <v>1</v>
      </c>
      <c r="AW1221">
        <v>131</v>
      </c>
      <c r="AX1221">
        <v>0.99996981901511595</v>
      </c>
      <c r="AY1221" s="73">
        <v>80.716660409366</v>
      </c>
      <c r="AZ1221">
        <v>131</v>
      </c>
      <c r="BA1221">
        <v>0.99996981901511595</v>
      </c>
      <c r="BB1221">
        <v>129</v>
      </c>
      <c r="BC1221">
        <v>0.94555593109021097</v>
      </c>
      <c r="BD1221">
        <v>3</v>
      </c>
      <c r="BE1221">
        <v>5.4444068909788902E-2</v>
      </c>
      <c r="BF1221">
        <v>82.691547705478001</v>
      </c>
      <c r="BG1221">
        <v>83.176556441259905</v>
      </c>
      <c r="BH1221">
        <v>80.716660409366</v>
      </c>
      <c r="BI1221">
        <v>78.113697878533998</v>
      </c>
    </row>
    <row r="1222" spans="1:61" x14ac:dyDescent="0.25">
      <c r="A1222" s="10" t="str">
        <f>VLOOKUP(D1222,'Index-Relations'!E:F,2,FALSE)</f>
        <v>ESG</v>
      </c>
      <c r="B1222" t="s">
        <v>3450</v>
      </c>
      <c r="C1222" s="53" t="s">
        <v>2766</v>
      </c>
      <c r="D1222" s="59" t="s">
        <v>3007</v>
      </c>
      <c r="E1222" s="59" t="s">
        <v>4662</v>
      </c>
      <c r="F1222" t="s">
        <v>502</v>
      </c>
      <c r="G1222" t="s">
        <v>501</v>
      </c>
      <c r="H1222" t="s">
        <v>503</v>
      </c>
      <c r="I1222" s="52">
        <v>45446</v>
      </c>
      <c r="J1222" t="s">
        <v>2457</v>
      </c>
      <c r="K1222">
        <v>132</v>
      </c>
      <c r="L1222" s="73">
        <v>82.1689817151819</v>
      </c>
      <c r="M1222">
        <v>132</v>
      </c>
      <c r="N1222">
        <v>1</v>
      </c>
      <c r="O1222" s="73">
        <v>82.131381083730901</v>
      </c>
      <c r="P1222">
        <v>132</v>
      </c>
      <c r="Q1222">
        <v>1</v>
      </c>
      <c r="R1222">
        <v>132</v>
      </c>
      <c r="S1222">
        <v>0.999999999999999</v>
      </c>
      <c r="T1222">
        <v>27.296744443003899</v>
      </c>
      <c r="U1222">
        <v>0.57687130230554196</v>
      </c>
      <c r="V1222">
        <v>91</v>
      </c>
      <c r="W1222">
        <v>9.9526268458319203E-2</v>
      </c>
      <c r="X1222">
        <v>13</v>
      </c>
      <c r="Y1222">
        <v>132</v>
      </c>
      <c r="Z1222">
        <v>1</v>
      </c>
      <c r="AA1222">
        <v>21.684260217983201</v>
      </c>
      <c r="AB1222">
        <v>130</v>
      </c>
      <c r="AC1222">
        <v>0.97337684987988105</v>
      </c>
      <c r="AD1222">
        <v>2</v>
      </c>
      <c r="AE1222">
        <v>2.6623150120118799E-2</v>
      </c>
      <c r="AF1222">
        <v>0</v>
      </c>
      <c r="AG1222">
        <v>1.7350000000000001E-17</v>
      </c>
      <c r="AH1222">
        <v>2.5606509577511499E-3</v>
      </c>
      <c r="AI1222">
        <v>7</v>
      </c>
      <c r="AJ1222" s="73">
        <v>77.837830840557899</v>
      </c>
      <c r="AK1222">
        <v>132</v>
      </c>
      <c r="AL1222">
        <v>1</v>
      </c>
      <c r="AM1222">
        <v>0</v>
      </c>
      <c r="AN1222">
        <v>0</v>
      </c>
      <c r="AO1222">
        <v>0</v>
      </c>
      <c r="AP1222">
        <v>0</v>
      </c>
      <c r="AQ1222">
        <v>132</v>
      </c>
      <c r="AR1222">
        <v>1</v>
      </c>
      <c r="AS1222">
        <v>0</v>
      </c>
      <c r="AT1222">
        <v>0</v>
      </c>
      <c r="AU1222">
        <v>1.07525755522083E-2</v>
      </c>
      <c r="AV1222">
        <v>1</v>
      </c>
      <c r="AW1222">
        <v>132</v>
      </c>
      <c r="AX1222">
        <v>1</v>
      </c>
      <c r="AY1222" s="73">
        <v>80.607379405301998</v>
      </c>
      <c r="AZ1222">
        <v>132</v>
      </c>
      <c r="BA1222">
        <v>1</v>
      </c>
      <c r="BB1222">
        <v>129</v>
      </c>
      <c r="BC1222">
        <v>0.94953220635091196</v>
      </c>
      <c r="BD1222">
        <v>3</v>
      </c>
      <c r="BE1222">
        <v>5.0467793649087898E-2</v>
      </c>
      <c r="BF1222">
        <v>82.1689817151819</v>
      </c>
      <c r="BG1222">
        <v>82.131381083730901</v>
      </c>
      <c r="BH1222">
        <v>80.607379405301998</v>
      </c>
      <c r="BI1222">
        <v>77.837830840557899</v>
      </c>
    </row>
    <row r="1223" spans="1:61" x14ac:dyDescent="0.25">
      <c r="A1223" s="10" t="str">
        <f>VLOOKUP(D1223,'Index-Relations'!E:F,2,FALSE)</f>
        <v>ESG</v>
      </c>
      <c r="B1223" t="s">
        <v>3450</v>
      </c>
      <c r="C1223" s="53" t="s">
        <v>2767</v>
      </c>
      <c r="D1223" s="59" t="s">
        <v>3007</v>
      </c>
      <c r="E1223" s="59" t="s">
        <v>4663</v>
      </c>
      <c r="F1223" t="s">
        <v>502</v>
      </c>
      <c r="G1223" t="s">
        <v>501</v>
      </c>
      <c r="H1223" t="s">
        <v>503</v>
      </c>
      <c r="I1223" s="52">
        <v>45413</v>
      </c>
      <c r="J1223" t="s">
        <v>2457</v>
      </c>
      <c r="K1223">
        <v>132</v>
      </c>
      <c r="L1223" s="73">
        <v>82.192022669238</v>
      </c>
      <c r="M1223">
        <v>132</v>
      </c>
      <c r="N1223">
        <v>1</v>
      </c>
      <c r="O1223" s="73">
        <v>82.441760335127995</v>
      </c>
      <c r="P1223">
        <v>132</v>
      </c>
      <c r="Q1223">
        <v>1</v>
      </c>
      <c r="R1223">
        <v>132</v>
      </c>
      <c r="S1223">
        <v>1</v>
      </c>
      <c r="T1223">
        <v>27.9498811637967</v>
      </c>
      <c r="U1223">
        <v>0.574747090800104</v>
      </c>
      <c r="V1223">
        <v>91</v>
      </c>
      <c r="W1223">
        <v>9.9759885730324904E-2</v>
      </c>
      <c r="X1223">
        <v>13</v>
      </c>
      <c r="Y1223">
        <v>132</v>
      </c>
      <c r="Z1223">
        <v>1</v>
      </c>
      <c r="AA1223">
        <v>22.409406388783399</v>
      </c>
      <c r="AB1223">
        <v>130</v>
      </c>
      <c r="AC1223">
        <v>0.97420706566237802</v>
      </c>
      <c r="AD1223">
        <v>2</v>
      </c>
      <c r="AE1223">
        <v>2.57929343376215E-2</v>
      </c>
      <c r="AF1223">
        <v>0</v>
      </c>
      <c r="AG1223">
        <v>3.3307000000000001E-16</v>
      </c>
      <c r="AH1223">
        <v>2.4502096529024102E-3</v>
      </c>
      <c r="AI1223">
        <v>7</v>
      </c>
      <c r="AJ1223" s="73">
        <v>77.609227763819007</v>
      </c>
      <c r="AK1223">
        <v>132</v>
      </c>
      <c r="AL1223">
        <v>1</v>
      </c>
      <c r="AM1223">
        <v>0</v>
      </c>
      <c r="AN1223">
        <v>0</v>
      </c>
      <c r="AO1223">
        <v>0</v>
      </c>
      <c r="AP1223">
        <v>0</v>
      </c>
      <c r="AQ1223">
        <v>132</v>
      </c>
      <c r="AR1223">
        <v>1</v>
      </c>
      <c r="AS1223">
        <v>0</v>
      </c>
      <c r="AT1223">
        <v>0</v>
      </c>
      <c r="AU1223">
        <v>1.0538177299353701E-2</v>
      </c>
      <c r="AV1223">
        <v>1</v>
      </c>
      <c r="AW1223">
        <v>132</v>
      </c>
      <c r="AX1223">
        <v>0.999999999999999</v>
      </c>
      <c r="AY1223" s="73">
        <v>80.547900634551993</v>
      </c>
      <c r="AZ1223">
        <v>132</v>
      </c>
      <c r="BA1223">
        <v>1</v>
      </c>
      <c r="BB1223">
        <v>130</v>
      </c>
      <c r="BC1223">
        <v>0.98019378193892304</v>
      </c>
      <c r="BD1223">
        <v>2</v>
      </c>
      <c r="BE1223">
        <v>1.9806218061076901E-2</v>
      </c>
      <c r="BF1223">
        <v>82.192022669238</v>
      </c>
      <c r="BG1223">
        <v>82.441760335127995</v>
      </c>
      <c r="BH1223">
        <v>80.547900634551993</v>
      </c>
      <c r="BI1223">
        <v>77.609227763819007</v>
      </c>
    </row>
    <row r="1224" spans="1:61" x14ac:dyDescent="0.25">
      <c r="A1224" s="10" t="str">
        <f>VLOOKUP(D1224,'Index-Relations'!E:F,2,FALSE)</f>
        <v>ESG</v>
      </c>
      <c r="B1224" t="s">
        <v>3450</v>
      </c>
      <c r="C1224" s="53" t="s">
        <v>2768</v>
      </c>
      <c r="D1224" s="59" t="s">
        <v>3007</v>
      </c>
      <c r="E1224" s="59" t="s">
        <v>4664</v>
      </c>
      <c r="F1224" t="s">
        <v>502</v>
      </c>
      <c r="G1224" t="s">
        <v>501</v>
      </c>
      <c r="H1224" t="s">
        <v>503</v>
      </c>
      <c r="I1224" s="52">
        <v>45383</v>
      </c>
      <c r="J1224" t="s">
        <v>2457</v>
      </c>
      <c r="K1224">
        <v>132</v>
      </c>
      <c r="L1224">
        <v>85.542003435936493</v>
      </c>
      <c r="M1224">
        <v>132</v>
      </c>
      <c r="N1224">
        <v>1</v>
      </c>
      <c r="O1224">
        <v>86.771384632161698</v>
      </c>
      <c r="P1224">
        <v>132</v>
      </c>
      <c r="Q1224">
        <v>1</v>
      </c>
      <c r="R1224">
        <v>132</v>
      </c>
      <c r="S1224">
        <v>1</v>
      </c>
      <c r="T1224">
        <v>27.8730592156356</v>
      </c>
      <c r="U1224">
        <v>0.575478855839897</v>
      </c>
      <c r="V1224">
        <v>91</v>
      </c>
      <c r="W1224">
        <v>9.9501865008370494E-2</v>
      </c>
      <c r="X1224">
        <v>13</v>
      </c>
      <c r="Y1224">
        <v>132</v>
      </c>
      <c r="Z1224">
        <v>1</v>
      </c>
      <c r="AA1224">
        <v>21.583347384029999</v>
      </c>
      <c r="AB1224">
        <v>130</v>
      </c>
      <c r="AC1224">
        <v>0.97453559937239898</v>
      </c>
      <c r="AD1224">
        <v>2</v>
      </c>
      <c r="AE1224">
        <v>2.5464400627600602E-2</v>
      </c>
      <c r="AF1224">
        <v>0</v>
      </c>
      <c r="AG1224">
        <v>0</v>
      </c>
      <c r="AH1224">
        <v>2.40570940241363E-3</v>
      </c>
      <c r="AI1224">
        <v>7</v>
      </c>
      <c r="AJ1224">
        <v>81.836303050891104</v>
      </c>
      <c r="AK1224">
        <v>132</v>
      </c>
      <c r="AL1224">
        <v>1</v>
      </c>
      <c r="AM1224">
        <v>0</v>
      </c>
      <c r="AN1224">
        <v>0</v>
      </c>
      <c r="AO1224">
        <v>0</v>
      </c>
      <c r="AP1224">
        <v>0</v>
      </c>
      <c r="AQ1224">
        <v>132</v>
      </c>
      <c r="AR1224">
        <v>0.999999999999999</v>
      </c>
      <c r="AS1224">
        <v>0</v>
      </c>
      <c r="AT1224">
        <v>0</v>
      </c>
      <c r="AU1224">
        <v>9.6987405289977908E-3</v>
      </c>
      <c r="AV1224">
        <v>1</v>
      </c>
      <c r="AW1224">
        <v>132</v>
      </c>
      <c r="AX1224">
        <v>0.999999999999999</v>
      </c>
      <c r="AY1224">
        <v>84.312801435750899</v>
      </c>
      <c r="AZ1224">
        <v>132</v>
      </c>
      <c r="BA1224">
        <v>1</v>
      </c>
      <c r="BB1224">
        <v>130</v>
      </c>
      <c r="BC1224">
        <v>0.97937847346051099</v>
      </c>
      <c r="BD1224">
        <v>2</v>
      </c>
      <c r="BE1224">
        <v>2.0621526539488799E-2</v>
      </c>
      <c r="BF1224">
        <v>82.723645049208997</v>
      </c>
      <c r="BG1224">
        <v>82.723196071060997</v>
      </c>
      <c r="BH1224">
        <v>81.417635016774</v>
      </c>
      <c r="BI1224">
        <v>77.945140955938896</v>
      </c>
    </row>
    <row r="1225" spans="1:61" x14ac:dyDescent="0.25">
      <c r="A1225" s="10" t="str">
        <f>VLOOKUP(D1225,'Index-Relations'!E:F,2,FALSE)</f>
        <v>ESG</v>
      </c>
      <c r="B1225" t="s">
        <v>3450</v>
      </c>
      <c r="C1225" s="53" t="s">
        <v>2769</v>
      </c>
      <c r="D1225" s="59" t="s">
        <v>3007</v>
      </c>
      <c r="E1225" s="59" t="s">
        <v>4665</v>
      </c>
      <c r="F1225" t="s">
        <v>502</v>
      </c>
      <c r="G1225" t="s">
        <v>501</v>
      </c>
      <c r="H1225" t="s">
        <v>503</v>
      </c>
      <c r="I1225" s="52">
        <v>45352</v>
      </c>
      <c r="J1225" t="s">
        <v>2457</v>
      </c>
      <c r="K1225">
        <v>132</v>
      </c>
      <c r="L1225">
        <v>85.738035598247507</v>
      </c>
      <c r="M1225">
        <v>132</v>
      </c>
      <c r="N1225">
        <v>1</v>
      </c>
      <c r="O1225">
        <v>86.597887082449304</v>
      </c>
      <c r="P1225">
        <v>132</v>
      </c>
      <c r="Q1225">
        <v>1</v>
      </c>
      <c r="R1225">
        <v>132</v>
      </c>
      <c r="S1225">
        <v>0.999999999999999</v>
      </c>
      <c r="T1225">
        <v>27.127770620217699</v>
      </c>
      <c r="U1225">
        <v>0.54992394171186998</v>
      </c>
      <c r="V1225">
        <v>88</v>
      </c>
      <c r="W1225">
        <v>8.6082436544243704E-2</v>
      </c>
      <c r="X1225">
        <v>13</v>
      </c>
      <c r="Y1225">
        <v>132</v>
      </c>
      <c r="Z1225">
        <v>1</v>
      </c>
      <c r="AA1225">
        <v>21.169291717509701</v>
      </c>
      <c r="AB1225">
        <v>130</v>
      </c>
      <c r="AC1225">
        <v>0.97528736780083203</v>
      </c>
      <c r="AD1225">
        <v>2</v>
      </c>
      <c r="AE1225">
        <v>2.4712632199167198E-2</v>
      </c>
      <c r="AF1225">
        <v>0</v>
      </c>
      <c r="AG1225">
        <v>2.9490000000000002E-16</v>
      </c>
      <c r="AH1225">
        <v>1.38115418519982E-3</v>
      </c>
      <c r="AI1225">
        <v>5</v>
      </c>
      <c r="AJ1225">
        <v>82.264508797286496</v>
      </c>
      <c r="AK1225">
        <v>132</v>
      </c>
      <c r="AL1225">
        <v>1</v>
      </c>
      <c r="AM1225">
        <v>0</v>
      </c>
      <c r="AN1225">
        <v>0</v>
      </c>
      <c r="AO1225">
        <v>0</v>
      </c>
      <c r="AP1225">
        <v>0</v>
      </c>
      <c r="AQ1225">
        <v>132</v>
      </c>
      <c r="AR1225">
        <v>1</v>
      </c>
      <c r="AS1225">
        <v>0</v>
      </c>
      <c r="AT1225">
        <v>0</v>
      </c>
      <c r="AU1225">
        <v>9.5406366799445901E-3</v>
      </c>
      <c r="AV1225">
        <v>1</v>
      </c>
      <c r="AW1225">
        <v>132</v>
      </c>
      <c r="AX1225">
        <v>0.999999999999999</v>
      </c>
      <c r="AY1225">
        <v>84.694851934430702</v>
      </c>
      <c r="AZ1225">
        <v>132</v>
      </c>
      <c r="BA1225">
        <v>1</v>
      </c>
      <c r="BB1225">
        <v>130</v>
      </c>
      <c r="BC1225">
        <v>0.98078402226043604</v>
      </c>
      <c r="BD1225">
        <v>2</v>
      </c>
      <c r="BE1225">
        <v>1.9215977739563E-2</v>
      </c>
      <c r="BF1225">
        <v>82.982364879013005</v>
      </c>
      <c r="BG1225">
        <v>82.622923356840005</v>
      </c>
      <c r="BH1225">
        <v>81.898679516169906</v>
      </c>
      <c r="BI1225">
        <v>78.436304819648001</v>
      </c>
    </row>
    <row r="1226" spans="1:61" x14ac:dyDescent="0.25">
      <c r="A1226" s="10" t="str">
        <f>VLOOKUP(D1226,'Index-Relations'!E:F,2,FALSE)</f>
        <v>ESG</v>
      </c>
      <c r="B1226" t="s">
        <v>3450</v>
      </c>
      <c r="C1226" s="53" t="s">
        <v>2770</v>
      </c>
      <c r="D1226" s="59" t="s">
        <v>3007</v>
      </c>
      <c r="E1226" s="59" t="s">
        <v>4666</v>
      </c>
      <c r="F1226" t="s">
        <v>502</v>
      </c>
      <c r="G1226" t="s">
        <v>501</v>
      </c>
      <c r="H1226" t="s">
        <v>503</v>
      </c>
      <c r="I1226" s="52">
        <v>45323</v>
      </c>
      <c r="J1226" t="s">
        <v>2457</v>
      </c>
      <c r="K1226">
        <v>132</v>
      </c>
      <c r="L1226">
        <v>85.967695772530305</v>
      </c>
      <c r="M1226">
        <v>132</v>
      </c>
      <c r="N1226">
        <v>1</v>
      </c>
      <c r="O1226">
        <v>86.943311763859697</v>
      </c>
      <c r="P1226">
        <v>132</v>
      </c>
      <c r="Q1226">
        <v>1</v>
      </c>
      <c r="R1226">
        <v>132</v>
      </c>
      <c r="S1226">
        <v>0.999999999999999</v>
      </c>
      <c r="T1226">
        <v>27.5846061790566</v>
      </c>
      <c r="U1226">
        <v>0.54578839753010699</v>
      </c>
      <c r="V1226">
        <v>88</v>
      </c>
      <c r="W1226">
        <v>8.3221865831356406E-2</v>
      </c>
      <c r="X1226">
        <v>12</v>
      </c>
      <c r="Y1226">
        <v>132</v>
      </c>
      <c r="Z1226">
        <v>1</v>
      </c>
      <c r="AA1226">
        <v>22.310385031087801</v>
      </c>
      <c r="AB1226">
        <v>130</v>
      </c>
      <c r="AC1226">
        <v>0.97458804982554603</v>
      </c>
      <c r="AD1226">
        <v>2</v>
      </c>
      <c r="AE1226">
        <v>2.5411950174453499E-2</v>
      </c>
      <c r="AF1226">
        <v>0</v>
      </c>
      <c r="AG1226">
        <v>3.1225E-16</v>
      </c>
      <c r="AH1226">
        <v>1.26240651652392E-3</v>
      </c>
      <c r="AI1226">
        <v>5</v>
      </c>
      <c r="AJ1226">
        <v>82.357603128433993</v>
      </c>
      <c r="AK1226">
        <v>132</v>
      </c>
      <c r="AL1226">
        <v>1</v>
      </c>
      <c r="AM1226">
        <v>0</v>
      </c>
      <c r="AN1226">
        <v>0</v>
      </c>
      <c r="AO1226">
        <v>0</v>
      </c>
      <c r="AP1226">
        <v>0</v>
      </c>
      <c r="AQ1226">
        <v>132</v>
      </c>
      <c r="AR1226">
        <v>1</v>
      </c>
      <c r="AS1226">
        <v>0</v>
      </c>
      <c r="AT1226">
        <v>0</v>
      </c>
      <c r="AU1226">
        <v>1.01757862228396E-2</v>
      </c>
      <c r="AV1226">
        <v>1</v>
      </c>
      <c r="AW1226">
        <v>132</v>
      </c>
      <c r="AX1226">
        <v>1</v>
      </c>
      <c r="AY1226">
        <v>84.778868544222107</v>
      </c>
      <c r="AZ1226">
        <v>132</v>
      </c>
      <c r="BA1226">
        <v>1</v>
      </c>
      <c r="BB1226">
        <v>130</v>
      </c>
      <c r="BC1226">
        <v>0.98054281477857896</v>
      </c>
      <c r="BD1226">
        <v>2</v>
      </c>
      <c r="BE1226">
        <v>1.9457185221419999E-2</v>
      </c>
      <c r="BF1226">
        <v>83.118467627383893</v>
      </c>
      <c r="BG1226">
        <v>82.961148608239995</v>
      </c>
      <c r="BH1226">
        <v>81.853779903000003</v>
      </c>
      <c r="BI1226">
        <v>78.441265932602903</v>
      </c>
    </row>
    <row r="1227" spans="1:61" x14ac:dyDescent="0.25">
      <c r="A1227" s="10" t="str">
        <f>VLOOKUP(D1227,'Index-Relations'!E:F,2,FALSE)</f>
        <v>ESG</v>
      </c>
      <c r="B1227" t="s">
        <v>3450</v>
      </c>
      <c r="C1227" s="53" t="s">
        <v>2760</v>
      </c>
      <c r="D1227" s="59" t="s">
        <v>3008</v>
      </c>
      <c r="E1227" s="59" t="s">
        <v>4667</v>
      </c>
      <c r="F1227" t="s">
        <v>505</v>
      </c>
      <c r="G1227" t="s">
        <v>504</v>
      </c>
      <c r="H1227" t="s">
        <v>506</v>
      </c>
      <c r="I1227" s="52">
        <v>45659</v>
      </c>
      <c r="J1227" t="s">
        <v>2457</v>
      </c>
      <c r="K1227">
        <v>136</v>
      </c>
      <c r="L1227" s="73">
        <v>82.137381209113897</v>
      </c>
      <c r="M1227">
        <v>135</v>
      </c>
      <c r="N1227">
        <v>0.99981212662471497</v>
      </c>
      <c r="O1227" s="73">
        <v>83.196988346834999</v>
      </c>
      <c r="P1227">
        <v>135</v>
      </c>
      <c r="Q1227">
        <v>0.99981212662471497</v>
      </c>
      <c r="R1227">
        <v>135</v>
      </c>
      <c r="S1227">
        <v>0.99981212662471497</v>
      </c>
      <c r="T1227">
        <v>26.353504504719201</v>
      </c>
      <c r="U1227">
        <v>0.55660963403149899</v>
      </c>
      <c r="V1227">
        <v>95</v>
      </c>
      <c r="W1227">
        <v>8.4046281017247704E-2</v>
      </c>
      <c r="X1227">
        <v>15</v>
      </c>
      <c r="Y1227">
        <v>135</v>
      </c>
      <c r="Z1227">
        <v>0.99981212662471497</v>
      </c>
      <c r="AA1227">
        <v>26.921898552243899</v>
      </c>
      <c r="AB1227">
        <v>130</v>
      </c>
      <c r="AC1227">
        <v>0.98129086797730602</v>
      </c>
      <c r="AD1227">
        <v>5</v>
      </c>
      <c r="AE1227">
        <v>1.8521258647409E-2</v>
      </c>
      <c r="AF1227">
        <v>1</v>
      </c>
      <c r="AG1227">
        <v>1.8787337528439801E-4</v>
      </c>
      <c r="AH1227">
        <v>3.1568155753173201E-3</v>
      </c>
      <c r="AI1227">
        <v>8</v>
      </c>
      <c r="AJ1227" s="73">
        <v>77.139488983663895</v>
      </c>
      <c r="AK1227">
        <v>135</v>
      </c>
      <c r="AL1227">
        <v>0.99981212662471497</v>
      </c>
      <c r="AM1227">
        <v>0</v>
      </c>
      <c r="AN1227">
        <v>0</v>
      </c>
      <c r="AO1227">
        <v>7.3806607524951199E-3</v>
      </c>
      <c r="AP1227">
        <v>1</v>
      </c>
      <c r="AQ1227">
        <v>135</v>
      </c>
      <c r="AR1227">
        <v>0.99981212662471497</v>
      </c>
      <c r="AS1227">
        <v>2.6649784466009099E-2</v>
      </c>
      <c r="AT1227">
        <v>5</v>
      </c>
      <c r="AU1227">
        <v>1.34722444482886E-2</v>
      </c>
      <c r="AV1227">
        <v>1</v>
      </c>
      <c r="AW1227">
        <v>135</v>
      </c>
      <c r="AX1227">
        <v>0.99981212662471497</v>
      </c>
      <c r="AY1227" s="73">
        <v>79.769948497624995</v>
      </c>
      <c r="AZ1227">
        <v>135</v>
      </c>
      <c r="BA1227">
        <v>0.99981212662471497</v>
      </c>
      <c r="BB1227">
        <v>134</v>
      </c>
      <c r="BC1227">
        <v>0.99243146587221998</v>
      </c>
      <c r="BD1227">
        <v>0</v>
      </c>
      <c r="BE1227">
        <v>0</v>
      </c>
      <c r="BF1227">
        <v>82.137381209113897</v>
      </c>
      <c r="BG1227">
        <v>83.196988346834999</v>
      </c>
      <c r="BH1227">
        <v>79.769948497624995</v>
      </c>
      <c r="BI1227">
        <v>77.139488983663895</v>
      </c>
    </row>
    <row r="1228" spans="1:61" x14ac:dyDescent="0.25">
      <c r="A1228" s="10" t="str">
        <f>VLOOKUP(D1228,'Index-Relations'!E:F,2,FALSE)</f>
        <v>ESG</v>
      </c>
      <c r="B1228" t="s">
        <v>3450</v>
      </c>
      <c r="C1228" s="53" t="s">
        <v>2761</v>
      </c>
      <c r="D1228" s="59" t="s">
        <v>3008</v>
      </c>
      <c r="E1228" s="59" t="s">
        <v>4668</v>
      </c>
      <c r="F1228" t="s">
        <v>505</v>
      </c>
      <c r="G1228" t="s">
        <v>504</v>
      </c>
      <c r="H1228" t="s">
        <v>506</v>
      </c>
      <c r="I1228" s="52">
        <v>45628</v>
      </c>
      <c r="J1228" t="s">
        <v>2457</v>
      </c>
      <c r="K1228">
        <v>137</v>
      </c>
      <c r="L1228" s="73">
        <v>81.394868910396994</v>
      </c>
      <c r="M1228">
        <v>134</v>
      </c>
      <c r="N1228">
        <v>0.99388395727949597</v>
      </c>
      <c r="O1228" s="73">
        <v>82.628538056389004</v>
      </c>
      <c r="P1228">
        <v>134</v>
      </c>
      <c r="Q1228">
        <v>0.99388395727949597</v>
      </c>
      <c r="R1228">
        <v>134</v>
      </c>
      <c r="S1228">
        <v>0.99388395727949597</v>
      </c>
      <c r="T1228">
        <v>26.113757454673902</v>
      </c>
      <c r="U1228">
        <v>0.53898697170457599</v>
      </c>
      <c r="V1228">
        <v>92</v>
      </c>
      <c r="W1228">
        <v>8.05054046454758E-2</v>
      </c>
      <c r="X1228">
        <v>13</v>
      </c>
      <c r="Y1228">
        <v>134</v>
      </c>
      <c r="Z1228">
        <v>0.99388395727949697</v>
      </c>
      <c r="AA1228">
        <v>19.3371579320712</v>
      </c>
      <c r="AB1228">
        <v>130</v>
      </c>
      <c r="AC1228">
        <v>0.97031334353412102</v>
      </c>
      <c r="AD1228">
        <v>4</v>
      </c>
      <c r="AE1228">
        <v>2.3570613745375699E-2</v>
      </c>
      <c r="AF1228">
        <v>3</v>
      </c>
      <c r="AG1228">
        <v>6.1160427205031297E-3</v>
      </c>
      <c r="AH1228">
        <v>2.8581834954586002E-3</v>
      </c>
      <c r="AI1228">
        <v>7</v>
      </c>
      <c r="AJ1228" s="73">
        <v>76.869181327071999</v>
      </c>
      <c r="AK1228">
        <v>134</v>
      </c>
      <c r="AL1228">
        <v>0.99388395727949597</v>
      </c>
      <c r="AM1228">
        <v>0</v>
      </c>
      <c r="AN1228">
        <v>0</v>
      </c>
      <c r="AO1228">
        <v>7.2050801995986397E-3</v>
      </c>
      <c r="AP1228">
        <v>1</v>
      </c>
      <c r="AQ1228">
        <v>136</v>
      </c>
      <c r="AR1228">
        <v>0.99980439708344404</v>
      </c>
      <c r="AS1228">
        <v>1.2657964304297E-2</v>
      </c>
      <c r="AT1228">
        <v>3</v>
      </c>
      <c r="AU1228">
        <v>1.32724026705285E-2</v>
      </c>
      <c r="AV1228">
        <v>1</v>
      </c>
      <c r="AW1228">
        <v>136</v>
      </c>
      <c r="AX1228">
        <v>0.99980439708344404</v>
      </c>
      <c r="AY1228" s="73">
        <v>78.683077953880996</v>
      </c>
      <c r="AZ1228">
        <v>134</v>
      </c>
      <c r="BA1228">
        <v>0.99388395727949597</v>
      </c>
      <c r="BB1228">
        <v>133</v>
      </c>
      <c r="BC1228">
        <v>0.94381679538390395</v>
      </c>
      <c r="BD1228">
        <v>2</v>
      </c>
      <c r="BE1228">
        <v>4.8782521499941001E-2</v>
      </c>
      <c r="BF1228">
        <v>81.394868910396994</v>
      </c>
      <c r="BG1228">
        <v>82.628538056389004</v>
      </c>
      <c r="BH1228">
        <v>78.683077953880996</v>
      </c>
      <c r="BI1228">
        <v>76.869181327071999</v>
      </c>
    </row>
    <row r="1229" spans="1:61" x14ac:dyDescent="0.25">
      <c r="A1229" s="10" t="str">
        <f>VLOOKUP(D1229,'Index-Relations'!E:F,2,FALSE)</f>
        <v>ESG</v>
      </c>
      <c r="B1229" t="s">
        <v>3450</v>
      </c>
      <c r="C1229" s="53" t="s">
        <v>2762</v>
      </c>
      <c r="D1229" s="59" t="s">
        <v>3008</v>
      </c>
      <c r="E1229" s="59" t="s">
        <v>4669</v>
      </c>
      <c r="F1229" t="s">
        <v>505</v>
      </c>
      <c r="G1229" t="s">
        <v>504</v>
      </c>
      <c r="H1229" t="s">
        <v>506</v>
      </c>
      <c r="I1229" s="52">
        <v>45597</v>
      </c>
      <c r="J1229" t="s">
        <v>2457</v>
      </c>
      <c r="K1229">
        <v>137</v>
      </c>
      <c r="L1229" s="73">
        <v>81.502346888286894</v>
      </c>
      <c r="M1229">
        <v>134</v>
      </c>
      <c r="N1229">
        <v>0.99414349501670396</v>
      </c>
      <c r="O1229" s="73">
        <v>82.677202274655897</v>
      </c>
      <c r="P1229">
        <v>134</v>
      </c>
      <c r="Q1229">
        <v>0.99414349501670396</v>
      </c>
      <c r="R1229">
        <v>134</v>
      </c>
      <c r="S1229">
        <v>0.99414349501670396</v>
      </c>
      <c r="T1229">
        <v>26.1799299509489</v>
      </c>
      <c r="U1229">
        <v>0.538692650412394</v>
      </c>
      <c r="V1229">
        <v>92</v>
      </c>
      <c r="W1229">
        <v>7.8902559191339899E-2</v>
      </c>
      <c r="X1229">
        <v>13</v>
      </c>
      <c r="Y1229">
        <v>134</v>
      </c>
      <c r="Z1229">
        <v>0.99414349501670396</v>
      </c>
      <c r="AA1229">
        <v>20.150830172962898</v>
      </c>
      <c r="AB1229">
        <v>129</v>
      </c>
      <c r="AC1229">
        <v>0.96407832267220706</v>
      </c>
      <c r="AD1229">
        <v>5</v>
      </c>
      <c r="AE1229">
        <v>3.0065172344496401E-2</v>
      </c>
      <c r="AF1229">
        <v>3</v>
      </c>
      <c r="AG1229">
        <v>5.8565049832958096E-3</v>
      </c>
      <c r="AH1229">
        <v>2.6228220966627198E-3</v>
      </c>
      <c r="AI1229">
        <v>7</v>
      </c>
      <c r="AJ1229" s="73">
        <v>77.107811231730906</v>
      </c>
      <c r="AK1229">
        <v>134</v>
      </c>
      <c r="AL1229">
        <v>0.99414349501670396</v>
      </c>
      <c r="AM1229">
        <v>0</v>
      </c>
      <c r="AN1229">
        <v>0</v>
      </c>
      <c r="AO1229">
        <v>7.7993159787360603E-3</v>
      </c>
      <c r="AP1229">
        <v>1</v>
      </c>
      <c r="AQ1229">
        <v>136</v>
      </c>
      <c r="AR1229">
        <v>0.99974927666845903</v>
      </c>
      <c r="AS1229">
        <v>1.3695856447059999E-2</v>
      </c>
      <c r="AT1229">
        <v>3</v>
      </c>
      <c r="AU1229">
        <v>1.38915395020926E-2</v>
      </c>
      <c r="AV1229">
        <v>1</v>
      </c>
      <c r="AW1229">
        <v>136</v>
      </c>
      <c r="AX1229">
        <v>0.99974927666845903</v>
      </c>
      <c r="AY1229" s="73">
        <v>78.748765162232999</v>
      </c>
      <c r="AZ1229">
        <v>134</v>
      </c>
      <c r="BA1229">
        <v>0.99414349501670396</v>
      </c>
      <c r="BB1229">
        <v>132</v>
      </c>
      <c r="BC1229">
        <v>0.93686377759738904</v>
      </c>
      <c r="BD1229">
        <v>3</v>
      </c>
      <c r="BE1229">
        <v>5.5086183092333402E-2</v>
      </c>
      <c r="BF1229">
        <v>81.502346888286894</v>
      </c>
      <c r="BG1229">
        <v>82.677202274655897</v>
      </c>
      <c r="BH1229">
        <v>78.748765162232999</v>
      </c>
      <c r="BI1229">
        <v>77.107811231730906</v>
      </c>
    </row>
    <row r="1230" spans="1:61" x14ac:dyDescent="0.25">
      <c r="A1230" s="10" t="str">
        <f>VLOOKUP(D1230,'Index-Relations'!E:F,2,FALSE)</f>
        <v>ESG</v>
      </c>
      <c r="B1230" t="s">
        <v>3450</v>
      </c>
      <c r="C1230" s="53" t="s">
        <v>2763</v>
      </c>
      <c r="D1230" s="59" t="s">
        <v>3008</v>
      </c>
      <c r="E1230" s="59" t="s">
        <v>4670</v>
      </c>
      <c r="F1230" t="s">
        <v>505</v>
      </c>
      <c r="G1230" t="s">
        <v>504</v>
      </c>
      <c r="H1230" t="s">
        <v>506</v>
      </c>
      <c r="I1230" s="52">
        <v>45566</v>
      </c>
      <c r="J1230" t="s">
        <v>2457</v>
      </c>
      <c r="K1230">
        <v>137</v>
      </c>
      <c r="L1230" s="73">
        <v>81.4198376467439</v>
      </c>
      <c r="M1230">
        <v>134</v>
      </c>
      <c r="N1230">
        <v>0.99502316655646394</v>
      </c>
      <c r="O1230" s="73">
        <v>82.727024755781997</v>
      </c>
      <c r="P1230">
        <v>134</v>
      </c>
      <c r="Q1230">
        <v>0.99502316655646394</v>
      </c>
      <c r="R1230">
        <v>134</v>
      </c>
      <c r="S1230">
        <v>0.99502316655646394</v>
      </c>
      <c r="T1230">
        <v>26.505488430803801</v>
      </c>
      <c r="U1230">
        <v>0.53917560044107204</v>
      </c>
      <c r="V1230">
        <v>92</v>
      </c>
      <c r="W1230">
        <v>7.9894664661518303E-2</v>
      </c>
      <c r="X1230">
        <v>13</v>
      </c>
      <c r="Y1230">
        <v>134</v>
      </c>
      <c r="Z1230">
        <v>0.99502316655646394</v>
      </c>
      <c r="AA1230">
        <v>20.152397103844098</v>
      </c>
      <c r="AB1230">
        <v>131</v>
      </c>
      <c r="AC1230">
        <v>0.97956877354814997</v>
      </c>
      <c r="AD1230">
        <v>3</v>
      </c>
      <c r="AE1230">
        <v>1.54543930083133E-2</v>
      </c>
      <c r="AF1230">
        <v>3</v>
      </c>
      <c r="AG1230">
        <v>4.9768334435357896E-3</v>
      </c>
      <c r="AH1230">
        <v>2.6253802681571099E-3</v>
      </c>
      <c r="AI1230">
        <v>7</v>
      </c>
      <c r="AJ1230" s="73">
        <v>76.897489888038905</v>
      </c>
      <c r="AK1230">
        <v>134</v>
      </c>
      <c r="AL1230">
        <v>0.99502316655646394</v>
      </c>
      <c r="AM1230">
        <v>0</v>
      </c>
      <c r="AN1230">
        <v>0</v>
      </c>
      <c r="AO1230">
        <v>8.2869367772837096E-3</v>
      </c>
      <c r="AP1230">
        <v>1</v>
      </c>
      <c r="AQ1230">
        <v>136</v>
      </c>
      <c r="AR1230">
        <v>0.99973014881357503</v>
      </c>
      <c r="AS1230">
        <v>1.42333993886384E-2</v>
      </c>
      <c r="AT1230">
        <v>3</v>
      </c>
      <c r="AU1230">
        <v>1.2613597518813399E-2</v>
      </c>
      <c r="AV1230">
        <v>1</v>
      </c>
      <c r="AW1230">
        <v>136</v>
      </c>
      <c r="AX1230">
        <v>0.99973014881357503</v>
      </c>
      <c r="AY1230" s="73">
        <v>78.648986040503004</v>
      </c>
      <c r="AZ1230">
        <v>134</v>
      </c>
      <c r="BA1230">
        <v>0.99502316655646394</v>
      </c>
      <c r="BB1230">
        <v>132</v>
      </c>
      <c r="BC1230">
        <v>0.93497328498051402</v>
      </c>
      <c r="BD1230">
        <v>3</v>
      </c>
      <c r="BE1230">
        <v>5.6469927055777101E-2</v>
      </c>
      <c r="BF1230">
        <v>81.4198376467439</v>
      </c>
      <c r="BG1230">
        <v>82.727024755781997</v>
      </c>
      <c r="BH1230">
        <v>78.648986040503004</v>
      </c>
      <c r="BI1230">
        <v>76.897489888038905</v>
      </c>
    </row>
    <row r="1231" spans="1:61" x14ac:dyDescent="0.25">
      <c r="A1231" s="10" t="str">
        <f>VLOOKUP(D1231,'Index-Relations'!E:F,2,FALSE)</f>
        <v>ESG</v>
      </c>
      <c r="B1231" t="s">
        <v>3450</v>
      </c>
      <c r="C1231" s="53" t="s">
        <v>2764</v>
      </c>
      <c r="D1231" s="59" t="s">
        <v>3008</v>
      </c>
      <c r="E1231" s="59" t="s">
        <v>4671</v>
      </c>
      <c r="F1231" t="s">
        <v>505</v>
      </c>
      <c r="G1231" t="s">
        <v>504</v>
      </c>
      <c r="H1231" t="s">
        <v>506</v>
      </c>
      <c r="I1231" s="52">
        <v>45538</v>
      </c>
      <c r="J1231" t="s">
        <v>2457</v>
      </c>
      <c r="K1231">
        <v>136</v>
      </c>
      <c r="L1231" s="73">
        <v>81.625180361298007</v>
      </c>
      <c r="M1231">
        <v>134</v>
      </c>
      <c r="N1231">
        <v>0.99614267127849598</v>
      </c>
      <c r="O1231" s="73">
        <v>82.756002995776996</v>
      </c>
      <c r="P1231">
        <v>134</v>
      </c>
      <c r="Q1231">
        <v>0.99614267127849598</v>
      </c>
      <c r="R1231">
        <v>134</v>
      </c>
      <c r="S1231">
        <v>0.99614267127849698</v>
      </c>
      <c r="T1231">
        <v>26.927079465290099</v>
      </c>
      <c r="U1231">
        <v>0.54899141126350304</v>
      </c>
      <c r="V1231">
        <v>92</v>
      </c>
      <c r="W1231">
        <v>8.2569157736486098E-2</v>
      </c>
      <c r="X1231">
        <v>13</v>
      </c>
      <c r="Y1231">
        <v>134</v>
      </c>
      <c r="Z1231">
        <v>0.99614267127849598</v>
      </c>
      <c r="AA1231">
        <v>21.550893208339001</v>
      </c>
      <c r="AB1231">
        <v>132</v>
      </c>
      <c r="AC1231">
        <v>0.98342509028325698</v>
      </c>
      <c r="AD1231">
        <v>3</v>
      </c>
      <c r="AE1231">
        <v>1.6608216721367201E-2</v>
      </c>
      <c r="AF1231">
        <v>1</v>
      </c>
      <c r="AG1231">
        <v>0</v>
      </c>
      <c r="AH1231">
        <v>2.6473176340498202E-3</v>
      </c>
      <c r="AI1231">
        <v>7</v>
      </c>
      <c r="AJ1231" s="73">
        <v>77.287861907005905</v>
      </c>
      <c r="AK1231">
        <v>134</v>
      </c>
      <c r="AL1231">
        <v>0.99614267127849598</v>
      </c>
      <c r="AM1231">
        <v>0</v>
      </c>
      <c r="AN1231">
        <v>0</v>
      </c>
      <c r="AO1231">
        <v>8.4367341874101495E-3</v>
      </c>
      <c r="AP1231">
        <v>1</v>
      </c>
      <c r="AQ1231">
        <v>136</v>
      </c>
      <c r="AR1231">
        <v>0.999999999999999</v>
      </c>
      <c r="AS1231">
        <v>1.48122762150334E-2</v>
      </c>
      <c r="AT1231">
        <v>3</v>
      </c>
      <c r="AU1231">
        <v>1.33289223852941E-2</v>
      </c>
      <c r="AV1231">
        <v>1</v>
      </c>
      <c r="AW1231">
        <v>136</v>
      </c>
      <c r="AX1231">
        <v>0.999999999999999</v>
      </c>
      <c r="AY1231" s="73">
        <v>78.788405242452995</v>
      </c>
      <c r="AZ1231">
        <v>134</v>
      </c>
      <c r="BA1231">
        <v>0.99614267127849598</v>
      </c>
      <c r="BB1231">
        <v>132</v>
      </c>
      <c r="BC1231">
        <v>0.93349519187540597</v>
      </c>
      <c r="BD1231">
        <v>3</v>
      </c>
      <c r="BE1231">
        <v>5.8068073937183502E-2</v>
      </c>
      <c r="BF1231">
        <v>81.625180361298007</v>
      </c>
      <c r="BG1231">
        <v>82.756002995776996</v>
      </c>
      <c r="BH1231">
        <v>78.788405242452995</v>
      </c>
      <c r="BI1231">
        <v>77.287861907005905</v>
      </c>
    </row>
    <row r="1232" spans="1:61" x14ac:dyDescent="0.25">
      <c r="A1232" s="10" t="str">
        <f>VLOOKUP(D1232,'Index-Relations'!E:F,2,FALSE)</f>
        <v>ESG</v>
      </c>
      <c r="B1232" t="s">
        <v>3450</v>
      </c>
      <c r="C1232" s="53" t="s">
        <v>3350</v>
      </c>
      <c r="D1232" s="59" t="s">
        <v>3008</v>
      </c>
      <c r="E1232" s="59" t="s">
        <v>4672</v>
      </c>
      <c r="F1232" t="s">
        <v>505</v>
      </c>
      <c r="G1232" t="s">
        <v>504</v>
      </c>
      <c r="H1232" t="s">
        <v>506</v>
      </c>
      <c r="I1232" s="52">
        <v>45505</v>
      </c>
      <c r="J1232" t="s">
        <v>2457</v>
      </c>
      <c r="K1232">
        <v>136</v>
      </c>
      <c r="L1232" s="73">
        <v>81.908479911873897</v>
      </c>
      <c r="M1232">
        <v>134</v>
      </c>
      <c r="N1232">
        <v>0.99649911507339195</v>
      </c>
      <c r="O1232" s="73">
        <v>82.847283953116005</v>
      </c>
      <c r="P1232">
        <v>134</v>
      </c>
      <c r="Q1232">
        <v>0.99649911507339195</v>
      </c>
      <c r="R1232">
        <v>134</v>
      </c>
      <c r="S1232">
        <v>0.99649911507339195</v>
      </c>
      <c r="T1232">
        <v>26.824576487968098</v>
      </c>
      <c r="U1232">
        <v>0.55760033984808299</v>
      </c>
      <c r="V1232">
        <v>92</v>
      </c>
      <c r="W1232">
        <v>9.32432219320634E-2</v>
      </c>
      <c r="X1232">
        <v>13</v>
      </c>
      <c r="Y1232">
        <v>134</v>
      </c>
      <c r="Z1232">
        <v>0.99649911507339195</v>
      </c>
      <c r="AA1232">
        <v>21.64636948323</v>
      </c>
      <c r="AB1232">
        <v>133</v>
      </c>
      <c r="AC1232">
        <v>0.98891971679511803</v>
      </c>
      <c r="AD1232">
        <v>1</v>
      </c>
      <c r="AE1232">
        <v>7.5793982782736804E-3</v>
      </c>
      <c r="AF1232">
        <v>2</v>
      </c>
      <c r="AG1232">
        <v>3.5008849266075E-3</v>
      </c>
      <c r="AH1232">
        <v>2.49011574928952E-3</v>
      </c>
      <c r="AI1232">
        <v>7</v>
      </c>
      <c r="AJ1232" s="73">
        <v>77.493994910143897</v>
      </c>
      <c r="AK1232">
        <v>134</v>
      </c>
      <c r="AL1232">
        <v>0.99649911507339195</v>
      </c>
      <c r="AM1232">
        <v>0</v>
      </c>
      <c r="AN1232">
        <v>0</v>
      </c>
      <c r="AO1232">
        <v>8.2242264958733505E-3</v>
      </c>
      <c r="AP1232">
        <v>1</v>
      </c>
      <c r="AQ1232">
        <v>135</v>
      </c>
      <c r="AR1232">
        <v>0.99652813469215895</v>
      </c>
      <c r="AS1232">
        <v>1.431463517599E-2</v>
      </c>
      <c r="AT1232">
        <v>3</v>
      </c>
      <c r="AU1232">
        <v>1.27226959605045E-2</v>
      </c>
      <c r="AV1232">
        <v>1</v>
      </c>
      <c r="AW1232">
        <v>134</v>
      </c>
      <c r="AX1232">
        <v>0.99649911507339195</v>
      </c>
      <c r="AY1232" s="73">
        <v>79.293944427078898</v>
      </c>
      <c r="AZ1232">
        <v>134</v>
      </c>
      <c r="BA1232">
        <v>0.99649911507339195</v>
      </c>
      <c r="BB1232">
        <v>131</v>
      </c>
      <c r="BC1232">
        <v>0.93100576835990001</v>
      </c>
      <c r="BD1232">
        <v>3</v>
      </c>
      <c r="BE1232">
        <v>5.7298139836385799E-2</v>
      </c>
      <c r="BF1232">
        <v>81.908479911873897</v>
      </c>
      <c r="BG1232">
        <v>82.847283953116005</v>
      </c>
      <c r="BH1232">
        <v>79.293944427078898</v>
      </c>
      <c r="BI1232">
        <v>77.493994910143897</v>
      </c>
    </row>
    <row r="1233" spans="1:61" x14ac:dyDescent="0.25">
      <c r="A1233" s="10" t="str">
        <f>VLOOKUP(D1233,'Index-Relations'!E:F,2,FALSE)</f>
        <v>ESG</v>
      </c>
      <c r="B1233" t="s">
        <v>3450</v>
      </c>
      <c r="C1233" s="53" t="s">
        <v>2765</v>
      </c>
      <c r="D1233" s="59" t="s">
        <v>3008</v>
      </c>
      <c r="E1233" s="59" t="s">
        <v>4673</v>
      </c>
      <c r="F1233" t="s">
        <v>505</v>
      </c>
      <c r="G1233" t="s">
        <v>504</v>
      </c>
      <c r="H1233" t="s">
        <v>506</v>
      </c>
      <c r="I1233" s="52">
        <v>45474</v>
      </c>
      <c r="J1233" t="s">
        <v>2457</v>
      </c>
      <c r="K1233">
        <v>136</v>
      </c>
      <c r="L1233" s="73">
        <v>82.508878459541904</v>
      </c>
      <c r="M1233">
        <v>134</v>
      </c>
      <c r="N1233">
        <v>0.99660316600737298</v>
      </c>
      <c r="O1233" s="73">
        <v>82.819393356592997</v>
      </c>
      <c r="P1233">
        <v>134</v>
      </c>
      <c r="Q1233">
        <v>0.99660316600737298</v>
      </c>
      <c r="R1233">
        <v>134</v>
      </c>
      <c r="S1233">
        <v>0.99660316600737198</v>
      </c>
      <c r="T1233">
        <v>26.500235001538201</v>
      </c>
      <c r="U1233">
        <v>0.57661454018935099</v>
      </c>
      <c r="V1233">
        <v>92</v>
      </c>
      <c r="W1233">
        <v>9.7828658565635898E-2</v>
      </c>
      <c r="X1233">
        <v>13</v>
      </c>
      <c r="Y1233">
        <v>134</v>
      </c>
      <c r="Z1233">
        <v>0.99660316600737198</v>
      </c>
      <c r="AA1233">
        <v>21.927352658804701</v>
      </c>
      <c r="AB1233">
        <v>132</v>
      </c>
      <c r="AC1233">
        <v>0.968395713857366</v>
      </c>
      <c r="AD1233">
        <v>2</v>
      </c>
      <c r="AE1233">
        <v>2.8207452150005599E-2</v>
      </c>
      <c r="AF1233">
        <v>2</v>
      </c>
      <c r="AG1233">
        <v>3.3968339926275602E-3</v>
      </c>
      <c r="AH1233">
        <v>2.4820534411478501E-3</v>
      </c>
      <c r="AI1233">
        <v>7</v>
      </c>
      <c r="AJ1233" s="73">
        <v>77.745184808248993</v>
      </c>
      <c r="AK1233">
        <v>134</v>
      </c>
      <c r="AL1233">
        <v>0.99660316600737298</v>
      </c>
      <c r="AM1233">
        <v>0</v>
      </c>
      <c r="AN1233">
        <v>0</v>
      </c>
      <c r="AO1233">
        <v>7.1456733125898897E-3</v>
      </c>
      <c r="AP1233">
        <v>1</v>
      </c>
      <c r="AQ1233">
        <v>135</v>
      </c>
      <c r="AR1233">
        <v>0.99663239963035299</v>
      </c>
      <c r="AS1233">
        <v>1.2743389086898701E-2</v>
      </c>
      <c r="AT1233">
        <v>3</v>
      </c>
      <c r="AU1233">
        <v>1.1284672043513201E-2</v>
      </c>
      <c r="AV1233">
        <v>1</v>
      </c>
      <c r="AW1233">
        <v>134</v>
      </c>
      <c r="AX1233">
        <v>0.99660316600737198</v>
      </c>
      <c r="AY1233" s="73">
        <v>80.831757423185906</v>
      </c>
      <c r="AZ1233">
        <v>134</v>
      </c>
      <c r="BA1233">
        <v>0.99660316600737298</v>
      </c>
      <c r="BB1233">
        <v>131</v>
      </c>
      <c r="BC1233">
        <v>0.93675162207392504</v>
      </c>
      <c r="BD1233">
        <v>3</v>
      </c>
      <c r="BE1233">
        <v>5.2735104243837601E-2</v>
      </c>
      <c r="BF1233">
        <v>82.508878459541904</v>
      </c>
      <c r="BG1233">
        <v>82.819393356592997</v>
      </c>
      <c r="BH1233">
        <v>80.831757423185906</v>
      </c>
      <c r="BI1233">
        <v>77.745184808248993</v>
      </c>
    </row>
    <row r="1234" spans="1:61" x14ac:dyDescent="0.25">
      <c r="A1234" s="10" t="str">
        <f>VLOOKUP(D1234,'Index-Relations'!E:F,2,FALSE)</f>
        <v>ESG</v>
      </c>
      <c r="B1234" t="s">
        <v>3450</v>
      </c>
      <c r="C1234" s="53" t="s">
        <v>2766</v>
      </c>
      <c r="D1234" s="59" t="s">
        <v>3008</v>
      </c>
      <c r="E1234" s="59" t="s">
        <v>4674</v>
      </c>
      <c r="F1234" t="s">
        <v>505</v>
      </c>
      <c r="G1234" t="s">
        <v>504</v>
      </c>
      <c r="H1234" t="s">
        <v>506</v>
      </c>
      <c r="I1234" s="52">
        <v>45446</v>
      </c>
      <c r="J1234" t="s">
        <v>2457</v>
      </c>
      <c r="K1234">
        <v>136</v>
      </c>
      <c r="L1234" s="73">
        <v>82.013907577342906</v>
      </c>
      <c r="M1234">
        <v>135</v>
      </c>
      <c r="N1234">
        <v>0.99682793738087305</v>
      </c>
      <c r="O1234" s="73">
        <v>81.828040652892</v>
      </c>
      <c r="P1234">
        <v>135</v>
      </c>
      <c r="Q1234">
        <v>0.99682793738087305</v>
      </c>
      <c r="R1234">
        <v>135</v>
      </c>
      <c r="S1234">
        <v>0.99682793738087305</v>
      </c>
      <c r="T1234">
        <v>27.3786716492252</v>
      </c>
      <c r="U1234">
        <v>0.58938544583041497</v>
      </c>
      <c r="V1234">
        <v>94</v>
      </c>
      <c r="W1234">
        <v>9.4986567327046897E-2</v>
      </c>
      <c r="X1234">
        <v>13</v>
      </c>
      <c r="Y1234">
        <v>135</v>
      </c>
      <c r="Z1234">
        <v>0.99682793738087305</v>
      </c>
      <c r="AA1234">
        <v>21.1431806696799</v>
      </c>
      <c r="AB1234">
        <v>133</v>
      </c>
      <c r="AC1234">
        <v>0.97099983423815095</v>
      </c>
      <c r="AD1234">
        <v>2</v>
      </c>
      <c r="AE1234">
        <v>2.5828103142721801E-2</v>
      </c>
      <c r="AF1234">
        <v>1</v>
      </c>
      <c r="AG1234">
        <v>3.1720626191272098E-3</v>
      </c>
      <c r="AH1234">
        <v>2.4438517425312599E-3</v>
      </c>
      <c r="AI1234">
        <v>7</v>
      </c>
      <c r="AJ1234" s="73">
        <v>77.497044306046007</v>
      </c>
      <c r="AK1234">
        <v>135</v>
      </c>
      <c r="AL1234">
        <v>0.99682793738087305</v>
      </c>
      <c r="AM1234">
        <v>0</v>
      </c>
      <c r="AN1234">
        <v>0</v>
      </c>
      <c r="AO1234">
        <v>6.7042445457108297E-3</v>
      </c>
      <c r="AP1234">
        <v>1</v>
      </c>
      <c r="AQ1234">
        <v>135</v>
      </c>
      <c r="AR1234">
        <v>0.99682793738087305</v>
      </c>
      <c r="AS1234">
        <v>1.2078252982106101E-2</v>
      </c>
      <c r="AT1234">
        <v>3</v>
      </c>
      <c r="AU1234">
        <v>1.0431471450948899E-2</v>
      </c>
      <c r="AV1234">
        <v>1</v>
      </c>
      <c r="AW1234">
        <v>135</v>
      </c>
      <c r="AX1234">
        <v>0.99682793738087305</v>
      </c>
      <c r="AY1234" s="73">
        <v>80.722576396038903</v>
      </c>
      <c r="AZ1234">
        <v>135</v>
      </c>
      <c r="BA1234">
        <v>0.99682793738087305</v>
      </c>
      <c r="BB1234">
        <v>131</v>
      </c>
      <c r="BC1234">
        <v>0.941163018614675</v>
      </c>
      <c r="BD1234">
        <v>3</v>
      </c>
      <c r="BE1234">
        <v>4.89606742204865E-2</v>
      </c>
      <c r="BF1234">
        <v>82.013907577342906</v>
      </c>
      <c r="BG1234">
        <v>81.828040652892</v>
      </c>
      <c r="BH1234">
        <v>80.722576396038903</v>
      </c>
      <c r="BI1234">
        <v>77.497044306046007</v>
      </c>
    </row>
    <row r="1235" spans="1:61" x14ac:dyDescent="0.25">
      <c r="A1235" s="10" t="str">
        <f>VLOOKUP(D1235,'Index-Relations'!E:F,2,FALSE)</f>
        <v>ESG</v>
      </c>
      <c r="B1235" t="s">
        <v>3450</v>
      </c>
      <c r="C1235" s="53" t="s">
        <v>2767</v>
      </c>
      <c r="D1235" s="59" t="s">
        <v>3008</v>
      </c>
      <c r="E1235" s="59" t="s">
        <v>4675</v>
      </c>
      <c r="F1235" t="s">
        <v>505</v>
      </c>
      <c r="G1235" t="s">
        <v>504</v>
      </c>
      <c r="H1235" t="s">
        <v>506</v>
      </c>
      <c r="I1235" s="52">
        <v>45413</v>
      </c>
      <c r="J1235" t="s">
        <v>2457</v>
      </c>
      <c r="K1235">
        <v>136</v>
      </c>
      <c r="L1235" s="73">
        <v>82.037217180667895</v>
      </c>
      <c r="M1235">
        <v>135</v>
      </c>
      <c r="N1235">
        <v>0.99710175153208203</v>
      </c>
      <c r="O1235" s="73">
        <v>82.122694101131003</v>
      </c>
      <c r="P1235">
        <v>135</v>
      </c>
      <c r="Q1235">
        <v>0.99710175153208203</v>
      </c>
      <c r="R1235">
        <v>135</v>
      </c>
      <c r="S1235">
        <v>0.99710175153208203</v>
      </c>
      <c r="T1235">
        <v>28.014733522311399</v>
      </c>
      <c r="U1235">
        <v>0.587334448374081</v>
      </c>
      <c r="V1235">
        <v>94</v>
      </c>
      <c r="W1235">
        <v>9.5217068611181899E-2</v>
      </c>
      <c r="X1235">
        <v>13</v>
      </c>
      <c r="Y1235">
        <v>135</v>
      </c>
      <c r="Z1235">
        <v>0.99710175153208203</v>
      </c>
      <c r="AA1235">
        <v>21.825452347224601</v>
      </c>
      <c r="AB1235">
        <v>133</v>
      </c>
      <c r="AC1235">
        <v>0.97210201996131895</v>
      </c>
      <c r="AD1235">
        <v>2</v>
      </c>
      <c r="AE1235">
        <v>2.4999731570763298E-2</v>
      </c>
      <c r="AF1235">
        <v>1</v>
      </c>
      <c r="AG1235">
        <v>2.89824846791694E-3</v>
      </c>
      <c r="AH1235">
        <v>2.33863319834648E-3</v>
      </c>
      <c r="AI1235">
        <v>7</v>
      </c>
      <c r="AJ1235" s="73">
        <v>77.270493760350007</v>
      </c>
      <c r="AK1235">
        <v>135</v>
      </c>
      <c r="AL1235">
        <v>0.99710175153208203</v>
      </c>
      <c r="AM1235">
        <v>0</v>
      </c>
      <c r="AN1235">
        <v>0</v>
      </c>
      <c r="AO1235">
        <v>6.9291997749907396E-3</v>
      </c>
      <c r="AP1235">
        <v>1</v>
      </c>
      <c r="AQ1235">
        <v>135</v>
      </c>
      <c r="AR1235">
        <v>0.99710175153208203</v>
      </c>
      <c r="AS1235">
        <v>1.29194878776166E-2</v>
      </c>
      <c r="AT1235">
        <v>3</v>
      </c>
      <c r="AU1235">
        <v>1.02140997329135E-2</v>
      </c>
      <c r="AV1235">
        <v>1</v>
      </c>
      <c r="AW1235">
        <v>135</v>
      </c>
      <c r="AX1235">
        <v>0.99710175153208203</v>
      </c>
      <c r="AY1235" s="73">
        <v>80.674535710563006</v>
      </c>
      <c r="AZ1235">
        <v>135</v>
      </c>
      <c r="BA1235">
        <v>0.99710175153208203</v>
      </c>
      <c r="BB1235">
        <v>132</v>
      </c>
      <c r="BC1235">
        <v>0.97097542868154096</v>
      </c>
      <c r="BD1235">
        <v>2</v>
      </c>
      <c r="BE1235">
        <v>1.9197123075550999E-2</v>
      </c>
      <c r="BF1235">
        <v>82.037217180667895</v>
      </c>
      <c r="BG1235">
        <v>82.122694101131003</v>
      </c>
      <c r="BH1235">
        <v>80.674535710563006</v>
      </c>
      <c r="BI1235">
        <v>77.270493760350007</v>
      </c>
    </row>
    <row r="1236" spans="1:61" x14ac:dyDescent="0.25">
      <c r="A1236" s="10" t="str">
        <f>VLOOKUP(D1236,'Index-Relations'!E:F,2,FALSE)</f>
        <v>ESG</v>
      </c>
      <c r="B1236" t="s">
        <v>3450</v>
      </c>
      <c r="C1236" s="53" t="s">
        <v>2768</v>
      </c>
      <c r="D1236" s="59" t="s">
        <v>3008</v>
      </c>
      <c r="E1236" s="59" t="s">
        <v>4676</v>
      </c>
      <c r="F1236" t="s">
        <v>505</v>
      </c>
      <c r="G1236" t="s">
        <v>504</v>
      </c>
      <c r="H1236" t="s">
        <v>506</v>
      </c>
      <c r="I1236" s="52">
        <v>45383</v>
      </c>
      <c r="J1236" t="s">
        <v>2457</v>
      </c>
      <c r="K1236">
        <v>135</v>
      </c>
      <c r="L1236">
        <v>85.343977347368494</v>
      </c>
      <c r="M1236">
        <v>135</v>
      </c>
      <c r="N1236">
        <v>1</v>
      </c>
      <c r="O1236">
        <v>86.437065865629904</v>
      </c>
      <c r="P1236">
        <v>135</v>
      </c>
      <c r="Q1236">
        <v>1</v>
      </c>
      <c r="R1236">
        <v>135</v>
      </c>
      <c r="S1236">
        <v>1</v>
      </c>
      <c r="T1236">
        <v>27.939325277882499</v>
      </c>
      <c r="U1236">
        <v>0.58781407045490297</v>
      </c>
      <c r="V1236">
        <v>94</v>
      </c>
      <c r="W1236">
        <v>9.5016330627925097E-2</v>
      </c>
      <c r="X1236">
        <v>13</v>
      </c>
      <c r="Y1236">
        <v>135</v>
      </c>
      <c r="Z1236">
        <v>1</v>
      </c>
      <c r="AA1236">
        <v>21.0219824470134</v>
      </c>
      <c r="AB1236">
        <v>133</v>
      </c>
      <c r="AC1236">
        <v>0.975243557262649</v>
      </c>
      <c r="AD1236">
        <v>2</v>
      </c>
      <c r="AE1236">
        <v>2.47564427373504E-2</v>
      </c>
      <c r="AF1236">
        <v>0</v>
      </c>
      <c r="AG1236">
        <v>0</v>
      </c>
      <c r="AH1236">
        <v>2.2972602569329998E-3</v>
      </c>
      <c r="AI1236">
        <v>7</v>
      </c>
      <c r="AJ1236">
        <v>81.466871806336101</v>
      </c>
      <c r="AK1236">
        <v>135</v>
      </c>
      <c r="AL1236">
        <v>1</v>
      </c>
      <c r="AM1236">
        <v>0</v>
      </c>
      <c r="AN1236">
        <v>0</v>
      </c>
      <c r="AO1236">
        <v>6.4850268159673497E-3</v>
      </c>
      <c r="AP1236">
        <v>1</v>
      </c>
      <c r="AQ1236">
        <v>135</v>
      </c>
      <c r="AR1236">
        <v>1</v>
      </c>
      <c r="AS1236">
        <v>1.22407245112327E-2</v>
      </c>
      <c r="AT1236">
        <v>3</v>
      </c>
      <c r="AU1236">
        <v>9.4290974306422397E-3</v>
      </c>
      <c r="AV1236">
        <v>1</v>
      </c>
      <c r="AW1236">
        <v>135</v>
      </c>
      <c r="AX1236">
        <v>0.999999999999999</v>
      </c>
      <c r="AY1236">
        <v>84.353607917469105</v>
      </c>
      <c r="AZ1236">
        <v>135</v>
      </c>
      <c r="BA1236">
        <v>1</v>
      </c>
      <c r="BB1236">
        <v>132</v>
      </c>
      <c r="BC1236">
        <v>0.97346676359145001</v>
      </c>
      <c r="BD1236">
        <v>2</v>
      </c>
      <c r="BE1236">
        <v>2.00482095925818E-2</v>
      </c>
      <c r="BF1236">
        <v>82.535586021336997</v>
      </c>
      <c r="BG1236">
        <v>82.375154447016996</v>
      </c>
      <c r="BH1236">
        <v>81.508317366162004</v>
      </c>
      <c r="BI1236">
        <v>77.574210315765995</v>
      </c>
    </row>
    <row r="1237" spans="1:61" x14ac:dyDescent="0.25">
      <c r="A1237" s="10" t="str">
        <f>VLOOKUP(D1237,'Index-Relations'!E:F,2,FALSE)</f>
        <v>ESG</v>
      </c>
      <c r="B1237" t="s">
        <v>3450</v>
      </c>
      <c r="C1237" s="53" t="s">
        <v>2769</v>
      </c>
      <c r="D1237" s="59" t="s">
        <v>3008</v>
      </c>
      <c r="E1237" s="59" t="s">
        <v>4677</v>
      </c>
      <c r="F1237" t="s">
        <v>505</v>
      </c>
      <c r="G1237" t="s">
        <v>504</v>
      </c>
      <c r="H1237" t="s">
        <v>506</v>
      </c>
      <c r="I1237" s="52">
        <v>45352</v>
      </c>
      <c r="J1237" t="s">
        <v>2457</v>
      </c>
      <c r="K1237">
        <v>135</v>
      </c>
      <c r="L1237">
        <v>85.553051468943295</v>
      </c>
      <c r="M1237">
        <v>135</v>
      </c>
      <c r="N1237">
        <v>1</v>
      </c>
      <c r="O1237">
        <v>86.288856744502695</v>
      </c>
      <c r="P1237">
        <v>135</v>
      </c>
      <c r="Q1237">
        <v>1</v>
      </c>
      <c r="R1237">
        <v>135</v>
      </c>
      <c r="S1237">
        <v>1</v>
      </c>
      <c r="T1237">
        <v>27.179753423293199</v>
      </c>
      <c r="U1237">
        <v>0.55990532008231597</v>
      </c>
      <c r="V1237">
        <v>91</v>
      </c>
      <c r="W1237">
        <v>8.2683952710515402E-2</v>
      </c>
      <c r="X1237">
        <v>13</v>
      </c>
      <c r="Y1237">
        <v>135</v>
      </c>
      <c r="Z1237">
        <v>0.999999999999999</v>
      </c>
      <c r="AA1237">
        <v>20.659088178108899</v>
      </c>
      <c r="AB1237">
        <v>133</v>
      </c>
      <c r="AC1237">
        <v>0.97592880453989606</v>
      </c>
      <c r="AD1237">
        <v>2</v>
      </c>
      <c r="AE1237">
        <v>2.4071195460103601E-2</v>
      </c>
      <c r="AF1237">
        <v>0</v>
      </c>
      <c r="AG1237">
        <v>0</v>
      </c>
      <c r="AH1237">
        <v>1.3266270324062801E-3</v>
      </c>
      <c r="AI1237">
        <v>5</v>
      </c>
      <c r="AJ1237">
        <v>81.921367975185305</v>
      </c>
      <c r="AK1237">
        <v>135</v>
      </c>
      <c r="AL1237">
        <v>1</v>
      </c>
      <c r="AM1237">
        <v>0</v>
      </c>
      <c r="AN1237">
        <v>0</v>
      </c>
      <c r="AO1237">
        <v>6.2922142643247201E-3</v>
      </c>
      <c r="AP1237">
        <v>1</v>
      </c>
      <c r="AQ1237">
        <v>135</v>
      </c>
      <c r="AR1237">
        <v>1</v>
      </c>
      <c r="AS1237">
        <v>1.1869391455663601E-2</v>
      </c>
      <c r="AT1237">
        <v>3</v>
      </c>
      <c r="AU1237">
        <v>9.2930015906811901E-3</v>
      </c>
      <c r="AV1237">
        <v>1</v>
      </c>
      <c r="AW1237">
        <v>135</v>
      </c>
      <c r="AX1237">
        <v>1</v>
      </c>
      <c r="AY1237">
        <v>84.722849279334199</v>
      </c>
      <c r="AZ1237">
        <v>135</v>
      </c>
      <c r="BA1237">
        <v>1</v>
      </c>
      <c r="BB1237">
        <v>132</v>
      </c>
      <c r="BC1237">
        <v>0.97499057453784799</v>
      </c>
      <c r="BD1237">
        <v>2</v>
      </c>
      <c r="BE1237">
        <v>1.8717211197826499E-2</v>
      </c>
      <c r="BF1237">
        <v>82.805429248889993</v>
      </c>
      <c r="BG1237">
        <v>82.303301393976994</v>
      </c>
      <c r="BH1237">
        <v>81.970655730864905</v>
      </c>
      <c r="BI1237">
        <v>78.090211922833006</v>
      </c>
    </row>
    <row r="1238" spans="1:61" x14ac:dyDescent="0.25">
      <c r="A1238" s="10" t="str">
        <f>VLOOKUP(D1238,'Index-Relations'!E:F,2,FALSE)</f>
        <v>ESG</v>
      </c>
      <c r="B1238" t="s">
        <v>3450</v>
      </c>
      <c r="C1238" s="53" t="s">
        <v>2770</v>
      </c>
      <c r="D1238" s="59" t="s">
        <v>3008</v>
      </c>
      <c r="E1238" s="59" t="s">
        <v>4678</v>
      </c>
      <c r="F1238" t="s">
        <v>505</v>
      </c>
      <c r="G1238" t="s">
        <v>504</v>
      </c>
      <c r="H1238" t="s">
        <v>506</v>
      </c>
      <c r="I1238" s="52">
        <v>45323</v>
      </c>
      <c r="J1238" t="s">
        <v>2457</v>
      </c>
      <c r="K1238">
        <v>135</v>
      </c>
      <c r="L1238">
        <v>85.800255317957195</v>
      </c>
      <c r="M1238">
        <v>135</v>
      </c>
      <c r="N1238">
        <v>1</v>
      </c>
      <c r="O1238">
        <v>86.653979986992894</v>
      </c>
      <c r="P1238">
        <v>135</v>
      </c>
      <c r="Q1238">
        <v>1</v>
      </c>
      <c r="R1238">
        <v>135</v>
      </c>
      <c r="S1238">
        <v>1</v>
      </c>
      <c r="T1238">
        <v>27.592633340421202</v>
      </c>
      <c r="U1238">
        <v>0.55598020648764501</v>
      </c>
      <c r="V1238">
        <v>91</v>
      </c>
      <c r="W1238">
        <v>7.9905850771315304E-2</v>
      </c>
      <c r="X1238">
        <v>12</v>
      </c>
      <c r="Y1238">
        <v>135</v>
      </c>
      <c r="Z1238">
        <v>1</v>
      </c>
      <c r="AA1238">
        <v>21.7856294094898</v>
      </c>
      <c r="AB1238">
        <v>133</v>
      </c>
      <c r="AC1238">
        <v>0.97523223722066599</v>
      </c>
      <c r="AD1238">
        <v>2</v>
      </c>
      <c r="AE1238">
        <v>2.4767762779333301E-2</v>
      </c>
      <c r="AF1238">
        <v>0</v>
      </c>
      <c r="AG1238">
        <v>0</v>
      </c>
      <c r="AH1238">
        <v>1.21210532489755E-3</v>
      </c>
      <c r="AI1238">
        <v>5</v>
      </c>
      <c r="AJ1238">
        <v>82.048609734885503</v>
      </c>
      <c r="AK1238">
        <v>135</v>
      </c>
      <c r="AL1238">
        <v>1</v>
      </c>
      <c r="AM1238">
        <v>0</v>
      </c>
      <c r="AN1238">
        <v>0</v>
      </c>
      <c r="AO1238">
        <v>6.6676637308645996E-3</v>
      </c>
      <c r="AP1238">
        <v>1</v>
      </c>
      <c r="AQ1238">
        <v>135</v>
      </c>
      <c r="AR1238">
        <v>1</v>
      </c>
      <c r="AS1238">
        <v>1.23141886831646E-2</v>
      </c>
      <c r="AT1238">
        <v>3</v>
      </c>
      <c r="AU1238">
        <v>9.9178322612117308E-3</v>
      </c>
      <c r="AV1238">
        <v>1</v>
      </c>
      <c r="AW1238">
        <v>135</v>
      </c>
      <c r="AX1238">
        <v>1</v>
      </c>
      <c r="AY1238">
        <v>84.811681513228194</v>
      </c>
      <c r="AZ1238">
        <v>135</v>
      </c>
      <c r="BA1238">
        <v>1</v>
      </c>
      <c r="BB1238">
        <v>132</v>
      </c>
      <c r="BC1238">
        <v>0.974368386449882</v>
      </c>
      <c r="BD1238">
        <v>2</v>
      </c>
      <c r="BE1238">
        <v>1.89639498192525E-2</v>
      </c>
      <c r="BF1238">
        <v>82.962788598802902</v>
      </c>
      <c r="BG1238">
        <v>82.660755166426995</v>
      </c>
      <c r="BH1238">
        <v>81.931340629852002</v>
      </c>
      <c r="BI1238">
        <v>78.139185674615902</v>
      </c>
    </row>
    <row r="1239" spans="1:61" x14ac:dyDescent="0.25">
      <c r="A1239" s="10" t="str">
        <f>VLOOKUP(D1239,'Index-Relations'!E:F,2,FALSE)</f>
        <v>ESG</v>
      </c>
      <c r="B1239" t="s">
        <v>3450</v>
      </c>
      <c r="C1239" s="53" t="s">
        <v>2760</v>
      </c>
      <c r="D1239" s="59" t="s">
        <v>3009</v>
      </c>
      <c r="E1239" s="59" t="s">
        <v>4679</v>
      </c>
      <c r="F1239" t="s">
        <v>508</v>
      </c>
      <c r="G1239" t="s">
        <v>507</v>
      </c>
      <c r="H1239" t="s">
        <v>509</v>
      </c>
      <c r="I1239" s="52">
        <v>45659</v>
      </c>
      <c r="J1239" t="s">
        <v>2457</v>
      </c>
      <c r="K1239">
        <v>137</v>
      </c>
      <c r="L1239" s="73">
        <v>82.120539859742905</v>
      </c>
      <c r="M1239">
        <v>136</v>
      </c>
      <c r="N1239">
        <v>0.99981064064226199</v>
      </c>
      <c r="O1239" s="73">
        <v>83.249215598064893</v>
      </c>
      <c r="P1239">
        <v>136</v>
      </c>
      <c r="Q1239">
        <v>0.99981064064226199</v>
      </c>
      <c r="R1239">
        <v>136</v>
      </c>
      <c r="S1239">
        <v>0.99981064064226199</v>
      </c>
      <c r="T1239">
        <v>26.552061983081899</v>
      </c>
      <c r="U1239">
        <v>0.55176418597511101</v>
      </c>
      <c r="V1239">
        <v>95</v>
      </c>
      <c r="W1239">
        <v>8.4555705553190696E-2</v>
      </c>
      <c r="X1239">
        <v>15</v>
      </c>
      <c r="Y1239">
        <v>136</v>
      </c>
      <c r="Z1239">
        <v>0.99981064064226199</v>
      </c>
      <c r="AA1239">
        <v>27.2694697633146</v>
      </c>
      <c r="AB1239">
        <v>131</v>
      </c>
      <c r="AC1239">
        <v>0.98114288829765195</v>
      </c>
      <c r="AD1239">
        <v>5</v>
      </c>
      <c r="AE1239">
        <v>1.8667752344609601E-2</v>
      </c>
      <c r="AF1239">
        <v>1</v>
      </c>
      <c r="AG1239">
        <v>1.8935935773762701E-4</v>
      </c>
      <c r="AH1239">
        <v>3.1759497867309499E-3</v>
      </c>
      <c r="AI1239">
        <v>8</v>
      </c>
      <c r="AJ1239" s="73">
        <v>77.083949566486993</v>
      </c>
      <c r="AK1239">
        <v>136</v>
      </c>
      <c r="AL1239">
        <v>0.99981064064226199</v>
      </c>
      <c r="AM1239">
        <v>0</v>
      </c>
      <c r="AN1239">
        <v>0</v>
      </c>
      <c r="AO1239">
        <v>7.4390380097863196E-3</v>
      </c>
      <c r="AP1239">
        <v>1</v>
      </c>
      <c r="AQ1239">
        <v>136</v>
      </c>
      <c r="AR1239">
        <v>0.99981064064226199</v>
      </c>
      <c r="AS1239">
        <v>2.68605706512434E-2</v>
      </c>
      <c r="AT1239">
        <v>5</v>
      </c>
      <c r="AU1239">
        <v>0</v>
      </c>
      <c r="AV1239">
        <v>0</v>
      </c>
      <c r="AW1239">
        <v>136</v>
      </c>
      <c r="AX1239">
        <v>0.99981064064226199</v>
      </c>
      <c r="AY1239" s="73">
        <v>79.661013286688899</v>
      </c>
      <c r="AZ1239">
        <v>136</v>
      </c>
      <c r="BA1239">
        <v>0.99981064064226199</v>
      </c>
      <c r="BB1239">
        <v>135</v>
      </c>
      <c r="BC1239">
        <v>0.99237160263247604</v>
      </c>
      <c r="BD1239">
        <v>0</v>
      </c>
      <c r="BE1239">
        <v>0</v>
      </c>
      <c r="BF1239">
        <v>82.120539859742905</v>
      </c>
      <c r="BG1239">
        <v>83.249215598064893</v>
      </c>
      <c r="BH1239">
        <v>79.661013286688899</v>
      </c>
      <c r="BI1239">
        <v>77.083949566486993</v>
      </c>
    </row>
    <row r="1240" spans="1:61" x14ac:dyDescent="0.25">
      <c r="A1240" s="10" t="str">
        <f>VLOOKUP(D1240,'Index-Relations'!E:F,2,FALSE)</f>
        <v>ESG</v>
      </c>
      <c r="B1240" t="s">
        <v>3450</v>
      </c>
      <c r="C1240" s="53" t="s">
        <v>2761</v>
      </c>
      <c r="D1240" s="59" t="s">
        <v>3009</v>
      </c>
      <c r="E1240" s="59" t="s">
        <v>4680</v>
      </c>
      <c r="F1240" t="s">
        <v>508</v>
      </c>
      <c r="G1240" t="s">
        <v>507</v>
      </c>
      <c r="H1240" t="s">
        <v>509</v>
      </c>
      <c r="I1240" s="52">
        <v>45628</v>
      </c>
      <c r="J1240" t="s">
        <v>2457</v>
      </c>
      <c r="K1240">
        <v>138</v>
      </c>
      <c r="L1240" s="73">
        <v>81.369534565625003</v>
      </c>
      <c r="M1240">
        <v>135</v>
      </c>
      <c r="N1240">
        <v>0.99383424642301399</v>
      </c>
      <c r="O1240" s="73">
        <v>82.672053300567001</v>
      </c>
      <c r="P1240">
        <v>135</v>
      </c>
      <c r="Q1240">
        <v>0.99383424642301399</v>
      </c>
      <c r="R1240">
        <v>135</v>
      </c>
      <c r="S1240">
        <v>0.99383424642301399</v>
      </c>
      <c r="T1240">
        <v>26.295496374666399</v>
      </c>
      <c r="U1240">
        <v>0.53438451247301899</v>
      </c>
      <c r="V1240">
        <v>92</v>
      </c>
      <c r="W1240">
        <v>8.0970514065485999E-2</v>
      </c>
      <c r="X1240">
        <v>13</v>
      </c>
      <c r="Y1240">
        <v>135</v>
      </c>
      <c r="Z1240">
        <v>0.99383424642301399</v>
      </c>
      <c r="AA1240">
        <v>19.6150182494905</v>
      </c>
      <c r="AB1240">
        <v>131</v>
      </c>
      <c r="AC1240">
        <v>0.97007205203462199</v>
      </c>
      <c r="AD1240">
        <v>4</v>
      </c>
      <c r="AE1240">
        <v>2.3762194388391399E-2</v>
      </c>
      <c r="AF1240">
        <v>3</v>
      </c>
      <c r="AG1240">
        <v>6.1657535769859299E-3</v>
      </c>
      <c r="AH1240">
        <v>2.8746962758577502E-3</v>
      </c>
      <c r="AI1240">
        <v>7</v>
      </c>
      <c r="AJ1240" s="73">
        <v>76.808713083925895</v>
      </c>
      <c r="AK1240">
        <v>135</v>
      </c>
      <c r="AL1240">
        <v>0.99383424642301399</v>
      </c>
      <c r="AM1240">
        <v>0</v>
      </c>
      <c r="AN1240">
        <v>0</v>
      </c>
      <c r="AO1240">
        <v>7.2636426923928504E-3</v>
      </c>
      <c r="AP1240">
        <v>1</v>
      </c>
      <c r="AQ1240">
        <v>137</v>
      </c>
      <c r="AR1240">
        <v>0.99980280723377202</v>
      </c>
      <c r="AS1240">
        <v>1.2760847537075E-2</v>
      </c>
      <c r="AT1240">
        <v>3</v>
      </c>
      <c r="AU1240">
        <v>0</v>
      </c>
      <c r="AV1240">
        <v>0</v>
      </c>
      <c r="AW1240">
        <v>137</v>
      </c>
      <c r="AX1240">
        <v>0.99980280723377202</v>
      </c>
      <c r="AY1240" s="73">
        <v>78.565446076544902</v>
      </c>
      <c r="AZ1240">
        <v>135</v>
      </c>
      <c r="BA1240">
        <v>0.99383424642301399</v>
      </c>
      <c r="BB1240">
        <v>134</v>
      </c>
      <c r="BC1240">
        <v>0.94336014140860602</v>
      </c>
      <c r="BD1240">
        <v>2</v>
      </c>
      <c r="BE1240">
        <v>4.9179023132772601E-2</v>
      </c>
      <c r="BF1240">
        <v>81.369534565625003</v>
      </c>
      <c r="BG1240">
        <v>82.672053300567001</v>
      </c>
      <c r="BH1240">
        <v>78.565446076544902</v>
      </c>
      <c r="BI1240">
        <v>76.808713083925895</v>
      </c>
    </row>
    <row r="1241" spans="1:61" x14ac:dyDescent="0.25">
      <c r="A1241" s="10" t="str">
        <f>VLOOKUP(D1241,'Index-Relations'!E:F,2,FALSE)</f>
        <v>ESG</v>
      </c>
      <c r="B1241" t="s">
        <v>3450</v>
      </c>
      <c r="C1241" s="53" t="s">
        <v>2762</v>
      </c>
      <c r="D1241" s="59" t="s">
        <v>3009</v>
      </c>
      <c r="E1241" s="59" t="s">
        <v>4681</v>
      </c>
      <c r="F1241" t="s">
        <v>508</v>
      </c>
      <c r="G1241" t="s">
        <v>507</v>
      </c>
      <c r="H1241" t="s">
        <v>509</v>
      </c>
      <c r="I1241" s="52">
        <v>45597</v>
      </c>
      <c r="J1241" t="s">
        <v>2457</v>
      </c>
      <c r="K1241">
        <v>138</v>
      </c>
      <c r="L1241" s="73">
        <v>81.473914705475906</v>
      </c>
      <c r="M1241">
        <v>135</v>
      </c>
      <c r="N1241">
        <v>0.99409173293893205</v>
      </c>
      <c r="O1241" s="73">
        <v>82.718831441613901</v>
      </c>
      <c r="P1241">
        <v>135</v>
      </c>
      <c r="Q1241">
        <v>0.99409173293893205</v>
      </c>
      <c r="R1241">
        <v>135</v>
      </c>
      <c r="S1241">
        <v>0.99409173293893205</v>
      </c>
      <c r="T1241">
        <v>26.357845156206398</v>
      </c>
      <c r="U1241">
        <v>0.53404367218026205</v>
      </c>
      <c r="V1241">
        <v>92</v>
      </c>
      <c r="W1241">
        <v>7.9365135796112901E-2</v>
      </c>
      <c r="X1241">
        <v>13</v>
      </c>
      <c r="Y1241">
        <v>135</v>
      </c>
      <c r="Z1241">
        <v>0.99409173293893205</v>
      </c>
      <c r="AA1241">
        <v>20.453859005417399</v>
      </c>
      <c r="AB1241">
        <v>130</v>
      </c>
      <c r="AC1241">
        <v>0.96376083286201797</v>
      </c>
      <c r="AD1241">
        <v>5</v>
      </c>
      <c r="AE1241">
        <v>3.03309000769145E-2</v>
      </c>
      <c r="AF1241">
        <v>3</v>
      </c>
      <c r="AG1241">
        <v>5.9082670610675096E-3</v>
      </c>
      <c r="AH1241">
        <v>2.6381987353019699E-3</v>
      </c>
      <c r="AI1241">
        <v>7</v>
      </c>
      <c r="AJ1241" s="73">
        <v>77.043413415192006</v>
      </c>
      <c r="AK1241">
        <v>135</v>
      </c>
      <c r="AL1241">
        <v>0.99409173293893205</v>
      </c>
      <c r="AM1241">
        <v>0</v>
      </c>
      <c r="AN1241">
        <v>0</v>
      </c>
      <c r="AO1241">
        <v>7.8682493786745005E-3</v>
      </c>
      <c r="AP1241">
        <v>1</v>
      </c>
      <c r="AQ1241">
        <v>137</v>
      </c>
      <c r="AR1241">
        <v>0.99974706067775698</v>
      </c>
      <c r="AS1241">
        <v>1.3816905774018701E-2</v>
      </c>
      <c r="AT1241">
        <v>3</v>
      </c>
      <c r="AU1241">
        <v>0</v>
      </c>
      <c r="AV1241">
        <v>0</v>
      </c>
      <c r="AW1241">
        <v>137</v>
      </c>
      <c r="AX1241">
        <v>0.99974706067775698</v>
      </c>
      <c r="AY1241" s="73">
        <v>78.625418864303001</v>
      </c>
      <c r="AZ1241">
        <v>135</v>
      </c>
      <c r="BA1241">
        <v>0.99409173293893205</v>
      </c>
      <c r="BB1241">
        <v>133</v>
      </c>
      <c r="BC1241">
        <v>0.93630575501164603</v>
      </c>
      <c r="BD1241">
        <v>3</v>
      </c>
      <c r="BE1241">
        <v>5.5573056287436501E-2</v>
      </c>
      <c r="BF1241">
        <v>81.473914705475906</v>
      </c>
      <c r="BG1241">
        <v>82.718831441613901</v>
      </c>
      <c r="BH1241">
        <v>78.625418864303001</v>
      </c>
      <c r="BI1241">
        <v>77.043413415192006</v>
      </c>
    </row>
    <row r="1242" spans="1:61" x14ac:dyDescent="0.25">
      <c r="A1242" s="10" t="str">
        <f>VLOOKUP(D1242,'Index-Relations'!E:F,2,FALSE)</f>
        <v>ESG</v>
      </c>
      <c r="B1242" t="s">
        <v>3450</v>
      </c>
      <c r="C1242" s="53" t="s">
        <v>2763</v>
      </c>
      <c r="D1242" s="59" t="s">
        <v>3009</v>
      </c>
      <c r="E1242" s="59" t="s">
        <v>4682</v>
      </c>
      <c r="F1242" t="s">
        <v>508</v>
      </c>
      <c r="G1242" t="s">
        <v>507</v>
      </c>
      <c r="H1242" t="s">
        <v>509</v>
      </c>
      <c r="I1242" s="52">
        <v>45566</v>
      </c>
      <c r="J1242" t="s">
        <v>2457</v>
      </c>
      <c r="K1242">
        <v>138</v>
      </c>
      <c r="L1242" s="73">
        <v>81.396871764826898</v>
      </c>
      <c r="M1242">
        <v>135</v>
      </c>
      <c r="N1242">
        <v>0.99498490803801698</v>
      </c>
      <c r="O1242" s="73">
        <v>82.769544688749903</v>
      </c>
      <c r="P1242">
        <v>135</v>
      </c>
      <c r="Q1242">
        <v>0.99498490803801698</v>
      </c>
      <c r="R1242">
        <v>135</v>
      </c>
      <c r="S1242">
        <v>0.99498490803801698</v>
      </c>
      <c r="T1242">
        <v>26.6821741323369</v>
      </c>
      <c r="U1242">
        <v>0.53464859945897303</v>
      </c>
      <c r="V1242">
        <v>92</v>
      </c>
      <c r="W1242">
        <v>8.0347869514192594E-2</v>
      </c>
      <c r="X1242">
        <v>13</v>
      </c>
      <c r="Y1242">
        <v>135</v>
      </c>
      <c r="Z1242">
        <v>0.99498490803801698</v>
      </c>
      <c r="AA1242">
        <v>20.430880805233201</v>
      </c>
      <c r="AB1242">
        <v>132</v>
      </c>
      <c r="AC1242">
        <v>0.97941171214294698</v>
      </c>
      <c r="AD1242">
        <v>3</v>
      </c>
      <c r="AE1242">
        <v>1.5573195895070001E-2</v>
      </c>
      <c r="AF1242">
        <v>3</v>
      </c>
      <c r="AG1242">
        <v>5.0150919619824999E-3</v>
      </c>
      <c r="AH1242">
        <v>2.6402728155216402E-3</v>
      </c>
      <c r="AI1242">
        <v>7</v>
      </c>
      <c r="AJ1242" s="73">
        <v>76.8413591046899</v>
      </c>
      <c r="AK1242">
        <v>135</v>
      </c>
      <c r="AL1242">
        <v>0.99498490803801698</v>
      </c>
      <c r="AM1242">
        <v>0</v>
      </c>
      <c r="AN1242">
        <v>0</v>
      </c>
      <c r="AO1242">
        <v>8.3506411240660307E-3</v>
      </c>
      <c r="AP1242">
        <v>1</v>
      </c>
      <c r="AQ1242">
        <v>137</v>
      </c>
      <c r="AR1242">
        <v>0.99972807438076405</v>
      </c>
      <c r="AS1242">
        <v>1.4342816104961201E-2</v>
      </c>
      <c r="AT1242">
        <v>3</v>
      </c>
      <c r="AU1242">
        <v>0</v>
      </c>
      <c r="AV1242">
        <v>0</v>
      </c>
      <c r="AW1242">
        <v>137</v>
      </c>
      <c r="AX1242">
        <v>0.99972807438076405</v>
      </c>
      <c r="AY1242" s="73">
        <v>78.538261958908905</v>
      </c>
      <c r="AZ1242">
        <v>135</v>
      </c>
      <c r="BA1242">
        <v>0.99498490803801698</v>
      </c>
      <c r="BB1242">
        <v>133</v>
      </c>
      <c r="BC1242">
        <v>0.93447340371979704</v>
      </c>
      <c r="BD1242">
        <v>3</v>
      </c>
      <c r="BE1242">
        <v>5.6904029536900699E-2</v>
      </c>
      <c r="BF1242">
        <v>81.396871764826898</v>
      </c>
      <c r="BG1242">
        <v>82.769544688749903</v>
      </c>
      <c r="BH1242">
        <v>78.538261958908905</v>
      </c>
      <c r="BI1242">
        <v>76.8413591046899</v>
      </c>
    </row>
    <row r="1243" spans="1:61" x14ac:dyDescent="0.25">
      <c r="A1243" s="10" t="str">
        <f>VLOOKUP(D1243,'Index-Relations'!E:F,2,FALSE)</f>
        <v>ESG</v>
      </c>
      <c r="B1243" t="s">
        <v>3450</v>
      </c>
      <c r="C1243" s="53" t="s">
        <v>2764</v>
      </c>
      <c r="D1243" s="59" t="s">
        <v>3009</v>
      </c>
      <c r="E1243" s="59" t="s">
        <v>4683</v>
      </c>
      <c r="F1243" t="s">
        <v>508</v>
      </c>
      <c r="G1243" t="s">
        <v>507</v>
      </c>
      <c r="H1243" t="s">
        <v>509</v>
      </c>
      <c r="I1243" s="52">
        <v>45538</v>
      </c>
      <c r="J1243" t="s">
        <v>2457</v>
      </c>
      <c r="K1243">
        <v>137</v>
      </c>
      <c r="L1243" s="73">
        <v>81.596036855026995</v>
      </c>
      <c r="M1243">
        <v>135</v>
      </c>
      <c r="N1243">
        <v>0.996109525726809</v>
      </c>
      <c r="O1243" s="73">
        <v>82.795143773250999</v>
      </c>
      <c r="P1243">
        <v>135</v>
      </c>
      <c r="Q1243">
        <v>0.996109525726809</v>
      </c>
      <c r="R1243">
        <v>135</v>
      </c>
      <c r="S1243">
        <v>0.996109525726809</v>
      </c>
      <c r="T1243">
        <v>27.0998590248002</v>
      </c>
      <c r="U1243">
        <v>0.54483304711619596</v>
      </c>
      <c r="V1243">
        <v>92</v>
      </c>
      <c r="W1243">
        <v>8.2985054163573005E-2</v>
      </c>
      <c r="X1243">
        <v>13</v>
      </c>
      <c r="Y1243">
        <v>135</v>
      </c>
      <c r="Z1243">
        <v>0.996109525726809</v>
      </c>
      <c r="AA1243">
        <v>21.861784856985398</v>
      </c>
      <c r="AB1243">
        <v>133</v>
      </c>
      <c r="AC1243">
        <v>0.98328266412090803</v>
      </c>
      <c r="AD1243">
        <v>3</v>
      </c>
      <c r="AE1243">
        <v>1.6750929086713499E-2</v>
      </c>
      <c r="AF1243">
        <v>1</v>
      </c>
      <c r="AG1243">
        <v>0</v>
      </c>
      <c r="AH1243">
        <v>2.6606520312454302E-3</v>
      </c>
      <c r="AI1243">
        <v>7</v>
      </c>
      <c r="AJ1243" s="73">
        <v>77.224049213542898</v>
      </c>
      <c r="AK1243">
        <v>135</v>
      </c>
      <c r="AL1243">
        <v>0.996109525726809</v>
      </c>
      <c r="AM1243">
        <v>0</v>
      </c>
      <c r="AN1243">
        <v>0</v>
      </c>
      <c r="AO1243">
        <v>8.5092300075143099E-3</v>
      </c>
      <c r="AP1243">
        <v>1</v>
      </c>
      <c r="AQ1243">
        <v>137</v>
      </c>
      <c r="AR1243">
        <v>0.999999999999999</v>
      </c>
      <c r="AS1243">
        <v>1.4939556284307201E-2</v>
      </c>
      <c r="AT1243">
        <v>3</v>
      </c>
      <c r="AU1243">
        <v>0</v>
      </c>
      <c r="AV1243">
        <v>0</v>
      </c>
      <c r="AW1243">
        <v>137</v>
      </c>
      <c r="AX1243">
        <v>1</v>
      </c>
      <c r="AY1243" s="73">
        <v>78.666559818585</v>
      </c>
      <c r="AZ1243">
        <v>135</v>
      </c>
      <c r="BA1243">
        <v>0.996109525726809</v>
      </c>
      <c r="BB1243">
        <v>133</v>
      </c>
      <c r="BC1243">
        <v>0.93292372423179404</v>
      </c>
      <c r="BD1243">
        <v>3</v>
      </c>
      <c r="BE1243">
        <v>5.8567045760691598E-2</v>
      </c>
      <c r="BF1243">
        <v>81.596036855026995</v>
      </c>
      <c r="BG1243">
        <v>82.795143773250999</v>
      </c>
      <c r="BH1243">
        <v>78.666559818585</v>
      </c>
      <c r="BI1243">
        <v>77.224049213542898</v>
      </c>
    </row>
    <row r="1244" spans="1:61" x14ac:dyDescent="0.25">
      <c r="A1244" s="10" t="str">
        <f>VLOOKUP(D1244,'Index-Relations'!E:F,2,FALSE)</f>
        <v>ESG</v>
      </c>
      <c r="B1244" t="s">
        <v>3450</v>
      </c>
      <c r="C1244" s="53" t="s">
        <v>3350</v>
      </c>
      <c r="D1244" s="59" t="s">
        <v>3009</v>
      </c>
      <c r="E1244" s="59" t="s">
        <v>4684</v>
      </c>
      <c r="F1244" t="s">
        <v>508</v>
      </c>
      <c r="G1244" t="s">
        <v>507</v>
      </c>
      <c r="H1244" t="s">
        <v>509</v>
      </c>
      <c r="I1244" s="52">
        <v>45505</v>
      </c>
      <c r="J1244" t="s">
        <v>2457</v>
      </c>
      <c r="K1244">
        <v>137</v>
      </c>
      <c r="L1244" s="73">
        <v>81.885855411540007</v>
      </c>
      <c r="M1244">
        <v>135</v>
      </c>
      <c r="N1244">
        <v>0.99647131335056505</v>
      </c>
      <c r="O1244" s="73">
        <v>82.888673671725996</v>
      </c>
      <c r="P1244">
        <v>135</v>
      </c>
      <c r="Q1244">
        <v>0.99647131335056505</v>
      </c>
      <c r="R1244">
        <v>135</v>
      </c>
      <c r="S1244">
        <v>0.99647131335056505</v>
      </c>
      <c r="T1244">
        <v>26.998273638413</v>
      </c>
      <c r="U1244">
        <v>0.55362765656572899</v>
      </c>
      <c r="V1244">
        <v>92</v>
      </c>
      <c r="W1244">
        <v>9.3677739343692307E-2</v>
      </c>
      <c r="X1244">
        <v>13</v>
      </c>
      <c r="Y1244">
        <v>135</v>
      </c>
      <c r="Z1244">
        <v>0.99647131335056505</v>
      </c>
      <c r="AA1244">
        <v>21.947055940922802</v>
      </c>
      <c r="AB1244">
        <v>134</v>
      </c>
      <c r="AC1244">
        <v>0.98883172448204204</v>
      </c>
      <c r="AD1244">
        <v>1</v>
      </c>
      <c r="AE1244">
        <v>7.6395888685233003E-3</v>
      </c>
      <c r="AF1244">
        <v>2</v>
      </c>
      <c r="AG1244">
        <v>3.5286866494343202E-3</v>
      </c>
      <c r="AH1244">
        <v>2.5017197954348399E-3</v>
      </c>
      <c r="AI1244">
        <v>7</v>
      </c>
      <c r="AJ1244" s="73">
        <v>77.438097254175005</v>
      </c>
      <c r="AK1244">
        <v>135</v>
      </c>
      <c r="AL1244">
        <v>0.99647131335056505</v>
      </c>
      <c r="AM1244">
        <v>0</v>
      </c>
      <c r="AN1244">
        <v>0</v>
      </c>
      <c r="AO1244">
        <v>8.2895378872211503E-3</v>
      </c>
      <c r="AP1244">
        <v>1</v>
      </c>
      <c r="AQ1244">
        <v>136</v>
      </c>
      <c r="AR1244">
        <v>0.99650056342403504</v>
      </c>
      <c r="AS1244">
        <v>1.44283125826676E-2</v>
      </c>
      <c r="AT1244">
        <v>3</v>
      </c>
      <c r="AU1244">
        <v>0</v>
      </c>
      <c r="AV1244">
        <v>0</v>
      </c>
      <c r="AW1244">
        <v>135</v>
      </c>
      <c r="AX1244">
        <v>0.99647131335056505</v>
      </c>
      <c r="AY1244" s="73">
        <v>79.183734743604901</v>
      </c>
      <c r="AZ1244">
        <v>135</v>
      </c>
      <c r="BA1244">
        <v>0.99647131335056505</v>
      </c>
      <c r="BB1244">
        <v>132</v>
      </c>
      <c r="BC1244">
        <v>0.93045786160348398</v>
      </c>
      <c r="BD1244">
        <v>3</v>
      </c>
      <c r="BE1244">
        <v>5.7753163933330701E-2</v>
      </c>
      <c r="BF1244">
        <v>81.885855411540007</v>
      </c>
      <c r="BG1244">
        <v>82.888673671725996</v>
      </c>
      <c r="BH1244">
        <v>79.183734743604901</v>
      </c>
      <c r="BI1244">
        <v>77.438097254175005</v>
      </c>
    </row>
    <row r="1245" spans="1:61" x14ac:dyDescent="0.25">
      <c r="A1245" s="10" t="str">
        <f>VLOOKUP(D1245,'Index-Relations'!E:F,2,FALSE)</f>
        <v>ESG</v>
      </c>
      <c r="B1245" t="s">
        <v>3450</v>
      </c>
      <c r="C1245" s="53" t="s">
        <v>2765</v>
      </c>
      <c r="D1245" s="59" t="s">
        <v>3009</v>
      </c>
      <c r="E1245" s="59" t="s">
        <v>4685</v>
      </c>
      <c r="F1245" t="s">
        <v>508</v>
      </c>
      <c r="G1245" t="s">
        <v>507</v>
      </c>
      <c r="H1245" t="s">
        <v>509</v>
      </c>
      <c r="I1245" s="52">
        <v>45474</v>
      </c>
      <c r="J1245" t="s">
        <v>2457</v>
      </c>
      <c r="K1245">
        <v>137</v>
      </c>
      <c r="L1245" s="73">
        <v>82.501901851210903</v>
      </c>
      <c r="M1245">
        <v>135</v>
      </c>
      <c r="N1245">
        <v>0.99658190944064495</v>
      </c>
      <c r="O1245" s="73">
        <v>82.866692375048004</v>
      </c>
      <c r="P1245">
        <v>135</v>
      </c>
      <c r="Q1245">
        <v>0.99658190944064495</v>
      </c>
      <c r="R1245">
        <v>135</v>
      </c>
      <c r="S1245">
        <v>0.99658190944064495</v>
      </c>
      <c r="T1245">
        <v>26.681682714272998</v>
      </c>
      <c r="U1245">
        <v>0.57292986266896595</v>
      </c>
      <c r="V1245">
        <v>91</v>
      </c>
      <c r="W1245">
        <v>9.83817055462647E-2</v>
      </c>
      <c r="X1245">
        <v>13</v>
      </c>
      <c r="Y1245">
        <v>135</v>
      </c>
      <c r="Z1245">
        <v>0.99658190944064495</v>
      </c>
      <c r="AA1245">
        <v>22.181683337923602</v>
      </c>
      <c r="AB1245">
        <v>133</v>
      </c>
      <c r="AC1245">
        <v>0.96819794186770702</v>
      </c>
      <c r="AD1245">
        <v>2</v>
      </c>
      <c r="AE1245">
        <v>2.8383967572937301E-2</v>
      </c>
      <c r="AF1245">
        <v>2</v>
      </c>
      <c r="AG1245">
        <v>3.4180905593547699E-3</v>
      </c>
      <c r="AH1245">
        <v>2.4960850366078399E-3</v>
      </c>
      <c r="AI1245">
        <v>7</v>
      </c>
      <c r="AJ1245" s="73">
        <v>77.707811729876994</v>
      </c>
      <c r="AK1245">
        <v>135</v>
      </c>
      <c r="AL1245">
        <v>0.99658190944064495</v>
      </c>
      <c r="AM1245">
        <v>0</v>
      </c>
      <c r="AN1245">
        <v>0</v>
      </c>
      <c r="AO1245">
        <v>7.1903892103673903E-3</v>
      </c>
      <c r="AP1245">
        <v>1</v>
      </c>
      <c r="AQ1245">
        <v>136</v>
      </c>
      <c r="AR1245">
        <v>0.996611326000578</v>
      </c>
      <c r="AS1245">
        <v>1.2823134138039601E-2</v>
      </c>
      <c r="AT1245">
        <v>3</v>
      </c>
      <c r="AU1245">
        <v>0</v>
      </c>
      <c r="AV1245">
        <v>0</v>
      </c>
      <c r="AW1245">
        <v>135</v>
      </c>
      <c r="AX1245">
        <v>0.99658190944064495</v>
      </c>
      <c r="AY1245" s="73">
        <v>80.749993000730001</v>
      </c>
      <c r="AZ1245">
        <v>135</v>
      </c>
      <c r="BA1245">
        <v>0.99658190944064495</v>
      </c>
      <c r="BB1245">
        <v>132</v>
      </c>
      <c r="BC1245">
        <v>0.93635582900052095</v>
      </c>
      <c r="BD1245">
        <v>3</v>
      </c>
      <c r="BE1245">
        <v>5.30651077896893E-2</v>
      </c>
      <c r="BF1245">
        <v>82.501901851210903</v>
      </c>
      <c r="BG1245">
        <v>82.866692375048004</v>
      </c>
      <c r="BH1245">
        <v>80.749993000730001</v>
      </c>
      <c r="BI1245">
        <v>77.707811729876994</v>
      </c>
    </row>
    <row r="1246" spans="1:61" x14ac:dyDescent="0.25">
      <c r="A1246" s="10" t="str">
        <f>VLOOKUP(D1246,'Index-Relations'!E:F,2,FALSE)</f>
        <v>ESG</v>
      </c>
      <c r="B1246" t="s">
        <v>3450</v>
      </c>
      <c r="C1246" s="53" t="s">
        <v>2766</v>
      </c>
      <c r="D1246" s="59" t="s">
        <v>3009</v>
      </c>
      <c r="E1246" s="59" t="s">
        <v>4686</v>
      </c>
      <c r="F1246" t="s">
        <v>508</v>
      </c>
      <c r="G1246" t="s">
        <v>507</v>
      </c>
      <c r="H1246" t="s">
        <v>509</v>
      </c>
      <c r="I1246" s="52">
        <v>45446</v>
      </c>
      <c r="J1246" t="s">
        <v>2457</v>
      </c>
      <c r="K1246">
        <v>137</v>
      </c>
      <c r="L1246" s="73">
        <v>82.002038896650902</v>
      </c>
      <c r="M1246">
        <v>136</v>
      </c>
      <c r="N1246">
        <v>0.99680886474496799</v>
      </c>
      <c r="O1246" s="73">
        <v>81.861622858643003</v>
      </c>
      <c r="P1246">
        <v>136</v>
      </c>
      <c r="Q1246">
        <v>0.99680886474496799</v>
      </c>
      <c r="R1246">
        <v>136</v>
      </c>
      <c r="S1246">
        <v>0.99680886474496699</v>
      </c>
      <c r="T1246">
        <v>27.542429178569598</v>
      </c>
      <c r="U1246">
        <v>0.58595895619159299</v>
      </c>
      <c r="V1246">
        <v>93</v>
      </c>
      <c r="W1246">
        <v>9.5493847307917101E-2</v>
      </c>
      <c r="X1246">
        <v>13</v>
      </c>
      <c r="Y1246">
        <v>136</v>
      </c>
      <c r="Z1246">
        <v>0.99680886474496699</v>
      </c>
      <c r="AA1246">
        <v>21.378326184157501</v>
      </c>
      <c r="AB1246">
        <v>134</v>
      </c>
      <c r="AC1246">
        <v>0.97082546517007695</v>
      </c>
      <c r="AD1246">
        <v>2</v>
      </c>
      <c r="AE1246">
        <v>2.5983399574890102E-2</v>
      </c>
      <c r="AF1246">
        <v>1</v>
      </c>
      <c r="AG1246">
        <v>3.19113525503224E-3</v>
      </c>
      <c r="AH1246">
        <v>2.4569032412861602E-3</v>
      </c>
      <c r="AI1246">
        <v>7</v>
      </c>
      <c r="AJ1246" s="73">
        <v>77.458558041844995</v>
      </c>
      <c r="AK1246">
        <v>136</v>
      </c>
      <c r="AL1246">
        <v>0.99680886474496799</v>
      </c>
      <c r="AM1246">
        <v>0</v>
      </c>
      <c r="AN1246">
        <v>0</v>
      </c>
      <c r="AO1246">
        <v>6.7445551040425603E-3</v>
      </c>
      <c r="AP1246">
        <v>1</v>
      </c>
      <c r="AQ1246">
        <v>136</v>
      </c>
      <c r="AR1246">
        <v>0.99680886474496799</v>
      </c>
      <c r="AS1246">
        <v>1.21508757986011E-2</v>
      </c>
      <c r="AT1246">
        <v>3</v>
      </c>
      <c r="AU1246">
        <v>0</v>
      </c>
      <c r="AV1246">
        <v>0</v>
      </c>
      <c r="AW1246">
        <v>136</v>
      </c>
      <c r="AX1246">
        <v>0.99680886474496699</v>
      </c>
      <c r="AY1246" s="73">
        <v>80.646032991228907</v>
      </c>
      <c r="AZ1246">
        <v>136</v>
      </c>
      <c r="BA1246">
        <v>0.99680886474496799</v>
      </c>
      <c r="BB1246">
        <v>132</v>
      </c>
      <c r="BC1246">
        <v>0.94080924996049997</v>
      </c>
      <c r="BD1246">
        <v>3</v>
      </c>
      <c r="BE1246">
        <v>4.9255059680424498E-2</v>
      </c>
      <c r="BF1246">
        <v>82.002038896650902</v>
      </c>
      <c r="BG1246">
        <v>81.861622858643003</v>
      </c>
      <c r="BH1246">
        <v>80.646032991228907</v>
      </c>
      <c r="BI1246">
        <v>77.458558041844995</v>
      </c>
    </row>
    <row r="1247" spans="1:61" x14ac:dyDescent="0.25">
      <c r="A1247" s="10" t="str">
        <f>VLOOKUP(D1247,'Index-Relations'!E:F,2,FALSE)</f>
        <v>ESG</v>
      </c>
      <c r="B1247" t="s">
        <v>3450</v>
      </c>
      <c r="C1247" s="53" t="s">
        <v>2767</v>
      </c>
      <c r="D1247" s="59" t="s">
        <v>3009</v>
      </c>
      <c r="E1247" s="59" t="s">
        <v>4687</v>
      </c>
      <c r="F1247" t="s">
        <v>508</v>
      </c>
      <c r="G1247" t="s">
        <v>507</v>
      </c>
      <c r="H1247" t="s">
        <v>509</v>
      </c>
      <c r="I1247" s="52">
        <v>45413</v>
      </c>
      <c r="J1247" t="s">
        <v>2457</v>
      </c>
      <c r="K1247">
        <v>137</v>
      </c>
      <c r="L1247" s="73">
        <v>82.028201864581902</v>
      </c>
      <c r="M1247">
        <v>136</v>
      </c>
      <c r="N1247">
        <v>0.99708533762154905</v>
      </c>
      <c r="O1247" s="73">
        <v>82.160511643720895</v>
      </c>
      <c r="P1247">
        <v>136</v>
      </c>
      <c r="Q1247">
        <v>0.99708533762154905</v>
      </c>
      <c r="R1247">
        <v>136</v>
      </c>
      <c r="S1247">
        <v>0.99708533762154905</v>
      </c>
      <c r="T1247">
        <v>28.187019381024299</v>
      </c>
      <c r="U1247">
        <v>0.58395435363172898</v>
      </c>
      <c r="V1247">
        <v>93</v>
      </c>
      <c r="W1247">
        <v>9.5714183092475397E-2</v>
      </c>
      <c r="X1247">
        <v>13</v>
      </c>
      <c r="Y1247">
        <v>136</v>
      </c>
      <c r="Z1247">
        <v>0.99708533762154905</v>
      </c>
      <c r="AA1247">
        <v>22.062010999420298</v>
      </c>
      <c r="AB1247">
        <v>134</v>
      </c>
      <c r="AC1247">
        <v>0.97194402282840098</v>
      </c>
      <c r="AD1247">
        <v>2</v>
      </c>
      <c r="AE1247">
        <v>2.5141314793148399E-2</v>
      </c>
      <c r="AF1247">
        <v>1</v>
      </c>
      <c r="AG1247">
        <v>2.9146623784504998E-3</v>
      </c>
      <c r="AH1247">
        <v>2.3508428624990198E-3</v>
      </c>
      <c r="AI1247">
        <v>7</v>
      </c>
      <c r="AJ1247" s="73">
        <v>77.234334768528896</v>
      </c>
      <c r="AK1247">
        <v>136</v>
      </c>
      <c r="AL1247">
        <v>0.99708533762154905</v>
      </c>
      <c r="AM1247">
        <v>0</v>
      </c>
      <c r="AN1247">
        <v>0</v>
      </c>
      <c r="AO1247">
        <v>6.9684425336546197E-3</v>
      </c>
      <c r="AP1247">
        <v>1</v>
      </c>
      <c r="AQ1247">
        <v>136</v>
      </c>
      <c r="AR1247">
        <v>0.99708533762154905</v>
      </c>
      <c r="AS1247">
        <v>1.2992655972245901E-2</v>
      </c>
      <c r="AT1247">
        <v>3</v>
      </c>
      <c r="AU1247">
        <v>0</v>
      </c>
      <c r="AV1247">
        <v>0</v>
      </c>
      <c r="AW1247">
        <v>136</v>
      </c>
      <c r="AX1247">
        <v>0.99708533762154905</v>
      </c>
      <c r="AY1247" s="73">
        <v>80.600515899445</v>
      </c>
      <c r="AZ1247">
        <v>136</v>
      </c>
      <c r="BA1247">
        <v>0.99708533762154905</v>
      </c>
      <c r="BB1247">
        <v>133</v>
      </c>
      <c r="BC1247">
        <v>0.97081105122316702</v>
      </c>
      <c r="BD1247">
        <v>2</v>
      </c>
      <c r="BE1247">
        <v>1.9305843864726901E-2</v>
      </c>
      <c r="BF1247">
        <v>82.028201864581902</v>
      </c>
      <c r="BG1247">
        <v>82.160511643720895</v>
      </c>
      <c r="BH1247">
        <v>80.600515899445</v>
      </c>
      <c r="BI1247">
        <v>77.234334768528896</v>
      </c>
    </row>
    <row r="1248" spans="1:61" x14ac:dyDescent="0.25">
      <c r="A1248" s="10" t="str">
        <f>VLOOKUP(D1248,'Index-Relations'!E:F,2,FALSE)</f>
        <v>ESG</v>
      </c>
      <c r="B1248" t="s">
        <v>3450</v>
      </c>
      <c r="C1248" s="53" t="s">
        <v>2768</v>
      </c>
      <c r="D1248" s="59" t="s">
        <v>3009</v>
      </c>
      <c r="E1248" s="59" t="s">
        <v>4688</v>
      </c>
      <c r="F1248" t="s">
        <v>508</v>
      </c>
      <c r="G1248" t="s">
        <v>507</v>
      </c>
      <c r="H1248" t="s">
        <v>509</v>
      </c>
      <c r="I1248" s="52">
        <v>45383</v>
      </c>
      <c r="J1248" t="s">
        <v>2457</v>
      </c>
      <c r="K1248">
        <v>136</v>
      </c>
      <c r="L1248">
        <v>85.3673988449126</v>
      </c>
      <c r="M1248">
        <v>136</v>
      </c>
      <c r="N1248">
        <v>1</v>
      </c>
      <c r="O1248">
        <v>86.524564637805199</v>
      </c>
      <c r="P1248">
        <v>136</v>
      </c>
      <c r="Q1248">
        <v>1</v>
      </c>
      <c r="R1248">
        <v>136</v>
      </c>
      <c r="S1248">
        <v>1</v>
      </c>
      <c r="T1248">
        <v>28.119669868927598</v>
      </c>
      <c r="U1248">
        <v>0.58449572043678999</v>
      </c>
      <c r="V1248">
        <v>93</v>
      </c>
      <c r="W1248">
        <v>9.54966568932476E-2</v>
      </c>
      <c r="X1248">
        <v>13</v>
      </c>
      <c r="Y1248">
        <v>136</v>
      </c>
      <c r="Z1248">
        <v>0.999999999999999</v>
      </c>
      <c r="AA1248">
        <v>21.228870462420801</v>
      </c>
      <c r="AB1248">
        <v>134</v>
      </c>
      <c r="AC1248">
        <v>0.97512920758094501</v>
      </c>
      <c r="AD1248">
        <v>2</v>
      </c>
      <c r="AE1248">
        <v>2.4870792419054599E-2</v>
      </c>
      <c r="AF1248">
        <v>0</v>
      </c>
      <c r="AG1248">
        <v>8.3269999999999995E-17</v>
      </c>
      <c r="AH1248">
        <v>2.3088733599900698E-3</v>
      </c>
      <c r="AI1248">
        <v>7</v>
      </c>
      <c r="AJ1248">
        <v>81.470684732298594</v>
      </c>
      <c r="AK1248">
        <v>136</v>
      </c>
      <c r="AL1248">
        <v>1</v>
      </c>
      <c r="AM1248">
        <v>0</v>
      </c>
      <c r="AN1248">
        <v>0</v>
      </c>
      <c r="AO1248">
        <v>6.51498106909315E-3</v>
      </c>
      <c r="AP1248">
        <v>1</v>
      </c>
      <c r="AQ1248">
        <v>136</v>
      </c>
      <c r="AR1248">
        <v>1</v>
      </c>
      <c r="AS1248">
        <v>1.22972642559181E-2</v>
      </c>
      <c r="AT1248">
        <v>3</v>
      </c>
      <c r="AU1248">
        <v>0</v>
      </c>
      <c r="AV1248">
        <v>0</v>
      </c>
      <c r="AW1248">
        <v>136</v>
      </c>
      <c r="AX1248">
        <v>0.999999999999999</v>
      </c>
      <c r="AY1248">
        <v>84.308126747037903</v>
      </c>
      <c r="AZ1248">
        <v>136</v>
      </c>
      <c r="BA1248">
        <v>1</v>
      </c>
      <c r="BB1248">
        <v>133</v>
      </c>
      <c r="BC1248">
        <v>0.97334420692326995</v>
      </c>
      <c r="BD1248">
        <v>2</v>
      </c>
      <c r="BE1248">
        <v>2.0140812007636798E-2</v>
      </c>
      <c r="BF1248">
        <v>82.535874970082006</v>
      </c>
      <c r="BG1248">
        <v>82.418824052482904</v>
      </c>
      <c r="BH1248">
        <v>81.447490570033906</v>
      </c>
      <c r="BI1248">
        <v>77.550001304719004</v>
      </c>
    </row>
    <row r="1249" spans="1:61" x14ac:dyDescent="0.25">
      <c r="A1249" s="10" t="str">
        <f>VLOOKUP(D1249,'Index-Relations'!E:F,2,FALSE)</f>
        <v>ESG</v>
      </c>
      <c r="B1249" t="s">
        <v>3450</v>
      </c>
      <c r="C1249" s="53" t="s">
        <v>2769</v>
      </c>
      <c r="D1249" s="59" t="s">
        <v>3009</v>
      </c>
      <c r="E1249" s="59" t="s">
        <v>4689</v>
      </c>
      <c r="F1249" t="s">
        <v>508</v>
      </c>
      <c r="G1249" t="s">
        <v>507</v>
      </c>
      <c r="H1249" t="s">
        <v>509</v>
      </c>
      <c r="I1249" s="52">
        <v>45352</v>
      </c>
      <c r="J1249" t="s">
        <v>2457</v>
      </c>
      <c r="K1249">
        <v>136</v>
      </c>
      <c r="L1249">
        <v>85.5785582868223</v>
      </c>
      <c r="M1249">
        <v>136</v>
      </c>
      <c r="N1249">
        <v>1</v>
      </c>
      <c r="O1249">
        <v>86.375442789713304</v>
      </c>
      <c r="P1249">
        <v>136</v>
      </c>
      <c r="Q1249">
        <v>1</v>
      </c>
      <c r="R1249">
        <v>136</v>
      </c>
      <c r="S1249">
        <v>1</v>
      </c>
      <c r="T1249">
        <v>27.3562408122344</v>
      </c>
      <c r="U1249">
        <v>0.55592260059941601</v>
      </c>
      <c r="V1249">
        <v>90</v>
      </c>
      <c r="W1249">
        <v>8.3167677680232893E-2</v>
      </c>
      <c r="X1249">
        <v>13</v>
      </c>
      <c r="Y1249">
        <v>136</v>
      </c>
      <c r="Z1249">
        <v>1</v>
      </c>
      <c r="AA1249">
        <v>20.859989790099899</v>
      </c>
      <c r="AB1249">
        <v>134</v>
      </c>
      <c r="AC1249">
        <v>0.97582079147539402</v>
      </c>
      <c r="AD1249">
        <v>2</v>
      </c>
      <c r="AE1249">
        <v>2.4179208524605499E-2</v>
      </c>
      <c r="AF1249">
        <v>0</v>
      </c>
      <c r="AG1249">
        <v>6.2449999999999997E-17</v>
      </c>
      <c r="AH1249">
        <v>1.33438818315005E-3</v>
      </c>
      <c r="AI1249">
        <v>5</v>
      </c>
      <c r="AJ1249">
        <v>81.929442119975505</v>
      </c>
      <c r="AK1249">
        <v>136</v>
      </c>
      <c r="AL1249">
        <v>1</v>
      </c>
      <c r="AM1249">
        <v>0</v>
      </c>
      <c r="AN1249">
        <v>0</v>
      </c>
      <c r="AO1249">
        <v>6.3204488963071303E-3</v>
      </c>
      <c r="AP1249">
        <v>1</v>
      </c>
      <c r="AQ1249">
        <v>136</v>
      </c>
      <c r="AR1249">
        <v>1</v>
      </c>
      <c r="AS1249">
        <v>1.1922652181622299E-2</v>
      </c>
      <c r="AT1249">
        <v>3</v>
      </c>
      <c r="AU1249">
        <v>0</v>
      </c>
      <c r="AV1249">
        <v>0</v>
      </c>
      <c r="AW1249">
        <v>136</v>
      </c>
      <c r="AX1249">
        <v>1</v>
      </c>
      <c r="AY1249">
        <v>84.682448675230106</v>
      </c>
      <c r="AZ1249">
        <v>136</v>
      </c>
      <c r="BA1249">
        <v>1</v>
      </c>
      <c r="BB1249">
        <v>133</v>
      </c>
      <c r="BC1249">
        <v>0.97487835141664603</v>
      </c>
      <c r="BD1249">
        <v>2</v>
      </c>
      <c r="BE1249">
        <v>1.8801199687046299E-2</v>
      </c>
      <c r="BF1249">
        <v>82.808816794995906</v>
      </c>
      <c r="BG1249">
        <v>82.347272373436994</v>
      </c>
      <c r="BH1249">
        <v>81.914977450503002</v>
      </c>
      <c r="BI1249">
        <v>78.070932870723993</v>
      </c>
    </row>
    <row r="1250" spans="1:61" x14ac:dyDescent="0.25">
      <c r="A1250" s="10" t="str">
        <f>VLOOKUP(D1250,'Index-Relations'!E:F,2,FALSE)</f>
        <v>ESG</v>
      </c>
      <c r="B1250" t="s">
        <v>3450</v>
      </c>
      <c r="C1250" s="53" t="s">
        <v>2770</v>
      </c>
      <c r="D1250" s="59" t="s">
        <v>3009</v>
      </c>
      <c r="E1250" s="59" t="s">
        <v>4690</v>
      </c>
      <c r="F1250" t="s">
        <v>508</v>
      </c>
      <c r="G1250" t="s">
        <v>507</v>
      </c>
      <c r="H1250" t="s">
        <v>509</v>
      </c>
      <c r="I1250" s="52">
        <v>45323</v>
      </c>
      <c r="J1250" t="s">
        <v>2457</v>
      </c>
      <c r="K1250">
        <v>136</v>
      </c>
      <c r="L1250">
        <v>85.824104008307501</v>
      </c>
      <c r="M1250">
        <v>136</v>
      </c>
      <c r="N1250">
        <v>1</v>
      </c>
      <c r="O1250">
        <v>86.740794907173296</v>
      </c>
      <c r="P1250">
        <v>136</v>
      </c>
      <c r="Q1250">
        <v>1</v>
      </c>
      <c r="R1250">
        <v>136</v>
      </c>
      <c r="S1250">
        <v>1</v>
      </c>
      <c r="T1250">
        <v>27.766723946041299</v>
      </c>
      <c r="U1250">
        <v>0.55191110115784003</v>
      </c>
      <c r="V1250">
        <v>90</v>
      </c>
      <c r="W1250">
        <v>8.0384709634305607E-2</v>
      </c>
      <c r="X1250">
        <v>12</v>
      </c>
      <c r="Y1250">
        <v>136</v>
      </c>
      <c r="Z1250">
        <v>0.999999999999999</v>
      </c>
      <c r="AA1250">
        <v>22.0120762813497</v>
      </c>
      <c r="AB1250">
        <v>134</v>
      </c>
      <c r="AC1250">
        <v>0.97510266413413405</v>
      </c>
      <c r="AD1250">
        <v>2</v>
      </c>
      <c r="AE1250">
        <v>2.4897335865865001E-2</v>
      </c>
      <c r="AF1250">
        <v>0</v>
      </c>
      <c r="AG1250">
        <v>2.2204E-16</v>
      </c>
      <c r="AH1250">
        <v>1.2193692157403599E-3</v>
      </c>
      <c r="AI1250">
        <v>5</v>
      </c>
      <c r="AJ1250">
        <v>82.052554668214896</v>
      </c>
      <c r="AK1250">
        <v>136</v>
      </c>
      <c r="AL1250">
        <v>1</v>
      </c>
      <c r="AM1250">
        <v>0</v>
      </c>
      <c r="AN1250">
        <v>0</v>
      </c>
      <c r="AO1250">
        <v>6.7025457578470497E-3</v>
      </c>
      <c r="AP1250">
        <v>1</v>
      </c>
      <c r="AQ1250">
        <v>136</v>
      </c>
      <c r="AR1250">
        <v>1</v>
      </c>
      <c r="AS1250">
        <v>1.23786106275294E-2</v>
      </c>
      <c r="AT1250">
        <v>3</v>
      </c>
      <c r="AU1250">
        <v>0</v>
      </c>
      <c r="AV1250">
        <v>0</v>
      </c>
      <c r="AW1250">
        <v>136</v>
      </c>
      <c r="AX1250">
        <v>0.999999999999999</v>
      </c>
      <c r="AY1250">
        <v>84.767153592161094</v>
      </c>
      <c r="AZ1250">
        <v>136</v>
      </c>
      <c r="BA1250">
        <v>1</v>
      </c>
      <c r="BB1250">
        <v>133</v>
      </c>
      <c r="BC1250">
        <v>0.97423429410936402</v>
      </c>
      <c r="BD1250">
        <v>2</v>
      </c>
      <c r="BE1250">
        <v>1.9063160132788099E-2</v>
      </c>
      <c r="BF1250">
        <v>82.962806961884993</v>
      </c>
      <c r="BG1250">
        <v>82.703963312962003</v>
      </c>
      <c r="BH1250">
        <v>81.869557203490004</v>
      </c>
      <c r="BI1250">
        <v>78.113437213612002</v>
      </c>
    </row>
    <row r="1251" spans="1:61" x14ac:dyDescent="0.25">
      <c r="A1251" s="10" t="str">
        <f>VLOOKUP(D1251,'Index-Relations'!E:F,2,FALSE)</f>
        <v>ESG</v>
      </c>
      <c r="B1251" t="s">
        <v>3450</v>
      </c>
      <c r="C1251" s="53" t="s">
        <v>2760</v>
      </c>
      <c r="D1251" s="59" t="s">
        <v>2807</v>
      </c>
      <c r="E1251" s="59" t="s">
        <v>4691</v>
      </c>
      <c r="F1251" t="s">
        <v>511</v>
      </c>
      <c r="G1251" t="s">
        <v>510</v>
      </c>
      <c r="H1251" t="s">
        <v>512</v>
      </c>
      <c r="I1251" s="52">
        <v>45659</v>
      </c>
      <c r="J1251" t="s">
        <v>2457</v>
      </c>
      <c r="K1251">
        <v>138</v>
      </c>
      <c r="L1251" s="73">
        <v>82.1921543256219</v>
      </c>
      <c r="M1251">
        <v>137</v>
      </c>
      <c r="N1251">
        <v>0.99981317746861598</v>
      </c>
      <c r="O1251" s="73">
        <v>83.267961523954995</v>
      </c>
      <c r="P1251">
        <v>137</v>
      </c>
      <c r="Q1251">
        <v>0.99981317746861598</v>
      </c>
      <c r="R1251">
        <v>137</v>
      </c>
      <c r="S1251">
        <v>0.99981317746861598</v>
      </c>
      <c r="T1251">
        <v>26.5714634730444</v>
      </c>
      <c r="U1251">
        <v>0.55545573230270195</v>
      </c>
      <c r="V1251">
        <v>96</v>
      </c>
      <c r="W1251">
        <v>8.3859328122951604E-2</v>
      </c>
      <c r="X1251">
        <v>15</v>
      </c>
      <c r="Y1251">
        <v>137</v>
      </c>
      <c r="Z1251">
        <v>0.99981317746861598</v>
      </c>
      <c r="AA1251">
        <v>26.9423911344578</v>
      </c>
      <c r="AB1251">
        <v>132</v>
      </c>
      <c r="AC1251">
        <v>0.98139551493566102</v>
      </c>
      <c r="AD1251">
        <v>5</v>
      </c>
      <c r="AE1251">
        <v>1.84176625329549E-2</v>
      </c>
      <c r="AF1251">
        <v>1</v>
      </c>
      <c r="AG1251">
        <v>1.8682253138349499E-4</v>
      </c>
      <c r="AH1251">
        <v>3.1497935417255699E-3</v>
      </c>
      <c r="AI1251">
        <v>8</v>
      </c>
      <c r="AJ1251" s="73">
        <v>77.205555476295899</v>
      </c>
      <c r="AK1251">
        <v>137</v>
      </c>
      <c r="AL1251">
        <v>0.99981317746861598</v>
      </c>
      <c r="AM1251">
        <v>0</v>
      </c>
      <c r="AN1251">
        <v>0</v>
      </c>
      <c r="AO1251">
        <v>7.3393780410650703E-3</v>
      </c>
      <c r="AP1251">
        <v>1</v>
      </c>
      <c r="AQ1251">
        <v>137</v>
      </c>
      <c r="AR1251">
        <v>0.99981317746861598</v>
      </c>
      <c r="AS1251">
        <v>2.6500722559673499E-2</v>
      </c>
      <c r="AT1251">
        <v>5</v>
      </c>
      <c r="AU1251">
        <v>1.33968893007585E-2</v>
      </c>
      <c r="AV1251">
        <v>1</v>
      </c>
      <c r="AW1251">
        <v>137</v>
      </c>
      <c r="AX1251">
        <v>0.99981317746861598</v>
      </c>
      <c r="AY1251" s="73">
        <v>79.795546406941995</v>
      </c>
      <c r="AZ1251">
        <v>137</v>
      </c>
      <c r="BA1251">
        <v>0.99981317746861598</v>
      </c>
      <c r="BB1251">
        <v>136</v>
      </c>
      <c r="BC1251">
        <v>0.99247379942755098</v>
      </c>
      <c r="BD1251">
        <v>0</v>
      </c>
      <c r="BE1251">
        <v>0</v>
      </c>
      <c r="BF1251">
        <v>82.1921543256219</v>
      </c>
      <c r="BG1251">
        <v>83.267961523954995</v>
      </c>
      <c r="BH1251">
        <v>79.795546406941995</v>
      </c>
      <c r="BI1251">
        <v>77.205555476295899</v>
      </c>
    </row>
    <row r="1252" spans="1:61" x14ac:dyDescent="0.25">
      <c r="A1252" s="10" t="str">
        <f>VLOOKUP(D1252,'Index-Relations'!E:F,2,FALSE)</f>
        <v>ESG</v>
      </c>
      <c r="B1252" t="s">
        <v>3450</v>
      </c>
      <c r="C1252" s="53" t="s">
        <v>2761</v>
      </c>
      <c r="D1252" s="59" t="s">
        <v>2807</v>
      </c>
      <c r="E1252" s="59" t="s">
        <v>4692</v>
      </c>
      <c r="F1252" t="s">
        <v>511</v>
      </c>
      <c r="G1252" t="s">
        <v>510</v>
      </c>
      <c r="H1252" t="s">
        <v>512</v>
      </c>
      <c r="I1252" s="52">
        <v>45628</v>
      </c>
      <c r="J1252" t="s">
        <v>2457</v>
      </c>
      <c r="K1252">
        <v>139</v>
      </c>
      <c r="L1252" s="73">
        <v>81.449812446007897</v>
      </c>
      <c r="M1252">
        <v>136</v>
      </c>
      <c r="N1252">
        <v>0.99391565664092196</v>
      </c>
      <c r="O1252" s="73">
        <v>82.697618971920903</v>
      </c>
      <c r="P1252">
        <v>136</v>
      </c>
      <c r="Q1252">
        <v>0.99391565664092196</v>
      </c>
      <c r="R1252">
        <v>136</v>
      </c>
      <c r="S1252">
        <v>0.99391565664092196</v>
      </c>
      <c r="T1252">
        <v>26.318139749250999</v>
      </c>
      <c r="U1252">
        <v>0.53798344664157605</v>
      </c>
      <c r="V1252">
        <v>93</v>
      </c>
      <c r="W1252">
        <v>8.0344659562098103E-2</v>
      </c>
      <c r="X1252">
        <v>13</v>
      </c>
      <c r="Y1252">
        <v>136</v>
      </c>
      <c r="Z1252">
        <v>0.99391565664092196</v>
      </c>
      <c r="AA1252">
        <v>19.3890437067205</v>
      </c>
      <c r="AB1252">
        <v>132</v>
      </c>
      <c r="AC1252">
        <v>0.97046720904746697</v>
      </c>
      <c r="AD1252">
        <v>4</v>
      </c>
      <c r="AE1252">
        <v>2.34484475934554E-2</v>
      </c>
      <c r="AF1252">
        <v>3</v>
      </c>
      <c r="AG1252">
        <v>6.08434335907743E-3</v>
      </c>
      <c r="AH1252">
        <v>2.85247656253515E-3</v>
      </c>
      <c r="AI1252">
        <v>7</v>
      </c>
      <c r="AJ1252" s="73">
        <v>76.932256507321995</v>
      </c>
      <c r="AK1252">
        <v>136</v>
      </c>
      <c r="AL1252">
        <v>0.99391565664092196</v>
      </c>
      <c r="AM1252">
        <v>0</v>
      </c>
      <c r="AN1252">
        <v>0</v>
      </c>
      <c r="AO1252">
        <v>7.16773637258716E-3</v>
      </c>
      <c r="AP1252">
        <v>1</v>
      </c>
      <c r="AQ1252">
        <v>138</v>
      </c>
      <c r="AR1252">
        <v>0.99980541089054598</v>
      </c>
      <c r="AS1252">
        <v>1.25923582574242E-2</v>
      </c>
      <c r="AT1252">
        <v>3</v>
      </c>
      <c r="AU1252">
        <v>1.32036119984437E-2</v>
      </c>
      <c r="AV1252">
        <v>1</v>
      </c>
      <c r="AW1252">
        <v>138</v>
      </c>
      <c r="AX1252">
        <v>0.99980541089054598</v>
      </c>
      <c r="AY1252" s="73">
        <v>78.712615643801996</v>
      </c>
      <c r="AZ1252">
        <v>136</v>
      </c>
      <c r="BA1252">
        <v>0.99391565664092196</v>
      </c>
      <c r="BB1252">
        <v>135</v>
      </c>
      <c r="BC1252">
        <v>0.944107992125094</v>
      </c>
      <c r="BD1252">
        <v>2</v>
      </c>
      <c r="BE1252">
        <v>4.8529682392864898E-2</v>
      </c>
      <c r="BF1252">
        <v>81.449812446007897</v>
      </c>
      <c r="BG1252">
        <v>82.697618971920903</v>
      </c>
      <c r="BH1252">
        <v>78.712615643801996</v>
      </c>
      <c r="BI1252">
        <v>76.932256507321995</v>
      </c>
    </row>
    <row r="1253" spans="1:61" x14ac:dyDescent="0.25">
      <c r="A1253" s="10" t="str">
        <f>VLOOKUP(D1253,'Index-Relations'!E:F,2,FALSE)</f>
        <v>ESG</v>
      </c>
      <c r="B1253" t="s">
        <v>3450</v>
      </c>
      <c r="C1253" s="53" t="s">
        <v>2762</v>
      </c>
      <c r="D1253" s="59" t="s">
        <v>2807</v>
      </c>
      <c r="E1253" s="59" t="s">
        <v>4693</v>
      </c>
      <c r="F1253" t="s">
        <v>511</v>
      </c>
      <c r="G1253" t="s">
        <v>510</v>
      </c>
      <c r="H1253" t="s">
        <v>512</v>
      </c>
      <c r="I1253" s="52">
        <v>45597</v>
      </c>
      <c r="J1253" t="s">
        <v>2457</v>
      </c>
      <c r="K1253">
        <v>139</v>
      </c>
      <c r="L1253" s="73">
        <v>81.556968522663993</v>
      </c>
      <c r="M1253">
        <v>136</v>
      </c>
      <c r="N1253">
        <v>0.99417338892150098</v>
      </c>
      <c r="O1253" s="73">
        <v>82.745424409473998</v>
      </c>
      <c r="P1253">
        <v>136</v>
      </c>
      <c r="Q1253">
        <v>0.99417338892150098</v>
      </c>
      <c r="R1253">
        <v>136</v>
      </c>
      <c r="S1253">
        <v>0.99417338892150098</v>
      </c>
      <c r="T1253">
        <v>26.380673786919601</v>
      </c>
      <c r="U1253">
        <v>0.53768706077238604</v>
      </c>
      <c r="V1253">
        <v>93</v>
      </c>
      <c r="W1253">
        <v>7.87445668433851E-2</v>
      </c>
      <c r="X1253">
        <v>13</v>
      </c>
      <c r="Y1253">
        <v>136</v>
      </c>
      <c r="Z1253">
        <v>0.99417338892150098</v>
      </c>
      <c r="AA1253">
        <v>20.2058035466546</v>
      </c>
      <c r="AB1253">
        <v>131</v>
      </c>
      <c r="AC1253">
        <v>0.96426168104128096</v>
      </c>
      <c r="AD1253">
        <v>5</v>
      </c>
      <c r="AE1253">
        <v>2.9911707880220101E-2</v>
      </c>
      <c r="AF1253">
        <v>3</v>
      </c>
      <c r="AG1253">
        <v>5.82661107849886E-3</v>
      </c>
      <c r="AH1253">
        <v>2.6175702287186799E-3</v>
      </c>
      <c r="AI1253">
        <v>7</v>
      </c>
      <c r="AJ1253" s="73">
        <v>77.169946954170996</v>
      </c>
      <c r="AK1253">
        <v>136</v>
      </c>
      <c r="AL1253">
        <v>0.99417338892150098</v>
      </c>
      <c r="AM1253">
        <v>0</v>
      </c>
      <c r="AN1253">
        <v>0</v>
      </c>
      <c r="AO1253">
        <v>7.7595052025102099E-3</v>
      </c>
      <c r="AP1253">
        <v>1</v>
      </c>
      <c r="AQ1253">
        <v>138</v>
      </c>
      <c r="AR1253">
        <v>0.99975055645895206</v>
      </c>
      <c r="AS1253">
        <v>1.36259474091749E-2</v>
      </c>
      <c r="AT1253">
        <v>3</v>
      </c>
      <c r="AU1253">
        <v>1.38206316209325E-2</v>
      </c>
      <c r="AV1253">
        <v>1</v>
      </c>
      <c r="AW1253">
        <v>138</v>
      </c>
      <c r="AX1253">
        <v>0.99975055645895206</v>
      </c>
      <c r="AY1253" s="73">
        <v>78.779098317033998</v>
      </c>
      <c r="AZ1253">
        <v>136</v>
      </c>
      <c r="BA1253">
        <v>0.99417338892150098</v>
      </c>
      <c r="BB1253">
        <v>134</v>
      </c>
      <c r="BC1253">
        <v>0.93718604970800401</v>
      </c>
      <c r="BD1253">
        <v>3</v>
      </c>
      <c r="BE1253">
        <v>5.4805001548438502E-2</v>
      </c>
      <c r="BF1253">
        <v>81.556968522663993</v>
      </c>
      <c r="BG1253">
        <v>82.745424409473998</v>
      </c>
      <c r="BH1253">
        <v>78.779098317033998</v>
      </c>
      <c r="BI1253">
        <v>77.169946954170996</v>
      </c>
    </row>
    <row r="1254" spans="1:61" x14ac:dyDescent="0.25">
      <c r="A1254" s="10" t="str">
        <f>VLOOKUP(D1254,'Index-Relations'!E:F,2,FALSE)</f>
        <v>ESG</v>
      </c>
      <c r="B1254" t="s">
        <v>3450</v>
      </c>
      <c r="C1254" s="53" t="s">
        <v>2763</v>
      </c>
      <c r="D1254" s="59" t="s">
        <v>2807</v>
      </c>
      <c r="E1254" s="59" t="s">
        <v>4694</v>
      </c>
      <c r="F1254" t="s">
        <v>511</v>
      </c>
      <c r="G1254" t="s">
        <v>510</v>
      </c>
      <c r="H1254" t="s">
        <v>512</v>
      </c>
      <c r="I1254" s="52">
        <v>45566</v>
      </c>
      <c r="J1254" t="s">
        <v>2457</v>
      </c>
      <c r="K1254">
        <v>139</v>
      </c>
      <c r="L1254" s="73">
        <v>81.473104542477998</v>
      </c>
      <c r="M1254">
        <v>136</v>
      </c>
      <c r="N1254">
        <v>0.99504785261584905</v>
      </c>
      <c r="O1254" s="73">
        <v>82.792963695386007</v>
      </c>
      <c r="P1254">
        <v>136</v>
      </c>
      <c r="Q1254">
        <v>0.99504785261584905</v>
      </c>
      <c r="R1254">
        <v>136</v>
      </c>
      <c r="S1254">
        <v>0.99504785261585005</v>
      </c>
      <c r="T1254">
        <v>26.698796523010699</v>
      </c>
      <c r="U1254">
        <v>0.53818505693643903</v>
      </c>
      <c r="V1254">
        <v>93</v>
      </c>
      <c r="W1254">
        <v>7.9737262511373697E-2</v>
      </c>
      <c r="X1254">
        <v>13</v>
      </c>
      <c r="Y1254">
        <v>136</v>
      </c>
      <c r="Z1254">
        <v>0.99504785261585005</v>
      </c>
      <c r="AA1254">
        <v>20.208522903551501</v>
      </c>
      <c r="AB1254">
        <v>133</v>
      </c>
      <c r="AC1254">
        <v>0.97967011639500901</v>
      </c>
      <c r="AD1254">
        <v>3</v>
      </c>
      <c r="AE1254">
        <v>1.5377736220840699E-2</v>
      </c>
      <c r="AF1254">
        <v>3</v>
      </c>
      <c r="AG1254">
        <v>4.9521473841498296E-3</v>
      </c>
      <c r="AH1254">
        <v>2.6202079515712001E-3</v>
      </c>
      <c r="AI1254">
        <v>7</v>
      </c>
      <c r="AJ1254" s="73">
        <v>76.958585565470997</v>
      </c>
      <c r="AK1254">
        <v>136</v>
      </c>
      <c r="AL1254">
        <v>0.99504785261584905</v>
      </c>
      <c r="AM1254">
        <v>0</v>
      </c>
      <c r="AN1254">
        <v>0</v>
      </c>
      <c r="AO1254">
        <v>8.2458319632030992E-3</v>
      </c>
      <c r="AP1254">
        <v>1</v>
      </c>
      <c r="AQ1254">
        <v>138</v>
      </c>
      <c r="AR1254">
        <v>0.99973148732781103</v>
      </c>
      <c r="AS1254">
        <v>1.4162798966392101E-2</v>
      </c>
      <c r="AT1254">
        <v>3</v>
      </c>
      <c r="AU1254">
        <v>1.2551031628082901E-2</v>
      </c>
      <c r="AV1254">
        <v>1</v>
      </c>
      <c r="AW1254">
        <v>138</v>
      </c>
      <c r="AX1254">
        <v>0.99973148732781203</v>
      </c>
      <c r="AY1254" s="73">
        <v>78.678722567927906</v>
      </c>
      <c r="AZ1254">
        <v>136</v>
      </c>
      <c r="BA1254">
        <v>0.99504785261584905</v>
      </c>
      <c r="BB1254">
        <v>134</v>
      </c>
      <c r="BC1254">
        <v>0.93529583010218997</v>
      </c>
      <c r="BD1254">
        <v>3</v>
      </c>
      <c r="BE1254">
        <v>5.6189825262417697E-2</v>
      </c>
      <c r="BF1254">
        <v>81.473104542477998</v>
      </c>
      <c r="BG1254">
        <v>82.792963695386007</v>
      </c>
      <c r="BH1254">
        <v>78.678722567927906</v>
      </c>
      <c r="BI1254">
        <v>76.958585565470997</v>
      </c>
    </row>
    <row r="1255" spans="1:61" x14ac:dyDescent="0.25">
      <c r="A1255" s="10" t="str">
        <f>VLOOKUP(D1255,'Index-Relations'!E:F,2,FALSE)</f>
        <v>ESG</v>
      </c>
      <c r="B1255" t="s">
        <v>3450</v>
      </c>
      <c r="C1255" s="53" t="s">
        <v>2764</v>
      </c>
      <c r="D1255" s="59" t="s">
        <v>2807</v>
      </c>
      <c r="E1255" s="59" t="s">
        <v>4695</v>
      </c>
      <c r="F1255" t="s">
        <v>511</v>
      </c>
      <c r="G1255" t="s">
        <v>510</v>
      </c>
      <c r="H1255" t="s">
        <v>512</v>
      </c>
      <c r="I1255" s="52">
        <v>45538</v>
      </c>
      <c r="J1255" t="s">
        <v>2457</v>
      </c>
      <c r="K1255">
        <v>138</v>
      </c>
      <c r="L1255" s="73">
        <v>81.673961884441994</v>
      </c>
      <c r="M1255">
        <v>136</v>
      </c>
      <c r="N1255">
        <v>0.996161133362225</v>
      </c>
      <c r="O1255" s="73">
        <v>82.819627427962899</v>
      </c>
      <c r="P1255">
        <v>136</v>
      </c>
      <c r="Q1255">
        <v>0.996161133362225</v>
      </c>
      <c r="R1255">
        <v>136</v>
      </c>
      <c r="S1255">
        <v>0.996161133362226</v>
      </c>
      <c r="T1255">
        <v>27.111845523746201</v>
      </c>
      <c r="U1255">
        <v>0.54799413379696904</v>
      </c>
      <c r="V1255">
        <v>93</v>
      </c>
      <c r="W1255">
        <v>8.2408731678476704E-2</v>
      </c>
      <c r="X1255">
        <v>13</v>
      </c>
      <c r="Y1255">
        <v>136</v>
      </c>
      <c r="Z1255">
        <v>0.996161133362225</v>
      </c>
      <c r="AA1255">
        <v>21.609220274838702</v>
      </c>
      <c r="AB1255">
        <v>134</v>
      </c>
      <c r="AC1255">
        <v>0.98350442170483998</v>
      </c>
      <c r="AD1255">
        <v>3</v>
      </c>
      <c r="AE1255">
        <v>1.65287258846155E-2</v>
      </c>
      <c r="AF1255">
        <v>1</v>
      </c>
      <c r="AG1255">
        <v>0</v>
      </c>
      <c r="AH1255">
        <v>2.6421740823415101E-3</v>
      </c>
      <c r="AI1255">
        <v>7</v>
      </c>
      <c r="AJ1255" s="73">
        <v>77.342772744805998</v>
      </c>
      <c r="AK1255">
        <v>136</v>
      </c>
      <c r="AL1255">
        <v>0.996161133362225</v>
      </c>
      <c r="AM1255">
        <v>0</v>
      </c>
      <c r="AN1255">
        <v>0</v>
      </c>
      <c r="AO1255">
        <v>8.3963539905919007E-3</v>
      </c>
      <c r="AP1255">
        <v>1</v>
      </c>
      <c r="AQ1255">
        <v>138</v>
      </c>
      <c r="AR1255">
        <v>0.999999999999999</v>
      </c>
      <c r="AS1255">
        <v>1.4741381172520201E-2</v>
      </c>
      <c r="AT1255">
        <v>3</v>
      </c>
      <c r="AU1255">
        <v>1.32651270235655E-2</v>
      </c>
      <c r="AV1255">
        <v>1</v>
      </c>
      <c r="AW1255">
        <v>138</v>
      </c>
      <c r="AX1255">
        <v>1</v>
      </c>
      <c r="AY1255" s="73">
        <v>78.813271336464993</v>
      </c>
      <c r="AZ1255">
        <v>136</v>
      </c>
      <c r="BA1255">
        <v>0.996161133362225</v>
      </c>
      <c r="BB1255">
        <v>134</v>
      </c>
      <c r="BC1255">
        <v>0.93381349955012705</v>
      </c>
      <c r="BD1255">
        <v>3</v>
      </c>
      <c r="BE1255">
        <v>5.7790146459281003E-2</v>
      </c>
      <c r="BF1255">
        <v>81.673961884441994</v>
      </c>
      <c r="BG1255">
        <v>82.819627427962899</v>
      </c>
      <c r="BH1255">
        <v>78.813271336464993</v>
      </c>
      <c r="BI1255">
        <v>77.342772744805998</v>
      </c>
    </row>
    <row r="1256" spans="1:61" x14ac:dyDescent="0.25">
      <c r="A1256" s="10" t="str">
        <f>VLOOKUP(D1256,'Index-Relations'!E:F,2,FALSE)</f>
        <v>ESG</v>
      </c>
      <c r="B1256" t="s">
        <v>3450</v>
      </c>
      <c r="C1256" s="53" t="s">
        <v>3350</v>
      </c>
      <c r="D1256" s="59" t="s">
        <v>2807</v>
      </c>
      <c r="E1256" s="59" t="s">
        <v>4696</v>
      </c>
      <c r="F1256" t="s">
        <v>511</v>
      </c>
      <c r="G1256" t="s">
        <v>510</v>
      </c>
      <c r="H1256" t="s">
        <v>512</v>
      </c>
      <c r="I1256" s="52">
        <v>45505</v>
      </c>
      <c r="J1256" t="s">
        <v>2457</v>
      </c>
      <c r="K1256">
        <v>138</v>
      </c>
      <c r="L1256" s="73">
        <v>81.956863058842998</v>
      </c>
      <c r="M1256">
        <v>136</v>
      </c>
      <c r="N1256">
        <v>0.99651599134122304</v>
      </c>
      <c r="O1256" s="73">
        <v>82.911121252653999</v>
      </c>
      <c r="P1256">
        <v>136</v>
      </c>
      <c r="Q1256">
        <v>0.99651599134122304</v>
      </c>
      <c r="R1256">
        <v>136</v>
      </c>
      <c r="S1256">
        <v>0.99651599134122304</v>
      </c>
      <c r="T1256">
        <v>27.0110012047477</v>
      </c>
      <c r="U1256">
        <v>0.55657352112873704</v>
      </c>
      <c r="V1256">
        <v>93</v>
      </c>
      <c r="W1256">
        <v>9.3059506747666998E-2</v>
      </c>
      <c r="X1256">
        <v>13</v>
      </c>
      <c r="Y1256">
        <v>136</v>
      </c>
      <c r="Z1256">
        <v>0.99651599134122304</v>
      </c>
      <c r="AA1256">
        <v>21.704052560718601</v>
      </c>
      <c r="AB1256">
        <v>135</v>
      </c>
      <c r="AC1256">
        <v>0.98897313009801902</v>
      </c>
      <c r="AD1256">
        <v>1</v>
      </c>
      <c r="AE1256">
        <v>7.5428612432036496E-3</v>
      </c>
      <c r="AF1256">
        <v>2</v>
      </c>
      <c r="AG1256">
        <v>3.4840086587767699E-3</v>
      </c>
      <c r="AH1256">
        <v>2.4852095259247598E-3</v>
      </c>
      <c r="AI1256">
        <v>7</v>
      </c>
      <c r="AJ1256" s="73">
        <v>77.549007020088993</v>
      </c>
      <c r="AK1256">
        <v>136</v>
      </c>
      <c r="AL1256">
        <v>0.99651599134122304</v>
      </c>
      <c r="AM1256">
        <v>0</v>
      </c>
      <c r="AN1256">
        <v>0</v>
      </c>
      <c r="AO1256">
        <v>8.18458101995676E-3</v>
      </c>
      <c r="AP1256">
        <v>1</v>
      </c>
      <c r="AQ1256">
        <v>137</v>
      </c>
      <c r="AR1256">
        <v>0.99654487106882805</v>
      </c>
      <c r="AS1256">
        <v>1.42456304465593E-2</v>
      </c>
      <c r="AT1256">
        <v>3</v>
      </c>
      <c r="AU1256">
        <v>1.2661365288671801E-2</v>
      </c>
      <c r="AV1256">
        <v>1</v>
      </c>
      <c r="AW1256">
        <v>136</v>
      </c>
      <c r="AX1256">
        <v>0.99651599134122304</v>
      </c>
      <c r="AY1256" s="73">
        <v>79.317493342077995</v>
      </c>
      <c r="AZ1256">
        <v>136</v>
      </c>
      <c r="BA1256">
        <v>0.99651599134122304</v>
      </c>
      <c r="BB1256">
        <v>133</v>
      </c>
      <c r="BC1256">
        <v>0.93133836002067705</v>
      </c>
      <c r="BD1256">
        <v>3</v>
      </c>
      <c r="BE1256">
        <v>5.7021930028194202E-2</v>
      </c>
      <c r="BF1256">
        <v>81.956863058842998</v>
      </c>
      <c r="BG1256">
        <v>82.911121252653999</v>
      </c>
      <c r="BH1256">
        <v>79.317493342077995</v>
      </c>
      <c r="BI1256">
        <v>77.549007020088993</v>
      </c>
    </row>
    <row r="1257" spans="1:61" x14ac:dyDescent="0.25">
      <c r="A1257" s="10" t="str">
        <f>VLOOKUP(D1257,'Index-Relations'!E:F,2,FALSE)</f>
        <v>ESG</v>
      </c>
      <c r="B1257" t="s">
        <v>3450</v>
      </c>
      <c r="C1257" s="53" t="s">
        <v>2765</v>
      </c>
      <c r="D1257" s="59" t="s">
        <v>2807</v>
      </c>
      <c r="E1257" s="59" t="s">
        <v>4697</v>
      </c>
      <c r="F1257" t="s">
        <v>511</v>
      </c>
      <c r="G1257" t="s">
        <v>510</v>
      </c>
      <c r="H1257" t="s">
        <v>512</v>
      </c>
      <c r="I1257" s="52">
        <v>45474</v>
      </c>
      <c r="J1257" t="s">
        <v>2457</v>
      </c>
      <c r="K1257">
        <v>138</v>
      </c>
      <c r="L1257" s="73">
        <v>82.557491142638</v>
      </c>
      <c r="M1257">
        <v>136</v>
      </c>
      <c r="N1257">
        <v>0.99662028705715799</v>
      </c>
      <c r="O1257" s="73">
        <v>82.886456662789001</v>
      </c>
      <c r="P1257">
        <v>136</v>
      </c>
      <c r="Q1257">
        <v>0.99662028705715799</v>
      </c>
      <c r="R1257">
        <v>136</v>
      </c>
      <c r="S1257">
        <v>0.99662028705715799</v>
      </c>
      <c r="T1257">
        <v>26.696534704585499</v>
      </c>
      <c r="U1257">
        <v>0.575875158052227</v>
      </c>
      <c r="V1257">
        <v>92</v>
      </c>
      <c r="W1257">
        <v>9.7703214690047099E-2</v>
      </c>
      <c r="X1257">
        <v>13</v>
      </c>
      <c r="Y1257">
        <v>136</v>
      </c>
      <c r="Z1257">
        <v>0.99662028705715799</v>
      </c>
      <c r="AA1257">
        <v>21.968822992124</v>
      </c>
      <c r="AB1257">
        <v>134</v>
      </c>
      <c r="AC1257">
        <v>0.96855500882369305</v>
      </c>
      <c r="AD1257">
        <v>2</v>
      </c>
      <c r="AE1257">
        <v>2.80652782334645E-2</v>
      </c>
      <c r="AF1257">
        <v>2</v>
      </c>
      <c r="AG1257">
        <v>3.37971294284174E-3</v>
      </c>
      <c r="AH1257">
        <v>2.4788707500260402E-3</v>
      </c>
      <c r="AI1257">
        <v>7</v>
      </c>
      <c r="AJ1257" s="73">
        <v>77.802718513534899</v>
      </c>
      <c r="AK1257">
        <v>136</v>
      </c>
      <c r="AL1257">
        <v>0.99662028705715799</v>
      </c>
      <c r="AM1257">
        <v>0</v>
      </c>
      <c r="AN1257">
        <v>0</v>
      </c>
      <c r="AO1257">
        <v>7.10965700187272E-3</v>
      </c>
      <c r="AP1257">
        <v>1</v>
      </c>
      <c r="AQ1257">
        <v>137</v>
      </c>
      <c r="AR1257">
        <v>0.99664937333401604</v>
      </c>
      <c r="AS1257">
        <v>1.2679158630108199E-2</v>
      </c>
      <c r="AT1257">
        <v>3</v>
      </c>
      <c r="AU1257">
        <v>1.12277939528307E-2</v>
      </c>
      <c r="AV1257">
        <v>1</v>
      </c>
      <c r="AW1257">
        <v>136</v>
      </c>
      <c r="AX1257">
        <v>0.99662028705715799</v>
      </c>
      <c r="AY1257" s="73">
        <v>80.850513803086002</v>
      </c>
      <c r="AZ1257">
        <v>136</v>
      </c>
      <c r="BA1257">
        <v>0.99662028705715799</v>
      </c>
      <c r="BB1257">
        <v>133</v>
      </c>
      <c r="BC1257">
        <v>0.93707041263880198</v>
      </c>
      <c r="BD1257">
        <v>3</v>
      </c>
      <c r="BE1257">
        <v>5.24693036933419E-2</v>
      </c>
      <c r="BF1257">
        <v>82.557491142638</v>
      </c>
      <c r="BG1257">
        <v>82.886456662789001</v>
      </c>
      <c r="BH1257">
        <v>80.850513803086002</v>
      </c>
      <c r="BI1257">
        <v>77.802718513534899</v>
      </c>
    </row>
    <row r="1258" spans="1:61" x14ac:dyDescent="0.25">
      <c r="A1258" s="10" t="str">
        <f>VLOOKUP(D1258,'Index-Relations'!E:F,2,FALSE)</f>
        <v>ESG</v>
      </c>
      <c r="B1258" t="s">
        <v>3450</v>
      </c>
      <c r="C1258" s="53" t="s">
        <v>2766</v>
      </c>
      <c r="D1258" s="59" t="s">
        <v>2807</v>
      </c>
      <c r="E1258" s="59" t="s">
        <v>4698</v>
      </c>
      <c r="F1258" t="s">
        <v>511</v>
      </c>
      <c r="G1258" t="s">
        <v>510</v>
      </c>
      <c r="H1258" t="s">
        <v>512</v>
      </c>
      <c r="I1258" s="52">
        <v>45446</v>
      </c>
      <c r="J1258" t="s">
        <v>2457</v>
      </c>
      <c r="K1258">
        <v>138</v>
      </c>
      <c r="L1258" s="73">
        <v>82.059414262502997</v>
      </c>
      <c r="M1258">
        <v>137</v>
      </c>
      <c r="N1258">
        <v>0.996842005349305</v>
      </c>
      <c r="O1258" s="73">
        <v>81.891111649694906</v>
      </c>
      <c r="P1258">
        <v>137</v>
      </c>
      <c r="Q1258">
        <v>0.996842005349305</v>
      </c>
      <c r="R1258">
        <v>137</v>
      </c>
      <c r="S1258">
        <v>0.996842005349306</v>
      </c>
      <c r="T1258">
        <v>27.5471962010939</v>
      </c>
      <c r="U1258">
        <v>0.58866313769840894</v>
      </c>
      <c r="V1258">
        <v>94</v>
      </c>
      <c r="W1258">
        <v>9.4870158666980703E-2</v>
      </c>
      <c r="X1258">
        <v>13</v>
      </c>
      <c r="Y1258">
        <v>137</v>
      </c>
      <c r="Z1258">
        <v>0.996842005349305</v>
      </c>
      <c r="AA1258">
        <v>21.189534057963201</v>
      </c>
      <c r="AB1258">
        <v>135</v>
      </c>
      <c r="AC1258">
        <v>0.97112844879134896</v>
      </c>
      <c r="AD1258">
        <v>2</v>
      </c>
      <c r="AE1258">
        <v>2.5713556557957099E-2</v>
      </c>
      <c r="AF1258">
        <v>1</v>
      </c>
      <c r="AG1258">
        <v>3.1579946506939301E-3</v>
      </c>
      <c r="AH1258">
        <v>2.4408567347659099E-3</v>
      </c>
      <c r="AI1258">
        <v>7</v>
      </c>
      <c r="AJ1258" s="73">
        <v>77.549631905899005</v>
      </c>
      <c r="AK1258">
        <v>137</v>
      </c>
      <c r="AL1258">
        <v>0.996842005349305</v>
      </c>
      <c r="AM1258">
        <v>0</v>
      </c>
      <c r="AN1258">
        <v>0</v>
      </c>
      <c r="AO1258">
        <v>6.6745114943947796E-3</v>
      </c>
      <c r="AP1258">
        <v>1</v>
      </c>
      <c r="AQ1258">
        <v>137</v>
      </c>
      <c r="AR1258">
        <v>0.996842005349305</v>
      </c>
      <c r="AS1258">
        <v>1.20246864224026E-2</v>
      </c>
      <c r="AT1258">
        <v>3</v>
      </c>
      <c r="AU1258">
        <v>1.03852083002183E-2</v>
      </c>
      <c r="AV1258">
        <v>1</v>
      </c>
      <c r="AW1258">
        <v>137</v>
      </c>
      <c r="AX1258">
        <v>0.996842005349305</v>
      </c>
      <c r="AY1258" s="73">
        <v>80.740845156204998</v>
      </c>
      <c r="AZ1258">
        <v>137</v>
      </c>
      <c r="BA1258">
        <v>0.996842005349305</v>
      </c>
      <c r="BB1258">
        <v>133</v>
      </c>
      <c r="BC1258">
        <v>0.94142395822910696</v>
      </c>
      <c r="BD1258">
        <v>3</v>
      </c>
      <c r="BE1258">
        <v>4.8743535625803601E-2</v>
      </c>
      <c r="BF1258">
        <v>82.059414262502997</v>
      </c>
      <c r="BG1258">
        <v>81.891111649694906</v>
      </c>
      <c r="BH1258">
        <v>80.740845156204998</v>
      </c>
      <c r="BI1258">
        <v>77.549631905899005</v>
      </c>
    </row>
    <row r="1259" spans="1:61" x14ac:dyDescent="0.25">
      <c r="A1259" s="10" t="str">
        <f>VLOOKUP(D1259,'Index-Relations'!E:F,2,FALSE)</f>
        <v>ESG</v>
      </c>
      <c r="B1259" t="s">
        <v>3450</v>
      </c>
      <c r="C1259" s="53" t="s">
        <v>2767</v>
      </c>
      <c r="D1259" s="59" t="s">
        <v>2807</v>
      </c>
      <c r="E1259" s="59" t="s">
        <v>4699</v>
      </c>
      <c r="F1259" t="s">
        <v>511</v>
      </c>
      <c r="G1259" t="s">
        <v>510</v>
      </c>
      <c r="H1259" t="s">
        <v>512</v>
      </c>
      <c r="I1259" s="52">
        <v>45413</v>
      </c>
      <c r="J1259" t="s">
        <v>2457</v>
      </c>
      <c r="K1259">
        <v>138</v>
      </c>
      <c r="L1259" s="73">
        <v>82.083169020825906</v>
      </c>
      <c r="M1259">
        <v>137</v>
      </c>
      <c r="N1259">
        <v>0.99711497246901803</v>
      </c>
      <c r="O1259" s="73">
        <v>82.1853817780149</v>
      </c>
      <c r="P1259">
        <v>137</v>
      </c>
      <c r="Q1259">
        <v>0.99711497246901803</v>
      </c>
      <c r="R1259">
        <v>137</v>
      </c>
      <c r="S1259">
        <v>0.99711497246901803</v>
      </c>
      <c r="T1259">
        <v>28.185112358517301</v>
      </c>
      <c r="U1259">
        <v>0.58661920571458603</v>
      </c>
      <c r="V1259">
        <v>94</v>
      </c>
      <c r="W1259">
        <v>9.5101115410120299E-2</v>
      </c>
      <c r="X1259">
        <v>13</v>
      </c>
      <c r="Y1259">
        <v>137</v>
      </c>
      <c r="Z1259">
        <v>0.99711497246901803</v>
      </c>
      <c r="AA1259">
        <v>21.871928345973799</v>
      </c>
      <c r="AB1259">
        <v>135</v>
      </c>
      <c r="AC1259">
        <v>0.97222928214701598</v>
      </c>
      <c r="AD1259">
        <v>2</v>
      </c>
      <c r="AE1259">
        <v>2.4885690322001899E-2</v>
      </c>
      <c r="AF1259">
        <v>1</v>
      </c>
      <c r="AG1259">
        <v>2.8850275309814199E-3</v>
      </c>
      <c r="AH1259">
        <v>2.3357852635233199E-3</v>
      </c>
      <c r="AI1259">
        <v>7</v>
      </c>
      <c r="AJ1259" s="73">
        <v>77.324962106673993</v>
      </c>
      <c r="AK1259">
        <v>137</v>
      </c>
      <c r="AL1259">
        <v>0.99711497246901803</v>
      </c>
      <c r="AM1259">
        <v>0</v>
      </c>
      <c r="AN1259">
        <v>0</v>
      </c>
      <c r="AO1259">
        <v>6.8975908517900902E-3</v>
      </c>
      <c r="AP1259">
        <v>1</v>
      </c>
      <c r="AQ1259">
        <v>137</v>
      </c>
      <c r="AR1259">
        <v>0.99711497246901803</v>
      </c>
      <c r="AS1259">
        <v>1.28605530635866E-2</v>
      </c>
      <c r="AT1259">
        <v>3</v>
      </c>
      <c r="AU1259">
        <v>1.0167506085089E-2</v>
      </c>
      <c r="AV1259">
        <v>1</v>
      </c>
      <c r="AW1259">
        <v>137</v>
      </c>
      <c r="AX1259">
        <v>0.99711497246901803</v>
      </c>
      <c r="AY1259" s="73">
        <v>80.692822037533006</v>
      </c>
      <c r="AZ1259">
        <v>137</v>
      </c>
      <c r="BA1259">
        <v>0.99711497246901803</v>
      </c>
      <c r="BB1259">
        <v>134</v>
      </c>
      <c r="BC1259">
        <v>0.97110783003747303</v>
      </c>
      <c r="BD1259">
        <v>2</v>
      </c>
      <c r="BE1259">
        <v>1.91095515797545E-2</v>
      </c>
      <c r="BF1259">
        <v>82.083169020825906</v>
      </c>
      <c r="BG1259">
        <v>82.1853817780149</v>
      </c>
      <c r="BH1259">
        <v>80.692822037533006</v>
      </c>
      <c r="BI1259">
        <v>77.324962106673993</v>
      </c>
    </row>
    <row r="1260" spans="1:61" x14ac:dyDescent="0.25">
      <c r="A1260" s="10" t="str">
        <f>VLOOKUP(D1260,'Index-Relations'!E:F,2,FALSE)</f>
        <v>ESG</v>
      </c>
      <c r="B1260" t="s">
        <v>3450</v>
      </c>
      <c r="C1260" s="53" t="s">
        <v>2768</v>
      </c>
      <c r="D1260" s="59" t="s">
        <v>2807</v>
      </c>
      <c r="E1260" s="59" t="s">
        <v>4700</v>
      </c>
      <c r="F1260" t="s">
        <v>511</v>
      </c>
      <c r="G1260" t="s">
        <v>510</v>
      </c>
      <c r="H1260" t="s">
        <v>512</v>
      </c>
      <c r="I1260" s="52">
        <v>45383</v>
      </c>
      <c r="J1260" t="s">
        <v>2457</v>
      </c>
      <c r="K1260">
        <v>137</v>
      </c>
      <c r="L1260">
        <v>85.387997007669895</v>
      </c>
      <c r="M1260">
        <v>137</v>
      </c>
      <c r="N1260">
        <v>1</v>
      </c>
      <c r="O1260">
        <v>86.507621080383601</v>
      </c>
      <c r="P1260">
        <v>137</v>
      </c>
      <c r="Q1260">
        <v>1</v>
      </c>
      <c r="R1260">
        <v>137</v>
      </c>
      <c r="S1260">
        <v>0.999999999999999</v>
      </c>
      <c r="T1260">
        <v>28.118546915452601</v>
      </c>
      <c r="U1260">
        <v>0.58709285104013997</v>
      </c>
      <c r="V1260">
        <v>94</v>
      </c>
      <c r="W1260">
        <v>9.4899750188951401E-2</v>
      </c>
      <c r="X1260">
        <v>13</v>
      </c>
      <c r="Y1260">
        <v>137</v>
      </c>
      <c r="Z1260">
        <v>0.999999999999999</v>
      </c>
      <c r="AA1260">
        <v>21.0626198998376</v>
      </c>
      <c r="AB1260">
        <v>135</v>
      </c>
      <c r="AC1260">
        <v>0.97536258915831797</v>
      </c>
      <c r="AD1260">
        <v>2</v>
      </c>
      <c r="AE1260">
        <v>2.4637410841681098E-2</v>
      </c>
      <c r="AF1260">
        <v>0</v>
      </c>
      <c r="AG1260">
        <v>0</v>
      </c>
      <c r="AH1260">
        <v>2.2944416297831201E-3</v>
      </c>
      <c r="AI1260">
        <v>7</v>
      </c>
      <c r="AJ1260">
        <v>81.518747365128306</v>
      </c>
      <c r="AK1260">
        <v>137</v>
      </c>
      <c r="AL1260">
        <v>1</v>
      </c>
      <c r="AM1260">
        <v>0</v>
      </c>
      <c r="AN1260">
        <v>0</v>
      </c>
      <c r="AO1260">
        <v>6.4538460423981996E-3</v>
      </c>
      <c r="AP1260">
        <v>1</v>
      </c>
      <c r="AQ1260">
        <v>137</v>
      </c>
      <c r="AR1260">
        <v>1</v>
      </c>
      <c r="AS1260">
        <v>1.2181869664500701E-2</v>
      </c>
      <c r="AT1260">
        <v>3</v>
      </c>
      <c r="AU1260">
        <v>9.3837612184276102E-3</v>
      </c>
      <c r="AV1260">
        <v>1</v>
      </c>
      <c r="AW1260">
        <v>137</v>
      </c>
      <c r="AX1260">
        <v>1</v>
      </c>
      <c r="AY1260">
        <v>84.365868082654004</v>
      </c>
      <c r="AZ1260">
        <v>137</v>
      </c>
      <c r="BA1260">
        <v>1</v>
      </c>
      <c r="BB1260">
        <v>134</v>
      </c>
      <c r="BC1260">
        <v>0.97359433852058896</v>
      </c>
      <c r="BD1260">
        <v>2</v>
      </c>
      <c r="BE1260">
        <v>1.99518154370119E-2</v>
      </c>
      <c r="BF1260">
        <v>82.582177771064906</v>
      </c>
      <c r="BG1260">
        <v>82.439737177948999</v>
      </c>
      <c r="BH1260">
        <v>81.524915777869893</v>
      </c>
      <c r="BI1260">
        <v>77.630917718968902</v>
      </c>
    </row>
    <row r="1261" spans="1:61" x14ac:dyDescent="0.25">
      <c r="A1261" s="10" t="str">
        <f>VLOOKUP(D1261,'Index-Relations'!E:F,2,FALSE)</f>
        <v>ESG</v>
      </c>
      <c r="B1261" t="s">
        <v>3450</v>
      </c>
      <c r="C1261" s="53" t="s">
        <v>2769</v>
      </c>
      <c r="D1261" s="59" t="s">
        <v>2807</v>
      </c>
      <c r="E1261" s="59" t="s">
        <v>4701</v>
      </c>
      <c r="F1261" t="s">
        <v>511</v>
      </c>
      <c r="G1261" t="s">
        <v>510</v>
      </c>
      <c r="H1261" t="s">
        <v>512</v>
      </c>
      <c r="I1261" s="52">
        <v>45352</v>
      </c>
      <c r="J1261" t="s">
        <v>2457</v>
      </c>
      <c r="K1261">
        <v>137</v>
      </c>
      <c r="L1261">
        <v>85.596528978904004</v>
      </c>
      <c r="M1261">
        <v>137</v>
      </c>
      <c r="N1261">
        <v>1</v>
      </c>
      <c r="O1261">
        <v>86.359879770987703</v>
      </c>
      <c r="P1261">
        <v>137</v>
      </c>
      <c r="Q1261">
        <v>1</v>
      </c>
      <c r="R1261">
        <v>137</v>
      </c>
      <c r="S1261">
        <v>1</v>
      </c>
      <c r="T1261">
        <v>27.3621945358286</v>
      </c>
      <c r="U1261">
        <v>0.55912263273503204</v>
      </c>
      <c r="V1261">
        <v>91</v>
      </c>
      <c r="W1261">
        <v>8.2568369447973106E-2</v>
      </c>
      <c r="X1261">
        <v>13</v>
      </c>
      <c r="Y1261">
        <v>137</v>
      </c>
      <c r="Z1261">
        <v>1</v>
      </c>
      <c r="AA1261">
        <v>20.700199107867601</v>
      </c>
      <c r="AB1261">
        <v>135</v>
      </c>
      <c r="AC1261">
        <v>0.97604440975847295</v>
      </c>
      <c r="AD1261">
        <v>2</v>
      </c>
      <c r="AE1261">
        <v>2.3955590241526999E-2</v>
      </c>
      <c r="AF1261">
        <v>0</v>
      </c>
      <c r="AG1261">
        <v>0</v>
      </c>
      <c r="AH1261">
        <v>1.3247725506652E-3</v>
      </c>
      <c r="AI1261">
        <v>5</v>
      </c>
      <c r="AJ1261">
        <v>81.971608178562306</v>
      </c>
      <c r="AK1261">
        <v>137</v>
      </c>
      <c r="AL1261">
        <v>1</v>
      </c>
      <c r="AM1261">
        <v>0</v>
      </c>
      <c r="AN1261">
        <v>0</v>
      </c>
      <c r="AO1261">
        <v>6.2619950420777998E-3</v>
      </c>
      <c r="AP1261">
        <v>1</v>
      </c>
      <c r="AQ1261">
        <v>137</v>
      </c>
      <c r="AR1261">
        <v>0.999999999999999</v>
      </c>
      <c r="AS1261">
        <v>1.18123870748102E-2</v>
      </c>
      <c r="AT1261">
        <v>3</v>
      </c>
      <c r="AU1261">
        <v>9.2483706756149291E-3</v>
      </c>
      <c r="AV1261">
        <v>1</v>
      </c>
      <c r="AW1261">
        <v>137</v>
      </c>
      <c r="AX1261">
        <v>1</v>
      </c>
      <c r="AY1261">
        <v>84.734852855368004</v>
      </c>
      <c r="AZ1261">
        <v>137</v>
      </c>
      <c r="BA1261">
        <v>1</v>
      </c>
      <c r="BB1261">
        <v>134</v>
      </c>
      <c r="BC1261">
        <v>0.97511068573472703</v>
      </c>
      <c r="BD1261">
        <v>2</v>
      </c>
      <c r="BE1261">
        <v>1.8627319223194199E-2</v>
      </c>
      <c r="BF1261">
        <v>82.851620807347899</v>
      </c>
      <c r="BG1261">
        <v>82.368328963623</v>
      </c>
      <c r="BH1261">
        <v>81.986695000175999</v>
      </c>
      <c r="BI1261">
        <v>78.145489125341001</v>
      </c>
    </row>
    <row r="1262" spans="1:61" x14ac:dyDescent="0.25">
      <c r="A1262" s="10" t="str">
        <f>VLOOKUP(D1262,'Index-Relations'!E:F,2,FALSE)</f>
        <v>ESG</v>
      </c>
      <c r="B1262" t="s">
        <v>3450</v>
      </c>
      <c r="C1262" s="53" t="s">
        <v>2770</v>
      </c>
      <c r="D1262" s="59" t="s">
        <v>2807</v>
      </c>
      <c r="E1262" s="59" t="s">
        <v>4702</v>
      </c>
      <c r="F1262" t="s">
        <v>511</v>
      </c>
      <c r="G1262" t="s">
        <v>510</v>
      </c>
      <c r="H1262" t="s">
        <v>512</v>
      </c>
      <c r="I1262" s="52">
        <v>45323</v>
      </c>
      <c r="J1262" t="s">
        <v>2457</v>
      </c>
      <c r="K1262">
        <v>137</v>
      </c>
      <c r="L1262">
        <v>85.840505825337303</v>
      </c>
      <c r="M1262">
        <v>137</v>
      </c>
      <c r="N1262">
        <v>1</v>
      </c>
      <c r="O1262">
        <v>86.720701549394406</v>
      </c>
      <c r="P1262">
        <v>137</v>
      </c>
      <c r="Q1262">
        <v>1</v>
      </c>
      <c r="R1262">
        <v>137</v>
      </c>
      <c r="S1262">
        <v>1</v>
      </c>
      <c r="T1262">
        <v>27.769026684770701</v>
      </c>
      <c r="U1262">
        <v>0.55520303332825804</v>
      </c>
      <c r="V1262">
        <v>91</v>
      </c>
      <c r="W1262">
        <v>7.9794154919965096E-2</v>
      </c>
      <c r="X1262">
        <v>12</v>
      </c>
      <c r="Y1262">
        <v>137</v>
      </c>
      <c r="Z1262">
        <v>1</v>
      </c>
      <c r="AA1262">
        <v>21.8298945679634</v>
      </c>
      <c r="AB1262">
        <v>135</v>
      </c>
      <c r="AC1262">
        <v>0.97534843329297505</v>
      </c>
      <c r="AD1262">
        <v>2</v>
      </c>
      <c r="AE1262">
        <v>2.4651566707025199E-2</v>
      </c>
      <c r="AF1262">
        <v>0</v>
      </c>
      <c r="AG1262">
        <v>0</v>
      </c>
      <c r="AH1262">
        <v>1.2104109916931101E-3</v>
      </c>
      <c r="AI1262">
        <v>5</v>
      </c>
      <c r="AJ1262">
        <v>82.096089172291499</v>
      </c>
      <c r="AK1262">
        <v>137</v>
      </c>
      <c r="AL1262">
        <v>1</v>
      </c>
      <c r="AM1262">
        <v>0</v>
      </c>
      <c r="AN1262">
        <v>0</v>
      </c>
      <c r="AO1262">
        <v>6.6363828944038996E-3</v>
      </c>
      <c r="AP1262">
        <v>1</v>
      </c>
      <c r="AQ1262">
        <v>137</v>
      </c>
      <c r="AR1262">
        <v>0.999999999999999</v>
      </c>
      <c r="AS1262">
        <v>1.2256417605034001E-2</v>
      </c>
      <c r="AT1262">
        <v>3</v>
      </c>
      <c r="AU1262">
        <v>9.8713035066838994E-3</v>
      </c>
      <c r="AV1262">
        <v>1</v>
      </c>
      <c r="AW1262">
        <v>137</v>
      </c>
      <c r="AX1262">
        <v>1</v>
      </c>
      <c r="AY1262">
        <v>84.821918021792101</v>
      </c>
      <c r="AZ1262">
        <v>137</v>
      </c>
      <c r="BA1262">
        <v>1</v>
      </c>
      <c r="BB1262">
        <v>134</v>
      </c>
      <c r="BC1262">
        <v>0.97448863521227502</v>
      </c>
      <c r="BD1262">
        <v>2</v>
      </c>
      <c r="BE1262">
        <v>1.8874981893320798E-2</v>
      </c>
      <c r="BF1262">
        <v>83.006426272089996</v>
      </c>
      <c r="BG1262">
        <v>82.722329118526901</v>
      </c>
      <c r="BH1262">
        <v>81.946011580478</v>
      </c>
      <c r="BI1262">
        <v>78.192145245579994</v>
      </c>
    </row>
    <row r="1263" spans="1:61" x14ac:dyDescent="0.25">
      <c r="A1263" s="10" t="str">
        <f>VLOOKUP(D1263,'Index-Relations'!E:F,2,FALSE)</f>
        <v>ESG</v>
      </c>
      <c r="B1263" t="s">
        <v>3450</v>
      </c>
      <c r="C1263" s="53" t="s">
        <v>2760</v>
      </c>
      <c r="D1263" s="59" t="s">
        <v>3010</v>
      </c>
      <c r="E1263" s="59" t="s">
        <v>4703</v>
      </c>
      <c r="F1263" t="s">
        <v>531</v>
      </c>
      <c r="G1263" t="s">
        <v>530</v>
      </c>
      <c r="H1263" t="s">
        <v>532</v>
      </c>
      <c r="I1263" s="52">
        <v>45659</v>
      </c>
      <c r="J1263" t="s">
        <v>2457</v>
      </c>
      <c r="K1263">
        <v>232</v>
      </c>
      <c r="L1263" s="73">
        <v>93.01977909387</v>
      </c>
      <c r="M1263">
        <v>230</v>
      </c>
      <c r="N1263">
        <v>0.99947217305452796</v>
      </c>
      <c r="O1263" s="73">
        <v>93.155589331114001</v>
      </c>
      <c r="P1263">
        <v>230</v>
      </c>
      <c r="Q1263">
        <v>0.99947217305452796</v>
      </c>
      <c r="R1263">
        <v>228</v>
      </c>
      <c r="S1263">
        <v>0.99900282319886202</v>
      </c>
      <c r="T1263">
        <v>31.034707460134701</v>
      </c>
      <c r="U1263">
        <v>0.64916667322975896</v>
      </c>
      <c r="V1263">
        <v>171</v>
      </c>
      <c r="W1263">
        <v>8.7967757002445093E-2</v>
      </c>
      <c r="X1263">
        <v>27</v>
      </c>
      <c r="Y1263">
        <v>230</v>
      </c>
      <c r="Z1263">
        <v>0.99947217305452796</v>
      </c>
      <c r="AA1263">
        <v>28.967419579071699</v>
      </c>
      <c r="AB1263">
        <v>217</v>
      </c>
      <c r="AC1263">
        <v>0.96480728575104602</v>
      </c>
      <c r="AD1263">
        <v>13</v>
      </c>
      <c r="AE1263">
        <v>3.4664887303480899E-2</v>
      </c>
      <c r="AF1263">
        <v>2</v>
      </c>
      <c r="AG1263">
        <v>5.2782694547224402E-4</v>
      </c>
      <c r="AH1263">
        <v>5.8501947102344099E-3</v>
      </c>
      <c r="AI1263">
        <v>14</v>
      </c>
      <c r="AJ1263" s="73">
        <v>88.770795104865002</v>
      </c>
      <c r="AK1263">
        <v>230</v>
      </c>
      <c r="AL1263">
        <v>0.99947217305452796</v>
      </c>
      <c r="AM1263">
        <v>0</v>
      </c>
      <c r="AN1263">
        <v>0</v>
      </c>
      <c r="AO1263">
        <v>1.29691592101807E-2</v>
      </c>
      <c r="AP1263">
        <v>2</v>
      </c>
      <c r="AQ1263">
        <v>231</v>
      </c>
      <c r="AR1263">
        <v>0.99967479144865401</v>
      </c>
      <c r="AS1263">
        <v>3.3956862395905098E-2</v>
      </c>
      <c r="AT1263">
        <v>5</v>
      </c>
      <c r="AU1263">
        <v>9.0758868679113403E-4</v>
      </c>
      <c r="AV1263">
        <v>1</v>
      </c>
      <c r="AW1263">
        <v>231</v>
      </c>
      <c r="AX1263">
        <v>0.99967479144865401</v>
      </c>
      <c r="AY1263" s="73">
        <v>90.661151005932993</v>
      </c>
      <c r="AZ1263">
        <v>230</v>
      </c>
      <c r="BA1263">
        <v>0.99947217305452796</v>
      </c>
      <c r="BB1263">
        <v>226</v>
      </c>
      <c r="BC1263">
        <v>0.96940067367663996</v>
      </c>
      <c r="BD1263">
        <v>3</v>
      </c>
      <c r="BE1263">
        <v>1.7304958561832898E-2</v>
      </c>
      <c r="BF1263">
        <v>93.01977909387</v>
      </c>
      <c r="BG1263">
        <v>93.155589331114001</v>
      </c>
      <c r="BH1263">
        <v>90.661151005932993</v>
      </c>
      <c r="BI1263">
        <v>88.770795104865002</v>
      </c>
    </row>
    <row r="1264" spans="1:61" x14ac:dyDescent="0.25">
      <c r="A1264" s="10" t="str">
        <f>VLOOKUP(D1264,'Index-Relations'!E:F,2,FALSE)</f>
        <v>ESG</v>
      </c>
      <c r="B1264" t="s">
        <v>3450</v>
      </c>
      <c r="C1264" s="53" t="s">
        <v>2761</v>
      </c>
      <c r="D1264" s="59" t="s">
        <v>3010</v>
      </c>
      <c r="E1264" s="59" t="s">
        <v>4704</v>
      </c>
      <c r="F1264" t="s">
        <v>531</v>
      </c>
      <c r="G1264" t="s">
        <v>530</v>
      </c>
      <c r="H1264" t="s">
        <v>532</v>
      </c>
      <c r="I1264" s="52">
        <v>45628</v>
      </c>
      <c r="J1264" t="s">
        <v>2457</v>
      </c>
      <c r="K1264">
        <v>247</v>
      </c>
      <c r="L1264" s="73">
        <v>90.690469718535994</v>
      </c>
      <c r="M1264">
        <v>244</v>
      </c>
      <c r="N1264">
        <v>0.99954820178050496</v>
      </c>
      <c r="O1264" s="73">
        <v>92.504678993856999</v>
      </c>
      <c r="P1264">
        <v>244</v>
      </c>
      <c r="Q1264">
        <v>0.99954820178050496</v>
      </c>
      <c r="R1264">
        <v>243</v>
      </c>
      <c r="S1264">
        <v>0.99938457103617295</v>
      </c>
      <c r="T1264">
        <v>28.918227066590099</v>
      </c>
      <c r="U1264">
        <v>0.58413393409523595</v>
      </c>
      <c r="V1264">
        <v>183</v>
      </c>
      <c r="W1264">
        <v>7.6655782757085997E-2</v>
      </c>
      <c r="X1264">
        <v>30</v>
      </c>
      <c r="Y1264">
        <v>244</v>
      </c>
      <c r="Z1264">
        <v>0.99954820178050496</v>
      </c>
      <c r="AA1264">
        <v>23.046890782638901</v>
      </c>
      <c r="AB1264">
        <v>231</v>
      </c>
      <c r="AC1264">
        <v>0.95831359853766096</v>
      </c>
      <c r="AD1264">
        <v>13</v>
      </c>
      <c r="AE1264">
        <v>4.1234603242844003E-2</v>
      </c>
      <c r="AF1264">
        <v>3</v>
      </c>
      <c r="AG1264">
        <v>4.5179821949488299E-4</v>
      </c>
      <c r="AH1264">
        <v>6.4544307602813602E-3</v>
      </c>
      <c r="AI1264">
        <v>17</v>
      </c>
      <c r="AJ1264" s="73">
        <v>87.8305187151079</v>
      </c>
      <c r="AK1264">
        <v>244</v>
      </c>
      <c r="AL1264">
        <v>0.99954820178050496</v>
      </c>
      <c r="AM1264">
        <v>0</v>
      </c>
      <c r="AN1264">
        <v>0</v>
      </c>
      <c r="AO1264">
        <v>9.6866798614148701E-3</v>
      </c>
      <c r="AP1264">
        <v>2</v>
      </c>
      <c r="AQ1264">
        <v>246</v>
      </c>
      <c r="AR1264">
        <v>0.99974097296378694</v>
      </c>
      <c r="AS1264">
        <v>2.2817375703124001E-2</v>
      </c>
      <c r="AT1264">
        <v>5</v>
      </c>
      <c r="AU1264">
        <v>1.7575970684393601E-2</v>
      </c>
      <c r="AV1264">
        <v>1</v>
      </c>
      <c r="AW1264">
        <v>246</v>
      </c>
      <c r="AX1264">
        <v>0.99974097296378805</v>
      </c>
      <c r="AY1264" s="73">
        <v>85.323829211128896</v>
      </c>
      <c r="AZ1264">
        <v>244</v>
      </c>
      <c r="BA1264">
        <v>0.99954820178050496</v>
      </c>
      <c r="BB1264">
        <v>239</v>
      </c>
      <c r="BC1264">
        <v>0.91272606563514003</v>
      </c>
      <c r="BD1264">
        <v>5</v>
      </c>
      <c r="BE1264">
        <v>7.7328227467232599E-2</v>
      </c>
      <c r="BF1264">
        <v>90.690469718535994</v>
      </c>
      <c r="BG1264">
        <v>92.504678993856999</v>
      </c>
      <c r="BH1264">
        <v>85.323829211128896</v>
      </c>
      <c r="BI1264">
        <v>87.8305187151079</v>
      </c>
    </row>
    <row r="1265" spans="1:61" x14ac:dyDescent="0.25">
      <c r="A1265" s="10" t="str">
        <f>VLOOKUP(D1265,'Index-Relations'!E:F,2,FALSE)</f>
        <v>ESG</v>
      </c>
      <c r="B1265" t="s">
        <v>3450</v>
      </c>
      <c r="C1265" s="53" t="s">
        <v>2762</v>
      </c>
      <c r="D1265" s="59" t="s">
        <v>3010</v>
      </c>
      <c r="E1265" s="59" t="s">
        <v>4705</v>
      </c>
      <c r="F1265" t="s">
        <v>531</v>
      </c>
      <c r="G1265" t="s">
        <v>530</v>
      </c>
      <c r="H1265" t="s">
        <v>532</v>
      </c>
      <c r="I1265" s="52">
        <v>45597</v>
      </c>
      <c r="J1265" t="s">
        <v>2457</v>
      </c>
      <c r="K1265">
        <v>247</v>
      </c>
      <c r="L1265" s="73">
        <v>90.719751809664004</v>
      </c>
      <c r="M1265">
        <v>244</v>
      </c>
      <c r="N1265">
        <v>0.99949711206717895</v>
      </c>
      <c r="O1265" s="73">
        <v>92.520207046622005</v>
      </c>
      <c r="P1265">
        <v>244</v>
      </c>
      <c r="Q1265">
        <v>0.99949711206717895</v>
      </c>
      <c r="R1265">
        <v>243</v>
      </c>
      <c r="S1265">
        <v>0.99932456337183595</v>
      </c>
      <c r="T1265">
        <v>29.246163893639199</v>
      </c>
      <c r="U1265">
        <v>0.58512778549891298</v>
      </c>
      <c r="V1265">
        <v>182</v>
      </c>
      <c r="W1265">
        <v>7.7663230026815605E-2</v>
      </c>
      <c r="X1265">
        <v>30</v>
      </c>
      <c r="Y1265">
        <v>244</v>
      </c>
      <c r="Z1265">
        <v>0.99949711206717895</v>
      </c>
      <c r="AA1265">
        <v>24.192586867249201</v>
      </c>
      <c r="AB1265">
        <v>231</v>
      </c>
      <c r="AC1265">
        <v>0.95570365959631298</v>
      </c>
      <c r="AD1265">
        <v>13</v>
      </c>
      <c r="AE1265">
        <v>4.3793452470865198E-2</v>
      </c>
      <c r="AF1265">
        <v>3</v>
      </c>
      <c r="AG1265">
        <v>5.0288793282132695E-4</v>
      </c>
      <c r="AH1265">
        <v>9.4521725508996193E-3</v>
      </c>
      <c r="AI1265">
        <v>17</v>
      </c>
      <c r="AJ1265" s="73">
        <v>87.963529024362899</v>
      </c>
      <c r="AK1265">
        <v>244</v>
      </c>
      <c r="AL1265">
        <v>0.99949711206717895</v>
      </c>
      <c r="AM1265">
        <v>0</v>
      </c>
      <c r="AN1265">
        <v>0</v>
      </c>
      <c r="AO1265">
        <v>1.0137617495216999E-2</v>
      </c>
      <c r="AP1265">
        <v>2</v>
      </c>
      <c r="AQ1265">
        <v>246</v>
      </c>
      <c r="AR1265">
        <v>0.99967890208578003</v>
      </c>
      <c r="AS1265">
        <v>2.3420419701209401E-2</v>
      </c>
      <c r="AT1265">
        <v>5</v>
      </c>
      <c r="AU1265">
        <v>1.77907031308552E-2</v>
      </c>
      <c r="AV1265">
        <v>1</v>
      </c>
      <c r="AW1265">
        <v>246</v>
      </c>
      <c r="AX1265">
        <v>0.99967890208578003</v>
      </c>
      <c r="AY1265" s="73">
        <v>85.3622721488629</v>
      </c>
      <c r="AZ1265">
        <v>244</v>
      </c>
      <c r="BA1265">
        <v>0.99949711206717895</v>
      </c>
      <c r="BB1265">
        <v>238</v>
      </c>
      <c r="BC1265">
        <v>0.90365640372952605</v>
      </c>
      <c r="BD1265">
        <v>6</v>
      </c>
      <c r="BE1265">
        <v>8.5884880861037793E-2</v>
      </c>
      <c r="BF1265">
        <v>90.719751809664004</v>
      </c>
      <c r="BG1265">
        <v>92.520207046622005</v>
      </c>
      <c r="BH1265">
        <v>85.3622721488629</v>
      </c>
      <c r="BI1265">
        <v>87.963529024362899</v>
      </c>
    </row>
    <row r="1266" spans="1:61" x14ac:dyDescent="0.25">
      <c r="A1266" s="10" t="str">
        <f>VLOOKUP(D1266,'Index-Relations'!E:F,2,FALSE)</f>
        <v>ESG</v>
      </c>
      <c r="B1266" t="s">
        <v>3450</v>
      </c>
      <c r="C1266" s="53" t="s">
        <v>2763</v>
      </c>
      <c r="D1266" s="59" t="s">
        <v>3010</v>
      </c>
      <c r="E1266" s="59" t="s">
        <v>4706</v>
      </c>
      <c r="F1266" t="s">
        <v>531</v>
      </c>
      <c r="G1266" t="s">
        <v>530</v>
      </c>
      <c r="H1266" t="s">
        <v>532</v>
      </c>
      <c r="I1266" s="52">
        <v>45566</v>
      </c>
      <c r="J1266" t="s">
        <v>2457</v>
      </c>
      <c r="K1266">
        <v>247</v>
      </c>
      <c r="L1266" s="73">
        <v>90.8220184934939</v>
      </c>
      <c r="M1266">
        <v>244</v>
      </c>
      <c r="N1266">
        <v>0.99948681805092499</v>
      </c>
      <c r="O1266" s="73">
        <v>92.553492772011893</v>
      </c>
      <c r="P1266">
        <v>244</v>
      </c>
      <c r="Q1266">
        <v>0.99948681805092499</v>
      </c>
      <c r="R1266">
        <v>243</v>
      </c>
      <c r="S1266">
        <v>0.999325847566093</v>
      </c>
      <c r="T1266">
        <v>29.2488086227293</v>
      </c>
      <c r="U1266">
        <v>0.58550949355995396</v>
      </c>
      <c r="V1266">
        <v>182</v>
      </c>
      <c r="W1266">
        <v>7.8378313813677103E-2</v>
      </c>
      <c r="X1266">
        <v>30</v>
      </c>
      <c r="Y1266">
        <v>244</v>
      </c>
      <c r="Z1266">
        <v>0.99948681805092499</v>
      </c>
      <c r="AA1266">
        <v>23.6763599451033</v>
      </c>
      <c r="AB1266">
        <v>232</v>
      </c>
      <c r="AC1266">
        <v>0.96183353079878597</v>
      </c>
      <c r="AD1266">
        <v>12</v>
      </c>
      <c r="AE1266">
        <v>3.7653287252138901E-2</v>
      </c>
      <c r="AF1266">
        <v>3</v>
      </c>
      <c r="AG1266">
        <v>5.1318194907493098E-4</v>
      </c>
      <c r="AH1266">
        <v>6.4780858141310696E-3</v>
      </c>
      <c r="AI1266">
        <v>17</v>
      </c>
      <c r="AJ1266" s="73">
        <v>88.133397362702894</v>
      </c>
      <c r="AK1266">
        <v>244</v>
      </c>
      <c r="AL1266">
        <v>0.99948681805092499</v>
      </c>
      <c r="AM1266">
        <v>0</v>
      </c>
      <c r="AN1266">
        <v>0</v>
      </c>
      <c r="AO1266">
        <v>1.04617276028783E-2</v>
      </c>
      <c r="AP1266">
        <v>2</v>
      </c>
      <c r="AQ1266">
        <v>246</v>
      </c>
      <c r="AR1266">
        <v>0.99966460278246105</v>
      </c>
      <c r="AS1266">
        <v>2.3437055981846599E-2</v>
      </c>
      <c r="AT1266">
        <v>5</v>
      </c>
      <c r="AU1266">
        <v>1.56774019304174E-2</v>
      </c>
      <c r="AV1266">
        <v>1</v>
      </c>
      <c r="AW1266">
        <v>246</v>
      </c>
      <c r="AX1266">
        <v>0.99966460278246005</v>
      </c>
      <c r="AY1266" s="73">
        <v>85.512939886552999</v>
      </c>
      <c r="AZ1266">
        <v>244</v>
      </c>
      <c r="BA1266">
        <v>0.99948681805092499</v>
      </c>
      <c r="BB1266">
        <v>238</v>
      </c>
      <c r="BC1266">
        <v>0.90333655637853905</v>
      </c>
      <c r="BD1266">
        <v>6</v>
      </c>
      <c r="BE1266">
        <v>8.5866318801043395E-2</v>
      </c>
      <c r="BF1266">
        <v>90.8220184934939</v>
      </c>
      <c r="BG1266">
        <v>92.553492772011893</v>
      </c>
      <c r="BH1266">
        <v>85.512939886552999</v>
      </c>
      <c r="BI1266">
        <v>88.133397362702894</v>
      </c>
    </row>
    <row r="1267" spans="1:61" x14ac:dyDescent="0.25">
      <c r="A1267" s="10" t="str">
        <f>VLOOKUP(D1267,'Index-Relations'!E:F,2,FALSE)</f>
        <v>ESG</v>
      </c>
      <c r="B1267" t="s">
        <v>3450</v>
      </c>
      <c r="C1267" s="53" t="s">
        <v>2764</v>
      </c>
      <c r="D1267" s="59" t="s">
        <v>3010</v>
      </c>
      <c r="E1267" s="59" t="s">
        <v>4707</v>
      </c>
      <c r="F1267" t="s">
        <v>531</v>
      </c>
      <c r="G1267" t="s">
        <v>530</v>
      </c>
      <c r="H1267" t="s">
        <v>532</v>
      </c>
      <c r="I1267" s="52">
        <v>45537</v>
      </c>
      <c r="J1267" t="s">
        <v>2457</v>
      </c>
      <c r="K1267">
        <v>246</v>
      </c>
      <c r="L1267" s="73">
        <v>91.243411913275096</v>
      </c>
      <c r="M1267">
        <v>244</v>
      </c>
      <c r="N1267">
        <v>0.99980612670629898</v>
      </c>
      <c r="O1267" s="73">
        <v>92.536725495051002</v>
      </c>
      <c r="P1267">
        <v>244</v>
      </c>
      <c r="Q1267">
        <v>0.99980612670629898</v>
      </c>
      <c r="R1267">
        <v>243</v>
      </c>
      <c r="S1267">
        <v>0.99962989040683303</v>
      </c>
      <c r="T1267">
        <v>29.349689626967699</v>
      </c>
      <c r="U1267">
        <v>0.58901469571815901</v>
      </c>
      <c r="V1267">
        <v>182</v>
      </c>
      <c r="W1267">
        <v>7.9417532899423604E-2</v>
      </c>
      <c r="X1267">
        <v>30</v>
      </c>
      <c r="Y1267">
        <v>244</v>
      </c>
      <c r="Z1267">
        <v>0.99980612670629898</v>
      </c>
      <c r="AA1267">
        <v>25.033167447747498</v>
      </c>
      <c r="AB1267">
        <v>231</v>
      </c>
      <c r="AC1267">
        <v>0.96029943684685903</v>
      </c>
      <c r="AD1267">
        <v>13</v>
      </c>
      <c r="AE1267">
        <v>3.9506689859439198E-2</v>
      </c>
      <c r="AF1267">
        <v>2</v>
      </c>
      <c r="AG1267">
        <v>1.93873293700796E-4</v>
      </c>
      <c r="AH1267">
        <v>6.4634728255745901E-3</v>
      </c>
      <c r="AI1267">
        <v>16</v>
      </c>
      <c r="AJ1267" s="73">
        <v>88.874594442971002</v>
      </c>
      <c r="AK1267">
        <v>244</v>
      </c>
      <c r="AL1267">
        <v>0.99980612670629898</v>
      </c>
      <c r="AM1267">
        <v>0</v>
      </c>
      <c r="AN1267">
        <v>0</v>
      </c>
      <c r="AO1267">
        <v>1.0403866758149201E-2</v>
      </c>
      <c r="AP1267">
        <v>2</v>
      </c>
      <c r="AQ1267">
        <v>246</v>
      </c>
      <c r="AR1267">
        <v>1</v>
      </c>
      <c r="AS1267">
        <v>2.3489125333334599E-2</v>
      </c>
      <c r="AT1267">
        <v>5</v>
      </c>
      <c r="AU1267">
        <v>1.6183242012310198E-2</v>
      </c>
      <c r="AV1267">
        <v>1</v>
      </c>
      <c r="AW1267">
        <v>246</v>
      </c>
      <c r="AX1267">
        <v>0.999999999999999</v>
      </c>
      <c r="AY1267" s="73">
        <v>86.137319442511995</v>
      </c>
      <c r="AZ1267">
        <v>244</v>
      </c>
      <c r="BA1267">
        <v>0.99980612670629898</v>
      </c>
      <c r="BB1267">
        <v>238</v>
      </c>
      <c r="BC1267">
        <v>0.90186886827733903</v>
      </c>
      <c r="BD1267">
        <v>6</v>
      </c>
      <c r="BE1267">
        <v>8.7727264964510804E-2</v>
      </c>
      <c r="BF1267">
        <v>91.243411913275096</v>
      </c>
      <c r="BG1267">
        <v>92.536725495051002</v>
      </c>
      <c r="BH1267">
        <v>86.137319442511995</v>
      </c>
      <c r="BI1267">
        <v>88.874594442971002</v>
      </c>
    </row>
    <row r="1268" spans="1:61" x14ac:dyDescent="0.25">
      <c r="A1268" s="10" t="str">
        <f>VLOOKUP(D1268,'Index-Relations'!E:F,2,FALSE)</f>
        <v>ESG</v>
      </c>
      <c r="B1268" t="s">
        <v>3450</v>
      </c>
      <c r="C1268" s="53" t="s">
        <v>3350</v>
      </c>
      <c r="D1268" s="59" t="s">
        <v>3010</v>
      </c>
      <c r="E1268" s="59" t="s">
        <v>4708</v>
      </c>
      <c r="F1268" t="s">
        <v>531</v>
      </c>
      <c r="G1268" t="s">
        <v>530</v>
      </c>
      <c r="H1268" t="s">
        <v>532</v>
      </c>
      <c r="I1268" s="52">
        <v>45505</v>
      </c>
      <c r="J1268" t="s">
        <v>2457</v>
      </c>
      <c r="K1268">
        <v>246</v>
      </c>
      <c r="L1268" s="73">
        <v>91.426385027793998</v>
      </c>
      <c r="M1268">
        <v>244</v>
      </c>
      <c r="N1268">
        <v>0.99980028600853799</v>
      </c>
      <c r="O1268" s="73">
        <v>92.599282128766902</v>
      </c>
      <c r="P1268">
        <v>244</v>
      </c>
      <c r="Q1268">
        <v>0.99980028600853799</v>
      </c>
      <c r="R1268">
        <v>243</v>
      </c>
      <c r="S1268">
        <v>0.99962395109856605</v>
      </c>
      <c r="T1268">
        <v>29.141008836211899</v>
      </c>
      <c r="U1268">
        <v>0.59841507253506099</v>
      </c>
      <c r="V1268">
        <v>183</v>
      </c>
      <c r="W1268">
        <v>8.4012241448382E-2</v>
      </c>
      <c r="X1268">
        <v>30</v>
      </c>
      <c r="Y1268">
        <v>244</v>
      </c>
      <c r="Z1268">
        <v>0.99980028600853799</v>
      </c>
      <c r="AA1268">
        <v>25.292226561979</v>
      </c>
      <c r="AB1268">
        <v>232</v>
      </c>
      <c r="AC1268">
        <v>0.96223074782761697</v>
      </c>
      <c r="AD1268">
        <v>12</v>
      </c>
      <c r="AE1268">
        <v>3.7569538180921097E-2</v>
      </c>
      <c r="AF1268">
        <v>2</v>
      </c>
      <c r="AG1268">
        <v>1.9971399146184699E-4</v>
      </c>
      <c r="AH1268">
        <v>6.4733274422036097E-3</v>
      </c>
      <c r="AI1268">
        <v>16</v>
      </c>
      <c r="AJ1268" s="73">
        <v>88.865043215121901</v>
      </c>
      <c r="AK1268">
        <v>244</v>
      </c>
      <c r="AL1268">
        <v>0.99980028600853799</v>
      </c>
      <c r="AM1268">
        <v>0</v>
      </c>
      <c r="AN1268">
        <v>0</v>
      </c>
      <c r="AO1268">
        <v>1.0199990089257699E-2</v>
      </c>
      <c r="AP1268">
        <v>2</v>
      </c>
      <c r="AQ1268">
        <v>246</v>
      </c>
      <c r="AR1268">
        <v>0.999999999999999</v>
      </c>
      <c r="AS1268">
        <v>2.24971945318455E-2</v>
      </c>
      <c r="AT1268">
        <v>5</v>
      </c>
      <c r="AU1268">
        <v>1.55102586298481E-2</v>
      </c>
      <c r="AV1268">
        <v>1</v>
      </c>
      <c r="AW1268">
        <v>245</v>
      </c>
      <c r="AX1268">
        <v>0.99996462213717696</v>
      </c>
      <c r="AY1268" s="73">
        <v>86.558674269434903</v>
      </c>
      <c r="AZ1268">
        <v>244</v>
      </c>
      <c r="BA1268">
        <v>0.99980028600853799</v>
      </c>
      <c r="BB1268">
        <v>238</v>
      </c>
      <c r="BC1268">
        <v>0.90303999227669896</v>
      </c>
      <c r="BD1268">
        <v>6</v>
      </c>
      <c r="BE1268">
        <v>8.6760017634042993E-2</v>
      </c>
      <c r="BF1268">
        <v>91.426385027793998</v>
      </c>
      <c r="BG1268">
        <v>92.599282128766902</v>
      </c>
      <c r="BH1268">
        <v>86.558674269434903</v>
      </c>
      <c r="BI1268">
        <v>88.865043215121901</v>
      </c>
    </row>
    <row r="1269" spans="1:61" x14ac:dyDescent="0.25">
      <c r="A1269" s="10" t="str">
        <f>VLOOKUP(D1269,'Index-Relations'!E:F,2,FALSE)</f>
        <v>ESG</v>
      </c>
      <c r="B1269" t="s">
        <v>3450</v>
      </c>
      <c r="C1269" s="53" t="s">
        <v>2765</v>
      </c>
      <c r="D1269" s="59" t="s">
        <v>3010</v>
      </c>
      <c r="E1269" s="59" t="s">
        <v>4709</v>
      </c>
      <c r="F1269" t="s">
        <v>531</v>
      </c>
      <c r="G1269" t="s">
        <v>530</v>
      </c>
      <c r="H1269" t="s">
        <v>532</v>
      </c>
      <c r="I1269" s="52">
        <v>45474</v>
      </c>
      <c r="J1269" t="s">
        <v>2457</v>
      </c>
      <c r="K1269">
        <v>246</v>
      </c>
      <c r="L1269" s="73">
        <v>92.075430917083906</v>
      </c>
      <c r="M1269">
        <v>244</v>
      </c>
      <c r="N1269">
        <v>0.99976409289858104</v>
      </c>
      <c r="O1269" s="73">
        <v>92.628832703260997</v>
      </c>
      <c r="P1269">
        <v>244</v>
      </c>
      <c r="Q1269">
        <v>0.99976409289858104</v>
      </c>
      <c r="R1269">
        <v>243</v>
      </c>
      <c r="S1269">
        <v>0.99956857522640197</v>
      </c>
      <c r="T1269">
        <v>28.746911152281701</v>
      </c>
      <c r="U1269">
        <v>0.61425449148812294</v>
      </c>
      <c r="V1269">
        <v>180</v>
      </c>
      <c r="W1269">
        <v>8.6727960422557995E-2</v>
      </c>
      <c r="X1269">
        <v>30</v>
      </c>
      <c r="Y1269">
        <v>244</v>
      </c>
      <c r="Z1269">
        <v>0.99976409289858104</v>
      </c>
      <c r="AA1269">
        <v>25.9127307210256</v>
      </c>
      <c r="AB1269">
        <v>232</v>
      </c>
      <c r="AC1269">
        <v>0.96527311264817495</v>
      </c>
      <c r="AD1269">
        <v>12</v>
      </c>
      <c r="AE1269">
        <v>3.4490980250406297E-2</v>
      </c>
      <c r="AF1269">
        <v>2</v>
      </c>
      <c r="AG1269">
        <v>2.3590710141850599E-4</v>
      </c>
      <c r="AH1269">
        <v>6.6625568173418002E-3</v>
      </c>
      <c r="AI1269">
        <v>16</v>
      </c>
      <c r="AJ1269" s="73">
        <v>88.910382265451005</v>
      </c>
      <c r="AK1269">
        <v>244</v>
      </c>
      <c r="AL1269">
        <v>0.99976409289858104</v>
      </c>
      <c r="AM1269">
        <v>0</v>
      </c>
      <c r="AN1269">
        <v>0</v>
      </c>
      <c r="AO1269">
        <v>8.9512108979985603E-3</v>
      </c>
      <c r="AP1269">
        <v>2</v>
      </c>
      <c r="AQ1269">
        <v>246</v>
      </c>
      <c r="AR1269">
        <v>1</v>
      </c>
      <c r="AS1269">
        <v>2.07596400141268E-2</v>
      </c>
      <c r="AT1269">
        <v>5</v>
      </c>
      <c r="AU1269">
        <v>1.3862896219256699E-2</v>
      </c>
      <c r="AV1269">
        <v>1</v>
      </c>
      <c r="AW1269">
        <v>245</v>
      </c>
      <c r="AX1269">
        <v>0.99996408733191999</v>
      </c>
      <c r="AY1269" s="73">
        <v>88.426188818050903</v>
      </c>
      <c r="AZ1269">
        <v>244</v>
      </c>
      <c r="BA1269">
        <v>0.99976409289858104</v>
      </c>
      <c r="BB1269">
        <v>238</v>
      </c>
      <c r="BC1269">
        <v>0.90960024513195303</v>
      </c>
      <c r="BD1269">
        <v>6</v>
      </c>
      <c r="BE1269">
        <v>8.1448543970047693E-2</v>
      </c>
      <c r="BF1269">
        <v>92.075430917083906</v>
      </c>
      <c r="BG1269">
        <v>92.628832703260997</v>
      </c>
      <c r="BH1269">
        <v>88.426188818050903</v>
      </c>
      <c r="BI1269">
        <v>88.910382265451005</v>
      </c>
    </row>
    <row r="1270" spans="1:61" x14ac:dyDescent="0.25">
      <c r="A1270" s="10" t="str">
        <f>VLOOKUP(D1270,'Index-Relations'!E:F,2,FALSE)</f>
        <v>ESG</v>
      </c>
      <c r="B1270" t="s">
        <v>3450</v>
      </c>
      <c r="C1270" s="53" t="s">
        <v>2766</v>
      </c>
      <c r="D1270" s="59" t="s">
        <v>3010</v>
      </c>
      <c r="E1270" s="59" t="s">
        <v>4710</v>
      </c>
      <c r="F1270" t="s">
        <v>531</v>
      </c>
      <c r="G1270" t="s">
        <v>530</v>
      </c>
      <c r="H1270" t="s">
        <v>532</v>
      </c>
      <c r="I1270" s="52">
        <v>45446</v>
      </c>
      <c r="J1270" t="s">
        <v>2457</v>
      </c>
      <c r="K1270">
        <v>243</v>
      </c>
      <c r="L1270" s="73">
        <v>92.370070833642998</v>
      </c>
      <c r="M1270">
        <v>242</v>
      </c>
      <c r="N1270">
        <v>0.99977431419059304</v>
      </c>
      <c r="O1270" s="73">
        <v>92.641719025390998</v>
      </c>
      <c r="P1270">
        <v>242</v>
      </c>
      <c r="Q1270">
        <v>0.99977431419059304</v>
      </c>
      <c r="R1270">
        <v>241</v>
      </c>
      <c r="S1270">
        <v>0.99956359176158804</v>
      </c>
      <c r="T1270">
        <v>29.0850680109106</v>
      </c>
      <c r="U1270">
        <v>0.61710090179869304</v>
      </c>
      <c r="V1270">
        <v>178</v>
      </c>
      <c r="W1270">
        <v>9.2776167275634897E-2</v>
      </c>
      <c r="X1270">
        <v>30</v>
      </c>
      <c r="Y1270">
        <v>241</v>
      </c>
      <c r="Z1270">
        <v>0.99956359176158804</v>
      </c>
      <c r="AA1270">
        <v>26.268551736477601</v>
      </c>
      <c r="AB1270">
        <v>230</v>
      </c>
      <c r="AC1270">
        <v>0.98119347917614796</v>
      </c>
      <c r="AD1270">
        <v>11</v>
      </c>
      <c r="AE1270">
        <v>1.8370112585439899E-2</v>
      </c>
      <c r="AF1270">
        <v>2</v>
      </c>
      <c r="AG1270">
        <v>4.3640823841135901E-4</v>
      </c>
      <c r="AH1270">
        <v>6.3970481135889696E-3</v>
      </c>
      <c r="AI1270">
        <v>16</v>
      </c>
      <c r="AJ1270" s="73">
        <v>89.155208720955898</v>
      </c>
      <c r="AK1270">
        <v>242</v>
      </c>
      <c r="AL1270">
        <v>0.99977431419059304</v>
      </c>
      <c r="AM1270">
        <v>0</v>
      </c>
      <c r="AN1270">
        <v>0</v>
      </c>
      <c r="AO1270">
        <v>9.2143357307141408E-3</v>
      </c>
      <c r="AP1270">
        <v>2</v>
      </c>
      <c r="AQ1270">
        <v>243</v>
      </c>
      <c r="AR1270">
        <v>1</v>
      </c>
      <c r="AS1270">
        <v>2.15444495175291E-2</v>
      </c>
      <c r="AT1270">
        <v>5</v>
      </c>
      <c r="AU1270">
        <v>1.40595590997818E-2</v>
      </c>
      <c r="AV1270">
        <v>1</v>
      </c>
      <c r="AW1270">
        <v>243</v>
      </c>
      <c r="AX1270">
        <v>1</v>
      </c>
      <c r="AY1270" s="73">
        <v>89.100106699972997</v>
      </c>
      <c r="AZ1270">
        <v>242</v>
      </c>
      <c r="BA1270">
        <v>0.99977431419059304</v>
      </c>
      <c r="BB1270">
        <v>235</v>
      </c>
      <c r="BC1270">
        <v>0.90671475192175899</v>
      </c>
      <c r="BD1270">
        <v>6</v>
      </c>
      <c r="BE1270">
        <v>8.4070912347525895E-2</v>
      </c>
      <c r="BF1270">
        <v>92.370070833642998</v>
      </c>
      <c r="BG1270">
        <v>92.641719025390998</v>
      </c>
      <c r="BH1270">
        <v>89.100106699972997</v>
      </c>
      <c r="BI1270">
        <v>89.155208720955898</v>
      </c>
    </row>
    <row r="1271" spans="1:61" x14ac:dyDescent="0.25">
      <c r="A1271" s="10" t="str">
        <f>VLOOKUP(D1271,'Index-Relations'!E:F,2,FALSE)</f>
        <v>ESG</v>
      </c>
      <c r="B1271" t="s">
        <v>3450</v>
      </c>
      <c r="C1271" s="53" t="s">
        <v>2767</v>
      </c>
      <c r="D1271" s="59" t="s">
        <v>3010</v>
      </c>
      <c r="E1271" s="59" t="s">
        <v>4711</v>
      </c>
      <c r="F1271" t="s">
        <v>531</v>
      </c>
      <c r="G1271" t="s">
        <v>530</v>
      </c>
      <c r="H1271" t="s">
        <v>532</v>
      </c>
      <c r="I1271" s="52">
        <v>45413</v>
      </c>
      <c r="J1271" t="s">
        <v>2457</v>
      </c>
      <c r="K1271">
        <v>243</v>
      </c>
      <c r="L1271" s="73">
        <v>92.423766172144994</v>
      </c>
      <c r="M1271">
        <v>242</v>
      </c>
      <c r="N1271">
        <v>0.99977112803338697</v>
      </c>
      <c r="O1271" s="73">
        <v>92.637804666134002</v>
      </c>
      <c r="P1271">
        <v>242</v>
      </c>
      <c r="Q1271">
        <v>0.99977112803338697</v>
      </c>
      <c r="R1271">
        <v>241</v>
      </c>
      <c r="S1271">
        <v>0.99954238341659496</v>
      </c>
      <c r="T1271">
        <v>29.202795709765098</v>
      </c>
      <c r="U1271">
        <v>0.62123904309913203</v>
      </c>
      <c r="V1271">
        <v>178</v>
      </c>
      <c r="W1271">
        <v>8.9628117518375502E-2</v>
      </c>
      <c r="X1271">
        <v>29</v>
      </c>
      <c r="Y1271">
        <v>241</v>
      </c>
      <c r="Z1271">
        <v>0.99954238341659396</v>
      </c>
      <c r="AA1271">
        <v>27.0122253586993</v>
      </c>
      <c r="AB1271">
        <v>230</v>
      </c>
      <c r="AC1271">
        <v>0.98132443281789405</v>
      </c>
      <c r="AD1271">
        <v>11</v>
      </c>
      <c r="AE1271">
        <v>1.8217950598699701E-2</v>
      </c>
      <c r="AF1271">
        <v>2</v>
      </c>
      <c r="AG1271">
        <v>4.5761658340563E-4</v>
      </c>
      <c r="AH1271">
        <v>6.0152031662721204E-3</v>
      </c>
      <c r="AI1271">
        <v>16</v>
      </c>
      <c r="AJ1271" s="73">
        <v>89.174376465936007</v>
      </c>
      <c r="AK1271">
        <v>242</v>
      </c>
      <c r="AL1271">
        <v>0.99977112803338697</v>
      </c>
      <c r="AM1271">
        <v>0</v>
      </c>
      <c r="AN1271">
        <v>0</v>
      </c>
      <c r="AO1271">
        <v>9.3472390934078598E-3</v>
      </c>
      <c r="AP1271">
        <v>2</v>
      </c>
      <c r="AQ1271">
        <v>242</v>
      </c>
      <c r="AR1271">
        <v>0.99977112803338697</v>
      </c>
      <c r="AS1271">
        <v>2.1905761579200399E-2</v>
      </c>
      <c r="AT1271">
        <v>5</v>
      </c>
      <c r="AU1271">
        <v>1.34908052791065E-2</v>
      </c>
      <c r="AV1271">
        <v>1</v>
      </c>
      <c r="AW1271">
        <v>242</v>
      </c>
      <c r="AX1271">
        <v>0.99977112803338697</v>
      </c>
      <c r="AY1271" s="73">
        <v>89.226499758703994</v>
      </c>
      <c r="AZ1271">
        <v>242</v>
      </c>
      <c r="BA1271">
        <v>0.99977112803338697</v>
      </c>
      <c r="BB1271">
        <v>233</v>
      </c>
      <c r="BC1271">
        <v>0.94600002811026096</v>
      </c>
      <c r="BD1271">
        <v>7</v>
      </c>
      <c r="BE1271">
        <v>4.4423860829717901E-2</v>
      </c>
      <c r="BF1271">
        <v>92.423766172144994</v>
      </c>
      <c r="BG1271">
        <v>92.637804666134002</v>
      </c>
      <c r="BH1271">
        <v>89.226499758703994</v>
      </c>
      <c r="BI1271">
        <v>89.174376465936007</v>
      </c>
    </row>
    <row r="1272" spans="1:61" x14ac:dyDescent="0.25">
      <c r="A1272" s="10" t="str">
        <f>VLOOKUP(D1272,'Index-Relations'!E:F,2,FALSE)</f>
        <v>ESG</v>
      </c>
      <c r="B1272" t="s">
        <v>3450</v>
      </c>
      <c r="C1272" s="53" t="s">
        <v>2768</v>
      </c>
      <c r="D1272" s="59" t="s">
        <v>3010</v>
      </c>
      <c r="E1272" s="59" t="s">
        <v>4712</v>
      </c>
      <c r="F1272" t="s">
        <v>531</v>
      </c>
      <c r="G1272" t="s">
        <v>530</v>
      </c>
      <c r="H1272" t="s">
        <v>532</v>
      </c>
      <c r="I1272" s="52">
        <v>45383</v>
      </c>
      <c r="J1272" t="s">
        <v>2457</v>
      </c>
      <c r="K1272">
        <v>243</v>
      </c>
      <c r="L1272">
        <v>94.2044661893338</v>
      </c>
      <c r="M1272">
        <v>242</v>
      </c>
      <c r="N1272">
        <v>0.99978936274115404</v>
      </c>
      <c r="O1272">
        <v>94.200119106895301</v>
      </c>
      <c r="P1272">
        <v>242</v>
      </c>
      <c r="Q1272">
        <v>0.99978936274115404</v>
      </c>
      <c r="R1272">
        <v>241</v>
      </c>
      <c r="S1272">
        <v>0.99952988294424805</v>
      </c>
      <c r="T1272">
        <v>29.0409009325172</v>
      </c>
      <c r="U1272">
        <v>0.61743280563139602</v>
      </c>
      <c r="V1272">
        <v>178</v>
      </c>
      <c r="W1272">
        <v>8.9189051989827295E-2</v>
      </c>
      <c r="X1272">
        <v>29</v>
      </c>
      <c r="Y1272">
        <v>241</v>
      </c>
      <c r="Z1272">
        <v>0.99952988294424705</v>
      </c>
      <c r="AA1272">
        <v>26.0088202022643</v>
      </c>
      <c r="AB1272">
        <v>230</v>
      </c>
      <c r="AC1272">
        <v>0.98069875350027003</v>
      </c>
      <c r="AD1272">
        <v>11</v>
      </c>
      <c r="AE1272">
        <v>1.8831129443977499E-2</v>
      </c>
      <c r="AF1272">
        <v>2</v>
      </c>
      <c r="AG1272">
        <v>4.70117055751839E-4</v>
      </c>
      <c r="AH1272">
        <v>5.9764647669398397E-3</v>
      </c>
      <c r="AI1272">
        <v>16</v>
      </c>
      <c r="AJ1272">
        <v>92.2464434120091</v>
      </c>
      <c r="AK1272">
        <v>242</v>
      </c>
      <c r="AL1272">
        <v>0.99978936274115404</v>
      </c>
      <c r="AM1272">
        <v>0</v>
      </c>
      <c r="AN1272">
        <v>0</v>
      </c>
      <c r="AO1272">
        <v>8.8101394701268591E-3</v>
      </c>
      <c r="AP1272">
        <v>2</v>
      </c>
      <c r="AQ1272">
        <v>242</v>
      </c>
      <c r="AR1272">
        <v>0.99978936274115404</v>
      </c>
      <c r="AS1272">
        <v>2.11214547855763E-2</v>
      </c>
      <c r="AT1272">
        <v>5</v>
      </c>
      <c r="AU1272">
        <v>1.2507600738267399E-2</v>
      </c>
      <c r="AV1272">
        <v>1</v>
      </c>
      <c r="AW1272">
        <v>242</v>
      </c>
      <c r="AX1272">
        <v>0.99978936274115404</v>
      </c>
      <c r="AY1272">
        <v>92.671866405434002</v>
      </c>
      <c r="AZ1272">
        <v>242</v>
      </c>
      <c r="BA1272">
        <v>0.99978936274115404</v>
      </c>
      <c r="BB1272">
        <v>233</v>
      </c>
      <c r="BC1272">
        <v>0.94728269244727503</v>
      </c>
      <c r="BD1272">
        <v>7</v>
      </c>
      <c r="BE1272">
        <v>4.3696530823751897E-2</v>
      </c>
      <c r="BF1272">
        <v>92.652179597355996</v>
      </c>
      <c r="BG1272">
        <v>92.679538709989004</v>
      </c>
      <c r="BH1272">
        <v>89.784789615050997</v>
      </c>
      <c r="BI1272">
        <v>89.235348902414998</v>
      </c>
    </row>
    <row r="1273" spans="1:61" x14ac:dyDescent="0.25">
      <c r="A1273" s="10" t="str">
        <f>VLOOKUP(D1273,'Index-Relations'!E:F,2,FALSE)</f>
        <v>ESG</v>
      </c>
      <c r="B1273" t="s">
        <v>3450</v>
      </c>
      <c r="C1273" s="53" t="s">
        <v>2769</v>
      </c>
      <c r="D1273" s="59" t="s">
        <v>3010</v>
      </c>
      <c r="E1273" s="59" t="s">
        <v>4713</v>
      </c>
      <c r="F1273" t="s">
        <v>531</v>
      </c>
      <c r="G1273" t="s">
        <v>530</v>
      </c>
      <c r="H1273" t="s">
        <v>532</v>
      </c>
      <c r="I1273" s="52">
        <v>45352</v>
      </c>
      <c r="J1273" t="s">
        <v>2457</v>
      </c>
      <c r="K1273">
        <v>243</v>
      </c>
      <c r="L1273">
        <v>94.301854885819793</v>
      </c>
      <c r="M1273">
        <v>242</v>
      </c>
      <c r="N1273">
        <v>0.99979161560570695</v>
      </c>
      <c r="O1273">
        <v>94.214784321459604</v>
      </c>
      <c r="P1273">
        <v>242</v>
      </c>
      <c r="Q1273">
        <v>0.99979161560570695</v>
      </c>
      <c r="R1273">
        <v>241</v>
      </c>
      <c r="S1273">
        <v>0.99957261641413997</v>
      </c>
      <c r="T1273">
        <v>28.909909082034201</v>
      </c>
      <c r="U1273">
        <v>0.59199266576074205</v>
      </c>
      <c r="V1273">
        <v>173</v>
      </c>
      <c r="W1273">
        <v>7.6967561203410501E-2</v>
      </c>
      <c r="X1273">
        <v>25</v>
      </c>
      <c r="Y1273">
        <v>241</v>
      </c>
      <c r="Z1273">
        <v>0.99957261641413897</v>
      </c>
      <c r="AA1273">
        <v>28.460931174899301</v>
      </c>
      <c r="AB1273">
        <v>230</v>
      </c>
      <c r="AC1273">
        <v>0.98096837887545496</v>
      </c>
      <c r="AD1273">
        <v>11</v>
      </c>
      <c r="AE1273">
        <v>1.86042375386853E-2</v>
      </c>
      <c r="AF1273">
        <v>2</v>
      </c>
      <c r="AG1273">
        <v>4.2738358585962398E-4</v>
      </c>
      <c r="AH1273">
        <v>1.53711870973945E-3</v>
      </c>
      <c r="AI1273">
        <v>8</v>
      </c>
      <c r="AJ1273">
        <v>92.325996878096603</v>
      </c>
      <c r="AK1273">
        <v>242</v>
      </c>
      <c r="AL1273">
        <v>0.99979161560570695</v>
      </c>
      <c r="AM1273">
        <v>0</v>
      </c>
      <c r="AN1273">
        <v>0</v>
      </c>
      <c r="AO1273">
        <v>8.7022068620517205E-3</v>
      </c>
      <c r="AP1273">
        <v>2</v>
      </c>
      <c r="AQ1273">
        <v>242</v>
      </c>
      <c r="AR1273">
        <v>0.99979161560570695</v>
      </c>
      <c r="AS1273">
        <v>2.0328293254145799E-2</v>
      </c>
      <c r="AT1273">
        <v>5</v>
      </c>
      <c r="AU1273">
        <v>1.2543853690450401E-2</v>
      </c>
      <c r="AV1273">
        <v>1</v>
      </c>
      <c r="AW1273">
        <v>242</v>
      </c>
      <c r="AX1273">
        <v>0.99979161560570695</v>
      </c>
      <c r="AY1273">
        <v>92.856489037522493</v>
      </c>
      <c r="AZ1273">
        <v>242</v>
      </c>
      <c r="BA1273">
        <v>0.99979161560570695</v>
      </c>
      <c r="BB1273">
        <v>233</v>
      </c>
      <c r="BC1273">
        <v>0.94871776562758003</v>
      </c>
      <c r="BD1273">
        <v>7</v>
      </c>
      <c r="BE1273">
        <v>4.23716431160749E-2</v>
      </c>
      <c r="BF1273">
        <v>92.758410375590003</v>
      </c>
      <c r="BG1273">
        <v>92.699613553798997</v>
      </c>
      <c r="BH1273">
        <v>90.024124257183999</v>
      </c>
      <c r="BI1273">
        <v>89.276973883503999</v>
      </c>
    </row>
    <row r="1274" spans="1:61" x14ac:dyDescent="0.25">
      <c r="A1274" s="10" t="str">
        <f>VLOOKUP(D1274,'Index-Relations'!E:F,2,FALSE)</f>
        <v>ESG</v>
      </c>
      <c r="B1274" t="s">
        <v>3450</v>
      </c>
      <c r="C1274" s="53" t="s">
        <v>2770</v>
      </c>
      <c r="D1274" s="59" t="s">
        <v>3010</v>
      </c>
      <c r="E1274" s="59" t="s">
        <v>4714</v>
      </c>
      <c r="F1274" t="s">
        <v>531</v>
      </c>
      <c r="G1274" t="s">
        <v>530</v>
      </c>
      <c r="H1274" t="s">
        <v>532</v>
      </c>
      <c r="I1274" s="52">
        <v>45323</v>
      </c>
      <c r="J1274" t="s">
        <v>2457</v>
      </c>
      <c r="K1274">
        <v>243</v>
      </c>
      <c r="L1274">
        <v>94.404209240982695</v>
      </c>
      <c r="M1274">
        <v>242</v>
      </c>
      <c r="N1274">
        <v>1</v>
      </c>
      <c r="O1274">
        <v>94.197391255362604</v>
      </c>
      <c r="P1274">
        <v>242</v>
      </c>
      <c r="Q1274">
        <v>1</v>
      </c>
      <c r="R1274">
        <v>241</v>
      </c>
      <c r="S1274">
        <v>0.99980553966315899</v>
      </c>
      <c r="T1274">
        <v>28.939147545760999</v>
      </c>
      <c r="U1274">
        <v>0.581105955905734</v>
      </c>
      <c r="V1274">
        <v>172</v>
      </c>
      <c r="W1274">
        <v>7.59753014603676E-2</v>
      </c>
      <c r="X1274">
        <v>25</v>
      </c>
      <c r="Y1274">
        <v>241</v>
      </c>
      <c r="Z1274">
        <v>0.99980553966315899</v>
      </c>
      <c r="AA1274">
        <v>26.554757909369901</v>
      </c>
      <c r="AB1274">
        <v>230</v>
      </c>
      <c r="AC1274">
        <v>0.97965183376562903</v>
      </c>
      <c r="AD1274">
        <v>11</v>
      </c>
      <c r="AE1274">
        <v>2.0153705897529201E-2</v>
      </c>
      <c r="AF1274">
        <v>2</v>
      </c>
      <c r="AG1274">
        <v>1.9446033684087101E-4</v>
      </c>
      <c r="AH1274">
        <v>1.6210574551381201E-3</v>
      </c>
      <c r="AI1274">
        <v>7</v>
      </c>
      <c r="AJ1274">
        <v>92.435592246719494</v>
      </c>
      <c r="AK1274">
        <v>242</v>
      </c>
      <c r="AL1274">
        <v>1</v>
      </c>
      <c r="AM1274">
        <v>0</v>
      </c>
      <c r="AN1274">
        <v>0</v>
      </c>
      <c r="AO1274">
        <v>8.8386959169648796E-3</v>
      </c>
      <c r="AP1274">
        <v>2</v>
      </c>
      <c r="AQ1274">
        <v>242</v>
      </c>
      <c r="AR1274">
        <v>1</v>
      </c>
      <c r="AS1274">
        <v>1.9569169540951298E-2</v>
      </c>
      <c r="AT1274">
        <v>5</v>
      </c>
      <c r="AU1274">
        <v>1.2865706202805E-2</v>
      </c>
      <c r="AV1274">
        <v>1</v>
      </c>
      <c r="AW1274">
        <v>242</v>
      </c>
      <c r="AX1274">
        <v>0.999999999999999</v>
      </c>
      <c r="AY1274">
        <v>93.021745344486305</v>
      </c>
      <c r="AZ1274">
        <v>242</v>
      </c>
      <c r="BA1274">
        <v>1</v>
      </c>
      <c r="BB1274">
        <v>233</v>
      </c>
      <c r="BC1274">
        <v>0.94610290775264705</v>
      </c>
      <c r="BD1274">
        <v>7</v>
      </c>
      <c r="BE1274">
        <v>4.5058396330387697E-2</v>
      </c>
      <c r="BF1274">
        <v>92.921733108382</v>
      </c>
      <c r="BG1274">
        <v>92.729431611890902</v>
      </c>
      <c r="BH1274">
        <v>90.190242120633997</v>
      </c>
      <c r="BI1274">
        <v>89.564752588532997</v>
      </c>
    </row>
    <row r="1275" spans="1:61" x14ac:dyDescent="0.25">
      <c r="A1275" s="10" t="str">
        <f>VLOOKUP(D1275,'Index-Relations'!E:F,2,FALSE)</f>
        <v>ESG</v>
      </c>
      <c r="B1275" t="s">
        <v>3450</v>
      </c>
      <c r="C1275" s="53" t="s">
        <v>2760</v>
      </c>
      <c r="D1275" s="59" t="s">
        <v>3011</v>
      </c>
      <c r="E1275" s="59" t="s">
        <v>4715</v>
      </c>
      <c r="F1275" t="s">
        <v>534</v>
      </c>
      <c r="G1275" t="s">
        <v>533</v>
      </c>
      <c r="H1275" t="s">
        <v>535</v>
      </c>
      <c r="I1275" s="52">
        <v>45659</v>
      </c>
      <c r="J1275" t="s">
        <v>2457</v>
      </c>
      <c r="K1275">
        <v>227</v>
      </c>
      <c r="L1275" s="73">
        <v>93.041959522827995</v>
      </c>
      <c r="M1275">
        <v>225</v>
      </c>
      <c r="N1275">
        <v>0.99946552294036906</v>
      </c>
      <c r="O1275" s="73">
        <v>93.167595957063</v>
      </c>
      <c r="P1275">
        <v>225</v>
      </c>
      <c r="Q1275">
        <v>0.99946552294036906</v>
      </c>
      <c r="R1275">
        <v>223</v>
      </c>
      <c r="S1275">
        <v>0.99899025972588895</v>
      </c>
      <c r="T1275">
        <v>30.672834326545601</v>
      </c>
      <c r="U1275">
        <v>0.65121968812307396</v>
      </c>
      <c r="V1275">
        <v>167</v>
      </c>
      <c r="W1275">
        <v>8.87400724654272E-2</v>
      </c>
      <c r="X1275">
        <v>27</v>
      </c>
      <c r="Y1275">
        <v>225</v>
      </c>
      <c r="Z1275">
        <v>0.99946552294036906</v>
      </c>
      <c r="AA1275">
        <v>28.784985461277099</v>
      </c>
      <c r="AB1275">
        <v>213</v>
      </c>
      <c r="AC1275">
        <v>0.965282914681171</v>
      </c>
      <c r="AD1275">
        <v>12</v>
      </c>
      <c r="AE1275">
        <v>3.4182608259197202E-2</v>
      </c>
      <c r="AF1275">
        <v>2</v>
      </c>
      <c r="AG1275">
        <v>5.3447705963130499E-4</v>
      </c>
      <c r="AH1275">
        <v>5.9015566636379099E-3</v>
      </c>
      <c r="AI1275">
        <v>14</v>
      </c>
      <c r="AJ1275" s="73">
        <v>88.770963621922903</v>
      </c>
      <c r="AK1275">
        <v>225</v>
      </c>
      <c r="AL1275">
        <v>0.99946552294036906</v>
      </c>
      <c r="AM1275">
        <v>0</v>
      </c>
      <c r="AN1275">
        <v>0</v>
      </c>
      <c r="AO1275">
        <v>1.31325581992389E-2</v>
      </c>
      <c r="AP1275">
        <v>2</v>
      </c>
      <c r="AQ1275">
        <v>226</v>
      </c>
      <c r="AR1275">
        <v>0.99967069413227005</v>
      </c>
      <c r="AS1275">
        <v>3.4384686350963402E-2</v>
      </c>
      <c r="AT1275">
        <v>5</v>
      </c>
      <c r="AU1275">
        <v>0</v>
      </c>
      <c r="AV1275">
        <v>0</v>
      </c>
      <c r="AW1275">
        <v>226</v>
      </c>
      <c r="AX1275">
        <v>0.99967069413227005</v>
      </c>
      <c r="AY1275" s="73">
        <v>90.720038641800002</v>
      </c>
      <c r="AZ1275">
        <v>225</v>
      </c>
      <c r="BA1275">
        <v>0.99946552294036906</v>
      </c>
      <c r="BB1275">
        <v>221</v>
      </c>
      <c r="BC1275">
        <v>0.96901515146150896</v>
      </c>
      <c r="BD1275">
        <v>3</v>
      </c>
      <c r="BE1275">
        <v>1.7522984471521699E-2</v>
      </c>
      <c r="BF1275">
        <v>93.041959522827995</v>
      </c>
      <c r="BG1275">
        <v>93.167595957063</v>
      </c>
      <c r="BH1275">
        <v>90.720038641800002</v>
      </c>
      <c r="BI1275">
        <v>88.770963621922903</v>
      </c>
    </row>
    <row r="1276" spans="1:61" x14ac:dyDescent="0.25">
      <c r="A1276" s="10" t="str">
        <f>VLOOKUP(D1276,'Index-Relations'!E:F,2,FALSE)</f>
        <v>ESG</v>
      </c>
      <c r="B1276" t="s">
        <v>3450</v>
      </c>
      <c r="C1276" s="53" t="s">
        <v>2761</v>
      </c>
      <c r="D1276" s="59" t="s">
        <v>3011</v>
      </c>
      <c r="E1276" s="59" t="s">
        <v>4716</v>
      </c>
      <c r="F1276" t="s">
        <v>534</v>
      </c>
      <c r="G1276" t="s">
        <v>533</v>
      </c>
      <c r="H1276" t="s">
        <v>535</v>
      </c>
      <c r="I1276" s="52">
        <v>45628</v>
      </c>
      <c r="J1276" t="s">
        <v>2457</v>
      </c>
      <c r="K1276">
        <v>242</v>
      </c>
      <c r="L1276" s="73">
        <v>90.725134870009001</v>
      </c>
      <c r="M1276">
        <v>239</v>
      </c>
      <c r="N1276">
        <v>0.99953516216903904</v>
      </c>
      <c r="O1276" s="73">
        <v>92.631715404409903</v>
      </c>
      <c r="P1276">
        <v>239</v>
      </c>
      <c r="Q1276">
        <v>0.99953516216903904</v>
      </c>
      <c r="R1276">
        <v>238</v>
      </c>
      <c r="S1276">
        <v>0.99936680878252504</v>
      </c>
      <c r="T1276">
        <v>28.617212173991501</v>
      </c>
      <c r="U1276">
        <v>0.58321807433812201</v>
      </c>
      <c r="V1276">
        <v>179</v>
      </c>
      <c r="W1276">
        <v>7.7705140599823697E-2</v>
      </c>
      <c r="X1276">
        <v>30</v>
      </c>
      <c r="Y1276">
        <v>239</v>
      </c>
      <c r="Z1276">
        <v>0.99953516216904004</v>
      </c>
      <c r="AA1276">
        <v>23.421728887962701</v>
      </c>
      <c r="AB1276">
        <v>226</v>
      </c>
      <c r="AC1276">
        <v>0.95711046303382397</v>
      </c>
      <c r="AD1276">
        <v>13</v>
      </c>
      <c r="AE1276">
        <v>4.2424699135215203E-2</v>
      </c>
      <c r="AF1276">
        <v>3</v>
      </c>
      <c r="AG1276">
        <v>4.6483783096044201E-4</v>
      </c>
      <c r="AH1276">
        <v>6.54278688026479E-3</v>
      </c>
      <c r="AI1276">
        <v>17</v>
      </c>
      <c r="AJ1276" s="73">
        <v>87.837793946325903</v>
      </c>
      <c r="AK1276">
        <v>239</v>
      </c>
      <c r="AL1276">
        <v>0.99953516216903904</v>
      </c>
      <c r="AM1276">
        <v>0</v>
      </c>
      <c r="AN1276">
        <v>0</v>
      </c>
      <c r="AO1276">
        <v>9.9662527688075299E-3</v>
      </c>
      <c r="AP1276">
        <v>2</v>
      </c>
      <c r="AQ1276">
        <v>241</v>
      </c>
      <c r="AR1276">
        <v>0.99973349703368097</v>
      </c>
      <c r="AS1276">
        <v>2.3475921268339101E-2</v>
      </c>
      <c r="AT1276">
        <v>5</v>
      </c>
      <c r="AU1276">
        <v>0</v>
      </c>
      <c r="AV1276">
        <v>0</v>
      </c>
      <c r="AW1276">
        <v>241</v>
      </c>
      <c r="AX1276">
        <v>0.99973349703368097</v>
      </c>
      <c r="AY1276" s="73">
        <v>85.209091621317896</v>
      </c>
      <c r="AZ1276">
        <v>239</v>
      </c>
      <c r="BA1276">
        <v>0.99953516216903904</v>
      </c>
      <c r="BB1276">
        <v>234</v>
      </c>
      <c r="BC1276">
        <v>0.91020720180160197</v>
      </c>
      <c r="BD1276">
        <v>5</v>
      </c>
      <c r="BE1276">
        <v>7.9560042463271599E-2</v>
      </c>
      <c r="BF1276">
        <v>90.725134870009001</v>
      </c>
      <c r="BG1276">
        <v>92.631715404409903</v>
      </c>
      <c r="BH1276">
        <v>85.209091621317896</v>
      </c>
      <c r="BI1276">
        <v>87.837793946325903</v>
      </c>
    </row>
    <row r="1277" spans="1:61" x14ac:dyDescent="0.25">
      <c r="A1277" s="10" t="str">
        <f>VLOOKUP(D1277,'Index-Relations'!E:F,2,FALSE)</f>
        <v>ESG</v>
      </c>
      <c r="B1277" t="s">
        <v>3450</v>
      </c>
      <c r="C1277" s="53" t="s">
        <v>2762</v>
      </c>
      <c r="D1277" s="59" t="s">
        <v>3011</v>
      </c>
      <c r="E1277" s="59" t="s">
        <v>4717</v>
      </c>
      <c r="F1277" t="s">
        <v>534</v>
      </c>
      <c r="G1277" t="s">
        <v>533</v>
      </c>
      <c r="H1277" t="s">
        <v>535</v>
      </c>
      <c r="I1277" s="52">
        <v>45597</v>
      </c>
      <c r="J1277" t="s">
        <v>2457</v>
      </c>
      <c r="K1277">
        <v>242</v>
      </c>
      <c r="L1277" s="73">
        <v>90.756223888861996</v>
      </c>
      <c r="M1277">
        <v>239</v>
      </c>
      <c r="N1277">
        <v>0.99948265593028696</v>
      </c>
      <c r="O1277" s="73">
        <v>92.651170283905003</v>
      </c>
      <c r="P1277">
        <v>239</v>
      </c>
      <c r="Q1277">
        <v>0.99948265593028696</v>
      </c>
      <c r="R1277">
        <v>238</v>
      </c>
      <c r="S1277">
        <v>0.99930514710884499</v>
      </c>
      <c r="T1277">
        <v>28.9670765615158</v>
      </c>
      <c r="U1277">
        <v>0.58406266130625295</v>
      </c>
      <c r="V1277">
        <v>178</v>
      </c>
      <c r="W1277">
        <v>7.8698328685692001E-2</v>
      </c>
      <c r="X1277">
        <v>30</v>
      </c>
      <c r="Y1277">
        <v>239</v>
      </c>
      <c r="Z1277">
        <v>0.99948265593028696</v>
      </c>
      <c r="AA1277">
        <v>24.5976487871499</v>
      </c>
      <c r="AB1277">
        <v>226</v>
      </c>
      <c r="AC1277">
        <v>0.95443030639196902</v>
      </c>
      <c r="AD1277">
        <v>13</v>
      </c>
      <c r="AE1277">
        <v>4.5052349538316501E-2</v>
      </c>
      <c r="AF1277">
        <v>3</v>
      </c>
      <c r="AG1277">
        <v>5.1734406971357799E-4</v>
      </c>
      <c r="AH1277">
        <v>9.5781514874893892E-3</v>
      </c>
      <c r="AI1277">
        <v>17</v>
      </c>
      <c r="AJ1277" s="73">
        <v>87.974919907404001</v>
      </c>
      <c r="AK1277">
        <v>239</v>
      </c>
      <c r="AL1277">
        <v>0.99948265593028696</v>
      </c>
      <c r="AM1277">
        <v>0</v>
      </c>
      <c r="AN1277">
        <v>0</v>
      </c>
      <c r="AO1277">
        <v>1.04290358743494E-2</v>
      </c>
      <c r="AP1277">
        <v>2</v>
      </c>
      <c r="AQ1277">
        <v>241</v>
      </c>
      <c r="AR1277">
        <v>0.99966967172827803</v>
      </c>
      <c r="AS1277">
        <v>2.4093668692024801E-2</v>
      </c>
      <c r="AT1277">
        <v>5</v>
      </c>
      <c r="AU1277">
        <v>0</v>
      </c>
      <c r="AV1277">
        <v>0</v>
      </c>
      <c r="AW1277">
        <v>241</v>
      </c>
      <c r="AX1277">
        <v>0.99966967172827803</v>
      </c>
      <c r="AY1277" s="73">
        <v>85.246577287643902</v>
      </c>
      <c r="AZ1277">
        <v>239</v>
      </c>
      <c r="BA1277">
        <v>0.99948265593028696</v>
      </c>
      <c r="BB1277">
        <v>233</v>
      </c>
      <c r="BC1277">
        <v>0.90088688764962099</v>
      </c>
      <c r="BD1277">
        <v>6</v>
      </c>
      <c r="BE1277">
        <v>8.8353748204307705E-2</v>
      </c>
      <c r="BF1277">
        <v>90.756223888861996</v>
      </c>
      <c r="BG1277">
        <v>92.651170283905003</v>
      </c>
      <c r="BH1277">
        <v>85.246577287643902</v>
      </c>
      <c r="BI1277">
        <v>87.974919907404001</v>
      </c>
    </row>
    <row r="1278" spans="1:61" x14ac:dyDescent="0.25">
      <c r="A1278" s="10" t="str">
        <f>VLOOKUP(D1278,'Index-Relations'!E:F,2,FALSE)</f>
        <v>ESG</v>
      </c>
      <c r="B1278" t="s">
        <v>3450</v>
      </c>
      <c r="C1278" s="53" t="s">
        <v>2763</v>
      </c>
      <c r="D1278" s="59" t="s">
        <v>3011</v>
      </c>
      <c r="E1278" s="59" t="s">
        <v>4718</v>
      </c>
      <c r="F1278" t="s">
        <v>534</v>
      </c>
      <c r="G1278" t="s">
        <v>533</v>
      </c>
      <c r="H1278" t="s">
        <v>535</v>
      </c>
      <c r="I1278" s="52">
        <v>45566</v>
      </c>
      <c r="J1278" t="s">
        <v>2457</v>
      </c>
      <c r="K1278">
        <v>242</v>
      </c>
      <c r="L1278" s="73">
        <v>90.855441133807005</v>
      </c>
      <c r="M1278">
        <v>239</v>
      </c>
      <c r="N1278">
        <v>0.99947342926112104</v>
      </c>
      <c r="O1278" s="73">
        <v>92.669769120103993</v>
      </c>
      <c r="P1278">
        <v>239</v>
      </c>
      <c r="Q1278">
        <v>0.99947342926112104</v>
      </c>
      <c r="R1278">
        <v>238</v>
      </c>
      <c r="S1278">
        <v>0.99930825909625298</v>
      </c>
      <c r="T1278">
        <v>28.982358380870402</v>
      </c>
      <c r="U1278">
        <v>0.58453161761329198</v>
      </c>
      <c r="V1278">
        <v>178</v>
      </c>
      <c r="W1278">
        <v>7.9400164388801098E-2</v>
      </c>
      <c r="X1278">
        <v>30</v>
      </c>
      <c r="Y1278">
        <v>239</v>
      </c>
      <c r="Z1278">
        <v>0.99947342926112004</v>
      </c>
      <c r="AA1278">
        <v>24.016150619604801</v>
      </c>
      <c r="AB1278">
        <v>227</v>
      </c>
      <c r="AC1278">
        <v>0.96083777708097595</v>
      </c>
      <c r="AD1278">
        <v>12</v>
      </c>
      <c r="AE1278">
        <v>3.8635652180144697E-2</v>
      </c>
      <c r="AF1278">
        <v>3</v>
      </c>
      <c r="AG1278">
        <v>5.26570738878635E-4</v>
      </c>
      <c r="AH1278">
        <v>6.5625433048932301E-3</v>
      </c>
      <c r="AI1278">
        <v>17</v>
      </c>
      <c r="AJ1278" s="73">
        <v>88.146685635980901</v>
      </c>
      <c r="AK1278">
        <v>239</v>
      </c>
      <c r="AL1278">
        <v>0.99947342926112104</v>
      </c>
      <c r="AM1278">
        <v>0</v>
      </c>
      <c r="AN1278">
        <v>0</v>
      </c>
      <c r="AO1278">
        <v>1.07346714819771E-2</v>
      </c>
      <c r="AP1278">
        <v>2</v>
      </c>
      <c r="AQ1278">
        <v>241</v>
      </c>
      <c r="AR1278">
        <v>0.99965585235221899</v>
      </c>
      <c r="AS1278">
        <v>2.40485229610269E-2</v>
      </c>
      <c r="AT1278">
        <v>5</v>
      </c>
      <c r="AU1278">
        <v>0</v>
      </c>
      <c r="AV1278">
        <v>0</v>
      </c>
      <c r="AW1278">
        <v>241</v>
      </c>
      <c r="AX1278">
        <v>0.99965585235221899</v>
      </c>
      <c r="AY1278" s="73">
        <v>85.411858123799902</v>
      </c>
      <c r="AZ1278">
        <v>239</v>
      </c>
      <c r="BA1278">
        <v>0.99947342926112104</v>
      </c>
      <c r="BB1278">
        <v>233</v>
      </c>
      <c r="BC1278">
        <v>0.90081463110284898</v>
      </c>
      <c r="BD1278">
        <v>6</v>
      </c>
      <c r="BE1278">
        <v>8.8106549767393197E-2</v>
      </c>
      <c r="BF1278">
        <v>90.855441133807005</v>
      </c>
      <c r="BG1278">
        <v>92.669769120103993</v>
      </c>
      <c r="BH1278">
        <v>85.411858123799902</v>
      </c>
      <c r="BI1278">
        <v>88.146685635980901</v>
      </c>
    </row>
    <row r="1279" spans="1:61" x14ac:dyDescent="0.25">
      <c r="A1279" s="10" t="str">
        <f>VLOOKUP(D1279,'Index-Relations'!E:F,2,FALSE)</f>
        <v>ESG</v>
      </c>
      <c r="B1279" t="s">
        <v>3450</v>
      </c>
      <c r="C1279" s="53" t="s">
        <v>2764</v>
      </c>
      <c r="D1279" s="59" t="s">
        <v>3011</v>
      </c>
      <c r="E1279" s="59" t="s">
        <v>4719</v>
      </c>
      <c r="F1279" t="s">
        <v>534</v>
      </c>
      <c r="G1279" t="s">
        <v>533</v>
      </c>
      <c r="H1279" t="s">
        <v>535</v>
      </c>
      <c r="I1279" s="52">
        <v>45537</v>
      </c>
      <c r="J1279" t="s">
        <v>2457</v>
      </c>
      <c r="K1279">
        <v>241</v>
      </c>
      <c r="L1279" s="73">
        <v>91.291157996018995</v>
      </c>
      <c r="M1279">
        <v>239</v>
      </c>
      <c r="N1279">
        <v>0.99980101006488598</v>
      </c>
      <c r="O1279" s="73">
        <v>92.657032032024006</v>
      </c>
      <c r="P1279">
        <v>239</v>
      </c>
      <c r="Q1279">
        <v>0.99980101006488598</v>
      </c>
      <c r="R1279">
        <v>238</v>
      </c>
      <c r="S1279">
        <v>0.99962012259386801</v>
      </c>
      <c r="T1279">
        <v>29.1000729030131</v>
      </c>
      <c r="U1279">
        <v>0.58840999388761595</v>
      </c>
      <c r="V1279">
        <v>178</v>
      </c>
      <c r="W1279">
        <v>8.0402880528047505E-2</v>
      </c>
      <c r="X1279">
        <v>30</v>
      </c>
      <c r="Y1279">
        <v>239</v>
      </c>
      <c r="Z1279">
        <v>0.99980101006488498</v>
      </c>
      <c r="AA1279">
        <v>25.409806427756202</v>
      </c>
      <c r="AB1279">
        <v>226</v>
      </c>
      <c r="AC1279">
        <v>0.95925167239369502</v>
      </c>
      <c r="AD1279">
        <v>13</v>
      </c>
      <c r="AE1279">
        <v>4.0549337671191003E-2</v>
      </c>
      <c r="AF1279">
        <v>2</v>
      </c>
      <c r="AG1279">
        <v>1.9898993511361499E-4</v>
      </c>
      <c r="AH1279">
        <v>6.5436662965732504E-3</v>
      </c>
      <c r="AI1279">
        <v>16</v>
      </c>
      <c r="AJ1279" s="73">
        <v>88.911331232256003</v>
      </c>
      <c r="AK1279">
        <v>239</v>
      </c>
      <c r="AL1279">
        <v>0.99980101006488598</v>
      </c>
      <c r="AM1279">
        <v>0</v>
      </c>
      <c r="AN1279">
        <v>0</v>
      </c>
      <c r="AO1279">
        <v>1.0678442252773901E-2</v>
      </c>
      <c r="AP1279">
        <v>2</v>
      </c>
      <c r="AQ1279">
        <v>241</v>
      </c>
      <c r="AR1279">
        <v>1</v>
      </c>
      <c r="AS1279">
        <v>2.4109042750255601E-2</v>
      </c>
      <c r="AT1279">
        <v>5</v>
      </c>
      <c r="AU1279">
        <v>0</v>
      </c>
      <c r="AV1279">
        <v>0</v>
      </c>
      <c r="AW1279">
        <v>241</v>
      </c>
      <c r="AX1279">
        <v>0.999999999999999</v>
      </c>
      <c r="AY1279" s="73">
        <v>86.051553667505004</v>
      </c>
      <c r="AZ1279">
        <v>239</v>
      </c>
      <c r="BA1279">
        <v>0.99980101006488598</v>
      </c>
      <c r="BB1279">
        <v>233</v>
      </c>
      <c r="BC1279">
        <v>0.89927902311138397</v>
      </c>
      <c r="BD1279">
        <v>6</v>
      </c>
      <c r="BE1279">
        <v>9.0042534635841096E-2</v>
      </c>
      <c r="BF1279">
        <v>91.291157996018995</v>
      </c>
      <c r="BG1279">
        <v>92.657032032024006</v>
      </c>
      <c r="BH1279">
        <v>86.051553667505004</v>
      </c>
      <c r="BI1279">
        <v>88.911331232256003</v>
      </c>
    </row>
    <row r="1280" spans="1:61" x14ac:dyDescent="0.25">
      <c r="A1280" s="10" t="str">
        <f>VLOOKUP(D1280,'Index-Relations'!E:F,2,FALSE)</f>
        <v>ESG</v>
      </c>
      <c r="B1280" t="s">
        <v>3450</v>
      </c>
      <c r="C1280" s="53" t="s">
        <v>3350</v>
      </c>
      <c r="D1280" s="59" t="s">
        <v>3011</v>
      </c>
      <c r="E1280" s="59" t="s">
        <v>4720</v>
      </c>
      <c r="F1280" t="s">
        <v>534</v>
      </c>
      <c r="G1280" t="s">
        <v>533</v>
      </c>
      <c r="H1280" t="s">
        <v>535</v>
      </c>
      <c r="I1280" s="52">
        <v>45505</v>
      </c>
      <c r="J1280" t="s">
        <v>2457</v>
      </c>
      <c r="K1280">
        <v>241</v>
      </c>
      <c r="L1280" s="73">
        <v>91.475385122422907</v>
      </c>
      <c r="M1280">
        <v>239</v>
      </c>
      <c r="N1280">
        <v>0.99979516820334402</v>
      </c>
      <c r="O1280" s="73">
        <v>92.714457115588004</v>
      </c>
      <c r="P1280">
        <v>239</v>
      </c>
      <c r="Q1280">
        <v>0.99979516820334402</v>
      </c>
      <c r="R1280">
        <v>238</v>
      </c>
      <c r="S1280">
        <v>0.999614314592847</v>
      </c>
      <c r="T1280">
        <v>28.884098294270899</v>
      </c>
      <c r="U1280">
        <v>0.59800849456156302</v>
      </c>
      <c r="V1280">
        <v>179</v>
      </c>
      <c r="W1280">
        <v>8.5039097872883995E-2</v>
      </c>
      <c r="X1280">
        <v>30</v>
      </c>
      <c r="Y1280">
        <v>239</v>
      </c>
      <c r="Z1280">
        <v>0.99979516820334402</v>
      </c>
      <c r="AA1280">
        <v>25.6580723106688</v>
      </c>
      <c r="AB1280">
        <v>227</v>
      </c>
      <c r="AC1280">
        <v>0.96126288536826199</v>
      </c>
      <c r="AD1280">
        <v>12</v>
      </c>
      <c r="AE1280">
        <v>3.8532282835081602E-2</v>
      </c>
      <c r="AF1280">
        <v>2</v>
      </c>
      <c r="AG1280">
        <v>2.04831796656035E-4</v>
      </c>
      <c r="AH1280">
        <v>6.5524489816047001E-3</v>
      </c>
      <c r="AI1280">
        <v>16</v>
      </c>
      <c r="AJ1280" s="73">
        <v>88.898504574133995</v>
      </c>
      <c r="AK1280">
        <v>239</v>
      </c>
      <c r="AL1280">
        <v>0.99979516820334402</v>
      </c>
      <c r="AM1280">
        <v>0</v>
      </c>
      <c r="AN1280">
        <v>0</v>
      </c>
      <c r="AO1280">
        <v>1.0461371687392701E-2</v>
      </c>
      <c r="AP1280">
        <v>2</v>
      </c>
      <c r="AQ1280">
        <v>241</v>
      </c>
      <c r="AR1280">
        <v>1</v>
      </c>
      <c r="AS1280">
        <v>2.3073700254775599E-2</v>
      </c>
      <c r="AT1280">
        <v>5</v>
      </c>
      <c r="AU1280">
        <v>0</v>
      </c>
      <c r="AV1280">
        <v>0</v>
      </c>
      <c r="AW1280">
        <v>240</v>
      </c>
      <c r="AX1280">
        <v>0.99996371555567698</v>
      </c>
      <c r="AY1280" s="73">
        <v>86.486303024462899</v>
      </c>
      <c r="AZ1280">
        <v>239</v>
      </c>
      <c r="BA1280">
        <v>0.99979516820334402</v>
      </c>
      <c r="BB1280">
        <v>233</v>
      </c>
      <c r="BC1280">
        <v>0.90055532694348495</v>
      </c>
      <c r="BD1280">
        <v>6</v>
      </c>
      <c r="BE1280">
        <v>8.8983301369121207E-2</v>
      </c>
      <c r="BF1280">
        <v>91.475385122422907</v>
      </c>
      <c r="BG1280">
        <v>92.714457115588004</v>
      </c>
      <c r="BH1280">
        <v>86.486303024462899</v>
      </c>
      <c r="BI1280">
        <v>88.898504574133995</v>
      </c>
    </row>
    <row r="1281" spans="1:61" x14ac:dyDescent="0.25">
      <c r="A1281" s="10" t="str">
        <f>VLOOKUP(D1281,'Index-Relations'!E:F,2,FALSE)</f>
        <v>ESG</v>
      </c>
      <c r="B1281" t="s">
        <v>3450</v>
      </c>
      <c r="C1281" s="53" t="s">
        <v>2765</v>
      </c>
      <c r="D1281" s="59" t="s">
        <v>3011</v>
      </c>
      <c r="E1281" s="59" t="s">
        <v>4721</v>
      </c>
      <c r="F1281" t="s">
        <v>534</v>
      </c>
      <c r="G1281" t="s">
        <v>533</v>
      </c>
      <c r="H1281" t="s">
        <v>535</v>
      </c>
      <c r="I1281" s="52">
        <v>45474</v>
      </c>
      <c r="J1281" t="s">
        <v>2457</v>
      </c>
      <c r="K1281">
        <v>241</v>
      </c>
      <c r="L1281" s="73">
        <v>92.132370448632003</v>
      </c>
      <c r="M1281">
        <v>239</v>
      </c>
      <c r="N1281">
        <v>0.99975840387909598</v>
      </c>
      <c r="O1281" s="73">
        <v>92.730055178155894</v>
      </c>
      <c r="P1281">
        <v>239</v>
      </c>
      <c r="Q1281">
        <v>0.99975840387909598</v>
      </c>
      <c r="R1281">
        <v>238</v>
      </c>
      <c r="S1281">
        <v>0.99955817119901602</v>
      </c>
      <c r="T1281">
        <v>28.467769833994701</v>
      </c>
      <c r="U1281">
        <v>0.61399854474505999</v>
      </c>
      <c r="V1281">
        <v>177</v>
      </c>
      <c r="W1281">
        <v>8.7807833315861894E-2</v>
      </c>
      <c r="X1281">
        <v>30</v>
      </c>
      <c r="Y1281">
        <v>239</v>
      </c>
      <c r="Z1281">
        <v>0.99975840387909598</v>
      </c>
      <c r="AA1281">
        <v>26.265920171761799</v>
      </c>
      <c r="AB1281">
        <v>227</v>
      </c>
      <c r="AC1281">
        <v>0.96443565613408899</v>
      </c>
      <c r="AD1281">
        <v>12</v>
      </c>
      <c r="AE1281">
        <v>3.5322747745005802E-2</v>
      </c>
      <c r="AF1281">
        <v>2</v>
      </c>
      <c r="AG1281">
        <v>2.4159612090433801E-4</v>
      </c>
      <c r="AH1281">
        <v>6.7455140836269797E-3</v>
      </c>
      <c r="AI1281">
        <v>16</v>
      </c>
      <c r="AJ1281" s="73">
        <v>88.938815708190901</v>
      </c>
      <c r="AK1281">
        <v>239</v>
      </c>
      <c r="AL1281">
        <v>0.99975840387909598</v>
      </c>
      <c r="AM1281">
        <v>0</v>
      </c>
      <c r="AN1281">
        <v>0</v>
      </c>
      <c r="AO1281">
        <v>9.1670738919815403E-3</v>
      </c>
      <c r="AP1281">
        <v>2</v>
      </c>
      <c r="AQ1281">
        <v>241</v>
      </c>
      <c r="AR1281">
        <v>1</v>
      </c>
      <c r="AS1281">
        <v>2.12602692696011E-2</v>
      </c>
      <c r="AT1281">
        <v>5</v>
      </c>
      <c r="AU1281">
        <v>0</v>
      </c>
      <c r="AV1281">
        <v>0</v>
      </c>
      <c r="AW1281">
        <v>240</v>
      </c>
      <c r="AX1281">
        <v>0.99996322127970105</v>
      </c>
      <c r="AY1281" s="73">
        <v>88.404186035181993</v>
      </c>
      <c r="AZ1281">
        <v>239</v>
      </c>
      <c r="BA1281">
        <v>0.99975840387909598</v>
      </c>
      <c r="BB1281">
        <v>233</v>
      </c>
      <c r="BC1281">
        <v>0.90742020916100896</v>
      </c>
      <c r="BD1281">
        <v>6</v>
      </c>
      <c r="BE1281">
        <v>8.3412716947008803E-2</v>
      </c>
      <c r="BF1281">
        <v>92.132370448632003</v>
      </c>
      <c r="BG1281">
        <v>92.730055178155894</v>
      </c>
      <c r="BH1281">
        <v>88.404186035181993</v>
      </c>
      <c r="BI1281">
        <v>88.938815708190901</v>
      </c>
    </row>
    <row r="1282" spans="1:61" x14ac:dyDescent="0.25">
      <c r="A1282" s="10" t="str">
        <f>VLOOKUP(D1282,'Index-Relations'!E:F,2,FALSE)</f>
        <v>ESG</v>
      </c>
      <c r="B1282" t="s">
        <v>3450</v>
      </c>
      <c r="C1282" s="53" t="s">
        <v>2766</v>
      </c>
      <c r="D1282" s="59" t="s">
        <v>3011</v>
      </c>
      <c r="E1282" s="59" t="s">
        <v>4722</v>
      </c>
      <c r="F1282" t="s">
        <v>534</v>
      </c>
      <c r="G1282" t="s">
        <v>533</v>
      </c>
      <c r="H1282" t="s">
        <v>535</v>
      </c>
      <c r="I1282" s="52">
        <v>45446</v>
      </c>
      <c r="J1282" t="s">
        <v>2457</v>
      </c>
      <c r="K1282">
        <v>238</v>
      </c>
      <c r="L1282" s="73">
        <v>92.433198001196999</v>
      </c>
      <c r="M1282">
        <v>237</v>
      </c>
      <c r="N1282">
        <v>0.99976885539542104</v>
      </c>
      <c r="O1282" s="73">
        <v>92.745732657784998</v>
      </c>
      <c r="P1282">
        <v>237</v>
      </c>
      <c r="Q1282">
        <v>0.99976885539542104</v>
      </c>
      <c r="R1282">
        <v>236</v>
      </c>
      <c r="S1282">
        <v>0.99955303609931101</v>
      </c>
      <c r="T1282">
        <v>28.820029314669998</v>
      </c>
      <c r="U1282">
        <v>0.61691364967859097</v>
      </c>
      <c r="V1282">
        <v>175</v>
      </c>
      <c r="W1282">
        <v>9.3909150244647896E-2</v>
      </c>
      <c r="X1282">
        <v>30</v>
      </c>
      <c r="Y1282">
        <v>236</v>
      </c>
      <c r="Z1282">
        <v>0.99955303609931101</v>
      </c>
      <c r="AA1282">
        <v>26.629288754372499</v>
      </c>
      <c r="AB1282">
        <v>225</v>
      </c>
      <c r="AC1282">
        <v>0.98073859481568604</v>
      </c>
      <c r="AD1282">
        <v>11</v>
      </c>
      <c r="AE1282">
        <v>1.8814441283624899E-2</v>
      </c>
      <c r="AF1282">
        <v>2</v>
      </c>
      <c r="AG1282">
        <v>4.4696390068865E-4</v>
      </c>
      <c r="AH1282">
        <v>6.4751688937147497E-3</v>
      </c>
      <c r="AI1282">
        <v>16</v>
      </c>
      <c r="AJ1282" s="73">
        <v>89.187524169596998</v>
      </c>
      <c r="AK1282">
        <v>237</v>
      </c>
      <c r="AL1282">
        <v>0.99976885539542104</v>
      </c>
      <c r="AM1282">
        <v>0</v>
      </c>
      <c r="AN1282">
        <v>0</v>
      </c>
      <c r="AO1282">
        <v>9.4372082787633794E-3</v>
      </c>
      <c r="AP1282">
        <v>2</v>
      </c>
      <c r="AQ1282">
        <v>238</v>
      </c>
      <c r="AR1282">
        <v>1</v>
      </c>
      <c r="AS1282">
        <v>2.2065557766741802E-2</v>
      </c>
      <c r="AT1282">
        <v>5</v>
      </c>
      <c r="AU1282">
        <v>0</v>
      </c>
      <c r="AV1282">
        <v>0</v>
      </c>
      <c r="AW1282">
        <v>238</v>
      </c>
      <c r="AX1282">
        <v>0.999999999999999</v>
      </c>
      <c r="AY1282" s="73">
        <v>89.089975668247007</v>
      </c>
      <c r="AZ1282">
        <v>237</v>
      </c>
      <c r="BA1282">
        <v>0.99976885539542104</v>
      </c>
      <c r="BB1282">
        <v>230</v>
      </c>
      <c r="BC1282">
        <v>0.90445840685878298</v>
      </c>
      <c r="BD1282">
        <v>6</v>
      </c>
      <c r="BE1282">
        <v>8.6104384862453004E-2</v>
      </c>
      <c r="BF1282">
        <v>92.433198001196999</v>
      </c>
      <c r="BG1282">
        <v>92.745732657784998</v>
      </c>
      <c r="BH1282">
        <v>89.089975668247007</v>
      </c>
      <c r="BI1282">
        <v>89.187524169596998</v>
      </c>
    </row>
    <row r="1283" spans="1:61" x14ac:dyDescent="0.25">
      <c r="A1283" s="10" t="str">
        <f>VLOOKUP(D1283,'Index-Relations'!E:F,2,FALSE)</f>
        <v>ESG</v>
      </c>
      <c r="B1283" t="s">
        <v>3450</v>
      </c>
      <c r="C1283" s="53" t="s">
        <v>2767</v>
      </c>
      <c r="D1283" s="59" t="s">
        <v>3011</v>
      </c>
      <c r="E1283" s="59" t="s">
        <v>4723</v>
      </c>
      <c r="F1283" t="s">
        <v>534</v>
      </c>
      <c r="G1283" t="s">
        <v>533</v>
      </c>
      <c r="H1283" t="s">
        <v>535</v>
      </c>
      <c r="I1283" s="52">
        <v>45413</v>
      </c>
      <c r="J1283" t="s">
        <v>2457</v>
      </c>
      <c r="K1283">
        <v>238</v>
      </c>
      <c r="L1283" s="73">
        <v>92.4862908499599</v>
      </c>
      <c r="M1283">
        <v>237</v>
      </c>
      <c r="N1283">
        <v>0.99976568744138405</v>
      </c>
      <c r="O1283" s="73">
        <v>92.738547070861003</v>
      </c>
      <c r="P1283">
        <v>237</v>
      </c>
      <c r="Q1283">
        <v>0.99976568744138405</v>
      </c>
      <c r="R1283">
        <v>236</v>
      </c>
      <c r="S1283">
        <v>0.99953150525986501</v>
      </c>
      <c r="T1283">
        <v>28.936300446767401</v>
      </c>
      <c r="U1283">
        <v>0.62132915790899201</v>
      </c>
      <c r="V1283">
        <v>175</v>
      </c>
      <c r="W1283">
        <v>9.0733837191164304E-2</v>
      </c>
      <c r="X1283">
        <v>29</v>
      </c>
      <c r="Y1283">
        <v>236</v>
      </c>
      <c r="Z1283">
        <v>0.99953150525986401</v>
      </c>
      <c r="AA1283">
        <v>27.371090416573601</v>
      </c>
      <c r="AB1283">
        <v>225</v>
      </c>
      <c r="AC1283">
        <v>0.98088048966941099</v>
      </c>
      <c r="AD1283">
        <v>11</v>
      </c>
      <c r="AE1283">
        <v>1.86510155904537E-2</v>
      </c>
      <c r="AF1283">
        <v>2</v>
      </c>
      <c r="AG1283">
        <v>4.6849474013487599E-4</v>
      </c>
      <c r="AH1283">
        <v>6.0894112235305399E-3</v>
      </c>
      <c r="AI1283">
        <v>16</v>
      </c>
      <c r="AJ1283" s="73">
        <v>89.206334089083896</v>
      </c>
      <c r="AK1283">
        <v>237</v>
      </c>
      <c r="AL1283">
        <v>0.99976568744138405</v>
      </c>
      <c r="AM1283">
        <v>0</v>
      </c>
      <c r="AN1283">
        <v>0</v>
      </c>
      <c r="AO1283">
        <v>9.5694354375563898E-3</v>
      </c>
      <c r="AP1283">
        <v>2</v>
      </c>
      <c r="AQ1283">
        <v>237</v>
      </c>
      <c r="AR1283">
        <v>0.99976568744138405</v>
      </c>
      <c r="AS1283">
        <v>2.2426490758164101E-2</v>
      </c>
      <c r="AT1283">
        <v>5</v>
      </c>
      <c r="AU1283">
        <v>0</v>
      </c>
      <c r="AV1283">
        <v>0</v>
      </c>
      <c r="AW1283">
        <v>237</v>
      </c>
      <c r="AX1283">
        <v>0.99976568744138505</v>
      </c>
      <c r="AY1283" s="73">
        <v>89.220162132690007</v>
      </c>
      <c r="AZ1283">
        <v>237</v>
      </c>
      <c r="BA1283">
        <v>0.99976568744138405</v>
      </c>
      <c r="BB1283">
        <v>228</v>
      </c>
      <c r="BC1283">
        <v>0.94471637673276698</v>
      </c>
      <c r="BD1283">
        <v>7</v>
      </c>
      <c r="BE1283">
        <v>4.54798752710611E-2</v>
      </c>
      <c r="BF1283">
        <v>92.4862908499599</v>
      </c>
      <c r="BG1283">
        <v>92.738547070861003</v>
      </c>
      <c r="BH1283">
        <v>89.220162132690007</v>
      </c>
      <c r="BI1283">
        <v>89.206334089083896</v>
      </c>
    </row>
    <row r="1284" spans="1:61" x14ac:dyDescent="0.25">
      <c r="A1284" s="10" t="str">
        <f>VLOOKUP(D1284,'Index-Relations'!E:F,2,FALSE)</f>
        <v>ESG</v>
      </c>
      <c r="B1284" t="s">
        <v>3450</v>
      </c>
      <c r="C1284" s="53" t="s">
        <v>2768</v>
      </c>
      <c r="D1284" s="59" t="s">
        <v>3011</v>
      </c>
      <c r="E1284" s="59" t="s">
        <v>4724</v>
      </c>
      <c r="F1284" t="s">
        <v>534</v>
      </c>
      <c r="G1284" t="s">
        <v>533</v>
      </c>
      <c r="H1284" t="s">
        <v>535</v>
      </c>
      <c r="I1284" s="52">
        <v>45383</v>
      </c>
      <c r="J1284" t="s">
        <v>2457</v>
      </c>
      <c r="K1284">
        <v>238</v>
      </c>
      <c r="L1284">
        <v>94.274141788005906</v>
      </c>
      <c r="M1284">
        <v>237</v>
      </c>
      <c r="N1284">
        <v>0.99978446462838999</v>
      </c>
      <c r="O1284">
        <v>94.279294960369498</v>
      </c>
      <c r="P1284">
        <v>237</v>
      </c>
      <c r="Q1284">
        <v>0.99978446462838999</v>
      </c>
      <c r="R1284">
        <v>236</v>
      </c>
      <c r="S1284">
        <v>0.99951895094501897</v>
      </c>
      <c r="T1284">
        <v>28.753434286757901</v>
      </c>
      <c r="U1284">
        <v>0.61755839838904203</v>
      </c>
      <c r="V1284">
        <v>175</v>
      </c>
      <c r="W1284">
        <v>9.0295057494669304E-2</v>
      </c>
      <c r="X1284">
        <v>29</v>
      </c>
      <c r="Y1284">
        <v>236</v>
      </c>
      <c r="Z1284">
        <v>0.99951895094501897</v>
      </c>
      <c r="AA1284">
        <v>26.338015244119401</v>
      </c>
      <c r="AB1284">
        <v>225</v>
      </c>
      <c r="AC1284">
        <v>0.980249926534144</v>
      </c>
      <c r="AD1284">
        <v>11</v>
      </c>
      <c r="AE1284">
        <v>1.92690244108739E-2</v>
      </c>
      <c r="AF1284">
        <v>2</v>
      </c>
      <c r="AG1284">
        <v>4.8104905498136299E-4</v>
      </c>
      <c r="AH1284">
        <v>6.0505770350294599E-3</v>
      </c>
      <c r="AI1284">
        <v>16</v>
      </c>
      <c r="AJ1284">
        <v>92.319108509692597</v>
      </c>
      <c r="AK1284">
        <v>237</v>
      </c>
      <c r="AL1284">
        <v>0.99978446462838999</v>
      </c>
      <c r="AM1284">
        <v>0</v>
      </c>
      <c r="AN1284">
        <v>0</v>
      </c>
      <c r="AO1284">
        <v>9.0150085271370108E-3</v>
      </c>
      <c r="AP1284">
        <v>2</v>
      </c>
      <c r="AQ1284">
        <v>237</v>
      </c>
      <c r="AR1284">
        <v>0.99978446462838999</v>
      </c>
      <c r="AS1284">
        <v>2.1612608477214901E-2</v>
      </c>
      <c r="AT1284">
        <v>5</v>
      </c>
      <c r="AU1284">
        <v>0</v>
      </c>
      <c r="AV1284">
        <v>0</v>
      </c>
      <c r="AW1284">
        <v>237</v>
      </c>
      <c r="AX1284">
        <v>0.99978446462838999</v>
      </c>
      <c r="AY1284">
        <v>92.715045869105793</v>
      </c>
      <c r="AZ1284">
        <v>237</v>
      </c>
      <c r="BA1284">
        <v>0.99978446462838999</v>
      </c>
      <c r="BB1284">
        <v>228</v>
      </c>
      <c r="BC1284">
        <v>0.94605681570343203</v>
      </c>
      <c r="BD1284">
        <v>7</v>
      </c>
      <c r="BE1284">
        <v>4.4712640397820698E-2</v>
      </c>
      <c r="BF1284">
        <v>92.714348182811904</v>
      </c>
      <c r="BG1284">
        <v>92.773027243513994</v>
      </c>
      <c r="BH1284">
        <v>89.791337714831997</v>
      </c>
      <c r="BI1284">
        <v>89.264284642552894</v>
      </c>
    </row>
    <row r="1285" spans="1:61" x14ac:dyDescent="0.25">
      <c r="A1285" s="10" t="str">
        <f>VLOOKUP(D1285,'Index-Relations'!E:F,2,FALSE)</f>
        <v>ESG</v>
      </c>
      <c r="B1285" t="s">
        <v>3450</v>
      </c>
      <c r="C1285" s="53" t="s">
        <v>2769</v>
      </c>
      <c r="D1285" s="59" t="s">
        <v>3011</v>
      </c>
      <c r="E1285" s="59" t="s">
        <v>4725</v>
      </c>
      <c r="F1285" t="s">
        <v>534</v>
      </c>
      <c r="G1285" t="s">
        <v>533</v>
      </c>
      <c r="H1285" t="s">
        <v>535</v>
      </c>
      <c r="I1285" s="52">
        <v>45352</v>
      </c>
      <c r="J1285" t="s">
        <v>2457</v>
      </c>
      <c r="K1285">
        <v>238</v>
      </c>
      <c r="L1285">
        <v>94.372547437158502</v>
      </c>
      <c r="M1285">
        <v>237</v>
      </c>
      <c r="N1285">
        <v>0.99978670396837899</v>
      </c>
      <c r="O1285">
        <v>94.295292146035607</v>
      </c>
      <c r="P1285">
        <v>237</v>
      </c>
      <c r="Q1285">
        <v>0.99978670396837899</v>
      </c>
      <c r="R1285">
        <v>236</v>
      </c>
      <c r="S1285">
        <v>0.99956254294783797</v>
      </c>
      <c r="T1285">
        <v>28.613176102500098</v>
      </c>
      <c r="U1285">
        <v>0.59035576350115904</v>
      </c>
      <c r="V1285">
        <v>170</v>
      </c>
      <c r="W1285">
        <v>7.7700010385177903E-2</v>
      </c>
      <c r="X1285">
        <v>25</v>
      </c>
      <c r="Y1285">
        <v>236</v>
      </c>
      <c r="Z1285">
        <v>0.99956254294783797</v>
      </c>
      <c r="AA1285">
        <v>28.856704599565798</v>
      </c>
      <c r="AB1285">
        <v>225</v>
      </c>
      <c r="AC1285">
        <v>0.98051980199882405</v>
      </c>
      <c r="AD1285">
        <v>11</v>
      </c>
      <c r="AE1285">
        <v>1.9042740949013901E-2</v>
      </c>
      <c r="AF1285">
        <v>2</v>
      </c>
      <c r="AG1285">
        <v>4.3745705216166597E-4</v>
      </c>
      <c r="AH1285">
        <v>1.55174644801808E-3</v>
      </c>
      <c r="AI1285">
        <v>8</v>
      </c>
      <c r="AJ1285">
        <v>92.3993095161741</v>
      </c>
      <c r="AK1285">
        <v>237</v>
      </c>
      <c r="AL1285">
        <v>0.99978670396837899</v>
      </c>
      <c r="AM1285">
        <v>0</v>
      </c>
      <c r="AN1285">
        <v>0</v>
      </c>
      <c r="AO1285">
        <v>8.9073185941751301E-3</v>
      </c>
      <c r="AP1285">
        <v>2</v>
      </c>
      <c r="AQ1285">
        <v>237</v>
      </c>
      <c r="AR1285">
        <v>0.99978670396837899</v>
      </c>
      <c r="AS1285">
        <v>2.0807432799615899E-2</v>
      </c>
      <c r="AT1285">
        <v>5</v>
      </c>
      <c r="AU1285">
        <v>0</v>
      </c>
      <c r="AV1285">
        <v>0</v>
      </c>
      <c r="AW1285">
        <v>237</v>
      </c>
      <c r="AX1285">
        <v>0.99978670396837899</v>
      </c>
      <c r="AY1285">
        <v>92.901529675631906</v>
      </c>
      <c r="AZ1285">
        <v>237</v>
      </c>
      <c r="BA1285">
        <v>0.99978670396837899</v>
      </c>
      <c r="BB1285">
        <v>228</v>
      </c>
      <c r="BC1285">
        <v>0.94750903914175599</v>
      </c>
      <c r="BD1285">
        <v>7</v>
      </c>
      <c r="BE1285">
        <v>4.3370346232447801E-2</v>
      </c>
      <c r="BF1285">
        <v>92.822105798911906</v>
      </c>
      <c r="BG1285">
        <v>92.79427037037</v>
      </c>
      <c r="BH1285">
        <v>90.0338007724269</v>
      </c>
      <c r="BI1285">
        <v>89.305270945346905</v>
      </c>
    </row>
    <row r="1286" spans="1:61" x14ac:dyDescent="0.25">
      <c r="A1286" s="10" t="str">
        <f>VLOOKUP(D1286,'Index-Relations'!E:F,2,FALSE)</f>
        <v>ESG</v>
      </c>
      <c r="B1286" t="s">
        <v>3450</v>
      </c>
      <c r="C1286" s="53" t="s">
        <v>2770</v>
      </c>
      <c r="D1286" s="59" t="s">
        <v>3011</v>
      </c>
      <c r="E1286" s="59" t="s">
        <v>4726</v>
      </c>
      <c r="F1286" t="s">
        <v>534</v>
      </c>
      <c r="G1286" t="s">
        <v>533</v>
      </c>
      <c r="H1286" t="s">
        <v>535</v>
      </c>
      <c r="I1286" s="52">
        <v>45323</v>
      </c>
      <c r="J1286" t="s">
        <v>2457</v>
      </c>
      <c r="K1286">
        <v>238</v>
      </c>
      <c r="L1286">
        <v>94.477965045142696</v>
      </c>
      <c r="M1286">
        <v>237</v>
      </c>
      <c r="N1286">
        <v>1</v>
      </c>
      <c r="O1286">
        <v>94.2806167567866</v>
      </c>
      <c r="P1286">
        <v>237</v>
      </c>
      <c r="Q1286">
        <v>1</v>
      </c>
      <c r="R1286">
        <v>236</v>
      </c>
      <c r="S1286">
        <v>0.99980095626933596</v>
      </c>
      <c r="T1286">
        <v>28.6579807481011</v>
      </c>
      <c r="U1286">
        <v>0.579295809451294</v>
      </c>
      <c r="V1286">
        <v>169</v>
      </c>
      <c r="W1286">
        <v>7.6719596655471595E-2</v>
      </c>
      <c r="X1286">
        <v>25</v>
      </c>
      <c r="Y1286">
        <v>236</v>
      </c>
      <c r="Z1286">
        <v>0.99980095626933596</v>
      </c>
      <c r="AA1286">
        <v>26.903460788217</v>
      </c>
      <c r="AB1286">
        <v>225</v>
      </c>
      <c r="AC1286">
        <v>0.97917223128766195</v>
      </c>
      <c r="AD1286">
        <v>11</v>
      </c>
      <c r="AE1286">
        <v>2.0628724981674298E-2</v>
      </c>
      <c r="AF1286">
        <v>2</v>
      </c>
      <c r="AG1286">
        <v>1.99043730663525E-4</v>
      </c>
      <c r="AH1286">
        <v>1.6369382118005501E-3</v>
      </c>
      <c r="AI1286">
        <v>7</v>
      </c>
      <c r="AJ1286">
        <v>92.513290202750198</v>
      </c>
      <c r="AK1286">
        <v>237</v>
      </c>
      <c r="AL1286">
        <v>1</v>
      </c>
      <c r="AM1286">
        <v>0</v>
      </c>
      <c r="AN1286">
        <v>0</v>
      </c>
      <c r="AO1286">
        <v>9.0470223290332608E-3</v>
      </c>
      <c r="AP1286">
        <v>2</v>
      </c>
      <c r="AQ1286">
        <v>237</v>
      </c>
      <c r="AR1286">
        <v>1</v>
      </c>
      <c r="AS1286">
        <v>2.0030411212338499E-2</v>
      </c>
      <c r="AT1286">
        <v>5</v>
      </c>
      <c r="AU1286">
        <v>0</v>
      </c>
      <c r="AV1286">
        <v>0</v>
      </c>
      <c r="AW1286">
        <v>237</v>
      </c>
      <c r="AX1286">
        <v>0.999999999999999</v>
      </c>
      <c r="AY1286">
        <v>93.069047655720198</v>
      </c>
      <c r="AZ1286">
        <v>237</v>
      </c>
      <c r="BA1286">
        <v>1</v>
      </c>
      <c r="BB1286">
        <v>228</v>
      </c>
      <c r="BC1286">
        <v>0.94483256335407395</v>
      </c>
      <c r="BD1286">
        <v>7</v>
      </c>
      <c r="BE1286">
        <v>4.6120414316892698E-2</v>
      </c>
      <c r="BF1286">
        <v>92.991482630381</v>
      </c>
      <c r="BG1286">
        <v>92.828659405325993</v>
      </c>
      <c r="BH1286">
        <v>90.2022648752789</v>
      </c>
      <c r="BI1286">
        <v>89.602561494976996</v>
      </c>
    </row>
    <row r="1287" spans="1:61" x14ac:dyDescent="0.25">
      <c r="A1287" s="10" t="str">
        <f>VLOOKUP(D1287,'Index-Relations'!E:F,2,FALSE)</f>
        <v>ESG</v>
      </c>
      <c r="B1287" t="s">
        <v>3450</v>
      </c>
      <c r="C1287" s="53" t="s">
        <v>2760</v>
      </c>
      <c r="D1287" s="59" t="s">
        <v>3012</v>
      </c>
      <c r="E1287" s="59" t="s">
        <v>4727</v>
      </c>
      <c r="F1287" t="s">
        <v>537</v>
      </c>
      <c r="G1287" t="s">
        <v>536</v>
      </c>
      <c r="H1287" t="s">
        <v>538</v>
      </c>
      <c r="I1287" s="52">
        <v>45659</v>
      </c>
      <c r="J1287" t="s">
        <v>2457</v>
      </c>
      <c r="K1287">
        <v>216</v>
      </c>
      <c r="L1287" s="73">
        <v>93.137932217821003</v>
      </c>
      <c r="M1287">
        <v>215</v>
      </c>
      <c r="N1287">
        <v>0.99978562209896205</v>
      </c>
      <c r="O1287" s="73">
        <v>93.137712137614002</v>
      </c>
      <c r="P1287">
        <v>215</v>
      </c>
      <c r="Q1287">
        <v>0.99978562209896205</v>
      </c>
      <c r="R1287">
        <v>214</v>
      </c>
      <c r="S1287">
        <v>0.99953460321407095</v>
      </c>
      <c r="T1287">
        <v>30.7444649669076</v>
      </c>
      <c r="U1287">
        <v>0.62952381225369203</v>
      </c>
      <c r="V1287">
        <v>159</v>
      </c>
      <c r="W1287">
        <v>9.6138338004385093E-2</v>
      </c>
      <c r="X1287">
        <v>27</v>
      </c>
      <c r="Y1287">
        <v>215</v>
      </c>
      <c r="Z1287">
        <v>0.99978562209896205</v>
      </c>
      <c r="AA1287">
        <v>29.708146819693699</v>
      </c>
      <c r="AB1287">
        <v>203</v>
      </c>
      <c r="AC1287">
        <v>0.96406912728944705</v>
      </c>
      <c r="AD1287">
        <v>12</v>
      </c>
      <c r="AE1287">
        <v>3.5716494809515401E-2</v>
      </c>
      <c r="AF1287">
        <v>1</v>
      </c>
      <c r="AG1287">
        <v>2.1437790103716301E-4</v>
      </c>
      <c r="AH1287">
        <v>6.3935698215921103E-3</v>
      </c>
      <c r="AI1287">
        <v>14</v>
      </c>
      <c r="AJ1287" s="73">
        <v>88.867742364161899</v>
      </c>
      <c r="AK1287">
        <v>215</v>
      </c>
      <c r="AL1287">
        <v>0.99978562209896205</v>
      </c>
      <c r="AM1287">
        <v>0</v>
      </c>
      <c r="AN1287">
        <v>0</v>
      </c>
      <c r="AO1287">
        <v>2.0446124968930601E-4</v>
      </c>
      <c r="AP1287">
        <v>1</v>
      </c>
      <c r="AQ1287">
        <v>216</v>
      </c>
      <c r="AR1287">
        <v>1</v>
      </c>
      <c r="AS1287">
        <v>0</v>
      </c>
      <c r="AT1287">
        <v>0</v>
      </c>
      <c r="AU1287">
        <v>0</v>
      </c>
      <c r="AV1287">
        <v>0</v>
      </c>
      <c r="AW1287">
        <v>216</v>
      </c>
      <c r="AX1287">
        <v>0.999999999999999</v>
      </c>
      <c r="AY1287" s="73">
        <v>90.887247075152004</v>
      </c>
      <c r="AZ1287">
        <v>215</v>
      </c>
      <c r="BA1287">
        <v>0.99978562209896205</v>
      </c>
      <c r="BB1287">
        <v>212</v>
      </c>
      <c r="BC1287">
        <v>0.98148624008068797</v>
      </c>
      <c r="BD1287">
        <v>3</v>
      </c>
      <c r="BE1287">
        <v>1.8309298669621801E-2</v>
      </c>
      <c r="BF1287">
        <v>93.137932217821003</v>
      </c>
      <c r="BG1287">
        <v>93.137712137614002</v>
      </c>
      <c r="BH1287">
        <v>90.887247075152004</v>
      </c>
      <c r="BI1287">
        <v>88.867742364161899</v>
      </c>
    </row>
    <row r="1288" spans="1:61" x14ac:dyDescent="0.25">
      <c r="A1288" s="10" t="str">
        <f>VLOOKUP(D1288,'Index-Relations'!E:F,2,FALSE)</f>
        <v>ESG</v>
      </c>
      <c r="B1288" t="s">
        <v>3450</v>
      </c>
      <c r="C1288" s="53" t="s">
        <v>2761</v>
      </c>
      <c r="D1288" s="59" t="s">
        <v>3012</v>
      </c>
      <c r="E1288" s="59" t="s">
        <v>4728</v>
      </c>
      <c r="F1288" t="s">
        <v>537</v>
      </c>
      <c r="G1288" t="s">
        <v>536</v>
      </c>
      <c r="H1288" t="s">
        <v>538</v>
      </c>
      <c r="I1288" s="52">
        <v>45628</v>
      </c>
      <c r="J1288" t="s">
        <v>2457</v>
      </c>
      <c r="K1288">
        <v>232</v>
      </c>
      <c r="L1288" s="73">
        <v>90.803253075664003</v>
      </c>
      <c r="M1288">
        <v>230</v>
      </c>
      <c r="N1288">
        <v>0.99979570375126503</v>
      </c>
      <c r="O1288" s="73">
        <v>92.712730604510995</v>
      </c>
      <c r="P1288">
        <v>230</v>
      </c>
      <c r="Q1288">
        <v>0.99979570375126503</v>
      </c>
      <c r="R1288">
        <v>229</v>
      </c>
      <c r="S1288">
        <v>0.99962229013894399</v>
      </c>
      <c r="T1288">
        <v>28.4820431638414</v>
      </c>
      <c r="U1288">
        <v>0.56872538829678398</v>
      </c>
      <c r="V1288">
        <v>172</v>
      </c>
      <c r="W1288">
        <v>8.1217880035739501E-2</v>
      </c>
      <c r="X1288">
        <v>30</v>
      </c>
      <c r="Y1288">
        <v>230</v>
      </c>
      <c r="Z1288">
        <v>0.99979570375126603</v>
      </c>
      <c r="AA1288">
        <v>23.887534888688901</v>
      </c>
      <c r="AB1288">
        <v>217</v>
      </c>
      <c r="AC1288">
        <v>0.95609583836115897</v>
      </c>
      <c r="AD1288">
        <v>13</v>
      </c>
      <c r="AE1288">
        <v>4.3699865390106001E-2</v>
      </c>
      <c r="AF1288">
        <v>2</v>
      </c>
      <c r="AG1288">
        <v>2.04296248734414E-4</v>
      </c>
      <c r="AH1288">
        <v>6.8385601755408401E-3</v>
      </c>
      <c r="AI1288">
        <v>17</v>
      </c>
      <c r="AJ1288" s="73">
        <v>87.853004993897002</v>
      </c>
      <c r="AK1288">
        <v>230</v>
      </c>
      <c r="AL1288">
        <v>0.99979570375126503</v>
      </c>
      <c r="AM1288">
        <v>0</v>
      </c>
      <c r="AN1288">
        <v>0</v>
      </c>
      <c r="AO1288">
        <v>1.5404740207386399E-4</v>
      </c>
      <c r="AP1288">
        <v>1</v>
      </c>
      <c r="AQ1288">
        <v>232</v>
      </c>
      <c r="AR1288">
        <v>1</v>
      </c>
      <c r="AS1288">
        <v>0</v>
      </c>
      <c r="AT1288">
        <v>0</v>
      </c>
      <c r="AU1288">
        <v>0</v>
      </c>
      <c r="AV1288">
        <v>0</v>
      </c>
      <c r="AW1288">
        <v>232</v>
      </c>
      <c r="AX1288">
        <v>0.999999999999999</v>
      </c>
      <c r="AY1288" s="73">
        <v>85.331004264984003</v>
      </c>
      <c r="AZ1288">
        <v>230</v>
      </c>
      <c r="BA1288">
        <v>0.99979570375126503</v>
      </c>
      <c r="BB1288">
        <v>226</v>
      </c>
      <c r="BC1288">
        <v>0.91789456067420205</v>
      </c>
      <c r="BD1288">
        <v>5</v>
      </c>
      <c r="BE1288">
        <v>8.1951391923723804E-2</v>
      </c>
      <c r="BF1288">
        <v>90.803253075664003</v>
      </c>
      <c r="BG1288">
        <v>92.712730604510995</v>
      </c>
      <c r="BH1288">
        <v>85.331004264984003</v>
      </c>
      <c r="BI1288">
        <v>87.853004993897002</v>
      </c>
    </row>
    <row r="1289" spans="1:61" x14ac:dyDescent="0.25">
      <c r="A1289" s="10" t="str">
        <f>VLOOKUP(D1289,'Index-Relations'!E:F,2,FALSE)</f>
        <v>ESG</v>
      </c>
      <c r="B1289" t="s">
        <v>3450</v>
      </c>
      <c r="C1289" s="53" t="s">
        <v>2762</v>
      </c>
      <c r="D1289" s="59" t="s">
        <v>3012</v>
      </c>
      <c r="E1289" s="59" t="s">
        <v>4729</v>
      </c>
      <c r="F1289" t="s">
        <v>537</v>
      </c>
      <c r="G1289" t="s">
        <v>536</v>
      </c>
      <c r="H1289" t="s">
        <v>538</v>
      </c>
      <c r="I1289" s="52">
        <v>45597</v>
      </c>
      <c r="J1289" t="s">
        <v>2457</v>
      </c>
      <c r="K1289">
        <v>232</v>
      </c>
      <c r="L1289" s="73">
        <v>90.836244765342897</v>
      </c>
      <c r="M1289">
        <v>230</v>
      </c>
      <c r="N1289">
        <v>0.99980723867281995</v>
      </c>
      <c r="O1289" s="73">
        <v>92.737772334040997</v>
      </c>
      <c r="P1289">
        <v>230</v>
      </c>
      <c r="Q1289">
        <v>0.99980723867281995</v>
      </c>
      <c r="R1289">
        <v>229</v>
      </c>
      <c r="S1289">
        <v>0.99962427639704199</v>
      </c>
      <c r="T1289">
        <v>28.847553656054501</v>
      </c>
      <c r="U1289">
        <v>0.57007739807836999</v>
      </c>
      <c r="V1289">
        <v>171</v>
      </c>
      <c r="W1289">
        <v>8.2163911339349596E-2</v>
      </c>
      <c r="X1289">
        <v>30</v>
      </c>
      <c r="Y1289">
        <v>230</v>
      </c>
      <c r="Z1289">
        <v>0.99980723867282095</v>
      </c>
      <c r="AA1289">
        <v>25.103304388420199</v>
      </c>
      <c r="AB1289">
        <v>217</v>
      </c>
      <c r="AC1289">
        <v>0.95337078366304495</v>
      </c>
      <c r="AD1289">
        <v>13</v>
      </c>
      <c r="AE1289">
        <v>4.6436455009774801E-2</v>
      </c>
      <c r="AF1289">
        <v>2</v>
      </c>
      <c r="AG1289">
        <v>1.9276132717953301E-4</v>
      </c>
      <c r="AH1289">
        <v>9.9999377719442797E-3</v>
      </c>
      <c r="AI1289">
        <v>17</v>
      </c>
      <c r="AJ1289" s="73">
        <v>87.999306998565899</v>
      </c>
      <c r="AK1289">
        <v>230</v>
      </c>
      <c r="AL1289">
        <v>0.99980723867281995</v>
      </c>
      <c r="AM1289">
        <v>0</v>
      </c>
      <c r="AN1289">
        <v>0</v>
      </c>
      <c r="AO1289">
        <v>1.5814193547664701E-4</v>
      </c>
      <c r="AP1289">
        <v>1</v>
      </c>
      <c r="AQ1289">
        <v>232</v>
      </c>
      <c r="AR1289">
        <v>1</v>
      </c>
      <c r="AS1289">
        <v>0</v>
      </c>
      <c r="AT1289">
        <v>0</v>
      </c>
      <c r="AU1289">
        <v>0</v>
      </c>
      <c r="AV1289">
        <v>0</v>
      </c>
      <c r="AW1289">
        <v>232</v>
      </c>
      <c r="AX1289">
        <v>0.999999999999999</v>
      </c>
      <c r="AY1289" s="73">
        <v>85.364318610653996</v>
      </c>
      <c r="AZ1289">
        <v>230</v>
      </c>
      <c r="BA1289">
        <v>0.99980723867281995</v>
      </c>
      <c r="BB1289">
        <v>225</v>
      </c>
      <c r="BC1289">
        <v>0.90877369190939505</v>
      </c>
      <c r="BD1289">
        <v>6</v>
      </c>
      <c r="BE1289">
        <v>9.1068166155128E-2</v>
      </c>
      <c r="BF1289">
        <v>90.836244765342897</v>
      </c>
      <c r="BG1289">
        <v>92.737772334040997</v>
      </c>
      <c r="BH1289">
        <v>85.364318610653996</v>
      </c>
      <c r="BI1289">
        <v>87.999306998565899</v>
      </c>
    </row>
    <row r="1290" spans="1:61" x14ac:dyDescent="0.25">
      <c r="A1290" s="10" t="str">
        <f>VLOOKUP(D1290,'Index-Relations'!E:F,2,FALSE)</f>
        <v>ESG</v>
      </c>
      <c r="B1290" t="s">
        <v>3450</v>
      </c>
      <c r="C1290" s="53" t="s">
        <v>2763</v>
      </c>
      <c r="D1290" s="59" t="s">
        <v>3012</v>
      </c>
      <c r="E1290" s="59" t="s">
        <v>4730</v>
      </c>
      <c r="F1290" t="s">
        <v>537</v>
      </c>
      <c r="G1290" t="s">
        <v>536</v>
      </c>
      <c r="H1290" t="s">
        <v>538</v>
      </c>
      <c r="I1290" s="52">
        <v>45566</v>
      </c>
      <c r="J1290" t="s">
        <v>2457</v>
      </c>
      <c r="K1290">
        <v>232</v>
      </c>
      <c r="L1290" s="73">
        <v>90.937766921039895</v>
      </c>
      <c r="M1290">
        <v>230</v>
      </c>
      <c r="N1290">
        <v>0.99981199745323601</v>
      </c>
      <c r="O1290" s="73">
        <v>92.756254268777894</v>
      </c>
      <c r="P1290">
        <v>230</v>
      </c>
      <c r="Q1290">
        <v>0.99981199745323601</v>
      </c>
      <c r="R1290">
        <v>229</v>
      </c>
      <c r="S1290">
        <v>0.99964177551774902</v>
      </c>
      <c r="T1290">
        <v>28.867734812583802</v>
      </c>
      <c r="U1290">
        <v>0.57069368155474998</v>
      </c>
      <c r="V1290">
        <v>171</v>
      </c>
      <c r="W1290">
        <v>8.2851394932854205E-2</v>
      </c>
      <c r="X1290">
        <v>30</v>
      </c>
      <c r="Y1290">
        <v>230</v>
      </c>
      <c r="Z1290">
        <v>0.99981199745323601</v>
      </c>
      <c r="AA1290">
        <v>24.509372230007699</v>
      </c>
      <c r="AB1290">
        <v>218</v>
      </c>
      <c r="AC1290">
        <v>0.95999466423086499</v>
      </c>
      <c r="AD1290">
        <v>12</v>
      </c>
      <c r="AE1290">
        <v>3.9817333222371597E-2</v>
      </c>
      <c r="AF1290">
        <v>2</v>
      </c>
      <c r="AG1290">
        <v>1.8800254676325901E-4</v>
      </c>
      <c r="AH1290">
        <v>6.8477927130633897E-3</v>
      </c>
      <c r="AI1290">
        <v>17</v>
      </c>
      <c r="AJ1290" s="73">
        <v>88.178419471999007</v>
      </c>
      <c r="AK1290">
        <v>230</v>
      </c>
      <c r="AL1290">
        <v>0.99981199745323601</v>
      </c>
      <c r="AM1290">
        <v>0</v>
      </c>
      <c r="AN1290">
        <v>0</v>
      </c>
      <c r="AO1290">
        <v>1.7122509946343901E-4</v>
      </c>
      <c r="AP1290">
        <v>1</v>
      </c>
      <c r="AQ1290">
        <v>232</v>
      </c>
      <c r="AR1290">
        <v>1</v>
      </c>
      <c r="AS1290">
        <v>0</v>
      </c>
      <c r="AT1290">
        <v>0</v>
      </c>
      <c r="AU1290">
        <v>0</v>
      </c>
      <c r="AV1290">
        <v>0</v>
      </c>
      <c r="AW1290">
        <v>232</v>
      </c>
      <c r="AX1290">
        <v>1</v>
      </c>
      <c r="AY1290" s="73">
        <v>85.531467468076897</v>
      </c>
      <c r="AZ1290">
        <v>230</v>
      </c>
      <c r="BA1290">
        <v>0.99981199745323601</v>
      </c>
      <c r="BB1290">
        <v>225</v>
      </c>
      <c r="BC1290">
        <v>0.90902746436993098</v>
      </c>
      <c r="BD1290">
        <v>6</v>
      </c>
      <c r="BE1290">
        <v>9.0801310530604903E-2</v>
      </c>
      <c r="BF1290">
        <v>90.937766921039895</v>
      </c>
      <c r="BG1290">
        <v>92.756254268777894</v>
      </c>
      <c r="BH1290">
        <v>85.531467468076897</v>
      </c>
      <c r="BI1290">
        <v>88.178419471999007</v>
      </c>
    </row>
    <row r="1291" spans="1:61" x14ac:dyDescent="0.25">
      <c r="A1291" s="10" t="str">
        <f>VLOOKUP(D1291,'Index-Relations'!E:F,2,FALSE)</f>
        <v>ESG</v>
      </c>
      <c r="B1291" t="s">
        <v>3450</v>
      </c>
      <c r="C1291" s="53" t="s">
        <v>2764</v>
      </c>
      <c r="D1291" s="59" t="s">
        <v>3012</v>
      </c>
      <c r="E1291" s="59" t="s">
        <v>4731</v>
      </c>
      <c r="F1291" t="s">
        <v>537</v>
      </c>
      <c r="G1291" t="s">
        <v>536</v>
      </c>
      <c r="H1291" t="s">
        <v>538</v>
      </c>
      <c r="I1291" s="52">
        <v>45537</v>
      </c>
      <c r="J1291" t="s">
        <v>2457</v>
      </c>
      <c r="K1291">
        <v>232</v>
      </c>
      <c r="L1291" s="73">
        <v>91.380531041870896</v>
      </c>
      <c r="M1291">
        <v>230</v>
      </c>
      <c r="N1291">
        <v>0.99979503254114999</v>
      </c>
      <c r="O1291" s="73">
        <v>92.743658429320902</v>
      </c>
      <c r="P1291">
        <v>230</v>
      </c>
      <c r="Q1291">
        <v>0.99979503254114999</v>
      </c>
      <c r="R1291">
        <v>229</v>
      </c>
      <c r="S1291">
        <v>0.99960871133223606</v>
      </c>
      <c r="T1291">
        <v>28.995275260665601</v>
      </c>
      <c r="U1291">
        <v>0.57495186013181299</v>
      </c>
      <c r="V1291">
        <v>171</v>
      </c>
      <c r="W1291">
        <v>8.3867200689547394E-2</v>
      </c>
      <c r="X1291">
        <v>30</v>
      </c>
      <c r="Y1291">
        <v>230</v>
      </c>
      <c r="Z1291">
        <v>0.99979503254114999</v>
      </c>
      <c r="AA1291">
        <v>25.934767300983602</v>
      </c>
      <c r="AB1291">
        <v>217</v>
      </c>
      <c r="AC1291">
        <v>0.95802762005501296</v>
      </c>
      <c r="AD1291">
        <v>13</v>
      </c>
      <c r="AE1291">
        <v>4.1767412486136898E-2</v>
      </c>
      <c r="AF1291">
        <v>2</v>
      </c>
      <c r="AG1291">
        <v>2.04967458849229E-4</v>
      </c>
      <c r="AH1291">
        <v>6.8256133478786897E-3</v>
      </c>
      <c r="AI1291">
        <v>16</v>
      </c>
      <c r="AJ1291" s="73">
        <v>88.965949952122998</v>
      </c>
      <c r="AK1291">
        <v>230</v>
      </c>
      <c r="AL1291">
        <v>0.99979503254114999</v>
      </c>
      <c r="AM1291">
        <v>0</v>
      </c>
      <c r="AN1291">
        <v>0</v>
      </c>
      <c r="AO1291">
        <v>1.6963122289309599E-4</v>
      </c>
      <c r="AP1291">
        <v>1</v>
      </c>
      <c r="AQ1291">
        <v>232</v>
      </c>
      <c r="AR1291">
        <v>0.999999999999999</v>
      </c>
      <c r="AS1291">
        <v>0</v>
      </c>
      <c r="AT1291">
        <v>0</v>
      </c>
      <c r="AU1291">
        <v>0</v>
      </c>
      <c r="AV1291">
        <v>0</v>
      </c>
      <c r="AW1291">
        <v>232</v>
      </c>
      <c r="AX1291">
        <v>1</v>
      </c>
      <c r="AY1291" s="73">
        <v>86.173134243245002</v>
      </c>
      <c r="AZ1291">
        <v>230</v>
      </c>
      <c r="BA1291">
        <v>0.99979503254114999</v>
      </c>
      <c r="BB1291">
        <v>225</v>
      </c>
      <c r="BC1291">
        <v>0.90708301699719296</v>
      </c>
      <c r="BD1291">
        <v>6</v>
      </c>
      <c r="BE1291">
        <v>9.2747351779913403E-2</v>
      </c>
      <c r="BF1291">
        <v>91.380531041870896</v>
      </c>
      <c r="BG1291">
        <v>92.743658429320902</v>
      </c>
      <c r="BH1291">
        <v>86.173134243245002</v>
      </c>
      <c r="BI1291">
        <v>88.965949952122998</v>
      </c>
    </row>
    <row r="1292" spans="1:61" x14ac:dyDescent="0.25">
      <c r="A1292" s="10" t="str">
        <f>VLOOKUP(D1292,'Index-Relations'!E:F,2,FALSE)</f>
        <v>ESG</v>
      </c>
      <c r="B1292" t="s">
        <v>3450</v>
      </c>
      <c r="C1292" s="53" t="s">
        <v>3350</v>
      </c>
      <c r="D1292" s="59" t="s">
        <v>3012</v>
      </c>
      <c r="E1292" s="59" t="s">
        <v>4732</v>
      </c>
      <c r="F1292" t="s">
        <v>537</v>
      </c>
      <c r="G1292" t="s">
        <v>536</v>
      </c>
      <c r="H1292" t="s">
        <v>538</v>
      </c>
      <c r="I1292" s="52">
        <v>45505</v>
      </c>
      <c r="J1292" t="s">
        <v>2457</v>
      </c>
      <c r="K1292">
        <v>232</v>
      </c>
      <c r="L1292" s="73">
        <v>91.539898631438902</v>
      </c>
      <c r="M1292">
        <v>230</v>
      </c>
      <c r="N1292">
        <v>0.99978928258197897</v>
      </c>
      <c r="O1292" s="73">
        <v>92.781545304404901</v>
      </c>
      <c r="P1292">
        <v>230</v>
      </c>
      <c r="Q1292">
        <v>0.99978928258197897</v>
      </c>
      <c r="R1292">
        <v>229</v>
      </c>
      <c r="S1292">
        <v>0.99960323233750503</v>
      </c>
      <c r="T1292">
        <v>28.781464220010001</v>
      </c>
      <c r="U1292">
        <v>0.58540753311897398</v>
      </c>
      <c r="V1292">
        <v>172</v>
      </c>
      <c r="W1292">
        <v>8.8632724087681899E-2</v>
      </c>
      <c r="X1292">
        <v>30</v>
      </c>
      <c r="Y1292">
        <v>230</v>
      </c>
      <c r="Z1292">
        <v>0.99978928258197897</v>
      </c>
      <c r="AA1292">
        <v>26.1667105187882</v>
      </c>
      <c r="AB1292">
        <v>218</v>
      </c>
      <c r="AC1292">
        <v>0.96014981604396599</v>
      </c>
      <c r="AD1292">
        <v>12</v>
      </c>
      <c r="AE1292">
        <v>3.9639466538012799E-2</v>
      </c>
      <c r="AF1292">
        <v>2</v>
      </c>
      <c r="AG1292">
        <v>2.10717418020277E-4</v>
      </c>
      <c r="AH1292">
        <v>6.8293457622669203E-3</v>
      </c>
      <c r="AI1292">
        <v>16</v>
      </c>
      <c r="AJ1292" s="73">
        <v>88.919485756356906</v>
      </c>
      <c r="AK1292">
        <v>230</v>
      </c>
      <c r="AL1292">
        <v>0.99978928258197897</v>
      </c>
      <c r="AM1292">
        <v>0</v>
      </c>
      <c r="AN1292">
        <v>0</v>
      </c>
      <c r="AO1292">
        <v>1.8339956899850001E-4</v>
      </c>
      <c r="AP1292">
        <v>1</v>
      </c>
      <c r="AQ1292">
        <v>232</v>
      </c>
      <c r="AR1292">
        <v>0.999999999999999</v>
      </c>
      <c r="AS1292">
        <v>0</v>
      </c>
      <c r="AT1292">
        <v>0</v>
      </c>
      <c r="AU1292">
        <v>0</v>
      </c>
      <c r="AV1292">
        <v>0</v>
      </c>
      <c r="AW1292">
        <v>231</v>
      </c>
      <c r="AX1292">
        <v>0.99996267296119501</v>
      </c>
      <c r="AY1292" s="73">
        <v>86.588376946320906</v>
      </c>
      <c r="AZ1292">
        <v>230</v>
      </c>
      <c r="BA1292">
        <v>0.99978928258197897</v>
      </c>
      <c r="BB1292">
        <v>225</v>
      </c>
      <c r="BC1292">
        <v>0.90827645960519399</v>
      </c>
      <c r="BD1292">
        <v>6</v>
      </c>
      <c r="BE1292">
        <v>9.1540140825806901E-2</v>
      </c>
      <c r="BF1292">
        <v>91.539898631438902</v>
      </c>
      <c r="BG1292">
        <v>92.781545304404901</v>
      </c>
      <c r="BH1292">
        <v>86.588376946320906</v>
      </c>
      <c r="BI1292">
        <v>88.919485756356906</v>
      </c>
    </row>
    <row r="1293" spans="1:61" x14ac:dyDescent="0.25">
      <c r="A1293" s="10" t="str">
        <f>VLOOKUP(D1293,'Index-Relations'!E:F,2,FALSE)</f>
        <v>ESG</v>
      </c>
      <c r="B1293" t="s">
        <v>3450</v>
      </c>
      <c r="C1293" s="53" t="s">
        <v>2765</v>
      </c>
      <c r="D1293" s="59" t="s">
        <v>3012</v>
      </c>
      <c r="E1293" s="59" t="s">
        <v>4733</v>
      </c>
      <c r="F1293" t="s">
        <v>537</v>
      </c>
      <c r="G1293" t="s">
        <v>536</v>
      </c>
      <c r="H1293" t="s">
        <v>538</v>
      </c>
      <c r="I1293" s="52">
        <v>45474</v>
      </c>
      <c r="J1293" t="s">
        <v>2457</v>
      </c>
      <c r="K1293">
        <v>232</v>
      </c>
      <c r="L1293" s="73">
        <v>92.205926076992895</v>
      </c>
      <c r="M1293">
        <v>230</v>
      </c>
      <c r="N1293">
        <v>0.99975202742818203</v>
      </c>
      <c r="O1293" s="73">
        <v>92.793929508522993</v>
      </c>
      <c r="P1293">
        <v>230</v>
      </c>
      <c r="Q1293">
        <v>0.99975202742818203</v>
      </c>
      <c r="R1293">
        <v>229</v>
      </c>
      <c r="S1293">
        <v>0.99954651000325201</v>
      </c>
      <c r="T1293">
        <v>28.3539919264039</v>
      </c>
      <c r="U1293">
        <v>0.60126361220386104</v>
      </c>
      <c r="V1293">
        <v>170</v>
      </c>
      <c r="W1293">
        <v>9.1647107921021195E-2</v>
      </c>
      <c r="X1293">
        <v>30</v>
      </c>
      <c r="Y1293">
        <v>230</v>
      </c>
      <c r="Z1293">
        <v>0.99975202742818203</v>
      </c>
      <c r="AA1293">
        <v>26.7244136871143</v>
      </c>
      <c r="AB1293">
        <v>218</v>
      </c>
      <c r="AC1293">
        <v>0.96349700574474295</v>
      </c>
      <c r="AD1293">
        <v>12</v>
      </c>
      <c r="AE1293">
        <v>3.6255021683439498E-2</v>
      </c>
      <c r="AF1293">
        <v>2</v>
      </c>
      <c r="AG1293">
        <v>2.4797257181750199E-4</v>
      </c>
      <c r="AH1293">
        <v>7.0404522450875197E-3</v>
      </c>
      <c r="AI1293">
        <v>16</v>
      </c>
      <c r="AJ1293" s="73">
        <v>88.958674571760895</v>
      </c>
      <c r="AK1293">
        <v>230</v>
      </c>
      <c r="AL1293">
        <v>0.99975202742818203</v>
      </c>
      <c r="AM1293">
        <v>0</v>
      </c>
      <c r="AN1293">
        <v>0</v>
      </c>
      <c r="AO1293">
        <v>1.8180184416457899E-4</v>
      </c>
      <c r="AP1293">
        <v>1</v>
      </c>
      <c r="AQ1293">
        <v>232</v>
      </c>
      <c r="AR1293">
        <v>1</v>
      </c>
      <c r="AS1293">
        <v>0</v>
      </c>
      <c r="AT1293">
        <v>0</v>
      </c>
      <c r="AU1293">
        <v>0</v>
      </c>
      <c r="AV1293">
        <v>0</v>
      </c>
      <c r="AW1293">
        <v>231</v>
      </c>
      <c r="AX1293">
        <v>0.99996225057825205</v>
      </c>
      <c r="AY1293" s="73">
        <v>88.540325520533997</v>
      </c>
      <c r="AZ1293">
        <v>230</v>
      </c>
      <c r="BA1293">
        <v>0.99975202742818203</v>
      </c>
      <c r="BB1293">
        <v>225</v>
      </c>
      <c r="BC1293">
        <v>0.91420396781850299</v>
      </c>
      <c r="BD1293">
        <v>6</v>
      </c>
      <c r="BE1293">
        <v>8.5614230337331995E-2</v>
      </c>
      <c r="BF1293">
        <v>92.205926076992895</v>
      </c>
      <c r="BG1293">
        <v>92.793929508522993</v>
      </c>
      <c r="BH1293">
        <v>88.540325520533997</v>
      </c>
      <c r="BI1293">
        <v>88.958674571760895</v>
      </c>
    </row>
    <row r="1294" spans="1:61" x14ac:dyDescent="0.25">
      <c r="A1294" s="10" t="str">
        <f>VLOOKUP(D1294,'Index-Relations'!E:F,2,FALSE)</f>
        <v>ESG</v>
      </c>
      <c r="B1294" t="s">
        <v>3450</v>
      </c>
      <c r="C1294" s="53" t="s">
        <v>2766</v>
      </c>
      <c r="D1294" s="59" t="s">
        <v>3012</v>
      </c>
      <c r="E1294" s="59" t="s">
        <v>4734</v>
      </c>
      <c r="F1294" t="s">
        <v>537</v>
      </c>
      <c r="G1294" t="s">
        <v>536</v>
      </c>
      <c r="H1294" t="s">
        <v>538</v>
      </c>
      <c r="I1294" s="52">
        <v>45446</v>
      </c>
      <c r="J1294" t="s">
        <v>2457</v>
      </c>
      <c r="K1294">
        <v>229</v>
      </c>
      <c r="L1294" s="73">
        <v>92.425033340739901</v>
      </c>
      <c r="M1294">
        <v>228</v>
      </c>
      <c r="N1294">
        <v>0.99976268624195797</v>
      </c>
      <c r="O1294" s="73">
        <v>92.816214474728994</v>
      </c>
      <c r="P1294">
        <v>228</v>
      </c>
      <c r="Q1294">
        <v>0.99976268624195797</v>
      </c>
      <c r="R1294">
        <v>227</v>
      </c>
      <c r="S1294">
        <v>0.99954110681850095</v>
      </c>
      <c r="T1294">
        <v>28.720027395761502</v>
      </c>
      <c r="U1294">
        <v>0.60446782569487401</v>
      </c>
      <c r="V1294">
        <v>168</v>
      </c>
      <c r="W1294">
        <v>9.79577511582682E-2</v>
      </c>
      <c r="X1294">
        <v>30</v>
      </c>
      <c r="Y1294">
        <v>227</v>
      </c>
      <c r="Z1294">
        <v>0.99954110681850095</v>
      </c>
      <c r="AA1294">
        <v>27.101307325396899</v>
      </c>
      <c r="AB1294">
        <v>216</v>
      </c>
      <c r="AC1294">
        <v>0.98022451591382098</v>
      </c>
      <c r="AD1294">
        <v>11</v>
      </c>
      <c r="AE1294">
        <v>1.9316590904679999E-2</v>
      </c>
      <c r="AF1294">
        <v>2</v>
      </c>
      <c r="AG1294">
        <v>4.5889318149865799E-4</v>
      </c>
      <c r="AH1294">
        <v>6.7543256599153197E-3</v>
      </c>
      <c r="AI1294">
        <v>16</v>
      </c>
      <c r="AJ1294" s="73">
        <v>89.179522103330001</v>
      </c>
      <c r="AK1294">
        <v>228</v>
      </c>
      <c r="AL1294">
        <v>0.99976268624195797</v>
      </c>
      <c r="AM1294">
        <v>0</v>
      </c>
      <c r="AN1294">
        <v>0</v>
      </c>
      <c r="AO1294">
        <v>1.8752947927001999E-4</v>
      </c>
      <c r="AP1294">
        <v>1</v>
      </c>
      <c r="AQ1294">
        <v>229</v>
      </c>
      <c r="AR1294">
        <v>1</v>
      </c>
      <c r="AS1294">
        <v>0</v>
      </c>
      <c r="AT1294">
        <v>0</v>
      </c>
      <c r="AU1294">
        <v>0</v>
      </c>
      <c r="AV1294">
        <v>0</v>
      </c>
      <c r="AW1294">
        <v>229</v>
      </c>
      <c r="AX1294">
        <v>0.999999999999999</v>
      </c>
      <c r="AY1294" s="73">
        <v>89.007073596289999</v>
      </c>
      <c r="AZ1294">
        <v>228</v>
      </c>
      <c r="BA1294">
        <v>0.99976268624195797</v>
      </c>
      <c r="BB1294">
        <v>222</v>
      </c>
      <c r="BC1294">
        <v>0.91140999539994405</v>
      </c>
      <c r="BD1294">
        <v>6</v>
      </c>
      <c r="BE1294">
        <v>8.8402475120785001E-2</v>
      </c>
      <c r="BF1294">
        <v>92.425033340739901</v>
      </c>
      <c r="BG1294">
        <v>92.816214474728994</v>
      </c>
      <c r="BH1294">
        <v>89.007073596289999</v>
      </c>
      <c r="BI1294">
        <v>89.179522103330001</v>
      </c>
    </row>
    <row r="1295" spans="1:61" x14ac:dyDescent="0.25">
      <c r="A1295" s="10" t="str">
        <f>VLOOKUP(D1295,'Index-Relations'!E:F,2,FALSE)</f>
        <v>ESG</v>
      </c>
      <c r="B1295" t="s">
        <v>3450</v>
      </c>
      <c r="C1295" s="53" t="s">
        <v>2767</v>
      </c>
      <c r="D1295" s="59" t="s">
        <v>3012</v>
      </c>
      <c r="E1295" s="59" t="s">
        <v>4735</v>
      </c>
      <c r="F1295" t="s">
        <v>537</v>
      </c>
      <c r="G1295" t="s">
        <v>536</v>
      </c>
      <c r="H1295" t="s">
        <v>538</v>
      </c>
      <c r="I1295" s="52">
        <v>45413</v>
      </c>
      <c r="J1295" t="s">
        <v>2457</v>
      </c>
      <c r="K1295">
        <v>229</v>
      </c>
      <c r="L1295" s="73">
        <v>92.480319335852002</v>
      </c>
      <c r="M1295">
        <v>228</v>
      </c>
      <c r="N1295">
        <v>0.99975930474024599</v>
      </c>
      <c r="O1295" s="73">
        <v>92.814234341529996</v>
      </c>
      <c r="P1295">
        <v>228</v>
      </c>
      <c r="Q1295">
        <v>0.99975930474024599</v>
      </c>
      <c r="R1295">
        <v>227</v>
      </c>
      <c r="S1295">
        <v>0.99951874340907498</v>
      </c>
      <c r="T1295">
        <v>28.8464662405644</v>
      </c>
      <c r="U1295">
        <v>0.60931846732346595</v>
      </c>
      <c r="V1295">
        <v>168</v>
      </c>
      <c r="W1295">
        <v>9.4549576291905302E-2</v>
      </c>
      <c r="X1295">
        <v>29</v>
      </c>
      <c r="Y1295">
        <v>227</v>
      </c>
      <c r="Z1295">
        <v>0.99951874340907498</v>
      </c>
      <c r="AA1295">
        <v>27.871741788299399</v>
      </c>
      <c r="AB1295">
        <v>216</v>
      </c>
      <c r="AC1295">
        <v>0.98035967200144303</v>
      </c>
      <c r="AD1295">
        <v>11</v>
      </c>
      <c r="AE1295">
        <v>1.9159071407632001E-2</v>
      </c>
      <c r="AF1295">
        <v>2</v>
      </c>
      <c r="AG1295">
        <v>4.81256590924732E-4</v>
      </c>
      <c r="AH1295">
        <v>6.3454965520630697E-3</v>
      </c>
      <c r="AI1295">
        <v>16</v>
      </c>
      <c r="AJ1295" s="73">
        <v>89.202345730456997</v>
      </c>
      <c r="AK1295">
        <v>228</v>
      </c>
      <c r="AL1295">
        <v>0.99975930474024599</v>
      </c>
      <c r="AM1295">
        <v>0</v>
      </c>
      <c r="AN1295">
        <v>0</v>
      </c>
      <c r="AO1295">
        <v>2.0521743939572499E-4</v>
      </c>
      <c r="AP1295">
        <v>1</v>
      </c>
      <c r="AQ1295">
        <v>228</v>
      </c>
      <c r="AR1295">
        <v>0.99975930474024599</v>
      </c>
      <c r="AS1295">
        <v>0</v>
      </c>
      <c r="AT1295">
        <v>0</v>
      </c>
      <c r="AU1295">
        <v>0</v>
      </c>
      <c r="AV1295">
        <v>0</v>
      </c>
      <c r="AW1295">
        <v>228</v>
      </c>
      <c r="AX1295">
        <v>0.99975930474024599</v>
      </c>
      <c r="AY1295" s="73">
        <v>89.138221004521</v>
      </c>
      <c r="AZ1295">
        <v>228</v>
      </c>
      <c r="BA1295">
        <v>0.99975930474024599</v>
      </c>
      <c r="BB1295">
        <v>220</v>
      </c>
      <c r="BC1295">
        <v>0.95283533497862005</v>
      </c>
      <c r="BD1295">
        <v>7</v>
      </c>
      <c r="BE1295">
        <v>4.6718752322229801E-2</v>
      </c>
      <c r="BF1295">
        <v>92.480319335852002</v>
      </c>
      <c r="BG1295">
        <v>92.814234341529996</v>
      </c>
      <c r="BH1295">
        <v>89.138221004521</v>
      </c>
      <c r="BI1295">
        <v>89.202345730456997</v>
      </c>
    </row>
    <row r="1296" spans="1:61" x14ac:dyDescent="0.25">
      <c r="A1296" s="10" t="str">
        <f>VLOOKUP(D1296,'Index-Relations'!E:F,2,FALSE)</f>
        <v>ESG</v>
      </c>
      <c r="B1296" t="s">
        <v>3450</v>
      </c>
      <c r="C1296" s="53" t="s">
        <v>2768</v>
      </c>
      <c r="D1296" s="59" t="s">
        <v>3012</v>
      </c>
      <c r="E1296" s="59" t="s">
        <v>4736</v>
      </c>
      <c r="F1296" t="s">
        <v>537</v>
      </c>
      <c r="G1296" t="s">
        <v>536</v>
      </c>
      <c r="H1296" t="s">
        <v>538</v>
      </c>
      <c r="I1296" s="52">
        <v>45383</v>
      </c>
      <c r="J1296" t="s">
        <v>2457</v>
      </c>
      <c r="K1296">
        <v>229</v>
      </c>
      <c r="L1296">
        <v>94.300686055972406</v>
      </c>
      <c r="M1296">
        <v>228</v>
      </c>
      <c r="N1296">
        <v>0.99977874677822798</v>
      </c>
      <c r="O1296">
        <v>94.339032087769993</v>
      </c>
      <c r="P1296">
        <v>228</v>
      </c>
      <c r="Q1296">
        <v>0.99977874677822798</v>
      </c>
      <c r="R1296">
        <v>227</v>
      </c>
      <c r="S1296">
        <v>0.99950618939040103</v>
      </c>
      <c r="T1296">
        <v>28.654388212781399</v>
      </c>
      <c r="U1296">
        <v>0.60549995434830906</v>
      </c>
      <c r="V1296">
        <v>168</v>
      </c>
      <c r="W1296">
        <v>9.4082218374320098E-2</v>
      </c>
      <c r="X1296">
        <v>29</v>
      </c>
      <c r="Y1296">
        <v>227</v>
      </c>
      <c r="Z1296">
        <v>0.99950618939040103</v>
      </c>
      <c r="AA1296">
        <v>26.7996228988371</v>
      </c>
      <c r="AB1296">
        <v>216</v>
      </c>
      <c r="AC1296">
        <v>0.97972598487240103</v>
      </c>
      <c r="AD1296">
        <v>11</v>
      </c>
      <c r="AE1296">
        <v>1.9780204517999299E-2</v>
      </c>
      <c r="AF1296">
        <v>2</v>
      </c>
      <c r="AG1296">
        <v>4.93810609598941E-4</v>
      </c>
      <c r="AH1296">
        <v>6.3043507108226197E-3</v>
      </c>
      <c r="AI1296">
        <v>16</v>
      </c>
      <c r="AJ1296">
        <v>92.351642075835798</v>
      </c>
      <c r="AK1296">
        <v>228</v>
      </c>
      <c r="AL1296">
        <v>0.99977874677822798</v>
      </c>
      <c r="AM1296">
        <v>0</v>
      </c>
      <c r="AN1296">
        <v>0</v>
      </c>
      <c r="AO1296">
        <v>2.1829199472555701E-4</v>
      </c>
      <c r="AP1296">
        <v>1</v>
      </c>
      <c r="AQ1296">
        <v>228</v>
      </c>
      <c r="AR1296">
        <v>0.99977874677822798</v>
      </c>
      <c r="AS1296">
        <v>0</v>
      </c>
      <c r="AT1296">
        <v>0</v>
      </c>
      <c r="AU1296">
        <v>0</v>
      </c>
      <c r="AV1296">
        <v>0</v>
      </c>
      <c r="AW1296">
        <v>228</v>
      </c>
      <c r="AX1296">
        <v>0.99977874677822798</v>
      </c>
      <c r="AY1296">
        <v>92.7085472752632</v>
      </c>
      <c r="AZ1296">
        <v>228</v>
      </c>
      <c r="BA1296">
        <v>0.99977874677822798</v>
      </c>
      <c r="BB1296">
        <v>220</v>
      </c>
      <c r="BC1296">
        <v>0.95366165094424105</v>
      </c>
      <c r="BD1296">
        <v>7</v>
      </c>
      <c r="BE1296">
        <v>4.5898803839261898E-2</v>
      </c>
      <c r="BF1296">
        <v>92.713440979599</v>
      </c>
      <c r="BG1296">
        <v>92.846142201289993</v>
      </c>
      <c r="BH1296">
        <v>89.727581025571894</v>
      </c>
      <c r="BI1296">
        <v>89.257263828729904</v>
      </c>
    </row>
    <row r="1297" spans="1:61" x14ac:dyDescent="0.25">
      <c r="A1297" s="10" t="str">
        <f>VLOOKUP(D1297,'Index-Relations'!E:F,2,FALSE)</f>
        <v>ESG</v>
      </c>
      <c r="B1297" t="s">
        <v>3450</v>
      </c>
      <c r="C1297" s="53" t="s">
        <v>2769</v>
      </c>
      <c r="D1297" s="59" t="s">
        <v>3012</v>
      </c>
      <c r="E1297" s="59" t="s">
        <v>4737</v>
      </c>
      <c r="F1297" t="s">
        <v>537</v>
      </c>
      <c r="G1297" t="s">
        <v>536</v>
      </c>
      <c r="H1297" t="s">
        <v>538</v>
      </c>
      <c r="I1297" s="52">
        <v>45352</v>
      </c>
      <c r="J1297" t="s">
        <v>2457</v>
      </c>
      <c r="K1297">
        <v>229</v>
      </c>
      <c r="L1297">
        <v>94.402728960377303</v>
      </c>
      <c r="M1297">
        <v>228</v>
      </c>
      <c r="N1297">
        <v>0.99978136309869403</v>
      </c>
      <c r="O1297">
        <v>94.353763743965402</v>
      </c>
      <c r="P1297">
        <v>228</v>
      </c>
      <c r="Q1297">
        <v>0.99978136309869403</v>
      </c>
      <c r="R1297">
        <v>227</v>
      </c>
      <c r="S1297">
        <v>0.99955158915235198</v>
      </c>
      <c r="T1297">
        <v>28.5269903420321</v>
      </c>
      <c r="U1297">
        <v>0.57820227203263896</v>
      </c>
      <c r="V1297">
        <v>163</v>
      </c>
      <c r="W1297">
        <v>8.0847443812630995E-2</v>
      </c>
      <c r="X1297">
        <v>25</v>
      </c>
      <c r="Y1297">
        <v>227</v>
      </c>
      <c r="Z1297">
        <v>0.99955158915235298</v>
      </c>
      <c r="AA1297">
        <v>29.346751145360201</v>
      </c>
      <c r="AB1297">
        <v>216</v>
      </c>
      <c r="AC1297">
        <v>0.98003202358980901</v>
      </c>
      <c r="AD1297">
        <v>11</v>
      </c>
      <c r="AE1297">
        <v>1.95195655625428E-2</v>
      </c>
      <c r="AF1297">
        <v>2</v>
      </c>
      <c r="AG1297">
        <v>4.4841084764742702E-4</v>
      </c>
      <c r="AH1297">
        <v>1.6146038223892401E-3</v>
      </c>
      <c r="AI1297">
        <v>8</v>
      </c>
      <c r="AJ1297">
        <v>92.439495241297195</v>
      </c>
      <c r="AK1297">
        <v>228</v>
      </c>
      <c r="AL1297">
        <v>0.99978136309869403</v>
      </c>
      <c r="AM1297">
        <v>0</v>
      </c>
      <c r="AN1297">
        <v>0</v>
      </c>
      <c r="AO1297">
        <v>2.1914389785605099E-4</v>
      </c>
      <c r="AP1297">
        <v>1</v>
      </c>
      <c r="AQ1297">
        <v>228</v>
      </c>
      <c r="AR1297">
        <v>0.99978136309869403</v>
      </c>
      <c r="AS1297">
        <v>0</v>
      </c>
      <c r="AT1297">
        <v>0</v>
      </c>
      <c r="AU1297">
        <v>0</v>
      </c>
      <c r="AV1297">
        <v>0</v>
      </c>
      <c r="AW1297">
        <v>228</v>
      </c>
      <c r="AX1297">
        <v>0.99978136309869403</v>
      </c>
      <c r="AY1297">
        <v>92.901410728875305</v>
      </c>
      <c r="AZ1297">
        <v>228</v>
      </c>
      <c r="BA1297">
        <v>0.99978136309869403</v>
      </c>
      <c r="BB1297">
        <v>220</v>
      </c>
      <c r="BC1297">
        <v>0.95510589229805098</v>
      </c>
      <c r="BD1297">
        <v>7</v>
      </c>
      <c r="BE1297">
        <v>4.4456326902786898E-2</v>
      </c>
      <c r="BF1297">
        <v>92.827075887773901</v>
      </c>
      <c r="BG1297">
        <v>92.866660921901897</v>
      </c>
      <c r="BH1297">
        <v>89.981132783673999</v>
      </c>
      <c r="BI1297">
        <v>89.3074223164529</v>
      </c>
    </row>
    <row r="1298" spans="1:61" x14ac:dyDescent="0.25">
      <c r="A1298" s="10" t="str">
        <f>VLOOKUP(D1298,'Index-Relations'!E:F,2,FALSE)</f>
        <v>ESG</v>
      </c>
      <c r="B1298" t="s">
        <v>3450</v>
      </c>
      <c r="C1298" s="53" t="s">
        <v>2770</v>
      </c>
      <c r="D1298" s="59" t="s">
        <v>3012</v>
      </c>
      <c r="E1298" s="59" t="s">
        <v>4738</v>
      </c>
      <c r="F1298" t="s">
        <v>537</v>
      </c>
      <c r="G1298" t="s">
        <v>536</v>
      </c>
      <c r="H1298" t="s">
        <v>538</v>
      </c>
      <c r="I1298" s="52">
        <v>45323</v>
      </c>
      <c r="J1298" t="s">
        <v>2457</v>
      </c>
      <c r="K1298">
        <v>229</v>
      </c>
      <c r="L1298">
        <v>94.511900500649006</v>
      </c>
      <c r="M1298">
        <v>228</v>
      </c>
      <c r="N1298">
        <v>1</v>
      </c>
      <c r="O1298">
        <v>94.337300294664502</v>
      </c>
      <c r="P1298">
        <v>228</v>
      </c>
      <c r="Q1298">
        <v>1</v>
      </c>
      <c r="R1298">
        <v>227</v>
      </c>
      <c r="S1298">
        <v>0.99979620140270398</v>
      </c>
      <c r="T1298">
        <v>28.588928102055998</v>
      </c>
      <c r="U1298">
        <v>0.56708359494220895</v>
      </c>
      <c r="V1298">
        <v>162</v>
      </c>
      <c r="W1298">
        <v>7.9766575942691403E-2</v>
      </c>
      <c r="X1298">
        <v>25</v>
      </c>
      <c r="Y1298">
        <v>227</v>
      </c>
      <c r="Z1298">
        <v>0.99979620140270398</v>
      </c>
      <c r="AA1298">
        <v>27.315141640187299</v>
      </c>
      <c r="AB1298">
        <v>216</v>
      </c>
      <c r="AC1298">
        <v>0.97867468603902297</v>
      </c>
      <c r="AD1298">
        <v>11</v>
      </c>
      <c r="AE1298">
        <v>2.1121515363682002E-2</v>
      </c>
      <c r="AF1298">
        <v>2</v>
      </c>
      <c r="AG1298">
        <v>2.03798597295024E-4</v>
      </c>
      <c r="AH1298">
        <v>1.70195050387781E-3</v>
      </c>
      <c r="AI1298">
        <v>7</v>
      </c>
      <c r="AJ1298">
        <v>92.562108187948695</v>
      </c>
      <c r="AK1298">
        <v>228</v>
      </c>
      <c r="AL1298">
        <v>1</v>
      </c>
      <c r="AM1298">
        <v>0</v>
      </c>
      <c r="AN1298">
        <v>0</v>
      </c>
      <c r="AO1298">
        <v>1.98290621112977E-4</v>
      </c>
      <c r="AP1298">
        <v>1</v>
      </c>
      <c r="AQ1298">
        <v>228</v>
      </c>
      <c r="AR1298">
        <v>1</v>
      </c>
      <c r="AS1298">
        <v>0</v>
      </c>
      <c r="AT1298">
        <v>0</v>
      </c>
      <c r="AU1298">
        <v>0</v>
      </c>
      <c r="AV1298">
        <v>0</v>
      </c>
      <c r="AW1298">
        <v>228</v>
      </c>
      <c r="AX1298">
        <v>1</v>
      </c>
      <c r="AY1298">
        <v>93.074509111051398</v>
      </c>
      <c r="AZ1298">
        <v>228</v>
      </c>
      <c r="BA1298">
        <v>1</v>
      </c>
      <c r="BB1298">
        <v>220</v>
      </c>
      <c r="BC1298">
        <v>0.952579545118177</v>
      </c>
      <c r="BD1298">
        <v>7</v>
      </c>
      <c r="BE1298">
        <v>4.7222164260709597E-2</v>
      </c>
      <c r="BF1298">
        <v>93.003434847907897</v>
      </c>
      <c r="BG1298">
        <v>92.900342777460907</v>
      </c>
      <c r="BH1298">
        <v>90.157344460546</v>
      </c>
      <c r="BI1298">
        <v>89.6200888396599</v>
      </c>
    </row>
    <row r="1299" spans="1:61" x14ac:dyDescent="0.25">
      <c r="A1299" s="10" t="str">
        <f>VLOOKUP(D1299,'Index-Relations'!E:F,2,FALSE)</f>
        <v>ESG</v>
      </c>
      <c r="B1299" t="s">
        <v>3450</v>
      </c>
      <c r="C1299" s="53" t="s">
        <v>2760</v>
      </c>
      <c r="D1299" s="59" t="s">
        <v>3013</v>
      </c>
      <c r="E1299" s="59" t="s">
        <v>4739</v>
      </c>
      <c r="F1299" t="s">
        <v>540</v>
      </c>
      <c r="G1299" t="s">
        <v>539</v>
      </c>
      <c r="H1299" t="s">
        <v>541</v>
      </c>
      <c r="I1299" s="52">
        <v>45659</v>
      </c>
      <c r="J1299" t="s">
        <v>2457</v>
      </c>
      <c r="K1299">
        <v>213</v>
      </c>
      <c r="L1299" s="73">
        <v>93.122496987576</v>
      </c>
      <c r="M1299">
        <v>212</v>
      </c>
      <c r="N1299">
        <v>0.99978170639042396</v>
      </c>
      <c r="O1299" s="73">
        <v>93.150814965178995</v>
      </c>
      <c r="P1299">
        <v>212</v>
      </c>
      <c r="Q1299">
        <v>0.99978170639042396</v>
      </c>
      <c r="R1299">
        <v>211</v>
      </c>
      <c r="S1299">
        <v>0.99952610253298602</v>
      </c>
      <c r="T1299">
        <v>31.113109897145499</v>
      </c>
      <c r="U1299">
        <v>0.63842066062674496</v>
      </c>
      <c r="V1299">
        <v>157</v>
      </c>
      <c r="W1299">
        <v>9.8161985494733706E-2</v>
      </c>
      <c r="X1299">
        <v>27</v>
      </c>
      <c r="Y1299">
        <v>212</v>
      </c>
      <c r="Z1299">
        <v>0.99978170639042496</v>
      </c>
      <c r="AA1299">
        <v>30.054859356545599</v>
      </c>
      <c r="AB1299">
        <v>200</v>
      </c>
      <c r="AC1299">
        <v>0.96341283377982601</v>
      </c>
      <c r="AD1299">
        <v>12</v>
      </c>
      <c r="AE1299">
        <v>3.6368872610598499E-2</v>
      </c>
      <c r="AF1299">
        <v>1</v>
      </c>
      <c r="AG1299">
        <v>2.1829360957534199E-4</v>
      </c>
      <c r="AH1299">
        <v>6.5281501751992604E-3</v>
      </c>
      <c r="AI1299">
        <v>14</v>
      </c>
      <c r="AJ1299" s="73">
        <v>88.797844030198902</v>
      </c>
      <c r="AK1299">
        <v>212</v>
      </c>
      <c r="AL1299">
        <v>0.99978170639042396</v>
      </c>
      <c r="AM1299">
        <v>0</v>
      </c>
      <c r="AN1299">
        <v>0</v>
      </c>
      <c r="AO1299">
        <v>2.0819582614173799E-4</v>
      </c>
      <c r="AP1299">
        <v>1</v>
      </c>
      <c r="AQ1299">
        <v>213</v>
      </c>
      <c r="AR1299">
        <v>1</v>
      </c>
      <c r="AS1299">
        <v>0</v>
      </c>
      <c r="AT1299">
        <v>0</v>
      </c>
      <c r="AU1299">
        <v>0</v>
      </c>
      <c r="AV1299">
        <v>0</v>
      </c>
      <c r="AW1299">
        <v>213</v>
      </c>
      <c r="AX1299">
        <v>1</v>
      </c>
      <c r="AY1299" s="73">
        <v>90.870055631557904</v>
      </c>
      <c r="AZ1299">
        <v>212</v>
      </c>
      <c r="BA1299">
        <v>0.99978170639042396</v>
      </c>
      <c r="BB1299">
        <v>209</v>
      </c>
      <c r="BC1299">
        <v>0.98114807794998804</v>
      </c>
      <c r="BD1299">
        <v>3</v>
      </c>
      <c r="BE1299">
        <v>1.8643726223869901E-2</v>
      </c>
      <c r="BF1299">
        <v>93.122496987576</v>
      </c>
      <c r="BG1299">
        <v>93.150814965178995</v>
      </c>
      <c r="BH1299">
        <v>90.870055631557904</v>
      </c>
      <c r="BI1299">
        <v>88.797844030198902</v>
      </c>
    </row>
    <row r="1300" spans="1:61" x14ac:dyDescent="0.25">
      <c r="A1300" s="10" t="str">
        <f>VLOOKUP(D1300,'Index-Relations'!E:F,2,FALSE)</f>
        <v>ESG</v>
      </c>
      <c r="B1300" t="s">
        <v>3450</v>
      </c>
      <c r="C1300" s="53" t="s">
        <v>2761</v>
      </c>
      <c r="D1300" s="59" t="s">
        <v>3013</v>
      </c>
      <c r="E1300" s="59" t="s">
        <v>4740</v>
      </c>
      <c r="F1300" t="s">
        <v>540</v>
      </c>
      <c r="G1300" t="s">
        <v>539</v>
      </c>
      <c r="H1300" t="s">
        <v>541</v>
      </c>
      <c r="I1300" s="52">
        <v>45628</v>
      </c>
      <c r="J1300" t="s">
        <v>2457</v>
      </c>
      <c r="K1300">
        <v>227</v>
      </c>
      <c r="L1300" s="73">
        <v>90.741169384323001</v>
      </c>
      <c r="M1300">
        <v>225</v>
      </c>
      <c r="N1300">
        <v>0.99979170055410005</v>
      </c>
      <c r="O1300" s="73">
        <v>92.722913863022995</v>
      </c>
      <c r="P1300">
        <v>225</v>
      </c>
      <c r="Q1300">
        <v>0.99979170055410005</v>
      </c>
      <c r="R1300">
        <v>224</v>
      </c>
      <c r="S1300">
        <v>0.99961488889171402</v>
      </c>
      <c r="T1300">
        <v>28.6956191851814</v>
      </c>
      <c r="U1300">
        <v>0.563605707262818</v>
      </c>
      <c r="V1300">
        <v>168</v>
      </c>
      <c r="W1300">
        <v>8.4895749966793804E-2</v>
      </c>
      <c r="X1300">
        <v>30</v>
      </c>
      <c r="Y1300">
        <v>225</v>
      </c>
      <c r="Z1300">
        <v>0.99979170055410105</v>
      </c>
      <c r="AA1300">
        <v>23.604835270908101</v>
      </c>
      <c r="AB1300">
        <v>212</v>
      </c>
      <c r="AC1300">
        <v>0.95523553369816405</v>
      </c>
      <c r="AD1300">
        <v>13</v>
      </c>
      <c r="AE1300">
        <v>4.4556166855935997E-2</v>
      </c>
      <c r="AF1300">
        <v>2</v>
      </c>
      <c r="AG1300">
        <v>2.08299445899021E-4</v>
      </c>
      <c r="AH1300">
        <v>7.1482374883475698E-3</v>
      </c>
      <c r="AI1300">
        <v>17</v>
      </c>
      <c r="AJ1300" s="73">
        <v>87.755030605020906</v>
      </c>
      <c r="AK1300">
        <v>225</v>
      </c>
      <c r="AL1300">
        <v>0.99979170055410005</v>
      </c>
      <c r="AM1300">
        <v>0</v>
      </c>
      <c r="AN1300">
        <v>0</v>
      </c>
      <c r="AO1300">
        <v>1.5706597009519801E-4</v>
      </c>
      <c r="AP1300">
        <v>1</v>
      </c>
      <c r="AQ1300">
        <v>227</v>
      </c>
      <c r="AR1300">
        <v>1</v>
      </c>
      <c r="AS1300">
        <v>0</v>
      </c>
      <c r="AT1300">
        <v>0</v>
      </c>
      <c r="AU1300">
        <v>0</v>
      </c>
      <c r="AV1300">
        <v>0</v>
      </c>
      <c r="AW1300">
        <v>227</v>
      </c>
      <c r="AX1300">
        <v>1</v>
      </c>
      <c r="AY1300" s="73">
        <v>85.196569510047894</v>
      </c>
      <c r="AZ1300">
        <v>225</v>
      </c>
      <c r="BA1300">
        <v>0.99979170055410005</v>
      </c>
      <c r="BB1300">
        <v>221</v>
      </c>
      <c r="BC1300">
        <v>0.91628569969900997</v>
      </c>
      <c r="BD1300">
        <v>5</v>
      </c>
      <c r="BE1300">
        <v>8.3557234330894695E-2</v>
      </c>
      <c r="BF1300">
        <v>90.741169384323001</v>
      </c>
      <c r="BG1300">
        <v>92.722913863022995</v>
      </c>
      <c r="BH1300">
        <v>85.196569510047894</v>
      </c>
      <c r="BI1300">
        <v>87.755030605020906</v>
      </c>
    </row>
    <row r="1301" spans="1:61" x14ac:dyDescent="0.25">
      <c r="A1301" s="10" t="str">
        <f>VLOOKUP(D1301,'Index-Relations'!E:F,2,FALSE)</f>
        <v>ESG</v>
      </c>
      <c r="B1301" t="s">
        <v>3450</v>
      </c>
      <c r="C1301" s="53" t="s">
        <v>2762</v>
      </c>
      <c r="D1301" s="59" t="s">
        <v>3013</v>
      </c>
      <c r="E1301" s="59" t="s">
        <v>4741</v>
      </c>
      <c r="F1301" t="s">
        <v>540</v>
      </c>
      <c r="G1301" t="s">
        <v>539</v>
      </c>
      <c r="H1301" t="s">
        <v>541</v>
      </c>
      <c r="I1301" s="52">
        <v>45597</v>
      </c>
      <c r="J1301" t="s">
        <v>2457</v>
      </c>
      <c r="K1301">
        <v>227</v>
      </c>
      <c r="L1301" s="73">
        <v>90.774193763865</v>
      </c>
      <c r="M1301">
        <v>225</v>
      </c>
      <c r="N1301">
        <v>0.99980354302063301</v>
      </c>
      <c r="O1301" s="73">
        <v>92.746637679366899</v>
      </c>
      <c r="P1301">
        <v>225</v>
      </c>
      <c r="Q1301">
        <v>0.99980354302063301</v>
      </c>
      <c r="R1301">
        <v>224</v>
      </c>
      <c r="S1301">
        <v>0.99961707296170899</v>
      </c>
      <c r="T1301">
        <v>29.052853333885899</v>
      </c>
      <c r="U1301">
        <v>0.56476407614648305</v>
      </c>
      <c r="V1301">
        <v>167</v>
      </c>
      <c r="W1301">
        <v>8.5841022201495504E-2</v>
      </c>
      <c r="X1301">
        <v>30</v>
      </c>
      <c r="Y1301">
        <v>225</v>
      </c>
      <c r="Z1301">
        <v>0.99980354302063301</v>
      </c>
      <c r="AA1301">
        <v>24.817992095777399</v>
      </c>
      <c r="AB1301">
        <v>212</v>
      </c>
      <c r="AC1301">
        <v>0.95247680058118001</v>
      </c>
      <c r="AD1301">
        <v>13</v>
      </c>
      <c r="AE1301">
        <v>4.7326742439453499E-2</v>
      </c>
      <c r="AF1301">
        <v>2</v>
      </c>
      <c r="AG1301">
        <v>1.96456979365711E-4</v>
      </c>
      <c r="AH1301">
        <v>1.04474685576943E-2</v>
      </c>
      <c r="AI1301">
        <v>17</v>
      </c>
      <c r="AJ1301" s="73">
        <v>87.903629859684997</v>
      </c>
      <c r="AK1301">
        <v>225</v>
      </c>
      <c r="AL1301">
        <v>0.99980354302063301</v>
      </c>
      <c r="AM1301">
        <v>0</v>
      </c>
      <c r="AN1301">
        <v>0</v>
      </c>
      <c r="AO1301">
        <v>1.6117385893485E-4</v>
      </c>
      <c r="AP1301">
        <v>1</v>
      </c>
      <c r="AQ1301">
        <v>227</v>
      </c>
      <c r="AR1301">
        <v>0.999999999999999</v>
      </c>
      <c r="AS1301">
        <v>0</v>
      </c>
      <c r="AT1301">
        <v>0</v>
      </c>
      <c r="AU1301">
        <v>0</v>
      </c>
      <c r="AV1301">
        <v>0</v>
      </c>
      <c r="AW1301">
        <v>227</v>
      </c>
      <c r="AX1301">
        <v>1</v>
      </c>
      <c r="AY1301" s="73">
        <v>85.231356061146997</v>
      </c>
      <c r="AZ1301">
        <v>225</v>
      </c>
      <c r="BA1301">
        <v>0.99980354302063301</v>
      </c>
      <c r="BB1301">
        <v>220</v>
      </c>
      <c r="BC1301">
        <v>0.90702468597576003</v>
      </c>
      <c r="BD1301">
        <v>6</v>
      </c>
      <c r="BE1301">
        <v>9.2814140165304496E-2</v>
      </c>
      <c r="BF1301">
        <v>90.774193763865</v>
      </c>
      <c r="BG1301">
        <v>92.746637679366899</v>
      </c>
      <c r="BH1301">
        <v>85.231356061146997</v>
      </c>
      <c r="BI1301">
        <v>87.903629859684997</v>
      </c>
    </row>
    <row r="1302" spans="1:61" x14ac:dyDescent="0.25">
      <c r="A1302" s="10" t="str">
        <f>VLOOKUP(D1302,'Index-Relations'!E:F,2,FALSE)</f>
        <v>ESG</v>
      </c>
      <c r="B1302" t="s">
        <v>3450</v>
      </c>
      <c r="C1302" s="53" t="s">
        <v>2763</v>
      </c>
      <c r="D1302" s="59" t="s">
        <v>3013</v>
      </c>
      <c r="E1302" s="59" t="s">
        <v>4742</v>
      </c>
      <c r="F1302" t="s">
        <v>540</v>
      </c>
      <c r="G1302" t="s">
        <v>539</v>
      </c>
      <c r="H1302" t="s">
        <v>541</v>
      </c>
      <c r="I1302" s="52">
        <v>45566</v>
      </c>
      <c r="J1302" t="s">
        <v>2457</v>
      </c>
      <c r="K1302">
        <v>227</v>
      </c>
      <c r="L1302" s="73">
        <v>90.879842453215005</v>
      </c>
      <c r="M1302">
        <v>225</v>
      </c>
      <c r="N1302">
        <v>0.99980841552445998</v>
      </c>
      <c r="O1302" s="73">
        <v>92.763970949246996</v>
      </c>
      <c r="P1302">
        <v>225</v>
      </c>
      <c r="Q1302">
        <v>0.99980841552445998</v>
      </c>
      <c r="R1302">
        <v>224</v>
      </c>
      <c r="S1302">
        <v>0.99963495042626405</v>
      </c>
      <c r="T1302">
        <v>29.063740701273499</v>
      </c>
      <c r="U1302">
        <v>0.56505076528349596</v>
      </c>
      <c r="V1302">
        <v>167</v>
      </c>
      <c r="W1302">
        <v>8.6564993080396196E-2</v>
      </c>
      <c r="X1302">
        <v>30</v>
      </c>
      <c r="Y1302">
        <v>225</v>
      </c>
      <c r="Z1302">
        <v>0.99980841552445998</v>
      </c>
      <c r="AA1302">
        <v>24.221748780962599</v>
      </c>
      <c r="AB1302">
        <v>213</v>
      </c>
      <c r="AC1302">
        <v>0.95923246038917998</v>
      </c>
      <c r="AD1302">
        <v>12</v>
      </c>
      <c r="AE1302">
        <v>4.0575955135280402E-2</v>
      </c>
      <c r="AF1302">
        <v>2</v>
      </c>
      <c r="AG1302">
        <v>1.91584475538894E-4</v>
      </c>
      <c r="AH1302">
        <v>7.1547271992551198E-3</v>
      </c>
      <c r="AI1302">
        <v>17</v>
      </c>
      <c r="AJ1302" s="73">
        <v>88.089310183877998</v>
      </c>
      <c r="AK1302">
        <v>225</v>
      </c>
      <c r="AL1302">
        <v>0.99980841552445998</v>
      </c>
      <c r="AM1302">
        <v>0</v>
      </c>
      <c r="AN1302">
        <v>0</v>
      </c>
      <c r="AO1302">
        <v>1.7448737500980801E-4</v>
      </c>
      <c r="AP1302">
        <v>1</v>
      </c>
      <c r="AQ1302">
        <v>227</v>
      </c>
      <c r="AR1302">
        <v>1</v>
      </c>
      <c r="AS1302">
        <v>0</v>
      </c>
      <c r="AT1302">
        <v>0</v>
      </c>
      <c r="AU1302">
        <v>0</v>
      </c>
      <c r="AV1302">
        <v>0</v>
      </c>
      <c r="AW1302">
        <v>227</v>
      </c>
      <c r="AX1302">
        <v>1</v>
      </c>
      <c r="AY1302" s="73">
        <v>85.408120513783999</v>
      </c>
      <c r="AZ1302">
        <v>225</v>
      </c>
      <c r="BA1302">
        <v>0.99980841552445998</v>
      </c>
      <c r="BB1302">
        <v>220</v>
      </c>
      <c r="BC1302">
        <v>0.90729420517307802</v>
      </c>
      <c r="BD1302">
        <v>6</v>
      </c>
      <c r="BE1302">
        <v>9.2531307451911807E-2</v>
      </c>
      <c r="BF1302">
        <v>90.879842453215005</v>
      </c>
      <c r="BG1302">
        <v>92.763970949246996</v>
      </c>
      <c r="BH1302">
        <v>85.408120513783999</v>
      </c>
      <c r="BI1302">
        <v>88.089310183877998</v>
      </c>
    </row>
    <row r="1303" spans="1:61" x14ac:dyDescent="0.25">
      <c r="A1303" s="10" t="str">
        <f>VLOOKUP(D1303,'Index-Relations'!E:F,2,FALSE)</f>
        <v>ESG</v>
      </c>
      <c r="B1303" t="s">
        <v>3450</v>
      </c>
      <c r="C1303" s="53" t="s">
        <v>2764</v>
      </c>
      <c r="D1303" s="59" t="s">
        <v>3013</v>
      </c>
      <c r="E1303" s="59" t="s">
        <v>4743</v>
      </c>
      <c r="F1303" t="s">
        <v>540</v>
      </c>
      <c r="G1303" t="s">
        <v>539</v>
      </c>
      <c r="H1303" t="s">
        <v>541</v>
      </c>
      <c r="I1303" s="52">
        <v>45537</v>
      </c>
      <c r="J1303" t="s">
        <v>2457</v>
      </c>
      <c r="K1303">
        <v>227</v>
      </c>
      <c r="L1303" s="73">
        <v>91.331131561019902</v>
      </c>
      <c r="M1303">
        <v>225</v>
      </c>
      <c r="N1303">
        <v>0.99979117524104999</v>
      </c>
      <c r="O1303" s="73">
        <v>92.751321607131004</v>
      </c>
      <c r="P1303">
        <v>225</v>
      </c>
      <c r="Q1303">
        <v>0.99979117524104999</v>
      </c>
      <c r="R1303">
        <v>224</v>
      </c>
      <c r="S1303">
        <v>0.99960134763740405</v>
      </c>
      <c r="T1303">
        <v>29.187735543917299</v>
      </c>
      <c r="U1303">
        <v>0.56926290985234296</v>
      </c>
      <c r="V1303">
        <v>167</v>
      </c>
      <c r="W1303">
        <v>8.7591919435508703E-2</v>
      </c>
      <c r="X1303">
        <v>30</v>
      </c>
      <c r="Y1303">
        <v>225</v>
      </c>
      <c r="Z1303">
        <v>0.99979117524104999</v>
      </c>
      <c r="AA1303">
        <v>25.6510024551567</v>
      </c>
      <c r="AB1303">
        <v>212</v>
      </c>
      <c r="AC1303">
        <v>0.95723773825483005</v>
      </c>
      <c r="AD1303">
        <v>13</v>
      </c>
      <c r="AE1303">
        <v>4.2553436986219703E-2</v>
      </c>
      <c r="AF1303">
        <v>2</v>
      </c>
      <c r="AG1303">
        <v>2.0882475894950999E-4</v>
      </c>
      <c r="AH1303">
        <v>7.1287531901590697E-3</v>
      </c>
      <c r="AI1303">
        <v>16</v>
      </c>
      <c r="AJ1303" s="73">
        <v>88.892092153895902</v>
      </c>
      <c r="AK1303">
        <v>225</v>
      </c>
      <c r="AL1303">
        <v>0.99979117524104999</v>
      </c>
      <c r="AM1303">
        <v>0</v>
      </c>
      <c r="AN1303">
        <v>0</v>
      </c>
      <c r="AO1303">
        <v>1.7282352735335601E-4</v>
      </c>
      <c r="AP1303">
        <v>1</v>
      </c>
      <c r="AQ1303">
        <v>227</v>
      </c>
      <c r="AR1303">
        <v>1</v>
      </c>
      <c r="AS1303">
        <v>0</v>
      </c>
      <c r="AT1303">
        <v>0</v>
      </c>
      <c r="AU1303">
        <v>0</v>
      </c>
      <c r="AV1303">
        <v>0</v>
      </c>
      <c r="AW1303">
        <v>227</v>
      </c>
      <c r="AX1303">
        <v>0.999999999999999</v>
      </c>
      <c r="AY1303" s="73">
        <v>86.061821764878005</v>
      </c>
      <c r="AZ1303">
        <v>225</v>
      </c>
      <c r="BA1303">
        <v>0.99979117524104999</v>
      </c>
      <c r="BB1303">
        <v>220</v>
      </c>
      <c r="BC1303">
        <v>0.90533440436435997</v>
      </c>
      <c r="BD1303">
        <v>6</v>
      </c>
      <c r="BE1303">
        <v>9.4492772108285703E-2</v>
      </c>
      <c r="BF1303">
        <v>91.331131561019902</v>
      </c>
      <c r="BG1303">
        <v>92.751321607131004</v>
      </c>
      <c r="BH1303">
        <v>86.061821764878005</v>
      </c>
      <c r="BI1303">
        <v>88.892092153895902</v>
      </c>
    </row>
    <row r="1304" spans="1:61" x14ac:dyDescent="0.25">
      <c r="A1304" s="10" t="str">
        <f>VLOOKUP(D1304,'Index-Relations'!E:F,2,FALSE)</f>
        <v>ESG</v>
      </c>
      <c r="B1304" t="s">
        <v>3450</v>
      </c>
      <c r="C1304" s="53" t="s">
        <v>3350</v>
      </c>
      <c r="D1304" s="59" t="s">
        <v>3013</v>
      </c>
      <c r="E1304" s="59" t="s">
        <v>4744</v>
      </c>
      <c r="F1304" t="s">
        <v>540</v>
      </c>
      <c r="G1304" t="s">
        <v>539</v>
      </c>
      <c r="H1304" t="s">
        <v>541</v>
      </c>
      <c r="I1304" s="52">
        <v>45505</v>
      </c>
      <c r="J1304" t="s">
        <v>2457</v>
      </c>
      <c r="K1304">
        <v>227</v>
      </c>
      <c r="L1304" s="73">
        <v>91.49497558265</v>
      </c>
      <c r="M1304">
        <v>225</v>
      </c>
      <c r="N1304">
        <v>0.99978543760493399</v>
      </c>
      <c r="O1304" s="73">
        <v>92.788816227127995</v>
      </c>
      <c r="P1304">
        <v>225</v>
      </c>
      <c r="Q1304">
        <v>0.99978543760493399</v>
      </c>
      <c r="R1304">
        <v>224</v>
      </c>
      <c r="S1304">
        <v>0.99959599248724096</v>
      </c>
      <c r="T1304">
        <v>28.9561126036518</v>
      </c>
      <c r="U1304">
        <v>0.57966049513846696</v>
      </c>
      <c r="V1304">
        <v>168</v>
      </c>
      <c r="W1304">
        <v>9.2576986509921799E-2</v>
      </c>
      <c r="X1304">
        <v>30</v>
      </c>
      <c r="Y1304">
        <v>225</v>
      </c>
      <c r="Z1304">
        <v>0.99978543760493399</v>
      </c>
      <c r="AA1304">
        <v>25.866165260861099</v>
      </c>
      <c r="AB1304">
        <v>213</v>
      </c>
      <c r="AC1304">
        <v>0.95942266665115605</v>
      </c>
      <c r="AD1304">
        <v>12</v>
      </c>
      <c r="AE1304">
        <v>4.0362770953777098E-2</v>
      </c>
      <c r="AF1304">
        <v>2</v>
      </c>
      <c r="AG1304">
        <v>2.1456239506588399E-4</v>
      </c>
      <c r="AH1304">
        <v>7.1332598316567299E-3</v>
      </c>
      <c r="AI1304">
        <v>16</v>
      </c>
      <c r="AJ1304" s="73">
        <v>88.846815674140998</v>
      </c>
      <c r="AK1304">
        <v>225</v>
      </c>
      <c r="AL1304">
        <v>0.99978543760493399</v>
      </c>
      <c r="AM1304">
        <v>0</v>
      </c>
      <c r="AN1304">
        <v>0</v>
      </c>
      <c r="AO1304">
        <v>1.86746075137242E-4</v>
      </c>
      <c r="AP1304">
        <v>1</v>
      </c>
      <c r="AQ1304">
        <v>227</v>
      </c>
      <c r="AR1304">
        <v>0.999999999999999</v>
      </c>
      <c r="AS1304">
        <v>0</v>
      </c>
      <c r="AT1304">
        <v>0</v>
      </c>
      <c r="AU1304">
        <v>0</v>
      </c>
      <c r="AV1304">
        <v>0</v>
      </c>
      <c r="AW1304">
        <v>226</v>
      </c>
      <c r="AX1304">
        <v>0.99996199185182799</v>
      </c>
      <c r="AY1304" s="73">
        <v>86.489378179430005</v>
      </c>
      <c r="AZ1304">
        <v>225</v>
      </c>
      <c r="BA1304">
        <v>0.99978543760493399</v>
      </c>
      <c r="BB1304">
        <v>220</v>
      </c>
      <c r="BC1304">
        <v>0.90660277306015702</v>
      </c>
      <c r="BD1304">
        <v>6</v>
      </c>
      <c r="BE1304">
        <v>9.3210480864704695E-2</v>
      </c>
      <c r="BF1304">
        <v>91.49497558265</v>
      </c>
      <c r="BG1304">
        <v>92.788816227127995</v>
      </c>
      <c r="BH1304">
        <v>86.489378179430005</v>
      </c>
      <c r="BI1304">
        <v>88.846815674140998</v>
      </c>
    </row>
    <row r="1305" spans="1:61" x14ac:dyDescent="0.25">
      <c r="A1305" s="10" t="str">
        <f>VLOOKUP(D1305,'Index-Relations'!E:F,2,FALSE)</f>
        <v>ESG</v>
      </c>
      <c r="B1305" t="s">
        <v>3450</v>
      </c>
      <c r="C1305" s="53" t="s">
        <v>2765</v>
      </c>
      <c r="D1305" s="59" t="s">
        <v>3013</v>
      </c>
      <c r="E1305" s="59" t="s">
        <v>4745</v>
      </c>
      <c r="F1305" t="s">
        <v>540</v>
      </c>
      <c r="G1305" t="s">
        <v>539</v>
      </c>
      <c r="H1305" t="s">
        <v>541</v>
      </c>
      <c r="I1305" s="52">
        <v>45474</v>
      </c>
      <c r="J1305" t="s">
        <v>2457</v>
      </c>
      <c r="K1305">
        <v>227</v>
      </c>
      <c r="L1305" s="73">
        <v>92.174236866979001</v>
      </c>
      <c r="M1305">
        <v>225</v>
      </c>
      <c r="N1305">
        <v>0.99974770919464595</v>
      </c>
      <c r="O1305" s="73">
        <v>92.800565688077995</v>
      </c>
      <c r="P1305">
        <v>225</v>
      </c>
      <c r="Q1305">
        <v>0.99974770919464595</v>
      </c>
      <c r="R1305">
        <v>224</v>
      </c>
      <c r="S1305">
        <v>0.999538612856814</v>
      </c>
      <c r="T1305">
        <v>28.518759773905099</v>
      </c>
      <c r="U1305">
        <v>0.59580948618910801</v>
      </c>
      <c r="V1305">
        <v>166</v>
      </c>
      <c r="W1305">
        <v>9.5896566726039703E-2</v>
      </c>
      <c r="X1305">
        <v>30</v>
      </c>
      <c r="Y1305">
        <v>225</v>
      </c>
      <c r="Z1305">
        <v>0.99974770919464495</v>
      </c>
      <c r="AA1305">
        <v>26.420586960215999</v>
      </c>
      <c r="AB1305">
        <v>213</v>
      </c>
      <c r="AC1305">
        <v>0.96286133683669395</v>
      </c>
      <c r="AD1305">
        <v>12</v>
      </c>
      <c r="AE1305">
        <v>3.6886372357951697E-2</v>
      </c>
      <c r="AF1305">
        <v>2</v>
      </c>
      <c r="AG1305">
        <v>2.52290805354077E-4</v>
      </c>
      <c r="AH1305">
        <v>7.3669013001955302E-3</v>
      </c>
      <c r="AI1305">
        <v>16</v>
      </c>
      <c r="AJ1305" s="73">
        <v>88.889695496483995</v>
      </c>
      <c r="AK1305">
        <v>225</v>
      </c>
      <c r="AL1305">
        <v>0.99974770919464595</v>
      </c>
      <c r="AM1305">
        <v>0</v>
      </c>
      <c r="AN1305">
        <v>0</v>
      </c>
      <c r="AO1305">
        <v>1.8496777019664899E-4</v>
      </c>
      <c r="AP1305">
        <v>1</v>
      </c>
      <c r="AQ1305">
        <v>227</v>
      </c>
      <c r="AR1305">
        <v>1</v>
      </c>
      <c r="AS1305">
        <v>0</v>
      </c>
      <c r="AT1305">
        <v>0</v>
      </c>
      <c r="AU1305">
        <v>0</v>
      </c>
      <c r="AV1305">
        <v>0</v>
      </c>
      <c r="AW1305">
        <v>226</v>
      </c>
      <c r="AX1305">
        <v>0.99996159320385902</v>
      </c>
      <c r="AY1305" s="73">
        <v>88.479664167394901</v>
      </c>
      <c r="AZ1305">
        <v>225</v>
      </c>
      <c r="BA1305">
        <v>0.99974770919464595</v>
      </c>
      <c r="BB1305">
        <v>220</v>
      </c>
      <c r="BC1305">
        <v>0.91270990216157899</v>
      </c>
      <c r="BD1305">
        <v>6</v>
      </c>
      <c r="BE1305">
        <v>8.7105130068223902E-2</v>
      </c>
      <c r="BF1305">
        <v>92.174236866979001</v>
      </c>
      <c r="BG1305">
        <v>92.800565688077995</v>
      </c>
      <c r="BH1305">
        <v>88.479664167394901</v>
      </c>
      <c r="BI1305">
        <v>88.889695496483995</v>
      </c>
    </row>
    <row r="1306" spans="1:61" x14ac:dyDescent="0.25">
      <c r="A1306" s="10" t="str">
        <f>VLOOKUP(D1306,'Index-Relations'!E:F,2,FALSE)</f>
        <v>ESG</v>
      </c>
      <c r="B1306" t="s">
        <v>3450</v>
      </c>
      <c r="C1306" s="53" t="s">
        <v>2766</v>
      </c>
      <c r="D1306" s="59" t="s">
        <v>3013</v>
      </c>
      <c r="E1306" s="59" t="s">
        <v>4746</v>
      </c>
      <c r="F1306" t="s">
        <v>540</v>
      </c>
      <c r="G1306" t="s">
        <v>539</v>
      </c>
      <c r="H1306" t="s">
        <v>541</v>
      </c>
      <c r="I1306" s="52">
        <v>45446</v>
      </c>
      <c r="J1306" t="s">
        <v>2457</v>
      </c>
      <c r="K1306">
        <v>224</v>
      </c>
      <c r="L1306" s="73">
        <v>92.398830609158907</v>
      </c>
      <c r="M1306">
        <v>223</v>
      </c>
      <c r="N1306">
        <v>0.99975846990925399</v>
      </c>
      <c r="O1306" s="73">
        <v>92.824426939309902</v>
      </c>
      <c r="P1306">
        <v>223</v>
      </c>
      <c r="Q1306">
        <v>0.99975846990925399</v>
      </c>
      <c r="R1306">
        <v>222</v>
      </c>
      <c r="S1306">
        <v>0.99953295370363304</v>
      </c>
      <c r="T1306">
        <v>28.888104953665099</v>
      </c>
      <c r="U1306">
        <v>0.598028061615821</v>
      </c>
      <c r="V1306">
        <v>164</v>
      </c>
      <c r="W1306">
        <v>0.102656733667465</v>
      </c>
      <c r="X1306">
        <v>30</v>
      </c>
      <c r="Y1306">
        <v>222</v>
      </c>
      <c r="Z1306">
        <v>0.99953295370363304</v>
      </c>
      <c r="AA1306">
        <v>26.751122068900798</v>
      </c>
      <c r="AB1306">
        <v>211</v>
      </c>
      <c r="AC1306">
        <v>0.97987316662421797</v>
      </c>
      <c r="AD1306">
        <v>11</v>
      </c>
      <c r="AE1306">
        <v>1.96597870794155E-2</v>
      </c>
      <c r="AF1306">
        <v>2</v>
      </c>
      <c r="AG1306">
        <v>4.67046296366523E-4</v>
      </c>
      <c r="AH1306">
        <v>7.0783271581335598E-3</v>
      </c>
      <c r="AI1306">
        <v>16</v>
      </c>
      <c r="AJ1306" s="73">
        <v>89.115839754385902</v>
      </c>
      <c r="AK1306">
        <v>223</v>
      </c>
      <c r="AL1306">
        <v>0.99975846990925399</v>
      </c>
      <c r="AM1306">
        <v>0</v>
      </c>
      <c r="AN1306">
        <v>0</v>
      </c>
      <c r="AO1306">
        <v>1.90861299064372E-4</v>
      </c>
      <c r="AP1306">
        <v>1</v>
      </c>
      <c r="AQ1306">
        <v>224</v>
      </c>
      <c r="AR1306">
        <v>0.999999999999999</v>
      </c>
      <c r="AS1306">
        <v>0</v>
      </c>
      <c r="AT1306">
        <v>0</v>
      </c>
      <c r="AU1306">
        <v>0</v>
      </c>
      <c r="AV1306">
        <v>0</v>
      </c>
      <c r="AW1306">
        <v>224</v>
      </c>
      <c r="AX1306">
        <v>1</v>
      </c>
      <c r="AY1306" s="73">
        <v>88.956679929147995</v>
      </c>
      <c r="AZ1306">
        <v>223</v>
      </c>
      <c r="BA1306">
        <v>0.99975846990925399</v>
      </c>
      <c r="BB1306">
        <v>217</v>
      </c>
      <c r="BC1306">
        <v>0.90983602456582702</v>
      </c>
      <c r="BD1306">
        <v>6</v>
      </c>
      <c r="BE1306">
        <v>8.9973114135107696E-2</v>
      </c>
      <c r="BF1306">
        <v>92.398830609158907</v>
      </c>
      <c r="BG1306">
        <v>92.824426939309902</v>
      </c>
      <c r="BH1306">
        <v>88.956679929147995</v>
      </c>
      <c r="BI1306">
        <v>89.115839754385902</v>
      </c>
    </row>
    <row r="1307" spans="1:61" x14ac:dyDescent="0.25">
      <c r="A1307" s="10" t="str">
        <f>VLOOKUP(D1307,'Index-Relations'!E:F,2,FALSE)</f>
        <v>ESG</v>
      </c>
      <c r="B1307" t="s">
        <v>3450</v>
      </c>
      <c r="C1307" s="53" t="s">
        <v>2767</v>
      </c>
      <c r="D1307" s="59" t="s">
        <v>3013</v>
      </c>
      <c r="E1307" s="59" t="s">
        <v>4747</v>
      </c>
      <c r="F1307" t="s">
        <v>540</v>
      </c>
      <c r="G1307" t="s">
        <v>539</v>
      </c>
      <c r="H1307" t="s">
        <v>541</v>
      </c>
      <c r="I1307" s="52">
        <v>45413</v>
      </c>
      <c r="J1307" t="s">
        <v>2457</v>
      </c>
      <c r="K1307">
        <v>224</v>
      </c>
      <c r="L1307" s="73">
        <v>92.454128040155993</v>
      </c>
      <c r="M1307">
        <v>223</v>
      </c>
      <c r="N1307">
        <v>0.99975506837754302</v>
      </c>
      <c r="O1307" s="73">
        <v>92.821207658534902</v>
      </c>
      <c r="P1307">
        <v>223</v>
      </c>
      <c r="Q1307">
        <v>0.99975506837754302</v>
      </c>
      <c r="R1307">
        <v>222</v>
      </c>
      <c r="S1307">
        <v>0.99951027304088202</v>
      </c>
      <c r="T1307">
        <v>29.0106474105994</v>
      </c>
      <c r="U1307">
        <v>0.60087381129645301</v>
      </c>
      <c r="V1307">
        <v>164</v>
      </c>
      <c r="W1307">
        <v>9.9570460311646597E-2</v>
      </c>
      <c r="X1307">
        <v>29</v>
      </c>
      <c r="Y1307">
        <v>222</v>
      </c>
      <c r="Z1307">
        <v>0.99951027304088202</v>
      </c>
      <c r="AA1307">
        <v>27.433213023814201</v>
      </c>
      <c r="AB1307">
        <v>211</v>
      </c>
      <c r="AC1307">
        <v>0.98001399193656702</v>
      </c>
      <c r="AD1307">
        <v>11</v>
      </c>
      <c r="AE1307">
        <v>1.94962811043142E-2</v>
      </c>
      <c r="AF1307">
        <v>2</v>
      </c>
      <c r="AG1307">
        <v>4.8972695911779799E-4</v>
      </c>
      <c r="AH1307">
        <v>6.6824626547689597E-3</v>
      </c>
      <c r="AI1307">
        <v>16</v>
      </c>
      <c r="AJ1307" s="73">
        <v>89.138338384285902</v>
      </c>
      <c r="AK1307">
        <v>223</v>
      </c>
      <c r="AL1307">
        <v>0.99975506837754302</v>
      </c>
      <c r="AM1307">
        <v>0</v>
      </c>
      <c r="AN1307">
        <v>0</v>
      </c>
      <c r="AO1307">
        <v>2.0882937386896801E-4</v>
      </c>
      <c r="AP1307">
        <v>1</v>
      </c>
      <c r="AQ1307">
        <v>223</v>
      </c>
      <c r="AR1307">
        <v>0.99975506837754302</v>
      </c>
      <c r="AS1307">
        <v>0</v>
      </c>
      <c r="AT1307">
        <v>0</v>
      </c>
      <c r="AU1307">
        <v>0</v>
      </c>
      <c r="AV1307">
        <v>0</v>
      </c>
      <c r="AW1307">
        <v>223</v>
      </c>
      <c r="AX1307">
        <v>0.99975506837754302</v>
      </c>
      <c r="AY1307" s="73">
        <v>89.089395877908004</v>
      </c>
      <c r="AZ1307">
        <v>223</v>
      </c>
      <c r="BA1307">
        <v>0.99975506837754302</v>
      </c>
      <c r="BB1307">
        <v>215</v>
      </c>
      <c r="BC1307">
        <v>0.95200521215859402</v>
      </c>
      <c r="BD1307">
        <v>7</v>
      </c>
      <c r="BE1307">
        <v>4.75410268450795E-2</v>
      </c>
      <c r="BF1307">
        <v>92.454128040155993</v>
      </c>
      <c r="BG1307">
        <v>92.821207658534902</v>
      </c>
      <c r="BH1307">
        <v>89.089395877908004</v>
      </c>
      <c r="BI1307">
        <v>89.138338384285902</v>
      </c>
    </row>
    <row r="1308" spans="1:61" x14ac:dyDescent="0.25">
      <c r="A1308" s="10" t="str">
        <f>VLOOKUP(D1308,'Index-Relations'!E:F,2,FALSE)</f>
        <v>ESG</v>
      </c>
      <c r="B1308" t="s">
        <v>3450</v>
      </c>
      <c r="C1308" s="53" t="s">
        <v>2768</v>
      </c>
      <c r="D1308" s="59" t="s">
        <v>3013</v>
      </c>
      <c r="E1308" s="59" t="s">
        <v>4748</v>
      </c>
      <c r="F1308" t="s">
        <v>540</v>
      </c>
      <c r="G1308" t="s">
        <v>539</v>
      </c>
      <c r="H1308" t="s">
        <v>541</v>
      </c>
      <c r="I1308" s="52">
        <v>45383</v>
      </c>
      <c r="J1308" t="s">
        <v>2457</v>
      </c>
      <c r="K1308">
        <v>224</v>
      </c>
      <c r="L1308">
        <v>94.301942313685899</v>
      </c>
      <c r="M1308">
        <v>223</v>
      </c>
      <c r="N1308">
        <v>0.99977488439407503</v>
      </c>
      <c r="O1308">
        <v>94.365465162497003</v>
      </c>
      <c r="P1308">
        <v>223</v>
      </c>
      <c r="Q1308">
        <v>0.99977488439407503</v>
      </c>
      <c r="R1308">
        <v>222</v>
      </c>
      <c r="S1308">
        <v>0.99949756901299802</v>
      </c>
      <c r="T1308">
        <v>28.817268470668399</v>
      </c>
      <c r="U1308">
        <v>0.59988998715287301</v>
      </c>
      <c r="V1308">
        <v>164</v>
      </c>
      <c r="W1308">
        <v>9.8235713877816905E-2</v>
      </c>
      <c r="X1308">
        <v>29</v>
      </c>
      <c r="Y1308">
        <v>222</v>
      </c>
      <c r="Z1308">
        <v>0.99949756901299802</v>
      </c>
      <c r="AA1308">
        <v>26.475294377286701</v>
      </c>
      <c r="AB1308">
        <v>211</v>
      </c>
      <c r="AC1308">
        <v>0.97937206444529301</v>
      </c>
      <c r="AD1308">
        <v>11</v>
      </c>
      <c r="AE1308">
        <v>2.0125504567705E-2</v>
      </c>
      <c r="AF1308">
        <v>2</v>
      </c>
      <c r="AG1308">
        <v>5.02430987001565E-4</v>
      </c>
      <c r="AH1308">
        <v>6.5826720852792397E-3</v>
      </c>
      <c r="AI1308">
        <v>16</v>
      </c>
      <c r="AJ1308">
        <v>92.332436463273694</v>
      </c>
      <c r="AK1308">
        <v>223</v>
      </c>
      <c r="AL1308">
        <v>0.99977488439407503</v>
      </c>
      <c r="AM1308">
        <v>0</v>
      </c>
      <c r="AN1308">
        <v>0</v>
      </c>
      <c r="AO1308">
        <v>2.2210268518431899E-4</v>
      </c>
      <c r="AP1308">
        <v>1</v>
      </c>
      <c r="AQ1308">
        <v>223</v>
      </c>
      <c r="AR1308">
        <v>0.99977488439407503</v>
      </c>
      <c r="AS1308">
        <v>0</v>
      </c>
      <c r="AT1308">
        <v>0</v>
      </c>
      <c r="AU1308">
        <v>0</v>
      </c>
      <c r="AV1308">
        <v>0</v>
      </c>
      <c r="AW1308">
        <v>223</v>
      </c>
      <c r="AX1308">
        <v>0.99977488439407503</v>
      </c>
      <c r="AY1308">
        <v>92.700695210140296</v>
      </c>
      <c r="AZ1308">
        <v>223</v>
      </c>
      <c r="BA1308">
        <v>0.99977488439407503</v>
      </c>
      <c r="BB1308">
        <v>215</v>
      </c>
      <c r="BC1308">
        <v>0.95285272936723298</v>
      </c>
      <c r="BD1308">
        <v>7</v>
      </c>
      <c r="BE1308">
        <v>4.6700052341657798E-2</v>
      </c>
      <c r="BF1308">
        <v>92.690755719581006</v>
      </c>
      <c r="BG1308">
        <v>92.853066988551902</v>
      </c>
      <c r="BH1308">
        <v>89.688736539157901</v>
      </c>
      <c r="BI1308">
        <v>89.193559499191906</v>
      </c>
    </row>
    <row r="1309" spans="1:61" x14ac:dyDescent="0.25">
      <c r="A1309" s="10" t="str">
        <f>VLOOKUP(D1309,'Index-Relations'!E:F,2,FALSE)</f>
        <v>ESG</v>
      </c>
      <c r="B1309" t="s">
        <v>3450</v>
      </c>
      <c r="C1309" s="53" t="s">
        <v>2769</v>
      </c>
      <c r="D1309" s="59" t="s">
        <v>3013</v>
      </c>
      <c r="E1309" s="59" t="s">
        <v>4749</v>
      </c>
      <c r="F1309" t="s">
        <v>540</v>
      </c>
      <c r="G1309" t="s">
        <v>539</v>
      </c>
      <c r="H1309" t="s">
        <v>541</v>
      </c>
      <c r="I1309" s="52">
        <v>45352</v>
      </c>
      <c r="J1309" t="s">
        <v>2457</v>
      </c>
      <c r="K1309">
        <v>224</v>
      </c>
      <c r="L1309">
        <v>94.397564826675506</v>
      </c>
      <c r="M1309">
        <v>223</v>
      </c>
      <c r="N1309">
        <v>0.99977749200993504</v>
      </c>
      <c r="O1309">
        <v>94.380952523995305</v>
      </c>
      <c r="P1309">
        <v>223</v>
      </c>
      <c r="Q1309">
        <v>0.99977749200993504</v>
      </c>
      <c r="R1309">
        <v>222</v>
      </c>
      <c r="S1309">
        <v>0.99954364978721699</v>
      </c>
      <c r="T1309">
        <v>28.6798938144264</v>
      </c>
      <c r="U1309">
        <v>0.57020837765594201</v>
      </c>
      <c r="V1309">
        <v>160</v>
      </c>
      <c r="W1309">
        <v>8.4915142178354497E-2</v>
      </c>
      <c r="X1309">
        <v>25</v>
      </c>
      <c r="Y1309">
        <v>222</v>
      </c>
      <c r="Z1309">
        <v>0.99954364978721699</v>
      </c>
      <c r="AA1309">
        <v>29.0463031634395</v>
      </c>
      <c r="AB1309">
        <v>211</v>
      </c>
      <c r="AC1309">
        <v>0.97967847938682695</v>
      </c>
      <c r="AD1309">
        <v>11</v>
      </c>
      <c r="AE1309">
        <v>1.986517040039E-2</v>
      </c>
      <c r="AF1309">
        <v>2</v>
      </c>
      <c r="AG1309">
        <v>4.5635021278244499E-4</v>
      </c>
      <c r="AH1309">
        <v>1.6958398024017199E-3</v>
      </c>
      <c r="AI1309">
        <v>8</v>
      </c>
      <c r="AJ1309">
        <v>92.415058636286503</v>
      </c>
      <c r="AK1309">
        <v>223</v>
      </c>
      <c r="AL1309">
        <v>0.99977749200993504</v>
      </c>
      <c r="AM1309">
        <v>0</v>
      </c>
      <c r="AN1309">
        <v>0</v>
      </c>
      <c r="AO1309">
        <v>2.23023963272521E-4</v>
      </c>
      <c r="AP1309">
        <v>1</v>
      </c>
      <c r="AQ1309">
        <v>223</v>
      </c>
      <c r="AR1309">
        <v>0.99977749200993504</v>
      </c>
      <c r="AS1309">
        <v>0</v>
      </c>
      <c r="AT1309">
        <v>0</v>
      </c>
      <c r="AU1309">
        <v>0</v>
      </c>
      <c r="AV1309">
        <v>0</v>
      </c>
      <c r="AW1309">
        <v>223</v>
      </c>
      <c r="AX1309">
        <v>0.99977749200993604</v>
      </c>
      <c r="AY1309">
        <v>92.875649758673106</v>
      </c>
      <c r="AZ1309">
        <v>223</v>
      </c>
      <c r="BA1309">
        <v>0.99977749200993504</v>
      </c>
      <c r="BB1309">
        <v>215</v>
      </c>
      <c r="BC1309">
        <v>0.95431101698369503</v>
      </c>
      <c r="BD1309">
        <v>7</v>
      </c>
      <c r="BE1309">
        <v>4.5243451062968003E-2</v>
      </c>
      <c r="BF1309">
        <v>92.795225328420003</v>
      </c>
      <c r="BG1309">
        <v>92.874692756624</v>
      </c>
      <c r="BH1309">
        <v>89.911112294998901</v>
      </c>
      <c r="BI1309">
        <v>89.234725312538004</v>
      </c>
    </row>
    <row r="1310" spans="1:61" x14ac:dyDescent="0.25">
      <c r="A1310" s="10" t="str">
        <f>VLOOKUP(D1310,'Index-Relations'!E:F,2,FALSE)</f>
        <v>ESG</v>
      </c>
      <c r="B1310" t="s">
        <v>3450</v>
      </c>
      <c r="C1310" s="53" t="s">
        <v>2770</v>
      </c>
      <c r="D1310" s="59" t="s">
        <v>3013</v>
      </c>
      <c r="E1310" s="59" t="s">
        <v>4750</v>
      </c>
      <c r="F1310" t="s">
        <v>540</v>
      </c>
      <c r="G1310" t="s">
        <v>539</v>
      </c>
      <c r="H1310" t="s">
        <v>541</v>
      </c>
      <c r="I1310" s="52">
        <v>45323</v>
      </c>
      <c r="J1310" t="s">
        <v>2457</v>
      </c>
      <c r="K1310">
        <v>224</v>
      </c>
      <c r="L1310">
        <v>94.504143690175098</v>
      </c>
      <c r="M1310">
        <v>223</v>
      </c>
      <c r="N1310">
        <v>1</v>
      </c>
      <c r="O1310">
        <v>94.364962667509104</v>
      </c>
      <c r="P1310">
        <v>223</v>
      </c>
      <c r="Q1310">
        <v>1</v>
      </c>
      <c r="R1310">
        <v>222</v>
      </c>
      <c r="S1310">
        <v>0.99979253816900604</v>
      </c>
      <c r="T1310">
        <v>28.743376774199699</v>
      </c>
      <c r="U1310">
        <v>0.55853706276656101</v>
      </c>
      <c r="V1310">
        <v>158</v>
      </c>
      <c r="W1310">
        <v>8.3907555802988698E-2</v>
      </c>
      <c r="X1310">
        <v>25</v>
      </c>
      <c r="Y1310">
        <v>222</v>
      </c>
      <c r="Z1310">
        <v>0.99979253816900604</v>
      </c>
      <c r="AA1310">
        <v>26.972162439020501</v>
      </c>
      <c r="AB1310">
        <v>211</v>
      </c>
      <c r="AC1310">
        <v>0.978291368343158</v>
      </c>
      <c r="AD1310">
        <v>11</v>
      </c>
      <c r="AE1310">
        <v>2.15011698258478E-2</v>
      </c>
      <c r="AF1310">
        <v>2</v>
      </c>
      <c r="AG1310">
        <v>2.0746183099372E-4</v>
      </c>
      <c r="AH1310">
        <v>1.7903050894481399E-3</v>
      </c>
      <c r="AI1310">
        <v>7</v>
      </c>
      <c r="AJ1310">
        <v>92.533035283863796</v>
      </c>
      <c r="AK1310">
        <v>223</v>
      </c>
      <c r="AL1310">
        <v>1</v>
      </c>
      <c r="AM1310">
        <v>0</v>
      </c>
      <c r="AN1310">
        <v>0</v>
      </c>
      <c r="AO1310">
        <v>2.0185485018531999E-4</v>
      </c>
      <c r="AP1310">
        <v>1</v>
      </c>
      <c r="AQ1310">
        <v>223</v>
      </c>
      <c r="AR1310">
        <v>0.999999999999999</v>
      </c>
      <c r="AS1310">
        <v>0</v>
      </c>
      <c r="AT1310">
        <v>0</v>
      </c>
      <c r="AU1310">
        <v>0</v>
      </c>
      <c r="AV1310">
        <v>0</v>
      </c>
      <c r="AW1310">
        <v>223</v>
      </c>
      <c r="AX1310">
        <v>1</v>
      </c>
      <c r="AY1310">
        <v>93.043367043667701</v>
      </c>
      <c r="AZ1310">
        <v>223</v>
      </c>
      <c r="BA1310">
        <v>1</v>
      </c>
      <c r="BB1310">
        <v>215</v>
      </c>
      <c r="BC1310">
        <v>0.95172717316551003</v>
      </c>
      <c r="BD1310">
        <v>7</v>
      </c>
      <c r="BE1310">
        <v>4.8070971984303802E-2</v>
      </c>
      <c r="BF1310">
        <v>92.969275129305004</v>
      </c>
      <c r="BG1310">
        <v>92.909117400686995</v>
      </c>
      <c r="BH1310">
        <v>90.080540985833906</v>
      </c>
      <c r="BI1310">
        <v>89.5438527996359</v>
      </c>
    </row>
    <row r="1311" spans="1:61" x14ac:dyDescent="0.25">
      <c r="A1311" s="10" t="str">
        <f>VLOOKUP(D1311,'Index-Relations'!E:F,2,FALSE)</f>
        <v>ESG</v>
      </c>
      <c r="B1311" t="s">
        <v>3450</v>
      </c>
      <c r="C1311" s="53" t="s">
        <v>2760</v>
      </c>
      <c r="D1311" s="59" t="s">
        <v>3014</v>
      </c>
      <c r="E1311" s="59" t="s">
        <v>4751</v>
      </c>
      <c r="F1311" t="s">
        <v>543</v>
      </c>
      <c r="G1311" t="s">
        <v>542</v>
      </c>
      <c r="H1311" t="s">
        <v>544</v>
      </c>
      <c r="I1311" s="52">
        <v>45659</v>
      </c>
      <c r="J1311" t="s">
        <v>2457</v>
      </c>
      <c r="K1311">
        <v>227</v>
      </c>
      <c r="L1311" s="73">
        <v>93.243680453439893</v>
      </c>
      <c r="M1311">
        <v>226</v>
      </c>
      <c r="N1311">
        <v>0.99979559341159996</v>
      </c>
      <c r="O1311" s="73">
        <v>93.200595476233005</v>
      </c>
      <c r="P1311">
        <v>226</v>
      </c>
      <c r="Q1311">
        <v>0.99979559341159996</v>
      </c>
      <c r="R1311">
        <v>225</v>
      </c>
      <c r="S1311">
        <v>0.99955625011344995</v>
      </c>
      <c r="T1311">
        <v>30.931835934535599</v>
      </c>
      <c r="U1311">
        <v>0.60174556767389398</v>
      </c>
      <c r="V1311">
        <v>167</v>
      </c>
      <c r="W1311">
        <v>9.7009661858757895E-2</v>
      </c>
      <c r="X1311">
        <v>28</v>
      </c>
      <c r="Y1311">
        <v>226</v>
      </c>
      <c r="Z1311">
        <v>0.99979559341159896</v>
      </c>
      <c r="AA1311">
        <v>30.203315086117499</v>
      </c>
      <c r="AB1311">
        <v>213</v>
      </c>
      <c r="AC1311">
        <v>0.96482477360266194</v>
      </c>
      <c r="AD1311">
        <v>13</v>
      </c>
      <c r="AE1311">
        <v>3.4970819808938E-2</v>
      </c>
      <c r="AF1311">
        <v>1</v>
      </c>
      <c r="AG1311">
        <v>2.0440658839986E-4</v>
      </c>
      <c r="AH1311">
        <v>6.0001667325441698E-3</v>
      </c>
      <c r="AI1311">
        <v>15</v>
      </c>
      <c r="AJ1311" s="73">
        <v>89.129414475029904</v>
      </c>
      <c r="AK1311">
        <v>226</v>
      </c>
      <c r="AL1311">
        <v>0.99979559341159996</v>
      </c>
      <c r="AM1311">
        <v>0</v>
      </c>
      <c r="AN1311">
        <v>0</v>
      </c>
      <c r="AO1311">
        <v>1.9495118809721601E-4</v>
      </c>
      <c r="AP1311">
        <v>1</v>
      </c>
      <c r="AQ1311">
        <v>227</v>
      </c>
      <c r="AR1311">
        <v>1</v>
      </c>
      <c r="AS1311">
        <v>0</v>
      </c>
      <c r="AT1311">
        <v>0</v>
      </c>
      <c r="AU1311">
        <v>9.1559854640624598E-4</v>
      </c>
      <c r="AV1311">
        <v>1</v>
      </c>
      <c r="AW1311">
        <v>227</v>
      </c>
      <c r="AX1311">
        <v>0.999999999999999</v>
      </c>
      <c r="AY1311" s="73">
        <v>91.009650799196905</v>
      </c>
      <c r="AZ1311">
        <v>226</v>
      </c>
      <c r="BA1311">
        <v>0.99979559341159996</v>
      </c>
      <c r="BB1311">
        <v>223</v>
      </c>
      <c r="BC1311">
        <v>0.98234736656505295</v>
      </c>
      <c r="BD1311">
        <v>3</v>
      </c>
      <c r="BE1311">
        <v>1.7457682246848901E-2</v>
      </c>
      <c r="BF1311">
        <v>93.243680453439893</v>
      </c>
      <c r="BG1311">
        <v>93.200595476233005</v>
      </c>
      <c r="BH1311">
        <v>91.009650799196905</v>
      </c>
      <c r="BI1311">
        <v>89.129414475029904</v>
      </c>
    </row>
    <row r="1312" spans="1:61" x14ac:dyDescent="0.25">
      <c r="A1312" s="10" t="str">
        <f>VLOOKUP(D1312,'Index-Relations'!E:F,2,FALSE)</f>
        <v>ESG</v>
      </c>
      <c r="B1312" t="s">
        <v>3450</v>
      </c>
      <c r="C1312" s="53" t="s">
        <v>2761</v>
      </c>
      <c r="D1312" s="59" t="s">
        <v>3014</v>
      </c>
      <c r="E1312" s="59" t="s">
        <v>4752</v>
      </c>
      <c r="F1312" t="s">
        <v>543</v>
      </c>
      <c r="G1312" t="s">
        <v>542</v>
      </c>
      <c r="H1312" t="s">
        <v>544</v>
      </c>
      <c r="I1312" s="52">
        <v>45628</v>
      </c>
      <c r="J1312" t="s">
        <v>2457</v>
      </c>
      <c r="K1312">
        <v>242</v>
      </c>
      <c r="L1312" s="73">
        <v>90.911922388402004</v>
      </c>
      <c r="M1312">
        <v>240</v>
      </c>
      <c r="N1312">
        <v>0.99980629788207598</v>
      </c>
      <c r="O1312" s="73">
        <v>92.638673452226001</v>
      </c>
      <c r="P1312">
        <v>240</v>
      </c>
      <c r="Q1312">
        <v>0.99980629788207598</v>
      </c>
      <c r="R1312">
        <v>239</v>
      </c>
      <c r="S1312">
        <v>0.99964187692872297</v>
      </c>
      <c r="T1312">
        <v>28.737870536602099</v>
      </c>
      <c r="U1312">
        <v>0.55766341749260695</v>
      </c>
      <c r="V1312">
        <v>179</v>
      </c>
      <c r="W1312">
        <v>8.2383100568576798E-2</v>
      </c>
      <c r="X1312">
        <v>31</v>
      </c>
      <c r="Y1312">
        <v>240</v>
      </c>
      <c r="Z1312">
        <v>0.99980629788207598</v>
      </c>
      <c r="AA1312">
        <v>23.733007406483001</v>
      </c>
      <c r="AB1312">
        <v>227</v>
      </c>
      <c r="AC1312">
        <v>0.95837256362852097</v>
      </c>
      <c r="AD1312">
        <v>13</v>
      </c>
      <c r="AE1312">
        <v>4.1433734253555003E-2</v>
      </c>
      <c r="AF1312">
        <v>2</v>
      </c>
      <c r="AG1312">
        <v>1.9370211792395201E-4</v>
      </c>
      <c r="AH1312">
        <v>6.4623341730495297E-3</v>
      </c>
      <c r="AI1312">
        <v>17</v>
      </c>
      <c r="AJ1312" s="73">
        <v>88.050886407354994</v>
      </c>
      <c r="AK1312">
        <v>240</v>
      </c>
      <c r="AL1312">
        <v>0.99980629788207598</v>
      </c>
      <c r="AM1312">
        <v>0</v>
      </c>
      <c r="AN1312">
        <v>0</v>
      </c>
      <c r="AO1312">
        <v>1.4605901100611001E-4</v>
      </c>
      <c r="AP1312">
        <v>1</v>
      </c>
      <c r="AQ1312">
        <v>242</v>
      </c>
      <c r="AR1312">
        <v>1</v>
      </c>
      <c r="AS1312">
        <v>0</v>
      </c>
      <c r="AT1312">
        <v>0</v>
      </c>
      <c r="AU1312">
        <v>1.7660848930608299E-2</v>
      </c>
      <c r="AV1312">
        <v>1</v>
      </c>
      <c r="AW1312">
        <v>242</v>
      </c>
      <c r="AX1312">
        <v>0.999999999999999</v>
      </c>
      <c r="AY1312" s="73">
        <v>85.715003509623998</v>
      </c>
      <c r="AZ1312">
        <v>240</v>
      </c>
      <c r="BA1312">
        <v>0.99980629788207598</v>
      </c>
      <c r="BB1312">
        <v>236</v>
      </c>
      <c r="BC1312">
        <v>0.92215227842402603</v>
      </c>
      <c r="BD1312">
        <v>5</v>
      </c>
      <c r="BE1312">
        <v>7.77016625649673E-2</v>
      </c>
      <c r="BF1312">
        <v>90.911922388402004</v>
      </c>
      <c r="BG1312">
        <v>92.638673452226001</v>
      </c>
      <c r="BH1312">
        <v>85.715003509623998</v>
      </c>
      <c r="BI1312">
        <v>88.050886407354994</v>
      </c>
    </row>
    <row r="1313" spans="1:61" x14ac:dyDescent="0.25">
      <c r="A1313" s="10" t="str">
        <f>VLOOKUP(D1313,'Index-Relations'!E:F,2,FALSE)</f>
        <v>ESG</v>
      </c>
      <c r="B1313" t="s">
        <v>3450</v>
      </c>
      <c r="C1313" s="53" t="s">
        <v>2762</v>
      </c>
      <c r="D1313" s="59" t="s">
        <v>3014</v>
      </c>
      <c r="E1313" s="59" t="s">
        <v>4753</v>
      </c>
      <c r="F1313" t="s">
        <v>543</v>
      </c>
      <c r="G1313" t="s">
        <v>542</v>
      </c>
      <c r="H1313" t="s">
        <v>544</v>
      </c>
      <c r="I1313" s="52">
        <v>45597</v>
      </c>
      <c r="J1313" t="s">
        <v>2457</v>
      </c>
      <c r="K1313">
        <v>242</v>
      </c>
      <c r="L1313" s="73">
        <v>90.945749802761</v>
      </c>
      <c r="M1313">
        <v>240</v>
      </c>
      <c r="N1313">
        <v>0.99981730707095795</v>
      </c>
      <c r="O1313" s="73">
        <v>92.661301824057006</v>
      </c>
      <c r="P1313">
        <v>240</v>
      </c>
      <c r="Q1313">
        <v>0.99981730707095795</v>
      </c>
      <c r="R1313">
        <v>239</v>
      </c>
      <c r="S1313">
        <v>0.999643901364765</v>
      </c>
      <c r="T1313">
        <v>29.0654440271224</v>
      </c>
      <c r="U1313">
        <v>0.55910061551821599</v>
      </c>
      <c r="V1313">
        <v>178</v>
      </c>
      <c r="W1313">
        <v>8.3224761382249698E-2</v>
      </c>
      <c r="X1313">
        <v>31</v>
      </c>
      <c r="Y1313">
        <v>240</v>
      </c>
      <c r="Z1313">
        <v>0.99981730707095795</v>
      </c>
      <c r="AA1313">
        <v>24.8781455276307</v>
      </c>
      <c r="AB1313">
        <v>227</v>
      </c>
      <c r="AC1313">
        <v>0.95580634229801298</v>
      </c>
      <c r="AD1313">
        <v>13</v>
      </c>
      <c r="AE1313">
        <v>4.4010964772944097E-2</v>
      </c>
      <c r="AF1313">
        <v>2</v>
      </c>
      <c r="AG1313">
        <v>1.82692929042257E-4</v>
      </c>
      <c r="AH1313">
        <v>9.4550731478927705E-3</v>
      </c>
      <c r="AI1313">
        <v>17</v>
      </c>
      <c r="AJ1313" s="73">
        <v>88.194585497713007</v>
      </c>
      <c r="AK1313">
        <v>240</v>
      </c>
      <c r="AL1313">
        <v>0.99981730707095795</v>
      </c>
      <c r="AM1313">
        <v>0</v>
      </c>
      <c r="AN1313">
        <v>0</v>
      </c>
      <c r="AO1313">
        <v>1.4988179330060501E-4</v>
      </c>
      <c r="AP1313">
        <v>1</v>
      </c>
      <c r="AQ1313">
        <v>242</v>
      </c>
      <c r="AR1313">
        <v>0.999999999999999</v>
      </c>
      <c r="AS1313">
        <v>0</v>
      </c>
      <c r="AT1313">
        <v>0</v>
      </c>
      <c r="AU1313">
        <v>1.7879065581752802E-2</v>
      </c>
      <c r="AV1313">
        <v>1</v>
      </c>
      <c r="AW1313">
        <v>242</v>
      </c>
      <c r="AX1313">
        <v>0.999999999999999</v>
      </c>
      <c r="AY1313" s="73">
        <v>85.754002101586906</v>
      </c>
      <c r="AZ1313">
        <v>240</v>
      </c>
      <c r="BA1313">
        <v>0.99981730707095795</v>
      </c>
      <c r="BB1313">
        <v>235</v>
      </c>
      <c r="BC1313">
        <v>0.91353866631515601</v>
      </c>
      <c r="BD1313">
        <v>6</v>
      </c>
      <c r="BE1313">
        <v>8.6311451891542407E-2</v>
      </c>
      <c r="BF1313">
        <v>90.945749802761</v>
      </c>
      <c r="BG1313">
        <v>92.661301824057006</v>
      </c>
      <c r="BH1313">
        <v>85.754002101586906</v>
      </c>
      <c r="BI1313">
        <v>88.194585497713007</v>
      </c>
    </row>
    <row r="1314" spans="1:61" x14ac:dyDescent="0.25">
      <c r="A1314" s="10" t="str">
        <f>VLOOKUP(D1314,'Index-Relations'!E:F,2,FALSE)</f>
        <v>ESG</v>
      </c>
      <c r="B1314" t="s">
        <v>3450</v>
      </c>
      <c r="C1314" s="53" t="s">
        <v>2763</v>
      </c>
      <c r="D1314" s="59" t="s">
        <v>3014</v>
      </c>
      <c r="E1314" s="59" t="s">
        <v>4754</v>
      </c>
      <c r="F1314" t="s">
        <v>543</v>
      </c>
      <c r="G1314" t="s">
        <v>542</v>
      </c>
      <c r="H1314" t="s">
        <v>544</v>
      </c>
      <c r="I1314" s="52">
        <v>45566</v>
      </c>
      <c r="J1314" t="s">
        <v>2457</v>
      </c>
      <c r="K1314">
        <v>242</v>
      </c>
      <c r="L1314" s="73">
        <v>91.054744302295902</v>
      </c>
      <c r="M1314">
        <v>240</v>
      </c>
      <c r="N1314">
        <v>0.99982146821292295</v>
      </c>
      <c r="O1314" s="73">
        <v>92.698523101580903</v>
      </c>
      <c r="P1314">
        <v>240</v>
      </c>
      <c r="Q1314">
        <v>0.99982146821292295</v>
      </c>
      <c r="R1314">
        <v>239</v>
      </c>
      <c r="S1314">
        <v>0.99965982132640296</v>
      </c>
      <c r="T1314">
        <v>29.077869956693799</v>
      </c>
      <c r="U1314">
        <v>0.55970885393335301</v>
      </c>
      <c r="V1314">
        <v>178</v>
      </c>
      <c r="W1314">
        <v>8.3932662052462206E-2</v>
      </c>
      <c r="X1314">
        <v>31</v>
      </c>
      <c r="Y1314">
        <v>240</v>
      </c>
      <c r="Z1314">
        <v>0.99982146821292295</v>
      </c>
      <c r="AA1314">
        <v>24.335253314168899</v>
      </c>
      <c r="AB1314">
        <v>228</v>
      </c>
      <c r="AC1314">
        <v>0.962009960979612</v>
      </c>
      <c r="AD1314">
        <v>12</v>
      </c>
      <c r="AE1314">
        <v>3.7811507233310698E-2</v>
      </c>
      <c r="AF1314">
        <v>2</v>
      </c>
      <c r="AG1314">
        <v>1.7853178707676699E-4</v>
      </c>
      <c r="AH1314">
        <v>6.47703247978917E-3</v>
      </c>
      <c r="AI1314">
        <v>17</v>
      </c>
      <c r="AJ1314" s="73">
        <v>88.375424508530898</v>
      </c>
      <c r="AK1314">
        <v>240</v>
      </c>
      <c r="AL1314">
        <v>0.99982146821292295</v>
      </c>
      <c r="AM1314">
        <v>0</v>
      </c>
      <c r="AN1314">
        <v>0</v>
      </c>
      <c r="AO1314">
        <v>1.62599515410253E-4</v>
      </c>
      <c r="AP1314">
        <v>1</v>
      </c>
      <c r="AQ1314">
        <v>242</v>
      </c>
      <c r="AR1314">
        <v>1</v>
      </c>
      <c r="AS1314">
        <v>0</v>
      </c>
      <c r="AT1314">
        <v>0</v>
      </c>
      <c r="AU1314">
        <v>1.5743278734788899E-2</v>
      </c>
      <c r="AV1314">
        <v>1</v>
      </c>
      <c r="AW1314">
        <v>242</v>
      </c>
      <c r="AX1314">
        <v>1</v>
      </c>
      <c r="AY1314" s="73">
        <v>85.913458013982904</v>
      </c>
      <c r="AZ1314">
        <v>240</v>
      </c>
      <c r="BA1314">
        <v>0.99982146821292295</v>
      </c>
      <c r="BB1314">
        <v>235</v>
      </c>
      <c r="BC1314">
        <v>0.91361026943220103</v>
      </c>
      <c r="BD1314">
        <v>6</v>
      </c>
      <c r="BE1314">
        <v>8.6227131052388606E-2</v>
      </c>
      <c r="BF1314">
        <v>91.054744302295902</v>
      </c>
      <c r="BG1314">
        <v>92.698523101580903</v>
      </c>
      <c r="BH1314">
        <v>85.913458013982904</v>
      </c>
      <c r="BI1314">
        <v>88.375424508530898</v>
      </c>
    </row>
    <row r="1315" spans="1:61" x14ac:dyDescent="0.25">
      <c r="A1315" s="10" t="str">
        <f>VLOOKUP(D1315,'Index-Relations'!E:F,2,FALSE)</f>
        <v>ESG</v>
      </c>
      <c r="B1315" t="s">
        <v>3450</v>
      </c>
      <c r="C1315" s="53" t="s">
        <v>2764</v>
      </c>
      <c r="D1315" s="59" t="s">
        <v>3014</v>
      </c>
      <c r="E1315" s="59" t="s">
        <v>4755</v>
      </c>
      <c r="F1315" t="s">
        <v>543</v>
      </c>
      <c r="G1315" t="s">
        <v>542</v>
      </c>
      <c r="H1315" t="s">
        <v>544</v>
      </c>
      <c r="I1315" s="52">
        <v>45537</v>
      </c>
      <c r="J1315" t="s">
        <v>2457</v>
      </c>
      <c r="K1315">
        <v>242</v>
      </c>
      <c r="L1315" s="73">
        <v>91.465896977784993</v>
      </c>
      <c r="M1315">
        <v>240</v>
      </c>
      <c r="N1315">
        <v>0.99980519601222295</v>
      </c>
      <c r="O1315" s="73">
        <v>92.680418542175005</v>
      </c>
      <c r="P1315">
        <v>240</v>
      </c>
      <c r="Q1315">
        <v>0.99980519601222295</v>
      </c>
      <c r="R1315">
        <v>239</v>
      </c>
      <c r="S1315">
        <v>0.99962811368555704</v>
      </c>
      <c r="T1315">
        <v>29.180196248739701</v>
      </c>
      <c r="U1315">
        <v>0.563483515219248</v>
      </c>
      <c r="V1315">
        <v>178</v>
      </c>
      <c r="W1315">
        <v>8.4724547020801996E-2</v>
      </c>
      <c r="X1315">
        <v>31</v>
      </c>
      <c r="Y1315">
        <v>240</v>
      </c>
      <c r="Z1315">
        <v>0.99980519601222295</v>
      </c>
      <c r="AA1315">
        <v>25.975239381977499</v>
      </c>
      <c r="AB1315">
        <v>226</v>
      </c>
      <c r="AC1315">
        <v>0.95681424558224004</v>
      </c>
      <c r="AD1315">
        <v>14</v>
      </c>
      <c r="AE1315">
        <v>4.2990950429983202E-2</v>
      </c>
      <c r="AF1315">
        <v>2</v>
      </c>
      <c r="AG1315">
        <v>1.9480398777638099E-4</v>
      </c>
      <c r="AH1315">
        <v>6.4661482280717096E-3</v>
      </c>
      <c r="AI1315">
        <v>16</v>
      </c>
      <c r="AJ1315" s="73">
        <v>89.11104630829</v>
      </c>
      <c r="AK1315">
        <v>240</v>
      </c>
      <c r="AL1315">
        <v>0.99980519601222295</v>
      </c>
      <c r="AM1315">
        <v>0</v>
      </c>
      <c r="AN1315">
        <v>0</v>
      </c>
      <c r="AO1315">
        <v>1.61219926599257E-4</v>
      </c>
      <c r="AP1315">
        <v>1</v>
      </c>
      <c r="AQ1315">
        <v>242</v>
      </c>
      <c r="AR1315">
        <v>1</v>
      </c>
      <c r="AS1315">
        <v>0</v>
      </c>
      <c r="AT1315">
        <v>0</v>
      </c>
      <c r="AU1315">
        <v>1.6260930110435699E-2</v>
      </c>
      <c r="AV1315">
        <v>1</v>
      </c>
      <c r="AW1315">
        <v>242</v>
      </c>
      <c r="AX1315">
        <v>1</v>
      </c>
      <c r="AY1315" s="73">
        <v>86.511700350202901</v>
      </c>
      <c r="AZ1315">
        <v>240</v>
      </c>
      <c r="BA1315">
        <v>0.99980519601222295</v>
      </c>
      <c r="BB1315">
        <v>235</v>
      </c>
      <c r="BC1315">
        <v>0.91169037796197705</v>
      </c>
      <c r="BD1315">
        <v>6</v>
      </c>
      <c r="BE1315">
        <v>8.8148402111422899E-2</v>
      </c>
      <c r="BF1315">
        <v>91.465896977784993</v>
      </c>
      <c r="BG1315">
        <v>92.680418542175005</v>
      </c>
      <c r="BH1315">
        <v>86.511700350202901</v>
      </c>
      <c r="BI1315">
        <v>89.11104630829</v>
      </c>
    </row>
    <row r="1316" spans="1:61" x14ac:dyDescent="0.25">
      <c r="A1316" s="10" t="str">
        <f>VLOOKUP(D1316,'Index-Relations'!E:F,2,FALSE)</f>
        <v>ESG</v>
      </c>
      <c r="B1316" t="s">
        <v>3450</v>
      </c>
      <c r="C1316" s="53" t="s">
        <v>3350</v>
      </c>
      <c r="D1316" s="59" t="s">
        <v>3014</v>
      </c>
      <c r="E1316" s="59" t="s">
        <v>4756</v>
      </c>
      <c r="F1316" t="s">
        <v>543</v>
      </c>
      <c r="G1316" t="s">
        <v>542</v>
      </c>
      <c r="H1316" t="s">
        <v>544</v>
      </c>
      <c r="I1316" s="52">
        <v>45505</v>
      </c>
      <c r="J1316" t="s">
        <v>2457</v>
      </c>
      <c r="K1316">
        <v>242</v>
      </c>
      <c r="L1316" s="73">
        <v>91.615079406014999</v>
      </c>
      <c r="M1316">
        <v>240</v>
      </c>
      <c r="N1316">
        <v>0.99979940845633697</v>
      </c>
      <c r="O1316" s="73">
        <v>92.717997500739003</v>
      </c>
      <c r="P1316">
        <v>240</v>
      </c>
      <c r="Q1316">
        <v>0.99979940845633697</v>
      </c>
      <c r="R1316">
        <v>239</v>
      </c>
      <c r="S1316">
        <v>0.99962229872289399</v>
      </c>
      <c r="T1316">
        <v>29.0011184863572</v>
      </c>
      <c r="U1316">
        <v>0.57415356455875</v>
      </c>
      <c r="V1316">
        <v>179</v>
      </c>
      <c r="W1316">
        <v>8.9797939074695798E-2</v>
      </c>
      <c r="X1316">
        <v>31</v>
      </c>
      <c r="Y1316">
        <v>240</v>
      </c>
      <c r="Z1316">
        <v>0.99979940845633697</v>
      </c>
      <c r="AA1316">
        <v>26.234539082984401</v>
      </c>
      <c r="AB1316">
        <v>227</v>
      </c>
      <c r="AC1316">
        <v>0.95855145723714297</v>
      </c>
      <c r="AD1316">
        <v>13</v>
      </c>
      <c r="AE1316">
        <v>4.1247951219195E-2</v>
      </c>
      <c r="AF1316">
        <v>2</v>
      </c>
      <c r="AG1316">
        <v>2.0059154366160799E-4</v>
      </c>
      <c r="AH1316">
        <v>6.4779050767880802E-3</v>
      </c>
      <c r="AI1316">
        <v>16</v>
      </c>
      <c r="AJ1316" s="73">
        <v>89.061373561502904</v>
      </c>
      <c r="AK1316">
        <v>240</v>
      </c>
      <c r="AL1316">
        <v>0.99979940845633697</v>
      </c>
      <c r="AM1316">
        <v>0</v>
      </c>
      <c r="AN1316">
        <v>0</v>
      </c>
      <c r="AO1316">
        <v>1.74586434277672E-4</v>
      </c>
      <c r="AP1316">
        <v>1</v>
      </c>
      <c r="AQ1316">
        <v>242</v>
      </c>
      <c r="AR1316">
        <v>1</v>
      </c>
      <c r="AS1316">
        <v>0</v>
      </c>
      <c r="AT1316">
        <v>0</v>
      </c>
      <c r="AU1316">
        <v>1.55784113991998E-2</v>
      </c>
      <c r="AV1316">
        <v>1</v>
      </c>
      <c r="AW1316">
        <v>241</v>
      </c>
      <c r="AX1316">
        <v>0.99996446668526795</v>
      </c>
      <c r="AY1316" s="73">
        <v>86.896427396901899</v>
      </c>
      <c r="AZ1316">
        <v>240</v>
      </c>
      <c r="BA1316">
        <v>0.99979940845633697</v>
      </c>
      <c r="BB1316">
        <v>235</v>
      </c>
      <c r="BC1316">
        <v>0.91268416853812695</v>
      </c>
      <c r="BD1316">
        <v>6</v>
      </c>
      <c r="BE1316">
        <v>8.7141245027594599E-2</v>
      </c>
      <c r="BF1316">
        <v>91.615079406014999</v>
      </c>
      <c r="BG1316">
        <v>92.717997500739003</v>
      </c>
      <c r="BH1316">
        <v>86.896427396901899</v>
      </c>
      <c r="BI1316">
        <v>89.061373561502904</v>
      </c>
    </row>
    <row r="1317" spans="1:61" x14ac:dyDescent="0.25">
      <c r="A1317" s="10" t="str">
        <f>VLOOKUP(D1317,'Index-Relations'!E:F,2,FALSE)</f>
        <v>ESG</v>
      </c>
      <c r="B1317" t="s">
        <v>3450</v>
      </c>
      <c r="C1317" s="53" t="s">
        <v>2765</v>
      </c>
      <c r="D1317" s="59" t="s">
        <v>3014</v>
      </c>
      <c r="E1317" s="59" t="s">
        <v>4757</v>
      </c>
      <c r="F1317" t="s">
        <v>543</v>
      </c>
      <c r="G1317" t="s">
        <v>542</v>
      </c>
      <c r="H1317" t="s">
        <v>544</v>
      </c>
      <c r="I1317" s="52">
        <v>45474</v>
      </c>
      <c r="J1317" t="s">
        <v>2457</v>
      </c>
      <c r="K1317">
        <v>242</v>
      </c>
      <c r="L1317" s="73">
        <v>92.258290668776894</v>
      </c>
      <c r="M1317">
        <v>240</v>
      </c>
      <c r="N1317">
        <v>0.99976364596677803</v>
      </c>
      <c r="O1317" s="73">
        <v>92.743434560891899</v>
      </c>
      <c r="P1317">
        <v>240</v>
      </c>
      <c r="Q1317">
        <v>0.99976364596677803</v>
      </c>
      <c r="R1317">
        <v>239</v>
      </c>
      <c r="S1317">
        <v>0.99956775788156105</v>
      </c>
      <c r="T1317">
        <v>28.6168474210642</v>
      </c>
      <c r="U1317">
        <v>0.58711791790016699</v>
      </c>
      <c r="V1317">
        <v>176</v>
      </c>
      <c r="W1317">
        <v>9.2997217479755395E-2</v>
      </c>
      <c r="X1317">
        <v>31</v>
      </c>
      <c r="Y1317">
        <v>240</v>
      </c>
      <c r="Z1317">
        <v>0.99976364596677703</v>
      </c>
      <c r="AA1317">
        <v>27.155889097765801</v>
      </c>
      <c r="AB1317">
        <v>227</v>
      </c>
      <c r="AC1317">
        <v>0.96147723320989498</v>
      </c>
      <c r="AD1317">
        <v>13</v>
      </c>
      <c r="AE1317">
        <v>3.8286412756882202E-2</v>
      </c>
      <c r="AF1317">
        <v>2</v>
      </c>
      <c r="AG1317">
        <v>2.3635403322203001E-4</v>
      </c>
      <c r="AH1317">
        <v>6.6389064031209099E-3</v>
      </c>
      <c r="AI1317">
        <v>16</v>
      </c>
      <c r="AJ1317" s="73">
        <v>89.1059376911209</v>
      </c>
      <c r="AK1317">
        <v>240</v>
      </c>
      <c r="AL1317">
        <v>0.99976364596677803</v>
      </c>
      <c r="AM1317">
        <v>0</v>
      </c>
      <c r="AN1317">
        <v>0</v>
      </c>
      <c r="AO1317">
        <v>1.7328367730561401E-4</v>
      </c>
      <c r="AP1317">
        <v>1</v>
      </c>
      <c r="AQ1317">
        <v>242</v>
      </c>
      <c r="AR1317">
        <v>0.999999999999999</v>
      </c>
      <c r="AS1317">
        <v>0</v>
      </c>
      <c r="AT1317">
        <v>0</v>
      </c>
      <c r="AU1317">
        <v>1.38891598169677E-2</v>
      </c>
      <c r="AV1317">
        <v>1</v>
      </c>
      <c r="AW1317">
        <v>241</v>
      </c>
      <c r="AX1317">
        <v>0.99996401929448697</v>
      </c>
      <c r="AY1317" s="73">
        <v>88.754567267208003</v>
      </c>
      <c r="AZ1317">
        <v>240</v>
      </c>
      <c r="BA1317">
        <v>0.99976364596677803</v>
      </c>
      <c r="BB1317">
        <v>235</v>
      </c>
      <c r="BC1317">
        <v>0.91822386608365703</v>
      </c>
      <c r="BD1317">
        <v>6</v>
      </c>
      <c r="BE1317">
        <v>8.1602850239036601E-2</v>
      </c>
      <c r="BF1317">
        <v>92.258290668776894</v>
      </c>
      <c r="BG1317">
        <v>92.743434560891899</v>
      </c>
      <c r="BH1317">
        <v>88.754567267208003</v>
      </c>
      <c r="BI1317">
        <v>89.1059376911209</v>
      </c>
    </row>
    <row r="1318" spans="1:61" x14ac:dyDescent="0.25">
      <c r="A1318" s="10" t="str">
        <f>VLOOKUP(D1318,'Index-Relations'!E:F,2,FALSE)</f>
        <v>ESG</v>
      </c>
      <c r="B1318" t="s">
        <v>3450</v>
      </c>
      <c r="C1318" s="53" t="s">
        <v>2766</v>
      </c>
      <c r="D1318" s="59" t="s">
        <v>3014</v>
      </c>
      <c r="E1318" s="59" t="s">
        <v>4758</v>
      </c>
      <c r="F1318" t="s">
        <v>543</v>
      </c>
      <c r="G1318" t="s">
        <v>542</v>
      </c>
      <c r="H1318" t="s">
        <v>544</v>
      </c>
      <c r="I1318" s="52">
        <v>45446</v>
      </c>
      <c r="J1318" t="s">
        <v>2457</v>
      </c>
      <c r="K1318">
        <v>238</v>
      </c>
      <c r="L1318" s="73">
        <v>92.470742629297007</v>
      </c>
      <c r="M1318">
        <v>237</v>
      </c>
      <c r="N1318">
        <v>0.99977382121481395</v>
      </c>
      <c r="O1318" s="73">
        <v>92.764568976974004</v>
      </c>
      <c r="P1318">
        <v>237</v>
      </c>
      <c r="Q1318">
        <v>0.99977382121481395</v>
      </c>
      <c r="R1318">
        <v>236</v>
      </c>
      <c r="S1318">
        <v>0.99956263849522198</v>
      </c>
      <c r="T1318">
        <v>28.916580732478501</v>
      </c>
      <c r="U1318">
        <v>0.59310605646685499</v>
      </c>
      <c r="V1318">
        <v>173</v>
      </c>
      <c r="W1318">
        <v>9.9686224216124095E-2</v>
      </c>
      <c r="X1318">
        <v>31</v>
      </c>
      <c r="Y1318">
        <v>236</v>
      </c>
      <c r="Z1318">
        <v>0.99956263849522198</v>
      </c>
      <c r="AA1318">
        <v>27.525894472209799</v>
      </c>
      <c r="AB1318">
        <v>224</v>
      </c>
      <c r="AC1318">
        <v>0.97732025289123603</v>
      </c>
      <c r="AD1318">
        <v>12</v>
      </c>
      <c r="AE1318">
        <v>2.2242385603985899E-2</v>
      </c>
      <c r="AF1318">
        <v>2</v>
      </c>
      <c r="AG1318">
        <v>4.3736150477766101E-4</v>
      </c>
      <c r="AH1318">
        <v>6.4212713656955798E-3</v>
      </c>
      <c r="AI1318">
        <v>16</v>
      </c>
      <c r="AJ1318" s="73">
        <v>89.322813793119906</v>
      </c>
      <c r="AK1318">
        <v>237</v>
      </c>
      <c r="AL1318">
        <v>0.99977382121481395</v>
      </c>
      <c r="AM1318">
        <v>0</v>
      </c>
      <c r="AN1318">
        <v>0</v>
      </c>
      <c r="AO1318">
        <v>1.7873042910753999E-4</v>
      </c>
      <c r="AP1318">
        <v>1</v>
      </c>
      <c r="AQ1318">
        <v>238</v>
      </c>
      <c r="AR1318">
        <v>0.999999999999999</v>
      </c>
      <c r="AS1318">
        <v>0</v>
      </c>
      <c r="AT1318">
        <v>0</v>
      </c>
      <c r="AU1318">
        <v>1.40902700342761E-2</v>
      </c>
      <c r="AV1318">
        <v>1</v>
      </c>
      <c r="AW1318">
        <v>238</v>
      </c>
      <c r="AX1318">
        <v>1</v>
      </c>
      <c r="AY1318" s="73">
        <v>89.205036014911997</v>
      </c>
      <c r="AZ1318">
        <v>237</v>
      </c>
      <c r="BA1318">
        <v>0.99977382121481395</v>
      </c>
      <c r="BB1318">
        <v>231</v>
      </c>
      <c r="BC1318">
        <v>0.91556671730523898</v>
      </c>
      <c r="BD1318">
        <v>6</v>
      </c>
      <c r="BE1318">
        <v>8.4254552265652496E-2</v>
      </c>
      <c r="BF1318">
        <v>92.470742629297007</v>
      </c>
      <c r="BG1318">
        <v>92.764568976974004</v>
      </c>
      <c r="BH1318">
        <v>89.205036014911997</v>
      </c>
      <c r="BI1318">
        <v>89.322813793119906</v>
      </c>
    </row>
    <row r="1319" spans="1:61" x14ac:dyDescent="0.25">
      <c r="A1319" s="10" t="str">
        <f>VLOOKUP(D1319,'Index-Relations'!E:F,2,FALSE)</f>
        <v>ESG</v>
      </c>
      <c r="B1319" t="s">
        <v>3450</v>
      </c>
      <c r="C1319" s="53" t="s">
        <v>2767</v>
      </c>
      <c r="D1319" s="59" t="s">
        <v>3014</v>
      </c>
      <c r="E1319" s="59" t="s">
        <v>4759</v>
      </c>
      <c r="F1319" t="s">
        <v>543</v>
      </c>
      <c r="G1319" t="s">
        <v>542</v>
      </c>
      <c r="H1319" t="s">
        <v>544</v>
      </c>
      <c r="I1319" s="52">
        <v>45413</v>
      </c>
      <c r="J1319" t="s">
        <v>2457</v>
      </c>
      <c r="K1319">
        <v>238</v>
      </c>
      <c r="L1319" s="73">
        <v>92.530884019127001</v>
      </c>
      <c r="M1319">
        <v>237</v>
      </c>
      <c r="N1319">
        <v>0.99977064896169299</v>
      </c>
      <c r="O1319" s="73">
        <v>92.769364932334895</v>
      </c>
      <c r="P1319">
        <v>237</v>
      </c>
      <c r="Q1319">
        <v>0.99977064896169299</v>
      </c>
      <c r="R1319">
        <v>236</v>
      </c>
      <c r="S1319">
        <v>0.99954142553977399</v>
      </c>
      <c r="T1319">
        <v>29.054730594990101</v>
      </c>
      <c r="U1319">
        <v>0.59427083351925403</v>
      </c>
      <c r="V1319">
        <v>173</v>
      </c>
      <c r="W1319">
        <v>9.5853914213021696E-2</v>
      </c>
      <c r="X1319">
        <v>30</v>
      </c>
      <c r="Y1319">
        <v>236</v>
      </c>
      <c r="Z1319">
        <v>0.99954142553977399</v>
      </c>
      <c r="AA1319">
        <v>28.317127377688699</v>
      </c>
      <c r="AB1319">
        <v>224</v>
      </c>
      <c r="AC1319">
        <v>0.97723894501407405</v>
      </c>
      <c r="AD1319">
        <v>12</v>
      </c>
      <c r="AE1319">
        <v>2.23024805256994E-2</v>
      </c>
      <c r="AF1319">
        <v>2</v>
      </c>
      <c r="AG1319">
        <v>4.5857446022562102E-4</v>
      </c>
      <c r="AH1319">
        <v>6.0009003202274999E-3</v>
      </c>
      <c r="AI1319">
        <v>16</v>
      </c>
      <c r="AJ1319" s="73">
        <v>89.352478062909896</v>
      </c>
      <c r="AK1319">
        <v>237</v>
      </c>
      <c r="AL1319">
        <v>0.99977064896169299</v>
      </c>
      <c r="AM1319">
        <v>0</v>
      </c>
      <c r="AN1319">
        <v>0</v>
      </c>
      <c r="AO1319">
        <v>1.95545325039445E-4</v>
      </c>
      <c r="AP1319">
        <v>1</v>
      </c>
      <c r="AQ1319">
        <v>237</v>
      </c>
      <c r="AR1319">
        <v>0.99977064896169299</v>
      </c>
      <c r="AS1319">
        <v>0</v>
      </c>
      <c r="AT1319">
        <v>0</v>
      </c>
      <c r="AU1319">
        <v>1.3519044049598101E-2</v>
      </c>
      <c r="AV1319">
        <v>1</v>
      </c>
      <c r="AW1319">
        <v>237</v>
      </c>
      <c r="AX1319">
        <v>0.99977064896169299</v>
      </c>
      <c r="AY1319" s="73">
        <v>89.337705907742901</v>
      </c>
      <c r="AZ1319">
        <v>237</v>
      </c>
      <c r="BA1319">
        <v>0.99977064896169299</v>
      </c>
      <c r="BB1319">
        <v>229</v>
      </c>
      <c r="BC1319">
        <v>0.955058255384438</v>
      </c>
      <c r="BD1319">
        <v>7</v>
      </c>
      <c r="BE1319">
        <v>4.4516848252215503E-2</v>
      </c>
      <c r="BF1319">
        <v>92.530884019127001</v>
      </c>
      <c r="BG1319">
        <v>92.769364932334895</v>
      </c>
      <c r="BH1319">
        <v>89.337705907742901</v>
      </c>
      <c r="BI1319">
        <v>89.352478062909896</v>
      </c>
    </row>
    <row r="1320" spans="1:61" x14ac:dyDescent="0.25">
      <c r="A1320" s="10" t="str">
        <f>VLOOKUP(D1320,'Index-Relations'!E:F,2,FALSE)</f>
        <v>ESG</v>
      </c>
      <c r="B1320" t="s">
        <v>3450</v>
      </c>
      <c r="C1320" s="53" t="s">
        <v>2768</v>
      </c>
      <c r="D1320" s="59" t="s">
        <v>3014</v>
      </c>
      <c r="E1320" s="59" t="s">
        <v>4760</v>
      </c>
      <c r="F1320" t="s">
        <v>543</v>
      </c>
      <c r="G1320" t="s">
        <v>542</v>
      </c>
      <c r="H1320" t="s">
        <v>544</v>
      </c>
      <c r="I1320" s="52">
        <v>45383</v>
      </c>
      <c r="J1320" t="s">
        <v>2457</v>
      </c>
      <c r="K1320">
        <v>238</v>
      </c>
      <c r="L1320">
        <v>94.334163063745393</v>
      </c>
      <c r="M1320">
        <v>237</v>
      </c>
      <c r="N1320">
        <v>0.99978887118057402</v>
      </c>
      <c r="O1320">
        <v>94.301998348433798</v>
      </c>
      <c r="P1320">
        <v>237</v>
      </c>
      <c r="Q1320">
        <v>0.99978887118057402</v>
      </c>
      <c r="R1320">
        <v>236</v>
      </c>
      <c r="S1320">
        <v>0.99952878584009097</v>
      </c>
      <c r="T1320">
        <v>28.8466543719118</v>
      </c>
      <c r="U1320">
        <v>0.59012399929425396</v>
      </c>
      <c r="V1320">
        <v>173</v>
      </c>
      <c r="W1320">
        <v>9.4716451455160403E-2</v>
      </c>
      <c r="X1320">
        <v>30</v>
      </c>
      <c r="Y1320">
        <v>236</v>
      </c>
      <c r="Z1320">
        <v>0.99952878584008997</v>
      </c>
      <c r="AA1320">
        <v>27.116395870145301</v>
      </c>
      <c r="AB1320">
        <v>224</v>
      </c>
      <c r="AC1320">
        <v>0.977746876689363</v>
      </c>
      <c r="AD1320">
        <v>12</v>
      </c>
      <c r="AE1320">
        <v>2.1781909150728199E-2</v>
      </c>
      <c r="AF1320">
        <v>2</v>
      </c>
      <c r="AG1320">
        <v>4.7121415990872598E-4</v>
      </c>
      <c r="AH1320">
        <v>5.9638437902360397E-3</v>
      </c>
      <c r="AI1320">
        <v>16</v>
      </c>
      <c r="AJ1320">
        <v>92.452677290564594</v>
      </c>
      <c r="AK1320">
        <v>237</v>
      </c>
      <c r="AL1320">
        <v>0.99978887118057402</v>
      </c>
      <c r="AM1320">
        <v>0</v>
      </c>
      <c r="AN1320">
        <v>0</v>
      </c>
      <c r="AO1320">
        <v>2.0830309618718399E-4</v>
      </c>
      <c r="AP1320">
        <v>1</v>
      </c>
      <c r="AQ1320">
        <v>237</v>
      </c>
      <c r="AR1320">
        <v>0.99978887118057402</v>
      </c>
      <c r="AS1320">
        <v>0</v>
      </c>
      <c r="AT1320">
        <v>0</v>
      </c>
      <c r="AU1320">
        <v>1.25367895128611E-2</v>
      </c>
      <c r="AV1320">
        <v>1</v>
      </c>
      <c r="AW1320">
        <v>237</v>
      </c>
      <c r="AX1320">
        <v>0.99978887118057402</v>
      </c>
      <c r="AY1320">
        <v>92.842297517671994</v>
      </c>
      <c r="AZ1320">
        <v>237</v>
      </c>
      <c r="BA1320">
        <v>0.99978887118057402</v>
      </c>
      <c r="BB1320">
        <v>229</v>
      </c>
      <c r="BC1320">
        <v>0.95578206341165906</v>
      </c>
      <c r="BD1320">
        <v>7</v>
      </c>
      <c r="BE1320">
        <v>4.3798504672728202E-2</v>
      </c>
      <c r="BF1320">
        <v>92.757960594033904</v>
      </c>
      <c r="BG1320">
        <v>92.813387924585001</v>
      </c>
      <c r="BH1320">
        <v>89.892631992317007</v>
      </c>
      <c r="BI1320">
        <v>89.407400796228004</v>
      </c>
    </row>
    <row r="1321" spans="1:61" x14ac:dyDescent="0.25">
      <c r="A1321" s="10" t="str">
        <f>VLOOKUP(D1321,'Index-Relations'!E:F,2,FALSE)</f>
        <v>ESG</v>
      </c>
      <c r="B1321" t="s">
        <v>3450</v>
      </c>
      <c r="C1321" s="53" t="s">
        <v>2769</v>
      </c>
      <c r="D1321" s="59" t="s">
        <v>3014</v>
      </c>
      <c r="E1321" s="59" t="s">
        <v>4761</v>
      </c>
      <c r="F1321" t="s">
        <v>543</v>
      </c>
      <c r="G1321" t="s">
        <v>542</v>
      </c>
      <c r="H1321" t="s">
        <v>544</v>
      </c>
      <c r="I1321" s="52">
        <v>45352</v>
      </c>
      <c r="J1321" t="s">
        <v>2457</v>
      </c>
      <c r="K1321">
        <v>238</v>
      </c>
      <c r="L1321">
        <v>94.431136056422403</v>
      </c>
      <c r="M1321">
        <v>237</v>
      </c>
      <c r="N1321">
        <v>0.99979131050440995</v>
      </c>
      <c r="O1321">
        <v>94.315991947825296</v>
      </c>
      <c r="P1321">
        <v>237</v>
      </c>
      <c r="Q1321">
        <v>0.99979131050440995</v>
      </c>
      <c r="R1321">
        <v>236</v>
      </c>
      <c r="S1321">
        <v>0.99957199067013103</v>
      </c>
      <c r="T1321">
        <v>28.734239026514199</v>
      </c>
      <c r="U1321">
        <v>0.56373899887572099</v>
      </c>
      <c r="V1321">
        <v>168</v>
      </c>
      <c r="W1321">
        <v>8.2277730149718495E-2</v>
      </c>
      <c r="X1321">
        <v>26</v>
      </c>
      <c r="Y1321">
        <v>236</v>
      </c>
      <c r="Z1321">
        <v>0.99957199067013103</v>
      </c>
      <c r="AA1321">
        <v>29.505513228486699</v>
      </c>
      <c r="AB1321">
        <v>224</v>
      </c>
      <c r="AC1321">
        <v>0.97835165509660404</v>
      </c>
      <c r="AD1321">
        <v>12</v>
      </c>
      <c r="AE1321">
        <v>2.1220335573527E-2</v>
      </c>
      <c r="AF1321">
        <v>2</v>
      </c>
      <c r="AG1321">
        <v>4.280093298685E-4</v>
      </c>
      <c r="AH1321">
        <v>1.5244711746967799E-3</v>
      </c>
      <c r="AI1321">
        <v>8</v>
      </c>
      <c r="AJ1321">
        <v>92.534374691052193</v>
      </c>
      <c r="AK1321">
        <v>237</v>
      </c>
      <c r="AL1321">
        <v>0.99979131050440995</v>
      </c>
      <c r="AM1321">
        <v>0</v>
      </c>
      <c r="AN1321">
        <v>0</v>
      </c>
      <c r="AO1321">
        <v>2.0917342512623901E-4</v>
      </c>
      <c r="AP1321">
        <v>1</v>
      </c>
      <c r="AQ1321">
        <v>237</v>
      </c>
      <c r="AR1321">
        <v>0.99979131050440995</v>
      </c>
      <c r="AS1321">
        <v>0</v>
      </c>
      <c r="AT1321">
        <v>0</v>
      </c>
      <c r="AU1321">
        <v>1.25622194900444E-2</v>
      </c>
      <c r="AV1321">
        <v>1</v>
      </c>
      <c r="AW1321">
        <v>237</v>
      </c>
      <c r="AX1321">
        <v>0.99979131050440995</v>
      </c>
      <c r="AY1321">
        <v>93.024626146670897</v>
      </c>
      <c r="AZ1321">
        <v>237</v>
      </c>
      <c r="BA1321">
        <v>0.99979131050440995</v>
      </c>
      <c r="BB1321">
        <v>229</v>
      </c>
      <c r="BC1321">
        <v>0.95714845648053903</v>
      </c>
      <c r="BD1321">
        <v>7</v>
      </c>
      <c r="BE1321">
        <v>4.2433680598745097E-2</v>
      </c>
      <c r="BF1321">
        <v>92.866022363967005</v>
      </c>
      <c r="BG1321">
        <v>92.832949105233894</v>
      </c>
      <c r="BH1321">
        <v>90.133986786023996</v>
      </c>
      <c r="BI1321">
        <v>89.453942531664893</v>
      </c>
    </row>
    <row r="1322" spans="1:61" x14ac:dyDescent="0.25">
      <c r="A1322" s="10" t="str">
        <f>VLOOKUP(D1322,'Index-Relations'!E:F,2,FALSE)</f>
        <v>ESG</v>
      </c>
      <c r="B1322" t="s">
        <v>3450</v>
      </c>
      <c r="C1322" s="53" t="s">
        <v>2770</v>
      </c>
      <c r="D1322" s="59" t="s">
        <v>3014</v>
      </c>
      <c r="E1322" s="59" t="s">
        <v>4762</v>
      </c>
      <c r="F1322" t="s">
        <v>543</v>
      </c>
      <c r="G1322" t="s">
        <v>542</v>
      </c>
      <c r="H1322" t="s">
        <v>544</v>
      </c>
      <c r="I1322" s="52">
        <v>45323</v>
      </c>
      <c r="J1322" t="s">
        <v>2457</v>
      </c>
      <c r="K1322">
        <v>238</v>
      </c>
      <c r="L1322">
        <v>94.536209604615095</v>
      </c>
      <c r="M1322">
        <v>237</v>
      </c>
      <c r="N1322">
        <v>1</v>
      </c>
      <c r="O1322">
        <v>94.295271220874994</v>
      </c>
      <c r="P1322">
        <v>237</v>
      </c>
      <c r="Q1322">
        <v>1</v>
      </c>
      <c r="R1322">
        <v>236</v>
      </c>
      <c r="S1322">
        <v>0.999805489033599</v>
      </c>
      <c r="T1322">
        <v>28.793793911824402</v>
      </c>
      <c r="U1322">
        <v>0.55297371638195103</v>
      </c>
      <c r="V1322">
        <v>167</v>
      </c>
      <c r="W1322">
        <v>8.1129355117240898E-2</v>
      </c>
      <c r="X1322">
        <v>26</v>
      </c>
      <c r="Y1322">
        <v>236</v>
      </c>
      <c r="Z1322">
        <v>0.9998054890336</v>
      </c>
      <c r="AA1322">
        <v>27.351975651941501</v>
      </c>
      <c r="AB1322">
        <v>225</v>
      </c>
      <c r="AC1322">
        <v>0.97964653593107798</v>
      </c>
      <c r="AD1322">
        <v>11</v>
      </c>
      <c r="AE1322">
        <v>2.01589531025218E-2</v>
      </c>
      <c r="AF1322">
        <v>2</v>
      </c>
      <c r="AG1322">
        <v>1.9451096639995101E-4</v>
      </c>
      <c r="AH1322">
        <v>1.60535512677961E-3</v>
      </c>
      <c r="AI1322">
        <v>7</v>
      </c>
      <c r="AJ1322">
        <v>92.660921539279101</v>
      </c>
      <c r="AK1322">
        <v>237</v>
      </c>
      <c r="AL1322">
        <v>1</v>
      </c>
      <c r="AM1322">
        <v>0</v>
      </c>
      <c r="AN1322">
        <v>0</v>
      </c>
      <c r="AO1322">
        <v>1.89254002985021E-4</v>
      </c>
      <c r="AP1322">
        <v>1</v>
      </c>
      <c r="AQ1322">
        <v>237</v>
      </c>
      <c r="AR1322">
        <v>1</v>
      </c>
      <c r="AS1322">
        <v>0</v>
      </c>
      <c r="AT1322">
        <v>0</v>
      </c>
      <c r="AU1322">
        <v>1.28690559092146E-2</v>
      </c>
      <c r="AV1322">
        <v>1</v>
      </c>
      <c r="AW1322">
        <v>237</v>
      </c>
      <c r="AX1322">
        <v>1</v>
      </c>
      <c r="AY1322">
        <v>93.188417045205298</v>
      </c>
      <c r="AZ1322">
        <v>237</v>
      </c>
      <c r="BA1322">
        <v>1</v>
      </c>
      <c r="BB1322">
        <v>229</v>
      </c>
      <c r="BC1322">
        <v>0.95474061829357904</v>
      </c>
      <c r="BD1322">
        <v>7</v>
      </c>
      <c r="BE1322">
        <v>4.5070127703435797E-2</v>
      </c>
      <c r="BF1322">
        <v>93.034132492232999</v>
      </c>
      <c r="BG1322">
        <v>92.859432102048999</v>
      </c>
      <c r="BH1322">
        <v>90.304813582315901</v>
      </c>
      <c r="BI1322">
        <v>89.7531218974799</v>
      </c>
    </row>
    <row r="1323" spans="1:61" x14ac:dyDescent="0.25">
      <c r="A1323" s="10" t="str">
        <f>VLOOKUP(D1323,'Index-Relations'!E:F,2,FALSE)</f>
        <v>ESG</v>
      </c>
      <c r="B1323" t="s">
        <v>3450</v>
      </c>
      <c r="C1323" s="53" t="s">
        <v>2760</v>
      </c>
      <c r="D1323" s="59" t="s">
        <v>3015</v>
      </c>
      <c r="E1323" s="59" t="s">
        <v>4763</v>
      </c>
      <c r="F1323" t="s">
        <v>546</v>
      </c>
      <c r="G1323" t="s">
        <v>545</v>
      </c>
      <c r="H1323" t="s">
        <v>547</v>
      </c>
      <c r="I1323" s="52">
        <v>45659</v>
      </c>
      <c r="J1323" t="s">
        <v>2457</v>
      </c>
      <c r="K1323">
        <v>234</v>
      </c>
      <c r="L1323" s="73">
        <v>93.159305515992898</v>
      </c>
      <c r="M1323">
        <v>232</v>
      </c>
      <c r="N1323">
        <v>0.99948360041111195</v>
      </c>
      <c r="O1323" s="73">
        <v>93.227083925125896</v>
      </c>
      <c r="P1323">
        <v>232</v>
      </c>
      <c r="Q1323">
        <v>0.99948360041111195</v>
      </c>
      <c r="R1323">
        <v>230</v>
      </c>
      <c r="S1323">
        <v>0.99902441189375901</v>
      </c>
      <c r="T1323">
        <v>30.511246299662801</v>
      </c>
      <c r="U1323">
        <v>0.62597385875688605</v>
      </c>
      <c r="V1323">
        <v>172</v>
      </c>
      <c r="W1323">
        <v>9.0726819289682903E-2</v>
      </c>
      <c r="X1323">
        <v>28</v>
      </c>
      <c r="Y1323">
        <v>232</v>
      </c>
      <c r="Z1323">
        <v>0.99948360041111195</v>
      </c>
      <c r="AA1323">
        <v>29.297597796838499</v>
      </c>
      <c r="AB1323">
        <v>219</v>
      </c>
      <c r="AC1323">
        <v>0.96556920156142201</v>
      </c>
      <c r="AD1323">
        <v>13</v>
      </c>
      <c r="AE1323">
        <v>3.3914398849691003E-2</v>
      </c>
      <c r="AF1323">
        <v>2</v>
      </c>
      <c r="AG1323">
        <v>5.1639958888696704E-4</v>
      </c>
      <c r="AH1323">
        <v>5.6115652031041097E-3</v>
      </c>
      <c r="AI1323">
        <v>15</v>
      </c>
      <c r="AJ1323" s="73">
        <v>89.018663765886899</v>
      </c>
      <c r="AK1323">
        <v>232</v>
      </c>
      <c r="AL1323">
        <v>0.99948360041111195</v>
      </c>
      <c r="AM1323">
        <v>0</v>
      </c>
      <c r="AN1323">
        <v>0</v>
      </c>
      <c r="AO1323">
        <v>1.2688379291371401E-2</v>
      </c>
      <c r="AP1323">
        <v>2</v>
      </c>
      <c r="AQ1323">
        <v>233</v>
      </c>
      <c r="AR1323">
        <v>0.99968183215415896</v>
      </c>
      <c r="AS1323">
        <v>3.3221702551537197E-2</v>
      </c>
      <c r="AT1323">
        <v>5</v>
      </c>
      <c r="AU1323">
        <v>8.8793955814219405E-4</v>
      </c>
      <c r="AV1323">
        <v>1</v>
      </c>
      <c r="AW1323">
        <v>233</v>
      </c>
      <c r="AX1323">
        <v>0.99968183215415896</v>
      </c>
      <c r="AY1323" s="73">
        <v>90.897129511653901</v>
      </c>
      <c r="AZ1323">
        <v>232</v>
      </c>
      <c r="BA1323">
        <v>0.99948360041111195</v>
      </c>
      <c r="BB1323">
        <v>228</v>
      </c>
      <c r="BC1323">
        <v>0.970063143480693</v>
      </c>
      <c r="BD1323">
        <v>3</v>
      </c>
      <c r="BE1323">
        <v>1.69303093820946E-2</v>
      </c>
      <c r="BF1323">
        <v>93.159305515992898</v>
      </c>
      <c r="BG1323">
        <v>93.227083925125896</v>
      </c>
      <c r="BH1323">
        <v>90.897129511653901</v>
      </c>
      <c r="BI1323">
        <v>89.018663765886899</v>
      </c>
    </row>
    <row r="1324" spans="1:61" x14ac:dyDescent="0.25">
      <c r="A1324" s="10" t="str">
        <f>VLOOKUP(D1324,'Index-Relations'!E:F,2,FALSE)</f>
        <v>ESG</v>
      </c>
      <c r="B1324" t="s">
        <v>3450</v>
      </c>
      <c r="C1324" s="53" t="s">
        <v>2761</v>
      </c>
      <c r="D1324" s="59" t="s">
        <v>3015</v>
      </c>
      <c r="E1324" s="59" t="s">
        <v>4764</v>
      </c>
      <c r="F1324" t="s">
        <v>546</v>
      </c>
      <c r="G1324" t="s">
        <v>545</v>
      </c>
      <c r="H1324" t="s">
        <v>547</v>
      </c>
      <c r="I1324" s="52">
        <v>45628</v>
      </c>
      <c r="J1324" t="s">
        <v>2457</v>
      </c>
      <c r="K1324">
        <v>248</v>
      </c>
      <c r="L1324" s="73">
        <v>90.814705924256899</v>
      </c>
      <c r="M1324">
        <v>245</v>
      </c>
      <c r="N1324">
        <v>0.99955403479910099</v>
      </c>
      <c r="O1324" s="73">
        <v>92.551102672671902</v>
      </c>
      <c r="P1324">
        <v>245</v>
      </c>
      <c r="Q1324">
        <v>0.99955403479910099</v>
      </c>
      <c r="R1324">
        <v>244</v>
      </c>
      <c r="S1324">
        <v>0.99939251663762896</v>
      </c>
      <c r="T1324">
        <v>28.5538550749473</v>
      </c>
      <c r="U1324">
        <v>0.573948086598429</v>
      </c>
      <c r="V1324">
        <v>183</v>
      </c>
      <c r="W1324">
        <v>7.9459582473423496E-2</v>
      </c>
      <c r="X1324">
        <v>31</v>
      </c>
      <c r="Y1324">
        <v>245</v>
      </c>
      <c r="Z1324">
        <v>0.99955403479910099</v>
      </c>
      <c r="AA1324">
        <v>23.3023075624264</v>
      </c>
      <c r="AB1324">
        <v>232</v>
      </c>
      <c r="AC1324">
        <v>0.95885179799143005</v>
      </c>
      <c r="AD1324">
        <v>13</v>
      </c>
      <c r="AE1324">
        <v>4.0702236807670697E-2</v>
      </c>
      <c r="AF1324">
        <v>3</v>
      </c>
      <c r="AG1324">
        <v>4.45965200898949E-4</v>
      </c>
      <c r="AH1324">
        <v>6.2330061827038496E-3</v>
      </c>
      <c r="AI1324">
        <v>17</v>
      </c>
      <c r="AJ1324" s="73">
        <v>88.012200668207001</v>
      </c>
      <c r="AK1324">
        <v>245</v>
      </c>
      <c r="AL1324">
        <v>0.99955403479910099</v>
      </c>
      <c r="AM1324">
        <v>0</v>
      </c>
      <c r="AN1324">
        <v>0</v>
      </c>
      <c r="AO1324">
        <v>9.5616183155060701E-3</v>
      </c>
      <c r="AP1324">
        <v>2</v>
      </c>
      <c r="AQ1324">
        <v>247</v>
      </c>
      <c r="AR1324">
        <v>0.99974431717687595</v>
      </c>
      <c r="AS1324">
        <v>2.2522788050818001E-2</v>
      </c>
      <c r="AT1324">
        <v>5</v>
      </c>
      <c r="AU1324">
        <v>1.7349053092805398E-2</v>
      </c>
      <c r="AV1324">
        <v>1</v>
      </c>
      <c r="AW1324">
        <v>247</v>
      </c>
      <c r="AX1324">
        <v>0.99974431717687595</v>
      </c>
      <c r="AY1324" s="73">
        <v>85.558469260400003</v>
      </c>
      <c r="AZ1324">
        <v>245</v>
      </c>
      <c r="BA1324">
        <v>0.99955403479910099</v>
      </c>
      <c r="BB1324">
        <v>240</v>
      </c>
      <c r="BC1324">
        <v>0.91385283077090995</v>
      </c>
      <c r="BD1324">
        <v>5</v>
      </c>
      <c r="BE1324">
        <v>7.6329868090459801E-2</v>
      </c>
      <c r="BF1324">
        <v>90.814705924256899</v>
      </c>
      <c r="BG1324">
        <v>92.551102672671902</v>
      </c>
      <c r="BH1324">
        <v>85.558469260400003</v>
      </c>
      <c r="BI1324">
        <v>88.012200668207001</v>
      </c>
    </row>
    <row r="1325" spans="1:61" x14ac:dyDescent="0.25">
      <c r="A1325" s="10" t="str">
        <f>VLOOKUP(D1325,'Index-Relations'!E:F,2,FALSE)</f>
        <v>ESG</v>
      </c>
      <c r="B1325" t="s">
        <v>3450</v>
      </c>
      <c r="C1325" s="53" t="s">
        <v>2762</v>
      </c>
      <c r="D1325" s="59" t="s">
        <v>3015</v>
      </c>
      <c r="E1325" s="59" t="s">
        <v>4765</v>
      </c>
      <c r="F1325" t="s">
        <v>546</v>
      </c>
      <c r="G1325" t="s">
        <v>545</v>
      </c>
      <c r="H1325" t="s">
        <v>547</v>
      </c>
      <c r="I1325" s="52">
        <v>45597</v>
      </c>
      <c r="J1325" t="s">
        <v>2457</v>
      </c>
      <c r="K1325">
        <v>248</v>
      </c>
      <c r="L1325" s="73">
        <v>90.846705524214997</v>
      </c>
      <c r="M1325">
        <v>245</v>
      </c>
      <c r="N1325">
        <v>0.99950399612972896</v>
      </c>
      <c r="O1325" s="73">
        <v>92.569987249253003</v>
      </c>
      <c r="P1325">
        <v>245</v>
      </c>
      <c r="Q1325">
        <v>0.99950399612972896</v>
      </c>
      <c r="R1325">
        <v>244</v>
      </c>
      <c r="S1325">
        <v>0.99933380946364603</v>
      </c>
      <c r="T1325">
        <v>28.882612177005701</v>
      </c>
      <c r="U1325">
        <v>0.574742930814089</v>
      </c>
      <c r="V1325">
        <v>182</v>
      </c>
      <c r="W1325">
        <v>8.03289147131237E-2</v>
      </c>
      <c r="X1325">
        <v>31</v>
      </c>
      <c r="Y1325">
        <v>245</v>
      </c>
      <c r="Z1325">
        <v>0.99950399612972896</v>
      </c>
      <c r="AA1325">
        <v>24.416040658858101</v>
      </c>
      <c r="AB1325">
        <v>232</v>
      </c>
      <c r="AC1325">
        <v>0.95631003481070898</v>
      </c>
      <c r="AD1325">
        <v>13</v>
      </c>
      <c r="AE1325">
        <v>4.3193961319019203E-2</v>
      </c>
      <c r="AF1325">
        <v>3</v>
      </c>
      <c r="AG1325">
        <v>4.9600387027104399E-4</v>
      </c>
      <c r="AH1325">
        <v>9.1260792087463401E-3</v>
      </c>
      <c r="AI1325">
        <v>17</v>
      </c>
      <c r="AJ1325" s="73">
        <v>88.147920501420998</v>
      </c>
      <c r="AK1325">
        <v>245</v>
      </c>
      <c r="AL1325">
        <v>0.99950399612972896</v>
      </c>
      <c r="AM1325">
        <v>0</v>
      </c>
      <c r="AN1325">
        <v>0</v>
      </c>
      <c r="AO1325">
        <v>9.9988430518633108E-3</v>
      </c>
      <c r="AP1325">
        <v>2</v>
      </c>
      <c r="AQ1325">
        <v>247</v>
      </c>
      <c r="AR1325">
        <v>0.99968329761405195</v>
      </c>
      <c r="AS1325">
        <v>2.3099816195634299E-2</v>
      </c>
      <c r="AT1325">
        <v>5</v>
      </c>
      <c r="AU1325">
        <v>1.75471651471997E-2</v>
      </c>
      <c r="AV1325">
        <v>1</v>
      </c>
      <c r="AW1325">
        <v>247</v>
      </c>
      <c r="AX1325">
        <v>0.99968329761405295</v>
      </c>
      <c r="AY1325" s="73">
        <v>85.599895232619005</v>
      </c>
      <c r="AZ1325">
        <v>245</v>
      </c>
      <c r="BA1325">
        <v>0.99950399612972896</v>
      </c>
      <c r="BB1325">
        <v>239</v>
      </c>
      <c r="BC1325">
        <v>0.90497525689689295</v>
      </c>
      <c r="BD1325">
        <v>6</v>
      </c>
      <c r="BE1325">
        <v>8.4709197665295305E-2</v>
      </c>
      <c r="BF1325">
        <v>90.846705524214997</v>
      </c>
      <c r="BG1325">
        <v>92.569987249253003</v>
      </c>
      <c r="BH1325">
        <v>85.599895232619005</v>
      </c>
      <c r="BI1325">
        <v>88.147920501420998</v>
      </c>
    </row>
    <row r="1326" spans="1:61" x14ac:dyDescent="0.25">
      <c r="A1326" s="10" t="str">
        <f>VLOOKUP(D1326,'Index-Relations'!E:F,2,FALSE)</f>
        <v>ESG</v>
      </c>
      <c r="B1326" t="s">
        <v>3450</v>
      </c>
      <c r="C1326" s="53" t="s">
        <v>2763</v>
      </c>
      <c r="D1326" s="59" t="s">
        <v>3015</v>
      </c>
      <c r="E1326" s="59" t="s">
        <v>4766</v>
      </c>
      <c r="F1326" t="s">
        <v>546</v>
      </c>
      <c r="G1326" t="s">
        <v>545</v>
      </c>
      <c r="H1326" t="s">
        <v>547</v>
      </c>
      <c r="I1326" s="52">
        <v>45566</v>
      </c>
      <c r="J1326" t="s">
        <v>2457</v>
      </c>
      <c r="K1326">
        <v>248</v>
      </c>
      <c r="L1326" s="73">
        <v>90.953932083445906</v>
      </c>
      <c r="M1326">
        <v>245</v>
      </c>
      <c r="N1326">
        <v>0.99949439680954399</v>
      </c>
      <c r="O1326" s="73">
        <v>92.607052097756906</v>
      </c>
      <c r="P1326">
        <v>245</v>
      </c>
      <c r="Q1326">
        <v>0.99949439680954399</v>
      </c>
      <c r="R1326">
        <v>244</v>
      </c>
      <c r="S1326">
        <v>0.99933580356430896</v>
      </c>
      <c r="T1326">
        <v>28.905225705412999</v>
      </c>
      <c r="U1326">
        <v>0.57519340587315304</v>
      </c>
      <c r="V1326">
        <v>182</v>
      </c>
      <c r="W1326">
        <v>8.1050047076018303E-2</v>
      </c>
      <c r="X1326">
        <v>31</v>
      </c>
      <c r="Y1326">
        <v>245</v>
      </c>
      <c r="Z1326">
        <v>0.99949439680954399</v>
      </c>
      <c r="AA1326">
        <v>23.876592350651698</v>
      </c>
      <c r="AB1326">
        <v>233</v>
      </c>
      <c r="AC1326">
        <v>0.96239717973057204</v>
      </c>
      <c r="AD1326">
        <v>12</v>
      </c>
      <c r="AE1326">
        <v>3.7097217078971297E-2</v>
      </c>
      <c r="AF1326">
        <v>3</v>
      </c>
      <c r="AG1326">
        <v>5.0560319045599102E-4</v>
      </c>
      <c r="AH1326">
        <v>6.25458283536489E-3</v>
      </c>
      <c r="AI1326">
        <v>17</v>
      </c>
      <c r="AJ1326" s="73">
        <v>88.323156176241994</v>
      </c>
      <c r="AK1326">
        <v>245</v>
      </c>
      <c r="AL1326">
        <v>0.99949439680954399</v>
      </c>
      <c r="AM1326">
        <v>0</v>
      </c>
      <c r="AN1326">
        <v>0</v>
      </c>
      <c r="AO1326">
        <v>1.03072270239299E-2</v>
      </c>
      <c r="AP1326">
        <v>2</v>
      </c>
      <c r="AQ1326">
        <v>247</v>
      </c>
      <c r="AR1326">
        <v>0.99966955598581797</v>
      </c>
      <c r="AS1326">
        <v>2.3090933538642801E-2</v>
      </c>
      <c r="AT1326">
        <v>5</v>
      </c>
      <c r="AU1326">
        <v>1.5445875382738099E-2</v>
      </c>
      <c r="AV1326">
        <v>1</v>
      </c>
      <c r="AW1326">
        <v>247</v>
      </c>
      <c r="AX1326">
        <v>0.99966955598581797</v>
      </c>
      <c r="AY1326" s="73">
        <v>85.758334270137993</v>
      </c>
      <c r="AZ1326">
        <v>245</v>
      </c>
      <c r="BA1326">
        <v>0.99949439680954399</v>
      </c>
      <c r="BB1326">
        <v>239</v>
      </c>
      <c r="BC1326">
        <v>0.90476409861339402</v>
      </c>
      <c r="BD1326">
        <v>6</v>
      </c>
      <c r="BE1326">
        <v>8.4598230348493897E-2</v>
      </c>
      <c r="BF1326">
        <v>90.953932083445906</v>
      </c>
      <c r="BG1326">
        <v>92.607052097756906</v>
      </c>
      <c r="BH1326">
        <v>85.758334270137993</v>
      </c>
      <c r="BI1326">
        <v>88.323156176241994</v>
      </c>
    </row>
    <row r="1327" spans="1:61" x14ac:dyDescent="0.25">
      <c r="A1327" s="10" t="str">
        <f>VLOOKUP(D1327,'Index-Relations'!E:F,2,FALSE)</f>
        <v>ESG</v>
      </c>
      <c r="B1327" t="s">
        <v>3450</v>
      </c>
      <c r="C1327" s="53" t="s">
        <v>2764</v>
      </c>
      <c r="D1327" s="59" t="s">
        <v>3015</v>
      </c>
      <c r="E1327" s="59" t="s">
        <v>4767</v>
      </c>
      <c r="F1327" t="s">
        <v>546</v>
      </c>
      <c r="G1327" t="s">
        <v>545</v>
      </c>
      <c r="H1327" t="s">
        <v>547</v>
      </c>
      <c r="I1327" s="52">
        <v>45537</v>
      </c>
      <c r="J1327" t="s">
        <v>2457</v>
      </c>
      <c r="K1327">
        <v>247</v>
      </c>
      <c r="L1327" s="73">
        <v>91.363739208913998</v>
      </c>
      <c r="M1327">
        <v>245</v>
      </c>
      <c r="N1327">
        <v>0.99980882344043298</v>
      </c>
      <c r="O1327" s="73">
        <v>92.588477528259006</v>
      </c>
      <c r="P1327">
        <v>245</v>
      </c>
      <c r="Q1327">
        <v>0.99980882344043298</v>
      </c>
      <c r="R1327">
        <v>244</v>
      </c>
      <c r="S1327">
        <v>0.99963503854845803</v>
      </c>
      <c r="T1327">
        <v>29.012742798060099</v>
      </c>
      <c r="U1327">
        <v>0.57868337475611598</v>
      </c>
      <c r="V1327">
        <v>182</v>
      </c>
      <c r="W1327">
        <v>8.1847563842192994E-2</v>
      </c>
      <c r="X1327">
        <v>31</v>
      </c>
      <c r="Y1327">
        <v>245</v>
      </c>
      <c r="Z1327">
        <v>0.99980882344043298</v>
      </c>
      <c r="AA1327">
        <v>25.4859369161545</v>
      </c>
      <c r="AB1327">
        <v>231</v>
      </c>
      <c r="AC1327">
        <v>0.95761840378053997</v>
      </c>
      <c r="AD1327">
        <v>14</v>
      </c>
      <c r="AE1327">
        <v>4.2190419659893598E-2</v>
      </c>
      <c r="AF1327">
        <v>2</v>
      </c>
      <c r="AG1327">
        <v>1.9117655956624101E-4</v>
      </c>
      <c r="AH1327">
        <v>6.2465778634406997E-3</v>
      </c>
      <c r="AI1327">
        <v>16</v>
      </c>
      <c r="AJ1327" s="73">
        <v>89.047108563953003</v>
      </c>
      <c r="AK1327">
        <v>245</v>
      </c>
      <c r="AL1327">
        <v>0.99980882344043298</v>
      </c>
      <c r="AM1327">
        <v>0</v>
      </c>
      <c r="AN1327">
        <v>0</v>
      </c>
      <c r="AO1327">
        <v>1.02591512995236E-2</v>
      </c>
      <c r="AP1327">
        <v>2</v>
      </c>
      <c r="AQ1327">
        <v>247</v>
      </c>
      <c r="AR1327">
        <v>1</v>
      </c>
      <c r="AS1327">
        <v>2.3162396855899402E-2</v>
      </c>
      <c r="AT1327">
        <v>5</v>
      </c>
      <c r="AU1327">
        <v>1.59581367370983E-2</v>
      </c>
      <c r="AV1327">
        <v>1</v>
      </c>
      <c r="AW1327">
        <v>247</v>
      </c>
      <c r="AX1327">
        <v>0.999999999999999</v>
      </c>
      <c r="AY1327" s="73">
        <v>86.361852906543007</v>
      </c>
      <c r="AZ1327">
        <v>245</v>
      </c>
      <c r="BA1327">
        <v>0.99980882344043298</v>
      </c>
      <c r="BB1327">
        <v>239</v>
      </c>
      <c r="BC1327">
        <v>0.90323385036167603</v>
      </c>
      <c r="BD1327">
        <v>6</v>
      </c>
      <c r="BE1327">
        <v>8.6506998338799906E-2</v>
      </c>
      <c r="BF1327">
        <v>91.363739208913998</v>
      </c>
      <c r="BG1327">
        <v>92.588477528259006</v>
      </c>
      <c r="BH1327">
        <v>86.361852906543007</v>
      </c>
      <c r="BI1327">
        <v>89.047108563953003</v>
      </c>
    </row>
    <row r="1328" spans="1:61" x14ac:dyDescent="0.25">
      <c r="A1328" s="10" t="str">
        <f>VLOOKUP(D1328,'Index-Relations'!E:F,2,FALSE)</f>
        <v>ESG</v>
      </c>
      <c r="B1328" t="s">
        <v>3450</v>
      </c>
      <c r="C1328" s="53" t="s">
        <v>3350</v>
      </c>
      <c r="D1328" s="59" t="s">
        <v>3015</v>
      </c>
      <c r="E1328" s="59" t="s">
        <v>4768</v>
      </c>
      <c r="F1328" t="s">
        <v>546</v>
      </c>
      <c r="G1328" t="s">
        <v>545</v>
      </c>
      <c r="H1328" t="s">
        <v>547</v>
      </c>
      <c r="I1328" s="52">
        <v>45505</v>
      </c>
      <c r="J1328" t="s">
        <v>2457</v>
      </c>
      <c r="K1328">
        <v>247</v>
      </c>
      <c r="L1328" s="73">
        <v>91.538220678656998</v>
      </c>
      <c r="M1328">
        <v>245</v>
      </c>
      <c r="N1328">
        <v>0.99980292358163403</v>
      </c>
      <c r="O1328" s="73">
        <v>92.6444935167479</v>
      </c>
      <c r="P1328">
        <v>245</v>
      </c>
      <c r="Q1328">
        <v>0.99980292358163403</v>
      </c>
      <c r="R1328">
        <v>244</v>
      </c>
      <c r="S1328">
        <v>0.99962891748303395</v>
      </c>
      <c r="T1328">
        <v>28.828001730836402</v>
      </c>
      <c r="U1328">
        <v>0.58860795195451998</v>
      </c>
      <c r="V1328">
        <v>183</v>
      </c>
      <c r="W1328">
        <v>8.6809026632658895E-2</v>
      </c>
      <c r="X1328">
        <v>31</v>
      </c>
      <c r="Y1328">
        <v>245</v>
      </c>
      <c r="Z1328">
        <v>0.99980292358163403</v>
      </c>
      <c r="AA1328">
        <v>25.760150318147499</v>
      </c>
      <c r="AB1328">
        <v>232</v>
      </c>
      <c r="AC1328">
        <v>0.95927779304621497</v>
      </c>
      <c r="AD1328">
        <v>13</v>
      </c>
      <c r="AE1328">
        <v>4.0525130535419E-2</v>
      </c>
      <c r="AF1328">
        <v>2</v>
      </c>
      <c r="AG1328">
        <v>1.9707641836556099E-4</v>
      </c>
      <c r="AH1328">
        <v>6.2622888690904797E-3</v>
      </c>
      <c r="AI1328">
        <v>16</v>
      </c>
      <c r="AJ1328" s="73">
        <v>89.028931683617003</v>
      </c>
      <c r="AK1328">
        <v>245</v>
      </c>
      <c r="AL1328">
        <v>0.99980292358163403</v>
      </c>
      <c r="AM1328">
        <v>0</v>
      </c>
      <c r="AN1328">
        <v>0</v>
      </c>
      <c r="AO1328">
        <v>1.0065281352849001E-2</v>
      </c>
      <c r="AP1328">
        <v>2</v>
      </c>
      <c r="AQ1328">
        <v>247</v>
      </c>
      <c r="AR1328">
        <v>0.999999999999999</v>
      </c>
      <c r="AS1328">
        <v>2.2200079669810802E-2</v>
      </c>
      <c r="AT1328">
        <v>5</v>
      </c>
      <c r="AU1328">
        <v>1.53054184953856E-2</v>
      </c>
      <c r="AV1328">
        <v>1</v>
      </c>
      <c r="AW1328">
        <v>246</v>
      </c>
      <c r="AX1328">
        <v>0.999965089363827</v>
      </c>
      <c r="AY1328" s="73">
        <v>86.770473329225993</v>
      </c>
      <c r="AZ1328">
        <v>245</v>
      </c>
      <c r="BA1328">
        <v>0.99980292358163403</v>
      </c>
      <c r="BB1328">
        <v>239</v>
      </c>
      <c r="BC1328">
        <v>0.90432051902312605</v>
      </c>
      <c r="BD1328">
        <v>6</v>
      </c>
      <c r="BE1328">
        <v>8.5614199624024806E-2</v>
      </c>
      <c r="BF1328">
        <v>91.538220678656998</v>
      </c>
      <c r="BG1328">
        <v>92.6444935167479</v>
      </c>
      <c r="BH1328">
        <v>86.770473329225993</v>
      </c>
      <c r="BI1328">
        <v>89.028931683617003</v>
      </c>
    </row>
    <row r="1329" spans="1:61" x14ac:dyDescent="0.25">
      <c r="A1329" s="10" t="str">
        <f>VLOOKUP(D1329,'Index-Relations'!E:F,2,FALSE)</f>
        <v>ESG</v>
      </c>
      <c r="B1329" t="s">
        <v>3450</v>
      </c>
      <c r="C1329" s="53" t="s">
        <v>2765</v>
      </c>
      <c r="D1329" s="59" t="s">
        <v>3015</v>
      </c>
      <c r="E1329" s="59" t="s">
        <v>4769</v>
      </c>
      <c r="F1329" t="s">
        <v>546</v>
      </c>
      <c r="G1329" t="s">
        <v>545</v>
      </c>
      <c r="H1329" t="s">
        <v>547</v>
      </c>
      <c r="I1329" s="52">
        <v>45474</v>
      </c>
      <c r="J1329" t="s">
        <v>2457</v>
      </c>
      <c r="K1329">
        <v>247</v>
      </c>
      <c r="L1329" s="73">
        <v>92.180692652429997</v>
      </c>
      <c r="M1329">
        <v>245</v>
      </c>
      <c r="N1329">
        <v>0.99976724283328899</v>
      </c>
      <c r="O1329" s="73">
        <v>92.673670366103906</v>
      </c>
      <c r="P1329">
        <v>245</v>
      </c>
      <c r="Q1329">
        <v>0.99976724283328899</v>
      </c>
      <c r="R1329">
        <v>244</v>
      </c>
      <c r="S1329">
        <v>0.99957433579850796</v>
      </c>
      <c r="T1329">
        <v>28.439558085411399</v>
      </c>
      <c r="U1329">
        <v>0.601868471259147</v>
      </c>
      <c r="V1329">
        <v>181</v>
      </c>
      <c r="W1329">
        <v>8.9798574528476005E-2</v>
      </c>
      <c r="X1329">
        <v>31</v>
      </c>
      <c r="Y1329">
        <v>245</v>
      </c>
      <c r="Z1329">
        <v>0.99976724283328899</v>
      </c>
      <c r="AA1329">
        <v>26.746092148161601</v>
      </c>
      <c r="AB1329">
        <v>232</v>
      </c>
      <c r="AC1329">
        <v>0.96206347770044198</v>
      </c>
      <c r="AD1329">
        <v>13</v>
      </c>
      <c r="AE1329">
        <v>3.77037651328469E-2</v>
      </c>
      <c r="AF1329">
        <v>2</v>
      </c>
      <c r="AG1329">
        <v>2.32757166711082E-4</v>
      </c>
      <c r="AH1329">
        <v>6.4105609563856998E-3</v>
      </c>
      <c r="AI1329">
        <v>16</v>
      </c>
      <c r="AJ1329" s="73">
        <v>89.075779806425004</v>
      </c>
      <c r="AK1329">
        <v>245</v>
      </c>
      <c r="AL1329">
        <v>0.99976724283328899</v>
      </c>
      <c r="AM1329">
        <v>0</v>
      </c>
      <c r="AN1329">
        <v>0</v>
      </c>
      <c r="AO1329">
        <v>8.8316904184700899E-3</v>
      </c>
      <c r="AP1329">
        <v>2</v>
      </c>
      <c r="AQ1329">
        <v>247</v>
      </c>
      <c r="AR1329">
        <v>1</v>
      </c>
      <c r="AS1329">
        <v>2.0482448228836402E-2</v>
      </c>
      <c r="AT1329">
        <v>5</v>
      </c>
      <c r="AU1329">
        <v>1.36777927709456E-2</v>
      </c>
      <c r="AV1329">
        <v>1</v>
      </c>
      <c r="AW1329">
        <v>246</v>
      </c>
      <c r="AX1329">
        <v>0.99996456685355795</v>
      </c>
      <c r="AY1329" s="73">
        <v>88.618470025861996</v>
      </c>
      <c r="AZ1329">
        <v>245</v>
      </c>
      <c r="BA1329">
        <v>0.99976724283328899</v>
      </c>
      <c r="BB1329">
        <v>239</v>
      </c>
      <c r="BC1329">
        <v>0.91080730216303096</v>
      </c>
      <c r="BD1329">
        <v>6</v>
      </c>
      <c r="BE1329">
        <v>8.0361007418498803E-2</v>
      </c>
      <c r="BF1329">
        <v>92.180692652429997</v>
      </c>
      <c r="BG1329">
        <v>92.673670366103906</v>
      </c>
      <c r="BH1329">
        <v>88.618470025861996</v>
      </c>
      <c r="BI1329">
        <v>89.075779806425004</v>
      </c>
    </row>
    <row r="1330" spans="1:61" x14ac:dyDescent="0.25">
      <c r="A1330" s="10" t="str">
        <f>VLOOKUP(D1330,'Index-Relations'!E:F,2,FALSE)</f>
        <v>ESG</v>
      </c>
      <c r="B1330" t="s">
        <v>3450</v>
      </c>
      <c r="C1330" s="53" t="s">
        <v>2766</v>
      </c>
      <c r="D1330" s="59" t="s">
        <v>3015</v>
      </c>
      <c r="E1330" s="59" t="s">
        <v>4770</v>
      </c>
      <c r="F1330" t="s">
        <v>546</v>
      </c>
      <c r="G1330" t="s">
        <v>545</v>
      </c>
      <c r="H1330" t="s">
        <v>547</v>
      </c>
      <c r="I1330" s="52">
        <v>45446</v>
      </c>
      <c r="J1330" t="s">
        <v>2457</v>
      </c>
      <c r="K1330">
        <v>243</v>
      </c>
      <c r="L1330" s="73">
        <v>92.473656370330005</v>
      </c>
      <c r="M1330">
        <v>242</v>
      </c>
      <c r="N1330">
        <v>0.99977735231907905</v>
      </c>
      <c r="O1330" s="73">
        <v>92.690977575846006</v>
      </c>
      <c r="P1330">
        <v>242</v>
      </c>
      <c r="Q1330">
        <v>0.99977735231907905</v>
      </c>
      <c r="R1330">
        <v>241</v>
      </c>
      <c r="S1330">
        <v>0.99956946658510404</v>
      </c>
      <c r="T1330">
        <v>28.736043606399001</v>
      </c>
      <c r="U1330">
        <v>0.60758192126655597</v>
      </c>
      <c r="V1330">
        <v>178</v>
      </c>
      <c r="W1330">
        <v>9.6277512502579404E-2</v>
      </c>
      <c r="X1330">
        <v>31</v>
      </c>
      <c r="Y1330">
        <v>241</v>
      </c>
      <c r="Z1330">
        <v>0.99956946658510404</v>
      </c>
      <c r="AA1330">
        <v>27.100611293296801</v>
      </c>
      <c r="AB1330">
        <v>229</v>
      </c>
      <c r="AC1330">
        <v>0.97767432921045605</v>
      </c>
      <c r="AD1330">
        <v>12</v>
      </c>
      <c r="AE1330">
        <v>2.18951373746477E-2</v>
      </c>
      <c r="AF1330">
        <v>2</v>
      </c>
      <c r="AG1330">
        <v>4.3053341489585398E-4</v>
      </c>
      <c r="AH1330">
        <v>6.2016997740116497E-3</v>
      </c>
      <c r="AI1330">
        <v>16</v>
      </c>
      <c r="AJ1330" s="73">
        <v>89.320606800534904</v>
      </c>
      <c r="AK1330">
        <v>242</v>
      </c>
      <c r="AL1330">
        <v>0.99977735231907905</v>
      </c>
      <c r="AM1330">
        <v>0</v>
      </c>
      <c r="AN1330">
        <v>0</v>
      </c>
      <c r="AO1330">
        <v>9.0902945429654301E-3</v>
      </c>
      <c r="AP1330">
        <v>2</v>
      </c>
      <c r="AQ1330">
        <v>243</v>
      </c>
      <c r="AR1330">
        <v>1</v>
      </c>
      <c r="AS1330">
        <v>2.1254423281710601E-2</v>
      </c>
      <c r="AT1330">
        <v>5</v>
      </c>
      <c r="AU1330">
        <v>1.38702926718019E-2</v>
      </c>
      <c r="AV1330">
        <v>1</v>
      </c>
      <c r="AW1330">
        <v>243</v>
      </c>
      <c r="AX1330">
        <v>0.999999999999999</v>
      </c>
      <c r="AY1330" s="73">
        <v>89.2817734407069</v>
      </c>
      <c r="AZ1330">
        <v>242</v>
      </c>
      <c r="BA1330">
        <v>0.99977735231907905</v>
      </c>
      <c r="BB1330">
        <v>235</v>
      </c>
      <c r="BC1330">
        <v>0.90797053566018904</v>
      </c>
      <c r="BD1330">
        <v>6</v>
      </c>
      <c r="BE1330">
        <v>8.2939169796845402E-2</v>
      </c>
      <c r="BF1330">
        <v>92.473656370330005</v>
      </c>
      <c r="BG1330">
        <v>92.690977575846006</v>
      </c>
      <c r="BH1330">
        <v>89.2817734407069</v>
      </c>
      <c r="BI1330">
        <v>89.320606800534904</v>
      </c>
    </row>
    <row r="1331" spans="1:61" x14ac:dyDescent="0.25">
      <c r="A1331" s="10" t="str">
        <f>VLOOKUP(D1331,'Index-Relations'!E:F,2,FALSE)</f>
        <v>ESG</v>
      </c>
      <c r="B1331" t="s">
        <v>3450</v>
      </c>
      <c r="C1331" s="53" t="s">
        <v>2767</v>
      </c>
      <c r="D1331" s="59" t="s">
        <v>3015</v>
      </c>
      <c r="E1331" s="59" t="s">
        <v>4771</v>
      </c>
      <c r="F1331" t="s">
        <v>546</v>
      </c>
      <c r="G1331" t="s">
        <v>545</v>
      </c>
      <c r="H1331" t="s">
        <v>547</v>
      </c>
      <c r="I1331" s="52">
        <v>45413</v>
      </c>
      <c r="J1331" t="s">
        <v>2457</v>
      </c>
      <c r="K1331">
        <v>243</v>
      </c>
      <c r="L1331" s="73">
        <v>92.530051581500899</v>
      </c>
      <c r="M1331">
        <v>242</v>
      </c>
      <c r="N1331">
        <v>0.99977430684358504</v>
      </c>
      <c r="O1331" s="73">
        <v>92.688957448099998</v>
      </c>
      <c r="P1331">
        <v>242</v>
      </c>
      <c r="Q1331">
        <v>0.99977430684358504</v>
      </c>
      <c r="R1331">
        <v>241</v>
      </c>
      <c r="S1331">
        <v>0.99954873926822396</v>
      </c>
      <c r="T1331">
        <v>28.861819530491601</v>
      </c>
      <c r="U1331">
        <v>0.60851392847614205</v>
      </c>
      <c r="V1331">
        <v>178</v>
      </c>
      <c r="W1331">
        <v>9.2715682030513599E-2</v>
      </c>
      <c r="X1331">
        <v>30</v>
      </c>
      <c r="Y1331">
        <v>241</v>
      </c>
      <c r="Z1331">
        <v>0.99954873926822396</v>
      </c>
      <c r="AA1331">
        <v>27.867713911304101</v>
      </c>
      <c r="AB1331">
        <v>229</v>
      </c>
      <c r="AC1331">
        <v>0.97760195732690403</v>
      </c>
      <c r="AD1331">
        <v>12</v>
      </c>
      <c r="AE1331">
        <v>2.1946781941319601E-2</v>
      </c>
      <c r="AF1331">
        <v>2</v>
      </c>
      <c r="AG1331">
        <v>4.5126073177546101E-4</v>
      </c>
      <c r="AH1331">
        <v>5.8044324069077601E-3</v>
      </c>
      <c r="AI1331">
        <v>16</v>
      </c>
      <c r="AJ1331" s="73">
        <v>89.344355522678995</v>
      </c>
      <c r="AK1331">
        <v>242</v>
      </c>
      <c r="AL1331">
        <v>0.99977430684358504</v>
      </c>
      <c r="AM1331">
        <v>0</v>
      </c>
      <c r="AN1331">
        <v>0</v>
      </c>
      <c r="AO1331">
        <v>9.2174149852403495E-3</v>
      </c>
      <c r="AP1331">
        <v>2</v>
      </c>
      <c r="AQ1331">
        <v>242</v>
      </c>
      <c r="AR1331">
        <v>0.99977430684358504</v>
      </c>
      <c r="AS1331">
        <v>2.1601511743250899E-2</v>
      </c>
      <c r="AT1331">
        <v>5</v>
      </c>
      <c r="AU1331">
        <v>1.33034310452478E-2</v>
      </c>
      <c r="AV1331">
        <v>1</v>
      </c>
      <c r="AW1331">
        <v>242</v>
      </c>
      <c r="AX1331">
        <v>0.99977430684358404</v>
      </c>
      <c r="AY1331" s="73">
        <v>89.412215270873901</v>
      </c>
      <c r="AZ1331">
        <v>242</v>
      </c>
      <c r="BA1331">
        <v>0.99977430684358504</v>
      </c>
      <c r="BB1331">
        <v>233</v>
      </c>
      <c r="BC1331">
        <v>0.94675003547838299</v>
      </c>
      <c r="BD1331">
        <v>7</v>
      </c>
      <c r="BE1331">
        <v>4.3806856379960901E-2</v>
      </c>
      <c r="BF1331">
        <v>92.530051581500899</v>
      </c>
      <c r="BG1331">
        <v>92.688957448099998</v>
      </c>
      <c r="BH1331">
        <v>89.412215270873901</v>
      </c>
      <c r="BI1331">
        <v>89.344355522678995</v>
      </c>
    </row>
    <row r="1332" spans="1:61" x14ac:dyDescent="0.25">
      <c r="A1332" s="10" t="str">
        <f>VLOOKUP(D1332,'Index-Relations'!E:F,2,FALSE)</f>
        <v>ESG</v>
      </c>
      <c r="B1332" t="s">
        <v>3450</v>
      </c>
      <c r="C1332" s="53" t="s">
        <v>2768</v>
      </c>
      <c r="D1332" s="59" t="s">
        <v>3015</v>
      </c>
      <c r="E1332" s="59" t="s">
        <v>4772</v>
      </c>
      <c r="F1332" t="s">
        <v>546</v>
      </c>
      <c r="G1332" t="s">
        <v>545</v>
      </c>
      <c r="H1332" t="s">
        <v>547</v>
      </c>
      <c r="I1332" s="52">
        <v>45383</v>
      </c>
      <c r="J1332" t="s">
        <v>2457</v>
      </c>
      <c r="K1332">
        <v>243</v>
      </c>
      <c r="L1332">
        <v>94.3157780888708</v>
      </c>
      <c r="M1332">
        <v>242</v>
      </c>
      <c r="N1332">
        <v>0.99979200628775999</v>
      </c>
      <c r="O1332">
        <v>94.243865557603101</v>
      </c>
      <c r="P1332">
        <v>242</v>
      </c>
      <c r="Q1332">
        <v>0.99979200628775999</v>
      </c>
      <c r="R1332">
        <v>241</v>
      </c>
      <c r="S1332">
        <v>0.99953578302267498</v>
      </c>
      <c r="T1332">
        <v>28.645210148508301</v>
      </c>
      <c r="U1332">
        <v>0.60445501920511202</v>
      </c>
      <c r="V1332">
        <v>178</v>
      </c>
      <c r="W1332">
        <v>9.1635707792892498E-2</v>
      </c>
      <c r="X1332">
        <v>30</v>
      </c>
      <c r="Y1332">
        <v>241</v>
      </c>
      <c r="Z1332">
        <v>0.99953578302267498</v>
      </c>
      <c r="AA1332">
        <v>26.713916583297301</v>
      </c>
      <c r="AB1332">
        <v>229</v>
      </c>
      <c r="AC1332">
        <v>0.97807731915086504</v>
      </c>
      <c r="AD1332">
        <v>12</v>
      </c>
      <c r="AE1332">
        <v>2.14584638718101E-2</v>
      </c>
      <c r="AF1332">
        <v>2</v>
      </c>
      <c r="AG1332">
        <v>4.6421697732424198E-4</v>
      </c>
      <c r="AH1332">
        <v>5.7698640361674002E-3</v>
      </c>
      <c r="AI1332">
        <v>16</v>
      </c>
      <c r="AJ1332">
        <v>92.431220707176607</v>
      </c>
      <c r="AK1332">
        <v>242</v>
      </c>
      <c r="AL1332">
        <v>0.99979200628775999</v>
      </c>
      <c r="AM1332">
        <v>0</v>
      </c>
      <c r="AN1332">
        <v>0</v>
      </c>
      <c r="AO1332">
        <v>8.6995701700026493E-3</v>
      </c>
      <c r="AP1332">
        <v>2</v>
      </c>
      <c r="AQ1332">
        <v>242</v>
      </c>
      <c r="AR1332">
        <v>0.99979200628775999</v>
      </c>
      <c r="AS1332">
        <v>2.0856375613882702E-2</v>
      </c>
      <c r="AT1332">
        <v>5</v>
      </c>
      <c r="AU1332">
        <v>1.2350627438973701E-2</v>
      </c>
      <c r="AV1332">
        <v>1</v>
      </c>
      <c r="AW1332">
        <v>242</v>
      </c>
      <c r="AX1332">
        <v>0.99979200628775999</v>
      </c>
      <c r="AY1332">
        <v>92.855997779187604</v>
      </c>
      <c r="AZ1332">
        <v>242</v>
      </c>
      <c r="BA1332">
        <v>0.99979200628775999</v>
      </c>
      <c r="BB1332">
        <v>233</v>
      </c>
      <c r="BC1332">
        <v>0.94794430692231302</v>
      </c>
      <c r="BD1332">
        <v>7</v>
      </c>
      <c r="BE1332">
        <v>4.3148129195443898E-2</v>
      </c>
      <c r="BF1332">
        <v>92.754324516542894</v>
      </c>
      <c r="BG1332">
        <v>92.735692435824902</v>
      </c>
      <c r="BH1332">
        <v>89.955932758980893</v>
      </c>
      <c r="BI1332">
        <v>89.401717339490006</v>
      </c>
    </row>
    <row r="1333" spans="1:61" x14ac:dyDescent="0.25">
      <c r="A1333" s="10" t="str">
        <f>VLOOKUP(D1333,'Index-Relations'!E:F,2,FALSE)</f>
        <v>ESG</v>
      </c>
      <c r="B1333" t="s">
        <v>3450</v>
      </c>
      <c r="C1333" s="53" t="s">
        <v>2769</v>
      </c>
      <c r="D1333" s="59" t="s">
        <v>3015</v>
      </c>
      <c r="E1333" s="59" t="s">
        <v>4773</v>
      </c>
      <c r="F1333" t="s">
        <v>546</v>
      </c>
      <c r="G1333" t="s">
        <v>545</v>
      </c>
      <c r="H1333" t="s">
        <v>547</v>
      </c>
      <c r="I1333" s="52">
        <v>45352</v>
      </c>
      <c r="J1333" t="s">
        <v>2457</v>
      </c>
      <c r="K1333">
        <v>243</v>
      </c>
      <c r="L1333">
        <v>94.409776063112901</v>
      </c>
      <c r="M1333">
        <v>242</v>
      </c>
      <c r="N1333">
        <v>0.999794070300555</v>
      </c>
      <c r="O1333">
        <v>94.260015016278601</v>
      </c>
      <c r="P1333">
        <v>242</v>
      </c>
      <c r="Q1333">
        <v>0.999794070300555</v>
      </c>
      <c r="R1333">
        <v>241</v>
      </c>
      <c r="S1333">
        <v>0.99957765084241401</v>
      </c>
      <c r="T1333">
        <v>28.5129715903355</v>
      </c>
      <c r="U1333">
        <v>0.57690889170673199</v>
      </c>
      <c r="V1333">
        <v>173</v>
      </c>
      <c r="W1333">
        <v>7.9432328903767904E-2</v>
      </c>
      <c r="X1333">
        <v>26</v>
      </c>
      <c r="Y1333">
        <v>241</v>
      </c>
      <c r="Z1333">
        <v>0.99957765084241401</v>
      </c>
      <c r="AA1333">
        <v>29.113049439427201</v>
      </c>
      <c r="AB1333">
        <v>229</v>
      </c>
      <c r="AC1333">
        <v>0.97863794175728802</v>
      </c>
      <c r="AD1333">
        <v>12</v>
      </c>
      <c r="AE1333">
        <v>2.09397090851258E-2</v>
      </c>
      <c r="AF1333">
        <v>2</v>
      </c>
      <c r="AG1333">
        <v>4.2234915758569599E-4</v>
      </c>
      <c r="AH1333">
        <v>1.47175056400414E-3</v>
      </c>
      <c r="AI1333">
        <v>8</v>
      </c>
      <c r="AJ1333">
        <v>92.505733274568399</v>
      </c>
      <c r="AK1333">
        <v>242</v>
      </c>
      <c r="AL1333">
        <v>0.999794070300555</v>
      </c>
      <c r="AM1333">
        <v>0</v>
      </c>
      <c r="AN1333">
        <v>0</v>
      </c>
      <c r="AO1333">
        <v>8.5996979269265597E-3</v>
      </c>
      <c r="AP1333">
        <v>2</v>
      </c>
      <c r="AQ1333">
        <v>242</v>
      </c>
      <c r="AR1333">
        <v>0.999794070300555</v>
      </c>
      <c r="AS1333">
        <v>2.0088833111744201E-2</v>
      </c>
      <c r="AT1333">
        <v>5</v>
      </c>
      <c r="AU1333">
        <v>1.23960915072988E-2</v>
      </c>
      <c r="AV1333">
        <v>1</v>
      </c>
      <c r="AW1333">
        <v>242</v>
      </c>
      <c r="AX1333">
        <v>0.999794070300555</v>
      </c>
      <c r="AY1333">
        <v>93.032834246994895</v>
      </c>
      <c r="AZ1333">
        <v>242</v>
      </c>
      <c r="BA1333">
        <v>0.999794070300555</v>
      </c>
      <c r="BB1333">
        <v>233</v>
      </c>
      <c r="BC1333">
        <v>0.94932185230578603</v>
      </c>
      <c r="BD1333">
        <v>7</v>
      </c>
      <c r="BE1333">
        <v>4.1872520067842901E-2</v>
      </c>
      <c r="BF1333">
        <v>92.856832285224996</v>
      </c>
      <c r="BG1333">
        <v>92.756358553753998</v>
      </c>
      <c r="BH1333">
        <v>90.187264787177895</v>
      </c>
      <c r="BI1333">
        <v>89.438457841225002</v>
      </c>
    </row>
    <row r="1334" spans="1:61" x14ac:dyDescent="0.25">
      <c r="A1334" s="10" t="str">
        <f>VLOOKUP(D1334,'Index-Relations'!E:F,2,FALSE)</f>
        <v>ESG</v>
      </c>
      <c r="B1334" t="s">
        <v>3450</v>
      </c>
      <c r="C1334" s="53" t="s">
        <v>2770</v>
      </c>
      <c r="D1334" s="59" t="s">
        <v>3015</v>
      </c>
      <c r="E1334" s="59" t="s">
        <v>4774</v>
      </c>
      <c r="F1334" t="s">
        <v>546</v>
      </c>
      <c r="G1334" t="s">
        <v>545</v>
      </c>
      <c r="H1334" t="s">
        <v>547</v>
      </c>
      <c r="I1334" s="52">
        <v>45323</v>
      </c>
      <c r="J1334" t="s">
        <v>2457</v>
      </c>
      <c r="K1334">
        <v>243</v>
      </c>
      <c r="L1334">
        <v>94.512408765648502</v>
      </c>
      <c r="M1334">
        <v>242</v>
      </c>
      <c r="N1334">
        <v>1</v>
      </c>
      <c r="O1334">
        <v>94.241695454271706</v>
      </c>
      <c r="P1334">
        <v>242</v>
      </c>
      <c r="Q1334">
        <v>1</v>
      </c>
      <c r="R1334">
        <v>241</v>
      </c>
      <c r="S1334">
        <v>0.99980791618174703</v>
      </c>
      <c r="T1334">
        <v>28.571087963138002</v>
      </c>
      <c r="U1334">
        <v>0.56616055070581495</v>
      </c>
      <c r="V1334">
        <v>172</v>
      </c>
      <c r="W1334">
        <v>7.8386840517016401E-2</v>
      </c>
      <c r="X1334">
        <v>26</v>
      </c>
      <c r="Y1334">
        <v>241</v>
      </c>
      <c r="Z1334">
        <v>0.99980791618174703</v>
      </c>
      <c r="AA1334">
        <v>27.006043765748601</v>
      </c>
      <c r="AB1334">
        <v>230</v>
      </c>
      <c r="AC1334">
        <v>0.97990051067359896</v>
      </c>
      <c r="AD1334">
        <v>11</v>
      </c>
      <c r="AE1334">
        <v>1.99074055081471E-2</v>
      </c>
      <c r="AF1334">
        <v>2</v>
      </c>
      <c r="AG1334">
        <v>1.9208381825341499E-4</v>
      </c>
      <c r="AH1334">
        <v>1.55108734827483E-3</v>
      </c>
      <c r="AI1334">
        <v>7</v>
      </c>
      <c r="AJ1334">
        <v>92.626272663048894</v>
      </c>
      <c r="AK1334">
        <v>242</v>
      </c>
      <c r="AL1334">
        <v>1</v>
      </c>
      <c r="AM1334">
        <v>0</v>
      </c>
      <c r="AN1334">
        <v>0</v>
      </c>
      <c r="AO1334">
        <v>8.7306773591350403E-3</v>
      </c>
      <c r="AP1334">
        <v>2</v>
      </c>
      <c r="AQ1334">
        <v>242</v>
      </c>
      <c r="AR1334">
        <v>0.999999999999999</v>
      </c>
      <c r="AS1334">
        <v>1.93300128269293E-2</v>
      </c>
      <c r="AT1334">
        <v>5</v>
      </c>
      <c r="AU1334">
        <v>1.27084731627112E-2</v>
      </c>
      <c r="AV1334">
        <v>1</v>
      </c>
      <c r="AW1334">
        <v>242</v>
      </c>
      <c r="AX1334">
        <v>1</v>
      </c>
      <c r="AY1334">
        <v>93.191446732813304</v>
      </c>
      <c r="AZ1334">
        <v>242</v>
      </c>
      <c r="BA1334">
        <v>1</v>
      </c>
      <c r="BB1334">
        <v>233</v>
      </c>
      <c r="BC1334">
        <v>0.94676158933084298</v>
      </c>
      <c r="BD1334">
        <v>7</v>
      </c>
      <c r="BE1334">
        <v>4.4507733310021599E-2</v>
      </c>
      <c r="BF1334">
        <v>93.020407070093995</v>
      </c>
      <c r="BG1334">
        <v>92.784997288247894</v>
      </c>
      <c r="BH1334">
        <v>90.350735878031003</v>
      </c>
      <c r="BI1334">
        <v>89.727799531841896</v>
      </c>
    </row>
    <row r="1335" spans="1:61" x14ac:dyDescent="0.25">
      <c r="A1335" s="10" t="str">
        <f>VLOOKUP(D1335,'Index-Relations'!E:F,2,FALSE)</f>
        <v>ESG</v>
      </c>
      <c r="B1335" t="s">
        <v>3450</v>
      </c>
      <c r="C1335" s="53" t="s">
        <v>2760</v>
      </c>
      <c r="D1335" s="59" t="s">
        <v>2808</v>
      </c>
      <c r="E1335" s="59" t="s">
        <v>4775</v>
      </c>
      <c r="F1335" t="s">
        <v>555</v>
      </c>
      <c r="G1335" t="s">
        <v>554</v>
      </c>
      <c r="H1335" t="s">
        <v>556</v>
      </c>
      <c r="I1335" s="52">
        <v>45658</v>
      </c>
      <c r="J1335" t="s">
        <v>2457</v>
      </c>
      <c r="K1335">
        <v>623</v>
      </c>
      <c r="L1335" s="73">
        <v>75.0980428459509</v>
      </c>
      <c r="M1335">
        <v>620</v>
      </c>
      <c r="N1335">
        <v>0.999344398249151</v>
      </c>
      <c r="O1335" s="73">
        <v>79.162016868918997</v>
      </c>
      <c r="P1335">
        <v>620</v>
      </c>
      <c r="Q1335">
        <v>0.999344398249151</v>
      </c>
      <c r="R1335">
        <v>615</v>
      </c>
      <c r="S1335">
        <v>0.99685336353506604</v>
      </c>
      <c r="T1335">
        <v>29.128517788175898</v>
      </c>
      <c r="U1335">
        <v>0.65107940261161801</v>
      </c>
      <c r="V1335">
        <v>460</v>
      </c>
      <c r="W1335">
        <v>0.11833960286938</v>
      </c>
      <c r="X1335">
        <v>106</v>
      </c>
      <c r="Y1335">
        <v>620</v>
      </c>
      <c r="Z1335">
        <v>0.999344398249152</v>
      </c>
      <c r="AA1335">
        <v>32.8724709290234</v>
      </c>
      <c r="AB1335">
        <v>572</v>
      </c>
      <c r="AC1335">
        <v>0.95228088578157499</v>
      </c>
      <c r="AD1335">
        <v>48</v>
      </c>
      <c r="AE1335">
        <v>4.7063512467575001E-2</v>
      </c>
      <c r="AF1335">
        <v>3</v>
      </c>
      <c r="AG1335">
        <v>6.5560175084916595E-4</v>
      </c>
      <c r="AH1335">
        <v>6.0034895452256102E-3</v>
      </c>
      <c r="AI1335">
        <v>55</v>
      </c>
      <c r="AJ1335" s="73">
        <v>70.5194760456979</v>
      </c>
      <c r="AK1335">
        <v>620</v>
      </c>
      <c r="AL1335">
        <v>0.999344398249151</v>
      </c>
      <c r="AM1335">
        <v>0</v>
      </c>
      <c r="AN1335">
        <v>0</v>
      </c>
      <c r="AO1335">
        <v>2.6000318965448501E-3</v>
      </c>
      <c r="AP1335">
        <v>1</v>
      </c>
      <c r="AQ1335">
        <v>622</v>
      </c>
      <c r="AR1335">
        <v>0.99986317996569896</v>
      </c>
      <c r="AS1335">
        <v>0</v>
      </c>
      <c r="AT1335">
        <v>0</v>
      </c>
      <c r="AU1335">
        <v>0</v>
      </c>
      <c r="AV1335">
        <v>0</v>
      </c>
      <c r="AW1335">
        <v>622</v>
      </c>
      <c r="AX1335">
        <v>0.99986317996569896</v>
      </c>
      <c r="AY1335" s="73">
        <v>72.082625868649998</v>
      </c>
      <c r="AZ1335">
        <v>620</v>
      </c>
      <c r="BA1335">
        <v>0.999344398249151</v>
      </c>
      <c r="BB1335">
        <v>600</v>
      </c>
      <c r="BC1335">
        <v>0.90762096666713599</v>
      </c>
      <c r="BD1335">
        <v>21</v>
      </c>
      <c r="BE1335">
        <v>8.9642181402017906E-2</v>
      </c>
      <c r="BF1335">
        <v>75.0980428459509</v>
      </c>
      <c r="BG1335">
        <v>79.162016868918997</v>
      </c>
      <c r="BH1335">
        <v>72.082625868649998</v>
      </c>
      <c r="BI1335">
        <v>70.5194760456979</v>
      </c>
    </row>
    <row r="1336" spans="1:61" x14ac:dyDescent="0.25">
      <c r="A1336" s="10" t="str">
        <f>VLOOKUP(D1336,'Index-Relations'!E:F,2,FALSE)</f>
        <v>ESG</v>
      </c>
      <c r="B1336" t="s">
        <v>3450</v>
      </c>
      <c r="C1336" s="53" t="s">
        <v>2761</v>
      </c>
      <c r="D1336" s="59" t="s">
        <v>2808</v>
      </c>
      <c r="E1336" s="59" t="s">
        <v>4776</v>
      </c>
      <c r="F1336" t="s">
        <v>555</v>
      </c>
      <c r="G1336" t="s">
        <v>554</v>
      </c>
      <c r="H1336" t="s">
        <v>556</v>
      </c>
      <c r="I1336" s="52">
        <v>45628</v>
      </c>
      <c r="J1336" t="s">
        <v>2457</v>
      </c>
      <c r="K1336">
        <v>624</v>
      </c>
      <c r="L1336" s="73">
        <v>75.174042281462903</v>
      </c>
      <c r="M1336">
        <v>621</v>
      </c>
      <c r="N1336">
        <v>0.99930686382293199</v>
      </c>
      <c r="O1336" s="73">
        <v>78.943249802244907</v>
      </c>
      <c r="P1336">
        <v>621</v>
      </c>
      <c r="Q1336">
        <v>0.99930686382293199</v>
      </c>
      <c r="R1336">
        <v>616</v>
      </c>
      <c r="S1336">
        <v>0.99680693580187996</v>
      </c>
      <c r="T1336">
        <v>29.294491163451202</v>
      </c>
      <c r="U1336">
        <v>0.65211837295506103</v>
      </c>
      <c r="V1336">
        <v>461</v>
      </c>
      <c r="W1336">
        <v>0.116610337343259</v>
      </c>
      <c r="X1336">
        <v>107</v>
      </c>
      <c r="Y1336">
        <v>621</v>
      </c>
      <c r="Z1336">
        <v>0.99930686382293199</v>
      </c>
      <c r="AA1336">
        <v>30.830783734743701</v>
      </c>
      <c r="AB1336">
        <v>578</v>
      </c>
      <c r="AC1336">
        <v>0.95133455321044602</v>
      </c>
      <c r="AD1336">
        <v>43</v>
      </c>
      <c r="AE1336">
        <v>4.7972310612486503E-2</v>
      </c>
      <c r="AF1336">
        <v>3</v>
      </c>
      <c r="AG1336">
        <v>6.9313617706677402E-4</v>
      </c>
      <c r="AH1336">
        <v>6.0016356184726402E-3</v>
      </c>
      <c r="AI1336">
        <v>55</v>
      </c>
      <c r="AJ1336" s="73">
        <v>70.666648835096893</v>
      </c>
      <c r="AK1336">
        <v>621</v>
      </c>
      <c r="AL1336">
        <v>0.99930686382293199</v>
      </c>
      <c r="AM1336">
        <v>0</v>
      </c>
      <c r="AN1336">
        <v>0</v>
      </c>
      <c r="AO1336">
        <v>2.6780436677387599E-3</v>
      </c>
      <c r="AP1336">
        <v>1</v>
      </c>
      <c r="AQ1336">
        <v>623</v>
      </c>
      <c r="AR1336">
        <v>0.99985159178185201</v>
      </c>
      <c r="AS1336">
        <v>0</v>
      </c>
      <c r="AT1336">
        <v>0</v>
      </c>
      <c r="AU1336">
        <v>0</v>
      </c>
      <c r="AV1336">
        <v>0</v>
      </c>
      <c r="AW1336">
        <v>623</v>
      </c>
      <c r="AX1336">
        <v>0.99985159178185201</v>
      </c>
      <c r="AY1336" s="73">
        <v>72.406491979744004</v>
      </c>
      <c r="AZ1336">
        <v>621</v>
      </c>
      <c r="BA1336">
        <v>0.99930686382293199</v>
      </c>
      <c r="BB1336">
        <v>601</v>
      </c>
      <c r="BC1336">
        <v>0.91065628025899004</v>
      </c>
      <c r="BD1336">
        <v>21</v>
      </c>
      <c r="BE1336">
        <v>8.6517267855123106E-2</v>
      </c>
      <c r="BF1336">
        <v>75.174042281462903</v>
      </c>
      <c r="BG1336">
        <v>78.943249802244907</v>
      </c>
      <c r="BH1336">
        <v>72.406491979744004</v>
      </c>
      <c r="BI1336">
        <v>70.666648835096893</v>
      </c>
    </row>
    <row r="1337" spans="1:61" x14ac:dyDescent="0.25">
      <c r="A1337" s="10" t="str">
        <f>VLOOKUP(D1337,'Index-Relations'!E:F,2,FALSE)</f>
        <v>ESG</v>
      </c>
      <c r="B1337" t="s">
        <v>3450</v>
      </c>
      <c r="C1337" s="53" t="s">
        <v>2762</v>
      </c>
      <c r="D1337" s="59" t="s">
        <v>2808</v>
      </c>
      <c r="E1337" s="59" t="s">
        <v>4777</v>
      </c>
      <c r="F1337" t="s">
        <v>555</v>
      </c>
      <c r="G1337" t="s">
        <v>554</v>
      </c>
      <c r="H1337" t="s">
        <v>556</v>
      </c>
      <c r="I1337" s="52">
        <v>45597</v>
      </c>
      <c r="J1337" t="s">
        <v>2457</v>
      </c>
      <c r="K1337">
        <v>624</v>
      </c>
      <c r="L1337" s="73">
        <v>75.633528798493899</v>
      </c>
      <c r="M1337">
        <v>621</v>
      </c>
      <c r="N1337">
        <v>0.99929297900097203</v>
      </c>
      <c r="O1337" s="73">
        <v>79.200981328859896</v>
      </c>
      <c r="P1337">
        <v>621</v>
      </c>
      <c r="Q1337">
        <v>0.99929297900097203</v>
      </c>
      <c r="R1337">
        <v>616</v>
      </c>
      <c r="S1337">
        <v>0.996649494313948</v>
      </c>
      <c r="T1337">
        <v>29.385147560686899</v>
      </c>
      <c r="U1337">
        <v>0.652669281899801</v>
      </c>
      <c r="V1337">
        <v>460</v>
      </c>
      <c r="W1337">
        <v>0.11690555285498901</v>
      </c>
      <c r="X1337">
        <v>107</v>
      </c>
      <c r="Y1337">
        <v>621</v>
      </c>
      <c r="Z1337">
        <v>0.99929297900097103</v>
      </c>
      <c r="AA1337">
        <v>32.1542645560151</v>
      </c>
      <c r="AB1337">
        <v>577</v>
      </c>
      <c r="AC1337">
        <v>0.94727549181082704</v>
      </c>
      <c r="AD1337">
        <v>44</v>
      </c>
      <c r="AE1337">
        <v>5.2017487190144401E-2</v>
      </c>
      <c r="AF1337">
        <v>3</v>
      </c>
      <c r="AG1337">
        <v>7.0702099902807103E-4</v>
      </c>
      <c r="AH1337">
        <v>7.0771665400566897E-3</v>
      </c>
      <c r="AI1337">
        <v>55</v>
      </c>
      <c r="AJ1337" s="73">
        <v>71.304908682820894</v>
      </c>
      <c r="AK1337">
        <v>621</v>
      </c>
      <c r="AL1337">
        <v>0.99929297900097203</v>
      </c>
      <c r="AM1337">
        <v>0</v>
      </c>
      <c r="AN1337">
        <v>0</v>
      </c>
      <c r="AO1337">
        <v>0</v>
      </c>
      <c r="AP1337">
        <v>0</v>
      </c>
      <c r="AQ1337">
        <v>623</v>
      </c>
      <c r="AR1337">
        <v>0.99985450879809401</v>
      </c>
      <c r="AS1337">
        <v>0</v>
      </c>
      <c r="AT1337">
        <v>0</v>
      </c>
      <c r="AU1337">
        <v>0</v>
      </c>
      <c r="AV1337">
        <v>0</v>
      </c>
      <c r="AW1337">
        <v>623</v>
      </c>
      <c r="AX1337">
        <v>0.99985450879809401</v>
      </c>
      <c r="AY1337" s="73">
        <v>72.813566049258995</v>
      </c>
      <c r="AZ1337">
        <v>621</v>
      </c>
      <c r="BA1337">
        <v>0.99929297900097203</v>
      </c>
      <c r="BB1337">
        <v>600</v>
      </c>
      <c r="BC1337">
        <v>0.91306419910451697</v>
      </c>
      <c r="BD1337">
        <v>23</v>
      </c>
      <c r="BE1337">
        <v>8.6790309693577095E-2</v>
      </c>
      <c r="BF1337">
        <v>75.633528798493899</v>
      </c>
      <c r="BG1337">
        <v>79.200981328859896</v>
      </c>
      <c r="BH1337">
        <v>72.813566049258995</v>
      </c>
      <c r="BI1337">
        <v>71.304908682820894</v>
      </c>
    </row>
    <row r="1338" spans="1:61" x14ac:dyDescent="0.25">
      <c r="A1338" s="10" t="str">
        <f>VLOOKUP(D1338,'Index-Relations'!E:F,2,FALSE)</f>
        <v>ESG</v>
      </c>
      <c r="B1338" t="s">
        <v>3450</v>
      </c>
      <c r="C1338" s="53" t="s">
        <v>2763</v>
      </c>
      <c r="D1338" s="59" t="s">
        <v>2808</v>
      </c>
      <c r="E1338" s="59" t="s">
        <v>4778</v>
      </c>
      <c r="F1338" t="s">
        <v>555</v>
      </c>
      <c r="G1338" t="s">
        <v>554</v>
      </c>
      <c r="H1338" t="s">
        <v>556</v>
      </c>
      <c r="I1338" s="52">
        <v>45566</v>
      </c>
      <c r="J1338" t="s">
        <v>2457</v>
      </c>
      <c r="K1338">
        <v>623</v>
      </c>
      <c r="L1338" s="73">
        <v>75.668861546309998</v>
      </c>
      <c r="M1338">
        <v>621</v>
      </c>
      <c r="N1338">
        <v>0.99949520272916403</v>
      </c>
      <c r="O1338" s="73">
        <v>79.339516664916005</v>
      </c>
      <c r="P1338">
        <v>621</v>
      </c>
      <c r="Q1338">
        <v>0.99949520272916403</v>
      </c>
      <c r="R1338">
        <v>616</v>
      </c>
      <c r="S1338">
        <v>0.99670016943505202</v>
      </c>
      <c r="T1338">
        <v>29.722004060011901</v>
      </c>
      <c r="U1338">
        <v>0.65431669259930803</v>
      </c>
      <c r="V1338">
        <v>458</v>
      </c>
      <c r="W1338">
        <v>0.119040940388402</v>
      </c>
      <c r="X1338">
        <v>107</v>
      </c>
      <c r="Y1338">
        <v>621</v>
      </c>
      <c r="Z1338">
        <v>0.99949520272916403</v>
      </c>
      <c r="AA1338">
        <v>32.653163722882603</v>
      </c>
      <c r="AB1338">
        <v>586</v>
      </c>
      <c r="AC1338">
        <v>0.96930393558899397</v>
      </c>
      <c r="AD1338">
        <v>35</v>
      </c>
      <c r="AE1338">
        <v>3.01912671401698E-2</v>
      </c>
      <c r="AF1338">
        <v>2</v>
      </c>
      <c r="AG1338">
        <v>5.0479727083583398E-4</v>
      </c>
      <c r="AH1338">
        <v>5.7991558854622403E-3</v>
      </c>
      <c r="AI1338">
        <v>55</v>
      </c>
      <c r="AJ1338" s="73">
        <v>71.212685921293001</v>
      </c>
      <c r="AK1338">
        <v>621</v>
      </c>
      <c r="AL1338">
        <v>0.99949520272916403</v>
      </c>
      <c r="AM1338">
        <v>0</v>
      </c>
      <c r="AN1338">
        <v>0</v>
      </c>
      <c r="AO1338">
        <v>0</v>
      </c>
      <c r="AP1338">
        <v>0</v>
      </c>
      <c r="AQ1338">
        <v>623</v>
      </c>
      <c r="AR1338">
        <v>0.999999999999999</v>
      </c>
      <c r="AS1338">
        <v>0</v>
      </c>
      <c r="AT1338">
        <v>0</v>
      </c>
      <c r="AU1338">
        <v>0</v>
      </c>
      <c r="AV1338">
        <v>0</v>
      </c>
      <c r="AW1338">
        <v>623</v>
      </c>
      <c r="AX1338">
        <v>1</v>
      </c>
      <c r="AY1338" s="73">
        <v>72.863686181698995</v>
      </c>
      <c r="AZ1338">
        <v>621</v>
      </c>
      <c r="BA1338">
        <v>0.99949520272916403</v>
      </c>
      <c r="BB1338">
        <v>600</v>
      </c>
      <c r="BC1338">
        <v>0.91140562332698205</v>
      </c>
      <c r="BD1338">
        <v>23</v>
      </c>
      <c r="BE1338">
        <v>8.8594376673017505E-2</v>
      </c>
      <c r="BF1338">
        <v>75.668861546309998</v>
      </c>
      <c r="BG1338">
        <v>79.339516664916005</v>
      </c>
      <c r="BH1338">
        <v>72.863686181698995</v>
      </c>
      <c r="BI1338">
        <v>71.212685921293001</v>
      </c>
    </row>
    <row r="1339" spans="1:61" x14ac:dyDescent="0.25">
      <c r="A1339" s="10" t="str">
        <f>VLOOKUP(D1339,'Index-Relations'!E:F,2,FALSE)</f>
        <v>ESG</v>
      </c>
      <c r="B1339" t="s">
        <v>3450</v>
      </c>
      <c r="C1339" s="53" t="s">
        <v>2764</v>
      </c>
      <c r="D1339" s="59" t="s">
        <v>2808</v>
      </c>
      <c r="E1339" s="59" t="s">
        <v>4779</v>
      </c>
      <c r="F1339" t="s">
        <v>555</v>
      </c>
      <c r="G1339" t="s">
        <v>554</v>
      </c>
      <c r="H1339" t="s">
        <v>556</v>
      </c>
      <c r="I1339" s="52">
        <v>45537</v>
      </c>
      <c r="J1339" t="s">
        <v>2457</v>
      </c>
      <c r="K1339">
        <v>638</v>
      </c>
      <c r="L1339" s="73">
        <v>76.050398138783905</v>
      </c>
      <c r="M1339">
        <v>635</v>
      </c>
      <c r="N1339">
        <v>0.99941023192866396</v>
      </c>
      <c r="O1339" s="73">
        <v>79.607718205099999</v>
      </c>
      <c r="P1339">
        <v>635</v>
      </c>
      <c r="Q1339">
        <v>0.99941023192866396</v>
      </c>
      <c r="R1339">
        <v>629</v>
      </c>
      <c r="S1339">
        <v>0.99593137118841701</v>
      </c>
      <c r="T1339">
        <v>29.482157167884999</v>
      </c>
      <c r="U1339">
        <v>0.65316749127103502</v>
      </c>
      <c r="V1339">
        <v>466</v>
      </c>
      <c r="W1339">
        <v>0.113630031433941</v>
      </c>
      <c r="X1339">
        <v>104</v>
      </c>
      <c r="Y1339">
        <v>635</v>
      </c>
      <c r="Z1339">
        <v>0.99941023192866296</v>
      </c>
      <c r="AA1339">
        <v>33.885859725384002</v>
      </c>
      <c r="AB1339">
        <v>603</v>
      </c>
      <c r="AC1339">
        <v>0.97726499683914003</v>
      </c>
      <c r="AD1339">
        <v>37</v>
      </c>
      <c r="AE1339">
        <v>2.83413910659111E-2</v>
      </c>
      <c r="AF1339">
        <v>-2</v>
      </c>
      <c r="AG1339">
        <v>0</v>
      </c>
      <c r="AH1339">
        <v>5.85594596359918E-3</v>
      </c>
      <c r="AI1339">
        <v>54</v>
      </c>
      <c r="AJ1339" s="73">
        <v>72.046108003870003</v>
      </c>
      <c r="AK1339">
        <v>635</v>
      </c>
      <c r="AL1339">
        <v>0.99941023192866396</v>
      </c>
      <c r="AM1339">
        <v>0</v>
      </c>
      <c r="AN1339">
        <v>0</v>
      </c>
      <c r="AO1339">
        <v>0</v>
      </c>
      <c r="AP1339">
        <v>0</v>
      </c>
      <c r="AQ1339">
        <v>638</v>
      </c>
      <c r="AR1339">
        <v>1</v>
      </c>
      <c r="AS1339">
        <v>0</v>
      </c>
      <c r="AT1339">
        <v>0</v>
      </c>
      <c r="AU1339">
        <v>0</v>
      </c>
      <c r="AV1339">
        <v>0</v>
      </c>
      <c r="AW1339">
        <v>638</v>
      </c>
      <c r="AX1339">
        <v>1</v>
      </c>
      <c r="AY1339" s="73">
        <v>73.011141365054996</v>
      </c>
      <c r="AZ1339">
        <v>635</v>
      </c>
      <c r="BA1339">
        <v>0.99941023192866396</v>
      </c>
      <c r="BB1339">
        <v>615</v>
      </c>
      <c r="BC1339">
        <v>0.91569475942687495</v>
      </c>
      <c r="BD1339">
        <v>23</v>
      </c>
      <c r="BE1339">
        <v>8.4305240573124093E-2</v>
      </c>
      <c r="BF1339">
        <v>76.050398138783905</v>
      </c>
      <c r="BG1339">
        <v>79.607718205099999</v>
      </c>
      <c r="BH1339">
        <v>73.011141365054996</v>
      </c>
      <c r="BI1339">
        <v>72.046108003870003</v>
      </c>
    </row>
    <row r="1340" spans="1:61" x14ac:dyDescent="0.25">
      <c r="A1340" s="10" t="str">
        <f>VLOOKUP(D1340,'Index-Relations'!E:F,2,FALSE)</f>
        <v>ESG</v>
      </c>
      <c r="B1340" t="s">
        <v>3450</v>
      </c>
      <c r="C1340" s="53" t="s">
        <v>3350</v>
      </c>
      <c r="D1340" s="59" t="s">
        <v>2808</v>
      </c>
      <c r="E1340" s="59" t="s">
        <v>4780</v>
      </c>
      <c r="F1340" t="s">
        <v>555</v>
      </c>
      <c r="G1340" t="s">
        <v>554</v>
      </c>
      <c r="H1340" t="s">
        <v>556</v>
      </c>
      <c r="I1340" s="52">
        <v>45505</v>
      </c>
      <c r="J1340" t="s">
        <v>2457</v>
      </c>
      <c r="K1340">
        <v>638</v>
      </c>
      <c r="L1340" s="73">
        <v>76.275969183781001</v>
      </c>
      <c r="M1340">
        <v>635</v>
      </c>
      <c r="N1340">
        <v>0.99940400438711396</v>
      </c>
      <c r="O1340" s="73">
        <v>79.647973371177898</v>
      </c>
      <c r="P1340">
        <v>635</v>
      </c>
      <c r="Q1340">
        <v>0.99940400438711396</v>
      </c>
      <c r="R1340">
        <v>629</v>
      </c>
      <c r="S1340">
        <v>0.99602682099672002</v>
      </c>
      <c r="T1340">
        <v>29.3794112533866</v>
      </c>
      <c r="U1340">
        <v>0.65648881626114697</v>
      </c>
      <c r="V1340">
        <v>467</v>
      </c>
      <c r="W1340">
        <v>0.12134882925276</v>
      </c>
      <c r="X1340">
        <v>104</v>
      </c>
      <c r="Y1340">
        <v>635</v>
      </c>
      <c r="Z1340">
        <v>0.99940400438711396</v>
      </c>
      <c r="AA1340">
        <v>34.542404065245897</v>
      </c>
      <c r="AB1340">
        <v>603</v>
      </c>
      <c r="AC1340">
        <v>0.97584981455046904</v>
      </c>
      <c r="AD1340">
        <v>32</v>
      </c>
      <c r="AE1340">
        <v>2.3554189836646401E-2</v>
      </c>
      <c r="AF1340">
        <v>3</v>
      </c>
      <c r="AG1340">
        <v>5.9599561288453998E-4</v>
      </c>
      <c r="AH1340">
        <v>5.6520557362695397E-3</v>
      </c>
      <c r="AI1340">
        <v>53</v>
      </c>
      <c r="AJ1340" s="73">
        <v>72.056344806804901</v>
      </c>
      <c r="AK1340">
        <v>635</v>
      </c>
      <c r="AL1340">
        <v>0.99940400438711396</v>
      </c>
      <c r="AM1340">
        <v>0</v>
      </c>
      <c r="AN1340">
        <v>0</v>
      </c>
      <c r="AO1340">
        <v>0</v>
      </c>
      <c r="AP1340">
        <v>0</v>
      </c>
      <c r="AQ1340">
        <v>638</v>
      </c>
      <c r="AR1340">
        <v>0.999999999999999</v>
      </c>
      <c r="AS1340">
        <v>0</v>
      </c>
      <c r="AT1340">
        <v>0</v>
      </c>
      <c r="AU1340">
        <v>0</v>
      </c>
      <c r="AV1340">
        <v>0</v>
      </c>
      <c r="AW1340">
        <v>637</v>
      </c>
      <c r="AX1340">
        <v>0.99998840797636401</v>
      </c>
      <c r="AY1340" s="73">
        <v>73.540830113428896</v>
      </c>
      <c r="AZ1340">
        <v>635</v>
      </c>
      <c r="BA1340">
        <v>0.99940400438711396</v>
      </c>
      <c r="BB1340">
        <v>618</v>
      </c>
      <c r="BC1340">
        <v>0.91766220738900495</v>
      </c>
      <c r="BD1340">
        <v>20</v>
      </c>
      <c r="BE1340">
        <v>8.2337792610994304E-2</v>
      </c>
      <c r="BF1340">
        <v>76.275969183781001</v>
      </c>
      <c r="BG1340">
        <v>79.647973371177898</v>
      </c>
      <c r="BH1340">
        <v>73.540830113428896</v>
      </c>
      <c r="BI1340">
        <v>72.056344806804901</v>
      </c>
    </row>
    <row r="1341" spans="1:61" x14ac:dyDescent="0.25">
      <c r="A1341" s="10" t="str">
        <f>VLOOKUP(D1341,'Index-Relations'!E:F,2,FALSE)</f>
        <v>ESG</v>
      </c>
      <c r="B1341" t="s">
        <v>3450</v>
      </c>
      <c r="C1341" s="53" t="s">
        <v>2765</v>
      </c>
      <c r="D1341" s="59" t="s">
        <v>2808</v>
      </c>
      <c r="E1341" s="59" t="s">
        <v>4781</v>
      </c>
      <c r="F1341" t="s">
        <v>555</v>
      </c>
      <c r="G1341" t="s">
        <v>554</v>
      </c>
      <c r="H1341" t="s">
        <v>556</v>
      </c>
      <c r="I1341" s="52">
        <v>45474</v>
      </c>
      <c r="J1341" t="s">
        <v>2457</v>
      </c>
      <c r="K1341">
        <v>638</v>
      </c>
      <c r="L1341" s="73">
        <v>76.826046545235997</v>
      </c>
      <c r="M1341">
        <v>635</v>
      </c>
      <c r="N1341">
        <v>0.99947561641834404</v>
      </c>
      <c r="O1341" s="73">
        <v>79.801842295867004</v>
      </c>
      <c r="P1341">
        <v>635</v>
      </c>
      <c r="Q1341">
        <v>0.99947561641834404</v>
      </c>
      <c r="R1341">
        <v>629</v>
      </c>
      <c r="S1341">
        <v>0.99606612219853097</v>
      </c>
      <c r="T1341">
        <v>28.9110294083296</v>
      </c>
      <c r="U1341">
        <v>0.67157224668817295</v>
      </c>
      <c r="V1341">
        <v>464</v>
      </c>
      <c r="W1341">
        <v>0.121771128021951</v>
      </c>
      <c r="X1341">
        <v>104</v>
      </c>
      <c r="Y1341">
        <v>634</v>
      </c>
      <c r="Z1341">
        <v>0.99865337094645801</v>
      </c>
      <c r="AA1341">
        <v>34.981956391032099</v>
      </c>
      <c r="AB1341">
        <v>602</v>
      </c>
      <c r="AC1341">
        <v>0.96831396052905605</v>
      </c>
      <c r="AD1341">
        <v>32</v>
      </c>
      <c r="AE1341">
        <v>3.0339410417402402E-2</v>
      </c>
      <c r="AF1341">
        <v>4</v>
      </c>
      <c r="AG1341">
        <v>1.34662905354073E-3</v>
      </c>
      <c r="AH1341">
        <v>5.5224016526575397E-3</v>
      </c>
      <c r="AI1341">
        <v>53</v>
      </c>
      <c r="AJ1341" s="73">
        <v>72.518841630012005</v>
      </c>
      <c r="AK1341">
        <v>635</v>
      </c>
      <c r="AL1341">
        <v>0.99947561641834404</v>
      </c>
      <c r="AM1341">
        <v>0</v>
      </c>
      <c r="AN1341">
        <v>0</v>
      </c>
      <c r="AO1341">
        <v>0</v>
      </c>
      <c r="AP1341">
        <v>0</v>
      </c>
      <c r="AQ1341">
        <v>638</v>
      </c>
      <c r="AR1341">
        <v>1</v>
      </c>
      <c r="AS1341">
        <v>0</v>
      </c>
      <c r="AT1341">
        <v>0</v>
      </c>
      <c r="AU1341">
        <v>0</v>
      </c>
      <c r="AV1341">
        <v>0</v>
      </c>
      <c r="AW1341">
        <v>637</v>
      </c>
      <c r="AX1341">
        <v>0.99998829899549602</v>
      </c>
      <c r="AY1341" s="73">
        <v>74.475737980717</v>
      </c>
      <c r="AZ1341">
        <v>635</v>
      </c>
      <c r="BA1341">
        <v>0.99947561641834404</v>
      </c>
      <c r="BB1341">
        <v>618</v>
      </c>
      <c r="BC1341">
        <v>0.92187155525004005</v>
      </c>
      <c r="BD1341">
        <v>20</v>
      </c>
      <c r="BE1341">
        <v>7.8128444749959294E-2</v>
      </c>
      <c r="BF1341">
        <v>76.826046545235997</v>
      </c>
      <c r="BG1341">
        <v>79.801842295867004</v>
      </c>
      <c r="BH1341">
        <v>74.475737980717</v>
      </c>
      <c r="BI1341">
        <v>72.518841630012005</v>
      </c>
    </row>
    <row r="1342" spans="1:61" x14ac:dyDescent="0.25">
      <c r="A1342" s="10" t="str">
        <f>VLOOKUP(D1342,'Index-Relations'!E:F,2,FALSE)</f>
        <v>ESG</v>
      </c>
      <c r="B1342" t="s">
        <v>3450</v>
      </c>
      <c r="C1342" s="53" t="s">
        <v>2766</v>
      </c>
      <c r="D1342" s="59" t="s">
        <v>2808</v>
      </c>
      <c r="E1342" s="59" t="s">
        <v>4782</v>
      </c>
      <c r="F1342" t="s">
        <v>555</v>
      </c>
      <c r="G1342" t="s">
        <v>554</v>
      </c>
      <c r="H1342" t="s">
        <v>556</v>
      </c>
      <c r="I1342" s="52">
        <v>45446</v>
      </c>
      <c r="J1342" t="s">
        <v>2457</v>
      </c>
      <c r="K1342">
        <v>638</v>
      </c>
      <c r="L1342" s="73">
        <v>76.915571167140996</v>
      </c>
      <c r="M1342">
        <v>636</v>
      </c>
      <c r="N1342">
        <v>0.99948136788377295</v>
      </c>
      <c r="O1342" s="73">
        <v>79.659465700703905</v>
      </c>
      <c r="P1342">
        <v>636</v>
      </c>
      <c r="Q1342">
        <v>0.99948136788377295</v>
      </c>
      <c r="R1342">
        <v>630</v>
      </c>
      <c r="S1342">
        <v>0.99585729503406495</v>
      </c>
      <c r="T1342">
        <v>29.4561295628918</v>
      </c>
      <c r="U1342">
        <v>0.67690394722374003</v>
      </c>
      <c r="V1342">
        <v>465</v>
      </c>
      <c r="W1342">
        <v>0.12842462269506399</v>
      </c>
      <c r="X1342">
        <v>104</v>
      </c>
      <c r="Y1342">
        <v>635</v>
      </c>
      <c r="Z1342">
        <v>0.99863535683392302</v>
      </c>
      <c r="AA1342">
        <v>36.403592645904602</v>
      </c>
      <c r="AB1342">
        <v>606</v>
      </c>
      <c r="AC1342">
        <v>0.97412694603416905</v>
      </c>
      <c r="AD1342">
        <v>29</v>
      </c>
      <c r="AE1342">
        <v>2.45084107997534E-2</v>
      </c>
      <c r="AF1342">
        <v>3</v>
      </c>
      <c r="AG1342">
        <v>1.3646431660773999E-3</v>
      </c>
      <c r="AH1342">
        <v>5.5300637671177998E-3</v>
      </c>
      <c r="AI1342">
        <v>53</v>
      </c>
      <c r="AJ1342" s="73">
        <v>72.494952307692898</v>
      </c>
      <c r="AK1342">
        <v>636</v>
      </c>
      <c r="AL1342">
        <v>0.99948136788377295</v>
      </c>
      <c r="AM1342">
        <v>0</v>
      </c>
      <c r="AN1342">
        <v>0</v>
      </c>
      <c r="AO1342">
        <v>0</v>
      </c>
      <c r="AP1342">
        <v>0</v>
      </c>
      <c r="AQ1342">
        <v>638</v>
      </c>
      <c r="AR1342">
        <v>0.999999999999999</v>
      </c>
      <c r="AS1342">
        <v>0</v>
      </c>
      <c r="AT1342">
        <v>0</v>
      </c>
      <c r="AU1342">
        <v>0</v>
      </c>
      <c r="AV1342">
        <v>0</v>
      </c>
      <c r="AW1342">
        <v>638</v>
      </c>
      <c r="AX1342">
        <v>0.999999999999999</v>
      </c>
      <c r="AY1342" s="73">
        <v>74.875342237045899</v>
      </c>
      <c r="AZ1342">
        <v>636</v>
      </c>
      <c r="BA1342">
        <v>0.99948136788377295</v>
      </c>
      <c r="BB1342">
        <v>618</v>
      </c>
      <c r="BC1342">
        <v>0.92043275691792703</v>
      </c>
      <c r="BD1342">
        <v>20</v>
      </c>
      <c r="BE1342">
        <v>7.9567243082071998E-2</v>
      </c>
      <c r="BF1342">
        <v>76.915571167140996</v>
      </c>
      <c r="BG1342">
        <v>79.659465700703905</v>
      </c>
      <c r="BH1342">
        <v>74.875342237045899</v>
      </c>
      <c r="BI1342">
        <v>72.494952307692898</v>
      </c>
    </row>
    <row r="1343" spans="1:61" x14ac:dyDescent="0.25">
      <c r="A1343" s="10" t="str">
        <f>VLOOKUP(D1343,'Index-Relations'!E:F,2,FALSE)</f>
        <v>ESG</v>
      </c>
      <c r="B1343" t="s">
        <v>3450</v>
      </c>
      <c r="C1343" s="53" t="s">
        <v>2767</v>
      </c>
      <c r="D1343" s="59" t="s">
        <v>2808</v>
      </c>
      <c r="E1343" s="59" t="s">
        <v>4783</v>
      </c>
      <c r="F1343" t="s">
        <v>555</v>
      </c>
      <c r="G1343" t="s">
        <v>554</v>
      </c>
      <c r="H1343" t="s">
        <v>556</v>
      </c>
      <c r="I1343" s="52">
        <v>45413</v>
      </c>
      <c r="J1343" t="s">
        <v>2457</v>
      </c>
      <c r="K1343">
        <v>643</v>
      </c>
      <c r="L1343" s="73">
        <v>76.775502109984998</v>
      </c>
      <c r="M1343">
        <v>639</v>
      </c>
      <c r="N1343">
        <v>0.999465034125123</v>
      </c>
      <c r="O1343" s="73">
        <v>79.731463119737995</v>
      </c>
      <c r="P1343">
        <v>639</v>
      </c>
      <c r="Q1343">
        <v>0.999465034125123</v>
      </c>
      <c r="R1343">
        <v>633</v>
      </c>
      <c r="S1343">
        <v>0.99588059959834696</v>
      </c>
      <c r="T1343">
        <v>29.979584326063801</v>
      </c>
      <c r="U1343">
        <v>0.66924843221289598</v>
      </c>
      <c r="V1343">
        <v>468</v>
      </c>
      <c r="W1343">
        <v>0.12596051129314101</v>
      </c>
      <c r="X1343">
        <v>104</v>
      </c>
      <c r="Y1343">
        <v>638</v>
      </c>
      <c r="Z1343">
        <v>0.99865515925894</v>
      </c>
      <c r="AA1343">
        <v>37.975709754469499</v>
      </c>
      <c r="AB1343">
        <v>609</v>
      </c>
      <c r="AC1343">
        <v>0.97461808051664001</v>
      </c>
      <c r="AD1343">
        <v>29</v>
      </c>
      <c r="AE1343">
        <v>2.40370787423001E-2</v>
      </c>
      <c r="AF1343">
        <v>5</v>
      </c>
      <c r="AG1343">
        <v>1.34484074105905E-3</v>
      </c>
      <c r="AH1343">
        <v>5.13463143807571E-3</v>
      </c>
      <c r="AI1343">
        <v>53</v>
      </c>
      <c r="AJ1343" s="73">
        <v>72.121437751111998</v>
      </c>
      <c r="AK1343">
        <v>639</v>
      </c>
      <c r="AL1343">
        <v>0.999465034125123</v>
      </c>
      <c r="AM1343">
        <v>0</v>
      </c>
      <c r="AN1343">
        <v>0</v>
      </c>
      <c r="AO1343">
        <v>0</v>
      </c>
      <c r="AP1343">
        <v>0</v>
      </c>
      <c r="AQ1343">
        <v>640</v>
      </c>
      <c r="AR1343">
        <v>0.99990914453898205</v>
      </c>
      <c r="AS1343">
        <v>0</v>
      </c>
      <c r="AT1343">
        <v>0</v>
      </c>
      <c r="AU1343">
        <v>9.9827192605922996E-5</v>
      </c>
      <c r="AV1343">
        <v>1</v>
      </c>
      <c r="AW1343">
        <v>640</v>
      </c>
      <c r="AX1343">
        <v>0.99990914453898205</v>
      </c>
      <c r="AY1343" s="73">
        <v>74.768685916779901</v>
      </c>
      <c r="AZ1343">
        <v>639</v>
      </c>
      <c r="BA1343">
        <v>0.999465034125123</v>
      </c>
      <c r="BB1343">
        <v>619</v>
      </c>
      <c r="BC1343">
        <v>0.92867199693036195</v>
      </c>
      <c r="BD1343">
        <v>21</v>
      </c>
      <c r="BE1343">
        <v>7.1237147608619406E-2</v>
      </c>
      <c r="BF1343">
        <v>76.775502109984998</v>
      </c>
      <c r="BG1343">
        <v>79.731463119737995</v>
      </c>
      <c r="BH1343">
        <v>74.768685916779901</v>
      </c>
      <c r="BI1343">
        <v>72.121437751111998</v>
      </c>
    </row>
    <row r="1344" spans="1:61" x14ac:dyDescent="0.25">
      <c r="A1344" s="10" t="str">
        <f>VLOOKUP(D1344,'Index-Relations'!E:F,2,FALSE)</f>
        <v>ESG</v>
      </c>
      <c r="B1344" t="s">
        <v>3450</v>
      </c>
      <c r="C1344" s="53" t="s">
        <v>2768</v>
      </c>
      <c r="D1344" s="59" t="s">
        <v>2808</v>
      </c>
      <c r="E1344" s="59" t="s">
        <v>4784</v>
      </c>
      <c r="F1344" t="s">
        <v>555</v>
      </c>
      <c r="G1344" t="s">
        <v>554</v>
      </c>
      <c r="H1344" t="s">
        <v>556</v>
      </c>
      <c r="I1344" s="52">
        <v>45383</v>
      </c>
      <c r="J1344" t="s">
        <v>2457</v>
      </c>
      <c r="K1344">
        <v>641</v>
      </c>
      <c r="L1344">
        <v>81.354550902733607</v>
      </c>
      <c r="M1344">
        <v>639</v>
      </c>
      <c r="N1344">
        <v>0.99954974308947397</v>
      </c>
      <c r="O1344">
        <v>84.307844822416101</v>
      </c>
      <c r="P1344">
        <v>639</v>
      </c>
      <c r="Q1344">
        <v>0.99954974308947397</v>
      </c>
      <c r="R1344">
        <v>633</v>
      </c>
      <c r="S1344">
        <v>0.99624169341536195</v>
      </c>
      <c r="T1344">
        <v>29.801226727833601</v>
      </c>
      <c r="U1344">
        <v>0.66980126790772199</v>
      </c>
      <c r="V1344">
        <v>468</v>
      </c>
      <c r="W1344">
        <v>0.12552521871378999</v>
      </c>
      <c r="X1344">
        <v>104</v>
      </c>
      <c r="Y1344">
        <v>638</v>
      </c>
      <c r="Z1344">
        <v>0.99877797999430895</v>
      </c>
      <c r="AA1344">
        <v>36.744052365673902</v>
      </c>
      <c r="AB1344">
        <v>608</v>
      </c>
      <c r="AC1344">
        <v>0.97465159692001602</v>
      </c>
      <c r="AD1344">
        <v>30</v>
      </c>
      <c r="AE1344">
        <v>2.4126383074292899E-2</v>
      </c>
      <c r="AF1344">
        <v>3</v>
      </c>
      <c r="AG1344">
        <v>1.2220200056903201E-3</v>
      </c>
      <c r="AH1344">
        <v>5.0691258634328997E-3</v>
      </c>
      <c r="AI1344">
        <v>53</v>
      </c>
      <c r="AJ1344">
        <v>76.831809611516604</v>
      </c>
      <c r="AK1344">
        <v>639</v>
      </c>
      <c r="AL1344">
        <v>0.99954974308947397</v>
      </c>
      <c r="AM1344">
        <v>0</v>
      </c>
      <c r="AN1344">
        <v>0</v>
      </c>
      <c r="AO1344">
        <v>0</v>
      </c>
      <c r="AP1344">
        <v>0</v>
      </c>
      <c r="AQ1344">
        <v>640</v>
      </c>
      <c r="AR1344">
        <v>0.99993003749653298</v>
      </c>
      <c r="AS1344">
        <v>0</v>
      </c>
      <c r="AT1344">
        <v>0</v>
      </c>
      <c r="AU1344">
        <v>1.00024785741464E-4</v>
      </c>
      <c r="AV1344">
        <v>1</v>
      </c>
      <c r="AW1344">
        <v>640</v>
      </c>
      <c r="AX1344">
        <v>0.99993003749653298</v>
      </c>
      <c r="AY1344">
        <v>79.864757269716804</v>
      </c>
      <c r="AZ1344">
        <v>639</v>
      </c>
      <c r="BA1344">
        <v>0.99954974308947397</v>
      </c>
      <c r="BB1344">
        <v>619</v>
      </c>
      <c r="BC1344">
        <v>0.93033472459070399</v>
      </c>
      <c r="BD1344">
        <v>21</v>
      </c>
      <c r="BE1344">
        <v>6.9595312905829099E-2</v>
      </c>
      <c r="BF1344">
        <v>77.0765809785469</v>
      </c>
      <c r="BG1344">
        <v>79.897673424730897</v>
      </c>
      <c r="BH1344">
        <v>75.383760978696003</v>
      </c>
      <c r="BI1344">
        <v>72.18188213194</v>
      </c>
    </row>
    <row r="1345" spans="1:61" x14ac:dyDescent="0.25">
      <c r="A1345" s="10" t="str">
        <f>VLOOKUP(D1345,'Index-Relations'!E:F,2,FALSE)</f>
        <v>ESG</v>
      </c>
      <c r="B1345" t="s">
        <v>3450</v>
      </c>
      <c r="C1345" s="53" t="s">
        <v>2769</v>
      </c>
      <c r="D1345" s="59" t="s">
        <v>2808</v>
      </c>
      <c r="E1345" s="59" t="s">
        <v>4785</v>
      </c>
      <c r="F1345" t="s">
        <v>555</v>
      </c>
      <c r="G1345" t="s">
        <v>554</v>
      </c>
      <c r="H1345" t="s">
        <v>556</v>
      </c>
      <c r="I1345" s="52">
        <v>45352</v>
      </c>
      <c r="J1345" t="s">
        <v>2457</v>
      </c>
      <c r="K1345">
        <v>616</v>
      </c>
      <c r="L1345">
        <v>81.860023315557797</v>
      </c>
      <c r="M1345">
        <v>612</v>
      </c>
      <c r="N1345">
        <v>0.99939900771110801</v>
      </c>
      <c r="O1345">
        <v>84.971987694200195</v>
      </c>
      <c r="P1345">
        <v>612</v>
      </c>
      <c r="Q1345">
        <v>0.99939900771110801</v>
      </c>
      <c r="R1345">
        <v>607</v>
      </c>
      <c r="S1345">
        <v>0.99610957530378696</v>
      </c>
      <c r="T1345">
        <v>29.8643327892831</v>
      </c>
      <c r="U1345">
        <v>0.65746589704999003</v>
      </c>
      <c r="V1345">
        <v>452</v>
      </c>
      <c r="W1345">
        <v>0.11255762505253</v>
      </c>
      <c r="X1345">
        <v>90</v>
      </c>
      <c r="Y1345">
        <v>611</v>
      </c>
      <c r="Z1345">
        <v>0.99858140697959596</v>
      </c>
      <c r="AA1345">
        <v>37.336032922953102</v>
      </c>
      <c r="AB1345">
        <v>584</v>
      </c>
      <c r="AC1345">
        <v>0.978275723747704</v>
      </c>
      <c r="AD1345">
        <v>27</v>
      </c>
      <c r="AE1345">
        <v>2.03056832318931E-2</v>
      </c>
      <c r="AF1345">
        <v>5</v>
      </c>
      <c r="AG1345">
        <v>1.41859302040271E-3</v>
      </c>
      <c r="AH1345">
        <v>2.3474188270168599E-3</v>
      </c>
      <c r="AI1345">
        <v>38</v>
      </c>
      <c r="AJ1345">
        <v>77.323493152646904</v>
      </c>
      <c r="AK1345">
        <v>612</v>
      </c>
      <c r="AL1345">
        <v>0.99939900771110801</v>
      </c>
      <c r="AM1345">
        <v>0</v>
      </c>
      <c r="AN1345">
        <v>0</v>
      </c>
      <c r="AO1345">
        <v>0</v>
      </c>
      <c r="AP1345">
        <v>0</v>
      </c>
      <c r="AQ1345">
        <v>615</v>
      </c>
      <c r="AR1345">
        <v>0.99992795346784102</v>
      </c>
      <c r="AS1345">
        <v>0</v>
      </c>
      <c r="AT1345">
        <v>0</v>
      </c>
      <c r="AU1345">
        <v>1.06707747759149E-4</v>
      </c>
      <c r="AV1345">
        <v>1</v>
      </c>
      <c r="AW1345">
        <v>615</v>
      </c>
      <c r="AX1345">
        <v>0.99992795346784102</v>
      </c>
      <c r="AY1345">
        <v>80.217780649068004</v>
      </c>
      <c r="AZ1345">
        <v>612</v>
      </c>
      <c r="BA1345">
        <v>0.99939900771110801</v>
      </c>
      <c r="BB1345">
        <v>592</v>
      </c>
      <c r="BC1345">
        <v>0.92565985413513996</v>
      </c>
      <c r="BD1345">
        <v>23</v>
      </c>
      <c r="BE1345">
        <v>7.4268099332701107E-2</v>
      </c>
      <c r="BF1345">
        <v>77.504047423516994</v>
      </c>
      <c r="BG1345">
        <v>80.732567318066003</v>
      </c>
      <c r="BH1345">
        <v>75.552854412737005</v>
      </c>
      <c r="BI1345">
        <v>72.556286497605996</v>
      </c>
    </row>
    <row r="1346" spans="1:61" x14ac:dyDescent="0.25">
      <c r="A1346" s="10" t="str">
        <f>VLOOKUP(D1346,'Index-Relations'!E:F,2,FALSE)</f>
        <v>ESG</v>
      </c>
      <c r="B1346" t="s">
        <v>3450</v>
      </c>
      <c r="C1346" s="53" t="s">
        <v>2770</v>
      </c>
      <c r="D1346" s="59" t="s">
        <v>2808</v>
      </c>
      <c r="E1346" s="59" t="s">
        <v>4786</v>
      </c>
      <c r="F1346" t="s">
        <v>555</v>
      </c>
      <c r="G1346" t="s">
        <v>554</v>
      </c>
      <c r="H1346" t="s">
        <v>556</v>
      </c>
      <c r="I1346" s="52">
        <v>45323</v>
      </c>
      <c r="J1346" t="s">
        <v>2457</v>
      </c>
      <c r="K1346">
        <v>616</v>
      </c>
      <c r="L1346">
        <v>81.994055927204201</v>
      </c>
      <c r="M1346">
        <v>612</v>
      </c>
      <c r="N1346">
        <v>0.99941732092722602</v>
      </c>
      <c r="O1346">
        <v>84.928997015205198</v>
      </c>
      <c r="P1346">
        <v>612</v>
      </c>
      <c r="Q1346">
        <v>0.99941732092722602</v>
      </c>
      <c r="R1346">
        <v>607</v>
      </c>
      <c r="S1346">
        <v>0.99593483311314901</v>
      </c>
      <c r="T1346">
        <v>30.263087028357301</v>
      </c>
      <c r="U1346">
        <v>0.64695565186133597</v>
      </c>
      <c r="V1346">
        <v>451</v>
      </c>
      <c r="W1346">
        <v>0.114239707179411</v>
      </c>
      <c r="X1346">
        <v>88</v>
      </c>
      <c r="Y1346">
        <v>611</v>
      </c>
      <c r="Z1346">
        <v>0.99858974130691802</v>
      </c>
      <c r="AA1346">
        <v>37.917991363042297</v>
      </c>
      <c r="AB1346">
        <v>584</v>
      </c>
      <c r="AC1346">
        <v>0.97792204269442395</v>
      </c>
      <c r="AD1346">
        <v>27</v>
      </c>
      <c r="AE1346">
        <v>2.0667698612493599E-2</v>
      </c>
      <c r="AF1346">
        <v>5</v>
      </c>
      <c r="AG1346">
        <v>1.4102586930814999E-3</v>
      </c>
      <c r="AH1346">
        <v>2.28582806240748E-3</v>
      </c>
      <c r="AI1346">
        <v>34</v>
      </c>
      <c r="AJ1346">
        <v>77.524031151035601</v>
      </c>
      <c r="AK1346">
        <v>612</v>
      </c>
      <c r="AL1346">
        <v>0.99941732092722602</v>
      </c>
      <c r="AM1346">
        <v>0</v>
      </c>
      <c r="AN1346">
        <v>0</v>
      </c>
      <c r="AO1346">
        <v>0</v>
      </c>
      <c r="AP1346">
        <v>0</v>
      </c>
      <c r="AQ1346">
        <v>613</v>
      </c>
      <c r="AR1346">
        <v>0.99949047755770903</v>
      </c>
      <c r="AS1346">
        <v>0</v>
      </c>
      <c r="AT1346">
        <v>0</v>
      </c>
      <c r="AU1346">
        <v>9.3287072161489E-5</v>
      </c>
      <c r="AV1346">
        <v>1</v>
      </c>
      <c r="AW1346">
        <v>613</v>
      </c>
      <c r="AX1346">
        <v>0.99949047755770903</v>
      </c>
      <c r="AY1346">
        <v>80.362603912049295</v>
      </c>
      <c r="AZ1346">
        <v>612</v>
      </c>
      <c r="BA1346">
        <v>0.99941732092722602</v>
      </c>
      <c r="BB1346">
        <v>590</v>
      </c>
      <c r="BC1346">
        <v>0.92438911113344102</v>
      </c>
      <c r="BD1346">
        <v>23</v>
      </c>
      <c r="BE1346">
        <v>7.5101366424267998E-2</v>
      </c>
      <c r="BF1346">
        <v>77.558245174433907</v>
      </c>
      <c r="BG1346">
        <v>80.545493374282998</v>
      </c>
      <c r="BH1346">
        <v>75.686317306996898</v>
      </c>
      <c r="BI1346">
        <v>72.713758628168904</v>
      </c>
    </row>
    <row r="1347" spans="1:61" x14ac:dyDescent="0.25">
      <c r="A1347" s="10" t="str">
        <f>VLOOKUP(D1347,'Index-Relations'!E:F,2,FALSE)</f>
        <v>ESG</v>
      </c>
      <c r="B1347" t="s">
        <v>3450</v>
      </c>
      <c r="C1347" s="53" t="s">
        <v>2760</v>
      </c>
      <c r="D1347" s="59" t="s">
        <v>3016</v>
      </c>
      <c r="E1347" s="59" t="s">
        <v>4787</v>
      </c>
      <c r="F1347" t="s">
        <v>559</v>
      </c>
      <c r="G1347" t="s">
        <v>558</v>
      </c>
      <c r="H1347" t="s">
        <v>560</v>
      </c>
      <c r="I1347" s="52">
        <v>45659</v>
      </c>
      <c r="J1347" t="s">
        <v>2457</v>
      </c>
      <c r="K1347">
        <v>237</v>
      </c>
      <c r="L1347" s="73">
        <v>93.158634561295003</v>
      </c>
      <c r="M1347">
        <v>235</v>
      </c>
      <c r="N1347">
        <v>0.99948891418540498</v>
      </c>
      <c r="O1347" s="73">
        <v>93.238029087795994</v>
      </c>
      <c r="P1347">
        <v>235</v>
      </c>
      <c r="Q1347">
        <v>0.99948891418540498</v>
      </c>
      <c r="R1347">
        <v>233</v>
      </c>
      <c r="S1347">
        <v>0.99903445073792396</v>
      </c>
      <c r="T1347">
        <v>30.848645119793701</v>
      </c>
      <c r="U1347">
        <v>0.62329745308256701</v>
      </c>
      <c r="V1347">
        <v>174</v>
      </c>
      <c r="W1347">
        <v>9.0223269573240297E-2</v>
      </c>
      <c r="X1347">
        <v>28</v>
      </c>
      <c r="Y1347">
        <v>235</v>
      </c>
      <c r="Z1347">
        <v>0.99948891418540597</v>
      </c>
      <c r="AA1347">
        <v>29.134302973884399</v>
      </c>
      <c r="AB1347">
        <v>223</v>
      </c>
      <c r="AC1347">
        <v>0.96680229860047096</v>
      </c>
      <c r="AD1347">
        <v>12</v>
      </c>
      <c r="AE1347">
        <v>3.2686615584934103E-2</v>
      </c>
      <c r="AF1347">
        <v>2</v>
      </c>
      <c r="AG1347">
        <v>5.1108581459425402E-4</v>
      </c>
      <c r="AH1347">
        <v>5.5804200346859399E-3</v>
      </c>
      <c r="AI1347">
        <v>15</v>
      </c>
      <c r="AJ1347" s="73">
        <v>89.036848598277999</v>
      </c>
      <c r="AK1347">
        <v>235</v>
      </c>
      <c r="AL1347">
        <v>0.99948891418540498</v>
      </c>
      <c r="AM1347">
        <v>0</v>
      </c>
      <c r="AN1347">
        <v>0</v>
      </c>
      <c r="AO1347">
        <v>1.25578153150382E-2</v>
      </c>
      <c r="AP1347">
        <v>2</v>
      </c>
      <c r="AQ1347">
        <v>236</v>
      </c>
      <c r="AR1347">
        <v>0.99968510611517003</v>
      </c>
      <c r="AS1347">
        <v>3.2879849783261299E-2</v>
      </c>
      <c r="AT1347">
        <v>5</v>
      </c>
      <c r="AU1347">
        <v>0</v>
      </c>
      <c r="AV1347">
        <v>0</v>
      </c>
      <c r="AW1347">
        <v>236</v>
      </c>
      <c r="AX1347">
        <v>0.99968510611517003</v>
      </c>
      <c r="AY1347" s="73">
        <v>90.851566705224897</v>
      </c>
      <c r="AZ1347">
        <v>235</v>
      </c>
      <c r="BA1347">
        <v>0.99948891418540498</v>
      </c>
      <c r="BB1347">
        <v>231</v>
      </c>
      <c r="BC1347">
        <v>0.970371195040023</v>
      </c>
      <c r="BD1347">
        <v>3</v>
      </c>
      <c r="BE1347">
        <v>1.6756095760108902E-2</v>
      </c>
      <c r="BF1347">
        <v>93.158634561295003</v>
      </c>
      <c r="BG1347">
        <v>93.238029087795994</v>
      </c>
      <c r="BH1347">
        <v>90.851566705224897</v>
      </c>
      <c r="BI1347">
        <v>89.036848598277999</v>
      </c>
    </row>
    <row r="1348" spans="1:61" x14ac:dyDescent="0.25">
      <c r="A1348" s="10" t="str">
        <f>VLOOKUP(D1348,'Index-Relations'!E:F,2,FALSE)</f>
        <v>ESG</v>
      </c>
      <c r="B1348" t="s">
        <v>3450</v>
      </c>
      <c r="C1348" s="53" t="s">
        <v>2761</v>
      </c>
      <c r="D1348" s="59" t="s">
        <v>3016</v>
      </c>
      <c r="E1348" s="59" t="s">
        <v>4788</v>
      </c>
      <c r="F1348" t="s">
        <v>559</v>
      </c>
      <c r="G1348" t="s">
        <v>558</v>
      </c>
      <c r="H1348" t="s">
        <v>560</v>
      </c>
      <c r="I1348" s="52">
        <v>45628</v>
      </c>
      <c r="J1348" t="s">
        <v>2457</v>
      </c>
      <c r="K1348">
        <v>251</v>
      </c>
      <c r="L1348" s="73">
        <v>90.895995422387998</v>
      </c>
      <c r="M1348">
        <v>248</v>
      </c>
      <c r="N1348">
        <v>0.99955088727453401</v>
      </c>
      <c r="O1348" s="73">
        <v>92.704431591098995</v>
      </c>
      <c r="P1348">
        <v>248</v>
      </c>
      <c r="Q1348">
        <v>0.99955088727453401</v>
      </c>
      <c r="R1348">
        <v>247</v>
      </c>
      <c r="S1348">
        <v>0.99938822915330805</v>
      </c>
      <c r="T1348">
        <v>28.874212647840899</v>
      </c>
      <c r="U1348">
        <v>0.56870338615539395</v>
      </c>
      <c r="V1348">
        <v>185</v>
      </c>
      <c r="W1348">
        <v>7.9587620364712106E-2</v>
      </c>
      <c r="X1348">
        <v>31</v>
      </c>
      <c r="Y1348">
        <v>248</v>
      </c>
      <c r="Z1348">
        <v>0.99955088727453401</v>
      </c>
      <c r="AA1348">
        <v>23.6565967818029</v>
      </c>
      <c r="AB1348">
        <v>235</v>
      </c>
      <c r="AC1348">
        <v>0.95856138300739002</v>
      </c>
      <c r="AD1348">
        <v>13</v>
      </c>
      <c r="AE1348">
        <v>4.0989504267144199E-2</v>
      </c>
      <c r="AF1348">
        <v>3</v>
      </c>
      <c r="AG1348">
        <v>4.4911272546560501E-4</v>
      </c>
      <c r="AH1348">
        <v>6.2430497915824798E-3</v>
      </c>
      <c r="AI1348">
        <v>17</v>
      </c>
      <c r="AJ1348" s="73">
        <v>88.066035222334904</v>
      </c>
      <c r="AK1348">
        <v>248</v>
      </c>
      <c r="AL1348">
        <v>0.99955088727453401</v>
      </c>
      <c r="AM1348">
        <v>0</v>
      </c>
      <c r="AN1348">
        <v>0</v>
      </c>
      <c r="AO1348">
        <v>9.6291021202642609E-3</v>
      </c>
      <c r="AP1348">
        <v>2</v>
      </c>
      <c r="AQ1348">
        <v>250</v>
      </c>
      <c r="AR1348">
        <v>0.99974251262359404</v>
      </c>
      <c r="AS1348">
        <v>2.2681748948573801E-2</v>
      </c>
      <c r="AT1348">
        <v>5</v>
      </c>
      <c r="AU1348">
        <v>0</v>
      </c>
      <c r="AV1348">
        <v>0</v>
      </c>
      <c r="AW1348">
        <v>250</v>
      </c>
      <c r="AX1348">
        <v>0.99974251262359404</v>
      </c>
      <c r="AY1348" s="73">
        <v>85.519160786370904</v>
      </c>
      <c r="AZ1348">
        <v>248</v>
      </c>
      <c r="BA1348">
        <v>0.99955088727453401</v>
      </c>
      <c r="BB1348">
        <v>243</v>
      </c>
      <c r="BC1348">
        <v>0.91324482294661802</v>
      </c>
      <c r="BD1348">
        <v>5</v>
      </c>
      <c r="BE1348">
        <v>7.6868587556711901E-2</v>
      </c>
      <c r="BF1348">
        <v>90.895995422387998</v>
      </c>
      <c r="BG1348">
        <v>92.704431591098995</v>
      </c>
      <c r="BH1348">
        <v>85.519160786370904</v>
      </c>
      <c r="BI1348">
        <v>88.066035222334904</v>
      </c>
    </row>
    <row r="1349" spans="1:61" x14ac:dyDescent="0.25">
      <c r="A1349" s="10" t="str">
        <f>VLOOKUP(D1349,'Index-Relations'!E:F,2,FALSE)</f>
        <v>ESG</v>
      </c>
      <c r="B1349" t="s">
        <v>3450</v>
      </c>
      <c r="C1349" s="53" t="s">
        <v>2762</v>
      </c>
      <c r="D1349" s="59" t="s">
        <v>3016</v>
      </c>
      <c r="E1349" s="59" t="s">
        <v>4789</v>
      </c>
      <c r="F1349" t="s">
        <v>559</v>
      </c>
      <c r="G1349" t="s">
        <v>558</v>
      </c>
      <c r="H1349" t="s">
        <v>560</v>
      </c>
      <c r="I1349" s="52">
        <v>45597</v>
      </c>
      <c r="J1349" t="s">
        <v>2457</v>
      </c>
      <c r="K1349">
        <v>251</v>
      </c>
      <c r="L1349" s="73">
        <v>90.9287628345229</v>
      </c>
      <c r="M1349">
        <v>248</v>
      </c>
      <c r="N1349">
        <v>0.99950023093970897</v>
      </c>
      <c r="O1349" s="73">
        <v>92.723368756558003</v>
      </c>
      <c r="P1349">
        <v>248</v>
      </c>
      <c r="Q1349">
        <v>0.99950023093970897</v>
      </c>
      <c r="R1349">
        <v>247</v>
      </c>
      <c r="S1349">
        <v>0.99932875237818997</v>
      </c>
      <c r="T1349">
        <v>29.193545370119999</v>
      </c>
      <c r="U1349">
        <v>0.56966578663007295</v>
      </c>
      <c r="V1349">
        <v>184</v>
      </c>
      <c r="W1349">
        <v>8.0482937140878896E-2</v>
      </c>
      <c r="X1349">
        <v>31</v>
      </c>
      <c r="Y1349">
        <v>248</v>
      </c>
      <c r="Z1349">
        <v>0.99950023093970897</v>
      </c>
      <c r="AA1349">
        <v>24.789992656962401</v>
      </c>
      <c r="AB1349">
        <v>235</v>
      </c>
      <c r="AC1349">
        <v>0.95597838211451203</v>
      </c>
      <c r="AD1349">
        <v>13</v>
      </c>
      <c r="AE1349">
        <v>4.3521848825196399E-2</v>
      </c>
      <c r="AF1349">
        <v>3</v>
      </c>
      <c r="AG1349">
        <v>4.9976906029071996E-4</v>
      </c>
      <c r="AH1349">
        <v>9.1435775265144396E-3</v>
      </c>
      <c r="AI1349">
        <v>17</v>
      </c>
      <c r="AJ1349" s="73">
        <v>88.203316843579003</v>
      </c>
      <c r="AK1349">
        <v>248</v>
      </c>
      <c r="AL1349">
        <v>0.99950023093970897</v>
      </c>
      <c r="AM1349">
        <v>0</v>
      </c>
      <c r="AN1349">
        <v>0</v>
      </c>
      <c r="AO1349">
        <v>1.0074744766196001E-2</v>
      </c>
      <c r="AP1349">
        <v>2</v>
      </c>
      <c r="AQ1349">
        <v>250</v>
      </c>
      <c r="AR1349">
        <v>0.99968089351050704</v>
      </c>
      <c r="AS1349">
        <v>2.3275168047936098E-2</v>
      </c>
      <c r="AT1349">
        <v>5</v>
      </c>
      <c r="AU1349">
        <v>0</v>
      </c>
      <c r="AV1349">
        <v>0</v>
      </c>
      <c r="AW1349">
        <v>250</v>
      </c>
      <c r="AX1349">
        <v>0.99968089351050704</v>
      </c>
      <c r="AY1349" s="73">
        <v>85.561243105711</v>
      </c>
      <c r="AZ1349">
        <v>248</v>
      </c>
      <c r="BA1349">
        <v>0.99950023093970897</v>
      </c>
      <c r="BB1349">
        <v>242</v>
      </c>
      <c r="BC1349">
        <v>0.90425391935132604</v>
      </c>
      <c r="BD1349">
        <v>6</v>
      </c>
      <c r="BE1349">
        <v>8.5352229392985507E-2</v>
      </c>
      <c r="BF1349">
        <v>90.9287628345229</v>
      </c>
      <c r="BG1349">
        <v>92.723368756558003</v>
      </c>
      <c r="BH1349">
        <v>85.561243105711</v>
      </c>
      <c r="BI1349">
        <v>88.203316843579003</v>
      </c>
    </row>
    <row r="1350" spans="1:61" x14ac:dyDescent="0.25">
      <c r="A1350" s="10" t="str">
        <f>VLOOKUP(D1350,'Index-Relations'!E:F,2,FALSE)</f>
        <v>ESG</v>
      </c>
      <c r="B1350" t="s">
        <v>3450</v>
      </c>
      <c r="C1350" s="53" t="s">
        <v>2763</v>
      </c>
      <c r="D1350" s="59" t="s">
        <v>3016</v>
      </c>
      <c r="E1350" s="59" t="s">
        <v>4790</v>
      </c>
      <c r="F1350" t="s">
        <v>559</v>
      </c>
      <c r="G1350" t="s">
        <v>558</v>
      </c>
      <c r="H1350" t="s">
        <v>560</v>
      </c>
      <c r="I1350" s="52">
        <v>45566</v>
      </c>
      <c r="J1350" t="s">
        <v>2457</v>
      </c>
      <c r="K1350">
        <v>251</v>
      </c>
      <c r="L1350" s="73">
        <v>91.028090550084002</v>
      </c>
      <c r="M1350">
        <v>248</v>
      </c>
      <c r="N1350">
        <v>0.99949142629770305</v>
      </c>
      <c r="O1350" s="73">
        <v>92.742063455126996</v>
      </c>
      <c r="P1350">
        <v>248</v>
      </c>
      <c r="Q1350">
        <v>0.99949142629770305</v>
      </c>
      <c r="R1350">
        <v>247</v>
      </c>
      <c r="S1350">
        <v>0.99933190128795002</v>
      </c>
      <c r="T1350">
        <v>29.199373689386999</v>
      </c>
      <c r="U1350">
        <v>0.57023910144742496</v>
      </c>
      <c r="V1350">
        <v>184</v>
      </c>
      <c r="W1350">
        <v>8.1189088973176005E-2</v>
      </c>
      <c r="X1350">
        <v>31</v>
      </c>
      <c r="Y1350">
        <v>248</v>
      </c>
      <c r="Z1350">
        <v>0.99949142629770305</v>
      </c>
      <c r="AA1350">
        <v>24.1985524151217</v>
      </c>
      <c r="AB1350">
        <v>236</v>
      </c>
      <c r="AC1350">
        <v>0.96217625623769099</v>
      </c>
      <c r="AD1350">
        <v>12</v>
      </c>
      <c r="AE1350">
        <v>3.7315170060011803E-2</v>
      </c>
      <c r="AF1350">
        <v>3</v>
      </c>
      <c r="AG1350">
        <v>5.08573702296802E-4</v>
      </c>
      <c r="AH1350">
        <v>6.2653126139983603E-3</v>
      </c>
      <c r="AI1350">
        <v>17</v>
      </c>
      <c r="AJ1350" s="73">
        <v>88.374052428720901</v>
      </c>
      <c r="AK1350">
        <v>248</v>
      </c>
      <c r="AL1350">
        <v>0.99949142629770305</v>
      </c>
      <c r="AM1350">
        <v>0</v>
      </c>
      <c r="AN1350">
        <v>0</v>
      </c>
      <c r="AO1350">
        <v>1.03677838805628E-2</v>
      </c>
      <c r="AP1350">
        <v>2</v>
      </c>
      <c r="AQ1350">
        <v>250</v>
      </c>
      <c r="AR1350">
        <v>0.99966761456638997</v>
      </c>
      <c r="AS1350">
        <v>2.3226597024910301E-2</v>
      </c>
      <c r="AT1350">
        <v>5</v>
      </c>
      <c r="AU1350">
        <v>0</v>
      </c>
      <c r="AV1350">
        <v>0</v>
      </c>
      <c r="AW1350">
        <v>250</v>
      </c>
      <c r="AX1350">
        <v>0.99966761456638997</v>
      </c>
      <c r="AY1350" s="73">
        <v>85.728608992538994</v>
      </c>
      <c r="AZ1350">
        <v>248</v>
      </c>
      <c r="BA1350">
        <v>0.99949142629770305</v>
      </c>
      <c r="BB1350">
        <v>242</v>
      </c>
      <c r="BC1350">
        <v>0.90420457015698397</v>
      </c>
      <c r="BD1350">
        <v>6</v>
      </c>
      <c r="BE1350">
        <v>8.5095260528843003E-2</v>
      </c>
      <c r="BF1350">
        <v>91.028090550084002</v>
      </c>
      <c r="BG1350">
        <v>92.742063455126996</v>
      </c>
      <c r="BH1350">
        <v>85.728608992538994</v>
      </c>
      <c r="BI1350">
        <v>88.374052428720901</v>
      </c>
    </row>
    <row r="1351" spans="1:61" x14ac:dyDescent="0.25">
      <c r="A1351" s="10" t="str">
        <f>VLOOKUP(D1351,'Index-Relations'!E:F,2,FALSE)</f>
        <v>ESG</v>
      </c>
      <c r="B1351" t="s">
        <v>3450</v>
      </c>
      <c r="C1351" s="53" t="s">
        <v>2764</v>
      </c>
      <c r="D1351" s="59" t="s">
        <v>3016</v>
      </c>
      <c r="E1351" s="59" t="s">
        <v>4791</v>
      </c>
      <c r="F1351" t="s">
        <v>559</v>
      </c>
      <c r="G1351" t="s">
        <v>558</v>
      </c>
      <c r="H1351" t="s">
        <v>560</v>
      </c>
      <c r="I1351" s="52">
        <v>45537</v>
      </c>
      <c r="J1351" t="s">
        <v>2457</v>
      </c>
      <c r="K1351">
        <v>250</v>
      </c>
      <c r="L1351" s="73">
        <v>91.441225853202994</v>
      </c>
      <c r="M1351">
        <v>248</v>
      </c>
      <c r="N1351">
        <v>0.99980756087231804</v>
      </c>
      <c r="O1351" s="73">
        <v>92.727353506938996</v>
      </c>
      <c r="P1351">
        <v>248</v>
      </c>
      <c r="Q1351">
        <v>0.99980756087231804</v>
      </c>
      <c r="R1351">
        <v>247</v>
      </c>
      <c r="S1351">
        <v>0.999632628270268</v>
      </c>
      <c r="T1351">
        <v>29.2952904523519</v>
      </c>
      <c r="U1351">
        <v>0.57401211241885097</v>
      </c>
      <c r="V1351">
        <v>184</v>
      </c>
      <c r="W1351">
        <v>8.1920803971335707E-2</v>
      </c>
      <c r="X1351">
        <v>31</v>
      </c>
      <c r="Y1351">
        <v>248</v>
      </c>
      <c r="Z1351">
        <v>0.99980756087231804</v>
      </c>
      <c r="AA1351">
        <v>25.838425756667601</v>
      </c>
      <c r="AB1351">
        <v>234</v>
      </c>
      <c r="AC1351">
        <v>0.95733850726928704</v>
      </c>
      <c r="AD1351">
        <v>14</v>
      </c>
      <c r="AE1351">
        <v>4.2469053603031201E-2</v>
      </c>
      <c r="AF1351">
        <v>2</v>
      </c>
      <c r="AG1351">
        <v>1.9243912768126999E-4</v>
      </c>
      <c r="AH1351">
        <v>6.2521675248544597E-3</v>
      </c>
      <c r="AI1351">
        <v>16</v>
      </c>
      <c r="AJ1351" s="73">
        <v>89.101442262554997</v>
      </c>
      <c r="AK1351">
        <v>248</v>
      </c>
      <c r="AL1351">
        <v>0.99980756087231804</v>
      </c>
      <c r="AM1351">
        <v>0</v>
      </c>
      <c r="AN1351">
        <v>0</v>
      </c>
      <c r="AO1351">
        <v>1.03269047801212E-2</v>
      </c>
      <c r="AP1351">
        <v>2</v>
      </c>
      <c r="AQ1351">
        <v>250</v>
      </c>
      <c r="AR1351">
        <v>1</v>
      </c>
      <c r="AS1351">
        <v>2.33153659427324E-2</v>
      </c>
      <c r="AT1351">
        <v>5</v>
      </c>
      <c r="AU1351">
        <v>0</v>
      </c>
      <c r="AV1351">
        <v>0</v>
      </c>
      <c r="AW1351">
        <v>250</v>
      </c>
      <c r="AX1351">
        <v>1</v>
      </c>
      <c r="AY1351" s="73">
        <v>86.333226891039999</v>
      </c>
      <c r="AZ1351">
        <v>248</v>
      </c>
      <c r="BA1351">
        <v>0.99980756087231804</v>
      </c>
      <c r="BB1351">
        <v>242</v>
      </c>
      <c r="BC1351">
        <v>0.90259478741673904</v>
      </c>
      <c r="BD1351">
        <v>6</v>
      </c>
      <c r="BE1351">
        <v>8.7078307803138993E-2</v>
      </c>
      <c r="BF1351">
        <v>91.441225853202994</v>
      </c>
      <c r="BG1351">
        <v>92.727353506938996</v>
      </c>
      <c r="BH1351">
        <v>86.333226891039999</v>
      </c>
      <c r="BI1351">
        <v>89.101442262554997</v>
      </c>
    </row>
    <row r="1352" spans="1:61" x14ac:dyDescent="0.25">
      <c r="A1352" s="10" t="str">
        <f>VLOOKUP(D1352,'Index-Relations'!E:F,2,FALSE)</f>
        <v>ESG</v>
      </c>
      <c r="B1352" t="s">
        <v>3450</v>
      </c>
      <c r="C1352" s="53" t="s">
        <v>3350</v>
      </c>
      <c r="D1352" s="59" t="s">
        <v>3016</v>
      </c>
      <c r="E1352" s="59" t="s">
        <v>4792</v>
      </c>
      <c r="F1352" t="s">
        <v>559</v>
      </c>
      <c r="G1352" t="s">
        <v>558</v>
      </c>
      <c r="H1352" t="s">
        <v>560</v>
      </c>
      <c r="I1352" s="52">
        <v>45505</v>
      </c>
      <c r="J1352" t="s">
        <v>2457</v>
      </c>
      <c r="K1352">
        <v>250</v>
      </c>
      <c r="L1352" s="73">
        <v>91.615133445127896</v>
      </c>
      <c r="M1352">
        <v>248</v>
      </c>
      <c r="N1352">
        <v>0.99980174287939205</v>
      </c>
      <c r="O1352" s="73">
        <v>92.779678416853997</v>
      </c>
      <c r="P1352">
        <v>248</v>
      </c>
      <c r="Q1352">
        <v>0.99980174287939205</v>
      </c>
      <c r="R1352">
        <v>247</v>
      </c>
      <c r="S1352">
        <v>0.99962669429487505</v>
      </c>
      <c r="T1352">
        <v>29.1099365530849</v>
      </c>
      <c r="U1352">
        <v>0.58399268047158104</v>
      </c>
      <c r="V1352">
        <v>185</v>
      </c>
      <c r="W1352">
        <v>8.6874338380951793E-2</v>
      </c>
      <c r="X1352">
        <v>31</v>
      </c>
      <c r="Y1352">
        <v>248</v>
      </c>
      <c r="Z1352">
        <v>0.99980174287939305</v>
      </c>
      <c r="AA1352">
        <v>26.100962322183701</v>
      </c>
      <c r="AB1352">
        <v>235</v>
      </c>
      <c r="AC1352">
        <v>0.95903382270505</v>
      </c>
      <c r="AD1352">
        <v>13</v>
      </c>
      <c r="AE1352">
        <v>4.07679201743417E-2</v>
      </c>
      <c r="AF1352">
        <v>2</v>
      </c>
      <c r="AG1352">
        <v>1.9825712060790501E-4</v>
      </c>
      <c r="AH1352">
        <v>6.2670003726082698E-3</v>
      </c>
      <c r="AI1352">
        <v>16</v>
      </c>
      <c r="AJ1352" s="73">
        <v>89.082486561672994</v>
      </c>
      <c r="AK1352">
        <v>248</v>
      </c>
      <c r="AL1352">
        <v>0.99980174287939205</v>
      </c>
      <c r="AM1352">
        <v>0</v>
      </c>
      <c r="AN1352">
        <v>0</v>
      </c>
      <c r="AO1352">
        <v>1.0125583343071599E-2</v>
      </c>
      <c r="AP1352">
        <v>2</v>
      </c>
      <c r="AQ1352">
        <v>250</v>
      </c>
      <c r="AR1352">
        <v>1</v>
      </c>
      <c r="AS1352">
        <v>2.23330823093058E-2</v>
      </c>
      <c r="AT1352">
        <v>5</v>
      </c>
      <c r="AU1352">
        <v>0</v>
      </c>
      <c r="AV1352">
        <v>0</v>
      </c>
      <c r="AW1352">
        <v>249</v>
      </c>
      <c r="AX1352">
        <v>0.99996488021111996</v>
      </c>
      <c r="AY1352" s="73">
        <v>86.746761222642903</v>
      </c>
      <c r="AZ1352">
        <v>248</v>
      </c>
      <c r="BA1352">
        <v>0.99980174287939205</v>
      </c>
      <c r="BB1352">
        <v>242</v>
      </c>
      <c r="BC1352">
        <v>0.90374729479579397</v>
      </c>
      <c r="BD1352">
        <v>6</v>
      </c>
      <c r="BE1352">
        <v>8.6127121861134207E-2</v>
      </c>
      <c r="BF1352">
        <v>91.615133445127896</v>
      </c>
      <c r="BG1352">
        <v>92.779678416853997</v>
      </c>
      <c r="BH1352">
        <v>86.746761222642903</v>
      </c>
      <c r="BI1352">
        <v>89.082486561672994</v>
      </c>
    </row>
    <row r="1353" spans="1:61" x14ac:dyDescent="0.25">
      <c r="A1353" s="10" t="str">
        <f>VLOOKUP(D1353,'Index-Relations'!E:F,2,FALSE)</f>
        <v>ESG</v>
      </c>
      <c r="B1353" t="s">
        <v>3450</v>
      </c>
      <c r="C1353" s="53" t="s">
        <v>2765</v>
      </c>
      <c r="D1353" s="59" t="s">
        <v>3016</v>
      </c>
      <c r="E1353" s="59" t="s">
        <v>4793</v>
      </c>
      <c r="F1353" t="s">
        <v>559</v>
      </c>
      <c r="G1353" t="s">
        <v>558</v>
      </c>
      <c r="H1353" t="s">
        <v>560</v>
      </c>
      <c r="I1353" s="52">
        <v>45474</v>
      </c>
      <c r="J1353" t="s">
        <v>2457</v>
      </c>
      <c r="K1353">
        <v>250</v>
      </c>
      <c r="L1353" s="73">
        <v>92.252226812523006</v>
      </c>
      <c r="M1353">
        <v>248</v>
      </c>
      <c r="N1353">
        <v>0.99976627935268403</v>
      </c>
      <c r="O1353" s="73">
        <v>92.794701519872007</v>
      </c>
      <c r="P1353">
        <v>248</v>
      </c>
      <c r="Q1353">
        <v>0.99976627935268403</v>
      </c>
      <c r="R1353">
        <v>247</v>
      </c>
      <c r="S1353">
        <v>0.99957257379389097</v>
      </c>
      <c r="T1353">
        <v>28.728848886608901</v>
      </c>
      <c r="U1353">
        <v>0.59714451373177901</v>
      </c>
      <c r="V1353">
        <v>182</v>
      </c>
      <c r="W1353">
        <v>8.9888422103724205E-2</v>
      </c>
      <c r="X1353">
        <v>31</v>
      </c>
      <c r="Y1353">
        <v>248</v>
      </c>
      <c r="Z1353">
        <v>0.99976627935268403</v>
      </c>
      <c r="AA1353">
        <v>27.029505015074399</v>
      </c>
      <c r="AB1353">
        <v>235</v>
      </c>
      <c r="AC1353">
        <v>0.96190644234904399</v>
      </c>
      <c r="AD1353">
        <v>13</v>
      </c>
      <c r="AE1353">
        <v>3.7859837003640498E-2</v>
      </c>
      <c r="AF1353">
        <v>2</v>
      </c>
      <c r="AG1353">
        <v>2.33720647315346E-4</v>
      </c>
      <c r="AH1353">
        <v>6.4169750154165501E-3</v>
      </c>
      <c r="AI1353">
        <v>16</v>
      </c>
      <c r="AJ1353" s="73">
        <v>89.124095423984997</v>
      </c>
      <c r="AK1353">
        <v>248</v>
      </c>
      <c r="AL1353">
        <v>0.99976627935268403</v>
      </c>
      <c r="AM1353">
        <v>0</v>
      </c>
      <c r="AN1353">
        <v>0</v>
      </c>
      <c r="AO1353">
        <v>8.8682485298688905E-3</v>
      </c>
      <c r="AP1353">
        <v>2</v>
      </c>
      <c r="AQ1353">
        <v>250</v>
      </c>
      <c r="AR1353">
        <v>1</v>
      </c>
      <c r="AS1353">
        <v>2.0567233766891901E-2</v>
      </c>
      <c r="AT1353">
        <v>5</v>
      </c>
      <c r="AU1353">
        <v>0</v>
      </c>
      <c r="AV1353">
        <v>0</v>
      </c>
      <c r="AW1353">
        <v>249</v>
      </c>
      <c r="AX1353">
        <v>0.99996442018074005</v>
      </c>
      <c r="AY1353" s="73">
        <v>88.605081265381997</v>
      </c>
      <c r="AZ1353">
        <v>248</v>
      </c>
      <c r="BA1353">
        <v>0.99976627935268403</v>
      </c>
      <c r="BB1353">
        <v>242</v>
      </c>
      <c r="BC1353">
        <v>0.91043809576776702</v>
      </c>
      <c r="BD1353">
        <v>6</v>
      </c>
      <c r="BE1353">
        <v>8.0693655702363101E-2</v>
      </c>
      <c r="BF1353">
        <v>92.252226812523006</v>
      </c>
      <c r="BG1353">
        <v>92.794701519872007</v>
      </c>
      <c r="BH1353">
        <v>88.605081265381997</v>
      </c>
      <c r="BI1353">
        <v>89.124095423984997</v>
      </c>
    </row>
    <row r="1354" spans="1:61" x14ac:dyDescent="0.25">
      <c r="A1354" s="10" t="str">
        <f>VLOOKUP(D1354,'Index-Relations'!E:F,2,FALSE)</f>
        <v>ESG</v>
      </c>
      <c r="B1354" t="s">
        <v>3450</v>
      </c>
      <c r="C1354" s="53" t="s">
        <v>2766</v>
      </c>
      <c r="D1354" s="59" t="s">
        <v>3016</v>
      </c>
      <c r="E1354" s="59" t="s">
        <v>4794</v>
      </c>
      <c r="F1354" t="s">
        <v>559</v>
      </c>
      <c r="G1354" t="s">
        <v>558</v>
      </c>
      <c r="H1354" t="s">
        <v>560</v>
      </c>
      <c r="I1354" s="52">
        <v>45446</v>
      </c>
      <c r="J1354" t="s">
        <v>2457</v>
      </c>
      <c r="K1354">
        <v>246</v>
      </c>
      <c r="L1354" s="73">
        <v>92.549438569797999</v>
      </c>
      <c r="M1354">
        <v>245</v>
      </c>
      <c r="N1354">
        <v>0.99977635887411898</v>
      </c>
      <c r="O1354" s="73">
        <v>92.812997024024</v>
      </c>
      <c r="P1354">
        <v>245</v>
      </c>
      <c r="Q1354">
        <v>0.99977635887411898</v>
      </c>
      <c r="R1354">
        <v>244</v>
      </c>
      <c r="S1354">
        <v>0.99956754556239502</v>
      </c>
      <c r="T1354">
        <v>29.0211646252869</v>
      </c>
      <c r="U1354">
        <v>0.60291907395544198</v>
      </c>
      <c r="V1354">
        <v>179</v>
      </c>
      <c r="W1354">
        <v>9.6365779171932203E-2</v>
      </c>
      <c r="X1354">
        <v>31</v>
      </c>
      <c r="Y1354">
        <v>244</v>
      </c>
      <c r="Z1354">
        <v>0.99956754556239502</v>
      </c>
      <c r="AA1354">
        <v>27.396789378847799</v>
      </c>
      <c r="AB1354">
        <v>232</v>
      </c>
      <c r="AC1354">
        <v>0.97757471296906395</v>
      </c>
      <c r="AD1354">
        <v>12</v>
      </c>
      <c r="AE1354">
        <v>2.1992832593330802E-2</v>
      </c>
      <c r="AF1354">
        <v>2</v>
      </c>
      <c r="AG1354">
        <v>4.3245443760445802E-4</v>
      </c>
      <c r="AH1354">
        <v>6.2073854566715896E-3</v>
      </c>
      <c r="AI1354">
        <v>16</v>
      </c>
      <c r="AJ1354" s="73">
        <v>89.373231830234005</v>
      </c>
      <c r="AK1354">
        <v>245</v>
      </c>
      <c r="AL1354">
        <v>0.99977635887411898</v>
      </c>
      <c r="AM1354">
        <v>0</v>
      </c>
      <c r="AN1354">
        <v>0</v>
      </c>
      <c r="AO1354">
        <v>9.1308550700848704E-3</v>
      </c>
      <c r="AP1354">
        <v>2</v>
      </c>
      <c r="AQ1354">
        <v>246</v>
      </c>
      <c r="AR1354">
        <v>1</v>
      </c>
      <c r="AS1354">
        <v>2.1349259659987602E-2</v>
      </c>
      <c r="AT1354">
        <v>5</v>
      </c>
      <c r="AU1354">
        <v>0</v>
      </c>
      <c r="AV1354">
        <v>0</v>
      </c>
      <c r="AW1354">
        <v>246</v>
      </c>
      <c r="AX1354">
        <v>1</v>
      </c>
      <c r="AY1354" s="73">
        <v>89.275453755574901</v>
      </c>
      <c r="AZ1354">
        <v>245</v>
      </c>
      <c r="BA1354">
        <v>0.99977635887411898</v>
      </c>
      <c r="BB1354">
        <v>238</v>
      </c>
      <c r="BC1354">
        <v>0.90755990390711405</v>
      </c>
      <c r="BD1354">
        <v>6</v>
      </c>
      <c r="BE1354">
        <v>8.3309241022800504E-2</v>
      </c>
      <c r="BF1354">
        <v>92.549438569797999</v>
      </c>
      <c r="BG1354">
        <v>92.812997024024</v>
      </c>
      <c r="BH1354">
        <v>89.275453755574901</v>
      </c>
      <c r="BI1354">
        <v>89.373231830234005</v>
      </c>
    </row>
    <row r="1355" spans="1:61" x14ac:dyDescent="0.25">
      <c r="A1355" s="10" t="str">
        <f>VLOOKUP(D1355,'Index-Relations'!E:F,2,FALSE)</f>
        <v>ESG</v>
      </c>
      <c r="B1355" t="s">
        <v>3450</v>
      </c>
      <c r="C1355" s="53" t="s">
        <v>2767</v>
      </c>
      <c r="D1355" s="59" t="s">
        <v>3016</v>
      </c>
      <c r="E1355" s="59" t="s">
        <v>4795</v>
      </c>
      <c r="F1355" t="s">
        <v>559</v>
      </c>
      <c r="G1355" t="s">
        <v>558</v>
      </c>
      <c r="H1355" t="s">
        <v>560</v>
      </c>
      <c r="I1355" s="52">
        <v>45413</v>
      </c>
      <c r="J1355" t="s">
        <v>2457</v>
      </c>
      <c r="K1355">
        <v>246</v>
      </c>
      <c r="L1355" s="73">
        <v>92.603983356593005</v>
      </c>
      <c r="M1355">
        <v>245</v>
      </c>
      <c r="N1355">
        <v>0.99977346640889497</v>
      </c>
      <c r="O1355" s="73">
        <v>92.806711791873994</v>
      </c>
      <c r="P1355">
        <v>245</v>
      </c>
      <c r="Q1355">
        <v>0.99977346640889497</v>
      </c>
      <c r="R1355">
        <v>244</v>
      </c>
      <c r="S1355">
        <v>0.99954705886648199</v>
      </c>
      <c r="T1355">
        <v>29.150329426157299</v>
      </c>
      <c r="U1355">
        <v>0.603854320027991</v>
      </c>
      <c r="V1355">
        <v>179</v>
      </c>
      <c r="W1355">
        <v>9.2743707671703202E-2</v>
      </c>
      <c r="X1355">
        <v>30</v>
      </c>
      <c r="Y1355">
        <v>244</v>
      </c>
      <c r="Z1355">
        <v>0.99954705886648199</v>
      </c>
      <c r="AA1355">
        <v>28.154271093909198</v>
      </c>
      <c r="AB1355">
        <v>232</v>
      </c>
      <c r="AC1355">
        <v>0.977518551643072</v>
      </c>
      <c r="AD1355">
        <v>12</v>
      </c>
      <c r="AE1355">
        <v>2.2028507223409498E-2</v>
      </c>
      <c r="AF1355">
        <v>2</v>
      </c>
      <c r="AG1355">
        <v>4.5294113351758398E-4</v>
      </c>
      <c r="AH1355">
        <v>5.80618694223968E-3</v>
      </c>
      <c r="AI1355">
        <v>16</v>
      </c>
      <c r="AJ1355" s="73">
        <v>89.396087394215002</v>
      </c>
      <c r="AK1355">
        <v>245</v>
      </c>
      <c r="AL1355">
        <v>0.99977346640889497</v>
      </c>
      <c r="AM1355">
        <v>0</v>
      </c>
      <c r="AN1355">
        <v>0</v>
      </c>
      <c r="AO1355">
        <v>9.2517387344725893E-3</v>
      </c>
      <c r="AP1355">
        <v>2</v>
      </c>
      <c r="AQ1355">
        <v>245</v>
      </c>
      <c r="AR1355">
        <v>0.99977346640889497</v>
      </c>
      <c r="AS1355">
        <v>2.1681951310450601E-2</v>
      </c>
      <c r="AT1355">
        <v>5</v>
      </c>
      <c r="AU1355">
        <v>0</v>
      </c>
      <c r="AV1355">
        <v>0</v>
      </c>
      <c r="AW1355">
        <v>245</v>
      </c>
      <c r="AX1355">
        <v>0.99977346640889497</v>
      </c>
      <c r="AY1355" s="73">
        <v>89.407925296566006</v>
      </c>
      <c r="AZ1355">
        <v>245</v>
      </c>
      <c r="BA1355">
        <v>0.99977346640889497</v>
      </c>
      <c r="BB1355">
        <v>236</v>
      </c>
      <c r="BC1355">
        <v>0.94655174361110905</v>
      </c>
      <c r="BD1355">
        <v>7</v>
      </c>
      <c r="BE1355">
        <v>4.3969984063313101E-2</v>
      </c>
      <c r="BF1355">
        <v>92.603983356593005</v>
      </c>
      <c r="BG1355">
        <v>92.806711791873994</v>
      </c>
      <c r="BH1355">
        <v>89.407925296566006</v>
      </c>
      <c r="BI1355">
        <v>89.396087394215002</v>
      </c>
    </row>
    <row r="1356" spans="1:61" x14ac:dyDescent="0.25">
      <c r="A1356" s="10" t="str">
        <f>VLOOKUP(D1356,'Index-Relations'!E:F,2,FALSE)</f>
        <v>ESG</v>
      </c>
      <c r="B1356" t="s">
        <v>3450</v>
      </c>
      <c r="C1356" s="53" t="s">
        <v>2768</v>
      </c>
      <c r="D1356" s="59" t="s">
        <v>3016</v>
      </c>
      <c r="E1356" s="59" t="s">
        <v>4796</v>
      </c>
      <c r="F1356" t="s">
        <v>559</v>
      </c>
      <c r="G1356" t="s">
        <v>558</v>
      </c>
      <c r="H1356" t="s">
        <v>560</v>
      </c>
      <c r="I1356" s="52">
        <v>45383</v>
      </c>
      <c r="J1356" t="s">
        <v>2457</v>
      </c>
      <c r="K1356">
        <v>246</v>
      </c>
      <c r="L1356">
        <v>94.369106538099402</v>
      </c>
      <c r="M1356">
        <v>245</v>
      </c>
      <c r="N1356">
        <v>0.99979153492078099</v>
      </c>
      <c r="O1356">
        <v>94.324277388390698</v>
      </c>
      <c r="P1356">
        <v>245</v>
      </c>
      <c r="Q1356">
        <v>0.99979153492078099</v>
      </c>
      <c r="R1356">
        <v>244</v>
      </c>
      <c r="S1356">
        <v>0.99953473098821</v>
      </c>
      <c r="T1356">
        <v>28.948127191949698</v>
      </c>
      <c r="U1356">
        <v>0.599769268362497</v>
      </c>
      <c r="V1356">
        <v>179</v>
      </c>
      <c r="W1356">
        <v>9.1645322366263701E-2</v>
      </c>
      <c r="X1356">
        <v>30</v>
      </c>
      <c r="Y1356">
        <v>244</v>
      </c>
      <c r="Z1356">
        <v>0.99953473098821</v>
      </c>
      <c r="AA1356">
        <v>26.954341417304601</v>
      </c>
      <c r="AB1356">
        <v>232</v>
      </c>
      <c r="AC1356">
        <v>0.97802763674593396</v>
      </c>
      <c r="AD1356">
        <v>12</v>
      </c>
      <c r="AE1356">
        <v>2.15070942422757E-2</v>
      </c>
      <c r="AF1356">
        <v>2</v>
      </c>
      <c r="AG1356">
        <v>4.6526901178988502E-4</v>
      </c>
      <c r="AH1356">
        <v>5.7704694200559998E-3</v>
      </c>
      <c r="AI1356">
        <v>16</v>
      </c>
      <c r="AJ1356">
        <v>92.480505768516807</v>
      </c>
      <c r="AK1356">
        <v>245</v>
      </c>
      <c r="AL1356">
        <v>0.99979153492078099</v>
      </c>
      <c r="AM1356">
        <v>0</v>
      </c>
      <c r="AN1356">
        <v>0</v>
      </c>
      <c r="AO1356">
        <v>8.7192856222729296E-3</v>
      </c>
      <c r="AP1356">
        <v>2</v>
      </c>
      <c r="AQ1356">
        <v>245</v>
      </c>
      <c r="AR1356">
        <v>0.99979153492078099</v>
      </c>
      <c r="AS1356">
        <v>2.0903641498278301E-2</v>
      </c>
      <c r="AT1356">
        <v>5</v>
      </c>
      <c r="AU1356">
        <v>0</v>
      </c>
      <c r="AV1356">
        <v>0</v>
      </c>
      <c r="AW1356">
        <v>245</v>
      </c>
      <c r="AX1356">
        <v>0.99979153492078099</v>
      </c>
      <c r="AY1356">
        <v>92.878936804869795</v>
      </c>
      <c r="AZ1356">
        <v>245</v>
      </c>
      <c r="BA1356">
        <v>0.99979153492078099</v>
      </c>
      <c r="BB1356">
        <v>236</v>
      </c>
      <c r="BC1356">
        <v>0.947826335400477</v>
      </c>
      <c r="BD1356">
        <v>7</v>
      </c>
      <c r="BE1356">
        <v>4.3245913898030501E-2</v>
      </c>
      <c r="BF1356">
        <v>92.822948742800904</v>
      </c>
      <c r="BG1356">
        <v>92.844278740408996</v>
      </c>
      <c r="BH1356">
        <v>89.9522363300959</v>
      </c>
      <c r="BI1356">
        <v>89.450321973403007</v>
      </c>
    </row>
    <row r="1357" spans="1:61" x14ac:dyDescent="0.25">
      <c r="A1357" s="10" t="str">
        <f>VLOOKUP(D1357,'Index-Relations'!E:F,2,FALSE)</f>
        <v>ESG</v>
      </c>
      <c r="B1357" t="s">
        <v>3450</v>
      </c>
      <c r="C1357" s="53" t="s">
        <v>2769</v>
      </c>
      <c r="D1357" s="59" t="s">
        <v>3016</v>
      </c>
      <c r="E1357" s="59" t="s">
        <v>4797</v>
      </c>
      <c r="F1357" t="s">
        <v>559</v>
      </c>
      <c r="G1357" t="s">
        <v>558</v>
      </c>
      <c r="H1357" t="s">
        <v>560</v>
      </c>
      <c r="I1357" s="52">
        <v>45352</v>
      </c>
      <c r="J1357" t="s">
        <v>2457</v>
      </c>
      <c r="K1357">
        <v>246</v>
      </c>
      <c r="L1357">
        <v>94.463442428816506</v>
      </c>
      <c r="M1357">
        <v>245</v>
      </c>
      <c r="N1357">
        <v>0.99979365014946397</v>
      </c>
      <c r="O1357">
        <v>94.339860467031599</v>
      </c>
      <c r="P1357">
        <v>245</v>
      </c>
      <c r="Q1357">
        <v>0.99979365014946397</v>
      </c>
      <c r="R1357">
        <v>244</v>
      </c>
      <c r="S1357">
        <v>0.99957678913834602</v>
      </c>
      <c r="T1357">
        <v>28.821841124824999</v>
      </c>
      <c r="U1357">
        <v>0.57292345669913802</v>
      </c>
      <c r="V1357">
        <v>174</v>
      </c>
      <c r="W1357">
        <v>7.9778918294667697E-2</v>
      </c>
      <c r="X1357">
        <v>26</v>
      </c>
      <c r="Y1357">
        <v>244</v>
      </c>
      <c r="Z1357">
        <v>0.99957678913834602</v>
      </c>
      <c r="AA1357">
        <v>29.3498174797354</v>
      </c>
      <c r="AB1357">
        <v>232</v>
      </c>
      <c r="AC1357">
        <v>0.97859435750443002</v>
      </c>
      <c r="AD1357">
        <v>12</v>
      </c>
      <c r="AE1357">
        <v>2.09824316339162E-2</v>
      </c>
      <c r="AF1357">
        <v>2</v>
      </c>
      <c r="AG1357">
        <v>4.2321086165362999E-4</v>
      </c>
      <c r="AH1357">
        <v>1.47817229604415E-3</v>
      </c>
      <c r="AI1357">
        <v>8</v>
      </c>
      <c r="AJ1357">
        <v>92.556035690468093</v>
      </c>
      <c r="AK1357">
        <v>245</v>
      </c>
      <c r="AL1357">
        <v>0.99979365014946397</v>
      </c>
      <c r="AM1357">
        <v>0</v>
      </c>
      <c r="AN1357">
        <v>0</v>
      </c>
      <c r="AO1357">
        <v>8.6172435868386507E-3</v>
      </c>
      <c r="AP1357">
        <v>2</v>
      </c>
      <c r="AQ1357">
        <v>245</v>
      </c>
      <c r="AR1357">
        <v>0.99979365014946397</v>
      </c>
      <c r="AS1357">
        <v>2.01298196483417E-2</v>
      </c>
      <c r="AT1357">
        <v>5</v>
      </c>
      <c r="AU1357">
        <v>0</v>
      </c>
      <c r="AV1357">
        <v>0</v>
      </c>
      <c r="AW1357">
        <v>245</v>
      </c>
      <c r="AX1357">
        <v>0.99979365014946298</v>
      </c>
      <c r="AY1357">
        <v>93.057503503233804</v>
      </c>
      <c r="AZ1357">
        <v>245</v>
      </c>
      <c r="BA1357">
        <v>0.99979365014946397</v>
      </c>
      <c r="BB1357">
        <v>236</v>
      </c>
      <c r="BC1357">
        <v>0.94921845547115602</v>
      </c>
      <c r="BD1357">
        <v>7</v>
      </c>
      <c r="BE1357">
        <v>4.1957951091469103E-2</v>
      </c>
      <c r="BF1357">
        <v>92.927579277473001</v>
      </c>
      <c r="BG1357">
        <v>92.865566867696003</v>
      </c>
      <c r="BH1357">
        <v>90.186937987972001</v>
      </c>
      <c r="BI1357">
        <v>89.489539730017995</v>
      </c>
    </row>
    <row r="1358" spans="1:61" x14ac:dyDescent="0.25">
      <c r="A1358" s="10" t="str">
        <f>VLOOKUP(D1358,'Index-Relations'!E:F,2,FALSE)</f>
        <v>ESG</v>
      </c>
      <c r="B1358" t="s">
        <v>3450</v>
      </c>
      <c r="C1358" s="53" t="s">
        <v>2770</v>
      </c>
      <c r="D1358" s="59" t="s">
        <v>3016</v>
      </c>
      <c r="E1358" s="59" t="s">
        <v>4798</v>
      </c>
      <c r="F1358" t="s">
        <v>559</v>
      </c>
      <c r="G1358" t="s">
        <v>558</v>
      </c>
      <c r="H1358" t="s">
        <v>560</v>
      </c>
      <c r="I1358" s="52">
        <v>45323</v>
      </c>
      <c r="J1358" t="s">
        <v>2457</v>
      </c>
      <c r="K1358">
        <v>246</v>
      </c>
      <c r="L1358">
        <v>94.567054070787904</v>
      </c>
      <c r="M1358">
        <v>245</v>
      </c>
      <c r="N1358">
        <v>1</v>
      </c>
      <c r="O1358">
        <v>94.322912741871406</v>
      </c>
      <c r="P1358">
        <v>245</v>
      </c>
      <c r="Q1358">
        <v>1</v>
      </c>
      <c r="R1358">
        <v>244</v>
      </c>
      <c r="S1358">
        <v>0.99980740169527105</v>
      </c>
      <c r="T1358">
        <v>28.866101065490099</v>
      </c>
      <c r="U1358">
        <v>0.562016110320534</v>
      </c>
      <c r="V1358">
        <v>173</v>
      </c>
      <c r="W1358">
        <v>7.8741218216974801E-2</v>
      </c>
      <c r="X1358">
        <v>26</v>
      </c>
      <c r="Y1358">
        <v>244</v>
      </c>
      <c r="Z1358">
        <v>0.99980740169527105</v>
      </c>
      <c r="AA1358">
        <v>27.2560706783235</v>
      </c>
      <c r="AB1358">
        <v>233</v>
      </c>
      <c r="AC1358">
        <v>0.97984667524116298</v>
      </c>
      <c r="AD1358">
        <v>11</v>
      </c>
      <c r="AE1358">
        <v>1.9960726454108398E-2</v>
      </c>
      <c r="AF1358">
        <v>2</v>
      </c>
      <c r="AG1358">
        <v>1.9259830472798399E-4</v>
      </c>
      <c r="AH1358">
        <v>1.55809963201137E-3</v>
      </c>
      <c r="AI1358">
        <v>7</v>
      </c>
      <c r="AJ1358">
        <v>92.676873498906403</v>
      </c>
      <c r="AK1358">
        <v>245</v>
      </c>
      <c r="AL1358">
        <v>1</v>
      </c>
      <c r="AM1358">
        <v>0</v>
      </c>
      <c r="AN1358">
        <v>0</v>
      </c>
      <c r="AO1358">
        <v>8.7540620224695696E-3</v>
      </c>
      <c r="AP1358">
        <v>2</v>
      </c>
      <c r="AQ1358">
        <v>245</v>
      </c>
      <c r="AR1358">
        <v>1</v>
      </c>
      <c r="AS1358">
        <v>1.9381787256749099E-2</v>
      </c>
      <c r="AT1358">
        <v>5</v>
      </c>
      <c r="AU1358">
        <v>0</v>
      </c>
      <c r="AV1358">
        <v>0</v>
      </c>
      <c r="AW1358">
        <v>245</v>
      </c>
      <c r="AX1358">
        <v>1</v>
      </c>
      <c r="AY1358">
        <v>93.218663654035595</v>
      </c>
      <c r="AZ1358">
        <v>245</v>
      </c>
      <c r="BA1358">
        <v>1</v>
      </c>
      <c r="BB1358">
        <v>236</v>
      </c>
      <c r="BC1358">
        <v>0.94661899302831598</v>
      </c>
      <c r="BD1358">
        <v>7</v>
      </c>
      <c r="BE1358">
        <v>4.4626944949213397E-2</v>
      </c>
      <c r="BF1358">
        <v>93.093249279230903</v>
      </c>
      <c r="BG1358">
        <v>92.896013069887999</v>
      </c>
      <c r="BH1358">
        <v>90.353051065612902</v>
      </c>
      <c r="BI1358">
        <v>89.779410321022993</v>
      </c>
    </row>
    <row r="1359" spans="1:61" x14ac:dyDescent="0.25">
      <c r="A1359" s="10" t="str">
        <f>VLOOKUP(D1359,'Index-Relations'!E:F,2,FALSE)</f>
        <v>ESG</v>
      </c>
      <c r="B1359" t="s">
        <v>3450</v>
      </c>
      <c r="C1359" s="53" t="s">
        <v>2760</v>
      </c>
      <c r="D1359" s="59" t="s">
        <v>3017</v>
      </c>
      <c r="E1359" s="59" t="s">
        <v>4799</v>
      </c>
      <c r="F1359" t="s">
        <v>2532</v>
      </c>
      <c r="G1359" t="s">
        <v>2533</v>
      </c>
      <c r="H1359" t="s">
        <v>2534</v>
      </c>
      <c r="I1359" s="52">
        <v>45659</v>
      </c>
      <c r="J1359" t="s">
        <v>2457</v>
      </c>
      <c r="K1359">
        <v>238</v>
      </c>
      <c r="L1359" s="73">
        <v>93.147676148055893</v>
      </c>
      <c r="M1359">
        <v>236</v>
      </c>
      <c r="N1359">
        <v>0.999489362934597</v>
      </c>
      <c r="O1359" s="73">
        <v>93.226554252775898</v>
      </c>
      <c r="P1359">
        <v>236</v>
      </c>
      <c r="Q1359">
        <v>0.999489362934597</v>
      </c>
      <c r="R1359">
        <v>234</v>
      </c>
      <c r="S1359">
        <v>0.99903529852011397</v>
      </c>
      <c r="T1359">
        <v>30.8558091732876</v>
      </c>
      <c r="U1359">
        <v>0.62378239114067902</v>
      </c>
      <c r="V1359">
        <v>175</v>
      </c>
      <c r="W1359">
        <v>9.0107123034011E-2</v>
      </c>
      <c r="X1359">
        <v>28</v>
      </c>
      <c r="Y1359">
        <v>236</v>
      </c>
      <c r="Z1359">
        <v>0.999489362934598</v>
      </c>
      <c r="AA1359">
        <v>29.301180210323999</v>
      </c>
      <c r="AB1359">
        <v>223</v>
      </c>
      <c r="AC1359">
        <v>0.96595341620619801</v>
      </c>
      <c r="AD1359">
        <v>13</v>
      </c>
      <c r="AE1359">
        <v>3.3535946728399303E-2</v>
      </c>
      <c r="AF1359">
        <v>2</v>
      </c>
      <c r="AG1359">
        <v>5.1063706540253103E-4</v>
      </c>
      <c r="AH1359">
        <v>5.5732362285842501E-3</v>
      </c>
      <c r="AI1359">
        <v>15</v>
      </c>
      <c r="AJ1359" s="73">
        <v>89.026306281388003</v>
      </c>
      <c r="AK1359">
        <v>236</v>
      </c>
      <c r="AL1359">
        <v>0.999489362934597</v>
      </c>
      <c r="AM1359">
        <v>0</v>
      </c>
      <c r="AN1359">
        <v>0</v>
      </c>
      <c r="AO1359">
        <v>1.2546789163831401E-2</v>
      </c>
      <c r="AP1359">
        <v>2</v>
      </c>
      <c r="AQ1359">
        <v>237</v>
      </c>
      <c r="AR1359">
        <v>0.99968538260176398</v>
      </c>
      <c r="AS1359">
        <v>3.2850980255698298E-2</v>
      </c>
      <c r="AT1359">
        <v>5</v>
      </c>
      <c r="AU1359">
        <v>8.7803100541074101E-4</v>
      </c>
      <c r="AV1359">
        <v>1</v>
      </c>
      <c r="AW1359">
        <v>237</v>
      </c>
      <c r="AX1359">
        <v>0.99968538260176398</v>
      </c>
      <c r="AY1359" s="73">
        <v>90.844897762236002</v>
      </c>
      <c r="AZ1359">
        <v>236</v>
      </c>
      <c r="BA1359">
        <v>0.999489362934597</v>
      </c>
      <c r="BB1359">
        <v>232</v>
      </c>
      <c r="BC1359">
        <v>0.97039721004943102</v>
      </c>
      <c r="BD1359">
        <v>3</v>
      </c>
      <c r="BE1359">
        <v>1.6741383388501899E-2</v>
      </c>
      <c r="BF1359">
        <v>93.147676148055893</v>
      </c>
      <c r="BG1359">
        <v>93.226554252775898</v>
      </c>
      <c r="BH1359">
        <v>90.844897762236002</v>
      </c>
      <c r="BI1359">
        <v>89.026306281388003</v>
      </c>
    </row>
    <row r="1360" spans="1:61" x14ac:dyDescent="0.25">
      <c r="A1360" s="10" t="str">
        <f>VLOOKUP(D1360,'Index-Relations'!E:F,2,FALSE)</f>
        <v>ESG</v>
      </c>
      <c r="B1360" t="s">
        <v>3450</v>
      </c>
      <c r="C1360" s="53" t="s">
        <v>2761</v>
      </c>
      <c r="D1360" s="59" t="s">
        <v>3017</v>
      </c>
      <c r="E1360" s="59" t="s">
        <v>4800</v>
      </c>
      <c r="F1360" t="s">
        <v>2532</v>
      </c>
      <c r="G1360" t="s">
        <v>2533</v>
      </c>
      <c r="H1360" t="s">
        <v>2534</v>
      </c>
      <c r="I1360" s="52">
        <v>45628</v>
      </c>
      <c r="J1360" t="s">
        <v>2457</v>
      </c>
      <c r="K1360">
        <v>252</v>
      </c>
      <c r="L1360" s="73">
        <v>90.835777206399896</v>
      </c>
      <c r="M1360">
        <v>249</v>
      </c>
      <c r="N1360">
        <v>0.99955859920798795</v>
      </c>
      <c r="O1360" s="73">
        <v>92.564722231166002</v>
      </c>
      <c r="P1360">
        <v>249</v>
      </c>
      <c r="Q1360">
        <v>0.99955859920798795</v>
      </c>
      <c r="R1360">
        <v>248</v>
      </c>
      <c r="S1360">
        <v>0.99939873416862202</v>
      </c>
      <c r="T1360">
        <v>28.859192085124899</v>
      </c>
      <c r="U1360">
        <v>0.57184464425924397</v>
      </c>
      <c r="V1360">
        <v>186</v>
      </c>
      <c r="W1360">
        <v>7.9007960684084902E-2</v>
      </c>
      <c r="X1360">
        <v>31</v>
      </c>
      <c r="Y1360">
        <v>249</v>
      </c>
      <c r="Z1360">
        <v>0.99955859920798795</v>
      </c>
      <c r="AA1360">
        <v>23.294942176177099</v>
      </c>
      <c r="AB1360">
        <v>236</v>
      </c>
      <c r="AC1360">
        <v>0.95927294569209698</v>
      </c>
      <c r="AD1360">
        <v>13</v>
      </c>
      <c r="AE1360">
        <v>4.0285653515891501E-2</v>
      </c>
      <c r="AF1360">
        <v>3</v>
      </c>
      <c r="AG1360">
        <v>4.4140079201143701E-4</v>
      </c>
      <c r="AH1360">
        <v>6.1975798525172703E-3</v>
      </c>
      <c r="AI1360">
        <v>17</v>
      </c>
      <c r="AJ1360" s="73">
        <v>88.032022384014894</v>
      </c>
      <c r="AK1360">
        <v>249</v>
      </c>
      <c r="AL1360">
        <v>0.99955859920798795</v>
      </c>
      <c r="AM1360">
        <v>0</v>
      </c>
      <c r="AN1360">
        <v>0</v>
      </c>
      <c r="AO1360">
        <v>9.4637561156610903E-3</v>
      </c>
      <c r="AP1360">
        <v>2</v>
      </c>
      <c r="AQ1360">
        <v>251</v>
      </c>
      <c r="AR1360">
        <v>0.99974693406480297</v>
      </c>
      <c r="AS1360">
        <v>2.2292269584951101E-2</v>
      </c>
      <c r="AT1360">
        <v>5</v>
      </c>
      <c r="AU1360">
        <v>1.7171487282827799E-2</v>
      </c>
      <c r="AV1360">
        <v>1</v>
      </c>
      <c r="AW1360">
        <v>251</v>
      </c>
      <c r="AX1360">
        <v>0.99974693406480397</v>
      </c>
      <c r="AY1360" s="73">
        <v>85.589745596878998</v>
      </c>
      <c r="AZ1360">
        <v>249</v>
      </c>
      <c r="BA1360">
        <v>0.99955859920798795</v>
      </c>
      <c r="BB1360">
        <v>244</v>
      </c>
      <c r="BC1360">
        <v>0.91473453836610896</v>
      </c>
      <c r="BD1360">
        <v>5</v>
      </c>
      <c r="BE1360">
        <v>7.5548639583032803E-2</v>
      </c>
      <c r="BF1360">
        <v>90.835777206399896</v>
      </c>
      <c r="BG1360">
        <v>92.564722231166002</v>
      </c>
      <c r="BH1360">
        <v>85.589745596878998</v>
      </c>
      <c r="BI1360">
        <v>88.032022384014894</v>
      </c>
    </row>
    <row r="1361" spans="1:61" x14ac:dyDescent="0.25">
      <c r="A1361" s="10" t="str">
        <f>VLOOKUP(D1361,'Index-Relations'!E:F,2,FALSE)</f>
        <v>ESG</v>
      </c>
      <c r="B1361" t="s">
        <v>3450</v>
      </c>
      <c r="C1361" s="53" t="s">
        <v>2762</v>
      </c>
      <c r="D1361" s="59" t="s">
        <v>3017</v>
      </c>
      <c r="E1361" s="59" t="s">
        <v>4801</v>
      </c>
      <c r="F1361" t="s">
        <v>2532</v>
      </c>
      <c r="G1361" t="s">
        <v>2533</v>
      </c>
      <c r="H1361" t="s">
        <v>2534</v>
      </c>
      <c r="I1361" s="52">
        <v>45597</v>
      </c>
      <c r="J1361" t="s">
        <v>2457</v>
      </c>
      <c r="K1361">
        <v>252</v>
      </c>
      <c r="L1361" s="73">
        <v>90.866528170904004</v>
      </c>
      <c r="M1361">
        <v>249</v>
      </c>
      <c r="N1361">
        <v>0.99950891352853199</v>
      </c>
      <c r="O1361" s="73">
        <v>92.581122445885995</v>
      </c>
      <c r="P1361">
        <v>249</v>
      </c>
      <c r="Q1361">
        <v>0.99950891352853199</v>
      </c>
      <c r="R1361">
        <v>248</v>
      </c>
      <c r="S1361">
        <v>0.99934041409869501</v>
      </c>
      <c r="T1361">
        <v>29.172795979338201</v>
      </c>
      <c r="U1361">
        <v>0.57279309619738705</v>
      </c>
      <c r="V1361">
        <v>185</v>
      </c>
      <c r="W1361">
        <v>7.9898054388110706E-2</v>
      </c>
      <c r="X1361">
        <v>31</v>
      </c>
      <c r="Y1361">
        <v>249</v>
      </c>
      <c r="Z1361">
        <v>0.99950891352853199</v>
      </c>
      <c r="AA1361">
        <v>24.4044699452724</v>
      </c>
      <c r="AB1361">
        <v>236</v>
      </c>
      <c r="AC1361">
        <v>0.95674317857310798</v>
      </c>
      <c r="AD1361">
        <v>13</v>
      </c>
      <c r="AE1361">
        <v>4.2765734955423802E-2</v>
      </c>
      <c r="AF1361">
        <v>3</v>
      </c>
      <c r="AG1361">
        <v>4.9108647146806701E-4</v>
      </c>
      <c r="AH1361">
        <v>9.0771296434743898E-3</v>
      </c>
      <c r="AI1361">
        <v>17</v>
      </c>
      <c r="AJ1361" s="73">
        <v>88.165747561190003</v>
      </c>
      <c r="AK1361">
        <v>249</v>
      </c>
      <c r="AL1361">
        <v>0.99950891352853199</v>
      </c>
      <c r="AM1361">
        <v>0</v>
      </c>
      <c r="AN1361">
        <v>0</v>
      </c>
      <c r="AO1361">
        <v>9.8997141905709605E-3</v>
      </c>
      <c r="AP1361">
        <v>2</v>
      </c>
      <c r="AQ1361">
        <v>251</v>
      </c>
      <c r="AR1361">
        <v>0.99968643741199903</v>
      </c>
      <c r="AS1361">
        <v>2.2870803852540401E-2</v>
      </c>
      <c r="AT1361">
        <v>5</v>
      </c>
      <c r="AU1361">
        <v>1.7373201970567301E-2</v>
      </c>
      <c r="AV1361">
        <v>1</v>
      </c>
      <c r="AW1361">
        <v>251</v>
      </c>
      <c r="AX1361">
        <v>0.99968643741199903</v>
      </c>
      <c r="AY1361" s="73">
        <v>85.631138519745903</v>
      </c>
      <c r="AZ1361">
        <v>249</v>
      </c>
      <c r="BA1361">
        <v>0.99950891352853199</v>
      </c>
      <c r="BB1361">
        <v>243</v>
      </c>
      <c r="BC1361">
        <v>0.90591733534832497</v>
      </c>
      <c r="BD1361">
        <v>6</v>
      </c>
      <c r="BE1361">
        <v>8.3869387873102996E-2</v>
      </c>
      <c r="BF1361">
        <v>90.866528170904004</v>
      </c>
      <c r="BG1361">
        <v>92.581122445885995</v>
      </c>
      <c r="BH1361">
        <v>85.631138519745903</v>
      </c>
      <c r="BI1361">
        <v>88.165747561190003</v>
      </c>
    </row>
    <row r="1362" spans="1:61" x14ac:dyDescent="0.25">
      <c r="A1362" s="10" t="str">
        <f>VLOOKUP(D1362,'Index-Relations'!E:F,2,FALSE)</f>
        <v>ESG</v>
      </c>
      <c r="B1362" t="s">
        <v>3450</v>
      </c>
      <c r="C1362" s="53" t="s">
        <v>2763</v>
      </c>
      <c r="D1362" s="59" t="s">
        <v>3017</v>
      </c>
      <c r="E1362" s="59" t="s">
        <v>4802</v>
      </c>
      <c r="F1362" t="s">
        <v>2532</v>
      </c>
      <c r="G1362" t="s">
        <v>2533</v>
      </c>
      <c r="H1362" t="s">
        <v>2534</v>
      </c>
      <c r="I1362" s="52">
        <v>45566</v>
      </c>
      <c r="J1362" t="s">
        <v>2457</v>
      </c>
      <c r="K1362">
        <v>252</v>
      </c>
      <c r="L1362" s="73">
        <v>90.972967644171902</v>
      </c>
      <c r="M1362">
        <v>249</v>
      </c>
      <c r="N1362">
        <v>0.99949920693069405</v>
      </c>
      <c r="O1362" s="73">
        <v>92.617658946698</v>
      </c>
      <c r="P1362">
        <v>249</v>
      </c>
      <c r="Q1362">
        <v>0.99949920693069405</v>
      </c>
      <c r="R1362">
        <v>248</v>
      </c>
      <c r="S1362">
        <v>0.99934212248274701</v>
      </c>
      <c r="T1362">
        <v>29.181012476973098</v>
      </c>
      <c r="U1362">
        <v>0.57326093269540401</v>
      </c>
      <c r="V1362">
        <v>185</v>
      </c>
      <c r="W1362">
        <v>8.0618214035785299E-2</v>
      </c>
      <c r="X1362">
        <v>31</v>
      </c>
      <c r="Y1362">
        <v>249</v>
      </c>
      <c r="Z1362">
        <v>0.99949920693069405</v>
      </c>
      <c r="AA1362">
        <v>23.871048805350799</v>
      </c>
      <c r="AB1362">
        <v>237</v>
      </c>
      <c r="AC1362">
        <v>0.962754919010125</v>
      </c>
      <c r="AD1362">
        <v>12</v>
      </c>
      <c r="AE1362">
        <v>3.6744287920568899E-2</v>
      </c>
      <c r="AF1362">
        <v>3</v>
      </c>
      <c r="AG1362">
        <v>5.0079306930562301E-4</v>
      </c>
      <c r="AH1362">
        <v>6.2212585423061604E-3</v>
      </c>
      <c r="AI1362">
        <v>17</v>
      </c>
      <c r="AJ1362" s="73">
        <v>88.339558075552901</v>
      </c>
      <c r="AK1362">
        <v>249</v>
      </c>
      <c r="AL1362">
        <v>0.99949920693069405</v>
      </c>
      <c r="AM1362">
        <v>0</v>
      </c>
      <c r="AN1362">
        <v>0</v>
      </c>
      <c r="AO1362">
        <v>1.0209167890511E-2</v>
      </c>
      <c r="AP1362">
        <v>2</v>
      </c>
      <c r="AQ1362">
        <v>251</v>
      </c>
      <c r="AR1362">
        <v>0.99967269970755801</v>
      </c>
      <c r="AS1362">
        <v>2.2871254964825002E-2</v>
      </c>
      <c r="AT1362">
        <v>5</v>
      </c>
      <c r="AU1362">
        <v>1.5298929055524E-2</v>
      </c>
      <c r="AV1362">
        <v>1</v>
      </c>
      <c r="AW1362">
        <v>251</v>
      </c>
      <c r="AX1362">
        <v>0.99967269970755801</v>
      </c>
      <c r="AY1362" s="73">
        <v>85.788796581615998</v>
      </c>
      <c r="AZ1362">
        <v>249</v>
      </c>
      <c r="BA1362">
        <v>0.99949920693069405</v>
      </c>
      <c r="BB1362">
        <v>243</v>
      </c>
      <c r="BC1362">
        <v>0.905670137641996</v>
      </c>
      <c r="BD1362">
        <v>6</v>
      </c>
      <c r="BE1362">
        <v>8.3793394175050898E-2</v>
      </c>
      <c r="BF1362">
        <v>90.972967644171902</v>
      </c>
      <c r="BG1362">
        <v>92.617658946698</v>
      </c>
      <c r="BH1362">
        <v>85.788796581615998</v>
      </c>
      <c r="BI1362">
        <v>88.339558075552901</v>
      </c>
    </row>
    <row r="1363" spans="1:61" x14ac:dyDescent="0.25">
      <c r="A1363" s="10" t="str">
        <f>VLOOKUP(D1363,'Index-Relations'!E:F,2,FALSE)</f>
        <v>ESG</v>
      </c>
      <c r="B1363" t="s">
        <v>3450</v>
      </c>
      <c r="C1363" s="53" t="s">
        <v>2764</v>
      </c>
      <c r="D1363" s="59" t="s">
        <v>3017</v>
      </c>
      <c r="E1363" s="59" t="s">
        <v>4803</v>
      </c>
      <c r="F1363" t="s">
        <v>2532</v>
      </c>
      <c r="G1363" t="s">
        <v>2533</v>
      </c>
      <c r="H1363" t="s">
        <v>2534</v>
      </c>
      <c r="I1363" s="52">
        <v>45537</v>
      </c>
      <c r="J1363" t="s">
        <v>2457</v>
      </c>
      <c r="K1363">
        <v>251</v>
      </c>
      <c r="L1363" s="73">
        <v>91.378484204556003</v>
      </c>
      <c r="M1363">
        <v>249</v>
      </c>
      <c r="N1363">
        <v>0.99981060325217597</v>
      </c>
      <c r="O1363" s="73">
        <v>92.599758828374902</v>
      </c>
      <c r="P1363">
        <v>249</v>
      </c>
      <c r="Q1363">
        <v>0.99981060325217597</v>
      </c>
      <c r="R1363">
        <v>248</v>
      </c>
      <c r="S1363">
        <v>0.99963843625934201</v>
      </c>
      <c r="T1363">
        <v>29.274805060510399</v>
      </c>
      <c r="U1363">
        <v>0.57671043878291794</v>
      </c>
      <c r="V1363">
        <v>185</v>
      </c>
      <c r="W1363">
        <v>8.1401894698171301E-2</v>
      </c>
      <c r="X1363">
        <v>31</v>
      </c>
      <c r="Y1363">
        <v>249</v>
      </c>
      <c r="Z1363">
        <v>0.99981060325217597</v>
      </c>
      <c r="AA1363">
        <v>25.474467746686098</v>
      </c>
      <c r="AB1363">
        <v>235</v>
      </c>
      <c r="AC1363">
        <v>0.95801296712458295</v>
      </c>
      <c r="AD1363">
        <v>14</v>
      </c>
      <c r="AE1363">
        <v>4.1797636127593303E-2</v>
      </c>
      <c r="AF1363">
        <v>2</v>
      </c>
      <c r="AG1363">
        <v>1.8939674782299199E-4</v>
      </c>
      <c r="AH1363">
        <v>6.2125645479701097E-3</v>
      </c>
      <c r="AI1363">
        <v>16</v>
      </c>
      <c r="AJ1363" s="73">
        <v>89.055024784059896</v>
      </c>
      <c r="AK1363">
        <v>249</v>
      </c>
      <c r="AL1363">
        <v>0.99981060325217597</v>
      </c>
      <c r="AM1363">
        <v>0</v>
      </c>
      <c r="AN1363">
        <v>0</v>
      </c>
      <c r="AO1363">
        <v>1.01636408561975E-2</v>
      </c>
      <c r="AP1363">
        <v>2</v>
      </c>
      <c r="AQ1363">
        <v>251</v>
      </c>
      <c r="AR1363">
        <v>0.999999999999999</v>
      </c>
      <c r="AS1363">
        <v>2.2946760032968E-2</v>
      </c>
      <c r="AT1363">
        <v>5</v>
      </c>
      <c r="AU1363">
        <v>1.5809569992158101E-2</v>
      </c>
      <c r="AV1363">
        <v>1</v>
      </c>
      <c r="AW1363">
        <v>251</v>
      </c>
      <c r="AX1363">
        <v>0.999999999999999</v>
      </c>
      <c r="AY1363" s="73">
        <v>86.386613416610004</v>
      </c>
      <c r="AZ1363">
        <v>249</v>
      </c>
      <c r="BA1363">
        <v>0.99981060325217597</v>
      </c>
      <c r="BB1363">
        <v>243</v>
      </c>
      <c r="BC1363">
        <v>0.90413472194267497</v>
      </c>
      <c r="BD1363">
        <v>6</v>
      </c>
      <c r="BE1363">
        <v>8.5701637201126599E-2</v>
      </c>
      <c r="BF1363">
        <v>91.378484204556003</v>
      </c>
      <c r="BG1363">
        <v>92.599758828374902</v>
      </c>
      <c r="BH1363">
        <v>86.386613416610004</v>
      </c>
      <c r="BI1363">
        <v>89.055024784059896</v>
      </c>
    </row>
    <row r="1364" spans="1:61" x14ac:dyDescent="0.25">
      <c r="A1364" s="10" t="str">
        <f>VLOOKUP(D1364,'Index-Relations'!E:F,2,FALSE)</f>
        <v>ESG</v>
      </c>
      <c r="B1364" t="s">
        <v>3450</v>
      </c>
      <c r="C1364" s="53" t="s">
        <v>3350</v>
      </c>
      <c r="D1364" s="59" t="s">
        <v>3017</v>
      </c>
      <c r="E1364" s="59" t="s">
        <v>4804</v>
      </c>
      <c r="F1364" t="s">
        <v>2532</v>
      </c>
      <c r="G1364" t="s">
        <v>2533</v>
      </c>
      <c r="H1364" t="s">
        <v>2534</v>
      </c>
      <c r="I1364" s="52">
        <v>45505</v>
      </c>
      <c r="J1364" t="s">
        <v>2457</v>
      </c>
      <c r="K1364">
        <v>251</v>
      </c>
      <c r="L1364" s="73">
        <v>91.550601958002005</v>
      </c>
      <c r="M1364">
        <v>249</v>
      </c>
      <c r="N1364">
        <v>0.99980474917866602</v>
      </c>
      <c r="O1364" s="73">
        <v>92.654813795370004</v>
      </c>
      <c r="P1364">
        <v>249</v>
      </c>
      <c r="Q1364">
        <v>0.99980474917866602</v>
      </c>
      <c r="R1364">
        <v>248</v>
      </c>
      <c r="S1364">
        <v>0.99963235496757497</v>
      </c>
      <c r="T1364">
        <v>29.093099686631</v>
      </c>
      <c r="U1364">
        <v>0.58656478411483703</v>
      </c>
      <c r="V1364">
        <v>186</v>
      </c>
      <c r="W1364">
        <v>8.63372088840276E-2</v>
      </c>
      <c r="X1364">
        <v>31</v>
      </c>
      <c r="Y1364">
        <v>249</v>
      </c>
      <c r="Z1364">
        <v>0.99980474917866602</v>
      </c>
      <c r="AA1364">
        <v>25.747890714989101</v>
      </c>
      <c r="AB1364">
        <v>236</v>
      </c>
      <c r="AC1364">
        <v>0.95965501900144001</v>
      </c>
      <c r="AD1364">
        <v>13</v>
      </c>
      <c r="AE1364">
        <v>4.0149730177226797E-2</v>
      </c>
      <c r="AF1364">
        <v>2</v>
      </c>
      <c r="AG1364">
        <v>1.9525082133302999E-4</v>
      </c>
      <c r="AH1364">
        <v>6.2282525580050398E-3</v>
      </c>
      <c r="AI1364">
        <v>16</v>
      </c>
      <c r="AJ1364" s="73">
        <v>89.036602925760903</v>
      </c>
      <c r="AK1364">
        <v>249</v>
      </c>
      <c r="AL1364">
        <v>0.99980474917866602</v>
      </c>
      <c r="AM1364">
        <v>0</v>
      </c>
      <c r="AN1364">
        <v>0</v>
      </c>
      <c r="AO1364">
        <v>9.9720426593459897E-3</v>
      </c>
      <c r="AP1364">
        <v>2</v>
      </c>
      <c r="AQ1364">
        <v>251</v>
      </c>
      <c r="AR1364">
        <v>0.999999999999999</v>
      </c>
      <c r="AS1364">
        <v>2.1994431526304901E-2</v>
      </c>
      <c r="AT1364">
        <v>5</v>
      </c>
      <c r="AU1364">
        <v>1.51636383330632E-2</v>
      </c>
      <c r="AV1364">
        <v>1</v>
      </c>
      <c r="AW1364">
        <v>250</v>
      </c>
      <c r="AX1364">
        <v>0.99996541275489703</v>
      </c>
      <c r="AY1364" s="73">
        <v>86.789940066599002</v>
      </c>
      <c r="AZ1364">
        <v>249</v>
      </c>
      <c r="BA1364">
        <v>0.99980474917866602</v>
      </c>
      <c r="BB1364">
        <v>243</v>
      </c>
      <c r="BC1364">
        <v>0.90520683600608898</v>
      </c>
      <c r="BD1364">
        <v>6</v>
      </c>
      <c r="BE1364">
        <v>8.4821121334564306E-2</v>
      </c>
      <c r="BF1364">
        <v>91.550601958002005</v>
      </c>
      <c r="BG1364">
        <v>92.654813795370004</v>
      </c>
      <c r="BH1364">
        <v>86.789940066599002</v>
      </c>
      <c r="BI1364">
        <v>89.036602925760903</v>
      </c>
    </row>
    <row r="1365" spans="1:61" x14ac:dyDescent="0.25">
      <c r="A1365" s="10" t="str">
        <f>VLOOKUP(D1365,'Index-Relations'!E:F,2,FALSE)</f>
        <v>ESG</v>
      </c>
      <c r="B1365" t="s">
        <v>3450</v>
      </c>
      <c r="C1365" s="53" t="s">
        <v>2765</v>
      </c>
      <c r="D1365" s="59" t="s">
        <v>3017</v>
      </c>
      <c r="E1365" s="59" t="s">
        <v>4805</v>
      </c>
      <c r="F1365" t="s">
        <v>2532</v>
      </c>
      <c r="G1365" t="s">
        <v>2533</v>
      </c>
      <c r="H1365" t="s">
        <v>2534</v>
      </c>
      <c r="I1365" s="52">
        <v>45474</v>
      </c>
      <c r="J1365" t="s">
        <v>2457</v>
      </c>
      <c r="K1365">
        <v>251</v>
      </c>
      <c r="L1365" s="73">
        <v>92.1871139375029</v>
      </c>
      <c r="M1365">
        <v>249</v>
      </c>
      <c r="N1365">
        <v>0.99976944587774597</v>
      </c>
      <c r="O1365" s="73">
        <v>92.684047433754998</v>
      </c>
      <c r="P1365">
        <v>249</v>
      </c>
      <c r="Q1365">
        <v>0.99976944587774597</v>
      </c>
      <c r="R1365">
        <v>248</v>
      </c>
      <c r="S1365">
        <v>0.99957836470628902</v>
      </c>
      <c r="T1365">
        <v>28.718970034214401</v>
      </c>
      <c r="U1365">
        <v>0.59971541649123195</v>
      </c>
      <c r="V1365">
        <v>183</v>
      </c>
      <c r="W1365">
        <v>8.9314781182087494E-2</v>
      </c>
      <c r="X1365">
        <v>31</v>
      </c>
      <c r="Y1365">
        <v>249</v>
      </c>
      <c r="Z1365">
        <v>0.99976944587774597</v>
      </c>
      <c r="AA1365">
        <v>26.707765120284201</v>
      </c>
      <c r="AB1365">
        <v>236</v>
      </c>
      <c r="AC1365">
        <v>0.96242254653753201</v>
      </c>
      <c r="AD1365">
        <v>13</v>
      </c>
      <c r="AE1365">
        <v>3.73468993402147E-2</v>
      </c>
      <c r="AF1365">
        <v>2</v>
      </c>
      <c r="AG1365">
        <v>2.3055412225306201E-4</v>
      </c>
      <c r="AH1365">
        <v>6.3760238075099797E-3</v>
      </c>
      <c r="AI1365">
        <v>16</v>
      </c>
      <c r="AJ1365" s="73">
        <v>89.083626644584896</v>
      </c>
      <c r="AK1365">
        <v>249</v>
      </c>
      <c r="AL1365">
        <v>0.99976944587774597</v>
      </c>
      <c r="AM1365">
        <v>0</v>
      </c>
      <c r="AN1365">
        <v>0</v>
      </c>
      <c r="AO1365">
        <v>8.7480985493194902E-3</v>
      </c>
      <c r="AP1365">
        <v>2</v>
      </c>
      <c r="AQ1365">
        <v>251</v>
      </c>
      <c r="AR1365">
        <v>1</v>
      </c>
      <c r="AS1365">
        <v>2.0288582043417599E-2</v>
      </c>
      <c r="AT1365">
        <v>5</v>
      </c>
      <c r="AU1365">
        <v>1.3548332587288501E-2</v>
      </c>
      <c r="AV1365">
        <v>1</v>
      </c>
      <c r="AW1365">
        <v>250</v>
      </c>
      <c r="AX1365">
        <v>0.99996490222796497</v>
      </c>
      <c r="AY1365" s="73">
        <v>88.619691737229005</v>
      </c>
      <c r="AZ1365">
        <v>249</v>
      </c>
      <c r="BA1365">
        <v>0.99976944587774597</v>
      </c>
      <c r="BB1365">
        <v>243</v>
      </c>
      <c r="BC1365">
        <v>0.91165151023345703</v>
      </c>
      <c r="BD1365">
        <v>6</v>
      </c>
      <c r="BE1365">
        <v>7.9600391217223301E-2</v>
      </c>
      <c r="BF1365">
        <v>92.1871139375029</v>
      </c>
      <c r="BG1365">
        <v>92.684047433754998</v>
      </c>
      <c r="BH1365">
        <v>88.619691737229005</v>
      </c>
      <c r="BI1365">
        <v>89.083626644584896</v>
      </c>
    </row>
    <row r="1366" spans="1:61" x14ac:dyDescent="0.25">
      <c r="A1366" s="10" t="str">
        <f>VLOOKUP(D1366,'Index-Relations'!E:F,2,FALSE)</f>
        <v>ESG</v>
      </c>
      <c r="B1366" t="s">
        <v>3450</v>
      </c>
      <c r="C1366" s="53" t="s">
        <v>2766</v>
      </c>
      <c r="D1366" s="59" t="s">
        <v>3017</v>
      </c>
      <c r="E1366" s="59" t="s">
        <v>4806</v>
      </c>
      <c r="F1366" t="s">
        <v>2532</v>
      </c>
      <c r="G1366" t="s">
        <v>2533</v>
      </c>
      <c r="H1366" t="s">
        <v>2534</v>
      </c>
      <c r="I1366" s="52">
        <v>45446</v>
      </c>
      <c r="J1366" t="s">
        <v>2457</v>
      </c>
      <c r="K1366">
        <v>247</v>
      </c>
      <c r="L1366" s="73">
        <v>92.479062741417906</v>
      </c>
      <c r="M1366">
        <v>246</v>
      </c>
      <c r="N1366">
        <v>0.99977943186931695</v>
      </c>
      <c r="O1366" s="73">
        <v>92.700282100114904</v>
      </c>
      <c r="P1366">
        <v>246</v>
      </c>
      <c r="Q1366">
        <v>0.99977943186931695</v>
      </c>
      <c r="R1366">
        <v>245</v>
      </c>
      <c r="S1366">
        <v>0.99957348780761102</v>
      </c>
      <c r="T1366">
        <v>29.007127077591999</v>
      </c>
      <c r="U1366">
        <v>0.60540968186313604</v>
      </c>
      <c r="V1366">
        <v>180</v>
      </c>
      <c r="W1366">
        <v>9.5761344771046697E-2</v>
      </c>
      <c r="X1366">
        <v>31</v>
      </c>
      <c r="Y1366">
        <v>245</v>
      </c>
      <c r="Z1366">
        <v>0.99957348780761102</v>
      </c>
      <c r="AA1366">
        <v>27.064946328572599</v>
      </c>
      <c r="AB1366">
        <v>233</v>
      </c>
      <c r="AC1366">
        <v>0.97788285307118705</v>
      </c>
      <c r="AD1366">
        <v>12</v>
      </c>
      <c r="AE1366">
        <v>2.1690634736423201E-2</v>
      </c>
      <c r="AF1366">
        <v>2</v>
      </c>
      <c r="AG1366">
        <v>4.26512192388969E-4</v>
      </c>
      <c r="AH1366">
        <v>6.1684509164041997E-3</v>
      </c>
      <c r="AI1366">
        <v>16</v>
      </c>
      <c r="AJ1366" s="73">
        <v>89.328547644366907</v>
      </c>
      <c r="AK1366">
        <v>246</v>
      </c>
      <c r="AL1366">
        <v>0.99977943186931695</v>
      </c>
      <c r="AM1366">
        <v>0</v>
      </c>
      <c r="AN1366">
        <v>0</v>
      </c>
      <c r="AO1366">
        <v>9.0053903386909506E-3</v>
      </c>
      <c r="AP1366">
        <v>2</v>
      </c>
      <c r="AQ1366">
        <v>247</v>
      </c>
      <c r="AR1366">
        <v>1</v>
      </c>
      <c r="AS1366">
        <v>2.1055904973253499E-2</v>
      </c>
      <c r="AT1366">
        <v>5</v>
      </c>
      <c r="AU1366">
        <v>1.37407428363387E-2</v>
      </c>
      <c r="AV1366">
        <v>1</v>
      </c>
      <c r="AW1366">
        <v>247</v>
      </c>
      <c r="AX1366">
        <v>1</v>
      </c>
      <c r="AY1366" s="73">
        <v>89.280851556519906</v>
      </c>
      <c r="AZ1366">
        <v>246</v>
      </c>
      <c r="BA1366">
        <v>0.99977943186931695</v>
      </c>
      <c r="BB1366">
        <v>239</v>
      </c>
      <c r="BC1366">
        <v>0.90883009949529303</v>
      </c>
      <c r="BD1366">
        <v>6</v>
      </c>
      <c r="BE1366">
        <v>8.2164510166015697E-2</v>
      </c>
      <c r="BF1366">
        <v>92.479062741417906</v>
      </c>
      <c r="BG1366">
        <v>92.700282100114904</v>
      </c>
      <c r="BH1366">
        <v>89.280851556519906</v>
      </c>
      <c r="BI1366">
        <v>89.328547644366907</v>
      </c>
    </row>
    <row r="1367" spans="1:61" x14ac:dyDescent="0.25">
      <c r="A1367" s="10" t="str">
        <f>VLOOKUP(D1367,'Index-Relations'!E:F,2,FALSE)</f>
        <v>ESG</v>
      </c>
      <c r="B1367" t="s">
        <v>3450</v>
      </c>
      <c r="C1367" s="53" t="s">
        <v>2767</v>
      </c>
      <c r="D1367" s="59" t="s">
        <v>3017</v>
      </c>
      <c r="E1367" s="59" t="s">
        <v>4807</v>
      </c>
      <c r="F1367" t="s">
        <v>2532</v>
      </c>
      <c r="G1367" t="s">
        <v>2533</v>
      </c>
      <c r="H1367" t="s">
        <v>2534</v>
      </c>
      <c r="I1367" s="52">
        <v>45413</v>
      </c>
      <c r="J1367" t="s">
        <v>2457</v>
      </c>
      <c r="K1367">
        <v>247</v>
      </c>
      <c r="L1367" s="73">
        <v>92.535407747888001</v>
      </c>
      <c r="M1367">
        <v>246</v>
      </c>
      <c r="N1367">
        <v>0.99977645144608995</v>
      </c>
      <c r="O1367" s="73">
        <v>92.698347949909902</v>
      </c>
      <c r="P1367">
        <v>246</v>
      </c>
      <c r="Q1367">
        <v>0.99977645144608995</v>
      </c>
      <c r="R1367">
        <v>245</v>
      </c>
      <c r="S1367">
        <v>0.99955302727992601</v>
      </c>
      <c r="T1367">
        <v>29.135164736463299</v>
      </c>
      <c r="U1367">
        <v>0.60622978435483699</v>
      </c>
      <c r="V1367">
        <v>180</v>
      </c>
      <c r="W1367">
        <v>9.2187575470213196E-2</v>
      </c>
      <c r="X1367">
        <v>30</v>
      </c>
      <c r="Y1367">
        <v>245</v>
      </c>
      <c r="Z1367">
        <v>0.99955302727992701</v>
      </c>
      <c r="AA1367">
        <v>27.8282124371284</v>
      </c>
      <c r="AB1367">
        <v>233</v>
      </c>
      <c r="AC1367">
        <v>0.97781479009150796</v>
      </c>
      <c r="AD1367">
        <v>12</v>
      </c>
      <c r="AE1367">
        <v>2.1738237188419399E-2</v>
      </c>
      <c r="AF1367">
        <v>2</v>
      </c>
      <c r="AG1367">
        <v>4.4697272007256702E-4</v>
      </c>
      <c r="AH1367">
        <v>5.77137048290769E-3</v>
      </c>
      <c r="AI1367">
        <v>16</v>
      </c>
      <c r="AJ1367" s="73">
        <v>89.352569138532004</v>
      </c>
      <c r="AK1367">
        <v>246</v>
      </c>
      <c r="AL1367">
        <v>0.99977645144608995</v>
      </c>
      <c r="AM1367">
        <v>0</v>
      </c>
      <c r="AN1367">
        <v>0</v>
      </c>
      <c r="AO1367">
        <v>9.1298284071436309E-3</v>
      </c>
      <c r="AP1367">
        <v>2</v>
      </c>
      <c r="AQ1367">
        <v>246</v>
      </c>
      <c r="AR1367">
        <v>0.99977645144608995</v>
      </c>
      <c r="AS1367">
        <v>2.1396247848944599E-2</v>
      </c>
      <c r="AT1367">
        <v>5</v>
      </c>
      <c r="AU1367">
        <v>1.31770179452556E-2</v>
      </c>
      <c r="AV1367">
        <v>1</v>
      </c>
      <c r="AW1367">
        <v>246</v>
      </c>
      <c r="AX1367">
        <v>0.99977645144608995</v>
      </c>
      <c r="AY1367" s="73">
        <v>89.410948050605001</v>
      </c>
      <c r="AZ1367">
        <v>246</v>
      </c>
      <c r="BA1367">
        <v>0.99977645144608995</v>
      </c>
      <c r="BB1367">
        <v>237</v>
      </c>
      <c r="BC1367">
        <v>0.94725603224468802</v>
      </c>
      <c r="BD1367">
        <v>7</v>
      </c>
      <c r="BE1367">
        <v>4.3390590794258201E-2</v>
      </c>
      <c r="BF1367">
        <v>92.535407747888001</v>
      </c>
      <c r="BG1367">
        <v>92.698347949909902</v>
      </c>
      <c r="BH1367">
        <v>89.410948050605001</v>
      </c>
      <c r="BI1367">
        <v>89.352569138532004</v>
      </c>
    </row>
    <row r="1368" spans="1:61" x14ac:dyDescent="0.25">
      <c r="A1368" s="10" t="str">
        <f>VLOOKUP(D1368,'Index-Relations'!E:F,2,FALSE)</f>
        <v>ESG</v>
      </c>
      <c r="B1368" t="s">
        <v>3450</v>
      </c>
      <c r="C1368" s="53" t="s">
        <v>2768</v>
      </c>
      <c r="D1368" s="59" t="s">
        <v>3017</v>
      </c>
      <c r="E1368" s="59" t="s">
        <v>4808</v>
      </c>
      <c r="F1368" t="s">
        <v>2532</v>
      </c>
      <c r="G1368" t="s">
        <v>2533</v>
      </c>
      <c r="H1368" t="s">
        <v>2534</v>
      </c>
      <c r="I1368" s="52">
        <v>45383</v>
      </c>
      <c r="J1368" t="s">
        <v>2457</v>
      </c>
      <c r="K1368">
        <v>247</v>
      </c>
      <c r="L1368">
        <v>94.308101111694199</v>
      </c>
      <c r="M1368">
        <v>246</v>
      </c>
      <c r="N1368">
        <v>0.99979408387761903</v>
      </c>
      <c r="O1368">
        <v>94.245536334921496</v>
      </c>
      <c r="P1368">
        <v>246</v>
      </c>
      <c r="Q1368">
        <v>0.99979408387761903</v>
      </c>
      <c r="R1368">
        <v>245</v>
      </c>
      <c r="S1368">
        <v>0.99954041995363996</v>
      </c>
      <c r="T1368">
        <v>28.936528863384002</v>
      </c>
      <c r="U1368">
        <v>0.60214279031029905</v>
      </c>
      <c r="V1368">
        <v>180</v>
      </c>
      <c r="W1368">
        <v>9.1101830408113205E-2</v>
      </c>
      <c r="X1368">
        <v>30</v>
      </c>
      <c r="Y1368">
        <v>245</v>
      </c>
      <c r="Z1368">
        <v>0.99954041995363996</v>
      </c>
      <c r="AA1368">
        <v>26.667574424783499</v>
      </c>
      <c r="AB1368">
        <v>233</v>
      </c>
      <c r="AC1368">
        <v>0.97829629855622202</v>
      </c>
      <c r="AD1368">
        <v>12</v>
      </c>
      <c r="AE1368">
        <v>2.1244121397417801E-2</v>
      </c>
      <c r="AF1368">
        <v>2</v>
      </c>
      <c r="AG1368">
        <v>4.5958004635984003E-4</v>
      </c>
      <c r="AH1368">
        <v>5.7362483202379397E-3</v>
      </c>
      <c r="AI1368">
        <v>16</v>
      </c>
      <c r="AJ1368">
        <v>92.419460725838505</v>
      </c>
      <c r="AK1368">
        <v>246</v>
      </c>
      <c r="AL1368">
        <v>0.99979408387761903</v>
      </c>
      <c r="AM1368">
        <v>0</v>
      </c>
      <c r="AN1368">
        <v>0</v>
      </c>
      <c r="AO1368">
        <v>8.6126726452064803E-3</v>
      </c>
      <c r="AP1368">
        <v>2</v>
      </c>
      <c r="AQ1368">
        <v>246</v>
      </c>
      <c r="AR1368">
        <v>0.99979408387761903</v>
      </c>
      <c r="AS1368">
        <v>2.0648047227347598E-2</v>
      </c>
      <c r="AT1368">
        <v>5</v>
      </c>
      <c r="AU1368">
        <v>1.2227260544615299E-2</v>
      </c>
      <c r="AV1368">
        <v>1</v>
      </c>
      <c r="AW1368">
        <v>246</v>
      </c>
      <c r="AX1368">
        <v>0.99979408387761903</v>
      </c>
      <c r="AY1368">
        <v>92.845117943224096</v>
      </c>
      <c r="AZ1368">
        <v>246</v>
      </c>
      <c r="BA1368">
        <v>0.99979408387761903</v>
      </c>
      <c r="BB1368">
        <v>237</v>
      </c>
      <c r="BC1368">
        <v>0.94846427639110298</v>
      </c>
      <c r="BD1368">
        <v>7</v>
      </c>
      <c r="BE1368">
        <v>4.2717134841309297E-2</v>
      </c>
      <c r="BF1368">
        <v>92.757644321171</v>
      </c>
      <c r="BG1368">
        <v>92.744253038075996</v>
      </c>
      <c r="BH1368">
        <v>89.949357642410007</v>
      </c>
      <c r="BI1368">
        <v>89.410332293181995</v>
      </c>
    </row>
    <row r="1369" spans="1:61" x14ac:dyDescent="0.25">
      <c r="A1369" s="10" t="str">
        <f>VLOOKUP(D1369,'Index-Relations'!E:F,2,FALSE)</f>
        <v>ESG</v>
      </c>
      <c r="B1369" t="s">
        <v>3450</v>
      </c>
      <c r="C1369" s="53" t="s">
        <v>2769</v>
      </c>
      <c r="D1369" s="59" t="s">
        <v>3017</v>
      </c>
      <c r="E1369" s="59" t="s">
        <v>4809</v>
      </c>
      <c r="F1369" t="s">
        <v>2532</v>
      </c>
      <c r="G1369" t="s">
        <v>2533</v>
      </c>
      <c r="H1369" t="s">
        <v>2534</v>
      </c>
      <c r="I1369" s="52">
        <v>45352</v>
      </c>
      <c r="J1369" t="s">
        <v>2457</v>
      </c>
      <c r="K1369">
        <v>247</v>
      </c>
      <c r="L1369">
        <v>94.401905091048206</v>
      </c>
      <c r="M1369">
        <v>246</v>
      </c>
      <c r="N1369">
        <v>0.99979618185269603</v>
      </c>
      <c r="O1369">
        <v>94.260858045108805</v>
      </c>
      <c r="P1369">
        <v>246</v>
      </c>
      <c r="Q1369">
        <v>0.99979618185269603</v>
      </c>
      <c r="R1369">
        <v>245</v>
      </c>
      <c r="S1369">
        <v>0.99958198150608402</v>
      </c>
      <c r="T1369">
        <v>28.811753751638498</v>
      </c>
      <c r="U1369">
        <v>0.57577182221537504</v>
      </c>
      <c r="V1369">
        <v>175</v>
      </c>
      <c r="W1369">
        <v>7.9246836813355301E-2</v>
      </c>
      <c r="X1369">
        <v>26</v>
      </c>
      <c r="Y1369">
        <v>245</v>
      </c>
      <c r="Z1369">
        <v>0.99958198150608302</v>
      </c>
      <c r="AA1369">
        <v>29.0335437157763</v>
      </c>
      <c r="AB1369">
        <v>233</v>
      </c>
      <c r="AC1369">
        <v>0.97885698301229795</v>
      </c>
      <c r="AD1369">
        <v>12</v>
      </c>
      <c r="AE1369">
        <v>2.0724998493786E-2</v>
      </c>
      <c r="AF1369">
        <v>2</v>
      </c>
      <c r="AG1369">
        <v>4.1801849391568801E-4</v>
      </c>
      <c r="AH1369">
        <v>1.4683137002932201E-3</v>
      </c>
      <c r="AI1369">
        <v>8</v>
      </c>
      <c r="AJ1369">
        <v>92.494305949243596</v>
      </c>
      <c r="AK1369">
        <v>246</v>
      </c>
      <c r="AL1369">
        <v>0.99979618185269603</v>
      </c>
      <c r="AM1369">
        <v>0</v>
      </c>
      <c r="AN1369">
        <v>0</v>
      </c>
      <c r="AO1369">
        <v>8.5115187540580201E-3</v>
      </c>
      <c r="AP1369">
        <v>2</v>
      </c>
      <c r="AQ1369">
        <v>246</v>
      </c>
      <c r="AR1369">
        <v>0.99979618185269603</v>
      </c>
      <c r="AS1369">
        <v>1.98828471919201E-2</v>
      </c>
      <c r="AT1369">
        <v>5</v>
      </c>
      <c r="AU1369">
        <v>1.22689850548159E-2</v>
      </c>
      <c r="AV1369">
        <v>1</v>
      </c>
      <c r="AW1369">
        <v>246</v>
      </c>
      <c r="AX1369">
        <v>0.99979618185269603</v>
      </c>
      <c r="AY1369">
        <v>93.022118452403504</v>
      </c>
      <c r="AZ1369">
        <v>246</v>
      </c>
      <c r="BA1369">
        <v>0.99979618185269603</v>
      </c>
      <c r="BB1369">
        <v>237</v>
      </c>
      <c r="BC1369">
        <v>0.94984149348204105</v>
      </c>
      <c r="BD1369">
        <v>7</v>
      </c>
      <c r="BE1369">
        <v>4.1443169616597102E-2</v>
      </c>
      <c r="BF1369">
        <v>92.860956261442894</v>
      </c>
      <c r="BG1369">
        <v>92.765110627635906</v>
      </c>
      <c r="BH1369">
        <v>90.181389242227894</v>
      </c>
      <c r="BI1369">
        <v>89.449070880311993</v>
      </c>
    </row>
    <row r="1370" spans="1:61" x14ac:dyDescent="0.25">
      <c r="A1370" s="10" t="str">
        <f>VLOOKUP(D1370,'Index-Relations'!E:F,2,FALSE)</f>
        <v>ESG</v>
      </c>
      <c r="B1370" t="s">
        <v>3450</v>
      </c>
      <c r="C1370" s="53" t="s">
        <v>2770</v>
      </c>
      <c r="D1370" s="59" t="s">
        <v>3017</v>
      </c>
      <c r="E1370" s="59" t="s">
        <v>4810</v>
      </c>
      <c r="F1370" t="s">
        <v>2532</v>
      </c>
      <c r="G1370" t="s">
        <v>2533</v>
      </c>
      <c r="H1370" t="s">
        <v>2534</v>
      </c>
      <c r="I1370" s="52">
        <v>45323</v>
      </c>
      <c r="J1370" t="s">
        <v>2457</v>
      </c>
      <c r="K1370">
        <v>247</v>
      </c>
      <c r="L1370">
        <v>94.503520331532002</v>
      </c>
      <c r="M1370">
        <v>246</v>
      </c>
      <c r="N1370">
        <v>1</v>
      </c>
      <c r="O1370">
        <v>94.241910219951393</v>
      </c>
      <c r="P1370">
        <v>246</v>
      </c>
      <c r="Q1370">
        <v>1</v>
      </c>
      <c r="R1370">
        <v>245</v>
      </c>
      <c r="S1370">
        <v>0.99980982500248605</v>
      </c>
      <c r="T1370">
        <v>28.855201550123599</v>
      </c>
      <c r="U1370">
        <v>0.56502733924730097</v>
      </c>
      <c r="V1370">
        <v>174</v>
      </c>
      <c r="W1370">
        <v>7.8199856218026997E-2</v>
      </c>
      <c r="X1370">
        <v>26</v>
      </c>
      <c r="Y1370">
        <v>245</v>
      </c>
      <c r="Z1370">
        <v>0.99980982500248605</v>
      </c>
      <c r="AA1370">
        <v>26.957820185269</v>
      </c>
      <c r="AB1370">
        <v>234</v>
      </c>
      <c r="AC1370">
        <v>0.98010024807177798</v>
      </c>
      <c r="AD1370">
        <v>11</v>
      </c>
      <c r="AE1370">
        <v>1.9709576930708701E-2</v>
      </c>
      <c r="AF1370">
        <v>2</v>
      </c>
      <c r="AG1370">
        <v>1.9017499751272901E-4</v>
      </c>
      <c r="AH1370">
        <v>1.5473873779918599E-3</v>
      </c>
      <c r="AI1370">
        <v>7</v>
      </c>
      <c r="AJ1370">
        <v>92.612769174708106</v>
      </c>
      <c r="AK1370">
        <v>246</v>
      </c>
      <c r="AL1370">
        <v>1</v>
      </c>
      <c r="AM1370">
        <v>0</v>
      </c>
      <c r="AN1370">
        <v>0</v>
      </c>
      <c r="AO1370">
        <v>8.6439168075742208E-3</v>
      </c>
      <c r="AP1370">
        <v>2</v>
      </c>
      <c r="AQ1370">
        <v>246</v>
      </c>
      <c r="AR1370">
        <v>0.999999999999999</v>
      </c>
      <c r="AS1370">
        <v>1.9137922052576299E-2</v>
      </c>
      <c r="AT1370">
        <v>5</v>
      </c>
      <c r="AU1370">
        <v>1.25821835180779E-2</v>
      </c>
      <c r="AV1370">
        <v>1</v>
      </c>
      <c r="AW1370">
        <v>246</v>
      </c>
      <c r="AX1370">
        <v>1</v>
      </c>
      <c r="AY1370">
        <v>93.180881281425997</v>
      </c>
      <c r="AZ1370">
        <v>246</v>
      </c>
      <c r="BA1370">
        <v>1</v>
      </c>
      <c r="BB1370">
        <v>237</v>
      </c>
      <c r="BC1370">
        <v>0.94729064265441398</v>
      </c>
      <c r="BD1370">
        <v>7</v>
      </c>
      <c r="BE1370">
        <v>4.40654405380113E-2</v>
      </c>
      <c r="BF1370">
        <v>93.022635560145005</v>
      </c>
      <c r="BG1370">
        <v>92.792453949367001</v>
      </c>
      <c r="BH1370">
        <v>90.345004823205002</v>
      </c>
      <c r="BI1370">
        <v>89.734052567443896</v>
      </c>
    </row>
    <row r="1371" spans="1:61" x14ac:dyDescent="0.25">
      <c r="A1371" s="10" t="str">
        <f>VLOOKUP(D1371,'Index-Relations'!E:F,2,FALSE)</f>
        <v>ESG</v>
      </c>
      <c r="B1371" t="s">
        <v>3450</v>
      </c>
      <c r="C1371" s="53" t="s">
        <v>2760</v>
      </c>
      <c r="D1371" s="59" t="s">
        <v>2809</v>
      </c>
      <c r="E1371" s="59" t="s">
        <v>4811</v>
      </c>
      <c r="F1371" t="s">
        <v>562</v>
      </c>
      <c r="G1371" t="s">
        <v>561</v>
      </c>
      <c r="H1371" t="s">
        <v>563</v>
      </c>
      <c r="I1371" s="52">
        <v>45658</v>
      </c>
      <c r="J1371" t="s">
        <v>2457</v>
      </c>
      <c r="K1371">
        <v>924</v>
      </c>
      <c r="L1371" s="73">
        <v>77.803794619946999</v>
      </c>
      <c r="M1371">
        <v>920</v>
      </c>
      <c r="N1371">
        <v>0.99932528332749604</v>
      </c>
      <c r="O1371" s="73">
        <v>81.152990820336896</v>
      </c>
      <c r="P1371">
        <v>920</v>
      </c>
      <c r="Q1371">
        <v>0.99932528332749604</v>
      </c>
      <c r="R1371">
        <v>898</v>
      </c>
      <c r="S1371">
        <v>0.99483652617046203</v>
      </c>
      <c r="T1371">
        <v>29.916378305767498</v>
      </c>
      <c r="U1371">
        <v>0.66760194203540502</v>
      </c>
      <c r="V1371">
        <v>695</v>
      </c>
      <c r="W1371">
        <v>0.110989356480673</v>
      </c>
      <c r="X1371">
        <v>170</v>
      </c>
      <c r="Y1371">
        <v>920</v>
      </c>
      <c r="Z1371">
        <v>0.99932528332749604</v>
      </c>
      <c r="AA1371">
        <v>39.469375640723896</v>
      </c>
      <c r="AB1371">
        <v>853</v>
      </c>
      <c r="AC1371">
        <v>0.95862919465084995</v>
      </c>
      <c r="AD1371">
        <v>67</v>
      </c>
      <c r="AE1371">
        <v>4.0696088676646897E-2</v>
      </c>
      <c r="AF1371">
        <v>4</v>
      </c>
      <c r="AG1371">
        <v>6.74716672503135E-4</v>
      </c>
      <c r="AH1371">
        <v>5.6583098739764696E-3</v>
      </c>
      <c r="AI1371">
        <v>95</v>
      </c>
      <c r="AJ1371" s="73">
        <v>73.773889732339001</v>
      </c>
      <c r="AK1371">
        <v>920</v>
      </c>
      <c r="AL1371">
        <v>0.99932528332749604</v>
      </c>
      <c r="AM1371">
        <v>0</v>
      </c>
      <c r="AN1371">
        <v>0</v>
      </c>
      <c r="AO1371">
        <v>1.4521854362697E-2</v>
      </c>
      <c r="AP1371">
        <v>7</v>
      </c>
      <c r="AQ1371">
        <v>922</v>
      </c>
      <c r="AR1371">
        <v>0.99980574403177602</v>
      </c>
      <c r="AS1371">
        <v>1.5641696181673201E-2</v>
      </c>
      <c r="AT1371">
        <v>10</v>
      </c>
      <c r="AU1371">
        <v>7.6793036751072697E-3</v>
      </c>
      <c r="AV1371">
        <v>6</v>
      </c>
      <c r="AW1371">
        <v>922</v>
      </c>
      <c r="AX1371">
        <v>0.99980574403177602</v>
      </c>
      <c r="AY1371" s="73">
        <v>74.504199614030995</v>
      </c>
      <c r="AZ1371">
        <v>920</v>
      </c>
      <c r="BA1371">
        <v>0.99932528332749604</v>
      </c>
      <c r="BB1371">
        <v>882</v>
      </c>
      <c r="BC1371">
        <v>0.89810305224085996</v>
      </c>
      <c r="BD1371">
        <v>33</v>
      </c>
      <c r="BE1371">
        <v>8.7180837428219402E-2</v>
      </c>
      <c r="BF1371">
        <v>77.803794619946999</v>
      </c>
      <c r="BG1371">
        <v>81.152990820336896</v>
      </c>
      <c r="BH1371">
        <v>74.504199614030995</v>
      </c>
      <c r="BI1371">
        <v>73.773889732339001</v>
      </c>
    </row>
    <row r="1372" spans="1:61" x14ac:dyDescent="0.25">
      <c r="A1372" s="10" t="str">
        <f>VLOOKUP(D1372,'Index-Relations'!E:F,2,FALSE)</f>
        <v>ESG</v>
      </c>
      <c r="B1372" t="s">
        <v>3450</v>
      </c>
      <c r="C1372" s="53" t="s">
        <v>2761</v>
      </c>
      <c r="D1372" s="59" t="s">
        <v>2809</v>
      </c>
      <c r="E1372" s="59" t="s">
        <v>4812</v>
      </c>
      <c r="F1372" t="s">
        <v>562</v>
      </c>
      <c r="G1372" t="s">
        <v>561</v>
      </c>
      <c r="H1372" t="s">
        <v>563</v>
      </c>
      <c r="I1372" s="52">
        <v>45628</v>
      </c>
      <c r="J1372" t="s">
        <v>2457</v>
      </c>
      <c r="K1372">
        <v>924</v>
      </c>
      <c r="L1372" s="73">
        <v>77.892986294330996</v>
      </c>
      <c r="M1372">
        <v>920</v>
      </c>
      <c r="N1372">
        <v>0.99927902169332405</v>
      </c>
      <c r="O1372" s="73">
        <v>80.947569105751896</v>
      </c>
      <c r="P1372">
        <v>920</v>
      </c>
      <c r="Q1372">
        <v>0.99927902169332405</v>
      </c>
      <c r="R1372">
        <v>898</v>
      </c>
      <c r="S1372">
        <v>0.99476985180220501</v>
      </c>
      <c r="T1372">
        <v>30.032124425949</v>
      </c>
      <c r="U1372">
        <v>0.668110646796236</v>
      </c>
      <c r="V1372">
        <v>695</v>
      </c>
      <c r="W1372">
        <v>0.110485548842317</v>
      </c>
      <c r="X1372">
        <v>170</v>
      </c>
      <c r="Y1372">
        <v>920</v>
      </c>
      <c r="Z1372">
        <v>0.99927902169332405</v>
      </c>
      <c r="AA1372">
        <v>36.499907184886403</v>
      </c>
      <c r="AB1372">
        <v>860</v>
      </c>
      <c r="AC1372">
        <v>0.95695789375524198</v>
      </c>
      <c r="AD1372">
        <v>60</v>
      </c>
      <c r="AE1372">
        <v>4.2321127938081897E-2</v>
      </c>
      <c r="AF1372">
        <v>4</v>
      </c>
      <c r="AG1372">
        <v>7.2097830667574398E-4</v>
      </c>
      <c r="AH1372">
        <v>5.6745692609229204E-3</v>
      </c>
      <c r="AI1372">
        <v>94</v>
      </c>
      <c r="AJ1372" s="73">
        <v>73.916507591715003</v>
      </c>
      <c r="AK1372">
        <v>920</v>
      </c>
      <c r="AL1372">
        <v>0.99927902169332405</v>
      </c>
      <c r="AM1372">
        <v>0</v>
      </c>
      <c r="AN1372">
        <v>0</v>
      </c>
      <c r="AO1372">
        <v>1.4128579214506699E-2</v>
      </c>
      <c r="AP1372">
        <v>7</v>
      </c>
      <c r="AQ1372">
        <v>922</v>
      </c>
      <c r="AR1372">
        <v>0.99978529132256699</v>
      </c>
      <c r="AS1372">
        <v>1.5304047570162601E-2</v>
      </c>
      <c r="AT1372">
        <v>10</v>
      </c>
      <c r="AU1372">
        <v>8.1695853856807998E-3</v>
      </c>
      <c r="AV1372">
        <v>6</v>
      </c>
      <c r="AW1372">
        <v>922</v>
      </c>
      <c r="AX1372">
        <v>0.99978529132256699</v>
      </c>
      <c r="AY1372" s="73">
        <v>74.8284665679369</v>
      </c>
      <c r="AZ1372">
        <v>920</v>
      </c>
      <c r="BA1372">
        <v>0.99927902169332405</v>
      </c>
      <c r="BB1372">
        <v>882</v>
      </c>
      <c r="BC1372">
        <v>0.90187656367853497</v>
      </c>
      <c r="BD1372">
        <v>33</v>
      </c>
      <c r="BE1372">
        <v>8.3780148429524998E-2</v>
      </c>
      <c r="BF1372">
        <v>77.892986294330996</v>
      </c>
      <c r="BG1372">
        <v>80.947569105751896</v>
      </c>
      <c r="BH1372">
        <v>74.8284665679369</v>
      </c>
      <c r="BI1372">
        <v>73.916507591715003</v>
      </c>
    </row>
    <row r="1373" spans="1:61" x14ac:dyDescent="0.25">
      <c r="A1373" s="10" t="str">
        <f>VLOOKUP(D1373,'Index-Relations'!E:F,2,FALSE)</f>
        <v>ESG</v>
      </c>
      <c r="B1373" t="s">
        <v>3450</v>
      </c>
      <c r="C1373" s="53" t="s">
        <v>2762</v>
      </c>
      <c r="D1373" s="59" t="s">
        <v>2809</v>
      </c>
      <c r="E1373" s="59" t="s">
        <v>4813</v>
      </c>
      <c r="F1373" t="s">
        <v>562</v>
      </c>
      <c r="G1373" t="s">
        <v>561</v>
      </c>
      <c r="H1373" t="s">
        <v>563</v>
      </c>
      <c r="I1373" s="52">
        <v>45597</v>
      </c>
      <c r="J1373" t="s">
        <v>2457</v>
      </c>
      <c r="K1373">
        <v>924</v>
      </c>
      <c r="L1373" s="73">
        <v>78.3758664002209</v>
      </c>
      <c r="M1373">
        <v>920</v>
      </c>
      <c r="N1373">
        <v>0.99925082267861698</v>
      </c>
      <c r="O1373" s="73">
        <v>81.207479247362997</v>
      </c>
      <c r="P1373">
        <v>920</v>
      </c>
      <c r="Q1373">
        <v>0.99925082267861698</v>
      </c>
      <c r="R1373">
        <v>898</v>
      </c>
      <c r="S1373">
        <v>0.99451273365120196</v>
      </c>
      <c r="T1373">
        <v>30.1760054004179</v>
      </c>
      <c r="U1373">
        <v>0.66925790485776304</v>
      </c>
      <c r="V1373">
        <v>694</v>
      </c>
      <c r="W1373">
        <v>0.110813651231191</v>
      </c>
      <c r="X1373">
        <v>170</v>
      </c>
      <c r="Y1373">
        <v>920</v>
      </c>
      <c r="Z1373">
        <v>0.99925082267861698</v>
      </c>
      <c r="AA1373">
        <v>38.0877119721452</v>
      </c>
      <c r="AB1373">
        <v>858</v>
      </c>
      <c r="AC1373">
        <v>0.95329361528188505</v>
      </c>
      <c r="AD1373">
        <v>62</v>
      </c>
      <c r="AE1373">
        <v>4.5957207396731703E-2</v>
      </c>
      <c r="AF1373">
        <v>4</v>
      </c>
      <c r="AG1373">
        <v>7.4917732138288901E-4</v>
      </c>
      <c r="AH1373">
        <v>6.63811159541834E-3</v>
      </c>
      <c r="AI1373">
        <v>94</v>
      </c>
      <c r="AJ1373" s="73">
        <v>74.592704505339896</v>
      </c>
      <c r="AK1373">
        <v>920</v>
      </c>
      <c r="AL1373">
        <v>0.99925082267861698</v>
      </c>
      <c r="AM1373">
        <v>0</v>
      </c>
      <c r="AN1373">
        <v>0</v>
      </c>
      <c r="AO1373">
        <v>1.22718417503787E-2</v>
      </c>
      <c r="AP1373">
        <v>6</v>
      </c>
      <c r="AQ1373">
        <v>922</v>
      </c>
      <c r="AR1373">
        <v>0.99976910008053499</v>
      </c>
      <c r="AS1373">
        <v>1.57293668449014E-2</v>
      </c>
      <c r="AT1373">
        <v>10</v>
      </c>
      <c r="AU1373">
        <v>8.2051452023204196E-3</v>
      </c>
      <c r="AV1373">
        <v>6</v>
      </c>
      <c r="AW1373">
        <v>922</v>
      </c>
      <c r="AX1373">
        <v>0.99976910008053499</v>
      </c>
      <c r="AY1373" s="73">
        <v>75.262160635998896</v>
      </c>
      <c r="AZ1373">
        <v>920</v>
      </c>
      <c r="BA1373">
        <v>0.99925082267861698</v>
      </c>
      <c r="BB1373">
        <v>882</v>
      </c>
      <c r="BC1373">
        <v>0.90374122355401798</v>
      </c>
      <c r="BD1373">
        <v>34</v>
      </c>
      <c r="BE1373">
        <v>8.3756034776137994E-2</v>
      </c>
      <c r="BF1373">
        <v>78.3758664002209</v>
      </c>
      <c r="BG1373">
        <v>81.207479247362997</v>
      </c>
      <c r="BH1373">
        <v>75.262160635998896</v>
      </c>
      <c r="BI1373">
        <v>74.592704505339896</v>
      </c>
    </row>
    <row r="1374" spans="1:61" x14ac:dyDescent="0.25">
      <c r="A1374" s="10" t="str">
        <f>VLOOKUP(D1374,'Index-Relations'!E:F,2,FALSE)</f>
        <v>ESG</v>
      </c>
      <c r="B1374" t="s">
        <v>3450</v>
      </c>
      <c r="C1374" s="53" t="s">
        <v>2763</v>
      </c>
      <c r="D1374" s="59" t="s">
        <v>2809</v>
      </c>
      <c r="E1374" s="59" t="s">
        <v>4814</v>
      </c>
      <c r="F1374" t="s">
        <v>562</v>
      </c>
      <c r="G1374" t="s">
        <v>561</v>
      </c>
      <c r="H1374" t="s">
        <v>563</v>
      </c>
      <c r="I1374" s="52">
        <v>45566</v>
      </c>
      <c r="J1374" t="s">
        <v>2457</v>
      </c>
      <c r="K1374">
        <v>923</v>
      </c>
      <c r="L1374" s="73">
        <v>78.440002847657993</v>
      </c>
      <c r="M1374">
        <v>920</v>
      </c>
      <c r="N1374">
        <v>0.99943117351553201</v>
      </c>
      <c r="O1374" s="73">
        <v>81.351923149150906</v>
      </c>
      <c r="P1374">
        <v>920</v>
      </c>
      <c r="Q1374">
        <v>0.99943117351553201</v>
      </c>
      <c r="R1374">
        <v>898</v>
      </c>
      <c r="S1374">
        <v>0.99445546326296796</v>
      </c>
      <c r="T1374">
        <v>30.429703428821199</v>
      </c>
      <c r="U1374">
        <v>0.67055424266492103</v>
      </c>
      <c r="V1374">
        <v>693</v>
      </c>
      <c r="W1374">
        <v>0.112683860152025</v>
      </c>
      <c r="X1374">
        <v>170</v>
      </c>
      <c r="Y1374">
        <v>920</v>
      </c>
      <c r="Z1374">
        <v>0.99943117351553201</v>
      </c>
      <c r="AA1374">
        <v>38.880699764801101</v>
      </c>
      <c r="AB1374">
        <v>865</v>
      </c>
      <c r="AC1374">
        <v>0.96757891536201701</v>
      </c>
      <c r="AD1374">
        <v>55</v>
      </c>
      <c r="AE1374">
        <v>3.1852258153515403E-2</v>
      </c>
      <c r="AF1374">
        <v>3</v>
      </c>
      <c r="AG1374">
        <v>5.6882648446754305E-4</v>
      </c>
      <c r="AH1374">
        <v>5.4937020727583502E-3</v>
      </c>
      <c r="AI1374">
        <v>94</v>
      </c>
      <c r="AJ1374" s="73">
        <v>74.528580088132998</v>
      </c>
      <c r="AK1374">
        <v>920</v>
      </c>
      <c r="AL1374">
        <v>0.99943117351553201</v>
      </c>
      <c r="AM1374">
        <v>0</v>
      </c>
      <c r="AN1374">
        <v>0</v>
      </c>
      <c r="AO1374">
        <v>1.3106712914510999E-2</v>
      </c>
      <c r="AP1374">
        <v>6</v>
      </c>
      <c r="AQ1374">
        <v>922</v>
      </c>
      <c r="AR1374">
        <v>0.99989757587220895</v>
      </c>
      <c r="AS1374">
        <v>1.5173328340638699E-2</v>
      </c>
      <c r="AT1374">
        <v>10</v>
      </c>
      <c r="AU1374">
        <v>7.7162021893716296E-3</v>
      </c>
      <c r="AV1374">
        <v>6</v>
      </c>
      <c r="AW1374">
        <v>922</v>
      </c>
      <c r="AX1374">
        <v>0.99989757587220895</v>
      </c>
      <c r="AY1374" s="73">
        <v>75.334822460512996</v>
      </c>
      <c r="AZ1374">
        <v>920</v>
      </c>
      <c r="BA1374">
        <v>0.99943117351553201</v>
      </c>
      <c r="BB1374">
        <v>882</v>
      </c>
      <c r="BC1374">
        <v>0.90121038449722701</v>
      </c>
      <c r="BD1374">
        <v>34</v>
      </c>
      <c r="BE1374">
        <v>8.5580478460471496E-2</v>
      </c>
      <c r="BF1374">
        <v>78.440002847657993</v>
      </c>
      <c r="BG1374">
        <v>81.351923149150906</v>
      </c>
      <c r="BH1374">
        <v>75.334822460512996</v>
      </c>
      <c r="BI1374">
        <v>74.528580088132998</v>
      </c>
    </row>
    <row r="1375" spans="1:61" x14ac:dyDescent="0.25">
      <c r="A1375" s="10" t="str">
        <f>VLOOKUP(D1375,'Index-Relations'!E:F,2,FALSE)</f>
        <v>ESG</v>
      </c>
      <c r="B1375" t="s">
        <v>3450</v>
      </c>
      <c r="C1375" s="53" t="s">
        <v>2764</v>
      </c>
      <c r="D1375" s="59" t="s">
        <v>2809</v>
      </c>
      <c r="E1375" s="59" t="s">
        <v>4815</v>
      </c>
      <c r="F1375" t="s">
        <v>562</v>
      </c>
      <c r="G1375" t="s">
        <v>561</v>
      </c>
      <c r="H1375" t="s">
        <v>563</v>
      </c>
      <c r="I1375" s="52">
        <v>45537</v>
      </c>
      <c r="J1375" t="s">
        <v>2457</v>
      </c>
      <c r="K1375">
        <v>937</v>
      </c>
      <c r="L1375" s="73">
        <v>77.967022542025006</v>
      </c>
      <c r="M1375">
        <v>934</v>
      </c>
      <c r="N1375">
        <v>0.99944966862608597</v>
      </c>
      <c r="O1375" s="73">
        <v>80.825950271313999</v>
      </c>
      <c r="P1375">
        <v>934</v>
      </c>
      <c r="Q1375">
        <v>0.99944966862608597</v>
      </c>
      <c r="R1375">
        <v>912</v>
      </c>
      <c r="S1375">
        <v>0.99626204621819603</v>
      </c>
      <c r="T1375">
        <v>30.046652476443899</v>
      </c>
      <c r="U1375">
        <v>0.68169596640997399</v>
      </c>
      <c r="V1375">
        <v>712</v>
      </c>
      <c r="W1375">
        <v>0.11286240323741099</v>
      </c>
      <c r="X1375">
        <v>163</v>
      </c>
      <c r="Y1375">
        <v>934</v>
      </c>
      <c r="Z1375">
        <v>0.99944966862608697</v>
      </c>
      <c r="AA1375">
        <v>41.475394659059297</v>
      </c>
      <c r="AB1375">
        <v>877</v>
      </c>
      <c r="AC1375">
        <v>0.97580378089891595</v>
      </c>
      <c r="AD1375">
        <v>61</v>
      </c>
      <c r="AE1375">
        <v>2.8566387818919101E-2</v>
      </c>
      <c r="AF1375">
        <v>-1</v>
      </c>
      <c r="AG1375">
        <v>0</v>
      </c>
      <c r="AH1375">
        <v>5.3309932942352898E-3</v>
      </c>
      <c r="AI1375">
        <v>93</v>
      </c>
      <c r="AJ1375" s="73">
        <v>74.584220327464905</v>
      </c>
      <c r="AK1375">
        <v>934</v>
      </c>
      <c r="AL1375">
        <v>0.99944966862608597</v>
      </c>
      <c r="AM1375">
        <v>0</v>
      </c>
      <c r="AN1375">
        <v>0</v>
      </c>
      <c r="AO1375">
        <v>1.1886915231125599E-2</v>
      </c>
      <c r="AP1375">
        <v>6</v>
      </c>
      <c r="AQ1375">
        <v>937</v>
      </c>
      <c r="AR1375">
        <v>0.999999999999999</v>
      </c>
      <c r="AS1375">
        <v>1.57987404823886E-2</v>
      </c>
      <c r="AT1375">
        <v>10</v>
      </c>
      <c r="AU1375">
        <v>8.7716104499172293E-3</v>
      </c>
      <c r="AV1375">
        <v>7</v>
      </c>
      <c r="AW1375">
        <v>937</v>
      </c>
      <c r="AX1375">
        <v>1</v>
      </c>
      <c r="AY1375" s="73">
        <v>74.517213810053903</v>
      </c>
      <c r="AZ1375">
        <v>934</v>
      </c>
      <c r="BA1375">
        <v>0.99944966862608597</v>
      </c>
      <c r="BB1375">
        <v>896</v>
      </c>
      <c r="BC1375">
        <v>0.90515938738990398</v>
      </c>
      <c r="BD1375">
        <v>35</v>
      </c>
      <c r="BE1375">
        <v>8.2953697378970001E-2</v>
      </c>
      <c r="BF1375">
        <v>77.967022542025006</v>
      </c>
      <c r="BG1375">
        <v>80.825950271313999</v>
      </c>
      <c r="BH1375">
        <v>74.517213810053903</v>
      </c>
      <c r="BI1375">
        <v>74.584220327464905</v>
      </c>
    </row>
    <row r="1376" spans="1:61" x14ac:dyDescent="0.25">
      <c r="A1376" s="10" t="str">
        <f>VLOOKUP(D1376,'Index-Relations'!E:F,2,FALSE)</f>
        <v>ESG</v>
      </c>
      <c r="B1376" t="s">
        <v>3450</v>
      </c>
      <c r="C1376" s="53" t="s">
        <v>3350</v>
      </c>
      <c r="D1376" s="59" t="s">
        <v>2809</v>
      </c>
      <c r="E1376" s="59" t="s">
        <v>4816</v>
      </c>
      <c r="F1376" t="s">
        <v>562</v>
      </c>
      <c r="G1376" t="s">
        <v>561</v>
      </c>
      <c r="H1376" t="s">
        <v>563</v>
      </c>
      <c r="I1376" s="52">
        <v>45505</v>
      </c>
      <c r="J1376" t="s">
        <v>2457</v>
      </c>
      <c r="K1376">
        <v>937</v>
      </c>
      <c r="L1376" s="73">
        <v>78.109757171723999</v>
      </c>
      <c r="M1376">
        <v>934</v>
      </c>
      <c r="N1376">
        <v>0.99944385702003902</v>
      </c>
      <c r="O1376" s="73">
        <v>80.806272598119904</v>
      </c>
      <c r="P1376">
        <v>934</v>
      </c>
      <c r="Q1376">
        <v>0.99944385702003902</v>
      </c>
      <c r="R1376">
        <v>912</v>
      </c>
      <c r="S1376">
        <v>0.99630877364402504</v>
      </c>
      <c r="T1376">
        <v>29.989933929431199</v>
      </c>
      <c r="U1376">
        <v>0.68689125353114799</v>
      </c>
      <c r="V1376">
        <v>714</v>
      </c>
      <c r="W1376">
        <v>0.121155125592601</v>
      </c>
      <c r="X1376">
        <v>163</v>
      </c>
      <c r="Y1376">
        <v>934</v>
      </c>
      <c r="Z1376">
        <v>0.99944385702003902</v>
      </c>
      <c r="AA1376">
        <v>42.208433322317397</v>
      </c>
      <c r="AB1376">
        <v>880</v>
      </c>
      <c r="AC1376">
        <v>0.97688305338248804</v>
      </c>
      <c r="AD1376">
        <v>54</v>
      </c>
      <c r="AE1376">
        <v>2.2560803637549399E-2</v>
      </c>
      <c r="AF1376">
        <v>3</v>
      </c>
      <c r="AG1376">
        <v>5.5614297996181496E-4</v>
      </c>
      <c r="AH1376">
        <v>5.1418255312751203E-3</v>
      </c>
      <c r="AI1376">
        <v>92</v>
      </c>
      <c r="AJ1376" s="73">
        <v>74.558087643570005</v>
      </c>
      <c r="AK1376">
        <v>934</v>
      </c>
      <c r="AL1376">
        <v>0.99944385702003902</v>
      </c>
      <c r="AM1376">
        <v>0</v>
      </c>
      <c r="AN1376">
        <v>0</v>
      </c>
      <c r="AO1376">
        <v>1.1543873408976901E-2</v>
      </c>
      <c r="AP1376">
        <v>6</v>
      </c>
      <c r="AQ1376">
        <v>937</v>
      </c>
      <c r="AR1376">
        <v>1</v>
      </c>
      <c r="AS1376">
        <v>1.5879792724069801E-2</v>
      </c>
      <c r="AT1376">
        <v>10</v>
      </c>
      <c r="AU1376">
        <v>8.47676188256089E-3</v>
      </c>
      <c r="AV1376">
        <v>7</v>
      </c>
      <c r="AW1376">
        <v>936</v>
      </c>
      <c r="AX1376">
        <v>0.99998918310398799</v>
      </c>
      <c r="AY1376" s="73">
        <v>74.923501577628898</v>
      </c>
      <c r="AZ1376">
        <v>934</v>
      </c>
      <c r="BA1376">
        <v>0.99944385702003902</v>
      </c>
      <c r="BB1376">
        <v>900</v>
      </c>
      <c r="BC1376">
        <v>0.91169743478434195</v>
      </c>
      <c r="BD1376">
        <v>31</v>
      </c>
      <c r="BE1376">
        <v>7.6758691806680296E-2</v>
      </c>
      <c r="BF1376">
        <v>78.109757171723999</v>
      </c>
      <c r="BG1376">
        <v>80.806272598119904</v>
      </c>
      <c r="BH1376">
        <v>74.923501577628898</v>
      </c>
      <c r="BI1376">
        <v>74.558087643570005</v>
      </c>
    </row>
    <row r="1377" spans="1:61" x14ac:dyDescent="0.25">
      <c r="A1377" s="10" t="str">
        <f>VLOOKUP(D1377,'Index-Relations'!E:F,2,FALSE)</f>
        <v>ESG</v>
      </c>
      <c r="B1377" t="s">
        <v>3450</v>
      </c>
      <c r="C1377" s="53" t="s">
        <v>2765</v>
      </c>
      <c r="D1377" s="59" t="s">
        <v>2809</v>
      </c>
      <c r="E1377" s="59" t="s">
        <v>4817</v>
      </c>
      <c r="F1377" t="s">
        <v>562</v>
      </c>
      <c r="G1377" t="s">
        <v>561</v>
      </c>
      <c r="H1377" t="s">
        <v>563</v>
      </c>
      <c r="I1377" s="52">
        <v>45474</v>
      </c>
      <c r="J1377" t="s">
        <v>2457</v>
      </c>
      <c r="K1377">
        <v>937</v>
      </c>
      <c r="L1377" s="73">
        <v>78.587857787816006</v>
      </c>
      <c r="M1377">
        <v>934</v>
      </c>
      <c r="N1377">
        <v>0.99951104798331603</v>
      </c>
      <c r="O1377" s="73">
        <v>80.914085811106006</v>
      </c>
      <c r="P1377">
        <v>934</v>
      </c>
      <c r="Q1377">
        <v>0.99951104798331603</v>
      </c>
      <c r="R1377">
        <v>912</v>
      </c>
      <c r="S1377">
        <v>0.99629387255838497</v>
      </c>
      <c r="T1377">
        <v>29.588857597739299</v>
      </c>
      <c r="U1377">
        <v>0.69885375679821304</v>
      </c>
      <c r="V1377">
        <v>708</v>
      </c>
      <c r="W1377">
        <v>0.12119442989035401</v>
      </c>
      <c r="X1377">
        <v>162</v>
      </c>
      <c r="Y1377">
        <v>933</v>
      </c>
      <c r="Z1377">
        <v>0.99874436001719302</v>
      </c>
      <c r="AA1377">
        <v>42.674228246291499</v>
      </c>
      <c r="AB1377">
        <v>876</v>
      </c>
      <c r="AC1377">
        <v>0.96628498847075905</v>
      </c>
      <c r="AD1377">
        <v>57</v>
      </c>
      <c r="AE1377">
        <v>3.2459371546435897E-2</v>
      </c>
      <c r="AF1377">
        <v>4</v>
      </c>
      <c r="AG1377">
        <v>1.2556399828043199E-3</v>
      </c>
      <c r="AH1377">
        <v>5.0271951861426698E-3</v>
      </c>
      <c r="AI1377">
        <v>92</v>
      </c>
      <c r="AJ1377" s="73">
        <v>74.943074148815995</v>
      </c>
      <c r="AK1377">
        <v>934</v>
      </c>
      <c r="AL1377">
        <v>0.99951104798331603</v>
      </c>
      <c r="AM1377">
        <v>0</v>
      </c>
      <c r="AN1377">
        <v>0</v>
      </c>
      <c r="AO1377">
        <v>1.1524019614281599E-2</v>
      </c>
      <c r="AP1377">
        <v>6</v>
      </c>
      <c r="AQ1377">
        <v>937</v>
      </c>
      <c r="AR1377">
        <v>0.999999999999999</v>
      </c>
      <c r="AS1377">
        <v>1.49674602257465E-2</v>
      </c>
      <c r="AT1377">
        <v>10</v>
      </c>
      <c r="AU1377">
        <v>7.5944451197239799E-3</v>
      </c>
      <c r="AV1377">
        <v>7</v>
      </c>
      <c r="AW1377">
        <v>936</v>
      </c>
      <c r="AX1377">
        <v>0.99998908960930599</v>
      </c>
      <c r="AY1377" s="73">
        <v>75.792098670309997</v>
      </c>
      <c r="AZ1377">
        <v>934</v>
      </c>
      <c r="BA1377">
        <v>0.99951104798331603</v>
      </c>
      <c r="BB1377">
        <v>900</v>
      </c>
      <c r="BC1377">
        <v>0.91569355989561996</v>
      </c>
      <c r="BD1377">
        <v>31</v>
      </c>
      <c r="BE1377">
        <v>7.2782420490097893E-2</v>
      </c>
      <c r="BF1377">
        <v>78.587857787816006</v>
      </c>
      <c r="BG1377">
        <v>80.914085811106006</v>
      </c>
      <c r="BH1377">
        <v>75.792098670309997</v>
      </c>
      <c r="BI1377">
        <v>74.943074148815995</v>
      </c>
    </row>
    <row r="1378" spans="1:61" x14ac:dyDescent="0.25">
      <c r="A1378" s="10" t="str">
        <f>VLOOKUP(D1378,'Index-Relations'!E:F,2,FALSE)</f>
        <v>ESG</v>
      </c>
      <c r="B1378" t="s">
        <v>3450</v>
      </c>
      <c r="C1378" s="53" t="s">
        <v>2766</v>
      </c>
      <c r="D1378" s="59" t="s">
        <v>2809</v>
      </c>
      <c r="E1378" s="59" t="s">
        <v>4818</v>
      </c>
      <c r="F1378" t="s">
        <v>562</v>
      </c>
      <c r="G1378" t="s">
        <v>561</v>
      </c>
      <c r="H1378" t="s">
        <v>563</v>
      </c>
      <c r="I1378" s="52">
        <v>45446</v>
      </c>
      <c r="J1378" t="s">
        <v>2457</v>
      </c>
      <c r="K1378">
        <v>936</v>
      </c>
      <c r="L1378" s="73">
        <v>78.782409877278994</v>
      </c>
      <c r="M1378">
        <v>934</v>
      </c>
      <c r="N1378">
        <v>0.99951543911089202</v>
      </c>
      <c r="O1378" s="73">
        <v>80.843743373346896</v>
      </c>
      <c r="P1378">
        <v>934</v>
      </c>
      <c r="Q1378">
        <v>0.99951543911089202</v>
      </c>
      <c r="R1378">
        <v>912</v>
      </c>
      <c r="S1378">
        <v>0.99609335400750598</v>
      </c>
      <c r="T1378">
        <v>30.043126864849601</v>
      </c>
      <c r="U1378">
        <v>0.70202776865498895</v>
      </c>
      <c r="V1378">
        <v>708</v>
      </c>
      <c r="W1378">
        <v>0.12534923941720699</v>
      </c>
      <c r="X1378">
        <v>161</v>
      </c>
      <c r="Y1378">
        <v>933</v>
      </c>
      <c r="Z1378">
        <v>0.99872500625167804</v>
      </c>
      <c r="AA1378">
        <v>43.950108107499297</v>
      </c>
      <c r="AB1378">
        <v>879</v>
      </c>
      <c r="AC1378">
        <v>0.97173811878271399</v>
      </c>
      <c r="AD1378">
        <v>54</v>
      </c>
      <c r="AE1378">
        <v>2.69868874689627E-2</v>
      </c>
      <c r="AF1378">
        <v>3</v>
      </c>
      <c r="AG1378">
        <v>1.27499374832274E-3</v>
      </c>
      <c r="AH1378">
        <v>5.0616149678367603E-3</v>
      </c>
      <c r="AI1378">
        <v>92</v>
      </c>
      <c r="AJ1378" s="73">
        <v>75.011713176206996</v>
      </c>
      <c r="AK1378">
        <v>934</v>
      </c>
      <c r="AL1378">
        <v>0.99951543911089202</v>
      </c>
      <c r="AM1378">
        <v>0</v>
      </c>
      <c r="AN1378">
        <v>0</v>
      </c>
      <c r="AO1378">
        <v>1.1464978338663201E-2</v>
      </c>
      <c r="AP1378">
        <v>6</v>
      </c>
      <c r="AQ1378">
        <v>936</v>
      </c>
      <c r="AR1378">
        <v>0.999999999999999</v>
      </c>
      <c r="AS1378">
        <v>1.5931944082990701E-2</v>
      </c>
      <c r="AT1378">
        <v>10</v>
      </c>
      <c r="AU1378">
        <v>7.8136385384285495E-3</v>
      </c>
      <c r="AV1378">
        <v>7</v>
      </c>
      <c r="AW1378">
        <v>936</v>
      </c>
      <c r="AX1378">
        <v>1</v>
      </c>
      <c r="AY1378" s="73">
        <v>76.312270237655994</v>
      </c>
      <c r="AZ1378">
        <v>934</v>
      </c>
      <c r="BA1378">
        <v>0.99951543911089202</v>
      </c>
      <c r="BB1378">
        <v>899</v>
      </c>
      <c r="BC1378">
        <v>0.91440075913517305</v>
      </c>
      <c r="BD1378">
        <v>31</v>
      </c>
      <c r="BE1378">
        <v>7.4134262526163605E-2</v>
      </c>
      <c r="BF1378">
        <v>78.782409877278994</v>
      </c>
      <c r="BG1378">
        <v>80.843743373346896</v>
      </c>
      <c r="BH1378">
        <v>76.312270237655994</v>
      </c>
      <c r="BI1378">
        <v>75.011713176206996</v>
      </c>
    </row>
    <row r="1379" spans="1:61" x14ac:dyDescent="0.25">
      <c r="A1379" s="10" t="str">
        <f>VLOOKUP(D1379,'Index-Relations'!E:F,2,FALSE)</f>
        <v>ESG</v>
      </c>
      <c r="B1379" t="s">
        <v>3450</v>
      </c>
      <c r="C1379" s="53" t="s">
        <v>2767</v>
      </c>
      <c r="D1379" s="59" t="s">
        <v>2809</v>
      </c>
      <c r="E1379" s="59" t="s">
        <v>4819</v>
      </c>
      <c r="F1379" t="s">
        <v>562</v>
      </c>
      <c r="G1379" t="s">
        <v>561</v>
      </c>
      <c r="H1379" t="s">
        <v>563</v>
      </c>
      <c r="I1379" s="52">
        <v>45413</v>
      </c>
      <c r="J1379" t="s">
        <v>2457</v>
      </c>
      <c r="K1379">
        <v>941</v>
      </c>
      <c r="L1379" s="73">
        <v>78.736673408978902</v>
      </c>
      <c r="M1379">
        <v>937</v>
      </c>
      <c r="N1379">
        <v>0.99950150713955699</v>
      </c>
      <c r="O1379" s="73">
        <v>80.958375463841904</v>
      </c>
      <c r="P1379">
        <v>937</v>
      </c>
      <c r="Q1379">
        <v>0.99950150713955699</v>
      </c>
      <c r="R1379">
        <v>915</v>
      </c>
      <c r="S1379">
        <v>0.99592761251739204</v>
      </c>
      <c r="T1379">
        <v>30.563356645441399</v>
      </c>
      <c r="U1379">
        <v>0.69358938946785997</v>
      </c>
      <c r="V1379">
        <v>711</v>
      </c>
      <c r="W1379">
        <v>0.122999095991233</v>
      </c>
      <c r="X1379">
        <v>161</v>
      </c>
      <c r="Y1379">
        <v>936</v>
      </c>
      <c r="Z1379">
        <v>0.99874684809006697</v>
      </c>
      <c r="AA1379">
        <v>45.794328367511802</v>
      </c>
      <c r="AB1379">
        <v>882</v>
      </c>
      <c r="AC1379">
        <v>0.97215218174905904</v>
      </c>
      <c r="AD1379">
        <v>54</v>
      </c>
      <c r="AE1379">
        <v>2.6594666341007302E-2</v>
      </c>
      <c r="AF1379">
        <v>5</v>
      </c>
      <c r="AG1379">
        <v>1.25315190993305E-3</v>
      </c>
      <c r="AH1379">
        <v>4.7120501235134397E-3</v>
      </c>
      <c r="AI1379">
        <v>92</v>
      </c>
      <c r="AJ1379" s="73">
        <v>74.778513997659005</v>
      </c>
      <c r="AK1379">
        <v>937</v>
      </c>
      <c r="AL1379">
        <v>0.99950150713955699</v>
      </c>
      <c r="AM1379">
        <v>0</v>
      </c>
      <c r="AN1379">
        <v>0</v>
      </c>
      <c r="AO1379">
        <v>1.1563145712417299E-2</v>
      </c>
      <c r="AP1379">
        <v>6</v>
      </c>
      <c r="AQ1379">
        <v>938</v>
      </c>
      <c r="AR1379">
        <v>0.99991533890145801</v>
      </c>
      <c r="AS1379">
        <v>1.6095864193567001E-2</v>
      </c>
      <c r="AT1379">
        <v>10</v>
      </c>
      <c r="AU1379">
        <v>7.7903233605677901E-3</v>
      </c>
      <c r="AV1379">
        <v>8</v>
      </c>
      <c r="AW1379">
        <v>938</v>
      </c>
      <c r="AX1379">
        <v>0.99991533890145901</v>
      </c>
      <c r="AY1379" s="73">
        <v>76.275494708384898</v>
      </c>
      <c r="AZ1379">
        <v>937</v>
      </c>
      <c r="BA1379">
        <v>0.99950150713955699</v>
      </c>
      <c r="BB1379">
        <v>897</v>
      </c>
      <c r="BC1379">
        <v>0.92232159854962303</v>
      </c>
      <c r="BD1379">
        <v>35</v>
      </c>
      <c r="BE1379">
        <v>6.6030594639417697E-2</v>
      </c>
      <c r="BF1379">
        <v>78.736673408978902</v>
      </c>
      <c r="BG1379">
        <v>80.958375463841904</v>
      </c>
      <c r="BH1379">
        <v>76.275494708384898</v>
      </c>
      <c r="BI1379">
        <v>74.778513997659005</v>
      </c>
    </row>
    <row r="1380" spans="1:61" x14ac:dyDescent="0.25">
      <c r="A1380" s="10" t="str">
        <f>VLOOKUP(D1380,'Index-Relations'!E:F,2,FALSE)</f>
        <v>ESG</v>
      </c>
      <c r="B1380" t="s">
        <v>3450</v>
      </c>
      <c r="C1380" s="53" t="s">
        <v>2768</v>
      </c>
      <c r="D1380" s="59" t="s">
        <v>2809</v>
      </c>
      <c r="E1380" s="59" t="s">
        <v>4820</v>
      </c>
      <c r="F1380" t="s">
        <v>562</v>
      </c>
      <c r="G1380" t="s">
        <v>561</v>
      </c>
      <c r="H1380" t="s">
        <v>563</v>
      </c>
      <c r="I1380" s="52">
        <v>45383</v>
      </c>
      <c r="J1380" t="s">
        <v>2457</v>
      </c>
      <c r="K1380">
        <v>939</v>
      </c>
      <c r="L1380">
        <v>83.021973978792204</v>
      </c>
      <c r="M1380">
        <v>937</v>
      </c>
      <c r="N1380">
        <v>0.99957991017033399</v>
      </c>
      <c r="O1380">
        <v>85.233295265971904</v>
      </c>
      <c r="P1380">
        <v>937</v>
      </c>
      <c r="Q1380">
        <v>0.99957991017033399</v>
      </c>
      <c r="R1380">
        <v>915</v>
      </c>
      <c r="S1380">
        <v>0.99615058906897602</v>
      </c>
      <c r="T1380">
        <v>30.389360906522501</v>
      </c>
      <c r="U1380">
        <v>0.69361533222086302</v>
      </c>
      <c r="V1380">
        <v>711</v>
      </c>
      <c r="W1380">
        <v>0.122204943211077</v>
      </c>
      <c r="X1380">
        <v>161</v>
      </c>
      <c r="Y1380">
        <v>936</v>
      </c>
      <c r="Z1380">
        <v>0.99885985497604302</v>
      </c>
      <c r="AA1380">
        <v>44.189344515276602</v>
      </c>
      <c r="AB1380">
        <v>881</v>
      </c>
      <c r="AC1380">
        <v>0.97272949720531598</v>
      </c>
      <c r="AD1380">
        <v>55</v>
      </c>
      <c r="AE1380">
        <v>2.6130357770726101E-2</v>
      </c>
      <c r="AF1380">
        <v>3</v>
      </c>
      <c r="AG1380">
        <v>1.1401450239576299E-3</v>
      </c>
      <c r="AH1380">
        <v>4.6657102940231496E-3</v>
      </c>
      <c r="AI1380">
        <v>92</v>
      </c>
      <c r="AJ1380">
        <v>79.4803200965207</v>
      </c>
      <c r="AK1380">
        <v>937</v>
      </c>
      <c r="AL1380">
        <v>0.99957991017033399</v>
      </c>
      <c r="AM1380">
        <v>0</v>
      </c>
      <c r="AN1380">
        <v>0</v>
      </c>
      <c r="AO1380">
        <v>1.0087126961634401E-2</v>
      </c>
      <c r="AP1380">
        <v>6</v>
      </c>
      <c r="AQ1380">
        <v>938</v>
      </c>
      <c r="AR1380">
        <v>0.99993472496373204</v>
      </c>
      <c r="AS1380">
        <v>1.62590958947413E-2</v>
      </c>
      <c r="AT1380">
        <v>10</v>
      </c>
      <c r="AU1380">
        <v>7.4227320971111104E-3</v>
      </c>
      <c r="AV1380">
        <v>8</v>
      </c>
      <c r="AW1380">
        <v>938</v>
      </c>
      <c r="AX1380">
        <v>0.99993472496373204</v>
      </c>
      <c r="AY1380">
        <v>81.164048526007704</v>
      </c>
      <c r="AZ1380">
        <v>937</v>
      </c>
      <c r="BA1380">
        <v>0.99957991017033399</v>
      </c>
      <c r="BB1380">
        <v>897</v>
      </c>
      <c r="BC1380">
        <v>0.92504577084821005</v>
      </c>
      <c r="BD1380">
        <v>35</v>
      </c>
      <c r="BE1380">
        <v>6.4801827153887798E-2</v>
      </c>
      <c r="BF1380">
        <v>78.9326525719719</v>
      </c>
      <c r="BG1380">
        <v>80.945083115910904</v>
      </c>
      <c r="BH1380">
        <v>76.728838809112901</v>
      </c>
      <c r="BI1380">
        <v>74.872857265568996</v>
      </c>
    </row>
    <row r="1381" spans="1:61" x14ac:dyDescent="0.25">
      <c r="A1381" s="10" t="str">
        <f>VLOOKUP(D1381,'Index-Relations'!E:F,2,FALSE)</f>
        <v>ESG</v>
      </c>
      <c r="B1381" t="s">
        <v>3450</v>
      </c>
      <c r="C1381" s="53" t="s">
        <v>2769</v>
      </c>
      <c r="D1381" s="59" t="s">
        <v>2809</v>
      </c>
      <c r="E1381" s="59" t="s">
        <v>4821</v>
      </c>
      <c r="F1381" t="s">
        <v>562</v>
      </c>
      <c r="G1381" t="s">
        <v>561</v>
      </c>
      <c r="H1381" t="s">
        <v>563</v>
      </c>
      <c r="I1381" s="52">
        <v>45352</v>
      </c>
      <c r="J1381" t="s">
        <v>2457</v>
      </c>
      <c r="K1381">
        <v>896</v>
      </c>
      <c r="L1381">
        <v>83.293812122643601</v>
      </c>
      <c r="M1381">
        <v>891</v>
      </c>
      <c r="N1381">
        <v>0.99943053265148296</v>
      </c>
      <c r="O1381">
        <v>85.447351855919194</v>
      </c>
      <c r="P1381">
        <v>891</v>
      </c>
      <c r="Q1381">
        <v>0.99943053265148296</v>
      </c>
      <c r="R1381">
        <v>877</v>
      </c>
      <c r="S1381">
        <v>0.99633433886178202</v>
      </c>
      <c r="T1381">
        <v>30.206784354080099</v>
      </c>
      <c r="U1381">
        <v>0.66900635419464305</v>
      </c>
      <c r="V1381">
        <v>669</v>
      </c>
      <c r="W1381">
        <v>0.108469330042467</v>
      </c>
      <c r="X1381">
        <v>136</v>
      </c>
      <c r="Y1381">
        <v>891</v>
      </c>
      <c r="Z1381">
        <v>0.99867679281643695</v>
      </c>
      <c r="AA1381">
        <v>44.1796015722772</v>
      </c>
      <c r="AB1381">
        <v>838</v>
      </c>
      <c r="AC1381">
        <v>0.97454069010731803</v>
      </c>
      <c r="AD1381">
        <v>53</v>
      </c>
      <c r="AE1381">
        <v>2.4136102709118298E-2</v>
      </c>
      <c r="AF1381">
        <v>5</v>
      </c>
      <c r="AG1381">
        <v>1.3232071835627001E-3</v>
      </c>
      <c r="AH1381">
        <v>2.0906484120632399E-3</v>
      </c>
      <c r="AI1381">
        <v>53</v>
      </c>
      <c r="AJ1381">
        <v>80.045607269809096</v>
      </c>
      <c r="AK1381">
        <v>891</v>
      </c>
      <c r="AL1381">
        <v>0.99943053265148296</v>
      </c>
      <c r="AM1381">
        <v>0</v>
      </c>
      <c r="AN1381">
        <v>0</v>
      </c>
      <c r="AO1381">
        <v>1.0027072294011801E-2</v>
      </c>
      <c r="AP1381">
        <v>6</v>
      </c>
      <c r="AQ1381">
        <v>895</v>
      </c>
      <c r="AR1381">
        <v>0.99993279785848899</v>
      </c>
      <c r="AS1381">
        <v>1.40685609656393E-2</v>
      </c>
      <c r="AT1381">
        <v>10</v>
      </c>
      <c r="AU1381">
        <v>9.2216789707281494E-3</v>
      </c>
      <c r="AV1381">
        <v>7</v>
      </c>
      <c r="AW1381">
        <v>895</v>
      </c>
      <c r="AX1381">
        <v>0.99993279785848899</v>
      </c>
      <c r="AY1381">
        <v>81.225043237907499</v>
      </c>
      <c r="AZ1381">
        <v>891</v>
      </c>
      <c r="BA1381">
        <v>0.99943053265148296</v>
      </c>
      <c r="BB1381">
        <v>854</v>
      </c>
      <c r="BC1381">
        <v>0.92109382813094298</v>
      </c>
      <c r="BD1381">
        <v>35</v>
      </c>
      <c r="BE1381">
        <v>6.88118974335344E-2</v>
      </c>
      <c r="BF1381">
        <v>79.092676078216897</v>
      </c>
      <c r="BG1381">
        <v>81.310355538140996</v>
      </c>
      <c r="BH1381">
        <v>76.568280940269005</v>
      </c>
      <c r="BI1381">
        <v>75.340456421493002</v>
      </c>
    </row>
    <row r="1382" spans="1:61" x14ac:dyDescent="0.25">
      <c r="A1382" s="10" t="str">
        <f>VLOOKUP(D1382,'Index-Relations'!E:F,2,FALSE)</f>
        <v>ESG</v>
      </c>
      <c r="B1382" t="s">
        <v>3450</v>
      </c>
      <c r="C1382" s="53" t="s">
        <v>2770</v>
      </c>
      <c r="D1382" s="59" t="s">
        <v>2809</v>
      </c>
      <c r="E1382" s="59" t="s">
        <v>4822</v>
      </c>
      <c r="F1382" t="s">
        <v>562</v>
      </c>
      <c r="G1382" t="s">
        <v>561</v>
      </c>
      <c r="H1382" t="s">
        <v>563</v>
      </c>
      <c r="I1382" s="52">
        <v>45323</v>
      </c>
      <c r="J1382" t="s">
        <v>2457</v>
      </c>
      <c r="K1382">
        <v>896</v>
      </c>
      <c r="L1382">
        <v>83.484471377440698</v>
      </c>
      <c r="M1382">
        <v>891</v>
      </c>
      <c r="N1382">
        <v>0.99944533408963598</v>
      </c>
      <c r="O1382">
        <v>85.428714659963703</v>
      </c>
      <c r="P1382">
        <v>891</v>
      </c>
      <c r="Q1382">
        <v>0.99944533408963598</v>
      </c>
      <c r="R1382">
        <v>877</v>
      </c>
      <c r="S1382">
        <v>0.99625940499849897</v>
      </c>
      <c r="T1382">
        <v>30.5458166899658</v>
      </c>
      <c r="U1382">
        <v>0.66137925246393103</v>
      </c>
      <c r="V1382">
        <v>668</v>
      </c>
      <c r="W1382">
        <v>0.110173333903369</v>
      </c>
      <c r="X1382">
        <v>131</v>
      </c>
      <c r="Y1382">
        <v>891</v>
      </c>
      <c r="Z1382">
        <v>0.99868180780359905</v>
      </c>
      <c r="AA1382">
        <v>44.824101776491098</v>
      </c>
      <c r="AB1382">
        <v>839</v>
      </c>
      <c r="AC1382">
        <v>0.97545923589000605</v>
      </c>
      <c r="AD1382">
        <v>52</v>
      </c>
      <c r="AE1382">
        <v>2.3222571913593299E-2</v>
      </c>
      <c r="AF1382">
        <v>5</v>
      </c>
      <c r="AG1382">
        <v>1.3181921964005301E-3</v>
      </c>
      <c r="AH1382">
        <v>2.0549383943238202E-3</v>
      </c>
      <c r="AI1382">
        <v>51</v>
      </c>
      <c r="AJ1382">
        <v>80.302375518396204</v>
      </c>
      <c r="AK1382">
        <v>891</v>
      </c>
      <c r="AL1382">
        <v>0.99944533408963598</v>
      </c>
      <c r="AM1382">
        <v>0</v>
      </c>
      <c r="AN1382">
        <v>0</v>
      </c>
      <c r="AO1382">
        <v>1.0201737722840699E-2</v>
      </c>
      <c r="AP1382">
        <v>6</v>
      </c>
      <c r="AQ1382">
        <v>893</v>
      </c>
      <c r="AR1382">
        <v>0.99952374092029095</v>
      </c>
      <c r="AS1382">
        <v>1.4488735099465201E-2</v>
      </c>
      <c r="AT1382">
        <v>10</v>
      </c>
      <c r="AU1382">
        <v>9.5873853025247296E-3</v>
      </c>
      <c r="AV1382">
        <v>7</v>
      </c>
      <c r="AW1382">
        <v>893</v>
      </c>
      <c r="AX1382">
        <v>0.99952374092029095</v>
      </c>
      <c r="AY1382">
        <v>81.455013289676103</v>
      </c>
      <c r="AZ1382">
        <v>891</v>
      </c>
      <c r="BA1382">
        <v>0.99944533408963598</v>
      </c>
      <c r="BB1382">
        <v>851</v>
      </c>
      <c r="BC1382">
        <v>0.91949927400843101</v>
      </c>
      <c r="BD1382">
        <v>36</v>
      </c>
      <c r="BE1382">
        <v>6.9822729189018704E-2</v>
      </c>
      <c r="BF1382">
        <v>79.233113021605902</v>
      </c>
      <c r="BG1382">
        <v>81.156755294266901</v>
      </c>
      <c r="BH1382">
        <v>76.803770078181003</v>
      </c>
      <c r="BI1382">
        <v>75.576536738515898</v>
      </c>
    </row>
    <row r="1383" spans="1:61" x14ac:dyDescent="0.25">
      <c r="A1383" s="10" t="str">
        <f>VLOOKUP(D1383,'Index-Relations'!E:F,2,FALSE)</f>
        <v>ESG</v>
      </c>
      <c r="B1383" t="s">
        <v>3450</v>
      </c>
      <c r="C1383" s="53" t="s">
        <v>2760</v>
      </c>
      <c r="D1383" s="59" t="s">
        <v>2810</v>
      </c>
      <c r="E1383" s="59" t="s">
        <v>4823</v>
      </c>
      <c r="F1383" t="s">
        <v>568</v>
      </c>
      <c r="G1383" t="s">
        <v>567</v>
      </c>
      <c r="H1383" t="s">
        <v>569</v>
      </c>
      <c r="I1383" s="52">
        <v>45658</v>
      </c>
      <c r="J1383" t="s">
        <v>2457</v>
      </c>
      <c r="K1383">
        <v>963</v>
      </c>
      <c r="L1383" s="73">
        <v>76.063715061577994</v>
      </c>
      <c r="M1383">
        <v>960</v>
      </c>
      <c r="N1383">
        <v>0.99939395758456595</v>
      </c>
      <c r="O1383" s="73">
        <v>79.756270914205999</v>
      </c>
      <c r="P1383">
        <v>960</v>
      </c>
      <c r="Q1383">
        <v>0.99939395758456595</v>
      </c>
      <c r="R1383">
        <v>935</v>
      </c>
      <c r="S1383">
        <v>0.99524294386283396</v>
      </c>
      <c r="T1383">
        <v>30.084458085477699</v>
      </c>
      <c r="U1383">
        <v>0.66894075406614295</v>
      </c>
      <c r="V1383">
        <v>732</v>
      </c>
      <c r="W1383">
        <v>0.114796373363229</v>
      </c>
      <c r="X1383">
        <v>177</v>
      </c>
      <c r="Y1383">
        <v>960</v>
      </c>
      <c r="Z1383">
        <v>0.99939395758456495</v>
      </c>
      <c r="AA1383">
        <v>40.292863026161299</v>
      </c>
      <c r="AB1383">
        <v>878</v>
      </c>
      <c r="AC1383">
        <v>0.94997846412815901</v>
      </c>
      <c r="AD1383">
        <v>82</v>
      </c>
      <c r="AE1383">
        <v>4.9415493456406702E-2</v>
      </c>
      <c r="AF1383">
        <v>3</v>
      </c>
      <c r="AG1383">
        <v>6.0604241543383403E-4</v>
      </c>
      <c r="AH1383">
        <v>5.6824502203435103E-3</v>
      </c>
      <c r="AI1383">
        <v>96</v>
      </c>
      <c r="AJ1383" s="73">
        <v>71.746809058273996</v>
      </c>
      <c r="AK1383">
        <v>960</v>
      </c>
      <c r="AL1383">
        <v>0.99939395758456595</v>
      </c>
      <c r="AM1383">
        <v>0</v>
      </c>
      <c r="AN1383">
        <v>0</v>
      </c>
      <c r="AO1383">
        <v>1.1846305699564699E-2</v>
      </c>
      <c r="AP1383">
        <v>6</v>
      </c>
      <c r="AQ1383">
        <v>962</v>
      </c>
      <c r="AR1383">
        <v>0.99987352269276197</v>
      </c>
      <c r="AS1383">
        <v>0</v>
      </c>
      <c r="AT1383">
        <v>0</v>
      </c>
      <c r="AU1383">
        <v>1.06658480458921E-4</v>
      </c>
      <c r="AV1383">
        <v>3</v>
      </c>
      <c r="AW1383">
        <v>962</v>
      </c>
      <c r="AX1383">
        <v>0.99987352269276197</v>
      </c>
      <c r="AY1383" s="73">
        <v>72.932789329003</v>
      </c>
      <c r="AZ1383">
        <v>960</v>
      </c>
      <c r="BA1383">
        <v>0.99939395758456595</v>
      </c>
      <c r="BB1383">
        <v>924</v>
      </c>
      <c r="BC1383">
        <v>0.90339691086054097</v>
      </c>
      <c r="BD1383">
        <v>32</v>
      </c>
      <c r="BE1383">
        <v>8.4630306132656499E-2</v>
      </c>
      <c r="BF1383">
        <v>76.063715061577994</v>
      </c>
      <c r="BG1383">
        <v>79.756270914205999</v>
      </c>
      <c r="BH1383">
        <v>72.932789329003</v>
      </c>
      <c r="BI1383">
        <v>71.746809058273996</v>
      </c>
    </row>
    <row r="1384" spans="1:61" x14ac:dyDescent="0.25">
      <c r="A1384" s="10" t="str">
        <f>VLOOKUP(D1384,'Index-Relations'!E:F,2,FALSE)</f>
        <v>ESG</v>
      </c>
      <c r="B1384" t="s">
        <v>3450</v>
      </c>
      <c r="C1384" s="53" t="s">
        <v>2761</v>
      </c>
      <c r="D1384" s="59" t="s">
        <v>2810</v>
      </c>
      <c r="E1384" s="59" t="s">
        <v>4824</v>
      </c>
      <c r="F1384" t="s">
        <v>568</v>
      </c>
      <c r="G1384" t="s">
        <v>567</v>
      </c>
      <c r="H1384" t="s">
        <v>569</v>
      </c>
      <c r="I1384" s="52">
        <v>45628</v>
      </c>
      <c r="J1384" t="s">
        <v>2457</v>
      </c>
      <c r="K1384">
        <v>964</v>
      </c>
      <c r="L1384" s="73">
        <v>76.095341155686</v>
      </c>
      <c r="M1384">
        <v>961</v>
      </c>
      <c r="N1384">
        <v>0.99935782270802298</v>
      </c>
      <c r="O1384" s="73">
        <v>79.512452015593894</v>
      </c>
      <c r="P1384">
        <v>961</v>
      </c>
      <c r="Q1384">
        <v>0.99935782270802298</v>
      </c>
      <c r="R1384">
        <v>936</v>
      </c>
      <c r="S1384">
        <v>0.995214979558114</v>
      </c>
      <c r="T1384">
        <v>30.199085069916499</v>
      </c>
      <c r="U1384">
        <v>0.66879199072838302</v>
      </c>
      <c r="V1384">
        <v>733</v>
      </c>
      <c r="W1384">
        <v>0.11406552435892001</v>
      </c>
      <c r="X1384">
        <v>178</v>
      </c>
      <c r="Y1384">
        <v>961</v>
      </c>
      <c r="Z1384">
        <v>0.99935782270802298</v>
      </c>
      <c r="AA1384">
        <v>37.092215847427397</v>
      </c>
      <c r="AB1384">
        <v>886</v>
      </c>
      <c r="AC1384">
        <v>0.94900519274803197</v>
      </c>
      <c r="AD1384">
        <v>75</v>
      </c>
      <c r="AE1384">
        <v>5.0352629959990902E-2</v>
      </c>
      <c r="AF1384">
        <v>3</v>
      </c>
      <c r="AG1384">
        <v>6.4217729197645697E-4</v>
      </c>
      <c r="AH1384">
        <v>5.7208977551449301E-3</v>
      </c>
      <c r="AI1384">
        <v>96</v>
      </c>
      <c r="AJ1384" s="73">
        <v>71.850770102629895</v>
      </c>
      <c r="AK1384">
        <v>961</v>
      </c>
      <c r="AL1384">
        <v>0.99935782270802298</v>
      </c>
      <c r="AM1384">
        <v>0</v>
      </c>
      <c r="AN1384">
        <v>0</v>
      </c>
      <c r="AO1384">
        <v>1.12649515393228E-2</v>
      </c>
      <c r="AP1384">
        <v>6</v>
      </c>
      <c r="AQ1384">
        <v>963</v>
      </c>
      <c r="AR1384">
        <v>0.99986250264985399</v>
      </c>
      <c r="AS1384">
        <v>0</v>
      </c>
      <c r="AT1384">
        <v>0</v>
      </c>
      <c r="AU1384">
        <v>1.0201701907709E-4</v>
      </c>
      <c r="AV1384">
        <v>3</v>
      </c>
      <c r="AW1384">
        <v>963</v>
      </c>
      <c r="AX1384">
        <v>0.99986250264985399</v>
      </c>
      <c r="AY1384" s="73">
        <v>73.187120336892903</v>
      </c>
      <c r="AZ1384">
        <v>961</v>
      </c>
      <c r="BA1384">
        <v>0.99935782270802298</v>
      </c>
      <c r="BB1384">
        <v>925</v>
      </c>
      <c r="BC1384">
        <v>0.90660832016355697</v>
      </c>
      <c r="BD1384">
        <v>32</v>
      </c>
      <c r="BE1384">
        <v>8.1989230946974107E-2</v>
      </c>
      <c r="BF1384">
        <v>76.095341155686</v>
      </c>
      <c r="BG1384">
        <v>79.512452015593894</v>
      </c>
      <c r="BH1384">
        <v>73.187120336892903</v>
      </c>
      <c r="BI1384">
        <v>71.850770102629895</v>
      </c>
    </row>
    <row r="1385" spans="1:61" x14ac:dyDescent="0.25">
      <c r="A1385" s="10" t="str">
        <f>VLOOKUP(D1385,'Index-Relations'!E:F,2,FALSE)</f>
        <v>ESG</v>
      </c>
      <c r="B1385" t="s">
        <v>3450</v>
      </c>
      <c r="C1385" s="53" t="s">
        <v>2762</v>
      </c>
      <c r="D1385" s="59" t="s">
        <v>2810</v>
      </c>
      <c r="E1385" s="59" t="s">
        <v>4825</v>
      </c>
      <c r="F1385" t="s">
        <v>568</v>
      </c>
      <c r="G1385" t="s">
        <v>567</v>
      </c>
      <c r="H1385" t="s">
        <v>569</v>
      </c>
      <c r="I1385" s="52">
        <v>45597</v>
      </c>
      <c r="J1385" t="s">
        <v>2457</v>
      </c>
      <c r="K1385">
        <v>964</v>
      </c>
      <c r="L1385" s="73">
        <v>76.587822330888997</v>
      </c>
      <c r="M1385">
        <v>961</v>
      </c>
      <c r="N1385">
        <v>0.99934888730983396</v>
      </c>
      <c r="O1385" s="73">
        <v>79.787984667903999</v>
      </c>
      <c r="P1385">
        <v>961</v>
      </c>
      <c r="Q1385">
        <v>0.99934888730983396</v>
      </c>
      <c r="R1385">
        <v>936</v>
      </c>
      <c r="S1385">
        <v>0.99490905424343001</v>
      </c>
      <c r="T1385">
        <v>30.373937951616099</v>
      </c>
      <c r="U1385">
        <v>0.66994797207786705</v>
      </c>
      <c r="V1385">
        <v>732</v>
      </c>
      <c r="W1385">
        <v>0.114476989428183</v>
      </c>
      <c r="X1385">
        <v>178</v>
      </c>
      <c r="Y1385">
        <v>961</v>
      </c>
      <c r="Z1385">
        <v>0.99934888730983396</v>
      </c>
      <c r="AA1385">
        <v>38.695315989522399</v>
      </c>
      <c r="AB1385">
        <v>884</v>
      </c>
      <c r="AC1385">
        <v>0.94492790322392395</v>
      </c>
      <c r="AD1385">
        <v>77</v>
      </c>
      <c r="AE1385">
        <v>5.4420984085910097E-2</v>
      </c>
      <c r="AF1385">
        <v>3</v>
      </c>
      <c r="AG1385">
        <v>6.5111269016534298E-4</v>
      </c>
      <c r="AH1385">
        <v>6.6776750297175298E-3</v>
      </c>
      <c r="AI1385">
        <v>96</v>
      </c>
      <c r="AJ1385" s="73">
        <v>72.529359352035996</v>
      </c>
      <c r="AK1385">
        <v>961</v>
      </c>
      <c r="AL1385">
        <v>0.99934888730983396</v>
      </c>
      <c r="AM1385">
        <v>0</v>
      </c>
      <c r="AN1385">
        <v>0</v>
      </c>
      <c r="AO1385">
        <v>9.2458235018794792E-3</v>
      </c>
      <c r="AP1385">
        <v>5</v>
      </c>
      <c r="AQ1385">
        <v>963</v>
      </c>
      <c r="AR1385">
        <v>0.99986601364316097</v>
      </c>
      <c r="AS1385">
        <v>0</v>
      </c>
      <c r="AT1385">
        <v>0</v>
      </c>
      <c r="AU1385">
        <v>9.7327319070256E-5</v>
      </c>
      <c r="AV1385">
        <v>3</v>
      </c>
      <c r="AW1385">
        <v>963</v>
      </c>
      <c r="AX1385">
        <v>0.99986601364315997</v>
      </c>
      <c r="AY1385" s="73">
        <v>73.627086786763897</v>
      </c>
      <c r="AZ1385">
        <v>961</v>
      </c>
      <c r="BA1385">
        <v>0.99934888730983396</v>
      </c>
      <c r="BB1385">
        <v>925</v>
      </c>
      <c r="BC1385">
        <v>0.90882148207690305</v>
      </c>
      <c r="BD1385">
        <v>33</v>
      </c>
      <c r="BE1385">
        <v>8.1798708064378098E-2</v>
      </c>
      <c r="BF1385">
        <v>76.587822330888997</v>
      </c>
      <c r="BG1385">
        <v>79.787984667903999</v>
      </c>
      <c r="BH1385">
        <v>73.627086786763897</v>
      </c>
      <c r="BI1385">
        <v>72.529359352035996</v>
      </c>
    </row>
    <row r="1386" spans="1:61" x14ac:dyDescent="0.25">
      <c r="A1386" s="10" t="str">
        <f>VLOOKUP(D1386,'Index-Relations'!E:F,2,FALSE)</f>
        <v>ESG</v>
      </c>
      <c r="B1386" t="s">
        <v>3450</v>
      </c>
      <c r="C1386" s="53" t="s">
        <v>2763</v>
      </c>
      <c r="D1386" s="59" t="s">
        <v>2810</v>
      </c>
      <c r="E1386" s="59" t="s">
        <v>4826</v>
      </c>
      <c r="F1386" t="s">
        <v>568</v>
      </c>
      <c r="G1386" t="s">
        <v>567</v>
      </c>
      <c r="H1386" t="s">
        <v>569</v>
      </c>
      <c r="I1386" s="52">
        <v>45566</v>
      </c>
      <c r="J1386" t="s">
        <v>2457</v>
      </c>
      <c r="K1386">
        <v>963</v>
      </c>
      <c r="L1386" s="73">
        <v>76.602069393376894</v>
      </c>
      <c r="M1386">
        <v>961</v>
      </c>
      <c r="N1386">
        <v>0.999535180657806</v>
      </c>
      <c r="O1386" s="73">
        <v>79.904169155652994</v>
      </c>
      <c r="P1386">
        <v>961</v>
      </c>
      <c r="Q1386">
        <v>0.999535180657806</v>
      </c>
      <c r="R1386">
        <v>936</v>
      </c>
      <c r="S1386">
        <v>0.99484180703722402</v>
      </c>
      <c r="T1386">
        <v>30.6515696796077</v>
      </c>
      <c r="U1386">
        <v>0.67156553884687997</v>
      </c>
      <c r="V1386">
        <v>730</v>
      </c>
      <c r="W1386">
        <v>0.11655580086135001</v>
      </c>
      <c r="X1386">
        <v>178</v>
      </c>
      <c r="Y1386">
        <v>961</v>
      </c>
      <c r="Z1386">
        <v>0.999535180657806</v>
      </c>
      <c r="AA1386">
        <v>39.305417680891999</v>
      </c>
      <c r="AB1386">
        <v>893</v>
      </c>
      <c r="AC1386">
        <v>0.96539312761650797</v>
      </c>
      <c r="AD1386">
        <v>68</v>
      </c>
      <c r="AE1386">
        <v>3.4142053041298803E-2</v>
      </c>
      <c r="AF1386">
        <v>2</v>
      </c>
      <c r="AG1386">
        <v>4.6481934219315402E-4</v>
      </c>
      <c r="AH1386">
        <v>5.5479540158716398E-3</v>
      </c>
      <c r="AI1386">
        <v>96</v>
      </c>
      <c r="AJ1386" s="73">
        <v>72.430545955965997</v>
      </c>
      <c r="AK1386">
        <v>961</v>
      </c>
      <c r="AL1386">
        <v>0.999535180657806</v>
      </c>
      <c r="AM1386">
        <v>0</v>
      </c>
      <c r="AN1386">
        <v>0</v>
      </c>
      <c r="AO1386">
        <v>9.9275315137101593E-3</v>
      </c>
      <c r="AP1386">
        <v>5</v>
      </c>
      <c r="AQ1386">
        <v>963</v>
      </c>
      <c r="AR1386">
        <v>1</v>
      </c>
      <c r="AS1386">
        <v>0</v>
      </c>
      <c r="AT1386">
        <v>0</v>
      </c>
      <c r="AU1386">
        <v>1.13037576749025E-4</v>
      </c>
      <c r="AV1386">
        <v>3</v>
      </c>
      <c r="AW1386">
        <v>963</v>
      </c>
      <c r="AX1386">
        <v>0.999999999999999</v>
      </c>
      <c r="AY1386" s="73">
        <v>73.6344671285229</v>
      </c>
      <c r="AZ1386">
        <v>961</v>
      </c>
      <c r="BA1386">
        <v>0.999535180657806</v>
      </c>
      <c r="BB1386">
        <v>925</v>
      </c>
      <c r="BC1386">
        <v>0.90646491564600395</v>
      </c>
      <c r="BD1386">
        <v>33</v>
      </c>
      <c r="BE1386">
        <v>8.3607552840284996E-2</v>
      </c>
      <c r="BF1386">
        <v>76.602069393376894</v>
      </c>
      <c r="BG1386">
        <v>79.904169155652994</v>
      </c>
      <c r="BH1386">
        <v>73.6344671285229</v>
      </c>
      <c r="BI1386">
        <v>72.430545955965997</v>
      </c>
    </row>
    <row r="1387" spans="1:61" x14ac:dyDescent="0.25">
      <c r="A1387" s="10" t="str">
        <f>VLOOKUP(D1387,'Index-Relations'!E:F,2,FALSE)</f>
        <v>ESG</v>
      </c>
      <c r="B1387" t="s">
        <v>3450</v>
      </c>
      <c r="C1387" s="53" t="s">
        <v>2764</v>
      </c>
      <c r="D1387" s="59" t="s">
        <v>2810</v>
      </c>
      <c r="E1387" s="59" t="s">
        <v>4827</v>
      </c>
      <c r="F1387" t="s">
        <v>568</v>
      </c>
      <c r="G1387" t="s">
        <v>567</v>
      </c>
      <c r="H1387" t="s">
        <v>569</v>
      </c>
      <c r="I1387" s="52">
        <v>45537</v>
      </c>
      <c r="J1387" t="s">
        <v>2457</v>
      </c>
      <c r="K1387">
        <v>970</v>
      </c>
      <c r="L1387" s="73">
        <v>76.219559625879995</v>
      </c>
      <c r="M1387">
        <v>967</v>
      </c>
      <c r="N1387">
        <v>0.99944844305685698</v>
      </c>
      <c r="O1387" s="73">
        <v>79.460593209482994</v>
      </c>
      <c r="P1387">
        <v>967</v>
      </c>
      <c r="Q1387">
        <v>0.99944844305685698</v>
      </c>
      <c r="R1387">
        <v>942</v>
      </c>
      <c r="S1387">
        <v>0.99477436971641497</v>
      </c>
      <c r="T1387">
        <v>30.083639835700499</v>
      </c>
      <c r="U1387">
        <v>0.67753279380994702</v>
      </c>
      <c r="V1387">
        <v>738</v>
      </c>
      <c r="W1387">
        <v>0.11057298850478101</v>
      </c>
      <c r="X1387">
        <v>175</v>
      </c>
      <c r="Y1387">
        <v>967</v>
      </c>
      <c r="Z1387">
        <v>0.99944844305685698</v>
      </c>
      <c r="AA1387">
        <v>41.278800969211098</v>
      </c>
      <c r="AB1387">
        <v>902</v>
      </c>
      <c r="AC1387">
        <v>0.97468157421567003</v>
      </c>
      <c r="AD1387">
        <v>71</v>
      </c>
      <c r="AE1387">
        <v>3.06092719314917E-2</v>
      </c>
      <c r="AF1387">
        <v>-3</v>
      </c>
      <c r="AG1387">
        <v>0</v>
      </c>
      <c r="AH1387">
        <v>5.50892850391201E-3</v>
      </c>
      <c r="AI1387">
        <v>96</v>
      </c>
      <c r="AJ1387" s="73">
        <v>72.593877842887906</v>
      </c>
      <c r="AK1387">
        <v>967</v>
      </c>
      <c r="AL1387">
        <v>0.99944844305685698</v>
      </c>
      <c r="AM1387">
        <v>0</v>
      </c>
      <c r="AN1387">
        <v>0</v>
      </c>
      <c r="AO1387">
        <v>8.7636853896026906E-3</v>
      </c>
      <c r="AP1387">
        <v>5</v>
      </c>
      <c r="AQ1387">
        <v>970</v>
      </c>
      <c r="AR1387">
        <v>0.999999999999999</v>
      </c>
      <c r="AS1387">
        <v>0</v>
      </c>
      <c r="AT1387">
        <v>0</v>
      </c>
      <c r="AU1387">
        <v>1.32545383897266E-4</v>
      </c>
      <c r="AV1387">
        <v>4</v>
      </c>
      <c r="AW1387">
        <v>970</v>
      </c>
      <c r="AX1387">
        <v>1</v>
      </c>
      <c r="AY1387" s="73">
        <v>72.949529450480995</v>
      </c>
      <c r="AZ1387">
        <v>967</v>
      </c>
      <c r="BA1387">
        <v>0.99944844305685698</v>
      </c>
      <c r="BB1387">
        <v>931</v>
      </c>
      <c r="BC1387">
        <v>0.91033951500792398</v>
      </c>
      <c r="BD1387">
        <v>34</v>
      </c>
      <c r="BE1387">
        <v>8.0896799602472994E-2</v>
      </c>
      <c r="BF1387">
        <v>76.219559625879995</v>
      </c>
      <c r="BG1387">
        <v>79.460593209482994</v>
      </c>
      <c r="BH1387">
        <v>72.949529450480995</v>
      </c>
      <c r="BI1387">
        <v>72.593877842887906</v>
      </c>
    </row>
    <row r="1388" spans="1:61" x14ac:dyDescent="0.25">
      <c r="A1388" s="10" t="str">
        <f>VLOOKUP(D1388,'Index-Relations'!E:F,2,FALSE)</f>
        <v>ESG</v>
      </c>
      <c r="B1388" t="s">
        <v>3450</v>
      </c>
      <c r="C1388" s="53" t="s">
        <v>3350</v>
      </c>
      <c r="D1388" s="59" t="s">
        <v>2810</v>
      </c>
      <c r="E1388" s="59" t="s">
        <v>4828</v>
      </c>
      <c r="F1388" t="s">
        <v>568</v>
      </c>
      <c r="G1388" t="s">
        <v>567</v>
      </c>
      <c r="H1388" t="s">
        <v>569</v>
      </c>
      <c r="I1388" s="52">
        <v>45505</v>
      </c>
      <c r="J1388" t="s">
        <v>2457</v>
      </c>
      <c r="K1388">
        <v>970</v>
      </c>
      <c r="L1388" s="73">
        <v>76.411903715156896</v>
      </c>
      <c r="M1388">
        <v>967</v>
      </c>
      <c r="N1388">
        <v>0.99944264926175497</v>
      </c>
      <c r="O1388" s="73">
        <v>79.481797401959</v>
      </c>
      <c r="P1388">
        <v>967</v>
      </c>
      <c r="Q1388">
        <v>0.99944264926175497</v>
      </c>
      <c r="R1388">
        <v>942</v>
      </c>
      <c r="S1388">
        <v>0.99487906442348795</v>
      </c>
      <c r="T1388">
        <v>30.004673417467501</v>
      </c>
      <c r="U1388">
        <v>0.68151647190466402</v>
      </c>
      <c r="V1388">
        <v>740</v>
      </c>
      <c r="W1388">
        <v>0.11802302264128101</v>
      </c>
      <c r="X1388">
        <v>175</v>
      </c>
      <c r="Y1388">
        <v>967</v>
      </c>
      <c r="Z1388">
        <v>0.99944264926175397</v>
      </c>
      <c r="AA1388">
        <v>41.990252039894003</v>
      </c>
      <c r="AB1388">
        <v>901</v>
      </c>
      <c r="AC1388">
        <v>0.97365802376129296</v>
      </c>
      <c r="AD1388">
        <v>66</v>
      </c>
      <c r="AE1388">
        <v>2.5784625500462399E-2</v>
      </c>
      <c r="AF1388">
        <v>3</v>
      </c>
      <c r="AG1388">
        <v>5.5735073824458804E-4</v>
      </c>
      <c r="AH1388">
        <v>5.3335811407714401E-3</v>
      </c>
      <c r="AI1388">
        <v>95</v>
      </c>
      <c r="AJ1388" s="73">
        <v>72.596716704564898</v>
      </c>
      <c r="AK1388">
        <v>967</v>
      </c>
      <c r="AL1388">
        <v>0.99944264926175497</v>
      </c>
      <c r="AM1388">
        <v>0</v>
      </c>
      <c r="AN1388">
        <v>0</v>
      </c>
      <c r="AO1388">
        <v>8.4967524238004407E-3</v>
      </c>
      <c r="AP1388">
        <v>5</v>
      </c>
      <c r="AQ1388">
        <v>970</v>
      </c>
      <c r="AR1388">
        <v>1</v>
      </c>
      <c r="AS1388">
        <v>0</v>
      </c>
      <c r="AT1388">
        <v>0</v>
      </c>
      <c r="AU1388">
        <v>1.33524526050266E-4</v>
      </c>
      <c r="AV1388">
        <v>4</v>
      </c>
      <c r="AW1388">
        <v>969</v>
      </c>
      <c r="AX1388">
        <v>0.99998915961327395</v>
      </c>
      <c r="AY1388" s="73">
        <v>73.424632458671994</v>
      </c>
      <c r="AZ1388">
        <v>967</v>
      </c>
      <c r="BA1388">
        <v>0.99944264926175497</v>
      </c>
      <c r="BB1388">
        <v>934</v>
      </c>
      <c r="BC1388">
        <v>0.91241999707844301</v>
      </c>
      <c r="BD1388">
        <v>31</v>
      </c>
      <c r="BE1388">
        <v>7.9083250497755594E-2</v>
      </c>
      <c r="BF1388">
        <v>76.411903715156896</v>
      </c>
      <c r="BG1388">
        <v>79.481797401959</v>
      </c>
      <c r="BH1388">
        <v>73.424632458671994</v>
      </c>
      <c r="BI1388">
        <v>72.596716704564898</v>
      </c>
    </row>
    <row r="1389" spans="1:61" x14ac:dyDescent="0.25">
      <c r="A1389" s="10" t="str">
        <f>VLOOKUP(D1389,'Index-Relations'!E:F,2,FALSE)</f>
        <v>ESG</v>
      </c>
      <c r="B1389" t="s">
        <v>3450</v>
      </c>
      <c r="C1389" s="53" t="s">
        <v>2765</v>
      </c>
      <c r="D1389" s="59" t="s">
        <v>2810</v>
      </c>
      <c r="E1389" s="59" t="s">
        <v>4829</v>
      </c>
      <c r="F1389" t="s">
        <v>568</v>
      </c>
      <c r="G1389" t="s">
        <v>567</v>
      </c>
      <c r="H1389" t="s">
        <v>569</v>
      </c>
      <c r="I1389" s="52">
        <v>45474</v>
      </c>
      <c r="J1389" t="s">
        <v>2457</v>
      </c>
      <c r="K1389">
        <v>970</v>
      </c>
      <c r="L1389" s="73">
        <v>76.922685969438902</v>
      </c>
      <c r="M1389">
        <v>967</v>
      </c>
      <c r="N1389">
        <v>0.99951033911667697</v>
      </c>
      <c r="O1389" s="73">
        <v>79.621094361597997</v>
      </c>
      <c r="P1389">
        <v>967</v>
      </c>
      <c r="Q1389">
        <v>0.99951033911667697</v>
      </c>
      <c r="R1389">
        <v>942</v>
      </c>
      <c r="S1389">
        <v>0.99481680257173999</v>
      </c>
      <c r="T1389">
        <v>29.587096234508</v>
      </c>
      <c r="U1389">
        <v>0.69511816871710197</v>
      </c>
      <c r="V1389">
        <v>735</v>
      </c>
      <c r="W1389">
        <v>0.117947526095915</v>
      </c>
      <c r="X1389">
        <v>175</v>
      </c>
      <c r="Y1389">
        <v>966</v>
      </c>
      <c r="Z1389">
        <v>0.99874253963142001</v>
      </c>
      <c r="AA1389">
        <v>42.331775149245999</v>
      </c>
      <c r="AB1389">
        <v>900</v>
      </c>
      <c r="AC1389">
        <v>0.96642949850340698</v>
      </c>
      <c r="AD1389">
        <v>66</v>
      </c>
      <c r="AE1389">
        <v>3.2313041128014003E-2</v>
      </c>
      <c r="AF1389">
        <v>4</v>
      </c>
      <c r="AG1389">
        <v>1.25746036857854E-3</v>
      </c>
      <c r="AH1389">
        <v>5.2095326317089796E-3</v>
      </c>
      <c r="AI1389">
        <v>95</v>
      </c>
      <c r="AJ1389" s="73">
        <v>73.027720678628995</v>
      </c>
      <c r="AK1389">
        <v>967</v>
      </c>
      <c r="AL1389">
        <v>0.99951033911667697</v>
      </c>
      <c r="AM1389">
        <v>0</v>
      </c>
      <c r="AN1389">
        <v>0</v>
      </c>
      <c r="AO1389">
        <v>8.8699967407405503E-3</v>
      </c>
      <c r="AP1389">
        <v>5</v>
      </c>
      <c r="AQ1389">
        <v>970</v>
      </c>
      <c r="AR1389">
        <v>1</v>
      </c>
      <c r="AS1389">
        <v>0</v>
      </c>
      <c r="AT1389">
        <v>0</v>
      </c>
      <c r="AU1389">
        <v>1.3766690282338299E-4</v>
      </c>
      <c r="AV1389">
        <v>4</v>
      </c>
      <c r="AW1389">
        <v>969</v>
      </c>
      <c r="AX1389">
        <v>0.99998907379177904</v>
      </c>
      <c r="AY1389" s="73">
        <v>74.296078083491906</v>
      </c>
      <c r="AZ1389">
        <v>967</v>
      </c>
      <c r="BA1389">
        <v>0.99951033911667697</v>
      </c>
      <c r="BB1389">
        <v>934</v>
      </c>
      <c r="BC1389">
        <v>0.91613675108706105</v>
      </c>
      <c r="BD1389">
        <v>31</v>
      </c>
      <c r="BE1389">
        <v>7.4993252172197697E-2</v>
      </c>
      <c r="BF1389">
        <v>76.922685969438902</v>
      </c>
      <c r="BG1389">
        <v>79.621094361597997</v>
      </c>
      <c r="BH1389">
        <v>74.296078083491906</v>
      </c>
      <c r="BI1389">
        <v>73.027720678628995</v>
      </c>
    </row>
    <row r="1390" spans="1:61" x14ac:dyDescent="0.25">
      <c r="A1390" s="10" t="str">
        <f>VLOOKUP(D1390,'Index-Relations'!E:F,2,FALSE)</f>
        <v>ESG</v>
      </c>
      <c r="B1390" t="s">
        <v>3450</v>
      </c>
      <c r="C1390" s="53" t="s">
        <v>2766</v>
      </c>
      <c r="D1390" s="59" t="s">
        <v>2810</v>
      </c>
      <c r="E1390" s="59" t="s">
        <v>4830</v>
      </c>
      <c r="F1390" t="s">
        <v>568</v>
      </c>
      <c r="G1390" t="s">
        <v>567</v>
      </c>
      <c r="H1390" t="s">
        <v>569</v>
      </c>
      <c r="I1390" s="52">
        <v>45446</v>
      </c>
      <c r="J1390" t="s">
        <v>2457</v>
      </c>
      <c r="K1390">
        <v>970</v>
      </c>
      <c r="L1390" s="73">
        <v>77.010798556232899</v>
      </c>
      <c r="M1390">
        <v>968</v>
      </c>
      <c r="N1390">
        <v>0.99951530960704604</v>
      </c>
      <c r="O1390" s="73">
        <v>79.491958522986906</v>
      </c>
      <c r="P1390">
        <v>968</v>
      </c>
      <c r="Q1390">
        <v>0.99951530960704604</v>
      </c>
      <c r="R1390">
        <v>943</v>
      </c>
      <c r="S1390">
        <v>0.99453166092222101</v>
      </c>
      <c r="T1390">
        <v>30.089565930647701</v>
      </c>
      <c r="U1390">
        <v>0.69858938737458098</v>
      </c>
      <c r="V1390">
        <v>736</v>
      </c>
      <c r="W1390">
        <v>0.12395780038476401</v>
      </c>
      <c r="X1390">
        <v>175</v>
      </c>
      <c r="Y1390">
        <v>967</v>
      </c>
      <c r="Z1390">
        <v>0.99872466549657801</v>
      </c>
      <c r="AA1390">
        <v>43.985649233345299</v>
      </c>
      <c r="AB1390">
        <v>904</v>
      </c>
      <c r="AC1390">
        <v>0.97190144499510001</v>
      </c>
      <c r="AD1390">
        <v>63</v>
      </c>
      <c r="AE1390">
        <v>2.6823220501475401E-2</v>
      </c>
      <c r="AF1390">
        <v>3</v>
      </c>
      <c r="AG1390">
        <v>1.27533450342363E-3</v>
      </c>
      <c r="AH1390">
        <v>5.2132566806026501E-3</v>
      </c>
      <c r="AI1390">
        <v>95</v>
      </c>
      <c r="AJ1390" s="73">
        <v>73.000587944224904</v>
      </c>
      <c r="AK1390">
        <v>968</v>
      </c>
      <c r="AL1390">
        <v>0.99951530960704604</v>
      </c>
      <c r="AM1390">
        <v>0</v>
      </c>
      <c r="AN1390">
        <v>0</v>
      </c>
      <c r="AO1390">
        <v>8.7203214356097406E-3</v>
      </c>
      <c r="AP1390">
        <v>5</v>
      </c>
      <c r="AQ1390">
        <v>970</v>
      </c>
      <c r="AR1390">
        <v>1</v>
      </c>
      <c r="AS1390">
        <v>0</v>
      </c>
      <c r="AT1390">
        <v>0</v>
      </c>
      <c r="AU1390">
        <v>1.3707404224965001E-4</v>
      </c>
      <c r="AV1390">
        <v>4</v>
      </c>
      <c r="AW1390">
        <v>970</v>
      </c>
      <c r="AX1390">
        <v>1</v>
      </c>
      <c r="AY1390" s="73">
        <v>74.6833554598539</v>
      </c>
      <c r="AZ1390">
        <v>968</v>
      </c>
      <c r="BA1390">
        <v>0.99951530960704604</v>
      </c>
      <c r="BB1390">
        <v>934</v>
      </c>
      <c r="BC1390">
        <v>0.91479166585448002</v>
      </c>
      <c r="BD1390">
        <v>31</v>
      </c>
      <c r="BE1390">
        <v>7.6488012709909903E-2</v>
      </c>
      <c r="BF1390">
        <v>77.010798556232899</v>
      </c>
      <c r="BG1390">
        <v>79.491958522986906</v>
      </c>
      <c r="BH1390">
        <v>74.6833554598539</v>
      </c>
      <c r="BI1390">
        <v>73.000587944224904</v>
      </c>
    </row>
    <row r="1391" spans="1:61" x14ac:dyDescent="0.25">
      <c r="A1391" s="10" t="str">
        <f>VLOOKUP(D1391,'Index-Relations'!E:F,2,FALSE)</f>
        <v>ESG</v>
      </c>
      <c r="B1391" t="s">
        <v>3450</v>
      </c>
      <c r="C1391" s="53" t="s">
        <v>2767</v>
      </c>
      <c r="D1391" s="59" t="s">
        <v>2810</v>
      </c>
      <c r="E1391" s="59" t="s">
        <v>4831</v>
      </c>
      <c r="F1391" t="s">
        <v>568</v>
      </c>
      <c r="G1391" t="s">
        <v>567</v>
      </c>
      <c r="H1391" t="s">
        <v>569</v>
      </c>
      <c r="I1391" s="52">
        <v>45413</v>
      </c>
      <c r="J1391" t="s">
        <v>2457</v>
      </c>
      <c r="K1391">
        <v>975</v>
      </c>
      <c r="L1391" s="73">
        <v>76.898562542896897</v>
      </c>
      <c r="M1391">
        <v>971</v>
      </c>
      <c r="N1391">
        <v>0.99950158949739298</v>
      </c>
      <c r="O1391" s="73">
        <v>79.556480621340896</v>
      </c>
      <c r="P1391">
        <v>971</v>
      </c>
      <c r="Q1391">
        <v>0.99950158949739298</v>
      </c>
      <c r="R1391">
        <v>946</v>
      </c>
      <c r="S1391">
        <v>0.994425013724062</v>
      </c>
      <c r="T1391">
        <v>30.620758603749401</v>
      </c>
      <c r="U1391">
        <v>0.69156226413892297</v>
      </c>
      <c r="V1391">
        <v>739</v>
      </c>
      <c r="W1391">
        <v>0.121832287853205</v>
      </c>
      <c r="X1391">
        <v>175</v>
      </c>
      <c r="Y1391">
        <v>970</v>
      </c>
      <c r="Z1391">
        <v>0.99874705512789597</v>
      </c>
      <c r="AA1391">
        <v>45.819139077169098</v>
      </c>
      <c r="AB1391">
        <v>907</v>
      </c>
      <c r="AC1391">
        <v>0.97231245727447002</v>
      </c>
      <c r="AD1391">
        <v>63</v>
      </c>
      <c r="AE1391">
        <v>2.64345978534259E-2</v>
      </c>
      <c r="AF1391">
        <v>5</v>
      </c>
      <c r="AG1391">
        <v>1.25294487210377E-3</v>
      </c>
      <c r="AH1391">
        <v>4.86659145193237E-3</v>
      </c>
      <c r="AI1391">
        <v>95</v>
      </c>
      <c r="AJ1391" s="73">
        <v>72.709016883495906</v>
      </c>
      <c r="AK1391">
        <v>971</v>
      </c>
      <c r="AL1391">
        <v>0.99950158949739298</v>
      </c>
      <c r="AM1391">
        <v>0</v>
      </c>
      <c r="AN1391">
        <v>0</v>
      </c>
      <c r="AO1391">
        <v>8.7349961746926892E-3</v>
      </c>
      <c r="AP1391">
        <v>5</v>
      </c>
      <c r="AQ1391">
        <v>972</v>
      </c>
      <c r="AR1391">
        <v>0.99991535288862898</v>
      </c>
      <c r="AS1391">
        <v>0</v>
      </c>
      <c r="AT1391">
        <v>0</v>
      </c>
      <c r="AU1391">
        <v>2.2788489175305199E-4</v>
      </c>
      <c r="AV1391">
        <v>5</v>
      </c>
      <c r="AW1391">
        <v>972</v>
      </c>
      <c r="AX1391">
        <v>0.99991535288862798</v>
      </c>
      <c r="AY1391" s="73">
        <v>74.575398100185893</v>
      </c>
      <c r="AZ1391">
        <v>971</v>
      </c>
      <c r="BA1391">
        <v>0.99950158949739298</v>
      </c>
      <c r="BB1391">
        <v>932</v>
      </c>
      <c r="BC1391">
        <v>0.922283618475917</v>
      </c>
      <c r="BD1391">
        <v>35</v>
      </c>
      <c r="BE1391">
        <v>6.8896738238019201E-2</v>
      </c>
      <c r="BF1391">
        <v>76.898562542896897</v>
      </c>
      <c r="BG1391">
        <v>79.556480621340896</v>
      </c>
      <c r="BH1391">
        <v>74.575398100185893</v>
      </c>
      <c r="BI1391">
        <v>72.709016883495906</v>
      </c>
    </row>
    <row r="1392" spans="1:61" x14ac:dyDescent="0.25">
      <c r="A1392" s="10" t="str">
        <f>VLOOKUP(D1392,'Index-Relations'!E:F,2,FALSE)</f>
        <v>ESG</v>
      </c>
      <c r="B1392" t="s">
        <v>3450</v>
      </c>
      <c r="C1392" s="53" t="s">
        <v>2768</v>
      </c>
      <c r="D1392" s="59" t="s">
        <v>2810</v>
      </c>
      <c r="E1392" s="59" t="s">
        <v>4832</v>
      </c>
      <c r="F1392" t="s">
        <v>568</v>
      </c>
      <c r="G1392" t="s">
        <v>567</v>
      </c>
      <c r="H1392" t="s">
        <v>569</v>
      </c>
      <c r="I1392" s="52">
        <v>45383</v>
      </c>
      <c r="J1392" t="s">
        <v>2457</v>
      </c>
      <c r="K1392">
        <v>973</v>
      </c>
      <c r="L1392">
        <v>81.492314755981894</v>
      </c>
      <c r="M1392">
        <v>971</v>
      </c>
      <c r="N1392">
        <v>0.999579659801068</v>
      </c>
      <c r="O1392">
        <v>84.181789822686497</v>
      </c>
      <c r="P1392">
        <v>971</v>
      </c>
      <c r="Q1392">
        <v>0.999579659801068</v>
      </c>
      <c r="R1392">
        <v>946</v>
      </c>
      <c r="S1392">
        <v>0.99479158281008795</v>
      </c>
      <c r="T1392">
        <v>30.4753365485312</v>
      </c>
      <c r="U1392">
        <v>0.69189903579882805</v>
      </c>
      <c r="V1392">
        <v>739</v>
      </c>
      <c r="W1392">
        <v>0.121528575354285</v>
      </c>
      <c r="X1392">
        <v>175</v>
      </c>
      <c r="Y1392">
        <v>970</v>
      </c>
      <c r="Z1392">
        <v>0.99885917546120395</v>
      </c>
      <c r="AA1392">
        <v>44.334585711348097</v>
      </c>
      <c r="AB1392">
        <v>906</v>
      </c>
      <c r="AC1392">
        <v>0.97256487987027496</v>
      </c>
      <c r="AD1392">
        <v>64</v>
      </c>
      <c r="AE1392">
        <v>2.6294295590928701E-2</v>
      </c>
      <c r="AF1392">
        <v>3</v>
      </c>
      <c r="AG1392">
        <v>1.14082453879544E-3</v>
      </c>
      <c r="AH1392">
        <v>4.8112907240811398E-3</v>
      </c>
      <c r="AI1392">
        <v>95</v>
      </c>
      <c r="AJ1392">
        <v>77.4967131543481</v>
      </c>
      <c r="AK1392">
        <v>971</v>
      </c>
      <c r="AL1392">
        <v>0.999579659801068</v>
      </c>
      <c r="AM1392">
        <v>0</v>
      </c>
      <c r="AN1392">
        <v>0</v>
      </c>
      <c r="AO1392">
        <v>7.4257498362415297E-3</v>
      </c>
      <c r="AP1392">
        <v>5</v>
      </c>
      <c r="AQ1392">
        <v>972</v>
      </c>
      <c r="AR1392">
        <v>0.99993468606047398</v>
      </c>
      <c r="AS1392">
        <v>0</v>
      </c>
      <c r="AT1392">
        <v>0</v>
      </c>
      <c r="AU1392">
        <v>2.20418504386981E-4</v>
      </c>
      <c r="AV1392">
        <v>5</v>
      </c>
      <c r="AW1392">
        <v>972</v>
      </c>
      <c r="AX1392">
        <v>0.99993468606047398</v>
      </c>
      <c r="AY1392">
        <v>79.715906134443401</v>
      </c>
      <c r="AZ1392">
        <v>971</v>
      </c>
      <c r="BA1392">
        <v>0.999579659801068</v>
      </c>
      <c r="BB1392">
        <v>932</v>
      </c>
      <c r="BC1392">
        <v>0.92511017046123201</v>
      </c>
      <c r="BD1392">
        <v>35</v>
      </c>
      <c r="BE1392">
        <v>6.7398765763000204E-2</v>
      </c>
      <c r="BF1392">
        <v>77.176876257735998</v>
      </c>
      <c r="BG1392">
        <v>79.696857834343902</v>
      </c>
      <c r="BH1392">
        <v>75.172648891593994</v>
      </c>
      <c r="BI1392">
        <v>72.768308268978899</v>
      </c>
    </row>
    <row r="1393" spans="1:61" x14ac:dyDescent="0.25">
      <c r="A1393" s="10" t="str">
        <f>VLOOKUP(D1393,'Index-Relations'!E:F,2,FALSE)</f>
        <v>ESG</v>
      </c>
      <c r="B1393" t="s">
        <v>3450</v>
      </c>
      <c r="C1393" s="53" t="s">
        <v>2769</v>
      </c>
      <c r="D1393" s="59" t="s">
        <v>2810</v>
      </c>
      <c r="E1393" s="59" t="s">
        <v>4833</v>
      </c>
      <c r="F1393" t="s">
        <v>568</v>
      </c>
      <c r="G1393" t="s">
        <v>567</v>
      </c>
      <c r="H1393" t="s">
        <v>569</v>
      </c>
      <c r="I1393" s="52">
        <v>45352</v>
      </c>
      <c r="J1393" t="s">
        <v>2457</v>
      </c>
      <c r="K1393">
        <v>914</v>
      </c>
      <c r="L1393">
        <v>82.072186492919101</v>
      </c>
      <c r="M1393">
        <v>909</v>
      </c>
      <c r="N1393">
        <v>0.999429344986691</v>
      </c>
      <c r="O1393">
        <v>84.8604697053905</v>
      </c>
      <c r="P1393">
        <v>909</v>
      </c>
      <c r="Q1393">
        <v>0.999429344986691</v>
      </c>
      <c r="R1393">
        <v>894</v>
      </c>
      <c r="S1393">
        <v>0.99522070857257605</v>
      </c>
      <c r="T1393">
        <v>30.500877295349401</v>
      </c>
      <c r="U1393">
        <v>0.67437937448055696</v>
      </c>
      <c r="V1393">
        <v>687</v>
      </c>
      <c r="W1393">
        <v>0.105919676716136</v>
      </c>
      <c r="X1393">
        <v>143</v>
      </c>
      <c r="Y1393">
        <v>909</v>
      </c>
      <c r="Z1393">
        <v>0.99867403317343195</v>
      </c>
      <c r="AA1393">
        <v>44.721225657185997</v>
      </c>
      <c r="AB1393">
        <v>855</v>
      </c>
      <c r="AC1393">
        <v>0.97509642592405799</v>
      </c>
      <c r="AD1393">
        <v>54</v>
      </c>
      <c r="AE1393">
        <v>2.3577607249374799E-2</v>
      </c>
      <c r="AF1393">
        <v>5</v>
      </c>
      <c r="AG1393">
        <v>1.3259668265666899E-3</v>
      </c>
      <c r="AH1393">
        <v>2.0810476106944299E-3</v>
      </c>
      <c r="AI1393">
        <v>54</v>
      </c>
      <c r="AJ1393">
        <v>78.065146418837699</v>
      </c>
      <c r="AK1393">
        <v>909</v>
      </c>
      <c r="AL1393">
        <v>0.999429344986691</v>
      </c>
      <c r="AM1393">
        <v>0</v>
      </c>
      <c r="AN1393">
        <v>0</v>
      </c>
      <c r="AO1393">
        <v>7.3032445346557298E-3</v>
      </c>
      <c r="AP1393">
        <v>5</v>
      </c>
      <c r="AQ1393">
        <v>913</v>
      </c>
      <c r="AR1393">
        <v>0.99993265770362705</v>
      </c>
      <c r="AS1393">
        <v>0</v>
      </c>
      <c r="AT1393">
        <v>0</v>
      </c>
      <c r="AU1393">
        <v>1.6545047927356599E-4</v>
      </c>
      <c r="AV1393">
        <v>3</v>
      </c>
      <c r="AW1393">
        <v>913</v>
      </c>
      <c r="AX1393">
        <v>0.99993265770362805</v>
      </c>
      <c r="AY1393">
        <v>80.182995965872706</v>
      </c>
      <c r="AZ1393">
        <v>909</v>
      </c>
      <c r="BA1393">
        <v>0.999429344986691</v>
      </c>
      <c r="BB1393">
        <v>872</v>
      </c>
      <c r="BC1393">
        <v>0.92082930340645797</v>
      </c>
      <c r="BD1393">
        <v>36</v>
      </c>
      <c r="BE1393">
        <v>7.1800109762513498E-2</v>
      </c>
      <c r="BF1393">
        <v>77.669226147083904</v>
      </c>
      <c r="BG1393">
        <v>80.530665820281001</v>
      </c>
      <c r="BH1393">
        <v>75.450496235763893</v>
      </c>
      <c r="BI1393">
        <v>73.206582482127999</v>
      </c>
    </row>
    <row r="1394" spans="1:61" x14ac:dyDescent="0.25">
      <c r="A1394" s="10" t="str">
        <f>VLOOKUP(D1394,'Index-Relations'!E:F,2,FALSE)</f>
        <v>ESG</v>
      </c>
      <c r="B1394" t="s">
        <v>3450</v>
      </c>
      <c r="C1394" s="53" t="s">
        <v>2770</v>
      </c>
      <c r="D1394" s="59" t="s">
        <v>2810</v>
      </c>
      <c r="E1394" s="59" t="s">
        <v>4834</v>
      </c>
      <c r="F1394" t="s">
        <v>568</v>
      </c>
      <c r="G1394" t="s">
        <v>567</v>
      </c>
      <c r="H1394" t="s">
        <v>569</v>
      </c>
      <c r="I1394" s="52">
        <v>45323</v>
      </c>
      <c r="J1394" t="s">
        <v>2457</v>
      </c>
      <c r="K1394">
        <v>914</v>
      </c>
      <c r="L1394">
        <v>82.199801181588597</v>
      </c>
      <c r="M1394">
        <v>909</v>
      </c>
      <c r="N1394">
        <v>0.99944527730726396</v>
      </c>
      <c r="O1394">
        <v>84.826881691844093</v>
      </c>
      <c r="P1394">
        <v>909</v>
      </c>
      <c r="Q1394">
        <v>0.99944527730726396</v>
      </c>
      <c r="R1394">
        <v>894</v>
      </c>
      <c r="S1394">
        <v>0.99507977835693195</v>
      </c>
      <c r="T1394">
        <v>30.875640281463198</v>
      </c>
      <c r="U1394">
        <v>0.66563768413676005</v>
      </c>
      <c r="V1394">
        <v>686</v>
      </c>
      <c r="W1394">
        <v>0.107225443588106</v>
      </c>
      <c r="X1394">
        <v>138</v>
      </c>
      <c r="Y1394">
        <v>909</v>
      </c>
      <c r="Z1394">
        <v>0.99868167285735698</v>
      </c>
      <c r="AA1394">
        <v>45.332742287076996</v>
      </c>
      <c r="AB1394">
        <v>855</v>
      </c>
      <c r="AC1394">
        <v>0.97520659164569201</v>
      </c>
      <c r="AD1394">
        <v>54</v>
      </c>
      <c r="AE1394">
        <v>2.3475081211665399E-2</v>
      </c>
      <c r="AF1394">
        <v>5</v>
      </c>
      <c r="AG1394">
        <v>1.3183271426425701E-3</v>
      </c>
      <c r="AH1394">
        <v>2.0528352177615898E-3</v>
      </c>
      <c r="AI1394">
        <v>52</v>
      </c>
      <c r="AJ1394">
        <v>78.248652761159406</v>
      </c>
      <c r="AK1394">
        <v>909</v>
      </c>
      <c r="AL1394">
        <v>0.99944527730726396</v>
      </c>
      <c r="AM1394">
        <v>0</v>
      </c>
      <c r="AN1394">
        <v>0</v>
      </c>
      <c r="AO1394">
        <v>7.3495788049761004E-3</v>
      </c>
      <c r="AP1394">
        <v>5</v>
      </c>
      <c r="AQ1394">
        <v>911</v>
      </c>
      <c r="AR1394">
        <v>0.99952369216459902</v>
      </c>
      <c r="AS1394">
        <v>0</v>
      </c>
      <c r="AT1394">
        <v>0</v>
      </c>
      <c r="AU1394">
        <v>1.52071041426728E-4</v>
      </c>
      <c r="AV1394">
        <v>3</v>
      </c>
      <c r="AW1394">
        <v>911</v>
      </c>
      <c r="AX1394">
        <v>0.99952369216459902</v>
      </c>
      <c r="AY1394">
        <v>80.319598920732602</v>
      </c>
      <c r="AZ1394">
        <v>909</v>
      </c>
      <c r="BA1394">
        <v>0.99944527730726396</v>
      </c>
      <c r="BB1394">
        <v>869</v>
      </c>
      <c r="BC1394">
        <v>0.919513161526748</v>
      </c>
      <c r="BD1394">
        <v>37</v>
      </c>
      <c r="BE1394">
        <v>7.2660951832875006E-2</v>
      </c>
      <c r="BF1394">
        <v>77.728106695207003</v>
      </c>
      <c r="BG1394">
        <v>80.368843009462907</v>
      </c>
      <c r="BH1394">
        <v>75.575436743577001</v>
      </c>
      <c r="BI1394">
        <v>73.362263277452996</v>
      </c>
    </row>
    <row r="1395" spans="1:61" x14ac:dyDescent="0.25">
      <c r="A1395" s="10" t="str">
        <f>VLOOKUP(D1395,'Index-Relations'!E:F,2,FALSE)</f>
        <v>ESG</v>
      </c>
      <c r="B1395" t="s">
        <v>3450</v>
      </c>
      <c r="C1395" s="53" t="s">
        <v>2760</v>
      </c>
      <c r="D1395" s="59" t="s">
        <v>3018</v>
      </c>
      <c r="E1395" s="59" t="s">
        <v>4835</v>
      </c>
      <c r="F1395" t="s">
        <v>572</v>
      </c>
      <c r="G1395" t="s">
        <v>571</v>
      </c>
      <c r="H1395" t="s">
        <v>573</v>
      </c>
      <c r="I1395" s="52">
        <v>45658</v>
      </c>
      <c r="J1395" t="s">
        <v>2457</v>
      </c>
      <c r="K1395">
        <v>617</v>
      </c>
      <c r="L1395" s="73">
        <v>88.342935820280005</v>
      </c>
      <c r="M1395">
        <v>615</v>
      </c>
      <c r="N1395">
        <v>0.99979410981880501</v>
      </c>
      <c r="O1395" s="73">
        <v>89.834947986241005</v>
      </c>
      <c r="P1395">
        <v>615</v>
      </c>
      <c r="Q1395">
        <v>0.99979410981880501</v>
      </c>
      <c r="R1395">
        <v>606</v>
      </c>
      <c r="S1395">
        <v>0.99334396168691497</v>
      </c>
      <c r="T1395">
        <v>30.2989140115195</v>
      </c>
      <c r="U1395">
        <v>0.62461611206513501</v>
      </c>
      <c r="V1395">
        <v>444</v>
      </c>
      <c r="W1395">
        <v>8.3662362134499499E-2</v>
      </c>
      <c r="X1395">
        <v>86</v>
      </c>
      <c r="Y1395">
        <v>615</v>
      </c>
      <c r="Z1395">
        <v>0.99979410981880501</v>
      </c>
      <c r="AA1395">
        <v>37.767041024816898</v>
      </c>
      <c r="AB1395">
        <v>573</v>
      </c>
      <c r="AC1395">
        <v>0.93664271157317502</v>
      </c>
      <c r="AD1395">
        <v>42</v>
      </c>
      <c r="AE1395">
        <v>6.315139824563E-2</v>
      </c>
      <c r="AF1395">
        <v>2</v>
      </c>
      <c r="AG1395">
        <v>2.05890181194906E-4</v>
      </c>
      <c r="AH1395">
        <v>5.3787750683222399E-3</v>
      </c>
      <c r="AI1395">
        <v>43</v>
      </c>
      <c r="AJ1395" s="73">
        <v>83.746350240441998</v>
      </c>
      <c r="AK1395">
        <v>615</v>
      </c>
      <c r="AL1395">
        <v>0.99979410981880501</v>
      </c>
      <c r="AM1395">
        <v>0</v>
      </c>
      <c r="AN1395">
        <v>0</v>
      </c>
      <c r="AO1395">
        <v>2.12624926714268E-2</v>
      </c>
      <c r="AP1395">
        <v>3</v>
      </c>
      <c r="AQ1395">
        <v>616</v>
      </c>
      <c r="AR1395">
        <v>0.99987314545394401</v>
      </c>
      <c r="AS1395">
        <v>1.6988051281522899E-2</v>
      </c>
      <c r="AT1395">
        <v>7</v>
      </c>
      <c r="AU1395">
        <v>3.7566687490376497E-4</v>
      </c>
      <c r="AV1395">
        <v>2</v>
      </c>
      <c r="AW1395">
        <v>616</v>
      </c>
      <c r="AX1395">
        <v>0.99987314545394401</v>
      </c>
      <c r="AY1395" s="73">
        <v>84.609755362762002</v>
      </c>
      <c r="AZ1395">
        <v>615</v>
      </c>
      <c r="BA1395">
        <v>0.99979410981880501</v>
      </c>
      <c r="BB1395">
        <v>595</v>
      </c>
      <c r="BC1395">
        <v>0.95459772229976902</v>
      </c>
      <c r="BD1395">
        <v>18</v>
      </c>
      <c r="BE1395">
        <v>2.4012930482747299E-2</v>
      </c>
      <c r="BF1395">
        <v>88.342935820280005</v>
      </c>
      <c r="BG1395">
        <v>89.834947986241005</v>
      </c>
      <c r="BH1395">
        <v>84.609755362762002</v>
      </c>
      <c r="BI1395">
        <v>83.746350240441998</v>
      </c>
    </row>
    <row r="1396" spans="1:61" x14ac:dyDescent="0.25">
      <c r="A1396" s="10" t="str">
        <f>VLOOKUP(D1396,'Index-Relations'!E:F,2,FALSE)</f>
        <v>ESG</v>
      </c>
      <c r="B1396" t="s">
        <v>3450</v>
      </c>
      <c r="C1396" s="53" t="s">
        <v>2761</v>
      </c>
      <c r="D1396" s="59" t="s">
        <v>3018</v>
      </c>
      <c r="E1396" s="59" t="s">
        <v>4836</v>
      </c>
      <c r="F1396" t="s">
        <v>572</v>
      </c>
      <c r="G1396" t="s">
        <v>571</v>
      </c>
      <c r="H1396" t="s">
        <v>573</v>
      </c>
      <c r="I1396" s="52">
        <v>45628</v>
      </c>
      <c r="J1396" t="s">
        <v>2457</v>
      </c>
      <c r="K1396">
        <v>620</v>
      </c>
      <c r="L1396" s="73">
        <v>87.937657941384899</v>
      </c>
      <c r="M1396">
        <v>615</v>
      </c>
      <c r="N1396">
        <v>0.99885629722721403</v>
      </c>
      <c r="O1396" s="73">
        <v>89.324508785621006</v>
      </c>
      <c r="P1396">
        <v>615</v>
      </c>
      <c r="Q1396">
        <v>0.99885629722721403</v>
      </c>
      <c r="R1396">
        <v>608</v>
      </c>
      <c r="S1396">
        <v>0.99444461042949395</v>
      </c>
      <c r="T1396">
        <v>30.379528575054199</v>
      </c>
      <c r="U1396">
        <v>0.61819485580524103</v>
      </c>
      <c r="V1396">
        <v>436</v>
      </c>
      <c r="W1396">
        <v>7.3199289521305402E-2</v>
      </c>
      <c r="X1396">
        <v>84</v>
      </c>
      <c r="Y1396">
        <v>615</v>
      </c>
      <c r="Z1396">
        <v>0.99885629722721403</v>
      </c>
      <c r="AA1396">
        <v>33.4192871205397</v>
      </c>
      <c r="AB1396">
        <v>584</v>
      </c>
      <c r="AC1396">
        <v>0.94791923754461405</v>
      </c>
      <c r="AD1396">
        <v>31</v>
      </c>
      <c r="AE1396">
        <v>5.0937059682601198E-2</v>
      </c>
      <c r="AF1396">
        <v>5</v>
      </c>
      <c r="AG1396">
        <v>1.1437027727841699E-3</v>
      </c>
      <c r="AH1396">
        <v>5.1024593871746996E-3</v>
      </c>
      <c r="AI1396">
        <v>44</v>
      </c>
      <c r="AJ1396" s="73">
        <v>84.017838173884897</v>
      </c>
      <c r="AK1396">
        <v>615</v>
      </c>
      <c r="AL1396">
        <v>0.99885629722721403</v>
      </c>
      <c r="AM1396">
        <v>0</v>
      </c>
      <c r="AN1396">
        <v>0</v>
      </c>
      <c r="AO1396">
        <v>2.3151423803248899E-2</v>
      </c>
      <c r="AP1396">
        <v>4</v>
      </c>
      <c r="AQ1396">
        <v>619</v>
      </c>
      <c r="AR1396">
        <v>0.99986756734259896</v>
      </c>
      <c r="AS1396">
        <v>1.9435007830872E-2</v>
      </c>
      <c r="AT1396">
        <v>8</v>
      </c>
      <c r="AU1396">
        <v>1.2297600372352601E-2</v>
      </c>
      <c r="AV1396">
        <v>3</v>
      </c>
      <c r="AW1396">
        <v>619</v>
      </c>
      <c r="AX1396">
        <v>0.99986756734259896</v>
      </c>
      <c r="AY1396" s="73">
        <v>83.800883199817903</v>
      </c>
      <c r="AZ1396">
        <v>615</v>
      </c>
      <c r="BA1396">
        <v>0.99885629722721403</v>
      </c>
      <c r="BB1396">
        <v>596</v>
      </c>
      <c r="BC1396">
        <v>0.91946474425956404</v>
      </c>
      <c r="BD1396">
        <v>19</v>
      </c>
      <c r="BE1396">
        <v>5.7251399279785599E-2</v>
      </c>
      <c r="BF1396">
        <v>87.937657941384899</v>
      </c>
      <c r="BG1396">
        <v>89.324508785621006</v>
      </c>
      <c r="BH1396">
        <v>83.800883199817903</v>
      </c>
      <c r="BI1396">
        <v>84.017838173884897</v>
      </c>
    </row>
    <row r="1397" spans="1:61" x14ac:dyDescent="0.25">
      <c r="A1397" s="10" t="str">
        <f>VLOOKUP(D1397,'Index-Relations'!E:F,2,FALSE)</f>
        <v>ESG</v>
      </c>
      <c r="B1397" t="s">
        <v>3450</v>
      </c>
      <c r="C1397" s="53" t="s">
        <v>2762</v>
      </c>
      <c r="D1397" s="59" t="s">
        <v>3018</v>
      </c>
      <c r="E1397" s="59" t="s">
        <v>4837</v>
      </c>
      <c r="F1397" t="s">
        <v>572</v>
      </c>
      <c r="G1397" t="s">
        <v>571</v>
      </c>
      <c r="H1397" t="s">
        <v>573</v>
      </c>
      <c r="I1397" s="52">
        <v>45597</v>
      </c>
      <c r="J1397" t="s">
        <v>2457</v>
      </c>
      <c r="K1397">
        <v>620</v>
      </c>
      <c r="L1397" s="73">
        <v>88.068150387092999</v>
      </c>
      <c r="M1397">
        <v>615</v>
      </c>
      <c r="N1397">
        <v>0.99882310921513695</v>
      </c>
      <c r="O1397" s="73">
        <v>89.388340951673996</v>
      </c>
      <c r="P1397">
        <v>615</v>
      </c>
      <c r="Q1397">
        <v>0.99882310921513695</v>
      </c>
      <c r="R1397">
        <v>608</v>
      </c>
      <c r="S1397">
        <v>0.99419153618030698</v>
      </c>
      <c r="T1397">
        <v>30.701769856755401</v>
      </c>
      <c r="U1397">
        <v>0.61978548540348899</v>
      </c>
      <c r="V1397">
        <v>435</v>
      </c>
      <c r="W1397">
        <v>7.3144901797506295E-2</v>
      </c>
      <c r="X1397">
        <v>83</v>
      </c>
      <c r="Y1397">
        <v>615</v>
      </c>
      <c r="Z1397">
        <v>0.99882310921513695</v>
      </c>
      <c r="AA1397">
        <v>34.707699829638401</v>
      </c>
      <c r="AB1397">
        <v>584</v>
      </c>
      <c r="AC1397">
        <v>0.94617870498785805</v>
      </c>
      <c r="AD1397">
        <v>31</v>
      </c>
      <c r="AE1397">
        <v>5.2644404227279298E-2</v>
      </c>
      <c r="AF1397">
        <v>5</v>
      </c>
      <c r="AG1397">
        <v>1.1768907848619199E-3</v>
      </c>
      <c r="AH1397">
        <v>6.5408784025540404E-3</v>
      </c>
      <c r="AI1397">
        <v>44</v>
      </c>
      <c r="AJ1397" s="73">
        <v>84.280421606290005</v>
      </c>
      <c r="AK1397">
        <v>615</v>
      </c>
      <c r="AL1397">
        <v>0.99882310921513695</v>
      </c>
      <c r="AM1397">
        <v>0</v>
      </c>
      <c r="AN1397">
        <v>0</v>
      </c>
      <c r="AO1397">
        <v>1.9654528818699599E-2</v>
      </c>
      <c r="AP1397">
        <v>3</v>
      </c>
      <c r="AQ1397">
        <v>619</v>
      </c>
      <c r="AR1397">
        <v>0.99983490512423401</v>
      </c>
      <c r="AS1397">
        <v>1.99598164543409E-2</v>
      </c>
      <c r="AT1397">
        <v>8</v>
      </c>
      <c r="AU1397">
        <v>1.2233531242613499E-2</v>
      </c>
      <c r="AV1397">
        <v>3</v>
      </c>
      <c r="AW1397">
        <v>619</v>
      </c>
      <c r="AX1397">
        <v>0.99983490512423401</v>
      </c>
      <c r="AY1397" s="73">
        <v>83.928632520271904</v>
      </c>
      <c r="AZ1397">
        <v>615</v>
      </c>
      <c r="BA1397">
        <v>0.99882310921513695</v>
      </c>
      <c r="BB1397">
        <v>596</v>
      </c>
      <c r="BC1397">
        <v>0.91427263017097204</v>
      </c>
      <c r="BD1397">
        <v>20</v>
      </c>
      <c r="BE1397">
        <v>6.5907746134562198E-2</v>
      </c>
      <c r="BF1397">
        <v>88.068150387092999</v>
      </c>
      <c r="BG1397">
        <v>89.388340951673996</v>
      </c>
      <c r="BH1397">
        <v>83.928632520271904</v>
      </c>
      <c r="BI1397">
        <v>84.280421606290005</v>
      </c>
    </row>
    <row r="1398" spans="1:61" x14ac:dyDescent="0.25">
      <c r="A1398" s="10" t="str">
        <f>VLOOKUP(D1398,'Index-Relations'!E:F,2,FALSE)</f>
        <v>ESG</v>
      </c>
      <c r="B1398" t="s">
        <v>3450</v>
      </c>
      <c r="C1398" s="53" t="s">
        <v>2763</v>
      </c>
      <c r="D1398" s="59" t="s">
        <v>3018</v>
      </c>
      <c r="E1398" s="59" t="s">
        <v>4838</v>
      </c>
      <c r="F1398" t="s">
        <v>572</v>
      </c>
      <c r="G1398" t="s">
        <v>571</v>
      </c>
      <c r="H1398" t="s">
        <v>573</v>
      </c>
      <c r="I1398" s="52">
        <v>45566</v>
      </c>
      <c r="J1398" t="s">
        <v>2457</v>
      </c>
      <c r="K1398">
        <v>620</v>
      </c>
      <c r="L1398" s="73">
        <v>88.188517141099993</v>
      </c>
      <c r="M1398">
        <v>615</v>
      </c>
      <c r="N1398">
        <v>0.99890997249469105</v>
      </c>
      <c r="O1398" s="73">
        <v>89.415343102191002</v>
      </c>
      <c r="P1398">
        <v>615</v>
      </c>
      <c r="Q1398">
        <v>0.99890997249469105</v>
      </c>
      <c r="R1398">
        <v>608</v>
      </c>
      <c r="S1398">
        <v>0.99406309000224102</v>
      </c>
      <c r="T1398">
        <v>30.628110019019001</v>
      </c>
      <c r="U1398">
        <v>0.61982434005636999</v>
      </c>
      <c r="V1398">
        <v>435</v>
      </c>
      <c r="W1398">
        <v>7.3830014040431394E-2</v>
      </c>
      <c r="X1398">
        <v>83</v>
      </c>
      <c r="Y1398">
        <v>615</v>
      </c>
      <c r="Z1398">
        <v>0.99890997249469105</v>
      </c>
      <c r="AA1398">
        <v>34.641201211149998</v>
      </c>
      <c r="AB1398">
        <v>587</v>
      </c>
      <c r="AC1398">
        <v>0.95163736594282999</v>
      </c>
      <c r="AD1398">
        <v>28</v>
      </c>
      <c r="AE1398">
        <v>4.7272606551861503E-2</v>
      </c>
      <c r="AF1398">
        <v>5</v>
      </c>
      <c r="AG1398">
        <v>1.0900275053081401E-3</v>
      </c>
      <c r="AH1398">
        <v>5.06431861052803E-3</v>
      </c>
      <c r="AI1398">
        <v>44</v>
      </c>
      <c r="AJ1398" s="73">
        <v>84.401112417521006</v>
      </c>
      <c r="AK1398">
        <v>615</v>
      </c>
      <c r="AL1398">
        <v>0.99890997249469105</v>
      </c>
      <c r="AM1398">
        <v>0</v>
      </c>
      <c r="AN1398">
        <v>0</v>
      </c>
      <c r="AO1398">
        <v>2.08372358364886E-2</v>
      </c>
      <c r="AP1398">
        <v>3</v>
      </c>
      <c r="AQ1398">
        <v>619</v>
      </c>
      <c r="AR1398">
        <v>0.99982623451795505</v>
      </c>
      <c r="AS1398">
        <v>1.9970500203670701E-2</v>
      </c>
      <c r="AT1398">
        <v>8</v>
      </c>
      <c r="AU1398">
        <v>1.12816308527593E-2</v>
      </c>
      <c r="AV1398">
        <v>3</v>
      </c>
      <c r="AW1398">
        <v>619</v>
      </c>
      <c r="AX1398">
        <v>0.99982623451795505</v>
      </c>
      <c r="AY1398" s="73">
        <v>84.123794895913903</v>
      </c>
      <c r="AZ1398">
        <v>615</v>
      </c>
      <c r="BA1398">
        <v>0.99890997249469105</v>
      </c>
      <c r="BB1398">
        <v>596</v>
      </c>
      <c r="BC1398">
        <v>0.91158172429627204</v>
      </c>
      <c r="BD1398">
        <v>20</v>
      </c>
      <c r="BE1398">
        <v>6.74072743851937E-2</v>
      </c>
      <c r="BF1398">
        <v>88.188517141099993</v>
      </c>
      <c r="BG1398">
        <v>89.415343102191002</v>
      </c>
      <c r="BH1398">
        <v>84.123794895913903</v>
      </c>
      <c r="BI1398">
        <v>84.401112417521006</v>
      </c>
    </row>
    <row r="1399" spans="1:61" x14ac:dyDescent="0.25">
      <c r="A1399" s="10" t="str">
        <f>VLOOKUP(D1399,'Index-Relations'!E:F,2,FALSE)</f>
        <v>ESG</v>
      </c>
      <c r="B1399" t="s">
        <v>3450</v>
      </c>
      <c r="C1399" s="53" t="s">
        <v>2764</v>
      </c>
      <c r="D1399" s="59" t="s">
        <v>3018</v>
      </c>
      <c r="E1399" s="59" t="s">
        <v>4839</v>
      </c>
      <c r="F1399" t="s">
        <v>572</v>
      </c>
      <c r="G1399" t="s">
        <v>571</v>
      </c>
      <c r="H1399" t="s">
        <v>573</v>
      </c>
      <c r="I1399" s="52">
        <v>45537</v>
      </c>
      <c r="J1399" t="s">
        <v>2457</v>
      </c>
      <c r="K1399">
        <v>619</v>
      </c>
      <c r="L1399" s="73">
        <v>88.456068021538997</v>
      </c>
      <c r="M1399">
        <v>615</v>
      </c>
      <c r="N1399">
        <v>0.99901368529239298</v>
      </c>
      <c r="O1399" s="73">
        <v>89.450898545669006</v>
      </c>
      <c r="P1399">
        <v>615</v>
      </c>
      <c r="Q1399">
        <v>0.99901368529239298</v>
      </c>
      <c r="R1399">
        <v>608</v>
      </c>
      <c r="S1399">
        <v>0.99464171824830405</v>
      </c>
      <c r="T1399">
        <v>30.773264738347098</v>
      </c>
      <c r="U1399">
        <v>0.62405858315273799</v>
      </c>
      <c r="V1399">
        <v>434</v>
      </c>
      <c r="W1399">
        <v>7.4831955363908395E-2</v>
      </c>
      <c r="X1399">
        <v>83</v>
      </c>
      <c r="Y1399">
        <v>615</v>
      </c>
      <c r="Z1399">
        <v>0.99901368529239298</v>
      </c>
      <c r="AA1399">
        <v>36.184409121343101</v>
      </c>
      <c r="AB1399">
        <v>591</v>
      </c>
      <c r="AC1399">
        <v>0.968853985464465</v>
      </c>
      <c r="AD1399">
        <v>27</v>
      </c>
      <c r="AE1399">
        <v>3.3903160910993803E-2</v>
      </c>
      <c r="AF1399">
        <v>1</v>
      </c>
      <c r="AG1399">
        <v>0</v>
      </c>
      <c r="AH1399">
        <v>5.1094100505868602E-3</v>
      </c>
      <c r="AI1399">
        <v>43</v>
      </c>
      <c r="AJ1399" s="73">
        <v>84.839266611854896</v>
      </c>
      <c r="AK1399">
        <v>615</v>
      </c>
      <c r="AL1399">
        <v>0.99901368529239298</v>
      </c>
      <c r="AM1399">
        <v>0</v>
      </c>
      <c r="AN1399">
        <v>0</v>
      </c>
      <c r="AO1399">
        <v>1.8645073796383301E-2</v>
      </c>
      <c r="AP1399">
        <v>3</v>
      </c>
      <c r="AQ1399">
        <v>619</v>
      </c>
      <c r="AR1399">
        <v>0.999999999999999</v>
      </c>
      <c r="AS1399">
        <v>2.0481229594493E-2</v>
      </c>
      <c r="AT1399">
        <v>8</v>
      </c>
      <c r="AU1399">
        <v>1.19974321528222E-2</v>
      </c>
      <c r="AV1399">
        <v>3</v>
      </c>
      <c r="AW1399">
        <v>619</v>
      </c>
      <c r="AX1399">
        <v>0.999999999999999</v>
      </c>
      <c r="AY1399" s="73">
        <v>84.575920748640996</v>
      </c>
      <c r="AZ1399">
        <v>615</v>
      </c>
      <c r="BA1399">
        <v>0.99901368529239298</v>
      </c>
      <c r="BB1399">
        <v>596</v>
      </c>
      <c r="BC1399">
        <v>0.91386948860780104</v>
      </c>
      <c r="BD1399">
        <v>20</v>
      </c>
      <c r="BE1399">
        <v>6.7485437595815198E-2</v>
      </c>
      <c r="BF1399">
        <v>88.456068021538997</v>
      </c>
      <c r="BG1399">
        <v>89.450898545669006</v>
      </c>
      <c r="BH1399">
        <v>84.575920748640996</v>
      </c>
      <c r="BI1399">
        <v>84.839266611854896</v>
      </c>
    </row>
    <row r="1400" spans="1:61" x14ac:dyDescent="0.25">
      <c r="A1400" s="10" t="str">
        <f>VLOOKUP(D1400,'Index-Relations'!E:F,2,FALSE)</f>
        <v>ESG</v>
      </c>
      <c r="B1400" t="s">
        <v>3450</v>
      </c>
      <c r="C1400" s="53" t="s">
        <v>3350</v>
      </c>
      <c r="D1400" s="59" t="s">
        <v>3018</v>
      </c>
      <c r="E1400" s="59" t="s">
        <v>4840</v>
      </c>
      <c r="F1400" t="s">
        <v>572</v>
      </c>
      <c r="G1400" t="s">
        <v>571</v>
      </c>
      <c r="H1400" t="s">
        <v>573</v>
      </c>
      <c r="I1400" s="52">
        <v>45505</v>
      </c>
      <c r="J1400" t="s">
        <v>2457</v>
      </c>
      <c r="K1400">
        <v>619</v>
      </c>
      <c r="L1400" s="73">
        <v>88.651959741005001</v>
      </c>
      <c r="M1400">
        <v>615</v>
      </c>
      <c r="N1400">
        <v>0.99899504897187297</v>
      </c>
      <c r="O1400" s="73">
        <v>89.469203457258999</v>
      </c>
      <c r="P1400">
        <v>615</v>
      </c>
      <c r="Q1400">
        <v>0.99899504897187297</v>
      </c>
      <c r="R1400">
        <v>608</v>
      </c>
      <c r="S1400">
        <v>0.99460326417561595</v>
      </c>
      <c r="T1400">
        <v>30.602612485403899</v>
      </c>
      <c r="U1400">
        <v>0.62709488463362795</v>
      </c>
      <c r="V1400">
        <v>435</v>
      </c>
      <c r="W1400">
        <v>8.14789960756378E-2</v>
      </c>
      <c r="X1400">
        <v>83</v>
      </c>
      <c r="Y1400">
        <v>615</v>
      </c>
      <c r="Z1400">
        <v>0.99899504897187197</v>
      </c>
      <c r="AA1400">
        <v>36.696977424805702</v>
      </c>
      <c r="AB1400">
        <v>590</v>
      </c>
      <c r="AC1400">
        <v>0.96652529857092795</v>
      </c>
      <c r="AD1400">
        <v>25</v>
      </c>
      <c r="AE1400">
        <v>3.2469750400944401E-2</v>
      </c>
      <c r="AF1400">
        <v>4</v>
      </c>
      <c r="AG1400">
        <v>1.0049510281268E-3</v>
      </c>
      <c r="AH1400">
        <v>5.0729501073899404E-3</v>
      </c>
      <c r="AI1400">
        <v>43</v>
      </c>
      <c r="AJ1400" s="73">
        <v>84.908683403690006</v>
      </c>
      <c r="AK1400">
        <v>615</v>
      </c>
      <c r="AL1400">
        <v>0.99899504897187297</v>
      </c>
      <c r="AM1400">
        <v>0</v>
      </c>
      <c r="AN1400">
        <v>0</v>
      </c>
      <c r="AO1400">
        <v>1.8214133312971899E-2</v>
      </c>
      <c r="AP1400">
        <v>3</v>
      </c>
      <c r="AQ1400">
        <v>619</v>
      </c>
      <c r="AR1400">
        <v>0.999999999999999</v>
      </c>
      <c r="AS1400">
        <v>2.0247596220191601E-2</v>
      </c>
      <c r="AT1400">
        <v>8</v>
      </c>
      <c r="AU1400">
        <v>1.1576168109294901E-2</v>
      </c>
      <c r="AV1400">
        <v>3</v>
      </c>
      <c r="AW1400">
        <v>618</v>
      </c>
      <c r="AX1400">
        <v>0.99998148047767998</v>
      </c>
      <c r="AY1400" s="73">
        <v>85.020072359968907</v>
      </c>
      <c r="AZ1400">
        <v>615</v>
      </c>
      <c r="BA1400">
        <v>0.99899504897187297</v>
      </c>
      <c r="BB1400">
        <v>597</v>
      </c>
      <c r="BC1400">
        <v>0.91852917968966896</v>
      </c>
      <c r="BD1400">
        <v>19</v>
      </c>
      <c r="BE1400">
        <v>6.3256686997358702E-2</v>
      </c>
      <c r="BF1400">
        <v>88.651959741005001</v>
      </c>
      <c r="BG1400">
        <v>89.469203457258999</v>
      </c>
      <c r="BH1400">
        <v>85.020072359968907</v>
      </c>
      <c r="BI1400">
        <v>84.908683403690006</v>
      </c>
    </row>
    <row r="1401" spans="1:61" x14ac:dyDescent="0.25">
      <c r="A1401" s="10" t="str">
        <f>VLOOKUP(D1401,'Index-Relations'!E:F,2,FALSE)</f>
        <v>ESG</v>
      </c>
      <c r="B1401" t="s">
        <v>3450</v>
      </c>
      <c r="C1401" s="53" t="s">
        <v>2765</v>
      </c>
      <c r="D1401" s="59" t="s">
        <v>3018</v>
      </c>
      <c r="E1401" s="59" t="s">
        <v>4841</v>
      </c>
      <c r="F1401" t="s">
        <v>572</v>
      </c>
      <c r="G1401" t="s">
        <v>571</v>
      </c>
      <c r="H1401" t="s">
        <v>573</v>
      </c>
      <c r="I1401" s="52">
        <v>45474</v>
      </c>
      <c r="J1401" t="s">
        <v>2457</v>
      </c>
      <c r="K1401">
        <v>620</v>
      </c>
      <c r="L1401" s="73">
        <v>89.099894631127</v>
      </c>
      <c r="M1401">
        <v>616</v>
      </c>
      <c r="N1401">
        <v>0.99910631006763495</v>
      </c>
      <c r="O1401" s="73">
        <v>89.587476913657994</v>
      </c>
      <c r="P1401">
        <v>616</v>
      </c>
      <c r="Q1401">
        <v>0.99910631006763495</v>
      </c>
      <c r="R1401">
        <v>609</v>
      </c>
      <c r="S1401">
        <v>0.99444617964608395</v>
      </c>
      <c r="T1401">
        <v>30.355778471139601</v>
      </c>
      <c r="U1401">
        <v>0.643480430652693</v>
      </c>
      <c r="V1401">
        <v>432</v>
      </c>
      <c r="W1401">
        <v>8.2060483949629406E-2</v>
      </c>
      <c r="X1401">
        <v>82</v>
      </c>
      <c r="Y1401">
        <v>616</v>
      </c>
      <c r="Z1401">
        <v>0.99910631006763495</v>
      </c>
      <c r="AA1401">
        <v>37.363318481113403</v>
      </c>
      <c r="AB1401">
        <v>589</v>
      </c>
      <c r="AC1401">
        <v>0.95497859982706801</v>
      </c>
      <c r="AD1401">
        <v>27</v>
      </c>
      <c r="AE1401">
        <v>4.4127710240567303E-2</v>
      </c>
      <c r="AF1401">
        <v>4</v>
      </c>
      <c r="AG1401">
        <v>8.9368993236427197E-4</v>
      </c>
      <c r="AH1401">
        <v>5.0724366990606501E-3</v>
      </c>
      <c r="AI1401">
        <v>43</v>
      </c>
      <c r="AJ1401" s="73">
        <v>85.002901861150903</v>
      </c>
      <c r="AK1401">
        <v>616</v>
      </c>
      <c r="AL1401">
        <v>0.99910631006763495</v>
      </c>
      <c r="AM1401">
        <v>0</v>
      </c>
      <c r="AN1401">
        <v>0</v>
      </c>
      <c r="AO1401">
        <v>1.81609645945736E-2</v>
      </c>
      <c r="AP1401">
        <v>3</v>
      </c>
      <c r="AQ1401">
        <v>620</v>
      </c>
      <c r="AR1401">
        <v>1</v>
      </c>
      <c r="AS1401">
        <v>1.90113072696548E-2</v>
      </c>
      <c r="AT1401">
        <v>8</v>
      </c>
      <c r="AU1401">
        <v>1.03033546279497E-2</v>
      </c>
      <c r="AV1401">
        <v>2</v>
      </c>
      <c r="AW1401">
        <v>619</v>
      </c>
      <c r="AX1401">
        <v>0.99998117854649304</v>
      </c>
      <c r="AY1401" s="73">
        <v>86.122455608670904</v>
      </c>
      <c r="AZ1401">
        <v>616</v>
      </c>
      <c r="BA1401">
        <v>0.99910631006763495</v>
      </c>
      <c r="BB1401">
        <v>598</v>
      </c>
      <c r="BC1401">
        <v>0.92132798999676901</v>
      </c>
      <c r="BD1401">
        <v>19</v>
      </c>
      <c r="BE1401">
        <v>6.0511045408657101E-2</v>
      </c>
      <c r="BF1401">
        <v>89.099894631127</v>
      </c>
      <c r="BG1401">
        <v>89.587476913657994</v>
      </c>
      <c r="BH1401">
        <v>86.122455608670904</v>
      </c>
      <c r="BI1401">
        <v>85.002901861150903</v>
      </c>
    </row>
    <row r="1402" spans="1:61" x14ac:dyDescent="0.25">
      <c r="A1402" s="10" t="str">
        <f>VLOOKUP(D1402,'Index-Relations'!E:F,2,FALSE)</f>
        <v>ESG</v>
      </c>
      <c r="B1402" t="s">
        <v>3450</v>
      </c>
      <c r="C1402" s="53" t="s">
        <v>2766</v>
      </c>
      <c r="D1402" s="59" t="s">
        <v>3018</v>
      </c>
      <c r="E1402" s="59" t="s">
        <v>4842</v>
      </c>
      <c r="F1402" t="s">
        <v>572</v>
      </c>
      <c r="G1402" t="s">
        <v>571</v>
      </c>
      <c r="H1402" t="s">
        <v>573</v>
      </c>
      <c r="I1402" s="52">
        <v>45446</v>
      </c>
      <c r="J1402" t="s">
        <v>2457</v>
      </c>
      <c r="K1402">
        <v>615</v>
      </c>
      <c r="L1402" s="73">
        <v>89.265181227704005</v>
      </c>
      <c r="M1402">
        <v>612</v>
      </c>
      <c r="N1402">
        <v>0.99910835105613205</v>
      </c>
      <c r="O1402" s="73">
        <v>89.532856244466899</v>
      </c>
      <c r="P1402">
        <v>612</v>
      </c>
      <c r="Q1402">
        <v>0.99910835105613205</v>
      </c>
      <c r="R1402">
        <v>605</v>
      </c>
      <c r="S1402">
        <v>0.99411488419007699</v>
      </c>
      <c r="T1402">
        <v>30.447674798422199</v>
      </c>
      <c r="U1402">
        <v>0.64735789931217902</v>
      </c>
      <c r="V1402">
        <v>428</v>
      </c>
      <c r="W1402">
        <v>8.5486844074678298E-2</v>
      </c>
      <c r="X1402">
        <v>81</v>
      </c>
      <c r="Y1402">
        <v>611</v>
      </c>
      <c r="Z1402">
        <v>0.99899820160139996</v>
      </c>
      <c r="AA1402">
        <v>37.813025402240903</v>
      </c>
      <c r="AB1402">
        <v>585</v>
      </c>
      <c r="AC1402">
        <v>0.96394562478544898</v>
      </c>
      <c r="AD1402">
        <v>26</v>
      </c>
      <c r="AE1402">
        <v>3.5052576815950802E-2</v>
      </c>
      <c r="AF1402">
        <v>4</v>
      </c>
      <c r="AG1402">
        <v>1.0017983985995101E-3</v>
      </c>
      <c r="AH1402">
        <v>4.9673363750419404E-3</v>
      </c>
      <c r="AI1402">
        <v>43</v>
      </c>
      <c r="AJ1402" s="73">
        <v>85.183648515922997</v>
      </c>
      <c r="AK1402">
        <v>612</v>
      </c>
      <c r="AL1402">
        <v>0.99910835105613205</v>
      </c>
      <c r="AM1402">
        <v>0</v>
      </c>
      <c r="AN1402">
        <v>0</v>
      </c>
      <c r="AO1402">
        <v>1.7982336637806198E-2</v>
      </c>
      <c r="AP1402">
        <v>3</v>
      </c>
      <c r="AQ1402">
        <v>615</v>
      </c>
      <c r="AR1402">
        <v>1</v>
      </c>
      <c r="AS1402">
        <v>2.06478366082096E-2</v>
      </c>
      <c r="AT1402">
        <v>8</v>
      </c>
      <c r="AU1402">
        <v>1.0559377453105199E-2</v>
      </c>
      <c r="AV1402">
        <v>2</v>
      </c>
      <c r="AW1402">
        <v>615</v>
      </c>
      <c r="AX1402">
        <v>0.999999999999999</v>
      </c>
      <c r="AY1402" s="73">
        <v>86.484322364824905</v>
      </c>
      <c r="AZ1402">
        <v>612</v>
      </c>
      <c r="BA1402">
        <v>0.99910835105613205</v>
      </c>
      <c r="BB1402">
        <v>593</v>
      </c>
      <c r="BC1402">
        <v>0.91899296372481798</v>
      </c>
      <c r="BD1402">
        <v>19</v>
      </c>
      <c r="BE1402">
        <v>6.3024699637374795E-2</v>
      </c>
      <c r="BF1402">
        <v>89.265181227704005</v>
      </c>
      <c r="BG1402">
        <v>89.532856244466899</v>
      </c>
      <c r="BH1402">
        <v>86.484322364824905</v>
      </c>
      <c r="BI1402">
        <v>85.183648515922997</v>
      </c>
    </row>
    <row r="1403" spans="1:61" x14ac:dyDescent="0.25">
      <c r="A1403" s="10" t="str">
        <f>VLOOKUP(D1403,'Index-Relations'!E:F,2,FALSE)</f>
        <v>ESG</v>
      </c>
      <c r="B1403" t="s">
        <v>3450</v>
      </c>
      <c r="C1403" s="53" t="s">
        <v>2767</v>
      </c>
      <c r="D1403" s="59" t="s">
        <v>3018</v>
      </c>
      <c r="E1403" s="59" t="s">
        <v>4843</v>
      </c>
      <c r="F1403" t="s">
        <v>572</v>
      </c>
      <c r="G1403" t="s">
        <v>571</v>
      </c>
      <c r="H1403" t="s">
        <v>573</v>
      </c>
      <c r="I1403" s="52">
        <v>45413</v>
      </c>
      <c r="J1403" t="s">
        <v>2457</v>
      </c>
      <c r="K1403">
        <v>615</v>
      </c>
      <c r="L1403" s="73">
        <v>89.385962229519905</v>
      </c>
      <c r="M1403">
        <v>612</v>
      </c>
      <c r="N1403">
        <v>0.99910337262992699</v>
      </c>
      <c r="O1403" s="73">
        <v>89.639285264045995</v>
      </c>
      <c r="P1403">
        <v>612</v>
      </c>
      <c r="Q1403">
        <v>0.99910337262992699</v>
      </c>
      <c r="R1403">
        <v>605</v>
      </c>
      <c r="S1403">
        <v>0.99417848085572302</v>
      </c>
      <c r="T1403">
        <v>30.4956018787706</v>
      </c>
      <c r="U1403">
        <v>0.64496089232587395</v>
      </c>
      <c r="V1403">
        <v>428</v>
      </c>
      <c r="W1403">
        <v>8.3262437409424003E-2</v>
      </c>
      <c r="X1403">
        <v>80</v>
      </c>
      <c r="Y1403">
        <v>611</v>
      </c>
      <c r="Z1403">
        <v>0.99898340433769806</v>
      </c>
      <c r="AA1403">
        <v>39.104982713272101</v>
      </c>
      <c r="AB1403">
        <v>585</v>
      </c>
      <c r="AC1403">
        <v>0.96454167378038003</v>
      </c>
      <c r="AD1403">
        <v>26</v>
      </c>
      <c r="AE1403">
        <v>3.4441730557318702E-2</v>
      </c>
      <c r="AF1403">
        <v>4</v>
      </c>
      <c r="AG1403">
        <v>1.01659566230098E-3</v>
      </c>
      <c r="AH1403">
        <v>4.7116942269296996E-3</v>
      </c>
      <c r="AI1403">
        <v>43</v>
      </c>
      <c r="AJ1403" s="73">
        <v>85.2636221162319</v>
      </c>
      <c r="AK1403">
        <v>612</v>
      </c>
      <c r="AL1403">
        <v>0.99910337262992699</v>
      </c>
      <c r="AM1403">
        <v>0</v>
      </c>
      <c r="AN1403">
        <v>0</v>
      </c>
      <c r="AO1403">
        <v>1.7966950328981698E-2</v>
      </c>
      <c r="AP1403">
        <v>3</v>
      </c>
      <c r="AQ1403">
        <v>614</v>
      </c>
      <c r="AR1403">
        <v>0.99987996491739595</v>
      </c>
      <c r="AS1403">
        <v>2.07633340969328E-2</v>
      </c>
      <c r="AT1403">
        <v>8</v>
      </c>
      <c r="AU1403">
        <v>1.0235025823739301E-2</v>
      </c>
      <c r="AV1403">
        <v>2</v>
      </c>
      <c r="AW1403">
        <v>614</v>
      </c>
      <c r="AX1403">
        <v>0.99987996491739595</v>
      </c>
      <c r="AY1403" s="73">
        <v>86.656597005848894</v>
      </c>
      <c r="AZ1403">
        <v>612</v>
      </c>
      <c r="BA1403">
        <v>0.99910337262992699</v>
      </c>
      <c r="BB1403">
        <v>589</v>
      </c>
      <c r="BC1403">
        <v>0.93750669002741405</v>
      </c>
      <c r="BD1403">
        <v>22</v>
      </c>
      <c r="BE1403">
        <v>4.4406324561000202E-2</v>
      </c>
      <c r="BF1403">
        <v>89.385962229519905</v>
      </c>
      <c r="BG1403">
        <v>89.639285264045995</v>
      </c>
      <c r="BH1403">
        <v>86.656597005848894</v>
      </c>
      <c r="BI1403">
        <v>85.2636221162319</v>
      </c>
    </row>
    <row r="1404" spans="1:61" x14ac:dyDescent="0.25">
      <c r="A1404" s="10" t="str">
        <f>VLOOKUP(D1404,'Index-Relations'!E:F,2,FALSE)</f>
        <v>ESG</v>
      </c>
      <c r="B1404" t="s">
        <v>3450</v>
      </c>
      <c r="C1404" s="53" t="s">
        <v>2768</v>
      </c>
      <c r="D1404" s="59" t="s">
        <v>3018</v>
      </c>
      <c r="E1404" s="59" t="s">
        <v>4844</v>
      </c>
      <c r="F1404" t="s">
        <v>572</v>
      </c>
      <c r="G1404" t="s">
        <v>571</v>
      </c>
      <c r="H1404" t="s">
        <v>573</v>
      </c>
      <c r="I1404" s="52">
        <v>45383</v>
      </c>
      <c r="J1404" t="s">
        <v>2457</v>
      </c>
      <c r="K1404">
        <v>616</v>
      </c>
      <c r="L1404">
        <v>91.671218957671599</v>
      </c>
      <c r="M1404">
        <v>613</v>
      </c>
      <c r="N1404">
        <v>0.99922676115505404</v>
      </c>
      <c r="O1404">
        <v>92.303678792084497</v>
      </c>
      <c r="P1404">
        <v>613</v>
      </c>
      <c r="Q1404">
        <v>0.99922676115505404</v>
      </c>
      <c r="R1404">
        <v>606</v>
      </c>
      <c r="S1404">
        <v>0.994687722712575</v>
      </c>
      <c r="T1404">
        <v>30.308812218461501</v>
      </c>
      <c r="U1404">
        <v>0.64330654953688005</v>
      </c>
      <c r="V1404">
        <v>429</v>
      </c>
      <c r="W1404">
        <v>8.2924638090870903E-2</v>
      </c>
      <c r="X1404">
        <v>80</v>
      </c>
      <c r="Y1404">
        <v>612</v>
      </c>
      <c r="Z1404">
        <v>0.999089768235225</v>
      </c>
      <c r="AA1404">
        <v>37.916524688472002</v>
      </c>
      <c r="AB1404">
        <v>586</v>
      </c>
      <c r="AC1404">
        <v>0.96494431486919297</v>
      </c>
      <c r="AD1404">
        <v>26</v>
      </c>
      <c r="AE1404">
        <v>3.4145453366031697E-2</v>
      </c>
      <c r="AF1404">
        <v>4</v>
      </c>
      <c r="AG1404">
        <v>9.1023176477442104E-4</v>
      </c>
      <c r="AH1404">
        <v>4.6797623214901501E-3</v>
      </c>
      <c r="AI1404">
        <v>43</v>
      </c>
      <c r="AJ1404">
        <v>88.945221606285997</v>
      </c>
      <c r="AK1404">
        <v>613</v>
      </c>
      <c r="AL1404">
        <v>0.99922676115505404</v>
      </c>
      <c r="AM1404">
        <v>0</v>
      </c>
      <c r="AN1404">
        <v>0</v>
      </c>
      <c r="AO1404">
        <v>1.5699463467018799E-2</v>
      </c>
      <c r="AP1404">
        <v>3</v>
      </c>
      <c r="AQ1404">
        <v>615</v>
      </c>
      <c r="AR1404">
        <v>0.99988879360375504</v>
      </c>
      <c r="AS1404">
        <v>2.0686143437578401E-2</v>
      </c>
      <c r="AT1404">
        <v>8</v>
      </c>
      <c r="AU1404">
        <v>9.7582750466588698E-3</v>
      </c>
      <c r="AV1404">
        <v>2</v>
      </c>
      <c r="AW1404">
        <v>615</v>
      </c>
      <c r="AX1404">
        <v>0.99988879360375504</v>
      </c>
      <c r="AY1404">
        <v>90.078509224089004</v>
      </c>
      <c r="AZ1404">
        <v>613</v>
      </c>
      <c r="BA1404">
        <v>0.99922676115505404</v>
      </c>
      <c r="BB1404">
        <v>590</v>
      </c>
      <c r="BC1404">
        <v>0.94038075658724496</v>
      </c>
      <c r="BD1404">
        <v>22</v>
      </c>
      <c r="BE1404">
        <v>4.3808573549491102E-2</v>
      </c>
      <c r="BF1404">
        <v>89.535989462654001</v>
      </c>
      <c r="BG1404">
        <v>89.674861011450005</v>
      </c>
      <c r="BH1404">
        <v>87.013301078329903</v>
      </c>
      <c r="BI1404">
        <v>85.304686140374997</v>
      </c>
    </row>
    <row r="1405" spans="1:61" x14ac:dyDescent="0.25">
      <c r="A1405" s="10" t="str">
        <f>VLOOKUP(D1405,'Index-Relations'!E:F,2,FALSE)</f>
        <v>ESG</v>
      </c>
      <c r="B1405" t="s">
        <v>3450</v>
      </c>
      <c r="C1405" s="53" t="s">
        <v>2769</v>
      </c>
      <c r="D1405" s="59" t="s">
        <v>3018</v>
      </c>
      <c r="E1405" s="59" t="s">
        <v>4845</v>
      </c>
      <c r="F1405" t="s">
        <v>572</v>
      </c>
      <c r="G1405" t="s">
        <v>571</v>
      </c>
      <c r="H1405" t="s">
        <v>573</v>
      </c>
      <c r="I1405" s="52">
        <v>45352</v>
      </c>
      <c r="J1405" t="s">
        <v>2457</v>
      </c>
      <c r="K1405">
        <v>616</v>
      </c>
      <c r="L1405">
        <v>91.809000469540706</v>
      </c>
      <c r="M1405">
        <v>613</v>
      </c>
      <c r="N1405">
        <v>0.99920231392236902</v>
      </c>
      <c r="O1405">
        <v>92.345050669643399</v>
      </c>
      <c r="P1405">
        <v>613</v>
      </c>
      <c r="Q1405">
        <v>0.99920231392236902</v>
      </c>
      <c r="R1405">
        <v>606</v>
      </c>
      <c r="S1405">
        <v>0.994766376374418</v>
      </c>
      <c r="T1405">
        <v>30.169637414518998</v>
      </c>
      <c r="U1405">
        <v>0.61579401742975903</v>
      </c>
      <c r="V1405">
        <v>421</v>
      </c>
      <c r="W1405">
        <v>6.5886744355519694E-2</v>
      </c>
      <c r="X1405">
        <v>71</v>
      </c>
      <c r="Y1405">
        <v>612</v>
      </c>
      <c r="Z1405">
        <v>0.99908603405638097</v>
      </c>
      <c r="AA1405">
        <v>39.557616436185</v>
      </c>
      <c r="AB1405">
        <v>586</v>
      </c>
      <c r="AC1405">
        <v>0.96483635659141997</v>
      </c>
      <c r="AD1405">
        <v>26</v>
      </c>
      <c r="AE1405">
        <v>3.4249677464960597E-2</v>
      </c>
      <c r="AF1405">
        <v>4</v>
      </c>
      <c r="AG1405">
        <v>9.1396594361909495E-4</v>
      </c>
      <c r="AH1405">
        <v>1.4134388359831899E-3</v>
      </c>
      <c r="AI1405">
        <v>29</v>
      </c>
      <c r="AJ1405">
        <v>89.055777418061496</v>
      </c>
      <c r="AK1405">
        <v>613</v>
      </c>
      <c r="AL1405">
        <v>0.99920231392236902</v>
      </c>
      <c r="AM1405">
        <v>0</v>
      </c>
      <c r="AN1405">
        <v>0</v>
      </c>
      <c r="AO1405">
        <v>1.50565493230911E-2</v>
      </c>
      <c r="AP1405">
        <v>3</v>
      </c>
      <c r="AQ1405">
        <v>615</v>
      </c>
      <c r="AR1405">
        <v>0.99988935616944996</v>
      </c>
      <c r="AS1405">
        <v>1.9921675175778301E-2</v>
      </c>
      <c r="AT1405">
        <v>8</v>
      </c>
      <c r="AU1405">
        <v>9.8232081009751691E-3</v>
      </c>
      <c r="AV1405">
        <v>2</v>
      </c>
      <c r="AW1405">
        <v>615</v>
      </c>
      <c r="AX1405">
        <v>0.99988935616944996</v>
      </c>
      <c r="AY1405">
        <v>90.299845443727804</v>
      </c>
      <c r="AZ1405">
        <v>613</v>
      </c>
      <c r="BA1405">
        <v>0.99920231392236902</v>
      </c>
      <c r="BB1405">
        <v>590</v>
      </c>
      <c r="BC1405">
        <v>0.94280364334856004</v>
      </c>
      <c r="BD1405">
        <v>22</v>
      </c>
      <c r="BE1405">
        <v>4.2029163497798699E-2</v>
      </c>
      <c r="BF1405">
        <v>89.725701820941893</v>
      </c>
      <c r="BG1405">
        <v>89.782316020256005</v>
      </c>
      <c r="BH1405">
        <v>87.350252059406003</v>
      </c>
      <c r="BI1405">
        <v>85.403031594664895</v>
      </c>
    </row>
    <row r="1406" spans="1:61" x14ac:dyDescent="0.25">
      <c r="A1406" s="10" t="str">
        <f>VLOOKUP(D1406,'Index-Relations'!E:F,2,FALSE)</f>
        <v>ESG</v>
      </c>
      <c r="B1406" t="s">
        <v>3450</v>
      </c>
      <c r="C1406" s="53" t="s">
        <v>2770</v>
      </c>
      <c r="D1406" s="59" t="s">
        <v>3018</v>
      </c>
      <c r="E1406" s="59" t="s">
        <v>4846</v>
      </c>
      <c r="F1406" t="s">
        <v>572</v>
      </c>
      <c r="G1406" t="s">
        <v>571</v>
      </c>
      <c r="H1406" t="s">
        <v>573</v>
      </c>
      <c r="I1406" s="52">
        <v>45323</v>
      </c>
      <c r="J1406" t="s">
        <v>2457</v>
      </c>
      <c r="K1406">
        <v>616</v>
      </c>
      <c r="L1406">
        <v>91.888806410673297</v>
      </c>
      <c r="M1406">
        <v>613</v>
      </c>
      <c r="N1406">
        <v>0.99922876555900997</v>
      </c>
      <c r="O1406">
        <v>92.323702402614202</v>
      </c>
      <c r="P1406">
        <v>613</v>
      </c>
      <c r="Q1406">
        <v>0.99922876555900997</v>
      </c>
      <c r="R1406">
        <v>606</v>
      </c>
      <c r="S1406">
        <v>0.994570029245608</v>
      </c>
      <c r="T1406">
        <v>30.179117724673901</v>
      </c>
      <c r="U1406">
        <v>0.60634995503250599</v>
      </c>
      <c r="V1406">
        <v>418</v>
      </c>
      <c r="W1406">
        <v>6.6217481594637501E-2</v>
      </c>
      <c r="X1406">
        <v>69</v>
      </c>
      <c r="Y1406">
        <v>612</v>
      </c>
      <c r="Z1406">
        <v>0.999124899924143</v>
      </c>
      <c r="AA1406">
        <v>39.479046784925899</v>
      </c>
      <c r="AB1406">
        <v>586</v>
      </c>
      <c r="AC1406">
        <v>0.96494232566765004</v>
      </c>
      <c r="AD1406">
        <v>26</v>
      </c>
      <c r="AE1406">
        <v>3.4182574256493299E-2</v>
      </c>
      <c r="AF1406">
        <v>4</v>
      </c>
      <c r="AG1406">
        <v>8.7510007585666402E-4</v>
      </c>
      <c r="AH1406">
        <v>1.44941666446278E-3</v>
      </c>
      <c r="AI1406">
        <v>29</v>
      </c>
      <c r="AJ1406">
        <v>89.166447592185804</v>
      </c>
      <c r="AK1406">
        <v>613</v>
      </c>
      <c r="AL1406">
        <v>0.99922876555900997</v>
      </c>
      <c r="AM1406">
        <v>0</v>
      </c>
      <c r="AN1406">
        <v>0</v>
      </c>
      <c r="AO1406">
        <v>1.5144523746073399E-2</v>
      </c>
      <c r="AP1406">
        <v>3</v>
      </c>
      <c r="AQ1406">
        <v>613</v>
      </c>
      <c r="AR1406">
        <v>0.99922876555900997</v>
      </c>
      <c r="AS1406">
        <v>1.98351289971367E-2</v>
      </c>
      <c r="AT1406">
        <v>8</v>
      </c>
      <c r="AU1406">
        <v>1.01159858414663E-2</v>
      </c>
      <c r="AV1406">
        <v>2</v>
      </c>
      <c r="AW1406">
        <v>613</v>
      </c>
      <c r="AX1406">
        <v>0.99922876555900997</v>
      </c>
      <c r="AY1406">
        <v>90.405465481496194</v>
      </c>
      <c r="AZ1406">
        <v>613</v>
      </c>
      <c r="BA1406">
        <v>0.99922876555900997</v>
      </c>
      <c r="BB1406">
        <v>588</v>
      </c>
      <c r="BC1406">
        <v>0.94060045527303204</v>
      </c>
      <c r="BD1406">
        <v>22</v>
      </c>
      <c r="BE1406">
        <v>4.3483786539905103E-2</v>
      </c>
      <c r="BF1406">
        <v>89.830014928804999</v>
      </c>
      <c r="BG1406">
        <v>89.7950020709699</v>
      </c>
      <c r="BH1406">
        <v>87.431087805841997</v>
      </c>
      <c r="BI1406">
        <v>85.609179157834902</v>
      </c>
    </row>
    <row r="1407" spans="1:61" x14ac:dyDescent="0.25">
      <c r="A1407" s="10" t="str">
        <f>VLOOKUP(D1407,'Index-Relations'!E:F,2,FALSE)</f>
        <v>ESG</v>
      </c>
      <c r="B1407" t="s">
        <v>3450</v>
      </c>
      <c r="C1407" s="53" t="s">
        <v>2760</v>
      </c>
      <c r="D1407" s="59" t="s">
        <v>3019</v>
      </c>
      <c r="E1407" s="59" t="s">
        <v>4847</v>
      </c>
      <c r="F1407" t="s">
        <v>575</v>
      </c>
      <c r="G1407" t="s">
        <v>574</v>
      </c>
      <c r="H1407" t="s">
        <v>576</v>
      </c>
      <c r="I1407" s="52">
        <v>45658</v>
      </c>
      <c r="J1407" t="s">
        <v>2457</v>
      </c>
      <c r="K1407">
        <v>603</v>
      </c>
      <c r="L1407" s="73">
        <v>88.405006019127995</v>
      </c>
      <c r="M1407">
        <v>601</v>
      </c>
      <c r="N1407">
        <v>0.99979183671301497</v>
      </c>
      <c r="O1407" s="73">
        <v>89.888621713034993</v>
      </c>
      <c r="P1407">
        <v>601</v>
      </c>
      <c r="Q1407">
        <v>0.99979183671301497</v>
      </c>
      <c r="R1407">
        <v>592</v>
      </c>
      <c r="S1407">
        <v>0.99327047649620404</v>
      </c>
      <c r="T1407">
        <v>29.984027994639401</v>
      </c>
      <c r="U1407">
        <v>0.62678252778291299</v>
      </c>
      <c r="V1407">
        <v>435</v>
      </c>
      <c r="W1407">
        <v>8.44952337981031E-2</v>
      </c>
      <c r="X1407">
        <v>86</v>
      </c>
      <c r="Y1407">
        <v>601</v>
      </c>
      <c r="Z1407">
        <v>0.99979183671301497</v>
      </c>
      <c r="AA1407">
        <v>37.392302851143597</v>
      </c>
      <c r="AB1407">
        <v>560</v>
      </c>
      <c r="AC1407">
        <v>0.93630115597642005</v>
      </c>
      <c r="AD1407">
        <v>41</v>
      </c>
      <c r="AE1407">
        <v>6.3490680736593502E-2</v>
      </c>
      <c r="AF1407">
        <v>2</v>
      </c>
      <c r="AG1407">
        <v>2.08163286986029E-4</v>
      </c>
      <c r="AH1407">
        <v>5.4323216001796798E-3</v>
      </c>
      <c r="AI1407">
        <v>43</v>
      </c>
      <c r="AJ1407" s="73">
        <v>83.810347267639003</v>
      </c>
      <c r="AK1407">
        <v>601</v>
      </c>
      <c r="AL1407">
        <v>0.99979183671301497</v>
      </c>
      <c r="AM1407">
        <v>0</v>
      </c>
      <c r="AN1407">
        <v>0</v>
      </c>
      <c r="AO1407">
        <v>2.1497238665280499E-2</v>
      </c>
      <c r="AP1407">
        <v>3</v>
      </c>
      <c r="AQ1407">
        <v>602</v>
      </c>
      <c r="AR1407">
        <v>0.99987174493158004</v>
      </c>
      <c r="AS1407">
        <v>1.7175605819146698E-2</v>
      </c>
      <c r="AT1407">
        <v>7</v>
      </c>
      <c r="AU1407">
        <v>2.1881451477522E-5</v>
      </c>
      <c r="AV1407">
        <v>1</v>
      </c>
      <c r="AW1407">
        <v>602</v>
      </c>
      <c r="AX1407">
        <v>0.99987174493158004</v>
      </c>
      <c r="AY1407" s="73">
        <v>84.645884043422996</v>
      </c>
      <c r="AZ1407">
        <v>601</v>
      </c>
      <c r="BA1407">
        <v>0.99979183671301497</v>
      </c>
      <c r="BB1407">
        <v>581</v>
      </c>
      <c r="BC1407">
        <v>0.95409646391173997</v>
      </c>
      <c r="BD1407">
        <v>18</v>
      </c>
      <c r="BE1407">
        <v>2.4278042354559399E-2</v>
      </c>
      <c r="BF1407">
        <v>88.405006019127995</v>
      </c>
      <c r="BG1407">
        <v>89.888621713034993</v>
      </c>
      <c r="BH1407">
        <v>84.645884043422996</v>
      </c>
      <c r="BI1407">
        <v>83.810347267639003</v>
      </c>
    </row>
    <row r="1408" spans="1:61" x14ac:dyDescent="0.25">
      <c r="A1408" s="10" t="str">
        <f>VLOOKUP(D1408,'Index-Relations'!E:F,2,FALSE)</f>
        <v>ESG</v>
      </c>
      <c r="B1408" t="s">
        <v>3450</v>
      </c>
      <c r="C1408" s="53" t="s">
        <v>2761</v>
      </c>
      <c r="D1408" s="59" t="s">
        <v>3019</v>
      </c>
      <c r="E1408" s="59" t="s">
        <v>4848</v>
      </c>
      <c r="F1408" t="s">
        <v>575</v>
      </c>
      <c r="G1408" t="s">
        <v>574</v>
      </c>
      <c r="H1408" t="s">
        <v>576</v>
      </c>
      <c r="I1408" s="52">
        <v>45628</v>
      </c>
      <c r="J1408" t="s">
        <v>2457</v>
      </c>
      <c r="K1408">
        <v>605</v>
      </c>
      <c r="L1408" s="73">
        <v>88.013988900803</v>
      </c>
      <c r="M1408">
        <v>600</v>
      </c>
      <c r="N1408">
        <v>0.99882729518730096</v>
      </c>
      <c r="O1408" s="73">
        <v>89.455376806613998</v>
      </c>
      <c r="P1408">
        <v>600</v>
      </c>
      <c r="Q1408">
        <v>0.99882729518730096</v>
      </c>
      <c r="R1408">
        <v>593</v>
      </c>
      <c r="S1408">
        <v>0.99430373673932104</v>
      </c>
      <c r="T1408">
        <v>30.076947067329801</v>
      </c>
      <c r="U1408">
        <v>0.61745345123429396</v>
      </c>
      <c r="V1408">
        <v>427</v>
      </c>
      <c r="W1408">
        <v>7.4535292751955598E-2</v>
      </c>
      <c r="X1408">
        <v>84</v>
      </c>
      <c r="Y1408">
        <v>600</v>
      </c>
      <c r="Z1408">
        <v>0.99882729518729996</v>
      </c>
      <c r="AA1408">
        <v>33.807489682298097</v>
      </c>
      <c r="AB1408">
        <v>569</v>
      </c>
      <c r="AC1408">
        <v>0.94659857243177004</v>
      </c>
      <c r="AD1408">
        <v>31</v>
      </c>
      <c r="AE1408">
        <v>5.22287227555297E-2</v>
      </c>
      <c r="AF1408">
        <v>5</v>
      </c>
      <c r="AG1408">
        <v>1.1727048127000001E-3</v>
      </c>
      <c r="AH1408">
        <v>5.1955873706579598E-3</v>
      </c>
      <c r="AI1408">
        <v>44</v>
      </c>
      <c r="AJ1408" s="73">
        <v>84.048701823967903</v>
      </c>
      <c r="AK1408">
        <v>600</v>
      </c>
      <c r="AL1408">
        <v>0.99882729518730096</v>
      </c>
      <c r="AM1408">
        <v>0</v>
      </c>
      <c r="AN1408">
        <v>0</v>
      </c>
      <c r="AO1408">
        <v>2.3738498114147698E-2</v>
      </c>
      <c r="AP1408">
        <v>4</v>
      </c>
      <c r="AQ1408">
        <v>604</v>
      </c>
      <c r="AR1408">
        <v>0.99986420911237694</v>
      </c>
      <c r="AS1408">
        <v>1.9927841184301499E-2</v>
      </c>
      <c r="AT1408">
        <v>8</v>
      </c>
      <c r="AU1408">
        <v>2.0912575931649999E-5</v>
      </c>
      <c r="AV1408">
        <v>1</v>
      </c>
      <c r="AW1408">
        <v>604</v>
      </c>
      <c r="AX1408">
        <v>0.99986420911237806</v>
      </c>
      <c r="AY1408" s="73">
        <v>83.771249026030901</v>
      </c>
      <c r="AZ1408">
        <v>600</v>
      </c>
      <c r="BA1408">
        <v>0.99882729518730096</v>
      </c>
      <c r="BB1408">
        <v>581</v>
      </c>
      <c r="BC1408">
        <v>0.91742252948397696</v>
      </c>
      <c r="BD1408">
        <v>19</v>
      </c>
      <c r="BE1408">
        <v>5.8703181514252599E-2</v>
      </c>
      <c r="BF1408">
        <v>88.013988900803</v>
      </c>
      <c r="BG1408">
        <v>89.455376806613998</v>
      </c>
      <c r="BH1408">
        <v>83.771249026030901</v>
      </c>
      <c r="BI1408">
        <v>84.048701823967903</v>
      </c>
    </row>
    <row r="1409" spans="1:61" x14ac:dyDescent="0.25">
      <c r="A1409" s="10" t="str">
        <f>VLOOKUP(D1409,'Index-Relations'!E:F,2,FALSE)</f>
        <v>ESG</v>
      </c>
      <c r="B1409" t="s">
        <v>3450</v>
      </c>
      <c r="C1409" s="53" t="s">
        <v>2762</v>
      </c>
      <c r="D1409" s="59" t="s">
        <v>3019</v>
      </c>
      <c r="E1409" s="59" t="s">
        <v>4849</v>
      </c>
      <c r="F1409" t="s">
        <v>575</v>
      </c>
      <c r="G1409" t="s">
        <v>574</v>
      </c>
      <c r="H1409" t="s">
        <v>576</v>
      </c>
      <c r="I1409" s="52">
        <v>45597</v>
      </c>
      <c r="J1409" t="s">
        <v>2457</v>
      </c>
      <c r="K1409">
        <v>605</v>
      </c>
      <c r="L1409" s="73">
        <v>88.133810709404997</v>
      </c>
      <c r="M1409">
        <v>600</v>
      </c>
      <c r="N1409">
        <v>0.998794058832015</v>
      </c>
      <c r="O1409" s="73">
        <v>89.509789173799902</v>
      </c>
      <c r="P1409">
        <v>600</v>
      </c>
      <c r="Q1409">
        <v>0.998794058832015</v>
      </c>
      <c r="R1409">
        <v>593</v>
      </c>
      <c r="S1409">
        <v>0.99404816000514695</v>
      </c>
      <c r="T1409">
        <v>30.438351619570899</v>
      </c>
      <c r="U1409">
        <v>0.61905265949205401</v>
      </c>
      <c r="V1409">
        <v>426</v>
      </c>
      <c r="W1409">
        <v>7.4448432061012704E-2</v>
      </c>
      <c r="X1409">
        <v>83</v>
      </c>
      <c r="Y1409">
        <v>600</v>
      </c>
      <c r="Z1409">
        <v>0.998794058832014</v>
      </c>
      <c r="AA1409">
        <v>35.107461372951697</v>
      </c>
      <c r="AB1409">
        <v>569</v>
      </c>
      <c r="AC1409">
        <v>0.944850179639242</v>
      </c>
      <c r="AD1409">
        <v>31</v>
      </c>
      <c r="AE1409">
        <v>5.3943879192772902E-2</v>
      </c>
      <c r="AF1409">
        <v>5</v>
      </c>
      <c r="AG1409">
        <v>1.2059411679850799E-3</v>
      </c>
      <c r="AH1409">
        <v>6.6574447351092402E-3</v>
      </c>
      <c r="AI1409">
        <v>44</v>
      </c>
      <c r="AJ1409" s="73">
        <v>84.302114664562893</v>
      </c>
      <c r="AK1409">
        <v>600</v>
      </c>
      <c r="AL1409">
        <v>0.998794058832015</v>
      </c>
      <c r="AM1409">
        <v>0</v>
      </c>
      <c r="AN1409">
        <v>0</v>
      </c>
      <c r="AO1409">
        <v>2.0139681391577201E-2</v>
      </c>
      <c r="AP1409">
        <v>3</v>
      </c>
      <c r="AQ1409">
        <v>604</v>
      </c>
      <c r="AR1409">
        <v>0.99983082992077899</v>
      </c>
      <c r="AS1409">
        <v>2.0452504750067199E-2</v>
      </c>
      <c r="AT1409">
        <v>8</v>
      </c>
      <c r="AU1409">
        <v>2.2187162844939E-5</v>
      </c>
      <c r="AV1409">
        <v>1</v>
      </c>
      <c r="AW1409">
        <v>604</v>
      </c>
      <c r="AX1409">
        <v>0.99983082992077799</v>
      </c>
      <c r="AY1409" s="73">
        <v>83.891231300323</v>
      </c>
      <c r="AZ1409">
        <v>600</v>
      </c>
      <c r="BA1409">
        <v>0.998794058832015</v>
      </c>
      <c r="BB1409">
        <v>581</v>
      </c>
      <c r="BC1409">
        <v>0.912156534973665</v>
      </c>
      <c r="BD1409">
        <v>20</v>
      </c>
      <c r="BE1409">
        <v>6.7534613555536693E-2</v>
      </c>
      <c r="BF1409">
        <v>88.133810709404997</v>
      </c>
      <c r="BG1409">
        <v>89.509789173799902</v>
      </c>
      <c r="BH1409">
        <v>83.891231300323</v>
      </c>
      <c r="BI1409">
        <v>84.302114664562893</v>
      </c>
    </row>
    <row r="1410" spans="1:61" x14ac:dyDescent="0.25">
      <c r="A1410" s="10" t="str">
        <f>VLOOKUP(D1410,'Index-Relations'!E:F,2,FALSE)</f>
        <v>ESG</v>
      </c>
      <c r="B1410" t="s">
        <v>3450</v>
      </c>
      <c r="C1410" s="53" t="s">
        <v>2763</v>
      </c>
      <c r="D1410" s="59" t="s">
        <v>3019</v>
      </c>
      <c r="E1410" s="59" t="s">
        <v>4850</v>
      </c>
      <c r="F1410" t="s">
        <v>575</v>
      </c>
      <c r="G1410" t="s">
        <v>574</v>
      </c>
      <c r="H1410" t="s">
        <v>576</v>
      </c>
      <c r="I1410" s="52">
        <v>45566</v>
      </c>
      <c r="J1410" t="s">
        <v>2457</v>
      </c>
      <c r="K1410">
        <v>605</v>
      </c>
      <c r="L1410" s="73">
        <v>88.248008725835007</v>
      </c>
      <c r="M1410">
        <v>600</v>
      </c>
      <c r="N1410">
        <v>0.998884947121776</v>
      </c>
      <c r="O1410" s="73">
        <v>89.524469496511998</v>
      </c>
      <c r="P1410">
        <v>600</v>
      </c>
      <c r="Q1410">
        <v>0.998884947121776</v>
      </c>
      <c r="R1410">
        <v>593</v>
      </c>
      <c r="S1410">
        <v>0.99392678758241004</v>
      </c>
      <c r="T1410">
        <v>30.3905568765631</v>
      </c>
      <c r="U1410">
        <v>0.61914994533040202</v>
      </c>
      <c r="V1410">
        <v>426</v>
      </c>
      <c r="W1410">
        <v>7.5123491598739101E-2</v>
      </c>
      <c r="X1410">
        <v>83</v>
      </c>
      <c r="Y1410">
        <v>600</v>
      </c>
      <c r="Z1410">
        <v>0.998884947121776</v>
      </c>
      <c r="AA1410">
        <v>35.001030861286203</v>
      </c>
      <c r="AB1410">
        <v>572</v>
      </c>
      <c r="AC1410">
        <v>0.95052703345441103</v>
      </c>
      <c r="AD1410">
        <v>28</v>
      </c>
      <c r="AE1410">
        <v>4.8357913667364999E-2</v>
      </c>
      <c r="AF1410">
        <v>5</v>
      </c>
      <c r="AG1410">
        <v>1.1150528782232401E-3</v>
      </c>
      <c r="AH1410">
        <v>5.1530438065878698E-3</v>
      </c>
      <c r="AI1410">
        <v>44</v>
      </c>
      <c r="AJ1410" s="73">
        <v>84.416851045287004</v>
      </c>
      <c r="AK1410">
        <v>600</v>
      </c>
      <c r="AL1410">
        <v>0.998884947121776</v>
      </c>
      <c r="AM1410">
        <v>0</v>
      </c>
      <c r="AN1410">
        <v>0</v>
      </c>
      <c r="AO1410">
        <v>2.1315627064946802E-2</v>
      </c>
      <c r="AP1410">
        <v>3</v>
      </c>
      <c r="AQ1410">
        <v>604</v>
      </c>
      <c r="AR1410">
        <v>0.999822245126892</v>
      </c>
      <c r="AS1410">
        <v>2.0428992500841299E-2</v>
      </c>
      <c r="AT1410">
        <v>8</v>
      </c>
      <c r="AU1410">
        <v>2.3036664127653998E-5</v>
      </c>
      <c r="AV1410">
        <v>1</v>
      </c>
      <c r="AW1410">
        <v>604</v>
      </c>
      <c r="AX1410">
        <v>0.999822245126891</v>
      </c>
      <c r="AY1410" s="73">
        <v>84.094201364078003</v>
      </c>
      <c r="AZ1410">
        <v>600</v>
      </c>
      <c r="BA1410">
        <v>0.998884947121776</v>
      </c>
      <c r="BB1410">
        <v>581</v>
      </c>
      <c r="BC1410">
        <v>0.909551775225101</v>
      </c>
      <c r="BD1410">
        <v>20</v>
      </c>
      <c r="BE1410">
        <v>6.8954842836844304E-2</v>
      </c>
      <c r="BF1410">
        <v>88.248008725835007</v>
      </c>
      <c r="BG1410">
        <v>89.524469496511998</v>
      </c>
      <c r="BH1410">
        <v>84.094201364078003</v>
      </c>
      <c r="BI1410">
        <v>84.416851045287004</v>
      </c>
    </row>
    <row r="1411" spans="1:61" x14ac:dyDescent="0.25">
      <c r="A1411" s="10" t="str">
        <f>VLOOKUP(D1411,'Index-Relations'!E:F,2,FALSE)</f>
        <v>ESG</v>
      </c>
      <c r="B1411" t="s">
        <v>3450</v>
      </c>
      <c r="C1411" s="53" t="s">
        <v>2764</v>
      </c>
      <c r="D1411" s="59" t="s">
        <v>3019</v>
      </c>
      <c r="E1411" s="59" t="s">
        <v>4851</v>
      </c>
      <c r="F1411" t="s">
        <v>575</v>
      </c>
      <c r="G1411" t="s">
        <v>574</v>
      </c>
      <c r="H1411" t="s">
        <v>576</v>
      </c>
      <c r="I1411" s="52">
        <v>45537</v>
      </c>
      <c r="J1411" t="s">
        <v>2457</v>
      </c>
      <c r="K1411">
        <v>604</v>
      </c>
      <c r="L1411" s="73">
        <v>88.524106554156901</v>
      </c>
      <c r="M1411">
        <v>600</v>
      </c>
      <c r="N1411">
        <v>0.99899052063471105</v>
      </c>
      <c r="O1411" s="73">
        <v>89.564354217376902</v>
      </c>
      <c r="P1411">
        <v>600</v>
      </c>
      <c r="Q1411">
        <v>0.99899052063471105</v>
      </c>
      <c r="R1411">
        <v>593</v>
      </c>
      <c r="S1411">
        <v>0.99451587326030899</v>
      </c>
      <c r="T1411">
        <v>30.552665056232801</v>
      </c>
      <c r="U1411">
        <v>0.62330550062636902</v>
      </c>
      <c r="V1411">
        <v>425</v>
      </c>
      <c r="W1411">
        <v>7.6095104468688002E-2</v>
      </c>
      <c r="X1411">
        <v>83</v>
      </c>
      <c r="Y1411">
        <v>600</v>
      </c>
      <c r="Z1411">
        <v>0.99899052063471105</v>
      </c>
      <c r="AA1411">
        <v>36.590255198274299</v>
      </c>
      <c r="AB1411">
        <v>576</v>
      </c>
      <c r="AC1411">
        <v>0.96812248794213196</v>
      </c>
      <c r="AD1411">
        <v>27</v>
      </c>
      <c r="AE1411">
        <v>3.4699412970058997E-2</v>
      </c>
      <c r="AF1411">
        <v>1</v>
      </c>
      <c r="AG1411">
        <v>0</v>
      </c>
      <c r="AH1411">
        <v>5.1956559157385201E-3</v>
      </c>
      <c r="AI1411">
        <v>43</v>
      </c>
      <c r="AJ1411" s="73">
        <v>84.864442610853999</v>
      </c>
      <c r="AK1411">
        <v>600</v>
      </c>
      <c r="AL1411">
        <v>0.99899052063471105</v>
      </c>
      <c r="AM1411">
        <v>0</v>
      </c>
      <c r="AN1411">
        <v>0</v>
      </c>
      <c r="AO1411">
        <v>1.90829733314965E-2</v>
      </c>
      <c r="AP1411">
        <v>3</v>
      </c>
      <c r="AQ1411">
        <v>604</v>
      </c>
      <c r="AR1411">
        <v>1</v>
      </c>
      <c r="AS1411">
        <v>2.0962253215848301E-2</v>
      </c>
      <c r="AT1411">
        <v>8</v>
      </c>
      <c r="AU1411">
        <v>2.8729523378328001E-5</v>
      </c>
      <c r="AV1411">
        <v>1</v>
      </c>
      <c r="AW1411">
        <v>604</v>
      </c>
      <c r="AX1411">
        <v>1</v>
      </c>
      <c r="AY1411" s="73">
        <v>84.559010816113997</v>
      </c>
      <c r="AZ1411">
        <v>600</v>
      </c>
      <c r="BA1411">
        <v>0.99899052063471105</v>
      </c>
      <c r="BB1411">
        <v>581</v>
      </c>
      <c r="BC1411">
        <v>0.91184662126441596</v>
      </c>
      <c r="BD1411">
        <v>20</v>
      </c>
      <c r="BE1411">
        <v>6.9070405404086793E-2</v>
      </c>
      <c r="BF1411">
        <v>88.524106554156901</v>
      </c>
      <c r="BG1411">
        <v>89.564354217376902</v>
      </c>
      <c r="BH1411">
        <v>84.559010816113997</v>
      </c>
      <c r="BI1411">
        <v>84.864442610853999</v>
      </c>
    </row>
    <row r="1412" spans="1:61" x14ac:dyDescent="0.25">
      <c r="A1412" s="10" t="str">
        <f>VLOOKUP(D1412,'Index-Relations'!E:F,2,FALSE)</f>
        <v>ESG</v>
      </c>
      <c r="B1412" t="s">
        <v>3450</v>
      </c>
      <c r="C1412" s="53" t="s">
        <v>3350</v>
      </c>
      <c r="D1412" s="59" t="s">
        <v>3019</v>
      </c>
      <c r="E1412" s="59" t="s">
        <v>4852</v>
      </c>
      <c r="F1412" t="s">
        <v>575</v>
      </c>
      <c r="G1412" t="s">
        <v>574</v>
      </c>
      <c r="H1412" t="s">
        <v>576</v>
      </c>
      <c r="I1412" s="52">
        <v>45505</v>
      </c>
      <c r="J1412" t="s">
        <v>2457</v>
      </c>
      <c r="K1412">
        <v>604</v>
      </c>
      <c r="L1412" s="73">
        <v>88.722326034803899</v>
      </c>
      <c r="M1412">
        <v>600</v>
      </c>
      <c r="N1412">
        <v>0.99897194957274305</v>
      </c>
      <c r="O1412" s="73">
        <v>89.578643583982895</v>
      </c>
      <c r="P1412">
        <v>600</v>
      </c>
      <c r="Q1412">
        <v>0.99897194957274305</v>
      </c>
      <c r="R1412">
        <v>593</v>
      </c>
      <c r="S1412">
        <v>0.99447921698195696</v>
      </c>
      <c r="T1412">
        <v>30.373732465832202</v>
      </c>
      <c r="U1412">
        <v>0.626400617700689</v>
      </c>
      <c r="V1412">
        <v>426</v>
      </c>
      <c r="W1412">
        <v>8.2780562660650203E-2</v>
      </c>
      <c r="X1412">
        <v>83</v>
      </c>
      <c r="Y1412">
        <v>600</v>
      </c>
      <c r="Z1412">
        <v>0.99897194957274205</v>
      </c>
      <c r="AA1412">
        <v>37.114030707850198</v>
      </c>
      <c r="AB1412">
        <v>575</v>
      </c>
      <c r="AC1412">
        <v>0.96575586258110402</v>
      </c>
      <c r="AD1412">
        <v>25</v>
      </c>
      <c r="AE1412">
        <v>3.3216086991638499E-2</v>
      </c>
      <c r="AF1412">
        <v>4</v>
      </c>
      <c r="AG1412">
        <v>1.0280504272568299E-3</v>
      </c>
      <c r="AH1412">
        <v>5.1539867262148003E-3</v>
      </c>
      <c r="AI1412">
        <v>43</v>
      </c>
      <c r="AJ1412" s="73">
        <v>84.934584962398006</v>
      </c>
      <c r="AK1412">
        <v>600</v>
      </c>
      <c r="AL1412">
        <v>0.99897194957274305</v>
      </c>
      <c r="AM1412">
        <v>0</v>
      </c>
      <c r="AN1412">
        <v>0</v>
      </c>
      <c r="AO1412">
        <v>1.8632796037242601E-2</v>
      </c>
      <c r="AP1412">
        <v>3</v>
      </c>
      <c r="AQ1412">
        <v>604</v>
      </c>
      <c r="AR1412">
        <v>0.999999999999999</v>
      </c>
      <c r="AS1412">
        <v>2.0712999302941799E-2</v>
      </c>
      <c r="AT1412">
        <v>8</v>
      </c>
      <c r="AU1412">
        <v>2.8696533134257001E-5</v>
      </c>
      <c r="AV1412">
        <v>1</v>
      </c>
      <c r="AW1412">
        <v>603</v>
      </c>
      <c r="AX1412">
        <v>0.999981054795406</v>
      </c>
      <c r="AY1412" s="73">
        <v>85.013823864294906</v>
      </c>
      <c r="AZ1412">
        <v>600</v>
      </c>
      <c r="BA1412">
        <v>0.99897194957274305</v>
      </c>
      <c r="BB1412">
        <v>582</v>
      </c>
      <c r="BC1412">
        <v>0.916656524263599</v>
      </c>
      <c r="BD1412">
        <v>19</v>
      </c>
      <c r="BE1412">
        <v>6.4710679699157905E-2</v>
      </c>
      <c r="BF1412">
        <v>88.722326034803899</v>
      </c>
      <c r="BG1412">
        <v>89.578643583982895</v>
      </c>
      <c r="BH1412">
        <v>85.013823864294906</v>
      </c>
      <c r="BI1412">
        <v>84.934584962398006</v>
      </c>
    </row>
    <row r="1413" spans="1:61" x14ac:dyDescent="0.25">
      <c r="A1413" s="10" t="str">
        <f>VLOOKUP(D1413,'Index-Relations'!E:F,2,FALSE)</f>
        <v>ESG</v>
      </c>
      <c r="B1413" t="s">
        <v>3450</v>
      </c>
      <c r="C1413" s="53" t="s">
        <v>2765</v>
      </c>
      <c r="D1413" s="59" t="s">
        <v>3019</v>
      </c>
      <c r="E1413" s="59" t="s">
        <v>4853</v>
      </c>
      <c r="F1413" t="s">
        <v>575</v>
      </c>
      <c r="G1413" t="s">
        <v>574</v>
      </c>
      <c r="H1413" t="s">
        <v>576</v>
      </c>
      <c r="I1413" s="52">
        <v>45474</v>
      </c>
      <c r="J1413" t="s">
        <v>2457</v>
      </c>
      <c r="K1413">
        <v>605</v>
      </c>
      <c r="L1413" s="73">
        <v>89.175611998224895</v>
      </c>
      <c r="M1413">
        <v>601</v>
      </c>
      <c r="N1413">
        <v>0.99908675640411704</v>
      </c>
      <c r="O1413" s="73">
        <v>89.691316879414003</v>
      </c>
      <c r="P1413">
        <v>601</v>
      </c>
      <c r="Q1413">
        <v>0.99908675640411704</v>
      </c>
      <c r="R1413">
        <v>594</v>
      </c>
      <c r="S1413">
        <v>0.99432466374833695</v>
      </c>
      <c r="T1413">
        <v>30.104686102094</v>
      </c>
      <c r="U1413">
        <v>0.64315923373305395</v>
      </c>
      <c r="V1413">
        <v>424</v>
      </c>
      <c r="W1413">
        <v>8.3360173417792602E-2</v>
      </c>
      <c r="X1413">
        <v>82</v>
      </c>
      <c r="Y1413">
        <v>601</v>
      </c>
      <c r="Z1413">
        <v>0.99908675640411704</v>
      </c>
      <c r="AA1413">
        <v>37.750429497483601</v>
      </c>
      <c r="AB1413">
        <v>574</v>
      </c>
      <c r="AC1413">
        <v>0.95399354530402403</v>
      </c>
      <c r="AD1413">
        <v>27</v>
      </c>
      <c r="AE1413">
        <v>4.5093211100092803E-2</v>
      </c>
      <c r="AF1413">
        <v>4</v>
      </c>
      <c r="AG1413">
        <v>9.1324359588286497E-4</v>
      </c>
      <c r="AH1413">
        <v>5.1527749110524303E-3</v>
      </c>
      <c r="AI1413">
        <v>43</v>
      </c>
      <c r="AJ1413" s="73">
        <v>85.031807348082907</v>
      </c>
      <c r="AK1413">
        <v>601</v>
      </c>
      <c r="AL1413">
        <v>0.99908675640411704</v>
      </c>
      <c r="AM1413">
        <v>0</v>
      </c>
      <c r="AN1413">
        <v>0</v>
      </c>
      <c r="AO1413">
        <v>1.8558320968386902E-2</v>
      </c>
      <c r="AP1413">
        <v>3</v>
      </c>
      <c r="AQ1413">
        <v>605</v>
      </c>
      <c r="AR1413">
        <v>1</v>
      </c>
      <c r="AS1413">
        <v>1.94272688821991E-2</v>
      </c>
      <c r="AT1413">
        <v>8</v>
      </c>
      <c r="AU1413">
        <v>0</v>
      </c>
      <c r="AV1413">
        <v>0</v>
      </c>
      <c r="AW1413">
        <v>604</v>
      </c>
      <c r="AX1413">
        <v>0.99998076673882297</v>
      </c>
      <c r="AY1413" s="73">
        <v>86.138746033274003</v>
      </c>
      <c r="AZ1413">
        <v>601</v>
      </c>
      <c r="BA1413">
        <v>0.99908675640411704</v>
      </c>
      <c r="BB1413">
        <v>583</v>
      </c>
      <c r="BC1413">
        <v>0.91960667038003296</v>
      </c>
      <c r="BD1413">
        <v>19</v>
      </c>
      <c r="BE1413">
        <v>6.18350086515796E-2</v>
      </c>
      <c r="BF1413">
        <v>89.175611998224895</v>
      </c>
      <c r="BG1413">
        <v>89.691316879414003</v>
      </c>
      <c r="BH1413">
        <v>86.138746033274003</v>
      </c>
      <c r="BI1413">
        <v>85.031807348082907</v>
      </c>
    </row>
    <row r="1414" spans="1:61" x14ac:dyDescent="0.25">
      <c r="A1414" s="10" t="str">
        <f>VLOOKUP(D1414,'Index-Relations'!E:F,2,FALSE)</f>
        <v>ESG</v>
      </c>
      <c r="B1414" t="s">
        <v>3450</v>
      </c>
      <c r="C1414" s="53" t="s">
        <v>2766</v>
      </c>
      <c r="D1414" s="59" t="s">
        <v>3019</v>
      </c>
      <c r="E1414" s="59" t="s">
        <v>4854</v>
      </c>
      <c r="F1414" t="s">
        <v>575</v>
      </c>
      <c r="G1414" t="s">
        <v>574</v>
      </c>
      <c r="H1414" t="s">
        <v>576</v>
      </c>
      <c r="I1414" s="52">
        <v>45446</v>
      </c>
      <c r="J1414" t="s">
        <v>2457</v>
      </c>
      <c r="K1414">
        <v>600</v>
      </c>
      <c r="L1414" s="73">
        <v>89.345035787870899</v>
      </c>
      <c r="M1414">
        <v>597</v>
      </c>
      <c r="N1414">
        <v>0.99908878613634999</v>
      </c>
      <c r="O1414" s="73">
        <v>89.637968255279901</v>
      </c>
      <c r="P1414">
        <v>597</v>
      </c>
      <c r="Q1414">
        <v>0.99908878613634999</v>
      </c>
      <c r="R1414">
        <v>590</v>
      </c>
      <c r="S1414">
        <v>0.99398575061175798</v>
      </c>
      <c r="T1414">
        <v>30.206693448033398</v>
      </c>
      <c r="U1414">
        <v>0.64702945027633296</v>
      </c>
      <c r="V1414">
        <v>420</v>
      </c>
      <c r="W1414">
        <v>8.6831667200441998E-2</v>
      </c>
      <c r="X1414">
        <v>81</v>
      </c>
      <c r="Y1414">
        <v>596</v>
      </c>
      <c r="Z1414">
        <v>0.99897621973797601</v>
      </c>
      <c r="AA1414">
        <v>38.2086622787888</v>
      </c>
      <c r="AB1414">
        <v>570</v>
      </c>
      <c r="AC1414">
        <v>0.96315450518204804</v>
      </c>
      <c r="AD1414">
        <v>26</v>
      </c>
      <c r="AE1414">
        <v>3.58217145559281E-2</v>
      </c>
      <c r="AF1414">
        <v>4</v>
      </c>
      <c r="AG1414">
        <v>1.0237802620230801E-3</v>
      </c>
      <c r="AH1414">
        <v>5.0454792624407101E-3</v>
      </c>
      <c r="AI1414">
        <v>43</v>
      </c>
      <c r="AJ1414" s="73">
        <v>85.214465353195905</v>
      </c>
      <c r="AK1414">
        <v>597</v>
      </c>
      <c r="AL1414">
        <v>0.99908878613634999</v>
      </c>
      <c r="AM1414">
        <v>0</v>
      </c>
      <c r="AN1414">
        <v>0</v>
      </c>
      <c r="AO1414">
        <v>1.8376912301493801E-2</v>
      </c>
      <c r="AP1414">
        <v>3</v>
      </c>
      <c r="AQ1414">
        <v>600</v>
      </c>
      <c r="AR1414">
        <v>1</v>
      </c>
      <c r="AS1414">
        <v>2.1100899744413301E-2</v>
      </c>
      <c r="AT1414">
        <v>8</v>
      </c>
      <c r="AU1414">
        <v>0</v>
      </c>
      <c r="AV1414">
        <v>0</v>
      </c>
      <c r="AW1414">
        <v>600</v>
      </c>
      <c r="AX1414">
        <v>1</v>
      </c>
      <c r="AY1414" s="73">
        <v>86.509347202282896</v>
      </c>
      <c r="AZ1414">
        <v>597</v>
      </c>
      <c r="BA1414">
        <v>0.99908878613634999</v>
      </c>
      <c r="BB1414">
        <v>578</v>
      </c>
      <c r="BC1414">
        <v>0.91721547475075305</v>
      </c>
      <c r="BD1414">
        <v>19</v>
      </c>
      <c r="BE1414">
        <v>6.4407612947753101E-2</v>
      </c>
      <c r="BF1414">
        <v>89.345035787870899</v>
      </c>
      <c r="BG1414">
        <v>89.637968255279901</v>
      </c>
      <c r="BH1414">
        <v>86.509347202282896</v>
      </c>
      <c r="BI1414">
        <v>85.214465353195905</v>
      </c>
    </row>
    <row r="1415" spans="1:61" x14ac:dyDescent="0.25">
      <c r="A1415" s="10" t="str">
        <f>VLOOKUP(D1415,'Index-Relations'!E:F,2,FALSE)</f>
        <v>ESG</v>
      </c>
      <c r="B1415" t="s">
        <v>3450</v>
      </c>
      <c r="C1415" s="53" t="s">
        <v>2767</v>
      </c>
      <c r="D1415" s="59" t="s">
        <v>3019</v>
      </c>
      <c r="E1415" s="59" t="s">
        <v>4855</v>
      </c>
      <c r="F1415" t="s">
        <v>575</v>
      </c>
      <c r="G1415" t="s">
        <v>574</v>
      </c>
      <c r="H1415" t="s">
        <v>576</v>
      </c>
      <c r="I1415" s="52">
        <v>45413</v>
      </c>
      <c r="J1415" t="s">
        <v>2457</v>
      </c>
      <c r="K1415">
        <v>600</v>
      </c>
      <c r="L1415" s="73">
        <v>89.466803864208003</v>
      </c>
      <c r="M1415">
        <v>597</v>
      </c>
      <c r="N1415">
        <v>0.99908399875821796</v>
      </c>
      <c r="O1415" s="73">
        <v>89.744723721447002</v>
      </c>
      <c r="P1415">
        <v>597</v>
      </c>
      <c r="Q1415">
        <v>0.99908399875821796</v>
      </c>
      <c r="R1415">
        <v>590</v>
      </c>
      <c r="S1415">
        <v>0.99405269240801097</v>
      </c>
      <c r="T1415">
        <v>30.2550475856847</v>
      </c>
      <c r="U1415">
        <v>0.64479409368979002</v>
      </c>
      <c r="V1415">
        <v>420</v>
      </c>
      <c r="W1415">
        <v>8.4553008932360396E-2</v>
      </c>
      <c r="X1415">
        <v>80</v>
      </c>
      <c r="Y1415">
        <v>596</v>
      </c>
      <c r="Z1415">
        <v>0.99896143825167505</v>
      </c>
      <c r="AA1415">
        <v>39.506812620791202</v>
      </c>
      <c r="AB1415">
        <v>570</v>
      </c>
      <c r="AC1415">
        <v>0.96377550816224899</v>
      </c>
      <c r="AD1415">
        <v>26</v>
      </c>
      <c r="AE1415">
        <v>3.5185930089424798E-2</v>
      </c>
      <c r="AF1415">
        <v>4</v>
      </c>
      <c r="AG1415">
        <v>1.03856174832552E-3</v>
      </c>
      <c r="AH1415">
        <v>4.7847256992628803E-3</v>
      </c>
      <c r="AI1415">
        <v>43</v>
      </c>
      <c r="AJ1415" s="73">
        <v>85.295417822603994</v>
      </c>
      <c r="AK1415">
        <v>597</v>
      </c>
      <c r="AL1415">
        <v>0.99908399875821796</v>
      </c>
      <c r="AM1415">
        <v>0</v>
      </c>
      <c r="AN1415">
        <v>0</v>
      </c>
      <c r="AO1415">
        <v>1.83551711242738E-2</v>
      </c>
      <c r="AP1415">
        <v>3</v>
      </c>
      <c r="AQ1415">
        <v>599</v>
      </c>
      <c r="AR1415">
        <v>0.99987737125990905</v>
      </c>
      <c r="AS1415">
        <v>2.1211977741426299E-2</v>
      </c>
      <c r="AT1415">
        <v>8</v>
      </c>
      <c r="AU1415">
        <v>0</v>
      </c>
      <c r="AV1415">
        <v>0</v>
      </c>
      <c r="AW1415">
        <v>599</v>
      </c>
      <c r="AX1415">
        <v>0.99987737125991005</v>
      </c>
      <c r="AY1415" s="73">
        <v>86.685234353439</v>
      </c>
      <c r="AZ1415">
        <v>597</v>
      </c>
      <c r="BA1415">
        <v>0.99908399875821796</v>
      </c>
      <c r="BB1415">
        <v>574</v>
      </c>
      <c r="BC1415">
        <v>0.93615636612414899</v>
      </c>
      <c r="BD1415">
        <v>22</v>
      </c>
      <c r="BE1415">
        <v>4.5365834011486403E-2</v>
      </c>
      <c r="BF1415">
        <v>89.466803864208003</v>
      </c>
      <c r="BG1415">
        <v>89.744723721447002</v>
      </c>
      <c r="BH1415">
        <v>86.685234353439</v>
      </c>
      <c r="BI1415">
        <v>85.295417822603994</v>
      </c>
    </row>
    <row r="1416" spans="1:61" x14ac:dyDescent="0.25">
      <c r="A1416" s="10" t="str">
        <f>VLOOKUP(D1416,'Index-Relations'!E:F,2,FALSE)</f>
        <v>ESG</v>
      </c>
      <c r="B1416" t="s">
        <v>3450</v>
      </c>
      <c r="C1416" s="53" t="s">
        <v>2768</v>
      </c>
      <c r="D1416" s="59" t="s">
        <v>3019</v>
      </c>
      <c r="E1416" s="59" t="s">
        <v>4856</v>
      </c>
      <c r="F1416" t="s">
        <v>575</v>
      </c>
      <c r="G1416" t="s">
        <v>574</v>
      </c>
      <c r="H1416" t="s">
        <v>576</v>
      </c>
      <c r="I1416" s="52">
        <v>45383</v>
      </c>
      <c r="J1416" t="s">
        <v>2457</v>
      </c>
      <c r="K1416">
        <v>601</v>
      </c>
      <c r="L1416">
        <v>91.745453670887102</v>
      </c>
      <c r="M1416">
        <v>598</v>
      </c>
      <c r="N1416">
        <v>0.99921025930538199</v>
      </c>
      <c r="O1416">
        <v>92.394656826090596</v>
      </c>
      <c r="P1416">
        <v>598</v>
      </c>
      <c r="Q1416">
        <v>0.99921025930538199</v>
      </c>
      <c r="R1416">
        <v>591</v>
      </c>
      <c r="S1416">
        <v>0.99457435230731595</v>
      </c>
      <c r="T1416">
        <v>30.057318119497701</v>
      </c>
      <c r="U1416">
        <v>0.643101273297496</v>
      </c>
      <c r="V1416">
        <v>421</v>
      </c>
      <c r="W1416">
        <v>8.4231877996119198E-2</v>
      </c>
      <c r="X1416">
        <v>80</v>
      </c>
      <c r="Y1416">
        <v>597</v>
      </c>
      <c r="Z1416">
        <v>0.99907034279139495</v>
      </c>
      <c r="AA1416">
        <v>38.292084123305898</v>
      </c>
      <c r="AB1416">
        <v>571</v>
      </c>
      <c r="AC1416">
        <v>0.96419618426249798</v>
      </c>
      <c r="AD1416">
        <v>26</v>
      </c>
      <c r="AE1416">
        <v>3.4874158528897803E-2</v>
      </c>
      <c r="AF1416">
        <v>4</v>
      </c>
      <c r="AG1416">
        <v>9.2965720860382895E-4</v>
      </c>
      <c r="AH1416">
        <v>4.7535349926114299E-3</v>
      </c>
      <c r="AI1416">
        <v>43</v>
      </c>
      <c r="AJ1416">
        <v>89.000321122788804</v>
      </c>
      <c r="AK1416">
        <v>598</v>
      </c>
      <c r="AL1416">
        <v>0.99921025930538199</v>
      </c>
      <c r="AM1416">
        <v>0</v>
      </c>
      <c r="AN1416">
        <v>0</v>
      </c>
      <c r="AO1416">
        <v>1.60345089549205E-2</v>
      </c>
      <c r="AP1416">
        <v>3</v>
      </c>
      <c r="AQ1416">
        <v>600</v>
      </c>
      <c r="AR1416">
        <v>0.99988642032511599</v>
      </c>
      <c r="AS1416">
        <v>2.1127610691246499E-2</v>
      </c>
      <c r="AT1416">
        <v>8</v>
      </c>
      <c r="AU1416">
        <v>0</v>
      </c>
      <c r="AV1416">
        <v>0</v>
      </c>
      <c r="AW1416">
        <v>600</v>
      </c>
      <c r="AX1416">
        <v>0.99988642032511699</v>
      </c>
      <c r="AY1416">
        <v>90.131374323349206</v>
      </c>
      <c r="AZ1416">
        <v>598</v>
      </c>
      <c r="BA1416">
        <v>0.99921025930538199</v>
      </c>
      <c r="BB1416">
        <v>575</v>
      </c>
      <c r="BC1416">
        <v>0.93910841001696099</v>
      </c>
      <c r="BD1416">
        <v>22</v>
      </c>
      <c r="BE1416">
        <v>4.47435013532341E-2</v>
      </c>
      <c r="BF1416">
        <v>89.616852128749002</v>
      </c>
      <c r="BG1416">
        <v>89.777888992481905</v>
      </c>
      <c r="BH1416">
        <v>87.048942421564007</v>
      </c>
      <c r="BI1416">
        <v>85.3346916649989</v>
      </c>
    </row>
    <row r="1417" spans="1:61" x14ac:dyDescent="0.25">
      <c r="A1417" s="10" t="str">
        <f>VLOOKUP(D1417,'Index-Relations'!E:F,2,FALSE)</f>
        <v>ESG</v>
      </c>
      <c r="B1417" t="s">
        <v>3450</v>
      </c>
      <c r="C1417" s="53" t="s">
        <v>2769</v>
      </c>
      <c r="D1417" s="59" t="s">
        <v>3019</v>
      </c>
      <c r="E1417" s="59" t="s">
        <v>4857</v>
      </c>
      <c r="F1417" t="s">
        <v>575</v>
      </c>
      <c r="G1417" t="s">
        <v>574</v>
      </c>
      <c r="H1417" t="s">
        <v>576</v>
      </c>
      <c r="I1417" s="52">
        <v>45352</v>
      </c>
      <c r="J1417" t="s">
        <v>2457</v>
      </c>
      <c r="K1417">
        <v>601</v>
      </c>
      <c r="L1417">
        <v>91.883639479742897</v>
      </c>
      <c r="M1417">
        <v>598</v>
      </c>
      <c r="N1417">
        <v>0.99918515220385895</v>
      </c>
      <c r="O1417">
        <v>92.436775626867302</v>
      </c>
      <c r="P1417">
        <v>598</v>
      </c>
      <c r="Q1417">
        <v>0.99918515220385895</v>
      </c>
      <c r="R1417">
        <v>591</v>
      </c>
      <c r="S1417">
        <v>0.99465377822588696</v>
      </c>
      <c r="T1417">
        <v>29.9170305884629</v>
      </c>
      <c r="U1417">
        <v>0.61425937960312704</v>
      </c>
      <c r="V1417">
        <v>414</v>
      </c>
      <c r="W1417">
        <v>6.6870390006224897E-2</v>
      </c>
      <c r="X1417">
        <v>71</v>
      </c>
      <c r="Y1417">
        <v>597</v>
      </c>
      <c r="Z1417">
        <v>0.999066370649067</v>
      </c>
      <c r="AA1417">
        <v>39.977871901646601</v>
      </c>
      <c r="AB1417">
        <v>571</v>
      </c>
      <c r="AC1417">
        <v>0.96407983273211595</v>
      </c>
      <c r="AD1417">
        <v>26</v>
      </c>
      <c r="AE1417">
        <v>3.4986537916951103E-2</v>
      </c>
      <c r="AF1417">
        <v>4</v>
      </c>
      <c r="AG1417">
        <v>9.3362935093205897E-4</v>
      </c>
      <c r="AH1417">
        <v>1.43454054585143E-3</v>
      </c>
      <c r="AI1417">
        <v>29</v>
      </c>
      <c r="AJ1417">
        <v>89.110033171491295</v>
      </c>
      <c r="AK1417">
        <v>598</v>
      </c>
      <c r="AL1417">
        <v>0.99918515220385895</v>
      </c>
      <c r="AM1417">
        <v>0</v>
      </c>
      <c r="AN1417">
        <v>0</v>
      </c>
      <c r="AO1417">
        <v>1.5380481592263E-2</v>
      </c>
      <c r="AP1417">
        <v>3</v>
      </c>
      <c r="AQ1417">
        <v>600</v>
      </c>
      <c r="AR1417">
        <v>0.99988697573643504</v>
      </c>
      <c r="AS1417">
        <v>2.03502775936974E-2</v>
      </c>
      <c r="AT1417">
        <v>8</v>
      </c>
      <c r="AU1417">
        <v>0</v>
      </c>
      <c r="AV1417">
        <v>0</v>
      </c>
      <c r="AW1417">
        <v>600</v>
      </c>
      <c r="AX1417">
        <v>0.99988697573643404</v>
      </c>
      <c r="AY1417">
        <v>90.354301416485995</v>
      </c>
      <c r="AZ1417">
        <v>598</v>
      </c>
      <c r="BA1417">
        <v>0.99918515220385895</v>
      </c>
      <c r="BB1417">
        <v>575</v>
      </c>
      <c r="BC1417">
        <v>0.94157309940380296</v>
      </c>
      <c r="BD1417">
        <v>22</v>
      </c>
      <c r="BE1417">
        <v>4.2933394740369002E-2</v>
      </c>
      <c r="BF1417">
        <v>89.807518132160894</v>
      </c>
      <c r="BG1417">
        <v>89.886720047365003</v>
      </c>
      <c r="BH1417">
        <v>87.389891136423998</v>
      </c>
      <c r="BI1417">
        <v>85.430349526921901</v>
      </c>
    </row>
    <row r="1418" spans="1:61" x14ac:dyDescent="0.25">
      <c r="A1418" s="10" t="str">
        <f>VLOOKUP(D1418,'Index-Relations'!E:F,2,FALSE)</f>
        <v>ESG</v>
      </c>
      <c r="B1418" t="s">
        <v>3450</v>
      </c>
      <c r="C1418" s="53" t="s">
        <v>2770</v>
      </c>
      <c r="D1418" s="59" t="s">
        <v>3019</v>
      </c>
      <c r="E1418" s="59" t="s">
        <v>4858</v>
      </c>
      <c r="F1418" t="s">
        <v>575</v>
      </c>
      <c r="G1418" t="s">
        <v>574</v>
      </c>
      <c r="H1418" t="s">
        <v>576</v>
      </c>
      <c r="I1418" s="52">
        <v>45323</v>
      </c>
      <c r="J1418" t="s">
        <v>2457</v>
      </c>
      <c r="K1418">
        <v>601</v>
      </c>
      <c r="L1418">
        <v>91.966992375120299</v>
      </c>
      <c r="M1418">
        <v>598</v>
      </c>
      <c r="N1418">
        <v>0.99921213610542603</v>
      </c>
      <c r="O1418">
        <v>92.416942739312205</v>
      </c>
      <c r="P1418">
        <v>598</v>
      </c>
      <c r="Q1418">
        <v>0.99921213610542603</v>
      </c>
      <c r="R1418">
        <v>591</v>
      </c>
      <c r="S1418">
        <v>0.99445294753630897</v>
      </c>
      <c r="T1418">
        <v>29.933440232347699</v>
      </c>
      <c r="U1418">
        <v>0.60461351935029695</v>
      </c>
      <c r="V1418">
        <v>411</v>
      </c>
      <c r="W1418">
        <v>6.7222793359344293E-2</v>
      </c>
      <c r="X1418">
        <v>69</v>
      </c>
      <c r="Y1418">
        <v>597</v>
      </c>
      <c r="Z1418">
        <v>0.999106030906736</v>
      </c>
      <c r="AA1418">
        <v>39.893421828725998</v>
      </c>
      <c r="AB1418">
        <v>571</v>
      </c>
      <c r="AC1418">
        <v>0.96418640770408703</v>
      </c>
      <c r="AD1418">
        <v>26</v>
      </c>
      <c r="AE1418">
        <v>3.4919623202649103E-2</v>
      </c>
      <c r="AF1418">
        <v>4</v>
      </c>
      <c r="AG1418">
        <v>8.9396909326382797E-4</v>
      </c>
      <c r="AH1418">
        <v>1.4714216635907499E-3</v>
      </c>
      <c r="AI1418">
        <v>29</v>
      </c>
      <c r="AJ1418">
        <v>89.226074813655202</v>
      </c>
      <c r="AK1418">
        <v>598</v>
      </c>
      <c r="AL1418">
        <v>0.99921213610542603</v>
      </c>
      <c r="AM1418">
        <v>0</v>
      </c>
      <c r="AN1418">
        <v>0</v>
      </c>
      <c r="AO1418">
        <v>1.54710718633486E-2</v>
      </c>
      <c r="AP1418">
        <v>3</v>
      </c>
      <c r="AQ1418">
        <v>598</v>
      </c>
      <c r="AR1418">
        <v>0.99921213610542603</v>
      </c>
      <c r="AS1418">
        <v>2.02628165321511E-2</v>
      </c>
      <c r="AT1418">
        <v>8</v>
      </c>
      <c r="AU1418">
        <v>0</v>
      </c>
      <c r="AV1418">
        <v>0</v>
      </c>
      <c r="AW1418">
        <v>598</v>
      </c>
      <c r="AX1418">
        <v>0.99921213610542703</v>
      </c>
      <c r="AY1418">
        <v>90.463624096930701</v>
      </c>
      <c r="AZ1418">
        <v>598</v>
      </c>
      <c r="BA1418">
        <v>0.99921213610542603</v>
      </c>
      <c r="BB1418">
        <v>573</v>
      </c>
      <c r="BC1418">
        <v>0.93931967485214696</v>
      </c>
      <c r="BD1418">
        <v>22</v>
      </c>
      <c r="BE1418">
        <v>4.4421389389930697E-2</v>
      </c>
      <c r="BF1418">
        <v>89.918958074749895</v>
      </c>
      <c r="BG1418">
        <v>89.903002945419004</v>
      </c>
      <c r="BH1418">
        <v>87.476759404258004</v>
      </c>
      <c r="BI1418">
        <v>85.646169207423995</v>
      </c>
    </row>
    <row r="1419" spans="1:61" x14ac:dyDescent="0.25">
      <c r="A1419" s="10" t="str">
        <f>VLOOKUP(D1419,'Index-Relations'!E:F,2,FALSE)</f>
        <v>ESG</v>
      </c>
      <c r="B1419" t="s">
        <v>3450</v>
      </c>
      <c r="C1419" s="53" t="s">
        <v>2760</v>
      </c>
      <c r="D1419" s="59" t="s">
        <v>2811</v>
      </c>
      <c r="E1419" s="59" t="s">
        <v>4859</v>
      </c>
      <c r="F1419" t="s">
        <v>578</v>
      </c>
      <c r="G1419" t="s">
        <v>577</v>
      </c>
      <c r="H1419" t="s">
        <v>579</v>
      </c>
      <c r="I1419" s="52">
        <v>45658</v>
      </c>
      <c r="J1419" t="s">
        <v>2457</v>
      </c>
      <c r="K1419">
        <v>588</v>
      </c>
      <c r="L1419" s="73">
        <v>88.387432414380001</v>
      </c>
      <c r="M1419">
        <v>587</v>
      </c>
      <c r="N1419">
        <v>0.99991827458623606</v>
      </c>
      <c r="O1419" s="73">
        <v>89.885584312535002</v>
      </c>
      <c r="P1419">
        <v>587</v>
      </c>
      <c r="Q1419">
        <v>0.99991827458623606</v>
      </c>
      <c r="R1419">
        <v>579</v>
      </c>
      <c r="S1419">
        <v>0.99334222879193101</v>
      </c>
      <c r="T1419">
        <v>30.017942942126801</v>
      </c>
      <c r="U1419">
        <v>0.616730336037702</v>
      </c>
      <c r="V1419">
        <v>424</v>
      </c>
      <c r="W1419">
        <v>8.7598624342247397E-2</v>
      </c>
      <c r="X1419">
        <v>86</v>
      </c>
      <c r="Y1419">
        <v>587</v>
      </c>
      <c r="Z1419">
        <v>0.99991827458623495</v>
      </c>
      <c r="AA1419">
        <v>38.061584052998498</v>
      </c>
      <c r="AB1419">
        <v>546</v>
      </c>
      <c r="AC1419">
        <v>0.93498375037231496</v>
      </c>
      <c r="AD1419">
        <v>41</v>
      </c>
      <c r="AE1419">
        <v>6.4934524213919903E-2</v>
      </c>
      <c r="AF1419">
        <v>1</v>
      </c>
      <c r="AG1419">
        <v>8.1725413764443993E-5</v>
      </c>
      <c r="AH1419">
        <v>5.6318430965877596E-3</v>
      </c>
      <c r="AI1419">
        <v>43</v>
      </c>
      <c r="AJ1419" s="73">
        <v>83.819105872127906</v>
      </c>
      <c r="AK1419">
        <v>587</v>
      </c>
      <c r="AL1419">
        <v>0.99991827458623606</v>
      </c>
      <c r="AM1419">
        <v>0</v>
      </c>
      <c r="AN1419">
        <v>0</v>
      </c>
      <c r="AO1419">
        <v>1.6832988421189101E-2</v>
      </c>
      <c r="AP1419">
        <v>2</v>
      </c>
      <c r="AQ1419">
        <v>588</v>
      </c>
      <c r="AR1419">
        <v>1</v>
      </c>
      <c r="AS1419">
        <v>0</v>
      </c>
      <c r="AT1419">
        <v>0</v>
      </c>
      <c r="AU1419">
        <v>2.2379058222695999E-5</v>
      </c>
      <c r="AV1419">
        <v>1</v>
      </c>
      <c r="AW1419">
        <v>588</v>
      </c>
      <c r="AX1419">
        <v>1</v>
      </c>
      <c r="AY1419" s="73">
        <v>84.585537481905902</v>
      </c>
      <c r="AZ1419">
        <v>587</v>
      </c>
      <c r="BA1419">
        <v>0.99991827458623606</v>
      </c>
      <c r="BB1419">
        <v>568</v>
      </c>
      <c r="BC1419">
        <v>0.95833686153396902</v>
      </c>
      <c r="BD1419">
        <v>18</v>
      </c>
      <c r="BE1419">
        <v>2.4830150044840901E-2</v>
      </c>
      <c r="BF1419">
        <v>88.387432414380001</v>
      </c>
      <c r="BG1419">
        <v>89.885584312535002</v>
      </c>
      <c r="BH1419">
        <v>84.585537481905902</v>
      </c>
      <c r="BI1419">
        <v>83.819105872127906</v>
      </c>
    </row>
    <row r="1420" spans="1:61" x14ac:dyDescent="0.25">
      <c r="A1420" s="10" t="str">
        <f>VLOOKUP(D1420,'Index-Relations'!E:F,2,FALSE)</f>
        <v>ESG</v>
      </c>
      <c r="B1420" t="s">
        <v>3450</v>
      </c>
      <c r="C1420" s="53" t="s">
        <v>2761</v>
      </c>
      <c r="D1420" s="59" t="s">
        <v>2811</v>
      </c>
      <c r="E1420" s="59" t="s">
        <v>4860</v>
      </c>
      <c r="F1420" t="s">
        <v>578</v>
      </c>
      <c r="G1420" t="s">
        <v>577</v>
      </c>
      <c r="H1420" t="s">
        <v>579</v>
      </c>
      <c r="I1420" s="52">
        <v>45628</v>
      </c>
      <c r="J1420" t="s">
        <v>2457</v>
      </c>
      <c r="K1420">
        <v>590</v>
      </c>
      <c r="L1420" s="73">
        <v>88.060770436799999</v>
      </c>
      <c r="M1420">
        <v>586</v>
      </c>
      <c r="N1420">
        <v>0.99893822811865396</v>
      </c>
      <c r="O1420" s="73">
        <v>89.505954968437905</v>
      </c>
      <c r="P1420">
        <v>586</v>
      </c>
      <c r="Q1420">
        <v>0.99893822811865396</v>
      </c>
      <c r="R1420">
        <v>579</v>
      </c>
      <c r="S1420">
        <v>0.99430622632223598</v>
      </c>
      <c r="T1420">
        <v>30.029621870419</v>
      </c>
      <c r="U1420">
        <v>0.60523400153178597</v>
      </c>
      <c r="V1420">
        <v>415</v>
      </c>
      <c r="W1420">
        <v>7.7161817750811296E-2</v>
      </c>
      <c r="X1420">
        <v>83</v>
      </c>
      <c r="Y1420">
        <v>586</v>
      </c>
      <c r="Z1420">
        <v>0.99893822811865496</v>
      </c>
      <c r="AA1420">
        <v>34.401358203170503</v>
      </c>
      <c r="AB1420">
        <v>555</v>
      </c>
      <c r="AC1420">
        <v>0.94545742524843701</v>
      </c>
      <c r="AD1420">
        <v>31</v>
      </c>
      <c r="AE1420">
        <v>5.3480802870217198E-2</v>
      </c>
      <c r="AF1420">
        <v>4</v>
      </c>
      <c r="AG1420">
        <v>1.0617718813449701E-3</v>
      </c>
      <c r="AH1420">
        <v>5.3961166015276396E-3</v>
      </c>
      <c r="AI1420">
        <v>44</v>
      </c>
      <c r="AJ1420" s="73">
        <v>84.012189063623893</v>
      </c>
      <c r="AK1420">
        <v>586</v>
      </c>
      <c r="AL1420">
        <v>0.99893822811865396</v>
      </c>
      <c r="AM1420">
        <v>0</v>
      </c>
      <c r="AN1420">
        <v>0</v>
      </c>
      <c r="AO1420">
        <v>1.9185781350742701E-2</v>
      </c>
      <c r="AP1420">
        <v>3</v>
      </c>
      <c r="AQ1420">
        <v>590</v>
      </c>
      <c r="AR1420">
        <v>0.999999999999999</v>
      </c>
      <c r="AS1420">
        <v>0</v>
      </c>
      <c r="AT1420">
        <v>0</v>
      </c>
      <c r="AU1420">
        <v>2.1413913492469002E-5</v>
      </c>
      <c r="AV1420">
        <v>1</v>
      </c>
      <c r="AW1420">
        <v>590</v>
      </c>
      <c r="AX1420">
        <v>1</v>
      </c>
      <c r="AY1420" s="73">
        <v>83.883648857769899</v>
      </c>
      <c r="AZ1420">
        <v>586</v>
      </c>
      <c r="BA1420">
        <v>0.99893822811865396</v>
      </c>
      <c r="BB1420">
        <v>568</v>
      </c>
      <c r="BC1420">
        <v>0.92070374470346406</v>
      </c>
      <c r="BD1420">
        <v>19</v>
      </c>
      <c r="BE1420">
        <v>6.0110473945793198E-2</v>
      </c>
      <c r="BF1420">
        <v>88.060770436799999</v>
      </c>
      <c r="BG1420">
        <v>89.505954968437905</v>
      </c>
      <c r="BH1420">
        <v>83.883648857769899</v>
      </c>
      <c r="BI1420">
        <v>84.012189063623893</v>
      </c>
    </row>
    <row r="1421" spans="1:61" x14ac:dyDescent="0.25">
      <c r="A1421" s="10" t="str">
        <f>VLOOKUP(D1421,'Index-Relations'!E:F,2,FALSE)</f>
        <v>ESG</v>
      </c>
      <c r="B1421" t="s">
        <v>3450</v>
      </c>
      <c r="C1421" s="53" t="s">
        <v>2762</v>
      </c>
      <c r="D1421" s="59" t="s">
        <v>2811</v>
      </c>
      <c r="E1421" s="59" t="s">
        <v>4861</v>
      </c>
      <c r="F1421" t="s">
        <v>578</v>
      </c>
      <c r="G1421" t="s">
        <v>577</v>
      </c>
      <c r="H1421" t="s">
        <v>579</v>
      </c>
      <c r="I1421" s="52">
        <v>45597</v>
      </c>
      <c r="J1421" t="s">
        <v>2457</v>
      </c>
      <c r="K1421">
        <v>590</v>
      </c>
      <c r="L1421" s="73">
        <v>88.185833636852905</v>
      </c>
      <c r="M1421">
        <v>586</v>
      </c>
      <c r="N1421">
        <v>0.99893779884279399</v>
      </c>
      <c r="O1421" s="73">
        <v>89.566952438428899</v>
      </c>
      <c r="P1421">
        <v>586</v>
      </c>
      <c r="Q1421">
        <v>0.99893779884279399</v>
      </c>
      <c r="R1421">
        <v>579</v>
      </c>
      <c r="S1421">
        <v>0.99407549193578804</v>
      </c>
      <c r="T1421">
        <v>30.400665824281099</v>
      </c>
      <c r="U1421">
        <v>0.60710989859092102</v>
      </c>
      <c r="V1421">
        <v>414</v>
      </c>
      <c r="W1421">
        <v>7.7028892232346893E-2</v>
      </c>
      <c r="X1421">
        <v>82</v>
      </c>
      <c r="Y1421">
        <v>586</v>
      </c>
      <c r="Z1421">
        <v>0.99893779884279399</v>
      </c>
      <c r="AA1421">
        <v>35.742713234057398</v>
      </c>
      <c r="AB1421">
        <v>555</v>
      </c>
      <c r="AC1421">
        <v>0.94367077652350095</v>
      </c>
      <c r="AD1421">
        <v>31</v>
      </c>
      <c r="AE1421">
        <v>5.5267022319293001E-2</v>
      </c>
      <c r="AF1421">
        <v>4</v>
      </c>
      <c r="AG1421">
        <v>1.0622011572054E-3</v>
      </c>
      <c r="AH1421">
        <v>6.9105914403183198E-3</v>
      </c>
      <c r="AI1421">
        <v>44</v>
      </c>
      <c r="AJ1421" s="73">
        <v>84.273745482363907</v>
      </c>
      <c r="AK1421">
        <v>586</v>
      </c>
      <c r="AL1421">
        <v>0.99893779884279399</v>
      </c>
      <c r="AM1421">
        <v>0</v>
      </c>
      <c r="AN1421">
        <v>0</v>
      </c>
      <c r="AO1421">
        <v>1.5242175309815399E-2</v>
      </c>
      <c r="AP1421">
        <v>2</v>
      </c>
      <c r="AQ1421">
        <v>590</v>
      </c>
      <c r="AR1421">
        <v>1</v>
      </c>
      <c r="AS1421">
        <v>0</v>
      </c>
      <c r="AT1421">
        <v>0</v>
      </c>
      <c r="AU1421">
        <v>2.273137272481E-5</v>
      </c>
      <c r="AV1421">
        <v>1</v>
      </c>
      <c r="AW1421">
        <v>590</v>
      </c>
      <c r="AX1421">
        <v>0.999999999999999</v>
      </c>
      <c r="AY1421" s="73">
        <v>84.006662496991893</v>
      </c>
      <c r="AZ1421">
        <v>586</v>
      </c>
      <c r="BA1421">
        <v>0.99893779884279399</v>
      </c>
      <c r="BB1421">
        <v>568</v>
      </c>
      <c r="BC1421">
        <v>0.915566712546385</v>
      </c>
      <c r="BD1421">
        <v>20</v>
      </c>
      <c r="BE1421">
        <v>6.9191112143798694E-2</v>
      </c>
      <c r="BF1421">
        <v>88.185833636852905</v>
      </c>
      <c r="BG1421">
        <v>89.566952438428899</v>
      </c>
      <c r="BH1421">
        <v>84.006662496991893</v>
      </c>
      <c r="BI1421">
        <v>84.273745482363907</v>
      </c>
    </row>
    <row r="1422" spans="1:61" x14ac:dyDescent="0.25">
      <c r="A1422" s="10" t="str">
        <f>VLOOKUP(D1422,'Index-Relations'!E:F,2,FALSE)</f>
        <v>ESG</v>
      </c>
      <c r="B1422" t="s">
        <v>3450</v>
      </c>
      <c r="C1422" s="53" t="s">
        <v>2763</v>
      </c>
      <c r="D1422" s="59" t="s">
        <v>2811</v>
      </c>
      <c r="E1422" s="59" t="s">
        <v>4862</v>
      </c>
      <c r="F1422" t="s">
        <v>578</v>
      </c>
      <c r="G1422" t="s">
        <v>577</v>
      </c>
      <c r="H1422" t="s">
        <v>579</v>
      </c>
      <c r="I1422" s="52">
        <v>45566</v>
      </c>
      <c r="J1422" t="s">
        <v>2457</v>
      </c>
      <c r="K1422">
        <v>590</v>
      </c>
      <c r="L1422" s="73">
        <v>88.308364457659906</v>
      </c>
      <c r="M1422">
        <v>586</v>
      </c>
      <c r="N1422">
        <v>0.99903974587284095</v>
      </c>
      <c r="O1422" s="73">
        <v>89.591805948973004</v>
      </c>
      <c r="P1422">
        <v>586</v>
      </c>
      <c r="Q1422">
        <v>0.99903974587284095</v>
      </c>
      <c r="R1422">
        <v>579</v>
      </c>
      <c r="S1422">
        <v>0.99396015204590504</v>
      </c>
      <c r="T1422">
        <v>30.346992339882998</v>
      </c>
      <c r="U1422">
        <v>0.60729614502439</v>
      </c>
      <c r="V1422">
        <v>414</v>
      </c>
      <c r="W1422">
        <v>7.77013883536887E-2</v>
      </c>
      <c r="X1422">
        <v>82</v>
      </c>
      <c r="Y1422">
        <v>586</v>
      </c>
      <c r="Z1422">
        <v>0.99903974587284206</v>
      </c>
      <c r="AA1422">
        <v>35.639159585312299</v>
      </c>
      <c r="AB1422">
        <v>558</v>
      </c>
      <c r="AC1422">
        <v>0.94949745950669795</v>
      </c>
      <c r="AD1422">
        <v>28</v>
      </c>
      <c r="AE1422">
        <v>4.9542286366142697E-2</v>
      </c>
      <c r="AF1422">
        <v>4</v>
      </c>
      <c r="AG1422">
        <v>9.6025412715837401E-4</v>
      </c>
      <c r="AH1422">
        <v>5.34707171118802E-3</v>
      </c>
      <c r="AI1422">
        <v>44</v>
      </c>
      <c r="AJ1422" s="73">
        <v>84.390900878982904</v>
      </c>
      <c r="AK1422">
        <v>586</v>
      </c>
      <c r="AL1422">
        <v>0.99903974587284095</v>
      </c>
      <c r="AM1422">
        <v>0</v>
      </c>
      <c r="AN1422">
        <v>0</v>
      </c>
      <c r="AO1422">
        <v>1.6245266338054901E-2</v>
      </c>
      <c r="AP1422">
        <v>2</v>
      </c>
      <c r="AQ1422">
        <v>590</v>
      </c>
      <c r="AR1422">
        <v>0.999999999999999</v>
      </c>
      <c r="AS1422">
        <v>0</v>
      </c>
      <c r="AT1422">
        <v>0</v>
      </c>
      <c r="AU1422">
        <v>2.3600873664304999E-5</v>
      </c>
      <c r="AV1422">
        <v>1</v>
      </c>
      <c r="AW1422">
        <v>590</v>
      </c>
      <c r="AX1422">
        <v>0.999999999999999</v>
      </c>
      <c r="AY1422" s="73">
        <v>84.221390666516001</v>
      </c>
      <c r="AZ1422">
        <v>586</v>
      </c>
      <c r="BA1422">
        <v>0.99903974587284095</v>
      </c>
      <c r="BB1422">
        <v>568</v>
      </c>
      <c r="BC1422">
        <v>0.91311106210791804</v>
      </c>
      <c r="BD1422">
        <v>20</v>
      </c>
      <c r="BE1422">
        <v>7.0643671554026594E-2</v>
      </c>
      <c r="BF1422">
        <v>88.308364457659906</v>
      </c>
      <c r="BG1422">
        <v>89.591805948973004</v>
      </c>
      <c r="BH1422">
        <v>84.221390666516001</v>
      </c>
      <c r="BI1422">
        <v>84.390900878982904</v>
      </c>
    </row>
    <row r="1423" spans="1:61" x14ac:dyDescent="0.25">
      <c r="A1423" s="10" t="str">
        <f>VLOOKUP(D1423,'Index-Relations'!E:F,2,FALSE)</f>
        <v>ESG</v>
      </c>
      <c r="B1423" t="s">
        <v>3450</v>
      </c>
      <c r="C1423" s="53" t="s">
        <v>2764</v>
      </c>
      <c r="D1423" s="59" t="s">
        <v>2811</v>
      </c>
      <c r="E1423" s="59" t="s">
        <v>4863</v>
      </c>
      <c r="F1423" t="s">
        <v>578</v>
      </c>
      <c r="G1423" t="s">
        <v>577</v>
      </c>
      <c r="H1423" t="s">
        <v>579</v>
      </c>
      <c r="I1423" s="52">
        <v>45537</v>
      </c>
      <c r="J1423" t="s">
        <v>2457</v>
      </c>
      <c r="K1423">
        <v>590</v>
      </c>
      <c r="L1423" s="73">
        <v>88.585927160892894</v>
      </c>
      <c r="M1423">
        <v>586</v>
      </c>
      <c r="N1423">
        <v>0.99896556967781602</v>
      </c>
      <c r="O1423" s="73">
        <v>89.628041993010996</v>
      </c>
      <c r="P1423">
        <v>586</v>
      </c>
      <c r="Q1423">
        <v>0.99896556967781602</v>
      </c>
      <c r="R1423">
        <v>579</v>
      </c>
      <c r="S1423">
        <v>0.994380323971638</v>
      </c>
      <c r="T1423">
        <v>30.5202181858144</v>
      </c>
      <c r="U1423">
        <v>0.61169595270772503</v>
      </c>
      <c r="V1423">
        <v>413</v>
      </c>
      <c r="W1423">
        <v>7.8708021405383605E-2</v>
      </c>
      <c r="X1423">
        <v>82</v>
      </c>
      <c r="Y1423">
        <v>586</v>
      </c>
      <c r="Z1423">
        <v>0.99896556967781602</v>
      </c>
      <c r="AA1423">
        <v>37.272683212204001</v>
      </c>
      <c r="AB1423">
        <v>563</v>
      </c>
      <c r="AC1423">
        <v>0.96760061904065198</v>
      </c>
      <c r="AD1423">
        <v>26</v>
      </c>
      <c r="AE1423">
        <v>3.5291029833158197E-2</v>
      </c>
      <c r="AF1423">
        <v>1</v>
      </c>
      <c r="AG1423">
        <v>0</v>
      </c>
      <c r="AH1423">
        <v>5.3906940185139496E-3</v>
      </c>
      <c r="AI1423">
        <v>43</v>
      </c>
      <c r="AJ1423" s="73">
        <v>84.852193784546998</v>
      </c>
      <c r="AK1423">
        <v>586</v>
      </c>
      <c r="AL1423">
        <v>0.99896556967781602</v>
      </c>
      <c r="AM1423">
        <v>0</v>
      </c>
      <c r="AN1423">
        <v>0</v>
      </c>
      <c r="AO1423">
        <v>1.39471523713875E-2</v>
      </c>
      <c r="AP1423">
        <v>2</v>
      </c>
      <c r="AQ1423">
        <v>590</v>
      </c>
      <c r="AR1423">
        <v>1</v>
      </c>
      <c r="AS1423">
        <v>0</v>
      </c>
      <c r="AT1423">
        <v>0</v>
      </c>
      <c r="AU1423">
        <v>2.9439621201121999E-5</v>
      </c>
      <c r="AV1423">
        <v>1</v>
      </c>
      <c r="AW1423">
        <v>590</v>
      </c>
      <c r="AX1423">
        <v>1</v>
      </c>
      <c r="AY1423" s="73">
        <v>84.6844813704449</v>
      </c>
      <c r="AZ1423">
        <v>586</v>
      </c>
      <c r="BA1423">
        <v>0.99896556967781602</v>
      </c>
      <c r="BB1423">
        <v>568</v>
      </c>
      <c r="BC1423">
        <v>0.91527525259067599</v>
      </c>
      <c r="BD1423">
        <v>20</v>
      </c>
      <c r="BE1423">
        <v>7.0777595037936E-2</v>
      </c>
      <c r="BF1423">
        <v>88.585927160892894</v>
      </c>
      <c r="BG1423">
        <v>89.628041993010996</v>
      </c>
      <c r="BH1423">
        <v>84.6844813704449</v>
      </c>
      <c r="BI1423">
        <v>84.852193784546998</v>
      </c>
    </row>
    <row r="1424" spans="1:61" x14ac:dyDescent="0.25">
      <c r="A1424" s="10" t="str">
        <f>VLOOKUP(D1424,'Index-Relations'!E:F,2,FALSE)</f>
        <v>ESG</v>
      </c>
      <c r="B1424" t="s">
        <v>3450</v>
      </c>
      <c r="C1424" s="53" t="s">
        <v>3350</v>
      </c>
      <c r="D1424" s="59" t="s">
        <v>2811</v>
      </c>
      <c r="E1424" s="59" t="s">
        <v>4864</v>
      </c>
      <c r="F1424" t="s">
        <v>578</v>
      </c>
      <c r="G1424" t="s">
        <v>577</v>
      </c>
      <c r="H1424" t="s">
        <v>579</v>
      </c>
      <c r="I1424" s="52">
        <v>45505</v>
      </c>
      <c r="J1424" t="s">
        <v>2457</v>
      </c>
      <c r="K1424">
        <v>590</v>
      </c>
      <c r="L1424" s="73">
        <v>88.782067272478002</v>
      </c>
      <c r="M1424">
        <v>586</v>
      </c>
      <c r="N1424">
        <v>0.99894689636024903</v>
      </c>
      <c r="O1424" s="73">
        <v>89.643120332113995</v>
      </c>
      <c r="P1424">
        <v>586</v>
      </c>
      <c r="Q1424">
        <v>0.99894689636024903</v>
      </c>
      <c r="R1424">
        <v>579</v>
      </c>
      <c r="S1424">
        <v>0.99434467752123001</v>
      </c>
      <c r="T1424">
        <v>30.336481812646699</v>
      </c>
      <c r="U1424">
        <v>0.61496893406276598</v>
      </c>
      <c r="V1424">
        <v>414</v>
      </c>
      <c r="W1424">
        <v>8.5588205039320506E-2</v>
      </c>
      <c r="X1424">
        <v>82</v>
      </c>
      <c r="Y1424">
        <v>586</v>
      </c>
      <c r="Z1424">
        <v>0.99894689636024903</v>
      </c>
      <c r="AA1424">
        <v>37.793309471439898</v>
      </c>
      <c r="AB1424">
        <v>562</v>
      </c>
      <c r="AC1424">
        <v>0.96517772363393495</v>
      </c>
      <c r="AD1424">
        <v>24</v>
      </c>
      <c r="AE1424">
        <v>3.3769172726313197E-2</v>
      </c>
      <c r="AF1424">
        <v>4</v>
      </c>
      <c r="AG1424">
        <v>1.05310363975087E-3</v>
      </c>
      <c r="AH1424">
        <v>5.3467402656300197E-3</v>
      </c>
      <c r="AI1424">
        <v>43</v>
      </c>
      <c r="AJ1424" s="73">
        <v>84.907650865785001</v>
      </c>
      <c r="AK1424">
        <v>586</v>
      </c>
      <c r="AL1424">
        <v>0.99894689636024903</v>
      </c>
      <c r="AM1424">
        <v>0</v>
      </c>
      <c r="AN1424">
        <v>0</v>
      </c>
      <c r="AO1424">
        <v>1.3586912681958E-2</v>
      </c>
      <c r="AP1424">
        <v>2</v>
      </c>
      <c r="AQ1424">
        <v>590</v>
      </c>
      <c r="AR1424">
        <v>1</v>
      </c>
      <c r="AS1424">
        <v>0</v>
      </c>
      <c r="AT1424">
        <v>0</v>
      </c>
      <c r="AU1424">
        <v>2.9395857139567001E-5</v>
      </c>
      <c r="AV1424">
        <v>1</v>
      </c>
      <c r="AW1424">
        <v>589</v>
      </c>
      <c r="AX1424">
        <v>0.99998059310770804</v>
      </c>
      <c r="AY1424" s="73">
        <v>85.147515498407003</v>
      </c>
      <c r="AZ1424">
        <v>586</v>
      </c>
      <c r="BA1424">
        <v>0.99894689636024903</v>
      </c>
      <c r="BB1424">
        <v>569</v>
      </c>
      <c r="BC1424">
        <v>0.92012543204828601</v>
      </c>
      <c r="BD1424">
        <v>19</v>
      </c>
      <c r="BE1424">
        <v>6.6287655269755302E-2</v>
      </c>
      <c r="BF1424">
        <v>88.782067272478002</v>
      </c>
      <c r="BG1424">
        <v>89.643120332113995</v>
      </c>
      <c r="BH1424">
        <v>85.147515498407003</v>
      </c>
      <c r="BI1424">
        <v>84.907650865785001</v>
      </c>
    </row>
    <row r="1425" spans="1:61" x14ac:dyDescent="0.25">
      <c r="A1425" s="10" t="str">
        <f>VLOOKUP(D1425,'Index-Relations'!E:F,2,FALSE)</f>
        <v>ESG</v>
      </c>
      <c r="B1425" t="s">
        <v>3450</v>
      </c>
      <c r="C1425" s="53" t="s">
        <v>2765</v>
      </c>
      <c r="D1425" s="59" t="s">
        <v>2811</v>
      </c>
      <c r="E1425" s="59" t="s">
        <v>4865</v>
      </c>
      <c r="F1425" t="s">
        <v>578</v>
      </c>
      <c r="G1425" t="s">
        <v>577</v>
      </c>
      <c r="H1425" t="s">
        <v>579</v>
      </c>
      <c r="I1425" s="52">
        <v>45474</v>
      </c>
      <c r="J1425" t="s">
        <v>2457</v>
      </c>
      <c r="K1425">
        <v>591</v>
      </c>
      <c r="L1425" s="73">
        <v>89.244464602933903</v>
      </c>
      <c r="M1425">
        <v>587</v>
      </c>
      <c r="N1425">
        <v>0.99906595462469805</v>
      </c>
      <c r="O1425" s="73">
        <v>89.761522362552</v>
      </c>
      <c r="P1425">
        <v>587</v>
      </c>
      <c r="Q1425">
        <v>0.99906595462469805</v>
      </c>
      <c r="R1425">
        <v>580</v>
      </c>
      <c r="S1425">
        <v>0.99419539145629499</v>
      </c>
      <c r="T1425">
        <v>30.056217735428302</v>
      </c>
      <c r="U1425">
        <v>0.632523018877586</v>
      </c>
      <c r="V1425">
        <v>412</v>
      </c>
      <c r="W1425">
        <v>8.6160623649092299E-2</v>
      </c>
      <c r="X1425">
        <v>81</v>
      </c>
      <c r="Y1425">
        <v>587</v>
      </c>
      <c r="Z1425">
        <v>0.99906595462469905</v>
      </c>
      <c r="AA1425">
        <v>38.380938209206498</v>
      </c>
      <c r="AB1425">
        <v>561</v>
      </c>
      <c r="AC1425">
        <v>0.95316398574287597</v>
      </c>
      <c r="AD1425">
        <v>26</v>
      </c>
      <c r="AE1425">
        <v>4.59019688818227E-2</v>
      </c>
      <c r="AF1425">
        <v>4</v>
      </c>
      <c r="AG1425">
        <v>9.3404537530063204E-4</v>
      </c>
      <c r="AH1425">
        <v>5.3412492606424401E-3</v>
      </c>
      <c r="AI1425">
        <v>43</v>
      </c>
      <c r="AJ1425" s="73">
        <v>85.010693403687895</v>
      </c>
      <c r="AK1425">
        <v>587</v>
      </c>
      <c r="AL1425">
        <v>0.99906595462469805</v>
      </c>
      <c r="AM1425">
        <v>0</v>
      </c>
      <c r="AN1425">
        <v>0</v>
      </c>
      <c r="AO1425">
        <v>1.4172704981501199E-2</v>
      </c>
      <c r="AP1425">
        <v>2</v>
      </c>
      <c r="AQ1425">
        <v>591</v>
      </c>
      <c r="AR1425">
        <v>0.999999999999999</v>
      </c>
      <c r="AS1425">
        <v>0</v>
      </c>
      <c r="AT1425">
        <v>0</v>
      </c>
      <c r="AU1425">
        <v>0</v>
      </c>
      <c r="AV1425">
        <v>0</v>
      </c>
      <c r="AW1425">
        <v>590</v>
      </c>
      <c r="AX1425">
        <v>0.99998032864535302</v>
      </c>
      <c r="AY1425" s="73">
        <v>86.288868279866904</v>
      </c>
      <c r="AZ1425">
        <v>587</v>
      </c>
      <c r="BA1425">
        <v>0.99906595462469805</v>
      </c>
      <c r="BB1425">
        <v>570</v>
      </c>
      <c r="BC1425">
        <v>0.92258381417383895</v>
      </c>
      <c r="BD1425">
        <v>19</v>
      </c>
      <c r="BE1425">
        <v>6.32434808446595E-2</v>
      </c>
      <c r="BF1425">
        <v>89.244464602933903</v>
      </c>
      <c r="BG1425">
        <v>89.761522362552</v>
      </c>
      <c r="BH1425">
        <v>86.288868279866904</v>
      </c>
      <c r="BI1425">
        <v>85.010693403687895</v>
      </c>
    </row>
    <row r="1426" spans="1:61" x14ac:dyDescent="0.25">
      <c r="A1426" s="10" t="str">
        <f>VLOOKUP(D1426,'Index-Relations'!E:F,2,FALSE)</f>
        <v>ESG</v>
      </c>
      <c r="B1426" t="s">
        <v>3450</v>
      </c>
      <c r="C1426" s="53" t="s">
        <v>2766</v>
      </c>
      <c r="D1426" s="59" t="s">
        <v>2811</v>
      </c>
      <c r="E1426" s="59" t="s">
        <v>4866</v>
      </c>
      <c r="F1426" t="s">
        <v>578</v>
      </c>
      <c r="G1426" t="s">
        <v>577</v>
      </c>
      <c r="H1426" t="s">
        <v>579</v>
      </c>
      <c r="I1426" s="52">
        <v>45446</v>
      </c>
      <c r="J1426" t="s">
        <v>2457</v>
      </c>
      <c r="K1426">
        <v>586</v>
      </c>
      <c r="L1426" s="73">
        <v>89.377605213487897</v>
      </c>
      <c r="M1426">
        <v>583</v>
      </c>
      <c r="N1426">
        <v>0.99906668123785602</v>
      </c>
      <c r="O1426" s="73">
        <v>89.711528497803997</v>
      </c>
      <c r="P1426">
        <v>583</v>
      </c>
      <c r="Q1426">
        <v>0.99906668123785602</v>
      </c>
      <c r="R1426">
        <v>576</v>
      </c>
      <c r="S1426">
        <v>0.99383985251082696</v>
      </c>
      <c r="T1426">
        <v>30.170652993520701</v>
      </c>
      <c r="U1426">
        <v>0.63644772635056901</v>
      </c>
      <c r="V1426">
        <v>408</v>
      </c>
      <c r="W1426">
        <v>8.9789661184931993E-2</v>
      </c>
      <c r="X1426">
        <v>80</v>
      </c>
      <c r="Y1426">
        <v>582</v>
      </c>
      <c r="Z1426">
        <v>0.99895138412070095</v>
      </c>
      <c r="AA1426">
        <v>38.900826203554303</v>
      </c>
      <c r="AB1426">
        <v>557</v>
      </c>
      <c r="AC1426">
        <v>0.96249519208546497</v>
      </c>
      <c r="AD1426">
        <v>25</v>
      </c>
      <c r="AE1426">
        <v>3.6456192035236798E-2</v>
      </c>
      <c r="AF1426">
        <v>4</v>
      </c>
      <c r="AG1426">
        <v>1.0486158792977699E-3</v>
      </c>
      <c r="AH1426">
        <v>5.2314362669220599E-3</v>
      </c>
      <c r="AI1426">
        <v>43</v>
      </c>
      <c r="AJ1426" s="73">
        <v>85.186682898133995</v>
      </c>
      <c r="AK1426">
        <v>583</v>
      </c>
      <c r="AL1426">
        <v>0.99906668123785602</v>
      </c>
      <c r="AM1426">
        <v>0</v>
      </c>
      <c r="AN1426">
        <v>0</v>
      </c>
      <c r="AO1426">
        <v>1.38786538324507E-2</v>
      </c>
      <c r="AP1426">
        <v>2</v>
      </c>
      <c r="AQ1426">
        <v>586</v>
      </c>
      <c r="AR1426">
        <v>1</v>
      </c>
      <c r="AS1426">
        <v>0</v>
      </c>
      <c r="AT1426">
        <v>0</v>
      </c>
      <c r="AU1426">
        <v>0</v>
      </c>
      <c r="AV1426">
        <v>0</v>
      </c>
      <c r="AW1426">
        <v>586</v>
      </c>
      <c r="AX1426">
        <v>1</v>
      </c>
      <c r="AY1426" s="73">
        <v>86.556042333161997</v>
      </c>
      <c r="AZ1426">
        <v>583</v>
      </c>
      <c r="BA1426">
        <v>0.99906668123785602</v>
      </c>
      <c r="BB1426">
        <v>565</v>
      </c>
      <c r="BC1426">
        <v>0.92015128580399697</v>
      </c>
      <c r="BD1426">
        <v>19</v>
      </c>
      <c r="BE1426">
        <v>6.5970060363551505E-2</v>
      </c>
      <c r="BF1426">
        <v>89.377605213487897</v>
      </c>
      <c r="BG1426">
        <v>89.711528497803997</v>
      </c>
      <c r="BH1426">
        <v>86.556042333161997</v>
      </c>
      <c r="BI1426">
        <v>85.186682898133995</v>
      </c>
    </row>
    <row r="1427" spans="1:61" x14ac:dyDescent="0.25">
      <c r="A1427" s="10" t="str">
        <f>VLOOKUP(D1427,'Index-Relations'!E:F,2,FALSE)</f>
        <v>ESG</v>
      </c>
      <c r="B1427" t="s">
        <v>3450</v>
      </c>
      <c r="C1427" s="53" t="s">
        <v>2767</v>
      </c>
      <c r="D1427" s="59" t="s">
        <v>2811</v>
      </c>
      <c r="E1427" s="59" t="s">
        <v>4867</v>
      </c>
      <c r="F1427" t="s">
        <v>578</v>
      </c>
      <c r="G1427" t="s">
        <v>577</v>
      </c>
      <c r="H1427" t="s">
        <v>579</v>
      </c>
      <c r="I1427" s="52">
        <v>45413</v>
      </c>
      <c r="J1427" t="s">
        <v>2457</v>
      </c>
      <c r="K1427">
        <v>586</v>
      </c>
      <c r="L1427" s="73">
        <v>89.496748147104</v>
      </c>
      <c r="M1427">
        <v>583</v>
      </c>
      <c r="N1427">
        <v>0.99906163846792795</v>
      </c>
      <c r="O1427" s="73">
        <v>89.816407893842097</v>
      </c>
      <c r="P1427">
        <v>583</v>
      </c>
      <c r="Q1427">
        <v>0.99906163846792795</v>
      </c>
      <c r="R1427">
        <v>576</v>
      </c>
      <c r="S1427">
        <v>0.99390751408495703</v>
      </c>
      <c r="T1427">
        <v>30.226563710632</v>
      </c>
      <c r="U1427">
        <v>0.63425353403738904</v>
      </c>
      <c r="V1427">
        <v>408</v>
      </c>
      <c r="W1427">
        <v>8.7354726150448106E-2</v>
      </c>
      <c r="X1427">
        <v>79</v>
      </c>
      <c r="Y1427">
        <v>582</v>
      </c>
      <c r="Z1427">
        <v>0.99893608616576401</v>
      </c>
      <c r="AA1427">
        <v>40.224900901716801</v>
      </c>
      <c r="AB1427">
        <v>557</v>
      </c>
      <c r="AC1427">
        <v>0.96311624010953401</v>
      </c>
      <c r="AD1427">
        <v>25</v>
      </c>
      <c r="AE1427">
        <v>3.5819846056230398E-2</v>
      </c>
      <c r="AF1427">
        <v>4</v>
      </c>
      <c r="AG1427">
        <v>1.06391383423475E-3</v>
      </c>
      <c r="AH1427">
        <v>4.9582284598163997E-3</v>
      </c>
      <c r="AI1427">
        <v>43</v>
      </c>
      <c r="AJ1427" s="73">
        <v>85.267525957776002</v>
      </c>
      <c r="AK1427">
        <v>583</v>
      </c>
      <c r="AL1427">
        <v>0.99906163846792795</v>
      </c>
      <c r="AM1427">
        <v>0</v>
      </c>
      <c r="AN1427">
        <v>0</v>
      </c>
      <c r="AO1427">
        <v>1.3779870742718E-2</v>
      </c>
      <c r="AP1427">
        <v>2</v>
      </c>
      <c r="AQ1427">
        <v>585</v>
      </c>
      <c r="AR1427">
        <v>0.99987437779865496</v>
      </c>
      <c r="AS1427">
        <v>0</v>
      </c>
      <c r="AT1427">
        <v>0</v>
      </c>
      <c r="AU1427">
        <v>0</v>
      </c>
      <c r="AV1427">
        <v>0</v>
      </c>
      <c r="AW1427">
        <v>585</v>
      </c>
      <c r="AX1427">
        <v>0.99987437779865496</v>
      </c>
      <c r="AY1427" s="73">
        <v>86.728472461083996</v>
      </c>
      <c r="AZ1427">
        <v>583</v>
      </c>
      <c r="BA1427">
        <v>0.99906163846792795</v>
      </c>
      <c r="BB1427">
        <v>561</v>
      </c>
      <c r="BC1427">
        <v>0.93962125836919497</v>
      </c>
      <c r="BD1427">
        <v>22</v>
      </c>
      <c r="BE1427">
        <v>4.6473248686741603E-2</v>
      </c>
      <c r="BF1427">
        <v>89.496748147104</v>
      </c>
      <c r="BG1427">
        <v>89.816407893842097</v>
      </c>
      <c r="BH1427">
        <v>86.728472461083996</v>
      </c>
      <c r="BI1427">
        <v>85.267525957776002</v>
      </c>
    </row>
    <row r="1428" spans="1:61" x14ac:dyDescent="0.25">
      <c r="A1428" s="10" t="str">
        <f>VLOOKUP(D1428,'Index-Relations'!E:F,2,FALSE)</f>
        <v>ESG</v>
      </c>
      <c r="B1428" t="s">
        <v>3450</v>
      </c>
      <c r="C1428" s="53" t="s">
        <v>2768</v>
      </c>
      <c r="D1428" s="59" t="s">
        <v>2811</v>
      </c>
      <c r="E1428" s="59" t="s">
        <v>4868</v>
      </c>
      <c r="F1428" t="s">
        <v>578</v>
      </c>
      <c r="G1428" t="s">
        <v>577</v>
      </c>
      <c r="H1428" t="s">
        <v>579</v>
      </c>
      <c r="I1428" s="52">
        <v>45383</v>
      </c>
      <c r="J1428" t="s">
        <v>2457</v>
      </c>
      <c r="K1428">
        <v>587</v>
      </c>
      <c r="L1428">
        <v>91.786226830144699</v>
      </c>
      <c r="M1428">
        <v>584</v>
      </c>
      <c r="N1428">
        <v>0.99919096821082798</v>
      </c>
      <c r="O1428">
        <v>92.440535030947302</v>
      </c>
      <c r="P1428">
        <v>584</v>
      </c>
      <c r="Q1428">
        <v>0.99919096821082798</v>
      </c>
      <c r="R1428">
        <v>577</v>
      </c>
      <c r="S1428">
        <v>0.99444181933368203</v>
      </c>
      <c r="T1428">
        <v>30.027264388299201</v>
      </c>
      <c r="U1428">
        <v>0.63250101041256102</v>
      </c>
      <c r="V1428">
        <v>409</v>
      </c>
      <c r="W1428">
        <v>8.7030468550978402E-2</v>
      </c>
      <c r="X1428">
        <v>79</v>
      </c>
      <c r="Y1428">
        <v>583</v>
      </c>
      <c r="Z1428">
        <v>0.99904763393868501</v>
      </c>
      <c r="AA1428">
        <v>38.987240230144202</v>
      </c>
      <c r="AB1428">
        <v>558</v>
      </c>
      <c r="AC1428">
        <v>0.96354659135279197</v>
      </c>
      <c r="AD1428">
        <v>25</v>
      </c>
      <c r="AE1428">
        <v>3.5501042585892102E-2</v>
      </c>
      <c r="AF1428">
        <v>4</v>
      </c>
      <c r="AG1428">
        <v>9.5236606131528896E-4</v>
      </c>
      <c r="AH1428">
        <v>4.92633944491957E-3</v>
      </c>
      <c r="AI1428">
        <v>43</v>
      </c>
      <c r="AJ1428">
        <v>89.028597522111895</v>
      </c>
      <c r="AK1428">
        <v>584</v>
      </c>
      <c r="AL1428">
        <v>0.99919096821082798</v>
      </c>
      <c r="AM1428">
        <v>0</v>
      </c>
      <c r="AN1428">
        <v>0</v>
      </c>
      <c r="AO1428">
        <v>1.1674342083986799E-2</v>
      </c>
      <c r="AP1428">
        <v>2</v>
      </c>
      <c r="AQ1428">
        <v>586</v>
      </c>
      <c r="AR1428">
        <v>0.99988364590021594</v>
      </c>
      <c r="AS1428">
        <v>0</v>
      </c>
      <c r="AT1428">
        <v>0</v>
      </c>
      <c r="AU1428">
        <v>0</v>
      </c>
      <c r="AV1428">
        <v>0</v>
      </c>
      <c r="AW1428">
        <v>586</v>
      </c>
      <c r="AX1428">
        <v>0.99988364590021594</v>
      </c>
      <c r="AY1428">
        <v>90.183713272240894</v>
      </c>
      <c r="AZ1428">
        <v>584</v>
      </c>
      <c r="BA1428">
        <v>0.99919096821082798</v>
      </c>
      <c r="BB1428">
        <v>562</v>
      </c>
      <c r="BC1428">
        <v>0.94237284736878402</v>
      </c>
      <c r="BD1428">
        <v>22</v>
      </c>
      <c r="BE1428">
        <v>4.5836456447444898E-2</v>
      </c>
      <c r="BF1428">
        <v>89.649269292400902</v>
      </c>
      <c r="BG1428">
        <v>89.8447811607749</v>
      </c>
      <c r="BH1428">
        <v>87.101142293720997</v>
      </c>
      <c r="BI1428">
        <v>85.309742009702902</v>
      </c>
    </row>
    <row r="1429" spans="1:61" x14ac:dyDescent="0.25">
      <c r="A1429" s="10" t="str">
        <f>VLOOKUP(D1429,'Index-Relations'!E:F,2,FALSE)</f>
        <v>ESG</v>
      </c>
      <c r="B1429" t="s">
        <v>3450</v>
      </c>
      <c r="C1429" s="53" t="s">
        <v>2769</v>
      </c>
      <c r="D1429" s="59" t="s">
        <v>2811</v>
      </c>
      <c r="E1429" s="59" t="s">
        <v>4869</v>
      </c>
      <c r="F1429" t="s">
        <v>578</v>
      </c>
      <c r="G1429" t="s">
        <v>577</v>
      </c>
      <c r="H1429" t="s">
        <v>579</v>
      </c>
      <c r="I1429" s="52">
        <v>45352</v>
      </c>
      <c r="J1429" t="s">
        <v>2457</v>
      </c>
      <c r="K1429">
        <v>587</v>
      </c>
      <c r="L1429">
        <v>91.908935407399397</v>
      </c>
      <c r="M1429">
        <v>584</v>
      </c>
      <c r="N1429">
        <v>0.99916625841960205</v>
      </c>
      <c r="O1429">
        <v>92.452578112090507</v>
      </c>
      <c r="P1429">
        <v>584</v>
      </c>
      <c r="Q1429">
        <v>0.99916625841960205</v>
      </c>
      <c r="R1429">
        <v>577</v>
      </c>
      <c r="S1429">
        <v>0.99452981598255097</v>
      </c>
      <c r="T1429">
        <v>29.885999452029999</v>
      </c>
      <c r="U1429">
        <v>0.60279338888354905</v>
      </c>
      <c r="V1429">
        <v>402</v>
      </c>
      <c r="W1429">
        <v>6.9055310210613396E-2</v>
      </c>
      <c r="X1429">
        <v>70</v>
      </c>
      <c r="Y1429">
        <v>583</v>
      </c>
      <c r="Z1429">
        <v>0.99904472269025102</v>
      </c>
      <c r="AA1429">
        <v>40.671627104453002</v>
      </c>
      <c r="AB1429">
        <v>558</v>
      </c>
      <c r="AC1429">
        <v>0.96341754646468403</v>
      </c>
      <c r="AD1429">
        <v>25</v>
      </c>
      <c r="AE1429">
        <v>3.5627176225568102E-2</v>
      </c>
      <c r="AF1429">
        <v>4</v>
      </c>
      <c r="AG1429">
        <v>9.5527730974768999E-4</v>
      </c>
      <c r="AH1429">
        <v>1.4873276748348201E-3</v>
      </c>
      <c r="AI1429">
        <v>29</v>
      </c>
      <c r="AJ1429">
        <v>89.144471512413702</v>
      </c>
      <c r="AK1429">
        <v>584</v>
      </c>
      <c r="AL1429">
        <v>0.99916625841960205</v>
      </c>
      <c r="AM1429">
        <v>0</v>
      </c>
      <c r="AN1429">
        <v>0</v>
      </c>
      <c r="AO1429">
        <v>1.10236459469596E-2</v>
      </c>
      <c r="AP1429">
        <v>2</v>
      </c>
      <c r="AQ1429">
        <v>586</v>
      </c>
      <c r="AR1429">
        <v>0.99988435505553996</v>
      </c>
      <c r="AS1429">
        <v>0</v>
      </c>
      <c r="AT1429">
        <v>0</v>
      </c>
      <c r="AU1429">
        <v>0</v>
      </c>
      <c r="AV1429">
        <v>0</v>
      </c>
      <c r="AW1429">
        <v>586</v>
      </c>
      <c r="AX1429">
        <v>0.99988435505553996</v>
      </c>
      <c r="AY1429">
        <v>90.389244412164004</v>
      </c>
      <c r="AZ1429">
        <v>584</v>
      </c>
      <c r="BA1429">
        <v>0.99916625841960205</v>
      </c>
      <c r="BB1429">
        <v>562</v>
      </c>
      <c r="BC1429">
        <v>0.94493182257027797</v>
      </c>
      <c r="BD1429">
        <v>22</v>
      </c>
      <c r="BE1429">
        <v>4.3928886538302403E-2</v>
      </c>
      <c r="BF1429">
        <v>89.802903596263903</v>
      </c>
      <c r="BG1429">
        <v>89.882554311446896</v>
      </c>
      <c r="BH1429">
        <v>87.401992976675999</v>
      </c>
      <c r="BI1429">
        <v>85.413236357637999</v>
      </c>
    </row>
    <row r="1430" spans="1:61" x14ac:dyDescent="0.25">
      <c r="A1430" s="10" t="str">
        <f>VLOOKUP(D1430,'Index-Relations'!E:F,2,FALSE)</f>
        <v>ESG</v>
      </c>
      <c r="B1430" t="s">
        <v>3450</v>
      </c>
      <c r="C1430" s="53" t="s">
        <v>2770</v>
      </c>
      <c r="D1430" s="59" t="s">
        <v>2811</v>
      </c>
      <c r="E1430" s="59" t="s">
        <v>4870</v>
      </c>
      <c r="F1430" t="s">
        <v>578</v>
      </c>
      <c r="G1430" t="s">
        <v>577</v>
      </c>
      <c r="H1430" t="s">
        <v>579</v>
      </c>
      <c r="I1430" s="52">
        <v>45323</v>
      </c>
      <c r="J1430" t="s">
        <v>2457</v>
      </c>
      <c r="K1430">
        <v>587</v>
      </c>
      <c r="L1430">
        <v>91.996225813162894</v>
      </c>
      <c r="M1430">
        <v>584</v>
      </c>
      <c r="N1430">
        <v>0.99919410439302703</v>
      </c>
      <c r="O1430">
        <v>92.4333447540332</v>
      </c>
      <c r="P1430">
        <v>584</v>
      </c>
      <c r="Q1430">
        <v>0.99919410439302703</v>
      </c>
      <c r="R1430">
        <v>577</v>
      </c>
      <c r="S1430">
        <v>0.99432599305168201</v>
      </c>
      <c r="T1430">
        <v>29.9043440889014</v>
      </c>
      <c r="U1430">
        <v>0.59326367019894799</v>
      </c>
      <c r="V1430">
        <v>399</v>
      </c>
      <c r="W1430">
        <v>6.9334624728009206E-2</v>
      </c>
      <c r="X1430">
        <v>68</v>
      </c>
      <c r="Y1430">
        <v>583</v>
      </c>
      <c r="Z1430">
        <v>0.99908557078196703</v>
      </c>
      <c r="AA1430">
        <v>40.571111102855802</v>
      </c>
      <c r="AB1430">
        <v>558</v>
      </c>
      <c r="AC1430">
        <v>0.96353012792789905</v>
      </c>
      <c r="AD1430">
        <v>25</v>
      </c>
      <c r="AE1430">
        <v>3.55554428540674E-2</v>
      </c>
      <c r="AF1430">
        <v>4</v>
      </c>
      <c r="AG1430">
        <v>9.14429218032704E-4</v>
      </c>
      <c r="AH1430">
        <v>1.5239781488983401E-3</v>
      </c>
      <c r="AI1430">
        <v>29</v>
      </c>
      <c r="AJ1430">
        <v>89.264825844670497</v>
      </c>
      <c r="AK1430">
        <v>584</v>
      </c>
      <c r="AL1430">
        <v>0.99919410439302703</v>
      </c>
      <c r="AM1430">
        <v>0</v>
      </c>
      <c r="AN1430">
        <v>0</v>
      </c>
      <c r="AO1430">
        <v>1.0997639125113499E-2</v>
      </c>
      <c r="AP1430">
        <v>2</v>
      </c>
      <c r="AQ1430">
        <v>584</v>
      </c>
      <c r="AR1430">
        <v>0.99919410439302703</v>
      </c>
      <c r="AS1430">
        <v>0</v>
      </c>
      <c r="AT1430">
        <v>0</v>
      </c>
      <c r="AU1430">
        <v>0</v>
      </c>
      <c r="AV1430">
        <v>0</v>
      </c>
      <c r="AW1430">
        <v>584</v>
      </c>
      <c r="AX1430">
        <v>0.99919410439302703</v>
      </c>
      <c r="AY1430">
        <v>90.505468587368995</v>
      </c>
      <c r="AZ1430">
        <v>584</v>
      </c>
      <c r="BA1430">
        <v>0.99919410439302703</v>
      </c>
      <c r="BB1430">
        <v>560</v>
      </c>
      <c r="BC1430">
        <v>0.942758410787221</v>
      </c>
      <c r="BD1430">
        <v>22</v>
      </c>
      <c r="BE1430">
        <v>4.5438054480692401E-2</v>
      </c>
      <c r="BF1430">
        <v>89.916956611738001</v>
      </c>
      <c r="BG1430">
        <v>89.898032102311006</v>
      </c>
      <c r="BH1430">
        <v>87.495449499463902</v>
      </c>
      <c r="BI1430">
        <v>85.630392026923005</v>
      </c>
    </row>
    <row r="1431" spans="1:61" x14ac:dyDescent="0.25">
      <c r="A1431" s="10" t="str">
        <f>VLOOKUP(D1431,'Index-Relations'!E:F,2,FALSE)</f>
        <v>ESG</v>
      </c>
      <c r="B1431" t="s">
        <v>3450</v>
      </c>
      <c r="C1431" s="53" t="s">
        <v>2760</v>
      </c>
      <c r="D1431" s="59" t="s">
        <v>2811</v>
      </c>
      <c r="E1431" s="59" t="s">
        <v>4859</v>
      </c>
      <c r="F1431" t="s">
        <v>2462</v>
      </c>
      <c r="G1431" t="s">
        <v>2463</v>
      </c>
      <c r="H1431" t="s">
        <v>2464</v>
      </c>
      <c r="I1431" s="52">
        <v>45658</v>
      </c>
      <c r="J1431" t="s">
        <v>2457</v>
      </c>
      <c r="K1431">
        <v>588</v>
      </c>
      <c r="L1431" s="73">
        <v>88.387432414379902</v>
      </c>
      <c r="M1431">
        <v>587</v>
      </c>
      <c r="N1431">
        <v>0.99991827458623606</v>
      </c>
      <c r="O1431" s="73">
        <v>89.885584312534903</v>
      </c>
      <c r="P1431">
        <v>587</v>
      </c>
      <c r="Q1431">
        <v>0.99991827458623606</v>
      </c>
      <c r="R1431">
        <v>579</v>
      </c>
      <c r="S1431">
        <v>0.99334222879193101</v>
      </c>
      <c r="T1431">
        <v>30.017942942126801</v>
      </c>
      <c r="U1431">
        <v>0.616730336037701</v>
      </c>
      <c r="V1431">
        <v>424</v>
      </c>
      <c r="W1431">
        <v>8.75986243422473E-2</v>
      </c>
      <c r="X1431">
        <v>86</v>
      </c>
      <c r="Y1431">
        <v>587</v>
      </c>
      <c r="Z1431">
        <v>0.99991827458623606</v>
      </c>
      <c r="AA1431">
        <v>38.061584052998498</v>
      </c>
      <c r="AB1431">
        <v>546</v>
      </c>
      <c r="AC1431">
        <v>0.93498375037231496</v>
      </c>
      <c r="AD1431">
        <v>41</v>
      </c>
      <c r="AE1431">
        <v>6.4934524213919903E-2</v>
      </c>
      <c r="AF1431">
        <v>1</v>
      </c>
      <c r="AG1431">
        <v>8.1725413764763196E-5</v>
      </c>
      <c r="AH1431">
        <v>5.6318430965877596E-3</v>
      </c>
      <c r="AI1431">
        <v>43</v>
      </c>
      <c r="AJ1431" s="73">
        <v>83.819105872127906</v>
      </c>
      <c r="AK1431">
        <v>587</v>
      </c>
      <c r="AL1431">
        <v>0.99991827458623606</v>
      </c>
      <c r="AM1431">
        <v>0</v>
      </c>
      <c r="AN1431">
        <v>0</v>
      </c>
      <c r="AO1431">
        <v>1.6832988421189101E-2</v>
      </c>
      <c r="AP1431">
        <v>2</v>
      </c>
      <c r="AQ1431">
        <v>588</v>
      </c>
      <c r="AR1431">
        <v>1</v>
      </c>
      <c r="AS1431">
        <v>0</v>
      </c>
      <c r="AT1431">
        <v>0</v>
      </c>
      <c r="AU1431">
        <v>2.2379058222695999E-5</v>
      </c>
      <c r="AV1431">
        <v>1</v>
      </c>
      <c r="AW1431">
        <v>588</v>
      </c>
      <c r="AX1431">
        <v>1</v>
      </c>
      <c r="AY1431" s="73">
        <v>84.585537481906002</v>
      </c>
      <c r="AZ1431">
        <v>587</v>
      </c>
      <c r="BA1431">
        <v>0.99991827458623606</v>
      </c>
      <c r="BB1431">
        <v>568</v>
      </c>
      <c r="BC1431">
        <v>0.95833686153396902</v>
      </c>
      <c r="BD1431">
        <v>18</v>
      </c>
      <c r="BE1431">
        <v>2.4830150044840901E-2</v>
      </c>
      <c r="BF1431">
        <v>88.387432414379902</v>
      </c>
      <c r="BG1431">
        <v>89.885584312534903</v>
      </c>
      <c r="BH1431">
        <v>84.585537481906002</v>
      </c>
      <c r="BI1431">
        <v>83.819105872127906</v>
      </c>
    </row>
    <row r="1432" spans="1:61" x14ac:dyDescent="0.25">
      <c r="A1432" s="10" t="str">
        <f>VLOOKUP(D1432,'Index-Relations'!E:F,2,FALSE)</f>
        <v>ESG</v>
      </c>
      <c r="B1432" t="s">
        <v>3450</v>
      </c>
      <c r="C1432" s="53" t="s">
        <v>2761</v>
      </c>
      <c r="D1432" s="59" t="s">
        <v>2811</v>
      </c>
      <c r="E1432" s="59" t="s">
        <v>4860</v>
      </c>
      <c r="F1432" t="s">
        <v>2462</v>
      </c>
      <c r="G1432" t="s">
        <v>2463</v>
      </c>
      <c r="H1432" t="s">
        <v>2464</v>
      </c>
      <c r="I1432" s="52">
        <v>45628</v>
      </c>
      <c r="J1432" t="s">
        <v>2457</v>
      </c>
      <c r="K1432">
        <v>590</v>
      </c>
      <c r="L1432" s="73">
        <v>88.060770436799999</v>
      </c>
      <c r="M1432">
        <v>586</v>
      </c>
      <c r="N1432">
        <v>0.99893822811865396</v>
      </c>
      <c r="O1432" s="73">
        <v>89.505954968437905</v>
      </c>
      <c r="P1432">
        <v>586</v>
      </c>
      <c r="Q1432">
        <v>0.99893822811865396</v>
      </c>
      <c r="R1432">
        <v>579</v>
      </c>
      <c r="S1432">
        <v>0.99430622632223697</v>
      </c>
      <c r="T1432">
        <v>30.0296218704189</v>
      </c>
      <c r="U1432">
        <v>0.60523400153178597</v>
      </c>
      <c r="V1432">
        <v>415</v>
      </c>
      <c r="W1432">
        <v>7.7161817750811407E-2</v>
      </c>
      <c r="X1432">
        <v>83</v>
      </c>
      <c r="Y1432">
        <v>586</v>
      </c>
      <c r="Z1432">
        <v>0.99893822811865396</v>
      </c>
      <c r="AA1432">
        <v>34.401358203170602</v>
      </c>
      <c r="AB1432">
        <v>555</v>
      </c>
      <c r="AC1432">
        <v>0.94545742524843701</v>
      </c>
      <c r="AD1432">
        <v>31</v>
      </c>
      <c r="AE1432">
        <v>5.3480802870217198E-2</v>
      </c>
      <c r="AF1432">
        <v>4</v>
      </c>
      <c r="AG1432">
        <v>1.06177188134552E-3</v>
      </c>
      <c r="AH1432">
        <v>5.3961166015276396E-3</v>
      </c>
      <c r="AI1432">
        <v>44</v>
      </c>
      <c r="AJ1432" s="73">
        <v>84.012189063624007</v>
      </c>
      <c r="AK1432">
        <v>586</v>
      </c>
      <c r="AL1432">
        <v>0.99893822811865396</v>
      </c>
      <c r="AM1432">
        <v>0</v>
      </c>
      <c r="AN1432">
        <v>0</v>
      </c>
      <c r="AO1432">
        <v>1.9185781350742701E-2</v>
      </c>
      <c r="AP1432">
        <v>3</v>
      </c>
      <c r="AQ1432">
        <v>590</v>
      </c>
      <c r="AR1432">
        <v>0.999999999999999</v>
      </c>
      <c r="AS1432">
        <v>0</v>
      </c>
      <c r="AT1432">
        <v>0</v>
      </c>
      <c r="AU1432">
        <v>2.1413913492469002E-5</v>
      </c>
      <c r="AV1432">
        <v>1</v>
      </c>
      <c r="AW1432">
        <v>590</v>
      </c>
      <c r="AX1432">
        <v>0.999999999999999</v>
      </c>
      <c r="AY1432" s="73">
        <v>83.883648857769998</v>
      </c>
      <c r="AZ1432">
        <v>586</v>
      </c>
      <c r="BA1432">
        <v>0.99893822811865396</v>
      </c>
      <c r="BB1432">
        <v>568</v>
      </c>
      <c r="BC1432">
        <v>0.92070374470346406</v>
      </c>
      <c r="BD1432">
        <v>19</v>
      </c>
      <c r="BE1432">
        <v>6.0110473945793198E-2</v>
      </c>
      <c r="BF1432">
        <v>88.060770436799999</v>
      </c>
      <c r="BG1432">
        <v>89.505954968437905</v>
      </c>
      <c r="BH1432">
        <v>83.883648857769998</v>
      </c>
      <c r="BI1432">
        <v>84.012189063624007</v>
      </c>
    </row>
    <row r="1433" spans="1:61" x14ac:dyDescent="0.25">
      <c r="A1433" s="10" t="str">
        <f>VLOOKUP(D1433,'Index-Relations'!E:F,2,FALSE)</f>
        <v>ESG</v>
      </c>
      <c r="B1433" t="s">
        <v>3450</v>
      </c>
      <c r="C1433" s="53" t="s">
        <v>2762</v>
      </c>
      <c r="D1433" s="59" t="s">
        <v>2811</v>
      </c>
      <c r="E1433" s="59" t="s">
        <v>4861</v>
      </c>
      <c r="F1433" t="s">
        <v>2462</v>
      </c>
      <c r="G1433" t="s">
        <v>2463</v>
      </c>
      <c r="H1433" t="s">
        <v>2464</v>
      </c>
      <c r="I1433" s="52">
        <v>45597</v>
      </c>
      <c r="J1433" t="s">
        <v>2457</v>
      </c>
      <c r="K1433">
        <v>590</v>
      </c>
      <c r="L1433" s="73">
        <v>88.185833636852905</v>
      </c>
      <c r="M1433">
        <v>586</v>
      </c>
      <c r="N1433">
        <v>0.99893779884279399</v>
      </c>
      <c r="O1433" s="73">
        <v>89.566952438428999</v>
      </c>
      <c r="P1433">
        <v>586</v>
      </c>
      <c r="Q1433">
        <v>0.99893779884279399</v>
      </c>
      <c r="R1433">
        <v>579</v>
      </c>
      <c r="S1433">
        <v>0.99407549193578804</v>
      </c>
      <c r="T1433">
        <v>30.400665824281099</v>
      </c>
      <c r="U1433">
        <v>0.60710989859092102</v>
      </c>
      <c r="V1433">
        <v>414</v>
      </c>
      <c r="W1433">
        <v>7.7028892232346893E-2</v>
      </c>
      <c r="X1433">
        <v>82</v>
      </c>
      <c r="Y1433">
        <v>586</v>
      </c>
      <c r="Z1433">
        <v>0.99893779884279499</v>
      </c>
      <c r="AA1433">
        <v>35.742713234057398</v>
      </c>
      <c r="AB1433">
        <v>555</v>
      </c>
      <c r="AC1433">
        <v>0.94367077652350095</v>
      </c>
      <c r="AD1433">
        <v>31</v>
      </c>
      <c r="AE1433">
        <v>5.5267022319293001E-2</v>
      </c>
      <c r="AF1433">
        <v>4</v>
      </c>
      <c r="AG1433">
        <v>1.0622011572056201E-3</v>
      </c>
      <c r="AH1433">
        <v>6.9105914403183198E-3</v>
      </c>
      <c r="AI1433">
        <v>44</v>
      </c>
      <c r="AJ1433" s="73">
        <v>84.273745482364006</v>
      </c>
      <c r="AK1433">
        <v>586</v>
      </c>
      <c r="AL1433">
        <v>0.99893779884279399</v>
      </c>
      <c r="AM1433">
        <v>0</v>
      </c>
      <c r="AN1433">
        <v>0</v>
      </c>
      <c r="AO1433">
        <v>1.5242175309815399E-2</v>
      </c>
      <c r="AP1433">
        <v>2</v>
      </c>
      <c r="AQ1433">
        <v>590</v>
      </c>
      <c r="AR1433">
        <v>1</v>
      </c>
      <c r="AS1433">
        <v>0</v>
      </c>
      <c r="AT1433">
        <v>0</v>
      </c>
      <c r="AU1433">
        <v>2.273137272481E-5</v>
      </c>
      <c r="AV1433">
        <v>1</v>
      </c>
      <c r="AW1433">
        <v>590</v>
      </c>
      <c r="AX1433">
        <v>1</v>
      </c>
      <c r="AY1433" s="73">
        <v>84.006662496991893</v>
      </c>
      <c r="AZ1433">
        <v>586</v>
      </c>
      <c r="BA1433">
        <v>0.99893779884279399</v>
      </c>
      <c r="BB1433">
        <v>568</v>
      </c>
      <c r="BC1433">
        <v>0.915566712546385</v>
      </c>
      <c r="BD1433">
        <v>20</v>
      </c>
      <c r="BE1433">
        <v>6.9191112143798694E-2</v>
      </c>
      <c r="BF1433">
        <v>88.185833636852905</v>
      </c>
      <c r="BG1433">
        <v>89.566952438428999</v>
      </c>
      <c r="BH1433">
        <v>84.006662496991893</v>
      </c>
      <c r="BI1433">
        <v>84.273745482364006</v>
      </c>
    </row>
    <row r="1434" spans="1:61" x14ac:dyDescent="0.25">
      <c r="A1434" s="10" t="str">
        <f>VLOOKUP(D1434,'Index-Relations'!E:F,2,FALSE)</f>
        <v>ESG</v>
      </c>
      <c r="B1434" t="s">
        <v>3450</v>
      </c>
      <c r="C1434" s="53" t="s">
        <v>2763</v>
      </c>
      <c r="D1434" s="59" t="s">
        <v>2811</v>
      </c>
      <c r="E1434" s="59" t="s">
        <v>4862</v>
      </c>
      <c r="F1434" t="s">
        <v>2462</v>
      </c>
      <c r="G1434" t="s">
        <v>2463</v>
      </c>
      <c r="H1434" t="s">
        <v>2464</v>
      </c>
      <c r="I1434" s="52">
        <v>45566</v>
      </c>
      <c r="J1434" t="s">
        <v>2457</v>
      </c>
      <c r="K1434">
        <v>590</v>
      </c>
      <c r="L1434" s="73">
        <v>88.308364457659906</v>
      </c>
      <c r="M1434">
        <v>586</v>
      </c>
      <c r="N1434">
        <v>0.99903974587284095</v>
      </c>
      <c r="O1434" s="73">
        <v>89.591805948972905</v>
      </c>
      <c r="P1434">
        <v>586</v>
      </c>
      <c r="Q1434">
        <v>0.99903974587284095</v>
      </c>
      <c r="R1434">
        <v>579</v>
      </c>
      <c r="S1434">
        <v>0.99396015204590504</v>
      </c>
      <c r="T1434">
        <v>30.346992339882998</v>
      </c>
      <c r="U1434">
        <v>0.60729614502439</v>
      </c>
      <c r="V1434">
        <v>414</v>
      </c>
      <c r="W1434">
        <v>7.7701388353688797E-2</v>
      </c>
      <c r="X1434">
        <v>82</v>
      </c>
      <c r="Y1434">
        <v>586</v>
      </c>
      <c r="Z1434">
        <v>0.99903974587284095</v>
      </c>
      <c r="AA1434">
        <v>35.639159585312299</v>
      </c>
      <c r="AB1434">
        <v>558</v>
      </c>
      <c r="AC1434">
        <v>0.94949745950669795</v>
      </c>
      <c r="AD1434">
        <v>28</v>
      </c>
      <c r="AE1434">
        <v>4.9542286366142697E-2</v>
      </c>
      <c r="AF1434">
        <v>4</v>
      </c>
      <c r="AG1434">
        <v>9.6025412715837401E-4</v>
      </c>
      <c r="AH1434">
        <v>5.34707171118802E-3</v>
      </c>
      <c r="AI1434">
        <v>44</v>
      </c>
      <c r="AJ1434" s="73">
        <v>84.390900878982904</v>
      </c>
      <c r="AK1434">
        <v>586</v>
      </c>
      <c r="AL1434">
        <v>0.99903974587284095</v>
      </c>
      <c r="AM1434">
        <v>0</v>
      </c>
      <c r="AN1434">
        <v>0</v>
      </c>
      <c r="AO1434">
        <v>1.6245266338054901E-2</v>
      </c>
      <c r="AP1434">
        <v>2</v>
      </c>
      <c r="AQ1434">
        <v>590</v>
      </c>
      <c r="AR1434">
        <v>0.999999999999999</v>
      </c>
      <c r="AS1434">
        <v>0</v>
      </c>
      <c r="AT1434">
        <v>0</v>
      </c>
      <c r="AU1434">
        <v>2.3600873664304999E-5</v>
      </c>
      <c r="AV1434">
        <v>1</v>
      </c>
      <c r="AW1434">
        <v>590</v>
      </c>
      <c r="AX1434">
        <v>0.999999999999999</v>
      </c>
      <c r="AY1434" s="73">
        <v>84.221390666515902</v>
      </c>
      <c r="AZ1434">
        <v>586</v>
      </c>
      <c r="BA1434">
        <v>0.99903974587284095</v>
      </c>
      <c r="BB1434">
        <v>568</v>
      </c>
      <c r="BC1434">
        <v>0.91311106210791804</v>
      </c>
      <c r="BD1434">
        <v>20</v>
      </c>
      <c r="BE1434">
        <v>7.0643671554026594E-2</v>
      </c>
      <c r="BF1434">
        <v>88.308364457659906</v>
      </c>
      <c r="BG1434">
        <v>89.591805948972905</v>
      </c>
      <c r="BH1434">
        <v>84.221390666515902</v>
      </c>
      <c r="BI1434">
        <v>84.390900878982904</v>
      </c>
    </row>
    <row r="1435" spans="1:61" x14ac:dyDescent="0.25">
      <c r="A1435" s="10" t="str">
        <f>VLOOKUP(D1435,'Index-Relations'!E:F,2,FALSE)</f>
        <v>ESG</v>
      </c>
      <c r="B1435" t="s">
        <v>3450</v>
      </c>
      <c r="C1435" s="53" t="s">
        <v>2764</v>
      </c>
      <c r="D1435" s="59" t="s">
        <v>2811</v>
      </c>
      <c r="E1435" s="59" t="s">
        <v>4863</v>
      </c>
      <c r="F1435" t="s">
        <v>2462</v>
      </c>
      <c r="G1435" t="s">
        <v>2463</v>
      </c>
      <c r="H1435" t="s">
        <v>2464</v>
      </c>
      <c r="I1435" s="52">
        <v>45537</v>
      </c>
      <c r="J1435" t="s">
        <v>2457</v>
      </c>
      <c r="K1435">
        <v>590</v>
      </c>
      <c r="L1435" s="73">
        <v>88.585927160892993</v>
      </c>
      <c r="M1435">
        <v>586</v>
      </c>
      <c r="N1435">
        <v>0.99896556967781602</v>
      </c>
      <c r="O1435" s="73">
        <v>89.628041993010896</v>
      </c>
      <c r="P1435">
        <v>586</v>
      </c>
      <c r="Q1435">
        <v>0.99896556967781602</v>
      </c>
      <c r="R1435">
        <v>579</v>
      </c>
      <c r="S1435">
        <v>0.994380323971638</v>
      </c>
      <c r="T1435">
        <v>30.5202181858144</v>
      </c>
      <c r="U1435">
        <v>0.61169595270772503</v>
      </c>
      <c r="V1435">
        <v>413</v>
      </c>
      <c r="W1435">
        <v>7.8708021405383605E-2</v>
      </c>
      <c r="X1435">
        <v>82</v>
      </c>
      <c r="Y1435">
        <v>586</v>
      </c>
      <c r="Z1435">
        <v>0.99896556967781602</v>
      </c>
      <c r="AA1435">
        <v>37.272683212204001</v>
      </c>
      <c r="AB1435">
        <v>563</v>
      </c>
      <c r="AC1435">
        <v>0.96760061904065198</v>
      </c>
      <c r="AD1435">
        <v>26</v>
      </c>
      <c r="AE1435">
        <v>3.5291029833158197E-2</v>
      </c>
      <c r="AF1435">
        <v>1</v>
      </c>
      <c r="AG1435">
        <v>0</v>
      </c>
      <c r="AH1435">
        <v>5.3906940185139496E-3</v>
      </c>
      <c r="AI1435">
        <v>43</v>
      </c>
      <c r="AJ1435" s="73">
        <v>84.852193784546898</v>
      </c>
      <c r="AK1435">
        <v>586</v>
      </c>
      <c r="AL1435">
        <v>0.99896556967781602</v>
      </c>
      <c r="AM1435">
        <v>0</v>
      </c>
      <c r="AN1435">
        <v>0</v>
      </c>
      <c r="AO1435">
        <v>1.39471523713875E-2</v>
      </c>
      <c r="AP1435">
        <v>2</v>
      </c>
      <c r="AQ1435">
        <v>590</v>
      </c>
      <c r="AR1435">
        <v>1</v>
      </c>
      <c r="AS1435">
        <v>0</v>
      </c>
      <c r="AT1435">
        <v>0</v>
      </c>
      <c r="AU1435">
        <v>2.9439621201121999E-5</v>
      </c>
      <c r="AV1435">
        <v>1</v>
      </c>
      <c r="AW1435">
        <v>590</v>
      </c>
      <c r="AX1435">
        <v>1</v>
      </c>
      <c r="AY1435" s="73">
        <v>84.684481370444999</v>
      </c>
      <c r="AZ1435">
        <v>586</v>
      </c>
      <c r="BA1435">
        <v>0.99896556967781602</v>
      </c>
      <c r="BB1435">
        <v>568</v>
      </c>
      <c r="BC1435">
        <v>0.91527525259067599</v>
      </c>
      <c r="BD1435">
        <v>20</v>
      </c>
      <c r="BE1435">
        <v>7.0777595037936E-2</v>
      </c>
      <c r="BF1435">
        <v>88.585927160892993</v>
      </c>
      <c r="BG1435">
        <v>89.628041993010896</v>
      </c>
      <c r="BH1435">
        <v>84.684481370444999</v>
      </c>
      <c r="BI1435">
        <v>84.852193784546898</v>
      </c>
    </row>
    <row r="1436" spans="1:61" x14ac:dyDescent="0.25">
      <c r="A1436" s="10" t="str">
        <f>VLOOKUP(D1436,'Index-Relations'!E:F,2,FALSE)</f>
        <v>ESG</v>
      </c>
      <c r="B1436" t="s">
        <v>3450</v>
      </c>
      <c r="C1436" s="53" t="s">
        <v>3350</v>
      </c>
      <c r="D1436" s="59" t="s">
        <v>2811</v>
      </c>
      <c r="E1436" s="59" t="s">
        <v>4864</v>
      </c>
      <c r="F1436" t="s">
        <v>2462</v>
      </c>
      <c r="G1436" t="s">
        <v>2463</v>
      </c>
      <c r="H1436" t="s">
        <v>2464</v>
      </c>
      <c r="I1436" s="52">
        <v>45505</v>
      </c>
      <c r="J1436" t="s">
        <v>2457</v>
      </c>
      <c r="K1436">
        <v>590</v>
      </c>
      <c r="L1436" s="73">
        <v>88.782067272477903</v>
      </c>
      <c r="M1436">
        <v>586</v>
      </c>
      <c r="N1436">
        <v>0.99894689636024903</v>
      </c>
      <c r="O1436" s="73">
        <v>89.643120332113995</v>
      </c>
      <c r="P1436">
        <v>586</v>
      </c>
      <c r="Q1436">
        <v>0.99894689636024903</v>
      </c>
      <c r="R1436">
        <v>579</v>
      </c>
      <c r="S1436">
        <v>0.99434467752123001</v>
      </c>
      <c r="T1436">
        <v>30.336481812646699</v>
      </c>
      <c r="U1436">
        <v>0.61496893406276598</v>
      </c>
      <c r="V1436">
        <v>414</v>
      </c>
      <c r="W1436">
        <v>8.5588205039320506E-2</v>
      </c>
      <c r="X1436">
        <v>82</v>
      </c>
      <c r="Y1436">
        <v>586</v>
      </c>
      <c r="Z1436">
        <v>0.99894689636024903</v>
      </c>
      <c r="AA1436">
        <v>37.793309471439898</v>
      </c>
      <c r="AB1436">
        <v>562</v>
      </c>
      <c r="AC1436">
        <v>0.96517772363393595</v>
      </c>
      <c r="AD1436">
        <v>24</v>
      </c>
      <c r="AE1436">
        <v>3.3769172726313197E-2</v>
      </c>
      <c r="AF1436">
        <v>4</v>
      </c>
      <c r="AG1436">
        <v>1.0531036397506599E-3</v>
      </c>
      <c r="AH1436">
        <v>5.3467402656300197E-3</v>
      </c>
      <c r="AI1436">
        <v>43</v>
      </c>
      <c r="AJ1436" s="73">
        <v>84.907650865784902</v>
      </c>
      <c r="AK1436">
        <v>586</v>
      </c>
      <c r="AL1436">
        <v>0.99894689636024903</v>
      </c>
      <c r="AM1436">
        <v>0</v>
      </c>
      <c r="AN1436">
        <v>0</v>
      </c>
      <c r="AO1436">
        <v>1.3586912681958E-2</v>
      </c>
      <c r="AP1436">
        <v>2</v>
      </c>
      <c r="AQ1436">
        <v>590</v>
      </c>
      <c r="AR1436">
        <v>1</v>
      </c>
      <c r="AS1436">
        <v>0</v>
      </c>
      <c r="AT1436">
        <v>0</v>
      </c>
      <c r="AU1436">
        <v>2.9395857139567001E-5</v>
      </c>
      <c r="AV1436">
        <v>1</v>
      </c>
      <c r="AW1436">
        <v>589</v>
      </c>
      <c r="AX1436">
        <v>0.99998059310770804</v>
      </c>
      <c r="AY1436" s="73">
        <v>85.147515498407003</v>
      </c>
      <c r="AZ1436">
        <v>586</v>
      </c>
      <c r="BA1436">
        <v>0.99894689636024903</v>
      </c>
      <c r="BB1436">
        <v>569</v>
      </c>
      <c r="BC1436">
        <v>0.92012543204828601</v>
      </c>
      <c r="BD1436">
        <v>19</v>
      </c>
      <c r="BE1436">
        <v>6.6287655269755302E-2</v>
      </c>
      <c r="BF1436">
        <v>88.782067272477903</v>
      </c>
      <c r="BG1436">
        <v>89.643120332113995</v>
      </c>
      <c r="BH1436">
        <v>85.147515498407003</v>
      </c>
      <c r="BI1436">
        <v>84.907650865784902</v>
      </c>
    </row>
    <row r="1437" spans="1:61" x14ac:dyDescent="0.25">
      <c r="A1437" s="10" t="str">
        <f>VLOOKUP(D1437,'Index-Relations'!E:F,2,FALSE)</f>
        <v>ESG</v>
      </c>
      <c r="B1437" t="s">
        <v>3450</v>
      </c>
      <c r="C1437" s="53" t="s">
        <v>2765</v>
      </c>
      <c r="D1437" s="59" t="s">
        <v>2811</v>
      </c>
      <c r="E1437" s="59" t="s">
        <v>4865</v>
      </c>
      <c r="F1437" t="s">
        <v>2462</v>
      </c>
      <c r="G1437" t="s">
        <v>2463</v>
      </c>
      <c r="H1437" t="s">
        <v>2464</v>
      </c>
      <c r="I1437" s="52">
        <v>45474</v>
      </c>
      <c r="J1437" t="s">
        <v>2457</v>
      </c>
      <c r="K1437">
        <v>591</v>
      </c>
      <c r="L1437" s="73">
        <v>89.244464602934002</v>
      </c>
      <c r="M1437">
        <v>587</v>
      </c>
      <c r="N1437">
        <v>0.99906595462469805</v>
      </c>
      <c r="O1437" s="73">
        <v>89.761522362551901</v>
      </c>
      <c r="P1437">
        <v>587</v>
      </c>
      <c r="Q1437">
        <v>0.99906595462469805</v>
      </c>
      <c r="R1437">
        <v>580</v>
      </c>
      <c r="S1437">
        <v>0.99419539145629499</v>
      </c>
      <c r="T1437">
        <v>30.056217735428199</v>
      </c>
      <c r="U1437">
        <v>0.632523018877587</v>
      </c>
      <c r="V1437">
        <v>412</v>
      </c>
      <c r="W1437">
        <v>8.6160623649092299E-2</v>
      </c>
      <c r="X1437">
        <v>81</v>
      </c>
      <c r="Y1437">
        <v>587</v>
      </c>
      <c r="Z1437">
        <v>0.99906595462469905</v>
      </c>
      <c r="AA1437">
        <v>38.380938209206498</v>
      </c>
      <c r="AB1437">
        <v>561</v>
      </c>
      <c r="AC1437">
        <v>0.95316398574287597</v>
      </c>
      <c r="AD1437">
        <v>26</v>
      </c>
      <c r="AE1437">
        <v>4.59019688818227E-2</v>
      </c>
      <c r="AF1437">
        <v>4</v>
      </c>
      <c r="AG1437">
        <v>9.3404537530107602E-4</v>
      </c>
      <c r="AH1437">
        <v>5.3412492606424496E-3</v>
      </c>
      <c r="AI1437">
        <v>43</v>
      </c>
      <c r="AJ1437" s="73">
        <v>85.010693403687995</v>
      </c>
      <c r="AK1437">
        <v>587</v>
      </c>
      <c r="AL1437">
        <v>0.99906595462469805</v>
      </c>
      <c r="AM1437">
        <v>0</v>
      </c>
      <c r="AN1437">
        <v>0</v>
      </c>
      <c r="AO1437">
        <v>1.4172704981501199E-2</v>
      </c>
      <c r="AP1437">
        <v>2</v>
      </c>
      <c r="AQ1437">
        <v>591</v>
      </c>
      <c r="AR1437">
        <v>0.999999999999999</v>
      </c>
      <c r="AS1437">
        <v>0</v>
      </c>
      <c r="AT1437">
        <v>0</v>
      </c>
      <c r="AU1437">
        <v>0</v>
      </c>
      <c r="AV1437">
        <v>0</v>
      </c>
      <c r="AW1437">
        <v>590</v>
      </c>
      <c r="AX1437">
        <v>0.99998032864535302</v>
      </c>
      <c r="AY1437" s="73">
        <v>86.288868279867003</v>
      </c>
      <c r="AZ1437">
        <v>587</v>
      </c>
      <c r="BA1437">
        <v>0.99906595462469805</v>
      </c>
      <c r="BB1437">
        <v>570</v>
      </c>
      <c r="BC1437">
        <v>0.92258381417383895</v>
      </c>
      <c r="BD1437">
        <v>19</v>
      </c>
      <c r="BE1437">
        <v>6.32434808446595E-2</v>
      </c>
      <c r="BF1437">
        <v>89.244464602934002</v>
      </c>
      <c r="BG1437">
        <v>89.761522362551901</v>
      </c>
      <c r="BH1437">
        <v>86.288868279867003</v>
      </c>
      <c r="BI1437">
        <v>85.010693403687995</v>
      </c>
    </row>
    <row r="1438" spans="1:61" x14ac:dyDescent="0.25">
      <c r="A1438" s="10" t="str">
        <f>VLOOKUP(D1438,'Index-Relations'!E:F,2,FALSE)</f>
        <v>ESG</v>
      </c>
      <c r="B1438" t="s">
        <v>3450</v>
      </c>
      <c r="C1438" s="53" t="s">
        <v>2766</v>
      </c>
      <c r="D1438" s="59" t="s">
        <v>2811</v>
      </c>
      <c r="E1438" s="59" t="s">
        <v>4866</v>
      </c>
      <c r="F1438" t="s">
        <v>2462</v>
      </c>
      <c r="G1438" t="s">
        <v>2463</v>
      </c>
      <c r="H1438" t="s">
        <v>2464</v>
      </c>
      <c r="I1438" s="52">
        <v>45446</v>
      </c>
      <c r="J1438" t="s">
        <v>2457</v>
      </c>
      <c r="K1438">
        <v>586</v>
      </c>
      <c r="L1438" s="73">
        <v>89.377605213487996</v>
      </c>
      <c r="M1438">
        <v>583</v>
      </c>
      <c r="N1438">
        <v>0.99906668123785602</v>
      </c>
      <c r="O1438" s="73">
        <v>89.711528497803897</v>
      </c>
      <c r="P1438">
        <v>583</v>
      </c>
      <c r="Q1438">
        <v>0.99906668123785602</v>
      </c>
      <c r="R1438">
        <v>576</v>
      </c>
      <c r="S1438">
        <v>0.99383985251082596</v>
      </c>
      <c r="T1438">
        <v>30.1706529935208</v>
      </c>
      <c r="U1438">
        <v>0.63644772635056901</v>
      </c>
      <c r="V1438">
        <v>408</v>
      </c>
      <c r="W1438">
        <v>8.9789661184931993E-2</v>
      </c>
      <c r="X1438">
        <v>80</v>
      </c>
      <c r="Y1438">
        <v>582</v>
      </c>
      <c r="Z1438">
        <v>0.99895138412070195</v>
      </c>
      <c r="AA1438">
        <v>38.900826203554303</v>
      </c>
      <c r="AB1438">
        <v>557</v>
      </c>
      <c r="AC1438">
        <v>0.96249519208546497</v>
      </c>
      <c r="AD1438">
        <v>25</v>
      </c>
      <c r="AE1438">
        <v>3.6456192035236798E-2</v>
      </c>
      <c r="AF1438">
        <v>4</v>
      </c>
      <c r="AG1438">
        <v>1.0486158792977699E-3</v>
      </c>
      <c r="AH1438">
        <v>5.2314362669220503E-3</v>
      </c>
      <c r="AI1438">
        <v>43</v>
      </c>
      <c r="AJ1438" s="73">
        <v>85.186682898133995</v>
      </c>
      <c r="AK1438">
        <v>583</v>
      </c>
      <c r="AL1438">
        <v>0.99906668123785602</v>
      </c>
      <c r="AM1438">
        <v>0</v>
      </c>
      <c r="AN1438">
        <v>0</v>
      </c>
      <c r="AO1438">
        <v>1.38786538324507E-2</v>
      </c>
      <c r="AP1438">
        <v>2</v>
      </c>
      <c r="AQ1438">
        <v>586</v>
      </c>
      <c r="AR1438">
        <v>1</v>
      </c>
      <c r="AS1438">
        <v>0</v>
      </c>
      <c r="AT1438">
        <v>0</v>
      </c>
      <c r="AU1438">
        <v>0</v>
      </c>
      <c r="AV1438">
        <v>0</v>
      </c>
      <c r="AW1438">
        <v>586</v>
      </c>
      <c r="AX1438">
        <v>1</v>
      </c>
      <c r="AY1438" s="73">
        <v>86.556042333161898</v>
      </c>
      <c r="AZ1438">
        <v>583</v>
      </c>
      <c r="BA1438">
        <v>0.99906668123785602</v>
      </c>
      <c r="BB1438">
        <v>565</v>
      </c>
      <c r="BC1438">
        <v>0.92015128580399697</v>
      </c>
      <c r="BD1438">
        <v>19</v>
      </c>
      <c r="BE1438">
        <v>6.5970060363551505E-2</v>
      </c>
      <c r="BF1438">
        <v>89.377605213487996</v>
      </c>
      <c r="BG1438">
        <v>89.711528497803897</v>
      </c>
      <c r="BH1438">
        <v>86.556042333161898</v>
      </c>
      <c r="BI1438">
        <v>85.186682898133995</v>
      </c>
    </row>
    <row r="1439" spans="1:61" x14ac:dyDescent="0.25">
      <c r="A1439" s="10" t="str">
        <f>VLOOKUP(D1439,'Index-Relations'!E:F,2,FALSE)</f>
        <v>ESG</v>
      </c>
      <c r="B1439" t="s">
        <v>3450</v>
      </c>
      <c r="C1439" s="53" t="s">
        <v>2767</v>
      </c>
      <c r="D1439" s="59" t="s">
        <v>2811</v>
      </c>
      <c r="E1439" s="59" t="s">
        <v>4867</v>
      </c>
      <c r="F1439" t="s">
        <v>2462</v>
      </c>
      <c r="G1439" t="s">
        <v>2463</v>
      </c>
      <c r="H1439" t="s">
        <v>2464</v>
      </c>
      <c r="I1439" s="52">
        <v>45413</v>
      </c>
      <c r="J1439" t="s">
        <v>2457</v>
      </c>
      <c r="K1439">
        <v>586</v>
      </c>
      <c r="L1439" s="73">
        <v>89.496748147104</v>
      </c>
      <c r="M1439">
        <v>583</v>
      </c>
      <c r="N1439">
        <v>0.99906163846792795</v>
      </c>
      <c r="O1439" s="73">
        <v>89.816407893841998</v>
      </c>
      <c r="P1439">
        <v>583</v>
      </c>
      <c r="Q1439">
        <v>0.99906163846792795</v>
      </c>
      <c r="R1439">
        <v>576</v>
      </c>
      <c r="S1439">
        <v>0.99390751408495703</v>
      </c>
      <c r="T1439">
        <v>30.226563710632</v>
      </c>
      <c r="U1439">
        <v>0.63425353403739004</v>
      </c>
      <c r="V1439">
        <v>408</v>
      </c>
      <c r="W1439">
        <v>8.7354726150448106E-2</v>
      </c>
      <c r="X1439">
        <v>79</v>
      </c>
      <c r="Y1439">
        <v>582</v>
      </c>
      <c r="Z1439">
        <v>0.99893608616576501</v>
      </c>
      <c r="AA1439">
        <v>40.2249009017169</v>
      </c>
      <c r="AB1439">
        <v>557</v>
      </c>
      <c r="AC1439">
        <v>0.96311624010953301</v>
      </c>
      <c r="AD1439">
        <v>25</v>
      </c>
      <c r="AE1439">
        <v>3.5819846056230398E-2</v>
      </c>
      <c r="AF1439">
        <v>4</v>
      </c>
      <c r="AG1439">
        <v>1.0639138342362E-3</v>
      </c>
      <c r="AH1439">
        <v>4.9582284598163997E-3</v>
      </c>
      <c r="AI1439">
        <v>43</v>
      </c>
      <c r="AJ1439" s="73">
        <v>85.267525957776002</v>
      </c>
      <c r="AK1439">
        <v>583</v>
      </c>
      <c r="AL1439">
        <v>0.99906163846792795</v>
      </c>
      <c r="AM1439">
        <v>0</v>
      </c>
      <c r="AN1439">
        <v>0</v>
      </c>
      <c r="AO1439">
        <v>1.3779870742718E-2</v>
      </c>
      <c r="AP1439">
        <v>2</v>
      </c>
      <c r="AQ1439">
        <v>585</v>
      </c>
      <c r="AR1439">
        <v>0.99987437779865496</v>
      </c>
      <c r="AS1439">
        <v>0</v>
      </c>
      <c r="AT1439">
        <v>0</v>
      </c>
      <c r="AU1439">
        <v>0</v>
      </c>
      <c r="AV1439">
        <v>0</v>
      </c>
      <c r="AW1439">
        <v>585</v>
      </c>
      <c r="AX1439">
        <v>0.99987437779865496</v>
      </c>
      <c r="AY1439" s="73">
        <v>86.728472461083996</v>
      </c>
      <c r="AZ1439">
        <v>583</v>
      </c>
      <c r="BA1439">
        <v>0.99906163846792795</v>
      </c>
      <c r="BB1439">
        <v>561</v>
      </c>
      <c r="BC1439">
        <v>0.93962125836919497</v>
      </c>
      <c r="BD1439">
        <v>22</v>
      </c>
      <c r="BE1439">
        <v>4.6473248686741603E-2</v>
      </c>
      <c r="BF1439">
        <v>89.496748147104</v>
      </c>
      <c r="BG1439">
        <v>89.816407893841998</v>
      </c>
      <c r="BH1439">
        <v>86.728472461083996</v>
      </c>
      <c r="BI1439">
        <v>85.267525957776002</v>
      </c>
    </row>
    <row r="1440" spans="1:61" x14ac:dyDescent="0.25">
      <c r="A1440" s="10" t="str">
        <f>VLOOKUP(D1440,'Index-Relations'!E:F,2,FALSE)</f>
        <v>ESG</v>
      </c>
      <c r="B1440" t="s">
        <v>3450</v>
      </c>
      <c r="C1440" s="53" t="s">
        <v>2768</v>
      </c>
      <c r="D1440" s="59" t="s">
        <v>2811</v>
      </c>
      <c r="E1440" s="59" t="s">
        <v>4868</v>
      </c>
      <c r="F1440" t="s">
        <v>2462</v>
      </c>
      <c r="G1440" t="s">
        <v>2463</v>
      </c>
      <c r="H1440" t="s">
        <v>2464</v>
      </c>
      <c r="I1440" s="52">
        <v>45383</v>
      </c>
      <c r="J1440" t="s">
        <v>2457</v>
      </c>
      <c r="K1440">
        <v>587</v>
      </c>
      <c r="L1440">
        <v>91.786226830144699</v>
      </c>
      <c r="M1440">
        <v>584</v>
      </c>
      <c r="N1440">
        <v>0.99919096821082798</v>
      </c>
      <c r="O1440">
        <v>92.440535030947302</v>
      </c>
      <c r="P1440">
        <v>584</v>
      </c>
      <c r="Q1440">
        <v>0.99919096821082798</v>
      </c>
      <c r="R1440">
        <v>577</v>
      </c>
      <c r="S1440">
        <v>0.99444181933368203</v>
      </c>
      <c r="T1440">
        <v>30.027264388299201</v>
      </c>
      <c r="U1440">
        <v>0.63250101041256102</v>
      </c>
      <c r="V1440">
        <v>409</v>
      </c>
      <c r="W1440">
        <v>8.7030468550978402E-2</v>
      </c>
      <c r="X1440">
        <v>79</v>
      </c>
      <c r="Y1440">
        <v>583</v>
      </c>
      <c r="Z1440">
        <v>0.99904763393868401</v>
      </c>
      <c r="AA1440">
        <v>38.987240230144202</v>
      </c>
      <c r="AB1440">
        <v>558</v>
      </c>
      <c r="AC1440">
        <v>0.96354659135279197</v>
      </c>
      <c r="AD1440">
        <v>25</v>
      </c>
      <c r="AE1440">
        <v>3.5501042585892102E-2</v>
      </c>
      <c r="AF1440">
        <v>4</v>
      </c>
      <c r="AG1440">
        <v>9.52366061315511E-4</v>
      </c>
      <c r="AH1440">
        <v>4.9263394449195596E-3</v>
      </c>
      <c r="AI1440">
        <v>43</v>
      </c>
      <c r="AJ1440">
        <v>89.028597522111895</v>
      </c>
      <c r="AK1440">
        <v>584</v>
      </c>
      <c r="AL1440">
        <v>0.99919096821082798</v>
      </c>
      <c r="AM1440">
        <v>0</v>
      </c>
      <c r="AN1440">
        <v>0</v>
      </c>
      <c r="AO1440">
        <v>1.1674342083986799E-2</v>
      </c>
      <c r="AP1440">
        <v>2</v>
      </c>
      <c r="AQ1440">
        <v>586</v>
      </c>
      <c r="AR1440">
        <v>0.99988364590021594</v>
      </c>
      <c r="AS1440">
        <v>0</v>
      </c>
      <c r="AT1440">
        <v>0</v>
      </c>
      <c r="AU1440">
        <v>0</v>
      </c>
      <c r="AV1440">
        <v>0</v>
      </c>
      <c r="AW1440">
        <v>586</v>
      </c>
      <c r="AX1440">
        <v>0.99988364590021594</v>
      </c>
      <c r="AY1440">
        <v>90.183713272240894</v>
      </c>
      <c r="AZ1440">
        <v>584</v>
      </c>
      <c r="BA1440">
        <v>0.99919096821082798</v>
      </c>
      <c r="BB1440">
        <v>562</v>
      </c>
      <c r="BC1440">
        <v>0.94237284736878402</v>
      </c>
      <c r="BD1440">
        <v>22</v>
      </c>
      <c r="BE1440">
        <v>4.5836456447444898E-2</v>
      </c>
      <c r="BF1440">
        <v>89.649269292401002</v>
      </c>
      <c r="BG1440">
        <v>89.8447811607749</v>
      </c>
      <c r="BH1440">
        <v>87.101142293720997</v>
      </c>
      <c r="BI1440">
        <v>85.309742009703001</v>
      </c>
    </row>
    <row r="1441" spans="1:61" x14ac:dyDescent="0.25">
      <c r="A1441" s="10" t="str">
        <f>VLOOKUP(D1441,'Index-Relations'!E:F,2,FALSE)</f>
        <v>ESG</v>
      </c>
      <c r="B1441" t="s">
        <v>3450</v>
      </c>
      <c r="C1441" s="53" t="s">
        <v>2769</v>
      </c>
      <c r="D1441" s="59" t="s">
        <v>2811</v>
      </c>
      <c r="E1441" s="59" t="s">
        <v>4869</v>
      </c>
      <c r="F1441" t="s">
        <v>2462</v>
      </c>
      <c r="G1441" t="s">
        <v>2463</v>
      </c>
      <c r="H1441" t="s">
        <v>2464</v>
      </c>
      <c r="I1441" s="52">
        <v>45352</v>
      </c>
      <c r="J1441" t="s">
        <v>2457</v>
      </c>
      <c r="K1441">
        <v>587</v>
      </c>
      <c r="L1441">
        <v>91.908935407399397</v>
      </c>
      <c r="M1441">
        <v>584</v>
      </c>
      <c r="N1441">
        <v>0.99916625841960205</v>
      </c>
      <c r="O1441">
        <v>92.452578112090507</v>
      </c>
      <c r="P1441">
        <v>584</v>
      </c>
      <c r="Q1441">
        <v>0.99916625841960205</v>
      </c>
      <c r="R1441">
        <v>577</v>
      </c>
      <c r="S1441">
        <v>0.99452981598255097</v>
      </c>
      <c r="T1441">
        <v>29.885999452029999</v>
      </c>
      <c r="U1441">
        <v>0.60279338888354905</v>
      </c>
      <c r="V1441">
        <v>402</v>
      </c>
      <c r="W1441">
        <v>6.9055310210613299E-2</v>
      </c>
      <c r="X1441">
        <v>70</v>
      </c>
      <c r="Y1441">
        <v>583</v>
      </c>
      <c r="Z1441">
        <v>0.99904472269025202</v>
      </c>
      <c r="AA1441">
        <v>40.671627104453002</v>
      </c>
      <c r="AB1441">
        <v>558</v>
      </c>
      <c r="AC1441">
        <v>0.96341754646468403</v>
      </c>
      <c r="AD1441">
        <v>25</v>
      </c>
      <c r="AE1441">
        <v>3.5627176225568102E-2</v>
      </c>
      <c r="AF1441">
        <v>4</v>
      </c>
      <c r="AG1441">
        <v>9.5527730974768999E-4</v>
      </c>
      <c r="AH1441">
        <v>1.4873276748348201E-3</v>
      </c>
      <c r="AI1441">
        <v>29</v>
      </c>
      <c r="AJ1441">
        <v>89.144471512413702</v>
      </c>
      <c r="AK1441">
        <v>584</v>
      </c>
      <c r="AL1441">
        <v>0.99916625841960205</v>
      </c>
      <c r="AM1441">
        <v>0</v>
      </c>
      <c r="AN1441">
        <v>0</v>
      </c>
      <c r="AO1441">
        <v>1.10236459469596E-2</v>
      </c>
      <c r="AP1441">
        <v>2</v>
      </c>
      <c r="AQ1441">
        <v>586</v>
      </c>
      <c r="AR1441">
        <v>0.99988435505553996</v>
      </c>
      <c r="AS1441">
        <v>0</v>
      </c>
      <c r="AT1441">
        <v>0</v>
      </c>
      <c r="AU1441">
        <v>0</v>
      </c>
      <c r="AV1441">
        <v>0</v>
      </c>
      <c r="AW1441">
        <v>586</v>
      </c>
      <c r="AX1441">
        <v>0.99988435505553996</v>
      </c>
      <c r="AY1441">
        <v>90.389244412164004</v>
      </c>
      <c r="AZ1441">
        <v>584</v>
      </c>
      <c r="BA1441">
        <v>0.99916625841960205</v>
      </c>
      <c r="BB1441">
        <v>562</v>
      </c>
      <c r="BC1441">
        <v>0.94493182257027797</v>
      </c>
      <c r="BD1441">
        <v>22</v>
      </c>
      <c r="BE1441">
        <v>4.3928886538302403E-2</v>
      </c>
      <c r="BF1441">
        <v>89.802903596263903</v>
      </c>
      <c r="BG1441">
        <v>89.882554311446995</v>
      </c>
      <c r="BH1441">
        <v>87.401992976675999</v>
      </c>
      <c r="BI1441">
        <v>85.413236357637999</v>
      </c>
    </row>
    <row r="1442" spans="1:61" x14ac:dyDescent="0.25">
      <c r="A1442" s="10" t="str">
        <f>VLOOKUP(D1442,'Index-Relations'!E:F,2,FALSE)</f>
        <v>ESG</v>
      </c>
      <c r="B1442" t="s">
        <v>3450</v>
      </c>
      <c r="C1442" s="53" t="s">
        <v>2770</v>
      </c>
      <c r="D1442" s="59" t="s">
        <v>2811</v>
      </c>
      <c r="E1442" s="59" t="s">
        <v>4870</v>
      </c>
      <c r="F1442" t="s">
        <v>2462</v>
      </c>
      <c r="G1442" t="s">
        <v>2463</v>
      </c>
      <c r="H1442" t="s">
        <v>2464</v>
      </c>
      <c r="I1442" s="52">
        <v>45323</v>
      </c>
      <c r="J1442" t="s">
        <v>2457</v>
      </c>
      <c r="K1442">
        <v>587</v>
      </c>
      <c r="L1442">
        <v>91.996225813162894</v>
      </c>
      <c r="M1442">
        <v>584</v>
      </c>
      <c r="N1442">
        <v>0.99919410439302703</v>
      </c>
      <c r="O1442">
        <v>92.4333447540332</v>
      </c>
      <c r="P1442">
        <v>584</v>
      </c>
      <c r="Q1442">
        <v>0.99919410439302703</v>
      </c>
      <c r="R1442">
        <v>577</v>
      </c>
      <c r="S1442">
        <v>0.99432599305168101</v>
      </c>
      <c r="T1442">
        <v>29.9043440889014</v>
      </c>
      <c r="U1442">
        <v>0.59326367019894799</v>
      </c>
      <c r="V1442">
        <v>399</v>
      </c>
      <c r="W1442">
        <v>6.9334624728009206E-2</v>
      </c>
      <c r="X1442">
        <v>68</v>
      </c>
      <c r="Y1442">
        <v>583</v>
      </c>
      <c r="Z1442">
        <v>0.99908557078196603</v>
      </c>
      <c r="AA1442">
        <v>40.571111102855802</v>
      </c>
      <c r="AB1442">
        <v>558</v>
      </c>
      <c r="AC1442">
        <v>0.96353012792789905</v>
      </c>
      <c r="AD1442">
        <v>25</v>
      </c>
      <c r="AE1442">
        <v>3.55554428540674E-2</v>
      </c>
      <c r="AF1442">
        <v>4</v>
      </c>
      <c r="AG1442">
        <v>9.1442921803280798E-4</v>
      </c>
      <c r="AH1442">
        <v>1.5239781488983401E-3</v>
      </c>
      <c r="AI1442">
        <v>29</v>
      </c>
      <c r="AJ1442">
        <v>89.264825844670497</v>
      </c>
      <c r="AK1442">
        <v>584</v>
      </c>
      <c r="AL1442">
        <v>0.99919410439302703</v>
      </c>
      <c r="AM1442">
        <v>0</v>
      </c>
      <c r="AN1442">
        <v>0</v>
      </c>
      <c r="AO1442">
        <v>1.0997639125113499E-2</v>
      </c>
      <c r="AP1442">
        <v>2</v>
      </c>
      <c r="AQ1442">
        <v>584</v>
      </c>
      <c r="AR1442">
        <v>0.99919410439302703</v>
      </c>
      <c r="AS1442">
        <v>0</v>
      </c>
      <c r="AT1442">
        <v>0</v>
      </c>
      <c r="AU1442">
        <v>0</v>
      </c>
      <c r="AV1442">
        <v>0</v>
      </c>
      <c r="AW1442">
        <v>584</v>
      </c>
      <c r="AX1442">
        <v>0.99919410439302703</v>
      </c>
      <c r="AY1442">
        <v>90.505468587369094</v>
      </c>
      <c r="AZ1442">
        <v>584</v>
      </c>
      <c r="BA1442">
        <v>0.99919410439302703</v>
      </c>
      <c r="BB1442">
        <v>560</v>
      </c>
      <c r="BC1442">
        <v>0.942758410787221</v>
      </c>
      <c r="BD1442">
        <v>22</v>
      </c>
      <c r="BE1442">
        <v>4.5438054480692401E-2</v>
      </c>
      <c r="BF1442">
        <v>89.916956611738001</v>
      </c>
      <c r="BG1442">
        <v>89.898032102311006</v>
      </c>
      <c r="BH1442">
        <v>87.495449499463902</v>
      </c>
      <c r="BI1442">
        <v>85.630392026922905</v>
      </c>
    </row>
    <row r="1443" spans="1:61" x14ac:dyDescent="0.25">
      <c r="A1443" s="10" t="str">
        <f>VLOOKUP(D1443,'Index-Relations'!E:F,2,FALSE)</f>
        <v>ESG</v>
      </c>
      <c r="B1443" t="s">
        <v>3450</v>
      </c>
      <c r="C1443" s="53" t="s">
        <v>2760</v>
      </c>
      <c r="D1443" s="59" t="s">
        <v>3020</v>
      </c>
      <c r="E1443" s="59" t="s">
        <v>4871</v>
      </c>
      <c r="F1443" t="s">
        <v>581</v>
      </c>
      <c r="G1443" t="s">
        <v>580</v>
      </c>
      <c r="H1443" t="s">
        <v>582</v>
      </c>
      <c r="I1443" s="52">
        <v>45658</v>
      </c>
      <c r="J1443" t="s">
        <v>2457</v>
      </c>
      <c r="K1443">
        <v>570</v>
      </c>
      <c r="L1443" s="73">
        <v>88.635989788053905</v>
      </c>
      <c r="M1443">
        <v>569</v>
      </c>
      <c r="N1443">
        <v>0.99991459690698103</v>
      </c>
      <c r="O1443" s="73">
        <v>89.932879285471898</v>
      </c>
      <c r="P1443">
        <v>569</v>
      </c>
      <c r="Q1443">
        <v>0.99991459690698103</v>
      </c>
      <c r="R1443">
        <v>562</v>
      </c>
      <c r="S1443">
        <v>0.99594818543528296</v>
      </c>
      <c r="T1443">
        <v>29.707511605962502</v>
      </c>
      <c r="U1443">
        <v>0.59148647239288199</v>
      </c>
      <c r="V1443">
        <v>410</v>
      </c>
      <c r="W1443">
        <v>9.6575371099523397E-2</v>
      </c>
      <c r="X1443">
        <v>85</v>
      </c>
      <c r="Y1443">
        <v>569</v>
      </c>
      <c r="Z1443">
        <v>0.99991459690698103</v>
      </c>
      <c r="AA1443">
        <v>38.805613799901202</v>
      </c>
      <c r="AB1443">
        <v>529</v>
      </c>
      <c r="AC1443">
        <v>0.93496355004057596</v>
      </c>
      <c r="AD1443">
        <v>40</v>
      </c>
      <c r="AE1443">
        <v>6.4951046866405807E-2</v>
      </c>
      <c r="AF1443">
        <v>1</v>
      </c>
      <c r="AG1443">
        <v>8.5403093017868902E-5</v>
      </c>
      <c r="AH1443">
        <v>6.2294125893571899E-3</v>
      </c>
      <c r="AI1443">
        <v>43</v>
      </c>
      <c r="AJ1443" s="73">
        <v>84.706121514765897</v>
      </c>
      <c r="AK1443">
        <v>569</v>
      </c>
      <c r="AL1443">
        <v>0.99991459690698103</v>
      </c>
      <c r="AM1443">
        <v>0</v>
      </c>
      <c r="AN1443">
        <v>0</v>
      </c>
      <c r="AO1443">
        <v>1.7590480239876902E-2</v>
      </c>
      <c r="AP1443">
        <v>2</v>
      </c>
      <c r="AQ1443">
        <v>570</v>
      </c>
      <c r="AR1443">
        <v>0.999999999999999</v>
      </c>
      <c r="AS1443">
        <v>0</v>
      </c>
      <c r="AT1443">
        <v>0</v>
      </c>
      <c r="AU1443">
        <v>0</v>
      </c>
      <c r="AV1443">
        <v>0</v>
      </c>
      <c r="AW1443">
        <v>570</v>
      </c>
      <c r="AX1443">
        <v>1</v>
      </c>
      <c r="AY1443" s="73">
        <v>84.562725768338893</v>
      </c>
      <c r="AZ1443">
        <v>569</v>
      </c>
      <c r="BA1443">
        <v>0.99991459690698103</v>
      </c>
      <c r="BB1443">
        <v>550</v>
      </c>
      <c r="BC1443">
        <v>0.95646200213650501</v>
      </c>
      <c r="BD1443">
        <v>18</v>
      </c>
      <c r="BE1443">
        <v>2.59475176236173E-2</v>
      </c>
      <c r="BF1443">
        <v>88.635989788053905</v>
      </c>
      <c r="BG1443">
        <v>89.932879285471898</v>
      </c>
      <c r="BH1443">
        <v>84.562725768338893</v>
      </c>
      <c r="BI1443">
        <v>84.706121514765897</v>
      </c>
    </row>
    <row r="1444" spans="1:61" x14ac:dyDescent="0.25">
      <c r="A1444" s="10" t="str">
        <f>VLOOKUP(D1444,'Index-Relations'!E:F,2,FALSE)</f>
        <v>ESG</v>
      </c>
      <c r="B1444" t="s">
        <v>3450</v>
      </c>
      <c r="C1444" s="53" t="s">
        <v>2761</v>
      </c>
      <c r="D1444" s="59" t="s">
        <v>3020</v>
      </c>
      <c r="E1444" s="59" t="s">
        <v>4872</v>
      </c>
      <c r="F1444" t="s">
        <v>581</v>
      </c>
      <c r="G1444" t="s">
        <v>580</v>
      </c>
      <c r="H1444" t="s">
        <v>582</v>
      </c>
      <c r="I1444" s="52">
        <v>45628</v>
      </c>
      <c r="J1444" t="s">
        <v>2457</v>
      </c>
      <c r="K1444">
        <v>574</v>
      </c>
      <c r="L1444" s="73">
        <v>88.192293650942801</v>
      </c>
      <c r="M1444">
        <v>570</v>
      </c>
      <c r="N1444">
        <v>0.99890126938335899</v>
      </c>
      <c r="O1444" s="73">
        <v>89.435042157608905</v>
      </c>
      <c r="P1444">
        <v>570</v>
      </c>
      <c r="Q1444">
        <v>0.99890126938335899</v>
      </c>
      <c r="R1444">
        <v>563</v>
      </c>
      <c r="S1444">
        <v>0.99410803433967898</v>
      </c>
      <c r="T1444">
        <v>29.813182347393301</v>
      </c>
      <c r="U1444">
        <v>0.58465035264679999</v>
      </c>
      <c r="V1444">
        <v>401</v>
      </c>
      <c r="W1444">
        <v>8.3817979310712096E-2</v>
      </c>
      <c r="X1444">
        <v>83</v>
      </c>
      <c r="Y1444">
        <v>570</v>
      </c>
      <c r="Z1444">
        <v>0.99890126938335899</v>
      </c>
      <c r="AA1444">
        <v>34.673047095246702</v>
      </c>
      <c r="AB1444">
        <v>539</v>
      </c>
      <c r="AC1444">
        <v>0.94355887753024004</v>
      </c>
      <c r="AD1444">
        <v>31</v>
      </c>
      <c r="AE1444">
        <v>5.5342391853118102E-2</v>
      </c>
      <c r="AF1444">
        <v>4</v>
      </c>
      <c r="AG1444">
        <v>1.0987306166409499E-3</v>
      </c>
      <c r="AH1444">
        <v>5.8615984284569001E-3</v>
      </c>
      <c r="AI1444">
        <v>44</v>
      </c>
      <c r="AJ1444" s="73">
        <v>84.740617630390005</v>
      </c>
      <c r="AK1444">
        <v>570</v>
      </c>
      <c r="AL1444">
        <v>0.99890126938335899</v>
      </c>
      <c r="AM1444">
        <v>0</v>
      </c>
      <c r="AN1444">
        <v>0</v>
      </c>
      <c r="AO1444">
        <v>1.9853610502028302E-2</v>
      </c>
      <c r="AP1444">
        <v>3</v>
      </c>
      <c r="AQ1444">
        <v>574</v>
      </c>
      <c r="AR1444">
        <v>0.999999999999999</v>
      </c>
      <c r="AS1444">
        <v>0</v>
      </c>
      <c r="AT1444">
        <v>0</v>
      </c>
      <c r="AU1444">
        <v>2.2159300683740001E-5</v>
      </c>
      <c r="AV1444">
        <v>1</v>
      </c>
      <c r="AW1444">
        <v>574</v>
      </c>
      <c r="AX1444">
        <v>1</v>
      </c>
      <c r="AY1444" s="73">
        <v>83.771993144636994</v>
      </c>
      <c r="AZ1444">
        <v>570</v>
      </c>
      <c r="BA1444">
        <v>0.99890126938335899</v>
      </c>
      <c r="BB1444">
        <v>552</v>
      </c>
      <c r="BC1444">
        <v>0.917943557359164</v>
      </c>
      <c r="BD1444">
        <v>19</v>
      </c>
      <c r="BE1444">
        <v>6.2202832138806702E-2</v>
      </c>
      <c r="BF1444">
        <v>88.192293650942801</v>
      </c>
      <c r="BG1444">
        <v>89.435042157608905</v>
      </c>
      <c r="BH1444">
        <v>83.771993144636994</v>
      </c>
      <c r="BI1444">
        <v>84.740617630390005</v>
      </c>
    </row>
    <row r="1445" spans="1:61" x14ac:dyDescent="0.25">
      <c r="A1445" s="10" t="str">
        <f>VLOOKUP(D1445,'Index-Relations'!E:F,2,FALSE)</f>
        <v>ESG</v>
      </c>
      <c r="B1445" t="s">
        <v>3450</v>
      </c>
      <c r="C1445" s="53" t="s">
        <v>2762</v>
      </c>
      <c r="D1445" s="59" t="s">
        <v>3020</v>
      </c>
      <c r="E1445" s="59" t="s">
        <v>4873</v>
      </c>
      <c r="F1445" t="s">
        <v>581</v>
      </c>
      <c r="G1445" t="s">
        <v>580</v>
      </c>
      <c r="H1445" t="s">
        <v>582</v>
      </c>
      <c r="I1445" s="52">
        <v>45597</v>
      </c>
      <c r="J1445" t="s">
        <v>2457</v>
      </c>
      <c r="K1445">
        <v>574</v>
      </c>
      <c r="L1445" s="73">
        <v>88.301035459732006</v>
      </c>
      <c r="M1445">
        <v>570</v>
      </c>
      <c r="N1445">
        <v>0.998902784525873</v>
      </c>
      <c r="O1445" s="73">
        <v>89.502135818782904</v>
      </c>
      <c r="P1445">
        <v>570</v>
      </c>
      <c r="Q1445">
        <v>0.998902784525873</v>
      </c>
      <c r="R1445">
        <v>563</v>
      </c>
      <c r="S1445">
        <v>0.99388019690945895</v>
      </c>
      <c r="T1445">
        <v>30.219435411552698</v>
      </c>
      <c r="U1445">
        <v>0.58664989725507499</v>
      </c>
      <c r="V1445">
        <v>400</v>
      </c>
      <c r="W1445">
        <v>8.3623980883226603E-2</v>
      </c>
      <c r="X1445">
        <v>82</v>
      </c>
      <c r="Y1445">
        <v>570</v>
      </c>
      <c r="Z1445">
        <v>0.998902784525872</v>
      </c>
      <c r="AA1445">
        <v>35.985717033099696</v>
      </c>
      <c r="AB1445">
        <v>539</v>
      </c>
      <c r="AC1445">
        <v>0.94181394435064603</v>
      </c>
      <c r="AD1445">
        <v>31</v>
      </c>
      <c r="AE1445">
        <v>5.7088840175225197E-2</v>
      </c>
      <c r="AF1445">
        <v>4</v>
      </c>
      <c r="AG1445">
        <v>1.09721547412808E-3</v>
      </c>
      <c r="AH1445">
        <v>7.5022650559979599E-3</v>
      </c>
      <c r="AI1445">
        <v>44</v>
      </c>
      <c r="AJ1445" s="73">
        <v>84.929553883646904</v>
      </c>
      <c r="AK1445">
        <v>570</v>
      </c>
      <c r="AL1445">
        <v>0.998902784525873</v>
      </c>
      <c r="AM1445">
        <v>0</v>
      </c>
      <c r="AN1445">
        <v>0</v>
      </c>
      <c r="AO1445">
        <v>1.5744617199704901E-2</v>
      </c>
      <c r="AP1445">
        <v>2</v>
      </c>
      <c r="AQ1445">
        <v>574</v>
      </c>
      <c r="AR1445">
        <v>1</v>
      </c>
      <c r="AS1445">
        <v>0</v>
      </c>
      <c r="AT1445">
        <v>0</v>
      </c>
      <c r="AU1445">
        <v>2.3480687939960002E-5</v>
      </c>
      <c r="AV1445">
        <v>1</v>
      </c>
      <c r="AW1445">
        <v>574</v>
      </c>
      <c r="AX1445">
        <v>1</v>
      </c>
      <c r="AY1445" s="73">
        <v>83.897925594183903</v>
      </c>
      <c r="AZ1445">
        <v>570</v>
      </c>
      <c r="BA1445">
        <v>0.998902784525873</v>
      </c>
      <c r="BB1445">
        <v>552</v>
      </c>
      <c r="BC1445">
        <v>0.91278346017882805</v>
      </c>
      <c r="BD1445">
        <v>20</v>
      </c>
      <c r="BE1445">
        <v>7.1471922621466996E-2</v>
      </c>
      <c r="BF1445">
        <v>88.301035459732006</v>
      </c>
      <c r="BG1445">
        <v>89.502135818782904</v>
      </c>
      <c r="BH1445">
        <v>83.897925594183903</v>
      </c>
      <c r="BI1445">
        <v>84.929553883646904</v>
      </c>
    </row>
    <row r="1446" spans="1:61" x14ac:dyDescent="0.25">
      <c r="A1446" s="10" t="str">
        <f>VLOOKUP(D1446,'Index-Relations'!E:F,2,FALSE)</f>
        <v>ESG</v>
      </c>
      <c r="B1446" t="s">
        <v>3450</v>
      </c>
      <c r="C1446" s="53" t="s">
        <v>2763</v>
      </c>
      <c r="D1446" s="59" t="s">
        <v>3020</v>
      </c>
      <c r="E1446" s="59" t="s">
        <v>4874</v>
      </c>
      <c r="F1446" t="s">
        <v>581</v>
      </c>
      <c r="G1446" t="s">
        <v>580</v>
      </c>
      <c r="H1446" t="s">
        <v>582</v>
      </c>
      <c r="I1446" s="52">
        <v>45566</v>
      </c>
      <c r="J1446" t="s">
        <v>2457</v>
      </c>
      <c r="K1446">
        <v>574</v>
      </c>
      <c r="L1446" s="73">
        <v>88.420203600750895</v>
      </c>
      <c r="M1446">
        <v>570</v>
      </c>
      <c r="N1446">
        <v>0.999008664012487</v>
      </c>
      <c r="O1446" s="73">
        <v>89.529315922996005</v>
      </c>
      <c r="P1446">
        <v>570</v>
      </c>
      <c r="Q1446">
        <v>0.999008664012487</v>
      </c>
      <c r="R1446">
        <v>563</v>
      </c>
      <c r="S1446">
        <v>0.99376465201589803</v>
      </c>
      <c r="T1446">
        <v>30.1757490008793</v>
      </c>
      <c r="U1446">
        <v>0.58693850246054502</v>
      </c>
      <c r="V1446">
        <v>400</v>
      </c>
      <c r="W1446">
        <v>8.4302033505725599E-2</v>
      </c>
      <c r="X1446">
        <v>82</v>
      </c>
      <c r="Y1446">
        <v>570</v>
      </c>
      <c r="Z1446">
        <v>0.999008664012487</v>
      </c>
      <c r="AA1446">
        <v>35.875758244032703</v>
      </c>
      <c r="AB1446">
        <v>542</v>
      </c>
      <c r="AC1446">
        <v>0.94786277461780399</v>
      </c>
      <c r="AD1446">
        <v>28</v>
      </c>
      <c r="AE1446">
        <v>5.1145889394682301E-2</v>
      </c>
      <c r="AF1446">
        <v>4</v>
      </c>
      <c r="AG1446">
        <v>9.9133598751311499E-4</v>
      </c>
      <c r="AH1446">
        <v>5.8012994118230602E-3</v>
      </c>
      <c r="AI1446">
        <v>44</v>
      </c>
      <c r="AJ1446" s="73">
        <v>85.020150003642001</v>
      </c>
      <c r="AK1446">
        <v>570</v>
      </c>
      <c r="AL1446">
        <v>0.999008664012487</v>
      </c>
      <c r="AM1446">
        <v>0</v>
      </c>
      <c r="AN1446">
        <v>0</v>
      </c>
      <c r="AO1446">
        <v>1.6771099120712701E-2</v>
      </c>
      <c r="AP1446">
        <v>2</v>
      </c>
      <c r="AQ1446">
        <v>574</v>
      </c>
      <c r="AR1446">
        <v>0.999999999999999</v>
      </c>
      <c r="AS1446">
        <v>0</v>
      </c>
      <c r="AT1446">
        <v>0</v>
      </c>
      <c r="AU1446">
        <v>2.4364795462434999E-5</v>
      </c>
      <c r="AV1446">
        <v>1</v>
      </c>
      <c r="AW1446">
        <v>574</v>
      </c>
      <c r="AX1446">
        <v>0.999999999999999</v>
      </c>
      <c r="AY1446" s="73">
        <v>84.119966521773904</v>
      </c>
      <c r="AZ1446">
        <v>570</v>
      </c>
      <c r="BA1446">
        <v>0.999008664012487</v>
      </c>
      <c r="BB1446">
        <v>552</v>
      </c>
      <c r="BC1446">
        <v>0.910298608865034</v>
      </c>
      <c r="BD1446">
        <v>20</v>
      </c>
      <c r="BE1446">
        <v>7.2930292014252399E-2</v>
      </c>
      <c r="BF1446">
        <v>88.420203600750895</v>
      </c>
      <c r="BG1446">
        <v>89.529315922996005</v>
      </c>
      <c r="BH1446">
        <v>84.119966521773904</v>
      </c>
      <c r="BI1446">
        <v>85.020150003642001</v>
      </c>
    </row>
    <row r="1447" spans="1:61" x14ac:dyDescent="0.25">
      <c r="A1447" s="10" t="str">
        <f>VLOOKUP(D1447,'Index-Relations'!E:F,2,FALSE)</f>
        <v>ESG</v>
      </c>
      <c r="B1447" t="s">
        <v>3450</v>
      </c>
      <c r="C1447" s="53" t="s">
        <v>2764</v>
      </c>
      <c r="D1447" s="59" t="s">
        <v>3020</v>
      </c>
      <c r="E1447" s="59" t="s">
        <v>4875</v>
      </c>
      <c r="F1447" t="s">
        <v>581</v>
      </c>
      <c r="G1447" t="s">
        <v>580</v>
      </c>
      <c r="H1447" t="s">
        <v>582</v>
      </c>
      <c r="I1447" s="52">
        <v>45537</v>
      </c>
      <c r="J1447" t="s">
        <v>2457</v>
      </c>
      <c r="K1447">
        <v>574</v>
      </c>
      <c r="L1447" s="73">
        <v>88.69945477425</v>
      </c>
      <c r="M1447">
        <v>570</v>
      </c>
      <c r="N1447">
        <v>0.99893257286891701</v>
      </c>
      <c r="O1447" s="73">
        <v>89.568821417523907</v>
      </c>
      <c r="P1447">
        <v>570</v>
      </c>
      <c r="Q1447">
        <v>0.99893257286891701</v>
      </c>
      <c r="R1447">
        <v>563</v>
      </c>
      <c r="S1447">
        <v>0.99420106455512103</v>
      </c>
      <c r="T1447">
        <v>30.361509750683599</v>
      </c>
      <c r="U1447">
        <v>0.592151255593384</v>
      </c>
      <c r="V1447">
        <v>399</v>
      </c>
      <c r="W1447">
        <v>8.5265559154419301E-2</v>
      </c>
      <c r="X1447">
        <v>82</v>
      </c>
      <c r="Y1447">
        <v>570</v>
      </c>
      <c r="Z1447">
        <v>0.99893257286891701</v>
      </c>
      <c r="AA1447">
        <v>37.531090382970099</v>
      </c>
      <c r="AB1447">
        <v>547</v>
      </c>
      <c r="AC1447">
        <v>0.96656712634516795</v>
      </c>
      <c r="AD1447">
        <v>26</v>
      </c>
      <c r="AE1447">
        <v>3.64167618832359E-2</v>
      </c>
      <c r="AF1447">
        <v>1</v>
      </c>
      <c r="AG1447">
        <v>0</v>
      </c>
      <c r="AH1447">
        <v>5.8398182486586597E-3</v>
      </c>
      <c r="AI1447">
        <v>43</v>
      </c>
      <c r="AJ1447" s="73">
        <v>85.469092047435893</v>
      </c>
      <c r="AK1447">
        <v>570</v>
      </c>
      <c r="AL1447">
        <v>0.99893257286891701</v>
      </c>
      <c r="AM1447">
        <v>0</v>
      </c>
      <c r="AN1447">
        <v>0</v>
      </c>
      <c r="AO1447">
        <v>1.4392046059840799E-2</v>
      </c>
      <c r="AP1447">
        <v>2</v>
      </c>
      <c r="AQ1447">
        <v>574</v>
      </c>
      <c r="AR1447">
        <v>1</v>
      </c>
      <c r="AS1447">
        <v>0</v>
      </c>
      <c r="AT1447">
        <v>0</v>
      </c>
      <c r="AU1447">
        <v>3.0378701904770999E-5</v>
      </c>
      <c r="AV1447">
        <v>1</v>
      </c>
      <c r="AW1447">
        <v>574</v>
      </c>
      <c r="AX1447">
        <v>0.999999999999999</v>
      </c>
      <c r="AY1447" s="73">
        <v>84.595979624745993</v>
      </c>
      <c r="AZ1447">
        <v>570</v>
      </c>
      <c r="BA1447">
        <v>0.99893257286891701</v>
      </c>
      <c r="BB1447">
        <v>552</v>
      </c>
      <c r="BC1447">
        <v>0.91257265751072703</v>
      </c>
      <c r="BD1447">
        <v>20</v>
      </c>
      <c r="BE1447">
        <v>7.3035296429431296E-2</v>
      </c>
      <c r="BF1447">
        <v>88.69945477425</v>
      </c>
      <c r="BG1447">
        <v>89.568821417523907</v>
      </c>
      <c r="BH1447">
        <v>84.595979624745993</v>
      </c>
      <c r="BI1447">
        <v>85.469092047435893</v>
      </c>
    </row>
    <row r="1448" spans="1:61" x14ac:dyDescent="0.25">
      <c r="A1448" s="10" t="str">
        <f>VLOOKUP(D1448,'Index-Relations'!E:F,2,FALSE)</f>
        <v>ESG</v>
      </c>
      <c r="B1448" t="s">
        <v>3450</v>
      </c>
      <c r="C1448" s="53" t="s">
        <v>3350</v>
      </c>
      <c r="D1448" s="59" t="s">
        <v>3020</v>
      </c>
      <c r="E1448" s="59" t="s">
        <v>4876</v>
      </c>
      <c r="F1448" t="s">
        <v>581</v>
      </c>
      <c r="G1448" t="s">
        <v>580</v>
      </c>
      <c r="H1448" t="s">
        <v>582</v>
      </c>
      <c r="I1448" s="52">
        <v>45505</v>
      </c>
      <c r="J1448" t="s">
        <v>2457</v>
      </c>
      <c r="K1448">
        <v>574</v>
      </c>
      <c r="L1448" s="73">
        <v>88.890473687128903</v>
      </c>
      <c r="M1448">
        <v>570</v>
      </c>
      <c r="N1448">
        <v>0.99891502456812198</v>
      </c>
      <c r="O1448" s="73">
        <v>89.592138258080993</v>
      </c>
      <c r="P1448">
        <v>570</v>
      </c>
      <c r="Q1448">
        <v>0.99891502456812198</v>
      </c>
      <c r="R1448">
        <v>563</v>
      </c>
      <c r="S1448">
        <v>0.99417352127824699</v>
      </c>
      <c r="T1448">
        <v>30.185053715596801</v>
      </c>
      <c r="U1448">
        <v>0.59760629992726599</v>
      </c>
      <c r="V1448">
        <v>400</v>
      </c>
      <c r="W1448">
        <v>9.2334868620486704E-2</v>
      </c>
      <c r="X1448">
        <v>82</v>
      </c>
      <c r="Y1448">
        <v>570</v>
      </c>
      <c r="Z1448">
        <v>0.99891502456812198</v>
      </c>
      <c r="AA1448">
        <v>38.0345680443451</v>
      </c>
      <c r="AB1448">
        <v>546</v>
      </c>
      <c r="AC1448">
        <v>0.96412384032005904</v>
      </c>
      <c r="AD1448">
        <v>24</v>
      </c>
      <c r="AE1448">
        <v>3.4791184248064599E-2</v>
      </c>
      <c r="AF1448">
        <v>4</v>
      </c>
      <c r="AG1448">
        <v>1.0849754318763101E-3</v>
      </c>
      <c r="AH1448">
        <v>5.7682078943939201E-3</v>
      </c>
      <c r="AI1448">
        <v>43</v>
      </c>
      <c r="AJ1448" s="73">
        <v>85.467093272019</v>
      </c>
      <c r="AK1448">
        <v>570</v>
      </c>
      <c r="AL1448">
        <v>0.99891502456812198</v>
      </c>
      <c r="AM1448">
        <v>0</v>
      </c>
      <c r="AN1448">
        <v>0</v>
      </c>
      <c r="AO1448">
        <v>1.3998115568642101E-2</v>
      </c>
      <c r="AP1448">
        <v>2</v>
      </c>
      <c r="AQ1448">
        <v>574</v>
      </c>
      <c r="AR1448">
        <v>1</v>
      </c>
      <c r="AS1448">
        <v>0</v>
      </c>
      <c r="AT1448">
        <v>0</v>
      </c>
      <c r="AU1448">
        <v>3.0285511882722999E-5</v>
      </c>
      <c r="AV1448">
        <v>1</v>
      </c>
      <c r="AW1448">
        <v>573</v>
      </c>
      <c r="AX1448">
        <v>0.999980005765291</v>
      </c>
      <c r="AY1448" s="73">
        <v>85.078427060872002</v>
      </c>
      <c r="AZ1448">
        <v>570</v>
      </c>
      <c r="BA1448">
        <v>0.99891502456812198</v>
      </c>
      <c r="BB1448">
        <v>553</v>
      </c>
      <c r="BC1448">
        <v>0.91770805779386899</v>
      </c>
      <c r="BD1448">
        <v>19</v>
      </c>
      <c r="BE1448">
        <v>6.8293826637488605E-2</v>
      </c>
      <c r="BF1448">
        <v>88.890473687128903</v>
      </c>
      <c r="BG1448">
        <v>89.592138258080993</v>
      </c>
      <c r="BH1448">
        <v>85.078427060872002</v>
      </c>
      <c r="BI1448">
        <v>85.467093272019</v>
      </c>
    </row>
    <row r="1449" spans="1:61" x14ac:dyDescent="0.25">
      <c r="A1449" s="10" t="str">
        <f>VLOOKUP(D1449,'Index-Relations'!E:F,2,FALSE)</f>
        <v>ESG</v>
      </c>
      <c r="B1449" t="s">
        <v>3450</v>
      </c>
      <c r="C1449" s="53" t="s">
        <v>2765</v>
      </c>
      <c r="D1449" s="59" t="s">
        <v>3020</v>
      </c>
      <c r="E1449" s="59" t="s">
        <v>4877</v>
      </c>
      <c r="F1449" t="s">
        <v>581</v>
      </c>
      <c r="G1449" t="s">
        <v>580</v>
      </c>
      <c r="H1449" t="s">
        <v>582</v>
      </c>
      <c r="I1449" s="52">
        <v>45474</v>
      </c>
      <c r="J1449" t="s">
        <v>2457</v>
      </c>
      <c r="K1449">
        <v>575</v>
      </c>
      <c r="L1449" s="73">
        <v>89.365631936688899</v>
      </c>
      <c r="M1449">
        <v>571</v>
      </c>
      <c r="N1449">
        <v>0.99903827399229705</v>
      </c>
      <c r="O1449" s="73">
        <v>89.711074138477997</v>
      </c>
      <c r="P1449">
        <v>571</v>
      </c>
      <c r="Q1449">
        <v>0.99903827399229705</v>
      </c>
      <c r="R1449">
        <v>564</v>
      </c>
      <c r="S1449">
        <v>0.99402337065347302</v>
      </c>
      <c r="T1449">
        <v>29.892299832057098</v>
      </c>
      <c r="U1449">
        <v>0.61433955545953001</v>
      </c>
      <c r="V1449">
        <v>398</v>
      </c>
      <c r="W1449">
        <v>9.3488086008724894E-2</v>
      </c>
      <c r="X1449">
        <v>81</v>
      </c>
      <c r="Y1449">
        <v>571</v>
      </c>
      <c r="Z1449">
        <v>0.99903827399229705</v>
      </c>
      <c r="AA1449">
        <v>38.574691261827297</v>
      </c>
      <c r="AB1449">
        <v>546</v>
      </c>
      <c r="AC1449">
        <v>0.96613193888260296</v>
      </c>
      <c r="AD1449">
        <v>25</v>
      </c>
      <c r="AE1449">
        <v>3.2906335109694901E-2</v>
      </c>
      <c r="AF1449">
        <v>4</v>
      </c>
      <c r="AG1449">
        <v>9.6172600770201501E-4</v>
      </c>
      <c r="AH1449">
        <v>5.7954915960991898E-3</v>
      </c>
      <c r="AI1449">
        <v>43</v>
      </c>
      <c r="AJ1449" s="73">
        <v>85.572447599742901</v>
      </c>
      <c r="AK1449">
        <v>571</v>
      </c>
      <c r="AL1449">
        <v>0.99903827399229705</v>
      </c>
      <c r="AM1449">
        <v>0</v>
      </c>
      <c r="AN1449">
        <v>0</v>
      </c>
      <c r="AO1449">
        <v>1.4592716093486001E-2</v>
      </c>
      <c r="AP1449">
        <v>2</v>
      </c>
      <c r="AQ1449">
        <v>575</v>
      </c>
      <c r="AR1449">
        <v>1</v>
      </c>
      <c r="AS1449">
        <v>0</v>
      </c>
      <c r="AT1449">
        <v>0</v>
      </c>
      <c r="AU1449">
        <v>0</v>
      </c>
      <c r="AV1449">
        <v>0</v>
      </c>
      <c r="AW1449">
        <v>574</v>
      </c>
      <c r="AX1449">
        <v>0.999979745680595</v>
      </c>
      <c r="AY1449" s="73">
        <v>86.255467728420996</v>
      </c>
      <c r="AZ1449">
        <v>571</v>
      </c>
      <c r="BA1449">
        <v>0.99903827399229705</v>
      </c>
      <c r="BB1449">
        <v>554</v>
      </c>
      <c r="BC1449">
        <v>0.92028956912062498</v>
      </c>
      <c r="BD1449">
        <v>19</v>
      </c>
      <c r="BE1449">
        <v>6.5117714785888695E-2</v>
      </c>
      <c r="BF1449">
        <v>89.365631936688899</v>
      </c>
      <c r="BG1449">
        <v>89.711074138477997</v>
      </c>
      <c r="BH1449">
        <v>86.255467728420996</v>
      </c>
      <c r="BI1449">
        <v>85.572447599742901</v>
      </c>
    </row>
    <row r="1450" spans="1:61" x14ac:dyDescent="0.25">
      <c r="A1450" s="10" t="str">
        <f>VLOOKUP(D1450,'Index-Relations'!E:F,2,FALSE)</f>
        <v>ESG</v>
      </c>
      <c r="B1450" t="s">
        <v>3450</v>
      </c>
      <c r="C1450" s="53" t="s">
        <v>2766</v>
      </c>
      <c r="D1450" s="59" t="s">
        <v>3020</v>
      </c>
      <c r="E1450" s="59" t="s">
        <v>4878</v>
      </c>
      <c r="F1450" t="s">
        <v>581</v>
      </c>
      <c r="G1450" t="s">
        <v>580</v>
      </c>
      <c r="H1450" t="s">
        <v>582</v>
      </c>
      <c r="I1450" s="52">
        <v>45446</v>
      </c>
      <c r="J1450" t="s">
        <v>2457</v>
      </c>
      <c r="K1450">
        <v>570</v>
      </c>
      <c r="L1450" s="73">
        <v>89.498287635710994</v>
      </c>
      <c r="M1450">
        <v>567</v>
      </c>
      <c r="N1450">
        <v>0.99903867005931302</v>
      </c>
      <c r="O1450" s="73">
        <v>89.658791404515995</v>
      </c>
      <c r="P1450">
        <v>567</v>
      </c>
      <c r="Q1450">
        <v>0.99903867005931302</v>
      </c>
      <c r="R1450">
        <v>560</v>
      </c>
      <c r="S1450">
        <v>0.99365497141964099</v>
      </c>
      <c r="T1450">
        <v>30.010921424556901</v>
      </c>
      <c r="U1450">
        <v>0.61934473176543203</v>
      </c>
      <c r="V1450">
        <v>395</v>
      </c>
      <c r="W1450">
        <v>9.7292582176342304E-2</v>
      </c>
      <c r="X1450">
        <v>80</v>
      </c>
      <c r="Y1450">
        <v>566</v>
      </c>
      <c r="Z1450">
        <v>0.99891991259370705</v>
      </c>
      <c r="AA1450">
        <v>39.025564926836097</v>
      </c>
      <c r="AB1450">
        <v>542</v>
      </c>
      <c r="AC1450">
        <v>0.97554127198645701</v>
      </c>
      <c r="AD1450">
        <v>24</v>
      </c>
      <c r="AE1450">
        <v>2.3378640607249802E-2</v>
      </c>
      <c r="AF1450">
        <v>4</v>
      </c>
      <c r="AG1450">
        <v>1.08008740629312E-3</v>
      </c>
      <c r="AH1450">
        <v>5.6685807272566597E-3</v>
      </c>
      <c r="AI1450">
        <v>43</v>
      </c>
      <c r="AJ1450" s="73">
        <v>85.742142187582004</v>
      </c>
      <c r="AK1450">
        <v>567</v>
      </c>
      <c r="AL1450">
        <v>0.99903867005931302</v>
      </c>
      <c r="AM1450">
        <v>0</v>
      </c>
      <c r="AN1450">
        <v>0</v>
      </c>
      <c r="AO1450">
        <v>1.4295186175096401E-2</v>
      </c>
      <c r="AP1450">
        <v>2</v>
      </c>
      <c r="AQ1450">
        <v>570</v>
      </c>
      <c r="AR1450">
        <v>1</v>
      </c>
      <c r="AS1450">
        <v>0</v>
      </c>
      <c r="AT1450">
        <v>0</v>
      </c>
      <c r="AU1450">
        <v>0</v>
      </c>
      <c r="AV1450">
        <v>0</v>
      </c>
      <c r="AW1450">
        <v>570</v>
      </c>
      <c r="AX1450">
        <v>1</v>
      </c>
      <c r="AY1450" s="73">
        <v>86.527619103865007</v>
      </c>
      <c r="AZ1450">
        <v>567</v>
      </c>
      <c r="BA1450">
        <v>0.99903867005931302</v>
      </c>
      <c r="BB1450">
        <v>549</v>
      </c>
      <c r="BC1450">
        <v>0.91775483061584695</v>
      </c>
      <c r="BD1450">
        <v>19</v>
      </c>
      <c r="BE1450">
        <v>6.7949983209055501E-2</v>
      </c>
      <c r="BF1450">
        <v>89.498287635710994</v>
      </c>
      <c r="BG1450">
        <v>89.658791404515995</v>
      </c>
      <c r="BH1450">
        <v>86.527619103865007</v>
      </c>
      <c r="BI1450">
        <v>85.742142187582004</v>
      </c>
    </row>
    <row r="1451" spans="1:61" x14ac:dyDescent="0.25">
      <c r="A1451" s="10" t="str">
        <f>VLOOKUP(D1451,'Index-Relations'!E:F,2,FALSE)</f>
        <v>ESG</v>
      </c>
      <c r="B1451" t="s">
        <v>3450</v>
      </c>
      <c r="C1451" s="53" t="s">
        <v>2767</v>
      </c>
      <c r="D1451" s="59" t="s">
        <v>3020</v>
      </c>
      <c r="E1451" s="59" t="s">
        <v>4879</v>
      </c>
      <c r="F1451" t="s">
        <v>581</v>
      </c>
      <c r="G1451" t="s">
        <v>580</v>
      </c>
      <c r="H1451" t="s">
        <v>582</v>
      </c>
      <c r="I1451" s="52">
        <v>45413</v>
      </c>
      <c r="J1451" t="s">
        <v>2457</v>
      </c>
      <c r="K1451">
        <v>570</v>
      </c>
      <c r="L1451" s="73">
        <v>89.610159579134006</v>
      </c>
      <c r="M1451">
        <v>567</v>
      </c>
      <c r="N1451">
        <v>0.99903434459779195</v>
      </c>
      <c r="O1451" s="73">
        <v>89.772323196139993</v>
      </c>
      <c r="P1451">
        <v>567</v>
      </c>
      <c r="Q1451">
        <v>0.99903434459779195</v>
      </c>
      <c r="R1451">
        <v>560</v>
      </c>
      <c r="S1451">
        <v>0.99373030358166303</v>
      </c>
      <c r="T1451">
        <v>30.0828049331808</v>
      </c>
      <c r="U1451">
        <v>0.61628721055038904</v>
      </c>
      <c r="V1451">
        <v>395</v>
      </c>
      <c r="W1451">
        <v>9.4717656913093196E-2</v>
      </c>
      <c r="X1451">
        <v>79</v>
      </c>
      <c r="Y1451">
        <v>566</v>
      </c>
      <c r="Z1451">
        <v>0.99890514038949896</v>
      </c>
      <c r="AA1451">
        <v>40.2881105695635</v>
      </c>
      <c r="AB1451">
        <v>542</v>
      </c>
      <c r="AC1451">
        <v>0.97517827189436601</v>
      </c>
      <c r="AD1451">
        <v>24</v>
      </c>
      <c r="AE1451">
        <v>2.3726868495132999E-2</v>
      </c>
      <c r="AF1451">
        <v>4</v>
      </c>
      <c r="AG1451">
        <v>1.09485961050053E-3</v>
      </c>
      <c r="AH1451">
        <v>5.3761462355773797E-3</v>
      </c>
      <c r="AI1451">
        <v>43</v>
      </c>
      <c r="AJ1451" s="73">
        <v>85.779499862869997</v>
      </c>
      <c r="AK1451">
        <v>567</v>
      </c>
      <c r="AL1451">
        <v>0.99903434459779195</v>
      </c>
      <c r="AM1451">
        <v>0</v>
      </c>
      <c r="AN1451">
        <v>0</v>
      </c>
      <c r="AO1451">
        <v>1.41806821460968E-2</v>
      </c>
      <c r="AP1451">
        <v>2</v>
      </c>
      <c r="AQ1451">
        <v>569</v>
      </c>
      <c r="AR1451">
        <v>0.99987072385938702</v>
      </c>
      <c r="AS1451">
        <v>0</v>
      </c>
      <c r="AT1451">
        <v>0</v>
      </c>
      <c r="AU1451">
        <v>0</v>
      </c>
      <c r="AV1451">
        <v>0</v>
      </c>
      <c r="AW1451">
        <v>569</v>
      </c>
      <c r="AX1451">
        <v>0.99987072385938702</v>
      </c>
      <c r="AY1451" s="73">
        <v>86.703159250189799</v>
      </c>
      <c r="AZ1451">
        <v>567</v>
      </c>
      <c r="BA1451">
        <v>0.99903434459779195</v>
      </c>
      <c r="BB1451">
        <v>545</v>
      </c>
      <c r="BC1451">
        <v>0.93786503811001198</v>
      </c>
      <c r="BD1451">
        <v>22</v>
      </c>
      <c r="BE1451">
        <v>4.7825003603277801E-2</v>
      </c>
      <c r="BF1451">
        <v>89.610159579134006</v>
      </c>
      <c r="BG1451">
        <v>89.772323196139993</v>
      </c>
      <c r="BH1451">
        <v>86.703159250189799</v>
      </c>
      <c r="BI1451">
        <v>85.779499862869997</v>
      </c>
    </row>
    <row r="1452" spans="1:61" x14ac:dyDescent="0.25">
      <c r="A1452" s="10" t="str">
        <f>VLOOKUP(D1452,'Index-Relations'!E:F,2,FALSE)</f>
        <v>ESG</v>
      </c>
      <c r="B1452" t="s">
        <v>3450</v>
      </c>
      <c r="C1452" s="53" t="s">
        <v>2768</v>
      </c>
      <c r="D1452" s="59" t="s">
        <v>3020</v>
      </c>
      <c r="E1452" s="59" t="s">
        <v>4880</v>
      </c>
      <c r="F1452" t="s">
        <v>581</v>
      </c>
      <c r="G1452" t="s">
        <v>580</v>
      </c>
      <c r="H1452" t="s">
        <v>582</v>
      </c>
      <c r="I1452" s="52">
        <v>45383</v>
      </c>
      <c r="J1452" t="s">
        <v>2457</v>
      </c>
      <c r="K1452">
        <v>571</v>
      </c>
      <c r="L1452">
        <v>91.890683094618595</v>
      </c>
      <c r="M1452">
        <v>568</v>
      </c>
      <c r="N1452">
        <v>0.99916753334251796</v>
      </c>
      <c r="O1452">
        <v>92.462642418439501</v>
      </c>
      <c r="P1452">
        <v>568</v>
      </c>
      <c r="Q1452">
        <v>0.99916753334251796</v>
      </c>
      <c r="R1452">
        <v>561</v>
      </c>
      <c r="S1452">
        <v>0.99428081795684997</v>
      </c>
      <c r="T1452">
        <v>29.883123646552601</v>
      </c>
      <c r="U1452">
        <v>0.61592345826758499</v>
      </c>
      <c r="V1452">
        <v>396</v>
      </c>
      <c r="W1452">
        <v>9.3955244213787897E-2</v>
      </c>
      <c r="X1452">
        <v>79</v>
      </c>
      <c r="Y1452">
        <v>567</v>
      </c>
      <c r="Z1452">
        <v>0.99902004716950099</v>
      </c>
      <c r="AA1452">
        <v>39.095790289854797</v>
      </c>
      <c r="AB1452">
        <v>543</v>
      </c>
      <c r="AC1452">
        <v>0.97536431410447999</v>
      </c>
      <c r="AD1452">
        <v>24</v>
      </c>
      <c r="AE1452">
        <v>2.3655733065022101E-2</v>
      </c>
      <c r="AF1452">
        <v>4</v>
      </c>
      <c r="AG1452">
        <v>9.7995283049782597E-4</v>
      </c>
      <c r="AH1452">
        <v>5.3183147618734803E-3</v>
      </c>
      <c r="AI1452">
        <v>43</v>
      </c>
      <c r="AJ1452">
        <v>89.330181824504393</v>
      </c>
      <c r="AK1452">
        <v>568</v>
      </c>
      <c r="AL1452">
        <v>0.99916753334251796</v>
      </c>
      <c r="AM1452">
        <v>0</v>
      </c>
      <c r="AN1452">
        <v>0</v>
      </c>
      <c r="AO1452">
        <v>1.20125076208728E-2</v>
      </c>
      <c r="AP1452">
        <v>2</v>
      </c>
      <c r="AQ1452">
        <v>570</v>
      </c>
      <c r="AR1452">
        <v>0.99988027552213898</v>
      </c>
      <c r="AS1452">
        <v>0</v>
      </c>
      <c r="AT1452">
        <v>0</v>
      </c>
      <c r="AU1452">
        <v>0</v>
      </c>
      <c r="AV1452">
        <v>0</v>
      </c>
      <c r="AW1452">
        <v>570</v>
      </c>
      <c r="AX1452">
        <v>0.99988027552213898</v>
      </c>
      <c r="AY1452">
        <v>90.2197386274038</v>
      </c>
      <c r="AZ1452">
        <v>568</v>
      </c>
      <c r="BA1452">
        <v>0.99916753334251796</v>
      </c>
      <c r="BB1452">
        <v>546</v>
      </c>
      <c r="BC1452">
        <v>0.94070358696262701</v>
      </c>
      <c r="BD1452">
        <v>22</v>
      </c>
      <c r="BE1452">
        <v>4.7164180938639902E-2</v>
      </c>
      <c r="BF1452">
        <v>89.765329584984997</v>
      </c>
      <c r="BG1452">
        <v>89.803089552187998</v>
      </c>
      <c r="BH1452">
        <v>87.086162899285995</v>
      </c>
      <c r="BI1452">
        <v>85.814319926973894</v>
      </c>
    </row>
    <row r="1453" spans="1:61" x14ac:dyDescent="0.25">
      <c r="A1453" s="10" t="str">
        <f>VLOOKUP(D1453,'Index-Relations'!E:F,2,FALSE)</f>
        <v>ESG</v>
      </c>
      <c r="B1453" t="s">
        <v>3450</v>
      </c>
      <c r="C1453" s="53" t="s">
        <v>2769</v>
      </c>
      <c r="D1453" s="59" t="s">
        <v>3020</v>
      </c>
      <c r="E1453" s="59" t="s">
        <v>4881</v>
      </c>
      <c r="F1453" t="s">
        <v>581</v>
      </c>
      <c r="G1453" t="s">
        <v>580</v>
      </c>
      <c r="H1453" t="s">
        <v>582</v>
      </c>
      <c r="I1453" s="52">
        <v>45352</v>
      </c>
      <c r="J1453" t="s">
        <v>2457</v>
      </c>
      <c r="K1453">
        <v>571</v>
      </c>
      <c r="L1453">
        <v>92.010102736963404</v>
      </c>
      <c r="M1453">
        <v>568</v>
      </c>
      <c r="N1453">
        <v>0.99914187207789795</v>
      </c>
      <c r="O1453">
        <v>92.474744380436405</v>
      </c>
      <c r="P1453">
        <v>568</v>
      </c>
      <c r="Q1453">
        <v>0.99914187207789795</v>
      </c>
      <c r="R1453">
        <v>561</v>
      </c>
      <c r="S1453">
        <v>0.99436981703350802</v>
      </c>
      <c r="T1453">
        <v>29.735798478029501</v>
      </c>
      <c r="U1453">
        <v>0.58975129566357898</v>
      </c>
      <c r="V1453">
        <v>390</v>
      </c>
      <c r="W1453">
        <v>7.3808299100125999E-2</v>
      </c>
      <c r="X1453">
        <v>70</v>
      </c>
      <c r="Y1453">
        <v>567</v>
      </c>
      <c r="Z1453">
        <v>0.99901678151585704</v>
      </c>
      <c r="AA1453">
        <v>40.809326429905198</v>
      </c>
      <c r="AB1453">
        <v>543</v>
      </c>
      <c r="AC1453">
        <v>0.97521615104308501</v>
      </c>
      <c r="AD1453">
        <v>24</v>
      </c>
      <c r="AE1453">
        <v>2.3800630472772699E-2</v>
      </c>
      <c r="AF1453">
        <v>4</v>
      </c>
      <c r="AG1453">
        <v>9.8321848414228193E-4</v>
      </c>
      <c r="AH1453">
        <v>1.5896985409129499E-3</v>
      </c>
      <c r="AI1453">
        <v>29</v>
      </c>
      <c r="AJ1453">
        <v>89.443518563356903</v>
      </c>
      <c r="AK1453">
        <v>568</v>
      </c>
      <c r="AL1453">
        <v>0.99914187207789795</v>
      </c>
      <c r="AM1453">
        <v>0</v>
      </c>
      <c r="AN1453">
        <v>0</v>
      </c>
      <c r="AO1453">
        <v>1.13460796640897E-2</v>
      </c>
      <c r="AP1453">
        <v>2</v>
      </c>
      <c r="AQ1453">
        <v>570</v>
      </c>
      <c r="AR1453">
        <v>0.99988097252407204</v>
      </c>
      <c r="AS1453">
        <v>0</v>
      </c>
      <c r="AT1453">
        <v>0</v>
      </c>
      <c r="AU1453">
        <v>0</v>
      </c>
      <c r="AV1453">
        <v>0</v>
      </c>
      <c r="AW1453">
        <v>570</v>
      </c>
      <c r="AX1453">
        <v>0.99988097252407104</v>
      </c>
      <c r="AY1453">
        <v>90.415612131456996</v>
      </c>
      <c r="AZ1453">
        <v>568</v>
      </c>
      <c r="BA1453">
        <v>0.99914187207789795</v>
      </c>
      <c r="BB1453">
        <v>546</v>
      </c>
      <c r="BC1453">
        <v>0.943321117978559</v>
      </c>
      <c r="BD1453">
        <v>22</v>
      </c>
      <c r="BE1453">
        <v>4.52137748814226E-2</v>
      </c>
      <c r="BF1453">
        <v>89.916471851897001</v>
      </c>
      <c r="BG1453">
        <v>89.839691887656002</v>
      </c>
      <c r="BH1453">
        <v>87.374514205910998</v>
      </c>
      <c r="BI1453">
        <v>85.916219608561903</v>
      </c>
    </row>
    <row r="1454" spans="1:61" x14ac:dyDescent="0.25">
      <c r="A1454" s="10" t="str">
        <f>VLOOKUP(D1454,'Index-Relations'!E:F,2,FALSE)</f>
        <v>ESG</v>
      </c>
      <c r="B1454" t="s">
        <v>3450</v>
      </c>
      <c r="C1454" s="53" t="s">
        <v>2770</v>
      </c>
      <c r="D1454" s="59" t="s">
        <v>3020</v>
      </c>
      <c r="E1454" s="59" t="s">
        <v>4882</v>
      </c>
      <c r="F1454" t="s">
        <v>581</v>
      </c>
      <c r="G1454" t="s">
        <v>580</v>
      </c>
      <c r="H1454" t="s">
        <v>582</v>
      </c>
      <c r="I1454" s="52">
        <v>45323</v>
      </c>
      <c r="J1454" t="s">
        <v>2457</v>
      </c>
      <c r="K1454">
        <v>571</v>
      </c>
      <c r="L1454">
        <v>92.090530928427398</v>
      </c>
      <c r="M1454">
        <v>568</v>
      </c>
      <c r="N1454">
        <v>0.99917056805133997</v>
      </c>
      <c r="O1454">
        <v>92.456137598428001</v>
      </c>
      <c r="P1454">
        <v>568</v>
      </c>
      <c r="Q1454">
        <v>0.99917056805133997</v>
      </c>
      <c r="R1454">
        <v>561</v>
      </c>
      <c r="S1454">
        <v>0.99416028254883904</v>
      </c>
      <c r="T1454">
        <v>29.760914625687299</v>
      </c>
      <c r="U1454">
        <v>0.57943502986959405</v>
      </c>
      <c r="V1454">
        <v>386</v>
      </c>
      <c r="W1454">
        <v>7.4248591691606303E-2</v>
      </c>
      <c r="X1454">
        <v>68</v>
      </c>
      <c r="Y1454">
        <v>567</v>
      </c>
      <c r="Z1454">
        <v>0.99905886469455596</v>
      </c>
      <c r="AA1454">
        <v>40.6833390009363</v>
      </c>
      <c r="AB1454">
        <v>543</v>
      </c>
      <c r="AC1454">
        <v>0.97481768194443896</v>
      </c>
      <c r="AD1454">
        <v>24</v>
      </c>
      <c r="AE1454">
        <v>2.4241182750116799E-2</v>
      </c>
      <c r="AF1454">
        <v>4</v>
      </c>
      <c r="AG1454">
        <v>9.4113530544345098E-4</v>
      </c>
      <c r="AH1454">
        <v>1.63198736227921E-3</v>
      </c>
      <c r="AI1454">
        <v>29</v>
      </c>
      <c r="AJ1454">
        <v>89.543955601575902</v>
      </c>
      <c r="AK1454">
        <v>568</v>
      </c>
      <c r="AL1454">
        <v>0.99917056805133997</v>
      </c>
      <c r="AM1454">
        <v>0</v>
      </c>
      <c r="AN1454">
        <v>0</v>
      </c>
      <c r="AO1454">
        <v>1.1318827365822799E-2</v>
      </c>
      <c r="AP1454">
        <v>2</v>
      </c>
      <c r="AQ1454">
        <v>568</v>
      </c>
      <c r="AR1454">
        <v>0.99917056805133997</v>
      </c>
      <c r="AS1454">
        <v>0</v>
      </c>
      <c r="AT1454">
        <v>0</v>
      </c>
      <c r="AU1454">
        <v>0</v>
      </c>
      <c r="AV1454">
        <v>0</v>
      </c>
      <c r="AW1454">
        <v>568</v>
      </c>
      <c r="AX1454">
        <v>0.99917056805133897</v>
      </c>
      <c r="AY1454">
        <v>90.526165276540198</v>
      </c>
      <c r="AZ1454">
        <v>568</v>
      </c>
      <c r="BA1454">
        <v>0.99917056805133997</v>
      </c>
      <c r="BB1454">
        <v>544</v>
      </c>
      <c r="BC1454">
        <v>0.94108665877522102</v>
      </c>
      <c r="BD1454">
        <v>22</v>
      </c>
      <c r="BE1454">
        <v>4.6765081910295797E-2</v>
      </c>
      <c r="BF1454">
        <v>90.023620698510896</v>
      </c>
      <c r="BG1454">
        <v>89.857260535991003</v>
      </c>
      <c r="BH1454">
        <v>87.463238249081002</v>
      </c>
      <c r="BI1454">
        <v>86.108153261935897</v>
      </c>
    </row>
    <row r="1455" spans="1:61" x14ac:dyDescent="0.25">
      <c r="A1455" s="10" t="str">
        <f>VLOOKUP(D1455,'Index-Relations'!E:F,2,FALSE)</f>
        <v>ESG</v>
      </c>
      <c r="B1455" t="s">
        <v>3450</v>
      </c>
      <c r="C1455" s="53" t="s">
        <v>2760</v>
      </c>
      <c r="D1455" s="59" t="s">
        <v>3021</v>
      </c>
      <c r="E1455" s="59" t="s">
        <v>4883</v>
      </c>
      <c r="F1455" t="s">
        <v>584</v>
      </c>
      <c r="G1455" t="s">
        <v>583</v>
      </c>
      <c r="H1455" t="s">
        <v>585</v>
      </c>
      <c r="I1455" s="52">
        <v>45658</v>
      </c>
      <c r="J1455" t="s">
        <v>2457</v>
      </c>
      <c r="K1455">
        <v>618</v>
      </c>
      <c r="L1455" s="73">
        <v>88.453238948789902</v>
      </c>
      <c r="M1455">
        <v>617</v>
      </c>
      <c r="N1455">
        <v>0.99992151771510496</v>
      </c>
      <c r="O1455" s="73">
        <v>89.937194609152996</v>
      </c>
      <c r="P1455">
        <v>617</v>
      </c>
      <c r="Q1455">
        <v>0.99992151771510496</v>
      </c>
      <c r="R1455">
        <v>609</v>
      </c>
      <c r="S1455">
        <v>0.99360643069704102</v>
      </c>
      <c r="T1455">
        <v>30.3563594923232</v>
      </c>
      <c r="U1455">
        <v>0.60940445250185205</v>
      </c>
      <c r="V1455">
        <v>446</v>
      </c>
      <c r="W1455">
        <v>8.6902848277059699E-2</v>
      </c>
      <c r="X1455">
        <v>90</v>
      </c>
      <c r="Y1455">
        <v>617</v>
      </c>
      <c r="Z1455">
        <v>0.99992151771510496</v>
      </c>
      <c r="AA1455">
        <v>37.970583145028399</v>
      </c>
      <c r="AB1455">
        <v>575</v>
      </c>
      <c r="AC1455">
        <v>0.93721225979772205</v>
      </c>
      <c r="AD1455">
        <v>42</v>
      </c>
      <c r="AE1455">
        <v>6.2709257917382494E-2</v>
      </c>
      <c r="AF1455">
        <v>1</v>
      </c>
      <c r="AG1455">
        <v>7.8482284894709696E-5</v>
      </c>
      <c r="AH1455">
        <v>5.5594542486100398E-3</v>
      </c>
      <c r="AI1455">
        <v>46</v>
      </c>
      <c r="AJ1455" s="73">
        <v>83.985733927848003</v>
      </c>
      <c r="AK1455">
        <v>617</v>
      </c>
      <c r="AL1455">
        <v>0.99992151771510496</v>
      </c>
      <c r="AM1455">
        <v>0</v>
      </c>
      <c r="AN1455">
        <v>0</v>
      </c>
      <c r="AO1455">
        <v>1.6165000971548001E-2</v>
      </c>
      <c r="AP1455">
        <v>2</v>
      </c>
      <c r="AQ1455">
        <v>618</v>
      </c>
      <c r="AR1455">
        <v>1</v>
      </c>
      <c r="AS1455">
        <v>0</v>
      </c>
      <c r="AT1455">
        <v>0</v>
      </c>
      <c r="AU1455">
        <v>3.7303672767035598E-4</v>
      </c>
      <c r="AV1455">
        <v>2</v>
      </c>
      <c r="AW1455">
        <v>618</v>
      </c>
      <c r="AX1455">
        <v>0.999999999999999</v>
      </c>
      <c r="AY1455" s="73">
        <v>84.628368409293898</v>
      </c>
      <c r="AZ1455">
        <v>617</v>
      </c>
      <c r="BA1455">
        <v>0.99992151771510496</v>
      </c>
      <c r="BB1455">
        <v>596</v>
      </c>
      <c r="BC1455">
        <v>0.95168426162327202</v>
      </c>
      <c r="BD1455">
        <v>20</v>
      </c>
      <c r="BE1455">
        <v>3.2150737405179403E-2</v>
      </c>
      <c r="BF1455">
        <v>88.453238948789902</v>
      </c>
      <c r="BG1455">
        <v>89.937194609152996</v>
      </c>
      <c r="BH1455">
        <v>84.628368409293898</v>
      </c>
      <c r="BI1455">
        <v>83.985733927848003</v>
      </c>
    </row>
    <row r="1456" spans="1:61" x14ac:dyDescent="0.25">
      <c r="A1456" s="10" t="str">
        <f>VLOOKUP(D1456,'Index-Relations'!E:F,2,FALSE)</f>
        <v>ESG</v>
      </c>
      <c r="B1456" t="s">
        <v>3450</v>
      </c>
      <c r="C1456" s="53" t="s">
        <v>2761</v>
      </c>
      <c r="D1456" s="59" t="s">
        <v>3021</v>
      </c>
      <c r="E1456" s="59" t="s">
        <v>4884</v>
      </c>
      <c r="F1456" t="s">
        <v>584</v>
      </c>
      <c r="G1456" t="s">
        <v>583</v>
      </c>
      <c r="H1456" t="s">
        <v>585</v>
      </c>
      <c r="I1456" s="52">
        <v>45628</v>
      </c>
      <c r="J1456" t="s">
        <v>2457</v>
      </c>
      <c r="K1456">
        <v>619</v>
      </c>
      <c r="L1456" s="73">
        <v>88.095942065489993</v>
      </c>
      <c r="M1456">
        <v>615</v>
      </c>
      <c r="N1456">
        <v>0.99898765638377196</v>
      </c>
      <c r="O1456" s="73">
        <v>89.468930071350002</v>
      </c>
      <c r="P1456">
        <v>615</v>
      </c>
      <c r="Q1456">
        <v>0.99898765638377196</v>
      </c>
      <c r="R1456">
        <v>608</v>
      </c>
      <c r="S1456">
        <v>0.99457128641641501</v>
      </c>
      <c r="T1456">
        <v>30.343497712778401</v>
      </c>
      <c r="U1456">
        <v>0.60177060674350202</v>
      </c>
      <c r="V1456">
        <v>435</v>
      </c>
      <c r="W1456">
        <v>7.6814040793717495E-2</v>
      </c>
      <c r="X1456">
        <v>86</v>
      </c>
      <c r="Y1456">
        <v>615</v>
      </c>
      <c r="Z1456">
        <v>0.99898765638377196</v>
      </c>
      <c r="AA1456">
        <v>33.719007537925599</v>
      </c>
      <c r="AB1456">
        <v>583</v>
      </c>
      <c r="AC1456">
        <v>0.94768699192489203</v>
      </c>
      <c r="AD1456">
        <v>32</v>
      </c>
      <c r="AE1456">
        <v>5.1300664458878799E-2</v>
      </c>
      <c r="AF1456">
        <v>4</v>
      </c>
      <c r="AG1456">
        <v>1.01234361622845E-3</v>
      </c>
      <c r="AH1456">
        <v>5.14059988153533E-3</v>
      </c>
      <c r="AI1456">
        <v>45</v>
      </c>
      <c r="AJ1456" s="73">
        <v>84.149281458416894</v>
      </c>
      <c r="AK1456">
        <v>615</v>
      </c>
      <c r="AL1456">
        <v>0.99898765638377196</v>
      </c>
      <c r="AM1456">
        <v>0</v>
      </c>
      <c r="AN1456">
        <v>0</v>
      </c>
      <c r="AO1456">
        <v>1.8292632922380599E-2</v>
      </c>
      <c r="AP1456">
        <v>3</v>
      </c>
      <c r="AQ1456">
        <v>619</v>
      </c>
      <c r="AR1456">
        <v>1</v>
      </c>
      <c r="AS1456">
        <v>0</v>
      </c>
      <c r="AT1456">
        <v>0</v>
      </c>
      <c r="AU1456">
        <v>1.23106547325756E-2</v>
      </c>
      <c r="AV1456">
        <v>3</v>
      </c>
      <c r="AW1456">
        <v>619</v>
      </c>
      <c r="AX1456">
        <v>1</v>
      </c>
      <c r="AY1456" s="73">
        <v>84.002340588619006</v>
      </c>
      <c r="AZ1456">
        <v>615</v>
      </c>
      <c r="BA1456">
        <v>0.99898765638377196</v>
      </c>
      <c r="BB1456">
        <v>595</v>
      </c>
      <c r="BC1456">
        <v>0.91727102279677297</v>
      </c>
      <c r="BD1456">
        <v>21</v>
      </c>
      <c r="BE1456">
        <v>6.4436344280845895E-2</v>
      </c>
      <c r="BF1456">
        <v>88.095942065489993</v>
      </c>
      <c r="BG1456">
        <v>89.468930071350002</v>
      </c>
      <c r="BH1456">
        <v>84.002340588619006</v>
      </c>
      <c r="BI1456">
        <v>84.149281458416894</v>
      </c>
    </row>
    <row r="1457" spans="1:61" x14ac:dyDescent="0.25">
      <c r="A1457" s="10" t="str">
        <f>VLOOKUP(D1457,'Index-Relations'!E:F,2,FALSE)</f>
        <v>ESG</v>
      </c>
      <c r="B1457" t="s">
        <v>3450</v>
      </c>
      <c r="C1457" s="53" t="s">
        <v>2762</v>
      </c>
      <c r="D1457" s="59" t="s">
        <v>3021</v>
      </c>
      <c r="E1457" s="59" t="s">
        <v>4885</v>
      </c>
      <c r="F1457" t="s">
        <v>584</v>
      </c>
      <c r="G1457" t="s">
        <v>583</v>
      </c>
      <c r="H1457" t="s">
        <v>585</v>
      </c>
      <c r="I1457" s="52">
        <v>45597</v>
      </c>
      <c r="J1457" t="s">
        <v>2457</v>
      </c>
      <c r="K1457">
        <v>619</v>
      </c>
      <c r="L1457" s="73">
        <v>88.230358955092001</v>
      </c>
      <c r="M1457">
        <v>615</v>
      </c>
      <c r="N1457">
        <v>0.99898766202252298</v>
      </c>
      <c r="O1457" s="73">
        <v>89.541119032373999</v>
      </c>
      <c r="P1457">
        <v>615</v>
      </c>
      <c r="Q1457">
        <v>0.99898766202252298</v>
      </c>
      <c r="R1457">
        <v>608</v>
      </c>
      <c r="S1457">
        <v>0.99435360762828795</v>
      </c>
      <c r="T1457">
        <v>30.665780282038799</v>
      </c>
      <c r="U1457">
        <v>0.60341604065565402</v>
      </c>
      <c r="V1457">
        <v>434</v>
      </c>
      <c r="W1457">
        <v>7.6703156151414306E-2</v>
      </c>
      <c r="X1457">
        <v>85</v>
      </c>
      <c r="Y1457">
        <v>615</v>
      </c>
      <c r="Z1457">
        <v>0.99898766202252298</v>
      </c>
      <c r="AA1457">
        <v>34.985856609114499</v>
      </c>
      <c r="AB1457">
        <v>583</v>
      </c>
      <c r="AC1457">
        <v>0.94597018937197597</v>
      </c>
      <c r="AD1457">
        <v>32</v>
      </c>
      <c r="AE1457">
        <v>5.3017472650546099E-2</v>
      </c>
      <c r="AF1457">
        <v>4</v>
      </c>
      <c r="AG1457">
        <v>1.01233797747702E-3</v>
      </c>
      <c r="AH1457">
        <v>6.5850532329541798E-3</v>
      </c>
      <c r="AI1457">
        <v>45</v>
      </c>
      <c r="AJ1457" s="73">
        <v>84.417622830700907</v>
      </c>
      <c r="AK1457">
        <v>615</v>
      </c>
      <c r="AL1457">
        <v>0.99898766202252298</v>
      </c>
      <c r="AM1457">
        <v>0</v>
      </c>
      <c r="AN1457">
        <v>0</v>
      </c>
      <c r="AO1457">
        <v>1.45266579882869E-2</v>
      </c>
      <c r="AP1457">
        <v>2</v>
      </c>
      <c r="AQ1457">
        <v>619</v>
      </c>
      <c r="AR1457">
        <v>1</v>
      </c>
      <c r="AS1457">
        <v>0</v>
      </c>
      <c r="AT1457">
        <v>0</v>
      </c>
      <c r="AU1457">
        <v>1.2240085341524799E-2</v>
      </c>
      <c r="AV1457">
        <v>3</v>
      </c>
      <c r="AW1457">
        <v>619</v>
      </c>
      <c r="AX1457">
        <v>1</v>
      </c>
      <c r="AY1457" s="73">
        <v>84.127222576088997</v>
      </c>
      <c r="AZ1457">
        <v>615</v>
      </c>
      <c r="BA1457">
        <v>0.99898766202252298</v>
      </c>
      <c r="BB1457">
        <v>595</v>
      </c>
      <c r="BC1457">
        <v>0.91185063209862305</v>
      </c>
      <c r="BD1457">
        <v>22</v>
      </c>
      <c r="BE1457">
        <v>7.3622709913089002E-2</v>
      </c>
      <c r="BF1457">
        <v>88.230358955092001</v>
      </c>
      <c r="BG1457">
        <v>89.541119032373999</v>
      </c>
      <c r="BH1457">
        <v>84.127222576088997</v>
      </c>
      <c r="BI1457">
        <v>84.417622830700907</v>
      </c>
    </row>
    <row r="1458" spans="1:61" x14ac:dyDescent="0.25">
      <c r="A1458" s="10" t="str">
        <f>VLOOKUP(D1458,'Index-Relations'!E:F,2,FALSE)</f>
        <v>ESG</v>
      </c>
      <c r="B1458" t="s">
        <v>3450</v>
      </c>
      <c r="C1458" s="53" t="s">
        <v>2763</v>
      </c>
      <c r="D1458" s="59" t="s">
        <v>3021</v>
      </c>
      <c r="E1458" s="59" t="s">
        <v>4886</v>
      </c>
      <c r="F1458" t="s">
        <v>584</v>
      </c>
      <c r="G1458" t="s">
        <v>583</v>
      </c>
      <c r="H1458" t="s">
        <v>585</v>
      </c>
      <c r="I1458" s="52">
        <v>45566</v>
      </c>
      <c r="J1458" t="s">
        <v>2457</v>
      </c>
      <c r="K1458">
        <v>619</v>
      </c>
      <c r="L1458" s="73">
        <v>88.360959874012906</v>
      </c>
      <c r="M1458">
        <v>615</v>
      </c>
      <c r="N1458">
        <v>0.99908459465009303</v>
      </c>
      <c r="O1458" s="73">
        <v>89.586130984011902</v>
      </c>
      <c r="P1458">
        <v>615</v>
      </c>
      <c r="Q1458">
        <v>0.99908459465009303</v>
      </c>
      <c r="R1458">
        <v>608</v>
      </c>
      <c r="S1458">
        <v>0.99424224382542803</v>
      </c>
      <c r="T1458">
        <v>30.58978990772</v>
      </c>
      <c r="U1458">
        <v>0.603560478948589</v>
      </c>
      <c r="V1458">
        <v>434</v>
      </c>
      <c r="W1458">
        <v>7.7384759656175098E-2</v>
      </c>
      <c r="X1458">
        <v>85</v>
      </c>
      <c r="Y1458">
        <v>615</v>
      </c>
      <c r="Z1458">
        <v>0.99908459465009303</v>
      </c>
      <c r="AA1458">
        <v>34.868597771600399</v>
      </c>
      <c r="AB1458">
        <v>586</v>
      </c>
      <c r="AC1458">
        <v>0.95149076509695196</v>
      </c>
      <c r="AD1458">
        <v>29</v>
      </c>
      <c r="AE1458">
        <v>4.7593829553140302E-2</v>
      </c>
      <c r="AF1458">
        <v>4</v>
      </c>
      <c r="AG1458">
        <v>9.1540534990718005E-4</v>
      </c>
      <c r="AH1458">
        <v>5.0992784944998704E-3</v>
      </c>
      <c r="AI1458">
        <v>45</v>
      </c>
      <c r="AJ1458" s="73">
        <v>84.543476332750004</v>
      </c>
      <c r="AK1458">
        <v>615</v>
      </c>
      <c r="AL1458">
        <v>0.99908459465009303</v>
      </c>
      <c r="AM1458">
        <v>0</v>
      </c>
      <c r="AN1458">
        <v>0</v>
      </c>
      <c r="AO1458">
        <v>1.54865293425266E-2</v>
      </c>
      <c r="AP1458">
        <v>2</v>
      </c>
      <c r="AQ1458">
        <v>619</v>
      </c>
      <c r="AR1458">
        <v>1</v>
      </c>
      <c r="AS1458">
        <v>0</v>
      </c>
      <c r="AT1458">
        <v>0</v>
      </c>
      <c r="AU1458">
        <v>1.12710829174227E-2</v>
      </c>
      <c r="AV1458">
        <v>3</v>
      </c>
      <c r="AW1458">
        <v>619</v>
      </c>
      <c r="AX1458">
        <v>0.999999999999999</v>
      </c>
      <c r="AY1458" s="73">
        <v>84.328333949051</v>
      </c>
      <c r="AZ1458">
        <v>615</v>
      </c>
      <c r="BA1458">
        <v>0.99908459465009303</v>
      </c>
      <c r="BB1458">
        <v>595</v>
      </c>
      <c r="BC1458">
        <v>0.90854650069078702</v>
      </c>
      <c r="BD1458">
        <v>22</v>
      </c>
      <c r="BE1458">
        <v>7.5966969966686199E-2</v>
      </c>
      <c r="BF1458">
        <v>88.360959874012906</v>
      </c>
      <c r="BG1458">
        <v>89.586130984011902</v>
      </c>
      <c r="BH1458">
        <v>84.328333949051</v>
      </c>
      <c r="BI1458">
        <v>84.543476332750004</v>
      </c>
    </row>
    <row r="1459" spans="1:61" x14ac:dyDescent="0.25">
      <c r="A1459" s="10" t="str">
        <f>VLOOKUP(D1459,'Index-Relations'!E:F,2,FALSE)</f>
        <v>ESG</v>
      </c>
      <c r="B1459" t="s">
        <v>3450</v>
      </c>
      <c r="C1459" s="53" t="s">
        <v>2764</v>
      </c>
      <c r="D1459" s="59" t="s">
        <v>3021</v>
      </c>
      <c r="E1459" s="59" t="s">
        <v>4887</v>
      </c>
      <c r="F1459" t="s">
        <v>584</v>
      </c>
      <c r="G1459" t="s">
        <v>583</v>
      </c>
      <c r="H1459" t="s">
        <v>585</v>
      </c>
      <c r="I1459" s="52">
        <v>45537</v>
      </c>
      <c r="J1459" t="s">
        <v>2457</v>
      </c>
      <c r="K1459">
        <v>619</v>
      </c>
      <c r="L1459" s="73">
        <v>88.619608544143006</v>
      </c>
      <c r="M1459">
        <v>615</v>
      </c>
      <c r="N1459">
        <v>0.99901411415483798</v>
      </c>
      <c r="O1459" s="73">
        <v>89.615176107951996</v>
      </c>
      <c r="P1459">
        <v>615</v>
      </c>
      <c r="Q1459">
        <v>0.99901411415483798</v>
      </c>
      <c r="R1459">
        <v>608</v>
      </c>
      <c r="S1459">
        <v>0.99464404809880502</v>
      </c>
      <c r="T1459">
        <v>30.740854412164701</v>
      </c>
      <c r="U1459">
        <v>0.60806748653686105</v>
      </c>
      <c r="V1459">
        <v>433</v>
      </c>
      <c r="W1459">
        <v>7.8286794989381805E-2</v>
      </c>
      <c r="X1459">
        <v>85</v>
      </c>
      <c r="Y1459">
        <v>615</v>
      </c>
      <c r="Z1459">
        <v>0.99901411415483798</v>
      </c>
      <c r="AA1459">
        <v>36.565728445569597</v>
      </c>
      <c r="AB1459">
        <v>590</v>
      </c>
      <c r="AC1459">
        <v>0.96707586432256698</v>
      </c>
      <c r="AD1459">
        <v>28</v>
      </c>
      <c r="AE1459">
        <v>3.56800832098364E-2</v>
      </c>
      <c r="AF1459">
        <v>1</v>
      </c>
      <c r="AG1459">
        <v>0</v>
      </c>
      <c r="AH1459">
        <v>5.1459143510265504E-3</v>
      </c>
      <c r="AI1459">
        <v>44</v>
      </c>
      <c r="AJ1459" s="73">
        <v>84.979547203015002</v>
      </c>
      <c r="AK1459">
        <v>615</v>
      </c>
      <c r="AL1459">
        <v>0.99901411415483798</v>
      </c>
      <c r="AM1459">
        <v>0</v>
      </c>
      <c r="AN1459">
        <v>0</v>
      </c>
      <c r="AO1459">
        <v>1.3292630550725999E-2</v>
      </c>
      <c r="AP1459">
        <v>2</v>
      </c>
      <c r="AQ1459">
        <v>619</v>
      </c>
      <c r="AR1459">
        <v>1</v>
      </c>
      <c r="AS1459">
        <v>0</v>
      </c>
      <c r="AT1459">
        <v>0</v>
      </c>
      <c r="AU1459">
        <v>1.1992215513494E-2</v>
      </c>
      <c r="AV1459">
        <v>3</v>
      </c>
      <c r="AW1459">
        <v>619</v>
      </c>
      <c r="AX1459">
        <v>1</v>
      </c>
      <c r="AY1459" s="73">
        <v>84.759766344374995</v>
      </c>
      <c r="AZ1459">
        <v>615</v>
      </c>
      <c r="BA1459">
        <v>0.99901411415483798</v>
      </c>
      <c r="BB1459">
        <v>595</v>
      </c>
      <c r="BC1459">
        <v>0.91047643294233405</v>
      </c>
      <c r="BD1459">
        <v>22</v>
      </c>
      <c r="BE1459">
        <v>7.6230936506939295E-2</v>
      </c>
      <c r="BF1459">
        <v>88.619608544143006</v>
      </c>
      <c r="BG1459">
        <v>89.615176107951996</v>
      </c>
      <c r="BH1459">
        <v>84.759766344374995</v>
      </c>
      <c r="BI1459">
        <v>84.979547203015002</v>
      </c>
    </row>
    <row r="1460" spans="1:61" x14ac:dyDescent="0.25">
      <c r="A1460" s="10" t="str">
        <f>VLOOKUP(D1460,'Index-Relations'!E:F,2,FALSE)</f>
        <v>ESG</v>
      </c>
      <c r="B1460" t="s">
        <v>3450</v>
      </c>
      <c r="C1460" s="53" t="s">
        <v>3350</v>
      </c>
      <c r="D1460" s="59" t="s">
        <v>3021</v>
      </c>
      <c r="E1460" s="59" t="s">
        <v>4888</v>
      </c>
      <c r="F1460" t="s">
        <v>584</v>
      </c>
      <c r="G1460" t="s">
        <v>583</v>
      </c>
      <c r="H1460" t="s">
        <v>585</v>
      </c>
      <c r="I1460" s="52">
        <v>45505</v>
      </c>
      <c r="J1460" t="s">
        <v>2457</v>
      </c>
      <c r="K1460">
        <v>619</v>
      </c>
      <c r="L1460" s="73">
        <v>88.804737239892901</v>
      </c>
      <c r="M1460">
        <v>615</v>
      </c>
      <c r="N1460">
        <v>0.99899527483224004</v>
      </c>
      <c r="O1460" s="73">
        <v>89.627422356461906</v>
      </c>
      <c r="P1460">
        <v>615</v>
      </c>
      <c r="Q1460">
        <v>0.99899527483224004</v>
      </c>
      <c r="R1460">
        <v>608</v>
      </c>
      <c r="S1460">
        <v>0.99460447707923405</v>
      </c>
      <c r="T1460">
        <v>30.5840987513083</v>
      </c>
      <c r="U1460">
        <v>0.61160972394652102</v>
      </c>
      <c r="V1460">
        <v>434</v>
      </c>
      <c r="W1460">
        <v>8.5188916931888806E-2</v>
      </c>
      <c r="X1460">
        <v>85</v>
      </c>
      <c r="Y1460">
        <v>615</v>
      </c>
      <c r="Z1460">
        <v>0.99899527483224004</v>
      </c>
      <c r="AA1460">
        <v>37.081880204867502</v>
      </c>
      <c r="AB1460">
        <v>589</v>
      </c>
      <c r="AC1460">
        <v>0.96460988334243603</v>
      </c>
      <c r="AD1460">
        <v>26</v>
      </c>
      <c r="AE1460">
        <v>3.4385391489802998E-2</v>
      </c>
      <c r="AF1460">
        <v>4</v>
      </c>
      <c r="AG1460">
        <v>1.0047251677602199E-3</v>
      </c>
      <c r="AH1460">
        <v>5.1131390501722197E-3</v>
      </c>
      <c r="AI1460">
        <v>44</v>
      </c>
      <c r="AJ1460" s="73">
        <v>85.028296762636899</v>
      </c>
      <c r="AK1460">
        <v>615</v>
      </c>
      <c r="AL1460">
        <v>0.99899527483224004</v>
      </c>
      <c r="AM1460">
        <v>0</v>
      </c>
      <c r="AN1460">
        <v>0</v>
      </c>
      <c r="AO1460">
        <v>1.29627442242494E-2</v>
      </c>
      <c r="AP1460">
        <v>2</v>
      </c>
      <c r="AQ1460">
        <v>619</v>
      </c>
      <c r="AR1460">
        <v>0.999999999999999</v>
      </c>
      <c r="AS1460">
        <v>0</v>
      </c>
      <c r="AT1460">
        <v>0</v>
      </c>
      <c r="AU1460">
        <v>1.15735663928794E-2</v>
      </c>
      <c r="AV1460">
        <v>3</v>
      </c>
      <c r="AW1460">
        <v>618</v>
      </c>
      <c r="AX1460">
        <v>0.999981484639899</v>
      </c>
      <c r="AY1460" s="73">
        <v>85.197575886607893</v>
      </c>
      <c r="AZ1460">
        <v>615</v>
      </c>
      <c r="BA1460">
        <v>0.99899527483224004</v>
      </c>
      <c r="BB1460">
        <v>597</v>
      </c>
      <c r="BC1460">
        <v>0.92357733467726799</v>
      </c>
      <c r="BD1460">
        <v>20</v>
      </c>
      <c r="BE1460">
        <v>6.34599210984816E-2</v>
      </c>
      <c r="BF1460">
        <v>88.804737239892901</v>
      </c>
      <c r="BG1460">
        <v>89.627422356461906</v>
      </c>
      <c r="BH1460">
        <v>85.197575886607893</v>
      </c>
      <c r="BI1460">
        <v>85.028296762636899</v>
      </c>
    </row>
    <row r="1461" spans="1:61" x14ac:dyDescent="0.25">
      <c r="A1461" s="10" t="str">
        <f>VLOOKUP(D1461,'Index-Relations'!E:F,2,FALSE)</f>
        <v>ESG</v>
      </c>
      <c r="B1461" t="s">
        <v>3450</v>
      </c>
      <c r="C1461" s="53" t="s">
        <v>2765</v>
      </c>
      <c r="D1461" s="59" t="s">
        <v>3021</v>
      </c>
      <c r="E1461" s="59" t="s">
        <v>4889</v>
      </c>
      <c r="F1461" t="s">
        <v>584</v>
      </c>
      <c r="G1461" t="s">
        <v>583</v>
      </c>
      <c r="H1461" t="s">
        <v>585</v>
      </c>
      <c r="I1461" s="52">
        <v>45474</v>
      </c>
      <c r="J1461" t="s">
        <v>2457</v>
      </c>
      <c r="K1461">
        <v>620</v>
      </c>
      <c r="L1461" s="73">
        <v>89.262380450435998</v>
      </c>
      <c r="M1461">
        <v>616</v>
      </c>
      <c r="N1461">
        <v>0.99910875285605805</v>
      </c>
      <c r="O1461" s="73">
        <v>89.751571622415</v>
      </c>
      <c r="P1461">
        <v>616</v>
      </c>
      <c r="Q1461">
        <v>0.99910875285605805</v>
      </c>
      <c r="R1461">
        <v>609</v>
      </c>
      <c r="S1461">
        <v>0.99446136031174304</v>
      </c>
      <c r="T1461">
        <v>30.337707929057501</v>
      </c>
      <c r="U1461">
        <v>0.62732296845402802</v>
      </c>
      <c r="V1461">
        <v>431</v>
      </c>
      <c r="W1461">
        <v>8.5923228734349905E-2</v>
      </c>
      <c r="X1461">
        <v>84</v>
      </c>
      <c r="Y1461">
        <v>616</v>
      </c>
      <c r="Z1461">
        <v>0.99910875285605805</v>
      </c>
      <c r="AA1461">
        <v>37.849037754753503</v>
      </c>
      <c r="AB1461">
        <v>588</v>
      </c>
      <c r="AC1461">
        <v>0.95299814088674595</v>
      </c>
      <c r="AD1461">
        <v>28</v>
      </c>
      <c r="AE1461">
        <v>4.6110611969312203E-2</v>
      </c>
      <c r="AF1461">
        <v>4</v>
      </c>
      <c r="AG1461">
        <v>8.9124714394142601E-4</v>
      </c>
      <c r="AH1461">
        <v>5.1034492005117404E-3</v>
      </c>
      <c r="AI1461">
        <v>44</v>
      </c>
      <c r="AJ1461" s="73">
        <v>85.141168126480906</v>
      </c>
      <c r="AK1461">
        <v>616</v>
      </c>
      <c r="AL1461">
        <v>0.99910875285605805</v>
      </c>
      <c r="AM1461">
        <v>0</v>
      </c>
      <c r="AN1461">
        <v>0</v>
      </c>
      <c r="AO1461">
        <v>1.3523307508072799E-2</v>
      </c>
      <c r="AP1461">
        <v>2</v>
      </c>
      <c r="AQ1461">
        <v>620</v>
      </c>
      <c r="AR1461">
        <v>1</v>
      </c>
      <c r="AS1461">
        <v>0</v>
      </c>
      <c r="AT1461">
        <v>0</v>
      </c>
      <c r="AU1461">
        <v>1.0275191710929299E-2</v>
      </c>
      <c r="AV1461">
        <v>2</v>
      </c>
      <c r="AW1461">
        <v>619</v>
      </c>
      <c r="AX1461">
        <v>0.99998122999255601</v>
      </c>
      <c r="AY1461" s="73">
        <v>86.321848145361997</v>
      </c>
      <c r="AZ1461">
        <v>616</v>
      </c>
      <c r="BA1461">
        <v>0.99910875285605805</v>
      </c>
      <c r="BB1461">
        <v>598</v>
      </c>
      <c r="BC1461">
        <v>0.92592319154779101</v>
      </c>
      <c r="BD1461">
        <v>20</v>
      </c>
      <c r="BE1461">
        <v>6.0553500944135398E-2</v>
      </c>
      <c r="BF1461">
        <v>89.262380450435998</v>
      </c>
      <c r="BG1461">
        <v>89.751571622415</v>
      </c>
      <c r="BH1461">
        <v>86.321848145361997</v>
      </c>
      <c r="BI1461">
        <v>85.141168126480906</v>
      </c>
    </row>
    <row r="1462" spans="1:61" x14ac:dyDescent="0.25">
      <c r="A1462" s="10" t="str">
        <f>VLOOKUP(D1462,'Index-Relations'!E:F,2,FALSE)</f>
        <v>ESG</v>
      </c>
      <c r="B1462" t="s">
        <v>3450</v>
      </c>
      <c r="C1462" s="53" t="s">
        <v>2766</v>
      </c>
      <c r="D1462" s="59" t="s">
        <v>3021</v>
      </c>
      <c r="E1462" s="59" t="s">
        <v>4890</v>
      </c>
      <c r="F1462" t="s">
        <v>584</v>
      </c>
      <c r="G1462" t="s">
        <v>583</v>
      </c>
      <c r="H1462" t="s">
        <v>585</v>
      </c>
      <c r="I1462" s="52">
        <v>45446</v>
      </c>
      <c r="J1462" t="s">
        <v>2457</v>
      </c>
      <c r="K1462">
        <v>615</v>
      </c>
      <c r="L1462" s="73">
        <v>89.395119822943997</v>
      </c>
      <c r="M1462">
        <v>612</v>
      </c>
      <c r="N1462">
        <v>0.99911072754661701</v>
      </c>
      <c r="O1462" s="73">
        <v>89.708979796874004</v>
      </c>
      <c r="P1462">
        <v>612</v>
      </c>
      <c r="Q1462">
        <v>0.99911072754661701</v>
      </c>
      <c r="R1462">
        <v>605</v>
      </c>
      <c r="S1462">
        <v>0.99413056964770496</v>
      </c>
      <c r="T1462">
        <v>30.4365052447273</v>
      </c>
      <c r="U1462">
        <v>0.63290188567365202</v>
      </c>
      <c r="V1462">
        <v>427</v>
      </c>
      <c r="W1462">
        <v>8.9662823336404407E-2</v>
      </c>
      <c r="X1462">
        <v>83</v>
      </c>
      <c r="Y1462">
        <v>611</v>
      </c>
      <c r="Z1462">
        <v>0.99900087167057805</v>
      </c>
      <c r="AA1462">
        <v>38.312814423125502</v>
      </c>
      <c r="AB1462">
        <v>584</v>
      </c>
      <c r="AC1462">
        <v>0.96188894559841298</v>
      </c>
      <c r="AD1462">
        <v>27</v>
      </c>
      <c r="AE1462">
        <v>3.7111926072163598E-2</v>
      </c>
      <c r="AF1462">
        <v>4</v>
      </c>
      <c r="AG1462">
        <v>9.9912832942250507E-4</v>
      </c>
      <c r="AH1462">
        <v>5.0186998631716198E-3</v>
      </c>
      <c r="AI1462">
        <v>44</v>
      </c>
      <c r="AJ1462" s="73">
        <v>85.320107101423005</v>
      </c>
      <c r="AK1462">
        <v>612</v>
      </c>
      <c r="AL1462">
        <v>0.99911072754661701</v>
      </c>
      <c r="AM1462">
        <v>0</v>
      </c>
      <c r="AN1462">
        <v>0</v>
      </c>
      <c r="AO1462">
        <v>1.3223675601328901E-2</v>
      </c>
      <c r="AP1462">
        <v>2</v>
      </c>
      <c r="AQ1462">
        <v>615</v>
      </c>
      <c r="AR1462">
        <v>1</v>
      </c>
      <c r="AS1462">
        <v>0</v>
      </c>
      <c r="AT1462">
        <v>0</v>
      </c>
      <c r="AU1462">
        <v>1.0531233798337499E-2</v>
      </c>
      <c r="AV1462">
        <v>2</v>
      </c>
      <c r="AW1462">
        <v>615</v>
      </c>
      <c r="AX1462">
        <v>0.999999999999999</v>
      </c>
      <c r="AY1462" s="73">
        <v>86.580357963240004</v>
      </c>
      <c r="AZ1462">
        <v>612</v>
      </c>
      <c r="BA1462">
        <v>0.99911072754661701</v>
      </c>
      <c r="BB1462">
        <v>593</v>
      </c>
      <c r="BC1462">
        <v>0.92367959406316702</v>
      </c>
      <c r="BD1462">
        <v>20</v>
      </c>
      <c r="BE1462">
        <v>6.3096730335503504E-2</v>
      </c>
      <c r="BF1462">
        <v>89.395119822943997</v>
      </c>
      <c r="BG1462">
        <v>89.708979796874004</v>
      </c>
      <c r="BH1462">
        <v>86.580357963240004</v>
      </c>
      <c r="BI1462">
        <v>85.320107101423005</v>
      </c>
    </row>
    <row r="1463" spans="1:61" x14ac:dyDescent="0.25">
      <c r="A1463" s="10" t="str">
        <f>VLOOKUP(D1463,'Index-Relations'!E:F,2,FALSE)</f>
        <v>ESG</v>
      </c>
      <c r="B1463" t="s">
        <v>3450</v>
      </c>
      <c r="C1463" s="53" t="s">
        <v>2767</v>
      </c>
      <c r="D1463" s="59" t="s">
        <v>3021</v>
      </c>
      <c r="E1463" s="59" t="s">
        <v>4891</v>
      </c>
      <c r="F1463" t="s">
        <v>584</v>
      </c>
      <c r="G1463" t="s">
        <v>583</v>
      </c>
      <c r="H1463" t="s">
        <v>585</v>
      </c>
      <c r="I1463" s="52">
        <v>45413</v>
      </c>
      <c r="J1463" t="s">
        <v>2457</v>
      </c>
      <c r="K1463">
        <v>615</v>
      </c>
      <c r="L1463" s="73">
        <v>89.515652401737995</v>
      </c>
      <c r="M1463">
        <v>612</v>
      </c>
      <c r="N1463">
        <v>0.99910652562330204</v>
      </c>
      <c r="O1463" s="73">
        <v>89.818140795760897</v>
      </c>
      <c r="P1463">
        <v>612</v>
      </c>
      <c r="Q1463">
        <v>0.99910652562330204</v>
      </c>
      <c r="R1463">
        <v>605</v>
      </c>
      <c r="S1463">
        <v>0.99419895224875299</v>
      </c>
      <c r="T1463">
        <v>30.496026393329501</v>
      </c>
      <c r="U1463">
        <v>0.62882077174115103</v>
      </c>
      <c r="V1463">
        <v>427</v>
      </c>
      <c r="W1463">
        <v>8.7079969160906101E-2</v>
      </c>
      <c r="X1463">
        <v>82</v>
      </c>
      <c r="Y1463">
        <v>611</v>
      </c>
      <c r="Z1463">
        <v>0.99898697920000501</v>
      </c>
      <c r="AA1463">
        <v>39.592451574611196</v>
      </c>
      <c r="AB1463">
        <v>584</v>
      </c>
      <c r="AC1463">
        <v>0.96238073083249098</v>
      </c>
      <c r="AD1463">
        <v>27</v>
      </c>
      <c r="AE1463">
        <v>3.66062483675147E-2</v>
      </c>
      <c r="AF1463">
        <v>4</v>
      </c>
      <c r="AG1463">
        <v>1.01302079999389E-3</v>
      </c>
      <c r="AH1463">
        <v>4.7453623420655698E-3</v>
      </c>
      <c r="AI1463">
        <v>44</v>
      </c>
      <c r="AJ1463" s="73">
        <v>85.404739854400006</v>
      </c>
      <c r="AK1463">
        <v>612</v>
      </c>
      <c r="AL1463">
        <v>0.99910652562330204</v>
      </c>
      <c r="AM1463">
        <v>0</v>
      </c>
      <c r="AN1463">
        <v>0</v>
      </c>
      <c r="AO1463">
        <v>1.3120701352328399E-2</v>
      </c>
      <c r="AP1463">
        <v>2</v>
      </c>
      <c r="AQ1463">
        <v>614</v>
      </c>
      <c r="AR1463">
        <v>0.99988038702119597</v>
      </c>
      <c r="AS1463">
        <v>0</v>
      </c>
      <c r="AT1463">
        <v>0</v>
      </c>
      <c r="AU1463">
        <v>1.01990343185805E-2</v>
      </c>
      <c r="AV1463">
        <v>2</v>
      </c>
      <c r="AW1463">
        <v>614</v>
      </c>
      <c r="AX1463">
        <v>0.99988038702119597</v>
      </c>
      <c r="AY1463" s="73">
        <v>86.747266945908905</v>
      </c>
      <c r="AZ1463">
        <v>612</v>
      </c>
      <c r="BA1463">
        <v>0.99910652562330204</v>
      </c>
      <c r="BB1463">
        <v>589</v>
      </c>
      <c r="BC1463">
        <v>0.94226945385588801</v>
      </c>
      <c r="BD1463">
        <v>23</v>
      </c>
      <c r="BE1463">
        <v>4.4490231812979002E-2</v>
      </c>
      <c r="BF1463">
        <v>89.515652401737995</v>
      </c>
      <c r="BG1463">
        <v>89.818140795760897</v>
      </c>
      <c r="BH1463">
        <v>86.747266945908905</v>
      </c>
      <c r="BI1463">
        <v>85.404739854400006</v>
      </c>
    </row>
    <row r="1464" spans="1:61" x14ac:dyDescent="0.25">
      <c r="A1464" s="10" t="str">
        <f>VLOOKUP(D1464,'Index-Relations'!E:F,2,FALSE)</f>
        <v>ESG</v>
      </c>
      <c r="B1464" t="s">
        <v>3450</v>
      </c>
      <c r="C1464" s="53" t="s">
        <v>2768</v>
      </c>
      <c r="D1464" s="59" t="s">
        <v>3021</v>
      </c>
      <c r="E1464" s="59" t="s">
        <v>4892</v>
      </c>
      <c r="F1464" t="s">
        <v>584</v>
      </c>
      <c r="G1464" t="s">
        <v>583</v>
      </c>
      <c r="H1464" t="s">
        <v>585</v>
      </c>
      <c r="I1464" s="52">
        <v>45383</v>
      </c>
      <c r="J1464" t="s">
        <v>2457</v>
      </c>
      <c r="K1464">
        <v>616</v>
      </c>
      <c r="L1464">
        <v>91.794508841366707</v>
      </c>
      <c r="M1464">
        <v>613</v>
      </c>
      <c r="N1464">
        <v>0.99922966520072298</v>
      </c>
      <c r="O1464">
        <v>92.423804346467705</v>
      </c>
      <c r="P1464">
        <v>613</v>
      </c>
      <c r="Q1464">
        <v>0.99922966520072298</v>
      </c>
      <c r="R1464">
        <v>606</v>
      </c>
      <c r="S1464">
        <v>0.99470767398112803</v>
      </c>
      <c r="T1464">
        <v>30.2938279637651</v>
      </c>
      <c r="U1464">
        <v>0.62694646009938404</v>
      </c>
      <c r="V1464">
        <v>428</v>
      </c>
      <c r="W1464">
        <v>8.6388876064522502E-2</v>
      </c>
      <c r="X1464">
        <v>82</v>
      </c>
      <c r="Y1464">
        <v>612</v>
      </c>
      <c r="Z1464">
        <v>0.99909318678388204</v>
      </c>
      <c r="AA1464">
        <v>38.297267292952498</v>
      </c>
      <c r="AB1464">
        <v>585</v>
      </c>
      <c r="AC1464">
        <v>0.96338819176758905</v>
      </c>
      <c r="AD1464">
        <v>27</v>
      </c>
      <c r="AE1464">
        <v>3.5704995016292602E-2</v>
      </c>
      <c r="AF1464">
        <v>4</v>
      </c>
      <c r="AG1464">
        <v>9.0681321611786603E-4</v>
      </c>
      <c r="AH1464">
        <v>4.7146682008823004E-3</v>
      </c>
      <c r="AI1464">
        <v>44</v>
      </c>
      <c r="AJ1464">
        <v>89.126293684790696</v>
      </c>
      <c r="AK1464">
        <v>613</v>
      </c>
      <c r="AL1464">
        <v>0.99922966520072298</v>
      </c>
      <c r="AM1464">
        <v>0</v>
      </c>
      <c r="AN1464">
        <v>0</v>
      </c>
      <c r="AO1464">
        <v>1.1115943880467299E-2</v>
      </c>
      <c r="AP1464">
        <v>2</v>
      </c>
      <c r="AQ1464">
        <v>615</v>
      </c>
      <c r="AR1464">
        <v>0.99988921126054398</v>
      </c>
      <c r="AS1464">
        <v>0</v>
      </c>
      <c r="AT1464">
        <v>0</v>
      </c>
      <c r="AU1464">
        <v>9.7216259872197706E-3</v>
      </c>
      <c r="AV1464">
        <v>2</v>
      </c>
      <c r="AW1464">
        <v>615</v>
      </c>
      <c r="AX1464">
        <v>0.99988921126054398</v>
      </c>
      <c r="AY1464">
        <v>90.179051959064793</v>
      </c>
      <c r="AZ1464">
        <v>613</v>
      </c>
      <c r="BA1464">
        <v>0.99922966520072298</v>
      </c>
      <c r="BB1464">
        <v>590</v>
      </c>
      <c r="BC1464">
        <v>0.94489132277943799</v>
      </c>
      <c r="BD1464">
        <v>23</v>
      </c>
      <c r="BE1464">
        <v>4.3881944600638698E-2</v>
      </c>
      <c r="BF1464">
        <v>89.662272945148999</v>
      </c>
      <c r="BG1464">
        <v>89.850187964059998</v>
      </c>
      <c r="BH1464">
        <v>87.091807334827905</v>
      </c>
      <c r="BI1464">
        <v>85.447050543357904</v>
      </c>
    </row>
    <row r="1465" spans="1:61" x14ac:dyDescent="0.25">
      <c r="A1465" s="10" t="str">
        <f>VLOOKUP(D1465,'Index-Relations'!E:F,2,FALSE)</f>
        <v>ESG</v>
      </c>
      <c r="B1465" t="s">
        <v>3450</v>
      </c>
      <c r="C1465" s="53" t="s">
        <v>2769</v>
      </c>
      <c r="D1465" s="59" t="s">
        <v>3021</v>
      </c>
      <c r="E1465" s="59" t="s">
        <v>4893</v>
      </c>
      <c r="F1465" t="s">
        <v>584</v>
      </c>
      <c r="G1465" t="s">
        <v>583</v>
      </c>
      <c r="H1465" t="s">
        <v>585</v>
      </c>
      <c r="I1465" s="52">
        <v>45352</v>
      </c>
      <c r="J1465" t="s">
        <v>2457</v>
      </c>
      <c r="K1465">
        <v>616</v>
      </c>
      <c r="L1465">
        <v>91.911245518951006</v>
      </c>
      <c r="M1465">
        <v>613</v>
      </c>
      <c r="N1465">
        <v>0.99920666040746897</v>
      </c>
      <c r="O1465">
        <v>92.433450420344499</v>
      </c>
      <c r="P1465">
        <v>613</v>
      </c>
      <c r="Q1465">
        <v>0.99920666040746897</v>
      </c>
      <c r="R1465">
        <v>606</v>
      </c>
      <c r="S1465">
        <v>0.99479489369187801</v>
      </c>
      <c r="T1465">
        <v>30.165419870888101</v>
      </c>
      <c r="U1465">
        <v>0.59726486164040005</v>
      </c>
      <c r="V1465">
        <v>420</v>
      </c>
      <c r="W1465">
        <v>6.9544342674777798E-2</v>
      </c>
      <c r="X1465">
        <v>73</v>
      </c>
      <c r="Y1465">
        <v>612</v>
      </c>
      <c r="Z1465">
        <v>0.99909101413497003</v>
      </c>
      <c r="AA1465">
        <v>39.847917489167301</v>
      </c>
      <c r="AB1465">
        <v>585</v>
      </c>
      <c r="AC1465">
        <v>0.96345573898564996</v>
      </c>
      <c r="AD1465">
        <v>27</v>
      </c>
      <c r="AE1465">
        <v>3.5635275149320099E-2</v>
      </c>
      <c r="AF1465">
        <v>4</v>
      </c>
      <c r="AG1465">
        <v>9.0898586502994401E-4</v>
      </c>
      <c r="AH1465">
        <v>1.44215013507532E-3</v>
      </c>
      <c r="AI1465">
        <v>30</v>
      </c>
      <c r="AJ1465">
        <v>89.239649315452297</v>
      </c>
      <c r="AK1465">
        <v>613</v>
      </c>
      <c r="AL1465">
        <v>0.99920666040746897</v>
      </c>
      <c r="AM1465">
        <v>0</v>
      </c>
      <c r="AN1465">
        <v>0</v>
      </c>
      <c r="AO1465">
        <v>1.04894549934675E-2</v>
      </c>
      <c r="AP1465">
        <v>2</v>
      </c>
      <c r="AQ1465">
        <v>615</v>
      </c>
      <c r="AR1465">
        <v>0.99988995905293299</v>
      </c>
      <c r="AS1465">
        <v>0</v>
      </c>
      <c r="AT1465">
        <v>0</v>
      </c>
      <c r="AU1465">
        <v>9.7696827495272094E-3</v>
      </c>
      <c r="AV1465">
        <v>2</v>
      </c>
      <c r="AW1465">
        <v>615</v>
      </c>
      <c r="AX1465">
        <v>0.99988995905293299</v>
      </c>
      <c r="AY1465">
        <v>90.370952289628306</v>
      </c>
      <c r="AZ1465">
        <v>613</v>
      </c>
      <c r="BA1465">
        <v>0.99920666040746897</v>
      </c>
      <c r="BB1465">
        <v>590</v>
      </c>
      <c r="BC1465">
        <v>0.94734133221394301</v>
      </c>
      <c r="BD1465">
        <v>23</v>
      </c>
      <c r="BE1465">
        <v>4.2059171845522499E-2</v>
      </c>
      <c r="BF1465">
        <v>89.810597757210004</v>
      </c>
      <c r="BG1465">
        <v>89.884952832461906</v>
      </c>
      <c r="BH1465">
        <v>87.373991404427002</v>
      </c>
      <c r="BI1465">
        <v>85.551610170600895</v>
      </c>
    </row>
    <row r="1466" spans="1:61" x14ac:dyDescent="0.25">
      <c r="A1466" s="10" t="str">
        <f>VLOOKUP(D1466,'Index-Relations'!E:F,2,FALSE)</f>
        <v>ESG</v>
      </c>
      <c r="B1466" t="s">
        <v>3450</v>
      </c>
      <c r="C1466" s="53" t="s">
        <v>2770</v>
      </c>
      <c r="D1466" s="59" t="s">
        <v>3021</v>
      </c>
      <c r="E1466" s="59" t="s">
        <v>4894</v>
      </c>
      <c r="F1466" t="s">
        <v>584</v>
      </c>
      <c r="G1466" t="s">
        <v>583</v>
      </c>
      <c r="H1466" t="s">
        <v>585</v>
      </c>
      <c r="I1466" s="52">
        <v>45323</v>
      </c>
      <c r="J1466" t="s">
        <v>2457</v>
      </c>
      <c r="K1466">
        <v>616</v>
      </c>
      <c r="L1466">
        <v>91.996687610259201</v>
      </c>
      <c r="M1466">
        <v>613</v>
      </c>
      <c r="N1466">
        <v>0.99923297766951502</v>
      </c>
      <c r="O1466">
        <v>92.409193881575604</v>
      </c>
      <c r="P1466">
        <v>613</v>
      </c>
      <c r="Q1466">
        <v>0.99923297766951502</v>
      </c>
      <c r="R1466">
        <v>606</v>
      </c>
      <c r="S1466">
        <v>0.99459968512667196</v>
      </c>
      <c r="T1466">
        <v>30.188875143531298</v>
      </c>
      <c r="U1466">
        <v>0.58801594934698198</v>
      </c>
      <c r="V1466">
        <v>417</v>
      </c>
      <c r="W1466">
        <v>6.9752662168986096E-2</v>
      </c>
      <c r="X1466">
        <v>71</v>
      </c>
      <c r="Y1466">
        <v>612</v>
      </c>
      <c r="Z1466">
        <v>0.99912967929864505</v>
      </c>
      <c r="AA1466">
        <v>39.660038787328197</v>
      </c>
      <c r="AB1466">
        <v>586</v>
      </c>
      <c r="AC1466">
        <v>0.96487618845130896</v>
      </c>
      <c r="AD1466">
        <v>26</v>
      </c>
      <c r="AE1466">
        <v>3.4253490847336199E-2</v>
      </c>
      <c r="AF1466">
        <v>4</v>
      </c>
      <c r="AG1466">
        <v>8.7032070135442598E-4</v>
      </c>
      <c r="AH1466">
        <v>1.4772417371636301E-3</v>
      </c>
      <c r="AI1466">
        <v>30</v>
      </c>
      <c r="AJ1466">
        <v>89.365492720691506</v>
      </c>
      <c r="AK1466">
        <v>613</v>
      </c>
      <c r="AL1466">
        <v>0.99923297766951502</v>
      </c>
      <c r="AM1466">
        <v>0</v>
      </c>
      <c r="AN1466">
        <v>0</v>
      </c>
      <c r="AO1466">
        <v>1.04671556943435E-2</v>
      </c>
      <c r="AP1466">
        <v>2</v>
      </c>
      <c r="AQ1466">
        <v>613</v>
      </c>
      <c r="AR1466">
        <v>0.99923297766951502</v>
      </c>
      <c r="AS1466">
        <v>0</v>
      </c>
      <c r="AT1466">
        <v>0</v>
      </c>
      <c r="AU1466">
        <v>1.00607372063384E-2</v>
      </c>
      <c r="AV1466">
        <v>2</v>
      </c>
      <c r="AW1466">
        <v>613</v>
      </c>
      <c r="AX1466">
        <v>0.99923297766951502</v>
      </c>
      <c r="AY1466">
        <v>90.485094569162101</v>
      </c>
      <c r="AZ1466">
        <v>613</v>
      </c>
      <c r="BA1466">
        <v>0.99923297766951502</v>
      </c>
      <c r="BB1466">
        <v>588</v>
      </c>
      <c r="BC1466">
        <v>0.94526290180348405</v>
      </c>
      <c r="BD1466">
        <v>23</v>
      </c>
      <c r="BE1466">
        <v>4.3502920171687602E-2</v>
      </c>
      <c r="BF1466">
        <v>89.920235598190999</v>
      </c>
      <c r="BG1466">
        <v>89.894786421869995</v>
      </c>
      <c r="BH1466">
        <v>87.466679804916893</v>
      </c>
      <c r="BI1466">
        <v>85.761745052726994</v>
      </c>
    </row>
    <row r="1467" spans="1:61" x14ac:dyDescent="0.25">
      <c r="A1467" s="10" t="str">
        <f>VLOOKUP(D1467,'Index-Relations'!E:F,2,FALSE)</f>
        <v>ESG</v>
      </c>
      <c r="B1467" t="s">
        <v>3450</v>
      </c>
      <c r="C1467" s="53" t="s">
        <v>2760</v>
      </c>
      <c r="D1467" s="59" t="s">
        <v>3022</v>
      </c>
      <c r="E1467" s="59" t="s">
        <v>4895</v>
      </c>
      <c r="F1467" t="s">
        <v>587</v>
      </c>
      <c r="G1467" t="s">
        <v>586</v>
      </c>
      <c r="H1467" t="s">
        <v>588</v>
      </c>
      <c r="I1467" s="52">
        <v>45658</v>
      </c>
      <c r="J1467" t="s">
        <v>2457</v>
      </c>
      <c r="K1467">
        <v>621</v>
      </c>
      <c r="L1467" s="73">
        <v>88.528721838942005</v>
      </c>
      <c r="M1467">
        <v>619</v>
      </c>
      <c r="N1467">
        <v>0.99979794112973897</v>
      </c>
      <c r="O1467" s="73">
        <v>89.987005388617007</v>
      </c>
      <c r="P1467">
        <v>619</v>
      </c>
      <c r="Q1467">
        <v>0.99979794112973897</v>
      </c>
      <c r="R1467">
        <v>610</v>
      </c>
      <c r="S1467">
        <v>0.99346782068891903</v>
      </c>
      <c r="T1467">
        <v>30.022652274061102</v>
      </c>
      <c r="U1467">
        <v>0.621504186846083</v>
      </c>
      <c r="V1467">
        <v>450</v>
      </c>
      <c r="W1467">
        <v>8.4717334589271998E-2</v>
      </c>
      <c r="X1467">
        <v>90</v>
      </c>
      <c r="Y1467">
        <v>619</v>
      </c>
      <c r="Z1467">
        <v>0.99979794112973897</v>
      </c>
      <c r="AA1467">
        <v>37.013461810564799</v>
      </c>
      <c r="AB1467">
        <v>577</v>
      </c>
      <c r="AC1467">
        <v>0.93782169675100502</v>
      </c>
      <c r="AD1467">
        <v>42</v>
      </c>
      <c r="AE1467">
        <v>6.19762443787336E-2</v>
      </c>
      <c r="AF1467">
        <v>2</v>
      </c>
      <c r="AG1467">
        <v>2.0205887026086101E-4</v>
      </c>
      <c r="AH1467">
        <v>5.4196399203358999E-3</v>
      </c>
      <c r="AI1467">
        <v>46</v>
      </c>
      <c r="AJ1467" s="73">
        <v>84.040401097852893</v>
      </c>
      <c r="AK1467">
        <v>619</v>
      </c>
      <c r="AL1467">
        <v>0.99979794112973897</v>
      </c>
      <c r="AM1467">
        <v>0</v>
      </c>
      <c r="AN1467">
        <v>0</v>
      </c>
      <c r="AO1467">
        <v>2.08668292154017E-2</v>
      </c>
      <c r="AP1467">
        <v>3</v>
      </c>
      <c r="AQ1467">
        <v>620</v>
      </c>
      <c r="AR1467">
        <v>0.99987550602891895</v>
      </c>
      <c r="AS1467">
        <v>1.66719288407043E-2</v>
      </c>
      <c r="AT1467">
        <v>7</v>
      </c>
      <c r="AU1467">
        <v>3.68676271481321E-4</v>
      </c>
      <c r="AV1467">
        <v>2</v>
      </c>
      <c r="AW1467">
        <v>620</v>
      </c>
      <c r="AX1467">
        <v>0.99987550602891895</v>
      </c>
      <c r="AY1467" s="73">
        <v>84.721428562440906</v>
      </c>
      <c r="AZ1467">
        <v>619</v>
      </c>
      <c r="BA1467">
        <v>0.99979794112973897</v>
      </c>
      <c r="BB1467">
        <v>597</v>
      </c>
      <c r="BC1467">
        <v>0.94723375195305903</v>
      </c>
      <c r="BD1467">
        <v>20</v>
      </c>
      <c r="BE1467">
        <v>3.1774924860457701E-2</v>
      </c>
      <c r="BF1467">
        <v>88.528721838942005</v>
      </c>
      <c r="BG1467">
        <v>89.987005388617007</v>
      </c>
      <c r="BH1467">
        <v>84.721428562440906</v>
      </c>
      <c r="BI1467">
        <v>84.040401097852893</v>
      </c>
    </row>
    <row r="1468" spans="1:61" x14ac:dyDescent="0.25">
      <c r="A1468" s="10" t="str">
        <f>VLOOKUP(D1468,'Index-Relations'!E:F,2,FALSE)</f>
        <v>ESG</v>
      </c>
      <c r="B1468" t="s">
        <v>3450</v>
      </c>
      <c r="C1468" s="53" t="s">
        <v>2761</v>
      </c>
      <c r="D1468" s="59" t="s">
        <v>3022</v>
      </c>
      <c r="E1468" s="59" t="s">
        <v>4896</v>
      </c>
      <c r="F1468" t="s">
        <v>587</v>
      </c>
      <c r="G1468" t="s">
        <v>586</v>
      </c>
      <c r="H1468" t="s">
        <v>588</v>
      </c>
      <c r="I1468" s="52">
        <v>45628</v>
      </c>
      <c r="J1468" t="s">
        <v>2457</v>
      </c>
      <c r="K1468">
        <v>621</v>
      </c>
      <c r="L1468" s="73">
        <v>88.095271784198005</v>
      </c>
      <c r="M1468">
        <v>616</v>
      </c>
      <c r="N1468">
        <v>0.99886685661822305</v>
      </c>
      <c r="O1468" s="73">
        <v>89.489787558505995</v>
      </c>
      <c r="P1468">
        <v>616</v>
      </c>
      <c r="Q1468">
        <v>0.99886685661822305</v>
      </c>
      <c r="R1468">
        <v>609</v>
      </c>
      <c r="S1468">
        <v>0.99449590131736498</v>
      </c>
      <c r="T1468">
        <v>30.0504139236273</v>
      </c>
      <c r="U1468">
        <v>0.61522618103661897</v>
      </c>
      <c r="V1468">
        <v>440</v>
      </c>
      <c r="W1468">
        <v>7.5151923922350997E-2</v>
      </c>
      <c r="X1468">
        <v>87</v>
      </c>
      <c r="Y1468">
        <v>616</v>
      </c>
      <c r="Z1468">
        <v>0.99886685661822305</v>
      </c>
      <c r="AA1468">
        <v>33.171982205180498</v>
      </c>
      <c r="AB1468">
        <v>584</v>
      </c>
      <c r="AC1468">
        <v>0.94809373006599895</v>
      </c>
      <c r="AD1468">
        <v>32</v>
      </c>
      <c r="AE1468">
        <v>5.0773126552223401E-2</v>
      </c>
      <c r="AF1468">
        <v>5</v>
      </c>
      <c r="AG1468">
        <v>1.1331433817772399E-3</v>
      </c>
      <c r="AH1468">
        <v>5.0138416875223002E-3</v>
      </c>
      <c r="AI1468">
        <v>45</v>
      </c>
      <c r="AJ1468" s="73">
        <v>84.226578273711894</v>
      </c>
      <c r="AK1468">
        <v>616</v>
      </c>
      <c r="AL1468">
        <v>0.99886685661822305</v>
      </c>
      <c r="AM1468">
        <v>0</v>
      </c>
      <c r="AN1468">
        <v>0</v>
      </c>
      <c r="AO1468">
        <v>2.29376751421854E-2</v>
      </c>
      <c r="AP1468">
        <v>4</v>
      </c>
      <c r="AQ1468">
        <v>620</v>
      </c>
      <c r="AR1468">
        <v>0.99986879004507401</v>
      </c>
      <c r="AS1468">
        <v>1.9255571484454899E-2</v>
      </c>
      <c r="AT1468">
        <v>8</v>
      </c>
      <c r="AU1468">
        <v>1.21840611085811E-2</v>
      </c>
      <c r="AV1468">
        <v>3</v>
      </c>
      <c r="AW1468">
        <v>620</v>
      </c>
      <c r="AX1468">
        <v>0.99986879004507501</v>
      </c>
      <c r="AY1468" s="73">
        <v>83.876755966702902</v>
      </c>
      <c r="AZ1468">
        <v>616</v>
      </c>
      <c r="BA1468">
        <v>0.99886685661822305</v>
      </c>
      <c r="BB1468">
        <v>595</v>
      </c>
      <c r="BC1468">
        <v>0.91315738609755404</v>
      </c>
      <c r="BD1468">
        <v>21</v>
      </c>
      <c r="BE1468">
        <v>6.3773728805335106E-2</v>
      </c>
      <c r="BF1468">
        <v>88.095271784198005</v>
      </c>
      <c r="BG1468">
        <v>89.489787558505995</v>
      </c>
      <c r="BH1468">
        <v>83.876755966702902</v>
      </c>
      <c r="BI1468">
        <v>84.226578273711894</v>
      </c>
    </row>
    <row r="1469" spans="1:61" x14ac:dyDescent="0.25">
      <c r="A1469" s="10" t="str">
        <f>VLOOKUP(D1469,'Index-Relations'!E:F,2,FALSE)</f>
        <v>ESG</v>
      </c>
      <c r="B1469" t="s">
        <v>3450</v>
      </c>
      <c r="C1469" s="53" t="s">
        <v>2762</v>
      </c>
      <c r="D1469" s="59" t="s">
        <v>3022</v>
      </c>
      <c r="E1469" s="59" t="s">
        <v>4897</v>
      </c>
      <c r="F1469" t="s">
        <v>587</v>
      </c>
      <c r="G1469" t="s">
        <v>586</v>
      </c>
      <c r="H1469" t="s">
        <v>588</v>
      </c>
      <c r="I1469" s="52">
        <v>45597</v>
      </c>
      <c r="J1469" t="s">
        <v>2457</v>
      </c>
      <c r="K1469">
        <v>621</v>
      </c>
      <c r="L1469" s="73">
        <v>88.217032288661798</v>
      </c>
      <c r="M1469">
        <v>616</v>
      </c>
      <c r="N1469">
        <v>0.99883585799476904</v>
      </c>
      <c r="O1469" s="73">
        <v>89.549103281667996</v>
      </c>
      <c r="P1469">
        <v>616</v>
      </c>
      <c r="Q1469">
        <v>0.99883585799476904</v>
      </c>
      <c r="R1469">
        <v>609</v>
      </c>
      <c r="S1469">
        <v>0.99425445690854097</v>
      </c>
      <c r="T1469">
        <v>30.399401141064899</v>
      </c>
      <c r="U1469">
        <v>0.61658415624484997</v>
      </c>
      <c r="V1469">
        <v>439</v>
      </c>
      <c r="W1469">
        <v>7.5058126735861694E-2</v>
      </c>
      <c r="X1469">
        <v>86</v>
      </c>
      <c r="Y1469">
        <v>616</v>
      </c>
      <c r="Z1469">
        <v>0.99883585799476904</v>
      </c>
      <c r="AA1469">
        <v>34.399222930476903</v>
      </c>
      <c r="AB1469">
        <v>584</v>
      </c>
      <c r="AC1469">
        <v>0.94642078339130598</v>
      </c>
      <c r="AD1469">
        <v>32</v>
      </c>
      <c r="AE1469">
        <v>5.24150746034635E-2</v>
      </c>
      <c r="AF1469">
        <v>5</v>
      </c>
      <c r="AG1469">
        <v>1.1641420052302899E-3</v>
      </c>
      <c r="AH1469">
        <v>6.4238772470572502E-3</v>
      </c>
      <c r="AI1469">
        <v>45</v>
      </c>
      <c r="AJ1469" s="73">
        <v>84.477964392331998</v>
      </c>
      <c r="AK1469">
        <v>616</v>
      </c>
      <c r="AL1469">
        <v>0.99883585799476904</v>
      </c>
      <c r="AM1469">
        <v>0</v>
      </c>
      <c r="AN1469">
        <v>0</v>
      </c>
      <c r="AO1469">
        <v>1.94416192948118E-2</v>
      </c>
      <c r="AP1469">
        <v>3</v>
      </c>
      <c r="AQ1469">
        <v>620</v>
      </c>
      <c r="AR1469">
        <v>0.99983669352993498</v>
      </c>
      <c r="AS1469">
        <v>1.9743599873552699E-2</v>
      </c>
      <c r="AT1469">
        <v>8</v>
      </c>
      <c r="AU1469">
        <v>1.21010103698743E-2</v>
      </c>
      <c r="AV1469">
        <v>3</v>
      </c>
      <c r="AW1469">
        <v>620</v>
      </c>
      <c r="AX1469">
        <v>0.99983669352993498</v>
      </c>
      <c r="AY1469" s="73">
        <v>83.996041425469002</v>
      </c>
      <c r="AZ1469">
        <v>616</v>
      </c>
      <c r="BA1469">
        <v>0.99883585799476904</v>
      </c>
      <c r="BB1469">
        <v>595</v>
      </c>
      <c r="BC1469">
        <v>0.90760888433053999</v>
      </c>
      <c r="BD1469">
        <v>22</v>
      </c>
      <c r="BE1469">
        <v>7.2786189904583506E-2</v>
      </c>
      <c r="BF1469">
        <v>88.217032288661798</v>
      </c>
      <c r="BG1469">
        <v>89.549103281667996</v>
      </c>
      <c r="BH1469">
        <v>83.996041425469002</v>
      </c>
      <c r="BI1469">
        <v>84.477964392331998</v>
      </c>
    </row>
    <row r="1470" spans="1:61" x14ac:dyDescent="0.25">
      <c r="A1470" s="10" t="str">
        <f>VLOOKUP(D1470,'Index-Relations'!E:F,2,FALSE)</f>
        <v>ESG</v>
      </c>
      <c r="B1470" t="s">
        <v>3450</v>
      </c>
      <c r="C1470" s="53" t="s">
        <v>2763</v>
      </c>
      <c r="D1470" s="59" t="s">
        <v>3022</v>
      </c>
      <c r="E1470" s="59" t="s">
        <v>4898</v>
      </c>
      <c r="F1470" t="s">
        <v>587</v>
      </c>
      <c r="G1470" t="s">
        <v>586</v>
      </c>
      <c r="H1470" t="s">
        <v>588</v>
      </c>
      <c r="I1470" s="52">
        <v>45566</v>
      </c>
      <c r="J1470" t="s">
        <v>2457</v>
      </c>
      <c r="K1470">
        <v>621</v>
      </c>
      <c r="L1470" s="73">
        <v>88.330634225598999</v>
      </c>
      <c r="M1470">
        <v>616</v>
      </c>
      <c r="N1470">
        <v>0.99892409004702398</v>
      </c>
      <c r="O1470" s="73">
        <v>89.574573283736896</v>
      </c>
      <c r="P1470">
        <v>616</v>
      </c>
      <c r="Q1470">
        <v>0.99892409004702398</v>
      </c>
      <c r="R1470">
        <v>609</v>
      </c>
      <c r="S1470">
        <v>0.99413998222484901</v>
      </c>
      <c r="T1470">
        <v>30.3579115001139</v>
      </c>
      <c r="U1470">
        <v>0.61666419151484597</v>
      </c>
      <c r="V1470">
        <v>439</v>
      </c>
      <c r="W1470">
        <v>7.5734723566557804E-2</v>
      </c>
      <c r="X1470">
        <v>86</v>
      </c>
      <c r="Y1470">
        <v>616</v>
      </c>
      <c r="Z1470">
        <v>0.99892409004702398</v>
      </c>
      <c r="AA1470">
        <v>34.273287105567299</v>
      </c>
      <c r="AB1470">
        <v>587</v>
      </c>
      <c r="AC1470">
        <v>0.95190271127936799</v>
      </c>
      <c r="AD1470">
        <v>29</v>
      </c>
      <c r="AE1470">
        <v>4.7021378767655102E-2</v>
      </c>
      <c r="AF1470">
        <v>5</v>
      </c>
      <c r="AG1470">
        <v>1.0759099529761701E-3</v>
      </c>
      <c r="AH1470">
        <v>4.9752112158476204E-3</v>
      </c>
      <c r="AI1470">
        <v>45</v>
      </c>
      <c r="AJ1470" s="73">
        <v>84.590833441285895</v>
      </c>
      <c r="AK1470">
        <v>616</v>
      </c>
      <c r="AL1470">
        <v>0.99892409004702398</v>
      </c>
      <c r="AM1470">
        <v>0</v>
      </c>
      <c r="AN1470">
        <v>0</v>
      </c>
      <c r="AO1470">
        <v>2.0567361208591699E-2</v>
      </c>
      <c r="AP1470">
        <v>3</v>
      </c>
      <c r="AQ1470">
        <v>620</v>
      </c>
      <c r="AR1470">
        <v>0.99982848505133504</v>
      </c>
      <c r="AS1470">
        <v>1.9711851150904201E-2</v>
      </c>
      <c r="AT1470">
        <v>8</v>
      </c>
      <c r="AU1470">
        <v>1.1135516178416301E-2</v>
      </c>
      <c r="AV1470">
        <v>3</v>
      </c>
      <c r="AW1470">
        <v>620</v>
      </c>
      <c r="AX1470">
        <v>0.99982848505133504</v>
      </c>
      <c r="AY1470" s="73">
        <v>84.182882096213902</v>
      </c>
      <c r="AZ1470">
        <v>616</v>
      </c>
      <c r="BA1470">
        <v>0.99892409004702398</v>
      </c>
      <c r="BB1470">
        <v>595</v>
      </c>
      <c r="BC1470">
        <v>0.90420787214661202</v>
      </c>
      <c r="BD1470">
        <v>22</v>
      </c>
      <c r="BE1470">
        <v>7.5053251696131904E-2</v>
      </c>
      <c r="BF1470">
        <v>88.330634225598999</v>
      </c>
      <c r="BG1470">
        <v>89.574573283736896</v>
      </c>
      <c r="BH1470">
        <v>84.182882096213902</v>
      </c>
      <c r="BI1470">
        <v>84.590833441285895</v>
      </c>
    </row>
    <row r="1471" spans="1:61" x14ac:dyDescent="0.25">
      <c r="A1471" s="10" t="str">
        <f>VLOOKUP(D1471,'Index-Relations'!E:F,2,FALSE)</f>
        <v>ESG</v>
      </c>
      <c r="B1471" t="s">
        <v>3450</v>
      </c>
      <c r="C1471" s="53" t="s">
        <v>2764</v>
      </c>
      <c r="D1471" s="59" t="s">
        <v>3022</v>
      </c>
      <c r="E1471" s="59" t="s">
        <v>4899</v>
      </c>
      <c r="F1471" t="s">
        <v>587</v>
      </c>
      <c r="G1471" t="s">
        <v>586</v>
      </c>
      <c r="H1471" t="s">
        <v>588</v>
      </c>
      <c r="I1471" s="52">
        <v>45537</v>
      </c>
      <c r="J1471" t="s">
        <v>2457</v>
      </c>
      <c r="K1471">
        <v>620</v>
      </c>
      <c r="L1471" s="73">
        <v>88.590204350788994</v>
      </c>
      <c r="M1471">
        <v>616</v>
      </c>
      <c r="N1471">
        <v>0.99902636611015905</v>
      </c>
      <c r="O1471" s="73">
        <v>89.607838995815897</v>
      </c>
      <c r="P1471">
        <v>616</v>
      </c>
      <c r="Q1471">
        <v>0.99902636611015905</v>
      </c>
      <c r="R1471">
        <v>609</v>
      </c>
      <c r="S1471">
        <v>0.99471060842494596</v>
      </c>
      <c r="T1471">
        <v>30.510476633924799</v>
      </c>
      <c r="U1471">
        <v>0.62078632783265497</v>
      </c>
      <c r="V1471">
        <v>438</v>
      </c>
      <c r="W1471">
        <v>7.6579616978800794E-2</v>
      </c>
      <c r="X1471">
        <v>86</v>
      </c>
      <c r="Y1471">
        <v>616</v>
      </c>
      <c r="Z1471">
        <v>0.99902636611015905</v>
      </c>
      <c r="AA1471">
        <v>35.934158879612902</v>
      </c>
      <c r="AB1471">
        <v>590</v>
      </c>
      <c r="AC1471">
        <v>0.96723462336400301</v>
      </c>
      <c r="AD1471">
        <v>29</v>
      </c>
      <c r="AE1471">
        <v>3.5487075024647798E-2</v>
      </c>
      <c r="AF1471">
        <v>1</v>
      </c>
      <c r="AG1471">
        <v>0</v>
      </c>
      <c r="AH1471">
        <v>5.0188245511384004E-3</v>
      </c>
      <c r="AI1471">
        <v>44</v>
      </c>
      <c r="AJ1471" s="73">
        <v>85.017804254850006</v>
      </c>
      <c r="AK1471">
        <v>616</v>
      </c>
      <c r="AL1471">
        <v>0.99902636611015905</v>
      </c>
      <c r="AM1471">
        <v>0</v>
      </c>
      <c r="AN1471">
        <v>0</v>
      </c>
      <c r="AO1471">
        <v>1.8405358438571499E-2</v>
      </c>
      <c r="AP1471">
        <v>3</v>
      </c>
      <c r="AQ1471">
        <v>620</v>
      </c>
      <c r="AR1471">
        <v>1</v>
      </c>
      <c r="AS1471">
        <v>2.02179072105599E-2</v>
      </c>
      <c r="AT1471">
        <v>8</v>
      </c>
      <c r="AU1471">
        <v>1.18431839705546E-2</v>
      </c>
      <c r="AV1471">
        <v>3</v>
      </c>
      <c r="AW1471">
        <v>620</v>
      </c>
      <c r="AX1471">
        <v>0.999999999999999</v>
      </c>
      <c r="AY1471" s="73">
        <v>84.620942179848896</v>
      </c>
      <c r="AZ1471">
        <v>616</v>
      </c>
      <c r="BA1471">
        <v>0.99902636611015905</v>
      </c>
      <c r="BB1471">
        <v>595</v>
      </c>
      <c r="BC1471">
        <v>0.90631105411393198</v>
      </c>
      <c r="BD1471">
        <v>22</v>
      </c>
      <c r="BE1471">
        <v>7.5283587447496206E-2</v>
      </c>
      <c r="BF1471">
        <v>88.590204350788994</v>
      </c>
      <c r="BG1471">
        <v>89.607838995815897</v>
      </c>
      <c r="BH1471">
        <v>84.620942179848896</v>
      </c>
      <c r="BI1471">
        <v>85.017804254850006</v>
      </c>
    </row>
    <row r="1472" spans="1:61" x14ac:dyDescent="0.25">
      <c r="A1472" s="10" t="str">
        <f>VLOOKUP(D1472,'Index-Relations'!E:F,2,FALSE)</f>
        <v>ESG</v>
      </c>
      <c r="B1472" t="s">
        <v>3450</v>
      </c>
      <c r="C1472" s="53" t="s">
        <v>3350</v>
      </c>
      <c r="D1472" s="59" t="s">
        <v>3022</v>
      </c>
      <c r="E1472" s="59" t="s">
        <v>4900</v>
      </c>
      <c r="F1472" t="s">
        <v>587</v>
      </c>
      <c r="G1472" t="s">
        <v>586</v>
      </c>
      <c r="H1472" t="s">
        <v>588</v>
      </c>
      <c r="I1472" s="52">
        <v>45505</v>
      </c>
      <c r="J1472" t="s">
        <v>2457</v>
      </c>
      <c r="K1472">
        <v>620</v>
      </c>
      <c r="L1472" s="73">
        <v>88.779970418585904</v>
      </c>
      <c r="M1472">
        <v>616</v>
      </c>
      <c r="N1472">
        <v>0.99900751373512697</v>
      </c>
      <c r="O1472" s="73">
        <v>89.618457695179899</v>
      </c>
      <c r="P1472">
        <v>616</v>
      </c>
      <c r="Q1472">
        <v>0.99900751373512697</v>
      </c>
      <c r="R1472">
        <v>609</v>
      </c>
      <c r="S1472">
        <v>0.99467020179995302</v>
      </c>
      <c r="T1472">
        <v>30.353160967063602</v>
      </c>
      <c r="U1472">
        <v>0.62414858646509597</v>
      </c>
      <c r="V1472">
        <v>439</v>
      </c>
      <c r="W1472">
        <v>8.3302239533725397E-2</v>
      </c>
      <c r="X1472">
        <v>86</v>
      </c>
      <c r="Y1472">
        <v>616</v>
      </c>
      <c r="Z1472">
        <v>0.99900751373512697</v>
      </c>
      <c r="AA1472">
        <v>36.470164315686198</v>
      </c>
      <c r="AB1472">
        <v>589</v>
      </c>
      <c r="AC1472">
        <v>0.96479936168757296</v>
      </c>
      <c r="AD1472">
        <v>27</v>
      </c>
      <c r="AE1472">
        <v>3.4208152047553897E-2</v>
      </c>
      <c r="AF1472">
        <v>4</v>
      </c>
      <c r="AG1472">
        <v>9.9248626487272802E-4</v>
      </c>
      <c r="AH1472">
        <v>4.9838062556226198E-3</v>
      </c>
      <c r="AI1472">
        <v>44</v>
      </c>
      <c r="AJ1472" s="73">
        <v>85.0821037237599</v>
      </c>
      <c r="AK1472">
        <v>616</v>
      </c>
      <c r="AL1472">
        <v>0.99900751373512697</v>
      </c>
      <c r="AM1472">
        <v>0</v>
      </c>
      <c r="AN1472">
        <v>0</v>
      </c>
      <c r="AO1472">
        <v>1.7988216971498602E-2</v>
      </c>
      <c r="AP1472">
        <v>3</v>
      </c>
      <c r="AQ1472">
        <v>620</v>
      </c>
      <c r="AR1472">
        <v>1</v>
      </c>
      <c r="AS1472">
        <v>1.99964581186363E-2</v>
      </c>
      <c r="AT1472">
        <v>8</v>
      </c>
      <c r="AU1472">
        <v>1.14325847994226E-2</v>
      </c>
      <c r="AV1472">
        <v>3</v>
      </c>
      <c r="AW1472">
        <v>619</v>
      </c>
      <c r="AX1472">
        <v>0.99998171018186899</v>
      </c>
      <c r="AY1472" s="73">
        <v>85.057100886998001</v>
      </c>
      <c r="AZ1472">
        <v>616</v>
      </c>
      <c r="BA1472">
        <v>0.99900751373512697</v>
      </c>
      <c r="BB1472">
        <v>597</v>
      </c>
      <c r="BC1472">
        <v>0.91932488905868404</v>
      </c>
      <c r="BD1472">
        <v>20</v>
      </c>
      <c r="BE1472">
        <v>6.2686893969816401E-2</v>
      </c>
      <c r="BF1472">
        <v>88.779970418585904</v>
      </c>
      <c r="BG1472">
        <v>89.618457695179899</v>
      </c>
      <c r="BH1472">
        <v>85.057100886998001</v>
      </c>
      <c r="BI1472">
        <v>85.0821037237599</v>
      </c>
    </row>
    <row r="1473" spans="1:61" x14ac:dyDescent="0.25">
      <c r="A1473" s="10" t="str">
        <f>VLOOKUP(D1473,'Index-Relations'!E:F,2,FALSE)</f>
        <v>ESG</v>
      </c>
      <c r="B1473" t="s">
        <v>3450</v>
      </c>
      <c r="C1473" s="53" t="s">
        <v>2765</v>
      </c>
      <c r="D1473" s="59" t="s">
        <v>3022</v>
      </c>
      <c r="E1473" s="59" t="s">
        <v>4901</v>
      </c>
      <c r="F1473" t="s">
        <v>587</v>
      </c>
      <c r="G1473" t="s">
        <v>586</v>
      </c>
      <c r="H1473" t="s">
        <v>588</v>
      </c>
      <c r="I1473" s="52">
        <v>45474</v>
      </c>
      <c r="J1473" t="s">
        <v>2457</v>
      </c>
      <c r="K1473">
        <v>621</v>
      </c>
      <c r="L1473" s="73">
        <v>89.236728906197996</v>
      </c>
      <c r="M1473">
        <v>617</v>
      </c>
      <c r="N1473">
        <v>0.99911815047136299</v>
      </c>
      <c r="O1473" s="73">
        <v>89.739393461431007</v>
      </c>
      <c r="P1473">
        <v>617</v>
      </c>
      <c r="Q1473">
        <v>0.99911815047136299</v>
      </c>
      <c r="R1473">
        <v>610</v>
      </c>
      <c r="S1473">
        <v>0.99451976162663902</v>
      </c>
      <c r="T1473">
        <v>30.102676335778401</v>
      </c>
      <c r="U1473">
        <v>0.63940360365458004</v>
      </c>
      <c r="V1473">
        <v>437</v>
      </c>
      <c r="W1473">
        <v>8.4032423398871098E-2</v>
      </c>
      <c r="X1473">
        <v>85</v>
      </c>
      <c r="Y1473">
        <v>617</v>
      </c>
      <c r="Z1473">
        <v>0.99911815047136299</v>
      </c>
      <c r="AA1473">
        <v>37.291904437837601</v>
      </c>
      <c r="AB1473">
        <v>588</v>
      </c>
      <c r="AC1473">
        <v>0.95328757623599203</v>
      </c>
      <c r="AD1473">
        <v>29</v>
      </c>
      <c r="AE1473">
        <v>4.5830574235371298E-2</v>
      </c>
      <c r="AF1473">
        <v>4</v>
      </c>
      <c r="AG1473">
        <v>8.8184952863636003E-4</v>
      </c>
      <c r="AH1473">
        <v>4.9774459289133998E-3</v>
      </c>
      <c r="AI1473">
        <v>44</v>
      </c>
      <c r="AJ1473" s="73">
        <v>85.193895294588998</v>
      </c>
      <c r="AK1473">
        <v>617</v>
      </c>
      <c r="AL1473">
        <v>0.99911815047136299</v>
      </c>
      <c r="AM1473">
        <v>0</v>
      </c>
      <c r="AN1473">
        <v>0</v>
      </c>
      <c r="AO1473">
        <v>1.79203518886288E-2</v>
      </c>
      <c r="AP1473">
        <v>3</v>
      </c>
      <c r="AQ1473">
        <v>621</v>
      </c>
      <c r="AR1473">
        <v>1</v>
      </c>
      <c r="AS1473">
        <v>1.87594284632247E-2</v>
      </c>
      <c r="AT1473">
        <v>8</v>
      </c>
      <c r="AU1473">
        <v>1.0166846568345799E-2</v>
      </c>
      <c r="AV1473">
        <v>2</v>
      </c>
      <c r="AW1473">
        <v>620</v>
      </c>
      <c r="AX1473">
        <v>0.99998142790994704</v>
      </c>
      <c r="AY1473" s="73">
        <v>86.180869692859901</v>
      </c>
      <c r="AZ1473">
        <v>617</v>
      </c>
      <c r="BA1473">
        <v>0.99911815047136299</v>
      </c>
      <c r="BB1473">
        <v>598</v>
      </c>
      <c r="BC1473">
        <v>0.92216464403213905</v>
      </c>
      <c r="BD1473">
        <v>20</v>
      </c>
      <c r="BE1473">
        <v>5.9915004079231199E-2</v>
      </c>
      <c r="BF1473">
        <v>89.236728906197996</v>
      </c>
      <c r="BG1473">
        <v>89.739393461431007</v>
      </c>
      <c r="BH1473">
        <v>86.180869692859901</v>
      </c>
      <c r="BI1473">
        <v>85.193895294588998</v>
      </c>
    </row>
    <row r="1474" spans="1:61" x14ac:dyDescent="0.25">
      <c r="A1474" s="10" t="str">
        <f>VLOOKUP(D1474,'Index-Relations'!E:F,2,FALSE)</f>
        <v>ESG</v>
      </c>
      <c r="B1474" t="s">
        <v>3450</v>
      </c>
      <c r="C1474" s="53" t="s">
        <v>2766</v>
      </c>
      <c r="D1474" s="59" t="s">
        <v>3022</v>
      </c>
      <c r="E1474" s="59" t="s">
        <v>4902</v>
      </c>
      <c r="F1474" t="s">
        <v>587</v>
      </c>
      <c r="G1474" t="s">
        <v>586</v>
      </c>
      <c r="H1474" t="s">
        <v>588</v>
      </c>
      <c r="I1474" s="52">
        <v>45446</v>
      </c>
      <c r="J1474" t="s">
        <v>2457</v>
      </c>
      <c r="K1474">
        <v>616</v>
      </c>
      <c r="L1474" s="73">
        <v>89.403287340857005</v>
      </c>
      <c r="M1474">
        <v>613</v>
      </c>
      <c r="N1474">
        <v>0.99912147288214703</v>
      </c>
      <c r="O1474" s="73">
        <v>89.692507998056897</v>
      </c>
      <c r="P1474">
        <v>613</v>
      </c>
      <c r="Q1474">
        <v>0.99912147288214703</v>
      </c>
      <c r="R1474">
        <v>606</v>
      </c>
      <c r="S1474">
        <v>0.99420149166745597</v>
      </c>
      <c r="T1474">
        <v>30.197573897495499</v>
      </c>
      <c r="U1474">
        <v>0.64490310251595295</v>
      </c>
      <c r="V1474">
        <v>433</v>
      </c>
      <c r="W1474">
        <v>8.7635383602360298E-2</v>
      </c>
      <c r="X1474">
        <v>84</v>
      </c>
      <c r="Y1474">
        <v>612</v>
      </c>
      <c r="Z1474">
        <v>0.99901294442634103</v>
      </c>
      <c r="AA1474">
        <v>37.694027635960403</v>
      </c>
      <c r="AB1474">
        <v>584</v>
      </c>
      <c r="AC1474">
        <v>0.96212870767373904</v>
      </c>
      <c r="AD1474">
        <v>28</v>
      </c>
      <c r="AE1474">
        <v>3.6884236752602099E-2</v>
      </c>
      <c r="AF1474">
        <v>4</v>
      </c>
      <c r="AG1474">
        <v>9.8705557365838504E-4</v>
      </c>
      <c r="AH1474">
        <v>4.8925961601825304E-3</v>
      </c>
      <c r="AI1474">
        <v>44</v>
      </c>
      <c r="AJ1474" s="73">
        <v>85.377406644915993</v>
      </c>
      <c r="AK1474">
        <v>613</v>
      </c>
      <c r="AL1474">
        <v>0.99912147288214703</v>
      </c>
      <c r="AM1474">
        <v>0</v>
      </c>
      <c r="AN1474">
        <v>0</v>
      </c>
      <c r="AO1474">
        <v>1.7717702115070701E-2</v>
      </c>
      <c r="AP1474">
        <v>3</v>
      </c>
      <c r="AQ1474">
        <v>616</v>
      </c>
      <c r="AR1474">
        <v>1</v>
      </c>
      <c r="AS1474">
        <v>2.0343975630829798E-2</v>
      </c>
      <c r="AT1474">
        <v>8</v>
      </c>
      <c r="AU1474">
        <v>1.0403981863034199E-2</v>
      </c>
      <c r="AV1474">
        <v>2</v>
      </c>
      <c r="AW1474">
        <v>616</v>
      </c>
      <c r="AX1474">
        <v>0.999999999999999</v>
      </c>
      <c r="AY1474" s="73">
        <v>86.539153523053997</v>
      </c>
      <c r="AZ1474">
        <v>613</v>
      </c>
      <c r="BA1474">
        <v>0.99912147288214703</v>
      </c>
      <c r="BB1474">
        <v>593</v>
      </c>
      <c r="BC1474">
        <v>0.91994798353982599</v>
      </c>
      <c r="BD1474">
        <v>20</v>
      </c>
      <c r="BE1474">
        <v>6.2334314345103101E-2</v>
      </c>
      <c r="BF1474">
        <v>89.403287340857005</v>
      </c>
      <c r="BG1474">
        <v>89.692507998056897</v>
      </c>
      <c r="BH1474">
        <v>86.539153523053997</v>
      </c>
      <c r="BI1474">
        <v>85.377406644915993</v>
      </c>
    </row>
    <row r="1475" spans="1:61" x14ac:dyDescent="0.25">
      <c r="A1475" s="10" t="str">
        <f>VLOOKUP(D1475,'Index-Relations'!E:F,2,FALSE)</f>
        <v>ESG</v>
      </c>
      <c r="B1475" t="s">
        <v>3450</v>
      </c>
      <c r="C1475" s="53" t="s">
        <v>2767</v>
      </c>
      <c r="D1475" s="59" t="s">
        <v>3022</v>
      </c>
      <c r="E1475" s="59" t="s">
        <v>4903</v>
      </c>
      <c r="F1475" t="s">
        <v>587</v>
      </c>
      <c r="G1475" t="s">
        <v>586</v>
      </c>
      <c r="H1475" t="s">
        <v>588</v>
      </c>
      <c r="I1475" s="52">
        <v>45413</v>
      </c>
      <c r="J1475" t="s">
        <v>2457</v>
      </c>
      <c r="K1475">
        <v>616</v>
      </c>
      <c r="L1475" s="73">
        <v>89.523651824287896</v>
      </c>
      <c r="M1475">
        <v>613</v>
      </c>
      <c r="N1475">
        <v>0.99911743935292496</v>
      </c>
      <c r="O1475" s="73">
        <v>89.800817925868998</v>
      </c>
      <c r="P1475">
        <v>613</v>
      </c>
      <c r="Q1475">
        <v>0.99911743935292496</v>
      </c>
      <c r="R1475">
        <v>606</v>
      </c>
      <c r="S1475">
        <v>0.99426981165819694</v>
      </c>
      <c r="T1475">
        <v>30.250854436468401</v>
      </c>
      <c r="U1475">
        <v>0.64088742371539098</v>
      </c>
      <c r="V1475">
        <v>433</v>
      </c>
      <c r="W1475">
        <v>8.5189977005404705E-2</v>
      </c>
      <c r="X1475">
        <v>83</v>
      </c>
      <c r="Y1475">
        <v>612</v>
      </c>
      <c r="Z1475">
        <v>0.99899935318117605</v>
      </c>
      <c r="AA1475">
        <v>38.955628541502399</v>
      </c>
      <c r="AB1475">
        <v>584</v>
      </c>
      <c r="AC1475">
        <v>0.96262862809467298</v>
      </c>
      <c r="AD1475">
        <v>28</v>
      </c>
      <c r="AE1475">
        <v>3.6370725086502902E-2</v>
      </c>
      <c r="AF1475">
        <v>4</v>
      </c>
      <c r="AG1475">
        <v>1.00064681882387E-3</v>
      </c>
      <c r="AH1475">
        <v>4.6289857683628997E-3</v>
      </c>
      <c r="AI1475">
        <v>44</v>
      </c>
      <c r="AJ1475" s="73">
        <v>85.458692261722007</v>
      </c>
      <c r="AK1475">
        <v>613</v>
      </c>
      <c r="AL1475">
        <v>0.99911743935292496</v>
      </c>
      <c r="AM1475">
        <v>0</v>
      </c>
      <c r="AN1475">
        <v>0</v>
      </c>
      <c r="AO1475">
        <v>1.7685076139287999E-2</v>
      </c>
      <c r="AP1475">
        <v>3</v>
      </c>
      <c r="AQ1475">
        <v>615</v>
      </c>
      <c r="AR1475">
        <v>0.99988184808571401</v>
      </c>
      <c r="AS1475">
        <v>2.0437588888828601E-2</v>
      </c>
      <c r="AT1475">
        <v>8</v>
      </c>
      <c r="AU1475">
        <v>1.0074453798006699E-2</v>
      </c>
      <c r="AV1475">
        <v>2</v>
      </c>
      <c r="AW1475">
        <v>615</v>
      </c>
      <c r="AX1475">
        <v>0.99988184808571401</v>
      </c>
      <c r="AY1475" s="73">
        <v>86.707948636161007</v>
      </c>
      <c r="AZ1475">
        <v>613</v>
      </c>
      <c r="BA1475">
        <v>0.99911743935292496</v>
      </c>
      <c r="BB1475">
        <v>589</v>
      </c>
      <c r="BC1475">
        <v>0.93824998533292203</v>
      </c>
      <c r="BD1475">
        <v>23</v>
      </c>
      <c r="BE1475">
        <v>4.39467866135047E-2</v>
      </c>
      <c r="BF1475">
        <v>89.523651824287896</v>
      </c>
      <c r="BG1475">
        <v>89.800817925868998</v>
      </c>
      <c r="BH1475">
        <v>86.707948636161007</v>
      </c>
      <c r="BI1475">
        <v>85.458692261722007</v>
      </c>
    </row>
    <row r="1476" spans="1:61" x14ac:dyDescent="0.25">
      <c r="A1476" s="10" t="str">
        <f>VLOOKUP(D1476,'Index-Relations'!E:F,2,FALSE)</f>
        <v>ESG</v>
      </c>
      <c r="B1476" t="s">
        <v>3450</v>
      </c>
      <c r="C1476" s="53" t="s">
        <v>2768</v>
      </c>
      <c r="D1476" s="59" t="s">
        <v>3022</v>
      </c>
      <c r="E1476" s="59" t="s">
        <v>4904</v>
      </c>
      <c r="F1476" t="s">
        <v>587</v>
      </c>
      <c r="G1476" t="s">
        <v>586</v>
      </c>
      <c r="H1476" t="s">
        <v>588</v>
      </c>
      <c r="I1476" s="52">
        <v>45383</v>
      </c>
      <c r="J1476" t="s">
        <v>2457</v>
      </c>
      <c r="K1476">
        <v>617</v>
      </c>
      <c r="L1476">
        <v>91.779990787422193</v>
      </c>
      <c r="M1476">
        <v>614</v>
      </c>
      <c r="N1476">
        <v>0.99923892261993996</v>
      </c>
      <c r="O1476">
        <v>92.4130415668414</v>
      </c>
      <c r="P1476">
        <v>614</v>
      </c>
      <c r="Q1476">
        <v>0.99923892261993996</v>
      </c>
      <c r="R1476">
        <v>607</v>
      </c>
      <c r="S1476">
        <v>0.99477127396471199</v>
      </c>
      <c r="T1476">
        <v>30.042487264893602</v>
      </c>
      <c r="U1476">
        <v>0.63904050543217505</v>
      </c>
      <c r="V1476">
        <v>434</v>
      </c>
      <c r="W1476">
        <v>8.4530349595518403E-2</v>
      </c>
      <c r="X1476">
        <v>83</v>
      </c>
      <c r="Y1476">
        <v>613</v>
      </c>
      <c r="Z1476">
        <v>0.999104084318435</v>
      </c>
      <c r="AA1476">
        <v>37.6859120670956</v>
      </c>
      <c r="AB1476">
        <v>585</v>
      </c>
      <c r="AC1476">
        <v>0.96361651513858504</v>
      </c>
      <c r="AD1476">
        <v>28</v>
      </c>
      <c r="AE1476">
        <v>3.5487569179849701E-2</v>
      </c>
      <c r="AF1476">
        <v>4</v>
      </c>
      <c r="AG1476">
        <v>8.95915681564316E-4</v>
      </c>
      <c r="AH1476">
        <v>4.5998782461855901E-3</v>
      </c>
      <c r="AI1476">
        <v>44</v>
      </c>
      <c r="AJ1476">
        <v>89.119556266671907</v>
      </c>
      <c r="AK1476">
        <v>614</v>
      </c>
      <c r="AL1476">
        <v>0.99923892261993996</v>
      </c>
      <c r="AM1476">
        <v>0</v>
      </c>
      <c r="AN1476">
        <v>0</v>
      </c>
      <c r="AO1476">
        <v>1.54525430297824E-2</v>
      </c>
      <c r="AP1476">
        <v>3</v>
      </c>
      <c r="AQ1476">
        <v>616</v>
      </c>
      <c r="AR1476">
        <v>0.99989054265282495</v>
      </c>
      <c r="AS1476">
        <v>2.0360792727786702E-2</v>
      </c>
      <c r="AT1476">
        <v>8</v>
      </c>
      <c r="AU1476">
        <v>9.6047973468472297E-3</v>
      </c>
      <c r="AV1476">
        <v>2</v>
      </c>
      <c r="AW1476">
        <v>616</v>
      </c>
      <c r="AX1476">
        <v>0.99989054265282595</v>
      </c>
      <c r="AY1476">
        <v>90.140442343370495</v>
      </c>
      <c r="AZ1476">
        <v>614</v>
      </c>
      <c r="BA1476">
        <v>0.99923892261993996</v>
      </c>
      <c r="BB1476">
        <v>590</v>
      </c>
      <c r="BC1476">
        <v>0.941083401778115</v>
      </c>
      <c r="BD1476">
        <v>23</v>
      </c>
      <c r="BE1476">
        <v>4.3354597844927699E-2</v>
      </c>
      <c r="BF1476">
        <v>89.668985510325001</v>
      </c>
      <c r="BG1476">
        <v>89.838766250570998</v>
      </c>
      <c r="BH1476">
        <v>87.047874892593001</v>
      </c>
      <c r="BI1476">
        <v>85.496922480280901</v>
      </c>
    </row>
    <row r="1477" spans="1:61" x14ac:dyDescent="0.25">
      <c r="A1477" s="10" t="str">
        <f>VLOOKUP(D1477,'Index-Relations'!E:F,2,FALSE)</f>
        <v>ESG</v>
      </c>
      <c r="B1477" t="s">
        <v>3450</v>
      </c>
      <c r="C1477" s="53" t="s">
        <v>2769</v>
      </c>
      <c r="D1477" s="59" t="s">
        <v>3022</v>
      </c>
      <c r="E1477" s="59" t="s">
        <v>4905</v>
      </c>
      <c r="F1477" t="s">
        <v>587</v>
      </c>
      <c r="G1477" t="s">
        <v>586</v>
      </c>
      <c r="H1477" t="s">
        <v>588</v>
      </c>
      <c r="I1477" s="52">
        <v>45352</v>
      </c>
      <c r="J1477" t="s">
        <v>2457</v>
      </c>
      <c r="K1477">
        <v>617</v>
      </c>
      <c r="L1477">
        <v>91.910888750458398</v>
      </c>
      <c r="M1477">
        <v>614</v>
      </c>
      <c r="N1477">
        <v>0.99921520406376396</v>
      </c>
      <c r="O1477">
        <v>92.451591460885595</v>
      </c>
      <c r="P1477">
        <v>614</v>
      </c>
      <c r="Q1477">
        <v>0.99921520406376396</v>
      </c>
      <c r="R1477">
        <v>607</v>
      </c>
      <c r="S1477">
        <v>0.99485094867727297</v>
      </c>
      <c r="T1477">
        <v>29.915420615754901</v>
      </c>
      <c r="U1477">
        <v>0.60939552418772702</v>
      </c>
      <c r="V1477">
        <v>427</v>
      </c>
      <c r="W1477">
        <v>6.7965693682171299E-2</v>
      </c>
      <c r="X1477">
        <v>74</v>
      </c>
      <c r="Y1477">
        <v>613</v>
      </c>
      <c r="Z1477">
        <v>0.99910080321253603</v>
      </c>
      <c r="AA1477">
        <v>39.265104860114398</v>
      </c>
      <c r="AB1477">
        <v>585</v>
      </c>
      <c r="AC1477">
        <v>0.96368871660775401</v>
      </c>
      <c r="AD1477">
        <v>28</v>
      </c>
      <c r="AE1477">
        <v>3.5412086604782497E-2</v>
      </c>
      <c r="AF1477">
        <v>4</v>
      </c>
      <c r="AG1477">
        <v>8.9919678746328002E-4</v>
      </c>
      <c r="AH1477">
        <v>1.40411390671943E-3</v>
      </c>
      <c r="AI1477">
        <v>30</v>
      </c>
      <c r="AJ1477">
        <v>89.225526001079302</v>
      </c>
      <c r="AK1477">
        <v>614</v>
      </c>
      <c r="AL1477">
        <v>0.99921520406376396</v>
      </c>
      <c r="AM1477">
        <v>0</v>
      </c>
      <c r="AN1477">
        <v>0</v>
      </c>
      <c r="AO1477">
        <v>1.4813244274730099E-2</v>
      </c>
      <c r="AP1477">
        <v>3</v>
      </c>
      <c r="AQ1477">
        <v>616</v>
      </c>
      <c r="AR1477">
        <v>0.99989114410916702</v>
      </c>
      <c r="AS1477">
        <v>1.95997525334741E-2</v>
      </c>
      <c r="AT1477">
        <v>8</v>
      </c>
      <c r="AU1477">
        <v>9.6644707919955001E-3</v>
      </c>
      <c r="AV1477">
        <v>2</v>
      </c>
      <c r="AW1477">
        <v>616</v>
      </c>
      <c r="AX1477">
        <v>0.99989114410916802</v>
      </c>
      <c r="AY1477">
        <v>90.348725546929302</v>
      </c>
      <c r="AZ1477">
        <v>614</v>
      </c>
      <c r="BA1477">
        <v>0.99921520406376396</v>
      </c>
      <c r="BB1477">
        <v>590</v>
      </c>
      <c r="BC1477">
        <v>0.943471672871106</v>
      </c>
      <c r="BD1477">
        <v>23</v>
      </c>
      <c r="BE1477">
        <v>4.16062269633313E-2</v>
      </c>
      <c r="BF1477">
        <v>89.852469473905003</v>
      </c>
      <c r="BG1477">
        <v>89.942135020184907</v>
      </c>
      <c r="BH1477">
        <v>87.369784829013994</v>
      </c>
      <c r="BI1477">
        <v>85.591731220619906</v>
      </c>
    </row>
    <row r="1478" spans="1:61" x14ac:dyDescent="0.25">
      <c r="A1478" s="10" t="str">
        <f>VLOOKUP(D1478,'Index-Relations'!E:F,2,FALSE)</f>
        <v>ESG</v>
      </c>
      <c r="B1478" t="s">
        <v>3450</v>
      </c>
      <c r="C1478" s="53" t="s">
        <v>2770</v>
      </c>
      <c r="D1478" s="59" t="s">
        <v>3022</v>
      </c>
      <c r="E1478" s="59" t="s">
        <v>4906</v>
      </c>
      <c r="F1478" t="s">
        <v>587</v>
      </c>
      <c r="G1478" t="s">
        <v>586</v>
      </c>
      <c r="H1478" t="s">
        <v>588</v>
      </c>
      <c r="I1478" s="52">
        <v>45323</v>
      </c>
      <c r="J1478" t="s">
        <v>2457</v>
      </c>
      <c r="K1478">
        <v>617</v>
      </c>
      <c r="L1478">
        <v>91.992607390304798</v>
      </c>
      <c r="M1478">
        <v>614</v>
      </c>
      <c r="N1478">
        <v>0.99924121193517601</v>
      </c>
      <c r="O1478">
        <v>92.425150301311405</v>
      </c>
      <c r="P1478">
        <v>614</v>
      </c>
      <c r="Q1478">
        <v>0.99924121193517601</v>
      </c>
      <c r="R1478">
        <v>607</v>
      </c>
      <c r="S1478">
        <v>0.99465765948485296</v>
      </c>
      <c r="T1478">
        <v>29.942839967087199</v>
      </c>
      <c r="U1478">
        <v>0.59996962185809499</v>
      </c>
      <c r="V1478">
        <v>424</v>
      </c>
      <c r="W1478">
        <v>6.8251025701791396E-2</v>
      </c>
      <c r="X1478">
        <v>72</v>
      </c>
      <c r="Y1478">
        <v>613</v>
      </c>
      <c r="Z1478">
        <v>0.99913902251015396</v>
      </c>
      <c r="AA1478">
        <v>39.077832283839001</v>
      </c>
      <c r="AB1478">
        <v>586</v>
      </c>
      <c r="AC1478">
        <v>0.96509942552808703</v>
      </c>
      <c r="AD1478">
        <v>27</v>
      </c>
      <c r="AE1478">
        <v>3.4039596982067301E-2</v>
      </c>
      <c r="AF1478">
        <v>4</v>
      </c>
      <c r="AG1478">
        <v>8.6097748984515605E-4</v>
      </c>
      <c r="AH1478">
        <v>1.43976074028677E-3</v>
      </c>
      <c r="AI1478">
        <v>30</v>
      </c>
      <c r="AJ1478">
        <v>89.3486781397947</v>
      </c>
      <c r="AK1478">
        <v>614</v>
      </c>
      <c r="AL1478">
        <v>0.99924121193517601</v>
      </c>
      <c r="AM1478">
        <v>0</v>
      </c>
      <c r="AN1478">
        <v>0</v>
      </c>
      <c r="AO1478">
        <v>1.4900117597468E-2</v>
      </c>
      <c r="AP1478">
        <v>3</v>
      </c>
      <c r="AQ1478">
        <v>614</v>
      </c>
      <c r="AR1478">
        <v>0.99924121193517601</v>
      </c>
      <c r="AS1478">
        <v>1.9515024676488201E-2</v>
      </c>
      <c r="AT1478">
        <v>8</v>
      </c>
      <c r="AU1478">
        <v>9.9527315074038197E-3</v>
      </c>
      <c r="AV1478">
        <v>2</v>
      </c>
      <c r="AW1478">
        <v>614</v>
      </c>
      <c r="AX1478">
        <v>0.99924121193517601</v>
      </c>
      <c r="AY1478">
        <v>90.456390070660802</v>
      </c>
      <c r="AZ1478">
        <v>614</v>
      </c>
      <c r="BA1478">
        <v>0.99924121193517601</v>
      </c>
      <c r="BB1478">
        <v>588</v>
      </c>
      <c r="BC1478">
        <v>0.94130519394821699</v>
      </c>
      <c r="BD1478">
        <v>23</v>
      </c>
      <c r="BE1478">
        <v>4.3035900389491198E-2</v>
      </c>
      <c r="BF1478">
        <v>89.957377316665998</v>
      </c>
      <c r="BG1478">
        <v>89.947588780361997</v>
      </c>
      <c r="BH1478">
        <v>87.453769744262999</v>
      </c>
      <c r="BI1478">
        <v>85.801050013765007</v>
      </c>
    </row>
    <row r="1479" spans="1:61" x14ac:dyDescent="0.25">
      <c r="A1479" s="10" t="str">
        <f>VLOOKUP(D1479,'Index-Relations'!E:F,2,FALSE)</f>
        <v>ESG</v>
      </c>
      <c r="B1479" t="s">
        <v>3450</v>
      </c>
      <c r="C1479" s="53" t="s">
        <v>2760</v>
      </c>
      <c r="D1479" s="59" t="s">
        <v>3023</v>
      </c>
      <c r="E1479" s="59" t="s">
        <v>4907</v>
      </c>
      <c r="F1479" t="s">
        <v>590</v>
      </c>
      <c r="G1479" t="s">
        <v>589</v>
      </c>
      <c r="H1479" t="s">
        <v>591</v>
      </c>
      <c r="I1479" s="52">
        <v>45658</v>
      </c>
      <c r="J1479" t="s">
        <v>2457</v>
      </c>
      <c r="K1479">
        <v>631</v>
      </c>
      <c r="L1479" s="73">
        <v>88.472516669070899</v>
      </c>
      <c r="M1479">
        <v>629</v>
      </c>
      <c r="N1479">
        <v>0.99979975769971596</v>
      </c>
      <c r="O1479" s="73">
        <v>89.946567146733997</v>
      </c>
      <c r="P1479">
        <v>629</v>
      </c>
      <c r="Q1479">
        <v>0.99979975769971596</v>
      </c>
      <c r="R1479">
        <v>620</v>
      </c>
      <c r="S1479">
        <v>0.99352654694431297</v>
      </c>
      <c r="T1479">
        <v>30.3051758339587</v>
      </c>
      <c r="U1479">
        <v>0.61890805781607505</v>
      </c>
      <c r="V1479">
        <v>455</v>
      </c>
      <c r="W1479">
        <v>8.4043112016467705E-2</v>
      </c>
      <c r="X1479">
        <v>90</v>
      </c>
      <c r="Y1479">
        <v>629</v>
      </c>
      <c r="Z1479">
        <v>0.99979975769971596</v>
      </c>
      <c r="AA1479">
        <v>37.277037903910703</v>
      </c>
      <c r="AB1479">
        <v>588</v>
      </c>
      <c r="AC1479">
        <v>0.938725011324263</v>
      </c>
      <c r="AD1479">
        <v>41</v>
      </c>
      <c r="AE1479">
        <v>6.10747463754523E-2</v>
      </c>
      <c r="AF1479">
        <v>2</v>
      </c>
      <c r="AG1479">
        <v>2.0024230028378701E-4</v>
      </c>
      <c r="AH1479">
        <v>5.3765077374305003E-3</v>
      </c>
      <c r="AI1479">
        <v>46</v>
      </c>
      <c r="AJ1479" s="73">
        <v>83.973614186141006</v>
      </c>
      <c r="AK1479">
        <v>629</v>
      </c>
      <c r="AL1479">
        <v>0.99979975769971596</v>
      </c>
      <c r="AM1479">
        <v>0</v>
      </c>
      <c r="AN1479">
        <v>0</v>
      </c>
      <c r="AO1479">
        <v>2.0679230148777501E-2</v>
      </c>
      <c r="AP1479">
        <v>3</v>
      </c>
      <c r="AQ1479">
        <v>630</v>
      </c>
      <c r="AR1479">
        <v>0.99987662526713805</v>
      </c>
      <c r="AS1479">
        <v>1.6522043189316899E-2</v>
      </c>
      <c r="AT1479">
        <v>7</v>
      </c>
      <c r="AU1479">
        <v>2.1048822973890999E-5</v>
      </c>
      <c r="AV1479">
        <v>1</v>
      </c>
      <c r="AW1479">
        <v>630</v>
      </c>
      <c r="AX1479">
        <v>0.99987662526713705</v>
      </c>
      <c r="AY1479" s="73">
        <v>84.687401071438003</v>
      </c>
      <c r="AZ1479">
        <v>629</v>
      </c>
      <c r="BA1479">
        <v>0.99979975769971596</v>
      </c>
      <c r="BB1479">
        <v>607</v>
      </c>
      <c r="BC1479">
        <v>0.94770813638303997</v>
      </c>
      <c r="BD1479">
        <v>20</v>
      </c>
      <c r="BE1479">
        <v>3.1489258735319901E-2</v>
      </c>
      <c r="BF1479">
        <v>88.472516669070899</v>
      </c>
      <c r="BG1479">
        <v>89.946567146733997</v>
      </c>
      <c r="BH1479">
        <v>84.687401071438003</v>
      </c>
      <c r="BI1479">
        <v>83.973614186141006</v>
      </c>
    </row>
    <row r="1480" spans="1:61" x14ac:dyDescent="0.25">
      <c r="A1480" s="10" t="str">
        <f>VLOOKUP(D1480,'Index-Relations'!E:F,2,FALSE)</f>
        <v>ESG</v>
      </c>
      <c r="B1480" t="s">
        <v>3450</v>
      </c>
      <c r="C1480" s="53" t="s">
        <v>2761</v>
      </c>
      <c r="D1480" s="59" t="s">
        <v>3023</v>
      </c>
      <c r="E1480" s="59" t="s">
        <v>4908</v>
      </c>
      <c r="F1480" t="s">
        <v>590</v>
      </c>
      <c r="G1480" t="s">
        <v>589</v>
      </c>
      <c r="H1480" t="s">
        <v>591</v>
      </c>
      <c r="I1480" s="52">
        <v>45628</v>
      </c>
      <c r="J1480" t="s">
        <v>2457</v>
      </c>
      <c r="K1480">
        <v>632</v>
      </c>
      <c r="L1480" s="73">
        <v>88.080702429785902</v>
      </c>
      <c r="M1480">
        <v>627</v>
      </c>
      <c r="N1480">
        <v>0.99886705472037396</v>
      </c>
      <c r="O1480" s="73">
        <v>89.480029721026995</v>
      </c>
      <c r="P1480">
        <v>627</v>
      </c>
      <c r="Q1480">
        <v>0.99886705472037396</v>
      </c>
      <c r="R1480">
        <v>620</v>
      </c>
      <c r="S1480">
        <v>0.99449686357316303</v>
      </c>
      <c r="T1480">
        <v>30.420605765513599</v>
      </c>
      <c r="U1480">
        <v>0.61104702685871004</v>
      </c>
      <c r="V1480">
        <v>445</v>
      </c>
      <c r="W1480">
        <v>7.4802601559528406E-2</v>
      </c>
      <c r="X1480">
        <v>87</v>
      </c>
      <c r="Y1480">
        <v>627</v>
      </c>
      <c r="Z1480">
        <v>0.99886705472037296</v>
      </c>
      <c r="AA1480">
        <v>33.531614482951902</v>
      </c>
      <c r="AB1480">
        <v>595</v>
      </c>
      <c r="AC1480">
        <v>0.94810280459609997</v>
      </c>
      <c r="AD1480">
        <v>32</v>
      </c>
      <c r="AE1480">
        <v>5.07642501242744E-2</v>
      </c>
      <c r="AF1480">
        <v>5</v>
      </c>
      <c r="AG1480">
        <v>1.1329452796247201E-3</v>
      </c>
      <c r="AH1480">
        <v>4.9905362691951101E-3</v>
      </c>
      <c r="AI1480">
        <v>45</v>
      </c>
      <c r="AJ1480" s="73">
        <v>84.167976760103997</v>
      </c>
      <c r="AK1480">
        <v>627</v>
      </c>
      <c r="AL1480">
        <v>0.99886705472037396</v>
      </c>
      <c r="AM1480">
        <v>0</v>
      </c>
      <c r="AN1480">
        <v>0</v>
      </c>
      <c r="AO1480">
        <v>2.2933665055855399E-2</v>
      </c>
      <c r="AP1480">
        <v>4</v>
      </c>
      <c r="AQ1480">
        <v>631</v>
      </c>
      <c r="AR1480">
        <v>0.99986881298389596</v>
      </c>
      <c r="AS1480">
        <v>1.92522051230644E-2</v>
      </c>
      <c r="AT1480">
        <v>8</v>
      </c>
      <c r="AU1480">
        <v>2.0203553298335001E-5</v>
      </c>
      <c r="AV1480">
        <v>1</v>
      </c>
      <c r="AW1480">
        <v>631</v>
      </c>
      <c r="AX1480">
        <v>0.99986881298389696</v>
      </c>
      <c r="AY1480" s="73">
        <v>83.880352218146896</v>
      </c>
      <c r="AZ1480">
        <v>627</v>
      </c>
      <c r="BA1480">
        <v>0.99886705472037396</v>
      </c>
      <c r="BB1480">
        <v>606</v>
      </c>
      <c r="BC1480">
        <v>0.913172568385066</v>
      </c>
      <c r="BD1480">
        <v>21</v>
      </c>
      <c r="BE1480">
        <v>6.3762579542974804E-2</v>
      </c>
      <c r="BF1480">
        <v>88.080702429785902</v>
      </c>
      <c r="BG1480">
        <v>89.480029721026995</v>
      </c>
      <c r="BH1480">
        <v>83.880352218146896</v>
      </c>
      <c r="BI1480">
        <v>84.167976760103997</v>
      </c>
    </row>
    <row r="1481" spans="1:61" x14ac:dyDescent="0.25">
      <c r="A1481" s="10" t="str">
        <f>VLOOKUP(D1481,'Index-Relations'!E:F,2,FALSE)</f>
        <v>ESG</v>
      </c>
      <c r="B1481" t="s">
        <v>3450</v>
      </c>
      <c r="C1481" s="53" t="s">
        <v>2762</v>
      </c>
      <c r="D1481" s="59" t="s">
        <v>3023</v>
      </c>
      <c r="E1481" s="59" t="s">
        <v>4909</v>
      </c>
      <c r="F1481" t="s">
        <v>590</v>
      </c>
      <c r="G1481" t="s">
        <v>589</v>
      </c>
      <c r="H1481" t="s">
        <v>591</v>
      </c>
      <c r="I1481" s="52">
        <v>45597</v>
      </c>
      <c r="J1481" t="s">
        <v>2457</v>
      </c>
      <c r="K1481">
        <v>632</v>
      </c>
      <c r="L1481" s="73">
        <v>88.209979823478093</v>
      </c>
      <c r="M1481">
        <v>627</v>
      </c>
      <c r="N1481">
        <v>0.99883547282936402</v>
      </c>
      <c r="O1481" s="73">
        <v>89.546601144769994</v>
      </c>
      <c r="P1481">
        <v>627</v>
      </c>
      <c r="Q1481">
        <v>0.99883547282936402</v>
      </c>
      <c r="R1481">
        <v>620</v>
      </c>
      <c r="S1481">
        <v>0.99425255595107698</v>
      </c>
      <c r="T1481">
        <v>30.7375917933566</v>
      </c>
      <c r="U1481">
        <v>0.61248774370839698</v>
      </c>
      <c r="V1481">
        <v>444</v>
      </c>
      <c r="W1481">
        <v>7.4725639411977504E-2</v>
      </c>
      <c r="X1481">
        <v>86</v>
      </c>
      <c r="Y1481">
        <v>627</v>
      </c>
      <c r="Z1481">
        <v>0.99883547282936402</v>
      </c>
      <c r="AA1481">
        <v>34.773306351414597</v>
      </c>
      <c r="AB1481">
        <v>595</v>
      </c>
      <c r="AC1481">
        <v>0.94640305629222499</v>
      </c>
      <c r="AD1481">
        <v>32</v>
      </c>
      <c r="AE1481">
        <v>5.2432416537138302E-2</v>
      </c>
      <c r="AF1481">
        <v>5</v>
      </c>
      <c r="AG1481">
        <v>1.16452717063599E-3</v>
      </c>
      <c r="AH1481">
        <v>6.3954211977562698E-3</v>
      </c>
      <c r="AI1481">
        <v>45</v>
      </c>
      <c r="AJ1481" s="73">
        <v>84.430851682602906</v>
      </c>
      <c r="AK1481">
        <v>627</v>
      </c>
      <c r="AL1481">
        <v>0.99883547282936402</v>
      </c>
      <c r="AM1481">
        <v>0</v>
      </c>
      <c r="AN1481">
        <v>0</v>
      </c>
      <c r="AO1481">
        <v>1.9448051705237501E-2</v>
      </c>
      <c r="AP1481">
        <v>3</v>
      </c>
      <c r="AQ1481">
        <v>631</v>
      </c>
      <c r="AR1481">
        <v>0.99983663949872403</v>
      </c>
      <c r="AS1481">
        <v>1.9750132196593301E-2</v>
      </c>
      <c r="AT1481">
        <v>8</v>
      </c>
      <c r="AU1481">
        <v>2.1425219287796999E-5</v>
      </c>
      <c r="AV1481">
        <v>1</v>
      </c>
      <c r="AW1481">
        <v>631</v>
      </c>
      <c r="AX1481">
        <v>0.99983663949872403</v>
      </c>
      <c r="AY1481" s="73">
        <v>84.000270577964898</v>
      </c>
      <c r="AZ1481">
        <v>627</v>
      </c>
      <c r="BA1481">
        <v>0.99883547282936402</v>
      </c>
      <c r="BB1481">
        <v>606</v>
      </c>
      <c r="BC1481">
        <v>0.90757831601384398</v>
      </c>
      <c r="BD1481">
        <v>22</v>
      </c>
      <c r="BE1481">
        <v>7.2810271779641805E-2</v>
      </c>
      <c r="BF1481">
        <v>88.209979823478093</v>
      </c>
      <c r="BG1481">
        <v>89.546601144769994</v>
      </c>
      <c r="BH1481">
        <v>84.000270577964898</v>
      </c>
      <c r="BI1481">
        <v>84.430851682602906</v>
      </c>
    </row>
    <row r="1482" spans="1:61" x14ac:dyDescent="0.25">
      <c r="A1482" s="10" t="str">
        <f>VLOOKUP(D1482,'Index-Relations'!E:F,2,FALSE)</f>
        <v>ESG</v>
      </c>
      <c r="B1482" t="s">
        <v>3450</v>
      </c>
      <c r="C1482" s="53" t="s">
        <v>2763</v>
      </c>
      <c r="D1482" s="59" t="s">
        <v>3023</v>
      </c>
      <c r="E1482" s="59" t="s">
        <v>4910</v>
      </c>
      <c r="F1482" t="s">
        <v>590</v>
      </c>
      <c r="G1482" t="s">
        <v>589</v>
      </c>
      <c r="H1482" t="s">
        <v>591</v>
      </c>
      <c r="I1482" s="52">
        <v>45566</v>
      </c>
      <c r="J1482" t="s">
        <v>2457</v>
      </c>
      <c r="K1482">
        <v>632</v>
      </c>
      <c r="L1482" s="73">
        <v>88.333508210184903</v>
      </c>
      <c r="M1482">
        <v>627</v>
      </c>
      <c r="N1482">
        <v>0.99892401038647705</v>
      </c>
      <c r="O1482" s="73">
        <v>89.576864000619906</v>
      </c>
      <c r="P1482">
        <v>627</v>
      </c>
      <c r="Q1482">
        <v>0.99892401038647705</v>
      </c>
      <c r="R1482">
        <v>620</v>
      </c>
      <c r="S1482">
        <v>0.99413954834818496</v>
      </c>
      <c r="T1482">
        <v>30.664524032207499</v>
      </c>
      <c r="U1482">
        <v>0.61259148086968895</v>
      </c>
      <c r="V1482">
        <v>444</v>
      </c>
      <c r="W1482">
        <v>7.5405070423196302E-2</v>
      </c>
      <c r="X1482">
        <v>86</v>
      </c>
      <c r="Y1482">
        <v>627</v>
      </c>
      <c r="Z1482">
        <v>0.99892401038647605</v>
      </c>
      <c r="AA1482">
        <v>34.620032991120397</v>
      </c>
      <c r="AB1482">
        <v>598</v>
      </c>
      <c r="AC1482">
        <v>0.95189915014832305</v>
      </c>
      <c r="AD1482">
        <v>29</v>
      </c>
      <c r="AE1482">
        <v>4.70248602381532E-2</v>
      </c>
      <c r="AF1482">
        <v>5</v>
      </c>
      <c r="AG1482">
        <v>1.07598961352278E-3</v>
      </c>
      <c r="AH1482">
        <v>4.9535554423931899E-3</v>
      </c>
      <c r="AI1482">
        <v>45</v>
      </c>
      <c r="AJ1482" s="73">
        <v>84.557711033321894</v>
      </c>
      <c r="AK1482">
        <v>627</v>
      </c>
      <c r="AL1482">
        <v>0.99892401038647705</v>
      </c>
      <c r="AM1482">
        <v>0</v>
      </c>
      <c r="AN1482">
        <v>0</v>
      </c>
      <c r="AO1482">
        <v>2.05688840193461E-2</v>
      </c>
      <c r="AP1482">
        <v>3</v>
      </c>
      <c r="AQ1482">
        <v>631</v>
      </c>
      <c r="AR1482">
        <v>0.99982847235234096</v>
      </c>
      <c r="AS1482">
        <v>1.9713310619555301E-2</v>
      </c>
      <c r="AT1482">
        <v>8</v>
      </c>
      <c r="AU1482">
        <v>2.2229628581443999E-5</v>
      </c>
      <c r="AV1482">
        <v>1</v>
      </c>
      <c r="AW1482">
        <v>631</v>
      </c>
      <c r="AX1482">
        <v>0.99982847235233996</v>
      </c>
      <c r="AY1482" s="73">
        <v>84.198981505178907</v>
      </c>
      <c r="AZ1482">
        <v>627</v>
      </c>
      <c r="BA1482">
        <v>0.99892401038647705</v>
      </c>
      <c r="BB1482">
        <v>606</v>
      </c>
      <c r="BC1482">
        <v>0.904200779681954</v>
      </c>
      <c r="BD1482">
        <v>22</v>
      </c>
      <c r="BE1482">
        <v>7.5058808651040795E-2</v>
      </c>
      <c r="BF1482">
        <v>88.333508210184903</v>
      </c>
      <c r="BG1482">
        <v>89.576864000619906</v>
      </c>
      <c r="BH1482">
        <v>84.198981505178907</v>
      </c>
      <c r="BI1482">
        <v>84.557711033321894</v>
      </c>
    </row>
    <row r="1483" spans="1:61" x14ac:dyDescent="0.25">
      <c r="A1483" s="10" t="str">
        <f>VLOOKUP(D1483,'Index-Relations'!E:F,2,FALSE)</f>
        <v>ESG</v>
      </c>
      <c r="B1483" t="s">
        <v>3450</v>
      </c>
      <c r="C1483" s="53" t="s">
        <v>2764</v>
      </c>
      <c r="D1483" s="59" t="s">
        <v>3023</v>
      </c>
      <c r="E1483" s="59" t="s">
        <v>4911</v>
      </c>
      <c r="F1483" t="s">
        <v>590</v>
      </c>
      <c r="G1483" t="s">
        <v>589</v>
      </c>
      <c r="H1483" t="s">
        <v>591</v>
      </c>
      <c r="I1483" s="52">
        <v>45537</v>
      </c>
      <c r="J1483" t="s">
        <v>2457</v>
      </c>
      <c r="K1483">
        <v>631</v>
      </c>
      <c r="L1483" s="73">
        <v>88.597552026276006</v>
      </c>
      <c r="M1483">
        <v>627</v>
      </c>
      <c r="N1483">
        <v>0.99902541214291196</v>
      </c>
      <c r="O1483" s="73">
        <v>89.613791955091997</v>
      </c>
      <c r="P1483">
        <v>627</v>
      </c>
      <c r="Q1483">
        <v>0.99902541214291196</v>
      </c>
      <c r="R1483">
        <v>620</v>
      </c>
      <c r="S1483">
        <v>0.99470542587494404</v>
      </c>
      <c r="T1483">
        <v>30.810094314981001</v>
      </c>
      <c r="U1483">
        <v>0.61695872723701595</v>
      </c>
      <c r="V1483">
        <v>443</v>
      </c>
      <c r="W1483">
        <v>7.6268432015021398E-2</v>
      </c>
      <c r="X1483">
        <v>86</v>
      </c>
      <c r="Y1483">
        <v>627</v>
      </c>
      <c r="Z1483">
        <v>0.99902541214291196</v>
      </c>
      <c r="AA1483">
        <v>36.313420829371097</v>
      </c>
      <c r="AB1483">
        <v>601</v>
      </c>
      <c r="AC1483">
        <v>0.96720251982234295</v>
      </c>
      <c r="AD1483">
        <v>29</v>
      </c>
      <c r="AE1483">
        <v>3.5521845288518303E-2</v>
      </c>
      <c r="AF1483">
        <v>1</v>
      </c>
      <c r="AG1483">
        <v>0</v>
      </c>
      <c r="AH1483">
        <v>4.9984303157298597E-3</v>
      </c>
      <c r="AI1483">
        <v>44</v>
      </c>
      <c r="AJ1483" s="73">
        <v>84.985940046650896</v>
      </c>
      <c r="AK1483">
        <v>627</v>
      </c>
      <c r="AL1483">
        <v>0.99902541214291196</v>
      </c>
      <c r="AM1483">
        <v>0</v>
      </c>
      <c r="AN1483">
        <v>0</v>
      </c>
      <c r="AO1483">
        <v>1.8423392023167999E-2</v>
      </c>
      <c r="AP1483">
        <v>3</v>
      </c>
      <c r="AQ1483">
        <v>631</v>
      </c>
      <c r="AR1483">
        <v>0.999999999999999</v>
      </c>
      <c r="AS1483">
        <v>2.0237716731861199E-2</v>
      </c>
      <c r="AT1483">
        <v>8</v>
      </c>
      <c r="AU1483">
        <v>2.7736520019346001E-5</v>
      </c>
      <c r="AV1483">
        <v>1</v>
      </c>
      <c r="AW1483">
        <v>631</v>
      </c>
      <c r="AX1483">
        <v>1</v>
      </c>
      <c r="AY1483" s="73">
        <v>84.641103085389005</v>
      </c>
      <c r="AZ1483">
        <v>627</v>
      </c>
      <c r="BA1483">
        <v>0.99902541214291196</v>
      </c>
      <c r="BB1483">
        <v>606</v>
      </c>
      <c r="BC1483">
        <v>0.90621925761146005</v>
      </c>
      <c r="BD1483">
        <v>22</v>
      </c>
      <c r="BE1483">
        <v>7.5357350365371195E-2</v>
      </c>
      <c r="BF1483">
        <v>88.597552026276006</v>
      </c>
      <c r="BG1483">
        <v>89.613791955091997</v>
      </c>
      <c r="BH1483">
        <v>84.641103085389005</v>
      </c>
      <c r="BI1483">
        <v>84.985940046650896</v>
      </c>
    </row>
    <row r="1484" spans="1:61" x14ac:dyDescent="0.25">
      <c r="A1484" s="10" t="str">
        <f>VLOOKUP(D1484,'Index-Relations'!E:F,2,FALSE)</f>
        <v>ESG</v>
      </c>
      <c r="B1484" t="s">
        <v>3450</v>
      </c>
      <c r="C1484" s="53" t="s">
        <v>3350</v>
      </c>
      <c r="D1484" s="59" t="s">
        <v>3023</v>
      </c>
      <c r="E1484" s="59" t="s">
        <v>4912</v>
      </c>
      <c r="F1484" t="s">
        <v>590</v>
      </c>
      <c r="G1484" t="s">
        <v>589</v>
      </c>
      <c r="H1484" t="s">
        <v>591</v>
      </c>
      <c r="I1484" s="52">
        <v>45505</v>
      </c>
      <c r="J1484" t="s">
        <v>2457</v>
      </c>
      <c r="K1484">
        <v>631</v>
      </c>
      <c r="L1484" s="73">
        <v>88.784065338679994</v>
      </c>
      <c r="M1484">
        <v>627</v>
      </c>
      <c r="N1484">
        <v>0.999006898683517</v>
      </c>
      <c r="O1484" s="73">
        <v>89.621338862534998</v>
      </c>
      <c r="P1484">
        <v>627</v>
      </c>
      <c r="Q1484">
        <v>0.999006898683517</v>
      </c>
      <c r="R1484">
        <v>620</v>
      </c>
      <c r="S1484">
        <v>0.99466689888173598</v>
      </c>
      <c r="T1484">
        <v>30.6542226836361</v>
      </c>
      <c r="U1484">
        <v>0.62042481069706201</v>
      </c>
      <c r="V1484">
        <v>444</v>
      </c>
      <c r="W1484">
        <v>8.3006148491123505E-2</v>
      </c>
      <c r="X1484">
        <v>86</v>
      </c>
      <c r="Y1484">
        <v>627</v>
      </c>
      <c r="Z1484">
        <v>0.999006898683517</v>
      </c>
      <c r="AA1484">
        <v>36.825796415632396</v>
      </c>
      <c r="AB1484">
        <v>600</v>
      </c>
      <c r="AC1484">
        <v>0.96477754757280798</v>
      </c>
      <c r="AD1484">
        <v>27</v>
      </c>
      <c r="AE1484">
        <v>3.4229351110709197E-2</v>
      </c>
      <c r="AF1484">
        <v>4</v>
      </c>
      <c r="AG1484">
        <v>9.9310131648267593E-4</v>
      </c>
      <c r="AH1484">
        <v>4.9660917211921804E-3</v>
      </c>
      <c r="AI1484">
        <v>44</v>
      </c>
      <c r="AJ1484" s="73">
        <v>85.048356638574901</v>
      </c>
      <c r="AK1484">
        <v>627</v>
      </c>
      <c r="AL1484">
        <v>0.999006898683517</v>
      </c>
      <c r="AM1484">
        <v>0</v>
      </c>
      <c r="AN1484">
        <v>0</v>
      </c>
      <c r="AO1484">
        <v>1.7999364412234299E-2</v>
      </c>
      <c r="AP1484">
        <v>3</v>
      </c>
      <c r="AQ1484">
        <v>631</v>
      </c>
      <c r="AR1484">
        <v>1</v>
      </c>
      <c r="AS1484">
        <v>2.00088500823399E-2</v>
      </c>
      <c r="AT1484">
        <v>8</v>
      </c>
      <c r="AU1484">
        <v>2.7720979514768001E-5</v>
      </c>
      <c r="AV1484">
        <v>1</v>
      </c>
      <c r="AW1484">
        <v>630</v>
      </c>
      <c r="AX1484">
        <v>0.99998169884752297</v>
      </c>
      <c r="AY1484" s="73">
        <v>85.074999857365</v>
      </c>
      <c r="AZ1484">
        <v>627</v>
      </c>
      <c r="BA1484">
        <v>0.999006898683517</v>
      </c>
      <c r="BB1484">
        <v>608</v>
      </c>
      <c r="BC1484">
        <v>0.91927489405253704</v>
      </c>
      <c r="BD1484">
        <v>20</v>
      </c>
      <c r="BE1484">
        <v>6.2725741535227905E-2</v>
      </c>
      <c r="BF1484">
        <v>88.784065338679994</v>
      </c>
      <c r="BG1484">
        <v>89.621338862534998</v>
      </c>
      <c r="BH1484">
        <v>85.074999857365</v>
      </c>
      <c r="BI1484">
        <v>85.048356638574901</v>
      </c>
    </row>
    <row r="1485" spans="1:61" x14ac:dyDescent="0.25">
      <c r="A1485" s="10" t="str">
        <f>VLOOKUP(D1485,'Index-Relations'!E:F,2,FALSE)</f>
        <v>ESG</v>
      </c>
      <c r="B1485" t="s">
        <v>3450</v>
      </c>
      <c r="C1485" s="53" t="s">
        <v>2765</v>
      </c>
      <c r="D1485" s="59" t="s">
        <v>3023</v>
      </c>
      <c r="E1485" s="59" t="s">
        <v>4913</v>
      </c>
      <c r="F1485" t="s">
        <v>590</v>
      </c>
      <c r="G1485" t="s">
        <v>589</v>
      </c>
      <c r="H1485" t="s">
        <v>591</v>
      </c>
      <c r="I1485" s="52">
        <v>45474</v>
      </c>
      <c r="J1485" t="s">
        <v>2457</v>
      </c>
      <c r="K1485">
        <v>632</v>
      </c>
      <c r="L1485" s="73">
        <v>89.236354173556904</v>
      </c>
      <c r="M1485">
        <v>628</v>
      </c>
      <c r="N1485">
        <v>0.99911884997773504</v>
      </c>
      <c r="O1485" s="73">
        <v>89.737942618842993</v>
      </c>
      <c r="P1485">
        <v>628</v>
      </c>
      <c r="Q1485">
        <v>0.99911884997773504</v>
      </c>
      <c r="R1485">
        <v>621</v>
      </c>
      <c r="S1485">
        <v>0.99452410869667396</v>
      </c>
      <c r="T1485">
        <v>30.411296147112498</v>
      </c>
      <c r="U1485">
        <v>0.63546699597565803</v>
      </c>
      <c r="V1485">
        <v>441</v>
      </c>
      <c r="W1485">
        <v>8.3760435998985305E-2</v>
      </c>
      <c r="X1485">
        <v>85</v>
      </c>
      <c r="Y1485">
        <v>628</v>
      </c>
      <c r="Z1485">
        <v>0.99911884997773404</v>
      </c>
      <c r="AA1485">
        <v>37.595702658322601</v>
      </c>
      <c r="AB1485">
        <v>599</v>
      </c>
      <c r="AC1485">
        <v>0.953324629766097</v>
      </c>
      <c r="AD1485">
        <v>29</v>
      </c>
      <c r="AE1485">
        <v>4.5794220211637399E-2</v>
      </c>
      <c r="AF1485">
        <v>4</v>
      </c>
      <c r="AG1485">
        <v>8.8115002226495098E-4</v>
      </c>
      <c r="AH1485">
        <v>4.9613354501062898E-3</v>
      </c>
      <c r="AI1485">
        <v>44</v>
      </c>
      <c r="AJ1485" s="73">
        <v>85.159709185912007</v>
      </c>
      <c r="AK1485">
        <v>628</v>
      </c>
      <c r="AL1485">
        <v>0.99911884997773504</v>
      </c>
      <c r="AM1485">
        <v>0</v>
      </c>
      <c r="AN1485">
        <v>0</v>
      </c>
      <c r="AO1485">
        <v>1.7906136991504999E-2</v>
      </c>
      <c r="AP1485">
        <v>3</v>
      </c>
      <c r="AQ1485">
        <v>632</v>
      </c>
      <c r="AR1485">
        <v>0.999999999999999</v>
      </c>
      <c r="AS1485">
        <v>1.8744547988367801E-2</v>
      </c>
      <c r="AT1485">
        <v>8</v>
      </c>
      <c r="AU1485">
        <v>0</v>
      </c>
      <c r="AV1485">
        <v>0</v>
      </c>
      <c r="AW1485">
        <v>631</v>
      </c>
      <c r="AX1485">
        <v>0.99998144264181998</v>
      </c>
      <c r="AY1485" s="73">
        <v>86.197108138984902</v>
      </c>
      <c r="AZ1485">
        <v>628</v>
      </c>
      <c r="BA1485">
        <v>0.99911884997773504</v>
      </c>
      <c r="BB1485">
        <v>609</v>
      </c>
      <c r="BC1485">
        <v>0.92222638509529198</v>
      </c>
      <c r="BD1485">
        <v>20</v>
      </c>
      <c r="BE1485">
        <v>5.9867477913202197E-2</v>
      </c>
      <c r="BF1485">
        <v>89.236354173556904</v>
      </c>
      <c r="BG1485">
        <v>89.737942618842993</v>
      </c>
      <c r="BH1485">
        <v>86.197108138984902</v>
      </c>
      <c r="BI1485">
        <v>85.159709185912007</v>
      </c>
    </row>
    <row r="1486" spans="1:61" x14ac:dyDescent="0.25">
      <c r="A1486" s="10" t="str">
        <f>VLOOKUP(D1486,'Index-Relations'!E:F,2,FALSE)</f>
        <v>ESG</v>
      </c>
      <c r="B1486" t="s">
        <v>3450</v>
      </c>
      <c r="C1486" s="53" t="s">
        <v>2766</v>
      </c>
      <c r="D1486" s="59" t="s">
        <v>3023</v>
      </c>
      <c r="E1486" s="59" t="s">
        <v>4914</v>
      </c>
      <c r="F1486" t="s">
        <v>590</v>
      </c>
      <c r="G1486" t="s">
        <v>589</v>
      </c>
      <c r="H1486" t="s">
        <v>591</v>
      </c>
      <c r="I1486" s="52">
        <v>45446</v>
      </c>
      <c r="J1486" t="s">
        <v>2457</v>
      </c>
      <c r="K1486">
        <v>627</v>
      </c>
      <c r="L1486" s="73">
        <v>89.406748058580902</v>
      </c>
      <c r="M1486">
        <v>624</v>
      </c>
      <c r="N1486">
        <v>0.99912177791354395</v>
      </c>
      <c r="O1486" s="73">
        <v>89.692418611364005</v>
      </c>
      <c r="P1486">
        <v>624</v>
      </c>
      <c r="Q1486">
        <v>0.99912177791354395</v>
      </c>
      <c r="R1486">
        <v>617</v>
      </c>
      <c r="S1486">
        <v>0.99420350495431098</v>
      </c>
      <c r="T1486">
        <v>30.500158243412098</v>
      </c>
      <c r="U1486">
        <v>0.64100457627162299</v>
      </c>
      <c r="V1486">
        <v>437</v>
      </c>
      <c r="W1486">
        <v>8.7358486675674807E-2</v>
      </c>
      <c r="X1486">
        <v>84</v>
      </c>
      <c r="Y1486">
        <v>623</v>
      </c>
      <c r="Z1486">
        <v>0.99901328713965598</v>
      </c>
      <c r="AA1486">
        <v>38.015978645626397</v>
      </c>
      <c r="AB1486">
        <v>595</v>
      </c>
      <c r="AC1486">
        <v>0.96214185687878195</v>
      </c>
      <c r="AD1486">
        <v>28</v>
      </c>
      <c r="AE1486">
        <v>3.6871430260873202E-2</v>
      </c>
      <c r="AF1486">
        <v>4</v>
      </c>
      <c r="AG1486">
        <v>9.8671286034444201E-4</v>
      </c>
      <c r="AH1486">
        <v>4.87713728062294E-3</v>
      </c>
      <c r="AI1486">
        <v>44</v>
      </c>
      <c r="AJ1486" s="73">
        <v>85.346815735322906</v>
      </c>
      <c r="AK1486">
        <v>624</v>
      </c>
      <c r="AL1486">
        <v>0.99912177791354395</v>
      </c>
      <c r="AM1486">
        <v>0</v>
      </c>
      <c r="AN1486">
        <v>0</v>
      </c>
      <c r="AO1486">
        <v>1.7711550392124301E-2</v>
      </c>
      <c r="AP1486">
        <v>3</v>
      </c>
      <c r="AQ1486">
        <v>627</v>
      </c>
      <c r="AR1486">
        <v>0.999999999999999</v>
      </c>
      <c r="AS1486">
        <v>2.0336912045445198E-2</v>
      </c>
      <c r="AT1486">
        <v>8</v>
      </c>
      <c r="AU1486">
        <v>0</v>
      </c>
      <c r="AV1486">
        <v>0</v>
      </c>
      <c r="AW1486">
        <v>627</v>
      </c>
      <c r="AX1486">
        <v>1</v>
      </c>
      <c r="AY1486" s="73">
        <v>86.560004919969998</v>
      </c>
      <c r="AZ1486">
        <v>624</v>
      </c>
      <c r="BA1486">
        <v>0.99912177791354395</v>
      </c>
      <c r="BB1486">
        <v>604</v>
      </c>
      <c r="BC1486">
        <v>0.919975778217903</v>
      </c>
      <c r="BD1486">
        <v>20</v>
      </c>
      <c r="BE1486">
        <v>6.2312671389971798E-2</v>
      </c>
      <c r="BF1486">
        <v>89.406748058580902</v>
      </c>
      <c r="BG1486">
        <v>89.692418611364005</v>
      </c>
      <c r="BH1486">
        <v>86.560004919969998</v>
      </c>
      <c r="BI1486">
        <v>85.346815735322906</v>
      </c>
    </row>
    <row r="1487" spans="1:61" x14ac:dyDescent="0.25">
      <c r="A1487" s="10" t="str">
        <f>VLOOKUP(D1487,'Index-Relations'!E:F,2,FALSE)</f>
        <v>ESG</v>
      </c>
      <c r="B1487" t="s">
        <v>3450</v>
      </c>
      <c r="C1487" s="53" t="s">
        <v>2767</v>
      </c>
      <c r="D1487" s="59" t="s">
        <v>3023</v>
      </c>
      <c r="E1487" s="59" t="s">
        <v>4915</v>
      </c>
      <c r="F1487" t="s">
        <v>590</v>
      </c>
      <c r="G1487" t="s">
        <v>589</v>
      </c>
      <c r="H1487" t="s">
        <v>591</v>
      </c>
      <c r="I1487" s="52">
        <v>45413</v>
      </c>
      <c r="J1487" t="s">
        <v>2457</v>
      </c>
      <c r="K1487">
        <v>627</v>
      </c>
      <c r="L1487" s="73">
        <v>89.527245244682007</v>
      </c>
      <c r="M1487">
        <v>624</v>
      </c>
      <c r="N1487">
        <v>0.99911803006081101</v>
      </c>
      <c r="O1487" s="73">
        <v>89.799932727791997</v>
      </c>
      <c r="P1487">
        <v>624</v>
      </c>
      <c r="Q1487">
        <v>0.99911803006081101</v>
      </c>
      <c r="R1487">
        <v>617</v>
      </c>
      <c r="S1487">
        <v>0.99427364693847498</v>
      </c>
      <c r="T1487">
        <v>30.551879343969301</v>
      </c>
      <c r="U1487">
        <v>0.63698717553931095</v>
      </c>
      <c r="V1487">
        <v>437</v>
      </c>
      <c r="W1487">
        <v>8.49005753021045E-2</v>
      </c>
      <c r="X1487">
        <v>83</v>
      </c>
      <c r="Y1487">
        <v>623</v>
      </c>
      <c r="Z1487">
        <v>0.99900002292548096</v>
      </c>
      <c r="AA1487">
        <v>39.2721702510309</v>
      </c>
      <c r="AB1487">
        <v>595</v>
      </c>
      <c r="AC1487">
        <v>0.96265364117924301</v>
      </c>
      <c r="AD1487">
        <v>28</v>
      </c>
      <c r="AE1487">
        <v>3.6346381746238499E-2</v>
      </c>
      <c r="AF1487">
        <v>4</v>
      </c>
      <c r="AG1487">
        <v>9.9997707451800893E-4</v>
      </c>
      <c r="AH1487">
        <v>4.6132604869036599E-3</v>
      </c>
      <c r="AI1487">
        <v>44</v>
      </c>
      <c r="AJ1487" s="73">
        <v>85.429622942332998</v>
      </c>
      <c r="AK1487">
        <v>624</v>
      </c>
      <c r="AL1487">
        <v>0.99911803006081101</v>
      </c>
      <c r="AM1487">
        <v>0</v>
      </c>
      <c r="AN1487">
        <v>0</v>
      </c>
      <c r="AO1487">
        <v>1.76732393165401E-2</v>
      </c>
      <c r="AP1487">
        <v>3</v>
      </c>
      <c r="AQ1487">
        <v>626</v>
      </c>
      <c r="AR1487">
        <v>0.999881927166135</v>
      </c>
      <c r="AS1487">
        <v>2.0423909777968902E-2</v>
      </c>
      <c r="AT1487">
        <v>8</v>
      </c>
      <c r="AU1487">
        <v>0</v>
      </c>
      <c r="AV1487">
        <v>0</v>
      </c>
      <c r="AW1487">
        <v>626</v>
      </c>
      <c r="AX1487">
        <v>0.999881927166135</v>
      </c>
      <c r="AY1487" s="73">
        <v>86.7294337107909</v>
      </c>
      <c r="AZ1487">
        <v>624</v>
      </c>
      <c r="BA1487">
        <v>0.99911803006081101</v>
      </c>
      <c r="BB1487">
        <v>600</v>
      </c>
      <c r="BC1487">
        <v>0.93829131532056398</v>
      </c>
      <c r="BD1487">
        <v>23</v>
      </c>
      <c r="BE1487">
        <v>4.39173725290311E-2</v>
      </c>
      <c r="BF1487">
        <v>89.527245244682007</v>
      </c>
      <c r="BG1487">
        <v>89.799932727791997</v>
      </c>
      <c r="BH1487">
        <v>86.7294337107909</v>
      </c>
      <c r="BI1487">
        <v>85.429622942332998</v>
      </c>
    </row>
    <row r="1488" spans="1:61" x14ac:dyDescent="0.25">
      <c r="A1488" s="10" t="str">
        <f>VLOOKUP(D1488,'Index-Relations'!E:F,2,FALSE)</f>
        <v>ESG</v>
      </c>
      <c r="B1488" t="s">
        <v>3450</v>
      </c>
      <c r="C1488" s="53" t="s">
        <v>2768</v>
      </c>
      <c r="D1488" s="59" t="s">
        <v>3023</v>
      </c>
      <c r="E1488" s="59" t="s">
        <v>4916</v>
      </c>
      <c r="F1488" t="s">
        <v>590</v>
      </c>
      <c r="G1488" t="s">
        <v>589</v>
      </c>
      <c r="H1488" t="s">
        <v>591</v>
      </c>
      <c r="I1488" s="52">
        <v>45383</v>
      </c>
      <c r="J1488" t="s">
        <v>2457</v>
      </c>
      <c r="K1488">
        <v>628</v>
      </c>
      <c r="L1488">
        <v>91.804298790263999</v>
      </c>
      <c r="M1488">
        <v>625</v>
      </c>
      <c r="N1488">
        <v>0.99923995403365395</v>
      </c>
      <c r="O1488">
        <v>92.436942073654194</v>
      </c>
      <c r="P1488">
        <v>625</v>
      </c>
      <c r="Q1488">
        <v>0.99923995403365395</v>
      </c>
      <c r="R1488">
        <v>618</v>
      </c>
      <c r="S1488">
        <v>0.99477835994556396</v>
      </c>
      <c r="T1488">
        <v>30.348065803809099</v>
      </c>
      <c r="U1488">
        <v>0.63516672835322996</v>
      </c>
      <c r="V1488">
        <v>438</v>
      </c>
      <c r="W1488">
        <v>8.4220258050414901E-2</v>
      </c>
      <c r="X1488">
        <v>83</v>
      </c>
      <c r="Y1488">
        <v>624</v>
      </c>
      <c r="Z1488">
        <v>0.99910529846530904</v>
      </c>
      <c r="AA1488">
        <v>37.9707524464134</v>
      </c>
      <c r="AB1488">
        <v>596</v>
      </c>
      <c r="AC1488">
        <v>0.96366582211610397</v>
      </c>
      <c r="AD1488">
        <v>28</v>
      </c>
      <c r="AE1488">
        <v>3.5439476349204399E-2</v>
      </c>
      <c r="AF1488">
        <v>4</v>
      </c>
      <c r="AG1488">
        <v>8.9470153469089998E-4</v>
      </c>
      <c r="AH1488">
        <v>4.5830040304811401E-3</v>
      </c>
      <c r="AI1488">
        <v>44</v>
      </c>
      <c r="AJ1488">
        <v>89.1311866586001</v>
      </c>
      <c r="AK1488">
        <v>625</v>
      </c>
      <c r="AL1488">
        <v>0.99923995403365395</v>
      </c>
      <c r="AM1488">
        <v>0</v>
      </c>
      <c r="AN1488">
        <v>0</v>
      </c>
      <c r="AO1488">
        <v>1.54316017099866E-2</v>
      </c>
      <c r="AP1488">
        <v>3</v>
      </c>
      <c r="AQ1488">
        <v>627</v>
      </c>
      <c r="AR1488">
        <v>0.99989069098965999</v>
      </c>
      <c r="AS1488">
        <v>2.03331997373652E-2</v>
      </c>
      <c r="AT1488">
        <v>8</v>
      </c>
      <c r="AU1488">
        <v>0</v>
      </c>
      <c r="AV1488">
        <v>0</v>
      </c>
      <c r="AW1488">
        <v>627</v>
      </c>
      <c r="AX1488">
        <v>0.99989069098965999</v>
      </c>
      <c r="AY1488">
        <v>90.170613089572598</v>
      </c>
      <c r="AZ1488">
        <v>625</v>
      </c>
      <c r="BA1488">
        <v>0.99923995403365395</v>
      </c>
      <c r="BB1488">
        <v>601</v>
      </c>
      <c r="BC1488">
        <v>0.94116324567968301</v>
      </c>
      <c r="BD1488">
        <v>23</v>
      </c>
      <c r="BE1488">
        <v>4.3295843599989697E-2</v>
      </c>
      <c r="BF1488">
        <v>89.673977807257003</v>
      </c>
      <c r="BG1488">
        <v>89.836501071569998</v>
      </c>
      <c r="BH1488">
        <v>87.072616099062898</v>
      </c>
      <c r="BI1488">
        <v>85.471569171975005</v>
      </c>
    </row>
    <row r="1489" spans="1:61" x14ac:dyDescent="0.25">
      <c r="A1489" s="10" t="str">
        <f>VLOOKUP(D1489,'Index-Relations'!E:F,2,FALSE)</f>
        <v>ESG</v>
      </c>
      <c r="B1489" t="s">
        <v>3450</v>
      </c>
      <c r="C1489" s="53" t="s">
        <v>2769</v>
      </c>
      <c r="D1489" s="59" t="s">
        <v>3023</v>
      </c>
      <c r="E1489" s="59" t="s">
        <v>4917</v>
      </c>
      <c r="F1489" t="s">
        <v>590</v>
      </c>
      <c r="G1489" t="s">
        <v>589</v>
      </c>
      <c r="H1489" t="s">
        <v>591</v>
      </c>
      <c r="I1489" s="52">
        <v>45352</v>
      </c>
      <c r="J1489" t="s">
        <v>2457</v>
      </c>
      <c r="K1489">
        <v>628</v>
      </c>
      <c r="L1489">
        <v>91.936774713106004</v>
      </c>
      <c r="M1489">
        <v>625</v>
      </c>
      <c r="N1489">
        <v>0.99921629496345199</v>
      </c>
      <c r="O1489">
        <v>92.475770296945598</v>
      </c>
      <c r="P1489">
        <v>625</v>
      </c>
      <c r="Q1489">
        <v>0.99921629496345199</v>
      </c>
      <c r="R1489">
        <v>618</v>
      </c>
      <c r="S1489">
        <v>0.99485810607733105</v>
      </c>
      <c r="T1489">
        <v>30.219514550750901</v>
      </c>
      <c r="U1489">
        <v>0.60579815209826304</v>
      </c>
      <c r="V1489">
        <v>430</v>
      </c>
      <c r="W1489">
        <v>6.7889924386605099E-2</v>
      </c>
      <c r="X1489">
        <v>74</v>
      </c>
      <c r="Y1489">
        <v>624</v>
      </c>
      <c r="Z1489">
        <v>0.99910205313426603</v>
      </c>
      <c r="AA1489">
        <v>39.541615839377002</v>
      </c>
      <c r="AB1489">
        <v>596</v>
      </c>
      <c r="AC1489">
        <v>0.96373919083409298</v>
      </c>
      <c r="AD1489">
        <v>28</v>
      </c>
      <c r="AE1489">
        <v>3.5362862300173097E-2</v>
      </c>
      <c r="AF1489">
        <v>4</v>
      </c>
      <c r="AG1489">
        <v>8.9794686573355098E-4</v>
      </c>
      <c r="AH1489">
        <v>1.4025485769796301E-3</v>
      </c>
      <c r="AI1489">
        <v>30</v>
      </c>
      <c r="AJ1489">
        <v>89.239956723428193</v>
      </c>
      <c r="AK1489">
        <v>625</v>
      </c>
      <c r="AL1489">
        <v>0.99921629496345199</v>
      </c>
      <c r="AM1489">
        <v>0</v>
      </c>
      <c r="AN1489">
        <v>0</v>
      </c>
      <c r="AO1489">
        <v>1.47926532359537E-2</v>
      </c>
      <c r="AP1489">
        <v>3</v>
      </c>
      <c r="AQ1489">
        <v>627</v>
      </c>
      <c r="AR1489">
        <v>0.99989129542347999</v>
      </c>
      <c r="AS1489">
        <v>1.9572508044897501E-2</v>
      </c>
      <c r="AT1489">
        <v>8</v>
      </c>
      <c r="AU1489">
        <v>0</v>
      </c>
      <c r="AV1489">
        <v>0</v>
      </c>
      <c r="AW1489">
        <v>627</v>
      </c>
      <c r="AX1489">
        <v>0.99989129542347899</v>
      </c>
      <c r="AY1489">
        <v>90.380664134627395</v>
      </c>
      <c r="AZ1489">
        <v>625</v>
      </c>
      <c r="BA1489">
        <v>0.99921629496345199</v>
      </c>
      <c r="BB1489">
        <v>601</v>
      </c>
      <c r="BC1489">
        <v>0.94355024964701595</v>
      </c>
      <c r="BD1489">
        <v>23</v>
      </c>
      <c r="BE1489">
        <v>4.15483925405098E-2</v>
      </c>
      <c r="BF1489">
        <v>89.860213382913898</v>
      </c>
      <c r="BG1489">
        <v>89.940826289908898</v>
      </c>
      <c r="BH1489">
        <v>87.396953745476907</v>
      </c>
      <c r="BI1489">
        <v>85.570339669966998</v>
      </c>
    </row>
    <row r="1490" spans="1:61" x14ac:dyDescent="0.25">
      <c r="A1490" s="10" t="str">
        <f>VLOOKUP(D1490,'Index-Relations'!E:F,2,FALSE)</f>
        <v>ESG</v>
      </c>
      <c r="B1490" t="s">
        <v>3450</v>
      </c>
      <c r="C1490" s="53" t="s">
        <v>2770</v>
      </c>
      <c r="D1490" s="59" t="s">
        <v>3023</v>
      </c>
      <c r="E1490" s="59" t="s">
        <v>4918</v>
      </c>
      <c r="F1490" t="s">
        <v>590</v>
      </c>
      <c r="G1490" t="s">
        <v>589</v>
      </c>
      <c r="H1490" t="s">
        <v>591</v>
      </c>
      <c r="I1490" s="52">
        <v>45323</v>
      </c>
      <c r="J1490" t="s">
        <v>2457</v>
      </c>
      <c r="K1490">
        <v>628</v>
      </c>
      <c r="L1490">
        <v>92.0194542186604</v>
      </c>
      <c r="M1490">
        <v>625</v>
      </c>
      <c r="N1490">
        <v>0.99924186462894904</v>
      </c>
      <c r="O1490">
        <v>92.451766081720706</v>
      </c>
      <c r="P1490">
        <v>625</v>
      </c>
      <c r="Q1490">
        <v>0.99924186462894904</v>
      </c>
      <c r="R1490">
        <v>618</v>
      </c>
      <c r="S1490">
        <v>0.99466225485548299</v>
      </c>
      <c r="T1490">
        <v>30.242210307992799</v>
      </c>
      <c r="U1490">
        <v>0.59626357727944701</v>
      </c>
      <c r="V1490">
        <v>427</v>
      </c>
      <c r="W1490">
        <v>6.8189368026507297E-2</v>
      </c>
      <c r="X1490">
        <v>72</v>
      </c>
      <c r="Y1490">
        <v>624</v>
      </c>
      <c r="Z1490">
        <v>0.99913976310515296</v>
      </c>
      <c r="AA1490">
        <v>39.3793020534848</v>
      </c>
      <c r="AB1490">
        <v>597</v>
      </c>
      <c r="AC1490">
        <v>0.96512944627918296</v>
      </c>
      <c r="AD1490">
        <v>27</v>
      </c>
      <c r="AE1490">
        <v>3.4010316825969202E-2</v>
      </c>
      <c r="AF1490">
        <v>4</v>
      </c>
      <c r="AG1490">
        <v>8.6023689484689104E-4</v>
      </c>
      <c r="AH1490">
        <v>1.4384600667906699E-3</v>
      </c>
      <c r="AI1490">
        <v>30</v>
      </c>
      <c r="AJ1490">
        <v>89.362535018073402</v>
      </c>
      <c r="AK1490">
        <v>625</v>
      </c>
      <c r="AL1490">
        <v>0.99924186462894904</v>
      </c>
      <c r="AM1490">
        <v>0</v>
      </c>
      <c r="AN1490">
        <v>0</v>
      </c>
      <c r="AO1490">
        <v>1.48873008250085E-2</v>
      </c>
      <c r="AP1490">
        <v>3</v>
      </c>
      <c r="AQ1490">
        <v>625</v>
      </c>
      <c r="AR1490">
        <v>0.99924186462894904</v>
      </c>
      <c r="AS1490">
        <v>1.94982382565701E-2</v>
      </c>
      <c r="AT1490">
        <v>8</v>
      </c>
      <c r="AU1490">
        <v>0</v>
      </c>
      <c r="AV1490">
        <v>0</v>
      </c>
      <c r="AW1490">
        <v>625</v>
      </c>
      <c r="AX1490">
        <v>0.99924186462894904</v>
      </c>
      <c r="AY1490">
        <v>90.489088452221196</v>
      </c>
      <c r="AZ1490">
        <v>625</v>
      </c>
      <c r="BA1490">
        <v>0.99924186462894904</v>
      </c>
      <c r="BB1490">
        <v>599</v>
      </c>
      <c r="BC1490">
        <v>0.94135568200435504</v>
      </c>
      <c r="BD1490">
        <v>23</v>
      </c>
      <c r="BE1490">
        <v>4.2998881799585699E-2</v>
      </c>
      <c r="BF1490">
        <v>89.965546974102907</v>
      </c>
      <c r="BG1490">
        <v>89.948916158856903</v>
      </c>
      <c r="BH1490">
        <v>87.480780023620994</v>
      </c>
      <c r="BI1490">
        <v>85.777450169766894</v>
      </c>
    </row>
    <row r="1491" spans="1:61" x14ac:dyDescent="0.25">
      <c r="A1491" s="10" t="str">
        <f>VLOOKUP(D1491,'Index-Relations'!E:F,2,FALSE)</f>
        <v>ESG</v>
      </c>
      <c r="B1491" t="s">
        <v>3450</v>
      </c>
      <c r="C1491" s="53" t="s">
        <v>2760</v>
      </c>
      <c r="D1491" s="59" t="s">
        <v>2812</v>
      </c>
      <c r="E1491" s="59" t="s">
        <v>4919</v>
      </c>
      <c r="F1491" t="s">
        <v>593</v>
      </c>
      <c r="G1491" t="s">
        <v>592</v>
      </c>
      <c r="H1491" t="s">
        <v>594</v>
      </c>
      <c r="I1491" s="52">
        <v>45658</v>
      </c>
      <c r="J1491" t="s">
        <v>2457</v>
      </c>
      <c r="K1491">
        <v>633</v>
      </c>
      <c r="L1491" s="73">
        <v>88.469213332318006</v>
      </c>
      <c r="M1491">
        <v>631</v>
      </c>
      <c r="N1491">
        <v>0.99979992076158697</v>
      </c>
      <c r="O1491" s="73">
        <v>89.939520984708906</v>
      </c>
      <c r="P1491">
        <v>631</v>
      </c>
      <c r="Q1491">
        <v>0.99979992076158697</v>
      </c>
      <c r="R1491">
        <v>622</v>
      </c>
      <c r="S1491">
        <v>0.99353181842474203</v>
      </c>
      <c r="T1491">
        <v>30.316562490706499</v>
      </c>
      <c r="U1491">
        <v>0.61919349736628004</v>
      </c>
      <c r="V1491">
        <v>457</v>
      </c>
      <c r="W1491">
        <v>8.3980163353857704E-2</v>
      </c>
      <c r="X1491">
        <v>90</v>
      </c>
      <c r="Y1491">
        <v>631</v>
      </c>
      <c r="Z1491">
        <v>0.99979992076158697</v>
      </c>
      <c r="AA1491">
        <v>37.329232795563101</v>
      </c>
      <c r="AB1491">
        <v>589</v>
      </c>
      <c r="AC1491">
        <v>0.93843087638857603</v>
      </c>
      <c r="AD1491">
        <v>42</v>
      </c>
      <c r="AE1491">
        <v>6.1369044373010398E-2</v>
      </c>
      <c r="AF1491">
        <v>2</v>
      </c>
      <c r="AG1491">
        <v>2.0007923841280901E-4</v>
      </c>
      <c r="AH1491">
        <v>5.3724807093557102E-3</v>
      </c>
      <c r="AI1491">
        <v>46</v>
      </c>
      <c r="AJ1491" s="73">
        <v>83.974124061260895</v>
      </c>
      <c r="AK1491">
        <v>631</v>
      </c>
      <c r="AL1491">
        <v>0.99979992076158697</v>
      </c>
      <c r="AM1491">
        <v>0</v>
      </c>
      <c r="AN1491">
        <v>0</v>
      </c>
      <c r="AO1491">
        <v>2.0662390580146801E-2</v>
      </c>
      <c r="AP1491">
        <v>3</v>
      </c>
      <c r="AQ1491">
        <v>632</v>
      </c>
      <c r="AR1491">
        <v>0.999876725733996</v>
      </c>
      <c r="AS1491">
        <v>1.6508588912817899E-2</v>
      </c>
      <c r="AT1491">
        <v>7</v>
      </c>
      <c r="AU1491">
        <v>3.6506423857423699E-4</v>
      </c>
      <c r="AV1491">
        <v>2</v>
      </c>
      <c r="AW1491">
        <v>632</v>
      </c>
      <c r="AX1491">
        <v>0.999876725733996</v>
      </c>
      <c r="AY1491" s="73">
        <v>84.685953949258007</v>
      </c>
      <c r="AZ1491">
        <v>631</v>
      </c>
      <c r="BA1491">
        <v>0.99979992076158697</v>
      </c>
      <c r="BB1491">
        <v>609</v>
      </c>
      <c r="BC1491">
        <v>0.94775071883992501</v>
      </c>
      <c r="BD1491">
        <v>20</v>
      </c>
      <c r="BE1491">
        <v>3.1463616313924601E-2</v>
      </c>
      <c r="BF1491">
        <v>88.469213332318006</v>
      </c>
      <c r="BG1491">
        <v>89.939520984708906</v>
      </c>
      <c r="BH1491">
        <v>84.685953949258007</v>
      </c>
      <c r="BI1491">
        <v>83.974124061260895</v>
      </c>
    </row>
    <row r="1492" spans="1:61" x14ac:dyDescent="0.25">
      <c r="A1492" s="10" t="str">
        <f>VLOOKUP(D1492,'Index-Relations'!E:F,2,FALSE)</f>
        <v>ESG</v>
      </c>
      <c r="B1492" t="s">
        <v>3450</v>
      </c>
      <c r="C1492" s="53" t="s">
        <v>2761</v>
      </c>
      <c r="D1492" s="59" t="s">
        <v>2812</v>
      </c>
      <c r="E1492" s="59" t="s">
        <v>4920</v>
      </c>
      <c r="F1492" t="s">
        <v>593</v>
      </c>
      <c r="G1492" t="s">
        <v>592</v>
      </c>
      <c r="H1492" t="s">
        <v>594</v>
      </c>
      <c r="I1492" s="52">
        <v>45628</v>
      </c>
      <c r="J1492" t="s">
        <v>2457</v>
      </c>
      <c r="K1492">
        <v>634</v>
      </c>
      <c r="L1492" s="73">
        <v>88.050320981241001</v>
      </c>
      <c r="M1492">
        <v>629</v>
      </c>
      <c r="N1492">
        <v>0.99888066773434003</v>
      </c>
      <c r="O1492" s="73">
        <v>89.421126455350006</v>
      </c>
      <c r="P1492">
        <v>629</v>
      </c>
      <c r="Q1492">
        <v>0.99888066773434003</v>
      </c>
      <c r="R1492">
        <v>622</v>
      </c>
      <c r="S1492">
        <v>0.99456298704301405</v>
      </c>
      <c r="T1492">
        <v>30.381645869132299</v>
      </c>
      <c r="U1492">
        <v>0.61352872214322796</v>
      </c>
      <c r="V1492">
        <v>447</v>
      </c>
      <c r="W1492">
        <v>7.4325327245205103E-2</v>
      </c>
      <c r="X1492">
        <v>87</v>
      </c>
      <c r="Y1492">
        <v>629</v>
      </c>
      <c r="Z1492">
        <v>0.99888066773434003</v>
      </c>
      <c r="AA1492">
        <v>33.167374175496398</v>
      </c>
      <c r="AB1492">
        <v>597</v>
      </c>
      <c r="AC1492">
        <v>0.94872638038441504</v>
      </c>
      <c r="AD1492">
        <v>32</v>
      </c>
      <c r="AE1492">
        <v>5.0154287349925199E-2</v>
      </c>
      <c r="AF1492">
        <v>5</v>
      </c>
      <c r="AG1492">
        <v>1.1193322656595599E-3</v>
      </c>
      <c r="AH1492">
        <v>4.9586943983733998E-3</v>
      </c>
      <c r="AI1492">
        <v>45</v>
      </c>
      <c r="AJ1492" s="73">
        <v>84.180829917156899</v>
      </c>
      <c r="AK1492">
        <v>629</v>
      </c>
      <c r="AL1492">
        <v>0.99888066773434003</v>
      </c>
      <c r="AM1492">
        <v>0</v>
      </c>
      <c r="AN1492">
        <v>0</v>
      </c>
      <c r="AO1492">
        <v>2.2658103377524299E-2</v>
      </c>
      <c r="AP1492">
        <v>4</v>
      </c>
      <c r="AQ1492">
        <v>633</v>
      </c>
      <c r="AR1492">
        <v>0.99987038927422101</v>
      </c>
      <c r="AS1492">
        <v>1.9020878383864001E-2</v>
      </c>
      <c r="AT1492">
        <v>8</v>
      </c>
      <c r="AU1492">
        <v>1.20355578516577E-2</v>
      </c>
      <c r="AV1492">
        <v>3</v>
      </c>
      <c r="AW1492">
        <v>633</v>
      </c>
      <c r="AX1492">
        <v>0.99987038927422101</v>
      </c>
      <c r="AY1492" s="73">
        <v>83.892370949306994</v>
      </c>
      <c r="AZ1492">
        <v>629</v>
      </c>
      <c r="BA1492">
        <v>0.99888066773434003</v>
      </c>
      <c r="BB1492">
        <v>608</v>
      </c>
      <c r="BC1492">
        <v>0.91421585181676801</v>
      </c>
      <c r="BD1492">
        <v>21</v>
      </c>
      <c r="BE1492">
        <v>6.2996434079927902E-2</v>
      </c>
      <c r="BF1492">
        <v>88.050320981241001</v>
      </c>
      <c r="BG1492">
        <v>89.421126455350006</v>
      </c>
      <c r="BH1492">
        <v>83.892370949306994</v>
      </c>
      <c r="BI1492">
        <v>84.180829917156899</v>
      </c>
    </row>
    <row r="1493" spans="1:61" x14ac:dyDescent="0.25">
      <c r="A1493" s="10" t="str">
        <f>VLOOKUP(D1493,'Index-Relations'!E:F,2,FALSE)</f>
        <v>ESG</v>
      </c>
      <c r="B1493" t="s">
        <v>3450</v>
      </c>
      <c r="C1493" s="53" t="s">
        <v>2762</v>
      </c>
      <c r="D1493" s="59" t="s">
        <v>2812</v>
      </c>
      <c r="E1493" s="59" t="s">
        <v>4921</v>
      </c>
      <c r="F1493" t="s">
        <v>593</v>
      </c>
      <c r="G1493" t="s">
        <v>592</v>
      </c>
      <c r="H1493" t="s">
        <v>594</v>
      </c>
      <c r="I1493" s="52">
        <v>45597</v>
      </c>
      <c r="J1493" t="s">
        <v>2457</v>
      </c>
      <c r="K1493">
        <v>634</v>
      </c>
      <c r="L1493" s="73">
        <v>88.181603500051907</v>
      </c>
      <c r="M1493">
        <v>629</v>
      </c>
      <c r="N1493">
        <v>0.99884937649078598</v>
      </c>
      <c r="O1493" s="73">
        <v>89.488992458504896</v>
      </c>
      <c r="P1493">
        <v>629</v>
      </c>
      <c r="Q1493">
        <v>0.99884937649078598</v>
      </c>
      <c r="R1493">
        <v>622</v>
      </c>
      <c r="S1493">
        <v>0.99432117651924901</v>
      </c>
      <c r="T1493">
        <v>30.6956800347164</v>
      </c>
      <c r="U1493">
        <v>0.61492516791336005</v>
      </c>
      <c r="V1493">
        <v>446</v>
      </c>
      <c r="W1493">
        <v>7.4255620517666501E-2</v>
      </c>
      <c r="X1493">
        <v>86</v>
      </c>
      <c r="Y1493">
        <v>629</v>
      </c>
      <c r="Z1493">
        <v>0.99884937649078598</v>
      </c>
      <c r="AA1493">
        <v>34.396964194524998</v>
      </c>
      <c r="AB1493">
        <v>597</v>
      </c>
      <c r="AC1493">
        <v>0.94704296730277904</v>
      </c>
      <c r="AD1493">
        <v>32</v>
      </c>
      <c r="AE1493">
        <v>5.18064091880081E-2</v>
      </c>
      <c r="AF1493">
        <v>5</v>
      </c>
      <c r="AG1493">
        <v>1.1506235092128201E-3</v>
      </c>
      <c r="AH1493">
        <v>6.3551944586654197E-3</v>
      </c>
      <c r="AI1493">
        <v>45</v>
      </c>
      <c r="AJ1493" s="73">
        <v>84.443230041980996</v>
      </c>
      <c r="AK1493">
        <v>629</v>
      </c>
      <c r="AL1493">
        <v>0.99884937649078598</v>
      </c>
      <c r="AM1493">
        <v>0</v>
      </c>
      <c r="AN1493">
        <v>0</v>
      </c>
      <c r="AO1493">
        <v>1.92158552112018E-2</v>
      </c>
      <c r="AP1493">
        <v>3</v>
      </c>
      <c r="AQ1493">
        <v>633</v>
      </c>
      <c r="AR1493">
        <v>0.99983858991186703</v>
      </c>
      <c r="AS1493">
        <v>1.9514329067195298E-2</v>
      </c>
      <c r="AT1493">
        <v>8</v>
      </c>
      <c r="AU1493">
        <v>1.19604884578112E-2</v>
      </c>
      <c r="AV1493">
        <v>3</v>
      </c>
      <c r="AW1493">
        <v>633</v>
      </c>
      <c r="AX1493">
        <v>0.99983858991186703</v>
      </c>
      <c r="AY1493" s="73">
        <v>84.016395055968005</v>
      </c>
      <c r="AZ1493">
        <v>629</v>
      </c>
      <c r="BA1493">
        <v>0.99884937649078598</v>
      </c>
      <c r="BB1493">
        <v>608</v>
      </c>
      <c r="BC1493">
        <v>0.90868176798526601</v>
      </c>
      <c r="BD1493">
        <v>22</v>
      </c>
      <c r="BE1493">
        <v>7.1940966715398902E-2</v>
      </c>
      <c r="BF1493">
        <v>88.181603500051907</v>
      </c>
      <c r="BG1493">
        <v>89.488992458504896</v>
      </c>
      <c r="BH1493">
        <v>84.016395055968005</v>
      </c>
      <c r="BI1493">
        <v>84.443230041980996</v>
      </c>
    </row>
    <row r="1494" spans="1:61" x14ac:dyDescent="0.25">
      <c r="A1494" s="10" t="str">
        <f>VLOOKUP(D1494,'Index-Relations'!E:F,2,FALSE)</f>
        <v>ESG</v>
      </c>
      <c r="B1494" t="s">
        <v>3450</v>
      </c>
      <c r="C1494" s="53" t="s">
        <v>2763</v>
      </c>
      <c r="D1494" s="59" t="s">
        <v>2812</v>
      </c>
      <c r="E1494" s="59" t="s">
        <v>4922</v>
      </c>
      <c r="F1494" t="s">
        <v>593</v>
      </c>
      <c r="G1494" t="s">
        <v>592</v>
      </c>
      <c r="H1494" t="s">
        <v>594</v>
      </c>
      <c r="I1494" s="52">
        <v>45566</v>
      </c>
      <c r="J1494" t="s">
        <v>2457</v>
      </c>
      <c r="K1494">
        <v>634</v>
      </c>
      <c r="L1494" s="73">
        <v>88.301439021978993</v>
      </c>
      <c r="M1494">
        <v>629</v>
      </c>
      <c r="N1494">
        <v>0.99893583760547799</v>
      </c>
      <c r="O1494" s="73">
        <v>89.521205560272904</v>
      </c>
      <c r="P1494">
        <v>629</v>
      </c>
      <c r="Q1494">
        <v>0.99893583760547799</v>
      </c>
      <c r="R1494">
        <v>622</v>
      </c>
      <c r="S1494">
        <v>0.99420396611231798</v>
      </c>
      <c r="T1494">
        <v>30.6258242415119</v>
      </c>
      <c r="U1494">
        <v>0.61498822214301196</v>
      </c>
      <c r="V1494">
        <v>446</v>
      </c>
      <c r="W1494">
        <v>7.4938569467288593E-2</v>
      </c>
      <c r="X1494">
        <v>86</v>
      </c>
      <c r="Y1494">
        <v>629</v>
      </c>
      <c r="Z1494">
        <v>0.99893583760547799</v>
      </c>
      <c r="AA1494">
        <v>34.277092376810003</v>
      </c>
      <c r="AB1494">
        <v>600</v>
      </c>
      <c r="AC1494">
        <v>0.95242787205995605</v>
      </c>
      <c r="AD1494">
        <v>29</v>
      </c>
      <c r="AE1494">
        <v>4.6507965545521501E-2</v>
      </c>
      <c r="AF1494">
        <v>5</v>
      </c>
      <c r="AG1494">
        <v>1.0641623945219199E-3</v>
      </c>
      <c r="AH1494">
        <v>4.92290977976004E-3</v>
      </c>
      <c r="AI1494">
        <v>45</v>
      </c>
      <c r="AJ1494" s="73">
        <v>84.5642338991819</v>
      </c>
      <c r="AK1494">
        <v>629</v>
      </c>
      <c r="AL1494">
        <v>0.99893583760547799</v>
      </c>
      <c r="AM1494">
        <v>0</v>
      </c>
      <c r="AN1494">
        <v>0</v>
      </c>
      <c r="AO1494">
        <v>2.0342791970818699E-2</v>
      </c>
      <c r="AP1494">
        <v>3</v>
      </c>
      <c r="AQ1494">
        <v>633</v>
      </c>
      <c r="AR1494">
        <v>0.99983035777486495</v>
      </c>
      <c r="AS1494">
        <v>1.9496622987059599E-2</v>
      </c>
      <c r="AT1494">
        <v>8</v>
      </c>
      <c r="AU1494">
        <v>1.10139306062549E-2</v>
      </c>
      <c r="AV1494">
        <v>3</v>
      </c>
      <c r="AW1494">
        <v>633</v>
      </c>
      <c r="AX1494">
        <v>0.99983035777486495</v>
      </c>
      <c r="AY1494" s="73">
        <v>84.203627320826996</v>
      </c>
      <c r="AZ1494">
        <v>629</v>
      </c>
      <c r="BA1494">
        <v>0.99893583760547799</v>
      </c>
      <c r="BB1494">
        <v>608</v>
      </c>
      <c r="BC1494">
        <v>0.90525379947382301</v>
      </c>
      <c r="BD1494">
        <v>22</v>
      </c>
      <c r="BE1494">
        <v>7.4233766330223799E-2</v>
      </c>
      <c r="BF1494">
        <v>88.301439021978993</v>
      </c>
      <c r="BG1494">
        <v>89.521205560272904</v>
      </c>
      <c r="BH1494">
        <v>84.203627320826996</v>
      </c>
      <c r="BI1494">
        <v>84.5642338991819</v>
      </c>
    </row>
    <row r="1495" spans="1:61" x14ac:dyDescent="0.25">
      <c r="A1495" s="10" t="str">
        <f>VLOOKUP(D1495,'Index-Relations'!E:F,2,FALSE)</f>
        <v>ESG</v>
      </c>
      <c r="B1495" t="s">
        <v>3450</v>
      </c>
      <c r="C1495" s="53" t="s">
        <v>2764</v>
      </c>
      <c r="D1495" s="59" t="s">
        <v>2812</v>
      </c>
      <c r="E1495" s="59" t="s">
        <v>4923</v>
      </c>
      <c r="F1495" t="s">
        <v>593</v>
      </c>
      <c r="G1495" t="s">
        <v>592</v>
      </c>
      <c r="H1495" t="s">
        <v>594</v>
      </c>
      <c r="I1495" s="52">
        <v>45537</v>
      </c>
      <c r="J1495" t="s">
        <v>2457</v>
      </c>
      <c r="K1495">
        <v>633</v>
      </c>
      <c r="L1495" s="73">
        <v>88.558355807285906</v>
      </c>
      <c r="M1495">
        <v>629</v>
      </c>
      <c r="N1495">
        <v>0.999036803912557</v>
      </c>
      <c r="O1495" s="73">
        <v>89.553377358456999</v>
      </c>
      <c r="P1495">
        <v>629</v>
      </c>
      <c r="Q1495">
        <v>0.999036803912557</v>
      </c>
      <c r="R1495">
        <v>622</v>
      </c>
      <c r="S1495">
        <v>0.99476731313155597</v>
      </c>
      <c r="T1495">
        <v>30.766701248980102</v>
      </c>
      <c r="U1495">
        <v>0.61926969144980804</v>
      </c>
      <c r="V1495">
        <v>445</v>
      </c>
      <c r="W1495">
        <v>7.5808289389446906E-2</v>
      </c>
      <c r="X1495">
        <v>86</v>
      </c>
      <c r="Y1495">
        <v>629</v>
      </c>
      <c r="Z1495">
        <v>0.999036803912558</v>
      </c>
      <c r="AA1495">
        <v>35.930731407397602</v>
      </c>
      <c r="AB1495">
        <v>603</v>
      </c>
      <c r="AC1495">
        <v>0.96758588324763095</v>
      </c>
      <c r="AD1495">
        <v>29</v>
      </c>
      <c r="AE1495">
        <v>3.5106637284471602E-2</v>
      </c>
      <c r="AF1495">
        <v>1</v>
      </c>
      <c r="AG1495">
        <v>0</v>
      </c>
      <c r="AH1495">
        <v>4.9682737910909597E-3</v>
      </c>
      <c r="AI1495">
        <v>44</v>
      </c>
      <c r="AJ1495" s="73">
        <v>84.986610521279999</v>
      </c>
      <c r="AK1495">
        <v>629</v>
      </c>
      <c r="AL1495">
        <v>0.999036803912557</v>
      </c>
      <c r="AM1495">
        <v>0</v>
      </c>
      <c r="AN1495">
        <v>0</v>
      </c>
      <c r="AO1495">
        <v>1.82080445442412E-2</v>
      </c>
      <c r="AP1495">
        <v>3</v>
      </c>
      <c r="AQ1495">
        <v>633</v>
      </c>
      <c r="AR1495">
        <v>1</v>
      </c>
      <c r="AS1495">
        <v>2.0001161961058899E-2</v>
      </c>
      <c r="AT1495">
        <v>8</v>
      </c>
      <c r="AU1495">
        <v>1.17162195999176E-2</v>
      </c>
      <c r="AV1495">
        <v>3</v>
      </c>
      <c r="AW1495">
        <v>633</v>
      </c>
      <c r="AX1495">
        <v>1</v>
      </c>
      <c r="AY1495" s="73">
        <v>84.636925839935998</v>
      </c>
      <c r="AZ1495">
        <v>629</v>
      </c>
      <c r="BA1495">
        <v>0.999036803912557</v>
      </c>
      <c r="BB1495">
        <v>608</v>
      </c>
      <c r="BC1495">
        <v>0.90731544263644703</v>
      </c>
      <c r="BD1495">
        <v>22</v>
      </c>
      <c r="BE1495">
        <v>7.4476512819311294E-2</v>
      </c>
      <c r="BF1495">
        <v>88.558355807285906</v>
      </c>
      <c r="BG1495">
        <v>89.553377358456999</v>
      </c>
      <c r="BH1495">
        <v>84.636925839935998</v>
      </c>
      <c r="BI1495">
        <v>84.986610521279999</v>
      </c>
    </row>
    <row r="1496" spans="1:61" x14ac:dyDescent="0.25">
      <c r="A1496" s="10" t="str">
        <f>VLOOKUP(D1496,'Index-Relations'!E:F,2,FALSE)</f>
        <v>ESG</v>
      </c>
      <c r="B1496" t="s">
        <v>3450</v>
      </c>
      <c r="C1496" s="53" t="s">
        <v>3350</v>
      </c>
      <c r="D1496" s="59" t="s">
        <v>2812</v>
      </c>
      <c r="E1496" s="59" t="s">
        <v>4924</v>
      </c>
      <c r="F1496" t="s">
        <v>593</v>
      </c>
      <c r="G1496" t="s">
        <v>592</v>
      </c>
      <c r="H1496" t="s">
        <v>594</v>
      </c>
      <c r="I1496" s="52">
        <v>45505</v>
      </c>
      <c r="J1496" t="s">
        <v>2457</v>
      </c>
      <c r="K1496">
        <v>633</v>
      </c>
      <c r="L1496" s="73">
        <v>88.747196808382995</v>
      </c>
      <c r="M1496">
        <v>629</v>
      </c>
      <c r="N1496">
        <v>0.99901810402993896</v>
      </c>
      <c r="O1496" s="73">
        <v>89.566176373954903</v>
      </c>
      <c r="P1496">
        <v>629</v>
      </c>
      <c r="Q1496">
        <v>0.99901810402993896</v>
      </c>
      <c r="R1496">
        <v>622</v>
      </c>
      <c r="S1496">
        <v>0.99472707325120302</v>
      </c>
      <c r="T1496">
        <v>30.614012031375299</v>
      </c>
      <c r="U1496">
        <v>0.62265190636975398</v>
      </c>
      <c r="V1496">
        <v>446</v>
      </c>
      <c r="W1496">
        <v>8.2519123418565599E-2</v>
      </c>
      <c r="X1496">
        <v>86</v>
      </c>
      <c r="Y1496">
        <v>629</v>
      </c>
      <c r="Z1496">
        <v>0.99901810402993896</v>
      </c>
      <c r="AA1496">
        <v>36.449308588129099</v>
      </c>
      <c r="AB1496">
        <v>602</v>
      </c>
      <c r="AC1496">
        <v>0.96517496903903099</v>
      </c>
      <c r="AD1496">
        <v>27</v>
      </c>
      <c r="AE1496">
        <v>3.3843134990907901E-2</v>
      </c>
      <c r="AF1496">
        <v>4</v>
      </c>
      <c r="AG1496">
        <v>9.8189597006079904E-4</v>
      </c>
      <c r="AH1496">
        <v>4.9369539859182498E-3</v>
      </c>
      <c r="AI1496">
        <v>44</v>
      </c>
      <c r="AJ1496" s="73">
        <v>85.051302059731</v>
      </c>
      <c r="AK1496">
        <v>629</v>
      </c>
      <c r="AL1496">
        <v>0.99901810402993896</v>
      </c>
      <c r="AM1496">
        <v>0</v>
      </c>
      <c r="AN1496">
        <v>0</v>
      </c>
      <c r="AO1496">
        <v>1.7796274243808499E-2</v>
      </c>
      <c r="AP1496">
        <v>3</v>
      </c>
      <c r="AQ1496">
        <v>633</v>
      </c>
      <c r="AR1496">
        <v>1</v>
      </c>
      <c r="AS1496">
        <v>1.9783086514240301E-2</v>
      </c>
      <c r="AT1496">
        <v>8</v>
      </c>
      <c r="AU1496">
        <v>1.1310593747478699E-2</v>
      </c>
      <c r="AV1496">
        <v>3</v>
      </c>
      <c r="AW1496">
        <v>632</v>
      </c>
      <c r="AX1496">
        <v>0.99998190534282305</v>
      </c>
      <c r="AY1496" s="73">
        <v>85.068838205137993</v>
      </c>
      <c r="AZ1496">
        <v>629</v>
      </c>
      <c r="BA1496">
        <v>0.99901810402993896</v>
      </c>
      <c r="BB1496">
        <v>610</v>
      </c>
      <c r="BC1496">
        <v>0.92018573040139895</v>
      </c>
      <c r="BD1496">
        <v>20</v>
      </c>
      <c r="BE1496">
        <v>6.2017995354792299E-2</v>
      </c>
      <c r="BF1496">
        <v>88.747196808382995</v>
      </c>
      <c r="BG1496">
        <v>89.566176373954903</v>
      </c>
      <c r="BH1496">
        <v>85.068838205137993</v>
      </c>
      <c r="BI1496">
        <v>85.051302059731</v>
      </c>
    </row>
    <row r="1497" spans="1:61" x14ac:dyDescent="0.25">
      <c r="A1497" s="10" t="str">
        <f>VLOOKUP(D1497,'Index-Relations'!E:F,2,FALSE)</f>
        <v>ESG</v>
      </c>
      <c r="B1497" t="s">
        <v>3450</v>
      </c>
      <c r="C1497" s="53" t="s">
        <v>2765</v>
      </c>
      <c r="D1497" s="59" t="s">
        <v>2812</v>
      </c>
      <c r="E1497" s="59" t="s">
        <v>4925</v>
      </c>
      <c r="F1497" t="s">
        <v>593</v>
      </c>
      <c r="G1497" t="s">
        <v>592</v>
      </c>
      <c r="H1497" t="s">
        <v>594</v>
      </c>
      <c r="I1497" s="52">
        <v>45474</v>
      </c>
      <c r="J1497" t="s">
        <v>2457</v>
      </c>
      <c r="K1497">
        <v>634</v>
      </c>
      <c r="L1497" s="73">
        <v>89.198480760075896</v>
      </c>
      <c r="M1497">
        <v>630</v>
      </c>
      <c r="N1497">
        <v>0.99912771136775302</v>
      </c>
      <c r="O1497" s="73">
        <v>89.686945528601001</v>
      </c>
      <c r="P1497">
        <v>630</v>
      </c>
      <c r="Q1497">
        <v>0.99912771136775302</v>
      </c>
      <c r="R1497">
        <v>623</v>
      </c>
      <c r="S1497">
        <v>0.99457917764896497</v>
      </c>
      <c r="T1497">
        <v>30.377970391047</v>
      </c>
      <c r="U1497">
        <v>0.63763073995016895</v>
      </c>
      <c r="V1497">
        <v>443</v>
      </c>
      <c r="W1497">
        <v>8.3263262528560103E-2</v>
      </c>
      <c r="X1497">
        <v>85</v>
      </c>
      <c r="Y1497">
        <v>630</v>
      </c>
      <c r="Z1497">
        <v>0.99912771136775302</v>
      </c>
      <c r="AA1497">
        <v>37.258153681462403</v>
      </c>
      <c r="AB1497">
        <v>601</v>
      </c>
      <c r="AC1497">
        <v>0.95379402617924103</v>
      </c>
      <c r="AD1497">
        <v>29</v>
      </c>
      <c r="AE1497">
        <v>4.5333685188512399E-2</v>
      </c>
      <c r="AF1497">
        <v>4</v>
      </c>
      <c r="AG1497">
        <v>8.7228863224596905E-4</v>
      </c>
      <c r="AH1497">
        <v>4.9318866496761799E-3</v>
      </c>
      <c r="AI1497">
        <v>44</v>
      </c>
      <c r="AJ1497" s="73">
        <v>85.160768222420003</v>
      </c>
      <c r="AK1497">
        <v>630</v>
      </c>
      <c r="AL1497">
        <v>0.99912771136775302</v>
      </c>
      <c r="AM1497">
        <v>0</v>
      </c>
      <c r="AN1497">
        <v>0</v>
      </c>
      <c r="AO1497">
        <v>1.7726061794780399E-2</v>
      </c>
      <c r="AP1497">
        <v>3</v>
      </c>
      <c r="AQ1497">
        <v>634</v>
      </c>
      <c r="AR1497">
        <v>0.999999999999999</v>
      </c>
      <c r="AS1497">
        <v>1.8556041211717899E-2</v>
      </c>
      <c r="AT1497">
        <v>8</v>
      </c>
      <c r="AU1497">
        <v>1.0056618957516399E-2</v>
      </c>
      <c r="AV1497">
        <v>2</v>
      </c>
      <c r="AW1497">
        <v>633</v>
      </c>
      <c r="AX1497">
        <v>0.99998162926610001</v>
      </c>
      <c r="AY1497" s="73">
        <v>86.180003690219905</v>
      </c>
      <c r="AZ1497">
        <v>630</v>
      </c>
      <c r="BA1497">
        <v>0.99912771136775302</v>
      </c>
      <c r="BB1497">
        <v>611</v>
      </c>
      <c r="BC1497">
        <v>0.92300852470533701</v>
      </c>
      <c r="BD1497">
        <v>20</v>
      </c>
      <c r="BE1497">
        <v>5.9265413499881597E-2</v>
      </c>
      <c r="BF1497">
        <v>89.198480760075896</v>
      </c>
      <c r="BG1497">
        <v>89.686945528601001</v>
      </c>
      <c r="BH1497">
        <v>86.180003690219905</v>
      </c>
      <c r="BI1497">
        <v>85.160768222420003</v>
      </c>
    </row>
    <row r="1498" spans="1:61" x14ac:dyDescent="0.25">
      <c r="A1498" s="10" t="str">
        <f>VLOOKUP(D1498,'Index-Relations'!E:F,2,FALSE)</f>
        <v>ESG</v>
      </c>
      <c r="B1498" t="s">
        <v>3450</v>
      </c>
      <c r="C1498" s="53" t="s">
        <v>2766</v>
      </c>
      <c r="D1498" s="59" t="s">
        <v>2812</v>
      </c>
      <c r="E1498" s="59" t="s">
        <v>4926</v>
      </c>
      <c r="F1498" t="s">
        <v>593</v>
      </c>
      <c r="G1498" t="s">
        <v>592</v>
      </c>
      <c r="H1498" t="s">
        <v>594</v>
      </c>
      <c r="I1498" s="52">
        <v>45446</v>
      </c>
      <c r="J1498" t="s">
        <v>2457</v>
      </c>
      <c r="K1498">
        <v>629</v>
      </c>
      <c r="L1498" s="73">
        <v>89.365240623096994</v>
      </c>
      <c r="M1498">
        <v>626</v>
      </c>
      <c r="N1498">
        <v>0.99913081773032897</v>
      </c>
      <c r="O1498" s="73">
        <v>89.640472663579004</v>
      </c>
      <c r="P1498">
        <v>626</v>
      </c>
      <c r="Q1498">
        <v>0.99913081773032897</v>
      </c>
      <c r="R1498">
        <v>619</v>
      </c>
      <c r="S1498">
        <v>0.99426317010509302</v>
      </c>
      <c r="T1498">
        <v>30.464832956769801</v>
      </c>
      <c r="U1498">
        <v>0.64314093869321698</v>
      </c>
      <c r="V1498">
        <v>439</v>
      </c>
      <c r="W1498">
        <v>8.6838621028912794E-2</v>
      </c>
      <c r="X1498">
        <v>84</v>
      </c>
      <c r="Y1498">
        <v>625</v>
      </c>
      <c r="Z1498">
        <v>0.99902344368617801</v>
      </c>
      <c r="AA1498">
        <v>37.665906353503097</v>
      </c>
      <c r="AB1498">
        <v>597</v>
      </c>
      <c r="AC1498">
        <v>0.96253154268025998</v>
      </c>
      <c r="AD1498">
        <v>28</v>
      </c>
      <c r="AE1498">
        <v>3.6491901005916497E-2</v>
      </c>
      <c r="AF1498">
        <v>4</v>
      </c>
      <c r="AG1498">
        <v>9.7655631382261704E-4</v>
      </c>
      <c r="AH1498">
        <v>4.8481136994779099E-3</v>
      </c>
      <c r="AI1498">
        <v>44</v>
      </c>
      <c r="AJ1498" s="73">
        <v>85.345361547097994</v>
      </c>
      <c r="AK1498">
        <v>626</v>
      </c>
      <c r="AL1498">
        <v>0.99913081773032897</v>
      </c>
      <c r="AM1498">
        <v>0</v>
      </c>
      <c r="AN1498">
        <v>0</v>
      </c>
      <c r="AO1498">
        <v>1.7529239820581698E-2</v>
      </c>
      <c r="AP1498">
        <v>3</v>
      </c>
      <c r="AQ1498">
        <v>629</v>
      </c>
      <c r="AR1498">
        <v>1</v>
      </c>
      <c r="AS1498">
        <v>2.0127577798790899E-2</v>
      </c>
      <c r="AT1498">
        <v>8</v>
      </c>
      <c r="AU1498">
        <v>1.02933152381528E-2</v>
      </c>
      <c r="AV1498">
        <v>2</v>
      </c>
      <c r="AW1498">
        <v>629</v>
      </c>
      <c r="AX1498">
        <v>1</v>
      </c>
      <c r="AY1498" s="73">
        <v>86.536652614171999</v>
      </c>
      <c r="AZ1498">
        <v>626</v>
      </c>
      <c r="BA1498">
        <v>0.99913081773032897</v>
      </c>
      <c r="BB1498">
        <v>606</v>
      </c>
      <c r="BC1498">
        <v>0.92079949275939399</v>
      </c>
      <c r="BD1498">
        <v>20</v>
      </c>
      <c r="BE1498">
        <v>6.16712674200234E-2</v>
      </c>
      <c r="BF1498">
        <v>89.365240623096994</v>
      </c>
      <c r="BG1498">
        <v>89.640472663579004</v>
      </c>
      <c r="BH1498">
        <v>86.536652614171999</v>
      </c>
      <c r="BI1498">
        <v>85.345361547097994</v>
      </c>
    </row>
    <row r="1499" spans="1:61" x14ac:dyDescent="0.25">
      <c r="A1499" s="10" t="str">
        <f>VLOOKUP(D1499,'Index-Relations'!E:F,2,FALSE)</f>
        <v>ESG</v>
      </c>
      <c r="B1499" t="s">
        <v>3450</v>
      </c>
      <c r="C1499" s="53" t="s">
        <v>2767</v>
      </c>
      <c r="D1499" s="59" t="s">
        <v>2812</v>
      </c>
      <c r="E1499" s="59" t="s">
        <v>4927</v>
      </c>
      <c r="F1499" t="s">
        <v>593</v>
      </c>
      <c r="G1499" t="s">
        <v>592</v>
      </c>
      <c r="H1499" t="s">
        <v>594</v>
      </c>
      <c r="I1499" s="52">
        <v>45413</v>
      </c>
      <c r="J1499" t="s">
        <v>2457</v>
      </c>
      <c r="K1499">
        <v>629</v>
      </c>
      <c r="L1499" s="73">
        <v>89.485342925500902</v>
      </c>
      <c r="M1499">
        <v>626</v>
      </c>
      <c r="N1499">
        <v>0.99912682097475902</v>
      </c>
      <c r="O1499" s="73">
        <v>89.748402551206894</v>
      </c>
      <c r="P1499">
        <v>626</v>
      </c>
      <c r="Q1499">
        <v>0.99912682097475902</v>
      </c>
      <c r="R1499">
        <v>619</v>
      </c>
      <c r="S1499">
        <v>0.994330723574264</v>
      </c>
      <c r="T1499">
        <v>30.5170153131549</v>
      </c>
      <c r="U1499">
        <v>0.63905810800493601</v>
      </c>
      <c r="V1499">
        <v>439</v>
      </c>
      <c r="W1499">
        <v>8.4416230546503795E-2</v>
      </c>
      <c r="X1499">
        <v>83</v>
      </c>
      <c r="Y1499">
        <v>625</v>
      </c>
      <c r="Z1499">
        <v>0.99900999005930302</v>
      </c>
      <c r="AA1499">
        <v>38.922346909176397</v>
      </c>
      <c r="AB1499">
        <v>597</v>
      </c>
      <c r="AC1499">
        <v>0.96302588586929705</v>
      </c>
      <c r="AD1499">
        <v>28</v>
      </c>
      <c r="AE1499">
        <v>3.5984104190006298E-2</v>
      </c>
      <c r="AF1499">
        <v>4</v>
      </c>
      <c r="AG1499">
        <v>9.9000994069634702E-4</v>
      </c>
      <c r="AH1499">
        <v>4.5869425436494303E-3</v>
      </c>
      <c r="AI1499">
        <v>44</v>
      </c>
      <c r="AJ1499" s="73">
        <v>85.426940453209895</v>
      </c>
      <c r="AK1499">
        <v>626</v>
      </c>
      <c r="AL1499">
        <v>0.99912682097475902</v>
      </c>
      <c r="AM1499">
        <v>0</v>
      </c>
      <c r="AN1499">
        <v>0</v>
      </c>
      <c r="AO1499">
        <v>1.74970837367356E-2</v>
      </c>
      <c r="AP1499">
        <v>3</v>
      </c>
      <c r="AQ1499">
        <v>628</v>
      </c>
      <c r="AR1499">
        <v>0.99988310404085201</v>
      </c>
      <c r="AS1499">
        <v>2.0220337269026299E-2</v>
      </c>
      <c r="AT1499">
        <v>8</v>
      </c>
      <c r="AU1499">
        <v>9.9673623295294597E-3</v>
      </c>
      <c r="AV1499">
        <v>2</v>
      </c>
      <c r="AW1499">
        <v>628</v>
      </c>
      <c r="AX1499">
        <v>0.99988310404085201</v>
      </c>
      <c r="AY1499" s="73">
        <v>86.704249902480896</v>
      </c>
      <c r="AZ1499">
        <v>626</v>
      </c>
      <c r="BA1499">
        <v>0.99912682097475902</v>
      </c>
      <c r="BB1499">
        <v>602</v>
      </c>
      <c r="BC1499">
        <v>0.938906388139643</v>
      </c>
      <c r="BD1499">
        <v>23</v>
      </c>
      <c r="BE1499">
        <v>4.34796321644733E-2</v>
      </c>
      <c r="BF1499">
        <v>89.485342925500902</v>
      </c>
      <c r="BG1499">
        <v>89.748402551206894</v>
      </c>
      <c r="BH1499">
        <v>86.704249902480896</v>
      </c>
      <c r="BI1499">
        <v>85.426940453209895</v>
      </c>
    </row>
    <row r="1500" spans="1:61" x14ac:dyDescent="0.25">
      <c r="A1500" s="10" t="str">
        <f>VLOOKUP(D1500,'Index-Relations'!E:F,2,FALSE)</f>
        <v>ESG</v>
      </c>
      <c r="B1500" t="s">
        <v>3450</v>
      </c>
      <c r="C1500" s="53" t="s">
        <v>2768</v>
      </c>
      <c r="D1500" s="59" t="s">
        <v>2812</v>
      </c>
      <c r="E1500" s="59" t="s">
        <v>4928</v>
      </c>
      <c r="F1500" t="s">
        <v>593</v>
      </c>
      <c r="G1500" t="s">
        <v>592</v>
      </c>
      <c r="H1500" t="s">
        <v>594</v>
      </c>
      <c r="I1500" s="52">
        <v>45383</v>
      </c>
      <c r="J1500" t="s">
        <v>2457</v>
      </c>
      <c r="K1500">
        <v>630</v>
      </c>
      <c r="L1500">
        <v>91.755515916672195</v>
      </c>
      <c r="M1500">
        <v>627</v>
      </c>
      <c r="N1500">
        <v>0.999247174966436</v>
      </c>
      <c r="O1500">
        <v>92.380466061337103</v>
      </c>
      <c r="P1500">
        <v>627</v>
      </c>
      <c r="Q1500">
        <v>0.999247174966436</v>
      </c>
      <c r="R1500">
        <v>620</v>
      </c>
      <c r="S1500">
        <v>0.99482796893437797</v>
      </c>
      <c r="T1500">
        <v>30.316379049244301</v>
      </c>
      <c r="U1500">
        <v>0.63724463941557297</v>
      </c>
      <c r="V1500">
        <v>440</v>
      </c>
      <c r="W1500">
        <v>8.3740580840366605E-2</v>
      </c>
      <c r="X1500">
        <v>83</v>
      </c>
      <c r="Y1500">
        <v>626</v>
      </c>
      <c r="Z1500">
        <v>0.99911379871388195</v>
      </c>
      <c r="AA1500">
        <v>37.650331450193903</v>
      </c>
      <c r="AB1500">
        <v>598</v>
      </c>
      <c r="AC1500">
        <v>0.96401102052223597</v>
      </c>
      <c r="AD1500">
        <v>28</v>
      </c>
      <c r="AE1500">
        <v>3.5102778191644902E-2</v>
      </c>
      <c r="AF1500">
        <v>4</v>
      </c>
      <c r="AG1500">
        <v>8.8620128611852696E-4</v>
      </c>
      <c r="AH1500">
        <v>4.5569014912836703E-3</v>
      </c>
      <c r="AI1500">
        <v>44</v>
      </c>
      <c r="AJ1500">
        <v>89.097233045383902</v>
      </c>
      <c r="AK1500">
        <v>627</v>
      </c>
      <c r="AL1500">
        <v>0.999247174966436</v>
      </c>
      <c r="AM1500">
        <v>0</v>
      </c>
      <c r="AN1500">
        <v>0</v>
      </c>
      <c r="AO1500">
        <v>1.52849914211452E-2</v>
      </c>
      <c r="AP1500">
        <v>3</v>
      </c>
      <c r="AQ1500">
        <v>629</v>
      </c>
      <c r="AR1500">
        <v>0.99989172949660599</v>
      </c>
      <c r="AS1500">
        <v>2.01400210678668E-2</v>
      </c>
      <c r="AT1500">
        <v>8</v>
      </c>
      <c r="AU1500">
        <v>9.5006527252793297E-3</v>
      </c>
      <c r="AV1500">
        <v>2</v>
      </c>
      <c r="AW1500">
        <v>629</v>
      </c>
      <c r="AX1500">
        <v>0.99989172949660698</v>
      </c>
      <c r="AY1500">
        <v>90.129343485605602</v>
      </c>
      <c r="AZ1500">
        <v>627</v>
      </c>
      <c r="BA1500">
        <v>0.999247174966436</v>
      </c>
      <c r="BB1500">
        <v>603</v>
      </c>
      <c r="BC1500">
        <v>0.94172223324996296</v>
      </c>
      <c r="BD1500">
        <v>23</v>
      </c>
      <c r="BE1500">
        <v>4.2884504825498097E-2</v>
      </c>
      <c r="BF1500">
        <v>89.630739318885006</v>
      </c>
      <c r="BG1500">
        <v>89.786105003307895</v>
      </c>
      <c r="BH1500">
        <v>87.041963275145903</v>
      </c>
      <c r="BI1500">
        <v>85.467284932413904</v>
      </c>
    </row>
    <row r="1501" spans="1:61" x14ac:dyDescent="0.25">
      <c r="A1501" s="10" t="str">
        <f>VLOOKUP(D1501,'Index-Relations'!E:F,2,FALSE)</f>
        <v>ESG</v>
      </c>
      <c r="B1501" t="s">
        <v>3450</v>
      </c>
      <c r="C1501" s="53" t="s">
        <v>2769</v>
      </c>
      <c r="D1501" s="59" t="s">
        <v>2812</v>
      </c>
      <c r="E1501" s="59" t="s">
        <v>4929</v>
      </c>
      <c r="F1501" t="s">
        <v>593</v>
      </c>
      <c r="G1501" t="s">
        <v>592</v>
      </c>
      <c r="H1501" t="s">
        <v>594</v>
      </c>
      <c r="I1501" s="52">
        <v>45352</v>
      </c>
      <c r="J1501" t="s">
        <v>2457</v>
      </c>
      <c r="K1501">
        <v>630</v>
      </c>
      <c r="L1501">
        <v>91.887286375075604</v>
      </c>
      <c r="M1501">
        <v>627</v>
      </c>
      <c r="N1501">
        <v>0.999223786231075</v>
      </c>
      <c r="O1501">
        <v>92.418996450355706</v>
      </c>
      <c r="P1501">
        <v>627</v>
      </c>
      <c r="Q1501">
        <v>0.999223786231075</v>
      </c>
      <c r="R1501">
        <v>620</v>
      </c>
      <c r="S1501">
        <v>0.99490725633370103</v>
      </c>
      <c r="T1501">
        <v>30.188909485166601</v>
      </c>
      <c r="U1501">
        <v>0.60838590497971701</v>
      </c>
      <c r="V1501">
        <v>432</v>
      </c>
      <c r="W1501">
        <v>6.7444258420328598E-2</v>
      </c>
      <c r="X1501">
        <v>74</v>
      </c>
      <c r="Y1501">
        <v>626</v>
      </c>
      <c r="Z1501">
        <v>0.99911063641492504</v>
      </c>
      <c r="AA1501">
        <v>39.204881531867201</v>
      </c>
      <c r="AB1501">
        <v>598</v>
      </c>
      <c r="AC1501">
        <v>0.96408580009780898</v>
      </c>
      <c r="AD1501">
        <v>28</v>
      </c>
      <c r="AE1501">
        <v>3.5024836317115997E-2</v>
      </c>
      <c r="AF1501">
        <v>4</v>
      </c>
      <c r="AG1501">
        <v>8.8936358507494401E-4</v>
      </c>
      <c r="AH1501">
        <v>1.39334149400735E-3</v>
      </c>
      <c r="AI1501">
        <v>30</v>
      </c>
      <c r="AJ1501">
        <v>89.205304995905607</v>
      </c>
      <c r="AK1501">
        <v>627</v>
      </c>
      <c r="AL1501">
        <v>0.999223786231075</v>
      </c>
      <c r="AM1501">
        <v>0</v>
      </c>
      <c r="AN1501">
        <v>0</v>
      </c>
      <c r="AO1501">
        <v>1.4651253450222E-2</v>
      </c>
      <c r="AP1501">
        <v>3</v>
      </c>
      <c r="AQ1501">
        <v>629</v>
      </c>
      <c r="AR1501">
        <v>0.99989233450711001</v>
      </c>
      <c r="AS1501">
        <v>1.9385418656696699E-2</v>
      </c>
      <c r="AT1501">
        <v>8</v>
      </c>
      <c r="AU1501">
        <v>9.5587845855848608E-3</v>
      </c>
      <c r="AV1501">
        <v>2</v>
      </c>
      <c r="AW1501">
        <v>629</v>
      </c>
      <c r="AX1501">
        <v>0.99989233450711001</v>
      </c>
      <c r="AY1501">
        <v>90.338103380539707</v>
      </c>
      <c r="AZ1501">
        <v>627</v>
      </c>
      <c r="BA1501">
        <v>0.999223786231075</v>
      </c>
      <c r="BB1501">
        <v>603</v>
      </c>
      <c r="BC1501">
        <v>0.94408984065055002</v>
      </c>
      <c r="BD1501">
        <v>23</v>
      </c>
      <c r="BE1501">
        <v>4.1151240406337802E-2</v>
      </c>
      <c r="BF1501">
        <v>89.815785402770999</v>
      </c>
      <c r="BG1501">
        <v>89.889875917119994</v>
      </c>
      <c r="BH1501">
        <v>87.363917829014895</v>
      </c>
      <c r="BI1501">
        <v>85.565931842471997</v>
      </c>
    </row>
    <row r="1502" spans="1:61" x14ac:dyDescent="0.25">
      <c r="A1502" s="10" t="str">
        <f>VLOOKUP(D1502,'Index-Relations'!E:F,2,FALSE)</f>
        <v>ESG</v>
      </c>
      <c r="B1502" t="s">
        <v>3450</v>
      </c>
      <c r="C1502" s="53" t="s">
        <v>2770</v>
      </c>
      <c r="D1502" s="59" t="s">
        <v>2812</v>
      </c>
      <c r="E1502" s="59" t="s">
        <v>4930</v>
      </c>
      <c r="F1502" t="s">
        <v>593</v>
      </c>
      <c r="G1502" t="s">
        <v>592</v>
      </c>
      <c r="H1502" t="s">
        <v>594</v>
      </c>
      <c r="I1502" s="52">
        <v>45323</v>
      </c>
      <c r="J1502" t="s">
        <v>2457</v>
      </c>
      <c r="K1502">
        <v>630</v>
      </c>
      <c r="L1502">
        <v>91.967835701714804</v>
      </c>
      <c r="M1502">
        <v>627</v>
      </c>
      <c r="N1502">
        <v>0.99924932942504097</v>
      </c>
      <c r="O1502">
        <v>92.393144615739601</v>
      </c>
      <c r="P1502">
        <v>627</v>
      </c>
      <c r="Q1502">
        <v>0.99924932942504097</v>
      </c>
      <c r="R1502">
        <v>620</v>
      </c>
      <c r="S1502">
        <v>0.99471481166870701</v>
      </c>
      <c r="T1502">
        <v>30.2104924233426</v>
      </c>
      <c r="U1502">
        <v>0.59900255875950503</v>
      </c>
      <c r="V1502">
        <v>429</v>
      </c>
      <c r="W1502">
        <v>6.7726765680890796E-2</v>
      </c>
      <c r="X1502">
        <v>72</v>
      </c>
      <c r="Y1502">
        <v>626</v>
      </c>
      <c r="Z1502">
        <v>0.99914823321914104</v>
      </c>
      <c r="AA1502">
        <v>39.0338082456704</v>
      </c>
      <c r="AB1502">
        <v>599</v>
      </c>
      <c r="AC1502">
        <v>0.96547279073069403</v>
      </c>
      <c r="AD1502">
        <v>27</v>
      </c>
      <c r="AE1502">
        <v>3.3675442488445603E-2</v>
      </c>
      <c r="AF1502">
        <v>4</v>
      </c>
      <c r="AG1502">
        <v>8.51766780859415E-4</v>
      </c>
      <c r="AH1502">
        <v>1.4287014340267699E-3</v>
      </c>
      <c r="AI1502">
        <v>30</v>
      </c>
      <c r="AJ1502">
        <v>89.325576797584802</v>
      </c>
      <c r="AK1502">
        <v>627</v>
      </c>
      <c r="AL1502">
        <v>0.99924932942504097</v>
      </c>
      <c r="AM1502">
        <v>0</v>
      </c>
      <c r="AN1502">
        <v>0</v>
      </c>
      <c r="AO1502">
        <v>1.4740716627431099E-2</v>
      </c>
      <c r="AP1502">
        <v>3</v>
      </c>
      <c r="AQ1502">
        <v>627</v>
      </c>
      <c r="AR1502">
        <v>0.99924932942504097</v>
      </c>
      <c r="AS1502">
        <v>1.9306253581671099E-2</v>
      </c>
      <c r="AT1502">
        <v>8</v>
      </c>
      <c r="AU1502">
        <v>9.8462575117175405E-3</v>
      </c>
      <c r="AV1502">
        <v>2</v>
      </c>
      <c r="AW1502">
        <v>627</v>
      </c>
      <c r="AX1502">
        <v>0.99924932942504097</v>
      </c>
      <c r="AY1502">
        <v>90.444471997439607</v>
      </c>
      <c r="AZ1502">
        <v>627</v>
      </c>
      <c r="BA1502">
        <v>0.99924932942504097</v>
      </c>
      <c r="BB1502">
        <v>601</v>
      </c>
      <c r="BC1502">
        <v>0.94193310906093897</v>
      </c>
      <c r="BD1502">
        <v>23</v>
      </c>
      <c r="BE1502">
        <v>4.25755037366711E-2</v>
      </c>
      <c r="BF1502">
        <v>89.918065567190993</v>
      </c>
      <c r="BG1502">
        <v>89.895609532408002</v>
      </c>
      <c r="BH1502">
        <v>87.445484146430999</v>
      </c>
      <c r="BI1502">
        <v>85.770054075492894</v>
      </c>
    </row>
    <row r="1503" spans="1:61" x14ac:dyDescent="0.25">
      <c r="A1503" s="10" t="str">
        <f>VLOOKUP(D1503,'Index-Relations'!E:F,2,FALSE)</f>
        <v>ESG</v>
      </c>
      <c r="B1503" t="s">
        <v>3450</v>
      </c>
      <c r="C1503" s="53" t="s">
        <v>2760</v>
      </c>
      <c r="D1503" s="59" t="s">
        <v>3024</v>
      </c>
      <c r="E1503" s="59" t="s">
        <v>4931</v>
      </c>
      <c r="F1503" t="s">
        <v>597</v>
      </c>
      <c r="G1503" t="s">
        <v>596</v>
      </c>
      <c r="H1503" t="s">
        <v>598</v>
      </c>
      <c r="I1503" s="52">
        <v>45658</v>
      </c>
      <c r="J1503" t="s">
        <v>2457</v>
      </c>
      <c r="K1503">
        <v>315</v>
      </c>
      <c r="L1503" s="73">
        <v>93.245432492822005</v>
      </c>
      <c r="M1503">
        <v>313</v>
      </c>
      <c r="N1503">
        <v>0.99957595223249596</v>
      </c>
      <c r="O1503" s="73">
        <v>93.569631027887894</v>
      </c>
      <c r="P1503">
        <v>313</v>
      </c>
      <c r="Q1503">
        <v>0.99957595223249596</v>
      </c>
      <c r="R1503">
        <v>309</v>
      </c>
      <c r="S1503">
        <v>0.99837074248856805</v>
      </c>
      <c r="T1503">
        <v>32.986054062127302</v>
      </c>
      <c r="U1503">
        <v>0.64061872608749904</v>
      </c>
      <c r="V1503">
        <v>227</v>
      </c>
      <c r="W1503">
        <v>8.4499417550209996E-2</v>
      </c>
      <c r="X1503">
        <v>41</v>
      </c>
      <c r="Y1503">
        <v>313</v>
      </c>
      <c r="Z1503">
        <v>0.99957595223249496</v>
      </c>
      <c r="AA1503">
        <v>35.582745151106103</v>
      </c>
      <c r="AB1503">
        <v>299</v>
      </c>
      <c r="AC1503">
        <v>0.97120965383489499</v>
      </c>
      <c r="AD1503">
        <v>14</v>
      </c>
      <c r="AE1503">
        <v>2.83662983976006E-2</v>
      </c>
      <c r="AF1503">
        <v>2</v>
      </c>
      <c r="AG1503">
        <v>4.2404776750399801E-4</v>
      </c>
      <c r="AH1503">
        <v>4.9008702796408E-3</v>
      </c>
      <c r="AI1503">
        <v>22</v>
      </c>
      <c r="AJ1503" s="73">
        <v>89.314315322306896</v>
      </c>
      <c r="AK1503">
        <v>313</v>
      </c>
      <c r="AL1503">
        <v>0.99957595223249596</v>
      </c>
      <c r="AM1503">
        <v>0</v>
      </c>
      <c r="AN1503">
        <v>0</v>
      </c>
      <c r="AO1503">
        <v>4.3791852998967401E-2</v>
      </c>
      <c r="AP1503">
        <v>3</v>
      </c>
      <c r="AQ1503">
        <v>314</v>
      </c>
      <c r="AR1503">
        <v>0.99973873262561797</v>
      </c>
      <c r="AS1503">
        <v>2.7280402817532402E-2</v>
      </c>
      <c r="AT1503">
        <v>5</v>
      </c>
      <c r="AU1503">
        <v>7.2914230648362798E-4</v>
      </c>
      <c r="AV1503">
        <v>1</v>
      </c>
      <c r="AW1503">
        <v>314</v>
      </c>
      <c r="AX1503">
        <v>0.99973873262561797</v>
      </c>
      <c r="AY1503" s="73">
        <v>90.463502789798895</v>
      </c>
      <c r="AZ1503">
        <v>313</v>
      </c>
      <c r="BA1503">
        <v>0.99957595223249596</v>
      </c>
      <c r="BB1503">
        <v>304</v>
      </c>
      <c r="BC1503">
        <v>0.94843214272940901</v>
      </c>
      <c r="BD1503">
        <v>7</v>
      </c>
      <c r="BE1503">
        <v>7.5147368972417698E-3</v>
      </c>
      <c r="BF1503">
        <v>93.245432492822005</v>
      </c>
      <c r="BG1503">
        <v>93.569631027887894</v>
      </c>
      <c r="BH1503">
        <v>90.463502789798895</v>
      </c>
      <c r="BI1503">
        <v>89.314315322306896</v>
      </c>
    </row>
    <row r="1504" spans="1:61" x14ac:dyDescent="0.25">
      <c r="A1504" s="10" t="str">
        <f>VLOOKUP(D1504,'Index-Relations'!E:F,2,FALSE)</f>
        <v>ESG</v>
      </c>
      <c r="B1504" t="s">
        <v>3450</v>
      </c>
      <c r="C1504" s="53" t="s">
        <v>2761</v>
      </c>
      <c r="D1504" s="59" t="s">
        <v>3024</v>
      </c>
      <c r="E1504" s="59" t="s">
        <v>4932</v>
      </c>
      <c r="F1504" t="s">
        <v>597</v>
      </c>
      <c r="G1504" t="s">
        <v>596</v>
      </c>
      <c r="H1504" t="s">
        <v>598</v>
      </c>
      <c r="I1504" s="52">
        <v>45628</v>
      </c>
      <c r="J1504" t="s">
        <v>2457</v>
      </c>
      <c r="K1504">
        <v>319</v>
      </c>
      <c r="L1504" s="73">
        <v>91.138657064534897</v>
      </c>
      <c r="M1504">
        <v>316</v>
      </c>
      <c r="N1504">
        <v>0.99960216433766902</v>
      </c>
      <c r="O1504" s="73">
        <v>93.022111367533</v>
      </c>
      <c r="P1504">
        <v>316</v>
      </c>
      <c r="Q1504">
        <v>0.99960216433766902</v>
      </c>
      <c r="R1504">
        <v>313</v>
      </c>
      <c r="S1504">
        <v>0.99885116848408595</v>
      </c>
      <c r="T1504">
        <v>30.517680007005701</v>
      </c>
      <c r="U1504">
        <v>0.58058876131398296</v>
      </c>
      <c r="V1504">
        <v>230</v>
      </c>
      <c r="W1504">
        <v>7.7507267520299905E-2</v>
      </c>
      <c r="X1504">
        <v>43</v>
      </c>
      <c r="Y1504">
        <v>316</v>
      </c>
      <c r="Z1504">
        <v>0.99960216433766902</v>
      </c>
      <c r="AA1504">
        <v>27.492932693687202</v>
      </c>
      <c r="AB1504">
        <v>302</v>
      </c>
      <c r="AC1504">
        <v>0.9780079051028</v>
      </c>
      <c r="AD1504">
        <v>14</v>
      </c>
      <c r="AE1504">
        <v>2.1594259234868199E-2</v>
      </c>
      <c r="AF1504">
        <v>3</v>
      </c>
      <c r="AG1504">
        <v>3.9783566233093898E-4</v>
      </c>
      <c r="AH1504">
        <v>5.7672359286619597E-3</v>
      </c>
      <c r="AI1504">
        <v>22</v>
      </c>
      <c r="AJ1504" s="73">
        <v>88.258446351859007</v>
      </c>
      <c r="AK1504">
        <v>316</v>
      </c>
      <c r="AL1504">
        <v>0.99960216433766902</v>
      </c>
      <c r="AM1504">
        <v>0</v>
      </c>
      <c r="AN1504">
        <v>0</v>
      </c>
      <c r="AO1504">
        <v>3.2479620645848702E-2</v>
      </c>
      <c r="AP1504">
        <v>3</v>
      </c>
      <c r="AQ1504">
        <v>318</v>
      </c>
      <c r="AR1504">
        <v>0.99977191102561602</v>
      </c>
      <c r="AS1504">
        <v>2.0092079569605299E-2</v>
      </c>
      <c r="AT1504">
        <v>5</v>
      </c>
      <c r="AU1504">
        <v>1.5476705388847E-2</v>
      </c>
      <c r="AV1504">
        <v>1</v>
      </c>
      <c r="AW1504">
        <v>318</v>
      </c>
      <c r="AX1504">
        <v>0.99977191102561602</v>
      </c>
      <c r="AY1504" s="73">
        <v>85.807917419335993</v>
      </c>
      <c r="AZ1504">
        <v>316</v>
      </c>
      <c r="BA1504">
        <v>0.99960216433766902</v>
      </c>
      <c r="BB1504">
        <v>306</v>
      </c>
      <c r="BC1504">
        <v>0.90424885272941702</v>
      </c>
      <c r="BD1504">
        <v>9</v>
      </c>
      <c r="BE1504">
        <v>6.3043437650349698E-2</v>
      </c>
      <c r="BF1504">
        <v>91.138657064534897</v>
      </c>
      <c r="BG1504">
        <v>93.022111367533</v>
      </c>
      <c r="BH1504">
        <v>85.807917419335993</v>
      </c>
      <c r="BI1504">
        <v>88.258446351859007</v>
      </c>
    </row>
    <row r="1505" spans="1:61" x14ac:dyDescent="0.25">
      <c r="A1505" s="10" t="str">
        <f>VLOOKUP(D1505,'Index-Relations'!E:F,2,FALSE)</f>
        <v>ESG</v>
      </c>
      <c r="B1505" t="s">
        <v>3450</v>
      </c>
      <c r="C1505" s="53" t="s">
        <v>2762</v>
      </c>
      <c r="D1505" s="59" t="s">
        <v>3024</v>
      </c>
      <c r="E1505" s="59" t="s">
        <v>4933</v>
      </c>
      <c r="F1505" t="s">
        <v>597</v>
      </c>
      <c r="G1505" t="s">
        <v>596</v>
      </c>
      <c r="H1505" t="s">
        <v>598</v>
      </c>
      <c r="I1505" s="52">
        <v>45597</v>
      </c>
      <c r="J1505" t="s">
        <v>2457</v>
      </c>
      <c r="K1505">
        <v>319</v>
      </c>
      <c r="L1505" s="73">
        <v>91.191699317136994</v>
      </c>
      <c r="M1505">
        <v>316</v>
      </c>
      <c r="N1505">
        <v>0.99955993053555803</v>
      </c>
      <c r="O1505" s="73">
        <v>93.059426896774895</v>
      </c>
      <c r="P1505">
        <v>316</v>
      </c>
      <c r="Q1505">
        <v>0.99955993053555803</v>
      </c>
      <c r="R1505">
        <v>313</v>
      </c>
      <c r="S1505">
        <v>0.99877904938706497</v>
      </c>
      <c r="T1505">
        <v>30.891661198379399</v>
      </c>
      <c r="U1505">
        <v>0.58194797743635196</v>
      </c>
      <c r="V1505">
        <v>229</v>
      </c>
      <c r="W1505">
        <v>7.8419691530934005E-2</v>
      </c>
      <c r="X1505">
        <v>43</v>
      </c>
      <c r="Y1505">
        <v>316</v>
      </c>
      <c r="Z1505">
        <v>0.99955993053555803</v>
      </c>
      <c r="AA1505">
        <v>28.4222310570477</v>
      </c>
      <c r="AB1505">
        <v>302</v>
      </c>
      <c r="AC1505">
        <v>0.97710574564862496</v>
      </c>
      <c r="AD1505">
        <v>14</v>
      </c>
      <c r="AE1505">
        <v>2.2454184886931901E-2</v>
      </c>
      <c r="AF1505">
        <v>3</v>
      </c>
      <c r="AG1505">
        <v>4.4006946444219002E-4</v>
      </c>
      <c r="AH1505">
        <v>8.3766284056003906E-3</v>
      </c>
      <c r="AI1505">
        <v>22</v>
      </c>
      <c r="AJ1505" s="73">
        <v>88.404423302189997</v>
      </c>
      <c r="AK1505">
        <v>316</v>
      </c>
      <c r="AL1505">
        <v>0.99955993053555803</v>
      </c>
      <c r="AM1505">
        <v>0</v>
      </c>
      <c r="AN1505">
        <v>0</v>
      </c>
      <c r="AO1505">
        <v>3.3451573255667201E-2</v>
      </c>
      <c r="AP1505">
        <v>3</v>
      </c>
      <c r="AQ1505">
        <v>318</v>
      </c>
      <c r="AR1505">
        <v>0.99971901217364401</v>
      </c>
      <c r="AS1505">
        <v>2.0494847623579698E-2</v>
      </c>
      <c r="AT1505">
        <v>5</v>
      </c>
      <c r="AU1505">
        <v>1.55683695866641E-2</v>
      </c>
      <c r="AV1505">
        <v>1</v>
      </c>
      <c r="AW1505">
        <v>318</v>
      </c>
      <c r="AX1505">
        <v>0.99971901217364401</v>
      </c>
      <c r="AY1505" s="73">
        <v>85.875509493677896</v>
      </c>
      <c r="AZ1505">
        <v>316</v>
      </c>
      <c r="BA1505">
        <v>0.99955993053555803</v>
      </c>
      <c r="BB1505">
        <v>305</v>
      </c>
      <c r="BC1505">
        <v>0.89574249790292704</v>
      </c>
      <c r="BD1505">
        <v>10</v>
      </c>
      <c r="BE1505">
        <v>7.0524941015049802E-2</v>
      </c>
      <c r="BF1505">
        <v>91.191699317136994</v>
      </c>
      <c r="BG1505">
        <v>93.059426896774895</v>
      </c>
      <c r="BH1505">
        <v>85.875509493677896</v>
      </c>
      <c r="BI1505">
        <v>88.404423302189997</v>
      </c>
    </row>
    <row r="1506" spans="1:61" x14ac:dyDescent="0.25">
      <c r="A1506" s="10" t="str">
        <f>VLOOKUP(D1506,'Index-Relations'!E:F,2,FALSE)</f>
        <v>ESG</v>
      </c>
      <c r="B1506" t="s">
        <v>3450</v>
      </c>
      <c r="C1506" s="53" t="s">
        <v>2763</v>
      </c>
      <c r="D1506" s="59" t="s">
        <v>3024</v>
      </c>
      <c r="E1506" s="59" t="s">
        <v>4934</v>
      </c>
      <c r="F1506" t="s">
        <v>597</v>
      </c>
      <c r="G1506" t="s">
        <v>596</v>
      </c>
      <c r="H1506" t="s">
        <v>598</v>
      </c>
      <c r="I1506" s="52">
        <v>45566</v>
      </c>
      <c r="J1506" t="s">
        <v>2457</v>
      </c>
      <c r="K1506">
        <v>319</v>
      </c>
      <c r="L1506" s="73">
        <v>91.244997946368997</v>
      </c>
      <c r="M1506">
        <v>316</v>
      </c>
      <c r="N1506">
        <v>0.99954955341410201</v>
      </c>
      <c r="O1506" s="73">
        <v>93.069665471524999</v>
      </c>
      <c r="P1506">
        <v>316</v>
      </c>
      <c r="Q1506">
        <v>0.99954955341410201</v>
      </c>
      <c r="R1506">
        <v>313</v>
      </c>
      <c r="S1506">
        <v>0.99871514157448804</v>
      </c>
      <c r="T1506">
        <v>30.7480926026582</v>
      </c>
      <c r="U1506">
        <v>0.58256440414270805</v>
      </c>
      <c r="V1506">
        <v>229</v>
      </c>
      <c r="W1506">
        <v>7.9354999077240904E-2</v>
      </c>
      <c r="X1506">
        <v>43</v>
      </c>
      <c r="Y1506">
        <v>316</v>
      </c>
      <c r="Z1506">
        <v>0.99954955341410201</v>
      </c>
      <c r="AA1506">
        <v>27.9964478653105</v>
      </c>
      <c r="AB1506">
        <v>303</v>
      </c>
      <c r="AC1506">
        <v>0.98233353758925801</v>
      </c>
      <c r="AD1506">
        <v>13</v>
      </c>
      <c r="AE1506">
        <v>1.7216015824843601E-2</v>
      </c>
      <c r="AF1506">
        <v>3</v>
      </c>
      <c r="AG1506">
        <v>4.5044658589742098E-4</v>
      </c>
      <c r="AH1506">
        <v>5.7484933607114897E-3</v>
      </c>
      <c r="AI1506">
        <v>22</v>
      </c>
      <c r="AJ1506" s="73">
        <v>88.522070588719998</v>
      </c>
      <c r="AK1506">
        <v>316</v>
      </c>
      <c r="AL1506">
        <v>0.99954955341410201</v>
      </c>
      <c r="AM1506">
        <v>0</v>
      </c>
      <c r="AN1506">
        <v>0</v>
      </c>
      <c r="AO1506">
        <v>3.5302704764572299E-2</v>
      </c>
      <c r="AP1506">
        <v>3</v>
      </c>
      <c r="AQ1506">
        <v>318</v>
      </c>
      <c r="AR1506">
        <v>0.99970560435371403</v>
      </c>
      <c r="AS1506">
        <v>2.0571927499679201E-2</v>
      </c>
      <c r="AT1506">
        <v>5</v>
      </c>
      <c r="AU1506">
        <v>1.3760874068214199E-2</v>
      </c>
      <c r="AV1506">
        <v>1</v>
      </c>
      <c r="AW1506">
        <v>318</v>
      </c>
      <c r="AX1506">
        <v>0.99970560435371503</v>
      </c>
      <c r="AY1506" s="73">
        <v>85.922920827781894</v>
      </c>
      <c r="AZ1506">
        <v>316</v>
      </c>
      <c r="BA1506">
        <v>0.99954955341410201</v>
      </c>
      <c r="BB1506">
        <v>305</v>
      </c>
      <c r="BC1506">
        <v>0.89332426288895805</v>
      </c>
      <c r="BD1506">
        <v>10</v>
      </c>
      <c r="BE1506">
        <v>7.10786367001838E-2</v>
      </c>
      <c r="BF1506">
        <v>91.244997946368997</v>
      </c>
      <c r="BG1506">
        <v>93.069665471524999</v>
      </c>
      <c r="BH1506">
        <v>85.922920827781894</v>
      </c>
      <c r="BI1506">
        <v>88.522070588719998</v>
      </c>
    </row>
    <row r="1507" spans="1:61" x14ac:dyDescent="0.25">
      <c r="A1507" s="10" t="str">
        <f>VLOOKUP(D1507,'Index-Relations'!E:F,2,FALSE)</f>
        <v>ESG</v>
      </c>
      <c r="B1507" t="s">
        <v>3450</v>
      </c>
      <c r="C1507" s="53" t="s">
        <v>2764</v>
      </c>
      <c r="D1507" s="59" t="s">
        <v>3024</v>
      </c>
      <c r="E1507" s="59" t="s">
        <v>4935</v>
      </c>
      <c r="F1507" t="s">
        <v>597</v>
      </c>
      <c r="G1507" t="s">
        <v>596</v>
      </c>
      <c r="H1507" t="s">
        <v>598</v>
      </c>
      <c r="I1507" s="52">
        <v>45537</v>
      </c>
      <c r="J1507" t="s">
        <v>2457</v>
      </c>
      <c r="K1507">
        <v>318</v>
      </c>
      <c r="L1507" s="73">
        <v>91.62507347863</v>
      </c>
      <c r="M1507">
        <v>316</v>
      </c>
      <c r="N1507">
        <v>0.99982837344807696</v>
      </c>
      <c r="O1507" s="73">
        <v>93.050089920788906</v>
      </c>
      <c r="P1507">
        <v>316</v>
      </c>
      <c r="Q1507">
        <v>0.99982837344807696</v>
      </c>
      <c r="R1507">
        <v>313</v>
      </c>
      <c r="S1507">
        <v>0.99910417300884102</v>
      </c>
      <c r="T1507">
        <v>30.879145392359099</v>
      </c>
      <c r="U1507">
        <v>0.58659414030398305</v>
      </c>
      <c r="V1507">
        <v>229</v>
      </c>
      <c r="W1507">
        <v>8.0228827741046893E-2</v>
      </c>
      <c r="X1507">
        <v>43</v>
      </c>
      <c r="Y1507">
        <v>316</v>
      </c>
      <c r="Z1507">
        <v>0.99982837344807696</v>
      </c>
      <c r="AA1507">
        <v>29.777698931260801</v>
      </c>
      <c r="AB1507">
        <v>302</v>
      </c>
      <c r="AC1507">
        <v>0.97957630582070099</v>
      </c>
      <c r="AD1507">
        <v>14</v>
      </c>
      <c r="AE1507">
        <v>2.0252067627376101E-2</v>
      </c>
      <c r="AF1507">
        <v>2</v>
      </c>
      <c r="AG1507">
        <v>1.7162655192241801E-4</v>
      </c>
      <c r="AH1507">
        <v>5.76803831188332E-3</v>
      </c>
      <c r="AI1507">
        <v>21</v>
      </c>
      <c r="AJ1507" s="73">
        <v>89.183916828053</v>
      </c>
      <c r="AK1507">
        <v>316</v>
      </c>
      <c r="AL1507">
        <v>0.99982837344807696</v>
      </c>
      <c r="AM1507">
        <v>0</v>
      </c>
      <c r="AN1507">
        <v>0</v>
      </c>
      <c r="AO1507">
        <v>3.1622252976006397E-2</v>
      </c>
      <c r="AP1507">
        <v>3</v>
      </c>
      <c r="AQ1507">
        <v>318</v>
      </c>
      <c r="AR1507">
        <v>0.999999999999999</v>
      </c>
      <c r="AS1507">
        <v>2.0793774695261499E-2</v>
      </c>
      <c r="AT1507">
        <v>5</v>
      </c>
      <c r="AU1507">
        <v>1.4326233244850099E-2</v>
      </c>
      <c r="AV1507">
        <v>1</v>
      </c>
      <c r="AW1507">
        <v>318</v>
      </c>
      <c r="AX1507">
        <v>0.999999999999999</v>
      </c>
      <c r="AY1507" s="73">
        <v>86.535624867048995</v>
      </c>
      <c r="AZ1507">
        <v>316</v>
      </c>
      <c r="BA1507">
        <v>0.99982837344807696</v>
      </c>
      <c r="BB1507">
        <v>305</v>
      </c>
      <c r="BC1507">
        <v>0.89483333241049601</v>
      </c>
      <c r="BD1507">
        <v>10</v>
      </c>
      <c r="BE1507">
        <v>7.3544414613496797E-2</v>
      </c>
      <c r="BF1507">
        <v>91.62507347863</v>
      </c>
      <c r="BG1507">
        <v>93.050089920788906</v>
      </c>
      <c r="BH1507">
        <v>86.535624867048995</v>
      </c>
      <c r="BI1507">
        <v>89.183916828053</v>
      </c>
    </row>
    <row r="1508" spans="1:61" x14ac:dyDescent="0.25">
      <c r="A1508" s="10" t="str">
        <f>VLOOKUP(D1508,'Index-Relations'!E:F,2,FALSE)</f>
        <v>ESG</v>
      </c>
      <c r="B1508" t="s">
        <v>3450</v>
      </c>
      <c r="C1508" s="53" t="s">
        <v>3350</v>
      </c>
      <c r="D1508" s="59" t="s">
        <v>3024</v>
      </c>
      <c r="E1508" s="59" t="s">
        <v>4936</v>
      </c>
      <c r="F1508" t="s">
        <v>597</v>
      </c>
      <c r="G1508" t="s">
        <v>596</v>
      </c>
      <c r="H1508" t="s">
        <v>598</v>
      </c>
      <c r="I1508" s="52">
        <v>45505</v>
      </c>
      <c r="J1508" t="s">
        <v>2457</v>
      </c>
      <c r="K1508">
        <v>318</v>
      </c>
      <c r="L1508" s="73">
        <v>91.777450157573895</v>
      </c>
      <c r="M1508">
        <v>316</v>
      </c>
      <c r="N1508">
        <v>0.99982276612748799</v>
      </c>
      <c r="O1508" s="73">
        <v>93.094478192354899</v>
      </c>
      <c r="P1508">
        <v>316</v>
      </c>
      <c r="Q1508">
        <v>0.99982276612748799</v>
      </c>
      <c r="R1508">
        <v>313</v>
      </c>
      <c r="S1508">
        <v>0.99904644335278503</v>
      </c>
      <c r="T1508">
        <v>30.713502665857</v>
      </c>
      <c r="U1508">
        <v>0.59581784163512896</v>
      </c>
      <c r="V1508">
        <v>230</v>
      </c>
      <c r="W1508">
        <v>8.5810188653377403E-2</v>
      </c>
      <c r="X1508">
        <v>43</v>
      </c>
      <c r="Y1508">
        <v>316</v>
      </c>
      <c r="Z1508">
        <v>0.99982276612748799</v>
      </c>
      <c r="AA1508">
        <v>30.047037838581598</v>
      </c>
      <c r="AB1508">
        <v>303</v>
      </c>
      <c r="AC1508">
        <v>0.98077329866367302</v>
      </c>
      <c r="AD1508">
        <v>13</v>
      </c>
      <c r="AE1508">
        <v>1.9049467463815001E-2</v>
      </c>
      <c r="AF1508">
        <v>2</v>
      </c>
      <c r="AG1508">
        <v>1.77233872511863E-4</v>
      </c>
      <c r="AH1508">
        <v>5.8053841993059001E-3</v>
      </c>
      <c r="AI1508">
        <v>21</v>
      </c>
      <c r="AJ1508" s="73">
        <v>89.160103808182896</v>
      </c>
      <c r="AK1508">
        <v>316</v>
      </c>
      <c r="AL1508">
        <v>0.99982276612748799</v>
      </c>
      <c r="AM1508">
        <v>0</v>
      </c>
      <c r="AN1508">
        <v>0</v>
      </c>
      <c r="AO1508">
        <v>3.08779570834825E-2</v>
      </c>
      <c r="AP1508">
        <v>3</v>
      </c>
      <c r="AQ1508">
        <v>318</v>
      </c>
      <c r="AR1508">
        <v>0.999999999999999</v>
      </c>
      <c r="AS1508">
        <v>1.9964875161500799E-2</v>
      </c>
      <c r="AT1508">
        <v>5</v>
      </c>
      <c r="AU1508">
        <v>1.37643996823325E-2</v>
      </c>
      <c r="AV1508">
        <v>1</v>
      </c>
      <c r="AW1508">
        <v>317</v>
      </c>
      <c r="AX1508">
        <v>0.99996860432469703</v>
      </c>
      <c r="AY1508" s="73">
        <v>86.907489263171897</v>
      </c>
      <c r="AZ1508">
        <v>316</v>
      </c>
      <c r="BA1508">
        <v>0.99982276612748799</v>
      </c>
      <c r="BB1508">
        <v>306</v>
      </c>
      <c r="BC1508">
        <v>0.89721323931494201</v>
      </c>
      <c r="BD1508">
        <v>9</v>
      </c>
      <c r="BE1508">
        <v>7.1908803601574797E-2</v>
      </c>
      <c r="BF1508">
        <v>91.777450157573895</v>
      </c>
      <c r="BG1508">
        <v>93.094478192354899</v>
      </c>
      <c r="BH1508">
        <v>86.907489263171897</v>
      </c>
      <c r="BI1508">
        <v>89.160103808182896</v>
      </c>
    </row>
    <row r="1509" spans="1:61" x14ac:dyDescent="0.25">
      <c r="A1509" s="10" t="str">
        <f>VLOOKUP(D1509,'Index-Relations'!E:F,2,FALSE)</f>
        <v>ESG</v>
      </c>
      <c r="B1509" t="s">
        <v>3450</v>
      </c>
      <c r="C1509" s="53" t="s">
        <v>2765</v>
      </c>
      <c r="D1509" s="59" t="s">
        <v>3024</v>
      </c>
      <c r="E1509" s="59" t="s">
        <v>4937</v>
      </c>
      <c r="F1509" t="s">
        <v>597</v>
      </c>
      <c r="G1509" t="s">
        <v>596</v>
      </c>
      <c r="H1509" t="s">
        <v>598</v>
      </c>
      <c r="I1509" s="52">
        <v>45474</v>
      </c>
      <c r="J1509" t="s">
        <v>2457</v>
      </c>
      <c r="K1509">
        <v>318</v>
      </c>
      <c r="L1509" s="73">
        <v>92.400421839069907</v>
      </c>
      <c r="M1509">
        <v>316</v>
      </c>
      <c r="N1509">
        <v>0.99979221665940199</v>
      </c>
      <c r="O1509" s="73">
        <v>93.133936875123993</v>
      </c>
      <c r="P1509">
        <v>316</v>
      </c>
      <c r="Q1509">
        <v>0.99979221665940199</v>
      </c>
      <c r="R1509">
        <v>313</v>
      </c>
      <c r="S1509">
        <v>0.99886305052189295</v>
      </c>
      <c r="T1509">
        <v>30.4431298958486</v>
      </c>
      <c r="U1509">
        <v>0.60769244928708899</v>
      </c>
      <c r="V1509">
        <v>227</v>
      </c>
      <c r="W1509">
        <v>8.8010212102549903E-2</v>
      </c>
      <c r="X1509">
        <v>43</v>
      </c>
      <c r="Y1509">
        <v>316</v>
      </c>
      <c r="Z1509">
        <v>0.99979221665940199</v>
      </c>
      <c r="AA1509">
        <v>30.564691040586201</v>
      </c>
      <c r="AB1509">
        <v>303</v>
      </c>
      <c r="AC1509">
        <v>0.98111190288383898</v>
      </c>
      <c r="AD1509">
        <v>13</v>
      </c>
      <c r="AE1509">
        <v>1.86803137755619E-2</v>
      </c>
      <c r="AF1509">
        <v>2</v>
      </c>
      <c r="AG1509">
        <v>2.0778334059843399E-4</v>
      </c>
      <c r="AH1509">
        <v>5.9237599827896299E-3</v>
      </c>
      <c r="AI1509">
        <v>21</v>
      </c>
      <c r="AJ1509" s="73">
        <v>89.315133842678904</v>
      </c>
      <c r="AK1509">
        <v>316</v>
      </c>
      <c r="AL1509">
        <v>0.99979221665940199</v>
      </c>
      <c r="AM1509">
        <v>0</v>
      </c>
      <c r="AN1509">
        <v>0</v>
      </c>
      <c r="AO1509">
        <v>3.0521307467665501E-2</v>
      </c>
      <c r="AP1509">
        <v>3</v>
      </c>
      <c r="AQ1509">
        <v>318</v>
      </c>
      <c r="AR1509">
        <v>1</v>
      </c>
      <c r="AS1509">
        <v>1.82847711061223E-2</v>
      </c>
      <c r="AT1509">
        <v>5</v>
      </c>
      <c r="AU1509">
        <v>1.2210225421276401E-2</v>
      </c>
      <c r="AV1509">
        <v>1</v>
      </c>
      <c r="AW1509">
        <v>317</v>
      </c>
      <c r="AX1509">
        <v>0.99996836867521699</v>
      </c>
      <c r="AY1509" s="73">
        <v>88.636333762771997</v>
      </c>
      <c r="AZ1509">
        <v>316</v>
      </c>
      <c r="BA1509">
        <v>0.99979221665940199</v>
      </c>
      <c r="BB1509">
        <v>306</v>
      </c>
      <c r="BC1509">
        <v>0.90287144295891997</v>
      </c>
      <c r="BD1509">
        <v>9</v>
      </c>
      <c r="BE1509">
        <v>6.6607249573414296E-2</v>
      </c>
      <c r="BF1509">
        <v>92.400421839069907</v>
      </c>
      <c r="BG1509">
        <v>93.133936875123993</v>
      </c>
      <c r="BH1509">
        <v>88.636333762771997</v>
      </c>
      <c r="BI1509">
        <v>89.315133842678904</v>
      </c>
    </row>
    <row r="1510" spans="1:61" x14ac:dyDescent="0.25">
      <c r="A1510" s="10" t="str">
        <f>VLOOKUP(D1510,'Index-Relations'!E:F,2,FALSE)</f>
        <v>ESG</v>
      </c>
      <c r="B1510" t="s">
        <v>3450</v>
      </c>
      <c r="C1510" s="53" t="s">
        <v>2766</v>
      </c>
      <c r="D1510" s="59" t="s">
        <v>3024</v>
      </c>
      <c r="E1510" s="59" t="s">
        <v>4938</v>
      </c>
      <c r="F1510" t="s">
        <v>597</v>
      </c>
      <c r="G1510" t="s">
        <v>596</v>
      </c>
      <c r="H1510" t="s">
        <v>598</v>
      </c>
      <c r="I1510" s="52">
        <v>45446</v>
      </c>
      <c r="J1510" t="s">
        <v>2457</v>
      </c>
      <c r="K1510">
        <v>314</v>
      </c>
      <c r="L1510" s="73">
        <v>92.6244569742029</v>
      </c>
      <c r="M1510">
        <v>313</v>
      </c>
      <c r="N1510">
        <v>0.99979960704626103</v>
      </c>
      <c r="O1510" s="73">
        <v>93.099684600165006</v>
      </c>
      <c r="P1510">
        <v>313</v>
      </c>
      <c r="Q1510">
        <v>0.99979960704626103</v>
      </c>
      <c r="R1510">
        <v>310</v>
      </c>
      <c r="S1510">
        <v>0.99877282411513901</v>
      </c>
      <c r="T1510">
        <v>30.5443533384679</v>
      </c>
      <c r="U1510">
        <v>0.61275492741884796</v>
      </c>
      <c r="V1510">
        <v>224</v>
      </c>
      <c r="W1510">
        <v>9.42282019493412E-2</v>
      </c>
      <c r="X1510">
        <v>43</v>
      </c>
      <c r="Y1510">
        <v>312</v>
      </c>
      <c r="Z1510">
        <v>0.99961250051050499</v>
      </c>
      <c r="AA1510">
        <v>31.2439188048183</v>
      </c>
      <c r="AB1510">
        <v>299</v>
      </c>
      <c r="AC1510">
        <v>0.97975324483297599</v>
      </c>
      <c r="AD1510">
        <v>13</v>
      </c>
      <c r="AE1510">
        <v>1.9859255677528699E-2</v>
      </c>
      <c r="AF1510">
        <v>2</v>
      </c>
      <c r="AG1510">
        <v>3.8749948949467599E-4</v>
      </c>
      <c r="AH1510">
        <v>5.7439365403101203E-3</v>
      </c>
      <c r="AI1510">
        <v>21</v>
      </c>
      <c r="AJ1510" s="73">
        <v>89.501707466731901</v>
      </c>
      <c r="AK1510">
        <v>313</v>
      </c>
      <c r="AL1510">
        <v>0.99979960704626103</v>
      </c>
      <c r="AM1510">
        <v>0</v>
      </c>
      <c r="AN1510">
        <v>0</v>
      </c>
      <c r="AO1510">
        <v>3.0545886236405698E-2</v>
      </c>
      <c r="AP1510">
        <v>3</v>
      </c>
      <c r="AQ1510">
        <v>314</v>
      </c>
      <c r="AR1510">
        <v>1</v>
      </c>
      <c r="AS1510">
        <v>1.9129939480242501E-2</v>
      </c>
      <c r="AT1510">
        <v>5</v>
      </c>
      <c r="AU1510">
        <v>1.2483888923636201E-2</v>
      </c>
      <c r="AV1510">
        <v>1</v>
      </c>
      <c r="AW1510">
        <v>314</v>
      </c>
      <c r="AX1510">
        <v>0.999999999999999</v>
      </c>
      <c r="AY1510" s="73">
        <v>89.169488317086902</v>
      </c>
      <c r="AZ1510">
        <v>313</v>
      </c>
      <c r="BA1510">
        <v>0.99979960704626103</v>
      </c>
      <c r="BB1510">
        <v>302</v>
      </c>
      <c r="BC1510">
        <v>0.90060191879116103</v>
      </c>
      <c r="BD1510">
        <v>9</v>
      </c>
      <c r="BE1510">
        <v>6.8852194972432501E-2</v>
      </c>
      <c r="BF1510">
        <v>92.6244569742029</v>
      </c>
      <c r="BG1510">
        <v>93.099684600165006</v>
      </c>
      <c r="BH1510">
        <v>89.169488317086902</v>
      </c>
      <c r="BI1510">
        <v>89.501707466731901</v>
      </c>
    </row>
    <row r="1511" spans="1:61" x14ac:dyDescent="0.25">
      <c r="A1511" s="10" t="str">
        <f>VLOOKUP(D1511,'Index-Relations'!E:F,2,FALSE)</f>
        <v>ESG</v>
      </c>
      <c r="B1511" t="s">
        <v>3450</v>
      </c>
      <c r="C1511" s="53" t="s">
        <v>2767</v>
      </c>
      <c r="D1511" s="59" t="s">
        <v>3024</v>
      </c>
      <c r="E1511" s="59" t="s">
        <v>4939</v>
      </c>
      <c r="F1511" t="s">
        <v>597</v>
      </c>
      <c r="G1511" t="s">
        <v>596</v>
      </c>
      <c r="H1511" t="s">
        <v>598</v>
      </c>
      <c r="I1511" s="52">
        <v>45413</v>
      </c>
      <c r="J1511" t="s">
        <v>2457</v>
      </c>
      <c r="K1511">
        <v>314</v>
      </c>
      <c r="L1511" s="73">
        <v>92.683496396875</v>
      </c>
      <c r="M1511">
        <v>313</v>
      </c>
      <c r="N1511">
        <v>0.99979709625276503</v>
      </c>
      <c r="O1511" s="73">
        <v>93.095529695576005</v>
      </c>
      <c r="P1511">
        <v>313</v>
      </c>
      <c r="Q1511">
        <v>0.99979709625276503</v>
      </c>
      <c r="R1511">
        <v>310</v>
      </c>
      <c r="S1511">
        <v>0.99876205537241503</v>
      </c>
      <c r="T1511">
        <v>30.627684531244999</v>
      </c>
      <c r="U1511">
        <v>0.61381802013108899</v>
      </c>
      <c r="V1511">
        <v>224</v>
      </c>
      <c r="W1511">
        <v>9.0858248426077703E-2</v>
      </c>
      <c r="X1511">
        <v>42</v>
      </c>
      <c r="Y1511">
        <v>312</v>
      </c>
      <c r="Z1511">
        <v>0.99959430540601502</v>
      </c>
      <c r="AA1511">
        <v>32.215879573201804</v>
      </c>
      <c r="AB1511">
        <v>299</v>
      </c>
      <c r="AC1511">
        <v>0.97970004218540996</v>
      </c>
      <c r="AD1511">
        <v>13</v>
      </c>
      <c r="AE1511">
        <v>1.9894263220604599E-2</v>
      </c>
      <c r="AF1511">
        <v>2</v>
      </c>
      <c r="AG1511">
        <v>4.05694593985254E-4</v>
      </c>
      <c r="AH1511">
        <v>5.3810883618598798E-3</v>
      </c>
      <c r="AI1511">
        <v>21</v>
      </c>
      <c r="AJ1511" s="73">
        <v>89.539385806631998</v>
      </c>
      <c r="AK1511">
        <v>313</v>
      </c>
      <c r="AL1511">
        <v>0.99979709625276503</v>
      </c>
      <c r="AM1511">
        <v>0</v>
      </c>
      <c r="AN1511">
        <v>0</v>
      </c>
      <c r="AO1511">
        <v>3.0370800510775599E-2</v>
      </c>
      <c r="AP1511">
        <v>3</v>
      </c>
      <c r="AQ1511">
        <v>313</v>
      </c>
      <c r="AR1511">
        <v>0.99979709625276503</v>
      </c>
      <c r="AS1511">
        <v>1.94202950069839E-2</v>
      </c>
      <c r="AT1511">
        <v>5</v>
      </c>
      <c r="AU1511">
        <v>1.19601145778374E-2</v>
      </c>
      <c r="AV1511">
        <v>1</v>
      </c>
      <c r="AW1511">
        <v>313</v>
      </c>
      <c r="AX1511">
        <v>0.99979709625276503</v>
      </c>
      <c r="AY1511" s="73">
        <v>89.300662972398896</v>
      </c>
      <c r="AZ1511">
        <v>313</v>
      </c>
      <c r="BA1511">
        <v>0.99979709625276503</v>
      </c>
      <c r="BB1511">
        <v>300</v>
      </c>
      <c r="BC1511">
        <v>0.93474998171241597</v>
      </c>
      <c r="BD1511">
        <v>10</v>
      </c>
      <c r="BE1511">
        <v>3.4676314029573198E-2</v>
      </c>
      <c r="BF1511">
        <v>92.683496396875</v>
      </c>
      <c r="BG1511">
        <v>93.095529695576005</v>
      </c>
      <c r="BH1511">
        <v>89.300662972398896</v>
      </c>
      <c r="BI1511">
        <v>89.539385806631998</v>
      </c>
    </row>
    <row r="1512" spans="1:61" x14ac:dyDescent="0.25">
      <c r="A1512" s="10" t="str">
        <f>VLOOKUP(D1512,'Index-Relations'!E:F,2,FALSE)</f>
        <v>ESG</v>
      </c>
      <c r="B1512" t="s">
        <v>3450</v>
      </c>
      <c r="C1512" s="53" t="s">
        <v>2768</v>
      </c>
      <c r="D1512" s="59" t="s">
        <v>3024</v>
      </c>
      <c r="E1512" s="59" t="s">
        <v>4940</v>
      </c>
      <c r="F1512" t="s">
        <v>597</v>
      </c>
      <c r="G1512" t="s">
        <v>596</v>
      </c>
      <c r="H1512" t="s">
        <v>598</v>
      </c>
      <c r="I1512" s="52">
        <v>45383</v>
      </c>
      <c r="J1512" t="s">
        <v>2457</v>
      </c>
      <c r="K1512">
        <v>315</v>
      </c>
      <c r="L1512">
        <v>94.478212438390699</v>
      </c>
      <c r="M1512">
        <v>314</v>
      </c>
      <c r="N1512">
        <v>0.99981170790228402</v>
      </c>
      <c r="O1512">
        <v>94.6100439894402</v>
      </c>
      <c r="P1512">
        <v>314</v>
      </c>
      <c r="Q1512">
        <v>0.99981170790228402</v>
      </c>
      <c r="R1512">
        <v>311</v>
      </c>
      <c r="S1512">
        <v>0.99879412219817099</v>
      </c>
      <c r="T1512">
        <v>30.477373388731898</v>
      </c>
      <c r="U1512">
        <v>0.60900292865767303</v>
      </c>
      <c r="V1512">
        <v>225</v>
      </c>
      <c r="W1512">
        <v>9.0101659635566794E-2</v>
      </c>
      <c r="X1512">
        <v>42</v>
      </c>
      <c r="Y1512">
        <v>313</v>
      </c>
      <c r="Z1512">
        <v>0.99957975465933802</v>
      </c>
      <c r="AA1512">
        <v>30.945342897300801</v>
      </c>
      <c r="AB1512">
        <v>300</v>
      </c>
      <c r="AC1512">
        <v>0.97998842858565605</v>
      </c>
      <c r="AD1512">
        <v>13</v>
      </c>
      <c r="AE1512">
        <v>1.95913260736836E-2</v>
      </c>
      <c r="AF1512">
        <v>2</v>
      </c>
      <c r="AG1512">
        <v>4.2024534066022499E-4</v>
      </c>
      <c r="AH1512">
        <v>5.3660496530211002E-3</v>
      </c>
      <c r="AI1512">
        <v>21</v>
      </c>
      <c r="AJ1512">
        <v>92.549430663904801</v>
      </c>
      <c r="AK1512">
        <v>314</v>
      </c>
      <c r="AL1512">
        <v>0.99981170790228402</v>
      </c>
      <c r="AM1512">
        <v>0</v>
      </c>
      <c r="AN1512">
        <v>0</v>
      </c>
      <c r="AO1512">
        <v>2.6581968384777301E-2</v>
      </c>
      <c r="AP1512">
        <v>3</v>
      </c>
      <c r="AQ1512">
        <v>314</v>
      </c>
      <c r="AR1512">
        <v>0.99981170790228402</v>
      </c>
      <c r="AS1512">
        <v>1.8880814582274301E-2</v>
      </c>
      <c r="AT1512">
        <v>5</v>
      </c>
      <c r="AU1512">
        <v>1.11807492810396E-2</v>
      </c>
      <c r="AV1512">
        <v>1</v>
      </c>
      <c r="AW1512">
        <v>314</v>
      </c>
      <c r="AX1512">
        <v>0.99981170790228402</v>
      </c>
      <c r="AY1512">
        <v>92.944972371088099</v>
      </c>
      <c r="AZ1512">
        <v>314</v>
      </c>
      <c r="BA1512">
        <v>0.99981170790228402</v>
      </c>
      <c r="BB1512">
        <v>301</v>
      </c>
      <c r="BC1512">
        <v>0.93992189398850401</v>
      </c>
      <c r="BD1512">
        <v>10</v>
      </c>
      <c r="BE1512">
        <v>3.3307845529002997E-2</v>
      </c>
      <c r="BF1512">
        <v>92.898522238525899</v>
      </c>
      <c r="BG1512">
        <v>93.107642344678894</v>
      </c>
      <c r="BH1512">
        <v>89.855140168020895</v>
      </c>
      <c r="BI1512">
        <v>89.614388218249999</v>
      </c>
    </row>
    <row r="1513" spans="1:61" x14ac:dyDescent="0.25">
      <c r="A1513" s="10" t="str">
        <f>VLOOKUP(D1513,'Index-Relations'!E:F,2,FALSE)</f>
        <v>ESG</v>
      </c>
      <c r="B1513" t="s">
        <v>3450</v>
      </c>
      <c r="C1513" s="53" t="s">
        <v>2769</v>
      </c>
      <c r="D1513" s="59" t="s">
        <v>3024</v>
      </c>
      <c r="E1513" s="59" t="s">
        <v>4941</v>
      </c>
      <c r="F1513" t="s">
        <v>597</v>
      </c>
      <c r="G1513" t="s">
        <v>596</v>
      </c>
      <c r="H1513" t="s">
        <v>598</v>
      </c>
      <c r="I1513" s="52">
        <v>45352</v>
      </c>
      <c r="J1513" t="s">
        <v>2457</v>
      </c>
      <c r="K1513">
        <v>315</v>
      </c>
      <c r="L1513">
        <v>94.5509305314621</v>
      </c>
      <c r="M1513">
        <v>314</v>
      </c>
      <c r="N1513">
        <v>0.99981249698885499</v>
      </c>
      <c r="O1513">
        <v>94.601584135640394</v>
      </c>
      <c r="P1513">
        <v>314</v>
      </c>
      <c r="Q1513">
        <v>0.99981249698885499</v>
      </c>
      <c r="R1513">
        <v>311</v>
      </c>
      <c r="S1513">
        <v>0.99889629131276703</v>
      </c>
      <c r="T1513">
        <v>30.2960783086493</v>
      </c>
      <c r="U1513">
        <v>0.57574491853517096</v>
      </c>
      <c r="V1513">
        <v>220</v>
      </c>
      <c r="W1513">
        <v>7.9312824775924107E-2</v>
      </c>
      <c r="X1513">
        <v>35</v>
      </c>
      <c r="Y1513">
        <v>313</v>
      </c>
      <c r="Z1513">
        <v>0.99961544284765402</v>
      </c>
      <c r="AA1513">
        <v>33.133613009526599</v>
      </c>
      <c r="AB1513">
        <v>300</v>
      </c>
      <c r="AC1513">
        <v>0.98036757534710195</v>
      </c>
      <c r="AD1513">
        <v>13</v>
      </c>
      <c r="AE1513">
        <v>1.9247867500551699E-2</v>
      </c>
      <c r="AF1513">
        <v>2</v>
      </c>
      <c r="AG1513">
        <v>3.8455715234587902E-4</v>
      </c>
      <c r="AH1513">
        <v>1.3881671781181E-3</v>
      </c>
      <c r="AI1513">
        <v>10</v>
      </c>
      <c r="AJ1513">
        <v>92.617235954262995</v>
      </c>
      <c r="AK1513">
        <v>314</v>
      </c>
      <c r="AL1513">
        <v>0.99981249698885499</v>
      </c>
      <c r="AM1513">
        <v>0</v>
      </c>
      <c r="AN1513">
        <v>0</v>
      </c>
      <c r="AO1513">
        <v>2.55156416903667E-2</v>
      </c>
      <c r="AP1513">
        <v>3</v>
      </c>
      <c r="AQ1513">
        <v>314</v>
      </c>
      <c r="AR1513">
        <v>0.99981249698885499</v>
      </c>
      <c r="AS1513">
        <v>1.8291274687425901E-2</v>
      </c>
      <c r="AT1513">
        <v>5</v>
      </c>
      <c r="AU1513">
        <v>1.1286883292286E-2</v>
      </c>
      <c r="AV1513">
        <v>1</v>
      </c>
      <c r="AW1513">
        <v>314</v>
      </c>
      <c r="AX1513">
        <v>0.99981249698885499</v>
      </c>
      <c r="AY1513">
        <v>93.089811904226494</v>
      </c>
      <c r="AZ1513">
        <v>314</v>
      </c>
      <c r="BA1513">
        <v>0.99981249698885499</v>
      </c>
      <c r="BB1513">
        <v>301</v>
      </c>
      <c r="BC1513">
        <v>0.94152838391682403</v>
      </c>
      <c r="BD1513">
        <v>10</v>
      </c>
      <c r="BE1513">
        <v>3.2768471381664298E-2</v>
      </c>
      <c r="BF1513">
        <v>92.980325842623003</v>
      </c>
      <c r="BG1513">
        <v>93.104808634755898</v>
      </c>
      <c r="BH1513">
        <v>90.062388285073993</v>
      </c>
      <c r="BI1513">
        <v>89.637621713518897</v>
      </c>
    </row>
    <row r="1514" spans="1:61" x14ac:dyDescent="0.25">
      <c r="A1514" s="10" t="str">
        <f>VLOOKUP(D1514,'Index-Relations'!E:F,2,FALSE)</f>
        <v>ESG</v>
      </c>
      <c r="B1514" t="s">
        <v>3450</v>
      </c>
      <c r="C1514" s="53" t="s">
        <v>2770</v>
      </c>
      <c r="D1514" s="59" t="s">
        <v>3024</v>
      </c>
      <c r="E1514" s="59" t="s">
        <v>4942</v>
      </c>
      <c r="F1514" t="s">
        <v>597</v>
      </c>
      <c r="G1514" t="s">
        <v>596</v>
      </c>
      <c r="H1514" t="s">
        <v>598</v>
      </c>
      <c r="I1514" s="52">
        <v>45323</v>
      </c>
      <c r="J1514" t="s">
        <v>2457</v>
      </c>
      <c r="K1514">
        <v>315</v>
      </c>
      <c r="L1514">
        <v>94.618415912965403</v>
      </c>
      <c r="M1514">
        <v>314</v>
      </c>
      <c r="N1514">
        <v>1</v>
      </c>
      <c r="O1514">
        <v>94.566731958698</v>
      </c>
      <c r="P1514">
        <v>314</v>
      </c>
      <c r="Q1514">
        <v>1</v>
      </c>
      <c r="R1514">
        <v>311</v>
      </c>
      <c r="S1514">
        <v>0.99915328634693601</v>
      </c>
      <c r="T1514">
        <v>30.272452074209401</v>
      </c>
      <c r="U1514">
        <v>0.56740153153829398</v>
      </c>
      <c r="V1514">
        <v>219</v>
      </c>
      <c r="W1514">
        <v>7.8413535764409001E-2</v>
      </c>
      <c r="X1514">
        <v>35</v>
      </c>
      <c r="Y1514">
        <v>313</v>
      </c>
      <c r="Z1514">
        <v>0.99982413259859604</v>
      </c>
      <c r="AA1514">
        <v>31.561145087554898</v>
      </c>
      <c r="AB1514">
        <v>301</v>
      </c>
      <c r="AC1514">
        <v>0.98140902246016704</v>
      </c>
      <c r="AD1514">
        <v>12</v>
      </c>
      <c r="AE1514">
        <v>1.84151101384297E-2</v>
      </c>
      <c r="AF1514">
        <v>2</v>
      </c>
      <c r="AG1514">
        <v>1.7586740140268099E-4</v>
      </c>
      <c r="AH1514">
        <v>1.55096642678583E-3</v>
      </c>
      <c r="AI1514">
        <v>11</v>
      </c>
      <c r="AJ1514">
        <v>92.702595149781999</v>
      </c>
      <c r="AK1514">
        <v>314</v>
      </c>
      <c r="AL1514">
        <v>1</v>
      </c>
      <c r="AM1514">
        <v>0</v>
      </c>
      <c r="AN1514">
        <v>0</v>
      </c>
      <c r="AO1514">
        <v>2.5643015037475E-2</v>
      </c>
      <c r="AP1514">
        <v>3</v>
      </c>
      <c r="AQ1514">
        <v>314</v>
      </c>
      <c r="AR1514">
        <v>0.999999999999999</v>
      </c>
      <c r="AS1514">
        <v>1.76981026089485E-2</v>
      </c>
      <c r="AT1514">
        <v>5</v>
      </c>
      <c r="AU1514">
        <v>1.16355774851527E-2</v>
      </c>
      <c r="AV1514">
        <v>1</v>
      </c>
      <c r="AW1514">
        <v>314</v>
      </c>
      <c r="AX1514">
        <v>0.999999999999999</v>
      </c>
      <c r="AY1514">
        <v>93.195053787535798</v>
      </c>
      <c r="AZ1514">
        <v>314</v>
      </c>
      <c r="BA1514">
        <v>1</v>
      </c>
      <c r="BB1514">
        <v>301</v>
      </c>
      <c r="BC1514">
        <v>0.93945448824733002</v>
      </c>
      <c r="BD1514">
        <v>10</v>
      </c>
      <c r="BE1514">
        <v>3.4902496715193999E-2</v>
      </c>
      <c r="BF1514">
        <v>93.106156187419003</v>
      </c>
      <c r="BG1514">
        <v>93.112259001235898</v>
      </c>
      <c r="BH1514">
        <v>90.173934207014895</v>
      </c>
      <c r="BI1514">
        <v>89.871705118147005</v>
      </c>
    </row>
    <row r="1515" spans="1:61" x14ac:dyDescent="0.25">
      <c r="A1515" s="10" t="str">
        <f>VLOOKUP(D1515,'Index-Relations'!E:F,2,FALSE)</f>
        <v>ESG</v>
      </c>
      <c r="B1515" t="s">
        <v>3450</v>
      </c>
      <c r="C1515" s="53" t="s">
        <v>2760</v>
      </c>
      <c r="D1515" s="59" t="s">
        <v>3025</v>
      </c>
      <c r="E1515" s="59" t="s">
        <v>4943</v>
      </c>
      <c r="F1515" t="s">
        <v>601</v>
      </c>
      <c r="G1515" t="s">
        <v>600</v>
      </c>
      <c r="H1515" t="s">
        <v>602</v>
      </c>
      <c r="I1515" s="52">
        <v>45658</v>
      </c>
      <c r="J1515" t="s">
        <v>2457</v>
      </c>
      <c r="K1515">
        <v>313</v>
      </c>
      <c r="L1515" s="73">
        <v>93.202981292039993</v>
      </c>
      <c r="M1515">
        <v>311</v>
      </c>
      <c r="N1515">
        <v>0.99956989827666798</v>
      </c>
      <c r="O1515" s="73">
        <v>93.561897068039002</v>
      </c>
      <c r="P1515">
        <v>311</v>
      </c>
      <c r="Q1515">
        <v>0.99956989827666798</v>
      </c>
      <c r="R1515">
        <v>307</v>
      </c>
      <c r="S1515">
        <v>0.99834748224818404</v>
      </c>
      <c r="T1515">
        <v>33.016214830359601</v>
      </c>
      <c r="U1515">
        <v>0.65745514375940595</v>
      </c>
      <c r="V1515">
        <v>224</v>
      </c>
      <c r="W1515">
        <v>8.2002989421228703E-2</v>
      </c>
      <c r="X1515">
        <v>40</v>
      </c>
      <c r="Y1515">
        <v>311</v>
      </c>
      <c r="Z1515">
        <v>0.99956989827666798</v>
      </c>
      <c r="AA1515">
        <v>35.064116186140403</v>
      </c>
      <c r="AB1515">
        <v>296</v>
      </c>
      <c r="AC1515">
        <v>0.97010930758107605</v>
      </c>
      <c r="AD1515">
        <v>15</v>
      </c>
      <c r="AE1515">
        <v>2.9460590695592599E-2</v>
      </c>
      <c r="AF1515">
        <v>2</v>
      </c>
      <c r="AG1515">
        <v>4.3010172333114699E-4</v>
      </c>
      <c r="AH1515">
        <v>5.0635310507412398E-3</v>
      </c>
      <c r="AI1515">
        <v>21</v>
      </c>
      <c r="AJ1515" s="73">
        <v>89.211284718371004</v>
      </c>
      <c r="AK1515">
        <v>311</v>
      </c>
      <c r="AL1515">
        <v>0.99956989827666798</v>
      </c>
      <c r="AM1515">
        <v>0</v>
      </c>
      <c r="AN1515">
        <v>0</v>
      </c>
      <c r="AO1515">
        <v>4.4417051299674999E-2</v>
      </c>
      <c r="AP1515">
        <v>3</v>
      </c>
      <c r="AQ1515">
        <v>312</v>
      </c>
      <c r="AR1515">
        <v>0.99973500261861203</v>
      </c>
      <c r="AS1515">
        <v>2.7669873924967399E-2</v>
      </c>
      <c r="AT1515">
        <v>5</v>
      </c>
      <c r="AU1515">
        <v>7.3955197174712501E-4</v>
      </c>
      <c r="AV1515">
        <v>1</v>
      </c>
      <c r="AW1515">
        <v>312</v>
      </c>
      <c r="AX1515">
        <v>0.99973500261861203</v>
      </c>
      <c r="AY1515" s="73">
        <v>90.404803951816902</v>
      </c>
      <c r="AZ1515">
        <v>311</v>
      </c>
      <c r="BA1515">
        <v>0.99956989827666798</v>
      </c>
      <c r="BB1515">
        <v>301</v>
      </c>
      <c r="BC1515">
        <v>0.93769110784980003</v>
      </c>
      <c r="BD1515">
        <v>8</v>
      </c>
      <c r="BE1515">
        <v>1.7626843469137399E-2</v>
      </c>
      <c r="BF1515">
        <v>93.202981292039993</v>
      </c>
      <c r="BG1515">
        <v>93.561897068039002</v>
      </c>
      <c r="BH1515">
        <v>90.404803951816902</v>
      </c>
      <c r="BI1515">
        <v>89.211284718371004</v>
      </c>
    </row>
    <row r="1516" spans="1:61" x14ac:dyDescent="0.25">
      <c r="A1516" s="10" t="str">
        <f>VLOOKUP(D1516,'Index-Relations'!E:F,2,FALSE)</f>
        <v>ESG</v>
      </c>
      <c r="B1516" t="s">
        <v>3450</v>
      </c>
      <c r="C1516" s="53" t="s">
        <v>2761</v>
      </c>
      <c r="D1516" s="59" t="s">
        <v>3025</v>
      </c>
      <c r="E1516" s="59" t="s">
        <v>4944</v>
      </c>
      <c r="F1516" t="s">
        <v>601</v>
      </c>
      <c r="G1516" t="s">
        <v>600</v>
      </c>
      <c r="H1516" t="s">
        <v>602</v>
      </c>
      <c r="I1516" s="52">
        <v>45628</v>
      </c>
      <c r="J1516" t="s">
        <v>2457</v>
      </c>
      <c r="K1516">
        <v>320</v>
      </c>
      <c r="L1516" s="73">
        <v>91.175925175675999</v>
      </c>
      <c r="M1516">
        <v>317</v>
      </c>
      <c r="N1516">
        <v>0.999605176706161</v>
      </c>
      <c r="O1516" s="73">
        <v>92.941195349466994</v>
      </c>
      <c r="P1516">
        <v>317</v>
      </c>
      <c r="Q1516">
        <v>0.999605176706161</v>
      </c>
      <c r="R1516">
        <v>314</v>
      </c>
      <c r="S1516">
        <v>0.99885986731173904</v>
      </c>
      <c r="T1516">
        <v>30.479388382758899</v>
      </c>
      <c r="U1516">
        <v>0.59513552234947897</v>
      </c>
      <c r="V1516">
        <v>229</v>
      </c>
      <c r="W1516">
        <v>7.4053821681824297E-2</v>
      </c>
      <c r="X1516">
        <v>42</v>
      </c>
      <c r="Y1516">
        <v>317</v>
      </c>
      <c r="Z1516">
        <v>0.999605176706161</v>
      </c>
      <c r="AA1516">
        <v>26.6718854706188</v>
      </c>
      <c r="AB1516">
        <v>302</v>
      </c>
      <c r="AC1516">
        <v>0.96304734237812994</v>
      </c>
      <c r="AD1516">
        <v>15</v>
      </c>
      <c r="AE1516">
        <v>3.6557834328030697E-2</v>
      </c>
      <c r="AF1516">
        <v>3</v>
      </c>
      <c r="AG1516">
        <v>3.9482329383896898E-4</v>
      </c>
      <c r="AH1516">
        <v>5.8843056018273001E-3</v>
      </c>
      <c r="AI1516">
        <v>22</v>
      </c>
      <c r="AJ1516" s="73">
        <v>88.288810298049</v>
      </c>
      <c r="AK1516">
        <v>317</v>
      </c>
      <c r="AL1516">
        <v>0.999605176706161</v>
      </c>
      <c r="AM1516">
        <v>0</v>
      </c>
      <c r="AN1516">
        <v>0</v>
      </c>
      <c r="AO1516">
        <v>3.2233688480564897E-2</v>
      </c>
      <c r="AP1516">
        <v>3</v>
      </c>
      <c r="AQ1516">
        <v>319</v>
      </c>
      <c r="AR1516">
        <v>0.99977363809059505</v>
      </c>
      <c r="AS1516">
        <v>1.9939944521986101E-2</v>
      </c>
      <c r="AT1516">
        <v>5</v>
      </c>
      <c r="AU1516">
        <v>1.5359517454011099E-2</v>
      </c>
      <c r="AV1516">
        <v>1</v>
      </c>
      <c r="AW1516">
        <v>319</v>
      </c>
      <c r="AX1516">
        <v>0.99977363809059505</v>
      </c>
      <c r="AY1516" s="73">
        <v>85.906776455297006</v>
      </c>
      <c r="AZ1516">
        <v>317</v>
      </c>
      <c r="BA1516">
        <v>0.999605176706161</v>
      </c>
      <c r="BB1516">
        <v>306</v>
      </c>
      <c r="BC1516">
        <v>0.897246350885474</v>
      </c>
      <c r="BD1516">
        <v>10</v>
      </c>
      <c r="BE1516">
        <v>7.0293598724555997E-2</v>
      </c>
      <c r="BF1516">
        <v>91.175925175675999</v>
      </c>
      <c r="BG1516">
        <v>92.941195349466994</v>
      </c>
      <c r="BH1516">
        <v>85.906776455297006</v>
      </c>
      <c r="BI1516">
        <v>88.288810298049</v>
      </c>
    </row>
    <row r="1517" spans="1:61" x14ac:dyDescent="0.25">
      <c r="A1517" s="10" t="str">
        <f>VLOOKUP(D1517,'Index-Relations'!E:F,2,FALSE)</f>
        <v>ESG</v>
      </c>
      <c r="B1517" t="s">
        <v>3450</v>
      </c>
      <c r="C1517" s="53" t="s">
        <v>2762</v>
      </c>
      <c r="D1517" s="59" t="s">
        <v>3025</v>
      </c>
      <c r="E1517" s="59" t="s">
        <v>4945</v>
      </c>
      <c r="F1517" t="s">
        <v>601</v>
      </c>
      <c r="G1517" t="s">
        <v>600</v>
      </c>
      <c r="H1517" t="s">
        <v>602</v>
      </c>
      <c r="I1517" s="52">
        <v>45597</v>
      </c>
      <c r="J1517" t="s">
        <v>2457</v>
      </c>
      <c r="K1517">
        <v>320</v>
      </c>
      <c r="L1517" s="73">
        <v>91.231005901966995</v>
      </c>
      <c r="M1517">
        <v>317</v>
      </c>
      <c r="N1517">
        <v>0.99956355230734495</v>
      </c>
      <c r="O1517" s="73">
        <v>92.975174380979993</v>
      </c>
      <c r="P1517">
        <v>317</v>
      </c>
      <c r="Q1517">
        <v>0.99956355230734495</v>
      </c>
      <c r="R1517">
        <v>314</v>
      </c>
      <c r="S1517">
        <v>0.99878909781087399</v>
      </c>
      <c r="T1517">
        <v>30.862108686001601</v>
      </c>
      <c r="U1517">
        <v>0.59658642883984103</v>
      </c>
      <c r="V1517">
        <v>228</v>
      </c>
      <c r="W1517">
        <v>7.5057336445731898E-2</v>
      </c>
      <c r="X1517">
        <v>42</v>
      </c>
      <c r="Y1517">
        <v>317</v>
      </c>
      <c r="Z1517">
        <v>0.99956355230734595</v>
      </c>
      <c r="AA1517">
        <v>27.580485767456</v>
      </c>
      <c r="AB1517">
        <v>302</v>
      </c>
      <c r="AC1517">
        <v>0.96100493311479795</v>
      </c>
      <c r="AD1517">
        <v>15</v>
      </c>
      <c r="AE1517">
        <v>3.8558619192547702E-2</v>
      </c>
      <c r="AF1517">
        <v>3</v>
      </c>
      <c r="AG1517">
        <v>4.3644769265385698E-4</v>
      </c>
      <c r="AH1517">
        <v>8.5451356309331396E-3</v>
      </c>
      <c r="AI1517">
        <v>22</v>
      </c>
      <c r="AJ1517" s="73">
        <v>88.436607936121007</v>
      </c>
      <c r="AK1517">
        <v>317</v>
      </c>
      <c r="AL1517">
        <v>0.99956355230734495</v>
      </c>
      <c r="AM1517">
        <v>0</v>
      </c>
      <c r="AN1517">
        <v>0</v>
      </c>
      <c r="AO1517">
        <v>3.3176266800554702E-2</v>
      </c>
      <c r="AP1517">
        <v>3</v>
      </c>
      <c r="AQ1517">
        <v>319</v>
      </c>
      <c r="AR1517">
        <v>0.99972132470351605</v>
      </c>
      <c r="AS1517">
        <v>2.0326175023215199E-2</v>
      </c>
      <c r="AT1517">
        <v>5</v>
      </c>
      <c r="AU1517">
        <v>1.54402419016065E-2</v>
      </c>
      <c r="AV1517">
        <v>1</v>
      </c>
      <c r="AW1517">
        <v>319</v>
      </c>
      <c r="AX1517">
        <v>0.99972132470351605</v>
      </c>
      <c r="AY1517" s="73">
        <v>85.981904911463005</v>
      </c>
      <c r="AZ1517">
        <v>317</v>
      </c>
      <c r="BA1517">
        <v>0.99956355230734495</v>
      </c>
      <c r="BB1517">
        <v>305</v>
      </c>
      <c r="BC1517">
        <v>0.88920508729995795</v>
      </c>
      <c r="BD1517">
        <v>11</v>
      </c>
      <c r="BE1517">
        <v>7.7339970603003502E-2</v>
      </c>
      <c r="BF1517">
        <v>91.231005901966995</v>
      </c>
      <c r="BG1517">
        <v>92.975174380979993</v>
      </c>
      <c r="BH1517">
        <v>85.981904911463005</v>
      </c>
      <c r="BI1517">
        <v>88.436607936121007</v>
      </c>
    </row>
    <row r="1518" spans="1:61" x14ac:dyDescent="0.25">
      <c r="A1518" s="10" t="str">
        <f>VLOOKUP(D1518,'Index-Relations'!E:F,2,FALSE)</f>
        <v>ESG</v>
      </c>
      <c r="B1518" t="s">
        <v>3450</v>
      </c>
      <c r="C1518" s="53" t="s">
        <v>2763</v>
      </c>
      <c r="D1518" s="59" t="s">
        <v>3025</v>
      </c>
      <c r="E1518" s="59" t="s">
        <v>4946</v>
      </c>
      <c r="F1518" t="s">
        <v>601</v>
      </c>
      <c r="G1518" t="s">
        <v>600</v>
      </c>
      <c r="H1518" t="s">
        <v>602</v>
      </c>
      <c r="I1518" s="52">
        <v>45566</v>
      </c>
      <c r="J1518" t="s">
        <v>2457</v>
      </c>
      <c r="K1518">
        <v>320</v>
      </c>
      <c r="L1518" s="73">
        <v>91.277337345896996</v>
      </c>
      <c r="M1518">
        <v>317</v>
      </c>
      <c r="N1518">
        <v>0.99955290201235802</v>
      </c>
      <c r="O1518" s="73">
        <v>92.979094748725899</v>
      </c>
      <c r="P1518">
        <v>317</v>
      </c>
      <c r="Q1518">
        <v>0.99955290201235802</v>
      </c>
      <c r="R1518">
        <v>314</v>
      </c>
      <c r="S1518">
        <v>0.99872469315022905</v>
      </c>
      <c r="T1518">
        <v>30.718550809663402</v>
      </c>
      <c r="U1518">
        <v>0.59708028298587201</v>
      </c>
      <c r="V1518">
        <v>228</v>
      </c>
      <c r="W1518">
        <v>7.5993917478293593E-2</v>
      </c>
      <c r="X1518">
        <v>42</v>
      </c>
      <c r="Y1518">
        <v>317</v>
      </c>
      <c r="Z1518">
        <v>0.99955290201235902</v>
      </c>
      <c r="AA1518">
        <v>27.186767909584098</v>
      </c>
      <c r="AB1518">
        <v>303</v>
      </c>
      <c r="AC1518">
        <v>0.966156373823579</v>
      </c>
      <c r="AD1518">
        <v>14</v>
      </c>
      <c r="AE1518">
        <v>3.3396528188779397E-2</v>
      </c>
      <c r="AF1518">
        <v>3</v>
      </c>
      <c r="AG1518">
        <v>4.4709798764133702E-4</v>
      </c>
      <c r="AH1518">
        <v>5.8648807253591801E-3</v>
      </c>
      <c r="AI1518">
        <v>22</v>
      </c>
      <c r="AJ1518" s="73">
        <v>88.544420116300998</v>
      </c>
      <c r="AK1518">
        <v>317</v>
      </c>
      <c r="AL1518">
        <v>0.99955290201235802</v>
      </c>
      <c r="AM1518">
        <v>0</v>
      </c>
      <c r="AN1518">
        <v>0</v>
      </c>
      <c r="AO1518">
        <v>3.5040266155197897E-2</v>
      </c>
      <c r="AP1518">
        <v>3</v>
      </c>
      <c r="AQ1518">
        <v>319</v>
      </c>
      <c r="AR1518">
        <v>0.99970779287679001</v>
      </c>
      <c r="AS1518">
        <v>2.0418996780031201E-2</v>
      </c>
      <c r="AT1518">
        <v>5</v>
      </c>
      <c r="AU1518">
        <v>1.36585763922054E-2</v>
      </c>
      <c r="AV1518">
        <v>1</v>
      </c>
      <c r="AW1518">
        <v>319</v>
      </c>
      <c r="AX1518">
        <v>0.99970779287678901</v>
      </c>
      <c r="AY1518" s="73">
        <v>86.0181949308149</v>
      </c>
      <c r="AZ1518">
        <v>317</v>
      </c>
      <c r="BA1518">
        <v>0.99955290201235802</v>
      </c>
      <c r="BB1518">
        <v>305</v>
      </c>
      <c r="BC1518">
        <v>0.886919542923158</v>
      </c>
      <c r="BD1518">
        <v>11</v>
      </c>
      <c r="BE1518">
        <v>7.7747983798434103E-2</v>
      </c>
      <c r="BF1518">
        <v>91.277337345896996</v>
      </c>
      <c r="BG1518">
        <v>92.979094748725899</v>
      </c>
      <c r="BH1518">
        <v>86.0181949308149</v>
      </c>
      <c r="BI1518">
        <v>88.544420116300998</v>
      </c>
    </row>
    <row r="1519" spans="1:61" x14ac:dyDescent="0.25">
      <c r="A1519" s="10" t="str">
        <f>VLOOKUP(D1519,'Index-Relations'!E:F,2,FALSE)</f>
        <v>ESG</v>
      </c>
      <c r="B1519" t="s">
        <v>3450</v>
      </c>
      <c r="C1519" s="53" t="s">
        <v>2764</v>
      </c>
      <c r="D1519" s="59" t="s">
        <v>3025</v>
      </c>
      <c r="E1519" s="59" t="s">
        <v>4947</v>
      </c>
      <c r="F1519" t="s">
        <v>601</v>
      </c>
      <c r="G1519" t="s">
        <v>600</v>
      </c>
      <c r="H1519" t="s">
        <v>602</v>
      </c>
      <c r="I1519" s="52">
        <v>45537</v>
      </c>
      <c r="J1519" t="s">
        <v>2457</v>
      </c>
      <c r="K1519">
        <v>319</v>
      </c>
      <c r="L1519" s="73">
        <v>91.663535063216003</v>
      </c>
      <c r="M1519">
        <v>317</v>
      </c>
      <c r="N1519">
        <v>0.99982996530917101</v>
      </c>
      <c r="O1519" s="73">
        <v>92.957904023739005</v>
      </c>
      <c r="P1519">
        <v>317</v>
      </c>
      <c r="Q1519">
        <v>0.99982996530917101</v>
      </c>
      <c r="R1519">
        <v>314</v>
      </c>
      <c r="S1519">
        <v>0.99911248193376201</v>
      </c>
      <c r="T1519">
        <v>30.856394660801399</v>
      </c>
      <c r="U1519">
        <v>0.60115714314868995</v>
      </c>
      <c r="V1519">
        <v>228</v>
      </c>
      <c r="W1519">
        <v>7.7090899942729996E-2</v>
      </c>
      <c r="X1519">
        <v>42</v>
      </c>
      <c r="Y1519">
        <v>317</v>
      </c>
      <c r="Z1519">
        <v>0.99982996530917101</v>
      </c>
      <c r="AA1519">
        <v>28.6729505306301</v>
      </c>
      <c r="AB1519">
        <v>303</v>
      </c>
      <c r="AC1519">
        <v>0.965030031316923</v>
      </c>
      <c r="AD1519">
        <v>14</v>
      </c>
      <c r="AE1519">
        <v>3.4799933992247997E-2</v>
      </c>
      <c r="AF1519">
        <v>2</v>
      </c>
      <c r="AG1519">
        <v>1.7003469082853899E-4</v>
      </c>
      <c r="AH1519">
        <v>5.88248944299121E-3</v>
      </c>
      <c r="AI1519">
        <v>21</v>
      </c>
      <c r="AJ1519" s="73">
        <v>89.213717690703007</v>
      </c>
      <c r="AK1519">
        <v>317</v>
      </c>
      <c r="AL1519">
        <v>0.99982996530917101</v>
      </c>
      <c r="AM1519">
        <v>0</v>
      </c>
      <c r="AN1519">
        <v>0</v>
      </c>
      <c r="AO1519">
        <v>3.1328952005627797E-2</v>
      </c>
      <c r="AP1519">
        <v>3</v>
      </c>
      <c r="AQ1519">
        <v>319</v>
      </c>
      <c r="AR1519">
        <v>0.999999999999999</v>
      </c>
      <c r="AS1519">
        <v>2.06009094272308E-2</v>
      </c>
      <c r="AT1519">
        <v>5</v>
      </c>
      <c r="AU1519">
        <v>1.4193355359274599E-2</v>
      </c>
      <c r="AV1519">
        <v>1</v>
      </c>
      <c r="AW1519">
        <v>319</v>
      </c>
      <c r="AX1519">
        <v>0.999999999999999</v>
      </c>
      <c r="AY1519" s="73">
        <v>86.646363519643998</v>
      </c>
      <c r="AZ1519">
        <v>317</v>
      </c>
      <c r="BA1519">
        <v>0.99982996530917101</v>
      </c>
      <c r="BB1519">
        <v>305</v>
      </c>
      <c r="BC1519">
        <v>0.888902920013381</v>
      </c>
      <c r="BD1519">
        <v>11</v>
      </c>
      <c r="BE1519">
        <v>7.9768127980990602E-2</v>
      </c>
      <c r="BF1519">
        <v>91.663535063216003</v>
      </c>
      <c r="BG1519">
        <v>92.957904023739005</v>
      </c>
      <c r="BH1519">
        <v>86.646363519643998</v>
      </c>
      <c r="BI1519">
        <v>89.213717690703007</v>
      </c>
    </row>
    <row r="1520" spans="1:61" x14ac:dyDescent="0.25">
      <c r="A1520" s="10" t="str">
        <f>VLOOKUP(D1520,'Index-Relations'!E:F,2,FALSE)</f>
        <v>ESG</v>
      </c>
      <c r="B1520" t="s">
        <v>3450</v>
      </c>
      <c r="C1520" s="53" t="s">
        <v>3350</v>
      </c>
      <c r="D1520" s="59" t="s">
        <v>3025</v>
      </c>
      <c r="E1520" s="59" t="s">
        <v>4948</v>
      </c>
      <c r="F1520" t="s">
        <v>601</v>
      </c>
      <c r="G1520" t="s">
        <v>600</v>
      </c>
      <c r="H1520" t="s">
        <v>602</v>
      </c>
      <c r="I1520" s="52">
        <v>45505</v>
      </c>
      <c r="J1520" t="s">
        <v>2457</v>
      </c>
      <c r="K1520">
        <v>319</v>
      </c>
      <c r="L1520" s="73">
        <v>91.818102378345898</v>
      </c>
      <c r="M1520">
        <v>317</v>
      </c>
      <c r="N1520">
        <v>0.99982447049321799</v>
      </c>
      <c r="O1520" s="73">
        <v>93.008150028782893</v>
      </c>
      <c r="P1520">
        <v>317</v>
      </c>
      <c r="Q1520">
        <v>0.99982447049321799</v>
      </c>
      <c r="R1520">
        <v>314</v>
      </c>
      <c r="S1520">
        <v>0.99905561320980896</v>
      </c>
      <c r="T1520">
        <v>30.6698662645728</v>
      </c>
      <c r="U1520">
        <v>0.60987877859272499</v>
      </c>
      <c r="V1520">
        <v>229</v>
      </c>
      <c r="W1520">
        <v>8.2290851620178601E-2</v>
      </c>
      <c r="X1520">
        <v>42</v>
      </c>
      <c r="Y1520">
        <v>317</v>
      </c>
      <c r="Z1520">
        <v>0.99982447049321699</v>
      </c>
      <c r="AA1520">
        <v>28.926297105668699</v>
      </c>
      <c r="AB1520">
        <v>304</v>
      </c>
      <c r="AC1520">
        <v>0.96666280397968596</v>
      </c>
      <c r="AD1520">
        <v>13</v>
      </c>
      <c r="AE1520">
        <v>3.3161666513531099E-2</v>
      </c>
      <c r="AF1520">
        <v>2</v>
      </c>
      <c r="AG1520">
        <v>1.75529506782706E-4</v>
      </c>
      <c r="AH1520">
        <v>5.9159497970021598E-3</v>
      </c>
      <c r="AI1520">
        <v>21</v>
      </c>
      <c r="AJ1520" s="73">
        <v>89.196709939260899</v>
      </c>
      <c r="AK1520">
        <v>317</v>
      </c>
      <c r="AL1520">
        <v>0.99982447049321799</v>
      </c>
      <c r="AM1520">
        <v>0</v>
      </c>
      <c r="AN1520">
        <v>0</v>
      </c>
      <c r="AO1520">
        <v>3.0581019872157299E-2</v>
      </c>
      <c r="AP1520">
        <v>3</v>
      </c>
      <c r="AQ1520">
        <v>319</v>
      </c>
      <c r="AR1520">
        <v>1</v>
      </c>
      <c r="AS1520">
        <v>1.97728833681679E-2</v>
      </c>
      <c r="AT1520">
        <v>5</v>
      </c>
      <c r="AU1520">
        <v>1.36320346283172E-2</v>
      </c>
      <c r="AV1520">
        <v>1</v>
      </c>
      <c r="AW1520">
        <v>318</v>
      </c>
      <c r="AX1520">
        <v>0.99996890624053503</v>
      </c>
      <c r="AY1520" s="73">
        <v>87.017376948511995</v>
      </c>
      <c r="AZ1520">
        <v>317</v>
      </c>
      <c r="BA1520">
        <v>0.99982447049321799</v>
      </c>
      <c r="BB1520">
        <v>306</v>
      </c>
      <c r="BC1520">
        <v>0.89117537675293701</v>
      </c>
      <c r="BD1520">
        <v>10</v>
      </c>
      <c r="BE1520">
        <v>7.8243603374905601E-2</v>
      </c>
      <c r="BF1520">
        <v>91.818102378345898</v>
      </c>
      <c r="BG1520">
        <v>93.008150028782893</v>
      </c>
      <c r="BH1520">
        <v>87.017376948511995</v>
      </c>
      <c r="BI1520">
        <v>89.196709939260899</v>
      </c>
    </row>
    <row r="1521" spans="1:61" x14ac:dyDescent="0.25">
      <c r="A1521" s="10" t="str">
        <f>VLOOKUP(D1521,'Index-Relations'!E:F,2,FALSE)</f>
        <v>ESG</v>
      </c>
      <c r="B1521" t="s">
        <v>3450</v>
      </c>
      <c r="C1521" s="53" t="s">
        <v>2765</v>
      </c>
      <c r="D1521" s="59" t="s">
        <v>3025</v>
      </c>
      <c r="E1521" s="59" t="s">
        <v>4949</v>
      </c>
      <c r="F1521" t="s">
        <v>601</v>
      </c>
      <c r="G1521" t="s">
        <v>600</v>
      </c>
      <c r="H1521" t="s">
        <v>602</v>
      </c>
      <c r="I1521" s="52">
        <v>45474</v>
      </c>
      <c r="J1521" t="s">
        <v>2457</v>
      </c>
      <c r="K1521">
        <v>319</v>
      </c>
      <c r="L1521" s="73">
        <v>92.428641395367904</v>
      </c>
      <c r="M1521">
        <v>317</v>
      </c>
      <c r="N1521">
        <v>0.99979359607498097</v>
      </c>
      <c r="O1521" s="73">
        <v>93.054464073115994</v>
      </c>
      <c r="P1521">
        <v>317</v>
      </c>
      <c r="Q1521">
        <v>0.99979359607498097</v>
      </c>
      <c r="R1521">
        <v>314</v>
      </c>
      <c r="S1521">
        <v>0.99887059841200998</v>
      </c>
      <c r="T1521">
        <v>30.394880140960002</v>
      </c>
      <c r="U1521">
        <v>0.62416686478935601</v>
      </c>
      <c r="V1521">
        <v>226</v>
      </c>
      <c r="W1521">
        <v>8.4188835523019701E-2</v>
      </c>
      <c r="X1521">
        <v>42</v>
      </c>
      <c r="Y1521">
        <v>317</v>
      </c>
      <c r="Z1521">
        <v>0.99979359607497997</v>
      </c>
      <c r="AA1521">
        <v>29.210849287921199</v>
      </c>
      <c r="AB1521">
        <v>304</v>
      </c>
      <c r="AC1521">
        <v>0.96947452112173804</v>
      </c>
      <c r="AD1521">
        <v>13</v>
      </c>
      <c r="AE1521">
        <v>3.0319074953243201E-2</v>
      </c>
      <c r="AF1521">
        <v>2</v>
      </c>
      <c r="AG1521">
        <v>2.0640392501866301E-4</v>
      </c>
      <c r="AH1521">
        <v>6.0652563546594301E-3</v>
      </c>
      <c r="AI1521">
        <v>21</v>
      </c>
      <c r="AJ1521" s="73">
        <v>89.332745072882901</v>
      </c>
      <c r="AK1521">
        <v>317</v>
      </c>
      <c r="AL1521">
        <v>0.99979359607498097</v>
      </c>
      <c r="AM1521">
        <v>0</v>
      </c>
      <c r="AN1521">
        <v>0</v>
      </c>
      <c r="AO1521">
        <v>3.0318685029814899E-2</v>
      </c>
      <c r="AP1521">
        <v>3</v>
      </c>
      <c r="AQ1521">
        <v>319</v>
      </c>
      <c r="AR1521">
        <v>1</v>
      </c>
      <c r="AS1521">
        <v>1.8163383616382901E-2</v>
      </c>
      <c r="AT1521">
        <v>5</v>
      </c>
      <c r="AU1521">
        <v>1.2129165144150701E-2</v>
      </c>
      <c r="AV1521">
        <v>1</v>
      </c>
      <c r="AW1521">
        <v>318</v>
      </c>
      <c r="AX1521">
        <v>0.99996857866675004</v>
      </c>
      <c r="AY1521" s="73">
        <v>88.712695345214001</v>
      </c>
      <c r="AZ1521">
        <v>317</v>
      </c>
      <c r="BA1521">
        <v>0.99979359607498097</v>
      </c>
      <c r="BB1521">
        <v>306</v>
      </c>
      <c r="BC1521">
        <v>0.89661121146841305</v>
      </c>
      <c r="BD1521">
        <v>10</v>
      </c>
      <c r="BE1521">
        <v>7.3070103501771205E-2</v>
      </c>
      <c r="BF1521">
        <v>92.428641395367904</v>
      </c>
      <c r="BG1521">
        <v>93.054464073115994</v>
      </c>
      <c r="BH1521">
        <v>88.712695345214001</v>
      </c>
      <c r="BI1521">
        <v>89.332745072882901</v>
      </c>
    </row>
    <row r="1522" spans="1:61" x14ac:dyDescent="0.25">
      <c r="A1522" s="10" t="str">
        <f>VLOOKUP(D1522,'Index-Relations'!E:F,2,FALSE)</f>
        <v>ESG</v>
      </c>
      <c r="B1522" t="s">
        <v>3450</v>
      </c>
      <c r="C1522" s="53" t="s">
        <v>2766</v>
      </c>
      <c r="D1522" s="59" t="s">
        <v>3025</v>
      </c>
      <c r="E1522" s="59" t="s">
        <v>4950</v>
      </c>
      <c r="F1522" t="s">
        <v>601</v>
      </c>
      <c r="G1522" t="s">
        <v>600</v>
      </c>
      <c r="H1522" t="s">
        <v>602</v>
      </c>
      <c r="I1522" s="52">
        <v>45446</v>
      </c>
      <c r="J1522" t="s">
        <v>2457</v>
      </c>
      <c r="K1522">
        <v>316</v>
      </c>
      <c r="L1522" s="73">
        <v>92.647473454764906</v>
      </c>
      <c r="M1522">
        <v>315</v>
      </c>
      <c r="N1522">
        <v>0.99980091331983001</v>
      </c>
      <c r="O1522" s="73">
        <v>93.018505203551996</v>
      </c>
      <c r="P1522">
        <v>315</v>
      </c>
      <c r="Q1522">
        <v>0.99980091331983001</v>
      </c>
      <c r="R1522">
        <v>312</v>
      </c>
      <c r="S1522">
        <v>0.998780823535246</v>
      </c>
      <c r="T1522">
        <v>30.524279490761799</v>
      </c>
      <c r="U1522">
        <v>0.62644610365125897</v>
      </c>
      <c r="V1522">
        <v>224</v>
      </c>
      <c r="W1522">
        <v>8.9952988468945103E-2</v>
      </c>
      <c r="X1522">
        <v>42</v>
      </c>
      <c r="Y1522">
        <v>314</v>
      </c>
      <c r="Z1522">
        <v>0.99961502644932498</v>
      </c>
      <c r="AA1522">
        <v>29.872374983117499</v>
      </c>
      <c r="AB1522">
        <v>302</v>
      </c>
      <c r="AC1522">
        <v>0.98325834943697998</v>
      </c>
      <c r="AD1522">
        <v>12</v>
      </c>
      <c r="AE1522">
        <v>1.63566770123456E-2</v>
      </c>
      <c r="AF1522">
        <v>2</v>
      </c>
      <c r="AG1522">
        <v>3.8497355067439501E-4</v>
      </c>
      <c r="AH1522">
        <v>5.8416739891724899E-3</v>
      </c>
      <c r="AI1522">
        <v>21</v>
      </c>
      <c r="AJ1522" s="73">
        <v>89.512381302392996</v>
      </c>
      <c r="AK1522">
        <v>315</v>
      </c>
      <c r="AL1522">
        <v>0.99980091331983001</v>
      </c>
      <c r="AM1522">
        <v>0</v>
      </c>
      <c r="AN1522">
        <v>0</v>
      </c>
      <c r="AO1522">
        <v>3.0346771032523201E-2</v>
      </c>
      <c r="AP1522">
        <v>3</v>
      </c>
      <c r="AQ1522">
        <v>316</v>
      </c>
      <c r="AR1522">
        <v>1</v>
      </c>
      <c r="AS1522">
        <v>1.9005239814618501E-2</v>
      </c>
      <c r="AT1522">
        <v>5</v>
      </c>
      <c r="AU1522">
        <v>1.24025119398735E-2</v>
      </c>
      <c r="AV1522">
        <v>1</v>
      </c>
      <c r="AW1522">
        <v>316</v>
      </c>
      <c r="AX1522">
        <v>0.999999999999999</v>
      </c>
      <c r="AY1522" s="73">
        <v>89.238428351728004</v>
      </c>
      <c r="AZ1522">
        <v>315</v>
      </c>
      <c r="BA1522">
        <v>0.99980091331983001</v>
      </c>
      <c r="BB1522">
        <v>303</v>
      </c>
      <c r="BC1522">
        <v>0.89366805234489599</v>
      </c>
      <c r="BD1522">
        <v>10</v>
      </c>
      <c r="BE1522">
        <v>7.5985176622580197E-2</v>
      </c>
      <c r="BF1522">
        <v>92.647473454764906</v>
      </c>
      <c r="BG1522">
        <v>93.018505203551996</v>
      </c>
      <c r="BH1522">
        <v>89.238428351728004</v>
      </c>
      <c r="BI1522">
        <v>89.512381302392996</v>
      </c>
    </row>
    <row r="1523" spans="1:61" x14ac:dyDescent="0.25">
      <c r="A1523" s="10" t="str">
        <f>VLOOKUP(D1523,'Index-Relations'!E:F,2,FALSE)</f>
        <v>ESG</v>
      </c>
      <c r="B1523" t="s">
        <v>3450</v>
      </c>
      <c r="C1523" s="53" t="s">
        <v>2767</v>
      </c>
      <c r="D1523" s="59" t="s">
        <v>3025</v>
      </c>
      <c r="E1523" s="59" t="s">
        <v>4951</v>
      </c>
      <c r="F1523" t="s">
        <v>601</v>
      </c>
      <c r="G1523" t="s">
        <v>600</v>
      </c>
      <c r="H1523" t="s">
        <v>602</v>
      </c>
      <c r="I1523" s="52">
        <v>45413</v>
      </c>
      <c r="J1523" t="s">
        <v>2457</v>
      </c>
      <c r="K1523">
        <v>316</v>
      </c>
      <c r="L1523" s="73">
        <v>92.694033985562996</v>
      </c>
      <c r="M1523">
        <v>315</v>
      </c>
      <c r="N1523">
        <v>0.99979795023870499</v>
      </c>
      <c r="O1523" s="73">
        <v>93.008769439630996</v>
      </c>
      <c r="P1523">
        <v>315</v>
      </c>
      <c r="Q1523">
        <v>0.99979795023870499</v>
      </c>
      <c r="R1523">
        <v>312</v>
      </c>
      <c r="S1523">
        <v>0.99876726566212704</v>
      </c>
      <c r="T1523">
        <v>30.6133426127777</v>
      </c>
      <c r="U1523">
        <v>0.63046425678252405</v>
      </c>
      <c r="V1523">
        <v>224</v>
      </c>
      <c r="W1523">
        <v>8.7047066942719298E-2</v>
      </c>
      <c r="X1523">
        <v>41</v>
      </c>
      <c r="Y1523">
        <v>314</v>
      </c>
      <c r="Z1523">
        <v>0.99959601290271705</v>
      </c>
      <c r="AA1523">
        <v>30.824645199195199</v>
      </c>
      <c r="AB1523">
        <v>302</v>
      </c>
      <c r="AC1523">
        <v>0.98335020628138503</v>
      </c>
      <c r="AD1523">
        <v>12</v>
      </c>
      <c r="AE1523">
        <v>1.6245806621331599E-2</v>
      </c>
      <c r="AF1523">
        <v>2</v>
      </c>
      <c r="AG1523">
        <v>4.0398709728258202E-4</v>
      </c>
      <c r="AH1523">
        <v>5.49964052205228E-3</v>
      </c>
      <c r="AI1523">
        <v>21</v>
      </c>
      <c r="AJ1523" s="73">
        <v>89.532135168832895</v>
      </c>
      <c r="AK1523">
        <v>315</v>
      </c>
      <c r="AL1523">
        <v>0.99979795023870499</v>
      </c>
      <c r="AM1523">
        <v>0</v>
      </c>
      <c r="AN1523">
        <v>0</v>
      </c>
      <c r="AO1523">
        <v>3.0242975189770802E-2</v>
      </c>
      <c r="AP1523">
        <v>3</v>
      </c>
      <c r="AQ1523">
        <v>315</v>
      </c>
      <c r="AR1523">
        <v>0.99979795023870499</v>
      </c>
      <c r="AS1523">
        <v>1.9338558424426801E-2</v>
      </c>
      <c r="AT1523">
        <v>5</v>
      </c>
      <c r="AU1523">
        <v>1.1909776573588099E-2</v>
      </c>
      <c r="AV1523">
        <v>1</v>
      </c>
      <c r="AW1523">
        <v>315</v>
      </c>
      <c r="AX1523">
        <v>0.99979795023870599</v>
      </c>
      <c r="AY1523" s="73">
        <v>89.348173676765001</v>
      </c>
      <c r="AZ1523">
        <v>315</v>
      </c>
      <c r="BA1523">
        <v>0.99979795023870499</v>
      </c>
      <c r="BB1523">
        <v>301</v>
      </c>
      <c r="BC1523">
        <v>0.92851004899440104</v>
      </c>
      <c r="BD1523">
        <v>11</v>
      </c>
      <c r="BE1523">
        <v>4.1044926054532901E-2</v>
      </c>
      <c r="BF1523">
        <v>92.694033985562996</v>
      </c>
      <c r="BG1523">
        <v>93.008769439630996</v>
      </c>
      <c r="BH1523">
        <v>89.348173676765001</v>
      </c>
      <c r="BI1523">
        <v>89.532135168832895</v>
      </c>
    </row>
    <row r="1524" spans="1:61" x14ac:dyDescent="0.25">
      <c r="A1524" s="10" t="str">
        <f>VLOOKUP(D1524,'Index-Relations'!E:F,2,FALSE)</f>
        <v>ESG</v>
      </c>
      <c r="B1524" t="s">
        <v>3450</v>
      </c>
      <c r="C1524" s="53" t="s">
        <v>2768</v>
      </c>
      <c r="D1524" s="59" t="s">
        <v>3025</v>
      </c>
      <c r="E1524" s="59" t="s">
        <v>4952</v>
      </c>
      <c r="F1524" t="s">
        <v>601</v>
      </c>
      <c r="G1524" t="s">
        <v>600</v>
      </c>
      <c r="H1524" t="s">
        <v>602</v>
      </c>
      <c r="I1524" s="52">
        <v>45383</v>
      </c>
      <c r="J1524" t="s">
        <v>2457</v>
      </c>
      <c r="K1524">
        <v>317</v>
      </c>
      <c r="L1524">
        <v>94.487135762853498</v>
      </c>
      <c r="M1524">
        <v>316</v>
      </c>
      <c r="N1524">
        <v>0.99981288609306096</v>
      </c>
      <c r="O1524">
        <v>94.540366613735799</v>
      </c>
      <c r="P1524">
        <v>316</v>
      </c>
      <c r="Q1524">
        <v>0.99981288609306096</v>
      </c>
      <c r="R1524">
        <v>313</v>
      </c>
      <c r="S1524">
        <v>0.99880166767735701</v>
      </c>
      <c r="T1524">
        <v>30.485483517454</v>
      </c>
      <c r="U1524">
        <v>0.62594535728481504</v>
      </c>
      <c r="V1524">
        <v>225</v>
      </c>
      <c r="W1524">
        <v>8.68665734344784E-2</v>
      </c>
      <c r="X1524">
        <v>41</v>
      </c>
      <c r="Y1524">
        <v>315</v>
      </c>
      <c r="Z1524">
        <v>0.99958238423960499</v>
      </c>
      <c r="AA1524">
        <v>29.672031010977101</v>
      </c>
      <c r="AB1524">
        <v>303</v>
      </c>
      <c r="AC1524">
        <v>0.98268984111025104</v>
      </c>
      <c r="AD1524">
        <v>12</v>
      </c>
      <c r="AE1524">
        <v>1.6892543129353801E-2</v>
      </c>
      <c r="AF1524">
        <v>2</v>
      </c>
      <c r="AG1524">
        <v>4.1761576039429498E-4</v>
      </c>
      <c r="AH1524">
        <v>5.4815913078276896E-3</v>
      </c>
      <c r="AI1524">
        <v>21</v>
      </c>
      <c r="AJ1524">
        <v>92.531237474165394</v>
      </c>
      <c r="AK1524">
        <v>316</v>
      </c>
      <c r="AL1524">
        <v>0.99981288609306096</v>
      </c>
      <c r="AM1524">
        <v>0</v>
      </c>
      <c r="AN1524">
        <v>0</v>
      </c>
      <c r="AO1524">
        <v>2.6415638356272399E-2</v>
      </c>
      <c r="AP1524">
        <v>3</v>
      </c>
      <c r="AQ1524">
        <v>316</v>
      </c>
      <c r="AR1524">
        <v>0.99981288609306096</v>
      </c>
      <c r="AS1524">
        <v>1.8762672600378599E-2</v>
      </c>
      <c r="AT1524">
        <v>5</v>
      </c>
      <c r="AU1524">
        <v>1.11107885347283E-2</v>
      </c>
      <c r="AV1524">
        <v>1</v>
      </c>
      <c r="AW1524">
        <v>316</v>
      </c>
      <c r="AX1524">
        <v>0.99981288609306096</v>
      </c>
      <c r="AY1524">
        <v>92.990007310913796</v>
      </c>
      <c r="AZ1524">
        <v>316</v>
      </c>
      <c r="BA1524">
        <v>0.99981288609306096</v>
      </c>
      <c r="BB1524">
        <v>302</v>
      </c>
      <c r="BC1524">
        <v>0.93296818720199404</v>
      </c>
      <c r="BD1524">
        <v>11</v>
      </c>
      <c r="BE1524">
        <v>4.0429060534794697E-2</v>
      </c>
      <c r="BF1524">
        <v>92.914815569195</v>
      </c>
      <c r="BG1524">
        <v>93.015474847920899</v>
      </c>
      <c r="BH1524">
        <v>89.916721844012997</v>
      </c>
      <c r="BI1524">
        <v>89.617106685524007</v>
      </c>
    </row>
    <row r="1525" spans="1:61" x14ac:dyDescent="0.25">
      <c r="A1525" s="10" t="str">
        <f>VLOOKUP(D1525,'Index-Relations'!E:F,2,FALSE)</f>
        <v>ESG</v>
      </c>
      <c r="B1525" t="s">
        <v>3450</v>
      </c>
      <c r="C1525" s="53" t="s">
        <v>2769</v>
      </c>
      <c r="D1525" s="59" t="s">
        <v>3025</v>
      </c>
      <c r="E1525" s="59" t="s">
        <v>4953</v>
      </c>
      <c r="F1525" t="s">
        <v>601</v>
      </c>
      <c r="G1525" t="s">
        <v>600</v>
      </c>
      <c r="H1525" t="s">
        <v>602</v>
      </c>
      <c r="I1525" s="52">
        <v>45352</v>
      </c>
      <c r="J1525" t="s">
        <v>2457</v>
      </c>
      <c r="K1525">
        <v>317</v>
      </c>
      <c r="L1525">
        <v>94.559414613001394</v>
      </c>
      <c r="M1525">
        <v>316</v>
      </c>
      <c r="N1525">
        <v>0.99981387746091499</v>
      </c>
      <c r="O1525">
        <v>94.526502836719501</v>
      </c>
      <c r="P1525">
        <v>316</v>
      </c>
      <c r="Q1525">
        <v>0.99981387746091499</v>
      </c>
      <c r="R1525">
        <v>313</v>
      </c>
      <c r="S1525">
        <v>0.998904417256961</v>
      </c>
      <c r="T1525">
        <v>30.3072744866178</v>
      </c>
      <c r="U1525">
        <v>0.59458707003361999</v>
      </c>
      <c r="V1525">
        <v>220</v>
      </c>
      <c r="W1525">
        <v>7.5749699844680898E-2</v>
      </c>
      <c r="X1525">
        <v>34</v>
      </c>
      <c r="Y1525">
        <v>315</v>
      </c>
      <c r="Z1525">
        <v>0.99961827411100801</v>
      </c>
      <c r="AA1525">
        <v>31.846883580245802</v>
      </c>
      <c r="AB1525">
        <v>303</v>
      </c>
      <c r="AC1525">
        <v>0.98282102594201504</v>
      </c>
      <c r="AD1525">
        <v>12</v>
      </c>
      <c r="AE1525">
        <v>1.6797248168993199E-2</v>
      </c>
      <c r="AF1525">
        <v>2</v>
      </c>
      <c r="AG1525">
        <v>3.8172588899146998E-4</v>
      </c>
      <c r="AH1525">
        <v>1.42193887368978E-3</v>
      </c>
      <c r="AI1525">
        <v>10</v>
      </c>
      <c r="AJ1525">
        <v>92.598628300203501</v>
      </c>
      <c r="AK1525">
        <v>316</v>
      </c>
      <c r="AL1525">
        <v>0.99981387746091499</v>
      </c>
      <c r="AM1525">
        <v>0</v>
      </c>
      <c r="AN1525">
        <v>0</v>
      </c>
      <c r="AO1525">
        <v>2.5327785344880501E-2</v>
      </c>
      <c r="AP1525">
        <v>3</v>
      </c>
      <c r="AQ1525">
        <v>316</v>
      </c>
      <c r="AR1525">
        <v>0.99981387746091499</v>
      </c>
      <c r="AS1525">
        <v>1.8156607017344801E-2</v>
      </c>
      <c r="AT1525">
        <v>5</v>
      </c>
      <c r="AU1525">
        <v>1.12037847493237E-2</v>
      </c>
      <c r="AV1525">
        <v>1</v>
      </c>
      <c r="AW1525">
        <v>316</v>
      </c>
      <c r="AX1525">
        <v>0.99981387746091499</v>
      </c>
      <c r="AY1525">
        <v>93.138213910064493</v>
      </c>
      <c r="AZ1525">
        <v>316</v>
      </c>
      <c r="BA1525">
        <v>0.99981387746091499</v>
      </c>
      <c r="BB1525">
        <v>302</v>
      </c>
      <c r="BC1525">
        <v>0.93496126753280595</v>
      </c>
      <c r="BD1525">
        <v>11</v>
      </c>
      <c r="BE1525">
        <v>3.9524824583227702E-2</v>
      </c>
      <c r="BF1525">
        <v>92.999784100152993</v>
      </c>
      <c r="BG1525">
        <v>93.008443145759003</v>
      </c>
      <c r="BH1525">
        <v>90.131444068344905</v>
      </c>
      <c r="BI1525">
        <v>89.644972345600905</v>
      </c>
    </row>
    <row r="1526" spans="1:61" x14ac:dyDescent="0.25">
      <c r="A1526" s="10" t="str">
        <f>VLOOKUP(D1526,'Index-Relations'!E:F,2,FALSE)</f>
        <v>ESG</v>
      </c>
      <c r="B1526" t="s">
        <v>3450</v>
      </c>
      <c r="C1526" s="53" t="s">
        <v>2770</v>
      </c>
      <c r="D1526" s="59" t="s">
        <v>3025</v>
      </c>
      <c r="E1526" s="59" t="s">
        <v>4954</v>
      </c>
      <c r="F1526" t="s">
        <v>601</v>
      </c>
      <c r="G1526" t="s">
        <v>600</v>
      </c>
      <c r="H1526" t="s">
        <v>602</v>
      </c>
      <c r="I1526" s="52">
        <v>45323</v>
      </c>
      <c r="J1526" t="s">
        <v>2457</v>
      </c>
      <c r="K1526">
        <v>317</v>
      </c>
      <c r="L1526">
        <v>94.631785684239901</v>
      </c>
      <c r="M1526">
        <v>316</v>
      </c>
      <c r="N1526">
        <v>1</v>
      </c>
      <c r="O1526">
        <v>94.491782330490807</v>
      </c>
      <c r="P1526">
        <v>316</v>
      </c>
      <c r="Q1526">
        <v>1</v>
      </c>
      <c r="R1526">
        <v>313</v>
      </c>
      <c r="S1526">
        <v>0.99916134613737595</v>
      </c>
      <c r="T1526">
        <v>30.259612210824301</v>
      </c>
      <c r="U1526">
        <v>0.58662632737331799</v>
      </c>
      <c r="V1526">
        <v>219</v>
      </c>
      <c r="W1526">
        <v>7.4843195495403095E-2</v>
      </c>
      <c r="X1526">
        <v>34</v>
      </c>
      <c r="Y1526">
        <v>315</v>
      </c>
      <c r="Z1526">
        <v>0.99982580666443399</v>
      </c>
      <c r="AA1526">
        <v>30.405926439454099</v>
      </c>
      <c r="AB1526">
        <v>303</v>
      </c>
      <c r="AC1526">
        <v>0.981585988288602</v>
      </c>
      <c r="AD1526">
        <v>12</v>
      </c>
      <c r="AE1526">
        <v>1.82398183758317E-2</v>
      </c>
      <c r="AF1526">
        <v>2</v>
      </c>
      <c r="AG1526">
        <v>1.74193335565508E-4</v>
      </c>
      <c r="AH1526">
        <v>1.5882763806205999E-3</v>
      </c>
      <c r="AI1526">
        <v>11</v>
      </c>
      <c r="AJ1526">
        <v>92.684124811935504</v>
      </c>
      <c r="AK1526">
        <v>316</v>
      </c>
      <c r="AL1526">
        <v>1</v>
      </c>
      <c r="AM1526">
        <v>0</v>
      </c>
      <c r="AN1526">
        <v>0</v>
      </c>
      <c r="AO1526">
        <v>2.53989215039334E-2</v>
      </c>
      <c r="AP1526">
        <v>3</v>
      </c>
      <c r="AQ1526">
        <v>316</v>
      </c>
      <c r="AR1526">
        <v>0.999999999999999</v>
      </c>
      <c r="AS1526">
        <v>1.75296359759692E-2</v>
      </c>
      <c r="AT1526">
        <v>5</v>
      </c>
      <c r="AU1526">
        <v>1.15248194787717E-2</v>
      </c>
      <c r="AV1526">
        <v>1</v>
      </c>
      <c r="AW1526">
        <v>316</v>
      </c>
      <c r="AX1526">
        <v>0.999999999999999</v>
      </c>
      <c r="AY1526">
        <v>93.256909271271297</v>
      </c>
      <c r="AZ1526">
        <v>316</v>
      </c>
      <c r="BA1526">
        <v>1</v>
      </c>
      <c r="BB1526">
        <v>302</v>
      </c>
      <c r="BC1526">
        <v>0.93248824137275899</v>
      </c>
      <c r="BD1526">
        <v>11</v>
      </c>
      <c r="BE1526">
        <v>4.2112837123306997E-2</v>
      </c>
      <c r="BF1526">
        <v>93.132118461890897</v>
      </c>
      <c r="BG1526">
        <v>93.018243791732004</v>
      </c>
      <c r="BH1526">
        <v>90.258355351516997</v>
      </c>
      <c r="BI1526">
        <v>89.8887891557399</v>
      </c>
    </row>
    <row r="1527" spans="1:61" x14ac:dyDescent="0.25">
      <c r="A1527" s="10" t="str">
        <f>VLOOKUP(D1527,'Index-Relations'!E:F,2,FALSE)</f>
        <v>ESG</v>
      </c>
      <c r="B1527" t="s">
        <v>3450</v>
      </c>
      <c r="C1527" s="53" t="s">
        <v>2760</v>
      </c>
      <c r="D1527" s="59" t="s">
        <v>3026</v>
      </c>
      <c r="E1527" s="59" t="s">
        <v>4955</v>
      </c>
      <c r="F1527" t="s">
        <v>604</v>
      </c>
      <c r="G1527" t="s">
        <v>603</v>
      </c>
      <c r="H1527" t="s">
        <v>605</v>
      </c>
      <c r="I1527" s="52">
        <v>45658</v>
      </c>
      <c r="J1527" t="s">
        <v>2457</v>
      </c>
      <c r="K1527">
        <v>204</v>
      </c>
      <c r="L1527" s="73">
        <v>92.466932896513001</v>
      </c>
      <c r="M1527">
        <v>203</v>
      </c>
      <c r="N1527">
        <v>0.99963879657549004</v>
      </c>
      <c r="O1527" s="73">
        <v>93.325205255635893</v>
      </c>
      <c r="P1527">
        <v>203</v>
      </c>
      <c r="Q1527">
        <v>0.99963879657549004</v>
      </c>
      <c r="R1527">
        <v>200</v>
      </c>
      <c r="S1527">
        <v>0.998230378023515</v>
      </c>
      <c r="T1527">
        <v>32.482432272105299</v>
      </c>
      <c r="U1527">
        <v>0.67738219036681402</v>
      </c>
      <c r="V1527">
        <v>150</v>
      </c>
      <c r="W1527">
        <v>0.10985485246276799</v>
      </c>
      <c r="X1527">
        <v>31</v>
      </c>
      <c r="Y1527">
        <v>203</v>
      </c>
      <c r="Z1527">
        <v>0.99963879657548904</v>
      </c>
      <c r="AA1527">
        <v>36.392280875950199</v>
      </c>
      <c r="AB1527">
        <v>194</v>
      </c>
      <c r="AC1527">
        <v>0.97013425788541496</v>
      </c>
      <c r="AD1527">
        <v>9</v>
      </c>
      <c r="AE1527">
        <v>2.9504538690073901E-2</v>
      </c>
      <c r="AF1527">
        <v>1</v>
      </c>
      <c r="AG1527">
        <v>3.6120342451065302E-4</v>
      </c>
      <c r="AH1527">
        <v>7.2082905284762903E-4</v>
      </c>
      <c r="AI1527">
        <v>10</v>
      </c>
      <c r="AJ1527" s="73">
        <v>87.458425266503994</v>
      </c>
      <c r="AK1527">
        <v>203</v>
      </c>
      <c r="AL1527">
        <v>0.99963879657549004</v>
      </c>
      <c r="AM1527">
        <v>0</v>
      </c>
      <c r="AN1527">
        <v>0</v>
      </c>
      <c r="AO1527">
        <v>4.6352468552643501E-2</v>
      </c>
      <c r="AP1527">
        <v>2</v>
      </c>
      <c r="AQ1527">
        <v>203</v>
      </c>
      <c r="AR1527">
        <v>0.99963879657549004</v>
      </c>
      <c r="AS1527">
        <v>2.2980401148213099E-3</v>
      </c>
      <c r="AT1527">
        <v>1</v>
      </c>
      <c r="AU1527">
        <v>0</v>
      </c>
      <c r="AV1527">
        <v>0</v>
      </c>
      <c r="AW1527">
        <v>203</v>
      </c>
      <c r="AX1527">
        <v>0.99963879657548904</v>
      </c>
      <c r="AY1527" s="73">
        <v>89.236559102211999</v>
      </c>
      <c r="AZ1527">
        <v>203</v>
      </c>
      <c r="BA1527">
        <v>0.99963879657549004</v>
      </c>
      <c r="BB1527">
        <v>195</v>
      </c>
      <c r="BC1527">
        <v>0.94765465593076703</v>
      </c>
      <c r="BD1527">
        <v>6</v>
      </c>
      <c r="BE1527">
        <v>5.6316720920793701E-3</v>
      </c>
      <c r="BF1527">
        <v>92.466932896513001</v>
      </c>
      <c r="BG1527">
        <v>93.325205255635893</v>
      </c>
      <c r="BH1527">
        <v>89.236559102211999</v>
      </c>
      <c r="BI1527">
        <v>87.458425266503994</v>
      </c>
    </row>
    <row r="1528" spans="1:61" x14ac:dyDescent="0.25">
      <c r="A1528" s="10" t="str">
        <f>VLOOKUP(D1528,'Index-Relations'!E:F,2,FALSE)</f>
        <v>ESG</v>
      </c>
      <c r="B1528" t="s">
        <v>3450</v>
      </c>
      <c r="C1528" s="53" t="s">
        <v>2761</v>
      </c>
      <c r="D1528" s="59" t="s">
        <v>3026</v>
      </c>
      <c r="E1528" s="59" t="s">
        <v>4956</v>
      </c>
      <c r="F1528" t="s">
        <v>604</v>
      </c>
      <c r="G1528" t="s">
        <v>603</v>
      </c>
      <c r="H1528" t="s">
        <v>605</v>
      </c>
      <c r="I1528" s="52">
        <v>45628</v>
      </c>
      <c r="J1528" t="s">
        <v>2457</v>
      </c>
      <c r="K1528">
        <v>199</v>
      </c>
      <c r="L1528" s="73">
        <v>90.088119016218997</v>
      </c>
      <c r="M1528">
        <v>198</v>
      </c>
      <c r="N1528">
        <v>0.99995137854178995</v>
      </c>
      <c r="O1528" s="73">
        <v>92.863238458094898</v>
      </c>
      <c r="P1528">
        <v>198</v>
      </c>
      <c r="Q1528">
        <v>0.99995137854178995</v>
      </c>
      <c r="R1528">
        <v>196</v>
      </c>
      <c r="S1528">
        <v>0.99910724414914498</v>
      </c>
      <c r="T1528">
        <v>29.199939939408001</v>
      </c>
      <c r="U1528">
        <v>0.52458024807216197</v>
      </c>
      <c r="V1528">
        <v>150</v>
      </c>
      <c r="W1528">
        <v>5.9499057183515502E-2</v>
      </c>
      <c r="X1528">
        <v>31</v>
      </c>
      <c r="Y1528">
        <v>198</v>
      </c>
      <c r="Z1528">
        <v>0.99995137854178995</v>
      </c>
      <c r="AA1528">
        <v>25.9609021636299</v>
      </c>
      <c r="AB1528">
        <v>188</v>
      </c>
      <c r="AC1528">
        <v>0.97647962822596202</v>
      </c>
      <c r="AD1528">
        <v>10</v>
      </c>
      <c r="AE1528">
        <v>2.3471750315828301E-2</v>
      </c>
      <c r="AF1528">
        <v>1</v>
      </c>
      <c r="AG1528">
        <v>4.8621458209590402E-5</v>
      </c>
      <c r="AH1528">
        <v>4.2837444819183502E-4</v>
      </c>
      <c r="AI1528">
        <v>9</v>
      </c>
      <c r="AJ1528" s="73">
        <v>86.350175119312894</v>
      </c>
      <c r="AK1528">
        <v>198</v>
      </c>
      <c r="AL1528">
        <v>0.99995137854178995</v>
      </c>
      <c r="AM1528">
        <v>0</v>
      </c>
      <c r="AN1528">
        <v>0</v>
      </c>
      <c r="AO1528">
        <v>3.3489350176890698E-2</v>
      </c>
      <c r="AP1528">
        <v>2</v>
      </c>
      <c r="AQ1528">
        <v>199</v>
      </c>
      <c r="AR1528">
        <v>1</v>
      </c>
      <c r="AS1528">
        <v>0</v>
      </c>
      <c r="AT1528">
        <v>0</v>
      </c>
      <c r="AU1528">
        <v>0</v>
      </c>
      <c r="AV1528">
        <v>0</v>
      </c>
      <c r="AW1528">
        <v>199</v>
      </c>
      <c r="AX1528">
        <v>0.999999999999999</v>
      </c>
      <c r="AY1528" s="73">
        <v>83.646246975797894</v>
      </c>
      <c r="AZ1528">
        <v>198</v>
      </c>
      <c r="BA1528">
        <v>0.99995137854178995</v>
      </c>
      <c r="BB1528">
        <v>190</v>
      </c>
      <c r="BC1528">
        <v>0.90344596129256305</v>
      </c>
      <c r="BD1528">
        <v>7</v>
      </c>
      <c r="BE1528">
        <v>6.3064688530545907E-2</v>
      </c>
      <c r="BF1528">
        <v>90.088119016218997</v>
      </c>
      <c r="BG1528">
        <v>92.863238458094898</v>
      </c>
      <c r="BH1528">
        <v>83.646246975797894</v>
      </c>
      <c r="BI1528">
        <v>86.350175119312894</v>
      </c>
    </row>
    <row r="1529" spans="1:61" x14ac:dyDescent="0.25">
      <c r="A1529" s="10" t="str">
        <f>VLOOKUP(D1529,'Index-Relations'!E:F,2,FALSE)</f>
        <v>ESG</v>
      </c>
      <c r="B1529" t="s">
        <v>3450</v>
      </c>
      <c r="C1529" s="53" t="s">
        <v>2762</v>
      </c>
      <c r="D1529" s="59" t="s">
        <v>3026</v>
      </c>
      <c r="E1529" s="59" t="s">
        <v>4957</v>
      </c>
      <c r="F1529" t="s">
        <v>604</v>
      </c>
      <c r="G1529" t="s">
        <v>603</v>
      </c>
      <c r="H1529" t="s">
        <v>605</v>
      </c>
      <c r="I1529" s="52">
        <v>45597</v>
      </c>
      <c r="J1529" t="s">
        <v>2457</v>
      </c>
      <c r="K1529">
        <v>199</v>
      </c>
      <c r="L1529" s="73">
        <v>90.161343025763003</v>
      </c>
      <c r="M1529">
        <v>198</v>
      </c>
      <c r="N1529">
        <v>0.99996162173589997</v>
      </c>
      <c r="O1529" s="73">
        <v>92.904922335142999</v>
      </c>
      <c r="P1529">
        <v>198</v>
      </c>
      <c r="Q1529">
        <v>0.99996162173589997</v>
      </c>
      <c r="R1529">
        <v>196</v>
      </c>
      <c r="S1529">
        <v>0.99907747457414198</v>
      </c>
      <c r="T1529">
        <v>29.629950991756001</v>
      </c>
      <c r="U1529">
        <v>0.52632321802187598</v>
      </c>
      <c r="V1529">
        <v>149</v>
      </c>
      <c r="W1529">
        <v>6.0661877874822301E-2</v>
      </c>
      <c r="X1529">
        <v>31</v>
      </c>
      <c r="Y1529">
        <v>198</v>
      </c>
      <c r="Z1529">
        <v>0.99996162173589997</v>
      </c>
      <c r="AA1529">
        <v>26.4657529219647</v>
      </c>
      <c r="AB1529">
        <v>188</v>
      </c>
      <c r="AC1529">
        <v>0.97525190542537099</v>
      </c>
      <c r="AD1529">
        <v>10</v>
      </c>
      <c r="AE1529">
        <v>2.4709716310529001E-2</v>
      </c>
      <c r="AF1529">
        <v>1</v>
      </c>
      <c r="AG1529">
        <v>3.8378264099064101E-5</v>
      </c>
      <c r="AH1529">
        <v>4.1703220746303299E-4</v>
      </c>
      <c r="AI1529">
        <v>9</v>
      </c>
      <c r="AJ1529" s="73">
        <v>86.524385287575001</v>
      </c>
      <c r="AK1529">
        <v>198</v>
      </c>
      <c r="AL1529">
        <v>0.99996162173589997</v>
      </c>
      <c r="AM1529">
        <v>0</v>
      </c>
      <c r="AN1529">
        <v>0</v>
      </c>
      <c r="AO1529">
        <v>3.4685607362770397E-2</v>
      </c>
      <c r="AP1529">
        <v>2</v>
      </c>
      <c r="AQ1529">
        <v>199</v>
      </c>
      <c r="AR1529">
        <v>0.999999999999999</v>
      </c>
      <c r="AS1529">
        <v>0</v>
      </c>
      <c r="AT1529">
        <v>0</v>
      </c>
      <c r="AU1529">
        <v>0</v>
      </c>
      <c r="AV1529">
        <v>0</v>
      </c>
      <c r="AW1529">
        <v>199</v>
      </c>
      <c r="AX1529">
        <v>1</v>
      </c>
      <c r="AY1529" s="73">
        <v>83.733143050395896</v>
      </c>
      <c r="AZ1529">
        <v>198</v>
      </c>
      <c r="BA1529">
        <v>0.99996162173589997</v>
      </c>
      <c r="BB1529">
        <v>189</v>
      </c>
      <c r="BC1529">
        <v>0.89334123640154794</v>
      </c>
      <c r="BD1529">
        <v>8</v>
      </c>
      <c r="BE1529">
        <v>7.1973156235680805E-2</v>
      </c>
      <c r="BF1529">
        <v>90.161343025763003</v>
      </c>
      <c r="BG1529">
        <v>92.904922335142999</v>
      </c>
      <c r="BH1529">
        <v>83.733143050395896</v>
      </c>
      <c r="BI1529">
        <v>86.524385287575001</v>
      </c>
    </row>
    <row r="1530" spans="1:61" x14ac:dyDescent="0.25">
      <c r="A1530" s="10" t="str">
        <f>VLOOKUP(D1530,'Index-Relations'!E:F,2,FALSE)</f>
        <v>ESG</v>
      </c>
      <c r="B1530" t="s">
        <v>3450</v>
      </c>
      <c r="C1530" s="53" t="s">
        <v>2763</v>
      </c>
      <c r="D1530" s="59" t="s">
        <v>3026</v>
      </c>
      <c r="E1530" s="59" t="s">
        <v>4958</v>
      </c>
      <c r="F1530" t="s">
        <v>604</v>
      </c>
      <c r="G1530" t="s">
        <v>603</v>
      </c>
      <c r="H1530" t="s">
        <v>605</v>
      </c>
      <c r="I1530" s="52">
        <v>45566</v>
      </c>
      <c r="J1530" t="s">
        <v>2457</v>
      </c>
      <c r="K1530">
        <v>199</v>
      </c>
      <c r="L1530" s="73">
        <v>90.167876093410001</v>
      </c>
      <c r="M1530">
        <v>198</v>
      </c>
      <c r="N1530">
        <v>0.99996215472211003</v>
      </c>
      <c r="O1530" s="73">
        <v>92.8919588477779</v>
      </c>
      <c r="P1530">
        <v>198</v>
      </c>
      <c r="Q1530">
        <v>0.99996215472211003</v>
      </c>
      <c r="R1530">
        <v>196</v>
      </c>
      <c r="S1530">
        <v>0.99898288312294004</v>
      </c>
      <c r="T1530">
        <v>29.416134505363701</v>
      </c>
      <c r="U1530">
        <v>0.52628897609067304</v>
      </c>
      <c r="V1530">
        <v>149</v>
      </c>
      <c r="W1530">
        <v>6.1777113851859203E-2</v>
      </c>
      <c r="X1530">
        <v>31</v>
      </c>
      <c r="Y1530">
        <v>198</v>
      </c>
      <c r="Z1530">
        <v>0.99996215472211003</v>
      </c>
      <c r="AA1530">
        <v>26.202176619887201</v>
      </c>
      <c r="AB1530">
        <v>189</v>
      </c>
      <c r="AC1530">
        <v>0.982685290782083</v>
      </c>
      <c r="AD1530">
        <v>9</v>
      </c>
      <c r="AE1530">
        <v>1.7276863940027101E-2</v>
      </c>
      <c r="AF1530">
        <v>1</v>
      </c>
      <c r="AG1530">
        <v>3.78452778891785E-5</v>
      </c>
      <c r="AH1530">
        <v>3.8620883682546903E-4</v>
      </c>
      <c r="AI1530">
        <v>9</v>
      </c>
      <c r="AJ1530" s="73">
        <v>86.595694960480898</v>
      </c>
      <c r="AK1530">
        <v>198</v>
      </c>
      <c r="AL1530">
        <v>0.99996215472211003</v>
      </c>
      <c r="AM1530">
        <v>0</v>
      </c>
      <c r="AN1530">
        <v>0</v>
      </c>
      <c r="AO1530">
        <v>3.7104208058403698E-2</v>
      </c>
      <c r="AP1530">
        <v>2</v>
      </c>
      <c r="AQ1530">
        <v>199</v>
      </c>
      <c r="AR1530">
        <v>1</v>
      </c>
      <c r="AS1530">
        <v>0</v>
      </c>
      <c r="AT1530">
        <v>0</v>
      </c>
      <c r="AU1530">
        <v>0</v>
      </c>
      <c r="AV1530">
        <v>0</v>
      </c>
      <c r="AW1530">
        <v>199</v>
      </c>
      <c r="AX1530">
        <v>0.999999999999999</v>
      </c>
      <c r="AY1530" s="73">
        <v>83.687553836213993</v>
      </c>
      <c r="AZ1530">
        <v>198</v>
      </c>
      <c r="BA1530">
        <v>0.99996215472211003</v>
      </c>
      <c r="BB1530">
        <v>189</v>
      </c>
      <c r="BC1530">
        <v>0.89050047139047805</v>
      </c>
      <c r="BD1530">
        <v>8</v>
      </c>
      <c r="BE1530">
        <v>7.2395320551117706E-2</v>
      </c>
      <c r="BF1530">
        <v>90.167876093410001</v>
      </c>
      <c r="BG1530">
        <v>92.8919588477779</v>
      </c>
      <c r="BH1530">
        <v>83.687553836213993</v>
      </c>
      <c r="BI1530">
        <v>86.595694960480898</v>
      </c>
    </row>
    <row r="1531" spans="1:61" x14ac:dyDescent="0.25">
      <c r="A1531" s="10" t="str">
        <f>VLOOKUP(D1531,'Index-Relations'!E:F,2,FALSE)</f>
        <v>ESG</v>
      </c>
      <c r="B1531" t="s">
        <v>3450</v>
      </c>
      <c r="C1531" s="53" t="s">
        <v>2764</v>
      </c>
      <c r="D1531" s="59" t="s">
        <v>3026</v>
      </c>
      <c r="E1531" s="59" t="s">
        <v>4959</v>
      </c>
      <c r="F1531" t="s">
        <v>604</v>
      </c>
      <c r="G1531" t="s">
        <v>603</v>
      </c>
      <c r="H1531" t="s">
        <v>605</v>
      </c>
      <c r="I1531" s="52">
        <v>45537</v>
      </c>
      <c r="J1531" t="s">
        <v>2457</v>
      </c>
      <c r="K1531">
        <v>199</v>
      </c>
      <c r="L1531" s="73">
        <v>90.547313861213993</v>
      </c>
      <c r="M1531">
        <v>198</v>
      </c>
      <c r="N1531">
        <v>0.99996024253071802</v>
      </c>
      <c r="O1531" s="73">
        <v>92.815261985248895</v>
      </c>
      <c r="P1531">
        <v>198</v>
      </c>
      <c r="Q1531">
        <v>0.99996024253071802</v>
      </c>
      <c r="R1531">
        <v>196</v>
      </c>
      <c r="S1531">
        <v>0.99915352589183404</v>
      </c>
      <c r="T1531">
        <v>29.669935921299501</v>
      </c>
      <c r="U1531">
        <v>0.52480496743160299</v>
      </c>
      <c r="V1531">
        <v>149</v>
      </c>
      <c r="W1531">
        <v>6.1576795888853099E-2</v>
      </c>
      <c r="X1531">
        <v>31</v>
      </c>
      <c r="Y1531">
        <v>198</v>
      </c>
      <c r="Z1531">
        <v>0.99996024253071703</v>
      </c>
      <c r="AA1531">
        <v>27.9685955313678</v>
      </c>
      <c r="AB1531">
        <v>189</v>
      </c>
      <c r="AC1531">
        <v>0.98236148470161799</v>
      </c>
      <c r="AD1531">
        <v>9</v>
      </c>
      <c r="AE1531">
        <v>1.7598757829100101E-2</v>
      </c>
      <c r="AF1531">
        <v>1</v>
      </c>
      <c r="AG1531">
        <v>3.9757469281666897E-5</v>
      </c>
      <c r="AH1531">
        <v>2.4319347708983799E-4</v>
      </c>
      <c r="AI1531">
        <v>8</v>
      </c>
      <c r="AJ1531" s="73">
        <v>87.3136416107359</v>
      </c>
      <c r="AK1531">
        <v>198</v>
      </c>
      <c r="AL1531">
        <v>0.99996024253071802</v>
      </c>
      <c r="AM1531">
        <v>0</v>
      </c>
      <c r="AN1531">
        <v>0</v>
      </c>
      <c r="AO1531">
        <v>3.2022718148875098E-2</v>
      </c>
      <c r="AP1531">
        <v>2</v>
      </c>
      <c r="AQ1531">
        <v>199</v>
      </c>
      <c r="AR1531">
        <v>1</v>
      </c>
      <c r="AS1531">
        <v>0</v>
      </c>
      <c r="AT1531">
        <v>0</v>
      </c>
      <c r="AU1531">
        <v>0</v>
      </c>
      <c r="AV1531">
        <v>0</v>
      </c>
      <c r="AW1531">
        <v>199</v>
      </c>
      <c r="AX1531">
        <v>0.999999999999999</v>
      </c>
      <c r="AY1531" s="73">
        <v>84.183834430194906</v>
      </c>
      <c r="AZ1531">
        <v>198</v>
      </c>
      <c r="BA1531">
        <v>0.99996024253071802</v>
      </c>
      <c r="BB1531">
        <v>189</v>
      </c>
      <c r="BC1531">
        <v>0.89302325983151198</v>
      </c>
      <c r="BD1531">
        <v>8</v>
      </c>
      <c r="BE1531">
        <v>7.4954022019612002E-2</v>
      </c>
      <c r="BF1531">
        <v>90.547313861213993</v>
      </c>
      <c r="BG1531">
        <v>92.815261985248895</v>
      </c>
      <c r="BH1531">
        <v>84.183834430194906</v>
      </c>
      <c r="BI1531">
        <v>87.3136416107359</v>
      </c>
    </row>
    <row r="1532" spans="1:61" x14ac:dyDescent="0.25">
      <c r="A1532" s="10" t="str">
        <f>VLOOKUP(D1532,'Index-Relations'!E:F,2,FALSE)</f>
        <v>ESG</v>
      </c>
      <c r="B1532" t="s">
        <v>3450</v>
      </c>
      <c r="C1532" s="53" t="s">
        <v>3350</v>
      </c>
      <c r="D1532" s="59" t="s">
        <v>3026</v>
      </c>
      <c r="E1532" s="59" t="s">
        <v>4960</v>
      </c>
      <c r="F1532" t="s">
        <v>604</v>
      </c>
      <c r="G1532" t="s">
        <v>603</v>
      </c>
      <c r="H1532" t="s">
        <v>605</v>
      </c>
      <c r="I1532" s="52">
        <v>45505</v>
      </c>
      <c r="J1532" t="s">
        <v>2457</v>
      </c>
      <c r="K1532">
        <v>199</v>
      </c>
      <c r="L1532" s="73">
        <v>90.726979729031996</v>
      </c>
      <c r="M1532">
        <v>198</v>
      </c>
      <c r="N1532">
        <v>0.99995559790170996</v>
      </c>
      <c r="O1532" s="73">
        <v>92.865541559847003</v>
      </c>
      <c r="P1532">
        <v>198</v>
      </c>
      <c r="Q1532">
        <v>0.99995559790170996</v>
      </c>
      <c r="R1532">
        <v>196</v>
      </c>
      <c r="S1532">
        <v>0.99907897918301602</v>
      </c>
      <c r="T1532">
        <v>29.420818649274299</v>
      </c>
      <c r="U1532">
        <v>0.53881579403339497</v>
      </c>
      <c r="V1532">
        <v>149</v>
      </c>
      <c r="W1532">
        <v>6.5798718354708102E-2</v>
      </c>
      <c r="X1532">
        <v>31</v>
      </c>
      <c r="Y1532">
        <v>198</v>
      </c>
      <c r="Z1532">
        <v>0.99995559790170996</v>
      </c>
      <c r="AA1532">
        <v>28.2219085004471</v>
      </c>
      <c r="AB1532">
        <v>190</v>
      </c>
      <c r="AC1532">
        <v>0.98441331356299899</v>
      </c>
      <c r="AD1532">
        <v>8</v>
      </c>
      <c r="AE1532">
        <v>1.5542284338711101E-2</v>
      </c>
      <c r="AF1532">
        <v>1</v>
      </c>
      <c r="AG1532">
        <v>4.4402098289274898E-5</v>
      </c>
      <c r="AH1532">
        <v>2.5156505281158798E-4</v>
      </c>
      <c r="AI1532">
        <v>8</v>
      </c>
      <c r="AJ1532" s="73">
        <v>87.243349061958995</v>
      </c>
      <c r="AK1532">
        <v>198</v>
      </c>
      <c r="AL1532">
        <v>0.99995559790170996</v>
      </c>
      <c r="AM1532">
        <v>0</v>
      </c>
      <c r="AN1532">
        <v>0</v>
      </c>
      <c r="AO1532">
        <v>3.1086246230447399E-2</v>
      </c>
      <c r="AP1532">
        <v>2</v>
      </c>
      <c r="AQ1532">
        <v>199</v>
      </c>
      <c r="AR1532">
        <v>0.999999999999999</v>
      </c>
      <c r="AS1532">
        <v>0</v>
      </c>
      <c r="AT1532">
        <v>0</v>
      </c>
      <c r="AU1532">
        <v>0</v>
      </c>
      <c r="AV1532">
        <v>0</v>
      </c>
      <c r="AW1532">
        <v>198</v>
      </c>
      <c r="AX1532">
        <v>0.99995559790170996</v>
      </c>
      <c r="AY1532" s="73">
        <v>84.659774651924906</v>
      </c>
      <c r="AZ1532">
        <v>198</v>
      </c>
      <c r="BA1532">
        <v>0.99995559790170996</v>
      </c>
      <c r="BB1532">
        <v>190</v>
      </c>
      <c r="BC1532">
        <v>0.89603446182968005</v>
      </c>
      <c r="BD1532">
        <v>7</v>
      </c>
      <c r="BE1532">
        <v>7.2879291939872498E-2</v>
      </c>
      <c r="BF1532">
        <v>90.726979729031996</v>
      </c>
      <c r="BG1532">
        <v>92.865541559847003</v>
      </c>
      <c r="BH1532">
        <v>84.659774651924906</v>
      </c>
      <c r="BI1532">
        <v>87.243349061958995</v>
      </c>
    </row>
    <row r="1533" spans="1:61" x14ac:dyDescent="0.25">
      <c r="A1533" s="10" t="str">
        <f>VLOOKUP(D1533,'Index-Relations'!E:F,2,FALSE)</f>
        <v>ESG</v>
      </c>
      <c r="B1533" t="s">
        <v>3450</v>
      </c>
      <c r="C1533" s="53" t="s">
        <v>2765</v>
      </c>
      <c r="D1533" s="59" t="s">
        <v>3026</v>
      </c>
      <c r="E1533" s="59" t="s">
        <v>4961</v>
      </c>
      <c r="F1533" t="s">
        <v>604</v>
      </c>
      <c r="G1533" t="s">
        <v>603</v>
      </c>
      <c r="H1533" t="s">
        <v>605</v>
      </c>
      <c r="I1533" s="52">
        <v>45474</v>
      </c>
      <c r="J1533" t="s">
        <v>2457</v>
      </c>
      <c r="K1533">
        <v>199</v>
      </c>
      <c r="L1533" s="73">
        <v>91.400189629010001</v>
      </c>
      <c r="M1533">
        <v>198</v>
      </c>
      <c r="N1533">
        <v>0.99995544645631695</v>
      </c>
      <c r="O1533" s="73">
        <v>92.894241036604996</v>
      </c>
      <c r="P1533">
        <v>198</v>
      </c>
      <c r="Q1533">
        <v>0.99995544645631695</v>
      </c>
      <c r="R1533">
        <v>196</v>
      </c>
      <c r="S1533">
        <v>0.99888925257436201</v>
      </c>
      <c r="T1533">
        <v>29.0902261983641</v>
      </c>
      <c r="U1533">
        <v>0.55760880107852795</v>
      </c>
      <c r="V1533">
        <v>147</v>
      </c>
      <c r="W1533">
        <v>6.9472945148683393E-2</v>
      </c>
      <c r="X1533">
        <v>31</v>
      </c>
      <c r="Y1533">
        <v>198</v>
      </c>
      <c r="Z1533">
        <v>0.99995544645631695</v>
      </c>
      <c r="AA1533">
        <v>28.164120999456301</v>
      </c>
      <c r="AB1533">
        <v>191</v>
      </c>
      <c r="AC1533">
        <v>0.986512820539032</v>
      </c>
      <c r="AD1533">
        <v>7</v>
      </c>
      <c r="AE1533">
        <v>1.3442625917283801E-2</v>
      </c>
      <c r="AF1533">
        <v>1</v>
      </c>
      <c r="AG1533">
        <v>4.4553543683243498E-5</v>
      </c>
      <c r="AH1533">
        <v>2.4823835600932702E-4</v>
      </c>
      <c r="AI1533">
        <v>8</v>
      </c>
      <c r="AJ1533" s="73">
        <v>87.267073374911007</v>
      </c>
      <c r="AK1533">
        <v>198</v>
      </c>
      <c r="AL1533">
        <v>0.99995544645631695</v>
      </c>
      <c r="AM1533">
        <v>0</v>
      </c>
      <c r="AN1533">
        <v>0</v>
      </c>
      <c r="AO1533">
        <v>3.2099682092397303E-2</v>
      </c>
      <c r="AP1533">
        <v>2</v>
      </c>
      <c r="AQ1533">
        <v>199</v>
      </c>
      <c r="AR1533">
        <v>1</v>
      </c>
      <c r="AS1533">
        <v>0</v>
      </c>
      <c r="AT1533">
        <v>0</v>
      </c>
      <c r="AU1533">
        <v>0</v>
      </c>
      <c r="AV1533">
        <v>0</v>
      </c>
      <c r="AW1533">
        <v>198</v>
      </c>
      <c r="AX1533">
        <v>0.99995544645631695</v>
      </c>
      <c r="AY1533" s="73">
        <v>86.763724609277006</v>
      </c>
      <c r="AZ1533">
        <v>198</v>
      </c>
      <c r="BA1533">
        <v>0.99995544645631695</v>
      </c>
      <c r="BB1533">
        <v>190</v>
      </c>
      <c r="BC1533">
        <v>0.90200028064064097</v>
      </c>
      <c r="BD1533">
        <v>7</v>
      </c>
      <c r="BE1533">
        <v>6.5900037266961406E-2</v>
      </c>
      <c r="BF1533">
        <v>91.400189629010001</v>
      </c>
      <c r="BG1533">
        <v>92.894241036604996</v>
      </c>
      <c r="BH1533">
        <v>86.763724609277006</v>
      </c>
      <c r="BI1533">
        <v>87.267073374911007</v>
      </c>
    </row>
    <row r="1534" spans="1:61" x14ac:dyDescent="0.25">
      <c r="A1534" s="10" t="str">
        <f>VLOOKUP(D1534,'Index-Relations'!E:F,2,FALSE)</f>
        <v>ESG</v>
      </c>
      <c r="B1534" t="s">
        <v>3450</v>
      </c>
      <c r="C1534" s="53" t="s">
        <v>2766</v>
      </c>
      <c r="D1534" s="59" t="s">
        <v>3026</v>
      </c>
      <c r="E1534" s="59" t="s">
        <v>4962</v>
      </c>
      <c r="F1534" t="s">
        <v>604</v>
      </c>
      <c r="G1534" t="s">
        <v>603</v>
      </c>
      <c r="H1534" t="s">
        <v>605</v>
      </c>
      <c r="I1534" s="52">
        <v>45446</v>
      </c>
      <c r="J1534" t="s">
        <v>2457</v>
      </c>
      <c r="K1534">
        <v>198</v>
      </c>
      <c r="L1534" s="73">
        <v>91.409598786043901</v>
      </c>
      <c r="M1534">
        <v>198</v>
      </c>
      <c r="N1534">
        <v>1</v>
      </c>
      <c r="O1534" s="73">
        <v>92.830978882436</v>
      </c>
      <c r="P1534">
        <v>198</v>
      </c>
      <c r="Q1534">
        <v>1</v>
      </c>
      <c r="R1534">
        <v>196</v>
      </c>
      <c r="S1534">
        <v>0.99879995616844897</v>
      </c>
      <c r="T1534">
        <v>29.0742921529875</v>
      </c>
      <c r="U1534">
        <v>0.55643069883167096</v>
      </c>
      <c r="V1534">
        <v>147</v>
      </c>
      <c r="W1534">
        <v>7.10318330854878E-2</v>
      </c>
      <c r="X1534">
        <v>31</v>
      </c>
      <c r="Y1534">
        <v>198</v>
      </c>
      <c r="Z1534">
        <v>0.999999999999999</v>
      </c>
      <c r="AA1534">
        <v>29.3668523538459</v>
      </c>
      <c r="AB1534">
        <v>191</v>
      </c>
      <c r="AC1534">
        <v>0.98552922890632999</v>
      </c>
      <c r="AD1534">
        <v>7</v>
      </c>
      <c r="AE1534">
        <v>1.44707710936699E-2</v>
      </c>
      <c r="AF1534">
        <v>0</v>
      </c>
      <c r="AG1534">
        <v>0</v>
      </c>
      <c r="AH1534">
        <v>2.5323858081711801E-4</v>
      </c>
      <c r="AI1534">
        <v>8</v>
      </c>
      <c r="AJ1534" s="73">
        <v>87.314753253659902</v>
      </c>
      <c r="AK1534">
        <v>198</v>
      </c>
      <c r="AL1534">
        <v>1</v>
      </c>
      <c r="AM1534">
        <v>0</v>
      </c>
      <c r="AN1534">
        <v>0</v>
      </c>
      <c r="AO1534">
        <v>3.2188668873538398E-2</v>
      </c>
      <c r="AP1534">
        <v>2</v>
      </c>
      <c r="AQ1534">
        <v>198</v>
      </c>
      <c r="AR1534">
        <v>1</v>
      </c>
      <c r="AS1534">
        <v>0</v>
      </c>
      <c r="AT1534">
        <v>0</v>
      </c>
      <c r="AU1534">
        <v>0</v>
      </c>
      <c r="AV1534">
        <v>0</v>
      </c>
      <c r="AW1534">
        <v>198</v>
      </c>
      <c r="AX1534">
        <v>1</v>
      </c>
      <c r="AY1534" s="73">
        <v>86.843381458672994</v>
      </c>
      <c r="AZ1534">
        <v>198</v>
      </c>
      <c r="BA1534">
        <v>1</v>
      </c>
      <c r="BB1534">
        <v>189</v>
      </c>
      <c r="BC1534">
        <v>0.90020458018202298</v>
      </c>
      <c r="BD1534">
        <v>7</v>
      </c>
      <c r="BE1534">
        <v>6.7606750944438396E-2</v>
      </c>
      <c r="BF1534">
        <v>91.409598786043901</v>
      </c>
      <c r="BG1534">
        <v>92.830978882436</v>
      </c>
      <c r="BH1534">
        <v>86.843381458672994</v>
      </c>
      <c r="BI1534">
        <v>87.314753253659902</v>
      </c>
    </row>
    <row r="1535" spans="1:61" x14ac:dyDescent="0.25">
      <c r="A1535" s="10" t="str">
        <f>VLOOKUP(D1535,'Index-Relations'!E:F,2,FALSE)</f>
        <v>ESG</v>
      </c>
      <c r="B1535" t="s">
        <v>3450</v>
      </c>
      <c r="C1535" s="53" t="s">
        <v>2767</v>
      </c>
      <c r="D1535" s="59" t="s">
        <v>3026</v>
      </c>
      <c r="E1535" s="59" t="s">
        <v>4963</v>
      </c>
      <c r="F1535" t="s">
        <v>604</v>
      </c>
      <c r="G1535" t="s">
        <v>603</v>
      </c>
      <c r="H1535" t="s">
        <v>605</v>
      </c>
      <c r="I1535" s="52">
        <v>45413</v>
      </c>
      <c r="J1535" t="s">
        <v>2457</v>
      </c>
      <c r="K1535">
        <v>198</v>
      </c>
      <c r="L1535" s="73">
        <v>91.502758165396003</v>
      </c>
      <c r="M1535">
        <v>198</v>
      </c>
      <c r="N1535">
        <v>1</v>
      </c>
      <c r="O1535" s="73">
        <v>92.819931490186903</v>
      </c>
      <c r="P1535">
        <v>198</v>
      </c>
      <c r="Q1535">
        <v>1</v>
      </c>
      <c r="R1535">
        <v>196</v>
      </c>
      <c r="S1535">
        <v>0.99881677377306699</v>
      </c>
      <c r="T1535">
        <v>29.183481209824599</v>
      </c>
      <c r="U1535">
        <v>0.56402366808443405</v>
      </c>
      <c r="V1535">
        <v>147</v>
      </c>
      <c r="W1535">
        <v>6.8437761531878902E-2</v>
      </c>
      <c r="X1535">
        <v>30</v>
      </c>
      <c r="Y1535">
        <v>198</v>
      </c>
      <c r="Z1535">
        <v>1</v>
      </c>
      <c r="AA1535">
        <v>30.492859998858499</v>
      </c>
      <c r="AB1535">
        <v>191</v>
      </c>
      <c r="AC1535">
        <v>0.98538767530458105</v>
      </c>
      <c r="AD1535">
        <v>7</v>
      </c>
      <c r="AE1535">
        <v>1.46123246954182E-2</v>
      </c>
      <c r="AF1535">
        <v>0</v>
      </c>
      <c r="AG1535">
        <v>0</v>
      </c>
      <c r="AH1535">
        <v>2.4478589649335402E-4</v>
      </c>
      <c r="AI1535">
        <v>8</v>
      </c>
      <c r="AJ1535" s="73">
        <v>87.399052116528907</v>
      </c>
      <c r="AK1535">
        <v>198</v>
      </c>
      <c r="AL1535">
        <v>1</v>
      </c>
      <c r="AM1535">
        <v>0</v>
      </c>
      <c r="AN1535">
        <v>0</v>
      </c>
      <c r="AO1535">
        <v>3.1643373551694602E-2</v>
      </c>
      <c r="AP1535">
        <v>2</v>
      </c>
      <c r="AQ1535">
        <v>198</v>
      </c>
      <c r="AR1535">
        <v>1</v>
      </c>
      <c r="AS1535">
        <v>0</v>
      </c>
      <c r="AT1535">
        <v>0</v>
      </c>
      <c r="AU1535">
        <v>0</v>
      </c>
      <c r="AV1535">
        <v>0</v>
      </c>
      <c r="AW1535">
        <v>198</v>
      </c>
      <c r="AX1535">
        <v>0.999999999999999</v>
      </c>
      <c r="AY1535" s="73">
        <v>87.049635139756006</v>
      </c>
      <c r="AZ1535">
        <v>198</v>
      </c>
      <c r="BA1535">
        <v>1</v>
      </c>
      <c r="BB1535">
        <v>189</v>
      </c>
      <c r="BC1535">
        <v>0.95210971414877799</v>
      </c>
      <c r="BD1535">
        <v>7</v>
      </c>
      <c r="BE1535">
        <v>1.6246912299526899E-2</v>
      </c>
      <c r="BF1535">
        <v>91.502758165396003</v>
      </c>
      <c r="BG1535">
        <v>92.819931490186903</v>
      </c>
      <c r="BH1535">
        <v>87.049635139756006</v>
      </c>
      <c r="BI1535">
        <v>87.399052116528907</v>
      </c>
    </row>
    <row r="1536" spans="1:61" x14ac:dyDescent="0.25">
      <c r="A1536" s="10" t="str">
        <f>VLOOKUP(D1536,'Index-Relations'!E:F,2,FALSE)</f>
        <v>ESG</v>
      </c>
      <c r="B1536" t="s">
        <v>3450</v>
      </c>
      <c r="C1536" s="53" t="s">
        <v>2768</v>
      </c>
      <c r="D1536" s="59" t="s">
        <v>3026</v>
      </c>
      <c r="E1536" s="59" t="s">
        <v>4964</v>
      </c>
      <c r="F1536" t="s">
        <v>604</v>
      </c>
      <c r="G1536" t="s">
        <v>603</v>
      </c>
      <c r="H1536" t="s">
        <v>605</v>
      </c>
      <c r="I1536" s="52">
        <v>45383</v>
      </c>
      <c r="J1536" t="s">
        <v>2457</v>
      </c>
      <c r="K1536">
        <v>199</v>
      </c>
      <c r="L1536">
        <v>93.378025438254596</v>
      </c>
      <c r="M1536">
        <v>199</v>
      </c>
      <c r="N1536">
        <v>1</v>
      </c>
      <c r="O1536">
        <v>94.370637351603094</v>
      </c>
      <c r="P1536">
        <v>199</v>
      </c>
      <c r="Q1536">
        <v>1</v>
      </c>
      <c r="R1536">
        <v>197</v>
      </c>
      <c r="S1536">
        <v>0.99888747767535202</v>
      </c>
      <c r="T1536">
        <v>29.177659598334699</v>
      </c>
      <c r="U1536">
        <v>0.56198382930994795</v>
      </c>
      <c r="V1536">
        <v>148</v>
      </c>
      <c r="W1536">
        <v>6.8115364792100702E-2</v>
      </c>
      <c r="X1536">
        <v>30</v>
      </c>
      <c r="Y1536">
        <v>199</v>
      </c>
      <c r="Z1536">
        <v>1</v>
      </c>
      <c r="AA1536">
        <v>29.416506871259699</v>
      </c>
      <c r="AB1536">
        <v>192</v>
      </c>
      <c r="AC1536">
        <v>0.98475674285435999</v>
      </c>
      <c r="AD1536">
        <v>7</v>
      </c>
      <c r="AE1536">
        <v>1.52432571456395E-2</v>
      </c>
      <c r="AF1536">
        <v>0</v>
      </c>
      <c r="AG1536">
        <v>0</v>
      </c>
      <c r="AH1536">
        <v>2.4446414246773998E-4</v>
      </c>
      <c r="AI1536">
        <v>8</v>
      </c>
      <c r="AJ1536">
        <v>90.367672696831306</v>
      </c>
      <c r="AK1536">
        <v>199</v>
      </c>
      <c r="AL1536">
        <v>1</v>
      </c>
      <c r="AM1536">
        <v>0</v>
      </c>
      <c r="AN1536">
        <v>0</v>
      </c>
      <c r="AO1536">
        <v>2.6752978059699801E-2</v>
      </c>
      <c r="AP1536">
        <v>2</v>
      </c>
      <c r="AQ1536">
        <v>199</v>
      </c>
      <c r="AR1536">
        <v>0.999999999999999</v>
      </c>
      <c r="AS1536">
        <v>0</v>
      </c>
      <c r="AT1536">
        <v>0</v>
      </c>
      <c r="AU1536">
        <v>0</v>
      </c>
      <c r="AV1536">
        <v>0</v>
      </c>
      <c r="AW1536">
        <v>199</v>
      </c>
      <c r="AX1536">
        <v>0.999999999999999</v>
      </c>
      <c r="AY1536">
        <v>91.177084047266007</v>
      </c>
      <c r="AZ1536">
        <v>199</v>
      </c>
      <c r="BA1536">
        <v>1</v>
      </c>
      <c r="BB1536">
        <v>190</v>
      </c>
      <c r="BC1536">
        <v>0.95665839322801305</v>
      </c>
      <c r="BD1536">
        <v>7</v>
      </c>
      <c r="BE1536">
        <v>1.6588628712286901E-2</v>
      </c>
      <c r="BF1536">
        <v>91.731576502189</v>
      </c>
      <c r="BG1536">
        <v>92.809753588287904</v>
      </c>
      <c r="BH1536">
        <v>87.685823364185893</v>
      </c>
      <c r="BI1536">
        <v>87.470590294646001</v>
      </c>
    </row>
    <row r="1537" spans="1:61" x14ac:dyDescent="0.25">
      <c r="A1537" s="10" t="str">
        <f>VLOOKUP(D1537,'Index-Relations'!E:F,2,FALSE)</f>
        <v>ESG</v>
      </c>
      <c r="B1537" t="s">
        <v>3450</v>
      </c>
      <c r="C1537" s="53" t="s">
        <v>2769</v>
      </c>
      <c r="D1537" s="59" t="s">
        <v>3026</v>
      </c>
      <c r="E1537" s="59" t="s">
        <v>4965</v>
      </c>
      <c r="F1537" t="s">
        <v>604</v>
      </c>
      <c r="G1537" t="s">
        <v>603</v>
      </c>
      <c r="H1537" t="s">
        <v>605</v>
      </c>
      <c r="I1537" s="52">
        <v>45352</v>
      </c>
      <c r="J1537" t="s">
        <v>2457</v>
      </c>
      <c r="K1537">
        <v>199</v>
      </c>
      <c r="L1537">
        <v>93.447447690753194</v>
      </c>
      <c r="M1537">
        <v>199</v>
      </c>
      <c r="N1537">
        <v>1</v>
      </c>
      <c r="O1537">
        <v>94.342224259540203</v>
      </c>
      <c r="P1537">
        <v>199</v>
      </c>
      <c r="Q1537">
        <v>1</v>
      </c>
      <c r="R1537">
        <v>197</v>
      </c>
      <c r="S1537">
        <v>0.99898386103940495</v>
      </c>
      <c r="T1537">
        <v>28.9274590097511</v>
      </c>
      <c r="U1537">
        <v>0.52523448721599397</v>
      </c>
      <c r="V1537">
        <v>144</v>
      </c>
      <c r="W1537">
        <v>6.6640813847859803E-2</v>
      </c>
      <c r="X1537">
        <v>24</v>
      </c>
      <c r="Y1537">
        <v>199</v>
      </c>
      <c r="Z1537">
        <v>1</v>
      </c>
      <c r="AA1537">
        <v>32.277729894501199</v>
      </c>
      <c r="AB1537">
        <v>192</v>
      </c>
      <c r="AC1537">
        <v>0.98485401656084703</v>
      </c>
      <c r="AD1537">
        <v>7</v>
      </c>
      <c r="AE1537">
        <v>1.5145983439152501E-2</v>
      </c>
      <c r="AF1537">
        <v>0</v>
      </c>
      <c r="AG1537">
        <v>0</v>
      </c>
      <c r="AH1537">
        <v>2.0565647838660901E-5</v>
      </c>
      <c r="AI1537">
        <v>2</v>
      </c>
      <c r="AJ1537">
        <v>90.400585181039204</v>
      </c>
      <c r="AK1537">
        <v>199</v>
      </c>
      <c r="AL1537">
        <v>1</v>
      </c>
      <c r="AM1537">
        <v>0</v>
      </c>
      <c r="AN1537">
        <v>0</v>
      </c>
      <c r="AO1537">
        <v>2.5254544658681901E-2</v>
      </c>
      <c r="AP1537">
        <v>2</v>
      </c>
      <c r="AQ1537">
        <v>199</v>
      </c>
      <c r="AR1537">
        <v>0.999999999999999</v>
      </c>
      <c r="AS1537">
        <v>0</v>
      </c>
      <c r="AT1537">
        <v>0</v>
      </c>
      <c r="AU1537">
        <v>0</v>
      </c>
      <c r="AV1537">
        <v>0</v>
      </c>
      <c r="AW1537">
        <v>199</v>
      </c>
      <c r="AX1537">
        <v>0.999999999999999</v>
      </c>
      <c r="AY1537">
        <v>91.356567784459699</v>
      </c>
      <c r="AZ1537">
        <v>199</v>
      </c>
      <c r="BA1537">
        <v>1</v>
      </c>
      <c r="BB1537">
        <v>190</v>
      </c>
      <c r="BC1537">
        <v>0.95823788910829499</v>
      </c>
      <c r="BD1537">
        <v>7</v>
      </c>
      <c r="BE1537">
        <v>1.6507566233021999E-2</v>
      </c>
      <c r="BF1537">
        <v>91.829818543744906</v>
      </c>
      <c r="BG1537">
        <v>92.7920855308179</v>
      </c>
      <c r="BH1537">
        <v>87.960513927929</v>
      </c>
      <c r="BI1537">
        <v>87.466587161644895</v>
      </c>
    </row>
    <row r="1538" spans="1:61" x14ac:dyDescent="0.25">
      <c r="A1538" s="10" t="str">
        <f>VLOOKUP(D1538,'Index-Relations'!E:F,2,FALSE)</f>
        <v>ESG</v>
      </c>
      <c r="B1538" t="s">
        <v>3450</v>
      </c>
      <c r="C1538" s="53" t="s">
        <v>2770</v>
      </c>
      <c r="D1538" s="59" t="s">
        <v>3026</v>
      </c>
      <c r="E1538" s="59" t="s">
        <v>4966</v>
      </c>
      <c r="F1538" t="s">
        <v>604</v>
      </c>
      <c r="G1538" t="s">
        <v>603</v>
      </c>
      <c r="H1538" t="s">
        <v>605</v>
      </c>
      <c r="I1538" s="52">
        <v>45323</v>
      </c>
      <c r="J1538" t="s">
        <v>2457</v>
      </c>
      <c r="K1538">
        <v>199</v>
      </c>
      <c r="L1538">
        <v>93.539754833883094</v>
      </c>
      <c r="M1538">
        <v>199</v>
      </c>
      <c r="N1538">
        <v>1</v>
      </c>
      <c r="O1538">
        <v>94.325202358053403</v>
      </c>
      <c r="P1538">
        <v>199</v>
      </c>
      <c r="Q1538">
        <v>1</v>
      </c>
      <c r="R1538">
        <v>197</v>
      </c>
      <c r="S1538">
        <v>0.999050945380759</v>
      </c>
      <c r="T1538">
        <v>28.695994056713801</v>
      </c>
      <c r="U1538">
        <v>0.51468533589437504</v>
      </c>
      <c r="V1538">
        <v>144</v>
      </c>
      <c r="W1538">
        <v>6.3583027400653497E-2</v>
      </c>
      <c r="X1538">
        <v>24</v>
      </c>
      <c r="Y1538">
        <v>199</v>
      </c>
      <c r="Z1538">
        <v>1</v>
      </c>
      <c r="AA1538">
        <v>29.8555058327069</v>
      </c>
      <c r="AB1538">
        <v>192</v>
      </c>
      <c r="AC1538">
        <v>0.98395622852373898</v>
      </c>
      <c r="AD1538">
        <v>7</v>
      </c>
      <c r="AE1538">
        <v>1.6043771476260099E-2</v>
      </c>
      <c r="AF1538">
        <v>0</v>
      </c>
      <c r="AG1538">
        <v>7.633E-17</v>
      </c>
      <c r="AH1538">
        <v>1.5977835943752601E-4</v>
      </c>
      <c r="AI1538">
        <v>4</v>
      </c>
      <c r="AJ1538">
        <v>90.621537473738897</v>
      </c>
      <c r="AK1538">
        <v>199</v>
      </c>
      <c r="AL1538">
        <v>1</v>
      </c>
      <c r="AM1538">
        <v>0</v>
      </c>
      <c r="AN1538">
        <v>0</v>
      </c>
      <c r="AO1538">
        <v>2.5210924293711998E-2</v>
      </c>
      <c r="AP1538">
        <v>2</v>
      </c>
      <c r="AQ1538">
        <v>199</v>
      </c>
      <c r="AR1538">
        <v>1</v>
      </c>
      <c r="AS1538">
        <v>0</v>
      </c>
      <c r="AT1538">
        <v>0</v>
      </c>
      <c r="AU1538">
        <v>0</v>
      </c>
      <c r="AV1538">
        <v>0</v>
      </c>
      <c r="AW1538">
        <v>199</v>
      </c>
      <c r="AX1538">
        <v>0.999999999999999</v>
      </c>
      <c r="AY1538">
        <v>91.425542229412997</v>
      </c>
      <c r="AZ1538">
        <v>199</v>
      </c>
      <c r="BA1538">
        <v>1</v>
      </c>
      <c r="BB1538">
        <v>190</v>
      </c>
      <c r="BC1538">
        <v>0.95723973993409395</v>
      </c>
      <c r="BD1538">
        <v>7</v>
      </c>
      <c r="BE1538">
        <v>1.7549335772193701E-2</v>
      </c>
      <c r="BF1538">
        <v>92.014279995886</v>
      </c>
      <c r="BG1538">
        <v>92.826904790596998</v>
      </c>
      <c r="BH1538">
        <v>88.055075755661903</v>
      </c>
      <c r="BI1538">
        <v>87.824724622833998</v>
      </c>
    </row>
    <row r="1539" spans="1:61" x14ac:dyDescent="0.25">
      <c r="A1539" s="10" t="str">
        <f>VLOOKUP(D1539,'Index-Relations'!E:F,2,FALSE)</f>
        <v>ESG</v>
      </c>
      <c r="B1539" t="s">
        <v>3450</v>
      </c>
      <c r="C1539" s="53" t="s">
        <v>2760</v>
      </c>
      <c r="D1539" s="59" t="s">
        <v>3027</v>
      </c>
      <c r="E1539" s="59" t="s">
        <v>4967</v>
      </c>
      <c r="F1539" t="s">
        <v>607</v>
      </c>
      <c r="G1539" t="s">
        <v>606</v>
      </c>
      <c r="H1539" t="s">
        <v>608</v>
      </c>
      <c r="I1539" s="52">
        <v>45658</v>
      </c>
      <c r="J1539" t="s">
        <v>2457</v>
      </c>
      <c r="K1539">
        <v>307</v>
      </c>
      <c r="L1539" s="73">
        <v>93.228893477108997</v>
      </c>
      <c r="M1539">
        <v>305</v>
      </c>
      <c r="N1539">
        <v>0.99956504874343299</v>
      </c>
      <c r="O1539" s="73">
        <v>93.587197479606999</v>
      </c>
      <c r="P1539">
        <v>305</v>
      </c>
      <c r="Q1539">
        <v>0.99956504874343299</v>
      </c>
      <c r="R1539">
        <v>301</v>
      </c>
      <c r="S1539">
        <v>0.99832884958682999</v>
      </c>
      <c r="T1539">
        <v>32.726537376457102</v>
      </c>
      <c r="U1539">
        <v>0.65898881415946498</v>
      </c>
      <c r="V1539">
        <v>219</v>
      </c>
      <c r="W1539">
        <v>8.2639627199382407E-2</v>
      </c>
      <c r="X1539">
        <v>40</v>
      </c>
      <c r="Y1539">
        <v>305</v>
      </c>
      <c r="Z1539">
        <v>0.99956504874343299</v>
      </c>
      <c r="AA1539">
        <v>34.998487953800797</v>
      </c>
      <c r="AB1539">
        <v>291</v>
      </c>
      <c r="AC1539">
        <v>0.97052017120593903</v>
      </c>
      <c r="AD1539">
        <v>14</v>
      </c>
      <c r="AE1539">
        <v>2.90448775374939E-2</v>
      </c>
      <c r="AF1539">
        <v>2</v>
      </c>
      <c r="AG1539">
        <v>4.3495125656693999E-4</v>
      </c>
      <c r="AH1539">
        <v>5.1028422414735397E-3</v>
      </c>
      <c r="AI1539">
        <v>21</v>
      </c>
      <c r="AJ1539" s="73">
        <v>89.214851317987893</v>
      </c>
      <c r="AK1539">
        <v>305</v>
      </c>
      <c r="AL1539">
        <v>0.99956504874343299</v>
      </c>
      <c r="AM1539">
        <v>0</v>
      </c>
      <c r="AN1539">
        <v>0</v>
      </c>
      <c r="AO1539">
        <v>4.4917867629367898E-2</v>
      </c>
      <c r="AP1539">
        <v>3</v>
      </c>
      <c r="AQ1539">
        <v>306</v>
      </c>
      <c r="AR1539">
        <v>0.99973201468915596</v>
      </c>
      <c r="AS1539">
        <v>2.7981860522381899E-2</v>
      </c>
      <c r="AT1539">
        <v>5</v>
      </c>
      <c r="AU1539">
        <v>0</v>
      </c>
      <c r="AV1539">
        <v>0</v>
      </c>
      <c r="AW1539">
        <v>306</v>
      </c>
      <c r="AX1539">
        <v>0.99973201468915596</v>
      </c>
      <c r="AY1539" s="73">
        <v>90.458004939626903</v>
      </c>
      <c r="AZ1539">
        <v>305</v>
      </c>
      <c r="BA1539">
        <v>0.99956504874343299</v>
      </c>
      <c r="BB1539">
        <v>295</v>
      </c>
      <c r="BC1539">
        <v>0.93698855534438097</v>
      </c>
      <c r="BD1539">
        <v>8</v>
      </c>
      <c r="BE1539">
        <v>1.78255917154072E-2</v>
      </c>
      <c r="BF1539">
        <v>93.228893477108997</v>
      </c>
      <c r="BG1539">
        <v>93.587197479606999</v>
      </c>
      <c r="BH1539">
        <v>90.458004939626903</v>
      </c>
      <c r="BI1539">
        <v>89.214851317987893</v>
      </c>
    </row>
    <row r="1540" spans="1:61" x14ac:dyDescent="0.25">
      <c r="A1540" s="10" t="str">
        <f>VLOOKUP(D1540,'Index-Relations'!E:F,2,FALSE)</f>
        <v>ESG</v>
      </c>
      <c r="B1540" t="s">
        <v>3450</v>
      </c>
      <c r="C1540" s="53" t="s">
        <v>2761</v>
      </c>
      <c r="D1540" s="59" t="s">
        <v>3027</v>
      </c>
      <c r="E1540" s="59" t="s">
        <v>4968</v>
      </c>
      <c r="F1540" t="s">
        <v>607</v>
      </c>
      <c r="G1540" t="s">
        <v>606</v>
      </c>
      <c r="H1540" t="s">
        <v>608</v>
      </c>
      <c r="I1540" s="52">
        <v>45628</v>
      </c>
      <c r="J1540" t="s">
        <v>2457</v>
      </c>
      <c r="K1540">
        <v>313</v>
      </c>
      <c r="L1540" s="73">
        <v>91.200942289099999</v>
      </c>
      <c r="M1540">
        <v>310</v>
      </c>
      <c r="N1540">
        <v>0.99959381228666</v>
      </c>
      <c r="O1540" s="73">
        <v>93.0582737535549</v>
      </c>
      <c r="P1540">
        <v>310</v>
      </c>
      <c r="Q1540">
        <v>0.99959381228666</v>
      </c>
      <c r="R1540">
        <v>307</v>
      </c>
      <c r="S1540">
        <v>0.99882705023544804</v>
      </c>
      <c r="T1540">
        <v>30.278371005539299</v>
      </c>
      <c r="U1540">
        <v>0.59693979498572602</v>
      </c>
      <c r="V1540">
        <v>225</v>
      </c>
      <c r="W1540">
        <v>7.5271772208466203E-2</v>
      </c>
      <c r="X1540">
        <v>42</v>
      </c>
      <c r="Y1540">
        <v>310</v>
      </c>
      <c r="Z1540">
        <v>0.99959381228666</v>
      </c>
      <c r="AA1540">
        <v>27.182160784807799</v>
      </c>
      <c r="AB1540">
        <v>295</v>
      </c>
      <c r="AC1540">
        <v>0.96198371338400401</v>
      </c>
      <c r="AD1540">
        <v>15</v>
      </c>
      <c r="AE1540">
        <v>3.76100989026555E-2</v>
      </c>
      <c r="AF1540">
        <v>3</v>
      </c>
      <c r="AG1540">
        <v>4.0618771334003501E-4</v>
      </c>
      <c r="AH1540">
        <v>5.9810837686241503E-3</v>
      </c>
      <c r="AI1540">
        <v>22</v>
      </c>
      <c r="AJ1540" s="73">
        <v>88.277474888661899</v>
      </c>
      <c r="AK1540">
        <v>310</v>
      </c>
      <c r="AL1540">
        <v>0.99959381228666</v>
      </c>
      <c r="AM1540">
        <v>0</v>
      </c>
      <c r="AN1540">
        <v>0</v>
      </c>
      <c r="AO1540">
        <v>3.3161488748853198E-2</v>
      </c>
      <c r="AP1540">
        <v>3</v>
      </c>
      <c r="AQ1540">
        <v>312</v>
      </c>
      <c r="AR1540">
        <v>0.99976712258926104</v>
      </c>
      <c r="AS1540">
        <v>2.0513887087954302E-2</v>
      </c>
      <c r="AT1540">
        <v>5</v>
      </c>
      <c r="AU1540">
        <v>0</v>
      </c>
      <c r="AV1540">
        <v>0</v>
      </c>
      <c r="AW1540">
        <v>312</v>
      </c>
      <c r="AX1540">
        <v>0.99976712258926104</v>
      </c>
      <c r="AY1540" s="73">
        <v>85.790895602609993</v>
      </c>
      <c r="AZ1540">
        <v>310</v>
      </c>
      <c r="BA1540">
        <v>0.99959381228666</v>
      </c>
      <c r="BB1540">
        <v>299</v>
      </c>
      <c r="BC1540">
        <v>0.89428873518246299</v>
      </c>
      <c r="BD1540">
        <v>10</v>
      </c>
      <c r="BE1540">
        <v>7.2316898657944703E-2</v>
      </c>
      <c r="BF1540">
        <v>91.200942289099999</v>
      </c>
      <c r="BG1540">
        <v>93.0582737535549</v>
      </c>
      <c r="BH1540">
        <v>85.790895602609993</v>
      </c>
      <c r="BI1540">
        <v>88.277474888661899</v>
      </c>
    </row>
    <row r="1541" spans="1:61" x14ac:dyDescent="0.25">
      <c r="A1541" s="10" t="str">
        <f>VLOOKUP(D1541,'Index-Relations'!E:F,2,FALSE)</f>
        <v>ESG</v>
      </c>
      <c r="B1541" t="s">
        <v>3450</v>
      </c>
      <c r="C1541" s="53" t="s">
        <v>2762</v>
      </c>
      <c r="D1541" s="59" t="s">
        <v>3027</v>
      </c>
      <c r="E1541" s="59" t="s">
        <v>4969</v>
      </c>
      <c r="F1541" t="s">
        <v>607</v>
      </c>
      <c r="G1541" t="s">
        <v>606</v>
      </c>
      <c r="H1541" t="s">
        <v>608</v>
      </c>
      <c r="I1541" s="52">
        <v>45597</v>
      </c>
      <c r="J1541" t="s">
        <v>2457</v>
      </c>
      <c r="K1541">
        <v>313</v>
      </c>
      <c r="L1541" s="73">
        <v>91.257657979616894</v>
      </c>
      <c r="M1541">
        <v>310</v>
      </c>
      <c r="N1541">
        <v>0.99955108118988201</v>
      </c>
      <c r="O1541" s="73">
        <v>93.095637985722007</v>
      </c>
      <c r="P1541">
        <v>310</v>
      </c>
      <c r="Q1541">
        <v>0.99955108118988201</v>
      </c>
      <c r="R1541">
        <v>307</v>
      </c>
      <c r="S1541">
        <v>0.99875449732222099</v>
      </c>
      <c r="T1541">
        <v>30.686353815104699</v>
      </c>
      <c r="U1541">
        <v>0.59826502023460604</v>
      </c>
      <c r="V1541">
        <v>224</v>
      </c>
      <c r="W1541">
        <v>7.6266327345666199E-2</v>
      </c>
      <c r="X1541">
        <v>42</v>
      </c>
      <c r="Y1541">
        <v>310</v>
      </c>
      <c r="Z1541">
        <v>0.99955108118988201</v>
      </c>
      <c r="AA1541">
        <v>28.1128269865577</v>
      </c>
      <c r="AB1541">
        <v>295</v>
      </c>
      <c r="AC1541">
        <v>0.95989068261514598</v>
      </c>
      <c r="AD1541">
        <v>15</v>
      </c>
      <c r="AE1541">
        <v>3.9660398574736903E-2</v>
      </c>
      <c r="AF1541">
        <v>3</v>
      </c>
      <c r="AG1541">
        <v>4.4891881011664599E-4</v>
      </c>
      <c r="AH1541">
        <v>8.6827769556285794E-3</v>
      </c>
      <c r="AI1541">
        <v>22</v>
      </c>
      <c r="AJ1541" s="73">
        <v>88.428692291505897</v>
      </c>
      <c r="AK1541">
        <v>310</v>
      </c>
      <c r="AL1541">
        <v>0.99955108118988201</v>
      </c>
      <c r="AM1541">
        <v>0</v>
      </c>
      <c r="AN1541">
        <v>0</v>
      </c>
      <c r="AO1541">
        <v>3.4124250092080997E-2</v>
      </c>
      <c r="AP1541">
        <v>3</v>
      </c>
      <c r="AQ1541">
        <v>312</v>
      </c>
      <c r="AR1541">
        <v>0.99971336179658599</v>
      </c>
      <c r="AS1541">
        <v>2.0906977993557899E-2</v>
      </c>
      <c r="AT1541">
        <v>5</v>
      </c>
      <c r="AU1541">
        <v>0</v>
      </c>
      <c r="AV1541">
        <v>0</v>
      </c>
      <c r="AW1541">
        <v>312</v>
      </c>
      <c r="AX1541">
        <v>0.99971336179658599</v>
      </c>
      <c r="AY1541" s="73">
        <v>85.866196327167998</v>
      </c>
      <c r="AZ1541">
        <v>310</v>
      </c>
      <c r="BA1541">
        <v>0.99955108118988201</v>
      </c>
      <c r="BB1541">
        <v>298</v>
      </c>
      <c r="BC1541">
        <v>0.88603921795554996</v>
      </c>
      <c r="BD1541">
        <v>11</v>
      </c>
      <c r="BE1541">
        <v>7.9549893748954104E-2</v>
      </c>
      <c r="BF1541">
        <v>91.257657979616894</v>
      </c>
      <c r="BG1541">
        <v>93.095637985722007</v>
      </c>
      <c r="BH1541">
        <v>85.866196327167998</v>
      </c>
      <c r="BI1541">
        <v>88.428692291505897</v>
      </c>
    </row>
    <row r="1542" spans="1:61" x14ac:dyDescent="0.25">
      <c r="A1542" s="10" t="str">
        <f>VLOOKUP(D1542,'Index-Relations'!E:F,2,FALSE)</f>
        <v>ESG</v>
      </c>
      <c r="B1542" t="s">
        <v>3450</v>
      </c>
      <c r="C1542" s="53" t="s">
        <v>2763</v>
      </c>
      <c r="D1542" s="59" t="s">
        <v>3027</v>
      </c>
      <c r="E1542" s="59" t="s">
        <v>4970</v>
      </c>
      <c r="F1542" t="s">
        <v>607</v>
      </c>
      <c r="G1542" t="s">
        <v>606</v>
      </c>
      <c r="H1542" t="s">
        <v>608</v>
      </c>
      <c r="I1542" s="52">
        <v>45566</v>
      </c>
      <c r="J1542" t="s">
        <v>2457</v>
      </c>
      <c r="K1542">
        <v>313</v>
      </c>
      <c r="L1542" s="73">
        <v>91.300113927872005</v>
      </c>
      <c r="M1542">
        <v>310</v>
      </c>
      <c r="N1542">
        <v>0.99954118778745105</v>
      </c>
      <c r="O1542" s="73">
        <v>93.085997552730902</v>
      </c>
      <c r="P1542">
        <v>310</v>
      </c>
      <c r="Q1542">
        <v>0.99954118778745105</v>
      </c>
      <c r="R1542">
        <v>307</v>
      </c>
      <c r="S1542">
        <v>0.99869127937589697</v>
      </c>
      <c r="T1542">
        <v>30.5450530022122</v>
      </c>
      <c r="U1542">
        <v>0.598787922479879</v>
      </c>
      <c r="V1542">
        <v>224</v>
      </c>
      <c r="W1542">
        <v>7.7191758351713297E-2</v>
      </c>
      <c r="X1542">
        <v>42</v>
      </c>
      <c r="Y1542">
        <v>310</v>
      </c>
      <c r="Z1542">
        <v>0.99954118778745105</v>
      </c>
      <c r="AA1542">
        <v>27.653305215431601</v>
      </c>
      <c r="AB1542">
        <v>296</v>
      </c>
      <c r="AC1542">
        <v>0.96526965131610998</v>
      </c>
      <c r="AD1542">
        <v>14</v>
      </c>
      <c r="AE1542">
        <v>3.4271536471341901E-2</v>
      </c>
      <c r="AF1542">
        <v>3</v>
      </c>
      <c r="AG1542">
        <v>4.5881221254780798E-4</v>
      </c>
      <c r="AH1542">
        <v>5.9573248851509603E-3</v>
      </c>
      <c r="AI1542">
        <v>22</v>
      </c>
      <c r="AJ1542" s="73">
        <v>88.537473834519005</v>
      </c>
      <c r="AK1542">
        <v>310</v>
      </c>
      <c r="AL1542">
        <v>0.99954118778745105</v>
      </c>
      <c r="AM1542">
        <v>0</v>
      </c>
      <c r="AN1542">
        <v>0</v>
      </c>
      <c r="AO1542">
        <v>3.5958341319648597E-2</v>
      </c>
      <c r="AP1542">
        <v>3</v>
      </c>
      <c r="AQ1542">
        <v>312</v>
      </c>
      <c r="AR1542">
        <v>0.99970013688178405</v>
      </c>
      <c r="AS1542">
        <v>2.09539862616668E-2</v>
      </c>
      <c r="AT1542">
        <v>5</v>
      </c>
      <c r="AU1542">
        <v>0</v>
      </c>
      <c r="AV1542">
        <v>0</v>
      </c>
      <c r="AW1542">
        <v>312</v>
      </c>
      <c r="AX1542">
        <v>0.99970013688178405</v>
      </c>
      <c r="AY1542" s="73">
        <v>85.912462654603999</v>
      </c>
      <c r="AZ1542">
        <v>310</v>
      </c>
      <c r="BA1542">
        <v>0.99954118778745105</v>
      </c>
      <c r="BB1542">
        <v>298</v>
      </c>
      <c r="BC1542">
        <v>0.88395676978761295</v>
      </c>
      <c r="BD1542">
        <v>11</v>
      </c>
      <c r="BE1542">
        <v>7.9785025774522594E-2</v>
      </c>
      <c r="BF1542">
        <v>91.300113927872005</v>
      </c>
      <c r="BG1542">
        <v>93.085997552730902</v>
      </c>
      <c r="BH1542">
        <v>85.912462654603999</v>
      </c>
      <c r="BI1542">
        <v>88.537473834519005</v>
      </c>
    </row>
    <row r="1543" spans="1:61" x14ac:dyDescent="0.25">
      <c r="A1543" s="10" t="str">
        <f>VLOOKUP(D1543,'Index-Relations'!E:F,2,FALSE)</f>
        <v>ESG</v>
      </c>
      <c r="B1543" t="s">
        <v>3450</v>
      </c>
      <c r="C1543" s="53" t="s">
        <v>2764</v>
      </c>
      <c r="D1543" s="59" t="s">
        <v>3027</v>
      </c>
      <c r="E1543" s="59" t="s">
        <v>4971</v>
      </c>
      <c r="F1543" t="s">
        <v>607</v>
      </c>
      <c r="G1543" t="s">
        <v>606</v>
      </c>
      <c r="H1543" t="s">
        <v>608</v>
      </c>
      <c r="I1543" s="52">
        <v>45537</v>
      </c>
      <c r="J1543" t="s">
        <v>2457</v>
      </c>
      <c r="K1543">
        <v>312</v>
      </c>
      <c r="L1543" s="73">
        <v>91.700680837793897</v>
      </c>
      <c r="M1543">
        <v>310</v>
      </c>
      <c r="N1543">
        <v>0.99982545610652396</v>
      </c>
      <c r="O1543" s="73">
        <v>93.069651320713902</v>
      </c>
      <c r="P1543">
        <v>310</v>
      </c>
      <c r="Q1543">
        <v>0.99982545610652396</v>
      </c>
      <c r="R1543">
        <v>307</v>
      </c>
      <c r="S1543">
        <v>0.99908894556718697</v>
      </c>
      <c r="T1543">
        <v>30.697744955717301</v>
      </c>
      <c r="U1543">
        <v>0.60277541755341202</v>
      </c>
      <c r="V1543">
        <v>224</v>
      </c>
      <c r="W1543">
        <v>7.8210694456567101E-2</v>
      </c>
      <c r="X1543">
        <v>42</v>
      </c>
      <c r="Y1543">
        <v>310</v>
      </c>
      <c r="Z1543">
        <v>0.99982545610652396</v>
      </c>
      <c r="AA1543">
        <v>29.180543440463001</v>
      </c>
      <c r="AB1543">
        <v>296</v>
      </c>
      <c r="AC1543">
        <v>0.96410265188278199</v>
      </c>
      <c r="AD1543">
        <v>14</v>
      </c>
      <c r="AE1543">
        <v>3.5722804223742098E-2</v>
      </c>
      <c r="AF1543">
        <v>2</v>
      </c>
      <c r="AG1543">
        <v>1.7454389347546599E-4</v>
      </c>
      <c r="AH1543">
        <v>5.9679363558027103E-3</v>
      </c>
      <c r="AI1543">
        <v>21</v>
      </c>
      <c r="AJ1543" s="73">
        <v>89.229384035064996</v>
      </c>
      <c r="AK1543">
        <v>310</v>
      </c>
      <c r="AL1543">
        <v>0.99982545610652396</v>
      </c>
      <c r="AM1543">
        <v>0</v>
      </c>
      <c r="AN1543">
        <v>0</v>
      </c>
      <c r="AO1543">
        <v>3.2159774190415297E-2</v>
      </c>
      <c r="AP1543">
        <v>3</v>
      </c>
      <c r="AQ1543">
        <v>312</v>
      </c>
      <c r="AR1543">
        <v>1</v>
      </c>
      <c r="AS1543">
        <v>2.1147231327046202E-2</v>
      </c>
      <c r="AT1543">
        <v>5</v>
      </c>
      <c r="AU1543">
        <v>0</v>
      </c>
      <c r="AV1543">
        <v>0</v>
      </c>
      <c r="AW1543">
        <v>312</v>
      </c>
      <c r="AX1543">
        <v>0.999999999999999</v>
      </c>
      <c r="AY1543" s="73">
        <v>86.557205407595006</v>
      </c>
      <c r="AZ1543">
        <v>310</v>
      </c>
      <c r="BA1543">
        <v>0.99982545610652396</v>
      </c>
      <c r="BB1543">
        <v>298</v>
      </c>
      <c r="BC1543">
        <v>0.88595670212835798</v>
      </c>
      <c r="BD1543">
        <v>11</v>
      </c>
      <c r="BE1543">
        <v>8.1883523681225603E-2</v>
      </c>
      <c r="BF1543">
        <v>91.700680837793897</v>
      </c>
      <c r="BG1543">
        <v>93.069651320713902</v>
      </c>
      <c r="BH1543">
        <v>86.557205407595006</v>
      </c>
      <c r="BI1543">
        <v>89.229384035064996</v>
      </c>
    </row>
    <row r="1544" spans="1:61" x14ac:dyDescent="0.25">
      <c r="A1544" s="10" t="str">
        <f>VLOOKUP(D1544,'Index-Relations'!E:F,2,FALSE)</f>
        <v>ESG</v>
      </c>
      <c r="B1544" t="s">
        <v>3450</v>
      </c>
      <c r="C1544" s="53" t="s">
        <v>3350</v>
      </c>
      <c r="D1544" s="59" t="s">
        <v>3027</v>
      </c>
      <c r="E1544" s="59" t="s">
        <v>4972</v>
      </c>
      <c r="F1544" t="s">
        <v>607</v>
      </c>
      <c r="G1544" t="s">
        <v>606</v>
      </c>
      <c r="H1544" t="s">
        <v>608</v>
      </c>
      <c r="I1544" s="52">
        <v>45505</v>
      </c>
      <c r="J1544" t="s">
        <v>2457</v>
      </c>
      <c r="K1544">
        <v>312</v>
      </c>
      <c r="L1544" s="73">
        <v>91.856810924702998</v>
      </c>
      <c r="M1544">
        <v>310</v>
      </c>
      <c r="N1544">
        <v>0.999819913952115</v>
      </c>
      <c r="O1544" s="73">
        <v>93.115714921554897</v>
      </c>
      <c r="P1544">
        <v>310</v>
      </c>
      <c r="Q1544">
        <v>0.999819913952115</v>
      </c>
      <c r="R1544">
        <v>307</v>
      </c>
      <c r="S1544">
        <v>0.99903109803110601</v>
      </c>
      <c r="T1544">
        <v>30.5009905826726</v>
      </c>
      <c r="U1544">
        <v>0.61152115702948595</v>
      </c>
      <c r="V1544">
        <v>225</v>
      </c>
      <c r="W1544">
        <v>8.3452461547789195E-2</v>
      </c>
      <c r="X1544">
        <v>42</v>
      </c>
      <c r="Y1544">
        <v>310</v>
      </c>
      <c r="Z1544">
        <v>0.999819913952115</v>
      </c>
      <c r="AA1544">
        <v>29.4253097559818</v>
      </c>
      <c r="AB1544">
        <v>297</v>
      </c>
      <c r="AC1544">
        <v>0.96579740928507496</v>
      </c>
      <c r="AD1544">
        <v>13</v>
      </c>
      <c r="AE1544">
        <v>3.4022504667039703E-2</v>
      </c>
      <c r="AF1544">
        <v>2</v>
      </c>
      <c r="AG1544">
        <v>1.8008604788496201E-4</v>
      </c>
      <c r="AH1544">
        <v>5.9994587883437801E-3</v>
      </c>
      <c r="AI1544">
        <v>21</v>
      </c>
      <c r="AJ1544" s="73">
        <v>89.209999826951005</v>
      </c>
      <c r="AK1544">
        <v>310</v>
      </c>
      <c r="AL1544">
        <v>0.999819913952115</v>
      </c>
      <c r="AM1544">
        <v>0</v>
      </c>
      <c r="AN1544">
        <v>0</v>
      </c>
      <c r="AO1544">
        <v>3.1374867451211097E-2</v>
      </c>
      <c r="AP1544">
        <v>3</v>
      </c>
      <c r="AQ1544">
        <v>312</v>
      </c>
      <c r="AR1544">
        <v>1</v>
      </c>
      <c r="AS1544">
        <v>2.0286164339775599E-2</v>
      </c>
      <c r="AT1544">
        <v>5</v>
      </c>
      <c r="AU1544">
        <v>0</v>
      </c>
      <c r="AV1544">
        <v>0</v>
      </c>
      <c r="AW1544">
        <v>311</v>
      </c>
      <c r="AX1544">
        <v>0.99996809908283402</v>
      </c>
      <c r="AY1544" s="73">
        <v>86.939953497312999</v>
      </c>
      <c r="AZ1544">
        <v>310</v>
      </c>
      <c r="BA1544">
        <v>0.999819913952115</v>
      </c>
      <c r="BB1544">
        <v>299</v>
      </c>
      <c r="BC1544">
        <v>0.88835041656301195</v>
      </c>
      <c r="BD1544">
        <v>10</v>
      </c>
      <c r="BE1544">
        <v>8.0274715985776096E-2</v>
      </c>
      <c r="BF1544">
        <v>91.856810924702998</v>
      </c>
      <c r="BG1544">
        <v>93.115714921554897</v>
      </c>
      <c r="BH1544">
        <v>86.939953497312999</v>
      </c>
      <c r="BI1544">
        <v>89.209999826951005</v>
      </c>
    </row>
    <row r="1545" spans="1:61" x14ac:dyDescent="0.25">
      <c r="A1545" s="10" t="str">
        <f>VLOOKUP(D1545,'Index-Relations'!E:F,2,FALSE)</f>
        <v>ESG</v>
      </c>
      <c r="B1545" t="s">
        <v>3450</v>
      </c>
      <c r="C1545" s="53" t="s">
        <v>2765</v>
      </c>
      <c r="D1545" s="59" t="s">
        <v>3027</v>
      </c>
      <c r="E1545" s="59" t="s">
        <v>4973</v>
      </c>
      <c r="F1545" t="s">
        <v>607</v>
      </c>
      <c r="G1545" t="s">
        <v>606</v>
      </c>
      <c r="H1545" t="s">
        <v>608</v>
      </c>
      <c r="I1545" s="52">
        <v>45474</v>
      </c>
      <c r="J1545" t="s">
        <v>2457</v>
      </c>
      <c r="K1545">
        <v>312</v>
      </c>
      <c r="L1545" s="73">
        <v>92.475126007434994</v>
      </c>
      <c r="M1545">
        <v>310</v>
      </c>
      <c r="N1545">
        <v>0.99978852972457899</v>
      </c>
      <c r="O1545" s="73">
        <v>93.148583958751004</v>
      </c>
      <c r="P1545">
        <v>310</v>
      </c>
      <c r="Q1545">
        <v>0.99978852972457899</v>
      </c>
      <c r="R1545">
        <v>307</v>
      </c>
      <c r="S1545">
        <v>0.99884287634137403</v>
      </c>
      <c r="T1545">
        <v>30.203298032676098</v>
      </c>
      <c r="U1545">
        <v>0.626007884979074</v>
      </c>
      <c r="V1545">
        <v>223</v>
      </c>
      <c r="W1545">
        <v>8.5395728821918898E-2</v>
      </c>
      <c r="X1545">
        <v>42</v>
      </c>
      <c r="Y1545">
        <v>310</v>
      </c>
      <c r="Z1545">
        <v>0.99978852972457899</v>
      </c>
      <c r="AA1545">
        <v>29.686262705669101</v>
      </c>
      <c r="AB1545">
        <v>297</v>
      </c>
      <c r="AC1545">
        <v>0.96872524868344301</v>
      </c>
      <c r="AD1545">
        <v>13</v>
      </c>
      <c r="AE1545">
        <v>3.10632810411368E-2</v>
      </c>
      <c r="AF1545">
        <v>2</v>
      </c>
      <c r="AG1545">
        <v>2.1147027541977201E-4</v>
      </c>
      <c r="AH1545">
        <v>6.1522051431189603E-3</v>
      </c>
      <c r="AI1545">
        <v>21</v>
      </c>
      <c r="AJ1545" s="73">
        <v>89.344144044712905</v>
      </c>
      <c r="AK1545">
        <v>310</v>
      </c>
      <c r="AL1545">
        <v>0.99978852972457899</v>
      </c>
      <c r="AM1545">
        <v>0</v>
      </c>
      <c r="AN1545">
        <v>0</v>
      </c>
      <c r="AO1545">
        <v>3.1062881546724201E-2</v>
      </c>
      <c r="AP1545">
        <v>3</v>
      </c>
      <c r="AQ1545">
        <v>312</v>
      </c>
      <c r="AR1545">
        <v>0.999999999999999</v>
      </c>
      <c r="AS1545">
        <v>1.8609218480570101E-2</v>
      </c>
      <c r="AT1545">
        <v>5</v>
      </c>
      <c r="AU1545">
        <v>0</v>
      </c>
      <c r="AV1545">
        <v>0</v>
      </c>
      <c r="AW1545">
        <v>311</v>
      </c>
      <c r="AX1545">
        <v>0.99996780740484603</v>
      </c>
      <c r="AY1545" s="73">
        <v>88.681394782888006</v>
      </c>
      <c r="AZ1545">
        <v>310</v>
      </c>
      <c r="BA1545">
        <v>0.99978852972457899</v>
      </c>
      <c r="BB1545">
        <v>299</v>
      </c>
      <c r="BC1545">
        <v>0.894073450472611</v>
      </c>
      <c r="BD1545">
        <v>10</v>
      </c>
      <c r="BE1545">
        <v>7.4863667980664197E-2</v>
      </c>
      <c r="BF1545">
        <v>92.475126007434994</v>
      </c>
      <c r="BG1545">
        <v>93.148583958751004</v>
      </c>
      <c r="BH1545">
        <v>88.681394782888006</v>
      </c>
      <c r="BI1545">
        <v>89.344144044712905</v>
      </c>
    </row>
    <row r="1546" spans="1:61" x14ac:dyDescent="0.25">
      <c r="A1546" s="10" t="str">
        <f>VLOOKUP(D1546,'Index-Relations'!E:F,2,FALSE)</f>
        <v>ESG</v>
      </c>
      <c r="B1546" t="s">
        <v>3450</v>
      </c>
      <c r="C1546" s="53" t="s">
        <v>2766</v>
      </c>
      <c r="D1546" s="59" t="s">
        <v>3027</v>
      </c>
      <c r="E1546" s="59" t="s">
        <v>4974</v>
      </c>
      <c r="F1546" t="s">
        <v>607</v>
      </c>
      <c r="G1546" t="s">
        <v>606</v>
      </c>
      <c r="H1546" t="s">
        <v>608</v>
      </c>
      <c r="I1546" s="52">
        <v>45446</v>
      </c>
      <c r="J1546" t="s">
        <v>2457</v>
      </c>
      <c r="K1546">
        <v>309</v>
      </c>
      <c r="L1546" s="73">
        <v>92.700441001485999</v>
      </c>
      <c r="M1546">
        <v>308</v>
      </c>
      <c r="N1546">
        <v>0.99979601078695102</v>
      </c>
      <c r="O1546" s="73">
        <v>93.115846765914895</v>
      </c>
      <c r="P1546">
        <v>308</v>
      </c>
      <c r="Q1546">
        <v>0.99979601078695102</v>
      </c>
      <c r="R1546">
        <v>305</v>
      </c>
      <c r="S1546">
        <v>0.99875080117162296</v>
      </c>
      <c r="T1546">
        <v>30.338429948659599</v>
      </c>
      <c r="U1546">
        <v>0.628192188415853</v>
      </c>
      <c r="V1546">
        <v>221</v>
      </c>
      <c r="W1546">
        <v>9.1203137128042996E-2</v>
      </c>
      <c r="X1546">
        <v>42</v>
      </c>
      <c r="Y1546">
        <v>307</v>
      </c>
      <c r="Z1546">
        <v>0.99960554643042998</v>
      </c>
      <c r="AA1546">
        <v>30.362059628307598</v>
      </c>
      <c r="AB1546">
        <v>295</v>
      </c>
      <c r="AC1546">
        <v>0.98284608432575205</v>
      </c>
      <c r="AD1546">
        <v>12</v>
      </c>
      <c r="AE1546">
        <v>1.67594621046771E-2</v>
      </c>
      <c r="AF1546">
        <v>2</v>
      </c>
      <c r="AG1546">
        <v>3.94453569570043E-4</v>
      </c>
      <c r="AH1546">
        <v>5.9228604069753001E-3</v>
      </c>
      <c r="AI1546">
        <v>21</v>
      </c>
      <c r="AJ1546" s="73">
        <v>89.528656040569004</v>
      </c>
      <c r="AK1546">
        <v>308</v>
      </c>
      <c r="AL1546">
        <v>0.99979601078695102</v>
      </c>
      <c r="AM1546">
        <v>0</v>
      </c>
      <c r="AN1546">
        <v>0</v>
      </c>
      <c r="AO1546">
        <v>3.1094063833076301E-2</v>
      </c>
      <c r="AP1546">
        <v>3</v>
      </c>
      <c r="AQ1546">
        <v>309</v>
      </c>
      <c r="AR1546">
        <v>1</v>
      </c>
      <c r="AS1546">
        <v>1.9473246076999101E-2</v>
      </c>
      <c r="AT1546">
        <v>5</v>
      </c>
      <c r="AU1546">
        <v>0</v>
      </c>
      <c r="AV1546">
        <v>0</v>
      </c>
      <c r="AW1546">
        <v>309</v>
      </c>
      <c r="AX1546">
        <v>1</v>
      </c>
      <c r="AY1546" s="73">
        <v>89.217820118380004</v>
      </c>
      <c r="AZ1546">
        <v>308</v>
      </c>
      <c r="BA1546">
        <v>0.99979601078695102</v>
      </c>
      <c r="BB1546">
        <v>296</v>
      </c>
      <c r="BC1546">
        <v>0.89104961564643204</v>
      </c>
      <c r="BD1546">
        <v>10</v>
      </c>
      <c r="BE1546">
        <v>7.7856320520491296E-2</v>
      </c>
      <c r="BF1546">
        <v>92.700441001485999</v>
      </c>
      <c r="BG1546">
        <v>93.115846765914895</v>
      </c>
      <c r="BH1546">
        <v>89.217820118380004</v>
      </c>
      <c r="BI1546">
        <v>89.528656040569004</v>
      </c>
    </row>
    <row r="1547" spans="1:61" x14ac:dyDescent="0.25">
      <c r="A1547" s="10" t="str">
        <f>VLOOKUP(D1547,'Index-Relations'!E:F,2,FALSE)</f>
        <v>ESG</v>
      </c>
      <c r="B1547" t="s">
        <v>3450</v>
      </c>
      <c r="C1547" s="53" t="s">
        <v>2767</v>
      </c>
      <c r="D1547" s="59" t="s">
        <v>3027</v>
      </c>
      <c r="E1547" s="59" t="s">
        <v>4975</v>
      </c>
      <c r="F1547" t="s">
        <v>607</v>
      </c>
      <c r="G1547" t="s">
        <v>606</v>
      </c>
      <c r="H1547" t="s">
        <v>608</v>
      </c>
      <c r="I1547" s="52">
        <v>45413</v>
      </c>
      <c r="J1547" t="s">
        <v>2457</v>
      </c>
      <c r="K1547">
        <v>309</v>
      </c>
      <c r="L1547" s="73">
        <v>92.745468427605005</v>
      </c>
      <c r="M1547">
        <v>308</v>
      </c>
      <c r="N1547">
        <v>0.99979306462421402</v>
      </c>
      <c r="O1547" s="73">
        <v>93.101699962762893</v>
      </c>
      <c r="P1547">
        <v>308</v>
      </c>
      <c r="Q1547">
        <v>0.99979306462421402</v>
      </c>
      <c r="R1547">
        <v>305</v>
      </c>
      <c r="S1547">
        <v>0.998737457833071</v>
      </c>
      <c r="T1547">
        <v>30.424261713446199</v>
      </c>
      <c r="U1547">
        <v>0.63243734334243595</v>
      </c>
      <c r="V1547">
        <v>221</v>
      </c>
      <c r="W1547">
        <v>8.8262813280323399E-2</v>
      </c>
      <c r="X1547">
        <v>41</v>
      </c>
      <c r="Y1547">
        <v>307</v>
      </c>
      <c r="Z1547">
        <v>0.999586244392206</v>
      </c>
      <c r="AA1547">
        <v>31.316201107256099</v>
      </c>
      <c r="AB1547">
        <v>295</v>
      </c>
      <c r="AC1547">
        <v>0.98294761004493802</v>
      </c>
      <c r="AD1547">
        <v>12</v>
      </c>
      <c r="AE1547">
        <v>1.6638634347267402E-2</v>
      </c>
      <c r="AF1547">
        <v>2</v>
      </c>
      <c r="AG1547">
        <v>4.13755607793747E-4</v>
      </c>
      <c r="AH1547">
        <v>5.5764514710900399E-3</v>
      </c>
      <c r="AI1547">
        <v>21</v>
      </c>
      <c r="AJ1547" s="73">
        <v>89.547554419887902</v>
      </c>
      <c r="AK1547">
        <v>308</v>
      </c>
      <c r="AL1547">
        <v>0.99979306462421402</v>
      </c>
      <c r="AM1547">
        <v>0</v>
      </c>
      <c r="AN1547">
        <v>0</v>
      </c>
      <c r="AO1547">
        <v>3.0974258003006599E-2</v>
      </c>
      <c r="AP1547">
        <v>3</v>
      </c>
      <c r="AQ1547">
        <v>308</v>
      </c>
      <c r="AR1547">
        <v>0.99979306462421402</v>
      </c>
      <c r="AS1547">
        <v>1.9806169673644101E-2</v>
      </c>
      <c r="AT1547">
        <v>5</v>
      </c>
      <c r="AU1547">
        <v>0</v>
      </c>
      <c r="AV1547">
        <v>0</v>
      </c>
      <c r="AW1547">
        <v>308</v>
      </c>
      <c r="AX1547">
        <v>0.99979306462421402</v>
      </c>
      <c r="AY1547" s="73">
        <v>89.330120643102006</v>
      </c>
      <c r="AZ1547">
        <v>308</v>
      </c>
      <c r="BA1547">
        <v>0.99979306462421402</v>
      </c>
      <c r="BB1547">
        <v>294</v>
      </c>
      <c r="BC1547">
        <v>0.92678140384089303</v>
      </c>
      <c r="BD1547">
        <v>11</v>
      </c>
      <c r="BE1547">
        <v>4.20374027803136E-2</v>
      </c>
      <c r="BF1547">
        <v>92.745468427605005</v>
      </c>
      <c r="BG1547">
        <v>93.101699962762893</v>
      </c>
      <c r="BH1547">
        <v>89.330120643102006</v>
      </c>
      <c r="BI1547">
        <v>89.547554419887902</v>
      </c>
    </row>
    <row r="1548" spans="1:61" x14ac:dyDescent="0.25">
      <c r="A1548" s="10" t="str">
        <f>VLOOKUP(D1548,'Index-Relations'!E:F,2,FALSE)</f>
        <v>ESG</v>
      </c>
      <c r="B1548" t="s">
        <v>3450</v>
      </c>
      <c r="C1548" s="53" t="s">
        <v>2768</v>
      </c>
      <c r="D1548" s="59" t="s">
        <v>3027</v>
      </c>
      <c r="E1548" s="59" t="s">
        <v>4976</v>
      </c>
      <c r="F1548" t="s">
        <v>607</v>
      </c>
      <c r="G1548" t="s">
        <v>606</v>
      </c>
      <c r="H1548" t="s">
        <v>608</v>
      </c>
      <c r="I1548" s="52">
        <v>45383</v>
      </c>
      <c r="J1548" t="s">
        <v>2457</v>
      </c>
      <c r="K1548">
        <v>310</v>
      </c>
      <c r="L1548">
        <v>94.546835356874794</v>
      </c>
      <c r="M1548">
        <v>309</v>
      </c>
      <c r="N1548">
        <v>0.99980844005967695</v>
      </c>
      <c r="O1548">
        <v>94.612528360646294</v>
      </c>
      <c r="P1548">
        <v>309</v>
      </c>
      <c r="Q1548">
        <v>0.99980844005967695</v>
      </c>
      <c r="R1548">
        <v>306</v>
      </c>
      <c r="S1548">
        <v>0.99877319397596998</v>
      </c>
      <c r="T1548">
        <v>30.276394953769898</v>
      </c>
      <c r="U1548">
        <v>0.62794001452066905</v>
      </c>
      <c r="V1548">
        <v>222</v>
      </c>
      <c r="W1548">
        <v>8.8089227150878802E-2</v>
      </c>
      <c r="X1548">
        <v>41</v>
      </c>
      <c r="Y1548">
        <v>308</v>
      </c>
      <c r="Z1548">
        <v>0.99957246122723897</v>
      </c>
      <c r="AA1548">
        <v>30.128602465081599</v>
      </c>
      <c r="AB1548">
        <v>296</v>
      </c>
      <c r="AC1548">
        <v>0.98227853258934095</v>
      </c>
      <c r="AD1548">
        <v>12</v>
      </c>
      <c r="AE1548">
        <v>1.7293928637898501E-2</v>
      </c>
      <c r="AF1548">
        <v>2</v>
      </c>
      <c r="AG1548">
        <v>4.2753877276014899E-4</v>
      </c>
      <c r="AH1548">
        <v>5.5587451279833699E-3</v>
      </c>
      <c r="AI1548">
        <v>21</v>
      </c>
      <c r="AJ1548">
        <v>92.582374864142906</v>
      </c>
      <c r="AK1548">
        <v>309</v>
      </c>
      <c r="AL1548">
        <v>0.99980844005967695</v>
      </c>
      <c r="AM1548">
        <v>0</v>
      </c>
      <c r="AN1548">
        <v>0</v>
      </c>
      <c r="AO1548">
        <v>2.7043303140311899E-2</v>
      </c>
      <c r="AP1548">
        <v>3</v>
      </c>
      <c r="AQ1548">
        <v>309</v>
      </c>
      <c r="AR1548">
        <v>0.99980844005967695</v>
      </c>
      <c r="AS1548">
        <v>1.9208494453588701E-2</v>
      </c>
      <c r="AT1548">
        <v>5</v>
      </c>
      <c r="AU1548">
        <v>0</v>
      </c>
      <c r="AV1548">
        <v>0</v>
      </c>
      <c r="AW1548">
        <v>309</v>
      </c>
      <c r="AX1548">
        <v>0.99980844005967695</v>
      </c>
      <c r="AY1548">
        <v>93.028502759947798</v>
      </c>
      <c r="AZ1548">
        <v>309</v>
      </c>
      <c r="BA1548">
        <v>0.99980844005967695</v>
      </c>
      <c r="BB1548">
        <v>295</v>
      </c>
      <c r="BC1548">
        <v>0.931375437190194</v>
      </c>
      <c r="BD1548">
        <v>11</v>
      </c>
      <c r="BE1548">
        <v>4.1389699729170601E-2</v>
      </c>
      <c r="BF1548">
        <v>92.964843399391896</v>
      </c>
      <c r="BG1548">
        <v>93.0999258024369</v>
      </c>
      <c r="BH1548">
        <v>89.910294387980898</v>
      </c>
      <c r="BI1548">
        <v>89.629027974978996</v>
      </c>
    </row>
    <row r="1549" spans="1:61" x14ac:dyDescent="0.25">
      <c r="A1549" s="10" t="str">
        <f>VLOOKUP(D1549,'Index-Relations'!E:F,2,FALSE)</f>
        <v>ESG</v>
      </c>
      <c r="B1549" t="s">
        <v>3450</v>
      </c>
      <c r="C1549" s="53" t="s">
        <v>2769</v>
      </c>
      <c r="D1549" s="59" t="s">
        <v>3027</v>
      </c>
      <c r="E1549" s="59" t="s">
        <v>4977</v>
      </c>
      <c r="F1549" t="s">
        <v>607</v>
      </c>
      <c r="G1549" t="s">
        <v>606</v>
      </c>
      <c r="H1549" t="s">
        <v>608</v>
      </c>
      <c r="I1549" s="52">
        <v>45352</v>
      </c>
      <c r="J1549" t="s">
        <v>2457</v>
      </c>
      <c r="K1549">
        <v>310</v>
      </c>
      <c r="L1549">
        <v>94.6207257816734</v>
      </c>
      <c r="M1549">
        <v>309</v>
      </c>
      <c r="N1549">
        <v>0.99980940055229806</v>
      </c>
      <c r="O1549">
        <v>94.600590101125604</v>
      </c>
      <c r="P1549">
        <v>309</v>
      </c>
      <c r="Q1549">
        <v>0.99980940055229806</v>
      </c>
      <c r="R1549">
        <v>306</v>
      </c>
      <c r="S1549">
        <v>0.99887806459786299</v>
      </c>
      <c r="T1549">
        <v>30.0887755598947</v>
      </c>
      <c r="U1549">
        <v>0.59469666308019598</v>
      </c>
      <c r="V1549">
        <v>217</v>
      </c>
      <c r="W1549">
        <v>7.6614213223904604E-2</v>
      </c>
      <c r="X1549">
        <v>34</v>
      </c>
      <c r="Y1549">
        <v>308</v>
      </c>
      <c r="Z1549">
        <v>0.99960909224657502</v>
      </c>
      <c r="AA1549">
        <v>32.363613330617802</v>
      </c>
      <c r="AB1549">
        <v>296</v>
      </c>
      <c r="AC1549">
        <v>0.98240781055515403</v>
      </c>
      <c r="AD1549">
        <v>12</v>
      </c>
      <c r="AE1549">
        <v>1.72012816914206E-2</v>
      </c>
      <c r="AF1549">
        <v>2</v>
      </c>
      <c r="AG1549">
        <v>3.9090775342454E-4</v>
      </c>
      <c r="AH1549">
        <v>1.43816712519789E-3</v>
      </c>
      <c r="AI1549">
        <v>10</v>
      </c>
      <c r="AJ1549">
        <v>92.651242174383498</v>
      </c>
      <c r="AK1549">
        <v>309</v>
      </c>
      <c r="AL1549">
        <v>0.99980940055229806</v>
      </c>
      <c r="AM1549">
        <v>0</v>
      </c>
      <c r="AN1549">
        <v>0</v>
      </c>
      <c r="AO1549">
        <v>2.5937008607239999E-2</v>
      </c>
      <c r="AP1549">
        <v>3</v>
      </c>
      <c r="AQ1549">
        <v>309</v>
      </c>
      <c r="AR1549">
        <v>0.99980940055229806</v>
      </c>
      <c r="AS1549">
        <v>1.85933379517659E-2</v>
      </c>
      <c r="AT1549">
        <v>5</v>
      </c>
      <c r="AU1549">
        <v>0</v>
      </c>
      <c r="AV1549">
        <v>0</v>
      </c>
      <c r="AW1549">
        <v>309</v>
      </c>
      <c r="AX1549">
        <v>0.99980940055229695</v>
      </c>
      <c r="AY1549">
        <v>93.179113592642196</v>
      </c>
      <c r="AZ1549">
        <v>309</v>
      </c>
      <c r="BA1549">
        <v>0.99980940055229806</v>
      </c>
      <c r="BB1549">
        <v>295</v>
      </c>
      <c r="BC1549">
        <v>0.93339685484398105</v>
      </c>
      <c r="BD1549">
        <v>11</v>
      </c>
      <c r="BE1549">
        <v>4.0475537101077097E-2</v>
      </c>
      <c r="BF1549">
        <v>93.052841090884002</v>
      </c>
      <c r="BG1549">
        <v>93.095549138266904</v>
      </c>
      <c r="BH1549">
        <v>90.129784453686995</v>
      </c>
      <c r="BI1549">
        <v>89.657974582733999</v>
      </c>
    </row>
    <row r="1550" spans="1:61" x14ac:dyDescent="0.25">
      <c r="A1550" s="10" t="str">
        <f>VLOOKUP(D1550,'Index-Relations'!E:F,2,FALSE)</f>
        <v>ESG</v>
      </c>
      <c r="B1550" t="s">
        <v>3450</v>
      </c>
      <c r="C1550" s="53" t="s">
        <v>2770</v>
      </c>
      <c r="D1550" s="59" t="s">
        <v>3027</v>
      </c>
      <c r="E1550" s="59" t="s">
        <v>4978</v>
      </c>
      <c r="F1550" t="s">
        <v>607</v>
      </c>
      <c r="G1550" t="s">
        <v>606</v>
      </c>
      <c r="H1550" t="s">
        <v>608</v>
      </c>
      <c r="I1550" s="52">
        <v>45323</v>
      </c>
      <c r="J1550" t="s">
        <v>2457</v>
      </c>
      <c r="K1550">
        <v>310</v>
      </c>
      <c r="L1550">
        <v>94.695670554756305</v>
      </c>
      <c r="M1550">
        <v>309</v>
      </c>
      <c r="N1550">
        <v>1</v>
      </c>
      <c r="O1550">
        <v>94.567868124784994</v>
      </c>
      <c r="P1550">
        <v>309</v>
      </c>
      <c r="Q1550">
        <v>1</v>
      </c>
      <c r="R1550">
        <v>306</v>
      </c>
      <c r="S1550">
        <v>0.99914115795218295</v>
      </c>
      <c r="T1550">
        <v>30.051988262682801</v>
      </c>
      <c r="U1550">
        <v>0.58660238434064804</v>
      </c>
      <c r="V1550">
        <v>216</v>
      </c>
      <c r="W1550">
        <v>7.5720041277782105E-2</v>
      </c>
      <c r="X1550">
        <v>34</v>
      </c>
      <c r="Y1550">
        <v>308</v>
      </c>
      <c r="Z1550">
        <v>0.99982161345973497</v>
      </c>
      <c r="AA1550">
        <v>30.885888831595601</v>
      </c>
      <c r="AB1550">
        <v>296</v>
      </c>
      <c r="AC1550">
        <v>0.98114272379635403</v>
      </c>
      <c r="AD1550">
        <v>12</v>
      </c>
      <c r="AE1550">
        <v>1.8678889663381298E-2</v>
      </c>
      <c r="AF1550">
        <v>2</v>
      </c>
      <c r="AG1550">
        <v>1.78386540263912E-4</v>
      </c>
      <c r="AH1550">
        <v>1.60688426389416E-3</v>
      </c>
      <c r="AI1550">
        <v>11</v>
      </c>
      <c r="AJ1550">
        <v>92.740870381834895</v>
      </c>
      <c r="AK1550">
        <v>309</v>
      </c>
      <c r="AL1550">
        <v>1</v>
      </c>
      <c r="AM1550">
        <v>0</v>
      </c>
      <c r="AN1550">
        <v>0</v>
      </c>
      <c r="AO1550">
        <v>2.6010327655975E-2</v>
      </c>
      <c r="AP1550">
        <v>3</v>
      </c>
      <c r="AQ1550">
        <v>309</v>
      </c>
      <c r="AR1550">
        <v>1</v>
      </c>
      <c r="AS1550">
        <v>1.7951611660137499E-2</v>
      </c>
      <c r="AT1550">
        <v>5</v>
      </c>
      <c r="AU1550">
        <v>0</v>
      </c>
      <c r="AV1550">
        <v>0</v>
      </c>
      <c r="AW1550">
        <v>309</v>
      </c>
      <c r="AX1550">
        <v>0.999999999999999</v>
      </c>
      <c r="AY1550">
        <v>93.299251061572306</v>
      </c>
      <c r="AZ1550">
        <v>309</v>
      </c>
      <c r="BA1550">
        <v>1</v>
      </c>
      <c r="BB1550">
        <v>295</v>
      </c>
      <c r="BC1550">
        <v>0.93086308951135199</v>
      </c>
      <c r="BD1550">
        <v>11</v>
      </c>
      <c r="BE1550">
        <v>4.3126582832672199E-2</v>
      </c>
      <c r="BF1550">
        <v>93.189408874583904</v>
      </c>
      <c r="BG1550">
        <v>93.108120528725905</v>
      </c>
      <c r="BH1550">
        <v>90.257245471405895</v>
      </c>
      <c r="BI1550">
        <v>89.909335369952998</v>
      </c>
    </row>
    <row r="1551" spans="1:61" x14ac:dyDescent="0.25">
      <c r="A1551" s="10" t="str">
        <f>VLOOKUP(D1551,'Index-Relations'!E:F,2,FALSE)</f>
        <v>ESG</v>
      </c>
      <c r="B1551" t="s">
        <v>3450</v>
      </c>
      <c r="C1551" s="53" t="s">
        <v>2760</v>
      </c>
      <c r="D1551" s="59" t="s">
        <v>2773</v>
      </c>
      <c r="E1551" s="59" t="s">
        <v>4979</v>
      </c>
      <c r="F1551" t="s">
        <v>2611</v>
      </c>
      <c r="G1551" t="s">
        <v>609</v>
      </c>
      <c r="H1551" t="s">
        <v>611</v>
      </c>
      <c r="I1551" s="52">
        <v>45658</v>
      </c>
      <c r="J1551" t="s">
        <v>2457</v>
      </c>
      <c r="K1551">
        <v>296</v>
      </c>
      <c r="L1551" s="73">
        <v>93.313730498341997</v>
      </c>
      <c r="M1551">
        <v>295</v>
      </c>
      <c r="N1551">
        <v>0.99982698742130405</v>
      </c>
      <c r="O1551" s="73">
        <v>93.578802563133905</v>
      </c>
      <c r="P1551">
        <v>295</v>
      </c>
      <c r="Q1551">
        <v>0.99982698742130405</v>
      </c>
      <c r="R1551">
        <v>292</v>
      </c>
      <c r="S1551">
        <v>0.99874420637510697</v>
      </c>
      <c r="T1551">
        <v>32.857881621198999</v>
      </c>
      <c r="U1551">
        <v>0.64205410478579195</v>
      </c>
      <c r="V1551">
        <v>211</v>
      </c>
      <c r="W1551">
        <v>8.8182846085079106E-2</v>
      </c>
      <c r="X1551">
        <v>40</v>
      </c>
      <c r="Y1551">
        <v>295</v>
      </c>
      <c r="Z1551">
        <v>0.99982698742130405</v>
      </c>
      <c r="AA1551">
        <v>35.966823500721503</v>
      </c>
      <c r="AB1551">
        <v>281</v>
      </c>
      <c r="AC1551">
        <v>0.96973025638493004</v>
      </c>
      <c r="AD1551">
        <v>14</v>
      </c>
      <c r="AE1551">
        <v>3.0096731036374599E-2</v>
      </c>
      <c r="AF1551">
        <v>1</v>
      </c>
      <c r="AG1551">
        <v>1.7301257869534799E-4</v>
      </c>
      <c r="AH1551">
        <v>5.4451256282974101E-3</v>
      </c>
      <c r="AI1551">
        <v>21</v>
      </c>
      <c r="AJ1551" s="73">
        <v>89.309506644396905</v>
      </c>
      <c r="AK1551">
        <v>295</v>
      </c>
      <c r="AL1551">
        <v>0.99982698742130405</v>
      </c>
      <c r="AM1551">
        <v>0</v>
      </c>
      <c r="AN1551">
        <v>0</v>
      </c>
      <c r="AO1551">
        <v>3.5635411307887097E-2</v>
      </c>
      <c r="AP1551">
        <v>2</v>
      </c>
      <c r="AQ1551">
        <v>296</v>
      </c>
      <c r="AR1551">
        <v>1</v>
      </c>
      <c r="AS1551">
        <v>0</v>
      </c>
      <c r="AT1551">
        <v>0</v>
      </c>
      <c r="AU1551">
        <v>0</v>
      </c>
      <c r="AV1551">
        <v>0</v>
      </c>
      <c r="AW1551">
        <v>296</v>
      </c>
      <c r="AX1551">
        <v>0.999999999999999</v>
      </c>
      <c r="AY1551" s="73">
        <v>90.584164071299</v>
      </c>
      <c r="AZ1551">
        <v>295</v>
      </c>
      <c r="BA1551">
        <v>0.99982698742130405</v>
      </c>
      <c r="BB1551">
        <v>286</v>
      </c>
      <c r="BC1551">
        <v>0.94589344730994296</v>
      </c>
      <c r="BD1551">
        <v>8</v>
      </c>
      <c r="BE1551">
        <v>1.8471141382169098E-2</v>
      </c>
      <c r="BF1551">
        <v>93.313730498341997</v>
      </c>
      <c r="BG1551">
        <v>93.578802563133905</v>
      </c>
      <c r="BH1551">
        <v>90.584164071299</v>
      </c>
      <c r="BI1551">
        <v>89.309506644396905</v>
      </c>
    </row>
    <row r="1552" spans="1:61" x14ac:dyDescent="0.25">
      <c r="A1552" s="10" t="str">
        <f>VLOOKUP(D1552,'Index-Relations'!E:F,2,FALSE)</f>
        <v>ESG</v>
      </c>
      <c r="B1552" t="s">
        <v>3450</v>
      </c>
      <c r="C1552" s="53" t="s">
        <v>2761</v>
      </c>
      <c r="D1552" s="59" t="s">
        <v>2773</v>
      </c>
      <c r="E1552" s="59" t="s">
        <v>4980</v>
      </c>
      <c r="F1552" t="s">
        <v>2611</v>
      </c>
      <c r="G1552" t="s">
        <v>609</v>
      </c>
      <c r="H1552" t="s">
        <v>611</v>
      </c>
      <c r="I1552" s="52">
        <v>45628</v>
      </c>
      <c r="J1552" t="s">
        <v>2457</v>
      </c>
      <c r="K1552">
        <v>303</v>
      </c>
      <c r="L1552" s="73">
        <v>91.279730036000899</v>
      </c>
      <c r="M1552">
        <v>301</v>
      </c>
      <c r="N1552">
        <v>0.99982215494239102</v>
      </c>
      <c r="O1552" s="73">
        <v>93.138355685072995</v>
      </c>
      <c r="P1552">
        <v>301</v>
      </c>
      <c r="Q1552">
        <v>0.99982215494239102</v>
      </c>
      <c r="R1552">
        <v>298</v>
      </c>
      <c r="S1552">
        <v>0.99903533015977197</v>
      </c>
      <c r="T1552">
        <v>30.2037435371025</v>
      </c>
      <c r="U1552">
        <v>0.58457073744773802</v>
      </c>
      <c r="V1552">
        <v>218</v>
      </c>
      <c r="W1552">
        <v>7.8305760525273896E-2</v>
      </c>
      <c r="X1552">
        <v>42</v>
      </c>
      <c r="Y1552">
        <v>301</v>
      </c>
      <c r="Z1552">
        <v>0.99982215494239202</v>
      </c>
      <c r="AA1552">
        <v>27.6851583581292</v>
      </c>
      <c r="AB1552">
        <v>286</v>
      </c>
      <c r="AC1552">
        <v>0.96122796806714905</v>
      </c>
      <c r="AD1552">
        <v>15</v>
      </c>
      <c r="AE1552">
        <v>3.85941868752415E-2</v>
      </c>
      <c r="AF1552">
        <v>2</v>
      </c>
      <c r="AG1552">
        <v>1.7784505760864199E-4</v>
      </c>
      <c r="AH1552">
        <v>6.2221640267798401E-3</v>
      </c>
      <c r="AI1552">
        <v>22</v>
      </c>
      <c r="AJ1552" s="73">
        <v>88.300547126906906</v>
      </c>
      <c r="AK1552">
        <v>301</v>
      </c>
      <c r="AL1552">
        <v>0.99982215494239102</v>
      </c>
      <c r="AM1552">
        <v>0</v>
      </c>
      <c r="AN1552">
        <v>0</v>
      </c>
      <c r="AO1552">
        <v>2.5226631037894801E-2</v>
      </c>
      <c r="AP1552">
        <v>2</v>
      </c>
      <c r="AQ1552">
        <v>303</v>
      </c>
      <c r="AR1552">
        <v>1</v>
      </c>
      <c r="AS1552">
        <v>0</v>
      </c>
      <c r="AT1552">
        <v>0</v>
      </c>
      <c r="AU1552">
        <v>0</v>
      </c>
      <c r="AV1552">
        <v>0</v>
      </c>
      <c r="AW1552">
        <v>303</v>
      </c>
      <c r="AX1552">
        <v>0.999999999999999</v>
      </c>
      <c r="AY1552" s="73">
        <v>85.910532062776994</v>
      </c>
      <c r="AZ1552">
        <v>301</v>
      </c>
      <c r="BA1552">
        <v>0.99982215494239102</v>
      </c>
      <c r="BB1552">
        <v>291</v>
      </c>
      <c r="BC1552">
        <v>0.90056426070460005</v>
      </c>
      <c r="BD1552">
        <v>10</v>
      </c>
      <c r="BE1552">
        <v>7.4209108257504694E-2</v>
      </c>
      <c r="BF1552">
        <v>91.279730036000899</v>
      </c>
      <c r="BG1552">
        <v>93.138355685072995</v>
      </c>
      <c r="BH1552">
        <v>85.910532062776994</v>
      </c>
      <c r="BI1552">
        <v>88.300547126906906</v>
      </c>
    </row>
    <row r="1553" spans="1:61" x14ac:dyDescent="0.25">
      <c r="A1553" s="10" t="str">
        <f>VLOOKUP(D1553,'Index-Relations'!E:F,2,FALSE)</f>
        <v>ESG</v>
      </c>
      <c r="B1553" t="s">
        <v>3450</v>
      </c>
      <c r="C1553" s="53" t="s">
        <v>2762</v>
      </c>
      <c r="D1553" s="59" t="s">
        <v>2773</v>
      </c>
      <c r="E1553" s="59" t="s">
        <v>4981</v>
      </c>
      <c r="F1553" t="s">
        <v>2611</v>
      </c>
      <c r="G1553" t="s">
        <v>609</v>
      </c>
      <c r="H1553" t="s">
        <v>611</v>
      </c>
      <c r="I1553" s="52">
        <v>45597</v>
      </c>
      <c r="J1553" t="s">
        <v>2457</v>
      </c>
      <c r="K1553">
        <v>303</v>
      </c>
      <c r="L1553" s="73">
        <v>91.338985689634995</v>
      </c>
      <c r="M1553">
        <v>301</v>
      </c>
      <c r="N1553">
        <v>0.99983341070022702</v>
      </c>
      <c r="O1553" s="73">
        <v>93.181147527797904</v>
      </c>
      <c r="P1553">
        <v>301</v>
      </c>
      <c r="Q1553">
        <v>0.99983341070022702</v>
      </c>
      <c r="R1553">
        <v>298</v>
      </c>
      <c r="S1553">
        <v>0.99901567682912695</v>
      </c>
      <c r="T1553">
        <v>30.628183026227799</v>
      </c>
      <c r="U1553">
        <v>0.58636622949455097</v>
      </c>
      <c r="V1553">
        <v>217</v>
      </c>
      <c r="W1553">
        <v>7.9257524404336199E-2</v>
      </c>
      <c r="X1553">
        <v>42</v>
      </c>
      <c r="Y1553">
        <v>301</v>
      </c>
      <c r="Z1553">
        <v>0.99983341070022702</v>
      </c>
      <c r="AA1553">
        <v>28.642128250910901</v>
      </c>
      <c r="AB1553">
        <v>286</v>
      </c>
      <c r="AC1553">
        <v>0.95911999360442901</v>
      </c>
      <c r="AD1553">
        <v>15</v>
      </c>
      <c r="AE1553">
        <v>4.0713417095796602E-2</v>
      </c>
      <c r="AF1553">
        <v>2</v>
      </c>
      <c r="AG1553">
        <v>1.6658929977347099E-4</v>
      </c>
      <c r="AH1553">
        <v>9.0233190768330106E-3</v>
      </c>
      <c r="AI1553">
        <v>22</v>
      </c>
      <c r="AJ1553" s="73">
        <v>88.460768706035907</v>
      </c>
      <c r="AK1553">
        <v>301</v>
      </c>
      <c r="AL1553">
        <v>0.99983341070022702</v>
      </c>
      <c r="AM1553">
        <v>0</v>
      </c>
      <c r="AN1553">
        <v>0</v>
      </c>
      <c r="AO1553">
        <v>2.5877008034514599E-2</v>
      </c>
      <c r="AP1553">
        <v>2</v>
      </c>
      <c r="AQ1553">
        <v>303</v>
      </c>
      <c r="AR1553">
        <v>0.999999999999999</v>
      </c>
      <c r="AS1553">
        <v>0</v>
      </c>
      <c r="AT1553">
        <v>0</v>
      </c>
      <c r="AU1553">
        <v>0</v>
      </c>
      <c r="AV1553">
        <v>0</v>
      </c>
      <c r="AW1553">
        <v>303</v>
      </c>
      <c r="AX1553">
        <v>0.999999999999999</v>
      </c>
      <c r="AY1553" s="73">
        <v>85.983191757419903</v>
      </c>
      <c r="AZ1553">
        <v>301</v>
      </c>
      <c r="BA1553">
        <v>0.99983341070022702</v>
      </c>
      <c r="BB1553">
        <v>290</v>
      </c>
      <c r="BC1553">
        <v>0.89246097845787198</v>
      </c>
      <c r="BD1553">
        <v>11</v>
      </c>
      <c r="BE1553">
        <v>8.1662013507612694E-2</v>
      </c>
      <c r="BF1553">
        <v>91.338985689634995</v>
      </c>
      <c r="BG1553">
        <v>93.181147527797904</v>
      </c>
      <c r="BH1553">
        <v>85.983191757419903</v>
      </c>
      <c r="BI1553">
        <v>88.460768706035907</v>
      </c>
    </row>
    <row r="1554" spans="1:61" x14ac:dyDescent="0.25">
      <c r="A1554" s="10" t="str">
        <f>VLOOKUP(D1554,'Index-Relations'!E:F,2,FALSE)</f>
        <v>ESG</v>
      </c>
      <c r="B1554" t="s">
        <v>3450</v>
      </c>
      <c r="C1554" s="53" t="s">
        <v>2763</v>
      </c>
      <c r="D1554" s="59" t="s">
        <v>2773</v>
      </c>
      <c r="E1554" s="59" t="s">
        <v>4982</v>
      </c>
      <c r="F1554" t="s">
        <v>2611</v>
      </c>
      <c r="G1554" t="s">
        <v>609</v>
      </c>
      <c r="H1554" t="s">
        <v>611</v>
      </c>
      <c r="I1554" s="52">
        <v>45566</v>
      </c>
      <c r="J1554" t="s">
        <v>2457</v>
      </c>
      <c r="K1554">
        <v>303</v>
      </c>
      <c r="L1554" s="73">
        <v>91.383745919340996</v>
      </c>
      <c r="M1554">
        <v>301</v>
      </c>
      <c r="N1554">
        <v>0.99983683158591996</v>
      </c>
      <c r="O1554" s="73">
        <v>93.172506927813998</v>
      </c>
      <c r="P1554">
        <v>301</v>
      </c>
      <c r="Q1554">
        <v>0.99983683158591996</v>
      </c>
      <c r="R1554">
        <v>298</v>
      </c>
      <c r="S1554">
        <v>0.99896436226982399</v>
      </c>
      <c r="T1554">
        <v>30.486546493840802</v>
      </c>
      <c r="U1554">
        <v>0.58701683485090095</v>
      </c>
      <c r="V1554">
        <v>217</v>
      </c>
      <c r="W1554">
        <v>8.0179654949674495E-2</v>
      </c>
      <c r="X1554">
        <v>42</v>
      </c>
      <c r="Y1554">
        <v>301</v>
      </c>
      <c r="Z1554">
        <v>0.99983683158591896</v>
      </c>
      <c r="AA1554">
        <v>28.176808861326599</v>
      </c>
      <c r="AB1554">
        <v>287</v>
      </c>
      <c r="AC1554">
        <v>0.96465555372088196</v>
      </c>
      <c r="AD1554">
        <v>14</v>
      </c>
      <c r="AE1554">
        <v>3.5181277865038003E-2</v>
      </c>
      <c r="AF1554">
        <v>2</v>
      </c>
      <c r="AG1554">
        <v>1.6316841407991399E-4</v>
      </c>
      <c r="AH1554">
        <v>6.1879177766380302E-3</v>
      </c>
      <c r="AI1554">
        <v>22</v>
      </c>
      <c r="AJ1554" s="73">
        <v>88.575759825602006</v>
      </c>
      <c r="AK1554">
        <v>301</v>
      </c>
      <c r="AL1554">
        <v>0.99983683158591996</v>
      </c>
      <c r="AM1554">
        <v>0</v>
      </c>
      <c r="AN1554">
        <v>0</v>
      </c>
      <c r="AO1554">
        <v>2.7459834667071401E-2</v>
      </c>
      <c r="AP1554">
        <v>2</v>
      </c>
      <c r="AQ1554">
        <v>303</v>
      </c>
      <c r="AR1554">
        <v>0.999999999999999</v>
      </c>
      <c r="AS1554">
        <v>0</v>
      </c>
      <c r="AT1554">
        <v>0</v>
      </c>
      <c r="AU1554">
        <v>0</v>
      </c>
      <c r="AV1554">
        <v>0</v>
      </c>
      <c r="AW1554">
        <v>303</v>
      </c>
      <c r="AX1554">
        <v>0.999999999999998</v>
      </c>
      <c r="AY1554" s="73">
        <v>86.029860535943001</v>
      </c>
      <c r="AZ1554">
        <v>301</v>
      </c>
      <c r="BA1554">
        <v>0.99983683158591996</v>
      </c>
      <c r="BB1554">
        <v>290</v>
      </c>
      <c r="BC1554">
        <v>0.89063723799875705</v>
      </c>
      <c r="BD1554">
        <v>11</v>
      </c>
      <c r="BE1554">
        <v>8.1902927334170497E-2</v>
      </c>
      <c r="BF1554">
        <v>91.383745919340996</v>
      </c>
      <c r="BG1554">
        <v>93.172506927813998</v>
      </c>
      <c r="BH1554">
        <v>86.029860535943001</v>
      </c>
      <c r="BI1554">
        <v>88.575759825602006</v>
      </c>
    </row>
    <row r="1555" spans="1:61" x14ac:dyDescent="0.25">
      <c r="A1555" s="10" t="str">
        <f>VLOOKUP(D1555,'Index-Relations'!E:F,2,FALSE)</f>
        <v>ESG</v>
      </c>
      <c r="B1555" t="s">
        <v>3450</v>
      </c>
      <c r="C1555" s="53" t="s">
        <v>2764</v>
      </c>
      <c r="D1555" s="59" t="s">
        <v>2773</v>
      </c>
      <c r="E1555" s="59" t="s">
        <v>4983</v>
      </c>
      <c r="F1555" t="s">
        <v>2611</v>
      </c>
      <c r="G1555" t="s">
        <v>609</v>
      </c>
      <c r="H1555" t="s">
        <v>611</v>
      </c>
      <c r="I1555" s="52">
        <v>45537</v>
      </c>
      <c r="J1555" t="s">
        <v>2457</v>
      </c>
      <c r="K1555">
        <v>303</v>
      </c>
      <c r="L1555" s="73">
        <v>91.788558804982898</v>
      </c>
      <c r="M1555">
        <v>301</v>
      </c>
      <c r="N1555">
        <v>0.99982087396331598</v>
      </c>
      <c r="O1555" s="73">
        <v>93.155193583286902</v>
      </c>
      <c r="P1555">
        <v>301</v>
      </c>
      <c r="Q1555">
        <v>0.99982087396331598</v>
      </c>
      <c r="R1555">
        <v>298</v>
      </c>
      <c r="S1555">
        <v>0.99906502847792</v>
      </c>
      <c r="T1555">
        <v>30.648091405882099</v>
      </c>
      <c r="U1555">
        <v>0.59128236552385804</v>
      </c>
      <c r="V1555">
        <v>217</v>
      </c>
      <c r="W1555">
        <v>8.12272474633077E-2</v>
      </c>
      <c r="X1555">
        <v>42</v>
      </c>
      <c r="Y1555">
        <v>301</v>
      </c>
      <c r="Z1555">
        <v>0.99982087396331598</v>
      </c>
      <c r="AA1555">
        <v>29.738315118730998</v>
      </c>
      <c r="AB1555">
        <v>287</v>
      </c>
      <c r="AC1555">
        <v>0.96316027122093395</v>
      </c>
      <c r="AD1555">
        <v>14</v>
      </c>
      <c r="AE1555">
        <v>3.6660602742381698E-2</v>
      </c>
      <c r="AF1555">
        <v>2</v>
      </c>
      <c r="AG1555">
        <v>1.7912603668365001E-4</v>
      </c>
      <c r="AH1555">
        <v>6.1981171064432799E-3</v>
      </c>
      <c r="AI1555">
        <v>21</v>
      </c>
      <c r="AJ1555" s="73">
        <v>89.284557425597896</v>
      </c>
      <c r="AK1555">
        <v>301</v>
      </c>
      <c r="AL1555">
        <v>0.99982087396331598</v>
      </c>
      <c r="AM1555">
        <v>0</v>
      </c>
      <c r="AN1555">
        <v>0</v>
      </c>
      <c r="AO1555">
        <v>2.35397991989558E-2</v>
      </c>
      <c r="AP1555">
        <v>2</v>
      </c>
      <c r="AQ1555">
        <v>303</v>
      </c>
      <c r="AR1555">
        <v>1</v>
      </c>
      <c r="AS1555">
        <v>0</v>
      </c>
      <c r="AT1555">
        <v>0</v>
      </c>
      <c r="AU1555">
        <v>0</v>
      </c>
      <c r="AV1555">
        <v>0</v>
      </c>
      <c r="AW1555">
        <v>303</v>
      </c>
      <c r="AX1555">
        <v>1</v>
      </c>
      <c r="AY1555" s="73">
        <v>86.675732940828993</v>
      </c>
      <c r="AZ1555">
        <v>301</v>
      </c>
      <c r="BA1555">
        <v>0.99982087396331598</v>
      </c>
      <c r="BB1555">
        <v>290</v>
      </c>
      <c r="BC1555">
        <v>0.89242706292020801</v>
      </c>
      <c r="BD1555">
        <v>11</v>
      </c>
      <c r="BE1555">
        <v>8.4033137880835704E-2</v>
      </c>
      <c r="BF1555">
        <v>91.788558804982898</v>
      </c>
      <c r="BG1555">
        <v>93.155193583286902</v>
      </c>
      <c r="BH1555">
        <v>86.675732940828993</v>
      </c>
      <c r="BI1555">
        <v>89.284557425597896</v>
      </c>
    </row>
    <row r="1556" spans="1:61" x14ac:dyDescent="0.25">
      <c r="A1556" s="10" t="str">
        <f>VLOOKUP(D1556,'Index-Relations'!E:F,2,FALSE)</f>
        <v>ESG</v>
      </c>
      <c r="B1556" t="s">
        <v>3450</v>
      </c>
      <c r="C1556" s="53" t="s">
        <v>3350</v>
      </c>
      <c r="D1556" s="59" t="s">
        <v>2773</v>
      </c>
      <c r="E1556" s="59" t="s">
        <v>4984</v>
      </c>
      <c r="F1556" t="s">
        <v>2611</v>
      </c>
      <c r="G1556" t="s">
        <v>609</v>
      </c>
      <c r="H1556" t="s">
        <v>611</v>
      </c>
      <c r="I1556" s="52">
        <v>45505</v>
      </c>
      <c r="J1556" t="s">
        <v>2457</v>
      </c>
      <c r="K1556">
        <v>303</v>
      </c>
      <c r="L1556" s="73">
        <v>91.922111174086993</v>
      </c>
      <c r="M1556">
        <v>301</v>
      </c>
      <c r="N1556">
        <v>0.99981538025264005</v>
      </c>
      <c r="O1556" s="73">
        <v>93.183714347568895</v>
      </c>
      <c r="P1556">
        <v>301</v>
      </c>
      <c r="Q1556">
        <v>0.99981538025264005</v>
      </c>
      <c r="R1556">
        <v>298</v>
      </c>
      <c r="S1556">
        <v>0.99900670574531403</v>
      </c>
      <c r="T1556">
        <v>30.4517602334194</v>
      </c>
      <c r="U1556">
        <v>0.60071099595152899</v>
      </c>
      <c r="V1556">
        <v>218</v>
      </c>
      <c r="W1556">
        <v>8.6621461590933299E-2</v>
      </c>
      <c r="X1556">
        <v>42</v>
      </c>
      <c r="Y1556">
        <v>301</v>
      </c>
      <c r="Z1556">
        <v>0.99981538025264005</v>
      </c>
      <c r="AA1556">
        <v>29.965799131318398</v>
      </c>
      <c r="AB1556">
        <v>288</v>
      </c>
      <c r="AC1556">
        <v>0.96493635275473399</v>
      </c>
      <c r="AD1556">
        <v>13</v>
      </c>
      <c r="AE1556">
        <v>3.4879027497906098E-2</v>
      </c>
      <c r="AF1556">
        <v>2</v>
      </c>
      <c r="AG1556">
        <v>1.8461974735925401E-4</v>
      </c>
      <c r="AH1556">
        <v>6.2272805302850303E-3</v>
      </c>
      <c r="AI1556">
        <v>21</v>
      </c>
      <c r="AJ1556" s="73">
        <v>89.235368348260906</v>
      </c>
      <c r="AK1556">
        <v>301</v>
      </c>
      <c r="AL1556">
        <v>0.99981538025264005</v>
      </c>
      <c r="AM1556">
        <v>0</v>
      </c>
      <c r="AN1556">
        <v>0</v>
      </c>
      <c r="AO1556">
        <v>2.2896338825505E-2</v>
      </c>
      <c r="AP1556">
        <v>2</v>
      </c>
      <c r="AQ1556">
        <v>303</v>
      </c>
      <c r="AR1556">
        <v>0.999999999999999</v>
      </c>
      <c r="AS1556">
        <v>0</v>
      </c>
      <c r="AT1556">
        <v>0</v>
      </c>
      <c r="AU1556">
        <v>0</v>
      </c>
      <c r="AV1556">
        <v>0</v>
      </c>
      <c r="AW1556">
        <v>302</v>
      </c>
      <c r="AX1556">
        <v>0.99996729597136003</v>
      </c>
      <c r="AY1556" s="73">
        <v>87.040126505306006</v>
      </c>
      <c r="AZ1556">
        <v>301</v>
      </c>
      <c r="BA1556">
        <v>0.99981538025264005</v>
      </c>
      <c r="BB1556">
        <v>291</v>
      </c>
      <c r="BC1556">
        <v>0.89480801440610802</v>
      </c>
      <c r="BD1556">
        <v>10</v>
      </c>
      <c r="BE1556">
        <v>8.2295646768386799E-2</v>
      </c>
      <c r="BF1556">
        <v>91.922111174086993</v>
      </c>
      <c r="BG1556">
        <v>93.183714347568895</v>
      </c>
      <c r="BH1556">
        <v>87.040126505306006</v>
      </c>
      <c r="BI1556">
        <v>89.235368348260906</v>
      </c>
    </row>
    <row r="1557" spans="1:61" x14ac:dyDescent="0.25">
      <c r="A1557" s="10" t="str">
        <f>VLOOKUP(D1557,'Index-Relations'!E:F,2,FALSE)</f>
        <v>ESG</v>
      </c>
      <c r="B1557" t="s">
        <v>3450</v>
      </c>
      <c r="C1557" s="53" t="s">
        <v>2765</v>
      </c>
      <c r="D1557" s="59" t="s">
        <v>2773</v>
      </c>
      <c r="E1557" s="59" t="s">
        <v>4985</v>
      </c>
      <c r="F1557" t="s">
        <v>2611</v>
      </c>
      <c r="G1557" t="s">
        <v>609</v>
      </c>
      <c r="H1557" t="s">
        <v>611</v>
      </c>
      <c r="I1557" s="52">
        <v>45474</v>
      </c>
      <c r="J1557" t="s">
        <v>2457</v>
      </c>
      <c r="K1557">
        <v>303</v>
      </c>
      <c r="L1557" s="73">
        <v>92.547157789478902</v>
      </c>
      <c r="M1557">
        <v>301</v>
      </c>
      <c r="N1557">
        <v>0.99978366037652899</v>
      </c>
      <c r="O1557" s="73">
        <v>93.213913266408994</v>
      </c>
      <c r="P1557">
        <v>301</v>
      </c>
      <c r="Q1557">
        <v>0.99978366037652899</v>
      </c>
      <c r="R1557">
        <v>298</v>
      </c>
      <c r="S1557">
        <v>0.99881623222877003</v>
      </c>
      <c r="T1557">
        <v>30.143971687617402</v>
      </c>
      <c r="U1557">
        <v>0.61507808248358598</v>
      </c>
      <c r="V1557">
        <v>216</v>
      </c>
      <c r="W1557">
        <v>8.8738097649870507E-2</v>
      </c>
      <c r="X1557">
        <v>42</v>
      </c>
      <c r="Y1557">
        <v>301</v>
      </c>
      <c r="Z1557">
        <v>0.99978366037652899</v>
      </c>
      <c r="AA1557">
        <v>30.165029625478599</v>
      </c>
      <c r="AB1557">
        <v>288</v>
      </c>
      <c r="AC1557">
        <v>0.96800511130698697</v>
      </c>
      <c r="AD1557">
        <v>13</v>
      </c>
      <c r="AE1557">
        <v>3.1778549069541903E-2</v>
      </c>
      <c r="AF1557">
        <v>2</v>
      </c>
      <c r="AG1557">
        <v>2.1633962347026401E-4</v>
      </c>
      <c r="AH1557">
        <v>6.3930010116852298E-3</v>
      </c>
      <c r="AI1557">
        <v>21</v>
      </c>
      <c r="AJ1557" s="73">
        <v>89.370726934388003</v>
      </c>
      <c r="AK1557">
        <v>301</v>
      </c>
      <c r="AL1557">
        <v>0.99978366037652899</v>
      </c>
      <c r="AM1557">
        <v>0</v>
      </c>
      <c r="AN1557">
        <v>0</v>
      </c>
      <c r="AO1557">
        <v>2.3728003919062698E-2</v>
      </c>
      <c r="AP1557">
        <v>2</v>
      </c>
      <c r="AQ1557">
        <v>303</v>
      </c>
      <c r="AR1557">
        <v>1</v>
      </c>
      <c r="AS1557">
        <v>0</v>
      </c>
      <c r="AT1557">
        <v>0</v>
      </c>
      <c r="AU1557">
        <v>0</v>
      </c>
      <c r="AV1557">
        <v>0</v>
      </c>
      <c r="AW1557">
        <v>302</v>
      </c>
      <c r="AX1557">
        <v>0.99996706613305197</v>
      </c>
      <c r="AY1557" s="73">
        <v>88.806523323752998</v>
      </c>
      <c r="AZ1557">
        <v>301</v>
      </c>
      <c r="BA1557">
        <v>0.99978366037652899</v>
      </c>
      <c r="BB1557">
        <v>291</v>
      </c>
      <c r="BC1557">
        <v>0.89968450542600997</v>
      </c>
      <c r="BD1557">
        <v>10</v>
      </c>
      <c r="BE1557">
        <v>7.6587490654926899E-2</v>
      </c>
      <c r="BF1557">
        <v>92.547157789478902</v>
      </c>
      <c r="BG1557">
        <v>93.213913266408994</v>
      </c>
      <c r="BH1557">
        <v>88.806523323752998</v>
      </c>
      <c r="BI1557">
        <v>89.370726934388003</v>
      </c>
    </row>
    <row r="1558" spans="1:61" x14ac:dyDescent="0.25">
      <c r="A1558" s="10" t="str">
        <f>VLOOKUP(D1558,'Index-Relations'!E:F,2,FALSE)</f>
        <v>ESG</v>
      </c>
      <c r="B1558" t="s">
        <v>3450</v>
      </c>
      <c r="C1558" s="53" t="s">
        <v>2766</v>
      </c>
      <c r="D1558" s="59" t="s">
        <v>2773</v>
      </c>
      <c r="E1558" s="59" t="s">
        <v>4986</v>
      </c>
      <c r="F1558" t="s">
        <v>2611</v>
      </c>
      <c r="G1558" t="s">
        <v>609</v>
      </c>
      <c r="H1558" t="s">
        <v>611</v>
      </c>
      <c r="I1558" s="52">
        <v>45446</v>
      </c>
      <c r="J1558" t="s">
        <v>2457</v>
      </c>
      <c r="K1558">
        <v>300</v>
      </c>
      <c r="L1558" s="73">
        <v>92.697668735159894</v>
      </c>
      <c r="M1558">
        <v>299</v>
      </c>
      <c r="N1558">
        <v>0.99979122103707196</v>
      </c>
      <c r="O1558" s="73">
        <v>93.184677174355002</v>
      </c>
      <c r="P1558">
        <v>299</v>
      </c>
      <c r="Q1558">
        <v>0.99979122103707196</v>
      </c>
      <c r="R1558">
        <v>296</v>
      </c>
      <c r="S1558">
        <v>0.99872146947389795</v>
      </c>
      <c r="T1558">
        <v>30.286078445248801</v>
      </c>
      <c r="U1558">
        <v>0.61746007134997505</v>
      </c>
      <c r="V1558">
        <v>214</v>
      </c>
      <c r="W1558">
        <v>9.4731523462768696E-2</v>
      </c>
      <c r="X1558">
        <v>42</v>
      </c>
      <c r="Y1558">
        <v>298</v>
      </c>
      <c r="Z1558">
        <v>0.99959628449981697</v>
      </c>
      <c r="AA1558">
        <v>30.864981768763599</v>
      </c>
      <c r="AB1558">
        <v>286</v>
      </c>
      <c r="AC1558">
        <v>0.98244330339294705</v>
      </c>
      <c r="AD1558">
        <v>12</v>
      </c>
      <c r="AE1558">
        <v>1.7152981106869601E-2</v>
      </c>
      <c r="AF1558">
        <v>2</v>
      </c>
      <c r="AG1558">
        <v>4.0371550018249099E-4</v>
      </c>
      <c r="AH1558">
        <v>6.1519987938832002E-3</v>
      </c>
      <c r="AI1558">
        <v>21</v>
      </c>
      <c r="AJ1558" s="73">
        <v>89.527766429001005</v>
      </c>
      <c r="AK1558">
        <v>299</v>
      </c>
      <c r="AL1558">
        <v>0.99979122103707196</v>
      </c>
      <c r="AM1558">
        <v>0</v>
      </c>
      <c r="AN1558">
        <v>0</v>
      </c>
      <c r="AO1558">
        <v>2.34650855698527E-2</v>
      </c>
      <c r="AP1558">
        <v>2</v>
      </c>
      <c r="AQ1558">
        <v>300</v>
      </c>
      <c r="AR1558">
        <v>1</v>
      </c>
      <c r="AS1558">
        <v>0</v>
      </c>
      <c r="AT1558">
        <v>0</v>
      </c>
      <c r="AU1558">
        <v>0</v>
      </c>
      <c r="AV1558">
        <v>0</v>
      </c>
      <c r="AW1558">
        <v>300</v>
      </c>
      <c r="AX1558">
        <v>0.999999999999999</v>
      </c>
      <c r="AY1558" s="73">
        <v>89.146112909427004</v>
      </c>
      <c r="AZ1558">
        <v>299</v>
      </c>
      <c r="BA1558">
        <v>0.99979122103707196</v>
      </c>
      <c r="BB1558">
        <v>288</v>
      </c>
      <c r="BC1558">
        <v>0.89685049576579801</v>
      </c>
      <c r="BD1558">
        <v>10</v>
      </c>
      <c r="BE1558">
        <v>7.96844186643485E-2</v>
      </c>
      <c r="BF1558">
        <v>92.697668735159894</v>
      </c>
      <c r="BG1558">
        <v>93.184677174355002</v>
      </c>
      <c r="BH1558">
        <v>89.146112909427004</v>
      </c>
      <c r="BI1558">
        <v>89.527766429001005</v>
      </c>
    </row>
    <row r="1559" spans="1:61" x14ac:dyDescent="0.25">
      <c r="A1559" s="10" t="str">
        <f>VLOOKUP(D1559,'Index-Relations'!E:F,2,FALSE)</f>
        <v>ESG</v>
      </c>
      <c r="B1559" t="s">
        <v>3450</v>
      </c>
      <c r="C1559" s="53" t="s">
        <v>2767</v>
      </c>
      <c r="D1559" s="59" t="s">
        <v>2773</v>
      </c>
      <c r="E1559" s="59" t="s">
        <v>4987</v>
      </c>
      <c r="F1559" t="s">
        <v>2611</v>
      </c>
      <c r="G1559" t="s">
        <v>609</v>
      </c>
      <c r="H1559" t="s">
        <v>611</v>
      </c>
      <c r="I1559" s="52">
        <v>45413</v>
      </c>
      <c r="J1559" t="s">
        <v>2457</v>
      </c>
      <c r="K1559">
        <v>300</v>
      </c>
      <c r="L1559" s="73">
        <v>92.746134833686895</v>
      </c>
      <c r="M1559">
        <v>299</v>
      </c>
      <c r="N1559">
        <v>0.99978810209813096</v>
      </c>
      <c r="O1559" s="73">
        <v>93.176798098828897</v>
      </c>
      <c r="P1559">
        <v>299</v>
      </c>
      <c r="Q1559">
        <v>0.99978810209813096</v>
      </c>
      <c r="R1559">
        <v>296</v>
      </c>
      <c r="S1559">
        <v>0.99870718075545595</v>
      </c>
      <c r="T1559">
        <v>30.380840274396601</v>
      </c>
      <c r="U1559">
        <v>0.62206684214444197</v>
      </c>
      <c r="V1559">
        <v>214</v>
      </c>
      <c r="W1559">
        <v>9.1597443771939693E-2</v>
      </c>
      <c r="X1559">
        <v>41</v>
      </c>
      <c r="Y1559">
        <v>298</v>
      </c>
      <c r="Z1559">
        <v>0.99957632210130798</v>
      </c>
      <c r="AA1559">
        <v>31.851575928166501</v>
      </c>
      <c r="AB1559">
        <v>286</v>
      </c>
      <c r="AC1559">
        <v>0.98253867595329003</v>
      </c>
      <c r="AD1559">
        <v>12</v>
      </c>
      <c r="AE1559">
        <v>1.7037646148017501E-2</v>
      </c>
      <c r="AF1559">
        <v>2</v>
      </c>
      <c r="AG1559">
        <v>4.2367789869179802E-4</v>
      </c>
      <c r="AH1559">
        <v>5.7871336872965E-3</v>
      </c>
      <c r="AI1559">
        <v>21</v>
      </c>
      <c r="AJ1559" s="73">
        <v>89.551903147033997</v>
      </c>
      <c r="AK1559">
        <v>299</v>
      </c>
      <c r="AL1559">
        <v>0.99978810209813096</v>
      </c>
      <c r="AM1559">
        <v>0</v>
      </c>
      <c r="AN1559">
        <v>0</v>
      </c>
      <c r="AO1559">
        <v>2.3243707458495199E-2</v>
      </c>
      <c r="AP1559">
        <v>2</v>
      </c>
      <c r="AQ1559">
        <v>299</v>
      </c>
      <c r="AR1559">
        <v>0.99978810209813096</v>
      </c>
      <c r="AS1559">
        <v>0</v>
      </c>
      <c r="AT1559">
        <v>0</v>
      </c>
      <c r="AU1559">
        <v>0</v>
      </c>
      <c r="AV1559">
        <v>0</v>
      </c>
      <c r="AW1559">
        <v>299</v>
      </c>
      <c r="AX1559">
        <v>0.99978810209813096</v>
      </c>
      <c r="AY1559" s="73">
        <v>89.260342576707998</v>
      </c>
      <c r="AZ1559">
        <v>299</v>
      </c>
      <c r="BA1559">
        <v>0.99978810209813096</v>
      </c>
      <c r="BB1559">
        <v>286</v>
      </c>
      <c r="BC1559">
        <v>0.93349889110825401</v>
      </c>
      <c r="BD1559">
        <v>11</v>
      </c>
      <c r="BE1559">
        <v>4.3045503531381799E-2</v>
      </c>
      <c r="BF1559">
        <v>92.746134833686895</v>
      </c>
      <c r="BG1559">
        <v>93.176798098828897</v>
      </c>
      <c r="BH1559">
        <v>89.260342576707998</v>
      </c>
      <c r="BI1559">
        <v>89.551903147033997</v>
      </c>
    </row>
    <row r="1560" spans="1:61" x14ac:dyDescent="0.25">
      <c r="A1560" s="10" t="str">
        <f>VLOOKUP(D1560,'Index-Relations'!E:F,2,FALSE)</f>
        <v>ESG</v>
      </c>
      <c r="B1560" t="s">
        <v>3450</v>
      </c>
      <c r="C1560" s="53" t="s">
        <v>2768</v>
      </c>
      <c r="D1560" s="59" t="s">
        <v>2773</v>
      </c>
      <c r="E1560" s="59" t="s">
        <v>4988</v>
      </c>
      <c r="F1560" t="s">
        <v>2611</v>
      </c>
      <c r="G1560" t="s">
        <v>609</v>
      </c>
      <c r="H1560" t="s">
        <v>611</v>
      </c>
      <c r="I1560" s="52">
        <v>45383</v>
      </c>
      <c r="J1560" t="s">
        <v>2457</v>
      </c>
      <c r="K1560">
        <v>301</v>
      </c>
      <c r="L1560">
        <v>94.575935154304403</v>
      </c>
      <c r="M1560">
        <v>300</v>
      </c>
      <c r="N1560">
        <v>0.99980393681694801</v>
      </c>
      <c r="O1560">
        <v>94.6707852211931</v>
      </c>
      <c r="P1560">
        <v>300</v>
      </c>
      <c r="Q1560">
        <v>0.99980393681694801</v>
      </c>
      <c r="R1560">
        <v>297</v>
      </c>
      <c r="S1560">
        <v>0.99874435388916305</v>
      </c>
      <c r="T1560">
        <v>30.224405667597299</v>
      </c>
      <c r="U1560">
        <v>0.61746289974858204</v>
      </c>
      <c r="V1560">
        <v>215</v>
      </c>
      <c r="W1560">
        <v>9.1419619339550798E-2</v>
      </c>
      <c r="X1560">
        <v>41</v>
      </c>
      <c r="Y1560">
        <v>299</v>
      </c>
      <c r="Z1560">
        <v>0.999562410530488</v>
      </c>
      <c r="AA1560">
        <v>30.6267814881639</v>
      </c>
      <c r="AB1560">
        <v>287</v>
      </c>
      <c r="AC1560">
        <v>0.98186193155505497</v>
      </c>
      <c r="AD1560">
        <v>12</v>
      </c>
      <c r="AE1560">
        <v>1.7700478975433202E-2</v>
      </c>
      <c r="AF1560">
        <v>2</v>
      </c>
      <c r="AG1560">
        <v>4.3758946951142399E-4</v>
      </c>
      <c r="AH1560">
        <v>5.76890478032481E-3</v>
      </c>
      <c r="AI1560">
        <v>21</v>
      </c>
      <c r="AJ1560">
        <v>92.616789854212499</v>
      </c>
      <c r="AK1560">
        <v>300</v>
      </c>
      <c r="AL1560">
        <v>0.99980393681694801</v>
      </c>
      <c r="AM1560">
        <v>0</v>
      </c>
      <c r="AN1560">
        <v>0</v>
      </c>
      <c r="AO1560">
        <v>1.96719210860824E-2</v>
      </c>
      <c r="AP1560">
        <v>2</v>
      </c>
      <c r="AQ1560">
        <v>300</v>
      </c>
      <c r="AR1560">
        <v>0.99980393681694801</v>
      </c>
      <c r="AS1560">
        <v>0</v>
      </c>
      <c r="AT1560">
        <v>0</v>
      </c>
      <c r="AU1560">
        <v>0</v>
      </c>
      <c r="AV1560">
        <v>0</v>
      </c>
      <c r="AW1560">
        <v>300</v>
      </c>
      <c r="AX1560">
        <v>0.99980393681694801</v>
      </c>
      <c r="AY1560">
        <v>93.030430264568807</v>
      </c>
      <c r="AZ1560">
        <v>300</v>
      </c>
      <c r="BA1560">
        <v>0.99980393681694801</v>
      </c>
      <c r="BB1560">
        <v>287</v>
      </c>
      <c r="BC1560">
        <v>0.93776931578018996</v>
      </c>
      <c r="BD1560">
        <v>11</v>
      </c>
      <c r="BE1560">
        <v>4.2362699950674897E-2</v>
      </c>
      <c r="BF1560">
        <v>92.970810672969904</v>
      </c>
      <c r="BG1560">
        <v>93.173263050743898</v>
      </c>
      <c r="BH1560">
        <v>89.857482045431993</v>
      </c>
      <c r="BI1560">
        <v>89.632248856592895</v>
      </c>
    </row>
    <row r="1561" spans="1:61" x14ac:dyDescent="0.25">
      <c r="A1561" s="10" t="str">
        <f>VLOOKUP(D1561,'Index-Relations'!E:F,2,FALSE)</f>
        <v>ESG</v>
      </c>
      <c r="B1561" t="s">
        <v>3450</v>
      </c>
      <c r="C1561" s="53" t="s">
        <v>2769</v>
      </c>
      <c r="D1561" s="59" t="s">
        <v>2773</v>
      </c>
      <c r="E1561" s="59" t="s">
        <v>4989</v>
      </c>
      <c r="F1561" t="s">
        <v>2611</v>
      </c>
      <c r="G1561" t="s">
        <v>609</v>
      </c>
      <c r="H1561" t="s">
        <v>611</v>
      </c>
      <c r="I1561" s="52">
        <v>45352</v>
      </c>
      <c r="J1561" t="s">
        <v>2457</v>
      </c>
      <c r="K1561">
        <v>301</v>
      </c>
      <c r="L1561">
        <v>94.652107413930906</v>
      </c>
      <c r="M1561">
        <v>300</v>
      </c>
      <c r="N1561">
        <v>0.999805147173216</v>
      </c>
      <c r="O1561">
        <v>94.657137672563294</v>
      </c>
      <c r="P1561">
        <v>300</v>
      </c>
      <c r="Q1561">
        <v>0.999805147173216</v>
      </c>
      <c r="R1561">
        <v>297</v>
      </c>
      <c r="S1561">
        <v>0.99885302771224704</v>
      </c>
      <c r="T1561">
        <v>30.044878658835401</v>
      </c>
      <c r="U1561">
        <v>0.58373423188272899</v>
      </c>
      <c r="V1561">
        <v>210</v>
      </c>
      <c r="W1561">
        <v>7.9454616435716899E-2</v>
      </c>
      <c r="X1561">
        <v>34</v>
      </c>
      <c r="Y1561">
        <v>299</v>
      </c>
      <c r="Z1561">
        <v>0.99960036882748105</v>
      </c>
      <c r="AA1561">
        <v>32.878620374266298</v>
      </c>
      <c r="AB1561">
        <v>287</v>
      </c>
      <c r="AC1561">
        <v>0.98201522678068798</v>
      </c>
      <c r="AD1561">
        <v>12</v>
      </c>
      <c r="AE1561">
        <v>1.75851420467933E-2</v>
      </c>
      <c r="AF1561">
        <v>2</v>
      </c>
      <c r="AG1561">
        <v>3.9963117251789999E-4</v>
      </c>
      <c r="AH1561">
        <v>1.4914858809436E-3</v>
      </c>
      <c r="AI1561">
        <v>10</v>
      </c>
      <c r="AJ1561">
        <v>92.691706157115405</v>
      </c>
      <c r="AK1561">
        <v>300</v>
      </c>
      <c r="AL1561">
        <v>0.999805147173216</v>
      </c>
      <c r="AM1561">
        <v>0</v>
      </c>
      <c r="AN1561">
        <v>0</v>
      </c>
      <c r="AO1561">
        <v>1.8573994602967402E-2</v>
      </c>
      <c r="AP1561">
        <v>2</v>
      </c>
      <c r="AQ1561">
        <v>300</v>
      </c>
      <c r="AR1561">
        <v>0.999805147173216</v>
      </c>
      <c r="AS1561">
        <v>0</v>
      </c>
      <c r="AT1561">
        <v>0</v>
      </c>
      <c r="AU1561">
        <v>0</v>
      </c>
      <c r="AV1561">
        <v>0</v>
      </c>
      <c r="AW1561">
        <v>300</v>
      </c>
      <c r="AX1561">
        <v>0.999805147173215</v>
      </c>
      <c r="AY1561">
        <v>93.185087814508805</v>
      </c>
      <c r="AZ1561">
        <v>300</v>
      </c>
      <c r="BA1561">
        <v>0.999805147173216</v>
      </c>
      <c r="BB1561">
        <v>287</v>
      </c>
      <c r="BC1561">
        <v>0.93985237149385303</v>
      </c>
      <c r="BD1561">
        <v>11</v>
      </c>
      <c r="BE1561">
        <v>4.1378781076394901E-2</v>
      </c>
      <c r="BF1561">
        <v>93.062435236015006</v>
      </c>
      <c r="BG1561">
        <v>93.166853457298998</v>
      </c>
      <c r="BH1561">
        <v>90.085004887299903</v>
      </c>
      <c r="BI1561">
        <v>89.667753786950001</v>
      </c>
    </row>
    <row r="1562" spans="1:61" x14ac:dyDescent="0.25">
      <c r="A1562" s="10" t="str">
        <f>VLOOKUP(D1562,'Index-Relations'!E:F,2,FALSE)</f>
        <v>ESG</v>
      </c>
      <c r="B1562" t="s">
        <v>3450</v>
      </c>
      <c r="C1562" s="53" t="s">
        <v>2770</v>
      </c>
      <c r="D1562" s="59" t="s">
        <v>2773</v>
      </c>
      <c r="E1562" s="59" t="s">
        <v>4990</v>
      </c>
      <c r="F1562" t="s">
        <v>2611</v>
      </c>
      <c r="G1562" t="s">
        <v>609</v>
      </c>
      <c r="H1562" t="s">
        <v>611</v>
      </c>
      <c r="I1562" s="52">
        <v>45323</v>
      </c>
      <c r="J1562" t="s">
        <v>2457</v>
      </c>
      <c r="K1562">
        <v>301</v>
      </c>
      <c r="L1562">
        <v>94.729519107095101</v>
      </c>
      <c r="M1562">
        <v>300</v>
      </c>
      <c r="N1562">
        <v>1</v>
      </c>
      <c r="O1562">
        <v>94.622390888519305</v>
      </c>
      <c r="P1562">
        <v>300</v>
      </c>
      <c r="Q1562">
        <v>1</v>
      </c>
      <c r="R1562">
        <v>297</v>
      </c>
      <c r="S1562">
        <v>0.99912281617799403</v>
      </c>
      <c r="T1562">
        <v>30.0200106120854</v>
      </c>
      <c r="U1562">
        <v>0.57567872960158495</v>
      </c>
      <c r="V1562">
        <v>209</v>
      </c>
      <c r="W1562">
        <v>7.8475486972008499E-2</v>
      </c>
      <c r="X1562">
        <v>34</v>
      </c>
      <c r="Y1562">
        <v>299</v>
      </c>
      <c r="Z1562">
        <v>0.99981780376545204</v>
      </c>
      <c r="AA1562">
        <v>31.3389899684935</v>
      </c>
      <c r="AB1562">
        <v>287</v>
      </c>
      <c r="AC1562">
        <v>0.980740000265509</v>
      </c>
      <c r="AD1562">
        <v>12</v>
      </c>
      <c r="AE1562">
        <v>1.9077803499942099E-2</v>
      </c>
      <c r="AF1562">
        <v>2</v>
      </c>
      <c r="AG1562">
        <v>1.82196234548178E-4</v>
      </c>
      <c r="AH1562">
        <v>1.6653586420290699E-3</v>
      </c>
      <c r="AI1562">
        <v>11</v>
      </c>
      <c r="AJ1562">
        <v>92.788163172817704</v>
      </c>
      <c r="AK1562">
        <v>300</v>
      </c>
      <c r="AL1562">
        <v>1</v>
      </c>
      <c r="AM1562">
        <v>0</v>
      </c>
      <c r="AN1562">
        <v>0</v>
      </c>
      <c r="AO1562">
        <v>1.8461824111309099E-2</v>
      </c>
      <c r="AP1562">
        <v>2</v>
      </c>
      <c r="AQ1562">
        <v>300</v>
      </c>
      <c r="AR1562">
        <v>0.999999999999999</v>
      </c>
      <c r="AS1562">
        <v>0</v>
      </c>
      <c r="AT1562">
        <v>0</v>
      </c>
      <c r="AU1562">
        <v>0</v>
      </c>
      <c r="AV1562">
        <v>0</v>
      </c>
      <c r="AW1562">
        <v>300</v>
      </c>
      <c r="AX1562">
        <v>0.999999999999999</v>
      </c>
      <c r="AY1562">
        <v>93.308761992543197</v>
      </c>
      <c r="AZ1562">
        <v>300</v>
      </c>
      <c r="BA1562">
        <v>1</v>
      </c>
      <c r="BB1562">
        <v>287</v>
      </c>
      <c r="BC1562">
        <v>0.93749056450851997</v>
      </c>
      <c r="BD1562">
        <v>11</v>
      </c>
      <c r="BE1562">
        <v>4.4047611380170097E-2</v>
      </c>
      <c r="BF1562">
        <v>93.203871031347006</v>
      </c>
      <c r="BG1562">
        <v>93.177688607236007</v>
      </c>
      <c r="BH1562">
        <v>90.217833996741007</v>
      </c>
      <c r="BI1562">
        <v>89.931095446554906</v>
      </c>
    </row>
    <row r="1563" spans="1:61" x14ac:dyDescent="0.25">
      <c r="A1563" s="10" t="str">
        <f>VLOOKUP(D1563,'Index-Relations'!E:F,2,FALSE)</f>
        <v>ESG</v>
      </c>
      <c r="B1563" t="s">
        <v>3450</v>
      </c>
      <c r="C1563" s="53" t="s">
        <v>2760</v>
      </c>
      <c r="D1563" s="59" t="s">
        <v>2781</v>
      </c>
      <c r="E1563" s="59" t="s">
        <v>4991</v>
      </c>
      <c r="F1563" t="s">
        <v>610</v>
      </c>
      <c r="G1563" t="s">
        <v>615</v>
      </c>
      <c r="H1563" t="s">
        <v>2664</v>
      </c>
      <c r="I1563" s="52">
        <v>45658</v>
      </c>
      <c r="J1563" t="s">
        <v>2457</v>
      </c>
      <c r="K1563">
        <v>310</v>
      </c>
      <c r="L1563" s="73">
        <v>93.386283904084905</v>
      </c>
      <c r="M1563">
        <v>309</v>
      </c>
      <c r="N1563">
        <v>0.99983401913399805</v>
      </c>
      <c r="O1563" s="73">
        <v>93.601037123492006</v>
      </c>
      <c r="P1563">
        <v>309</v>
      </c>
      <c r="Q1563">
        <v>0.99983401913399805</v>
      </c>
      <c r="R1563">
        <v>306</v>
      </c>
      <c r="S1563">
        <v>0.99879524532290898</v>
      </c>
      <c r="T1563">
        <v>32.996342129273799</v>
      </c>
      <c r="U1563">
        <v>0.62061585514473605</v>
      </c>
      <c r="V1563">
        <v>222</v>
      </c>
      <c r="W1563">
        <v>8.8923345189674E-2</v>
      </c>
      <c r="X1563">
        <v>41</v>
      </c>
      <c r="Y1563">
        <v>309</v>
      </c>
      <c r="Z1563">
        <v>0.99983401913399805</v>
      </c>
      <c r="AA1563">
        <v>36.149183047991201</v>
      </c>
      <c r="AB1563">
        <v>294</v>
      </c>
      <c r="AC1563">
        <v>0.97021702482002203</v>
      </c>
      <c r="AD1563">
        <v>15</v>
      </c>
      <c r="AE1563">
        <v>2.96169943139763E-2</v>
      </c>
      <c r="AF1563">
        <v>1</v>
      </c>
      <c r="AG1563">
        <v>1.6598086600139801E-4</v>
      </c>
      <c r="AH1563">
        <v>5.1574530599262196E-3</v>
      </c>
      <c r="AI1563">
        <v>22</v>
      </c>
      <c r="AJ1563" s="73">
        <v>89.519503806722994</v>
      </c>
      <c r="AK1563">
        <v>309</v>
      </c>
      <c r="AL1563">
        <v>0.99983401913399805</v>
      </c>
      <c r="AM1563">
        <v>0</v>
      </c>
      <c r="AN1563">
        <v>0</v>
      </c>
      <c r="AO1563">
        <v>3.4187089018596302E-2</v>
      </c>
      <c r="AP1563">
        <v>2</v>
      </c>
      <c r="AQ1563">
        <v>310</v>
      </c>
      <c r="AR1563">
        <v>0.999999999999999</v>
      </c>
      <c r="AS1563">
        <v>0</v>
      </c>
      <c r="AT1563">
        <v>0</v>
      </c>
      <c r="AU1563">
        <v>7.4347818645066502E-4</v>
      </c>
      <c r="AV1563">
        <v>1</v>
      </c>
      <c r="AW1563">
        <v>310</v>
      </c>
      <c r="AX1563">
        <v>0.999999999999999</v>
      </c>
      <c r="AY1563" s="73">
        <v>90.6716701620349</v>
      </c>
      <c r="AZ1563">
        <v>309</v>
      </c>
      <c r="BA1563">
        <v>0.99983401913399805</v>
      </c>
      <c r="BB1563">
        <v>300</v>
      </c>
      <c r="BC1563">
        <v>0.94809248819039305</v>
      </c>
      <c r="BD1563">
        <v>8</v>
      </c>
      <c r="BE1563">
        <v>1.77204227910099E-2</v>
      </c>
      <c r="BF1563">
        <v>93.386283904084905</v>
      </c>
      <c r="BG1563">
        <v>93.601037123492006</v>
      </c>
      <c r="BH1563">
        <v>90.6716701620349</v>
      </c>
      <c r="BI1563">
        <v>89.519503806722994</v>
      </c>
    </row>
    <row r="1564" spans="1:61" x14ac:dyDescent="0.25">
      <c r="A1564" s="10" t="str">
        <f>VLOOKUP(D1564,'Index-Relations'!E:F,2,FALSE)</f>
        <v>ESG</v>
      </c>
      <c r="B1564" t="s">
        <v>3450</v>
      </c>
      <c r="C1564" s="53" t="s">
        <v>2761</v>
      </c>
      <c r="D1564" s="59" t="s">
        <v>2781</v>
      </c>
      <c r="E1564" s="59" t="s">
        <v>4992</v>
      </c>
      <c r="F1564" t="s">
        <v>610</v>
      </c>
      <c r="G1564" t="s">
        <v>615</v>
      </c>
      <c r="H1564" t="s">
        <v>2664</v>
      </c>
      <c r="I1564" s="52">
        <v>45628</v>
      </c>
      <c r="J1564" t="s">
        <v>2457</v>
      </c>
      <c r="K1564">
        <v>316</v>
      </c>
      <c r="L1564" s="73">
        <v>91.373307624100903</v>
      </c>
      <c r="M1564">
        <v>314</v>
      </c>
      <c r="N1564">
        <v>0.99983087350407196</v>
      </c>
      <c r="O1564" s="73">
        <v>93.061179809731897</v>
      </c>
      <c r="P1564">
        <v>314</v>
      </c>
      <c r="Q1564">
        <v>0.99983087350407196</v>
      </c>
      <c r="R1564">
        <v>311</v>
      </c>
      <c r="S1564">
        <v>0.99908262151336102</v>
      </c>
      <c r="T1564">
        <v>30.3338404776283</v>
      </c>
      <c r="U1564">
        <v>0.57162271056176905</v>
      </c>
      <c r="V1564">
        <v>226</v>
      </c>
      <c r="W1564">
        <v>7.9140545434275705E-2</v>
      </c>
      <c r="X1564">
        <v>43</v>
      </c>
      <c r="Y1564">
        <v>314</v>
      </c>
      <c r="Z1564">
        <v>0.99983087350407096</v>
      </c>
      <c r="AA1564">
        <v>27.293062533805401</v>
      </c>
      <c r="AB1564">
        <v>299</v>
      </c>
      <c r="AC1564">
        <v>0.96312870321508304</v>
      </c>
      <c r="AD1564">
        <v>15</v>
      </c>
      <c r="AE1564">
        <v>3.6702170288988201E-2</v>
      </c>
      <c r="AF1564">
        <v>2</v>
      </c>
      <c r="AG1564">
        <v>1.69126495928151E-4</v>
      </c>
      <c r="AH1564">
        <v>5.8887664556477601E-3</v>
      </c>
      <c r="AI1564">
        <v>22</v>
      </c>
      <c r="AJ1564" s="73">
        <v>88.485870629303903</v>
      </c>
      <c r="AK1564">
        <v>314</v>
      </c>
      <c r="AL1564">
        <v>0.99983087350407196</v>
      </c>
      <c r="AM1564">
        <v>0</v>
      </c>
      <c r="AN1564">
        <v>0</v>
      </c>
      <c r="AO1564">
        <v>2.3989936908458302E-2</v>
      </c>
      <c r="AP1564">
        <v>2</v>
      </c>
      <c r="AQ1564">
        <v>316</v>
      </c>
      <c r="AR1564">
        <v>1</v>
      </c>
      <c r="AS1564">
        <v>0</v>
      </c>
      <c r="AT1564">
        <v>0</v>
      </c>
      <c r="AU1564">
        <v>1.54201591947574E-2</v>
      </c>
      <c r="AV1564">
        <v>1</v>
      </c>
      <c r="AW1564">
        <v>316</v>
      </c>
      <c r="AX1564">
        <v>1</v>
      </c>
      <c r="AY1564" s="73">
        <v>86.254287543657995</v>
      </c>
      <c r="AZ1564">
        <v>314</v>
      </c>
      <c r="BA1564">
        <v>0.99983087350407196</v>
      </c>
      <c r="BB1564">
        <v>304</v>
      </c>
      <c r="BC1564">
        <v>0.90543893441184498</v>
      </c>
      <c r="BD1564">
        <v>10</v>
      </c>
      <c r="BE1564">
        <v>7.0571128679695894E-2</v>
      </c>
      <c r="BF1564">
        <v>91.373307624100903</v>
      </c>
      <c r="BG1564">
        <v>93.061179809731897</v>
      </c>
      <c r="BH1564">
        <v>86.254287543657995</v>
      </c>
      <c r="BI1564">
        <v>88.485870629303903</v>
      </c>
    </row>
    <row r="1565" spans="1:61" x14ac:dyDescent="0.25">
      <c r="A1565" s="10" t="str">
        <f>VLOOKUP(D1565,'Index-Relations'!E:F,2,FALSE)</f>
        <v>ESG</v>
      </c>
      <c r="B1565" t="s">
        <v>3450</v>
      </c>
      <c r="C1565" s="53" t="s">
        <v>2762</v>
      </c>
      <c r="D1565" s="59" t="s">
        <v>2781</v>
      </c>
      <c r="E1565" s="59" t="s">
        <v>4993</v>
      </c>
      <c r="F1565" t="s">
        <v>610</v>
      </c>
      <c r="G1565" t="s">
        <v>615</v>
      </c>
      <c r="H1565" t="s">
        <v>2664</v>
      </c>
      <c r="I1565" s="52">
        <v>45597</v>
      </c>
      <c r="J1565" t="s">
        <v>2457</v>
      </c>
      <c r="K1565">
        <v>316</v>
      </c>
      <c r="L1565" s="73">
        <v>91.431279817445997</v>
      </c>
      <c r="M1565">
        <v>314</v>
      </c>
      <c r="N1565">
        <v>0.99984158871066897</v>
      </c>
      <c r="O1565" s="73">
        <v>93.100825546806007</v>
      </c>
      <c r="P1565">
        <v>314</v>
      </c>
      <c r="Q1565">
        <v>0.99984158871066897</v>
      </c>
      <c r="R1565">
        <v>311</v>
      </c>
      <c r="S1565">
        <v>0.99906399809094004</v>
      </c>
      <c r="T1565">
        <v>30.717271925006798</v>
      </c>
      <c r="U1565">
        <v>0.57348260847601795</v>
      </c>
      <c r="V1565">
        <v>225</v>
      </c>
      <c r="W1565">
        <v>7.9993042104426204E-2</v>
      </c>
      <c r="X1565">
        <v>43</v>
      </c>
      <c r="Y1565">
        <v>314</v>
      </c>
      <c r="Z1565">
        <v>0.99984158871066797</v>
      </c>
      <c r="AA1565">
        <v>28.196034260454201</v>
      </c>
      <c r="AB1565">
        <v>299</v>
      </c>
      <c r="AC1565">
        <v>0.96112682789464499</v>
      </c>
      <c r="AD1565">
        <v>15</v>
      </c>
      <c r="AE1565">
        <v>3.8714760816024499E-2</v>
      </c>
      <c r="AF1565">
        <v>2</v>
      </c>
      <c r="AG1565">
        <v>1.58411289330501E-4</v>
      </c>
      <c r="AH1565">
        <v>8.5446904426805005E-3</v>
      </c>
      <c r="AI1565">
        <v>22</v>
      </c>
      <c r="AJ1565" s="73">
        <v>88.641870436016006</v>
      </c>
      <c r="AK1565">
        <v>314</v>
      </c>
      <c r="AL1565">
        <v>0.99984158871066897</v>
      </c>
      <c r="AM1565">
        <v>0</v>
      </c>
      <c r="AN1565">
        <v>0</v>
      </c>
      <c r="AO1565">
        <v>2.4606683696761101E-2</v>
      </c>
      <c r="AP1565">
        <v>2</v>
      </c>
      <c r="AQ1565">
        <v>316</v>
      </c>
      <c r="AR1565">
        <v>1</v>
      </c>
      <c r="AS1565">
        <v>0</v>
      </c>
      <c r="AT1565">
        <v>0</v>
      </c>
      <c r="AU1565">
        <v>1.5502766558554201E-2</v>
      </c>
      <c r="AV1565">
        <v>1</v>
      </c>
      <c r="AW1565">
        <v>316</v>
      </c>
      <c r="AX1565">
        <v>0.999999999999999</v>
      </c>
      <c r="AY1565" s="73">
        <v>86.3275750404229</v>
      </c>
      <c r="AZ1565">
        <v>314</v>
      </c>
      <c r="BA1565">
        <v>0.99984158871066897</v>
      </c>
      <c r="BB1565">
        <v>303</v>
      </c>
      <c r="BC1565">
        <v>0.89774016050785799</v>
      </c>
      <c r="BD1565">
        <v>11</v>
      </c>
      <c r="BE1565">
        <v>7.7653155795380194E-2</v>
      </c>
      <c r="BF1565">
        <v>91.431279817445997</v>
      </c>
      <c r="BG1565">
        <v>93.100825546806007</v>
      </c>
      <c r="BH1565">
        <v>86.3275750404229</v>
      </c>
      <c r="BI1565">
        <v>88.641870436016006</v>
      </c>
    </row>
    <row r="1566" spans="1:61" x14ac:dyDescent="0.25">
      <c r="A1566" s="10" t="str">
        <f>VLOOKUP(D1566,'Index-Relations'!E:F,2,FALSE)</f>
        <v>ESG</v>
      </c>
      <c r="B1566" t="s">
        <v>3450</v>
      </c>
      <c r="C1566" s="53" t="s">
        <v>2763</v>
      </c>
      <c r="D1566" s="59" t="s">
        <v>2781</v>
      </c>
      <c r="E1566" s="59" t="s">
        <v>4994</v>
      </c>
      <c r="F1566" t="s">
        <v>610</v>
      </c>
      <c r="G1566" t="s">
        <v>615</v>
      </c>
      <c r="H1566" t="s">
        <v>2664</v>
      </c>
      <c r="I1566" s="52">
        <v>45566</v>
      </c>
      <c r="J1566" t="s">
        <v>2457</v>
      </c>
      <c r="K1566">
        <v>316</v>
      </c>
      <c r="L1566" s="73">
        <v>91.484535665918997</v>
      </c>
      <c r="M1566">
        <v>314</v>
      </c>
      <c r="N1566">
        <v>0.99984458264314302</v>
      </c>
      <c r="O1566" s="73">
        <v>93.109067304888001</v>
      </c>
      <c r="P1566">
        <v>314</v>
      </c>
      <c r="Q1566">
        <v>0.99984458264314302</v>
      </c>
      <c r="R1566">
        <v>311</v>
      </c>
      <c r="S1566">
        <v>0.99901355860082897</v>
      </c>
      <c r="T1566">
        <v>30.580112063821002</v>
      </c>
      <c r="U1566">
        <v>0.57417606560478696</v>
      </c>
      <c r="V1566">
        <v>225</v>
      </c>
      <c r="W1566">
        <v>8.0923422574457796E-2</v>
      </c>
      <c r="X1566">
        <v>43</v>
      </c>
      <c r="Y1566">
        <v>314</v>
      </c>
      <c r="Z1566">
        <v>0.99984458264314202</v>
      </c>
      <c r="AA1566">
        <v>27.779484361506</v>
      </c>
      <c r="AB1566">
        <v>300</v>
      </c>
      <c r="AC1566">
        <v>0.96633453569274497</v>
      </c>
      <c r="AD1566">
        <v>14</v>
      </c>
      <c r="AE1566">
        <v>3.3510046950397103E-2</v>
      </c>
      <c r="AF1566">
        <v>2</v>
      </c>
      <c r="AG1566">
        <v>1.5541735685715199E-4</v>
      </c>
      <c r="AH1566">
        <v>5.8621102993464298E-3</v>
      </c>
      <c r="AI1566">
        <v>22</v>
      </c>
      <c r="AJ1566" s="73">
        <v>88.760259444935002</v>
      </c>
      <c r="AK1566">
        <v>314</v>
      </c>
      <c r="AL1566">
        <v>0.99984458264314302</v>
      </c>
      <c r="AM1566">
        <v>0</v>
      </c>
      <c r="AN1566">
        <v>0</v>
      </c>
      <c r="AO1566">
        <v>2.6155398688861999E-2</v>
      </c>
      <c r="AP1566">
        <v>2</v>
      </c>
      <c r="AQ1566">
        <v>316</v>
      </c>
      <c r="AR1566">
        <v>1</v>
      </c>
      <c r="AS1566">
        <v>0</v>
      </c>
      <c r="AT1566">
        <v>0</v>
      </c>
      <c r="AU1566">
        <v>1.37050035138733E-2</v>
      </c>
      <c r="AV1566">
        <v>1</v>
      </c>
      <c r="AW1566">
        <v>316</v>
      </c>
      <c r="AX1566">
        <v>0.999999999999999</v>
      </c>
      <c r="AY1566" s="73">
        <v>86.373005495022994</v>
      </c>
      <c r="AZ1566">
        <v>314</v>
      </c>
      <c r="BA1566">
        <v>0.99984458264314302</v>
      </c>
      <c r="BB1566">
        <v>303</v>
      </c>
      <c r="BC1566">
        <v>0.89583234289142599</v>
      </c>
      <c r="BD1566">
        <v>11</v>
      </c>
      <c r="BE1566">
        <v>7.8012258419711406E-2</v>
      </c>
      <c r="BF1566">
        <v>91.484535665918997</v>
      </c>
      <c r="BG1566">
        <v>93.109067304888001</v>
      </c>
      <c r="BH1566">
        <v>86.373005495022994</v>
      </c>
      <c r="BI1566">
        <v>88.760259444935002</v>
      </c>
    </row>
    <row r="1567" spans="1:61" x14ac:dyDescent="0.25">
      <c r="A1567" s="10" t="str">
        <f>VLOOKUP(D1567,'Index-Relations'!E:F,2,FALSE)</f>
        <v>ESG</v>
      </c>
      <c r="B1567" t="s">
        <v>3450</v>
      </c>
      <c r="C1567" s="53" t="s">
        <v>2764</v>
      </c>
      <c r="D1567" s="59" t="s">
        <v>2781</v>
      </c>
      <c r="E1567" s="59" t="s">
        <v>4995</v>
      </c>
      <c r="F1567" t="s">
        <v>610</v>
      </c>
      <c r="G1567" t="s">
        <v>615</v>
      </c>
      <c r="H1567" t="s">
        <v>2664</v>
      </c>
      <c r="I1567" s="52">
        <v>45537</v>
      </c>
      <c r="J1567" t="s">
        <v>2457</v>
      </c>
      <c r="K1567">
        <v>316</v>
      </c>
      <c r="L1567" s="73">
        <v>91.861610270163894</v>
      </c>
      <c r="M1567">
        <v>314</v>
      </c>
      <c r="N1567">
        <v>0.99982929394162301</v>
      </c>
      <c r="O1567" s="73">
        <v>93.086277256257006</v>
      </c>
      <c r="P1567">
        <v>314</v>
      </c>
      <c r="Q1567">
        <v>0.99982929394162301</v>
      </c>
      <c r="R1567">
        <v>311</v>
      </c>
      <c r="S1567">
        <v>0.99910897764398698</v>
      </c>
      <c r="T1567">
        <v>30.719600552481701</v>
      </c>
      <c r="U1567">
        <v>0.57839339854974503</v>
      </c>
      <c r="V1567">
        <v>225</v>
      </c>
      <c r="W1567">
        <v>8.1820197016295296E-2</v>
      </c>
      <c r="X1567">
        <v>43</v>
      </c>
      <c r="Y1567">
        <v>314</v>
      </c>
      <c r="Z1567">
        <v>0.99982929394162301</v>
      </c>
      <c r="AA1567">
        <v>29.520494780389001</v>
      </c>
      <c r="AB1567">
        <v>299</v>
      </c>
      <c r="AC1567">
        <v>0.96200490214030898</v>
      </c>
      <c r="AD1567">
        <v>15</v>
      </c>
      <c r="AE1567">
        <v>3.7824391801314403E-2</v>
      </c>
      <c r="AF1567">
        <v>2</v>
      </c>
      <c r="AG1567">
        <v>1.7070605837644199E-4</v>
      </c>
      <c r="AH1567">
        <v>5.88244954293875E-3</v>
      </c>
      <c r="AI1567">
        <v>21</v>
      </c>
      <c r="AJ1567" s="73">
        <v>89.424390175704005</v>
      </c>
      <c r="AK1567">
        <v>314</v>
      </c>
      <c r="AL1567">
        <v>0.99982929394162301</v>
      </c>
      <c r="AM1567">
        <v>0</v>
      </c>
      <c r="AN1567">
        <v>0</v>
      </c>
      <c r="AO1567">
        <v>2.24332900489112E-2</v>
      </c>
      <c r="AP1567">
        <v>2</v>
      </c>
      <c r="AQ1567">
        <v>316</v>
      </c>
      <c r="AR1567">
        <v>0.999999999999999</v>
      </c>
      <c r="AS1567">
        <v>0</v>
      </c>
      <c r="AT1567">
        <v>0</v>
      </c>
      <c r="AU1567">
        <v>1.42493966185332E-2</v>
      </c>
      <c r="AV1567">
        <v>1</v>
      </c>
      <c r="AW1567">
        <v>316</v>
      </c>
      <c r="AX1567">
        <v>0.999999999999999</v>
      </c>
      <c r="AY1567" s="73">
        <v>86.979218289719896</v>
      </c>
      <c r="AZ1567">
        <v>314</v>
      </c>
      <c r="BA1567">
        <v>0.99982929394162301</v>
      </c>
      <c r="BB1567">
        <v>303</v>
      </c>
      <c r="BC1567">
        <v>0.897483624285491</v>
      </c>
      <c r="BD1567">
        <v>11</v>
      </c>
      <c r="BE1567">
        <v>8.0083085665597201E-2</v>
      </c>
      <c r="BF1567">
        <v>91.861610270163894</v>
      </c>
      <c r="BG1567">
        <v>93.086277256257006</v>
      </c>
      <c r="BH1567">
        <v>86.979218289719896</v>
      </c>
      <c r="BI1567">
        <v>89.424390175704005</v>
      </c>
    </row>
    <row r="1568" spans="1:61" x14ac:dyDescent="0.25">
      <c r="A1568" s="10" t="str">
        <f>VLOOKUP(D1568,'Index-Relations'!E:F,2,FALSE)</f>
        <v>ESG</v>
      </c>
      <c r="B1568" t="s">
        <v>3450</v>
      </c>
      <c r="C1568" s="53" t="s">
        <v>3350</v>
      </c>
      <c r="D1568" s="59" t="s">
        <v>2781</v>
      </c>
      <c r="E1568" s="59" t="s">
        <v>4996</v>
      </c>
      <c r="F1568" t="s">
        <v>610</v>
      </c>
      <c r="G1568" t="s">
        <v>615</v>
      </c>
      <c r="H1568" t="s">
        <v>2664</v>
      </c>
      <c r="I1568" s="52">
        <v>45505</v>
      </c>
      <c r="J1568" t="s">
        <v>2457</v>
      </c>
      <c r="K1568">
        <v>316</v>
      </c>
      <c r="L1568" s="73">
        <v>91.988112697703997</v>
      </c>
      <c r="M1568">
        <v>314</v>
      </c>
      <c r="N1568">
        <v>0.99982383640320405</v>
      </c>
      <c r="O1568" s="73">
        <v>93.116168511113003</v>
      </c>
      <c r="P1568">
        <v>314</v>
      </c>
      <c r="Q1568">
        <v>0.99982383640320405</v>
      </c>
      <c r="R1568">
        <v>311</v>
      </c>
      <c r="S1568">
        <v>0.99905220166810804</v>
      </c>
      <c r="T1568">
        <v>30.5581097981954</v>
      </c>
      <c r="U1568">
        <v>0.58816635227783798</v>
      </c>
      <c r="V1568">
        <v>226</v>
      </c>
      <c r="W1568">
        <v>8.7467970262158704E-2</v>
      </c>
      <c r="X1568">
        <v>43</v>
      </c>
      <c r="Y1568">
        <v>314</v>
      </c>
      <c r="Z1568">
        <v>0.99982383640320405</v>
      </c>
      <c r="AA1568">
        <v>29.774208370492602</v>
      </c>
      <c r="AB1568">
        <v>300</v>
      </c>
      <c r="AC1568">
        <v>0.96345689633841602</v>
      </c>
      <c r="AD1568">
        <v>14</v>
      </c>
      <c r="AE1568">
        <v>3.6366940064787197E-2</v>
      </c>
      <c r="AF1568">
        <v>2</v>
      </c>
      <c r="AG1568">
        <v>1.7616359679609099E-4</v>
      </c>
      <c r="AH1568">
        <v>5.9175394026512104E-3</v>
      </c>
      <c r="AI1568">
        <v>21</v>
      </c>
      <c r="AJ1568" s="73">
        <v>89.373825130873996</v>
      </c>
      <c r="AK1568">
        <v>314</v>
      </c>
      <c r="AL1568">
        <v>0.99982383640320405</v>
      </c>
      <c r="AM1568">
        <v>0</v>
      </c>
      <c r="AN1568">
        <v>0</v>
      </c>
      <c r="AO1568">
        <v>2.1847616295825399E-2</v>
      </c>
      <c r="AP1568">
        <v>2</v>
      </c>
      <c r="AQ1568">
        <v>316</v>
      </c>
      <c r="AR1568">
        <v>0.999999999999999</v>
      </c>
      <c r="AS1568">
        <v>0</v>
      </c>
      <c r="AT1568">
        <v>0</v>
      </c>
      <c r="AU1568">
        <v>1.3681279551145301E-2</v>
      </c>
      <c r="AV1568">
        <v>1</v>
      </c>
      <c r="AW1568">
        <v>315</v>
      </c>
      <c r="AX1568">
        <v>0.999968793916159</v>
      </c>
      <c r="AY1568" s="73">
        <v>87.319743814371904</v>
      </c>
      <c r="AZ1568">
        <v>314</v>
      </c>
      <c r="BA1568">
        <v>0.99982383640320405</v>
      </c>
      <c r="BB1568">
        <v>304</v>
      </c>
      <c r="BC1568">
        <v>0.89962612991683499</v>
      </c>
      <c r="BD1568">
        <v>10</v>
      </c>
      <c r="BE1568">
        <v>7.8526253787338601E-2</v>
      </c>
      <c r="BF1568">
        <v>91.988112697703997</v>
      </c>
      <c r="BG1568">
        <v>93.116168511113003</v>
      </c>
      <c r="BH1568">
        <v>87.319743814371904</v>
      </c>
      <c r="BI1568">
        <v>89.373825130873996</v>
      </c>
    </row>
    <row r="1569" spans="1:61" x14ac:dyDescent="0.25">
      <c r="A1569" s="10" t="str">
        <f>VLOOKUP(D1569,'Index-Relations'!E:F,2,FALSE)</f>
        <v>ESG</v>
      </c>
      <c r="B1569" t="s">
        <v>3450</v>
      </c>
      <c r="C1569" s="53" t="s">
        <v>2765</v>
      </c>
      <c r="D1569" s="59" t="s">
        <v>2781</v>
      </c>
      <c r="E1569" s="59" t="s">
        <v>4997</v>
      </c>
      <c r="F1569" t="s">
        <v>610</v>
      </c>
      <c r="G1569" t="s">
        <v>615</v>
      </c>
      <c r="H1569" t="s">
        <v>2664</v>
      </c>
      <c r="I1569" s="52">
        <v>45474</v>
      </c>
      <c r="J1569" t="s">
        <v>2457</v>
      </c>
      <c r="K1569">
        <v>316</v>
      </c>
      <c r="L1569" s="73">
        <v>92.591575275894002</v>
      </c>
      <c r="M1569">
        <v>314</v>
      </c>
      <c r="N1569">
        <v>0.99979329924717697</v>
      </c>
      <c r="O1569" s="73">
        <v>93.157420350813993</v>
      </c>
      <c r="P1569">
        <v>314</v>
      </c>
      <c r="Q1569">
        <v>0.99979329924717697</v>
      </c>
      <c r="R1569">
        <v>311</v>
      </c>
      <c r="S1569">
        <v>0.99886897422878196</v>
      </c>
      <c r="T1569">
        <v>30.288519628461799</v>
      </c>
      <c r="U1569">
        <v>0.59989697189768998</v>
      </c>
      <c r="V1569">
        <v>223</v>
      </c>
      <c r="W1569">
        <v>8.9792486891761003E-2</v>
      </c>
      <c r="X1569">
        <v>43</v>
      </c>
      <c r="Y1569">
        <v>314</v>
      </c>
      <c r="Z1569">
        <v>0.99979329924717697</v>
      </c>
      <c r="AA1569">
        <v>30.310510002249401</v>
      </c>
      <c r="AB1569">
        <v>300</v>
      </c>
      <c r="AC1569">
        <v>0.96616851587351704</v>
      </c>
      <c r="AD1569">
        <v>14</v>
      </c>
      <c r="AE1569">
        <v>3.3624783373659997E-2</v>
      </c>
      <c r="AF1569">
        <v>2</v>
      </c>
      <c r="AG1569">
        <v>2.06700752822551E-4</v>
      </c>
      <c r="AH1569">
        <v>6.0437206989660897E-3</v>
      </c>
      <c r="AI1569">
        <v>21</v>
      </c>
      <c r="AJ1569" s="73">
        <v>89.507541348312003</v>
      </c>
      <c r="AK1569">
        <v>314</v>
      </c>
      <c r="AL1569">
        <v>0.99979329924717697</v>
      </c>
      <c r="AM1569">
        <v>0</v>
      </c>
      <c r="AN1569">
        <v>0</v>
      </c>
      <c r="AO1569">
        <v>2.26708181995188E-2</v>
      </c>
      <c r="AP1569">
        <v>2</v>
      </c>
      <c r="AQ1569">
        <v>316</v>
      </c>
      <c r="AR1569">
        <v>1</v>
      </c>
      <c r="AS1569">
        <v>0</v>
      </c>
      <c r="AT1569">
        <v>0</v>
      </c>
      <c r="AU1569">
        <v>1.21466079977812E-2</v>
      </c>
      <c r="AV1569">
        <v>1</v>
      </c>
      <c r="AW1569">
        <v>315</v>
      </c>
      <c r="AX1569">
        <v>0.99996853347998704</v>
      </c>
      <c r="AY1569" s="73">
        <v>89.003553333598006</v>
      </c>
      <c r="AZ1569">
        <v>314</v>
      </c>
      <c r="BA1569">
        <v>0.99979329924717697</v>
      </c>
      <c r="BB1569">
        <v>304</v>
      </c>
      <c r="BC1569">
        <v>0.90415399677784702</v>
      </c>
      <c r="BD1569">
        <v>10</v>
      </c>
      <c r="BE1569">
        <v>7.3175185022633898E-2</v>
      </c>
      <c r="BF1569">
        <v>92.591575275894002</v>
      </c>
      <c r="BG1569">
        <v>93.157420350813993</v>
      </c>
      <c r="BH1569">
        <v>89.003553333598006</v>
      </c>
      <c r="BI1569">
        <v>89.507541348312003</v>
      </c>
    </row>
    <row r="1570" spans="1:61" x14ac:dyDescent="0.25">
      <c r="A1570" s="10" t="str">
        <f>VLOOKUP(D1570,'Index-Relations'!E:F,2,FALSE)</f>
        <v>ESG</v>
      </c>
      <c r="B1570" t="s">
        <v>3450</v>
      </c>
      <c r="C1570" s="53" t="s">
        <v>2766</v>
      </c>
      <c r="D1570" s="59" t="s">
        <v>2781</v>
      </c>
      <c r="E1570" s="59" t="s">
        <v>4998</v>
      </c>
      <c r="F1570" t="s">
        <v>610</v>
      </c>
      <c r="G1570" t="s">
        <v>615</v>
      </c>
      <c r="H1570" t="s">
        <v>2664</v>
      </c>
      <c r="I1570" s="52">
        <v>45446</v>
      </c>
      <c r="J1570" t="s">
        <v>2457</v>
      </c>
      <c r="K1570">
        <v>312</v>
      </c>
      <c r="L1570" s="73">
        <v>92.740386151468996</v>
      </c>
      <c r="M1570">
        <v>311</v>
      </c>
      <c r="N1570">
        <v>0.99980057905903696</v>
      </c>
      <c r="O1570" s="73">
        <v>93.130751996031904</v>
      </c>
      <c r="P1570">
        <v>311</v>
      </c>
      <c r="Q1570">
        <v>0.99980057905903696</v>
      </c>
      <c r="R1570">
        <v>308</v>
      </c>
      <c r="S1570">
        <v>0.99877877657313097</v>
      </c>
      <c r="T1570">
        <v>30.3836936204737</v>
      </c>
      <c r="U1570">
        <v>0.60502509844639996</v>
      </c>
      <c r="V1570">
        <v>220</v>
      </c>
      <c r="W1570">
        <v>9.6121477571526198E-2</v>
      </c>
      <c r="X1570">
        <v>43</v>
      </c>
      <c r="Y1570">
        <v>310</v>
      </c>
      <c r="Z1570">
        <v>0.99961438008983905</v>
      </c>
      <c r="AA1570">
        <v>30.99483150268</v>
      </c>
      <c r="AB1570">
        <v>297</v>
      </c>
      <c r="AC1570">
        <v>0.97985145240133997</v>
      </c>
      <c r="AD1570">
        <v>13</v>
      </c>
      <c r="AE1570">
        <v>1.9762927688499899E-2</v>
      </c>
      <c r="AF1570">
        <v>2</v>
      </c>
      <c r="AG1570">
        <v>3.85619910160117E-4</v>
      </c>
      <c r="AH1570">
        <v>5.8593463093832201E-3</v>
      </c>
      <c r="AI1570">
        <v>21</v>
      </c>
      <c r="AJ1570" s="73">
        <v>89.665214451419999</v>
      </c>
      <c r="AK1570">
        <v>311</v>
      </c>
      <c r="AL1570">
        <v>0.99980057905903696</v>
      </c>
      <c r="AM1570">
        <v>0</v>
      </c>
      <c r="AN1570">
        <v>0</v>
      </c>
      <c r="AO1570">
        <v>2.2413318748629701E-2</v>
      </c>
      <c r="AP1570">
        <v>2</v>
      </c>
      <c r="AQ1570">
        <v>312</v>
      </c>
      <c r="AR1570">
        <v>1</v>
      </c>
      <c r="AS1570">
        <v>0</v>
      </c>
      <c r="AT1570">
        <v>0</v>
      </c>
      <c r="AU1570">
        <v>1.2423335399636999E-2</v>
      </c>
      <c r="AV1570">
        <v>1</v>
      </c>
      <c r="AW1570">
        <v>312</v>
      </c>
      <c r="AX1570">
        <v>0.999999999999999</v>
      </c>
      <c r="AY1570" s="73">
        <v>89.3357397010179</v>
      </c>
      <c r="AZ1570">
        <v>311</v>
      </c>
      <c r="BA1570">
        <v>0.99980057905903696</v>
      </c>
      <c r="BB1570">
        <v>300</v>
      </c>
      <c r="BC1570">
        <v>0.90147392770923496</v>
      </c>
      <c r="BD1570">
        <v>10</v>
      </c>
      <c r="BE1570">
        <v>7.6112753542134801E-2</v>
      </c>
      <c r="BF1570">
        <v>92.740386151468996</v>
      </c>
      <c r="BG1570">
        <v>93.130751996031904</v>
      </c>
      <c r="BH1570">
        <v>89.3357397010179</v>
      </c>
      <c r="BI1570">
        <v>89.665214451419999</v>
      </c>
    </row>
    <row r="1571" spans="1:61" x14ac:dyDescent="0.25">
      <c r="A1571" s="10" t="str">
        <f>VLOOKUP(D1571,'Index-Relations'!E:F,2,FALSE)</f>
        <v>ESG</v>
      </c>
      <c r="B1571" t="s">
        <v>3450</v>
      </c>
      <c r="C1571" s="53" t="s">
        <v>2767</v>
      </c>
      <c r="D1571" s="59" t="s">
        <v>2781</v>
      </c>
      <c r="E1571" s="59" t="s">
        <v>4999</v>
      </c>
      <c r="F1571" t="s">
        <v>610</v>
      </c>
      <c r="G1571" t="s">
        <v>615</v>
      </c>
      <c r="H1571" t="s">
        <v>2664</v>
      </c>
      <c r="I1571" s="52">
        <v>45413</v>
      </c>
      <c r="J1571" t="s">
        <v>2457</v>
      </c>
      <c r="K1571">
        <v>312</v>
      </c>
      <c r="L1571" s="73">
        <v>92.791571232270996</v>
      </c>
      <c r="M1571">
        <v>311</v>
      </c>
      <c r="N1571">
        <v>0.99979762776961201</v>
      </c>
      <c r="O1571" s="73">
        <v>93.127570962649898</v>
      </c>
      <c r="P1571">
        <v>311</v>
      </c>
      <c r="Q1571">
        <v>0.99979762776961201</v>
      </c>
      <c r="R1571">
        <v>308</v>
      </c>
      <c r="S1571">
        <v>0.99876529823231297</v>
      </c>
      <c r="T1571">
        <v>30.490575613284399</v>
      </c>
      <c r="U1571">
        <v>0.60627346601883503</v>
      </c>
      <c r="V1571">
        <v>220</v>
      </c>
      <c r="W1571">
        <v>9.2626865250687598E-2</v>
      </c>
      <c r="X1571">
        <v>42</v>
      </c>
      <c r="Y1571">
        <v>310</v>
      </c>
      <c r="Z1571">
        <v>0.999595368143959</v>
      </c>
      <c r="AA1571">
        <v>31.9900345233991</v>
      </c>
      <c r="AB1571">
        <v>297</v>
      </c>
      <c r="AC1571">
        <v>0.979753218973479</v>
      </c>
      <c r="AD1571">
        <v>13</v>
      </c>
      <c r="AE1571">
        <v>1.98421491704798E-2</v>
      </c>
      <c r="AF1571">
        <v>2</v>
      </c>
      <c r="AG1571">
        <v>4.0463185604056701E-4</v>
      </c>
      <c r="AH1571">
        <v>5.4858348606793197E-3</v>
      </c>
      <c r="AI1571">
        <v>21</v>
      </c>
      <c r="AJ1571" s="73">
        <v>89.693276629159001</v>
      </c>
      <c r="AK1571">
        <v>311</v>
      </c>
      <c r="AL1571">
        <v>0.99979762776961201</v>
      </c>
      <c r="AM1571">
        <v>0</v>
      </c>
      <c r="AN1571">
        <v>0</v>
      </c>
      <c r="AO1571">
        <v>2.21988083854169E-2</v>
      </c>
      <c r="AP1571">
        <v>2</v>
      </c>
      <c r="AQ1571">
        <v>311</v>
      </c>
      <c r="AR1571">
        <v>0.99979762776961201</v>
      </c>
      <c r="AS1571">
        <v>0</v>
      </c>
      <c r="AT1571">
        <v>0</v>
      </c>
      <c r="AU1571">
        <v>1.1928784439912901E-2</v>
      </c>
      <c r="AV1571">
        <v>1</v>
      </c>
      <c r="AW1571">
        <v>311</v>
      </c>
      <c r="AX1571">
        <v>0.99979762776961201</v>
      </c>
      <c r="AY1571" s="73">
        <v>89.449917922091998</v>
      </c>
      <c r="AZ1571">
        <v>311</v>
      </c>
      <c r="BA1571">
        <v>0.99979762776961201</v>
      </c>
      <c r="BB1571">
        <v>298</v>
      </c>
      <c r="BC1571">
        <v>0.93648838610012397</v>
      </c>
      <c r="BD1571">
        <v>11</v>
      </c>
      <c r="BE1571">
        <v>4.1110433284071102E-2</v>
      </c>
      <c r="BF1571">
        <v>92.791571232270996</v>
      </c>
      <c r="BG1571">
        <v>93.127570962649898</v>
      </c>
      <c r="BH1571">
        <v>89.449917922091998</v>
      </c>
      <c r="BI1571">
        <v>89.693276629159001</v>
      </c>
    </row>
    <row r="1572" spans="1:61" x14ac:dyDescent="0.25">
      <c r="A1572" s="10" t="str">
        <f>VLOOKUP(D1572,'Index-Relations'!E:F,2,FALSE)</f>
        <v>ESG</v>
      </c>
      <c r="B1572" t="s">
        <v>3450</v>
      </c>
      <c r="C1572" s="53" t="s">
        <v>2768</v>
      </c>
      <c r="D1572" s="59" t="s">
        <v>2781</v>
      </c>
      <c r="E1572" s="59" t="s">
        <v>5000</v>
      </c>
      <c r="F1572" t="s">
        <v>610</v>
      </c>
      <c r="G1572" t="s">
        <v>615</v>
      </c>
      <c r="H1572" t="s">
        <v>2664</v>
      </c>
      <c r="I1572" s="52">
        <v>45383</v>
      </c>
      <c r="J1572" t="s">
        <v>2457</v>
      </c>
      <c r="K1572">
        <v>313</v>
      </c>
      <c r="L1572">
        <v>94.601039383048104</v>
      </c>
      <c r="M1572">
        <v>312</v>
      </c>
      <c r="N1572">
        <v>0.99981254381018203</v>
      </c>
      <c r="O1572">
        <v>94.628498623640894</v>
      </c>
      <c r="P1572">
        <v>312</v>
      </c>
      <c r="Q1572">
        <v>0.99981254381018203</v>
      </c>
      <c r="R1572">
        <v>309</v>
      </c>
      <c r="S1572">
        <v>0.99879947559743998</v>
      </c>
      <c r="T1572">
        <v>30.3211163750004</v>
      </c>
      <c r="U1572">
        <v>0.60137543836451601</v>
      </c>
      <c r="V1572">
        <v>221</v>
      </c>
      <c r="W1572">
        <v>9.1832122251666301E-2</v>
      </c>
      <c r="X1572">
        <v>42</v>
      </c>
      <c r="Y1572">
        <v>311</v>
      </c>
      <c r="Z1572">
        <v>0.99958162030534103</v>
      </c>
      <c r="AA1572">
        <v>30.6700125667676</v>
      </c>
      <c r="AB1572">
        <v>298</v>
      </c>
      <c r="AC1572">
        <v>0.98007726837655895</v>
      </c>
      <c r="AD1572">
        <v>13</v>
      </c>
      <c r="AE1572">
        <v>1.9504351928781302E-2</v>
      </c>
      <c r="AF1572">
        <v>2</v>
      </c>
      <c r="AG1572">
        <v>4.1837969465932602E-4</v>
      </c>
      <c r="AH1572">
        <v>5.46910822439752E-3</v>
      </c>
      <c r="AI1572">
        <v>21</v>
      </c>
      <c r="AJ1572">
        <v>92.713953875571804</v>
      </c>
      <c r="AK1572">
        <v>312</v>
      </c>
      <c r="AL1572">
        <v>0.99981254381018203</v>
      </c>
      <c r="AM1572">
        <v>0</v>
      </c>
      <c r="AN1572">
        <v>0</v>
      </c>
      <c r="AO1572">
        <v>1.88083418610086E-2</v>
      </c>
      <c r="AP1572">
        <v>2</v>
      </c>
      <c r="AQ1572">
        <v>312</v>
      </c>
      <c r="AR1572">
        <v>0.99981254381018203</v>
      </c>
      <c r="AS1572">
        <v>0</v>
      </c>
      <c r="AT1572">
        <v>0</v>
      </c>
      <c r="AU1572">
        <v>1.1131113227592899E-2</v>
      </c>
      <c r="AV1572">
        <v>1</v>
      </c>
      <c r="AW1572">
        <v>312</v>
      </c>
      <c r="AX1572">
        <v>0.99981254381018203</v>
      </c>
      <c r="AY1572">
        <v>93.141061654356093</v>
      </c>
      <c r="AZ1572">
        <v>312</v>
      </c>
      <c r="BA1572">
        <v>0.99981254381018203</v>
      </c>
      <c r="BB1572">
        <v>299</v>
      </c>
      <c r="BC1572">
        <v>0.94050118552586404</v>
      </c>
      <c r="BD1572">
        <v>11</v>
      </c>
      <c r="BE1572">
        <v>4.0503016423308502E-2</v>
      </c>
      <c r="BF1572">
        <v>93.010464711906906</v>
      </c>
      <c r="BG1572">
        <v>93.135823243364896</v>
      </c>
      <c r="BH1572">
        <v>90.014669355248998</v>
      </c>
      <c r="BI1572">
        <v>89.772680778742995</v>
      </c>
    </row>
    <row r="1573" spans="1:61" x14ac:dyDescent="0.25">
      <c r="A1573" s="10" t="str">
        <f>VLOOKUP(D1573,'Index-Relations'!E:F,2,FALSE)</f>
        <v>ESG</v>
      </c>
      <c r="B1573" t="s">
        <v>3450</v>
      </c>
      <c r="C1573" s="53" t="s">
        <v>2769</v>
      </c>
      <c r="D1573" s="59" t="s">
        <v>2781</v>
      </c>
      <c r="E1573" s="59" t="s">
        <v>5001</v>
      </c>
      <c r="F1573" t="s">
        <v>610</v>
      </c>
      <c r="G1573" t="s">
        <v>615</v>
      </c>
      <c r="H1573" t="s">
        <v>2664</v>
      </c>
      <c r="I1573" s="52">
        <v>45352</v>
      </c>
      <c r="J1573" t="s">
        <v>2457</v>
      </c>
      <c r="K1573">
        <v>313</v>
      </c>
      <c r="L1573">
        <v>94.673810443368296</v>
      </c>
      <c r="M1573">
        <v>312</v>
      </c>
      <c r="N1573">
        <v>0.999813682122772</v>
      </c>
      <c r="O1573">
        <v>94.614748230222602</v>
      </c>
      <c r="P1573">
        <v>312</v>
      </c>
      <c r="Q1573">
        <v>0.999813682122772</v>
      </c>
      <c r="R1573">
        <v>309</v>
      </c>
      <c r="S1573">
        <v>0.99890326742793301</v>
      </c>
      <c r="T1573">
        <v>30.157755408151001</v>
      </c>
      <c r="U1573">
        <v>0.56881214682403403</v>
      </c>
      <c r="V1573">
        <v>216</v>
      </c>
      <c r="W1573">
        <v>8.0594862137131101E-2</v>
      </c>
      <c r="X1573">
        <v>35</v>
      </c>
      <c r="Y1573">
        <v>311</v>
      </c>
      <c r="Z1573">
        <v>0.99961787348448194</v>
      </c>
      <c r="AA1573">
        <v>32.7905015351567</v>
      </c>
      <c r="AB1573">
        <v>298</v>
      </c>
      <c r="AC1573">
        <v>0.98049166430005397</v>
      </c>
      <c r="AD1573">
        <v>13</v>
      </c>
      <c r="AE1573">
        <v>1.9126209184428301E-2</v>
      </c>
      <c r="AF1573">
        <v>2</v>
      </c>
      <c r="AG1573">
        <v>3.8212651551733303E-4</v>
      </c>
      <c r="AH1573">
        <v>1.4106059475223801E-3</v>
      </c>
      <c r="AI1573">
        <v>10</v>
      </c>
      <c r="AJ1573">
        <v>92.784390376577804</v>
      </c>
      <c r="AK1573">
        <v>312</v>
      </c>
      <c r="AL1573">
        <v>0.999813682122772</v>
      </c>
      <c r="AM1573">
        <v>0</v>
      </c>
      <c r="AN1573">
        <v>0</v>
      </c>
      <c r="AO1573">
        <v>1.77604159158735E-2</v>
      </c>
      <c r="AP1573">
        <v>2</v>
      </c>
      <c r="AQ1573">
        <v>312</v>
      </c>
      <c r="AR1573">
        <v>0.999813682122772</v>
      </c>
      <c r="AS1573">
        <v>0</v>
      </c>
      <c r="AT1573">
        <v>0</v>
      </c>
      <c r="AU1573">
        <v>1.12155432741993E-2</v>
      </c>
      <c r="AV1573">
        <v>1</v>
      </c>
      <c r="AW1573">
        <v>312</v>
      </c>
      <c r="AX1573">
        <v>0.999813682122772</v>
      </c>
      <c r="AY1573">
        <v>93.288515550944794</v>
      </c>
      <c r="AZ1573">
        <v>312</v>
      </c>
      <c r="BA1573">
        <v>0.999813682122772</v>
      </c>
      <c r="BB1573">
        <v>299</v>
      </c>
      <c r="BC1573">
        <v>0.94248695978128705</v>
      </c>
      <c r="BD1573">
        <v>11</v>
      </c>
      <c r="BE1573">
        <v>3.9566306425610799E-2</v>
      </c>
      <c r="BF1573">
        <v>93.097586581163995</v>
      </c>
      <c r="BG1573">
        <v>93.128945015299905</v>
      </c>
      <c r="BH1573">
        <v>90.231917367075894</v>
      </c>
      <c r="BI1573">
        <v>89.805777603210004</v>
      </c>
    </row>
    <row r="1574" spans="1:61" x14ac:dyDescent="0.25">
      <c r="A1574" s="10" t="str">
        <f>VLOOKUP(D1574,'Index-Relations'!E:F,2,FALSE)</f>
        <v>ESG</v>
      </c>
      <c r="B1574" t="s">
        <v>3450</v>
      </c>
      <c r="C1574" s="53" t="s">
        <v>2770</v>
      </c>
      <c r="D1574" s="59" t="s">
        <v>2781</v>
      </c>
      <c r="E1574" s="59" t="s">
        <v>5002</v>
      </c>
      <c r="F1574" t="s">
        <v>610</v>
      </c>
      <c r="G1574" t="s">
        <v>615</v>
      </c>
      <c r="H1574" t="s">
        <v>2664</v>
      </c>
      <c r="I1574" s="52">
        <v>45323</v>
      </c>
      <c r="J1574" t="s">
        <v>2457</v>
      </c>
      <c r="K1574">
        <v>313</v>
      </c>
      <c r="L1574">
        <v>94.7489528317344</v>
      </c>
      <c r="M1574">
        <v>312</v>
      </c>
      <c r="N1574">
        <v>1</v>
      </c>
      <c r="O1574">
        <v>94.577224193277402</v>
      </c>
      <c r="P1574">
        <v>312</v>
      </c>
      <c r="Q1574">
        <v>1</v>
      </c>
      <c r="R1574">
        <v>309</v>
      </c>
      <c r="S1574">
        <v>0.99916138058117399</v>
      </c>
      <c r="T1574">
        <v>30.135637792263299</v>
      </c>
      <c r="U1574">
        <v>0.56083224674652898</v>
      </c>
      <c r="V1574">
        <v>215</v>
      </c>
      <c r="W1574">
        <v>7.9565241414494101E-2</v>
      </c>
      <c r="X1574">
        <v>35</v>
      </c>
      <c r="Y1574">
        <v>311</v>
      </c>
      <c r="Z1574">
        <v>0.99982581381861302</v>
      </c>
      <c r="AA1574">
        <v>31.127765722378602</v>
      </c>
      <c r="AB1574">
        <v>299</v>
      </c>
      <c r="AC1574">
        <v>0.98158674455829997</v>
      </c>
      <c r="AD1574">
        <v>12</v>
      </c>
      <c r="AE1574">
        <v>1.8239069260313E-2</v>
      </c>
      <c r="AF1574">
        <v>2</v>
      </c>
      <c r="AG1574">
        <v>1.74186181386423E-4</v>
      </c>
      <c r="AH1574">
        <v>1.5737463815399201E-3</v>
      </c>
      <c r="AI1574">
        <v>11</v>
      </c>
      <c r="AJ1574">
        <v>92.885339436141393</v>
      </c>
      <c r="AK1574">
        <v>312</v>
      </c>
      <c r="AL1574">
        <v>1</v>
      </c>
      <c r="AM1574">
        <v>0</v>
      </c>
      <c r="AN1574">
        <v>0</v>
      </c>
      <c r="AO1574">
        <v>1.7650170714826E-2</v>
      </c>
      <c r="AP1574">
        <v>2</v>
      </c>
      <c r="AQ1574">
        <v>312</v>
      </c>
      <c r="AR1574">
        <v>0.999999999999999</v>
      </c>
      <c r="AS1574">
        <v>0</v>
      </c>
      <c r="AT1574">
        <v>0</v>
      </c>
      <c r="AU1574">
        <v>1.1524346150532201E-2</v>
      </c>
      <c r="AV1574">
        <v>1</v>
      </c>
      <c r="AW1574">
        <v>312</v>
      </c>
      <c r="AX1574">
        <v>1</v>
      </c>
      <c r="AY1574">
        <v>93.406664681331705</v>
      </c>
      <c r="AZ1574">
        <v>312</v>
      </c>
      <c r="BA1574">
        <v>1</v>
      </c>
      <c r="BB1574">
        <v>299</v>
      </c>
      <c r="BC1574">
        <v>0.94023872175035095</v>
      </c>
      <c r="BD1574">
        <v>11</v>
      </c>
      <c r="BE1574">
        <v>4.2111107534822403E-2</v>
      </c>
      <c r="BF1574">
        <v>93.233254799760005</v>
      </c>
      <c r="BG1574">
        <v>93.134821147268994</v>
      </c>
      <c r="BH1574">
        <v>90.362261668854998</v>
      </c>
      <c r="BI1574">
        <v>90.058973497065907</v>
      </c>
    </row>
    <row r="1575" spans="1:61" x14ac:dyDescent="0.25">
      <c r="A1575" s="10" t="str">
        <f>VLOOKUP(D1575,'Index-Relations'!E:F,2,FALSE)</f>
        <v>ESG</v>
      </c>
      <c r="B1575" t="s">
        <v>3450</v>
      </c>
      <c r="C1575" s="53" t="s">
        <v>2760</v>
      </c>
      <c r="D1575" s="59" t="s">
        <v>2781</v>
      </c>
      <c r="E1575" s="59" t="s">
        <v>4991</v>
      </c>
      <c r="F1575" t="s">
        <v>613</v>
      </c>
      <c r="G1575" t="s">
        <v>612</v>
      </c>
      <c r="H1575" t="s">
        <v>614</v>
      </c>
      <c r="I1575" s="52">
        <v>45658</v>
      </c>
      <c r="J1575" t="s">
        <v>2457</v>
      </c>
      <c r="K1575">
        <v>310</v>
      </c>
      <c r="L1575" s="73">
        <v>93.386283904084905</v>
      </c>
      <c r="M1575">
        <v>309</v>
      </c>
      <c r="N1575">
        <v>0.99983401913399805</v>
      </c>
      <c r="O1575" s="73">
        <v>93.601037123492006</v>
      </c>
      <c r="P1575">
        <v>309</v>
      </c>
      <c r="Q1575">
        <v>0.99983401913399805</v>
      </c>
      <c r="R1575">
        <v>306</v>
      </c>
      <c r="S1575">
        <v>0.99879524532290898</v>
      </c>
      <c r="T1575">
        <v>32.996342129273799</v>
      </c>
      <c r="U1575">
        <v>0.62061585514473705</v>
      </c>
      <c r="V1575">
        <v>222</v>
      </c>
      <c r="W1575">
        <v>8.8923345189674097E-2</v>
      </c>
      <c r="X1575">
        <v>41</v>
      </c>
      <c r="Y1575">
        <v>309</v>
      </c>
      <c r="Z1575">
        <v>0.99983401913399805</v>
      </c>
      <c r="AA1575">
        <v>36.149183047991301</v>
      </c>
      <c r="AB1575">
        <v>294</v>
      </c>
      <c r="AC1575">
        <v>0.97021702482002203</v>
      </c>
      <c r="AD1575">
        <v>15</v>
      </c>
      <c r="AE1575">
        <v>2.96169943139763E-2</v>
      </c>
      <c r="AF1575">
        <v>1</v>
      </c>
      <c r="AG1575">
        <v>1.65980866001627E-4</v>
      </c>
      <c r="AH1575">
        <v>5.1574530599262196E-3</v>
      </c>
      <c r="AI1575">
        <v>22</v>
      </c>
      <c r="AJ1575" s="73">
        <v>89.519503806722994</v>
      </c>
      <c r="AK1575">
        <v>309</v>
      </c>
      <c r="AL1575">
        <v>0.99983401913399805</v>
      </c>
      <c r="AM1575">
        <v>0</v>
      </c>
      <c r="AN1575">
        <v>0</v>
      </c>
      <c r="AO1575">
        <v>3.4187089018596302E-2</v>
      </c>
      <c r="AP1575">
        <v>2</v>
      </c>
      <c r="AQ1575">
        <v>310</v>
      </c>
      <c r="AR1575">
        <v>0.999999999999999</v>
      </c>
      <c r="AS1575">
        <v>0</v>
      </c>
      <c r="AT1575">
        <v>0</v>
      </c>
      <c r="AU1575">
        <v>7.4347818645066502E-4</v>
      </c>
      <c r="AV1575">
        <v>1</v>
      </c>
      <c r="AW1575">
        <v>310</v>
      </c>
      <c r="AX1575">
        <v>0.999999999999999</v>
      </c>
      <c r="AY1575" s="73">
        <v>90.671670162034999</v>
      </c>
      <c r="AZ1575">
        <v>309</v>
      </c>
      <c r="BA1575">
        <v>0.99983401913399805</v>
      </c>
      <c r="BB1575">
        <v>300</v>
      </c>
      <c r="BC1575">
        <v>0.94809248819039305</v>
      </c>
      <c r="BD1575">
        <v>8</v>
      </c>
      <c r="BE1575">
        <v>1.77204227910099E-2</v>
      </c>
      <c r="BF1575">
        <v>93.386283904084905</v>
      </c>
      <c r="BG1575">
        <v>93.601037123492006</v>
      </c>
      <c r="BH1575">
        <v>90.671670162034999</v>
      </c>
      <c r="BI1575">
        <v>89.519503806722994</v>
      </c>
    </row>
    <row r="1576" spans="1:61" x14ac:dyDescent="0.25">
      <c r="A1576" s="10" t="str">
        <f>VLOOKUP(D1576,'Index-Relations'!E:F,2,FALSE)</f>
        <v>ESG</v>
      </c>
      <c r="B1576" t="s">
        <v>3450</v>
      </c>
      <c r="C1576" s="53" t="s">
        <v>2761</v>
      </c>
      <c r="D1576" s="59" t="s">
        <v>2781</v>
      </c>
      <c r="E1576" s="59" t="s">
        <v>4992</v>
      </c>
      <c r="F1576" t="s">
        <v>613</v>
      </c>
      <c r="G1576" t="s">
        <v>612</v>
      </c>
      <c r="H1576" t="s">
        <v>614</v>
      </c>
      <c r="I1576" s="52">
        <v>45628</v>
      </c>
      <c r="J1576" t="s">
        <v>2457</v>
      </c>
      <c r="K1576">
        <v>316</v>
      </c>
      <c r="L1576" s="73">
        <v>91.373307624100903</v>
      </c>
      <c r="M1576">
        <v>314</v>
      </c>
      <c r="N1576">
        <v>0.99983087350407196</v>
      </c>
      <c r="O1576" s="73">
        <v>93.061179809731897</v>
      </c>
      <c r="P1576">
        <v>314</v>
      </c>
      <c r="Q1576">
        <v>0.99983087350407196</v>
      </c>
      <c r="R1576">
        <v>311</v>
      </c>
      <c r="S1576">
        <v>0.99908262151336202</v>
      </c>
      <c r="T1576">
        <v>30.3338404776283</v>
      </c>
      <c r="U1576">
        <v>0.57162271056176905</v>
      </c>
      <c r="V1576">
        <v>226</v>
      </c>
      <c r="W1576">
        <v>7.9140545434275802E-2</v>
      </c>
      <c r="X1576">
        <v>43</v>
      </c>
      <c r="Y1576">
        <v>314</v>
      </c>
      <c r="Z1576">
        <v>0.99983087350407196</v>
      </c>
      <c r="AA1576">
        <v>27.293062533805401</v>
      </c>
      <c r="AB1576">
        <v>299</v>
      </c>
      <c r="AC1576">
        <v>0.96312870321508304</v>
      </c>
      <c r="AD1576">
        <v>15</v>
      </c>
      <c r="AE1576">
        <v>3.6702170288988201E-2</v>
      </c>
      <c r="AF1576">
        <v>2</v>
      </c>
      <c r="AG1576">
        <v>1.6912649592804E-4</v>
      </c>
      <c r="AH1576">
        <v>5.8887664556477697E-3</v>
      </c>
      <c r="AI1576">
        <v>22</v>
      </c>
      <c r="AJ1576" s="73">
        <v>88.485870629303903</v>
      </c>
      <c r="AK1576">
        <v>314</v>
      </c>
      <c r="AL1576">
        <v>0.99983087350407196</v>
      </c>
      <c r="AM1576">
        <v>0</v>
      </c>
      <c r="AN1576">
        <v>0</v>
      </c>
      <c r="AO1576">
        <v>2.3989936908458302E-2</v>
      </c>
      <c r="AP1576">
        <v>2</v>
      </c>
      <c r="AQ1576">
        <v>316</v>
      </c>
      <c r="AR1576">
        <v>1</v>
      </c>
      <c r="AS1576">
        <v>0</v>
      </c>
      <c r="AT1576">
        <v>0</v>
      </c>
      <c r="AU1576">
        <v>1.54201591947574E-2</v>
      </c>
      <c r="AV1576">
        <v>1</v>
      </c>
      <c r="AW1576">
        <v>316</v>
      </c>
      <c r="AX1576">
        <v>1</v>
      </c>
      <c r="AY1576" s="73">
        <v>86.254287543657895</v>
      </c>
      <c r="AZ1576">
        <v>314</v>
      </c>
      <c r="BA1576">
        <v>0.99983087350407196</v>
      </c>
      <c r="BB1576">
        <v>304</v>
      </c>
      <c r="BC1576">
        <v>0.90543893441184498</v>
      </c>
      <c r="BD1576">
        <v>10</v>
      </c>
      <c r="BE1576">
        <v>7.0571128679695894E-2</v>
      </c>
      <c r="BF1576">
        <v>91.373307624100903</v>
      </c>
      <c r="BG1576">
        <v>93.061179809731897</v>
      </c>
      <c r="BH1576">
        <v>86.254287543657895</v>
      </c>
      <c r="BI1576">
        <v>88.485870629303903</v>
      </c>
    </row>
    <row r="1577" spans="1:61" x14ac:dyDescent="0.25">
      <c r="A1577" s="10" t="str">
        <f>VLOOKUP(D1577,'Index-Relations'!E:F,2,FALSE)</f>
        <v>ESG</v>
      </c>
      <c r="B1577" t="s">
        <v>3450</v>
      </c>
      <c r="C1577" s="53" t="s">
        <v>2762</v>
      </c>
      <c r="D1577" s="59" t="s">
        <v>2781</v>
      </c>
      <c r="E1577" s="59" t="s">
        <v>4993</v>
      </c>
      <c r="F1577" t="s">
        <v>613</v>
      </c>
      <c r="G1577" t="s">
        <v>612</v>
      </c>
      <c r="H1577" t="s">
        <v>614</v>
      </c>
      <c r="I1577" s="52">
        <v>45597</v>
      </c>
      <c r="J1577" t="s">
        <v>2457</v>
      </c>
      <c r="K1577">
        <v>316</v>
      </c>
      <c r="L1577" s="73">
        <v>91.431279817445997</v>
      </c>
      <c r="M1577">
        <v>314</v>
      </c>
      <c r="N1577">
        <v>0.99984158871066897</v>
      </c>
      <c r="O1577" s="73">
        <v>93.100825546806007</v>
      </c>
      <c r="P1577">
        <v>314</v>
      </c>
      <c r="Q1577">
        <v>0.99984158871066897</v>
      </c>
      <c r="R1577">
        <v>311</v>
      </c>
      <c r="S1577">
        <v>0.99906399809094104</v>
      </c>
      <c r="T1577">
        <v>30.717271925006798</v>
      </c>
      <c r="U1577">
        <v>0.57348260847601795</v>
      </c>
      <c r="V1577">
        <v>225</v>
      </c>
      <c r="W1577">
        <v>7.9993042104426301E-2</v>
      </c>
      <c r="X1577">
        <v>43</v>
      </c>
      <c r="Y1577">
        <v>314</v>
      </c>
      <c r="Z1577">
        <v>0.99984158871066897</v>
      </c>
      <c r="AA1577">
        <v>28.196034260454201</v>
      </c>
      <c r="AB1577">
        <v>299</v>
      </c>
      <c r="AC1577">
        <v>0.96112682789464399</v>
      </c>
      <c r="AD1577">
        <v>15</v>
      </c>
      <c r="AE1577">
        <v>3.8714760816024499E-2</v>
      </c>
      <c r="AF1577">
        <v>2</v>
      </c>
      <c r="AG1577">
        <v>1.5841128933073001E-4</v>
      </c>
      <c r="AH1577">
        <v>8.5446904426805005E-3</v>
      </c>
      <c r="AI1577">
        <v>22</v>
      </c>
      <c r="AJ1577" s="73">
        <v>88.641870436015907</v>
      </c>
      <c r="AK1577">
        <v>314</v>
      </c>
      <c r="AL1577">
        <v>0.99984158871066897</v>
      </c>
      <c r="AM1577">
        <v>0</v>
      </c>
      <c r="AN1577">
        <v>0</v>
      </c>
      <c r="AO1577">
        <v>2.4606683696761101E-2</v>
      </c>
      <c r="AP1577">
        <v>2</v>
      </c>
      <c r="AQ1577">
        <v>316</v>
      </c>
      <c r="AR1577">
        <v>1</v>
      </c>
      <c r="AS1577">
        <v>0</v>
      </c>
      <c r="AT1577">
        <v>0</v>
      </c>
      <c r="AU1577">
        <v>1.5502766558554201E-2</v>
      </c>
      <c r="AV1577">
        <v>1</v>
      </c>
      <c r="AW1577">
        <v>316</v>
      </c>
      <c r="AX1577">
        <v>0.999999999999999</v>
      </c>
      <c r="AY1577" s="73">
        <v>86.327575040423</v>
      </c>
      <c r="AZ1577">
        <v>314</v>
      </c>
      <c r="BA1577">
        <v>0.99984158871066897</v>
      </c>
      <c r="BB1577">
        <v>303</v>
      </c>
      <c r="BC1577">
        <v>0.89774016050785799</v>
      </c>
      <c r="BD1577">
        <v>11</v>
      </c>
      <c r="BE1577">
        <v>7.7653155795380194E-2</v>
      </c>
      <c r="BF1577">
        <v>91.431279817445997</v>
      </c>
      <c r="BG1577">
        <v>93.100825546806007</v>
      </c>
      <c r="BH1577">
        <v>86.327575040423</v>
      </c>
      <c r="BI1577">
        <v>88.641870436015907</v>
      </c>
    </row>
    <row r="1578" spans="1:61" x14ac:dyDescent="0.25">
      <c r="A1578" s="10" t="str">
        <f>VLOOKUP(D1578,'Index-Relations'!E:F,2,FALSE)</f>
        <v>ESG</v>
      </c>
      <c r="B1578" t="s">
        <v>3450</v>
      </c>
      <c r="C1578" s="53" t="s">
        <v>2763</v>
      </c>
      <c r="D1578" s="59" t="s">
        <v>2781</v>
      </c>
      <c r="E1578" s="59" t="s">
        <v>4994</v>
      </c>
      <c r="F1578" t="s">
        <v>613</v>
      </c>
      <c r="G1578" t="s">
        <v>612</v>
      </c>
      <c r="H1578" t="s">
        <v>614</v>
      </c>
      <c r="I1578" s="52">
        <v>45566</v>
      </c>
      <c r="J1578" t="s">
        <v>2457</v>
      </c>
      <c r="K1578">
        <v>316</v>
      </c>
      <c r="L1578" s="73">
        <v>91.484535665918898</v>
      </c>
      <c r="M1578">
        <v>314</v>
      </c>
      <c r="N1578">
        <v>0.99984458264314302</v>
      </c>
      <c r="O1578" s="73">
        <v>93.109067304887901</v>
      </c>
      <c r="P1578">
        <v>314</v>
      </c>
      <c r="Q1578">
        <v>0.99984458264314302</v>
      </c>
      <c r="R1578">
        <v>311</v>
      </c>
      <c r="S1578">
        <v>0.99901355860082897</v>
      </c>
      <c r="T1578">
        <v>30.580112063821002</v>
      </c>
      <c r="U1578">
        <v>0.57417606560478596</v>
      </c>
      <c r="V1578">
        <v>225</v>
      </c>
      <c r="W1578">
        <v>8.0923422574457796E-2</v>
      </c>
      <c r="X1578">
        <v>43</v>
      </c>
      <c r="Y1578">
        <v>314</v>
      </c>
      <c r="Z1578">
        <v>0.99984458264314302</v>
      </c>
      <c r="AA1578">
        <v>27.779484361506</v>
      </c>
      <c r="AB1578">
        <v>300</v>
      </c>
      <c r="AC1578">
        <v>0.96633453569274597</v>
      </c>
      <c r="AD1578">
        <v>14</v>
      </c>
      <c r="AE1578">
        <v>3.3510046950396999E-2</v>
      </c>
      <c r="AF1578">
        <v>2</v>
      </c>
      <c r="AG1578">
        <v>1.5541735685660401E-4</v>
      </c>
      <c r="AH1578">
        <v>5.8621102993464298E-3</v>
      </c>
      <c r="AI1578">
        <v>22</v>
      </c>
      <c r="AJ1578" s="73">
        <v>88.760259444934903</v>
      </c>
      <c r="AK1578">
        <v>314</v>
      </c>
      <c r="AL1578">
        <v>0.99984458264314302</v>
      </c>
      <c r="AM1578">
        <v>0</v>
      </c>
      <c r="AN1578">
        <v>0</v>
      </c>
      <c r="AO1578">
        <v>2.6155398688861999E-2</v>
      </c>
      <c r="AP1578">
        <v>2</v>
      </c>
      <c r="AQ1578">
        <v>316</v>
      </c>
      <c r="AR1578">
        <v>1</v>
      </c>
      <c r="AS1578">
        <v>0</v>
      </c>
      <c r="AT1578">
        <v>0</v>
      </c>
      <c r="AU1578">
        <v>1.37050035138733E-2</v>
      </c>
      <c r="AV1578">
        <v>1</v>
      </c>
      <c r="AW1578">
        <v>316</v>
      </c>
      <c r="AX1578">
        <v>1</v>
      </c>
      <c r="AY1578" s="73">
        <v>86.373005495022994</v>
      </c>
      <c r="AZ1578">
        <v>314</v>
      </c>
      <c r="BA1578">
        <v>0.99984458264314302</v>
      </c>
      <c r="BB1578">
        <v>303</v>
      </c>
      <c r="BC1578">
        <v>0.89583234289142599</v>
      </c>
      <c r="BD1578">
        <v>11</v>
      </c>
      <c r="BE1578">
        <v>7.8012258419711406E-2</v>
      </c>
      <c r="BF1578">
        <v>91.484535665918898</v>
      </c>
      <c r="BG1578">
        <v>93.109067304887901</v>
      </c>
      <c r="BH1578">
        <v>86.373005495022994</v>
      </c>
      <c r="BI1578">
        <v>88.760259444934903</v>
      </c>
    </row>
    <row r="1579" spans="1:61" x14ac:dyDescent="0.25">
      <c r="A1579" s="10" t="str">
        <f>VLOOKUP(D1579,'Index-Relations'!E:F,2,FALSE)</f>
        <v>ESG</v>
      </c>
      <c r="B1579" t="s">
        <v>3450</v>
      </c>
      <c r="C1579" s="53" t="s">
        <v>2764</v>
      </c>
      <c r="D1579" s="59" t="s">
        <v>2781</v>
      </c>
      <c r="E1579" s="59" t="s">
        <v>4995</v>
      </c>
      <c r="F1579" t="s">
        <v>613</v>
      </c>
      <c r="G1579" t="s">
        <v>612</v>
      </c>
      <c r="H1579" t="s">
        <v>614</v>
      </c>
      <c r="I1579" s="52">
        <v>45537</v>
      </c>
      <c r="J1579" t="s">
        <v>2457</v>
      </c>
      <c r="K1579">
        <v>316</v>
      </c>
      <c r="L1579" s="73">
        <v>91.861610270163993</v>
      </c>
      <c r="M1579">
        <v>314</v>
      </c>
      <c r="N1579">
        <v>0.99982929394162301</v>
      </c>
      <c r="O1579" s="73">
        <v>93.086277256257006</v>
      </c>
      <c r="P1579">
        <v>314</v>
      </c>
      <c r="Q1579">
        <v>0.99982929394162301</v>
      </c>
      <c r="R1579">
        <v>311</v>
      </c>
      <c r="S1579">
        <v>0.99910897764398698</v>
      </c>
      <c r="T1579">
        <v>30.719600552481701</v>
      </c>
      <c r="U1579">
        <v>0.57839339854974503</v>
      </c>
      <c r="V1579">
        <v>225</v>
      </c>
      <c r="W1579">
        <v>8.1820197016295296E-2</v>
      </c>
      <c r="X1579">
        <v>43</v>
      </c>
      <c r="Y1579">
        <v>314</v>
      </c>
      <c r="Z1579">
        <v>0.99982929394162301</v>
      </c>
      <c r="AA1579">
        <v>29.520494780389001</v>
      </c>
      <c r="AB1579">
        <v>299</v>
      </c>
      <c r="AC1579">
        <v>0.96200490214030898</v>
      </c>
      <c r="AD1579">
        <v>15</v>
      </c>
      <c r="AE1579">
        <v>3.7824391801314403E-2</v>
      </c>
      <c r="AF1579">
        <v>2</v>
      </c>
      <c r="AG1579">
        <v>1.7070605837622E-4</v>
      </c>
      <c r="AH1579">
        <v>5.88244954293875E-3</v>
      </c>
      <c r="AI1579">
        <v>21</v>
      </c>
      <c r="AJ1579" s="73">
        <v>89.424390175704005</v>
      </c>
      <c r="AK1579">
        <v>314</v>
      </c>
      <c r="AL1579">
        <v>0.99982929394162301</v>
      </c>
      <c r="AM1579">
        <v>0</v>
      </c>
      <c r="AN1579">
        <v>0</v>
      </c>
      <c r="AO1579">
        <v>2.24332900489112E-2</v>
      </c>
      <c r="AP1579">
        <v>2</v>
      </c>
      <c r="AQ1579">
        <v>316</v>
      </c>
      <c r="AR1579">
        <v>0.999999999999999</v>
      </c>
      <c r="AS1579">
        <v>0</v>
      </c>
      <c r="AT1579">
        <v>0</v>
      </c>
      <c r="AU1579">
        <v>1.42493966185332E-2</v>
      </c>
      <c r="AV1579">
        <v>1</v>
      </c>
      <c r="AW1579">
        <v>316</v>
      </c>
      <c r="AX1579">
        <v>1</v>
      </c>
      <c r="AY1579" s="73">
        <v>86.979218289719995</v>
      </c>
      <c r="AZ1579">
        <v>314</v>
      </c>
      <c r="BA1579">
        <v>0.99982929394162301</v>
      </c>
      <c r="BB1579">
        <v>303</v>
      </c>
      <c r="BC1579">
        <v>0.897483624285491</v>
      </c>
      <c r="BD1579">
        <v>11</v>
      </c>
      <c r="BE1579">
        <v>8.0083085665597201E-2</v>
      </c>
      <c r="BF1579">
        <v>91.861610270163993</v>
      </c>
      <c r="BG1579">
        <v>93.086277256257006</v>
      </c>
      <c r="BH1579">
        <v>86.979218289719995</v>
      </c>
      <c r="BI1579">
        <v>89.424390175704005</v>
      </c>
    </row>
    <row r="1580" spans="1:61" x14ac:dyDescent="0.25">
      <c r="A1580" s="10" t="str">
        <f>VLOOKUP(D1580,'Index-Relations'!E:F,2,FALSE)</f>
        <v>ESG</v>
      </c>
      <c r="B1580" t="s">
        <v>3450</v>
      </c>
      <c r="C1580" s="53" t="s">
        <v>3350</v>
      </c>
      <c r="D1580" s="59" t="s">
        <v>2781</v>
      </c>
      <c r="E1580" s="59" t="s">
        <v>4996</v>
      </c>
      <c r="F1580" t="s">
        <v>613</v>
      </c>
      <c r="G1580" t="s">
        <v>612</v>
      </c>
      <c r="H1580" t="s">
        <v>614</v>
      </c>
      <c r="I1580" s="52">
        <v>45505</v>
      </c>
      <c r="J1580" t="s">
        <v>2457</v>
      </c>
      <c r="K1580">
        <v>316</v>
      </c>
      <c r="L1580" s="73">
        <v>91.988112697703897</v>
      </c>
      <c r="M1580">
        <v>314</v>
      </c>
      <c r="N1580">
        <v>0.99982383640320405</v>
      </c>
      <c r="O1580" s="73">
        <v>93.116168511113003</v>
      </c>
      <c r="P1580">
        <v>314</v>
      </c>
      <c r="Q1580">
        <v>0.99982383640320405</v>
      </c>
      <c r="R1580">
        <v>311</v>
      </c>
      <c r="S1580">
        <v>0.99905220166810704</v>
      </c>
      <c r="T1580">
        <v>30.5581097981954</v>
      </c>
      <c r="U1580">
        <v>0.58816635227783798</v>
      </c>
      <c r="V1580">
        <v>226</v>
      </c>
      <c r="W1580">
        <v>8.7467970262158704E-2</v>
      </c>
      <c r="X1580">
        <v>43</v>
      </c>
      <c r="Y1580">
        <v>314</v>
      </c>
      <c r="Z1580">
        <v>0.99982383640320405</v>
      </c>
      <c r="AA1580">
        <v>29.774208370492602</v>
      </c>
      <c r="AB1580">
        <v>300</v>
      </c>
      <c r="AC1580">
        <v>0.96345689633841702</v>
      </c>
      <c r="AD1580">
        <v>14</v>
      </c>
      <c r="AE1580">
        <v>3.6366940064787197E-2</v>
      </c>
      <c r="AF1580">
        <v>2</v>
      </c>
      <c r="AG1580">
        <v>1.7616359679520301E-4</v>
      </c>
      <c r="AH1580">
        <v>5.9175394026512104E-3</v>
      </c>
      <c r="AI1580">
        <v>21</v>
      </c>
      <c r="AJ1580" s="73">
        <v>89.373825130873897</v>
      </c>
      <c r="AK1580">
        <v>314</v>
      </c>
      <c r="AL1580">
        <v>0.99982383640320405</v>
      </c>
      <c r="AM1580">
        <v>0</v>
      </c>
      <c r="AN1580">
        <v>0</v>
      </c>
      <c r="AO1580">
        <v>2.1847616295825399E-2</v>
      </c>
      <c r="AP1580">
        <v>2</v>
      </c>
      <c r="AQ1580">
        <v>316</v>
      </c>
      <c r="AR1580">
        <v>0.999999999999999</v>
      </c>
      <c r="AS1580">
        <v>0</v>
      </c>
      <c r="AT1580">
        <v>0</v>
      </c>
      <c r="AU1580">
        <v>1.3681279551145301E-2</v>
      </c>
      <c r="AV1580">
        <v>1</v>
      </c>
      <c r="AW1580">
        <v>315</v>
      </c>
      <c r="AX1580">
        <v>0.999968793916159</v>
      </c>
      <c r="AY1580" s="73">
        <v>87.319743814371904</v>
      </c>
      <c r="AZ1580">
        <v>314</v>
      </c>
      <c r="BA1580">
        <v>0.99982383640320405</v>
      </c>
      <c r="BB1580">
        <v>304</v>
      </c>
      <c r="BC1580">
        <v>0.89962612991683499</v>
      </c>
      <c r="BD1580">
        <v>10</v>
      </c>
      <c r="BE1580">
        <v>7.8526253787338601E-2</v>
      </c>
      <c r="BF1580">
        <v>91.988112697703897</v>
      </c>
      <c r="BG1580">
        <v>93.116168511113003</v>
      </c>
      <c r="BH1580">
        <v>87.319743814371904</v>
      </c>
      <c r="BI1580">
        <v>89.373825130873897</v>
      </c>
    </row>
    <row r="1581" spans="1:61" x14ac:dyDescent="0.25">
      <c r="A1581" s="10" t="str">
        <f>VLOOKUP(D1581,'Index-Relations'!E:F,2,FALSE)</f>
        <v>ESG</v>
      </c>
      <c r="B1581" t="s">
        <v>3450</v>
      </c>
      <c r="C1581" s="53" t="s">
        <v>2765</v>
      </c>
      <c r="D1581" s="59" t="s">
        <v>2781</v>
      </c>
      <c r="E1581" s="59" t="s">
        <v>4997</v>
      </c>
      <c r="F1581" t="s">
        <v>613</v>
      </c>
      <c r="G1581" t="s">
        <v>612</v>
      </c>
      <c r="H1581" t="s">
        <v>614</v>
      </c>
      <c r="I1581" s="52">
        <v>45474</v>
      </c>
      <c r="J1581" t="s">
        <v>2457</v>
      </c>
      <c r="K1581">
        <v>316</v>
      </c>
      <c r="L1581" s="73">
        <v>92.591575275894002</v>
      </c>
      <c r="M1581">
        <v>314</v>
      </c>
      <c r="N1581">
        <v>0.99979329924717697</v>
      </c>
      <c r="O1581" s="73">
        <v>93.157420350813993</v>
      </c>
      <c r="P1581">
        <v>314</v>
      </c>
      <c r="Q1581">
        <v>0.99979329924717697</v>
      </c>
      <c r="R1581">
        <v>311</v>
      </c>
      <c r="S1581">
        <v>0.99886897422878296</v>
      </c>
      <c r="T1581">
        <v>30.288519628461799</v>
      </c>
      <c r="U1581">
        <v>0.59989697189768998</v>
      </c>
      <c r="V1581">
        <v>223</v>
      </c>
      <c r="W1581">
        <v>8.9792486891760906E-2</v>
      </c>
      <c r="X1581">
        <v>43</v>
      </c>
      <c r="Y1581">
        <v>314</v>
      </c>
      <c r="Z1581">
        <v>0.99979329924717697</v>
      </c>
      <c r="AA1581">
        <v>30.310510002249401</v>
      </c>
      <c r="AB1581">
        <v>300</v>
      </c>
      <c r="AC1581">
        <v>0.96616851587351704</v>
      </c>
      <c r="AD1581">
        <v>14</v>
      </c>
      <c r="AE1581">
        <v>3.3624783373659997E-2</v>
      </c>
      <c r="AF1581">
        <v>2</v>
      </c>
      <c r="AG1581">
        <v>2.0670075282266199E-4</v>
      </c>
      <c r="AH1581">
        <v>6.0437206989660897E-3</v>
      </c>
      <c r="AI1581">
        <v>21</v>
      </c>
      <c r="AJ1581" s="73">
        <v>89.507541348311904</v>
      </c>
      <c r="AK1581">
        <v>314</v>
      </c>
      <c r="AL1581">
        <v>0.99979329924717697</v>
      </c>
      <c r="AM1581">
        <v>0</v>
      </c>
      <c r="AN1581">
        <v>0</v>
      </c>
      <c r="AO1581">
        <v>2.26708181995188E-2</v>
      </c>
      <c r="AP1581">
        <v>2</v>
      </c>
      <c r="AQ1581">
        <v>316</v>
      </c>
      <c r="AR1581">
        <v>1</v>
      </c>
      <c r="AS1581">
        <v>0</v>
      </c>
      <c r="AT1581">
        <v>0</v>
      </c>
      <c r="AU1581">
        <v>1.21466079977812E-2</v>
      </c>
      <c r="AV1581">
        <v>1</v>
      </c>
      <c r="AW1581">
        <v>315</v>
      </c>
      <c r="AX1581">
        <v>0.99996853347998604</v>
      </c>
      <c r="AY1581" s="73">
        <v>89.003553333597907</v>
      </c>
      <c r="AZ1581">
        <v>314</v>
      </c>
      <c r="BA1581">
        <v>0.99979329924717697</v>
      </c>
      <c r="BB1581">
        <v>304</v>
      </c>
      <c r="BC1581">
        <v>0.90415399677784702</v>
      </c>
      <c r="BD1581">
        <v>10</v>
      </c>
      <c r="BE1581">
        <v>7.3175185022633898E-2</v>
      </c>
      <c r="BF1581">
        <v>92.591575275894002</v>
      </c>
      <c r="BG1581">
        <v>93.157420350813993</v>
      </c>
      <c r="BH1581">
        <v>89.003553333597907</v>
      </c>
      <c r="BI1581">
        <v>89.507541348311904</v>
      </c>
    </row>
    <row r="1582" spans="1:61" x14ac:dyDescent="0.25">
      <c r="A1582" s="10" t="str">
        <f>VLOOKUP(D1582,'Index-Relations'!E:F,2,FALSE)</f>
        <v>ESG</v>
      </c>
      <c r="B1582" t="s">
        <v>3450</v>
      </c>
      <c r="C1582" s="53" t="s">
        <v>2766</v>
      </c>
      <c r="D1582" s="59" t="s">
        <v>2781</v>
      </c>
      <c r="E1582" s="59" t="s">
        <v>4998</v>
      </c>
      <c r="F1582" t="s">
        <v>613</v>
      </c>
      <c r="G1582" t="s">
        <v>612</v>
      </c>
      <c r="H1582" t="s">
        <v>614</v>
      </c>
      <c r="I1582" s="52">
        <v>45446</v>
      </c>
      <c r="J1582" t="s">
        <v>2457</v>
      </c>
      <c r="K1582">
        <v>312</v>
      </c>
      <c r="L1582" s="73">
        <v>92.740386151468897</v>
      </c>
      <c r="M1582">
        <v>311</v>
      </c>
      <c r="N1582">
        <v>0.99980057905903696</v>
      </c>
      <c r="O1582" s="73">
        <v>93.130751996031904</v>
      </c>
      <c r="P1582">
        <v>311</v>
      </c>
      <c r="Q1582">
        <v>0.99980057905903696</v>
      </c>
      <c r="R1582">
        <v>308</v>
      </c>
      <c r="S1582">
        <v>0.99877877657313097</v>
      </c>
      <c r="T1582">
        <v>30.3836936204737</v>
      </c>
      <c r="U1582">
        <v>0.60502509844639996</v>
      </c>
      <c r="V1582">
        <v>220</v>
      </c>
      <c r="W1582">
        <v>9.6121477571526198E-2</v>
      </c>
      <c r="X1582">
        <v>43</v>
      </c>
      <c r="Y1582">
        <v>310</v>
      </c>
      <c r="Z1582">
        <v>0.99961438008983905</v>
      </c>
      <c r="AA1582">
        <v>30.99483150268</v>
      </c>
      <c r="AB1582">
        <v>297</v>
      </c>
      <c r="AC1582">
        <v>0.97985145240133997</v>
      </c>
      <c r="AD1582">
        <v>13</v>
      </c>
      <c r="AE1582">
        <v>1.9762927688499899E-2</v>
      </c>
      <c r="AF1582">
        <v>2</v>
      </c>
      <c r="AG1582">
        <v>3.8561991015967302E-4</v>
      </c>
      <c r="AH1582">
        <v>5.8593463093832201E-3</v>
      </c>
      <c r="AI1582">
        <v>21</v>
      </c>
      <c r="AJ1582" s="73">
        <v>89.665214451419999</v>
      </c>
      <c r="AK1582">
        <v>311</v>
      </c>
      <c r="AL1582">
        <v>0.99980057905903696</v>
      </c>
      <c r="AM1582">
        <v>0</v>
      </c>
      <c r="AN1582">
        <v>0</v>
      </c>
      <c r="AO1582">
        <v>2.2413318748629701E-2</v>
      </c>
      <c r="AP1582">
        <v>2</v>
      </c>
      <c r="AQ1582">
        <v>312</v>
      </c>
      <c r="AR1582">
        <v>1</v>
      </c>
      <c r="AS1582">
        <v>0</v>
      </c>
      <c r="AT1582">
        <v>0</v>
      </c>
      <c r="AU1582">
        <v>1.2423335399636999E-2</v>
      </c>
      <c r="AV1582">
        <v>1</v>
      </c>
      <c r="AW1582">
        <v>312</v>
      </c>
      <c r="AX1582">
        <v>1</v>
      </c>
      <c r="AY1582" s="73">
        <v>89.335739701017999</v>
      </c>
      <c r="AZ1582">
        <v>311</v>
      </c>
      <c r="BA1582">
        <v>0.99980057905903696</v>
      </c>
      <c r="BB1582">
        <v>300</v>
      </c>
      <c r="BC1582">
        <v>0.90147392770923496</v>
      </c>
      <c r="BD1582">
        <v>10</v>
      </c>
      <c r="BE1582">
        <v>7.6112753542134801E-2</v>
      </c>
      <c r="BF1582">
        <v>92.740386151468897</v>
      </c>
      <c r="BG1582">
        <v>93.130751996031904</v>
      </c>
      <c r="BH1582">
        <v>89.335739701017999</v>
      </c>
      <c r="BI1582">
        <v>89.665214451419999</v>
      </c>
    </row>
    <row r="1583" spans="1:61" x14ac:dyDescent="0.25">
      <c r="A1583" s="10" t="str">
        <f>VLOOKUP(D1583,'Index-Relations'!E:F,2,FALSE)</f>
        <v>ESG</v>
      </c>
      <c r="B1583" t="s">
        <v>3450</v>
      </c>
      <c r="C1583" s="53" t="s">
        <v>2767</v>
      </c>
      <c r="D1583" s="59" t="s">
        <v>2781</v>
      </c>
      <c r="E1583" s="59" t="s">
        <v>4999</v>
      </c>
      <c r="F1583" t="s">
        <v>613</v>
      </c>
      <c r="G1583" t="s">
        <v>612</v>
      </c>
      <c r="H1583" t="s">
        <v>614</v>
      </c>
      <c r="I1583" s="52">
        <v>45413</v>
      </c>
      <c r="J1583" t="s">
        <v>2457</v>
      </c>
      <c r="K1583">
        <v>312</v>
      </c>
      <c r="L1583" s="73">
        <v>92.791571232270996</v>
      </c>
      <c r="M1583">
        <v>311</v>
      </c>
      <c r="N1583">
        <v>0.99979762776961201</v>
      </c>
      <c r="O1583" s="73">
        <v>93.127570962649997</v>
      </c>
      <c r="P1583">
        <v>311</v>
      </c>
      <c r="Q1583">
        <v>0.99979762776961201</v>
      </c>
      <c r="R1583">
        <v>308</v>
      </c>
      <c r="S1583">
        <v>0.99876529823231297</v>
      </c>
      <c r="T1583">
        <v>30.490575613284399</v>
      </c>
      <c r="U1583">
        <v>0.60627346601883503</v>
      </c>
      <c r="V1583">
        <v>220</v>
      </c>
      <c r="W1583">
        <v>9.2626865250687598E-2</v>
      </c>
      <c r="X1583">
        <v>42</v>
      </c>
      <c r="Y1583">
        <v>310</v>
      </c>
      <c r="Z1583">
        <v>0.99959536814395999</v>
      </c>
      <c r="AA1583">
        <v>31.9900345233991</v>
      </c>
      <c r="AB1583">
        <v>297</v>
      </c>
      <c r="AC1583">
        <v>0.97975321897348</v>
      </c>
      <c r="AD1583">
        <v>13</v>
      </c>
      <c r="AE1583">
        <v>1.98421491704798E-2</v>
      </c>
      <c r="AF1583">
        <v>2</v>
      </c>
      <c r="AG1583">
        <v>4.04631856039679E-4</v>
      </c>
      <c r="AH1583">
        <v>5.4858348606793197E-3</v>
      </c>
      <c r="AI1583">
        <v>21</v>
      </c>
      <c r="AJ1583" s="73">
        <v>89.693276629159001</v>
      </c>
      <c r="AK1583">
        <v>311</v>
      </c>
      <c r="AL1583">
        <v>0.99979762776961201</v>
      </c>
      <c r="AM1583">
        <v>0</v>
      </c>
      <c r="AN1583">
        <v>0</v>
      </c>
      <c r="AO1583">
        <v>2.21988083854169E-2</v>
      </c>
      <c r="AP1583">
        <v>2</v>
      </c>
      <c r="AQ1583">
        <v>311</v>
      </c>
      <c r="AR1583">
        <v>0.99979762776961201</v>
      </c>
      <c r="AS1583">
        <v>0</v>
      </c>
      <c r="AT1583">
        <v>0</v>
      </c>
      <c r="AU1583">
        <v>1.1928784439912901E-2</v>
      </c>
      <c r="AV1583">
        <v>1</v>
      </c>
      <c r="AW1583">
        <v>311</v>
      </c>
      <c r="AX1583">
        <v>0.99979762776961201</v>
      </c>
      <c r="AY1583" s="73">
        <v>89.449917922091998</v>
      </c>
      <c r="AZ1583">
        <v>311</v>
      </c>
      <c r="BA1583">
        <v>0.99979762776961201</v>
      </c>
      <c r="BB1583">
        <v>298</v>
      </c>
      <c r="BC1583">
        <v>0.93648838610012397</v>
      </c>
      <c r="BD1583">
        <v>11</v>
      </c>
      <c r="BE1583">
        <v>4.1110433284071102E-2</v>
      </c>
      <c r="BF1583">
        <v>92.791571232270996</v>
      </c>
      <c r="BG1583">
        <v>93.127570962649997</v>
      </c>
      <c r="BH1583">
        <v>89.449917922091998</v>
      </c>
      <c r="BI1583">
        <v>89.693276629159001</v>
      </c>
    </row>
    <row r="1584" spans="1:61" x14ac:dyDescent="0.25">
      <c r="A1584" s="10" t="str">
        <f>VLOOKUP(D1584,'Index-Relations'!E:F,2,FALSE)</f>
        <v>ESG</v>
      </c>
      <c r="B1584" t="s">
        <v>3450</v>
      </c>
      <c r="C1584" s="53" t="s">
        <v>2768</v>
      </c>
      <c r="D1584" s="59" t="s">
        <v>2781</v>
      </c>
      <c r="E1584" s="59" t="s">
        <v>5000</v>
      </c>
      <c r="F1584" t="s">
        <v>613</v>
      </c>
      <c r="G1584" t="s">
        <v>612</v>
      </c>
      <c r="H1584" t="s">
        <v>614</v>
      </c>
      <c r="I1584" s="52">
        <v>45383</v>
      </c>
      <c r="J1584" t="s">
        <v>2457</v>
      </c>
      <c r="K1584">
        <v>313</v>
      </c>
      <c r="L1584">
        <v>94.601039383048104</v>
      </c>
      <c r="M1584">
        <v>312</v>
      </c>
      <c r="N1584">
        <v>0.99981254381018203</v>
      </c>
      <c r="O1584">
        <v>94.628498623640994</v>
      </c>
      <c r="P1584">
        <v>312</v>
      </c>
      <c r="Q1584">
        <v>0.99981254381018203</v>
      </c>
      <c r="R1584">
        <v>309</v>
      </c>
      <c r="S1584">
        <v>0.99879947559743998</v>
      </c>
      <c r="T1584">
        <v>30.3211163750004</v>
      </c>
      <c r="U1584">
        <v>0.60137543836451601</v>
      </c>
      <c r="V1584">
        <v>221</v>
      </c>
      <c r="W1584">
        <v>9.1832122251666398E-2</v>
      </c>
      <c r="X1584">
        <v>42</v>
      </c>
      <c r="Y1584">
        <v>311</v>
      </c>
      <c r="Z1584">
        <v>0.99958162030534103</v>
      </c>
      <c r="AA1584">
        <v>30.6700125667675</v>
      </c>
      <c r="AB1584">
        <v>298</v>
      </c>
      <c r="AC1584">
        <v>0.98007726837655995</v>
      </c>
      <c r="AD1584">
        <v>13</v>
      </c>
      <c r="AE1584">
        <v>1.9504351928781302E-2</v>
      </c>
      <c r="AF1584">
        <v>2</v>
      </c>
      <c r="AG1584">
        <v>4.1837969465865999E-4</v>
      </c>
      <c r="AH1584">
        <v>5.46910822439752E-3</v>
      </c>
      <c r="AI1584">
        <v>21</v>
      </c>
      <c r="AJ1584">
        <v>92.713953875571804</v>
      </c>
      <c r="AK1584">
        <v>312</v>
      </c>
      <c r="AL1584">
        <v>0.99981254381018203</v>
      </c>
      <c r="AM1584">
        <v>0</v>
      </c>
      <c r="AN1584">
        <v>0</v>
      </c>
      <c r="AO1584">
        <v>1.88083418610086E-2</v>
      </c>
      <c r="AP1584">
        <v>2</v>
      </c>
      <c r="AQ1584">
        <v>312</v>
      </c>
      <c r="AR1584">
        <v>0.99981254381018203</v>
      </c>
      <c r="AS1584">
        <v>0</v>
      </c>
      <c r="AT1584">
        <v>0</v>
      </c>
      <c r="AU1584">
        <v>1.1131113227592899E-2</v>
      </c>
      <c r="AV1584">
        <v>1</v>
      </c>
      <c r="AW1584">
        <v>312</v>
      </c>
      <c r="AX1584">
        <v>0.99981254381018203</v>
      </c>
      <c r="AY1584">
        <v>93.141061654356093</v>
      </c>
      <c r="AZ1584">
        <v>312</v>
      </c>
      <c r="BA1584">
        <v>0.99981254381018203</v>
      </c>
      <c r="BB1584">
        <v>299</v>
      </c>
      <c r="BC1584">
        <v>0.94050118552586404</v>
      </c>
      <c r="BD1584">
        <v>11</v>
      </c>
      <c r="BE1584">
        <v>4.0503016423308502E-2</v>
      </c>
      <c r="BF1584">
        <v>93.010464711906906</v>
      </c>
      <c r="BG1584">
        <v>93.135823243364896</v>
      </c>
      <c r="BH1584">
        <v>90.014669355248998</v>
      </c>
      <c r="BI1584">
        <v>89.772680778742995</v>
      </c>
    </row>
    <row r="1585" spans="1:61" x14ac:dyDescent="0.25">
      <c r="A1585" s="10" t="str">
        <f>VLOOKUP(D1585,'Index-Relations'!E:F,2,FALSE)</f>
        <v>ESG</v>
      </c>
      <c r="B1585" t="s">
        <v>3450</v>
      </c>
      <c r="C1585" s="53" t="s">
        <v>2769</v>
      </c>
      <c r="D1585" s="59" t="s">
        <v>2781</v>
      </c>
      <c r="E1585" s="59" t="s">
        <v>5001</v>
      </c>
      <c r="F1585" t="s">
        <v>613</v>
      </c>
      <c r="G1585" t="s">
        <v>612</v>
      </c>
      <c r="H1585" t="s">
        <v>614</v>
      </c>
      <c r="I1585" s="52">
        <v>45352</v>
      </c>
      <c r="J1585" t="s">
        <v>2457</v>
      </c>
      <c r="K1585">
        <v>313</v>
      </c>
      <c r="L1585">
        <v>94.673810443368296</v>
      </c>
      <c r="M1585">
        <v>312</v>
      </c>
      <c r="N1585">
        <v>0.999813682122772</v>
      </c>
      <c r="O1585">
        <v>94.614748230222702</v>
      </c>
      <c r="P1585">
        <v>312</v>
      </c>
      <c r="Q1585">
        <v>0.999813682122772</v>
      </c>
      <c r="R1585">
        <v>309</v>
      </c>
      <c r="S1585">
        <v>0.99890326742793301</v>
      </c>
      <c r="T1585">
        <v>30.157755408151001</v>
      </c>
      <c r="U1585">
        <v>0.56881214682403503</v>
      </c>
      <c r="V1585">
        <v>216</v>
      </c>
      <c r="W1585">
        <v>8.0594862137131101E-2</v>
      </c>
      <c r="X1585">
        <v>35</v>
      </c>
      <c r="Y1585">
        <v>311</v>
      </c>
      <c r="Z1585">
        <v>0.99961787348448194</v>
      </c>
      <c r="AA1585">
        <v>32.7905015351567</v>
      </c>
      <c r="AB1585">
        <v>298</v>
      </c>
      <c r="AC1585">
        <v>0.98049166430005297</v>
      </c>
      <c r="AD1585">
        <v>13</v>
      </c>
      <c r="AE1585">
        <v>1.9126209184428301E-2</v>
      </c>
      <c r="AF1585">
        <v>2</v>
      </c>
      <c r="AG1585">
        <v>3.8212651551822099E-4</v>
      </c>
      <c r="AH1585">
        <v>1.4106059475223801E-3</v>
      </c>
      <c r="AI1585">
        <v>10</v>
      </c>
      <c r="AJ1585">
        <v>92.784390376577804</v>
      </c>
      <c r="AK1585">
        <v>312</v>
      </c>
      <c r="AL1585">
        <v>0.999813682122772</v>
      </c>
      <c r="AM1585">
        <v>0</v>
      </c>
      <c r="AN1585">
        <v>0</v>
      </c>
      <c r="AO1585">
        <v>1.77604159158735E-2</v>
      </c>
      <c r="AP1585">
        <v>2</v>
      </c>
      <c r="AQ1585">
        <v>312</v>
      </c>
      <c r="AR1585">
        <v>0.999813682122772</v>
      </c>
      <c r="AS1585">
        <v>0</v>
      </c>
      <c r="AT1585">
        <v>0</v>
      </c>
      <c r="AU1585">
        <v>1.12155432741993E-2</v>
      </c>
      <c r="AV1585">
        <v>1</v>
      </c>
      <c r="AW1585">
        <v>312</v>
      </c>
      <c r="AX1585">
        <v>0.999813682122772</v>
      </c>
      <c r="AY1585">
        <v>93.288515550944794</v>
      </c>
      <c r="AZ1585">
        <v>312</v>
      </c>
      <c r="BA1585">
        <v>0.999813682122772</v>
      </c>
      <c r="BB1585">
        <v>299</v>
      </c>
      <c r="BC1585">
        <v>0.94248695978128705</v>
      </c>
      <c r="BD1585">
        <v>11</v>
      </c>
      <c r="BE1585">
        <v>3.9566306425610799E-2</v>
      </c>
      <c r="BF1585">
        <v>93.097586581163995</v>
      </c>
      <c r="BG1585">
        <v>93.128945015299905</v>
      </c>
      <c r="BH1585">
        <v>90.231917367075994</v>
      </c>
      <c r="BI1585">
        <v>89.805777603210004</v>
      </c>
    </row>
    <row r="1586" spans="1:61" x14ac:dyDescent="0.25">
      <c r="A1586" s="10" t="str">
        <f>VLOOKUP(D1586,'Index-Relations'!E:F,2,FALSE)</f>
        <v>ESG</v>
      </c>
      <c r="B1586" t="s">
        <v>3450</v>
      </c>
      <c r="C1586" s="53" t="s">
        <v>2770</v>
      </c>
      <c r="D1586" s="59" t="s">
        <v>2781</v>
      </c>
      <c r="E1586" s="59" t="s">
        <v>5002</v>
      </c>
      <c r="F1586" t="s">
        <v>613</v>
      </c>
      <c r="G1586" t="s">
        <v>612</v>
      </c>
      <c r="H1586" t="s">
        <v>614</v>
      </c>
      <c r="I1586" s="52">
        <v>45323</v>
      </c>
      <c r="J1586" t="s">
        <v>2457</v>
      </c>
      <c r="K1586">
        <v>313</v>
      </c>
      <c r="L1586">
        <v>94.7489528317344</v>
      </c>
      <c r="M1586">
        <v>312</v>
      </c>
      <c r="N1586">
        <v>1</v>
      </c>
      <c r="O1586">
        <v>94.577224193277402</v>
      </c>
      <c r="P1586">
        <v>312</v>
      </c>
      <c r="Q1586">
        <v>1</v>
      </c>
      <c r="R1586">
        <v>309</v>
      </c>
      <c r="S1586">
        <v>0.99916138058117399</v>
      </c>
      <c r="T1586">
        <v>30.135637792263299</v>
      </c>
      <c r="U1586">
        <v>0.56083224674652898</v>
      </c>
      <c r="V1586">
        <v>215</v>
      </c>
      <c r="W1586">
        <v>7.9565241414494003E-2</v>
      </c>
      <c r="X1586">
        <v>35</v>
      </c>
      <c r="Y1586">
        <v>311</v>
      </c>
      <c r="Z1586">
        <v>0.99982581381861402</v>
      </c>
      <c r="AA1586">
        <v>31.127765722378602</v>
      </c>
      <c r="AB1586">
        <v>299</v>
      </c>
      <c r="AC1586">
        <v>0.98158674455829997</v>
      </c>
      <c r="AD1586">
        <v>12</v>
      </c>
      <c r="AE1586">
        <v>1.8239069260313E-2</v>
      </c>
      <c r="AF1586">
        <v>2</v>
      </c>
      <c r="AG1586">
        <v>1.74186181386534E-4</v>
      </c>
      <c r="AH1586">
        <v>1.5737463815399201E-3</v>
      </c>
      <c r="AI1586">
        <v>11</v>
      </c>
      <c r="AJ1586">
        <v>92.885339436141393</v>
      </c>
      <c r="AK1586">
        <v>312</v>
      </c>
      <c r="AL1586">
        <v>1</v>
      </c>
      <c r="AM1586">
        <v>0</v>
      </c>
      <c r="AN1586">
        <v>0</v>
      </c>
      <c r="AO1586">
        <v>1.7650170714826E-2</v>
      </c>
      <c r="AP1586">
        <v>2</v>
      </c>
      <c r="AQ1586">
        <v>312</v>
      </c>
      <c r="AR1586">
        <v>0.999999999999999</v>
      </c>
      <c r="AS1586">
        <v>0</v>
      </c>
      <c r="AT1586">
        <v>0</v>
      </c>
      <c r="AU1586">
        <v>1.1524346150532201E-2</v>
      </c>
      <c r="AV1586">
        <v>1</v>
      </c>
      <c r="AW1586">
        <v>312</v>
      </c>
      <c r="AX1586">
        <v>1</v>
      </c>
      <c r="AY1586">
        <v>93.406664681331705</v>
      </c>
      <c r="AZ1586">
        <v>312</v>
      </c>
      <c r="BA1586">
        <v>1</v>
      </c>
      <c r="BB1586">
        <v>299</v>
      </c>
      <c r="BC1586">
        <v>0.94023872175035095</v>
      </c>
      <c r="BD1586">
        <v>11</v>
      </c>
      <c r="BE1586">
        <v>4.2111107534822403E-2</v>
      </c>
      <c r="BF1586">
        <v>93.233254799760005</v>
      </c>
      <c r="BG1586">
        <v>93.134821147268994</v>
      </c>
      <c r="BH1586">
        <v>90.362261668854998</v>
      </c>
      <c r="BI1586">
        <v>90.058973497065907</v>
      </c>
    </row>
    <row r="1587" spans="1:61" x14ac:dyDescent="0.25">
      <c r="A1587" s="10" t="str">
        <f>VLOOKUP(D1587,'Index-Relations'!E:F,2,FALSE)</f>
        <v>ESG</v>
      </c>
      <c r="B1587" t="s">
        <v>3450</v>
      </c>
      <c r="C1587" s="53" t="s">
        <v>2760</v>
      </c>
      <c r="D1587" s="59" t="s">
        <v>3028</v>
      </c>
      <c r="E1587" s="59" t="s">
        <v>5003</v>
      </c>
      <c r="F1587" t="s">
        <v>617</v>
      </c>
      <c r="G1587" t="s">
        <v>616</v>
      </c>
      <c r="H1587" t="s">
        <v>618</v>
      </c>
      <c r="I1587" s="52">
        <v>45658</v>
      </c>
      <c r="J1587" t="s">
        <v>2457</v>
      </c>
      <c r="K1587">
        <v>311</v>
      </c>
      <c r="L1587" s="73">
        <v>93.322394846590001</v>
      </c>
      <c r="M1587">
        <v>309</v>
      </c>
      <c r="N1587">
        <v>0.99957393713381704</v>
      </c>
      <c r="O1587" s="73">
        <v>93.634092767441899</v>
      </c>
      <c r="P1587">
        <v>309</v>
      </c>
      <c r="Q1587">
        <v>0.99957393713381704</v>
      </c>
      <c r="R1587">
        <v>305</v>
      </c>
      <c r="S1587">
        <v>0.99836300016586399</v>
      </c>
      <c r="T1587">
        <v>32.981251429230397</v>
      </c>
      <c r="U1587">
        <v>0.63466411703793102</v>
      </c>
      <c r="V1587">
        <v>221</v>
      </c>
      <c r="W1587">
        <v>7.9066572669423102E-2</v>
      </c>
      <c r="X1587">
        <v>39</v>
      </c>
      <c r="Y1587">
        <v>309</v>
      </c>
      <c r="Z1587">
        <v>0.99957393713381704</v>
      </c>
      <c r="AA1587">
        <v>35.061999153158197</v>
      </c>
      <c r="AB1587">
        <v>295</v>
      </c>
      <c r="AC1587">
        <v>0.97112260245040904</v>
      </c>
      <c r="AD1587">
        <v>14</v>
      </c>
      <c r="AE1587">
        <v>2.8451334683408502E-2</v>
      </c>
      <c r="AF1587">
        <v>2</v>
      </c>
      <c r="AG1587">
        <v>4.2606286618174899E-4</v>
      </c>
      <c r="AH1587">
        <v>4.9092380533511497E-3</v>
      </c>
      <c r="AI1587">
        <v>22</v>
      </c>
      <c r="AJ1587" s="73">
        <v>89.447622393258897</v>
      </c>
      <c r="AK1587">
        <v>309</v>
      </c>
      <c r="AL1587">
        <v>0.99957393713381704</v>
      </c>
      <c r="AM1587">
        <v>0</v>
      </c>
      <c r="AN1587">
        <v>0</v>
      </c>
      <c r="AO1587">
        <v>4.3999954330620199E-2</v>
      </c>
      <c r="AP1587">
        <v>3</v>
      </c>
      <c r="AQ1587">
        <v>310</v>
      </c>
      <c r="AR1587">
        <v>0.99973749106846099</v>
      </c>
      <c r="AS1587">
        <v>2.74100408155976E-2</v>
      </c>
      <c r="AT1587">
        <v>5</v>
      </c>
      <c r="AU1587">
        <v>0</v>
      </c>
      <c r="AV1587">
        <v>0</v>
      </c>
      <c r="AW1587">
        <v>310</v>
      </c>
      <c r="AX1587">
        <v>0.99973749106846099</v>
      </c>
      <c r="AY1587" s="73">
        <v>90.522882839825002</v>
      </c>
      <c r="AZ1587">
        <v>309</v>
      </c>
      <c r="BA1587">
        <v>0.99957393713381704</v>
      </c>
      <c r="BB1587">
        <v>299</v>
      </c>
      <c r="BC1587">
        <v>0.93827621760608804</v>
      </c>
      <c r="BD1587">
        <v>8</v>
      </c>
      <c r="BE1587">
        <v>1.7461319131752299E-2</v>
      </c>
      <c r="BF1587">
        <v>93.322394846590001</v>
      </c>
      <c r="BG1587">
        <v>93.634092767441899</v>
      </c>
      <c r="BH1587">
        <v>90.522882839825002</v>
      </c>
      <c r="BI1587">
        <v>89.447622393258897</v>
      </c>
    </row>
    <row r="1588" spans="1:61" x14ac:dyDescent="0.25">
      <c r="A1588" s="10" t="str">
        <f>VLOOKUP(D1588,'Index-Relations'!E:F,2,FALSE)</f>
        <v>ESG</v>
      </c>
      <c r="B1588" t="s">
        <v>3450</v>
      </c>
      <c r="C1588" s="53" t="s">
        <v>2761</v>
      </c>
      <c r="D1588" s="59" t="s">
        <v>3028</v>
      </c>
      <c r="E1588" s="59" t="s">
        <v>5004</v>
      </c>
      <c r="F1588" t="s">
        <v>617</v>
      </c>
      <c r="G1588" t="s">
        <v>616</v>
      </c>
      <c r="H1588" t="s">
        <v>618</v>
      </c>
      <c r="I1588" s="52">
        <v>45628</v>
      </c>
      <c r="J1588" t="s">
        <v>2457</v>
      </c>
      <c r="K1588">
        <v>315</v>
      </c>
      <c r="L1588" s="73">
        <v>91.33247779269</v>
      </c>
      <c r="M1588">
        <v>312</v>
      </c>
      <c r="N1588">
        <v>0.99959969256915904</v>
      </c>
      <c r="O1588" s="73">
        <v>93.113813230662998</v>
      </c>
      <c r="P1588">
        <v>312</v>
      </c>
      <c r="Q1588">
        <v>0.99959969256915904</v>
      </c>
      <c r="R1588">
        <v>309</v>
      </c>
      <c r="S1588">
        <v>0.99884403074900296</v>
      </c>
      <c r="T1588">
        <v>30.521666586621301</v>
      </c>
      <c r="U1588">
        <v>0.57917453062232305</v>
      </c>
      <c r="V1588">
        <v>224</v>
      </c>
      <c r="W1588">
        <v>7.3038000556420707E-2</v>
      </c>
      <c r="X1588">
        <v>41</v>
      </c>
      <c r="Y1588">
        <v>312</v>
      </c>
      <c r="Z1588">
        <v>0.99959969256915904</v>
      </c>
      <c r="AA1588">
        <v>27.2307559213295</v>
      </c>
      <c r="AB1588">
        <v>297</v>
      </c>
      <c r="AC1588">
        <v>0.96253406608432301</v>
      </c>
      <c r="AD1588">
        <v>15</v>
      </c>
      <c r="AE1588">
        <v>3.7065626484836599E-2</v>
      </c>
      <c r="AF1588">
        <v>3</v>
      </c>
      <c r="AG1588">
        <v>4.00307430840324E-4</v>
      </c>
      <c r="AH1588">
        <v>5.7574100173689597E-3</v>
      </c>
      <c r="AI1588">
        <v>22</v>
      </c>
      <c r="AJ1588" s="73">
        <v>88.494249086974904</v>
      </c>
      <c r="AK1588">
        <v>312</v>
      </c>
      <c r="AL1588">
        <v>0.99959969256915904</v>
      </c>
      <c r="AM1588">
        <v>0</v>
      </c>
      <c r="AN1588">
        <v>0</v>
      </c>
      <c r="AO1588">
        <v>3.2681417797583101E-2</v>
      </c>
      <c r="AP1588">
        <v>3</v>
      </c>
      <c r="AQ1588">
        <v>314</v>
      </c>
      <c r="AR1588">
        <v>0.99977049389990902</v>
      </c>
      <c r="AS1588">
        <v>2.0216912444772701E-2</v>
      </c>
      <c r="AT1588">
        <v>5</v>
      </c>
      <c r="AU1588">
        <v>0</v>
      </c>
      <c r="AV1588">
        <v>0</v>
      </c>
      <c r="AW1588">
        <v>314</v>
      </c>
      <c r="AX1588">
        <v>0.99977049389990902</v>
      </c>
      <c r="AY1588" s="73">
        <v>85.962748353423905</v>
      </c>
      <c r="AZ1588">
        <v>312</v>
      </c>
      <c r="BA1588">
        <v>0.99959969256915904</v>
      </c>
      <c r="BB1588">
        <v>301</v>
      </c>
      <c r="BC1588">
        <v>0.895819091911778</v>
      </c>
      <c r="BD1588">
        <v>10</v>
      </c>
      <c r="BE1588">
        <v>7.1269984190546906E-2</v>
      </c>
      <c r="BF1588">
        <v>91.33247779269</v>
      </c>
      <c r="BG1588">
        <v>93.113813230662998</v>
      </c>
      <c r="BH1588">
        <v>85.962748353423905</v>
      </c>
      <c r="BI1588">
        <v>88.494249086974904</v>
      </c>
    </row>
    <row r="1589" spans="1:61" x14ac:dyDescent="0.25">
      <c r="A1589" s="10" t="str">
        <f>VLOOKUP(D1589,'Index-Relations'!E:F,2,FALSE)</f>
        <v>ESG</v>
      </c>
      <c r="B1589" t="s">
        <v>3450</v>
      </c>
      <c r="C1589" s="53" t="s">
        <v>2762</v>
      </c>
      <c r="D1589" s="59" t="s">
        <v>3028</v>
      </c>
      <c r="E1589" s="59" t="s">
        <v>5005</v>
      </c>
      <c r="F1589" t="s">
        <v>617</v>
      </c>
      <c r="G1589" t="s">
        <v>616</v>
      </c>
      <c r="H1589" t="s">
        <v>618</v>
      </c>
      <c r="I1589" s="52">
        <v>45597</v>
      </c>
      <c r="J1589" t="s">
        <v>2457</v>
      </c>
      <c r="K1589">
        <v>315</v>
      </c>
      <c r="L1589" s="73">
        <v>91.391166430651893</v>
      </c>
      <c r="M1589">
        <v>312</v>
      </c>
      <c r="N1589">
        <v>0.99955753043914297</v>
      </c>
      <c r="O1589" s="73">
        <v>93.151160527703894</v>
      </c>
      <c r="P1589">
        <v>312</v>
      </c>
      <c r="Q1589">
        <v>0.99955753043914297</v>
      </c>
      <c r="R1589">
        <v>309</v>
      </c>
      <c r="S1589">
        <v>0.99877239044018196</v>
      </c>
      <c r="T1589">
        <v>30.9033197195015</v>
      </c>
      <c r="U1589">
        <v>0.58062251555078004</v>
      </c>
      <c r="V1589">
        <v>223</v>
      </c>
      <c r="W1589">
        <v>7.3965422865447994E-2</v>
      </c>
      <c r="X1589">
        <v>41</v>
      </c>
      <c r="Y1589">
        <v>312</v>
      </c>
      <c r="Z1589">
        <v>0.99955753043914297</v>
      </c>
      <c r="AA1589">
        <v>28.1432262680433</v>
      </c>
      <c r="AB1589">
        <v>297</v>
      </c>
      <c r="AC1589">
        <v>0.96046690036247995</v>
      </c>
      <c r="AD1589">
        <v>15</v>
      </c>
      <c r="AE1589">
        <v>3.90906300766641E-2</v>
      </c>
      <c r="AF1589">
        <v>3</v>
      </c>
      <c r="AG1589">
        <v>4.4246956085538998E-4</v>
      </c>
      <c r="AH1589">
        <v>8.3617005723646502E-3</v>
      </c>
      <c r="AI1589">
        <v>22</v>
      </c>
      <c r="AJ1589" s="73">
        <v>88.648025431175</v>
      </c>
      <c r="AK1589">
        <v>312</v>
      </c>
      <c r="AL1589">
        <v>0.99955753043914297</v>
      </c>
      <c r="AM1589">
        <v>0</v>
      </c>
      <c r="AN1589">
        <v>0</v>
      </c>
      <c r="AO1589">
        <v>3.36340149098453E-2</v>
      </c>
      <c r="AP1589">
        <v>3</v>
      </c>
      <c r="AQ1589">
        <v>314</v>
      </c>
      <c r="AR1589">
        <v>0.99971747969313995</v>
      </c>
      <c r="AS1589">
        <v>2.06066245458188E-2</v>
      </c>
      <c r="AT1589">
        <v>5</v>
      </c>
      <c r="AU1589">
        <v>0</v>
      </c>
      <c r="AV1589">
        <v>0</v>
      </c>
      <c r="AW1589">
        <v>314</v>
      </c>
      <c r="AX1589">
        <v>0.99971747969313995</v>
      </c>
      <c r="AY1589" s="73">
        <v>86.0411359557189</v>
      </c>
      <c r="AZ1589">
        <v>312</v>
      </c>
      <c r="BA1589">
        <v>0.99955753043914297</v>
      </c>
      <c r="BB1589">
        <v>300</v>
      </c>
      <c r="BC1589">
        <v>0.88767639927389497</v>
      </c>
      <c r="BD1589">
        <v>11</v>
      </c>
      <c r="BE1589">
        <v>7.8407065509399604E-2</v>
      </c>
      <c r="BF1589">
        <v>91.391166430651893</v>
      </c>
      <c r="BG1589">
        <v>93.151160527703894</v>
      </c>
      <c r="BH1589">
        <v>86.0411359557189</v>
      </c>
      <c r="BI1589">
        <v>88.648025431175</v>
      </c>
    </row>
    <row r="1590" spans="1:61" x14ac:dyDescent="0.25">
      <c r="A1590" s="10" t="str">
        <f>VLOOKUP(D1590,'Index-Relations'!E:F,2,FALSE)</f>
        <v>ESG</v>
      </c>
      <c r="B1590" t="s">
        <v>3450</v>
      </c>
      <c r="C1590" s="53" t="s">
        <v>2763</v>
      </c>
      <c r="D1590" s="59" t="s">
        <v>3028</v>
      </c>
      <c r="E1590" s="59" t="s">
        <v>5006</v>
      </c>
      <c r="F1590" t="s">
        <v>617</v>
      </c>
      <c r="G1590" t="s">
        <v>616</v>
      </c>
      <c r="H1590" t="s">
        <v>618</v>
      </c>
      <c r="I1590" s="52">
        <v>45566</v>
      </c>
      <c r="J1590" t="s">
        <v>2457</v>
      </c>
      <c r="K1590">
        <v>315</v>
      </c>
      <c r="L1590" s="73">
        <v>91.434778280786901</v>
      </c>
      <c r="M1590">
        <v>312</v>
      </c>
      <c r="N1590">
        <v>0.99954760711737201</v>
      </c>
      <c r="O1590" s="73">
        <v>93.143508296548006</v>
      </c>
      <c r="P1590">
        <v>312</v>
      </c>
      <c r="Q1590">
        <v>0.99954760711737201</v>
      </c>
      <c r="R1590">
        <v>309</v>
      </c>
      <c r="S1590">
        <v>0.99870958993788905</v>
      </c>
      <c r="T1590">
        <v>30.7529401201589</v>
      </c>
      <c r="U1590">
        <v>0.58128259344933997</v>
      </c>
      <c r="V1590">
        <v>223</v>
      </c>
      <c r="W1590">
        <v>7.4877458581240702E-2</v>
      </c>
      <c r="X1590">
        <v>41</v>
      </c>
      <c r="Y1590">
        <v>312</v>
      </c>
      <c r="Z1590">
        <v>0.99954760711737201</v>
      </c>
      <c r="AA1590">
        <v>27.6892466599435</v>
      </c>
      <c r="AB1590">
        <v>298</v>
      </c>
      <c r="AC1590">
        <v>0.96575557030513604</v>
      </c>
      <c r="AD1590">
        <v>14</v>
      </c>
      <c r="AE1590">
        <v>3.3792036812235901E-2</v>
      </c>
      <c r="AF1590">
        <v>3</v>
      </c>
      <c r="AG1590">
        <v>4.5239288262712002E-4</v>
      </c>
      <c r="AH1590">
        <v>5.7381496418191201E-3</v>
      </c>
      <c r="AI1590">
        <v>22</v>
      </c>
      <c r="AJ1590" s="73">
        <v>88.756211083030905</v>
      </c>
      <c r="AK1590">
        <v>312</v>
      </c>
      <c r="AL1590">
        <v>0.99954760711737201</v>
      </c>
      <c r="AM1590">
        <v>0</v>
      </c>
      <c r="AN1590">
        <v>0</v>
      </c>
      <c r="AO1590">
        <v>3.5455241249442902E-2</v>
      </c>
      <c r="AP1590">
        <v>3</v>
      </c>
      <c r="AQ1590">
        <v>314</v>
      </c>
      <c r="AR1590">
        <v>0.99970433232435096</v>
      </c>
      <c r="AS1590">
        <v>2.0660815009254999E-2</v>
      </c>
      <c r="AT1590">
        <v>5</v>
      </c>
      <c r="AU1590">
        <v>0</v>
      </c>
      <c r="AV1590">
        <v>0</v>
      </c>
      <c r="AW1590">
        <v>314</v>
      </c>
      <c r="AX1590">
        <v>0.99970433232435196</v>
      </c>
      <c r="AY1590" s="73">
        <v>86.090871346488896</v>
      </c>
      <c r="AZ1590">
        <v>312</v>
      </c>
      <c r="BA1590">
        <v>0.99954760711737201</v>
      </c>
      <c r="BB1590">
        <v>300</v>
      </c>
      <c r="BC1590">
        <v>0.88558035294312498</v>
      </c>
      <c r="BD1590">
        <v>11</v>
      </c>
      <c r="BE1590">
        <v>7.8668738131783295E-2</v>
      </c>
      <c r="BF1590">
        <v>91.434778280786901</v>
      </c>
      <c r="BG1590">
        <v>93.143508296548006</v>
      </c>
      <c r="BH1590">
        <v>86.090871346488896</v>
      </c>
      <c r="BI1590">
        <v>88.756211083030905</v>
      </c>
    </row>
    <row r="1591" spans="1:61" x14ac:dyDescent="0.25">
      <c r="A1591" s="10" t="str">
        <f>VLOOKUP(D1591,'Index-Relations'!E:F,2,FALSE)</f>
        <v>ESG</v>
      </c>
      <c r="B1591" t="s">
        <v>3450</v>
      </c>
      <c r="C1591" s="53" t="s">
        <v>2764</v>
      </c>
      <c r="D1591" s="59" t="s">
        <v>3028</v>
      </c>
      <c r="E1591" s="59" t="s">
        <v>5007</v>
      </c>
      <c r="F1591" t="s">
        <v>617</v>
      </c>
      <c r="G1591" t="s">
        <v>616</v>
      </c>
      <c r="H1591" t="s">
        <v>618</v>
      </c>
      <c r="I1591" s="52">
        <v>45537</v>
      </c>
      <c r="J1591" t="s">
        <v>2457</v>
      </c>
      <c r="K1591">
        <v>314</v>
      </c>
      <c r="L1591" s="73">
        <v>91.825487572017906</v>
      </c>
      <c r="M1591">
        <v>312</v>
      </c>
      <c r="N1591">
        <v>0.99982769463596399</v>
      </c>
      <c r="O1591" s="73">
        <v>93.127150742757905</v>
      </c>
      <c r="P1591">
        <v>312</v>
      </c>
      <c r="Q1591">
        <v>0.99982769463596399</v>
      </c>
      <c r="R1591">
        <v>309</v>
      </c>
      <c r="S1591">
        <v>0.99910062986119896</v>
      </c>
      <c r="T1591">
        <v>30.897959914999198</v>
      </c>
      <c r="U1591">
        <v>0.58589616143286105</v>
      </c>
      <c r="V1591">
        <v>223</v>
      </c>
      <c r="W1591">
        <v>7.5770017057142799E-2</v>
      </c>
      <c r="X1591">
        <v>41</v>
      </c>
      <c r="Y1591">
        <v>312</v>
      </c>
      <c r="Z1591">
        <v>0.99982769463596499</v>
      </c>
      <c r="AA1591">
        <v>29.454251758463201</v>
      </c>
      <c r="AB1591">
        <v>297</v>
      </c>
      <c r="AC1591">
        <v>0.96164893483844405</v>
      </c>
      <c r="AD1591">
        <v>15</v>
      </c>
      <c r="AE1591">
        <v>3.81787597975193E-2</v>
      </c>
      <c r="AF1591">
        <v>2</v>
      </c>
      <c r="AG1591">
        <v>1.7230536403572199E-4</v>
      </c>
      <c r="AH1591">
        <v>5.7577073403590898E-3</v>
      </c>
      <c r="AI1591">
        <v>21</v>
      </c>
      <c r="AJ1591" s="73">
        <v>89.432847385261994</v>
      </c>
      <c r="AK1591">
        <v>312</v>
      </c>
      <c r="AL1591">
        <v>0.99982769463596399</v>
      </c>
      <c r="AM1591">
        <v>0</v>
      </c>
      <c r="AN1591">
        <v>0</v>
      </c>
      <c r="AO1591">
        <v>3.1747324348249402E-2</v>
      </c>
      <c r="AP1591">
        <v>3</v>
      </c>
      <c r="AQ1591">
        <v>314</v>
      </c>
      <c r="AR1591">
        <v>1</v>
      </c>
      <c r="AS1591">
        <v>2.0876017599877499E-2</v>
      </c>
      <c r="AT1591">
        <v>5</v>
      </c>
      <c r="AU1591">
        <v>0</v>
      </c>
      <c r="AV1591">
        <v>0</v>
      </c>
      <c r="AW1591">
        <v>314</v>
      </c>
      <c r="AX1591">
        <v>1</v>
      </c>
      <c r="AY1591" s="73">
        <v>86.717458048411999</v>
      </c>
      <c r="AZ1591">
        <v>312</v>
      </c>
      <c r="BA1591">
        <v>0.99982769463596399</v>
      </c>
      <c r="BB1591">
        <v>300</v>
      </c>
      <c r="BC1591">
        <v>0.88741931004123498</v>
      </c>
      <c r="BD1591">
        <v>11</v>
      </c>
      <c r="BE1591">
        <v>8.0833365610514504E-2</v>
      </c>
      <c r="BF1591">
        <v>91.825487572017906</v>
      </c>
      <c r="BG1591">
        <v>93.127150742757905</v>
      </c>
      <c r="BH1591">
        <v>86.717458048411999</v>
      </c>
      <c r="BI1591">
        <v>89.432847385261994</v>
      </c>
    </row>
    <row r="1592" spans="1:61" x14ac:dyDescent="0.25">
      <c r="A1592" s="10" t="str">
        <f>VLOOKUP(D1592,'Index-Relations'!E:F,2,FALSE)</f>
        <v>ESG</v>
      </c>
      <c r="B1592" t="s">
        <v>3450</v>
      </c>
      <c r="C1592" s="53" t="s">
        <v>3350</v>
      </c>
      <c r="D1592" s="59" t="s">
        <v>3028</v>
      </c>
      <c r="E1592" s="59" t="s">
        <v>5008</v>
      </c>
      <c r="F1592" t="s">
        <v>617</v>
      </c>
      <c r="G1592" t="s">
        <v>616</v>
      </c>
      <c r="H1592" t="s">
        <v>618</v>
      </c>
      <c r="I1592" s="52">
        <v>45505</v>
      </c>
      <c r="J1592" t="s">
        <v>2457</v>
      </c>
      <c r="K1592">
        <v>314</v>
      </c>
      <c r="L1592" s="73">
        <v>91.968556728932001</v>
      </c>
      <c r="M1592">
        <v>312</v>
      </c>
      <c r="N1592">
        <v>0.99982222458628101</v>
      </c>
      <c r="O1592" s="73">
        <v>93.168759083951997</v>
      </c>
      <c r="P1592">
        <v>312</v>
      </c>
      <c r="Q1592">
        <v>0.99982222458628101</v>
      </c>
      <c r="R1592">
        <v>309</v>
      </c>
      <c r="S1592">
        <v>0.99904352974371802</v>
      </c>
      <c r="T1592">
        <v>30.7237601132747</v>
      </c>
      <c r="U1592">
        <v>0.59519534427494403</v>
      </c>
      <c r="V1592">
        <v>224</v>
      </c>
      <c r="W1592">
        <v>8.1197313607162702E-2</v>
      </c>
      <c r="X1592">
        <v>41</v>
      </c>
      <c r="Y1592">
        <v>312</v>
      </c>
      <c r="Z1592">
        <v>0.99982222458628101</v>
      </c>
      <c r="AA1592">
        <v>29.6466245493503</v>
      </c>
      <c r="AB1592">
        <v>298</v>
      </c>
      <c r="AC1592">
        <v>0.96312254353225701</v>
      </c>
      <c r="AD1592">
        <v>14</v>
      </c>
      <c r="AE1592">
        <v>3.6699681054024297E-2</v>
      </c>
      <c r="AF1592">
        <v>2</v>
      </c>
      <c r="AG1592">
        <v>1.7777541371832801E-4</v>
      </c>
      <c r="AH1592">
        <v>5.7941120817295699E-3</v>
      </c>
      <c r="AI1592">
        <v>21</v>
      </c>
      <c r="AJ1592" s="73">
        <v>89.404656512993995</v>
      </c>
      <c r="AK1592">
        <v>312</v>
      </c>
      <c r="AL1592">
        <v>0.99982222458628101</v>
      </c>
      <c r="AM1592">
        <v>0</v>
      </c>
      <c r="AN1592">
        <v>0</v>
      </c>
      <c r="AO1592">
        <v>3.0972305223138898E-2</v>
      </c>
      <c r="AP1592">
        <v>3</v>
      </c>
      <c r="AQ1592">
        <v>314</v>
      </c>
      <c r="AR1592">
        <v>1</v>
      </c>
      <c r="AS1592">
        <v>2.00258781878625E-2</v>
      </c>
      <c r="AT1592">
        <v>5</v>
      </c>
      <c r="AU1592">
        <v>0</v>
      </c>
      <c r="AV1592">
        <v>0</v>
      </c>
      <c r="AW1592">
        <v>313</v>
      </c>
      <c r="AX1592">
        <v>0.99996850839466001</v>
      </c>
      <c r="AY1592" s="73">
        <v>87.079670710314005</v>
      </c>
      <c r="AZ1592">
        <v>312</v>
      </c>
      <c r="BA1592">
        <v>0.99982222458628101</v>
      </c>
      <c r="BB1592">
        <v>301</v>
      </c>
      <c r="BC1592">
        <v>0.88978296142209801</v>
      </c>
      <c r="BD1592">
        <v>10</v>
      </c>
      <c r="BE1592">
        <v>7.9244733354762606E-2</v>
      </c>
      <c r="BF1592">
        <v>91.968556728932001</v>
      </c>
      <c r="BG1592">
        <v>93.168759083951997</v>
      </c>
      <c r="BH1592">
        <v>87.079670710314005</v>
      </c>
      <c r="BI1592">
        <v>89.404656512993995</v>
      </c>
    </row>
    <row r="1593" spans="1:61" x14ac:dyDescent="0.25">
      <c r="A1593" s="10" t="str">
        <f>VLOOKUP(D1593,'Index-Relations'!E:F,2,FALSE)</f>
        <v>ESG</v>
      </c>
      <c r="B1593" t="s">
        <v>3450</v>
      </c>
      <c r="C1593" s="53" t="s">
        <v>2765</v>
      </c>
      <c r="D1593" s="59" t="s">
        <v>3028</v>
      </c>
      <c r="E1593" s="59" t="s">
        <v>5009</v>
      </c>
      <c r="F1593" t="s">
        <v>617</v>
      </c>
      <c r="G1593" t="s">
        <v>616</v>
      </c>
      <c r="H1593" t="s">
        <v>618</v>
      </c>
      <c r="I1593" s="52">
        <v>45474</v>
      </c>
      <c r="J1593" t="s">
        <v>2457</v>
      </c>
      <c r="K1593">
        <v>314</v>
      </c>
      <c r="L1593" s="73">
        <v>92.580184528754003</v>
      </c>
      <c r="M1593">
        <v>312</v>
      </c>
      <c r="N1593">
        <v>0.99979129858372495</v>
      </c>
      <c r="O1593" s="73">
        <v>93.201998137668994</v>
      </c>
      <c r="P1593">
        <v>312</v>
      </c>
      <c r="Q1593">
        <v>0.99979129858372495</v>
      </c>
      <c r="R1593">
        <v>309</v>
      </c>
      <c r="S1593">
        <v>0.99885802699277504</v>
      </c>
      <c r="T1593">
        <v>30.443747967525798</v>
      </c>
      <c r="U1593">
        <v>0.60712088577312595</v>
      </c>
      <c r="V1593">
        <v>221</v>
      </c>
      <c r="W1593">
        <v>8.3304924350431103E-2</v>
      </c>
      <c r="X1593">
        <v>41</v>
      </c>
      <c r="Y1593">
        <v>312</v>
      </c>
      <c r="Z1593">
        <v>0.99979129858372495</v>
      </c>
      <c r="AA1593">
        <v>30.1860165933826</v>
      </c>
      <c r="AB1593">
        <v>298</v>
      </c>
      <c r="AC1593">
        <v>0.96584105981493196</v>
      </c>
      <c r="AD1593">
        <v>14</v>
      </c>
      <c r="AE1593">
        <v>3.39502387687926E-2</v>
      </c>
      <c r="AF1593">
        <v>2</v>
      </c>
      <c r="AG1593">
        <v>2.0870141627449899E-4</v>
      </c>
      <c r="AH1593">
        <v>5.9153297992122099E-3</v>
      </c>
      <c r="AI1593">
        <v>21</v>
      </c>
      <c r="AJ1593" s="73">
        <v>89.537161787279899</v>
      </c>
      <c r="AK1593">
        <v>312</v>
      </c>
      <c r="AL1593">
        <v>0.99979129858372495</v>
      </c>
      <c r="AM1593">
        <v>0</v>
      </c>
      <c r="AN1593">
        <v>0</v>
      </c>
      <c r="AO1593">
        <v>3.0656163659382101E-2</v>
      </c>
      <c r="AP1593">
        <v>3</v>
      </c>
      <c r="AQ1593">
        <v>314</v>
      </c>
      <c r="AR1593">
        <v>0.999999999999999</v>
      </c>
      <c r="AS1593">
        <v>1.83655610460812E-2</v>
      </c>
      <c r="AT1593">
        <v>5</v>
      </c>
      <c r="AU1593">
        <v>0</v>
      </c>
      <c r="AV1593">
        <v>0</v>
      </c>
      <c r="AW1593">
        <v>313</v>
      </c>
      <c r="AX1593">
        <v>0.999968228914494</v>
      </c>
      <c r="AY1593" s="73">
        <v>88.802394740379995</v>
      </c>
      <c r="AZ1593">
        <v>312</v>
      </c>
      <c r="BA1593">
        <v>0.99979129858372495</v>
      </c>
      <c r="BB1593">
        <v>301</v>
      </c>
      <c r="BC1593">
        <v>0.89546038627160995</v>
      </c>
      <c r="BD1593">
        <v>10</v>
      </c>
      <c r="BE1593">
        <v>7.3883450069007303E-2</v>
      </c>
      <c r="BF1593">
        <v>92.580184528754003</v>
      </c>
      <c r="BG1593">
        <v>93.201998137668994</v>
      </c>
      <c r="BH1593">
        <v>88.802394740379995</v>
      </c>
      <c r="BI1593">
        <v>89.537161787279899</v>
      </c>
    </row>
    <row r="1594" spans="1:61" x14ac:dyDescent="0.25">
      <c r="A1594" s="10" t="str">
        <f>VLOOKUP(D1594,'Index-Relations'!E:F,2,FALSE)</f>
        <v>ESG</v>
      </c>
      <c r="B1594" t="s">
        <v>3450</v>
      </c>
      <c r="C1594" s="53" t="s">
        <v>2766</v>
      </c>
      <c r="D1594" s="59" t="s">
        <v>3028</v>
      </c>
      <c r="E1594" s="59" t="s">
        <v>5010</v>
      </c>
      <c r="F1594" t="s">
        <v>617</v>
      </c>
      <c r="G1594" t="s">
        <v>616</v>
      </c>
      <c r="H1594" t="s">
        <v>618</v>
      </c>
      <c r="I1594" s="52">
        <v>45446</v>
      </c>
      <c r="J1594" t="s">
        <v>2457</v>
      </c>
      <c r="K1594">
        <v>310</v>
      </c>
      <c r="L1594" s="73">
        <v>92.8054449285559</v>
      </c>
      <c r="M1594">
        <v>309</v>
      </c>
      <c r="N1594">
        <v>0.99979861007851201</v>
      </c>
      <c r="O1594" s="73">
        <v>93.171893673001904</v>
      </c>
      <c r="P1594">
        <v>309</v>
      </c>
      <c r="Q1594">
        <v>0.99979861007851201</v>
      </c>
      <c r="R1594">
        <v>306</v>
      </c>
      <c r="S1594">
        <v>0.99876671883670198</v>
      </c>
      <c r="T1594">
        <v>30.525607782413001</v>
      </c>
      <c r="U1594">
        <v>0.61188970428713296</v>
      </c>
      <c r="V1594">
        <v>218</v>
      </c>
      <c r="W1594">
        <v>8.8950615667103397E-2</v>
      </c>
      <c r="X1594">
        <v>41</v>
      </c>
      <c r="Y1594">
        <v>308</v>
      </c>
      <c r="Z1594">
        <v>0.99961057267578501</v>
      </c>
      <c r="AA1594">
        <v>30.9183574708964</v>
      </c>
      <c r="AB1594">
        <v>295</v>
      </c>
      <c r="AC1594">
        <v>0.97965251593235203</v>
      </c>
      <c r="AD1594">
        <v>13</v>
      </c>
      <c r="AE1594">
        <v>1.9958056743432501E-2</v>
      </c>
      <c r="AF1594">
        <v>2</v>
      </c>
      <c r="AG1594">
        <v>3.8942732421452098E-4</v>
      </c>
      <c r="AH1594">
        <v>5.7380450172397702E-3</v>
      </c>
      <c r="AI1594">
        <v>21</v>
      </c>
      <c r="AJ1594" s="73">
        <v>89.721073261515002</v>
      </c>
      <c r="AK1594">
        <v>309</v>
      </c>
      <c r="AL1594">
        <v>0.99979861007851201</v>
      </c>
      <c r="AM1594">
        <v>0</v>
      </c>
      <c r="AN1594">
        <v>0</v>
      </c>
      <c r="AO1594">
        <v>3.0697853972162601E-2</v>
      </c>
      <c r="AP1594">
        <v>3</v>
      </c>
      <c r="AQ1594">
        <v>310</v>
      </c>
      <c r="AR1594">
        <v>0.999999999999999</v>
      </c>
      <c r="AS1594">
        <v>1.92251121514651E-2</v>
      </c>
      <c r="AT1594">
        <v>5</v>
      </c>
      <c r="AU1594">
        <v>0</v>
      </c>
      <c r="AV1594">
        <v>0</v>
      </c>
      <c r="AW1594">
        <v>310</v>
      </c>
      <c r="AX1594">
        <v>1</v>
      </c>
      <c r="AY1594" s="73">
        <v>89.335762223215895</v>
      </c>
      <c r="AZ1594">
        <v>309</v>
      </c>
      <c r="BA1594">
        <v>0.99979861007851201</v>
      </c>
      <c r="BB1594">
        <v>297</v>
      </c>
      <c r="BC1594">
        <v>0.89243789402853602</v>
      </c>
      <c r="BD1594">
        <v>10</v>
      </c>
      <c r="BE1594">
        <v>7.6864251999301206E-2</v>
      </c>
      <c r="BF1594">
        <v>92.8054449285559</v>
      </c>
      <c r="BG1594">
        <v>93.171893673001904</v>
      </c>
      <c r="BH1594">
        <v>89.335762223215895</v>
      </c>
      <c r="BI1594">
        <v>89.721073261515002</v>
      </c>
    </row>
    <row r="1595" spans="1:61" x14ac:dyDescent="0.25">
      <c r="A1595" s="10" t="str">
        <f>VLOOKUP(D1595,'Index-Relations'!E:F,2,FALSE)</f>
        <v>ESG</v>
      </c>
      <c r="B1595" t="s">
        <v>3450</v>
      </c>
      <c r="C1595" s="53" t="s">
        <v>2767</v>
      </c>
      <c r="D1595" s="59" t="s">
        <v>3028</v>
      </c>
      <c r="E1595" s="59" t="s">
        <v>5011</v>
      </c>
      <c r="F1595" t="s">
        <v>617</v>
      </c>
      <c r="G1595" t="s">
        <v>616</v>
      </c>
      <c r="H1595" t="s">
        <v>618</v>
      </c>
      <c r="I1595" s="52">
        <v>45413</v>
      </c>
      <c r="J1595" t="s">
        <v>2457</v>
      </c>
      <c r="K1595">
        <v>310</v>
      </c>
      <c r="L1595" s="73">
        <v>92.851051014587895</v>
      </c>
      <c r="M1595">
        <v>309</v>
      </c>
      <c r="N1595">
        <v>0.99979578777385802</v>
      </c>
      <c r="O1595" s="73">
        <v>93.157132648737999</v>
      </c>
      <c r="P1595">
        <v>309</v>
      </c>
      <c r="Q1595">
        <v>0.99979578777385802</v>
      </c>
      <c r="R1595">
        <v>306</v>
      </c>
      <c r="S1595">
        <v>0.99875407215645695</v>
      </c>
      <c r="T1595">
        <v>30.622878982069899</v>
      </c>
      <c r="U1595">
        <v>0.61294661804931805</v>
      </c>
      <c r="V1595">
        <v>218</v>
      </c>
      <c r="W1595">
        <v>8.5718623266228006E-2</v>
      </c>
      <c r="X1595">
        <v>40</v>
      </c>
      <c r="Y1595">
        <v>308</v>
      </c>
      <c r="Z1595">
        <v>0.99959168917626995</v>
      </c>
      <c r="AA1595">
        <v>31.889571019124901</v>
      </c>
      <c r="AB1595">
        <v>295</v>
      </c>
      <c r="AC1595">
        <v>0.97956913249560895</v>
      </c>
      <c r="AD1595">
        <v>13</v>
      </c>
      <c r="AE1595">
        <v>2.0022556680659699E-2</v>
      </c>
      <c r="AF1595">
        <v>2</v>
      </c>
      <c r="AG1595">
        <v>4.0831082373045998E-4</v>
      </c>
      <c r="AH1595">
        <v>5.37533366184334E-3</v>
      </c>
      <c r="AI1595">
        <v>21</v>
      </c>
      <c r="AJ1595" s="73">
        <v>89.741252667106906</v>
      </c>
      <c r="AK1595">
        <v>309</v>
      </c>
      <c r="AL1595">
        <v>0.99979578777385802</v>
      </c>
      <c r="AM1595">
        <v>0</v>
      </c>
      <c r="AN1595">
        <v>0</v>
      </c>
      <c r="AO1595">
        <v>3.0566654714520702E-2</v>
      </c>
      <c r="AP1595">
        <v>3</v>
      </c>
      <c r="AQ1595">
        <v>309</v>
      </c>
      <c r="AR1595">
        <v>0.99979578777385802</v>
      </c>
      <c r="AS1595">
        <v>1.9545531956656599E-2</v>
      </c>
      <c r="AT1595">
        <v>5</v>
      </c>
      <c r="AU1595">
        <v>0</v>
      </c>
      <c r="AV1595">
        <v>0</v>
      </c>
      <c r="AW1595">
        <v>309</v>
      </c>
      <c r="AX1595">
        <v>0.99979578777385802</v>
      </c>
      <c r="AY1595" s="73">
        <v>89.450948688192</v>
      </c>
      <c r="AZ1595">
        <v>309</v>
      </c>
      <c r="BA1595">
        <v>0.99979578777385802</v>
      </c>
      <c r="BB1595">
        <v>295</v>
      </c>
      <c r="BC1595">
        <v>0.92774491814266802</v>
      </c>
      <c r="BD1595">
        <v>11</v>
      </c>
      <c r="BE1595">
        <v>4.1484214916669003E-2</v>
      </c>
      <c r="BF1595">
        <v>92.851051014587895</v>
      </c>
      <c r="BG1595">
        <v>93.157132648737999</v>
      </c>
      <c r="BH1595">
        <v>89.450948688192</v>
      </c>
      <c r="BI1595">
        <v>89.741252667106906</v>
      </c>
    </row>
    <row r="1596" spans="1:61" x14ac:dyDescent="0.25">
      <c r="A1596" s="10" t="str">
        <f>VLOOKUP(D1596,'Index-Relations'!E:F,2,FALSE)</f>
        <v>ESG</v>
      </c>
      <c r="B1596" t="s">
        <v>3450</v>
      </c>
      <c r="C1596" s="53" t="s">
        <v>2768</v>
      </c>
      <c r="D1596" s="59" t="s">
        <v>3028</v>
      </c>
      <c r="E1596" s="59" t="s">
        <v>5012</v>
      </c>
      <c r="F1596" t="s">
        <v>617</v>
      </c>
      <c r="G1596" t="s">
        <v>616</v>
      </c>
      <c r="H1596" t="s">
        <v>618</v>
      </c>
      <c r="I1596" s="52">
        <v>45383</v>
      </c>
      <c r="J1596" t="s">
        <v>2457</v>
      </c>
      <c r="K1596">
        <v>311</v>
      </c>
      <c r="L1596">
        <v>94.652181175458793</v>
      </c>
      <c r="M1596">
        <v>310</v>
      </c>
      <c r="N1596">
        <v>0.99981084495950101</v>
      </c>
      <c r="O1596">
        <v>94.663361644418202</v>
      </c>
      <c r="P1596">
        <v>310</v>
      </c>
      <c r="Q1596">
        <v>0.99981084495950101</v>
      </c>
      <c r="R1596">
        <v>307</v>
      </c>
      <c r="S1596">
        <v>0.99878859565957201</v>
      </c>
      <c r="T1596">
        <v>30.456460136549499</v>
      </c>
      <c r="U1596">
        <v>0.60803951785858801</v>
      </c>
      <c r="V1596">
        <v>219</v>
      </c>
      <c r="W1596">
        <v>8.4889441108041003E-2</v>
      </c>
      <c r="X1596">
        <v>40</v>
      </c>
      <c r="Y1596">
        <v>309</v>
      </c>
      <c r="Z1596">
        <v>0.999577828674722</v>
      </c>
      <c r="AA1596">
        <v>30.566226836318801</v>
      </c>
      <c r="AB1596">
        <v>296</v>
      </c>
      <c r="AC1596">
        <v>0.97989671554334201</v>
      </c>
      <c r="AD1596">
        <v>13</v>
      </c>
      <c r="AE1596">
        <v>1.9681113131379699E-2</v>
      </c>
      <c r="AF1596">
        <v>2</v>
      </c>
      <c r="AG1596">
        <v>4.2217132527765702E-4</v>
      </c>
      <c r="AH1596">
        <v>5.3588773265425896E-3</v>
      </c>
      <c r="AI1596">
        <v>21</v>
      </c>
      <c r="AJ1596">
        <v>92.780771134294</v>
      </c>
      <c r="AK1596">
        <v>310</v>
      </c>
      <c r="AL1596">
        <v>0.99981084495950101</v>
      </c>
      <c r="AM1596">
        <v>0</v>
      </c>
      <c r="AN1596">
        <v>0</v>
      </c>
      <c r="AO1596">
        <v>2.6703793559860699E-2</v>
      </c>
      <c r="AP1596">
        <v>3</v>
      </c>
      <c r="AQ1596">
        <v>310</v>
      </c>
      <c r="AR1596">
        <v>0.99981084495950101</v>
      </c>
      <c r="AS1596">
        <v>1.8967345365431799E-2</v>
      </c>
      <c r="AT1596">
        <v>5</v>
      </c>
      <c r="AU1596">
        <v>0</v>
      </c>
      <c r="AV1596">
        <v>0</v>
      </c>
      <c r="AW1596">
        <v>310</v>
      </c>
      <c r="AX1596">
        <v>0.99981084495950101</v>
      </c>
      <c r="AY1596">
        <v>93.170633399126103</v>
      </c>
      <c r="AZ1596">
        <v>310</v>
      </c>
      <c r="BA1596">
        <v>0.99981084495950101</v>
      </c>
      <c r="BB1596">
        <v>296</v>
      </c>
      <c r="BC1596">
        <v>0.93223697013264994</v>
      </c>
      <c r="BD1596">
        <v>11</v>
      </c>
      <c r="BE1596">
        <v>4.0870081266990002E-2</v>
      </c>
      <c r="BF1596">
        <v>93.069195100773001</v>
      </c>
      <c r="BG1596">
        <v>93.163228645236003</v>
      </c>
      <c r="BH1596">
        <v>90.018817253088898</v>
      </c>
      <c r="BI1596">
        <v>89.822566579064897</v>
      </c>
    </row>
    <row r="1597" spans="1:61" x14ac:dyDescent="0.25">
      <c r="A1597" s="10" t="str">
        <f>VLOOKUP(D1597,'Index-Relations'!E:F,2,FALSE)</f>
        <v>ESG</v>
      </c>
      <c r="B1597" t="s">
        <v>3450</v>
      </c>
      <c r="C1597" s="53" t="s">
        <v>2769</v>
      </c>
      <c r="D1597" s="59" t="s">
        <v>3028</v>
      </c>
      <c r="E1597" s="59" t="s">
        <v>5013</v>
      </c>
      <c r="F1597" t="s">
        <v>617</v>
      </c>
      <c r="G1597" t="s">
        <v>616</v>
      </c>
      <c r="H1597" t="s">
        <v>618</v>
      </c>
      <c r="I1597" s="52">
        <v>45352</v>
      </c>
      <c r="J1597" t="s">
        <v>2457</v>
      </c>
      <c r="K1597">
        <v>311</v>
      </c>
      <c r="L1597">
        <v>94.725078648065903</v>
      </c>
      <c r="M1597">
        <v>310</v>
      </c>
      <c r="N1597">
        <v>0.99981174649494797</v>
      </c>
      <c r="O1597">
        <v>94.651781013182102</v>
      </c>
      <c r="P1597">
        <v>310</v>
      </c>
      <c r="Q1597">
        <v>0.99981174649494797</v>
      </c>
      <c r="R1597">
        <v>307</v>
      </c>
      <c r="S1597">
        <v>0.99889187364160603</v>
      </c>
      <c r="T1597">
        <v>30.281522266039399</v>
      </c>
      <c r="U1597">
        <v>0.57458975192530903</v>
      </c>
      <c r="V1597">
        <v>214</v>
      </c>
      <c r="W1597">
        <v>7.3357858069472995E-2</v>
      </c>
      <c r="X1597">
        <v>33</v>
      </c>
      <c r="Y1597">
        <v>309</v>
      </c>
      <c r="Z1597">
        <v>0.99961390363077396</v>
      </c>
      <c r="AA1597">
        <v>32.731967636557798</v>
      </c>
      <c r="AB1597">
        <v>296</v>
      </c>
      <c r="AC1597">
        <v>0.98028899519527701</v>
      </c>
      <c r="AD1597">
        <v>13</v>
      </c>
      <c r="AE1597">
        <v>1.9324908435497098E-2</v>
      </c>
      <c r="AF1597">
        <v>2</v>
      </c>
      <c r="AG1597">
        <v>3.8609636922512497E-4</v>
      </c>
      <c r="AH1597">
        <v>1.3856061544438899E-3</v>
      </c>
      <c r="AI1597">
        <v>10</v>
      </c>
      <c r="AJ1597">
        <v>92.847876936892902</v>
      </c>
      <c r="AK1597">
        <v>310</v>
      </c>
      <c r="AL1597">
        <v>0.99981174649494797</v>
      </c>
      <c r="AM1597">
        <v>0</v>
      </c>
      <c r="AN1597">
        <v>0</v>
      </c>
      <c r="AO1597">
        <v>2.5617769829575001E-2</v>
      </c>
      <c r="AP1597">
        <v>3</v>
      </c>
      <c r="AQ1597">
        <v>310</v>
      </c>
      <c r="AR1597">
        <v>0.99981174649494797</v>
      </c>
      <c r="AS1597">
        <v>1.8364486792778498E-2</v>
      </c>
      <c r="AT1597">
        <v>5</v>
      </c>
      <c r="AU1597">
        <v>0</v>
      </c>
      <c r="AV1597">
        <v>0</v>
      </c>
      <c r="AW1597">
        <v>310</v>
      </c>
      <c r="AX1597">
        <v>0.99981174649494797</v>
      </c>
      <c r="AY1597">
        <v>93.319203764003902</v>
      </c>
      <c r="AZ1597">
        <v>310</v>
      </c>
      <c r="BA1597">
        <v>0.99981174649494797</v>
      </c>
      <c r="BB1597">
        <v>296</v>
      </c>
      <c r="BC1597">
        <v>0.93421662195630295</v>
      </c>
      <c r="BD1597">
        <v>11</v>
      </c>
      <c r="BE1597">
        <v>3.99773547090694E-2</v>
      </c>
      <c r="BF1597">
        <v>93.156075170896003</v>
      </c>
      <c r="BG1597">
        <v>93.158667299113006</v>
      </c>
      <c r="BH1597">
        <v>90.235469586028003</v>
      </c>
      <c r="BI1597">
        <v>89.850812488888906</v>
      </c>
    </row>
    <row r="1598" spans="1:61" x14ac:dyDescent="0.25">
      <c r="A1598" s="10" t="str">
        <f>VLOOKUP(D1598,'Index-Relations'!E:F,2,FALSE)</f>
        <v>ESG</v>
      </c>
      <c r="B1598" t="s">
        <v>3450</v>
      </c>
      <c r="C1598" s="53" t="s">
        <v>2770</v>
      </c>
      <c r="D1598" s="59" t="s">
        <v>3028</v>
      </c>
      <c r="E1598" s="59" t="s">
        <v>5014</v>
      </c>
      <c r="F1598" t="s">
        <v>617</v>
      </c>
      <c r="G1598" t="s">
        <v>616</v>
      </c>
      <c r="H1598" t="s">
        <v>618</v>
      </c>
      <c r="I1598" s="52">
        <v>45323</v>
      </c>
      <c r="J1598" t="s">
        <v>2457</v>
      </c>
      <c r="K1598">
        <v>311</v>
      </c>
      <c r="L1598">
        <v>94.801061111608703</v>
      </c>
      <c r="M1598">
        <v>310</v>
      </c>
      <c r="N1598">
        <v>1</v>
      </c>
      <c r="O1598">
        <v>94.618172204557695</v>
      </c>
      <c r="P1598">
        <v>310</v>
      </c>
      <c r="Q1598">
        <v>1</v>
      </c>
      <c r="R1598">
        <v>307</v>
      </c>
      <c r="S1598">
        <v>0.99915085531247005</v>
      </c>
      <c r="T1598">
        <v>30.235094984020598</v>
      </c>
      <c r="U1598">
        <v>0.56619372697713399</v>
      </c>
      <c r="V1598">
        <v>213</v>
      </c>
      <c r="W1598">
        <v>7.2192168464984302E-2</v>
      </c>
      <c r="X1598">
        <v>33</v>
      </c>
      <c r="Y1598">
        <v>309</v>
      </c>
      <c r="Z1598">
        <v>0.99982362765845201</v>
      </c>
      <c r="AA1598">
        <v>31.099804862545799</v>
      </c>
      <c r="AB1598">
        <v>297</v>
      </c>
      <c r="AC1598">
        <v>0.98135564513835305</v>
      </c>
      <c r="AD1598">
        <v>12</v>
      </c>
      <c r="AE1598">
        <v>1.84679825200991E-2</v>
      </c>
      <c r="AF1598">
        <v>2</v>
      </c>
      <c r="AG1598">
        <v>1.7637234154709001E-4</v>
      </c>
      <c r="AH1598">
        <v>1.5477401013898899E-3</v>
      </c>
      <c r="AI1598">
        <v>11</v>
      </c>
      <c r="AJ1598">
        <v>92.944537790500405</v>
      </c>
      <c r="AK1598">
        <v>310</v>
      </c>
      <c r="AL1598">
        <v>1</v>
      </c>
      <c r="AM1598">
        <v>0</v>
      </c>
      <c r="AN1598">
        <v>0</v>
      </c>
      <c r="AO1598">
        <v>2.5716639754787302E-2</v>
      </c>
      <c r="AP1598">
        <v>3</v>
      </c>
      <c r="AQ1598">
        <v>310</v>
      </c>
      <c r="AR1598">
        <v>0.999999999999999</v>
      </c>
      <c r="AS1598">
        <v>1.7748916360749701E-2</v>
      </c>
      <c r="AT1598">
        <v>5</v>
      </c>
      <c r="AU1598">
        <v>0</v>
      </c>
      <c r="AV1598">
        <v>0</v>
      </c>
      <c r="AW1598">
        <v>310</v>
      </c>
      <c r="AX1598">
        <v>0.999999999999999</v>
      </c>
      <c r="AY1598">
        <v>93.439885827544501</v>
      </c>
      <c r="AZ1598">
        <v>310</v>
      </c>
      <c r="BA1598">
        <v>1</v>
      </c>
      <c r="BB1598">
        <v>296</v>
      </c>
      <c r="BC1598">
        <v>0.93164372843311305</v>
      </c>
      <c r="BD1598">
        <v>11</v>
      </c>
      <c r="BE1598">
        <v>4.2639631812098802E-2</v>
      </c>
      <c r="BF1598">
        <v>93.292534824592906</v>
      </c>
      <c r="BG1598">
        <v>93.169297708806994</v>
      </c>
      <c r="BH1598">
        <v>90.364810247345005</v>
      </c>
      <c r="BI1598">
        <v>90.098576259672896</v>
      </c>
    </row>
    <row r="1599" spans="1:61" x14ac:dyDescent="0.25">
      <c r="A1599" s="10" t="str">
        <f>VLOOKUP(D1599,'Index-Relations'!E:F,2,FALSE)</f>
        <v>ESG</v>
      </c>
      <c r="B1599" t="s">
        <v>3450</v>
      </c>
      <c r="C1599" s="53" t="s">
        <v>2760</v>
      </c>
      <c r="D1599" s="59" t="s">
        <v>3029</v>
      </c>
      <c r="E1599" s="59" t="s">
        <v>5015</v>
      </c>
      <c r="F1599" t="s">
        <v>622</v>
      </c>
      <c r="G1599" t="s">
        <v>621</v>
      </c>
      <c r="H1599" t="s">
        <v>623</v>
      </c>
      <c r="I1599" s="52">
        <v>45658</v>
      </c>
      <c r="J1599" t="s">
        <v>2457</v>
      </c>
      <c r="K1599">
        <v>313</v>
      </c>
      <c r="L1599" s="73">
        <v>93.307802662605994</v>
      </c>
      <c r="M1599">
        <v>311</v>
      </c>
      <c r="N1599">
        <v>0.99957467468046202</v>
      </c>
      <c r="O1599" s="73">
        <v>93.613621287211004</v>
      </c>
      <c r="P1599">
        <v>311</v>
      </c>
      <c r="Q1599">
        <v>0.99957467468046202</v>
      </c>
      <c r="R1599">
        <v>307</v>
      </c>
      <c r="S1599">
        <v>0.99836583393484601</v>
      </c>
      <c r="T1599">
        <v>33.000699735231301</v>
      </c>
      <c r="U1599">
        <v>0.63525892405072304</v>
      </c>
      <c r="V1599">
        <v>223</v>
      </c>
      <c r="W1599">
        <v>7.8937843589980294E-2</v>
      </c>
      <c r="X1599">
        <v>39</v>
      </c>
      <c r="Y1599">
        <v>311</v>
      </c>
      <c r="Z1599">
        <v>0.99957467468046102</v>
      </c>
      <c r="AA1599">
        <v>35.176815270396901</v>
      </c>
      <c r="AB1599">
        <v>296</v>
      </c>
      <c r="AC1599">
        <v>0.97044125234883305</v>
      </c>
      <c r="AD1599">
        <v>15</v>
      </c>
      <c r="AE1599">
        <v>2.9133422331629001E-2</v>
      </c>
      <c r="AF1599">
        <v>2</v>
      </c>
      <c r="AG1599">
        <v>4.2532531953771898E-4</v>
      </c>
      <c r="AH1599">
        <v>4.9012452736714703E-3</v>
      </c>
      <c r="AI1599">
        <v>22</v>
      </c>
      <c r="AJ1599" s="73">
        <v>89.440087585517901</v>
      </c>
      <c r="AK1599">
        <v>311</v>
      </c>
      <c r="AL1599">
        <v>0.99957467468046202</v>
      </c>
      <c r="AM1599">
        <v>0</v>
      </c>
      <c r="AN1599">
        <v>0</v>
      </c>
      <c r="AO1599">
        <v>4.3923787123272003E-2</v>
      </c>
      <c r="AP1599">
        <v>3</v>
      </c>
      <c r="AQ1599">
        <v>312</v>
      </c>
      <c r="AR1599">
        <v>0.99973794549102801</v>
      </c>
      <c r="AS1599">
        <v>2.7362591987661701E-2</v>
      </c>
      <c r="AT1599">
        <v>5</v>
      </c>
      <c r="AU1599">
        <v>7.3133903361690604E-4</v>
      </c>
      <c r="AV1599">
        <v>1</v>
      </c>
      <c r="AW1599">
        <v>312</v>
      </c>
      <c r="AX1599">
        <v>0.99973794549102801</v>
      </c>
      <c r="AY1599" s="73">
        <v>90.510418625124998</v>
      </c>
      <c r="AZ1599">
        <v>311</v>
      </c>
      <c r="BA1599">
        <v>0.99957467468046202</v>
      </c>
      <c r="BB1599">
        <v>301</v>
      </c>
      <c r="BC1599">
        <v>0.93838306608362498</v>
      </c>
      <c r="BD1599">
        <v>8</v>
      </c>
      <c r="BE1599">
        <v>1.7431092284131301E-2</v>
      </c>
      <c r="BF1599">
        <v>93.307802662605994</v>
      </c>
      <c r="BG1599">
        <v>93.613621287211004</v>
      </c>
      <c r="BH1599">
        <v>90.510418625124998</v>
      </c>
      <c r="BI1599">
        <v>89.440087585517901</v>
      </c>
    </row>
    <row r="1600" spans="1:61" x14ac:dyDescent="0.25">
      <c r="A1600" s="10" t="str">
        <f>VLOOKUP(D1600,'Index-Relations'!E:F,2,FALSE)</f>
        <v>ESG</v>
      </c>
      <c r="B1600" t="s">
        <v>3450</v>
      </c>
      <c r="C1600" s="53" t="s">
        <v>2761</v>
      </c>
      <c r="D1600" s="59" t="s">
        <v>3029</v>
      </c>
      <c r="E1600" s="59" t="s">
        <v>5016</v>
      </c>
      <c r="F1600" t="s">
        <v>622</v>
      </c>
      <c r="G1600" t="s">
        <v>621</v>
      </c>
      <c r="H1600" t="s">
        <v>623</v>
      </c>
      <c r="I1600" s="52">
        <v>45628</v>
      </c>
      <c r="J1600" t="s">
        <v>2457</v>
      </c>
      <c r="K1600">
        <v>316</v>
      </c>
      <c r="L1600" s="73">
        <v>91.273419628170899</v>
      </c>
      <c r="M1600">
        <v>313</v>
      </c>
      <c r="N1600">
        <v>0.99960583091029898</v>
      </c>
      <c r="O1600" s="73">
        <v>92.984196845043996</v>
      </c>
      <c r="P1600">
        <v>313</v>
      </c>
      <c r="Q1600">
        <v>0.99960583091029898</v>
      </c>
      <c r="R1600">
        <v>310</v>
      </c>
      <c r="S1600">
        <v>0.99886175645945297</v>
      </c>
      <c r="T1600">
        <v>30.4829551180514</v>
      </c>
      <c r="U1600">
        <v>0.58194640382174001</v>
      </c>
      <c r="V1600">
        <v>225</v>
      </c>
      <c r="W1600">
        <v>7.2556917325929296E-2</v>
      </c>
      <c r="X1600">
        <v>41</v>
      </c>
      <c r="Y1600">
        <v>313</v>
      </c>
      <c r="Z1600">
        <v>0.99960583091029898</v>
      </c>
      <c r="AA1600">
        <v>26.852987098699501</v>
      </c>
      <c r="AB1600">
        <v>298</v>
      </c>
      <c r="AC1600">
        <v>0.96310857124154403</v>
      </c>
      <c r="AD1600">
        <v>15</v>
      </c>
      <c r="AE1600">
        <v>3.6497259668754799E-2</v>
      </c>
      <c r="AF1600">
        <v>3</v>
      </c>
      <c r="AG1600">
        <v>3.9416908970102399E-4</v>
      </c>
      <c r="AH1600">
        <v>5.7194873827223604E-3</v>
      </c>
      <c r="AI1600">
        <v>22</v>
      </c>
      <c r="AJ1600" s="73">
        <v>88.458682801537904</v>
      </c>
      <c r="AK1600">
        <v>313</v>
      </c>
      <c r="AL1600">
        <v>0.99960583091029898</v>
      </c>
      <c r="AM1600">
        <v>0</v>
      </c>
      <c r="AN1600">
        <v>0</v>
      </c>
      <c r="AO1600">
        <v>3.2180278733165799E-2</v>
      </c>
      <c r="AP1600">
        <v>3</v>
      </c>
      <c r="AQ1600">
        <v>315</v>
      </c>
      <c r="AR1600">
        <v>0.99977401316192405</v>
      </c>
      <c r="AS1600">
        <v>1.99069049459937E-2</v>
      </c>
      <c r="AT1600">
        <v>5</v>
      </c>
      <c r="AU1600">
        <v>1.5334067436155299E-2</v>
      </c>
      <c r="AV1600">
        <v>1</v>
      </c>
      <c r="AW1600">
        <v>315</v>
      </c>
      <c r="AX1600">
        <v>0.99977401316192405</v>
      </c>
      <c r="AY1600" s="73">
        <v>86.020326330158994</v>
      </c>
      <c r="AZ1600">
        <v>313</v>
      </c>
      <c r="BA1600">
        <v>0.99960583091029898</v>
      </c>
      <c r="BB1600">
        <v>302</v>
      </c>
      <c r="BC1600">
        <v>0.89741660898196296</v>
      </c>
      <c r="BD1600">
        <v>10</v>
      </c>
      <c r="BE1600">
        <v>7.0177125446795302E-2</v>
      </c>
      <c r="BF1600">
        <v>91.273419628170899</v>
      </c>
      <c r="BG1600">
        <v>92.984196845043996</v>
      </c>
      <c r="BH1600">
        <v>86.020326330158994</v>
      </c>
      <c r="BI1600">
        <v>88.458682801537904</v>
      </c>
    </row>
    <row r="1601" spans="1:61" x14ac:dyDescent="0.25">
      <c r="A1601" s="10" t="str">
        <f>VLOOKUP(D1601,'Index-Relations'!E:F,2,FALSE)</f>
        <v>ESG</v>
      </c>
      <c r="B1601" t="s">
        <v>3450</v>
      </c>
      <c r="C1601" s="53" t="s">
        <v>2762</v>
      </c>
      <c r="D1601" s="59" t="s">
        <v>3029</v>
      </c>
      <c r="E1601" s="59" t="s">
        <v>5017</v>
      </c>
      <c r="F1601" t="s">
        <v>622</v>
      </c>
      <c r="G1601" t="s">
        <v>621</v>
      </c>
      <c r="H1601" t="s">
        <v>623</v>
      </c>
      <c r="I1601" s="52">
        <v>45597</v>
      </c>
      <c r="J1601" t="s">
        <v>2457</v>
      </c>
      <c r="K1601">
        <v>316</v>
      </c>
      <c r="L1601" s="73">
        <v>91.329571998922006</v>
      </c>
      <c r="M1601">
        <v>313</v>
      </c>
      <c r="N1601">
        <v>0.99956434979293296</v>
      </c>
      <c r="O1601" s="73">
        <v>93.019078246787899</v>
      </c>
      <c r="P1601">
        <v>313</v>
      </c>
      <c r="Q1601">
        <v>0.99956434979293296</v>
      </c>
      <c r="R1601">
        <v>310</v>
      </c>
      <c r="S1601">
        <v>0.99879131039455804</v>
      </c>
      <c r="T1601">
        <v>30.858519521686599</v>
      </c>
      <c r="U1601">
        <v>0.58337540265159504</v>
      </c>
      <c r="V1601">
        <v>224</v>
      </c>
      <c r="W1601">
        <v>7.3479897375733197E-2</v>
      </c>
      <c r="X1601">
        <v>41</v>
      </c>
      <c r="Y1601">
        <v>313</v>
      </c>
      <c r="Z1601">
        <v>0.99956434979293296</v>
      </c>
      <c r="AA1601">
        <v>27.749539571640302</v>
      </c>
      <c r="AB1601">
        <v>298</v>
      </c>
      <c r="AC1601">
        <v>0.96107618564828901</v>
      </c>
      <c r="AD1601">
        <v>15</v>
      </c>
      <c r="AE1601">
        <v>3.8488164144643601E-2</v>
      </c>
      <c r="AF1601">
        <v>3</v>
      </c>
      <c r="AG1601">
        <v>4.3565020706648401E-4</v>
      </c>
      <c r="AH1601">
        <v>8.3068125097001504E-3</v>
      </c>
      <c r="AI1601">
        <v>22</v>
      </c>
      <c r="AJ1601" s="73">
        <v>88.608606569637999</v>
      </c>
      <c r="AK1601">
        <v>313</v>
      </c>
      <c r="AL1601">
        <v>0.99956434979293296</v>
      </c>
      <c r="AM1601">
        <v>0</v>
      </c>
      <c r="AN1601">
        <v>0</v>
      </c>
      <c r="AO1601">
        <v>3.3115646490085603E-2</v>
      </c>
      <c r="AP1601">
        <v>3</v>
      </c>
      <c r="AQ1601">
        <v>315</v>
      </c>
      <c r="AR1601">
        <v>0.99972183390435798</v>
      </c>
      <c r="AS1601">
        <v>2.0289034646693498E-2</v>
      </c>
      <c r="AT1601">
        <v>5</v>
      </c>
      <c r="AU1601">
        <v>1.54120291957158E-2</v>
      </c>
      <c r="AV1601">
        <v>1</v>
      </c>
      <c r="AW1601">
        <v>315</v>
      </c>
      <c r="AX1601">
        <v>0.99972183390435798</v>
      </c>
      <c r="AY1601" s="73">
        <v>86.096463953667893</v>
      </c>
      <c r="AZ1601">
        <v>313</v>
      </c>
      <c r="BA1601">
        <v>0.99956434979293296</v>
      </c>
      <c r="BB1601">
        <v>301</v>
      </c>
      <c r="BC1601">
        <v>0.88940753388765403</v>
      </c>
      <c r="BD1601">
        <v>11</v>
      </c>
      <c r="BE1601">
        <v>7.7198653526618297E-2</v>
      </c>
      <c r="BF1601">
        <v>91.329571998922006</v>
      </c>
      <c r="BG1601">
        <v>93.019078246787899</v>
      </c>
      <c r="BH1601">
        <v>86.096463953667893</v>
      </c>
      <c r="BI1601">
        <v>88.608606569637999</v>
      </c>
    </row>
    <row r="1602" spans="1:61" x14ac:dyDescent="0.25">
      <c r="A1602" s="10" t="str">
        <f>VLOOKUP(D1602,'Index-Relations'!E:F,2,FALSE)</f>
        <v>ESG</v>
      </c>
      <c r="B1602" t="s">
        <v>3450</v>
      </c>
      <c r="C1602" s="53" t="s">
        <v>2763</v>
      </c>
      <c r="D1602" s="59" t="s">
        <v>3029</v>
      </c>
      <c r="E1602" s="59" t="s">
        <v>5018</v>
      </c>
      <c r="F1602" t="s">
        <v>622</v>
      </c>
      <c r="G1602" t="s">
        <v>621</v>
      </c>
      <c r="H1602" t="s">
        <v>623</v>
      </c>
      <c r="I1602" s="52">
        <v>45566</v>
      </c>
      <c r="J1602" t="s">
        <v>2457</v>
      </c>
      <c r="K1602">
        <v>316</v>
      </c>
      <c r="L1602" s="73">
        <v>91.380535397189007</v>
      </c>
      <c r="M1602">
        <v>313</v>
      </c>
      <c r="N1602">
        <v>0.99955377410747503</v>
      </c>
      <c r="O1602" s="73">
        <v>93.027678490916998</v>
      </c>
      <c r="P1602">
        <v>313</v>
      </c>
      <c r="Q1602">
        <v>0.99955377410747503</v>
      </c>
      <c r="R1602">
        <v>310</v>
      </c>
      <c r="S1602">
        <v>0.99872718072321598</v>
      </c>
      <c r="T1602">
        <v>30.715364393904501</v>
      </c>
      <c r="U1602">
        <v>0.58394172135593303</v>
      </c>
      <c r="V1602">
        <v>224</v>
      </c>
      <c r="W1602">
        <v>7.4401938011583998E-2</v>
      </c>
      <c r="X1602">
        <v>41</v>
      </c>
      <c r="Y1602">
        <v>313</v>
      </c>
      <c r="Z1602">
        <v>0.99955377410747503</v>
      </c>
      <c r="AA1602">
        <v>27.3498381158212</v>
      </c>
      <c r="AB1602">
        <v>299</v>
      </c>
      <c r="AC1602">
        <v>0.96622238812455696</v>
      </c>
      <c r="AD1602">
        <v>14</v>
      </c>
      <c r="AE1602">
        <v>3.33313859829176E-2</v>
      </c>
      <c r="AF1602">
        <v>3</v>
      </c>
      <c r="AG1602">
        <v>4.46225892524944E-4</v>
      </c>
      <c r="AH1602">
        <v>5.7017086589364902E-3</v>
      </c>
      <c r="AI1602">
        <v>22</v>
      </c>
      <c r="AJ1602" s="73">
        <v>88.720707895264994</v>
      </c>
      <c r="AK1602">
        <v>313</v>
      </c>
      <c r="AL1602">
        <v>0.99955377410747503</v>
      </c>
      <c r="AM1602">
        <v>0</v>
      </c>
      <c r="AN1602">
        <v>0</v>
      </c>
      <c r="AO1602">
        <v>3.4971917726330397E-2</v>
      </c>
      <c r="AP1602">
        <v>3</v>
      </c>
      <c r="AQ1602">
        <v>315</v>
      </c>
      <c r="AR1602">
        <v>0.99970836284671205</v>
      </c>
      <c r="AS1602">
        <v>2.0379168134244501E-2</v>
      </c>
      <c r="AT1602">
        <v>5</v>
      </c>
      <c r="AU1602">
        <v>1.36319344074431E-2</v>
      </c>
      <c r="AV1602">
        <v>1</v>
      </c>
      <c r="AW1602">
        <v>315</v>
      </c>
      <c r="AX1602">
        <v>0.99970836284671205</v>
      </c>
      <c r="AY1602" s="73">
        <v>86.139932046306996</v>
      </c>
      <c r="AZ1602">
        <v>313</v>
      </c>
      <c r="BA1602">
        <v>0.99955377410747503</v>
      </c>
      <c r="BB1602">
        <v>301</v>
      </c>
      <c r="BC1602">
        <v>0.88714011406672699</v>
      </c>
      <c r="BD1602">
        <v>11</v>
      </c>
      <c r="BE1602">
        <v>7.7596331053654502E-2</v>
      </c>
      <c r="BF1602">
        <v>91.380535397189007</v>
      </c>
      <c r="BG1602">
        <v>93.027678490916998</v>
      </c>
      <c r="BH1602">
        <v>86.139932046306996</v>
      </c>
      <c r="BI1602">
        <v>88.720707895264994</v>
      </c>
    </row>
    <row r="1603" spans="1:61" x14ac:dyDescent="0.25">
      <c r="A1603" s="10" t="str">
        <f>VLOOKUP(D1603,'Index-Relations'!E:F,2,FALSE)</f>
        <v>ESG</v>
      </c>
      <c r="B1603" t="s">
        <v>3450</v>
      </c>
      <c r="C1603" s="53" t="s">
        <v>2764</v>
      </c>
      <c r="D1603" s="59" t="s">
        <v>3029</v>
      </c>
      <c r="E1603" s="59" t="s">
        <v>5019</v>
      </c>
      <c r="F1603" t="s">
        <v>622</v>
      </c>
      <c r="G1603" t="s">
        <v>621</v>
      </c>
      <c r="H1603" t="s">
        <v>623</v>
      </c>
      <c r="I1603" s="52">
        <v>45537</v>
      </c>
      <c r="J1603" t="s">
        <v>2457</v>
      </c>
      <c r="K1603">
        <v>315</v>
      </c>
      <c r="L1603" s="73">
        <v>91.762682370375998</v>
      </c>
      <c r="M1603">
        <v>313</v>
      </c>
      <c r="N1603">
        <v>0.99983013774706997</v>
      </c>
      <c r="O1603" s="73">
        <v>93.005953741246003</v>
      </c>
      <c r="P1603">
        <v>313</v>
      </c>
      <c r="Q1603">
        <v>0.99983013774706997</v>
      </c>
      <c r="R1603">
        <v>310</v>
      </c>
      <c r="S1603">
        <v>0.999113381995681</v>
      </c>
      <c r="T1603">
        <v>30.856833389707099</v>
      </c>
      <c r="U1603">
        <v>0.58827880693930701</v>
      </c>
      <c r="V1603">
        <v>224</v>
      </c>
      <c r="W1603">
        <v>7.5334056136593996E-2</v>
      </c>
      <c r="X1603">
        <v>41</v>
      </c>
      <c r="Y1603">
        <v>313</v>
      </c>
      <c r="Z1603">
        <v>0.99983013774706997</v>
      </c>
      <c r="AA1603">
        <v>29.076561607440102</v>
      </c>
      <c r="AB1603">
        <v>298</v>
      </c>
      <c r="AC1603">
        <v>0.96219271311102905</v>
      </c>
      <c r="AD1603">
        <v>15</v>
      </c>
      <c r="AE1603">
        <v>3.7637424636040501E-2</v>
      </c>
      <c r="AF1603">
        <v>2</v>
      </c>
      <c r="AG1603">
        <v>1.6986225292949601E-4</v>
      </c>
      <c r="AH1603">
        <v>5.72457899368787E-3</v>
      </c>
      <c r="AI1603">
        <v>21</v>
      </c>
      <c r="AJ1603" s="73">
        <v>89.385488442349995</v>
      </c>
      <c r="AK1603">
        <v>313</v>
      </c>
      <c r="AL1603">
        <v>0.99983013774706997</v>
      </c>
      <c r="AM1603">
        <v>0</v>
      </c>
      <c r="AN1603">
        <v>0</v>
      </c>
      <c r="AO1603">
        <v>3.1297180261754098E-2</v>
      </c>
      <c r="AP1603">
        <v>3</v>
      </c>
      <c r="AQ1603">
        <v>315</v>
      </c>
      <c r="AR1603">
        <v>0.999999999999999</v>
      </c>
      <c r="AS1603">
        <v>2.05800173521377E-2</v>
      </c>
      <c r="AT1603">
        <v>5</v>
      </c>
      <c r="AU1603">
        <v>1.4178961400258599E-2</v>
      </c>
      <c r="AV1603">
        <v>1</v>
      </c>
      <c r="AW1603">
        <v>315</v>
      </c>
      <c r="AX1603">
        <v>1</v>
      </c>
      <c r="AY1603" s="73">
        <v>86.758739425707006</v>
      </c>
      <c r="AZ1603">
        <v>313</v>
      </c>
      <c r="BA1603">
        <v>0.99983013774706997</v>
      </c>
      <c r="BB1603">
        <v>301</v>
      </c>
      <c r="BC1603">
        <v>0.88901558729857499</v>
      </c>
      <c r="BD1603">
        <v>11</v>
      </c>
      <c r="BE1603">
        <v>7.9687232439670005E-2</v>
      </c>
      <c r="BF1603">
        <v>91.762682370375998</v>
      </c>
      <c r="BG1603">
        <v>93.005953741246003</v>
      </c>
      <c r="BH1603">
        <v>86.758739425707006</v>
      </c>
      <c r="BI1603">
        <v>89.385488442349995</v>
      </c>
    </row>
    <row r="1604" spans="1:61" x14ac:dyDescent="0.25">
      <c r="A1604" s="10" t="str">
        <f>VLOOKUP(D1604,'Index-Relations'!E:F,2,FALSE)</f>
        <v>ESG</v>
      </c>
      <c r="B1604" t="s">
        <v>3450</v>
      </c>
      <c r="C1604" s="53" t="s">
        <v>3350</v>
      </c>
      <c r="D1604" s="59" t="s">
        <v>3029</v>
      </c>
      <c r="E1604" s="59" t="s">
        <v>5020</v>
      </c>
      <c r="F1604" t="s">
        <v>622</v>
      </c>
      <c r="G1604" t="s">
        <v>621</v>
      </c>
      <c r="H1604" t="s">
        <v>623</v>
      </c>
      <c r="I1604" s="52">
        <v>45505</v>
      </c>
      <c r="J1604" t="s">
        <v>2457</v>
      </c>
      <c r="K1604">
        <v>315</v>
      </c>
      <c r="L1604" s="73">
        <v>91.907480221244001</v>
      </c>
      <c r="M1604">
        <v>313</v>
      </c>
      <c r="N1604">
        <v>0.99982464560914597</v>
      </c>
      <c r="O1604" s="73">
        <v>93.052994822410994</v>
      </c>
      <c r="P1604">
        <v>313</v>
      </c>
      <c r="Q1604">
        <v>0.99982464560914597</v>
      </c>
      <c r="R1604">
        <v>310</v>
      </c>
      <c r="S1604">
        <v>0.99905655537145899</v>
      </c>
      <c r="T1604">
        <v>30.686631735429099</v>
      </c>
      <c r="U1604">
        <v>0.59747699091675999</v>
      </c>
      <c r="V1604">
        <v>225</v>
      </c>
      <c r="W1604">
        <v>8.0739651929373199E-2</v>
      </c>
      <c r="X1604">
        <v>41</v>
      </c>
      <c r="Y1604">
        <v>313</v>
      </c>
      <c r="Z1604">
        <v>0.99982464560914597</v>
      </c>
      <c r="AA1604">
        <v>29.281243083085101</v>
      </c>
      <c r="AB1604">
        <v>299</v>
      </c>
      <c r="AC1604">
        <v>0.96362475676555004</v>
      </c>
      <c r="AD1604">
        <v>14</v>
      </c>
      <c r="AE1604">
        <v>3.6199888843596303E-2</v>
      </c>
      <c r="AF1604">
        <v>2</v>
      </c>
      <c r="AG1604">
        <v>1.75354390853255E-4</v>
      </c>
      <c r="AH1604">
        <v>5.7614540670881701E-3</v>
      </c>
      <c r="AI1604">
        <v>21</v>
      </c>
      <c r="AJ1604" s="73">
        <v>89.360755697288994</v>
      </c>
      <c r="AK1604">
        <v>313</v>
      </c>
      <c r="AL1604">
        <v>0.99982464560914597</v>
      </c>
      <c r="AM1604">
        <v>0</v>
      </c>
      <c r="AN1604">
        <v>0</v>
      </c>
      <c r="AO1604">
        <v>3.0550510906541602E-2</v>
      </c>
      <c r="AP1604">
        <v>3</v>
      </c>
      <c r="AQ1604">
        <v>315</v>
      </c>
      <c r="AR1604">
        <v>1</v>
      </c>
      <c r="AS1604">
        <v>1.9753157073187502E-2</v>
      </c>
      <c r="AT1604">
        <v>5</v>
      </c>
      <c r="AU1604">
        <v>1.3618434713157899E-2</v>
      </c>
      <c r="AV1604">
        <v>1</v>
      </c>
      <c r="AW1604">
        <v>314</v>
      </c>
      <c r="AX1604">
        <v>0.99996893726103198</v>
      </c>
      <c r="AY1604" s="73">
        <v>87.115574322097004</v>
      </c>
      <c r="AZ1604">
        <v>313</v>
      </c>
      <c r="BA1604">
        <v>0.99982464560914597</v>
      </c>
      <c r="BB1604">
        <v>302</v>
      </c>
      <c r="BC1604">
        <v>0.89128394496624896</v>
      </c>
      <c r="BD1604">
        <v>10</v>
      </c>
      <c r="BE1604">
        <v>7.8165544127209205E-2</v>
      </c>
      <c r="BF1604">
        <v>91.907480221244001</v>
      </c>
      <c r="BG1604">
        <v>93.052994822410994</v>
      </c>
      <c r="BH1604">
        <v>87.115574322097004</v>
      </c>
      <c r="BI1604">
        <v>89.360755697288994</v>
      </c>
    </row>
    <row r="1605" spans="1:61" x14ac:dyDescent="0.25">
      <c r="A1605" s="10" t="str">
        <f>VLOOKUP(D1605,'Index-Relations'!E:F,2,FALSE)</f>
        <v>ESG</v>
      </c>
      <c r="B1605" t="s">
        <v>3450</v>
      </c>
      <c r="C1605" s="53" t="s">
        <v>2765</v>
      </c>
      <c r="D1605" s="59" t="s">
        <v>3029</v>
      </c>
      <c r="E1605" s="59" t="s">
        <v>5021</v>
      </c>
      <c r="F1605" t="s">
        <v>622</v>
      </c>
      <c r="G1605" t="s">
        <v>621</v>
      </c>
      <c r="H1605" t="s">
        <v>623</v>
      </c>
      <c r="I1605" s="52">
        <v>45474</v>
      </c>
      <c r="J1605" t="s">
        <v>2457</v>
      </c>
      <c r="K1605">
        <v>315</v>
      </c>
      <c r="L1605" s="73">
        <v>92.516715532069895</v>
      </c>
      <c r="M1605">
        <v>313</v>
      </c>
      <c r="N1605">
        <v>0.99979382712404197</v>
      </c>
      <c r="O1605" s="73">
        <v>93.096926418328906</v>
      </c>
      <c r="P1605">
        <v>313</v>
      </c>
      <c r="Q1605">
        <v>0.99979382712404197</v>
      </c>
      <c r="R1605">
        <v>310</v>
      </c>
      <c r="S1605">
        <v>0.99887186266692596</v>
      </c>
      <c r="T1605">
        <v>30.414107085657498</v>
      </c>
      <c r="U1605">
        <v>0.60940067648086405</v>
      </c>
      <c r="V1605">
        <v>222</v>
      </c>
      <c r="W1605">
        <v>8.2821524277569905E-2</v>
      </c>
      <c r="X1605">
        <v>41</v>
      </c>
      <c r="Y1605">
        <v>313</v>
      </c>
      <c r="Z1605">
        <v>0.99979382712404197</v>
      </c>
      <c r="AA1605">
        <v>29.860057035899199</v>
      </c>
      <c r="AB1605">
        <v>299</v>
      </c>
      <c r="AC1605">
        <v>0.96625491545140096</v>
      </c>
      <c r="AD1605">
        <v>14</v>
      </c>
      <c r="AE1605">
        <v>3.3538911672641898E-2</v>
      </c>
      <c r="AF1605">
        <v>2</v>
      </c>
      <c r="AG1605">
        <v>2.0617287595706799E-4</v>
      </c>
      <c r="AH1605">
        <v>5.8810044471608904E-3</v>
      </c>
      <c r="AI1605">
        <v>21</v>
      </c>
      <c r="AJ1605" s="73">
        <v>89.494773062673005</v>
      </c>
      <c r="AK1605">
        <v>313</v>
      </c>
      <c r="AL1605">
        <v>0.99979382712404197</v>
      </c>
      <c r="AM1605">
        <v>0</v>
      </c>
      <c r="AN1605">
        <v>0</v>
      </c>
      <c r="AO1605">
        <v>3.02847462191983E-2</v>
      </c>
      <c r="AP1605">
        <v>3</v>
      </c>
      <c r="AQ1605">
        <v>315</v>
      </c>
      <c r="AR1605">
        <v>1</v>
      </c>
      <c r="AS1605">
        <v>1.8143051480074699E-2</v>
      </c>
      <c r="AT1605">
        <v>5</v>
      </c>
      <c r="AU1605">
        <v>1.21155877268465E-2</v>
      </c>
      <c r="AV1605">
        <v>1</v>
      </c>
      <c r="AW1605">
        <v>314</v>
      </c>
      <c r="AX1605">
        <v>0.99996861383986801</v>
      </c>
      <c r="AY1605" s="73">
        <v>88.811820770828902</v>
      </c>
      <c r="AZ1605">
        <v>313</v>
      </c>
      <c r="BA1605">
        <v>0.99979382712404197</v>
      </c>
      <c r="BB1605">
        <v>302</v>
      </c>
      <c r="BC1605">
        <v>0.89672694513266704</v>
      </c>
      <c r="BD1605">
        <v>10</v>
      </c>
      <c r="BE1605">
        <v>7.2988308648134104E-2</v>
      </c>
      <c r="BF1605">
        <v>92.516715532069895</v>
      </c>
      <c r="BG1605">
        <v>93.096926418328906</v>
      </c>
      <c r="BH1605">
        <v>88.811820770828902</v>
      </c>
      <c r="BI1605">
        <v>89.494773062673005</v>
      </c>
    </row>
    <row r="1606" spans="1:61" x14ac:dyDescent="0.25">
      <c r="A1606" s="10" t="str">
        <f>VLOOKUP(D1606,'Index-Relations'!E:F,2,FALSE)</f>
        <v>ESG</v>
      </c>
      <c r="B1606" t="s">
        <v>3450</v>
      </c>
      <c r="C1606" s="53" t="s">
        <v>2766</v>
      </c>
      <c r="D1606" s="59" t="s">
        <v>3029</v>
      </c>
      <c r="E1606" s="59" t="s">
        <v>5022</v>
      </c>
      <c r="F1606" t="s">
        <v>622</v>
      </c>
      <c r="G1606" t="s">
        <v>621</v>
      </c>
      <c r="H1606" t="s">
        <v>623</v>
      </c>
      <c r="I1606" s="52">
        <v>45446</v>
      </c>
      <c r="J1606" t="s">
        <v>2457</v>
      </c>
      <c r="K1606">
        <v>311</v>
      </c>
      <c r="L1606" s="73">
        <v>92.7377889135999</v>
      </c>
      <c r="M1606">
        <v>310</v>
      </c>
      <c r="N1606">
        <v>0.99980110540946199</v>
      </c>
      <c r="O1606" s="73">
        <v>93.064833929481907</v>
      </c>
      <c r="P1606">
        <v>310</v>
      </c>
      <c r="Q1606">
        <v>0.99980110540946199</v>
      </c>
      <c r="R1606">
        <v>307</v>
      </c>
      <c r="S1606">
        <v>0.99878199986285199</v>
      </c>
      <c r="T1606">
        <v>30.494275962555101</v>
      </c>
      <c r="U1606">
        <v>0.61410797745493095</v>
      </c>
      <c r="V1606">
        <v>219</v>
      </c>
      <c r="W1606">
        <v>8.8442211828882497E-2</v>
      </c>
      <c r="X1606">
        <v>41</v>
      </c>
      <c r="Y1606">
        <v>309</v>
      </c>
      <c r="Z1606">
        <v>0.99961539789269604</v>
      </c>
      <c r="AA1606">
        <v>30.575483703002501</v>
      </c>
      <c r="AB1606">
        <v>296</v>
      </c>
      <c r="AC1606">
        <v>0.97990463235590997</v>
      </c>
      <c r="AD1606">
        <v>13</v>
      </c>
      <c r="AE1606">
        <v>1.9710765536786402E-2</v>
      </c>
      <c r="AF1606">
        <v>2</v>
      </c>
      <c r="AG1606">
        <v>3.8460210730362898E-4</v>
      </c>
      <c r="AH1606">
        <v>5.7052487955523701E-3</v>
      </c>
      <c r="AI1606">
        <v>21</v>
      </c>
      <c r="AJ1606" s="73">
        <v>89.675470542919996</v>
      </c>
      <c r="AK1606">
        <v>310</v>
      </c>
      <c r="AL1606">
        <v>0.99980110540946199</v>
      </c>
      <c r="AM1606">
        <v>0</v>
      </c>
      <c r="AN1606">
        <v>0</v>
      </c>
      <c r="AO1606">
        <v>3.031749082119E-2</v>
      </c>
      <c r="AP1606">
        <v>3</v>
      </c>
      <c r="AQ1606">
        <v>311</v>
      </c>
      <c r="AR1606">
        <v>0.999999999999999</v>
      </c>
      <c r="AS1606">
        <v>1.8986902528005299E-2</v>
      </c>
      <c r="AT1606">
        <v>5</v>
      </c>
      <c r="AU1606">
        <v>1.23905453233833E-2</v>
      </c>
      <c r="AV1606">
        <v>1</v>
      </c>
      <c r="AW1606">
        <v>311</v>
      </c>
      <c r="AX1606">
        <v>0.999999999999999</v>
      </c>
      <c r="AY1606" s="73">
        <v>89.338843914175996</v>
      </c>
      <c r="AZ1606">
        <v>310</v>
      </c>
      <c r="BA1606">
        <v>0.99980110540946199</v>
      </c>
      <c r="BB1606">
        <v>298</v>
      </c>
      <c r="BC1606">
        <v>0.89377064717765398</v>
      </c>
      <c r="BD1606">
        <v>10</v>
      </c>
      <c r="BE1606">
        <v>7.5911862001155905E-2</v>
      </c>
      <c r="BF1606">
        <v>92.7377889135999</v>
      </c>
      <c r="BG1606">
        <v>93.064833929481907</v>
      </c>
      <c r="BH1606">
        <v>89.338843914175996</v>
      </c>
      <c r="BI1606">
        <v>89.675470542919996</v>
      </c>
    </row>
    <row r="1607" spans="1:61" x14ac:dyDescent="0.25">
      <c r="A1607" s="10" t="str">
        <f>VLOOKUP(D1607,'Index-Relations'!E:F,2,FALSE)</f>
        <v>ESG</v>
      </c>
      <c r="B1607" t="s">
        <v>3450</v>
      </c>
      <c r="C1607" s="53" t="s">
        <v>2767</v>
      </c>
      <c r="D1607" s="59" t="s">
        <v>3029</v>
      </c>
      <c r="E1607" s="59" t="s">
        <v>5023</v>
      </c>
      <c r="F1607" t="s">
        <v>622</v>
      </c>
      <c r="G1607" t="s">
        <v>621</v>
      </c>
      <c r="H1607" t="s">
        <v>623</v>
      </c>
      <c r="I1607" s="52">
        <v>45413</v>
      </c>
      <c r="J1607" t="s">
        <v>2457</v>
      </c>
      <c r="K1607">
        <v>311</v>
      </c>
      <c r="L1607" s="73">
        <v>92.786154231722904</v>
      </c>
      <c r="M1607">
        <v>310</v>
      </c>
      <c r="N1607">
        <v>0.99979821668852398</v>
      </c>
      <c r="O1607" s="73">
        <v>93.055192975061999</v>
      </c>
      <c r="P1607">
        <v>310</v>
      </c>
      <c r="Q1607">
        <v>0.99979821668852398</v>
      </c>
      <c r="R1607">
        <v>307</v>
      </c>
      <c r="S1607">
        <v>0.99876889131037805</v>
      </c>
      <c r="T1607">
        <v>30.5916438200078</v>
      </c>
      <c r="U1607">
        <v>0.61506434932653498</v>
      </c>
      <c r="V1607">
        <v>219</v>
      </c>
      <c r="W1607">
        <v>8.52496207513396E-2</v>
      </c>
      <c r="X1607">
        <v>40</v>
      </c>
      <c r="Y1607">
        <v>309</v>
      </c>
      <c r="Z1607">
        <v>0.99959654565409495</v>
      </c>
      <c r="AA1607">
        <v>31.550825202722798</v>
      </c>
      <c r="AB1607">
        <v>296</v>
      </c>
      <c r="AC1607">
        <v>0.97981213867920103</v>
      </c>
      <c r="AD1607">
        <v>13</v>
      </c>
      <c r="AE1607">
        <v>1.97844069748946E-2</v>
      </c>
      <c r="AF1607">
        <v>2</v>
      </c>
      <c r="AG1607">
        <v>4.0345434590418402E-4</v>
      </c>
      <c r="AH1607">
        <v>5.3459229584313398E-3</v>
      </c>
      <c r="AI1607">
        <v>21</v>
      </c>
      <c r="AJ1607" s="73">
        <v>89.697818225220999</v>
      </c>
      <c r="AK1607">
        <v>310</v>
      </c>
      <c r="AL1607">
        <v>0.99979821668852398</v>
      </c>
      <c r="AM1607">
        <v>0</v>
      </c>
      <c r="AN1607">
        <v>0</v>
      </c>
      <c r="AO1607">
        <v>3.0203092760741099E-2</v>
      </c>
      <c r="AP1607">
        <v>3</v>
      </c>
      <c r="AQ1607">
        <v>310</v>
      </c>
      <c r="AR1607">
        <v>0.99979821668852398</v>
      </c>
      <c r="AS1607">
        <v>1.9313056016708598E-2</v>
      </c>
      <c r="AT1607">
        <v>5</v>
      </c>
      <c r="AU1607">
        <v>1.1894070750468E-2</v>
      </c>
      <c r="AV1607">
        <v>1</v>
      </c>
      <c r="AW1607">
        <v>310</v>
      </c>
      <c r="AX1607">
        <v>0.99979821668852498</v>
      </c>
      <c r="AY1607" s="73">
        <v>89.453048228825907</v>
      </c>
      <c r="AZ1607">
        <v>310</v>
      </c>
      <c r="BA1607">
        <v>0.99979821668852398</v>
      </c>
      <c r="BB1607">
        <v>296</v>
      </c>
      <c r="BC1607">
        <v>0.92860432519836</v>
      </c>
      <c r="BD1607">
        <v>11</v>
      </c>
      <c r="BE1607">
        <v>4.0990798729422503E-2</v>
      </c>
      <c r="BF1607">
        <v>92.786154231722904</v>
      </c>
      <c r="BG1607">
        <v>93.055192975061999</v>
      </c>
      <c r="BH1607">
        <v>89.453048228825907</v>
      </c>
      <c r="BI1607">
        <v>89.697818225220999</v>
      </c>
    </row>
    <row r="1608" spans="1:61" x14ac:dyDescent="0.25">
      <c r="A1608" s="10" t="str">
        <f>VLOOKUP(D1608,'Index-Relations'!E:F,2,FALSE)</f>
        <v>ESG</v>
      </c>
      <c r="B1608" t="s">
        <v>3450</v>
      </c>
      <c r="C1608" s="53" t="s">
        <v>2768</v>
      </c>
      <c r="D1608" s="59" t="s">
        <v>3029</v>
      </c>
      <c r="E1608" s="59" t="s">
        <v>5024</v>
      </c>
      <c r="F1608" t="s">
        <v>622</v>
      </c>
      <c r="G1608" t="s">
        <v>621</v>
      </c>
      <c r="H1608" t="s">
        <v>623</v>
      </c>
      <c r="I1608" s="52">
        <v>45383</v>
      </c>
      <c r="J1608" t="s">
        <v>2457</v>
      </c>
      <c r="K1608">
        <v>312</v>
      </c>
      <c r="L1608">
        <v>94.596157075464802</v>
      </c>
      <c r="M1608">
        <v>311</v>
      </c>
      <c r="N1608">
        <v>0.99981294594885695</v>
      </c>
      <c r="O1608">
        <v>94.591838145874206</v>
      </c>
      <c r="P1608">
        <v>311</v>
      </c>
      <c r="Q1608">
        <v>0.99981294594885695</v>
      </c>
      <c r="R1608">
        <v>308</v>
      </c>
      <c r="S1608">
        <v>0.99880205101142405</v>
      </c>
      <c r="T1608">
        <v>30.429142933626899</v>
      </c>
      <c r="U1608">
        <v>0.61016705440347296</v>
      </c>
      <c r="V1608">
        <v>220</v>
      </c>
      <c r="W1608">
        <v>8.4428666625762705E-2</v>
      </c>
      <c r="X1608">
        <v>40</v>
      </c>
      <c r="Y1608">
        <v>310</v>
      </c>
      <c r="Z1608">
        <v>0.99958251783055097</v>
      </c>
      <c r="AA1608">
        <v>30.265604073191799</v>
      </c>
      <c r="AB1608">
        <v>297</v>
      </c>
      <c r="AC1608">
        <v>0.98012000743418004</v>
      </c>
      <c r="AD1608">
        <v>13</v>
      </c>
      <c r="AE1608">
        <v>1.9462510396370501E-2</v>
      </c>
      <c r="AF1608">
        <v>2</v>
      </c>
      <c r="AG1608">
        <v>4.17482169449368E-4</v>
      </c>
      <c r="AH1608">
        <v>5.3297896815598898E-3</v>
      </c>
      <c r="AI1608">
        <v>21</v>
      </c>
      <c r="AJ1608">
        <v>92.724008721196697</v>
      </c>
      <c r="AK1608">
        <v>311</v>
      </c>
      <c r="AL1608">
        <v>0.99981294594885695</v>
      </c>
      <c r="AM1608">
        <v>0</v>
      </c>
      <c r="AN1608">
        <v>0</v>
      </c>
      <c r="AO1608">
        <v>2.6407188267856201E-2</v>
      </c>
      <c r="AP1608">
        <v>3</v>
      </c>
      <c r="AQ1608">
        <v>311</v>
      </c>
      <c r="AR1608">
        <v>0.99981294594885695</v>
      </c>
      <c r="AS1608">
        <v>1.8756670616241099E-2</v>
      </c>
      <c r="AT1608">
        <v>5</v>
      </c>
      <c r="AU1608">
        <v>1.1107234308848E-2</v>
      </c>
      <c r="AV1608">
        <v>1</v>
      </c>
      <c r="AW1608">
        <v>311</v>
      </c>
      <c r="AX1608">
        <v>0.99981294594885695</v>
      </c>
      <c r="AY1608">
        <v>93.137986363292796</v>
      </c>
      <c r="AZ1608">
        <v>311</v>
      </c>
      <c r="BA1608">
        <v>0.99981294594885695</v>
      </c>
      <c r="BB1608">
        <v>297</v>
      </c>
      <c r="BC1608">
        <v>0.93298962998286505</v>
      </c>
      <c r="BD1608">
        <v>11</v>
      </c>
      <c r="BE1608">
        <v>4.0416127698135899E-2</v>
      </c>
      <c r="BF1608">
        <v>93.008524811059004</v>
      </c>
      <c r="BG1608">
        <v>93.070213547235895</v>
      </c>
      <c r="BH1608">
        <v>90.016823543023904</v>
      </c>
      <c r="BI1608">
        <v>89.783442372232997</v>
      </c>
    </row>
    <row r="1609" spans="1:61" x14ac:dyDescent="0.25">
      <c r="A1609" s="10" t="str">
        <f>VLOOKUP(D1609,'Index-Relations'!E:F,2,FALSE)</f>
        <v>ESG</v>
      </c>
      <c r="B1609" t="s">
        <v>3450</v>
      </c>
      <c r="C1609" s="53" t="s">
        <v>2769</v>
      </c>
      <c r="D1609" s="59" t="s">
        <v>3029</v>
      </c>
      <c r="E1609" s="59" t="s">
        <v>5025</v>
      </c>
      <c r="F1609" t="s">
        <v>622</v>
      </c>
      <c r="G1609" t="s">
        <v>621</v>
      </c>
      <c r="H1609" t="s">
        <v>623</v>
      </c>
      <c r="I1609" s="52">
        <v>45352</v>
      </c>
      <c r="J1609" t="s">
        <v>2457</v>
      </c>
      <c r="K1609">
        <v>312</v>
      </c>
      <c r="L1609">
        <v>94.667929004583598</v>
      </c>
      <c r="M1609">
        <v>311</v>
      </c>
      <c r="N1609">
        <v>0.99981385589112703</v>
      </c>
      <c r="O1609">
        <v>94.579238318662902</v>
      </c>
      <c r="P1609">
        <v>311</v>
      </c>
      <c r="Q1609">
        <v>0.99981385589112703</v>
      </c>
      <c r="R1609">
        <v>308</v>
      </c>
      <c r="S1609">
        <v>0.99890429028960104</v>
      </c>
      <c r="T1609">
        <v>30.255929577162199</v>
      </c>
      <c r="U1609">
        <v>0.57722609019528404</v>
      </c>
      <c r="V1609">
        <v>215</v>
      </c>
      <c r="W1609">
        <v>7.2903247186196701E-2</v>
      </c>
      <c r="X1609">
        <v>33</v>
      </c>
      <c r="Y1609">
        <v>310</v>
      </c>
      <c r="Z1609">
        <v>0.99961822987269799</v>
      </c>
      <c r="AA1609">
        <v>32.4052181979579</v>
      </c>
      <c r="AB1609">
        <v>297</v>
      </c>
      <c r="AC1609">
        <v>0.98050985864325602</v>
      </c>
      <c r="AD1609">
        <v>13</v>
      </c>
      <c r="AE1609">
        <v>1.91083712294421E-2</v>
      </c>
      <c r="AF1609">
        <v>2</v>
      </c>
      <c r="AG1609">
        <v>3.8177012730153701E-4</v>
      </c>
      <c r="AH1609">
        <v>1.37701932197193E-3</v>
      </c>
      <c r="AI1609">
        <v>10</v>
      </c>
      <c r="AJ1609">
        <v>92.789754899357604</v>
      </c>
      <c r="AK1609">
        <v>311</v>
      </c>
      <c r="AL1609">
        <v>0.99981385589112703</v>
      </c>
      <c r="AM1609">
        <v>0</v>
      </c>
      <c r="AN1609">
        <v>0</v>
      </c>
      <c r="AO1609">
        <v>2.5330720588292801E-2</v>
      </c>
      <c r="AP1609">
        <v>3</v>
      </c>
      <c r="AQ1609">
        <v>311</v>
      </c>
      <c r="AR1609">
        <v>0.99981385589112703</v>
      </c>
      <c r="AS1609">
        <v>1.81587111910975E-2</v>
      </c>
      <c r="AT1609">
        <v>5</v>
      </c>
      <c r="AU1609">
        <v>1.1205083158755499E-2</v>
      </c>
      <c r="AV1609">
        <v>1</v>
      </c>
      <c r="AW1609">
        <v>311</v>
      </c>
      <c r="AX1609">
        <v>0.99981385589112703</v>
      </c>
      <c r="AY1609">
        <v>93.284667743592493</v>
      </c>
      <c r="AZ1609">
        <v>311</v>
      </c>
      <c r="BA1609">
        <v>0.99981385589112703</v>
      </c>
      <c r="BB1609">
        <v>297</v>
      </c>
      <c r="BC1609">
        <v>0.93495373017774697</v>
      </c>
      <c r="BD1609">
        <v>11</v>
      </c>
      <c r="BE1609">
        <v>3.9529405125087201E-2</v>
      </c>
      <c r="BF1609">
        <v>93.091716038779893</v>
      </c>
      <c r="BG1609">
        <v>93.062763444693999</v>
      </c>
      <c r="BH1609">
        <v>90.228848918885006</v>
      </c>
      <c r="BI1609">
        <v>89.808856442226997</v>
      </c>
    </row>
    <row r="1610" spans="1:61" x14ac:dyDescent="0.25">
      <c r="A1610" s="10" t="str">
        <f>VLOOKUP(D1610,'Index-Relations'!E:F,2,FALSE)</f>
        <v>ESG</v>
      </c>
      <c r="B1610" t="s">
        <v>3450</v>
      </c>
      <c r="C1610" s="53" t="s">
        <v>2770</v>
      </c>
      <c r="D1610" s="59" t="s">
        <v>3029</v>
      </c>
      <c r="E1610" s="59" t="s">
        <v>5026</v>
      </c>
      <c r="F1610" t="s">
        <v>622</v>
      </c>
      <c r="G1610" t="s">
        <v>621</v>
      </c>
      <c r="H1610" t="s">
        <v>623</v>
      </c>
      <c r="I1610" s="52">
        <v>45323</v>
      </c>
      <c r="J1610" t="s">
        <v>2457</v>
      </c>
      <c r="K1610">
        <v>312</v>
      </c>
      <c r="L1610">
        <v>94.741798922869293</v>
      </c>
      <c r="M1610">
        <v>311</v>
      </c>
      <c r="N1610">
        <v>1</v>
      </c>
      <c r="O1610">
        <v>94.543329418705497</v>
      </c>
      <c r="P1610">
        <v>311</v>
      </c>
      <c r="Q1610">
        <v>1</v>
      </c>
      <c r="R1610">
        <v>308</v>
      </c>
      <c r="S1610">
        <v>0.99916064967867102</v>
      </c>
      <c r="T1610">
        <v>30.2092928692248</v>
      </c>
      <c r="U1610">
        <v>0.56896928185426998</v>
      </c>
      <c r="V1610">
        <v>214</v>
      </c>
      <c r="W1610">
        <v>7.1730272596402703E-2</v>
      </c>
      <c r="X1610">
        <v>33</v>
      </c>
      <c r="Y1610">
        <v>310</v>
      </c>
      <c r="Z1610">
        <v>0.99982566200586798</v>
      </c>
      <c r="AA1610">
        <v>30.782052932396802</v>
      </c>
      <c r="AB1610">
        <v>298</v>
      </c>
      <c r="AC1610">
        <v>0.98157069640321104</v>
      </c>
      <c r="AD1610">
        <v>12</v>
      </c>
      <c r="AE1610">
        <v>1.82549656026572E-2</v>
      </c>
      <c r="AF1610">
        <v>2</v>
      </c>
      <c r="AG1610">
        <v>1.74337994131353E-4</v>
      </c>
      <c r="AH1610">
        <v>1.5378374377953399E-3</v>
      </c>
      <c r="AI1610">
        <v>11</v>
      </c>
      <c r="AJ1610">
        <v>92.883914518738294</v>
      </c>
      <c r="AK1610">
        <v>311</v>
      </c>
      <c r="AL1610">
        <v>1</v>
      </c>
      <c r="AM1610">
        <v>0</v>
      </c>
      <c r="AN1610">
        <v>0</v>
      </c>
      <c r="AO1610">
        <v>2.5420013996041501E-2</v>
      </c>
      <c r="AP1610">
        <v>3</v>
      </c>
      <c r="AQ1610">
        <v>311</v>
      </c>
      <c r="AR1610">
        <v>1</v>
      </c>
      <c r="AS1610">
        <v>1.75441934330023E-2</v>
      </c>
      <c r="AT1610">
        <v>5</v>
      </c>
      <c r="AU1610">
        <v>1.1534390245934599E-2</v>
      </c>
      <c r="AV1610">
        <v>1</v>
      </c>
      <c r="AW1610">
        <v>311</v>
      </c>
      <c r="AX1610">
        <v>0.999999999999999</v>
      </c>
      <c r="AY1610">
        <v>93.4032208187176</v>
      </c>
      <c r="AZ1610">
        <v>311</v>
      </c>
      <c r="BA1610">
        <v>1</v>
      </c>
      <c r="BB1610">
        <v>297</v>
      </c>
      <c r="BC1610">
        <v>0.93243217634512299</v>
      </c>
      <c r="BD1610">
        <v>11</v>
      </c>
      <c r="BE1610">
        <v>4.2147809658835099E-2</v>
      </c>
      <c r="BF1610">
        <v>93.223667029647999</v>
      </c>
      <c r="BG1610">
        <v>93.069466577230997</v>
      </c>
      <c r="BH1610">
        <v>90.355514953733007</v>
      </c>
      <c r="BI1610">
        <v>90.051481766914904</v>
      </c>
    </row>
    <row r="1611" spans="1:61" x14ac:dyDescent="0.25">
      <c r="A1611" s="10" t="str">
        <f>VLOOKUP(D1611,'Index-Relations'!E:F,2,FALSE)</f>
        <v>ESG</v>
      </c>
      <c r="B1611" t="s">
        <v>3450</v>
      </c>
      <c r="C1611" s="53" t="s">
        <v>2760</v>
      </c>
      <c r="D1611" s="59" t="s">
        <v>2813</v>
      </c>
      <c r="E1611" s="59" t="s">
        <v>5027</v>
      </c>
      <c r="F1611" t="s">
        <v>625</v>
      </c>
      <c r="G1611" t="s">
        <v>624</v>
      </c>
      <c r="H1611" t="s">
        <v>626</v>
      </c>
      <c r="I1611" s="52">
        <v>45658</v>
      </c>
      <c r="J1611" t="s">
        <v>2457</v>
      </c>
      <c r="K1611">
        <v>271</v>
      </c>
      <c r="L1611" s="73">
        <v>93.425289207896896</v>
      </c>
      <c r="M1611">
        <v>270</v>
      </c>
      <c r="N1611">
        <v>0.99981759190401398</v>
      </c>
      <c r="O1611" s="73">
        <v>93.690110122256002</v>
      </c>
      <c r="P1611">
        <v>270</v>
      </c>
      <c r="Q1611">
        <v>0.99981759190401398</v>
      </c>
      <c r="R1611">
        <v>267</v>
      </c>
      <c r="S1611">
        <v>0.99867600999999495</v>
      </c>
      <c r="T1611">
        <v>32.869493494011401</v>
      </c>
      <c r="U1611">
        <v>0.61305678586319401</v>
      </c>
      <c r="V1611">
        <v>187</v>
      </c>
      <c r="W1611">
        <v>6.8302866665374801E-2</v>
      </c>
      <c r="X1611">
        <v>26</v>
      </c>
      <c r="Y1611">
        <v>270</v>
      </c>
      <c r="Z1611">
        <v>0.99981759190401398</v>
      </c>
      <c r="AA1611">
        <v>31.9496143958429</v>
      </c>
      <c r="AB1611">
        <v>256</v>
      </c>
      <c r="AC1611">
        <v>0.96808644585014603</v>
      </c>
      <c r="AD1611">
        <v>14</v>
      </c>
      <c r="AE1611">
        <v>3.17311460538683E-2</v>
      </c>
      <c r="AF1611">
        <v>1</v>
      </c>
      <c r="AG1611">
        <v>1.8240809598529101E-4</v>
      </c>
      <c r="AH1611">
        <v>5.9539044265154899E-3</v>
      </c>
      <c r="AI1611">
        <v>16</v>
      </c>
      <c r="AJ1611" s="73">
        <v>89.378144863859006</v>
      </c>
      <c r="AK1611">
        <v>270</v>
      </c>
      <c r="AL1611">
        <v>0.99981759190401398</v>
      </c>
      <c r="AM1611">
        <v>0</v>
      </c>
      <c r="AN1611">
        <v>0</v>
      </c>
      <c r="AO1611">
        <v>3.7396636275297102E-2</v>
      </c>
      <c r="AP1611">
        <v>1</v>
      </c>
      <c r="AQ1611">
        <v>271</v>
      </c>
      <c r="AR1611">
        <v>1</v>
      </c>
      <c r="AS1611">
        <v>0</v>
      </c>
      <c r="AT1611">
        <v>0</v>
      </c>
      <c r="AU1611">
        <v>0</v>
      </c>
      <c r="AV1611">
        <v>0</v>
      </c>
      <c r="AW1611">
        <v>271</v>
      </c>
      <c r="AX1611">
        <v>1</v>
      </c>
      <c r="AY1611" s="73">
        <v>90.863960642210998</v>
      </c>
      <c r="AZ1611">
        <v>270</v>
      </c>
      <c r="BA1611">
        <v>0.99981759190401398</v>
      </c>
      <c r="BB1611">
        <v>264</v>
      </c>
      <c r="BC1611">
        <v>0.94458405567284298</v>
      </c>
      <c r="BD1611">
        <v>6</v>
      </c>
      <c r="BE1611">
        <v>1.8019308051859199E-2</v>
      </c>
      <c r="BF1611">
        <v>93.425289207896896</v>
      </c>
      <c r="BG1611">
        <v>93.690110122256002</v>
      </c>
      <c r="BH1611">
        <v>90.863960642210998</v>
      </c>
      <c r="BI1611">
        <v>89.378144863859006</v>
      </c>
    </row>
    <row r="1612" spans="1:61" x14ac:dyDescent="0.25">
      <c r="A1612" s="10" t="str">
        <f>VLOOKUP(D1612,'Index-Relations'!E:F,2,FALSE)</f>
        <v>ESG</v>
      </c>
      <c r="B1612" t="s">
        <v>3450</v>
      </c>
      <c r="C1612" s="53" t="s">
        <v>2761</v>
      </c>
      <c r="D1612" s="59" t="s">
        <v>2813</v>
      </c>
      <c r="E1612" s="59" t="s">
        <v>5028</v>
      </c>
      <c r="F1612" t="s">
        <v>625</v>
      </c>
      <c r="G1612" t="s">
        <v>624</v>
      </c>
      <c r="H1612" t="s">
        <v>626</v>
      </c>
      <c r="I1612" s="52">
        <v>45628</v>
      </c>
      <c r="J1612" t="s">
        <v>2457</v>
      </c>
      <c r="K1612">
        <v>283</v>
      </c>
      <c r="L1612" s="73">
        <v>91.238400412949005</v>
      </c>
      <c r="M1612">
        <v>281</v>
      </c>
      <c r="N1612">
        <v>0.99981412891535104</v>
      </c>
      <c r="O1612" s="73">
        <v>93.165403457316899</v>
      </c>
      <c r="P1612">
        <v>281</v>
      </c>
      <c r="Q1612">
        <v>0.99981412891535104</v>
      </c>
      <c r="R1612">
        <v>278</v>
      </c>
      <c r="S1612">
        <v>0.99899179526300996</v>
      </c>
      <c r="T1612">
        <v>29.933439110566599</v>
      </c>
      <c r="U1612">
        <v>0.55538611616935496</v>
      </c>
      <c r="V1612">
        <v>199</v>
      </c>
      <c r="W1612">
        <v>5.4738259363953698E-2</v>
      </c>
      <c r="X1612">
        <v>31</v>
      </c>
      <c r="Y1612">
        <v>281</v>
      </c>
      <c r="Z1612">
        <v>0.99981412891535104</v>
      </c>
      <c r="AA1612">
        <v>23.111655213753501</v>
      </c>
      <c r="AB1612">
        <v>266</v>
      </c>
      <c r="AC1612">
        <v>0.959478212516507</v>
      </c>
      <c r="AD1612">
        <v>15</v>
      </c>
      <c r="AE1612">
        <v>4.0335916398843798E-2</v>
      </c>
      <c r="AF1612">
        <v>2</v>
      </c>
      <c r="AG1612">
        <v>1.8587108464866001E-4</v>
      </c>
      <c r="AH1612">
        <v>4.20901329373485E-3</v>
      </c>
      <c r="AI1612">
        <v>18</v>
      </c>
      <c r="AJ1612" s="73">
        <v>88.267564253405993</v>
      </c>
      <c r="AK1612">
        <v>281</v>
      </c>
      <c r="AL1612">
        <v>0.99981412891535104</v>
      </c>
      <c r="AM1612">
        <v>0</v>
      </c>
      <c r="AN1612">
        <v>0</v>
      </c>
      <c r="AO1612">
        <v>2.6224937712928401E-2</v>
      </c>
      <c r="AP1612">
        <v>1</v>
      </c>
      <c r="AQ1612">
        <v>283</v>
      </c>
      <c r="AR1612">
        <v>1</v>
      </c>
      <c r="AS1612">
        <v>0</v>
      </c>
      <c r="AT1612">
        <v>0</v>
      </c>
      <c r="AU1612">
        <v>0</v>
      </c>
      <c r="AV1612">
        <v>0</v>
      </c>
      <c r="AW1612">
        <v>283</v>
      </c>
      <c r="AX1612">
        <v>0.999999999999999</v>
      </c>
      <c r="AY1612" s="73">
        <v>85.851151945387898</v>
      </c>
      <c r="AZ1612">
        <v>281</v>
      </c>
      <c r="BA1612">
        <v>0.99981412891535104</v>
      </c>
      <c r="BB1612">
        <v>275</v>
      </c>
      <c r="BC1612">
        <v>0.90791723091485299</v>
      </c>
      <c r="BD1612">
        <v>7</v>
      </c>
      <c r="BE1612">
        <v>6.5857831372218206E-2</v>
      </c>
      <c r="BF1612">
        <v>91.238400412949005</v>
      </c>
      <c r="BG1612">
        <v>93.165403457316899</v>
      </c>
      <c r="BH1612">
        <v>85.851151945387898</v>
      </c>
      <c r="BI1612">
        <v>88.267564253405993</v>
      </c>
    </row>
    <row r="1613" spans="1:61" x14ac:dyDescent="0.25">
      <c r="A1613" s="10" t="str">
        <f>VLOOKUP(D1613,'Index-Relations'!E:F,2,FALSE)</f>
        <v>ESG</v>
      </c>
      <c r="B1613" t="s">
        <v>3450</v>
      </c>
      <c r="C1613" s="53" t="s">
        <v>2762</v>
      </c>
      <c r="D1613" s="59" t="s">
        <v>2813</v>
      </c>
      <c r="E1613" s="59" t="s">
        <v>5029</v>
      </c>
      <c r="F1613" t="s">
        <v>625</v>
      </c>
      <c r="G1613" t="s">
        <v>624</v>
      </c>
      <c r="H1613" t="s">
        <v>626</v>
      </c>
      <c r="I1613" s="52">
        <v>45597</v>
      </c>
      <c r="J1613" t="s">
        <v>2457</v>
      </c>
      <c r="K1613">
        <v>283</v>
      </c>
      <c r="L1613" s="73">
        <v>91.306994108825094</v>
      </c>
      <c r="M1613">
        <v>281</v>
      </c>
      <c r="N1613">
        <v>0.99982595393835105</v>
      </c>
      <c r="O1613" s="73">
        <v>93.211486060538903</v>
      </c>
      <c r="P1613">
        <v>281</v>
      </c>
      <c r="Q1613">
        <v>0.99982595393835105</v>
      </c>
      <c r="R1613">
        <v>278</v>
      </c>
      <c r="S1613">
        <v>0.99897161719562</v>
      </c>
      <c r="T1613">
        <v>30.3547517723709</v>
      </c>
      <c r="U1613">
        <v>0.55682828680338303</v>
      </c>
      <c r="V1613">
        <v>198</v>
      </c>
      <c r="W1613">
        <v>5.5470558357991397E-2</v>
      </c>
      <c r="X1613">
        <v>31</v>
      </c>
      <c r="Y1613">
        <v>281</v>
      </c>
      <c r="Z1613">
        <v>0.99982595393835005</v>
      </c>
      <c r="AA1613">
        <v>24.0081852431044</v>
      </c>
      <c r="AB1613">
        <v>266</v>
      </c>
      <c r="AC1613">
        <v>0.95729014934912404</v>
      </c>
      <c r="AD1613">
        <v>15</v>
      </c>
      <c r="AE1613">
        <v>4.2535804589226997E-2</v>
      </c>
      <c r="AF1613">
        <v>2</v>
      </c>
      <c r="AG1613">
        <v>1.7404606164877999E-4</v>
      </c>
      <c r="AH1613">
        <v>7.26044628386412E-3</v>
      </c>
      <c r="AI1613">
        <v>18</v>
      </c>
      <c r="AJ1613" s="73">
        <v>88.438609016259903</v>
      </c>
      <c r="AK1613">
        <v>281</v>
      </c>
      <c r="AL1613">
        <v>0.99982595393835105</v>
      </c>
      <c r="AM1613">
        <v>0</v>
      </c>
      <c r="AN1613">
        <v>0</v>
      </c>
      <c r="AO1613">
        <v>2.6892509957145001E-2</v>
      </c>
      <c r="AP1613">
        <v>1</v>
      </c>
      <c r="AQ1613">
        <v>283</v>
      </c>
      <c r="AR1613">
        <v>1</v>
      </c>
      <c r="AS1613">
        <v>0</v>
      </c>
      <c r="AT1613">
        <v>0</v>
      </c>
      <c r="AU1613">
        <v>0</v>
      </c>
      <c r="AV1613">
        <v>0</v>
      </c>
      <c r="AW1613">
        <v>283</v>
      </c>
      <c r="AX1613">
        <v>1</v>
      </c>
      <c r="AY1613" s="73">
        <v>85.948360588921901</v>
      </c>
      <c r="AZ1613">
        <v>281</v>
      </c>
      <c r="BA1613">
        <v>0.99982595393835105</v>
      </c>
      <c r="BB1613">
        <v>274</v>
      </c>
      <c r="BC1613">
        <v>0.90040615690602699</v>
      </c>
      <c r="BD1613">
        <v>8</v>
      </c>
      <c r="BE1613">
        <v>7.2701333136827306E-2</v>
      </c>
      <c r="BF1613">
        <v>91.306994108825094</v>
      </c>
      <c r="BG1613">
        <v>93.211486060538903</v>
      </c>
      <c r="BH1613">
        <v>85.948360588921901</v>
      </c>
      <c r="BI1613">
        <v>88.438609016259903</v>
      </c>
    </row>
    <row r="1614" spans="1:61" x14ac:dyDescent="0.25">
      <c r="A1614" s="10" t="str">
        <f>VLOOKUP(D1614,'Index-Relations'!E:F,2,FALSE)</f>
        <v>ESG</v>
      </c>
      <c r="B1614" t="s">
        <v>3450</v>
      </c>
      <c r="C1614" s="53" t="s">
        <v>2763</v>
      </c>
      <c r="D1614" s="59" t="s">
        <v>2813</v>
      </c>
      <c r="E1614" s="59" t="s">
        <v>5030</v>
      </c>
      <c r="F1614" t="s">
        <v>625</v>
      </c>
      <c r="G1614" t="s">
        <v>624</v>
      </c>
      <c r="H1614" t="s">
        <v>626</v>
      </c>
      <c r="I1614" s="52">
        <v>45566</v>
      </c>
      <c r="J1614" t="s">
        <v>2457</v>
      </c>
      <c r="K1614">
        <v>283</v>
      </c>
      <c r="L1614" s="73">
        <v>91.362322994297998</v>
      </c>
      <c r="M1614">
        <v>281</v>
      </c>
      <c r="N1614">
        <v>0.99982960566743995</v>
      </c>
      <c r="O1614" s="73">
        <v>93.206644045607902</v>
      </c>
      <c r="P1614">
        <v>281</v>
      </c>
      <c r="Q1614">
        <v>0.99982960566743995</v>
      </c>
      <c r="R1614">
        <v>278</v>
      </c>
      <c r="S1614">
        <v>0.99891849901954399</v>
      </c>
      <c r="T1614">
        <v>30.215295405472599</v>
      </c>
      <c r="U1614">
        <v>0.55689292246800004</v>
      </c>
      <c r="V1614">
        <v>198</v>
      </c>
      <c r="W1614">
        <v>5.6105658128301102E-2</v>
      </c>
      <c r="X1614">
        <v>31</v>
      </c>
      <c r="Y1614">
        <v>281</v>
      </c>
      <c r="Z1614">
        <v>0.99982960566743995</v>
      </c>
      <c r="AA1614">
        <v>23.6430940662169</v>
      </c>
      <c r="AB1614">
        <v>267</v>
      </c>
      <c r="AC1614">
        <v>0.96309032377752302</v>
      </c>
      <c r="AD1614">
        <v>14</v>
      </c>
      <c r="AE1614">
        <v>3.6739281889917E-2</v>
      </c>
      <c r="AF1614">
        <v>2</v>
      </c>
      <c r="AG1614">
        <v>1.7039433255928901E-4</v>
      </c>
      <c r="AH1614">
        <v>4.1609950277950499E-3</v>
      </c>
      <c r="AI1614">
        <v>18</v>
      </c>
      <c r="AJ1614" s="73">
        <v>88.5644007762059</v>
      </c>
      <c r="AK1614">
        <v>281</v>
      </c>
      <c r="AL1614">
        <v>0.99982960566743995</v>
      </c>
      <c r="AM1614">
        <v>0</v>
      </c>
      <c r="AN1614">
        <v>0</v>
      </c>
      <c r="AO1614">
        <v>2.8520706079241599E-2</v>
      </c>
      <c r="AP1614">
        <v>1</v>
      </c>
      <c r="AQ1614">
        <v>283</v>
      </c>
      <c r="AR1614">
        <v>1</v>
      </c>
      <c r="AS1614">
        <v>0</v>
      </c>
      <c r="AT1614">
        <v>0</v>
      </c>
      <c r="AU1614">
        <v>0</v>
      </c>
      <c r="AV1614">
        <v>0</v>
      </c>
      <c r="AW1614">
        <v>283</v>
      </c>
      <c r="AX1614">
        <v>1</v>
      </c>
      <c r="AY1614" s="73">
        <v>86.016132253398993</v>
      </c>
      <c r="AZ1614">
        <v>281</v>
      </c>
      <c r="BA1614">
        <v>0.99982960566743995</v>
      </c>
      <c r="BB1614">
        <v>274</v>
      </c>
      <c r="BC1614">
        <v>0.89872247055269805</v>
      </c>
      <c r="BD1614">
        <v>8</v>
      </c>
      <c r="BE1614">
        <v>7.2756823368060303E-2</v>
      </c>
      <c r="BF1614">
        <v>91.362322994297998</v>
      </c>
      <c r="BG1614">
        <v>93.206644045607902</v>
      </c>
      <c r="BH1614">
        <v>86.016132253398993</v>
      </c>
      <c r="BI1614">
        <v>88.5644007762059</v>
      </c>
    </row>
    <row r="1615" spans="1:61" x14ac:dyDescent="0.25">
      <c r="A1615" s="10" t="str">
        <f>VLOOKUP(D1615,'Index-Relations'!E:F,2,FALSE)</f>
        <v>ESG</v>
      </c>
      <c r="B1615" t="s">
        <v>3450</v>
      </c>
      <c r="C1615" s="53" t="s">
        <v>2764</v>
      </c>
      <c r="D1615" s="59" t="s">
        <v>2813</v>
      </c>
      <c r="E1615" s="59" t="s">
        <v>5031</v>
      </c>
      <c r="F1615" t="s">
        <v>625</v>
      </c>
      <c r="G1615" t="s">
        <v>624</v>
      </c>
      <c r="H1615" t="s">
        <v>626</v>
      </c>
      <c r="I1615" s="52">
        <v>45537</v>
      </c>
      <c r="J1615" t="s">
        <v>2457</v>
      </c>
      <c r="K1615">
        <v>283</v>
      </c>
      <c r="L1615" s="73">
        <v>91.671965300783896</v>
      </c>
      <c r="M1615">
        <v>281</v>
      </c>
      <c r="N1615">
        <v>0.99981269216068602</v>
      </c>
      <c r="O1615" s="73">
        <v>93.147853282398899</v>
      </c>
      <c r="P1615">
        <v>281</v>
      </c>
      <c r="Q1615">
        <v>0.99981269216068602</v>
      </c>
      <c r="R1615">
        <v>278</v>
      </c>
      <c r="S1615">
        <v>0.99902232250060996</v>
      </c>
      <c r="T1615">
        <v>30.3507952257259</v>
      </c>
      <c r="U1615">
        <v>0.56101101872440295</v>
      </c>
      <c r="V1615">
        <v>198</v>
      </c>
      <c r="W1615">
        <v>5.6371325493841398E-2</v>
      </c>
      <c r="X1615">
        <v>31</v>
      </c>
      <c r="Y1615">
        <v>281</v>
      </c>
      <c r="Z1615">
        <v>0.99981269216068602</v>
      </c>
      <c r="AA1615">
        <v>25.149250410103399</v>
      </c>
      <c r="AB1615">
        <v>267</v>
      </c>
      <c r="AC1615">
        <v>0.96147757117698396</v>
      </c>
      <c r="AD1615">
        <v>14</v>
      </c>
      <c r="AE1615">
        <v>3.8335120983702002E-2</v>
      </c>
      <c r="AF1615">
        <v>2</v>
      </c>
      <c r="AG1615">
        <v>1.8730783931335899E-4</v>
      </c>
      <c r="AH1615">
        <v>4.12834879976408E-3</v>
      </c>
      <c r="AI1615">
        <v>17</v>
      </c>
      <c r="AJ1615" s="73">
        <v>89.155483108409896</v>
      </c>
      <c r="AK1615">
        <v>281</v>
      </c>
      <c r="AL1615">
        <v>0.99981269216068602</v>
      </c>
      <c r="AM1615">
        <v>0</v>
      </c>
      <c r="AN1615">
        <v>0</v>
      </c>
      <c r="AO1615">
        <v>2.4459992448922201E-2</v>
      </c>
      <c r="AP1615">
        <v>1</v>
      </c>
      <c r="AQ1615">
        <v>283</v>
      </c>
      <c r="AR1615">
        <v>0.999999999999999</v>
      </c>
      <c r="AS1615">
        <v>0</v>
      </c>
      <c r="AT1615">
        <v>0</v>
      </c>
      <c r="AU1615">
        <v>0</v>
      </c>
      <c r="AV1615">
        <v>0</v>
      </c>
      <c r="AW1615">
        <v>283</v>
      </c>
      <c r="AX1615">
        <v>1</v>
      </c>
      <c r="AY1615" s="73">
        <v>86.432887744680002</v>
      </c>
      <c r="AZ1615">
        <v>281</v>
      </c>
      <c r="BA1615">
        <v>0.99981269216068602</v>
      </c>
      <c r="BB1615">
        <v>274</v>
      </c>
      <c r="BC1615">
        <v>0.90131326838242598</v>
      </c>
      <c r="BD1615">
        <v>8</v>
      </c>
      <c r="BE1615">
        <v>7.4226739168650996E-2</v>
      </c>
      <c r="BF1615">
        <v>91.671965300783896</v>
      </c>
      <c r="BG1615">
        <v>93.147853282398899</v>
      </c>
      <c r="BH1615">
        <v>86.432887744680002</v>
      </c>
      <c r="BI1615">
        <v>89.155483108409896</v>
      </c>
    </row>
    <row r="1616" spans="1:61" x14ac:dyDescent="0.25">
      <c r="A1616" s="10" t="str">
        <f>VLOOKUP(D1616,'Index-Relations'!E:F,2,FALSE)</f>
        <v>ESG</v>
      </c>
      <c r="B1616" t="s">
        <v>3450</v>
      </c>
      <c r="C1616" s="53" t="s">
        <v>3350</v>
      </c>
      <c r="D1616" s="59" t="s">
        <v>2813</v>
      </c>
      <c r="E1616" s="59" t="s">
        <v>5032</v>
      </c>
      <c r="F1616" t="s">
        <v>625</v>
      </c>
      <c r="G1616" t="s">
        <v>624</v>
      </c>
      <c r="H1616" t="s">
        <v>626</v>
      </c>
      <c r="I1616" s="52">
        <v>45505</v>
      </c>
      <c r="J1616" t="s">
        <v>2457</v>
      </c>
      <c r="K1616">
        <v>283</v>
      </c>
      <c r="L1616" s="73">
        <v>91.815525768129007</v>
      </c>
      <c r="M1616">
        <v>281</v>
      </c>
      <c r="N1616">
        <v>0.99980698524536304</v>
      </c>
      <c r="O1616" s="73">
        <v>93.180239678133006</v>
      </c>
      <c r="P1616">
        <v>281</v>
      </c>
      <c r="Q1616">
        <v>0.99980698524536304</v>
      </c>
      <c r="R1616">
        <v>278</v>
      </c>
      <c r="S1616">
        <v>0.99896153878665495</v>
      </c>
      <c r="T1616">
        <v>30.138338301648101</v>
      </c>
      <c r="U1616">
        <v>0.569798027910141</v>
      </c>
      <c r="V1616">
        <v>199</v>
      </c>
      <c r="W1616">
        <v>6.1226009628737199E-2</v>
      </c>
      <c r="X1616">
        <v>31</v>
      </c>
      <c r="Y1616">
        <v>281</v>
      </c>
      <c r="Z1616">
        <v>0.99980698524536304</v>
      </c>
      <c r="AA1616">
        <v>25.356952002885301</v>
      </c>
      <c r="AB1616">
        <v>268</v>
      </c>
      <c r="AC1616">
        <v>0.96334194274171203</v>
      </c>
      <c r="AD1616">
        <v>13</v>
      </c>
      <c r="AE1616">
        <v>3.6465042503650402E-2</v>
      </c>
      <c r="AF1616">
        <v>2</v>
      </c>
      <c r="AG1616">
        <v>1.9301475463667699E-4</v>
      </c>
      <c r="AH1616">
        <v>4.08880926906878E-3</v>
      </c>
      <c r="AI1616">
        <v>17</v>
      </c>
      <c r="AJ1616" s="73">
        <v>89.112223503698999</v>
      </c>
      <c r="AK1616">
        <v>281</v>
      </c>
      <c r="AL1616">
        <v>0.99980698524536304</v>
      </c>
      <c r="AM1616">
        <v>0</v>
      </c>
      <c r="AN1616">
        <v>0</v>
      </c>
      <c r="AO1616">
        <v>2.3769486515597599E-2</v>
      </c>
      <c r="AP1616">
        <v>1</v>
      </c>
      <c r="AQ1616">
        <v>283</v>
      </c>
      <c r="AR1616">
        <v>1</v>
      </c>
      <c r="AS1616">
        <v>0</v>
      </c>
      <c r="AT1616">
        <v>0</v>
      </c>
      <c r="AU1616">
        <v>0</v>
      </c>
      <c r="AV1616">
        <v>0</v>
      </c>
      <c r="AW1616">
        <v>282</v>
      </c>
      <c r="AX1616">
        <v>0.99996580885764597</v>
      </c>
      <c r="AY1616" s="73">
        <v>86.816579591541995</v>
      </c>
      <c r="AZ1616">
        <v>281</v>
      </c>
      <c r="BA1616">
        <v>0.99980698524536304</v>
      </c>
      <c r="BB1616">
        <v>275</v>
      </c>
      <c r="BC1616">
        <v>0.903896701704207</v>
      </c>
      <c r="BD1616">
        <v>7</v>
      </c>
      <c r="BE1616">
        <v>7.2333811780194907E-2</v>
      </c>
      <c r="BF1616">
        <v>91.815525768129007</v>
      </c>
      <c r="BG1616">
        <v>93.180239678133006</v>
      </c>
      <c r="BH1616">
        <v>86.816579591541995</v>
      </c>
      <c r="BI1616">
        <v>89.112223503698999</v>
      </c>
    </row>
    <row r="1617" spans="1:61" x14ac:dyDescent="0.25">
      <c r="A1617" s="10" t="str">
        <f>VLOOKUP(D1617,'Index-Relations'!E:F,2,FALSE)</f>
        <v>ESG</v>
      </c>
      <c r="B1617" t="s">
        <v>3450</v>
      </c>
      <c r="C1617" s="53" t="s">
        <v>2765</v>
      </c>
      <c r="D1617" s="59" t="s">
        <v>2813</v>
      </c>
      <c r="E1617" s="59" t="s">
        <v>5033</v>
      </c>
      <c r="F1617" t="s">
        <v>625</v>
      </c>
      <c r="G1617" t="s">
        <v>624</v>
      </c>
      <c r="H1617" t="s">
        <v>626</v>
      </c>
      <c r="I1617" s="52">
        <v>45474</v>
      </c>
      <c r="J1617" t="s">
        <v>2457</v>
      </c>
      <c r="K1617">
        <v>283</v>
      </c>
      <c r="L1617" s="73">
        <v>92.469179562134997</v>
      </c>
      <c r="M1617">
        <v>281</v>
      </c>
      <c r="N1617">
        <v>0.99977400219719503</v>
      </c>
      <c r="O1617" s="73">
        <v>93.210304652124904</v>
      </c>
      <c r="P1617">
        <v>281</v>
      </c>
      <c r="Q1617">
        <v>0.99977400219719503</v>
      </c>
      <c r="R1617">
        <v>278</v>
      </c>
      <c r="S1617">
        <v>0.99876338457543001</v>
      </c>
      <c r="T1617">
        <v>29.815170316743501</v>
      </c>
      <c r="U1617">
        <v>0.58487021975097397</v>
      </c>
      <c r="V1617">
        <v>197</v>
      </c>
      <c r="W1617">
        <v>6.3141745098688307E-2</v>
      </c>
      <c r="X1617">
        <v>31</v>
      </c>
      <c r="Y1617">
        <v>281</v>
      </c>
      <c r="Z1617">
        <v>0.99977400219719503</v>
      </c>
      <c r="AA1617">
        <v>25.452697172302301</v>
      </c>
      <c r="AB1617">
        <v>268</v>
      </c>
      <c r="AC1617">
        <v>0.96657674433554297</v>
      </c>
      <c r="AD1617">
        <v>13</v>
      </c>
      <c r="AE1617">
        <v>3.3197257861651397E-2</v>
      </c>
      <c r="AF1617">
        <v>2</v>
      </c>
      <c r="AG1617">
        <v>2.2599780280488301E-4</v>
      </c>
      <c r="AH1617">
        <v>4.2317984498670604E-3</v>
      </c>
      <c r="AI1617">
        <v>17</v>
      </c>
      <c r="AJ1617" s="73">
        <v>89.254075052735004</v>
      </c>
      <c r="AK1617">
        <v>281</v>
      </c>
      <c r="AL1617">
        <v>0.99977400219719503</v>
      </c>
      <c r="AM1617">
        <v>0</v>
      </c>
      <c r="AN1617">
        <v>0</v>
      </c>
      <c r="AO1617">
        <v>2.46216164285907E-2</v>
      </c>
      <c r="AP1617">
        <v>1</v>
      </c>
      <c r="AQ1617">
        <v>283</v>
      </c>
      <c r="AR1617">
        <v>0.999999999999999</v>
      </c>
      <c r="AS1617">
        <v>0</v>
      </c>
      <c r="AT1617">
        <v>0</v>
      </c>
      <c r="AU1617">
        <v>0</v>
      </c>
      <c r="AV1617">
        <v>0</v>
      </c>
      <c r="AW1617">
        <v>282</v>
      </c>
      <c r="AX1617">
        <v>0.99996559584671196</v>
      </c>
      <c r="AY1617" s="73">
        <v>88.666530691936003</v>
      </c>
      <c r="AZ1617">
        <v>281</v>
      </c>
      <c r="BA1617">
        <v>0.99977400219719503</v>
      </c>
      <c r="BB1617">
        <v>275</v>
      </c>
      <c r="BC1617">
        <v>0.90901237240799104</v>
      </c>
      <c r="BD1617">
        <v>7</v>
      </c>
      <c r="BE1617">
        <v>6.6366011163417907E-2</v>
      </c>
      <c r="BF1617">
        <v>92.469179562134997</v>
      </c>
      <c r="BG1617">
        <v>93.210304652124904</v>
      </c>
      <c r="BH1617">
        <v>88.666530691936003</v>
      </c>
      <c r="BI1617">
        <v>89.254075052735004</v>
      </c>
    </row>
    <row r="1618" spans="1:61" x14ac:dyDescent="0.25">
      <c r="A1618" s="10" t="str">
        <f>VLOOKUP(D1618,'Index-Relations'!E:F,2,FALSE)</f>
        <v>ESG</v>
      </c>
      <c r="B1618" t="s">
        <v>3450</v>
      </c>
      <c r="C1618" s="53" t="s">
        <v>2766</v>
      </c>
      <c r="D1618" s="59" t="s">
        <v>2813</v>
      </c>
      <c r="E1618" s="59" t="s">
        <v>5034</v>
      </c>
      <c r="F1618" t="s">
        <v>625</v>
      </c>
      <c r="G1618" t="s">
        <v>624</v>
      </c>
      <c r="H1618" t="s">
        <v>626</v>
      </c>
      <c r="I1618" s="52">
        <v>45446</v>
      </c>
      <c r="J1618" t="s">
        <v>2457</v>
      </c>
      <c r="K1618">
        <v>280</v>
      </c>
      <c r="L1618" s="73">
        <v>92.622674256856897</v>
      </c>
      <c r="M1618">
        <v>279</v>
      </c>
      <c r="N1618">
        <v>0.99978133231125699</v>
      </c>
      <c r="O1618" s="73">
        <v>93.180010506602997</v>
      </c>
      <c r="P1618">
        <v>279</v>
      </c>
      <c r="Q1618">
        <v>0.99978133231125699</v>
      </c>
      <c r="R1618">
        <v>276</v>
      </c>
      <c r="S1618">
        <v>0.99866091242522703</v>
      </c>
      <c r="T1618">
        <v>29.916641612568</v>
      </c>
      <c r="U1618">
        <v>0.58203158769129004</v>
      </c>
      <c r="V1618">
        <v>195</v>
      </c>
      <c r="W1618">
        <v>6.4348186025015394E-2</v>
      </c>
      <c r="X1618">
        <v>31</v>
      </c>
      <c r="Y1618">
        <v>278</v>
      </c>
      <c r="Z1618">
        <v>0.99957716268872698</v>
      </c>
      <c r="AA1618">
        <v>26.592133601805401</v>
      </c>
      <c r="AB1618">
        <v>266</v>
      </c>
      <c r="AC1618">
        <v>0.98161173800655799</v>
      </c>
      <c r="AD1618">
        <v>12</v>
      </c>
      <c r="AE1618">
        <v>1.7965424682168999E-2</v>
      </c>
      <c r="AF1618">
        <v>2</v>
      </c>
      <c r="AG1618">
        <v>4.2283731127276599E-4</v>
      </c>
      <c r="AH1618">
        <v>4.4390519748946497E-3</v>
      </c>
      <c r="AI1618">
        <v>17</v>
      </c>
      <c r="AJ1618" s="73">
        <v>89.411571589394995</v>
      </c>
      <c r="AK1618">
        <v>279</v>
      </c>
      <c r="AL1618">
        <v>0.99978133231125699</v>
      </c>
      <c r="AM1618">
        <v>0</v>
      </c>
      <c r="AN1618">
        <v>0</v>
      </c>
      <c r="AO1618">
        <v>2.4403704229764799E-2</v>
      </c>
      <c r="AP1618">
        <v>1</v>
      </c>
      <c r="AQ1618">
        <v>280</v>
      </c>
      <c r="AR1618">
        <v>1</v>
      </c>
      <c r="AS1618">
        <v>0</v>
      </c>
      <c r="AT1618">
        <v>0</v>
      </c>
      <c r="AU1618">
        <v>0</v>
      </c>
      <c r="AV1618">
        <v>0</v>
      </c>
      <c r="AW1618">
        <v>280</v>
      </c>
      <c r="AX1618">
        <v>1</v>
      </c>
      <c r="AY1618" s="73">
        <v>89.01372596281</v>
      </c>
      <c r="AZ1618">
        <v>279</v>
      </c>
      <c r="BA1618">
        <v>0.99978133231125699</v>
      </c>
      <c r="BB1618">
        <v>272</v>
      </c>
      <c r="BC1618">
        <v>0.90744089815914497</v>
      </c>
      <c r="BD1618">
        <v>7</v>
      </c>
      <c r="BE1618">
        <v>6.8155397611089602E-2</v>
      </c>
      <c r="BF1618">
        <v>92.622674256856897</v>
      </c>
      <c r="BG1618">
        <v>93.180010506602997</v>
      </c>
      <c r="BH1618">
        <v>89.01372596281</v>
      </c>
      <c r="BI1618">
        <v>89.411571589394995</v>
      </c>
    </row>
    <row r="1619" spans="1:61" x14ac:dyDescent="0.25">
      <c r="A1619" s="10" t="str">
        <f>VLOOKUP(D1619,'Index-Relations'!E:F,2,FALSE)</f>
        <v>ESG</v>
      </c>
      <c r="B1619" t="s">
        <v>3450</v>
      </c>
      <c r="C1619" s="53" t="s">
        <v>2767</v>
      </c>
      <c r="D1619" s="59" t="s">
        <v>2813</v>
      </c>
      <c r="E1619" s="59" t="s">
        <v>5035</v>
      </c>
      <c r="F1619" t="s">
        <v>625</v>
      </c>
      <c r="G1619" t="s">
        <v>624</v>
      </c>
      <c r="H1619" t="s">
        <v>626</v>
      </c>
      <c r="I1619" s="52">
        <v>45413</v>
      </c>
      <c r="J1619" t="s">
        <v>2457</v>
      </c>
      <c r="K1619">
        <v>280</v>
      </c>
      <c r="L1619" s="73">
        <v>92.675103681392898</v>
      </c>
      <c r="M1619">
        <v>279</v>
      </c>
      <c r="N1619">
        <v>0.99977795120687096</v>
      </c>
      <c r="O1619" s="73">
        <v>93.173822207286904</v>
      </c>
      <c r="P1619">
        <v>279</v>
      </c>
      <c r="Q1619">
        <v>0.99977795120687096</v>
      </c>
      <c r="R1619">
        <v>276</v>
      </c>
      <c r="S1619">
        <v>0.99864524872378202</v>
      </c>
      <c r="T1619">
        <v>30.002330382882899</v>
      </c>
      <c r="U1619">
        <v>0.58626951258192295</v>
      </c>
      <c r="V1619">
        <v>195</v>
      </c>
      <c r="W1619">
        <v>6.2477966765093498E-2</v>
      </c>
      <c r="X1619">
        <v>30</v>
      </c>
      <c r="Y1619">
        <v>278</v>
      </c>
      <c r="Z1619">
        <v>0.99955602596698601</v>
      </c>
      <c r="AA1619">
        <v>27.508906687794202</v>
      </c>
      <c r="AB1619">
        <v>266</v>
      </c>
      <c r="AC1619">
        <v>0.98170219763004496</v>
      </c>
      <c r="AD1619">
        <v>12</v>
      </c>
      <c r="AE1619">
        <v>1.78538283369413E-2</v>
      </c>
      <c r="AF1619">
        <v>2</v>
      </c>
      <c r="AG1619">
        <v>4.4397403301320299E-4</v>
      </c>
      <c r="AH1619">
        <v>4.1498597994552898E-3</v>
      </c>
      <c r="AI1619">
        <v>17</v>
      </c>
      <c r="AJ1619" s="73">
        <v>89.437829254530996</v>
      </c>
      <c r="AK1619">
        <v>279</v>
      </c>
      <c r="AL1619">
        <v>0.99977795120687096</v>
      </c>
      <c r="AM1619">
        <v>0</v>
      </c>
      <c r="AN1619">
        <v>0</v>
      </c>
      <c r="AO1619">
        <v>2.4167869327223101E-2</v>
      </c>
      <c r="AP1619">
        <v>1</v>
      </c>
      <c r="AQ1619">
        <v>279</v>
      </c>
      <c r="AR1619">
        <v>0.99977795120687096</v>
      </c>
      <c r="AS1619">
        <v>0</v>
      </c>
      <c r="AT1619">
        <v>0</v>
      </c>
      <c r="AU1619">
        <v>0</v>
      </c>
      <c r="AV1619">
        <v>0</v>
      </c>
      <c r="AW1619">
        <v>279</v>
      </c>
      <c r="AX1619">
        <v>0.99977795120687096</v>
      </c>
      <c r="AY1619" s="73">
        <v>89.135045332117002</v>
      </c>
      <c r="AZ1619">
        <v>279</v>
      </c>
      <c r="BA1619">
        <v>0.99977795120687096</v>
      </c>
      <c r="BB1619">
        <v>270</v>
      </c>
      <c r="BC1619">
        <v>0.94634211117371803</v>
      </c>
      <c r="BD1619">
        <v>8</v>
      </c>
      <c r="BE1619">
        <v>2.9267970705929701E-2</v>
      </c>
      <c r="BF1619">
        <v>92.675103681392898</v>
      </c>
      <c r="BG1619">
        <v>93.173822207286904</v>
      </c>
      <c r="BH1619">
        <v>89.135045332117002</v>
      </c>
      <c r="BI1619">
        <v>89.437829254530996</v>
      </c>
    </row>
    <row r="1620" spans="1:61" x14ac:dyDescent="0.25">
      <c r="A1620" s="10" t="str">
        <f>VLOOKUP(D1620,'Index-Relations'!E:F,2,FALSE)</f>
        <v>ESG</v>
      </c>
      <c r="B1620" t="s">
        <v>3450</v>
      </c>
      <c r="C1620" s="53" t="s">
        <v>2768</v>
      </c>
      <c r="D1620" s="59" t="s">
        <v>2813</v>
      </c>
      <c r="E1620" s="59" t="s">
        <v>5036</v>
      </c>
      <c r="F1620" t="s">
        <v>625</v>
      </c>
      <c r="G1620" t="s">
        <v>624</v>
      </c>
      <c r="H1620" t="s">
        <v>626</v>
      </c>
      <c r="I1620" s="52">
        <v>45383</v>
      </c>
      <c r="J1620" t="s">
        <v>2457</v>
      </c>
      <c r="K1620">
        <v>281</v>
      </c>
      <c r="L1620">
        <v>94.566715942174099</v>
      </c>
      <c r="M1620">
        <v>280</v>
      </c>
      <c r="N1620">
        <v>0.99979490901193502</v>
      </c>
      <c r="O1620">
        <v>94.696269121494097</v>
      </c>
      <c r="P1620">
        <v>280</v>
      </c>
      <c r="Q1620">
        <v>0.99979490901193502</v>
      </c>
      <c r="R1620">
        <v>277</v>
      </c>
      <c r="S1620">
        <v>0.99868653717886802</v>
      </c>
      <c r="T1620">
        <v>29.873346725051999</v>
      </c>
      <c r="U1620">
        <v>0.58444374422059697</v>
      </c>
      <c r="V1620">
        <v>196</v>
      </c>
      <c r="W1620">
        <v>6.1948537586720101E-2</v>
      </c>
      <c r="X1620">
        <v>30</v>
      </c>
      <c r="Y1620">
        <v>279</v>
      </c>
      <c r="Z1620">
        <v>0.99954226155430104</v>
      </c>
      <c r="AA1620">
        <v>26.4945909947504</v>
      </c>
      <c r="AB1620">
        <v>267</v>
      </c>
      <c r="AC1620">
        <v>0.98102675718583798</v>
      </c>
      <c r="AD1620">
        <v>12</v>
      </c>
      <c r="AE1620">
        <v>1.8515504368463099E-2</v>
      </c>
      <c r="AF1620">
        <v>2</v>
      </c>
      <c r="AG1620">
        <v>4.5773844569817201E-4</v>
      </c>
      <c r="AH1620">
        <v>4.1364990392444402E-3</v>
      </c>
      <c r="AI1620">
        <v>17</v>
      </c>
      <c r="AJ1620">
        <v>92.609437754321505</v>
      </c>
      <c r="AK1620">
        <v>280</v>
      </c>
      <c r="AL1620">
        <v>0.99979490901193502</v>
      </c>
      <c r="AM1620">
        <v>0</v>
      </c>
      <c r="AN1620">
        <v>0</v>
      </c>
      <c r="AO1620">
        <v>2.0375376218316602E-2</v>
      </c>
      <c r="AP1620">
        <v>1</v>
      </c>
      <c r="AQ1620">
        <v>280</v>
      </c>
      <c r="AR1620">
        <v>0.99979490901193502</v>
      </c>
      <c r="AS1620">
        <v>0</v>
      </c>
      <c r="AT1620">
        <v>0</v>
      </c>
      <c r="AU1620">
        <v>0</v>
      </c>
      <c r="AV1620">
        <v>0</v>
      </c>
      <c r="AW1620">
        <v>280</v>
      </c>
      <c r="AX1620">
        <v>0.99979490901193502</v>
      </c>
      <c r="AY1620">
        <v>93.028160471349395</v>
      </c>
      <c r="AZ1620">
        <v>280</v>
      </c>
      <c r="BA1620">
        <v>0.99979490901193502</v>
      </c>
      <c r="BB1620">
        <v>271</v>
      </c>
      <c r="BC1620">
        <v>0.94946958552243499</v>
      </c>
      <c r="BD1620">
        <v>8</v>
      </c>
      <c r="BE1620">
        <v>2.9949947271183101E-2</v>
      </c>
      <c r="BF1620">
        <v>92.912493895826998</v>
      </c>
      <c r="BG1620">
        <v>93.168657814504002</v>
      </c>
      <c r="BH1620">
        <v>89.765867949007998</v>
      </c>
      <c r="BI1620">
        <v>89.526174637996903</v>
      </c>
    </row>
    <row r="1621" spans="1:61" x14ac:dyDescent="0.25">
      <c r="A1621" s="10" t="str">
        <f>VLOOKUP(D1621,'Index-Relations'!E:F,2,FALSE)</f>
        <v>ESG</v>
      </c>
      <c r="B1621" t="s">
        <v>3450</v>
      </c>
      <c r="C1621" s="53" t="s">
        <v>2769</v>
      </c>
      <c r="D1621" s="59" t="s">
        <v>2813</v>
      </c>
      <c r="E1621" s="59" t="s">
        <v>5037</v>
      </c>
      <c r="F1621" t="s">
        <v>625</v>
      </c>
      <c r="G1621" t="s">
        <v>624</v>
      </c>
      <c r="H1621" t="s">
        <v>626</v>
      </c>
      <c r="I1621" s="52">
        <v>45352</v>
      </c>
      <c r="J1621" t="s">
        <v>2457</v>
      </c>
      <c r="K1621">
        <v>281</v>
      </c>
      <c r="L1621">
        <v>94.641556737846599</v>
      </c>
      <c r="M1621">
        <v>280</v>
      </c>
      <c r="N1621">
        <v>0.999796264713393</v>
      </c>
      <c r="O1621">
        <v>94.684537708293206</v>
      </c>
      <c r="P1621">
        <v>280</v>
      </c>
      <c r="Q1621">
        <v>0.999796264713393</v>
      </c>
      <c r="R1621">
        <v>277</v>
      </c>
      <c r="S1621">
        <v>0.99880074242887495</v>
      </c>
      <c r="T1621">
        <v>29.698723655076002</v>
      </c>
      <c r="U1621">
        <v>0.54504263806182196</v>
      </c>
      <c r="V1621">
        <v>192</v>
      </c>
      <c r="W1621">
        <v>4.9945499151970302E-2</v>
      </c>
      <c r="X1621">
        <v>25</v>
      </c>
      <c r="Y1621">
        <v>279</v>
      </c>
      <c r="Z1621">
        <v>0.999582151448279</v>
      </c>
      <c r="AA1621">
        <v>28.661948777360699</v>
      </c>
      <c r="AB1621">
        <v>267</v>
      </c>
      <c r="AC1621">
        <v>0.98119538224372604</v>
      </c>
      <c r="AD1621">
        <v>12</v>
      </c>
      <c r="AE1621">
        <v>1.8386769204553399E-2</v>
      </c>
      <c r="AF1621">
        <v>2</v>
      </c>
      <c r="AG1621">
        <v>4.17848551720237E-4</v>
      </c>
      <c r="AH1621">
        <v>1.6354201407667399E-3</v>
      </c>
      <c r="AI1621">
        <v>8</v>
      </c>
      <c r="AJ1621">
        <v>92.682517492936199</v>
      </c>
      <c r="AK1621">
        <v>280</v>
      </c>
      <c r="AL1621">
        <v>0.999796264713393</v>
      </c>
      <c r="AM1621">
        <v>0</v>
      </c>
      <c r="AN1621">
        <v>0</v>
      </c>
      <c r="AO1621">
        <v>1.9216491352247098E-2</v>
      </c>
      <c r="AP1621">
        <v>1</v>
      </c>
      <c r="AQ1621">
        <v>280</v>
      </c>
      <c r="AR1621">
        <v>0.999796264713393</v>
      </c>
      <c r="AS1621">
        <v>0</v>
      </c>
      <c r="AT1621">
        <v>0</v>
      </c>
      <c r="AU1621">
        <v>0</v>
      </c>
      <c r="AV1621">
        <v>0</v>
      </c>
      <c r="AW1621">
        <v>280</v>
      </c>
      <c r="AX1621">
        <v>0.999796264713393</v>
      </c>
      <c r="AY1621">
        <v>93.174029939532701</v>
      </c>
      <c r="AZ1621">
        <v>280</v>
      </c>
      <c r="BA1621">
        <v>0.999796264713393</v>
      </c>
      <c r="BB1621">
        <v>271</v>
      </c>
      <c r="BC1621">
        <v>0.95113792381296502</v>
      </c>
      <c r="BD1621">
        <v>8</v>
      </c>
      <c r="BE1621">
        <v>2.9441849548180399E-2</v>
      </c>
      <c r="BF1621">
        <v>92.999931743695896</v>
      </c>
      <c r="BG1621">
        <v>93.163719129419903</v>
      </c>
      <c r="BH1621">
        <v>89.975656875417897</v>
      </c>
      <c r="BI1621">
        <v>89.5560483762319</v>
      </c>
    </row>
    <row r="1622" spans="1:61" x14ac:dyDescent="0.25">
      <c r="A1622" s="10" t="str">
        <f>VLOOKUP(D1622,'Index-Relations'!E:F,2,FALSE)</f>
        <v>ESG</v>
      </c>
      <c r="B1622" t="s">
        <v>3450</v>
      </c>
      <c r="C1622" s="53" t="s">
        <v>2770</v>
      </c>
      <c r="D1622" s="59" t="s">
        <v>2813</v>
      </c>
      <c r="E1622" s="59" t="s">
        <v>5038</v>
      </c>
      <c r="F1622" t="s">
        <v>625</v>
      </c>
      <c r="G1622" t="s">
        <v>624</v>
      </c>
      <c r="H1622" t="s">
        <v>626</v>
      </c>
      <c r="I1622" s="52">
        <v>45323</v>
      </c>
      <c r="J1622" t="s">
        <v>2457</v>
      </c>
      <c r="K1622">
        <v>281</v>
      </c>
      <c r="L1622">
        <v>94.719941364462798</v>
      </c>
      <c r="M1622">
        <v>280</v>
      </c>
      <c r="N1622">
        <v>1</v>
      </c>
      <c r="O1622">
        <v>94.6506921889425</v>
      </c>
      <c r="P1622">
        <v>280</v>
      </c>
      <c r="Q1622">
        <v>1</v>
      </c>
      <c r="R1622">
        <v>277</v>
      </c>
      <c r="S1622">
        <v>0.99908156388073699</v>
      </c>
      <c r="T1622">
        <v>29.650859612685</v>
      </c>
      <c r="U1622">
        <v>0.53473449867228895</v>
      </c>
      <c r="V1622">
        <v>190</v>
      </c>
      <c r="W1622">
        <v>4.77140763765505E-2</v>
      </c>
      <c r="X1622">
        <v>25</v>
      </c>
      <c r="Y1622">
        <v>279</v>
      </c>
      <c r="Z1622">
        <v>0.99980923542089395</v>
      </c>
      <c r="AA1622">
        <v>26.9857660918221</v>
      </c>
      <c r="AB1622">
        <v>267</v>
      </c>
      <c r="AC1622">
        <v>0.97983423887968801</v>
      </c>
      <c r="AD1622">
        <v>12</v>
      </c>
      <c r="AE1622">
        <v>1.9974996541206901E-2</v>
      </c>
      <c r="AF1622">
        <v>2</v>
      </c>
      <c r="AG1622">
        <v>1.90764579104881E-4</v>
      </c>
      <c r="AH1622">
        <v>1.8372007069101201E-3</v>
      </c>
      <c r="AI1622">
        <v>9</v>
      </c>
      <c r="AJ1622">
        <v>92.777429856622007</v>
      </c>
      <c r="AK1622">
        <v>280</v>
      </c>
      <c r="AL1622">
        <v>1</v>
      </c>
      <c r="AM1622">
        <v>0</v>
      </c>
      <c r="AN1622">
        <v>0</v>
      </c>
      <c r="AO1622">
        <v>1.91444399384645E-2</v>
      </c>
      <c r="AP1622">
        <v>1</v>
      </c>
      <c r="AQ1622">
        <v>280</v>
      </c>
      <c r="AR1622">
        <v>1</v>
      </c>
      <c r="AS1622">
        <v>0</v>
      </c>
      <c r="AT1622">
        <v>0</v>
      </c>
      <c r="AU1622">
        <v>0</v>
      </c>
      <c r="AV1622">
        <v>0</v>
      </c>
      <c r="AW1622">
        <v>280</v>
      </c>
      <c r="AX1622">
        <v>0.999999999999999</v>
      </c>
      <c r="AY1622">
        <v>93.299421205099804</v>
      </c>
      <c r="AZ1622">
        <v>280</v>
      </c>
      <c r="BA1622">
        <v>1</v>
      </c>
      <c r="BB1622">
        <v>271</v>
      </c>
      <c r="BC1622">
        <v>0.949113007006538</v>
      </c>
      <c r="BD1622">
        <v>8</v>
      </c>
      <c r="BE1622">
        <v>3.1742553054997097E-2</v>
      </c>
      <c r="BF1622">
        <v>93.143112228158898</v>
      </c>
      <c r="BG1622">
        <v>93.175814473553999</v>
      </c>
      <c r="BH1622">
        <v>90.107247943353997</v>
      </c>
      <c r="BI1622">
        <v>89.820634801427005</v>
      </c>
    </row>
    <row r="1623" spans="1:61" x14ac:dyDescent="0.25">
      <c r="A1623" s="10" t="str">
        <f>VLOOKUP(D1623,'Index-Relations'!E:F,2,FALSE)</f>
        <v>ESG</v>
      </c>
      <c r="B1623" t="s">
        <v>3450</v>
      </c>
      <c r="C1623" s="53" t="s">
        <v>2760</v>
      </c>
      <c r="D1623" s="59" t="s">
        <v>3030</v>
      </c>
      <c r="E1623" s="59" t="s">
        <v>5039</v>
      </c>
      <c r="F1623" t="s">
        <v>629</v>
      </c>
      <c r="G1623" t="s">
        <v>628</v>
      </c>
      <c r="H1623" t="s">
        <v>630</v>
      </c>
      <c r="I1623" s="52">
        <v>45658</v>
      </c>
      <c r="J1623" t="s">
        <v>2457</v>
      </c>
      <c r="K1623">
        <v>317</v>
      </c>
      <c r="L1623" s="73">
        <v>93.313887732973896</v>
      </c>
      <c r="M1623">
        <v>315</v>
      </c>
      <c r="N1623">
        <v>0.99957828180869701</v>
      </c>
      <c r="O1623" s="73">
        <v>93.612868924203894</v>
      </c>
      <c r="P1623">
        <v>315</v>
      </c>
      <c r="Q1623">
        <v>0.99957828180869701</v>
      </c>
      <c r="R1623">
        <v>311</v>
      </c>
      <c r="S1623">
        <v>0.99837969308285401</v>
      </c>
      <c r="T1623">
        <v>32.602552331894302</v>
      </c>
      <c r="U1623">
        <v>0.63954846009170396</v>
      </c>
      <c r="V1623">
        <v>227</v>
      </c>
      <c r="W1623">
        <v>8.4183945699681698E-2</v>
      </c>
      <c r="X1623">
        <v>41</v>
      </c>
      <c r="Y1623">
        <v>315</v>
      </c>
      <c r="Z1623">
        <v>0.99957828180869701</v>
      </c>
      <c r="AA1623">
        <v>35.264397905383902</v>
      </c>
      <c r="AB1623">
        <v>300</v>
      </c>
      <c r="AC1623">
        <v>0.97069193620976102</v>
      </c>
      <c r="AD1623">
        <v>15</v>
      </c>
      <c r="AE1623">
        <v>2.8886345598936901E-2</v>
      </c>
      <c r="AF1623">
        <v>2</v>
      </c>
      <c r="AG1623">
        <v>4.2171819130182298E-4</v>
      </c>
      <c r="AH1623">
        <v>4.8825732704880697E-3</v>
      </c>
      <c r="AI1623">
        <v>22</v>
      </c>
      <c r="AJ1623" s="73">
        <v>89.419595757096005</v>
      </c>
      <c r="AK1623">
        <v>315</v>
      </c>
      <c r="AL1623">
        <v>0.99957828180869701</v>
      </c>
      <c r="AM1623">
        <v>0</v>
      </c>
      <c r="AN1623">
        <v>0</v>
      </c>
      <c r="AO1623">
        <v>4.35512752471751E-2</v>
      </c>
      <c r="AP1623">
        <v>3</v>
      </c>
      <c r="AQ1623">
        <v>316</v>
      </c>
      <c r="AR1623">
        <v>0.99974016794093901</v>
      </c>
      <c r="AS1623">
        <v>2.7130533434796201E-2</v>
      </c>
      <c r="AT1623">
        <v>5</v>
      </c>
      <c r="AU1623">
        <v>7.2513664321939802E-4</v>
      </c>
      <c r="AV1623">
        <v>1</v>
      </c>
      <c r="AW1623">
        <v>316</v>
      </c>
      <c r="AX1623">
        <v>0.99974016794094001</v>
      </c>
      <c r="AY1623" s="73">
        <v>90.587889147671902</v>
      </c>
      <c r="AZ1623">
        <v>315</v>
      </c>
      <c r="BA1623">
        <v>0.99957828180869701</v>
      </c>
      <c r="BB1623">
        <v>305</v>
      </c>
      <c r="BC1623">
        <v>0.93890563121645598</v>
      </c>
      <c r="BD1623">
        <v>8</v>
      </c>
      <c r="BE1623">
        <v>1.7283261477307701E-2</v>
      </c>
      <c r="BF1623">
        <v>93.313887732973896</v>
      </c>
      <c r="BG1623">
        <v>93.612868924203894</v>
      </c>
      <c r="BH1623">
        <v>90.587889147671902</v>
      </c>
      <c r="BI1623">
        <v>89.419595757096005</v>
      </c>
    </row>
    <row r="1624" spans="1:61" x14ac:dyDescent="0.25">
      <c r="A1624" s="10" t="str">
        <f>VLOOKUP(D1624,'Index-Relations'!E:F,2,FALSE)</f>
        <v>ESG</v>
      </c>
      <c r="B1624" t="s">
        <v>3450</v>
      </c>
      <c r="C1624" s="53" t="s">
        <v>2761</v>
      </c>
      <c r="D1624" s="59" t="s">
        <v>3030</v>
      </c>
      <c r="E1624" s="59" t="s">
        <v>5040</v>
      </c>
      <c r="F1624" t="s">
        <v>629</v>
      </c>
      <c r="G1624" t="s">
        <v>628</v>
      </c>
      <c r="H1624" t="s">
        <v>630</v>
      </c>
      <c r="I1624" s="52">
        <v>45628</v>
      </c>
      <c r="J1624" t="s">
        <v>2457</v>
      </c>
      <c r="K1624">
        <v>320</v>
      </c>
      <c r="L1624" s="73">
        <v>91.264648975716995</v>
      </c>
      <c r="M1624">
        <v>317</v>
      </c>
      <c r="N1624">
        <v>0.99960840097307901</v>
      </c>
      <c r="O1624" s="73">
        <v>92.973388956180997</v>
      </c>
      <c r="P1624">
        <v>317</v>
      </c>
      <c r="Q1624">
        <v>0.99960840097307901</v>
      </c>
      <c r="R1624">
        <v>314</v>
      </c>
      <c r="S1624">
        <v>0.99886917803926401</v>
      </c>
      <c r="T1624">
        <v>30.169184979716899</v>
      </c>
      <c r="U1624">
        <v>0.588121483780501</v>
      </c>
      <c r="V1624">
        <v>230</v>
      </c>
      <c r="W1624">
        <v>7.6929880754704194E-2</v>
      </c>
      <c r="X1624">
        <v>43</v>
      </c>
      <c r="Y1624">
        <v>317</v>
      </c>
      <c r="Z1624">
        <v>0.99960840097307901</v>
      </c>
      <c r="AA1624">
        <v>26.950623194494501</v>
      </c>
      <c r="AB1624">
        <v>302</v>
      </c>
      <c r="AC1624">
        <v>0.963349110873991</v>
      </c>
      <c r="AD1624">
        <v>15</v>
      </c>
      <c r="AE1624">
        <v>3.6259290099088098E-2</v>
      </c>
      <c r="AF1624">
        <v>3</v>
      </c>
      <c r="AG1624">
        <v>3.9159902692059001E-4</v>
      </c>
      <c r="AH1624">
        <v>5.7242731742543802E-3</v>
      </c>
      <c r="AI1624">
        <v>22</v>
      </c>
      <c r="AJ1624" s="73">
        <v>88.417771013105906</v>
      </c>
      <c r="AK1624">
        <v>317</v>
      </c>
      <c r="AL1624">
        <v>0.99960840097307901</v>
      </c>
      <c r="AM1624">
        <v>0</v>
      </c>
      <c r="AN1624">
        <v>0</v>
      </c>
      <c r="AO1624">
        <v>3.1970456758820702E-2</v>
      </c>
      <c r="AP1624">
        <v>3</v>
      </c>
      <c r="AQ1624">
        <v>319</v>
      </c>
      <c r="AR1624">
        <v>0.99977548664215499</v>
      </c>
      <c r="AS1624">
        <v>1.9777107869545001E-2</v>
      </c>
      <c r="AT1624">
        <v>5</v>
      </c>
      <c r="AU1624">
        <v>1.52340861920252E-2</v>
      </c>
      <c r="AV1624">
        <v>1</v>
      </c>
      <c r="AW1624">
        <v>319</v>
      </c>
      <c r="AX1624">
        <v>0.99977548664215599</v>
      </c>
      <c r="AY1624" s="73">
        <v>86.080452346367906</v>
      </c>
      <c r="AZ1624">
        <v>317</v>
      </c>
      <c r="BA1624">
        <v>0.99960840097307901</v>
      </c>
      <c r="BB1624">
        <v>306</v>
      </c>
      <c r="BC1624">
        <v>0.898085473593637</v>
      </c>
      <c r="BD1624">
        <v>10</v>
      </c>
      <c r="BE1624">
        <v>6.9719556289697407E-2</v>
      </c>
      <c r="BF1624">
        <v>91.264648975716995</v>
      </c>
      <c r="BG1624">
        <v>92.973388956180997</v>
      </c>
      <c r="BH1624">
        <v>86.080452346367906</v>
      </c>
      <c r="BI1624">
        <v>88.417771013105906</v>
      </c>
    </row>
    <row r="1625" spans="1:61" x14ac:dyDescent="0.25">
      <c r="A1625" s="10" t="str">
        <f>VLOOKUP(D1625,'Index-Relations'!E:F,2,FALSE)</f>
        <v>ESG</v>
      </c>
      <c r="B1625" t="s">
        <v>3450</v>
      </c>
      <c r="C1625" s="53" t="s">
        <v>2762</v>
      </c>
      <c r="D1625" s="59" t="s">
        <v>3030</v>
      </c>
      <c r="E1625" s="59" t="s">
        <v>5041</v>
      </c>
      <c r="F1625" t="s">
        <v>629</v>
      </c>
      <c r="G1625" t="s">
        <v>628</v>
      </c>
      <c r="H1625" t="s">
        <v>630</v>
      </c>
      <c r="I1625" s="52">
        <v>45597</v>
      </c>
      <c r="J1625" t="s">
        <v>2457</v>
      </c>
      <c r="K1625">
        <v>320</v>
      </c>
      <c r="L1625" s="73">
        <v>91.320342229049899</v>
      </c>
      <c r="M1625">
        <v>317</v>
      </c>
      <c r="N1625">
        <v>0.99956734771558498</v>
      </c>
      <c r="O1625" s="73">
        <v>93.009715716791902</v>
      </c>
      <c r="P1625">
        <v>317</v>
      </c>
      <c r="Q1625">
        <v>0.99956734771558498</v>
      </c>
      <c r="R1625">
        <v>314</v>
      </c>
      <c r="S1625">
        <v>0.99879962798029198</v>
      </c>
      <c r="T1625">
        <v>30.556120975967101</v>
      </c>
      <c r="U1625">
        <v>0.58939020106879103</v>
      </c>
      <c r="V1625">
        <v>229</v>
      </c>
      <c r="W1625">
        <v>7.7811153001433805E-2</v>
      </c>
      <c r="X1625">
        <v>43</v>
      </c>
      <c r="Y1625">
        <v>317</v>
      </c>
      <c r="Z1625">
        <v>0.99956734771558498</v>
      </c>
      <c r="AA1625">
        <v>27.835139094970501</v>
      </c>
      <c r="AB1625">
        <v>302</v>
      </c>
      <c r="AC1625">
        <v>0.96134403949719105</v>
      </c>
      <c r="AD1625">
        <v>15</v>
      </c>
      <c r="AE1625">
        <v>3.82233082183943E-2</v>
      </c>
      <c r="AF1625">
        <v>3</v>
      </c>
      <c r="AG1625">
        <v>4.3265228441423999E-4</v>
      </c>
      <c r="AH1625">
        <v>8.3116255851021399E-3</v>
      </c>
      <c r="AI1625">
        <v>22</v>
      </c>
      <c r="AJ1625" s="73">
        <v>88.565870700410898</v>
      </c>
      <c r="AK1625">
        <v>317</v>
      </c>
      <c r="AL1625">
        <v>0.99956734771558498</v>
      </c>
      <c r="AM1625">
        <v>0</v>
      </c>
      <c r="AN1625">
        <v>0</v>
      </c>
      <c r="AO1625">
        <v>3.2887761491686797E-2</v>
      </c>
      <c r="AP1625">
        <v>3</v>
      </c>
      <c r="AQ1625">
        <v>319</v>
      </c>
      <c r="AR1625">
        <v>0.999723748101633</v>
      </c>
      <c r="AS1625">
        <v>2.0149415852618001E-2</v>
      </c>
      <c r="AT1625">
        <v>5</v>
      </c>
      <c r="AU1625">
        <v>1.5305971467093799E-2</v>
      </c>
      <c r="AV1625">
        <v>1</v>
      </c>
      <c r="AW1625">
        <v>319</v>
      </c>
      <c r="AX1625">
        <v>0.999723748101633</v>
      </c>
      <c r="AY1625" s="73">
        <v>86.155317389013007</v>
      </c>
      <c r="AZ1625">
        <v>317</v>
      </c>
      <c r="BA1625">
        <v>0.99956734771558498</v>
      </c>
      <c r="BB1625">
        <v>305</v>
      </c>
      <c r="BC1625">
        <v>0.89016857486477896</v>
      </c>
      <c r="BD1625">
        <v>11</v>
      </c>
      <c r="BE1625">
        <v>7.6667411745167099E-2</v>
      </c>
      <c r="BF1625">
        <v>91.320342229049899</v>
      </c>
      <c r="BG1625">
        <v>93.009715716791902</v>
      </c>
      <c r="BH1625">
        <v>86.155317389013007</v>
      </c>
      <c r="BI1625">
        <v>88.565870700410898</v>
      </c>
    </row>
    <row r="1626" spans="1:61" x14ac:dyDescent="0.25">
      <c r="A1626" s="10" t="str">
        <f>VLOOKUP(D1626,'Index-Relations'!E:F,2,FALSE)</f>
        <v>ESG</v>
      </c>
      <c r="B1626" t="s">
        <v>3450</v>
      </c>
      <c r="C1626" s="53" t="s">
        <v>2763</v>
      </c>
      <c r="D1626" s="59" t="s">
        <v>3030</v>
      </c>
      <c r="E1626" s="59" t="s">
        <v>5042</v>
      </c>
      <c r="F1626" t="s">
        <v>629</v>
      </c>
      <c r="G1626" t="s">
        <v>628</v>
      </c>
      <c r="H1626" t="s">
        <v>630</v>
      </c>
      <c r="I1626" s="52">
        <v>45566</v>
      </c>
      <c r="J1626" t="s">
        <v>2457</v>
      </c>
      <c r="K1626">
        <v>320</v>
      </c>
      <c r="L1626" s="73">
        <v>91.371831858082999</v>
      </c>
      <c r="M1626">
        <v>317</v>
      </c>
      <c r="N1626">
        <v>0.99955730146417199</v>
      </c>
      <c r="O1626" s="73">
        <v>93.016830003850899</v>
      </c>
      <c r="P1626">
        <v>317</v>
      </c>
      <c r="Q1626">
        <v>0.99955730146417199</v>
      </c>
      <c r="R1626">
        <v>314</v>
      </c>
      <c r="S1626">
        <v>0.99873724219135496</v>
      </c>
      <c r="T1626">
        <v>30.428411839309501</v>
      </c>
      <c r="U1626">
        <v>0.58989994310555804</v>
      </c>
      <c r="V1626">
        <v>229</v>
      </c>
      <c r="W1626">
        <v>7.8743155944927506E-2</v>
      </c>
      <c r="X1626">
        <v>43</v>
      </c>
      <c r="Y1626">
        <v>317</v>
      </c>
      <c r="Z1626">
        <v>0.99955730146417199</v>
      </c>
      <c r="AA1626">
        <v>27.4113678587943</v>
      </c>
      <c r="AB1626">
        <v>303</v>
      </c>
      <c r="AC1626">
        <v>0.96648939568165704</v>
      </c>
      <c r="AD1626">
        <v>14</v>
      </c>
      <c r="AE1626">
        <v>3.3067905782514298E-2</v>
      </c>
      <c r="AF1626">
        <v>3</v>
      </c>
      <c r="AG1626">
        <v>4.4269853582829601E-4</v>
      </c>
      <c r="AH1626">
        <v>5.7041713113787501E-3</v>
      </c>
      <c r="AI1626">
        <v>22</v>
      </c>
      <c r="AJ1626" s="73">
        <v>88.680040514533999</v>
      </c>
      <c r="AK1626">
        <v>317</v>
      </c>
      <c r="AL1626">
        <v>0.99955730146417199</v>
      </c>
      <c r="AM1626">
        <v>0</v>
      </c>
      <c r="AN1626">
        <v>0</v>
      </c>
      <c r="AO1626">
        <v>3.4695469339343303E-2</v>
      </c>
      <c r="AP1626">
        <v>3</v>
      </c>
      <c r="AQ1626">
        <v>319</v>
      </c>
      <c r="AR1626">
        <v>0.99971066819985999</v>
      </c>
      <c r="AS1626">
        <v>2.0218073503891699E-2</v>
      </c>
      <c r="AT1626">
        <v>5</v>
      </c>
      <c r="AU1626">
        <v>1.3524175767841399E-2</v>
      </c>
      <c r="AV1626">
        <v>1</v>
      </c>
      <c r="AW1626">
        <v>319</v>
      </c>
      <c r="AX1626">
        <v>0.99971066819985999</v>
      </c>
      <c r="AY1626" s="73">
        <v>86.200837248875899</v>
      </c>
      <c r="AZ1626">
        <v>317</v>
      </c>
      <c r="BA1626">
        <v>0.99955730146417199</v>
      </c>
      <c r="BB1626">
        <v>305</v>
      </c>
      <c r="BC1626">
        <v>0.88803225654704399</v>
      </c>
      <c r="BD1626">
        <v>11</v>
      </c>
      <c r="BE1626">
        <v>7.6982942313472497E-2</v>
      </c>
      <c r="BF1626">
        <v>91.371831858082999</v>
      </c>
      <c r="BG1626">
        <v>93.016830003850899</v>
      </c>
      <c r="BH1626">
        <v>86.200837248875899</v>
      </c>
      <c r="BI1626">
        <v>88.680040514533999</v>
      </c>
    </row>
    <row r="1627" spans="1:61" x14ac:dyDescent="0.25">
      <c r="A1627" s="10" t="str">
        <f>VLOOKUP(D1627,'Index-Relations'!E:F,2,FALSE)</f>
        <v>ESG</v>
      </c>
      <c r="B1627" t="s">
        <v>3450</v>
      </c>
      <c r="C1627" s="53" t="s">
        <v>2764</v>
      </c>
      <c r="D1627" s="59" t="s">
        <v>3030</v>
      </c>
      <c r="E1627" s="59" t="s">
        <v>5043</v>
      </c>
      <c r="F1627" t="s">
        <v>629</v>
      </c>
      <c r="G1627" t="s">
        <v>628</v>
      </c>
      <c r="H1627" t="s">
        <v>630</v>
      </c>
      <c r="I1627" s="52">
        <v>45537</v>
      </c>
      <c r="J1627" t="s">
        <v>2457</v>
      </c>
      <c r="K1627">
        <v>319</v>
      </c>
      <c r="L1627" s="73">
        <v>91.750433897227893</v>
      </c>
      <c r="M1627">
        <v>317</v>
      </c>
      <c r="N1627">
        <v>0.99983153973289995</v>
      </c>
      <c r="O1627" s="73">
        <v>92.994233520988004</v>
      </c>
      <c r="P1627">
        <v>317</v>
      </c>
      <c r="Q1627">
        <v>0.99983153973289995</v>
      </c>
      <c r="R1627">
        <v>314</v>
      </c>
      <c r="S1627">
        <v>0.99912069984209895</v>
      </c>
      <c r="T1627">
        <v>30.570858875248302</v>
      </c>
      <c r="U1627">
        <v>0.59352869219386095</v>
      </c>
      <c r="V1627">
        <v>229</v>
      </c>
      <c r="W1627">
        <v>7.9576142969083094E-2</v>
      </c>
      <c r="X1627">
        <v>43</v>
      </c>
      <c r="Y1627">
        <v>317</v>
      </c>
      <c r="Z1627">
        <v>0.99983153973290095</v>
      </c>
      <c r="AA1627">
        <v>29.123636507078</v>
      </c>
      <c r="AB1627">
        <v>302</v>
      </c>
      <c r="AC1627">
        <v>0.96250476172446897</v>
      </c>
      <c r="AD1627">
        <v>15</v>
      </c>
      <c r="AE1627">
        <v>3.7326778008431802E-2</v>
      </c>
      <c r="AF1627">
        <v>2</v>
      </c>
      <c r="AG1627">
        <v>1.6846026709894899E-4</v>
      </c>
      <c r="AH1627">
        <v>5.7211136480652099E-3</v>
      </c>
      <c r="AI1627">
        <v>21</v>
      </c>
      <c r="AJ1627" s="73">
        <v>89.338671267099002</v>
      </c>
      <c r="AK1627">
        <v>317</v>
      </c>
      <c r="AL1627">
        <v>0.99983153973289995</v>
      </c>
      <c r="AM1627">
        <v>0</v>
      </c>
      <c r="AN1627">
        <v>0</v>
      </c>
      <c r="AO1627">
        <v>3.1038863875976E-2</v>
      </c>
      <c r="AP1627">
        <v>3</v>
      </c>
      <c r="AQ1627">
        <v>319</v>
      </c>
      <c r="AR1627">
        <v>1</v>
      </c>
      <c r="AS1627">
        <v>2.0410156819745E-2</v>
      </c>
      <c r="AT1627">
        <v>5</v>
      </c>
      <c r="AU1627">
        <v>1.4061933027978099E-2</v>
      </c>
      <c r="AV1627">
        <v>1</v>
      </c>
      <c r="AW1627">
        <v>319</v>
      </c>
      <c r="AX1627">
        <v>0.999999999999999</v>
      </c>
      <c r="AY1627" s="73">
        <v>86.814543546866005</v>
      </c>
      <c r="AZ1627">
        <v>317</v>
      </c>
      <c r="BA1627">
        <v>0.99983153973289995</v>
      </c>
      <c r="BB1627">
        <v>305</v>
      </c>
      <c r="BC1627">
        <v>0.88993161526425602</v>
      </c>
      <c r="BD1627">
        <v>11</v>
      </c>
      <c r="BE1627">
        <v>7.9029520859766902E-2</v>
      </c>
      <c r="BF1627">
        <v>91.750433897227893</v>
      </c>
      <c r="BG1627">
        <v>92.994233520988004</v>
      </c>
      <c r="BH1627">
        <v>86.814543546866005</v>
      </c>
      <c r="BI1627">
        <v>89.338671267099002</v>
      </c>
    </row>
    <row r="1628" spans="1:61" x14ac:dyDescent="0.25">
      <c r="A1628" s="10" t="str">
        <f>VLOOKUP(D1628,'Index-Relations'!E:F,2,FALSE)</f>
        <v>ESG</v>
      </c>
      <c r="B1628" t="s">
        <v>3450</v>
      </c>
      <c r="C1628" s="53" t="s">
        <v>3350</v>
      </c>
      <c r="D1628" s="59" t="s">
        <v>3030</v>
      </c>
      <c r="E1628" s="59" t="s">
        <v>5044</v>
      </c>
      <c r="F1628" t="s">
        <v>629</v>
      </c>
      <c r="G1628" t="s">
        <v>628</v>
      </c>
      <c r="H1628" t="s">
        <v>630</v>
      </c>
      <c r="I1628" s="52">
        <v>45505</v>
      </c>
      <c r="J1628" t="s">
        <v>2457</v>
      </c>
      <c r="K1628">
        <v>319</v>
      </c>
      <c r="L1628" s="73">
        <v>91.901926821060002</v>
      </c>
      <c r="M1628">
        <v>317</v>
      </c>
      <c r="N1628">
        <v>0.99982597859616396</v>
      </c>
      <c r="O1628" s="73">
        <v>93.042149747888004</v>
      </c>
      <c r="P1628">
        <v>317</v>
      </c>
      <c r="Q1628">
        <v>0.99982597859616396</v>
      </c>
      <c r="R1628">
        <v>314</v>
      </c>
      <c r="S1628">
        <v>0.99906372713052305</v>
      </c>
      <c r="T1628">
        <v>30.402560399597998</v>
      </c>
      <c r="U1628">
        <v>0.60258048927879504</v>
      </c>
      <c r="V1628">
        <v>230</v>
      </c>
      <c r="W1628">
        <v>8.5089640180022602E-2</v>
      </c>
      <c r="X1628">
        <v>43</v>
      </c>
      <c r="Y1628">
        <v>317</v>
      </c>
      <c r="Z1628">
        <v>0.99982597859616396</v>
      </c>
      <c r="AA1628">
        <v>29.395621097531102</v>
      </c>
      <c r="AB1628">
        <v>303</v>
      </c>
      <c r="AC1628">
        <v>0.96390126952793997</v>
      </c>
      <c r="AD1628">
        <v>14</v>
      </c>
      <c r="AE1628">
        <v>3.5924709068224397E-2</v>
      </c>
      <c r="AF1628">
        <v>2</v>
      </c>
      <c r="AG1628">
        <v>1.7402140383522501E-4</v>
      </c>
      <c r="AH1628">
        <v>5.7566363665870496E-3</v>
      </c>
      <c r="AI1628">
        <v>21</v>
      </c>
      <c r="AJ1628" s="73">
        <v>89.317832428566902</v>
      </c>
      <c r="AK1628">
        <v>317</v>
      </c>
      <c r="AL1628">
        <v>0.99982597859616396</v>
      </c>
      <c r="AM1628">
        <v>0</v>
      </c>
      <c r="AN1628">
        <v>0</v>
      </c>
      <c r="AO1628">
        <v>3.03182758639126E-2</v>
      </c>
      <c r="AP1628">
        <v>3</v>
      </c>
      <c r="AQ1628">
        <v>319</v>
      </c>
      <c r="AR1628">
        <v>1</v>
      </c>
      <c r="AS1628">
        <v>1.9603000000889E-2</v>
      </c>
      <c r="AT1628">
        <v>5</v>
      </c>
      <c r="AU1628">
        <v>1.3514911803972299E-2</v>
      </c>
      <c r="AV1628">
        <v>1</v>
      </c>
      <c r="AW1628">
        <v>318</v>
      </c>
      <c r="AX1628">
        <v>0.99996917338986602</v>
      </c>
      <c r="AY1628" s="73">
        <v>87.179339706548902</v>
      </c>
      <c r="AZ1628">
        <v>317</v>
      </c>
      <c r="BA1628">
        <v>0.99982597859616396</v>
      </c>
      <c r="BB1628">
        <v>306</v>
      </c>
      <c r="BC1628">
        <v>0.89211036903989105</v>
      </c>
      <c r="BD1628">
        <v>10</v>
      </c>
      <c r="BE1628">
        <v>7.7571355096196296E-2</v>
      </c>
      <c r="BF1628">
        <v>91.901926821060002</v>
      </c>
      <c r="BG1628">
        <v>93.042149747888004</v>
      </c>
      <c r="BH1628">
        <v>87.179339706548902</v>
      </c>
      <c r="BI1628">
        <v>89.317832428566902</v>
      </c>
    </row>
    <row r="1629" spans="1:61" x14ac:dyDescent="0.25">
      <c r="A1629" s="10" t="str">
        <f>VLOOKUP(D1629,'Index-Relations'!E:F,2,FALSE)</f>
        <v>ESG</v>
      </c>
      <c r="B1629" t="s">
        <v>3450</v>
      </c>
      <c r="C1629" s="53" t="s">
        <v>2765</v>
      </c>
      <c r="D1629" s="59" t="s">
        <v>3030</v>
      </c>
      <c r="E1629" s="59" t="s">
        <v>5045</v>
      </c>
      <c r="F1629" t="s">
        <v>629</v>
      </c>
      <c r="G1629" t="s">
        <v>628</v>
      </c>
      <c r="H1629" t="s">
        <v>630</v>
      </c>
      <c r="I1629" s="52">
        <v>45474</v>
      </c>
      <c r="J1629" t="s">
        <v>2457</v>
      </c>
      <c r="K1629">
        <v>319</v>
      </c>
      <c r="L1629" s="73">
        <v>92.5073903071399</v>
      </c>
      <c r="M1629">
        <v>317</v>
      </c>
      <c r="N1629">
        <v>0.99979537712190703</v>
      </c>
      <c r="O1629" s="73">
        <v>93.085884069128994</v>
      </c>
      <c r="P1629">
        <v>317</v>
      </c>
      <c r="Q1629">
        <v>0.99979537712190703</v>
      </c>
      <c r="R1629">
        <v>314</v>
      </c>
      <c r="S1629">
        <v>0.99888034394967995</v>
      </c>
      <c r="T1629">
        <v>30.127321291298099</v>
      </c>
      <c r="U1629">
        <v>0.61462316184559695</v>
      </c>
      <c r="V1629">
        <v>228</v>
      </c>
      <c r="W1629">
        <v>8.7271905134731001E-2</v>
      </c>
      <c r="X1629">
        <v>43</v>
      </c>
      <c r="Y1629">
        <v>317</v>
      </c>
      <c r="Z1629">
        <v>0.99979537712190603</v>
      </c>
      <c r="AA1629">
        <v>30.005213646470398</v>
      </c>
      <c r="AB1629">
        <v>303</v>
      </c>
      <c r="AC1629">
        <v>0.96650860939027505</v>
      </c>
      <c r="AD1629">
        <v>14</v>
      </c>
      <c r="AE1629">
        <v>3.32867677316315E-2</v>
      </c>
      <c r="AF1629">
        <v>2</v>
      </c>
      <c r="AG1629">
        <v>2.04622878093307E-4</v>
      </c>
      <c r="AH1629">
        <v>5.87406628058739E-3</v>
      </c>
      <c r="AI1629">
        <v>21</v>
      </c>
      <c r="AJ1629" s="73">
        <v>89.453038925903002</v>
      </c>
      <c r="AK1629">
        <v>317</v>
      </c>
      <c r="AL1629">
        <v>0.99979537712190703</v>
      </c>
      <c r="AM1629">
        <v>0</v>
      </c>
      <c r="AN1629">
        <v>0</v>
      </c>
      <c r="AO1629">
        <v>3.0057066939120799E-2</v>
      </c>
      <c r="AP1629">
        <v>3</v>
      </c>
      <c r="AQ1629">
        <v>319</v>
      </c>
      <c r="AR1629">
        <v>1</v>
      </c>
      <c r="AS1629">
        <v>1.8006652882923E-2</v>
      </c>
      <c r="AT1629">
        <v>5</v>
      </c>
      <c r="AU1629">
        <v>1.20245033151959E-2</v>
      </c>
      <c r="AV1629">
        <v>1</v>
      </c>
      <c r="AW1629">
        <v>318</v>
      </c>
      <c r="AX1629">
        <v>0.99996884979952405</v>
      </c>
      <c r="AY1629" s="73">
        <v>88.862520088625999</v>
      </c>
      <c r="AZ1629">
        <v>317</v>
      </c>
      <c r="BA1629">
        <v>0.99979537712190703</v>
      </c>
      <c r="BB1629">
        <v>306</v>
      </c>
      <c r="BC1629">
        <v>0.89750334704184598</v>
      </c>
      <c r="BD1629">
        <v>10</v>
      </c>
      <c r="BE1629">
        <v>7.2439586019032304E-2</v>
      </c>
      <c r="BF1629">
        <v>92.5073903071399</v>
      </c>
      <c r="BG1629">
        <v>93.085884069128994</v>
      </c>
      <c r="BH1629">
        <v>88.862520088625999</v>
      </c>
      <c r="BI1629">
        <v>89.453038925903002</v>
      </c>
    </row>
    <row r="1630" spans="1:61" x14ac:dyDescent="0.25">
      <c r="A1630" s="10" t="str">
        <f>VLOOKUP(D1630,'Index-Relations'!E:F,2,FALSE)</f>
        <v>ESG</v>
      </c>
      <c r="B1630" t="s">
        <v>3450</v>
      </c>
      <c r="C1630" s="53" t="s">
        <v>2766</v>
      </c>
      <c r="D1630" s="59" t="s">
        <v>3030</v>
      </c>
      <c r="E1630" s="59" t="s">
        <v>5046</v>
      </c>
      <c r="F1630" t="s">
        <v>629</v>
      </c>
      <c r="G1630" t="s">
        <v>628</v>
      </c>
      <c r="H1630" t="s">
        <v>630</v>
      </c>
      <c r="I1630" s="52">
        <v>45446</v>
      </c>
      <c r="J1630" t="s">
        <v>2457</v>
      </c>
      <c r="K1630">
        <v>315</v>
      </c>
      <c r="L1630" s="73">
        <v>92.728026630046998</v>
      </c>
      <c r="M1630">
        <v>314</v>
      </c>
      <c r="N1630">
        <v>0.99980270542958405</v>
      </c>
      <c r="O1630" s="73">
        <v>93.055344741409996</v>
      </c>
      <c r="P1630">
        <v>314</v>
      </c>
      <c r="Q1630">
        <v>0.99980270542958405</v>
      </c>
      <c r="R1630">
        <v>311</v>
      </c>
      <c r="S1630">
        <v>0.998791798142045</v>
      </c>
      <c r="T1630">
        <v>30.219728033437299</v>
      </c>
      <c r="U1630">
        <v>0.61943424547706805</v>
      </c>
      <c r="V1630">
        <v>225</v>
      </c>
      <c r="W1630">
        <v>9.3415424964086197E-2</v>
      </c>
      <c r="X1630">
        <v>43</v>
      </c>
      <c r="Y1630">
        <v>313</v>
      </c>
      <c r="Z1630">
        <v>0.999618491848691</v>
      </c>
      <c r="AA1630">
        <v>30.664835261798199</v>
      </c>
      <c r="AB1630">
        <v>300</v>
      </c>
      <c r="AC1630">
        <v>0.98006629081278396</v>
      </c>
      <c r="AD1630">
        <v>13</v>
      </c>
      <c r="AE1630">
        <v>1.9552201035906502E-2</v>
      </c>
      <c r="AF1630">
        <v>2</v>
      </c>
      <c r="AG1630">
        <v>3.8150815130911999E-4</v>
      </c>
      <c r="AH1630">
        <v>5.6943915067835396E-3</v>
      </c>
      <c r="AI1630">
        <v>21</v>
      </c>
      <c r="AJ1630" s="73">
        <v>89.636713291760998</v>
      </c>
      <c r="AK1630">
        <v>314</v>
      </c>
      <c r="AL1630">
        <v>0.99980270542958405</v>
      </c>
      <c r="AM1630">
        <v>0</v>
      </c>
      <c r="AN1630">
        <v>0</v>
      </c>
      <c r="AO1630">
        <v>3.00735998474468E-2</v>
      </c>
      <c r="AP1630">
        <v>3</v>
      </c>
      <c r="AQ1630">
        <v>315</v>
      </c>
      <c r="AR1630">
        <v>1</v>
      </c>
      <c r="AS1630">
        <v>1.88341611889138E-2</v>
      </c>
      <c r="AT1630">
        <v>5</v>
      </c>
      <c r="AU1630">
        <v>1.22908687973161E-2</v>
      </c>
      <c r="AV1630">
        <v>1</v>
      </c>
      <c r="AW1630">
        <v>315</v>
      </c>
      <c r="AX1630">
        <v>0.999999999999999</v>
      </c>
      <c r="AY1630" s="73">
        <v>89.384998011339903</v>
      </c>
      <c r="AZ1630">
        <v>314</v>
      </c>
      <c r="BA1630">
        <v>0.99980270542958405</v>
      </c>
      <c r="BB1630">
        <v>302</v>
      </c>
      <c r="BC1630">
        <v>0.89462521592982203</v>
      </c>
      <c r="BD1630">
        <v>10</v>
      </c>
      <c r="BE1630">
        <v>7.5301184222730397E-2</v>
      </c>
      <c r="BF1630">
        <v>92.728026630046998</v>
      </c>
      <c r="BG1630">
        <v>93.055344741409996</v>
      </c>
      <c r="BH1630">
        <v>89.384998011339903</v>
      </c>
      <c r="BI1630">
        <v>89.636713291760998</v>
      </c>
    </row>
    <row r="1631" spans="1:61" x14ac:dyDescent="0.25">
      <c r="A1631" s="10" t="str">
        <f>VLOOKUP(D1631,'Index-Relations'!E:F,2,FALSE)</f>
        <v>ESG</v>
      </c>
      <c r="B1631" t="s">
        <v>3450</v>
      </c>
      <c r="C1631" s="53" t="s">
        <v>2767</v>
      </c>
      <c r="D1631" s="59" t="s">
        <v>3030</v>
      </c>
      <c r="E1631" s="59" t="s">
        <v>5047</v>
      </c>
      <c r="F1631" t="s">
        <v>629</v>
      </c>
      <c r="G1631" t="s">
        <v>628</v>
      </c>
      <c r="H1631" t="s">
        <v>630</v>
      </c>
      <c r="I1631" s="52">
        <v>45413</v>
      </c>
      <c r="J1631" t="s">
        <v>2457</v>
      </c>
      <c r="K1631">
        <v>315</v>
      </c>
      <c r="L1631" s="73">
        <v>92.777398392324002</v>
      </c>
      <c r="M1631">
        <v>314</v>
      </c>
      <c r="N1631">
        <v>0.99979986621169403</v>
      </c>
      <c r="O1631" s="73">
        <v>93.047052431054993</v>
      </c>
      <c r="P1631">
        <v>314</v>
      </c>
      <c r="Q1631">
        <v>0.99979986621169403</v>
      </c>
      <c r="R1631">
        <v>311</v>
      </c>
      <c r="S1631">
        <v>0.99877895528590099</v>
      </c>
      <c r="T1631">
        <v>30.314929740734499</v>
      </c>
      <c r="U1631">
        <v>0.62046733282237199</v>
      </c>
      <c r="V1631">
        <v>225</v>
      </c>
      <c r="W1631">
        <v>9.0131245713343994E-2</v>
      </c>
      <c r="X1631">
        <v>42</v>
      </c>
      <c r="Y1631">
        <v>313</v>
      </c>
      <c r="Z1631">
        <v>0.99959984378260003</v>
      </c>
      <c r="AA1631">
        <v>31.634622071797299</v>
      </c>
      <c r="AB1631">
        <v>300</v>
      </c>
      <c r="AC1631">
        <v>0.97997716890269004</v>
      </c>
      <c r="AD1631">
        <v>13</v>
      </c>
      <c r="AE1631">
        <v>1.9622674879910401E-2</v>
      </c>
      <c r="AF1631">
        <v>2</v>
      </c>
      <c r="AG1631">
        <v>4.0015621739873599E-4</v>
      </c>
      <c r="AH1631">
        <v>5.3380315573946799E-3</v>
      </c>
      <c r="AI1631">
        <v>21</v>
      </c>
      <c r="AJ1631" s="73">
        <v>89.661146804024895</v>
      </c>
      <c r="AK1631">
        <v>314</v>
      </c>
      <c r="AL1631">
        <v>0.99979986621169403</v>
      </c>
      <c r="AM1631">
        <v>0</v>
      </c>
      <c r="AN1631">
        <v>0</v>
      </c>
      <c r="AO1631">
        <v>2.9956190770027102E-2</v>
      </c>
      <c r="AP1631">
        <v>3</v>
      </c>
      <c r="AQ1631">
        <v>314</v>
      </c>
      <c r="AR1631">
        <v>0.99979986621169403</v>
      </c>
      <c r="AS1631">
        <v>1.9155177086392701E-2</v>
      </c>
      <c r="AT1631">
        <v>5</v>
      </c>
      <c r="AU1631">
        <v>1.1796839987736301E-2</v>
      </c>
      <c r="AV1631">
        <v>1</v>
      </c>
      <c r="AW1631">
        <v>314</v>
      </c>
      <c r="AX1631">
        <v>0.99979986621169303</v>
      </c>
      <c r="AY1631" s="73">
        <v>89.499346672679906</v>
      </c>
      <c r="AZ1631">
        <v>314</v>
      </c>
      <c r="BA1631">
        <v>0.99979986621169403</v>
      </c>
      <c r="BB1631">
        <v>300</v>
      </c>
      <c r="BC1631">
        <v>0.92918796523736402</v>
      </c>
      <c r="BD1631">
        <v>11</v>
      </c>
      <c r="BE1631">
        <v>4.0655710204302802E-2</v>
      </c>
      <c r="BF1631">
        <v>92.777398392324002</v>
      </c>
      <c r="BG1631">
        <v>93.047052431054993</v>
      </c>
      <c r="BH1631">
        <v>89.499346672679906</v>
      </c>
      <c r="BI1631">
        <v>89.661146804024895</v>
      </c>
    </row>
    <row r="1632" spans="1:61" x14ac:dyDescent="0.25">
      <c r="A1632" s="10" t="str">
        <f>VLOOKUP(D1632,'Index-Relations'!E:F,2,FALSE)</f>
        <v>ESG</v>
      </c>
      <c r="B1632" t="s">
        <v>3450</v>
      </c>
      <c r="C1632" s="53" t="s">
        <v>2768</v>
      </c>
      <c r="D1632" s="59" t="s">
        <v>3030</v>
      </c>
      <c r="E1632" s="59" t="s">
        <v>5048</v>
      </c>
      <c r="F1632" t="s">
        <v>629</v>
      </c>
      <c r="G1632" t="s">
        <v>628</v>
      </c>
      <c r="H1632" t="s">
        <v>630</v>
      </c>
      <c r="I1632" s="52">
        <v>45383</v>
      </c>
      <c r="J1632" t="s">
        <v>2457</v>
      </c>
      <c r="K1632">
        <v>316</v>
      </c>
      <c r="L1632">
        <v>94.576899599339498</v>
      </c>
      <c r="M1632">
        <v>315</v>
      </c>
      <c r="N1632">
        <v>0.99981446508267202</v>
      </c>
      <c r="O1632">
        <v>94.573440483186303</v>
      </c>
      <c r="P1632">
        <v>315</v>
      </c>
      <c r="Q1632">
        <v>0.99981446508267202</v>
      </c>
      <c r="R1632">
        <v>312</v>
      </c>
      <c r="S1632">
        <v>0.99881177998979598</v>
      </c>
      <c r="T1632">
        <v>30.137420717502199</v>
      </c>
      <c r="U1632">
        <v>0.61570767615921196</v>
      </c>
      <c r="V1632">
        <v>226</v>
      </c>
      <c r="W1632">
        <v>8.9368761926395299E-2</v>
      </c>
      <c r="X1632">
        <v>42</v>
      </c>
      <c r="Y1632">
        <v>314</v>
      </c>
      <c r="Z1632">
        <v>0.99958590835471695</v>
      </c>
      <c r="AA1632">
        <v>30.352404740359098</v>
      </c>
      <c r="AB1632">
        <v>301</v>
      </c>
      <c r="AC1632">
        <v>0.98028146006660399</v>
      </c>
      <c r="AD1632">
        <v>13</v>
      </c>
      <c r="AE1632">
        <v>1.9304448288113601E-2</v>
      </c>
      <c r="AF1632">
        <v>2</v>
      </c>
      <c r="AG1632">
        <v>4.1409164528194003E-4</v>
      </c>
      <c r="AH1632">
        <v>5.3224015613665496E-3</v>
      </c>
      <c r="AI1632">
        <v>21</v>
      </c>
      <c r="AJ1632">
        <v>92.675826925270599</v>
      </c>
      <c r="AK1632">
        <v>315</v>
      </c>
      <c r="AL1632">
        <v>0.99981446508267202</v>
      </c>
      <c r="AM1632">
        <v>0</v>
      </c>
      <c r="AN1632">
        <v>0</v>
      </c>
      <c r="AO1632">
        <v>2.6192725910958298E-2</v>
      </c>
      <c r="AP1632">
        <v>3</v>
      </c>
      <c r="AQ1632">
        <v>315</v>
      </c>
      <c r="AR1632">
        <v>0.99981446508267202</v>
      </c>
      <c r="AS1632">
        <v>1.8604340888929101E-2</v>
      </c>
      <c r="AT1632">
        <v>5</v>
      </c>
      <c r="AU1632">
        <v>1.10170284291333E-2</v>
      </c>
      <c r="AV1632">
        <v>1</v>
      </c>
      <c r="AW1632">
        <v>315</v>
      </c>
      <c r="AX1632">
        <v>0.99981446508267202</v>
      </c>
      <c r="AY1632">
        <v>93.144842623669206</v>
      </c>
      <c r="AZ1632">
        <v>315</v>
      </c>
      <c r="BA1632">
        <v>0.99981446508267202</v>
      </c>
      <c r="BB1632">
        <v>301</v>
      </c>
      <c r="BC1632">
        <v>0.93353384551026997</v>
      </c>
      <c r="BD1632">
        <v>11</v>
      </c>
      <c r="BE1632">
        <v>4.0087893661444399E-2</v>
      </c>
      <c r="BF1632">
        <v>92.994464018610003</v>
      </c>
      <c r="BG1632">
        <v>93.057806280607906</v>
      </c>
      <c r="BH1632">
        <v>90.056034002692996</v>
      </c>
      <c r="BI1632">
        <v>89.742767573239007</v>
      </c>
    </row>
    <row r="1633" spans="1:61" x14ac:dyDescent="0.25">
      <c r="A1633" s="10" t="str">
        <f>VLOOKUP(D1633,'Index-Relations'!E:F,2,FALSE)</f>
        <v>ESG</v>
      </c>
      <c r="B1633" t="s">
        <v>3450</v>
      </c>
      <c r="C1633" s="53" t="s">
        <v>2769</v>
      </c>
      <c r="D1633" s="59" t="s">
        <v>3030</v>
      </c>
      <c r="E1633" s="59" t="s">
        <v>5049</v>
      </c>
      <c r="F1633" t="s">
        <v>629</v>
      </c>
      <c r="G1633" t="s">
        <v>628</v>
      </c>
      <c r="H1633" t="s">
        <v>630</v>
      </c>
      <c r="I1633" s="52">
        <v>45352</v>
      </c>
      <c r="J1633" t="s">
        <v>2457</v>
      </c>
      <c r="K1633">
        <v>316</v>
      </c>
      <c r="L1633">
        <v>94.648285570321505</v>
      </c>
      <c r="M1633">
        <v>315</v>
      </c>
      <c r="N1633">
        <v>0.99981535146430001</v>
      </c>
      <c r="O1633">
        <v>94.562451417055399</v>
      </c>
      <c r="P1633">
        <v>315</v>
      </c>
      <c r="Q1633">
        <v>0.99981535146430001</v>
      </c>
      <c r="R1633">
        <v>312</v>
      </c>
      <c r="S1633">
        <v>0.99891309375943904</v>
      </c>
      <c r="T1633">
        <v>29.958723500004002</v>
      </c>
      <c r="U1633">
        <v>0.58223829135412897</v>
      </c>
      <c r="V1633">
        <v>221</v>
      </c>
      <c r="W1633">
        <v>7.8230886656459997E-2</v>
      </c>
      <c r="X1633">
        <v>35</v>
      </c>
      <c r="Y1633">
        <v>314</v>
      </c>
      <c r="Z1633">
        <v>0.99962129720136095</v>
      </c>
      <c r="AA1633">
        <v>32.491257606710398</v>
      </c>
      <c r="AB1633">
        <v>301</v>
      </c>
      <c r="AC1633">
        <v>0.98066645200911895</v>
      </c>
      <c r="AD1633">
        <v>13</v>
      </c>
      <c r="AE1633">
        <v>1.8954845192242699E-2</v>
      </c>
      <c r="AF1633">
        <v>2</v>
      </c>
      <c r="AG1633">
        <v>3.78702798638067E-4</v>
      </c>
      <c r="AH1633">
        <v>1.3692306317217499E-3</v>
      </c>
      <c r="AI1633">
        <v>10</v>
      </c>
      <c r="AJ1633">
        <v>92.741160311129605</v>
      </c>
      <c r="AK1633">
        <v>315</v>
      </c>
      <c r="AL1633">
        <v>0.99981535146430001</v>
      </c>
      <c r="AM1633">
        <v>0</v>
      </c>
      <c r="AN1633">
        <v>0</v>
      </c>
      <c r="AO1633">
        <v>2.5127201140997701E-2</v>
      </c>
      <c r="AP1633">
        <v>3</v>
      </c>
      <c r="AQ1633">
        <v>315</v>
      </c>
      <c r="AR1633">
        <v>0.99981535146430001</v>
      </c>
      <c r="AS1633">
        <v>1.80128151889557E-2</v>
      </c>
      <c r="AT1633">
        <v>5</v>
      </c>
      <c r="AU1633">
        <v>1.1115056018650401E-2</v>
      </c>
      <c r="AV1633">
        <v>1</v>
      </c>
      <c r="AW1633">
        <v>315</v>
      </c>
      <c r="AX1633">
        <v>0.99981535146430001</v>
      </c>
      <c r="AY1633">
        <v>93.289392142324004</v>
      </c>
      <c r="AZ1633">
        <v>315</v>
      </c>
      <c r="BA1633">
        <v>0.99981535146430001</v>
      </c>
      <c r="BB1633">
        <v>301</v>
      </c>
      <c r="BC1633">
        <v>0.935476343849027</v>
      </c>
      <c r="BD1633">
        <v>11</v>
      </c>
      <c r="BE1633">
        <v>3.9211806474274302E-2</v>
      </c>
      <c r="BF1633">
        <v>93.079137753634001</v>
      </c>
      <c r="BG1633">
        <v>93.054147632420893</v>
      </c>
      <c r="BH1633">
        <v>90.267457230047896</v>
      </c>
      <c r="BI1633">
        <v>89.769700545915995</v>
      </c>
    </row>
    <row r="1634" spans="1:61" x14ac:dyDescent="0.25">
      <c r="A1634" s="10" t="str">
        <f>VLOOKUP(D1634,'Index-Relations'!E:F,2,FALSE)</f>
        <v>ESG</v>
      </c>
      <c r="B1634" t="s">
        <v>3450</v>
      </c>
      <c r="C1634" s="53" t="s">
        <v>2770</v>
      </c>
      <c r="D1634" s="59" t="s">
        <v>3030</v>
      </c>
      <c r="E1634" s="59" t="s">
        <v>5050</v>
      </c>
      <c r="F1634" t="s">
        <v>629</v>
      </c>
      <c r="G1634" t="s">
        <v>628</v>
      </c>
      <c r="H1634" t="s">
        <v>630</v>
      </c>
      <c r="I1634" s="52">
        <v>45323</v>
      </c>
      <c r="J1634" t="s">
        <v>2457</v>
      </c>
      <c r="K1634">
        <v>316</v>
      </c>
      <c r="L1634">
        <v>94.721687257093194</v>
      </c>
      <c r="M1634">
        <v>315</v>
      </c>
      <c r="N1634">
        <v>1</v>
      </c>
      <c r="O1634">
        <v>94.526649265695895</v>
      </c>
      <c r="P1634">
        <v>315</v>
      </c>
      <c r="Q1634">
        <v>1</v>
      </c>
      <c r="R1634">
        <v>312</v>
      </c>
      <c r="S1634">
        <v>0.999168396419024</v>
      </c>
      <c r="T1634">
        <v>29.935905472755099</v>
      </c>
      <c r="U1634">
        <v>0.57420329509930501</v>
      </c>
      <c r="V1634">
        <v>220</v>
      </c>
      <c r="W1634">
        <v>7.7288217467300704E-2</v>
      </c>
      <c r="X1634">
        <v>35</v>
      </c>
      <c r="Y1634">
        <v>314</v>
      </c>
      <c r="Z1634">
        <v>0.99982727104936198</v>
      </c>
      <c r="AA1634">
        <v>30.859741929918201</v>
      </c>
      <c r="AB1634">
        <v>302</v>
      </c>
      <c r="AC1634">
        <v>0.98174078870701198</v>
      </c>
      <c r="AD1634">
        <v>12</v>
      </c>
      <c r="AE1634">
        <v>1.80864823423511E-2</v>
      </c>
      <c r="AF1634">
        <v>2</v>
      </c>
      <c r="AG1634">
        <v>1.7272895063658299E-4</v>
      </c>
      <c r="AH1634">
        <v>1.5287083959337801E-3</v>
      </c>
      <c r="AI1634">
        <v>11</v>
      </c>
      <c r="AJ1634">
        <v>92.837532202308907</v>
      </c>
      <c r="AK1634">
        <v>315</v>
      </c>
      <c r="AL1634">
        <v>1</v>
      </c>
      <c r="AM1634">
        <v>0</v>
      </c>
      <c r="AN1634">
        <v>0</v>
      </c>
      <c r="AO1634">
        <v>2.5185401292391201E-2</v>
      </c>
      <c r="AP1634">
        <v>3</v>
      </c>
      <c r="AQ1634">
        <v>315</v>
      </c>
      <c r="AR1634">
        <v>1</v>
      </c>
      <c r="AS1634">
        <v>1.73822702076524E-2</v>
      </c>
      <c r="AT1634">
        <v>5</v>
      </c>
      <c r="AU1634">
        <v>1.14279341880828E-2</v>
      </c>
      <c r="AV1634">
        <v>1</v>
      </c>
      <c r="AW1634">
        <v>315</v>
      </c>
      <c r="AX1634">
        <v>1</v>
      </c>
      <c r="AY1634">
        <v>93.4038005889727</v>
      </c>
      <c r="AZ1634">
        <v>315</v>
      </c>
      <c r="BA1634">
        <v>1</v>
      </c>
      <c r="BB1634">
        <v>301</v>
      </c>
      <c r="BC1634">
        <v>0.93305579007680295</v>
      </c>
      <c r="BD1634">
        <v>11</v>
      </c>
      <c r="BE1634">
        <v>4.1758808630805201E-2</v>
      </c>
      <c r="BF1634">
        <v>93.210676749808897</v>
      </c>
      <c r="BG1634">
        <v>93.061115861891906</v>
      </c>
      <c r="BH1634">
        <v>90.391356879991903</v>
      </c>
      <c r="BI1634">
        <v>90.014740901864002</v>
      </c>
    </row>
    <row r="1635" spans="1:61" x14ac:dyDescent="0.25">
      <c r="A1635" s="10" t="str">
        <f>VLOOKUP(D1635,'Index-Relations'!E:F,2,FALSE)</f>
        <v>ESG</v>
      </c>
      <c r="B1635" t="s">
        <v>3450</v>
      </c>
      <c r="C1635" s="53" t="s">
        <v>2760</v>
      </c>
      <c r="D1635" s="59" t="s">
        <v>3031</v>
      </c>
      <c r="E1635" s="59" t="s">
        <v>5051</v>
      </c>
      <c r="F1635" t="s">
        <v>632</v>
      </c>
      <c r="G1635" t="s">
        <v>631</v>
      </c>
      <c r="H1635" t="s">
        <v>633</v>
      </c>
      <c r="I1635" s="52">
        <v>45658</v>
      </c>
      <c r="J1635" t="s">
        <v>2457</v>
      </c>
      <c r="K1635">
        <v>319</v>
      </c>
      <c r="L1635" s="73">
        <v>93.316235432823902</v>
      </c>
      <c r="M1635">
        <v>317</v>
      </c>
      <c r="N1635">
        <v>0.99958142093673796</v>
      </c>
      <c r="O1635" s="73">
        <v>93.627950059957001</v>
      </c>
      <c r="P1635">
        <v>317</v>
      </c>
      <c r="Q1635">
        <v>0.99958142093673796</v>
      </c>
      <c r="R1635">
        <v>313</v>
      </c>
      <c r="S1635">
        <v>0.998391754101287</v>
      </c>
      <c r="T1635">
        <v>32.846233125086798</v>
      </c>
      <c r="U1635">
        <v>0.63708113488503804</v>
      </c>
      <c r="V1635">
        <v>228</v>
      </c>
      <c r="W1635">
        <v>8.38454033620019E-2</v>
      </c>
      <c r="X1635">
        <v>41</v>
      </c>
      <c r="Y1635">
        <v>317</v>
      </c>
      <c r="Z1635">
        <v>0.99958142093673896</v>
      </c>
      <c r="AA1635">
        <v>35.100082104343102</v>
      </c>
      <c r="AB1635">
        <v>303</v>
      </c>
      <c r="AC1635">
        <v>0.97162983452643303</v>
      </c>
      <c r="AD1635">
        <v>14</v>
      </c>
      <c r="AE1635">
        <v>2.79515864103052E-2</v>
      </c>
      <c r="AF1635">
        <v>2</v>
      </c>
      <c r="AG1635">
        <v>4.1857906326080499E-4</v>
      </c>
      <c r="AH1635">
        <v>4.86293819927413E-3</v>
      </c>
      <c r="AI1635">
        <v>22</v>
      </c>
      <c r="AJ1635" s="73">
        <v>89.428569438412893</v>
      </c>
      <c r="AK1635">
        <v>317</v>
      </c>
      <c r="AL1635">
        <v>0.99958142093673796</v>
      </c>
      <c r="AM1635">
        <v>0</v>
      </c>
      <c r="AN1635">
        <v>0</v>
      </c>
      <c r="AO1635">
        <v>4.3227094236778202E-2</v>
      </c>
      <c r="AP1635">
        <v>3</v>
      </c>
      <c r="AQ1635">
        <v>318</v>
      </c>
      <c r="AR1635">
        <v>0.99974210204318903</v>
      </c>
      <c r="AS1635">
        <v>2.69285828904876E-2</v>
      </c>
      <c r="AT1635">
        <v>5</v>
      </c>
      <c r="AU1635">
        <v>0</v>
      </c>
      <c r="AV1635">
        <v>0</v>
      </c>
      <c r="AW1635">
        <v>318</v>
      </c>
      <c r="AX1635">
        <v>0.99974210204318903</v>
      </c>
      <c r="AY1635" s="73">
        <v>90.559366154879001</v>
      </c>
      <c r="AZ1635">
        <v>317</v>
      </c>
      <c r="BA1635">
        <v>0.99958142093673796</v>
      </c>
      <c r="BB1635">
        <v>307</v>
      </c>
      <c r="BC1635">
        <v>0.939360397100794</v>
      </c>
      <c r="BD1635">
        <v>8</v>
      </c>
      <c r="BE1635">
        <v>1.7154610705616899E-2</v>
      </c>
      <c r="BF1635">
        <v>93.316235432823902</v>
      </c>
      <c r="BG1635">
        <v>93.627950059957001</v>
      </c>
      <c r="BH1635">
        <v>90.559366154879001</v>
      </c>
      <c r="BI1635">
        <v>89.428569438412893</v>
      </c>
    </row>
    <row r="1636" spans="1:61" x14ac:dyDescent="0.25">
      <c r="A1636" s="10" t="str">
        <f>VLOOKUP(D1636,'Index-Relations'!E:F,2,FALSE)</f>
        <v>ESG</v>
      </c>
      <c r="B1636" t="s">
        <v>3450</v>
      </c>
      <c r="C1636" s="53" t="s">
        <v>2761</v>
      </c>
      <c r="D1636" s="59" t="s">
        <v>3031</v>
      </c>
      <c r="E1636" s="59" t="s">
        <v>5052</v>
      </c>
      <c r="F1636" t="s">
        <v>632</v>
      </c>
      <c r="G1636" t="s">
        <v>631</v>
      </c>
      <c r="H1636" t="s">
        <v>633</v>
      </c>
      <c r="I1636" s="52">
        <v>45628</v>
      </c>
      <c r="J1636" t="s">
        <v>2457</v>
      </c>
      <c r="K1636">
        <v>325</v>
      </c>
      <c r="L1636" s="73">
        <v>91.353162517968997</v>
      </c>
      <c r="M1636">
        <v>322</v>
      </c>
      <c r="N1636">
        <v>0.99960733354572195</v>
      </c>
      <c r="O1636" s="73">
        <v>93.112792606635907</v>
      </c>
      <c r="P1636">
        <v>322</v>
      </c>
      <c r="Q1636">
        <v>0.99960733354572195</v>
      </c>
      <c r="R1636">
        <v>319</v>
      </c>
      <c r="S1636">
        <v>0.99886609562533202</v>
      </c>
      <c r="T1636">
        <v>30.438491072295399</v>
      </c>
      <c r="U1636">
        <v>0.58109262977735399</v>
      </c>
      <c r="V1636">
        <v>232</v>
      </c>
      <c r="W1636">
        <v>7.6733740014250706E-2</v>
      </c>
      <c r="X1636">
        <v>43</v>
      </c>
      <c r="Y1636">
        <v>322</v>
      </c>
      <c r="Z1636">
        <v>0.99960733354572195</v>
      </c>
      <c r="AA1636">
        <v>27.193676188583598</v>
      </c>
      <c r="AB1636">
        <v>307</v>
      </c>
      <c r="AC1636">
        <v>0.96324920725061702</v>
      </c>
      <c r="AD1636">
        <v>15</v>
      </c>
      <c r="AE1636">
        <v>3.63581262951055E-2</v>
      </c>
      <c r="AF1636">
        <v>3</v>
      </c>
      <c r="AG1636">
        <v>3.92666454276865E-4</v>
      </c>
      <c r="AH1636">
        <v>5.7096785438202503E-3</v>
      </c>
      <c r="AI1636">
        <v>22</v>
      </c>
      <c r="AJ1636" s="73">
        <v>88.493162051604898</v>
      </c>
      <c r="AK1636">
        <v>322</v>
      </c>
      <c r="AL1636">
        <v>0.99960733354572195</v>
      </c>
      <c r="AM1636">
        <v>0</v>
      </c>
      <c r="AN1636">
        <v>0</v>
      </c>
      <c r="AO1636">
        <v>3.2057602379221603E-2</v>
      </c>
      <c r="AP1636">
        <v>3</v>
      </c>
      <c r="AQ1636">
        <v>324</v>
      </c>
      <c r="AR1636">
        <v>0.99977487465978698</v>
      </c>
      <c r="AS1636">
        <v>1.98310166500178E-2</v>
      </c>
      <c r="AT1636">
        <v>5</v>
      </c>
      <c r="AU1636">
        <v>0</v>
      </c>
      <c r="AV1636">
        <v>0</v>
      </c>
      <c r="AW1636">
        <v>324</v>
      </c>
      <c r="AX1636">
        <v>0.99977487465978698</v>
      </c>
      <c r="AY1636" s="73">
        <v>86.076251936158002</v>
      </c>
      <c r="AZ1636">
        <v>322</v>
      </c>
      <c r="BA1636">
        <v>0.99960733354572195</v>
      </c>
      <c r="BB1636">
        <v>311</v>
      </c>
      <c r="BC1636">
        <v>0.89780767322629995</v>
      </c>
      <c r="BD1636">
        <v>10</v>
      </c>
      <c r="BE1636">
        <v>6.9909599054265095E-2</v>
      </c>
      <c r="BF1636">
        <v>91.353162517968997</v>
      </c>
      <c r="BG1636">
        <v>93.112792606635907</v>
      </c>
      <c r="BH1636">
        <v>86.076251936158002</v>
      </c>
      <c r="BI1636">
        <v>88.493162051604898</v>
      </c>
    </row>
    <row r="1637" spans="1:61" x14ac:dyDescent="0.25">
      <c r="A1637" s="10" t="str">
        <f>VLOOKUP(D1637,'Index-Relations'!E:F,2,FALSE)</f>
        <v>ESG</v>
      </c>
      <c r="B1637" t="s">
        <v>3450</v>
      </c>
      <c r="C1637" s="53" t="s">
        <v>2762</v>
      </c>
      <c r="D1637" s="59" t="s">
        <v>3031</v>
      </c>
      <c r="E1637" s="59" t="s">
        <v>5053</v>
      </c>
      <c r="F1637" t="s">
        <v>632</v>
      </c>
      <c r="G1637" t="s">
        <v>631</v>
      </c>
      <c r="H1637" t="s">
        <v>633</v>
      </c>
      <c r="I1637" s="52">
        <v>45597</v>
      </c>
      <c r="J1637" t="s">
        <v>2457</v>
      </c>
      <c r="K1637">
        <v>325</v>
      </c>
      <c r="L1637" s="73">
        <v>91.410536722337994</v>
      </c>
      <c r="M1637">
        <v>322</v>
      </c>
      <c r="N1637">
        <v>0.99956601399678602</v>
      </c>
      <c r="O1637" s="73">
        <v>93.149281377348998</v>
      </c>
      <c r="P1637">
        <v>322</v>
      </c>
      <c r="Q1637">
        <v>0.99956601399678602</v>
      </c>
      <c r="R1637">
        <v>319</v>
      </c>
      <c r="S1637">
        <v>0.99879592764451197</v>
      </c>
      <c r="T1637">
        <v>30.8130688488042</v>
      </c>
      <c r="U1637">
        <v>0.58251622276116899</v>
      </c>
      <c r="V1637">
        <v>231</v>
      </c>
      <c r="W1637">
        <v>7.7633916025354299E-2</v>
      </c>
      <c r="X1637">
        <v>43</v>
      </c>
      <c r="Y1637">
        <v>322</v>
      </c>
      <c r="Z1637">
        <v>0.99956601399678602</v>
      </c>
      <c r="AA1637">
        <v>28.088375776723598</v>
      </c>
      <c r="AB1637">
        <v>307</v>
      </c>
      <c r="AC1637">
        <v>0.96122487641158705</v>
      </c>
      <c r="AD1637">
        <v>15</v>
      </c>
      <c r="AE1637">
        <v>3.8341137585198602E-2</v>
      </c>
      <c r="AF1637">
        <v>3</v>
      </c>
      <c r="AG1637">
        <v>4.3398600321373199E-4</v>
      </c>
      <c r="AH1637">
        <v>8.2926934998137792E-3</v>
      </c>
      <c r="AI1637">
        <v>22</v>
      </c>
      <c r="AJ1637" s="73">
        <v>88.643771114085993</v>
      </c>
      <c r="AK1637">
        <v>322</v>
      </c>
      <c r="AL1637">
        <v>0.99956601399678602</v>
      </c>
      <c r="AM1637">
        <v>0</v>
      </c>
      <c r="AN1637">
        <v>0</v>
      </c>
      <c r="AO1637">
        <v>3.2989143195489998E-2</v>
      </c>
      <c r="AP1637">
        <v>3</v>
      </c>
      <c r="AQ1637">
        <v>324</v>
      </c>
      <c r="AR1637">
        <v>0.99972289651165303</v>
      </c>
      <c r="AS1637">
        <v>2.0211529600016001E-2</v>
      </c>
      <c r="AT1637">
        <v>5</v>
      </c>
      <c r="AU1637">
        <v>0</v>
      </c>
      <c r="AV1637">
        <v>0</v>
      </c>
      <c r="AW1637">
        <v>324</v>
      </c>
      <c r="AX1637">
        <v>0.99972289651165402</v>
      </c>
      <c r="AY1637" s="73">
        <v>86.153505646801904</v>
      </c>
      <c r="AZ1637">
        <v>322</v>
      </c>
      <c r="BA1637">
        <v>0.99956601399678602</v>
      </c>
      <c r="BB1637">
        <v>310</v>
      </c>
      <c r="BC1637">
        <v>0.889830002201079</v>
      </c>
      <c r="BD1637">
        <v>11</v>
      </c>
      <c r="BE1637">
        <v>7.6903751115083602E-2</v>
      </c>
      <c r="BF1637">
        <v>91.410536722337994</v>
      </c>
      <c r="BG1637">
        <v>93.149281377348998</v>
      </c>
      <c r="BH1637">
        <v>86.153505646801904</v>
      </c>
      <c r="BI1637">
        <v>88.643771114085993</v>
      </c>
    </row>
    <row r="1638" spans="1:61" x14ac:dyDescent="0.25">
      <c r="A1638" s="10" t="str">
        <f>VLOOKUP(D1638,'Index-Relations'!E:F,2,FALSE)</f>
        <v>ESG</v>
      </c>
      <c r="B1638" t="s">
        <v>3450</v>
      </c>
      <c r="C1638" s="53" t="s">
        <v>2763</v>
      </c>
      <c r="D1638" s="59" t="s">
        <v>3031</v>
      </c>
      <c r="E1638" s="59" t="s">
        <v>5054</v>
      </c>
      <c r="F1638" t="s">
        <v>632</v>
      </c>
      <c r="G1638" t="s">
        <v>631</v>
      </c>
      <c r="H1638" t="s">
        <v>633</v>
      </c>
      <c r="I1638" s="52">
        <v>45566</v>
      </c>
      <c r="J1638" t="s">
        <v>2457</v>
      </c>
      <c r="K1638">
        <v>325</v>
      </c>
      <c r="L1638" s="73">
        <v>91.455225692522006</v>
      </c>
      <c r="M1638">
        <v>322</v>
      </c>
      <c r="N1638">
        <v>0.99955651740890405</v>
      </c>
      <c r="O1638" s="73">
        <v>93.141259472469997</v>
      </c>
      <c r="P1638">
        <v>322</v>
      </c>
      <c r="Q1638">
        <v>0.99955651740890405</v>
      </c>
      <c r="R1638">
        <v>319</v>
      </c>
      <c r="S1638">
        <v>0.99873500574412999</v>
      </c>
      <c r="T1638">
        <v>30.669346815782099</v>
      </c>
      <c r="U1638">
        <v>0.58317822045381795</v>
      </c>
      <c r="V1638">
        <v>231</v>
      </c>
      <c r="W1638">
        <v>7.8555743424043298E-2</v>
      </c>
      <c r="X1638">
        <v>43</v>
      </c>
      <c r="Y1638">
        <v>322</v>
      </c>
      <c r="Z1638">
        <v>0.99955651740890505</v>
      </c>
      <c r="AA1638">
        <v>27.6218438393506</v>
      </c>
      <c r="AB1638">
        <v>308</v>
      </c>
      <c r="AC1638">
        <v>0.96643004566415602</v>
      </c>
      <c r="AD1638">
        <v>14</v>
      </c>
      <c r="AE1638">
        <v>3.3126471744747997E-2</v>
      </c>
      <c r="AF1638">
        <v>3</v>
      </c>
      <c r="AG1638">
        <v>4.43482591095133E-4</v>
      </c>
      <c r="AH1638">
        <v>5.6905951076796097E-3</v>
      </c>
      <c r="AI1638">
        <v>22</v>
      </c>
      <c r="AJ1638" s="73">
        <v>88.753499696526006</v>
      </c>
      <c r="AK1638">
        <v>322</v>
      </c>
      <c r="AL1638">
        <v>0.99955651740890405</v>
      </c>
      <c r="AM1638">
        <v>0</v>
      </c>
      <c r="AN1638">
        <v>0</v>
      </c>
      <c r="AO1638">
        <v>3.47569178495808E-2</v>
      </c>
      <c r="AP1638">
        <v>3</v>
      </c>
      <c r="AQ1638">
        <v>324</v>
      </c>
      <c r="AR1638">
        <v>0.99971015576960798</v>
      </c>
      <c r="AS1638">
        <v>2.0253881363544401E-2</v>
      </c>
      <c r="AT1638">
        <v>5</v>
      </c>
      <c r="AU1638">
        <v>0</v>
      </c>
      <c r="AV1638">
        <v>0</v>
      </c>
      <c r="AW1638">
        <v>324</v>
      </c>
      <c r="AX1638">
        <v>0.99971015576960798</v>
      </c>
      <c r="AY1638" s="73">
        <v>86.205431049680897</v>
      </c>
      <c r="AZ1638">
        <v>322</v>
      </c>
      <c r="BA1638">
        <v>0.99955651740890405</v>
      </c>
      <c r="BB1638">
        <v>310</v>
      </c>
      <c r="BC1638">
        <v>0.88783395252750297</v>
      </c>
      <c r="BD1638">
        <v>11</v>
      </c>
      <c r="BE1638">
        <v>7.7119285392523995E-2</v>
      </c>
      <c r="BF1638">
        <v>91.455225692522006</v>
      </c>
      <c r="BG1638">
        <v>93.141259472469997</v>
      </c>
      <c r="BH1638">
        <v>86.205431049680897</v>
      </c>
      <c r="BI1638">
        <v>88.753499696526006</v>
      </c>
    </row>
    <row r="1639" spans="1:61" x14ac:dyDescent="0.25">
      <c r="A1639" s="10" t="str">
        <f>VLOOKUP(D1639,'Index-Relations'!E:F,2,FALSE)</f>
        <v>ESG</v>
      </c>
      <c r="B1639" t="s">
        <v>3450</v>
      </c>
      <c r="C1639" s="53" t="s">
        <v>2764</v>
      </c>
      <c r="D1639" s="59" t="s">
        <v>3031</v>
      </c>
      <c r="E1639" s="59" t="s">
        <v>5055</v>
      </c>
      <c r="F1639" t="s">
        <v>632</v>
      </c>
      <c r="G1639" t="s">
        <v>631</v>
      </c>
      <c r="H1639" t="s">
        <v>633</v>
      </c>
      <c r="I1639" s="52">
        <v>45537</v>
      </c>
      <c r="J1639" t="s">
        <v>2457</v>
      </c>
      <c r="K1639">
        <v>324</v>
      </c>
      <c r="L1639" s="73">
        <v>91.836626559647996</v>
      </c>
      <c r="M1639">
        <v>322</v>
      </c>
      <c r="N1639">
        <v>0.99983111263847801</v>
      </c>
      <c r="O1639" s="73">
        <v>93.123982981504895</v>
      </c>
      <c r="P1639">
        <v>322</v>
      </c>
      <c r="Q1639">
        <v>0.99983111263847801</v>
      </c>
      <c r="R1639">
        <v>319</v>
      </c>
      <c r="S1639">
        <v>0.99911847056750702</v>
      </c>
      <c r="T1639">
        <v>30.804245635661001</v>
      </c>
      <c r="U1639">
        <v>0.58742374421360199</v>
      </c>
      <c r="V1639">
        <v>231</v>
      </c>
      <c r="W1639">
        <v>7.9383687353359197E-2</v>
      </c>
      <c r="X1639">
        <v>43</v>
      </c>
      <c r="Y1639">
        <v>322</v>
      </c>
      <c r="Z1639">
        <v>0.99983111263847702</v>
      </c>
      <c r="AA1639">
        <v>29.362650575430902</v>
      </c>
      <c r="AB1639">
        <v>307</v>
      </c>
      <c r="AC1639">
        <v>0.96240970069076104</v>
      </c>
      <c r="AD1639">
        <v>15</v>
      </c>
      <c r="AE1639">
        <v>3.7421411947715401E-2</v>
      </c>
      <c r="AF1639">
        <v>2</v>
      </c>
      <c r="AG1639">
        <v>1.6888736152275501E-4</v>
      </c>
      <c r="AH1639">
        <v>5.7072770833778196E-3</v>
      </c>
      <c r="AI1639">
        <v>21</v>
      </c>
      <c r="AJ1639" s="73">
        <v>89.413483878750895</v>
      </c>
      <c r="AK1639">
        <v>322</v>
      </c>
      <c r="AL1639">
        <v>0.99983111263847801</v>
      </c>
      <c r="AM1639">
        <v>0</v>
      </c>
      <c r="AN1639">
        <v>0</v>
      </c>
      <c r="AO1639">
        <v>3.1117556174540002E-2</v>
      </c>
      <c r="AP1639">
        <v>3</v>
      </c>
      <c r="AQ1639">
        <v>324</v>
      </c>
      <c r="AR1639">
        <v>0.999999999999999</v>
      </c>
      <c r="AS1639">
        <v>2.0461902339832801E-2</v>
      </c>
      <c r="AT1639">
        <v>5</v>
      </c>
      <c r="AU1639">
        <v>0</v>
      </c>
      <c r="AV1639">
        <v>0</v>
      </c>
      <c r="AW1639">
        <v>324</v>
      </c>
      <c r="AX1639">
        <v>0.999999999999999</v>
      </c>
      <c r="AY1639" s="73">
        <v>86.818498283251898</v>
      </c>
      <c r="AZ1639">
        <v>322</v>
      </c>
      <c r="BA1639">
        <v>0.99983111263847801</v>
      </c>
      <c r="BB1639">
        <v>310</v>
      </c>
      <c r="BC1639">
        <v>0.88965256077860599</v>
      </c>
      <c r="BD1639">
        <v>11</v>
      </c>
      <c r="BE1639">
        <v>7.9229883046853203E-2</v>
      </c>
      <c r="BF1639">
        <v>91.836626559647996</v>
      </c>
      <c r="BG1639">
        <v>93.123982981504895</v>
      </c>
      <c r="BH1639">
        <v>86.818498283251898</v>
      </c>
      <c r="BI1639">
        <v>89.413483878750895</v>
      </c>
    </row>
    <row r="1640" spans="1:61" x14ac:dyDescent="0.25">
      <c r="A1640" s="10" t="str">
        <f>VLOOKUP(D1640,'Index-Relations'!E:F,2,FALSE)</f>
        <v>ESG</v>
      </c>
      <c r="B1640" t="s">
        <v>3450</v>
      </c>
      <c r="C1640" s="53" t="s">
        <v>3350</v>
      </c>
      <c r="D1640" s="59" t="s">
        <v>3031</v>
      </c>
      <c r="E1640" s="59" t="s">
        <v>5056</v>
      </c>
      <c r="F1640" t="s">
        <v>632</v>
      </c>
      <c r="G1640" t="s">
        <v>631</v>
      </c>
      <c r="H1640" t="s">
        <v>633</v>
      </c>
      <c r="I1640" s="52">
        <v>45505</v>
      </c>
      <c r="J1640" t="s">
        <v>2457</v>
      </c>
      <c r="K1640">
        <v>324</v>
      </c>
      <c r="L1640" s="73">
        <v>91.983576243407001</v>
      </c>
      <c r="M1640">
        <v>322</v>
      </c>
      <c r="N1640">
        <v>0.99982563943171199</v>
      </c>
      <c r="O1640" s="73">
        <v>93.165647922534006</v>
      </c>
      <c r="P1640">
        <v>322</v>
      </c>
      <c r="Q1640">
        <v>0.99982563943171199</v>
      </c>
      <c r="R1640">
        <v>319</v>
      </c>
      <c r="S1640">
        <v>0.999061902352263</v>
      </c>
      <c r="T1640">
        <v>30.637915067367601</v>
      </c>
      <c r="U1640">
        <v>0.59664069090882099</v>
      </c>
      <c r="V1640">
        <v>232</v>
      </c>
      <c r="W1640">
        <v>8.4895977489066299E-2</v>
      </c>
      <c r="X1640">
        <v>43</v>
      </c>
      <c r="Y1640">
        <v>322</v>
      </c>
      <c r="Z1640">
        <v>0.99982563943171299</v>
      </c>
      <c r="AA1640">
        <v>29.620500128820598</v>
      </c>
      <c r="AB1640">
        <v>308</v>
      </c>
      <c r="AC1640">
        <v>0.96383091377940899</v>
      </c>
      <c r="AD1640">
        <v>14</v>
      </c>
      <c r="AE1640">
        <v>3.5994725652303203E-2</v>
      </c>
      <c r="AF1640">
        <v>2</v>
      </c>
      <c r="AG1640">
        <v>1.7436056828741499E-4</v>
      </c>
      <c r="AH1640">
        <v>5.7435343522025603E-3</v>
      </c>
      <c r="AI1640">
        <v>21</v>
      </c>
      <c r="AJ1640" s="73">
        <v>89.3884937323879</v>
      </c>
      <c r="AK1640">
        <v>322</v>
      </c>
      <c r="AL1640">
        <v>0.99982563943171199</v>
      </c>
      <c r="AM1640">
        <v>0</v>
      </c>
      <c r="AN1640">
        <v>0</v>
      </c>
      <c r="AO1640">
        <v>3.0377365614844699E-2</v>
      </c>
      <c r="AP1640">
        <v>3</v>
      </c>
      <c r="AQ1640">
        <v>324</v>
      </c>
      <c r="AR1640">
        <v>1</v>
      </c>
      <c r="AS1640">
        <v>1.9641205880167E-2</v>
      </c>
      <c r="AT1640">
        <v>5</v>
      </c>
      <c r="AU1640">
        <v>0</v>
      </c>
      <c r="AV1640">
        <v>0</v>
      </c>
      <c r="AW1640">
        <v>323</v>
      </c>
      <c r="AX1640">
        <v>0.99996911330938099</v>
      </c>
      <c r="AY1640" s="73">
        <v>87.182947860268001</v>
      </c>
      <c r="AZ1640">
        <v>322</v>
      </c>
      <c r="BA1640">
        <v>0.99982563943171199</v>
      </c>
      <c r="BB1640">
        <v>311</v>
      </c>
      <c r="BC1640">
        <v>0.89190009417300098</v>
      </c>
      <c r="BD1640">
        <v>10</v>
      </c>
      <c r="BE1640">
        <v>7.7722540212153302E-2</v>
      </c>
      <c r="BF1640">
        <v>91.983576243407001</v>
      </c>
      <c r="BG1640">
        <v>93.165647922534006</v>
      </c>
      <c r="BH1640">
        <v>87.182947860268001</v>
      </c>
      <c r="BI1640">
        <v>89.3884937323879</v>
      </c>
    </row>
    <row r="1641" spans="1:61" x14ac:dyDescent="0.25">
      <c r="A1641" s="10" t="str">
        <f>VLOOKUP(D1641,'Index-Relations'!E:F,2,FALSE)</f>
        <v>ESG</v>
      </c>
      <c r="B1641" t="s">
        <v>3450</v>
      </c>
      <c r="C1641" s="53" t="s">
        <v>2765</v>
      </c>
      <c r="D1641" s="59" t="s">
        <v>3031</v>
      </c>
      <c r="E1641" s="59" t="s">
        <v>5057</v>
      </c>
      <c r="F1641" t="s">
        <v>632</v>
      </c>
      <c r="G1641" t="s">
        <v>631</v>
      </c>
      <c r="H1641" t="s">
        <v>633</v>
      </c>
      <c r="I1641" s="52">
        <v>45474</v>
      </c>
      <c r="J1641" t="s">
        <v>2457</v>
      </c>
      <c r="K1641">
        <v>324</v>
      </c>
      <c r="L1641" s="73">
        <v>92.583210393759899</v>
      </c>
      <c r="M1641">
        <v>322</v>
      </c>
      <c r="N1641">
        <v>0.99979531612733097</v>
      </c>
      <c r="O1641" s="73">
        <v>93.198410247798904</v>
      </c>
      <c r="P1641">
        <v>322</v>
      </c>
      <c r="Q1641">
        <v>0.99979531612733097</v>
      </c>
      <c r="R1641">
        <v>319</v>
      </c>
      <c r="S1641">
        <v>0.99888001019938299</v>
      </c>
      <c r="T1641">
        <v>30.370344753760801</v>
      </c>
      <c r="U1641">
        <v>0.60854151015184899</v>
      </c>
      <c r="V1641">
        <v>229</v>
      </c>
      <c r="W1641">
        <v>8.7089402391717599E-2</v>
      </c>
      <c r="X1641">
        <v>43</v>
      </c>
      <c r="Y1641">
        <v>322</v>
      </c>
      <c r="Z1641">
        <v>0.99979531612733097</v>
      </c>
      <c r="AA1641">
        <v>30.169043247666099</v>
      </c>
      <c r="AB1641">
        <v>308</v>
      </c>
      <c r="AC1641">
        <v>0.96649862618019899</v>
      </c>
      <c r="AD1641">
        <v>14</v>
      </c>
      <c r="AE1641">
        <v>3.3296689947131898E-2</v>
      </c>
      <c r="AF1641">
        <v>2</v>
      </c>
      <c r="AG1641">
        <v>2.04683872668656E-4</v>
      </c>
      <c r="AH1641">
        <v>5.8617824510182404E-3</v>
      </c>
      <c r="AI1641">
        <v>21</v>
      </c>
      <c r="AJ1641" s="73">
        <v>89.519740679290905</v>
      </c>
      <c r="AK1641">
        <v>322</v>
      </c>
      <c r="AL1641">
        <v>0.99979531612733097</v>
      </c>
      <c r="AM1641">
        <v>0</v>
      </c>
      <c r="AN1641">
        <v>0</v>
      </c>
      <c r="AO1641">
        <v>3.0066026436116201E-2</v>
      </c>
      <c r="AP1641">
        <v>3</v>
      </c>
      <c r="AQ1641">
        <v>324</v>
      </c>
      <c r="AR1641">
        <v>0.999999999999999</v>
      </c>
      <c r="AS1641">
        <v>1.8012020357824302E-2</v>
      </c>
      <c r="AT1641">
        <v>5</v>
      </c>
      <c r="AU1641">
        <v>0</v>
      </c>
      <c r="AV1641">
        <v>0</v>
      </c>
      <c r="AW1641">
        <v>323</v>
      </c>
      <c r="AX1641">
        <v>0.999968840514184</v>
      </c>
      <c r="AY1641" s="73">
        <v>88.870475467944999</v>
      </c>
      <c r="AZ1641">
        <v>322</v>
      </c>
      <c r="BA1641">
        <v>0.99979531612733097</v>
      </c>
      <c r="BB1641">
        <v>311</v>
      </c>
      <c r="BC1641">
        <v>0.89747279454462203</v>
      </c>
      <c r="BD1641">
        <v>10</v>
      </c>
      <c r="BE1641">
        <v>7.2461179019260899E-2</v>
      </c>
      <c r="BF1641">
        <v>92.583210393759899</v>
      </c>
      <c r="BG1641">
        <v>93.198410247798904</v>
      </c>
      <c r="BH1641">
        <v>88.870475467944999</v>
      </c>
      <c r="BI1641">
        <v>89.519740679290905</v>
      </c>
    </row>
    <row r="1642" spans="1:61" x14ac:dyDescent="0.25">
      <c r="A1642" s="10" t="str">
        <f>VLOOKUP(D1642,'Index-Relations'!E:F,2,FALSE)</f>
        <v>ESG</v>
      </c>
      <c r="B1642" t="s">
        <v>3450</v>
      </c>
      <c r="C1642" s="53" t="s">
        <v>2766</v>
      </c>
      <c r="D1642" s="59" t="s">
        <v>3031</v>
      </c>
      <c r="E1642" s="59" t="s">
        <v>5058</v>
      </c>
      <c r="F1642" t="s">
        <v>632</v>
      </c>
      <c r="G1642" t="s">
        <v>631</v>
      </c>
      <c r="H1642" t="s">
        <v>633</v>
      </c>
      <c r="I1642" s="52">
        <v>45446</v>
      </c>
      <c r="J1642" t="s">
        <v>2457</v>
      </c>
      <c r="K1642">
        <v>320</v>
      </c>
      <c r="L1642" s="73">
        <v>92.805782965161995</v>
      </c>
      <c r="M1642">
        <v>319</v>
      </c>
      <c r="N1642">
        <v>0.99980255442670296</v>
      </c>
      <c r="O1642" s="73">
        <v>93.168478249169993</v>
      </c>
      <c r="P1642">
        <v>319</v>
      </c>
      <c r="Q1642">
        <v>0.99980255442670296</v>
      </c>
      <c r="R1642">
        <v>316</v>
      </c>
      <c r="S1642">
        <v>0.99879087342343198</v>
      </c>
      <c r="T1642">
        <v>30.4615490775311</v>
      </c>
      <c r="U1642">
        <v>0.61351872885248904</v>
      </c>
      <c r="V1642">
        <v>226</v>
      </c>
      <c r="W1642">
        <v>9.3233404371895798E-2</v>
      </c>
      <c r="X1642">
        <v>43</v>
      </c>
      <c r="Y1642">
        <v>318</v>
      </c>
      <c r="Z1642">
        <v>0.99961819985469502</v>
      </c>
      <c r="AA1642">
        <v>30.846479793188799</v>
      </c>
      <c r="AB1642">
        <v>305</v>
      </c>
      <c r="AC1642">
        <v>0.98005103419670503</v>
      </c>
      <c r="AD1642">
        <v>13</v>
      </c>
      <c r="AE1642">
        <v>1.95671656579894E-2</v>
      </c>
      <c r="AF1642">
        <v>2</v>
      </c>
      <c r="AG1642">
        <v>3.81800145304925E-4</v>
      </c>
      <c r="AH1642">
        <v>5.6832959461239696E-3</v>
      </c>
      <c r="AI1642">
        <v>21</v>
      </c>
      <c r="AJ1642" s="73">
        <v>89.704955142954901</v>
      </c>
      <c r="AK1642">
        <v>319</v>
      </c>
      <c r="AL1642">
        <v>0.99980255442670296</v>
      </c>
      <c r="AM1642">
        <v>0</v>
      </c>
      <c r="AN1642">
        <v>0</v>
      </c>
      <c r="AO1642">
        <v>3.0096617207771698E-2</v>
      </c>
      <c r="AP1642">
        <v>3</v>
      </c>
      <c r="AQ1642">
        <v>320</v>
      </c>
      <c r="AR1642">
        <v>1</v>
      </c>
      <c r="AS1642">
        <v>1.8848576246529199E-2</v>
      </c>
      <c r="AT1642">
        <v>5</v>
      </c>
      <c r="AU1642">
        <v>0</v>
      </c>
      <c r="AV1642">
        <v>0</v>
      </c>
      <c r="AW1642">
        <v>320</v>
      </c>
      <c r="AX1642">
        <v>0.999999999999999</v>
      </c>
      <c r="AY1642" s="73">
        <v>89.395211997158</v>
      </c>
      <c r="AZ1642">
        <v>319</v>
      </c>
      <c r="BA1642">
        <v>0.99980255442670296</v>
      </c>
      <c r="BB1642">
        <v>307</v>
      </c>
      <c r="BC1642">
        <v>0.89454456547937999</v>
      </c>
      <c r="BD1642">
        <v>10</v>
      </c>
      <c r="BE1642">
        <v>7.5358817312847395E-2</v>
      </c>
      <c r="BF1642">
        <v>92.805782965161995</v>
      </c>
      <c r="BG1642">
        <v>93.168478249169993</v>
      </c>
      <c r="BH1642">
        <v>89.395211997158</v>
      </c>
      <c r="BI1642">
        <v>89.704955142954901</v>
      </c>
    </row>
    <row r="1643" spans="1:61" x14ac:dyDescent="0.25">
      <c r="A1643" s="10" t="str">
        <f>VLOOKUP(D1643,'Index-Relations'!E:F,2,FALSE)</f>
        <v>ESG</v>
      </c>
      <c r="B1643" t="s">
        <v>3450</v>
      </c>
      <c r="C1643" s="53" t="s">
        <v>2767</v>
      </c>
      <c r="D1643" s="59" t="s">
        <v>3031</v>
      </c>
      <c r="E1643" s="59" t="s">
        <v>5059</v>
      </c>
      <c r="F1643" t="s">
        <v>632</v>
      </c>
      <c r="G1643" t="s">
        <v>631</v>
      </c>
      <c r="H1643" t="s">
        <v>633</v>
      </c>
      <c r="I1643" s="52">
        <v>45413</v>
      </c>
      <c r="J1643" t="s">
        <v>2457</v>
      </c>
      <c r="K1643">
        <v>320</v>
      </c>
      <c r="L1643" s="73">
        <v>92.852658654381003</v>
      </c>
      <c r="M1643">
        <v>319</v>
      </c>
      <c r="N1643">
        <v>0.99979982453776595</v>
      </c>
      <c r="O1643" s="73">
        <v>93.156031653705995</v>
      </c>
      <c r="P1643">
        <v>319</v>
      </c>
      <c r="Q1643">
        <v>0.99979982453776595</v>
      </c>
      <c r="R1643">
        <v>316</v>
      </c>
      <c r="S1643">
        <v>0.99877870102734101</v>
      </c>
      <c r="T1643">
        <v>30.55951082699</v>
      </c>
      <c r="U1643">
        <v>0.61457960621972296</v>
      </c>
      <c r="V1643">
        <v>226</v>
      </c>
      <c r="W1643">
        <v>8.9911616920006807E-2</v>
      </c>
      <c r="X1643">
        <v>42</v>
      </c>
      <c r="Y1643">
        <v>318</v>
      </c>
      <c r="Z1643">
        <v>0.99959976045793397</v>
      </c>
      <c r="AA1643">
        <v>31.806249144967701</v>
      </c>
      <c r="AB1643">
        <v>305</v>
      </c>
      <c r="AC1643">
        <v>0.97997299954170902</v>
      </c>
      <c r="AD1643">
        <v>13</v>
      </c>
      <c r="AE1643">
        <v>1.9626760916223899E-2</v>
      </c>
      <c r="AF1643">
        <v>2</v>
      </c>
      <c r="AG1643">
        <v>4.0023954206632199E-4</v>
      </c>
      <c r="AH1643">
        <v>5.3250240213236202E-3</v>
      </c>
      <c r="AI1643">
        <v>21</v>
      </c>
      <c r="AJ1643" s="73">
        <v>89.727470909064905</v>
      </c>
      <c r="AK1643">
        <v>319</v>
      </c>
      <c r="AL1643">
        <v>0.99979982453776595</v>
      </c>
      <c r="AM1643">
        <v>0</v>
      </c>
      <c r="AN1643">
        <v>0</v>
      </c>
      <c r="AO1643">
        <v>2.9962428557895E-2</v>
      </c>
      <c r="AP1643">
        <v>3</v>
      </c>
      <c r="AQ1643">
        <v>319</v>
      </c>
      <c r="AR1643">
        <v>0.99979982453776595</v>
      </c>
      <c r="AS1643">
        <v>1.9159165775480599E-2</v>
      </c>
      <c r="AT1643">
        <v>5</v>
      </c>
      <c r="AU1643">
        <v>0</v>
      </c>
      <c r="AV1643">
        <v>0</v>
      </c>
      <c r="AW1643">
        <v>319</v>
      </c>
      <c r="AX1643">
        <v>0.99979982453776595</v>
      </c>
      <c r="AY1643" s="73">
        <v>89.510095108168898</v>
      </c>
      <c r="AZ1643">
        <v>319</v>
      </c>
      <c r="BA1643">
        <v>0.99979982453776595</v>
      </c>
      <c r="BB1643">
        <v>305</v>
      </c>
      <c r="BC1643">
        <v>0.92917322002310299</v>
      </c>
      <c r="BD1643">
        <v>11</v>
      </c>
      <c r="BE1643">
        <v>4.0664175956768502E-2</v>
      </c>
      <c r="BF1643">
        <v>92.852658654381003</v>
      </c>
      <c r="BG1643">
        <v>93.156031653705995</v>
      </c>
      <c r="BH1643">
        <v>89.510095108168898</v>
      </c>
      <c r="BI1643">
        <v>89.727470909064905</v>
      </c>
    </row>
    <row r="1644" spans="1:61" x14ac:dyDescent="0.25">
      <c r="A1644" s="10" t="str">
        <f>VLOOKUP(D1644,'Index-Relations'!E:F,2,FALSE)</f>
        <v>ESG</v>
      </c>
      <c r="B1644" t="s">
        <v>3450</v>
      </c>
      <c r="C1644" s="53" t="s">
        <v>2768</v>
      </c>
      <c r="D1644" s="59" t="s">
        <v>3031</v>
      </c>
      <c r="E1644" s="59" t="s">
        <v>5060</v>
      </c>
      <c r="F1644" t="s">
        <v>632</v>
      </c>
      <c r="G1644" t="s">
        <v>631</v>
      </c>
      <c r="H1644" t="s">
        <v>633</v>
      </c>
      <c r="I1644" s="52">
        <v>45383</v>
      </c>
      <c r="J1644" t="s">
        <v>2457</v>
      </c>
      <c r="K1644">
        <v>321</v>
      </c>
      <c r="L1644">
        <v>94.628152801418906</v>
      </c>
      <c r="M1644">
        <v>320</v>
      </c>
      <c r="N1644">
        <v>0.99981464667424902</v>
      </c>
      <c r="O1644">
        <v>94.643977922834694</v>
      </c>
      <c r="P1644">
        <v>320</v>
      </c>
      <c r="Q1644">
        <v>0.99981464667424902</v>
      </c>
      <c r="R1644">
        <v>317</v>
      </c>
      <c r="S1644">
        <v>0.99881294295549405</v>
      </c>
      <c r="T1644">
        <v>30.3948444581372</v>
      </c>
      <c r="U1644">
        <v>0.60978536073858902</v>
      </c>
      <c r="V1644">
        <v>227</v>
      </c>
      <c r="W1644">
        <v>8.9133821519337395E-2</v>
      </c>
      <c r="X1644">
        <v>42</v>
      </c>
      <c r="Y1644">
        <v>319</v>
      </c>
      <c r="Z1644">
        <v>0.99958631364530004</v>
      </c>
      <c r="AA1644">
        <v>30.486051327102398</v>
      </c>
      <c r="AB1644">
        <v>306</v>
      </c>
      <c r="AC1644">
        <v>0.98030075951061302</v>
      </c>
      <c r="AD1644">
        <v>13</v>
      </c>
      <c r="AE1644">
        <v>1.9285554134687102E-2</v>
      </c>
      <c r="AF1644">
        <v>2</v>
      </c>
      <c r="AG1644">
        <v>4.1368635469938398E-4</v>
      </c>
      <c r="AH1644">
        <v>5.3084095672693002E-3</v>
      </c>
      <c r="AI1644">
        <v>21</v>
      </c>
      <c r="AJ1644">
        <v>92.735311442905797</v>
      </c>
      <c r="AK1644">
        <v>320</v>
      </c>
      <c r="AL1644">
        <v>0.99981464667424902</v>
      </c>
      <c r="AM1644">
        <v>0</v>
      </c>
      <c r="AN1644">
        <v>0</v>
      </c>
      <c r="AO1644">
        <v>2.6167089882689901E-2</v>
      </c>
      <c r="AP1644">
        <v>3</v>
      </c>
      <c r="AQ1644">
        <v>320</v>
      </c>
      <c r="AR1644">
        <v>0.99981464667424902</v>
      </c>
      <c r="AS1644">
        <v>1.8586131962887501E-2</v>
      </c>
      <c r="AT1644">
        <v>5</v>
      </c>
      <c r="AU1644">
        <v>0</v>
      </c>
      <c r="AV1644">
        <v>0</v>
      </c>
      <c r="AW1644">
        <v>320</v>
      </c>
      <c r="AX1644">
        <v>0.99981464667424902</v>
      </c>
      <c r="AY1644">
        <v>93.169446264818006</v>
      </c>
      <c r="AZ1644">
        <v>320</v>
      </c>
      <c r="BA1644">
        <v>0.99981464667424902</v>
      </c>
      <c r="BB1644">
        <v>306</v>
      </c>
      <c r="BC1644">
        <v>0.93359889899959303</v>
      </c>
      <c r="BD1644">
        <v>11</v>
      </c>
      <c r="BE1644">
        <v>4.0048657791966098E-2</v>
      </c>
      <c r="BF1644">
        <v>93.066111571727006</v>
      </c>
      <c r="BG1644">
        <v>93.160357113296996</v>
      </c>
      <c r="BH1644">
        <v>90.066960144802906</v>
      </c>
      <c r="BI1644">
        <v>89.807464796117003</v>
      </c>
    </row>
    <row r="1645" spans="1:61" x14ac:dyDescent="0.25">
      <c r="A1645" s="10" t="str">
        <f>VLOOKUP(D1645,'Index-Relations'!E:F,2,FALSE)</f>
        <v>ESG</v>
      </c>
      <c r="B1645" t="s">
        <v>3450</v>
      </c>
      <c r="C1645" s="53" t="s">
        <v>2769</v>
      </c>
      <c r="D1645" s="59" t="s">
        <v>3031</v>
      </c>
      <c r="E1645" s="59" t="s">
        <v>5061</v>
      </c>
      <c r="F1645" t="s">
        <v>632</v>
      </c>
      <c r="G1645" t="s">
        <v>631</v>
      </c>
      <c r="H1645" t="s">
        <v>633</v>
      </c>
      <c r="I1645" s="52">
        <v>45352</v>
      </c>
      <c r="J1645" t="s">
        <v>2457</v>
      </c>
      <c r="K1645">
        <v>321</v>
      </c>
      <c r="L1645">
        <v>94.699383587769702</v>
      </c>
      <c r="M1645">
        <v>320</v>
      </c>
      <c r="N1645">
        <v>0.99981554927668004</v>
      </c>
      <c r="O1645">
        <v>94.632284201073801</v>
      </c>
      <c r="P1645">
        <v>320</v>
      </c>
      <c r="Q1645">
        <v>0.99981554927668004</v>
      </c>
      <c r="R1645">
        <v>317</v>
      </c>
      <c r="S1645">
        <v>0.99891425815270096</v>
      </c>
      <c r="T1645">
        <v>30.221831523559398</v>
      </c>
      <c r="U1645">
        <v>0.577112062113601</v>
      </c>
      <c r="V1645">
        <v>222</v>
      </c>
      <c r="W1645">
        <v>7.8345154654746396E-2</v>
      </c>
      <c r="X1645">
        <v>35</v>
      </c>
      <c r="Y1645">
        <v>319</v>
      </c>
      <c r="Z1645">
        <v>0.99962170290239605</v>
      </c>
      <c r="AA1645">
        <v>32.6184030116816</v>
      </c>
      <c r="AB1645">
        <v>306</v>
      </c>
      <c r="AC1645">
        <v>0.98068716387196497</v>
      </c>
      <c r="AD1645">
        <v>13</v>
      </c>
      <c r="AE1645">
        <v>1.8934539030430901E-2</v>
      </c>
      <c r="AF1645">
        <v>2</v>
      </c>
      <c r="AG1645">
        <v>3.7829709760322697E-4</v>
      </c>
      <c r="AH1645">
        <v>1.37123059938371E-3</v>
      </c>
      <c r="AI1645">
        <v>10</v>
      </c>
      <c r="AJ1645">
        <v>92.800863674175204</v>
      </c>
      <c r="AK1645">
        <v>320</v>
      </c>
      <c r="AL1645">
        <v>0.99981554927668004</v>
      </c>
      <c r="AM1645">
        <v>0</v>
      </c>
      <c r="AN1645">
        <v>0</v>
      </c>
      <c r="AO1645">
        <v>2.5100282587610798E-2</v>
      </c>
      <c r="AP1645">
        <v>3</v>
      </c>
      <c r="AQ1645">
        <v>320</v>
      </c>
      <c r="AR1645">
        <v>0.99981554927668004</v>
      </c>
      <c r="AS1645">
        <v>1.7993518215743701E-2</v>
      </c>
      <c r="AT1645">
        <v>5</v>
      </c>
      <c r="AU1645">
        <v>0</v>
      </c>
      <c r="AV1645">
        <v>0</v>
      </c>
      <c r="AW1645">
        <v>320</v>
      </c>
      <c r="AX1645">
        <v>0.99981554927667904</v>
      </c>
      <c r="AY1645">
        <v>93.314566241210898</v>
      </c>
      <c r="AZ1645">
        <v>320</v>
      </c>
      <c r="BA1645">
        <v>0.99981554927668004</v>
      </c>
      <c r="BB1645">
        <v>306</v>
      </c>
      <c r="BC1645">
        <v>0.93554546748413003</v>
      </c>
      <c r="BD1645">
        <v>11</v>
      </c>
      <c r="BE1645">
        <v>3.9169799204938897E-2</v>
      </c>
      <c r="BF1645">
        <v>93.150848752644904</v>
      </c>
      <c r="BG1645">
        <v>93.155609453267004</v>
      </c>
      <c r="BH1645">
        <v>90.278844456684894</v>
      </c>
      <c r="BI1645">
        <v>89.834606486464907</v>
      </c>
    </row>
    <row r="1646" spans="1:61" x14ac:dyDescent="0.25">
      <c r="A1646" s="10" t="str">
        <f>VLOOKUP(D1646,'Index-Relations'!E:F,2,FALSE)</f>
        <v>ESG</v>
      </c>
      <c r="B1646" t="s">
        <v>3450</v>
      </c>
      <c r="C1646" s="53" t="s">
        <v>2770</v>
      </c>
      <c r="D1646" s="59" t="s">
        <v>3031</v>
      </c>
      <c r="E1646" s="59" t="s">
        <v>5062</v>
      </c>
      <c r="F1646" t="s">
        <v>632</v>
      </c>
      <c r="G1646" t="s">
        <v>631</v>
      </c>
      <c r="H1646" t="s">
        <v>633</v>
      </c>
      <c r="I1646" s="52">
        <v>45323</v>
      </c>
      <c r="J1646" t="s">
        <v>2457</v>
      </c>
      <c r="K1646">
        <v>321</v>
      </c>
      <c r="L1646">
        <v>94.773800786300001</v>
      </c>
      <c r="M1646">
        <v>320</v>
      </c>
      <c r="N1646">
        <v>1</v>
      </c>
      <c r="O1646">
        <v>94.598492547092803</v>
      </c>
      <c r="P1646">
        <v>320</v>
      </c>
      <c r="Q1646">
        <v>1</v>
      </c>
      <c r="R1646">
        <v>317</v>
      </c>
      <c r="S1646">
        <v>0.99916877280393801</v>
      </c>
      <c r="T1646">
        <v>30.188659614446198</v>
      </c>
      <c r="U1646">
        <v>0.56893997809021501</v>
      </c>
      <c r="V1646">
        <v>221</v>
      </c>
      <c r="W1646">
        <v>7.7410102199429107E-2</v>
      </c>
      <c r="X1646">
        <v>35</v>
      </c>
      <c r="Y1646">
        <v>319</v>
      </c>
      <c r="Z1646">
        <v>0.99982734922672101</v>
      </c>
      <c r="AA1646">
        <v>31.008507001476801</v>
      </c>
      <c r="AB1646">
        <v>307</v>
      </c>
      <c r="AC1646">
        <v>0.98174905285093095</v>
      </c>
      <c r="AD1646">
        <v>12</v>
      </c>
      <c r="AE1646">
        <v>1.8078296375789699E-2</v>
      </c>
      <c r="AF1646">
        <v>2</v>
      </c>
      <c r="AG1646">
        <v>1.7265077327863101E-4</v>
      </c>
      <c r="AH1646">
        <v>1.5311191930700899E-3</v>
      </c>
      <c r="AI1646">
        <v>11</v>
      </c>
      <c r="AJ1646">
        <v>92.897158738738696</v>
      </c>
      <c r="AK1646">
        <v>320</v>
      </c>
      <c r="AL1646">
        <v>1</v>
      </c>
      <c r="AM1646">
        <v>0</v>
      </c>
      <c r="AN1646">
        <v>0</v>
      </c>
      <c r="AO1646">
        <v>2.5174002345436701E-2</v>
      </c>
      <c r="AP1646">
        <v>3</v>
      </c>
      <c r="AQ1646">
        <v>320</v>
      </c>
      <c r="AR1646">
        <v>1</v>
      </c>
      <c r="AS1646">
        <v>1.7374402968463099E-2</v>
      </c>
      <c r="AT1646">
        <v>5</v>
      </c>
      <c r="AU1646">
        <v>0</v>
      </c>
      <c r="AV1646">
        <v>0</v>
      </c>
      <c r="AW1646">
        <v>320</v>
      </c>
      <c r="AX1646">
        <v>1</v>
      </c>
      <c r="AY1646">
        <v>93.431110553826002</v>
      </c>
      <c r="AZ1646">
        <v>320</v>
      </c>
      <c r="BA1646">
        <v>1</v>
      </c>
      <c r="BB1646">
        <v>306</v>
      </c>
      <c r="BC1646">
        <v>0.93308608911746405</v>
      </c>
      <c r="BD1646">
        <v>11</v>
      </c>
      <c r="BE1646">
        <v>4.1739908537098601E-2</v>
      </c>
      <c r="BF1646">
        <v>93.284040401509898</v>
      </c>
      <c r="BG1646">
        <v>93.164716376711993</v>
      </c>
      <c r="BH1646">
        <v>90.404581615924897</v>
      </c>
      <c r="BI1646">
        <v>90.079335229447906</v>
      </c>
    </row>
    <row r="1647" spans="1:61" x14ac:dyDescent="0.25">
      <c r="A1647" s="10" t="str">
        <f>VLOOKUP(D1647,'Index-Relations'!E:F,2,FALSE)</f>
        <v>ESG</v>
      </c>
      <c r="B1647" t="s">
        <v>3450</v>
      </c>
      <c r="C1647" s="53" t="s">
        <v>2760</v>
      </c>
      <c r="D1647" s="59" t="s">
        <v>3032</v>
      </c>
      <c r="E1647" s="59" t="s">
        <v>5063</v>
      </c>
      <c r="F1647" t="s">
        <v>635</v>
      </c>
      <c r="G1647" t="s">
        <v>634</v>
      </c>
      <c r="H1647" t="s">
        <v>636</v>
      </c>
      <c r="I1647" s="52">
        <v>45658</v>
      </c>
      <c r="J1647" t="s">
        <v>2457</v>
      </c>
      <c r="K1647">
        <v>262</v>
      </c>
      <c r="L1647" s="73">
        <v>94.858775967777007</v>
      </c>
      <c r="M1647">
        <v>261</v>
      </c>
      <c r="N1647">
        <v>0.99968586380449398</v>
      </c>
      <c r="O1647" s="73">
        <v>94.369250973310898</v>
      </c>
      <c r="P1647">
        <v>261</v>
      </c>
      <c r="Q1647">
        <v>0.99968586380449398</v>
      </c>
      <c r="R1647">
        <v>257</v>
      </c>
      <c r="S1647">
        <v>0.99736003084340696</v>
      </c>
      <c r="T1647">
        <v>37.022319506293897</v>
      </c>
      <c r="U1647">
        <v>0.70258407226772401</v>
      </c>
      <c r="V1647">
        <v>190</v>
      </c>
      <c r="W1647">
        <v>7.1582807967848994E-2</v>
      </c>
      <c r="X1647">
        <v>34</v>
      </c>
      <c r="Y1647">
        <v>261</v>
      </c>
      <c r="Z1647">
        <v>0.99968586380449498</v>
      </c>
      <c r="AA1647">
        <v>47.2286992665639</v>
      </c>
      <c r="AB1647">
        <v>248</v>
      </c>
      <c r="AC1647">
        <v>0.97885882121422796</v>
      </c>
      <c r="AD1647">
        <v>13</v>
      </c>
      <c r="AE1647">
        <v>2.0827042590266499E-2</v>
      </c>
      <c r="AF1647">
        <v>1</v>
      </c>
      <c r="AG1647">
        <v>3.1413619550491701E-4</v>
      </c>
      <c r="AH1647">
        <v>6.9653657034085903E-3</v>
      </c>
      <c r="AI1647">
        <v>21</v>
      </c>
      <c r="AJ1647" s="73">
        <v>93.141670460528999</v>
      </c>
      <c r="AK1647">
        <v>261</v>
      </c>
      <c r="AL1647">
        <v>0.99968586380449398</v>
      </c>
      <c r="AM1647">
        <v>0</v>
      </c>
      <c r="AN1647">
        <v>0</v>
      </c>
      <c r="AO1647">
        <v>6.47026512056144E-2</v>
      </c>
      <c r="AP1647">
        <v>2</v>
      </c>
      <c r="AQ1647">
        <v>262</v>
      </c>
      <c r="AR1647">
        <v>1</v>
      </c>
      <c r="AS1647">
        <v>2.96307951069795E-2</v>
      </c>
      <c r="AT1647">
        <v>3</v>
      </c>
      <c r="AU1647">
        <v>1.4071104372394201E-3</v>
      </c>
      <c r="AV1647">
        <v>1</v>
      </c>
      <c r="AW1647">
        <v>262</v>
      </c>
      <c r="AX1647">
        <v>1</v>
      </c>
      <c r="AY1647" s="73">
        <v>92.220592333360003</v>
      </c>
      <c r="AZ1647">
        <v>261</v>
      </c>
      <c r="BA1647">
        <v>0.99968586380449398</v>
      </c>
      <c r="BB1647">
        <v>252</v>
      </c>
      <c r="BC1647">
        <v>0.90175959030201802</v>
      </c>
      <c r="BD1647">
        <v>8</v>
      </c>
      <c r="BE1647">
        <v>3.3537758492366898E-2</v>
      </c>
      <c r="BF1647">
        <v>94.858775967777007</v>
      </c>
      <c r="BG1647">
        <v>94.369250973310898</v>
      </c>
      <c r="BH1647">
        <v>92.220592333360003</v>
      </c>
      <c r="BI1647">
        <v>93.141670460528999</v>
      </c>
    </row>
    <row r="1648" spans="1:61" x14ac:dyDescent="0.25">
      <c r="A1648" s="10" t="str">
        <f>VLOOKUP(D1648,'Index-Relations'!E:F,2,FALSE)</f>
        <v>ESG</v>
      </c>
      <c r="B1648" t="s">
        <v>3450</v>
      </c>
      <c r="C1648" s="53" t="s">
        <v>2761</v>
      </c>
      <c r="D1648" s="59" t="s">
        <v>3032</v>
      </c>
      <c r="E1648" s="59" t="s">
        <v>5064</v>
      </c>
      <c r="F1648" t="s">
        <v>635</v>
      </c>
      <c r="G1648" t="s">
        <v>634</v>
      </c>
      <c r="H1648" t="s">
        <v>636</v>
      </c>
      <c r="I1648" s="52">
        <v>45628</v>
      </c>
      <c r="J1648" t="s">
        <v>2457</v>
      </c>
      <c r="K1648">
        <v>260</v>
      </c>
      <c r="L1648" s="73">
        <v>94.513709770768003</v>
      </c>
      <c r="M1648">
        <v>259</v>
      </c>
      <c r="N1648">
        <v>0.99970570160420502</v>
      </c>
      <c r="O1648" s="73">
        <v>94.382539558963003</v>
      </c>
      <c r="P1648">
        <v>259</v>
      </c>
      <c r="Q1648">
        <v>0.99970570160420502</v>
      </c>
      <c r="R1648">
        <v>256</v>
      </c>
      <c r="S1648">
        <v>0.99806597936075003</v>
      </c>
      <c r="T1648">
        <v>35.989380571743702</v>
      </c>
      <c r="U1648">
        <v>0.75207297090274505</v>
      </c>
      <c r="V1648">
        <v>188</v>
      </c>
      <c r="W1648">
        <v>9.7325357991245406E-2</v>
      </c>
      <c r="X1648">
        <v>37</v>
      </c>
      <c r="Y1648">
        <v>259</v>
      </c>
      <c r="Z1648">
        <v>0.99970570160420502</v>
      </c>
      <c r="AA1648">
        <v>39.920101706082001</v>
      </c>
      <c r="AB1648">
        <v>245</v>
      </c>
      <c r="AC1648">
        <v>0.93740638406726196</v>
      </c>
      <c r="AD1648">
        <v>14</v>
      </c>
      <c r="AE1648">
        <v>6.2299317536943101E-2</v>
      </c>
      <c r="AF1648">
        <v>1</v>
      </c>
      <c r="AG1648">
        <v>2.9429839579486701E-4</v>
      </c>
      <c r="AH1648">
        <v>1.0330899844025E-2</v>
      </c>
      <c r="AI1648">
        <v>22</v>
      </c>
      <c r="AJ1648" s="73">
        <v>93.192987483948897</v>
      </c>
      <c r="AK1648">
        <v>259</v>
      </c>
      <c r="AL1648">
        <v>0.99970570160420502</v>
      </c>
      <c r="AM1648">
        <v>0</v>
      </c>
      <c r="AN1648">
        <v>0</v>
      </c>
      <c r="AO1648">
        <v>5.2571638507127899E-2</v>
      </c>
      <c r="AP1648">
        <v>2</v>
      </c>
      <c r="AQ1648">
        <v>260</v>
      </c>
      <c r="AR1648">
        <v>0.999999999999999</v>
      </c>
      <c r="AS1648">
        <v>1.1641567084887601E-2</v>
      </c>
      <c r="AT1648">
        <v>2</v>
      </c>
      <c r="AU1648">
        <v>0</v>
      </c>
      <c r="AV1648">
        <v>0</v>
      </c>
      <c r="AW1648">
        <v>260</v>
      </c>
      <c r="AX1648">
        <v>1</v>
      </c>
      <c r="AY1648" s="73">
        <v>91.464483735585006</v>
      </c>
      <c r="AZ1648">
        <v>259</v>
      </c>
      <c r="BA1648">
        <v>0.99970570160420502</v>
      </c>
      <c r="BB1648">
        <v>249</v>
      </c>
      <c r="BC1648">
        <v>0.88481483218892998</v>
      </c>
      <c r="BD1648">
        <v>9</v>
      </c>
      <c r="BE1648">
        <v>6.2613529303941706E-2</v>
      </c>
      <c r="BF1648">
        <v>94.513709770768003</v>
      </c>
      <c r="BG1648">
        <v>94.382539558963003</v>
      </c>
      <c r="BH1648">
        <v>91.464483735585006</v>
      </c>
      <c r="BI1648">
        <v>93.192987483948897</v>
      </c>
    </row>
    <row r="1649" spans="1:61" x14ac:dyDescent="0.25">
      <c r="A1649" s="10" t="str">
        <f>VLOOKUP(D1649,'Index-Relations'!E:F,2,FALSE)</f>
        <v>ESG</v>
      </c>
      <c r="B1649" t="s">
        <v>3450</v>
      </c>
      <c r="C1649" s="53" t="s">
        <v>2762</v>
      </c>
      <c r="D1649" s="59" t="s">
        <v>3032</v>
      </c>
      <c r="E1649" s="59" t="s">
        <v>5065</v>
      </c>
      <c r="F1649" t="s">
        <v>635</v>
      </c>
      <c r="G1649" t="s">
        <v>634</v>
      </c>
      <c r="H1649" t="s">
        <v>636</v>
      </c>
      <c r="I1649" s="52">
        <v>45597</v>
      </c>
      <c r="J1649" t="s">
        <v>2457</v>
      </c>
      <c r="K1649">
        <v>260</v>
      </c>
      <c r="L1649" s="73">
        <v>94.465282235212896</v>
      </c>
      <c r="M1649">
        <v>259</v>
      </c>
      <c r="N1649">
        <v>0.99972095621595902</v>
      </c>
      <c r="O1649" s="73">
        <v>94.402404554390898</v>
      </c>
      <c r="P1649">
        <v>259</v>
      </c>
      <c r="Q1649">
        <v>0.99972095621595902</v>
      </c>
      <c r="R1649">
        <v>256</v>
      </c>
      <c r="S1649">
        <v>0.99806694168029897</v>
      </c>
      <c r="T1649">
        <v>36.243236468742502</v>
      </c>
      <c r="U1649">
        <v>0.75102701178446796</v>
      </c>
      <c r="V1649">
        <v>187</v>
      </c>
      <c r="W1649">
        <v>9.7971531155608499E-2</v>
      </c>
      <c r="X1649">
        <v>37</v>
      </c>
      <c r="Y1649">
        <v>259</v>
      </c>
      <c r="Z1649">
        <v>0.99972095621595902</v>
      </c>
      <c r="AA1649">
        <v>40.641049429007801</v>
      </c>
      <c r="AB1649">
        <v>245</v>
      </c>
      <c r="AC1649">
        <v>0.93566649381281097</v>
      </c>
      <c r="AD1649">
        <v>14</v>
      </c>
      <c r="AE1649">
        <v>6.4054462403148493E-2</v>
      </c>
      <c r="AF1649">
        <v>1</v>
      </c>
      <c r="AG1649">
        <v>2.7904378404038001E-4</v>
      </c>
      <c r="AH1649">
        <v>1.4889619653368699E-2</v>
      </c>
      <c r="AI1649">
        <v>22</v>
      </c>
      <c r="AJ1649" s="73">
        <v>93.137799908462895</v>
      </c>
      <c r="AK1649">
        <v>259</v>
      </c>
      <c r="AL1649">
        <v>0.99972095621595902</v>
      </c>
      <c r="AM1649">
        <v>0</v>
      </c>
      <c r="AN1649">
        <v>0</v>
      </c>
      <c r="AO1649">
        <v>5.2340925258370502E-2</v>
      </c>
      <c r="AP1649">
        <v>2</v>
      </c>
      <c r="AQ1649">
        <v>260</v>
      </c>
      <c r="AR1649">
        <v>1</v>
      </c>
      <c r="AS1649">
        <v>1.08994791587499E-2</v>
      </c>
      <c r="AT1649">
        <v>2</v>
      </c>
      <c r="AU1649">
        <v>0</v>
      </c>
      <c r="AV1649">
        <v>0</v>
      </c>
      <c r="AW1649">
        <v>260</v>
      </c>
      <c r="AX1649">
        <v>0.999999999999999</v>
      </c>
      <c r="AY1649" s="73">
        <v>91.373826226779002</v>
      </c>
      <c r="AZ1649">
        <v>259</v>
      </c>
      <c r="BA1649">
        <v>0.99972095621595902</v>
      </c>
      <c r="BB1649">
        <v>249</v>
      </c>
      <c r="BC1649">
        <v>0.88409186995866895</v>
      </c>
      <c r="BD1649">
        <v>9</v>
      </c>
      <c r="BE1649">
        <v>6.3567204782960296E-2</v>
      </c>
      <c r="BF1649">
        <v>94.465282235212896</v>
      </c>
      <c r="BG1649">
        <v>94.402404554390898</v>
      </c>
      <c r="BH1649">
        <v>91.373826226779002</v>
      </c>
      <c r="BI1649">
        <v>93.137799908462895</v>
      </c>
    </row>
    <row r="1650" spans="1:61" x14ac:dyDescent="0.25">
      <c r="A1650" s="10" t="str">
        <f>VLOOKUP(D1650,'Index-Relations'!E:F,2,FALSE)</f>
        <v>ESG</v>
      </c>
      <c r="B1650" t="s">
        <v>3450</v>
      </c>
      <c r="C1650" s="53" t="s">
        <v>2763</v>
      </c>
      <c r="D1650" s="59" t="s">
        <v>3032</v>
      </c>
      <c r="E1650" s="59" t="s">
        <v>5066</v>
      </c>
      <c r="F1650" t="s">
        <v>635</v>
      </c>
      <c r="G1650" t="s">
        <v>634</v>
      </c>
      <c r="H1650" t="s">
        <v>636</v>
      </c>
      <c r="I1650" s="52">
        <v>45566</v>
      </c>
      <c r="J1650" t="s">
        <v>2457</v>
      </c>
      <c r="K1650">
        <v>260</v>
      </c>
      <c r="L1650" s="73">
        <v>94.431131919085004</v>
      </c>
      <c r="M1650">
        <v>259</v>
      </c>
      <c r="N1650">
        <v>0.99972931385280905</v>
      </c>
      <c r="O1650" s="73">
        <v>94.335227653010904</v>
      </c>
      <c r="P1650">
        <v>259</v>
      </c>
      <c r="Q1650">
        <v>0.99972931385280905</v>
      </c>
      <c r="R1650">
        <v>256</v>
      </c>
      <c r="S1650">
        <v>0.99798201343382897</v>
      </c>
      <c r="T1650">
        <v>35.932375781233397</v>
      </c>
      <c r="U1650">
        <v>0.75225111566542902</v>
      </c>
      <c r="V1650">
        <v>187</v>
      </c>
      <c r="W1650">
        <v>9.9181434920678893E-2</v>
      </c>
      <c r="X1650">
        <v>37</v>
      </c>
      <c r="Y1650">
        <v>259</v>
      </c>
      <c r="Z1650">
        <v>0.99972931385281005</v>
      </c>
      <c r="AA1650">
        <v>39.997692472674601</v>
      </c>
      <c r="AB1650">
        <v>246</v>
      </c>
      <c r="AC1650">
        <v>0.94690012306534799</v>
      </c>
      <c r="AD1650">
        <v>13</v>
      </c>
      <c r="AE1650">
        <v>5.2829190787461698E-2</v>
      </c>
      <c r="AF1650">
        <v>1</v>
      </c>
      <c r="AG1650">
        <v>2.7068614719020302E-4</v>
      </c>
      <c r="AH1650">
        <v>1.01943031082725E-2</v>
      </c>
      <c r="AI1650">
        <v>22</v>
      </c>
      <c r="AJ1650" s="73">
        <v>93.144741341144993</v>
      </c>
      <c r="AK1650">
        <v>259</v>
      </c>
      <c r="AL1650">
        <v>0.99972931385280905</v>
      </c>
      <c r="AM1650">
        <v>0</v>
      </c>
      <c r="AN1650">
        <v>0</v>
      </c>
      <c r="AO1650">
        <v>5.4994003495308502E-2</v>
      </c>
      <c r="AP1650">
        <v>2</v>
      </c>
      <c r="AQ1650">
        <v>260</v>
      </c>
      <c r="AR1650">
        <v>1</v>
      </c>
      <c r="AS1650">
        <v>1.05622259007147E-2</v>
      </c>
      <c r="AT1650">
        <v>2</v>
      </c>
      <c r="AU1650">
        <v>0</v>
      </c>
      <c r="AV1650">
        <v>0</v>
      </c>
      <c r="AW1650">
        <v>260</v>
      </c>
      <c r="AX1650">
        <v>0.999999999999999</v>
      </c>
      <c r="AY1650" s="73">
        <v>91.289331562415995</v>
      </c>
      <c r="AZ1650">
        <v>259</v>
      </c>
      <c r="BA1650">
        <v>0.99972931385280905</v>
      </c>
      <c r="BB1650">
        <v>249</v>
      </c>
      <c r="BC1650">
        <v>0.88103145835749497</v>
      </c>
      <c r="BD1650">
        <v>9</v>
      </c>
      <c r="BE1650">
        <v>6.3974538147196197E-2</v>
      </c>
      <c r="BF1650">
        <v>94.431131919085004</v>
      </c>
      <c r="BG1650">
        <v>94.335227653010904</v>
      </c>
      <c r="BH1650">
        <v>91.289331562415995</v>
      </c>
      <c r="BI1650">
        <v>93.144741341144993</v>
      </c>
    </row>
    <row r="1651" spans="1:61" x14ac:dyDescent="0.25">
      <c r="A1651" s="10" t="str">
        <f>VLOOKUP(D1651,'Index-Relations'!E:F,2,FALSE)</f>
        <v>ESG</v>
      </c>
      <c r="B1651" t="s">
        <v>3450</v>
      </c>
      <c r="C1651" s="53" t="s">
        <v>2764</v>
      </c>
      <c r="D1651" s="59" t="s">
        <v>3032</v>
      </c>
      <c r="E1651" s="59" t="s">
        <v>5067</v>
      </c>
      <c r="F1651" t="s">
        <v>635</v>
      </c>
      <c r="G1651" t="s">
        <v>634</v>
      </c>
      <c r="H1651" t="s">
        <v>636</v>
      </c>
      <c r="I1651" s="52">
        <v>45537</v>
      </c>
      <c r="J1651" t="s">
        <v>2457</v>
      </c>
      <c r="K1651">
        <v>260</v>
      </c>
      <c r="L1651" s="73">
        <v>94.758849663472006</v>
      </c>
      <c r="M1651">
        <v>259</v>
      </c>
      <c r="N1651">
        <v>0.99969919414650499</v>
      </c>
      <c r="O1651" s="73">
        <v>94.414500522110899</v>
      </c>
      <c r="P1651">
        <v>259</v>
      </c>
      <c r="Q1651">
        <v>0.99969919414650499</v>
      </c>
      <c r="R1651">
        <v>256</v>
      </c>
      <c r="S1651">
        <v>0.99818243584487998</v>
      </c>
      <c r="T1651">
        <v>35.9676801842703</v>
      </c>
      <c r="U1651">
        <v>0.75775855003440495</v>
      </c>
      <c r="V1651">
        <v>187</v>
      </c>
      <c r="W1651">
        <v>0.100214535154135</v>
      </c>
      <c r="X1651">
        <v>37</v>
      </c>
      <c r="Y1651">
        <v>259</v>
      </c>
      <c r="Z1651">
        <v>0.99969919414650499</v>
      </c>
      <c r="AA1651">
        <v>41.432247701077401</v>
      </c>
      <c r="AB1651">
        <v>246</v>
      </c>
      <c r="AC1651">
        <v>0.94454548129308302</v>
      </c>
      <c r="AD1651">
        <v>13</v>
      </c>
      <c r="AE1651">
        <v>5.5153712853421501E-2</v>
      </c>
      <c r="AF1651">
        <v>1</v>
      </c>
      <c r="AG1651">
        <v>3.0080585349521999E-4</v>
      </c>
      <c r="AH1651">
        <v>1.01449644442505E-2</v>
      </c>
      <c r="AI1651">
        <v>21</v>
      </c>
      <c r="AJ1651" s="73">
        <v>93.561295514052901</v>
      </c>
      <c r="AK1651">
        <v>259</v>
      </c>
      <c r="AL1651">
        <v>0.99969919414650499</v>
      </c>
      <c r="AM1651">
        <v>0</v>
      </c>
      <c r="AN1651">
        <v>0</v>
      </c>
      <c r="AO1651">
        <v>4.7237413655844697E-2</v>
      </c>
      <c r="AP1651">
        <v>2</v>
      </c>
      <c r="AQ1651">
        <v>260</v>
      </c>
      <c r="AR1651">
        <v>1</v>
      </c>
      <c r="AS1651">
        <v>1.02063792506521E-2</v>
      </c>
      <c r="AT1651">
        <v>2</v>
      </c>
      <c r="AU1651">
        <v>0</v>
      </c>
      <c r="AV1651">
        <v>0</v>
      </c>
      <c r="AW1651">
        <v>260</v>
      </c>
      <c r="AX1651">
        <v>0.999999999999999</v>
      </c>
      <c r="AY1651" s="73">
        <v>92.130786888603893</v>
      </c>
      <c r="AZ1651">
        <v>259</v>
      </c>
      <c r="BA1651">
        <v>0.99969919414650499</v>
      </c>
      <c r="BB1651">
        <v>249</v>
      </c>
      <c r="BC1651">
        <v>0.88758632566905304</v>
      </c>
      <c r="BD1651">
        <v>9</v>
      </c>
      <c r="BE1651">
        <v>6.5176260675101502E-2</v>
      </c>
      <c r="BF1651">
        <v>94.758849663472006</v>
      </c>
      <c r="BG1651">
        <v>94.414500522110899</v>
      </c>
      <c r="BH1651">
        <v>92.130786888603893</v>
      </c>
      <c r="BI1651">
        <v>93.561295514052901</v>
      </c>
    </row>
    <row r="1652" spans="1:61" x14ac:dyDescent="0.25">
      <c r="A1652" s="10" t="str">
        <f>VLOOKUP(D1652,'Index-Relations'!E:F,2,FALSE)</f>
        <v>ESG</v>
      </c>
      <c r="B1652" t="s">
        <v>3450</v>
      </c>
      <c r="C1652" s="53" t="s">
        <v>3350</v>
      </c>
      <c r="D1652" s="59" t="s">
        <v>3032</v>
      </c>
      <c r="E1652" s="59" t="s">
        <v>5068</v>
      </c>
      <c r="F1652" t="s">
        <v>635</v>
      </c>
      <c r="G1652" t="s">
        <v>634</v>
      </c>
      <c r="H1652" t="s">
        <v>636</v>
      </c>
      <c r="I1652" s="52">
        <v>45505</v>
      </c>
      <c r="J1652" t="s">
        <v>2457</v>
      </c>
      <c r="K1652">
        <v>260</v>
      </c>
      <c r="L1652" s="73">
        <v>94.813435721322904</v>
      </c>
      <c r="M1652">
        <v>259</v>
      </c>
      <c r="N1652">
        <v>0.99969232975071398</v>
      </c>
      <c r="O1652" s="73">
        <v>94.427708900609005</v>
      </c>
      <c r="P1652">
        <v>259</v>
      </c>
      <c r="Q1652">
        <v>0.99969232975071398</v>
      </c>
      <c r="R1652">
        <v>256</v>
      </c>
      <c r="S1652">
        <v>0.99805454605488597</v>
      </c>
      <c r="T1652">
        <v>35.994886003776998</v>
      </c>
      <c r="U1652">
        <v>0.76220749199692395</v>
      </c>
      <c r="V1652">
        <v>188</v>
      </c>
      <c r="W1652">
        <v>0.109663722579216</v>
      </c>
      <c r="X1652">
        <v>37</v>
      </c>
      <c r="Y1652">
        <v>259</v>
      </c>
      <c r="Z1652">
        <v>0.99969232975071398</v>
      </c>
      <c r="AA1652">
        <v>42.164495489781601</v>
      </c>
      <c r="AB1652">
        <v>247</v>
      </c>
      <c r="AC1652">
        <v>0.94635214619822805</v>
      </c>
      <c r="AD1652">
        <v>12</v>
      </c>
      <c r="AE1652">
        <v>5.3340183552486098E-2</v>
      </c>
      <c r="AF1652">
        <v>1</v>
      </c>
      <c r="AG1652">
        <v>3.0767024928581E-4</v>
      </c>
      <c r="AH1652">
        <v>1.03085550269879E-2</v>
      </c>
      <c r="AI1652">
        <v>21</v>
      </c>
      <c r="AJ1652" s="73">
        <v>93.597855427044905</v>
      </c>
      <c r="AK1652">
        <v>259</v>
      </c>
      <c r="AL1652">
        <v>0.99969232975071398</v>
      </c>
      <c r="AM1652">
        <v>0</v>
      </c>
      <c r="AN1652">
        <v>0</v>
      </c>
      <c r="AO1652">
        <v>4.6371253307508298E-2</v>
      </c>
      <c r="AP1652">
        <v>2</v>
      </c>
      <c r="AQ1652">
        <v>260</v>
      </c>
      <c r="AR1652">
        <v>0.999999999999999</v>
      </c>
      <c r="AS1652">
        <v>9.4475007917186396E-3</v>
      </c>
      <c r="AT1652">
        <v>2</v>
      </c>
      <c r="AU1652">
        <v>0</v>
      </c>
      <c r="AV1652">
        <v>0</v>
      </c>
      <c r="AW1652">
        <v>260</v>
      </c>
      <c r="AX1652">
        <v>1</v>
      </c>
      <c r="AY1652" s="73">
        <v>92.282902397114</v>
      </c>
      <c r="AZ1652">
        <v>259</v>
      </c>
      <c r="BA1652">
        <v>0.99969232975071398</v>
      </c>
      <c r="BB1652">
        <v>250</v>
      </c>
      <c r="BC1652">
        <v>0.89027245953210998</v>
      </c>
      <c r="BD1652">
        <v>8</v>
      </c>
      <c r="BE1652">
        <v>6.3356287160381095E-2</v>
      </c>
      <c r="BF1652">
        <v>94.813435721322904</v>
      </c>
      <c r="BG1652">
        <v>94.427708900609005</v>
      </c>
      <c r="BH1652">
        <v>92.282902397114</v>
      </c>
      <c r="BI1652">
        <v>93.597855427044905</v>
      </c>
    </row>
    <row r="1653" spans="1:61" x14ac:dyDescent="0.25">
      <c r="A1653" s="10" t="str">
        <f>VLOOKUP(D1653,'Index-Relations'!E:F,2,FALSE)</f>
        <v>ESG</v>
      </c>
      <c r="B1653" t="s">
        <v>3450</v>
      </c>
      <c r="C1653" s="53" t="s">
        <v>2765</v>
      </c>
      <c r="D1653" s="59" t="s">
        <v>3032</v>
      </c>
      <c r="E1653" s="59" t="s">
        <v>5069</v>
      </c>
      <c r="F1653" t="s">
        <v>635</v>
      </c>
      <c r="G1653" t="s">
        <v>634</v>
      </c>
      <c r="H1653" t="s">
        <v>636</v>
      </c>
      <c r="I1653" s="52">
        <v>45474</v>
      </c>
      <c r="J1653" t="s">
        <v>2457</v>
      </c>
      <c r="K1653">
        <v>260</v>
      </c>
      <c r="L1653" s="73">
        <v>95.177385262382998</v>
      </c>
      <c r="M1653">
        <v>259</v>
      </c>
      <c r="N1653">
        <v>0.99962665198794698</v>
      </c>
      <c r="O1653" s="73">
        <v>94.504406340095002</v>
      </c>
      <c r="P1653">
        <v>259</v>
      </c>
      <c r="Q1653">
        <v>0.99962665198794698</v>
      </c>
      <c r="R1653">
        <v>256</v>
      </c>
      <c r="S1653">
        <v>0.997657316986587</v>
      </c>
      <c r="T1653">
        <v>35.965480351877403</v>
      </c>
      <c r="U1653">
        <v>0.76120991446364505</v>
      </c>
      <c r="V1653">
        <v>186</v>
      </c>
      <c r="W1653">
        <v>0.106062452897334</v>
      </c>
      <c r="X1653">
        <v>37</v>
      </c>
      <c r="Y1653">
        <v>259</v>
      </c>
      <c r="Z1653">
        <v>0.99962665198794598</v>
      </c>
      <c r="AA1653">
        <v>42.3346392550947</v>
      </c>
      <c r="AB1653">
        <v>247</v>
      </c>
      <c r="AC1653">
        <v>0.95210717900550101</v>
      </c>
      <c r="AD1653">
        <v>12</v>
      </c>
      <c r="AE1653">
        <v>4.7519472982445E-2</v>
      </c>
      <c r="AF1653">
        <v>1</v>
      </c>
      <c r="AG1653">
        <v>3.7334801205356899E-4</v>
      </c>
      <c r="AH1653">
        <v>1.03143603288416E-2</v>
      </c>
      <c r="AI1653">
        <v>21</v>
      </c>
      <c r="AJ1653" s="73">
        <v>94.070993211827897</v>
      </c>
      <c r="AK1653">
        <v>259</v>
      </c>
      <c r="AL1653">
        <v>0.99962665198794698</v>
      </c>
      <c r="AM1653">
        <v>0</v>
      </c>
      <c r="AN1653">
        <v>0</v>
      </c>
      <c r="AO1653">
        <v>4.83016632691693E-2</v>
      </c>
      <c r="AP1653">
        <v>2</v>
      </c>
      <c r="AQ1653">
        <v>260</v>
      </c>
      <c r="AR1653">
        <v>0.999999999999999</v>
      </c>
      <c r="AS1653">
        <v>9.5295097519672196E-3</v>
      </c>
      <c r="AT1653">
        <v>2</v>
      </c>
      <c r="AU1653">
        <v>0</v>
      </c>
      <c r="AV1653">
        <v>0</v>
      </c>
      <c r="AW1653">
        <v>260</v>
      </c>
      <c r="AX1653">
        <v>0.999999999999999</v>
      </c>
      <c r="AY1653" s="73">
        <v>92.862092465263004</v>
      </c>
      <c r="AZ1653">
        <v>259</v>
      </c>
      <c r="BA1653">
        <v>0.99962665198794698</v>
      </c>
      <c r="BB1653">
        <v>250</v>
      </c>
      <c r="BC1653">
        <v>0.88996819202209199</v>
      </c>
      <c r="BD1653">
        <v>8</v>
      </c>
      <c r="BE1653">
        <v>6.1730144708737701E-2</v>
      </c>
      <c r="BF1653">
        <v>95.177385262382998</v>
      </c>
      <c r="BG1653">
        <v>94.504406340095002</v>
      </c>
      <c r="BH1653">
        <v>92.862092465263004</v>
      </c>
      <c r="BI1653">
        <v>94.070993211827897</v>
      </c>
    </row>
    <row r="1654" spans="1:61" x14ac:dyDescent="0.25">
      <c r="A1654" s="10" t="str">
        <f>VLOOKUP(D1654,'Index-Relations'!E:F,2,FALSE)</f>
        <v>ESG</v>
      </c>
      <c r="B1654" t="s">
        <v>3450</v>
      </c>
      <c r="C1654" s="53" t="s">
        <v>2766</v>
      </c>
      <c r="D1654" s="59" t="s">
        <v>3032</v>
      </c>
      <c r="E1654" s="59" t="s">
        <v>5070</v>
      </c>
      <c r="F1654" t="s">
        <v>635</v>
      </c>
      <c r="G1654" t="s">
        <v>634</v>
      </c>
      <c r="H1654" t="s">
        <v>636</v>
      </c>
      <c r="I1654" s="52">
        <v>45446</v>
      </c>
      <c r="J1654" t="s">
        <v>2457</v>
      </c>
      <c r="K1654">
        <v>259</v>
      </c>
      <c r="L1654" s="73">
        <v>95.507512056455994</v>
      </c>
      <c r="M1654">
        <v>258</v>
      </c>
      <c r="N1654">
        <v>0.99957953542947997</v>
      </c>
      <c r="O1654" s="73">
        <v>94.414894960629994</v>
      </c>
      <c r="P1654">
        <v>258</v>
      </c>
      <c r="Q1654">
        <v>0.99957953542947997</v>
      </c>
      <c r="R1654">
        <v>255</v>
      </c>
      <c r="S1654">
        <v>0.99742513909918795</v>
      </c>
      <c r="T1654">
        <v>35.932140010020902</v>
      </c>
      <c r="U1654">
        <v>0.76341037076523799</v>
      </c>
      <c r="V1654">
        <v>184</v>
      </c>
      <c r="W1654">
        <v>0.115307278176601</v>
      </c>
      <c r="X1654">
        <v>37</v>
      </c>
      <c r="Y1654">
        <v>257</v>
      </c>
      <c r="Z1654">
        <v>0.99918694842614297</v>
      </c>
      <c r="AA1654">
        <v>42.553444567720298</v>
      </c>
      <c r="AB1654">
        <v>246</v>
      </c>
      <c r="AC1654">
        <v>0.982648624229715</v>
      </c>
      <c r="AD1654">
        <v>11</v>
      </c>
      <c r="AE1654">
        <v>1.65383241964276E-2</v>
      </c>
      <c r="AF1654">
        <v>2</v>
      </c>
      <c r="AG1654">
        <v>8.1305157385669997E-4</v>
      </c>
      <c r="AH1654">
        <v>9.9013012628219998E-3</v>
      </c>
      <c r="AI1654">
        <v>21</v>
      </c>
      <c r="AJ1654" s="73">
        <v>94.245175567529003</v>
      </c>
      <c r="AK1654">
        <v>258</v>
      </c>
      <c r="AL1654">
        <v>0.99957953542947997</v>
      </c>
      <c r="AM1654">
        <v>0</v>
      </c>
      <c r="AN1654">
        <v>0</v>
      </c>
      <c r="AO1654">
        <v>4.7256854752036302E-2</v>
      </c>
      <c r="AP1654">
        <v>2</v>
      </c>
      <c r="AQ1654">
        <v>259</v>
      </c>
      <c r="AR1654">
        <v>1</v>
      </c>
      <c r="AS1654">
        <v>9.8096338323701206E-3</v>
      </c>
      <c r="AT1654">
        <v>2</v>
      </c>
      <c r="AU1654">
        <v>0</v>
      </c>
      <c r="AV1654">
        <v>0</v>
      </c>
      <c r="AW1654">
        <v>259</v>
      </c>
      <c r="AX1654">
        <v>1</v>
      </c>
      <c r="AY1654" s="73">
        <v>93.656810689061004</v>
      </c>
      <c r="AZ1654">
        <v>258</v>
      </c>
      <c r="BA1654">
        <v>0.99957953542947997</v>
      </c>
      <c r="BB1654">
        <v>249</v>
      </c>
      <c r="BC1654">
        <v>0.88652512662194605</v>
      </c>
      <c r="BD1654">
        <v>8</v>
      </c>
      <c r="BE1654">
        <v>6.6218018626017505E-2</v>
      </c>
      <c r="BF1654">
        <v>95.507512056455994</v>
      </c>
      <c r="BG1654">
        <v>94.414894960629994</v>
      </c>
      <c r="BH1654">
        <v>93.656810689061004</v>
      </c>
      <c r="BI1654">
        <v>94.245175567529003</v>
      </c>
    </row>
    <row r="1655" spans="1:61" x14ac:dyDescent="0.25">
      <c r="A1655" s="10" t="str">
        <f>VLOOKUP(D1655,'Index-Relations'!E:F,2,FALSE)</f>
        <v>ESG</v>
      </c>
      <c r="B1655" t="s">
        <v>3450</v>
      </c>
      <c r="C1655" s="53" t="s">
        <v>2767</v>
      </c>
      <c r="D1655" s="59" t="s">
        <v>3032</v>
      </c>
      <c r="E1655" s="59" t="s">
        <v>5071</v>
      </c>
      <c r="F1655" t="s">
        <v>635</v>
      </c>
      <c r="G1655" t="s">
        <v>634</v>
      </c>
      <c r="H1655" t="s">
        <v>636</v>
      </c>
      <c r="I1655" s="52">
        <v>45413</v>
      </c>
      <c r="J1655" t="s">
        <v>2457</v>
      </c>
      <c r="K1655">
        <v>259</v>
      </c>
      <c r="L1655" s="73">
        <v>95.517290913920903</v>
      </c>
      <c r="M1655">
        <v>258</v>
      </c>
      <c r="N1655">
        <v>0.99956926016362602</v>
      </c>
      <c r="O1655" s="73">
        <v>94.425414077406998</v>
      </c>
      <c r="P1655">
        <v>258</v>
      </c>
      <c r="Q1655">
        <v>0.99956926016362602</v>
      </c>
      <c r="R1655">
        <v>255</v>
      </c>
      <c r="S1655">
        <v>0.99737199497991902</v>
      </c>
      <c r="T1655">
        <v>36.0432103668849</v>
      </c>
      <c r="U1655">
        <v>0.76904371237953795</v>
      </c>
      <c r="V1655">
        <v>184</v>
      </c>
      <c r="W1655">
        <v>0.110480419401229</v>
      </c>
      <c r="X1655">
        <v>36</v>
      </c>
      <c r="Y1655">
        <v>257</v>
      </c>
      <c r="Z1655">
        <v>0.99913876000116897</v>
      </c>
      <c r="AA1655">
        <v>44.352515198271497</v>
      </c>
      <c r="AB1655">
        <v>246</v>
      </c>
      <c r="AC1655">
        <v>0.98288409866140003</v>
      </c>
      <c r="AD1655">
        <v>11</v>
      </c>
      <c r="AE1655">
        <v>1.6254661339769098E-2</v>
      </c>
      <c r="AF1655">
        <v>2</v>
      </c>
      <c r="AG1655">
        <v>8.6123999883051805E-4</v>
      </c>
      <c r="AH1655">
        <v>9.2551384081174509E-3</v>
      </c>
      <c r="AI1655">
        <v>21</v>
      </c>
      <c r="AJ1655" s="73">
        <v>94.261493386675994</v>
      </c>
      <c r="AK1655">
        <v>258</v>
      </c>
      <c r="AL1655">
        <v>0.99956926016362602</v>
      </c>
      <c r="AM1655">
        <v>0</v>
      </c>
      <c r="AN1655">
        <v>0</v>
      </c>
      <c r="AO1655">
        <v>4.7249126391037503E-2</v>
      </c>
      <c r="AP1655">
        <v>2</v>
      </c>
      <c r="AQ1655">
        <v>258</v>
      </c>
      <c r="AR1655">
        <v>0.99956926016362602</v>
      </c>
      <c r="AS1655">
        <v>9.1120890690726802E-3</v>
      </c>
      <c r="AT1655">
        <v>2</v>
      </c>
      <c r="AU1655">
        <v>0</v>
      </c>
      <c r="AV1655">
        <v>0</v>
      </c>
      <c r="AW1655">
        <v>258</v>
      </c>
      <c r="AX1655">
        <v>0.99956926016362602</v>
      </c>
      <c r="AY1655" s="73">
        <v>93.658843578835004</v>
      </c>
      <c r="AZ1655">
        <v>258</v>
      </c>
      <c r="BA1655">
        <v>0.99956926016362602</v>
      </c>
      <c r="BB1655">
        <v>246</v>
      </c>
      <c r="BC1655">
        <v>0.88319746319371895</v>
      </c>
      <c r="BD1655">
        <v>10</v>
      </c>
      <c r="BE1655">
        <v>6.9122670578869005E-2</v>
      </c>
      <c r="BF1655">
        <v>95.517290913920903</v>
      </c>
      <c r="BG1655">
        <v>94.425414077406998</v>
      </c>
      <c r="BH1655">
        <v>93.658843578835004</v>
      </c>
      <c r="BI1655">
        <v>94.261493386675994</v>
      </c>
    </row>
    <row r="1656" spans="1:61" x14ac:dyDescent="0.25">
      <c r="A1656" s="10" t="str">
        <f>VLOOKUP(D1656,'Index-Relations'!E:F,2,FALSE)</f>
        <v>ESG</v>
      </c>
      <c r="B1656" t="s">
        <v>3450</v>
      </c>
      <c r="C1656" s="53" t="s">
        <v>2768</v>
      </c>
      <c r="D1656" s="59" t="s">
        <v>3032</v>
      </c>
      <c r="E1656" s="59" t="s">
        <v>5072</v>
      </c>
      <c r="F1656" t="s">
        <v>635</v>
      </c>
      <c r="G1656" t="s">
        <v>634</v>
      </c>
      <c r="H1656" t="s">
        <v>636</v>
      </c>
      <c r="I1656" s="52">
        <v>45383</v>
      </c>
      <c r="J1656" t="s">
        <v>2457</v>
      </c>
      <c r="K1656">
        <v>260</v>
      </c>
      <c r="L1656">
        <v>96.547887126282006</v>
      </c>
      <c r="M1656">
        <v>259</v>
      </c>
      <c r="N1656">
        <v>0.99959756508620301</v>
      </c>
      <c r="O1656">
        <v>95.538465399754898</v>
      </c>
      <c r="P1656">
        <v>259</v>
      </c>
      <c r="Q1656">
        <v>0.99959756508620301</v>
      </c>
      <c r="R1656">
        <v>256</v>
      </c>
      <c r="S1656">
        <v>0.99742268881638896</v>
      </c>
      <c r="T1656">
        <v>35.823666184423601</v>
      </c>
      <c r="U1656">
        <v>0.76487525698833503</v>
      </c>
      <c r="V1656">
        <v>185</v>
      </c>
      <c r="W1656">
        <v>0.11131473839978399</v>
      </c>
      <c r="X1656">
        <v>36</v>
      </c>
      <c r="Y1656">
        <v>258</v>
      </c>
      <c r="Z1656">
        <v>0.99910181362099604</v>
      </c>
      <c r="AA1656">
        <v>42.7461211879126</v>
      </c>
      <c r="AB1656">
        <v>247</v>
      </c>
      <c r="AC1656">
        <v>0.98223862229495595</v>
      </c>
      <c r="AD1656">
        <v>11</v>
      </c>
      <c r="AE1656">
        <v>1.6863191326040399E-2</v>
      </c>
      <c r="AF1656">
        <v>2</v>
      </c>
      <c r="AG1656">
        <v>8.9818637900281701E-4</v>
      </c>
      <c r="AH1656">
        <v>9.3267171136407808E-3</v>
      </c>
      <c r="AI1656">
        <v>21</v>
      </c>
      <c r="AJ1656">
        <v>95.888209406697001</v>
      </c>
      <c r="AK1656">
        <v>259</v>
      </c>
      <c r="AL1656">
        <v>0.99959756508620301</v>
      </c>
      <c r="AM1656">
        <v>0</v>
      </c>
      <c r="AN1656">
        <v>0</v>
      </c>
      <c r="AO1656">
        <v>4.0378146183614697E-2</v>
      </c>
      <c r="AP1656">
        <v>2</v>
      </c>
      <c r="AQ1656">
        <v>259</v>
      </c>
      <c r="AR1656">
        <v>0.99959756508620301</v>
      </c>
      <c r="AS1656">
        <v>9.33166630626708E-3</v>
      </c>
      <c r="AT1656">
        <v>2</v>
      </c>
      <c r="AU1656">
        <v>0</v>
      </c>
      <c r="AV1656">
        <v>0</v>
      </c>
      <c r="AW1656">
        <v>259</v>
      </c>
      <c r="AX1656">
        <v>0.99959756508620301</v>
      </c>
      <c r="AY1656">
        <v>95.906440924286599</v>
      </c>
      <c r="AZ1656">
        <v>259</v>
      </c>
      <c r="BA1656">
        <v>0.99959756508620301</v>
      </c>
      <c r="BB1656">
        <v>247</v>
      </c>
      <c r="BC1656">
        <v>0.89173510321389304</v>
      </c>
      <c r="BD1656">
        <v>10</v>
      </c>
      <c r="BE1656">
        <v>6.7484315688695604E-2</v>
      </c>
      <c r="BF1656">
        <v>95.712759204546998</v>
      </c>
      <c r="BG1656">
        <v>94.379284240501903</v>
      </c>
      <c r="BH1656">
        <v>94.161326350855902</v>
      </c>
      <c r="BI1656">
        <v>94.455195366116897</v>
      </c>
    </row>
    <row r="1657" spans="1:61" x14ac:dyDescent="0.25">
      <c r="A1657" s="10" t="str">
        <f>VLOOKUP(D1657,'Index-Relations'!E:F,2,FALSE)</f>
        <v>ESG</v>
      </c>
      <c r="B1657" t="s">
        <v>3450</v>
      </c>
      <c r="C1657" s="53" t="s">
        <v>2769</v>
      </c>
      <c r="D1657" s="59" t="s">
        <v>3032</v>
      </c>
      <c r="E1657" s="59" t="s">
        <v>5073</v>
      </c>
      <c r="F1657" t="s">
        <v>635</v>
      </c>
      <c r="G1657" t="s">
        <v>634</v>
      </c>
      <c r="H1657" t="s">
        <v>636</v>
      </c>
      <c r="I1657" s="52">
        <v>45352</v>
      </c>
      <c r="J1657" t="s">
        <v>2457</v>
      </c>
      <c r="K1657">
        <v>260</v>
      </c>
      <c r="L1657">
        <v>96.6332510709274</v>
      </c>
      <c r="M1657">
        <v>259</v>
      </c>
      <c r="N1657">
        <v>0.99959500077561003</v>
      </c>
      <c r="O1657">
        <v>95.519673306469102</v>
      </c>
      <c r="P1657">
        <v>259</v>
      </c>
      <c r="Q1657">
        <v>0.99959500077561003</v>
      </c>
      <c r="R1657">
        <v>256</v>
      </c>
      <c r="S1657">
        <v>0.99761603208635197</v>
      </c>
      <c r="T1657">
        <v>35.726461750880802</v>
      </c>
      <c r="U1657">
        <v>0.74187183780868304</v>
      </c>
      <c r="V1657">
        <v>182</v>
      </c>
      <c r="W1657">
        <v>9.5596320907133894E-2</v>
      </c>
      <c r="X1657">
        <v>29</v>
      </c>
      <c r="Y1657">
        <v>258</v>
      </c>
      <c r="Z1657">
        <v>0.99916937148111495</v>
      </c>
      <c r="AA1657">
        <v>47.536065814148202</v>
      </c>
      <c r="AB1657">
        <v>247</v>
      </c>
      <c r="AC1657">
        <v>0.98198080963799295</v>
      </c>
      <c r="AD1657">
        <v>11</v>
      </c>
      <c r="AE1657">
        <v>1.7188561843121699E-2</v>
      </c>
      <c r="AF1657">
        <v>2</v>
      </c>
      <c r="AG1657">
        <v>8.3062851888465695E-4</v>
      </c>
      <c r="AH1657">
        <v>2.4715885209763999E-3</v>
      </c>
      <c r="AI1657">
        <v>10</v>
      </c>
      <c r="AJ1657">
        <v>96.013056966172599</v>
      </c>
      <c r="AK1657">
        <v>259</v>
      </c>
      <c r="AL1657">
        <v>0.99959500077561003</v>
      </c>
      <c r="AM1657">
        <v>0</v>
      </c>
      <c r="AN1657">
        <v>0</v>
      </c>
      <c r="AO1657">
        <v>3.8605821286667598E-2</v>
      </c>
      <c r="AP1657">
        <v>2</v>
      </c>
      <c r="AQ1657">
        <v>259</v>
      </c>
      <c r="AR1657">
        <v>0.99959500077561003</v>
      </c>
      <c r="AS1657">
        <v>8.3703208030229004E-3</v>
      </c>
      <c r="AT1657">
        <v>2</v>
      </c>
      <c r="AU1657">
        <v>0</v>
      </c>
      <c r="AV1657">
        <v>0</v>
      </c>
      <c r="AW1657">
        <v>259</v>
      </c>
      <c r="AX1657">
        <v>0.99959500077561003</v>
      </c>
      <c r="AY1657">
        <v>96.045733392247797</v>
      </c>
      <c r="AZ1657">
        <v>259</v>
      </c>
      <c r="BA1657">
        <v>0.99959500077561003</v>
      </c>
      <c r="BB1657">
        <v>247</v>
      </c>
      <c r="BC1657">
        <v>0.89434582906794902</v>
      </c>
      <c r="BD1657">
        <v>10</v>
      </c>
      <c r="BE1657">
        <v>6.6643350420993203E-2</v>
      </c>
      <c r="BF1657">
        <v>95.821591700070897</v>
      </c>
      <c r="BG1657">
        <v>94.363903408545994</v>
      </c>
      <c r="BH1657">
        <v>94.407649457882897</v>
      </c>
      <c r="BI1657">
        <v>94.609743356311</v>
      </c>
    </row>
    <row r="1658" spans="1:61" x14ac:dyDescent="0.25">
      <c r="A1658" s="10" t="str">
        <f>VLOOKUP(D1658,'Index-Relations'!E:F,2,FALSE)</f>
        <v>ESG</v>
      </c>
      <c r="B1658" t="s">
        <v>3450</v>
      </c>
      <c r="C1658" s="53" t="s">
        <v>2770</v>
      </c>
      <c r="D1658" s="59" t="s">
        <v>3032</v>
      </c>
      <c r="E1658" s="59" t="s">
        <v>5074</v>
      </c>
      <c r="F1658" t="s">
        <v>635</v>
      </c>
      <c r="G1658" t="s">
        <v>634</v>
      </c>
      <c r="H1658" t="s">
        <v>636</v>
      </c>
      <c r="I1658" s="52">
        <v>45323</v>
      </c>
      <c r="J1658" t="s">
        <v>2457</v>
      </c>
      <c r="K1658">
        <v>260</v>
      </c>
      <c r="L1658">
        <v>96.632803662164903</v>
      </c>
      <c r="M1658">
        <v>259</v>
      </c>
      <c r="N1658">
        <v>1</v>
      </c>
      <c r="O1658">
        <v>95.4418881083743</v>
      </c>
      <c r="P1658">
        <v>259</v>
      </c>
      <c r="Q1658">
        <v>1</v>
      </c>
      <c r="R1658">
        <v>256</v>
      </c>
      <c r="S1658">
        <v>0.99817453700129299</v>
      </c>
      <c r="T1658">
        <v>35.918423989975601</v>
      </c>
      <c r="U1658">
        <v>0.73660621908893098</v>
      </c>
      <c r="V1658">
        <v>181</v>
      </c>
      <c r="W1658">
        <v>0.10025746043613699</v>
      </c>
      <c r="X1658">
        <v>29</v>
      </c>
      <c r="Y1658">
        <v>258</v>
      </c>
      <c r="Z1658">
        <v>0.99962084060794498</v>
      </c>
      <c r="AA1658">
        <v>44.305617910922699</v>
      </c>
      <c r="AB1658">
        <v>247</v>
      </c>
      <c r="AC1658">
        <v>0.98063597776840605</v>
      </c>
      <c r="AD1658">
        <v>11</v>
      </c>
      <c r="AE1658">
        <v>1.8984862839538999E-2</v>
      </c>
      <c r="AF1658">
        <v>2</v>
      </c>
      <c r="AG1658">
        <v>3.7915939205414599E-4</v>
      </c>
      <c r="AH1658">
        <v>2.7977093831294498E-3</v>
      </c>
      <c r="AI1658">
        <v>11</v>
      </c>
      <c r="AJ1658">
        <v>95.944028710537793</v>
      </c>
      <c r="AK1658">
        <v>259</v>
      </c>
      <c r="AL1658">
        <v>1</v>
      </c>
      <c r="AM1658">
        <v>0</v>
      </c>
      <c r="AN1658">
        <v>0</v>
      </c>
      <c r="AO1658">
        <v>3.8419970772823199E-2</v>
      </c>
      <c r="AP1658">
        <v>2</v>
      </c>
      <c r="AQ1658">
        <v>259</v>
      </c>
      <c r="AR1658">
        <v>0.999999999999999</v>
      </c>
      <c r="AS1658">
        <v>7.0092281016241103E-3</v>
      </c>
      <c r="AT1658">
        <v>2</v>
      </c>
      <c r="AU1658">
        <v>0</v>
      </c>
      <c r="AV1658">
        <v>0</v>
      </c>
      <c r="AW1658">
        <v>259</v>
      </c>
      <c r="AX1658">
        <v>1</v>
      </c>
      <c r="AY1658">
        <v>96.113943641311806</v>
      </c>
      <c r="AZ1658">
        <v>259</v>
      </c>
      <c r="BA1658">
        <v>1</v>
      </c>
      <c r="BB1658">
        <v>247</v>
      </c>
      <c r="BC1658">
        <v>0.89063175891623203</v>
      </c>
      <c r="BD1658">
        <v>10</v>
      </c>
      <c r="BE1658">
        <v>7.0948270310944098E-2</v>
      </c>
      <c r="BF1658">
        <v>95.787638794969894</v>
      </c>
      <c r="BG1658">
        <v>94.292173397301994</v>
      </c>
      <c r="BH1658">
        <v>94.468924036458901</v>
      </c>
      <c r="BI1658">
        <v>94.561052305302894</v>
      </c>
    </row>
    <row r="1659" spans="1:61" x14ac:dyDescent="0.25">
      <c r="A1659" s="10" t="str">
        <f>VLOOKUP(D1659,'Index-Relations'!E:F,2,FALSE)</f>
        <v>ESG</v>
      </c>
      <c r="B1659" t="s">
        <v>3450</v>
      </c>
      <c r="C1659" s="53" t="s">
        <v>2760</v>
      </c>
      <c r="D1659" s="59" t="s">
        <v>3033</v>
      </c>
      <c r="E1659" s="59" t="s">
        <v>5075</v>
      </c>
      <c r="F1659" t="s">
        <v>652</v>
      </c>
      <c r="G1659" t="s">
        <v>2730</v>
      </c>
      <c r="H1659" t="s">
        <v>2367</v>
      </c>
      <c r="I1659" s="52">
        <v>45658</v>
      </c>
      <c r="J1659" t="s">
        <v>2457</v>
      </c>
      <c r="K1659">
        <v>263</v>
      </c>
      <c r="L1659" s="73">
        <v>95.122051315636995</v>
      </c>
      <c r="M1659">
        <v>262</v>
      </c>
      <c r="N1659">
        <v>0.99969040466404502</v>
      </c>
      <c r="O1659" s="73">
        <v>94.451858975207998</v>
      </c>
      <c r="P1659">
        <v>262</v>
      </c>
      <c r="Q1659">
        <v>0.99969040466404502</v>
      </c>
      <c r="R1659">
        <v>259</v>
      </c>
      <c r="S1659">
        <v>0.99775283478161303</v>
      </c>
      <c r="T1659">
        <v>36.8063565489703</v>
      </c>
      <c r="U1659">
        <v>0.65693845736238798</v>
      </c>
      <c r="V1659">
        <v>190</v>
      </c>
      <c r="W1659">
        <v>7.8648258379521899E-2</v>
      </c>
      <c r="X1659">
        <v>35</v>
      </c>
      <c r="Y1659">
        <v>262</v>
      </c>
      <c r="Z1659">
        <v>0.99969040466404502</v>
      </c>
      <c r="AA1659">
        <v>48.391727233500099</v>
      </c>
      <c r="AB1659">
        <v>249</v>
      </c>
      <c r="AC1659">
        <v>0.97916441835641699</v>
      </c>
      <c r="AD1659">
        <v>13</v>
      </c>
      <c r="AE1659">
        <v>2.05259863076281E-2</v>
      </c>
      <c r="AF1659">
        <v>1</v>
      </c>
      <c r="AG1659">
        <v>3.0959533595399598E-4</v>
      </c>
      <c r="AH1659">
        <v>6.8742888026788003E-3</v>
      </c>
      <c r="AI1659">
        <v>22</v>
      </c>
      <c r="AJ1659" s="73">
        <v>93.605353519759007</v>
      </c>
      <c r="AK1659">
        <v>262</v>
      </c>
      <c r="AL1659">
        <v>0.99969040466404502</v>
      </c>
      <c r="AM1659">
        <v>0</v>
      </c>
      <c r="AN1659">
        <v>0</v>
      </c>
      <c r="AO1659">
        <v>6.3767370089037795E-2</v>
      </c>
      <c r="AP1659">
        <v>2</v>
      </c>
      <c r="AQ1659">
        <v>263</v>
      </c>
      <c r="AR1659">
        <v>0.999999999999999</v>
      </c>
      <c r="AS1659">
        <v>0</v>
      </c>
      <c r="AT1659">
        <v>0</v>
      </c>
      <c r="AU1659">
        <v>1.3867705624991101E-3</v>
      </c>
      <c r="AV1659">
        <v>1</v>
      </c>
      <c r="AW1659">
        <v>263</v>
      </c>
      <c r="AX1659">
        <v>1</v>
      </c>
      <c r="AY1659" s="73">
        <v>92.608092016013998</v>
      </c>
      <c r="AZ1659">
        <v>262</v>
      </c>
      <c r="BA1659">
        <v>0.99969040466404502</v>
      </c>
      <c r="BB1659">
        <v>253</v>
      </c>
      <c r="BC1659">
        <v>0.90317966194302801</v>
      </c>
      <c r="BD1659">
        <v>8</v>
      </c>
      <c r="BE1659">
        <v>3.3052967967933201E-2</v>
      </c>
      <c r="BF1659">
        <v>95.122051315636995</v>
      </c>
      <c r="BG1659">
        <v>94.451858975207998</v>
      </c>
      <c r="BH1659">
        <v>92.608092016013998</v>
      </c>
      <c r="BI1659">
        <v>93.605353519759007</v>
      </c>
    </row>
    <row r="1660" spans="1:61" x14ac:dyDescent="0.25">
      <c r="A1660" s="10" t="str">
        <f>VLOOKUP(D1660,'Index-Relations'!E:F,2,FALSE)</f>
        <v>ESG</v>
      </c>
      <c r="B1660" t="s">
        <v>3450</v>
      </c>
      <c r="C1660" s="53" t="s">
        <v>2761</v>
      </c>
      <c r="D1660" s="59" t="s">
        <v>3033</v>
      </c>
      <c r="E1660" s="59" t="s">
        <v>5076</v>
      </c>
      <c r="F1660" t="s">
        <v>652</v>
      </c>
      <c r="G1660" t="s">
        <v>2730</v>
      </c>
      <c r="H1660" t="s">
        <v>2367</v>
      </c>
      <c r="I1660" s="52">
        <v>45628</v>
      </c>
      <c r="J1660" t="s">
        <v>2457</v>
      </c>
      <c r="K1660">
        <v>262</v>
      </c>
      <c r="L1660" s="73">
        <v>94.800884362363902</v>
      </c>
      <c r="M1660">
        <v>261</v>
      </c>
      <c r="N1660">
        <v>0.99971313083760405</v>
      </c>
      <c r="O1660" s="73">
        <v>94.446354875908995</v>
      </c>
      <c r="P1660">
        <v>261</v>
      </c>
      <c r="Q1660">
        <v>0.99971313083760405</v>
      </c>
      <c r="R1660">
        <v>258</v>
      </c>
      <c r="S1660">
        <v>0.99811480154575904</v>
      </c>
      <c r="T1660">
        <v>35.446291153678601</v>
      </c>
      <c r="U1660">
        <v>0.71771382481000401</v>
      </c>
      <c r="V1660">
        <v>189</v>
      </c>
      <c r="W1660">
        <v>0.101808361634042</v>
      </c>
      <c r="X1660">
        <v>38</v>
      </c>
      <c r="Y1660">
        <v>261</v>
      </c>
      <c r="Z1660">
        <v>0.99971313083760305</v>
      </c>
      <c r="AA1660">
        <v>40.277335110139397</v>
      </c>
      <c r="AB1660">
        <v>247</v>
      </c>
      <c r="AC1660">
        <v>0.93898648979900901</v>
      </c>
      <c r="AD1660">
        <v>14</v>
      </c>
      <c r="AE1660">
        <v>6.0726641038594598E-2</v>
      </c>
      <c r="AF1660">
        <v>1</v>
      </c>
      <c r="AG1660">
        <v>2.8686916239549498E-4</v>
      </c>
      <c r="AH1660">
        <v>9.9082893440953206E-3</v>
      </c>
      <c r="AI1660">
        <v>22</v>
      </c>
      <c r="AJ1660" s="73">
        <v>93.367954781294898</v>
      </c>
      <c r="AK1660">
        <v>261</v>
      </c>
      <c r="AL1660">
        <v>0.99971313083760405</v>
      </c>
      <c r="AM1660">
        <v>0</v>
      </c>
      <c r="AN1660">
        <v>0</v>
      </c>
      <c r="AO1660">
        <v>5.1244526371255601E-2</v>
      </c>
      <c r="AP1660">
        <v>2</v>
      </c>
      <c r="AQ1660">
        <v>262</v>
      </c>
      <c r="AR1660">
        <v>1</v>
      </c>
      <c r="AS1660">
        <v>0</v>
      </c>
      <c r="AT1660">
        <v>0</v>
      </c>
      <c r="AU1660">
        <v>0</v>
      </c>
      <c r="AV1660">
        <v>0</v>
      </c>
      <c r="AW1660">
        <v>262</v>
      </c>
      <c r="AX1660">
        <v>1</v>
      </c>
      <c r="AY1660" s="73">
        <v>92.170397746674993</v>
      </c>
      <c r="AZ1660">
        <v>261</v>
      </c>
      <c r="BA1660">
        <v>0.99971313083760405</v>
      </c>
      <c r="BB1660">
        <v>251</v>
      </c>
      <c r="BC1660">
        <v>0.88772255274730305</v>
      </c>
      <c r="BD1660">
        <v>9</v>
      </c>
      <c r="BE1660">
        <v>6.1032920881440501E-2</v>
      </c>
      <c r="BF1660">
        <v>94.800884362363902</v>
      </c>
      <c r="BG1660">
        <v>94.446354875908995</v>
      </c>
      <c r="BH1660">
        <v>92.170397746674993</v>
      </c>
      <c r="BI1660">
        <v>93.367954781294898</v>
      </c>
    </row>
    <row r="1661" spans="1:61" x14ac:dyDescent="0.25">
      <c r="A1661" s="10" t="str">
        <f>VLOOKUP(D1661,'Index-Relations'!E:F,2,FALSE)</f>
        <v>ESG</v>
      </c>
      <c r="B1661" t="s">
        <v>3450</v>
      </c>
      <c r="C1661" s="53" t="s">
        <v>2762</v>
      </c>
      <c r="D1661" s="59" t="s">
        <v>3033</v>
      </c>
      <c r="E1661" s="59" t="s">
        <v>5077</v>
      </c>
      <c r="F1661" t="s">
        <v>652</v>
      </c>
      <c r="G1661" t="s">
        <v>2730</v>
      </c>
      <c r="H1661" t="s">
        <v>2367</v>
      </c>
      <c r="I1661" s="52">
        <v>45597</v>
      </c>
      <c r="J1661" t="s">
        <v>2457</v>
      </c>
      <c r="K1661">
        <v>262</v>
      </c>
      <c r="L1661" s="73">
        <v>94.743926605800993</v>
      </c>
      <c r="M1661">
        <v>261</v>
      </c>
      <c r="N1661">
        <v>0.99972806988238105</v>
      </c>
      <c r="O1661" s="73">
        <v>94.465925141365005</v>
      </c>
      <c r="P1661">
        <v>261</v>
      </c>
      <c r="Q1661">
        <v>0.99972806988238105</v>
      </c>
      <c r="R1661">
        <v>258</v>
      </c>
      <c r="S1661">
        <v>0.998116221158453</v>
      </c>
      <c r="T1661">
        <v>35.697459684272999</v>
      </c>
      <c r="U1661">
        <v>0.71746202854955599</v>
      </c>
      <c r="V1661">
        <v>188</v>
      </c>
      <c r="W1661">
        <v>0.10211363979115499</v>
      </c>
      <c r="X1661">
        <v>38</v>
      </c>
      <c r="Y1661">
        <v>261</v>
      </c>
      <c r="Z1661">
        <v>0.99972806988238105</v>
      </c>
      <c r="AA1661">
        <v>40.910827263287402</v>
      </c>
      <c r="AB1661">
        <v>247</v>
      </c>
      <c r="AC1661">
        <v>0.93730654863184104</v>
      </c>
      <c r="AD1661">
        <v>14</v>
      </c>
      <c r="AE1661">
        <v>6.2421521250539097E-2</v>
      </c>
      <c r="AF1661">
        <v>1</v>
      </c>
      <c r="AG1661">
        <v>2.7193011761896598E-4</v>
      </c>
      <c r="AH1661">
        <v>1.42657732159136E-2</v>
      </c>
      <c r="AI1661">
        <v>22</v>
      </c>
      <c r="AJ1661" s="73">
        <v>93.312474195421899</v>
      </c>
      <c r="AK1661">
        <v>261</v>
      </c>
      <c r="AL1661">
        <v>0.99972806988238105</v>
      </c>
      <c r="AM1661">
        <v>0</v>
      </c>
      <c r="AN1661">
        <v>0</v>
      </c>
      <c r="AO1661">
        <v>5.1006597443984697E-2</v>
      </c>
      <c r="AP1661">
        <v>2</v>
      </c>
      <c r="AQ1661">
        <v>262</v>
      </c>
      <c r="AR1661">
        <v>0.999999999999999</v>
      </c>
      <c r="AS1661">
        <v>0</v>
      </c>
      <c r="AT1661">
        <v>0</v>
      </c>
      <c r="AU1661">
        <v>0</v>
      </c>
      <c r="AV1661">
        <v>0</v>
      </c>
      <c r="AW1661">
        <v>262</v>
      </c>
      <c r="AX1661">
        <v>0.999999999999999</v>
      </c>
      <c r="AY1661" s="73">
        <v>92.054346545898994</v>
      </c>
      <c r="AZ1661">
        <v>261</v>
      </c>
      <c r="BA1661">
        <v>0.99972806988238105</v>
      </c>
      <c r="BB1661">
        <v>251</v>
      </c>
      <c r="BC1661">
        <v>0.88704671726150397</v>
      </c>
      <c r="BD1661">
        <v>9</v>
      </c>
      <c r="BE1661">
        <v>6.1946685294511E-2</v>
      </c>
      <c r="BF1661">
        <v>94.743926605800993</v>
      </c>
      <c r="BG1661">
        <v>94.465925141365005</v>
      </c>
      <c r="BH1661">
        <v>92.054346545898994</v>
      </c>
      <c r="BI1661">
        <v>93.312474195421899</v>
      </c>
    </row>
    <row r="1662" spans="1:61" x14ac:dyDescent="0.25">
      <c r="A1662" s="10" t="str">
        <f>VLOOKUP(D1662,'Index-Relations'!E:F,2,FALSE)</f>
        <v>ESG</v>
      </c>
      <c r="B1662" t="s">
        <v>3450</v>
      </c>
      <c r="C1662" s="53" t="s">
        <v>2763</v>
      </c>
      <c r="D1662" s="59" t="s">
        <v>3033</v>
      </c>
      <c r="E1662" s="59" t="s">
        <v>5078</v>
      </c>
      <c r="F1662" t="s">
        <v>652</v>
      </c>
      <c r="G1662" t="s">
        <v>2730</v>
      </c>
      <c r="H1662" t="s">
        <v>2367</v>
      </c>
      <c r="I1662" s="52">
        <v>45566</v>
      </c>
      <c r="J1662" t="s">
        <v>2457</v>
      </c>
      <c r="K1662">
        <v>262</v>
      </c>
      <c r="L1662" s="73">
        <v>94.712123380291004</v>
      </c>
      <c r="M1662">
        <v>261</v>
      </c>
      <c r="N1662">
        <v>0.99973657400128002</v>
      </c>
      <c r="O1662" s="73">
        <v>94.402815205351004</v>
      </c>
      <c r="P1662">
        <v>261</v>
      </c>
      <c r="Q1662">
        <v>0.99973657400128002</v>
      </c>
      <c r="R1662">
        <v>258</v>
      </c>
      <c r="S1662">
        <v>0.99803613841301397</v>
      </c>
      <c r="T1662">
        <v>35.403919059482199</v>
      </c>
      <c r="U1662">
        <v>0.71896329395660896</v>
      </c>
      <c r="V1662">
        <v>188</v>
      </c>
      <c r="W1662">
        <v>0.10328426116009801</v>
      </c>
      <c r="X1662">
        <v>38</v>
      </c>
      <c r="Y1662">
        <v>261</v>
      </c>
      <c r="Z1662">
        <v>0.99973657400127902</v>
      </c>
      <c r="AA1662">
        <v>40.200340945354299</v>
      </c>
      <c r="AB1662">
        <v>248</v>
      </c>
      <c r="AC1662">
        <v>0.94832432963936997</v>
      </c>
      <c r="AD1662">
        <v>13</v>
      </c>
      <c r="AE1662">
        <v>5.1412244361909998E-2</v>
      </c>
      <c r="AF1662">
        <v>1</v>
      </c>
      <c r="AG1662">
        <v>2.6342599871925001E-4</v>
      </c>
      <c r="AH1662">
        <v>9.7657829349150401E-3</v>
      </c>
      <c r="AI1662">
        <v>22</v>
      </c>
      <c r="AJ1662" s="73">
        <v>93.324158159061895</v>
      </c>
      <c r="AK1662">
        <v>261</v>
      </c>
      <c r="AL1662">
        <v>0.99973657400128002</v>
      </c>
      <c r="AM1662">
        <v>0</v>
      </c>
      <c r="AN1662">
        <v>0</v>
      </c>
      <c r="AO1662">
        <v>5.3518994025772003E-2</v>
      </c>
      <c r="AP1662">
        <v>2</v>
      </c>
      <c r="AQ1662">
        <v>262</v>
      </c>
      <c r="AR1662">
        <v>0.999999999999999</v>
      </c>
      <c r="AS1662">
        <v>0</v>
      </c>
      <c r="AT1662">
        <v>0</v>
      </c>
      <c r="AU1662">
        <v>0</v>
      </c>
      <c r="AV1662">
        <v>0</v>
      </c>
      <c r="AW1662">
        <v>262</v>
      </c>
      <c r="AX1662">
        <v>0.999999999999999</v>
      </c>
      <c r="AY1662" s="73">
        <v>91.971898501648994</v>
      </c>
      <c r="AZ1662">
        <v>261</v>
      </c>
      <c r="BA1662">
        <v>0.99973657400128002</v>
      </c>
      <c r="BB1662">
        <v>251</v>
      </c>
      <c r="BC1662">
        <v>0.88422234671525202</v>
      </c>
      <c r="BD1662">
        <v>9</v>
      </c>
      <c r="BE1662">
        <v>6.2258659258975502E-2</v>
      </c>
      <c r="BF1662">
        <v>94.712123380291004</v>
      </c>
      <c r="BG1662">
        <v>94.402815205351004</v>
      </c>
      <c r="BH1662">
        <v>91.971898501648994</v>
      </c>
      <c r="BI1662">
        <v>93.324158159061895</v>
      </c>
    </row>
    <row r="1663" spans="1:61" x14ac:dyDescent="0.25">
      <c r="A1663" s="10" t="str">
        <f>VLOOKUP(D1663,'Index-Relations'!E:F,2,FALSE)</f>
        <v>ESG</v>
      </c>
      <c r="B1663" t="s">
        <v>3450</v>
      </c>
      <c r="C1663" s="53" t="s">
        <v>2764</v>
      </c>
      <c r="D1663" s="59" t="s">
        <v>3033</v>
      </c>
      <c r="E1663" s="59" t="s">
        <v>5079</v>
      </c>
      <c r="F1663" t="s">
        <v>652</v>
      </c>
      <c r="G1663" t="s">
        <v>2730</v>
      </c>
      <c r="H1663" t="s">
        <v>2367</v>
      </c>
      <c r="I1663" s="52">
        <v>45537</v>
      </c>
      <c r="J1663" t="s">
        <v>2457</v>
      </c>
      <c r="K1663">
        <v>262</v>
      </c>
      <c r="L1663" s="73">
        <v>95.014580310340904</v>
      </c>
      <c r="M1663">
        <v>261</v>
      </c>
      <c r="N1663">
        <v>0.99970703879278</v>
      </c>
      <c r="O1663" s="73">
        <v>94.476899196901002</v>
      </c>
      <c r="P1663">
        <v>261</v>
      </c>
      <c r="Q1663">
        <v>0.99970703879278</v>
      </c>
      <c r="R1663">
        <v>258</v>
      </c>
      <c r="S1663">
        <v>0.99822983568006696</v>
      </c>
      <c r="T1663">
        <v>35.443824585489097</v>
      </c>
      <c r="U1663">
        <v>0.72480959234298703</v>
      </c>
      <c r="V1663">
        <v>188</v>
      </c>
      <c r="W1663">
        <v>0.103939307375869</v>
      </c>
      <c r="X1663">
        <v>38</v>
      </c>
      <c r="Y1663">
        <v>261</v>
      </c>
      <c r="Z1663">
        <v>0.99970703879278</v>
      </c>
      <c r="AA1663">
        <v>42.1025695558724</v>
      </c>
      <c r="AB1663">
        <v>247</v>
      </c>
      <c r="AC1663">
        <v>0.94007098448550297</v>
      </c>
      <c r="AD1663">
        <v>14</v>
      </c>
      <c r="AE1663">
        <v>5.9636054307276802E-2</v>
      </c>
      <c r="AF1663">
        <v>1</v>
      </c>
      <c r="AG1663">
        <v>2.9296120721937399E-4</v>
      </c>
      <c r="AH1663">
        <v>9.7300402209033795E-3</v>
      </c>
      <c r="AI1663">
        <v>21</v>
      </c>
      <c r="AJ1663" s="73">
        <v>93.720337814747893</v>
      </c>
      <c r="AK1663">
        <v>261</v>
      </c>
      <c r="AL1663">
        <v>0.99970703879278</v>
      </c>
      <c r="AM1663">
        <v>0</v>
      </c>
      <c r="AN1663">
        <v>0</v>
      </c>
      <c r="AO1663">
        <v>4.6005520071449903E-2</v>
      </c>
      <c r="AP1663">
        <v>2</v>
      </c>
      <c r="AQ1663">
        <v>262</v>
      </c>
      <c r="AR1663">
        <v>1</v>
      </c>
      <c r="AS1663">
        <v>0</v>
      </c>
      <c r="AT1663">
        <v>0</v>
      </c>
      <c r="AU1663">
        <v>0</v>
      </c>
      <c r="AV1663">
        <v>0</v>
      </c>
      <c r="AW1663">
        <v>262</v>
      </c>
      <c r="AX1663">
        <v>1</v>
      </c>
      <c r="AY1663" s="73">
        <v>92.751021895514995</v>
      </c>
      <c r="AZ1663">
        <v>261</v>
      </c>
      <c r="BA1663">
        <v>0.99970703879278</v>
      </c>
      <c r="BB1663">
        <v>251</v>
      </c>
      <c r="BC1663">
        <v>0.89051793587988004</v>
      </c>
      <c r="BD1663">
        <v>9</v>
      </c>
      <c r="BE1663">
        <v>6.3476544048669203E-2</v>
      </c>
      <c r="BF1663">
        <v>95.014580310340904</v>
      </c>
      <c r="BG1663">
        <v>94.476899196901002</v>
      </c>
      <c r="BH1663">
        <v>92.751021895514995</v>
      </c>
      <c r="BI1663">
        <v>93.720337814747893</v>
      </c>
    </row>
    <row r="1664" spans="1:61" x14ac:dyDescent="0.25">
      <c r="A1664" s="10" t="str">
        <f>VLOOKUP(D1664,'Index-Relations'!E:F,2,FALSE)</f>
        <v>ESG</v>
      </c>
      <c r="B1664" t="s">
        <v>3450</v>
      </c>
      <c r="C1664" s="53" t="s">
        <v>3350</v>
      </c>
      <c r="D1664" s="59" t="s">
        <v>3033</v>
      </c>
      <c r="E1664" s="59" t="s">
        <v>5080</v>
      </c>
      <c r="F1664" t="s">
        <v>652</v>
      </c>
      <c r="G1664" t="s">
        <v>2730</v>
      </c>
      <c r="H1664" t="s">
        <v>2367</v>
      </c>
      <c r="I1664" s="52">
        <v>45505</v>
      </c>
      <c r="J1664" t="s">
        <v>2457</v>
      </c>
      <c r="K1664">
        <v>262</v>
      </c>
      <c r="L1664" s="73">
        <v>95.052295572693893</v>
      </c>
      <c r="M1664">
        <v>261</v>
      </c>
      <c r="N1664">
        <v>0.999700372450811</v>
      </c>
      <c r="O1664" s="73">
        <v>94.483718164544001</v>
      </c>
      <c r="P1664">
        <v>261</v>
      </c>
      <c r="Q1664">
        <v>0.999700372450811</v>
      </c>
      <c r="R1664">
        <v>258</v>
      </c>
      <c r="S1664">
        <v>0.99810540148426397</v>
      </c>
      <c r="T1664">
        <v>35.5248526800384</v>
      </c>
      <c r="U1664">
        <v>0.73046730848488595</v>
      </c>
      <c r="V1664">
        <v>189</v>
      </c>
      <c r="W1664">
        <v>0.11380174173851</v>
      </c>
      <c r="X1664">
        <v>38</v>
      </c>
      <c r="Y1664">
        <v>261</v>
      </c>
      <c r="Z1664">
        <v>0.999700372450811</v>
      </c>
      <c r="AA1664">
        <v>42.841394383845902</v>
      </c>
      <c r="AB1664">
        <v>248</v>
      </c>
      <c r="AC1664">
        <v>0.94137684300133995</v>
      </c>
      <c r="AD1664">
        <v>13</v>
      </c>
      <c r="AE1664">
        <v>5.8323529449471598E-2</v>
      </c>
      <c r="AF1664">
        <v>1</v>
      </c>
      <c r="AG1664">
        <v>2.9962754918781698E-4</v>
      </c>
      <c r="AH1664">
        <v>9.8878350516242806E-3</v>
      </c>
      <c r="AI1664">
        <v>21</v>
      </c>
      <c r="AJ1664" s="73">
        <v>93.748197259430995</v>
      </c>
      <c r="AK1664">
        <v>261</v>
      </c>
      <c r="AL1664">
        <v>0.999700372450811</v>
      </c>
      <c r="AM1664">
        <v>0</v>
      </c>
      <c r="AN1664">
        <v>0</v>
      </c>
      <c r="AO1664">
        <v>4.5159078635542298E-2</v>
      </c>
      <c r="AP1664">
        <v>2</v>
      </c>
      <c r="AQ1664">
        <v>262</v>
      </c>
      <c r="AR1664">
        <v>1</v>
      </c>
      <c r="AS1664">
        <v>0</v>
      </c>
      <c r="AT1664">
        <v>0</v>
      </c>
      <c r="AU1664">
        <v>0</v>
      </c>
      <c r="AV1664">
        <v>0</v>
      </c>
      <c r="AW1664">
        <v>262</v>
      </c>
      <c r="AX1664">
        <v>1</v>
      </c>
      <c r="AY1664" s="73">
        <v>92.863182118425001</v>
      </c>
      <c r="AZ1664">
        <v>261</v>
      </c>
      <c r="BA1664">
        <v>0.999700372450811</v>
      </c>
      <c r="BB1664">
        <v>252</v>
      </c>
      <c r="BC1664">
        <v>0.89314080868994405</v>
      </c>
      <c r="BD1664">
        <v>8</v>
      </c>
      <c r="BE1664">
        <v>6.17001126745131E-2</v>
      </c>
      <c r="BF1664">
        <v>95.052295572693893</v>
      </c>
      <c r="BG1664">
        <v>94.483718164544001</v>
      </c>
      <c r="BH1664">
        <v>92.863182118425001</v>
      </c>
      <c r="BI1664">
        <v>93.748197259430995</v>
      </c>
    </row>
    <row r="1665" spans="1:61" x14ac:dyDescent="0.25">
      <c r="A1665" s="10" t="str">
        <f>VLOOKUP(D1665,'Index-Relations'!E:F,2,FALSE)</f>
        <v>ESG</v>
      </c>
      <c r="B1665" t="s">
        <v>3450</v>
      </c>
      <c r="C1665" s="53" t="s">
        <v>2765</v>
      </c>
      <c r="D1665" s="59" t="s">
        <v>3033</v>
      </c>
      <c r="E1665" s="59" t="s">
        <v>5081</v>
      </c>
      <c r="F1665" t="s">
        <v>652</v>
      </c>
      <c r="G1665" t="s">
        <v>2730</v>
      </c>
      <c r="H1665" t="s">
        <v>2367</v>
      </c>
      <c r="I1665" s="52">
        <v>45474</v>
      </c>
      <c r="J1665" t="s">
        <v>2457</v>
      </c>
      <c r="K1665">
        <v>262</v>
      </c>
      <c r="L1665" s="73">
        <v>95.407023200842005</v>
      </c>
      <c r="M1665">
        <v>261</v>
      </c>
      <c r="N1665">
        <v>0.99963680419422696</v>
      </c>
      <c r="O1665" s="73">
        <v>94.555847170640902</v>
      </c>
      <c r="P1665">
        <v>261</v>
      </c>
      <c r="Q1665">
        <v>0.99963680419422696</v>
      </c>
      <c r="R1665">
        <v>258</v>
      </c>
      <c r="S1665">
        <v>0.99772102002084195</v>
      </c>
      <c r="T1665">
        <v>35.514165339644997</v>
      </c>
      <c r="U1665">
        <v>0.72547745997868796</v>
      </c>
      <c r="V1665">
        <v>187</v>
      </c>
      <c r="W1665">
        <v>0.110866216864451</v>
      </c>
      <c r="X1665">
        <v>38</v>
      </c>
      <c r="Y1665">
        <v>261</v>
      </c>
      <c r="Z1665">
        <v>0.99963680419422596</v>
      </c>
      <c r="AA1665">
        <v>43.618581825960199</v>
      </c>
      <c r="AB1665">
        <v>248</v>
      </c>
      <c r="AC1665">
        <v>0.94664835502565903</v>
      </c>
      <c r="AD1665">
        <v>13</v>
      </c>
      <c r="AE1665">
        <v>5.2988449168567597E-2</v>
      </c>
      <c r="AF1665">
        <v>1</v>
      </c>
      <c r="AG1665">
        <v>3.6319580577281302E-4</v>
      </c>
      <c r="AH1665">
        <v>9.8463418399827307E-3</v>
      </c>
      <c r="AI1665">
        <v>21</v>
      </c>
      <c r="AJ1665" s="73">
        <v>94.209658971687901</v>
      </c>
      <c r="AK1665">
        <v>261</v>
      </c>
      <c r="AL1665">
        <v>0.99963680419422696</v>
      </c>
      <c r="AM1665">
        <v>0</v>
      </c>
      <c r="AN1665">
        <v>0</v>
      </c>
      <c r="AO1665">
        <v>4.6988227993395998E-2</v>
      </c>
      <c r="AP1665">
        <v>2</v>
      </c>
      <c r="AQ1665">
        <v>262</v>
      </c>
      <c r="AR1665">
        <v>0.999999999999999</v>
      </c>
      <c r="AS1665">
        <v>0</v>
      </c>
      <c r="AT1665">
        <v>0</v>
      </c>
      <c r="AU1665">
        <v>0</v>
      </c>
      <c r="AV1665">
        <v>0</v>
      </c>
      <c r="AW1665">
        <v>262</v>
      </c>
      <c r="AX1665">
        <v>0.999999999999999</v>
      </c>
      <c r="AY1665" s="73">
        <v>93.431236921465</v>
      </c>
      <c r="AZ1665">
        <v>261</v>
      </c>
      <c r="BA1665">
        <v>0.99963680419422696</v>
      </c>
      <c r="BB1665">
        <v>252</v>
      </c>
      <c r="BC1665">
        <v>0.89296021441374196</v>
      </c>
      <c r="BD1665">
        <v>8</v>
      </c>
      <c r="BE1665">
        <v>6.0051557592861002E-2</v>
      </c>
      <c r="BF1665">
        <v>95.407023200842005</v>
      </c>
      <c r="BG1665">
        <v>94.555847170640902</v>
      </c>
      <c r="BH1665">
        <v>93.431236921465</v>
      </c>
      <c r="BI1665">
        <v>94.209658971687901</v>
      </c>
    </row>
    <row r="1666" spans="1:61" x14ac:dyDescent="0.25">
      <c r="A1666" s="10" t="str">
        <f>VLOOKUP(D1666,'Index-Relations'!E:F,2,FALSE)</f>
        <v>ESG</v>
      </c>
      <c r="B1666" t="s">
        <v>3450</v>
      </c>
      <c r="C1666" s="53" t="s">
        <v>2766</v>
      </c>
      <c r="D1666" s="59" t="s">
        <v>3033</v>
      </c>
      <c r="E1666" s="59" t="s">
        <v>5082</v>
      </c>
      <c r="F1666" t="s">
        <v>652</v>
      </c>
      <c r="G1666" t="s">
        <v>2730</v>
      </c>
      <c r="H1666" t="s">
        <v>2367</v>
      </c>
      <c r="I1666" s="52">
        <v>45446</v>
      </c>
      <c r="J1666" t="s">
        <v>2457</v>
      </c>
      <c r="K1666">
        <v>260</v>
      </c>
      <c r="L1666" s="73">
        <v>95.579755325407007</v>
      </c>
      <c r="M1666">
        <v>259</v>
      </c>
      <c r="N1666">
        <v>0.99959123135672301</v>
      </c>
      <c r="O1666" s="73">
        <v>94.480064710847998</v>
      </c>
      <c r="P1666">
        <v>259</v>
      </c>
      <c r="Q1666">
        <v>0.99959123135672301</v>
      </c>
      <c r="R1666">
        <v>256</v>
      </c>
      <c r="S1666">
        <v>0.99749676317376601</v>
      </c>
      <c r="T1666">
        <v>35.405743068681701</v>
      </c>
      <c r="U1666">
        <v>0.733740239694464</v>
      </c>
      <c r="V1666">
        <v>184</v>
      </c>
      <c r="W1666">
        <v>0.120929976053885</v>
      </c>
      <c r="X1666">
        <v>38</v>
      </c>
      <c r="Y1666">
        <v>258</v>
      </c>
      <c r="Z1666">
        <v>0.99920956481934098</v>
      </c>
      <c r="AA1666">
        <v>43.814764860822102</v>
      </c>
      <c r="AB1666">
        <v>246</v>
      </c>
      <c r="AC1666">
        <v>0.97620551619234897</v>
      </c>
      <c r="AD1666">
        <v>12</v>
      </c>
      <c r="AE1666">
        <v>2.3004048626990899E-2</v>
      </c>
      <c r="AF1666">
        <v>2</v>
      </c>
      <c r="AG1666">
        <v>7.9043518065933301E-4</v>
      </c>
      <c r="AH1666">
        <v>9.5581809492149804E-3</v>
      </c>
      <c r="AI1666">
        <v>21</v>
      </c>
      <c r="AJ1666" s="73">
        <v>94.324796261761904</v>
      </c>
      <c r="AK1666">
        <v>259</v>
      </c>
      <c r="AL1666">
        <v>0.99959123135672301</v>
      </c>
      <c r="AM1666">
        <v>0</v>
      </c>
      <c r="AN1666">
        <v>0</v>
      </c>
      <c r="AO1666">
        <v>4.5942326076703802E-2</v>
      </c>
      <c r="AP1666">
        <v>2</v>
      </c>
      <c r="AQ1666">
        <v>260</v>
      </c>
      <c r="AR1666">
        <v>0.999999999999999</v>
      </c>
      <c r="AS1666">
        <v>0</v>
      </c>
      <c r="AT1666">
        <v>0</v>
      </c>
      <c r="AU1666">
        <v>0</v>
      </c>
      <c r="AV1666">
        <v>0</v>
      </c>
      <c r="AW1666">
        <v>260</v>
      </c>
      <c r="AX1666">
        <v>1</v>
      </c>
      <c r="AY1666" s="73">
        <v>93.803424544840894</v>
      </c>
      <c r="AZ1666">
        <v>259</v>
      </c>
      <c r="BA1666">
        <v>0.99959123135672301</v>
      </c>
      <c r="BB1666">
        <v>250</v>
      </c>
      <c r="BC1666">
        <v>0.889681620547914</v>
      </c>
      <c r="BD1666">
        <v>8</v>
      </c>
      <c r="BE1666">
        <v>6.4376053375381395E-2</v>
      </c>
      <c r="BF1666">
        <v>95.579755325407007</v>
      </c>
      <c r="BG1666">
        <v>94.480064710847998</v>
      </c>
      <c r="BH1666">
        <v>93.803424544840894</v>
      </c>
      <c r="BI1666">
        <v>94.324796261761904</v>
      </c>
    </row>
    <row r="1667" spans="1:61" x14ac:dyDescent="0.25">
      <c r="A1667" s="10" t="str">
        <f>VLOOKUP(D1667,'Index-Relations'!E:F,2,FALSE)</f>
        <v>ESG</v>
      </c>
      <c r="B1667" t="s">
        <v>3450</v>
      </c>
      <c r="C1667" s="53" t="s">
        <v>2767</v>
      </c>
      <c r="D1667" s="59" t="s">
        <v>3033</v>
      </c>
      <c r="E1667" s="59" t="s">
        <v>5083</v>
      </c>
      <c r="F1667" t="s">
        <v>652</v>
      </c>
      <c r="G1667" t="s">
        <v>2730</v>
      </c>
      <c r="H1667" t="s">
        <v>2367</v>
      </c>
      <c r="I1667" s="52">
        <v>45413</v>
      </c>
      <c r="J1667" t="s">
        <v>2457</v>
      </c>
      <c r="K1667">
        <v>260</v>
      </c>
      <c r="L1667" s="73">
        <v>95.5911951995609</v>
      </c>
      <c r="M1667">
        <v>259</v>
      </c>
      <c r="N1667">
        <v>0.99958205864594596</v>
      </c>
      <c r="O1667" s="73">
        <v>94.486590054222901</v>
      </c>
      <c r="P1667">
        <v>259</v>
      </c>
      <c r="Q1667">
        <v>0.99958205864594596</v>
      </c>
      <c r="R1667">
        <v>256</v>
      </c>
      <c r="S1667">
        <v>0.997450080341302</v>
      </c>
      <c r="T1667">
        <v>35.532143919214299</v>
      </c>
      <c r="U1667">
        <v>0.73362517437697194</v>
      </c>
      <c r="V1667">
        <v>184</v>
      </c>
      <c r="W1667">
        <v>0.115168495227568</v>
      </c>
      <c r="X1667">
        <v>37</v>
      </c>
      <c r="Y1667">
        <v>258</v>
      </c>
      <c r="Z1667">
        <v>0.99916434984442803</v>
      </c>
      <c r="AA1667">
        <v>45.597141666298697</v>
      </c>
      <c r="AB1667">
        <v>246</v>
      </c>
      <c r="AC1667">
        <v>0.97601900073081205</v>
      </c>
      <c r="AD1667">
        <v>12</v>
      </c>
      <c r="AE1667">
        <v>2.31453491136153E-2</v>
      </c>
      <c r="AF1667">
        <v>2</v>
      </c>
      <c r="AG1667">
        <v>8.3565015557193398E-4</v>
      </c>
      <c r="AH1667">
        <v>8.8630975835252805E-3</v>
      </c>
      <c r="AI1667">
        <v>21</v>
      </c>
      <c r="AJ1667" s="73">
        <v>94.343988068898994</v>
      </c>
      <c r="AK1667">
        <v>259</v>
      </c>
      <c r="AL1667">
        <v>0.99958205864594596</v>
      </c>
      <c r="AM1667">
        <v>0</v>
      </c>
      <c r="AN1667">
        <v>0</v>
      </c>
      <c r="AO1667">
        <v>4.5845223019036603E-2</v>
      </c>
      <c r="AP1667">
        <v>2</v>
      </c>
      <c r="AQ1667">
        <v>259</v>
      </c>
      <c r="AR1667">
        <v>0.99958205864594596</v>
      </c>
      <c r="AS1667">
        <v>0</v>
      </c>
      <c r="AT1667">
        <v>0</v>
      </c>
      <c r="AU1667">
        <v>0</v>
      </c>
      <c r="AV1667">
        <v>0</v>
      </c>
      <c r="AW1667">
        <v>259</v>
      </c>
      <c r="AX1667">
        <v>0.99958205864594596</v>
      </c>
      <c r="AY1667" s="73">
        <v>93.813460015984006</v>
      </c>
      <c r="AZ1667">
        <v>259</v>
      </c>
      <c r="BA1667">
        <v>0.99958205864594596</v>
      </c>
      <c r="BB1667">
        <v>247</v>
      </c>
      <c r="BC1667">
        <v>0.88666799244591099</v>
      </c>
      <c r="BD1667">
        <v>10</v>
      </c>
      <c r="BE1667">
        <v>6.7068843180997997E-2</v>
      </c>
      <c r="BF1667">
        <v>95.5911951995609</v>
      </c>
      <c r="BG1667">
        <v>94.486590054222901</v>
      </c>
      <c r="BH1667">
        <v>93.813460015984006</v>
      </c>
      <c r="BI1667">
        <v>94.343988068898994</v>
      </c>
    </row>
    <row r="1668" spans="1:61" x14ac:dyDescent="0.25">
      <c r="A1668" s="10" t="str">
        <f>VLOOKUP(D1668,'Index-Relations'!E:F,2,FALSE)</f>
        <v>ESG</v>
      </c>
      <c r="B1668" t="s">
        <v>3450</v>
      </c>
      <c r="C1668" s="53" t="s">
        <v>2768</v>
      </c>
      <c r="D1668" s="59" t="s">
        <v>3033</v>
      </c>
      <c r="E1668" s="59" t="s">
        <v>5084</v>
      </c>
      <c r="F1668" t="s">
        <v>652</v>
      </c>
      <c r="G1668" t="s">
        <v>2730</v>
      </c>
      <c r="H1668" t="s">
        <v>2367</v>
      </c>
      <c r="I1668" s="52">
        <v>45383</v>
      </c>
      <c r="J1668" t="s">
        <v>2457</v>
      </c>
      <c r="K1668">
        <v>261</v>
      </c>
      <c r="L1668">
        <v>96.608350208964495</v>
      </c>
      <c r="M1668">
        <v>260</v>
      </c>
      <c r="N1668">
        <v>0.99960897094689705</v>
      </c>
      <c r="O1668">
        <v>95.583576345723003</v>
      </c>
      <c r="P1668">
        <v>260</v>
      </c>
      <c r="Q1668">
        <v>0.99960897094689705</v>
      </c>
      <c r="R1668">
        <v>257</v>
      </c>
      <c r="S1668">
        <v>0.997495735292523</v>
      </c>
      <c r="T1668">
        <v>35.243588214240198</v>
      </c>
      <c r="U1668">
        <v>0.72863609467739898</v>
      </c>
      <c r="V1668">
        <v>185</v>
      </c>
      <c r="W1668">
        <v>0.114994382182979</v>
      </c>
      <c r="X1668">
        <v>37</v>
      </c>
      <c r="Y1668">
        <v>259</v>
      </c>
      <c r="Z1668">
        <v>0.99912727013176394</v>
      </c>
      <c r="AA1668">
        <v>43.7591692552759</v>
      </c>
      <c r="AB1668">
        <v>247</v>
      </c>
      <c r="AC1668">
        <v>0.97735830682109404</v>
      </c>
      <c r="AD1668">
        <v>12</v>
      </c>
      <c r="AE1668">
        <v>2.1768963310671002E-2</v>
      </c>
      <c r="AF1668">
        <v>2</v>
      </c>
      <c r="AG1668">
        <v>8.72729868234646E-4</v>
      </c>
      <c r="AH1668">
        <v>8.9287338827824698E-3</v>
      </c>
      <c r="AI1668">
        <v>21</v>
      </c>
      <c r="AJ1668">
        <v>95.959723396175903</v>
      </c>
      <c r="AK1668">
        <v>260</v>
      </c>
      <c r="AL1668">
        <v>0.99960897094689705</v>
      </c>
      <c r="AM1668">
        <v>0</v>
      </c>
      <c r="AN1668">
        <v>0</v>
      </c>
      <c r="AO1668">
        <v>3.92337437108672E-2</v>
      </c>
      <c r="AP1668">
        <v>2</v>
      </c>
      <c r="AQ1668">
        <v>260</v>
      </c>
      <c r="AR1668">
        <v>0.99960897094689705</v>
      </c>
      <c r="AS1668">
        <v>0</v>
      </c>
      <c r="AT1668">
        <v>0</v>
      </c>
      <c r="AU1668">
        <v>0</v>
      </c>
      <c r="AV1668">
        <v>0</v>
      </c>
      <c r="AW1668">
        <v>260</v>
      </c>
      <c r="AX1668">
        <v>0.99960897094689705</v>
      </c>
      <c r="AY1668">
        <v>96.032197003922306</v>
      </c>
      <c r="AZ1668">
        <v>260</v>
      </c>
      <c r="BA1668">
        <v>0.99960897094689705</v>
      </c>
      <c r="BB1668">
        <v>248</v>
      </c>
      <c r="BC1668">
        <v>0.894803560468725</v>
      </c>
      <c r="BD1668">
        <v>10</v>
      </c>
      <c r="BE1668">
        <v>6.5571666767305595E-2</v>
      </c>
      <c r="BF1668">
        <v>95.786040191878996</v>
      </c>
      <c r="BG1668">
        <v>94.456133349502906</v>
      </c>
      <c r="BH1668">
        <v>94.298184148402996</v>
      </c>
      <c r="BI1668">
        <v>94.538362752414997</v>
      </c>
    </row>
    <row r="1669" spans="1:61" x14ac:dyDescent="0.25">
      <c r="A1669" s="10" t="str">
        <f>VLOOKUP(D1669,'Index-Relations'!E:F,2,FALSE)</f>
        <v>ESG</v>
      </c>
      <c r="B1669" t="s">
        <v>3450</v>
      </c>
      <c r="C1669" s="53" t="s">
        <v>2769</v>
      </c>
      <c r="D1669" s="59" t="s">
        <v>3033</v>
      </c>
      <c r="E1669" s="59" t="s">
        <v>5085</v>
      </c>
      <c r="F1669" t="s">
        <v>652</v>
      </c>
      <c r="G1669" t="s">
        <v>2730</v>
      </c>
      <c r="H1669" t="s">
        <v>2367</v>
      </c>
      <c r="I1669" s="52">
        <v>45352</v>
      </c>
      <c r="J1669" t="s">
        <v>2457</v>
      </c>
      <c r="K1669">
        <v>261</v>
      </c>
      <c r="L1669">
        <v>96.691652993514694</v>
      </c>
      <c r="M1669">
        <v>260</v>
      </c>
      <c r="N1669">
        <v>0.99960706208160499</v>
      </c>
      <c r="O1669">
        <v>95.566340986580897</v>
      </c>
      <c r="P1669">
        <v>260</v>
      </c>
      <c r="Q1669">
        <v>0.99960706208160499</v>
      </c>
      <c r="R1669">
        <v>257</v>
      </c>
      <c r="S1669">
        <v>0.99768702917661001</v>
      </c>
      <c r="T1669">
        <v>35.166700999123101</v>
      </c>
      <c r="U1669">
        <v>0.70116998941431796</v>
      </c>
      <c r="V1669">
        <v>182</v>
      </c>
      <c r="W1669">
        <v>9.9828402452925596E-2</v>
      </c>
      <c r="X1669">
        <v>30</v>
      </c>
      <c r="Y1669">
        <v>259</v>
      </c>
      <c r="Z1669">
        <v>0.99919410847845003</v>
      </c>
      <c r="AA1669">
        <v>48.299769806237698</v>
      </c>
      <c r="AB1669">
        <v>247</v>
      </c>
      <c r="AC1669">
        <v>0.97764292131763897</v>
      </c>
      <c r="AD1669">
        <v>12</v>
      </c>
      <c r="AE1669">
        <v>2.1551187160811999E-2</v>
      </c>
      <c r="AF1669">
        <v>2</v>
      </c>
      <c r="AG1669">
        <v>8.0589152154895603E-4</v>
      </c>
      <c r="AH1669">
        <v>2.3466457864490201E-3</v>
      </c>
      <c r="AI1669">
        <v>10</v>
      </c>
      <c r="AJ1669">
        <v>96.0831435618488</v>
      </c>
      <c r="AK1669">
        <v>260</v>
      </c>
      <c r="AL1669">
        <v>0.99960706208160499</v>
      </c>
      <c r="AM1669">
        <v>0</v>
      </c>
      <c r="AN1669">
        <v>0</v>
      </c>
      <c r="AO1669">
        <v>3.74560990262887E-2</v>
      </c>
      <c r="AP1669">
        <v>2</v>
      </c>
      <c r="AQ1669">
        <v>260</v>
      </c>
      <c r="AR1669">
        <v>0.99960706208160499</v>
      </c>
      <c r="AS1669">
        <v>0</v>
      </c>
      <c r="AT1669">
        <v>0</v>
      </c>
      <c r="AU1669">
        <v>0</v>
      </c>
      <c r="AV1669">
        <v>0</v>
      </c>
      <c r="AW1669">
        <v>260</v>
      </c>
      <c r="AX1669">
        <v>0.99960706208160499</v>
      </c>
      <c r="AY1669">
        <v>96.1648764042056</v>
      </c>
      <c r="AZ1669">
        <v>260</v>
      </c>
      <c r="BA1669">
        <v>0.99960706208160499</v>
      </c>
      <c r="BB1669">
        <v>248</v>
      </c>
      <c r="BC1669">
        <v>0.89749232221778896</v>
      </c>
      <c r="BD1669">
        <v>10</v>
      </c>
      <c r="BE1669">
        <v>6.4658640837526704E-2</v>
      </c>
      <c r="BF1669">
        <v>95.893118708185</v>
      </c>
      <c r="BG1669">
        <v>94.442686970680001</v>
      </c>
      <c r="BH1669">
        <v>94.536607563481894</v>
      </c>
      <c r="BI1669">
        <v>94.693657317147</v>
      </c>
    </row>
    <row r="1670" spans="1:61" x14ac:dyDescent="0.25">
      <c r="A1670" s="10" t="str">
        <f>VLOOKUP(D1670,'Index-Relations'!E:F,2,FALSE)</f>
        <v>ESG</v>
      </c>
      <c r="B1670" t="s">
        <v>3450</v>
      </c>
      <c r="C1670" s="53" t="s">
        <v>2770</v>
      </c>
      <c r="D1670" s="59" t="s">
        <v>3033</v>
      </c>
      <c r="E1670" s="59" t="s">
        <v>5086</v>
      </c>
      <c r="F1670" t="s">
        <v>652</v>
      </c>
      <c r="G1670" t="s">
        <v>2730</v>
      </c>
      <c r="H1670" t="s">
        <v>2367</v>
      </c>
      <c r="I1670" s="52">
        <v>45323</v>
      </c>
      <c r="J1670" t="s">
        <v>2457</v>
      </c>
      <c r="K1670">
        <v>261</v>
      </c>
      <c r="L1670">
        <v>96.693373194885893</v>
      </c>
      <c r="M1670">
        <v>260</v>
      </c>
      <c r="N1670">
        <v>1</v>
      </c>
      <c r="O1670">
        <v>95.484257987165094</v>
      </c>
      <c r="P1670">
        <v>260</v>
      </c>
      <c r="Q1670">
        <v>1</v>
      </c>
      <c r="R1670">
        <v>257</v>
      </c>
      <c r="S1670">
        <v>0.99823298498864299</v>
      </c>
      <c r="T1670">
        <v>35.394168343467797</v>
      </c>
      <c r="U1670">
        <v>0.69546922200129102</v>
      </c>
      <c r="V1670">
        <v>181</v>
      </c>
      <c r="W1670">
        <v>0.103934228879509</v>
      </c>
      <c r="X1670">
        <v>30</v>
      </c>
      <c r="Y1670">
        <v>259</v>
      </c>
      <c r="Z1670">
        <v>0.99963298059838501</v>
      </c>
      <c r="AA1670">
        <v>44.673358476209202</v>
      </c>
      <c r="AB1670">
        <v>248</v>
      </c>
      <c r="AC1670">
        <v>0.981255978353058</v>
      </c>
      <c r="AD1670">
        <v>11</v>
      </c>
      <c r="AE1670">
        <v>1.8377002245325499E-2</v>
      </c>
      <c r="AF1670">
        <v>2</v>
      </c>
      <c r="AG1670">
        <v>3.67019401615761E-4</v>
      </c>
      <c r="AH1670">
        <v>2.6465808772409799E-3</v>
      </c>
      <c r="AI1670">
        <v>11</v>
      </c>
      <c r="AJ1670">
        <v>96.033532462255394</v>
      </c>
      <c r="AK1670">
        <v>260</v>
      </c>
      <c r="AL1670">
        <v>1</v>
      </c>
      <c r="AM1670">
        <v>0</v>
      </c>
      <c r="AN1670">
        <v>0</v>
      </c>
      <c r="AO1670">
        <v>3.7189833559769798E-2</v>
      </c>
      <c r="AP1670">
        <v>2</v>
      </c>
      <c r="AQ1670">
        <v>260</v>
      </c>
      <c r="AR1670">
        <v>0.999999999999999</v>
      </c>
      <c r="AS1670">
        <v>0</v>
      </c>
      <c r="AT1670">
        <v>0</v>
      </c>
      <c r="AU1670">
        <v>0</v>
      </c>
      <c r="AV1670">
        <v>0</v>
      </c>
      <c r="AW1670">
        <v>260</v>
      </c>
      <c r="AX1670">
        <v>0.999999999999999</v>
      </c>
      <c r="AY1670">
        <v>96.226524698917999</v>
      </c>
      <c r="AZ1670">
        <v>260</v>
      </c>
      <c r="BA1670">
        <v>1</v>
      </c>
      <c r="BB1670">
        <v>248</v>
      </c>
      <c r="BC1670">
        <v>0.89413353001540496</v>
      </c>
      <c r="BD1670">
        <v>10</v>
      </c>
      <c r="BE1670">
        <v>6.8676636424824702E-2</v>
      </c>
      <c r="BF1670">
        <v>95.861385836788003</v>
      </c>
      <c r="BG1670">
        <v>94.363973444231902</v>
      </c>
      <c r="BH1670">
        <v>94.594956366071003</v>
      </c>
      <c r="BI1670">
        <v>94.654158739669001</v>
      </c>
    </row>
    <row r="1671" spans="1:61" x14ac:dyDescent="0.25">
      <c r="A1671" s="10" t="str">
        <f>VLOOKUP(D1671,'Index-Relations'!E:F,2,FALSE)</f>
        <v>ESG</v>
      </c>
      <c r="B1671" t="s">
        <v>3450</v>
      </c>
      <c r="C1671" s="53" t="s">
        <v>2760</v>
      </c>
      <c r="D1671" s="59" t="s">
        <v>3034</v>
      </c>
      <c r="E1671" s="59" t="s">
        <v>5087</v>
      </c>
      <c r="F1671" t="s">
        <v>640</v>
      </c>
      <c r="G1671" t="s">
        <v>639</v>
      </c>
      <c r="H1671" t="s">
        <v>641</v>
      </c>
      <c r="I1671" s="52">
        <v>45658</v>
      </c>
      <c r="J1671" t="s">
        <v>2457</v>
      </c>
      <c r="K1671">
        <v>268</v>
      </c>
      <c r="L1671" s="73">
        <v>94.962508015250904</v>
      </c>
      <c r="M1671">
        <v>267</v>
      </c>
      <c r="N1671">
        <v>0.99970165211221396</v>
      </c>
      <c r="O1671" s="73">
        <v>94.456959590794995</v>
      </c>
      <c r="P1671">
        <v>267</v>
      </c>
      <c r="Q1671">
        <v>0.99970165211221396</v>
      </c>
      <c r="R1671">
        <v>263</v>
      </c>
      <c r="S1671">
        <v>0.99749271420180297</v>
      </c>
      <c r="T1671">
        <v>36.521635281143702</v>
      </c>
      <c r="U1671">
        <v>0.67320248378283198</v>
      </c>
      <c r="V1671">
        <v>194</v>
      </c>
      <c r="W1671">
        <v>7.5066337047727805E-2</v>
      </c>
      <c r="X1671">
        <v>35</v>
      </c>
      <c r="Y1671">
        <v>267</v>
      </c>
      <c r="Z1671">
        <v>0.99970165211221396</v>
      </c>
      <c r="AA1671">
        <v>46.921959414080497</v>
      </c>
      <c r="AB1671">
        <v>254</v>
      </c>
      <c r="AC1671">
        <v>0.97992136491659099</v>
      </c>
      <c r="AD1671">
        <v>13</v>
      </c>
      <c r="AE1671">
        <v>1.9780287195623199E-2</v>
      </c>
      <c r="AF1671">
        <v>1</v>
      </c>
      <c r="AG1671">
        <v>2.9834788778560601E-4</v>
      </c>
      <c r="AH1671">
        <v>6.5612092480825902E-3</v>
      </c>
      <c r="AI1671">
        <v>22</v>
      </c>
      <c r="AJ1671" s="73">
        <v>93.324914541100995</v>
      </c>
      <c r="AK1671">
        <v>267</v>
      </c>
      <c r="AL1671">
        <v>0.99970165211221396</v>
      </c>
      <c r="AM1671">
        <v>0</v>
      </c>
      <c r="AN1671">
        <v>0</v>
      </c>
      <c r="AO1671">
        <v>6.1450732508869101E-2</v>
      </c>
      <c r="AP1671">
        <v>2</v>
      </c>
      <c r="AQ1671">
        <v>268</v>
      </c>
      <c r="AR1671">
        <v>0.999999999999999</v>
      </c>
      <c r="AS1671">
        <v>2.8141568084401901E-2</v>
      </c>
      <c r="AT1671">
        <v>3</v>
      </c>
      <c r="AU1671">
        <v>1.33638986159093E-3</v>
      </c>
      <c r="AV1671">
        <v>1</v>
      </c>
      <c r="AW1671">
        <v>268</v>
      </c>
      <c r="AX1671">
        <v>1</v>
      </c>
      <c r="AY1671" s="73">
        <v>92.380540611851899</v>
      </c>
      <c r="AZ1671">
        <v>267</v>
      </c>
      <c r="BA1671">
        <v>0.99970165211221396</v>
      </c>
      <c r="BB1671">
        <v>258</v>
      </c>
      <c r="BC1671">
        <v>0.90669709779390695</v>
      </c>
      <c r="BD1671">
        <v>8</v>
      </c>
      <c r="BE1671">
        <v>3.1852169697223501E-2</v>
      </c>
      <c r="BF1671">
        <v>94.962508015250904</v>
      </c>
      <c r="BG1671">
        <v>94.456959590794995</v>
      </c>
      <c r="BH1671">
        <v>92.380540611851899</v>
      </c>
      <c r="BI1671">
        <v>93.324914541100995</v>
      </c>
    </row>
    <row r="1672" spans="1:61" x14ac:dyDescent="0.25">
      <c r="A1672" s="10" t="str">
        <f>VLOOKUP(D1672,'Index-Relations'!E:F,2,FALSE)</f>
        <v>ESG</v>
      </c>
      <c r="B1672" t="s">
        <v>3450</v>
      </c>
      <c r="C1672" s="53" t="s">
        <v>2761</v>
      </c>
      <c r="D1672" s="59" t="s">
        <v>3034</v>
      </c>
      <c r="E1672" s="59" t="s">
        <v>5088</v>
      </c>
      <c r="F1672" t="s">
        <v>640</v>
      </c>
      <c r="G1672" t="s">
        <v>639</v>
      </c>
      <c r="H1672" t="s">
        <v>641</v>
      </c>
      <c r="I1672" s="52">
        <v>45628</v>
      </c>
      <c r="J1672" t="s">
        <v>2457</v>
      </c>
      <c r="K1672">
        <v>262</v>
      </c>
      <c r="L1672" s="73">
        <v>94.613265949563001</v>
      </c>
      <c r="M1672">
        <v>261</v>
      </c>
      <c r="N1672">
        <v>0.99971465545810401</v>
      </c>
      <c r="O1672" s="73">
        <v>94.446195957769902</v>
      </c>
      <c r="P1672">
        <v>261</v>
      </c>
      <c r="Q1672">
        <v>0.99971465545810401</v>
      </c>
      <c r="R1672">
        <v>258</v>
      </c>
      <c r="S1672">
        <v>0.99812482079002196</v>
      </c>
      <c r="T1672">
        <v>35.602547391037199</v>
      </c>
      <c r="U1672">
        <v>0.73063022450606796</v>
      </c>
      <c r="V1672">
        <v>190</v>
      </c>
      <c r="W1672">
        <v>0.100888727436764</v>
      </c>
      <c r="X1672">
        <v>38</v>
      </c>
      <c r="Y1672">
        <v>261</v>
      </c>
      <c r="Z1672">
        <v>0.99971465545810401</v>
      </c>
      <c r="AA1672">
        <v>40.1499739910155</v>
      </c>
      <c r="AB1672">
        <v>247</v>
      </c>
      <c r="AC1672">
        <v>0.93931075765567795</v>
      </c>
      <c r="AD1672">
        <v>14</v>
      </c>
      <c r="AE1672">
        <v>6.0403897802425097E-2</v>
      </c>
      <c r="AF1672">
        <v>1</v>
      </c>
      <c r="AG1672">
        <v>2.8534454189647798E-4</v>
      </c>
      <c r="AH1672">
        <v>9.8187878378230408E-3</v>
      </c>
      <c r="AI1672">
        <v>22</v>
      </c>
      <c r="AJ1672" s="73">
        <v>93.330285220065903</v>
      </c>
      <c r="AK1672">
        <v>261</v>
      </c>
      <c r="AL1672">
        <v>0.99971465545810401</v>
      </c>
      <c r="AM1672">
        <v>0</v>
      </c>
      <c r="AN1672">
        <v>0</v>
      </c>
      <c r="AO1672">
        <v>5.0972177629514399E-2</v>
      </c>
      <c r="AP1672">
        <v>2</v>
      </c>
      <c r="AQ1672">
        <v>262</v>
      </c>
      <c r="AR1672">
        <v>1</v>
      </c>
      <c r="AS1672">
        <v>1.12873793206263E-2</v>
      </c>
      <c r="AT1672">
        <v>2</v>
      </c>
      <c r="AU1672">
        <v>0</v>
      </c>
      <c r="AV1672">
        <v>0</v>
      </c>
      <c r="AW1672">
        <v>262</v>
      </c>
      <c r="AX1672">
        <v>0.999999999999999</v>
      </c>
      <c r="AY1672" s="73">
        <v>91.649511376451898</v>
      </c>
      <c r="AZ1672">
        <v>261</v>
      </c>
      <c r="BA1672">
        <v>0.99971465545810401</v>
      </c>
      <c r="BB1672">
        <v>251</v>
      </c>
      <c r="BC1672">
        <v>0.88831927250745202</v>
      </c>
      <c r="BD1672">
        <v>9</v>
      </c>
      <c r="BE1672">
        <v>6.0708549863033097E-2</v>
      </c>
      <c r="BF1672">
        <v>94.613265949563001</v>
      </c>
      <c r="BG1672">
        <v>94.446195957769902</v>
      </c>
      <c r="BH1672">
        <v>91.649511376451898</v>
      </c>
      <c r="BI1672">
        <v>93.330285220065903</v>
      </c>
    </row>
    <row r="1673" spans="1:61" x14ac:dyDescent="0.25">
      <c r="A1673" s="10" t="str">
        <f>VLOOKUP(D1673,'Index-Relations'!E:F,2,FALSE)</f>
        <v>ESG</v>
      </c>
      <c r="B1673" t="s">
        <v>3450</v>
      </c>
      <c r="C1673" s="53" t="s">
        <v>2762</v>
      </c>
      <c r="D1673" s="59" t="s">
        <v>3034</v>
      </c>
      <c r="E1673" s="59" t="s">
        <v>5089</v>
      </c>
      <c r="F1673" t="s">
        <v>640</v>
      </c>
      <c r="G1673" t="s">
        <v>639</v>
      </c>
      <c r="H1673" t="s">
        <v>641</v>
      </c>
      <c r="I1673" s="52">
        <v>45597</v>
      </c>
      <c r="J1673" t="s">
        <v>2457</v>
      </c>
      <c r="K1673">
        <v>262</v>
      </c>
      <c r="L1673" s="73">
        <v>94.565704709168998</v>
      </c>
      <c r="M1673">
        <v>261</v>
      </c>
      <c r="N1673">
        <v>0.99972932401701098</v>
      </c>
      <c r="O1673" s="73">
        <v>94.467109284949998</v>
      </c>
      <c r="P1673">
        <v>261</v>
      </c>
      <c r="Q1673">
        <v>0.99972932401701098</v>
      </c>
      <c r="R1673">
        <v>258</v>
      </c>
      <c r="S1673">
        <v>0.99812490909747797</v>
      </c>
      <c r="T1673">
        <v>35.849021109982999</v>
      </c>
      <c r="U1673">
        <v>0.72953881526588404</v>
      </c>
      <c r="V1673">
        <v>189</v>
      </c>
      <c r="W1673">
        <v>0.10131413958865999</v>
      </c>
      <c r="X1673">
        <v>38</v>
      </c>
      <c r="Y1673">
        <v>261</v>
      </c>
      <c r="Z1673">
        <v>0.99972932401701098</v>
      </c>
      <c r="AA1673">
        <v>40.820119792353303</v>
      </c>
      <c r="AB1673">
        <v>247</v>
      </c>
      <c r="AC1673">
        <v>0.937595689199063</v>
      </c>
      <c r="AD1673">
        <v>14</v>
      </c>
      <c r="AE1673">
        <v>6.2133634817947599E-2</v>
      </c>
      <c r="AF1673">
        <v>1</v>
      </c>
      <c r="AG1673">
        <v>2.7067598298857699E-4</v>
      </c>
      <c r="AH1673">
        <v>1.4154079140585399E-2</v>
      </c>
      <c r="AI1673">
        <v>22</v>
      </c>
      <c r="AJ1673" s="73">
        <v>93.275900938938904</v>
      </c>
      <c r="AK1673">
        <v>261</v>
      </c>
      <c r="AL1673">
        <v>0.99972932401701098</v>
      </c>
      <c r="AM1673">
        <v>0</v>
      </c>
      <c r="AN1673">
        <v>0</v>
      </c>
      <c r="AO1673">
        <v>5.07713563431176E-2</v>
      </c>
      <c r="AP1673">
        <v>2</v>
      </c>
      <c r="AQ1673">
        <v>262</v>
      </c>
      <c r="AR1673">
        <v>1</v>
      </c>
      <c r="AS1673">
        <v>1.05726319814107E-2</v>
      </c>
      <c r="AT1673">
        <v>2</v>
      </c>
      <c r="AU1673">
        <v>0</v>
      </c>
      <c r="AV1673">
        <v>0</v>
      </c>
      <c r="AW1673">
        <v>262</v>
      </c>
      <c r="AX1673">
        <v>0.999999999999999</v>
      </c>
      <c r="AY1673" s="73">
        <v>91.558914166763003</v>
      </c>
      <c r="AZ1673">
        <v>261</v>
      </c>
      <c r="BA1673">
        <v>0.99972932401701098</v>
      </c>
      <c r="BB1673">
        <v>251</v>
      </c>
      <c r="BC1673">
        <v>0.88756765486388201</v>
      </c>
      <c r="BD1673">
        <v>9</v>
      </c>
      <c r="BE1673">
        <v>6.1660988792999499E-2</v>
      </c>
      <c r="BF1673">
        <v>94.565704709168998</v>
      </c>
      <c r="BG1673">
        <v>94.467109284949998</v>
      </c>
      <c r="BH1673">
        <v>91.558914166763003</v>
      </c>
      <c r="BI1673">
        <v>93.275900938938904</v>
      </c>
    </row>
    <row r="1674" spans="1:61" x14ac:dyDescent="0.25">
      <c r="A1674" s="10" t="str">
        <f>VLOOKUP(D1674,'Index-Relations'!E:F,2,FALSE)</f>
        <v>ESG</v>
      </c>
      <c r="B1674" t="s">
        <v>3450</v>
      </c>
      <c r="C1674" s="53" t="s">
        <v>2763</v>
      </c>
      <c r="D1674" s="59" t="s">
        <v>3034</v>
      </c>
      <c r="E1674" s="59" t="s">
        <v>5090</v>
      </c>
      <c r="F1674" t="s">
        <v>640</v>
      </c>
      <c r="G1674" t="s">
        <v>639</v>
      </c>
      <c r="H1674" t="s">
        <v>641</v>
      </c>
      <c r="I1674" s="52">
        <v>45566</v>
      </c>
      <c r="J1674" t="s">
        <v>2457</v>
      </c>
      <c r="K1674">
        <v>262</v>
      </c>
      <c r="L1674" s="73">
        <v>94.537039251555996</v>
      </c>
      <c r="M1674">
        <v>261</v>
      </c>
      <c r="N1674">
        <v>0.99973779722813305</v>
      </c>
      <c r="O1674" s="73">
        <v>94.403933342376902</v>
      </c>
      <c r="P1674">
        <v>261</v>
      </c>
      <c r="Q1674">
        <v>0.99973779722813305</v>
      </c>
      <c r="R1674">
        <v>258</v>
      </c>
      <c r="S1674">
        <v>0.99804525766563301</v>
      </c>
      <c r="T1674">
        <v>35.551463379227201</v>
      </c>
      <c r="U1674">
        <v>0.73082480901713498</v>
      </c>
      <c r="V1674">
        <v>189</v>
      </c>
      <c r="W1674">
        <v>0.102495256781463</v>
      </c>
      <c r="X1674">
        <v>38</v>
      </c>
      <c r="Y1674">
        <v>261</v>
      </c>
      <c r="Z1674">
        <v>0.99973779722813305</v>
      </c>
      <c r="AA1674">
        <v>40.1061801645426</v>
      </c>
      <c r="AB1674">
        <v>248</v>
      </c>
      <c r="AC1674">
        <v>0.94856428722874997</v>
      </c>
      <c r="AD1674">
        <v>13</v>
      </c>
      <c r="AE1674">
        <v>5.11735099993832E-2</v>
      </c>
      <c r="AF1674">
        <v>1</v>
      </c>
      <c r="AG1674">
        <v>2.6220277186664298E-4</v>
      </c>
      <c r="AH1674">
        <v>9.6911806149691301E-3</v>
      </c>
      <c r="AI1674">
        <v>22</v>
      </c>
      <c r="AJ1674" s="73">
        <v>93.287927325618895</v>
      </c>
      <c r="AK1674">
        <v>261</v>
      </c>
      <c r="AL1674">
        <v>0.99973779722813305</v>
      </c>
      <c r="AM1674">
        <v>0</v>
      </c>
      <c r="AN1674">
        <v>0</v>
      </c>
      <c r="AO1674">
        <v>5.3270476905377999E-2</v>
      </c>
      <c r="AP1674">
        <v>2</v>
      </c>
      <c r="AQ1674">
        <v>262</v>
      </c>
      <c r="AR1674">
        <v>1</v>
      </c>
      <c r="AS1674">
        <v>1.0231202952180199E-2</v>
      </c>
      <c r="AT1674">
        <v>2</v>
      </c>
      <c r="AU1674">
        <v>0</v>
      </c>
      <c r="AV1674">
        <v>0</v>
      </c>
      <c r="AW1674">
        <v>262</v>
      </c>
      <c r="AX1674">
        <v>1</v>
      </c>
      <c r="AY1674" s="73">
        <v>91.486068445117894</v>
      </c>
      <c r="AZ1674">
        <v>261</v>
      </c>
      <c r="BA1674">
        <v>0.99973779722813305</v>
      </c>
      <c r="BB1674">
        <v>251</v>
      </c>
      <c r="BC1674">
        <v>0.88475996386452904</v>
      </c>
      <c r="BD1674">
        <v>9</v>
      </c>
      <c r="BE1674">
        <v>6.1969559230092702E-2</v>
      </c>
      <c r="BF1674">
        <v>94.537039251555996</v>
      </c>
      <c r="BG1674">
        <v>94.403933342376902</v>
      </c>
      <c r="BH1674">
        <v>91.486068445117894</v>
      </c>
      <c r="BI1674">
        <v>93.287927325618895</v>
      </c>
    </row>
    <row r="1675" spans="1:61" x14ac:dyDescent="0.25">
      <c r="A1675" s="10" t="str">
        <f>VLOOKUP(D1675,'Index-Relations'!E:F,2,FALSE)</f>
        <v>ESG</v>
      </c>
      <c r="B1675" t="s">
        <v>3450</v>
      </c>
      <c r="C1675" s="53" t="s">
        <v>2764</v>
      </c>
      <c r="D1675" s="59" t="s">
        <v>3034</v>
      </c>
      <c r="E1675" s="59" t="s">
        <v>5091</v>
      </c>
      <c r="F1675" t="s">
        <v>640</v>
      </c>
      <c r="G1675" t="s">
        <v>639</v>
      </c>
      <c r="H1675" t="s">
        <v>641</v>
      </c>
      <c r="I1675" s="52">
        <v>45537</v>
      </c>
      <c r="J1675" t="s">
        <v>2457</v>
      </c>
      <c r="K1675">
        <v>262</v>
      </c>
      <c r="L1675" s="73">
        <v>94.852802417502005</v>
      </c>
      <c r="M1675">
        <v>261</v>
      </c>
      <c r="N1675">
        <v>0.99970812082031002</v>
      </c>
      <c r="O1675" s="73">
        <v>94.483113032678006</v>
      </c>
      <c r="P1675">
        <v>261</v>
      </c>
      <c r="Q1675">
        <v>0.99970812082031002</v>
      </c>
      <c r="R1675">
        <v>258</v>
      </c>
      <c r="S1675">
        <v>0.99823637363280704</v>
      </c>
      <c r="T1675">
        <v>35.587355474284898</v>
      </c>
      <c r="U1675">
        <v>0.73569009888925696</v>
      </c>
      <c r="V1675">
        <v>189</v>
      </c>
      <c r="W1675">
        <v>0.10306399911532001</v>
      </c>
      <c r="X1675">
        <v>38</v>
      </c>
      <c r="Y1675">
        <v>261</v>
      </c>
      <c r="Z1675">
        <v>0.99970812082031002</v>
      </c>
      <c r="AA1675">
        <v>42.039944843936098</v>
      </c>
      <c r="AB1675">
        <v>247</v>
      </c>
      <c r="AC1675">
        <v>0.94029232725394796</v>
      </c>
      <c r="AD1675">
        <v>14</v>
      </c>
      <c r="AE1675">
        <v>5.9415793566362597E-2</v>
      </c>
      <c r="AF1675">
        <v>1</v>
      </c>
      <c r="AG1675">
        <v>2.9187917968938998E-4</v>
      </c>
      <c r="AH1675">
        <v>9.6481002427002797E-3</v>
      </c>
      <c r="AI1675">
        <v>21</v>
      </c>
      <c r="AJ1675" s="73">
        <v>93.690283840462001</v>
      </c>
      <c r="AK1675">
        <v>261</v>
      </c>
      <c r="AL1675">
        <v>0.99970812082031002</v>
      </c>
      <c r="AM1675">
        <v>0</v>
      </c>
      <c r="AN1675">
        <v>0</v>
      </c>
      <c r="AO1675">
        <v>4.5835602560058697E-2</v>
      </c>
      <c r="AP1675">
        <v>2</v>
      </c>
      <c r="AQ1675">
        <v>262</v>
      </c>
      <c r="AR1675">
        <v>1</v>
      </c>
      <c r="AS1675">
        <v>9.90349612107181E-3</v>
      </c>
      <c r="AT1675">
        <v>2</v>
      </c>
      <c r="AU1675">
        <v>0</v>
      </c>
      <c r="AV1675">
        <v>0</v>
      </c>
      <c r="AW1675">
        <v>262</v>
      </c>
      <c r="AX1675">
        <v>1</v>
      </c>
      <c r="AY1675" s="73">
        <v>92.292607400568997</v>
      </c>
      <c r="AZ1675">
        <v>261</v>
      </c>
      <c r="BA1675">
        <v>0.99970812082031002</v>
      </c>
      <c r="BB1675">
        <v>251</v>
      </c>
      <c r="BC1675">
        <v>0.89092229865739903</v>
      </c>
      <c r="BD1675">
        <v>9</v>
      </c>
      <c r="BE1675">
        <v>6.3242098782542194E-2</v>
      </c>
      <c r="BF1675">
        <v>94.852802417502005</v>
      </c>
      <c r="BG1675">
        <v>94.483113032678006</v>
      </c>
      <c r="BH1675">
        <v>92.292607400568997</v>
      </c>
      <c r="BI1675">
        <v>93.690283840462001</v>
      </c>
    </row>
    <row r="1676" spans="1:61" x14ac:dyDescent="0.25">
      <c r="A1676" s="10" t="str">
        <f>VLOOKUP(D1676,'Index-Relations'!E:F,2,FALSE)</f>
        <v>ESG</v>
      </c>
      <c r="B1676" t="s">
        <v>3450</v>
      </c>
      <c r="C1676" s="53" t="s">
        <v>3350</v>
      </c>
      <c r="D1676" s="59" t="s">
        <v>3034</v>
      </c>
      <c r="E1676" s="59" t="s">
        <v>5092</v>
      </c>
      <c r="F1676" t="s">
        <v>640</v>
      </c>
      <c r="G1676" t="s">
        <v>639</v>
      </c>
      <c r="H1676" t="s">
        <v>641</v>
      </c>
      <c r="I1676" s="52">
        <v>45505</v>
      </c>
      <c r="J1676" t="s">
        <v>2457</v>
      </c>
      <c r="K1676">
        <v>262</v>
      </c>
      <c r="L1676" s="73">
        <v>94.901436021531893</v>
      </c>
      <c r="M1676">
        <v>261</v>
      </c>
      <c r="N1676">
        <v>0.99970115061879194</v>
      </c>
      <c r="O1676" s="73">
        <v>94.488571515036</v>
      </c>
      <c r="P1676">
        <v>261</v>
      </c>
      <c r="Q1676">
        <v>0.99970115061879194</v>
      </c>
      <c r="R1676">
        <v>258</v>
      </c>
      <c r="S1676">
        <v>0.99811032197940697</v>
      </c>
      <c r="T1676">
        <v>35.656789617459999</v>
      </c>
      <c r="U1676">
        <v>0.740708815954364</v>
      </c>
      <c r="V1676">
        <v>190</v>
      </c>
      <c r="W1676">
        <v>0.112861561177551</v>
      </c>
      <c r="X1676">
        <v>38</v>
      </c>
      <c r="Y1676">
        <v>261</v>
      </c>
      <c r="Z1676">
        <v>0.99970115061879194</v>
      </c>
      <c r="AA1676">
        <v>42.814342374945703</v>
      </c>
      <c r="AB1676">
        <v>248</v>
      </c>
      <c r="AC1676">
        <v>0.94152909423394804</v>
      </c>
      <c r="AD1676">
        <v>13</v>
      </c>
      <c r="AE1676">
        <v>5.8172056384844198E-2</v>
      </c>
      <c r="AF1676">
        <v>1</v>
      </c>
      <c r="AG1676">
        <v>2.9884938120775602E-4</v>
      </c>
      <c r="AH1676">
        <v>9.8061460531653297E-3</v>
      </c>
      <c r="AI1676">
        <v>21</v>
      </c>
      <c r="AJ1676" s="73">
        <v>93.718820563785997</v>
      </c>
      <c r="AK1676">
        <v>261</v>
      </c>
      <c r="AL1676">
        <v>0.99970115061879194</v>
      </c>
      <c r="AM1676">
        <v>0</v>
      </c>
      <c r="AN1676">
        <v>0</v>
      </c>
      <c r="AO1676">
        <v>4.5041795197772898E-2</v>
      </c>
      <c r="AP1676">
        <v>2</v>
      </c>
      <c r="AQ1676">
        <v>262</v>
      </c>
      <c r="AR1676">
        <v>1</v>
      </c>
      <c r="AS1676">
        <v>9.1766421099187204E-3</v>
      </c>
      <c r="AT1676">
        <v>2</v>
      </c>
      <c r="AU1676">
        <v>0</v>
      </c>
      <c r="AV1676">
        <v>0</v>
      </c>
      <c r="AW1676">
        <v>262</v>
      </c>
      <c r="AX1676">
        <v>0.999999999999999</v>
      </c>
      <c r="AY1676" s="73">
        <v>92.437407364776007</v>
      </c>
      <c r="AZ1676">
        <v>261</v>
      </c>
      <c r="BA1676">
        <v>0.99970115061879194</v>
      </c>
      <c r="BB1676">
        <v>252</v>
      </c>
      <c r="BC1676">
        <v>0.89341833457605102</v>
      </c>
      <c r="BD1676">
        <v>8</v>
      </c>
      <c r="BE1676">
        <v>6.1539870226175603E-2</v>
      </c>
      <c r="BF1676">
        <v>94.901436021531893</v>
      </c>
      <c r="BG1676">
        <v>94.488571515036</v>
      </c>
      <c r="BH1676">
        <v>92.437407364776007</v>
      </c>
      <c r="BI1676">
        <v>93.718820563785997</v>
      </c>
    </row>
    <row r="1677" spans="1:61" x14ac:dyDescent="0.25">
      <c r="A1677" s="10" t="str">
        <f>VLOOKUP(D1677,'Index-Relations'!E:F,2,FALSE)</f>
        <v>ESG</v>
      </c>
      <c r="B1677" t="s">
        <v>3450</v>
      </c>
      <c r="C1677" s="53" t="s">
        <v>2765</v>
      </c>
      <c r="D1677" s="59" t="s">
        <v>3034</v>
      </c>
      <c r="E1677" s="59" t="s">
        <v>5093</v>
      </c>
      <c r="F1677" t="s">
        <v>640</v>
      </c>
      <c r="G1677" t="s">
        <v>639</v>
      </c>
      <c r="H1677" t="s">
        <v>641</v>
      </c>
      <c r="I1677" s="52">
        <v>45474</v>
      </c>
      <c r="J1677" t="s">
        <v>2457</v>
      </c>
      <c r="K1677">
        <v>262</v>
      </c>
      <c r="L1677" s="73">
        <v>95.253236085683994</v>
      </c>
      <c r="M1677">
        <v>261</v>
      </c>
      <c r="N1677">
        <v>0.99963759258867901</v>
      </c>
      <c r="O1677" s="73">
        <v>94.557207783881907</v>
      </c>
      <c r="P1677">
        <v>261</v>
      </c>
      <c r="Q1677">
        <v>0.99963759258867901</v>
      </c>
      <c r="R1677">
        <v>258</v>
      </c>
      <c r="S1677">
        <v>0.99772596703604699</v>
      </c>
      <c r="T1677">
        <v>35.636943756597802</v>
      </c>
      <c r="U1677">
        <v>0.73682222322221202</v>
      </c>
      <c r="V1677">
        <v>188</v>
      </c>
      <c r="W1677">
        <v>0.109847960740976</v>
      </c>
      <c r="X1677">
        <v>38</v>
      </c>
      <c r="Y1677">
        <v>261</v>
      </c>
      <c r="Z1677">
        <v>0.99963759258867901</v>
      </c>
      <c r="AA1677">
        <v>43.620052885478898</v>
      </c>
      <c r="AB1677">
        <v>248</v>
      </c>
      <c r="AC1677">
        <v>0.94676416622249804</v>
      </c>
      <c r="AD1677">
        <v>13</v>
      </c>
      <c r="AE1677">
        <v>5.2873426366182003E-2</v>
      </c>
      <c r="AF1677">
        <v>1</v>
      </c>
      <c r="AG1677">
        <v>3.6240741131991701E-4</v>
      </c>
      <c r="AH1677">
        <v>9.7559076377888802E-3</v>
      </c>
      <c r="AI1677">
        <v>21</v>
      </c>
      <c r="AJ1677" s="73">
        <v>94.176557391108005</v>
      </c>
      <c r="AK1677">
        <v>261</v>
      </c>
      <c r="AL1677">
        <v>0.99963759258867901</v>
      </c>
      <c r="AM1677">
        <v>0</v>
      </c>
      <c r="AN1677">
        <v>0</v>
      </c>
      <c r="AO1677">
        <v>4.6886229958961398E-2</v>
      </c>
      <c r="AP1677">
        <v>2</v>
      </c>
      <c r="AQ1677">
        <v>262</v>
      </c>
      <c r="AR1677">
        <v>0.999999999999999</v>
      </c>
      <c r="AS1677">
        <v>9.2502567279519107E-3</v>
      </c>
      <c r="AT1677">
        <v>2</v>
      </c>
      <c r="AU1677">
        <v>0</v>
      </c>
      <c r="AV1677">
        <v>0</v>
      </c>
      <c r="AW1677">
        <v>262</v>
      </c>
      <c r="AX1677">
        <v>1</v>
      </c>
      <c r="AY1677" s="73">
        <v>93.001737146735906</v>
      </c>
      <c r="AZ1677">
        <v>261</v>
      </c>
      <c r="BA1677">
        <v>0.99963759258867901</v>
      </c>
      <c r="BB1677">
        <v>252</v>
      </c>
      <c r="BC1677">
        <v>0.89319256724342599</v>
      </c>
      <c r="BD1677">
        <v>8</v>
      </c>
      <c r="BE1677">
        <v>5.9921202797611699E-2</v>
      </c>
      <c r="BF1677">
        <v>95.253236085683994</v>
      </c>
      <c r="BG1677">
        <v>94.557207783881907</v>
      </c>
      <c r="BH1677">
        <v>93.001737146735906</v>
      </c>
      <c r="BI1677">
        <v>94.176557391108005</v>
      </c>
    </row>
    <row r="1678" spans="1:61" x14ac:dyDescent="0.25">
      <c r="A1678" s="10" t="str">
        <f>VLOOKUP(D1678,'Index-Relations'!E:F,2,FALSE)</f>
        <v>ESG</v>
      </c>
      <c r="B1678" t="s">
        <v>3450</v>
      </c>
      <c r="C1678" s="53" t="s">
        <v>2766</v>
      </c>
      <c r="D1678" s="59" t="s">
        <v>3034</v>
      </c>
      <c r="E1678" s="59" t="s">
        <v>5094</v>
      </c>
      <c r="F1678" t="s">
        <v>640</v>
      </c>
      <c r="G1678" t="s">
        <v>639</v>
      </c>
      <c r="H1678" t="s">
        <v>641</v>
      </c>
      <c r="I1678" s="52">
        <v>45446</v>
      </c>
      <c r="J1678" t="s">
        <v>2457</v>
      </c>
      <c r="K1678">
        <v>260</v>
      </c>
      <c r="L1678" s="73">
        <v>95.584357931133894</v>
      </c>
      <c r="M1678">
        <v>259</v>
      </c>
      <c r="N1678">
        <v>0.99959192847942702</v>
      </c>
      <c r="O1678" s="73">
        <v>94.480953036181901</v>
      </c>
      <c r="P1678">
        <v>259</v>
      </c>
      <c r="Q1678">
        <v>0.99959192847942702</v>
      </c>
      <c r="R1678">
        <v>256</v>
      </c>
      <c r="S1678">
        <v>0.99750103224688103</v>
      </c>
      <c r="T1678">
        <v>35.519634789137299</v>
      </c>
      <c r="U1678">
        <v>0.74465035798300805</v>
      </c>
      <c r="V1678">
        <v>185</v>
      </c>
      <c r="W1678">
        <v>0.11979642435705801</v>
      </c>
      <c r="X1678">
        <v>38</v>
      </c>
      <c r="Y1678">
        <v>258</v>
      </c>
      <c r="Z1678">
        <v>0.99921091284424302</v>
      </c>
      <c r="AA1678">
        <v>43.837479449780098</v>
      </c>
      <c r="AB1678">
        <v>246</v>
      </c>
      <c r="AC1678">
        <v>0.97624609580912103</v>
      </c>
      <c r="AD1678">
        <v>12</v>
      </c>
      <c r="AE1678">
        <v>2.2964817035122102E-2</v>
      </c>
      <c r="AF1678">
        <v>2</v>
      </c>
      <c r="AG1678">
        <v>7.8908715575677602E-4</v>
      </c>
      <c r="AH1678">
        <v>9.4685861887833303E-3</v>
      </c>
      <c r="AI1678">
        <v>21</v>
      </c>
      <c r="AJ1678" s="73">
        <v>94.359833828997907</v>
      </c>
      <c r="AK1678">
        <v>259</v>
      </c>
      <c r="AL1678">
        <v>0.99959192847942702</v>
      </c>
      <c r="AM1678">
        <v>0</v>
      </c>
      <c r="AN1678">
        <v>0</v>
      </c>
      <c r="AO1678">
        <v>4.5863975060525398E-2</v>
      </c>
      <c r="AP1678">
        <v>2</v>
      </c>
      <c r="AQ1678">
        <v>260</v>
      </c>
      <c r="AR1678">
        <v>1</v>
      </c>
      <c r="AS1678">
        <v>9.5204982176966095E-3</v>
      </c>
      <c r="AT1678">
        <v>2</v>
      </c>
      <c r="AU1678">
        <v>0</v>
      </c>
      <c r="AV1678">
        <v>0</v>
      </c>
      <c r="AW1678">
        <v>260</v>
      </c>
      <c r="AX1678">
        <v>1</v>
      </c>
      <c r="AY1678" s="73">
        <v>93.780794808132995</v>
      </c>
      <c r="AZ1678">
        <v>259</v>
      </c>
      <c r="BA1678">
        <v>0.99959192847942702</v>
      </c>
      <c r="BB1678">
        <v>250</v>
      </c>
      <c r="BC1678">
        <v>0.88986975984932404</v>
      </c>
      <c r="BD1678">
        <v>8</v>
      </c>
      <c r="BE1678">
        <v>6.4266265090149793E-2</v>
      </c>
      <c r="BF1678">
        <v>95.584357931133894</v>
      </c>
      <c r="BG1678">
        <v>94.480953036181901</v>
      </c>
      <c r="BH1678">
        <v>93.780794808132995</v>
      </c>
      <c r="BI1678">
        <v>94.359833828997907</v>
      </c>
    </row>
    <row r="1679" spans="1:61" x14ac:dyDescent="0.25">
      <c r="A1679" s="10" t="str">
        <f>VLOOKUP(D1679,'Index-Relations'!E:F,2,FALSE)</f>
        <v>ESG</v>
      </c>
      <c r="B1679" t="s">
        <v>3450</v>
      </c>
      <c r="C1679" s="53" t="s">
        <v>2767</v>
      </c>
      <c r="D1679" s="59" t="s">
        <v>3034</v>
      </c>
      <c r="E1679" s="59" t="s">
        <v>5095</v>
      </c>
      <c r="F1679" t="s">
        <v>640</v>
      </c>
      <c r="G1679" t="s">
        <v>639</v>
      </c>
      <c r="H1679" t="s">
        <v>641</v>
      </c>
      <c r="I1679" s="52">
        <v>45413</v>
      </c>
      <c r="J1679" t="s">
        <v>2457</v>
      </c>
      <c r="K1679">
        <v>260</v>
      </c>
      <c r="L1679" s="73">
        <v>95.595713269897999</v>
      </c>
      <c r="M1679">
        <v>259</v>
      </c>
      <c r="N1679">
        <v>0.99958253572139999</v>
      </c>
      <c r="O1679" s="73">
        <v>94.491121341242007</v>
      </c>
      <c r="P1679">
        <v>259</v>
      </c>
      <c r="Q1679">
        <v>0.99958253572139999</v>
      </c>
      <c r="R1679">
        <v>256</v>
      </c>
      <c r="S1679">
        <v>0.99745299104652096</v>
      </c>
      <c r="T1679">
        <v>35.635585551257101</v>
      </c>
      <c r="U1679">
        <v>0.74455715914332998</v>
      </c>
      <c r="V1679">
        <v>185</v>
      </c>
      <c r="W1679">
        <v>0.114236790258658</v>
      </c>
      <c r="X1679">
        <v>37</v>
      </c>
      <c r="Y1679">
        <v>258</v>
      </c>
      <c r="Z1679">
        <v>0.99916530372987999</v>
      </c>
      <c r="AA1679">
        <v>45.6383339365849</v>
      </c>
      <c r="AB1679">
        <v>246</v>
      </c>
      <c r="AC1679">
        <v>0.97604637477747602</v>
      </c>
      <c r="AD1679">
        <v>12</v>
      </c>
      <c r="AE1679">
        <v>2.31189289524052E-2</v>
      </c>
      <c r="AF1679">
        <v>2</v>
      </c>
      <c r="AG1679">
        <v>8.3469627011876297E-4</v>
      </c>
      <c r="AH1679">
        <v>8.7913957518552504E-3</v>
      </c>
      <c r="AI1679">
        <v>21</v>
      </c>
      <c r="AJ1679" s="73">
        <v>94.379187842524999</v>
      </c>
      <c r="AK1679">
        <v>259</v>
      </c>
      <c r="AL1679">
        <v>0.99958253572139999</v>
      </c>
      <c r="AM1679">
        <v>0</v>
      </c>
      <c r="AN1679">
        <v>0</v>
      </c>
      <c r="AO1679">
        <v>4.57928912016623E-2</v>
      </c>
      <c r="AP1679">
        <v>2</v>
      </c>
      <c r="AQ1679">
        <v>259</v>
      </c>
      <c r="AR1679">
        <v>0.99958253572139999</v>
      </c>
      <c r="AS1679">
        <v>8.8312511834938694E-3</v>
      </c>
      <c r="AT1679">
        <v>2</v>
      </c>
      <c r="AU1679">
        <v>0</v>
      </c>
      <c r="AV1679">
        <v>0</v>
      </c>
      <c r="AW1679">
        <v>259</v>
      </c>
      <c r="AX1679">
        <v>0.99958253572139999</v>
      </c>
      <c r="AY1679" s="73">
        <v>93.787923221716994</v>
      </c>
      <c r="AZ1679">
        <v>259</v>
      </c>
      <c r="BA1679">
        <v>0.99958253572139999</v>
      </c>
      <c r="BB1679">
        <v>247</v>
      </c>
      <c r="BC1679">
        <v>0.88679735968488205</v>
      </c>
      <c r="BD1679">
        <v>10</v>
      </c>
      <c r="BE1679">
        <v>6.6992284834855906E-2</v>
      </c>
      <c r="BF1679">
        <v>95.595713269897999</v>
      </c>
      <c r="BG1679">
        <v>94.491121341242007</v>
      </c>
      <c r="BH1679">
        <v>93.787923221716994</v>
      </c>
      <c r="BI1679">
        <v>94.379187842524999</v>
      </c>
    </row>
    <row r="1680" spans="1:61" x14ac:dyDescent="0.25">
      <c r="A1680" s="10" t="str">
        <f>VLOOKUP(D1680,'Index-Relations'!E:F,2,FALSE)</f>
        <v>ESG</v>
      </c>
      <c r="B1680" t="s">
        <v>3450</v>
      </c>
      <c r="C1680" s="53" t="s">
        <v>2768</v>
      </c>
      <c r="D1680" s="59" t="s">
        <v>3034</v>
      </c>
      <c r="E1680" s="59" t="s">
        <v>5096</v>
      </c>
      <c r="F1680" t="s">
        <v>640</v>
      </c>
      <c r="G1680" t="s">
        <v>639</v>
      </c>
      <c r="H1680" t="s">
        <v>641</v>
      </c>
      <c r="I1680" s="52">
        <v>45383</v>
      </c>
      <c r="J1680" t="s">
        <v>2457</v>
      </c>
      <c r="K1680">
        <v>261</v>
      </c>
      <c r="L1680">
        <v>96.614505749767702</v>
      </c>
      <c r="M1680">
        <v>260</v>
      </c>
      <c r="N1680">
        <v>0.99960949431031199</v>
      </c>
      <c r="O1680">
        <v>95.589937500899595</v>
      </c>
      <c r="P1680">
        <v>260</v>
      </c>
      <c r="Q1680">
        <v>0.99960949431031199</v>
      </c>
      <c r="R1680">
        <v>257</v>
      </c>
      <c r="S1680">
        <v>0.99749908706527901</v>
      </c>
      <c r="T1680">
        <v>35.345136786192903</v>
      </c>
      <c r="U1680">
        <v>0.73976377204071997</v>
      </c>
      <c r="V1680">
        <v>186</v>
      </c>
      <c r="W1680">
        <v>0.114100771319813</v>
      </c>
      <c r="X1680">
        <v>37</v>
      </c>
      <c r="Y1680">
        <v>259</v>
      </c>
      <c r="Z1680">
        <v>0.99912843821602704</v>
      </c>
      <c r="AA1680">
        <v>43.788552078216298</v>
      </c>
      <c r="AB1680">
        <v>247</v>
      </c>
      <c r="AC1680">
        <v>0.97738861104976305</v>
      </c>
      <c r="AD1680">
        <v>12</v>
      </c>
      <c r="AE1680">
        <v>2.17398271662642E-2</v>
      </c>
      <c r="AF1680">
        <v>2</v>
      </c>
      <c r="AG1680">
        <v>8.7156178397191102E-4</v>
      </c>
      <c r="AH1680">
        <v>8.8593495055589496E-3</v>
      </c>
      <c r="AI1680">
        <v>21</v>
      </c>
      <c r="AJ1680">
        <v>95.986658485712894</v>
      </c>
      <c r="AK1680">
        <v>260</v>
      </c>
      <c r="AL1680">
        <v>0.99960949431031199</v>
      </c>
      <c r="AM1680">
        <v>0</v>
      </c>
      <c r="AN1680">
        <v>0</v>
      </c>
      <c r="AO1680">
        <v>3.9181232251958201E-2</v>
      </c>
      <c r="AP1680">
        <v>2</v>
      </c>
      <c r="AQ1680">
        <v>260</v>
      </c>
      <c r="AR1680">
        <v>0.99960949431031099</v>
      </c>
      <c r="AS1680">
        <v>9.0550512938603698E-3</v>
      </c>
      <c r="AT1680">
        <v>2</v>
      </c>
      <c r="AU1680">
        <v>0</v>
      </c>
      <c r="AV1680">
        <v>0</v>
      </c>
      <c r="AW1680">
        <v>260</v>
      </c>
      <c r="AX1680">
        <v>0.99960949431031199</v>
      </c>
      <c r="AY1680">
        <v>96.013712135367797</v>
      </c>
      <c r="AZ1680">
        <v>260</v>
      </c>
      <c r="BA1680">
        <v>0.99960949431031199</v>
      </c>
      <c r="BB1680">
        <v>248</v>
      </c>
      <c r="BC1680">
        <v>0.89494435810844297</v>
      </c>
      <c r="BD1680">
        <v>10</v>
      </c>
      <c r="BE1680">
        <v>6.5483903949909897E-2</v>
      </c>
      <c r="BF1680">
        <v>95.790406733389005</v>
      </c>
      <c r="BG1680">
        <v>94.462299327519901</v>
      </c>
      <c r="BH1680">
        <v>94.270900733361003</v>
      </c>
      <c r="BI1680">
        <v>94.574442118109999</v>
      </c>
    </row>
    <row r="1681" spans="1:61" x14ac:dyDescent="0.25">
      <c r="A1681" s="10" t="str">
        <f>VLOOKUP(D1681,'Index-Relations'!E:F,2,FALSE)</f>
        <v>ESG</v>
      </c>
      <c r="B1681" t="s">
        <v>3450</v>
      </c>
      <c r="C1681" s="53" t="s">
        <v>2769</v>
      </c>
      <c r="D1681" s="59" t="s">
        <v>3034</v>
      </c>
      <c r="E1681" s="59" t="s">
        <v>5097</v>
      </c>
      <c r="F1681" t="s">
        <v>640</v>
      </c>
      <c r="G1681" t="s">
        <v>639</v>
      </c>
      <c r="H1681" t="s">
        <v>641</v>
      </c>
      <c r="I1681" s="52">
        <v>45352</v>
      </c>
      <c r="J1681" t="s">
        <v>2457</v>
      </c>
      <c r="K1681">
        <v>261</v>
      </c>
      <c r="L1681">
        <v>96.698977778634898</v>
      </c>
      <c r="M1681">
        <v>260</v>
      </c>
      <c r="N1681">
        <v>0.99960680845330097</v>
      </c>
      <c r="O1681">
        <v>95.577172683943502</v>
      </c>
      <c r="P1681">
        <v>260</v>
      </c>
      <c r="Q1681">
        <v>0.99960680845330097</v>
      </c>
      <c r="R1681">
        <v>257</v>
      </c>
      <c r="S1681">
        <v>0.99768553623118805</v>
      </c>
      <c r="T1681">
        <v>35.254438015700401</v>
      </c>
      <c r="U1681">
        <v>0.710305623031533</v>
      </c>
      <c r="V1681">
        <v>183</v>
      </c>
      <c r="W1681">
        <v>9.8350625255189394E-2</v>
      </c>
      <c r="X1681">
        <v>30</v>
      </c>
      <c r="Y1681">
        <v>259</v>
      </c>
      <c r="Z1681">
        <v>0.99919358830238703</v>
      </c>
      <c r="AA1681">
        <v>48.418678979987199</v>
      </c>
      <c r="AB1681">
        <v>247</v>
      </c>
      <c r="AC1681">
        <v>0.97762849056999701</v>
      </c>
      <c r="AD1681">
        <v>12</v>
      </c>
      <c r="AE1681">
        <v>2.1565097732389599E-2</v>
      </c>
      <c r="AF1681">
        <v>2</v>
      </c>
      <c r="AG1681">
        <v>8.0641169761326895E-4</v>
      </c>
      <c r="AH1681">
        <v>2.3119079808829801E-3</v>
      </c>
      <c r="AI1681">
        <v>10</v>
      </c>
      <c r="AJ1681">
        <v>96.108260203241301</v>
      </c>
      <c r="AK1681">
        <v>260</v>
      </c>
      <c r="AL1681">
        <v>0.99960680845330097</v>
      </c>
      <c r="AM1681">
        <v>0</v>
      </c>
      <c r="AN1681">
        <v>0</v>
      </c>
      <c r="AO1681">
        <v>3.7480275687306601E-2</v>
      </c>
      <c r="AP1681">
        <v>2</v>
      </c>
      <c r="AQ1681">
        <v>260</v>
      </c>
      <c r="AR1681">
        <v>0.99960680845330097</v>
      </c>
      <c r="AS1681">
        <v>8.1262856437881101E-3</v>
      </c>
      <c r="AT1681">
        <v>2</v>
      </c>
      <c r="AU1681">
        <v>0</v>
      </c>
      <c r="AV1681">
        <v>0</v>
      </c>
      <c r="AW1681">
        <v>260</v>
      </c>
      <c r="AX1681">
        <v>0.99960680845330196</v>
      </c>
      <c r="AY1681">
        <v>96.149223467426907</v>
      </c>
      <c r="AZ1681">
        <v>260</v>
      </c>
      <c r="BA1681">
        <v>0.99960680845330097</v>
      </c>
      <c r="BB1681">
        <v>248</v>
      </c>
      <c r="BC1681">
        <v>0.89742615693518102</v>
      </c>
      <c r="BD1681">
        <v>10</v>
      </c>
      <c r="BE1681">
        <v>6.4700375830813395E-2</v>
      </c>
      <c r="BF1681">
        <v>95.898064528253897</v>
      </c>
      <c r="BG1681">
        <v>94.453525723033906</v>
      </c>
      <c r="BH1681">
        <v>94.509994559259994</v>
      </c>
      <c r="BI1681">
        <v>94.727178721585005</v>
      </c>
    </row>
    <row r="1682" spans="1:61" x14ac:dyDescent="0.25">
      <c r="A1682" s="10" t="str">
        <f>VLOOKUP(D1682,'Index-Relations'!E:F,2,FALSE)</f>
        <v>ESG</v>
      </c>
      <c r="B1682" t="s">
        <v>3450</v>
      </c>
      <c r="C1682" s="53" t="s">
        <v>2770</v>
      </c>
      <c r="D1682" s="59" t="s">
        <v>3034</v>
      </c>
      <c r="E1682" s="59" t="s">
        <v>5098</v>
      </c>
      <c r="F1682" t="s">
        <v>640</v>
      </c>
      <c r="G1682" t="s">
        <v>639</v>
      </c>
      <c r="H1682" t="s">
        <v>641</v>
      </c>
      <c r="I1682" s="52">
        <v>45323</v>
      </c>
      <c r="J1682" t="s">
        <v>2457</v>
      </c>
      <c r="K1682">
        <v>261</v>
      </c>
      <c r="L1682">
        <v>96.702858677875199</v>
      </c>
      <c r="M1682">
        <v>260</v>
      </c>
      <c r="N1682">
        <v>1</v>
      </c>
      <c r="O1682">
        <v>95.4993715007286</v>
      </c>
      <c r="P1682">
        <v>260</v>
      </c>
      <c r="Q1682">
        <v>1</v>
      </c>
      <c r="R1682">
        <v>257</v>
      </c>
      <c r="S1682">
        <v>0.99822835208236504</v>
      </c>
      <c r="T1682">
        <v>35.465936572828497</v>
      </c>
      <c r="U1682">
        <v>0.704238321531095</v>
      </c>
      <c r="V1682">
        <v>182</v>
      </c>
      <c r="W1682">
        <v>0.102599743502039</v>
      </c>
      <c r="X1682">
        <v>30</v>
      </c>
      <c r="Y1682">
        <v>259</v>
      </c>
      <c r="Z1682">
        <v>0.99963201831652504</v>
      </c>
      <c r="AA1682">
        <v>44.872132071043403</v>
      </c>
      <c r="AB1682">
        <v>248</v>
      </c>
      <c r="AC1682">
        <v>0.98120683372496198</v>
      </c>
      <c r="AD1682">
        <v>11</v>
      </c>
      <c r="AE1682">
        <v>1.8425184591562799E-2</v>
      </c>
      <c r="AF1682">
        <v>2</v>
      </c>
      <c r="AG1682">
        <v>3.6798168347449502E-4</v>
      </c>
      <c r="AH1682">
        <v>2.61259954578699E-3</v>
      </c>
      <c r="AI1682">
        <v>11</v>
      </c>
      <c r="AJ1682">
        <v>96.059881526940202</v>
      </c>
      <c r="AK1682">
        <v>260</v>
      </c>
      <c r="AL1682">
        <v>1</v>
      </c>
      <c r="AM1682">
        <v>0</v>
      </c>
      <c r="AN1682">
        <v>0</v>
      </c>
      <c r="AO1682">
        <v>3.7287340944987597E-2</v>
      </c>
      <c r="AP1682">
        <v>2</v>
      </c>
      <c r="AQ1682">
        <v>260</v>
      </c>
      <c r="AR1682">
        <v>1</v>
      </c>
      <c r="AS1682">
        <v>6.8025943989348204E-3</v>
      </c>
      <c r="AT1682">
        <v>2</v>
      </c>
      <c r="AU1682">
        <v>0</v>
      </c>
      <c r="AV1682">
        <v>0</v>
      </c>
      <c r="AW1682">
        <v>260</v>
      </c>
      <c r="AX1682">
        <v>1</v>
      </c>
      <c r="AY1682">
        <v>96.213762709548405</v>
      </c>
      <c r="AZ1682">
        <v>260</v>
      </c>
      <c r="BA1682">
        <v>1</v>
      </c>
      <c r="BB1682">
        <v>248</v>
      </c>
      <c r="BC1682">
        <v>0.89385596053787997</v>
      </c>
      <c r="BD1682">
        <v>10</v>
      </c>
      <c r="BE1682">
        <v>6.8856698517132206E-2</v>
      </c>
      <c r="BF1682">
        <v>95.868469116132005</v>
      </c>
      <c r="BG1682">
        <v>94.379661103583899</v>
      </c>
      <c r="BH1682">
        <v>94.569874740190997</v>
      </c>
      <c r="BI1682">
        <v>94.688142735720007</v>
      </c>
    </row>
    <row r="1683" spans="1:61" x14ac:dyDescent="0.25">
      <c r="A1683" s="10" t="str">
        <f>VLOOKUP(D1683,'Index-Relations'!E:F,2,FALSE)</f>
        <v>ESG</v>
      </c>
      <c r="B1683" t="s">
        <v>3450</v>
      </c>
      <c r="C1683" s="53" t="s">
        <v>2760</v>
      </c>
      <c r="D1683" s="59" t="s">
        <v>3035</v>
      </c>
      <c r="E1683" s="59" t="s">
        <v>5099</v>
      </c>
      <c r="F1683" t="s">
        <v>643</v>
      </c>
      <c r="G1683" t="s">
        <v>642</v>
      </c>
      <c r="H1683" t="s">
        <v>644</v>
      </c>
      <c r="I1683" s="52">
        <v>45658</v>
      </c>
      <c r="J1683" t="s">
        <v>2457</v>
      </c>
      <c r="K1683">
        <v>268</v>
      </c>
      <c r="L1683" s="73">
        <v>94.987715976065004</v>
      </c>
      <c r="M1683">
        <v>267</v>
      </c>
      <c r="N1683">
        <v>0.99970149822030197</v>
      </c>
      <c r="O1683" s="73">
        <v>94.452892416291903</v>
      </c>
      <c r="P1683">
        <v>267</v>
      </c>
      <c r="Q1683">
        <v>0.99970149822030197</v>
      </c>
      <c r="R1683">
        <v>263</v>
      </c>
      <c r="S1683">
        <v>0.99749142090957599</v>
      </c>
      <c r="T1683">
        <v>36.5063712883356</v>
      </c>
      <c r="U1683">
        <v>0.67160105994153896</v>
      </c>
      <c r="V1683">
        <v>194</v>
      </c>
      <c r="W1683">
        <v>7.4884707497337805E-2</v>
      </c>
      <c r="X1683">
        <v>35</v>
      </c>
      <c r="Y1683">
        <v>267</v>
      </c>
      <c r="Z1683">
        <v>0.99970149822030197</v>
      </c>
      <c r="AA1683">
        <v>46.689899581214704</v>
      </c>
      <c r="AB1683">
        <v>255</v>
      </c>
      <c r="AC1683">
        <v>0.98124808727235702</v>
      </c>
      <c r="AD1683">
        <v>12</v>
      </c>
      <c r="AE1683">
        <v>1.8453410947944501E-2</v>
      </c>
      <c r="AF1683">
        <v>1</v>
      </c>
      <c r="AG1683">
        <v>2.98501779697871E-4</v>
      </c>
      <c r="AH1683">
        <v>6.5453338299842397E-3</v>
      </c>
      <c r="AI1683">
        <v>22</v>
      </c>
      <c r="AJ1683" s="73">
        <v>93.350543808588995</v>
      </c>
      <c r="AK1683">
        <v>267</v>
      </c>
      <c r="AL1683">
        <v>0.99970149822030197</v>
      </c>
      <c r="AM1683">
        <v>0</v>
      </c>
      <c r="AN1683">
        <v>0</v>
      </c>
      <c r="AO1683">
        <v>6.14824296351935E-2</v>
      </c>
      <c r="AP1683">
        <v>2</v>
      </c>
      <c r="AQ1683">
        <v>268</v>
      </c>
      <c r="AR1683">
        <v>1</v>
      </c>
      <c r="AS1683">
        <v>2.8156083889212001E-2</v>
      </c>
      <c r="AT1683">
        <v>3</v>
      </c>
      <c r="AU1683">
        <v>0</v>
      </c>
      <c r="AV1683">
        <v>0</v>
      </c>
      <c r="AW1683">
        <v>268</v>
      </c>
      <c r="AX1683">
        <v>1</v>
      </c>
      <c r="AY1683" s="73">
        <v>92.418174155276901</v>
      </c>
      <c r="AZ1683">
        <v>267</v>
      </c>
      <c r="BA1683">
        <v>0.99970149822030197</v>
      </c>
      <c r="BB1683">
        <v>258</v>
      </c>
      <c r="BC1683">
        <v>0.90664897088382901</v>
      </c>
      <c r="BD1683">
        <v>8</v>
      </c>
      <c r="BE1683">
        <v>3.18685994809767E-2</v>
      </c>
      <c r="BF1683">
        <v>94.987715976065004</v>
      </c>
      <c r="BG1683">
        <v>94.452892416291903</v>
      </c>
      <c r="BH1683">
        <v>92.418174155276901</v>
      </c>
      <c r="BI1683">
        <v>93.350543808588995</v>
      </c>
    </row>
    <row r="1684" spans="1:61" x14ac:dyDescent="0.25">
      <c r="A1684" s="10" t="str">
        <f>VLOOKUP(D1684,'Index-Relations'!E:F,2,FALSE)</f>
        <v>ESG</v>
      </c>
      <c r="B1684" t="s">
        <v>3450</v>
      </c>
      <c r="C1684" s="53" t="s">
        <v>2761</v>
      </c>
      <c r="D1684" s="59" t="s">
        <v>3035</v>
      </c>
      <c r="E1684" s="59" t="s">
        <v>5100</v>
      </c>
      <c r="F1684" t="s">
        <v>643</v>
      </c>
      <c r="G1684" t="s">
        <v>642</v>
      </c>
      <c r="H1684" t="s">
        <v>644</v>
      </c>
      <c r="I1684" s="52">
        <v>45628</v>
      </c>
      <c r="J1684" t="s">
        <v>2457</v>
      </c>
      <c r="K1684">
        <v>266</v>
      </c>
      <c r="L1684" s="73">
        <v>94.623541404557002</v>
      </c>
      <c r="M1684">
        <v>265</v>
      </c>
      <c r="N1684">
        <v>0.99971861069553902</v>
      </c>
      <c r="O1684" s="73">
        <v>94.415585023592001</v>
      </c>
      <c r="P1684">
        <v>265</v>
      </c>
      <c r="Q1684">
        <v>0.99971861069553902</v>
      </c>
      <c r="R1684">
        <v>262</v>
      </c>
      <c r="S1684">
        <v>0.99815081315335796</v>
      </c>
      <c r="T1684">
        <v>35.580422251307297</v>
      </c>
      <c r="U1684">
        <v>0.72308820623369996</v>
      </c>
      <c r="V1684">
        <v>192</v>
      </c>
      <c r="W1684">
        <v>9.9616516222632498E-2</v>
      </c>
      <c r="X1684">
        <v>38</v>
      </c>
      <c r="Y1684">
        <v>265</v>
      </c>
      <c r="Z1684">
        <v>0.99971861069553902</v>
      </c>
      <c r="AA1684">
        <v>39.664515599367903</v>
      </c>
      <c r="AB1684">
        <v>251</v>
      </c>
      <c r="AC1684">
        <v>0.94015198756542095</v>
      </c>
      <c r="AD1684">
        <v>14</v>
      </c>
      <c r="AE1684">
        <v>5.95666231301177E-2</v>
      </c>
      <c r="AF1684">
        <v>1</v>
      </c>
      <c r="AG1684">
        <v>2.8138930446056001E-4</v>
      </c>
      <c r="AH1684">
        <v>9.6949724987477406E-3</v>
      </c>
      <c r="AI1684">
        <v>22</v>
      </c>
      <c r="AJ1684" s="73">
        <v>93.342644265388898</v>
      </c>
      <c r="AK1684">
        <v>265</v>
      </c>
      <c r="AL1684">
        <v>0.99971861069553902</v>
      </c>
      <c r="AM1684">
        <v>0</v>
      </c>
      <c r="AN1684">
        <v>0</v>
      </c>
      <c r="AO1684">
        <v>5.0265638567066201E-2</v>
      </c>
      <c r="AP1684">
        <v>2</v>
      </c>
      <c r="AQ1684">
        <v>266</v>
      </c>
      <c r="AR1684">
        <v>1</v>
      </c>
      <c r="AS1684">
        <v>1.11309219202645E-2</v>
      </c>
      <c r="AT1684">
        <v>2</v>
      </c>
      <c r="AU1684">
        <v>0</v>
      </c>
      <c r="AV1684">
        <v>0</v>
      </c>
      <c r="AW1684">
        <v>266</v>
      </c>
      <c r="AX1684">
        <v>1</v>
      </c>
      <c r="AY1684" s="73">
        <v>91.702678966792902</v>
      </c>
      <c r="AZ1684">
        <v>265</v>
      </c>
      <c r="BA1684">
        <v>0.99971861069553902</v>
      </c>
      <c r="BB1684">
        <v>255</v>
      </c>
      <c r="BC1684">
        <v>0.88986730910635203</v>
      </c>
      <c r="BD1684">
        <v>9</v>
      </c>
      <c r="BE1684">
        <v>5.9867052326581197E-2</v>
      </c>
      <c r="BF1684">
        <v>94.623541404557002</v>
      </c>
      <c r="BG1684">
        <v>94.415585023592001</v>
      </c>
      <c r="BH1684">
        <v>91.702678966792902</v>
      </c>
      <c r="BI1684">
        <v>93.342644265388898</v>
      </c>
    </row>
    <row r="1685" spans="1:61" x14ac:dyDescent="0.25">
      <c r="A1685" s="10" t="str">
        <f>VLOOKUP(D1685,'Index-Relations'!E:F,2,FALSE)</f>
        <v>ESG</v>
      </c>
      <c r="B1685" t="s">
        <v>3450</v>
      </c>
      <c r="C1685" s="53" t="s">
        <v>2762</v>
      </c>
      <c r="D1685" s="59" t="s">
        <v>3035</v>
      </c>
      <c r="E1685" s="59" t="s">
        <v>5101</v>
      </c>
      <c r="F1685" t="s">
        <v>643</v>
      </c>
      <c r="G1685" t="s">
        <v>642</v>
      </c>
      <c r="H1685" t="s">
        <v>644</v>
      </c>
      <c r="I1685" s="52">
        <v>45597</v>
      </c>
      <c r="J1685" t="s">
        <v>2457</v>
      </c>
      <c r="K1685">
        <v>266</v>
      </c>
      <c r="L1685" s="73">
        <v>94.576298624904993</v>
      </c>
      <c r="M1685">
        <v>265</v>
      </c>
      <c r="N1685">
        <v>0.99973299553758499</v>
      </c>
      <c r="O1685" s="73">
        <v>94.436210782168004</v>
      </c>
      <c r="P1685">
        <v>265</v>
      </c>
      <c r="Q1685">
        <v>0.99973299553758499</v>
      </c>
      <c r="R1685">
        <v>262</v>
      </c>
      <c r="S1685">
        <v>0.998150343326072</v>
      </c>
      <c r="T1685">
        <v>35.8193118256643</v>
      </c>
      <c r="U1685">
        <v>0.72235915094604197</v>
      </c>
      <c r="V1685">
        <v>191</v>
      </c>
      <c r="W1685">
        <v>0.100092181014343</v>
      </c>
      <c r="X1685">
        <v>38</v>
      </c>
      <c r="Y1685">
        <v>265</v>
      </c>
      <c r="Z1685">
        <v>0.99973299553758499</v>
      </c>
      <c r="AA1685">
        <v>40.332921674225098</v>
      </c>
      <c r="AB1685">
        <v>251</v>
      </c>
      <c r="AC1685">
        <v>0.93844215776438999</v>
      </c>
      <c r="AD1685">
        <v>14</v>
      </c>
      <c r="AE1685">
        <v>6.1290837773194599E-2</v>
      </c>
      <c r="AF1685">
        <v>1</v>
      </c>
      <c r="AG1685">
        <v>2.6700446241457998E-4</v>
      </c>
      <c r="AH1685">
        <v>1.3983365571505899E-2</v>
      </c>
      <c r="AI1685">
        <v>22</v>
      </c>
      <c r="AJ1685" s="73">
        <v>93.289350239019996</v>
      </c>
      <c r="AK1685">
        <v>265</v>
      </c>
      <c r="AL1685">
        <v>0.99973299553758499</v>
      </c>
      <c r="AM1685">
        <v>0</v>
      </c>
      <c r="AN1685">
        <v>0</v>
      </c>
      <c r="AO1685">
        <v>5.00826802466771E-2</v>
      </c>
      <c r="AP1685">
        <v>2</v>
      </c>
      <c r="AQ1685">
        <v>266</v>
      </c>
      <c r="AR1685">
        <v>1</v>
      </c>
      <c r="AS1685">
        <v>1.0429222006840501E-2</v>
      </c>
      <c r="AT1685">
        <v>2</v>
      </c>
      <c r="AU1685">
        <v>0</v>
      </c>
      <c r="AV1685">
        <v>0</v>
      </c>
      <c r="AW1685">
        <v>266</v>
      </c>
      <c r="AX1685">
        <v>0.999999999999999</v>
      </c>
      <c r="AY1685" s="73">
        <v>91.611619007503904</v>
      </c>
      <c r="AZ1685">
        <v>265</v>
      </c>
      <c r="BA1685">
        <v>0.99973299553758499</v>
      </c>
      <c r="BB1685">
        <v>255</v>
      </c>
      <c r="BC1685">
        <v>0.889092716909472</v>
      </c>
      <c r="BD1685">
        <v>9</v>
      </c>
      <c r="BE1685">
        <v>6.0824602843850502E-2</v>
      </c>
      <c r="BF1685">
        <v>94.576298624904993</v>
      </c>
      <c r="BG1685">
        <v>94.436210782168004</v>
      </c>
      <c r="BH1685">
        <v>91.611619007503904</v>
      </c>
      <c r="BI1685">
        <v>93.289350239019996</v>
      </c>
    </row>
    <row r="1686" spans="1:61" x14ac:dyDescent="0.25">
      <c r="A1686" s="10" t="str">
        <f>VLOOKUP(D1686,'Index-Relations'!E:F,2,FALSE)</f>
        <v>ESG</v>
      </c>
      <c r="B1686" t="s">
        <v>3450</v>
      </c>
      <c r="C1686" s="53" t="s">
        <v>2763</v>
      </c>
      <c r="D1686" s="59" t="s">
        <v>3035</v>
      </c>
      <c r="E1686" s="59" t="s">
        <v>5102</v>
      </c>
      <c r="F1686" t="s">
        <v>643</v>
      </c>
      <c r="G1686" t="s">
        <v>642</v>
      </c>
      <c r="H1686" t="s">
        <v>644</v>
      </c>
      <c r="I1686" s="52">
        <v>45566</v>
      </c>
      <c r="J1686" t="s">
        <v>2457</v>
      </c>
      <c r="K1686">
        <v>266</v>
      </c>
      <c r="L1686" s="73">
        <v>94.547613367577</v>
      </c>
      <c r="M1686">
        <v>265</v>
      </c>
      <c r="N1686">
        <v>0.99974122157238299</v>
      </c>
      <c r="O1686" s="73">
        <v>94.374306138284993</v>
      </c>
      <c r="P1686">
        <v>265</v>
      </c>
      <c r="Q1686">
        <v>0.99974122157238299</v>
      </c>
      <c r="R1686">
        <v>262</v>
      </c>
      <c r="S1686">
        <v>0.99807078642196301</v>
      </c>
      <c r="T1686">
        <v>35.527419067769202</v>
      </c>
      <c r="U1686">
        <v>0.72374051636605996</v>
      </c>
      <c r="V1686">
        <v>191</v>
      </c>
      <c r="W1686">
        <v>0.10127498020172</v>
      </c>
      <c r="X1686">
        <v>38</v>
      </c>
      <c r="Y1686">
        <v>265</v>
      </c>
      <c r="Z1686">
        <v>0.99974122157238299</v>
      </c>
      <c r="AA1686">
        <v>39.646563851196902</v>
      </c>
      <c r="AB1686">
        <v>252</v>
      </c>
      <c r="AC1686">
        <v>0.94923603293913505</v>
      </c>
      <c r="AD1686">
        <v>13</v>
      </c>
      <c r="AE1686">
        <v>5.0505188633247003E-2</v>
      </c>
      <c r="AF1686">
        <v>1</v>
      </c>
      <c r="AG1686">
        <v>2.5877842761732402E-4</v>
      </c>
      <c r="AH1686">
        <v>9.5758004392823594E-3</v>
      </c>
      <c r="AI1686">
        <v>22</v>
      </c>
      <c r="AJ1686" s="73">
        <v>93.300441307894005</v>
      </c>
      <c r="AK1686">
        <v>265</v>
      </c>
      <c r="AL1686">
        <v>0.99974122157238299</v>
      </c>
      <c r="AM1686">
        <v>0</v>
      </c>
      <c r="AN1686">
        <v>0</v>
      </c>
      <c r="AO1686">
        <v>5.2574769342997499E-2</v>
      </c>
      <c r="AP1686">
        <v>2</v>
      </c>
      <c r="AQ1686">
        <v>266</v>
      </c>
      <c r="AR1686">
        <v>1</v>
      </c>
      <c r="AS1686">
        <v>1.0097584376196201E-2</v>
      </c>
      <c r="AT1686">
        <v>2</v>
      </c>
      <c r="AU1686">
        <v>0</v>
      </c>
      <c r="AV1686">
        <v>0</v>
      </c>
      <c r="AW1686">
        <v>266</v>
      </c>
      <c r="AX1686">
        <v>1</v>
      </c>
      <c r="AY1686" s="73">
        <v>91.538177805762004</v>
      </c>
      <c r="AZ1686">
        <v>265</v>
      </c>
      <c r="BA1686">
        <v>0.99974122157238299</v>
      </c>
      <c r="BB1686">
        <v>255</v>
      </c>
      <c r="BC1686">
        <v>0.88626498820983102</v>
      </c>
      <c r="BD1686">
        <v>9</v>
      </c>
      <c r="BE1686">
        <v>6.1160242447170901E-2</v>
      </c>
      <c r="BF1686">
        <v>94.547613367577</v>
      </c>
      <c r="BG1686">
        <v>94.374306138284993</v>
      </c>
      <c r="BH1686">
        <v>91.538177805762004</v>
      </c>
      <c r="BI1686">
        <v>93.300441307894005</v>
      </c>
    </row>
    <row r="1687" spans="1:61" x14ac:dyDescent="0.25">
      <c r="A1687" s="10" t="str">
        <f>VLOOKUP(D1687,'Index-Relations'!E:F,2,FALSE)</f>
        <v>ESG</v>
      </c>
      <c r="B1687" t="s">
        <v>3450</v>
      </c>
      <c r="C1687" s="53" t="s">
        <v>2764</v>
      </c>
      <c r="D1687" s="59" t="s">
        <v>3035</v>
      </c>
      <c r="E1687" s="59" t="s">
        <v>5103</v>
      </c>
      <c r="F1687" t="s">
        <v>643</v>
      </c>
      <c r="G1687" t="s">
        <v>642</v>
      </c>
      <c r="H1687" t="s">
        <v>644</v>
      </c>
      <c r="I1687" s="52">
        <v>45537</v>
      </c>
      <c r="J1687" t="s">
        <v>2457</v>
      </c>
      <c r="K1687">
        <v>266</v>
      </c>
      <c r="L1687" s="73">
        <v>94.857689697927995</v>
      </c>
      <c r="M1687">
        <v>265</v>
      </c>
      <c r="N1687">
        <v>0.99971197278479096</v>
      </c>
      <c r="O1687" s="73">
        <v>94.450651485093005</v>
      </c>
      <c r="P1687">
        <v>265</v>
      </c>
      <c r="Q1687">
        <v>0.99971197278479096</v>
      </c>
      <c r="R1687">
        <v>262</v>
      </c>
      <c r="S1687">
        <v>0.99825964842113402</v>
      </c>
      <c r="T1687">
        <v>35.561591607620102</v>
      </c>
      <c r="U1687">
        <v>0.72932113096895501</v>
      </c>
      <c r="V1687">
        <v>191</v>
      </c>
      <c r="W1687">
        <v>0.101935292424728</v>
      </c>
      <c r="X1687">
        <v>38</v>
      </c>
      <c r="Y1687">
        <v>265</v>
      </c>
      <c r="Z1687">
        <v>0.99971197278479096</v>
      </c>
      <c r="AA1687">
        <v>41.552865933700197</v>
      </c>
      <c r="AB1687">
        <v>251</v>
      </c>
      <c r="AC1687">
        <v>0.94108029656002401</v>
      </c>
      <c r="AD1687">
        <v>14</v>
      </c>
      <c r="AE1687">
        <v>5.86316762247674E-2</v>
      </c>
      <c r="AF1687">
        <v>1</v>
      </c>
      <c r="AG1687">
        <v>2.8802721520840199E-4</v>
      </c>
      <c r="AH1687">
        <v>9.5424389507950697E-3</v>
      </c>
      <c r="AI1687">
        <v>21</v>
      </c>
      <c r="AJ1687" s="73">
        <v>93.694159764492895</v>
      </c>
      <c r="AK1687">
        <v>265</v>
      </c>
      <c r="AL1687">
        <v>0.99971197278479096</v>
      </c>
      <c r="AM1687">
        <v>0</v>
      </c>
      <c r="AN1687">
        <v>0</v>
      </c>
      <c r="AO1687">
        <v>4.52307046251407E-2</v>
      </c>
      <c r="AP1687">
        <v>2</v>
      </c>
      <c r="AQ1687">
        <v>266</v>
      </c>
      <c r="AR1687">
        <v>0.999999999999999</v>
      </c>
      <c r="AS1687">
        <v>9.7727984970086106E-3</v>
      </c>
      <c r="AT1687">
        <v>2</v>
      </c>
      <c r="AU1687">
        <v>0</v>
      </c>
      <c r="AV1687">
        <v>0</v>
      </c>
      <c r="AW1687">
        <v>266</v>
      </c>
      <c r="AX1687">
        <v>1</v>
      </c>
      <c r="AY1687" s="73">
        <v>92.334640179548899</v>
      </c>
      <c r="AZ1687">
        <v>265</v>
      </c>
      <c r="BA1687">
        <v>0.99971197278479096</v>
      </c>
      <c r="BB1687">
        <v>255</v>
      </c>
      <c r="BC1687">
        <v>0.89236181014197602</v>
      </c>
      <c r="BD1687">
        <v>9</v>
      </c>
      <c r="BE1687">
        <v>6.2407485232882497E-2</v>
      </c>
      <c r="BF1687">
        <v>94.857689697927995</v>
      </c>
      <c r="BG1687">
        <v>94.450651485093005</v>
      </c>
      <c r="BH1687">
        <v>92.334640179548899</v>
      </c>
      <c r="BI1687">
        <v>93.694159764492895</v>
      </c>
    </row>
    <row r="1688" spans="1:61" x14ac:dyDescent="0.25">
      <c r="A1688" s="10" t="str">
        <f>VLOOKUP(D1688,'Index-Relations'!E:F,2,FALSE)</f>
        <v>ESG</v>
      </c>
      <c r="B1688" t="s">
        <v>3450</v>
      </c>
      <c r="C1688" s="53" t="s">
        <v>3350</v>
      </c>
      <c r="D1688" s="59" t="s">
        <v>3035</v>
      </c>
      <c r="E1688" s="59" t="s">
        <v>5104</v>
      </c>
      <c r="F1688" t="s">
        <v>643</v>
      </c>
      <c r="G1688" t="s">
        <v>642</v>
      </c>
      <c r="H1688" t="s">
        <v>644</v>
      </c>
      <c r="I1688" s="52">
        <v>45505</v>
      </c>
      <c r="J1688" t="s">
        <v>2457</v>
      </c>
      <c r="K1688">
        <v>266</v>
      </c>
      <c r="L1688" s="73">
        <v>94.906168168701996</v>
      </c>
      <c r="M1688">
        <v>265</v>
      </c>
      <c r="N1688">
        <v>0.99970510438539995</v>
      </c>
      <c r="O1688" s="73">
        <v>94.457873196069997</v>
      </c>
      <c r="P1688">
        <v>265</v>
      </c>
      <c r="Q1688">
        <v>0.99970510438539995</v>
      </c>
      <c r="R1688">
        <v>262</v>
      </c>
      <c r="S1688">
        <v>0.99813532235192803</v>
      </c>
      <c r="T1688">
        <v>35.6331937118333</v>
      </c>
      <c r="U1688">
        <v>0.73460018725339304</v>
      </c>
      <c r="V1688">
        <v>192</v>
      </c>
      <c r="W1688">
        <v>0.111676103654074</v>
      </c>
      <c r="X1688">
        <v>38</v>
      </c>
      <c r="Y1688">
        <v>265</v>
      </c>
      <c r="Z1688">
        <v>0.99970510438539995</v>
      </c>
      <c r="AA1688">
        <v>42.314928268789401</v>
      </c>
      <c r="AB1688">
        <v>252</v>
      </c>
      <c r="AC1688">
        <v>0.94230266222270298</v>
      </c>
      <c r="AD1688">
        <v>13</v>
      </c>
      <c r="AE1688">
        <v>5.7402442162697298E-2</v>
      </c>
      <c r="AF1688">
        <v>1</v>
      </c>
      <c r="AG1688">
        <v>2.9489561459908299E-4</v>
      </c>
      <c r="AH1688">
        <v>9.7031457978636205E-3</v>
      </c>
      <c r="AI1688">
        <v>21</v>
      </c>
      <c r="AJ1688" s="73">
        <v>93.722955715256006</v>
      </c>
      <c r="AK1688">
        <v>265</v>
      </c>
      <c r="AL1688">
        <v>0.99970510438539995</v>
      </c>
      <c r="AM1688">
        <v>0</v>
      </c>
      <c r="AN1688">
        <v>0</v>
      </c>
      <c r="AO1688">
        <v>4.4445893860782099E-2</v>
      </c>
      <c r="AP1688">
        <v>2</v>
      </c>
      <c r="AQ1688">
        <v>266</v>
      </c>
      <c r="AR1688">
        <v>0.999999999999999</v>
      </c>
      <c r="AS1688">
        <v>9.0552354635278498E-3</v>
      </c>
      <c r="AT1688">
        <v>2</v>
      </c>
      <c r="AU1688">
        <v>0</v>
      </c>
      <c r="AV1688">
        <v>0</v>
      </c>
      <c r="AW1688">
        <v>266</v>
      </c>
      <c r="AX1688">
        <v>1</v>
      </c>
      <c r="AY1688" s="73">
        <v>92.477502053273994</v>
      </c>
      <c r="AZ1688">
        <v>265</v>
      </c>
      <c r="BA1688">
        <v>0.99970510438539995</v>
      </c>
      <c r="BB1688">
        <v>256</v>
      </c>
      <c r="BC1688">
        <v>0.89482840619166804</v>
      </c>
      <c r="BD1688">
        <v>8</v>
      </c>
      <c r="BE1688">
        <v>6.0725699947548901E-2</v>
      </c>
      <c r="BF1688">
        <v>94.906168168701996</v>
      </c>
      <c r="BG1688">
        <v>94.457873196069997</v>
      </c>
      <c r="BH1688">
        <v>92.477502053273994</v>
      </c>
      <c r="BI1688">
        <v>93.722955715256006</v>
      </c>
    </row>
    <row r="1689" spans="1:61" x14ac:dyDescent="0.25">
      <c r="A1689" s="10" t="str">
        <f>VLOOKUP(D1689,'Index-Relations'!E:F,2,FALSE)</f>
        <v>ESG</v>
      </c>
      <c r="B1689" t="s">
        <v>3450</v>
      </c>
      <c r="C1689" s="53" t="s">
        <v>2765</v>
      </c>
      <c r="D1689" s="59" t="s">
        <v>3035</v>
      </c>
      <c r="E1689" s="59" t="s">
        <v>5105</v>
      </c>
      <c r="F1689" t="s">
        <v>643</v>
      </c>
      <c r="G1689" t="s">
        <v>642</v>
      </c>
      <c r="H1689" t="s">
        <v>644</v>
      </c>
      <c r="I1689" s="52">
        <v>45474</v>
      </c>
      <c r="J1689" t="s">
        <v>2457</v>
      </c>
      <c r="K1689">
        <v>266</v>
      </c>
      <c r="L1689" s="73">
        <v>95.255847556084007</v>
      </c>
      <c r="M1689">
        <v>265</v>
      </c>
      <c r="N1689">
        <v>0.99964232152764099</v>
      </c>
      <c r="O1689" s="73">
        <v>94.530119952397897</v>
      </c>
      <c r="P1689">
        <v>265</v>
      </c>
      <c r="Q1689">
        <v>0.99964232152764099</v>
      </c>
      <c r="R1689">
        <v>262</v>
      </c>
      <c r="S1689">
        <v>0.99775564016840101</v>
      </c>
      <c r="T1689">
        <v>35.621013962988997</v>
      </c>
      <c r="U1689">
        <v>0.73020214941260198</v>
      </c>
      <c r="V1689">
        <v>190</v>
      </c>
      <c r="W1689">
        <v>0.108618747884917</v>
      </c>
      <c r="X1689">
        <v>38</v>
      </c>
      <c r="Y1689">
        <v>265</v>
      </c>
      <c r="Z1689">
        <v>0.99964232152763999</v>
      </c>
      <c r="AA1689">
        <v>43.116069959726403</v>
      </c>
      <c r="AB1689">
        <v>252</v>
      </c>
      <c r="AC1689">
        <v>0.94745882367323797</v>
      </c>
      <c r="AD1689">
        <v>13</v>
      </c>
      <c r="AE1689">
        <v>5.2183497854402801E-2</v>
      </c>
      <c r="AF1689">
        <v>1</v>
      </c>
      <c r="AG1689">
        <v>3.5767847235917901E-4</v>
      </c>
      <c r="AH1689">
        <v>9.6467377723675699E-3</v>
      </c>
      <c r="AI1689">
        <v>21</v>
      </c>
      <c r="AJ1689" s="73">
        <v>94.177179386128003</v>
      </c>
      <c r="AK1689">
        <v>265</v>
      </c>
      <c r="AL1689">
        <v>0.99964232152764099</v>
      </c>
      <c r="AM1689">
        <v>0</v>
      </c>
      <c r="AN1689">
        <v>0</v>
      </c>
      <c r="AO1689">
        <v>4.62744264674591E-2</v>
      </c>
      <c r="AP1689">
        <v>2</v>
      </c>
      <c r="AQ1689">
        <v>266</v>
      </c>
      <c r="AR1689">
        <v>1</v>
      </c>
      <c r="AS1689">
        <v>9.1295530721363805E-3</v>
      </c>
      <c r="AT1689">
        <v>2</v>
      </c>
      <c r="AU1689">
        <v>0</v>
      </c>
      <c r="AV1689">
        <v>0</v>
      </c>
      <c r="AW1689">
        <v>266</v>
      </c>
      <c r="AX1689">
        <v>0.999999999999999</v>
      </c>
      <c r="AY1689" s="73">
        <v>93.035979214185005</v>
      </c>
      <c r="AZ1689">
        <v>265</v>
      </c>
      <c r="BA1689">
        <v>0.99964232152764099</v>
      </c>
      <c r="BB1689">
        <v>256</v>
      </c>
      <c r="BC1689">
        <v>0.89458626343815295</v>
      </c>
      <c r="BD1689">
        <v>8</v>
      </c>
      <c r="BE1689">
        <v>5.9139310094387602E-2</v>
      </c>
      <c r="BF1689">
        <v>95.255847556084007</v>
      </c>
      <c r="BG1689">
        <v>94.530119952397897</v>
      </c>
      <c r="BH1689">
        <v>93.035979214185005</v>
      </c>
      <c r="BI1689">
        <v>94.177179386128003</v>
      </c>
    </row>
    <row r="1690" spans="1:61" x14ac:dyDescent="0.25">
      <c r="A1690" s="10" t="str">
        <f>VLOOKUP(D1690,'Index-Relations'!E:F,2,FALSE)</f>
        <v>ESG</v>
      </c>
      <c r="B1690" t="s">
        <v>3450</v>
      </c>
      <c r="C1690" s="53" t="s">
        <v>2766</v>
      </c>
      <c r="D1690" s="59" t="s">
        <v>3035</v>
      </c>
      <c r="E1690" s="59" t="s">
        <v>5106</v>
      </c>
      <c r="F1690" t="s">
        <v>643</v>
      </c>
      <c r="G1690" t="s">
        <v>642</v>
      </c>
      <c r="H1690" t="s">
        <v>644</v>
      </c>
      <c r="I1690" s="52">
        <v>45446</v>
      </c>
      <c r="J1690" t="s">
        <v>2457</v>
      </c>
      <c r="K1690">
        <v>264</v>
      </c>
      <c r="L1690" s="73">
        <v>95.5806609446919</v>
      </c>
      <c r="M1690">
        <v>263</v>
      </c>
      <c r="N1690">
        <v>0.99959715881428302</v>
      </c>
      <c r="O1690" s="73">
        <v>94.452251598173902</v>
      </c>
      <c r="P1690">
        <v>263</v>
      </c>
      <c r="Q1690">
        <v>0.99959715881428302</v>
      </c>
      <c r="R1690">
        <v>260</v>
      </c>
      <c r="S1690">
        <v>0.99753306201981295</v>
      </c>
      <c r="T1690">
        <v>35.513260439303302</v>
      </c>
      <c r="U1690">
        <v>0.73820656466478995</v>
      </c>
      <c r="V1690">
        <v>187</v>
      </c>
      <c r="W1690">
        <v>0.118498617293457</v>
      </c>
      <c r="X1690">
        <v>38</v>
      </c>
      <c r="Y1690">
        <v>262</v>
      </c>
      <c r="Z1690">
        <v>0.99922102673322399</v>
      </c>
      <c r="AA1690">
        <v>43.341275751111503</v>
      </c>
      <c r="AB1690">
        <v>250</v>
      </c>
      <c r="AC1690">
        <v>0.976550554382692</v>
      </c>
      <c r="AD1690">
        <v>12</v>
      </c>
      <c r="AE1690">
        <v>2.2670472350532999E-2</v>
      </c>
      <c r="AF1690">
        <v>2</v>
      </c>
      <c r="AG1690">
        <v>7.7897326677485695E-4</v>
      </c>
      <c r="AH1690">
        <v>9.3660088530734004E-3</v>
      </c>
      <c r="AI1690">
        <v>21</v>
      </c>
      <c r="AJ1690" s="73">
        <v>94.3556933030859</v>
      </c>
      <c r="AK1690">
        <v>263</v>
      </c>
      <c r="AL1690">
        <v>0.99959715881428302</v>
      </c>
      <c r="AM1690">
        <v>0</v>
      </c>
      <c r="AN1690">
        <v>0</v>
      </c>
      <c r="AO1690">
        <v>4.5276127256096997E-2</v>
      </c>
      <c r="AP1690">
        <v>2</v>
      </c>
      <c r="AQ1690">
        <v>264</v>
      </c>
      <c r="AR1690">
        <v>1</v>
      </c>
      <c r="AS1690">
        <v>9.3984720748044696E-3</v>
      </c>
      <c r="AT1690">
        <v>2</v>
      </c>
      <c r="AU1690">
        <v>0</v>
      </c>
      <c r="AV1690">
        <v>0</v>
      </c>
      <c r="AW1690">
        <v>264</v>
      </c>
      <c r="AX1690">
        <v>1</v>
      </c>
      <c r="AY1690" s="73">
        <v>93.803130437788994</v>
      </c>
      <c r="AZ1690">
        <v>263</v>
      </c>
      <c r="BA1690">
        <v>0.99959715881428302</v>
      </c>
      <c r="BB1690">
        <v>254</v>
      </c>
      <c r="BC1690">
        <v>0.89128132131533999</v>
      </c>
      <c r="BD1690">
        <v>8</v>
      </c>
      <c r="BE1690">
        <v>6.3442551428562394E-2</v>
      </c>
      <c r="BF1690">
        <v>95.5806609446919</v>
      </c>
      <c r="BG1690">
        <v>94.452251598173902</v>
      </c>
      <c r="BH1690">
        <v>93.803130437788994</v>
      </c>
      <c r="BI1690">
        <v>94.3556933030859</v>
      </c>
    </row>
    <row r="1691" spans="1:61" x14ac:dyDescent="0.25">
      <c r="A1691" s="10" t="str">
        <f>VLOOKUP(D1691,'Index-Relations'!E:F,2,FALSE)</f>
        <v>ESG</v>
      </c>
      <c r="B1691" t="s">
        <v>3450</v>
      </c>
      <c r="C1691" s="53" t="s">
        <v>2767</v>
      </c>
      <c r="D1691" s="59" t="s">
        <v>3035</v>
      </c>
      <c r="E1691" s="59" t="s">
        <v>5107</v>
      </c>
      <c r="F1691" t="s">
        <v>643</v>
      </c>
      <c r="G1691" t="s">
        <v>642</v>
      </c>
      <c r="H1691" t="s">
        <v>644</v>
      </c>
      <c r="I1691" s="52">
        <v>45413</v>
      </c>
      <c r="J1691" t="s">
        <v>2457</v>
      </c>
      <c r="K1691">
        <v>264</v>
      </c>
      <c r="L1691" s="73">
        <v>95.592344931661003</v>
      </c>
      <c r="M1691">
        <v>263</v>
      </c>
      <c r="N1691">
        <v>0.99958794716077304</v>
      </c>
      <c r="O1691" s="73">
        <v>94.462116788999893</v>
      </c>
      <c r="P1691">
        <v>263</v>
      </c>
      <c r="Q1691">
        <v>0.99958794716077304</v>
      </c>
      <c r="R1691">
        <v>260</v>
      </c>
      <c r="S1691">
        <v>0.99748600700798296</v>
      </c>
      <c r="T1691">
        <v>35.632462180493697</v>
      </c>
      <c r="U1691">
        <v>0.73798401636731603</v>
      </c>
      <c r="V1691">
        <v>187</v>
      </c>
      <c r="W1691">
        <v>0.112959211688275</v>
      </c>
      <c r="X1691">
        <v>37</v>
      </c>
      <c r="Y1691">
        <v>262</v>
      </c>
      <c r="Z1691">
        <v>0.99917612359757202</v>
      </c>
      <c r="AA1691">
        <v>45.120450163409899</v>
      </c>
      <c r="AB1691">
        <v>250</v>
      </c>
      <c r="AC1691">
        <v>0.97635687701035401</v>
      </c>
      <c r="AD1691">
        <v>12</v>
      </c>
      <c r="AE1691">
        <v>2.2819246587219399E-2</v>
      </c>
      <c r="AF1691">
        <v>2</v>
      </c>
      <c r="AG1691">
        <v>8.2387640242642603E-4</v>
      </c>
      <c r="AH1691">
        <v>8.6930762981057199E-3</v>
      </c>
      <c r="AI1691">
        <v>21</v>
      </c>
      <c r="AJ1691" s="73">
        <v>94.374480506366893</v>
      </c>
      <c r="AK1691">
        <v>263</v>
      </c>
      <c r="AL1691">
        <v>0.99958794716077304</v>
      </c>
      <c r="AM1691">
        <v>0</v>
      </c>
      <c r="AN1691">
        <v>0</v>
      </c>
      <c r="AO1691">
        <v>4.5199294414706499E-2</v>
      </c>
      <c r="AP1691">
        <v>2</v>
      </c>
      <c r="AQ1691">
        <v>263</v>
      </c>
      <c r="AR1691">
        <v>0.99958794716077304</v>
      </c>
      <c r="AS1691">
        <v>8.7167748490725207E-3</v>
      </c>
      <c r="AT1691">
        <v>2</v>
      </c>
      <c r="AU1691">
        <v>0</v>
      </c>
      <c r="AV1691">
        <v>0</v>
      </c>
      <c r="AW1691">
        <v>263</v>
      </c>
      <c r="AX1691">
        <v>0.99958794716077304</v>
      </c>
      <c r="AY1691" s="73">
        <v>93.811727363909</v>
      </c>
      <c r="AZ1691">
        <v>263</v>
      </c>
      <c r="BA1691">
        <v>0.99958794716077304</v>
      </c>
      <c r="BB1691">
        <v>251</v>
      </c>
      <c r="BC1691">
        <v>0.88826476481704597</v>
      </c>
      <c r="BD1691">
        <v>10</v>
      </c>
      <c r="BE1691">
        <v>6.6123887929020006E-2</v>
      </c>
      <c r="BF1691">
        <v>95.592344931661003</v>
      </c>
      <c r="BG1691">
        <v>94.462116788999893</v>
      </c>
      <c r="BH1691">
        <v>93.811727363909</v>
      </c>
      <c r="BI1691">
        <v>94.374480506366893</v>
      </c>
    </row>
    <row r="1692" spans="1:61" x14ac:dyDescent="0.25">
      <c r="A1692" s="10" t="str">
        <f>VLOOKUP(D1692,'Index-Relations'!E:F,2,FALSE)</f>
        <v>ESG</v>
      </c>
      <c r="B1692" t="s">
        <v>3450</v>
      </c>
      <c r="C1692" s="53" t="s">
        <v>2768</v>
      </c>
      <c r="D1692" s="59" t="s">
        <v>3035</v>
      </c>
      <c r="E1692" s="59" t="s">
        <v>5108</v>
      </c>
      <c r="F1692" t="s">
        <v>643</v>
      </c>
      <c r="G1692" t="s">
        <v>642</v>
      </c>
      <c r="H1692" t="s">
        <v>644</v>
      </c>
      <c r="I1692" s="52">
        <v>45383</v>
      </c>
      <c r="J1692" t="s">
        <v>2457</v>
      </c>
      <c r="K1692">
        <v>265</v>
      </c>
      <c r="L1692">
        <v>96.600463374679293</v>
      </c>
      <c r="M1692">
        <v>264</v>
      </c>
      <c r="N1692">
        <v>0.99961464606224404</v>
      </c>
      <c r="O1692">
        <v>95.559072685871399</v>
      </c>
      <c r="P1692">
        <v>264</v>
      </c>
      <c r="Q1692">
        <v>0.99961464606224404</v>
      </c>
      <c r="R1692">
        <v>261</v>
      </c>
      <c r="S1692">
        <v>0.99753208039516905</v>
      </c>
      <c r="T1692">
        <v>35.350834576165198</v>
      </c>
      <c r="U1692">
        <v>0.73307161338860405</v>
      </c>
      <c r="V1692">
        <v>188</v>
      </c>
      <c r="W1692">
        <v>0.11278804879696</v>
      </c>
      <c r="X1692">
        <v>37</v>
      </c>
      <c r="Y1692">
        <v>263</v>
      </c>
      <c r="Z1692">
        <v>0.99913993630740805</v>
      </c>
      <c r="AA1692">
        <v>43.284734714435999</v>
      </c>
      <c r="AB1692">
        <v>251</v>
      </c>
      <c r="AC1692">
        <v>0.97768691212395997</v>
      </c>
      <c r="AD1692">
        <v>12</v>
      </c>
      <c r="AE1692">
        <v>2.1453024183448001E-2</v>
      </c>
      <c r="AF1692">
        <v>2</v>
      </c>
      <c r="AG1692">
        <v>8.6006369259196403E-4</v>
      </c>
      <c r="AH1692">
        <v>8.7574232214571706E-3</v>
      </c>
      <c r="AI1692">
        <v>21</v>
      </c>
      <c r="AJ1692">
        <v>95.9730214726317</v>
      </c>
      <c r="AK1692">
        <v>264</v>
      </c>
      <c r="AL1692">
        <v>0.99961464606224404</v>
      </c>
      <c r="AM1692">
        <v>0</v>
      </c>
      <c r="AN1692">
        <v>0</v>
      </c>
      <c r="AO1692">
        <v>3.86643332814956E-2</v>
      </c>
      <c r="AP1692">
        <v>2</v>
      </c>
      <c r="AQ1692">
        <v>264</v>
      </c>
      <c r="AR1692">
        <v>0.99961464606224404</v>
      </c>
      <c r="AS1692">
        <v>8.9355923993267895E-3</v>
      </c>
      <c r="AT1692">
        <v>2</v>
      </c>
      <c r="AU1692">
        <v>0</v>
      </c>
      <c r="AV1692">
        <v>0</v>
      </c>
      <c r="AW1692">
        <v>264</v>
      </c>
      <c r="AX1692">
        <v>0.99961464606224404</v>
      </c>
      <c r="AY1692">
        <v>96.010440238342795</v>
      </c>
      <c r="AZ1692">
        <v>264</v>
      </c>
      <c r="BA1692">
        <v>0.99961464606224404</v>
      </c>
      <c r="BB1692">
        <v>252</v>
      </c>
      <c r="BC1692">
        <v>0.89633030617627896</v>
      </c>
      <c r="BD1692">
        <v>10</v>
      </c>
      <c r="BE1692">
        <v>6.4620006604468802E-2</v>
      </c>
      <c r="BF1692">
        <v>95.784039615379001</v>
      </c>
      <c r="BG1692">
        <v>94.431372466430005</v>
      </c>
      <c r="BH1692">
        <v>94.288881971690003</v>
      </c>
      <c r="BI1692">
        <v>94.566608478536907</v>
      </c>
    </row>
    <row r="1693" spans="1:61" x14ac:dyDescent="0.25">
      <c r="A1693" s="10" t="str">
        <f>VLOOKUP(D1693,'Index-Relations'!E:F,2,FALSE)</f>
        <v>ESG</v>
      </c>
      <c r="B1693" t="s">
        <v>3450</v>
      </c>
      <c r="C1693" s="53" t="s">
        <v>2769</v>
      </c>
      <c r="D1693" s="59" t="s">
        <v>3035</v>
      </c>
      <c r="E1693" s="59" t="s">
        <v>5109</v>
      </c>
      <c r="F1693" t="s">
        <v>643</v>
      </c>
      <c r="G1693" t="s">
        <v>642</v>
      </c>
      <c r="H1693" t="s">
        <v>644</v>
      </c>
      <c r="I1693" s="52">
        <v>45352</v>
      </c>
      <c r="J1693" t="s">
        <v>2457</v>
      </c>
      <c r="K1693">
        <v>265</v>
      </c>
      <c r="L1693">
        <v>96.683576228924593</v>
      </c>
      <c r="M1693">
        <v>264</v>
      </c>
      <c r="N1693">
        <v>0.99961210752768703</v>
      </c>
      <c r="O1693">
        <v>95.544087197453706</v>
      </c>
      <c r="P1693">
        <v>264</v>
      </c>
      <c r="Q1693">
        <v>0.99961210752768703</v>
      </c>
      <c r="R1693">
        <v>261</v>
      </c>
      <c r="S1693">
        <v>0.99771672844723902</v>
      </c>
      <c r="T1693">
        <v>35.263141264716701</v>
      </c>
      <c r="U1693">
        <v>0.70644879005504702</v>
      </c>
      <c r="V1693">
        <v>185</v>
      </c>
      <c r="W1693">
        <v>9.7771474569858199E-2</v>
      </c>
      <c r="X1693">
        <v>30</v>
      </c>
      <c r="Y1693">
        <v>263</v>
      </c>
      <c r="Z1693">
        <v>0.99920445637828303</v>
      </c>
      <c r="AA1693">
        <v>47.835505967806498</v>
      </c>
      <c r="AB1693">
        <v>251</v>
      </c>
      <c r="AC1693">
        <v>0.97792999321822605</v>
      </c>
      <c r="AD1693">
        <v>12</v>
      </c>
      <c r="AE1693">
        <v>2.1274463160057499E-2</v>
      </c>
      <c r="AF1693">
        <v>2</v>
      </c>
      <c r="AG1693">
        <v>7.9554362171640298E-4</v>
      </c>
      <c r="AH1693">
        <v>2.2982940044788901E-3</v>
      </c>
      <c r="AI1693">
        <v>10</v>
      </c>
      <c r="AJ1693">
        <v>96.092698365435098</v>
      </c>
      <c r="AK1693">
        <v>264</v>
      </c>
      <c r="AL1693">
        <v>0.99961210752768703</v>
      </c>
      <c r="AM1693">
        <v>0</v>
      </c>
      <c r="AN1693">
        <v>0</v>
      </c>
      <c r="AO1693">
        <v>3.6975150970022998E-2</v>
      </c>
      <c r="AP1693">
        <v>2</v>
      </c>
      <c r="AQ1693">
        <v>264</v>
      </c>
      <c r="AR1693">
        <v>0.99961210752768703</v>
      </c>
      <c r="AS1693">
        <v>8.0167670326490009E-3</v>
      </c>
      <c r="AT1693">
        <v>2</v>
      </c>
      <c r="AU1693">
        <v>0</v>
      </c>
      <c r="AV1693">
        <v>0</v>
      </c>
      <c r="AW1693">
        <v>264</v>
      </c>
      <c r="AX1693">
        <v>0.99961210752768703</v>
      </c>
      <c r="AY1693">
        <v>96.144686495615503</v>
      </c>
      <c r="AZ1693">
        <v>264</v>
      </c>
      <c r="BA1693">
        <v>0.99961210752768703</v>
      </c>
      <c r="BB1693">
        <v>252</v>
      </c>
      <c r="BC1693">
        <v>0.89880855294291295</v>
      </c>
      <c r="BD1693">
        <v>10</v>
      </c>
      <c r="BE1693">
        <v>6.3828403614751103E-2</v>
      </c>
      <c r="BF1693">
        <v>95.889952565977893</v>
      </c>
      <c r="BG1693">
        <v>94.420174385343898</v>
      </c>
      <c r="BH1693">
        <v>94.525856774877994</v>
      </c>
      <c r="BI1693">
        <v>94.716547026102006</v>
      </c>
    </row>
    <row r="1694" spans="1:61" x14ac:dyDescent="0.25">
      <c r="A1694" s="10" t="str">
        <f>VLOOKUP(D1694,'Index-Relations'!E:F,2,FALSE)</f>
        <v>ESG</v>
      </c>
      <c r="B1694" t="s">
        <v>3450</v>
      </c>
      <c r="C1694" s="53" t="s">
        <v>2770</v>
      </c>
      <c r="D1694" s="59" t="s">
        <v>3035</v>
      </c>
      <c r="E1694" s="59" t="s">
        <v>5110</v>
      </c>
      <c r="F1694" t="s">
        <v>643</v>
      </c>
      <c r="G1694" t="s">
        <v>642</v>
      </c>
      <c r="H1694" t="s">
        <v>644</v>
      </c>
      <c r="I1694" s="52">
        <v>45323</v>
      </c>
      <c r="J1694" t="s">
        <v>2457</v>
      </c>
      <c r="K1694">
        <v>265</v>
      </c>
      <c r="L1694">
        <v>96.686638675485099</v>
      </c>
      <c r="M1694">
        <v>264</v>
      </c>
      <c r="N1694">
        <v>1</v>
      </c>
      <c r="O1694">
        <v>95.466492624774602</v>
      </c>
      <c r="P1694">
        <v>264</v>
      </c>
      <c r="Q1694">
        <v>1</v>
      </c>
      <c r="R1694">
        <v>261</v>
      </c>
      <c r="S1694">
        <v>0.99825236466600098</v>
      </c>
      <c r="T1694">
        <v>35.473065994469003</v>
      </c>
      <c r="U1694">
        <v>0.70030263458512898</v>
      </c>
      <c r="V1694">
        <v>184</v>
      </c>
      <c r="W1694">
        <v>0.101976607518454</v>
      </c>
      <c r="X1694">
        <v>30</v>
      </c>
      <c r="Y1694">
        <v>263</v>
      </c>
      <c r="Z1694">
        <v>0.99963700587125504</v>
      </c>
      <c r="AA1694">
        <v>44.334894133233</v>
      </c>
      <c r="AB1694">
        <v>252</v>
      </c>
      <c r="AC1694">
        <v>0.98146155277634095</v>
      </c>
      <c r="AD1694">
        <v>11</v>
      </c>
      <c r="AE1694">
        <v>1.8175453094913901E-2</v>
      </c>
      <c r="AF1694">
        <v>2</v>
      </c>
      <c r="AG1694">
        <v>3.6299412874494298E-4</v>
      </c>
      <c r="AH1694">
        <v>2.5967320130611802E-3</v>
      </c>
      <c r="AI1694">
        <v>11</v>
      </c>
      <c r="AJ1694">
        <v>96.042704281104207</v>
      </c>
      <c r="AK1694">
        <v>264</v>
      </c>
      <c r="AL1694">
        <v>1</v>
      </c>
      <c r="AM1694">
        <v>0</v>
      </c>
      <c r="AN1694">
        <v>0</v>
      </c>
      <c r="AO1694">
        <v>3.6781955318375699E-2</v>
      </c>
      <c r="AP1694">
        <v>2</v>
      </c>
      <c r="AQ1694">
        <v>264</v>
      </c>
      <c r="AR1694">
        <v>0.999999999999999</v>
      </c>
      <c r="AS1694">
        <v>6.7103933101533798E-3</v>
      </c>
      <c r="AT1694">
        <v>2</v>
      </c>
      <c r="AU1694">
        <v>0</v>
      </c>
      <c r="AV1694">
        <v>0</v>
      </c>
      <c r="AW1694">
        <v>264</v>
      </c>
      <c r="AX1694">
        <v>1</v>
      </c>
      <c r="AY1694">
        <v>96.208665166790894</v>
      </c>
      <c r="AZ1694">
        <v>264</v>
      </c>
      <c r="BA1694">
        <v>1</v>
      </c>
      <c r="BB1694">
        <v>252</v>
      </c>
      <c r="BC1694">
        <v>0.89529461694338297</v>
      </c>
      <c r="BD1694">
        <v>10</v>
      </c>
      <c r="BE1694">
        <v>6.7923427738240894E-2</v>
      </c>
      <c r="BF1694">
        <v>95.859694103899002</v>
      </c>
      <c r="BG1694">
        <v>94.346809690938898</v>
      </c>
      <c r="BH1694">
        <v>94.585283760477907</v>
      </c>
      <c r="BI1694">
        <v>94.674907546675996</v>
      </c>
    </row>
    <row r="1695" spans="1:61" x14ac:dyDescent="0.25">
      <c r="A1695" s="10" t="str">
        <f>VLOOKUP(D1695,'Index-Relations'!E:F,2,FALSE)</f>
        <v>ESG</v>
      </c>
      <c r="B1695" t="s">
        <v>3450</v>
      </c>
      <c r="C1695" s="53" t="s">
        <v>2760</v>
      </c>
      <c r="D1695" s="59" t="s">
        <v>3036</v>
      </c>
      <c r="E1695" s="59" t="s">
        <v>5111</v>
      </c>
      <c r="F1695" t="s">
        <v>646</v>
      </c>
      <c r="G1695" t="s">
        <v>645</v>
      </c>
      <c r="H1695" t="s">
        <v>647</v>
      </c>
      <c r="I1695" s="52">
        <v>45658</v>
      </c>
      <c r="J1695" t="s">
        <v>2457</v>
      </c>
      <c r="K1695">
        <v>270</v>
      </c>
      <c r="L1695" s="73">
        <v>94.954975543581995</v>
      </c>
      <c r="M1695">
        <v>269</v>
      </c>
      <c r="N1695">
        <v>0.99970243995548902</v>
      </c>
      <c r="O1695" s="73">
        <v>94.412196004235</v>
      </c>
      <c r="P1695">
        <v>269</v>
      </c>
      <c r="Q1695">
        <v>0.99970243995548902</v>
      </c>
      <c r="R1695">
        <v>265</v>
      </c>
      <c r="S1695">
        <v>0.99749933515786704</v>
      </c>
      <c r="T1695">
        <v>36.530697309891899</v>
      </c>
      <c r="U1695">
        <v>0.672313531648702</v>
      </c>
      <c r="V1695">
        <v>196</v>
      </c>
      <c r="W1695">
        <v>7.4722242796990496E-2</v>
      </c>
      <c r="X1695">
        <v>35</v>
      </c>
      <c r="Y1695">
        <v>269</v>
      </c>
      <c r="Z1695">
        <v>0.99970243995549002</v>
      </c>
      <c r="AA1695">
        <v>46.862429035642798</v>
      </c>
      <c r="AB1695">
        <v>256</v>
      </c>
      <c r="AC1695">
        <v>0.97997438629962896</v>
      </c>
      <c r="AD1695">
        <v>13</v>
      </c>
      <c r="AE1695">
        <v>1.9728053655860799E-2</v>
      </c>
      <c r="AF1695">
        <v>1</v>
      </c>
      <c r="AG1695">
        <v>2.9756004450998098E-4</v>
      </c>
      <c r="AH1695">
        <v>6.53113352480979E-3</v>
      </c>
      <c r="AI1695">
        <v>22</v>
      </c>
      <c r="AJ1695" s="73">
        <v>93.323484577065003</v>
      </c>
      <c r="AK1695">
        <v>269</v>
      </c>
      <c r="AL1695">
        <v>0.99970243995548902</v>
      </c>
      <c r="AM1695">
        <v>0</v>
      </c>
      <c r="AN1695">
        <v>0</v>
      </c>
      <c r="AO1695">
        <v>6.12884603816653E-2</v>
      </c>
      <c r="AP1695">
        <v>2</v>
      </c>
      <c r="AQ1695">
        <v>270</v>
      </c>
      <c r="AR1695">
        <v>0.999999999999999</v>
      </c>
      <c r="AS1695">
        <v>2.8067255022059701E-2</v>
      </c>
      <c r="AT1695">
        <v>3</v>
      </c>
      <c r="AU1695">
        <v>1.3328608747626199E-3</v>
      </c>
      <c r="AV1695">
        <v>1</v>
      </c>
      <c r="AW1695">
        <v>270</v>
      </c>
      <c r="AX1695">
        <v>1</v>
      </c>
      <c r="AY1695" s="73">
        <v>92.388541314267002</v>
      </c>
      <c r="AZ1695">
        <v>269</v>
      </c>
      <c r="BA1695">
        <v>0.99970243995548902</v>
      </c>
      <c r="BB1695">
        <v>260</v>
      </c>
      <c r="BC1695">
        <v>0.906943481519489</v>
      </c>
      <c r="BD1695">
        <v>8</v>
      </c>
      <c r="BE1695">
        <v>3.1768058098845399E-2</v>
      </c>
      <c r="BF1695">
        <v>94.954975543581995</v>
      </c>
      <c r="BG1695">
        <v>94.412196004235</v>
      </c>
      <c r="BH1695">
        <v>92.388541314267002</v>
      </c>
      <c r="BI1695">
        <v>93.323484577065003</v>
      </c>
    </row>
    <row r="1696" spans="1:61" x14ac:dyDescent="0.25">
      <c r="A1696" s="10" t="str">
        <f>VLOOKUP(D1696,'Index-Relations'!E:F,2,FALSE)</f>
        <v>ESG</v>
      </c>
      <c r="B1696" t="s">
        <v>3450</v>
      </c>
      <c r="C1696" s="53" t="s">
        <v>2761</v>
      </c>
      <c r="D1696" s="59" t="s">
        <v>3036</v>
      </c>
      <c r="E1696" s="59" t="s">
        <v>5112</v>
      </c>
      <c r="F1696" t="s">
        <v>646</v>
      </c>
      <c r="G1696" t="s">
        <v>645</v>
      </c>
      <c r="H1696" t="s">
        <v>647</v>
      </c>
      <c r="I1696" s="52">
        <v>45628</v>
      </c>
      <c r="J1696" t="s">
        <v>2457</v>
      </c>
      <c r="K1696">
        <v>266</v>
      </c>
      <c r="L1696" s="73">
        <v>94.623541404556903</v>
      </c>
      <c r="M1696">
        <v>265</v>
      </c>
      <c r="N1696">
        <v>0.99971861069553902</v>
      </c>
      <c r="O1696" s="73">
        <v>94.415585023592001</v>
      </c>
      <c r="P1696">
        <v>265</v>
      </c>
      <c r="Q1696">
        <v>0.99971861069553902</v>
      </c>
      <c r="R1696">
        <v>262</v>
      </c>
      <c r="S1696">
        <v>0.99815081315335796</v>
      </c>
      <c r="T1696">
        <v>35.580422251307297</v>
      </c>
      <c r="U1696">
        <v>0.72308820623369896</v>
      </c>
      <c r="V1696">
        <v>192</v>
      </c>
      <c r="W1696">
        <v>9.9616516222632498E-2</v>
      </c>
      <c r="X1696">
        <v>38</v>
      </c>
      <c r="Y1696">
        <v>265</v>
      </c>
      <c r="Z1696">
        <v>0.99971861069553902</v>
      </c>
      <c r="AA1696">
        <v>39.664515599367903</v>
      </c>
      <c r="AB1696">
        <v>251</v>
      </c>
      <c r="AC1696">
        <v>0.94015198756542095</v>
      </c>
      <c r="AD1696">
        <v>14</v>
      </c>
      <c r="AE1696">
        <v>5.95666231301177E-2</v>
      </c>
      <c r="AF1696">
        <v>1</v>
      </c>
      <c r="AG1696">
        <v>2.8138930446056001E-4</v>
      </c>
      <c r="AH1696">
        <v>9.6949724987477406E-3</v>
      </c>
      <c r="AI1696">
        <v>22</v>
      </c>
      <c r="AJ1696" s="73">
        <v>93.342644265388898</v>
      </c>
      <c r="AK1696">
        <v>265</v>
      </c>
      <c r="AL1696">
        <v>0.99971861069553902</v>
      </c>
      <c r="AM1696">
        <v>0</v>
      </c>
      <c r="AN1696">
        <v>0</v>
      </c>
      <c r="AO1696">
        <v>5.0265638567066201E-2</v>
      </c>
      <c r="AP1696">
        <v>2</v>
      </c>
      <c r="AQ1696">
        <v>266</v>
      </c>
      <c r="AR1696">
        <v>1</v>
      </c>
      <c r="AS1696">
        <v>1.11309219202645E-2</v>
      </c>
      <c r="AT1696">
        <v>2</v>
      </c>
      <c r="AU1696">
        <v>0</v>
      </c>
      <c r="AV1696">
        <v>0</v>
      </c>
      <c r="AW1696">
        <v>266</v>
      </c>
      <c r="AX1696">
        <v>1</v>
      </c>
      <c r="AY1696" s="73">
        <v>91.702678966792902</v>
      </c>
      <c r="AZ1696">
        <v>265</v>
      </c>
      <c r="BA1696">
        <v>0.99971861069553902</v>
      </c>
      <c r="BB1696">
        <v>255</v>
      </c>
      <c r="BC1696">
        <v>0.88986730910635203</v>
      </c>
      <c r="BD1696">
        <v>9</v>
      </c>
      <c r="BE1696">
        <v>5.9867052326581197E-2</v>
      </c>
      <c r="BF1696">
        <v>94.623541404556903</v>
      </c>
      <c r="BG1696">
        <v>94.415585023592001</v>
      </c>
      <c r="BH1696">
        <v>91.702678966792902</v>
      </c>
      <c r="BI1696">
        <v>93.342644265388898</v>
      </c>
    </row>
    <row r="1697" spans="1:61" x14ac:dyDescent="0.25">
      <c r="A1697" s="10" t="str">
        <f>VLOOKUP(D1697,'Index-Relations'!E:F,2,FALSE)</f>
        <v>ESG</v>
      </c>
      <c r="B1697" t="s">
        <v>3450</v>
      </c>
      <c r="C1697" s="53" t="s">
        <v>2762</v>
      </c>
      <c r="D1697" s="59" t="s">
        <v>3036</v>
      </c>
      <c r="E1697" s="59" t="s">
        <v>5113</v>
      </c>
      <c r="F1697" t="s">
        <v>646</v>
      </c>
      <c r="G1697" t="s">
        <v>645</v>
      </c>
      <c r="H1697" t="s">
        <v>647</v>
      </c>
      <c r="I1697" s="52">
        <v>45597</v>
      </c>
      <c r="J1697" t="s">
        <v>2457</v>
      </c>
      <c r="K1697">
        <v>266</v>
      </c>
      <c r="L1697" s="73">
        <v>94.576298624904894</v>
      </c>
      <c r="M1697">
        <v>265</v>
      </c>
      <c r="N1697">
        <v>0.99973299553758499</v>
      </c>
      <c r="O1697" s="73">
        <v>94.436210782167905</v>
      </c>
      <c r="P1697">
        <v>265</v>
      </c>
      <c r="Q1697">
        <v>0.99973299553758499</v>
      </c>
      <c r="R1697">
        <v>262</v>
      </c>
      <c r="S1697">
        <v>0.998150343326072</v>
      </c>
      <c r="T1697">
        <v>35.8193118256643</v>
      </c>
      <c r="U1697">
        <v>0.72235915094604197</v>
      </c>
      <c r="V1697">
        <v>191</v>
      </c>
      <c r="W1697">
        <v>0.100092181014343</v>
      </c>
      <c r="X1697">
        <v>38</v>
      </c>
      <c r="Y1697">
        <v>265</v>
      </c>
      <c r="Z1697">
        <v>0.99973299553758499</v>
      </c>
      <c r="AA1697">
        <v>40.332921674225098</v>
      </c>
      <c r="AB1697">
        <v>251</v>
      </c>
      <c r="AC1697">
        <v>0.93844215776438999</v>
      </c>
      <c r="AD1697">
        <v>14</v>
      </c>
      <c r="AE1697">
        <v>6.1290837773194599E-2</v>
      </c>
      <c r="AF1697">
        <v>1</v>
      </c>
      <c r="AG1697">
        <v>2.6700446241457998E-4</v>
      </c>
      <c r="AH1697">
        <v>1.3983365571505899E-2</v>
      </c>
      <c r="AI1697">
        <v>22</v>
      </c>
      <c r="AJ1697" s="73">
        <v>93.289350239019896</v>
      </c>
      <c r="AK1697">
        <v>265</v>
      </c>
      <c r="AL1697">
        <v>0.99973299553758499</v>
      </c>
      <c r="AM1697">
        <v>0</v>
      </c>
      <c r="AN1697">
        <v>0</v>
      </c>
      <c r="AO1697">
        <v>5.00826802466771E-2</v>
      </c>
      <c r="AP1697">
        <v>2</v>
      </c>
      <c r="AQ1697">
        <v>266</v>
      </c>
      <c r="AR1697">
        <v>1</v>
      </c>
      <c r="AS1697">
        <v>1.0429222006840501E-2</v>
      </c>
      <c r="AT1697">
        <v>2</v>
      </c>
      <c r="AU1697">
        <v>0</v>
      </c>
      <c r="AV1697">
        <v>0</v>
      </c>
      <c r="AW1697">
        <v>266</v>
      </c>
      <c r="AX1697">
        <v>0.999999999999999</v>
      </c>
      <c r="AY1697" s="73">
        <v>91.611619007504004</v>
      </c>
      <c r="AZ1697">
        <v>265</v>
      </c>
      <c r="BA1697">
        <v>0.99973299553758499</v>
      </c>
      <c r="BB1697">
        <v>255</v>
      </c>
      <c r="BC1697">
        <v>0.889092716909472</v>
      </c>
      <c r="BD1697">
        <v>9</v>
      </c>
      <c r="BE1697">
        <v>6.0824602843850502E-2</v>
      </c>
      <c r="BF1697">
        <v>94.576298624904894</v>
      </c>
      <c r="BG1697">
        <v>94.436210782167905</v>
      </c>
      <c r="BH1697">
        <v>91.611619007504004</v>
      </c>
      <c r="BI1697">
        <v>93.289350239019896</v>
      </c>
    </row>
    <row r="1698" spans="1:61" x14ac:dyDescent="0.25">
      <c r="A1698" s="10" t="str">
        <f>VLOOKUP(D1698,'Index-Relations'!E:F,2,FALSE)</f>
        <v>ESG</v>
      </c>
      <c r="B1698" t="s">
        <v>3450</v>
      </c>
      <c r="C1698" s="53" t="s">
        <v>2763</v>
      </c>
      <c r="D1698" s="59" t="s">
        <v>3036</v>
      </c>
      <c r="E1698" s="59" t="s">
        <v>5114</v>
      </c>
      <c r="F1698" t="s">
        <v>646</v>
      </c>
      <c r="G1698" t="s">
        <v>645</v>
      </c>
      <c r="H1698" t="s">
        <v>647</v>
      </c>
      <c r="I1698" s="52">
        <v>45566</v>
      </c>
      <c r="J1698" t="s">
        <v>2457</v>
      </c>
      <c r="K1698">
        <v>266</v>
      </c>
      <c r="L1698" s="73">
        <v>94.547613367577</v>
      </c>
      <c r="M1698">
        <v>265</v>
      </c>
      <c r="N1698">
        <v>0.99974122157238299</v>
      </c>
      <c r="O1698" s="73">
        <v>94.374306138284894</v>
      </c>
      <c r="P1698">
        <v>265</v>
      </c>
      <c r="Q1698">
        <v>0.99974122157238299</v>
      </c>
      <c r="R1698">
        <v>262</v>
      </c>
      <c r="S1698">
        <v>0.99807078642196301</v>
      </c>
      <c r="T1698">
        <v>35.527419067769202</v>
      </c>
      <c r="U1698">
        <v>0.72374051636605996</v>
      </c>
      <c r="V1698">
        <v>191</v>
      </c>
      <c r="W1698">
        <v>0.10127498020172</v>
      </c>
      <c r="X1698">
        <v>38</v>
      </c>
      <c r="Y1698">
        <v>265</v>
      </c>
      <c r="Z1698">
        <v>0.99974122157238299</v>
      </c>
      <c r="AA1698">
        <v>39.646563851196902</v>
      </c>
      <c r="AB1698">
        <v>252</v>
      </c>
      <c r="AC1698">
        <v>0.94923603293913505</v>
      </c>
      <c r="AD1698">
        <v>13</v>
      </c>
      <c r="AE1698">
        <v>5.0505188633247003E-2</v>
      </c>
      <c r="AF1698">
        <v>1</v>
      </c>
      <c r="AG1698">
        <v>2.5877842761732402E-4</v>
      </c>
      <c r="AH1698">
        <v>9.5758004392823698E-3</v>
      </c>
      <c r="AI1698">
        <v>22</v>
      </c>
      <c r="AJ1698" s="73">
        <v>93.300441307894005</v>
      </c>
      <c r="AK1698">
        <v>265</v>
      </c>
      <c r="AL1698">
        <v>0.99974122157238299</v>
      </c>
      <c r="AM1698">
        <v>0</v>
      </c>
      <c r="AN1698">
        <v>0</v>
      </c>
      <c r="AO1698">
        <v>5.2574769342997499E-2</v>
      </c>
      <c r="AP1698">
        <v>2</v>
      </c>
      <c r="AQ1698">
        <v>266</v>
      </c>
      <c r="AR1698">
        <v>1</v>
      </c>
      <c r="AS1698">
        <v>1.0097584376196201E-2</v>
      </c>
      <c r="AT1698">
        <v>2</v>
      </c>
      <c r="AU1698">
        <v>0</v>
      </c>
      <c r="AV1698">
        <v>0</v>
      </c>
      <c r="AW1698">
        <v>266</v>
      </c>
      <c r="AX1698">
        <v>1</v>
      </c>
      <c r="AY1698" s="73">
        <v>91.538177805761904</v>
      </c>
      <c r="AZ1698">
        <v>265</v>
      </c>
      <c r="BA1698">
        <v>0.99974122157238299</v>
      </c>
      <c r="BB1698">
        <v>255</v>
      </c>
      <c r="BC1698">
        <v>0.88626498820983102</v>
      </c>
      <c r="BD1698">
        <v>9</v>
      </c>
      <c r="BE1698">
        <v>6.1160242447170901E-2</v>
      </c>
      <c r="BF1698">
        <v>94.547613367577</v>
      </c>
      <c r="BG1698">
        <v>94.374306138284894</v>
      </c>
      <c r="BH1698">
        <v>91.538177805761904</v>
      </c>
      <c r="BI1698">
        <v>93.300441307894005</v>
      </c>
    </row>
    <row r="1699" spans="1:61" x14ac:dyDescent="0.25">
      <c r="A1699" s="10" t="str">
        <f>VLOOKUP(D1699,'Index-Relations'!E:F,2,FALSE)</f>
        <v>ESG</v>
      </c>
      <c r="B1699" t="s">
        <v>3450</v>
      </c>
      <c r="C1699" s="53" t="s">
        <v>2764</v>
      </c>
      <c r="D1699" s="59" t="s">
        <v>3036</v>
      </c>
      <c r="E1699" s="59" t="s">
        <v>5115</v>
      </c>
      <c r="F1699" t="s">
        <v>646</v>
      </c>
      <c r="G1699" t="s">
        <v>645</v>
      </c>
      <c r="H1699" t="s">
        <v>647</v>
      </c>
      <c r="I1699" s="52">
        <v>45537</v>
      </c>
      <c r="J1699" t="s">
        <v>2457</v>
      </c>
      <c r="K1699">
        <v>266</v>
      </c>
      <c r="L1699" s="73">
        <v>94.857689697927995</v>
      </c>
      <c r="M1699">
        <v>265</v>
      </c>
      <c r="N1699">
        <v>0.99971197278479096</v>
      </c>
      <c r="O1699" s="73">
        <v>94.450651485093005</v>
      </c>
      <c r="P1699">
        <v>265</v>
      </c>
      <c r="Q1699">
        <v>0.99971197278479096</v>
      </c>
      <c r="R1699">
        <v>262</v>
      </c>
      <c r="S1699">
        <v>0.99825964842113402</v>
      </c>
      <c r="T1699">
        <v>35.561591607620102</v>
      </c>
      <c r="U1699">
        <v>0.72932113096895501</v>
      </c>
      <c r="V1699">
        <v>191</v>
      </c>
      <c r="W1699">
        <v>0.101935292424728</v>
      </c>
      <c r="X1699">
        <v>38</v>
      </c>
      <c r="Y1699">
        <v>265</v>
      </c>
      <c r="Z1699">
        <v>0.99971197278479096</v>
      </c>
      <c r="AA1699">
        <v>41.552865933700197</v>
      </c>
      <c r="AB1699">
        <v>251</v>
      </c>
      <c r="AC1699">
        <v>0.94108029656002301</v>
      </c>
      <c r="AD1699">
        <v>14</v>
      </c>
      <c r="AE1699">
        <v>5.86316762247674E-2</v>
      </c>
      <c r="AF1699">
        <v>1</v>
      </c>
      <c r="AG1699">
        <v>2.8802721520873598E-4</v>
      </c>
      <c r="AH1699">
        <v>9.5424389507950801E-3</v>
      </c>
      <c r="AI1699">
        <v>21</v>
      </c>
      <c r="AJ1699" s="73">
        <v>93.694159764492895</v>
      </c>
      <c r="AK1699">
        <v>265</v>
      </c>
      <c r="AL1699">
        <v>0.99971197278479096</v>
      </c>
      <c r="AM1699">
        <v>0</v>
      </c>
      <c r="AN1699">
        <v>0</v>
      </c>
      <c r="AO1699">
        <v>4.52307046251407E-2</v>
      </c>
      <c r="AP1699">
        <v>2</v>
      </c>
      <c r="AQ1699">
        <v>266</v>
      </c>
      <c r="AR1699">
        <v>0.999999999999999</v>
      </c>
      <c r="AS1699">
        <v>9.7727984970086106E-3</v>
      </c>
      <c r="AT1699">
        <v>2</v>
      </c>
      <c r="AU1699">
        <v>0</v>
      </c>
      <c r="AV1699">
        <v>0</v>
      </c>
      <c r="AW1699">
        <v>266</v>
      </c>
      <c r="AX1699">
        <v>1</v>
      </c>
      <c r="AY1699" s="73">
        <v>92.334640179548998</v>
      </c>
      <c r="AZ1699">
        <v>265</v>
      </c>
      <c r="BA1699">
        <v>0.99971197278479096</v>
      </c>
      <c r="BB1699">
        <v>255</v>
      </c>
      <c r="BC1699">
        <v>0.89236181014197602</v>
      </c>
      <c r="BD1699">
        <v>9</v>
      </c>
      <c r="BE1699">
        <v>6.2407485232882497E-2</v>
      </c>
      <c r="BF1699">
        <v>94.857689697927995</v>
      </c>
      <c r="BG1699">
        <v>94.450651485093005</v>
      </c>
      <c r="BH1699">
        <v>92.334640179548998</v>
      </c>
      <c r="BI1699">
        <v>93.694159764492895</v>
      </c>
    </row>
    <row r="1700" spans="1:61" x14ac:dyDescent="0.25">
      <c r="A1700" s="10" t="str">
        <f>VLOOKUP(D1700,'Index-Relations'!E:F,2,FALSE)</f>
        <v>ESG</v>
      </c>
      <c r="B1700" t="s">
        <v>3450</v>
      </c>
      <c r="C1700" s="53" t="s">
        <v>3350</v>
      </c>
      <c r="D1700" s="59" t="s">
        <v>3036</v>
      </c>
      <c r="E1700" s="59" t="s">
        <v>5116</v>
      </c>
      <c r="F1700" t="s">
        <v>646</v>
      </c>
      <c r="G1700" t="s">
        <v>645</v>
      </c>
      <c r="H1700" t="s">
        <v>647</v>
      </c>
      <c r="I1700" s="52">
        <v>45505</v>
      </c>
      <c r="J1700" t="s">
        <v>2457</v>
      </c>
      <c r="K1700">
        <v>266</v>
      </c>
      <c r="L1700" s="73">
        <v>94.906168168701896</v>
      </c>
      <c r="M1700">
        <v>265</v>
      </c>
      <c r="N1700">
        <v>0.99970510438539995</v>
      </c>
      <c r="O1700" s="73">
        <v>94.457873196069997</v>
      </c>
      <c r="P1700">
        <v>265</v>
      </c>
      <c r="Q1700">
        <v>0.99970510438539995</v>
      </c>
      <c r="R1700">
        <v>262</v>
      </c>
      <c r="S1700">
        <v>0.99813532235192703</v>
      </c>
      <c r="T1700">
        <v>35.6331937118334</v>
      </c>
      <c r="U1700">
        <v>0.73460018725339404</v>
      </c>
      <c r="V1700">
        <v>192</v>
      </c>
      <c r="W1700">
        <v>0.111676103654075</v>
      </c>
      <c r="X1700">
        <v>38</v>
      </c>
      <c r="Y1700">
        <v>265</v>
      </c>
      <c r="Z1700">
        <v>0.99970510438539995</v>
      </c>
      <c r="AA1700">
        <v>42.314928268789501</v>
      </c>
      <c r="AB1700">
        <v>252</v>
      </c>
      <c r="AC1700">
        <v>0.94230266222270298</v>
      </c>
      <c r="AD1700">
        <v>13</v>
      </c>
      <c r="AE1700">
        <v>5.7402442162697298E-2</v>
      </c>
      <c r="AF1700">
        <v>1</v>
      </c>
      <c r="AG1700">
        <v>2.9489561459919401E-4</v>
      </c>
      <c r="AH1700">
        <v>9.7031457978636292E-3</v>
      </c>
      <c r="AI1700">
        <v>21</v>
      </c>
      <c r="AJ1700" s="73">
        <v>93.722955715255907</v>
      </c>
      <c r="AK1700">
        <v>265</v>
      </c>
      <c r="AL1700">
        <v>0.99970510438539995</v>
      </c>
      <c r="AM1700">
        <v>0</v>
      </c>
      <c r="AN1700">
        <v>0</v>
      </c>
      <c r="AO1700">
        <v>4.4445893860782099E-2</v>
      </c>
      <c r="AP1700">
        <v>2</v>
      </c>
      <c r="AQ1700">
        <v>266</v>
      </c>
      <c r="AR1700">
        <v>0.999999999999999</v>
      </c>
      <c r="AS1700">
        <v>9.0552354635278498E-3</v>
      </c>
      <c r="AT1700">
        <v>2</v>
      </c>
      <c r="AU1700">
        <v>0</v>
      </c>
      <c r="AV1700">
        <v>0</v>
      </c>
      <c r="AW1700">
        <v>266</v>
      </c>
      <c r="AX1700">
        <v>0.999999999999999</v>
      </c>
      <c r="AY1700" s="73">
        <v>92.477502053273994</v>
      </c>
      <c r="AZ1700">
        <v>265</v>
      </c>
      <c r="BA1700">
        <v>0.99970510438539995</v>
      </c>
      <c r="BB1700">
        <v>256</v>
      </c>
      <c r="BC1700">
        <v>0.89482840619166804</v>
      </c>
      <c r="BD1700">
        <v>8</v>
      </c>
      <c r="BE1700">
        <v>6.0725699947548901E-2</v>
      </c>
      <c r="BF1700">
        <v>94.906168168701896</v>
      </c>
      <c r="BG1700">
        <v>94.457873196069997</v>
      </c>
      <c r="BH1700">
        <v>92.477502053273994</v>
      </c>
      <c r="BI1700">
        <v>93.722955715255907</v>
      </c>
    </row>
    <row r="1701" spans="1:61" x14ac:dyDescent="0.25">
      <c r="A1701" s="10" t="str">
        <f>VLOOKUP(D1701,'Index-Relations'!E:F,2,FALSE)</f>
        <v>ESG</v>
      </c>
      <c r="B1701" t="s">
        <v>3450</v>
      </c>
      <c r="C1701" s="53" t="s">
        <v>2765</v>
      </c>
      <c r="D1701" s="59" t="s">
        <v>3036</v>
      </c>
      <c r="E1701" s="59" t="s">
        <v>5117</v>
      </c>
      <c r="F1701" t="s">
        <v>646</v>
      </c>
      <c r="G1701" t="s">
        <v>645</v>
      </c>
      <c r="H1701" t="s">
        <v>647</v>
      </c>
      <c r="I1701" s="52">
        <v>45474</v>
      </c>
      <c r="J1701" t="s">
        <v>2457</v>
      </c>
      <c r="K1701">
        <v>266</v>
      </c>
      <c r="L1701" s="73">
        <v>95.255847556084007</v>
      </c>
      <c r="M1701">
        <v>265</v>
      </c>
      <c r="N1701">
        <v>0.99964232152764099</v>
      </c>
      <c r="O1701" s="73">
        <v>94.530119952397897</v>
      </c>
      <c r="P1701">
        <v>265</v>
      </c>
      <c r="Q1701">
        <v>0.99964232152764099</v>
      </c>
      <c r="R1701">
        <v>262</v>
      </c>
      <c r="S1701">
        <v>0.99775564016840101</v>
      </c>
      <c r="T1701">
        <v>35.621013962988997</v>
      </c>
      <c r="U1701">
        <v>0.73020214941260297</v>
      </c>
      <c r="V1701">
        <v>190</v>
      </c>
      <c r="W1701">
        <v>0.108618747884917</v>
      </c>
      <c r="X1701">
        <v>38</v>
      </c>
      <c r="Y1701">
        <v>265</v>
      </c>
      <c r="Z1701">
        <v>0.99964232152763999</v>
      </c>
      <c r="AA1701">
        <v>43.116069959726403</v>
      </c>
      <c r="AB1701">
        <v>252</v>
      </c>
      <c r="AC1701">
        <v>0.94745882367323797</v>
      </c>
      <c r="AD1701">
        <v>13</v>
      </c>
      <c r="AE1701">
        <v>5.2183497854402801E-2</v>
      </c>
      <c r="AF1701">
        <v>1</v>
      </c>
      <c r="AG1701">
        <v>3.5767847235917901E-4</v>
      </c>
      <c r="AH1701">
        <v>9.6467377723675803E-3</v>
      </c>
      <c r="AI1701">
        <v>21</v>
      </c>
      <c r="AJ1701" s="73">
        <v>94.177179386128003</v>
      </c>
      <c r="AK1701">
        <v>265</v>
      </c>
      <c r="AL1701">
        <v>0.99964232152764099</v>
      </c>
      <c r="AM1701">
        <v>0</v>
      </c>
      <c r="AN1701">
        <v>0</v>
      </c>
      <c r="AO1701">
        <v>4.62744264674591E-2</v>
      </c>
      <c r="AP1701">
        <v>2</v>
      </c>
      <c r="AQ1701">
        <v>266</v>
      </c>
      <c r="AR1701">
        <v>1</v>
      </c>
      <c r="AS1701">
        <v>9.1295530721363805E-3</v>
      </c>
      <c r="AT1701">
        <v>2</v>
      </c>
      <c r="AU1701">
        <v>0</v>
      </c>
      <c r="AV1701">
        <v>0</v>
      </c>
      <c r="AW1701">
        <v>266</v>
      </c>
      <c r="AX1701">
        <v>1</v>
      </c>
      <c r="AY1701" s="73">
        <v>93.035979214184906</v>
      </c>
      <c r="AZ1701">
        <v>265</v>
      </c>
      <c r="BA1701">
        <v>0.99964232152764099</v>
      </c>
      <c r="BB1701">
        <v>256</v>
      </c>
      <c r="BC1701">
        <v>0.89458626343815295</v>
      </c>
      <c r="BD1701">
        <v>8</v>
      </c>
      <c r="BE1701">
        <v>5.9139310094387602E-2</v>
      </c>
      <c r="BF1701">
        <v>95.255847556084007</v>
      </c>
      <c r="BG1701">
        <v>94.530119952397897</v>
      </c>
      <c r="BH1701">
        <v>93.035979214184906</v>
      </c>
      <c r="BI1701">
        <v>94.177179386128003</v>
      </c>
    </row>
    <row r="1702" spans="1:61" x14ac:dyDescent="0.25">
      <c r="A1702" s="10" t="str">
        <f>VLOOKUP(D1702,'Index-Relations'!E:F,2,FALSE)</f>
        <v>ESG</v>
      </c>
      <c r="B1702" t="s">
        <v>3450</v>
      </c>
      <c r="C1702" s="53" t="s">
        <v>2766</v>
      </c>
      <c r="D1702" s="59" t="s">
        <v>3036</v>
      </c>
      <c r="E1702" s="59" t="s">
        <v>5118</v>
      </c>
      <c r="F1702" t="s">
        <v>646</v>
      </c>
      <c r="G1702" t="s">
        <v>645</v>
      </c>
      <c r="H1702" t="s">
        <v>647</v>
      </c>
      <c r="I1702" s="52">
        <v>45446</v>
      </c>
      <c r="J1702" t="s">
        <v>2457</v>
      </c>
      <c r="K1702">
        <v>264</v>
      </c>
      <c r="L1702" s="73">
        <v>95.5806609446919</v>
      </c>
      <c r="M1702">
        <v>263</v>
      </c>
      <c r="N1702">
        <v>0.99959715881428302</v>
      </c>
      <c r="O1702" s="73">
        <v>94.452251598173902</v>
      </c>
      <c r="P1702">
        <v>263</v>
      </c>
      <c r="Q1702">
        <v>0.99959715881428302</v>
      </c>
      <c r="R1702">
        <v>260</v>
      </c>
      <c r="S1702">
        <v>0.99753306201981295</v>
      </c>
      <c r="T1702">
        <v>35.513260439303302</v>
      </c>
      <c r="U1702">
        <v>0.73820656466478896</v>
      </c>
      <c r="V1702">
        <v>187</v>
      </c>
      <c r="W1702">
        <v>0.118498617293457</v>
      </c>
      <c r="X1702">
        <v>38</v>
      </c>
      <c r="Y1702">
        <v>262</v>
      </c>
      <c r="Z1702">
        <v>0.99922102673322399</v>
      </c>
      <c r="AA1702">
        <v>43.341275751111503</v>
      </c>
      <c r="AB1702">
        <v>250</v>
      </c>
      <c r="AC1702">
        <v>0.97655055438269101</v>
      </c>
      <c r="AD1702">
        <v>12</v>
      </c>
      <c r="AE1702">
        <v>2.2670472350532999E-2</v>
      </c>
      <c r="AF1702">
        <v>2</v>
      </c>
      <c r="AG1702">
        <v>7.7897326677586005E-4</v>
      </c>
      <c r="AH1702">
        <v>9.3660088530734004E-3</v>
      </c>
      <c r="AI1702">
        <v>21</v>
      </c>
      <c r="AJ1702" s="73">
        <v>94.3556933030859</v>
      </c>
      <c r="AK1702">
        <v>263</v>
      </c>
      <c r="AL1702">
        <v>0.99959715881428302</v>
      </c>
      <c r="AM1702">
        <v>0</v>
      </c>
      <c r="AN1702">
        <v>0</v>
      </c>
      <c r="AO1702">
        <v>4.5276127256096997E-2</v>
      </c>
      <c r="AP1702">
        <v>2</v>
      </c>
      <c r="AQ1702">
        <v>264</v>
      </c>
      <c r="AR1702">
        <v>1</v>
      </c>
      <c r="AS1702">
        <v>9.3984720748044696E-3</v>
      </c>
      <c r="AT1702">
        <v>2</v>
      </c>
      <c r="AU1702">
        <v>0</v>
      </c>
      <c r="AV1702">
        <v>0</v>
      </c>
      <c r="AW1702">
        <v>264</v>
      </c>
      <c r="AX1702">
        <v>1</v>
      </c>
      <c r="AY1702" s="73">
        <v>93.803130437788994</v>
      </c>
      <c r="AZ1702">
        <v>263</v>
      </c>
      <c r="BA1702">
        <v>0.99959715881428302</v>
      </c>
      <c r="BB1702">
        <v>254</v>
      </c>
      <c r="BC1702">
        <v>0.89128132131533999</v>
      </c>
      <c r="BD1702">
        <v>8</v>
      </c>
      <c r="BE1702">
        <v>6.3442551428562394E-2</v>
      </c>
      <c r="BF1702">
        <v>95.5806609446919</v>
      </c>
      <c r="BG1702">
        <v>94.452251598173902</v>
      </c>
      <c r="BH1702">
        <v>93.803130437788994</v>
      </c>
      <c r="BI1702">
        <v>94.3556933030859</v>
      </c>
    </row>
    <row r="1703" spans="1:61" x14ac:dyDescent="0.25">
      <c r="A1703" s="10" t="str">
        <f>VLOOKUP(D1703,'Index-Relations'!E:F,2,FALSE)</f>
        <v>ESG</v>
      </c>
      <c r="B1703" t="s">
        <v>3450</v>
      </c>
      <c r="C1703" s="53" t="s">
        <v>2767</v>
      </c>
      <c r="D1703" s="59" t="s">
        <v>3036</v>
      </c>
      <c r="E1703" s="59" t="s">
        <v>5119</v>
      </c>
      <c r="F1703" t="s">
        <v>646</v>
      </c>
      <c r="G1703" t="s">
        <v>645</v>
      </c>
      <c r="H1703" t="s">
        <v>647</v>
      </c>
      <c r="I1703" s="52">
        <v>45413</v>
      </c>
      <c r="J1703" t="s">
        <v>2457</v>
      </c>
      <c r="K1703">
        <v>264</v>
      </c>
      <c r="L1703" s="73">
        <v>95.592344931661003</v>
      </c>
      <c r="M1703">
        <v>263</v>
      </c>
      <c r="N1703">
        <v>0.99958794716077304</v>
      </c>
      <c r="O1703" s="73">
        <v>94.462116789000007</v>
      </c>
      <c r="P1703">
        <v>263</v>
      </c>
      <c r="Q1703">
        <v>0.99958794716077304</v>
      </c>
      <c r="R1703">
        <v>260</v>
      </c>
      <c r="S1703">
        <v>0.99748600700798395</v>
      </c>
      <c r="T1703">
        <v>35.632462180493697</v>
      </c>
      <c r="U1703">
        <v>0.73798401636731603</v>
      </c>
      <c r="V1703">
        <v>187</v>
      </c>
      <c r="W1703">
        <v>0.112959211688275</v>
      </c>
      <c r="X1703">
        <v>37</v>
      </c>
      <c r="Y1703">
        <v>262</v>
      </c>
      <c r="Z1703">
        <v>0.99917612359757302</v>
      </c>
      <c r="AA1703">
        <v>45.120450163409899</v>
      </c>
      <c r="AB1703">
        <v>250</v>
      </c>
      <c r="AC1703">
        <v>0.97635687701035401</v>
      </c>
      <c r="AD1703">
        <v>12</v>
      </c>
      <c r="AE1703">
        <v>2.2819246587219399E-2</v>
      </c>
      <c r="AF1703">
        <v>2</v>
      </c>
      <c r="AG1703">
        <v>8.2387640242653705E-4</v>
      </c>
      <c r="AH1703">
        <v>8.6930762981057303E-3</v>
      </c>
      <c r="AI1703">
        <v>21</v>
      </c>
      <c r="AJ1703" s="73">
        <v>94.374480506366893</v>
      </c>
      <c r="AK1703">
        <v>263</v>
      </c>
      <c r="AL1703">
        <v>0.99958794716077304</v>
      </c>
      <c r="AM1703">
        <v>0</v>
      </c>
      <c r="AN1703">
        <v>0</v>
      </c>
      <c r="AO1703">
        <v>4.5199294414706499E-2</v>
      </c>
      <c r="AP1703">
        <v>2</v>
      </c>
      <c r="AQ1703">
        <v>263</v>
      </c>
      <c r="AR1703">
        <v>0.99958794716077304</v>
      </c>
      <c r="AS1703">
        <v>8.7167748490725207E-3</v>
      </c>
      <c r="AT1703">
        <v>2</v>
      </c>
      <c r="AU1703">
        <v>0</v>
      </c>
      <c r="AV1703">
        <v>0</v>
      </c>
      <c r="AW1703">
        <v>263</v>
      </c>
      <c r="AX1703">
        <v>0.99958794716077304</v>
      </c>
      <c r="AY1703" s="73">
        <v>93.811727363908901</v>
      </c>
      <c r="AZ1703">
        <v>263</v>
      </c>
      <c r="BA1703">
        <v>0.99958794716077304</v>
      </c>
      <c r="BB1703">
        <v>251</v>
      </c>
      <c r="BC1703">
        <v>0.88826476481704597</v>
      </c>
      <c r="BD1703">
        <v>10</v>
      </c>
      <c r="BE1703">
        <v>6.6123887929020006E-2</v>
      </c>
      <c r="BF1703">
        <v>95.592344931661003</v>
      </c>
      <c r="BG1703">
        <v>94.462116789000007</v>
      </c>
      <c r="BH1703">
        <v>93.811727363908901</v>
      </c>
      <c r="BI1703">
        <v>94.374480506366893</v>
      </c>
    </row>
    <row r="1704" spans="1:61" x14ac:dyDescent="0.25">
      <c r="A1704" s="10" t="str">
        <f>VLOOKUP(D1704,'Index-Relations'!E:F,2,FALSE)</f>
        <v>ESG</v>
      </c>
      <c r="B1704" t="s">
        <v>3450</v>
      </c>
      <c r="C1704" s="53" t="s">
        <v>2768</v>
      </c>
      <c r="D1704" s="59" t="s">
        <v>3036</v>
      </c>
      <c r="E1704" s="59" t="s">
        <v>5120</v>
      </c>
      <c r="F1704" t="s">
        <v>646</v>
      </c>
      <c r="G1704" t="s">
        <v>645</v>
      </c>
      <c r="H1704" t="s">
        <v>647</v>
      </c>
      <c r="I1704" s="52">
        <v>45383</v>
      </c>
      <c r="J1704" t="s">
        <v>2457</v>
      </c>
      <c r="K1704">
        <v>265</v>
      </c>
      <c r="L1704">
        <v>96.600463374679293</v>
      </c>
      <c r="M1704">
        <v>264</v>
      </c>
      <c r="N1704">
        <v>0.99961464606224404</v>
      </c>
      <c r="O1704">
        <v>95.559072685871399</v>
      </c>
      <c r="P1704">
        <v>264</v>
      </c>
      <c r="Q1704">
        <v>0.99961464606224404</v>
      </c>
      <c r="R1704">
        <v>261</v>
      </c>
      <c r="S1704">
        <v>0.99753208039516905</v>
      </c>
      <c r="T1704">
        <v>35.350834576165198</v>
      </c>
      <c r="U1704">
        <v>0.73307161338860405</v>
      </c>
      <c r="V1704">
        <v>188</v>
      </c>
      <c r="W1704">
        <v>0.11278804879696</v>
      </c>
      <c r="X1704">
        <v>37</v>
      </c>
      <c r="Y1704">
        <v>263</v>
      </c>
      <c r="Z1704">
        <v>0.99913993630740805</v>
      </c>
      <c r="AA1704">
        <v>43.284734714435899</v>
      </c>
      <c r="AB1704">
        <v>251</v>
      </c>
      <c r="AC1704">
        <v>0.97768691212395997</v>
      </c>
      <c r="AD1704">
        <v>12</v>
      </c>
      <c r="AE1704">
        <v>2.1453024183448001E-2</v>
      </c>
      <c r="AF1704">
        <v>2</v>
      </c>
      <c r="AG1704">
        <v>8.6006369259141195E-4</v>
      </c>
      <c r="AH1704">
        <v>8.7574232214571706E-3</v>
      </c>
      <c r="AI1704">
        <v>21</v>
      </c>
      <c r="AJ1704">
        <v>95.9730214726317</v>
      </c>
      <c r="AK1704">
        <v>264</v>
      </c>
      <c r="AL1704">
        <v>0.99961464606224404</v>
      </c>
      <c r="AM1704">
        <v>0</v>
      </c>
      <c r="AN1704">
        <v>0</v>
      </c>
      <c r="AO1704">
        <v>3.86643332814956E-2</v>
      </c>
      <c r="AP1704">
        <v>2</v>
      </c>
      <c r="AQ1704">
        <v>264</v>
      </c>
      <c r="AR1704">
        <v>0.99961464606224404</v>
      </c>
      <c r="AS1704">
        <v>8.9355923993267895E-3</v>
      </c>
      <c r="AT1704">
        <v>2</v>
      </c>
      <c r="AU1704">
        <v>0</v>
      </c>
      <c r="AV1704">
        <v>0</v>
      </c>
      <c r="AW1704">
        <v>264</v>
      </c>
      <c r="AX1704">
        <v>0.99961464606224404</v>
      </c>
      <c r="AY1704">
        <v>96.010440238342795</v>
      </c>
      <c r="AZ1704">
        <v>264</v>
      </c>
      <c r="BA1704">
        <v>0.99961464606224404</v>
      </c>
      <c r="BB1704">
        <v>252</v>
      </c>
      <c r="BC1704">
        <v>0.89633030617627896</v>
      </c>
      <c r="BD1704">
        <v>10</v>
      </c>
      <c r="BE1704">
        <v>6.4620006604468802E-2</v>
      </c>
      <c r="BF1704">
        <v>95.784039615379001</v>
      </c>
      <c r="BG1704">
        <v>94.431372466429906</v>
      </c>
      <c r="BH1704">
        <v>94.288881971690003</v>
      </c>
      <c r="BI1704">
        <v>94.566608478537006</v>
      </c>
    </row>
    <row r="1705" spans="1:61" x14ac:dyDescent="0.25">
      <c r="A1705" s="10" t="str">
        <f>VLOOKUP(D1705,'Index-Relations'!E:F,2,FALSE)</f>
        <v>ESG</v>
      </c>
      <c r="B1705" t="s">
        <v>3450</v>
      </c>
      <c r="C1705" s="53" t="s">
        <v>2769</v>
      </c>
      <c r="D1705" s="59" t="s">
        <v>3036</v>
      </c>
      <c r="E1705" s="59" t="s">
        <v>5121</v>
      </c>
      <c r="F1705" t="s">
        <v>646</v>
      </c>
      <c r="G1705" t="s">
        <v>645</v>
      </c>
      <c r="H1705" t="s">
        <v>647</v>
      </c>
      <c r="I1705" s="52">
        <v>45352</v>
      </c>
      <c r="J1705" t="s">
        <v>2457</v>
      </c>
      <c r="K1705">
        <v>265</v>
      </c>
      <c r="L1705">
        <v>96.683576228924593</v>
      </c>
      <c r="M1705">
        <v>264</v>
      </c>
      <c r="N1705">
        <v>0.99961210752768703</v>
      </c>
      <c r="O1705">
        <v>95.544087197453706</v>
      </c>
      <c r="P1705">
        <v>264</v>
      </c>
      <c r="Q1705">
        <v>0.99961210752768703</v>
      </c>
      <c r="R1705">
        <v>261</v>
      </c>
      <c r="S1705">
        <v>0.99771672844723902</v>
      </c>
      <c r="T1705">
        <v>35.263141264716701</v>
      </c>
      <c r="U1705">
        <v>0.70644879005504702</v>
      </c>
      <c r="V1705">
        <v>185</v>
      </c>
      <c r="W1705">
        <v>9.7771474569858297E-2</v>
      </c>
      <c r="X1705">
        <v>30</v>
      </c>
      <c r="Y1705">
        <v>263</v>
      </c>
      <c r="Z1705">
        <v>0.99920445637828303</v>
      </c>
      <c r="AA1705">
        <v>47.835505967806597</v>
      </c>
      <c r="AB1705">
        <v>251</v>
      </c>
      <c r="AC1705">
        <v>0.97792999321822505</v>
      </c>
      <c r="AD1705">
        <v>12</v>
      </c>
      <c r="AE1705">
        <v>2.1274463160057499E-2</v>
      </c>
      <c r="AF1705">
        <v>2</v>
      </c>
      <c r="AG1705">
        <v>7.9554362171740196E-4</v>
      </c>
      <c r="AH1705">
        <v>2.2982940044789001E-3</v>
      </c>
      <c r="AI1705">
        <v>10</v>
      </c>
      <c r="AJ1705">
        <v>96.092698365435098</v>
      </c>
      <c r="AK1705">
        <v>264</v>
      </c>
      <c r="AL1705">
        <v>0.99961210752768703</v>
      </c>
      <c r="AM1705">
        <v>0</v>
      </c>
      <c r="AN1705">
        <v>0</v>
      </c>
      <c r="AO1705">
        <v>3.6975150970022998E-2</v>
      </c>
      <c r="AP1705">
        <v>2</v>
      </c>
      <c r="AQ1705">
        <v>264</v>
      </c>
      <c r="AR1705">
        <v>0.99961210752768703</v>
      </c>
      <c r="AS1705">
        <v>8.0167670326490009E-3</v>
      </c>
      <c r="AT1705">
        <v>2</v>
      </c>
      <c r="AU1705">
        <v>0</v>
      </c>
      <c r="AV1705">
        <v>0</v>
      </c>
      <c r="AW1705">
        <v>264</v>
      </c>
      <c r="AX1705">
        <v>0.99961210752768703</v>
      </c>
      <c r="AY1705">
        <v>96.144686495615503</v>
      </c>
      <c r="AZ1705">
        <v>264</v>
      </c>
      <c r="BA1705">
        <v>0.99961210752768703</v>
      </c>
      <c r="BB1705">
        <v>252</v>
      </c>
      <c r="BC1705">
        <v>0.89880855294291295</v>
      </c>
      <c r="BD1705">
        <v>10</v>
      </c>
      <c r="BE1705">
        <v>6.3828403614751103E-2</v>
      </c>
      <c r="BF1705">
        <v>95.889952565977893</v>
      </c>
      <c r="BG1705">
        <v>94.420174385343898</v>
      </c>
      <c r="BH1705">
        <v>94.525856774877894</v>
      </c>
      <c r="BI1705">
        <v>94.716547026102006</v>
      </c>
    </row>
    <row r="1706" spans="1:61" x14ac:dyDescent="0.25">
      <c r="A1706" s="10" t="str">
        <f>VLOOKUP(D1706,'Index-Relations'!E:F,2,FALSE)</f>
        <v>ESG</v>
      </c>
      <c r="B1706" t="s">
        <v>3450</v>
      </c>
      <c r="C1706" s="53" t="s">
        <v>2770</v>
      </c>
      <c r="D1706" s="59" t="s">
        <v>3036</v>
      </c>
      <c r="E1706" s="59" t="s">
        <v>5122</v>
      </c>
      <c r="F1706" t="s">
        <v>646</v>
      </c>
      <c r="G1706" t="s">
        <v>645</v>
      </c>
      <c r="H1706" t="s">
        <v>647</v>
      </c>
      <c r="I1706" s="52">
        <v>45323</v>
      </c>
      <c r="J1706" t="s">
        <v>2457</v>
      </c>
      <c r="K1706">
        <v>265</v>
      </c>
      <c r="L1706">
        <v>96.686638675485099</v>
      </c>
      <c r="M1706">
        <v>264</v>
      </c>
      <c r="N1706">
        <v>1</v>
      </c>
      <c r="O1706">
        <v>95.466492624774602</v>
      </c>
      <c r="P1706">
        <v>264</v>
      </c>
      <c r="Q1706">
        <v>1</v>
      </c>
      <c r="R1706">
        <v>261</v>
      </c>
      <c r="S1706">
        <v>0.99825236466600098</v>
      </c>
      <c r="T1706">
        <v>35.473065994469003</v>
      </c>
      <c r="U1706">
        <v>0.70030263458512898</v>
      </c>
      <c r="V1706">
        <v>184</v>
      </c>
      <c r="W1706">
        <v>0.101976607518454</v>
      </c>
      <c r="X1706">
        <v>30</v>
      </c>
      <c r="Y1706">
        <v>263</v>
      </c>
      <c r="Z1706">
        <v>0.99963700587125404</v>
      </c>
      <c r="AA1706">
        <v>44.334894133233</v>
      </c>
      <c r="AB1706">
        <v>252</v>
      </c>
      <c r="AC1706">
        <v>0.98146155277634095</v>
      </c>
      <c r="AD1706">
        <v>11</v>
      </c>
      <c r="AE1706">
        <v>1.8175453094913901E-2</v>
      </c>
      <c r="AF1706">
        <v>2</v>
      </c>
      <c r="AG1706">
        <v>3.6299412874494298E-4</v>
      </c>
      <c r="AH1706">
        <v>2.5967320130611802E-3</v>
      </c>
      <c r="AI1706">
        <v>11</v>
      </c>
      <c r="AJ1706">
        <v>96.042704281104207</v>
      </c>
      <c r="AK1706">
        <v>264</v>
      </c>
      <c r="AL1706">
        <v>1</v>
      </c>
      <c r="AM1706">
        <v>0</v>
      </c>
      <c r="AN1706">
        <v>0</v>
      </c>
      <c r="AO1706">
        <v>3.6781955318375699E-2</v>
      </c>
      <c r="AP1706">
        <v>2</v>
      </c>
      <c r="AQ1706">
        <v>264</v>
      </c>
      <c r="AR1706">
        <v>0.999999999999999</v>
      </c>
      <c r="AS1706">
        <v>6.7103933101533798E-3</v>
      </c>
      <c r="AT1706">
        <v>2</v>
      </c>
      <c r="AU1706">
        <v>0</v>
      </c>
      <c r="AV1706">
        <v>0</v>
      </c>
      <c r="AW1706">
        <v>264</v>
      </c>
      <c r="AX1706">
        <v>0.999999999999999</v>
      </c>
      <c r="AY1706">
        <v>96.208665166790894</v>
      </c>
      <c r="AZ1706">
        <v>264</v>
      </c>
      <c r="BA1706">
        <v>1</v>
      </c>
      <c r="BB1706">
        <v>252</v>
      </c>
      <c r="BC1706">
        <v>0.89529461694338297</v>
      </c>
      <c r="BD1706">
        <v>10</v>
      </c>
      <c r="BE1706">
        <v>6.7923427738240894E-2</v>
      </c>
      <c r="BF1706">
        <v>95.859694103898903</v>
      </c>
      <c r="BG1706">
        <v>94.346809690938898</v>
      </c>
      <c r="BH1706">
        <v>94.585283760478006</v>
      </c>
      <c r="BI1706">
        <v>94.674907546675996</v>
      </c>
    </row>
    <row r="1707" spans="1:61" x14ac:dyDescent="0.25">
      <c r="A1707" s="10" t="str">
        <f>VLOOKUP(D1707,'Index-Relations'!E:F,2,FALSE)</f>
        <v>ESG</v>
      </c>
      <c r="B1707" t="s">
        <v>3450</v>
      </c>
      <c r="C1707" s="53" t="s">
        <v>2760</v>
      </c>
      <c r="D1707" s="59" t="s">
        <v>3037</v>
      </c>
      <c r="E1707" s="59" t="s">
        <v>5123</v>
      </c>
      <c r="F1707" t="s">
        <v>649</v>
      </c>
      <c r="G1707" t="s">
        <v>648</v>
      </c>
      <c r="H1707" t="s">
        <v>650</v>
      </c>
      <c r="I1707" s="52">
        <v>45658</v>
      </c>
      <c r="J1707" t="s">
        <v>2457</v>
      </c>
      <c r="K1707">
        <v>258</v>
      </c>
      <c r="L1707" s="73">
        <v>94.900246631442997</v>
      </c>
      <c r="M1707">
        <v>257</v>
      </c>
      <c r="N1707">
        <v>0.99968392995766497</v>
      </c>
      <c r="O1707" s="73">
        <v>94.459061628564996</v>
      </c>
      <c r="P1707">
        <v>257</v>
      </c>
      <c r="Q1707">
        <v>0.99968392995766497</v>
      </c>
      <c r="R1707">
        <v>253</v>
      </c>
      <c r="S1707">
        <v>0.99734377898813997</v>
      </c>
      <c r="T1707">
        <v>36.989990737660499</v>
      </c>
      <c r="U1707">
        <v>0.70299880148304195</v>
      </c>
      <c r="V1707">
        <v>186</v>
      </c>
      <c r="W1707">
        <v>7.2112675390759703E-2</v>
      </c>
      <c r="X1707">
        <v>34</v>
      </c>
      <c r="Y1707">
        <v>257</v>
      </c>
      <c r="Z1707">
        <v>0.99968392995766497</v>
      </c>
      <c r="AA1707">
        <v>47.1113355748099</v>
      </c>
      <c r="AB1707">
        <v>245</v>
      </c>
      <c r="AC1707">
        <v>0.98014444719328397</v>
      </c>
      <c r="AD1707">
        <v>12</v>
      </c>
      <c r="AE1707">
        <v>1.9539482764381E-2</v>
      </c>
      <c r="AF1707">
        <v>1</v>
      </c>
      <c r="AG1707">
        <v>3.16070042334679E-4</v>
      </c>
      <c r="AH1707">
        <v>7.01692445724448E-3</v>
      </c>
      <c r="AI1707">
        <v>21</v>
      </c>
      <c r="AJ1707" s="73">
        <v>93.170079369259</v>
      </c>
      <c r="AK1707">
        <v>257</v>
      </c>
      <c r="AL1707">
        <v>0.99968392995766497</v>
      </c>
      <c r="AM1707">
        <v>0</v>
      </c>
      <c r="AN1707">
        <v>0</v>
      </c>
      <c r="AO1707">
        <v>6.5100965754135695E-2</v>
      </c>
      <c r="AP1707">
        <v>2</v>
      </c>
      <c r="AQ1707">
        <v>258</v>
      </c>
      <c r="AR1707">
        <v>1</v>
      </c>
      <c r="AS1707">
        <v>2.9813204584109899E-2</v>
      </c>
      <c r="AT1707">
        <v>3</v>
      </c>
      <c r="AU1707">
        <v>0</v>
      </c>
      <c r="AV1707">
        <v>0</v>
      </c>
      <c r="AW1707">
        <v>258</v>
      </c>
      <c r="AX1707">
        <v>0.999999999999999</v>
      </c>
      <c r="AY1707" s="73">
        <v>92.241841817754903</v>
      </c>
      <c r="AZ1707">
        <v>257</v>
      </c>
      <c r="BA1707">
        <v>0.99968392995766497</v>
      </c>
      <c r="BB1707">
        <v>248</v>
      </c>
      <c r="BC1707">
        <v>0.90115481470617698</v>
      </c>
      <c r="BD1707">
        <v>8</v>
      </c>
      <c r="BE1707">
        <v>3.3744219539687099E-2</v>
      </c>
      <c r="BF1707">
        <v>94.900246631442997</v>
      </c>
      <c r="BG1707">
        <v>94.459061628564996</v>
      </c>
      <c r="BH1707">
        <v>92.241841817754903</v>
      </c>
      <c r="BI1707">
        <v>93.170079369259</v>
      </c>
    </row>
    <row r="1708" spans="1:61" x14ac:dyDescent="0.25">
      <c r="A1708" s="10" t="str">
        <f>VLOOKUP(D1708,'Index-Relations'!E:F,2,FALSE)</f>
        <v>ESG</v>
      </c>
      <c r="B1708" t="s">
        <v>3450</v>
      </c>
      <c r="C1708" s="53" t="s">
        <v>2761</v>
      </c>
      <c r="D1708" s="59" t="s">
        <v>3037</v>
      </c>
      <c r="E1708" s="59" t="s">
        <v>5124</v>
      </c>
      <c r="F1708" t="s">
        <v>649</v>
      </c>
      <c r="G1708" t="s">
        <v>648</v>
      </c>
      <c r="H1708" t="s">
        <v>650</v>
      </c>
      <c r="I1708" s="52">
        <v>45628</v>
      </c>
      <c r="J1708" t="s">
        <v>2457</v>
      </c>
      <c r="K1708">
        <v>256</v>
      </c>
      <c r="L1708" s="73">
        <v>94.501774368638905</v>
      </c>
      <c r="M1708">
        <v>255</v>
      </c>
      <c r="N1708">
        <v>0.99970137234769496</v>
      </c>
      <c r="O1708" s="73">
        <v>94.414500030539003</v>
      </c>
      <c r="P1708">
        <v>255</v>
      </c>
      <c r="Q1708">
        <v>0.99970137234769496</v>
      </c>
      <c r="R1708">
        <v>252</v>
      </c>
      <c r="S1708">
        <v>0.99803752908184296</v>
      </c>
      <c r="T1708">
        <v>36.018565469787397</v>
      </c>
      <c r="U1708">
        <v>0.76051121290948198</v>
      </c>
      <c r="V1708">
        <v>186</v>
      </c>
      <c r="W1708">
        <v>9.8650948575460001E-2</v>
      </c>
      <c r="X1708">
        <v>37</v>
      </c>
      <c r="Y1708">
        <v>255</v>
      </c>
      <c r="Z1708">
        <v>0.99970137234769496</v>
      </c>
      <c r="AA1708">
        <v>40.431926389374198</v>
      </c>
      <c r="AB1708">
        <v>241</v>
      </c>
      <c r="AC1708">
        <v>0.93648560494268995</v>
      </c>
      <c r="AD1708">
        <v>14</v>
      </c>
      <c r="AE1708">
        <v>6.3215767405004702E-2</v>
      </c>
      <c r="AF1708">
        <v>1</v>
      </c>
      <c r="AG1708">
        <v>2.9862765230448298E-4</v>
      </c>
      <c r="AH1708">
        <v>1.04716087388327E-2</v>
      </c>
      <c r="AI1708">
        <v>22</v>
      </c>
      <c r="AJ1708" s="73">
        <v>93.178288737806</v>
      </c>
      <c r="AK1708">
        <v>255</v>
      </c>
      <c r="AL1708">
        <v>0.99970137234769496</v>
      </c>
      <c r="AM1708">
        <v>0</v>
      </c>
      <c r="AN1708">
        <v>0</v>
      </c>
      <c r="AO1708">
        <v>5.3344990015273597E-2</v>
      </c>
      <c r="AP1708">
        <v>2</v>
      </c>
      <c r="AQ1708">
        <v>256</v>
      </c>
      <c r="AR1708">
        <v>0.999999999999999</v>
      </c>
      <c r="AS1708">
        <v>1.18128195647025E-2</v>
      </c>
      <c r="AT1708">
        <v>2</v>
      </c>
      <c r="AU1708">
        <v>0</v>
      </c>
      <c r="AV1708">
        <v>0</v>
      </c>
      <c r="AW1708">
        <v>256</v>
      </c>
      <c r="AX1708">
        <v>1</v>
      </c>
      <c r="AY1708" s="73">
        <v>91.405740715016904</v>
      </c>
      <c r="AZ1708">
        <v>255</v>
      </c>
      <c r="BA1708">
        <v>0.99970137234769496</v>
      </c>
      <c r="BB1708">
        <v>245</v>
      </c>
      <c r="BC1708">
        <v>0.88312040862192198</v>
      </c>
      <c r="BD1708">
        <v>9</v>
      </c>
      <c r="BE1708">
        <v>6.3534601362804005E-2</v>
      </c>
      <c r="BF1708">
        <v>94.501774368638905</v>
      </c>
      <c r="BG1708">
        <v>94.414500030539003</v>
      </c>
      <c r="BH1708">
        <v>91.405740715016904</v>
      </c>
      <c r="BI1708">
        <v>93.178288737806</v>
      </c>
    </row>
    <row r="1709" spans="1:61" x14ac:dyDescent="0.25">
      <c r="A1709" s="10" t="str">
        <f>VLOOKUP(D1709,'Index-Relations'!E:F,2,FALSE)</f>
        <v>ESG</v>
      </c>
      <c r="B1709" t="s">
        <v>3450</v>
      </c>
      <c r="C1709" s="53" t="s">
        <v>2762</v>
      </c>
      <c r="D1709" s="59" t="s">
        <v>3037</v>
      </c>
      <c r="E1709" s="59" t="s">
        <v>5125</v>
      </c>
      <c r="F1709" t="s">
        <v>649</v>
      </c>
      <c r="G1709" t="s">
        <v>648</v>
      </c>
      <c r="H1709" t="s">
        <v>650</v>
      </c>
      <c r="I1709" s="52">
        <v>45597</v>
      </c>
      <c r="J1709" t="s">
        <v>2457</v>
      </c>
      <c r="K1709">
        <v>256</v>
      </c>
      <c r="L1709" s="73">
        <v>94.451549225859907</v>
      </c>
      <c r="M1709">
        <v>255</v>
      </c>
      <c r="N1709">
        <v>0.99971694364255803</v>
      </c>
      <c r="O1709" s="73">
        <v>94.433289451153996</v>
      </c>
      <c r="P1709">
        <v>255</v>
      </c>
      <c r="Q1709">
        <v>0.99971694364255803</v>
      </c>
      <c r="R1709">
        <v>252</v>
      </c>
      <c r="S1709">
        <v>0.99803914482962197</v>
      </c>
      <c r="T1709">
        <v>36.2804151849164</v>
      </c>
      <c r="U1709">
        <v>0.75905100403534798</v>
      </c>
      <c r="V1709">
        <v>185</v>
      </c>
      <c r="W1709">
        <v>9.9246125170255897E-2</v>
      </c>
      <c r="X1709">
        <v>37</v>
      </c>
      <c r="Y1709">
        <v>255</v>
      </c>
      <c r="Z1709">
        <v>0.99971694364255803</v>
      </c>
      <c r="AA1709">
        <v>41.154969724907303</v>
      </c>
      <c r="AB1709">
        <v>241</v>
      </c>
      <c r="AC1709">
        <v>0.93474139556470004</v>
      </c>
      <c r="AD1709">
        <v>14</v>
      </c>
      <c r="AE1709">
        <v>6.4975548077857603E-2</v>
      </c>
      <c r="AF1709">
        <v>1</v>
      </c>
      <c r="AG1709">
        <v>2.8305635744223202E-4</v>
      </c>
      <c r="AH1709">
        <v>1.50833312333216E-2</v>
      </c>
      <c r="AI1709">
        <v>22</v>
      </c>
      <c r="AJ1709" s="73">
        <v>93.120494394436903</v>
      </c>
      <c r="AK1709">
        <v>255</v>
      </c>
      <c r="AL1709">
        <v>0.99971694364255803</v>
      </c>
      <c r="AM1709">
        <v>0</v>
      </c>
      <c r="AN1709">
        <v>0</v>
      </c>
      <c r="AO1709">
        <v>5.3093573468155998E-2</v>
      </c>
      <c r="AP1709">
        <v>2</v>
      </c>
      <c r="AQ1709">
        <v>256</v>
      </c>
      <c r="AR1709">
        <v>0.999999999999999</v>
      </c>
      <c r="AS1709">
        <v>1.10562106921711E-2</v>
      </c>
      <c r="AT1709">
        <v>2</v>
      </c>
      <c r="AU1709">
        <v>0</v>
      </c>
      <c r="AV1709">
        <v>0</v>
      </c>
      <c r="AW1709">
        <v>256</v>
      </c>
      <c r="AX1709">
        <v>0.999999999999999</v>
      </c>
      <c r="AY1709" s="73">
        <v>91.314273334299003</v>
      </c>
      <c r="AZ1709">
        <v>255</v>
      </c>
      <c r="BA1709">
        <v>0.99971694364255803</v>
      </c>
      <c r="BB1709">
        <v>245</v>
      </c>
      <c r="BC1709">
        <v>0.88242514270567196</v>
      </c>
      <c r="BD1709">
        <v>9</v>
      </c>
      <c r="BE1709">
        <v>6.4481283826171604E-2</v>
      </c>
      <c r="BF1709">
        <v>94.451549225859907</v>
      </c>
      <c r="BG1709">
        <v>94.433289451153996</v>
      </c>
      <c r="BH1709">
        <v>91.314273334299003</v>
      </c>
      <c r="BI1709">
        <v>93.120494394436903</v>
      </c>
    </row>
    <row r="1710" spans="1:61" x14ac:dyDescent="0.25">
      <c r="A1710" s="10" t="str">
        <f>VLOOKUP(D1710,'Index-Relations'!E:F,2,FALSE)</f>
        <v>ESG</v>
      </c>
      <c r="B1710" t="s">
        <v>3450</v>
      </c>
      <c r="C1710" s="53" t="s">
        <v>2763</v>
      </c>
      <c r="D1710" s="59" t="s">
        <v>3037</v>
      </c>
      <c r="E1710" s="59" t="s">
        <v>5126</v>
      </c>
      <c r="F1710" t="s">
        <v>649</v>
      </c>
      <c r="G1710" t="s">
        <v>648</v>
      </c>
      <c r="H1710" t="s">
        <v>650</v>
      </c>
      <c r="I1710" s="52">
        <v>45566</v>
      </c>
      <c r="J1710" t="s">
        <v>2457</v>
      </c>
      <c r="K1710">
        <v>256</v>
      </c>
      <c r="L1710" s="73">
        <v>94.417434709402897</v>
      </c>
      <c r="M1710">
        <v>255</v>
      </c>
      <c r="N1710">
        <v>0.99972556483188302</v>
      </c>
      <c r="O1710" s="73">
        <v>94.364757529835899</v>
      </c>
      <c r="P1710">
        <v>255</v>
      </c>
      <c r="Q1710">
        <v>0.99972556483188302</v>
      </c>
      <c r="R1710">
        <v>252</v>
      </c>
      <c r="S1710">
        <v>0.99795406418728105</v>
      </c>
      <c r="T1710">
        <v>35.9631642935231</v>
      </c>
      <c r="U1710">
        <v>0.76016485977094705</v>
      </c>
      <c r="V1710">
        <v>185</v>
      </c>
      <c r="W1710">
        <v>0.100454665545138</v>
      </c>
      <c r="X1710">
        <v>37</v>
      </c>
      <c r="Y1710">
        <v>255</v>
      </c>
      <c r="Z1710">
        <v>0.99972556483188302</v>
      </c>
      <c r="AA1710">
        <v>40.4836213791178</v>
      </c>
      <c r="AB1710">
        <v>242</v>
      </c>
      <c r="AC1710">
        <v>0.94616468628052097</v>
      </c>
      <c r="AD1710">
        <v>13</v>
      </c>
      <c r="AE1710">
        <v>5.35608785513619E-2</v>
      </c>
      <c r="AF1710">
        <v>1</v>
      </c>
      <c r="AG1710">
        <v>2.74435168116628E-4</v>
      </c>
      <c r="AH1710">
        <v>1.0325171339034199E-2</v>
      </c>
      <c r="AI1710">
        <v>22</v>
      </c>
      <c r="AJ1710" s="73">
        <v>93.128468796295905</v>
      </c>
      <c r="AK1710">
        <v>255</v>
      </c>
      <c r="AL1710">
        <v>0.99972556483188302</v>
      </c>
      <c r="AM1710">
        <v>0</v>
      </c>
      <c r="AN1710">
        <v>0</v>
      </c>
      <c r="AO1710">
        <v>5.5755674057465898E-2</v>
      </c>
      <c r="AP1710">
        <v>2</v>
      </c>
      <c r="AQ1710">
        <v>256</v>
      </c>
      <c r="AR1710">
        <v>0.999999999999999</v>
      </c>
      <c r="AS1710">
        <v>1.0708513423500999E-2</v>
      </c>
      <c r="AT1710">
        <v>2</v>
      </c>
      <c r="AU1710">
        <v>0</v>
      </c>
      <c r="AV1710">
        <v>0</v>
      </c>
      <c r="AW1710">
        <v>256</v>
      </c>
      <c r="AX1710">
        <v>1</v>
      </c>
      <c r="AY1710" s="73">
        <v>91.230291252000995</v>
      </c>
      <c r="AZ1710">
        <v>255</v>
      </c>
      <c r="BA1710">
        <v>0.99972556483188302</v>
      </c>
      <c r="BB1710">
        <v>245</v>
      </c>
      <c r="BC1710">
        <v>0.87938373623812505</v>
      </c>
      <c r="BD1710">
        <v>9</v>
      </c>
      <c r="BE1710">
        <v>6.4860589704408098E-2</v>
      </c>
      <c r="BF1710">
        <v>94.417434709402897</v>
      </c>
      <c r="BG1710">
        <v>94.364757529835899</v>
      </c>
      <c r="BH1710">
        <v>91.230291252000995</v>
      </c>
      <c r="BI1710">
        <v>93.128468796295905</v>
      </c>
    </row>
    <row r="1711" spans="1:61" x14ac:dyDescent="0.25">
      <c r="A1711" s="10" t="str">
        <f>VLOOKUP(D1711,'Index-Relations'!E:F,2,FALSE)</f>
        <v>ESG</v>
      </c>
      <c r="B1711" t="s">
        <v>3450</v>
      </c>
      <c r="C1711" s="53" t="s">
        <v>2764</v>
      </c>
      <c r="D1711" s="59" t="s">
        <v>3037</v>
      </c>
      <c r="E1711" s="59" t="s">
        <v>5127</v>
      </c>
      <c r="F1711" t="s">
        <v>649</v>
      </c>
      <c r="G1711" t="s">
        <v>648</v>
      </c>
      <c r="H1711" t="s">
        <v>650</v>
      </c>
      <c r="I1711" s="52">
        <v>45537</v>
      </c>
      <c r="J1711" t="s">
        <v>2457</v>
      </c>
      <c r="K1711">
        <v>256</v>
      </c>
      <c r="L1711" s="73">
        <v>94.750613212540998</v>
      </c>
      <c r="M1711">
        <v>255</v>
      </c>
      <c r="N1711">
        <v>0.999694990312608</v>
      </c>
      <c r="O1711" s="73">
        <v>94.446228205392899</v>
      </c>
      <c r="P1711">
        <v>255</v>
      </c>
      <c r="Q1711">
        <v>0.999694990312608</v>
      </c>
      <c r="R1711">
        <v>252</v>
      </c>
      <c r="S1711">
        <v>0.99815703495020003</v>
      </c>
      <c r="T1711">
        <v>36.000290870605198</v>
      </c>
      <c r="U1711">
        <v>0.76486940007847803</v>
      </c>
      <c r="V1711">
        <v>185</v>
      </c>
      <c r="W1711">
        <v>0.101395079013191</v>
      </c>
      <c r="X1711">
        <v>37</v>
      </c>
      <c r="Y1711">
        <v>255</v>
      </c>
      <c r="Z1711">
        <v>0.999694990312608</v>
      </c>
      <c r="AA1711">
        <v>41.939558897108</v>
      </c>
      <c r="AB1711">
        <v>242</v>
      </c>
      <c r="AC1711">
        <v>0.94377049110346001</v>
      </c>
      <c r="AD1711">
        <v>13</v>
      </c>
      <c r="AE1711">
        <v>5.5924499209148701E-2</v>
      </c>
      <c r="AF1711">
        <v>1</v>
      </c>
      <c r="AG1711">
        <v>3.0500968739094399E-4</v>
      </c>
      <c r="AH1711">
        <v>1.02644738093997E-2</v>
      </c>
      <c r="AI1711">
        <v>21</v>
      </c>
      <c r="AJ1711" s="73">
        <v>93.553657343416901</v>
      </c>
      <c r="AK1711">
        <v>255</v>
      </c>
      <c r="AL1711">
        <v>0.999694990312608</v>
      </c>
      <c r="AM1711">
        <v>0</v>
      </c>
      <c r="AN1711">
        <v>0</v>
      </c>
      <c r="AO1711">
        <v>4.7897567832999199E-2</v>
      </c>
      <c r="AP1711">
        <v>2</v>
      </c>
      <c r="AQ1711">
        <v>256</v>
      </c>
      <c r="AR1711">
        <v>1</v>
      </c>
      <c r="AS1711">
        <v>1.03490158468263E-2</v>
      </c>
      <c r="AT1711">
        <v>2</v>
      </c>
      <c r="AU1711">
        <v>0</v>
      </c>
      <c r="AV1711">
        <v>0</v>
      </c>
      <c r="AW1711">
        <v>256</v>
      </c>
      <c r="AX1711">
        <v>1</v>
      </c>
      <c r="AY1711" s="73">
        <v>92.0822794328989</v>
      </c>
      <c r="AZ1711">
        <v>255</v>
      </c>
      <c r="BA1711">
        <v>0.999694990312608</v>
      </c>
      <c r="BB1711">
        <v>245</v>
      </c>
      <c r="BC1711">
        <v>0.88601531762827601</v>
      </c>
      <c r="BD1711">
        <v>9</v>
      </c>
      <c r="BE1711">
        <v>6.6087114538724401E-2</v>
      </c>
      <c r="BF1711">
        <v>94.750613212540998</v>
      </c>
      <c r="BG1711">
        <v>94.446228205392899</v>
      </c>
      <c r="BH1711">
        <v>92.0822794328989</v>
      </c>
      <c r="BI1711">
        <v>93.553657343416901</v>
      </c>
    </row>
    <row r="1712" spans="1:61" x14ac:dyDescent="0.25">
      <c r="A1712" s="10" t="str">
        <f>VLOOKUP(D1712,'Index-Relations'!E:F,2,FALSE)</f>
        <v>ESG</v>
      </c>
      <c r="B1712" t="s">
        <v>3450</v>
      </c>
      <c r="C1712" s="53" t="s">
        <v>3350</v>
      </c>
      <c r="D1712" s="59" t="s">
        <v>3037</v>
      </c>
      <c r="E1712" s="59" t="s">
        <v>5128</v>
      </c>
      <c r="F1712" t="s">
        <v>649</v>
      </c>
      <c r="G1712" t="s">
        <v>648</v>
      </c>
      <c r="H1712" t="s">
        <v>650</v>
      </c>
      <c r="I1712" s="52">
        <v>45505</v>
      </c>
      <c r="J1712" t="s">
        <v>2457</v>
      </c>
      <c r="K1712">
        <v>256</v>
      </c>
      <c r="L1712" s="73">
        <v>94.806623409417895</v>
      </c>
      <c r="M1712">
        <v>255</v>
      </c>
      <c r="N1712">
        <v>0.99968802351580799</v>
      </c>
      <c r="O1712" s="73">
        <v>94.458825454866897</v>
      </c>
      <c r="P1712">
        <v>255</v>
      </c>
      <c r="Q1712">
        <v>0.99968802351580799</v>
      </c>
      <c r="R1712">
        <v>252</v>
      </c>
      <c r="S1712">
        <v>0.99802731696235503</v>
      </c>
      <c r="T1712">
        <v>36.024592767537499</v>
      </c>
      <c r="U1712">
        <v>0.76901310438954695</v>
      </c>
      <c r="V1712">
        <v>186</v>
      </c>
      <c r="W1712">
        <v>0.110901269569054</v>
      </c>
      <c r="X1712">
        <v>37</v>
      </c>
      <c r="Y1712">
        <v>255</v>
      </c>
      <c r="Z1712">
        <v>0.99968802351580799</v>
      </c>
      <c r="AA1712">
        <v>42.683747292628802</v>
      </c>
      <c r="AB1712">
        <v>243</v>
      </c>
      <c r="AC1712">
        <v>0.94560127652131098</v>
      </c>
      <c r="AD1712">
        <v>12</v>
      </c>
      <c r="AE1712">
        <v>5.4086746994497802E-2</v>
      </c>
      <c r="AF1712">
        <v>1</v>
      </c>
      <c r="AG1712">
        <v>3.11976484190734E-4</v>
      </c>
      <c r="AH1712">
        <v>1.04248863072252E-2</v>
      </c>
      <c r="AI1712">
        <v>21</v>
      </c>
      <c r="AJ1712" s="73">
        <v>93.591218859934003</v>
      </c>
      <c r="AK1712">
        <v>255</v>
      </c>
      <c r="AL1712">
        <v>0.99968802351580799</v>
      </c>
      <c r="AM1712">
        <v>0</v>
      </c>
      <c r="AN1712">
        <v>0</v>
      </c>
      <c r="AO1712">
        <v>4.7020277742258899E-2</v>
      </c>
      <c r="AP1712">
        <v>2</v>
      </c>
      <c r="AQ1712">
        <v>256</v>
      </c>
      <c r="AR1712">
        <v>1</v>
      </c>
      <c r="AS1712">
        <v>9.5797305337204392E-3</v>
      </c>
      <c r="AT1712">
        <v>2</v>
      </c>
      <c r="AU1712">
        <v>0</v>
      </c>
      <c r="AV1712">
        <v>0</v>
      </c>
      <c r="AW1712">
        <v>256</v>
      </c>
      <c r="AX1712">
        <v>0.999999999999999</v>
      </c>
      <c r="AY1712" s="73">
        <v>92.237660529349995</v>
      </c>
      <c r="AZ1712">
        <v>255</v>
      </c>
      <c r="BA1712">
        <v>0.99968802351580799</v>
      </c>
      <c r="BB1712">
        <v>246</v>
      </c>
      <c r="BC1712">
        <v>0.88873668359660796</v>
      </c>
      <c r="BD1712">
        <v>8</v>
      </c>
      <c r="BE1712">
        <v>6.4243038661132804E-2</v>
      </c>
      <c r="BF1712">
        <v>94.806623409417895</v>
      </c>
      <c r="BG1712">
        <v>94.458825454866897</v>
      </c>
      <c r="BH1712">
        <v>92.237660529349995</v>
      </c>
      <c r="BI1712">
        <v>93.591218859934003</v>
      </c>
    </row>
    <row r="1713" spans="1:61" x14ac:dyDescent="0.25">
      <c r="A1713" s="10" t="str">
        <f>VLOOKUP(D1713,'Index-Relations'!E:F,2,FALSE)</f>
        <v>ESG</v>
      </c>
      <c r="B1713" t="s">
        <v>3450</v>
      </c>
      <c r="C1713" s="53" t="s">
        <v>2765</v>
      </c>
      <c r="D1713" s="59" t="s">
        <v>3037</v>
      </c>
      <c r="E1713" s="59" t="s">
        <v>5129</v>
      </c>
      <c r="F1713" t="s">
        <v>649</v>
      </c>
      <c r="G1713" t="s">
        <v>648</v>
      </c>
      <c r="H1713" t="s">
        <v>650</v>
      </c>
      <c r="I1713" s="52">
        <v>45474</v>
      </c>
      <c r="J1713" t="s">
        <v>2457</v>
      </c>
      <c r="K1713">
        <v>256</v>
      </c>
      <c r="L1713" s="73">
        <v>95.174455781248994</v>
      </c>
      <c r="M1713">
        <v>255</v>
      </c>
      <c r="N1713">
        <v>0.99962149664678701</v>
      </c>
      <c r="O1713" s="73">
        <v>94.533195578592895</v>
      </c>
      <c r="P1713">
        <v>255</v>
      </c>
      <c r="Q1713">
        <v>0.99962149664678701</v>
      </c>
      <c r="R1713">
        <v>252</v>
      </c>
      <c r="S1713">
        <v>0.997624968266969</v>
      </c>
      <c r="T1713">
        <v>35.986887190540699</v>
      </c>
      <c r="U1713">
        <v>0.76866917923538003</v>
      </c>
      <c r="V1713">
        <v>184</v>
      </c>
      <c r="W1713">
        <v>0.10734681081495499</v>
      </c>
      <c r="X1713">
        <v>37</v>
      </c>
      <c r="Y1713">
        <v>255</v>
      </c>
      <c r="Z1713">
        <v>0.99962149664678701</v>
      </c>
      <c r="AA1713">
        <v>42.850220126433101</v>
      </c>
      <c r="AB1713">
        <v>243</v>
      </c>
      <c r="AC1713">
        <v>0.95144585545927496</v>
      </c>
      <c r="AD1713">
        <v>12</v>
      </c>
      <c r="AE1713">
        <v>4.8175641187513198E-2</v>
      </c>
      <c r="AF1713">
        <v>1</v>
      </c>
      <c r="AG1713">
        <v>3.78503353211767E-4</v>
      </c>
      <c r="AH1713">
        <v>1.04392615544088E-2</v>
      </c>
      <c r="AI1713">
        <v>21</v>
      </c>
      <c r="AJ1713" s="73">
        <v>94.069741901377995</v>
      </c>
      <c r="AK1713">
        <v>255</v>
      </c>
      <c r="AL1713">
        <v>0.99962149664678701</v>
      </c>
      <c r="AM1713">
        <v>0</v>
      </c>
      <c r="AN1713">
        <v>0</v>
      </c>
      <c r="AO1713">
        <v>4.8968632275766803E-2</v>
      </c>
      <c r="AP1713">
        <v>2</v>
      </c>
      <c r="AQ1713">
        <v>256</v>
      </c>
      <c r="AR1713">
        <v>0.999999999999999</v>
      </c>
      <c r="AS1713">
        <v>9.6610970974632098E-3</v>
      </c>
      <c r="AT1713">
        <v>2</v>
      </c>
      <c r="AU1713">
        <v>0</v>
      </c>
      <c r="AV1713">
        <v>0</v>
      </c>
      <c r="AW1713">
        <v>256</v>
      </c>
      <c r="AX1713">
        <v>1</v>
      </c>
      <c r="AY1713" s="73">
        <v>92.824850792804995</v>
      </c>
      <c r="AZ1713">
        <v>255</v>
      </c>
      <c r="BA1713">
        <v>0.99962149664678701</v>
      </c>
      <c r="BB1713">
        <v>246</v>
      </c>
      <c r="BC1713">
        <v>0.88844882807695902</v>
      </c>
      <c r="BD1713">
        <v>8</v>
      </c>
      <c r="BE1713">
        <v>6.2582539647273699E-2</v>
      </c>
      <c r="BF1713">
        <v>95.174455781248994</v>
      </c>
      <c r="BG1713">
        <v>94.533195578592895</v>
      </c>
      <c r="BH1713">
        <v>92.824850792804995</v>
      </c>
      <c r="BI1713">
        <v>94.069741901377995</v>
      </c>
    </row>
    <row r="1714" spans="1:61" x14ac:dyDescent="0.25">
      <c r="A1714" s="10" t="str">
        <f>VLOOKUP(D1714,'Index-Relations'!E:F,2,FALSE)</f>
        <v>ESG</v>
      </c>
      <c r="B1714" t="s">
        <v>3450</v>
      </c>
      <c r="C1714" s="53" t="s">
        <v>2766</v>
      </c>
      <c r="D1714" s="59" t="s">
        <v>3037</v>
      </c>
      <c r="E1714" s="59" t="s">
        <v>5130</v>
      </c>
      <c r="F1714" t="s">
        <v>649</v>
      </c>
      <c r="G1714" t="s">
        <v>648</v>
      </c>
      <c r="H1714" t="s">
        <v>650</v>
      </c>
      <c r="I1714" s="52">
        <v>45446</v>
      </c>
      <c r="J1714" t="s">
        <v>2457</v>
      </c>
      <c r="K1714">
        <v>255</v>
      </c>
      <c r="L1714" s="73">
        <v>95.510671874772896</v>
      </c>
      <c r="M1714">
        <v>254</v>
      </c>
      <c r="N1714">
        <v>0.99957383421568102</v>
      </c>
      <c r="O1714" s="73">
        <v>94.444660004333002</v>
      </c>
      <c r="P1714">
        <v>254</v>
      </c>
      <c r="Q1714">
        <v>0.99957383421568102</v>
      </c>
      <c r="R1714">
        <v>251</v>
      </c>
      <c r="S1714">
        <v>0.99739022573543001</v>
      </c>
      <c r="T1714">
        <v>35.944492327771201</v>
      </c>
      <c r="U1714">
        <v>0.77051870382094401</v>
      </c>
      <c r="V1714">
        <v>182</v>
      </c>
      <c r="W1714">
        <v>0.116643145141636</v>
      </c>
      <c r="X1714">
        <v>37</v>
      </c>
      <c r="Y1714">
        <v>253</v>
      </c>
      <c r="Z1714">
        <v>0.99917592399940902</v>
      </c>
      <c r="AA1714">
        <v>43.060977271946903</v>
      </c>
      <c r="AB1714">
        <v>242</v>
      </c>
      <c r="AC1714">
        <v>0.98241335136749897</v>
      </c>
      <c r="AD1714">
        <v>11</v>
      </c>
      <c r="AE1714">
        <v>1.67625726319095E-2</v>
      </c>
      <c r="AF1714">
        <v>2</v>
      </c>
      <c r="AG1714">
        <v>8.2407600059107903E-4</v>
      </c>
      <c r="AH1714">
        <v>1.00160105984079E-2</v>
      </c>
      <c r="AI1714">
        <v>21</v>
      </c>
      <c r="AJ1714" s="73">
        <v>94.248280052154996</v>
      </c>
      <c r="AK1714">
        <v>254</v>
      </c>
      <c r="AL1714">
        <v>0.99957383421568102</v>
      </c>
      <c r="AM1714">
        <v>0</v>
      </c>
      <c r="AN1714">
        <v>0</v>
      </c>
      <c r="AO1714">
        <v>4.7897625583353497E-2</v>
      </c>
      <c r="AP1714">
        <v>2</v>
      </c>
      <c r="AQ1714">
        <v>255</v>
      </c>
      <c r="AR1714">
        <v>0.999999999999999</v>
      </c>
      <c r="AS1714">
        <v>9.9426457998120395E-3</v>
      </c>
      <c r="AT1714">
        <v>2</v>
      </c>
      <c r="AU1714">
        <v>0</v>
      </c>
      <c r="AV1714">
        <v>0</v>
      </c>
      <c r="AW1714">
        <v>255</v>
      </c>
      <c r="AX1714">
        <v>0.999999999999999</v>
      </c>
      <c r="AY1714" s="73">
        <v>93.631796239243002</v>
      </c>
      <c r="AZ1714">
        <v>254</v>
      </c>
      <c r="BA1714">
        <v>0.99957383421568102</v>
      </c>
      <c r="BB1714">
        <v>245</v>
      </c>
      <c r="BC1714">
        <v>0.88498648446453598</v>
      </c>
      <c r="BD1714">
        <v>8</v>
      </c>
      <c r="BE1714">
        <v>6.711588995211E-2</v>
      </c>
      <c r="BF1714">
        <v>95.510671874772896</v>
      </c>
      <c r="BG1714">
        <v>94.444660004333002</v>
      </c>
      <c r="BH1714">
        <v>93.631796239243002</v>
      </c>
      <c r="BI1714">
        <v>94.248280052154996</v>
      </c>
    </row>
    <row r="1715" spans="1:61" x14ac:dyDescent="0.25">
      <c r="A1715" s="10" t="str">
        <f>VLOOKUP(D1715,'Index-Relations'!E:F,2,FALSE)</f>
        <v>ESG</v>
      </c>
      <c r="B1715" t="s">
        <v>3450</v>
      </c>
      <c r="C1715" s="53" t="s">
        <v>2767</v>
      </c>
      <c r="D1715" s="59" t="s">
        <v>3037</v>
      </c>
      <c r="E1715" s="59" t="s">
        <v>5131</v>
      </c>
      <c r="F1715" t="s">
        <v>649</v>
      </c>
      <c r="G1715" t="s">
        <v>648</v>
      </c>
      <c r="H1715" t="s">
        <v>650</v>
      </c>
      <c r="I1715" s="52">
        <v>45413</v>
      </c>
      <c r="J1715" t="s">
        <v>2457</v>
      </c>
      <c r="K1715">
        <v>255</v>
      </c>
      <c r="L1715" s="73">
        <v>95.519841739257899</v>
      </c>
      <c r="M1715">
        <v>254</v>
      </c>
      <c r="N1715">
        <v>0.99956334324235496</v>
      </c>
      <c r="O1715" s="73">
        <v>94.455364224691905</v>
      </c>
      <c r="P1715">
        <v>254</v>
      </c>
      <c r="Q1715">
        <v>0.99956334324235496</v>
      </c>
      <c r="R1715">
        <v>251</v>
      </c>
      <c r="S1715">
        <v>0.99733589500148501</v>
      </c>
      <c r="T1715">
        <v>36.052135089752902</v>
      </c>
      <c r="U1715">
        <v>0.77642124602747598</v>
      </c>
      <c r="V1715">
        <v>182</v>
      </c>
      <c r="W1715">
        <v>0.11181172699223201</v>
      </c>
      <c r="X1715">
        <v>36</v>
      </c>
      <c r="Y1715">
        <v>253</v>
      </c>
      <c r="Z1715">
        <v>0.99912692945094395</v>
      </c>
      <c r="AA1715">
        <v>44.8836708660616</v>
      </c>
      <c r="AB1715">
        <v>242</v>
      </c>
      <c r="AC1715">
        <v>0.98264898355908203</v>
      </c>
      <c r="AD1715">
        <v>11</v>
      </c>
      <c r="AE1715">
        <v>1.6477945891860801E-2</v>
      </c>
      <c r="AF1715">
        <v>2</v>
      </c>
      <c r="AG1715">
        <v>8.7307054905676499E-4</v>
      </c>
      <c r="AH1715">
        <v>9.3666643788305193E-3</v>
      </c>
      <c r="AI1715">
        <v>21</v>
      </c>
      <c r="AJ1715" s="73">
        <v>94.264883156570903</v>
      </c>
      <c r="AK1715">
        <v>254</v>
      </c>
      <c r="AL1715">
        <v>0.99956334324235496</v>
      </c>
      <c r="AM1715">
        <v>0</v>
      </c>
      <c r="AN1715">
        <v>0</v>
      </c>
      <c r="AO1715">
        <v>4.78981709821504E-2</v>
      </c>
      <c r="AP1715">
        <v>2</v>
      </c>
      <c r="AQ1715">
        <v>254</v>
      </c>
      <c r="AR1715">
        <v>0.99956334324235496</v>
      </c>
      <c r="AS1715">
        <v>9.2372586240624301E-3</v>
      </c>
      <c r="AT1715">
        <v>2</v>
      </c>
      <c r="AU1715">
        <v>0</v>
      </c>
      <c r="AV1715">
        <v>0</v>
      </c>
      <c r="AW1715">
        <v>254</v>
      </c>
      <c r="AX1715">
        <v>0.99956334324235496</v>
      </c>
      <c r="AY1715" s="73">
        <v>93.631941057698995</v>
      </c>
      <c r="AZ1715">
        <v>254</v>
      </c>
      <c r="BA1715">
        <v>0.99956334324235496</v>
      </c>
      <c r="BB1715">
        <v>242</v>
      </c>
      <c r="BC1715">
        <v>0.88159298792543705</v>
      </c>
      <c r="BD1715">
        <v>10</v>
      </c>
      <c r="BE1715">
        <v>7.0072184334767806E-2</v>
      </c>
      <c r="BF1715">
        <v>95.519841739257899</v>
      </c>
      <c r="BG1715">
        <v>94.455364224691905</v>
      </c>
      <c r="BH1715">
        <v>93.631941057698995</v>
      </c>
      <c r="BI1715">
        <v>94.264883156570903</v>
      </c>
    </row>
    <row r="1716" spans="1:61" x14ac:dyDescent="0.25">
      <c r="A1716" s="10" t="str">
        <f>VLOOKUP(D1716,'Index-Relations'!E:F,2,FALSE)</f>
        <v>ESG</v>
      </c>
      <c r="B1716" t="s">
        <v>3450</v>
      </c>
      <c r="C1716" s="53" t="s">
        <v>2768</v>
      </c>
      <c r="D1716" s="59" t="s">
        <v>3037</v>
      </c>
      <c r="E1716" s="59" t="s">
        <v>5132</v>
      </c>
      <c r="F1716" t="s">
        <v>649</v>
      </c>
      <c r="G1716" t="s">
        <v>648</v>
      </c>
      <c r="H1716" t="s">
        <v>650</v>
      </c>
      <c r="I1716" s="52">
        <v>45383</v>
      </c>
      <c r="J1716" t="s">
        <v>2457</v>
      </c>
      <c r="K1716">
        <v>256</v>
      </c>
      <c r="L1716">
        <v>96.562103069634801</v>
      </c>
      <c r="M1716">
        <v>255</v>
      </c>
      <c r="N1716">
        <v>0.99959194317380096</v>
      </c>
      <c r="O1716">
        <v>95.570644750775998</v>
      </c>
      <c r="P1716">
        <v>255</v>
      </c>
      <c r="Q1716">
        <v>0.99959194317380096</v>
      </c>
      <c r="R1716">
        <v>252</v>
      </c>
      <c r="S1716">
        <v>0.99738668444099599</v>
      </c>
      <c r="T1716">
        <v>35.824334281566799</v>
      </c>
      <c r="U1716">
        <v>0.77240236841415499</v>
      </c>
      <c r="V1716">
        <v>183</v>
      </c>
      <c r="W1716">
        <v>0.112695579494817</v>
      </c>
      <c r="X1716">
        <v>36</v>
      </c>
      <c r="Y1716">
        <v>254</v>
      </c>
      <c r="Z1716">
        <v>0.99908926618793104</v>
      </c>
      <c r="AA1716">
        <v>43.265071930103097</v>
      </c>
      <c r="AB1716">
        <v>243</v>
      </c>
      <c r="AC1716">
        <v>0.98199050040946101</v>
      </c>
      <c r="AD1716">
        <v>11</v>
      </c>
      <c r="AE1716">
        <v>1.7098765778471098E-2</v>
      </c>
      <c r="AF1716">
        <v>2</v>
      </c>
      <c r="AG1716">
        <v>9.1073381206780498E-4</v>
      </c>
      <c r="AH1716">
        <v>9.4424135115966697E-3</v>
      </c>
      <c r="AI1716">
        <v>21</v>
      </c>
      <c r="AJ1716">
        <v>95.901627087988402</v>
      </c>
      <c r="AK1716">
        <v>255</v>
      </c>
      <c r="AL1716">
        <v>0.99959194317380096</v>
      </c>
      <c r="AM1716">
        <v>0</v>
      </c>
      <c r="AN1716">
        <v>0</v>
      </c>
      <c r="AO1716">
        <v>4.0942218516867801E-2</v>
      </c>
      <c r="AP1716">
        <v>2</v>
      </c>
      <c r="AQ1716">
        <v>255</v>
      </c>
      <c r="AR1716">
        <v>0.99959194317380096</v>
      </c>
      <c r="AS1716">
        <v>9.4620272882343908E-3</v>
      </c>
      <c r="AT1716">
        <v>2</v>
      </c>
      <c r="AU1716">
        <v>0</v>
      </c>
      <c r="AV1716">
        <v>0</v>
      </c>
      <c r="AW1716">
        <v>255</v>
      </c>
      <c r="AX1716">
        <v>0.99959194317380096</v>
      </c>
      <c r="AY1716">
        <v>95.908549123635098</v>
      </c>
      <c r="AZ1716">
        <v>255</v>
      </c>
      <c r="BA1716">
        <v>0.99959194317380096</v>
      </c>
      <c r="BB1716">
        <v>243</v>
      </c>
      <c r="BC1716">
        <v>0.89022267040774405</v>
      </c>
      <c r="BD1716">
        <v>10</v>
      </c>
      <c r="BE1716">
        <v>6.8427054249188504E-2</v>
      </c>
      <c r="BF1716">
        <v>95.718842589098003</v>
      </c>
      <c r="BG1716">
        <v>94.411305552501005</v>
      </c>
      <c r="BH1716">
        <v>94.141167749632899</v>
      </c>
      <c r="BI1716">
        <v>94.462238145043997</v>
      </c>
    </row>
    <row r="1717" spans="1:61" x14ac:dyDescent="0.25">
      <c r="A1717" s="10" t="str">
        <f>VLOOKUP(D1717,'Index-Relations'!E:F,2,FALSE)</f>
        <v>ESG</v>
      </c>
      <c r="B1717" t="s">
        <v>3450</v>
      </c>
      <c r="C1717" s="53" t="s">
        <v>2769</v>
      </c>
      <c r="D1717" s="59" t="s">
        <v>3037</v>
      </c>
      <c r="E1717" s="59" t="s">
        <v>5133</v>
      </c>
      <c r="F1717" t="s">
        <v>649</v>
      </c>
      <c r="G1717" t="s">
        <v>648</v>
      </c>
      <c r="H1717" t="s">
        <v>650</v>
      </c>
      <c r="I1717" s="52">
        <v>45352</v>
      </c>
      <c r="J1717" t="s">
        <v>2457</v>
      </c>
      <c r="K1717">
        <v>256</v>
      </c>
      <c r="L1717">
        <v>96.648827992046506</v>
      </c>
      <c r="M1717">
        <v>255</v>
      </c>
      <c r="N1717">
        <v>0.99958922051486199</v>
      </c>
      <c r="O1717">
        <v>95.554067438451696</v>
      </c>
      <c r="P1717">
        <v>255</v>
      </c>
      <c r="Q1717">
        <v>0.99958922051486199</v>
      </c>
      <c r="R1717">
        <v>252</v>
      </c>
      <c r="S1717">
        <v>0.99758200743809</v>
      </c>
      <c r="T1717">
        <v>35.723996917239198</v>
      </c>
      <c r="U1717">
        <v>0.74624708574282705</v>
      </c>
      <c r="V1717">
        <v>180</v>
      </c>
      <c r="W1717">
        <v>9.6205556391311398E-2</v>
      </c>
      <c r="X1717">
        <v>29</v>
      </c>
      <c r="Y1717">
        <v>254</v>
      </c>
      <c r="Z1717">
        <v>0.99915751652156204</v>
      </c>
      <c r="AA1717">
        <v>48.141069567405196</v>
      </c>
      <c r="AB1717">
        <v>243</v>
      </c>
      <c r="AC1717">
        <v>0.98172363477816404</v>
      </c>
      <c r="AD1717">
        <v>11</v>
      </c>
      <c r="AE1717">
        <v>1.7433881743398799E-2</v>
      </c>
      <c r="AF1717">
        <v>2</v>
      </c>
      <c r="AG1717">
        <v>8.4248347843685696E-4</v>
      </c>
      <c r="AH1717">
        <v>2.4873399580084502E-3</v>
      </c>
      <c r="AI1717">
        <v>10</v>
      </c>
      <c r="AJ1717">
        <v>96.028451089819598</v>
      </c>
      <c r="AK1717">
        <v>255</v>
      </c>
      <c r="AL1717">
        <v>0.99958922051486199</v>
      </c>
      <c r="AM1717">
        <v>0</v>
      </c>
      <c r="AN1717">
        <v>0</v>
      </c>
      <c r="AO1717">
        <v>3.9156814226891497E-2</v>
      </c>
      <c r="AP1717">
        <v>2</v>
      </c>
      <c r="AQ1717">
        <v>255</v>
      </c>
      <c r="AR1717">
        <v>0.99958922051486199</v>
      </c>
      <c r="AS1717">
        <v>8.4897843325157409E-3</v>
      </c>
      <c r="AT1717">
        <v>2</v>
      </c>
      <c r="AU1717">
        <v>0</v>
      </c>
      <c r="AV1717">
        <v>0</v>
      </c>
      <c r="AW1717">
        <v>255</v>
      </c>
      <c r="AX1717">
        <v>0.99958922051486199</v>
      </c>
      <c r="AY1717">
        <v>96.049138281318704</v>
      </c>
      <c r="AZ1717">
        <v>255</v>
      </c>
      <c r="BA1717">
        <v>0.99958922051486199</v>
      </c>
      <c r="BB1717">
        <v>243</v>
      </c>
      <c r="BC1717">
        <v>0.89283790356996495</v>
      </c>
      <c r="BD1717">
        <v>10</v>
      </c>
      <c r="BE1717">
        <v>6.7594502718005003E-2</v>
      </c>
      <c r="BF1717">
        <v>95.829189451793894</v>
      </c>
      <c r="BG1717">
        <v>94.398092661150002</v>
      </c>
      <c r="BH1717">
        <v>94.389462170921902</v>
      </c>
      <c r="BI1717">
        <v>94.619403470283004</v>
      </c>
    </row>
    <row r="1718" spans="1:61" x14ac:dyDescent="0.25">
      <c r="A1718" s="10" t="str">
        <f>VLOOKUP(D1718,'Index-Relations'!E:F,2,FALSE)</f>
        <v>ESG</v>
      </c>
      <c r="B1718" t="s">
        <v>3450</v>
      </c>
      <c r="C1718" s="53" t="s">
        <v>2770</v>
      </c>
      <c r="D1718" s="59" t="s">
        <v>3037</v>
      </c>
      <c r="E1718" s="59" t="s">
        <v>5134</v>
      </c>
      <c r="F1718" t="s">
        <v>649</v>
      </c>
      <c r="G1718" t="s">
        <v>648</v>
      </c>
      <c r="H1718" t="s">
        <v>650</v>
      </c>
      <c r="I1718" s="52">
        <v>45323</v>
      </c>
      <c r="J1718" t="s">
        <v>2457</v>
      </c>
      <c r="K1718">
        <v>256</v>
      </c>
      <c r="L1718">
        <v>96.649128927369503</v>
      </c>
      <c r="M1718">
        <v>255</v>
      </c>
      <c r="N1718">
        <v>1</v>
      </c>
      <c r="O1718">
        <v>95.475928805588595</v>
      </c>
      <c r="P1718">
        <v>255</v>
      </c>
      <c r="Q1718">
        <v>1</v>
      </c>
      <c r="R1718">
        <v>252</v>
      </c>
      <c r="S1718">
        <v>0.998148322044494</v>
      </c>
      <c r="T1718">
        <v>35.917379440625403</v>
      </c>
      <c r="U1718">
        <v>0.74108763808831102</v>
      </c>
      <c r="V1718">
        <v>179</v>
      </c>
      <c r="W1718">
        <v>0.100917819099199</v>
      </c>
      <c r="X1718">
        <v>29</v>
      </c>
      <c r="Y1718">
        <v>254</v>
      </c>
      <c r="Z1718">
        <v>0.99961539560736701</v>
      </c>
      <c r="AA1718">
        <v>44.866713060111302</v>
      </c>
      <c r="AB1718">
        <v>243</v>
      </c>
      <c r="AC1718">
        <v>0.98035789653280203</v>
      </c>
      <c r="AD1718">
        <v>11</v>
      </c>
      <c r="AE1718">
        <v>1.9257499074565199E-2</v>
      </c>
      <c r="AF1718">
        <v>2</v>
      </c>
      <c r="AG1718">
        <v>3.8460439263198902E-4</v>
      </c>
      <c r="AH1718">
        <v>2.81613685595633E-3</v>
      </c>
      <c r="AI1718">
        <v>11</v>
      </c>
      <c r="AJ1718">
        <v>95.960863494098604</v>
      </c>
      <c r="AK1718">
        <v>255</v>
      </c>
      <c r="AL1718">
        <v>1</v>
      </c>
      <c r="AM1718">
        <v>0</v>
      </c>
      <c r="AN1718">
        <v>0</v>
      </c>
      <c r="AO1718">
        <v>3.8971709085069701E-2</v>
      </c>
      <c r="AP1718">
        <v>2</v>
      </c>
      <c r="AQ1718">
        <v>255</v>
      </c>
      <c r="AR1718">
        <v>0.999999999999999</v>
      </c>
      <c r="AS1718">
        <v>7.1098856400123598E-3</v>
      </c>
      <c r="AT1718">
        <v>2</v>
      </c>
      <c r="AU1718">
        <v>0</v>
      </c>
      <c r="AV1718">
        <v>0</v>
      </c>
      <c r="AW1718">
        <v>255</v>
      </c>
      <c r="AX1718">
        <v>1</v>
      </c>
      <c r="AY1718">
        <v>96.117913565587699</v>
      </c>
      <c r="AZ1718">
        <v>255</v>
      </c>
      <c r="BA1718">
        <v>1</v>
      </c>
      <c r="BB1718">
        <v>243</v>
      </c>
      <c r="BC1718">
        <v>0.88906115260042495</v>
      </c>
      <c r="BD1718">
        <v>10</v>
      </c>
      <c r="BE1718">
        <v>7.1967138314504797E-2</v>
      </c>
      <c r="BF1718">
        <v>95.794963866651997</v>
      </c>
      <c r="BG1718">
        <v>94.324897263981995</v>
      </c>
      <c r="BH1718">
        <v>94.450342956603905</v>
      </c>
      <c r="BI1718">
        <v>94.572494429479903</v>
      </c>
    </row>
    <row r="1719" spans="1:61" x14ac:dyDescent="0.25">
      <c r="A1719" s="10" t="str">
        <f>VLOOKUP(D1719,'Index-Relations'!E:F,2,FALSE)</f>
        <v>ESG</v>
      </c>
      <c r="B1719" t="s">
        <v>3450</v>
      </c>
      <c r="C1719" s="53" t="s">
        <v>2760</v>
      </c>
      <c r="D1719" s="59" t="s">
        <v>3038</v>
      </c>
      <c r="E1719" s="59" t="s">
        <v>5135</v>
      </c>
      <c r="F1719" t="s">
        <v>2654</v>
      </c>
      <c r="G1719" t="s">
        <v>651</v>
      </c>
      <c r="H1719" t="s">
        <v>653</v>
      </c>
      <c r="I1719" s="52">
        <v>45658</v>
      </c>
      <c r="J1719" t="s">
        <v>2457</v>
      </c>
      <c r="K1719">
        <v>251</v>
      </c>
      <c r="L1719" s="73">
        <v>95.075200748516906</v>
      </c>
      <c r="M1719">
        <v>250</v>
      </c>
      <c r="N1719">
        <v>0.99967031651017801</v>
      </c>
      <c r="O1719" s="73">
        <v>94.502766890651003</v>
      </c>
      <c r="P1719">
        <v>250</v>
      </c>
      <c r="Q1719">
        <v>0.99967031651017801</v>
      </c>
      <c r="R1719">
        <v>247</v>
      </c>
      <c r="S1719">
        <v>0.99760702702733095</v>
      </c>
      <c r="T1719">
        <v>37.303234885474701</v>
      </c>
      <c r="U1719">
        <v>0.68783733514115397</v>
      </c>
      <c r="V1719">
        <v>180</v>
      </c>
      <c r="W1719">
        <v>7.6286626253327605E-2</v>
      </c>
      <c r="X1719">
        <v>34</v>
      </c>
      <c r="Y1719">
        <v>250</v>
      </c>
      <c r="Z1719">
        <v>0.99967031651017801</v>
      </c>
      <c r="AA1719">
        <v>48.750619494899503</v>
      </c>
      <c r="AB1719">
        <v>238</v>
      </c>
      <c r="AC1719">
        <v>0.979289249011708</v>
      </c>
      <c r="AD1719">
        <v>12</v>
      </c>
      <c r="AE1719">
        <v>2.0381067498469799E-2</v>
      </c>
      <c r="AF1719">
        <v>1</v>
      </c>
      <c r="AG1719">
        <v>3.2968348982131198E-4</v>
      </c>
      <c r="AH1719">
        <v>7.4230707794019002E-3</v>
      </c>
      <c r="AI1719">
        <v>21</v>
      </c>
      <c r="AJ1719" s="73">
        <v>93.462979452737997</v>
      </c>
      <c r="AK1719">
        <v>250</v>
      </c>
      <c r="AL1719">
        <v>0.99967031651017801</v>
      </c>
      <c r="AM1719">
        <v>0</v>
      </c>
      <c r="AN1719">
        <v>0</v>
      </c>
      <c r="AO1719">
        <v>6.7904928357126998E-2</v>
      </c>
      <c r="AP1719">
        <v>2</v>
      </c>
      <c r="AQ1719">
        <v>251</v>
      </c>
      <c r="AR1719">
        <v>0.999999999999999</v>
      </c>
      <c r="AS1719">
        <v>0</v>
      </c>
      <c r="AT1719">
        <v>0</v>
      </c>
      <c r="AU1719">
        <v>0</v>
      </c>
      <c r="AV1719">
        <v>0</v>
      </c>
      <c r="AW1719">
        <v>251</v>
      </c>
      <c r="AX1719">
        <v>0.999999999999999</v>
      </c>
      <c r="AY1719" s="73">
        <v>92.468631676156903</v>
      </c>
      <c r="AZ1719">
        <v>250</v>
      </c>
      <c r="BA1719">
        <v>0.99967031651017801</v>
      </c>
      <c r="BB1719">
        <v>241</v>
      </c>
      <c r="BC1719">
        <v>0.89689745538993604</v>
      </c>
      <c r="BD1719">
        <v>8</v>
      </c>
      <c r="BE1719">
        <v>3.5197616252936298E-2</v>
      </c>
      <c r="BF1719">
        <v>95.075200748516906</v>
      </c>
      <c r="BG1719">
        <v>94.502766890651003</v>
      </c>
      <c r="BH1719">
        <v>92.468631676156903</v>
      </c>
      <c r="BI1719">
        <v>93.462979452737997</v>
      </c>
    </row>
    <row r="1720" spans="1:61" x14ac:dyDescent="0.25">
      <c r="A1720" s="10" t="str">
        <f>VLOOKUP(D1720,'Index-Relations'!E:F,2,FALSE)</f>
        <v>ESG</v>
      </c>
      <c r="B1720" t="s">
        <v>3450</v>
      </c>
      <c r="C1720" s="53" t="s">
        <v>2761</v>
      </c>
      <c r="D1720" s="59" t="s">
        <v>3038</v>
      </c>
      <c r="E1720" s="59" t="s">
        <v>5136</v>
      </c>
      <c r="F1720" t="s">
        <v>2654</v>
      </c>
      <c r="G1720" t="s">
        <v>651</v>
      </c>
      <c r="H1720" t="s">
        <v>653</v>
      </c>
      <c r="I1720" s="52">
        <v>45628</v>
      </c>
      <c r="J1720" t="s">
        <v>2457</v>
      </c>
      <c r="K1720">
        <v>252</v>
      </c>
      <c r="L1720" s="73">
        <v>94.686414346863899</v>
      </c>
      <c r="M1720">
        <v>251</v>
      </c>
      <c r="N1720">
        <v>0.99969519314272504</v>
      </c>
      <c r="O1720" s="73">
        <v>94.446011942757906</v>
      </c>
      <c r="P1720">
        <v>251</v>
      </c>
      <c r="Q1720">
        <v>0.99969519314272504</v>
      </c>
      <c r="R1720">
        <v>248</v>
      </c>
      <c r="S1720">
        <v>0.997996921623164</v>
      </c>
      <c r="T1720">
        <v>35.885114688497701</v>
      </c>
      <c r="U1720">
        <v>0.75558699925051298</v>
      </c>
      <c r="V1720">
        <v>183</v>
      </c>
      <c r="W1720">
        <v>0.100999568914361</v>
      </c>
      <c r="X1720">
        <v>37</v>
      </c>
      <c r="Y1720">
        <v>251</v>
      </c>
      <c r="Z1720">
        <v>0.99969519314272504</v>
      </c>
      <c r="AA1720">
        <v>41.0989607978264</v>
      </c>
      <c r="AB1720">
        <v>237</v>
      </c>
      <c r="AC1720">
        <v>0.93517136474228502</v>
      </c>
      <c r="AD1720">
        <v>14</v>
      </c>
      <c r="AE1720">
        <v>6.4523828400439895E-2</v>
      </c>
      <c r="AF1720">
        <v>1</v>
      </c>
      <c r="AG1720">
        <v>3.0480685727461699E-4</v>
      </c>
      <c r="AH1720">
        <v>1.07209102774411E-2</v>
      </c>
      <c r="AI1720">
        <v>22</v>
      </c>
      <c r="AJ1720" s="73">
        <v>93.200441464779004</v>
      </c>
      <c r="AK1720">
        <v>251</v>
      </c>
      <c r="AL1720">
        <v>0.99969519314272504</v>
      </c>
      <c r="AM1720">
        <v>0</v>
      </c>
      <c r="AN1720">
        <v>0</v>
      </c>
      <c r="AO1720">
        <v>5.4448804832450501E-2</v>
      </c>
      <c r="AP1720">
        <v>2</v>
      </c>
      <c r="AQ1720">
        <v>252</v>
      </c>
      <c r="AR1720">
        <v>0.999999999999999</v>
      </c>
      <c r="AS1720">
        <v>0</v>
      </c>
      <c r="AT1720">
        <v>0</v>
      </c>
      <c r="AU1720">
        <v>0</v>
      </c>
      <c r="AV1720">
        <v>0</v>
      </c>
      <c r="AW1720">
        <v>252</v>
      </c>
      <c r="AX1720">
        <v>1</v>
      </c>
      <c r="AY1720" s="73">
        <v>91.895323232888003</v>
      </c>
      <c r="AZ1720">
        <v>251</v>
      </c>
      <c r="BA1720">
        <v>0.99969519314272504</v>
      </c>
      <c r="BB1720">
        <v>241</v>
      </c>
      <c r="BC1720">
        <v>0.88070193549535902</v>
      </c>
      <c r="BD1720">
        <v>9</v>
      </c>
      <c r="BE1720">
        <v>6.4849259672190004E-2</v>
      </c>
      <c r="BF1720">
        <v>94.686414346863899</v>
      </c>
      <c r="BG1720">
        <v>94.446011942757906</v>
      </c>
      <c r="BH1720">
        <v>91.895323232888003</v>
      </c>
      <c r="BI1720">
        <v>93.200441464779004</v>
      </c>
    </row>
    <row r="1721" spans="1:61" x14ac:dyDescent="0.25">
      <c r="A1721" s="10" t="str">
        <f>VLOOKUP(D1721,'Index-Relations'!E:F,2,FALSE)</f>
        <v>ESG</v>
      </c>
      <c r="B1721" t="s">
        <v>3450</v>
      </c>
      <c r="C1721" s="53" t="s">
        <v>2762</v>
      </c>
      <c r="D1721" s="59" t="s">
        <v>3038</v>
      </c>
      <c r="E1721" s="59" t="s">
        <v>5137</v>
      </c>
      <c r="F1721" t="s">
        <v>2654</v>
      </c>
      <c r="G1721" t="s">
        <v>651</v>
      </c>
      <c r="H1721" t="s">
        <v>653</v>
      </c>
      <c r="I1721" s="52">
        <v>45597</v>
      </c>
      <c r="J1721" t="s">
        <v>2457</v>
      </c>
      <c r="K1721">
        <v>252</v>
      </c>
      <c r="L1721" s="73">
        <v>94.626546644829006</v>
      </c>
      <c r="M1721">
        <v>251</v>
      </c>
      <c r="N1721">
        <v>0.99971140179315798</v>
      </c>
      <c r="O1721" s="73">
        <v>94.464271601787999</v>
      </c>
      <c r="P1721">
        <v>251</v>
      </c>
      <c r="Q1721">
        <v>0.99971140179315798</v>
      </c>
      <c r="R1721">
        <v>248</v>
      </c>
      <c r="S1721">
        <v>0.99800075401534705</v>
      </c>
      <c r="T1721">
        <v>36.160124941502801</v>
      </c>
      <c r="U1721">
        <v>0.75456084732514295</v>
      </c>
      <c r="V1721">
        <v>182</v>
      </c>
      <c r="W1721">
        <v>0.101411606032038</v>
      </c>
      <c r="X1721">
        <v>37</v>
      </c>
      <c r="Y1721">
        <v>251</v>
      </c>
      <c r="Z1721">
        <v>0.99971140179315798</v>
      </c>
      <c r="AA1721">
        <v>41.784407747507203</v>
      </c>
      <c r="AB1721">
        <v>237</v>
      </c>
      <c r="AC1721">
        <v>0.93346372294479696</v>
      </c>
      <c r="AD1721">
        <v>14</v>
      </c>
      <c r="AE1721">
        <v>6.6247678848361302E-2</v>
      </c>
      <c r="AF1721">
        <v>1</v>
      </c>
      <c r="AG1721">
        <v>2.8859820684078098E-4</v>
      </c>
      <c r="AH1721">
        <v>1.5412438944697199E-2</v>
      </c>
      <c r="AI1721">
        <v>22</v>
      </c>
      <c r="AJ1721" s="73">
        <v>93.141265050330901</v>
      </c>
      <c r="AK1721">
        <v>251</v>
      </c>
      <c r="AL1721">
        <v>0.99971140179315798</v>
      </c>
      <c r="AM1721">
        <v>0</v>
      </c>
      <c r="AN1721">
        <v>0</v>
      </c>
      <c r="AO1721">
        <v>5.4133071718234803E-2</v>
      </c>
      <c r="AP1721">
        <v>2</v>
      </c>
      <c r="AQ1721">
        <v>252</v>
      </c>
      <c r="AR1721">
        <v>0.999999999999999</v>
      </c>
      <c r="AS1721">
        <v>0</v>
      </c>
      <c r="AT1721">
        <v>0</v>
      </c>
      <c r="AU1721">
        <v>0</v>
      </c>
      <c r="AV1721">
        <v>0</v>
      </c>
      <c r="AW1721">
        <v>252</v>
      </c>
      <c r="AX1721">
        <v>0.999999999999999</v>
      </c>
      <c r="AY1721" s="73">
        <v>91.777895913818</v>
      </c>
      <c r="AZ1721">
        <v>251</v>
      </c>
      <c r="BA1721">
        <v>0.99971140179315798</v>
      </c>
      <c r="BB1721">
        <v>241</v>
      </c>
      <c r="BC1721">
        <v>0.88012319069100797</v>
      </c>
      <c r="BD1721">
        <v>9</v>
      </c>
      <c r="BE1721">
        <v>6.5743737590756496E-2</v>
      </c>
      <c r="BF1721">
        <v>94.626546644829006</v>
      </c>
      <c r="BG1721">
        <v>94.464271601787999</v>
      </c>
      <c r="BH1721">
        <v>91.777895913818</v>
      </c>
      <c r="BI1721">
        <v>93.141265050330901</v>
      </c>
    </row>
    <row r="1722" spans="1:61" x14ac:dyDescent="0.25">
      <c r="A1722" s="10" t="str">
        <f>VLOOKUP(D1722,'Index-Relations'!E:F,2,FALSE)</f>
        <v>ESG</v>
      </c>
      <c r="B1722" t="s">
        <v>3450</v>
      </c>
      <c r="C1722" s="53" t="s">
        <v>2763</v>
      </c>
      <c r="D1722" s="59" t="s">
        <v>3038</v>
      </c>
      <c r="E1722" s="59" t="s">
        <v>5138</v>
      </c>
      <c r="F1722" t="s">
        <v>2654</v>
      </c>
      <c r="G1722" t="s">
        <v>651</v>
      </c>
      <c r="H1722" t="s">
        <v>653</v>
      </c>
      <c r="I1722" s="52">
        <v>45566</v>
      </c>
      <c r="J1722" t="s">
        <v>2457</v>
      </c>
      <c r="K1722">
        <v>252</v>
      </c>
      <c r="L1722" s="73">
        <v>94.589330293951903</v>
      </c>
      <c r="M1722">
        <v>251</v>
      </c>
      <c r="N1722">
        <v>0.99972033218299505</v>
      </c>
      <c r="O1722" s="73">
        <v>94.394602496067904</v>
      </c>
      <c r="P1722">
        <v>251</v>
      </c>
      <c r="Q1722">
        <v>0.99972033218299505</v>
      </c>
      <c r="R1722">
        <v>248</v>
      </c>
      <c r="S1722">
        <v>0.99791505437731498</v>
      </c>
      <c r="T1722">
        <v>35.840359550597199</v>
      </c>
      <c r="U1722">
        <v>0.75578619542338799</v>
      </c>
      <c r="V1722">
        <v>182</v>
      </c>
      <c r="W1722">
        <v>0.10260697941668501</v>
      </c>
      <c r="X1722">
        <v>37</v>
      </c>
      <c r="Y1722">
        <v>251</v>
      </c>
      <c r="Z1722">
        <v>0.99972033218299505</v>
      </c>
      <c r="AA1722">
        <v>41.087516378694403</v>
      </c>
      <c r="AB1722">
        <v>238</v>
      </c>
      <c r="AC1722">
        <v>0.94513820962148098</v>
      </c>
      <c r="AD1722">
        <v>13</v>
      </c>
      <c r="AE1722">
        <v>5.4582122561513902E-2</v>
      </c>
      <c r="AF1722">
        <v>1</v>
      </c>
      <c r="AG1722">
        <v>2.7966781700461402E-4</v>
      </c>
      <c r="AH1722">
        <v>1.05463956035172E-2</v>
      </c>
      <c r="AI1722">
        <v>22</v>
      </c>
      <c r="AJ1722" s="73">
        <v>93.150097801154999</v>
      </c>
      <c r="AK1722">
        <v>251</v>
      </c>
      <c r="AL1722">
        <v>0.99972033218299505</v>
      </c>
      <c r="AM1722">
        <v>0</v>
      </c>
      <c r="AN1722">
        <v>0</v>
      </c>
      <c r="AO1722">
        <v>5.6818766181852401E-2</v>
      </c>
      <c r="AP1722">
        <v>2</v>
      </c>
      <c r="AQ1722">
        <v>252</v>
      </c>
      <c r="AR1722">
        <v>1</v>
      </c>
      <c r="AS1722">
        <v>0</v>
      </c>
      <c r="AT1722">
        <v>0</v>
      </c>
      <c r="AU1722">
        <v>0</v>
      </c>
      <c r="AV1722">
        <v>0</v>
      </c>
      <c r="AW1722">
        <v>252</v>
      </c>
      <c r="AX1722">
        <v>1</v>
      </c>
      <c r="AY1722" s="73">
        <v>91.684629748405001</v>
      </c>
      <c r="AZ1722">
        <v>251</v>
      </c>
      <c r="BA1722">
        <v>0.99972033218299505</v>
      </c>
      <c r="BB1722">
        <v>241</v>
      </c>
      <c r="BC1722">
        <v>0.87708394877710405</v>
      </c>
      <c r="BD1722">
        <v>9</v>
      </c>
      <c r="BE1722">
        <v>6.6097285041043299E-2</v>
      </c>
      <c r="BF1722">
        <v>94.589330293951903</v>
      </c>
      <c r="BG1722">
        <v>94.394602496067904</v>
      </c>
      <c r="BH1722">
        <v>91.684629748405001</v>
      </c>
      <c r="BI1722">
        <v>93.150097801154999</v>
      </c>
    </row>
    <row r="1723" spans="1:61" x14ac:dyDescent="0.25">
      <c r="A1723" s="10" t="str">
        <f>VLOOKUP(D1723,'Index-Relations'!E:F,2,FALSE)</f>
        <v>ESG</v>
      </c>
      <c r="B1723" t="s">
        <v>3450</v>
      </c>
      <c r="C1723" s="53" t="s">
        <v>2764</v>
      </c>
      <c r="D1723" s="59" t="s">
        <v>3038</v>
      </c>
      <c r="E1723" s="59" t="s">
        <v>5139</v>
      </c>
      <c r="F1723" t="s">
        <v>2654</v>
      </c>
      <c r="G1723" t="s">
        <v>651</v>
      </c>
      <c r="H1723" t="s">
        <v>653</v>
      </c>
      <c r="I1723" s="52">
        <v>45537</v>
      </c>
      <c r="J1723" t="s">
        <v>2457</v>
      </c>
      <c r="K1723">
        <v>252</v>
      </c>
      <c r="L1723" s="73">
        <v>94.916269624026</v>
      </c>
      <c r="M1723">
        <v>251</v>
      </c>
      <c r="N1723">
        <v>0.99968945174415702</v>
      </c>
      <c r="O1723" s="73">
        <v>94.475306501521999</v>
      </c>
      <c r="P1723">
        <v>251</v>
      </c>
      <c r="Q1723">
        <v>0.99968945174415702</v>
      </c>
      <c r="R1723">
        <v>248</v>
      </c>
      <c r="S1723">
        <v>0.99812356916696698</v>
      </c>
      <c r="T1723">
        <v>35.883421935769597</v>
      </c>
      <c r="U1723">
        <v>0.76076213088759703</v>
      </c>
      <c r="V1723">
        <v>182</v>
      </c>
      <c r="W1723">
        <v>0.10354249946015399</v>
      </c>
      <c r="X1723">
        <v>37</v>
      </c>
      <c r="Y1723">
        <v>251</v>
      </c>
      <c r="Z1723">
        <v>0.99968945174415702</v>
      </c>
      <c r="AA1723">
        <v>42.529296589943201</v>
      </c>
      <c r="AB1723">
        <v>238</v>
      </c>
      <c r="AC1723">
        <v>0.94274943834055003</v>
      </c>
      <c r="AD1723">
        <v>13</v>
      </c>
      <c r="AE1723">
        <v>5.69400134036065E-2</v>
      </c>
      <c r="AF1723">
        <v>1</v>
      </c>
      <c r="AG1723">
        <v>3.10548255843007E-4</v>
      </c>
      <c r="AH1723">
        <v>1.0481862475103699E-2</v>
      </c>
      <c r="AI1723">
        <v>21</v>
      </c>
      <c r="AJ1723" s="73">
        <v>93.580126338246899</v>
      </c>
      <c r="AK1723">
        <v>251</v>
      </c>
      <c r="AL1723">
        <v>0.99968945174415702</v>
      </c>
      <c r="AM1723">
        <v>0</v>
      </c>
      <c r="AN1723">
        <v>0</v>
      </c>
      <c r="AO1723">
        <v>4.8767323677079401E-2</v>
      </c>
      <c r="AP1723">
        <v>2</v>
      </c>
      <c r="AQ1723">
        <v>252</v>
      </c>
      <c r="AR1723">
        <v>0.999999999999999</v>
      </c>
      <c r="AS1723">
        <v>0</v>
      </c>
      <c r="AT1723">
        <v>0</v>
      </c>
      <c r="AU1723">
        <v>0</v>
      </c>
      <c r="AV1723">
        <v>0</v>
      </c>
      <c r="AW1723">
        <v>252</v>
      </c>
      <c r="AX1723">
        <v>0.999999999999999</v>
      </c>
      <c r="AY1723" s="73">
        <v>92.520341758800996</v>
      </c>
      <c r="AZ1723">
        <v>251</v>
      </c>
      <c r="BA1723">
        <v>0.99968945174415702</v>
      </c>
      <c r="BB1723">
        <v>241</v>
      </c>
      <c r="BC1723">
        <v>0.88394550807188899</v>
      </c>
      <c r="BD1723">
        <v>9</v>
      </c>
      <c r="BE1723">
        <v>6.7287168251031093E-2</v>
      </c>
      <c r="BF1723">
        <v>94.916269624026</v>
      </c>
      <c r="BG1723">
        <v>94.475306501521999</v>
      </c>
      <c r="BH1723">
        <v>92.520341758800996</v>
      </c>
      <c r="BI1723">
        <v>93.580126338246899</v>
      </c>
    </row>
    <row r="1724" spans="1:61" x14ac:dyDescent="0.25">
      <c r="A1724" s="10" t="str">
        <f>VLOOKUP(D1724,'Index-Relations'!E:F,2,FALSE)</f>
        <v>ESG</v>
      </c>
      <c r="B1724" t="s">
        <v>3450</v>
      </c>
      <c r="C1724" s="53" t="s">
        <v>3350</v>
      </c>
      <c r="D1724" s="59" t="s">
        <v>3038</v>
      </c>
      <c r="E1724" s="59" t="s">
        <v>5140</v>
      </c>
      <c r="F1724" t="s">
        <v>2654</v>
      </c>
      <c r="G1724" t="s">
        <v>651</v>
      </c>
      <c r="H1724" t="s">
        <v>653</v>
      </c>
      <c r="I1724" s="52">
        <v>45505</v>
      </c>
      <c r="J1724" t="s">
        <v>2457</v>
      </c>
      <c r="K1724">
        <v>252</v>
      </c>
      <c r="L1724" s="73">
        <v>94.957357655484998</v>
      </c>
      <c r="M1724">
        <v>251</v>
      </c>
      <c r="N1724">
        <v>0.999682722615302</v>
      </c>
      <c r="O1724" s="73">
        <v>94.483959973090904</v>
      </c>
      <c r="P1724">
        <v>251</v>
      </c>
      <c r="Q1724">
        <v>0.999682722615302</v>
      </c>
      <c r="R1724">
        <v>248</v>
      </c>
      <c r="S1724">
        <v>0.997993798421562</v>
      </c>
      <c r="T1724">
        <v>35.916520744543</v>
      </c>
      <c r="U1724">
        <v>0.76527125098002602</v>
      </c>
      <c r="V1724">
        <v>183</v>
      </c>
      <c r="W1724">
        <v>0.113172387369815</v>
      </c>
      <c r="X1724">
        <v>37</v>
      </c>
      <c r="Y1724">
        <v>251</v>
      </c>
      <c r="Z1724">
        <v>0.999682722615302</v>
      </c>
      <c r="AA1724">
        <v>43.247503940131203</v>
      </c>
      <c r="AB1724">
        <v>239</v>
      </c>
      <c r="AC1724">
        <v>0.94467696896796804</v>
      </c>
      <c r="AD1724">
        <v>12</v>
      </c>
      <c r="AE1724">
        <v>5.5005753647333802E-2</v>
      </c>
      <c r="AF1724">
        <v>1</v>
      </c>
      <c r="AG1724">
        <v>3.1727738469757E-4</v>
      </c>
      <c r="AH1724">
        <v>1.06383747997848E-2</v>
      </c>
      <c r="AI1724">
        <v>21</v>
      </c>
      <c r="AJ1724" s="73">
        <v>93.6133977700229</v>
      </c>
      <c r="AK1724">
        <v>251</v>
      </c>
      <c r="AL1724">
        <v>0.999682722615302</v>
      </c>
      <c r="AM1724">
        <v>0</v>
      </c>
      <c r="AN1724">
        <v>0</v>
      </c>
      <c r="AO1724">
        <v>4.7819215568335398E-2</v>
      </c>
      <c r="AP1724">
        <v>2</v>
      </c>
      <c r="AQ1724">
        <v>252</v>
      </c>
      <c r="AR1724">
        <v>1</v>
      </c>
      <c r="AS1724">
        <v>0</v>
      </c>
      <c r="AT1724">
        <v>0</v>
      </c>
      <c r="AU1724">
        <v>0</v>
      </c>
      <c r="AV1724">
        <v>0</v>
      </c>
      <c r="AW1724">
        <v>252</v>
      </c>
      <c r="AX1724">
        <v>1</v>
      </c>
      <c r="AY1724" s="73">
        <v>92.639733718148904</v>
      </c>
      <c r="AZ1724">
        <v>251</v>
      </c>
      <c r="BA1724">
        <v>0.999682722615302</v>
      </c>
      <c r="BB1724">
        <v>242</v>
      </c>
      <c r="BC1724">
        <v>0.88684617004803501</v>
      </c>
      <c r="BD1724">
        <v>8</v>
      </c>
      <c r="BE1724">
        <v>6.5334614383628795E-2</v>
      </c>
      <c r="BF1724">
        <v>94.957357655484998</v>
      </c>
      <c r="BG1724">
        <v>94.483959973090904</v>
      </c>
      <c r="BH1724">
        <v>92.639733718148904</v>
      </c>
      <c r="BI1724">
        <v>93.6133977700229</v>
      </c>
    </row>
    <row r="1725" spans="1:61" x14ac:dyDescent="0.25">
      <c r="A1725" s="10" t="str">
        <f>VLOOKUP(D1725,'Index-Relations'!E:F,2,FALSE)</f>
        <v>ESG</v>
      </c>
      <c r="B1725" t="s">
        <v>3450</v>
      </c>
      <c r="C1725" s="53" t="s">
        <v>2765</v>
      </c>
      <c r="D1725" s="59" t="s">
        <v>3038</v>
      </c>
      <c r="E1725" s="59" t="s">
        <v>5141</v>
      </c>
      <c r="F1725" t="s">
        <v>2654</v>
      </c>
      <c r="G1725" t="s">
        <v>651</v>
      </c>
      <c r="H1725" t="s">
        <v>653</v>
      </c>
      <c r="I1725" s="52">
        <v>45474</v>
      </c>
      <c r="J1725" t="s">
        <v>2457</v>
      </c>
      <c r="K1725">
        <v>252</v>
      </c>
      <c r="L1725" s="73">
        <v>95.333947308348002</v>
      </c>
      <c r="M1725">
        <v>251</v>
      </c>
      <c r="N1725">
        <v>0.99961531259234404</v>
      </c>
      <c r="O1725" s="73">
        <v>94.561095632873005</v>
      </c>
      <c r="P1725">
        <v>251</v>
      </c>
      <c r="Q1725">
        <v>0.99961531259234404</v>
      </c>
      <c r="R1725">
        <v>248</v>
      </c>
      <c r="S1725">
        <v>0.99758616458024596</v>
      </c>
      <c r="T1725">
        <v>35.8796928165659</v>
      </c>
      <c r="U1725">
        <v>0.764410420104643</v>
      </c>
      <c r="V1725">
        <v>181</v>
      </c>
      <c r="W1725">
        <v>0.109754532293853</v>
      </c>
      <c r="X1725">
        <v>37</v>
      </c>
      <c r="Y1725">
        <v>251</v>
      </c>
      <c r="Z1725">
        <v>0.99961531259234404</v>
      </c>
      <c r="AA1725">
        <v>43.378133697149003</v>
      </c>
      <c r="AB1725">
        <v>239</v>
      </c>
      <c r="AC1725">
        <v>0.95065256929484698</v>
      </c>
      <c r="AD1725">
        <v>12</v>
      </c>
      <c r="AE1725">
        <v>4.8962743297497002E-2</v>
      </c>
      <c r="AF1725">
        <v>1</v>
      </c>
      <c r="AG1725">
        <v>3.8468740765511901E-4</v>
      </c>
      <c r="AH1725">
        <v>1.0673407628032899E-2</v>
      </c>
      <c r="AI1725">
        <v>21</v>
      </c>
      <c r="AJ1725" s="73">
        <v>94.103037151562901</v>
      </c>
      <c r="AK1725">
        <v>251</v>
      </c>
      <c r="AL1725">
        <v>0.99961531259234404</v>
      </c>
      <c r="AM1725">
        <v>0</v>
      </c>
      <c r="AN1725">
        <v>0</v>
      </c>
      <c r="AO1725">
        <v>4.9768690413804897E-2</v>
      </c>
      <c r="AP1725">
        <v>2</v>
      </c>
      <c r="AQ1725">
        <v>252</v>
      </c>
      <c r="AR1725">
        <v>1</v>
      </c>
      <c r="AS1725">
        <v>0</v>
      </c>
      <c r="AT1725">
        <v>0</v>
      </c>
      <c r="AU1725">
        <v>0</v>
      </c>
      <c r="AV1725">
        <v>0</v>
      </c>
      <c r="AW1725">
        <v>252</v>
      </c>
      <c r="AX1725">
        <v>1</v>
      </c>
      <c r="AY1725" s="73">
        <v>93.240802052860005</v>
      </c>
      <c r="AZ1725">
        <v>251</v>
      </c>
      <c r="BA1725">
        <v>0.99961531259234404</v>
      </c>
      <c r="BB1725">
        <v>242</v>
      </c>
      <c r="BC1725">
        <v>0.88662628538468802</v>
      </c>
      <c r="BD1725">
        <v>8</v>
      </c>
      <c r="BE1725">
        <v>6.3605024201506793E-2</v>
      </c>
      <c r="BF1725">
        <v>95.333947308348002</v>
      </c>
      <c r="BG1725">
        <v>94.561095632873005</v>
      </c>
      <c r="BH1725">
        <v>93.240802052860005</v>
      </c>
      <c r="BI1725">
        <v>94.103037151562901</v>
      </c>
    </row>
    <row r="1726" spans="1:61" x14ac:dyDescent="0.25">
      <c r="A1726" s="10" t="str">
        <f>VLOOKUP(D1726,'Index-Relations'!E:F,2,FALSE)</f>
        <v>ESG</v>
      </c>
      <c r="B1726" t="s">
        <v>3450</v>
      </c>
      <c r="C1726" s="53" t="s">
        <v>2766</v>
      </c>
      <c r="D1726" s="59" t="s">
        <v>3038</v>
      </c>
      <c r="E1726" s="59" t="s">
        <v>5142</v>
      </c>
      <c r="F1726" t="s">
        <v>2654</v>
      </c>
      <c r="G1726" t="s">
        <v>651</v>
      </c>
      <c r="H1726" t="s">
        <v>653</v>
      </c>
      <c r="I1726" s="52">
        <v>45446</v>
      </c>
      <c r="J1726" t="s">
        <v>2457</v>
      </c>
      <c r="K1726">
        <v>251</v>
      </c>
      <c r="L1726" s="73">
        <v>95.508761796314005</v>
      </c>
      <c r="M1726">
        <v>250</v>
      </c>
      <c r="N1726">
        <v>0.99956719482790601</v>
      </c>
      <c r="O1726" s="73">
        <v>94.474041772596905</v>
      </c>
      <c r="P1726">
        <v>250</v>
      </c>
      <c r="Q1726">
        <v>0.99956719482790601</v>
      </c>
      <c r="R1726">
        <v>247</v>
      </c>
      <c r="S1726">
        <v>0.99734956713732903</v>
      </c>
      <c r="T1726">
        <v>35.8373720573546</v>
      </c>
      <c r="U1726">
        <v>0.76644560822373298</v>
      </c>
      <c r="V1726">
        <v>179</v>
      </c>
      <c r="W1726">
        <v>0.119206177279812</v>
      </c>
      <c r="X1726">
        <v>37</v>
      </c>
      <c r="Y1726">
        <v>249</v>
      </c>
      <c r="Z1726">
        <v>0.99916308542736498</v>
      </c>
      <c r="AA1726">
        <v>43.557961415557799</v>
      </c>
      <c r="AB1726">
        <v>238</v>
      </c>
      <c r="AC1726">
        <v>0.98213936273621605</v>
      </c>
      <c r="AD1726">
        <v>11</v>
      </c>
      <c r="AE1726">
        <v>1.7023722691148799E-2</v>
      </c>
      <c r="AF1726">
        <v>2</v>
      </c>
      <c r="AG1726">
        <v>8.3691457263469402E-4</v>
      </c>
      <c r="AH1726">
        <v>1.02360951737069E-2</v>
      </c>
      <c r="AI1726">
        <v>21</v>
      </c>
      <c r="AJ1726" s="73">
        <v>94.213993591530993</v>
      </c>
      <c r="AK1726">
        <v>250</v>
      </c>
      <c r="AL1726">
        <v>0.99956719482790601</v>
      </c>
      <c r="AM1726">
        <v>0</v>
      </c>
      <c r="AN1726">
        <v>0</v>
      </c>
      <c r="AO1726">
        <v>4.8643839665952197E-2</v>
      </c>
      <c r="AP1726">
        <v>2</v>
      </c>
      <c r="AQ1726">
        <v>251</v>
      </c>
      <c r="AR1726">
        <v>1</v>
      </c>
      <c r="AS1726">
        <v>0</v>
      </c>
      <c r="AT1726">
        <v>0</v>
      </c>
      <c r="AU1726">
        <v>0</v>
      </c>
      <c r="AV1726">
        <v>0</v>
      </c>
      <c r="AW1726">
        <v>251</v>
      </c>
      <c r="AX1726">
        <v>1</v>
      </c>
      <c r="AY1726" s="73">
        <v>93.629620301754898</v>
      </c>
      <c r="AZ1726">
        <v>250</v>
      </c>
      <c r="BA1726">
        <v>0.99956719482790601</v>
      </c>
      <c r="BB1726">
        <v>241</v>
      </c>
      <c r="BC1726">
        <v>0.88319464814829896</v>
      </c>
      <c r="BD1726">
        <v>8</v>
      </c>
      <c r="BE1726">
        <v>6.8161512185747702E-2</v>
      </c>
      <c r="BF1726">
        <v>95.508761796314005</v>
      </c>
      <c r="BG1726">
        <v>94.474041772596905</v>
      </c>
      <c r="BH1726">
        <v>93.629620301754898</v>
      </c>
      <c r="BI1726">
        <v>94.213993591530993</v>
      </c>
    </row>
    <row r="1727" spans="1:61" x14ac:dyDescent="0.25">
      <c r="A1727" s="10" t="str">
        <f>VLOOKUP(D1727,'Index-Relations'!E:F,2,FALSE)</f>
        <v>ESG</v>
      </c>
      <c r="B1727" t="s">
        <v>3450</v>
      </c>
      <c r="C1727" s="53" t="s">
        <v>2767</v>
      </c>
      <c r="D1727" s="59" t="s">
        <v>3038</v>
      </c>
      <c r="E1727" s="59" t="s">
        <v>5143</v>
      </c>
      <c r="F1727" t="s">
        <v>2654</v>
      </c>
      <c r="G1727" t="s">
        <v>651</v>
      </c>
      <c r="H1727" t="s">
        <v>653</v>
      </c>
      <c r="I1727" s="52">
        <v>45413</v>
      </c>
      <c r="J1727" t="s">
        <v>2457</v>
      </c>
      <c r="K1727">
        <v>251</v>
      </c>
      <c r="L1727" s="73">
        <v>95.518020152421002</v>
      </c>
      <c r="M1727">
        <v>250</v>
      </c>
      <c r="N1727">
        <v>0.99955672487199898</v>
      </c>
      <c r="O1727" s="73">
        <v>94.481705105369002</v>
      </c>
      <c r="P1727">
        <v>250</v>
      </c>
      <c r="Q1727">
        <v>0.99955672487199898</v>
      </c>
      <c r="R1727">
        <v>247</v>
      </c>
      <c r="S1727">
        <v>0.99729551538239403</v>
      </c>
      <c r="T1727">
        <v>35.952097682088599</v>
      </c>
      <c r="U1727">
        <v>0.77252877319383695</v>
      </c>
      <c r="V1727">
        <v>179</v>
      </c>
      <c r="W1727">
        <v>0.114171592712005</v>
      </c>
      <c r="X1727">
        <v>36</v>
      </c>
      <c r="Y1727">
        <v>249</v>
      </c>
      <c r="Z1727">
        <v>0.99911369639285097</v>
      </c>
      <c r="AA1727">
        <v>45.385690924110001</v>
      </c>
      <c r="AB1727">
        <v>238</v>
      </c>
      <c r="AC1727">
        <v>0.98238599563814299</v>
      </c>
      <c r="AD1727">
        <v>11</v>
      </c>
      <c r="AE1727">
        <v>1.67277007547076E-2</v>
      </c>
      <c r="AF1727">
        <v>2</v>
      </c>
      <c r="AG1727">
        <v>8.8630360714877295E-4</v>
      </c>
      <c r="AH1727">
        <v>9.5643544670782708E-3</v>
      </c>
      <c r="AI1727">
        <v>21</v>
      </c>
      <c r="AJ1727" s="73">
        <v>94.231376861217001</v>
      </c>
      <c r="AK1727">
        <v>250</v>
      </c>
      <c r="AL1727">
        <v>0.99955672487199898</v>
      </c>
      <c r="AM1727">
        <v>0</v>
      </c>
      <c r="AN1727">
        <v>0</v>
      </c>
      <c r="AO1727">
        <v>4.8624159597647001E-2</v>
      </c>
      <c r="AP1727">
        <v>2</v>
      </c>
      <c r="AQ1727">
        <v>250</v>
      </c>
      <c r="AR1727">
        <v>0.99955672487199898</v>
      </c>
      <c r="AS1727">
        <v>0</v>
      </c>
      <c r="AT1727">
        <v>0</v>
      </c>
      <c r="AU1727">
        <v>0</v>
      </c>
      <c r="AV1727">
        <v>0</v>
      </c>
      <c r="AW1727">
        <v>250</v>
      </c>
      <c r="AX1727">
        <v>0.99955672487199898</v>
      </c>
      <c r="AY1727" s="73">
        <v>93.631510464656003</v>
      </c>
      <c r="AZ1727">
        <v>250</v>
      </c>
      <c r="BA1727">
        <v>0.99955672487199898</v>
      </c>
      <c r="BB1727">
        <v>238</v>
      </c>
      <c r="BC1727">
        <v>0.87979830263791003</v>
      </c>
      <c r="BD1727">
        <v>10</v>
      </c>
      <c r="BE1727">
        <v>7.1134262636442E-2</v>
      </c>
      <c r="BF1727">
        <v>95.518020152421002</v>
      </c>
      <c r="BG1727">
        <v>94.481705105369002</v>
      </c>
      <c r="BH1727">
        <v>93.631510464656003</v>
      </c>
      <c r="BI1727">
        <v>94.231376861217001</v>
      </c>
    </row>
    <row r="1728" spans="1:61" x14ac:dyDescent="0.25">
      <c r="A1728" s="10" t="str">
        <f>VLOOKUP(D1728,'Index-Relations'!E:F,2,FALSE)</f>
        <v>ESG</v>
      </c>
      <c r="B1728" t="s">
        <v>3450</v>
      </c>
      <c r="C1728" s="53" t="s">
        <v>2768</v>
      </c>
      <c r="D1728" s="59" t="s">
        <v>3038</v>
      </c>
      <c r="E1728" s="59" t="s">
        <v>5144</v>
      </c>
      <c r="F1728" t="s">
        <v>2654</v>
      </c>
      <c r="G1728" t="s">
        <v>651</v>
      </c>
      <c r="H1728" t="s">
        <v>653</v>
      </c>
      <c r="I1728" s="52">
        <v>45383</v>
      </c>
      <c r="J1728" t="s">
        <v>2457</v>
      </c>
      <c r="K1728">
        <v>252</v>
      </c>
      <c r="L1728">
        <v>96.569859054679299</v>
      </c>
      <c r="M1728">
        <v>251</v>
      </c>
      <c r="N1728">
        <v>0.99958557414288196</v>
      </c>
      <c r="O1728">
        <v>95.5966862930118</v>
      </c>
      <c r="P1728">
        <v>251</v>
      </c>
      <c r="Q1728">
        <v>0.99958557414288196</v>
      </c>
      <c r="R1728">
        <v>248</v>
      </c>
      <c r="S1728">
        <v>0.99734589529956497</v>
      </c>
      <c r="T1728">
        <v>35.7180640154616</v>
      </c>
      <c r="U1728">
        <v>0.76844341215133705</v>
      </c>
      <c r="V1728">
        <v>180</v>
      </c>
      <c r="W1728">
        <v>0.11507618058788401</v>
      </c>
      <c r="X1728">
        <v>36</v>
      </c>
      <c r="Y1728">
        <v>250</v>
      </c>
      <c r="Z1728">
        <v>0.99907505127609797</v>
      </c>
      <c r="AA1728">
        <v>43.7676128492324</v>
      </c>
      <c r="AB1728">
        <v>239</v>
      </c>
      <c r="AC1728">
        <v>0.98170940461014999</v>
      </c>
      <c r="AD1728">
        <v>11</v>
      </c>
      <c r="AE1728">
        <v>1.73656466659475E-2</v>
      </c>
      <c r="AF1728">
        <v>2</v>
      </c>
      <c r="AG1728">
        <v>9.2494872390238702E-4</v>
      </c>
      <c r="AH1728">
        <v>9.6418767028564403E-3</v>
      </c>
      <c r="AI1728">
        <v>21</v>
      </c>
      <c r="AJ1728">
        <v>95.886118127863298</v>
      </c>
      <c r="AK1728">
        <v>251</v>
      </c>
      <c r="AL1728">
        <v>0.99958557414288196</v>
      </c>
      <c r="AM1728">
        <v>0</v>
      </c>
      <c r="AN1728">
        <v>0</v>
      </c>
      <c r="AO1728">
        <v>4.1581252687789602E-2</v>
      </c>
      <c r="AP1728">
        <v>2</v>
      </c>
      <c r="AQ1728">
        <v>251</v>
      </c>
      <c r="AR1728">
        <v>0.99958557414288196</v>
      </c>
      <c r="AS1728">
        <v>0</v>
      </c>
      <c r="AT1728">
        <v>0</v>
      </c>
      <c r="AU1728">
        <v>0</v>
      </c>
      <c r="AV1728">
        <v>0</v>
      </c>
      <c r="AW1728">
        <v>251</v>
      </c>
      <c r="AX1728">
        <v>0.99958557414288196</v>
      </c>
      <c r="AY1728">
        <v>95.930369414157695</v>
      </c>
      <c r="AZ1728">
        <v>251</v>
      </c>
      <c r="BA1728">
        <v>0.99958557414288196</v>
      </c>
      <c r="BB1728">
        <v>239</v>
      </c>
      <c r="BC1728">
        <v>0.888509244332089</v>
      </c>
      <c r="BD1728">
        <v>10</v>
      </c>
      <c r="BE1728">
        <v>6.9495077123003499E-2</v>
      </c>
      <c r="BF1728">
        <v>95.719217136268</v>
      </c>
      <c r="BG1728">
        <v>94.436564383546994</v>
      </c>
      <c r="BH1728">
        <v>94.147975774269</v>
      </c>
      <c r="BI1728">
        <v>94.429973907005007</v>
      </c>
    </row>
    <row r="1729" spans="1:61" x14ac:dyDescent="0.25">
      <c r="A1729" s="10" t="str">
        <f>VLOOKUP(D1729,'Index-Relations'!E:F,2,FALSE)</f>
        <v>ESG</v>
      </c>
      <c r="B1729" t="s">
        <v>3450</v>
      </c>
      <c r="C1729" s="53" t="s">
        <v>2769</v>
      </c>
      <c r="D1729" s="59" t="s">
        <v>3038</v>
      </c>
      <c r="E1729" s="59" t="s">
        <v>5145</v>
      </c>
      <c r="F1729" t="s">
        <v>2654</v>
      </c>
      <c r="G1729" t="s">
        <v>651</v>
      </c>
      <c r="H1729" t="s">
        <v>653</v>
      </c>
      <c r="I1729" s="52">
        <v>45352</v>
      </c>
      <c r="J1729" t="s">
        <v>2457</v>
      </c>
      <c r="K1729">
        <v>252</v>
      </c>
      <c r="L1729">
        <v>96.656941110164297</v>
      </c>
      <c r="M1729">
        <v>251</v>
      </c>
      <c r="N1729">
        <v>0.99958355775952001</v>
      </c>
      <c r="O1729">
        <v>95.577663213920701</v>
      </c>
      <c r="P1729">
        <v>251</v>
      </c>
      <c r="Q1729">
        <v>0.99958355775952001</v>
      </c>
      <c r="R1729">
        <v>248</v>
      </c>
      <c r="S1729">
        <v>0.99754867446798801</v>
      </c>
      <c r="T1729">
        <v>35.6281424061224</v>
      </c>
      <c r="U1729">
        <v>0.74143189698927203</v>
      </c>
      <c r="V1729">
        <v>177</v>
      </c>
      <c r="W1729">
        <v>9.8399820052824799E-2</v>
      </c>
      <c r="X1729">
        <v>29</v>
      </c>
      <c r="Y1729">
        <v>250</v>
      </c>
      <c r="Z1729">
        <v>0.99914590255837599</v>
      </c>
      <c r="AA1729">
        <v>48.637343875645101</v>
      </c>
      <c r="AB1729">
        <v>239</v>
      </c>
      <c r="AC1729">
        <v>0.98147168795867901</v>
      </c>
      <c r="AD1729">
        <v>11</v>
      </c>
      <c r="AE1729">
        <v>1.76742145996979E-2</v>
      </c>
      <c r="AF1729">
        <v>2</v>
      </c>
      <c r="AG1729">
        <v>8.5409744162302098E-4</v>
      </c>
      <c r="AH1729">
        <v>2.5440713973183498E-3</v>
      </c>
      <c r="AI1729">
        <v>10</v>
      </c>
      <c r="AJ1729">
        <v>96.017267033838493</v>
      </c>
      <c r="AK1729">
        <v>251</v>
      </c>
      <c r="AL1729">
        <v>0.99958355775952001</v>
      </c>
      <c r="AM1729">
        <v>0</v>
      </c>
      <c r="AN1729">
        <v>0</v>
      </c>
      <c r="AO1729">
        <v>3.9696606175995797E-2</v>
      </c>
      <c r="AP1729">
        <v>2</v>
      </c>
      <c r="AQ1729">
        <v>251</v>
      </c>
      <c r="AR1729">
        <v>0.99958355775952001</v>
      </c>
      <c r="AS1729">
        <v>0</v>
      </c>
      <c r="AT1729">
        <v>0</v>
      </c>
      <c r="AU1729">
        <v>0</v>
      </c>
      <c r="AV1729">
        <v>0</v>
      </c>
      <c r="AW1729">
        <v>251</v>
      </c>
      <c r="AX1729">
        <v>0.99958355775952001</v>
      </c>
      <c r="AY1729">
        <v>96.069620118488103</v>
      </c>
      <c r="AZ1729">
        <v>251</v>
      </c>
      <c r="BA1729">
        <v>0.99958355775952001</v>
      </c>
      <c r="BB1729">
        <v>239</v>
      </c>
      <c r="BC1729">
        <v>0.89136063229434803</v>
      </c>
      <c r="BD1729">
        <v>10</v>
      </c>
      <c r="BE1729">
        <v>6.8526319289176005E-2</v>
      </c>
      <c r="BF1729">
        <v>95.831342065038001</v>
      </c>
      <c r="BG1729">
        <v>94.421230055370003</v>
      </c>
      <c r="BH1729">
        <v>94.398649755071006</v>
      </c>
      <c r="BI1729">
        <v>94.593475584416893</v>
      </c>
    </row>
    <row r="1730" spans="1:61" x14ac:dyDescent="0.25">
      <c r="A1730" s="10" t="str">
        <f>VLOOKUP(D1730,'Index-Relations'!E:F,2,FALSE)</f>
        <v>ESG</v>
      </c>
      <c r="B1730" t="s">
        <v>3450</v>
      </c>
      <c r="C1730" s="53" t="s">
        <v>2770</v>
      </c>
      <c r="D1730" s="59" t="s">
        <v>3038</v>
      </c>
      <c r="E1730" s="59" t="s">
        <v>5146</v>
      </c>
      <c r="F1730" t="s">
        <v>2654</v>
      </c>
      <c r="G1730" t="s">
        <v>651</v>
      </c>
      <c r="H1730" t="s">
        <v>653</v>
      </c>
      <c r="I1730" s="52">
        <v>45323</v>
      </c>
      <c r="J1730" t="s">
        <v>2457</v>
      </c>
      <c r="K1730">
        <v>252</v>
      </c>
      <c r="L1730">
        <v>96.656113320677306</v>
      </c>
      <c r="M1730">
        <v>251</v>
      </c>
      <c r="N1730">
        <v>1</v>
      </c>
      <c r="O1730">
        <v>95.495068846185305</v>
      </c>
      <c r="P1730">
        <v>251</v>
      </c>
      <c r="Q1730">
        <v>1</v>
      </c>
      <c r="R1730">
        <v>248</v>
      </c>
      <c r="S1730">
        <v>0.99812655183418497</v>
      </c>
      <c r="T1730">
        <v>35.838954209392199</v>
      </c>
      <c r="U1730">
        <v>0.73668779404795004</v>
      </c>
      <c r="V1730">
        <v>176</v>
      </c>
      <c r="W1730">
        <v>0.103022215778225</v>
      </c>
      <c r="X1730">
        <v>29</v>
      </c>
      <c r="Y1730">
        <v>250</v>
      </c>
      <c r="Z1730">
        <v>0.99961087380675495</v>
      </c>
      <c r="AA1730">
        <v>45.231827203772802</v>
      </c>
      <c r="AB1730">
        <v>239</v>
      </c>
      <c r="AC1730">
        <v>0.98012696397666499</v>
      </c>
      <c r="AD1730">
        <v>11</v>
      </c>
      <c r="AE1730">
        <v>1.9483909830090001E-2</v>
      </c>
      <c r="AF1730">
        <v>2</v>
      </c>
      <c r="AG1730">
        <v>3.89126193244399E-4</v>
      </c>
      <c r="AH1730">
        <v>2.8748605689760602E-3</v>
      </c>
      <c r="AI1730">
        <v>11</v>
      </c>
      <c r="AJ1730">
        <v>95.950234335699506</v>
      </c>
      <c r="AK1730">
        <v>251</v>
      </c>
      <c r="AL1730">
        <v>1</v>
      </c>
      <c r="AM1730">
        <v>0</v>
      </c>
      <c r="AN1730">
        <v>0</v>
      </c>
      <c r="AO1730">
        <v>3.9429900154630701E-2</v>
      </c>
      <c r="AP1730">
        <v>2</v>
      </c>
      <c r="AQ1730">
        <v>251</v>
      </c>
      <c r="AR1730">
        <v>0.999999999999999</v>
      </c>
      <c r="AS1730">
        <v>0</v>
      </c>
      <c r="AT1730">
        <v>0</v>
      </c>
      <c r="AU1730">
        <v>0</v>
      </c>
      <c r="AV1730">
        <v>0</v>
      </c>
      <c r="AW1730">
        <v>251</v>
      </c>
      <c r="AX1730">
        <v>1</v>
      </c>
      <c r="AY1730">
        <v>96.136403738406898</v>
      </c>
      <c r="AZ1730">
        <v>251</v>
      </c>
      <c r="BA1730">
        <v>1</v>
      </c>
      <c r="BB1730">
        <v>239</v>
      </c>
      <c r="BC1730">
        <v>0.88775684261917898</v>
      </c>
      <c r="BD1730">
        <v>10</v>
      </c>
      <c r="BE1730">
        <v>7.2813257226190004E-2</v>
      </c>
      <c r="BF1730">
        <v>95.797550097517004</v>
      </c>
      <c r="BG1730">
        <v>94.3443181856519</v>
      </c>
      <c r="BH1730">
        <v>94.460546640771994</v>
      </c>
      <c r="BI1730">
        <v>94.550804797203995</v>
      </c>
    </row>
    <row r="1731" spans="1:61" x14ac:dyDescent="0.25">
      <c r="A1731" s="10" t="str">
        <f>VLOOKUP(D1731,'Index-Relations'!E:F,2,FALSE)</f>
        <v>ESG</v>
      </c>
      <c r="B1731" t="s">
        <v>3450</v>
      </c>
      <c r="C1731" s="53" t="s">
        <v>2760</v>
      </c>
      <c r="D1731" s="59" t="s">
        <v>3243</v>
      </c>
      <c r="E1731" s="59" t="s">
        <v>5147</v>
      </c>
      <c r="F1731" t="s">
        <v>655</v>
      </c>
      <c r="G1731" t="s">
        <v>654</v>
      </c>
      <c r="H1731" t="s">
        <v>656</v>
      </c>
      <c r="I1731" s="52">
        <v>45658</v>
      </c>
      <c r="J1731" t="s">
        <v>2457</v>
      </c>
      <c r="K1731">
        <v>278</v>
      </c>
      <c r="L1731" s="73">
        <v>93.441583290130893</v>
      </c>
      <c r="M1731">
        <v>277</v>
      </c>
      <c r="N1731">
        <v>0.99982138100609397</v>
      </c>
      <c r="O1731" s="73">
        <v>93.662559983254894</v>
      </c>
      <c r="P1731">
        <v>277</v>
      </c>
      <c r="Q1731">
        <v>0.99982138100609397</v>
      </c>
      <c r="R1731">
        <v>274</v>
      </c>
      <c r="S1731">
        <v>0.99870351279934599</v>
      </c>
      <c r="T1731">
        <v>32.525915636381299</v>
      </c>
      <c r="U1731">
        <v>0.62471580005374605</v>
      </c>
      <c r="V1731">
        <v>193</v>
      </c>
      <c r="W1731">
        <v>5.9522808036020898E-2</v>
      </c>
      <c r="X1731">
        <v>24</v>
      </c>
      <c r="Y1731">
        <v>277</v>
      </c>
      <c r="Z1731">
        <v>0.99982138100609497</v>
      </c>
      <c r="AA1731">
        <v>29.6515641666691</v>
      </c>
      <c r="AB1731">
        <v>263</v>
      </c>
      <c r="AC1731">
        <v>0.96874937538614803</v>
      </c>
      <c r="AD1731">
        <v>14</v>
      </c>
      <c r="AE1731">
        <v>3.10720056199464E-2</v>
      </c>
      <c r="AF1731">
        <v>1</v>
      </c>
      <c r="AG1731">
        <v>1.78618993904741E-4</v>
      </c>
      <c r="AH1731">
        <v>5.5261858752755503E-3</v>
      </c>
      <c r="AI1731">
        <v>15</v>
      </c>
      <c r="AJ1731" s="73">
        <v>89.482946083383993</v>
      </c>
      <c r="AK1731">
        <v>277</v>
      </c>
      <c r="AL1731">
        <v>0.99982138100609397</v>
      </c>
      <c r="AM1731">
        <v>0</v>
      </c>
      <c r="AN1731">
        <v>0</v>
      </c>
      <c r="AO1731">
        <v>3.6619808516862001E-2</v>
      </c>
      <c r="AP1731">
        <v>1</v>
      </c>
      <c r="AQ1731">
        <v>278</v>
      </c>
      <c r="AR1731">
        <v>1</v>
      </c>
      <c r="AS1731">
        <v>0</v>
      </c>
      <c r="AT1731">
        <v>0</v>
      </c>
      <c r="AU1731">
        <v>0</v>
      </c>
      <c r="AV1731">
        <v>0</v>
      </c>
      <c r="AW1731">
        <v>278</v>
      </c>
      <c r="AX1731">
        <v>1</v>
      </c>
      <c r="AY1731" s="73">
        <v>90.821929300136006</v>
      </c>
      <c r="AZ1731">
        <v>277</v>
      </c>
      <c r="BA1731">
        <v>0.99982138100609397</v>
      </c>
      <c r="BB1731">
        <v>272</v>
      </c>
      <c r="BC1731">
        <v>0.94669387915483705</v>
      </c>
      <c r="BD1731">
        <v>5</v>
      </c>
      <c r="BE1731">
        <v>1.6686312328300801E-2</v>
      </c>
      <c r="BF1731">
        <v>93.441583290130893</v>
      </c>
      <c r="BG1731">
        <v>93.662559983254894</v>
      </c>
      <c r="BH1731">
        <v>90.821929300136006</v>
      </c>
      <c r="BI1731">
        <v>89.482946083383993</v>
      </c>
    </row>
    <row r="1732" spans="1:61" x14ac:dyDescent="0.25">
      <c r="A1732" s="10" t="str">
        <f>VLOOKUP(D1732,'Index-Relations'!E:F,2,FALSE)</f>
        <v>ESG</v>
      </c>
      <c r="B1732" t="s">
        <v>3450</v>
      </c>
      <c r="C1732" s="53" t="s">
        <v>2761</v>
      </c>
      <c r="D1732" s="59" t="s">
        <v>3243</v>
      </c>
      <c r="E1732" s="59" t="s">
        <v>5148</v>
      </c>
      <c r="F1732" t="s">
        <v>655</v>
      </c>
      <c r="G1732" t="s">
        <v>654</v>
      </c>
      <c r="H1732" t="s">
        <v>656</v>
      </c>
      <c r="I1732" s="52">
        <v>45628</v>
      </c>
      <c r="J1732" t="s">
        <v>2457</v>
      </c>
      <c r="K1732">
        <v>289</v>
      </c>
      <c r="L1732" s="73">
        <v>91.290273286960897</v>
      </c>
      <c r="M1732">
        <v>287</v>
      </c>
      <c r="N1732">
        <v>0.99981725107216202</v>
      </c>
      <c r="O1732" s="73">
        <v>93.166783974374994</v>
      </c>
      <c r="P1732">
        <v>287</v>
      </c>
      <c r="Q1732">
        <v>0.99981725107216202</v>
      </c>
      <c r="R1732">
        <v>284</v>
      </c>
      <c r="S1732">
        <v>0.99900873051301098</v>
      </c>
      <c r="T1732">
        <v>29.681454491651799</v>
      </c>
      <c r="U1732">
        <v>0.55856464685712204</v>
      </c>
      <c r="V1732">
        <v>204</v>
      </c>
      <c r="W1732">
        <v>4.9590028160291802E-2</v>
      </c>
      <c r="X1732">
        <v>29</v>
      </c>
      <c r="Y1732">
        <v>287</v>
      </c>
      <c r="Z1732">
        <v>0.99981725107216202</v>
      </c>
      <c r="AA1732">
        <v>21.798904321266299</v>
      </c>
      <c r="AB1732">
        <v>272</v>
      </c>
      <c r="AC1732">
        <v>0.96015887446575998</v>
      </c>
      <c r="AD1732">
        <v>15</v>
      </c>
      <c r="AE1732">
        <v>3.9658376606402201E-2</v>
      </c>
      <c r="AF1732">
        <v>2</v>
      </c>
      <c r="AG1732">
        <v>1.8274892783726101E-4</v>
      </c>
      <c r="AH1732">
        <v>4.0423621814489304E-3</v>
      </c>
      <c r="AI1732">
        <v>17</v>
      </c>
      <c r="AJ1732" s="73">
        <v>88.346533665160905</v>
      </c>
      <c r="AK1732">
        <v>287</v>
      </c>
      <c r="AL1732">
        <v>0.99981725107216202</v>
      </c>
      <c r="AM1732">
        <v>0</v>
      </c>
      <c r="AN1732">
        <v>0</v>
      </c>
      <c r="AO1732">
        <v>2.5784426118271898E-2</v>
      </c>
      <c r="AP1732">
        <v>1</v>
      </c>
      <c r="AQ1732">
        <v>289</v>
      </c>
      <c r="AR1732">
        <v>0.999999999999999</v>
      </c>
      <c r="AS1732">
        <v>0</v>
      </c>
      <c r="AT1732">
        <v>0</v>
      </c>
      <c r="AU1732">
        <v>0</v>
      </c>
      <c r="AV1732">
        <v>0</v>
      </c>
      <c r="AW1732">
        <v>289</v>
      </c>
      <c r="AX1732">
        <v>0.999999999999999</v>
      </c>
      <c r="AY1732" s="73">
        <v>85.960483291167904</v>
      </c>
      <c r="AZ1732">
        <v>287</v>
      </c>
      <c r="BA1732">
        <v>0.99981725107216202</v>
      </c>
      <c r="BB1732">
        <v>282</v>
      </c>
      <c r="BC1732">
        <v>0.910190822875105</v>
      </c>
      <c r="BD1732">
        <v>6</v>
      </c>
      <c r="BE1732">
        <v>6.4024751006622499E-2</v>
      </c>
      <c r="BF1732">
        <v>91.290273286960897</v>
      </c>
      <c r="BG1732">
        <v>93.166783974374994</v>
      </c>
      <c r="BH1732">
        <v>85.960483291167904</v>
      </c>
      <c r="BI1732">
        <v>88.346533665160905</v>
      </c>
    </row>
    <row r="1733" spans="1:61" x14ac:dyDescent="0.25">
      <c r="A1733" s="10" t="str">
        <f>VLOOKUP(D1733,'Index-Relations'!E:F,2,FALSE)</f>
        <v>ESG</v>
      </c>
      <c r="B1733" t="s">
        <v>3450</v>
      </c>
      <c r="C1733" s="53" t="s">
        <v>2762</v>
      </c>
      <c r="D1733" s="59" t="s">
        <v>3243</v>
      </c>
      <c r="E1733" s="59" t="s">
        <v>5149</v>
      </c>
      <c r="F1733" t="s">
        <v>655</v>
      </c>
      <c r="G1733" t="s">
        <v>654</v>
      </c>
      <c r="H1733" t="s">
        <v>656</v>
      </c>
      <c r="I1733" s="52">
        <v>45597</v>
      </c>
      <c r="J1733" t="s">
        <v>2457</v>
      </c>
      <c r="K1733">
        <v>289</v>
      </c>
      <c r="L1733" s="73">
        <v>91.359400119689894</v>
      </c>
      <c r="M1733">
        <v>287</v>
      </c>
      <c r="N1733">
        <v>0.99982879363130395</v>
      </c>
      <c r="O1733" s="73">
        <v>93.215179374016998</v>
      </c>
      <c r="P1733">
        <v>287</v>
      </c>
      <c r="Q1733">
        <v>0.99982879363130395</v>
      </c>
      <c r="R1733">
        <v>284</v>
      </c>
      <c r="S1733">
        <v>0.99898839603780998</v>
      </c>
      <c r="T1733">
        <v>30.1106798866278</v>
      </c>
      <c r="U1733">
        <v>0.56017740475560096</v>
      </c>
      <c r="V1733">
        <v>203</v>
      </c>
      <c r="W1733">
        <v>5.0326405382796098E-2</v>
      </c>
      <c r="X1733">
        <v>29</v>
      </c>
      <c r="Y1733">
        <v>287</v>
      </c>
      <c r="Z1733">
        <v>0.99982879363130295</v>
      </c>
      <c r="AA1733">
        <v>22.674515656481098</v>
      </c>
      <c r="AB1733">
        <v>272</v>
      </c>
      <c r="AC1733">
        <v>0.95798699282125199</v>
      </c>
      <c r="AD1733">
        <v>15</v>
      </c>
      <c r="AE1733">
        <v>4.1841800810051198E-2</v>
      </c>
      <c r="AF1733">
        <v>2</v>
      </c>
      <c r="AG1733">
        <v>1.7120636869621901E-4</v>
      </c>
      <c r="AH1733">
        <v>6.9774355576670702E-3</v>
      </c>
      <c r="AI1733">
        <v>17</v>
      </c>
      <c r="AJ1733" s="73">
        <v>88.516295286968003</v>
      </c>
      <c r="AK1733">
        <v>287</v>
      </c>
      <c r="AL1733">
        <v>0.99982879363130395</v>
      </c>
      <c r="AM1733">
        <v>0</v>
      </c>
      <c r="AN1733">
        <v>0</v>
      </c>
      <c r="AO1733">
        <v>2.6453738345277301E-2</v>
      </c>
      <c r="AP1733">
        <v>1</v>
      </c>
      <c r="AQ1733">
        <v>289</v>
      </c>
      <c r="AR1733">
        <v>1</v>
      </c>
      <c r="AS1733">
        <v>0</v>
      </c>
      <c r="AT1733">
        <v>0</v>
      </c>
      <c r="AU1733">
        <v>0</v>
      </c>
      <c r="AV1733">
        <v>0</v>
      </c>
      <c r="AW1733">
        <v>289</v>
      </c>
      <c r="AX1733">
        <v>1</v>
      </c>
      <c r="AY1733" s="73">
        <v>86.056012206278993</v>
      </c>
      <c r="AZ1733">
        <v>287</v>
      </c>
      <c r="BA1733">
        <v>0.99982879363130395</v>
      </c>
      <c r="BB1733">
        <v>281</v>
      </c>
      <c r="BC1733">
        <v>0.90278435346650598</v>
      </c>
      <c r="BD1733">
        <v>7</v>
      </c>
      <c r="BE1733">
        <v>7.0761908188216496E-2</v>
      </c>
      <c r="BF1733">
        <v>91.359400119689894</v>
      </c>
      <c r="BG1733">
        <v>93.215179374016998</v>
      </c>
      <c r="BH1733">
        <v>86.056012206278993</v>
      </c>
      <c r="BI1733">
        <v>88.516295286968003</v>
      </c>
    </row>
    <row r="1734" spans="1:61" x14ac:dyDescent="0.25">
      <c r="A1734" s="10" t="str">
        <f>VLOOKUP(D1734,'Index-Relations'!E:F,2,FALSE)</f>
        <v>ESG</v>
      </c>
      <c r="B1734" t="s">
        <v>3450</v>
      </c>
      <c r="C1734" s="53" t="s">
        <v>2763</v>
      </c>
      <c r="D1734" s="59" t="s">
        <v>3243</v>
      </c>
      <c r="E1734" s="59" t="s">
        <v>5150</v>
      </c>
      <c r="F1734" t="s">
        <v>655</v>
      </c>
      <c r="G1734" t="s">
        <v>654</v>
      </c>
      <c r="H1734" t="s">
        <v>656</v>
      </c>
      <c r="I1734" s="52">
        <v>45566</v>
      </c>
      <c r="J1734" t="s">
        <v>2457</v>
      </c>
      <c r="K1734">
        <v>289</v>
      </c>
      <c r="L1734" s="73">
        <v>91.408787451109006</v>
      </c>
      <c r="M1734">
        <v>287</v>
      </c>
      <c r="N1734">
        <v>0.99983234527153197</v>
      </c>
      <c r="O1734" s="73">
        <v>93.208927568929994</v>
      </c>
      <c r="P1734">
        <v>287</v>
      </c>
      <c r="Q1734">
        <v>0.99983234527153197</v>
      </c>
      <c r="R1734">
        <v>284</v>
      </c>
      <c r="S1734">
        <v>0.99893588741778006</v>
      </c>
      <c r="T1734">
        <v>29.9768264168403</v>
      </c>
      <c r="U1734">
        <v>0.56063876879429797</v>
      </c>
      <c r="V1734">
        <v>203</v>
      </c>
      <c r="W1734">
        <v>5.09295130075356E-2</v>
      </c>
      <c r="X1734">
        <v>29</v>
      </c>
      <c r="Y1734">
        <v>287</v>
      </c>
      <c r="Z1734">
        <v>0.99983234527153197</v>
      </c>
      <c r="AA1734">
        <v>22.318284059844999</v>
      </c>
      <c r="AB1734">
        <v>273</v>
      </c>
      <c r="AC1734">
        <v>0.96368375842120901</v>
      </c>
      <c r="AD1734">
        <v>14</v>
      </c>
      <c r="AE1734">
        <v>3.6148586850323398E-2</v>
      </c>
      <c r="AF1734">
        <v>2</v>
      </c>
      <c r="AG1734">
        <v>1.6765472846741401E-4</v>
      </c>
      <c r="AH1734">
        <v>3.9980499367219396E-3</v>
      </c>
      <c r="AI1734">
        <v>17</v>
      </c>
      <c r="AJ1734" s="73">
        <v>88.632450042695893</v>
      </c>
      <c r="AK1734">
        <v>287</v>
      </c>
      <c r="AL1734">
        <v>0.99983234527153197</v>
      </c>
      <c r="AM1734">
        <v>0</v>
      </c>
      <c r="AN1734">
        <v>0</v>
      </c>
      <c r="AO1734">
        <v>2.8062149495115801E-2</v>
      </c>
      <c r="AP1734">
        <v>1</v>
      </c>
      <c r="AQ1734">
        <v>289</v>
      </c>
      <c r="AR1734">
        <v>1</v>
      </c>
      <c r="AS1734">
        <v>0</v>
      </c>
      <c r="AT1734">
        <v>0</v>
      </c>
      <c r="AU1734">
        <v>0</v>
      </c>
      <c r="AV1734">
        <v>0</v>
      </c>
      <c r="AW1734">
        <v>289</v>
      </c>
      <c r="AX1734">
        <v>1</v>
      </c>
      <c r="AY1734" s="73">
        <v>86.115380671430003</v>
      </c>
      <c r="AZ1734">
        <v>287</v>
      </c>
      <c r="BA1734">
        <v>0.99983234527153197</v>
      </c>
      <c r="BB1734">
        <v>281</v>
      </c>
      <c r="BC1734">
        <v>0.90115633191056999</v>
      </c>
      <c r="BD1734">
        <v>7</v>
      </c>
      <c r="BE1734">
        <v>7.0781518594313905E-2</v>
      </c>
      <c r="BF1734">
        <v>91.408787451109006</v>
      </c>
      <c r="BG1734">
        <v>93.208927568929994</v>
      </c>
      <c r="BH1734">
        <v>86.115380671430003</v>
      </c>
      <c r="BI1734">
        <v>88.632450042695893</v>
      </c>
    </row>
    <row r="1735" spans="1:61" x14ac:dyDescent="0.25">
      <c r="A1735" s="10" t="str">
        <f>VLOOKUP(D1735,'Index-Relations'!E:F,2,FALSE)</f>
        <v>ESG</v>
      </c>
      <c r="B1735" t="s">
        <v>3450</v>
      </c>
      <c r="C1735" s="53" t="s">
        <v>2764</v>
      </c>
      <c r="D1735" s="59" t="s">
        <v>3243</v>
      </c>
      <c r="E1735" s="59" t="s">
        <v>5151</v>
      </c>
      <c r="F1735" t="s">
        <v>655</v>
      </c>
      <c r="G1735" t="s">
        <v>654</v>
      </c>
      <c r="H1735" t="s">
        <v>656</v>
      </c>
      <c r="I1735" s="52">
        <v>45537</v>
      </c>
      <c r="J1735" t="s">
        <v>2457</v>
      </c>
      <c r="K1735">
        <v>289</v>
      </c>
      <c r="L1735" s="73">
        <v>91.714307586223995</v>
      </c>
      <c r="M1735">
        <v>287</v>
      </c>
      <c r="N1735">
        <v>0.999815709371909</v>
      </c>
      <c r="O1735" s="73">
        <v>93.150580695915906</v>
      </c>
      <c r="P1735">
        <v>287</v>
      </c>
      <c r="Q1735">
        <v>0.999815709371909</v>
      </c>
      <c r="R1735">
        <v>284</v>
      </c>
      <c r="S1735">
        <v>0.99903807122492505</v>
      </c>
      <c r="T1735">
        <v>30.117953637807901</v>
      </c>
      <c r="U1735">
        <v>0.56512058543238497</v>
      </c>
      <c r="V1735">
        <v>203</v>
      </c>
      <c r="W1735">
        <v>5.1783188320348499E-2</v>
      </c>
      <c r="X1735">
        <v>29</v>
      </c>
      <c r="Y1735">
        <v>287</v>
      </c>
      <c r="Z1735">
        <v>0.999815709371909</v>
      </c>
      <c r="AA1735">
        <v>23.851883613189699</v>
      </c>
      <c r="AB1735">
        <v>273</v>
      </c>
      <c r="AC1735">
        <v>0.96209810209012303</v>
      </c>
      <c r="AD1735">
        <v>14</v>
      </c>
      <c r="AE1735">
        <v>3.7717607281785803E-2</v>
      </c>
      <c r="AF1735">
        <v>2</v>
      </c>
      <c r="AG1735">
        <v>1.8429062809027701E-4</v>
      </c>
      <c r="AH1735">
        <v>3.96470155535997E-3</v>
      </c>
      <c r="AI1735">
        <v>16</v>
      </c>
      <c r="AJ1735" s="73">
        <v>89.215482798573902</v>
      </c>
      <c r="AK1735">
        <v>287</v>
      </c>
      <c r="AL1735">
        <v>0.999815709371909</v>
      </c>
      <c r="AM1735">
        <v>0</v>
      </c>
      <c r="AN1735">
        <v>0</v>
      </c>
      <c r="AO1735">
        <v>2.4065983506252098E-2</v>
      </c>
      <c r="AP1735">
        <v>1</v>
      </c>
      <c r="AQ1735">
        <v>289</v>
      </c>
      <c r="AR1735">
        <v>1</v>
      </c>
      <c r="AS1735">
        <v>0</v>
      </c>
      <c r="AT1735">
        <v>0</v>
      </c>
      <c r="AU1735">
        <v>0</v>
      </c>
      <c r="AV1735">
        <v>0</v>
      </c>
      <c r="AW1735">
        <v>289</v>
      </c>
      <c r="AX1735">
        <v>0.999999999999999</v>
      </c>
      <c r="AY1735" s="73">
        <v>86.527327321549905</v>
      </c>
      <c r="AZ1735">
        <v>287</v>
      </c>
      <c r="BA1735">
        <v>0.999815709371909</v>
      </c>
      <c r="BB1735">
        <v>281</v>
      </c>
      <c r="BC1735">
        <v>0.90365641842357503</v>
      </c>
      <c r="BD1735">
        <v>7</v>
      </c>
      <c r="BE1735">
        <v>7.2277598070172699E-2</v>
      </c>
      <c r="BF1735">
        <v>91.714307586223995</v>
      </c>
      <c r="BG1735">
        <v>93.150580695915906</v>
      </c>
      <c r="BH1735">
        <v>86.527327321549905</v>
      </c>
      <c r="BI1735">
        <v>89.215482798573902</v>
      </c>
    </row>
    <row r="1736" spans="1:61" x14ac:dyDescent="0.25">
      <c r="A1736" s="10" t="str">
        <f>VLOOKUP(D1736,'Index-Relations'!E:F,2,FALSE)</f>
        <v>ESG</v>
      </c>
      <c r="B1736" t="s">
        <v>3450</v>
      </c>
      <c r="C1736" s="53" t="s">
        <v>3350</v>
      </c>
      <c r="D1736" s="59" t="s">
        <v>3243</v>
      </c>
      <c r="E1736" s="59" t="s">
        <v>5152</v>
      </c>
      <c r="F1736" t="s">
        <v>655</v>
      </c>
      <c r="G1736" t="s">
        <v>654</v>
      </c>
      <c r="H1736" t="s">
        <v>656</v>
      </c>
      <c r="I1736" s="52">
        <v>45505</v>
      </c>
      <c r="J1736" t="s">
        <v>2457</v>
      </c>
      <c r="K1736">
        <v>289</v>
      </c>
      <c r="L1736" s="73">
        <v>91.851262653419994</v>
      </c>
      <c r="M1736">
        <v>287</v>
      </c>
      <c r="N1736">
        <v>0.99980997833247198</v>
      </c>
      <c r="O1736" s="73">
        <v>93.174490539510998</v>
      </c>
      <c r="P1736">
        <v>287</v>
      </c>
      <c r="Q1736">
        <v>0.99980997833247198</v>
      </c>
      <c r="R1736">
        <v>284</v>
      </c>
      <c r="S1736">
        <v>0.99897764224401298</v>
      </c>
      <c r="T1736">
        <v>29.918909181172602</v>
      </c>
      <c r="U1736">
        <v>0.57385602531069702</v>
      </c>
      <c r="V1736">
        <v>204</v>
      </c>
      <c r="W1736">
        <v>5.5952412069051299E-2</v>
      </c>
      <c r="X1736">
        <v>29</v>
      </c>
      <c r="Y1736">
        <v>287</v>
      </c>
      <c r="Z1736">
        <v>0.99980997833247198</v>
      </c>
      <c r="AA1736">
        <v>24.106838696950302</v>
      </c>
      <c r="AB1736">
        <v>274</v>
      </c>
      <c r="AC1736">
        <v>0.96391040062369404</v>
      </c>
      <c r="AD1736">
        <v>13</v>
      </c>
      <c r="AE1736">
        <v>3.5899577708777199E-2</v>
      </c>
      <c r="AF1736">
        <v>2</v>
      </c>
      <c r="AG1736">
        <v>1.90021667528239E-4</v>
      </c>
      <c r="AH1736">
        <v>3.9274727492915103E-3</v>
      </c>
      <c r="AI1736">
        <v>16</v>
      </c>
      <c r="AJ1736" s="73">
        <v>89.169239380310898</v>
      </c>
      <c r="AK1736">
        <v>287</v>
      </c>
      <c r="AL1736">
        <v>0.99980997833247198</v>
      </c>
      <c r="AM1736">
        <v>0</v>
      </c>
      <c r="AN1736">
        <v>0</v>
      </c>
      <c r="AO1736">
        <v>2.3400892188156001E-2</v>
      </c>
      <c r="AP1736">
        <v>1</v>
      </c>
      <c r="AQ1736">
        <v>289</v>
      </c>
      <c r="AR1736">
        <v>1</v>
      </c>
      <c r="AS1736">
        <v>0</v>
      </c>
      <c r="AT1736">
        <v>0</v>
      </c>
      <c r="AU1736">
        <v>0</v>
      </c>
      <c r="AV1736">
        <v>0</v>
      </c>
      <c r="AW1736">
        <v>288</v>
      </c>
      <c r="AX1736">
        <v>0.99996633906098398</v>
      </c>
      <c r="AY1736" s="73">
        <v>86.899371135693897</v>
      </c>
      <c r="AZ1736">
        <v>287</v>
      </c>
      <c r="BA1736">
        <v>0.99980997833247198</v>
      </c>
      <c r="BB1736">
        <v>282</v>
      </c>
      <c r="BC1736">
        <v>0.90613359095632995</v>
      </c>
      <c r="BD1736">
        <v>6</v>
      </c>
      <c r="BE1736">
        <v>7.0465516855513499E-2</v>
      </c>
      <c r="BF1736">
        <v>91.851262653419994</v>
      </c>
      <c r="BG1736">
        <v>93.174490539510998</v>
      </c>
      <c r="BH1736">
        <v>86.899371135693897</v>
      </c>
      <c r="BI1736">
        <v>89.169239380310898</v>
      </c>
    </row>
    <row r="1737" spans="1:61" x14ac:dyDescent="0.25">
      <c r="A1737" s="10" t="str">
        <f>VLOOKUP(D1737,'Index-Relations'!E:F,2,FALSE)</f>
        <v>ESG</v>
      </c>
      <c r="B1737" t="s">
        <v>3450</v>
      </c>
      <c r="C1737" s="53" t="s">
        <v>2765</v>
      </c>
      <c r="D1737" s="59" t="s">
        <v>3243</v>
      </c>
      <c r="E1737" s="59" t="s">
        <v>5153</v>
      </c>
      <c r="F1737" t="s">
        <v>655</v>
      </c>
      <c r="G1737" t="s">
        <v>654</v>
      </c>
      <c r="H1737" t="s">
        <v>656</v>
      </c>
      <c r="I1737" s="52">
        <v>45474</v>
      </c>
      <c r="J1737" t="s">
        <v>2457</v>
      </c>
      <c r="K1737">
        <v>289</v>
      </c>
      <c r="L1737" s="73">
        <v>92.494724185364007</v>
      </c>
      <c r="M1737">
        <v>287</v>
      </c>
      <c r="N1737">
        <v>0.99977739822950895</v>
      </c>
      <c r="O1737" s="73">
        <v>93.205812070877897</v>
      </c>
      <c r="P1737">
        <v>287</v>
      </c>
      <c r="Q1737">
        <v>0.99977739822950895</v>
      </c>
      <c r="R1737">
        <v>284</v>
      </c>
      <c r="S1737">
        <v>0.99878196699477095</v>
      </c>
      <c r="T1737">
        <v>29.6101436574201</v>
      </c>
      <c r="U1737">
        <v>0.58885878124007396</v>
      </c>
      <c r="V1737">
        <v>202</v>
      </c>
      <c r="W1737">
        <v>5.7861788927684898E-2</v>
      </c>
      <c r="X1737">
        <v>29</v>
      </c>
      <c r="Y1737">
        <v>287</v>
      </c>
      <c r="Z1737">
        <v>0.99977739822950795</v>
      </c>
      <c r="AA1737">
        <v>24.592307349604098</v>
      </c>
      <c r="AB1737">
        <v>274</v>
      </c>
      <c r="AC1737">
        <v>0.96707899017538201</v>
      </c>
      <c r="AD1737">
        <v>13</v>
      </c>
      <c r="AE1737">
        <v>3.2698408054126799E-2</v>
      </c>
      <c r="AF1737">
        <v>2</v>
      </c>
      <c r="AG1737">
        <v>2.2260177049047899E-4</v>
      </c>
      <c r="AH1737">
        <v>4.0566607828170804E-3</v>
      </c>
      <c r="AI1737">
        <v>16</v>
      </c>
      <c r="AJ1737" s="73">
        <v>89.307810680519907</v>
      </c>
      <c r="AK1737">
        <v>287</v>
      </c>
      <c r="AL1737">
        <v>0.99977739822950895</v>
      </c>
      <c r="AM1737">
        <v>0</v>
      </c>
      <c r="AN1737">
        <v>0</v>
      </c>
      <c r="AO1737">
        <v>2.4251631393454601E-2</v>
      </c>
      <c r="AP1737">
        <v>1</v>
      </c>
      <c r="AQ1737">
        <v>289</v>
      </c>
      <c r="AR1737">
        <v>1</v>
      </c>
      <c r="AS1737">
        <v>0</v>
      </c>
      <c r="AT1737">
        <v>0</v>
      </c>
      <c r="AU1737">
        <v>0</v>
      </c>
      <c r="AV1737">
        <v>0</v>
      </c>
      <c r="AW1737">
        <v>288</v>
      </c>
      <c r="AX1737">
        <v>0.99996611283234105</v>
      </c>
      <c r="AY1737" s="73">
        <v>88.719431531930894</v>
      </c>
      <c r="AZ1737">
        <v>287</v>
      </c>
      <c r="BA1737">
        <v>0.99977739822950895</v>
      </c>
      <c r="BB1737">
        <v>282</v>
      </c>
      <c r="BC1737">
        <v>0.91091742472463</v>
      </c>
      <c r="BD1737">
        <v>6</v>
      </c>
      <c r="BE1737">
        <v>6.4830943881914502E-2</v>
      </c>
      <c r="BF1737">
        <v>92.494724185364007</v>
      </c>
      <c r="BG1737">
        <v>93.205812070877897</v>
      </c>
      <c r="BH1737">
        <v>88.719431531930894</v>
      </c>
      <c r="BI1737">
        <v>89.307810680519907</v>
      </c>
    </row>
    <row r="1738" spans="1:61" x14ac:dyDescent="0.25">
      <c r="A1738" s="10" t="str">
        <f>VLOOKUP(D1738,'Index-Relations'!E:F,2,FALSE)</f>
        <v>ESG</v>
      </c>
      <c r="B1738" t="s">
        <v>3450</v>
      </c>
      <c r="C1738" s="53" t="s">
        <v>2766</v>
      </c>
      <c r="D1738" s="59" t="s">
        <v>3243</v>
      </c>
      <c r="E1738" s="59" t="s">
        <v>5154</v>
      </c>
      <c r="F1738" t="s">
        <v>655</v>
      </c>
      <c r="G1738" t="s">
        <v>654</v>
      </c>
      <c r="H1738" t="s">
        <v>656</v>
      </c>
      <c r="I1738" s="52">
        <v>45446</v>
      </c>
      <c r="J1738" t="s">
        <v>2457</v>
      </c>
      <c r="K1738">
        <v>286</v>
      </c>
      <c r="L1738" s="73">
        <v>92.646855004952997</v>
      </c>
      <c r="M1738">
        <v>285</v>
      </c>
      <c r="N1738">
        <v>0.99978469149569804</v>
      </c>
      <c r="O1738" s="73">
        <v>93.177853499321898</v>
      </c>
      <c r="P1738">
        <v>285</v>
      </c>
      <c r="Q1738">
        <v>0.99978469149569804</v>
      </c>
      <c r="R1738">
        <v>282</v>
      </c>
      <c r="S1738">
        <v>0.99868148355840602</v>
      </c>
      <c r="T1738">
        <v>29.7066185159219</v>
      </c>
      <c r="U1738">
        <v>0.58726189069016199</v>
      </c>
      <c r="V1738">
        <v>200</v>
      </c>
      <c r="W1738">
        <v>5.8837315434586902E-2</v>
      </c>
      <c r="X1738">
        <v>29</v>
      </c>
      <c r="Y1738">
        <v>284</v>
      </c>
      <c r="Z1738">
        <v>0.99958365833756102</v>
      </c>
      <c r="AA1738">
        <v>25.737055050599899</v>
      </c>
      <c r="AB1738">
        <v>272</v>
      </c>
      <c r="AC1738">
        <v>0.98189421944655897</v>
      </c>
      <c r="AD1738">
        <v>12</v>
      </c>
      <c r="AE1738">
        <v>1.76894388910015E-2</v>
      </c>
      <c r="AF1738">
        <v>2</v>
      </c>
      <c r="AG1738">
        <v>4.1634166243906202E-4</v>
      </c>
      <c r="AH1738">
        <v>4.2471464439634002E-3</v>
      </c>
      <c r="AI1738">
        <v>16</v>
      </c>
      <c r="AJ1738" s="73">
        <v>89.463516058373997</v>
      </c>
      <c r="AK1738">
        <v>285</v>
      </c>
      <c r="AL1738">
        <v>0.99978469149569804</v>
      </c>
      <c r="AM1738">
        <v>0</v>
      </c>
      <c r="AN1738">
        <v>0</v>
      </c>
      <c r="AO1738">
        <v>2.40288132523187E-2</v>
      </c>
      <c r="AP1738">
        <v>1</v>
      </c>
      <c r="AQ1738">
        <v>286</v>
      </c>
      <c r="AR1738">
        <v>1</v>
      </c>
      <c r="AS1738">
        <v>0</v>
      </c>
      <c r="AT1738">
        <v>0</v>
      </c>
      <c r="AU1738">
        <v>0</v>
      </c>
      <c r="AV1738">
        <v>0</v>
      </c>
      <c r="AW1738">
        <v>286</v>
      </c>
      <c r="AX1738">
        <v>0.999999999999999</v>
      </c>
      <c r="AY1738" s="73">
        <v>89.061924628404</v>
      </c>
      <c r="AZ1738">
        <v>285</v>
      </c>
      <c r="BA1738">
        <v>0.99978469149569804</v>
      </c>
      <c r="BB1738">
        <v>279</v>
      </c>
      <c r="BC1738">
        <v>0.90940906306693003</v>
      </c>
      <c r="BD1738">
        <v>6</v>
      </c>
      <c r="BE1738">
        <v>6.6562123680751206E-2</v>
      </c>
      <c r="BF1738">
        <v>92.646855004952997</v>
      </c>
      <c r="BG1738">
        <v>93.177853499321898</v>
      </c>
      <c r="BH1738">
        <v>89.061924628404</v>
      </c>
      <c r="BI1738">
        <v>89.463516058373997</v>
      </c>
    </row>
    <row r="1739" spans="1:61" x14ac:dyDescent="0.25">
      <c r="A1739" s="10" t="str">
        <f>VLOOKUP(D1739,'Index-Relations'!E:F,2,FALSE)</f>
        <v>ESG</v>
      </c>
      <c r="B1739" t="s">
        <v>3450</v>
      </c>
      <c r="C1739" s="53" t="s">
        <v>2767</v>
      </c>
      <c r="D1739" s="59" t="s">
        <v>3243</v>
      </c>
      <c r="E1739" s="59" t="s">
        <v>5155</v>
      </c>
      <c r="F1739" t="s">
        <v>655</v>
      </c>
      <c r="G1739" t="s">
        <v>654</v>
      </c>
      <c r="H1739" t="s">
        <v>656</v>
      </c>
      <c r="I1739" s="52">
        <v>45413</v>
      </c>
      <c r="J1739" t="s">
        <v>2457</v>
      </c>
      <c r="K1739">
        <v>286</v>
      </c>
      <c r="L1739" s="73">
        <v>92.697348233642998</v>
      </c>
      <c r="M1739">
        <v>285</v>
      </c>
      <c r="N1739">
        <v>0.99978135467894702</v>
      </c>
      <c r="O1739" s="73">
        <v>93.170715964689904</v>
      </c>
      <c r="P1739">
        <v>285</v>
      </c>
      <c r="Q1739">
        <v>0.99978135467894702</v>
      </c>
      <c r="R1739">
        <v>282</v>
      </c>
      <c r="S1739">
        <v>0.99866601379110698</v>
      </c>
      <c r="T1739">
        <v>29.798520607214499</v>
      </c>
      <c r="U1739">
        <v>0.59351497806188802</v>
      </c>
      <c r="V1739">
        <v>200</v>
      </c>
      <c r="W1739">
        <v>5.6892270038574402E-2</v>
      </c>
      <c r="X1739">
        <v>28</v>
      </c>
      <c r="Y1739">
        <v>284</v>
      </c>
      <c r="Z1739">
        <v>0.99956283101736498</v>
      </c>
      <c r="AA1739">
        <v>26.7479711463012</v>
      </c>
      <c r="AB1739">
        <v>272</v>
      </c>
      <c r="AC1739">
        <v>0.98198265877800095</v>
      </c>
      <c r="AD1739">
        <v>12</v>
      </c>
      <c r="AE1739">
        <v>1.7580172239364401E-2</v>
      </c>
      <c r="AF1739">
        <v>2</v>
      </c>
      <c r="AG1739">
        <v>4.3716898263462101E-4</v>
      </c>
      <c r="AH1739">
        <v>3.9517063353878999E-3</v>
      </c>
      <c r="AI1739">
        <v>16</v>
      </c>
      <c r="AJ1739" s="73">
        <v>89.488458023357893</v>
      </c>
      <c r="AK1739">
        <v>285</v>
      </c>
      <c r="AL1739">
        <v>0.99978135467894702</v>
      </c>
      <c r="AM1739">
        <v>0</v>
      </c>
      <c r="AN1739">
        <v>0</v>
      </c>
      <c r="AO1739">
        <v>2.3797434220418301E-2</v>
      </c>
      <c r="AP1739">
        <v>1</v>
      </c>
      <c r="AQ1739">
        <v>285</v>
      </c>
      <c r="AR1739">
        <v>0.99978135467894702</v>
      </c>
      <c r="AS1739">
        <v>0</v>
      </c>
      <c r="AT1739">
        <v>0</v>
      </c>
      <c r="AU1739">
        <v>0</v>
      </c>
      <c r="AV1739">
        <v>0</v>
      </c>
      <c r="AW1739">
        <v>285</v>
      </c>
      <c r="AX1739">
        <v>0.99978135467894702</v>
      </c>
      <c r="AY1739" s="73">
        <v>89.180190500481004</v>
      </c>
      <c r="AZ1739">
        <v>285</v>
      </c>
      <c r="BA1739">
        <v>0.99978135467894702</v>
      </c>
      <c r="BB1739">
        <v>277</v>
      </c>
      <c r="BC1739">
        <v>0.947660579865513</v>
      </c>
      <c r="BD1739">
        <v>7</v>
      </c>
      <c r="BE1739">
        <v>2.8323340593015299E-2</v>
      </c>
      <c r="BF1739">
        <v>92.697348233642998</v>
      </c>
      <c r="BG1739">
        <v>93.170715964689904</v>
      </c>
      <c r="BH1739">
        <v>89.180190500481004</v>
      </c>
      <c r="BI1739">
        <v>89.488458023357893</v>
      </c>
    </row>
    <row r="1740" spans="1:61" x14ac:dyDescent="0.25">
      <c r="A1740" s="10" t="str">
        <f>VLOOKUP(D1740,'Index-Relations'!E:F,2,FALSE)</f>
        <v>ESG</v>
      </c>
      <c r="B1740" t="s">
        <v>3450</v>
      </c>
      <c r="C1740" s="53" t="s">
        <v>2768</v>
      </c>
      <c r="D1740" s="59" t="s">
        <v>3243</v>
      </c>
      <c r="E1740" s="59" t="s">
        <v>5156</v>
      </c>
      <c r="F1740" t="s">
        <v>655</v>
      </c>
      <c r="G1740" t="s">
        <v>654</v>
      </c>
      <c r="H1740" t="s">
        <v>656</v>
      </c>
      <c r="I1740" s="52">
        <v>45383</v>
      </c>
      <c r="J1740" t="s">
        <v>2457</v>
      </c>
      <c r="K1740">
        <v>287</v>
      </c>
      <c r="L1740">
        <v>94.565688178712506</v>
      </c>
      <c r="M1740">
        <v>286</v>
      </c>
      <c r="N1740">
        <v>0.99979811325244505</v>
      </c>
      <c r="O1740">
        <v>94.674480694197797</v>
      </c>
      <c r="P1740">
        <v>286</v>
      </c>
      <c r="Q1740">
        <v>0.99979811325244505</v>
      </c>
      <c r="R1740">
        <v>283</v>
      </c>
      <c r="S1740">
        <v>0.99870705807459004</v>
      </c>
      <c r="T1740">
        <v>29.6774384331659</v>
      </c>
      <c r="U1740">
        <v>0.58895692007890099</v>
      </c>
      <c r="V1740">
        <v>201</v>
      </c>
      <c r="W1740">
        <v>5.69732339773735E-2</v>
      </c>
      <c r="X1740">
        <v>28</v>
      </c>
      <c r="Y1740">
        <v>285</v>
      </c>
      <c r="Z1740">
        <v>0.99954941303416101</v>
      </c>
      <c r="AA1740">
        <v>25.826940097857999</v>
      </c>
      <c r="AB1740">
        <v>273</v>
      </c>
      <c r="AC1740">
        <v>0.98132318577980804</v>
      </c>
      <c r="AD1740">
        <v>12</v>
      </c>
      <c r="AE1740">
        <v>1.8226227254353401E-2</v>
      </c>
      <c r="AF1740">
        <v>2</v>
      </c>
      <c r="AG1740">
        <v>4.5058696583797801E-4</v>
      </c>
      <c r="AH1740">
        <v>3.9704130851537E-3</v>
      </c>
      <c r="AI1740">
        <v>16</v>
      </c>
      <c r="AJ1740">
        <v>92.623356735134706</v>
      </c>
      <c r="AK1740">
        <v>286</v>
      </c>
      <c r="AL1740">
        <v>0.99979811325244505</v>
      </c>
      <c r="AM1740">
        <v>0</v>
      </c>
      <c r="AN1740">
        <v>0</v>
      </c>
      <c r="AO1740">
        <v>2.0057041383143001E-2</v>
      </c>
      <c r="AP1740">
        <v>1</v>
      </c>
      <c r="AQ1740">
        <v>286</v>
      </c>
      <c r="AR1740">
        <v>0.99979811325244505</v>
      </c>
      <c r="AS1740">
        <v>0</v>
      </c>
      <c r="AT1740">
        <v>0</v>
      </c>
      <c r="AU1740">
        <v>0</v>
      </c>
      <c r="AV1740">
        <v>0</v>
      </c>
      <c r="AW1740">
        <v>286</v>
      </c>
      <c r="AX1740">
        <v>0.99979811325244505</v>
      </c>
      <c r="AY1740">
        <v>93.034729175362997</v>
      </c>
      <c r="AZ1740">
        <v>286</v>
      </c>
      <c r="BA1740">
        <v>0.99979811325244505</v>
      </c>
      <c r="BB1740">
        <v>278</v>
      </c>
      <c r="BC1740">
        <v>0.95058558540711202</v>
      </c>
      <c r="BD1740">
        <v>7</v>
      </c>
      <c r="BE1740">
        <v>2.9155486462189399E-2</v>
      </c>
      <c r="BF1740">
        <v>92.933906933416907</v>
      </c>
      <c r="BG1740">
        <v>93.167377364306006</v>
      </c>
      <c r="BH1740">
        <v>89.804449690978899</v>
      </c>
      <c r="BI1740">
        <v>89.579846302631907</v>
      </c>
    </row>
    <row r="1741" spans="1:61" x14ac:dyDescent="0.25">
      <c r="A1741" s="10" t="str">
        <f>VLOOKUP(D1741,'Index-Relations'!E:F,2,FALSE)</f>
        <v>ESG</v>
      </c>
      <c r="B1741" t="s">
        <v>3450</v>
      </c>
      <c r="C1741" s="53" t="s">
        <v>2769</v>
      </c>
      <c r="D1741" s="59" t="s">
        <v>3243</v>
      </c>
      <c r="E1741" s="59" t="s">
        <v>5157</v>
      </c>
      <c r="F1741" t="s">
        <v>655</v>
      </c>
      <c r="G1741" t="s">
        <v>654</v>
      </c>
      <c r="H1741" t="s">
        <v>656</v>
      </c>
      <c r="I1741" s="52">
        <v>45352</v>
      </c>
      <c r="J1741" t="s">
        <v>2457</v>
      </c>
      <c r="K1741">
        <v>287</v>
      </c>
      <c r="L1741">
        <v>94.646224340657298</v>
      </c>
      <c r="M1741">
        <v>286</v>
      </c>
      <c r="N1741">
        <v>0.99979955465914605</v>
      </c>
      <c r="O1741">
        <v>94.660982757486494</v>
      </c>
      <c r="P1741">
        <v>286</v>
      </c>
      <c r="Q1741">
        <v>0.99979955465914605</v>
      </c>
      <c r="R1741">
        <v>283</v>
      </c>
      <c r="S1741">
        <v>0.99882010820698197</v>
      </c>
      <c r="T1741">
        <v>29.517280629686301</v>
      </c>
      <c r="U1741">
        <v>0.55241091314664503</v>
      </c>
      <c r="V1741">
        <v>196</v>
      </c>
      <c r="W1741">
        <v>4.5077484535107702E-2</v>
      </c>
      <c r="X1741">
        <v>23</v>
      </c>
      <c r="Y1741">
        <v>285</v>
      </c>
      <c r="Z1741">
        <v>0.99958889892482705</v>
      </c>
      <c r="AA1741">
        <v>27.987438477158001</v>
      </c>
      <c r="AB1741">
        <v>273</v>
      </c>
      <c r="AC1741">
        <v>0.98149904182748704</v>
      </c>
      <c r="AD1741">
        <v>12</v>
      </c>
      <c r="AE1741">
        <v>1.8089857097339599E-2</v>
      </c>
      <c r="AF1741">
        <v>2</v>
      </c>
      <c r="AG1741">
        <v>4.1110107517280199E-4</v>
      </c>
      <c r="AH1741">
        <v>1.5588183063752999E-3</v>
      </c>
      <c r="AI1741">
        <v>7</v>
      </c>
      <c r="AJ1741">
        <v>92.702298719778</v>
      </c>
      <c r="AK1741">
        <v>286</v>
      </c>
      <c r="AL1741">
        <v>0.99979955465914605</v>
      </c>
      <c r="AM1741">
        <v>0</v>
      </c>
      <c r="AN1741">
        <v>0</v>
      </c>
      <c r="AO1741">
        <v>1.8906180776357601E-2</v>
      </c>
      <c r="AP1741">
        <v>1</v>
      </c>
      <c r="AQ1741">
        <v>286</v>
      </c>
      <c r="AR1741">
        <v>0.99979955465914605</v>
      </c>
      <c r="AS1741">
        <v>0</v>
      </c>
      <c r="AT1741">
        <v>0</v>
      </c>
      <c r="AU1741">
        <v>0</v>
      </c>
      <c r="AV1741">
        <v>0</v>
      </c>
      <c r="AW1741">
        <v>286</v>
      </c>
      <c r="AX1741">
        <v>0.99979955465914605</v>
      </c>
      <c r="AY1741">
        <v>93.196795509481902</v>
      </c>
      <c r="AZ1741">
        <v>286</v>
      </c>
      <c r="BA1741">
        <v>0.99979955465914605</v>
      </c>
      <c r="BB1741">
        <v>278</v>
      </c>
      <c r="BC1741">
        <v>0.95225937906109004</v>
      </c>
      <c r="BD1741">
        <v>7</v>
      </c>
      <c r="BE1741">
        <v>2.8633994821697699E-2</v>
      </c>
      <c r="BF1741">
        <v>93.030540063149999</v>
      </c>
      <c r="BG1741">
        <v>93.160686285555997</v>
      </c>
      <c r="BH1741">
        <v>90.044122762536006</v>
      </c>
      <c r="BI1741">
        <v>89.620189049033897</v>
      </c>
    </row>
    <row r="1742" spans="1:61" x14ac:dyDescent="0.25">
      <c r="A1742" s="10" t="str">
        <f>VLOOKUP(D1742,'Index-Relations'!E:F,2,FALSE)</f>
        <v>ESG</v>
      </c>
      <c r="B1742" t="s">
        <v>3450</v>
      </c>
      <c r="C1742" s="53" t="s">
        <v>2770</v>
      </c>
      <c r="D1742" s="59" t="s">
        <v>3243</v>
      </c>
      <c r="E1742" s="59" t="s">
        <v>5158</v>
      </c>
      <c r="F1742" t="s">
        <v>655</v>
      </c>
      <c r="G1742" t="s">
        <v>654</v>
      </c>
      <c r="H1742" t="s">
        <v>656</v>
      </c>
      <c r="I1742" s="52">
        <v>45323</v>
      </c>
      <c r="J1742" t="s">
        <v>2457</v>
      </c>
      <c r="K1742">
        <v>287</v>
      </c>
      <c r="L1742">
        <v>94.727334393850597</v>
      </c>
      <c r="M1742">
        <v>286</v>
      </c>
      <c r="N1742">
        <v>1</v>
      </c>
      <c r="O1742">
        <v>94.627142271153801</v>
      </c>
      <c r="P1742">
        <v>286</v>
      </c>
      <c r="Q1742">
        <v>1</v>
      </c>
      <c r="R1742">
        <v>283</v>
      </c>
      <c r="S1742">
        <v>0.99909661382593895</v>
      </c>
      <c r="T1742">
        <v>29.4664568980007</v>
      </c>
      <c r="U1742">
        <v>0.54261199139786198</v>
      </c>
      <c r="V1742">
        <v>195</v>
      </c>
      <c r="W1742">
        <v>4.2847042022982201E-2</v>
      </c>
      <c r="X1742">
        <v>24</v>
      </c>
      <c r="Y1742">
        <v>285</v>
      </c>
      <c r="Z1742">
        <v>0.99981236138295304</v>
      </c>
      <c r="AA1742">
        <v>26.319021208147099</v>
      </c>
      <c r="AB1742">
        <v>273</v>
      </c>
      <c r="AC1742">
        <v>0.98016468494280096</v>
      </c>
      <c r="AD1742">
        <v>12</v>
      </c>
      <c r="AE1742">
        <v>1.9647676440151501E-2</v>
      </c>
      <c r="AF1742">
        <v>2</v>
      </c>
      <c r="AG1742">
        <v>1.87638617046594E-4</v>
      </c>
      <c r="AH1742">
        <v>1.74822447771997E-3</v>
      </c>
      <c r="AI1742">
        <v>8</v>
      </c>
      <c r="AJ1742">
        <v>92.801345993847406</v>
      </c>
      <c r="AK1742">
        <v>286</v>
      </c>
      <c r="AL1742">
        <v>1</v>
      </c>
      <c r="AM1742">
        <v>0</v>
      </c>
      <c r="AN1742">
        <v>0</v>
      </c>
      <c r="AO1742">
        <v>1.8830729745703E-2</v>
      </c>
      <c r="AP1742">
        <v>1</v>
      </c>
      <c r="AQ1742">
        <v>286</v>
      </c>
      <c r="AR1742">
        <v>1</v>
      </c>
      <c r="AS1742">
        <v>0</v>
      </c>
      <c r="AT1742">
        <v>0</v>
      </c>
      <c r="AU1742">
        <v>0</v>
      </c>
      <c r="AV1742">
        <v>0</v>
      </c>
      <c r="AW1742">
        <v>286</v>
      </c>
      <c r="AX1742">
        <v>0.999999999999999</v>
      </c>
      <c r="AY1742">
        <v>93.327789670251803</v>
      </c>
      <c r="AZ1742">
        <v>286</v>
      </c>
      <c r="BA1742">
        <v>1</v>
      </c>
      <c r="BB1742">
        <v>278</v>
      </c>
      <c r="BC1742">
        <v>0.95029207903245905</v>
      </c>
      <c r="BD1742">
        <v>7</v>
      </c>
      <c r="BE1742">
        <v>3.0877191221836998E-2</v>
      </c>
      <c r="BF1742">
        <v>93.176125697998998</v>
      </c>
      <c r="BG1742">
        <v>93.172586384862001</v>
      </c>
      <c r="BH1742">
        <v>90.182441829214994</v>
      </c>
      <c r="BI1742">
        <v>89.888164319669997</v>
      </c>
    </row>
    <row r="1743" spans="1:61" x14ac:dyDescent="0.25">
      <c r="A1743" s="10" t="str">
        <f>VLOOKUP(D1743,'Index-Relations'!E:F,2,FALSE)</f>
        <v>ESG</v>
      </c>
      <c r="B1743" t="s">
        <v>3450</v>
      </c>
      <c r="C1743" s="53" t="s">
        <v>2760</v>
      </c>
      <c r="D1743" s="59" t="s">
        <v>2814</v>
      </c>
      <c r="E1743" s="59" t="s">
        <v>5159</v>
      </c>
      <c r="F1743" t="s">
        <v>659</v>
      </c>
      <c r="G1743" t="s">
        <v>658</v>
      </c>
      <c r="H1743" t="s">
        <v>660</v>
      </c>
      <c r="I1743" s="52">
        <v>45658</v>
      </c>
      <c r="J1743" t="s">
        <v>2457</v>
      </c>
      <c r="K1743">
        <v>321</v>
      </c>
      <c r="L1743" s="73">
        <v>93.303425396210002</v>
      </c>
      <c r="M1743">
        <v>319</v>
      </c>
      <c r="N1743">
        <v>0.99958213282254005</v>
      </c>
      <c r="O1743" s="73">
        <v>93.609413673123001</v>
      </c>
      <c r="P1743">
        <v>319</v>
      </c>
      <c r="Q1743">
        <v>0.99958213282254005</v>
      </c>
      <c r="R1743">
        <v>315</v>
      </c>
      <c r="S1743">
        <v>0.998394489277318</v>
      </c>
      <c r="T1743">
        <v>32.865569851373003</v>
      </c>
      <c r="U1743">
        <v>0.63766644310200604</v>
      </c>
      <c r="V1743">
        <v>230</v>
      </c>
      <c r="W1743">
        <v>8.3710179188612094E-2</v>
      </c>
      <c r="X1743">
        <v>41</v>
      </c>
      <c r="Y1743">
        <v>319</v>
      </c>
      <c r="Z1743">
        <v>0.99958213282254105</v>
      </c>
      <c r="AA1743">
        <v>35.212819266901903</v>
      </c>
      <c r="AB1743">
        <v>304</v>
      </c>
      <c r="AC1743">
        <v>0.97095956933941396</v>
      </c>
      <c r="AD1743">
        <v>15</v>
      </c>
      <c r="AE1743">
        <v>2.86225634831269E-2</v>
      </c>
      <c r="AF1743">
        <v>2</v>
      </c>
      <c r="AG1743">
        <v>4.17867177459119E-4</v>
      </c>
      <c r="AH1743">
        <v>4.8550953507472501E-3</v>
      </c>
      <c r="AI1743">
        <v>22</v>
      </c>
      <c r="AJ1743" s="73">
        <v>89.422599710956902</v>
      </c>
      <c r="AK1743">
        <v>319</v>
      </c>
      <c r="AL1743">
        <v>0.99958213282254005</v>
      </c>
      <c r="AM1743">
        <v>0</v>
      </c>
      <c r="AN1743">
        <v>0</v>
      </c>
      <c r="AO1743">
        <v>4.31535770512722E-2</v>
      </c>
      <c r="AP1743">
        <v>3</v>
      </c>
      <c r="AQ1743">
        <v>320</v>
      </c>
      <c r="AR1743">
        <v>0.99974254065541301</v>
      </c>
      <c r="AS1743">
        <v>2.6882784909875501E-2</v>
      </c>
      <c r="AT1743">
        <v>5</v>
      </c>
      <c r="AU1743">
        <v>7.1851489602245096E-4</v>
      </c>
      <c r="AV1743">
        <v>1</v>
      </c>
      <c r="AW1743">
        <v>320</v>
      </c>
      <c r="AX1743">
        <v>0.99974254065541301</v>
      </c>
      <c r="AY1743" s="73">
        <v>90.548508114419903</v>
      </c>
      <c r="AZ1743">
        <v>319</v>
      </c>
      <c r="BA1743">
        <v>0.99958213282254005</v>
      </c>
      <c r="BB1743">
        <v>309</v>
      </c>
      <c r="BC1743">
        <v>0.939463528088755</v>
      </c>
      <c r="BD1743">
        <v>8</v>
      </c>
      <c r="BE1743">
        <v>1.7125435515385101E-2</v>
      </c>
      <c r="BF1743">
        <v>93.303425396210002</v>
      </c>
      <c r="BG1743">
        <v>93.609413673123001</v>
      </c>
      <c r="BH1743">
        <v>90.548508114419903</v>
      </c>
      <c r="BI1743">
        <v>89.422599710956902</v>
      </c>
    </row>
    <row r="1744" spans="1:61" x14ac:dyDescent="0.25">
      <c r="A1744" s="10" t="str">
        <f>VLOOKUP(D1744,'Index-Relations'!E:F,2,FALSE)</f>
        <v>ESG</v>
      </c>
      <c r="B1744" t="s">
        <v>3450</v>
      </c>
      <c r="C1744" s="53" t="s">
        <v>2761</v>
      </c>
      <c r="D1744" s="59" t="s">
        <v>2814</v>
      </c>
      <c r="E1744" s="59" t="s">
        <v>5160</v>
      </c>
      <c r="F1744" t="s">
        <v>659</v>
      </c>
      <c r="G1744" t="s">
        <v>658</v>
      </c>
      <c r="H1744" t="s">
        <v>660</v>
      </c>
      <c r="I1744" s="52">
        <v>45628</v>
      </c>
      <c r="J1744" t="s">
        <v>2457</v>
      </c>
      <c r="K1744">
        <v>326</v>
      </c>
      <c r="L1744" s="73">
        <v>91.294053848254904</v>
      </c>
      <c r="M1744">
        <v>323</v>
      </c>
      <c r="N1744">
        <v>0.99961324151804698</v>
      </c>
      <c r="O1744" s="73">
        <v>92.984874159565905</v>
      </c>
      <c r="P1744">
        <v>323</v>
      </c>
      <c r="Q1744">
        <v>0.99961324151804698</v>
      </c>
      <c r="R1744">
        <v>320</v>
      </c>
      <c r="S1744">
        <v>0.99888315609889999</v>
      </c>
      <c r="T1744">
        <v>30.4017610551122</v>
      </c>
      <c r="U1744">
        <v>0.58382914305340095</v>
      </c>
      <c r="V1744">
        <v>233</v>
      </c>
      <c r="W1744">
        <v>7.6232476696400694E-2</v>
      </c>
      <c r="X1744">
        <v>43</v>
      </c>
      <c r="Y1744">
        <v>323</v>
      </c>
      <c r="Z1744">
        <v>0.99961324151804798</v>
      </c>
      <c r="AA1744">
        <v>26.823570496368902</v>
      </c>
      <c r="AB1744">
        <v>308</v>
      </c>
      <c r="AC1744">
        <v>0.96380215152204196</v>
      </c>
      <c r="AD1744">
        <v>15</v>
      </c>
      <c r="AE1744">
        <v>3.58110899960059E-2</v>
      </c>
      <c r="AF1744">
        <v>3</v>
      </c>
      <c r="AG1744">
        <v>3.8675848195198598E-4</v>
      </c>
      <c r="AH1744">
        <v>5.67238005673751E-3</v>
      </c>
      <c r="AI1744">
        <v>22</v>
      </c>
      <c r="AJ1744" s="73">
        <v>88.457513820515999</v>
      </c>
      <c r="AK1744">
        <v>323</v>
      </c>
      <c r="AL1744">
        <v>0.99961324151804698</v>
      </c>
      <c r="AM1744">
        <v>0</v>
      </c>
      <c r="AN1744">
        <v>0</v>
      </c>
      <c r="AO1744">
        <v>3.1575270808524097E-2</v>
      </c>
      <c r="AP1744">
        <v>3</v>
      </c>
      <c r="AQ1744">
        <v>325</v>
      </c>
      <c r="AR1744">
        <v>0.99977826184569196</v>
      </c>
      <c r="AS1744">
        <v>1.9532643574696001E-2</v>
      </c>
      <c r="AT1744">
        <v>5</v>
      </c>
      <c r="AU1744">
        <v>1.50457780651156E-2</v>
      </c>
      <c r="AV1744">
        <v>1</v>
      </c>
      <c r="AW1744">
        <v>325</v>
      </c>
      <c r="AX1744">
        <v>0.99977826184569196</v>
      </c>
      <c r="AY1744" s="73">
        <v>86.130062495076004</v>
      </c>
      <c r="AZ1744">
        <v>323</v>
      </c>
      <c r="BA1744">
        <v>0.99961324151804698</v>
      </c>
      <c r="BB1744">
        <v>312</v>
      </c>
      <c r="BC1744">
        <v>0.89934523629489505</v>
      </c>
      <c r="BD1744">
        <v>10</v>
      </c>
      <c r="BE1744">
        <v>6.8857754742273403E-2</v>
      </c>
      <c r="BF1744">
        <v>91.294053848254904</v>
      </c>
      <c r="BG1744">
        <v>92.984874159565905</v>
      </c>
      <c r="BH1744">
        <v>86.130062495076004</v>
      </c>
      <c r="BI1744">
        <v>88.457513820515999</v>
      </c>
    </row>
    <row r="1745" spans="1:61" x14ac:dyDescent="0.25">
      <c r="A1745" s="10" t="str">
        <f>VLOOKUP(D1745,'Index-Relations'!E:F,2,FALSE)</f>
        <v>ESG</v>
      </c>
      <c r="B1745" t="s">
        <v>3450</v>
      </c>
      <c r="C1745" s="53" t="s">
        <v>2762</v>
      </c>
      <c r="D1745" s="59" t="s">
        <v>2814</v>
      </c>
      <c r="E1745" s="59" t="s">
        <v>5161</v>
      </c>
      <c r="F1745" t="s">
        <v>659</v>
      </c>
      <c r="G1745" t="s">
        <v>658</v>
      </c>
      <c r="H1745" t="s">
        <v>660</v>
      </c>
      <c r="I1745" s="52">
        <v>45597</v>
      </c>
      <c r="J1745" t="s">
        <v>2457</v>
      </c>
      <c r="K1745">
        <v>326</v>
      </c>
      <c r="L1745" s="73">
        <v>91.351512350842</v>
      </c>
      <c r="M1745">
        <v>323</v>
      </c>
      <c r="N1745">
        <v>0.99957257629892105</v>
      </c>
      <c r="O1745" s="73">
        <v>93.021292517085897</v>
      </c>
      <c r="P1745">
        <v>323</v>
      </c>
      <c r="Q1745">
        <v>0.99957257629892105</v>
      </c>
      <c r="R1745">
        <v>320</v>
      </c>
      <c r="S1745">
        <v>0.99881413442198896</v>
      </c>
      <c r="T1745">
        <v>30.770481933812501</v>
      </c>
      <c r="U1745">
        <v>0.58523421007069498</v>
      </c>
      <c r="V1745">
        <v>232</v>
      </c>
      <c r="W1745">
        <v>7.7128488006231705E-2</v>
      </c>
      <c r="X1745">
        <v>43</v>
      </c>
      <c r="Y1745">
        <v>323</v>
      </c>
      <c r="Z1745">
        <v>0.99957257629892005</v>
      </c>
      <c r="AA1745">
        <v>27.7029561052498</v>
      </c>
      <c r="AB1745">
        <v>308</v>
      </c>
      <c r="AC1745">
        <v>0.96181119503569001</v>
      </c>
      <c r="AD1745">
        <v>15</v>
      </c>
      <c r="AE1745">
        <v>3.77613812632299E-2</v>
      </c>
      <c r="AF1745">
        <v>3</v>
      </c>
      <c r="AG1745">
        <v>4.2742370107913498E-4</v>
      </c>
      <c r="AH1745">
        <v>8.2387047296552194E-3</v>
      </c>
      <c r="AI1745">
        <v>22</v>
      </c>
      <c r="AJ1745" s="73">
        <v>88.606861693876994</v>
      </c>
      <c r="AK1745">
        <v>323</v>
      </c>
      <c r="AL1745">
        <v>0.99957257629892105</v>
      </c>
      <c r="AM1745">
        <v>0</v>
      </c>
      <c r="AN1745">
        <v>0</v>
      </c>
      <c r="AO1745">
        <v>3.2490314377972097E-2</v>
      </c>
      <c r="AP1745">
        <v>3</v>
      </c>
      <c r="AQ1745">
        <v>325</v>
      </c>
      <c r="AR1745">
        <v>0.99972708659335996</v>
      </c>
      <c r="AS1745">
        <v>1.9905911071190899E-2</v>
      </c>
      <c r="AT1745">
        <v>5</v>
      </c>
      <c r="AU1745">
        <v>1.51209994925271E-2</v>
      </c>
      <c r="AV1745">
        <v>1</v>
      </c>
      <c r="AW1745">
        <v>325</v>
      </c>
      <c r="AX1745">
        <v>0.99972708659335896</v>
      </c>
      <c r="AY1745" s="73">
        <v>86.207735818129905</v>
      </c>
      <c r="AZ1745">
        <v>323</v>
      </c>
      <c r="BA1745">
        <v>0.99957257629892105</v>
      </c>
      <c r="BB1745">
        <v>311</v>
      </c>
      <c r="BC1745">
        <v>0.89149588268188895</v>
      </c>
      <c r="BD1745">
        <v>11</v>
      </c>
      <c r="BE1745">
        <v>7.5740889533498904E-2</v>
      </c>
      <c r="BF1745">
        <v>91.351512350842</v>
      </c>
      <c r="BG1745">
        <v>93.021292517085897</v>
      </c>
      <c r="BH1745">
        <v>86.207735818129905</v>
      </c>
      <c r="BI1745">
        <v>88.606861693876994</v>
      </c>
    </row>
    <row r="1746" spans="1:61" x14ac:dyDescent="0.25">
      <c r="A1746" s="10" t="str">
        <f>VLOOKUP(D1746,'Index-Relations'!E:F,2,FALSE)</f>
        <v>ESG</v>
      </c>
      <c r="B1746" t="s">
        <v>3450</v>
      </c>
      <c r="C1746" s="53" t="s">
        <v>2763</v>
      </c>
      <c r="D1746" s="59" t="s">
        <v>2814</v>
      </c>
      <c r="E1746" s="59" t="s">
        <v>5162</v>
      </c>
      <c r="F1746" t="s">
        <v>659</v>
      </c>
      <c r="G1746" t="s">
        <v>658</v>
      </c>
      <c r="H1746" t="s">
        <v>660</v>
      </c>
      <c r="I1746" s="52">
        <v>45566</v>
      </c>
      <c r="J1746" t="s">
        <v>2457</v>
      </c>
      <c r="K1746">
        <v>326</v>
      </c>
      <c r="L1746" s="73">
        <v>91.402469915547002</v>
      </c>
      <c r="M1746">
        <v>323</v>
      </c>
      <c r="N1746">
        <v>0.99956244545398298</v>
      </c>
      <c r="O1746" s="73">
        <v>93.028255630055995</v>
      </c>
      <c r="P1746">
        <v>323</v>
      </c>
      <c r="Q1746">
        <v>0.99956244545398298</v>
      </c>
      <c r="R1746">
        <v>320</v>
      </c>
      <c r="S1746">
        <v>0.99875191496023696</v>
      </c>
      <c r="T1746">
        <v>30.633620988070799</v>
      </c>
      <c r="U1746">
        <v>0.58580351048842305</v>
      </c>
      <c r="V1746">
        <v>232</v>
      </c>
      <c r="W1746">
        <v>7.8060971748252495E-2</v>
      </c>
      <c r="X1746">
        <v>43</v>
      </c>
      <c r="Y1746">
        <v>323</v>
      </c>
      <c r="Z1746">
        <v>0.99956244545398398</v>
      </c>
      <c r="AA1746">
        <v>27.289935155927601</v>
      </c>
      <c r="AB1746">
        <v>309</v>
      </c>
      <c r="AC1746">
        <v>0.96687877624926899</v>
      </c>
      <c r="AD1746">
        <v>14</v>
      </c>
      <c r="AE1746">
        <v>3.2683669204714098E-2</v>
      </c>
      <c r="AF1746">
        <v>3</v>
      </c>
      <c r="AG1746">
        <v>4.3755454601685602E-4</v>
      </c>
      <c r="AH1746">
        <v>5.6547537400729797E-3</v>
      </c>
      <c r="AI1746">
        <v>22</v>
      </c>
      <c r="AJ1746" s="73">
        <v>88.719443016282</v>
      </c>
      <c r="AK1746">
        <v>323</v>
      </c>
      <c r="AL1746">
        <v>0.99956244545398298</v>
      </c>
      <c r="AM1746">
        <v>0</v>
      </c>
      <c r="AN1746">
        <v>0</v>
      </c>
      <c r="AO1746">
        <v>3.42923210876276E-2</v>
      </c>
      <c r="AP1746">
        <v>3</v>
      </c>
      <c r="AQ1746">
        <v>325</v>
      </c>
      <c r="AR1746">
        <v>0.99971403012611704</v>
      </c>
      <c r="AS1746">
        <v>1.9983147124702699E-2</v>
      </c>
      <c r="AT1746">
        <v>5</v>
      </c>
      <c r="AU1746">
        <v>1.3367029952537E-2</v>
      </c>
      <c r="AV1746">
        <v>1</v>
      </c>
      <c r="AW1746">
        <v>325</v>
      </c>
      <c r="AX1746">
        <v>0.99971403012611704</v>
      </c>
      <c r="AY1746" s="73">
        <v>86.252805692623994</v>
      </c>
      <c r="AZ1746">
        <v>323</v>
      </c>
      <c r="BA1746">
        <v>0.99956244545398298</v>
      </c>
      <c r="BB1746">
        <v>311</v>
      </c>
      <c r="BC1746">
        <v>0.88933327944372598</v>
      </c>
      <c r="BD1746">
        <v>11</v>
      </c>
      <c r="BE1746">
        <v>7.6088429594763904E-2</v>
      </c>
      <c r="BF1746">
        <v>91.402469915547002</v>
      </c>
      <c r="BG1746">
        <v>93.028255630055995</v>
      </c>
      <c r="BH1746">
        <v>86.252805692623994</v>
      </c>
      <c r="BI1746">
        <v>88.719443016282</v>
      </c>
    </row>
    <row r="1747" spans="1:61" x14ac:dyDescent="0.25">
      <c r="A1747" s="10" t="str">
        <f>VLOOKUP(D1747,'Index-Relations'!E:F,2,FALSE)</f>
        <v>ESG</v>
      </c>
      <c r="B1747" t="s">
        <v>3450</v>
      </c>
      <c r="C1747" s="53" t="s">
        <v>2764</v>
      </c>
      <c r="D1747" s="59" t="s">
        <v>2814</v>
      </c>
      <c r="E1747" s="59" t="s">
        <v>5163</v>
      </c>
      <c r="F1747" t="s">
        <v>659</v>
      </c>
      <c r="G1747" t="s">
        <v>658</v>
      </c>
      <c r="H1747" t="s">
        <v>660</v>
      </c>
      <c r="I1747" s="52">
        <v>45537</v>
      </c>
      <c r="J1747" t="s">
        <v>2457</v>
      </c>
      <c r="K1747">
        <v>325</v>
      </c>
      <c r="L1747" s="73">
        <v>91.774672641522002</v>
      </c>
      <c r="M1747">
        <v>323</v>
      </c>
      <c r="N1747">
        <v>0.99983346044386101</v>
      </c>
      <c r="O1747" s="73">
        <v>93.004989106359005</v>
      </c>
      <c r="P1747">
        <v>323</v>
      </c>
      <c r="Q1747">
        <v>0.99983346044386101</v>
      </c>
      <c r="R1747">
        <v>320</v>
      </c>
      <c r="S1747">
        <v>0.99913072524143998</v>
      </c>
      <c r="T1747">
        <v>30.765228203750102</v>
      </c>
      <c r="U1747">
        <v>0.58977692700958795</v>
      </c>
      <c r="V1747">
        <v>232</v>
      </c>
      <c r="W1747">
        <v>7.8930912079111404E-2</v>
      </c>
      <c r="X1747">
        <v>43</v>
      </c>
      <c r="Y1747">
        <v>323</v>
      </c>
      <c r="Z1747">
        <v>0.99983346044386001</v>
      </c>
      <c r="AA1747">
        <v>28.993623314901399</v>
      </c>
      <c r="AB1747">
        <v>308</v>
      </c>
      <c r="AC1747">
        <v>0.962932266182145</v>
      </c>
      <c r="AD1747">
        <v>15</v>
      </c>
      <c r="AE1747">
        <v>3.6901194261714898E-2</v>
      </c>
      <c r="AF1747">
        <v>2</v>
      </c>
      <c r="AG1747">
        <v>1.66539556139544E-4</v>
      </c>
      <c r="AH1747">
        <v>5.6747248798610902E-3</v>
      </c>
      <c r="AI1747">
        <v>21</v>
      </c>
      <c r="AJ1747" s="73">
        <v>89.367091731412003</v>
      </c>
      <c r="AK1747">
        <v>323</v>
      </c>
      <c r="AL1747">
        <v>0.99983346044386101</v>
      </c>
      <c r="AM1747">
        <v>0</v>
      </c>
      <c r="AN1747">
        <v>0</v>
      </c>
      <c r="AO1747">
        <v>3.0684972201232699E-2</v>
      </c>
      <c r="AP1747">
        <v>3</v>
      </c>
      <c r="AQ1747">
        <v>325</v>
      </c>
      <c r="AR1747">
        <v>1</v>
      </c>
      <c r="AS1747">
        <v>2.01774490567426E-2</v>
      </c>
      <c r="AT1747">
        <v>5</v>
      </c>
      <c r="AU1747">
        <v>1.39016049615488E-2</v>
      </c>
      <c r="AV1747">
        <v>1</v>
      </c>
      <c r="AW1747">
        <v>325</v>
      </c>
      <c r="AX1747">
        <v>0.999999999999999</v>
      </c>
      <c r="AY1747" s="73">
        <v>86.857387599514993</v>
      </c>
      <c r="AZ1747">
        <v>323</v>
      </c>
      <c r="BA1747">
        <v>0.99983346044386101</v>
      </c>
      <c r="BB1747">
        <v>311</v>
      </c>
      <c r="BC1747">
        <v>0.89118656728718104</v>
      </c>
      <c r="BD1747">
        <v>11</v>
      </c>
      <c r="BE1747">
        <v>7.8128460511586104E-2</v>
      </c>
      <c r="BF1747">
        <v>91.774672641522002</v>
      </c>
      <c r="BG1747">
        <v>93.004989106359005</v>
      </c>
      <c r="BH1747">
        <v>86.857387599514993</v>
      </c>
      <c r="BI1747">
        <v>89.367091731412003</v>
      </c>
    </row>
    <row r="1748" spans="1:61" x14ac:dyDescent="0.25">
      <c r="A1748" s="10" t="str">
        <f>VLOOKUP(D1748,'Index-Relations'!E:F,2,FALSE)</f>
        <v>ESG</v>
      </c>
      <c r="B1748" t="s">
        <v>3450</v>
      </c>
      <c r="C1748" s="53" t="s">
        <v>3350</v>
      </c>
      <c r="D1748" s="59" t="s">
        <v>2814</v>
      </c>
      <c r="E1748" s="59" t="s">
        <v>5164</v>
      </c>
      <c r="F1748" t="s">
        <v>659</v>
      </c>
      <c r="G1748" t="s">
        <v>658</v>
      </c>
      <c r="H1748" t="s">
        <v>660</v>
      </c>
      <c r="I1748" s="52">
        <v>45505</v>
      </c>
      <c r="J1748" t="s">
        <v>2457</v>
      </c>
      <c r="K1748">
        <v>325</v>
      </c>
      <c r="L1748" s="73">
        <v>91.922993090797902</v>
      </c>
      <c r="M1748">
        <v>323</v>
      </c>
      <c r="N1748">
        <v>0.99982796894756498</v>
      </c>
      <c r="O1748" s="73">
        <v>93.051606036818001</v>
      </c>
      <c r="P1748">
        <v>323</v>
      </c>
      <c r="Q1748">
        <v>0.99982796894756498</v>
      </c>
      <c r="R1748">
        <v>320</v>
      </c>
      <c r="S1748">
        <v>0.99907443565244003</v>
      </c>
      <c r="T1748">
        <v>30.602638984309898</v>
      </c>
      <c r="U1748">
        <v>0.59889445612131997</v>
      </c>
      <c r="V1748">
        <v>233</v>
      </c>
      <c r="W1748">
        <v>8.4421622251853595E-2</v>
      </c>
      <c r="X1748">
        <v>43</v>
      </c>
      <c r="Y1748">
        <v>323</v>
      </c>
      <c r="Z1748">
        <v>0.99982796894756498</v>
      </c>
      <c r="AA1748">
        <v>29.262393700531501</v>
      </c>
      <c r="AB1748">
        <v>309</v>
      </c>
      <c r="AC1748">
        <v>0.96431414493966905</v>
      </c>
      <c r="AD1748">
        <v>14</v>
      </c>
      <c r="AE1748">
        <v>3.5513824007895801E-2</v>
      </c>
      <c r="AF1748">
        <v>2</v>
      </c>
      <c r="AG1748">
        <v>1.7203105243481599E-4</v>
      </c>
      <c r="AH1748">
        <v>5.71144242416711E-3</v>
      </c>
      <c r="AI1748">
        <v>21</v>
      </c>
      <c r="AJ1748" s="73">
        <v>89.345138611381998</v>
      </c>
      <c r="AK1748">
        <v>323</v>
      </c>
      <c r="AL1748">
        <v>0.99982796894756498</v>
      </c>
      <c r="AM1748">
        <v>0</v>
      </c>
      <c r="AN1748">
        <v>0</v>
      </c>
      <c r="AO1748">
        <v>2.99715137903841E-2</v>
      </c>
      <c r="AP1748">
        <v>3</v>
      </c>
      <c r="AQ1748">
        <v>325</v>
      </c>
      <c r="AR1748">
        <v>0.999999999999999</v>
      </c>
      <c r="AS1748">
        <v>1.9378792761724099E-2</v>
      </c>
      <c r="AT1748">
        <v>5</v>
      </c>
      <c r="AU1748">
        <v>1.33603364296424E-2</v>
      </c>
      <c r="AV1748">
        <v>1</v>
      </c>
      <c r="AW1748">
        <v>324</v>
      </c>
      <c r="AX1748">
        <v>0.99996952596595901</v>
      </c>
      <c r="AY1748" s="73">
        <v>87.216439360278898</v>
      </c>
      <c r="AZ1748">
        <v>323</v>
      </c>
      <c r="BA1748">
        <v>0.99982796894756498</v>
      </c>
      <c r="BB1748">
        <v>312</v>
      </c>
      <c r="BC1748">
        <v>0.89334434528286299</v>
      </c>
      <c r="BD1748">
        <v>10</v>
      </c>
      <c r="BE1748">
        <v>7.6684140926752506E-2</v>
      </c>
      <c r="BF1748">
        <v>91.922993090797902</v>
      </c>
      <c r="BG1748">
        <v>93.051606036818001</v>
      </c>
      <c r="BH1748">
        <v>87.216439360278898</v>
      </c>
      <c r="BI1748">
        <v>89.345138611381998</v>
      </c>
    </row>
    <row r="1749" spans="1:61" x14ac:dyDescent="0.25">
      <c r="A1749" s="10" t="str">
        <f>VLOOKUP(D1749,'Index-Relations'!E:F,2,FALSE)</f>
        <v>ESG</v>
      </c>
      <c r="B1749" t="s">
        <v>3450</v>
      </c>
      <c r="C1749" s="53" t="s">
        <v>2765</v>
      </c>
      <c r="D1749" s="59" t="s">
        <v>2814</v>
      </c>
      <c r="E1749" s="59" t="s">
        <v>5165</v>
      </c>
      <c r="F1749" t="s">
        <v>659</v>
      </c>
      <c r="G1749" t="s">
        <v>658</v>
      </c>
      <c r="H1749" t="s">
        <v>660</v>
      </c>
      <c r="I1749" s="52">
        <v>45474</v>
      </c>
      <c r="J1749" t="s">
        <v>2457</v>
      </c>
      <c r="K1749">
        <v>325</v>
      </c>
      <c r="L1749" s="73">
        <v>92.523843170005904</v>
      </c>
      <c r="M1749">
        <v>323</v>
      </c>
      <c r="N1749">
        <v>0.99979774882221695</v>
      </c>
      <c r="O1749" s="73">
        <v>93.098194170518994</v>
      </c>
      <c r="P1749">
        <v>323</v>
      </c>
      <c r="Q1749">
        <v>0.99979774882221695</v>
      </c>
      <c r="R1749">
        <v>320</v>
      </c>
      <c r="S1749">
        <v>0.998893321426229</v>
      </c>
      <c r="T1749">
        <v>30.3421416812613</v>
      </c>
      <c r="U1749">
        <v>0.610792612807881</v>
      </c>
      <c r="V1749">
        <v>230</v>
      </c>
      <c r="W1749">
        <v>8.6588590198035997E-2</v>
      </c>
      <c r="X1749">
        <v>43</v>
      </c>
      <c r="Y1749">
        <v>323</v>
      </c>
      <c r="Z1749">
        <v>0.99979774882221795</v>
      </c>
      <c r="AA1749">
        <v>29.849486925092901</v>
      </c>
      <c r="AB1749">
        <v>309</v>
      </c>
      <c r="AC1749">
        <v>0.96689679443700605</v>
      </c>
      <c r="AD1749">
        <v>14</v>
      </c>
      <c r="AE1749">
        <v>3.2900954385210797E-2</v>
      </c>
      <c r="AF1749">
        <v>2</v>
      </c>
      <c r="AG1749">
        <v>2.0225117778286501E-4</v>
      </c>
      <c r="AH1749">
        <v>5.8280739624127697E-3</v>
      </c>
      <c r="AI1749">
        <v>21</v>
      </c>
      <c r="AJ1749" s="73">
        <v>89.481252864799998</v>
      </c>
      <c r="AK1749">
        <v>323</v>
      </c>
      <c r="AL1749">
        <v>0.99979774882221695</v>
      </c>
      <c r="AM1749">
        <v>0</v>
      </c>
      <c r="AN1749">
        <v>0</v>
      </c>
      <c r="AO1749">
        <v>2.97086877371248E-2</v>
      </c>
      <c r="AP1749">
        <v>3</v>
      </c>
      <c r="AQ1749">
        <v>325</v>
      </c>
      <c r="AR1749">
        <v>1</v>
      </c>
      <c r="AS1749">
        <v>1.77979451146409E-2</v>
      </c>
      <c r="AT1749">
        <v>5</v>
      </c>
      <c r="AU1749">
        <v>1.1885132202311501E-2</v>
      </c>
      <c r="AV1749">
        <v>1</v>
      </c>
      <c r="AW1749">
        <v>324</v>
      </c>
      <c r="AX1749">
        <v>0.99996921084879198</v>
      </c>
      <c r="AY1749" s="73">
        <v>88.881795782490002</v>
      </c>
      <c r="AZ1749">
        <v>323</v>
      </c>
      <c r="BA1749">
        <v>0.99979774882221695</v>
      </c>
      <c r="BB1749">
        <v>312</v>
      </c>
      <c r="BC1749">
        <v>0.89869134393579297</v>
      </c>
      <c r="BD1749">
        <v>10</v>
      </c>
      <c r="BE1749">
        <v>7.1599968327081598E-2</v>
      </c>
      <c r="BF1749">
        <v>92.523843170005904</v>
      </c>
      <c r="BG1749">
        <v>93.098194170518994</v>
      </c>
      <c r="BH1749">
        <v>88.881795782490002</v>
      </c>
      <c r="BI1749">
        <v>89.481252864799998</v>
      </c>
    </row>
    <row r="1750" spans="1:61" x14ac:dyDescent="0.25">
      <c r="A1750" s="10" t="str">
        <f>VLOOKUP(D1750,'Index-Relations'!E:F,2,FALSE)</f>
        <v>ESG</v>
      </c>
      <c r="B1750" t="s">
        <v>3450</v>
      </c>
      <c r="C1750" s="53" t="s">
        <v>2766</v>
      </c>
      <c r="D1750" s="59" t="s">
        <v>2814</v>
      </c>
      <c r="E1750" s="59" t="s">
        <v>5166</v>
      </c>
      <c r="F1750" t="s">
        <v>659</v>
      </c>
      <c r="G1750" t="s">
        <v>658</v>
      </c>
      <c r="H1750" t="s">
        <v>660</v>
      </c>
      <c r="I1750" s="52">
        <v>45446</v>
      </c>
      <c r="J1750" t="s">
        <v>2457</v>
      </c>
      <c r="K1750">
        <v>321</v>
      </c>
      <c r="L1750" s="73">
        <v>92.741121314821996</v>
      </c>
      <c r="M1750">
        <v>320</v>
      </c>
      <c r="N1750">
        <v>0.99980495355181498</v>
      </c>
      <c r="O1750" s="73">
        <v>93.065188224547896</v>
      </c>
      <c r="P1750">
        <v>320</v>
      </c>
      <c r="Q1750">
        <v>0.99980495355181498</v>
      </c>
      <c r="R1750">
        <v>317</v>
      </c>
      <c r="S1750">
        <v>0.99880556529970699</v>
      </c>
      <c r="T1750">
        <v>30.431603476042401</v>
      </c>
      <c r="U1750">
        <v>0.61570673390428099</v>
      </c>
      <c r="V1750">
        <v>227</v>
      </c>
      <c r="W1750">
        <v>9.27055776051397E-2</v>
      </c>
      <c r="X1750">
        <v>43</v>
      </c>
      <c r="Y1750">
        <v>319</v>
      </c>
      <c r="Z1750">
        <v>0.99962283903855298</v>
      </c>
      <c r="AA1750">
        <v>30.5111160309852</v>
      </c>
      <c r="AB1750">
        <v>306</v>
      </c>
      <c r="AC1750">
        <v>0.980293430437993</v>
      </c>
      <c r="AD1750">
        <v>13</v>
      </c>
      <c r="AE1750">
        <v>1.9329408600559501E-2</v>
      </c>
      <c r="AF1750">
        <v>2</v>
      </c>
      <c r="AG1750">
        <v>3.77160961446913E-4</v>
      </c>
      <c r="AH1750">
        <v>5.6511208288044798E-3</v>
      </c>
      <c r="AI1750">
        <v>21</v>
      </c>
      <c r="AJ1750" s="73">
        <v>89.662108981116901</v>
      </c>
      <c r="AK1750">
        <v>320</v>
      </c>
      <c r="AL1750">
        <v>0.99980495355181498</v>
      </c>
      <c r="AM1750">
        <v>0</v>
      </c>
      <c r="AN1750">
        <v>0</v>
      </c>
      <c r="AO1750">
        <v>2.9730918706977701E-2</v>
      </c>
      <c r="AP1750">
        <v>3</v>
      </c>
      <c r="AQ1750">
        <v>321</v>
      </c>
      <c r="AR1750">
        <v>1</v>
      </c>
      <c r="AS1750">
        <v>1.8619550637841299E-2</v>
      </c>
      <c r="AT1750">
        <v>5</v>
      </c>
      <c r="AU1750">
        <v>1.2150817424744E-2</v>
      </c>
      <c r="AV1750">
        <v>1</v>
      </c>
      <c r="AW1750">
        <v>321</v>
      </c>
      <c r="AX1750">
        <v>0.999999999999999</v>
      </c>
      <c r="AY1750" s="73">
        <v>89.399131536702996</v>
      </c>
      <c r="AZ1750">
        <v>320</v>
      </c>
      <c r="BA1750">
        <v>0.99980495355181498</v>
      </c>
      <c r="BB1750">
        <v>308</v>
      </c>
      <c r="BC1750">
        <v>0.89582593521068699</v>
      </c>
      <c r="BD1750">
        <v>10</v>
      </c>
      <c r="BE1750">
        <v>7.4443146082334294E-2</v>
      </c>
      <c r="BF1750">
        <v>92.741121314821996</v>
      </c>
      <c r="BG1750">
        <v>93.065188224547896</v>
      </c>
      <c r="BH1750">
        <v>89.399131536702996</v>
      </c>
      <c r="BI1750">
        <v>89.662108981116901</v>
      </c>
    </row>
    <row r="1751" spans="1:61" x14ac:dyDescent="0.25">
      <c r="A1751" s="10" t="str">
        <f>VLOOKUP(D1751,'Index-Relations'!E:F,2,FALSE)</f>
        <v>ESG</v>
      </c>
      <c r="B1751" t="s">
        <v>3450</v>
      </c>
      <c r="C1751" s="53" t="s">
        <v>2767</v>
      </c>
      <c r="D1751" s="59" t="s">
        <v>2814</v>
      </c>
      <c r="E1751" s="59" t="s">
        <v>5167</v>
      </c>
      <c r="F1751" t="s">
        <v>659</v>
      </c>
      <c r="G1751" t="s">
        <v>658</v>
      </c>
      <c r="H1751" t="s">
        <v>660</v>
      </c>
      <c r="I1751" s="52">
        <v>45413</v>
      </c>
      <c r="J1751" t="s">
        <v>2457</v>
      </c>
      <c r="K1751">
        <v>321</v>
      </c>
      <c r="L1751" s="73">
        <v>92.788800402840906</v>
      </c>
      <c r="M1751">
        <v>320</v>
      </c>
      <c r="N1751">
        <v>0.99980215892327995</v>
      </c>
      <c r="O1751" s="73">
        <v>93.055833372724905</v>
      </c>
      <c r="P1751">
        <v>320</v>
      </c>
      <c r="Q1751">
        <v>0.99980215892327995</v>
      </c>
      <c r="R1751">
        <v>317</v>
      </c>
      <c r="S1751">
        <v>0.99879294344545799</v>
      </c>
      <c r="T1751">
        <v>30.529626516145701</v>
      </c>
      <c r="U1751">
        <v>0.61666877274909504</v>
      </c>
      <c r="V1751">
        <v>227</v>
      </c>
      <c r="W1751">
        <v>8.9424252100442803E-2</v>
      </c>
      <c r="X1751">
        <v>42</v>
      </c>
      <c r="Y1751">
        <v>319</v>
      </c>
      <c r="Z1751">
        <v>0.999604427930054</v>
      </c>
      <c r="AA1751">
        <v>31.4750960737402</v>
      </c>
      <c r="AB1751">
        <v>306</v>
      </c>
      <c r="AC1751">
        <v>0.98020654834550602</v>
      </c>
      <c r="AD1751">
        <v>13</v>
      </c>
      <c r="AE1751">
        <v>1.9397879584547702E-2</v>
      </c>
      <c r="AF1751">
        <v>2</v>
      </c>
      <c r="AG1751">
        <v>3.9557206994585403E-4</v>
      </c>
      <c r="AH1751">
        <v>5.2961597937607298E-3</v>
      </c>
      <c r="AI1751">
        <v>21</v>
      </c>
      <c r="AJ1751" s="73">
        <v>89.684832450946004</v>
      </c>
      <c r="AK1751">
        <v>320</v>
      </c>
      <c r="AL1751">
        <v>0.99980215892327995</v>
      </c>
      <c r="AM1751">
        <v>0</v>
      </c>
      <c r="AN1751">
        <v>0</v>
      </c>
      <c r="AO1751">
        <v>2.9613015805691201E-2</v>
      </c>
      <c r="AP1751">
        <v>3</v>
      </c>
      <c r="AQ1751">
        <v>320</v>
      </c>
      <c r="AR1751">
        <v>0.99980215892327995</v>
      </c>
      <c r="AS1751">
        <v>1.89357373964824E-2</v>
      </c>
      <c r="AT1751">
        <v>5</v>
      </c>
      <c r="AU1751">
        <v>1.1661696632122499E-2</v>
      </c>
      <c r="AV1751">
        <v>1</v>
      </c>
      <c r="AW1751">
        <v>320</v>
      </c>
      <c r="AX1751">
        <v>0.99980215892327995</v>
      </c>
      <c r="AY1751" s="73">
        <v>89.5113307490099</v>
      </c>
      <c r="AZ1751">
        <v>320</v>
      </c>
      <c r="BA1751">
        <v>0.99980215892327995</v>
      </c>
      <c r="BB1751">
        <v>306</v>
      </c>
      <c r="BC1751">
        <v>0.92999918044462304</v>
      </c>
      <c r="BD1751">
        <v>11</v>
      </c>
      <c r="BE1751">
        <v>4.0189962672965401E-2</v>
      </c>
      <c r="BF1751">
        <v>92.788800402840906</v>
      </c>
      <c r="BG1751">
        <v>93.055833372724905</v>
      </c>
      <c r="BH1751">
        <v>89.5113307490099</v>
      </c>
      <c r="BI1751">
        <v>89.684832450946004</v>
      </c>
    </row>
    <row r="1752" spans="1:61" x14ac:dyDescent="0.25">
      <c r="A1752" s="10" t="str">
        <f>VLOOKUP(D1752,'Index-Relations'!E:F,2,FALSE)</f>
        <v>ESG</v>
      </c>
      <c r="B1752" t="s">
        <v>3450</v>
      </c>
      <c r="C1752" s="53" t="s">
        <v>2768</v>
      </c>
      <c r="D1752" s="59" t="s">
        <v>2814</v>
      </c>
      <c r="E1752" s="59" t="s">
        <v>5168</v>
      </c>
      <c r="F1752" t="s">
        <v>659</v>
      </c>
      <c r="G1752" t="s">
        <v>658</v>
      </c>
      <c r="H1752" t="s">
        <v>660</v>
      </c>
      <c r="I1752" s="52">
        <v>45383</v>
      </c>
      <c r="J1752" t="s">
        <v>2457</v>
      </c>
      <c r="K1752">
        <v>322</v>
      </c>
      <c r="L1752">
        <v>94.573108607774003</v>
      </c>
      <c r="M1752">
        <v>321</v>
      </c>
      <c r="N1752">
        <v>0.99981666450967399</v>
      </c>
      <c r="O1752">
        <v>94.573637361968693</v>
      </c>
      <c r="P1752">
        <v>321</v>
      </c>
      <c r="Q1752">
        <v>0.99981666450967399</v>
      </c>
      <c r="R1752">
        <v>318</v>
      </c>
      <c r="S1752">
        <v>0.99882586576519805</v>
      </c>
      <c r="T1752">
        <v>30.3687425118943</v>
      </c>
      <c r="U1752">
        <v>0.61188358117414599</v>
      </c>
      <c r="V1752">
        <v>228</v>
      </c>
      <c r="W1752">
        <v>8.8654540664664397E-2</v>
      </c>
      <c r="X1752">
        <v>42</v>
      </c>
      <c r="Y1752">
        <v>320</v>
      </c>
      <c r="Z1752">
        <v>0.99959081721154697</v>
      </c>
      <c r="AA1752">
        <v>30.1922804545225</v>
      </c>
      <c r="AB1752">
        <v>307</v>
      </c>
      <c r="AC1752">
        <v>0.98051521385156004</v>
      </c>
      <c r="AD1752">
        <v>13</v>
      </c>
      <c r="AE1752">
        <v>1.9075603359986801E-2</v>
      </c>
      <c r="AF1752">
        <v>2</v>
      </c>
      <c r="AG1752">
        <v>4.0918278845280002E-4</v>
      </c>
      <c r="AH1752">
        <v>5.2798657549319901E-3</v>
      </c>
      <c r="AI1752">
        <v>21</v>
      </c>
      <c r="AJ1752">
        <v>92.6797146223102</v>
      </c>
      <c r="AK1752">
        <v>321</v>
      </c>
      <c r="AL1752">
        <v>0.99981666450967399</v>
      </c>
      <c r="AM1752">
        <v>0</v>
      </c>
      <c r="AN1752">
        <v>0</v>
      </c>
      <c r="AO1752">
        <v>2.5882223772327899E-2</v>
      </c>
      <c r="AP1752">
        <v>3</v>
      </c>
      <c r="AQ1752">
        <v>321</v>
      </c>
      <c r="AR1752">
        <v>0.99981666450967399</v>
      </c>
      <c r="AS1752">
        <v>1.8383795396510399E-2</v>
      </c>
      <c r="AT1752">
        <v>5</v>
      </c>
      <c r="AU1752">
        <v>1.0886426868218E-2</v>
      </c>
      <c r="AV1752">
        <v>1</v>
      </c>
      <c r="AW1752">
        <v>321</v>
      </c>
      <c r="AX1752">
        <v>0.99981666450967399</v>
      </c>
      <c r="AY1752">
        <v>93.137247934819598</v>
      </c>
      <c r="AZ1752">
        <v>321</v>
      </c>
      <c r="BA1752">
        <v>0.99981666450967399</v>
      </c>
      <c r="BB1752">
        <v>307</v>
      </c>
      <c r="BC1752">
        <v>0.93432176972960301</v>
      </c>
      <c r="BD1752">
        <v>11</v>
      </c>
      <c r="BE1752">
        <v>3.96126710077436E-2</v>
      </c>
      <c r="BF1752">
        <v>93.005506699069002</v>
      </c>
      <c r="BG1752">
        <v>93.068035680331903</v>
      </c>
      <c r="BH1752">
        <v>90.063366905029</v>
      </c>
      <c r="BI1752">
        <v>89.768113757177005</v>
      </c>
    </row>
    <row r="1753" spans="1:61" x14ac:dyDescent="0.25">
      <c r="A1753" s="10" t="str">
        <f>VLOOKUP(D1753,'Index-Relations'!E:F,2,FALSE)</f>
        <v>ESG</v>
      </c>
      <c r="B1753" t="s">
        <v>3450</v>
      </c>
      <c r="C1753" s="53" t="s">
        <v>2769</v>
      </c>
      <c r="D1753" s="59" t="s">
        <v>2814</v>
      </c>
      <c r="E1753" s="59" t="s">
        <v>5169</v>
      </c>
      <c r="F1753" t="s">
        <v>659</v>
      </c>
      <c r="G1753" t="s">
        <v>658</v>
      </c>
      <c r="H1753" t="s">
        <v>660</v>
      </c>
      <c r="I1753" s="52">
        <v>45352</v>
      </c>
      <c r="J1753" t="s">
        <v>2457</v>
      </c>
      <c r="K1753">
        <v>322</v>
      </c>
      <c r="L1753">
        <v>94.643552927807804</v>
      </c>
      <c r="M1753">
        <v>321</v>
      </c>
      <c r="N1753">
        <v>0.99981757477109701</v>
      </c>
      <c r="O1753">
        <v>94.561315664334501</v>
      </c>
      <c r="P1753">
        <v>321</v>
      </c>
      <c r="Q1753">
        <v>0.99981757477109701</v>
      </c>
      <c r="R1753">
        <v>318</v>
      </c>
      <c r="S1753">
        <v>0.99892618092540697</v>
      </c>
      <c r="T1753">
        <v>30.1974068697793</v>
      </c>
      <c r="U1753">
        <v>0.57970574633750704</v>
      </c>
      <c r="V1753">
        <v>223</v>
      </c>
      <c r="W1753">
        <v>7.7864642979092805E-2</v>
      </c>
      <c r="X1753">
        <v>35</v>
      </c>
      <c r="Y1753">
        <v>320</v>
      </c>
      <c r="Z1753">
        <v>0.99962585706696205</v>
      </c>
      <c r="AA1753">
        <v>32.299431525018001</v>
      </c>
      <c r="AB1753">
        <v>307</v>
      </c>
      <c r="AC1753">
        <v>0.980899242420883</v>
      </c>
      <c r="AD1753">
        <v>13</v>
      </c>
      <c r="AE1753">
        <v>1.87266146460792E-2</v>
      </c>
      <c r="AF1753">
        <v>2</v>
      </c>
      <c r="AG1753">
        <v>3.74142933037429E-4</v>
      </c>
      <c r="AH1753">
        <v>1.36282047732931E-3</v>
      </c>
      <c r="AI1753">
        <v>10</v>
      </c>
      <c r="AJ1753">
        <v>92.744260102515895</v>
      </c>
      <c r="AK1753">
        <v>321</v>
      </c>
      <c r="AL1753">
        <v>0.99981757477109701</v>
      </c>
      <c r="AM1753">
        <v>0</v>
      </c>
      <c r="AN1753">
        <v>0</v>
      </c>
      <c r="AO1753">
        <v>2.48246508019257E-2</v>
      </c>
      <c r="AP1753">
        <v>3</v>
      </c>
      <c r="AQ1753">
        <v>321</v>
      </c>
      <c r="AR1753">
        <v>0.99981757477109601</v>
      </c>
      <c r="AS1753">
        <v>1.77959273902519E-2</v>
      </c>
      <c r="AT1753">
        <v>5</v>
      </c>
      <c r="AU1753">
        <v>1.0981222411462099E-2</v>
      </c>
      <c r="AV1753">
        <v>1</v>
      </c>
      <c r="AW1753">
        <v>321</v>
      </c>
      <c r="AX1753">
        <v>0.99981757477109701</v>
      </c>
      <c r="AY1753">
        <v>93.280869702991097</v>
      </c>
      <c r="AZ1753">
        <v>321</v>
      </c>
      <c r="BA1753">
        <v>0.99981757477109701</v>
      </c>
      <c r="BB1753">
        <v>307</v>
      </c>
      <c r="BC1753">
        <v>0.93625325704111295</v>
      </c>
      <c r="BD1753">
        <v>11</v>
      </c>
      <c r="BE1753">
        <v>3.87396669280572E-2</v>
      </c>
      <c r="BF1753">
        <v>93.088302442550003</v>
      </c>
      <c r="BG1753">
        <v>93.062138110568995</v>
      </c>
      <c r="BH1753">
        <v>90.272356792151996</v>
      </c>
      <c r="BI1753">
        <v>89.794118368002998</v>
      </c>
    </row>
    <row r="1754" spans="1:61" x14ac:dyDescent="0.25">
      <c r="A1754" s="10" t="str">
        <f>VLOOKUP(D1754,'Index-Relations'!E:F,2,FALSE)</f>
        <v>ESG</v>
      </c>
      <c r="B1754" t="s">
        <v>3450</v>
      </c>
      <c r="C1754" s="53" t="s">
        <v>2770</v>
      </c>
      <c r="D1754" s="59" t="s">
        <v>2814</v>
      </c>
      <c r="E1754" s="59" t="s">
        <v>5170</v>
      </c>
      <c r="F1754" t="s">
        <v>659</v>
      </c>
      <c r="G1754" t="s">
        <v>658</v>
      </c>
      <c r="H1754" t="s">
        <v>660</v>
      </c>
      <c r="I1754" s="52">
        <v>45323</v>
      </c>
      <c r="J1754" t="s">
        <v>2457</v>
      </c>
      <c r="K1754">
        <v>322</v>
      </c>
      <c r="L1754">
        <v>94.716329754199094</v>
      </c>
      <c r="M1754">
        <v>321</v>
      </c>
      <c r="N1754">
        <v>1</v>
      </c>
      <c r="O1754">
        <v>94.525656729847299</v>
      </c>
      <c r="P1754">
        <v>321</v>
      </c>
      <c r="Q1754">
        <v>1</v>
      </c>
      <c r="R1754">
        <v>318</v>
      </c>
      <c r="S1754">
        <v>0.999178160481075</v>
      </c>
      <c r="T1754">
        <v>30.163921095692899</v>
      </c>
      <c r="U1754">
        <v>0.57166853202899603</v>
      </c>
      <c r="V1754">
        <v>222</v>
      </c>
      <c r="W1754">
        <v>7.6920106309014497E-2</v>
      </c>
      <c r="X1754">
        <v>35</v>
      </c>
      <c r="Y1754">
        <v>320</v>
      </c>
      <c r="Z1754">
        <v>0.99982929910242802</v>
      </c>
      <c r="AA1754">
        <v>30.698416520162301</v>
      </c>
      <c r="AB1754">
        <v>308</v>
      </c>
      <c r="AC1754">
        <v>0.98195517459487103</v>
      </c>
      <c r="AD1754">
        <v>12</v>
      </c>
      <c r="AE1754">
        <v>1.78741245075567E-2</v>
      </c>
      <c r="AF1754">
        <v>2</v>
      </c>
      <c r="AG1754">
        <v>1.7070089757129401E-4</v>
      </c>
      <c r="AH1754">
        <v>1.5214274074888401E-3</v>
      </c>
      <c r="AI1754">
        <v>11</v>
      </c>
      <c r="AJ1754">
        <v>92.838663468821096</v>
      </c>
      <c r="AK1754">
        <v>321</v>
      </c>
      <c r="AL1754">
        <v>1</v>
      </c>
      <c r="AM1754">
        <v>0</v>
      </c>
      <c r="AN1754">
        <v>0</v>
      </c>
      <c r="AO1754">
        <v>2.48896933053077E-2</v>
      </c>
      <c r="AP1754">
        <v>3</v>
      </c>
      <c r="AQ1754">
        <v>321</v>
      </c>
      <c r="AR1754">
        <v>1</v>
      </c>
      <c r="AS1754">
        <v>1.7178180700625201E-2</v>
      </c>
      <c r="AT1754">
        <v>5</v>
      </c>
      <c r="AU1754">
        <v>1.12937560038225E-2</v>
      </c>
      <c r="AV1754">
        <v>1</v>
      </c>
      <c r="AW1754">
        <v>321</v>
      </c>
      <c r="AX1754">
        <v>1</v>
      </c>
      <c r="AY1754">
        <v>93.395805491566605</v>
      </c>
      <c r="AZ1754">
        <v>321</v>
      </c>
      <c r="BA1754">
        <v>1</v>
      </c>
      <c r="BB1754">
        <v>307</v>
      </c>
      <c r="BC1754">
        <v>0.93384179850023297</v>
      </c>
      <c r="BD1754">
        <v>11</v>
      </c>
      <c r="BE1754">
        <v>4.1268508194458701E-2</v>
      </c>
      <c r="BF1754">
        <v>93.219051801743902</v>
      </c>
      <c r="BG1754">
        <v>93.069288143967</v>
      </c>
      <c r="BH1754">
        <v>90.397284300476997</v>
      </c>
      <c r="BI1754">
        <v>90.035816073931002</v>
      </c>
    </row>
    <row r="1755" spans="1:61" x14ac:dyDescent="0.25">
      <c r="A1755" s="10" t="str">
        <f>VLOOKUP(D1755,'Index-Relations'!E:F,2,FALSE)</f>
        <v>ESG</v>
      </c>
      <c r="B1755" t="s">
        <v>3450</v>
      </c>
      <c r="C1755" s="53" t="s">
        <v>2760</v>
      </c>
      <c r="D1755" s="59" t="s">
        <v>2815</v>
      </c>
      <c r="E1755" s="59" t="s">
        <v>5171</v>
      </c>
      <c r="F1755" t="s">
        <v>663</v>
      </c>
      <c r="G1755" t="s">
        <v>662</v>
      </c>
      <c r="H1755" t="s">
        <v>664</v>
      </c>
      <c r="I1755" s="52">
        <v>45659</v>
      </c>
      <c r="J1755" t="s">
        <v>2457</v>
      </c>
      <c r="K1755">
        <v>103</v>
      </c>
      <c r="L1755" s="73">
        <v>49.516640965360999</v>
      </c>
      <c r="M1755">
        <v>100</v>
      </c>
      <c r="N1755">
        <v>0.99580795772832398</v>
      </c>
      <c r="O1755" s="73">
        <v>48.035841197550901</v>
      </c>
      <c r="P1755">
        <v>100</v>
      </c>
      <c r="Q1755">
        <v>0.99580795772832398</v>
      </c>
      <c r="R1755">
        <v>99</v>
      </c>
      <c r="S1755">
        <v>0.99039890382406603</v>
      </c>
      <c r="T1755">
        <v>46.531213900373203</v>
      </c>
      <c r="U1755">
        <v>0.84912392347367505</v>
      </c>
      <c r="V1755">
        <v>93</v>
      </c>
      <c r="W1755">
        <v>0</v>
      </c>
      <c r="X1755">
        <v>0</v>
      </c>
      <c r="Y1755">
        <v>100</v>
      </c>
      <c r="Z1755">
        <v>0.99580795772832398</v>
      </c>
      <c r="AA1755">
        <v>9.09217934363555</v>
      </c>
      <c r="AB1755">
        <v>64</v>
      </c>
      <c r="AC1755">
        <v>0.84444495594501401</v>
      </c>
      <c r="AD1755">
        <v>36</v>
      </c>
      <c r="AE1755">
        <v>0.15136300178331</v>
      </c>
      <c r="AF1755">
        <v>3</v>
      </c>
      <c r="AG1755">
        <v>4.1920422716759101E-3</v>
      </c>
      <c r="AH1755">
        <v>0</v>
      </c>
      <c r="AI1755">
        <v>0</v>
      </c>
      <c r="AJ1755" s="73">
        <v>46.173999426713998</v>
      </c>
      <c r="AK1755">
        <v>100</v>
      </c>
      <c r="AL1755">
        <v>0.99580795772832398</v>
      </c>
      <c r="AM1755">
        <v>0</v>
      </c>
      <c r="AN1755">
        <v>0</v>
      </c>
      <c r="AO1755">
        <v>0</v>
      </c>
      <c r="AP1755">
        <v>0</v>
      </c>
      <c r="AQ1755">
        <v>102</v>
      </c>
      <c r="AR1755">
        <v>0.99858453735432595</v>
      </c>
      <c r="AS1755">
        <v>0</v>
      </c>
      <c r="AT1755">
        <v>0</v>
      </c>
      <c r="AU1755">
        <v>0</v>
      </c>
      <c r="AV1755">
        <v>0</v>
      </c>
      <c r="AW1755">
        <v>102</v>
      </c>
      <c r="AX1755">
        <v>0.99858453735432595</v>
      </c>
      <c r="AY1755" s="73">
        <v>56.757346659893003</v>
      </c>
      <c r="AZ1755">
        <v>100</v>
      </c>
      <c r="BA1755">
        <v>0.99580795772832398</v>
      </c>
      <c r="BB1755">
        <v>102</v>
      </c>
      <c r="BC1755">
        <v>0.99858453735432595</v>
      </c>
      <c r="BD1755">
        <v>0</v>
      </c>
      <c r="BE1755">
        <v>0</v>
      </c>
      <c r="BF1755">
        <v>49.516640965360999</v>
      </c>
      <c r="BG1755">
        <v>48.035841197550901</v>
      </c>
      <c r="BH1755">
        <v>56.757346659893003</v>
      </c>
      <c r="BI1755">
        <v>46.173999426713998</v>
      </c>
    </row>
    <row r="1756" spans="1:61" x14ac:dyDescent="0.25">
      <c r="A1756" s="10" t="str">
        <f>VLOOKUP(D1756,'Index-Relations'!E:F,2,FALSE)</f>
        <v>ESG</v>
      </c>
      <c r="B1756" t="s">
        <v>3450</v>
      </c>
      <c r="C1756" s="53" t="s">
        <v>2761</v>
      </c>
      <c r="D1756" s="59" t="s">
        <v>2815</v>
      </c>
      <c r="E1756" s="59" t="s">
        <v>5172</v>
      </c>
      <c r="F1756" t="s">
        <v>663</v>
      </c>
      <c r="G1756" t="s">
        <v>662</v>
      </c>
      <c r="H1756" t="s">
        <v>664</v>
      </c>
      <c r="I1756" s="52">
        <v>45628</v>
      </c>
      <c r="J1756" t="s">
        <v>2457</v>
      </c>
      <c r="K1756">
        <v>103</v>
      </c>
      <c r="L1756" s="73">
        <v>50.236605146039899</v>
      </c>
      <c r="M1756">
        <v>100</v>
      </c>
      <c r="N1756">
        <v>0.99616551244823504</v>
      </c>
      <c r="O1756" s="73">
        <v>48.848601586322999</v>
      </c>
      <c r="P1756">
        <v>100</v>
      </c>
      <c r="Q1756">
        <v>0.99616551244823504</v>
      </c>
      <c r="R1756">
        <v>99</v>
      </c>
      <c r="S1756">
        <v>0.99329180720966304</v>
      </c>
      <c r="T1756">
        <v>46.8344726254387</v>
      </c>
      <c r="U1756">
        <v>0.84304801687967101</v>
      </c>
      <c r="V1756">
        <v>93</v>
      </c>
      <c r="W1756">
        <v>0</v>
      </c>
      <c r="X1756">
        <v>0</v>
      </c>
      <c r="Y1756">
        <v>100</v>
      </c>
      <c r="Z1756">
        <v>0.99616551244823504</v>
      </c>
      <c r="AA1756">
        <v>8.3703775281901596</v>
      </c>
      <c r="AB1756">
        <v>65</v>
      </c>
      <c r="AC1756">
        <v>0.85929821060978795</v>
      </c>
      <c r="AD1756">
        <v>35</v>
      </c>
      <c r="AE1756">
        <v>0.136867301838446</v>
      </c>
      <c r="AF1756">
        <v>3</v>
      </c>
      <c r="AG1756">
        <v>3.8344875517644299E-3</v>
      </c>
      <c r="AH1756">
        <v>0</v>
      </c>
      <c r="AI1756">
        <v>0</v>
      </c>
      <c r="AJ1756" s="73">
        <v>46.938955630899002</v>
      </c>
      <c r="AK1756">
        <v>100</v>
      </c>
      <c r="AL1756">
        <v>0.99616551244823504</v>
      </c>
      <c r="AM1756">
        <v>0</v>
      </c>
      <c r="AN1756">
        <v>0</v>
      </c>
      <c r="AO1756">
        <v>0</v>
      </c>
      <c r="AP1756">
        <v>0</v>
      </c>
      <c r="AQ1756">
        <v>102</v>
      </c>
      <c r="AR1756">
        <v>0.99813831773650497</v>
      </c>
      <c r="AS1756">
        <v>0</v>
      </c>
      <c r="AT1756">
        <v>0</v>
      </c>
      <c r="AU1756">
        <v>0</v>
      </c>
      <c r="AV1756">
        <v>0</v>
      </c>
      <c r="AW1756">
        <v>102</v>
      </c>
      <c r="AX1756">
        <v>0.99813831773650497</v>
      </c>
      <c r="AY1756" s="73">
        <v>56.898833934493901</v>
      </c>
      <c r="AZ1756">
        <v>100</v>
      </c>
      <c r="BA1756">
        <v>0.99616551244823504</v>
      </c>
      <c r="BB1756">
        <v>102</v>
      </c>
      <c r="BC1756">
        <v>0.99813831773650497</v>
      </c>
      <c r="BD1756">
        <v>0</v>
      </c>
      <c r="BE1756">
        <v>0</v>
      </c>
      <c r="BF1756">
        <v>50.236605146039899</v>
      </c>
      <c r="BG1756">
        <v>48.848601586322999</v>
      </c>
      <c r="BH1756">
        <v>56.898833934493901</v>
      </c>
      <c r="BI1756">
        <v>46.938955630899002</v>
      </c>
    </row>
    <row r="1757" spans="1:61" x14ac:dyDescent="0.25">
      <c r="A1757" s="10" t="str">
        <f>VLOOKUP(D1757,'Index-Relations'!E:F,2,FALSE)</f>
        <v>ESG</v>
      </c>
      <c r="B1757" t="s">
        <v>3450</v>
      </c>
      <c r="C1757" s="53" t="s">
        <v>2762</v>
      </c>
      <c r="D1757" s="59" t="s">
        <v>2815</v>
      </c>
      <c r="E1757" s="59" t="s">
        <v>5173</v>
      </c>
      <c r="F1757" t="s">
        <v>663</v>
      </c>
      <c r="G1757" t="s">
        <v>662</v>
      </c>
      <c r="H1757" t="s">
        <v>664</v>
      </c>
      <c r="I1757" s="52">
        <v>45597</v>
      </c>
      <c r="J1757" t="s">
        <v>2457</v>
      </c>
      <c r="K1757">
        <v>103</v>
      </c>
      <c r="L1757" s="73">
        <v>50.239780054529902</v>
      </c>
      <c r="M1757">
        <v>100</v>
      </c>
      <c r="N1757">
        <v>0.996328637892544</v>
      </c>
      <c r="O1757" s="73">
        <v>48.821424516296901</v>
      </c>
      <c r="P1757">
        <v>100</v>
      </c>
      <c r="Q1757">
        <v>0.996328637892544</v>
      </c>
      <c r="R1757">
        <v>99</v>
      </c>
      <c r="S1757">
        <v>0.99344754857985496</v>
      </c>
      <c r="T1757">
        <v>46.806398188791597</v>
      </c>
      <c r="U1757">
        <v>0.84465903729076897</v>
      </c>
      <c r="V1757">
        <v>93</v>
      </c>
      <c r="W1757">
        <v>0</v>
      </c>
      <c r="X1757">
        <v>0</v>
      </c>
      <c r="Y1757">
        <v>100</v>
      </c>
      <c r="Z1757">
        <v>0.996328637892544</v>
      </c>
      <c r="AA1757">
        <v>8.7913383446475901</v>
      </c>
      <c r="AB1757">
        <v>65</v>
      </c>
      <c r="AC1757">
        <v>0.85537165495978995</v>
      </c>
      <c r="AD1757">
        <v>35</v>
      </c>
      <c r="AE1757">
        <v>0.14095698293275299</v>
      </c>
      <c r="AF1757">
        <v>3</v>
      </c>
      <c r="AG1757">
        <v>3.6713621074554101E-3</v>
      </c>
      <c r="AH1757">
        <v>0</v>
      </c>
      <c r="AI1757">
        <v>0</v>
      </c>
      <c r="AJ1757" s="73">
        <v>46.982335427267998</v>
      </c>
      <c r="AK1757">
        <v>100</v>
      </c>
      <c r="AL1757">
        <v>0.996328637892544</v>
      </c>
      <c r="AM1757">
        <v>0</v>
      </c>
      <c r="AN1757">
        <v>0</v>
      </c>
      <c r="AO1757">
        <v>0</v>
      </c>
      <c r="AP1757">
        <v>0</v>
      </c>
      <c r="AQ1757">
        <v>102</v>
      </c>
      <c r="AR1757">
        <v>0.99818111919971297</v>
      </c>
      <c r="AS1757">
        <v>0</v>
      </c>
      <c r="AT1757">
        <v>0</v>
      </c>
      <c r="AU1757">
        <v>0</v>
      </c>
      <c r="AV1757">
        <v>0</v>
      </c>
      <c r="AW1757">
        <v>102</v>
      </c>
      <c r="AX1757">
        <v>0.99818111919971297</v>
      </c>
      <c r="AY1757" s="73">
        <v>56.895160605039898</v>
      </c>
      <c r="AZ1757">
        <v>100</v>
      </c>
      <c r="BA1757">
        <v>0.996328637892544</v>
      </c>
      <c r="BB1757">
        <v>102</v>
      </c>
      <c r="BC1757">
        <v>0.99818111919971297</v>
      </c>
      <c r="BD1757">
        <v>0</v>
      </c>
      <c r="BE1757">
        <v>0</v>
      </c>
      <c r="BF1757">
        <v>50.239780054529902</v>
      </c>
      <c r="BG1757">
        <v>48.821424516296901</v>
      </c>
      <c r="BH1757">
        <v>56.895160605039898</v>
      </c>
      <c r="BI1757">
        <v>46.982335427267998</v>
      </c>
    </row>
    <row r="1758" spans="1:61" x14ac:dyDescent="0.25">
      <c r="A1758" s="10" t="str">
        <f>VLOOKUP(D1758,'Index-Relations'!E:F,2,FALSE)</f>
        <v>ESG</v>
      </c>
      <c r="B1758" t="s">
        <v>3450</v>
      </c>
      <c r="C1758" s="53" t="s">
        <v>2763</v>
      </c>
      <c r="D1758" s="59" t="s">
        <v>2815</v>
      </c>
      <c r="E1758" s="59" t="s">
        <v>5174</v>
      </c>
      <c r="F1758" t="s">
        <v>663</v>
      </c>
      <c r="G1758" t="s">
        <v>662</v>
      </c>
      <c r="H1758" t="s">
        <v>664</v>
      </c>
      <c r="I1758" s="52">
        <v>45566</v>
      </c>
      <c r="J1758" t="s">
        <v>2457</v>
      </c>
      <c r="K1758">
        <v>103</v>
      </c>
      <c r="L1758" s="73">
        <v>49.717891416367003</v>
      </c>
      <c r="M1758">
        <v>100</v>
      </c>
      <c r="N1758">
        <v>0.99822856763233103</v>
      </c>
      <c r="O1758" s="73">
        <v>48.341831783953999</v>
      </c>
      <c r="P1758">
        <v>100</v>
      </c>
      <c r="Q1758">
        <v>0.99822856763233103</v>
      </c>
      <c r="R1758">
        <v>99</v>
      </c>
      <c r="S1758">
        <v>0.99544664673081096</v>
      </c>
      <c r="T1758">
        <v>46.782158063608897</v>
      </c>
      <c r="U1758">
        <v>0.84581600713926897</v>
      </c>
      <c r="V1758">
        <v>93</v>
      </c>
      <c r="W1758">
        <v>0</v>
      </c>
      <c r="X1758">
        <v>0</v>
      </c>
      <c r="Y1758">
        <v>100</v>
      </c>
      <c r="Z1758">
        <v>0.99822856763233103</v>
      </c>
      <c r="AA1758">
        <v>8.4477116115691597</v>
      </c>
      <c r="AB1758">
        <v>66</v>
      </c>
      <c r="AC1758">
        <v>0.86081817046083697</v>
      </c>
      <c r="AD1758">
        <v>34</v>
      </c>
      <c r="AE1758">
        <v>0.137410397171494</v>
      </c>
      <c r="AF1758">
        <v>3</v>
      </c>
      <c r="AG1758">
        <v>1.7714323676683E-3</v>
      </c>
      <c r="AH1758">
        <v>0</v>
      </c>
      <c r="AI1758">
        <v>0</v>
      </c>
      <c r="AJ1758" s="73">
        <v>46.590783097921999</v>
      </c>
      <c r="AK1758">
        <v>100</v>
      </c>
      <c r="AL1758">
        <v>0.99822856763233103</v>
      </c>
      <c r="AM1758">
        <v>0</v>
      </c>
      <c r="AN1758">
        <v>0</v>
      </c>
      <c r="AO1758">
        <v>0</v>
      </c>
      <c r="AP1758">
        <v>0</v>
      </c>
      <c r="AQ1758">
        <v>102</v>
      </c>
      <c r="AR1758">
        <v>0.999999999999999</v>
      </c>
      <c r="AS1758">
        <v>0</v>
      </c>
      <c r="AT1758">
        <v>0</v>
      </c>
      <c r="AU1758">
        <v>0</v>
      </c>
      <c r="AV1758">
        <v>0</v>
      </c>
      <c r="AW1758">
        <v>102</v>
      </c>
      <c r="AX1758">
        <v>1</v>
      </c>
      <c r="AY1758" s="73">
        <v>56.430514229419998</v>
      </c>
      <c r="AZ1758">
        <v>100</v>
      </c>
      <c r="BA1758">
        <v>0.99822856763233103</v>
      </c>
      <c r="BB1758">
        <v>102</v>
      </c>
      <c r="BC1758">
        <v>0.999999999999999</v>
      </c>
      <c r="BD1758">
        <v>0</v>
      </c>
      <c r="BE1758">
        <v>0</v>
      </c>
      <c r="BF1758">
        <v>49.717891416367003</v>
      </c>
      <c r="BG1758">
        <v>48.341831783953999</v>
      </c>
      <c r="BH1758">
        <v>56.430514229419998</v>
      </c>
      <c r="BI1758">
        <v>46.590783097921999</v>
      </c>
    </row>
    <row r="1759" spans="1:61" x14ac:dyDescent="0.25">
      <c r="A1759" s="10" t="str">
        <f>VLOOKUP(D1759,'Index-Relations'!E:F,2,FALSE)</f>
        <v>ESG</v>
      </c>
      <c r="B1759" t="s">
        <v>3450</v>
      </c>
      <c r="C1759" s="53" t="s">
        <v>2764</v>
      </c>
      <c r="D1759" s="59" t="s">
        <v>2815</v>
      </c>
      <c r="E1759" s="59" t="s">
        <v>5175</v>
      </c>
      <c r="F1759" t="s">
        <v>663</v>
      </c>
      <c r="G1759" t="s">
        <v>662</v>
      </c>
      <c r="H1759" t="s">
        <v>664</v>
      </c>
      <c r="I1759" s="52">
        <v>45538</v>
      </c>
      <c r="J1759" t="s">
        <v>2457</v>
      </c>
      <c r="K1759">
        <v>102</v>
      </c>
      <c r="L1759" s="73">
        <v>49.918581788032</v>
      </c>
      <c r="M1759">
        <v>101</v>
      </c>
      <c r="N1759">
        <v>0.99970422474686205</v>
      </c>
      <c r="O1759" s="73">
        <v>48.514969051606002</v>
      </c>
      <c r="P1759">
        <v>101</v>
      </c>
      <c r="Q1759">
        <v>0.99970422474686205</v>
      </c>
      <c r="R1759">
        <v>99</v>
      </c>
      <c r="S1759">
        <v>0.99679381705400105</v>
      </c>
      <c r="T1759">
        <v>46.858061026318403</v>
      </c>
      <c r="U1759">
        <v>0.95606423067581503</v>
      </c>
      <c r="V1759">
        <v>94</v>
      </c>
      <c r="W1759">
        <v>0</v>
      </c>
      <c r="X1759">
        <v>0</v>
      </c>
      <c r="Y1759">
        <v>101</v>
      </c>
      <c r="Z1759">
        <v>0.99970422474686305</v>
      </c>
      <c r="AA1759">
        <v>8.1246595715691807</v>
      </c>
      <c r="AB1759">
        <v>71</v>
      </c>
      <c r="AC1759">
        <v>0.98723435969970397</v>
      </c>
      <c r="AD1759">
        <v>36</v>
      </c>
      <c r="AE1759">
        <v>0.138158558084502</v>
      </c>
      <c r="AF1759">
        <v>-5</v>
      </c>
      <c r="AG1759">
        <v>0</v>
      </c>
      <c r="AH1759">
        <v>0</v>
      </c>
      <c r="AI1759">
        <v>0</v>
      </c>
      <c r="AJ1759" s="73">
        <v>46.775404511569903</v>
      </c>
      <c r="AK1759">
        <v>101</v>
      </c>
      <c r="AL1759">
        <v>0.99970422474686205</v>
      </c>
      <c r="AM1759">
        <v>0</v>
      </c>
      <c r="AN1759">
        <v>0</v>
      </c>
      <c r="AO1759">
        <v>0</v>
      </c>
      <c r="AP1759">
        <v>0</v>
      </c>
      <c r="AQ1759">
        <v>102</v>
      </c>
      <c r="AR1759">
        <v>1</v>
      </c>
      <c r="AS1759">
        <v>0</v>
      </c>
      <c r="AT1759">
        <v>0</v>
      </c>
      <c r="AU1759">
        <v>0</v>
      </c>
      <c r="AV1759">
        <v>0</v>
      </c>
      <c r="AW1759">
        <v>102</v>
      </c>
      <c r="AX1759">
        <v>1</v>
      </c>
      <c r="AY1759" s="73">
        <v>56.626166897700003</v>
      </c>
      <c r="AZ1759">
        <v>101</v>
      </c>
      <c r="BA1759">
        <v>0.99970422474686205</v>
      </c>
      <c r="BB1759">
        <v>102</v>
      </c>
      <c r="BC1759">
        <v>1</v>
      </c>
      <c r="BD1759">
        <v>0</v>
      </c>
      <c r="BE1759">
        <v>0</v>
      </c>
      <c r="BF1759">
        <v>49.918581788032</v>
      </c>
      <c r="BG1759">
        <v>48.514969051606002</v>
      </c>
      <c r="BH1759">
        <v>56.626166897700003</v>
      </c>
      <c r="BI1759">
        <v>46.775404511569903</v>
      </c>
    </row>
    <row r="1760" spans="1:61" x14ac:dyDescent="0.25">
      <c r="A1760" s="10" t="str">
        <f>VLOOKUP(D1760,'Index-Relations'!E:F,2,FALSE)</f>
        <v>ESG</v>
      </c>
      <c r="B1760" t="s">
        <v>3450</v>
      </c>
      <c r="C1760" s="53" t="s">
        <v>3350</v>
      </c>
      <c r="D1760" s="59" t="s">
        <v>2815</v>
      </c>
      <c r="E1760" s="59" t="s">
        <v>5176</v>
      </c>
      <c r="F1760" t="s">
        <v>663</v>
      </c>
      <c r="G1760" t="s">
        <v>662</v>
      </c>
      <c r="H1760" t="s">
        <v>664</v>
      </c>
      <c r="I1760" s="52">
        <v>45505</v>
      </c>
      <c r="J1760" t="s">
        <v>2457</v>
      </c>
      <c r="K1760">
        <v>102</v>
      </c>
      <c r="L1760" s="73">
        <v>50.285520029664902</v>
      </c>
      <c r="M1760">
        <v>101</v>
      </c>
      <c r="N1760">
        <v>0.99969411349173498</v>
      </c>
      <c r="O1760" s="73">
        <v>48.9405912690709</v>
      </c>
      <c r="P1760">
        <v>101</v>
      </c>
      <c r="Q1760">
        <v>0.99969411349173498</v>
      </c>
      <c r="R1760">
        <v>99</v>
      </c>
      <c r="S1760">
        <v>0.99675134100380003</v>
      </c>
      <c r="T1760">
        <v>46.755645276014398</v>
      </c>
      <c r="U1760">
        <v>0.842026744983426</v>
      </c>
      <c r="V1760">
        <v>94</v>
      </c>
      <c r="W1760">
        <v>0</v>
      </c>
      <c r="X1760">
        <v>0</v>
      </c>
      <c r="Y1760">
        <v>101</v>
      </c>
      <c r="Z1760">
        <v>0.99969411349173498</v>
      </c>
      <c r="AA1760">
        <v>8.9748401459631904</v>
      </c>
      <c r="AB1760">
        <v>66</v>
      </c>
      <c r="AC1760">
        <v>0.87223280001385395</v>
      </c>
      <c r="AD1760">
        <v>35</v>
      </c>
      <c r="AE1760">
        <v>0.12746131347788001</v>
      </c>
      <c r="AF1760">
        <v>1</v>
      </c>
      <c r="AG1760">
        <v>3.05886508265046E-4</v>
      </c>
      <c r="AH1760">
        <v>0</v>
      </c>
      <c r="AI1760">
        <v>0</v>
      </c>
      <c r="AJ1760" s="73">
        <v>47.141866494104001</v>
      </c>
      <c r="AK1760">
        <v>101</v>
      </c>
      <c r="AL1760">
        <v>0.99969411349173498</v>
      </c>
      <c r="AM1760">
        <v>0</v>
      </c>
      <c r="AN1760">
        <v>0</v>
      </c>
      <c r="AO1760">
        <v>0</v>
      </c>
      <c r="AP1760">
        <v>0</v>
      </c>
      <c r="AQ1760">
        <v>102</v>
      </c>
      <c r="AR1760">
        <v>1</v>
      </c>
      <c r="AS1760">
        <v>0</v>
      </c>
      <c r="AT1760">
        <v>0</v>
      </c>
      <c r="AU1760">
        <v>0</v>
      </c>
      <c r="AV1760">
        <v>0</v>
      </c>
      <c r="AW1760">
        <v>102</v>
      </c>
      <c r="AX1760">
        <v>0.999999999999999</v>
      </c>
      <c r="AY1760" s="73">
        <v>56.782949885732002</v>
      </c>
      <c r="AZ1760">
        <v>101</v>
      </c>
      <c r="BA1760">
        <v>0.99969411349173498</v>
      </c>
      <c r="BB1760">
        <v>102</v>
      </c>
      <c r="BC1760">
        <v>1</v>
      </c>
      <c r="BD1760">
        <v>0</v>
      </c>
      <c r="BE1760">
        <v>0</v>
      </c>
      <c r="BF1760">
        <v>50.285520029664902</v>
      </c>
      <c r="BG1760">
        <v>48.9405912690709</v>
      </c>
      <c r="BH1760">
        <v>56.782949885732002</v>
      </c>
      <c r="BI1760">
        <v>47.141866494104001</v>
      </c>
    </row>
    <row r="1761" spans="1:61" x14ac:dyDescent="0.25">
      <c r="A1761" s="10" t="str">
        <f>VLOOKUP(D1761,'Index-Relations'!E:F,2,FALSE)</f>
        <v>ESG</v>
      </c>
      <c r="B1761" t="s">
        <v>3450</v>
      </c>
      <c r="C1761" s="53" t="s">
        <v>2765</v>
      </c>
      <c r="D1761" s="59" t="s">
        <v>2815</v>
      </c>
      <c r="E1761" s="59" t="s">
        <v>5177</v>
      </c>
      <c r="F1761" t="s">
        <v>663</v>
      </c>
      <c r="G1761" t="s">
        <v>662</v>
      </c>
      <c r="H1761" t="s">
        <v>664</v>
      </c>
      <c r="I1761" s="52">
        <v>45474</v>
      </c>
      <c r="J1761" t="s">
        <v>2457</v>
      </c>
      <c r="K1761">
        <v>102</v>
      </c>
      <c r="L1761" s="73">
        <v>49.964326825693</v>
      </c>
      <c r="M1761">
        <v>101</v>
      </c>
      <c r="N1761">
        <v>0.99973071702086502</v>
      </c>
      <c r="O1761" s="73">
        <v>48.613959043160897</v>
      </c>
      <c r="P1761">
        <v>101</v>
      </c>
      <c r="Q1761">
        <v>0.99973071702086502</v>
      </c>
      <c r="R1761">
        <v>99</v>
      </c>
      <c r="S1761">
        <v>0.99684549593724703</v>
      </c>
      <c r="T1761">
        <v>46.9007612636548</v>
      </c>
      <c r="U1761">
        <v>0.84643354847797003</v>
      </c>
      <c r="V1761">
        <v>94</v>
      </c>
      <c r="W1761">
        <v>0</v>
      </c>
      <c r="X1761">
        <v>0</v>
      </c>
      <c r="Y1761">
        <v>101</v>
      </c>
      <c r="Z1761">
        <v>0.99973071702086502</v>
      </c>
      <c r="AA1761">
        <v>9.4559571137129694</v>
      </c>
      <c r="AB1761">
        <v>65</v>
      </c>
      <c r="AC1761">
        <v>0.86830909675489598</v>
      </c>
      <c r="AD1761">
        <v>36</v>
      </c>
      <c r="AE1761">
        <v>0.13142162026596901</v>
      </c>
      <c r="AF1761">
        <v>1</v>
      </c>
      <c r="AG1761">
        <v>2.69282979134033E-4</v>
      </c>
      <c r="AH1761">
        <v>0</v>
      </c>
      <c r="AI1761">
        <v>0</v>
      </c>
      <c r="AJ1761" s="73">
        <v>46.791901360927902</v>
      </c>
      <c r="AK1761">
        <v>101</v>
      </c>
      <c r="AL1761">
        <v>0.99973071702086502</v>
      </c>
      <c r="AM1761">
        <v>0</v>
      </c>
      <c r="AN1761">
        <v>0</v>
      </c>
      <c r="AO1761">
        <v>0</v>
      </c>
      <c r="AP1761">
        <v>0</v>
      </c>
      <c r="AQ1761">
        <v>102</v>
      </c>
      <c r="AR1761">
        <v>1</v>
      </c>
      <c r="AS1761">
        <v>0</v>
      </c>
      <c r="AT1761">
        <v>0</v>
      </c>
      <c r="AU1761">
        <v>0</v>
      </c>
      <c r="AV1761">
        <v>0</v>
      </c>
      <c r="AW1761">
        <v>102</v>
      </c>
      <c r="AX1761">
        <v>0.999999999999999</v>
      </c>
      <c r="AY1761" s="73">
        <v>56.624795314167002</v>
      </c>
      <c r="AZ1761">
        <v>101</v>
      </c>
      <c r="BA1761">
        <v>0.99973071702086502</v>
      </c>
      <c r="BB1761">
        <v>102</v>
      </c>
      <c r="BC1761">
        <v>1</v>
      </c>
      <c r="BD1761">
        <v>0</v>
      </c>
      <c r="BE1761">
        <v>0</v>
      </c>
      <c r="BF1761">
        <v>49.964326825693</v>
      </c>
      <c r="BG1761">
        <v>48.613959043160897</v>
      </c>
      <c r="BH1761">
        <v>56.624795314167002</v>
      </c>
      <c r="BI1761">
        <v>46.791901360927902</v>
      </c>
    </row>
    <row r="1762" spans="1:61" x14ac:dyDescent="0.25">
      <c r="A1762" s="10" t="str">
        <f>VLOOKUP(D1762,'Index-Relations'!E:F,2,FALSE)</f>
        <v>ESG</v>
      </c>
      <c r="B1762" t="s">
        <v>3450</v>
      </c>
      <c r="C1762" s="53" t="s">
        <v>2766</v>
      </c>
      <c r="D1762" s="59" t="s">
        <v>2815</v>
      </c>
      <c r="E1762" s="59" t="s">
        <v>5178</v>
      </c>
      <c r="F1762" t="s">
        <v>663</v>
      </c>
      <c r="G1762" t="s">
        <v>662</v>
      </c>
      <c r="H1762" t="s">
        <v>664</v>
      </c>
      <c r="I1762" s="52">
        <v>45446</v>
      </c>
      <c r="J1762" t="s">
        <v>2457</v>
      </c>
      <c r="K1762">
        <v>102</v>
      </c>
      <c r="L1762" s="73">
        <v>49.854312301732897</v>
      </c>
      <c r="M1762">
        <v>102</v>
      </c>
      <c r="N1762">
        <v>1</v>
      </c>
      <c r="O1762" s="73">
        <v>48.431706690967999</v>
      </c>
      <c r="P1762">
        <v>102</v>
      </c>
      <c r="Q1762">
        <v>1</v>
      </c>
      <c r="R1762">
        <v>100</v>
      </c>
      <c r="S1762">
        <v>0.99706798964611998</v>
      </c>
      <c r="T1762">
        <v>46.889713010610699</v>
      </c>
      <c r="U1762">
        <v>0.844163980029351</v>
      </c>
      <c r="V1762">
        <v>95</v>
      </c>
      <c r="W1762">
        <v>0</v>
      </c>
      <c r="X1762">
        <v>0</v>
      </c>
      <c r="Y1762">
        <v>102</v>
      </c>
      <c r="Z1762">
        <v>0.999999999999999</v>
      </c>
      <c r="AA1762">
        <v>9.4670128587299303</v>
      </c>
      <c r="AB1762">
        <v>65</v>
      </c>
      <c r="AC1762">
        <v>0.867331329844095</v>
      </c>
      <c r="AD1762">
        <v>37</v>
      </c>
      <c r="AE1762">
        <v>0.132668670155904</v>
      </c>
      <c r="AF1762">
        <v>0</v>
      </c>
      <c r="AG1762">
        <v>0</v>
      </c>
      <c r="AH1762">
        <v>0</v>
      </c>
      <c r="AI1762">
        <v>0</v>
      </c>
      <c r="AJ1762" s="73">
        <v>46.640877831826998</v>
      </c>
      <c r="AK1762">
        <v>102</v>
      </c>
      <c r="AL1762">
        <v>1</v>
      </c>
      <c r="AM1762">
        <v>0</v>
      </c>
      <c r="AN1762">
        <v>0</v>
      </c>
      <c r="AO1762">
        <v>0</v>
      </c>
      <c r="AP1762">
        <v>0</v>
      </c>
      <c r="AQ1762">
        <v>102</v>
      </c>
      <c r="AR1762">
        <v>0.999999999999999</v>
      </c>
      <c r="AS1762">
        <v>0</v>
      </c>
      <c r="AT1762">
        <v>0</v>
      </c>
      <c r="AU1762">
        <v>0</v>
      </c>
      <c r="AV1762">
        <v>0</v>
      </c>
      <c r="AW1762">
        <v>102</v>
      </c>
      <c r="AX1762">
        <v>1</v>
      </c>
      <c r="AY1762" s="73">
        <v>56.726901701342001</v>
      </c>
      <c r="AZ1762">
        <v>102</v>
      </c>
      <c r="BA1762">
        <v>1</v>
      </c>
      <c r="BB1762">
        <v>102</v>
      </c>
      <c r="BC1762">
        <v>0.999999999999999</v>
      </c>
      <c r="BD1762">
        <v>0</v>
      </c>
      <c r="BE1762">
        <v>0</v>
      </c>
      <c r="BF1762">
        <v>49.854312301732897</v>
      </c>
      <c r="BG1762">
        <v>48.431706690967999</v>
      </c>
      <c r="BH1762">
        <v>56.726901701342001</v>
      </c>
      <c r="BI1762">
        <v>46.640877831826998</v>
      </c>
    </row>
    <row r="1763" spans="1:61" x14ac:dyDescent="0.25">
      <c r="A1763" s="10" t="str">
        <f>VLOOKUP(D1763,'Index-Relations'!E:F,2,FALSE)</f>
        <v>ESG</v>
      </c>
      <c r="B1763" t="s">
        <v>3450</v>
      </c>
      <c r="C1763" s="53" t="s">
        <v>2767</v>
      </c>
      <c r="D1763" s="59" t="s">
        <v>2815</v>
      </c>
      <c r="E1763" s="59" t="s">
        <v>5179</v>
      </c>
      <c r="F1763" t="s">
        <v>663</v>
      </c>
      <c r="G1763" t="s">
        <v>662</v>
      </c>
      <c r="H1763" t="s">
        <v>664</v>
      </c>
      <c r="I1763" s="52">
        <v>45413</v>
      </c>
      <c r="J1763" t="s">
        <v>2457</v>
      </c>
      <c r="K1763">
        <v>102</v>
      </c>
      <c r="L1763" s="73">
        <v>49.565432234691002</v>
      </c>
      <c r="M1763">
        <v>102</v>
      </c>
      <c r="N1763">
        <v>1</v>
      </c>
      <c r="O1763" s="73">
        <v>48.218414155909997</v>
      </c>
      <c r="P1763">
        <v>102</v>
      </c>
      <c r="Q1763">
        <v>1</v>
      </c>
      <c r="R1763">
        <v>100</v>
      </c>
      <c r="S1763">
        <v>0.99688405667525604</v>
      </c>
      <c r="T1763">
        <v>46.922471229954397</v>
      </c>
      <c r="U1763">
        <v>0.842331363501859</v>
      </c>
      <c r="V1763">
        <v>95</v>
      </c>
      <c r="W1763">
        <v>0</v>
      </c>
      <c r="X1763">
        <v>0</v>
      </c>
      <c r="Y1763">
        <v>102</v>
      </c>
      <c r="Z1763">
        <v>1</v>
      </c>
      <c r="AA1763">
        <v>9.7841655489974109</v>
      </c>
      <c r="AB1763">
        <v>65</v>
      </c>
      <c r="AC1763">
        <v>0.86324049525420299</v>
      </c>
      <c r="AD1763">
        <v>37</v>
      </c>
      <c r="AE1763">
        <v>0.13675950474579601</v>
      </c>
      <c r="AF1763">
        <v>0</v>
      </c>
      <c r="AG1763">
        <v>1.6652999999999999E-16</v>
      </c>
      <c r="AH1763">
        <v>0</v>
      </c>
      <c r="AI1763">
        <v>0</v>
      </c>
      <c r="AJ1763" s="73">
        <v>46.303331253555001</v>
      </c>
      <c r="AK1763">
        <v>102</v>
      </c>
      <c r="AL1763">
        <v>1</v>
      </c>
      <c r="AM1763">
        <v>0</v>
      </c>
      <c r="AN1763">
        <v>0</v>
      </c>
      <c r="AO1763">
        <v>0</v>
      </c>
      <c r="AP1763">
        <v>0</v>
      </c>
      <c r="AQ1763">
        <v>102</v>
      </c>
      <c r="AR1763">
        <v>1</v>
      </c>
      <c r="AS1763">
        <v>0</v>
      </c>
      <c r="AT1763">
        <v>0</v>
      </c>
      <c r="AU1763">
        <v>0</v>
      </c>
      <c r="AV1763">
        <v>0</v>
      </c>
      <c r="AW1763">
        <v>102</v>
      </c>
      <c r="AX1763">
        <v>0.999999999999999</v>
      </c>
      <c r="AY1763" s="73">
        <v>56.502742207672</v>
      </c>
      <c r="AZ1763">
        <v>102</v>
      </c>
      <c r="BA1763">
        <v>1</v>
      </c>
      <c r="BB1763">
        <v>102</v>
      </c>
      <c r="BC1763">
        <v>1</v>
      </c>
      <c r="BD1763">
        <v>0</v>
      </c>
      <c r="BE1763">
        <v>0</v>
      </c>
      <c r="BF1763">
        <v>49.565432234691002</v>
      </c>
      <c r="BG1763">
        <v>48.218414155909997</v>
      </c>
      <c r="BH1763">
        <v>56.502742207672</v>
      </c>
      <c r="BI1763">
        <v>46.303331253555001</v>
      </c>
    </row>
    <row r="1764" spans="1:61" x14ac:dyDescent="0.25">
      <c r="A1764" s="10" t="str">
        <f>VLOOKUP(D1764,'Index-Relations'!E:F,2,FALSE)</f>
        <v>ESG</v>
      </c>
      <c r="B1764" t="s">
        <v>3450</v>
      </c>
      <c r="C1764" s="53" t="s">
        <v>2768</v>
      </c>
      <c r="D1764" s="59" t="s">
        <v>2815</v>
      </c>
      <c r="E1764" s="59" t="s">
        <v>5180</v>
      </c>
      <c r="F1764" t="s">
        <v>663</v>
      </c>
      <c r="G1764" t="s">
        <v>662</v>
      </c>
      <c r="H1764" t="s">
        <v>664</v>
      </c>
      <c r="I1764" s="52">
        <v>45383</v>
      </c>
      <c r="J1764" t="s">
        <v>2457</v>
      </c>
      <c r="K1764">
        <v>102</v>
      </c>
      <c r="L1764">
        <v>49.527131608450098</v>
      </c>
      <c r="M1764">
        <v>102</v>
      </c>
      <c r="N1764">
        <v>1</v>
      </c>
      <c r="O1764">
        <v>47.183438666197198</v>
      </c>
      <c r="P1764">
        <v>102</v>
      </c>
      <c r="Q1764">
        <v>1</v>
      </c>
      <c r="R1764">
        <v>100</v>
      </c>
      <c r="S1764">
        <v>0.99684275802191702</v>
      </c>
      <c r="T1764">
        <v>46.519157009848101</v>
      </c>
      <c r="U1764">
        <v>0.839792865654864</v>
      </c>
      <c r="V1764">
        <v>95</v>
      </c>
      <c r="W1764">
        <v>0</v>
      </c>
      <c r="X1764">
        <v>0</v>
      </c>
      <c r="Y1764">
        <v>102</v>
      </c>
      <c r="Z1764">
        <v>1</v>
      </c>
      <c r="AA1764">
        <v>9.4422740484213197</v>
      </c>
      <c r="AB1764">
        <v>65</v>
      </c>
      <c r="AC1764">
        <v>0.86776240182152198</v>
      </c>
      <c r="AD1764">
        <v>37</v>
      </c>
      <c r="AE1764">
        <v>0.13223759817847699</v>
      </c>
      <c r="AF1764">
        <v>0</v>
      </c>
      <c r="AG1764">
        <v>1.3878000000000001E-16</v>
      </c>
      <c r="AH1764">
        <v>0</v>
      </c>
      <c r="AI1764">
        <v>0</v>
      </c>
      <c r="AJ1764">
        <v>45.014395166539003</v>
      </c>
      <c r="AK1764">
        <v>102</v>
      </c>
      <c r="AL1764">
        <v>1</v>
      </c>
      <c r="AM1764">
        <v>0</v>
      </c>
      <c r="AN1764">
        <v>0</v>
      </c>
      <c r="AO1764">
        <v>0</v>
      </c>
      <c r="AP1764">
        <v>0</v>
      </c>
      <c r="AQ1764">
        <v>102</v>
      </c>
      <c r="AR1764">
        <v>0.999999999999999</v>
      </c>
      <c r="AS1764">
        <v>0</v>
      </c>
      <c r="AT1764">
        <v>0</v>
      </c>
      <c r="AU1764">
        <v>0</v>
      </c>
      <c r="AV1764">
        <v>0</v>
      </c>
      <c r="AW1764">
        <v>102</v>
      </c>
      <c r="AX1764">
        <v>0.999999999999999</v>
      </c>
      <c r="AY1764">
        <v>58.053048818464802</v>
      </c>
      <c r="AZ1764">
        <v>102</v>
      </c>
      <c r="BA1764">
        <v>1</v>
      </c>
      <c r="BB1764">
        <v>102</v>
      </c>
      <c r="BC1764">
        <v>0.999999999999999</v>
      </c>
      <c r="BD1764">
        <v>0</v>
      </c>
      <c r="BE1764">
        <v>0</v>
      </c>
      <c r="BF1764">
        <v>50.462513859540998</v>
      </c>
      <c r="BG1764">
        <v>49.322172391518897</v>
      </c>
      <c r="BH1764">
        <v>56.972521118423003</v>
      </c>
      <c r="BI1764">
        <v>47.146223371893903</v>
      </c>
    </row>
    <row r="1765" spans="1:61" x14ac:dyDescent="0.25">
      <c r="A1765" s="10" t="str">
        <f>VLOOKUP(D1765,'Index-Relations'!E:F,2,FALSE)</f>
        <v>ESG</v>
      </c>
      <c r="B1765" t="s">
        <v>3450</v>
      </c>
      <c r="C1765" s="53" t="s">
        <v>2769</v>
      </c>
      <c r="D1765" s="59" t="s">
        <v>2815</v>
      </c>
      <c r="E1765" s="59" t="s">
        <v>5181</v>
      </c>
      <c r="F1765" t="s">
        <v>663</v>
      </c>
      <c r="G1765" t="s">
        <v>662</v>
      </c>
      <c r="H1765" t="s">
        <v>664</v>
      </c>
      <c r="I1765" s="52">
        <v>45352</v>
      </c>
      <c r="J1765" t="s">
        <v>2457</v>
      </c>
      <c r="K1765">
        <v>101</v>
      </c>
      <c r="L1765">
        <v>49.171512334094601</v>
      </c>
      <c r="M1765">
        <v>98</v>
      </c>
      <c r="N1765">
        <v>0.99865427451554201</v>
      </c>
      <c r="O1765">
        <v>48.167704732181598</v>
      </c>
      <c r="P1765">
        <v>98</v>
      </c>
      <c r="Q1765">
        <v>0.99865427451554201</v>
      </c>
      <c r="R1765">
        <v>99</v>
      </c>
      <c r="S1765">
        <v>0.99959352228743503</v>
      </c>
      <c r="T1765">
        <v>46.017870674518598</v>
      </c>
      <c r="U1765">
        <v>0.82615078084597005</v>
      </c>
      <c r="V1765">
        <v>92</v>
      </c>
      <c r="W1765">
        <v>0</v>
      </c>
      <c r="X1765">
        <v>0</v>
      </c>
      <c r="Y1765">
        <v>100</v>
      </c>
      <c r="Z1765">
        <v>0.99974851692750299</v>
      </c>
      <c r="AA1765">
        <v>9.9726374340075807</v>
      </c>
      <c r="AB1765">
        <v>64</v>
      </c>
      <c r="AC1765">
        <v>0.86945949792233601</v>
      </c>
      <c r="AD1765">
        <v>36</v>
      </c>
      <c r="AE1765">
        <v>0.13028901900516601</v>
      </c>
      <c r="AF1765">
        <v>1</v>
      </c>
      <c r="AG1765">
        <v>2.51483072496894E-4</v>
      </c>
      <c r="AH1765">
        <v>0</v>
      </c>
      <c r="AI1765">
        <v>0</v>
      </c>
      <c r="AJ1765">
        <v>43.928768874562998</v>
      </c>
      <c r="AK1765">
        <v>98</v>
      </c>
      <c r="AL1765">
        <v>0.99865427451554201</v>
      </c>
      <c r="AM1765">
        <v>0</v>
      </c>
      <c r="AN1765">
        <v>0</v>
      </c>
      <c r="AO1765">
        <v>0</v>
      </c>
      <c r="AP1765">
        <v>0</v>
      </c>
      <c r="AQ1765">
        <v>101</v>
      </c>
      <c r="AR1765">
        <v>0.999999999999999</v>
      </c>
      <c r="AS1765">
        <v>0</v>
      </c>
      <c r="AT1765">
        <v>0</v>
      </c>
      <c r="AU1765">
        <v>0</v>
      </c>
      <c r="AV1765">
        <v>0</v>
      </c>
      <c r="AW1765">
        <v>101</v>
      </c>
      <c r="AX1765">
        <v>0.999999999999999</v>
      </c>
      <c r="AY1765">
        <v>56.966563863055796</v>
      </c>
      <c r="AZ1765">
        <v>98</v>
      </c>
      <c r="BA1765">
        <v>0.99865427451554201</v>
      </c>
      <c r="BB1765">
        <v>101</v>
      </c>
      <c r="BC1765">
        <v>0.999999999999999</v>
      </c>
      <c r="BD1765">
        <v>0</v>
      </c>
      <c r="BE1765">
        <v>0</v>
      </c>
      <c r="BF1765">
        <v>50.084596570856</v>
      </c>
      <c r="BG1765">
        <v>50.152553149998901</v>
      </c>
      <c r="BH1765">
        <v>56.059515075646999</v>
      </c>
      <c r="BI1765">
        <v>46.1038089623719</v>
      </c>
    </row>
    <row r="1766" spans="1:61" x14ac:dyDescent="0.25">
      <c r="A1766" s="10" t="str">
        <f>VLOOKUP(D1766,'Index-Relations'!E:F,2,FALSE)</f>
        <v>ESG</v>
      </c>
      <c r="B1766" t="s">
        <v>3450</v>
      </c>
      <c r="C1766" s="53" t="s">
        <v>2770</v>
      </c>
      <c r="D1766" s="59" t="s">
        <v>2815</v>
      </c>
      <c r="E1766" s="59" t="s">
        <v>5182</v>
      </c>
      <c r="F1766" t="s">
        <v>663</v>
      </c>
      <c r="G1766" t="s">
        <v>662</v>
      </c>
      <c r="H1766" t="s">
        <v>664</v>
      </c>
      <c r="I1766" s="52">
        <v>45323</v>
      </c>
      <c r="J1766" t="s">
        <v>2457</v>
      </c>
      <c r="K1766">
        <v>101</v>
      </c>
      <c r="L1766">
        <v>48.658897493643103</v>
      </c>
      <c r="M1766">
        <v>98</v>
      </c>
      <c r="N1766">
        <v>0.99852274773568095</v>
      </c>
      <c r="O1766">
        <v>47.462927392474498</v>
      </c>
      <c r="P1766">
        <v>98</v>
      </c>
      <c r="Q1766">
        <v>0.99852274773568095</v>
      </c>
      <c r="R1766">
        <v>99</v>
      </c>
      <c r="S1766">
        <v>0.99950990656885697</v>
      </c>
      <c r="T1766">
        <v>46.170642888033299</v>
      </c>
      <c r="U1766">
        <v>0.82878707599666601</v>
      </c>
      <c r="V1766">
        <v>93</v>
      </c>
      <c r="W1766">
        <v>0</v>
      </c>
      <c r="X1766">
        <v>0</v>
      </c>
      <c r="Y1766">
        <v>100</v>
      </c>
      <c r="Z1766">
        <v>0.99974046200545197</v>
      </c>
      <c r="AA1766">
        <v>10.124122195319799</v>
      </c>
      <c r="AB1766">
        <v>61</v>
      </c>
      <c r="AC1766">
        <v>0.86005127556293304</v>
      </c>
      <c r="AD1766">
        <v>39</v>
      </c>
      <c r="AE1766">
        <v>0.13968918644251899</v>
      </c>
      <c r="AF1766">
        <v>1</v>
      </c>
      <c r="AG1766">
        <v>2.5953799454739301E-4</v>
      </c>
      <c r="AH1766">
        <v>0</v>
      </c>
      <c r="AI1766">
        <v>0</v>
      </c>
      <c r="AJ1766">
        <v>43.499000812550499</v>
      </c>
      <c r="AK1766">
        <v>98</v>
      </c>
      <c r="AL1766">
        <v>0.99852274773568095</v>
      </c>
      <c r="AM1766">
        <v>0</v>
      </c>
      <c r="AN1766">
        <v>0</v>
      </c>
      <c r="AO1766">
        <v>0</v>
      </c>
      <c r="AP1766">
        <v>0</v>
      </c>
      <c r="AQ1766">
        <v>100</v>
      </c>
      <c r="AR1766">
        <v>0.99974046200545197</v>
      </c>
      <c r="AS1766">
        <v>0</v>
      </c>
      <c r="AT1766">
        <v>0</v>
      </c>
      <c r="AU1766">
        <v>0</v>
      </c>
      <c r="AV1766">
        <v>0</v>
      </c>
      <c r="AW1766">
        <v>100</v>
      </c>
      <c r="AX1766">
        <v>0.99974046200545197</v>
      </c>
      <c r="AY1766">
        <v>56.7761313368134</v>
      </c>
      <c r="AZ1766">
        <v>98</v>
      </c>
      <c r="BA1766">
        <v>0.99852274773568095</v>
      </c>
      <c r="BB1766">
        <v>100</v>
      </c>
      <c r="BC1766">
        <v>0.99974046200545197</v>
      </c>
      <c r="BD1766">
        <v>0</v>
      </c>
      <c r="BE1766">
        <v>0</v>
      </c>
      <c r="BF1766">
        <v>49.662156283123998</v>
      </c>
      <c r="BG1766">
        <v>49.652613286578998</v>
      </c>
      <c r="BH1766">
        <v>55.8747729290329</v>
      </c>
      <c r="BI1766">
        <v>45.7252947299569</v>
      </c>
    </row>
    <row r="1767" spans="1:61" x14ac:dyDescent="0.25">
      <c r="A1767" s="10" t="str">
        <f>VLOOKUP(D1767,'Index-Relations'!E:F,2,FALSE)</f>
        <v>BM</v>
      </c>
      <c r="B1767" t="s">
        <v>3450</v>
      </c>
      <c r="C1767" s="53" t="s">
        <v>2760</v>
      </c>
      <c r="D1767" s="59" t="s">
        <v>3159</v>
      </c>
      <c r="E1767" s="59" t="s">
        <v>5183</v>
      </c>
      <c r="F1767" t="s">
        <v>668</v>
      </c>
      <c r="G1767" t="s">
        <v>665</v>
      </c>
      <c r="H1767" t="s">
        <v>669</v>
      </c>
      <c r="I1767" s="52">
        <v>45659</v>
      </c>
      <c r="J1767" t="s">
        <v>2457</v>
      </c>
      <c r="K1767">
        <v>103</v>
      </c>
      <c r="L1767" s="73">
        <v>47.877647092532001</v>
      </c>
      <c r="M1767">
        <v>100</v>
      </c>
      <c r="N1767">
        <v>0.99324189503175198</v>
      </c>
      <c r="O1767" s="73">
        <v>46.143057602094999</v>
      </c>
      <c r="P1767">
        <v>100</v>
      </c>
      <c r="Q1767">
        <v>0.99324189503175198</v>
      </c>
      <c r="R1767">
        <v>99</v>
      </c>
      <c r="S1767">
        <v>0.98881219807471998</v>
      </c>
      <c r="T1767">
        <v>46.3069109666733</v>
      </c>
      <c r="U1767">
        <v>0.85230984953583599</v>
      </c>
      <c r="V1767">
        <v>93</v>
      </c>
      <c r="W1767">
        <v>0</v>
      </c>
      <c r="X1767">
        <v>0</v>
      </c>
      <c r="Y1767">
        <v>100</v>
      </c>
      <c r="Z1767">
        <v>0.99324189503175198</v>
      </c>
      <c r="AA1767">
        <v>8.95476383288125</v>
      </c>
      <c r="AB1767">
        <v>64</v>
      </c>
      <c r="AC1767">
        <v>0.807882838552066</v>
      </c>
      <c r="AD1767">
        <v>36</v>
      </c>
      <c r="AE1767">
        <v>0.18535905647968601</v>
      </c>
      <c r="AF1767">
        <v>3</v>
      </c>
      <c r="AG1767">
        <v>6.7581049682471301E-3</v>
      </c>
      <c r="AH1767">
        <v>0</v>
      </c>
      <c r="AI1767">
        <v>0</v>
      </c>
      <c r="AJ1767" s="73">
        <v>44.886187438087902</v>
      </c>
      <c r="AK1767">
        <v>100</v>
      </c>
      <c r="AL1767">
        <v>0.99324189503175198</v>
      </c>
      <c r="AM1767">
        <v>0</v>
      </c>
      <c r="AN1767">
        <v>0</v>
      </c>
      <c r="AO1767">
        <v>0</v>
      </c>
      <c r="AP1767">
        <v>0</v>
      </c>
      <c r="AQ1767">
        <v>102</v>
      </c>
      <c r="AR1767">
        <v>0.99788269472173396</v>
      </c>
      <c r="AS1767">
        <v>0</v>
      </c>
      <c r="AT1767">
        <v>0</v>
      </c>
      <c r="AU1767">
        <v>0</v>
      </c>
      <c r="AV1767">
        <v>0</v>
      </c>
      <c r="AW1767">
        <v>102</v>
      </c>
      <c r="AX1767">
        <v>0.99788269472173396</v>
      </c>
      <c r="AY1767" s="73">
        <v>55.5359108034909</v>
      </c>
      <c r="AZ1767">
        <v>100</v>
      </c>
      <c r="BA1767">
        <v>0.99324189503175198</v>
      </c>
      <c r="BB1767">
        <v>102</v>
      </c>
      <c r="BC1767">
        <v>0.99788269472173396</v>
      </c>
      <c r="BD1767">
        <v>0</v>
      </c>
      <c r="BE1767">
        <v>0</v>
      </c>
      <c r="BF1767">
        <v>47.877647092532001</v>
      </c>
      <c r="BG1767">
        <v>46.143057602094999</v>
      </c>
      <c r="BH1767">
        <v>55.5359108034909</v>
      </c>
      <c r="BI1767">
        <v>44.886187438087902</v>
      </c>
    </row>
    <row r="1768" spans="1:61" x14ac:dyDescent="0.25">
      <c r="A1768" s="10" t="str">
        <f>VLOOKUP(D1768,'Index-Relations'!E:F,2,FALSE)</f>
        <v>BM</v>
      </c>
      <c r="B1768" t="s">
        <v>3450</v>
      </c>
      <c r="C1768" s="53" t="s">
        <v>2761</v>
      </c>
      <c r="D1768" s="59" t="s">
        <v>3159</v>
      </c>
      <c r="E1768" s="59" t="s">
        <v>5184</v>
      </c>
      <c r="F1768" t="s">
        <v>668</v>
      </c>
      <c r="G1768" t="s">
        <v>665</v>
      </c>
      <c r="H1768" t="s">
        <v>669</v>
      </c>
      <c r="I1768" s="52">
        <v>45628</v>
      </c>
      <c r="J1768" t="s">
        <v>2457</v>
      </c>
      <c r="K1768">
        <v>103</v>
      </c>
      <c r="L1768" s="73">
        <v>47.854724302603898</v>
      </c>
      <c r="M1768">
        <v>100</v>
      </c>
      <c r="N1768">
        <v>0.99353676989391004</v>
      </c>
      <c r="O1768" s="73">
        <v>46.133978168981997</v>
      </c>
      <c r="P1768">
        <v>100</v>
      </c>
      <c r="Q1768">
        <v>0.99353676989391004</v>
      </c>
      <c r="R1768">
        <v>99</v>
      </c>
      <c r="S1768">
        <v>0.98920204152866698</v>
      </c>
      <c r="T1768">
        <v>46.318421522308498</v>
      </c>
      <c r="U1768">
        <v>0.85633677015269505</v>
      </c>
      <c r="V1768">
        <v>93</v>
      </c>
      <c r="W1768">
        <v>0</v>
      </c>
      <c r="X1768">
        <v>0</v>
      </c>
      <c r="Y1768">
        <v>100</v>
      </c>
      <c r="Z1768">
        <v>0.99353676989391004</v>
      </c>
      <c r="AA1768">
        <v>8.3370581418381509</v>
      </c>
      <c r="AB1768">
        <v>65</v>
      </c>
      <c r="AC1768">
        <v>0.815137452586016</v>
      </c>
      <c r="AD1768">
        <v>35</v>
      </c>
      <c r="AE1768">
        <v>0.17839931730789399</v>
      </c>
      <c r="AF1768">
        <v>3</v>
      </c>
      <c r="AG1768">
        <v>6.46323010608981E-3</v>
      </c>
      <c r="AH1768">
        <v>0</v>
      </c>
      <c r="AI1768">
        <v>0</v>
      </c>
      <c r="AJ1768" s="73">
        <v>44.869961084014001</v>
      </c>
      <c r="AK1768">
        <v>100</v>
      </c>
      <c r="AL1768">
        <v>0.99353676989391004</v>
      </c>
      <c r="AM1768">
        <v>0</v>
      </c>
      <c r="AN1768">
        <v>0</v>
      </c>
      <c r="AO1768">
        <v>0</v>
      </c>
      <c r="AP1768">
        <v>0</v>
      </c>
      <c r="AQ1768">
        <v>102</v>
      </c>
      <c r="AR1768">
        <v>0.99795069196143105</v>
      </c>
      <c r="AS1768">
        <v>0</v>
      </c>
      <c r="AT1768">
        <v>0</v>
      </c>
      <c r="AU1768">
        <v>0</v>
      </c>
      <c r="AV1768">
        <v>0</v>
      </c>
      <c r="AW1768">
        <v>102</v>
      </c>
      <c r="AX1768">
        <v>0.99795069196143105</v>
      </c>
      <c r="AY1768" s="73">
        <v>55.478275959968997</v>
      </c>
      <c r="AZ1768">
        <v>100</v>
      </c>
      <c r="BA1768">
        <v>0.99353676989391004</v>
      </c>
      <c r="BB1768">
        <v>102</v>
      </c>
      <c r="BC1768">
        <v>0.99795069196143105</v>
      </c>
      <c r="BD1768">
        <v>0</v>
      </c>
      <c r="BE1768">
        <v>0</v>
      </c>
      <c r="BF1768">
        <v>47.854724302603898</v>
      </c>
      <c r="BG1768">
        <v>46.133978168981997</v>
      </c>
      <c r="BH1768">
        <v>55.478275959968997</v>
      </c>
      <c r="BI1768">
        <v>44.869961084014001</v>
      </c>
    </row>
    <row r="1769" spans="1:61" x14ac:dyDescent="0.25">
      <c r="A1769" s="10" t="str">
        <f>VLOOKUP(D1769,'Index-Relations'!E:F,2,FALSE)</f>
        <v>BM</v>
      </c>
      <c r="B1769" t="s">
        <v>3450</v>
      </c>
      <c r="C1769" s="53" t="s">
        <v>2762</v>
      </c>
      <c r="D1769" s="59" t="s">
        <v>3159</v>
      </c>
      <c r="E1769" s="59" t="s">
        <v>5185</v>
      </c>
      <c r="F1769" t="s">
        <v>668</v>
      </c>
      <c r="G1769" t="s">
        <v>665</v>
      </c>
      <c r="H1769" t="s">
        <v>669</v>
      </c>
      <c r="I1769" s="52">
        <v>45597</v>
      </c>
      <c r="J1769" t="s">
        <v>2457</v>
      </c>
      <c r="K1769">
        <v>103</v>
      </c>
      <c r="L1769" s="73">
        <v>47.7254082675299</v>
      </c>
      <c r="M1769">
        <v>100</v>
      </c>
      <c r="N1769">
        <v>0.99387374196068101</v>
      </c>
      <c r="O1769" s="73">
        <v>45.957321246825003</v>
      </c>
      <c r="P1769">
        <v>100</v>
      </c>
      <c r="Q1769">
        <v>0.99387374196068101</v>
      </c>
      <c r="R1769">
        <v>99</v>
      </c>
      <c r="S1769">
        <v>0.98953681430473905</v>
      </c>
      <c r="T1769">
        <v>46.297897970001202</v>
      </c>
      <c r="U1769">
        <v>0.85700416168744598</v>
      </c>
      <c r="V1769">
        <v>93</v>
      </c>
      <c r="W1769">
        <v>0</v>
      </c>
      <c r="X1769">
        <v>0</v>
      </c>
      <c r="Y1769">
        <v>100</v>
      </c>
      <c r="Z1769">
        <v>0.99387374196068101</v>
      </c>
      <c r="AA1769">
        <v>8.7565629224852692</v>
      </c>
      <c r="AB1769">
        <v>65</v>
      </c>
      <c r="AC1769">
        <v>0.80938341013493498</v>
      </c>
      <c r="AD1769">
        <v>35</v>
      </c>
      <c r="AE1769">
        <v>0.18449033182574601</v>
      </c>
      <c r="AF1769">
        <v>3</v>
      </c>
      <c r="AG1769">
        <v>6.1262580393182898E-3</v>
      </c>
      <c r="AH1769">
        <v>0</v>
      </c>
      <c r="AI1769">
        <v>0</v>
      </c>
      <c r="AJ1769" s="73">
        <v>44.787692069519899</v>
      </c>
      <c r="AK1769">
        <v>100</v>
      </c>
      <c r="AL1769">
        <v>0.99387374196068101</v>
      </c>
      <c r="AM1769">
        <v>0</v>
      </c>
      <c r="AN1769">
        <v>0</v>
      </c>
      <c r="AO1769">
        <v>0</v>
      </c>
      <c r="AP1769">
        <v>0</v>
      </c>
      <c r="AQ1769">
        <v>102</v>
      </c>
      <c r="AR1769">
        <v>0.99800192535225296</v>
      </c>
      <c r="AS1769">
        <v>0</v>
      </c>
      <c r="AT1769">
        <v>0</v>
      </c>
      <c r="AU1769">
        <v>0</v>
      </c>
      <c r="AV1769">
        <v>0</v>
      </c>
      <c r="AW1769">
        <v>102</v>
      </c>
      <c r="AX1769">
        <v>0.99800192535225296</v>
      </c>
      <c r="AY1769" s="73">
        <v>55.403999425748999</v>
      </c>
      <c r="AZ1769">
        <v>100</v>
      </c>
      <c r="BA1769">
        <v>0.99387374196068101</v>
      </c>
      <c r="BB1769">
        <v>102</v>
      </c>
      <c r="BC1769">
        <v>0.99800192535225296</v>
      </c>
      <c r="BD1769">
        <v>0</v>
      </c>
      <c r="BE1769">
        <v>0</v>
      </c>
      <c r="BF1769">
        <v>47.7254082675299</v>
      </c>
      <c r="BG1769">
        <v>45.957321246825003</v>
      </c>
      <c r="BH1769">
        <v>55.403999425748999</v>
      </c>
      <c r="BI1769">
        <v>44.787692069519899</v>
      </c>
    </row>
    <row r="1770" spans="1:61" x14ac:dyDescent="0.25">
      <c r="A1770" s="10" t="str">
        <f>VLOOKUP(D1770,'Index-Relations'!E:F,2,FALSE)</f>
        <v>BM</v>
      </c>
      <c r="B1770" t="s">
        <v>3450</v>
      </c>
      <c r="C1770" s="53" t="s">
        <v>2763</v>
      </c>
      <c r="D1770" s="59" t="s">
        <v>3159</v>
      </c>
      <c r="E1770" s="59" t="s">
        <v>5186</v>
      </c>
      <c r="F1770" t="s">
        <v>668</v>
      </c>
      <c r="G1770" t="s">
        <v>665</v>
      </c>
      <c r="H1770" t="s">
        <v>669</v>
      </c>
      <c r="I1770" s="52">
        <v>45566</v>
      </c>
      <c r="J1770" t="s">
        <v>2457</v>
      </c>
      <c r="K1770">
        <v>103</v>
      </c>
      <c r="L1770" s="73">
        <v>47.086562244576001</v>
      </c>
      <c r="M1770">
        <v>100</v>
      </c>
      <c r="N1770">
        <v>0.99606630993424705</v>
      </c>
      <c r="O1770" s="73">
        <v>45.358958225944903</v>
      </c>
      <c r="P1770">
        <v>100</v>
      </c>
      <c r="Q1770">
        <v>0.99606630993424705</v>
      </c>
      <c r="R1770">
        <v>99</v>
      </c>
      <c r="S1770">
        <v>0.99188205062697099</v>
      </c>
      <c r="T1770">
        <v>46.303517768506303</v>
      </c>
      <c r="U1770">
        <v>0.85719164884022603</v>
      </c>
      <c r="V1770">
        <v>93</v>
      </c>
      <c r="W1770">
        <v>0</v>
      </c>
      <c r="X1770">
        <v>0</v>
      </c>
      <c r="Y1770">
        <v>100</v>
      </c>
      <c r="Z1770">
        <v>0.99606630993424705</v>
      </c>
      <c r="AA1770">
        <v>8.4091191537694296</v>
      </c>
      <c r="AB1770">
        <v>66</v>
      </c>
      <c r="AC1770">
        <v>0.81310723033076604</v>
      </c>
      <c r="AD1770">
        <v>34</v>
      </c>
      <c r="AE1770">
        <v>0.18295907960348001</v>
      </c>
      <c r="AF1770">
        <v>3</v>
      </c>
      <c r="AG1770">
        <v>3.9336900657524999E-3</v>
      </c>
      <c r="AH1770">
        <v>0</v>
      </c>
      <c r="AI1770">
        <v>0</v>
      </c>
      <c r="AJ1770" s="73">
        <v>44.281093412459001</v>
      </c>
      <c r="AK1770">
        <v>100</v>
      </c>
      <c r="AL1770">
        <v>0.99606630993424705</v>
      </c>
      <c r="AM1770">
        <v>0</v>
      </c>
      <c r="AN1770">
        <v>0</v>
      </c>
      <c r="AO1770">
        <v>0</v>
      </c>
      <c r="AP1770">
        <v>0</v>
      </c>
      <c r="AQ1770">
        <v>102</v>
      </c>
      <c r="AR1770">
        <v>1</v>
      </c>
      <c r="AS1770">
        <v>0</v>
      </c>
      <c r="AT1770">
        <v>0</v>
      </c>
      <c r="AU1770">
        <v>0</v>
      </c>
      <c r="AV1770">
        <v>0</v>
      </c>
      <c r="AW1770">
        <v>102</v>
      </c>
      <c r="AX1770">
        <v>0.999999999999999</v>
      </c>
      <c r="AY1770" s="73">
        <v>54.856552193135997</v>
      </c>
      <c r="AZ1770">
        <v>100</v>
      </c>
      <c r="BA1770">
        <v>0.99606630993424705</v>
      </c>
      <c r="BB1770">
        <v>102</v>
      </c>
      <c r="BC1770">
        <v>1</v>
      </c>
      <c r="BD1770">
        <v>0</v>
      </c>
      <c r="BE1770">
        <v>0</v>
      </c>
      <c r="BF1770">
        <v>47.086562244576001</v>
      </c>
      <c r="BG1770">
        <v>45.358958225944903</v>
      </c>
      <c r="BH1770">
        <v>54.856552193135997</v>
      </c>
      <c r="BI1770">
        <v>44.281093412459001</v>
      </c>
    </row>
    <row r="1771" spans="1:61" x14ac:dyDescent="0.25">
      <c r="A1771" s="10" t="str">
        <f>VLOOKUP(D1771,'Index-Relations'!E:F,2,FALSE)</f>
        <v>BM</v>
      </c>
      <c r="B1771" t="s">
        <v>3450</v>
      </c>
      <c r="C1771" s="53" t="s">
        <v>2764</v>
      </c>
      <c r="D1771" s="59" t="s">
        <v>3159</v>
      </c>
      <c r="E1771" s="59" t="s">
        <v>5187</v>
      </c>
      <c r="F1771" t="s">
        <v>668</v>
      </c>
      <c r="G1771" t="s">
        <v>665</v>
      </c>
      <c r="H1771" t="s">
        <v>669</v>
      </c>
      <c r="I1771" s="52">
        <v>45538</v>
      </c>
      <c r="J1771" t="s">
        <v>2457</v>
      </c>
      <c r="K1771">
        <v>102</v>
      </c>
      <c r="L1771" s="73">
        <v>47.020227651134903</v>
      </c>
      <c r="M1771">
        <v>101</v>
      </c>
      <c r="N1771">
        <v>0.99958718831044002</v>
      </c>
      <c r="O1771" s="73">
        <v>45.264095746556002</v>
      </c>
      <c r="P1771">
        <v>101</v>
      </c>
      <c r="Q1771">
        <v>0.99958718831044002</v>
      </c>
      <c r="R1771">
        <v>99</v>
      </c>
      <c r="S1771">
        <v>0.99520884425517497</v>
      </c>
      <c r="T1771">
        <v>46.509117248608902</v>
      </c>
      <c r="U1771">
        <v>0.96095439641218505</v>
      </c>
      <c r="V1771">
        <v>94</v>
      </c>
      <c r="W1771">
        <v>0</v>
      </c>
      <c r="X1771">
        <v>0</v>
      </c>
      <c r="Y1771">
        <v>101</v>
      </c>
      <c r="Z1771">
        <v>0.99958718831044002</v>
      </c>
      <c r="AA1771">
        <v>8.1094114260626906</v>
      </c>
      <c r="AB1771">
        <v>71</v>
      </c>
      <c r="AC1771">
        <v>0.92846408259904101</v>
      </c>
      <c r="AD1771">
        <v>36</v>
      </c>
      <c r="AE1771">
        <v>0.18519660239261501</v>
      </c>
      <c r="AF1771">
        <v>-5</v>
      </c>
      <c r="AG1771">
        <v>0</v>
      </c>
      <c r="AH1771">
        <v>0</v>
      </c>
      <c r="AI1771">
        <v>0</v>
      </c>
      <c r="AJ1771" s="73">
        <v>44.288018996153902</v>
      </c>
      <c r="AK1771">
        <v>101</v>
      </c>
      <c r="AL1771">
        <v>0.99958718831044002</v>
      </c>
      <c r="AM1771">
        <v>0</v>
      </c>
      <c r="AN1771">
        <v>0</v>
      </c>
      <c r="AO1771">
        <v>0</v>
      </c>
      <c r="AP1771">
        <v>0</v>
      </c>
      <c r="AQ1771">
        <v>102</v>
      </c>
      <c r="AR1771">
        <v>1</v>
      </c>
      <c r="AS1771">
        <v>0</v>
      </c>
      <c r="AT1771">
        <v>0</v>
      </c>
      <c r="AU1771">
        <v>0</v>
      </c>
      <c r="AV1771">
        <v>0</v>
      </c>
      <c r="AW1771">
        <v>102</v>
      </c>
      <c r="AX1771">
        <v>1</v>
      </c>
      <c r="AY1771" s="73">
        <v>54.772025961600903</v>
      </c>
      <c r="AZ1771">
        <v>101</v>
      </c>
      <c r="BA1771">
        <v>0.99958718831044002</v>
      </c>
      <c r="BB1771">
        <v>102</v>
      </c>
      <c r="BC1771">
        <v>1</v>
      </c>
      <c r="BD1771">
        <v>0</v>
      </c>
      <c r="BE1771">
        <v>0</v>
      </c>
      <c r="BF1771">
        <v>47.020227651134903</v>
      </c>
      <c r="BG1771">
        <v>45.264095746556002</v>
      </c>
      <c r="BH1771">
        <v>54.772025961600903</v>
      </c>
      <c r="BI1771">
        <v>44.288018996153902</v>
      </c>
    </row>
    <row r="1772" spans="1:61" x14ac:dyDescent="0.25">
      <c r="A1772" s="10" t="str">
        <f>VLOOKUP(D1772,'Index-Relations'!E:F,2,FALSE)</f>
        <v>BM</v>
      </c>
      <c r="B1772" t="s">
        <v>3450</v>
      </c>
      <c r="C1772" s="53" t="s">
        <v>3350</v>
      </c>
      <c r="D1772" s="59" t="s">
        <v>3159</v>
      </c>
      <c r="E1772" s="59" t="s">
        <v>5188</v>
      </c>
      <c r="F1772" t="s">
        <v>668</v>
      </c>
      <c r="G1772" t="s">
        <v>665</v>
      </c>
      <c r="H1772" t="s">
        <v>669</v>
      </c>
      <c r="I1772" s="52">
        <v>45505</v>
      </c>
      <c r="J1772" t="s">
        <v>2457</v>
      </c>
      <c r="K1772">
        <v>102</v>
      </c>
      <c r="L1772" s="73">
        <v>47.339619056861999</v>
      </c>
      <c r="M1772">
        <v>101</v>
      </c>
      <c r="N1772">
        <v>0.99957326918665801</v>
      </c>
      <c r="O1772" s="73">
        <v>45.641485274624998</v>
      </c>
      <c r="P1772">
        <v>101</v>
      </c>
      <c r="Q1772">
        <v>0.99957326918665801</v>
      </c>
      <c r="R1772">
        <v>99</v>
      </c>
      <c r="S1772">
        <v>0.99515000033559897</v>
      </c>
      <c r="T1772">
        <v>46.411536826177297</v>
      </c>
      <c r="U1772">
        <v>0.85539422117911801</v>
      </c>
      <c r="V1772">
        <v>94</v>
      </c>
      <c r="W1772">
        <v>0</v>
      </c>
      <c r="X1772">
        <v>0</v>
      </c>
      <c r="Y1772">
        <v>101</v>
      </c>
      <c r="Z1772">
        <v>0.99957326918665701</v>
      </c>
      <c r="AA1772">
        <v>8.8621862193138803</v>
      </c>
      <c r="AB1772">
        <v>66</v>
      </c>
      <c r="AC1772">
        <v>0.82315028277897795</v>
      </c>
      <c r="AD1772">
        <v>35</v>
      </c>
      <c r="AE1772">
        <v>0.17642298640767901</v>
      </c>
      <c r="AF1772">
        <v>1</v>
      </c>
      <c r="AG1772">
        <v>4.26730813342102E-4</v>
      </c>
      <c r="AH1772">
        <v>0</v>
      </c>
      <c r="AI1772">
        <v>0</v>
      </c>
      <c r="AJ1772" s="73">
        <v>44.600250041890902</v>
      </c>
      <c r="AK1772">
        <v>101</v>
      </c>
      <c r="AL1772">
        <v>0.99957326918665801</v>
      </c>
      <c r="AM1772">
        <v>0</v>
      </c>
      <c r="AN1772">
        <v>0</v>
      </c>
      <c r="AO1772">
        <v>0</v>
      </c>
      <c r="AP1772">
        <v>0</v>
      </c>
      <c r="AQ1772">
        <v>102</v>
      </c>
      <c r="AR1772">
        <v>0.999999999999999</v>
      </c>
      <c r="AS1772">
        <v>0</v>
      </c>
      <c r="AT1772">
        <v>0</v>
      </c>
      <c r="AU1772">
        <v>0</v>
      </c>
      <c r="AV1772">
        <v>0</v>
      </c>
      <c r="AW1772">
        <v>102</v>
      </c>
      <c r="AX1772">
        <v>0.999999999999999</v>
      </c>
      <c r="AY1772" s="73">
        <v>54.904188104395999</v>
      </c>
      <c r="AZ1772">
        <v>101</v>
      </c>
      <c r="BA1772">
        <v>0.99957326918665801</v>
      </c>
      <c r="BB1772">
        <v>102</v>
      </c>
      <c r="BC1772">
        <v>0.999999999999999</v>
      </c>
      <c r="BD1772">
        <v>0</v>
      </c>
      <c r="BE1772">
        <v>0</v>
      </c>
      <c r="BF1772">
        <v>47.339619056861999</v>
      </c>
      <c r="BG1772">
        <v>45.641485274624998</v>
      </c>
      <c r="BH1772">
        <v>54.904188104395999</v>
      </c>
      <c r="BI1772">
        <v>44.600250041890902</v>
      </c>
    </row>
    <row r="1773" spans="1:61" x14ac:dyDescent="0.25">
      <c r="A1773" s="10" t="str">
        <f>VLOOKUP(D1773,'Index-Relations'!E:F,2,FALSE)</f>
        <v>BM</v>
      </c>
      <c r="B1773" t="s">
        <v>3450</v>
      </c>
      <c r="C1773" s="53" t="s">
        <v>2765</v>
      </c>
      <c r="D1773" s="59" t="s">
        <v>3159</v>
      </c>
      <c r="E1773" s="59" t="s">
        <v>5189</v>
      </c>
      <c r="F1773" t="s">
        <v>668</v>
      </c>
      <c r="G1773" t="s">
        <v>665</v>
      </c>
      <c r="H1773" t="s">
        <v>669</v>
      </c>
      <c r="I1773" s="52">
        <v>45474</v>
      </c>
      <c r="J1773" t="s">
        <v>2457</v>
      </c>
      <c r="K1773">
        <v>102</v>
      </c>
      <c r="L1773" s="73">
        <v>47.164348540315899</v>
      </c>
      <c r="M1773">
        <v>101</v>
      </c>
      <c r="N1773">
        <v>0.99962376710730605</v>
      </c>
      <c r="O1773" s="73">
        <v>45.470670098607997</v>
      </c>
      <c r="P1773">
        <v>101</v>
      </c>
      <c r="Q1773">
        <v>0.99962376710730605</v>
      </c>
      <c r="R1773">
        <v>99</v>
      </c>
      <c r="S1773">
        <v>0.99527827728454499</v>
      </c>
      <c r="T1773">
        <v>46.5519564196712</v>
      </c>
      <c r="U1773">
        <v>0.86033393267921598</v>
      </c>
      <c r="V1773">
        <v>94</v>
      </c>
      <c r="W1773">
        <v>0</v>
      </c>
      <c r="X1773">
        <v>0</v>
      </c>
      <c r="Y1773">
        <v>101</v>
      </c>
      <c r="Z1773">
        <v>0.99962376710730605</v>
      </c>
      <c r="AA1773">
        <v>9.3643310914292002</v>
      </c>
      <c r="AB1773">
        <v>65</v>
      </c>
      <c r="AC1773">
        <v>0.81766799468901197</v>
      </c>
      <c r="AD1773">
        <v>36</v>
      </c>
      <c r="AE1773">
        <v>0.181955772418294</v>
      </c>
      <c r="AF1773">
        <v>1</v>
      </c>
      <c r="AG1773">
        <v>3.7623289269392198E-4</v>
      </c>
      <c r="AH1773">
        <v>0</v>
      </c>
      <c r="AI1773">
        <v>0</v>
      </c>
      <c r="AJ1773" s="73">
        <v>44.387185904535997</v>
      </c>
      <c r="AK1773">
        <v>101</v>
      </c>
      <c r="AL1773">
        <v>0.99962376710730605</v>
      </c>
      <c r="AM1773">
        <v>0</v>
      </c>
      <c r="AN1773">
        <v>0</v>
      </c>
      <c r="AO1773">
        <v>0</v>
      </c>
      <c r="AP1773">
        <v>0</v>
      </c>
      <c r="AQ1773">
        <v>102</v>
      </c>
      <c r="AR1773">
        <v>0.999999999999999</v>
      </c>
      <c r="AS1773">
        <v>0</v>
      </c>
      <c r="AT1773">
        <v>0</v>
      </c>
      <c r="AU1773">
        <v>0</v>
      </c>
      <c r="AV1773">
        <v>0</v>
      </c>
      <c r="AW1773">
        <v>102</v>
      </c>
      <c r="AX1773">
        <v>1</v>
      </c>
      <c r="AY1773" s="73">
        <v>54.841926775853999</v>
      </c>
      <c r="AZ1773">
        <v>101</v>
      </c>
      <c r="BA1773">
        <v>0.99962376710730605</v>
      </c>
      <c r="BB1773">
        <v>102</v>
      </c>
      <c r="BC1773">
        <v>0.999999999999999</v>
      </c>
      <c r="BD1773">
        <v>0</v>
      </c>
      <c r="BE1773">
        <v>0</v>
      </c>
      <c r="BF1773">
        <v>47.164348540315899</v>
      </c>
      <c r="BG1773">
        <v>45.470670098607997</v>
      </c>
      <c r="BH1773">
        <v>54.841926775853999</v>
      </c>
      <c r="BI1773">
        <v>44.387185904535997</v>
      </c>
    </row>
    <row r="1774" spans="1:61" x14ac:dyDescent="0.25">
      <c r="A1774" s="10" t="str">
        <f>VLOOKUP(D1774,'Index-Relations'!E:F,2,FALSE)</f>
        <v>BM</v>
      </c>
      <c r="B1774" t="s">
        <v>3450</v>
      </c>
      <c r="C1774" s="53" t="s">
        <v>2766</v>
      </c>
      <c r="D1774" s="59" t="s">
        <v>3159</v>
      </c>
      <c r="E1774" s="59" t="s">
        <v>5190</v>
      </c>
      <c r="F1774" t="s">
        <v>668</v>
      </c>
      <c r="G1774" t="s">
        <v>665</v>
      </c>
      <c r="H1774" t="s">
        <v>669</v>
      </c>
      <c r="I1774" s="52">
        <v>45446</v>
      </c>
      <c r="J1774" t="s">
        <v>2457</v>
      </c>
      <c r="K1774">
        <v>103</v>
      </c>
      <c r="L1774" s="73">
        <v>46.965295669271903</v>
      </c>
      <c r="M1774">
        <v>102</v>
      </c>
      <c r="N1774">
        <v>0.99963213483953495</v>
      </c>
      <c r="O1774" s="73">
        <v>45.3299424656159</v>
      </c>
      <c r="P1774">
        <v>102</v>
      </c>
      <c r="Q1774">
        <v>0.99963213483953495</v>
      </c>
      <c r="R1774">
        <v>100</v>
      </c>
      <c r="S1774">
        <v>0.99527986764167797</v>
      </c>
      <c r="T1774">
        <v>46.539893316549197</v>
      </c>
      <c r="U1774">
        <v>0.85905869797891099</v>
      </c>
      <c r="V1774">
        <v>95</v>
      </c>
      <c r="W1774">
        <v>0</v>
      </c>
      <c r="X1774">
        <v>0</v>
      </c>
      <c r="Y1774">
        <v>102</v>
      </c>
      <c r="Z1774">
        <v>0.99963213483953595</v>
      </c>
      <c r="AA1774">
        <v>9.5307927592053492</v>
      </c>
      <c r="AB1774">
        <v>65</v>
      </c>
      <c r="AC1774">
        <v>0.81866950485927403</v>
      </c>
      <c r="AD1774">
        <v>37</v>
      </c>
      <c r="AE1774">
        <v>0.180962629980261</v>
      </c>
      <c r="AF1774">
        <v>1</v>
      </c>
      <c r="AG1774">
        <v>3.6786516046433099E-4</v>
      </c>
      <c r="AH1774">
        <v>0</v>
      </c>
      <c r="AI1774">
        <v>0</v>
      </c>
      <c r="AJ1774" s="73">
        <v>44.189591545325897</v>
      </c>
      <c r="AK1774">
        <v>102</v>
      </c>
      <c r="AL1774">
        <v>0.99963213483953495</v>
      </c>
      <c r="AM1774">
        <v>0</v>
      </c>
      <c r="AN1774">
        <v>0</v>
      </c>
      <c r="AO1774">
        <v>0</v>
      </c>
      <c r="AP1774">
        <v>0</v>
      </c>
      <c r="AQ1774">
        <v>103</v>
      </c>
      <c r="AR1774">
        <v>0.999999999999999</v>
      </c>
      <c r="AS1774">
        <v>0</v>
      </c>
      <c r="AT1774">
        <v>0</v>
      </c>
      <c r="AU1774">
        <v>0</v>
      </c>
      <c r="AV1774">
        <v>0</v>
      </c>
      <c r="AW1774">
        <v>103</v>
      </c>
      <c r="AX1774">
        <v>0.999999999999999</v>
      </c>
      <c r="AY1774" s="73">
        <v>54.646603267483002</v>
      </c>
      <c r="AZ1774">
        <v>102</v>
      </c>
      <c r="BA1774">
        <v>0.99963213483953495</v>
      </c>
      <c r="BB1774">
        <v>103</v>
      </c>
      <c r="BC1774">
        <v>0.999999999999999</v>
      </c>
      <c r="BD1774">
        <v>0</v>
      </c>
      <c r="BE1774">
        <v>0</v>
      </c>
      <c r="BF1774">
        <v>46.965295669271903</v>
      </c>
      <c r="BG1774">
        <v>45.3299424656159</v>
      </c>
      <c r="BH1774">
        <v>54.646603267483002</v>
      </c>
      <c r="BI1774">
        <v>44.189591545325897</v>
      </c>
    </row>
    <row r="1775" spans="1:61" x14ac:dyDescent="0.25">
      <c r="A1775" s="10" t="str">
        <f>VLOOKUP(D1775,'Index-Relations'!E:F,2,FALSE)</f>
        <v>BM</v>
      </c>
      <c r="B1775" t="s">
        <v>3450</v>
      </c>
      <c r="C1775" s="53" t="s">
        <v>2767</v>
      </c>
      <c r="D1775" s="59" t="s">
        <v>3159</v>
      </c>
      <c r="E1775" s="59" t="s">
        <v>5191</v>
      </c>
      <c r="F1775" t="s">
        <v>668</v>
      </c>
      <c r="G1775" t="s">
        <v>665</v>
      </c>
      <c r="H1775" t="s">
        <v>669</v>
      </c>
      <c r="I1775" s="52">
        <v>45413</v>
      </c>
      <c r="J1775" t="s">
        <v>2457</v>
      </c>
      <c r="K1775">
        <v>103</v>
      </c>
      <c r="L1775" s="73">
        <v>46.557213104448998</v>
      </c>
      <c r="M1775">
        <v>102</v>
      </c>
      <c r="N1775">
        <v>0.99962800316985501</v>
      </c>
      <c r="O1775" s="73">
        <v>44.964820698755901</v>
      </c>
      <c r="P1775">
        <v>102</v>
      </c>
      <c r="Q1775">
        <v>0.99962800316985501</v>
      </c>
      <c r="R1775">
        <v>100</v>
      </c>
      <c r="S1775">
        <v>0.99499332657383599</v>
      </c>
      <c r="T1775">
        <v>46.585842546018299</v>
      </c>
      <c r="U1775">
        <v>0.85730622002358703</v>
      </c>
      <c r="V1775">
        <v>95</v>
      </c>
      <c r="W1775">
        <v>0</v>
      </c>
      <c r="X1775">
        <v>0</v>
      </c>
      <c r="Y1775">
        <v>102</v>
      </c>
      <c r="Z1775">
        <v>0.99962800316985601</v>
      </c>
      <c r="AA1775">
        <v>9.6980948000502298</v>
      </c>
      <c r="AB1775">
        <v>65</v>
      </c>
      <c r="AC1775">
        <v>0.81337025174567201</v>
      </c>
      <c r="AD1775">
        <v>37</v>
      </c>
      <c r="AE1775">
        <v>0.18625775142418299</v>
      </c>
      <c r="AF1775">
        <v>1</v>
      </c>
      <c r="AG1775">
        <v>3.7199683014402203E-4</v>
      </c>
      <c r="AH1775">
        <v>0</v>
      </c>
      <c r="AI1775">
        <v>0</v>
      </c>
      <c r="AJ1775" s="73">
        <v>43.775388698053</v>
      </c>
      <c r="AK1775">
        <v>102</v>
      </c>
      <c r="AL1775">
        <v>0.99962800316985501</v>
      </c>
      <c r="AM1775">
        <v>0</v>
      </c>
      <c r="AN1775">
        <v>0</v>
      </c>
      <c r="AO1775">
        <v>0</v>
      </c>
      <c r="AP1775">
        <v>0</v>
      </c>
      <c r="AQ1775">
        <v>103</v>
      </c>
      <c r="AR1775">
        <v>0.999999999999999</v>
      </c>
      <c r="AS1775">
        <v>0</v>
      </c>
      <c r="AT1775">
        <v>0</v>
      </c>
      <c r="AU1775">
        <v>0</v>
      </c>
      <c r="AV1775">
        <v>0</v>
      </c>
      <c r="AW1775">
        <v>103</v>
      </c>
      <c r="AX1775">
        <v>0.999999999999999</v>
      </c>
      <c r="AY1775" s="73">
        <v>54.348849180521</v>
      </c>
      <c r="AZ1775">
        <v>102</v>
      </c>
      <c r="BA1775">
        <v>0.99962800316985501</v>
      </c>
      <c r="BB1775">
        <v>103</v>
      </c>
      <c r="BC1775">
        <v>0.999999999999999</v>
      </c>
      <c r="BD1775">
        <v>0</v>
      </c>
      <c r="BE1775">
        <v>0</v>
      </c>
      <c r="BF1775">
        <v>46.557213104448998</v>
      </c>
      <c r="BG1775">
        <v>44.964820698755901</v>
      </c>
      <c r="BH1775">
        <v>54.348849180521</v>
      </c>
      <c r="BI1775">
        <v>43.775388698053</v>
      </c>
    </row>
    <row r="1776" spans="1:61" x14ac:dyDescent="0.25">
      <c r="A1776" s="10" t="str">
        <f>VLOOKUP(D1776,'Index-Relations'!E:F,2,FALSE)</f>
        <v>BM</v>
      </c>
      <c r="B1776" t="s">
        <v>3450</v>
      </c>
      <c r="C1776" s="53" t="s">
        <v>2768</v>
      </c>
      <c r="D1776" s="59" t="s">
        <v>3159</v>
      </c>
      <c r="E1776" s="59" t="s">
        <v>5192</v>
      </c>
      <c r="F1776" t="s">
        <v>668</v>
      </c>
      <c r="G1776" t="s">
        <v>665</v>
      </c>
      <c r="H1776" t="s">
        <v>669</v>
      </c>
      <c r="I1776" s="52">
        <v>45383</v>
      </c>
      <c r="J1776" t="s">
        <v>2457</v>
      </c>
      <c r="K1776">
        <v>103</v>
      </c>
      <c r="L1776">
        <v>45.620382237130499</v>
      </c>
      <c r="M1776">
        <v>102</v>
      </c>
      <c r="N1776">
        <v>0.99964156381060398</v>
      </c>
      <c r="O1776">
        <v>42.494930796339197</v>
      </c>
      <c r="P1776">
        <v>102</v>
      </c>
      <c r="Q1776">
        <v>0.99964156381060398</v>
      </c>
      <c r="R1776">
        <v>100</v>
      </c>
      <c r="S1776">
        <v>0.99493136813438698</v>
      </c>
      <c r="T1776">
        <v>46.204500638971602</v>
      </c>
      <c r="U1776">
        <v>0.85512876799350002</v>
      </c>
      <c r="V1776">
        <v>95</v>
      </c>
      <c r="W1776">
        <v>0</v>
      </c>
      <c r="X1776">
        <v>0</v>
      </c>
      <c r="Y1776">
        <v>102</v>
      </c>
      <c r="Z1776">
        <v>0.99964156381060398</v>
      </c>
      <c r="AA1776">
        <v>9.4377118001588602</v>
      </c>
      <c r="AB1776">
        <v>65</v>
      </c>
      <c r="AC1776">
        <v>0.81854752358939398</v>
      </c>
      <c r="AD1776">
        <v>37</v>
      </c>
      <c r="AE1776">
        <v>0.18109404022120901</v>
      </c>
      <c r="AF1776">
        <v>1</v>
      </c>
      <c r="AG1776">
        <v>3.58436189395849E-4</v>
      </c>
      <c r="AH1776">
        <v>0</v>
      </c>
      <c r="AI1776">
        <v>0</v>
      </c>
      <c r="AJ1776">
        <v>41.760842221197599</v>
      </c>
      <c r="AK1776">
        <v>102</v>
      </c>
      <c r="AL1776">
        <v>0.99964156381060398</v>
      </c>
      <c r="AM1776">
        <v>0</v>
      </c>
      <c r="AN1776">
        <v>0</v>
      </c>
      <c r="AO1776">
        <v>0</v>
      </c>
      <c r="AP1776">
        <v>0</v>
      </c>
      <c r="AQ1776">
        <v>103</v>
      </c>
      <c r="AR1776">
        <v>1</v>
      </c>
      <c r="AS1776">
        <v>0</v>
      </c>
      <c r="AT1776">
        <v>0</v>
      </c>
      <c r="AU1776">
        <v>0</v>
      </c>
      <c r="AV1776">
        <v>0</v>
      </c>
      <c r="AW1776">
        <v>103</v>
      </c>
      <c r="AX1776">
        <v>0.999999999999999</v>
      </c>
      <c r="AY1776">
        <v>55.654849139276699</v>
      </c>
      <c r="AZ1776">
        <v>102</v>
      </c>
      <c r="BA1776">
        <v>0.99964156381060398</v>
      </c>
      <c r="BB1776">
        <v>103</v>
      </c>
      <c r="BC1776">
        <v>1</v>
      </c>
      <c r="BD1776">
        <v>0</v>
      </c>
      <c r="BE1776">
        <v>0</v>
      </c>
      <c r="BF1776">
        <v>47.435017304937901</v>
      </c>
      <c r="BG1776">
        <v>46.041424820234901</v>
      </c>
      <c r="BH1776">
        <v>54.788923659827901</v>
      </c>
      <c r="BI1776">
        <v>44.611922612489998</v>
      </c>
    </row>
    <row r="1777" spans="1:61" x14ac:dyDescent="0.25">
      <c r="A1777" s="10" t="str">
        <f>VLOOKUP(D1777,'Index-Relations'!E:F,2,FALSE)</f>
        <v>BM</v>
      </c>
      <c r="B1777" t="s">
        <v>3450</v>
      </c>
      <c r="C1777" s="53" t="s">
        <v>2769</v>
      </c>
      <c r="D1777" s="59" t="s">
        <v>3159</v>
      </c>
      <c r="E1777" s="59" t="s">
        <v>5193</v>
      </c>
      <c r="F1777" t="s">
        <v>668</v>
      </c>
      <c r="G1777" t="s">
        <v>665</v>
      </c>
      <c r="H1777" t="s">
        <v>669</v>
      </c>
      <c r="I1777" s="52">
        <v>45352</v>
      </c>
      <c r="J1777" t="s">
        <v>2457</v>
      </c>
      <c r="K1777">
        <v>102</v>
      </c>
      <c r="L1777">
        <v>47.350326320481599</v>
      </c>
      <c r="M1777">
        <v>99</v>
      </c>
      <c r="N1777">
        <v>0.997837157485021</v>
      </c>
      <c r="O1777">
        <v>44.337145470083797</v>
      </c>
      <c r="P1777">
        <v>99</v>
      </c>
      <c r="Q1777">
        <v>0.997837157485021</v>
      </c>
      <c r="R1777">
        <v>100</v>
      </c>
      <c r="S1777">
        <v>0.99942089111614396</v>
      </c>
      <c r="T1777">
        <v>45.937379587474901</v>
      </c>
      <c r="U1777">
        <v>0.85286642294517401</v>
      </c>
      <c r="V1777">
        <v>93</v>
      </c>
      <c r="W1777">
        <v>0</v>
      </c>
      <c r="X1777">
        <v>0</v>
      </c>
      <c r="Y1777">
        <v>101</v>
      </c>
      <c r="Z1777">
        <v>0.99962614761129598</v>
      </c>
      <c r="AA1777">
        <v>9.7650214695841608</v>
      </c>
      <c r="AB1777">
        <v>65</v>
      </c>
      <c r="AC1777">
        <v>0.82780172687327203</v>
      </c>
      <c r="AD1777">
        <v>36</v>
      </c>
      <c r="AE1777">
        <v>0.17182442073802401</v>
      </c>
      <c r="AF1777">
        <v>1</v>
      </c>
      <c r="AG1777">
        <v>3.7385238870321597E-4</v>
      </c>
      <c r="AH1777">
        <v>0</v>
      </c>
      <c r="AI1777">
        <v>0</v>
      </c>
      <c r="AJ1777">
        <v>43.475509484315197</v>
      </c>
      <c r="AK1777">
        <v>99</v>
      </c>
      <c r="AL1777">
        <v>0.997837157485021</v>
      </c>
      <c r="AM1777">
        <v>0</v>
      </c>
      <c r="AN1777">
        <v>0</v>
      </c>
      <c r="AO1777">
        <v>0</v>
      </c>
      <c r="AP1777">
        <v>0</v>
      </c>
      <c r="AQ1777">
        <v>102</v>
      </c>
      <c r="AR1777">
        <v>0.999999999999999</v>
      </c>
      <c r="AS1777">
        <v>0</v>
      </c>
      <c r="AT1777">
        <v>0</v>
      </c>
      <c r="AU1777">
        <v>0</v>
      </c>
      <c r="AV1777">
        <v>0</v>
      </c>
      <c r="AW1777">
        <v>102</v>
      </c>
      <c r="AX1777">
        <v>1</v>
      </c>
      <c r="AY1777">
        <v>56.720624850942599</v>
      </c>
      <c r="AZ1777">
        <v>99</v>
      </c>
      <c r="BA1777">
        <v>0.997837157485021</v>
      </c>
      <c r="BB1777">
        <v>102</v>
      </c>
      <c r="BC1777">
        <v>0.999999999999999</v>
      </c>
      <c r="BD1777">
        <v>0</v>
      </c>
      <c r="BE1777">
        <v>0</v>
      </c>
      <c r="BF1777">
        <v>48.843159064683</v>
      </c>
      <c r="BG1777">
        <v>47.432371362772997</v>
      </c>
      <c r="BH1777">
        <v>55.776492675493898</v>
      </c>
      <c r="BI1777">
        <v>45.918609283348999</v>
      </c>
    </row>
    <row r="1778" spans="1:61" x14ac:dyDescent="0.25">
      <c r="A1778" s="10" t="str">
        <f>VLOOKUP(D1778,'Index-Relations'!E:F,2,FALSE)</f>
        <v>BM</v>
      </c>
      <c r="B1778" t="s">
        <v>3450</v>
      </c>
      <c r="C1778" s="53" t="s">
        <v>2770</v>
      </c>
      <c r="D1778" s="59" t="s">
        <v>3159</v>
      </c>
      <c r="E1778" s="59" t="s">
        <v>5194</v>
      </c>
      <c r="F1778" t="s">
        <v>668</v>
      </c>
      <c r="G1778" t="s">
        <v>665</v>
      </c>
      <c r="H1778" t="s">
        <v>669</v>
      </c>
      <c r="I1778" s="52">
        <v>45323</v>
      </c>
      <c r="J1778" t="s">
        <v>2457</v>
      </c>
      <c r="K1778">
        <v>102</v>
      </c>
      <c r="L1778">
        <v>46.586283068923898</v>
      </c>
      <c r="M1778">
        <v>99</v>
      </c>
      <c r="N1778">
        <v>0.99761219884894003</v>
      </c>
      <c r="O1778">
        <v>43.458148557718197</v>
      </c>
      <c r="P1778">
        <v>99</v>
      </c>
      <c r="Q1778">
        <v>0.99761219884894003</v>
      </c>
      <c r="R1778">
        <v>100</v>
      </c>
      <c r="S1778">
        <v>0.99930620597220798</v>
      </c>
      <c r="T1778">
        <v>46.045592514525801</v>
      </c>
      <c r="U1778">
        <v>0.85396755564786597</v>
      </c>
      <c r="V1778">
        <v>94</v>
      </c>
      <c r="W1778">
        <v>0</v>
      </c>
      <c r="X1778">
        <v>0</v>
      </c>
      <c r="Y1778">
        <v>101</v>
      </c>
      <c r="Z1778">
        <v>0.99961269556016796</v>
      </c>
      <c r="AA1778">
        <v>9.90306547567838</v>
      </c>
      <c r="AB1778">
        <v>62</v>
      </c>
      <c r="AC1778">
        <v>0.8145126381958</v>
      </c>
      <c r="AD1778">
        <v>39</v>
      </c>
      <c r="AE1778">
        <v>0.18510005736436699</v>
      </c>
      <c r="AF1778">
        <v>1</v>
      </c>
      <c r="AG1778">
        <v>3.8730443983214698E-4</v>
      </c>
      <c r="AH1778">
        <v>0</v>
      </c>
      <c r="AI1778">
        <v>0</v>
      </c>
      <c r="AJ1778">
        <v>42.755904567327903</v>
      </c>
      <c r="AK1778">
        <v>99</v>
      </c>
      <c r="AL1778">
        <v>0.99761219884894003</v>
      </c>
      <c r="AM1778">
        <v>0</v>
      </c>
      <c r="AN1778">
        <v>0</v>
      </c>
      <c r="AO1778">
        <v>0</v>
      </c>
      <c r="AP1778">
        <v>0</v>
      </c>
      <c r="AQ1778">
        <v>101</v>
      </c>
      <c r="AR1778">
        <v>0.99961269556016796</v>
      </c>
      <c r="AS1778">
        <v>0</v>
      </c>
      <c r="AT1778">
        <v>0</v>
      </c>
      <c r="AU1778">
        <v>0</v>
      </c>
      <c r="AV1778">
        <v>0</v>
      </c>
      <c r="AW1778">
        <v>101</v>
      </c>
      <c r="AX1778">
        <v>0.99961269556016796</v>
      </c>
      <c r="AY1778">
        <v>56.3111335811342</v>
      </c>
      <c r="AZ1778">
        <v>99</v>
      </c>
      <c r="BA1778">
        <v>0.99761219884894003</v>
      </c>
      <c r="BB1778">
        <v>101</v>
      </c>
      <c r="BC1778">
        <v>0.99961269556016796</v>
      </c>
      <c r="BD1778">
        <v>0</v>
      </c>
      <c r="BE1778">
        <v>0</v>
      </c>
      <c r="BF1778">
        <v>48.210761564237998</v>
      </c>
      <c r="BG1778">
        <v>46.775424462140997</v>
      </c>
      <c r="BH1778">
        <v>55.417025865229903</v>
      </c>
      <c r="BI1778">
        <v>45.302040269307902</v>
      </c>
    </row>
    <row r="1779" spans="1:61" x14ac:dyDescent="0.25">
      <c r="A1779" s="10" t="str">
        <f>VLOOKUP(D1779,'Index-Relations'!E:F,2,FALSE)</f>
        <v>ESG</v>
      </c>
      <c r="B1779" t="s">
        <v>3450</v>
      </c>
      <c r="C1779" s="53" t="s">
        <v>2760</v>
      </c>
      <c r="D1779" s="59" t="s">
        <v>673</v>
      </c>
      <c r="E1779" s="59" t="s">
        <v>5195</v>
      </c>
      <c r="F1779" t="s">
        <v>671</v>
      </c>
      <c r="G1779" t="s">
        <v>670</v>
      </c>
      <c r="H1779" t="s">
        <v>672</v>
      </c>
      <c r="I1779" s="52">
        <v>45663</v>
      </c>
      <c r="J1779" t="s">
        <v>2457</v>
      </c>
      <c r="K1779">
        <v>200</v>
      </c>
      <c r="L1779" s="73">
        <v>76.638122592365903</v>
      </c>
      <c r="M1779">
        <v>200</v>
      </c>
      <c r="N1779">
        <v>1</v>
      </c>
      <c r="O1779" s="73">
        <v>81.349417712605003</v>
      </c>
      <c r="P1779">
        <v>200</v>
      </c>
      <c r="Q1779">
        <v>1</v>
      </c>
      <c r="R1779">
        <v>198</v>
      </c>
      <c r="S1779">
        <v>0.99930186058287496</v>
      </c>
      <c r="T1779">
        <v>38.082848116890503</v>
      </c>
      <c r="U1779">
        <v>0.77454513178499396</v>
      </c>
      <c r="V1779">
        <v>158</v>
      </c>
      <c r="W1779">
        <v>5.9931564342807199E-2</v>
      </c>
      <c r="X1779">
        <v>25</v>
      </c>
      <c r="Y1779">
        <v>199</v>
      </c>
      <c r="Z1779">
        <v>0.99958797523037901</v>
      </c>
      <c r="AA1779">
        <v>56.129465716570998</v>
      </c>
      <c r="AB1779">
        <v>134</v>
      </c>
      <c r="AC1779">
        <v>0.86645673684066105</v>
      </c>
      <c r="AD1779">
        <v>65</v>
      </c>
      <c r="AE1779">
        <v>0.13313123838971799</v>
      </c>
      <c r="AF1779">
        <v>1</v>
      </c>
      <c r="AG1779">
        <v>4.1202476962062801E-4</v>
      </c>
      <c r="AH1779">
        <v>7.24171728569737E-4</v>
      </c>
      <c r="AI1779">
        <v>10</v>
      </c>
      <c r="AJ1779" s="73">
        <v>75.223666080562893</v>
      </c>
      <c r="AK1779">
        <v>200</v>
      </c>
      <c r="AL1779">
        <v>1</v>
      </c>
      <c r="AM1779">
        <v>3.3875011972131202E-3</v>
      </c>
      <c r="AN1779">
        <v>1</v>
      </c>
      <c r="AO1779">
        <v>3.3875011972131202E-3</v>
      </c>
      <c r="AP1779">
        <v>1</v>
      </c>
      <c r="AQ1779">
        <v>200</v>
      </c>
      <c r="AR1779">
        <v>0.999999999999999</v>
      </c>
      <c r="AS1779">
        <v>0</v>
      </c>
      <c r="AT1779">
        <v>0</v>
      </c>
      <c r="AU1779">
        <v>2.1817759949239901E-2</v>
      </c>
      <c r="AV1779">
        <v>1</v>
      </c>
      <c r="AW1779">
        <v>200</v>
      </c>
      <c r="AX1779">
        <v>1</v>
      </c>
      <c r="AY1779" s="73">
        <v>71.063556495776993</v>
      </c>
      <c r="AZ1779">
        <v>200</v>
      </c>
      <c r="BA1779">
        <v>1</v>
      </c>
      <c r="BB1779">
        <v>198</v>
      </c>
      <c r="BC1779">
        <v>0.93538418054436501</v>
      </c>
      <c r="BD1779">
        <v>1</v>
      </c>
      <c r="BE1779">
        <v>6.1228318258421101E-2</v>
      </c>
      <c r="BF1779">
        <v>76.638122592365903</v>
      </c>
      <c r="BG1779">
        <v>81.349417712605003</v>
      </c>
      <c r="BH1779">
        <v>71.063556495776993</v>
      </c>
      <c r="BI1779">
        <v>75.223666080562893</v>
      </c>
    </row>
    <row r="1780" spans="1:61" x14ac:dyDescent="0.25">
      <c r="A1780" s="10" t="str">
        <f>VLOOKUP(D1780,'Index-Relations'!E:F,2,FALSE)</f>
        <v>ESG</v>
      </c>
      <c r="B1780" t="s">
        <v>3450</v>
      </c>
      <c r="C1780" s="53" t="s">
        <v>2761</v>
      </c>
      <c r="D1780" s="59" t="s">
        <v>673</v>
      </c>
      <c r="E1780" s="59" t="s">
        <v>5196</v>
      </c>
      <c r="F1780" t="s">
        <v>671</v>
      </c>
      <c r="G1780" t="s">
        <v>670</v>
      </c>
      <c r="H1780" t="s">
        <v>672</v>
      </c>
      <c r="I1780" s="52">
        <v>45628</v>
      </c>
      <c r="J1780" t="s">
        <v>2457</v>
      </c>
      <c r="K1780">
        <v>200</v>
      </c>
      <c r="L1780" s="73">
        <v>76.877531462640903</v>
      </c>
      <c r="M1780">
        <v>200</v>
      </c>
      <c r="N1780">
        <v>1</v>
      </c>
      <c r="O1780" s="73">
        <v>81.373407720566902</v>
      </c>
      <c r="P1780">
        <v>200</v>
      </c>
      <c r="Q1780">
        <v>1</v>
      </c>
      <c r="R1780">
        <v>198</v>
      </c>
      <c r="S1780">
        <v>0.99937744027814701</v>
      </c>
      <c r="T1780">
        <v>38.332697515271697</v>
      </c>
      <c r="U1780">
        <v>0.77294659975294799</v>
      </c>
      <c r="V1780">
        <v>157</v>
      </c>
      <c r="W1780">
        <v>6.1538143468792501E-2</v>
      </c>
      <c r="X1780">
        <v>26</v>
      </c>
      <c r="Y1780">
        <v>199</v>
      </c>
      <c r="Z1780">
        <v>0.99967567940962099</v>
      </c>
      <c r="AA1780">
        <v>54.911973106948402</v>
      </c>
      <c r="AB1780">
        <v>135</v>
      </c>
      <c r="AC1780">
        <v>0.86862424005120098</v>
      </c>
      <c r="AD1780">
        <v>64</v>
      </c>
      <c r="AE1780">
        <v>0.13105143935842101</v>
      </c>
      <c r="AF1780">
        <v>1</v>
      </c>
      <c r="AG1780">
        <v>3.2432059037784601E-4</v>
      </c>
      <c r="AH1780">
        <v>7.3181838939984003E-4</v>
      </c>
      <c r="AI1780">
        <v>9</v>
      </c>
      <c r="AJ1780" s="73">
        <v>75.462836523213994</v>
      </c>
      <c r="AK1780">
        <v>200</v>
      </c>
      <c r="AL1780">
        <v>1</v>
      </c>
      <c r="AM1780">
        <v>3.9589483632445901E-3</v>
      </c>
      <c r="AN1780">
        <v>1</v>
      </c>
      <c r="AO1780">
        <v>3.9589483632445901E-3</v>
      </c>
      <c r="AP1780">
        <v>1</v>
      </c>
      <c r="AQ1780">
        <v>200</v>
      </c>
      <c r="AR1780">
        <v>0.999999999999999</v>
      </c>
      <c r="AS1780">
        <v>0</v>
      </c>
      <c r="AT1780">
        <v>0</v>
      </c>
      <c r="AU1780">
        <v>2.33575184875798E-2</v>
      </c>
      <c r="AV1780">
        <v>1</v>
      </c>
      <c r="AW1780">
        <v>200</v>
      </c>
      <c r="AX1780">
        <v>1</v>
      </c>
      <c r="AY1780" s="73">
        <v>71.567054414218902</v>
      </c>
      <c r="AZ1780">
        <v>200</v>
      </c>
      <c r="BA1780">
        <v>1</v>
      </c>
      <c r="BB1780">
        <v>198</v>
      </c>
      <c r="BC1780">
        <v>0.94463001449514405</v>
      </c>
      <c r="BD1780">
        <v>1</v>
      </c>
      <c r="BE1780">
        <v>5.1411037141610397E-2</v>
      </c>
      <c r="BF1780">
        <v>76.877531462640903</v>
      </c>
      <c r="BG1780">
        <v>81.373407720566902</v>
      </c>
      <c r="BH1780">
        <v>71.567054414218902</v>
      </c>
      <c r="BI1780">
        <v>75.462836523213994</v>
      </c>
    </row>
    <row r="1781" spans="1:61" x14ac:dyDescent="0.25">
      <c r="A1781" s="10" t="str">
        <f>VLOOKUP(D1781,'Index-Relations'!E:F,2,FALSE)</f>
        <v>ESG</v>
      </c>
      <c r="B1781" t="s">
        <v>3450</v>
      </c>
      <c r="C1781" s="53" t="s">
        <v>2762</v>
      </c>
      <c r="D1781" s="59" t="s">
        <v>673</v>
      </c>
      <c r="E1781" s="59" t="s">
        <v>5197</v>
      </c>
      <c r="F1781" t="s">
        <v>671</v>
      </c>
      <c r="G1781" t="s">
        <v>670</v>
      </c>
      <c r="H1781" t="s">
        <v>672</v>
      </c>
      <c r="I1781" s="52">
        <v>45597</v>
      </c>
      <c r="J1781" t="s">
        <v>2457</v>
      </c>
      <c r="K1781">
        <v>200</v>
      </c>
      <c r="L1781" s="73">
        <v>77.163539045780894</v>
      </c>
      <c r="M1781">
        <v>200</v>
      </c>
      <c r="N1781">
        <v>1</v>
      </c>
      <c r="O1781" s="73">
        <v>81.510177629031006</v>
      </c>
      <c r="P1781">
        <v>200</v>
      </c>
      <c r="Q1781">
        <v>1</v>
      </c>
      <c r="R1781">
        <v>198</v>
      </c>
      <c r="S1781">
        <v>0.99938313618786001</v>
      </c>
      <c r="T1781">
        <v>38.494789716055202</v>
      </c>
      <c r="U1781">
        <v>0.76843975546990495</v>
      </c>
      <c r="V1781">
        <v>155</v>
      </c>
      <c r="W1781">
        <v>6.3080897242494799E-2</v>
      </c>
      <c r="X1781">
        <v>26</v>
      </c>
      <c r="Y1781">
        <v>199</v>
      </c>
      <c r="Z1781">
        <v>0.99967591467223804</v>
      </c>
      <c r="AA1781">
        <v>55.168871681881697</v>
      </c>
      <c r="AB1781">
        <v>134</v>
      </c>
      <c r="AC1781">
        <v>0.87351595650533498</v>
      </c>
      <c r="AD1781">
        <v>65</v>
      </c>
      <c r="AE1781">
        <v>0.12615995816690301</v>
      </c>
      <c r="AF1781">
        <v>1</v>
      </c>
      <c r="AG1781">
        <v>3.2408532776107002E-4</v>
      </c>
      <c r="AH1781">
        <v>7.6699981121198504E-4</v>
      </c>
      <c r="AI1781">
        <v>9</v>
      </c>
      <c r="AJ1781" s="73">
        <v>75.798918018061997</v>
      </c>
      <c r="AK1781">
        <v>200</v>
      </c>
      <c r="AL1781">
        <v>1</v>
      </c>
      <c r="AM1781">
        <v>4.5231801512303103E-3</v>
      </c>
      <c r="AN1781">
        <v>1</v>
      </c>
      <c r="AO1781">
        <v>4.5231801512303103E-3</v>
      </c>
      <c r="AP1781">
        <v>1</v>
      </c>
      <c r="AQ1781">
        <v>200</v>
      </c>
      <c r="AR1781">
        <v>1</v>
      </c>
      <c r="AS1781">
        <v>0</v>
      </c>
      <c r="AT1781">
        <v>0</v>
      </c>
      <c r="AU1781">
        <v>2.3313348595603099E-2</v>
      </c>
      <c r="AV1781">
        <v>1</v>
      </c>
      <c r="AW1781">
        <v>200</v>
      </c>
      <c r="AX1781">
        <v>0.999999999999999</v>
      </c>
      <c r="AY1781" s="73">
        <v>71.883336652365003</v>
      </c>
      <c r="AZ1781">
        <v>200</v>
      </c>
      <c r="BA1781">
        <v>1</v>
      </c>
      <c r="BB1781">
        <v>198</v>
      </c>
      <c r="BC1781">
        <v>0.942309743762614</v>
      </c>
      <c r="BD1781">
        <v>1</v>
      </c>
      <c r="BE1781">
        <v>5.3167076086155202E-2</v>
      </c>
      <c r="BF1781">
        <v>77.163539045780894</v>
      </c>
      <c r="BG1781">
        <v>81.510177629031006</v>
      </c>
      <c r="BH1781">
        <v>71.883336652365003</v>
      </c>
      <c r="BI1781">
        <v>75.798918018061997</v>
      </c>
    </row>
    <row r="1782" spans="1:61" x14ac:dyDescent="0.25">
      <c r="A1782" s="10" t="str">
        <f>VLOOKUP(D1782,'Index-Relations'!E:F,2,FALSE)</f>
        <v>ESG</v>
      </c>
      <c r="B1782" t="s">
        <v>3450</v>
      </c>
      <c r="C1782" s="53" t="s">
        <v>2763</v>
      </c>
      <c r="D1782" s="59" t="s">
        <v>673</v>
      </c>
      <c r="E1782" s="59" t="s">
        <v>5198</v>
      </c>
      <c r="F1782" t="s">
        <v>671</v>
      </c>
      <c r="G1782" t="s">
        <v>670</v>
      </c>
      <c r="H1782" t="s">
        <v>672</v>
      </c>
      <c r="I1782" s="52">
        <v>45566</v>
      </c>
      <c r="J1782" t="s">
        <v>2457</v>
      </c>
      <c r="K1782">
        <v>200</v>
      </c>
      <c r="L1782" s="73">
        <v>77.222247079544999</v>
      </c>
      <c r="M1782">
        <v>200</v>
      </c>
      <c r="N1782">
        <v>1</v>
      </c>
      <c r="O1782" s="73">
        <v>81.516449398316894</v>
      </c>
      <c r="P1782">
        <v>200</v>
      </c>
      <c r="Q1782">
        <v>1</v>
      </c>
      <c r="R1782">
        <v>198</v>
      </c>
      <c r="S1782">
        <v>0.99933282837713799</v>
      </c>
      <c r="T1782">
        <v>38.535107165805101</v>
      </c>
      <c r="U1782">
        <v>0.76899033500024605</v>
      </c>
      <c r="V1782">
        <v>155</v>
      </c>
      <c r="W1782">
        <v>6.4322735177195695E-2</v>
      </c>
      <c r="X1782">
        <v>26</v>
      </c>
      <c r="Y1782">
        <v>199</v>
      </c>
      <c r="Z1782">
        <v>0.99962077185224796</v>
      </c>
      <c r="AA1782">
        <v>53.840042771681901</v>
      </c>
      <c r="AB1782">
        <v>133</v>
      </c>
      <c r="AC1782">
        <v>0.871405805298889</v>
      </c>
      <c r="AD1782">
        <v>66</v>
      </c>
      <c r="AE1782">
        <v>0.12821496655335801</v>
      </c>
      <c r="AF1782">
        <v>1</v>
      </c>
      <c r="AG1782">
        <v>3.79228147752069E-4</v>
      </c>
      <c r="AH1782">
        <v>7.9089933637128398E-4</v>
      </c>
      <c r="AI1782">
        <v>9</v>
      </c>
      <c r="AJ1782" s="73">
        <v>75.869701046116006</v>
      </c>
      <c r="AK1782">
        <v>200</v>
      </c>
      <c r="AL1782">
        <v>1</v>
      </c>
      <c r="AM1782">
        <v>4.6995822682843798E-3</v>
      </c>
      <c r="AN1782">
        <v>1</v>
      </c>
      <c r="AO1782">
        <v>4.6995822682843798E-3</v>
      </c>
      <c r="AP1782">
        <v>1</v>
      </c>
      <c r="AQ1782">
        <v>200</v>
      </c>
      <c r="AR1782">
        <v>1</v>
      </c>
      <c r="AS1782">
        <v>0</v>
      </c>
      <c r="AT1782">
        <v>0</v>
      </c>
      <c r="AU1782">
        <v>2.31219536913452E-2</v>
      </c>
      <c r="AV1782">
        <v>1</v>
      </c>
      <c r="AW1782">
        <v>200</v>
      </c>
      <c r="AX1782">
        <v>0.999999999999999</v>
      </c>
      <c r="AY1782" s="73">
        <v>72.030475229901896</v>
      </c>
      <c r="AZ1782">
        <v>200</v>
      </c>
      <c r="BA1782">
        <v>1</v>
      </c>
      <c r="BB1782">
        <v>198</v>
      </c>
      <c r="BC1782">
        <v>0.94410197704973398</v>
      </c>
      <c r="BD1782">
        <v>1</v>
      </c>
      <c r="BE1782">
        <v>5.1198440681981101E-2</v>
      </c>
      <c r="BF1782">
        <v>77.222247079544999</v>
      </c>
      <c r="BG1782">
        <v>81.516449398316894</v>
      </c>
      <c r="BH1782">
        <v>72.030475229901896</v>
      </c>
      <c r="BI1782">
        <v>75.869701046116006</v>
      </c>
    </row>
    <row r="1783" spans="1:61" x14ac:dyDescent="0.25">
      <c r="A1783" s="10" t="str">
        <f>VLOOKUP(D1783,'Index-Relations'!E:F,2,FALSE)</f>
        <v>ESG</v>
      </c>
      <c r="B1783" t="s">
        <v>3450</v>
      </c>
      <c r="C1783" s="53" t="s">
        <v>2764</v>
      </c>
      <c r="D1783" s="59" t="s">
        <v>673</v>
      </c>
      <c r="E1783" s="59" t="s">
        <v>5199</v>
      </c>
      <c r="F1783" t="s">
        <v>671</v>
      </c>
      <c r="G1783" t="s">
        <v>670</v>
      </c>
      <c r="H1783" t="s">
        <v>672</v>
      </c>
      <c r="I1783" s="52">
        <v>45537</v>
      </c>
      <c r="J1783" t="s">
        <v>2457</v>
      </c>
      <c r="K1783">
        <v>198</v>
      </c>
      <c r="L1783" s="73">
        <v>75.093563317142994</v>
      </c>
      <c r="M1783">
        <v>198</v>
      </c>
      <c r="N1783">
        <v>1</v>
      </c>
      <c r="O1783" s="73">
        <v>79.461142248248905</v>
      </c>
      <c r="P1783">
        <v>198</v>
      </c>
      <c r="Q1783">
        <v>1</v>
      </c>
      <c r="R1783">
        <v>197</v>
      </c>
      <c r="S1783">
        <v>0.99982729878438603</v>
      </c>
      <c r="T1783">
        <v>36.811519809101597</v>
      </c>
      <c r="U1783">
        <v>0.69994668378360403</v>
      </c>
      <c r="V1783">
        <v>155</v>
      </c>
      <c r="W1783">
        <v>9.5288410179382901E-2</v>
      </c>
      <c r="X1783">
        <v>27</v>
      </c>
      <c r="Y1783">
        <v>197</v>
      </c>
      <c r="Z1783">
        <v>0.99982729878438603</v>
      </c>
      <c r="AA1783">
        <v>41.610281736307499</v>
      </c>
      <c r="AB1783">
        <v>134</v>
      </c>
      <c r="AC1783">
        <v>0.92826508806720998</v>
      </c>
      <c r="AD1783">
        <v>68</v>
      </c>
      <c r="AE1783">
        <v>0.126852835376976</v>
      </c>
      <c r="AF1783">
        <v>-4</v>
      </c>
      <c r="AG1783">
        <v>0</v>
      </c>
      <c r="AH1783">
        <v>2.3411407945495002E-3</v>
      </c>
      <c r="AI1783">
        <v>13</v>
      </c>
      <c r="AJ1783" s="73">
        <v>74.161571378702007</v>
      </c>
      <c r="AK1783">
        <v>198</v>
      </c>
      <c r="AL1783">
        <v>1</v>
      </c>
      <c r="AM1783">
        <v>0</v>
      </c>
      <c r="AN1783">
        <v>0</v>
      </c>
      <c r="AO1783">
        <v>0</v>
      </c>
      <c r="AP1783">
        <v>0</v>
      </c>
      <c r="AQ1783">
        <v>198</v>
      </c>
      <c r="AR1783">
        <v>1</v>
      </c>
      <c r="AS1783">
        <v>0</v>
      </c>
      <c r="AT1783">
        <v>0</v>
      </c>
      <c r="AU1783">
        <v>1.5118127438783401E-2</v>
      </c>
      <c r="AV1783">
        <v>1</v>
      </c>
      <c r="AW1783">
        <v>198</v>
      </c>
      <c r="AX1783">
        <v>0.999999999999999</v>
      </c>
      <c r="AY1783" s="73">
        <v>69.673982628085</v>
      </c>
      <c r="AZ1783">
        <v>198</v>
      </c>
      <c r="BA1783">
        <v>1</v>
      </c>
      <c r="BB1783">
        <v>198</v>
      </c>
      <c r="BC1783">
        <v>1</v>
      </c>
      <c r="BD1783">
        <v>0</v>
      </c>
      <c r="BE1783">
        <v>0</v>
      </c>
      <c r="BF1783">
        <v>75.093563317142994</v>
      </c>
      <c r="BG1783">
        <v>79.461142248248905</v>
      </c>
      <c r="BH1783">
        <v>69.673982628085</v>
      </c>
      <c r="BI1783">
        <v>74.161571378702007</v>
      </c>
    </row>
    <row r="1784" spans="1:61" x14ac:dyDescent="0.25">
      <c r="A1784" s="10" t="str">
        <f>VLOOKUP(D1784,'Index-Relations'!E:F,2,FALSE)</f>
        <v>ESG</v>
      </c>
      <c r="B1784" t="s">
        <v>3450</v>
      </c>
      <c r="C1784" s="53" t="s">
        <v>3350</v>
      </c>
      <c r="D1784" s="59" t="s">
        <v>673</v>
      </c>
      <c r="E1784" s="59" t="s">
        <v>5200</v>
      </c>
      <c r="F1784" t="s">
        <v>671</v>
      </c>
      <c r="G1784" t="s">
        <v>670</v>
      </c>
      <c r="H1784" t="s">
        <v>672</v>
      </c>
      <c r="I1784" s="52">
        <v>45505</v>
      </c>
      <c r="J1784" t="s">
        <v>2457</v>
      </c>
      <c r="K1784">
        <v>198</v>
      </c>
      <c r="L1784" s="73">
        <v>75.114818548353</v>
      </c>
      <c r="M1784">
        <v>198</v>
      </c>
      <c r="N1784">
        <v>1</v>
      </c>
      <c r="O1784" s="73">
        <v>79.617301985262003</v>
      </c>
      <c r="P1784">
        <v>198</v>
      </c>
      <c r="Q1784">
        <v>1</v>
      </c>
      <c r="R1784">
        <v>197</v>
      </c>
      <c r="S1784">
        <v>0.99983311554086796</v>
      </c>
      <c r="T1784">
        <v>36.544912472825999</v>
      </c>
      <c r="U1784">
        <v>0.67912267358823797</v>
      </c>
      <c r="V1784">
        <v>155</v>
      </c>
      <c r="W1784">
        <v>0.10178273918332199</v>
      </c>
      <c r="X1784">
        <v>27</v>
      </c>
      <c r="Y1784">
        <v>197</v>
      </c>
      <c r="Z1784">
        <v>0.99983311554086696</v>
      </c>
      <c r="AA1784">
        <v>42.270346583795103</v>
      </c>
      <c r="AB1784">
        <v>132</v>
      </c>
      <c r="AC1784">
        <v>0.88687809152316199</v>
      </c>
      <c r="AD1784">
        <v>65</v>
      </c>
      <c r="AE1784">
        <v>0.11295502401770501</v>
      </c>
      <c r="AF1784">
        <v>1</v>
      </c>
      <c r="AG1784">
        <v>1.6688445913244599E-4</v>
      </c>
      <c r="AH1784">
        <v>2.1102943927993299E-3</v>
      </c>
      <c r="AI1784">
        <v>12</v>
      </c>
      <c r="AJ1784" s="73">
        <v>74.127428593549993</v>
      </c>
      <c r="AK1784">
        <v>198</v>
      </c>
      <c r="AL1784">
        <v>1</v>
      </c>
      <c r="AM1784">
        <v>0</v>
      </c>
      <c r="AN1784">
        <v>0</v>
      </c>
      <c r="AO1784">
        <v>0</v>
      </c>
      <c r="AP1784">
        <v>0</v>
      </c>
      <c r="AQ1784">
        <v>198</v>
      </c>
      <c r="AR1784">
        <v>1</v>
      </c>
      <c r="AS1784">
        <v>0</v>
      </c>
      <c r="AT1784">
        <v>0</v>
      </c>
      <c r="AU1784">
        <v>1.55456555496044E-2</v>
      </c>
      <c r="AV1784">
        <v>1</v>
      </c>
      <c r="AW1784">
        <v>198</v>
      </c>
      <c r="AX1784">
        <v>0.999999999999999</v>
      </c>
      <c r="AY1784" s="73">
        <v>69.722757213736998</v>
      </c>
      <c r="AZ1784">
        <v>198</v>
      </c>
      <c r="BA1784">
        <v>1</v>
      </c>
      <c r="BB1784">
        <v>198</v>
      </c>
      <c r="BC1784">
        <v>1</v>
      </c>
      <c r="BD1784">
        <v>0</v>
      </c>
      <c r="BE1784">
        <v>0</v>
      </c>
      <c r="BF1784">
        <v>75.114818548353</v>
      </c>
      <c r="BG1784">
        <v>79.617301985262003</v>
      </c>
      <c r="BH1784">
        <v>69.722757213736998</v>
      </c>
      <c r="BI1784">
        <v>74.127428593549993</v>
      </c>
    </row>
    <row r="1785" spans="1:61" x14ac:dyDescent="0.25">
      <c r="A1785" s="10" t="str">
        <f>VLOOKUP(D1785,'Index-Relations'!E:F,2,FALSE)</f>
        <v>ESG</v>
      </c>
      <c r="B1785" t="s">
        <v>3450</v>
      </c>
      <c r="C1785" s="53" t="s">
        <v>2765</v>
      </c>
      <c r="D1785" s="59" t="s">
        <v>673</v>
      </c>
      <c r="E1785" s="59" t="s">
        <v>5201</v>
      </c>
      <c r="F1785" t="s">
        <v>671</v>
      </c>
      <c r="G1785" t="s">
        <v>670</v>
      </c>
      <c r="H1785" t="s">
        <v>672</v>
      </c>
      <c r="I1785" s="52">
        <v>45474</v>
      </c>
      <c r="J1785" t="s">
        <v>2457</v>
      </c>
      <c r="K1785">
        <v>198</v>
      </c>
      <c r="L1785" s="73">
        <v>75.002291861236003</v>
      </c>
      <c r="M1785">
        <v>198</v>
      </c>
      <c r="N1785">
        <v>1</v>
      </c>
      <c r="O1785" s="73">
        <v>79.546227954466005</v>
      </c>
      <c r="P1785">
        <v>198</v>
      </c>
      <c r="Q1785">
        <v>1</v>
      </c>
      <c r="R1785">
        <v>197</v>
      </c>
      <c r="S1785">
        <v>0.99981552595387602</v>
      </c>
      <c r="T1785">
        <v>36.624040861649597</v>
      </c>
      <c r="U1785">
        <v>0.68049991711484203</v>
      </c>
      <c r="V1785">
        <v>154</v>
      </c>
      <c r="W1785">
        <v>9.8880508586264196E-2</v>
      </c>
      <c r="X1785">
        <v>27</v>
      </c>
      <c r="Y1785">
        <v>197</v>
      </c>
      <c r="Z1785">
        <v>0.99981552595387602</v>
      </c>
      <c r="AA1785">
        <v>46.842331879709803</v>
      </c>
      <c r="AB1785">
        <v>132</v>
      </c>
      <c r="AC1785">
        <v>0.88831227062537699</v>
      </c>
      <c r="AD1785">
        <v>65</v>
      </c>
      <c r="AE1785">
        <v>0.111503255328499</v>
      </c>
      <c r="AF1785">
        <v>1</v>
      </c>
      <c r="AG1785">
        <v>1.84474046122928E-4</v>
      </c>
      <c r="AH1785">
        <v>2.0918028711608E-3</v>
      </c>
      <c r="AI1785">
        <v>12</v>
      </c>
      <c r="AJ1785" s="73">
        <v>74.044885929472997</v>
      </c>
      <c r="AK1785">
        <v>198</v>
      </c>
      <c r="AL1785">
        <v>1</v>
      </c>
      <c r="AM1785">
        <v>0</v>
      </c>
      <c r="AN1785">
        <v>0</v>
      </c>
      <c r="AO1785">
        <v>0</v>
      </c>
      <c r="AP1785">
        <v>0</v>
      </c>
      <c r="AQ1785">
        <v>198</v>
      </c>
      <c r="AR1785">
        <v>0.999999999999999</v>
      </c>
      <c r="AS1785">
        <v>0</v>
      </c>
      <c r="AT1785">
        <v>0</v>
      </c>
      <c r="AU1785">
        <v>1.5476657624527801E-2</v>
      </c>
      <c r="AV1785">
        <v>1</v>
      </c>
      <c r="AW1785">
        <v>198</v>
      </c>
      <c r="AX1785">
        <v>1</v>
      </c>
      <c r="AY1785" s="73">
        <v>69.538099881996899</v>
      </c>
      <c r="AZ1785">
        <v>198</v>
      </c>
      <c r="BA1785">
        <v>1</v>
      </c>
      <c r="BB1785">
        <v>198</v>
      </c>
      <c r="BC1785">
        <v>0.999999999999999</v>
      </c>
      <c r="BD1785">
        <v>0</v>
      </c>
      <c r="BE1785">
        <v>0</v>
      </c>
      <c r="BF1785">
        <v>75.002291861236003</v>
      </c>
      <c r="BG1785">
        <v>79.546227954466005</v>
      </c>
      <c r="BH1785">
        <v>69.538099881996899</v>
      </c>
      <c r="BI1785">
        <v>74.044885929472997</v>
      </c>
    </row>
    <row r="1786" spans="1:61" x14ac:dyDescent="0.25">
      <c r="A1786" s="10" t="str">
        <f>VLOOKUP(D1786,'Index-Relations'!E:F,2,FALSE)</f>
        <v>ESG</v>
      </c>
      <c r="B1786" t="s">
        <v>3450</v>
      </c>
      <c r="C1786" s="53" t="s">
        <v>2766</v>
      </c>
      <c r="D1786" s="59" t="s">
        <v>673</v>
      </c>
      <c r="E1786" s="59" t="s">
        <v>5202</v>
      </c>
      <c r="F1786" t="s">
        <v>671</v>
      </c>
      <c r="G1786" t="s">
        <v>670</v>
      </c>
      <c r="H1786" t="s">
        <v>672</v>
      </c>
      <c r="I1786" s="52">
        <v>45446</v>
      </c>
      <c r="J1786" t="s">
        <v>2457</v>
      </c>
      <c r="K1786">
        <v>198</v>
      </c>
      <c r="L1786" s="73">
        <v>74.959792366011996</v>
      </c>
      <c r="M1786">
        <v>198</v>
      </c>
      <c r="N1786">
        <v>1</v>
      </c>
      <c r="O1786" s="73">
        <v>79.478880988282896</v>
      </c>
      <c r="P1786">
        <v>198</v>
      </c>
      <c r="Q1786">
        <v>1</v>
      </c>
      <c r="R1786">
        <v>197</v>
      </c>
      <c r="S1786">
        <v>0.999852400735184</v>
      </c>
      <c r="T1786">
        <v>36.963796188285798</v>
      </c>
      <c r="U1786">
        <v>0.68241500177778003</v>
      </c>
      <c r="V1786">
        <v>154</v>
      </c>
      <c r="W1786">
        <v>9.7644255314990505E-2</v>
      </c>
      <c r="X1786">
        <v>27</v>
      </c>
      <c r="Y1786">
        <v>197</v>
      </c>
      <c r="Z1786">
        <v>0.999852400735184</v>
      </c>
      <c r="AA1786">
        <v>46.419070886866201</v>
      </c>
      <c r="AB1786">
        <v>132</v>
      </c>
      <c r="AC1786">
        <v>0.88832995112371405</v>
      </c>
      <c r="AD1786">
        <v>65</v>
      </c>
      <c r="AE1786">
        <v>0.111522449611469</v>
      </c>
      <c r="AF1786">
        <v>1</v>
      </c>
      <c r="AG1786">
        <v>1.4759926481558401E-4</v>
      </c>
      <c r="AH1786">
        <v>2.12649379909123E-3</v>
      </c>
      <c r="AI1786">
        <v>12</v>
      </c>
      <c r="AJ1786" s="73">
        <v>73.954930905355994</v>
      </c>
      <c r="AK1786">
        <v>198</v>
      </c>
      <c r="AL1786">
        <v>1</v>
      </c>
      <c r="AM1786">
        <v>0</v>
      </c>
      <c r="AN1786">
        <v>0</v>
      </c>
      <c r="AO1786">
        <v>0</v>
      </c>
      <c r="AP1786">
        <v>0</v>
      </c>
      <c r="AQ1786">
        <v>198</v>
      </c>
      <c r="AR1786">
        <v>0.999999999999999</v>
      </c>
      <c r="AS1786">
        <v>0</v>
      </c>
      <c r="AT1786">
        <v>0</v>
      </c>
      <c r="AU1786">
        <v>1.6165389022011398E-2</v>
      </c>
      <c r="AV1786">
        <v>1</v>
      </c>
      <c r="AW1786">
        <v>198</v>
      </c>
      <c r="AX1786">
        <v>1</v>
      </c>
      <c r="AY1786" s="73">
        <v>69.46886616946</v>
      </c>
      <c r="AZ1786">
        <v>198</v>
      </c>
      <c r="BA1786">
        <v>1</v>
      </c>
      <c r="BB1786">
        <v>198</v>
      </c>
      <c r="BC1786">
        <v>0.999999999999999</v>
      </c>
      <c r="BD1786">
        <v>0</v>
      </c>
      <c r="BE1786">
        <v>0</v>
      </c>
      <c r="BF1786">
        <v>74.959792366011996</v>
      </c>
      <c r="BG1786">
        <v>79.478880988282896</v>
      </c>
      <c r="BH1786">
        <v>69.46886616946</v>
      </c>
      <c r="BI1786">
        <v>73.954930905355994</v>
      </c>
    </row>
    <row r="1787" spans="1:61" x14ac:dyDescent="0.25">
      <c r="A1787" s="10" t="str">
        <f>VLOOKUP(D1787,'Index-Relations'!E:F,2,FALSE)</f>
        <v>ESG</v>
      </c>
      <c r="B1787" t="s">
        <v>3450</v>
      </c>
      <c r="C1787" s="53" t="s">
        <v>2767</v>
      </c>
      <c r="D1787" s="59" t="s">
        <v>673</v>
      </c>
      <c r="E1787" s="59" t="s">
        <v>5203</v>
      </c>
      <c r="F1787" t="s">
        <v>671</v>
      </c>
      <c r="G1787" t="s">
        <v>670</v>
      </c>
      <c r="H1787" t="s">
        <v>672</v>
      </c>
      <c r="I1787" s="52">
        <v>45413</v>
      </c>
      <c r="J1787" t="s">
        <v>2457</v>
      </c>
      <c r="K1787">
        <v>198</v>
      </c>
      <c r="L1787" s="73">
        <v>74.941055685887903</v>
      </c>
      <c r="M1787">
        <v>198</v>
      </c>
      <c r="N1787">
        <v>1</v>
      </c>
      <c r="O1787" s="73">
        <v>79.266072697967005</v>
      </c>
      <c r="P1787">
        <v>198</v>
      </c>
      <c r="Q1787">
        <v>1</v>
      </c>
      <c r="R1787">
        <v>197</v>
      </c>
      <c r="S1787">
        <v>0.99984750920045495</v>
      </c>
      <c r="T1787">
        <v>37.3279300486914</v>
      </c>
      <c r="U1787">
        <v>0.61398159147961096</v>
      </c>
      <c r="V1787">
        <v>154</v>
      </c>
      <c r="W1787">
        <v>8.3005389291415599E-2</v>
      </c>
      <c r="X1787">
        <v>26</v>
      </c>
      <c r="Y1787">
        <v>197</v>
      </c>
      <c r="Z1787">
        <v>0.99984750920045595</v>
      </c>
      <c r="AA1787">
        <v>48.845084247014398</v>
      </c>
      <c r="AB1787">
        <v>131</v>
      </c>
      <c r="AC1787">
        <v>0.88761954583912805</v>
      </c>
      <c r="AD1787">
        <v>66</v>
      </c>
      <c r="AE1787">
        <v>0.112227963361327</v>
      </c>
      <c r="AF1787">
        <v>1</v>
      </c>
      <c r="AG1787">
        <v>1.52490799544088E-4</v>
      </c>
      <c r="AH1787">
        <v>1.6871735655574001E-3</v>
      </c>
      <c r="AI1787">
        <v>12</v>
      </c>
      <c r="AJ1787" s="73">
        <v>73.964690962703997</v>
      </c>
      <c r="AK1787">
        <v>198</v>
      </c>
      <c r="AL1787">
        <v>1</v>
      </c>
      <c r="AM1787">
        <v>0</v>
      </c>
      <c r="AN1787">
        <v>0</v>
      </c>
      <c r="AO1787">
        <v>0</v>
      </c>
      <c r="AP1787">
        <v>0</v>
      </c>
      <c r="AQ1787">
        <v>198</v>
      </c>
      <c r="AR1787">
        <v>1</v>
      </c>
      <c r="AS1787">
        <v>0</v>
      </c>
      <c r="AT1787">
        <v>0</v>
      </c>
      <c r="AU1787">
        <v>1.5699682818913398E-2</v>
      </c>
      <c r="AV1787">
        <v>1</v>
      </c>
      <c r="AW1787">
        <v>198</v>
      </c>
      <c r="AX1787">
        <v>0.999999999999999</v>
      </c>
      <c r="AY1787" s="73">
        <v>69.474002640902995</v>
      </c>
      <c r="AZ1787">
        <v>198</v>
      </c>
      <c r="BA1787">
        <v>1</v>
      </c>
      <c r="BB1787">
        <v>198</v>
      </c>
      <c r="BC1787">
        <v>1</v>
      </c>
      <c r="BD1787">
        <v>0</v>
      </c>
      <c r="BE1787">
        <v>0</v>
      </c>
      <c r="BF1787">
        <v>74.941055685887903</v>
      </c>
      <c r="BG1787">
        <v>79.266072697967005</v>
      </c>
      <c r="BH1787">
        <v>69.474002640902995</v>
      </c>
      <c r="BI1787">
        <v>73.964690962703997</v>
      </c>
    </row>
    <row r="1788" spans="1:61" x14ac:dyDescent="0.25">
      <c r="A1788" s="10" t="str">
        <f>VLOOKUP(D1788,'Index-Relations'!E:F,2,FALSE)</f>
        <v>ESG</v>
      </c>
      <c r="B1788" t="s">
        <v>3450</v>
      </c>
      <c r="C1788" s="53" t="s">
        <v>2768</v>
      </c>
      <c r="D1788" s="59" t="s">
        <v>673</v>
      </c>
      <c r="E1788" s="59" t="s">
        <v>5204</v>
      </c>
      <c r="F1788" t="s">
        <v>671</v>
      </c>
      <c r="G1788" t="s">
        <v>670</v>
      </c>
      <c r="H1788" t="s">
        <v>672</v>
      </c>
      <c r="I1788" s="52">
        <v>45383</v>
      </c>
      <c r="J1788" t="s">
        <v>2457</v>
      </c>
      <c r="K1788">
        <v>198</v>
      </c>
      <c r="L1788">
        <v>79.921616977323097</v>
      </c>
      <c r="M1788">
        <v>198</v>
      </c>
      <c r="N1788">
        <v>1</v>
      </c>
      <c r="O1788">
        <v>82.365625257293104</v>
      </c>
      <c r="P1788">
        <v>198</v>
      </c>
      <c r="Q1788">
        <v>1</v>
      </c>
      <c r="R1788">
        <v>197</v>
      </c>
      <c r="S1788">
        <v>0.99982104159926499</v>
      </c>
      <c r="T1788">
        <v>37.101390514656302</v>
      </c>
      <c r="U1788">
        <v>0.61498764710737197</v>
      </c>
      <c r="V1788">
        <v>154</v>
      </c>
      <c r="W1788">
        <v>8.2802859813298699E-2</v>
      </c>
      <c r="X1788">
        <v>26</v>
      </c>
      <c r="Y1788">
        <v>197</v>
      </c>
      <c r="Z1788">
        <v>0.99982104159926499</v>
      </c>
      <c r="AA1788">
        <v>47.833347576974198</v>
      </c>
      <c r="AB1788">
        <v>130</v>
      </c>
      <c r="AC1788">
        <v>0.88249105309272502</v>
      </c>
      <c r="AD1788">
        <v>67</v>
      </c>
      <c r="AE1788">
        <v>0.117329988506539</v>
      </c>
      <c r="AF1788">
        <v>1</v>
      </c>
      <c r="AG1788">
        <v>1.7895840073547901E-4</v>
      </c>
      <c r="AH1788">
        <v>1.672770052044E-3</v>
      </c>
      <c r="AI1788">
        <v>12</v>
      </c>
      <c r="AJ1788">
        <v>78.767535564068496</v>
      </c>
      <c r="AK1788">
        <v>198</v>
      </c>
      <c r="AL1788">
        <v>1</v>
      </c>
      <c r="AM1788">
        <v>0</v>
      </c>
      <c r="AN1788">
        <v>0</v>
      </c>
      <c r="AO1788">
        <v>0</v>
      </c>
      <c r="AP1788">
        <v>0</v>
      </c>
      <c r="AQ1788">
        <v>198</v>
      </c>
      <c r="AR1788">
        <v>0.999999999999999</v>
      </c>
      <c r="AS1788">
        <v>0</v>
      </c>
      <c r="AT1788">
        <v>0</v>
      </c>
      <c r="AU1788">
        <v>1.50927929904632E-2</v>
      </c>
      <c r="AV1788">
        <v>1</v>
      </c>
      <c r="AW1788">
        <v>198</v>
      </c>
      <c r="AX1788">
        <v>1</v>
      </c>
      <c r="AY1788">
        <v>75.180891939164695</v>
      </c>
      <c r="AZ1788">
        <v>198</v>
      </c>
      <c r="BA1788">
        <v>1</v>
      </c>
      <c r="BB1788">
        <v>198</v>
      </c>
      <c r="BC1788">
        <v>0.999999999999999</v>
      </c>
      <c r="BD1788">
        <v>0</v>
      </c>
      <c r="BE1788">
        <v>0</v>
      </c>
      <c r="BF1788">
        <v>74.7205466569999</v>
      </c>
      <c r="BG1788">
        <v>79.158669485062902</v>
      </c>
      <c r="BH1788">
        <v>69.308251143920003</v>
      </c>
      <c r="BI1788">
        <v>73.600303407376003</v>
      </c>
    </row>
    <row r="1789" spans="1:61" x14ac:dyDescent="0.25">
      <c r="A1789" s="10" t="str">
        <f>VLOOKUP(D1789,'Index-Relations'!E:F,2,FALSE)</f>
        <v>ESG</v>
      </c>
      <c r="B1789" t="s">
        <v>3450</v>
      </c>
      <c r="C1789" s="53" t="s">
        <v>2769</v>
      </c>
      <c r="D1789" s="59" t="s">
        <v>673</v>
      </c>
      <c r="E1789" s="59" t="s">
        <v>5205</v>
      </c>
      <c r="F1789" t="s">
        <v>671</v>
      </c>
      <c r="G1789" t="s">
        <v>670</v>
      </c>
      <c r="H1789" t="s">
        <v>672</v>
      </c>
      <c r="I1789" s="52">
        <v>45352</v>
      </c>
      <c r="J1789" t="s">
        <v>2457</v>
      </c>
      <c r="K1789">
        <v>200</v>
      </c>
      <c r="L1789">
        <v>79.7086263878208</v>
      </c>
      <c r="M1789">
        <v>200</v>
      </c>
      <c r="N1789">
        <v>1</v>
      </c>
      <c r="O1789">
        <v>82.126345199937205</v>
      </c>
      <c r="P1789">
        <v>200</v>
      </c>
      <c r="Q1789">
        <v>1</v>
      </c>
      <c r="R1789">
        <v>199</v>
      </c>
      <c r="S1789">
        <v>0.99993166210915696</v>
      </c>
      <c r="T1789">
        <v>37.1020291304037</v>
      </c>
      <c r="U1789">
        <v>0.63427997933778901</v>
      </c>
      <c r="V1789">
        <v>153</v>
      </c>
      <c r="W1789">
        <v>4.1984740791895001E-2</v>
      </c>
      <c r="X1789">
        <v>22</v>
      </c>
      <c r="Y1789">
        <v>199</v>
      </c>
      <c r="Z1789">
        <v>0.99993166210915596</v>
      </c>
      <c r="AA1789">
        <v>54.277236325436498</v>
      </c>
      <c r="AB1789">
        <v>130</v>
      </c>
      <c r="AC1789">
        <v>0.87576298791659202</v>
      </c>
      <c r="AD1789">
        <v>69</v>
      </c>
      <c r="AE1789">
        <v>0.124168674192564</v>
      </c>
      <c r="AF1789">
        <v>1</v>
      </c>
      <c r="AG1789">
        <v>6.8337890843081506E-5</v>
      </c>
      <c r="AH1789">
        <v>1.2688188518361E-3</v>
      </c>
      <c r="AI1789">
        <v>4</v>
      </c>
      <c r="AJ1789">
        <v>78.452233423376995</v>
      </c>
      <c r="AK1789">
        <v>200</v>
      </c>
      <c r="AL1789">
        <v>1</v>
      </c>
      <c r="AM1789">
        <v>0</v>
      </c>
      <c r="AN1789">
        <v>0</v>
      </c>
      <c r="AO1789">
        <v>0</v>
      </c>
      <c r="AP1789">
        <v>0</v>
      </c>
      <c r="AQ1789">
        <v>200</v>
      </c>
      <c r="AR1789">
        <v>0.999999999999999</v>
      </c>
      <c r="AS1789">
        <v>0</v>
      </c>
      <c r="AT1789">
        <v>0</v>
      </c>
      <c r="AU1789">
        <v>1.4772555374525299E-2</v>
      </c>
      <c r="AV1789">
        <v>1</v>
      </c>
      <c r="AW1789">
        <v>200</v>
      </c>
      <c r="AX1789">
        <v>1</v>
      </c>
      <c r="AY1789">
        <v>75.182130419009695</v>
      </c>
      <c r="AZ1789">
        <v>200</v>
      </c>
      <c r="BA1789">
        <v>1</v>
      </c>
      <c r="BB1789">
        <v>200</v>
      </c>
      <c r="BC1789">
        <v>0.999999999999999</v>
      </c>
      <c r="BD1789">
        <v>0</v>
      </c>
      <c r="BE1789">
        <v>0</v>
      </c>
      <c r="BF1789">
        <v>74.400951110288901</v>
      </c>
      <c r="BG1789">
        <v>78.898428639629898</v>
      </c>
      <c r="BH1789">
        <v>69.252531788832997</v>
      </c>
      <c r="BI1789">
        <v>73.156098156023006</v>
      </c>
    </row>
    <row r="1790" spans="1:61" x14ac:dyDescent="0.25">
      <c r="A1790" s="10" t="str">
        <f>VLOOKUP(D1790,'Index-Relations'!E:F,2,FALSE)</f>
        <v>ESG</v>
      </c>
      <c r="B1790" t="s">
        <v>3450</v>
      </c>
      <c r="C1790" s="53" t="s">
        <v>2770</v>
      </c>
      <c r="D1790" s="59" t="s">
        <v>673</v>
      </c>
      <c r="E1790" s="59" t="s">
        <v>5206</v>
      </c>
      <c r="F1790" t="s">
        <v>671</v>
      </c>
      <c r="G1790" t="s">
        <v>670</v>
      </c>
      <c r="H1790" t="s">
        <v>672</v>
      </c>
      <c r="I1790" s="52">
        <v>45323</v>
      </c>
      <c r="J1790" t="s">
        <v>2457</v>
      </c>
      <c r="K1790">
        <v>200</v>
      </c>
      <c r="L1790">
        <v>79.717577043840294</v>
      </c>
      <c r="M1790">
        <v>200</v>
      </c>
      <c r="N1790">
        <v>1</v>
      </c>
      <c r="O1790">
        <v>82.238917526162098</v>
      </c>
      <c r="P1790">
        <v>200</v>
      </c>
      <c r="Q1790">
        <v>1</v>
      </c>
      <c r="R1790">
        <v>199</v>
      </c>
      <c r="S1790">
        <v>0.99991808835039697</v>
      </c>
      <c r="T1790">
        <v>37.198404378009997</v>
      </c>
      <c r="U1790">
        <v>0.61612517484652496</v>
      </c>
      <c r="V1790">
        <v>151</v>
      </c>
      <c r="W1790">
        <v>4.3921944441449402E-2</v>
      </c>
      <c r="X1790">
        <v>19</v>
      </c>
      <c r="Y1790">
        <v>199</v>
      </c>
      <c r="Z1790">
        <v>0.99991808835039797</v>
      </c>
      <c r="AA1790">
        <v>42.7508902914864</v>
      </c>
      <c r="AB1790">
        <v>131</v>
      </c>
      <c r="AC1790">
        <v>0.87622099950713594</v>
      </c>
      <c r="AD1790">
        <v>68</v>
      </c>
      <c r="AE1790">
        <v>0.12369708884326</v>
      </c>
      <c r="AF1790">
        <v>1</v>
      </c>
      <c r="AG1790">
        <v>8.1911649602667199E-5</v>
      </c>
      <c r="AH1790">
        <v>1.5060865636194801E-3</v>
      </c>
      <c r="AI1790">
        <v>5</v>
      </c>
      <c r="AJ1790">
        <v>78.529387357791194</v>
      </c>
      <c r="AK1790">
        <v>200</v>
      </c>
      <c r="AL1790">
        <v>1</v>
      </c>
      <c r="AM1790">
        <v>0</v>
      </c>
      <c r="AN1790">
        <v>0</v>
      </c>
      <c r="AO1790">
        <v>0</v>
      </c>
      <c r="AP1790">
        <v>0</v>
      </c>
      <c r="AQ1790">
        <v>200</v>
      </c>
      <c r="AR1790">
        <v>1</v>
      </c>
      <c r="AS1790">
        <v>0</v>
      </c>
      <c r="AT1790">
        <v>0</v>
      </c>
      <c r="AU1790">
        <v>1.52156964497124E-2</v>
      </c>
      <c r="AV1790">
        <v>1</v>
      </c>
      <c r="AW1790">
        <v>200</v>
      </c>
      <c r="AX1790">
        <v>1</v>
      </c>
      <c r="AY1790">
        <v>75.010201643266498</v>
      </c>
      <c r="AZ1790">
        <v>200</v>
      </c>
      <c r="BA1790">
        <v>1</v>
      </c>
      <c r="BB1790">
        <v>200</v>
      </c>
      <c r="BC1790">
        <v>1</v>
      </c>
      <c r="BD1790">
        <v>0</v>
      </c>
      <c r="BE1790">
        <v>0</v>
      </c>
      <c r="BF1790">
        <v>74.392652063729997</v>
      </c>
      <c r="BG1790">
        <v>79.010208965024901</v>
      </c>
      <c r="BH1790">
        <v>69.069947802542004</v>
      </c>
      <c r="BI1790">
        <v>73.160519373054996</v>
      </c>
    </row>
    <row r="1791" spans="1:61" x14ac:dyDescent="0.25">
      <c r="A1791" s="10" t="str">
        <f>VLOOKUP(D1791,'Index-Relations'!E:F,2,FALSE)</f>
        <v>BM</v>
      </c>
      <c r="B1791" t="s">
        <v>3450</v>
      </c>
      <c r="C1791" s="53" t="s">
        <v>2760</v>
      </c>
      <c r="D1791" s="59" t="s">
        <v>3259</v>
      </c>
      <c r="E1791" s="59" t="s">
        <v>5207</v>
      </c>
      <c r="F1791" t="s">
        <v>676</v>
      </c>
      <c r="G1791" t="s">
        <v>675</v>
      </c>
      <c r="H1791" t="s">
        <v>677</v>
      </c>
      <c r="I1791" s="52">
        <v>45659</v>
      </c>
      <c r="J1791" t="s">
        <v>2457</v>
      </c>
      <c r="K1791">
        <v>401</v>
      </c>
      <c r="L1791" s="73">
        <v>32.073258862681001</v>
      </c>
      <c r="M1791">
        <v>400</v>
      </c>
      <c r="N1791">
        <v>0.99802371915317001</v>
      </c>
      <c r="O1791" s="73">
        <v>28.222355389356899</v>
      </c>
      <c r="P1791">
        <v>400</v>
      </c>
      <c r="Q1791">
        <v>0.99802371915317001</v>
      </c>
      <c r="R1791">
        <v>390</v>
      </c>
      <c r="S1791">
        <v>0.97595393045299395</v>
      </c>
      <c r="T1791">
        <v>40.809464200293199</v>
      </c>
      <c r="U1791">
        <v>0.70327762916413905</v>
      </c>
      <c r="V1791">
        <v>247</v>
      </c>
      <c r="W1791">
        <v>8.1073618585067606E-2</v>
      </c>
      <c r="X1791">
        <v>39</v>
      </c>
      <c r="Y1791">
        <v>398</v>
      </c>
      <c r="Z1791">
        <v>0.99448606293725805</v>
      </c>
      <c r="AA1791">
        <v>60.583454569402001</v>
      </c>
      <c r="AB1791">
        <v>238</v>
      </c>
      <c r="AC1791">
        <v>0.59393823057635298</v>
      </c>
      <c r="AD1791">
        <v>160</v>
      </c>
      <c r="AE1791">
        <v>0.40054783236090502</v>
      </c>
      <c r="AF1791">
        <v>3</v>
      </c>
      <c r="AG1791">
        <v>5.5139370627411101E-3</v>
      </c>
      <c r="AH1791">
        <v>1.2651448205565801E-3</v>
      </c>
      <c r="AI1791">
        <v>11</v>
      </c>
      <c r="AJ1791" s="73">
        <v>30.385761452893899</v>
      </c>
      <c r="AK1791">
        <v>400</v>
      </c>
      <c r="AL1791">
        <v>0.99802371915317001</v>
      </c>
      <c r="AM1791">
        <v>1.5858580234279101E-3</v>
      </c>
      <c r="AN1791">
        <v>2</v>
      </c>
      <c r="AO1791">
        <v>0</v>
      </c>
      <c r="AP1791">
        <v>0</v>
      </c>
      <c r="AQ1791">
        <v>401</v>
      </c>
      <c r="AR1791">
        <v>1</v>
      </c>
      <c r="AS1791">
        <v>9.5134166254082896E-3</v>
      </c>
      <c r="AT1791">
        <v>3</v>
      </c>
      <c r="AU1791">
        <v>7.6998320102141596E-3</v>
      </c>
      <c r="AV1791">
        <v>2</v>
      </c>
      <c r="AW1791">
        <v>401</v>
      </c>
      <c r="AX1791">
        <v>0.999999999999999</v>
      </c>
      <c r="AY1791" s="73">
        <v>41.516162570783003</v>
      </c>
      <c r="AZ1791">
        <v>400</v>
      </c>
      <c r="BA1791">
        <v>0.99802371915317001</v>
      </c>
      <c r="BB1791">
        <v>397</v>
      </c>
      <c r="BC1791">
        <v>0.99518791361112002</v>
      </c>
      <c r="BD1791">
        <v>4</v>
      </c>
      <c r="BE1791">
        <v>4.8120863888798798E-3</v>
      </c>
      <c r="BF1791">
        <v>32.073258862681001</v>
      </c>
      <c r="BG1791">
        <v>28.222355389356899</v>
      </c>
      <c r="BH1791">
        <v>41.516162570783003</v>
      </c>
      <c r="BI1791">
        <v>30.385761452893899</v>
      </c>
    </row>
    <row r="1792" spans="1:61" x14ac:dyDescent="0.25">
      <c r="A1792" s="10" t="str">
        <f>VLOOKUP(D1792,'Index-Relations'!E:F,2,FALSE)</f>
        <v>BM</v>
      </c>
      <c r="B1792" t="s">
        <v>3450</v>
      </c>
      <c r="C1792" s="53" t="s">
        <v>2761</v>
      </c>
      <c r="D1792" s="59" t="s">
        <v>3259</v>
      </c>
      <c r="E1792" s="59" t="s">
        <v>5208</v>
      </c>
      <c r="F1792" t="s">
        <v>676</v>
      </c>
      <c r="G1792" t="s">
        <v>675</v>
      </c>
      <c r="H1792" t="s">
        <v>677</v>
      </c>
      <c r="I1792" s="52">
        <v>45628</v>
      </c>
      <c r="J1792" t="s">
        <v>2457</v>
      </c>
      <c r="K1792">
        <v>401</v>
      </c>
      <c r="L1792" s="73">
        <v>32.073381207680001</v>
      </c>
      <c r="M1792">
        <v>400</v>
      </c>
      <c r="N1792">
        <v>0.99813658281591999</v>
      </c>
      <c r="O1792" s="73">
        <v>28.165775039324</v>
      </c>
      <c r="P1792">
        <v>400</v>
      </c>
      <c r="Q1792">
        <v>0.99813658281591999</v>
      </c>
      <c r="R1792">
        <v>390</v>
      </c>
      <c r="S1792">
        <v>0.97686629470493302</v>
      </c>
      <c r="T1792">
        <v>40.972218403520202</v>
      </c>
      <c r="U1792">
        <v>0.71650902304437403</v>
      </c>
      <c r="V1792">
        <v>248</v>
      </c>
      <c r="W1792">
        <v>8.8662379780255998E-2</v>
      </c>
      <c r="X1792">
        <v>39</v>
      </c>
      <c r="Y1792">
        <v>398</v>
      </c>
      <c r="Z1792">
        <v>0.99465015887862895</v>
      </c>
      <c r="AA1792">
        <v>56.427049960742202</v>
      </c>
      <c r="AB1792">
        <v>245</v>
      </c>
      <c r="AC1792">
        <v>0.61078856391622005</v>
      </c>
      <c r="AD1792">
        <v>153</v>
      </c>
      <c r="AE1792">
        <v>0.38386159496240901</v>
      </c>
      <c r="AF1792">
        <v>3</v>
      </c>
      <c r="AG1792">
        <v>5.3498411213703202E-3</v>
      </c>
      <c r="AH1792">
        <v>1.30319138647912E-3</v>
      </c>
      <c r="AI1792">
        <v>11</v>
      </c>
      <c r="AJ1792" s="73">
        <v>30.342331021484</v>
      </c>
      <c r="AK1792">
        <v>400</v>
      </c>
      <c r="AL1792">
        <v>0.99813658281591999</v>
      </c>
      <c r="AM1792">
        <v>1.6725564660984599E-3</v>
      </c>
      <c r="AN1792">
        <v>2</v>
      </c>
      <c r="AO1792">
        <v>0</v>
      </c>
      <c r="AP1792">
        <v>0</v>
      </c>
      <c r="AQ1792">
        <v>401</v>
      </c>
      <c r="AR1792">
        <v>1</v>
      </c>
      <c r="AS1792">
        <v>1.01236398422453E-2</v>
      </c>
      <c r="AT1792">
        <v>3</v>
      </c>
      <c r="AU1792">
        <v>7.6216845457434098E-3</v>
      </c>
      <c r="AV1792">
        <v>2</v>
      </c>
      <c r="AW1792">
        <v>401</v>
      </c>
      <c r="AX1792">
        <v>0.999999999999999</v>
      </c>
      <c r="AY1792" s="73">
        <v>41.681841781132903</v>
      </c>
      <c r="AZ1792">
        <v>400</v>
      </c>
      <c r="BA1792">
        <v>0.99813658281591999</v>
      </c>
      <c r="BB1792">
        <v>397</v>
      </c>
      <c r="BC1792">
        <v>0.99505045458121899</v>
      </c>
      <c r="BD1792">
        <v>4</v>
      </c>
      <c r="BE1792">
        <v>4.9495454187805698E-3</v>
      </c>
      <c r="BF1792">
        <v>32.073381207680001</v>
      </c>
      <c r="BG1792">
        <v>28.165775039324</v>
      </c>
      <c r="BH1792">
        <v>41.681841781132903</v>
      </c>
      <c r="BI1792">
        <v>30.342331021484</v>
      </c>
    </row>
    <row r="1793" spans="1:61" x14ac:dyDescent="0.25">
      <c r="A1793" s="10" t="str">
        <f>VLOOKUP(D1793,'Index-Relations'!E:F,2,FALSE)</f>
        <v>BM</v>
      </c>
      <c r="B1793" t="s">
        <v>3450</v>
      </c>
      <c r="C1793" s="53" t="s">
        <v>2762</v>
      </c>
      <c r="D1793" s="59" t="s">
        <v>3259</v>
      </c>
      <c r="E1793" s="59" t="s">
        <v>5209</v>
      </c>
      <c r="F1793" t="s">
        <v>676</v>
      </c>
      <c r="G1793" t="s">
        <v>675</v>
      </c>
      <c r="H1793" t="s">
        <v>677</v>
      </c>
      <c r="I1793" s="52">
        <v>45597</v>
      </c>
      <c r="J1793" t="s">
        <v>2457</v>
      </c>
      <c r="K1793">
        <v>401</v>
      </c>
      <c r="L1793" s="73">
        <v>31.830683300246001</v>
      </c>
      <c r="M1793">
        <v>400</v>
      </c>
      <c r="N1793">
        <v>0.99809830392194898</v>
      </c>
      <c r="O1793" s="73">
        <v>27.916588528138998</v>
      </c>
      <c r="P1793">
        <v>400</v>
      </c>
      <c r="Q1793">
        <v>0.99809830392194898</v>
      </c>
      <c r="R1793">
        <v>391</v>
      </c>
      <c r="S1793">
        <v>0.97864316294590303</v>
      </c>
      <c r="T1793">
        <v>41.362572465775202</v>
      </c>
      <c r="U1793">
        <v>0.70607870988145804</v>
      </c>
      <c r="V1793">
        <v>248</v>
      </c>
      <c r="W1793">
        <v>9.1655245406209299E-2</v>
      </c>
      <c r="X1793">
        <v>39</v>
      </c>
      <c r="Y1793">
        <v>398</v>
      </c>
      <c r="Z1793">
        <v>0.99430951695996395</v>
      </c>
      <c r="AA1793">
        <v>62.052720108287602</v>
      </c>
      <c r="AB1793">
        <v>246</v>
      </c>
      <c r="AC1793">
        <v>0.60641872644711003</v>
      </c>
      <c r="AD1793">
        <v>152</v>
      </c>
      <c r="AE1793">
        <v>0.38789079051285302</v>
      </c>
      <c r="AF1793">
        <v>3</v>
      </c>
      <c r="AG1793">
        <v>5.6904830400359404E-3</v>
      </c>
      <c r="AH1793">
        <v>1.32431664656637E-3</v>
      </c>
      <c r="AI1793">
        <v>11</v>
      </c>
      <c r="AJ1793" s="73">
        <v>30.1531053922299</v>
      </c>
      <c r="AK1793">
        <v>400</v>
      </c>
      <c r="AL1793">
        <v>0.99809830392194898</v>
      </c>
      <c r="AM1793">
        <v>1.7628258048301799E-3</v>
      </c>
      <c r="AN1793">
        <v>2</v>
      </c>
      <c r="AO1793">
        <v>2.39099234385149E-3</v>
      </c>
      <c r="AP1793">
        <v>1</v>
      </c>
      <c r="AQ1793">
        <v>401</v>
      </c>
      <c r="AR1793">
        <v>1</v>
      </c>
      <c r="AS1793">
        <v>1.1186375002271799E-2</v>
      </c>
      <c r="AT1793">
        <v>3</v>
      </c>
      <c r="AU1793">
        <v>7.5141994475421796E-3</v>
      </c>
      <c r="AV1793">
        <v>2</v>
      </c>
      <c r="AW1793">
        <v>401</v>
      </c>
      <c r="AX1793">
        <v>0.999999999999999</v>
      </c>
      <c r="AY1793" s="73">
        <v>41.537402377721897</v>
      </c>
      <c r="AZ1793">
        <v>400</v>
      </c>
      <c r="BA1793">
        <v>0.99809830392194898</v>
      </c>
      <c r="BB1793">
        <v>398</v>
      </c>
      <c r="BC1793">
        <v>0.99599937841748898</v>
      </c>
      <c r="BD1793">
        <v>2</v>
      </c>
      <c r="BE1793">
        <v>1.6096292386586599E-3</v>
      </c>
      <c r="BF1793">
        <v>31.830683300246001</v>
      </c>
      <c r="BG1793">
        <v>27.916588528138998</v>
      </c>
      <c r="BH1793">
        <v>41.537402377721897</v>
      </c>
      <c r="BI1793">
        <v>30.1531053922299</v>
      </c>
    </row>
    <row r="1794" spans="1:61" x14ac:dyDescent="0.25">
      <c r="A1794" s="10" t="str">
        <f>VLOOKUP(D1794,'Index-Relations'!E:F,2,FALSE)</f>
        <v>BM</v>
      </c>
      <c r="B1794" t="s">
        <v>3450</v>
      </c>
      <c r="C1794" s="53" t="s">
        <v>2763</v>
      </c>
      <c r="D1794" s="59" t="s">
        <v>3259</v>
      </c>
      <c r="E1794" s="59" t="s">
        <v>5210</v>
      </c>
      <c r="F1794" t="s">
        <v>676</v>
      </c>
      <c r="G1794" t="s">
        <v>675</v>
      </c>
      <c r="H1794" t="s">
        <v>677</v>
      </c>
      <c r="I1794" s="52">
        <v>45566</v>
      </c>
      <c r="J1794" t="s">
        <v>2457</v>
      </c>
      <c r="K1794">
        <v>401</v>
      </c>
      <c r="L1794" s="73">
        <v>31.624181102634001</v>
      </c>
      <c r="M1794">
        <v>400</v>
      </c>
      <c r="N1794">
        <v>0.99826151614800396</v>
      </c>
      <c r="O1794" s="73">
        <v>27.683073838060999</v>
      </c>
      <c r="P1794">
        <v>400</v>
      </c>
      <c r="Q1794">
        <v>0.99826151614800396</v>
      </c>
      <c r="R1794">
        <v>391</v>
      </c>
      <c r="S1794">
        <v>0.97993062267530795</v>
      </c>
      <c r="T1794">
        <v>41.582627577317098</v>
      </c>
      <c r="U1794">
        <v>0.71000650075722505</v>
      </c>
      <c r="V1794">
        <v>248</v>
      </c>
      <c r="W1794">
        <v>9.6506362293502998E-2</v>
      </c>
      <c r="X1794">
        <v>40</v>
      </c>
      <c r="Y1794">
        <v>397</v>
      </c>
      <c r="Z1794">
        <v>0.99276766269994599</v>
      </c>
      <c r="AA1794">
        <v>58.980607220162803</v>
      </c>
      <c r="AB1794">
        <v>245</v>
      </c>
      <c r="AC1794">
        <v>0.60969016608600601</v>
      </c>
      <c r="AD1794">
        <v>152</v>
      </c>
      <c r="AE1794">
        <v>0.38307749661393897</v>
      </c>
      <c r="AF1794">
        <v>4</v>
      </c>
      <c r="AG1794">
        <v>7.2323373000540104E-3</v>
      </c>
      <c r="AH1794">
        <v>1.22179321869917E-3</v>
      </c>
      <c r="AI1794">
        <v>12</v>
      </c>
      <c r="AJ1794" s="73">
        <v>29.8709222542589</v>
      </c>
      <c r="AK1794">
        <v>400</v>
      </c>
      <c r="AL1794">
        <v>0.99826151614800396</v>
      </c>
      <c r="AM1794">
        <v>1.9193713787699601E-3</v>
      </c>
      <c r="AN1794">
        <v>2</v>
      </c>
      <c r="AO1794">
        <v>2.2243939184579801E-3</v>
      </c>
      <c r="AP1794">
        <v>1</v>
      </c>
      <c r="AQ1794">
        <v>401</v>
      </c>
      <c r="AR1794">
        <v>1</v>
      </c>
      <c r="AS1794">
        <v>1.00869910034945E-2</v>
      </c>
      <c r="AT1794">
        <v>3</v>
      </c>
      <c r="AU1794">
        <v>1.2142664406939899E-2</v>
      </c>
      <c r="AV1794">
        <v>3</v>
      </c>
      <c r="AW1794">
        <v>401</v>
      </c>
      <c r="AX1794">
        <v>1</v>
      </c>
      <c r="AY1794" s="73">
        <v>41.511778336712901</v>
      </c>
      <c r="AZ1794">
        <v>400</v>
      </c>
      <c r="BA1794">
        <v>0.99826151614800396</v>
      </c>
      <c r="BB1794">
        <v>398</v>
      </c>
      <c r="BC1794">
        <v>0.996095918286791</v>
      </c>
      <c r="BD1794">
        <v>2</v>
      </c>
      <c r="BE1794">
        <v>1.6796877947509599E-3</v>
      </c>
      <c r="BF1794">
        <v>31.624181102634001</v>
      </c>
      <c r="BG1794">
        <v>27.683073838060999</v>
      </c>
      <c r="BH1794">
        <v>41.511778336712901</v>
      </c>
      <c r="BI1794">
        <v>29.8709222542589</v>
      </c>
    </row>
    <row r="1795" spans="1:61" x14ac:dyDescent="0.25">
      <c r="A1795" s="10" t="str">
        <f>VLOOKUP(D1795,'Index-Relations'!E:F,2,FALSE)</f>
        <v>BM</v>
      </c>
      <c r="B1795" t="s">
        <v>3450</v>
      </c>
      <c r="C1795" s="53" t="s">
        <v>2764</v>
      </c>
      <c r="D1795" s="59" t="s">
        <v>3259</v>
      </c>
      <c r="E1795" s="59" t="s">
        <v>5211</v>
      </c>
      <c r="F1795" t="s">
        <v>676</v>
      </c>
      <c r="G1795" t="s">
        <v>675</v>
      </c>
      <c r="H1795" t="s">
        <v>677</v>
      </c>
      <c r="I1795" s="52">
        <v>45538</v>
      </c>
      <c r="J1795" t="s">
        <v>2457</v>
      </c>
      <c r="K1795">
        <v>401</v>
      </c>
      <c r="L1795" s="73">
        <v>31.412288322184001</v>
      </c>
      <c r="M1795">
        <v>400</v>
      </c>
      <c r="N1795">
        <v>0.99842074740874698</v>
      </c>
      <c r="O1795" s="73">
        <v>27.452817042616001</v>
      </c>
      <c r="P1795">
        <v>400</v>
      </c>
      <c r="Q1795">
        <v>0.99842074740874698</v>
      </c>
      <c r="R1795">
        <v>392</v>
      </c>
      <c r="S1795">
        <v>0.98213812003607404</v>
      </c>
      <c r="T1795">
        <v>41.486556349925699</v>
      </c>
      <c r="U1795">
        <v>0.74468439736757597</v>
      </c>
      <c r="V1795">
        <v>249</v>
      </c>
      <c r="W1795">
        <v>0.114386284820911</v>
      </c>
      <c r="X1795">
        <v>42</v>
      </c>
      <c r="Y1795">
        <v>397</v>
      </c>
      <c r="Z1795">
        <v>0.99261597583599503</v>
      </c>
      <c r="AA1795">
        <v>61.540412358264902</v>
      </c>
      <c r="AB1795">
        <v>245</v>
      </c>
      <c r="AC1795">
        <v>0.60779956443235506</v>
      </c>
      <c r="AD1795">
        <v>160</v>
      </c>
      <c r="AE1795">
        <v>0.40700309285289998</v>
      </c>
      <c r="AF1795">
        <v>-4</v>
      </c>
      <c r="AG1795">
        <v>0</v>
      </c>
      <c r="AH1795">
        <v>1.2401236558042101E-3</v>
      </c>
      <c r="AI1795">
        <v>12</v>
      </c>
      <c r="AJ1795" s="73">
        <v>29.518527829040899</v>
      </c>
      <c r="AK1795">
        <v>400</v>
      </c>
      <c r="AL1795">
        <v>0.99842074740874698</v>
      </c>
      <c r="AM1795">
        <v>1.70402685261494E-3</v>
      </c>
      <c r="AN1795">
        <v>2</v>
      </c>
      <c r="AO1795">
        <v>2.3100824629285598E-3</v>
      </c>
      <c r="AP1795">
        <v>1</v>
      </c>
      <c r="AQ1795">
        <v>401</v>
      </c>
      <c r="AR1795">
        <v>1</v>
      </c>
      <c r="AS1795">
        <v>1.02115139588998E-2</v>
      </c>
      <c r="AT1795">
        <v>3</v>
      </c>
      <c r="AU1795">
        <v>1.2317272518318699E-2</v>
      </c>
      <c r="AV1795">
        <v>3</v>
      </c>
      <c r="AW1795">
        <v>401</v>
      </c>
      <c r="AX1795">
        <v>1</v>
      </c>
      <c r="AY1795" s="73">
        <v>41.460134429252001</v>
      </c>
      <c r="AZ1795">
        <v>400</v>
      </c>
      <c r="BA1795">
        <v>0.99842074740874698</v>
      </c>
      <c r="BB1795">
        <v>398</v>
      </c>
      <c r="BC1795">
        <v>0.99600244934450599</v>
      </c>
      <c r="BD1795">
        <v>2</v>
      </c>
      <c r="BE1795">
        <v>1.6874681925648899E-3</v>
      </c>
      <c r="BF1795">
        <v>31.412288322184001</v>
      </c>
      <c r="BG1795">
        <v>27.452817042616001</v>
      </c>
      <c r="BH1795">
        <v>41.460134429252001</v>
      </c>
      <c r="BI1795">
        <v>29.518527829040899</v>
      </c>
    </row>
    <row r="1796" spans="1:61" x14ac:dyDescent="0.25">
      <c r="A1796" s="10" t="str">
        <f>VLOOKUP(D1796,'Index-Relations'!E:F,2,FALSE)</f>
        <v>BM</v>
      </c>
      <c r="B1796" t="s">
        <v>3450</v>
      </c>
      <c r="C1796" s="53" t="s">
        <v>3350</v>
      </c>
      <c r="D1796" s="59" t="s">
        <v>3259</v>
      </c>
      <c r="E1796" s="59" t="s">
        <v>5212</v>
      </c>
      <c r="F1796" t="s">
        <v>676</v>
      </c>
      <c r="G1796" t="s">
        <v>675</v>
      </c>
      <c r="H1796" t="s">
        <v>677</v>
      </c>
      <c r="I1796" s="52">
        <v>45505</v>
      </c>
      <c r="J1796" t="s">
        <v>2457</v>
      </c>
      <c r="K1796">
        <v>401</v>
      </c>
      <c r="L1796" s="73">
        <v>31.470059448329899</v>
      </c>
      <c r="M1796">
        <v>400</v>
      </c>
      <c r="N1796">
        <v>0.99840991980525295</v>
      </c>
      <c r="O1796" s="73">
        <v>27.462027003515001</v>
      </c>
      <c r="P1796">
        <v>400</v>
      </c>
      <c r="Q1796">
        <v>0.99840991980525295</v>
      </c>
      <c r="R1796">
        <v>392</v>
      </c>
      <c r="S1796">
        <v>0.98199266316437905</v>
      </c>
      <c r="T1796">
        <v>41.6608617432355</v>
      </c>
      <c r="U1796">
        <v>0.72762094408607803</v>
      </c>
      <c r="V1796">
        <v>249</v>
      </c>
      <c r="W1796">
        <v>0.106172886631241</v>
      </c>
      <c r="X1796">
        <v>42</v>
      </c>
      <c r="Y1796">
        <v>397</v>
      </c>
      <c r="Z1796">
        <v>0.99205461515288695</v>
      </c>
      <c r="AA1796">
        <v>60.704752872204502</v>
      </c>
      <c r="AB1796">
        <v>236</v>
      </c>
      <c r="AC1796">
        <v>0.59100663827115096</v>
      </c>
      <c r="AD1796">
        <v>161</v>
      </c>
      <c r="AE1796">
        <v>0.40104797688173599</v>
      </c>
      <c r="AF1796">
        <v>4</v>
      </c>
      <c r="AG1796">
        <v>7.94538484711238E-3</v>
      </c>
      <c r="AH1796">
        <v>1.21812663581925E-3</v>
      </c>
      <c r="AI1796">
        <v>12</v>
      </c>
      <c r="AJ1796" s="73">
        <v>29.576131386145001</v>
      </c>
      <c r="AK1796">
        <v>400</v>
      </c>
      <c r="AL1796">
        <v>0.99840991980525295</v>
      </c>
      <c r="AM1796">
        <v>1.8813802534115699E-3</v>
      </c>
      <c r="AN1796">
        <v>2</v>
      </c>
      <c r="AO1796">
        <v>2.3445872678628699E-3</v>
      </c>
      <c r="AP1796">
        <v>1</v>
      </c>
      <c r="AQ1796">
        <v>401</v>
      </c>
      <c r="AR1796">
        <v>1</v>
      </c>
      <c r="AS1796">
        <v>9.7552280816760005E-3</v>
      </c>
      <c r="AT1796">
        <v>3</v>
      </c>
      <c r="AU1796">
        <v>8.8637051071619698E-3</v>
      </c>
      <c r="AV1796">
        <v>2</v>
      </c>
      <c r="AW1796">
        <v>401</v>
      </c>
      <c r="AX1796">
        <v>1</v>
      </c>
      <c r="AY1796" s="73">
        <v>41.562363475928997</v>
      </c>
      <c r="AZ1796">
        <v>400</v>
      </c>
      <c r="BA1796">
        <v>0.99840991980525295</v>
      </c>
      <c r="BB1796">
        <v>398</v>
      </c>
      <c r="BC1796">
        <v>0.99579761668341205</v>
      </c>
      <c r="BD1796">
        <v>2</v>
      </c>
      <c r="BE1796">
        <v>1.85779604872458E-3</v>
      </c>
      <c r="BF1796">
        <v>31.470059448329899</v>
      </c>
      <c r="BG1796">
        <v>27.462027003515001</v>
      </c>
      <c r="BH1796">
        <v>41.562363475928997</v>
      </c>
      <c r="BI1796">
        <v>29.576131386145001</v>
      </c>
    </row>
    <row r="1797" spans="1:61" x14ac:dyDescent="0.25">
      <c r="A1797" s="10" t="str">
        <f>VLOOKUP(D1797,'Index-Relations'!E:F,2,FALSE)</f>
        <v>BM</v>
      </c>
      <c r="B1797" t="s">
        <v>3450</v>
      </c>
      <c r="C1797" s="53" t="s">
        <v>2765</v>
      </c>
      <c r="D1797" s="59" t="s">
        <v>3259</v>
      </c>
      <c r="E1797" s="59" t="s">
        <v>5213</v>
      </c>
      <c r="F1797" t="s">
        <v>676</v>
      </c>
      <c r="G1797" t="s">
        <v>675</v>
      </c>
      <c r="H1797" t="s">
        <v>677</v>
      </c>
      <c r="I1797" s="52">
        <v>45474</v>
      </c>
      <c r="J1797" t="s">
        <v>2457</v>
      </c>
      <c r="K1797">
        <v>401</v>
      </c>
      <c r="L1797" s="73">
        <v>31.551105037191899</v>
      </c>
      <c r="M1797">
        <v>400</v>
      </c>
      <c r="N1797">
        <v>0.99850772898680795</v>
      </c>
      <c r="O1797" s="73">
        <v>27.564999587555</v>
      </c>
      <c r="P1797">
        <v>400</v>
      </c>
      <c r="Q1797">
        <v>0.99850772898680795</v>
      </c>
      <c r="R1797">
        <v>392</v>
      </c>
      <c r="S1797">
        <v>0.98191811920321403</v>
      </c>
      <c r="T1797">
        <v>41.878994110049902</v>
      </c>
      <c r="U1797">
        <v>0.72271436980112103</v>
      </c>
      <c r="V1797">
        <v>249</v>
      </c>
      <c r="W1797">
        <v>0.10348938704004899</v>
      </c>
      <c r="X1797">
        <v>41</v>
      </c>
      <c r="Y1797">
        <v>397</v>
      </c>
      <c r="Z1797">
        <v>0.99205158109831004</v>
      </c>
      <c r="AA1797">
        <v>61.5937673698742</v>
      </c>
      <c r="AB1797">
        <v>229</v>
      </c>
      <c r="AC1797">
        <v>0.57276043691003697</v>
      </c>
      <c r="AD1797">
        <v>168</v>
      </c>
      <c r="AE1797">
        <v>0.41929114418827301</v>
      </c>
      <c r="AF1797">
        <v>4</v>
      </c>
      <c r="AG1797">
        <v>7.9484189016895603E-3</v>
      </c>
      <c r="AH1797">
        <v>1.2201057718304101E-3</v>
      </c>
      <c r="AI1797">
        <v>12</v>
      </c>
      <c r="AJ1797" s="73">
        <v>29.408076015112002</v>
      </c>
      <c r="AK1797">
        <v>400</v>
      </c>
      <c r="AL1797">
        <v>0.99850772898680795</v>
      </c>
      <c r="AM1797">
        <v>1.8186239917205001E-3</v>
      </c>
      <c r="AN1797">
        <v>2</v>
      </c>
      <c r="AO1797">
        <v>2.1027807883090598E-3</v>
      </c>
      <c r="AP1797">
        <v>1</v>
      </c>
      <c r="AQ1797">
        <v>401</v>
      </c>
      <c r="AR1797">
        <v>0.999999999999999</v>
      </c>
      <c r="AS1797">
        <v>9.6698218094252494E-3</v>
      </c>
      <c r="AT1797">
        <v>3</v>
      </c>
      <c r="AU1797">
        <v>9.1745493347774893E-3</v>
      </c>
      <c r="AV1797">
        <v>2</v>
      </c>
      <c r="AW1797">
        <v>401</v>
      </c>
      <c r="AX1797">
        <v>1</v>
      </c>
      <c r="AY1797" s="73">
        <v>41.845554432149001</v>
      </c>
      <c r="AZ1797">
        <v>400</v>
      </c>
      <c r="BA1797">
        <v>0.99850772898680795</v>
      </c>
      <c r="BB1797">
        <v>398</v>
      </c>
      <c r="BC1797">
        <v>0.99605154843634303</v>
      </c>
      <c r="BD1797">
        <v>2</v>
      </c>
      <c r="BE1797">
        <v>1.84567077534733E-3</v>
      </c>
      <c r="BF1797">
        <v>31.551105037191899</v>
      </c>
      <c r="BG1797">
        <v>27.564999587555</v>
      </c>
      <c r="BH1797">
        <v>41.845554432149001</v>
      </c>
      <c r="BI1797">
        <v>29.408076015112002</v>
      </c>
    </row>
    <row r="1798" spans="1:61" x14ac:dyDescent="0.25">
      <c r="A1798" s="10" t="str">
        <f>VLOOKUP(D1798,'Index-Relations'!E:F,2,FALSE)</f>
        <v>BM</v>
      </c>
      <c r="B1798" t="s">
        <v>3450</v>
      </c>
      <c r="C1798" s="53" t="s">
        <v>2766</v>
      </c>
      <c r="D1798" s="59" t="s">
        <v>3259</v>
      </c>
      <c r="E1798" s="59" t="s">
        <v>5214</v>
      </c>
      <c r="F1798" t="s">
        <v>676</v>
      </c>
      <c r="G1798" t="s">
        <v>675</v>
      </c>
      <c r="H1798" t="s">
        <v>677</v>
      </c>
      <c r="I1798" s="52">
        <v>45446</v>
      </c>
      <c r="J1798" t="s">
        <v>2457</v>
      </c>
      <c r="K1798">
        <v>401</v>
      </c>
      <c r="L1798" s="73">
        <v>31.598529437194902</v>
      </c>
      <c r="M1798">
        <v>400</v>
      </c>
      <c r="N1798">
        <v>0.99850001282047995</v>
      </c>
      <c r="O1798" s="73">
        <v>27.6102437384849</v>
      </c>
      <c r="P1798">
        <v>400</v>
      </c>
      <c r="Q1798">
        <v>0.99850001282047995</v>
      </c>
      <c r="R1798">
        <v>393</v>
      </c>
      <c r="S1798">
        <v>0.98351576461398205</v>
      </c>
      <c r="T1798">
        <v>41.920242790291603</v>
      </c>
      <c r="U1798">
        <v>0.724749847429079</v>
      </c>
      <c r="V1798">
        <v>250</v>
      </c>
      <c r="W1798">
        <v>0.10334870617639</v>
      </c>
      <c r="X1798">
        <v>41</v>
      </c>
      <c r="Y1798">
        <v>398</v>
      </c>
      <c r="Z1798">
        <v>0.99401920130629795</v>
      </c>
      <c r="AA1798">
        <v>63.279480756309503</v>
      </c>
      <c r="AB1798">
        <v>228</v>
      </c>
      <c r="AC1798">
        <v>0.57462941129490297</v>
      </c>
      <c r="AD1798">
        <v>170</v>
      </c>
      <c r="AE1798">
        <v>0.41938979001139498</v>
      </c>
      <c r="AF1798">
        <v>3</v>
      </c>
      <c r="AG1798">
        <v>5.9807986937010496E-3</v>
      </c>
      <c r="AH1798">
        <v>1.22238546245687E-3</v>
      </c>
      <c r="AI1798">
        <v>12</v>
      </c>
      <c r="AJ1798" s="73">
        <v>29.420961809937001</v>
      </c>
      <c r="AK1798">
        <v>400</v>
      </c>
      <c r="AL1798">
        <v>0.99850001282047995</v>
      </c>
      <c r="AM1798">
        <v>1.90302885036422E-3</v>
      </c>
      <c r="AN1798">
        <v>2</v>
      </c>
      <c r="AO1798">
        <v>2.3566140281737302E-3</v>
      </c>
      <c r="AP1798">
        <v>1</v>
      </c>
      <c r="AQ1798">
        <v>401</v>
      </c>
      <c r="AR1798">
        <v>1</v>
      </c>
      <c r="AS1798">
        <v>9.4822752584785095E-3</v>
      </c>
      <c r="AT1798">
        <v>3</v>
      </c>
      <c r="AU1798">
        <v>8.6782027042130797E-3</v>
      </c>
      <c r="AV1798">
        <v>2</v>
      </c>
      <c r="AW1798">
        <v>401</v>
      </c>
      <c r="AX1798">
        <v>0.999999999999999</v>
      </c>
      <c r="AY1798" s="73">
        <v>42.094550349625997</v>
      </c>
      <c r="AZ1798">
        <v>400</v>
      </c>
      <c r="BA1798">
        <v>0.99850001282047995</v>
      </c>
      <c r="BB1798">
        <v>398</v>
      </c>
      <c r="BC1798">
        <v>0.99571933442813598</v>
      </c>
      <c r="BD1798">
        <v>2</v>
      </c>
      <c r="BE1798">
        <v>1.9240515436893899E-3</v>
      </c>
      <c r="BF1798">
        <v>31.598529437194902</v>
      </c>
      <c r="BG1798">
        <v>27.6102437384849</v>
      </c>
      <c r="BH1798">
        <v>42.094550349625997</v>
      </c>
      <c r="BI1798">
        <v>29.420961809937001</v>
      </c>
    </row>
    <row r="1799" spans="1:61" x14ac:dyDescent="0.25">
      <c r="A1799" s="10" t="str">
        <f>VLOOKUP(D1799,'Index-Relations'!E:F,2,FALSE)</f>
        <v>BM</v>
      </c>
      <c r="B1799" t="s">
        <v>3450</v>
      </c>
      <c r="C1799" s="53" t="s">
        <v>2767</v>
      </c>
      <c r="D1799" s="59" t="s">
        <v>3259</v>
      </c>
      <c r="E1799" s="59" t="s">
        <v>5215</v>
      </c>
      <c r="F1799" t="s">
        <v>676</v>
      </c>
      <c r="G1799" t="s">
        <v>675</v>
      </c>
      <c r="H1799" t="s">
        <v>677</v>
      </c>
      <c r="I1799" s="52">
        <v>45413</v>
      </c>
      <c r="J1799" t="s">
        <v>2457</v>
      </c>
      <c r="K1799">
        <v>401</v>
      </c>
      <c r="L1799" s="73">
        <v>31.850110959113</v>
      </c>
      <c r="M1799">
        <v>400</v>
      </c>
      <c r="N1799">
        <v>0.998281662060576</v>
      </c>
      <c r="O1799" s="73">
        <v>27.787899116441</v>
      </c>
      <c r="P1799">
        <v>400</v>
      </c>
      <c r="Q1799">
        <v>0.998281662060576</v>
      </c>
      <c r="R1799">
        <v>393</v>
      </c>
      <c r="S1799">
        <v>0.98279962213722305</v>
      </c>
      <c r="T1799">
        <v>42.121522990993498</v>
      </c>
      <c r="U1799">
        <v>0.72618919885816202</v>
      </c>
      <c r="V1799">
        <v>251</v>
      </c>
      <c r="W1799">
        <v>0.104120107531554</v>
      </c>
      <c r="X1799">
        <v>41</v>
      </c>
      <c r="Y1799">
        <v>398</v>
      </c>
      <c r="Z1799">
        <v>0.99419359609872304</v>
      </c>
      <c r="AA1799">
        <v>93.947777040331502</v>
      </c>
      <c r="AB1799">
        <v>226</v>
      </c>
      <c r="AC1799">
        <v>0.56969864054233499</v>
      </c>
      <c r="AD1799">
        <v>172</v>
      </c>
      <c r="AE1799">
        <v>0.424494955556388</v>
      </c>
      <c r="AF1799">
        <v>3</v>
      </c>
      <c r="AG1799">
        <v>5.8064039012763998E-3</v>
      </c>
      <c r="AH1799">
        <v>1.68880296435835E-3</v>
      </c>
      <c r="AI1799">
        <v>13</v>
      </c>
      <c r="AJ1799" s="73">
        <v>29.594359863950999</v>
      </c>
      <c r="AK1799">
        <v>400</v>
      </c>
      <c r="AL1799">
        <v>0.998281662060576</v>
      </c>
      <c r="AM1799">
        <v>2.0837651785522902E-3</v>
      </c>
      <c r="AN1799">
        <v>2</v>
      </c>
      <c r="AO1799">
        <v>2.5141352421203201E-3</v>
      </c>
      <c r="AP1799">
        <v>1</v>
      </c>
      <c r="AQ1799">
        <v>401</v>
      </c>
      <c r="AR1799">
        <v>0.999999999999999</v>
      </c>
      <c r="AS1799">
        <v>9.5569971310661798E-3</v>
      </c>
      <c r="AT1799">
        <v>3</v>
      </c>
      <c r="AU1799">
        <v>8.7105714202680498E-3</v>
      </c>
      <c r="AV1799">
        <v>2</v>
      </c>
      <c r="AW1799">
        <v>401</v>
      </c>
      <c r="AX1799">
        <v>0.999999999999999</v>
      </c>
      <c r="AY1799" s="73">
        <v>42.407338231708898</v>
      </c>
      <c r="AZ1799">
        <v>400</v>
      </c>
      <c r="BA1799">
        <v>0.998281662060576</v>
      </c>
      <c r="BB1799">
        <v>398</v>
      </c>
      <c r="BC1799">
        <v>0.99537987925422799</v>
      </c>
      <c r="BD1799">
        <v>2</v>
      </c>
      <c r="BE1799">
        <v>2.1059855036509498E-3</v>
      </c>
      <c r="BF1799">
        <v>31.850110959113</v>
      </c>
      <c r="BG1799">
        <v>27.787899116441</v>
      </c>
      <c r="BH1799">
        <v>42.407338231708898</v>
      </c>
      <c r="BI1799">
        <v>29.594359863950999</v>
      </c>
    </row>
    <row r="1800" spans="1:61" x14ac:dyDescent="0.25">
      <c r="A1800" s="10" t="str">
        <f>VLOOKUP(D1800,'Index-Relations'!E:F,2,FALSE)</f>
        <v>BM</v>
      </c>
      <c r="B1800" t="s">
        <v>3450</v>
      </c>
      <c r="C1800" s="53" t="s">
        <v>2768</v>
      </c>
      <c r="D1800" s="59" t="s">
        <v>3259</v>
      </c>
      <c r="E1800" s="59" t="s">
        <v>5216</v>
      </c>
      <c r="F1800" t="s">
        <v>676</v>
      </c>
      <c r="G1800" t="s">
        <v>675</v>
      </c>
      <c r="H1800" t="s">
        <v>677</v>
      </c>
      <c r="I1800" s="52">
        <v>45383</v>
      </c>
      <c r="J1800" t="s">
        <v>2457</v>
      </c>
      <c r="K1800">
        <v>401</v>
      </c>
      <c r="L1800">
        <v>29.556743939655501</v>
      </c>
      <c r="M1800">
        <v>399</v>
      </c>
      <c r="N1800">
        <v>0.99701349904154501</v>
      </c>
      <c r="O1800">
        <v>23.377180497246599</v>
      </c>
      <c r="P1800">
        <v>399</v>
      </c>
      <c r="Q1800">
        <v>0.99701349904154501</v>
      </c>
      <c r="R1800">
        <v>393</v>
      </c>
      <c r="S1800">
        <v>0.98359614115196203</v>
      </c>
      <c r="T1800">
        <v>41.9753851780426</v>
      </c>
      <c r="U1800">
        <v>0.72464516744710505</v>
      </c>
      <c r="V1800">
        <v>251</v>
      </c>
      <c r="W1800">
        <v>0.105839376358295</v>
      </c>
      <c r="X1800">
        <v>41</v>
      </c>
      <c r="Y1800">
        <v>398</v>
      </c>
      <c r="Z1800">
        <v>0.99418561864747101</v>
      </c>
      <c r="AA1800">
        <v>80.811318741056596</v>
      </c>
      <c r="AB1800">
        <v>225</v>
      </c>
      <c r="AC1800">
        <v>0.56741161833035103</v>
      </c>
      <c r="AD1800">
        <v>173</v>
      </c>
      <c r="AE1800">
        <v>0.42677400031711998</v>
      </c>
      <c r="AF1800">
        <v>3</v>
      </c>
      <c r="AG1800">
        <v>5.8143813525280896E-3</v>
      </c>
      <c r="AH1800">
        <v>1.6959989640019199E-3</v>
      </c>
      <c r="AI1800">
        <v>13</v>
      </c>
      <c r="AJ1800">
        <v>26.755225137820599</v>
      </c>
      <c r="AK1800">
        <v>399</v>
      </c>
      <c r="AL1800">
        <v>0.99701349904154501</v>
      </c>
      <c r="AM1800">
        <v>5.4760292262686998E-4</v>
      </c>
      <c r="AN1800">
        <v>1</v>
      </c>
      <c r="AO1800">
        <v>2.5657144299963898E-3</v>
      </c>
      <c r="AP1800">
        <v>1</v>
      </c>
      <c r="AQ1800">
        <v>401</v>
      </c>
      <c r="AR1800">
        <v>1</v>
      </c>
      <c r="AS1800">
        <v>9.1799527963536201E-3</v>
      </c>
      <c r="AT1800">
        <v>3</v>
      </c>
      <c r="AU1800">
        <v>8.5909347876542905E-3</v>
      </c>
      <c r="AV1800">
        <v>2</v>
      </c>
      <c r="AW1800">
        <v>401</v>
      </c>
      <c r="AX1800">
        <v>1</v>
      </c>
      <c r="AY1800">
        <v>41.949017406084103</v>
      </c>
      <c r="AZ1800">
        <v>399</v>
      </c>
      <c r="BA1800">
        <v>0.99701349904154501</v>
      </c>
      <c r="BB1800">
        <v>398</v>
      </c>
      <c r="BC1800">
        <v>0.99549850492387104</v>
      </c>
      <c r="BD1800">
        <v>2</v>
      </c>
      <c r="BE1800">
        <v>1.93578064613257E-3</v>
      </c>
      <c r="BF1800">
        <v>31.806763034519001</v>
      </c>
      <c r="BG1800">
        <v>27.701414610024901</v>
      </c>
      <c r="BH1800">
        <v>42.5627120145829</v>
      </c>
      <c r="BI1800">
        <v>29.4767884101459</v>
      </c>
    </row>
    <row r="1801" spans="1:61" x14ac:dyDescent="0.25">
      <c r="A1801" s="10" t="str">
        <f>VLOOKUP(D1801,'Index-Relations'!E:F,2,FALSE)</f>
        <v>BM</v>
      </c>
      <c r="B1801" t="s">
        <v>3450</v>
      </c>
      <c r="C1801" s="53" t="s">
        <v>2769</v>
      </c>
      <c r="D1801" s="59" t="s">
        <v>3259</v>
      </c>
      <c r="E1801" s="59" t="s">
        <v>5217</v>
      </c>
      <c r="F1801" t="s">
        <v>676</v>
      </c>
      <c r="G1801" t="s">
        <v>675</v>
      </c>
      <c r="H1801" t="s">
        <v>677</v>
      </c>
      <c r="I1801" s="52">
        <v>45352</v>
      </c>
      <c r="J1801" t="s">
        <v>2457</v>
      </c>
      <c r="K1801">
        <v>401</v>
      </c>
      <c r="L1801">
        <v>29.107465490164898</v>
      </c>
      <c r="M1801">
        <v>400</v>
      </c>
      <c r="N1801">
        <v>0.99841356375442003</v>
      </c>
      <c r="O1801">
        <v>22.790525604079299</v>
      </c>
      <c r="P1801">
        <v>400</v>
      </c>
      <c r="Q1801">
        <v>0.99841356375442003</v>
      </c>
      <c r="R1801">
        <v>393</v>
      </c>
      <c r="S1801">
        <v>0.98485541358871298</v>
      </c>
      <c r="T1801">
        <v>42.046045827328399</v>
      </c>
      <c r="U1801">
        <v>0.71769745675781804</v>
      </c>
      <c r="V1801">
        <v>252</v>
      </c>
      <c r="W1801">
        <v>9.8245957536324799E-2</v>
      </c>
      <c r="X1801">
        <v>37</v>
      </c>
      <c r="Y1801">
        <v>398</v>
      </c>
      <c r="Z1801">
        <v>0.99437952414473396</v>
      </c>
      <c r="AA1801">
        <v>81.118435497851195</v>
      </c>
      <c r="AB1801">
        <v>226</v>
      </c>
      <c r="AC1801">
        <v>0.56870146047741399</v>
      </c>
      <c r="AD1801">
        <v>172</v>
      </c>
      <c r="AE1801">
        <v>0.42567806366731997</v>
      </c>
      <c r="AF1801">
        <v>3</v>
      </c>
      <c r="AG1801">
        <v>5.6204758552657599E-3</v>
      </c>
      <c r="AH1801">
        <v>3.1185664296945302E-4</v>
      </c>
      <c r="AI1801">
        <v>6</v>
      </c>
      <c r="AJ1801">
        <v>26.4398970016736</v>
      </c>
      <c r="AK1801">
        <v>400</v>
      </c>
      <c r="AL1801">
        <v>0.99841356375442003</v>
      </c>
      <c r="AM1801">
        <v>5.6202164485626204E-4</v>
      </c>
      <c r="AN1801">
        <v>1</v>
      </c>
      <c r="AO1801">
        <v>2.6341169666831699E-3</v>
      </c>
      <c r="AP1801">
        <v>1</v>
      </c>
      <c r="AQ1801">
        <v>401</v>
      </c>
      <c r="AR1801">
        <v>1</v>
      </c>
      <c r="AS1801">
        <v>9.0255267616636201E-3</v>
      </c>
      <c r="AT1801">
        <v>3</v>
      </c>
      <c r="AU1801">
        <v>8.81721539140147E-3</v>
      </c>
      <c r="AV1801">
        <v>2</v>
      </c>
      <c r="AW1801">
        <v>401</v>
      </c>
      <c r="AX1801">
        <v>0.999999999999999</v>
      </c>
      <c r="AY1801">
        <v>41.582401472846101</v>
      </c>
      <c r="AZ1801">
        <v>400</v>
      </c>
      <c r="BA1801">
        <v>0.99841356375442003</v>
      </c>
      <c r="BB1801">
        <v>398</v>
      </c>
      <c r="BC1801">
        <v>0.99577547312842096</v>
      </c>
      <c r="BD1801">
        <v>2</v>
      </c>
      <c r="BE1801">
        <v>1.59040990489514E-3</v>
      </c>
      <c r="BF1801">
        <v>31.449098839733999</v>
      </c>
      <c r="BG1801">
        <v>27.145327907754002</v>
      </c>
      <c r="BH1801">
        <v>42.301315141511999</v>
      </c>
      <c r="BI1801">
        <v>29.251799356753899</v>
      </c>
    </row>
    <row r="1802" spans="1:61" x14ac:dyDescent="0.25">
      <c r="A1802" s="10" t="str">
        <f>VLOOKUP(D1802,'Index-Relations'!E:F,2,FALSE)</f>
        <v>BM</v>
      </c>
      <c r="B1802" t="s">
        <v>3450</v>
      </c>
      <c r="C1802" s="53" t="s">
        <v>2770</v>
      </c>
      <c r="D1802" s="59" t="s">
        <v>3259</v>
      </c>
      <c r="E1802" s="59" t="s">
        <v>5218</v>
      </c>
      <c r="F1802" t="s">
        <v>676</v>
      </c>
      <c r="G1802" t="s">
        <v>675</v>
      </c>
      <c r="H1802" t="s">
        <v>677</v>
      </c>
      <c r="I1802" s="52">
        <v>45323</v>
      </c>
      <c r="J1802" t="s">
        <v>2457</v>
      </c>
      <c r="K1802">
        <v>401</v>
      </c>
      <c r="L1802">
        <v>29.786017247783001</v>
      </c>
      <c r="M1802">
        <v>399</v>
      </c>
      <c r="N1802">
        <v>0.99655339481554694</v>
      </c>
      <c r="O1802">
        <v>23.6542641583932</v>
      </c>
      <c r="P1802">
        <v>399</v>
      </c>
      <c r="Q1802">
        <v>0.99655339481554694</v>
      </c>
      <c r="R1802">
        <v>393</v>
      </c>
      <c r="S1802">
        <v>0.98487655934159601</v>
      </c>
      <c r="T1802">
        <v>41.713240862335397</v>
      </c>
      <c r="U1802">
        <v>0.71275662913311</v>
      </c>
      <c r="V1802">
        <v>250</v>
      </c>
      <c r="W1802">
        <v>9.8969490748341604E-2</v>
      </c>
      <c r="X1802">
        <v>36</v>
      </c>
      <c r="Y1802">
        <v>398</v>
      </c>
      <c r="Z1802">
        <v>0.99466111176069905</v>
      </c>
      <c r="AA1802">
        <v>84.199779878269894</v>
      </c>
      <c r="AB1802">
        <v>222</v>
      </c>
      <c r="AC1802">
        <v>0.55734988512346295</v>
      </c>
      <c r="AD1802">
        <v>176</v>
      </c>
      <c r="AE1802">
        <v>0.43731122663723598</v>
      </c>
      <c r="AF1802">
        <v>3</v>
      </c>
      <c r="AG1802">
        <v>5.3388882393004501E-3</v>
      </c>
      <c r="AH1802">
        <v>5.5673589745702497E-4</v>
      </c>
      <c r="AI1802">
        <v>7</v>
      </c>
      <c r="AJ1802">
        <v>26.974333472912399</v>
      </c>
      <c r="AK1802">
        <v>399</v>
      </c>
      <c r="AL1802">
        <v>0.99655339481554694</v>
      </c>
      <c r="AM1802">
        <v>5.8514942642449595E-4</v>
      </c>
      <c r="AN1802">
        <v>1</v>
      </c>
      <c r="AO1802">
        <v>2.53960278314277E-3</v>
      </c>
      <c r="AP1802">
        <v>1</v>
      </c>
      <c r="AQ1802">
        <v>401</v>
      </c>
      <c r="AR1802">
        <v>0.999999999999999</v>
      </c>
      <c r="AS1802">
        <v>8.6544851185001107E-3</v>
      </c>
      <c r="AT1802">
        <v>3</v>
      </c>
      <c r="AU1802">
        <v>8.6089708044162702E-3</v>
      </c>
      <c r="AV1802">
        <v>2</v>
      </c>
      <c r="AW1802">
        <v>401</v>
      </c>
      <c r="AX1802">
        <v>1</v>
      </c>
      <c r="AY1802">
        <v>41.870280262111599</v>
      </c>
      <c r="AZ1802">
        <v>399</v>
      </c>
      <c r="BA1802">
        <v>0.99655339481554694</v>
      </c>
      <c r="BB1802">
        <v>398</v>
      </c>
      <c r="BC1802">
        <v>0.99522109957603</v>
      </c>
      <c r="BD1802">
        <v>2</v>
      </c>
      <c r="BE1802">
        <v>2.23929764082696E-3</v>
      </c>
      <c r="BF1802">
        <v>32.058393835902898</v>
      </c>
      <c r="BG1802">
        <v>27.862510752397</v>
      </c>
      <c r="BH1802">
        <v>42.511966918519001</v>
      </c>
      <c r="BI1802">
        <v>29.761060386568001</v>
      </c>
    </row>
    <row r="1803" spans="1:61" x14ac:dyDescent="0.25">
      <c r="A1803" s="10" t="str">
        <f>VLOOKUP(D1803,'Index-Relations'!E:F,2,FALSE)</f>
        <v>ESG</v>
      </c>
      <c r="B1803" t="s">
        <v>3450</v>
      </c>
      <c r="C1803" s="53" t="s">
        <v>2760</v>
      </c>
      <c r="D1803" s="59" t="s">
        <v>2816</v>
      </c>
      <c r="E1803" s="59" t="s">
        <v>5219</v>
      </c>
      <c r="F1803" t="s">
        <v>681</v>
      </c>
      <c r="G1803" t="s">
        <v>680</v>
      </c>
      <c r="H1803" t="s">
        <v>682</v>
      </c>
      <c r="I1803" s="52">
        <v>45659</v>
      </c>
      <c r="J1803" t="s">
        <v>2457</v>
      </c>
      <c r="K1803">
        <v>374</v>
      </c>
      <c r="L1803" s="73">
        <v>31.157851315076002</v>
      </c>
      <c r="M1803">
        <v>373</v>
      </c>
      <c r="N1803">
        <v>0.99834301012368198</v>
      </c>
      <c r="O1803" s="73">
        <v>27.296945718417</v>
      </c>
      <c r="P1803">
        <v>373</v>
      </c>
      <c r="Q1803">
        <v>0.99834301012368198</v>
      </c>
      <c r="R1803">
        <v>366</v>
      </c>
      <c r="S1803">
        <v>0.98179714403934804</v>
      </c>
      <c r="T1803">
        <v>39.842884904116197</v>
      </c>
      <c r="U1803">
        <v>0.68510600965056201</v>
      </c>
      <c r="V1803">
        <v>232</v>
      </c>
      <c r="W1803">
        <v>8.3001438384955106E-2</v>
      </c>
      <c r="X1803">
        <v>38</v>
      </c>
      <c r="Y1803">
        <v>373</v>
      </c>
      <c r="Z1803">
        <v>0.99834301012368099</v>
      </c>
      <c r="AA1803">
        <v>42.086985004003701</v>
      </c>
      <c r="AB1803">
        <v>227</v>
      </c>
      <c r="AC1803">
        <v>0.61086388515178403</v>
      </c>
      <c r="AD1803">
        <v>146</v>
      </c>
      <c r="AE1803">
        <v>0.38747912497189801</v>
      </c>
      <c r="AF1803">
        <v>1</v>
      </c>
      <c r="AG1803">
        <v>1.6569898763176801E-3</v>
      </c>
      <c r="AH1803">
        <v>7.9814353634592196E-4</v>
      </c>
      <c r="AI1803">
        <v>11</v>
      </c>
      <c r="AJ1803" s="73">
        <v>28.744693453061</v>
      </c>
      <c r="AK1803">
        <v>373</v>
      </c>
      <c r="AL1803">
        <v>0.99834301012368198</v>
      </c>
      <c r="AM1803">
        <v>1.5643391012511701E-3</v>
      </c>
      <c r="AN1803">
        <v>2</v>
      </c>
      <c r="AO1803">
        <v>0</v>
      </c>
      <c r="AP1803">
        <v>0</v>
      </c>
      <c r="AQ1803">
        <v>374</v>
      </c>
      <c r="AR1803">
        <v>1</v>
      </c>
      <c r="AS1803">
        <v>9.3920619813923096E-3</v>
      </c>
      <c r="AT1803">
        <v>3</v>
      </c>
      <c r="AU1803">
        <v>9.23566739996271E-3</v>
      </c>
      <c r="AV1803">
        <v>2</v>
      </c>
      <c r="AW1803">
        <v>374</v>
      </c>
      <c r="AX1803">
        <v>1</v>
      </c>
      <c r="AY1803" s="73">
        <v>41.732781311825001</v>
      </c>
      <c r="AZ1803">
        <v>373</v>
      </c>
      <c r="BA1803">
        <v>0.99834301012368198</v>
      </c>
      <c r="BB1803">
        <v>370</v>
      </c>
      <c r="BC1803">
        <v>0.99587825925472095</v>
      </c>
      <c r="BD1803">
        <v>4</v>
      </c>
      <c r="BE1803">
        <v>4.1217407452786596E-3</v>
      </c>
      <c r="BF1803">
        <v>31.157851315076002</v>
      </c>
      <c r="BG1803">
        <v>27.296945718417</v>
      </c>
      <c r="BH1803">
        <v>41.732781311825001</v>
      </c>
      <c r="BI1803">
        <v>28.744693453061</v>
      </c>
    </row>
    <row r="1804" spans="1:61" x14ac:dyDescent="0.25">
      <c r="A1804" s="10" t="str">
        <f>VLOOKUP(D1804,'Index-Relations'!E:F,2,FALSE)</f>
        <v>ESG</v>
      </c>
      <c r="B1804" t="s">
        <v>3450</v>
      </c>
      <c r="C1804" s="53" t="s">
        <v>2761</v>
      </c>
      <c r="D1804" s="59" t="s">
        <v>2816</v>
      </c>
      <c r="E1804" s="59" t="s">
        <v>5220</v>
      </c>
      <c r="F1804" t="s">
        <v>681</v>
      </c>
      <c r="G1804" t="s">
        <v>680</v>
      </c>
      <c r="H1804" t="s">
        <v>682</v>
      </c>
      <c r="I1804" s="52">
        <v>45628</v>
      </c>
      <c r="J1804" t="s">
        <v>2457</v>
      </c>
      <c r="K1804">
        <v>377</v>
      </c>
      <c r="L1804" s="73">
        <v>31.205391843432899</v>
      </c>
      <c r="M1804">
        <v>376</v>
      </c>
      <c r="N1804">
        <v>0.99845531931004305</v>
      </c>
      <c r="O1804" s="73">
        <v>27.344170972360001</v>
      </c>
      <c r="P1804">
        <v>376</v>
      </c>
      <c r="Q1804">
        <v>0.99845531931004305</v>
      </c>
      <c r="R1804">
        <v>369</v>
      </c>
      <c r="S1804">
        <v>0.98258528099842102</v>
      </c>
      <c r="T1804">
        <v>40.001016368741297</v>
      </c>
      <c r="U1804">
        <v>0.69827739009195799</v>
      </c>
      <c r="V1804">
        <v>234</v>
      </c>
      <c r="W1804">
        <v>9.18602823870832E-2</v>
      </c>
      <c r="X1804">
        <v>38</v>
      </c>
      <c r="Y1804">
        <v>376</v>
      </c>
      <c r="Z1804">
        <v>0.99845531931004305</v>
      </c>
      <c r="AA1804">
        <v>38.625727267309898</v>
      </c>
      <c r="AB1804">
        <v>236</v>
      </c>
      <c r="AC1804">
        <v>0.62728048428313099</v>
      </c>
      <c r="AD1804">
        <v>140</v>
      </c>
      <c r="AE1804">
        <v>0.37117483502691101</v>
      </c>
      <c r="AF1804">
        <v>1</v>
      </c>
      <c r="AG1804">
        <v>1.54468068995661E-3</v>
      </c>
      <c r="AH1804">
        <v>8.3075130947784202E-4</v>
      </c>
      <c r="AI1804">
        <v>11</v>
      </c>
      <c r="AJ1804" s="73">
        <v>28.749230632696001</v>
      </c>
      <c r="AK1804">
        <v>376</v>
      </c>
      <c r="AL1804">
        <v>0.99845531931004305</v>
      </c>
      <c r="AM1804">
        <v>1.6692882466758201E-3</v>
      </c>
      <c r="AN1804">
        <v>2</v>
      </c>
      <c r="AO1804">
        <v>0</v>
      </c>
      <c r="AP1804">
        <v>0</v>
      </c>
      <c r="AQ1804">
        <v>377</v>
      </c>
      <c r="AR1804">
        <v>0.999999999999999</v>
      </c>
      <c r="AS1804">
        <v>9.8637559898815501E-3</v>
      </c>
      <c r="AT1804">
        <v>3</v>
      </c>
      <c r="AU1804">
        <v>8.9771546874729304E-3</v>
      </c>
      <c r="AV1804">
        <v>2</v>
      </c>
      <c r="AW1804">
        <v>377</v>
      </c>
      <c r="AX1804">
        <v>0.999999999999999</v>
      </c>
      <c r="AY1804" s="73">
        <v>41.898919066588903</v>
      </c>
      <c r="AZ1804">
        <v>376</v>
      </c>
      <c r="BA1804">
        <v>0.99845531931004305</v>
      </c>
      <c r="BB1804">
        <v>373</v>
      </c>
      <c r="BC1804">
        <v>0.99580121303390101</v>
      </c>
      <c r="BD1804">
        <v>4</v>
      </c>
      <c r="BE1804">
        <v>4.1987869660980804E-3</v>
      </c>
      <c r="BF1804">
        <v>31.205391843432899</v>
      </c>
      <c r="BG1804">
        <v>27.344170972360001</v>
      </c>
      <c r="BH1804">
        <v>41.898919066588903</v>
      </c>
      <c r="BI1804">
        <v>28.749230632696001</v>
      </c>
    </row>
    <row r="1805" spans="1:61" x14ac:dyDescent="0.25">
      <c r="A1805" s="10" t="str">
        <f>VLOOKUP(D1805,'Index-Relations'!E:F,2,FALSE)</f>
        <v>ESG</v>
      </c>
      <c r="B1805" t="s">
        <v>3450</v>
      </c>
      <c r="C1805" s="53" t="s">
        <v>2762</v>
      </c>
      <c r="D1805" s="59" t="s">
        <v>2816</v>
      </c>
      <c r="E1805" s="59" t="s">
        <v>5221</v>
      </c>
      <c r="F1805" t="s">
        <v>681</v>
      </c>
      <c r="G1805" t="s">
        <v>680</v>
      </c>
      <c r="H1805" t="s">
        <v>682</v>
      </c>
      <c r="I1805" s="52">
        <v>45597</v>
      </c>
      <c r="J1805" t="s">
        <v>2457</v>
      </c>
      <c r="K1805">
        <v>380</v>
      </c>
      <c r="L1805" s="73">
        <v>31.249510278235999</v>
      </c>
      <c r="M1805">
        <v>379</v>
      </c>
      <c r="N1805">
        <v>0.99842709453054201</v>
      </c>
      <c r="O1805" s="73">
        <v>27.425242588579</v>
      </c>
      <c r="P1805">
        <v>379</v>
      </c>
      <c r="Q1805">
        <v>0.99842709453054201</v>
      </c>
      <c r="R1805">
        <v>372</v>
      </c>
      <c r="S1805">
        <v>0.98297138439790499</v>
      </c>
      <c r="T1805">
        <v>40.214689074536103</v>
      </c>
      <c r="U1805">
        <v>0.69290408764681799</v>
      </c>
      <c r="V1805">
        <v>236</v>
      </c>
      <c r="W1805">
        <v>9.2830381970818804E-2</v>
      </c>
      <c r="X1805">
        <v>38</v>
      </c>
      <c r="Y1805">
        <v>379</v>
      </c>
      <c r="Z1805">
        <v>0.99842709453054301</v>
      </c>
      <c r="AA1805">
        <v>45.949647865406</v>
      </c>
      <c r="AB1805">
        <v>238</v>
      </c>
      <c r="AC1805">
        <v>0.62599031358984403</v>
      </c>
      <c r="AD1805">
        <v>141</v>
      </c>
      <c r="AE1805">
        <v>0.37243678094069799</v>
      </c>
      <c r="AF1805">
        <v>1</v>
      </c>
      <c r="AG1805">
        <v>1.57290546945704E-3</v>
      </c>
      <c r="AH1805">
        <v>8.3423679075862105E-4</v>
      </c>
      <c r="AI1805">
        <v>11</v>
      </c>
      <c r="AJ1805" s="73">
        <v>28.8254865172539</v>
      </c>
      <c r="AK1805">
        <v>379</v>
      </c>
      <c r="AL1805">
        <v>0.99842709453054201</v>
      </c>
      <c r="AM1805">
        <v>1.70753455649516E-3</v>
      </c>
      <c r="AN1805">
        <v>2</v>
      </c>
      <c r="AO1805">
        <v>1.9660135196106301E-3</v>
      </c>
      <c r="AP1805">
        <v>1</v>
      </c>
      <c r="AQ1805">
        <v>380</v>
      </c>
      <c r="AR1805">
        <v>1</v>
      </c>
      <c r="AS1805">
        <v>1.10645845816387E-2</v>
      </c>
      <c r="AT1805">
        <v>3</v>
      </c>
      <c r="AU1805">
        <v>8.8419595512956896E-3</v>
      </c>
      <c r="AV1805">
        <v>2</v>
      </c>
      <c r="AW1805">
        <v>380</v>
      </c>
      <c r="AX1805">
        <v>0.999999999999999</v>
      </c>
      <c r="AY1805" s="73">
        <v>41.920975322495998</v>
      </c>
      <c r="AZ1805">
        <v>379</v>
      </c>
      <c r="BA1805">
        <v>0.99842709453054201</v>
      </c>
      <c r="BB1805">
        <v>377</v>
      </c>
      <c r="BC1805">
        <v>0.99676901801454298</v>
      </c>
      <c r="BD1805">
        <v>2</v>
      </c>
      <c r="BE1805">
        <v>1.2649684658456301E-3</v>
      </c>
      <c r="BF1805">
        <v>31.249510278235999</v>
      </c>
      <c r="BG1805">
        <v>27.425242588579</v>
      </c>
      <c r="BH1805">
        <v>41.920975322495998</v>
      </c>
      <c r="BI1805">
        <v>28.8254865172539</v>
      </c>
    </row>
    <row r="1806" spans="1:61" x14ac:dyDescent="0.25">
      <c r="A1806" s="10" t="str">
        <f>VLOOKUP(D1806,'Index-Relations'!E:F,2,FALSE)</f>
        <v>ESG</v>
      </c>
      <c r="B1806" t="s">
        <v>3450</v>
      </c>
      <c r="C1806" s="53" t="s">
        <v>2763</v>
      </c>
      <c r="D1806" s="59" t="s">
        <v>2816</v>
      </c>
      <c r="E1806" s="59" t="s">
        <v>5222</v>
      </c>
      <c r="F1806" t="s">
        <v>681</v>
      </c>
      <c r="G1806" t="s">
        <v>680</v>
      </c>
      <c r="H1806" t="s">
        <v>682</v>
      </c>
      <c r="I1806" s="52">
        <v>45566</v>
      </c>
      <c r="J1806" t="s">
        <v>2457</v>
      </c>
      <c r="K1806">
        <v>381</v>
      </c>
      <c r="L1806" s="73">
        <v>31.173151186887001</v>
      </c>
      <c r="M1806">
        <v>380</v>
      </c>
      <c r="N1806">
        <v>0.99857256722108201</v>
      </c>
      <c r="O1806" s="73">
        <v>27.383717996756999</v>
      </c>
      <c r="P1806">
        <v>380</v>
      </c>
      <c r="Q1806">
        <v>0.99857256722108201</v>
      </c>
      <c r="R1806">
        <v>373</v>
      </c>
      <c r="S1806">
        <v>0.98380299010773398</v>
      </c>
      <c r="T1806">
        <v>40.377524439290603</v>
      </c>
      <c r="U1806">
        <v>0.69482013590046399</v>
      </c>
      <c r="V1806">
        <v>236</v>
      </c>
      <c r="W1806">
        <v>9.7061371332382795E-2</v>
      </c>
      <c r="X1806">
        <v>39</v>
      </c>
      <c r="Y1806">
        <v>379</v>
      </c>
      <c r="Z1806">
        <v>0.99603705279228605</v>
      </c>
      <c r="AA1806">
        <v>41.368361564697899</v>
      </c>
      <c r="AB1806">
        <v>238</v>
      </c>
      <c r="AC1806">
        <v>0.63054238681020003</v>
      </c>
      <c r="AD1806">
        <v>141</v>
      </c>
      <c r="AE1806">
        <v>0.36549466598208502</v>
      </c>
      <c r="AF1806">
        <v>2</v>
      </c>
      <c r="AG1806">
        <v>3.9629472077138397E-3</v>
      </c>
      <c r="AH1806">
        <v>8.1655680642431097E-4</v>
      </c>
      <c r="AI1806">
        <v>12</v>
      </c>
      <c r="AJ1806" s="73">
        <v>28.781428621264901</v>
      </c>
      <c r="AK1806">
        <v>380</v>
      </c>
      <c r="AL1806">
        <v>0.99857256722108201</v>
      </c>
      <c r="AM1806">
        <v>1.8528971071872201E-3</v>
      </c>
      <c r="AN1806">
        <v>2</v>
      </c>
      <c r="AO1806">
        <v>1.8156975442810599E-3</v>
      </c>
      <c r="AP1806">
        <v>1</v>
      </c>
      <c r="AQ1806">
        <v>381</v>
      </c>
      <c r="AR1806">
        <v>1</v>
      </c>
      <c r="AS1806">
        <v>9.9297498084877801E-3</v>
      </c>
      <c r="AT1806">
        <v>3</v>
      </c>
      <c r="AU1806">
        <v>1.38377900585694E-2</v>
      </c>
      <c r="AV1806">
        <v>3</v>
      </c>
      <c r="AW1806">
        <v>381</v>
      </c>
      <c r="AX1806">
        <v>1</v>
      </c>
      <c r="AY1806" s="73">
        <v>41.88047491084</v>
      </c>
      <c r="AZ1806">
        <v>380</v>
      </c>
      <c r="BA1806">
        <v>0.99857256722108201</v>
      </c>
      <c r="BB1806">
        <v>378</v>
      </c>
      <c r="BC1806">
        <v>0.996822455791045</v>
      </c>
      <c r="BD1806">
        <v>2</v>
      </c>
      <c r="BE1806">
        <v>1.36184666467389E-3</v>
      </c>
      <c r="BF1806">
        <v>31.173151186887001</v>
      </c>
      <c r="BG1806">
        <v>27.383717996756999</v>
      </c>
      <c r="BH1806">
        <v>41.88047491084</v>
      </c>
      <c r="BI1806">
        <v>28.781428621264901</v>
      </c>
    </row>
    <row r="1807" spans="1:61" x14ac:dyDescent="0.25">
      <c r="A1807" s="10" t="str">
        <f>VLOOKUP(D1807,'Index-Relations'!E:F,2,FALSE)</f>
        <v>ESG</v>
      </c>
      <c r="B1807" t="s">
        <v>3450</v>
      </c>
      <c r="C1807" s="53" t="s">
        <v>2764</v>
      </c>
      <c r="D1807" s="59" t="s">
        <v>2816</v>
      </c>
      <c r="E1807" s="59" t="s">
        <v>5223</v>
      </c>
      <c r="F1807" t="s">
        <v>681</v>
      </c>
      <c r="G1807" t="s">
        <v>680</v>
      </c>
      <c r="H1807" t="s">
        <v>682</v>
      </c>
      <c r="I1807" s="52">
        <v>45538</v>
      </c>
      <c r="J1807" t="s">
        <v>2457</v>
      </c>
      <c r="K1807">
        <v>390</v>
      </c>
      <c r="L1807" s="73">
        <v>31.217127107122899</v>
      </c>
      <c r="M1807">
        <v>389</v>
      </c>
      <c r="N1807">
        <v>0.99873813664583999</v>
      </c>
      <c r="O1807" s="73">
        <v>27.3453478283169</v>
      </c>
      <c r="P1807">
        <v>389</v>
      </c>
      <c r="Q1807">
        <v>0.99873813664583999</v>
      </c>
      <c r="R1807">
        <v>382</v>
      </c>
      <c r="S1807">
        <v>0.98388812699400696</v>
      </c>
      <c r="T1807">
        <v>40.280915254966501</v>
      </c>
      <c r="U1807">
        <v>0.72972570177283602</v>
      </c>
      <c r="V1807">
        <v>242</v>
      </c>
      <c r="W1807">
        <v>0.111675537291501</v>
      </c>
      <c r="X1807">
        <v>41</v>
      </c>
      <c r="Y1807">
        <v>387</v>
      </c>
      <c r="Z1807">
        <v>0.99419386073066296</v>
      </c>
      <c r="AA1807">
        <v>43.832910372304703</v>
      </c>
      <c r="AB1807">
        <v>241</v>
      </c>
      <c r="AC1807">
        <v>0.62193382216850901</v>
      </c>
      <c r="AD1807">
        <v>154</v>
      </c>
      <c r="AE1807">
        <v>0.39282143153626298</v>
      </c>
      <c r="AF1807">
        <v>-5</v>
      </c>
      <c r="AG1807">
        <v>0</v>
      </c>
      <c r="AH1807">
        <v>8.2248560906238004E-4</v>
      </c>
      <c r="AI1807">
        <v>12</v>
      </c>
      <c r="AJ1807" s="73">
        <v>28.837637128103001</v>
      </c>
      <c r="AK1807">
        <v>389</v>
      </c>
      <c r="AL1807">
        <v>0.99873813664583999</v>
      </c>
      <c r="AM1807">
        <v>1.75358317390447E-3</v>
      </c>
      <c r="AN1807">
        <v>2</v>
      </c>
      <c r="AO1807">
        <v>1.8125019956293201E-3</v>
      </c>
      <c r="AP1807">
        <v>1</v>
      </c>
      <c r="AQ1807">
        <v>390</v>
      </c>
      <c r="AR1807">
        <v>0.999999999999999</v>
      </c>
      <c r="AS1807">
        <v>9.8445556158485992E-3</v>
      </c>
      <c r="AT1807">
        <v>3</v>
      </c>
      <c r="AU1807">
        <v>1.36088984950545E-2</v>
      </c>
      <c r="AV1807">
        <v>3</v>
      </c>
      <c r="AW1807">
        <v>390</v>
      </c>
      <c r="AX1807">
        <v>1</v>
      </c>
      <c r="AY1807" s="73">
        <v>41.888037114298001</v>
      </c>
      <c r="AZ1807">
        <v>389</v>
      </c>
      <c r="BA1807">
        <v>0.99873813664583999</v>
      </c>
      <c r="BB1807">
        <v>387</v>
      </c>
      <c r="BC1807">
        <v>0.99687076179357503</v>
      </c>
      <c r="BD1807">
        <v>2</v>
      </c>
      <c r="BE1807">
        <v>1.3167362107954299E-3</v>
      </c>
      <c r="BF1807">
        <v>31.217127107122899</v>
      </c>
      <c r="BG1807">
        <v>27.3453478283169</v>
      </c>
      <c r="BH1807">
        <v>41.888037114298001</v>
      </c>
      <c r="BI1807">
        <v>28.837637128103001</v>
      </c>
    </row>
    <row r="1808" spans="1:61" x14ac:dyDescent="0.25">
      <c r="A1808" s="10" t="str">
        <f>VLOOKUP(D1808,'Index-Relations'!E:F,2,FALSE)</f>
        <v>ESG</v>
      </c>
      <c r="B1808" t="s">
        <v>3450</v>
      </c>
      <c r="C1808" s="53" t="s">
        <v>3350</v>
      </c>
      <c r="D1808" s="59" t="s">
        <v>2816</v>
      </c>
      <c r="E1808" s="59" t="s">
        <v>5224</v>
      </c>
      <c r="F1808" t="s">
        <v>681</v>
      </c>
      <c r="G1808" t="s">
        <v>680</v>
      </c>
      <c r="H1808" t="s">
        <v>682</v>
      </c>
      <c r="I1808" s="52">
        <v>45505</v>
      </c>
      <c r="J1808" t="s">
        <v>2457</v>
      </c>
      <c r="K1808">
        <v>390</v>
      </c>
      <c r="L1808" s="73">
        <v>31.306342505736001</v>
      </c>
      <c r="M1808">
        <v>389</v>
      </c>
      <c r="N1808">
        <v>0.99873237204977805</v>
      </c>
      <c r="O1808" s="73">
        <v>27.381556347985999</v>
      </c>
      <c r="P1808">
        <v>389</v>
      </c>
      <c r="Q1808">
        <v>0.99873237204977805</v>
      </c>
      <c r="R1808">
        <v>382</v>
      </c>
      <c r="S1808">
        <v>0.98384169729201798</v>
      </c>
      <c r="T1808">
        <v>40.4818174555582</v>
      </c>
      <c r="U1808">
        <v>0.71466278341230904</v>
      </c>
      <c r="V1808">
        <v>242</v>
      </c>
      <c r="W1808">
        <v>0.10421287950045199</v>
      </c>
      <c r="X1808">
        <v>41</v>
      </c>
      <c r="Y1808">
        <v>387</v>
      </c>
      <c r="Z1808">
        <v>0.99401259505772599</v>
      </c>
      <c r="AA1808">
        <v>44.665590713744002</v>
      </c>
      <c r="AB1808">
        <v>232</v>
      </c>
      <c r="AC1808">
        <v>0.60688213898739896</v>
      </c>
      <c r="AD1808">
        <v>155</v>
      </c>
      <c r="AE1808">
        <v>0.38713045607032598</v>
      </c>
      <c r="AF1808">
        <v>3</v>
      </c>
      <c r="AG1808">
        <v>5.9874049422741701E-3</v>
      </c>
      <c r="AH1808">
        <v>8.2657489810003505E-4</v>
      </c>
      <c r="AI1808">
        <v>12</v>
      </c>
      <c r="AJ1808" s="73">
        <v>28.918610267065901</v>
      </c>
      <c r="AK1808">
        <v>389</v>
      </c>
      <c r="AL1808">
        <v>0.99873237204977805</v>
      </c>
      <c r="AM1808">
        <v>1.9500699055989799E-3</v>
      </c>
      <c r="AN1808">
        <v>2</v>
      </c>
      <c r="AO1808">
        <v>1.83539464695539E-3</v>
      </c>
      <c r="AP1808">
        <v>1</v>
      </c>
      <c r="AQ1808">
        <v>390</v>
      </c>
      <c r="AR1808">
        <v>0.999999999999999</v>
      </c>
      <c r="AS1808">
        <v>9.36787292566847E-3</v>
      </c>
      <c r="AT1808">
        <v>3</v>
      </c>
      <c r="AU1808">
        <v>1.00202026356109E-2</v>
      </c>
      <c r="AV1808">
        <v>2</v>
      </c>
      <c r="AW1808">
        <v>390</v>
      </c>
      <c r="AX1808">
        <v>1</v>
      </c>
      <c r="AY1808" s="73">
        <v>42.018888824926997</v>
      </c>
      <c r="AZ1808">
        <v>389</v>
      </c>
      <c r="BA1808">
        <v>0.99873237204977805</v>
      </c>
      <c r="BB1808">
        <v>387</v>
      </c>
      <c r="BC1808">
        <v>0.99660828444207195</v>
      </c>
      <c r="BD1808">
        <v>2</v>
      </c>
      <c r="BE1808">
        <v>1.55632091097194E-3</v>
      </c>
      <c r="BF1808">
        <v>31.306342505736001</v>
      </c>
      <c r="BG1808">
        <v>27.381556347985999</v>
      </c>
      <c r="BH1808">
        <v>42.018888824926997</v>
      </c>
      <c r="BI1808">
        <v>28.918610267065901</v>
      </c>
    </row>
    <row r="1809" spans="1:61" x14ac:dyDescent="0.25">
      <c r="A1809" s="10" t="str">
        <f>VLOOKUP(D1809,'Index-Relations'!E:F,2,FALSE)</f>
        <v>ESG</v>
      </c>
      <c r="B1809" t="s">
        <v>3450</v>
      </c>
      <c r="C1809" s="53" t="s">
        <v>2765</v>
      </c>
      <c r="D1809" s="59" t="s">
        <v>2816</v>
      </c>
      <c r="E1809" s="59" t="s">
        <v>5225</v>
      </c>
      <c r="F1809" t="s">
        <v>681</v>
      </c>
      <c r="G1809" t="s">
        <v>680</v>
      </c>
      <c r="H1809" t="s">
        <v>682</v>
      </c>
      <c r="I1809" s="52">
        <v>45474</v>
      </c>
      <c r="J1809" t="s">
        <v>2457</v>
      </c>
      <c r="K1809">
        <v>392</v>
      </c>
      <c r="L1809" s="73">
        <v>31.386974890221001</v>
      </c>
      <c r="M1809">
        <v>391</v>
      </c>
      <c r="N1809">
        <v>0.99881893585500503</v>
      </c>
      <c r="O1809" s="73">
        <v>27.569376794867001</v>
      </c>
      <c r="P1809">
        <v>391</v>
      </c>
      <c r="Q1809">
        <v>0.99881893585500503</v>
      </c>
      <c r="R1809">
        <v>384</v>
      </c>
      <c r="S1809">
        <v>0.98387389824902005</v>
      </c>
      <c r="T1809">
        <v>40.729379594911599</v>
      </c>
      <c r="U1809">
        <v>0.71095602627027799</v>
      </c>
      <c r="V1809">
        <v>244</v>
      </c>
      <c r="W1809">
        <v>0.10259344532263499</v>
      </c>
      <c r="X1809">
        <v>41</v>
      </c>
      <c r="Y1809">
        <v>389</v>
      </c>
      <c r="Z1809">
        <v>0.99406435241480795</v>
      </c>
      <c r="AA1809">
        <v>44.858640978251699</v>
      </c>
      <c r="AB1809">
        <v>226</v>
      </c>
      <c r="AC1809">
        <v>0.58469072849692105</v>
      </c>
      <c r="AD1809">
        <v>163</v>
      </c>
      <c r="AE1809">
        <v>0.40937362391788601</v>
      </c>
      <c r="AF1809">
        <v>3</v>
      </c>
      <c r="AG1809">
        <v>5.9356475851922103E-3</v>
      </c>
      <c r="AH1809">
        <v>8.1409691477104401E-4</v>
      </c>
      <c r="AI1809">
        <v>12</v>
      </c>
      <c r="AJ1809" s="73">
        <v>28.853637598192002</v>
      </c>
      <c r="AK1809">
        <v>391</v>
      </c>
      <c r="AL1809">
        <v>0.99881893585500503</v>
      </c>
      <c r="AM1809">
        <v>1.8758454834854599E-3</v>
      </c>
      <c r="AN1809">
        <v>2</v>
      </c>
      <c r="AO1809">
        <v>1.63421827582003E-3</v>
      </c>
      <c r="AP1809">
        <v>1</v>
      </c>
      <c r="AQ1809">
        <v>392</v>
      </c>
      <c r="AR1809">
        <v>1</v>
      </c>
      <c r="AS1809">
        <v>9.1811202998820004E-3</v>
      </c>
      <c r="AT1809">
        <v>3</v>
      </c>
      <c r="AU1809">
        <v>1.0288354023487E-2</v>
      </c>
      <c r="AV1809">
        <v>2</v>
      </c>
      <c r="AW1809">
        <v>392</v>
      </c>
      <c r="AX1809">
        <v>1</v>
      </c>
      <c r="AY1809" s="73">
        <v>42.134473452819897</v>
      </c>
      <c r="AZ1809">
        <v>391</v>
      </c>
      <c r="BA1809">
        <v>0.99881893585500503</v>
      </c>
      <c r="BB1809">
        <v>389</v>
      </c>
      <c r="BC1809">
        <v>0.99683069804794899</v>
      </c>
      <c r="BD1809">
        <v>2</v>
      </c>
      <c r="BE1809">
        <v>1.5350836762301301E-3</v>
      </c>
      <c r="BF1809">
        <v>31.386974890221001</v>
      </c>
      <c r="BG1809">
        <v>27.569376794867001</v>
      </c>
      <c r="BH1809">
        <v>42.134473452819897</v>
      </c>
      <c r="BI1809">
        <v>28.853637598192002</v>
      </c>
    </row>
    <row r="1810" spans="1:61" x14ac:dyDescent="0.25">
      <c r="A1810" s="10" t="str">
        <f>VLOOKUP(D1810,'Index-Relations'!E:F,2,FALSE)</f>
        <v>ESG</v>
      </c>
      <c r="B1810" t="s">
        <v>3450</v>
      </c>
      <c r="C1810" s="53" t="s">
        <v>2766</v>
      </c>
      <c r="D1810" s="59" t="s">
        <v>2816</v>
      </c>
      <c r="E1810" s="59" t="s">
        <v>5226</v>
      </c>
      <c r="F1810" t="s">
        <v>681</v>
      </c>
      <c r="G1810" t="s">
        <v>680</v>
      </c>
      <c r="H1810" t="s">
        <v>682</v>
      </c>
      <c r="I1810" s="52">
        <v>45446</v>
      </c>
      <c r="J1810" t="s">
        <v>2457</v>
      </c>
      <c r="K1810">
        <v>350</v>
      </c>
      <c r="L1810" s="73">
        <v>31.489853638521001</v>
      </c>
      <c r="M1810">
        <v>349</v>
      </c>
      <c r="N1810">
        <v>0.99971998967422004</v>
      </c>
      <c r="O1810" s="73">
        <v>27.552873606564901</v>
      </c>
      <c r="P1810">
        <v>349</v>
      </c>
      <c r="Q1810">
        <v>0.99971998967422004</v>
      </c>
      <c r="R1810">
        <v>346</v>
      </c>
      <c r="S1810">
        <v>0.99037155156119705</v>
      </c>
      <c r="T1810">
        <v>41.020411883057101</v>
      </c>
      <c r="U1810">
        <v>0.71064370836905499</v>
      </c>
      <c r="V1810">
        <v>220</v>
      </c>
      <c r="W1810">
        <v>9.1372724952048401E-2</v>
      </c>
      <c r="X1810">
        <v>34</v>
      </c>
      <c r="Y1810">
        <v>347</v>
      </c>
      <c r="Z1810">
        <v>0.99467304633518905</v>
      </c>
      <c r="AA1810">
        <v>49.410404014568499</v>
      </c>
      <c r="AB1810">
        <v>198</v>
      </c>
      <c r="AC1810">
        <v>0.57629914576904095</v>
      </c>
      <c r="AD1810">
        <v>149</v>
      </c>
      <c r="AE1810">
        <v>0.41837390056614798</v>
      </c>
      <c r="AF1810">
        <v>3</v>
      </c>
      <c r="AG1810">
        <v>5.3269536648101103E-3</v>
      </c>
      <c r="AH1810">
        <v>1.01760303573302E-3</v>
      </c>
      <c r="AI1810">
        <v>12</v>
      </c>
      <c r="AJ1810" s="73">
        <v>28.76360297111</v>
      </c>
      <c r="AK1810">
        <v>349</v>
      </c>
      <c r="AL1810">
        <v>0.99971998967422004</v>
      </c>
      <c r="AM1810">
        <v>2.0038314797101802E-3</v>
      </c>
      <c r="AN1810">
        <v>2</v>
      </c>
      <c r="AO1810">
        <v>3.0804252994340899E-3</v>
      </c>
      <c r="AP1810">
        <v>1</v>
      </c>
      <c r="AQ1810">
        <v>350</v>
      </c>
      <c r="AR1810">
        <v>1</v>
      </c>
      <c r="AS1810">
        <v>7.7620380123291297E-3</v>
      </c>
      <c r="AT1810">
        <v>2</v>
      </c>
      <c r="AU1810">
        <v>1.08046576717322E-2</v>
      </c>
      <c r="AV1810">
        <v>2</v>
      </c>
      <c r="AW1810">
        <v>350</v>
      </c>
      <c r="AX1810">
        <v>0.999999999999999</v>
      </c>
      <c r="AY1810" s="73">
        <v>42.4561479645999</v>
      </c>
      <c r="AZ1810">
        <v>349</v>
      </c>
      <c r="BA1810">
        <v>0.99971998967422004</v>
      </c>
      <c r="BB1810">
        <v>347</v>
      </c>
      <c r="BC1810">
        <v>0.99505116485880996</v>
      </c>
      <c r="BD1810">
        <v>2</v>
      </c>
      <c r="BE1810">
        <v>1.86840984175501E-3</v>
      </c>
      <c r="BF1810">
        <v>31.489853638521001</v>
      </c>
      <c r="BG1810">
        <v>27.552873606564901</v>
      </c>
      <c r="BH1810">
        <v>42.4561479645999</v>
      </c>
      <c r="BI1810">
        <v>28.76360297111</v>
      </c>
    </row>
    <row r="1811" spans="1:61" x14ac:dyDescent="0.25">
      <c r="A1811" s="10" t="str">
        <f>VLOOKUP(D1811,'Index-Relations'!E:F,2,FALSE)</f>
        <v>ESG</v>
      </c>
      <c r="B1811" t="s">
        <v>3450</v>
      </c>
      <c r="C1811" s="53" t="s">
        <v>2767</v>
      </c>
      <c r="D1811" s="59" t="s">
        <v>2816</v>
      </c>
      <c r="E1811" s="59" t="s">
        <v>5227</v>
      </c>
      <c r="F1811" t="s">
        <v>681</v>
      </c>
      <c r="G1811" t="s">
        <v>680</v>
      </c>
      <c r="H1811" t="s">
        <v>682</v>
      </c>
      <c r="I1811" s="52">
        <v>45413</v>
      </c>
      <c r="J1811" t="s">
        <v>2457</v>
      </c>
      <c r="K1811">
        <v>351</v>
      </c>
      <c r="L1811" s="73">
        <v>31.487800838489999</v>
      </c>
      <c r="M1811">
        <v>350</v>
      </c>
      <c r="N1811">
        <v>0.999679612092363</v>
      </c>
      <c r="O1811" s="73">
        <v>27.325049987405901</v>
      </c>
      <c r="P1811">
        <v>350</v>
      </c>
      <c r="Q1811">
        <v>0.999679612092363</v>
      </c>
      <c r="R1811">
        <v>347</v>
      </c>
      <c r="S1811">
        <v>0.99041857785792797</v>
      </c>
      <c r="T1811">
        <v>41.114504628443399</v>
      </c>
      <c r="U1811">
        <v>0.708465035752886</v>
      </c>
      <c r="V1811">
        <v>221</v>
      </c>
      <c r="W1811">
        <v>9.3024553498330206E-2</v>
      </c>
      <c r="X1811">
        <v>34</v>
      </c>
      <c r="Y1811">
        <v>348</v>
      </c>
      <c r="Z1811">
        <v>0.99511226066996705</v>
      </c>
      <c r="AA1811">
        <v>50.529994966283702</v>
      </c>
      <c r="AB1811">
        <v>196</v>
      </c>
      <c r="AC1811">
        <v>0.56607667194102296</v>
      </c>
      <c r="AD1811">
        <v>152</v>
      </c>
      <c r="AE1811">
        <v>0.42903558872894298</v>
      </c>
      <c r="AF1811">
        <v>3</v>
      </c>
      <c r="AG1811">
        <v>4.88773933003316E-3</v>
      </c>
      <c r="AH1811">
        <v>9.9228423153387493E-4</v>
      </c>
      <c r="AI1811">
        <v>12</v>
      </c>
      <c r="AJ1811" s="73">
        <v>28.912238235530001</v>
      </c>
      <c r="AK1811">
        <v>350</v>
      </c>
      <c r="AL1811">
        <v>0.999679612092363</v>
      </c>
      <c r="AM1811">
        <v>2.19508605883123E-3</v>
      </c>
      <c r="AN1811">
        <v>2</v>
      </c>
      <c r="AO1811">
        <v>3.2824029651146299E-3</v>
      </c>
      <c r="AP1811">
        <v>1</v>
      </c>
      <c r="AQ1811">
        <v>351</v>
      </c>
      <c r="AR1811">
        <v>1</v>
      </c>
      <c r="AS1811">
        <v>7.5484724182908799E-3</v>
      </c>
      <c r="AT1811">
        <v>2</v>
      </c>
      <c r="AU1811">
        <v>1.0843354902381501E-2</v>
      </c>
      <c r="AV1811">
        <v>2</v>
      </c>
      <c r="AW1811">
        <v>351</v>
      </c>
      <c r="AX1811">
        <v>1</v>
      </c>
      <c r="AY1811" s="73">
        <v>42.408939626292899</v>
      </c>
      <c r="AZ1811">
        <v>350</v>
      </c>
      <c r="BA1811">
        <v>0.999679612092363</v>
      </c>
      <c r="BB1811">
        <v>348</v>
      </c>
      <c r="BC1811">
        <v>0.99466261518928201</v>
      </c>
      <c r="BD1811">
        <v>2</v>
      </c>
      <c r="BE1811">
        <v>2.05498184560264E-3</v>
      </c>
      <c r="BF1811">
        <v>31.487800838489999</v>
      </c>
      <c r="BG1811">
        <v>27.325049987405901</v>
      </c>
      <c r="BH1811">
        <v>42.408939626292899</v>
      </c>
      <c r="BI1811">
        <v>28.912238235530001</v>
      </c>
    </row>
    <row r="1812" spans="1:61" x14ac:dyDescent="0.25">
      <c r="A1812" s="10" t="str">
        <f>VLOOKUP(D1812,'Index-Relations'!E:F,2,FALSE)</f>
        <v>ESG</v>
      </c>
      <c r="B1812" t="s">
        <v>3450</v>
      </c>
      <c r="C1812" s="53" t="s">
        <v>2768</v>
      </c>
      <c r="D1812" s="59" t="s">
        <v>2816</v>
      </c>
      <c r="E1812" s="59" t="s">
        <v>5228</v>
      </c>
      <c r="F1812" t="s">
        <v>681</v>
      </c>
      <c r="G1812" t="s">
        <v>680</v>
      </c>
      <c r="H1812" t="s">
        <v>682</v>
      </c>
      <c r="I1812" s="52">
        <v>45383</v>
      </c>
      <c r="J1812" t="s">
        <v>2457</v>
      </c>
      <c r="K1812">
        <v>353</v>
      </c>
      <c r="L1812">
        <v>29.1392075738441</v>
      </c>
      <c r="M1812">
        <v>352</v>
      </c>
      <c r="N1812">
        <v>0.99968911698062102</v>
      </c>
      <c r="O1812">
        <v>23.007509303743898</v>
      </c>
      <c r="P1812">
        <v>352</v>
      </c>
      <c r="Q1812">
        <v>0.99968911698062102</v>
      </c>
      <c r="R1812">
        <v>349</v>
      </c>
      <c r="S1812">
        <v>0.991083702097313</v>
      </c>
      <c r="T1812">
        <v>41.044142038478199</v>
      </c>
      <c r="U1812">
        <v>0.71046725495894902</v>
      </c>
      <c r="V1812">
        <v>222</v>
      </c>
      <c r="W1812">
        <v>9.2890543419095306E-2</v>
      </c>
      <c r="X1812">
        <v>34</v>
      </c>
      <c r="Y1812">
        <v>350</v>
      </c>
      <c r="Z1812">
        <v>0.99510553022044201</v>
      </c>
      <c r="AA1812">
        <v>48.478730485691699</v>
      </c>
      <c r="AB1812">
        <v>197</v>
      </c>
      <c r="AC1812">
        <v>0.56711443853366095</v>
      </c>
      <c r="AD1812">
        <v>153</v>
      </c>
      <c r="AE1812">
        <v>0.42799109168678201</v>
      </c>
      <c r="AF1812">
        <v>3</v>
      </c>
      <c r="AG1812">
        <v>4.8944697795562601E-3</v>
      </c>
      <c r="AH1812">
        <v>1.0128540976025501E-3</v>
      </c>
      <c r="AI1812">
        <v>12</v>
      </c>
      <c r="AJ1812">
        <v>25.981634582329299</v>
      </c>
      <c r="AK1812">
        <v>352</v>
      </c>
      <c r="AL1812">
        <v>0.99968911698062102</v>
      </c>
      <c r="AM1812">
        <v>5.2386040959560105E-4</v>
      </c>
      <c r="AN1812">
        <v>1</v>
      </c>
      <c r="AO1812">
        <v>3.3213088342313301E-3</v>
      </c>
      <c r="AP1812">
        <v>1</v>
      </c>
      <c r="AQ1812">
        <v>353</v>
      </c>
      <c r="AR1812">
        <v>1</v>
      </c>
      <c r="AS1812">
        <v>6.9671798696364102E-3</v>
      </c>
      <c r="AT1812">
        <v>2</v>
      </c>
      <c r="AU1812">
        <v>1.06916984385469E-2</v>
      </c>
      <c r="AV1812">
        <v>2</v>
      </c>
      <c r="AW1812">
        <v>353</v>
      </c>
      <c r="AX1812">
        <v>1</v>
      </c>
      <c r="AY1812">
        <v>41.801671372449697</v>
      </c>
      <c r="AZ1812">
        <v>352</v>
      </c>
      <c r="BA1812">
        <v>0.99968911698062102</v>
      </c>
      <c r="BB1812">
        <v>350</v>
      </c>
      <c r="BC1812">
        <v>0.994801294314138</v>
      </c>
      <c r="BD1812">
        <v>2</v>
      </c>
      <c r="BE1812">
        <v>1.8773968516301101E-3</v>
      </c>
      <c r="BF1812">
        <v>31.468853162391898</v>
      </c>
      <c r="BG1812">
        <v>27.309192385537902</v>
      </c>
      <c r="BH1812">
        <v>42.527741239728897</v>
      </c>
      <c r="BI1812">
        <v>28.85181510492</v>
      </c>
    </row>
    <row r="1813" spans="1:61" x14ac:dyDescent="0.25">
      <c r="A1813" s="10" t="str">
        <f>VLOOKUP(D1813,'Index-Relations'!E:F,2,FALSE)</f>
        <v>ESG</v>
      </c>
      <c r="B1813" t="s">
        <v>3450</v>
      </c>
      <c r="C1813" s="53" t="s">
        <v>2769</v>
      </c>
      <c r="D1813" s="59" t="s">
        <v>2816</v>
      </c>
      <c r="E1813" s="59" t="s">
        <v>5229</v>
      </c>
      <c r="F1813" t="s">
        <v>681</v>
      </c>
      <c r="G1813" t="s">
        <v>680</v>
      </c>
      <c r="H1813" t="s">
        <v>682</v>
      </c>
      <c r="I1813" s="52">
        <v>45352</v>
      </c>
      <c r="J1813" t="s">
        <v>2457</v>
      </c>
      <c r="K1813">
        <v>359</v>
      </c>
      <c r="L1813">
        <v>28.6902147429998</v>
      </c>
      <c r="M1813">
        <v>358</v>
      </c>
      <c r="N1813">
        <v>0.99971006079481906</v>
      </c>
      <c r="O1813">
        <v>22.518567485495598</v>
      </c>
      <c r="P1813">
        <v>358</v>
      </c>
      <c r="Q1813">
        <v>0.99971006079481906</v>
      </c>
      <c r="R1813">
        <v>354</v>
      </c>
      <c r="S1813">
        <v>0.99054248744992801</v>
      </c>
      <c r="T1813">
        <v>41.045053301804202</v>
      </c>
      <c r="U1813">
        <v>0.70338388912056604</v>
      </c>
      <c r="V1813">
        <v>225</v>
      </c>
      <c r="W1813">
        <v>8.47544533809928E-2</v>
      </c>
      <c r="X1813">
        <v>30</v>
      </c>
      <c r="Y1813">
        <v>356</v>
      </c>
      <c r="Z1813">
        <v>0.99527015201669</v>
      </c>
      <c r="AA1813">
        <v>49.0291208294298</v>
      </c>
      <c r="AB1813">
        <v>199</v>
      </c>
      <c r="AC1813">
        <v>0.56175775554002905</v>
      </c>
      <c r="AD1813">
        <v>157</v>
      </c>
      <c r="AE1813">
        <v>0.43351239647666101</v>
      </c>
      <c r="AF1813">
        <v>3</v>
      </c>
      <c r="AG1813">
        <v>4.7298479833089904E-3</v>
      </c>
      <c r="AH1813">
        <v>2.2831574511759001E-4</v>
      </c>
      <c r="AI1813">
        <v>6</v>
      </c>
      <c r="AJ1813">
        <v>25.632394124931999</v>
      </c>
      <c r="AK1813">
        <v>358</v>
      </c>
      <c r="AL1813">
        <v>0.99971006079481906</v>
      </c>
      <c r="AM1813">
        <v>6.6821673960089996E-4</v>
      </c>
      <c r="AN1813">
        <v>1</v>
      </c>
      <c r="AO1813">
        <v>3.3709716436321098E-3</v>
      </c>
      <c r="AP1813">
        <v>1</v>
      </c>
      <c r="AQ1813">
        <v>359</v>
      </c>
      <c r="AR1813">
        <v>1</v>
      </c>
      <c r="AS1813">
        <v>6.65972490186923E-3</v>
      </c>
      <c r="AT1813">
        <v>2</v>
      </c>
      <c r="AU1813">
        <v>1.0891366880338199E-2</v>
      </c>
      <c r="AV1813">
        <v>2</v>
      </c>
      <c r="AW1813">
        <v>359</v>
      </c>
      <c r="AX1813">
        <v>1</v>
      </c>
      <c r="AY1813">
        <v>41.389353557056303</v>
      </c>
      <c r="AZ1813">
        <v>358</v>
      </c>
      <c r="BA1813">
        <v>0.99971006079481906</v>
      </c>
      <c r="BB1813">
        <v>356</v>
      </c>
      <c r="BC1813">
        <v>0.99513166143319698</v>
      </c>
      <c r="BD1813">
        <v>2</v>
      </c>
      <c r="BE1813">
        <v>1.4973669231702199E-3</v>
      </c>
      <c r="BF1813">
        <v>31.119875252140002</v>
      </c>
      <c r="BG1813">
        <v>26.801659468568001</v>
      </c>
      <c r="BH1813">
        <v>42.216219372419999</v>
      </c>
      <c r="BI1813">
        <v>28.614844607493001</v>
      </c>
    </row>
    <row r="1814" spans="1:61" x14ac:dyDescent="0.25">
      <c r="A1814" s="10" t="str">
        <f>VLOOKUP(D1814,'Index-Relations'!E:F,2,FALSE)</f>
        <v>ESG</v>
      </c>
      <c r="B1814" t="s">
        <v>3450</v>
      </c>
      <c r="C1814" s="53" t="s">
        <v>2770</v>
      </c>
      <c r="D1814" s="59" t="s">
        <v>2816</v>
      </c>
      <c r="E1814" s="59" t="s">
        <v>5230</v>
      </c>
      <c r="F1814" t="s">
        <v>681</v>
      </c>
      <c r="G1814" t="s">
        <v>680</v>
      </c>
      <c r="H1814" t="s">
        <v>682</v>
      </c>
      <c r="I1814" s="52">
        <v>45323</v>
      </c>
      <c r="J1814" t="s">
        <v>2457</v>
      </c>
      <c r="K1814">
        <v>360</v>
      </c>
      <c r="L1814">
        <v>29.123849487938401</v>
      </c>
      <c r="M1814">
        <v>358</v>
      </c>
      <c r="N1814">
        <v>0.99767226038960499</v>
      </c>
      <c r="O1814">
        <v>23.058979566896198</v>
      </c>
      <c r="P1814">
        <v>358</v>
      </c>
      <c r="Q1814">
        <v>0.99767226038960499</v>
      </c>
      <c r="R1814">
        <v>355</v>
      </c>
      <c r="S1814">
        <v>0.99023526541997597</v>
      </c>
      <c r="T1814">
        <v>40.781082825087999</v>
      </c>
      <c r="U1814">
        <v>0.69795757424920901</v>
      </c>
      <c r="V1814">
        <v>225</v>
      </c>
      <c r="W1814">
        <v>8.4850057551784597E-2</v>
      </c>
      <c r="X1814">
        <v>29</v>
      </c>
      <c r="Y1814">
        <v>357</v>
      </c>
      <c r="Z1814">
        <v>0.99550462138046603</v>
      </c>
      <c r="AA1814">
        <v>51.466158269661001</v>
      </c>
      <c r="AB1814">
        <v>196</v>
      </c>
      <c r="AC1814">
        <v>0.54862443415038797</v>
      </c>
      <c r="AD1814">
        <v>161</v>
      </c>
      <c r="AE1814">
        <v>0.446880187230078</v>
      </c>
      <c r="AF1814">
        <v>3</v>
      </c>
      <c r="AG1814">
        <v>4.4953786195333599E-3</v>
      </c>
      <c r="AH1814">
        <v>2.5465010488190398E-4</v>
      </c>
      <c r="AI1814">
        <v>7</v>
      </c>
      <c r="AJ1814">
        <v>25.960643053212898</v>
      </c>
      <c r="AK1814">
        <v>358</v>
      </c>
      <c r="AL1814">
        <v>0.99767226038960499</v>
      </c>
      <c r="AM1814">
        <v>6.92484331970924E-4</v>
      </c>
      <c r="AN1814">
        <v>1</v>
      </c>
      <c r="AO1814">
        <v>3.2349285772624498E-3</v>
      </c>
      <c r="AP1814">
        <v>1</v>
      </c>
      <c r="AQ1814">
        <v>360</v>
      </c>
      <c r="AR1814">
        <v>0.999999999999999</v>
      </c>
      <c r="AS1814">
        <v>6.7664943951249602E-3</v>
      </c>
      <c r="AT1814">
        <v>2</v>
      </c>
      <c r="AU1814">
        <v>1.0638576200610801E-2</v>
      </c>
      <c r="AV1814">
        <v>2</v>
      </c>
      <c r="AW1814">
        <v>360</v>
      </c>
      <c r="AX1814">
        <v>1</v>
      </c>
      <c r="AY1814">
        <v>41.627522288087</v>
      </c>
      <c r="AZ1814">
        <v>358</v>
      </c>
      <c r="BA1814">
        <v>0.99767226038960499</v>
      </c>
      <c r="BB1814">
        <v>357</v>
      </c>
      <c r="BC1814">
        <v>0.99456997877035302</v>
      </c>
      <c r="BD1814">
        <v>2</v>
      </c>
      <c r="BE1814">
        <v>2.1950926523843701E-3</v>
      </c>
      <c r="BF1814">
        <v>31.493759642153901</v>
      </c>
      <c r="BG1814">
        <v>27.264573226507999</v>
      </c>
      <c r="BH1814">
        <v>42.397100673376997</v>
      </c>
      <c r="BI1814">
        <v>28.916856611257</v>
      </c>
    </row>
    <row r="1815" spans="1:61" x14ac:dyDescent="0.25">
      <c r="A1815" s="10" t="str">
        <f>VLOOKUP(D1815,'Index-Relations'!E:F,2,FALSE)</f>
        <v>BM</v>
      </c>
      <c r="B1815" t="s">
        <v>3450</v>
      </c>
      <c r="C1815" s="53" t="s">
        <v>2760</v>
      </c>
      <c r="D1815" s="59" t="s">
        <v>3260</v>
      </c>
      <c r="E1815" s="59" t="s">
        <v>5231</v>
      </c>
      <c r="F1815" t="s">
        <v>685</v>
      </c>
      <c r="G1815" t="s">
        <v>487</v>
      </c>
      <c r="H1815" t="s">
        <v>686</v>
      </c>
      <c r="I1815" s="52">
        <v>45659</v>
      </c>
      <c r="J1815" t="s">
        <v>2457</v>
      </c>
      <c r="K1815">
        <v>503</v>
      </c>
      <c r="L1815" s="73">
        <v>56.353354774525002</v>
      </c>
      <c r="M1815">
        <v>500</v>
      </c>
      <c r="N1815">
        <v>0.99749044155897704</v>
      </c>
      <c r="O1815" s="73">
        <v>64.0371693630549</v>
      </c>
      <c r="P1815">
        <v>500</v>
      </c>
      <c r="Q1815">
        <v>0.99749044155897704</v>
      </c>
      <c r="R1815">
        <v>498</v>
      </c>
      <c r="S1815">
        <v>0.99595140402840998</v>
      </c>
      <c r="T1815">
        <v>32.5036655718459</v>
      </c>
      <c r="U1815">
        <v>0.61379235477524996</v>
      </c>
      <c r="V1815">
        <v>335</v>
      </c>
      <c r="W1815">
        <v>9.9511484307745507E-2</v>
      </c>
      <c r="X1815">
        <v>51</v>
      </c>
      <c r="Y1815">
        <v>499</v>
      </c>
      <c r="Z1815">
        <v>0.99666856755279498</v>
      </c>
      <c r="AA1815">
        <v>24.985319127481301</v>
      </c>
      <c r="AB1815">
        <v>431</v>
      </c>
      <c r="AC1815">
        <v>0.93900827739525605</v>
      </c>
      <c r="AD1815">
        <v>68</v>
      </c>
      <c r="AE1815">
        <v>5.7660290157537999E-2</v>
      </c>
      <c r="AF1815">
        <v>4</v>
      </c>
      <c r="AG1815">
        <v>3.33143244720521E-3</v>
      </c>
      <c r="AH1815">
        <v>5.1985593074133302E-3</v>
      </c>
      <c r="AI1815">
        <v>28</v>
      </c>
      <c r="AJ1815" s="73">
        <v>52.508278691096898</v>
      </c>
      <c r="AK1815">
        <v>500</v>
      </c>
      <c r="AL1815">
        <v>0.99749044155897704</v>
      </c>
      <c r="AM1815">
        <v>9.9282052113201895E-3</v>
      </c>
      <c r="AN1815">
        <v>4</v>
      </c>
      <c r="AO1815">
        <v>5.1508808305393101E-3</v>
      </c>
      <c r="AP1815">
        <v>2</v>
      </c>
      <c r="AQ1815">
        <v>503</v>
      </c>
      <c r="AR1815">
        <v>0.999999999999999</v>
      </c>
      <c r="AS1815">
        <v>1.536598127789E-2</v>
      </c>
      <c r="AT1815">
        <v>11</v>
      </c>
      <c r="AU1815">
        <v>5.7490429472135699E-3</v>
      </c>
      <c r="AV1815">
        <v>3</v>
      </c>
      <c r="AW1815">
        <v>503</v>
      </c>
      <c r="AX1815">
        <v>1</v>
      </c>
      <c r="AY1815" s="73">
        <v>53.888971568628897</v>
      </c>
      <c r="AZ1815">
        <v>500</v>
      </c>
      <c r="BA1815">
        <v>0.99749044155897704</v>
      </c>
      <c r="BB1815">
        <v>481</v>
      </c>
      <c r="BC1815">
        <v>0.85470854807781704</v>
      </c>
      <c r="BD1815">
        <v>20</v>
      </c>
      <c r="BE1815">
        <v>0.14014057109164299</v>
      </c>
      <c r="BF1815">
        <v>56.353354774525002</v>
      </c>
      <c r="BG1815">
        <v>64.0371693630549</v>
      </c>
      <c r="BH1815">
        <v>53.888971568628897</v>
      </c>
      <c r="BI1815">
        <v>52.508278691096898</v>
      </c>
    </row>
    <row r="1816" spans="1:61" x14ac:dyDescent="0.25">
      <c r="A1816" s="10" t="str">
        <f>VLOOKUP(D1816,'Index-Relations'!E:F,2,FALSE)</f>
        <v>BM</v>
      </c>
      <c r="B1816" t="s">
        <v>3450</v>
      </c>
      <c r="C1816" s="53" t="s">
        <v>2761</v>
      </c>
      <c r="D1816" s="59" t="s">
        <v>3260</v>
      </c>
      <c r="E1816" s="59" t="s">
        <v>5232</v>
      </c>
      <c r="F1816" t="s">
        <v>685</v>
      </c>
      <c r="G1816" t="s">
        <v>487</v>
      </c>
      <c r="H1816" t="s">
        <v>686</v>
      </c>
      <c r="I1816" s="52">
        <v>45628</v>
      </c>
      <c r="J1816" t="s">
        <v>2457</v>
      </c>
      <c r="K1816">
        <v>503</v>
      </c>
      <c r="L1816" s="73">
        <v>56.560282002804001</v>
      </c>
      <c r="M1816">
        <v>499</v>
      </c>
      <c r="N1816">
        <v>0.99742339450444195</v>
      </c>
      <c r="O1816" s="73">
        <v>63.995402165009999</v>
      </c>
      <c r="P1816">
        <v>499</v>
      </c>
      <c r="Q1816">
        <v>0.99742339450444195</v>
      </c>
      <c r="R1816">
        <v>497</v>
      </c>
      <c r="S1816">
        <v>0.99577455140659799</v>
      </c>
      <c r="T1816">
        <v>32.520587937730603</v>
      </c>
      <c r="U1816">
        <v>0.61539437709021405</v>
      </c>
      <c r="V1816">
        <v>336</v>
      </c>
      <c r="W1816">
        <v>9.85166961086891E-2</v>
      </c>
      <c r="X1816">
        <v>51</v>
      </c>
      <c r="Y1816">
        <v>498</v>
      </c>
      <c r="Z1816">
        <v>0.99651964247526104</v>
      </c>
      <c r="AA1816">
        <v>23.907685523568698</v>
      </c>
      <c r="AB1816">
        <v>435</v>
      </c>
      <c r="AC1816">
        <v>0.93821842659119703</v>
      </c>
      <c r="AD1816">
        <v>63</v>
      </c>
      <c r="AE1816">
        <v>5.8301215884064402E-2</v>
      </c>
      <c r="AF1816">
        <v>5</v>
      </c>
      <c r="AG1816">
        <v>3.4803575247383798E-3</v>
      </c>
      <c r="AH1816">
        <v>5.3326878712069998E-3</v>
      </c>
      <c r="AI1816">
        <v>28</v>
      </c>
      <c r="AJ1816" s="73">
        <v>52.793891226896001</v>
      </c>
      <c r="AK1816">
        <v>499</v>
      </c>
      <c r="AL1816">
        <v>0.99742339450444195</v>
      </c>
      <c r="AM1816">
        <v>1.0339958087568799E-2</v>
      </c>
      <c r="AN1816">
        <v>4</v>
      </c>
      <c r="AO1816">
        <v>5.3768122551202304E-3</v>
      </c>
      <c r="AP1816">
        <v>2</v>
      </c>
      <c r="AQ1816">
        <v>502</v>
      </c>
      <c r="AR1816">
        <v>0.99994025046365198</v>
      </c>
      <c r="AS1816">
        <v>1.54946347157507E-2</v>
      </c>
      <c r="AT1816">
        <v>11</v>
      </c>
      <c r="AU1816">
        <v>6.2247632551818899E-3</v>
      </c>
      <c r="AV1816">
        <v>3</v>
      </c>
      <c r="AW1816">
        <v>502</v>
      </c>
      <c r="AX1816">
        <v>0.99994025046365198</v>
      </c>
      <c r="AY1816" s="73">
        <v>54.284873103311</v>
      </c>
      <c r="AZ1816">
        <v>499</v>
      </c>
      <c r="BA1816">
        <v>0.99742339450444195</v>
      </c>
      <c r="BB1816">
        <v>480</v>
      </c>
      <c r="BC1816">
        <v>0.85900180016523697</v>
      </c>
      <c r="BD1816">
        <v>20</v>
      </c>
      <c r="BE1816">
        <v>0.13556163804329399</v>
      </c>
      <c r="BF1816">
        <v>56.560282002804001</v>
      </c>
      <c r="BG1816">
        <v>63.995402165009999</v>
      </c>
      <c r="BH1816">
        <v>54.284873103311</v>
      </c>
      <c r="BI1816">
        <v>52.793891226896001</v>
      </c>
    </row>
    <row r="1817" spans="1:61" x14ac:dyDescent="0.25">
      <c r="A1817" s="10" t="str">
        <f>VLOOKUP(D1817,'Index-Relations'!E:F,2,FALSE)</f>
        <v>BM</v>
      </c>
      <c r="B1817" t="s">
        <v>3450</v>
      </c>
      <c r="C1817" s="53" t="s">
        <v>2762</v>
      </c>
      <c r="D1817" s="59" t="s">
        <v>3260</v>
      </c>
      <c r="E1817" s="59" t="s">
        <v>5233</v>
      </c>
      <c r="F1817" t="s">
        <v>685</v>
      </c>
      <c r="G1817" t="s">
        <v>487</v>
      </c>
      <c r="H1817" t="s">
        <v>686</v>
      </c>
      <c r="I1817" s="52">
        <v>45597</v>
      </c>
      <c r="J1817" t="s">
        <v>2457</v>
      </c>
      <c r="K1817">
        <v>503</v>
      </c>
      <c r="L1817" s="73">
        <v>56.979588025391998</v>
      </c>
      <c r="M1817">
        <v>499</v>
      </c>
      <c r="N1817">
        <v>0.99747282033089701</v>
      </c>
      <c r="O1817" s="73">
        <v>64.261388654689</v>
      </c>
      <c r="P1817">
        <v>499</v>
      </c>
      <c r="Q1817">
        <v>0.99747282033089701</v>
      </c>
      <c r="R1817">
        <v>497</v>
      </c>
      <c r="S1817">
        <v>0.99573543610501003</v>
      </c>
      <c r="T1817">
        <v>32.4904625932177</v>
      </c>
      <c r="U1817">
        <v>0.61716545582841198</v>
      </c>
      <c r="V1817">
        <v>336</v>
      </c>
      <c r="W1817">
        <v>9.9065637417654298E-2</v>
      </c>
      <c r="X1817">
        <v>52</v>
      </c>
      <c r="Y1817">
        <v>498</v>
      </c>
      <c r="Z1817">
        <v>0.99656240247242001</v>
      </c>
      <c r="AA1817">
        <v>25.248713714029801</v>
      </c>
      <c r="AB1817">
        <v>432</v>
      </c>
      <c r="AC1817">
        <v>0.93715361314234902</v>
      </c>
      <c r="AD1817">
        <v>66</v>
      </c>
      <c r="AE1817">
        <v>5.9408789330071002E-2</v>
      </c>
      <c r="AF1817">
        <v>5</v>
      </c>
      <c r="AG1817">
        <v>3.4375975275793302E-3</v>
      </c>
      <c r="AH1817">
        <v>5.6250661201354196E-3</v>
      </c>
      <c r="AI1817">
        <v>27</v>
      </c>
      <c r="AJ1817" s="73">
        <v>53.312698727196</v>
      </c>
      <c r="AK1817">
        <v>499</v>
      </c>
      <c r="AL1817">
        <v>0.99747282033089701</v>
      </c>
      <c r="AM1817">
        <v>1.10553645280072E-2</v>
      </c>
      <c r="AN1817">
        <v>4</v>
      </c>
      <c r="AO1817">
        <v>5.7381368782410298E-3</v>
      </c>
      <c r="AP1817">
        <v>2</v>
      </c>
      <c r="AQ1817">
        <v>502</v>
      </c>
      <c r="AR1817">
        <v>0.99992279944034002</v>
      </c>
      <c r="AS1817">
        <v>1.6098799686487201E-2</v>
      </c>
      <c r="AT1817">
        <v>11</v>
      </c>
      <c r="AU1817">
        <v>6.4584371391153E-3</v>
      </c>
      <c r="AV1817">
        <v>3</v>
      </c>
      <c r="AW1817">
        <v>502</v>
      </c>
      <c r="AX1817">
        <v>0.99992279944034002</v>
      </c>
      <c r="AY1817" s="73">
        <v>54.677775525104899</v>
      </c>
      <c r="AZ1817">
        <v>499</v>
      </c>
      <c r="BA1817">
        <v>0.99747282033089701</v>
      </c>
      <c r="BB1817">
        <v>478</v>
      </c>
      <c r="BC1817">
        <v>0.85978843765167401</v>
      </c>
      <c r="BD1817">
        <v>22</v>
      </c>
      <c r="BE1817">
        <v>0.13439622491042399</v>
      </c>
      <c r="BF1817">
        <v>56.979588025391998</v>
      </c>
      <c r="BG1817">
        <v>64.261388654689</v>
      </c>
      <c r="BH1817">
        <v>54.677775525104899</v>
      </c>
      <c r="BI1817">
        <v>53.312698727196</v>
      </c>
    </row>
    <row r="1818" spans="1:61" x14ac:dyDescent="0.25">
      <c r="A1818" s="10" t="str">
        <f>VLOOKUP(D1818,'Index-Relations'!E:F,2,FALSE)</f>
        <v>BM</v>
      </c>
      <c r="B1818" t="s">
        <v>3450</v>
      </c>
      <c r="C1818" s="53" t="s">
        <v>2763</v>
      </c>
      <c r="D1818" s="59" t="s">
        <v>3260</v>
      </c>
      <c r="E1818" s="59" t="s">
        <v>5234</v>
      </c>
      <c r="F1818" t="s">
        <v>685</v>
      </c>
      <c r="G1818" t="s">
        <v>487</v>
      </c>
      <c r="H1818" t="s">
        <v>686</v>
      </c>
      <c r="I1818" s="52">
        <v>45566</v>
      </c>
      <c r="J1818" t="s">
        <v>2457</v>
      </c>
      <c r="K1818">
        <v>503</v>
      </c>
      <c r="L1818" s="73">
        <v>56.965292757207898</v>
      </c>
      <c r="M1818">
        <v>499</v>
      </c>
      <c r="N1818">
        <v>0.99771260441459397</v>
      </c>
      <c r="O1818" s="73">
        <v>64.322961125937994</v>
      </c>
      <c r="P1818">
        <v>499</v>
      </c>
      <c r="Q1818">
        <v>0.99771260441459397</v>
      </c>
      <c r="R1818">
        <v>497</v>
      </c>
      <c r="S1818">
        <v>0.99592272790305503</v>
      </c>
      <c r="T1818">
        <v>32.791040970380799</v>
      </c>
      <c r="U1818">
        <v>0.61676692025410296</v>
      </c>
      <c r="V1818">
        <v>334</v>
      </c>
      <c r="W1818">
        <v>0.100551531641352</v>
      </c>
      <c r="X1818">
        <v>52</v>
      </c>
      <c r="Y1818">
        <v>498</v>
      </c>
      <c r="Z1818">
        <v>0.99680287896054298</v>
      </c>
      <c r="AA1818">
        <v>25.563666649151202</v>
      </c>
      <c r="AB1818">
        <v>445</v>
      </c>
      <c r="AC1818">
        <v>0.95426248898716504</v>
      </c>
      <c r="AD1818">
        <v>53</v>
      </c>
      <c r="AE1818">
        <v>4.2540389973379403E-2</v>
      </c>
      <c r="AF1818">
        <v>5</v>
      </c>
      <c r="AG1818">
        <v>3.1971210394554001E-3</v>
      </c>
      <c r="AH1818">
        <v>5.3298210003799498E-3</v>
      </c>
      <c r="AI1818">
        <v>27</v>
      </c>
      <c r="AJ1818" s="73">
        <v>53.204832110652902</v>
      </c>
      <c r="AK1818">
        <v>499</v>
      </c>
      <c r="AL1818">
        <v>0.99771260441459397</v>
      </c>
      <c r="AM1818">
        <v>1.11857651147658E-2</v>
      </c>
      <c r="AN1818">
        <v>4</v>
      </c>
      <c r="AO1818">
        <v>5.8566110241412899E-3</v>
      </c>
      <c r="AP1818">
        <v>2</v>
      </c>
      <c r="AQ1818">
        <v>502</v>
      </c>
      <c r="AR1818">
        <v>0.99991707085195602</v>
      </c>
      <c r="AS1818">
        <v>1.5807959893647298E-2</v>
      </c>
      <c r="AT1818">
        <v>11</v>
      </c>
      <c r="AU1818">
        <v>5.9335427227867202E-3</v>
      </c>
      <c r="AV1818">
        <v>3</v>
      </c>
      <c r="AW1818">
        <v>502</v>
      </c>
      <c r="AX1818">
        <v>0.99991707085195602</v>
      </c>
      <c r="AY1818" s="73">
        <v>54.634049605237998</v>
      </c>
      <c r="AZ1818">
        <v>499</v>
      </c>
      <c r="BA1818">
        <v>0.99771260441459397</v>
      </c>
      <c r="BB1818">
        <v>478</v>
      </c>
      <c r="BC1818">
        <v>0.85957403756289097</v>
      </c>
      <c r="BD1818">
        <v>22</v>
      </c>
      <c r="BE1818">
        <v>0.13448642226492299</v>
      </c>
      <c r="BF1818">
        <v>56.965292757207898</v>
      </c>
      <c r="BG1818">
        <v>64.322961125937994</v>
      </c>
      <c r="BH1818">
        <v>54.634049605237998</v>
      </c>
      <c r="BI1818">
        <v>53.204832110652902</v>
      </c>
    </row>
    <row r="1819" spans="1:61" x14ac:dyDescent="0.25">
      <c r="A1819" s="10" t="str">
        <f>VLOOKUP(D1819,'Index-Relations'!E:F,2,FALSE)</f>
        <v>BM</v>
      </c>
      <c r="B1819" t="s">
        <v>3450</v>
      </c>
      <c r="C1819" s="53" t="s">
        <v>2764</v>
      </c>
      <c r="D1819" s="59" t="s">
        <v>3260</v>
      </c>
      <c r="E1819" s="59" t="s">
        <v>5235</v>
      </c>
      <c r="F1819" t="s">
        <v>685</v>
      </c>
      <c r="G1819" t="s">
        <v>487</v>
      </c>
      <c r="H1819" t="s">
        <v>686</v>
      </c>
      <c r="I1819" s="52">
        <v>45538</v>
      </c>
      <c r="J1819" t="s">
        <v>2457</v>
      </c>
      <c r="K1819">
        <v>503</v>
      </c>
      <c r="L1819" s="73">
        <v>57.5823795236699</v>
      </c>
      <c r="M1819">
        <v>500</v>
      </c>
      <c r="N1819">
        <v>0.99813126413688902</v>
      </c>
      <c r="O1819" s="73">
        <v>64.4124348671359</v>
      </c>
      <c r="P1819">
        <v>500</v>
      </c>
      <c r="Q1819">
        <v>0.99813126413688902</v>
      </c>
      <c r="R1819">
        <v>498</v>
      </c>
      <c r="S1819">
        <v>0.99648623163379102</v>
      </c>
      <c r="T1819">
        <v>32.712645535515101</v>
      </c>
      <c r="U1819">
        <v>0.62698052239925905</v>
      </c>
      <c r="V1819">
        <v>337</v>
      </c>
      <c r="W1819">
        <v>0.10692934676401</v>
      </c>
      <c r="X1819">
        <v>52</v>
      </c>
      <c r="Y1819">
        <v>499</v>
      </c>
      <c r="Z1819">
        <v>0.99724526479826203</v>
      </c>
      <c r="AA1819">
        <v>25.917556668823298</v>
      </c>
      <c r="AB1819">
        <v>461</v>
      </c>
      <c r="AC1819">
        <v>0.96742620485674302</v>
      </c>
      <c r="AD1819">
        <v>51</v>
      </c>
      <c r="AE1819">
        <v>3.8554886214488097E-2</v>
      </c>
      <c r="AF1819">
        <v>-9</v>
      </c>
      <c r="AG1819">
        <v>0</v>
      </c>
      <c r="AH1819">
        <v>4.9541479207052697E-3</v>
      </c>
      <c r="AI1819">
        <v>28</v>
      </c>
      <c r="AJ1819" s="73">
        <v>53.948324996382901</v>
      </c>
      <c r="AK1819">
        <v>500</v>
      </c>
      <c r="AL1819">
        <v>0.99813126413688902</v>
      </c>
      <c r="AM1819">
        <v>1.1615724604305201E-2</v>
      </c>
      <c r="AN1819">
        <v>4</v>
      </c>
      <c r="AO1819">
        <v>6.01406143358044E-3</v>
      </c>
      <c r="AP1819">
        <v>2</v>
      </c>
      <c r="AQ1819">
        <v>503</v>
      </c>
      <c r="AR1819">
        <v>1</v>
      </c>
      <c r="AS1819">
        <v>1.6348537724919902E-2</v>
      </c>
      <c r="AT1819">
        <v>11</v>
      </c>
      <c r="AU1819">
        <v>6.2410037436357703E-3</v>
      </c>
      <c r="AV1819">
        <v>3</v>
      </c>
      <c r="AW1819">
        <v>503</v>
      </c>
      <c r="AX1819">
        <v>1</v>
      </c>
      <c r="AY1819" s="73">
        <v>55.369211229739904</v>
      </c>
      <c r="AZ1819">
        <v>500</v>
      </c>
      <c r="BA1819">
        <v>0.99813126413688902</v>
      </c>
      <c r="BB1819">
        <v>479</v>
      </c>
      <c r="BC1819">
        <v>0.86332246571799098</v>
      </c>
      <c r="BD1819">
        <v>22</v>
      </c>
      <c r="BE1819">
        <v>0.130663472848428</v>
      </c>
      <c r="BF1819">
        <v>57.5823795236699</v>
      </c>
      <c r="BG1819">
        <v>64.4124348671359</v>
      </c>
      <c r="BH1819">
        <v>55.369211229739904</v>
      </c>
      <c r="BI1819">
        <v>53.948324996382901</v>
      </c>
    </row>
    <row r="1820" spans="1:61" x14ac:dyDescent="0.25">
      <c r="A1820" s="10" t="str">
        <f>VLOOKUP(D1820,'Index-Relations'!E:F,2,FALSE)</f>
        <v>BM</v>
      </c>
      <c r="B1820" t="s">
        <v>3450</v>
      </c>
      <c r="C1820" s="53" t="s">
        <v>3350</v>
      </c>
      <c r="D1820" s="59" t="s">
        <v>3260</v>
      </c>
      <c r="E1820" s="59" t="s">
        <v>5236</v>
      </c>
      <c r="F1820" t="s">
        <v>685</v>
      </c>
      <c r="G1820" t="s">
        <v>487</v>
      </c>
      <c r="H1820" t="s">
        <v>686</v>
      </c>
      <c r="I1820" s="52">
        <v>45505</v>
      </c>
      <c r="J1820" t="s">
        <v>2457</v>
      </c>
      <c r="K1820">
        <v>503</v>
      </c>
      <c r="L1820" s="73">
        <v>57.9009918697489</v>
      </c>
      <c r="M1820">
        <v>500</v>
      </c>
      <c r="N1820">
        <v>0.99826646637540595</v>
      </c>
      <c r="O1820" s="73">
        <v>64.392980749106997</v>
      </c>
      <c r="P1820">
        <v>500</v>
      </c>
      <c r="Q1820">
        <v>0.99826646637540595</v>
      </c>
      <c r="R1820">
        <v>498</v>
      </c>
      <c r="S1820">
        <v>0.99672844451861198</v>
      </c>
      <c r="T1820">
        <v>32.696360574877701</v>
      </c>
      <c r="U1820">
        <v>0.63048773554998006</v>
      </c>
      <c r="V1820">
        <v>338</v>
      </c>
      <c r="W1820">
        <v>0.115846027695317</v>
      </c>
      <c r="X1820">
        <v>53</v>
      </c>
      <c r="Y1820">
        <v>499</v>
      </c>
      <c r="Z1820">
        <v>0.99750307828204898</v>
      </c>
      <c r="AA1820">
        <v>30.2251523459501</v>
      </c>
      <c r="AB1820">
        <v>455</v>
      </c>
      <c r="AC1820">
        <v>0.96530016851640299</v>
      </c>
      <c r="AD1820">
        <v>44</v>
      </c>
      <c r="AE1820">
        <v>3.2202909765645597E-2</v>
      </c>
      <c r="AF1820">
        <v>4</v>
      </c>
      <c r="AG1820">
        <v>2.4969217179506399E-3</v>
      </c>
      <c r="AH1820">
        <v>4.79116638742739E-3</v>
      </c>
      <c r="AI1820">
        <v>29</v>
      </c>
      <c r="AJ1820" s="73">
        <v>54.195664099698902</v>
      </c>
      <c r="AK1820">
        <v>500</v>
      </c>
      <c r="AL1820">
        <v>0.99826646637540595</v>
      </c>
      <c r="AM1820">
        <v>1.13084640820346E-2</v>
      </c>
      <c r="AN1820">
        <v>4</v>
      </c>
      <c r="AO1820">
        <v>5.8632089118890703E-3</v>
      </c>
      <c r="AP1820">
        <v>2</v>
      </c>
      <c r="AQ1820">
        <v>502</v>
      </c>
      <c r="AR1820">
        <v>0.99894664763138297</v>
      </c>
      <c r="AS1820">
        <v>1.6390595348777098E-2</v>
      </c>
      <c r="AT1820">
        <v>11</v>
      </c>
      <c r="AU1820">
        <v>5.9372178535402401E-3</v>
      </c>
      <c r="AV1820">
        <v>3</v>
      </c>
      <c r="AW1820">
        <v>502</v>
      </c>
      <c r="AX1820">
        <v>0.99894664763138297</v>
      </c>
      <c r="AY1820" s="73">
        <v>55.917158517407998</v>
      </c>
      <c r="AZ1820">
        <v>500</v>
      </c>
      <c r="BA1820">
        <v>0.99826646637540595</v>
      </c>
      <c r="BB1820">
        <v>479</v>
      </c>
      <c r="BC1820">
        <v>0.861927478731774</v>
      </c>
      <c r="BD1820">
        <v>21</v>
      </c>
      <c r="BE1820">
        <v>0.13115595998771901</v>
      </c>
      <c r="BF1820">
        <v>57.9009918697489</v>
      </c>
      <c r="BG1820">
        <v>64.392980749106997</v>
      </c>
      <c r="BH1820">
        <v>55.917158517407998</v>
      </c>
      <c r="BI1820">
        <v>54.195664099698902</v>
      </c>
    </row>
    <row r="1821" spans="1:61" x14ac:dyDescent="0.25">
      <c r="A1821" s="10" t="str">
        <f>VLOOKUP(D1821,'Index-Relations'!E:F,2,FALSE)</f>
        <v>BM</v>
      </c>
      <c r="B1821" t="s">
        <v>3450</v>
      </c>
      <c r="C1821" s="53" t="s">
        <v>2765</v>
      </c>
      <c r="D1821" s="59" t="s">
        <v>3260</v>
      </c>
      <c r="E1821" s="59" t="s">
        <v>5237</v>
      </c>
      <c r="F1821" t="s">
        <v>685</v>
      </c>
      <c r="G1821" t="s">
        <v>487</v>
      </c>
      <c r="H1821" t="s">
        <v>686</v>
      </c>
      <c r="I1821" s="52">
        <v>45474</v>
      </c>
      <c r="J1821" t="s">
        <v>2457</v>
      </c>
      <c r="K1821">
        <v>503</v>
      </c>
      <c r="L1821" s="73">
        <v>58.527014876435999</v>
      </c>
      <c r="M1821">
        <v>500</v>
      </c>
      <c r="N1821">
        <v>0.99835761360500896</v>
      </c>
      <c r="O1821" s="73">
        <v>64.755011412656003</v>
      </c>
      <c r="P1821">
        <v>500</v>
      </c>
      <c r="Q1821">
        <v>0.99835761360500896</v>
      </c>
      <c r="R1821">
        <v>498</v>
      </c>
      <c r="S1821">
        <v>0.99687664608293602</v>
      </c>
      <c r="T1821">
        <v>32.245123920695903</v>
      </c>
      <c r="U1821">
        <v>0.63742305970799895</v>
      </c>
      <c r="V1821">
        <v>335</v>
      </c>
      <c r="W1821">
        <v>0.116238281316505</v>
      </c>
      <c r="X1821">
        <v>53</v>
      </c>
      <c r="Y1821">
        <v>497</v>
      </c>
      <c r="Z1821">
        <v>0.99549945490315905</v>
      </c>
      <c r="AA1821">
        <v>26.438565922148001</v>
      </c>
      <c r="AB1821">
        <v>449</v>
      </c>
      <c r="AC1821">
        <v>0.95604826928608599</v>
      </c>
      <c r="AD1821">
        <v>48</v>
      </c>
      <c r="AE1821">
        <v>3.9451185617073503E-2</v>
      </c>
      <c r="AF1821">
        <v>6</v>
      </c>
      <c r="AG1821">
        <v>4.5005450968403898E-3</v>
      </c>
      <c r="AH1821">
        <v>3.3955924276472399E-3</v>
      </c>
      <c r="AI1821">
        <v>28</v>
      </c>
      <c r="AJ1821" s="73">
        <v>54.745916866343897</v>
      </c>
      <c r="AK1821">
        <v>500</v>
      </c>
      <c r="AL1821">
        <v>0.99835761360500896</v>
      </c>
      <c r="AM1821">
        <v>1.04550881157758E-2</v>
      </c>
      <c r="AN1821">
        <v>4</v>
      </c>
      <c r="AO1821">
        <v>5.08747217452189E-3</v>
      </c>
      <c r="AP1821">
        <v>2</v>
      </c>
      <c r="AQ1821">
        <v>502</v>
      </c>
      <c r="AR1821">
        <v>0.99897453650651002</v>
      </c>
      <c r="AS1821">
        <v>1.54841688692376E-2</v>
      </c>
      <c r="AT1821">
        <v>11</v>
      </c>
      <c r="AU1821">
        <v>5.3944296943470704E-3</v>
      </c>
      <c r="AV1821">
        <v>3</v>
      </c>
      <c r="AW1821">
        <v>502</v>
      </c>
      <c r="AX1821">
        <v>0.99897453650651002</v>
      </c>
      <c r="AY1821" s="73">
        <v>56.713400707021997</v>
      </c>
      <c r="AZ1821">
        <v>500</v>
      </c>
      <c r="BA1821">
        <v>0.99835761360500896</v>
      </c>
      <c r="BB1821">
        <v>479</v>
      </c>
      <c r="BC1821">
        <v>0.86387188709682705</v>
      </c>
      <c r="BD1821">
        <v>21</v>
      </c>
      <c r="BE1821">
        <v>0.13001517723516101</v>
      </c>
      <c r="BF1821">
        <v>58.527014876435999</v>
      </c>
      <c r="BG1821">
        <v>64.755011412656003</v>
      </c>
      <c r="BH1821">
        <v>56.713400707021997</v>
      </c>
      <c r="BI1821">
        <v>54.745916866343897</v>
      </c>
    </row>
    <row r="1822" spans="1:61" x14ac:dyDescent="0.25">
      <c r="A1822" s="10" t="str">
        <f>VLOOKUP(D1822,'Index-Relations'!E:F,2,FALSE)</f>
        <v>BM</v>
      </c>
      <c r="B1822" t="s">
        <v>3450</v>
      </c>
      <c r="C1822" s="53" t="s">
        <v>2766</v>
      </c>
      <c r="D1822" s="59" t="s">
        <v>3260</v>
      </c>
      <c r="E1822" s="59" t="s">
        <v>5238</v>
      </c>
      <c r="F1822" t="s">
        <v>685</v>
      </c>
      <c r="G1822" t="s">
        <v>487</v>
      </c>
      <c r="H1822" t="s">
        <v>686</v>
      </c>
      <c r="I1822" s="52">
        <v>45446</v>
      </c>
      <c r="J1822" t="s">
        <v>2457</v>
      </c>
      <c r="K1822">
        <v>503</v>
      </c>
      <c r="L1822" s="73">
        <v>58.714886507050998</v>
      </c>
      <c r="M1822">
        <v>500</v>
      </c>
      <c r="N1822">
        <v>0.99824644967201104</v>
      </c>
      <c r="O1822" s="73">
        <v>64.661304498177998</v>
      </c>
      <c r="P1822">
        <v>500</v>
      </c>
      <c r="Q1822">
        <v>0.99824644967201104</v>
      </c>
      <c r="R1822">
        <v>498</v>
      </c>
      <c r="S1822">
        <v>0.99666648826037396</v>
      </c>
      <c r="T1822">
        <v>32.642581292503898</v>
      </c>
      <c r="U1822">
        <v>0.64425000749317096</v>
      </c>
      <c r="V1822">
        <v>336</v>
      </c>
      <c r="W1822">
        <v>0.127463054342766</v>
      </c>
      <c r="X1822">
        <v>53</v>
      </c>
      <c r="Y1822">
        <v>497</v>
      </c>
      <c r="Z1822">
        <v>0.99510011212515803</v>
      </c>
      <c r="AA1822">
        <v>28.5316709500913</v>
      </c>
      <c r="AB1822">
        <v>450</v>
      </c>
      <c r="AC1822">
        <v>0.95741696667527099</v>
      </c>
      <c r="AD1822">
        <v>47</v>
      </c>
      <c r="AE1822">
        <v>3.7683145449886601E-2</v>
      </c>
      <c r="AF1822">
        <v>6</v>
      </c>
      <c r="AG1822">
        <v>4.89988787484182E-3</v>
      </c>
      <c r="AH1822">
        <v>3.4397558525085998E-3</v>
      </c>
      <c r="AI1822">
        <v>28</v>
      </c>
      <c r="AJ1822" s="73">
        <v>54.898518862949999</v>
      </c>
      <c r="AK1822">
        <v>500</v>
      </c>
      <c r="AL1822">
        <v>0.99824644967201104</v>
      </c>
      <c r="AM1822">
        <v>1.09108118642744E-2</v>
      </c>
      <c r="AN1822">
        <v>4</v>
      </c>
      <c r="AO1822">
        <v>5.5127365730641099E-3</v>
      </c>
      <c r="AP1822">
        <v>2</v>
      </c>
      <c r="AQ1822">
        <v>502</v>
      </c>
      <c r="AR1822">
        <v>0.99891957684909105</v>
      </c>
      <c r="AS1822">
        <v>1.6220601214506102E-2</v>
      </c>
      <c r="AT1822">
        <v>11</v>
      </c>
      <c r="AU1822">
        <v>5.6625573855168801E-3</v>
      </c>
      <c r="AV1822">
        <v>3</v>
      </c>
      <c r="AW1822">
        <v>502</v>
      </c>
      <c r="AX1822">
        <v>0.99891957684909205</v>
      </c>
      <c r="AY1822" s="73">
        <v>57.138028919676998</v>
      </c>
      <c r="AZ1822">
        <v>500</v>
      </c>
      <c r="BA1822">
        <v>0.99824644967201104</v>
      </c>
      <c r="BB1822">
        <v>479</v>
      </c>
      <c r="BC1822">
        <v>0.86524303790281198</v>
      </c>
      <c r="BD1822">
        <v>21</v>
      </c>
      <c r="BE1822">
        <v>0.12816380237321501</v>
      </c>
      <c r="BF1822">
        <v>58.714886507050998</v>
      </c>
      <c r="BG1822">
        <v>64.661304498177998</v>
      </c>
      <c r="BH1822">
        <v>57.138028919676998</v>
      </c>
      <c r="BI1822">
        <v>54.898518862949999</v>
      </c>
    </row>
    <row r="1823" spans="1:61" x14ac:dyDescent="0.25">
      <c r="A1823" s="10" t="str">
        <f>VLOOKUP(D1823,'Index-Relations'!E:F,2,FALSE)</f>
        <v>BM</v>
      </c>
      <c r="B1823" t="s">
        <v>3450</v>
      </c>
      <c r="C1823" s="53" t="s">
        <v>2767</v>
      </c>
      <c r="D1823" s="59" t="s">
        <v>3260</v>
      </c>
      <c r="E1823" s="59" t="s">
        <v>5239</v>
      </c>
      <c r="F1823" t="s">
        <v>685</v>
      </c>
      <c r="G1823" t="s">
        <v>487</v>
      </c>
      <c r="H1823" t="s">
        <v>686</v>
      </c>
      <c r="I1823" s="52">
        <v>45413</v>
      </c>
      <c r="J1823" t="s">
        <v>2457</v>
      </c>
      <c r="K1823">
        <v>503</v>
      </c>
      <c r="L1823" s="73">
        <v>58.610333065069</v>
      </c>
      <c r="M1823">
        <v>500</v>
      </c>
      <c r="N1823">
        <v>0.99831064552325899</v>
      </c>
      <c r="O1823" s="73">
        <v>64.695542378712901</v>
      </c>
      <c r="P1823">
        <v>500</v>
      </c>
      <c r="Q1823">
        <v>0.99831064552325899</v>
      </c>
      <c r="R1823">
        <v>498</v>
      </c>
      <c r="S1823">
        <v>0.99677817630121601</v>
      </c>
      <c r="T1823">
        <v>32.972198544638303</v>
      </c>
      <c r="U1823">
        <v>0.64288871844553597</v>
      </c>
      <c r="V1823">
        <v>336</v>
      </c>
      <c r="W1823">
        <v>0.12579146115041001</v>
      </c>
      <c r="X1823">
        <v>54</v>
      </c>
      <c r="Y1823">
        <v>497</v>
      </c>
      <c r="Z1823">
        <v>0.99537206386322097</v>
      </c>
      <c r="AA1823">
        <v>28.079615985939402</v>
      </c>
      <c r="AB1823">
        <v>450</v>
      </c>
      <c r="AC1823">
        <v>0.95735904792945603</v>
      </c>
      <c r="AD1823">
        <v>47</v>
      </c>
      <c r="AE1823">
        <v>3.8013015933765597E-2</v>
      </c>
      <c r="AF1823">
        <v>6</v>
      </c>
      <c r="AG1823">
        <v>4.6279361367776699E-3</v>
      </c>
      <c r="AH1823">
        <v>3.2942457812239799E-3</v>
      </c>
      <c r="AI1823">
        <v>27</v>
      </c>
      <c r="AJ1823" s="73">
        <v>54.519966989175998</v>
      </c>
      <c r="AK1823">
        <v>500</v>
      </c>
      <c r="AL1823">
        <v>0.99831064552325899</v>
      </c>
      <c r="AM1823">
        <v>1.11070646222523E-2</v>
      </c>
      <c r="AN1823">
        <v>4</v>
      </c>
      <c r="AO1823">
        <v>1.0611637595467301E-2</v>
      </c>
      <c r="AP1823">
        <v>3</v>
      </c>
      <c r="AQ1823">
        <v>500</v>
      </c>
      <c r="AR1823">
        <v>0.998447007913151</v>
      </c>
      <c r="AS1823">
        <v>1.6503802495899701E-2</v>
      </c>
      <c r="AT1823">
        <v>11</v>
      </c>
      <c r="AU1823">
        <v>5.3191036112963204E-3</v>
      </c>
      <c r="AV1823">
        <v>2</v>
      </c>
      <c r="AW1823">
        <v>501</v>
      </c>
      <c r="AX1823">
        <v>0.99879706883394703</v>
      </c>
      <c r="AY1823" s="73">
        <v>57.170267370258003</v>
      </c>
      <c r="AZ1823">
        <v>500</v>
      </c>
      <c r="BA1823">
        <v>0.99831064552325899</v>
      </c>
      <c r="BB1823">
        <v>478</v>
      </c>
      <c r="BC1823">
        <v>0.87100465469385302</v>
      </c>
      <c r="BD1823">
        <v>19</v>
      </c>
      <c r="BE1823">
        <v>0.11683071562383</v>
      </c>
      <c r="BF1823">
        <v>58.610333065069</v>
      </c>
      <c r="BG1823">
        <v>64.695542378712901</v>
      </c>
      <c r="BH1823">
        <v>57.170267370258003</v>
      </c>
      <c r="BI1823">
        <v>54.519966989175998</v>
      </c>
    </row>
    <row r="1824" spans="1:61" x14ac:dyDescent="0.25">
      <c r="A1824" s="10" t="str">
        <f>VLOOKUP(D1824,'Index-Relations'!E:F,2,FALSE)</f>
        <v>BM</v>
      </c>
      <c r="B1824" t="s">
        <v>3450</v>
      </c>
      <c r="C1824" s="53" t="s">
        <v>2768</v>
      </c>
      <c r="D1824" s="59" t="s">
        <v>3260</v>
      </c>
      <c r="E1824" s="59" t="s">
        <v>5240</v>
      </c>
      <c r="F1824" t="s">
        <v>685</v>
      </c>
      <c r="G1824" t="s">
        <v>487</v>
      </c>
      <c r="H1824" t="s">
        <v>686</v>
      </c>
      <c r="I1824" s="52">
        <v>45383</v>
      </c>
      <c r="J1824" t="s">
        <v>2457</v>
      </c>
      <c r="K1824">
        <v>504</v>
      </c>
      <c r="L1824">
        <v>62.171312495254298</v>
      </c>
      <c r="M1824">
        <v>502</v>
      </c>
      <c r="N1824">
        <v>0.99955891632266003</v>
      </c>
      <c r="O1824">
        <v>69.279698891205797</v>
      </c>
      <c r="P1824">
        <v>502</v>
      </c>
      <c r="Q1824">
        <v>0.99955891632266003</v>
      </c>
      <c r="R1824">
        <v>500</v>
      </c>
      <c r="S1824">
        <v>0.99784644622877805</v>
      </c>
      <c r="T1824">
        <v>32.7971330350369</v>
      </c>
      <c r="U1824">
        <v>0.64307526461146203</v>
      </c>
      <c r="V1824">
        <v>338</v>
      </c>
      <c r="W1824">
        <v>0.12524289024143001</v>
      </c>
      <c r="X1824">
        <v>54</v>
      </c>
      <c r="Y1824">
        <v>499</v>
      </c>
      <c r="Z1824">
        <v>0.99650710129078801</v>
      </c>
      <c r="AA1824">
        <v>26.9684014976193</v>
      </c>
      <c r="AB1824">
        <v>452</v>
      </c>
      <c r="AC1824">
        <v>0.95756218811680005</v>
      </c>
      <c r="AD1824">
        <v>47</v>
      </c>
      <c r="AE1824">
        <v>3.8944913173988599E-2</v>
      </c>
      <c r="AF1824">
        <v>5</v>
      </c>
      <c r="AG1824">
        <v>3.49289870921037E-3</v>
      </c>
      <c r="AH1824">
        <v>3.1823434958034502E-3</v>
      </c>
      <c r="AI1824">
        <v>27</v>
      </c>
      <c r="AJ1824">
        <v>56.455788353217599</v>
      </c>
      <c r="AK1824">
        <v>502</v>
      </c>
      <c r="AL1824">
        <v>0.99955891632266003</v>
      </c>
      <c r="AM1824">
        <v>1.15283874915668E-2</v>
      </c>
      <c r="AN1824">
        <v>4</v>
      </c>
      <c r="AO1824">
        <v>9.8871384187314195E-3</v>
      </c>
      <c r="AP1824">
        <v>3</v>
      </c>
      <c r="AQ1824">
        <v>502</v>
      </c>
      <c r="AR1824">
        <v>0.99966209011815399</v>
      </c>
      <c r="AS1824">
        <v>1.6174051309339799E-2</v>
      </c>
      <c r="AT1824">
        <v>11</v>
      </c>
      <c r="AU1824">
        <v>4.9718786215691702E-3</v>
      </c>
      <c r="AV1824">
        <v>2</v>
      </c>
      <c r="AW1824">
        <v>503</v>
      </c>
      <c r="AX1824">
        <v>0.999999999999999</v>
      </c>
      <c r="AY1824">
        <v>60.917049808647597</v>
      </c>
      <c r="AZ1824">
        <v>502</v>
      </c>
      <c r="BA1824">
        <v>0.99955891632266003</v>
      </c>
      <c r="BB1824">
        <v>480</v>
      </c>
      <c r="BC1824">
        <v>0.87149955602258999</v>
      </c>
      <c r="BD1824">
        <v>19</v>
      </c>
      <c r="BE1824">
        <v>0.118275395676832</v>
      </c>
      <c r="BF1824">
        <v>59.161580113658999</v>
      </c>
      <c r="BG1824">
        <v>64.964489638619995</v>
      </c>
      <c r="BH1824">
        <v>58.300540637952899</v>
      </c>
      <c r="BI1824">
        <v>54.541032866391902</v>
      </c>
    </row>
    <row r="1825" spans="1:61" x14ac:dyDescent="0.25">
      <c r="A1825" s="10" t="str">
        <f>VLOOKUP(D1825,'Index-Relations'!E:F,2,FALSE)</f>
        <v>BM</v>
      </c>
      <c r="B1825" t="s">
        <v>3450</v>
      </c>
      <c r="C1825" s="53" t="s">
        <v>2769</v>
      </c>
      <c r="D1825" s="59" t="s">
        <v>3260</v>
      </c>
      <c r="E1825" s="59" t="s">
        <v>5241</v>
      </c>
      <c r="F1825" t="s">
        <v>685</v>
      </c>
      <c r="G1825" t="s">
        <v>487</v>
      </c>
      <c r="H1825" t="s">
        <v>686</v>
      </c>
      <c r="I1825" s="52">
        <v>45352</v>
      </c>
      <c r="J1825" t="s">
        <v>2457</v>
      </c>
      <c r="K1825">
        <v>503</v>
      </c>
      <c r="L1825">
        <v>62.829868042686698</v>
      </c>
      <c r="M1825">
        <v>500</v>
      </c>
      <c r="N1825">
        <v>0.99792746431653301</v>
      </c>
      <c r="O1825">
        <v>69.970481118099002</v>
      </c>
      <c r="P1825">
        <v>500</v>
      </c>
      <c r="Q1825">
        <v>0.99792746431653301</v>
      </c>
      <c r="R1825">
        <v>500</v>
      </c>
      <c r="S1825">
        <v>0.99792746431653201</v>
      </c>
      <c r="T1825">
        <v>32.882244699690297</v>
      </c>
      <c r="U1825">
        <v>0.62835958047710105</v>
      </c>
      <c r="V1825">
        <v>333</v>
      </c>
      <c r="W1825">
        <v>0.119634829451711</v>
      </c>
      <c r="X1825">
        <v>53</v>
      </c>
      <c r="Y1825">
        <v>499</v>
      </c>
      <c r="Z1825">
        <v>0.99667016267640796</v>
      </c>
      <c r="AA1825">
        <v>27.1440327771477</v>
      </c>
      <c r="AB1825">
        <v>452</v>
      </c>
      <c r="AC1825">
        <v>0.958318599447471</v>
      </c>
      <c r="AD1825">
        <v>47</v>
      </c>
      <c r="AE1825">
        <v>3.8351563228936202E-2</v>
      </c>
      <c r="AF1825">
        <v>4</v>
      </c>
      <c r="AG1825">
        <v>3.3298373235924098E-3</v>
      </c>
      <c r="AH1825">
        <v>1.24709192037563E-3</v>
      </c>
      <c r="AI1825">
        <v>24</v>
      </c>
      <c r="AJ1825">
        <v>57.503022494608601</v>
      </c>
      <c r="AK1825">
        <v>500</v>
      </c>
      <c r="AL1825">
        <v>0.99792746431653301</v>
      </c>
      <c r="AM1825">
        <v>1.1795497781680601E-2</v>
      </c>
      <c r="AN1825">
        <v>4</v>
      </c>
      <c r="AO1825">
        <v>9.9410756222986802E-3</v>
      </c>
      <c r="AP1825">
        <v>3</v>
      </c>
      <c r="AQ1825">
        <v>503</v>
      </c>
      <c r="AR1825">
        <v>0.999999999999999</v>
      </c>
      <c r="AS1825">
        <v>1.64245739050446E-2</v>
      </c>
      <c r="AT1825">
        <v>11</v>
      </c>
      <c r="AU1825">
        <v>4.95466107326139E-3</v>
      </c>
      <c r="AV1825">
        <v>2</v>
      </c>
      <c r="AW1825">
        <v>503</v>
      </c>
      <c r="AX1825">
        <v>0.999999999999999</v>
      </c>
      <c r="AY1825">
        <v>60.898600780279203</v>
      </c>
      <c r="AZ1825">
        <v>500</v>
      </c>
      <c r="BA1825">
        <v>0.99792746431653301</v>
      </c>
      <c r="BB1825">
        <v>481</v>
      </c>
      <c r="BC1825">
        <v>0.868003174708045</v>
      </c>
      <c r="BD1825">
        <v>19</v>
      </c>
      <c r="BE1825">
        <v>0.122055749669656</v>
      </c>
      <c r="BF1825">
        <v>59.725008031001899</v>
      </c>
      <c r="BG1825">
        <v>65.544401566740007</v>
      </c>
      <c r="BH1825">
        <v>58.260816400057003</v>
      </c>
      <c r="BI1825">
        <v>55.470393270966902</v>
      </c>
    </row>
    <row r="1826" spans="1:61" x14ac:dyDescent="0.25">
      <c r="A1826" s="10" t="str">
        <f>VLOOKUP(D1826,'Index-Relations'!E:F,2,FALSE)</f>
        <v>BM</v>
      </c>
      <c r="B1826" t="s">
        <v>3450</v>
      </c>
      <c r="C1826" s="53" t="s">
        <v>2770</v>
      </c>
      <c r="D1826" s="59" t="s">
        <v>3260</v>
      </c>
      <c r="E1826" s="59" t="s">
        <v>5242</v>
      </c>
      <c r="F1826" t="s">
        <v>685</v>
      </c>
      <c r="G1826" t="s">
        <v>487</v>
      </c>
      <c r="H1826" t="s">
        <v>686</v>
      </c>
      <c r="I1826" s="52">
        <v>45323</v>
      </c>
      <c r="J1826" t="s">
        <v>2457</v>
      </c>
      <c r="K1826">
        <v>503</v>
      </c>
      <c r="L1826">
        <v>63.707211142942</v>
      </c>
      <c r="M1826">
        <v>500</v>
      </c>
      <c r="N1826">
        <v>0.99800126566799396</v>
      </c>
      <c r="O1826">
        <v>70.477528870959006</v>
      </c>
      <c r="P1826">
        <v>500</v>
      </c>
      <c r="Q1826">
        <v>0.99800126566799396</v>
      </c>
      <c r="R1826">
        <v>500</v>
      </c>
      <c r="S1826">
        <v>0.99800126566799396</v>
      </c>
      <c r="T1826">
        <v>33.18628593815</v>
      </c>
      <c r="U1826">
        <v>0.62093772158752303</v>
      </c>
      <c r="V1826">
        <v>332</v>
      </c>
      <c r="W1826">
        <v>0.11833423319493901</v>
      </c>
      <c r="X1826">
        <v>52</v>
      </c>
      <c r="Y1826">
        <v>499</v>
      </c>
      <c r="Z1826">
        <v>0.99704347945860305</v>
      </c>
      <c r="AA1826">
        <v>28.2089230286605</v>
      </c>
      <c r="AB1826">
        <v>449</v>
      </c>
      <c r="AC1826">
        <v>0.95311425287956597</v>
      </c>
      <c r="AD1826">
        <v>50</v>
      </c>
      <c r="AE1826">
        <v>4.3929226579036702E-2</v>
      </c>
      <c r="AF1826">
        <v>4</v>
      </c>
      <c r="AG1826">
        <v>2.9565205413964999E-3</v>
      </c>
      <c r="AH1826">
        <v>1.1610560536423899E-3</v>
      </c>
      <c r="AI1826">
        <v>23</v>
      </c>
      <c r="AJ1826">
        <v>58.4535741782461</v>
      </c>
      <c r="AK1826">
        <v>500</v>
      </c>
      <c r="AL1826">
        <v>0.99800126566799396</v>
      </c>
      <c r="AM1826">
        <v>1.22215553301286E-2</v>
      </c>
      <c r="AN1826">
        <v>4</v>
      </c>
      <c r="AO1826">
        <v>1.0030849426002599E-2</v>
      </c>
      <c r="AP1826">
        <v>3</v>
      </c>
      <c r="AQ1826">
        <v>503</v>
      </c>
      <c r="AR1826">
        <v>0.999999999999999</v>
      </c>
      <c r="AS1826">
        <v>1.7233523038063501E-2</v>
      </c>
      <c r="AT1826">
        <v>11</v>
      </c>
      <c r="AU1826">
        <v>5.2110146905418398E-3</v>
      </c>
      <c r="AV1826">
        <v>2</v>
      </c>
      <c r="AW1826">
        <v>503</v>
      </c>
      <c r="AX1826">
        <v>1</v>
      </c>
      <c r="AY1826">
        <v>61.560193601623098</v>
      </c>
      <c r="AZ1826">
        <v>500</v>
      </c>
      <c r="BA1826">
        <v>0.99800126566799396</v>
      </c>
      <c r="BB1826">
        <v>479</v>
      </c>
      <c r="BC1826">
        <v>0.87339453635900699</v>
      </c>
      <c r="BD1826">
        <v>21</v>
      </c>
      <c r="BE1826">
        <v>0.11657461421499</v>
      </c>
      <c r="BF1826">
        <v>60.489345298864002</v>
      </c>
      <c r="BG1826">
        <v>65.898163844163903</v>
      </c>
      <c r="BH1826">
        <v>58.727323758030998</v>
      </c>
      <c r="BI1826">
        <v>56.238336643708998</v>
      </c>
    </row>
    <row r="1827" spans="1:61" x14ac:dyDescent="0.25">
      <c r="A1827" s="10" t="str">
        <f>VLOOKUP(D1827,'Index-Relations'!E:F,2,FALSE)</f>
        <v>BM</v>
      </c>
      <c r="B1827" t="s">
        <v>3450</v>
      </c>
      <c r="C1827" s="53" t="s">
        <v>2760</v>
      </c>
      <c r="D1827" s="59" t="s">
        <v>2817</v>
      </c>
      <c r="E1827" s="59" t="s">
        <v>5243</v>
      </c>
      <c r="F1827" t="s">
        <v>688</v>
      </c>
      <c r="G1827" t="s">
        <v>687</v>
      </c>
      <c r="H1827" t="s">
        <v>689</v>
      </c>
      <c r="I1827" s="52">
        <v>45659</v>
      </c>
      <c r="J1827" t="s">
        <v>2457</v>
      </c>
      <c r="K1827">
        <v>691</v>
      </c>
      <c r="L1827" s="73">
        <v>58.562851150198902</v>
      </c>
      <c r="M1827">
        <v>684</v>
      </c>
      <c r="N1827">
        <v>0.99749197017371105</v>
      </c>
      <c r="O1827" s="73">
        <v>65.687249315011996</v>
      </c>
      <c r="P1827">
        <v>684</v>
      </c>
      <c r="Q1827">
        <v>0.99749197017371105</v>
      </c>
      <c r="R1827">
        <v>677</v>
      </c>
      <c r="S1827">
        <v>0.99449443586354602</v>
      </c>
      <c r="T1827">
        <v>32.704525993941999</v>
      </c>
      <c r="U1827">
        <v>0.629429301073957</v>
      </c>
      <c r="V1827">
        <v>465</v>
      </c>
      <c r="W1827">
        <v>0.100408276471195</v>
      </c>
      <c r="X1827">
        <v>74</v>
      </c>
      <c r="Y1827">
        <v>683</v>
      </c>
      <c r="Z1827">
        <v>0.99674574011971895</v>
      </c>
      <c r="AA1827">
        <v>28.950810516250701</v>
      </c>
      <c r="AB1827">
        <v>594</v>
      </c>
      <c r="AC1827">
        <v>0.93826693633078295</v>
      </c>
      <c r="AD1827">
        <v>89</v>
      </c>
      <c r="AE1827">
        <v>5.8478803788934698E-2</v>
      </c>
      <c r="AF1827">
        <v>8</v>
      </c>
      <c r="AG1827">
        <v>3.2542598802815402E-3</v>
      </c>
      <c r="AH1827">
        <v>6.8418537088177503E-3</v>
      </c>
      <c r="AI1827">
        <v>49</v>
      </c>
      <c r="AJ1827" s="73">
        <v>54.861121738385002</v>
      </c>
      <c r="AK1827">
        <v>684</v>
      </c>
      <c r="AL1827">
        <v>0.99749197017371105</v>
      </c>
      <c r="AM1827">
        <v>1.04560167904239E-2</v>
      </c>
      <c r="AN1827">
        <v>7</v>
      </c>
      <c r="AO1827">
        <v>4.6768021027074396E-3</v>
      </c>
      <c r="AP1827">
        <v>2</v>
      </c>
      <c r="AQ1827">
        <v>691</v>
      </c>
      <c r="AR1827">
        <v>0.999999999999999</v>
      </c>
      <c r="AS1827">
        <v>1.7538726213373001E-2</v>
      </c>
      <c r="AT1827">
        <v>15</v>
      </c>
      <c r="AU1827">
        <v>5.2199103471140904E-3</v>
      </c>
      <c r="AV1827">
        <v>3</v>
      </c>
      <c r="AW1827">
        <v>691</v>
      </c>
      <c r="AX1827">
        <v>0.999999999999999</v>
      </c>
      <c r="AY1827" s="73">
        <v>56.122252490480001</v>
      </c>
      <c r="AZ1827">
        <v>684</v>
      </c>
      <c r="BA1827">
        <v>0.99749197017371105</v>
      </c>
      <c r="BB1827">
        <v>660</v>
      </c>
      <c r="BC1827">
        <v>0.85915867873937501</v>
      </c>
      <c r="BD1827">
        <v>29</v>
      </c>
      <c r="BE1827">
        <v>0.136164519157917</v>
      </c>
      <c r="BF1827">
        <v>58.562851150198902</v>
      </c>
      <c r="BG1827">
        <v>65.687249315011996</v>
      </c>
      <c r="BH1827">
        <v>56.122252490480001</v>
      </c>
      <c r="BI1827">
        <v>54.861121738385002</v>
      </c>
    </row>
    <row r="1828" spans="1:61" x14ac:dyDescent="0.25">
      <c r="A1828" s="10" t="str">
        <f>VLOOKUP(D1828,'Index-Relations'!E:F,2,FALSE)</f>
        <v>BM</v>
      </c>
      <c r="B1828" t="s">
        <v>3450</v>
      </c>
      <c r="C1828" s="53" t="s">
        <v>2761</v>
      </c>
      <c r="D1828" s="59" t="s">
        <v>2817</v>
      </c>
      <c r="E1828" s="59" t="s">
        <v>5244</v>
      </c>
      <c r="F1828" t="s">
        <v>688</v>
      </c>
      <c r="G1828" t="s">
        <v>687</v>
      </c>
      <c r="H1828" t="s">
        <v>689</v>
      </c>
      <c r="I1828" s="52">
        <v>45628</v>
      </c>
      <c r="J1828" t="s">
        <v>2457</v>
      </c>
      <c r="K1828">
        <v>691</v>
      </c>
      <c r="L1828" s="73">
        <v>58.710343382412901</v>
      </c>
      <c r="M1828">
        <v>683</v>
      </c>
      <c r="N1828">
        <v>0.99744990292123603</v>
      </c>
      <c r="O1828" s="73">
        <v>65.612547397674902</v>
      </c>
      <c r="P1828">
        <v>683</v>
      </c>
      <c r="Q1828">
        <v>0.99744990292123603</v>
      </c>
      <c r="R1828">
        <v>676</v>
      </c>
      <c r="S1828">
        <v>0.99434819301067001</v>
      </c>
      <c r="T1828">
        <v>32.731257852818899</v>
      </c>
      <c r="U1828">
        <v>0.62985151438235798</v>
      </c>
      <c r="V1828">
        <v>466</v>
      </c>
      <c r="W1828">
        <v>0.10042461174054999</v>
      </c>
      <c r="X1828">
        <v>74</v>
      </c>
      <c r="Y1828">
        <v>682</v>
      </c>
      <c r="Z1828">
        <v>0.99662798149575205</v>
      </c>
      <c r="AA1828">
        <v>27.024313017749101</v>
      </c>
      <c r="AB1828">
        <v>598</v>
      </c>
      <c r="AC1828">
        <v>0.93760837058654201</v>
      </c>
      <c r="AD1828">
        <v>84</v>
      </c>
      <c r="AE1828">
        <v>5.9019610909211297E-2</v>
      </c>
      <c r="AF1828">
        <v>9</v>
      </c>
      <c r="AG1828">
        <v>3.3720185042464199E-3</v>
      </c>
      <c r="AH1828">
        <v>6.7942151885649997E-3</v>
      </c>
      <c r="AI1828">
        <v>49</v>
      </c>
      <c r="AJ1828" s="73">
        <v>55.076712115185003</v>
      </c>
      <c r="AK1828">
        <v>683</v>
      </c>
      <c r="AL1828">
        <v>0.99744990292123603</v>
      </c>
      <c r="AM1828">
        <v>1.08628297319097E-2</v>
      </c>
      <c r="AN1828">
        <v>7</v>
      </c>
      <c r="AO1828">
        <v>4.8899665512124697E-3</v>
      </c>
      <c r="AP1828">
        <v>2</v>
      </c>
      <c r="AQ1828">
        <v>690</v>
      </c>
      <c r="AR1828">
        <v>0.99994566051029299</v>
      </c>
      <c r="AS1828">
        <v>1.7644033264191498E-2</v>
      </c>
      <c r="AT1828">
        <v>15</v>
      </c>
      <c r="AU1828">
        <v>5.6611394749871598E-3</v>
      </c>
      <c r="AV1828">
        <v>3</v>
      </c>
      <c r="AW1828">
        <v>690</v>
      </c>
      <c r="AX1828">
        <v>0.99994566051029299</v>
      </c>
      <c r="AY1828" s="73">
        <v>56.4496077349079</v>
      </c>
      <c r="AZ1828">
        <v>683</v>
      </c>
      <c r="BA1828">
        <v>0.99744990292123603</v>
      </c>
      <c r="BB1828">
        <v>659</v>
      </c>
      <c r="BC1828">
        <v>0.86304096754804305</v>
      </c>
      <c r="BD1828">
        <v>29</v>
      </c>
      <c r="BE1828">
        <v>0.13201472641103701</v>
      </c>
      <c r="BF1828">
        <v>58.710343382412901</v>
      </c>
      <c r="BG1828">
        <v>65.612547397674902</v>
      </c>
      <c r="BH1828">
        <v>56.4496077349079</v>
      </c>
      <c r="BI1828">
        <v>55.076712115185003</v>
      </c>
    </row>
    <row r="1829" spans="1:61" x14ac:dyDescent="0.25">
      <c r="A1829" s="10" t="str">
        <f>VLOOKUP(D1829,'Index-Relations'!E:F,2,FALSE)</f>
        <v>BM</v>
      </c>
      <c r="B1829" t="s">
        <v>3450</v>
      </c>
      <c r="C1829" s="53" t="s">
        <v>2762</v>
      </c>
      <c r="D1829" s="59" t="s">
        <v>2817</v>
      </c>
      <c r="E1829" s="59" t="s">
        <v>5245</v>
      </c>
      <c r="F1829" t="s">
        <v>688</v>
      </c>
      <c r="G1829" t="s">
        <v>687</v>
      </c>
      <c r="H1829" t="s">
        <v>689</v>
      </c>
      <c r="I1829" s="52">
        <v>45597</v>
      </c>
      <c r="J1829" t="s">
        <v>2457</v>
      </c>
      <c r="K1829">
        <v>691</v>
      </c>
      <c r="L1829" s="73">
        <v>59.242076494444902</v>
      </c>
      <c r="M1829">
        <v>683</v>
      </c>
      <c r="N1829">
        <v>0.99750982013289102</v>
      </c>
      <c r="O1829" s="73">
        <v>65.979474485350906</v>
      </c>
      <c r="P1829">
        <v>683</v>
      </c>
      <c r="Q1829">
        <v>0.99750982013289102</v>
      </c>
      <c r="R1829">
        <v>676</v>
      </c>
      <c r="S1829">
        <v>0.99418305169158905</v>
      </c>
      <c r="T1829">
        <v>32.742102830481798</v>
      </c>
      <c r="U1829">
        <v>0.63184410470096897</v>
      </c>
      <c r="V1829">
        <v>466</v>
      </c>
      <c r="W1829">
        <v>0.100965704053067</v>
      </c>
      <c r="X1829">
        <v>75</v>
      </c>
      <c r="Y1829">
        <v>682</v>
      </c>
      <c r="Z1829">
        <v>0.99668837122100196</v>
      </c>
      <c r="AA1829">
        <v>28.508338176993501</v>
      </c>
      <c r="AB1829">
        <v>595</v>
      </c>
      <c r="AC1829">
        <v>0.93657309607942896</v>
      </c>
      <c r="AD1829">
        <v>87</v>
      </c>
      <c r="AE1829">
        <v>6.0115275141574602E-2</v>
      </c>
      <c r="AF1829">
        <v>9</v>
      </c>
      <c r="AG1829">
        <v>3.31162877899639E-3</v>
      </c>
      <c r="AH1829">
        <v>7.8541118168432393E-3</v>
      </c>
      <c r="AI1829">
        <v>48</v>
      </c>
      <c r="AJ1829" s="73">
        <v>55.706766708980901</v>
      </c>
      <c r="AK1829">
        <v>683</v>
      </c>
      <c r="AL1829">
        <v>0.99750982013289102</v>
      </c>
      <c r="AM1829">
        <v>1.1670210090842599E-2</v>
      </c>
      <c r="AN1829">
        <v>7</v>
      </c>
      <c r="AO1829">
        <v>5.1773877796969896E-3</v>
      </c>
      <c r="AP1829">
        <v>2</v>
      </c>
      <c r="AQ1829">
        <v>689</v>
      </c>
      <c r="AR1829">
        <v>0.99988217483574704</v>
      </c>
      <c r="AS1829">
        <v>1.8161435026030501E-2</v>
      </c>
      <c r="AT1829">
        <v>15</v>
      </c>
      <c r="AU1829">
        <v>5.8272979940218496E-3</v>
      </c>
      <c r="AV1829">
        <v>3</v>
      </c>
      <c r="AW1829">
        <v>689</v>
      </c>
      <c r="AX1829">
        <v>0.99988217483574704</v>
      </c>
      <c r="AY1829" s="73">
        <v>56.9468094514189</v>
      </c>
      <c r="AZ1829">
        <v>683</v>
      </c>
      <c r="BA1829">
        <v>0.99750982013289102</v>
      </c>
      <c r="BB1829">
        <v>655</v>
      </c>
      <c r="BC1829">
        <v>0.86323059105706501</v>
      </c>
      <c r="BD1829">
        <v>32</v>
      </c>
      <c r="BE1829">
        <v>0.13147419599898399</v>
      </c>
      <c r="BF1829">
        <v>59.242076494444902</v>
      </c>
      <c r="BG1829">
        <v>65.979474485350906</v>
      </c>
      <c r="BH1829">
        <v>56.9468094514189</v>
      </c>
      <c r="BI1829">
        <v>55.706766708980901</v>
      </c>
    </row>
    <row r="1830" spans="1:61" x14ac:dyDescent="0.25">
      <c r="A1830" s="10" t="str">
        <f>VLOOKUP(D1830,'Index-Relations'!E:F,2,FALSE)</f>
        <v>BM</v>
      </c>
      <c r="B1830" t="s">
        <v>3450</v>
      </c>
      <c r="C1830" s="53" t="s">
        <v>2763</v>
      </c>
      <c r="D1830" s="59" t="s">
        <v>2817</v>
      </c>
      <c r="E1830" s="59" t="s">
        <v>5246</v>
      </c>
      <c r="F1830" t="s">
        <v>688</v>
      </c>
      <c r="G1830" t="s">
        <v>687</v>
      </c>
      <c r="H1830" t="s">
        <v>689</v>
      </c>
      <c r="I1830" s="52">
        <v>45566</v>
      </c>
      <c r="J1830" t="s">
        <v>2457</v>
      </c>
      <c r="K1830">
        <v>691</v>
      </c>
      <c r="L1830" s="73">
        <v>59.343812865689998</v>
      </c>
      <c r="M1830">
        <v>683</v>
      </c>
      <c r="N1830">
        <v>0.99772473392972205</v>
      </c>
      <c r="O1830" s="73">
        <v>66.127323580430001</v>
      </c>
      <c r="P1830">
        <v>683</v>
      </c>
      <c r="Q1830">
        <v>0.99772473392972205</v>
      </c>
      <c r="R1830">
        <v>676</v>
      </c>
      <c r="S1830">
        <v>0.99435347844456401</v>
      </c>
      <c r="T1830">
        <v>33.033953455364603</v>
      </c>
      <c r="U1830">
        <v>0.63193926472231798</v>
      </c>
      <c r="V1830">
        <v>464</v>
      </c>
      <c r="W1830">
        <v>0.102318727193486</v>
      </c>
      <c r="X1830">
        <v>75</v>
      </c>
      <c r="Y1830">
        <v>682</v>
      </c>
      <c r="Z1830">
        <v>0.99690832908999705</v>
      </c>
      <c r="AA1830">
        <v>28.984362871730202</v>
      </c>
      <c r="AB1830">
        <v>609</v>
      </c>
      <c r="AC1830">
        <v>0.95198082432105202</v>
      </c>
      <c r="AD1830">
        <v>73</v>
      </c>
      <c r="AE1830">
        <v>4.4927504768944297E-2</v>
      </c>
      <c r="AF1830">
        <v>9</v>
      </c>
      <c r="AG1830">
        <v>3.0916709100029601E-3</v>
      </c>
      <c r="AH1830">
        <v>6.7735986143742299E-3</v>
      </c>
      <c r="AI1830">
        <v>48</v>
      </c>
      <c r="AJ1830" s="73">
        <v>55.736612574553902</v>
      </c>
      <c r="AK1830">
        <v>683</v>
      </c>
      <c r="AL1830">
        <v>0.99772473392972205</v>
      </c>
      <c r="AM1830">
        <v>1.2007584545594901E-2</v>
      </c>
      <c r="AN1830">
        <v>7</v>
      </c>
      <c r="AO1830">
        <v>5.2558335739785302E-3</v>
      </c>
      <c r="AP1830">
        <v>2</v>
      </c>
      <c r="AQ1830">
        <v>689</v>
      </c>
      <c r="AR1830">
        <v>0.99987814749668402</v>
      </c>
      <c r="AS1830">
        <v>1.77515926342953E-2</v>
      </c>
      <c r="AT1830">
        <v>15</v>
      </c>
      <c r="AU1830">
        <v>5.3248735363351203E-3</v>
      </c>
      <c r="AV1830">
        <v>3</v>
      </c>
      <c r="AW1830">
        <v>689</v>
      </c>
      <c r="AX1830">
        <v>0.99987814749668402</v>
      </c>
      <c r="AY1830" s="73">
        <v>57.014855200722003</v>
      </c>
      <c r="AZ1830">
        <v>683</v>
      </c>
      <c r="BA1830">
        <v>0.99772473392972205</v>
      </c>
      <c r="BB1830">
        <v>655</v>
      </c>
      <c r="BC1830">
        <v>0.86283508159059896</v>
      </c>
      <c r="BD1830">
        <v>32</v>
      </c>
      <c r="BE1830">
        <v>0.13178723233210601</v>
      </c>
      <c r="BF1830">
        <v>59.343812865689998</v>
      </c>
      <c r="BG1830">
        <v>66.127323580430001</v>
      </c>
      <c r="BH1830">
        <v>57.014855200722003</v>
      </c>
      <c r="BI1830">
        <v>55.736612574553902</v>
      </c>
    </row>
    <row r="1831" spans="1:61" x14ac:dyDescent="0.25">
      <c r="A1831" s="10" t="str">
        <f>VLOOKUP(D1831,'Index-Relations'!E:F,2,FALSE)</f>
        <v>BM</v>
      </c>
      <c r="B1831" t="s">
        <v>3450</v>
      </c>
      <c r="C1831" s="53" t="s">
        <v>2764</v>
      </c>
      <c r="D1831" s="59" t="s">
        <v>2817</v>
      </c>
      <c r="E1831" s="59" t="s">
        <v>5247</v>
      </c>
      <c r="F1831" t="s">
        <v>688</v>
      </c>
      <c r="G1831" t="s">
        <v>687</v>
      </c>
      <c r="H1831" t="s">
        <v>689</v>
      </c>
      <c r="I1831" s="52">
        <v>45537</v>
      </c>
      <c r="J1831" t="s">
        <v>2457</v>
      </c>
      <c r="K1831">
        <v>714</v>
      </c>
      <c r="L1831" s="73">
        <v>59.994914567842002</v>
      </c>
      <c r="M1831">
        <v>708</v>
      </c>
      <c r="N1831">
        <v>0.99810824069735704</v>
      </c>
      <c r="O1831" s="73">
        <v>66.258859776671002</v>
      </c>
      <c r="P1831">
        <v>708</v>
      </c>
      <c r="Q1831">
        <v>0.99810824069735704</v>
      </c>
      <c r="R1831">
        <v>700</v>
      </c>
      <c r="S1831">
        <v>0.99492099864096295</v>
      </c>
      <c r="T1831">
        <v>32.9568819954821</v>
      </c>
      <c r="U1831">
        <v>0.64236607741597296</v>
      </c>
      <c r="V1831">
        <v>484</v>
      </c>
      <c r="W1831">
        <v>0.107899133910923</v>
      </c>
      <c r="X1831">
        <v>77</v>
      </c>
      <c r="Y1831">
        <v>707</v>
      </c>
      <c r="Z1831">
        <v>0.99731694118742797</v>
      </c>
      <c r="AA1831">
        <v>29.553840347491601</v>
      </c>
      <c r="AB1831">
        <v>654</v>
      </c>
      <c r="AC1831">
        <v>0.96506916199311898</v>
      </c>
      <c r="AD1831">
        <v>70</v>
      </c>
      <c r="AE1831">
        <v>4.1013066992449103E-2</v>
      </c>
      <c r="AF1831">
        <v>-10</v>
      </c>
      <c r="AG1831">
        <v>0</v>
      </c>
      <c r="AH1831">
        <v>6.4186461116597397E-3</v>
      </c>
      <c r="AI1831">
        <v>50</v>
      </c>
      <c r="AJ1831" s="73">
        <v>56.502874945572003</v>
      </c>
      <c r="AK1831">
        <v>708</v>
      </c>
      <c r="AL1831">
        <v>0.99810824069735704</v>
      </c>
      <c r="AM1831">
        <v>1.2331751494765999E-2</v>
      </c>
      <c r="AN1831">
        <v>7</v>
      </c>
      <c r="AO1831">
        <v>5.3712499068617903E-3</v>
      </c>
      <c r="AP1831">
        <v>2</v>
      </c>
      <c r="AQ1831">
        <v>712</v>
      </c>
      <c r="AR1831">
        <v>0.99989817660261304</v>
      </c>
      <c r="AS1831">
        <v>1.8309843619317302E-2</v>
      </c>
      <c r="AT1831">
        <v>15</v>
      </c>
      <c r="AU1831">
        <v>5.5739355420535803E-3</v>
      </c>
      <c r="AV1831">
        <v>3</v>
      </c>
      <c r="AW1831">
        <v>712</v>
      </c>
      <c r="AX1831">
        <v>0.99989817660261304</v>
      </c>
      <c r="AY1831" s="73">
        <v>57.825597396341898</v>
      </c>
      <c r="AZ1831">
        <v>708</v>
      </c>
      <c r="BA1831">
        <v>0.99810824069735704</v>
      </c>
      <c r="BB1831">
        <v>678</v>
      </c>
      <c r="BC1831">
        <v>0.86660653113945596</v>
      </c>
      <c r="BD1831">
        <v>32</v>
      </c>
      <c r="BE1831">
        <v>0.127920395556295</v>
      </c>
      <c r="BF1831">
        <v>59.994914567842002</v>
      </c>
      <c r="BG1831">
        <v>66.258859776671002</v>
      </c>
      <c r="BH1831">
        <v>57.825597396341898</v>
      </c>
      <c r="BI1831">
        <v>56.502874945572003</v>
      </c>
    </row>
    <row r="1832" spans="1:61" x14ac:dyDescent="0.25">
      <c r="A1832" s="10" t="str">
        <f>VLOOKUP(D1832,'Index-Relations'!E:F,2,FALSE)</f>
        <v>BM</v>
      </c>
      <c r="B1832" t="s">
        <v>3450</v>
      </c>
      <c r="C1832" s="53" t="s">
        <v>3350</v>
      </c>
      <c r="D1832" s="59" t="s">
        <v>2817</v>
      </c>
      <c r="E1832" s="59" t="s">
        <v>5248</v>
      </c>
      <c r="F1832" t="s">
        <v>688</v>
      </c>
      <c r="G1832" t="s">
        <v>687</v>
      </c>
      <c r="H1832" t="s">
        <v>689</v>
      </c>
      <c r="I1832" s="52">
        <v>45505</v>
      </c>
      <c r="J1832" t="s">
        <v>2457</v>
      </c>
      <c r="K1832">
        <v>714</v>
      </c>
      <c r="L1832" s="73">
        <v>60.244345465770998</v>
      </c>
      <c r="M1832">
        <v>708</v>
      </c>
      <c r="N1832">
        <v>0.99821690638338301</v>
      </c>
      <c r="O1832" s="73">
        <v>66.218102586578993</v>
      </c>
      <c r="P1832">
        <v>708</v>
      </c>
      <c r="Q1832">
        <v>0.99821690638338301</v>
      </c>
      <c r="R1832">
        <v>700</v>
      </c>
      <c r="S1832">
        <v>0.99515960937783998</v>
      </c>
      <c r="T1832">
        <v>32.941728486110797</v>
      </c>
      <c r="U1832">
        <v>0.64602994992255303</v>
      </c>
      <c r="V1832">
        <v>485</v>
      </c>
      <c r="W1832">
        <v>0.11555026682931301</v>
      </c>
      <c r="X1832">
        <v>78</v>
      </c>
      <c r="Y1832">
        <v>707</v>
      </c>
      <c r="Z1832">
        <v>0.99753394087405001</v>
      </c>
      <c r="AA1832">
        <v>33.607626327120101</v>
      </c>
      <c r="AB1832">
        <v>646</v>
      </c>
      <c r="AC1832">
        <v>0.96326270927769297</v>
      </c>
      <c r="AD1832">
        <v>61</v>
      </c>
      <c r="AE1832">
        <v>3.4271231596356401E-2</v>
      </c>
      <c r="AF1832">
        <v>7</v>
      </c>
      <c r="AG1832">
        <v>2.4660591259498101E-3</v>
      </c>
      <c r="AH1832">
        <v>6.2469548833840802E-3</v>
      </c>
      <c r="AI1832">
        <v>51</v>
      </c>
      <c r="AJ1832" s="73">
        <v>56.691648621164902</v>
      </c>
      <c r="AK1832">
        <v>708</v>
      </c>
      <c r="AL1832">
        <v>0.99821690638338301</v>
      </c>
      <c r="AM1832">
        <v>1.19968708062223E-2</v>
      </c>
      <c r="AN1832">
        <v>7</v>
      </c>
      <c r="AO1832">
        <v>5.2455225535716103E-3</v>
      </c>
      <c r="AP1832">
        <v>2</v>
      </c>
      <c r="AQ1832">
        <v>711</v>
      </c>
      <c r="AR1832">
        <v>0.99895484906744303</v>
      </c>
      <c r="AS1832">
        <v>1.8870665341084801E-2</v>
      </c>
      <c r="AT1832">
        <v>16</v>
      </c>
      <c r="AU1832">
        <v>5.3117346873077899E-3</v>
      </c>
      <c r="AV1832">
        <v>3</v>
      </c>
      <c r="AW1832">
        <v>711</v>
      </c>
      <c r="AX1832">
        <v>0.99895484906744303</v>
      </c>
      <c r="AY1832" s="73">
        <v>58.275849543717001</v>
      </c>
      <c r="AZ1832">
        <v>708</v>
      </c>
      <c r="BA1832">
        <v>0.99821690638338301</v>
      </c>
      <c r="BB1832">
        <v>680</v>
      </c>
      <c r="BC1832">
        <v>0.86899902147429897</v>
      </c>
      <c r="BD1832">
        <v>29</v>
      </c>
      <c r="BE1832">
        <v>0.12471030503957101</v>
      </c>
      <c r="BF1832">
        <v>60.244345465770998</v>
      </c>
      <c r="BG1832">
        <v>66.218102586578993</v>
      </c>
      <c r="BH1832">
        <v>58.275849543717001</v>
      </c>
      <c r="BI1832">
        <v>56.691648621164902</v>
      </c>
    </row>
    <row r="1833" spans="1:61" x14ac:dyDescent="0.25">
      <c r="A1833" s="10" t="str">
        <f>VLOOKUP(D1833,'Index-Relations'!E:F,2,FALSE)</f>
        <v>BM</v>
      </c>
      <c r="B1833" t="s">
        <v>3450</v>
      </c>
      <c r="C1833" s="53" t="s">
        <v>2765</v>
      </c>
      <c r="D1833" s="59" t="s">
        <v>2817</v>
      </c>
      <c r="E1833" s="59" t="s">
        <v>5249</v>
      </c>
      <c r="F1833" t="s">
        <v>688</v>
      </c>
      <c r="G1833" t="s">
        <v>687</v>
      </c>
      <c r="H1833" t="s">
        <v>689</v>
      </c>
      <c r="I1833" s="52">
        <v>45474</v>
      </c>
      <c r="J1833" t="s">
        <v>2457</v>
      </c>
      <c r="K1833">
        <v>715</v>
      </c>
      <c r="L1833" s="73">
        <v>60.874454446454997</v>
      </c>
      <c r="M1833">
        <v>709</v>
      </c>
      <c r="N1833">
        <v>0.99829170214467</v>
      </c>
      <c r="O1833" s="73">
        <v>66.568705978776904</v>
      </c>
      <c r="P1833">
        <v>709</v>
      </c>
      <c r="Q1833">
        <v>0.99829170214467</v>
      </c>
      <c r="R1833">
        <v>701</v>
      </c>
      <c r="S1833">
        <v>0.995225574304473</v>
      </c>
      <c r="T1833">
        <v>32.513468218876298</v>
      </c>
      <c r="U1833">
        <v>0.65160119964251795</v>
      </c>
      <c r="V1833">
        <v>483</v>
      </c>
      <c r="W1833">
        <v>0.115915268372579</v>
      </c>
      <c r="X1833">
        <v>79</v>
      </c>
      <c r="Y1833">
        <v>706</v>
      </c>
      <c r="Z1833">
        <v>0.99573424800899801</v>
      </c>
      <c r="AA1833">
        <v>30.393891910980201</v>
      </c>
      <c r="AB1833">
        <v>640</v>
      </c>
      <c r="AC1833">
        <v>0.95475807455070205</v>
      </c>
      <c r="AD1833">
        <v>65</v>
      </c>
      <c r="AE1833">
        <v>4.0843682252930301E-2</v>
      </c>
      <c r="AF1833">
        <v>10</v>
      </c>
      <c r="AG1833">
        <v>4.3982431963671903E-3</v>
      </c>
      <c r="AH1833">
        <v>5.0916329967111802E-3</v>
      </c>
      <c r="AI1833">
        <v>50</v>
      </c>
      <c r="AJ1833" s="73">
        <v>57.256892077678003</v>
      </c>
      <c r="AK1833">
        <v>709</v>
      </c>
      <c r="AL1833">
        <v>0.99829170214467</v>
      </c>
      <c r="AM1833">
        <v>1.12059424783164E-2</v>
      </c>
      <c r="AN1833">
        <v>7</v>
      </c>
      <c r="AO1833">
        <v>4.5522233403016499E-3</v>
      </c>
      <c r="AP1833">
        <v>2</v>
      </c>
      <c r="AQ1833">
        <v>712</v>
      </c>
      <c r="AR1833">
        <v>0.99898044199209401</v>
      </c>
      <c r="AS1833">
        <v>1.7855298467943499E-2</v>
      </c>
      <c r="AT1833">
        <v>16</v>
      </c>
      <c r="AU1833">
        <v>4.8268861076435901E-3</v>
      </c>
      <c r="AV1833">
        <v>3</v>
      </c>
      <c r="AW1833">
        <v>712</v>
      </c>
      <c r="AX1833">
        <v>0.99898044199209401</v>
      </c>
      <c r="AY1833" s="73">
        <v>59.0889190421059</v>
      </c>
      <c r="AZ1833">
        <v>709</v>
      </c>
      <c r="BA1833">
        <v>0.99829170214467</v>
      </c>
      <c r="BB1833">
        <v>681</v>
      </c>
      <c r="BC1833">
        <v>0.87091712809553801</v>
      </c>
      <c r="BD1833">
        <v>29</v>
      </c>
      <c r="BE1833">
        <v>0.12351109055625301</v>
      </c>
      <c r="BF1833">
        <v>60.874454446454997</v>
      </c>
      <c r="BG1833">
        <v>66.568705978776904</v>
      </c>
      <c r="BH1833">
        <v>59.0889190421059</v>
      </c>
      <c r="BI1833">
        <v>57.256892077678003</v>
      </c>
    </row>
    <row r="1834" spans="1:61" x14ac:dyDescent="0.25">
      <c r="A1834" s="10" t="str">
        <f>VLOOKUP(D1834,'Index-Relations'!E:F,2,FALSE)</f>
        <v>BM</v>
      </c>
      <c r="B1834" t="s">
        <v>3450</v>
      </c>
      <c r="C1834" s="53" t="s">
        <v>2766</v>
      </c>
      <c r="D1834" s="59" t="s">
        <v>2817</v>
      </c>
      <c r="E1834" s="59" t="s">
        <v>5250</v>
      </c>
      <c r="F1834" t="s">
        <v>688</v>
      </c>
      <c r="G1834" t="s">
        <v>687</v>
      </c>
      <c r="H1834" t="s">
        <v>689</v>
      </c>
      <c r="I1834" s="52">
        <v>45446</v>
      </c>
      <c r="J1834" t="s">
        <v>2457</v>
      </c>
      <c r="K1834">
        <v>715</v>
      </c>
      <c r="L1834" s="73">
        <v>61.240979194489</v>
      </c>
      <c r="M1834">
        <v>710</v>
      </c>
      <c r="N1834">
        <v>0.99822614570908397</v>
      </c>
      <c r="O1834" s="73">
        <v>66.625425611853899</v>
      </c>
      <c r="P1834">
        <v>710</v>
      </c>
      <c r="Q1834">
        <v>0.99822614570908397</v>
      </c>
      <c r="R1834">
        <v>702</v>
      </c>
      <c r="S1834">
        <v>0.99492301578806797</v>
      </c>
      <c r="T1834">
        <v>32.961060804443001</v>
      </c>
      <c r="U1834">
        <v>0.66073690012986397</v>
      </c>
      <c r="V1834">
        <v>484</v>
      </c>
      <c r="W1834">
        <v>0.12675702734091801</v>
      </c>
      <c r="X1834">
        <v>79</v>
      </c>
      <c r="Y1834">
        <v>707</v>
      </c>
      <c r="Z1834">
        <v>0.99543675061473003</v>
      </c>
      <c r="AA1834">
        <v>33.026685041542997</v>
      </c>
      <c r="AB1834">
        <v>642</v>
      </c>
      <c r="AC1834">
        <v>0.95594262687036502</v>
      </c>
      <c r="AD1834">
        <v>64</v>
      </c>
      <c r="AE1834">
        <v>3.93438924033922E-2</v>
      </c>
      <c r="AF1834">
        <v>9</v>
      </c>
      <c r="AG1834">
        <v>4.7134807262426397E-3</v>
      </c>
      <c r="AH1834">
        <v>5.0635734255380198E-3</v>
      </c>
      <c r="AI1834">
        <v>50</v>
      </c>
      <c r="AJ1834" s="73">
        <v>57.567133539117002</v>
      </c>
      <c r="AK1834">
        <v>710</v>
      </c>
      <c r="AL1834">
        <v>0.99822614570908397</v>
      </c>
      <c r="AM1834">
        <v>1.0769618593701701E-2</v>
      </c>
      <c r="AN1834">
        <v>6</v>
      </c>
      <c r="AO1834">
        <v>4.8873333278399104E-3</v>
      </c>
      <c r="AP1834">
        <v>2</v>
      </c>
      <c r="AQ1834">
        <v>712</v>
      </c>
      <c r="AR1834">
        <v>0.998948669770793</v>
      </c>
      <c r="AS1834">
        <v>1.9127850700156698E-2</v>
      </c>
      <c r="AT1834">
        <v>16</v>
      </c>
      <c r="AU1834">
        <v>5.0201574234954504E-3</v>
      </c>
      <c r="AV1834">
        <v>3</v>
      </c>
      <c r="AW1834">
        <v>712</v>
      </c>
      <c r="AX1834">
        <v>0.998948669770793</v>
      </c>
      <c r="AY1834" s="73">
        <v>59.707727261491897</v>
      </c>
      <c r="AZ1834">
        <v>710</v>
      </c>
      <c r="BA1834">
        <v>0.99822614570908397</v>
      </c>
      <c r="BB1834">
        <v>681</v>
      </c>
      <c r="BC1834">
        <v>0.87260818827388298</v>
      </c>
      <c r="BD1834">
        <v>29</v>
      </c>
      <c r="BE1834">
        <v>0.12145314816907</v>
      </c>
      <c r="BF1834">
        <v>61.240979194489</v>
      </c>
      <c r="BG1834">
        <v>66.625425611853899</v>
      </c>
      <c r="BH1834">
        <v>59.707727261491897</v>
      </c>
      <c r="BI1834">
        <v>57.567133539117002</v>
      </c>
    </row>
    <row r="1835" spans="1:61" x14ac:dyDescent="0.25">
      <c r="A1835" s="10" t="str">
        <f>VLOOKUP(D1835,'Index-Relations'!E:F,2,FALSE)</f>
        <v>BM</v>
      </c>
      <c r="B1835" t="s">
        <v>3450</v>
      </c>
      <c r="C1835" s="53" t="s">
        <v>2767</v>
      </c>
      <c r="D1835" s="59" t="s">
        <v>2817</v>
      </c>
      <c r="E1835" s="59" t="s">
        <v>5251</v>
      </c>
      <c r="F1835" t="s">
        <v>688</v>
      </c>
      <c r="G1835" t="s">
        <v>687</v>
      </c>
      <c r="H1835" t="s">
        <v>689</v>
      </c>
      <c r="I1835" s="52">
        <v>45413</v>
      </c>
      <c r="J1835" t="s">
        <v>2457</v>
      </c>
      <c r="K1835">
        <v>715</v>
      </c>
      <c r="L1835" s="73">
        <v>61.194287357519002</v>
      </c>
      <c r="M1835">
        <v>711</v>
      </c>
      <c r="N1835">
        <v>0.998362388358076</v>
      </c>
      <c r="O1835" s="73">
        <v>66.689253220362005</v>
      </c>
      <c r="P1835">
        <v>711</v>
      </c>
      <c r="Q1835">
        <v>0.998362388358076</v>
      </c>
      <c r="R1835">
        <v>703</v>
      </c>
      <c r="S1835">
        <v>0.99505557415534596</v>
      </c>
      <c r="T1835">
        <v>33.2591102152223</v>
      </c>
      <c r="U1835">
        <v>0.659320245773789</v>
      </c>
      <c r="V1835">
        <v>484</v>
      </c>
      <c r="W1835">
        <v>0.12491908804310201</v>
      </c>
      <c r="X1835">
        <v>80</v>
      </c>
      <c r="Y1835">
        <v>708</v>
      </c>
      <c r="Z1835">
        <v>0.99576203425627297</v>
      </c>
      <c r="AA1835">
        <v>33.066482470130602</v>
      </c>
      <c r="AB1835">
        <v>643</v>
      </c>
      <c r="AC1835">
        <v>0.95587194433466804</v>
      </c>
      <c r="AD1835">
        <v>64</v>
      </c>
      <c r="AE1835">
        <v>3.9719263670933903E-2</v>
      </c>
      <c r="AF1835">
        <v>8</v>
      </c>
      <c r="AG1835">
        <v>4.4087919943972204E-3</v>
      </c>
      <c r="AH1835">
        <v>4.9106638438784203E-3</v>
      </c>
      <c r="AI1835">
        <v>49</v>
      </c>
      <c r="AJ1835" s="73">
        <v>57.286497826610002</v>
      </c>
      <c r="AK1835">
        <v>711</v>
      </c>
      <c r="AL1835">
        <v>0.998362388358076</v>
      </c>
      <c r="AM1835">
        <v>1.09473720772571E-2</v>
      </c>
      <c r="AN1835">
        <v>6</v>
      </c>
      <c r="AO1835">
        <v>9.3902496307894396E-3</v>
      </c>
      <c r="AP1835">
        <v>3</v>
      </c>
      <c r="AQ1835">
        <v>711</v>
      </c>
      <c r="AR1835">
        <v>0.99859780813464105</v>
      </c>
      <c r="AS1835">
        <v>1.93594341284049E-2</v>
      </c>
      <c r="AT1835">
        <v>16</v>
      </c>
      <c r="AU1835">
        <v>4.7068805613415003E-3</v>
      </c>
      <c r="AV1835">
        <v>2</v>
      </c>
      <c r="AW1835">
        <v>712</v>
      </c>
      <c r="AX1835">
        <v>0.99890757742356295</v>
      </c>
      <c r="AY1835" s="73">
        <v>59.779364847593001</v>
      </c>
      <c r="AZ1835">
        <v>711</v>
      </c>
      <c r="BA1835">
        <v>0.998362388358076</v>
      </c>
      <c r="BB1835">
        <v>679</v>
      </c>
      <c r="BC1835">
        <v>0.877360885938126</v>
      </c>
      <c r="BD1835">
        <v>29</v>
      </c>
      <c r="BE1835">
        <v>0.111846672565725</v>
      </c>
      <c r="BF1835">
        <v>61.194287357519002</v>
      </c>
      <c r="BG1835">
        <v>66.689253220362005</v>
      </c>
      <c r="BH1835">
        <v>59.779364847593001</v>
      </c>
      <c r="BI1835">
        <v>57.286497826610002</v>
      </c>
    </row>
    <row r="1836" spans="1:61" x14ac:dyDescent="0.25">
      <c r="A1836" s="10" t="str">
        <f>VLOOKUP(D1836,'Index-Relations'!E:F,2,FALSE)</f>
        <v>BM</v>
      </c>
      <c r="B1836" t="s">
        <v>3450</v>
      </c>
      <c r="C1836" s="53" t="s">
        <v>2768</v>
      </c>
      <c r="D1836" s="59" t="s">
        <v>2817</v>
      </c>
      <c r="E1836" s="59" t="s">
        <v>5252</v>
      </c>
      <c r="F1836" t="s">
        <v>688</v>
      </c>
      <c r="G1836" t="s">
        <v>687</v>
      </c>
      <c r="H1836" t="s">
        <v>689</v>
      </c>
      <c r="I1836" s="52">
        <v>45383</v>
      </c>
      <c r="J1836" t="s">
        <v>2457</v>
      </c>
      <c r="K1836">
        <v>716</v>
      </c>
      <c r="L1836">
        <v>65.8217557400895</v>
      </c>
      <c r="M1836">
        <v>713</v>
      </c>
      <c r="N1836">
        <v>0.99947029125261999</v>
      </c>
      <c r="O1836">
        <v>71.869085419033993</v>
      </c>
      <c r="P1836">
        <v>713</v>
      </c>
      <c r="Q1836">
        <v>0.99947029125261999</v>
      </c>
      <c r="R1836">
        <v>705</v>
      </c>
      <c r="S1836">
        <v>0.99608423091540899</v>
      </c>
      <c r="T1836">
        <v>33.071028803850297</v>
      </c>
      <c r="U1836">
        <v>0.65919950522478699</v>
      </c>
      <c r="V1836">
        <v>486</v>
      </c>
      <c r="W1836">
        <v>0.12467523121853399</v>
      </c>
      <c r="X1836">
        <v>80</v>
      </c>
      <c r="Y1836">
        <v>710</v>
      </c>
      <c r="Z1836">
        <v>0.99676790728959597</v>
      </c>
      <c r="AA1836">
        <v>31.7824859408856</v>
      </c>
      <c r="AB1836">
        <v>645</v>
      </c>
      <c r="AC1836">
        <v>0.95610041680963098</v>
      </c>
      <c r="AD1836">
        <v>64</v>
      </c>
      <c r="AE1836">
        <v>4.0485100441469898E-2</v>
      </c>
      <c r="AF1836">
        <v>7</v>
      </c>
      <c r="AG1836">
        <v>3.4144827488983599E-3</v>
      </c>
      <c r="AH1836">
        <v>4.7937303574415299E-3</v>
      </c>
      <c r="AI1836">
        <v>49</v>
      </c>
      <c r="AJ1836">
        <v>60.597529030418102</v>
      </c>
      <c r="AK1836">
        <v>713</v>
      </c>
      <c r="AL1836">
        <v>0.99947029125261999</v>
      </c>
      <c r="AM1836">
        <v>1.11831239781071E-2</v>
      </c>
      <c r="AN1836">
        <v>6</v>
      </c>
      <c r="AO1836">
        <v>8.7550667468193292E-3</v>
      </c>
      <c r="AP1836">
        <v>3</v>
      </c>
      <c r="AQ1836">
        <v>713</v>
      </c>
      <c r="AR1836">
        <v>0.999670105251798</v>
      </c>
      <c r="AS1836">
        <v>1.9203924521712702E-2</v>
      </c>
      <c r="AT1836">
        <v>16</v>
      </c>
      <c r="AU1836">
        <v>4.4026013741706302E-3</v>
      </c>
      <c r="AV1836">
        <v>2</v>
      </c>
      <c r="AW1836">
        <v>714</v>
      </c>
      <c r="AX1836">
        <v>0.99996932464619503</v>
      </c>
      <c r="AY1836">
        <v>64.485631525288298</v>
      </c>
      <c r="AZ1836">
        <v>713</v>
      </c>
      <c r="BA1836">
        <v>0.99947029125261999</v>
      </c>
      <c r="BB1836">
        <v>681</v>
      </c>
      <c r="BC1836">
        <v>0.87841632935235503</v>
      </c>
      <c r="BD1836">
        <v>29</v>
      </c>
      <c r="BE1836">
        <v>0.112498709152623</v>
      </c>
      <c r="BF1836">
        <v>61.683832336240897</v>
      </c>
      <c r="BG1836">
        <v>66.923937714885994</v>
      </c>
      <c r="BH1836">
        <v>60.809541472297902</v>
      </c>
      <c r="BI1836">
        <v>57.276440201865</v>
      </c>
    </row>
    <row r="1837" spans="1:61" x14ac:dyDescent="0.25">
      <c r="A1837" s="10" t="str">
        <f>VLOOKUP(D1837,'Index-Relations'!E:F,2,FALSE)</f>
        <v>BM</v>
      </c>
      <c r="B1837" t="s">
        <v>3450</v>
      </c>
      <c r="C1837" s="53" t="s">
        <v>2769</v>
      </c>
      <c r="D1837" s="59" t="s">
        <v>2817</v>
      </c>
      <c r="E1837" s="59" t="s">
        <v>5253</v>
      </c>
      <c r="F1837" t="s">
        <v>688</v>
      </c>
      <c r="G1837" t="s">
        <v>687</v>
      </c>
      <c r="H1837" t="s">
        <v>689</v>
      </c>
      <c r="I1837" s="52">
        <v>45352</v>
      </c>
      <c r="J1837" t="s">
        <v>2457</v>
      </c>
      <c r="K1837">
        <v>717</v>
      </c>
      <c r="L1837">
        <v>66.412077574516701</v>
      </c>
      <c r="M1837">
        <v>712</v>
      </c>
      <c r="N1837">
        <v>0.99798073136421095</v>
      </c>
      <c r="O1837">
        <v>72.456354579881406</v>
      </c>
      <c r="P1837">
        <v>712</v>
      </c>
      <c r="Q1837">
        <v>0.99798073136421095</v>
      </c>
      <c r="R1837">
        <v>706</v>
      </c>
      <c r="S1837">
        <v>0.99621536647908504</v>
      </c>
      <c r="T1837">
        <v>33.155322227255098</v>
      </c>
      <c r="U1837">
        <v>0.644873627368452</v>
      </c>
      <c r="V1837">
        <v>479</v>
      </c>
      <c r="W1837">
        <v>0.117787720304574</v>
      </c>
      <c r="X1837">
        <v>76</v>
      </c>
      <c r="Y1837">
        <v>711</v>
      </c>
      <c r="Z1837">
        <v>0.99686690606269501</v>
      </c>
      <c r="AA1837">
        <v>32.133651256276899</v>
      </c>
      <c r="AB1837">
        <v>646</v>
      </c>
      <c r="AC1837">
        <v>0.95674486534885606</v>
      </c>
      <c r="AD1837">
        <v>64</v>
      </c>
      <c r="AE1837">
        <v>3.9945821397246999E-2</v>
      </c>
      <c r="AF1837">
        <v>7</v>
      </c>
      <c r="AG1837">
        <v>3.3093132538965699E-3</v>
      </c>
      <c r="AH1837">
        <v>1.68813021668429E-3</v>
      </c>
      <c r="AI1837">
        <v>38</v>
      </c>
      <c r="AJ1837">
        <v>61.547903442583298</v>
      </c>
      <c r="AK1837">
        <v>712</v>
      </c>
      <c r="AL1837">
        <v>0.99798073136421095</v>
      </c>
      <c r="AM1837">
        <v>1.14894288192846E-2</v>
      </c>
      <c r="AN1837">
        <v>7</v>
      </c>
      <c r="AO1837">
        <v>8.8066548225420194E-3</v>
      </c>
      <c r="AP1837">
        <v>3</v>
      </c>
      <c r="AQ1837">
        <v>715</v>
      </c>
      <c r="AR1837">
        <v>0.99992803710607403</v>
      </c>
      <c r="AS1837">
        <v>1.9047936072209001E-2</v>
      </c>
      <c r="AT1837">
        <v>16</v>
      </c>
      <c r="AU1837">
        <v>4.3892624392700402E-3</v>
      </c>
      <c r="AV1837">
        <v>2</v>
      </c>
      <c r="AW1837">
        <v>715</v>
      </c>
      <c r="AX1837">
        <v>0.99992803710607303</v>
      </c>
      <c r="AY1837">
        <v>64.511967251943503</v>
      </c>
      <c r="AZ1837">
        <v>712</v>
      </c>
      <c r="BA1837">
        <v>0.99798073136421095</v>
      </c>
      <c r="BB1837">
        <v>683</v>
      </c>
      <c r="BC1837">
        <v>0.875417556236743</v>
      </c>
      <c r="BD1837">
        <v>29</v>
      </c>
      <c r="BE1837">
        <v>0.115703826046788</v>
      </c>
      <c r="BF1837">
        <v>62.1920878059559</v>
      </c>
      <c r="BG1837">
        <v>67.438718790779902</v>
      </c>
      <c r="BH1837">
        <v>60.794589590041902</v>
      </c>
      <c r="BI1837">
        <v>58.119844213219899</v>
      </c>
    </row>
    <row r="1838" spans="1:61" x14ac:dyDescent="0.25">
      <c r="A1838" s="10" t="str">
        <f>VLOOKUP(D1838,'Index-Relations'!E:F,2,FALSE)</f>
        <v>BM</v>
      </c>
      <c r="B1838" t="s">
        <v>3450</v>
      </c>
      <c r="C1838" s="53" t="s">
        <v>2770</v>
      </c>
      <c r="D1838" s="59" t="s">
        <v>2817</v>
      </c>
      <c r="E1838" s="59" t="s">
        <v>5254</v>
      </c>
      <c r="F1838" t="s">
        <v>688</v>
      </c>
      <c r="G1838" t="s">
        <v>687</v>
      </c>
      <c r="H1838" t="s">
        <v>689</v>
      </c>
      <c r="I1838" s="52">
        <v>45323</v>
      </c>
      <c r="J1838" t="s">
        <v>2457</v>
      </c>
      <c r="K1838">
        <v>717</v>
      </c>
      <c r="L1838">
        <v>67.2398893752041</v>
      </c>
      <c r="M1838">
        <v>712</v>
      </c>
      <c r="N1838">
        <v>0.99809090450452898</v>
      </c>
      <c r="O1838">
        <v>72.925935670834804</v>
      </c>
      <c r="P1838">
        <v>712</v>
      </c>
      <c r="Q1838">
        <v>0.99809090450452898</v>
      </c>
      <c r="R1838">
        <v>706</v>
      </c>
      <c r="S1838">
        <v>0.99628869713733303</v>
      </c>
      <c r="T1838">
        <v>33.472994679419401</v>
      </c>
      <c r="U1838">
        <v>0.63829362556242097</v>
      </c>
      <c r="V1838">
        <v>477</v>
      </c>
      <c r="W1838">
        <v>0.11669099952918401</v>
      </c>
      <c r="X1838">
        <v>75</v>
      </c>
      <c r="Y1838">
        <v>711</v>
      </c>
      <c r="Z1838">
        <v>0.99724423382323901</v>
      </c>
      <c r="AA1838">
        <v>33.512413919997201</v>
      </c>
      <c r="AB1838">
        <v>643</v>
      </c>
      <c r="AC1838">
        <v>0.95197940308217899</v>
      </c>
      <c r="AD1838">
        <v>67</v>
      </c>
      <c r="AE1838">
        <v>4.5094701603916099E-2</v>
      </c>
      <c r="AF1838">
        <v>7</v>
      </c>
      <c r="AG1838">
        <v>2.9258953139042099E-3</v>
      </c>
      <c r="AH1838">
        <v>1.65870765679134E-3</v>
      </c>
      <c r="AI1838">
        <v>37</v>
      </c>
      <c r="AJ1838">
        <v>62.425615141505702</v>
      </c>
      <c r="AK1838">
        <v>712</v>
      </c>
      <c r="AL1838">
        <v>0.99809090450452898</v>
      </c>
      <c r="AM1838">
        <v>1.19492754195633E-2</v>
      </c>
      <c r="AN1838">
        <v>7</v>
      </c>
      <c r="AO1838">
        <v>8.8671417840155992E-3</v>
      </c>
      <c r="AP1838">
        <v>3</v>
      </c>
      <c r="AQ1838">
        <v>714</v>
      </c>
      <c r="AR1838">
        <v>0.99983371059012405</v>
      </c>
      <c r="AS1838">
        <v>1.9592504870446299E-2</v>
      </c>
      <c r="AT1838">
        <v>16</v>
      </c>
      <c r="AU1838">
        <v>4.6064699146856304E-3</v>
      </c>
      <c r="AV1838">
        <v>2</v>
      </c>
      <c r="AW1838">
        <v>714</v>
      </c>
      <c r="AX1838">
        <v>0.99983371059012305</v>
      </c>
      <c r="AY1838">
        <v>65.196615842144695</v>
      </c>
      <c r="AZ1838">
        <v>712</v>
      </c>
      <c r="BA1838">
        <v>0.99809090450452898</v>
      </c>
      <c r="BB1838">
        <v>680</v>
      </c>
      <c r="BC1838">
        <v>0.87964154013039497</v>
      </c>
      <c r="BD1838">
        <v>31</v>
      </c>
      <c r="BE1838">
        <v>0.11132502867571301</v>
      </c>
      <c r="BF1838">
        <v>62.906734052322903</v>
      </c>
      <c r="BG1838">
        <v>67.782095467028995</v>
      </c>
      <c r="BH1838">
        <v>61.260881503714998</v>
      </c>
      <c r="BI1838">
        <v>58.846255938101997</v>
      </c>
    </row>
    <row r="1839" spans="1:61" x14ac:dyDescent="0.25">
      <c r="A1839" s="10" t="str">
        <f>VLOOKUP(D1839,'Index-Relations'!E:F,2,FALSE)</f>
        <v>ESG</v>
      </c>
      <c r="B1839" t="s">
        <v>3450</v>
      </c>
      <c r="C1839" s="53" t="s">
        <v>2760</v>
      </c>
      <c r="D1839" s="59" t="s">
        <v>3039</v>
      </c>
      <c r="E1839" s="59" t="s">
        <v>5255</v>
      </c>
      <c r="F1839" t="s">
        <v>2651</v>
      </c>
      <c r="G1839" t="s">
        <v>2652</v>
      </c>
      <c r="H1839" t="s">
        <v>2653</v>
      </c>
      <c r="I1839" s="52">
        <v>45659</v>
      </c>
      <c r="J1839" t="s">
        <v>2457</v>
      </c>
      <c r="K1839">
        <v>399</v>
      </c>
      <c r="L1839" s="73">
        <v>57.095412839212997</v>
      </c>
      <c r="M1839">
        <v>399</v>
      </c>
      <c r="N1839">
        <v>1</v>
      </c>
      <c r="O1839" s="73">
        <v>64.547787232093</v>
      </c>
      <c r="P1839">
        <v>399</v>
      </c>
      <c r="Q1839">
        <v>1</v>
      </c>
      <c r="R1839">
        <v>399</v>
      </c>
      <c r="S1839">
        <v>1</v>
      </c>
      <c r="T1839">
        <v>32.386205336826102</v>
      </c>
      <c r="U1839">
        <v>0.56980507676439096</v>
      </c>
      <c r="V1839">
        <v>247</v>
      </c>
      <c r="W1839">
        <v>4.0765386246116503E-2</v>
      </c>
      <c r="X1839">
        <v>25</v>
      </c>
      <c r="Y1839">
        <v>399</v>
      </c>
      <c r="Z1839">
        <v>1</v>
      </c>
      <c r="AA1839">
        <v>18.284949342065101</v>
      </c>
      <c r="AB1839">
        <v>339</v>
      </c>
      <c r="AC1839">
        <v>0.91984349994345904</v>
      </c>
      <c r="AD1839">
        <v>60</v>
      </c>
      <c r="AE1839">
        <v>8.0156500056540306E-2</v>
      </c>
      <c r="AF1839">
        <v>0</v>
      </c>
      <c r="AG1839">
        <v>4.3020999999999999E-16</v>
      </c>
      <c r="AH1839">
        <v>3.2694148837125198E-3</v>
      </c>
      <c r="AI1839">
        <v>15</v>
      </c>
      <c r="AJ1839" s="73">
        <v>52.969964848341903</v>
      </c>
      <c r="AK1839">
        <v>399</v>
      </c>
      <c r="AL1839">
        <v>1</v>
      </c>
      <c r="AM1839">
        <v>0</v>
      </c>
      <c r="AN1839">
        <v>0</v>
      </c>
      <c r="AO1839">
        <v>0</v>
      </c>
      <c r="AP1839">
        <v>0</v>
      </c>
      <c r="AQ1839">
        <v>399</v>
      </c>
      <c r="AR1839">
        <v>1</v>
      </c>
      <c r="AS1839">
        <v>0</v>
      </c>
      <c r="AT1839">
        <v>0</v>
      </c>
      <c r="AU1839">
        <v>0</v>
      </c>
      <c r="AV1839">
        <v>0</v>
      </c>
      <c r="AW1839">
        <v>399</v>
      </c>
      <c r="AX1839">
        <v>0.999999999999999</v>
      </c>
      <c r="AY1839" s="73">
        <v>54.8737354374259</v>
      </c>
      <c r="AZ1839">
        <v>399</v>
      </c>
      <c r="BA1839">
        <v>1</v>
      </c>
      <c r="BB1839">
        <v>385</v>
      </c>
      <c r="BC1839">
        <v>0.87090859159210099</v>
      </c>
      <c r="BD1839">
        <v>14</v>
      </c>
      <c r="BE1839">
        <v>0.12909140840789801</v>
      </c>
      <c r="BF1839">
        <v>57.095412839212997</v>
      </c>
      <c r="BG1839">
        <v>64.547787232093</v>
      </c>
      <c r="BH1839">
        <v>54.8737354374259</v>
      </c>
      <c r="BI1839">
        <v>52.969964848341903</v>
      </c>
    </row>
    <row r="1840" spans="1:61" x14ac:dyDescent="0.25">
      <c r="A1840" s="10" t="str">
        <f>VLOOKUP(D1840,'Index-Relations'!E:F,2,FALSE)</f>
        <v>ESG</v>
      </c>
      <c r="B1840" t="s">
        <v>3450</v>
      </c>
      <c r="C1840" s="53" t="s">
        <v>2761</v>
      </c>
      <c r="D1840" s="59" t="s">
        <v>3039</v>
      </c>
      <c r="E1840" s="59" t="s">
        <v>5256</v>
      </c>
      <c r="F1840" t="s">
        <v>2651</v>
      </c>
      <c r="G1840" t="s">
        <v>2652</v>
      </c>
      <c r="H1840" t="s">
        <v>2653</v>
      </c>
      <c r="I1840" s="52">
        <v>45628</v>
      </c>
      <c r="J1840" t="s">
        <v>2457</v>
      </c>
      <c r="K1840">
        <v>388</v>
      </c>
      <c r="L1840" s="73">
        <v>56.874480135652902</v>
      </c>
      <c r="M1840">
        <v>388</v>
      </c>
      <c r="N1840">
        <v>1</v>
      </c>
      <c r="O1840" s="73">
        <v>64.655790492950999</v>
      </c>
      <c r="P1840">
        <v>388</v>
      </c>
      <c r="Q1840">
        <v>1</v>
      </c>
      <c r="R1840">
        <v>388</v>
      </c>
      <c r="S1840">
        <v>1</v>
      </c>
      <c r="T1840">
        <v>32.706625328242801</v>
      </c>
      <c r="U1840">
        <v>0.57921837693248701</v>
      </c>
      <c r="V1840">
        <v>241</v>
      </c>
      <c r="W1840">
        <v>6.33570340881809E-2</v>
      </c>
      <c r="X1840">
        <v>27</v>
      </c>
      <c r="Y1840">
        <v>388</v>
      </c>
      <c r="Z1840">
        <v>0.999999999999999</v>
      </c>
      <c r="AA1840">
        <v>17.0084122657926</v>
      </c>
      <c r="AB1840">
        <v>334</v>
      </c>
      <c r="AC1840">
        <v>0.91951067839755296</v>
      </c>
      <c r="AD1840">
        <v>54</v>
      </c>
      <c r="AE1840">
        <v>8.0489321602446304E-2</v>
      </c>
      <c r="AF1840">
        <v>0</v>
      </c>
      <c r="AG1840">
        <v>5.5510000000000001E-17</v>
      </c>
      <c r="AH1840">
        <v>2.5185673317919899E-3</v>
      </c>
      <c r="AI1840">
        <v>10</v>
      </c>
      <c r="AJ1840" s="73">
        <v>52.345585118964998</v>
      </c>
      <c r="AK1840">
        <v>388</v>
      </c>
      <c r="AL1840">
        <v>1</v>
      </c>
      <c r="AM1840">
        <v>0</v>
      </c>
      <c r="AN1840">
        <v>0</v>
      </c>
      <c r="AO1840">
        <v>0</v>
      </c>
      <c r="AP1840">
        <v>0</v>
      </c>
      <c r="AQ1840">
        <v>388</v>
      </c>
      <c r="AR1840">
        <v>1</v>
      </c>
      <c r="AS1840">
        <v>0</v>
      </c>
      <c r="AT1840">
        <v>0</v>
      </c>
      <c r="AU1840">
        <v>0</v>
      </c>
      <c r="AV1840">
        <v>0</v>
      </c>
      <c r="AW1840">
        <v>388</v>
      </c>
      <c r="AX1840">
        <v>0.999999999999999</v>
      </c>
      <c r="AY1840" s="73">
        <v>54.733909044529902</v>
      </c>
      <c r="AZ1840">
        <v>388</v>
      </c>
      <c r="BA1840">
        <v>1</v>
      </c>
      <c r="BB1840">
        <v>375</v>
      </c>
      <c r="BC1840">
        <v>0.86335598238415401</v>
      </c>
      <c r="BD1840">
        <v>13</v>
      </c>
      <c r="BE1840">
        <v>0.13664401761584499</v>
      </c>
      <c r="BF1840">
        <v>56.874480135652902</v>
      </c>
      <c r="BG1840">
        <v>64.655790492950999</v>
      </c>
      <c r="BH1840">
        <v>54.733909044529902</v>
      </c>
      <c r="BI1840">
        <v>52.345585118964998</v>
      </c>
    </row>
    <row r="1841" spans="1:61" x14ac:dyDescent="0.25">
      <c r="A1841" s="10" t="str">
        <f>VLOOKUP(D1841,'Index-Relations'!E:F,2,FALSE)</f>
        <v>ESG</v>
      </c>
      <c r="B1841" t="s">
        <v>3450</v>
      </c>
      <c r="C1841" s="53" t="s">
        <v>2762</v>
      </c>
      <c r="D1841" s="59" t="s">
        <v>3039</v>
      </c>
      <c r="E1841" s="59" t="s">
        <v>5257</v>
      </c>
      <c r="F1841" t="s">
        <v>2651</v>
      </c>
      <c r="G1841" t="s">
        <v>2652</v>
      </c>
      <c r="H1841" t="s">
        <v>2653</v>
      </c>
      <c r="I1841" s="52">
        <v>45597</v>
      </c>
      <c r="J1841" t="s">
        <v>2457</v>
      </c>
      <c r="K1841">
        <v>388</v>
      </c>
      <c r="L1841" s="73">
        <v>57.272496067108897</v>
      </c>
      <c r="M1841">
        <v>388</v>
      </c>
      <c r="N1841">
        <v>1</v>
      </c>
      <c r="O1841" s="73">
        <v>64.899688744943901</v>
      </c>
      <c r="P1841">
        <v>388</v>
      </c>
      <c r="Q1841">
        <v>1</v>
      </c>
      <c r="R1841">
        <v>388</v>
      </c>
      <c r="S1841">
        <v>1</v>
      </c>
      <c r="T1841">
        <v>32.647977618641299</v>
      </c>
      <c r="U1841">
        <v>0.58095098961555203</v>
      </c>
      <c r="V1841">
        <v>241</v>
      </c>
      <c r="W1841">
        <v>6.32778261292299E-2</v>
      </c>
      <c r="X1841">
        <v>27</v>
      </c>
      <c r="Y1841">
        <v>388</v>
      </c>
      <c r="Z1841">
        <v>1</v>
      </c>
      <c r="AA1841">
        <v>17.911748407120101</v>
      </c>
      <c r="AB1841">
        <v>332</v>
      </c>
      <c r="AC1841">
        <v>0.91828857516228002</v>
      </c>
      <c r="AD1841">
        <v>56</v>
      </c>
      <c r="AE1841">
        <v>8.1711424837719801E-2</v>
      </c>
      <c r="AF1841">
        <v>0</v>
      </c>
      <c r="AG1841">
        <v>0</v>
      </c>
      <c r="AH1841">
        <v>2.39371212691185E-3</v>
      </c>
      <c r="AI1841">
        <v>9</v>
      </c>
      <c r="AJ1841" s="73">
        <v>52.877553995481897</v>
      </c>
      <c r="AK1841">
        <v>388</v>
      </c>
      <c r="AL1841">
        <v>1</v>
      </c>
      <c r="AM1841">
        <v>0</v>
      </c>
      <c r="AN1841">
        <v>0</v>
      </c>
      <c r="AO1841">
        <v>0</v>
      </c>
      <c r="AP1841">
        <v>0</v>
      </c>
      <c r="AQ1841">
        <v>388</v>
      </c>
      <c r="AR1841">
        <v>1</v>
      </c>
      <c r="AS1841">
        <v>0</v>
      </c>
      <c r="AT1841">
        <v>0</v>
      </c>
      <c r="AU1841">
        <v>0</v>
      </c>
      <c r="AV1841">
        <v>0</v>
      </c>
      <c r="AW1841">
        <v>388</v>
      </c>
      <c r="AX1841">
        <v>1</v>
      </c>
      <c r="AY1841" s="73">
        <v>55.0847602083049</v>
      </c>
      <c r="AZ1841">
        <v>388</v>
      </c>
      <c r="BA1841">
        <v>1</v>
      </c>
      <c r="BB1841">
        <v>374</v>
      </c>
      <c r="BC1841">
        <v>0.86766460819171498</v>
      </c>
      <c r="BD1841">
        <v>14</v>
      </c>
      <c r="BE1841">
        <v>0.13233539180828399</v>
      </c>
      <c r="BF1841">
        <v>57.272496067108897</v>
      </c>
      <c r="BG1841">
        <v>64.899688744943901</v>
      </c>
      <c r="BH1841">
        <v>55.0847602083049</v>
      </c>
      <c r="BI1841">
        <v>52.877553995481897</v>
      </c>
    </row>
    <row r="1842" spans="1:61" x14ac:dyDescent="0.25">
      <c r="A1842" s="10" t="str">
        <f>VLOOKUP(D1842,'Index-Relations'!E:F,2,FALSE)</f>
        <v>ESG</v>
      </c>
      <c r="B1842" t="s">
        <v>3450</v>
      </c>
      <c r="C1842" s="53" t="s">
        <v>2763</v>
      </c>
      <c r="D1842" s="59" t="s">
        <v>3039</v>
      </c>
      <c r="E1842" s="59" t="s">
        <v>5258</v>
      </c>
      <c r="F1842" t="s">
        <v>2651</v>
      </c>
      <c r="G1842" t="s">
        <v>2652</v>
      </c>
      <c r="H1842" t="s">
        <v>2653</v>
      </c>
      <c r="I1842" s="52">
        <v>45566</v>
      </c>
      <c r="J1842" t="s">
        <v>2457</v>
      </c>
      <c r="K1842">
        <v>388</v>
      </c>
      <c r="L1842" s="73">
        <v>57.2491464515399</v>
      </c>
      <c r="M1842">
        <v>388</v>
      </c>
      <c r="N1842">
        <v>1</v>
      </c>
      <c r="O1842" s="73">
        <v>64.905050448856997</v>
      </c>
      <c r="P1842">
        <v>388</v>
      </c>
      <c r="Q1842">
        <v>1</v>
      </c>
      <c r="R1842">
        <v>388</v>
      </c>
      <c r="S1842">
        <v>0.999999999999999</v>
      </c>
      <c r="T1842">
        <v>32.961026200396603</v>
      </c>
      <c r="U1842">
        <v>0.58357869636637305</v>
      </c>
      <c r="V1842">
        <v>239</v>
      </c>
      <c r="W1842">
        <v>6.3736700352985398E-2</v>
      </c>
      <c r="X1842">
        <v>27</v>
      </c>
      <c r="Y1842">
        <v>388</v>
      </c>
      <c r="Z1842">
        <v>1</v>
      </c>
      <c r="AA1842">
        <v>18.663631600960802</v>
      </c>
      <c r="AB1842">
        <v>343</v>
      </c>
      <c r="AC1842">
        <v>0.95495302250542702</v>
      </c>
      <c r="AD1842">
        <v>45</v>
      </c>
      <c r="AE1842">
        <v>4.5046977494571698E-2</v>
      </c>
      <c r="AF1842">
        <v>0</v>
      </c>
      <c r="AG1842">
        <v>1.1588E-15</v>
      </c>
      <c r="AH1842">
        <v>2.1261637454594198E-3</v>
      </c>
      <c r="AI1842">
        <v>9</v>
      </c>
      <c r="AJ1842" s="73">
        <v>52.787562453723901</v>
      </c>
      <c r="AK1842">
        <v>388</v>
      </c>
      <c r="AL1842">
        <v>1</v>
      </c>
      <c r="AM1842">
        <v>0</v>
      </c>
      <c r="AN1842">
        <v>0</v>
      </c>
      <c r="AO1842">
        <v>0</v>
      </c>
      <c r="AP1842">
        <v>0</v>
      </c>
      <c r="AQ1842">
        <v>388</v>
      </c>
      <c r="AR1842">
        <v>0.999999999999999</v>
      </c>
      <c r="AS1842">
        <v>0</v>
      </c>
      <c r="AT1842">
        <v>0</v>
      </c>
      <c r="AU1842">
        <v>0</v>
      </c>
      <c r="AV1842">
        <v>0</v>
      </c>
      <c r="AW1842">
        <v>388</v>
      </c>
      <c r="AX1842">
        <v>0.999999999999999</v>
      </c>
      <c r="AY1842" s="73">
        <v>55.060172470620898</v>
      </c>
      <c r="AZ1842">
        <v>388</v>
      </c>
      <c r="BA1842">
        <v>1</v>
      </c>
      <c r="BB1842">
        <v>374</v>
      </c>
      <c r="BC1842">
        <v>0.86749280896694703</v>
      </c>
      <c r="BD1842">
        <v>14</v>
      </c>
      <c r="BE1842">
        <v>0.132507191033052</v>
      </c>
      <c r="BF1842">
        <v>57.2491464515399</v>
      </c>
      <c r="BG1842">
        <v>64.905050448856997</v>
      </c>
      <c r="BH1842">
        <v>55.060172470620898</v>
      </c>
      <c r="BI1842">
        <v>52.787562453723901</v>
      </c>
    </row>
    <row r="1843" spans="1:61" x14ac:dyDescent="0.25">
      <c r="A1843" s="10" t="str">
        <f>VLOOKUP(D1843,'Index-Relations'!E:F,2,FALSE)</f>
        <v>ESG</v>
      </c>
      <c r="B1843" t="s">
        <v>3450</v>
      </c>
      <c r="C1843" s="53" t="s">
        <v>2764</v>
      </c>
      <c r="D1843" s="59" t="s">
        <v>3039</v>
      </c>
      <c r="E1843" s="59" t="s">
        <v>5259</v>
      </c>
      <c r="F1843" t="s">
        <v>2651</v>
      </c>
      <c r="G1843" t="s">
        <v>2652</v>
      </c>
      <c r="H1843" t="s">
        <v>2653</v>
      </c>
      <c r="I1843" s="52">
        <v>45538</v>
      </c>
      <c r="J1843" t="s">
        <v>2457</v>
      </c>
      <c r="K1843">
        <v>392</v>
      </c>
      <c r="L1843" s="73">
        <v>57.794719883253002</v>
      </c>
      <c r="M1843">
        <v>392</v>
      </c>
      <c r="N1843">
        <v>1</v>
      </c>
      <c r="O1843" s="73">
        <v>64.940928215153903</v>
      </c>
      <c r="P1843">
        <v>392</v>
      </c>
      <c r="Q1843">
        <v>1</v>
      </c>
      <c r="R1843">
        <v>392</v>
      </c>
      <c r="S1843">
        <v>0.999999999999999</v>
      </c>
      <c r="T1843">
        <v>32.909178660113596</v>
      </c>
      <c r="U1843">
        <v>0.60009242206284796</v>
      </c>
      <c r="V1843">
        <v>243</v>
      </c>
      <c r="W1843">
        <v>6.5079950565021097E-2</v>
      </c>
      <c r="X1843">
        <v>27</v>
      </c>
      <c r="Y1843">
        <v>392</v>
      </c>
      <c r="Z1843">
        <v>0.999999999999999</v>
      </c>
      <c r="AA1843">
        <v>19.1436453130292</v>
      </c>
      <c r="AB1843">
        <v>359</v>
      </c>
      <c r="AC1843">
        <v>0.97176075419294095</v>
      </c>
      <c r="AD1843">
        <v>44</v>
      </c>
      <c r="AE1843">
        <v>4.0130318848901898E-2</v>
      </c>
      <c r="AF1843">
        <v>-11</v>
      </c>
      <c r="AG1843">
        <v>0</v>
      </c>
      <c r="AH1843">
        <v>2.12055171660217E-3</v>
      </c>
      <c r="AI1843">
        <v>10</v>
      </c>
      <c r="AJ1843" s="73">
        <v>53.519307656556897</v>
      </c>
      <c r="AK1843">
        <v>392</v>
      </c>
      <c r="AL1843">
        <v>1</v>
      </c>
      <c r="AM1843">
        <v>0</v>
      </c>
      <c r="AN1843">
        <v>0</v>
      </c>
      <c r="AO1843">
        <v>0</v>
      </c>
      <c r="AP1843">
        <v>0</v>
      </c>
      <c r="AQ1843">
        <v>392</v>
      </c>
      <c r="AR1843">
        <v>1</v>
      </c>
      <c r="AS1843">
        <v>0</v>
      </c>
      <c r="AT1843">
        <v>0</v>
      </c>
      <c r="AU1843">
        <v>0</v>
      </c>
      <c r="AV1843">
        <v>0</v>
      </c>
      <c r="AW1843">
        <v>392</v>
      </c>
      <c r="AX1843">
        <v>1</v>
      </c>
      <c r="AY1843" s="73">
        <v>55.654921161075997</v>
      </c>
      <c r="AZ1843">
        <v>392</v>
      </c>
      <c r="BA1843">
        <v>1</v>
      </c>
      <c r="BB1843">
        <v>378</v>
      </c>
      <c r="BC1843">
        <v>0.87302483044586898</v>
      </c>
      <c r="BD1843">
        <v>14</v>
      </c>
      <c r="BE1843">
        <v>0.12697516955412999</v>
      </c>
      <c r="BF1843">
        <v>57.794719883253002</v>
      </c>
      <c r="BG1843">
        <v>64.940928215153903</v>
      </c>
      <c r="BH1843">
        <v>55.654921161075997</v>
      </c>
      <c r="BI1843">
        <v>53.519307656556897</v>
      </c>
    </row>
    <row r="1844" spans="1:61" x14ac:dyDescent="0.25">
      <c r="A1844" s="10" t="str">
        <f>VLOOKUP(D1844,'Index-Relations'!E:F,2,FALSE)</f>
        <v>ESG</v>
      </c>
      <c r="B1844" t="s">
        <v>3450</v>
      </c>
      <c r="C1844" s="53" t="s">
        <v>3350</v>
      </c>
      <c r="D1844" s="59" t="s">
        <v>3039</v>
      </c>
      <c r="E1844" s="59" t="s">
        <v>5260</v>
      </c>
      <c r="F1844" t="s">
        <v>2651</v>
      </c>
      <c r="G1844" t="s">
        <v>2652</v>
      </c>
      <c r="H1844" t="s">
        <v>2653</v>
      </c>
      <c r="I1844" s="52">
        <v>45505</v>
      </c>
      <c r="J1844" t="s">
        <v>2457</v>
      </c>
      <c r="K1844">
        <v>392</v>
      </c>
      <c r="L1844" s="73">
        <v>58.071654419558897</v>
      </c>
      <c r="M1844">
        <v>392</v>
      </c>
      <c r="N1844">
        <v>1</v>
      </c>
      <c r="O1844" s="73">
        <v>64.891136647194003</v>
      </c>
      <c r="P1844">
        <v>392</v>
      </c>
      <c r="Q1844">
        <v>1</v>
      </c>
      <c r="R1844">
        <v>392</v>
      </c>
      <c r="S1844">
        <v>1</v>
      </c>
      <c r="T1844">
        <v>32.920220074133901</v>
      </c>
      <c r="U1844">
        <v>0.59015882389202001</v>
      </c>
      <c r="V1844">
        <v>244</v>
      </c>
      <c r="W1844">
        <v>6.7846147664239104E-2</v>
      </c>
      <c r="X1844">
        <v>27</v>
      </c>
      <c r="Y1844">
        <v>392</v>
      </c>
      <c r="Z1844">
        <v>0.999999999999999</v>
      </c>
      <c r="AA1844">
        <v>21.458283927054399</v>
      </c>
      <c r="AB1844">
        <v>354</v>
      </c>
      <c r="AC1844">
        <v>0.96744060382402097</v>
      </c>
      <c r="AD1844">
        <v>38</v>
      </c>
      <c r="AE1844">
        <v>3.2559396175977702E-2</v>
      </c>
      <c r="AF1844">
        <v>0</v>
      </c>
      <c r="AG1844">
        <v>6.3143999999999996E-16</v>
      </c>
      <c r="AH1844">
        <v>2.0638022341034901E-3</v>
      </c>
      <c r="AI1844">
        <v>11</v>
      </c>
      <c r="AJ1844" s="73">
        <v>53.6777164687349</v>
      </c>
      <c r="AK1844">
        <v>392</v>
      </c>
      <c r="AL1844">
        <v>1</v>
      </c>
      <c r="AM1844">
        <v>0</v>
      </c>
      <c r="AN1844">
        <v>0</v>
      </c>
      <c r="AO1844">
        <v>0</v>
      </c>
      <c r="AP1844">
        <v>0</v>
      </c>
      <c r="AQ1844">
        <v>392</v>
      </c>
      <c r="AR1844">
        <v>1</v>
      </c>
      <c r="AS1844">
        <v>0</v>
      </c>
      <c r="AT1844">
        <v>0</v>
      </c>
      <c r="AU1844">
        <v>0</v>
      </c>
      <c r="AV1844">
        <v>0</v>
      </c>
      <c r="AW1844">
        <v>392</v>
      </c>
      <c r="AX1844">
        <v>1</v>
      </c>
      <c r="AY1844" s="73">
        <v>56.193356634967898</v>
      </c>
      <c r="AZ1844">
        <v>392</v>
      </c>
      <c r="BA1844">
        <v>1</v>
      </c>
      <c r="BB1844">
        <v>379</v>
      </c>
      <c r="BC1844">
        <v>0.87257297777115295</v>
      </c>
      <c r="BD1844">
        <v>13</v>
      </c>
      <c r="BE1844">
        <v>0.127427022228846</v>
      </c>
      <c r="BF1844">
        <v>58.071654419558897</v>
      </c>
      <c r="BG1844">
        <v>64.891136647194003</v>
      </c>
      <c r="BH1844">
        <v>56.193356634967898</v>
      </c>
      <c r="BI1844">
        <v>53.6777164687349</v>
      </c>
    </row>
    <row r="1845" spans="1:61" x14ac:dyDescent="0.25">
      <c r="A1845" s="10" t="str">
        <f>VLOOKUP(D1845,'Index-Relations'!E:F,2,FALSE)</f>
        <v>ESG</v>
      </c>
      <c r="B1845" t="s">
        <v>3450</v>
      </c>
      <c r="C1845" s="53" t="s">
        <v>2765</v>
      </c>
      <c r="D1845" s="59" t="s">
        <v>3039</v>
      </c>
      <c r="E1845" s="59" t="s">
        <v>5261</v>
      </c>
      <c r="F1845" t="s">
        <v>2651</v>
      </c>
      <c r="G1845" t="s">
        <v>2652</v>
      </c>
      <c r="H1845" t="s">
        <v>2653</v>
      </c>
      <c r="I1845" s="52">
        <v>45474</v>
      </c>
      <c r="J1845" t="s">
        <v>2457</v>
      </c>
      <c r="K1845">
        <v>392</v>
      </c>
      <c r="L1845" s="73">
        <v>58.720449280269001</v>
      </c>
      <c r="M1845">
        <v>392</v>
      </c>
      <c r="N1845">
        <v>1</v>
      </c>
      <c r="O1845" s="73">
        <v>65.245723754851994</v>
      </c>
      <c r="P1845">
        <v>392</v>
      </c>
      <c r="Q1845">
        <v>1</v>
      </c>
      <c r="R1845">
        <v>392</v>
      </c>
      <c r="S1845">
        <v>1</v>
      </c>
      <c r="T1845">
        <v>32.519290065385299</v>
      </c>
      <c r="U1845">
        <v>0.600888726782427</v>
      </c>
      <c r="V1845">
        <v>243</v>
      </c>
      <c r="W1845">
        <v>6.8489635355578907E-2</v>
      </c>
      <c r="X1845">
        <v>27</v>
      </c>
      <c r="Y1845">
        <v>392</v>
      </c>
      <c r="Z1845">
        <v>0.999999999999999</v>
      </c>
      <c r="AA1845">
        <v>19.729163518342599</v>
      </c>
      <c r="AB1845">
        <v>351</v>
      </c>
      <c r="AC1845">
        <v>0.96245173822364305</v>
      </c>
      <c r="AD1845">
        <v>41</v>
      </c>
      <c r="AE1845">
        <v>3.7548261776356603E-2</v>
      </c>
      <c r="AF1845">
        <v>0</v>
      </c>
      <c r="AG1845">
        <v>0</v>
      </c>
      <c r="AH1845">
        <v>2.0882815583938901E-3</v>
      </c>
      <c r="AI1845">
        <v>11</v>
      </c>
      <c r="AJ1845" s="73">
        <v>54.278528104619902</v>
      </c>
      <c r="AK1845">
        <v>392</v>
      </c>
      <c r="AL1845">
        <v>1</v>
      </c>
      <c r="AM1845">
        <v>0</v>
      </c>
      <c r="AN1845">
        <v>0</v>
      </c>
      <c r="AO1845">
        <v>0</v>
      </c>
      <c r="AP1845">
        <v>0</v>
      </c>
      <c r="AQ1845">
        <v>392</v>
      </c>
      <c r="AR1845">
        <v>0.999999999999999</v>
      </c>
      <c r="AS1845">
        <v>0</v>
      </c>
      <c r="AT1845">
        <v>0</v>
      </c>
      <c r="AU1845">
        <v>0</v>
      </c>
      <c r="AV1845">
        <v>0</v>
      </c>
      <c r="AW1845">
        <v>392</v>
      </c>
      <c r="AX1845">
        <v>0.999999999999999</v>
      </c>
      <c r="AY1845" s="73">
        <v>57.042985078912999</v>
      </c>
      <c r="AZ1845">
        <v>392</v>
      </c>
      <c r="BA1845">
        <v>1</v>
      </c>
      <c r="BB1845">
        <v>379</v>
      </c>
      <c r="BC1845">
        <v>0.87453198949011601</v>
      </c>
      <c r="BD1845">
        <v>13</v>
      </c>
      <c r="BE1845">
        <v>0.12546801050988299</v>
      </c>
      <c r="BF1845">
        <v>58.720449280269001</v>
      </c>
      <c r="BG1845">
        <v>65.245723754851994</v>
      </c>
      <c r="BH1845">
        <v>57.042985078912999</v>
      </c>
      <c r="BI1845">
        <v>54.278528104619902</v>
      </c>
    </row>
    <row r="1846" spans="1:61" x14ac:dyDescent="0.25">
      <c r="A1846" s="10" t="str">
        <f>VLOOKUP(D1846,'Index-Relations'!E:F,2,FALSE)</f>
        <v>ESG</v>
      </c>
      <c r="B1846" t="s">
        <v>3450</v>
      </c>
      <c r="C1846" s="53" t="s">
        <v>2766</v>
      </c>
      <c r="D1846" s="59" t="s">
        <v>3039</v>
      </c>
      <c r="E1846" s="59" t="s">
        <v>5262</v>
      </c>
      <c r="F1846" t="s">
        <v>2651</v>
      </c>
      <c r="G1846" t="s">
        <v>2652</v>
      </c>
      <c r="H1846" t="s">
        <v>2653</v>
      </c>
      <c r="I1846" s="52">
        <v>45446</v>
      </c>
      <c r="J1846" t="s">
        <v>2457</v>
      </c>
      <c r="K1846">
        <v>396</v>
      </c>
      <c r="L1846" s="73">
        <v>59.689943186245998</v>
      </c>
      <c r="M1846">
        <v>396</v>
      </c>
      <c r="N1846">
        <v>1</v>
      </c>
      <c r="O1846" s="73">
        <v>65.851235709283898</v>
      </c>
      <c r="P1846">
        <v>396</v>
      </c>
      <c r="Q1846">
        <v>1</v>
      </c>
      <c r="R1846">
        <v>396</v>
      </c>
      <c r="S1846">
        <v>0.999999999999999</v>
      </c>
      <c r="T1846">
        <v>31.557444222545001</v>
      </c>
      <c r="U1846">
        <v>0.59335229031549297</v>
      </c>
      <c r="V1846">
        <v>246</v>
      </c>
      <c r="W1846">
        <v>7.3565235476252197E-2</v>
      </c>
      <c r="X1846">
        <v>28</v>
      </c>
      <c r="Y1846">
        <v>396</v>
      </c>
      <c r="Z1846">
        <v>0.999999999999999</v>
      </c>
      <c r="AA1846">
        <v>19.249855063215499</v>
      </c>
      <c r="AB1846">
        <v>357</v>
      </c>
      <c r="AC1846">
        <v>0.96370164471073305</v>
      </c>
      <c r="AD1846">
        <v>39</v>
      </c>
      <c r="AE1846">
        <v>3.6298355289266199E-2</v>
      </c>
      <c r="AF1846">
        <v>0</v>
      </c>
      <c r="AG1846">
        <v>5.4123000000000002E-16</v>
      </c>
      <c r="AH1846">
        <v>2.16279497187525E-3</v>
      </c>
      <c r="AI1846">
        <v>12</v>
      </c>
      <c r="AJ1846" s="73">
        <v>55.911599696696001</v>
      </c>
      <c r="AK1846">
        <v>396</v>
      </c>
      <c r="AL1846">
        <v>1</v>
      </c>
      <c r="AM1846">
        <v>0</v>
      </c>
      <c r="AN1846">
        <v>0</v>
      </c>
      <c r="AO1846">
        <v>0</v>
      </c>
      <c r="AP1846">
        <v>0</v>
      </c>
      <c r="AQ1846">
        <v>396</v>
      </c>
      <c r="AR1846">
        <v>1</v>
      </c>
      <c r="AS1846">
        <v>0</v>
      </c>
      <c r="AT1846">
        <v>0</v>
      </c>
      <c r="AU1846">
        <v>0</v>
      </c>
      <c r="AV1846">
        <v>0</v>
      </c>
      <c r="AW1846">
        <v>396</v>
      </c>
      <c r="AX1846">
        <v>0.999999999999999</v>
      </c>
      <c r="AY1846" s="73">
        <v>57.705652665099002</v>
      </c>
      <c r="AZ1846">
        <v>396</v>
      </c>
      <c r="BA1846">
        <v>1</v>
      </c>
      <c r="BB1846">
        <v>385</v>
      </c>
      <c r="BC1846">
        <v>0.88542799623271096</v>
      </c>
      <c r="BD1846">
        <v>11</v>
      </c>
      <c r="BE1846">
        <v>0.114572003767288</v>
      </c>
      <c r="BF1846">
        <v>59.689943186245998</v>
      </c>
      <c r="BG1846">
        <v>65.851235709283898</v>
      </c>
      <c r="BH1846">
        <v>57.705652665099002</v>
      </c>
      <c r="BI1846">
        <v>55.911599696696001</v>
      </c>
    </row>
    <row r="1847" spans="1:61" x14ac:dyDescent="0.25">
      <c r="A1847" s="10" t="str">
        <f>VLOOKUP(D1847,'Index-Relations'!E:F,2,FALSE)</f>
        <v>ESG</v>
      </c>
      <c r="B1847" t="s">
        <v>3450</v>
      </c>
      <c r="C1847" s="53" t="s">
        <v>2767</v>
      </c>
      <c r="D1847" s="59" t="s">
        <v>3039</v>
      </c>
      <c r="E1847" s="59" t="s">
        <v>5263</v>
      </c>
      <c r="F1847" t="s">
        <v>2651</v>
      </c>
      <c r="G1847" t="s">
        <v>2652</v>
      </c>
      <c r="H1847" t="s">
        <v>2653</v>
      </c>
      <c r="I1847" s="52">
        <v>45413</v>
      </c>
      <c r="J1847" t="s">
        <v>2457</v>
      </c>
      <c r="K1847">
        <v>396</v>
      </c>
      <c r="L1847" s="73">
        <v>59.554055497624901</v>
      </c>
      <c r="M1847">
        <v>396</v>
      </c>
      <c r="N1847">
        <v>1</v>
      </c>
      <c r="O1847" s="73">
        <v>65.752667554753998</v>
      </c>
      <c r="P1847">
        <v>396</v>
      </c>
      <c r="Q1847">
        <v>1</v>
      </c>
      <c r="R1847">
        <v>396</v>
      </c>
      <c r="S1847">
        <v>1</v>
      </c>
      <c r="T1847">
        <v>31.9595968904367</v>
      </c>
      <c r="U1847">
        <v>0.59324577100912901</v>
      </c>
      <c r="V1847">
        <v>246</v>
      </c>
      <c r="W1847">
        <v>7.4251568665087003E-2</v>
      </c>
      <c r="X1847">
        <v>28</v>
      </c>
      <c r="Y1847">
        <v>396</v>
      </c>
      <c r="Z1847">
        <v>1</v>
      </c>
      <c r="AA1847">
        <v>20.086427053780199</v>
      </c>
      <c r="AB1847">
        <v>357</v>
      </c>
      <c r="AC1847">
        <v>0.96279608282176199</v>
      </c>
      <c r="AD1847">
        <v>39</v>
      </c>
      <c r="AE1847">
        <v>3.7203917178237997E-2</v>
      </c>
      <c r="AF1847">
        <v>0</v>
      </c>
      <c r="AG1847">
        <v>0</v>
      </c>
      <c r="AH1847">
        <v>2.0874859003707901E-3</v>
      </c>
      <c r="AI1847">
        <v>12</v>
      </c>
      <c r="AJ1847" s="73">
        <v>55.515371696083903</v>
      </c>
      <c r="AK1847">
        <v>396</v>
      </c>
      <c r="AL1847">
        <v>1</v>
      </c>
      <c r="AM1847">
        <v>0</v>
      </c>
      <c r="AN1847">
        <v>0</v>
      </c>
      <c r="AO1847">
        <v>0</v>
      </c>
      <c r="AP1847">
        <v>0</v>
      </c>
      <c r="AQ1847">
        <v>396</v>
      </c>
      <c r="AR1847">
        <v>1</v>
      </c>
      <c r="AS1847">
        <v>0</v>
      </c>
      <c r="AT1847">
        <v>0</v>
      </c>
      <c r="AU1847">
        <v>0</v>
      </c>
      <c r="AV1847">
        <v>0</v>
      </c>
      <c r="AW1847">
        <v>396</v>
      </c>
      <c r="AX1847">
        <v>1</v>
      </c>
      <c r="AY1847" s="73">
        <v>57.774404212794998</v>
      </c>
      <c r="AZ1847">
        <v>396</v>
      </c>
      <c r="BA1847">
        <v>1</v>
      </c>
      <c r="BB1847">
        <v>386</v>
      </c>
      <c r="BC1847">
        <v>0.898108362726734</v>
      </c>
      <c r="BD1847">
        <v>10</v>
      </c>
      <c r="BE1847">
        <v>0.101891637273265</v>
      </c>
      <c r="BF1847">
        <v>59.554055497624901</v>
      </c>
      <c r="BG1847">
        <v>65.752667554753998</v>
      </c>
      <c r="BH1847">
        <v>57.774404212794998</v>
      </c>
      <c r="BI1847">
        <v>55.515371696083903</v>
      </c>
    </row>
    <row r="1848" spans="1:61" x14ac:dyDescent="0.25">
      <c r="A1848" s="10" t="str">
        <f>VLOOKUP(D1848,'Index-Relations'!E:F,2,FALSE)</f>
        <v>ESG</v>
      </c>
      <c r="B1848" t="s">
        <v>3450</v>
      </c>
      <c r="C1848" s="53" t="s">
        <v>2768</v>
      </c>
      <c r="D1848" s="59" t="s">
        <v>3039</v>
      </c>
      <c r="E1848" s="59" t="s">
        <v>5264</v>
      </c>
      <c r="F1848" t="s">
        <v>2651</v>
      </c>
      <c r="G1848" t="s">
        <v>2652</v>
      </c>
      <c r="H1848" t="s">
        <v>2653</v>
      </c>
      <c r="I1848" s="52">
        <v>45383</v>
      </c>
      <c r="J1848" t="s">
        <v>2457</v>
      </c>
      <c r="K1848">
        <v>398</v>
      </c>
      <c r="L1848">
        <v>63.407181504860802</v>
      </c>
      <c r="M1848">
        <v>398</v>
      </c>
      <c r="N1848">
        <v>1</v>
      </c>
      <c r="O1848">
        <v>70.501862711153294</v>
      </c>
      <c r="P1848">
        <v>398</v>
      </c>
      <c r="Q1848">
        <v>1</v>
      </c>
      <c r="R1848">
        <v>398</v>
      </c>
      <c r="S1848">
        <v>1</v>
      </c>
      <c r="T1848">
        <v>31.795418828741301</v>
      </c>
      <c r="U1848">
        <v>0.592936149398682</v>
      </c>
      <c r="V1848">
        <v>248</v>
      </c>
      <c r="W1848">
        <v>7.4164493899879905E-2</v>
      </c>
      <c r="X1848">
        <v>28</v>
      </c>
      <c r="Y1848">
        <v>398</v>
      </c>
      <c r="Z1848">
        <v>1</v>
      </c>
      <c r="AA1848">
        <v>19.309677458882501</v>
      </c>
      <c r="AB1848">
        <v>359</v>
      </c>
      <c r="AC1848">
        <v>0.96214340116798402</v>
      </c>
      <c r="AD1848">
        <v>39</v>
      </c>
      <c r="AE1848">
        <v>3.78565988320156E-2</v>
      </c>
      <c r="AF1848">
        <v>0</v>
      </c>
      <c r="AG1848">
        <v>0</v>
      </c>
      <c r="AH1848">
        <v>2.0448678207977602E-3</v>
      </c>
      <c r="AI1848">
        <v>12</v>
      </c>
      <c r="AJ1848">
        <v>57.871364099501399</v>
      </c>
      <c r="AK1848">
        <v>398</v>
      </c>
      <c r="AL1848">
        <v>1</v>
      </c>
      <c r="AM1848">
        <v>0</v>
      </c>
      <c r="AN1848">
        <v>0</v>
      </c>
      <c r="AO1848">
        <v>0</v>
      </c>
      <c r="AP1848">
        <v>0</v>
      </c>
      <c r="AQ1848">
        <v>398</v>
      </c>
      <c r="AR1848">
        <v>1</v>
      </c>
      <c r="AS1848">
        <v>0</v>
      </c>
      <c r="AT1848">
        <v>0</v>
      </c>
      <c r="AU1848">
        <v>0</v>
      </c>
      <c r="AV1848">
        <v>0</v>
      </c>
      <c r="AW1848">
        <v>398</v>
      </c>
      <c r="AX1848">
        <v>1</v>
      </c>
      <c r="AY1848">
        <v>61.770322657781399</v>
      </c>
      <c r="AZ1848">
        <v>398</v>
      </c>
      <c r="BA1848">
        <v>1</v>
      </c>
      <c r="BB1848">
        <v>388</v>
      </c>
      <c r="BC1848">
        <v>0.89756605538390399</v>
      </c>
      <c r="BD1848">
        <v>10</v>
      </c>
      <c r="BE1848">
        <v>0.10243394461609499</v>
      </c>
      <c r="BF1848">
        <v>60.089456406691902</v>
      </c>
      <c r="BG1848">
        <v>65.948727411411994</v>
      </c>
      <c r="BH1848">
        <v>58.935759278894999</v>
      </c>
      <c r="BI1848">
        <v>55.541083615756001</v>
      </c>
    </row>
    <row r="1849" spans="1:61" x14ac:dyDescent="0.25">
      <c r="A1849" s="10" t="str">
        <f>VLOOKUP(D1849,'Index-Relations'!E:F,2,FALSE)</f>
        <v>ESG</v>
      </c>
      <c r="B1849" t="s">
        <v>3450</v>
      </c>
      <c r="C1849" s="53" t="s">
        <v>2769</v>
      </c>
      <c r="D1849" s="59" t="s">
        <v>3039</v>
      </c>
      <c r="E1849" s="59" t="s">
        <v>5265</v>
      </c>
      <c r="F1849" t="s">
        <v>2651</v>
      </c>
      <c r="G1849" t="s">
        <v>2652</v>
      </c>
      <c r="H1849" t="s">
        <v>2653</v>
      </c>
      <c r="I1849" s="52">
        <v>45352</v>
      </c>
      <c r="J1849" t="s">
        <v>2457</v>
      </c>
      <c r="K1849">
        <v>400</v>
      </c>
      <c r="L1849">
        <v>63.9628193513295</v>
      </c>
      <c r="M1849">
        <v>400</v>
      </c>
      <c r="N1849">
        <v>1</v>
      </c>
      <c r="O1849">
        <v>70.927182949252995</v>
      </c>
      <c r="P1849">
        <v>400</v>
      </c>
      <c r="Q1849">
        <v>1</v>
      </c>
      <c r="R1849">
        <v>400</v>
      </c>
      <c r="S1849">
        <v>0.999999999999999</v>
      </c>
      <c r="T1849">
        <v>31.9850433631707</v>
      </c>
      <c r="U1849">
        <v>0.57914072479919998</v>
      </c>
      <c r="V1849">
        <v>245</v>
      </c>
      <c r="W1849">
        <v>7.6357596045493595E-2</v>
      </c>
      <c r="X1849">
        <v>28</v>
      </c>
      <c r="Y1849">
        <v>400</v>
      </c>
      <c r="Z1849">
        <v>0.999999999999999</v>
      </c>
      <c r="AA1849">
        <v>19.571987669056199</v>
      </c>
      <c r="AB1849">
        <v>360</v>
      </c>
      <c r="AC1849">
        <v>0.96198302265304803</v>
      </c>
      <c r="AD1849">
        <v>40</v>
      </c>
      <c r="AE1849">
        <v>3.8016977346950399E-2</v>
      </c>
      <c r="AF1849">
        <v>0</v>
      </c>
      <c r="AG1849">
        <v>7.2164000000000003E-16</v>
      </c>
      <c r="AH1849">
        <v>6.1497703400809295E-4</v>
      </c>
      <c r="AI1849">
        <v>10</v>
      </c>
      <c r="AJ1849">
        <v>58.841900854515501</v>
      </c>
      <c r="AK1849">
        <v>400</v>
      </c>
      <c r="AL1849">
        <v>1</v>
      </c>
      <c r="AM1849">
        <v>0</v>
      </c>
      <c r="AN1849">
        <v>0</v>
      </c>
      <c r="AO1849">
        <v>0</v>
      </c>
      <c r="AP1849">
        <v>0</v>
      </c>
      <c r="AQ1849">
        <v>400</v>
      </c>
      <c r="AR1849">
        <v>0.999999999999999</v>
      </c>
      <c r="AS1849">
        <v>0</v>
      </c>
      <c r="AT1849">
        <v>0</v>
      </c>
      <c r="AU1849">
        <v>0</v>
      </c>
      <c r="AV1849">
        <v>0</v>
      </c>
      <c r="AW1849">
        <v>400</v>
      </c>
      <c r="AX1849">
        <v>0.999999999999999</v>
      </c>
      <c r="AY1849">
        <v>61.797572751504703</v>
      </c>
      <c r="AZ1849">
        <v>400</v>
      </c>
      <c r="BA1849">
        <v>1</v>
      </c>
      <c r="BB1849">
        <v>390</v>
      </c>
      <c r="BC1849">
        <v>0.89366942610247002</v>
      </c>
      <c r="BD1849">
        <v>10</v>
      </c>
      <c r="BE1849">
        <v>0.10633057389752899</v>
      </c>
      <c r="BF1849">
        <v>60.565284120824998</v>
      </c>
      <c r="BG1849">
        <v>66.269197510344995</v>
      </c>
      <c r="BH1849">
        <v>58.933087411079001</v>
      </c>
      <c r="BI1849">
        <v>56.416541259386001</v>
      </c>
    </row>
    <row r="1850" spans="1:61" x14ac:dyDescent="0.25">
      <c r="A1850" s="10" t="str">
        <f>VLOOKUP(D1850,'Index-Relations'!E:F,2,FALSE)</f>
        <v>ESG</v>
      </c>
      <c r="B1850" t="s">
        <v>3450</v>
      </c>
      <c r="C1850" s="53" t="s">
        <v>2770</v>
      </c>
      <c r="D1850" s="59" t="s">
        <v>3039</v>
      </c>
      <c r="E1850" s="59" t="s">
        <v>5266</v>
      </c>
      <c r="F1850" t="s">
        <v>2651</v>
      </c>
      <c r="G1850" t="s">
        <v>2652</v>
      </c>
      <c r="H1850" t="s">
        <v>2653</v>
      </c>
      <c r="I1850" s="52">
        <v>45323</v>
      </c>
      <c r="J1850" t="s">
        <v>2457</v>
      </c>
      <c r="K1850">
        <v>400</v>
      </c>
      <c r="L1850">
        <v>64.776472219609005</v>
      </c>
      <c r="M1850">
        <v>400</v>
      </c>
      <c r="N1850">
        <v>1</v>
      </c>
      <c r="O1850">
        <v>71.391443813601001</v>
      </c>
      <c r="P1850">
        <v>400</v>
      </c>
      <c r="Q1850">
        <v>1</v>
      </c>
      <c r="R1850">
        <v>400</v>
      </c>
      <c r="S1850">
        <v>0.999999999999999</v>
      </c>
      <c r="T1850">
        <v>32.310953613010199</v>
      </c>
      <c r="U1850">
        <v>0.57060354817701198</v>
      </c>
      <c r="V1850">
        <v>244</v>
      </c>
      <c r="W1850">
        <v>7.6161641895855697E-2</v>
      </c>
      <c r="X1850">
        <v>27</v>
      </c>
      <c r="Y1850">
        <v>400</v>
      </c>
      <c r="Z1850">
        <v>1</v>
      </c>
      <c r="AA1850">
        <v>20.207408780654401</v>
      </c>
      <c r="AB1850">
        <v>357</v>
      </c>
      <c r="AC1850">
        <v>0.95562011853678197</v>
      </c>
      <c r="AD1850">
        <v>43</v>
      </c>
      <c r="AE1850">
        <v>4.4379881463218501E-2</v>
      </c>
      <c r="AF1850">
        <v>0</v>
      </c>
      <c r="AG1850">
        <v>0</v>
      </c>
      <c r="AH1850">
        <v>6.4367965489128798E-4</v>
      </c>
      <c r="AI1850">
        <v>10</v>
      </c>
      <c r="AJ1850">
        <v>59.749730869400203</v>
      </c>
      <c r="AK1850">
        <v>400</v>
      </c>
      <c r="AL1850">
        <v>1</v>
      </c>
      <c r="AM1850">
        <v>0</v>
      </c>
      <c r="AN1850">
        <v>0</v>
      </c>
      <c r="AO1850">
        <v>0</v>
      </c>
      <c r="AP1850">
        <v>0</v>
      </c>
      <c r="AQ1850">
        <v>400</v>
      </c>
      <c r="AR1850">
        <v>1</v>
      </c>
      <c r="AS1850">
        <v>0</v>
      </c>
      <c r="AT1850">
        <v>0</v>
      </c>
      <c r="AU1850">
        <v>0</v>
      </c>
      <c r="AV1850">
        <v>0</v>
      </c>
      <c r="AW1850">
        <v>400</v>
      </c>
      <c r="AX1850">
        <v>0.999999999999999</v>
      </c>
      <c r="AY1850">
        <v>62.375883603984903</v>
      </c>
      <c r="AZ1850">
        <v>400</v>
      </c>
      <c r="BA1850">
        <v>1</v>
      </c>
      <c r="BB1850">
        <v>390</v>
      </c>
      <c r="BC1850">
        <v>0.90038313957337901</v>
      </c>
      <c r="BD1850">
        <v>10</v>
      </c>
      <c r="BE1850">
        <v>9.9616860426620504E-2</v>
      </c>
      <c r="BF1850">
        <v>61.2749783329689</v>
      </c>
      <c r="BG1850">
        <v>66.575865811936893</v>
      </c>
      <c r="BH1850">
        <v>59.315522064128999</v>
      </c>
      <c r="BI1850">
        <v>57.139655966074997</v>
      </c>
    </row>
    <row r="1851" spans="1:61" x14ac:dyDescent="0.25">
      <c r="A1851" s="10" t="str">
        <f>VLOOKUP(D1851,'Index-Relations'!E:F,2,FALSE)</f>
        <v>BM</v>
      </c>
      <c r="B1851" t="s">
        <v>3450</v>
      </c>
      <c r="C1851" s="53" t="s">
        <v>2760</v>
      </c>
      <c r="D1851" s="59" t="s">
        <v>3357</v>
      </c>
      <c r="E1851" s="59" t="s">
        <v>5267</v>
      </c>
      <c r="F1851" t="s">
        <v>3358</v>
      </c>
      <c r="G1851" t="s">
        <v>3357</v>
      </c>
      <c r="H1851" t="s">
        <v>3373</v>
      </c>
      <c r="I1851" s="52">
        <v>45659</v>
      </c>
      <c r="J1851" t="s">
        <v>2457</v>
      </c>
      <c r="K1851">
        <v>50</v>
      </c>
      <c r="L1851" s="73">
        <v>38.225957763388898</v>
      </c>
      <c r="M1851">
        <v>50</v>
      </c>
      <c r="N1851">
        <v>1</v>
      </c>
      <c r="O1851" s="73">
        <v>51.248958453111001</v>
      </c>
      <c r="P1851">
        <v>50</v>
      </c>
      <c r="Q1851">
        <v>1</v>
      </c>
      <c r="R1851">
        <v>50</v>
      </c>
      <c r="S1851">
        <v>1</v>
      </c>
      <c r="T1851">
        <v>44.127165007432303</v>
      </c>
      <c r="U1851">
        <v>0.75612388024828703</v>
      </c>
      <c r="V1851">
        <v>35</v>
      </c>
      <c r="W1851">
        <v>0</v>
      </c>
      <c r="X1851">
        <v>0</v>
      </c>
      <c r="Y1851">
        <v>50</v>
      </c>
      <c r="Z1851">
        <v>1</v>
      </c>
      <c r="AA1851">
        <v>10.5272877784417</v>
      </c>
      <c r="AB1851">
        <v>43</v>
      </c>
      <c r="AC1851">
        <v>0.89521720120716797</v>
      </c>
      <c r="AD1851">
        <v>7</v>
      </c>
      <c r="AE1851">
        <v>0.10478279879283101</v>
      </c>
      <c r="AF1851">
        <v>0</v>
      </c>
      <c r="AG1851">
        <v>0</v>
      </c>
      <c r="AH1851">
        <v>0</v>
      </c>
      <c r="AI1851">
        <v>0</v>
      </c>
      <c r="AJ1851" s="73">
        <v>33.461335554237003</v>
      </c>
      <c r="AK1851">
        <v>50</v>
      </c>
      <c r="AL1851">
        <v>1</v>
      </c>
      <c r="AM1851">
        <v>0</v>
      </c>
      <c r="AN1851">
        <v>0</v>
      </c>
      <c r="AO1851">
        <v>0</v>
      </c>
      <c r="AP1851">
        <v>0</v>
      </c>
      <c r="AQ1851">
        <v>50</v>
      </c>
      <c r="AR1851">
        <v>0.999999999999999</v>
      </c>
      <c r="AS1851">
        <v>0</v>
      </c>
      <c r="AT1851">
        <v>0</v>
      </c>
      <c r="AU1851">
        <v>0</v>
      </c>
      <c r="AV1851">
        <v>0</v>
      </c>
      <c r="AW1851">
        <v>50</v>
      </c>
      <c r="AX1851">
        <v>1</v>
      </c>
      <c r="AY1851" s="73">
        <v>35.022176292520001</v>
      </c>
      <c r="AZ1851">
        <v>50</v>
      </c>
      <c r="BA1851">
        <v>1</v>
      </c>
      <c r="BB1851">
        <v>46</v>
      </c>
      <c r="BC1851">
        <v>0.438840376659269</v>
      </c>
      <c r="BD1851">
        <v>4</v>
      </c>
      <c r="BE1851">
        <v>0.56115962334073</v>
      </c>
      <c r="BF1851">
        <v>38.225957763388898</v>
      </c>
      <c r="BG1851">
        <v>51.248958453111001</v>
      </c>
      <c r="BH1851">
        <v>35.022176292520001</v>
      </c>
      <c r="BI1851">
        <v>33.461335554237003</v>
      </c>
    </row>
    <row r="1852" spans="1:61" x14ac:dyDescent="0.25">
      <c r="A1852" s="10" t="str">
        <f>VLOOKUP(D1852,'Index-Relations'!E:F,2,FALSE)</f>
        <v>BM</v>
      </c>
      <c r="B1852" t="s">
        <v>3450</v>
      </c>
      <c r="C1852" s="53" t="s">
        <v>2761</v>
      </c>
      <c r="D1852" s="59" t="s">
        <v>3357</v>
      </c>
      <c r="E1852" s="59" t="s">
        <v>5268</v>
      </c>
      <c r="F1852" t="s">
        <v>3358</v>
      </c>
      <c r="G1852" t="s">
        <v>3357</v>
      </c>
      <c r="H1852" t="s">
        <v>3373</v>
      </c>
      <c r="I1852" s="52">
        <v>45628</v>
      </c>
      <c r="J1852" t="s">
        <v>2457</v>
      </c>
      <c r="K1852">
        <v>50</v>
      </c>
      <c r="L1852" s="73">
        <v>38.170303281696</v>
      </c>
      <c r="M1852">
        <v>50</v>
      </c>
      <c r="N1852">
        <v>1</v>
      </c>
      <c r="O1852" s="73">
        <v>51.207450562726997</v>
      </c>
      <c r="P1852">
        <v>50</v>
      </c>
      <c r="Q1852">
        <v>1</v>
      </c>
      <c r="R1852">
        <v>50</v>
      </c>
      <c r="S1852">
        <v>1</v>
      </c>
      <c r="T1852">
        <v>44.045024432326201</v>
      </c>
      <c r="U1852">
        <v>0.75757100628116802</v>
      </c>
      <c r="V1852">
        <v>35</v>
      </c>
      <c r="W1852">
        <v>0</v>
      </c>
      <c r="X1852">
        <v>0</v>
      </c>
      <c r="Y1852">
        <v>50</v>
      </c>
      <c r="Z1852">
        <v>1</v>
      </c>
      <c r="AA1852">
        <v>10.0802720195272</v>
      </c>
      <c r="AB1852">
        <v>43</v>
      </c>
      <c r="AC1852">
        <v>0.89723609775616497</v>
      </c>
      <c r="AD1852">
        <v>7</v>
      </c>
      <c r="AE1852">
        <v>0.102763902243835</v>
      </c>
      <c r="AF1852">
        <v>0</v>
      </c>
      <c r="AG1852">
        <v>0</v>
      </c>
      <c r="AH1852">
        <v>0</v>
      </c>
      <c r="AI1852">
        <v>0</v>
      </c>
      <c r="AJ1852" s="73">
        <v>33.408137291308996</v>
      </c>
      <c r="AK1852">
        <v>50</v>
      </c>
      <c r="AL1852">
        <v>1</v>
      </c>
      <c r="AM1852">
        <v>0</v>
      </c>
      <c r="AN1852">
        <v>0</v>
      </c>
      <c r="AO1852">
        <v>0</v>
      </c>
      <c r="AP1852">
        <v>0</v>
      </c>
      <c r="AQ1852">
        <v>50</v>
      </c>
      <c r="AR1852">
        <v>1</v>
      </c>
      <c r="AS1852">
        <v>0</v>
      </c>
      <c r="AT1852">
        <v>0</v>
      </c>
      <c r="AU1852">
        <v>0</v>
      </c>
      <c r="AV1852">
        <v>0</v>
      </c>
      <c r="AW1852">
        <v>50</v>
      </c>
      <c r="AX1852">
        <v>1</v>
      </c>
      <c r="AY1852" s="73">
        <v>34.938290680385997</v>
      </c>
      <c r="AZ1852">
        <v>50</v>
      </c>
      <c r="BA1852">
        <v>1</v>
      </c>
      <c r="BB1852">
        <v>46</v>
      </c>
      <c r="BC1852">
        <v>0.43427135363546998</v>
      </c>
      <c r="BD1852">
        <v>4</v>
      </c>
      <c r="BE1852">
        <v>0.56572864636452902</v>
      </c>
      <c r="BF1852">
        <v>38.170303281696</v>
      </c>
      <c r="BG1852">
        <v>51.207450562726997</v>
      </c>
      <c r="BH1852">
        <v>34.938290680385997</v>
      </c>
      <c r="BI1852">
        <v>33.408137291308996</v>
      </c>
    </row>
    <row r="1853" spans="1:61" x14ac:dyDescent="0.25">
      <c r="A1853" s="10" t="str">
        <f>VLOOKUP(D1853,'Index-Relations'!E:F,2,FALSE)</f>
        <v>BM</v>
      </c>
      <c r="B1853" t="s">
        <v>3450</v>
      </c>
      <c r="C1853" s="53" t="s">
        <v>2762</v>
      </c>
      <c r="D1853" s="59" t="s">
        <v>3357</v>
      </c>
      <c r="E1853" s="59" t="s">
        <v>5269</v>
      </c>
      <c r="F1853" t="s">
        <v>3358</v>
      </c>
      <c r="G1853" t="s">
        <v>3357</v>
      </c>
      <c r="H1853" t="s">
        <v>3373</v>
      </c>
      <c r="I1853" s="52">
        <v>45597</v>
      </c>
      <c r="J1853" t="s">
        <v>2457</v>
      </c>
      <c r="K1853">
        <v>50</v>
      </c>
      <c r="L1853" s="73">
        <v>38.425842324049903</v>
      </c>
      <c r="M1853">
        <v>50</v>
      </c>
      <c r="N1853">
        <v>1</v>
      </c>
      <c r="O1853" s="73">
        <v>50.807228276931902</v>
      </c>
      <c r="P1853">
        <v>50</v>
      </c>
      <c r="Q1853">
        <v>1</v>
      </c>
      <c r="R1853">
        <v>50</v>
      </c>
      <c r="S1853">
        <v>0.999999999999999</v>
      </c>
      <c r="T1853">
        <v>43.836201427788502</v>
      </c>
      <c r="U1853">
        <v>0.75632819708696497</v>
      </c>
      <c r="V1853">
        <v>35</v>
      </c>
      <c r="W1853">
        <v>0</v>
      </c>
      <c r="X1853">
        <v>0</v>
      </c>
      <c r="Y1853">
        <v>50</v>
      </c>
      <c r="Z1853">
        <v>1</v>
      </c>
      <c r="AA1853">
        <v>11.179035494743299</v>
      </c>
      <c r="AB1853">
        <v>43</v>
      </c>
      <c r="AC1853">
        <v>0.89030783835947902</v>
      </c>
      <c r="AD1853">
        <v>7</v>
      </c>
      <c r="AE1853">
        <v>0.10969216164051999</v>
      </c>
      <c r="AF1853">
        <v>0</v>
      </c>
      <c r="AG1853">
        <v>1.6652999999999999E-16</v>
      </c>
      <c r="AH1853">
        <v>0</v>
      </c>
      <c r="AI1853">
        <v>0</v>
      </c>
      <c r="AJ1853" s="73">
        <v>34.047590636227902</v>
      </c>
      <c r="AK1853">
        <v>50</v>
      </c>
      <c r="AL1853">
        <v>1</v>
      </c>
      <c r="AM1853">
        <v>0</v>
      </c>
      <c r="AN1853">
        <v>0</v>
      </c>
      <c r="AO1853">
        <v>0</v>
      </c>
      <c r="AP1853">
        <v>0</v>
      </c>
      <c r="AQ1853">
        <v>50</v>
      </c>
      <c r="AR1853">
        <v>0.999999999999999</v>
      </c>
      <c r="AS1853">
        <v>0</v>
      </c>
      <c r="AT1853">
        <v>0</v>
      </c>
      <c r="AU1853">
        <v>0</v>
      </c>
      <c r="AV1853">
        <v>0</v>
      </c>
      <c r="AW1853">
        <v>50</v>
      </c>
      <c r="AX1853">
        <v>0.999999999999999</v>
      </c>
      <c r="AY1853" s="73">
        <v>35.401100394331998</v>
      </c>
      <c r="AZ1853">
        <v>50</v>
      </c>
      <c r="BA1853">
        <v>1</v>
      </c>
      <c r="BB1853">
        <v>46</v>
      </c>
      <c r="BC1853">
        <v>0.45562737739546</v>
      </c>
      <c r="BD1853">
        <v>4</v>
      </c>
      <c r="BE1853">
        <v>0.544372622604539</v>
      </c>
      <c r="BF1853">
        <v>38.425842324049903</v>
      </c>
      <c r="BG1853">
        <v>50.807228276931902</v>
      </c>
      <c r="BH1853">
        <v>35.401100394331998</v>
      </c>
      <c r="BI1853">
        <v>34.047590636227902</v>
      </c>
    </row>
    <row r="1854" spans="1:61" x14ac:dyDescent="0.25">
      <c r="A1854" s="10" t="str">
        <f>VLOOKUP(D1854,'Index-Relations'!E:F,2,FALSE)</f>
        <v>BM</v>
      </c>
      <c r="B1854" t="s">
        <v>3450</v>
      </c>
      <c r="C1854" s="53" t="s">
        <v>2763</v>
      </c>
      <c r="D1854" s="59" t="s">
        <v>3357</v>
      </c>
      <c r="E1854" s="59" t="s">
        <v>5270</v>
      </c>
      <c r="F1854" t="s">
        <v>3358</v>
      </c>
      <c r="G1854" t="s">
        <v>3357</v>
      </c>
      <c r="H1854" t="s">
        <v>3373</v>
      </c>
      <c r="I1854" s="52">
        <v>45566</v>
      </c>
      <c r="J1854" t="s">
        <v>2457</v>
      </c>
      <c r="K1854">
        <v>50</v>
      </c>
      <c r="L1854" s="73">
        <v>38.5134124126389</v>
      </c>
      <c r="M1854">
        <v>50</v>
      </c>
      <c r="N1854">
        <v>1</v>
      </c>
      <c r="O1854" s="73">
        <v>51.083870315569001</v>
      </c>
      <c r="P1854">
        <v>50</v>
      </c>
      <c r="Q1854">
        <v>1</v>
      </c>
      <c r="R1854">
        <v>50</v>
      </c>
      <c r="S1854">
        <v>0.999999999999999</v>
      </c>
      <c r="T1854">
        <v>43.7422068406742</v>
      </c>
      <c r="U1854">
        <v>0.75647951721261197</v>
      </c>
      <c r="V1854">
        <v>34</v>
      </c>
      <c r="W1854">
        <v>0</v>
      </c>
      <c r="X1854">
        <v>0</v>
      </c>
      <c r="Y1854">
        <v>50</v>
      </c>
      <c r="Z1854">
        <v>1</v>
      </c>
      <c r="AA1854">
        <v>10.8045217935531</v>
      </c>
      <c r="AB1854">
        <v>43</v>
      </c>
      <c r="AC1854">
        <v>0.92779964397176495</v>
      </c>
      <c r="AD1854">
        <v>7</v>
      </c>
      <c r="AE1854">
        <v>7.22003560282342E-2</v>
      </c>
      <c r="AF1854">
        <v>0</v>
      </c>
      <c r="AG1854">
        <v>0</v>
      </c>
      <c r="AH1854">
        <v>0</v>
      </c>
      <c r="AI1854">
        <v>0</v>
      </c>
      <c r="AJ1854" s="73">
        <v>33.899880329543997</v>
      </c>
      <c r="AK1854">
        <v>50</v>
      </c>
      <c r="AL1854">
        <v>1</v>
      </c>
      <c r="AM1854">
        <v>0</v>
      </c>
      <c r="AN1854">
        <v>0</v>
      </c>
      <c r="AO1854">
        <v>0</v>
      </c>
      <c r="AP1854">
        <v>0</v>
      </c>
      <c r="AQ1854">
        <v>50</v>
      </c>
      <c r="AR1854">
        <v>1</v>
      </c>
      <c r="AS1854">
        <v>0</v>
      </c>
      <c r="AT1854">
        <v>0</v>
      </c>
      <c r="AU1854">
        <v>0</v>
      </c>
      <c r="AV1854">
        <v>0</v>
      </c>
      <c r="AW1854">
        <v>50</v>
      </c>
      <c r="AX1854">
        <v>0.999999999999999</v>
      </c>
      <c r="AY1854" s="73">
        <v>35.548787993464899</v>
      </c>
      <c r="AZ1854">
        <v>50</v>
      </c>
      <c r="BA1854">
        <v>1</v>
      </c>
      <c r="BB1854">
        <v>46</v>
      </c>
      <c r="BC1854">
        <v>0.45589204226010499</v>
      </c>
      <c r="BD1854">
        <v>4</v>
      </c>
      <c r="BE1854">
        <v>0.54410795773989395</v>
      </c>
      <c r="BF1854">
        <v>38.5134124126389</v>
      </c>
      <c r="BG1854">
        <v>51.083870315569001</v>
      </c>
      <c r="BH1854">
        <v>35.548787993464899</v>
      </c>
      <c r="BI1854">
        <v>33.899880329543997</v>
      </c>
    </row>
    <row r="1855" spans="1:61" x14ac:dyDescent="0.25">
      <c r="A1855" s="10" t="str">
        <f>VLOOKUP(D1855,'Index-Relations'!E:F,2,FALSE)</f>
        <v>BM</v>
      </c>
      <c r="B1855" t="s">
        <v>3450</v>
      </c>
      <c r="C1855" s="53" t="s">
        <v>2764</v>
      </c>
      <c r="D1855" s="59" t="s">
        <v>3357</v>
      </c>
      <c r="E1855" s="59" t="s">
        <v>5271</v>
      </c>
      <c r="F1855" t="s">
        <v>3358</v>
      </c>
      <c r="G1855" t="s">
        <v>3357</v>
      </c>
      <c r="H1855" t="s">
        <v>3373</v>
      </c>
      <c r="I1855" s="52">
        <v>45538</v>
      </c>
      <c r="J1855" t="s">
        <v>2457</v>
      </c>
      <c r="K1855">
        <v>52</v>
      </c>
      <c r="L1855" s="73">
        <v>40.721401197010003</v>
      </c>
      <c r="M1855">
        <v>52</v>
      </c>
      <c r="N1855">
        <v>1</v>
      </c>
      <c r="O1855" s="73">
        <v>51.054245033439997</v>
      </c>
      <c r="P1855">
        <v>52</v>
      </c>
      <c r="Q1855">
        <v>1</v>
      </c>
      <c r="R1855">
        <v>52</v>
      </c>
      <c r="S1855">
        <v>1</v>
      </c>
      <c r="T1855">
        <v>43.635022932120997</v>
      </c>
      <c r="U1855">
        <v>0.79813318465814997</v>
      </c>
      <c r="V1855">
        <v>36</v>
      </c>
      <c r="W1855">
        <v>0</v>
      </c>
      <c r="X1855">
        <v>0</v>
      </c>
      <c r="Y1855">
        <v>52</v>
      </c>
      <c r="Z1855">
        <v>1</v>
      </c>
      <c r="AA1855">
        <v>11.2627436075887</v>
      </c>
      <c r="AB1855">
        <v>48</v>
      </c>
      <c r="AC1855">
        <v>0.95466317648620802</v>
      </c>
      <c r="AD1855">
        <v>7</v>
      </c>
      <c r="AE1855">
        <v>7.5844199107843693E-2</v>
      </c>
      <c r="AF1855">
        <v>-3</v>
      </c>
      <c r="AG1855">
        <v>0</v>
      </c>
      <c r="AH1855">
        <v>0</v>
      </c>
      <c r="AI1855">
        <v>0</v>
      </c>
      <c r="AJ1855" s="73">
        <v>35.364170365801002</v>
      </c>
      <c r="AK1855">
        <v>52</v>
      </c>
      <c r="AL1855">
        <v>1</v>
      </c>
      <c r="AM1855">
        <v>0</v>
      </c>
      <c r="AN1855">
        <v>0</v>
      </c>
      <c r="AO1855">
        <v>0</v>
      </c>
      <c r="AP1855">
        <v>0</v>
      </c>
      <c r="AQ1855">
        <v>52</v>
      </c>
      <c r="AR1855">
        <v>1</v>
      </c>
      <c r="AS1855">
        <v>0</v>
      </c>
      <c r="AT1855">
        <v>0</v>
      </c>
      <c r="AU1855">
        <v>0</v>
      </c>
      <c r="AV1855">
        <v>0</v>
      </c>
      <c r="AW1855">
        <v>52</v>
      </c>
      <c r="AX1855">
        <v>1</v>
      </c>
      <c r="AY1855" s="73">
        <v>39.566220799127997</v>
      </c>
      <c r="AZ1855">
        <v>52</v>
      </c>
      <c r="BA1855">
        <v>1</v>
      </c>
      <c r="BB1855">
        <v>48</v>
      </c>
      <c r="BC1855">
        <v>0.47873490762315801</v>
      </c>
      <c r="BD1855">
        <v>4</v>
      </c>
      <c r="BE1855">
        <v>0.52126509237684104</v>
      </c>
      <c r="BF1855">
        <v>40.721401197010003</v>
      </c>
      <c r="BG1855">
        <v>51.054245033439997</v>
      </c>
      <c r="BH1855">
        <v>39.566220799127997</v>
      </c>
      <c r="BI1855">
        <v>35.364170365801002</v>
      </c>
    </row>
    <row r="1856" spans="1:61" x14ac:dyDescent="0.25">
      <c r="A1856" s="10" t="str">
        <f>VLOOKUP(D1856,'Index-Relations'!E:F,2,FALSE)</f>
        <v>BM</v>
      </c>
      <c r="B1856" t="s">
        <v>3450</v>
      </c>
      <c r="C1856" s="53" t="s">
        <v>3350</v>
      </c>
      <c r="D1856" s="59" t="s">
        <v>3357</v>
      </c>
      <c r="E1856" s="59" t="s">
        <v>5272</v>
      </c>
      <c r="F1856" t="s">
        <v>3358</v>
      </c>
      <c r="G1856" t="s">
        <v>3357</v>
      </c>
      <c r="H1856" t="s">
        <v>3373</v>
      </c>
      <c r="I1856" s="52">
        <v>45505</v>
      </c>
      <c r="J1856" t="s">
        <v>2457</v>
      </c>
      <c r="K1856">
        <v>52</v>
      </c>
      <c r="L1856" s="73">
        <v>40.411185755496</v>
      </c>
      <c r="M1856">
        <v>52</v>
      </c>
      <c r="N1856">
        <v>1</v>
      </c>
      <c r="O1856" s="73">
        <v>50.593589165272</v>
      </c>
      <c r="P1856">
        <v>52</v>
      </c>
      <c r="Q1856">
        <v>1</v>
      </c>
      <c r="R1856">
        <v>52</v>
      </c>
      <c r="S1856">
        <v>0.999999999999999</v>
      </c>
      <c r="T1856">
        <v>43.6431440685624</v>
      </c>
      <c r="U1856">
        <v>0.76782189756590102</v>
      </c>
      <c r="V1856">
        <v>36</v>
      </c>
      <c r="W1856">
        <v>0</v>
      </c>
      <c r="X1856">
        <v>0</v>
      </c>
      <c r="Y1856">
        <v>52</v>
      </c>
      <c r="Z1856">
        <v>1</v>
      </c>
      <c r="AA1856">
        <v>10.708588240126501</v>
      </c>
      <c r="AB1856">
        <v>45</v>
      </c>
      <c r="AC1856">
        <v>0.92537836359320802</v>
      </c>
      <c r="AD1856">
        <v>7</v>
      </c>
      <c r="AE1856">
        <v>7.4621636406791703E-2</v>
      </c>
      <c r="AF1856">
        <v>0</v>
      </c>
      <c r="AG1856">
        <v>0</v>
      </c>
      <c r="AH1856">
        <v>0</v>
      </c>
      <c r="AI1856">
        <v>0</v>
      </c>
      <c r="AJ1856" s="73">
        <v>35.258003354019998</v>
      </c>
      <c r="AK1856">
        <v>52</v>
      </c>
      <c r="AL1856">
        <v>1</v>
      </c>
      <c r="AM1856">
        <v>0</v>
      </c>
      <c r="AN1856">
        <v>0</v>
      </c>
      <c r="AO1856">
        <v>0</v>
      </c>
      <c r="AP1856">
        <v>0</v>
      </c>
      <c r="AQ1856">
        <v>52</v>
      </c>
      <c r="AR1856">
        <v>1</v>
      </c>
      <c r="AS1856">
        <v>0</v>
      </c>
      <c r="AT1856">
        <v>0</v>
      </c>
      <c r="AU1856">
        <v>0</v>
      </c>
      <c r="AV1856">
        <v>0</v>
      </c>
      <c r="AW1856">
        <v>52</v>
      </c>
      <c r="AX1856">
        <v>1</v>
      </c>
      <c r="AY1856" s="73">
        <v>39.187505766565998</v>
      </c>
      <c r="AZ1856">
        <v>52</v>
      </c>
      <c r="BA1856">
        <v>1</v>
      </c>
      <c r="BB1856">
        <v>48</v>
      </c>
      <c r="BC1856">
        <v>0.46514958645727</v>
      </c>
      <c r="BD1856">
        <v>4</v>
      </c>
      <c r="BE1856">
        <v>0.534850413542729</v>
      </c>
      <c r="BF1856">
        <v>40.411185755496</v>
      </c>
      <c r="BG1856">
        <v>50.593589165272</v>
      </c>
      <c r="BH1856">
        <v>39.187505766565998</v>
      </c>
      <c r="BI1856">
        <v>35.258003354019998</v>
      </c>
    </row>
    <row r="1857" spans="1:61" x14ac:dyDescent="0.25">
      <c r="A1857" s="10" t="str">
        <f>VLOOKUP(D1857,'Index-Relations'!E:F,2,FALSE)</f>
        <v>BM</v>
      </c>
      <c r="B1857" t="s">
        <v>3450</v>
      </c>
      <c r="C1857" s="53" t="s">
        <v>2765</v>
      </c>
      <c r="D1857" s="59" t="s">
        <v>3357</v>
      </c>
      <c r="E1857" s="59" t="s">
        <v>5273</v>
      </c>
      <c r="F1857" t="s">
        <v>3358</v>
      </c>
      <c r="G1857" t="s">
        <v>3357</v>
      </c>
      <c r="H1857" t="s">
        <v>3373</v>
      </c>
      <c r="I1857" s="52">
        <v>45474</v>
      </c>
      <c r="J1857" t="s">
        <v>2457</v>
      </c>
      <c r="K1857">
        <v>52</v>
      </c>
      <c r="L1857" s="73">
        <v>40.535107575342003</v>
      </c>
      <c r="M1857">
        <v>52</v>
      </c>
      <c r="N1857">
        <v>1</v>
      </c>
      <c r="O1857" s="73">
        <v>50.086646342104999</v>
      </c>
      <c r="P1857">
        <v>52</v>
      </c>
      <c r="Q1857">
        <v>1</v>
      </c>
      <c r="R1857">
        <v>52</v>
      </c>
      <c r="S1857">
        <v>0.999999999999999</v>
      </c>
      <c r="T1857">
        <v>43.628680528029001</v>
      </c>
      <c r="U1857">
        <v>0.76814155203461099</v>
      </c>
      <c r="V1857">
        <v>35</v>
      </c>
      <c r="W1857">
        <v>0</v>
      </c>
      <c r="X1857">
        <v>0</v>
      </c>
      <c r="Y1857">
        <v>52</v>
      </c>
      <c r="Z1857">
        <v>1</v>
      </c>
      <c r="AA1857">
        <v>10.9084480267997</v>
      </c>
      <c r="AB1857">
        <v>45</v>
      </c>
      <c r="AC1857">
        <v>0.92338182057307705</v>
      </c>
      <c r="AD1857">
        <v>7</v>
      </c>
      <c r="AE1857">
        <v>7.6618179426922395E-2</v>
      </c>
      <c r="AF1857">
        <v>0</v>
      </c>
      <c r="AG1857">
        <v>0</v>
      </c>
      <c r="AH1857">
        <v>0</v>
      </c>
      <c r="AI1857">
        <v>0</v>
      </c>
      <c r="AJ1857" s="73">
        <v>35.962845508694002</v>
      </c>
      <c r="AK1857">
        <v>52</v>
      </c>
      <c r="AL1857">
        <v>1</v>
      </c>
      <c r="AM1857">
        <v>0</v>
      </c>
      <c r="AN1857">
        <v>0</v>
      </c>
      <c r="AO1857">
        <v>0</v>
      </c>
      <c r="AP1857">
        <v>0</v>
      </c>
      <c r="AQ1857">
        <v>52</v>
      </c>
      <c r="AR1857">
        <v>0.999999999999999</v>
      </c>
      <c r="AS1857">
        <v>0</v>
      </c>
      <c r="AT1857">
        <v>0</v>
      </c>
      <c r="AU1857">
        <v>0</v>
      </c>
      <c r="AV1857">
        <v>0</v>
      </c>
      <c r="AW1857">
        <v>52</v>
      </c>
      <c r="AX1857">
        <v>0.999999999999999</v>
      </c>
      <c r="AY1857" s="73">
        <v>39.195616079478903</v>
      </c>
      <c r="AZ1857">
        <v>52</v>
      </c>
      <c r="BA1857">
        <v>1</v>
      </c>
      <c r="BB1857">
        <v>48</v>
      </c>
      <c r="BC1857">
        <v>0.46761173491008401</v>
      </c>
      <c r="BD1857">
        <v>4</v>
      </c>
      <c r="BE1857">
        <v>0.53238826508991499</v>
      </c>
      <c r="BF1857">
        <v>40.535107575342003</v>
      </c>
      <c r="BG1857">
        <v>50.086646342104999</v>
      </c>
      <c r="BH1857">
        <v>39.195616079478903</v>
      </c>
      <c r="BI1857">
        <v>35.962845508694002</v>
      </c>
    </row>
    <row r="1858" spans="1:61" x14ac:dyDescent="0.25">
      <c r="A1858" s="10" t="str">
        <f>VLOOKUP(D1858,'Index-Relations'!E:F,2,FALSE)</f>
        <v>BM</v>
      </c>
      <c r="B1858" t="s">
        <v>3450</v>
      </c>
      <c r="C1858" s="53" t="s">
        <v>2766</v>
      </c>
      <c r="D1858" s="59" t="s">
        <v>3357</v>
      </c>
      <c r="E1858" s="59" t="s">
        <v>5274</v>
      </c>
      <c r="F1858" t="s">
        <v>3358</v>
      </c>
      <c r="G1858" t="s">
        <v>3357</v>
      </c>
      <c r="H1858" t="s">
        <v>3373</v>
      </c>
      <c r="I1858" s="52">
        <v>45446</v>
      </c>
      <c r="J1858" t="s">
        <v>2457</v>
      </c>
      <c r="K1858">
        <v>52</v>
      </c>
      <c r="L1858" s="73">
        <v>41.173898469370002</v>
      </c>
      <c r="M1858">
        <v>52</v>
      </c>
      <c r="N1858">
        <v>1</v>
      </c>
      <c r="O1858" s="73">
        <v>50.519148041192999</v>
      </c>
      <c r="P1858">
        <v>52</v>
      </c>
      <c r="Q1858">
        <v>1</v>
      </c>
      <c r="R1858">
        <v>52</v>
      </c>
      <c r="S1858">
        <v>1</v>
      </c>
      <c r="T1858">
        <v>43.492182951159897</v>
      </c>
      <c r="U1858">
        <v>0.77128113185064395</v>
      </c>
      <c r="V1858">
        <v>35</v>
      </c>
      <c r="W1858">
        <v>0</v>
      </c>
      <c r="X1858">
        <v>0</v>
      </c>
      <c r="Y1858">
        <v>52</v>
      </c>
      <c r="Z1858">
        <v>1</v>
      </c>
      <c r="AA1858">
        <v>12.4468107075497</v>
      </c>
      <c r="AB1858">
        <v>45</v>
      </c>
      <c r="AC1858">
        <v>0.91975901993498499</v>
      </c>
      <c r="AD1858">
        <v>7</v>
      </c>
      <c r="AE1858">
        <v>8.02409800650149E-2</v>
      </c>
      <c r="AF1858">
        <v>0</v>
      </c>
      <c r="AG1858">
        <v>0</v>
      </c>
      <c r="AH1858">
        <v>0</v>
      </c>
      <c r="AI1858">
        <v>0</v>
      </c>
      <c r="AJ1858" s="73">
        <v>36.029750333160898</v>
      </c>
      <c r="AK1858">
        <v>52</v>
      </c>
      <c r="AL1858">
        <v>1</v>
      </c>
      <c r="AM1858">
        <v>0</v>
      </c>
      <c r="AN1858">
        <v>0</v>
      </c>
      <c r="AO1858">
        <v>0</v>
      </c>
      <c r="AP1858">
        <v>0</v>
      </c>
      <c r="AQ1858">
        <v>52</v>
      </c>
      <c r="AR1858">
        <v>0.999999999999999</v>
      </c>
      <c r="AS1858">
        <v>0</v>
      </c>
      <c r="AT1858">
        <v>0</v>
      </c>
      <c r="AU1858">
        <v>0</v>
      </c>
      <c r="AV1858">
        <v>0</v>
      </c>
      <c r="AW1858">
        <v>52</v>
      </c>
      <c r="AX1858">
        <v>0.999999999999999</v>
      </c>
      <c r="AY1858" s="73">
        <v>40.533498777600997</v>
      </c>
      <c r="AZ1858">
        <v>52</v>
      </c>
      <c r="BA1858">
        <v>1</v>
      </c>
      <c r="BB1858">
        <v>48</v>
      </c>
      <c r="BC1858">
        <v>0.49127225265940599</v>
      </c>
      <c r="BD1858">
        <v>4</v>
      </c>
      <c r="BE1858">
        <v>0.50872774734059301</v>
      </c>
      <c r="BF1858">
        <v>41.173898469370002</v>
      </c>
      <c r="BG1858">
        <v>50.519148041192999</v>
      </c>
      <c r="BH1858">
        <v>40.533498777600997</v>
      </c>
      <c r="BI1858">
        <v>36.029750333160898</v>
      </c>
    </row>
    <row r="1859" spans="1:61" x14ac:dyDescent="0.25">
      <c r="A1859" s="10" t="str">
        <f>VLOOKUP(D1859,'Index-Relations'!E:F,2,FALSE)</f>
        <v>BM</v>
      </c>
      <c r="B1859" t="s">
        <v>3450</v>
      </c>
      <c r="C1859" s="53" t="s">
        <v>2767</v>
      </c>
      <c r="D1859" s="59" t="s">
        <v>3357</v>
      </c>
      <c r="E1859" s="59" t="s">
        <v>5275</v>
      </c>
      <c r="F1859" t="s">
        <v>3358</v>
      </c>
      <c r="G1859" t="s">
        <v>3357</v>
      </c>
      <c r="H1859" t="s">
        <v>3373</v>
      </c>
      <c r="I1859" s="52">
        <v>45413</v>
      </c>
      <c r="J1859" t="s">
        <v>2457</v>
      </c>
      <c r="K1859">
        <v>52</v>
      </c>
      <c r="L1859" s="73">
        <v>41.070996892765898</v>
      </c>
      <c r="M1859">
        <v>52</v>
      </c>
      <c r="N1859">
        <v>1</v>
      </c>
      <c r="O1859" s="73">
        <v>50.718831520103997</v>
      </c>
      <c r="P1859">
        <v>52</v>
      </c>
      <c r="Q1859">
        <v>1</v>
      </c>
      <c r="R1859">
        <v>52</v>
      </c>
      <c r="S1859">
        <v>0.999999999999999</v>
      </c>
      <c r="T1859">
        <v>43.659500265665699</v>
      </c>
      <c r="U1859">
        <v>0.76948285992997001</v>
      </c>
      <c r="V1859">
        <v>35</v>
      </c>
      <c r="W1859">
        <v>0</v>
      </c>
      <c r="X1859">
        <v>0</v>
      </c>
      <c r="Y1859">
        <v>52</v>
      </c>
      <c r="Z1859">
        <v>0.999999999999999</v>
      </c>
      <c r="AA1859">
        <v>12.4097661645624</v>
      </c>
      <c r="AB1859">
        <v>45</v>
      </c>
      <c r="AC1859">
        <v>0.92429657786911301</v>
      </c>
      <c r="AD1859">
        <v>7</v>
      </c>
      <c r="AE1859">
        <v>7.5703422130886405E-2</v>
      </c>
      <c r="AF1859">
        <v>0</v>
      </c>
      <c r="AG1859">
        <v>2.4979999999999999E-16</v>
      </c>
      <c r="AH1859">
        <v>0</v>
      </c>
      <c r="AI1859">
        <v>0</v>
      </c>
      <c r="AJ1859" s="73">
        <v>35.814794435730001</v>
      </c>
      <c r="AK1859">
        <v>52</v>
      </c>
      <c r="AL1859">
        <v>1</v>
      </c>
      <c r="AM1859">
        <v>0</v>
      </c>
      <c r="AN1859">
        <v>0</v>
      </c>
      <c r="AO1859">
        <v>0</v>
      </c>
      <c r="AP1859">
        <v>0</v>
      </c>
      <c r="AQ1859">
        <v>52</v>
      </c>
      <c r="AR1859">
        <v>1</v>
      </c>
      <c r="AS1859">
        <v>0</v>
      </c>
      <c r="AT1859">
        <v>0</v>
      </c>
      <c r="AU1859">
        <v>0</v>
      </c>
      <c r="AV1859">
        <v>0</v>
      </c>
      <c r="AW1859">
        <v>52</v>
      </c>
      <c r="AX1859">
        <v>0.999999999999999</v>
      </c>
      <c r="AY1859" s="73">
        <v>40.308357535029003</v>
      </c>
      <c r="AZ1859">
        <v>52</v>
      </c>
      <c r="BA1859">
        <v>1</v>
      </c>
      <c r="BB1859">
        <v>48</v>
      </c>
      <c r="BC1859">
        <v>0.48470292364905199</v>
      </c>
      <c r="BD1859">
        <v>4</v>
      </c>
      <c r="BE1859">
        <v>0.51529707635094701</v>
      </c>
      <c r="BF1859">
        <v>41.070996892765898</v>
      </c>
      <c r="BG1859">
        <v>50.718831520103997</v>
      </c>
      <c r="BH1859">
        <v>40.308357535029003</v>
      </c>
      <c r="BI1859">
        <v>35.814794435730001</v>
      </c>
    </row>
    <row r="1860" spans="1:61" x14ac:dyDescent="0.25">
      <c r="A1860" s="10" t="str">
        <f>VLOOKUP(D1860,'Index-Relations'!E:F,2,FALSE)</f>
        <v>BM</v>
      </c>
      <c r="B1860" t="s">
        <v>3450</v>
      </c>
      <c r="C1860" s="53" t="s">
        <v>2768</v>
      </c>
      <c r="D1860" s="59" t="s">
        <v>3357</v>
      </c>
      <c r="E1860" s="59" t="s">
        <v>5276</v>
      </c>
      <c r="F1860" t="s">
        <v>3358</v>
      </c>
      <c r="G1860" t="s">
        <v>3357</v>
      </c>
      <c r="H1860" t="s">
        <v>3373</v>
      </c>
      <c r="I1860" s="52">
        <v>45383</v>
      </c>
      <c r="J1860" t="s">
        <v>2457</v>
      </c>
      <c r="K1860">
        <v>53</v>
      </c>
      <c r="L1860">
        <v>40.812859954338698</v>
      </c>
      <c r="M1860">
        <v>53</v>
      </c>
      <c r="N1860">
        <v>1</v>
      </c>
      <c r="O1860">
        <v>50.469187142057599</v>
      </c>
      <c r="P1860">
        <v>53</v>
      </c>
      <c r="Q1860">
        <v>1</v>
      </c>
      <c r="R1860">
        <v>53</v>
      </c>
      <c r="S1860">
        <v>0.999999999999999</v>
      </c>
      <c r="T1860">
        <v>43.439397562993499</v>
      </c>
      <c r="U1860">
        <v>0.76737708984638897</v>
      </c>
      <c r="V1860">
        <v>36</v>
      </c>
      <c r="W1860">
        <v>0</v>
      </c>
      <c r="X1860">
        <v>0</v>
      </c>
      <c r="Y1860">
        <v>53</v>
      </c>
      <c r="Z1860">
        <v>0.999999999999999</v>
      </c>
      <c r="AA1860">
        <v>12.131309384818801</v>
      </c>
      <c r="AB1860">
        <v>46</v>
      </c>
      <c r="AC1860">
        <v>0.92482448753968105</v>
      </c>
      <c r="AD1860">
        <v>7</v>
      </c>
      <c r="AE1860">
        <v>7.5175512460318297E-2</v>
      </c>
      <c r="AF1860">
        <v>0</v>
      </c>
      <c r="AG1860">
        <v>0</v>
      </c>
      <c r="AH1860">
        <v>0</v>
      </c>
      <c r="AI1860">
        <v>0</v>
      </c>
      <c r="AJ1860">
        <v>35.019490590958704</v>
      </c>
      <c r="AK1860">
        <v>53</v>
      </c>
      <c r="AL1860">
        <v>1</v>
      </c>
      <c r="AM1860">
        <v>0</v>
      </c>
      <c r="AN1860">
        <v>0</v>
      </c>
      <c r="AO1860">
        <v>0</v>
      </c>
      <c r="AP1860">
        <v>0</v>
      </c>
      <c r="AQ1860">
        <v>53</v>
      </c>
      <c r="AR1860">
        <v>0.999999999999999</v>
      </c>
      <c r="AS1860">
        <v>0</v>
      </c>
      <c r="AT1860">
        <v>0</v>
      </c>
      <c r="AU1860">
        <v>0</v>
      </c>
      <c r="AV1860">
        <v>0</v>
      </c>
      <c r="AW1860">
        <v>53</v>
      </c>
      <c r="AX1860">
        <v>1</v>
      </c>
      <c r="AY1860">
        <v>40.275198484972499</v>
      </c>
      <c r="AZ1860">
        <v>53</v>
      </c>
      <c r="BA1860">
        <v>1</v>
      </c>
      <c r="BB1860">
        <v>49</v>
      </c>
      <c r="BC1860">
        <v>0.48551130680462501</v>
      </c>
      <c r="BD1860">
        <v>4</v>
      </c>
      <c r="BE1860">
        <v>0.51448869319537405</v>
      </c>
      <c r="BF1860">
        <v>40.915399862264998</v>
      </c>
      <c r="BG1860">
        <v>49.850141003228998</v>
      </c>
      <c r="BH1860">
        <v>40.376499095916003</v>
      </c>
      <c r="BI1860">
        <v>36.133007205492</v>
      </c>
    </row>
    <row r="1861" spans="1:61" x14ac:dyDescent="0.25">
      <c r="A1861" s="10" t="str">
        <f>VLOOKUP(D1861,'Index-Relations'!E:F,2,FALSE)</f>
        <v>BM</v>
      </c>
      <c r="B1861" t="s">
        <v>3450</v>
      </c>
      <c r="C1861" s="53" t="s">
        <v>2769</v>
      </c>
      <c r="D1861" s="59" t="s">
        <v>3357</v>
      </c>
      <c r="E1861" s="59" t="s">
        <v>5277</v>
      </c>
      <c r="F1861" t="s">
        <v>3358</v>
      </c>
      <c r="G1861" t="s">
        <v>3357</v>
      </c>
      <c r="H1861" t="s">
        <v>3373</v>
      </c>
      <c r="I1861" s="52">
        <v>45352</v>
      </c>
      <c r="J1861" t="s">
        <v>2457</v>
      </c>
      <c r="K1861">
        <v>53</v>
      </c>
      <c r="L1861">
        <v>42.830294193038</v>
      </c>
      <c r="M1861">
        <v>53</v>
      </c>
      <c r="N1861">
        <v>1</v>
      </c>
      <c r="O1861">
        <v>51.469958483462101</v>
      </c>
      <c r="P1861">
        <v>53</v>
      </c>
      <c r="Q1861">
        <v>1</v>
      </c>
      <c r="R1861">
        <v>53</v>
      </c>
      <c r="S1861">
        <v>0.999999999999999</v>
      </c>
      <c r="T1861">
        <v>43.630684462595397</v>
      </c>
      <c r="U1861">
        <v>0.73558110079801997</v>
      </c>
      <c r="V1861">
        <v>36</v>
      </c>
      <c r="W1861">
        <v>0</v>
      </c>
      <c r="X1861">
        <v>0</v>
      </c>
      <c r="Y1861">
        <v>53</v>
      </c>
      <c r="Z1861">
        <v>1</v>
      </c>
      <c r="AA1861">
        <v>12.0851882539173</v>
      </c>
      <c r="AB1861">
        <v>47</v>
      </c>
      <c r="AC1861">
        <v>0.93431678827310405</v>
      </c>
      <c r="AD1861">
        <v>6</v>
      </c>
      <c r="AE1861">
        <v>6.5683211726895105E-2</v>
      </c>
      <c r="AF1861">
        <v>0</v>
      </c>
      <c r="AG1861">
        <v>2.9142999999999998E-16</v>
      </c>
      <c r="AH1861">
        <v>0</v>
      </c>
      <c r="AI1861">
        <v>0</v>
      </c>
      <c r="AJ1861">
        <v>38.791855918256502</v>
      </c>
      <c r="AK1861">
        <v>53</v>
      </c>
      <c r="AL1861">
        <v>1</v>
      </c>
      <c r="AM1861">
        <v>0</v>
      </c>
      <c r="AN1861">
        <v>0</v>
      </c>
      <c r="AO1861">
        <v>0</v>
      </c>
      <c r="AP1861">
        <v>0</v>
      </c>
      <c r="AQ1861">
        <v>53</v>
      </c>
      <c r="AR1861">
        <v>1</v>
      </c>
      <c r="AS1861">
        <v>0</v>
      </c>
      <c r="AT1861">
        <v>0</v>
      </c>
      <c r="AU1861">
        <v>0</v>
      </c>
      <c r="AV1861">
        <v>0</v>
      </c>
      <c r="AW1861">
        <v>53</v>
      </c>
      <c r="AX1861">
        <v>0.999999999999999</v>
      </c>
      <c r="AY1861">
        <v>40.626442820733502</v>
      </c>
      <c r="AZ1861">
        <v>53</v>
      </c>
      <c r="BA1861">
        <v>1</v>
      </c>
      <c r="BB1861">
        <v>49</v>
      </c>
      <c r="BC1861">
        <v>0.47249563446538501</v>
      </c>
      <c r="BD1861">
        <v>4</v>
      </c>
      <c r="BE1861">
        <v>0.52750436553461399</v>
      </c>
      <c r="BF1861">
        <v>42.799391358469997</v>
      </c>
      <c r="BG1861">
        <v>50.808978694310902</v>
      </c>
      <c r="BH1861">
        <v>40.696040537286997</v>
      </c>
      <c r="BI1861">
        <v>40.045559455267998</v>
      </c>
    </row>
    <row r="1862" spans="1:61" x14ac:dyDescent="0.25">
      <c r="A1862" s="10" t="str">
        <f>VLOOKUP(D1862,'Index-Relations'!E:F,2,FALSE)</f>
        <v>BM</v>
      </c>
      <c r="B1862" t="s">
        <v>3450</v>
      </c>
      <c r="C1862" s="53" t="s">
        <v>2770</v>
      </c>
      <c r="D1862" s="59" t="s">
        <v>3357</v>
      </c>
      <c r="E1862" s="59" t="s">
        <v>5278</v>
      </c>
      <c r="F1862" t="s">
        <v>3358</v>
      </c>
      <c r="G1862" t="s">
        <v>3357</v>
      </c>
      <c r="H1862" t="s">
        <v>3373</v>
      </c>
      <c r="I1862" s="52">
        <v>45323</v>
      </c>
      <c r="J1862" t="s">
        <v>2457</v>
      </c>
      <c r="K1862">
        <v>53</v>
      </c>
      <c r="L1862">
        <v>42.437173692598797</v>
      </c>
      <c r="M1862">
        <v>53</v>
      </c>
      <c r="N1862">
        <v>1</v>
      </c>
      <c r="O1862">
        <v>50.877556765847899</v>
      </c>
      <c r="P1862">
        <v>53</v>
      </c>
      <c r="Q1862">
        <v>1</v>
      </c>
      <c r="R1862">
        <v>53</v>
      </c>
      <c r="S1862">
        <v>1</v>
      </c>
      <c r="T1862">
        <v>43.618080954351299</v>
      </c>
      <c r="U1862">
        <v>0.72769727114248395</v>
      </c>
      <c r="V1862">
        <v>36</v>
      </c>
      <c r="W1862">
        <v>0</v>
      </c>
      <c r="X1862">
        <v>0</v>
      </c>
      <c r="Y1862">
        <v>53</v>
      </c>
      <c r="Z1862">
        <v>1</v>
      </c>
      <c r="AA1862">
        <v>11.260436965669401</v>
      </c>
      <c r="AB1862">
        <v>46</v>
      </c>
      <c r="AC1862">
        <v>0.92001795253625696</v>
      </c>
      <c r="AD1862">
        <v>7</v>
      </c>
      <c r="AE1862">
        <v>7.9982047463742295E-2</v>
      </c>
      <c r="AF1862">
        <v>0</v>
      </c>
      <c r="AG1862">
        <v>2.776E-17</v>
      </c>
      <c r="AH1862">
        <v>0</v>
      </c>
      <c r="AI1862">
        <v>0</v>
      </c>
      <c r="AJ1862">
        <v>38.739239747448998</v>
      </c>
      <c r="AK1862">
        <v>53</v>
      </c>
      <c r="AL1862">
        <v>1</v>
      </c>
      <c r="AM1862">
        <v>0</v>
      </c>
      <c r="AN1862">
        <v>0</v>
      </c>
      <c r="AO1862">
        <v>0</v>
      </c>
      <c r="AP1862">
        <v>0</v>
      </c>
      <c r="AQ1862">
        <v>53</v>
      </c>
      <c r="AR1862">
        <v>1</v>
      </c>
      <c r="AS1862">
        <v>0</v>
      </c>
      <c r="AT1862">
        <v>0</v>
      </c>
      <c r="AU1862">
        <v>0</v>
      </c>
      <c r="AV1862">
        <v>0</v>
      </c>
      <c r="AW1862">
        <v>53</v>
      </c>
      <c r="AX1862">
        <v>0.999999999999999</v>
      </c>
      <c r="AY1862">
        <v>40.141943976117901</v>
      </c>
      <c r="AZ1862">
        <v>53</v>
      </c>
      <c r="BA1862">
        <v>1</v>
      </c>
      <c r="BB1862">
        <v>49</v>
      </c>
      <c r="BC1862">
        <v>0.46349258504294999</v>
      </c>
      <c r="BD1862">
        <v>4</v>
      </c>
      <c r="BE1862">
        <v>0.53650741495704901</v>
      </c>
      <c r="BF1862">
        <v>42.454186466016999</v>
      </c>
      <c r="BG1862">
        <v>50.403889240734003</v>
      </c>
      <c r="BH1862">
        <v>40.212834066275903</v>
      </c>
      <c r="BI1862">
        <v>39.961873005496003</v>
      </c>
    </row>
    <row r="1863" spans="1:61" x14ac:dyDescent="0.25">
      <c r="A1863" s="10" t="str">
        <f>VLOOKUP(D1863,'Index-Relations'!E:F,2,FALSE)</f>
        <v>BM</v>
      </c>
      <c r="B1863" t="s">
        <v>3450</v>
      </c>
      <c r="C1863" s="53" t="s">
        <v>2760</v>
      </c>
      <c r="D1863" s="59" t="s">
        <v>3359</v>
      </c>
      <c r="E1863" s="59" t="s">
        <v>5279</v>
      </c>
      <c r="F1863" t="s">
        <v>3360</v>
      </c>
      <c r="G1863" t="s">
        <v>3359</v>
      </c>
      <c r="H1863" t="s">
        <v>3376</v>
      </c>
      <c r="I1863" s="52">
        <v>45659</v>
      </c>
      <c r="J1863" t="s">
        <v>2457</v>
      </c>
      <c r="K1863">
        <v>38</v>
      </c>
      <c r="L1863" s="73">
        <v>55.75229837949</v>
      </c>
      <c r="M1863">
        <v>38</v>
      </c>
      <c r="N1863">
        <v>1</v>
      </c>
      <c r="O1863" s="73">
        <v>63.165391017868998</v>
      </c>
      <c r="P1863">
        <v>38</v>
      </c>
      <c r="Q1863">
        <v>1</v>
      </c>
      <c r="R1863">
        <v>37</v>
      </c>
      <c r="S1863">
        <v>0.98514757476076498</v>
      </c>
      <c r="T1863">
        <v>45.401137433088401</v>
      </c>
      <c r="U1863">
        <v>0.99172674260651905</v>
      </c>
      <c r="V1863">
        <v>37</v>
      </c>
      <c r="W1863">
        <v>5.0004604655998201E-2</v>
      </c>
      <c r="X1863">
        <v>5</v>
      </c>
      <c r="Y1863">
        <v>37</v>
      </c>
      <c r="Z1863">
        <v>0.98514757476076498</v>
      </c>
      <c r="AA1863">
        <v>20.321211081144899</v>
      </c>
      <c r="AB1863">
        <v>34</v>
      </c>
      <c r="AC1863">
        <v>0.94769956161326596</v>
      </c>
      <c r="AD1863">
        <v>3</v>
      </c>
      <c r="AE1863">
        <v>3.7448013147499799E-2</v>
      </c>
      <c r="AF1863">
        <v>1</v>
      </c>
      <c r="AG1863">
        <v>1.48524252392341E-2</v>
      </c>
      <c r="AH1863">
        <v>0</v>
      </c>
      <c r="AI1863">
        <v>0</v>
      </c>
      <c r="AJ1863" s="73">
        <v>44.687820846247</v>
      </c>
      <c r="AK1863">
        <v>38</v>
      </c>
      <c r="AL1863">
        <v>1</v>
      </c>
      <c r="AM1863">
        <v>0</v>
      </c>
      <c r="AN1863">
        <v>0</v>
      </c>
      <c r="AO1863">
        <v>0</v>
      </c>
      <c r="AP1863">
        <v>0</v>
      </c>
      <c r="AQ1863">
        <v>38</v>
      </c>
      <c r="AR1863">
        <v>0.999999999999999</v>
      </c>
      <c r="AS1863">
        <v>0</v>
      </c>
      <c r="AT1863">
        <v>0</v>
      </c>
      <c r="AU1863">
        <v>0.10005257355097</v>
      </c>
      <c r="AV1863">
        <v>2</v>
      </c>
      <c r="AW1863">
        <v>38</v>
      </c>
      <c r="AX1863">
        <v>0.999999999999999</v>
      </c>
      <c r="AY1863" s="73">
        <v>57.540152301465902</v>
      </c>
      <c r="AZ1863">
        <v>38</v>
      </c>
      <c r="BA1863">
        <v>1</v>
      </c>
      <c r="BB1863">
        <v>37</v>
      </c>
      <c r="BC1863">
        <v>0.996060466277225</v>
      </c>
      <c r="BD1863">
        <v>1</v>
      </c>
      <c r="BE1863">
        <v>3.9395337227746598E-3</v>
      </c>
      <c r="BF1863">
        <v>55.75229837949</v>
      </c>
      <c r="BG1863">
        <v>63.165391017868998</v>
      </c>
      <c r="BH1863">
        <v>57.540152301465902</v>
      </c>
      <c r="BI1863">
        <v>44.687820846247</v>
      </c>
    </row>
    <row r="1864" spans="1:61" x14ac:dyDescent="0.25">
      <c r="A1864" s="10" t="str">
        <f>VLOOKUP(D1864,'Index-Relations'!E:F,2,FALSE)</f>
        <v>BM</v>
      </c>
      <c r="B1864" t="s">
        <v>3450</v>
      </c>
      <c r="C1864" s="53" t="s">
        <v>2761</v>
      </c>
      <c r="D1864" s="59" t="s">
        <v>3359</v>
      </c>
      <c r="E1864" s="59" t="s">
        <v>5280</v>
      </c>
      <c r="F1864" t="s">
        <v>3360</v>
      </c>
      <c r="G1864" t="s">
        <v>3359</v>
      </c>
      <c r="H1864" t="s">
        <v>3376</v>
      </c>
      <c r="I1864" s="52">
        <v>45628</v>
      </c>
      <c r="J1864" t="s">
        <v>2457</v>
      </c>
      <c r="K1864">
        <v>38</v>
      </c>
      <c r="L1864" s="73">
        <v>55.568995362960997</v>
      </c>
      <c r="M1864">
        <v>38</v>
      </c>
      <c r="N1864">
        <v>1</v>
      </c>
      <c r="O1864" s="73">
        <v>62.880304059364903</v>
      </c>
      <c r="P1864">
        <v>38</v>
      </c>
      <c r="Q1864">
        <v>1</v>
      </c>
      <c r="R1864">
        <v>37</v>
      </c>
      <c r="S1864">
        <v>0.98415861423612305</v>
      </c>
      <c r="T1864">
        <v>45.361043766971797</v>
      </c>
      <c r="U1864">
        <v>0.99180282857597502</v>
      </c>
      <c r="V1864">
        <v>37</v>
      </c>
      <c r="W1864">
        <v>5.0668473669588598E-2</v>
      </c>
      <c r="X1864">
        <v>5</v>
      </c>
      <c r="Y1864">
        <v>37</v>
      </c>
      <c r="Z1864">
        <v>0.98415861423612305</v>
      </c>
      <c r="AA1864">
        <v>19.008294203879299</v>
      </c>
      <c r="AB1864">
        <v>36</v>
      </c>
      <c r="AC1864">
        <v>0.98150876705189904</v>
      </c>
      <c r="AD1864">
        <v>1</v>
      </c>
      <c r="AE1864">
        <v>2.6498471842235798E-3</v>
      </c>
      <c r="AF1864">
        <v>1</v>
      </c>
      <c r="AG1864">
        <v>1.5841385763876802E-2</v>
      </c>
      <c r="AH1864">
        <v>0</v>
      </c>
      <c r="AI1864">
        <v>0</v>
      </c>
      <c r="AJ1864" s="73">
        <v>44.761654727923002</v>
      </c>
      <c r="AK1864">
        <v>38</v>
      </c>
      <c r="AL1864">
        <v>1</v>
      </c>
      <c r="AM1864">
        <v>0</v>
      </c>
      <c r="AN1864">
        <v>0</v>
      </c>
      <c r="AO1864">
        <v>0</v>
      </c>
      <c r="AP1864">
        <v>0</v>
      </c>
      <c r="AQ1864">
        <v>38</v>
      </c>
      <c r="AR1864">
        <v>0.999999999999999</v>
      </c>
      <c r="AS1864">
        <v>0</v>
      </c>
      <c r="AT1864">
        <v>0</v>
      </c>
      <c r="AU1864">
        <v>0.10490546529700499</v>
      </c>
      <c r="AV1864">
        <v>2</v>
      </c>
      <c r="AW1864">
        <v>38</v>
      </c>
      <c r="AX1864">
        <v>1</v>
      </c>
      <c r="AY1864" s="73">
        <v>57.303042585451898</v>
      </c>
      <c r="AZ1864">
        <v>38</v>
      </c>
      <c r="BA1864">
        <v>1</v>
      </c>
      <c r="BB1864">
        <v>37</v>
      </c>
      <c r="BC1864">
        <v>0.99563347704649197</v>
      </c>
      <c r="BD1864">
        <v>1</v>
      </c>
      <c r="BE1864">
        <v>4.3665229535079196E-3</v>
      </c>
      <c r="BF1864">
        <v>55.568995362960997</v>
      </c>
      <c r="BG1864">
        <v>62.880304059364903</v>
      </c>
      <c r="BH1864">
        <v>57.303042585451898</v>
      </c>
      <c r="BI1864">
        <v>44.761654727923002</v>
      </c>
    </row>
    <row r="1865" spans="1:61" x14ac:dyDescent="0.25">
      <c r="A1865" s="10" t="str">
        <f>VLOOKUP(D1865,'Index-Relations'!E:F,2,FALSE)</f>
        <v>BM</v>
      </c>
      <c r="B1865" t="s">
        <v>3450</v>
      </c>
      <c r="C1865" s="53" t="s">
        <v>2762</v>
      </c>
      <c r="D1865" s="59" t="s">
        <v>3359</v>
      </c>
      <c r="E1865" s="59" t="s">
        <v>5281</v>
      </c>
      <c r="F1865" t="s">
        <v>3360</v>
      </c>
      <c r="G1865" t="s">
        <v>3359</v>
      </c>
      <c r="H1865" t="s">
        <v>3376</v>
      </c>
      <c r="I1865" s="52">
        <v>45597</v>
      </c>
      <c r="J1865" t="s">
        <v>2457</v>
      </c>
      <c r="K1865">
        <v>38</v>
      </c>
      <c r="L1865" s="73">
        <v>56.074524211573902</v>
      </c>
      <c r="M1865">
        <v>38</v>
      </c>
      <c r="N1865">
        <v>1</v>
      </c>
      <c r="O1865" s="73">
        <v>63.123464918621004</v>
      </c>
      <c r="P1865">
        <v>38</v>
      </c>
      <c r="Q1865">
        <v>1</v>
      </c>
      <c r="R1865">
        <v>37</v>
      </c>
      <c r="S1865">
        <v>0.98422937402544097</v>
      </c>
      <c r="T1865">
        <v>45.507786751660099</v>
      </c>
      <c r="U1865">
        <v>0.99171716594119497</v>
      </c>
      <c r="V1865">
        <v>37</v>
      </c>
      <c r="W1865">
        <v>4.9984524395406002E-2</v>
      </c>
      <c r="X1865">
        <v>5</v>
      </c>
      <c r="Y1865">
        <v>37</v>
      </c>
      <c r="Z1865">
        <v>0.98422937402544097</v>
      </c>
      <c r="AA1865">
        <v>19.7562304509749</v>
      </c>
      <c r="AB1865">
        <v>36</v>
      </c>
      <c r="AC1865">
        <v>0.981330682684325</v>
      </c>
      <c r="AD1865">
        <v>1</v>
      </c>
      <c r="AE1865">
        <v>2.8986913411162898E-3</v>
      </c>
      <c r="AF1865">
        <v>1</v>
      </c>
      <c r="AG1865">
        <v>1.5770625974558101E-2</v>
      </c>
      <c r="AH1865">
        <v>0</v>
      </c>
      <c r="AI1865">
        <v>0</v>
      </c>
      <c r="AJ1865" s="73">
        <v>45.482943790283997</v>
      </c>
      <c r="AK1865">
        <v>38</v>
      </c>
      <c r="AL1865">
        <v>1</v>
      </c>
      <c r="AM1865">
        <v>0</v>
      </c>
      <c r="AN1865">
        <v>0</v>
      </c>
      <c r="AO1865">
        <v>0</v>
      </c>
      <c r="AP1865">
        <v>0</v>
      </c>
      <c r="AQ1865">
        <v>38</v>
      </c>
      <c r="AR1865">
        <v>0.999999999999999</v>
      </c>
      <c r="AS1865">
        <v>0</v>
      </c>
      <c r="AT1865">
        <v>0</v>
      </c>
      <c r="AU1865">
        <v>0.107463874608709</v>
      </c>
      <c r="AV1865">
        <v>2</v>
      </c>
      <c r="AW1865">
        <v>38</v>
      </c>
      <c r="AX1865">
        <v>1</v>
      </c>
      <c r="AY1865" s="73">
        <v>57.899672014777998</v>
      </c>
      <c r="AZ1865">
        <v>38</v>
      </c>
      <c r="BA1865">
        <v>1</v>
      </c>
      <c r="BB1865">
        <v>37</v>
      </c>
      <c r="BC1865">
        <v>0.99572594064227604</v>
      </c>
      <c r="BD1865">
        <v>1</v>
      </c>
      <c r="BE1865">
        <v>4.2740593577232904E-3</v>
      </c>
      <c r="BF1865">
        <v>56.074524211573902</v>
      </c>
      <c r="BG1865">
        <v>63.123464918621004</v>
      </c>
      <c r="BH1865">
        <v>57.899672014777998</v>
      </c>
      <c r="BI1865">
        <v>45.482943790283997</v>
      </c>
    </row>
    <row r="1866" spans="1:61" x14ac:dyDescent="0.25">
      <c r="A1866" s="10" t="str">
        <f>VLOOKUP(D1866,'Index-Relations'!E:F,2,FALSE)</f>
        <v>BM</v>
      </c>
      <c r="B1866" t="s">
        <v>3450</v>
      </c>
      <c r="C1866" s="53" t="s">
        <v>2763</v>
      </c>
      <c r="D1866" s="59" t="s">
        <v>3359</v>
      </c>
      <c r="E1866" s="59" t="s">
        <v>5282</v>
      </c>
      <c r="F1866" t="s">
        <v>3360</v>
      </c>
      <c r="G1866" t="s">
        <v>3359</v>
      </c>
      <c r="H1866" t="s">
        <v>3376</v>
      </c>
      <c r="I1866" s="52">
        <v>45566</v>
      </c>
      <c r="J1866" t="s">
        <v>2457</v>
      </c>
      <c r="K1866">
        <v>38</v>
      </c>
      <c r="L1866" s="73">
        <v>55.910457104372</v>
      </c>
      <c r="M1866">
        <v>38</v>
      </c>
      <c r="N1866">
        <v>1</v>
      </c>
      <c r="O1866" s="73">
        <v>62.999423968690998</v>
      </c>
      <c r="P1866">
        <v>38</v>
      </c>
      <c r="Q1866">
        <v>1</v>
      </c>
      <c r="R1866">
        <v>37</v>
      </c>
      <c r="S1866">
        <v>0.98454661915040897</v>
      </c>
      <c r="T1866">
        <v>45.896754507836597</v>
      </c>
      <c r="U1866">
        <v>0.99220521585768995</v>
      </c>
      <c r="V1866">
        <v>36</v>
      </c>
      <c r="W1866">
        <v>5.0628422225358002E-2</v>
      </c>
      <c r="X1866">
        <v>5</v>
      </c>
      <c r="Y1866">
        <v>37</v>
      </c>
      <c r="Z1866">
        <v>0.98454661915040897</v>
      </c>
      <c r="AA1866">
        <v>19.492289098680299</v>
      </c>
      <c r="AB1866">
        <v>36</v>
      </c>
      <c r="AC1866">
        <v>0.98140016513851702</v>
      </c>
      <c r="AD1866">
        <v>1</v>
      </c>
      <c r="AE1866">
        <v>3.1464540118918199E-3</v>
      </c>
      <c r="AF1866">
        <v>1</v>
      </c>
      <c r="AG1866">
        <v>1.54533808495903E-2</v>
      </c>
      <c r="AH1866">
        <v>0</v>
      </c>
      <c r="AI1866">
        <v>0</v>
      </c>
      <c r="AJ1866" s="73">
        <v>45.304695180418001</v>
      </c>
      <c r="AK1866">
        <v>38</v>
      </c>
      <c r="AL1866">
        <v>1</v>
      </c>
      <c r="AM1866">
        <v>0</v>
      </c>
      <c r="AN1866">
        <v>0</v>
      </c>
      <c r="AO1866">
        <v>0</v>
      </c>
      <c r="AP1866">
        <v>0</v>
      </c>
      <c r="AQ1866">
        <v>38</v>
      </c>
      <c r="AR1866">
        <v>0.999999999999999</v>
      </c>
      <c r="AS1866">
        <v>0</v>
      </c>
      <c r="AT1866">
        <v>0</v>
      </c>
      <c r="AU1866">
        <v>9.6226861568460206E-2</v>
      </c>
      <c r="AV1866">
        <v>2</v>
      </c>
      <c r="AW1866">
        <v>38</v>
      </c>
      <c r="AX1866">
        <v>1</v>
      </c>
      <c r="AY1866" s="73">
        <v>57.782526869042997</v>
      </c>
      <c r="AZ1866">
        <v>38</v>
      </c>
      <c r="BA1866">
        <v>1</v>
      </c>
      <c r="BB1866">
        <v>37</v>
      </c>
      <c r="BC1866">
        <v>0.99522451163358805</v>
      </c>
      <c r="BD1866">
        <v>1</v>
      </c>
      <c r="BE1866">
        <v>4.7754883664118701E-3</v>
      </c>
      <c r="BF1866">
        <v>55.910457104372</v>
      </c>
      <c r="BG1866">
        <v>62.999423968690998</v>
      </c>
      <c r="BH1866">
        <v>57.782526869042997</v>
      </c>
      <c r="BI1866">
        <v>45.304695180418001</v>
      </c>
    </row>
    <row r="1867" spans="1:61" x14ac:dyDescent="0.25">
      <c r="A1867" s="10" t="str">
        <f>VLOOKUP(D1867,'Index-Relations'!E:F,2,FALSE)</f>
        <v>BM</v>
      </c>
      <c r="B1867" t="s">
        <v>3450</v>
      </c>
      <c r="C1867" s="53" t="s">
        <v>2764</v>
      </c>
      <c r="D1867" s="59" t="s">
        <v>3359</v>
      </c>
      <c r="E1867" s="59" t="s">
        <v>5283</v>
      </c>
      <c r="F1867" t="s">
        <v>3360</v>
      </c>
      <c r="G1867" t="s">
        <v>3359</v>
      </c>
      <c r="H1867" t="s">
        <v>3376</v>
      </c>
      <c r="I1867" s="52">
        <v>45538</v>
      </c>
      <c r="J1867" t="s">
        <v>2457</v>
      </c>
      <c r="K1867">
        <v>38</v>
      </c>
      <c r="L1867" s="73">
        <v>55.846842790165901</v>
      </c>
      <c r="M1867">
        <v>38</v>
      </c>
      <c r="N1867">
        <v>1</v>
      </c>
      <c r="O1867" s="73">
        <v>62.843064219961903</v>
      </c>
      <c r="P1867">
        <v>38</v>
      </c>
      <c r="Q1867">
        <v>1</v>
      </c>
      <c r="R1867">
        <v>37</v>
      </c>
      <c r="S1867">
        <v>0.985235093313935</v>
      </c>
      <c r="T1867">
        <v>45.897793613035098</v>
      </c>
      <c r="U1867">
        <v>0.99289365839332699</v>
      </c>
      <c r="V1867">
        <v>36</v>
      </c>
      <c r="W1867">
        <v>5.0976872543943098E-2</v>
      </c>
      <c r="X1867">
        <v>5</v>
      </c>
      <c r="Y1867">
        <v>37</v>
      </c>
      <c r="Z1867">
        <v>0.985235093313934</v>
      </c>
      <c r="AA1867">
        <v>19.625526298679301</v>
      </c>
      <c r="AB1867">
        <v>37</v>
      </c>
      <c r="AC1867">
        <v>0.985235093313934</v>
      </c>
      <c r="AD1867">
        <v>0</v>
      </c>
      <c r="AE1867">
        <v>0</v>
      </c>
      <c r="AF1867">
        <v>1</v>
      </c>
      <c r="AG1867">
        <v>1.4764906686065201E-2</v>
      </c>
      <c r="AH1867">
        <v>0</v>
      </c>
      <c r="AI1867">
        <v>0</v>
      </c>
      <c r="AJ1867" s="73">
        <v>45.505394952189</v>
      </c>
      <c r="AK1867">
        <v>38</v>
      </c>
      <c r="AL1867">
        <v>1</v>
      </c>
      <c r="AM1867">
        <v>0</v>
      </c>
      <c r="AN1867">
        <v>0</v>
      </c>
      <c r="AO1867">
        <v>0</v>
      </c>
      <c r="AP1867">
        <v>0</v>
      </c>
      <c r="AQ1867">
        <v>38</v>
      </c>
      <c r="AR1867">
        <v>0.999999999999999</v>
      </c>
      <c r="AS1867">
        <v>0</v>
      </c>
      <c r="AT1867">
        <v>0</v>
      </c>
      <c r="AU1867">
        <v>9.9773533282529706E-2</v>
      </c>
      <c r="AV1867">
        <v>2</v>
      </c>
      <c r="AW1867">
        <v>38</v>
      </c>
      <c r="AX1867">
        <v>1</v>
      </c>
      <c r="AY1867" s="73">
        <v>57.615669944402903</v>
      </c>
      <c r="AZ1867">
        <v>38</v>
      </c>
      <c r="BA1867">
        <v>1</v>
      </c>
      <c r="BB1867">
        <v>37</v>
      </c>
      <c r="BC1867">
        <v>0.99495722529421604</v>
      </c>
      <c r="BD1867">
        <v>1</v>
      </c>
      <c r="BE1867">
        <v>5.0427747057835096E-3</v>
      </c>
      <c r="BF1867">
        <v>55.846842790165901</v>
      </c>
      <c r="BG1867">
        <v>62.843064219961903</v>
      </c>
      <c r="BH1867">
        <v>57.615669944402903</v>
      </c>
      <c r="BI1867">
        <v>45.505394952189</v>
      </c>
    </row>
    <row r="1868" spans="1:61" x14ac:dyDescent="0.25">
      <c r="A1868" s="10" t="str">
        <f>VLOOKUP(D1868,'Index-Relations'!E:F,2,FALSE)</f>
        <v>BM</v>
      </c>
      <c r="B1868" t="s">
        <v>3450</v>
      </c>
      <c r="C1868" s="53" t="s">
        <v>3350</v>
      </c>
      <c r="D1868" s="59" t="s">
        <v>3359</v>
      </c>
      <c r="E1868" s="59" t="s">
        <v>5284</v>
      </c>
      <c r="F1868" t="s">
        <v>3360</v>
      </c>
      <c r="G1868" t="s">
        <v>3359</v>
      </c>
      <c r="H1868" t="s">
        <v>3376</v>
      </c>
      <c r="I1868" s="52">
        <v>45505</v>
      </c>
      <c r="J1868" t="s">
        <v>2457</v>
      </c>
      <c r="K1868">
        <v>38</v>
      </c>
      <c r="L1868" s="73">
        <v>55.7708334683579</v>
      </c>
      <c r="M1868">
        <v>38</v>
      </c>
      <c r="N1868">
        <v>1</v>
      </c>
      <c r="O1868" s="73">
        <v>62.568283685449003</v>
      </c>
      <c r="P1868">
        <v>38</v>
      </c>
      <c r="Q1868">
        <v>1</v>
      </c>
      <c r="R1868">
        <v>37</v>
      </c>
      <c r="S1868">
        <v>0.986843314876231</v>
      </c>
      <c r="T1868">
        <v>45.919117863470099</v>
      </c>
      <c r="U1868">
        <v>0.99259866160772903</v>
      </c>
      <c r="V1868">
        <v>36</v>
      </c>
      <c r="W1868">
        <v>5.0015529383519101E-2</v>
      </c>
      <c r="X1868">
        <v>5</v>
      </c>
      <c r="Y1868">
        <v>37</v>
      </c>
      <c r="Z1868">
        <v>0.986843314876231</v>
      </c>
      <c r="AA1868">
        <v>20.217308705448399</v>
      </c>
      <c r="AB1868">
        <v>37</v>
      </c>
      <c r="AC1868">
        <v>0.986843314876231</v>
      </c>
      <c r="AD1868">
        <v>0</v>
      </c>
      <c r="AE1868">
        <v>0</v>
      </c>
      <c r="AF1868">
        <v>1</v>
      </c>
      <c r="AG1868">
        <v>1.3156685123768301E-2</v>
      </c>
      <c r="AH1868">
        <v>0</v>
      </c>
      <c r="AI1868">
        <v>0</v>
      </c>
      <c r="AJ1868" s="73">
        <v>45.672845699859998</v>
      </c>
      <c r="AK1868">
        <v>38</v>
      </c>
      <c r="AL1868">
        <v>1</v>
      </c>
      <c r="AM1868">
        <v>0</v>
      </c>
      <c r="AN1868">
        <v>0</v>
      </c>
      <c r="AO1868">
        <v>0</v>
      </c>
      <c r="AP1868">
        <v>0</v>
      </c>
      <c r="AQ1868">
        <v>38</v>
      </c>
      <c r="AR1868">
        <v>1</v>
      </c>
      <c r="AS1868">
        <v>0</v>
      </c>
      <c r="AT1868">
        <v>0</v>
      </c>
      <c r="AU1868">
        <v>9.7808056802946797E-2</v>
      </c>
      <c r="AV1868">
        <v>2</v>
      </c>
      <c r="AW1868">
        <v>38</v>
      </c>
      <c r="AX1868">
        <v>0.999999999999999</v>
      </c>
      <c r="AY1868" s="73">
        <v>57.588900858715</v>
      </c>
      <c r="AZ1868">
        <v>38</v>
      </c>
      <c r="BA1868">
        <v>1</v>
      </c>
      <c r="BB1868">
        <v>37</v>
      </c>
      <c r="BC1868">
        <v>0.99446305464943896</v>
      </c>
      <c r="BD1868">
        <v>1</v>
      </c>
      <c r="BE1868">
        <v>5.5369453505609402E-3</v>
      </c>
      <c r="BF1868">
        <v>55.7708334683579</v>
      </c>
      <c r="BG1868">
        <v>62.568283685449003</v>
      </c>
      <c r="BH1868">
        <v>57.588900858715</v>
      </c>
      <c r="BI1868">
        <v>45.672845699859998</v>
      </c>
    </row>
    <row r="1869" spans="1:61" x14ac:dyDescent="0.25">
      <c r="A1869" s="10" t="str">
        <f>VLOOKUP(D1869,'Index-Relations'!E:F,2,FALSE)</f>
        <v>BM</v>
      </c>
      <c r="B1869" t="s">
        <v>3450</v>
      </c>
      <c r="C1869" s="53" t="s">
        <v>2765</v>
      </c>
      <c r="D1869" s="59" t="s">
        <v>3359</v>
      </c>
      <c r="E1869" s="59" t="s">
        <v>5285</v>
      </c>
      <c r="F1869" t="s">
        <v>3360</v>
      </c>
      <c r="G1869" t="s">
        <v>3359</v>
      </c>
      <c r="H1869" t="s">
        <v>3376</v>
      </c>
      <c r="I1869" s="52">
        <v>45474</v>
      </c>
      <c r="J1869" t="s">
        <v>2457</v>
      </c>
      <c r="K1869">
        <v>38</v>
      </c>
      <c r="L1869" s="73">
        <v>55.075613438288002</v>
      </c>
      <c r="M1869">
        <v>38</v>
      </c>
      <c r="N1869">
        <v>1</v>
      </c>
      <c r="O1869" s="73">
        <v>62.005860358638003</v>
      </c>
      <c r="P1869">
        <v>38</v>
      </c>
      <c r="Q1869">
        <v>1</v>
      </c>
      <c r="R1869">
        <v>37</v>
      </c>
      <c r="S1869">
        <v>0.98683515152255097</v>
      </c>
      <c r="T1869">
        <v>46.012874535865301</v>
      </c>
      <c r="U1869">
        <v>0.99284234214804901</v>
      </c>
      <c r="V1869">
        <v>36</v>
      </c>
      <c r="W1869">
        <v>5.19331455174969E-2</v>
      </c>
      <c r="X1869">
        <v>5</v>
      </c>
      <c r="Y1869">
        <v>37</v>
      </c>
      <c r="Z1869">
        <v>0.98683515152255097</v>
      </c>
      <c r="AA1869">
        <v>21.182032520625999</v>
      </c>
      <c r="AB1869">
        <v>36</v>
      </c>
      <c r="AC1869">
        <v>0.87745266534877397</v>
      </c>
      <c r="AD1869">
        <v>1</v>
      </c>
      <c r="AE1869">
        <v>0.10938248617377699</v>
      </c>
      <c r="AF1869">
        <v>1</v>
      </c>
      <c r="AG1869">
        <v>1.3164848477448201E-2</v>
      </c>
      <c r="AH1869">
        <v>0</v>
      </c>
      <c r="AI1869">
        <v>0</v>
      </c>
      <c r="AJ1869" s="73">
        <v>44.9544650253169</v>
      </c>
      <c r="AK1869">
        <v>38</v>
      </c>
      <c r="AL1869">
        <v>1</v>
      </c>
      <c r="AM1869">
        <v>0</v>
      </c>
      <c r="AN1869">
        <v>0</v>
      </c>
      <c r="AO1869">
        <v>0</v>
      </c>
      <c r="AP1869">
        <v>0</v>
      </c>
      <c r="AQ1869">
        <v>38</v>
      </c>
      <c r="AR1869">
        <v>1</v>
      </c>
      <c r="AS1869">
        <v>0</v>
      </c>
      <c r="AT1869">
        <v>0</v>
      </c>
      <c r="AU1869">
        <v>8.9159445834952097E-2</v>
      </c>
      <c r="AV1869">
        <v>2</v>
      </c>
      <c r="AW1869">
        <v>38</v>
      </c>
      <c r="AX1869">
        <v>0.999999999999999</v>
      </c>
      <c r="AY1869" s="73">
        <v>56.8969065543249</v>
      </c>
      <c r="AZ1869">
        <v>38</v>
      </c>
      <c r="BA1869">
        <v>1</v>
      </c>
      <c r="BB1869">
        <v>37</v>
      </c>
      <c r="BC1869">
        <v>0.99428268230182704</v>
      </c>
      <c r="BD1869">
        <v>1</v>
      </c>
      <c r="BE1869">
        <v>5.7173176981722904E-3</v>
      </c>
      <c r="BF1869">
        <v>55.075613438288002</v>
      </c>
      <c r="BG1869">
        <v>62.005860358638003</v>
      </c>
      <c r="BH1869">
        <v>56.8969065543249</v>
      </c>
      <c r="BI1869">
        <v>44.9544650253169</v>
      </c>
    </row>
    <row r="1870" spans="1:61" x14ac:dyDescent="0.25">
      <c r="A1870" s="10" t="str">
        <f>VLOOKUP(D1870,'Index-Relations'!E:F,2,FALSE)</f>
        <v>BM</v>
      </c>
      <c r="B1870" t="s">
        <v>3450</v>
      </c>
      <c r="C1870" s="53" t="s">
        <v>2766</v>
      </c>
      <c r="D1870" s="59" t="s">
        <v>3359</v>
      </c>
      <c r="E1870" s="59" t="s">
        <v>5286</v>
      </c>
      <c r="F1870" t="s">
        <v>3360</v>
      </c>
      <c r="G1870" t="s">
        <v>3359</v>
      </c>
      <c r="H1870" t="s">
        <v>3376</v>
      </c>
      <c r="I1870" s="52">
        <v>45446</v>
      </c>
      <c r="J1870" t="s">
        <v>2457</v>
      </c>
      <c r="K1870">
        <v>38</v>
      </c>
      <c r="L1870" s="73">
        <v>55.275014152807998</v>
      </c>
      <c r="M1870">
        <v>38</v>
      </c>
      <c r="N1870">
        <v>1</v>
      </c>
      <c r="O1870" s="73">
        <v>61.966325140078901</v>
      </c>
      <c r="P1870">
        <v>38</v>
      </c>
      <c r="Q1870">
        <v>1</v>
      </c>
      <c r="R1870">
        <v>37</v>
      </c>
      <c r="S1870">
        <v>0.98613948442640598</v>
      </c>
      <c r="T1870">
        <v>46.061041235117102</v>
      </c>
      <c r="U1870">
        <v>0.99331285933246205</v>
      </c>
      <c r="V1870">
        <v>36</v>
      </c>
      <c r="W1870">
        <v>5.1558240655425698E-2</v>
      </c>
      <c r="X1870">
        <v>5</v>
      </c>
      <c r="Y1870">
        <v>37</v>
      </c>
      <c r="Z1870">
        <v>0.98613948442640598</v>
      </c>
      <c r="AA1870">
        <v>21.960669504521999</v>
      </c>
      <c r="AB1870">
        <v>36</v>
      </c>
      <c r="AC1870">
        <v>0.88056306356938396</v>
      </c>
      <c r="AD1870">
        <v>1</v>
      </c>
      <c r="AE1870">
        <v>0.105576420857022</v>
      </c>
      <c r="AF1870">
        <v>1</v>
      </c>
      <c r="AG1870">
        <v>1.3860515573593499E-2</v>
      </c>
      <c r="AH1870">
        <v>0</v>
      </c>
      <c r="AI1870">
        <v>0</v>
      </c>
      <c r="AJ1870" s="73">
        <v>45.2999088718189</v>
      </c>
      <c r="AK1870">
        <v>38</v>
      </c>
      <c r="AL1870">
        <v>1</v>
      </c>
      <c r="AM1870">
        <v>0</v>
      </c>
      <c r="AN1870">
        <v>0</v>
      </c>
      <c r="AO1870">
        <v>0</v>
      </c>
      <c r="AP1870">
        <v>0</v>
      </c>
      <c r="AQ1870">
        <v>38</v>
      </c>
      <c r="AR1870">
        <v>1</v>
      </c>
      <c r="AS1870">
        <v>0</v>
      </c>
      <c r="AT1870">
        <v>0</v>
      </c>
      <c r="AU1870">
        <v>8.9618781215715995E-2</v>
      </c>
      <c r="AV1870">
        <v>2</v>
      </c>
      <c r="AW1870">
        <v>38</v>
      </c>
      <c r="AX1870">
        <v>0.999999999999999</v>
      </c>
      <c r="AY1870" s="73">
        <v>57.312240490037901</v>
      </c>
      <c r="AZ1870">
        <v>38</v>
      </c>
      <c r="BA1870">
        <v>1</v>
      </c>
      <c r="BB1870">
        <v>37</v>
      </c>
      <c r="BC1870">
        <v>0.99413731030474095</v>
      </c>
      <c r="BD1870">
        <v>1</v>
      </c>
      <c r="BE1870">
        <v>5.8626896952583803E-3</v>
      </c>
      <c r="BF1870">
        <v>55.275014152807998</v>
      </c>
      <c r="BG1870">
        <v>61.966325140078901</v>
      </c>
      <c r="BH1870">
        <v>57.312240490037901</v>
      </c>
      <c r="BI1870">
        <v>45.2999088718189</v>
      </c>
    </row>
    <row r="1871" spans="1:61" x14ac:dyDescent="0.25">
      <c r="A1871" s="10" t="str">
        <f>VLOOKUP(D1871,'Index-Relations'!E:F,2,FALSE)</f>
        <v>BM</v>
      </c>
      <c r="B1871" t="s">
        <v>3450</v>
      </c>
      <c r="C1871" s="53" t="s">
        <v>2767</v>
      </c>
      <c r="D1871" s="59" t="s">
        <v>3359</v>
      </c>
      <c r="E1871" s="59" t="s">
        <v>5287</v>
      </c>
      <c r="F1871" t="s">
        <v>3360</v>
      </c>
      <c r="G1871" t="s">
        <v>3359</v>
      </c>
      <c r="H1871" t="s">
        <v>3376</v>
      </c>
      <c r="I1871" s="52">
        <v>45413</v>
      </c>
      <c r="J1871" t="s">
        <v>2457</v>
      </c>
      <c r="K1871">
        <v>38</v>
      </c>
      <c r="L1871" s="73">
        <v>55.304196027181902</v>
      </c>
      <c r="M1871">
        <v>38</v>
      </c>
      <c r="N1871">
        <v>1</v>
      </c>
      <c r="O1871" s="73">
        <v>61.777330008768999</v>
      </c>
      <c r="P1871">
        <v>38</v>
      </c>
      <c r="Q1871">
        <v>1</v>
      </c>
      <c r="R1871">
        <v>37</v>
      </c>
      <c r="S1871">
        <v>0.98753375666232601</v>
      </c>
      <c r="T1871">
        <v>46.263719852028402</v>
      </c>
      <c r="U1871">
        <v>0.99330134062091102</v>
      </c>
      <c r="V1871">
        <v>36</v>
      </c>
      <c r="W1871">
        <v>5.1849707842718903E-2</v>
      </c>
      <c r="X1871">
        <v>5</v>
      </c>
      <c r="Y1871">
        <v>37</v>
      </c>
      <c r="Z1871">
        <v>0.98753375666232701</v>
      </c>
      <c r="AA1871">
        <v>22.423971005630001</v>
      </c>
      <c r="AB1871">
        <v>36</v>
      </c>
      <c r="AC1871">
        <v>0.88989181084207003</v>
      </c>
      <c r="AD1871">
        <v>1</v>
      </c>
      <c r="AE1871">
        <v>9.7641945820256495E-2</v>
      </c>
      <c r="AF1871">
        <v>1</v>
      </c>
      <c r="AG1871">
        <v>1.24662433376731E-2</v>
      </c>
      <c r="AH1871">
        <v>0</v>
      </c>
      <c r="AI1871">
        <v>0</v>
      </c>
      <c r="AJ1871" s="73">
        <v>45.519794724892002</v>
      </c>
      <c r="AK1871">
        <v>38</v>
      </c>
      <c r="AL1871">
        <v>1</v>
      </c>
      <c r="AM1871">
        <v>0</v>
      </c>
      <c r="AN1871">
        <v>0</v>
      </c>
      <c r="AO1871">
        <v>0</v>
      </c>
      <c r="AP1871">
        <v>0</v>
      </c>
      <c r="AQ1871">
        <v>37</v>
      </c>
      <c r="AR1871">
        <v>0.99431785030723796</v>
      </c>
      <c r="AS1871">
        <v>0</v>
      </c>
      <c r="AT1871">
        <v>0</v>
      </c>
      <c r="AU1871">
        <v>8.6339094583988696E-2</v>
      </c>
      <c r="AV1871">
        <v>2</v>
      </c>
      <c r="AW1871">
        <v>38</v>
      </c>
      <c r="AX1871">
        <v>1</v>
      </c>
      <c r="AY1871" s="73">
        <v>57.518201478179897</v>
      </c>
      <c r="AZ1871">
        <v>38</v>
      </c>
      <c r="BA1871">
        <v>1</v>
      </c>
      <c r="BB1871">
        <v>36</v>
      </c>
      <c r="BC1871">
        <v>0.98185160696956497</v>
      </c>
      <c r="BD1871">
        <v>1</v>
      </c>
      <c r="BE1871">
        <v>1.24662433376729E-2</v>
      </c>
      <c r="BF1871">
        <v>55.304196027181902</v>
      </c>
      <c r="BG1871">
        <v>61.777330008768999</v>
      </c>
      <c r="BH1871">
        <v>57.518201478179897</v>
      </c>
      <c r="BI1871">
        <v>45.519794724892002</v>
      </c>
    </row>
    <row r="1872" spans="1:61" x14ac:dyDescent="0.25">
      <c r="A1872" s="10" t="str">
        <f>VLOOKUP(D1872,'Index-Relations'!E:F,2,FALSE)</f>
        <v>BM</v>
      </c>
      <c r="B1872" t="s">
        <v>3450</v>
      </c>
      <c r="C1872" s="53" t="s">
        <v>2768</v>
      </c>
      <c r="D1872" s="59" t="s">
        <v>3359</v>
      </c>
      <c r="E1872" s="59" t="s">
        <v>5288</v>
      </c>
      <c r="F1872" t="s">
        <v>3360</v>
      </c>
      <c r="G1872" t="s">
        <v>3359</v>
      </c>
      <c r="H1872" t="s">
        <v>3376</v>
      </c>
      <c r="I1872" s="52">
        <v>45383</v>
      </c>
      <c r="J1872" t="s">
        <v>2457</v>
      </c>
      <c r="K1872">
        <v>38</v>
      </c>
      <c r="L1872">
        <v>58.101581534477198</v>
      </c>
      <c r="M1872">
        <v>38</v>
      </c>
      <c r="N1872">
        <v>1</v>
      </c>
      <c r="O1872">
        <v>64.608210974545699</v>
      </c>
      <c r="P1872">
        <v>38</v>
      </c>
      <c r="Q1872">
        <v>1</v>
      </c>
      <c r="R1872">
        <v>37</v>
      </c>
      <c r="S1872">
        <v>0.98593719954326198</v>
      </c>
      <c r="T1872">
        <v>46.1538054592843</v>
      </c>
      <c r="U1872">
        <v>0.99329983798038401</v>
      </c>
      <c r="V1872">
        <v>36</v>
      </c>
      <c r="W1872">
        <v>5.1415973417885799E-2</v>
      </c>
      <c r="X1872">
        <v>5</v>
      </c>
      <c r="Y1872">
        <v>37</v>
      </c>
      <c r="Z1872">
        <v>0.98593719954326198</v>
      </c>
      <c r="AA1872">
        <v>22.415528457194402</v>
      </c>
      <c r="AB1872">
        <v>36</v>
      </c>
      <c r="AC1872">
        <v>0.88800582964139496</v>
      </c>
      <c r="AD1872">
        <v>1</v>
      </c>
      <c r="AE1872">
        <v>9.7931369901866294E-2</v>
      </c>
      <c r="AF1872">
        <v>1</v>
      </c>
      <c r="AG1872">
        <v>1.40628004567383E-2</v>
      </c>
      <c r="AH1872">
        <v>0</v>
      </c>
      <c r="AI1872">
        <v>0</v>
      </c>
      <c r="AJ1872">
        <v>46.7420879742564</v>
      </c>
      <c r="AK1872">
        <v>38</v>
      </c>
      <c r="AL1872">
        <v>1</v>
      </c>
      <c r="AM1872">
        <v>0</v>
      </c>
      <c r="AN1872">
        <v>0</v>
      </c>
      <c r="AO1872">
        <v>0</v>
      </c>
      <c r="AP1872">
        <v>0</v>
      </c>
      <c r="AQ1872">
        <v>37</v>
      </c>
      <c r="AR1872">
        <v>0.99433669063805996</v>
      </c>
      <c r="AS1872">
        <v>0</v>
      </c>
      <c r="AT1872">
        <v>0</v>
      </c>
      <c r="AU1872">
        <v>8.3327799087123303E-2</v>
      </c>
      <c r="AV1872">
        <v>2</v>
      </c>
      <c r="AW1872">
        <v>38</v>
      </c>
      <c r="AX1872">
        <v>1</v>
      </c>
      <c r="AY1872">
        <v>62.702030723703899</v>
      </c>
      <c r="AZ1872">
        <v>38</v>
      </c>
      <c r="BA1872">
        <v>1</v>
      </c>
      <c r="BB1872">
        <v>36</v>
      </c>
      <c r="BC1872">
        <v>0.98027389018132205</v>
      </c>
      <c r="BD1872">
        <v>1</v>
      </c>
      <c r="BE1872">
        <v>1.40628004567379E-2</v>
      </c>
      <c r="BF1872">
        <v>56.755430088118899</v>
      </c>
      <c r="BG1872">
        <v>62.5953596870959</v>
      </c>
      <c r="BH1872">
        <v>60.202574658091997</v>
      </c>
      <c r="BI1872">
        <v>46.285861049666003</v>
      </c>
    </row>
    <row r="1873" spans="1:61" x14ac:dyDescent="0.25">
      <c r="A1873" s="10" t="str">
        <f>VLOOKUP(D1873,'Index-Relations'!E:F,2,FALSE)</f>
        <v>BM</v>
      </c>
      <c r="B1873" t="s">
        <v>3450</v>
      </c>
      <c r="C1873" s="53" t="s">
        <v>2769</v>
      </c>
      <c r="D1873" s="59" t="s">
        <v>3359</v>
      </c>
      <c r="E1873" s="59" t="s">
        <v>5289</v>
      </c>
      <c r="F1873" t="s">
        <v>3360</v>
      </c>
      <c r="G1873" t="s">
        <v>3359</v>
      </c>
      <c r="H1873" t="s">
        <v>3376</v>
      </c>
      <c r="I1873" s="52">
        <v>45352</v>
      </c>
      <c r="J1873" t="s">
        <v>2457</v>
      </c>
      <c r="K1873">
        <v>38</v>
      </c>
      <c r="L1873">
        <v>59.088204650889203</v>
      </c>
      <c r="M1873">
        <v>37</v>
      </c>
      <c r="N1873">
        <v>0.98716477679817805</v>
      </c>
      <c r="O1873">
        <v>66.143630668427704</v>
      </c>
      <c r="P1873">
        <v>37</v>
      </c>
      <c r="Q1873">
        <v>0.98716477679817805</v>
      </c>
      <c r="R1873">
        <v>37</v>
      </c>
      <c r="S1873">
        <v>0.98716477679817805</v>
      </c>
      <c r="T1873">
        <v>46.039377040486201</v>
      </c>
      <c r="U1873">
        <v>0.99243283148039296</v>
      </c>
      <c r="V1873">
        <v>36</v>
      </c>
      <c r="W1873">
        <v>5.8522075590669201E-2</v>
      </c>
      <c r="X1873">
        <v>5</v>
      </c>
      <c r="Y1873">
        <v>37</v>
      </c>
      <c r="Z1873">
        <v>0.98716477679817805</v>
      </c>
      <c r="AA1873">
        <v>22.702151709886</v>
      </c>
      <c r="AB1873">
        <v>36</v>
      </c>
      <c r="AC1873">
        <v>0.88885126099949896</v>
      </c>
      <c r="AD1873">
        <v>1</v>
      </c>
      <c r="AE1873">
        <v>9.8313515798679099E-2</v>
      </c>
      <c r="AF1873">
        <v>1</v>
      </c>
      <c r="AG1873">
        <v>1.28352232018215E-2</v>
      </c>
      <c r="AH1873">
        <v>0</v>
      </c>
      <c r="AI1873">
        <v>0</v>
      </c>
      <c r="AJ1873">
        <v>48.272127153150798</v>
      </c>
      <c r="AK1873">
        <v>37</v>
      </c>
      <c r="AL1873">
        <v>0.98716477679817805</v>
      </c>
      <c r="AM1873">
        <v>0</v>
      </c>
      <c r="AN1873">
        <v>0</v>
      </c>
      <c r="AO1873">
        <v>0</v>
      </c>
      <c r="AP1873">
        <v>0</v>
      </c>
      <c r="AQ1873">
        <v>38</v>
      </c>
      <c r="AR1873">
        <v>1</v>
      </c>
      <c r="AS1873">
        <v>0</v>
      </c>
      <c r="AT1873">
        <v>0</v>
      </c>
      <c r="AU1873">
        <v>8.3098960592907195E-2</v>
      </c>
      <c r="AV1873">
        <v>2</v>
      </c>
      <c r="AW1873">
        <v>38</v>
      </c>
      <c r="AX1873">
        <v>1</v>
      </c>
      <c r="AY1873">
        <v>62.369268550076697</v>
      </c>
      <c r="AZ1873">
        <v>37</v>
      </c>
      <c r="BA1873">
        <v>0.98716477679817805</v>
      </c>
      <c r="BB1873">
        <v>37</v>
      </c>
      <c r="BC1873">
        <v>0.98716477679817805</v>
      </c>
      <c r="BD1873">
        <v>1</v>
      </c>
      <c r="BE1873">
        <v>1.2835223201821899E-2</v>
      </c>
      <c r="BF1873">
        <v>57.564836695762999</v>
      </c>
      <c r="BG1873">
        <v>63.761162467330998</v>
      </c>
      <c r="BH1873">
        <v>59.909197899036997</v>
      </c>
      <c r="BI1873">
        <v>47.547054779378897</v>
      </c>
    </row>
    <row r="1874" spans="1:61" x14ac:dyDescent="0.25">
      <c r="A1874" s="10" t="str">
        <f>VLOOKUP(D1874,'Index-Relations'!E:F,2,FALSE)</f>
        <v>BM</v>
      </c>
      <c r="B1874" t="s">
        <v>3450</v>
      </c>
      <c r="C1874" s="53" t="s">
        <v>2770</v>
      </c>
      <c r="D1874" s="59" t="s">
        <v>3359</v>
      </c>
      <c r="E1874" s="59" t="s">
        <v>5290</v>
      </c>
      <c r="F1874" t="s">
        <v>3360</v>
      </c>
      <c r="G1874" t="s">
        <v>3359</v>
      </c>
      <c r="H1874" t="s">
        <v>3376</v>
      </c>
      <c r="I1874" s="52">
        <v>45323</v>
      </c>
      <c r="J1874" t="s">
        <v>2457</v>
      </c>
      <c r="K1874">
        <v>38</v>
      </c>
      <c r="L1874">
        <v>59.44496616763</v>
      </c>
      <c r="M1874">
        <v>37</v>
      </c>
      <c r="N1874">
        <v>0.98567819318690197</v>
      </c>
      <c r="O1874">
        <v>66.283672389336203</v>
      </c>
      <c r="P1874">
        <v>37</v>
      </c>
      <c r="Q1874">
        <v>0.98567819318690197</v>
      </c>
      <c r="R1874">
        <v>37</v>
      </c>
      <c r="S1874">
        <v>0.98567819318690297</v>
      </c>
      <c r="T1874">
        <v>46.169073707058203</v>
      </c>
      <c r="U1874">
        <v>0.99233676110520197</v>
      </c>
      <c r="V1874">
        <v>36</v>
      </c>
      <c r="W1874">
        <v>5.9468469307139303E-2</v>
      </c>
      <c r="X1874">
        <v>5</v>
      </c>
      <c r="Y1874">
        <v>37</v>
      </c>
      <c r="Z1874">
        <v>0.98567819318690197</v>
      </c>
      <c r="AA1874">
        <v>23.152763337384201</v>
      </c>
      <c r="AB1874">
        <v>36</v>
      </c>
      <c r="AC1874">
        <v>0.891319404532814</v>
      </c>
      <c r="AD1874">
        <v>1</v>
      </c>
      <c r="AE1874">
        <v>9.4358788654088505E-2</v>
      </c>
      <c r="AF1874">
        <v>1</v>
      </c>
      <c r="AG1874">
        <v>1.4321806813097301E-2</v>
      </c>
      <c r="AH1874">
        <v>0</v>
      </c>
      <c r="AI1874">
        <v>0</v>
      </c>
      <c r="AJ1874">
        <v>48.884759765936799</v>
      </c>
      <c r="AK1874">
        <v>37</v>
      </c>
      <c r="AL1874">
        <v>0.98567819318690197</v>
      </c>
      <c r="AM1874">
        <v>0</v>
      </c>
      <c r="AN1874">
        <v>0</v>
      </c>
      <c r="AO1874">
        <v>0</v>
      </c>
      <c r="AP1874">
        <v>0</v>
      </c>
      <c r="AQ1874">
        <v>38</v>
      </c>
      <c r="AR1874">
        <v>0.999999999999999</v>
      </c>
      <c r="AS1874">
        <v>0</v>
      </c>
      <c r="AT1874">
        <v>0</v>
      </c>
      <c r="AU1874">
        <v>8.4856339416030505E-2</v>
      </c>
      <c r="AV1874">
        <v>2</v>
      </c>
      <c r="AW1874">
        <v>38</v>
      </c>
      <c r="AX1874">
        <v>0.999999999999999</v>
      </c>
      <c r="AY1874">
        <v>62.651936716735698</v>
      </c>
      <c r="AZ1874">
        <v>37</v>
      </c>
      <c r="BA1874">
        <v>0.98567819318690197</v>
      </c>
      <c r="BB1874">
        <v>36</v>
      </c>
      <c r="BC1874">
        <v>0.98055528392483904</v>
      </c>
      <c r="BD1874">
        <v>2</v>
      </c>
      <c r="BE1874">
        <v>1.9444716075160101E-2</v>
      </c>
      <c r="BF1874">
        <v>57.874531129935001</v>
      </c>
      <c r="BG1874">
        <v>63.932791825690998</v>
      </c>
      <c r="BH1874">
        <v>60.140718941414903</v>
      </c>
      <c r="BI1874">
        <v>48.082113270444999</v>
      </c>
    </row>
    <row r="1875" spans="1:61" x14ac:dyDescent="0.25">
      <c r="A1875" s="10" t="str">
        <f>VLOOKUP(D1875,'Index-Relations'!E:F,2,FALSE)</f>
        <v>BM</v>
      </c>
      <c r="B1875" t="s">
        <v>3450</v>
      </c>
      <c r="C1875" s="53" t="s">
        <v>2760</v>
      </c>
      <c r="D1875" s="59" t="s">
        <v>3361</v>
      </c>
      <c r="E1875" s="59" t="s">
        <v>5291</v>
      </c>
      <c r="F1875" t="s">
        <v>3362</v>
      </c>
      <c r="G1875" t="s">
        <v>3361</v>
      </c>
      <c r="H1875" t="s">
        <v>3380</v>
      </c>
      <c r="I1875" s="52">
        <v>45659</v>
      </c>
      <c r="J1875" t="s">
        <v>2457</v>
      </c>
      <c r="K1875">
        <v>73</v>
      </c>
      <c r="L1875" s="73">
        <v>48.551609147171902</v>
      </c>
      <c r="M1875">
        <v>73</v>
      </c>
      <c r="N1875">
        <v>1</v>
      </c>
      <c r="O1875" s="73">
        <v>57.360096229970999</v>
      </c>
      <c r="P1875">
        <v>73</v>
      </c>
      <c r="Q1875">
        <v>1</v>
      </c>
      <c r="R1875">
        <v>73</v>
      </c>
      <c r="S1875">
        <v>1</v>
      </c>
      <c r="T1875">
        <v>24.633390367088101</v>
      </c>
      <c r="U1875">
        <v>0.153800126445996</v>
      </c>
      <c r="V1875">
        <v>3</v>
      </c>
      <c r="W1875">
        <v>4.9962020744117102E-3</v>
      </c>
      <c r="X1875">
        <v>1</v>
      </c>
      <c r="Y1875">
        <v>73</v>
      </c>
      <c r="Z1875">
        <v>1</v>
      </c>
      <c r="AA1875">
        <v>8.9427128724555303</v>
      </c>
      <c r="AB1875">
        <v>61</v>
      </c>
      <c r="AC1875">
        <v>0.92962968179718197</v>
      </c>
      <c r="AD1875">
        <v>12</v>
      </c>
      <c r="AE1875">
        <v>7.0370318202817306E-2</v>
      </c>
      <c r="AF1875">
        <v>0</v>
      </c>
      <c r="AG1875">
        <v>0</v>
      </c>
      <c r="AH1875">
        <v>3.4830993485343502E-3</v>
      </c>
      <c r="AI1875">
        <v>1</v>
      </c>
      <c r="AJ1875" s="73">
        <v>45.355575736181898</v>
      </c>
      <c r="AK1875">
        <v>73</v>
      </c>
      <c r="AL1875">
        <v>1</v>
      </c>
      <c r="AM1875">
        <v>0</v>
      </c>
      <c r="AN1875">
        <v>0</v>
      </c>
      <c r="AO1875">
        <v>0</v>
      </c>
      <c r="AP1875">
        <v>0</v>
      </c>
      <c r="AQ1875">
        <v>73</v>
      </c>
      <c r="AR1875">
        <v>1</v>
      </c>
      <c r="AS1875">
        <v>0</v>
      </c>
      <c r="AT1875">
        <v>0</v>
      </c>
      <c r="AU1875">
        <v>0</v>
      </c>
      <c r="AV1875">
        <v>0</v>
      </c>
      <c r="AW1875">
        <v>73</v>
      </c>
      <c r="AX1875">
        <v>1</v>
      </c>
      <c r="AY1875" s="73">
        <v>47.199381006906997</v>
      </c>
      <c r="AZ1875">
        <v>73</v>
      </c>
      <c r="BA1875">
        <v>1</v>
      </c>
      <c r="BB1875">
        <v>70</v>
      </c>
      <c r="BC1875">
        <v>0.92752219089878496</v>
      </c>
      <c r="BD1875">
        <v>3</v>
      </c>
      <c r="BE1875">
        <v>7.2477809101214902E-2</v>
      </c>
      <c r="BF1875">
        <v>48.551609147171902</v>
      </c>
      <c r="BG1875">
        <v>57.360096229970999</v>
      </c>
      <c r="BH1875">
        <v>47.199381006906997</v>
      </c>
      <c r="BI1875">
        <v>45.355575736181898</v>
      </c>
    </row>
    <row r="1876" spans="1:61" x14ac:dyDescent="0.25">
      <c r="A1876" s="10" t="str">
        <f>VLOOKUP(D1876,'Index-Relations'!E:F,2,FALSE)</f>
        <v>BM</v>
      </c>
      <c r="B1876" t="s">
        <v>3450</v>
      </c>
      <c r="C1876" s="53" t="s">
        <v>2761</v>
      </c>
      <c r="D1876" s="59" t="s">
        <v>3361</v>
      </c>
      <c r="E1876" s="59" t="s">
        <v>5292</v>
      </c>
      <c r="F1876" t="s">
        <v>3362</v>
      </c>
      <c r="G1876" t="s">
        <v>3361</v>
      </c>
      <c r="H1876" t="s">
        <v>3380</v>
      </c>
      <c r="I1876" s="52">
        <v>45628</v>
      </c>
      <c r="J1876" t="s">
        <v>2457</v>
      </c>
      <c r="K1876">
        <v>72</v>
      </c>
      <c r="L1876" s="73">
        <v>47.911661225255003</v>
      </c>
      <c r="M1876">
        <v>72</v>
      </c>
      <c r="N1876">
        <v>1</v>
      </c>
      <c r="O1876" s="73">
        <v>56.736347875126903</v>
      </c>
      <c r="P1876">
        <v>72</v>
      </c>
      <c r="Q1876">
        <v>1</v>
      </c>
      <c r="R1876">
        <v>72</v>
      </c>
      <c r="S1876">
        <v>0.999999999999999</v>
      </c>
      <c r="T1876">
        <v>24.3104732639605</v>
      </c>
      <c r="U1876">
        <v>0.16544126416470101</v>
      </c>
      <c r="V1876">
        <v>3</v>
      </c>
      <c r="W1876">
        <v>5.3743129929774399E-3</v>
      </c>
      <c r="X1876">
        <v>1</v>
      </c>
      <c r="Y1876">
        <v>72</v>
      </c>
      <c r="Z1876">
        <v>1</v>
      </c>
      <c r="AA1876">
        <v>8.4895279991993604</v>
      </c>
      <c r="AB1876">
        <v>61</v>
      </c>
      <c r="AC1876">
        <v>0.92870743358293395</v>
      </c>
      <c r="AD1876">
        <v>11</v>
      </c>
      <c r="AE1876">
        <v>7.1292566417064995E-2</v>
      </c>
      <c r="AF1876">
        <v>0</v>
      </c>
      <c r="AG1876">
        <v>9.7139999999999999E-17</v>
      </c>
      <c r="AH1876">
        <v>3.74669915384949E-3</v>
      </c>
      <c r="AI1876">
        <v>1</v>
      </c>
      <c r="AJ1876" s="73">
        <v>44.849404148923902</v>
      </c>
      <c r="AK1876">
        <v>72</v>
      </c>
      <c r="AL1876">
        <v>1</v>
      </c>
      <c r="AM1876">
        <v>0</v>
      </c>
      <c r="AN1876">
        <v>0</v>
      </c>
      <c r="AO1876">
        <v>0</v>
      </c>
      <c r="AP1876">
        <v>0</v>
      </c>
      <c r="AQ1876">
        <v>72</v>
      </c>
      <c r="AR1876">
        <v>1</v>
      </c>
      <c r="AS1876">
        <v>0</v>
      </c>
      <c r="AT1876">
        <v>0</v>
      </c>
      <c r="AU1876">
        <v>0</v>
      </c>
      <c r="AV1876">
        <v>0</v>
      </c>
      <c r="AW1876">
        <v>72</v>
      </c>
      <c r="AX1876">
        <v>1</v>
      </c>
      <c r="AY1876" s="73">
        <v>46.562161270616897</v>
      </c>
      <c r="AZ1876">
        <v>72</v>
      </c>
      <c r="BA1876">
        <v>1</v>
      </c>
      <c r="BB1876">
        <v>69</v>
      </c>
      <c r="BC1876">
        <v>0.92509619217057504</v>
      </c>
      <c r="BD1876">
        <v>3</v>
      </c>
      <c r="BE1876">
        <v>7.4903807829424296E-2</v>
      </c>
      <c r="BF1876">
        <v>47.911661225255003</v>
      </c>
      <c r="BG1876">
        <v>56.736347875126903</v>
      </c>
      <c r="BH1876">
        <v>46.562161270616897</v>
      </c>
      <c r="BI1876">
        <v>44.849404148923902</v>
      </c>
    </row>
    <row r="1877" spans="1:61" x14ac:dyDescent="0.25">
      <c r="A1877" s="10" t="str">
        <f>VLOOKUP(D1877,'Index-Relations'!E:F,2,FALSE)</f>
        <v>BM</v>
      </c>
      <c r="B1877" t="s">
        <v>3450</v>
      </c>
      <c r="C1877" s="53" t="s">
        <v>2762</v>
      </c>
      <c r="D1877" s="59" t="s">
        <v>3361</v>
      </c>
      <c r="E1877" s="59" t="s">
        <v>5293</v>
      </c>
      <c r="F1877" t="s">
        <v>3362</v>
      </c>
      <c r="G1877" t="s">
        <v>3361</v>
      </c>
      <c r="H1877" t="s">
        <v>3380</v>
      </c>
      <c r="I1877" s="52">
        <v>45597</v>
      </c>
      <c r="J1877" t="s">
        <v>2457</v>
      </c>
      <c r="K1877">
        <v>72</v>
      </c>
      <c r="L1877" s="73">
        <v>48.019244329333901</v>
      </c>
      <c r="M1877">
        <v>72</v>
      </c>
      <c r="N1877">
        <v>1</v>
      </c>
      <c r="O1877" s="73">
        <v>56.757481951774999</v>
      </c>
      <c r="P1877">
        <v>72</v>
      </c>
      <c r="Q1877">
        <v>1</v>
      </c>
      <c r="R1877">
        <v>72</v>
      </c>
      <c r="S1877">
        <v>1</v>
      </c>
      <c r="T1877">
        <v>24.402187525635298</v>
      </c>
      <c r="U1877">
        <v>0.17040909161179099</v>
      </c>
      <c r="V1877">
        <v>3</v>
      </c>
      <c r="W1877">
        <v>5.5364857457706499E-3</v>
      </c>
      <c r="X1877">
        <v>1</v>
      </c>
      <c r="Y1877">
        <v>72</v>
      </c>
      <c r="Z1877">
        <v>0.999999999999999</v>
      </c>
      <c r="AA1877">
        <v>9.3193653686023605</v>
      </c>
      <c r="AB1877">
        <v>61</v>
      </c>
      <c r="AC1877">
        <v>0.92986913775646896</v>
      </c>
      <c r="AD1877">
        <v>11</v>
      </c>
      <c r="AE1877">
        <v>7.0130862243530795E-2</v>
      </c>
      <c r="AF1877">
        <v>0</v>
      </c>
      <c r="AG1877">
        <v>0</v>
      </c>
      <c r="AH1877">
        <v>3.8597577934303502E-3</v>
      </c>
      <c r="AI1877">
        <v>1</v>
      </c>
      <c r="AJ1877" s="73">
        <v>44.944892233350998</v>
      </c>
      <c r="AK1877">
        <v>72</v>
      </c>
      <c r="AL1877">
        <v>1</v>
      </c>
      <c r="AM1877">
        <v>0</v>
      </c>
      <c r="AN1877">
        <v>0</v>
      </c>
      <c r="AO1877">
        <v>0</v>
      </c>
      <c r="AP1877">
        <v>0</v>
      </c>
      <c r="AQ1877">
        <v>72</v>
      </c>
      <c r="AR1877">
        <v>1</v>
      </c>
      <c r="AS1877">
        <v>0</v>
      </c>
      <c r="AT1877">
        <v>0</v>
      </c>
      <c r="AU1877">
        <v>0</v>
      </c>
      <c r="AV1877">
        <v>0</v>
      </c>
      <c r="AW1877">
        <v>72</v>
      </c>
      <c r="AX1877">
        <v>1</v>
      </c>
      <c r="AY1877" s="73">
        <v>46.682294055</v>
      </c>
      <c r="AZ1877">
        <v>72</v>
      </c>
      <c r="BA1877">
        <v>1</v>
      </c>
      <c r="BB1877">
        <v>69</v>
      </c>
      <c r="BC1877">
        <v>0.92803376641686897</v>
      </c>
      <c r="BD1877">
        <v>3</v>
      </c>
      <c r="BE1877">
        <v>7.1966233583130507E-2</v>
      </c>
      <c r="BF1877">
        <v>48.019244329333901</v>
      </c>
      <c r="BG1877">
        <v>56.757481951774999</v>
      </c>
      <c r="BH1877">
        <v>46.682294055</v>
      </c>
      <c r="BI1877">
        <v>44.944892233350998</v>
      </c>
    </row>
    <row r="1878" spans="1:61" x14ac:dyDescent="0.25">
      <c r="A1878" s="10" t="str">
        <f>VLOOKUP(D1878,'Index-Relations'!E:F,2,FALSE)</f>
        <v>BM</v>
      </c>
      <c r="B1878" t="s">
        <v>3450</v>
      </c>
      <c r="C1878" s="53" t="s">
        <v>2763</v>
      </c>
      <c r="D1878" s="59" t="s">
        <v>3361</v>
      </c>
      <c r="E1878" s="59" t="s">
        <v>5294</v>
      </c>
      <c r="F1878" t="s">
        <v>3362</v>
      </c>
      <c r="G1878" t="s">
        <v>3361</v>
      </c>
      <c r="H1878" t="s">
        <v>3380</v>
      </c>
      <c r="I1878" s="52">
        <v>45566</v>
      </c>
      <c r="J1878" t="s">
        <v>2457</v>
      </c>
      <c r="K1878">
        <v>72</v>
      </c>
      <c r="L1878" s="73">
        <v>47.956973582160998</v>
      </c>
      <c r="M1878">
        <v>72</v>
      </c>
      <c r="N1878">
        <v>1</v>
      </c>
      <c r="O1878" s="73">
        <v>56.622215431610996</v>
      </c>
      <c r="P1878">
        <v>72</v>
      </c>
      <c r="Q1878">
        <v>1</v>
      </c>
      <c r="R1878">
        <v>72</v>
      </c>
      <c r="S1878">
        <v>1</v>
      </c>
      <c r="T1878">
        <v>24.556668760895398</v>
      </c>
      <c r="U1878">
        <v>0.17301687326663601</v>
      </c>
      <c r="V1878">
        <v>3</v>
      </c>
      <c r="W1878">
        <v>5.6212150806266101E-3</v>
      </c>
      <c r="X1878">
        <v>1</v>
      </c>
      <c r="Y1878">
        <v>72</v>
      </c>
      <c r="Z1878">
        <v>0.999999999999999</v>
      </c>
      <c r="AA1878">
        <v>9.5493867450429395</v>
      </c>
      <c r="AB1878">
        <v>62</v>
      </c>
      <c r="AC1878">
        <v>0.93390271659855995</v>
      </c>
      <c r="AD1878">
        <v>10</v>
      </c>
      <c r="AE1878">
        <v>6.6097283401439805E-2</v>
      </c>
      <c r="AF1878">
        <v>0</v>
      </c>
      <c r="AG1878">
        <v>5.5510000000000001E-17</v>
      </c>
      <c r="AH1878">
        <v>3.9188267995760402E-3</v>
      </c>
      <c r="AI1878">
        <v>1</v>
      </c>
      <c r="AJ1878" s="73">
        <v>44.858673106479003</v>
      </c>
      <c r="AK1878">
        <v>72</v>
      </c>
      <c r="AL1878">
        <v>1</v>
      </c>
      <c r="AM1878">
        <v>0</v>
      </c>
      <c r="AN1878">
        <v>0</v>
      </c>
      <c r="AO1878">
        <v>0</v>
      </c>
      <c r="AP1878">
        <v>0</v>
      </c>
      <c r="AQ1878">
        <v>72</v>
      </c>
      <c r="AR1878">
        <v>0.999999999999999</v>
      </c>
      <c r="AS1878">
        <v>0</v>
      </c>
      <c r="AT1878">
        <v>0</v>
      </c>
      <c r="AU1878">
        <v>0</v>
      </c>
      <c r="AV1878">
        <v>0</v>
      </c>
      <c r="AW1878">
        <v>72</v>
      </c>
      <c r="AX1878">
        <v>0.999999999999999</v>
      </c>
      <c r="AY1878" s="73">
        <v>46.664334153346999</v>
      </c>
      <c r="AZ1878">
        <v>72</v>
      </c>
      <c r="BA1878">
        <v>1</v>
      </c>
      <c r="BB1878">
        <v>69</v>
      </c>
      <c r="BC1878">
        <v>0.93290816379794095</v>
      </c>
      <c r="BD1878">
        <v>3</v>
      </c>
      <c r="BE1878">
        <v>6.7091836202058303E-2</v>
      </c>
      <c r="BF1878">
        <v>47.956973582160998</v>
      </c>
      <c r="BG1878">
        <v>56.622215431610996</v>
      </c>
      <c r="BH1878">
        <v>46.664334153346999</v>
      </c>
      <c r="BI1878">
        <v>44.858673106479003</v>
      </c>
    </row>
    <row r="1879" spans="1:61" x14ac:dyDescent="0.25">
      <c r="A1879" s="10" t="str">
        <f>VLOOKUP(D1879,'Index-Relations'!E:F,2,FALSE)</f>
        <v>BM</v>
      </c>
      <c r="B1879" t="s">
        <v>3450</v>
      </c>
      <c r="C1879" s="53" t="s">
        <v>2764</v>
      </c>
      <c r="D1879" s="59" t="s">
        <v>3361</v>
      </c>
      <c r="E1879" s="59" t="s">
        <v>5295</v>
      </c>
      <c r="F1879" t="s">
        <v>3362</v>
      </c>
      <c r="G1879" t="s">
        <v>3361</v>
      </c>
      <c r="H1879" t="s">
        <v>3380</v>
      </c>
      <c r="I1879" s="52">
        <v>45538</v>
      </c>
      <c r="J1879" t="s">
        <v>2457</v>
      </c>
      <c r="K1879">
        <v>71</v>
      </c>
      <c r="L1879" s="73">
        <v>47.4099269703609</v>
      </c>
      <c r="M1879">
        <v>71</v>
      </c>
      <c r="N1879">
        <v>1</v>
      </c>
      <c r="O1879" s="73">
        <v>56.411267336202897</v>
      </c>
      <c r="P1879">
        <v>71</v>
      </c>
      <c r="Q1879">
        <v>1</v>
      </c>
      <c r="R1879">
        <v>71</v>
      </c>
      <c r="S1879">
        <v>1</v>
      </c>
      <c r="T1879">
        <v>24.733108178139499</v>
      </c>
      <c r="U1879">
        <v>0.17001291598174401</v>
      </c>
      <c r="V1879">
        <v>3</v>
      </c>
      <c r="W1879">
        <v>5.5227353288794497E-3</v>
      </c>
      <c r="X1879">
        <v>1</v>
      </c>
      <c r="Y1879">
        <v>71</v>
      </c>
      <c r="Z1879">
        <v>0.999999999999999</v>
      </c>
      <c r="AA1879">
        <v>8.3387184873560791</v>
      </c>
      <c r="AB1879">
        <v>62</v>
      </c>
      <c r="AC1879">
        <v>0.93792835013269804</v>
      </c>
      <c r="AD1879">
        <v>9</v>
      </c>
      <c r="AE1879">
        <v>6.2071649867301203E-2</v>
      </c>
      <c r="AF1879">
        <v>0</v>
      </c>
      <c r="AG1879">
        <v>1.1796E-16</v>
      </c>
      <c r="AH1879">
        <v>3.8501716983520302E-3</v>
      </c>
      <c r="AI1879">
        <v>1</v>
      </c>
      <c r="AJ1879" s="73">
        <v>44.2121406139049</v>
      </c>
      <c r="AK1879">
        <v>71</v>
      </c>
      <c r="AL1879">
        <v>1</v>
      </c>
      <c r="AM1879">
        <v>0</v>
      </c>
      <c r="AN1879">
        <v>0</v>
      </c>
      <c r="AO1879">
        <v>0</v>
      </c>
      <c r="AP1879">
        <v>0</v>
      </c>
      <c r="AQ1879">
        <v>71</v>
      </c>
      <c r="AR1879">
        <v>1</v>
      </c>
      <c r="AS1879">
        <v>0</v>
      </c>
      <c r="AT1879">
        <v>0</v>
      </c>
      <c r="AU1879">
        <v>0</v>
      </c>
      <c r="AV1879">
        <v>0</v>
      </c>
      <c r="AW1879">
        <v>71</v>
      </c>
      <c r="AX1879">
        <v>0.999999999999999</v>
      </c>
      <c r="AY1879" s="73">
        <v>46.160775216314001</v>
      </c>
      <c r="AZ1879">
        <v>71</v>
      </c>
      <c r="BA1879">
        <v>1</v>
      </c>
      <c r="BB1879">
        <v>68</v>
      </c>
      <c r="BC1879">
        <v>0.93271340488658705</v>
      </c>
      <c r="BD1879">
        <v>3</v>
      </c>
      <c r="BE1879">
        <v>6.7286595113412798E-2</v>
      </c>
      <c r="BF1879">
        <v>47.4099269703609</v>
      </c>
      <c r="BG1879">
        <v>56.411267336202897</v>
      </c>
      <c r="BH1879">
        <v>46.160775216314001</v>
      </c>
      <c r="BI1879">
        <v>44.2121406139049</v>
      </c>
    </row>
    <row r="1880" spans="1:61" x14ac:dyDescent="0.25">
      <c r="A1880" s="10" t="str">
        <f>VLOOKUP(D1880,'Index-Relations'!E:F,2,FALSE)</f>
        <v>BM</v>
      </c>
      <c r="B1880" t="s">
        <v>3450</v>
      </c>
      <c r="C1880" s="53" t="s">
        <v>3350</v>
      </c>
      <c r="D1880" s="59" t="s">
        <v>3361</v>
      </c>
      <c r="E1880" s="59" t="s">
        <v>5296</v>
      </c>
      <c r="F1880" t="s">
        <v>3362</v>
      </c>
      <c r="G1880" t="s">
        <v>3361</v>
      </c>
      <c r="H1880" t="s">
        <v>3380</v>
      </c>
      <c r="I1880" s="52">
        <v>45505</v>
      </c>
      <c r="J1880" t="s">
        <v>2457</v>
      </c>
      <c r="K1880">
        <v>71</v>
      </c>
      <c r="L1880" s="73">
        <v>47.7241392402589</v>
      </c>
      <c r="M1880">
        <v>71</v>
      </c>
      <c r="N1880">
        <v>1</v>
      </c>
      <c r="O1880" s="73">
        <v>56.738359415727999</v>
      </c>
      <c r="P1880">
        <v>71</v>
      </c>
      <c r="Q1880">
        <v>1</v>
      </c>
      <c r="R1880">
        <v>71</v>
      </c>
      <c r="S1880">
        <v>0.999999999999999</v>
      </c>
      <c r="T1880">
        <v>24.594486807068201</v>
      </c>
      <c r="U1880">
        <v>0.13863649373926501</v>
      </c>
      <c r="V1880">
        <v>3</v>
      </c>
      <c r="W1880">
        <v>5.8929541483970001E-3</v>
      </c>
      <c r="X1880">
        <v>1</v>
      </c>
      <c r="Y1880">
        <v>71</v>
      </c>
      <c r="Z1880">
        <v>0.999999999999999</v>
      </c>
      <c r="AA1880">
        <v>8.9772217858917092</v>
      </c>
      <c r="AB1880">
        <v>62</v>
      </c>
      <c r="AC1880">
        <v>0.93629489930671805</v>
      </c>
      <c r="AD1880">
        <v>9</v>
      </c>
      <c r="AE1880">
        <v>6.3705100693281599E-2</v>
      </c>
      <c r="AF1880">
        <v>0</v>
      </c>
      <c r="AG1880">
        <v>0</v>
      </c>
      <c r="AH1880">
        <v>3.7164623557564701E-3</v>
      </c>
      <c r="AI1880">
        <v>1</v>
      </c>
      <c r="AJ1880" s="73">
        <v>44.434069941857899</v>
      </c>
      <c r="AK1880">
        <v>71</v>
      </c>
      <c r="AL1880">
        <v>1</v>
      </c>
      <c r="AM1880">
        <v>0</v>
      </c>
      <c r="AN1880">
        <v>0</v>
      </c>
      <c r="AO1880">
        <v>0</v>
      </c>
      <c r="AP1880">
        <v>0</v>
      </c>
      <c r="AQ1880">
        <v>71</v>
      </c>
      <c r="AR1880">
        <v>0.999999999999999</v>
      </c>
      <c r="AS1880">
        <v>0</v>
      </c>
      <c r="AT1880">
        <v>0</v>
      </c>
      <c r="AU1880">
        <v>0</v>
      </c>
      <c r="AV1880">
        <v>0</v>
      </c>
      <c r="AW1880">
        <v>71</v>
      </c>
      <c r="AX1880">
        <v>0.999999999999999</v>
      </c>
      <c r="AY1880" s="73">
        <v>46.500787043544001</v>
      </c>
      <c r="AZ1880">
        <v>71</v>
      </c>
      <c r="BA1880">
        <v>1</v>
      </c>
      <c r="BB1880">
        <v>68</v>
      </c>
      <c r="BC1880">
        <v>0.92859538986381795</v>
      </c>
      <c r="BD1880">
        <v>3</v>
      </c>
      <c r="BE1880">
        <v>7.1404610136181601E-2</v>
      </c>
      <c r="BF1880">
        <v>47.7241392402589</v>
      </c>
      <c r="BG1880">
        <v>56.738359415727999</v>
      </c>
      <c r="BH1880">
        <v>46.500787043544001</v>
      </c>
      <c r="BI1880">
        <v>44.434069941857899</v>
      </c>
    </row>
    <row r="1881" spans="1:61" x14ac:dyDescent="0.25">
      <c r="A1881" s="10" t="str">
        <f>VLOOKUP(D1881,'Index-Relations'!E:F,2,FALSE)</f>
        <v>BM</v>
      </c>
      <c r="B1881" t="s">
        <v>3450</v>
      </c>
      <c r="C1881" s="53" t="s">
        <v>2765</v>
      </c>
      <c r="D1881" s="59" t="s">
        <v>3361</v>
      </c>
      <c r="E1881" s="59" t="s">
        <v>5297</v>
      </c>
      <c r="F1881" t="s">
        <v>3362</v>
      </c>
      <c r="G1881" t="s">
        <v>3361</v>
      </c>
      <c r="H1881" t="s">
        <v>3380</v>
      </c>
      <c r="I1881" s="52">
        <v>45474</v>
      </c>
      <c r="J1881" t="s">
        <v>2457</v>
      </c>
      <c r="K1881">
        <v>71</v>
      </c>
      <c r="L1881" s="73">
        <v>47.876859865956</v>
      </c>
      <c r="M1881">
        <v>71</v>
      </c>
      <c r="N1881">
        <v>1</v>
      </c>
      <c r="O1881" s="73">
        <v>56.753744784703997</v>
      </c>
      <c r="P1881">
        <v>71</v>
      </c>
      <c r="Q1881">
        <v>1</v>
      </c>
      <c r="R1881">
        <v>71</v>
      </c>
      <c r="S1881">
        <v>1</v>
      </c>
      <c r="T1881">
        <v>24.518765211389901</v>
      </c>
      <c r="U1881">
        <v>0.147297296048024</v>
      </c>
      <c r="V1881">
        <v>3</v>
      </c>
      <c r="W1881">
        <v>6.2643334467425201E-3</v>
      </c>
      <c r="X1881">
        <v>1</v>
      </c>
      <c r="Y1881">
        <v>71</v>
      </c>
      <c r="Z1881">
        <v>1</v>
      </c>
      <c r="AA1881">
        <v>10.2736847823464</v>
      </c>
      <c r="AB1881">
        <v>63</v>
      </c>
      <c r="AC1881">
        <v>0.94674919700282101</v>
      </c>
      <c r="AD1881">
        <v>8</v>
      </c>
      <c r="AE1881">
        <v>5.3250802997178402E-2</v>
      </c>
      <c r="AF1881">
        <v>0</v>
      </c>
      <c r="AG1881">
        <v>9.7139999999999999E-17</v>
      </c>
      <c r="AH1881">
        <v>3.9506771735289504E-3</v>
      </c>
      <c r="AI1881">
        <v>1</v>
      </c>
      <c r="AJ1881" s="73">
        <v>44.708336368082001</v>
      </c>
      <c r="AK1881">
        <v>71</v>
      </c>
      <c r="AL1881">
        <v>1</v>
      </c>
      <c r="AM1881">
        <v>0</v>
      </c>
      <c r="AN1881">
        <v>0</v>
      </c>
      <c r="AO1881">
        <v>0</v>
      </c>
      <c r="AP1881">
        <v>0</v>
      </c>
      <c r="AQ1881">
        <v>71</v>
      </c>
      <c r="AR1881">
        <v>1</v>
      </c>
      <c r="AS1881">
        <v>0</v>
      </c>
      <c r="AT1881">
        <v>0</v>
      </c>
      <c r="AU1881">
        <v>0</v>
      </c>
      <c r="AV1881">
        <v>0</v>
      </c>
      <c r="AW1881">
        <v>71</v>
      </c>
      <c r="AX1881">
        <v>1</v>
      </c>
      <c r="AY1881" s="73">
        <v>46.595135254341002</v>
      </c>
      <c r="AZ1881">
        <v>71</v>
      </c>
      <c r="BA1881">
        <v>1</v>
      </c>
      <c r="BB1881">
        <v>68</v>
      </c>
      <c r="BC1881">
        <v>0.92680740002709805</v>
      </c>
      <c r="BD1881">
        <v>3</v>
      </c>
      <c r="BE1881">
        <v>7.3192599972901701E-2</v>
      </c>
      <c r="BF1881">
        <v>47.876859865956</v>
      </c>
      <c r="BG1881">
        <v>56.753744784703997</v>
      </c>
      <c r="BH1881">
        <v>46.595135254341002</v>
      </c>
      <c r="BI1881">
        <v>44.708336368082001</v>
      </c>
    </row>
    <row r="1882" spans="1:61" x14ac:dyDescent="0.25">
      <c r="A1882" s="10" t="str">
        <f>VLOOKUP(D1882,'Index-Relations'!E:F,2,FALSE)</f>
        <v>BM</v>
      </c>
      <c r="B1882" t="s">
        <v>3450</v>
      </c>
      <c r="C1882" s="53" t="s">
        <v>2766</v>
      </c>
      <c r="D1882" s="59" t="s">
        <v>3361</v>
      </c>
      <c r="E1882" s="59" t="s">
        <v>5298</v>
      </c>
      <c r="F1882" t="s">
        <v>3362</v>
      </c>
      <c r="G1882" t="s">
        <v>3361</v>
      </c>
      <c r="H1882" t="s">
        <v>3380</v>
      </c>
      <c r="I1882" s="52">
        <v>45446</v>
      </c>
      <c r="J1882" t="s">
        <v>2457</v>
      </c>
      <c r="K1882">
        <v>71</v>
      </c>
      <c r="L1882" s="73">
        <v>48.086116652172997</v>
      </c>
      <c r="M1882">
        <v>71</v>
      </c>
      <c r="N1882">
        <v>1</v>
      </c>
      <c r="O1882" s="73">
        <v>57.041884137161901</v>
      </c>
      <c r="P1882">
        <v>71</v>
      </c>
      <c r="Q1882">
        <v>1</v>
      </c>
      <c r="R1882">
        <v>71</v>
      </c>
      <c r="S1882">
        <v>1</v>
      </c>
      <c r="T1882">
        <v>24.743244538864101</v>
      </c>
      <c r="U1882">
        <v>0.13880143449689</v>
      </c>
      <c r="V1882">
        <v>3</v>
      </c>
      <c r="W1882">
        <v>5.9001596832718196E-3</v>
      </c>
      <c r="X1882">
        <v>1</v>
      </c>
      <c r="Y1882">
        <v>71</v>
      </c>
      <c r="Z1882">
        <v>0.999999999999999</v>
      </c>
      <c r="AA1882">
        <v>9.4365756954481697</v>
      </c>
      <c r="AB1882">
        <v>64</v>
      </c>
      <c r="AC1882">
        <v>0.95953471882344499</v>
      </c>
      <c r="AD1882">
        <v>7</v>
      </c>
      <c r="AE1882">
        <v>4.0465281176555103E-2</v>
      </c>
      <c r="AF1882">
        <v>0</v>
      </c>
      <c r="AG1882">
        <v>0</v>
      </c>
      <c r="AH1882">
        <v>3.7210066129220601E-3</v>
      </c>
      <c r="AI1882">
        <v>1</v>
      </c>
      <c r="AJ1882" s="73">
        <v>44.819397308763001</v>
      </c>
      <c r="AK1882">
        <v>71</v>
      </c>
      <c r="AL1882">
        <v>1</v>
      </c>
      <c r="AM1882">
        <v>0</v>
      </c>
      <c r="AN1882">
        <v>0</v>
      </c>
      <c r="AO1882">
        <v>0</v>
      </c>
      <c r="AP1882">
        <v>0</v>
      </c>
      <c r="AQ1882">
        <v>71</v>
      </c>
      <c r="AR1882">
        <v>1</v>
      </c>
      <c r="AS1882">
        <v>0</v>
      </c>
      <c r="AT1882">
        <v>0</v>
      </c>
      <c r="AU1882">
        <v>0</v>
      </c>
      <c r="AV1882">
        <v>0</v>
      </c>
      <c r="AW1882">
        <v>71</v>
      </c>
      <c r="AX1882">
        <v>1</v>
      </c>
      <c r="AY1882" s="73">
        <v>46.804988202300997</v>
      </c>
      <c r="AZ1882">
        <v>71</v>
      </c>
      <c r="BA1882">
        <v>1</v>
      </c>
      <c r="BB1882">
        <v>68</v>
      </c>
      <c r="BC1882">
        <v>0.92636166592359104</v>
      </c>
      <c r="BD1882">
        <v>3</v>
      </c>
      <c r="BE1882">
        <v>7.3638334076408504E-2</v>
      </c>
      <c r="BF1882">
        <v>48.086116652172997</v>
      </c>
      <c r="BG1882">
        <v>57.041884137161901</v>
      </c>
      <c r="BH1882">
        <v>46.804988202300997</v>
      </c>
      <c r="BI1882">
        <v>44.819397308763001</v>
      </c>
    </row>
    <row r="1883" spans="1:61" x14ac:dyDescent="0.25">
      <c r="A1883" s="10" t="str">
        <f>VLOOKUP(D1883,'Index-Relations'!E:F,2,FALSE)</f>
        <v>BM</v>
      </c>
      <c r="B1883" t="s">
        <v>3450</v>
      </c>
      <c r="C1883" s="53" t="s">
        <v>2767</v>
      </c>
      <c r="D1883" s="59" t="s">
        <v>3361</v>
      </c>
      <c r="E1883" s="59" t="s">
        <v>5299</v>
      </c>
      <c r="F1883" t="s">
        <v>3362</v>
      </c>
      <c r="G1883" t="s">
        <v>3361</v>
      </c>
      <c r="H1883" t="s">
        <v>3380</v>
      </c>
      <c r="I1883" s="52">
        <v>45413</v>
      </c>
      <c r="J1883" t="s">
        <v>2457</v>
      </c>
      <c r="K1883">
        <v>71</v>
      </c>
      <c r="L1883" s="73">
        <v>48.390281238791999</v>
      </c>
      <c r="M1883">
        <v>71</v>
      </c>
      <c r="N1883">
        <v>1</v>
      </c>
      <c r="O1883" s="73">
        <v>57.103753338044001</v>
      </c>
      <c r="P1883">
        <v>71</v>
      </c>
      <c r="Q1883">
        <v>1</v>
      </c>
      <c r="R1883">
        <v>71</v>
      </c>
      <c r="S1883">
        <v>0.999999999999999</v>
      </c>
      <c r="T1883">
        <v>24.685375829562702</v>
      </c>
      <c r="U1883">
        <v>0.138834426143152</v>
      </c>
      <c r="V1883">
        <v>3</v>
      </c>
      <c r="W1883">
        <v>5.9023448459639E-3</v>
      </c>
      <c r="X1883">
        <v>1</v>
      </c>
      <c r="Y1883">
        <v>71</v>
      </c>
      <c r="Z1883">
        <v>0.999999999999999</v>
      </c>
      <c r="AA1883">
        <v>9.6755083648804305</v>
      </c>
      <c r="AB1883">
        <v>64</v>
      </c>
      <c r="AC1883">
        <v>0.95953146471383399</v>
      </c>
      <c r="AD1883">
        <v>7</v>
      </c>
      <c r="AE1883">
        <v>4.0468535286165598E-2</v>
      </c>
      <c r="AF1883">
        <v>0</v>
      </c>
      <c r="AG1883">
        <v>2.7062E-16</v>
      </c>
      <c r="AH1883">
        <v>3.7223847120353101E-3</v>
      </c>
      <c r="AI1883">
        <v>1</v>
      </c>
      <c r="AJ1883" s="73">
        <v>45.153651797303901</v>
      </c>
      <c r="AK1883">
        <v>71</v>
      </c>
      <c r="AL1883">
        <v>1</v>
      </c>
      <c r="AM1883">
        <v>0</v>
      </c>
      <c r="AN1883">
        <v>0</v>
      </c>
      <c r="AO1883">
        <v>3.8472871850498497E-2</v>
      </c>
      <c r="AP1883">
        <v>1</v>
      </c>
      <c r="AQ1883">
        <v>71</v>
      </c>
      <c r="AR1883">
        <v>0.999999999999999</v>
      </c>
      <c r="AS1883">
        <v>0</v>
      </c>
      <c r="AT1883">
        <v>0</v>
      </c>
      <c r="AU1883">
        <v>0</v>
      </c>
      <c r="AV1883">
        <v>0</v>
      </c>
      <c r="AW1883">
        <v>71</v>
      </c>
      <c r="AX1883">
        <v>1</v>
      </c>
      <c r="AY1883" s="73">
        <v>47.138058385675002</v>
      </c>
      <c r="AZ1883">
        <v>71</v>
      </c>
      <c r="BA1883">
        <v>1</v>
      </c>
      <c r="BB1883">
        <v>68</v>
      </c>
      <c r="BC1883">
        <v>0.92537596814512602</v>
      </c>
      <c r="BD1883">
        <v>2</v>
      </c>
      <c r="BE1883">
        <v>3.61511600043753E-2</v>
      </c>
      <c r="BF1883">
        <v>48.390281238791999</v>
      </c>
      <c r="BG1883">
        <v>57.103753338044001</v>
      </c>
      <c r="BH1883">
        <v>47.138058385675002</v>
      </c>
      <c r="BI1883">
        <v>45.153651797303901</v>
      </c>
    </row>
    <row r="1884" spans="1:61" x14ac:dyDescent="0.25">
      <c r="A1884" s="10" t="str">
        <f>VLOOKUP(D1884,'Index-Relations'!E:F,2,FALSE)</f>
        <v>BM</v>
      </c>
      <c r="B1884" t="s">
        <v>3450</v>
      </c>
      <c r="C1884" s="53" t="s">
        <v>2768</v>
      </c>
      <c r="D1884" s="59" t="s">
        <v>3361</v>
      </c>
      <c r="E1884" s="59" t="s">
        <v>5300</v>
      </c>
      <c r="F1884" t="s">
        <v>3362</v>
      </c>
      <c r="G1884" t="s">
        <v>3361</v>
      </c>
      <c r="H1884" t="s">
        <v>3380</v>
      </c>
      <c r="I1884" s="52">
        <v>45383</v>
      </c>
      <c r="J1884" t="s">
        <v>2457</v>
      </c>
      <c r="K1884">
        <v>71</v>
      </c>
      <c r="L1884">
        <v>50.4100811003619</v>
      </c>
      <c r="M1884">
        <v>71</v>
      </c>
      <c r="N1884">
        <v>1</v>
      </c>
      <c r="O1884">
        <v>61.940946161092498</v>
      </c>
      <c r="P1884">
        <v>71</v>
      </c>
      <c r="Q1884">
        <v>1</v>
      </c>
      <c r="R1884">
        <v>71</v>
      </c>
      <c r="S1884">
        <v>0.999999999999999</v>
      </c>
      <c r="T1884">
        <v>24.782111734701701</v>
      </c>
      <c r="U1884">
        <v>0.134580162871105</v>
      </c>
      <c r="V1884">
        <v>3</v>
      </c>
      <c r="W1884">
        <v>5.7190174005054004E-3</v>
      </c>
      <c r="X1884">
        <v>1</v>
      </c>
      <c r="Y1884">
        <v>71</v>
      </c>
      <c r="Z1884">
        <v>0.999999999999999</v>
      </c>
      <c r="AA1884">
        <v>8.9723907432368399</v>
      </c>
      <c r="AB1884">
        <v>64</v>
      </c>
      <c r="AC1884">
        <v>0.95816904017966797</v>
      </c>
      <c r="AD1884">
        <v>7</v>
      </c>
      <c r="AE1884">
        <v>4.1830959820331297E-2</v>
      </c>
      <c r="AF1884">
        <v>0</v>
      </c>
      <c r="AG1884">
        <v>4.7183999999999999E-16</v>
      </c>
      <c r="AH1884">
        <v>3.60676705531065E-3</v>
      </c>
      <c r="AI1884">
        <v>1</v>
      </c>
      <c r="AJ1884">
        <v>46.194385373615901</v>
      </c>
      <c r="AK1884">
        <v>71</v>
      </c>
      <c r="AL1884">
        <v>1</v>
      </c>
      <c r="AM1884">
        <v>0</v>
      </c>
      <c r="AN1884">
        <v>0</v>
      </c>
      <c r="AO1884">
        <v>3.5970091819814601E-2</v>
      </c>
      <c r="AP1884">
        <v>1</v>
      </c>
      <c r="AQ1884">
        <v>71</v>
      </c>
      <c r="AR1884">
        <v>0.999999999999999</v>
      </c>
      <c r="AS1884">
        <v>0</v>
      </c>
      <c r="AT1884">
        <v>0</v>
      </c>
      <c r="AU1884">
        <v>0</v>
      </c>
      <c r="AV1884">
        <v>0</v>
      </c>
      <c r="AW1884">
        <v>71</v>
      </c>
      <c r="AX1884">
        <v>0.999999999999999</v>
      </c>
      <c r="AY1884">
        <v>48.753705697037297</v>
      </c>
      <c r="AZ1884">
        <v>71</v>
      </c>
      <c r="BA1884">
        <v>1</v>
      </c>
      <c r="BB1884">
        <v>68</v>
      </c>
      <c r="BC1884">
        <v>0.92697962686502899</v>
      </c>
      <c r="BD1884">
        <v>2</v>
      </c>
      <c r="BE1884">
        <v>3.7050281315155399E-2</v>
      </c>
      <c r="BF1884">
        <v>48.812299436479996</v>
      </c>
      <c r="BG1884">
        <v>57.024775400956997</v>
      </c>
      <c r="BH1884">
        <v>48.048092148046898</v>
      </c>
      <c r="BI1884">
        <v>45.0515531482109</v>
      </c>
    </row>
    <row r="1885" spans="1:61" x14ac:dyDescent="0.25">
      <c r="A1885" s="10" t="str">
        <f>VLOOKUP(D1885,'Index-Relations'!E:F,2,FALSE)</f>
        <v>BM</v>
      </c>
      <c r="B1885" t="s">
        <v>3450</v>
      </c>
      <c r="C1885" s="53" t="s">
        <v>2769</v>
      </c>
      <c r="D1885" s="59" t="s">
        <v>3361</v>
      </c>
      <c r="E1885" s="59" t="s">
        <v>5301</v>
      </c>
      <c r="F1885" t="s">
        <v>3362</v>
      </c>
      <c r="G1885" t="s">
        <v>3361</v>
      </c>
      <c r="H1885" t="s">
        <v>3380</v>
      </c>
      <c r="I1885" s="52">
        <v>45352</v>
      </c>
      <c r="J1885" t="s">
        <v>2457</v>
      </c>
      <c r="K1885">
        <v>72</v>
      </c>
      <c r="L1885">
        <v>51.522915684422799</v>
      </c>
      <c r="M1885">
        <v>72</v>
      </c>
      <c r="N1885">
        <v>1</v>
      </c>
      <c r="O1885">
        <v>62.719393094791897</v>
      </c>
      <c r="P1885">
        <v>72</v>
      </c>
      <c r="Q1885">
        <v>1</v>
      </c>
      <c r="R1885">
        <v>72</v>
      </c>
      <c r="S1885">
        <v>0.999999999999999</v>
      </c>
      <c r="T1885">
        <v>24.8229694202285</v>
      </c>
      <c r="U1885">
        <v>1.7778996389591298E-2</v>
      </c>
      <c r="V1885">
        <v>2</v>
      </c>
      <c r="W1885">
        <v>3.16929933193375E-3</v>
      </c>
      <c r="X1885">
        <v>1</v>
      </c>
      <c r="Y1885">
        <v>72</v>
      </c>
      <c r="Z1885">
        <v>1</v>
      </c>
      <c r="AA1885">
        <v>9.3125940710518709</v>
      </c>
      <c r="AB1885">
        <v>64</v>
      </c>
      <c r="AC1885">
        <v>0.956919235994526</v>
      </c>
      <c r="AD1885">
        <v>8</v>
      </c>
      <c r="AE1885">
        <v>4.3080764005473102E-2</v>
      </c>
      <c r="AF1885">
        <v>0</v>
      </c>
      <c r="AG1885">
        <v>1.6652999999999999E-16</v>
      </c>
      <c r="AH1885">
        <v>2.22841373112405E-4</v>
      </c>
      <c r="AI1885">
        <v>1</v>
      </c>
      <c r="AJ1885">
        <v>47.6196318743308</v>
      </c>
      <c r="AK1885">
        <v>72</v>
      </c>
      <c r="AL1885">
        <v>1</v>
      </c>
      <c r="AM1885">
        <v>0</v>
      </c>
      <c r="AN1885">
        <v>0</v>
      </c>
      <c r="AO1885">
        <v>3.6327326900356401E-2</v>
      </c>
      <c r="AP1885">
        <v>1</v>
      </c>
      <c r="AQ1885">
        <v>72</v>
      </c>
      <c r="AR1885">
        <v>1</v>
      </c>
      <c r="AS1885">
        <v>0</v>
      </c>
      <c r="AT1885">
        <v>0</v>
      </c>
      <c r="AU1885">
        <v>0</v>
      </c>
      <c r="AV1885">
        <v>0</v>
      </c>
      <c r="AW1885">
        <v>72</v>
      </c>
      <c r="AX1885">
        <v>0.999999999999999</v>
      </c>
      <c r="AY1885">
        <v>49.624458928068101</v>
      </c>
      <c r="AZ1885">
        <v>72</v>
      </c>
      <c r="BA1885">
        <v>1</v>
      </c>
      <c r="BB1885">
        <v>69</v>
      </c>
      <c r="BC1885">
        <v>0.92821981205780801</v>
      </c>
      <c r="BD1885">
        <v>2</v>
      </c>
      <c r="BE1885">
        <v>3.54528610418351E-2</v>
      </c>
      <c r="BF1885">
        <v>49.5948253316079</v>
      </c>
      <c r="BG1885">
        <v>57.452265015259002</v>
      </c>
      <c r="BH1885">
        <v>48.691094313018901</v>
      </c>
      <c r="BI1885">
        <v>46.194657469153</v>
      </c>
    </row>
    <row r="1886" spans="1:61" x14ac:dyDescent="0.25">
      <c r="A1886" s="10" t="str">
        <f>VLOOKUP(D1886,'Index-Relations'!E:F,2,FALSE)</f>
        <v>BM</v>
      </c>
      <c r="B1886" t="s">
        <v>3450</v>
      </c>
      <c r="C1886" s="53" t="s">
        <v>2770</v>
      </c>
      <c r="D1886" s="59" t="s">
        <v>3361</v>
      </c>
      <c r="E1886" s="59" t="s">
        <v>5302</v>
      </c>
      <c r="F1886" t="s">
        <v>3362</v>
      </c>
      <c r="G1886" t="s">
        <v>3361</v>
      </c>
      <c r="H1886" t="s">
        <v>3380</v>
      </c>
      <c r="I1886" s="52">
        <v>45323</v>
      </c>
      <c r="J1886" t="s">
        <v>2457</v>
      </c>
      <c r="K1886">
        <v>72</v>
      </c>
      <c r="L1886">
        <v>52.549860830465299</v>
      </c>
      <c r="M1886">
        <v>72</v>
      </c>
      <c r="N1886">
        <v>1</v>
      </c>
      <c r="O1886">
        <v>63.3302530229141</v>
      </c>
      <c r="P1886">
        <v>72</v>
      </c>
      <c r="Q1886">
        <v>1</v>
      </c>
      <c r="R1886">
        <v>72</v>
      </c>
      <c r="S1886">
        <v>1</v>
      </c>
      <c r="T1886">
        <v>24.6264297385008</v>
      </c>
      <c r="U1886">
        <v>1.4836298605545899E-2</v>
      </c>
      <c r="V1886">
        <v>2</v>
      </c>
      <c r="W1886">
        <v>3.2188799472204401E-3</v>
      </c>
      <c r="X1886">
        <v>1</v>
      </c>
      <c r="Y1886">
        <v>72</v>
      </c>
      <c r="Z1886">
        <v>1</v>
      </c>
      <c r="AA1886">
        <v>9.5945071611942598</v>
      </c>
      <c r="AB1886">
        <v>63</v>
      </c>
      <c r="AC1886">
        <v>0.95156912254822601</v>
      </c>
      <c r="AD1886">
        <v>9</v>
      </c>
      <c r="AE1886">
        <v>4.8430877451773699E-2</v>
      </c>
      <c r="AF1886">
        <v>0</v>
      </c>
      <c r="AG1886">
        <v>0</v>
      </c>
      <c r="AH1886">
        <v>2.26327510341198E-4</v>
      </c>
      <c r="AI1886">
        <v>1</v>
      </c>
      <c r="AJ1886">
        <v>48.1256091073815</v>
      </c>
      <c r="AK1886">
        <v>72</v>
      </c>
      <c r="AL1886">
        <v>1</v>
      </c>
      <c r="AM1886">
        <v>0</v>
      </c>
      <c r="AN1886">
        <v>0</v>
      </c>
      <c r="AO1886">
        <v>3.4089949069030498E-2</v>
      </c>
      <c r="AP1886">
        <v>1</v>
      </c>
      <c r="AQ1886">
        <v>72</v>
      </c>
      <c r="AR1886">
        <v>1</v>
      </c>
      <c r="AS1886">
        <v>0</v>
      </c>
      <c r="AT1886">
        <v>0</v>
      </c>
      <c r="AU1886">
        <v>0</v>
      </c>
      <c r="AV1886">
        <v>0</v>
      </c>
      <c r="AW1886">
        <v>72</v>
      </c>
      <c r="AX1886">
        <v>0.999999999999999</v>
      </c>
      <c r="AY1886">
        <v>51.027029279730002</v>
      </c>
      <c r="AZ1886">
        <v>72</v>
      </c>
      <c r="BA1886">
        <v>1</v>
      </c>
      <c r="BB1886">
        <v>69</v>
      </c>
      <c r="BC1886">
        <v>0.92925836013478302</v>
      </c>
      <c r="BD1886">
        <v>2</v>
      </c>
      <c r="BE1886">
        <v>3.6651690796185597E-2</v>
      </c>
      <c r="BF1886">
        <v>50.288633980421999</v>
      </c>
      <c r="BG1886">
        <v>57.911599031747997</v>
      </c>
      <c r="BH1886">
        <v>49.641995416084001</v>
      </c>
      <c r="BI1886">
        <v>46.594782800638903</v>
      </c>
    </row>
    <row r="1887" spans="1:61" x14ac:dyDescent="0.25">
      <c r="A1887" s="10" t="str">
        <f>VLOOKUP(D1887,'Index-Relations'!E:F,2,FALSE)</f>
        <v>BM</v>
      </c>
      <c r="B1887" t="s">
        <v>3450</v>
      </c>
      <c r="C1887" s="53" t="s">
        <v>2760</v>
      </c>
      <c r="D1887" s="59" t="s">
        <v>3363</v>
      </c>
      <c r="E1887" s="59" t="s">
        <v>5303</v>
      </c>
      <c r="F1887" t="s">
        <v>3364</v>
      </c>
      <c r="G1887" t="s">
        <v>3363</v>
      </c>
      <c r="H1887" t="s">
        <v>3377</v>
      </c>
      <c r="I1887" s="52">
        <v>45659</v>
      </c>
      <c r="J1887" t="s">
        <v>2457</v>
      </c>
      <c r="K1887">
        <v>78</v>
      </c>
      <c r="L1887" s="73">
        <v>53.640222147044</v>
      </c>
      <c r="M1887">
        <v>76</v>
      </c>
      <c r="N1887">
        <v>0.97148297624103697</v>
      </c>
      <c r="O1887" s="73">
        <v>53.254882504531999</v>
      </c>
      <c r="P1887">
        <v>76</v>
      </c>
      <c r="Q1887">
        <v>0.97148297624103697</v>
      </c>
      <c r="R1887">
        <v>76</v>
      </c>
      <c r="S1887">
        <v>0.97148297624103697</v>
      </c>
      <c r="T1887">
        <v>39.394763403714698</v>
      </c>
      <c r="U1887">
        <v>0.91241661396143003</v>
      </c>
      <c r="V1887">
        <v>66</v>
      </c>
      <c r="W1887">
        <v>2.02850181702466E-2</v>
      </c>
      <c r="X1887">
        <v>5</v>
      </c>
      <c r="Y1887">
        <v>76</v>
      </c>
      <c r="Z1887">
        <v>0.97148297624103697</v>
      </c>
      <c r="AA1887">
        <v>36.576998421768302</v>
      </c>
      <c r="AB1887">
        <v>66</v>
      </c>
      <c r="AC1887">
        <v>0.86348890901022801</v>
      </c>
      <c r="AD1887">
        <v>10</v>
      </c>
      <c r="AE1887">
        <v>0.107994067230808</v>
      </c>
      <c r="AF1887">
        <v>2</v>
      </c>
      <c r="AG1887">
        <v>2.8517023758962499E-2</v>
      </c>
      <c r="AH1887">
        <v>0</v>
      </c>
      <c r="AI1887">
        <v>0</v>
      </c>
      <c r="AJ1887" s="73">
        <v>49.937947742848003</v>
      </c>
      <c r="AK1887">
        <v>76</v>
      </c>
      <c r="AL1887">
        <v>0.97148297624103697</v>
      </c>
      <c r="AM1887">
        <v>1.73026444393122E-2</v>
      </c>
      <c r="AN1887">
        <v>1</v>
      </c>
      <c r="AO1887">
        <v>6.3143610540007306E-2</v>
      </c>
      <c r="AP1887">
        <v>2</v>
      </c>
      <c r="AQ1887">
        <v>78</v>
      </c>
      <c r="AR1887">
        <v>1</v>
      </c>
      <c r="AS1887">
        <v>0.18836846925743</v>
      </c>
      <c r="AT1887">
        <v>11</v>
      </c>
      <c r="AU1887">
        <v>0</v>
      </c>
      <c r="AV1887">
        <v>0</v>
      </c>
      <c r="AW1887">
        <v>78</v>
      </c>
      <c r="AX1887">
        <v>0.999999999999999</v>
      </c>
      <c r="AY1887" s="73">
        <v>58.330064303508003</v>
      </c>
      <c r="AZ1887">
        <v>76</v>
      </c>
      <c r="BA1887">
        <v>0.97148297624103697</v>
      </c>
      <c r="BB1887">
        <v>71</v>
      </c>
      <c r="BC1887">
        <v>0.7995435220164</v>
      </c>
      <c r="BD1887">
        <v>5</v>
      </c>
      <c r="BE1887">
        <v>0.137312867443592</v>
      </c>
      <c r="BF1887">
        <v>53.640222147044</v>
      </c>
      <c r="BG1887">
        <v>53.254882504531999</v>
      </c>
      <c r="BH1887">
        <v>58.330064303508003</v>
      </c>
      <c r="BI1887">
        <v>49.937947742848003</v>
      </c>
    </row>
    <row r="1888" spans="1:61" x14ac:dyDescent="0.25">
      <c r="A1888" s="10" t="str">
        <f>VLOOKUP(D1888,'Index-Relations'!E:F,2,FALSE)</f>
        <v>BM</v>
      </c>
      <c r="B1888" t="s">
        <v>3450</v>
      </c>
      <c r="C1888" s="53" t="s">
        <v>2761</v>
      </c>
      <c r="D1888" s="59" t="s">
        <v>3363</v>
      </c>
      <c r="E1888" s="59" t="s">
        <v>5304</v>
      </c>
      <c r="F1888" t="s">
        <v>3364</v>
      </c>
      <c r="G1888" t="s">
        <v>3363</v>
      </c>
      <c r="H1888" t="s">
        <v>3377</v>
      </c>
      <c r="I1888" s="52">
        <v>45628</v>
      </c>
      <c r="J1888" t="s">
        <v>2457</v>
      </c>
      <c r="K1888">
        <v>78</v>
      </c>
      <c r="L1888" s="73">
        <v>53.999216015951902</v>
      </c>
      <c r="M1888">
        <v>75</v>
      </c>
      <c r="N1888">
        <v>0.97242121330221698</v>
      </c>
      <c r="O1888" s="73">
        <v>53.430921765872</v>
      </c>
      <c r="P1888">
        <v>75</v>
      </c>
      <c r="Q1888">
        <v>0.97242121330221698</v>
      </c>
      <c r="R1888">
        <v>75</v>
      </c>
      <c r="S1888">
        <v>0.97242121330221698</v>
      </c>
      <c r="T1888">
        <v>39.4718074440378</v>
      </c>
      <c r="U1888">
        <v>0.90949401686207698</v>
      </c>
      <c r="V1888">
        <v>65</v>
      </c>
      <c r="W1888">
        <v>2.0260397628869501E-2</v>
      </c>
      <c r="X1888">
        <v>5</v>
      </c>
      <c r="Y1888">
        <v>75</v>
      </c>
      <c r="Z1888">
        <v>0.97242121330221698</v>
      </c>
      <c r="AA1888">
        <v>30.536307857503299</v>
      </c>
      <c r="AB1888">
        <v>65</v>
      </c>
      <c r="AC1888">
        <v>0.86209548388812296</v>
      </c>
      <c r="AD1888">
        <v>10</v>
      </c>
      <c r="AE1888">
        <v>0.11032572941409401</v>
      </c>
      <c r="AF1888">
        <v>3</v>
      </c>
      <c r="AG1888">
        <v>2.7578786697782399E-2</v>
      </c>
      <c r="AH1888">
        <v>0</v>
      </c>
      <c r="AI1888">
        <v>0</v>
      </c>
      <c r="AJ1888" s="73">
        <v>49.975741496211</v>
      </c>
      <c r="AK1888">
        <v>75</v>
      </c>
      <c r="AL1888">
        <v>0.97242121330221698</v>
      </c>
      <c r="AM1888">
        <v>1.6636887580644698E-2</v>
      </c>
      <c r="AN1888">
        <v>1</v>
      </c>
      <c r="AO1888">
        <v>6.2227114238212103E-2</v>
      </c>
      <c r="AP1888">
        <v>2</v>
      </c>
      <c r="AQ1888">
        <v>77</v>
      </c>
      <c r="AR1888">
        <v>0.99930850454738196</v>
      </c>
      <c r="AS1888">
        <v>0.17932305589026501</v>
      </c>
      <c r="AT1888">
        <v>11</v>
      </c>
      <c r="AU1888">
        <v>0</v>
      </c>
      <c r="AV1888">
        <v>0</v>
      </c>
      <c r="AW1888">
        <v>77</v>
      </c>
      <c r="AX1888">
        <v>0.99930850454738196</v>
      </c>
      <c r="AY1888" s="73">
        <v>58.998392928656898</v>
      </c>
      <c r="AZ1888">
        <v>75</v>
      </c>
      <c r="BA1888">
        <v>0.97242121330221698</v>
      </c>
      <c r="BB1888">
        <v>70</v>
      </c>
      <c r="BC1888">
        <v>0.80158961021609498</v>
      </c>
      <c r="BD1888">
        <v>5</v>
      </c>
      <c r="BE1888">
        <v>0.135491780093075</v>
      </c>
      <c r="BF1888">
        <v>53.999216015951902</v>
      </c>
      <c r="BG1888">
        <v>53.430921765872</v>
      </c>
      <c r="BH1888">
        <v>58.998392928656898</v>
      </c>
      <c r="BI1888">
        <v>49.975741496211</v>
      </c>
    </row>
    <row r="1889" spans="1:61" x14ac:dyDescent="0.25">
      <c r="A1889" s="10" t="str">
        <f>VLOOKUP(D1889,'Index-Relations'!E:F,2,FALSE)</f>
        <v>BM</v>
      </c>
      <c r="B1889" t="s">
        <v>3450</v>
      </c>
      <c r="C1889" s="53" t="s">
        <v>2762</v>
      </c>
      <c r="D1889" s="59" t="s">
        <v>3363</v>
      </c>
      <c r="E1889" s="59" t="s">
        <v>5305</v>
      </c>
      <c r="F1889" t="s">
        <v>3364</v>
      </c>
      <c r="G1889" t="s">
        <v>3363</v>
      </c>
      <c r="H1889" t="s">
        <v>3377</v>
      </c>
      <c r="I1889" s="52">
        <v>45597</v>
      </c>
      <c r="J1889" t="s">
        <v>2457</v>
      </c>
      <c r="K1889">
        <v>78</v>
      </c>
      <c r="L1889" s="73">
        <v>54.097078113873003</v>
      </c>
      <c r="M1889">
        <v>75</v>
      </c>
      <c r="N1889">
        <v>0.97276681859930803</v>
      </c>
      <c r="O1889" s="73">
        <v>53.477639019000897</v>
      </c>
      <c r="P1889">
        <v>75</v>
      </c>
      <c r="Q1889">
        <v>0.97276681859930803</v>
      </c>
      <c r="R1889">
        <v>75</v>
      </c>
      <c r="S1889">
        <v>0.97276681859930803</v>
      </c>
      <c r="T1889">
        <v>39.326178992012203</v>
      </c>
      <c r="U1889">
        <v>0.90967363447892902</v>
      </c>
      <c r="V1889">
        <v>65</v>
      </c>
      <c r="W1889">
        <v>2.00538483333642E-2</v>
      </c>
      <c r="X1889">
        <v>5</v>
      </c>
      <c r="Y1889">
        <v>75</v>
      </c>
      <c r="Z1889">
        <v>0.97276681859930803</v>
      </c>
      <c r="AA1889">
        <v>31.757798120265001</v>
      </c>
      <c r="AB1889">
        <v>64</v>
      </c>
      <c r="AC1889">
        <v>0.86381213058827799</v>
      </c>
      <c r="AD1889">
        <v>11</v>
      </c>
      <c r="AE1889">
        <v>0.10895468801102901</v>
      </c>
      <c r="AF1889">
        <v>3</v>
      </c>
      <c r="AG1889">
        <v>2.7233181400691999E-2</v>
      </c>
      <c r="AH1889">
        <v>0</v>
      </c>
      <c r="AI1889">
        <v>0</v>
      </c>
      <c r="AJ1889" s="73">
        <v>50.170159795556003</v>
      </c>
      <c r="AK1889">
        <v>75</v>
      </c>
      <c r="AL1889">
        <v>0.97276681859930803</v>
      </c>
      <c r="AM1889">
        <v>1.71802533113821E-2</v>
      </c>
      <c r="AN1889">
        <v>1</v>
      </c>
      <c r="AO1889">
        <v>6.73777319712561E-2</v>
      </c>
      <c r="AP1889">
        <v>2</v>
      </c>
      <c r="AQ1889">
        <v>77</v>
      </c>
      <c r="AR1889">
        <v>0.99909350391474505</v>
      </c>
      <c r="AS1889">
        <v>0.189033589360382</v>
      </c>
      <c r="AT1889">
        <v>11</v>
      </c>
      <c r="AU1889">
        <v>0</v>
      </c>
      <c r="AV1889">
        <v>0</v>
      </c>
      <c r="AW1889">
        <v>77</v>
      </c>
      <c r="AX1889">
        <v>0.99909350391474505</v>
      </c>
      <c r="AY1889" s="73">
        <v>59.043597682464998</v>
      </c>
      <c r="AZ1889">
        <v>75</v>
      </c>
      <c r="BA1889">
        <v>0.97276681859930803</v>
      </c>
      <c r="BB1889">
        <v>70</v>
      </c>
      <c r="BC1889">
        <v>0.79293858407555595</v>
      </c>
      <c r="BD1889">
        <v>5</v>
      </c>
      <c r="BE1889">
        <v>0.138777187867933</v>
      </c>
      <c r="BF1889">
        <v>54.097078113873003</v>
      </c>
      <c r="BG1889">
        <v>53.477639019000897</v>
      </c>
      <c r="BH1889">
        <v>59.043597682464998</v>
      </c>
      <c r="BI1889">
        <v>50.170159795556003</v>
      </c>
    </row>
    <row r="1890" spans="1:61" x14ac:dyDescent="0.25">
      <c r="A1890" s="10" t="str">
        <f>VLOOKUP(D1890,'Index-Relations'!E:F,2,FALSE)</f>
        <v>BM</v>
      </c>
      <c r="B1890" t="s">
        <v>3450</v>
      </c>
      <c r="C1890" s="53" t="s">
        <v>2763</v>
      </c>
      <c r="D1890" s="59" t="s">
        <v>3363</v>
      </c>
      <c r="E1890" s="59" t="s">
        <v>5306</v>
      </c>
      <c r="F1890" t="s">
        <v>3364</v>
      </c>
      <c r="G1890" t="s">
        <v>3363</v>
      </c>
      <c r="H1890" t="s">
        <v>3377</v>
      </c>
      <c r="I1890" s="52">
        <v>45566</v>
      </c>
      <c r="J1890" t="s">
        <v>2457</v>
      </c>
      <c r="K1890">
        <v>78</v>
      </c>
      <c r="L1890" s="73">
        <v>54.381344122156001</v>
      </c>
      <c r="M1890">
        <v>75</v>
      </c>
      <c r="N1890">
        <v>0.97544353958754804</v>
      </c>
      <c r="O1890" s="73">
        <v>53.514465975969898</v>
      </c>
      <c r="P1890">
        <v>75</v>
      </c>
      <c r="Q1890">
        <v>0.97544353958754804</v>
      </c>
      <c r="R1890">
        <v>75</v>
      </c>
      <c r="S1890">
        <v>0.97544353958754804</v>
      </c>
      <c r="T1890">
        <v>39.503266510878099</v>
      </c>
      <c r="U1890">
        <v>0.910387699615132</v>
      </c>
      <c r="V1890">
        <v>65</v>
      </c>
      <c r="W1890">
        <v>2.30713121605087E-2</v>
      </c>
      <c r="X1890">
        <v>5</v>
      </c>
      <c r="Y1890">
        <v>75</v>
      </c>
      <c r="Z1890">
        <v>0.97544353958754804</v>
      </c>
      <c r="AA1890">
        <v>29.804440675385202</v>
      </c>
      <c r="AB1890">
        <v>69</v>
      </c>
      <c r="AC1890">
        <v>0.94509161775754802</v>
      </c>
      <c r="AD1890">
        <v>6</v>
      </c>
      <c r="AE1890">
        <v>3.0351921829999601E-2</v>
      </c>
      <c r="AF1890">
        <v>3</v>
      </c>
      <c r="AG1890">
        <v>2.4556460412451499E-2</v>
      </c>
      <c r="AH1890">
        <v>0</v>
      </c>
      <c r="AI1890">
        <v>0</v>
      </c>
      <c r="AJ1890" s="73">
        <v>50.306545910274899</v>
      </c>
      <c r="AK1890">
        <v>75</v>
      </c>
      <c r="AL1890">
        <v>0.97544353958754804</v>
      </c>
      <c r="AM1890">
        <v>1.8124203931902502E-2</v>
      </c>
      <c r="AN1890">
        <v>1</v>
      </c>
      <c r="AO1890">
        <v>6.88266214325952E-2</v>
      </c>
      <c r="AP1890">
        <v>2</v>
      </c>
      <c r="AQ1890">
        <v>77</v>
      </c>
      <c r="AR1890">
        <v>0.99902542049411103</v>
      </c>
      <c r="AS1890">
        <v>0.185774412324274</v>
      </c>
      <c r="AT1890">
        <v>11</v>
      </c>
      <c r="AU1890">
        <v>0</v>
      </c>
      <c r="AV1890">
        <v>0</v>
      </c>
      <c r="AW1890">
        <v>77</v>
      </c>
      <c r="AX1890">
        <v>0.99902542049411003</v>
      </c>
      <c r="AY1890" s="73">
        <v>59.548561721501997</v>
      </c>
      <c r="AZ1890">
        <v>75</v>
      </c>
      <c r="BA1890">
        <v>0.97544353958754804</v>
      </c>
      <c r="BB1890">
        <v>70</v>
      </c>
      <c r="BC1890">
        <v>0.79315369956561999</v>
      </c>
      <c r="BD1890">
        <v>5</v>
      </c>
      <c r="BE1890">
        <v>0.137045099495895</v>
      </c>
      <c r="BF1890">
        <v>54.381344122156001</v>
      </c>
      <c r="BG1890">
        <v>53.514465975969898</v>
      </c>
      <c r="BH1890">
        <v>59.548561721501997</v>
      </c>
      <c r="BI1890">
        <v>50.306545910274899</v>
      </c>
    </row>
    <row r="1891" spans="1:61" x14ac:dyDescent="0.25">
      <c r="A1891" s="10" t="str">
        <f>VLOOKUP(D1891,'Index-Relations'!E:F,2,FALSE)</f>
        <v>BM</v>
      </c>
      <c r="B1891" t="s">
        <v>3450</v>
      </c>
      <c r="C1891" s="53" t="s">
        <v>2764</v>
      </c>
      <c r="D1891" s="59" t="s">
        <v>3363</v>
      </c>
      <c r="E1891" s="59" t="s">
        <v>5307</v>
      </c>
      <c r="F1891" t="s">
        <v>3364</v>
      </c>
      <c r="G1891" t="s">
        <v>3363</v>
      </c>
      <c r="H1891" t="s">
        <v>3377</v>
      </c>
      <c r="I1891" s="52">
        <v>45538</v>
      </c>
      <c r="J1891" t="s">
        <v>2457</v>
      </c>
      <c r="K1891">
        <v>78</v>
      </c>
      <c r="L1891" s="73">
        <v>54.507928933636002</v>
      </c>
      <c r="M1891">
        <v>76</v>
      </c>
      <c r="N1891">
        <v>0.98011225591444795</v>
      </c>
      <c r="O1891" s="73">
        <v>53.698677446090997</v>
      </c>
      <c r="P1891">
        <v>76</v>
      </c>
      <c r="Q1891">
        <v>0.98011225591444795</v>
      </c>
      <c r="R1891">
        <v>76</v>
      </c>
      <c r="S1891">
        <v>0.98011225591444795</v>
      </c>
      <c r="T1891">
        <v>39.382454187030802</v>
      </c>
      <c r="U1891">
        <v>0.91532654453672402</v>
      </c>
      <c r="V1891">
        <v>66</v>
      </c>
      <c r="W1891">
        <v>2.31734178307842E-2</v>
      </c>
      <c r="X1891">
        <v>5</v>
      </c>
      <c r="Y1891">
        <v>76</v>
      </c>
      <c r="Z1891">
        <v>0.98011225591444795</v>
      </c>
      <c r="AA1891">
        <v>30.918621487570501</v>
      </c>
      <c r="AB1891">
        <v>71</v>
      </c>
      <c r="AC1891">
        <v>0.96203384989580598</v>
      </c>
      <c r="AD1891">
        <v>6</v>
      </c>
      <c r="AE1891">
        <v>2.9627571020193599E-2</v>
      </c>
      <c r="AF1891">
        <v>1</v>
      </c>
      <c r="AG1891">
        <v>8.3385790840001094E-3</v>
      </c>
      <c r="AH1891">
        <v>0</v>
      </c>
      <c r="AI1891">
        <v>0</v>
      </c>
      <c r="AJ1891" s="73">
        <v>50.585966031239899</v>
      </c>
      <c r="AK1891">
        <v>76</v>
      </c>
      <c r="AL1891">
        <v>0.98011225591444795</v>
      </c>
      <c r="AM1891">
        <v>1.8576889317189298E-2</v>
      </c>
      <c r="AN1891">
        <v>1</v>
      </c>
      <c r="AO1891">
        <v>7.1109054000070102E-2</v>
      </c>
      <c r="AP1891">
        <v>2</v>
      </c>
      <c r="AQ1891">
        <v>78</v>
      </c>
      <c r="AR1891">
        <v>0.999999999999999</v>
      </c>
      <c r="AS1891">
        <v>0.193301825187943</v>
      </c>
      <c r="AT1891">
        <v>11</v>
      </c>
      <c r="AU1891">
        <v>0</v>
      </c>
      <c r="AV1891">
        <v>0</v>
      </c>
      <c r="AW1891">
        <v>78</v>
      </c>
      <c r="AX1891">
        <v>0.999999999999999</v>
      </c>
      <c r="AY1891" s="73">
        <v>59.456893098449001</v>
      </c>
      <c r="AZ1891">
        <v>76</v>
      </c>
      <c r="BA1891">
        <v>0.98011225591444795</v>
      </c>
      <c r="BB1891">
        <v>71</v>
      </c>
      <c r="BC1891">
        <v>0.78940822790198395</v>
      </c>
      <c r="BD1891">
        <v>5</v>
      </c>
      <c r="BE1891">
        <v>0.13948271809794499</v>
      </c>
      <c r="BF1891">
        <v>54.507928933636002</v>
      </c>
      <c r="BG1891">
        <v>53.698677446090997</v>
      </c>
      <c r="BH1891">
        <v>59.456893098449001</v>
      </c>
      <c r="BI1891">
        <v>50.585966031239899</v>
      </c>
    </row>
    <row r="1892" spans="1:61" x14ac:dyDescent="0.25">
      <c r="A1892" s="10" t="str">
        <f>VLOOKUP(D1892,'Index-Relations'!E:F,2,FALSE)</f>
        <v>BM</v>
      </c>
      <c r="B1892" t="s">
        <v>3450</v>
      </c>
      <c r="C1892" s="53" t="s">
        <v>3350</v>
      </c>
      <c r="D1892" s="59" t="s">
        <v>3363</v>
      </c>
      <c r="E1892" s="59" t="s">
        <v>5308</v>
      </c>
      <c r="F1892" t="s">
        <v>3364</v>
      </c>
      <c r="G1892" t="s">
        <v>3363</v>
      </c>
      <c r="H1892" t="s">
        <v>3377</v>
      </c>
      <c r="I1892" s="52">
        <v>45505</v>
      </c>
      <c r="J1892" t="s">
        <v>2457</v>
      </c>
      <c r="K1892">
        <v>78</v>
      </c>
      <c r="L1892" s="73">
        <v>54.560953080104902</v>
      </c>
      <c r="M1892">
        <v>76</v>
      </c>
      <c r="N1892">
        <v>0.98150834541092402</v>
      </c>
      <c r="O1892" s="73">
        <v>53.806815993149897</v>
      </c>
      <c r="P1892">
        <v>76</v>
      </c>
      <c r="Q1892">
        <v>0.98150834541092402</v>
      </c>
      <c r="R1892">
        <v>76</v>
      </c>
      <c r="S1892">
        <v>0.98150834541092402</v>
      </c>
      <c r="T1892">
        <v>39.291202964509701</v>
      </c>
      <c r="U1892">
        <v>0.91394585724894195</v>
      </c>
      <c r="V1892">
        <v>66</v>
      </c>
      <c r="W1892">
        <v>2.37388908848871E-2</v>
      </c>
      <c r="X1892">
        <v>5</v>
      </c>
      <c r="Y1892">
        <v>76</v>
      </c>
      <c r="Z1892">
        <v>0.98150834541092402</v>
      </c>
      <c r="AA1892">
        <v>78.945243032846307</v>
      </c>
      <c r="AB1892">
        <v>72</v>
      </c>
      <c r="AC1892">
        <v>0.96669517784523595</v>
      </c>
      <c r="AD1892">
        <v>4</v>
      </c>
      <c r="AE1892">
        <v>1.48131675656883E-2</v>
      </c>
      <c r="AF1892">
        <v>2</v>
      </c>
      <c r="AG1892">
        <v>1.8491654589075399E-2</v>
      </c>
      <c r="AH1892">
        <v>0</v>
      </c>
      <c r="AI1892">
        <v>0</v>
      </c>
      <c r="AJ1892" s="73">
        <v>50.780386310024902</v>
      </c>
      <c r="AK1892">
        <v>76</v>
      </c>
      <c r="AL1892">
        <v>0.98150834541092402</v>
      </c>
      <c r="AM1892">
        <v>1.80611254873435E-2</v>
      </c>
      <c r="AN1892">
        <v>1</v>
      </c>
      <c r="AO1892">
        <v>6.9584020552929796E-2</v>
      </c>
      <c r="AP1892">
        <v>2</v>
      </c>
      <c r="AQ1892">
        <v>77</v>
      </c>
      <c r="AR1892">
        <v>0.98749891160817305</v>
      </c>
      <c r="AS1892">
        <v>0.19452206816498899</v>
      </c>
      <c r="AT1892">
        <v>11</v>
      </c>
      <c r="AU1892">
        <v>0</v>
      </c>
      <c r="AV1892">
        <v>0</v>
      </c>
      <c r="AW1892">
        <v>77</v>
      </c>
      <c r="AX1892">
        <v>0.98749891160817305</v>
      </c>
      <c r="AY1892" s="73">
        <v>59.388371284279899</v>
      </c>
      <c r="AZ1892">
        <v>76</v>
      </c>
      <c r="BA1892">
        <v>0.98150834541092402</v>
      </c>
      <c r="BB1892">
        <v>71</v>
      </c>
      <c r="BC1892">
        <v>0.793912801627492</v>
      </c>
      <c r="BD1892">
        <v>4</v>
      </c>
      <c r="BE1892">
        <v>0.12400208942775</v>
      </c>
      <c r="BF1892">
        <v>54.560953080104902</v>
      </c>
      <c r="BG1892">
        <v>53.806815993149897</v>
      </c>
      <c r="BH1892">
        <v>59.388371284279899</v>
      </c>
      <c r="BI1892">
        <v>50.780386310024902</v>
      </c>
    </row>
    <row r="1893" spans="1:61" x14ac:dyDescent="0.25">
      <c r="A1893" s="10" t="str">
        <f>VLOOKUP(D1893,'Index-Relations'!E:F,2,FALSE)</f>
        <v>BM</v>
      </c>
      <c r="B1893" t="s">
        <v>3450</v>
      </c>
      <c r="C1893" s="53" t="s">
        <v>2765</v>
      </c>
      <c r="D1893" s="59" t="s">
        <v>3363</v>
      </c>
      <c r="E1893" s="59" t="s">
        <v>5309</v>
      </c>
      <c r="F1893" t="s">
        <v>3364</v>
      </c>
      <c r="G1893" t="s">
        <v>3363</v>
      </c>
      <c r="H1893" t="s">
        <v>3377</v>
      </c>
      <c r="I1893" s="52">
        <v>45474</v>
      </c>
      <c r="J1893" t="s">
        <v>2457</v>
      </c>
      <c r="K1893">
        <v>78</v>
      </c>
      <c r="L1893" s="73">
        <v>54.731787245138001</v>
      </c>
      <c r="M1893">
        <v>76</v>
      </c>
      <c r="N1893">
        <v>0.98176139718927202</v>
      </c>
      <c r="O1893" s="73">
        <v>54.026812319781897</v>
      </c>
      <c r="P1893">
        <v>76</v>
      </c>
      <c r="Q1893">
        <v>0.98176139718927202</v>
      </c>
      <c r="R1893">
        <v>76</v>
      </c>
      <c r="S1893">
        <v>0.98176139718927202</v>
      </c>
      <c r="T1893">
        <v>39.527526452437101</v>
      </c>
      <c r="U1893">
        <v>0.91682444080922598</v>
      </c>
      <c r="V1893">
        <v>66</v>
      </c>
      <c r="W1893">
        <v>2.4593598583761998E-2</v>
      </c>
      <c r="X1893">
        <v>5</v>
      </c>
      <c r="Y1893">
        <v>76</v>
      </c>
      <c r="Z1893">
        <v>0.98176139718927202</v>
      </c>
      <c r="AA1893">
        <v>34.500101164634799</v>
      </c>
      <c r="AB1893">
        <v>70</v>
      </c>
      <c r="AC1893">
        <v>0.94323077858997695</v>
      </c>
      <c r="AD1893">
        <v>6</v>
      </c>
      <c r="AE1893">
        <v>3.8530618599294797E-2</v>
      </c>
      <c r="AF1893">
        <v>2</v>
      </c>
      <c r="AG1893">
        <v>1.8238602810727901E-2</v>
      </c>
      <c r="AH1893">
        <v>0</v>
      </c>
      <c r="AI1893">
        <v>0</v>
      </c>
      <c r="AJ1893" s="73">
        <v>50.713880020787997</v>
      </c>
      <c r="AK1893">
        <v>76</v>
      </c>
      <c r="AL1893">
        <v>0.98176139718927202</v>
      </c>
      <c r="AM1893">
        <v>1.5170865568346899E-2</v>
      </c>
      <c r="AN1893">
        <v>1</v>
      </c>
      <c r="AO1893">
        <v>6.2567896712441201E-2</v>
      </c>
      <c r="AP1893">
        <v>2</v>
      </c>
      <c r="AQ1893">
        <v>77</v>
      </c>
      <c r="AR1893">
        <v>0.98738841378546205</v>
      </c>
      <c r="AS1893">
        <v>0.19043089480474701</v>
      </c>
      <c r="AT1893">
        <v>11</v>
      </c>
      <c r="AU1893">
        <v>0</v>
      </c>
      <c r="AV1893">
        <v>0</v>
      </c>
      <c r="AW1893">
        <v>77</v>
      </c>
      <c r="AX1893">
        <v>0.98738841378546205</v>
      </c>
      <c r="AY1893" s="73">
        <v>59.630873762021999</v>
      </c>
      <c r="AZ1893">
        <v>76</v>
      </c>
      <c r="BA1893">
        <v>0.98176139718927202</v>
      </c>
      <c r="BB1893">
        <v>71</v>
      </c>
      <c r="BC1893">
        <v>0.79702467245364195</v>
      </c>
      <c r="BD1893">
        <v>4</v>
      </c>
      <c r="BE1893">
        <v>0.12779584461937801</v>
      </c>
      <c r="BF1893">
        <v>54.731787245138001</v>
      </c>
      <c r="BG1893">
        <v>54.026812319781897</v>
      </c>
      <c r="BH1893">
        <v>59.630873762021999</v>
      </c>
      <c r="BI1893">
        <v>50.713880020787997</v>
      </c>
    </row>
    <row r="1894" spans="1:61" x14ac:dyDescent="0.25">
      <c r="A1894" s="10" t="str">
        <f>VLOOKUP(D1894,'Index-Relations'!E:F,2,FALSE)</f>
        <v>BM</v>
      </c>
      <c r="B1894" t="s">
        <v>3450</v>
      </c>
      <c r="C1894" s="53" t="s">
        <v>2766</v>
      </c>
      <c r="D1894" s="59" t="s">
        <v>3363</v>
      </c>
      <c r="E1894" s="59" t="s">
        <v>5310</v>
      </c>
      <c r="F1894" t="s">
        <v>3364</v>
      </c>
      <c r="G1894" t="s">
        <v>3363</v>
      </c>
      <c r="H1894" t="s">
        <v>3377</v>
      </c>
      <c r="I1894" s="52">
        <v>45446</v>
      </c>
      <c r="J1894" t="s">
        <v>2457</v>
      </c>
      <c r="K1894">
        <v>79</v>
      </c>
      <c r="L1894" s="73">
        <v>55.452237629814903</v>
      </c>
      <c r="M1894">
        <v>77</v>
      </c>
      <c r="N1894">
        <v>0.98163801184523303</v>
      </c>
      <c r="O1894" s="73">
        <v>53.906501831627999</v>
      </c>
      <c r="P1894">
        <v>77</v>
      </c>
      <c r="Q1894">
        <v>0.98163801184523303</v>
      </c>
      <c r="R1894">
        <v>77</v>
      </c>
      <c r="S1894">
        <v>0.98163801184523303</v>
      </c>
      <c r="T1894">
        <v>39.336170725499699</v>
      </c>
      <c r="U1894">
        <v>0.91124498226879103</v>
      </c>
      <c r="V1894">
        <v>66</v>
      </c>
      <c r="W1894">
        <v>2.37408283630785E-2</v>
      </c>
      <c r="X1894">
        <v>5</v>
      </c>
      <c r="Y1894">
        <v>77</v>
      </c>
      <c r="Z1894">
        <v>0.98163801184523303</v>
      </c>
      <c r="AA1894">
        <v>34.028296036867999</v>
      </c>
      <c r="AB1894">
        <v>70</v>
      </c>
      <c r="AC1894">
        <v>0.93972316936396305</v>
      </c>
      <c r="AD1894">
        <v>7</v>
      </c>
      <c r="AE1894">
        <v>4.1914842481270802E-2</v>
      </c>
      <c r="AF1894">
        <v>2</v>
      </c>
      <c r="AG1894">
        <v>1.8361988154766001E-2</v>
      </c>
      <c r="AH1894">
        <v>0</v>
      </c>
      <c r="AI1894">
        <v>0</v>
      </c>
      <c r="AJ1894" s="73">
        <v>51.033132318250999</v>
      </c>
      <c r="AK1894">
        <v>77</v>
      </c>
      <c r="AL1894">
        <v>0.98163801184523303</v>
      </c>
      <c r="AM1894">
        <v>1.4627543579656999E-2</v>
      </c>
      <c r="AN1894">
        <v>1</v>
      </c>
      <c r="AO1894">
        <v>6.4538037151265701E-2</v>
      </c>
      <c r="AP1894">
        <v>2</v>
      </c>
      <c r="AQ1894">
        <v>78</v>
      </c>
      <c r="AR1894">
        <v>0.98735140188031201</v>
      </c>
      <c r="AS1894">
        <v>0.189895843910386</v>
      </c>
      <c r="AT1894">
        <v>11</v>
      </c>
      <c r="AU1894">
        <v>0</v>
      </c>
      <c r="AV1894">
        <v>0</v>
      </c>
      <c r="AW1894">
        <v>78</v>
      </c>
      <c r="AX1894">
        <v>0.98735140188031201</v>
      </c>
      <c r="AY1894" s="73">
        <v>61.160319093932998</v>
      </c>
      <c r="AZ1894">
        <v>77</v>
      </c>
      <c r="BA1894">
        <v>0.98163801184523303</v>
      </c>
      <c r="BB1894">
        <v>72</v>
      </c>
      <c r="BC1894">
        <v>0.80060686794993197</v>
      </c>
      <c r="BD1894">
        <v>4</v>
      </c>
      <c r="BE1894">
        <v>0.12220649677911299</v>
      </c>
      <c r="BF1894">
        <v>55.452237629814903</v>
      </c>
      <c r="BG1894">
        <v>53.906501831627999</v>
      </c>
      <c r="BH1894">
        <v>61.160319093932998</v>
      </c>
      <c r="BI1894">
        <v>51.033132318250999</v>
      </c>
    </row>
    <row r="1895" spans="1:61" x14ac:dyDescent="0.25">
      <c r="A1895" s="10" t="str">
        <f>VLOOKUP(D1895,'Index-Relations'!E:F,2,FALSE)</f>
        <v>BM</v>
      </c>
      <c r="B1895" t="s">
        <v>3450</v>
      </c>
      <c r="C1895" s="53" t="s">
        <v>2767</v>
      </c>
      <c r="D1895" s="59" t="s">
        <v>3363</v>
      </c>
      <c r="E1895" s="59" t="s">
        <v>5311</v>
      </c>
      <c r="F1895" t="s">
        <v>3364</v>
      </c>
      <c r="G1895" t="s">
        <v>3363</v>
      </c>
      <c r="H1895" t="s">
        <v>3377</v>
      </c>
      <c r="I1895" s="52">
        <v>45413</v>
      </c>
      <c r="J1895" t="s">
        <v>2457</v>
      </c>
      <c r="K1895">
        <v>79</v>
      </c>
      <c r="L1895" s="73">
        <v>56.0248606519459</v>
      </c>
      <c r="M1895">
        <v>77</v>
      </c>
      <c r="N1895">
        <v>0.98328062651436299</v>
      </c>
      <c r="O1895" s="73">
        <v>54.415364250969901</v>
      </c>
      <c r="P1895">
        <v>77</v>
      </c>
      <c r="Q1895">
        <v>0.98328062651436299</v>
      </c>
      <c r="R1895">
        <v>77</v>
      </c>
      <c r="S1895">
        <v>0.98328062651436299</v>
      </c>
      <c r="T1895">
        <v>39.249693159250903</v>
      </c>
      <c r="U1895">
        <v>0.91125782830122704</v>
      </c>
      <c r="V1895">
        <v>66</v>
      </c>
      <c r="W1895">
        <v>2.3606766824394498E-2</v>
      </c>
      <c r="X1895">
        <v>5</v>
      </c>
      <c r="Y1895">
        <v>77</v>
      </c>
      <c r="Z1895">
        <v>0.98328062651436299</v>
      </c>
      <c r="AA1895">
        <v>34.571295335319299</v>
      </c>
      <c r="AB1895">
        <v>70</v>
      </c>
      <c r="AC1895">
        <v>0.94020160863231705</v>
      </c>
      <c r="AD1895">
        <v>7</v>
      </c>
      <c r="AE1895">
        <v>4.3079017882046003E-2</v>
      </c>
      <c r="AF1895">
        <v>2</v>
      </c>
      <c r="AG1895">
        <v>1.67193734856366E-2</v>
      </c>
      <c r="AH1895">
        <v>0</v>
      </c>
      <c r="AI1895">
        <v>0</v>
      </c>
      <c r="AJ1895" s="73">
        <v>51.140958099309998</v>
      </c>
      <c r="AK1895">
        <v>77</v>
      </c>
      <c r="AL1895">
        <v>0.98328062651436299</v>
      </c>
      <c r="AM1895">
        <v>1.43000200488654E-2</v>
      </c>
      <c r="AN1895">
        <v>1</v>
      </c>
      <c r="AO1895">
        <v>6.2916774513953805E-2</v>
      </c>
      <c r="AP1895">
        <v>2</v>
      </c>
      <c r="AQ1895">
        <v>78</v>
      </c>
      <c r="AR1895">
        <v>0.98878810054944599</v>
      </c>
      <c r="AS1895">
        <v>0.18686247498676001</v>
      </c>
      <c r="AT1895">
        <v>11</v>
      </c>
      <c r="AU1895">
        <v>0</v>
      </c>
      <c r="AV1895">
        <v>0</v>
      </c>
      <c r="AW1895">
        <v>78</v>
      </c>
      <c r="AX1895">
        <v>0.98878810054944599</v>
      </c>
      <c r="AY1895" s="73">
        <v>62.203485032383902</v>
      </c>
      <c r="AZ1895">
        <v>77</v>
      </c>
      <c r="BA1895">
        <v>0.98328062651436299</v>
      </c>
      <c r="BB1895">
        <v>72</v>
      </c>
      <c r="BC1895">
        <v>0.80354330398606599</v>
      </c>
      <c r="BD1895">
        <v>4</v>
      </c>
      <c r="BE1895">
        <v>0.122328022049426</v>
      </c>
      <c r="BF1895">
        <v>56.0248606519459</v>
      </c>
      <c r="BG1895">
        <v>54.415364250969901</v>
      </c>
      <c r="BH1895">
        <v>62.203485032383902</v>
      </c>
      <c r="BI1895">
        <v>51.140958099309998</v>
      </c>
    </row>
    <row r="1896" spans="1:61" x14ac:dyDescent="0.25">
      <c r="A1896" s="10" t="str">
        <f>VLOOKUP(D1896,'Index-Relations'!E:F,2,FALSE)</f>
        <v>BM</v>
      </c>
      <c r="B1896" t="s">
        <v>3450</v>
      </c>
      <c r="C1896" s="53" t="s">
        <v>2768</v>
      </c>
      <c r="D1896" s="59" t="s">
        <v>3363</v>
      </c>
      <c r="E1896" s="59" t="s">
        <v>5312</v>
      </c>
      <c r="F1896" t="s">
        <v>3364</v>
      </c>
      <c r="G1896" t="s">
        <v>3363</v>
      </c>
      <c r="H1896" t="s">
        <v>3377</v>
      </c>
      <c r="I1896" s="52">
        <v>45383</v>
      </c>
      <c r="J1896" t="s">
        <v>2457</v>
      </c>
      <c r="K1896">
        <v>79</v>
      </c>
      <c r="L1896">
        <v>59.684549929000298</v>
      </c>
      <c r="M1896">
        <v>77</v>
      </c>
      <c r="N1896">
        <v>0.99498849409551904</v>
      </c>
      <c r="O1896">
        <v>57.433918881666997</v>
      </c>
      <c r="P1896">
        <v>77</v>
      </c>
      <c r="Q1896">
        <v>0.99498849409551904</v>
      </c>
      <c r="R1896">
        <v>77</v>
      </c>
      <c r="S1896">
        <v>0.99498849409551904</v>
      </c>
      <c r="T1896">
        <v>39.357836135887801</v>
      </c>
      <c r="U1896">
        <v>0.91128765785882204</v>
      </c>
      <c r="V1896">
        <v>66</v>
      </c>
      <c r="W1896">
        <v>2.36413253305101E-2</v>
      </c>
      <c r="X1896">
        <v>5</v>
      </c>
      <c r="Y1896">
        <v>77</v>
      </c>
      <c r="Z1896">
        <v>0.99498849409551904</v>
      </c>
      <c r="AA1896">
        <v>33.170363468480097</v>
      </c>
      <c r="AB1896">
        <v>70</v>
      </c>
      <c r="AC1896">
        <v>0.95220780449356301</v>
      </c>
      <c r="AD1896">
        <v>7</v>
      </c>
      <c r="AE1896">
        <v>4.2780689601955801E-2</v>
      </c>
      <c r="AF1896">
        <v>2</v>
      </c>
      <c r="AG1896">
        <v>5.0115059044805697E-3</v>
      </c>
      <c r="AH1896">
        <v>0</v>
      </c>
      <c r="AI1896">
        <v>0</v>
      </c>
      <c r="AJ1896">
        <v>52.013122568374101</v>
      </c>
      <c r="AK1896">
        <v>77</v>
      </c>
      <c r="AL1896">
        <v>0.99498849409551904</v>
      </c>
      <c r="AM1896">
        <v>1.5110952579837999E-2</v>
      </c>
      <c r="AN1896">
        <v>1</v>
      </c>
      <c r="AO1896">
        <v>5.8570243532414898E-2</v>
      </c>
      <c r="AP1896">
        <v>2</v>
      </c>
      <c r="AQ1896">
        <v>78</v>
      </c>
      <c r="AR1896">
        <v>1</v>
      </c>
      <c r="AS1896">
        <v>0.18376638674325699</v>
      </c>
      <c r="AT1896">
        <v>11</v>
      </c>
      <c r="AU1896">
        <v>0</v>
      </c>
      <c r="AV1896">
        <v>0</v>
      </c>
      <c r="AW1896">
        <v>78</v>
      </c>
      <c r="AX1896">
        <v>1</v>
      </c>
      <c r="AY1896">
        <v>68.275663420461697</v>
      </c>
      <c r="AZ1896">
        <v>77</v>
      </c>
      <c r="BA1896">
        <v>0.99498849409551904</v>
      </c>
      <c r="BB1896">
        <v>72</v>
      </c>
      <c r="BC1896">
        <v>0.80886853558132099</v>
      </c>
      <c r="BD1896">
        <v>4</v>
      </c>
      <c r="BE1896">
        <v>0.13256122088626299</v>
      </c>
      <c r="BF1896">
        <v>57.328547256834</v>
      </c>
      <c r="BG1896">
        <v>56.190925736634</v>
      </c>
      <c r="BH1896">
        <v>64.200015318425997</v>
      </c>
      <c r="BI1896">
        <v>50.844113668329904</v>
      </c>
    </row>
    <row r="1897" spans="1:61" x14ac:dyDescent="0.25">
      <c r="A1897" s="10" t="str">
        <f>VLOOKUP(D1897,'Index-Relations'!E:F,2,FALSE)</f>
        <v>BM</v>
      </c>
      <c r="B1897" t="s">
        <v>3450</v>
      </c>
      <c r="C1897" s="53" t="s">
        <v>2769</v>
      </c>
      <c r="D1897" s="59" t="s">
        <v>3363</v>
      </c>
      <c r="E1897" s="59" t="s">
        <v>5313</v>
      </c>
      <c r="F1897" t="s">
        <v>3364</v>
      </c>
      <c r="G1897" t="s">
        <v>3363</v>
      </c>
      <c r="H1897" t="s">
        <v>3377</v>
      </c>
      <c r="I1897" s="52">
        <v>45352</v>
      </c>
      <c r="J1897" t="s">
        <v>2457</v>
      </c>
      <c r="K1897">
        <v>78</v>
      </c>
      <c r="L1897">
        <v>59.714732114888797</v>
      </c>
      <c r="M1897">
        <v>77</v>
      </c>
      <c r="N1897">
        <v>0.99493276389394303</v>
      </c>
      <c r="O1897">
        <v>57.4783887637291</v>
      </c>
      <c r="P1897">
        <v>77</v>
      </c>
      <c r="Q1897">
        <v>0.99493276389394303</v>
      </c>
      <c r="R1897">
        <v>77</v>
      </c>
      <c r="S1897">
        <v>0.99493276389394303</v>
      </c>
      <c r="T1897">
        <v>39.1364930312713</v>
      </c>
      <c r="U1897">
        <v>0.90083236408204104</v>
      </c>
      <c r="V1897">
        <v>66</v>
      </c>
      <c r="W1897">
        <v>1.7191264032643198E-2</v>
      </c>
      <c r="X1897">
        <v>4</v>
      </c>
      <c r="Y1897">
        <v>77</v>
      </c>
      <c r="Z1897">
        <v>0.99493276389394303</v>
      </c>
      <c r="AA1897">
        <v>33.640258557529698</v>
      </c>
      <c r="AB1897">
        <v>70</v>
      </c>
      <c r="AC1897">
        <v>0.95258231066114396</v>
      </c>
      <c r="AD1897">
        <v>7</v>
      </c>
      <c r="AE1897">
        <v>4.2350453232799602E-2</v>
      </c>
      <c r="AF1897">
        <v>1</v>
      </c>
      <c r="AG1897">
        <v>5.0672361060563999E-3</v>
      </c>
      <c r="AH1897">
        <v>0</v>
      </c>
      <c r="AI1897">
        <v>0</v>
      </c>
      <c r="AJ1897">
        <v>52.213142888252399</v>
      </c>
      <c r="AK1897">
        <v>77</v>
      </c>
      <c r="AL1897">
        <v>0.99493276389394303</v>
      </c>
      <c r="AM1897">
        <v>1.3609140389010401E-2</v>
      </c>
      <c r="AN1897">
        <v>1</v>
      </c>
      <c r="AO1897">
        <v>5.9780154853385503E-2</v>
      </c>
      <c r="AP1897">
        <v>2</v>
      </c>
      <c r="AQ1897">
        <v>78</v>
      </c>
      <c r="AR1897">
        <v>0.999999999999999</v>
      </c>
      <c r="AS1897">
        <v>0.18798553607916901</v>
      </c>
      <c r="AT1897">
        <v>11</v>
      </c>
      <c r="AU1897">
        <v>0</v>
      </c>
      <c r="AV1897">
        <v>0</v>
      </c>
      <c r="AW1897">
        <v>78</v>
      </c>
      <c r="AX1897">
        <v>0.999999999999999</v>
      </c>
      <c r="AY1897">
        <v>68.146069158879399</v>
      </c>
      <c r="AZ1897">
        <v>77</v>
      </c>
      <c r="BA1897">
        <v>0.99493276389394303</v>
      </c>
      <c r="BB1897">
        <v>72</v>
      </c>
      <c r="BC1897">
        <v>0.80629414558673596</v>
      </c>
      <c r="BD1897">
        <v>4</v>
      </c>
      <c r="BE1897">
        <v>0.13392569955987799</v>
      </c>
      <c r="BF1897">
        <v>57.329557441012</v>
      </c>
      <c r="BG1897">
        <v>56.230654571979002</v>
      </c>
      <c r="BH1897">
        <v>64.014170878697996</v>
      </c>
      <c r="BI1897">
        <v>50.996199654477898</v>
      </c>
    </row>
    <row r="1898" spans="1:61" x14ac:dyDescent="0.25">
      <c r="A1898" s="10" t="str">
        <f>VLOOKUP(D1898,'Index-Relations'!E:F,2,FALSE)</f>
        <v>BM</v>
      </c>
      <c r="B1898" t="s">
        <v>3450</v>
      </c>
      <c r="C1898" s="53" t="s">
        <v>2770</v>
      </c>
      <c r="D1898" s="59" t="s">
        <v>3363</v>
      </c>
      <c r="E1898" s="59" t="s">
        <v>5314</v>
      </c>
      <c r="F1898" t="s">
        <v>3364</v>
      </c>
      <c r="G1898" t="s">
        <v>3363</v>
      </c>
      <c r="H1898" t="s">
        <v>3377</v>
      </c>
      <c r="I1898" s="52">
        <v>45323</v>
      </c>
      <c r="J1898" t="s">
        <v>2457</v>
      </c>
      <c r="K1898">
        <v>78</v>
      </c>
      <c r="L1898">
        <v>60.4944408513513</v>
      </c>
      <c r="M1898">
        <v>77</v>
      </c>
      <c r="N1898">
        <v>0.99518948289950404</v>
      </c>
      <c r="O1898">
        <v>57.798336476800799</v>
      </c>
      <c r="P1898">
        <v>77</v>
      </c>
      <c r="Q1898">
        <v>0.99518948289950404</v>
      </c>
      <c r="R1898">
        <v>77</v>
      </c>
      <c r="S1898">
        <v>0.99518948289950404</v>
      </c>
      <c r="T1898">
        <v>38.951647249400601</v>
      </c>
      <c r="U1898">
        <v>0.89884842365406803</v>
      </c>
      <c r="V1898">
        <v>66</v>
      </c>
      <c r="W1898">
        <v>1.7591407675692401E-2</v>
      </c>
      <c r="X1898">
        <v>4</v>
      </c>
      <c r="Y1898">
        <v>77</v>
      </c>
      <c r="Z1898">
        <v>0.99518948289950404</v>
      </c>
      <c r="AA1898">
        <v>35.084144097567297</v>
      </c>
      <c r="AB1898">
        <v>70</v>
      </c>
      <c r="AC1898">
        <v>0.95326966779777</v>
      </c>
      <c r="AD1898">
        <v>7</v>
      </c>
      <c r="AE1898">
        <v>4.1919815101734301E-2</v>
      </c>
      <c r="AF1898">
        <v>1</v>
      </c>
      <c r="AG1898">
        <v>4.8105171004952296E-3</v>
      </c>
      <c r="AH1898">
        <v>0</v>
      </c>
      <c r="AI1898">
        <v>0</v>
      </c>
      <c r="AJ1898">
        <v>52.701814510774099</v>
      </c>
      <c r="AK1898">
        <v>77</v>
      </c>
      <c r="AL1898">
        <v>0.99518948289950404</v>
      </c>
      <c r="AM1898">
        <v>1.4911276241026301E-2</v>
      </c>
      <c r="AN1898">
        <v>1</v>
      </c>
      <c r="AO1898">
        <v>6.4622381860422295E-2</v>
      </c>
      <c r="AP1898">
        <v>2</v>
      </c>
      <c r="AQ1898">
        <v>78</v>
      </c>
      <c r="AR1898">
        <v>0.999999999999999</v>
      </c>
      <c r="AS1898">
        <v>0.20061354712089899</v>
      </c>
      <c r="AT1898">
        <v>11</v>
      </c>
      <c r="AU1898">
        <v>0</v>
      </c>
      <c r="AV1898">
        <v>0</v>
      </c>
      <c r="AW1898">
        <v>78</v>
      </c>
      <c r="AX1898">
        <v>0.999999999999999</v>
      </c>
      <c r="AY1898">
        <v>69.249209683698993</v>
      </c>
      <c r="AZ1898">
        <v>77</v>
      </c>
      <c r="BA1898">
        <v>0.99518948289950404</v>
      </c>
      <c r="BB1898">
        <v>72</v>
      </c>
      <c r="BC1898">
        <v>0.80385373795870796</v>
      </c>
      <c r="BD1898">
        <v>4</v>
      </c>
      <c r="BE1898">
        <v>0.131523880180868</v>
      </c>
      <c r="BF1898">
        <v>57.971802559921002</v>
      </c>
      <c r="BG1898">
        <v>56.365802283358001</v>
      </c>
      <c r="BH1898">
        <v>65.019597422237993</v>
      </c>
      <c r="BI1898">
        <v>51.4225386998869</v>
      </c>
    </row>
    <row r="1899" spans="1:61" x14ac:dyDescent="0.25">
      <c r="A1899" s="10" t="str">
        <f>VLOOKUP(D1899,'Index-Relations'!E:F,2,FALSE)</f>
        <v>BM</v>
      </c>
      <c r="B1899" t="s">
        <v>3450</v>
      </c>
      <c r="C1899" s="53" t="s">
        <v>2760</v>
      </c>
      <c r="D1899" s="59" t="s">
        <v>3365</v>
      </c>
      <c r="E1899" s="59" t="s">
        <v>5315</v>
      </c>
      <c r="F1899" t="s">
        <v>3366</v>
      </c>
      <c r="G1899" t="s">
        <v>3365</v>
      </c>
      <c r="H1899" t="s">
        <v>3378</v>
      </c>
      <c r="I1899" s="52">
        <v>45659</v>
      </c>
      <c r="J1899" t="s">
        <v>2457</v>
      </c>
      <c r="K1899">
        <v>69</v>
      </c>
      <c r="L1899" s="73">
        <v>65.608318023848</v>
      </c>
      <c r="M1899">
        <v>69</v>
      </c>
      <c r="N1899">
        <v>1</v>
      </c>
      <c r="O1899" s="73">
        <v>70.805179293019904</v>
      </c>
      <c r="P1899">
        <v>69</v>
      </c>
      <c r="Q1899">
        <v>1</v>
      </c>
      <c r="R1899">
        <v>69</v>
      </c>
      <c r="S1899">
        <v>0.999999999999999</v>
      </c>
      <c r="T1899">
        <v>27.561216360955601</v>
      </c>
      <c r="U1899">
        <v>0.28911405394221601</v>
      </c>
      <c r="V1899">
        <v>33</v>
      </c>
      <c r="W1899">
        <v>0</v>
      </c>
      <c r="X1899">
        <v>0</v>
      </c>
      <c r="Y1899">
        <v>69</v>
      </c>
      <c r="Z1899">
        <v>1</v>
      </c>
      <c r="AA1899">
        <v>2.2837547902981199</v>
      </c>
      <c r="AB1899">
        <v>61</v>
      </c>
      <c r="AC1899">
        <v>0.971008216080541</v>
      </c>
      <c r="AD1899">
        <v>8</v>
      </c>
      <c r="AE1899">
        <v>2.8991783919458301E-2</v>
      </c>
      <c r="AF1899">
        <v>0</v>
      </c>
      <c r="AG1899">
        <v>1.7347000000000001E-16</v>
      </c>
      <c r="AH1899">
        <v>0</v>
      </c>
      <c r="AI1899">
        <v>0</v>
      </c>
      <c r="AJ1899" s="73">
        <v>61.323880557187998</v>
      </c>
      <c r="AK1899">
        <v>69</v>
      </c>
      <c r="AL1899">
        <v>1</v>
      </c>
      <c r="AM1899">
        <v>0</v>
      </c>
      <c r="AN1899">
        <v>0</v>
      </c>
      <c r="AO1899">
        <v>0</v>
      </c>
      <c r="AP1899">
        <v>0</v>
      </c>
      <c r="AQ1899">
        <v>69</v>
      </c>
      <c r="AR1899">
        <v>1</v>
      </c>
      <c r="AS1899">
        <v>0</v>
      </c>
      <c r="AT1899">
        <v>0</v>
      </c>
      <c r="AU1899">
        <v>0</v>
      </c>
      <c r="AV1899">
        <v>0</v>
      </c>
      <c r="AW1899">
        <v>69</v>
      </c>
      <c r="AX1899">
        <v>1</v>
      </c>
      <c r="AY1899" s="73">
        <v>62.035307852775901</v>
      </c>
      <c r="AZ1899">
        <v>69</v>
      </c>
      <c r="BA1899">
        <v>1</v>
      </c>
      <c r="BB1899">
        <v>69</v>
      </c>
      <c r="BC1899">
        <v>1</v>
      </c>
      <c r="BD1899">
        <v>0</v>
      </c>
      <c r="BE1899">
        <v>0</v>
      </c>
      <c r="BF1899">
        <v>65.608318023848</v>
      </c>
      <c r="BG1899">
        <v>70.805179293019904</v>
      </c>
      <c r="BH1899">
        <v>62.035307852775901</v>
      </c>
      <c r="BI1899">
        <v>61.323880557187998</v>
      </c>
    </row>
    <row r="1900" spans="1:61" x14ac:dyDescent="0.25">
      <c r="A1900" s="10" t="str">
        <f>VLOOKUP(D1900,'Index-Relations'!E:F,2,FALSE)</f>
        <v>BM</v>
      </c>
      <c r="B1900" t="s">
        <v>3450</v>
      </c>
      <c r="C1900" s="53" t="s">
        <v>2761</v>
      </c>
      <c r="D1900" s="59" t="s">
        <v>3365</v>
      </c>
      <c r="E1900" s="59" t="s">
        <v>5316</v>
      </c>
      <c r="F1900" t="s">
        <v>3366</v>
      </c>
      <c r="G1900" t="s">
        <v>3365</v>
      </c>
      <c r="H1900" t="s">
        <v>3378</v>
      </c>
      <c r="I1900" s="52">
        <v>45628</v>
      </c>
      <c r="J1900" t="s">
        <v>2457</v>
      </c>
      <c r="K1900">
        <v>69</v>
      </c>
      <c r="L1900" s="73">
        <v>66.809283970451006</v>
      </c>
      <c r="M1900">
        <v>69</v>
      </c>
      <c r="N1900">
        <v>1</v>
      </c>
      <c r="O1900" s="73">
        <v>72.102869526487893</v>
      </c>
      <c r="P1900">
        <v>69</v>
      </c>
      <c r="Q1900">
        <v>1</v>
      </c>
      <c r="R1900">
        <v>69</v>
      </c>
      <c r="S1900">
        <v>1</v>
      </c>
      <c r="T1900">
        <v>26.867568835110301</v>
      </c>
      <c r="U1900">
        <v>0.287930068092007</v>
      </c>
      <c r="V1900">
        <v>34</v>
      </c>
      <c r="W1900">
        <v>0</v>
      </c>
      <c r="X1900">
        <v>0</v>
      </c>
      <c r="Y1900">
        <v>69</v>
      </c>
      <c r="Z1900">
        <v>0.999999999999999</v>
      </c>
      <c r="AA1900">
        <v>2.2855169556026098</v>
      </c>
      <c r="AB1900">
        <v>61</v>
      </c>
      <c r="AC1900">
        <v>0.96943048220064598</v>
      </c>
      <c r="AD1900">
        <v>8</v>
      </c>
      <c r="AE1900">
        <v>3.0569517799354101E-2</v>
      </c>
      <c r="AF1900">
        <v>0</v>
      </c>
      <c r="AG1900">
        <v>0</v>
      </c>
      <c r="AH1900">
        <v>0</v>
      </c>
      <c r="AI1900">
        <v>0</v>
      </c>
      <c r="AJ1900" s="73">
        <v>62.648971018089902</v>
      </c>
      <c r="AK1900">
        <v>69</v>
      </c>
      <c r="AL1900">
        <v>1</v>
      </c>
      <c r="AM1900">
        <v>0</v>
      </c>
      <c r="AN1900">
        <v>0</v>
      </c>
      <c r="AO1900">
        <v>0</v>
      </c>
      <c r="AP1900">
        <v>0</v>
      </c>
      <c r="AQ1900">
        <v>69</v>
      </c>
      <c r="AR1900">
        <v>1</v>
      </c>
      <c r="AS1900">
        <v>0</v>
      </c>
      <c r="AT1900">
        <v>0</v>
      </c>
      <c r="AU1900">
        <v>0</v>
      </c>
      <c r="AV1900">
        <v>0</v>
      </c>
      <c r="AW1900">
        <v>69</v>
      </c>
      <c r="AX1900">
        <v>1</v>
      </c>
      <c r="AY1900" s="73">
        <v>62.912199356734</v>
      </c>
      <c r="AZ1900">
        <v>69</v>
      </c>
      <c r="BA1900">
        <v>1</v>
      </c>
      <c r="BB1900">
        <v>69</v>
      </c>
      <c r="BC1900">
        <v>1</v>
      </c>
      <c r="BD1900">
        <v>0</v>
      </c>
      <c r="BE1900">
        <v>0</v>
      </c>
      <c r="BF1900">
        <v>66.809283970451006</v>
      </c>
      <c r="BG1900">
        <v>72.102869526487893</v>
      </c>
      <c r="BH1900">
        <v>62.912199356734</v>
      </c>
      <c r="BI1900">
        <v>62.648971018089902</v>
      </c>
    </row>
    <row r="1901" spans="1:61" x14ac:dyDescent="0.25">
      <c r="A1901" s="10" t="str">
        <f>VLOOKUP(D1901,'Index-Relations'!E:F,2,FALSE)</f>
        <v>BM</v>
      </c>
      <c r="B1901" t="s">
        <v>3450</v>
      </c>
      <c r="C1901" s="53" t="s">
        <v>2762</v>
      </c>
      <c r="D1901" s="59" t="s">
        <v>3365</v>
      </c>
      <c r="E1901" s="59" t="s">
        <v>5317</v>
      </c>
      <c r="F1901" t="s">
        <v>3366</v>
      </c>
      <c r="G1901" t="s">
        <v>3365</v>
      </c>
      <c r="H1901" t="s">
        <v>3378</v>
      </c>
      <c r="I1901" s="52">
        <v>45597</v>
      </c>
      <c r="J1901" t="s">
        <v>2457</v>
      </c>
      <c r="K1901">
        <v>69</v>
      </c>
      <c r="L1901" s="73">
        <v>66.862867137606898</v>
      </c>
      <c r="M1901">
        <v>69</v>
      </c>
      <c r="N1901">
        <v>1</v>
      </c>
      <c r="O1901" s="73">
        <v>71.939559031008997</v>
      </c>
      <c r="P1901">
        <v>69</v>
      </c>
      <c r="Q1901">
        <v>1</v>
      </c>
      <c r="R1901">
        <v>69</v>
      </c>
      <c r="S1901">
        <v>0.999999999999999</v>
      </c>
      <c r="T1901">
        <v>27.002822520206401</v>
      </c>
      <c r="U1901">
        <v>0.28971076770779902</v>
      </c>
      <c r="V1901">
        <v>34</v>
      </c>
      <c r="W1901">
        <v>0</v>
      </c>
      <c r="X1901">
        <v>0</v>
      </c>
      <c r="Y1901">
        <v>69</v>
      </c>
      <c r="Z1901">
        <v>1</v>
      </c>
      <c r="AA1901">
        <v>2.42959121799763</v>
      </c>
      <c r="AB1901">
        <v>60</v>
      </c>
      <c r="AC1901">
        <v>0.96389847698275199</v>
      </c>
      <c r="AD1901">
        <v>9</v>
      </c>
      <c r="AE1901">
        <v>3.6101523017247297E-2</v>
      </c>
      <c r="AF1901">
        <v>0</v>
      </c>
      <c r="AG1901">
        <v>0</v>
      </c>
      <c r="AH1901">
        <v>0</v>
      </c>
      <c r="AI1901">
        <v>0</v>
      </c>
      <c r="AJ1901" s="73">
        <v>62.764068740695997</v>
      </c>
      <c r="AK1901">
        <v>69</v>
      </c>
      <c r="AL1901">
        <v>1</v>
      </c>
      <c r="AM1901">
        <v>0</v>
      </c>
      <c r="AN1901">
        <v>0</v>
      </c>
      <c r="AO1901">
        <v>0</v>
      </c>
      <c r="AP1901">
        <v>0</v>
      </c>
      <c r="AQ1901">
        <v>69</v>
      </c>
      <c r="AR1901">
        <v>0.999999999999999</v>
      </c>
      <c r="AS1901">
        <v>0</v>
      </c>
      <c r="AT1901">
        <v>0</v>
      </c>
      <c r="AU1901">
        <v>0</v>
      </c>
      <c r="AV1901">
        <v>0</v>
      </c>
      <c r="AW1901">
        <v>69</v>
      </c>
      <c r="AX1901">
        <v>0.999999999999999</v>
      </c>
      <c r="AY1901" s="73">
        <v>63.063072214431003</v>
      </c>
      <c r="AZ1901">
        <v>69</v>
      </c>
      <c r="BA1901">
        <v>1</v>
      </c>
      <c r="BB1901">
        <v>69</v>
      </c>
      <c r="BC1901">
        <v>0.999999999999999</v>
      </c>
      <c r="BD1901">
        <v>0</v>
      </c>
      <c r="BE1901">
        <v>0</v>
      </c>
      <c r="BF1901">
        <v>66.862867137606898</v>
      </c>
      <c r="BG1901">
        <v>71.939559031008997</v>
      </c>
      <c r="BH1901">
        <v>63.063072214431003</v>
      </c>
      <c r="BI1901">
        <v>62.764068740695997</v>
      </c>
    </row>
    <row r="1902" spans="1:61" x14ac:dyDescent="0.25">
      <c r="A1902" s="10" t="str">
        <f>VLOOKUP(D1902,'Index-Relations'!E:F,2,FALSE)</f>
        <v>BM</v>
      </c>
      <c r="B1902" t="s">
        <v>3450</v>
      </c>
      <c r="C1902" s="53" t="s">
        <v>2763</v>
      </c>
      <c r="D1902" s="59" t="s">
        <v>3365</v>
      </c>
      <c r="E1902" s="59" t="s">
        <v>5318</v>
      </c>
      <c r="F1902" t="s">
        <v>3366</v>
      </c>
      <c r="G1902" t="s">
        <v>3365</v>
      </c>
      <c r="H1902" t="s">
        <v>3378</v>
      </c>
      <c r="I1902" s="52">
        <v>45566</v>
      </c>
      <c r="J1902" t="s">
        <v>2457</v>
      </c>
      <c r="K1902">
        <v>69</v>
      </c>
      <c r="L1902" s="73">
        <v>67.009301263864003</v>
      </c>
      <c r="M1902">
        <v>69</v>
      </c>
      <c r="N1902">
        <v>1</v>
      </c>
      <c r="O1902" s="73">
        <v>72.077122157354907</v>
      </c>
      <c r="P1902">
        <v>69</v>
      </c>
      <c r="Q1902">
        <v>1</v>
      </c>
      <c r="R1902">
        <v>69</v>
      </c>
      <c r="S1902">
        <v>1</v>
      </c>
      <c r="T1902">
        <v>26.925792568317899</v>
      </c>
      <c r="U1902">
        <v>0.28716198981950097</v>
      </c>
      <c r="V1902">
        <v>34</v>
      </c>
      <c r="W1902">
        <v>0</v>
      </c>
      <c r="X1902">
        <v>0</v>
      </c>
      <c r="Y1902">
        <v>69</v>
      </c>
      <c r="Z1902">
        <v>1</v>
      </c>
      <c r="AA1902">
        <v>2.3193410151126801</v>
      </c>
      <c r="AB1902">
        <v>61</v>
      </c>
      <c r="AC1902">
        <v>0.96559895292797604</v>
      </c>
      <c r="AD1902">
        <v>8</v>
      </c>
      <c r="AE1902">
        <v>3.4401047072023898E-2</v>
      </c>
      <c r="AF1902">
        <v>0</v>
      </c>
      <c r="AG1902">
        <v>0</v>
      </c>
      <c r="AH1902">
        <v>0</v>
      </c>
      <c r="AI1902">
        <v>0</v>
      </c>
      <c r="AJ1902" s="73">
        <v>63.1120911155949</v>
      </c>
      <c r="AK1902">
        <v>69</v>
      </c>
      <c r="AL1902">
        <v>1</v>
      </c>
      <c r="AM1902">
        <v>0</v>
      </c>
      <c r="AN1902">
        <v>0</v>
      </c>
      <c r="AO1902">
        <v>0</v>
      </c>
      <c r="AP1902">
        <v>0</v>
      </c>
      <c r="AQ1902">
        <v>69</v>
      </c>
      <c r="AR1902">
        <v>1</v>
      </c>
      <c r="AS1902">
        <v>0</v>
      </c>
      <c r="AT1902">
        <v>0</v>
      </c>
      <c r="AU1902">
        <v>0</v>
      </c>
      <c r="AV1902">
        <v>0</v>
      </c>
      <c r="AW1902">
        <v>69</v>
      </c>
      <c r="AX1902">
        <v>1</v>
      </c>
      <c r="AY1902" s="73">
        <v>63.050526205055903</v>
      </c>
      <c r="AZ1902">
        <v>69</v>
      </c>
      <c r="BA1902">
        <v>1</v>
      </c>
      <c r="BB1902">
        <v>69</v>
      </c>
      <c r="BC1902">
        <v>1</v>
      </c>
      <c r="BD1902">
        <v>0</v>
      </c>
      <c r="BE1902">
        <v>0</v>
      </c>
      <c r="BF1902">
        <v>67.009301263864003</v>
      </c>
      <c r="BG1902">
        <v>72.077122157354907</v>
      </c>
      <c r="BH1902">
        <v>63.050526205055903</v>
      </c>
      <c r="BI1902">
        <v>63.1120911155949</v>
      </c>
    </row>
    <row r="1903" spans="1:61" x14ac:dyDescent="0.25">
      <c r="A1903" s="10" t="str">
        <f>VLOOKUP(D1903,'Index-Relations'!E:F,2,FALSE)</f>
        <v>BM</v>
      </c>
      <c r="B1903" t="s">
        <v>3450</v>
      </c>
      <c r="C1903" s="53" t="s">
        <v>2764</v>
      </c>
      <c r="D1903" s="59" t="s">
        <v>3365</v>
      </c>
      <c r="E1903" s="59" t="s">
        <v>5319</v>
      </c>
      <c r="F1903" t="s">
        <v>3366</v>
      </c>
      <c r="G1903" t="s">
        <v>3365</v>
      </c>
      <c r="H1903" t="s">
        <v>3378</v>
      </c>
      <c r="I1903" s="52">
        <v>45538</v>
      </c>
      <c r="J1903" t="s">
        <v>2457</v>
      </c>
      <c r="K1903">
        <v>67</v>
      </c>
      <c r="L1903" s="73">
        <v>67.895029864277902</v>
      </c>
      <c r="M1903">
        <v>67</v>
      </c>
      <c r="N1903">
        <v>1</v>
      </c>
      <c r="O1903" s="73">
        <v>72.442759297062906</v>
      </c>
      <c r="P1903">
        <v>67</v>
      </c>
      <c r="Q1903">
        <v>1</v>
      </c>
      <c r="R1903">
        <v>67</v>
      </c>
      <c r="S1903">
        <v>1</v>
      </c>
      <c r="T1903">
        <v>26.566233256316199</v>
      </c>
      <c r="U1903">
        <v>0.28224831753895302</v>
      </c>
      <c r="V1903">
        <v>33</v>
      </c>
      <c r="W1903">
        <v>0</v>
      </c>
      <c r="X1903">
        <v>0</v>
      </c>
      <c r="Y1903">
        <v>67</v>
      </c>
      <c r="Z1903">
        <v>1</v>
      </c>
      <c r="AA1903">
        <v>2.4253046829124401</v>
      </c>
      <c r="AB1903">
        <v>62</v>
      </c>
      <c r="AC1903">
        <v>0.98378900455412399</v>
      </c>
      <c r="AD1903">
        <v>7</v>
      </c>
      <c r="AE1903">
        <v>2.2098192930706299E-2</v>
      </c>
      <c r="AF1903">
        <v>-2</v>
      </c>
      <c r="AG1903">
        <v>0</v>
      </c>
      <c r="AH1903">
        <v>1.88510696600338E-5</v>
      </c>
      <c r="AI1903">
        <v>1</v>
      </c>
      <c r="AJ1903" s="73">
        <v>64.180601004126899</v>
      </c>
      <c r="AK1903">
        <v>67</v>
      </c>
      <c r="AL1903">
        <v>1</v>
      </c>
      <c r="AM1903">
        <v>0</v>
      </c>
      <c r="AN1903">
        <v>0</v>
      </c>
      <c r="AO1903">
        <v>0</v>
      </c>
      <c r="AP1903">
        <v>0</v>
      </c>
      <c r="AQ1903">
        <v>67</v>
      </c>
      <c r="AR1903">
        <v>1</v>
      </c>
      <c r="AS1903">
        <v>0</v>
      </c>
      <c r="AT1903">
        <v>0</v>
      </c>
      <c r="AU1903">
        <v>0</v>
      </c>
      <c r="AV1903">
        <v>0</v>
      </c>
      <c r="AW1903">
        <v>67</v>
      </c>
      <c r="AX1903">
        <v>1</v>
      </c>
      <c r="AY1903" s="73">
        <v>64.081299819555994</v>
      </c>
      <c r="AZ1903">
        <v>67</v>
      </c>
      <c r="BA1903">
        <v>1</v>
      </c>
      <c r="BB1903">
        <v>67</v>
      </c>
      <c r="BC1903">
        <v>1</v>
      </c>
      <c r="BD1903">
        <v>0</v>
      </c>
      <c r="BE1903">
        <v>0</v>
      </c>
      <c r="BF1903">
        <v>67.895029864277902</v>
      </c>
      <c r="BG1903">
        <v>72.442759297062906</v>
      </c>
      <c r="BH1903">
        <v>64.081299819555994</v>
      </c>
      <c r="BI1903">
        <v>64.180601004126899</v>
      </c>
    </row>
    <row r="1904" spans="1:61" x14ac:dyDescent="0.25">
      <c r="A1904" s="10" t="str">
        <f>VLOOKUP(D1904,'Index-Relations'!E:F,2,FALSE)</f>
        <v>BM</v>
      </c>
      <c r="B1904" t="s">
        <v>3450</v>
      </c>
      <c r="C1904" s="53" t="s">
        <v>3350</v>
      </c>
      <c r="D1904" s="59" t="s">
        <v>3365</v>
      </c>
      <c r="E1904" s="59" t="s">
        <v>5320</v>
      </c>
      <c r="F1904" t="s">
        <v>3366</v>
      </c>
      <c r="G1904" t="s">
        <v>3365</v>
      </c>
      <c r="H1904" t="s">
        <v>3378</v>
      </c>
      <c r="I1904" s="52">
        <v>45505</v>
      </c>
      <c r="J1904" t="s">
        <v>2457</v>
      </c>
      <c r="K1904">
        <v>67</v>
      </c>
      <c r="L1904" s="73">
        <v>68.814687061033993</v>
      </c>
      <c r="M1904">
        <v>67</v>
      </c>
      <c r="N1904">
        <v>1</v>
      </c>
      <c r="O1904" s="73">
        <v>73.172642665965</v>
      </c>
      <c r="P1904">
        <v>67</v>
      </c>
      <c r="Q1904">
        <v>1</v>
      </c>
      <c r="R1904">
        <v>67</v>
      </c>
      <c r="S1904">
        <v>0.999999999999999</v>
      </c>
      <c r="T1904">
        <v>26.418579641437699</v>
      </c>
      <c r="U1904">
        <v>0.30967527684474899</v>
      </c>
      <c r="V1904">
        <v>34</v>
      </c>
      <c r="W1904">
        <v>0</v>
      </c>
      <c r="X1904">
        <v>0</v>
      </c>
      <c r="Y1904">
        <v>67</v>
      </c>
      <c r="Z1904">
        <v>1</v>
      </c>
      <c r="AA1904">
        <v>2.7206308358736102</v>
      </c>
      <c r="AB1904">
        <v>62</v>
      </c>
      <c r="AC1904">
        <v>0.98955655116848795</v>
      </c>
      <c r="AD1904">
        <v>5</v>
      </c>
      <c r="AE1904">
        <v>1.04434488315116E-2</v>
      </c>
      <c r="AF1904">
        <v>0</v>
      </c>
      <c r="AG1904">
        <v>1.2663E-16</v>
      </c>
      <c r="AH1904">
        <v>1.8039665137041E-5</v>
      </c>
      <c r="AI1904">
        <v>1</v>
      </c>
      <c r="AJ1904" s="73">
        <v>64.126553419095998</v>
      </c>
      <c r="AK1904">
        <v>67</v>
      </c>
      <c r="AL1904">
        <v>1</v>
      </c>
      <c r="AM1904">
        <v>0</v>
      </c>
      <c r="AN1904">
        <v>0</v>
      </c>
      <c r="AO1904">
        <v>0</v>
      </c>
      <c r="AP1904">
        <v>0</v>
      </c>
      <c r="AQ1904">
        <v>67</v>
      </c>
      <c r="AR1904">
        <v>1</v>
      </c>
      <c r="AS1904">
        <v>0</v>
      </c>
      <c r="AT1904">
        <v>0</v>
      </c>
      <c r="AU1904">
        <v>0</v>
      </c>
      <c r="AV1904">
        <v>0</v>
      </c>
      <c r="AW1904">
        <v>67</v>
      </c>
      <c r="AX1904">
        <v>1</v>
      </c>
      <c r="AY1904" s="73">
        <v>65.724577742148</v>
      </c>
      <c r="AZ1904">
        <v>67</v>
      </c>
      <c r="BA1904">
        <v>1</v>
      </c>
      <c r="BB1904">
        <v>67</v>
      </c>
      <c r="BC1904">
        <v>1</v>
      </c>
      <c r="BD1904">
        <v>0</v>
      </c>
      <c r="BE1904">
        <v>0</v>
      </c>
      <c r="BF1904">
        <v>68.814687061033993</v>
      </c>
      <c r="BG1904">
        <v>73.172642665965</v>
      </c>
      <c r="BH1904">
        <v>65.724577742148</v>
      </c>
      <c r="BI1904">
        <v>64.126553419095998</v>
      </c>
    </row>
    <row r="1905" spans="1:61" x14ac:dyDescent="0.25">
      <c r="A1905" s="10" t="str">
        <f>VLOOKUP(D1905,'Index-Relations'!E:F,2,FALSE)</f>
        <v>BM</v>
      </c>
      <c r="B1905" t="s">
        <v>3450</v>
      </c>
      <c r="C1905" s="53" t="s">
        <v>2765</v>
      </c>
      <c r="D1905" s="59" t="s">
        <v>3365</v>
      </c>
      <c r="E1905" s="59" t="s">
        <v>5321</v>
      </c>
      <c r="F1905" t="s">
        <v>3366</v>
      </c>
      <c r="G1905" t="s">
        <v>3365</v>
      </c>
      <c r="H1905" t="s">
        <v>3378</v>
      </c>
      <c r="I1905" s="52">
        <v>45474</v>
      </c>
      <c r="J1905" t="s">
        <v>2457</v>
      </c>
      <c r="K1905">
        <v>67</v>
      </c>
      <c r="L1905" s="73">
        <v>69.414673050702007</v>
      </c>
      <c r="M1905">
        <v>67</v>
      </c>
      <c r="N1905">
        <v>1</v>
      </c>
      <c r="O1905" s="73">
        <v>73.450378361587994</v>
      </c>
      <c r="P1905">
        <v>67</v>
      </c>
      <c r="Q1905">
        <v>1</v>
      </c>
      <c r="R1905">
        <v>67</v>
      </c>
      <c r="S1905">
        <v>0.999999999999999</v>
      </c>
      <c r="T1905">
        <v>25.736402073660901</v>
      </c>
      <c r="U1905">
        <v>0.32004787882593499</v>
      </c>
      <c r="V1905">
        <v>34</v>
      </c>
      <c r="W1905">
        <v>0</v>
      </c>
      <c r="X1905">
        <v>0</v>
      </c>
      <c r="Y1905">
        <v>67</v>
      </c>
      <c r="Z1905">
        <v>0.999999999999999</v>
      </c>
      <c r="AA1905">
        <v>2.5533774365000701</v>
      </c>
      <c r="AB1905">
        <v>61</v>
      </c>
      <c r="AC1905">
        <v>0.98697043256528605</v>
      </c>
      <c r="AD1905">
        <v>6</v>
      </c>
      <c r="AE1905">
        <v>1.3029567434713601E-2</v>
      </c>
      <c r="AF1905">
        <v>0</v>
      </c>
      <c r="AG1905">
        <v>1.2316999999999999E-16</v>
      </c>
      <c r="AH1905">
        <v>1.8899988658887999E-5</v>
      </c>
      <c r="AI1905">
        <v>1</v>
      </c>
      <c r="AJ1905" s="73">
        <v>64.595257323861006</v>
      </c>
      <c r="AK1905">
        <v>67</v>
      </c>
      <c r="AL1905">
        <v>1</v>
      </c>
      <c r="AM1905">
        <v>0</v>
      </c>
      <c r="AN1905">
        <v>0</v>
      </c>
      <c r="AO1905">
        <v>0</v>
      </c>
      <c r="AP1905">
        <v>0</v>
      </c>
      <c r="AQ1905">
        <v>67</v>
      </c>
      <c r="AR1905">
        <v>1</v>
      </c>
      <c r="AS1905">
        <v>0</v>
      </c>
      <c r="AT1905">
        <v>0</v>
      </c>
      <c r="AU1905">
        <v>0</v>
      </c>
      <c r="AV1905">
        <v>0</v>
      </c>
      <c r="AW1905">
        <v>67</v>
      </c>
      <c r="AX1905">
        <v>1</v>
      </c>
      <c r="AY1905" s="73">
        <v>66.596017022574003</v>
      </c>
      <c r="AZ1905">
        <v>67</v>
      </c>
      <c r="BA1905">
        <v>1</v>
      </c>
      <c r="BB1905">
        <v>67</v>
      </c>
      <c r="BC1905">
        <v>1</v>
      </c>
      <c r="BD1905">
        <v>0</v>
      </c>
      <c r="BE1905">
        <v>0</v>
      </c>
      <c r="BF1905">
        <v>69.414673050702007</v>
      </c>
      <c r="BG1905">
        <v>73.450378361587994</v>
      </c>
      <c r="BH1905">
        <v>66.596017022574003</v>
      </c>
      <c r="BI1905">
        <v>64.595257323861006</v>
      </c>
    </row>
    <row r="1906" spans="1:61" x14ac:dyDescent="0.25">
      <c r="A1906" s="10" t="str">
        <f>VLOOKUP(D1906,'Index-Relations'!E:F,2,FALSE)</f>
        <v>BM</v>
      </c>
      <c r="B1906" t="s">
        <v>3450</v>
      </c>
      <c r="C1906" s="53" t="s">
        <v>2766</v>
      </c>
      <c r="D1906" s="59" t="s">
        <v>3365</v>
      </c>
      <c r="E1906" s="59" t="s">
        <v>5322</v>
      </c>
      <c r="F1906" t="s">
        <v>3366</v>
      </c>
      <c r="G1906" t="s">
        <v>3365</v>
      </c>
      <c r="H1906" t="s">
        <v>3378</v>
      </c>
      <c r="I1906" s="52">
        <v>45446</v>
      </c>
      <c r="J1906" t="s">
        <v>2457</v>
      </c>
      <c r="K1906">
        <v>65</v>
      </c>
      <c r="L1906" s="73">
        <v>70.381782845870902</v>
      </c>
      <c r="M1906">
        <v>65</v>
      </c>
      <c r="N1906">
        <v>1</v>
      </c>
      <c r="O1906" s="73">
        <v>74.137203426173002</v>
      </c>
      <c r="P1906">
        <v>65</v>
      </c>
      <c r="Q1906">
        <v>1</v>
      </c>
      <c r="R1906">
        <v>65</v>
      </c>
      <c r="S1906">
        <v>1</v>
      </c>
      <c r="T1906">
        <v>25.157126934749702</v>
      </c>
      <c r="U1906">
        <v>0.31582536833221703</v>
      </c>
      <c r="V1906">
        <v>34</v>
      </c>
      <c r="W1906">
        <v>0</v>
      </c>
      <c r="X1906">
        <v>0</v>
      </c>
      <c r="Y1906">
        <v>65</v>
      </c>
      <c r="Z1906">
        <v>1</v>
      </c>
      <c r="AA1906">
        <v>2.6246433244595502</v>
      </c>
      <c r="AB1906">
        <v>60</v>
      </c>
      <c r="AC1906">
        <v>0.99355113181207899</v>
      </c>
      <c r="AD1906">
        <v>5</v>
      </c>
      <c r="AE1906">
        <v>6.4488681879203398E-3</v>
      </c>
      <c r="AF1906">
        <v>0</v>
      </c>
      <c r="AG1906">
        <v>0</v>
      </c>
      <c r="AH1906">
        <v>1.8896868729564901E-5</v>
      </c>
      <c r="AI1906">
        <v>1</v>
      </c>
      <c r="AJ1906" s="73">
        <v>66.000654352223904</v>
      </c>
      <c r="AK1906">
        <v>65</v>
      </c>
      <c r="AL1906">
        <v>1</v>
      </c>
      <c r="AM1906">
        <v>0</v>
      </c>
      <c r="AN1906">
        <v>0</v>
      </c>
      <c r="AO1906">
        <v>0</v>
      </c>
      <c r="AP1906">
        <v>0</v>
      </c>
      <c r="AQ1906">
        <v>65</v>
      </c>
      <c r="AR1906">
        <v>1</v>
      </c>
      <c r="AS1906">
        <v>0</v>
      </c>
      <c r="AT1906">
        <v>0</v>
      </c>
      <c r="AU1906">
        <v>0</v>
      </c>
      <c r="AV1906">
        <v>0</v>
      </c>
      <c r="AW1906">
        <v>65</v>
      </c>
      <c r="AX1906">
        <v>0.999999999999999</v>
      </c>
      <c r="AY1906" s="73">
        <v>67.347655651763006</v>
      </c>
      <c r="AZ1906">
        <v>65</v>
      </c>
      <c r="BA1906">
        <v>1</v>
      </c>
      <c r="BB1906">
        <v>65</v>
      </c>
      <c r="BC1906">
        <v>1</v>
      </c>
      <c r="BD1906">
        <v>0</v>
      </c>
      <c r="BE1906">
        <v>0</v>
      </c>
      <c r="BF1906">
        <v>70.381782845870902</v>
      </c>
      <c r="BG1906">
        <v>74.137203426173002</v>
      </c>
      <c r="BH1906">
        <v>67.347655651763006</v>
      </c>
      <c r="BI1906">
        <v>66.000654352223904</v>
      </c>
    </row>
    <row r="1907" spans="1:61" x14ac:dyDescent="0.25">
      <c r="A1907" s="10" t="str">
        <f>VLOOKUP(D1907,'Index-Relations'!E:F,2,FALSE)</f>
        <v>BM</v>
      </c>
      <c r="B1907" t="s">
        <v>3450</v>
      </c>
      <c r="C1907" s="53" t="s">
        <v>2767</v>
      </c>
      <c r="D1907" s="59" t="s">
        <v>3365</v>
      </c>
      <c r="E1907" s="59" t="s">
        <v>5323</v>
      </c>
      <c r="F1907" t="s">
        <v>3366</v>
      </c>
      <c r="G1907" t="s">
        <v>3365</v>
      </c>
      <c r="H1907" t="s">
        <v>3378</v>
      </c>
      <c r="I1907" s="52">
        <v>45413</v>
      </c>
      <c r="J1907" t="s">
        <v>2457</v>
      </c>
      <c r="K1907">
        <v>65</v>
      </c>
      <c r="L1907" s="73">
        <v>69.930091369315903</v>
      </c>
      <c r="M1907">
        <v>65</v>
      </c>
      <c r="N1907">
        <v>1</v>
      </c>
      <c r="O1907" s="73">
        <v>74.318062472307901</v>
      </c>
      <c r="P1907">
        <v>65</v>
      </c>
      <c r="Q1907">
        <v>1</v>
      </c>
      <c r="R1907">
        <v>65</v>
      </c>
      <c r="S1907">
        <v>0.999999999999999</v>
      </c>
      <c r="T1907">
        <v>25.799772201270699</v>
      </c>
      <c r="U1907">
        <v>0.30399095888003003</v>
      </c>
      <c r="V1907">
        <v>34</v>
      </c>
      <c r="W1907">
        <v>0</v>
      </c>
      <c r="X1907">
        <v>0</v>
      </c>
      <c r="Y1907">
        <v>65</v>
      </c>
      <c r="Z1907">
        <v>1</v>
      </c>
      <c r="AA1907">
        <v>2.8254489520754098</v>
      </c>
      <c r="AB1907">
        <v>60</v>
      </c>
      <c r="AC1907">
        <v>0.99338279898640602</v>
      </c>
      <c r="AD1907">
        <v>5</v>
      </c>
      <c r="AE1907">
        <v>6.6172010135935096E-3</v>
      </c>
      <c r="AF1907">
        <v>0</v>
      </c>
      <c r="AG1907">
        <v>2.3766E-16</v>
      </c>
      <c r="AH1907">
        <v>1.8178421550117798E-5</v>
      </c>
      <c r="AI1907">
        <v>1</v>
      </c>
      <c r="AJ1907" s="73">
        <v>65.104955409772998</v>
      </c>
      <c r="AK1907">
        <v>65</v>
      </c>
      <c r="AL1907">
        <v>1</v>
      </c>
      <c r="AM1907">
        <v>0</v>
      </c>
      <c r="AN1907">
        <v>0</v>
      </c>
      <c r="AO1907">
        <v>0</v>
      </c>
      <c r="AP1907">
        <v>0</v>
      </c>
      <c r="AQ1907">
        <v>65</v>
      </c>
      <c r="AR1907">
        <v>1</v>
      </c>
      <c r="AS1907">
        <v>0</v>
      </c>
      <c r="AT1907">
        <v>0</v>
      </c>
      <c r="AU1907">
        <v>0</v>
      </c>
      <c r="AV1907">
        <v>0</v>
      </c>
      <c r="AW1907">
        <v>65</v>
      </c>
      <c r="AX1907">
        <v>1</v>
      </c>
      <c r="AY1907" s="73">
        <v>66.652430555034996</v>
      </c>
      <c r="AZ1907">
        <v>65</v>
      </c>
      <c r="BA1907">
        <v>1</v>
      </c>
      <c r="BB1907">
        <v>65</v>
      </c>
      <c r="BC1907">
        <v>1</v>
      </c>
      <c r="BD1907">
        <v>0</v>
      </c>
      <c r="BE1907">
        <v>0</v>
      </c>
      <c r="BF1907">
        <v>69.930091369315903</v>
      </c>
      <c r="BG1907">
        <v>74.318062472307901</v>
      </c>
      <c r="BH1907">
        <v>66.652430555034996</v>
      </c>
      <c r="BI1907">
        <v>65.104955409772998</v>
      </c>
    </row>
    <row r="1908" spans="1:61" x14ac:dyDescent="0.25">
      <c r="A1908" s="10" t="str">
        <f>VLOOKUP(D1908,'Index-Relations'!E:F,2,FALSE)</f>
        <v>BM</v>
      </c>
      <c r="B1908" t="s">
        <v>3450</v>
      </c>
      <c r="C1908" s="53" t="s">
        <v>2768</v>
      </c>
      <c r="D1908" s="59" t="s">
        <v>3365</v>
      </c>
      <c r="E1908" s="59" t="s">
        <v>5324</v>
      </c>
      <c r="F1908" t="s">
        <v>3366</v>
      </c>
      <c r="G1908" t="s">
        <v>3365</v>
      </c>
      <c r="H1908" t="s">
        <v>3378</v>
      </c>
      <c r="I1908" s="52">
        <v>45383</v>
      </c>
      <c r="J1908" t="s">
        <v>2457</v>
      </c>
      <c r="K1908">
        <v>65</v>
      </c>
      <c r="L1908">
        <v>73.7752171435029</v>
      </c>
      <c r="M1908">
        <v>65</v>
      </c>
      <c r="N1908">
        <v>1</v>
      </c>
      <c r="O1908">
        <v>79.306340828568196</v>
      </c>
      <c r="P1908">
        <v>65</v>
      </c>
      <c r="Q1908">
        <v>1</v>
      </c>
      <c r="R1908">
        <v>65</v>
      </c>
      <c r="S1908">
        <v>1</v>
      </c>
      <c r="T1908">
        <v>25.473122511396401</v>
      </c>
      <c r="U1908">
        <v>0.306622300692377</v>
      </c>
      <c r="V1908">
        <v>34</v>
      </c>
      <c r="W1908">
        <v>0</v>
      </c>
      <c r="X1908">
        <v>0</v>
      </c>
      <c r="Y1908">
        <v>65</v>
      </c>
      <c r="Z1908">
        <v>1</v>
      </c>
      <c r="AA1908">
        <v>2.7076068423892301</v>
      </c>
      <c r="AB1908">
        <v>60</v>
      </c>
      <c r="AC1908">
        <v>0.99296613310734605</v>
      </c>
      <c r="AD1908">
        <v>5</v>
      </c>
      <c r="AE1908">
        <v>7.0338668926535801E-3</v>
      </c>
      <c r="AF1908">
        <v>0</v>
      </c>
      <c r="AG1908">
        <v>0</v>
      </c>
      <c r="AH1908">
        <v>1.8024645641085001E-5</v>
      </c>
      <c r="AI1908">
        <v>1</v>
      </c>
      <c r="AJ1908">
        <v>67.3596809245727</v>
      </c>
      <c r="AK1908">
        <v>65</v>
      </c>
      <c r="AL1908">
        <v>1</v>
      </c>
      <c r="AM1908">
        <v>0</v>
      </c>
      <c r="AN1908">
        <v>0</v>
      </c>
      <c r="AO1908">
        <v>0</v>
      </c>
      <c r="AP1908">
        <v>0</v>
      </c>
      <c r="AQ1908">
        <v>65</v>
      </c>
      <c r="AR1908">
        <v>1</v>
      </c>
      <c r="AS1908">
        <v>0</v>
      </c>
      <c r="AT1908">
        <v>0</v>
      </c>
      <c r="AU1908">
        <v>0</v>
      </c>
      <c r="AV1908">
        <v>0</v>
      </c>
      <c r="AW1908">
        <v>65</v>
      </c>
      <c r="AX1908">
        <v>0.999999999999999</v>
      </c>
      <c r="AY1908">
        <v>71.331263656783506</v>
      </c>
      <c r="AZ1908">
        <v>65</v>
      </c>
      <c r="BA1908">
        <v>1</v>
      </c>
      <c r="BB1908">
        <v>65</v>
      </c>
      <c r="BC1908">
        <v>1</v>
      </c>
      <c r="BD1908">
        <v>0</v>
      </c>
      <c r="BE1908">
        <v>0</v>
      </c>
      <c r="BF1908">
        <v>70.993245326552994</v>
      </c>
      <c r="BG1908">
        <v>74.668330593500997</v>
      </c>
      <c r="BH1908">
        <v>68.542454363420902</v>
      </c>
      <c r="BI1908">
        <v>65.434013639813898</v>
      </c>
    </row>
    <row r="1909" spans="1:61" x14ac:dyDescent="0.25">
      <c r="A1909" s="10" t="str">
        <f>VLOOKUP(D1909,'Index-Relations'!E:F,2,FALSE)</f>
        <v>BM</v>
      </c>
      <c r="B1909" t="s">
        <v>3450</v>
      </c>
      <c r="C1909" s="53" t="s">
        <v>2769</v>
      </c>
      <c r="D1909" s="59" t="s">
        <v>3365</v>
      </c>
      <c r="E1909" s="59" t="s">
        <v>5325</v>
      </c>
      <c r="F1909" t="s">
        <v>3366</v>
      </c>
      <c r="G1909" t="s">
        <v>3365</v>
      </c>
      <c r="H1909" t="s">
        <v>3378</v>
      </c>
      <c r="I1909" s="52">
        <v>45352</v>
      </c>
      <c r="J1909" t="s">
        <v>2457</v>
      </c>
      <c r="K1909">
        <v>64</v>
      </c>
      <c r="L1909">
        <v>73.115277903910496</v>
      </c>
      <c r="M1909">
        <v>64</v>
      </c>
      <c r="N1909">
        <v>1</v>
      </c>
      <c r="O1909">
        <v>77.963823601242098</v>
      </c>
      <c r="P1909">
        <v>64</v>
      </c>
      <c r="Q1909">
        <v>1</v>
      </c>
      <c r="R1909">
        <v>64</v>
      </c>
      <c r="S1909">
        <v>0.999999999999999</v>
      </c>
      <c r="T1909">
        <v>26.716214727570101</v>
      </c>
      <c r="U1909">
        <v>0.33200081435485401</v>
      </c>
      <c r="V1909">
        <v>31</v>
      </c>
      <c r="W1909">
        <v>0</v>
      </c>
      <c r="X1909">
        <v>0</v>
      </c>
      <c r="Y1909">
        <v>64</v>
      </c>
      <c r="Z1909">
        <v>1</v>
      </c>
      <c r="AA1909">
        <v>2.8599129788823601</v>
      </c>
      <c r="AB1909">
        <v>59</v>
      </c>
      <c r="AC1909">
        <v>0.99176677755458298</v>
      </c>
      <c r="AD1909">
        <v>5</v>
      </c>
      <c r="AE1909">
        <v>8.2332224454159803E-3</v>
      </c>
      <c r="AF1909">
        <v>0</v>
      </c>
      <c r="AG1909">
        <v>2.6194000000000002E-16</v>
      </c>
      <c r="AH1909">
        <v>2.0830937724182001E-5</v>
      </c>
      <c r="AI1909">
        <v>1</v>
      </c>
      <c r="AJ1909">
        <v>67.276899178094297</v>
      </c>
      <c r="AK1909">
        <v>64</v>
      </c>
      <c r="AL1909">
        <v>1</v>
      </c>
      <c r="AM1909">
        <v>0</v>
      </c>
      <c r="AN1909">
        <v>0</v>
      </c>
      <c r="AO1909">
        <v>0</v>
      </c>
      <c r="AP1909">
        <v>0</v>
      </c>
      <c r="AQ1909">
        <v>64</v>
      </c>
      <c r="AR1909">
        <v>1</v>
      </c>
      <c r="AS1909">
        <v>0</v>
      </c>
      <c r="AT1909">
        <v>0</v>
      </c>
      <c r="AU1909">
        <v>0</v>
      </c>
      <c r="AV1909">
        <v>0</v>
      </c>
      <c r="AW1909">
        <v>64</v>
      </c>
      <c r="AX1909">
        <v>1</v>
      </c>
      <c r="AY1909">
        <v>70.877996855551004</v>
      </c>
      <c r="AZ1909">
        <v>64</v>
      </c>
      <c r="BA1909">
        <v>1</v>
      </c>
      <c r="BB1909">
        <v>64</v>
      </c>
      <c r="BC1909">
        <v>1</v>
      </c>
      <c r="BD1909">
        <v>0</v>
      </c>
      <c r="BE1909">
        <v>0</v>
      </c>
      <c r="BF1909">
        <v>70.298725585552006</v>
      </c>
      <c r="BG1909">
        <v>73.521011186425</v>
      </c>
      <c r="BH1909">
        <v>67.979374437293998</v>
      </c>
      <c r="BI1909">
        <v>65.237816095626997</v>
      </c>
    </row>
    <row r="1910" spans="1:61" x14ac:dyDescent="0.25">
      <c r="A1910" s="10" t="str">
        <f>VLOOKUP(D1910,'Index-Relations'!E:F,2,FALSE)</f>
        <v>BM</v>
      </c>
      <c r="B1910" t="s">
        <v>3450</v>
      </c>
      <c r="C1910" s="53" t="s">
        <v>2770</v>
      </c>
      <c r="D1910" s="59" t="s">
        <v>3365</v>
      </c>
      <c r="E1910" s="59" t="s">
        <v>5326</v>
      </c>
      <c r="F1910" t="s">
        <v>3366</v>
      </c>
      <c r="G1910" t="s">
        <v>3365</v>
      </c>
      <c r="H1910" t="s">
        <v>3378</v>
      </c>
      <c r="I1910" s="52">
        <v>45323</v>
      </c>
      <c r="J1910" t="s">
        <v>2457</v>
      </c>
      <c r="K1910">
        <v>64</v>
      </c>
      <c r="L1910">
        <v>72.742755987090305</v>
      </c>
      <c r="M1910">
        <v>64</v>
      </c>
      <c r="N1910">
        <v>1</v>
      </c>
      <c r="O1910">
        <v>78.319596766938602</v>
      </c>
      <c r="P1910">
        <v>64</v>
      </c>
      <c r="Q1910">
        <v>1</v>
      </c>
      <c r="R1910">
        <v>64</v>
      </c>
      <c r="S1910">
        <v>1</v>
      </c>
      <c r="T1910">
        <v>27.580689716464999</v>
      </c>
      <c r="U1910">
        <v>0.32723391228403798</v>
      </c>
      <c r="V1910">
        <v>31</v>
      </c>
      <c r="W1910">
        <v>0</v>
      </c>
      <c r="X1910">
        <v>0</v>
      </c>
      <c r="Y1910">
        <v>64</v>
      </c>
      <c r="Z1910">
        <v>1</v>
      </c>
      <c r="AA1910">
        <v>3.02953986189672</v>
      </c>
      <c r="AB1910">
        <v>58</v>
      </c>
      <c r="AC1910">
        <v>0.98981945489190204</v>
      </c>
      <c r="AD1910">
        <v>6</v>
      </c>
      <c r="AE1910">
        <v>1.01805451080979E-2</v>
      </c>
      <c r="AF1910">
        <v>0</v>
      </c>
      <c r="AG1910">
        <v>0</v>
      </c>
      <c r="AH1910">
        <v>2.08543349376162E-5</v>
      </c>
      <c r="AI1910">
        <v>1</v>
      </c>
      <c r="AJ1910">
        <v>66.544916607410599</v>
      </c>
      <c r="AK1910">
        <v>64</v>
      </c>
      <c r="AL1910">
        <v>1</v>
      </c>
      <c r="AM1910">
        <v>0</v>
      </c>
      <c r="AN1910">
        <v>0</v>
      </c>
      <c r="AO1910">
        <v>0</v>
      </c>
      <c r="AP1910">
        <v>0</v>
      </c>
      <c r="AQ1910">
        <v>64</v>
      </c>
      <c r="AR1910">
        <v>1</v>
      </c>
      <c r="AS1910">
        <v>0</v>
      </c>
      <c r="AT1910">
        <v>0</v>
      </c>
      <c r="AU1910">
        <v>0</v>
      </c>
      <c r="AV1910">
        <v>0</v>
      </c>
      <c r="AW1910">
        <v>64</v>
      </c>
      <c r="AX1910">
        <v>1</v>
      </c>
      <c r="AY1910">
        <v>69.989258805923797</v>
      </c>
      <c r="AZ1910">
        <v>64</v>
      </c>
      <c r="BA1910">
        <v>1</v>
      </c>
      <c r="BB1910">
        <v>64</v>
      </c>
      <c r="BC1910">
        <v>1</v>
      </c>
      <c r="BD1910">
        <v>0</v>
      </c>
      <c r="BE1910">
        <v>0</v>
      </c>
      <c r="BF1910">
        <v>69.820783381186004</v>
      </c>
      <c r="BG1910">
        <v>73.745466767183004</v>
      </c>
      <c r="BH1910">
        <v>67.040959932262894</v>
      </c>
      <c r="BI1910">
        <v>64.567085105236004</v>
      </c>
    </row>
    <row r="1911" spans="1:61" x14ac:dyDescent="0.25">
      <c r="A1911" s="10" t="str">
        <f>VLOOKUP(D1911,'Index-Relations'!E:F,2,FALSE)</f>
        <v>ESG</v>
      </c>
      <c r="B1911" t="s">
        <v>3450</v>
      </c>
      <c r="C1911" s="53" t="s">
        <v>2760</v>
      </c>
      <c r="D1911" s="59" t="s">
        <v>2818</v>
      </c>
      <c r="E1911" s="59" t="s">
        <v>5327</v>
      </c>
      <c r="F1911" t="s">
        <v>693</v>
      </c>
      <c r="G1911" t="s">
        <v>692</v>
      </c>
      <c r="H1911" t="s">
        <v>694</v>
      </c>
      <c r="I1911" s="52">
        <v>45659</v>
      </c>
      <c r="J1911" t="s">
        <v>2457</v>
      </c>
      <c r="K1911">
        <v>493</v>
      </c>
      <c r="L1911" s="73">
        <v>56.576423124630999</v>
      </c>
      <c r="M1911">
        <v>490</v>
      </c>
      <c r="N1911">
        <v>0.99742628284857604</v>
      </c>
      <c r="O1911" s="73">
        <v>64.441417517645903</v>
      </c>
      <c r="P1911">
        <v>490</v>
      </c>
      <c r="Q1911">
        <v>0.99742628284857604</v>
      </c>
      <c r="R1911">
        <v>488</v>
      </c>
      <c r="S1911">
        <v>0.99584811792756001</v>
      </c>
      <c r="T1911">
        <v>32.328637649527401</v>
      </c>
      <c r="U1911">
        <v>0.59502466044732205</v>
      </c>
      <c r="V1911">
        <v>332</v>
      </c>
      <c r="W1911">
        <v>9.9862868376613095E-2</v>
      </c>
      <c r="X1911">
        <v>51</v>
      </c>
      <c r="Y1911">
        <v>489</v>
      </c>
      <c r="Z1911">
        <v>0.99659610396156295</v>
      </c>
      <c r="AA1911">
        <v>18.749440920092901</v>
      </c>
      <c r="AB1911">
        <v>426</v>
      </c>
      <c r="AC1911">
        <v>0.93521005945584301</v>
      </c>
      <c r="AD1911">
        <v>63</v>
      </c>
      <c r="AE1911">
        <v>6.1386044505720501E-2</v>
      </c>
      <c r="AF1911">
        <v>4</v>
      </c>
      <c r="AG1911">
        <v>3.40389603843636E-3</v>
      </c>
      <c r="AH1911">
        <v>4.7655975629095704E-3</v>
      </c>
      <c r="AI1911">
        <v>28</v>
      </c>
      <c r="AJ1911" s="73">
        <v>52.336963457395903</v>
      </c>
      <c r="AK1911">
        <v>490</v>
      </c>
      <c r="AL1911">
        <v>0.99742628284857604</v>
      </c>
      <c r="AM1911">
        <v>1.06635772217539E-2</v>
      </c>
      <c r="AN1911">
        <v>4</v>
      </c>
      <c r="AO1911">
        <v>6.9361703721707397E-3</v>
      </c>
      <c r="AP1911">
        <v>2</v>
      </c>
      <c r="AQ1911">
        <v>493</v>
      </c>
      <c r="AR1911">
        <v>0.999999999999999</v>
      </c>
      <c r="AS1911">
        <v>1.8948072801344199E-2</v>
      </c>
      <c r="AT1911">
        <v>11</v>
      </c>
      <c r="AU1911">
        <v>6.6426891962013098E-3</v>
      </c>
      <c r="AV1911">
        <v>3</v>
      </c>
      <c r="AW1911">
        <v>493</v>
      </c>
      <c r="AX1911">
        <v>1</v>
      </c>
      <c r="AY1911" s="73">
        <v>54.223393524883001</v>
      </c>
      <c r="AZ1911">
        <v>490</v>
      </c>
      <c r="BA1911">
        <v>0.99742628284857604</v>
      </c>
      <c r="BB1911">
        <v>471</v>
      </c>
      <c r="BC1911">
        <v>0.84586999993672796</v>
      </c>
      <c r="BD1911">
        <v>20</v>
      </c>
      <c r="BE1911">
        <v>0.14719382969110001</v>
      </c>
      <c r="BF1911">
        <v>56.576423124630999</v>
      </c>
      <c r="BG1911">
        <v>64.441417517645903</v>
      </c>
      <c r="BH1911">
        <v>54.223393524883001</v>
      </c>
      <c r="BI1911">
        <v>52.336963457395903</v>
      </c>
    </row>
    <row r="1912" spans="1:61" x14ac:dyDescent="0.25">
      <c r="A1912" s="10" t="str">
        <f>VLOOKUP(D1912,'Index-Relations'!E:F,2,FALSE)</f>
        <v>ESG</v>
      </c>
      <c r="B1912" t="s">
        <v>3450</v>
      </c>
      <c r="C1912" s="53" t="s">
        <v>2761</v>
      </c>
      <c r="D1912" s="59" t="s">
        <v>2818</v>
      </c>
      <c r="E1912" s="59" t="s">
        <v>5328</v>
      </c>
      <c r="F1912" t="s">
        <v>693</v>
      </c>
      <c r="G1912" t="s">
        <v>692</v>
      </c>
      <c r="H1912" t="s">
        <v>694</v>
      </c>
      <c r="I1912" s="52">
        <v>45628</v>
      </c>
      <c r="J1912" t="s">
        <v>2457</v>
      </c>
      <c r="K1912">
        <v>496</v>
      </c>
      <c r="L1912" s="73">
        <v>56.793998139269902</v>
      </c>
      <c r="M1912">
        <v>492</v>
      </c>
      <c r="N1912">
        <v>0.99732717394908899</v>
      </c>
      <c r="O1912" s="73">
        <v>64.426949050115894</v>
      </c>
      <c r="P1912">
        <v>492</v>
      </c>
      <c r="Q1912">
        <v>0.99732717394908899</v>
      </c>
      <c r="R1912">
        <v>490</v>
      </c>
      <c r="S1912">
        <v>0.99564471605709204</v>
      </c>
      <c r="T1912">
        <v>32.379213510473399</v>
      </c>
      <c r="U1912">
        <v>0.59620396616221605</v>
      </c>
      <c r="V1912">
        <v>334</v>
      </c>
      <c r="W1912">
        <v>9.8255302205366393E-2</v>
      </c>
      <c r="X1912">
        <v>51</v>
      </c>
      <c r="Y1912">
        <v>491</v>
      </c>
      <c r="Z1912">
        <v>0.99641790689802201</v>
      </c>
      <c r="AA1912">
        <v>17.9345989562804</v>
      </c>
      <c r="AB1912">
        <v>432</v>
      </c>
      <c r="AC1912">
        <v>0.93314178855991003</v>
      </c>
      <c r="AD1912">
        <v>59</v>
      </c>
      <c r="AE1912">
        <v>6.3276118338111795E-2</v>
      </c>
      <c r="AF1912">
        <v>5</v>
      </c>
      <c r="AG1912">
        <v>3.5820931019773499E-3</v>
      </c>
      <c r="AH1912">
        <v>4.8991791075189304E-3</v>
      </c>
      <c r="AI1912">
        <v>28</v>
      </c>
      <c r="AJ1912" s="73">
        <v>52.567670111203903</v>
      </c>
      <c r="AK1912">
        <v>492</v>
      </c>
      <c r="AL1912">
        <v>0.99732717394908899</v>
      </c>
      <c r="AM1912">
        <v>1.10990950897536E-2</v>
      </c>
      <c r="AN1912">
        <v>4</v>
      </c>
      <c r="AO1912">
        <v>7.1929795962986298E-3</v>
      </c>
      <c r="AP1912">
        <v>2</v>
      </c>
      <c r="AQ1912">
        <v>495</v>
      </c>
      <c r="AR1912">
        <v>0.99990016655103697</v>
      </c>
      <c r="AS1912">
        <v>1.9184350330805799E-2</v>
      </c>
      <c r="AT1912">
        <v>11</v>
      </c>
      <c r="AU1912">
        <v>7.1293267211777504E-3</v>
      </c>
      <c r="AV1912">
        <v>3</v>
      </c>
      <c r="AW1912">
        <v>495</v>
      </c>
      <c r="AX1912">
        <v>0.99990016655103797</v>
      </c>
      <c r="AY1912" s="73">
        <v>54.6570056129219</v>
      </c>
      <c r="AZ1912">
        <v>492</v>
      </c>
      <c r="BA1912">
        <v>0.99732717394908899</v>
      </c>
      <c r="BB1912">
        <v>473</v>
      </c>
      <c r="BC1912">
        <v>0.84974014532150599</v>
      </c>
      <c r="BD1912">
        <v>20</v>
      </c>
      <c r="BE1912">
        <v>0.14296704163323201</v>
      </c>
      <c r="BF1912">
        <v>56.793998139269902</v>
      </c>
      <c r="BG1912">
        <v>64.426949050115894</v>
      </c>
      <c r="BH1912">
        <v>54.6570056129219</v>
      </c>
      <c r="BI1912">
        <v>52.567670111203903</v>
      </c>
    </row>
    <row r="1913" spans="1:61" x14ac:dyDescent="0.25">
      <c r="A1913" s="10" t="str">
        <f>VLOOKUP(D1913,'Index-Relations'!E:F,2,FALSE)</f>
        <v>ESG</v>
      </c>
      <c r="B1913" t="s">
        <v>3450</v>
      </c>
      <c r="C1913" s="53" t="s">
        <v>2762</v>
      </c>
      <c r="D1913" s="59" t="s">
        <v>2818</v>
      </c>
      <c r="E1913" s="59" t="s">
        <v>5329</v>
      </c>
      <c r="F1913" t="s">
        <v>693</v>
      </c>
      <c r="G1913" t="s">
        <v>692</v>
      </c>
      <c r="H1913" t="s">
        <v>694</v>
      </c>
      <c r="I1913" s="52">
        <v>45597</v>
      </c>
      <c r="J1913" t="s">
        <v>2457</v>
      </c>
      <c r="K1913">
        <v>497</v>
      </c>
      <c r="L1913" s="73">
        <v>57.149605313921903</v>
      </c>
      <c r="M1913">
        <v>493</v>
      </c>
      <c r="N1913">
        <v>0.99736727613175602</v>
      </c>
      <c r="O1913" s="73">
        <v>64.638955640052998</v>
      </c>
      <c r="P1913">
        <v>493</v>
      </c>
      <c r="Q1913">
        <v>0.99736727613175602</v>
      </c>
      <c r="R1913">
        <v>491</v>
      </c>
      <c r="S1913">
        <v>0.99559358365703499</v>
      </c>
      <c r="T1913">
        <v>32.397280476183496</v>
      </c>
      <c r="U1913">
        <v>0.59799323624449696</v>
      </c>
      <c r="V1913">
        <v>335</v>
      </c>
      <c r="W1913">
        <v>9.8290305169636896E-2</v>
      </c>
      <c r="X1913">
        <v>52</v>
      </c>
      <c r="Y1913">
        <v>492</v>
      </c>
      <c r="Z1913">
        <v>0.99645173178348601</v>
      </c>
      <c r="AA1913">
        <v>18.9152103147761</v>
      </c>
      <c r="AB1913">
        <v>429</v>
      </c>
      <c r="AC1913">
        <v>0.93160923203766799</v>
      </c>
      <c r="AD1913">
        <v>63</v>
      </c>
      <c r="AE1913">
        <v>6.4842499745816504E-2</v>
      </c>
      <c r="AF1913">
        <v>5</v>
      </c>
      <c r="AG1913">
        <v>3.5482682165145301E-3</v>
      </c>
      <c r="AH1913">
        <v>5.1748064852509199E-3</v>
      </c>
      <c r="AI1913">
        <v>27</v>
      </c>
      <c r="AJ1913" s="73">
        <v>53.007391469148899</v>
      </c>
      <c r="AK1913">
        <v>493</v>
      </c>
      <c r="AL1913">
        <v>0.99736727613175602</v>
      </c>
      <c r="AM1913">
        <v>1.18563008890858E-2</v>
      </c>
      <c r="AN1913">
        <v>4</v>
      </c>
      <c r="AO1913">
        <v>7.6758885372517601E-3</v>
      </c>
      <c r="AP1913">
        <v>2</v>
      </c>
      <c r="AQ1913">
        <v>496</v>
      </c>
      <c r="AR1913">
        <v>0.99987106867862796</v>
      </c>
      <c r="AS1913">
        <v>2.0038005602232099E-2</v>
      </c>
      <c r="AT1913">
        <v>11</v>
      </c>
      <c r="AU1913">
        <v>7.3833504504300304E-3</v>
      </c>
      <c r="AV1913">
        <v>3</v>
      </c>
      <c r="AW1913">
        <v>496</v>
      </c>
      <c r="AX1913">
        <v>0.99987106867862796</v>
      </c>
      <c r="AY1913" s="73">
        <v>55.018643900663903</v>
      </c>
      <c r="AZ1913">
        <v>493</v>
      </c>
      <c r="BA1913">
        <v>0.99736727613175602</v>
      </c>
      <c r="BB1913">
        <v>472</v>
      </c>
      <c r="BC1913">
        <v>0.85001611852466796</v>
      </c>
      <c r="BD1913">
        <v>22</v>
      </c>
      <c r="BE1913">
        <v>0.14217906161670699</v>
      </c>
      <c r="BF1913">
        <v>57.149605313921903</v>
      </c>
      <c r="BG1913">
        <v>64.638955640052998</v>
      </c>
      <c r="BH1913">
        <v>55.018643900663903</v>
      </c>
      <c r="BI1913">
        <v>53.007391469148899</v>
      </c>
    </row>
    <row r="1914" spans="1:61" x14ac:dyDescent="0.25">
      <c r="A1914" s="10" t="str">
        <f>VLOOKUP(D1914,'Index-Relations'!E:F,2,FALSE)</f>
        <v>ESG</v>
      </c>
      <c r="B1914" t="s">
        <v>3450</v>
      </c>
      <c r="C1914" s="53" t="s">
        <v>2763</v>
      </c>
      <c r="D1914" s="59" t="s">
        <v>2818</v>
      </c>
      <c r="E1914" s="59" t="s">
        <v>5330</v>
      </c>
      <c r="F1914" t="s">
        <v>693</v>
      </c>
      <c r="G1914" t="s">
        <v>692</v>
      </c>
      <c r="H1914" t="s">
        <v>694</v>
      </c>
      <c r="I1914" s="52">
        <v>45566</v>
      </c>
      <c r="J1914" t="s">
        <v>2457</v>
      </c>
      <c r="K1914">
        <v>497</v>
      </c>
      <c r="L1914" s="73">
        <v>57.162811310985902</v>
      </c>
      <c r="M1914">
        <v>493</v>
      </c>
      <c r="N1914">
        <v>0.99763070812912902</v>
      </c>
      <c r="O1914" s="73">
        <v>64.722545055386007</v>
      </c>
      <c r="P1914">
        <v>493</v>
      </c>
      <c r="Q1914">
        <v>0.99763070812912902</v>
      </c>
      <c r="R1914">
        <v>491</v>
      </c>
      <c r="S1914">
        <v>0.995808090405498</v>
      </c>
      <c r="T1914">
        <v>32.708247538127303</v>
      </c>
      <c r="U1914">
        <v>0.59872839579371395</v>
      </c>
      <c r="V1914">
        <v>333</v>
      </c>
      <c r="W1914">
        <v>9.9967376605661601E-2</v>
      </c>
      <c r="X1914">
        <v>52</v>
      </c>
      <c r="Y1914">
        <v>492</v>
      </c>
      <c r="Z1914">
        <v>0.99671864664879395</v>
      </c>
      <c r="AA1914">
        <v>19.204504023143901</v>
      </c>
      <c r="AB1914">
        <v>442</v>
      </c>
      <c r="AC1914">
        <v>0.95283137513465899</v>
      </c>
      <c r="AD1914">
        <v>50</v>
      </c>
      <c r="AE1914">
        <v>4.3887271514135601E-2</v>
      </c>
      <c r="AF1914">
        <v>5</v>
      </c>
      <c r="AG1914">
        <v>3.28135335120459E-3</v>
      </c>
      <c r="AH1914">
        <v>4.7899486582759004E-3</v>
      </c>
      <c r="AI1914">
        <v>27</v>
      </c>
      <c r="AJ1914" s="73">
        <v>52.935285635677999</v>
      </c>
      <c r="AK1914">
        <v>493</v>
      </c>
      <c r="AL1914">
        <v>0.99763070812912902</v>
      </c>
      <c r="AM1914">
        <v>1.19252871499525E-2</v>
      </c>
      <c r="AN1914">
        <v>4</v>
      </c>
      <c r="AO1914">
        <v>7.8161757161295895E-3</v>
      </c>
      <c r="AP1914">
        <v>2</v>
      </c>
      <c r="AQ1914">
        <v>496</v>
      </c>
      <c r="AR1914">
        <v>0.99986192331918899</v>
      </c>
      <c r="AS1914">
        <v>2.0127095608526602E-2</v>
      </c>
      <c r="AT1914">
        <v>11</v>
      </c>
      <c r="AU1914">
        <v>6.7242365645742699E-3</v>
      </c>
      <c r="AV1914">
        <v>3</v>
      </c>
      <c r="AW1914">
        <v>496</v>
      </c>
      <c r="AX1914">
        <v>0.99986192331918899</v>
      </c>
      <c r="AY1914" s="73">
        <v>55.006823686193997</v>
      </c>
      <c r="AZ1914">
        <v>493</v>
      </c>
      <c r="BA1914">
        <v>0.99763070812912902</v>
      </c>
      <c r="BB1914">
        <v>472</v>
      </c>
      <c r="BC1914">
        <v>0.84950651087647999</v>
      </c>
      <c r="BD1914">
        <v>22</v>
      </c>
      <c r="BE1914">
        <v>0.14253923672657901</v>
      </c>
      <c r="BF1914">
        <v>57.162811310985902</v>
      </c>
      <c r="BG1914">
        <v>64.722545055386007</v>
      </c>
      <c r="BH1914">
        <v>55.006823686193997</v>
      </c>
      <c r="BI1914">
        <v>52.935285635677999</v>
      </c>
    </row>
    <row r="1915" spans="1:61" x14ac:dyDescent="0.25">
      <c r="A1915" s="10" t="str">
        <f>VLOOKUP(D1915,'Index-Relations'!E:F,2,FALSE)</f>
        <v>ESG</v>
      </c>
      <c r="B1915" t="s">
        <v>3450</v>
      </c>
      <c r="C1915" s="53" t="s">
        <v>2764</v>
      </c>
      <c r="D1915" s="59" t="s">
        <v>2818</v>
      </c>
      <c r="E1915" s="59" t="s">
        <v>5331</v>
      </c>
      <c r="F1915" t="s">
        <v>693</v>
      </c>
      <c r="G1915" t="s">
        <v>692</v>
      </c>
      <c r="H1915" t="s">
        <v>694</v>
      </c>
      <c r="I1915" s="52">
        <v>45538</v>
      </c>
      <c r="J1915" t="s">
        <v>2457</v>
      </c>
      <c r="K1915">
        <v>500</v>
      </c>
      <c r="L1915" s="73">
        <v>57.636261872734998</v>
      </c>
      <c r="M1915">
        <v>497</v>
      </c>
      <c r="N1915">
        <v>0.99806753841728002</v>
      </c>
      <c r="O1915" s="73">
        <v>64.718506178392005</v>
      </c>
      <c r="P1915">
        <v>497</v>
      </c>
      <c r="Q1915">
        <v>0.99806753841728002</v>
      </c>
      <c r="R1915">
        <v>495</v>
      </c>
      <c r="S1915">
        <v>0.99634762623652495</v>
      </c>
      <c r="T1915">
        <v>32.676337627666697</v>
      </c>
      <c r="U1915">
        <v>0.60725605591180298</v>
      </c>
      <c r="V1915">
        <v>337</v>
      </c>
      <c r="W1915">
        <v>0.104928823597118</v>
      </c>
      <c r="X1915">
        <v>52</v>
      </c>
      <c r="Y1915">
        <v>496</v>
      </c>
      <c r="Z1915">
        <v>0.99718589247449196</v>
      </c>
      <c r="AA1915">
        <v>19.026337413602601</v>
      </c>
      <c r="AB1915">
        <v>460</v>
      </c>
      <c r="AC1915">
        <v>0.96727946602410397</v>
      </c>
      <c r="AD1915">
        <v>49</v>
      </c>
      <c r="AE1915">
        <v>3.79142638753499E-2</v>
      </c>
      <c r="AF1915">
        <v>-9</v>
      </c>
      <c r="AG1915">
        <v>0</v>
      </c>
      <c r="AH1915">
        <v>4.3246623160421499E-3</v>
      </c>
      <c r="AI1915">
        <v>28</v>
      </c>
      <c r="AJ1915" s="73">
        <v>53.541396719345002</v>
      </c>
      <c r="AK1915">
        <v>497</v>
      </c>
      <c r="AL1915">
        <v>0.99806753841728002</v>
      </c>
      <c r="AM1915">
        <v>1.22637651431946E-2</v>
      </c>
      <c r="AN1915">
        <v>4</v>
      </c>
      <c r="AO1915">
        <v>7.9411598082126094E-3</v>
      </c>
      <c r="AP1915">
        <v>2</v>
      </c>
      <c r="AQ1915">
        <v>500</v>
      </c>
      <c r="AR1915">
        <v>1</v>
      </c>
      <c r="AS1915">
        <v>2.08719506625599E-2</v>
      </c>
      <c r="AT1915">
        <v>11</v>
      </c>
      <c r="AU1915">
        <v>7.0389856835701304E-3</v>
      </c>
      <c r="AV1915">
        <v>3</v>
      </c>
      <c r="AW1915">
        <v>500</v>
      </c>
      <c r="AX1915">
        <v>0.999999999999999</v>
      </c>
      <c r="AY1915" s="73">
        <v>55.569341589438899</v>
      </c>
      <c r="AZ1915">
        <v>497</v>
      </c>
      <c r="BA1915">
        <v>0.99806753841728002</v>
      </c>
      <c r="BB1915">
        <v>476</v>
      </c>
      <c r="BC1915">
        <v>0.85376458275171496</v>
      </c>
      <c r="BD1915">
        <v>22</v>
      </c>
      <c r="BE1915">
        <v>0.13829425744007101</v>
      </c>
      <c r="BF1915">
        <v>57.636261872734998</v>
      </c>
      <c r="BG1915">
        <v>64.718506178392005</v>
      </c>
      <c r="BH1915">
        <v>55.569341589438899</v>
      </c>
      <c r="BI1915">
        <v>53.541396719345002</v>
      </c>
    </row>
    <row r="1916" spans="1:61" x14ac:dyDescent="0.25">
      <c r="A1916" s="10" t="str">
        <f>VLOOKUP(D1916,'Index-Relations'!E:F,2,FALSE)</f>
        <v>ESG</v>
      </c>
      <c r="B1916" t="s">
        <v>3450</v>
      </c>
      <c r="C1916" s="53" t="s">
        <v>3350</v>
      </c>
      <c r="D1916" s="59" t="s">
        <v>2818</v>
      </c>
      <c r="E1916" s="59" t="s">
        <v>5332</v>
      </c>
      <c r="F1916" t="s">
        <v>693</v>
      </c>
      <c r="G1916" t="s">
        <v>692</v>
      </c>
      <c r="H1916" t="s">
        <v>694</v>
      </c>
      <c r="I1916" s="52">
        <v>45505</v>
      </c>
      <c r="J1916" t="s">
        <v>2457</v>
      </c>
      <c r="K1916">
        <v>500</v>
      </c>
      <c r="L1916" s="73">
        <v>57.923825637164903</v>
      </c>
      <c r="M1916">
        <v>497</v>
      </c>
      <c r="N1916">
        <v>0.99820857010400899</v>
      </c>
      <c r="O1916" s="73">
        <v>64.685068056398904</v>
      </c>
      <c r="P1916">
        <v>497</v>
      </c>
      <c r="Q1916">
        <v>0.99820857010400899</v>
      </c>
      <c r="R1916">
        <v>495</v>
      </c>
      <c r="S1916">
        <v>0.99659359178796003</v>
      </c>
      <c r="T1916">
        <v>32.662965884047601</v>
      </c>
      <c r="U1916">
        <v>0.61176218464509602</v>
      </c>
      <c r="V1916">
        <v>338</v>
      </c>
      <c r="W1916">
        <v>0.117663752238663</v>
      </c>
      <c r="X1916">
        <v>53</v>
      </c>
      <c r="Y1916">
        <v>496</v>
      </c>
      <c r="Z1916">
        <v>0.99744900546145698</v>
      </c>
      <c r="AA1916">
        <v>23.946639488749899</v>
      </c>
      <c r="AB1916">
        <v>454</v>
      </c>
      <c r="AC1916">
        <v>0.965971490299249</v>
      </c>
      <c r="AD1916">
        <v>42</v>
      </c>
      <c r="AE1916">
        <v>3.1477515162208501E-2</v>
      </c>
      <c r="AF1916">
        <v>4</v>
      </c>
      <c r="AG1916">
        <v>2.5509945385422598E-3</v>
      </c>
      <c r="AH1916">
        <v>4.1806550559081498E-3</v>
      </c>
      <c r="AI1916">
        <v>29</v>
      </c>
      <c r="AJ1916" s="73">
        <v>53.785662506146998</v>
      </c>
      <c r="AK1916">
        <v>497</v>
      </c>
      <c r="AL1916">
        <v>0.99820857010400899</v>
      </c>
      <c r="AM1916">
        <v>1.1948800605760901E-2</v>
      </c>
      <c r="AN1916">
        <v>4</v>
      </c>
      <c r="AO1916">
        <v>7.7413298116200497E-3</v>
      </c>
      <c r="AP1916">
        <v>2</v>
      </c>
      <c r="AQ1916">
        <v>499</v>
      </c>
      <c r="AR1916">
        <v>0.99890660661282504</v>
      </c>
      <c r="AS1916">
        <v>2.0867410770082601E-2</v>
      </c>
      <c r="AT1916">
        <v>11</v>
      </c>
      <c r="AU1916">
        <v>6.6712273438590897E-3</v>
      </c>
      <c r="AV1916">
        <v>3</v>
      </c>
      <c r="AW1916">
        <v>499</v>
      </c>
      <c r="AX1916">
        <v>0.99890660661282504</v>
      </c>
      <c r="AY1916" s="73">
        <v>56.051634150078897</v>
      </c>
      <c r="AZ1916">
        <v>497</v>
      </c>
      <c r="BA1916">
        <v>0.99820857010400899</v>
      </c>
      <c r="BB1916">
        <v>476</v>
      </c>
      <c r="BC1916">
        <v>0.85173984546564796</v>
      </c>
      <c r="BD1916">
        <v>21</v>
      </c>
      <c r="BE1916">
        <v>0.13942543133555599</v>
      </c>
      <c r="BF1916">
        <v>57.923825637164903</v>
      </c>
      <c r="BG1916">
        <v>64.685068056398904</v>
      </c>
      <c r="BH1916">
        <v>56.051634150078897</v>
      </c>
      <c r="BI1916">
        <v>53.785662506146998</v>
      </c>
    </row>
    <row r="1917" spans="1:61" x14ac:dyDescent="0.25">
      <c r="A1917" s="10" t="str">
        <f>VLOOKUP(D1917,'Index-Relations'!E:F,2,FALSE)</f>
        <v>ESG</v>
      </c>
      <c r="B1917" t="s">
        <v>3450</v>
      </c>
      <c r="C1917" s="53" t="s">
        <v>2765</v>
      </c>
      <c r="D1917" s="59" t="s">
        <v>2818</v>
      </c>
      <c r="E1917" s="59" t="s">
        <v>5333</v>
      </c>
      <c r="F1917" t="s">
        <v>693</v>
      </c>
      <c r="G1917" t="s">
        <v>692</v>
      </c>
      <c r="H1917" t="s">
        <v>694</v>
      </c>
      <c r="I1917" s="52">
        <v>45474</v>
      </c>
      <c r="J1917" t="s">
        <v>2457</v>
      </c>
      <c r="K1917">
        <v>500</v>
      </c>
      <c r="L1917" s="73">
        <v>58.535130398119001</v>
      </c>
      <c r="M1917">
        <v>497</v>
      </c>
      <c r="N1917">
        <v>0.99829608789303903</v>
      </c>
      <c r="O1917" s="73">
        <v>65.005004072925004</v>
      </c>
      <c r="P1917">
        <v>497</v>
      </c>
      <c r="Q1917">
        <v>0.99829608789303903</v>
      </c>
      <c r="R1917">
        <v>495</v>
      </c>
      <c r="S1917">
        <v>0.99673791989781801</v>
      </c>
      <c r="T1917">
        <v>32.290404793089301</v>
      </c>
      <c r="U1917">
        <v>0.62031791601136799</v>
      </c>
      <c r="V1917">
        <v>335</v>
      </c>
      <c r="W1917">
        <v>0.11671281648182601</v>
      </c>
      <c r="X1917">
        <v>53</v>
      </c>
      <c r="Y1917">
        <v>494</v>
      </c>
      <c r="Z1917">
        <v>0.99526830398680999</v>
      </c>
      <c r="AA1917">
        <v>19.120515218887501</v>
      </c>
      <c r="AB1917">
        <v>448</v>
      </c>
      <c r="AC1917">
        <v>0.95796389588924402</v>
      </c>
      <c r="AD1917">
        <v>46</v>
      </c>
      <c r="AE1917">
        <v>3.7304408097564898E-2</v>
      </c>
      <c r="AF1917">
        <v>6</v>
      </c>
      <c r="AG1917">
        <v>4.7316960131902203E-3</v>
      </c>
      <c r="AH1917">
        <v>2.7860757302190699E-3</v>
      </c>
      <c r="AI1917">
        <v>28</v>
      </c>
      <c r="AJ1917" s="73">
        <v>54.299390468188903</v>
      </c>
      <c r="AK1917">
        <v>497</v>
      </c>
      <c r="AL1917">
        <v>0.99829608789303903</v>
      </c>
      <c r="AM1917">
        <v>1.12290303943529E-2</v>
      </c>
      <c r="AN1917">
        <v>4</v>
      </c>
      <c r="AO1917">
        <v>6.74255060121741E-3</v>
      </c>
      <c r="AP1917">
        <v>2</v>
      </c>
      <c r="AQ1917">
        <v>499</v>
      </c>
      <c r="AR1917">
        <v>0.99893160840776996</v>
      </c>
      <c r="AS1917">
        <v>1.9725545906815599E-2</v>
      </c>
      <c r="AT1917">
        <v>11</v>
      </c>
      <c r="AU1917">
        <v>6.0710792330449497E-3</v>
      </c>
      <c r="AV1917">
        <v>3</v>
      </c>
      <c r="AW1917">
        <v>499</v>
      </c>
      <c r="AX1917">
        <v>0.99893160840777095</v>
      </c>
      <c r="AY1917" s="73">
        <v>56.892895242237898</v>
      </c>
      <c r="AZ1917">
        <v>497</v>
      </c>
      <c r="BA1917">
        <v>0.99829608789303903</v>
      </c>
      <c r="BB1917">
        <v>476</v>
      </c>
      <c r="BC1917">
        <v>0.85336675603844103</v>
      </c>
      <c r="BD1917">
        <v>21</v>
      </c>
      <c r="BE1917">
        <v>0.138822301768111</v>
      </c>
      <c r="BF1917">
        <v>58.535130398119001</v>
      </c>
      <c r="BG1917">
        <v>65.005004072925004</v>
      </c>
      <c r="BH1917">
        <v>56.892895242237898</v>
      </c>
      <c r="BI1917">
        <v>54.299390468188903</v>
      </c>
    </row>
    <row r="1918" spans="1:61" x14ac:dyDescent="0.25">
      <c r="A1918" s="10" t="str">
        <f>VLOOKUP(D1918,'Index-Relations'!E:F,2,FALSE)</f>
        <v>ESG</v>
      </c>
      <c r="B1918" t="s">
        <v>3450</v>
      </c>
      <c r="C1918" s="53" t="s">
        <v>2766</v>
      </c>
      <c r="D1918" s="59" t="s">
        <v>2818</v>
      </c>
      <c r="E1918" s="59" t="s">
        <v>5334</v>
      </c>
      <c r="F1918" t="s">
        <v>693</v>
      </c>
      <c r="G1918" t="s">
        <v>692</v>
      </c>
      <c r="H1918" t="s">
        <v>694</v>
      </c>
      <c r="I1918" s="52">
        <v>45446</v>
      </c>
      <c r="J1918" t="s">
        <v>2457</v>
      </c>
      <c r="K1918">
        <v>490</v>
      </c>
      <c r="L1918" s="73">
        <v>59.961129903020897</v>
      </c>
      <c r="M1918">
        <v>487</v>
      </c>
      <c r="N1918">
        <v>0.998492022800333</v>
      </c>
      <c r="O1918" s="73">
        <v>66.058547942793894</v>
      </c>
      <c r="P1918">
        <v>487</v>
      </c>
      <c r="Q1918">
        <v>0.998492022800333</v>
      </c>
      <c r="R1918">
        <v>485</v>
      </c>
      <c r="S1918">
        <v>0.99714502418942697</v>
      </c>
      <c r="T1918">
        <v>31.9141162430432</v>
      </c>
      <c r="U1918">
        <v>0.62472403428656997</v>
      </c>
      <c r="V1918">
        <v>326</v>
      </c>
      <c r="W1918">
        <v>0.12582302966094799</v>
      </c>
      <c r="X1918">
        <v>52</v>
      </c>
      <c r="Y1918">
        <v>484</v>
      </c>
      <c r="Z1918">
        <v>0.99556407677476699</v>
      </c>
      <c r="AA1918">
        <v>20.408951980288101</v>
      </c>
      <c r="AB1918">
        <v>441</v>
      </c>
      <c r="AC1918">
        <v>0.96078498463066597</v>
      </c>
      <c r="AD1918">
        <v>43</v>
      </c>
      <c r="AE1918">
        <v>3.47790921441E-2</v>
      </c>
      <c r="AF1918">
        <v>6</v>
      </c>
      <c r="AG1918">
        <v>4.4359232252332804E-3</v>
      </c>
      <c r="AH1918">
        <v>2.6208311749008101E-3</v>
      </c>
      <c r="AI1918">
        <v>26</v>
      </c>
      <c r="AJ1918" s="73">
        <v>56.042675393598003</v>
      </c>
      <c r="AK1918">
        <v>487</v>
      </c>
      <c r="AL1918">
        <v>0.998492022800333</v>
      </c>
      <c r="AM1918">
        <v>1.2077490918953399E-2</v>
      </c>
      <c r="AN1918">
        <v>4</v>
      </c>
      <c r="AO1918">
        <v>8.3108318116864501E-3</v>
      </c>
      <c r="AP1918">
        <v>2</v>
      </c>
      <c r="AQ1918">
        <v>489</v>
      </c>
      <c r="AR1918">
        <v>0.99868565250527197</v>
      </c>
      <c r="AS1918">
        <v>2.1890822552648102E-2</v>
      </c>
      <c r="AT1918">
        <v>11</v>
      </c>
      <c r="AU1918">
        <v>7.2503703583898602E-3</v>
      </c>
      <c r="AV1918">
        <v>3</v>
      </c>
      <c r="AW1918">
        <v>489</v>
      </c>
      <c r="AX1918">
        <v>0.99868565250527197</v>
      </c>
      <c r="AY1918" s="73">
        <v>58.2681096208699</v>
      </c>
      <c r="AZ1918">
        <v>487</v>
      </c>
      <c r="BA1918">
        <v>0.998492022800333</v>
      </c>
      <c r="BB1918">
        <v>468</v>
      </c>
      <c r="BC1918">
        <v>0.86593872076677703</v>
      </c>
      <c r="BD1918">
        <v>19</v>
      </c>
      <c r="BE1918">
        <v>0.124436099926808</v>
      </c>
      <c r="BF1918">
        <v>59.961129903020897</v>
      </c>
      <c r="BG1918">
        <v>66.058547942793894</v>
      </c>
      <c r="BH1918">
        <v>58.2681096208699</v>
      </c>
      <c r="BI1918">
        <v>56.042675393598003</v>
      </c>
    </row>
    <row r="1919" spans="1:61" x14ac:dyDescent="0.25">
      <c r="A1919" s="10" t="str">
        <f>VLOOKUP(D1919,'Index-Relations'!E:F,2,FALSE)</f>
        <v>ESG</v>
      </c>
      <c r="B1919" t="s">
        <v>3450</v>
      </c>
      <c r="C1919" s="53" t="s">
        <v>2767</v>
      </c>
      <c r="D1919" s="59" t="s">
        <v>2818</v>
      </c>
      <c r="E1919" s="59" t="s">
        <v>5335</v>
      </c>
      <c r="F1919" t="s">
        <v>693</v>
      </c>
      <c r="G1919" t="s">
        <v>692</v>
      </c>
      <c r="H1919" t="s">
        <v>694</v>
      </c>
      <c r="I1919" s="52">
        <v>45413</v>
      </c>
      <c r="J1919" t="s">
        <v>2457</v>
      </c>
      <c r="K1919">
        <v>491</v>
      </c>
      <c r="L1919" s="73">
        <v>60.045433744017998</v>
      </c>
      <c r="M1919">
        <v>488</v>
      </c>
      <c r="N1919">
        <v>0.99860015420772097</v>
      </c>
      <c r="O1919" s="73">
        <v>66.277044299620002</v>
      </c>
      <c r="P1919">
        <v>488</v>
      </c>
      <c r="Q1919">
        <v>0.99860015420772097</v>
      </c>
      <c r="R1919">
        <v>486</v>
      </c>
      <c r="S1919">
        <v>0.99722671511514405</v>
      </c>
      <c r="T1919">
        <v>32.182000023781796</v>
      </c>
      <c r="U1919">
        <v>0.62227387854376603</v>
      </c>
      <c r="V1919">
        <v>327</v>
      </c>
      <c r="W1919">
        <v>0.119964344095457</v>
      </c>
      <c r="X1919">
        <v>53</v>
      </c>
      <c r="Y1919">
        <v>485</v>
      </c>
      <c r="Z1919">
        <v>0.99581341573640403</v>
      </c>
      <c r="AA1919">
        <v>20.4695447102774</v>
      </c>
      <c r="AB1919">
        <v>442</v>
      </c>
      <c r="AC1919">
        <v>0.96125552386679003</v>
      </c>
      <c r="AD1919">
        <v>43</v>
      </c>
      <c r="AE1919">
        <v>3.4557891869614402E-2</v>
      </c>
      <c r="AF1919">
        <v>6</v>
      </c>
      <c r="AG1919">
        <v>4.1865842635952196E-3</v>
      </c>
      <c r="AH1919">
        <v>2.5263593686800502E-3</v>
      </c>
      <c r="AI1919">
        <v>26</v>
      </c>
      <c r="AJ1919" s="73">
        <v>55.766158928850999</v>
      </c>
      <c r="AK1919">
        <v>488</v>
      </c>
      <c r="AL1919">
        <v>0.99860015420772097</v>
      </c>
      <c r="AM1919">
        <v>1.22345088412862E-2</v>
      </c>
      <c r="AN1919">
        <v>4</v>
      </c>
      <c r="AO1919">
        <v>1.38068459367369E-2</v>
      </c>
      <c r="AP1919">
        <v>3</v>
      </c>
      <c r="AQ1919">
        <v>488</v>
      </c>
      <c r="AR1919">
        <v>0.99864773605625301</v>
      </c>
      <c r="AS1919">
        <v>2.2173731608116799E-2</v>
      </c>
      <c r="AT1919">
        <v>11</v>
      </c>
      <c r="AU1919">
        <v>6.7507725253164504E-3</v>
      </c>
      <c r="AV1919">
        <v>2</v>
      </c>
      <c r="AW1919">
        <v>489</v>
      </c>
      <c r="AX1919">
        <v>0.99873989991171297</v>
      </c>
      <c r="AY1919" s="73">
        <v>58.549520783168902</v>
      </c>
      <c r="AZ1919">
        <v>488</v>
      </c>
      <c r="BA1919">
        <v>0.99860015420772097</v>
      </c>
      <c r="BB1919">
        <v>468</v>
      </c>
      <c r="BC1919">
        <v>0.87500740299804802</v>
      </c>
      <c r="BD1919">
        <v>17</v>
      </c>
      <c r="BE1919">
        <v>0.109833487121467</v>
      </c>
      <c r="BF1919">
        <v>60.045433744017998</v>
      </c>
      <c r="BG1919">
        <v>66.277044299620002</v>
      </c>
      <c r="BH1919">
        <v>58.549520783168902</v>
      </c>
      <c r="BI1919">
        <v>55.766158928850999</v>
      </c>
    </row>
    <row r="1920" spans="1:61" x14ac:dyDescent="0.25">
      <c r="A1920" s="10" t="str">
        <f>VLOOKUP(D1920,'Index-Relations'!E:F,2,FALSE)</f>
        <v>ESG</v>
      </c>
      <c r="B1920" t="s">
        <v>3450</v>
      </c>
      <c r="C1920" s="53" t="s">
        <v>2768</v>
      </c>
      <c r="D1920" s="59" t="s">
        <v>2818</v>
      </c>
      <c r="E1920" s="59" t="s">
        <v>5336</v>
      </c>
      <c r="F1920" t="s">
        <v>693</v>
      </c>
      <c r="G1920" t="s">
        <v>692</v>
      </c>
      <c r="H1920" t="s">
        <v>694</v>
      </c>
      <c r="I1920" s="52">
        <v>45383</v>
      </c>
      <c r="J1920" t="s">
        <v>2457</v>
      </c>
      <c r="K1920">
        <v>492</v>
      </c>
      <c r="L1920">
        <v>63.994553269489003</v>
      </c>
      <c r="M1920">
        <v>490</v>
      </c>
      <c r="N1920">
        <v>0.99987315909788899</v>
      </c>
      <c r="O1920">
        <v>71.036814122092096</v>
      </c>
      <c r="P1920">
        <v>490</v>
      </c>
      <c r="Q1920">
        <v>0.99987315909788899</v>
      </c>
      <c r="R1920">
        <v>488</v>
      </c>
      <c r="S1920">
        <v>0.99833929380944897</v>
      </c>
      <c r="T1920">
        <v>31.993140744597898</v>
      </c>
      <c r="U1920">
        <v>0.62231979824482397</v>
      </c>
      <c r="V1920">
        <v>329</v>
      </c>
      <c r="W1920">
        <v>0.119254131610708</v>
      </c>
      <c r="X1920">
        <v>53</v>
      </c>
      <c r="Y1920">
        <v>487</v>
      </c>
      <c r="Z1920">
        <v>0.99699181852604801</v>
      </c>
      <c r="AA1920">
        <v>19.678373228376</v>
      </c>
      <c r="AB1920">
        <v>444</v>
      </c>
      <c r="AC1920">
        <v>0.96175689656388896</v>
      </c>
      <c r="AD1920">
        <v>43</v>
      </c>
      <c r="AE1920">
        <v>3.52349219621595E-2</v>
      </c>
      <c r="AF1920">
        <v>5</v>
      </c>
      <c r="AG1920">
        <v>3.00818147395062E-3</v>
      </c>
      <c r="AH1920">
        <v>2.4584453155164698E-3</v>
      </c>
      <c r="AI1920">
        <v>26</v>
      </c>
      <c r="AJ1920">
        <v>58.1416004532391</v>
      </c>
      <c r="AK1920">
        <v>490</v>
      </c>
      <c r="AL1920">
        <v>0.99987315909788899</v>
      </c>
      <c r="AM1920">
        <v>1.2681757057699999E-2</v>
      </c>
      <c r="AN1920">
        <v>4</v>
      </c>
      <c r="AO1920">
        <v>1.28644622238972E-2</v>
      </c>
      <c r="AP1920">
        <v>3</v>
      </c>
      <c r="AQ1920">
        <v>490</v>
      </c>
      <c r="AR1920">
        <v>0.99991095036478495</v>
      </c>
      <c r="AS1920">
        <v>2.16616112586521E-2</v>
      </c>
      <c r="AT1920">
        <v>11</v>
      </c>
      <c r="AU1920">
        <v>6.3120244806275302E-3</v>
      </c>
      <c r="AV1920">
        <v>2</v>
      </c>
      <c r="AW1920">
        <v>491</v>
      </c>
      <c r="AX1920">
        <v>0.999999999999999</v>
      </c>
      <c r="AY1920">
        <v>62.701005161710398</v>
      </c>
      <c r="AZ1920">
        <v>490</v>
      </c>
      <c r="BA1920">
        <v>0.99987315909788899</v>
      </c>
      <c r="BB1920">
        <v>470</v>
      </c>
      <c r="BC1920">
        <v>0.87633123000899105</v>
      </c>
      <c r="BD1920">
        <v>17</v>
      </c>
      <c r="BE1920">
        <v>0.110715258131896</v>
      </c>
      <c r="BF1920">
        <v>60.694733764189998</v>
      </c>
      <c r="BG1920">
        <v>66.606543078547901</v>
      </c>
      <c r="BH1920">
        <v>59.821976459806002</v>
      </c>
      <c r="BI1920">
        <v>55.827605788851997</v>
      </c>
    </row>
    <row r="1921" spans="1:61" x14ac:dyDescent="0.25">
      <c r="A1921" s="10" t="str">
        <f>VLOOKUP(D1921,'Index-Relations'!E:F,2,FALSE)</f>
        <v>ESG</v>
      </c>
      <c r="B1921" t="s">
        <v>3450</v>
      </c>
      <c r="C1921" s="53" t="s">
        <v>2769</v>
      </c>
      <c r="D1921" s="59" t="s">
        <v>2818</v>
      </c>
      <c r="E1921" s="59" t="s">
        <v>5337</v>
      </c>
      <c r="F1921" t="s">
        <v>693</v>
      </c>
      <c r="G1921" t="s">
        <v>692</v>
      </c>
      <c r="H1921" t="s">
        <v>694</v>
      </c>
      <c r="I1921" s="52">
        <v>45352</v>
      </c>
      <c r="J1921" t="s">
        <v>2457</v>
      </c>
      <c r="K1921">
        <v>493</v>
      </c>
      <c r="L1921">
        <v>64.613285609579506</v>
      </c>
      <c r="M1921">
        <v>490</v>
      </c>
      <c r="N1921">
        <v>0.99838353982499395</v>
      </c>
      <c r="O1921">
        <v>71.599755106788294</v>
      </c>
      <c r="P1921">
        <v>490</v>
      </c>
      <c r="Q1921">
        <v>0.99838353982499395</v>
      </c>
      <c r="R1921">
        <v>490</v>
      </c>
      <c r="S1921">
        <v>0.99838353982499395</v>
      </c>
      <c r="T1921">
        <v>32.071486687367504</v>
      </c>
      <c r="U1921">
        <v>0.60610430597377596</v>
      </c>
      <c r="V1921">
        <v>326</v>
      </c>
      <c r="W1921">
        <v>0.108893083790826</v>
      </c>
      <c r="X1921">
        <v>52</v>
      </c>
      <c r="Y1921">
        <v>489</v>
      </c>
      <c r="Z1921">
        <v>0.99711788045333105</v>
      </c>
      <c r="AA1921">
        <v>19.760802915319399</v>
      </c>
      <c r="AB1921">
        <v>445</v>
      </c>
      <c r="AC1921">
        <v>0.96173735427767004</v>
      </c>
      <c r="AD1921">
        <v>44</v>
      </c>
      <c r="AE1921">
        <v>3.53805261756618E-2</v>
      </c>
      <c r="AF1921">
        <v>4</v>
      </c>
      <c r="AG1921">
        <v>2.8821195466680301E-3</v>
      </c>
      <c r="AH1921">
        <v>9.8540985167745406E-4</v>
      </c>
      <c r="AI1921">
        <v>23</v>
      </c>
      <c r="AJ1921">
        <v>59.172773179388003</v>
      </c>
      <c r="AK1921">
        <v>490</v>
      </c>
      <c r="AL1921">
        <v>0.99838353982499395</v>
      </c>
      <c r="AM1921">
        <v>1.3126363876089E-2</v>
      </c>
      <c r="AN1921">
        <v>4</v>
      </c>
      <c r="AO1921">
        <v>1.24733791934906E-2</v>
      </c>
      <c r="AP1921">
        <v>3</v>
      </c>
      <c r="AQ1921">
        <v>493</v>
      </c>
      <c r="AR1921">
        <v>1</v>
      </c>
      <c r="AS1921">
        <v>2.1599017383208501E-2</v>
      </c>
      <c r="AT1921">
        <v>11</v>
      </c>
      <c r="AU1921">
        <v>6.2935734516676497E-3</v>
      </c>
      <c r="AV1921">
        <v>2</v>
      </c>
      <c r="AW1921">
        <v>493</v>
      </c>
      <c r="AX1921">
        <v>1</v>
      </c>
      <c r="AY1921">
        <v>62.718865161691497</v>
      </c>
      <c r="AZ1921">
        <v>490</v>
      </c>
      <c r="BA1921">
        <v>0.99838353982499395</v>
      </c>
      <c r="BB1921">
        <v>473</v>
      </c>
      <c r="BC1921">
        <v>0.87356583620529604</v>
      </c>
      <c r="BD1921">
        <v>17</v>
      </c>
      <c r="BE1921">
        <v>0.11396078460121201</v>
      </c>
      <c r="BF1921">
        <v>61.229025122468997</v>
      </c>
      <c r="BG1921">
        <v>67.082969734985994</v>
      </c>
      <c r="BH1921">
        <v>59.8152419836739</v>
      </c>
      <c r="BI1921">
        <v>56.752580290780003</v>
      </c>
    </row>
    <row r="1922" spans="1:61" x14ac:dyDescent="0.25">
      <c r="A1922" s="10" t="str">
        <f>VLOOKUP(D1922,'Index-Relations'!E:F,2,FALSE)</f>
        <v>ESG</v>
      </c>
      <c r="B1922" t="s">
        <v>3450</v>
      </c>
      <c r="C1922" s="53" t="s">
        <v>2770</v>
      </c>
      <c r="D1922" s="59" t="s">
        <v>2818</v>
      </c>
      <c r="E1922" s="59" t="s">
        <v>5338</v>
      </c>
      <c r="F1922" t="s">
        <v>693</v>
      </c>
      <c r="G1922" t="s">
        <v>692</v>
      </c>
      <c r="H1922" t="s">
        <v>694</v>
      </c>
      <c r="I1922" s="52">
        <v>45323</v>
      </c>
      <c r="J1922" t="s">
        <v>2457</v>
      </c>
      <c r="K1922">
        <v>493</v>
      </c>
      <c r="L1922">
        <v>65.407339078980996</v>
      </c>
      <c r="M1922">
        <v>490</v>
      </c>
      <c r="N1922">
        <v>0.99840949513949395</v>
      </c>
      <c r="O1922">
        <v>72.064926108663897</v>
      </c>
      <c r="P1922">
        <v>490</v>
      </c>
      <c r="Q1922">
        <v>0.99840949513949395</v>
      </c>
      <c r="R1922">
        <v>490</v>
      </c>
      <c r="S1922">
        <v>0.99840949513949395</v>
      </c>
      <c r="T1922">
        <v>32.332793959292999</v>
      </c>
      <c r="U1922">
        <v>0.59597919322833304</v>
      </c>
      <c r="V1922">
        <v>325</v>
      </c>
      <c r="W1922">
        <v>0.106180542500211</v>
      </c>
      <c r="X1922">
        <v>51</v>
      </c>
      <c r="Y1922">
        <v>489</v>
      </c>
      <c r="Z1922">
        <v>0.99745150750865597</v>
      </c>
      <c r="AA1922">
        <v>20.357767044577798</v>
      </c>
      <c r="AB1922">
        <v>442</v>
      </c>
      <c r="AC1922">
        <v>0.95648309824785405</v>
      </c>
      <c r="AD1922">
        <v>47</v>
      </c>
      <c r="AE1922">
        <v>4.0968409260800399E-2</v>
      </c>
      <c r="AF1922">
        <v>4</v>
      </c>
      <c r="AG1922">
        <v>2.5484924913445799E-3</v>
      </c>
      <c r="AH1922">
        <v>9.7274975462112001E-4</v>
      </c>
      <c r="AI1922">
        <v>22</v>
      </c>
      <c r="AJ1922">
        <v>60.126136527894403</v>
      </c>
      <c r="AK1922">
        <v>490</v>
      </c>
      <c r="AL1922">
        <v>0.99840949513949395</v>
      </c>
      <c r="AM1922">
        <v>1.3460355090565101E-2</v>
      </c>
      <c r="AN1922">
        <v>4</v>
      </c>
      <c r="AO1922">
        <v>1.2601985401727699E-2</v>
      </c>
      <c r="AP1922">
        <v>3</v>
      </c>
      <c r="AQ1922">
        <v>493</v>
      </c>
      <c r="AR1922">
        <v>0.999999999999999</v>
      </c>
      <c r="AS1922">
        <v>2.2531795658570601E-2</v>
      </c>
      <c r="AT1922">
        <v>11</v>
      </c>
      <c r="AU1922">
        <v>6.5809426541726598E-3</v>
      </c>
      <c r="AV1922">
        <v>2</v>
      </c>
      <c r="AW1922">
        <v>493</v>
      </c>
      <c r="AX1922">
        <v>1</v>
      </c>
      <c r="AY1922">
        <v>63.2445546711999</v>
      </c>
      <c r="AZ1922">
        <v>490</v>
      </c>
      <c r="BA1922">
        <v>0.99840949513949395</v>
      </c>
      <c r="BB1922">
        <v>471</v>
      </c>
      <c r="BC1922">
        <v>0.87792963596683304</v>
      </c>
      <c r="BD1922">
        <v>19</v>
      </c>
      <c r="BE1922">
        <v>0.109468378631438</v>
      </c>
      <c r="BF1922">
        <v>61.9421012887899</v>
      </c>
      <c r="BG1922">
        <v>67.436051178551907</v>
      </c>
      <c r="BH1922">
        <v>60.206440749743997</v>
      </c>
      <c r="BI1922">
        <v>57.530064451286002</v>
      </c>
    </row>
    <row r="1923" spans="1:61" x14ac:dyDescent="0.25">
      <c r="A1923" s="10" t="str">
        <f>VLOOKUP(D1923,'Index-Relations'!E:F,2,FALSE)</f>
        <v>ESG</v>
      </c>
      <c r="B1923" t="s">
        <v>3450</v>
      </c>
      <c r="C1923" s="53" t="s">
        <v>2760</v>
      </c>
      <c r="D1923" s="59" t="s">
        <v>3261</v>
      </c>
      <c r="E1923" s="59" t="s">
        <v>5339</v>
      </c>
      <c r="F1923" t="s">
        <v>697</v>
      </c>
      <c r="G1923" t="s">
        <v>696</v>
      </c>
      <c r="H1923" t="s">
        <v>698</v>
      </c>
      <c r="I1923" s="52">
        <v>45659</v>
      </c>
      <c r="J1923" t="s">
        <v>2457</v>
      </c>
      <c r="K1923">
        <v>304</v>
      </c>
      <c r="L1923" s="73">
        <v>55.965622930119999</v>
      </c>
      <c r="M1923">
        <v>302</v>
      </c>
      <c r="N1923">
        <v>0.99735222937651502</v>
      </c>
      <c r="O1923" s="73">
        <v>63.614076478237898</v>
      </c>
      <c r="P1923">
        <v>302</v>
      </c>
      <c r="Q1923">
        <v>0.99735222937651502</v>
      </c>
      <c r="R1923">
        <v>300</v>
      </c>
      <c r="S1923">
        <v>0.99582604421985799</v>
      </c>
      <c r="T1923">
        <v>31.0975958535711</v>
      </c>
      <c r="U1923">
        <v>0.597593375126933</v>
      </c>
      <c r="V1923">
        <v>173</v>
      </c>
      <c r="W1923">
        <v>8.1853965571960105E-2</v>
      </c>
      <c r="X1923">
        <v>25</v>
      </c>
      <c r="Y1923">
        <v>301</v>
      </c>
      <c r="Z1923">
        <v>0.99626528957883398</v>
      </c>
      <c r="AA1923">
        <v>13.3325083036167</v>
      </c>
      <c r="AB1923">
        <v>260</v>
      </c>
      <c r="AC1923">
        <v>0.92620430074173499</v>
      </c>
      <c r="AD1923">
        <v>41</v>
      </c>
      <c r="AE1923">
        <v>7.0060988837098603E-2</v>
      </c>
      <c r="AF1923">
        <v>3</v>
      </c>
      <c r="AG1923">
        <v>3.7347104211658401E-3</v>
      </c>
      <c r="AH1923">
        <v>4.4120892379588498E-3</v>
      </c>
      <c r="AI1923">
        <v>10</v>
      </c>
      <c r="AJ1923" s="73">
        <v>51.691410020580904</v>
      </c>
      <c r="AK1923">
        <v>302</v>
      </c>
      <c r="AL1923">
        <v>0.99735222937651502</v>
      </c>
      <c r="AM1923">
        <v>9.6132016022534694E-3</v>
      </c>
      <c r="AN1923">
        <v>1</v>
      </c>
      <c r="AO1923">
        <v>6.8891843665515101E-3</v>
      </c>
      <c r="AP1923">
        <v>2</v>
      </c>
      <c r="AQ1923">
        <v>304</v>
      </c>
      <c r="AR1923">
        <v>1</v>
      </c>
      <c r="AS1923">
        <v>2.33237651562117E-2</v>
      </c>
      <c r="AT1923">
        <v>8</v>
      </c>
      <c r="AU1923">
        <v>5.8527163710577401E-3</v>
      </c>
      <c r="AV1923">
        <v>1</v>
      </c>
      <c r="AW1923">
        <v>304</v>
      </c>
      <c r="AX1923">
        <v>0.999999999999999</v>
      </c>
      <c r="AY1923" s="73">
        <v>54.229863898767</v>
      </c>
      <c r="AZ1923">
        <v>302</v>
      </c>
      <c r="BA1923">
        <v>0.99735222937651502</v>
      </c>
      <c r="BB1923">
        <v>286</v>
      </c>
      <c r="BC1923">
        <v>0.84620187576349704</v>
      </c>
      <c r="BD1923">
        <v>16</v>
      </c>
      <c r="BE1923">
        <v>0.14690893986995099</v>
      </c>
      <c r="BF1923">
        <v>55.965622930119999</v>
      </c>
      <c r="BG1923">
        <v>63.614076478237898</v>
      </c>
      <c r="BH1923">
        <v>54.229863898767</v>
      </c>
      <c r="BI1923">
        <v>51.691410020580904</v>
      </c>
    </row>
    <row r="1924" spans="1:61" x14ac:dyDescent="0.25">
      <c r="A1924" s="10" t="str">
        <f>VLOOKUP(D1924,'Index-Relations'!E:F,2,FALSE)</f>
        <v>ESG</v>
      </c>
      <c r="B1924" t="s">
        <v>3450</v>
      </c>
      <c r="C1924" s="53" t="s">
        <v>2761</v>
      </c>
      <c r="D1924" s="59" t="s">
        <v>3261</v>
      </c>
      <c r="E1924" s="59" t="s">
        <v>5340</v>
      </c>
      <c r="F1924" t="s">
        <v>697</v>
      </c>
      <c r="G1924" t="s">
        <v>696</v>
      </c>
      <c r="H1924" t="s">
        <v>698</v>
      </c>
      <c r="I1924" s="52">
        <v>45628</v>
      </c>
      <c r="J1924" t="s">
        <v>2457</v>
      </c>
      <c r="K1924">
        <v>301</v>
      </c>
      <c r="L1924" s="73">
        <v>56.403663225548001</v>
      </c>
      <c r="M1924">
        <v>299</v>
      </c>
      <c r="N1924">
        <v>0.99698051086880701</v>
      </c>
      <c r="O1924" s="73">
        <v>64.1457140466499</v>
      </c>
      <c r="P1924">
        <v>299</v>
      </c>
      <c r="Q1924">
        <v>0.99698051086880701</v>
      </c>
      <c r="R1924">
        <v>297</v>
      </c>
      <c r="S1924">
        <v>0.99558159482464703</v>
      </c>
      <c r="T1924">
        <v>30.930727016244202</v>
      </c>
      <c r="U1924">
        <v>0.59817402132032305</v>
      </c>
      <c r="V1924">
        <v>176</v>
      </c>
      <c r="W1924">
        <v>8.5030041100431095E-2</v>
      </c>
      <c r="X1924">
        <v>26</v>
      </c>
      <c r="Y1924">
        <v>298</v>
      </c>
      <c r="Z1924">
        <v>0.99604597426203401</v>
      </c>
      <c r="AA1924">
        <v>13.049142095769801</v>
      </c>
      <c r="AB1924">
        <v>259</v>
      </c>
      <c r="AC1924">
        <v>0.93069182329393196</v>
      </c>
      <c r="AD1924">
        <v>39</v>
      </c>
      <c r="AE1924">
        <v>6.5354150968101501E-2</v>
      </c>
      <c r="AF1924">
        <v>3</v>
      </c>
      <c r="AG1924">
        <v>3.95402573796592E-3</v>
      </c>
      <c r="AH1924">
        <v>4.3196482345501299E-3</v>
      </c>
      <c r="AI1924">
        <v>9</v>
      </c>
      <c r="AJ1924" s="73">
        <v>52.187982304416998</v>
      </c>
      <c r="AK1924">
        <v>299</v>
      </c>
      <c r="AL1924">
        <v>0.99698051086880701</v>
      </c>
      <c r="AM1924">
        <v>9.3000127583378507E-3</v>
      </c>
      <c r="AN1924">
        <v>1</v>
      </c>
      <c r="AO1924">
        <v>7.7411600511545098E-3</v>
      </c>
      <c r="AP1924">
        <v>2</v>
      </c>
      <c r="AQ1924">
        <v>301</v>
      </c>
      <c r="AR1924">
        <v>0.999999999999999</v>
      </c>
      <c r="AS1924">
        <v>2.2426911043928899E-2</v>
      </c>
      <c r="AT1924">
        <v>8</v>
      </c>
      <c r="AU1924">
        <v>0</v>
      </c>
      <c r="AV1924">
        <v>0</v>
      </c>
      <c r="AW1924">
        <v>301</v>
      </c>
      <c r="AX1924">
        <v>1</v>
      </c>
      <c r="AY1924" s="73">
        <v>54.565883865136001</v>
      </c>
      <c r="AZ1924">
        <v>299</v>
      </c>
      <c r="BA1924">
        <v>0.99698051086880701</v>
      </c>
      <c r="BB1924">
        <v>283</v>
      </c>
      <c r="BC1924">
        <v>0.84402362063498204</v>
      </c>
      <c r="BD1924">
        <v>16</v>
      </c>
      <c r="BE1924">
        <v>0.14823521931386299</v>
      </c>
      <c r="BF1924">
        <v>56.403663225548001</v>
      </c>
      <c r="BG1924">
        <v>64.1457140466499</v>
      </c>
      <c r="BH1924">
        <v>54.565883865136001</v>
      </c>
      <c r="BI1924">
        <v>52.187982304416998</v>
      </c>
    </row>
    <row r="1925" spans="1:61" x14ac:dyDescent="0.25">
      <c r="A1925" s="10" t="str">
        <f>VLOOKUP(D1925,'Index-Relations'!E:F,2,FALSE)</f>
        <v>ESG</v>
      </c>
      <c r="B1925" t="s">
        <v>3450</v>
      </c>
      <c r="C1925" s="53" t="s">
        <v>2762</v>
      </c>
      <c r="D1925" s="59" t="s">
        <v>3261</v>
      </c>
      <c r="E1925" s="59" t="s">
        <v>5341</v>
      </c>
      <c r="F1925" t="s">
        <v>697</v>
      </c>
      <c r="G1925" t="s">
        <v>696</v>
      </c>
      <c r="H1925" t="s">
        <v>698</v>
      </c>
      <c r="I1925" s="52">
        <v>45597</v>
      </c>
      <c r="J1925" t="s">
        <v>2457</v>
      </c>
      <c r="K1925">
        <v>301</v>
      </c>
      <c r="L1925" s="73">
        <v>56.721650718619998</v>
      </c>
      <c r="M1925">
        <v>299</v>
      </c>
      <c r="N1925">
        <v>0.99709368530712805</v>
      </c>
      <c r="O1925" s="73">
        <v>64.317988274333999</v>
      </c>
      <c r="P1925">
        <v>299</v>
      </c>
      <c r="Q1925">
        <v>0.99709368530712805</v>
      </c>
      <c r="R1925">
        <v>297</v>
      </c>
      <c r="S1925">
        <v>0.99563372307968101</v>
      </c>
      <c r="T1925">
        <v>30.933640780409601</v>
      </c>
      <c r="U1925">
        <v>0.59957351635455602</v>
      </c>
      <c r="V1925">
        <v>176</v>
      </c>
      <c r="W1925">
        <v>8.5128891127717196E-2</v>
      </c>
      <c r="X1925">
        <v>26</v>
      </c>
      <c r="Y1925">
        <v>298</v>
      </c>
      <c r="Z1925">
        <v>0.99615039100395197</v>
      </c>
      <c r="AA1925">
        <v>13.754115312801201</v>
      </c>
      <c r="AB1925">
        <v>258</v>
      </c>
      <c r="AC1925">
        <v>0.92712006014361104</v>
      </c>
      <c r="AD1925">
        <v>40</v>
      </c>
      <c r="AE1925">
        <v>6.9030330860341299E-2</v>
      </c>
      <c r="AF1925">
        <v>3</v>
      </c>
      <c r="AG1925">
        <v>3.8496089960475101E-3</v>
      </c>
      <c r="AH1925">
        <v>4.7790522989097804E-3</v>
      </c>
      <c r="AI1925">
        <v>8</v>
      </c>
      <c r="AJ1925" s="73">
        <v>52.579564855720001</v>
      </c>
      <c r="AK1925">
        <v>299</v>
      </c>
      <c r="AL1925">
        <v>0.99709368530712805</v>
      </c>
      <c r="AM1925">
        <v>1.0166394504174499E-2</v>
      </c>
      <c r="AN1925">
        <v>1</v>
      </c>
      <c r="AO1925">
        <v>8.2779544148002294E-3</v>
      </c>
      <c r="AP1925">
        <v>2</v>
      </c>
      <c r="AQ1925">
        <v>301</v>
      </c>
      <c r="AR1925">
        <v>1</v>
      </c>
      <c r="AS1925">
        <v>2.3482624421483599E-2</v>
      </c>
      <c r="AT1925">
        <v>8</v>
      </c>
      <c r="AU1925">
        <v>0</v>
      </c>
      <c r="AV1925">
        <v>0</v>
      </c>
      <c r="AW1925">
        <v>301</v>
      </c>
      <c r="AX1925">
        <v>0.999999999999999</v>
      </c>
      <c r="AY1925" s="73">
        <v>54.904108486220998</v>
      </c>
      <c r="AZ1925">
        <v>299</v>
      </c>
      <c r="BA1925">
        <v>0.99709368530712805</v>
      </c>
      <c r="BB1925">
        <v>281</v>
      </c>
      <c r="BC1925">
        <v>0.84242115587837496</v>
      </c>
      <c r="BD1925">
        <v>18</v>
      </c>
      <c r="BE1925">
        <v>0.14930088970682301</v>
      </c>
      <c r="BF1925">
        <v>56.721650718619998</v>
      </c>
      <c r="BG1925">
        <v>64.317988274333999</v>
      </c>
      <c r="BH1925">
        <v>54.904108486220998</v>
      </c>
      <c r="BI1925">
        <v>52.579564855720001</v>
      </c>
    </row>
    <row r="1926" spans="1:61" x14ac:dyDescent="0.25">
      <c r="A1926" s="10" t="str">
        <f>VLOOKUP(D1926,'Index-Relations'!E:F,2,FALSE)</f>
        <v>ESG</v>
      </c>
      <c r="B1926" t="s">
        <v>3450</v>
      </c>
      <c r="C1926" s="53" t="s">
        <v>2763</v>
      </c>
      <c r="D1926" s="59" t="s">
        <v>3261</v>
      </c>
      <c r="E1926" s="59" t="s">
        <v>5342</v>
      </c>
      <c r="F1926" t="s">
        <v>697</v>
      </c>
      <c r="G1926" t="s">
        <v>696</v>
      </c>
      <c r="H1926" t="s">
        <v>698</v>
      </c>
      <c r="I1926" s="52">
        <v>45566</v>
      </c>
      <c r="J1926" t="s">
        <v>2457</v>
      </c>
      <c r="K1926">
        <v>301</v>
      </c>
      <c r="L1926" s="73">
        <v>56.764706626355</v>
      </c>
      <c r="M1926">
        <v>299</v>
      </c>
      <c r="N1926">
        <v>0.99748229480432704</v>
      </c>
      <c r="O1926" s="73">
        <v>64.417115013422006</v>
      </c>
      <c r="P1926">
        <v>299</v>
      </c>
      <c r="Q1926">
        <v>0.99748229480432704</v>
      </c>
      <c r="R1926">
        <v>297</v>
      </c>
      <c r="S1926">
        <v>0.99599501406763002</v>
      </c>
      <c r="T1926">
        <v>31.233571518178699</v>
      </c>
      <c r="U1926">
        <v>0.59918313686627001</v>
      </c>
      <c r="V1926">
        <v>174</v>
      </c>
      <c r="W1926">
        <v>8.6330893500028399E-2</v>
      </c>
      <c r="X1926">
        <v>26</v>
      </c>
      <c r="Y1926">
        <v>298</v>
      </c>
      <c r="Z1926">
        <v>0.99654299728180995</v>
      </c>
      <c r="AA1926">
        <v>14.4425095626529</v>
      </c>
      <c r="AB1926">
        <v>265</v>
      </c>
      <c r="AC1926">
        <v>0.94704482871566897</v>
      </c>
      <c r="AD1926">
        <v>33</v>
      </c>
      <c r="AE1926">
        <v>4.9498168566140199E-2</v>
      </c>
      <c r="AF1926">
        <v>3</v>
      </c>
      <c r="AG1926">
        <v>3.4570027181902402E-3</v>
      </c>
      <c r="AH1926">
        <v>4.54680504984989E-3</v>
      </c>
      <c r="AI1926">
        <v>8</v>
      </c>
      <c r="AJ1926" s="73">
        <v>52.539829758616897</v>
      </c>
      <c r="AK1926">
        <v>299</v>
      </c>
      <c r="AL1926">
        <v>0.99748229480432704</v>
      </c>
      <c r="AM1926">
        <v>1.0173897818878E-2</v>
      </c>
      <c r="AN1926">
        <v>1</v>
      </c>
      <c r="AO1926">
        <v>8.4198703799829907E-3</v>
      </c>
      <c r="AP1926">
        <v>2</v>
      </c>
      <c r="AQ1926">
        <v>301</v>
      </c>
      <c r="AR1926">
        <v>1</v>
      </c>
      <c r="AS1926">
        <v>2.3414719885258301E-2</v>
      </c>
      <c r="AT1926">
        <v>8</v>
      </c>
      <c r="AU1926">
        <v>0</v>
      </c>
      <c r="AV1926">
        <v>0</v>
      </c>
      <c r="AW1926">
        <v>301</v>
      </c>
      <c r="AX1926">
        <v>1</v>
      </c>
      <c r="AY1926" s="73">
        <v>54.925406471994002</v>
      </c>
      <c r="AZ1926">
        <v>299</v>
      </c>
      <c r="BA1926">
        <v>0.99748229480432704</v>
      </c>
      <c r="BB1926">
        <v>281</v>
      </c>
      <c r="BC1926">
        <v>0.84220227738533704</v>
      </c>
      <c r="BD1926">
        <v>18</v>
      </c>
      <c r="BE1926">
        <v>0.149377852234679</v>
      </c>
      <c r="BF1926">
        <v>56.764706626355</v>
      </c>
      <c r="BG1926">
        <v>64.417115013422006</v>
      </c>
      <c r="BH1926">
        <v>54.925406471994002</v>
      </c>
      <c r="BI1926">
        <v>52.539829758616897</v>
      </c>
    </row>
    <row r="1927" spans="1:61" x14ac:dyDescent="0.25">
      <c r="A1927" s="10" t="str">
        <f>VLOOKUP(D1927,'Index-Relations'!E:F,2,FALSE)</f>
        <v>ESG</v>
      </c>
      <c r="B1927" t="s">
        <v>3450</v>
      </c>
      <c r="C1927" s="53" t="s">
        <v>2764</v>
      </c>
      <c r="D1927" s="59" t="s">
        <v>3261</v>
      </c>
      <c r="E1927" s="59" t="s">
        <v>5343</v>
      </c>
      <c r="F1927" t="s">
        <v>697</v>
      </c>
      <c r="G1927" t="s">
        <v>696</v>
      </c>
      <c r="H1927" t="s">
        <v>698</v>
      </c>
      <c r="I1927" s="52">
        <v>45538</v>
      </c>
      <c r="J1927" t="s">
        <v>2457</v>
      </c>
      <c r="K1927">
        <v>335</v>
      </c>
      <c r="L1927" s="73">
        <v>57.080955564670901</v>
      </c>
      <c r="M1927">
        <v>333</v>
      </c>
      <c r="N1927">
        <v>0.99701161233331603</v>
      </c>
      <c r="O1927" s="73">
        <v>64.342925713472994</v>
      </c>
      <c r="P1927">
        <v>333</v>
      </c>
      <c r="Q1927">
        <v>0.99701161233331603</v>
      </c>
      <c r="R1927">
        <v>331</v>
      </c>
      <c r="S1927">
        <v>0.99518991195348905</v>
      </c>
      <c r="T1927">
        <v>31.336073901993501</v>
      </c>
      <c r="U1927">
        <v>0.60142897833267295</v>
      </c>
      <c r="V1927">
        <v>195</v>
      </c>
      <c r="W1927">
        <v>6.9945237877954494E-2</v>
      </c>
      <c r="X1927">
        <v>27</v>
      </c>
      <c r="Y1927">
        <v>332</v>
      </c>
      <c r="Z1927">
        <v>0.99609549744273895</v>
      </c>
      <c r="AA1927">
        <v>13.2871437282464</v>
      </c>
      <c r="AB1927">
        <v>303</v>
      </c>
      <c r="AC1927">
        <v>0.96182486507927301</v>
      </c>
      <c r="AD1927">
        <v>37</v>
      </c>
      <c r="AE1927">
        <v>4.3731229339762499E-2</v>
      </c>
      <c r="AF1927">
        <v>-5</v>
      </c>
      <c r="AG1927">
        <v>0</v>
      </c>
      <c r="AH1927">
        <v>3.1654038752980001E-3</v>
      </c>
      <c r="AI1927">
        <v>9</v>
      </c>
      <c r="AJ1927" s="73">
        <v>52.821973877932997</v>
      </c>
      <c r="AK1927">
        <v>333</v>
      </c>
      <c r="AL1927">
        <v>0.99701161233331603</v>
      </c>
      <c r="AM1927">
        <v>1.2182238175877399E-2</v>
      </c>
      <c r="AN1927">
        <v>1</v>
      </c>
      <c r="AO1927">
        <v>8.2566872958554395E-3</v>
      </c>
      <c r="AP1927">
        <v>2</v>
      </c>
      <c r="AQ1927">
        <v>335</v>
      </c>
      <c r="AR1927">
        <v>1</v>
      </c>
      <c r="AS1927">
        <v>2.3120261188040999E-2</v>
      </c>
      <c r="AT1927">
        <v>10</v>
      </c>
      <c r="AU1927">
        <v>9.2921841193521395E-3</v>
      </c>
      <c r="AV1927">
        <v>2</v>
      </c>
      <c r="AW1927">
        <v>335</v>
      </c>
      <c r="AX1927">
        <v>1</v>
      </c>
      <c r="AY1927" s="73">
        <v>55.430302555481902</v>
      </c>
      <c r="AZ1927">
        <v>333</v>
      </c>
      <c r="BA1927">
        <v>0.99701161233331603</v>
      </c>
      <c r="BB1927">
        <v>315</v>
      </c>
      <c r="BC1927">
        <v>0.84285151605642405</v>
      </c>
      <c r="BD1927">
        <v>18</v>
      </c>
      <c r="BE1927">
        <v>0.14889179664772001</v>
      </c>
      <c r="BF1927">
        <v>57.080955564670901</v>
      </c>
      <c r="BG1927">
        <v>64.342925713472994</v>
      </c>
      <c r="BH1927">
        <v>55.430302555481902</v>
      </c>
      <c r="BI1927">
        <v>52.821973877932997</v>
      </c>
    </row>
    <row r="1928" spans="1:61" x14ac:dyDescent="0.25">
      <c r="A1928" s="10" t="str">
        <f>VLOOKUP(D1928,'Index-Relations'!E:F,2,FALSE)</f>
        <v>ESG</v>
      </c>
      <c r="B1928" t="s">
        <v>3450</v>
      </c>
      <c r="C1928" s="53" t="s">
        <v>3350</v>
      </c>
      <c r="D1928" s="59" t="s">
        <v>3261</v>
      </c>
      <c r="E1928" s="59" t="s">
        <v>5344</v>
      </c>
      <c r="F1928" t="s">
        <v>697</v>
      </c>
      <c r="G1928" t="s">
        <v>696</v>
      </c>
      <c r="H1928" t="s">
        <v>698</v>
      </c>
      <c r="I1928" s="52">
        <v>45505</v>
      </c>
      <c r="J1928" t="s">
        <v>2457</v>
      </c>
      <c r="K1928">
        <v>335</v>
      </c>
      <c r="L1928" s="73">
        <v>57.260958412431002</v>
      </c>
      <c r="M1928">
        <v>333</v>
      </c>
      <c r="N1928">
        <v>0.99723738436595999</v>
      </c>
      <c r="O1928" s="73">
        <v>64.223089550402904</v>
      </c>
      <c r="P1928">
        <v>333</v>
      </c>
      <c r="Q1928">
        <v>0.99723738436595999</v>
      </c>
      <c r="R1928">
        <v>331</v>
      </c>
      <c r="S1928">
        <v>0.99552161529657002</v>
      </c>
      <c r="T1928">
        <v>31.380724485869699</v>
      </c>
      <c r="U1928">
        <v>0.60737583283716001</v>
      </c>
      <c r="V1928">
        <v>196</v>
      </c>
      <c r="W1928">
        <v>7.8044923359745194E-2</v>
      </c>
      <c r="X1928">
        <v>28</v>
      </c>
      <c r="Y1928">
        <v>332</v>
      </c>
      <c r="Z1928">
        <v>0.99644701886920795</v>
      </c>
      <c r="AA1928">
        <v>16.779010885740501</v>
      </c>
      <c r="AB1928">
        <v>299</v>
      </c>
      <c r="AC1928">
        <v>0.96138743199703403</v>
      </c>
      <c r="AD1928">
        <v>33</v>
      </c>
      <c r="AE1928">
        <v>3.5059586872174503E-2</v>
      </c>
      <c r="AF1928">
        <v>3</v>
      </c>
      <c r="AG1928">
        <v>3.55298113079124E-3</v>
      </c>
      <c r="AH1928">
        <v>3.1228714367041699E-3</v>
      </c>
      <c r="AI1928">
        <v>10</v>
      </c>
      <c r="AJ1928" s="73">
        <v>52.993904089997002</v>
      </c>
      <c r="AK1928">
        <v>333</v>
      </c>
      <c r="AL1928">
        <v>0.99723738436595999</v>
      </c>
      <c r="AM1928">
        <v>1.18742354319307E-2</v>
      </c>
      <c r="AN1928">
        <v>1</v>
      </c>
      <c r="AO1928">
        <v>8.0606327744140102E-3</v>
      </c>
      <c r="AP1928">
        <v>2</v>
      </c>
      <c r="AQ1928">
        <v>334</v>
      </c>
      <c r="AR1928">
        <v>0.99799130945221304</v>
      </c>
      <c r="AS1928">
        <v>2.30419365103758E-2</v>
      </c>
      <c r="AT1928">
        <v>10</v>
      </c>
      <c r="AU1928">
        <v>8.8372801008186393E-3</v>
      </c>
      <c r="AV1928">
        <v>2</v>
      </c>
      <c r="AW1928">
        <v>334</v>
      </c>
      <c r="AX1928">
        <v>0.99799130945221304</v>
      </c>
      <c r="AY1928" s="73">
        <v>55.780161068143997</v>
      </c>
      <c r="AZ1928">
        <v>333</v>
      </c>
      <c r="BA1928">
        <v>0.99723738436595999</v>
      </c>
      <c r="BB1928">
        <v>314</v>
      </c>
      <c r="BC1928">
        <v>0.83907031366690299</v>
      </c>
      <c r="BD1928">
        <v>18</v>
      </c>
      <c r="BE1928">
        <v>0.150860363010896</v>
      </c>
      <c r="BF1928">
        <v>57.260958412431002</v>
      </c>
      <c r="BG1928">
        <v>64.223089550402904</v>
      </c>
      <c r="BH1928">
        <v>55.780161068143997</v>
      </c>
      <c r="BI1928">
        <v>52.993904089997002</v>
      </c>
    </row>
    <row r="1929" spans="1:61" x14ac:dyDescent="0.25">
      <c r="A1929" s="10" t="str">
        <f>VLOOKUP(D1929,'Index-Relations'!E:F,2,FALSE)</f>
        <v>ESG</v>
      </c>
      <c r="B1929" t="s">
        <v>3450</v>
      </c>
      <c r="C1929" s="53" t="s">
        <v>2765</v>
      </c>
      <c r="D1929" s="59" t="s">
        <v>3261</v>
      </c>
      <c r="E1929" s="59" t="s">
        <v>5345</v>
      </c>
      <c r="F1929" t="s">
        <v>697</v>
      </c>
      <c r="G1929" t="s">
        <v>696</v>
      </c>
      <c r="H1929" t="s">
        <v>698</v>
      </c>
      <c r="I1929" s="52">
        <v>45474</v>
      </c>
      <c r="J1929" t="s">
        <v>2457</v>
      </c>
      <c r="K1929">
        <v>335</v>
      </c>
      <c r="L1929" s="73">
        <v>57.764088623988897</v>
      </c>
      <c r="M1929">
        <v>333</v>
      </c>
      <c r="N1929">
        <v>0.99734620160490295</v>
      </c>
      <c r="O1929" s="73">
        <v>64.403390596853896</v>
      </c>
      <c r="P1929">
        <v>333</v>
      </c>
      <c r="Q1929">
        <v>0.99734620160490295</v>
      </c>
      <c r="R1929">
        <v>331</v>
      </c>
      <c r="S1929">
        <v>0.99568864238674604</v>
      </c>
      <c r="T1929">
        <v>31.1212887801702</v>
      </c>
      <c r="U1929">
        <v>0.61739039250994898</v>
      </c>
      <c r="V1929">
        <v>194</v>
      </c>
      <c r="W1929">
        <v>7.7611252468672398E-2</v>
      </c>
      <c r="X1929">
        <v>28</v>
      </c>
      <c r="Y1929">
        <v>330</v>
      </c>
      <c r="Z1929">
        <v>0.99401342958296801</v>
      </c>
      <c r="AA1929">
        <v>12.7980191105686</v>
      </c>
      <c r="AB1929">
        <v>296</v>
      </c>
      <c r="AC1929">
        <v>0.95344583183613896</v>
      </c>
      <c r="AD1929">
        <v>34</v>
      </c>
      <c r="AE1929">
        <v>4.0567597746829297E-2</v>
      </c>
      <c r="AF1929">
        <v>5</v>
      </c>
      <c r="AG1929">
        <v>5.9865704170316498E-3</v>
      </c>
      <c r="AH1929">
        <v>1.55185080286825E-3</v>
      </c>
      <c r="AI1929">
        <v>9</v>
      </c>
      <c r="AJ1929" s="73">
        <v>53.414643018615003</v>
      </c>
      <c r="AK1929">
        <v>333</v>
      </c>
      <c r="AL1929">
        <v>0.99734620160490295</v>
      </c>
      <c r="AM1929">
        <v>1.11866131483293E-2</v>
      </c>
      <c r="AN1929">
        <v>1</v>
      </c>
      <c r="AO1929">
        <v>7.0366540720341797E-3</v>
      </c>
      <c r="AP1929">
        <v>2</v>
      </c>
      <c r="AQ1929">
        <v>334</v>
      </c>
      <c r="AR1929">
        <v>0.99803344396596205</v>
      </c>
      <c r="AS1929">
        <v>2.19108909288462E-2</v>
      </c>
      <c r="AT1929">
        <v>10</v>
      </c>
      <c r="AU1929">
        <v>8.0173143286015602E-3</v>
      </c>
      <c r="AV1929">
        <v>2</v>
      </c>
      <c r="AW1929">
        <v>334</v>
      </c>
      <c r="AX1929">
        <v>0.99803344396596205</v>
      </c>
      <c r="AY1929" s="73">
        <v>56.550345187624998</v>
      </c>
      <c r="AZ1929">
        <v>333</v>
      </c>
      <c r="BA1929">
        <v>0.99734620160490295</v>
      </c>
      <c r="BB1929">
        <v>314</v>
      </c>
      <c r="BC1929">
        <v>0.84111559263664104</v>
      </c>
      <c r="BD1929">
        <v>18</v>
      </c>
      <c r="BE1929">
        <v>0.14988119725728599</v>
      </c>
      <c r="BF1929">
        <v>57.764088623988897</v>
      </c>
      <c r="BG1929">
        <v>64.403390596853896</v>
      </c>
      <c r="BH1929">
        <v>56.550345187624998</v>
      </c>
      <c r="BI1929">
        <v>53.414643018615003</v>
      </c>
    </row>
    <row r="1930" spans="1:61" x14ac:dyDescent="0.25">
      <c r="A1930" s="10" t="str">
        <f>VLOOKUP(D1930,'Index-Relations'!E:F,2,FALSE)</f>
        <v>ESG</v>
      </c>
      <c r="B1930" t="s">
        <v>3450</v>
      </c>
      <c r="C1930" s="53" t="s">
        <v>2766</v>
      </c>
      <c r="D1930" s="59" t="s">
        <v>3261</v>
      </c>
      <c r="E1930" s="59" t="s">
        <v>5346</v>
      </c>
      <c r="F1930" t="s">
        <v>697</v>
      </c>
      <c r="G1930" t="s">
        <v>696</v>
      </c>
      <c r="H1930" t="s">
        <v>698</v>
      </c>
      <c r="I1930" s="52">
        <v>45446</v>
      </c>
      <c r="J1930" t="s">
        <v>2457</v>
      </c>
      <c r="K1930">
        <v>333</v>
      </c>
      <c r="L1930" s="73">
        <v>58.201579131210003</v>
      </c>
      <c r="M1930">
        <v>331</v>
      </c>
      <c r="N1930">
        <v>0.99727537027031099</v>
      </c>
      <c r="O1930" s="73">
        <v>64.722067066399006</v>
      </c>
      <c r="P1930">
        <v>331</v>
      </c>
      <c r="Q1930">
        <v>0.99727537027031099</v>
      </c>
      <c r="R1930">
        <v>329</v>
      </c>
      <c r="S1930">
        <v>0.99604891696464404</v>
      </c>
      <c r="T1930">
        <v>31.207177873907899</v>
      </c>
      <c r="U1930">
        <v>0.61160371491721799</v>
      </c>
      <c r="V1930">
        <v>194</v>
      </c>
      <c r="W1930">
        <v>7.7907374998964801E-2</v>
      </c>
      <c r="X1930">
        <v>30</v>
      </c>
      <c r="Y1930">
        <v>328</v>
      </c>
      <c r="Z1930">
        <v>0.99440130990070097</v>
      </c>
      <c r="AA1930">
        <v>13.0282123179083</v>
      </c>
      <c r="AB1930">
        <v>293</v>
      </c>
      <c r="AC1930">
        <v>0.95079938462539004</v>
      </c>
      <c r="AD1930">
        <v>35</v>
      </c>
      <c r="AE1930">
        <v>4.3601925275310802E-2</v>
      </c>
      <c r="AF1930">
        <v>5</v>
      </c>
      <c r="AG1930">
        <v>5.5986900992984496E-3</v>
      </c>
      <c r="AH1930">
        <v>1.9160092520387299E-3</v>
      </c>
      <c r="AI1930">
        <v>9</v>
      </c>
      <c r="AJ1930" s="73">
        <v>54.038531116911997</v>
      </c>
      <c r="AK1930">
        <v>331</v>
      </c>
      <c r="AL1930">
        <v>0.99727537027031099</v>
      </c>
      <c r="AM1930">
        <v>1.05515577680201E-2</v>
      </c>
      <c r="AN1930">
        <v>1</v>
      </c>
      <c r="AO1930">
        <v>7.7013003583373801E-3</v>
      </c>
      <c r="AP1930">
        <v>2</v>
      </c>
      <c r="AQ1930">
        <v>332</v>
      </c>
      <c r="AR1930">
        <v>0.998841929375055</v>
      </c>
      <c r="AS1930">
        <v>2.32674333754306E-2</v>
      </c>
      <c r="AT1930">
        <v>10</v>
      </c>
      <c r="AU1930">
        <v>8.7367146684460498E-3</v>
      </c>
      <c r="AV1930">
        <v>2</v>
      </c>
      <c r="AW1930">
        <v>332</v>
      </c>
      <c r="AX1930">
        <v>0.998841929375056</v>
      </c>
      <c r="AY1930" s="73">
        <v>56.825281473560999</v>
      </c>
      <c r="AZ1930">
        <v>331</v>
      </c>
      <c r="BA1930">
        <v>0.99727537027031099</v>
      </c>
      <c r="BB1930">
        <v>312</v>
      </c>
      <c r="BC1930">
        <v>0.84487202868641897</v>
      </c>
      <c r="BD1930">
        <v>18</v>
      </c>
      <c r="BE1930">
        <v>0.14626860033029801</v>
      </c>
      <c r="BF1930">
        <v>58.201579131210003</v>
      </c>
      <c r="BG1930">
        <v>64.722067066399006</v>
      </c>
      <c r="BH1930">
        <v>56.825281473560999</v>
      </c>
      <c r="BI1930">
        <v>54.038531116911997</v>
      </c>
    </row>
    <row r="1931" spans="1:61" x14ac:dyDescent="0.25">
      <c r="A1931" s="10" t="str">
        <f>VLOOKUP(D1931,'Index-Relations'!E:F,2,FALSE)</f>
        <v>ESG</v>
      </c>
      <c r="B1931" t="s">
        <v>3450</v>
      </c>
      <c r="C1931" s="53" t="s">
        <v>2767</v>
      </c>
      <c r="D1931" s="59" t="s">
        <v>3261</v>
      </c>
      <c r="E1931" s="59" t="s">
        <v>5347</v>
      </c>
      <c r="F1931" t="s">
        <v>697</v>
      </c>
      <c r="G1931" t="s">
        <v>696</v>
      </c>
      <c r="H1931" t="s">
        <v>698</v>
      </c>
      <c r="I1931" s="52">
        <v>45413</v>
      </c>
      <c r="J1931" t="s">
        <v>2457</v>
      </c>
      <c r="K1931">
        <v>334</v>
      </c>
      <c r="L1931" s="73">
        <v>58.125582525321001</v>
      </c>
      <c r="M1931">
        <v>332</v>
      </c>
      <c r="N1931">
        <v>0.997395275795805</v>
      </c>
      <c r="O1931" s="73">
        <v>64.841692134458</v>
      </c>
      <c r="P1931">
        <v>332</v>
      </c>
      <c r="Q1931">
        <v>0.997395275795805</v>
      </c>
      <c r="R1931">
        <v>330</v>
      </c>
      <c r="S1931">
        <v>0.99614846573623805</v>
      </c>
      <c r="T1931">
        <v>31.543136327710201</v>
      </c>
      <c r="U1931">
        <v>0.61207244908650504</v>
      </c>
      <c r="V1931">
        <v>195</v>
      </c>
      <c r="W1931">
        <v>8.0286234995989997E-2</v>
      </c>
      <c r="X1931">
        <v>31</v>
      </c>
      <c r="Y1931">
        <v>329</v>
      </c>
      <c r="Z1931">
        <v>0.99467963434668105</v>
      </c>
      <c r="AA1931">
        <v>13.5283563373074</v>
      </c>
      <c r="AB1931">
        <v>294</v>
      </c>
      <c r="AC1931">
        <v>0.95099941456848502</v>
      </c>
      <c r="AD1931">
        <v>35</v>
      </c>
      <c r="AE1931">
        <v>4.3680219778196701E-2</v>
      </c>
      <c r="AF1931">
        <v>5</v>
      </c>
      <c r="AG1931">
        <v>5.3203656533179202E-3</v>
      </c>
      <c r="AH1931">
        <v>1.82467724263399E-3</v>
      </c>
      <c r="AI1931">
        <v>9</v>
      </c>
      <c r="AJ1931" s="73">
        <v>53.639461745124997</v>
      </c>
      <c r="AK1931">
        <v>332</v>
      </c>
      <c r="AL1931">
        <v>0.997395275795805</v>
      </c>
      <c r="AM1931">
        <v>1.083474775575E-2</v>
      </c>
      <c r="AN1931">
        <v>1</v>
      </c>
      <c r="AO1931">
        <v>1.31891893971289E-2</v>
      </c>
      <c r="AP1931">
        <v>3</v>
      </c>
      <c r="AQ1931">
        <v>333</v>
      </c>
      <c r="AR1931">
        <v>0.99894591268506205</v>
      </c>
      <c r="AS1931">
        <v>2.34888059164504E-2</v>
      </c>
      <c r="AT1931">
        <v>10</v>
      </c>
      <c r="AU1931">
        <v>8.5496819152726094E-3</v>
      </c>
      <c r="AV1931">
        <v>2</v>
      </c>
      <c r="AW1931">
        <v>333</v>
      </c>
      <c r="AX1931">
        <v>0.99894591268506205</v>
      </c>
      <c r="AY1931" s="73">
        <v>56.871747733387899</v>
      </c>
      <c r="AZ1931">
        <v>332</v>
      </c>
      <c r="BA1931">
        <v>0.997395275795805</v>
      </c>
      <c r="BB1931">
        <v>313</v>
      </c>
      <c r="BC1931">
        <v>0.85391905185206196</v>
      </c>
      <c r="BD1931">
        <v>17</v>
      </c>
      <c r="BE1931">
        <v>0.131837671435871</v>
      </c>
      <c r="BF1931">
        <v>58.125582525321001</v>
      </c>
      <c r="BG1931">
        <v>64.841692134458</v>
      </c>
      <c r="BH1931">
        <v>56.871747733387899</v>
      </c>
      <c r="BI1931">
        <v>53.639461745124997</v>
      </c>
    </row>
    <row r="1932" spans="1:61" x14ac:dyDescent="0.25">
      <c r="A1932" s="10" t="str">
        <f>VLOOKUP(D1932,'Index-Relations'!E:F,2,FALSE)</f>
        <v>ESG</v>
      </c>
      <c r="B1932" t="s">
        <v>3450</v>
      </c>
      <c r="C1932" s="53" t="s">
        <v>2768</v>
      </c>
      <c r="D1932" s="59" t="s">
        <v>3261</v>
      </c>
      <c r="E1932" s="59" t="s">
        <v>5348</v>
      </c>
      <c r="F1932" t="s">
        <v>697</v>
      </c>
      <c r="G1932" t="s">
        <v>696</v>
      </c>
      <c r="H1932" t="s">
        <v>698</v>
      </c>
      <c r="I1932" s="52">
        <v>45383</v>
      </c>
      <c r="J1932" t="s">
        <v>2457</v>
      </c>
      <c r="K1932">
        <v>334</v>
      </c>
      <c r="L1932">
        <v>61.963103374026403</v>
      </c>
      <c r="M1932">
        <v>333</v>
      </c>
      <c r="N1932">
        <v>0.99859566028882196</v>
      </c>
      <c r="O1932">
        <v>69.468403421948096</v>
      </c>
      <c r="P1932">
        <v>333</v>
      </c>
      <c r="Q1932">
        <v>0.99859566028882196</v>
      </c>
      <c r="R1932">
        <v>331</v>
      </c>
      <c r="S1932">
        <v>0.99721201911739199</v>
      </c>
      <c r="T1932">
        <v>31.3358037949431</v>
      </c>
      <c r="U1932">
        <v>0.61213632795217698</v>
      </c>
      <c r="V1932">
        <v>196</v>
      </c>
      <c r="W1932">
        <v>7.9672242991194103E-2</v>
      </c>
      <c r="X1932">
        <v>31</v>
      </c>
      <c r="Y1932">
        <v>330</v>
      </c>
      <c r="Z1932">
        <v>0.99581468650990401</v>
      </c>
      <c r="AA1932">
        <v>12.962858621837601</v>
      </c>
      <c r="AB1932">
        <v>295</v>
      </c>
      <c r="AC1932">
        <v>0.95135178071359405</v>
      </c>
      <c r="AD1932">
        <v>35</v>
      </c>
      <c r="AE1932">
        <v>4.4462905796309703E-2</v>
      </c>
      <c r="AF1932">
        <v>4</v>
      </c>
      <c r="AG1932">
        <v>4.1853134900959798E-3</v>
      </c>
      <c r="AH1932">
        <v>1.7944466560249101E-3</v>
      </c>
      <c r="AI1932">
        <v>9</v>
      </c>
      <c r="AJ1932">
        <v>55.732980138208802</v>
      </c>
      <c r="AK1932">
        <v>333</v>
      </c>
      <c r="AL1932">
        <v>0.99859566028882196</v>
      </c>
      <c r="AM1932">
        <v>1.1343335925793899E-2</v>
      </c>
      <c r="AN1932">
        <v>1</v>
      </c>
      <c r="AO1932">
        <v>1.22716023049261E-2</v>
      </c>
      <c r="AP1932">
        <v>3</v>
      </c>
      <c r="AQ1932">
        <v>334</v>
      </c>
      <c r="AR1932">
        <v>1</v>
      </c>
      <c r="AS1932">
        <v>2.2764474152726599E-2</v>
      </c>
      <c r="AT1932">
        <v>10</v>
      </c>
      <c r="AU1932">
        <v>7.9663099030146105E-3</v>
      </c>
      <c r="AV1932">
        <v>2</v>
      </c>
      <c r="AW1932">
        <v>334</v>
      </c>
      <c r="AX1932">
        <v>0.999999999999999</v>
      </c>
      <c r="AY1932">
        <v>60.867468263858797</v>
      </c>
      <c r="AZ1932">
        <v>333</v>
      </c>
      <c r="BA1932">
        <v>0.99859566028882196</v>
      </c>
      <c r="BB1932">
        <v>314</v>
      </c>
      <c r="BC1932">
        <v>0.85466086172678002</v>
      </c>
      <c r="BD1932">
        <v>17</v>
      </c>
      <c r="BE1932">
        <v>0.13306753596829299</v>
      </c>
      <c r="BF1932">
        <v>58.832215840181902</v>
      </c>
      <c r="BG1932">
        <v>65.258484863390905</v>
      </c>
      <c r="BH1932">
        <v>58.142823002366001</v>
      </c>
      <c r="BI1932">
        <v>53.757147139201997</v>
      </c>
    </row>
    <row r="1933" spans="1:61" x14ac:dyDescent="0.25">
      <c r="A1933" s="10" t="str">
        <f>VLOOKUP(D1933,'Index-Relations'!E:F,2,FALSE)</f>
        <v>ESG</v>
      </c>
      <c r="B1933" t="s">
        <v>3450</v>
      </c>
      <c r="C1933" s="53" t="s">
        <v>2769</v>
      </c>
      <c r="D1933" s="59" t="s">
        <v>3261</v>
      </c>
      <c r="E1933" s="59" t="s">
        <v>5349</v>
      </c>
      <c r="F1933" t="s">
        <v>697</v>
      </c>
      <c r="G1933" t="s">
        <v>696</v>
      </c>
      <c r="H1933" t="s">
        <v>698</v>
      </c>
      <c r="I1933" s="52">
        <v>45352</v>
      </c>
      <c r="J1933" t="s">
        <v>2457</v>
      </c>
      <c r="K1933">
        <v>319</v>
      </c>
      <c r="L1933">
        <v>62.450841411855997</v>
      </c>
      <c r="M1933">
        <v>316</v>
      </c>
      <c r="N1933">
        <v>0.99647413646285798</v>
      </c>
      <c r="O1933">
        <v>69.692256335618396</v>
      </c>
      <c r="P1933">
        <v>316</v>
      </c>
      <c r="Q1933">
        <v>0.99647413646285798</v>
      </c>
      <c r="R1933">
        <v>316</v>
      </c>
      <c r="S1933">
        <v>0.99647413646285898</v>
      </c>
      <c r="T1933">
        <v>30.694395490208901</v>
      </c>
      <c r="U1933">
        <v>0.60903020166490296</v>
      </c>
      <c r="V1933">
        <v>182</v>
      </c>
      <c r="W1933">
        <v>0.10425819719103099</v>
      </c>
      <c r="X1933">
        <v>24</v>
      </c>
      <c r="Y1933">
        <v>315</v>
      </c>
      <c r="Z1933">
        <v>0.99445954106536305</v>
      </c>
      <c r="AA1933">
        <v>12.8789259499901</v>
      </c>
      <c r="AB1933">
        <v>281</v>
      </c>
      <c r="AC1933">
        <v>0.95131803689660899</v>
      </c>
      <c r="AD1933">
        <v>34</v>
      </c>
      <c r="AE1933">
        <v>4.31415041687538E-2</v>
      </c>
      <c r="AF1933">
        <v>4</v>
      </c>
      <c r="AG1933">
        <v>5.5404589346365598E-3</v>
      </c>
      <c r="AH1933">
        <v>1.34819550631753E-4</v>
      </c>
      <c r="AI1933">
        <v>7</v>
      </c>
      <c r="AJ1933">
        <v>56.654575354923701</v>
      </c>
      <c r="AK1933">
        <v>316</v>
      </c>
      <c r="AL1933">
        <v>0.99647413646285798</v>
      </c>
      <c r="AM1933">
        <v>1.0400419567211701E-2</v>
      </c>
      <c r="AN1933">
        <v>1</v>
      </c>
      <c r="AO1933">
        <v>1.2021093877646801E-2</v>
      </c>
      <c r="AP1933">
        <v>3</v>
      </c>
      <c r="AQ1933">
        <v>319</v>
      </c>
      <c r="AR1933">
        <v>1</v>
      </c>
      <c r="AS1933">
        <v>2.0247749104358899E-2</v>
      </c>
      <c r="AT1933">
        <v>9</v>
      </c>
      <c r="AU1933">
        <v>7.2987176766843602E-3</v>
      </c>
      <c r="AV1933">
        <v>2</v>
      </c>
      <c r="AW1933">
        <v>319</v>
      </c>
      <c r="AX1933">
        <v>1</v>
      </c>
      <c r="AY1933">
        <v>60.995255627567701</v>
      </c>
      <c r="AZ1933">
        <v>316</v>
      </c>
      <c r="BA1933">
        <v>0.99647413646285798</v>
      </c>
      <c r="BB1933">
        <v>300</v>
      </c>
      <c r="BC1933">
        <v>0.85404057891448404</v>
      </c>
      <c r="BD1933">
        <v>16</v>
      </c>
      <c r="BE1933">
        <v>0.133938327207868</v>
      </c>
      <c r="BF1933">
        <v>59.336213284186897</v>
      </c>
      <c r="BG1933">
        <v>65.452830312904894</v>
      </c>
      <c r="BH1933">
        <v>58.365946257636999</v>
      </c>
      <c r="BI1933">
        <v>54.646419623200899</v>
      </c>
    </row>
    <row r="1934" spans="1:61" x14ac:dyDescent="0.25">
      <c r="A1934" s="10" t="str">
        <f>VLOOKUP(D1934,'Index-Relations'!E:F,2,FALSE)</f>
        <v>ESG</v>
      </c>
      <c r="B1934" t="s">
        <v>3450</v>
      </c>
      <c r="C1934" s="53" t="s">
        <v>2770</v>
      </c>
      <c r="D1934" s="59" t="s">
        <v>3261</v>
      </c>
      <c r="E1934" s="59" t="s">
        <v>5350</v>
      </c>
      <c r="F1934" t="s">
        <v>697</v>
      </c>
      <c r="G1934" t="s">
        <v>696</v>
      </c>
      <c r="H1934" t="s">
        <v>698</v>
      </c>
      <c r="I1934" s="52">
        <v>45323</v>
      </c>
      <c r="J1934" t="s">
        <v>2457</v>
      </c>
      <c r="K1934">
        <v>319</v>
      </c>
      <c r="L1934">
        <v>63.281001288613702</v>
      </c>
      <c r="M1934">
        <v>316</v>
      </c>
      <c r="N1934">
        <v>0.99658549314020894</v>
      </c>
      <c r="O1934">
        <v>70.277531437465001</v>
      </c>
      <c r="P1934">
        <v>316</v>
      </c>
      <c r="Q1934">
        <v>0.99658549314020894</v>
      </c>
      <c r="R1934">
        <v>316</v>
      </c>
      <c r="S1934">
        <v>0.99658549314021005</v>
      </c>
      <c r="T1934">
        <v>30.980896995996101</v>
      </c>
      <c r="U1934">
        <v>0.60618102720635503</v>
      </c>
      <c r="V1934">
        <v>181</v>
      </c>
      <c r="W1934">
        <v>0.104778091273719</v>
      </c>
      <c r="X1934">
        <v>23</v>
      </c>
      <c r="Y1934">
        <v>315</v>
      </c>
      <c r="Z1934">
        <v>0.995047341671356</v>
      </c>
      <c r="AA1934">
        <v>13.264262763892001</v>
      </c>
      <c r="AB1934">
        <v>278</v>
      </c>
      <c r="AC1934">
        <v>0.94549966796124196</v>
      </c>
      <c r="AD1934">
        <v>37</v>
      </c>
      <c r="AE1934">
        <v>4.9547673710114898E-2</v>
      </c>
      <c r="AF1934">
        <v>4</v>
      </c>
      <c r="AG1934">
        <v>4.9526583286424999E-3</v>
      </c>
      <c r="AH1934">
        <v>1.3593126954443901E-4</v>
      </c>
      <c r="AI1934">
        <v>7</v>
      </c>
      <c r="AJ1934">
        <v>57.509622835983599</v>
      </c>
      <c r="AK1934">
        <v>316</v>
      </c>
      <c r="AL1934">
        <v>0.99658549314020894</v>
      </c>
      <c r="AM1934">
        <v>1.0795617720461399E-2</v>
      </c>
      <c r="AN1934">
        <v>1</v>
      </c>
      <c r="AO1934">
        <v>1.22101213755822E-2</v>
      </c>
      <c r="AP1934">
        <v>3</v>
      </c>
      <c r="AQ1934">
        <v>319</v>
      </c>
      <c r="AR1934">
        <v>0.999999999999999</v>
      </c>
      <c r="AS1934">
        <v>2.12781885324465E-2</v>
      </c>
      <c r="AT1934">
        <v>9</v>
      </c>
      <c r="AU1934">
        <v>7.6771504677738203E-3</v>
      </c>
      <c r="AV1934">
        <v>2</v>
      </c>
      <c r="AW1934">
        <v>319</v>
      </c>
      <c r="AX1934">
        <v>0.999999999999999</v>
      </c>
      <c r="AY1934">
        <v>61.588824254314503</v>
      </c>
      <c r="AZ1934">
        <v>316</v>
      </c>
      <c r="BA1934">
        <v>0.99658549314020894</v>
      </c>
      <c r="BB1934">
        <v>299</v>
      </c>
      <c r="BC1934">
        <v>0.85890636157529099</v>
      </c>
      <c r="BD1934">
        <v>17</v>
      </c>
      <c r="BE1934">
        <v>0.12888351704912601</v>
      </c>
      <c r="BF1934">
        <v>60.068586733803997</v>
      </c>
      <c r="BG1934">
        <v>65.851728089142</v>
      </c>
      <c r="BH1934">
        <v>58.790278263368897</v>
      </c>
      <c r="BI1934">
        <v>55.321924596998997</v>
      </c>
    </row>
    <row r="1935" spans="1:61" x14ac:dyDescent="0.25">
      <c r="A1935" s="10" t="str">
        <f>VLOOKUP(D1935,'Index-Relations'!E:F,2,FALSE)</f>
        <v>ESG</v>
      </c>
      <c r="B1935" t="s">
        <v>3450</v>
      </c>
      <c r="C1935" s="53" t="s">
        <v>2760</v>
      </c>
      <c r="D1935" s="59" t="s">
        <v>3040</v>
      </c>
      <c r="E1935" s="59" t="s">
        <v>5351</v>
      </c>
      <c r="F1935" t="s">
        <v>702</v>
      </c>
      <c r="G1935" t="s">
        <v>701</v>
      </c>
      <c r="H1935" t="s">
        <v>703</v>
      </c>
      <c r="I1935" s="52">
        <v>45659</v>
      </c>
      <c r="J1935" t="s">
        <v>2457</v>
      </c>
      <c r="K1935">
        <v>101</v>
      </c>
      <c r="L1935" s="73">
        <v>59.722210987019899</v>
      </c>
      <c r="M1935">
        <v>101</v>
      </c>
      <c r="N1935">
        <v>1</v>
      </c>
      <c r="O1935" s="73">
        <v>68.549604872108901</v>
      </c>
      <c r="P1935">
        <v>101</v>
      </c>
      <c r="Q1935">
        <v>1</v>
      </c>
      <c r="R1935">
        <v>101</v>
      </c>
      <c r="S1935">
        <v>0.999999999999999</v>
      </c>
      <c r="T1935">
        <v>30.0855276431964</v>
      </c>
      <c r="U1935">
        <v>0.52710851297196804</v>
      </c>
      <c r="V1935">
        <v>52</v>
      </c>
      <c r="W1935">
        <v>0.15355972320854999</v>
      </c>
      <c r="X1935">
        <v>8</v>
      </c>
      <c r="Y1935">
        <v>101</v>
      </c>
      <c r="Z1935">
        <v>1</v>
      </c>
      <c r="AA1935">
        <v>23.141372310033699</v>
      </c>
      <c r="AB1935">
        <v>93</v>
      </c>
      <c r="AC1935">
        <v>0.95057658443024695</v>
      </c>
      <c r="AD1935">
        <v>8</v>
      </c>
      <c r="AE1935">
        <v>4.9423415569752403E-2</v>
      </c>
      <c r="AF1935">
        <v>0</v>
      </c>
      <c r="AG1935">
        <v>3.4690000000000003E-17</v>
      </c>
      <c r="AH1935">
        <v>7.2657616773967497E-3</v>
      </c>
      <c r="AI1935">
        <v>2</v>
      </c>
      <c r="AJ1935" s="73">
        <v>54.414397213081003</v>
      </c>
      <c r="AK1935">
        <v>101</v>
      </c>
      <c r="AL1935">
        <v>1</v>
      </c>
      <c r="AM1935">
        <v>4.20693313759105E-3</v>
      </c>
      <c r="AN1935">
        <v>1</v>
      </c>
      <c r="AO1935">
        <v>0</v>
      </c>
      <c r="AP1935">
        <v>0</v>
      </c>
      <c r="AQ1935">
        <v>101</v>
      </c>
      <c r="AR1935">
        <v>1</v>
      </c>
      <c r="AS1935">
        <v>0</v>
      </c>
      <c r="AT1935">
        <v>0</v>
      </c>
      <c r="AU1935">
        <v>0</v>
      </c>
      <c r="AV1935">
        <v>0</v>
      </c>
      <c r="AW1935">
        <v>101</v>
      </c>
      <c r="AX1935">
        <v>0.999999999999999</v>
      </c>
      <c r="AY1935" s="73">
        <v>57.381222637230998</v>
      </c>
      <c r="AZ1935">
        <v>101</v>
      </c>
      <c r="BA1935">
        <v>1</v>
      </c>
      <c r="BB1935">
        <v>90</v>
      </c>
      <c r="BC1935">
        <v>0.88800667863758398</v>
      </c>
      <c r="BD1935">
        <v>11</v>
      </c>
      <c r="BE1935">
        <v>0.11199332136241499</v>
      </c>
      <c r="BF1935">
        <v>59.722210987019899</v>
      </c>
      <c r="BG1935">
        <v>68.549604872108901</v>
      </c>
      <c r="BH1935">
        <v>57.381222637230998</v>
      </c>
      <c r="BI1935">
        <v>54.414397213081003</v>
      </c>
    </row>
    <row r="1936" spans="1:61" x14ac:dyDescent="0.25">
      <c r="A1936" s="10" t="str">
        <f>VLOOKUP(D1936,'Index-Relations'!E:F,2,FALSE)</f>
        <v>ESG</v>
      </c>
      <c r="B1936" t="s">
        <v>3450</v>
      </c>
      <c r="C1936" s="53" t="s">
        <v>2761</v>
      </c>
      <c r="D1936" s="59" t="s">
        <v>3040</v>
      </c>
      <c r="E1936" s="59" t="s">
        <v>5352</v>
      </c>
      <c r="F1936" t="s">
        <v>702</v>
      </c>
      <c r="G1936" t="s">
        <v>701</v>
      </c>
      <c r="H1936" t="s">
        <v>703</v>
      </c>
      <c r="I1936" s="52">
        <v>45628</v>
      </c>
      <c r="J1936" t="s">
        <v>2457</v>
      </c>
      <c r="K1936">
        <v>101</v>
      </c>
      <c r="L1936" s="73">
        <v>59.489248136875901</v>
      </c>
      <c r="M1936">
        <v>101</v>
      </c>
      <c r="N1936">
        <v>1</v>
      </c>
      <c r="O1936" s="73">
        <v>67.928691495848</v>
      </c>
      <c r="P1936">
        <v>101</v>
      </c>
      <c r="Q1936">
        <v>1</v>
      </c>
      <c r="R1936">
        <v>101</v>
      </c>
      <c r="S1936">
        <v>1</v>
      </c>
      <c r="T1936">
        <v>30.155221908469901</v>
      </c>
      <c r="U1936">
        <v>0.51351680400292499</v>
      </c>
      <c r="V1936">
        <v>53</v>
      </c>
      <c r="W1936">
        <v>0.150808572520438</v>
      </c>
      <c r="X1936">
        <v>9</v>
      </c>
      <c r="Y1936">
        <v>101</v>
      </c>
      <c r="Z1936">
        <v>0.999999999999999</v>
      </c>
      <c r="AA1936">
        <v>23.008899167329499</v>
      </c>
      <c r="AB1936">
        <v>93</v>
      </c>
      <c r="AC1936">
        <v>0.95512710343046103</v>
      </c>
      <c r="AD1936">
        <v>8</v>
      </c>
      <c r="AE1936">
        <v>4.4872896569538703E-2</v>
      </c>
      <c r="AF1936">
        <v>0</v>
      </c>
      <c r="AG1936">
        <v>2.776E-17</v>
      </c>
      <c r="AH1936">
        <v>6.5470253348430697E-3</v>
      </c>
      <c r="AI1936">
        <v>3</v>
      </c>
      <c r="AJ1936" s="73">
        <v>54.710188222360898</v>
      </c>
      <c r="AK1936">
        <v>101</v>
      </c>
      <c r="AL1936">
        <v>1</v>
      </c>
      <c r="AM1936">
        <v>4.6894682231371698E-3</v>
      </c>
      <c r="AN1936">
        <v>1</v>
      </c>
      <c r="AO1936">
        <v>0</v>
      </c>
      <c r="AP1936">
        <v>0</v>
      </c>
      <c r="AQ1936">
        <v>101</v>
      </c>
      <c r="AR1936">
        <v>0.999999999999999</v>
      </c>
      <c r="AS1936">
        <v>0</v>
      </c>
      <c r="AT1936">
        <v>0</v>
      </c>
      <c r="AU1936">
        <v>0</v>
      </c>
      <c r="AV1936">
        <v>0</v>
      </c>
      <c r="AW1936">
        <v>101</v>
      </c>
      <c r="AX1936">
        <v>1</v>
      </c>
      <c r="AY1936" s="73">
        <v>57.230060236051003</v>
      </c>
      <c r="AZ1936">
        <v>101</v>
      </c>
      <c r="BA1936">
        <v>1</v>
      </c>
      <c r="BB1936">
        <v>92</v>
      </c>
      <c r="BC1936">
        <v>0.89897424777188795</v>
      </c>
      <c r="BD1936">
        <v>9</v>
      </c>
      <c r="BE1936">
        <v>0.101025752228111</v>
      </c>
      <c r="BF1936">
        <v>59.489248136875901</v>
      </c>
      <c r="BG1936">
        <v>67.928691495848</v>
      </c>
      <c r="BH1936">
        <v>57.230060236051003</v>
      </c>
      <c r="BI1936">
        <v>54.710188222360898</v>
      </c>
    </row>
    <row r="1937" spans="1:61" x14ac:dyDescent="0.25">
      <c r="A1937" s="10" t="str">
        <f>VLOOKUP(D1937,'Index-Relations'!E:F,2,FALSE)</f>
        <v>ESG</v>
      </c>
      <c r="B1937" t="s">
        <v>3450</v>
      </c>
      <c r="C1937" s="53" t="s">
        <v>2762</v>
      </c>
      <c r="D1937" s="59" t="s">
        <v>3040</v>
      </c>
      <c r="E1937" s="59" t="s">
        <v>5353</v>
      </c>
      <c r="F1937" t="s">
        <v>702</v>
      </c>
      <c r="G1937" t="s">
        <v>701</v>
      </c>
      <c r="H1937" t="s">
        <v>703</v>
      </c>
      <c r="I1937" s="52">
        <v>45597</v>
      </c>
      <c r="J1937" t="s">
        <v>2457</v>
      </c>
      <c r="K1937">
        <v>101</v>
      </c>
      <c r="L1937" s="73">
        <v>59.757588489109999</v>
      </c>
      <c r="M1937">
        <v>101</v>
      </c>
      <c r="N1937">
        <v>1</v>
      </c>
      <c r="O1937" s="73">
        <v>67.957392801138994</v>
      </c>
      <c r="P1937">
        <v>101</v>
      </c>
      <c r="Q1937">
        <v>1</v>
      </c>
      <c r="R1937">
        <v>101</v>
      </c>
      <c r="S1937">
        <v>0.999999999999999</v>
      </c>
      <c r="T1937">
        <v>30.186011393528499</v>
      </c>
      <c r="U1937">
        <v>0.51502251763170004</v>
      </c>
      <c r="V1937">
        <v>53</v>
      </c>
      <c r="W1937">
        <v>0.15216085769314899</v>
      </c>
      <c r="X1937">
        <v>9</v>
      </c>
      <c r="Y1937">
        <v>101</v>
      </c>
      <c r="Z1937">
        <v>1</v>
      </c>
      <c r="AA1937">
        <v>24.3138384151564</v>
      </c>
      <c r="AB1937">
        <v>93</v>
      </c>
      <c r="AC1937">
        <v>0.95402791893844796</v>
      </c>
      <c r="AD1937">
        <v>8</v>
      </c>
      <c r="AE1937">
        <v>4.5972081061551297E-2</v>
      </c>
      <c r="AF1937">
        <v>0</v>
      </c>
      <c r="AG1937">
        <v>6.9390000000000004E-17</v>
      </c>
      <c r="AH1937">
        <v>6.6539293949401399E-3</v>
      </c>
      <c r="AI1937">
        <v>3</v>
      </c>
      <c r="AJ1937" s="73">
        <v>55.031038101282903</v>
      </c>
      <c r="AK1937">
        <v>101</v>
      </c>
      <c r="AL1937">
        <v>1</v>
      </c>
      <c r="AM1937">
        <v>4.7759461772918501E-3</v>
      </c>
      <c r="AN1937">
        <v>1</v>
      </c>
      <c r="AO1937">
        <v>0</v>
      </c>
      <c r="AP1937">
        <v>0</v>
      </c>
      <c r="AQ1937">
        <v>101</v>
      </c>
      <c r="AR1937">
        <v>1</v>
      </c>
      <c r="AS1937">
        <v>0</v>
      </c>
      <c r="AT1937">
        <v>0</v>
      </c>
      <c r="AU1937">
        <v>0</v>
      </c>
      <c r="AV1937">
        <v>0</v>
      </c>
      <c r="AW1937">
        <v>101</v>
      </c>
      <c r="AX1937">
        <v>0.999999999999999</v>
      </c>
      <c r="AY1937" s="73">
        <v>57.585254879883003</v>
      </c>
      <c r="AZ1937">
        <v>101</v>
      </c>
      <c r="BA1937">
        <v>1</v>
      </c>
      <c r="BB1937">
        <v>90</v>
      </c>
      <c r="BC1937">
        <v>0.89789914536619597</v>
      </c>
      <c r="BD1937">
        <v>11</v>
      </c>
      <c r="BE1937">
        <v>0.102100854633803</v>
      </c>
      <c r="BF1937">
        <v>59.757588489109999</v>
      </c>
      <c r="BG1937">
        <v>67.957392801138994</v>
      </c>
      <c r="BH1937">
        <v>57.585254879883003</v>
      </c>
      <c r="BI1937">
        <v>55.031038101282903</v>
      </c>
    </row>
    <row r="1938" spans="1:61" x14ac:dyDescent="0.25">
      <c r="A1938" s="10" t="str">
        <f>VLOOKUP(D1938,'Index-Relations'!E:F,2,FALSE)</f>
        <v>ESG</v>
      </c>
      <c r="B1938" t="s">
        <v>3450</v>
      </c>
      <c r="C1938" s="53" t="s">
        <v>2763</v>
      </c>
      <c r="D1938" s="59" t="s">
        <v>3040</v>
      </c>
      <c r="E1938" s="59" t="s">
        <v>5354</v>
      </c>
      <c r="F1938" t="s">
        <v>702</v>
      </c>
      <c r="G1938" t="s">
        <v>701</v>
      </c>
      <c r="H1938" t="s">
        <v>703</v>
      </c>
      <c r="I1938" s="52">
        <v>45566</v>
      </c>
      <c r="J1938" t="s">
        <v>2457</v>
      </c>
      <c r="K1938">
        <v>101</v>
      </c>
      <c r="L1938" s="73">
        <v>59.674064558220003</v>
      </c>
      <c r="M1938">
        <v>101</v>
      </c>
      <c r="N1938">
        <v>1</v>
      </c>
      <c r="O1938" s="73">
        <v>68.004945553130995</v>
      </c>
      <c r="P1938">
        <v>101</v>
      </c>
      <c r="Q1938">
        <v>1</v>
      </c>
      <c r="R1938">
        <v>101</v>
      </c>
      <c r="S1938">
        <v>1</v>
      </c>
      <c r="T1938">
        <v>30.628951643242502</v>
      </c>
      <c r="U1938">
        <v>0.51450663096826099</v>
      </c>
      <c r="V1938">
        <v>53</v>
      </c>
      <c r="W1938">
        <v>0.15211260426461401</v>
      </c>
      <c r="X1938">
        <v>9</v>
      </c>
      <c r="Y1938">
        <v>101</v>
      </c>
      <c r="Z1938">
        <v>0.999999999999999</v>
      </c>
      <c r="AA1938">
        <v>23.558349868350899</v>
      </c>
      <c r="AB1938">
        <v>96</v>
      </c>
      <c r="AC1938">
        <v>0.980220352403117</v>
      </c>
      <c r="AD1938">
        <v>5</v>
      </c>
      <c r="AE1938">
        <v>1.9779647596882801E-2</v>
      </c>
      <c r="AF1938">
        <v>0</v>
      </c>
      <c r="AG1938">
        <v>4.1629999999999998E-17</v>
      </c>
      <c r="AH1938">
        <v>5.6129850356063399E-3</v>
      </c>
      <c r="AI1938">
        <v>3</v>
      </c>
      <c r="AJ1938" s="73">
        <v>54.791814430853897</v>
      </c>
      <c r="AK1938">
        <v>101</v>
      </c>
      <c r="AL1938">
        <v>1</v>
      </c>
      <c r="AM1938">
        <v>5.0373147578730501E-3</v>
      </c>
      <c r="AN1938">
        <v>1</v>
      </c>
      <c r="AO1938">
        <v>0</v>
      </c>
      <c r="AP1938">
        <v>0</v>
      </c>
      <c r="AQ1938">
        <v>101</v>
      </c>
      <c r="AR1938">
        <v>0.999999999999999</v>
      </c>
      <c r="AS1938">
        <v>0</v>
      </c>
      <c r="AT1938">
        <v>0</v>
      </c>
      <c r="AU1938">
        <v>0</v>
      </c>
      <c r="AV1938">
        <v>0</v>
      </c>
      <c r="AW1938">
        <v>101</v>
      </c>
      <c r="AX1938">
        <v>0.999999999999999</v>
      </c>
      <c r="AY1938" s="73">
        <v>57.483316035191002</v>
      </c>
      <c r="AZ1938">
        <v>101</v>
      </c>
      <c r="BA1938">
        <v>1</v>
      </c>
      <c r="BB1938">
        <v>90</v>
      </c>
      <c r="BC1938">
        <v>0.89741895071000499</v>
      </c>
      <c r="BD1938">
        <v>11</v>
      </c>
      <c r="BE1938">
        <v>0.10258104928999399</v>
      </c>
      <c r="BF1938">
        <v>59.674064558220003</v>
      </c>
      <c r="BG1938">
        <v>68.004945553130995</v>
      </c>
      <c r="BH1938">
        <v>57.483316035191002</v>
      </c>
      <c r="BI1938">
        <v>54.791814430853897</v>
      </c>
    </row>
    <row r="1939" spans="1:61" x14ac:dyDescent="0.25">
      <c r="A1939" s="10" t="str">
        <f>VLOOKUP(D1939,'Index-Relations'!E:F,2,FALSE)</f>
        <v>ESG</v>
      </c>
      <c r="B1939" t="s">
        <v>3450</v>
      </c>
      <c r="C1939" s="53" t="s">
        <v>2764</v>
      </c>
      <c r="D1939" s="59" t="s">
        <v>3040</v>
      </c>
      <c r="E1939" s="59" t="s">
        <v>5355</v>
      </c>
      <c r="F1939" t="s">
        <v>702</v>
      </c>
      <c r="G1939" t="s">
        <v>701</v>
      </c>
      <c r="H1939" t="s">
        <v>703</v>
      </c>
      <c r="I1939" s="52">
        <v>45538</v>
      </c>
      <c r="J1939" t="s">
        <v>2457</v>
      </c>
      <c r="K1939">
        <v>101</v>
      </c>
      <c r="L1939" s="73">
        <v>59.973931439413001</v>
      </c>
      <c r="M1939">
        <v>101</v>
      </c>
      <c r="N1939">
        <v>1</v>
      </c>
      <c r="O1939" s="73">
        <v>67.879093918246994</v>
      </c>
      <c r="P1939">
        <v>101</v>
      </c>
      <c r="Q1939">
        <v>1</v>
      </c>
      <c r="R1939">
        <v>101</v>
      </c>
      <c r="S1939">
        <v>1</v>
      </c>
      <c r="T1939">
        <v>30.650635613418601</v>
      </c>
      <c r="U1939">
        <v>0.51570698842875795</v>
      </c>
      <c r="V1939">
        <v>53</v>
      </c>
      <c r="W1939">
        <v>0.156106770920731</v>
      </c>
      <c r="X1939">
        <v>9</v>
      </c>
      <c r="Y1939">
        <v>101</v>
      </c>
      <c r="Z1939">
        <v>1</v>
      </c>
      <c r="AA1939">
        <v>25.015954577114801</v>
      </c>
      <c r="AB1939">
        <v>97</v>
      </c>
      <c r="AC1939">
        <v>0.98644221889717398</v>
      </c>
      <c r="AD1939">
        <v>4</v>
      </c>
      <c r="AE1939">
        <v>1.3557781102824899E-2</v>
      </c>
      <c r="AF1939">
        <v>0</v>
      </c>
      <c r="AG1939">
        <v>3.0357999999999999E-16</v>
      </c>
      <c r="AH1939">
        <v>5.5767370814422601E-3</v>
      </c>
      <c r="AI1939">
        <v>3</v>
      </c>
      <c r="AJ1939" s="73">
        <v>55.370313577067897</v>
      </c>
      <c r="AK1939">
        <v>101</v>
      </c>
      <c r="AL1939">
        <v>1</v>
      </c>
      <c r="AM1939">
        <v>5.0859866787385799E-3</v>
      </c>
      <c r="AN1939">
        <v>1</v>
      </c>
      <c r="AO1939">
        <v>0</v>
      </c>
      <c r="AP1939">
        <v>0</v>
      </c>
      <c r="AQ1939">
        <v>101</v>
      </c>
      <c r="AR1939">
        <v>0.999999999999999</v>
      </c>
      <c r="AS1939">
        <v>0</v>
      </c>
      <c r="AT1939">
        <v>0</v>
      </c>
      <c r="AU1939">
        <v>0</v>
      </c>
      <c r="AV1939">
        <v>0</v>
      </c>
      <c r="AW1939">
        <v>101</v>
      </c>
      <c r="AX1939">
        <v>1</v>
      </c>
      <c r="AY1939" s="73">
        <v>57.726283870644998</v>
      </c>
      <c r="AZ1939">
        <v>101</v>
      </c>
      <c r="BA1939">
        <v>1</v>
      </c>
      <c r="BB1939">
        <v>90</v>
      </c>
      <c r="BC1939">
        <v>0.90306844308527801</v>
      </c>
      <c r="BD1939">
        <v>11</v>
      </c>
      <c r="BE1939">
        <v>9.69315569147218E-2</v>
      </c>
      <c r="BF1939">
        <v>59.973931439413001</v>
      </c>
      <c r="BG1939">
        <v>67.879093918246994</v>
      </c>
      <c r="BH1939">
        <v>57.726283870644998</v>
      </c>
      <c r="BI1939">
        <v>55.370313577067897</v>
      </c>
    </row>
    <row r="1940" spans="1:61" x14ac:dyDescent="0.25">
      <c r="A1940" s="10" t="str">
        <f>VLOOKUP(D1940,'Index-Relations'!E:F,2,FALSE)</f>
        <v>ESG</v>
      </c>
      <c r="B1940" t="s">
        <v>3450</v>
      </c>
      <c r="C1940" s="53" t="s">
        <v>3350</v>
      </c>
      <c r="D1940" s="59" t="s">
        <v>3040</v>
      </c>
      <c r="E1940" s="59" t="s">
        <v>5356</v>
      </c>
      <c r="F1940" t="s">
        <v>702</v>
      </c>
      <c r="G1940" t="s">
        <v>701</v>
      </c>
      <c r="H1940" t="s">
        <v>703</v>
      </c>
      <c r="I1940" s="52">
        <v>45505</v>
      </c>
      <c r="J1940" t="s">
        <v>2457</v>
      </c>
      <c r="K1940">
        <v>101</v>
      </c>
      <c r="L1940" s="73">
        <v>60.495922794553998</v>
      </c>
      <c r="M1940">
        <v>101</v>
      </c>
      <c r="N1940">
        <v>1</v>
      </c>
      <c r="O1940" s="73">
        <v>68.090094633622897</v>
      </c>
      <c r="P1940">
        <v>101</v>
      </c>
      <c r="Q1940">
        <v>1</v>
      </c>
      <c r="R1940">
        <v>101</v>
      </c>
      <c r="S1940">
        <v>1</v>
      </c>
      <c r="T1940">
        <v>30.526838820727701</v>
      </c>
      <c r="U1940">
        <v>0.53133219486085503</v>
      </c>
      <c r="V1940">
        <v>53</v>
      </c>
      <c r="W1940">
        <v>0.16673739949289301</v>
      </c>
      <c r="X1940">
        <v>9</v>
      </c>
      <c r="Y1940">
        <v>101</v>
      </c>
      <c r="Z1940">
        <v>0.999999999999999</v>
      </c>
      <c r="AA1940">
        <v>25.126440990420701</v>
      </c>
      <c r="AB1940">
        <v>98</v>
      </c>
      <c r="AC1940">
        <v>0.98940658587715602</v>
      </c>
      <c r="AD1940">
        <v>3</v>
      </c>
      <c r="AE1940">
        <v>1.05934141228427E-2</v>
      </c>
      <c r="AF1940">
        <v>0</v>
      </c>
      <c r="AG1940">
        <v>4.1286000000000002E-16</v>
      </c>
      <c r="AH1940">
        <v>5.3535464361880898E-3</v>
      </c>
      <c r="AI1940">
        <v>3</v>
      </c>
      <c r="AJ1940" s="73">
        <v>55.8091382118429</v>
      </c>
      <c r="AK1940">
        <v>101</v>
      </c>
      <c r="AL1940">
        <v>1</v>
      </c>
      <c r="AM1940">
        <v>4.9295951017021E-3</v>
      </c>
      <c r="AN1940">
        <v>1</v>
      </c>
      <c r="AO1940">
        <v>0</v>
      </c>
      <c r="AP1940">
        <v>0</v>
      </c>
      <c r="AQ1940">
        <v>101</v>
      </c>
      <c r="AR1940">
        <v>1</v>
      </c>
      <c r="AS1940">
        <v>0</v>
      </c>
      <c r="AT1940">
        <v>0</v>
      </c>
      <c r="AU1940">
        <v>0</v>
      </c>
      <c r="AV1940">
        <v>0</v>
      </c>
      <c r="AW1940">
        <v>101</v>
      </c>
      <c r="AX1940">
        <v>1</v>
      </c>
      <c r="AY1940" s="73">
        <v>58.442369679381997</v>
      </c>
      <c r="AZ1940">
        <v>101</v>
      </c>
      <c r="BA1940">
        <v>1</v>
      </c>
      <c r="BB1940">
        <v>91</v>
      </c>
      <c r="BC1940">
        <v>0.906253986746406</v>
      </c>
      <c r="BD1940">
        <v>10</v>
      </c>
      <c r="BE1940">
        <v>9.3746013253593899E-2</v>
      </c>
      <c r="BF1940">
        <v>60.495922794553998</v>
      </c>
      <c r="BG1940">
        <v>68.090094633622897</v>
      </c>
      <c r="BH1940">
        <v>58.442369679381997</v>
      </c>
      <c r="BI1940">
        <v>55.8091382118429</v>
      </c>
    </row>
    <row r="1941" spans="1:61" x14ac:dyDescent="0.25">
      <c r="A1941" s="10" t="str">
        <f>VLOOKUP(D1941,'Index-Relations'!E:F,2,FALSE)</f>
        <v>ESG</v>
      </c>
      <c r="B1941" t="s">
        <v>3450</v>
      </c>
      <c r="C1941" s="53" t="s">
        <v>2765</v>
      </c>
      <c r="D1941" s="59" t="s">
        <v>3040</v>
      </c>
      <c r="E1941" s="59" t="s">
        <v>5357</v>
      </c>
      <c r="F1941" t="s">
        <v>702</v>
      </c>
      <c r="G1941" t="s">
        <v>701</v>
      </c>
      <c r="H1941" t="s">
        <v>703</v>
      </c>
      <c r="I1941" s="52">
        <v>45474</v>
      </c>
      <c r="J1941" t="s">
        <v>2457</v>
      </c>
      <c r="K1941">
        <v>101</v>
      </c>
      <c r="L1941" s="73">
        <v>61.207800916593001</v>
      </c>
      <c r="M1941">
        <v>101</v>
      </c>
      <c r="N1941">
        <v>1</v>
      </c>
      <c r="O1941" s="73">
        <v>68.533559067303003</v>
      </c>
      <c r="P1941">
        <v>101</v>
      </c>
      <c r="Q1941">
        <v>1</v>
      </c>
      <c r="R1941">
        <v>101</v>
      </c>
      <c r="S1941">
        <v>1</v>
      </c>
      <c r="T1941">
        <v>29.840623140602901</v>
      </c>
      <c r="U1941">
        <v>0.53378539661769397</v>
      </c>
      <c r="V1941">
        <v>53</v>
      </c>
      <c r="W1941">
        <v>0.165994163255928</v>
      </c>
      <c r="X1941">
        <v>9</v>
      </c>
      <c r="Y1941">
        <v>101</v>
      </c>
      <c r="Z1941">
        <v>1</v>
      </c>
      <c r="AA1941">
        <v>25.7377097079541</v>
      </c>
      <c r="AB1941">
        <v>98</v>
      </c>
      <c r="AC1941">
        <v>0.98899023452443202</v>
      </c>
      <c r="AD1941">
        <v>3</v>
      </c>
      <c r="AE1941">
        <v>1.10097654755681E-2</v>
      </c>
      <c r="AF1941">
        <v>0</v>
      </c>
      <c r="AG1941">
        <v>0</v>
      </c>
      <c r="AH1941">
        <v>5.33145284063962E-3</v>
      </c>
      <c r="AI1941">
        <v>3</v>
      </c>
      <c r="AJ1941" s="73">
        <v>56.571184331566997</v>
      </c>
      <c r="AK1941">
        <v>101</v>
      </c>
      <c r="AL1941">
        <v>1</v>
      </c>
      <c r="AM1941">
        <v>3.9835200187114802E-3</v>
      </c>
      <c r="AN1941">
        <v>1</v>
      </c>
      <c r="AO1941">
        <v>0</v>
      </c>
      <c r="AP1941">
        <v>0</v>
      </c>
      <c r="AQ1941">
        <v>101</v>
      </c>
      <c r="AR1941">
        <v>1</v>
      </c>
      <c r="AS1941">
        <v>0</v>
      </c>
      <c r="AT1941">
        <v>0</v>
      </c>
      <c r="AU1941">
        <v>0</v>
      </c>
      <c r="AV1941">
        <v>0</v>
      </c>
      <c r="AW1941">
        <v>101</v>
      </c>
      <c r="AX1941">
        <v>0.999999999999999</v>
      </c>
      <c r="AY1941" s="73">
        <v>59.120610723029898</v>
      </c>
      <c r="AZ1941">
        <v>101</v>
      </c>
      <c r="BA1941">
        <v>1</v>
      </c>
      <c r="BB1941">
        <v>91</v>
      </c>
      <c r="BC1941">
        <v>0.90849197459691999</v>
      </c>
      <c r="BD1941">
        <v>10</v>
      </c>
      <c r="BE1941">
        <v>9.1508025403079299E-2</v>
      </c>
      <c r="BF1941">
        <v>61.207800916593001</v>
      </c>
      <c r="BG1941">
        <v>68.533559067303003</v>
      </c>
      <c r="BH1941">
        <v>59.120610723029898</v>
      </c>
      <c r="BI1941">
        <v>56.571184331566997</v>
      </c>
    </row>
    <row r="1942" spans="1:61" x14ac:dyDescent="0.25">
      <c r="A1942" s="10" t="str">
        <f>VLOOKUP(D1942,'Index-Relations'!E:F,2,FALSE)</f>
        <v>ESG</v>
      </c>
      <c r="B1942" t="s">
        <v>3450</v>
      </c>
      <c r="C1942" s="53" t="s">
        <v>2766</v>
      </c>
      <c r="D1942" s="59" t="s">
        <v>3040</v>
      </c>
      <c r="E1942" s="59" t="s">
        <v>5358</v>
      </c>
      <c r="F1942" t="s">
        <v>702</v>
      </c>
      <c r="G1942" t="s">
        <v>701</v>
      </c>
      <c r="H1942" t="s">
        <v>703</v>
      </c>
      <c r="I1942" s="52">
        <v>45446</v>
      </c>
      <c r="J1942" t="s">
        <v>2457</v>
      </c>
      <c r="K1942">
        <v>101</v>
      </c>
      <c r="L1942" s="73">
        <v>61.193511341876999</v>
      </c>
      <c r="M1942">
        <v>101</v>
      </c>
      <c r="N1942">
        <v>1</v>
      </c>
      <c r="O1942" s="73">
        <v>68.319641264614006</v>
      </c>
      <c r="P1942">
        <v>101</v>
      </c>
      <c r="Q1942">
        <v>1</v>
      </c>
      <c r="R1942">
        <v>101</v>
      </c>
      <c r="S1942">
        <v>1</v>
      </c>
      <c r="T1942">
        <v>30.271317804630801</v>
      </c>
      <c r="U1942">
        <v>0.54980287302935904</v>
      </c>
      <c r="V1942">
        <v>53</v>
      </c>
      <c r="W1942">
        <v>0.191769608515</v>
      </c>
      <c r="X1942">
        <v>9</v>
      </c>
      <c r="Y1942">
        <v>101</v>
      </c>
      <c r="Z1942">
        <v>0.999999999999999</v>
      </c>
      <c r="AA1942">
        <v>28.026400118672601</v>
      </c>
      <c r="AB1942">
        <v>98</v>
      </c>
      <c r="AC1942">
        <v>0.98868918915725601</v>
      </c>
      <c r="AD1942">
        <v>3</v>
      </c>
      <c r="AE1942">
        <v>1.1310810842742901E-2</v>
      </c>
      <c r="AF1942">
        <v>0</v>
      </c>
      <c r="AG1942">
        <v>2.8623000000000002E-16</v>
      </c>
      <c r="AH1942">
        <v>5.3925794940784802E-3</v>
      </c>
      <c r="AI1942">
        <v>3</v>
      </c>
      <c r="AJ1942" s="73">
        <v>56.62233970754</v>
      </c>
      <c r="AK1942">
        <v>101</v>
      </c>
      <c r="AL1942">
        <v>1</v>
      </c>
      <c r="AM1942">
        <v>4.0559101235705698E-3</v>
      </c>
      <c r="AN1942">
        <v>1</v>
      </c>
      <c r="AO1942">
        <v>0</v>
      </c>
      <c r="AP1942">
        <v>0</v>
      </c>
      <c r="AQ1942">
        <v>101</v>
      </c>
      <c r="AR1942">
        <v>0.999999999999999</v>
      </c>
      <c r="AS1942">
        <v>0</v>
      </c>
      <c r="AT1942">
        <v>0</v>
      </c>
      <c r="AU1942">
        <v>0</v>
      </c>
      <c r="AV1942">
        <v>0</v>
      </c>
      <c r="AW1942">
        <v>101</v>
      </c>
      <c r="AX1942">
        <v>1</v>
      </c>
      <c r="AY1942" s="73">
        <v>59.256137337101997</v>
      </c>
      <c r="AZ1942">
        <v>101</v>
      </c>
      <c r="BA1942">
        <v>1</v>
      </c>
      <c r="BB1942">
        <v>91</v>
      </c>
      <c r="BC1942">
        <v>0.90856542009594299</v>
      </c>
      <c r="BD1942">
        <v>10</v>
      </c>
      <c r="BE1942">
        <v>9.1434579904056304E-2</v>
      </c>
      <c r="BF1942">
        <v>61.193511341876999</v>
      </c>
      <c r="BG1942">
        <v>68.319641264614006</v>
      </c>
      <c r="BH1942">
        <v>59.256137337101997</v>
      </c>
      <c r="BI1942">
        <v>56.62233970754</v>
      </c>
    </row>
    <row r="1943" spans="1:61" x14ac:dyDescent="0.25">
      <c r="A1943" s="10" t="str">
        <f>VLOOKUP(D1943,'Index-Relations'!E:F,2,FALSE)</f>
        <v>ESG</v>
      </c>
      <c r="B1943" t="s">
        <v>3450</v>
      </c>
      <c r="C1943" s="53" t="s">
        <v>2767</v>
      </c>
      <c r="D1943" s="59" t="s">
        <v>3040</v>
      </c>
      <c r="E1943" s="59" t="s">
        <v>5359</v>
      </c>
      <c r="F1943" t="s">
        <v>702</v>
      </c>
      <c r="G1943" t="s">
        <v>701</v>
      </c>
      <c r="H1943" t="s">
        <v>703</v>
      </c>
      <c r="I1943" s="52">
        <v>45413</v>
      </c>
      <c r="J1943" t="s">
        <v>2457</v>
      </c>
      <c r="K1943">
        <v>101</v>
      </c>
      <c r="L1943" s="73">
        <v>61.213481933566896</v>
      </c>
      <c r="M1943">
        <v>101</v>
      </c>
      <c r="N1943">
        <v>1</v>
      </c>
      <c r="O1943" s="73">
        <v>68.785814283379906</v>
      </c>
      <c r="P1943">
        <v>101</v>
      </c>
      <c r="Q1943">
        <v>1</v>
      </c>
      <c r="R1943">
        <v>101</v>
      </c>
      <c r="S1943">
        <v>1</v>
      </c>
      <c r="T1943">
        <v>30.606427878924801</v>
      </c>
      <c r="U1943">
        <v>0.54942930639138698</v>
      </c>
      <c r="V1943">
        <v>53</v>
      </c>
      <c r="W1943">
        <v>0.19337518334467901</v>
      </c>
      <c r="X1943">
        <v>9</v>
      </c>
      <c r="Y1943">
        <v>101</v>
      </c>
      <c r="Z1943">
        <v>1</v>
      </c>
      <c r="AA1943">
        <v>29.304548249580499</v>
      </c>
      <c r="AB1943">
        <v>98</v>
      </c>
      <c r="AC1943">
        <v>0.98866251754759205</v>
      </c>
      <c r="AD1943">
        <v>3</v>
      </c>
      <c r="AE1943">
        <v>1.13374824524075E-2</v>
      </c>
      <c r="AF1943">
        <v>0</v>
      </c>
      <c r="AG1943">
        <v>0</v>
      </c>
      <c r="AH1943">
        <v>5.1021840689848396E-3</v>
      </c>
      <c r="AI1943">
        <v>3</v>
      </c>
      <c r="AJ1943" s="73">
        <v>56.233362106585901</v>
      </c>
      <c r="AK1943">
        <v>101</v>
      </c>
      <c r="AL1943">
        <v>1</v>
      </c>
      <c r="AM1943">
        <v>4.1262190745169798E-3</v>
      </c>
      <c r="AN1943">
        <v>1</v>
      </c>
      <c r="AO1943">
        <v>7.1826036477021203E-3</v>
      </c>
      <c r="AP1943">
        <v>1</v>
      </c>
      <c r="AQ1943">
        <v>101</v>
      </c>
      <c r="AR1943">
        <v>1</v>
      </c>
      <c r="AS1943">
        <v>0</v>
      </c>
      <c r="AT1943">
        <v>0</v>
      </c>
      <c r="AU1943">
        <v>0</v>
      </c>
      <c r="AV1943">
        <v>0</v>
      </c>
      <c r="AW1943">
        <v>101</v>
      </c>
      <c r="AX1943">
        <v>1</v>
      </c>
      <c r="AY1943" s="73">
        <v>59.217822164011999</v>
      </c>
      <c r="AZ1943">
        <v>101</v>
      </c>
      <c r="BA1943">
        <v>1</v>
      </c>
      <c r="BB1943">
        <v>91</v>
      </c>
      <c r="BC1943">
        <v>0.90525143156969301</v>
      </c>
      <c r="BD1943">
        <v>9</v>
      </c>
      <c r="BE1943">
        <v>8.7565964782604602E-2</v>
      </c>
      <c r="BF1943">
        <v>61.213481933566896</v>
      </c>
      <c r="BG1943">
        <v>68.785814283379906</v>
      </c>
      <c r="BH1943">
        <v>59.217822164011999</v>
      </c>
      <c r="BI1943">
        <v>56.233362106585901</v>
      </c>
    </row>
    <row r="1944" spans="1:61" x14ac:dyDescent="0.25">
      <c r="A1944" s="10" t="str">
        <f>VLOOKUP(D1944,'Index-Relations'!E:F,2,FALSE)</f>
        <v>ESG</v>
      </c>
      <c r="B1944" t="s">
        <v>3450</v>
      </c>
      <c r="C1944" s="53" t="s">
        <v>2768</v>
      </c>
      <c r="D1944" s="59" t="s">
        <v>3040</v>
      </c>
      <c r="E1944" s="59" t="s">
        <v>5360</v>
      </c>
      <c r="F1944" t="s">
        <v>702</v>
      </c>
      <c r="G1944" t="s">
        <v>701</v>
      </c>
      <c r="H1944" t="s">
        <v>703</v>
      </c>
      <c r="I1944" s="52">
        <v>45383</v>
      </c>
      <c r="J1944" t="s">
        <v>2457</v>
      </c>
      <c r="K1944">
        <v>102</v>
      </c>
      <c r="L1944">
        <v>65.671702336271807</v>
      </c>
      <c r="M1944">
        <v>101</v>
      </c>
      <c r="N1944">
        <v>1</v>
      </c>
      <c r="O1944">
        <v>74.483605440991099</v>
      </c>
      <c r="P1944">
        <v>101</v>
      </c>
      <c r="Q1944">
        <v>1</v>
      </c>
      <c r="R1944">
        <v>101</v>
      </c>
      <c r="S1944">
        <v>1</v>
      </c>
      <c r="T1944">
        <v>30.398579199092801</v>
      </c>
      <c r="U1944">
        <v>0.54916534449172405</v>
      </c>
      <c r="V1944">
        <v>53</v>
      </c>
      <c r="W1944">
        <v>0.19154678469874301</v>
      </c>
      <c r="X1944">
        <v>9</v>
      </c>
      <c r="Y1944">
        <v>101</v>
      </c>
      <c r="Z1944">
        <v>1</v>
      </c>
      <c r="AA1944">
        <v>27.9543254894798</v>
      </c>
      <c r="AB1944">
        <v>98</v>
      </c>
      <c r="AC1944">
        <v>0.988390759784462</v>
      </c>
      <c r="AD1944">
        <v>3</v>
      </c>
      <c r="AE1944">
        <v>1.16092402155373E-2</v>
      </c>
      <c r="AF1944">
        <v>1</v>
      </c>
      <c r="AG1944">
        <v>1.3356999999999999E-16</v>
      </c>
      <c r="AH1944">
        <v>5.0110220703813799E-3</v>
      </c>
      <c r="AI1944">
        <v>3</v>
      </c>
      <c r="AJ1944">
        <v>58.966007639542902</v>
      </c>
      <c r="AK1944">
        <v>101</v>
      </c>
      <c r="AL1944">
        <v>1</v>
      </c>
      <c r="AM1944">
        <v>4.3401874686938699E-3</v>
      </c>
      <c r="AN1944">
        <v>1</v>
      </c>
      <c r="AO1944">
        <v>6.7165320163466496E-3</v>
      </c>
      <c r="AP1944">
        <v>1</v>
      </c>
      <c r="AQ1944">
        <v>101</v>
      </c>
      <c r="AR1944">
        <v>0.999999999999999</v>
      </c>
      <c r="AS1944">
        <v>0</v>
      </c>
      <c r="AT1944">
        <v>0</v>
      </c>
      <c r="AU1944">
        <v>0</v>
      </c>
      <c r="AV1944">
        <v>0</v>
      </c>
      <c r="AW1944">
        <v>101</v>
      </c>
      <c r="AX1944">
        <v>1</v>
      </c>
      <c r="AY1944">
        <v>63.264737121313701</v>
      </c>
      <c r="AZ1944">
        <v>101</v>
      </c>
      <c r="BA1944">
        <v>1</v>
      </c>
      <c r="BB1944">
        <v>91</v>
      </c>
      <c r="BC1944">
        <v>0.90403033877427996</v>
      </c>
      <c r="BD1944">
        <v>9</v>
      </c>
      <c r="BE1944">
        <v>8.9253129209373297E-2</v>
      </c>
      <c r="BF1944">
        <v>61.943676594902001</v>
      </c>
      <c r="BG1944">
        <v>69.156511870360006</v>
      </c>
      <c r="BH1944">
        <v>60.477089654657902</v>
      </c>
      <c r="BI1944">
        <v>56.472047389944002</v>
      </c>
    </row>
    <row r="1945" spans="1:61" x14ac:dyDescent="0.25">
      <c r="A1945" s="10" t="str">
        <f>VLOOKUP(D1945,'Index-Relations'!E:F,2,FALSE)</f>
        <v>ESG</v>
      </c>
      <c r="B1945" t="s">
        <v>3450</v>
      </c>
      <c r="C1945" s="53" t="s">
        <v>2769</v>
      </c>
      <c r="D1945" s="59" t="s">
        <v>3040</v>
      </c>
      <c r="E1945" s="59" t="s">
        <v>5361</v>
      </c>
      <c r="F1945" t="s">
        <v>702</v>
      </c>
      <c r="G1945" t="s">
        <v>701</v>
      </c>
      <c r="H1945" t="s">
        <v>703</v>
      </c>
      <c r="I1945" s="52">
        <v>45352</v>
      </c>
      <c r="J1945" t="s">
        <v>2457</v>
      </c>
      <c r="K1945">
        <v>101</v>
      </c>
      <c r="L1945">
        <v>66.106044182159195</v>
      </c>
      <c r="M1945">
        <v>101</v>
      </c>
      <c r="N1945">
        <v>1</v>
      </c>
      <c r="O1945">
        <v>75.281219517429193</v>
      </c>
      <c r="P1945">
        <v>101</v>
      </c>
      <c r="Q1945">
        <v>1</v>
      </c>
      <c r="R1945">
        <v>101</v>
      </c>
      <c r="S1945">
        <v>1</v>
      </c>
      <c r="T1945">
        <v>30.6110846248414</v>
      </c>
      <c r="U1945">
        <v>0.53812620223683805</v>
      </c>
      <c r="V1945">
        <v>52</v>
      </c>
      <c r="W1945">
        <v>0.180516224611487</v>
      </c>
      <c r="X1945">
        <v>9</v>
      </c>
      <c r="Y1945">
        <v>101</v>
      </c>
      <c r="Z1945">
        <v>1</v>
      </c>
      <c r="AA1945">
        <v>28.153440333098601</v>
      </c>
      <c r="AB1945">
        <v>98</v>
      </c>
      <c r="AC1945">
        <v>0.98837331803787398</v>
      </c>
      <c r="AD1945">
        <v>3</v>
      </c>
      <c r="AE1945">
        <v>1.1626681962125599E-2</v>
      </c>
      <c r="AF1945">
        <v>0</v>
      </c>
      <c r="AG1945">
        <v>0</v>
      </c>
      <c r="AH1945">
        <v>3.2706409306360101E-3</v>
      </c>
      <c r="AI1945">
        <v>3</v>
      </c>
      <c r="AJ1945">
        <v>59.364867109704299</v>
      </c>
      <c r="AK1945">
        <v>101</v>
      </c>
      <c r="AL1945">
        <v>1</v>
      </c>
      <c r="AM1945">
        <v>3.8844244334899302E-3</v>
      </c>
      <c r="AN1945">
        <v>1</v>
      </c>
      <c r="AO1945">
        <v>6.6385038981209904E-3</v>
      </c>
      <c r="AP1945">
        <v>1</v>
      </c>
      <c r="AQ1945">
        <v>101</v>
      </c>
      <c r="AR1945">
        <v>1</v>
      </c>
      <c r="AS1945">
        <v>0</v>
      </c>
      <c r="AT1945">
        <v>0</v>
      </c>
      <c r="AU1945">
        <v>0</v>
      </c>
      <c r="AV1945">
        <v>0</v>
      </c>
      <c r="AW1945">
        <v>101</v>
      </c>
      <c r="AX1945">
        <v>1</v>
      </c>
      <c r="AY1945">
        <v>63.114387714262499</v>
      </c>
      <c r="AZ1945">
        <v>101</v>
      </c>
      <c r="BA1945">
        <v>1</v>
      </c>
      <c r="BB1945">
        <v>91</v>
      </c>
      <c r="BC1945">
        <v>0.900876347184836</v>
      </c>
      <c r="BD1945">
        <v>9</v>
      </c>
      <c r="BE1945">
        <v>9.2485148917042306E-2</v>
      </c>
      <c r="BF1945">
        <v>62.309512957377997</v>
      </c>
      <c r="BG1945">
        <v>69.903230650249895</v>
      </c>
      <c r="BH1945">
        <v>60.309717873231897</v>
      </c>
      <c r="BI1945">
        <v>56.829696278059998</v>
      </c>
    </row>
    <row r="1946" spans="1:61" x14ac:dyDescent="0.25">
      <c r="A1946" s="10" t="str">
        <f>VLOOKUP(D1946,'Index-Relations'!E:F,2,FALSE)</f>
        <v>ESG</v>
      </c>
      <c r="B1946" t="s">
        <v>3450</v>
      </c>
      <c r="C1946" s="53" t="s">
        <v>2770</v>
      </c>
      <c r="D1946" s="59" t="s">
        <v>3040</v>
      </c>
      <c r="E1946" s="59" t="s">
        <v>5362</v>
      </c>
      <c r="F1946" t="s">
        <v>702</v>
      </c>
      <c r="G1946" t="s">
        <v>701</v>
      </c>
      <c r="H1946" t="s">
        <v>703</v>
      </c>
      <c r="I1946" s="52">
        <v>45323</v>
      </c>
      <c r="J1946" t="s">
        <v>2457</v>
      </c>
      <c r="K1946">
        <v>101</v>
      </c>
      <c r="L1946">
        <v>66.881185917116099</v>
      </c>
      <c r="M1946">
        <v>101</v>
      </c>
      <c r="N1946">
        <v>1</v>
      </c>
      <c r="O1946">
        <v>75.719797824091998</v>
      </c>
      <c r="P1946">
        <v>101</v>
      </c>
      <c r="Q1946">
        <v>1</v>
      </c>
      <c r="R1946">
        <v>101</v>
      </c>
      <c r="S1946">
        <v>1</v>
      </c>
      <c r="T1946">
        <v>31.109771287119099</v>
      </c>
      <c r="U1946">
        <v>0.53633445087318499</v>
      </c>
      <c r="V1946">
        <v>52</v>
      </c>
      <c r="W1946">
        <v>0.181574311526288</v>
      </c>
      <c r="X1946">
        <v>9</v>
      </c>
      <c r="Y1946">
        <v>101</v>
      </c>
      <c r="Z1946">
        <v>0.999999999999999</v>
      </c>
      <c r="AA1946">
        <v>29.632933249196999</v>
      </c>
      <c r="AB1946">
        <v>97</v>
      </c>
      <c r="AC1946">
        <v>0.98237503710010099</v>
      </c>
      <c r="AD1946">
        <v>4</v>
      </c>
      <c r="AE1946">
        <v>1.7624962899898199E-2</v>
      </c>
      <c r="AF1946">
        <v>0</v>
      </c>
      <c r="AG1946">
        <v>0</v>
      </c>
      <c r="AH1946">
        <v>3.1623691459258599E-3</v>
      </c>
      <c r="AI1946">
        <v>3</v>
      </c>
      <c r="AJ1946">
        <v>60.234379349526499</v>
      </c>
      <c r="AK1946">
        <v>101</v>
      </c>
      <c r="AL1946">
        <v>1</v>
      </c>
      <c r="AM1946">
        <v>4.1821868552001599E-3</v>
      </c>
      <c r="AN1946">
        <v>1</v>
      </c>
      <c r="AO1946">
        <v>6.29930994978385E-3</v>
      </c>
      <c r="AP1946">
        <v>1</v>
      </c>
      <c r="AQ1946">
        <v>101</v>
      </c>
      <c r="AR1946">
        <v>1</v>
      </c>
      <c r="AS1946">
        <v>0</v>
      </c>
      <c r="AT1946">
        <v>0</v>
      </c>
      <c r="AU1946">
        <v>0</v>
      </c>
      <c r="AV1946">
        <v>0</v>
      </c>
      <c r="AW1946">
        <v>101</v>
      </c>
      <c r="AX1946">
        <v>1</v>
      </c>
      <c r="AY1946">
        <v>63.6198984312352</v>
      </c>
      <c r="AZ1946">
        <v>101</v>
      </c>
      <c r="BA1946">
        <v>1</v>
      </c>
      <c r="BB1946">
        <v>91</v>
      </c>
      <c r="BC1946">
        <v>0.90606394289693704</v>
      </c>
      <c r="BD1946">
        <v>9</v>
      </c>
      <c r="BE1946">
        <v>8.7636747153278294E-2</v>
      </c>
      <c r="BF1946">
        <v>62.9860397766519</v>
      </c>
      <c r="BG1946">
        <v>70.191043946842996</v>
      </c>
      <c r="BH1946">
        <v>60.575088190667998</v>
      </c>
      <c r="BI1946">
        <v>57.5486814106889</v>
      </c>
    </row>
    <row r="1947" spans="1:61" x14ac:dyDescent="0.25">
      <c r="A1947" s="10" t="str">
        <f>VLOOKUP(D1947,'Index-Relations'!E:F,2,FALSE)</f>
        <v>ESG</v>
      </c>
      <c r="B1947" t="s">
        <v>3450</v>
      </c>
      <c r="C1947" s="53" t="s">
        <v>2760</v>
      </c>
      <c r="D1947" s="59" t="s">
        <v>3262</v>
      </c>
      <c r="E1947" s="59" t="s">
        <v>5363</v>
      </c>
      <c r="F1947" t="s">
        <v>707</v>
      </c>
      <c r="G1947" t="s">
        <v>706</v>
      </c>
      <c r="H1947" t="s">
        <v>708</v>
      </c>
      <c r="I1947" s="52">
        <v>45659</v>
      </c>
      <c r="J1947" t="s">
        <v>2457</v>
      </c>
      <c r="K1947">
        <v>438</v>
      </c>
      <c r="L1947" s="73">
        <v>57.377291164443903</v>
      </c>
      <c r="M1947">
        <v>435</v>
      </c>
      <c r="N1947">
        <v>0.996563000370838</v>
      </c>
      <c r="O1947" s="73">
        <v>65.261498296360003</v>
      </c>
      <c r="P1947">
        <v>435</v>
      </c>
      <c r="Q1947">
        <v>0.996563000370838</v>
      </c>
      <c r="R1947">
        <v>434</v>
      </c>
      <c r="S1947">
        <v>0.99449925434326303</v>
      </c>
      <c r="T1947">
        <v>31.7578685625049</v>
      </c>
      <c r="U1947">
        <v>0.61912762476510697</v>
      </c>
      <c r="V1947">
        <v>283</v>
      </c>
      <c r="W1947">
        <v>8.9112677559401804E-2</v>
      </c>
      <c r="X1947">
        <v>46</v>
      </c>
      <c r="Y1947">
        <v>435</v>
      </c>
      <c r="Z1947">
        <v>0.996563000370838</v>
      </c>
      <c r="AA1947">
        <v>24.928793287115301</v>
      </c>
      <c r="AB1947">
        <v>375</v>
      </c>
      <c r="AC1947">
        <v>0.91594482697795399</v>
      </c>
      <c r="AD1947">
        <v>60</v>
      </c>
      <c r="AE1947">
        <v>8.0618173392884102E-2</v>
      </c>
      <c r="AF1947">
        <v>3</v>
      </c>
      <c r="AG1947">
        <v>3.4369996291613802E-3</v>
      </c>
      <c r="AH1947">
        <v>4.1991718274807998E-3</v>
      </c>
      <c r="AI1947">
        <v>27</v>
      </c>
      <c r="AJ1947" s="73">
        <v>51.797927792838003</v>
      </c>
      <c r="AK1947">
        <v>435</v>
      </c>
      <c r="AL1947">
        <v>0.996563000370838</v>
      </c>
      <c r="AM1947">
        <v>3.3120973834824402E-3</v>
      </c>
      <c r="AN1947">
        <v>3</v>
      </c>
      <c r="AO1947">
        <v>0</v>
      </c>
      <c r="AP1947">
        <v>0</v>
      </c>
      <c r="AQ1947">
        <v>438</v>
      </c>
      <c r="AR1947">
        <v>0.999999999999999</v>
      </c>
      <c r="AS1947">
        <v>0</v>
      </c>
      <c r="AT1947">
        <v>0</v>
      </c>
      <c r="AU1947">
        <v>0</v>
      </c>
      <c r="AV1947">
        <v>0</v>
      </c>
      <c r="AW1947">
        <v>438</v>
      </c>
      <c r="AX1947">
        <v>0.999999999999999</v>
      </c>
      <c r="AY1947" s="73">
        <v>56.0424760001289</v>
      </c>
      <c r="AZ1947">
        <v>435</v>
      </c>
      <c r="BA1947">
        <v>0.996563000370838</v>
      </c>
      <c r="BB1947">
        <v>423</v>
      </c>
      <c r="BC1947">
        <v>0.90184357077964905</v>
      </c>
      <c r="BD1947">
        <v>15</v>
      </c>
      <c r="BE1947">
        <v>9.8156429220350006E-2</v>
      </c>
      <c r="BF1947">
        <v>57.377291164443903</v>
      </c>
      <c r="BG1947">
        <v>65.261498296360003</v>
      </c>
      <c r="BH1947">
        <v>56.0424760001289</v>
      </c>
      <c r="BI1947">
        <v>51.797927792838003</v>
      </c>
    </row>
    <row r="1948" spans="1:61" x14ac:dyDescent="0.25">
      <c r="A1948" s="10" t="str">
        <f>VLOOKUP(D1948,'Index-Relations'!E:F,2,FALSE)</f>
        <v>ESG</v>
      </c>
      <c r="B1948" t="s">
        <v>3450</v>
      </c>
      <c r="C1948" s="53" t="s">
        <v>2761</v>
      </c>
      <c r="D1948" s="59" t="s">
        <v>3262</v>
      </c>
      <c r="E1948" s="59" t="s">
        <v>5364</v>
      </c>
      <c r="F1948" t="s">
        <v>707</v>
      </c>
      <c r="G1948" t="s">
        <v>706</v>
      </c>
      <c r="H1948" t="s">
        <v>708</v>
      </c>
      <c r="I1948" s="52">
        <v>45628</v>
      </c>
      <c r="J1948" t="s">
        <v>2457</v>
      </c>
      <c r="K1948">
        <v>434</v>
      </c>
      <c r="L1948" s="73">
        <v>57.29369845419</v>
      </c>
      <c r="M1948">
        <v>431</v>
      </c>
      <c r="N1948">
        <v>0.99648021617225302</v>
      </c>
      <c r="O1948" s="73">
        <v>64.725438889675999</v>
      </c>
      <c r="P1948">
        <v>431</v>
      </c>
      <c r="Q1948">
        <v>0.99648021617225302</v>
      </c>
      <c r="R1948">
        <v>430</v>
      </c>
      <c r="S1948">
        <v>0.994244703156837</v>
      </c>
      <c r="T1948">
        <v>31.723083226916099</v>
      </c>
      <c r="U1948">
        <v>0.61407592293632496</v>
      </c>
      <c r="V1948">
        <v>281</v>
      </c>
      <c r="W1948">
        <v>8.8306305027420304E-2</v>
      </c>
      <c r="X1948">
        <v>46</v>
      </c>
      <c r="Y1948">
        <v>431</v>
      </c>
      <c r="Z1948">
        <v>0.99648021617225302</v>
      </c>
      <c r="AA1948">
        <v>23.6271606720676</v>
      </c>
      <c r="AB1948">
        <v>374</v>
      </c>
      <c r="AC1948">
        <v>0.91693125651007401</v>
      </c>
      <c r="AD1948">
        <v>57</v>
      </c>
      <c r="AE1948">
        <v>7.9548959662178897E-2</v>
      </c>
      <c r="AF1948">
        <v>3</v>
      </c>
      <c r="AG1948">
        <v>3.5197838277469498E-3</v>
      </c>
      <c r="AH1948">
        <v>4.2496696067074397E-3</v>
      </c>
      <c r="AI1948">
        <v>27</v>
      </c>
      <c r="AJ1948" s="73">
        <v>52.218230436133901</v>
      </c>
      <c r="AK1948">
        <v>431</v>
      </c>
      <c r="AL1948">
        <v>0.99648021617225302</v>
      </c>
      <c r="AM1948">
        <v>3.4322361866035598E-3</v>
      </c>
      <c r="AN1948">
        <v>3</v>
      </c>
      <c r="AO1948">
        <v>0</v>
      </c>
      <c r="AP1948">
        <v>0</v>
      </c>
      <c r="AQ1948">
        <v>434</v>
      </c>
      <c r="AR1948">
        <v>1</v>
      </c>
      <c r="AS1948">
        <v>0</v>
      </c>
      <c r="AT1948">
        <v>0</v>
      </c>
      <c r="AU1948">
        <v>0</v>
      </c>
      <c r="AV1948">
        <v>0</v>
      </c>
      <c r="AW1948">
        <v>434</v>
      </c>
      <c r="AX1948">
        <v>0.999999999999999</v>
      </c>
      <c r="AY1948" s="73">
        <v>56.103146088324003</v>
      </c>
      <c r="AZ1948">
        <v>431</v>
      </c>
      <c r="BA1948">
        <v>0.99648021617225302</v>
      </c>
      <c r="BB1948">
        <v>419</v>
      </c>
      <c r="BC1948">
        <v>0.90663873572102305</v>
      </c>
      <c r="BD1948">
        <v>15</v>
      </c>
      <c r="BE1948">
        <v>9.3361264278976605E-2</v>
      </c>
      <c r="BF1948">
        <v>57.29369845419</v>
      </c>
      <c r="BG1948">
        <v>64.725438889675999</v>
      </c>
      <c r="BH1948">
        <v>56.103146088324003</v>
      </c>
      <c r="BI1948">
        <v>52.218230436133901</v>
      </c>
    </row>
    <row r="1949" spans="1:61" x14ac:dyDescent="0.25">
      <c r="A1949" s="10" t="str">
        <f>VLOOKUP(D1949,'Index-Relations'!E:F,2,FALSE)</f>
        <v>ESG</v>
      </c>
      <c r="B1949" t="s">
        <v>3450</v>
      </c>
      <c r="C1949" s="53" t="s">
        <v>2762</v>
      </c>
      <c r="D1949" s="59" t="s">
        <v>3262</v>
      </c>
      <c r="E1949" s="59" t="s">
        <v>5365</v>
      </c>
      <c r="F1949" t="s">
        <v>707</v>
      </c>
      <c r="G1949" t="s">
        <v>706</v>
      </c>
      <c r="H1949" t="s">
        <v>708</v>
      </c>
      <c r="I1949" s="52">
        <v>45597</v>
      </c>
      <c r="J1949" t="s">
        <v>2457</v>
      </c>
      <c r="K1949">
        <v>435</v>
      </c>
      <c r="L1949" s="73">
        <v>57.660690986346999</v>
      </c>
      <c r="M1949">
        <v>432</v>
      </c>
      <c r="N1949">
        <v>0.99651876574687503</v>
      </c>
      <c r="O1949" s="73">
        <v>64.891051334143</v>
      </c>
      <c r="P1949">
        <v>432</v>
      </c>
      <c r="Q1949">
        <v>0.99651876574687503</v>
      </c>
      <c r="R1949">
        <v>431</v>
      </c>
      <c r="S1949">
        <v>0.99402234363512698</v>
      </c>
      <c r="T1949">
        <v>31.626448756285601</v>
      </c>
      <c r="U1949">
        <v>0.61540837896773004</v>
      </c>
      <c r="V1949">
        <v>282</v>
      </c>
      <c r="W1949">
        <v>8.8961892269355899E-2</v>
      </c>
      <c r="X1949">
        <v>47</v>
      </c>
      <c r="Y1949">
        <v>432</v>
      </c>
      <c r="Z1949">
        <v>0.99651876574687404</v>
      </c>
      <c r="AA1949">
        <v>25.079526449933699</v>
      </c>
      <c r="AB1949">
        <v>372</v>
      </c>
      <c r="AC1949">
        <v>0.91527445705407895</v>
      </c>
      <c r="AD1949">
        <v>60</v>
      </c>
      <c r="AE1949">
        <v>8.1244308692796197E-2</v>
      </c>
      <c r="AF1949">
        <v>3</v>
      </c>
      <c r="AG1949">
        <v>3.48123425312443E-3</v>
      </c>
      <c r="AH1949">
        <v>4.5157883508710004E-3</v>
      </c>
      <c r="AI1949">
        <v>26</v>
      </c>
      <c r="AJ1949" s="73">
        <v>52.705873078027899</v>
      </c>
      <c r="AK1949">
        <v>432</v>
      </c>
      <c r="AL1949">
        <v>0.99651876574687503</v>
      </c>
      <c r="AM1949">
        <v>3.5119984591525798E-3</v>
      </c>
      <c r="AN1949">
        <v>3</v>
      </c>
      <c r="AO1949">
        <v>0</v>
      </c>
      <c r="AP1949">
        <v>0</v>
      </c>
      <c r="AQ1949">
        <v>435</v>
      </c>
      <c r="AR1949">
        <v>0.999999999999999</v>
      </c>
      <c r="AS1949">
        <v>0</v>
      </c>
      <c r="AT1949">
        <v>0</v>
      </c>
      <c r="AU1949">
        <v>0</v>
      </c>
      <c r="AV1949">
        <v>0</v>
      </c>
      <c r="AW1949">
        <v>435</v>
      </c>
      <c r="AX1949">
        <v>1</v>
      </c>
      <c r="AY1949" s="73">
        <v>56.458548330157001</v>
      </c>
      <c r="AZ1949">
        <v>432</v>
      </c>
      <c r="BA1949">
        <v>0.99651876574687503</v>
      </c>
      <c r="BB1949">
        <v>418</v>
      </c>
      <c r="BC1949">
        <v>0.90120831024161996</v>
      </c>
      <c r="BD1949">
        <v>17</v>
      </c>
      <c r="BE1949">
        <v>9.8791689758379306E-2</v>
      </c>
      <c r="BF1949">
        <v>57.660690986346999</v>
      </c>
      <c r="BG1949">
        <v>64.891051334143</v>
      </c>
      <c r="BH1949">
        <v>56.458548330157001</v>
      </c>
      <c r="BI1949">
        <v>52.705873078027899</v>
      </c>
    </row>
    <row r="1950" spans="1:61" x14ac:dyDescent="0.25">
      <c r="A1950" s="10" t="str">
        <f>VLOOKUP(D1950,'Index-Relations'!E:F,2,FALSE)</f>
        <v>ESG</v>
      </c>
      <c r="B1950" t="s">
        <v>3450</v>
      </c>
      <c r="C1950" s="53" t="s">
        <v>2763</v>
      </c>
      <c r="D1950" s="59" t="s">
        <v>3262</v>
      </c>
      <c r="E1950" s="59" t="s">
        <v>5366</v>
      </c>
      <c r="F1950" t="s">
        <v>707</v>
      </c>
      <c r="G1950" t="s">
        <v>706</v>
      </c>
      <c r="H1950" t="s">
        <v>708</v>
      </c>
      <c r="I1950" s="52">
        <v>45566</v>
      </c>
      <c r="J1950" t="s">
        <v>2457</v>
      </c>
      <c r="K1950">
        <v>435</v>
      </c>
      <c r="L1950" s="73">
        <v>57.668878309318998</v>
      </c>
      <c r="M1950">
        <v>432</v>
      </c>
      <c r="N1950">
        <v>0.99685105758108505</v>
      </c>
      <c r="O1950" s="73">
        <v>65.008856431276001</v>
      </c>
      <c r="P1950">
        <v>432</v>
      </c>
      <c r="Q1950">
        <v>0.99685105758108505</v>
      </c>
      <c r="R1950">
        <v>431</v>
      </c>
      <c r="S1950">
        <v>0.99419596433338098</v>
      </c>
      <c r="T1950">
        <v>31.9275874974388</v>
      </c>
      <c r="U1950">
        <v>0.61515648239891796</v>
      </c>
      <c r="V1950">
        <v>280</v>
      </c>
      <c r="W1950">
        <v>9.0205372638807804E-2</v>
      </c>
      <c r="X1950">
        <v>47</v>
      </c>
      <c r="Y1950">
        <v>432</v>
      </c>
      <c r="Z1950">
        <v>0.99685105758108505</v>
      </c>
      <c r="AA1950">
        <v>25.292108045866598</v>
      </c>
      <c r="AB1950">
        <v>384</v>
      </c>
      <c r="AC1950">
        <v>0.93758968693961897</v>
      </c>
      <c r="AD1950">
        <v>48</v>
      </c>
      <c r="AE1950">
        <v>5.9261370641465597E-2</v>
      </c>
      <c r="AF1950">
        <v>3</v>
      </c>
      <c r="AG1950">
        <v>3.14894241891483E-3</v>
      </c>
      <c r="AH1950">
        <v>4.2429330119039899E-3</v>
      </c>
      <c r="AI1950">
        <v>26</v>
      </c>
      <c r="AJ1950" s="73">
        <v>52.599227391642003</v>
      </c>
      <c r="AK1950">
        <v>432</v>
      </c>
      <c r="AL1950">
        <v>0.99685105758108505</v>
      </c>
      <c r="AM1950">
        <v>3.6298845430872599E-3</v>
      </c>
      <c r="AN1950">
        <v>3</v>
      </c>
      <c r="AO1950">
        <v>0</v>
      </c>
      <c r="AP1950">
        <v>0</v>
      </c>
      <c r="AQ1950">
        <v>435</v>
      </c>
      <c r="AR1950">
        <v>1</v>
      </c>
      <c r="AS1950">
        <v>0</v>
      </c>
      <c r="AT1950">
        <v>0</v>
      </c>
      <c r="AU1950">
        <v>0</v>
      </c>
      <c r="AV1950">
        <v>0</v>
      </c>
      <c r="AW1950">
        <v>435</v>
      </c>
      <c r="AX1950">
        <v>1</v>
      </c>
      <c r="AY1950" s="73">
        <v>56.436222313801998</v>
      </c>
      <c r="AZ1950">
        <v>432</v>
      </c>
      <c r="BA1950">
        <v>0.99685105758108505</v>
      </c>
      <c r="BB1950">
        <v>418</v>
      </c>
      <c r="BC1950">
        <v>0.90100278439845205</v>
      </c>
      <c r="BD1950">
        <v>17</v>
      </c>
      <c r="BE1950">
        <v>9.8997215601547395E-2</v>
      </c>
      <c r="BF1950">
        <v>57.668878309318998</v>
      </c>
      <c r="BG1950">
        <v>65.008856431276001</v>
      </c>
      <c r="BH1950">
        <v>56.436222313801998</v>
      </c>
      <c r="BI1950">
        <v>52.599227391642003</v>
      </c>
    </row>
    <row r="1951" spans="1:61" x14ac:dyDescent="0.25">
      <c r="A1951" s="10" t="str">
        <f>VLOOKUP(D1951,'Index-Relations'!E:F,2,FALSE)</f>
        <v>ESG</v>
      </c>
      <c r="B1951" t="s">
        <v>3450</v>
      </c>
      <c r="C1951" s="53" t="s">
        <v>2764</v>
      </c>
      <c r="D1951" s="59" t="s">
        <v>3262</v>
      </c>
      <c r="E1951" s="59" t="s">
        <v>5367</v>
      </c>
      <c r="F1951" t="s">
        <v>707</v>
      </c>
      <c r="G1951" t="s">
        <v>706</v>
      </c>
      <c r="H1951" t="s">
        <v>708</v>
      </c>
      <c r="I1951" s="52">
        <v>45538</v>
      </c>
      <c r="J1951" t="s">
        <v>2457</v>
      </c>
      <c r="K1951">
        <v>436</v>
      </c>
      <c r="L1951" s="73">
        <v>57.192991115398897</v>
      </c>
      <c r="M1951">
        <v>435</v>
      </c>
      <c r="N1951">
        <v>0.99928009353828795</v>
      </c>
      <c r="O1951" s="73">
        <v>64.161359191410995</v>
      </c>
      <c r="P1951">
        <v>435</v>
      </c>
      <c r="Q1951">
        <v>0.99928009353828795</v>
      </c>
      <c r="R1951">
        <v>433</v>
      </c>
      <c r="S1951">
        <v>0.99538991988222403</v>
      </c>
      <c r="T1951">
        <v>32.610185414257302</v>
      </c>
      <c r="U1951">
        <v>0.63050131955928201</v>
      </c>
      <c r="V1951">
        <v>284</v>
      </c>
      <c r="W1951">
        <v>9.5061012411261497E-2</v>
      </c>
      <c r="X1951">
        <v>48</v>
      </c>
      <c r="Y1951">
        <v>434</v>
      </c>
      <c r="Z1951">
        <v>0.99763120201613598</v>
      </c>
      <c r="AA1951">
        <v>27.092380641815399</v>
      </c>
      <c r="AB1951">
        <v>403</v>
      </c>
      <c r="AC1951">
        <v>0.95793567049765405</v>
      </c>
      <c r="AD1951">
        <v>43</v>
      </c>
      <c r="AE1951">
        <v>5.0664893228320497E-2</v>
      </c>
      <c r="AF1951">
        <v>-10</v>
      </c>
      <c r="AG1951">
        <v>0</v>
      </c>
      <c r="AH1951">
        <v>4.2621704072697397E-3</v>
      </c>
      <c r="AI1951">
        <v>28</v>
      </c>
      <c r="AJ1951" s="73">
        <v>52.366156343360998</v>
      </c>
      <c r="AK1951">
        <v>435</v>
      </c>
      <c r="AL1951">
        <v>0.99928009353828795</v>
      </c>
      <c r="AM1951">
        <v>3.8342733829616E-3</v>
      </c>
      <c r="AN1951">
        <v>3</v>
      </c>
      <c r="AO1951">
        <v>0</v>
      </c>
      <c r="AP1951">
        <v>0</v>
      </c>
      <c r="AQ1951">
        <v>436</v>
      </c>
      <c r="AR1951">
        <v>1</v>
      </c>
      <c r="AS1951">
        <v>0</v>
      </c>
      <c r="AT1951">
        <v>0</v>
      </c>
      <c r="AU1951">
        <v>0</v>
      </c>
      <c r="AV1951">
        <v>0</v>
      </c>
      <c r="AW1951">
        <v>436</v>
      </c>
      <c r="AX1951">
        <v>0.999999999999999</v>
      </c>
      <c r="AY1951" s="73">
        <v>56.019072958709998</v>
      </c>
      <c r="AZ1951">
        <v>435</v>
      </c>
      <c r="BA1951">
        <v>0.99928009353828795</v>
      </c>
      <c r="BB1951">
        <v>419</v>
      </c>
      <c r="BC1951">
        <v>0.90491616475654701</v>
      </c>
      <c r="BD1951">
        <v>17</v>
      </c>
      <c r="BE1951">
        <v>9.5083835243452805E-2</v>
      </c>
      <c r="BF1951">
        <v>57.192991115398897</v>
      </c>
      <c r="BG1951">
        <v>64.161359191410995</v>
      </c>
      <c r="BH1951">
        <v>56.019072958709998</v>
      </c>
      <c r="BI1951">
        <v>52.366156343360998</v>
      </c>
    </row>
    <row r="1952" spans="1:61" x14ac:dyDescent="0.25">
      <c r="A1952" s="10" t="str">
        <f>VLOOKUP(D1952,'Index-Relations'!E:F,2,FALSE)</f>
        <v>ESG</v>
      </c>
      <c r="B1952" t="s">
        <v>3450</v>
      </c>
      <c r="C1952" s="53" t="s">
        <v>3350</v>
      </c>
      <c r="D1952" s="59" t="s">
        <v>3262</v>
      </c>
      <c r="E1952" s="59" t="s">
        <v>5368</v>
      </c>
      <c r="F1952" t="s">
        <v>707</v>
      </c>
      <c r="G1952" t="s">
        <v>706</v>
      </c>
      <c r="H1952" t="s">
        <v>708</v>
      </c>
      <c r="I1952" s="52">
        <v>45505</v>
      </c>
      <c r="J1952" t="s">
        <v>2457</v>
      </c>
      <c r="K1952">
        <v>436</v>
      </c>
      <c r="L1952" s="73">
        <v>57.5862283144209</v>
      </c>
      <c r="M1952">
        <v>435</v>
      </c>
      <c r="N1952">
        <v>0.99930202240773802</v>
      </c>
      <c r="O1952" s="73">
        <v>64.332901716554005</v>
      </c>
      <c r="P1952">
        <v>435</v>
      </c>
      <c r="Q1952">
        <v>0.99930202240773802</v>
      </c>
      <c r="R1952">
        <v>433</v>
      </c>
      <c r="S1952">
        <v>0.99559359504357103</v>
      </c>
      <c r="T1952">
        <v>32.569739839167497</v>
      </c>
      <c r="U1952">
        <v>0.63899474768850595</v>
      </c>
      <c r="V1952">
        <v>285</v>
      </c>
      <c r="W1952">
        <v>0.101974257860854</v>
      </c>
      <c r="X1952">
        <v>48</v>
      </c>
      <c r="Y1952">
        <v>434</v>
      </c>
      <c r="Z1952">
        <v>0.99788117356096695</v>
      </c>
      <c r="AA1952">
        <v>32.7756196939335</v>
      </c>
      <c r="AB1952">
        <v>397</v>
      </c>
      <c r="AC1952">
        <v>0.95732944467554904</v>
      </c>
      <c r="AD1952">
        <v>37</v>
      </c>
      <c r="AE1952">
        <v>4.0551728885418498E-2</v>
      </c>
      <c r="AF1952">
        <v>2</v>
      </c>
      <c r="AG1952">
        <v>2.1188264390317301E-3</v>
      </c>
      <c r="AH1952">
        <v>4.1123139824088099E-3</v>
      </c>
      <c r="AI1952">
        <v>29</v>
      </c>
      <c r="AJ1952" s="73">
        <v>52.6523745614749</v>
      </c>
      <c r="AK1952">
        <v>435</v>
      </c>
      <c r="AL1952">
        <v>0.99930202240773802</v>
      </c>
      <c r="AM1952">
        <v>3.7320349581399302E-3</v>
      </c>
      <c r="AN1952">
        <v>3</v>
      </c>
      <c r="AO1952">
        <v>0</v>
      </c>
      <c r="AP1952">
        <v>0</v>
      </c>
      <c r="AQ1952">
        <v>436</v>
      </c>
      <c r="AR1952">
        <v>1</v>
      </c>
      <c r="AS1952">
        <v>0</v>
      </c>
      <c r="AT1952">
        <v>0</v>
      </c>
      <c r="AU1952">
        <v>0</v>
      </c>
      <c r="AV1952">
        <v>0</v>
      </c>
      <c r="AW1952">
        <v>436</v>
      </c>
      <c r="AX1952">
        <v>1</v>
      </c>
      <c r="AY1952" s="73">
        <v>56.596605884545902</v>
      </c>
      <c r="AZ1952">
        <v>435</v>
      </c>
      <c r="BA1952">
        <v>0.99930202240773802</v>
      </c>
      <c r="BB1952">
        <v>420</v>
      </c>
      <c r="BC1952">
        <v>0.90707973068932102</v>
      </c>
      <c r="BD1952">
        <v>16</v>
      </c>
      <c r="BE1952">
        <v>9.2920269310678899E-2</v>
      </c>
      <c r="BF1952">
        <v>57.5862283144209</v>
      </c>
      <c r="BG1952">
        <v>64.332901716554005</v>
      </c>
      <c r="BH1952">
        <v>56.596605884545902</v>
      </c>
      <c r="BI1952">
        <v>52.6523745614749</v>
      </c>
    </row>
    <row r="1953" spans="1:61" x14ac:dyDescent="0.25">
      <c r="A1953" s="10" t="str">
        <f>VLOOKUP(D1953,'Index-Relations'!E:F,2,FALSE)</f>
        <v>ESG</v>
      </c>
      <c r="B1953" t="s">
        <v>3450</v>
      </c>
      <c r="C1953" s="53" t="s">
        <v>2765</v>
      </c>
      <c r="D1953" s="59" t="s">
        <v>3262</v>
      </c>
      <c r="E1953" s="59" t="s">
        <v>5369</v>
      </c>
      <c r="F1953" t="s">
        <v>707</v>
      </c>
      <c r="G1953" t="s">
        <v>706</v>
      </c>
      <c r="H1953" t="s">
        <v>708</v>
      </c>
      <c r="I1953" s="52">
        <v>45474</v>
      </c>
      <c r="J1953" t="s">
        <v>2457</v>
      </c>
      <c r="K1953">
        <v>436</v>
      </c>
      <c r="L1953" s="73">
        <v>58.245396499563</v>
      </c>
      <c r="M1953">
        <v>435</v>
      </c>
      <c r="N1953">
        <v>0.99936770412392495</v>
      </c>
      <c r="O1953" s="73">
        <v>64.735651678924</v>
      </c>
      <c r="P1953">
        <v>435</v>
      </c>
      <c r="Q1953">
        <v>0.99936770412392495</v>
      </c>
      <c r="R1953">
        <v>433</v>
      </c>
      <c r="S1953">
        <v>0.99582548796394099</v>
      </c>
      <c r="T1953">
        <v>32.117545497725601</v>
      </c>
      <c r="U1953">
        <v>0.64123875177246703</v>
      </c>
      <c r="V1953">
        <v>283</v>
      </c>
      <c r="W1953">
        <v>0.103480148503326</v>
      </c>
      <c r="X1953">
        <v>48</v>
      </c>
      <c r="Y1953">
        <v>432</v>
      </c>
      <c r="Z1953">
        <v>0.99443910035998295</v>
      </c>
      <c r="AA1953">
        <v>27.569722297021301</v>
      </c>
      <c r="AB1953">
        <v>394</v>
      </c>
      <c r="AC1953">
        <v>0.95391413717857698</v>
      </c>
      <c r="AD1953">
        <v>38</v>
      </c>
      <c r="AE1953">
        <v>4.0524963181406498E-2</v>
      </c>
      <c r="AF1953">
        <v>4</v>
      </c>
      <c r="AG1953">
        <v>5.5608996400163301E-3</v>
      </c>
      <c r="AH1953">
        <v>2.9413190409628199E-3</v>
      </c>
      <c r="AI1953">
        <v>28</v>
      </c>
      <c r="AJ1953" s="73">
        <v>53.297797240531899</v>
      </c>
      <c r="AK1953">
        <v>435</v>
      </c>
      <c r="AL1953">
        <v>0.99936770412392495</v>
      </c>
      <c r="AM1953">
        <v>3.2831674229861899E-3</v>
      </c>
      <c r="AN1953">
        <v>3</v>
      </c>
      <c r="AO1953">
        <v>0</v>
      </c>
      <c r="AP1953">
        <v>0</v>
      </c>
      <c r="AQ1953">
        <v>436</v>
      </c>
      <c r="AR1953">
        <v>1</v>
      </c>
      <c r="AS1953">
        <v>0</v>
      </c>
      <c r="AT1953">
        <v>0</v>
      </c>
      <c r="AU1953">
        <v>0</v>
      </c>
      <c r="AV1953">
        <v>0</v>
      </c>
      <c r="AW1953">
        <v>436</v>
      </c>
      <c r="AX1953">
        <v>1</v>
      </c>
      <c r="AY1953" s="73">
        <v>57.290635695229902</v>
      </c>
      <c r="AZ1953">
        <v>435</v>
      </c>
      <c r="BA1953">
        <v>0.99936770412392495</v>
      </c>
      <c r="BB1953">
        <v>420</v>
      </c>
      <c r="BC1953">
        <v>0.90918968415569301</v>
      </c>
      <c r="BD1953">
        <v>16</v>
      </c>
      <c r="BE1953">
        <v>9.0810315844306794E-2</v>
      </c>
      <c r="BF1953">
        <v>58.245396499563</v>
      </c>
      <c r="BG1953">
        <v>64.735651678924</v>
      </c>
      <c r="BH1953">
        <v>57.290635695229902</v>
      </c>
      <c r="BI1953">
        <v>53.297797240531899</v>
      </c>
    </row>
    <row r="1954" spans="1:61" x14ac:dyDescent="0.25">
      <c r="A1954" s="10" t="str">
        <f>VLOOKUP(D1954,'Index-Relations'!E:F,2,FALSE)</f>
        <v>ESG</v>
      </c>
      <c r="B1954" t="s">
        <v>3450</v>
      </c>
      <c r="C1954" s="53" t="s">
        <v>2766</v>
      </c>
      <c r="D1954" s="59" t="s">
        <v>3262</v>
      </c>
      <c r="E1954" s="59" t="s">
        <v>5370</v>
      </c>
      <c r="F1954" t="s">
        <v>707</v>
      </c>
      <c r="G1954" t="s">
        <v>706</v>
      </c>
      <c r="H1954" t="s">
        <v>708</v>
      </c>
      <c r="I1954" s="52">
        <v>45446</v>
      </c>
      <c r="J1954" t="s">
        <v>2457</v>
      </c>
      <c r="K1954">
        <v>436</v>
      </c>
      <c r="L1954" s="73">
        <v>58.384066191693996</v>
      </c>
      <c r="M1954">
        <v>434</v>
      </c>
      <c r="N1954">
        <v>0.99911272689854802</v>
      </c>
      <c r="O1954" s="73">
        <v>64.391881994673994</v>
      </c>
      <c r="P1954">
        <v>434</v>
      </c>
      <c r="Q1954">
        <v>0.99911272689854802</v>
      </c>
      <c r="R1954">
        <v>432</v>
      </c>
      <c r="S1954">
        <v>0.99541747703835903</v>
      </c>
      <c r="T1954">
        <v>32.624017083330799</v>
      </c>
      <c r="U1954">
        <v>0.61518573283445899</v>
      </c>
      <c r="V1954">
        <v>279</v>
      </c>
      <c r="W1954">
        <v>0.109163518129961</v>
      </c>
      <c r="X1954">
        <v>48</v>
      </c>
      <c r="Y1954">
        <v>431</v>
      </c>
      <c r="Z1954">
        <v>0.99383521592867297</v>
      </c>
      <c r="AA1954">
        <v>28.047762591315902</v>
      </c>
      <c r="AB1954">
        <v>393</v>
      </c>
      <c r="AC1954">
        <v>0.94911870155400402</v>
      </c>
      <c r="AD1954">
        <v>38</v>
      </c>
      <c r="AE1954">
        <v>4.4716514374667803E-2</v>
      </c>
      <c r="AF1954">
        <v>5</v>
      </c>
      <c r="AG1954">
        <v>6.1647840713273403E-3</v>
      </c>
      <c r="AH1954">
        <v>2.8779294828620398E-3</v>
      </c>
      <c r="AI1954">
        <v>27</v>
      </c>
      <c r="AJ1954" s="73">
        <v>53.272348582709</v>
      </c>
      <c r="AK1954">
        <v>434</v>
      </c>
      <c r="AL1954">
        <v>0.99911272689854802</v>
      </c>
      <c r="AM1954">
        <v>3.3763528796687502E-3</v>
      </c>
      <c r="AN1954">
        <v>3</v>
      </c>
      <c r="AO1954">
        <v>0</v>
      </c>
      <c r="AP1954">
        <v>0</v>
      </c>
      <c r="AQ1954">
        <v>436</v>
      </c>
      <c r="AR1954">
        <v>1</v>
      </c>
      <c r="AS1954">
        <v>0</v>
      </c>
      <c r="AT1954">
        <v>0</v>
      </c>
      <c r="AU1954">
        <v>0</v>
      </c>
      <c r="AV1954">
        <v>0</v>
      </c>
      <c r="AW1954">
        <v>436</v>
      </c>
      <c r="AX1954">
        <v>1</v>
      </c>
      <c r="AY1954" s="73">
        <v>57.935731512488999</v>
      </c>
      <c r="AZ1954">
        <v>434</v>
      </c>
      <c r="BA1954">
        <v>0.99911272689854802</v>
      </c>
      <c r="BB1954">
        <v>421</v>
      </c>
      <c r="BC1954">
        <v>0.909530741263881</v>
      </c>
      <c r="BD1954">
        <v>15</v>
      </c>
      <c r="BE1954">
        <v>9.0469258736118705E-2</v>
      </c>
      <c r="BF1954">
        <v>58.384066191693996</v>
      </c>
      <c r="BG1954">
        <v>64.391881994673994</v>
      </c>
      <c r="BH1954">
        <v>57.935731512488999</v>
      </c>
      <c r="BI1954">
        <v>53.272348582709</v>
      </c>
    </row>
    <row r="1955" spans="1:61" x14ac:dyDescent="0.25">
      <c r="A1955" s="10" t="str">
        <f>VLOOKUP(D1955,'Index-Relations'!E:F,2,FALSE)</f>
        <v>ESG</v>
      </c>
      <c r="B1955" t="s">
        <v>3450</v>
      </c>
      <c r="C1955" s="53" t="s">
        <v>2767</v>
      </c>
      <c r="D1955" s="59" t="s">
        <v>3262</v>
      </c>
      <c r="E1955" s="59" t="s">
        <v>5371</v>
      </c>
      <c r="F1955" t="s">
        <v>707</v>
      </c>
      <c r="G1955" t="s">
        <v>706</v>
      </c>
      <c r="H1955" t="s">
        <v>708</v>
      </c>
      <c r="I1955" s="52">
        <v>45413</v>
      </c>
      <c r="J1955" t="s">
        <v>2457</v>
      </c>
      <c r="K1955">
        <v>437</v>
      </c>
      <c r="L1955" s="73">
        <v>58.295548450521899</v>
      </c>
      <c r="M1955">
        <v>435</v>
      </c>
      <c r="N1955">
        <v>0.99908197888510297</v>
      </c>
      <c r="O1955" s="73">
        <v>64.4465809417689</v>
      </c>
      <c r="P1955">
        <v>435</v>
      </c>
      <c r="Q1955">
        <v>0.99908197888510297</v>
      </c>
      <c r="R1955">
        <v>433</v>
      </c>
      <c r="S1955">
        <v>0.99544601547759004</v>
      </c>
      <c r="T1955">
        <v>32.985251380003497</v>
      </c>
      <c r="U1955">
        <v>0.61442411850782896</v>
      </c>
      <c r="V1955">
        <v>280</v>
      </c>
      <c r="W1955">
        <v>0.10743242767634199</v>
      </c>
      <c r="X1955">
        <v>49</v>
      </c>
      <c r="Y1955">
        <v>432</v>
      </c>
      <c r="Z1955">
        <v>0.994031045415952</v>
      </c>
      <c r="AA1955">
        <v>28.780040936669899</v>
      </c>
      <c r="AB1955">
        <v>394</v>
      </c>
      <c r="AC1955">
        <v>0.94784682357959704</v>
      </c>
      <c r="AD1955">
        <v>38</v>
      </c>
      <c r="AE1955">
        <v>4.6184221836354997E-2</v>
      </c>
      <c r="AF1955">
        <v>5</v>
      </c>
      <c r="AG1955">
        <v>5.96895458404795E-3</v>
      </c>
      <c r="AH1955">
        <v>2.7811403827353301E-3</v>
      </c>
      <c r="AI1955">
        <v>27</v>
      </c>
      <c r="AJ1955" s="73">
        <v>52.856029102435002</v>
      </c>
      <c r="AK1955">
        <v>435</v>
      </c>
      <c r="AL1955">
        <v>0.99908197888510297</v>
      </c>
      <c r="AM1955">
        <v>3.2910839227474702E-3</v>
      </c>
      <c r="AN1955">
        <v>3</v>
      </c>
      <c r="AO1955">
        <v>5.0919858517520901E-3</v>
      </c>
      <c r="AP1955">
        <v>1</v>
      </c>
      <c r="AQ1955">
        <v>436</v>
      </c>
      <c r="AR1955">
        <v>0.99972071235631899</v>
      </c>
      <c r="AS1955">
        <v>0</v>
      </c>
      <c r="AT1955">
        <v>0</v>
      </c>
      <c r="AU1955">
        <v>0</v>
      </c>
      <c r="AV1955">
        <v>0</v>
      </c>
      <c r="AW1955">
        <v>436</v>
      </c>
      <c r="AX1955">
        <v>0.99972071235631799</v>
      </c>
      <c r="AY1955" s="73">
        <v>58.023672138210998</v>
      </c>
      <c r="AZ1955">
        <v>435</v>
      </c>
      <c r="BA1955">
        <v>0.99908197888510297</v>
      </c>
      <c r="BB1955">
        <v>420</v>
      </c>
      <c r="BC1955">
        <v>0.90523900310696204</v>
      </c>
      <c r="BD1955">
        <v>15</v>
      </c>
      <c r="BE1955">
        <v>8.9389723397604301E-2</v>
      </c>
      <c r="BF1955">
        <v>58.295548450521899</v>
      </c>
      <c r="BG1955">
        <v>64.4465809417689</v>
      </c>
      <c r="BH1955">
        <v>58.023672138210998</v>
      </c>
      <c r="BI1955">
        <v>52.856029102435002</v>
      </c>
    </row>
    <row r="1956" spans="1:61" x14ac:dyDescent="0.25">
      <c r="A1956" s="10" t="str">
        <f>VLOOKUP(D1956,'Index-Relations'!E:F,2,FALSE)</f>
        <v>ESG</v>
      </c>
      <c r="B1956" t="s">
        <v>3450</v>
      </c>
      <c r="C1956" s="53" t="s">
        <v>2768</v>
      </c>
      <c r="D1956" s="59" t="s">
        <v>3262</v>
      </c>
      <c r="E1956" s="59" t="s">
        <v>5372</v>
      </c>
      <c r="F1956" t="s">
        <v>707</v>
      </c>
      <c r="G1956" t="s">
        <v>706</v>
      </c>
      <c r="H1956" t="s">
        <v>708</v>
      </c>
      <c r="I1956" s="52">
        <v>45383</v>
      </c>
      <c r="J1956" t="s">
        <v>2457</v>
      </c>
      <c r="K1956">
        <v>439</v>
      </c>
      <c r="L1956">
        <v>61.475252065970203</v>
      </c>
      <c r="M1956">
        <v>437</v>
      </c>
      <c r="N1956">
        <v>0.99942302150083695</v>
      </c>
      <c r="O1956">
        <v>68.899136546660401</v>
      </c>
      <c r="P1956">
        <v>437</v>
      </c>
      <c r="Q1956">
        <v>0.99942302150083695</v>
      </c>
      <c r="R1956">
        <v>435</v>
      </c>
      <c r="S1956">
        <v>0.99534526346963004</v>
      </c>
      <c r="T1956">
        <v>32.785583364657697</v>
      </c>
      <c r="U1956">
        <v>0.61463804946466005</v>
      </c>
      <c r="V1956">
        <v>282</v>
      </c>
      <c r="W1956">
        <v>0.106498577865237</v>
      </c>
      <c r="X1956">
        <v>49</v>
      </c>
      <c r="Y1956">
        <v>434</v>
      </c>
      <c r="Z1956">
        <v>0.99400264384998005</v>
      </c>
      <c r="AA1956">
        <v>27.589945023630101</v>
      </c>
      <c r="AB1956">
        <v>396</v>
      </c>
      <c r="AC1956">
        <v>0.94624275510067002</v>
      </c>
      <c r="AD1956">
        <v>38</v>
      </c>
      <c r="AE1956">
        <v>4.77598887493101E-2</v>
      </c>
      <c r="AF1956">
        <v>5</v>
      </c>
      <c r="AG1956">
        <v>5.9973561500192597E-3</v>
      </c>
      <c r="AH1956">
        <v>2.6756813060388501E-3</v>
      </c>
      <c r="AI1956">
        <v>27</v>
      </c>
      <c r="AJ1956">
        <v>54.151244088143102</v>
      </c>
      <c r="AK1956">
        <v>437</v>
      </c>
      <c r="AL1956">
        <v>0.99942302150083695</v>
      </c>
      <c r="AM1956">
        <v>3.3229159882251298E-3</v>
      </c>
      <c r="AN1956">
        <v>3</v>
      </c>
      <c r="AO1956">
        <v>4.7486868660208403E-3</v>
      </c>
      <c r="AP1956">
        <v>1</v>
      </c>
      <c r="AQ1956">
        <v>438</v>
      </c>
      <c r="AR1956">
        <v>1</v>
      </c>
      <c r="AS1956">
        <v>0</v>
      </c>
      <c r="AT1956">
        <v>0</v>
      </c>
      <c r="AU1956">
        <v>0</v>
      </c>
      <c r="AV1956">
        <v>0</v>
      </c>
      <c r="AW1956">
        <v>438</v>
      </c>
      <c r="AX1956">
        <v>0.999999999999999</v>
      </c>
      <c r="AY1956">
        <v>61.619021238525796</v>
      </c>
      <c r="AZ1956">
        <v>437</v>
      </c>
      <c r="BA1956">
        <v>0.99942302150083695</v>
      </c>
      <c r="BB1956">
        <v>422</v>
      </c>
      <c r="BC1956">
        <v>0.90518327308810997</v>
      </c>
      <c r="BD1956">
        <v>15</v>
      </c>
      <c r="BE1956">
        <v>9.0068040045868394E-2</v>
      </c>
      <c r="BF1956">
        <v>58.654812049112998</v>
      </c>
      <c r="BG1956">
        <v>64.567153467768904</v>
      </c>
      <c r="BH1956">
        <v>58.913415387428998</v>
      </c>
      <c r="BI1956">
        <v>52.779742440534903</v>
      </c>
    </row>
    <row r="1957" spans="1:61" x14ac:dyDescent="0.25">
      <c r="A1957" s="10" t="str">
        <f>VLOOKUP(D1957,'Index-Relations'!E:F,2,FALSE)</f>
        <v>ESG</v>
      </c>
      <c r="B1957" t="s">
        <v>3450</v>
      </c>
      <c r="C1957" s="53" t="s">
        <v>2769</v>
      </c>
      <c r="D1957" s="59" t="s">
        <v>3262</v>
      </c>
      <c r="E1957" s="59" t="s">
        <v>5373</v>
      </c>
      <c r="F1957" t="s">
        <v>707</v>
      </c>
      <c r="G1957" t="s">
        <v>706</v>
      </c>
      <c r="H1957" t="s">
        <v>708</v>
      </c>
      <c r="I1957" s="52">
        <v>45352</v>
      </c>
      <c r="J1957" t="s">
        <v>2457</v>
      </c>
      <c r="K1957">
        <v>436</v>
      </c>
      <c r="L1957">
        <v>62.0575541963224</v>
      </c>
      <c r="M1957">
        <v>434</v>
      </c>
      <c r="N1957">
        <v>0.99604618387381905</v>
      </c>
      <c r="O1957">
        <v>69.615691703993804</v>
      </c>
      <c r="P1957">
        <v>434</v>
      </c>
      <c r="Q1957">
        <v>0.99604618387381905</v>
      </c>
      <c r="R1957">
        <v>434</v>
      </c>
      <c r="S1957">
        <v>0.99604618387381905</v>
      </c>
      <c r="T1957">
        <v>32.781266118650798</v>
      </c>
      <c r="U1957">
        <v>0.61484347685310903</v>
      </c>
      <c r="V1957">
        <v>277</v>
      </c>
      <c r="W1957">
        <v>9.7925981733032602E-2</v>
      </c>
      <c r="X1957">
        <v>49</v>
      </c>
      <c r="Y1957">
        <v>433</v>
      </c>
      <c r="Z1957">
        <v>0.99477987682193203</v>
      </c>
      <c r="AA1957">
        <v>27.999597705251901</v>
      </c>
      <c r="AB1957">
        <v>395</v>
      </c>
      <c r="AC1957">
        <v>0.94782828123613005</v>
      </c>
      <c r="AD1957">
        <v>38</v>
      </c>
      <c r="AE1957">
        <v>4.6951595585802502E-2</v>
      </c>
      <c r="AF1957">
        <v>3</v>
      </c>
      <c r="AG1957">
        <v>5.2201231780668496E-3</v>
      </c>
      <c r="AH1957">
        <v>9.97667828562908E-4</v>
      </c>
      <c r="AI1957">
        <v>24</v>
      </c>
      <c r="AJ1957">
        <v>54.7283109410726</v>
      </c>
      <c r="AK1957">
        <v>434</v>
      </c>
      <c r="AL1957">
        <v>0.99604618387381905</v>
      </c>
      <c r="AM1957">
        <v>3.1958672210142501E-3</v>
      </c>
      <c r="AN1957">
        <v>3</v>
      </c>
      <c r="AO1957">
        <v>4.75178780770535E-3</v>
      </c>
      <c r="AP1957">
        <v>1</v>
      </c>
      <c r="AQ1957">
        <v>436</v>
      </c>
      <c r="AR1957">
        <v>1</v>
      </c>
      <c r="AS1957">
        <v>0</v>
      </c>
      <c r="AT1957">
        <v>0</v>
      </c>
      <c r="AU1957">
        <v>0</v>
      </c>
      <c r="AV1957">
        <v>0</v>
      </c>
      <c r="AW1957">
        <v>436</v>
      </c>
      <c r="AX1957">
        <v>0.999999999999999</v>
      </c>
      <c r="AY1957">
        <v>61.865513822042203</v>
      </c>
      <c r="AZ1957">
        <v>434</v>
      </c>
      <c r="BA1957">
        <v>0.99604618387381905</v>
      </c>
      <c r="BB1957">
        <v>421</v>
      </c>
      <c r="BC1957">
        <v>0.90678536511776897</v>
      </c>
      <c r="BD1957">
        <v>14</v>
      </c>
      <c r="BE1957">
        <v>8.8462847074525397E-2</v>
      </c>
      <c r="BF1957">
        <v>59.126911876573999</v>
      </c>
      <c r="BG1957">
        <v>65.148601565372999</v>
      </c>
      <c r="BH1957">
        <v>59.090135897617003</v>
      </c>
      <c r="BI1957">
        <v>53.278945814631001</v>
      </c>
    </row>
    <row r="1958" spans="1:61" x14ac:dyDescent="0.25">
      <c r="A1958" s="10" t="str">
        <f>VLOOKUP(D1958,'Index-Relations'!E:F,2,FALSE)</f>
        <v>ESG</v>
      </c>
      <c r="B1958" t="s">
        <v>3450</v>
      </c>
      <c r="C1958" s="53" t="s">
        <v>2770</v>
      </c>
      <c r="D1958" s="59" t="s">
        <v>3262</v>
      </c>
      <c r="E1958" s="59" t="s">
        <v>5374</v>
      </c>
      <c r="F1958" t="s">
        <v>707</v>
      </c>
      <c r="G1958" t="s">
        <v>706</v>
      </c>
      <c r="H1958" t="s">
        <v>708</v>
      </c>
      <c r="I1958" s="52">
        <v>45323</v>
      </c>
      <c r="J1958" t="s">
        <v>2457</v>
      </c>
      <c r="K1958">
        <v>436</v>
      </c>
      <c r="L1958">
        <v>63.027622794288902</v>
      </c>
      <c r="M1958">
        <v>434</v>
      </c>
      <c r="N1958">
        <v>0.99637790269230897</v>
      </c>
      <c r="O1958">
        <v>70.190950464489902</v>
      </c>
      <c r="P1958">
        <v>434</v>
      </c>
      <c r="Q1958">
        <v>0.99637790269230897</v>
      </c>
      <c r="R1958">
        <v>434</v>
      </c>
      <c r="S1958">
        <v>0.99637790269230897</v>
      </c>
      <c r="T1958">
        <v>33.138605297449303</v>
      </c>
      <c r="U1958">
        <v>0.60861126576090097</v>
      </c>
      <c r="V1958">
        <v>277</v>
      </c>
      <c r="W1958">
        <v>9.6451955952130797E-2</v>
      </c>
      <c r="X1958">
        <v>48</v>
      </c>
      <c r="Y1958">
        <v>433</v>
      </c>
      <c r="Z1958">
        <v>0.99541618552455202</v>
      </c>
      <c r="AA1958">
        <v>29.1946623990838</v>
      </c>
      <c r="AB1958">
        <v>392</v>
      </c>
      <c r="AC1958">
        <v>0.93472068135592001</v>
      </c>
      <c r="AD1958">
        <v>41</v>
      </c>
      <c r="AE1958">
        <v>6.0695504168631502E-2</v>
      </c>
      <c r="AF1958">
        <v>3</v>
      </c>
      <c r="AG1958">
        <v>4.5838144754479703E-3</v>
      </c>
      <c r="AH1958">
        <v>9.2498549625158E-4</v>
      </c>
      <c r="AI1958">
        <v>23</v>
      </c>
      <c r="AJ1958">
        <v>55.926298044923897</v>
      </c>
      <c r="AK1958">
        <v>434</v>
      </c>
      <c r="AL1958">
        <v>0.99637790269230897</v>
      </c>
      <c r="AM1958">
        <v>3.3213301681390799E-3</v>
      </c>
      <c r="AN1958">
        <v>3</v>
      </c>
      <c r="AO1958">
        <v>4.49790781017766E-3</v>
      </c>
      <c r="AP1958">
        <v>1</v>
      </c>
      <c r="AQ1958">
        <v>436</v>
      </c>
      <c r="AR1958">
        <v>1</v>
      </c>
      <c r="AS1958">
        <v>0</v>
      </c>
      <c r="AT1958">
        <v>0</v>
      </c>
      <c r="AU1958">
        <v>0</v>
      </c>
      <c r="AV1958">
        <v>0</v>
      </c>
      <c r="AW1958">
        <v>436</v>
      </c>
      <c r="AX1958">
        <v>1</v>
      </c>
      <c r="AY1958">
        <v>62.466692430125001</v>
      </c>
      <c r="AZ1958">
        <v>434</v>
      </c>
      <c r="BA1958">
        <v>0.99637790269230897</v>
      </c>
      <c r="BB1958">
        <v>419</v>
      </c>
      <c r="BC1958">
        <v>0.90904570713480903</v>
      </c>
      <c r="BD1958">
        <v>16</v>
      </c>
      <c r="BE1958">
        <v>8.6456385055012505E-2</v>
      </c>
      <c r="BF1958">
        <v>59.986920846381899</v>
      </c>
      <c r="BG1958">
        <v>65.600559560361006</v>
      </c>
      <c r="BH1958">
        <v>59.490749882658903</v>
      </c>
      <c r="BI1958">
        <v>54.295753972649003</v>
      </c>
    </row>
    <row r="1959" spans="1:61" x14ac:dyDescent="0.25">
      <c r="A1959" s="10" t="str">
        <f>VLOOKUP(D1959,'Index-Relations'!E:F,2,FALSE)</f>
        <v>ESG</v>
      </c>
      <c r="B1959" t="s">
        <v>3450</v>
      </c>
      <c r="C1959" s="53" t="s">
        <v>2760</v>
      </c>
      <c r="D1959" s="59" t="s">
        <v>3041</v>
      </c>
      <c r="E1959" s="59" t="s">
        <v>5375</v>
      </c>
      <c r="F1959" t="s">
        <v>2553</v>
      </c>
      <c r="G1959" t="s">
        <v>2554</v>
      </c>
      <c r="H1959" t="s">
        <v>2555</v>
      </c>
      <c r="I1959" s="52">
        <v>45659</v>
      </c>
      <c r="J1959" t="s">
        <v>2457</v>
      </c>
      <c r="K1959">
        <v>322</v>
      </c>
      <c r="L1959" s="73">
        <v>66.397626722954001</v>
      </c>
      <c r="M1959">
        <v>322</v>
      </c>
      <c r="N1959">
        <v>1</v>
      </c>
      <c r="O1959" s="73">
        <v>72.441796248893993</v>
      </c>
      <c r="P1959">
        <v>322</v>
      </c>
      <c r="Q1959">
        <v>1</v>
      </c>
      <c r="R1959">
        <v>322</v>
      </c>
      <c r="S1959">
        <v>0.999999999999999</v>
      </c>
      <c r="T1959">
        <v>30.865352208613601</v>
      </c>
      <c r="U1959">
        <v>0.61504826967973902</v>
      </c>
      <c r="V1959">
        <v>196</v>
      </c>
      <c r="W1959">
        <v>3.0684919553127001E-2</v>
      </c>
      <c r="X1959">
        <v>23</v>
      </c>
      <c r="Y1959">
        <v>322</v>
      </c>
      <c r="Z1959">
        <v>1</v>
      </c>
      <c r="AA1959">
        <v>15.7835027646803</v>
      </c>
      <c r="AB1959">
        <v>283</v>
      </c>
      <c r="AC1959">
        <v>0.94851229596258102</v>
      </c>
      <c r="AD1959">
        <v>39</v>
      </c>
      <c r="AE1959">
        <v>5.14877040374178E-2</v>
      </c>
      <c r="AF1959">
        <v>0</v>
      </c>
      <c r="AG1959">
        <v>3.6082000000000001E-16</v>
      </c>
      <c r="AH1959">
        <v>4.4788063282649301E-3</v>
      </c>
      <c r="AI1959">
        <v>7</v>
      </c>
      <c r="AJ1959" s="73">
        <v>62.501978235566</v>
      </c>
      <c r="AK1959">
        <v>322</v>
      </c>
      <c r="AL1959">
        <v>1</v>
      </c>
      <c r="AM1959">
        <v>0</v>
      </c>
      <c r="AN1959">
        <v>0</v>
      </c>
      <c r="AO1959">
        <v>0</v>
      </c>
      <c r="AP1959">
        <v>0</v>
      </c>
      <c r="AQ1959">
        <v>322</v>
      </c>
      <c r="AR1959">
        <v>0.999999999999999</v>
      </c>
      <c r="AS1959">
        <v>0</v>
      </c>
      <c r="AT1959">
        <v>0</v>
      </c>
      <c r="AU1959">
        <v>0</v>
      </c>
      <c r="AV1959">
        <v>0</v>
      </c>
      <c r="AW1959">
        <v>322</v>
      </c>
      <c r="AX1959">
        <v>0.999999999999999</v>
      </c>
      <c r="AY1959" s="73">
        <v>62.959211531053903</v>
      </c>
      <c r="AZ1959">
        <v>322</v>
      </c>
      <c r="BA1959">
        <v>1</v>
      </c>
      <c r="BB1959">
        <v>308</v>
      </c>
      <c r="BC1959">
        <v>0.89231562786615404</v>
      </c>
      <c r="BD1959">
        <v>14</v>
      </c>
      <c r="BE1959">
        <v>0.107684372133845</v>
      </c>
      <c r="BF1959">
        <v>66.397626722954001</v>
      </c>
      <c r="BG1959">
        <v>72.441796248893993</v>
      </c>
      <c r="BH1959">
        <v>62.959211531053903</v>
      </c>
      <c r="BI1959">
        <v>62.501978235566</v>
      </c>
    </row>
    <row r="1960" spans="1:61" x14ac:dyDescent="0.25">
      <c r="A1960" s="10" t="str">
        <f>VLOOKUP(D1960,'Index-Relations'!E:F,2,FALSE)</f>
        <v>ESG</v>
      </c>
      <c r="B1960" t="s">
        <v>3450</v>
      </c>
      <c r="C1960" s="53" t="s">
        <v>2761</v>
      </c>
      <c r="D1960" s="59" t="s">
        <v>3041</v>
      </c>
      <c r="E1960" s="59" t="s">
        <v>5376</v>
      </c>
      <c r="F1960" t="s">
        <v>2553</v>
      </c>
      <c r="G1960" t="s">
        <v>2554</v>
      </c>
      <c r="H1960" t="s">
        <v>2555</v>
      </c>
      <c r="I1960" s="52">
        <v>45628</v>
      </c>
      <c r="J1960" t="s">
        <v>2457</v>
      </c>
      <c r="K1960">
        <v>329</v>
      </c>
      <c r="L1960" s="73">
        <v>65.929293129618003</v>
      </c>
      <c r="M1960">
        <v>329</v>
      </c>
      <c r="N1960">
        <v>1</v>
      </c>
      <c r="O1960" s="73">
        <v>72.048419778273001</v>
      </c>
      <c r="P1960">
        <v>329</v>
      </c>
      <c r="Q1960">
        <v>1</v>
      </c>
      <c r="R1960">
        <v>329</v>
      </c>
      <c r="S1960">
        <v>1</v>
      </c>
      <c r="T1960">
        <v>30.749592252737401</v>
      </c>
      <c r="U1960">
        <v>0.62131339135448105</v>
      </c>
      <c r="V1960">
        <v>203</v>
      </c>
      <c r="W1960">
        <v>3.1381901640717497E-2</v>
      </c>
      <c r="X1960">
        <v>24</v>
      </c>
      <c r="Y1960">
        <v>329</v>
      </c>
      <c r="Z1960">
        <v>1</v>
      </c>
      <c r="AA1960">
        <v>14.8513303976539</v>
      </c>
      <c r="AB1960">
        <v>292</v>
      </c>
      <c r="AC1960">
        <v>0.94367098040987596</v>
      </c>
      <c r="AD1960">
        <v>37</v>
      </c>
      <c r="AE1960">
        <v>5.6329019590124201E-2</v>
      </c>
      <c r="AF1960">
        <v>0</v>
      </c>
      <c r="AG1960">
        <v>0</v>
      </c>
      <c r="AH1960">
        <v>3.9263291101781601E-3</v>
      </c>
      <c r="AI1960">
        <v>7</v>
      </c>
      <c r="AJ1960" s="73">
        <v>61.943446541948902</v>
      </c>
      <c r="AK1960">
        <v>329</v>
      </c>
      <c r="AL1960">
        <v>1</v>
      </c>
      <c r="AM1960">
        <v>0</v>
      </c>
      <c r="AN1960">
        <v>0</v>
      </c>
      <c r="AO1960">
        <v>0</v>
      </c>
      <c r="AP1960">
        <v>0</v>
      </c>
      <c r="AQ1960">
        <v>329</v>
      </c>
      <c r="AR1960">
        <v>0.999999999999999</v>
      </c>
      <c r="AS1960">
        <v>0</v>
      </c>
      <c r="AT1960">
        <v>0</v>
      </c>
      <c r="AU1960">
        <v>0</v>
      </c>
      <c r="AV1960">
        <v>0</v>
      </c>
      <c r="AW1960">
        <v>329</v>
      </c>
      <c r="AX1960">
        <v>0.999999999999999</v>
      </c>
      <c r="AY1960" s="73">
        <v>62.670241631895998</v>
      </c>
      <c r="AZ1960">
        <v>329</v>
      </c>
      <c r="BA1960">
        <v>1</v>
      </c>
      <c r="BB1960">
        <v>315</v>
      </c>
      <c r="BC1960">
        <v>0.88943231689323299</v>
      </c>
      <c r="BD1960">
        <v>14</v>
      </c>
      <c r="BE1960">
        <v>0.110567683106766</v>
      </c>
      <c r="BF1960">
        <v>65.929293129618003</v>
      </c>
      <c r="BG1960">
        <v>72.048419778273001</v>
      </c>
      <c r="BH1960">
        <v>62.670241631895998</v>
      </c>
      <c r="BI1960">
        <v>61.943446541948902</v>
      </c>
    </row>
    <row r="1961" spans="1:61" x14ac:dyDescent="0.25">
      <c r="A1961" s="10" t="str">
        <f>VLOOKUP(D1961,'Index-Relations'!E:F,2,FALSE)</f>
        <v>ESG</v>
      </c>
      <c r="B1961" t="s">
        <v>3450</v>
      </c>
      <c r="C1961" s="53" t="s">
        <v>2762</v>
      </c>
      <c r="D1961" s="59" t="s">
        <v>3041</v>
      </c>
      <c r="E1961" s="59" t="s">
        <v>5377</v>
      </c>
      <c r="F1961" t="s">
        <v>2553</v>
      </c>
      <c r="G1961" t="s">
        <v>2554</v>
      </c>
      <c r="H1961" t="s">
        <v>2555</v>
      </c>
      <c r="I1961" s="52">
        <v>45597</v>
      </c>
      <c r="J1961" t="s">
        <v>2457</v>
      </c>
      <c r="K1961">
        <v>329</v>
      </c>
      <c r="L1961" s="73">
        <v>66.429240017869006</v>
      </c>
      <c r="M1961">
        <v>329</v>
      </c>
      <c r="N1961">
        <v>1</v>
      </c>
      <c r="O1961" s="73">
        <v>72.422304966788005</v>
      </c>
      <c r="P1961">
        <v>329</v>
      </c>
      <c r="Q1961">
        <v>1</v>
      </c>
      <c r="R1961">
        <v>329</v>
      </c>
      <c r="S1961">
        <v>1</v>
      </c>
      <c r="T1961">
        <v>30.639490229252999</v>
      </c>
      <c r="U1961">
        <v>0.62200491631727395</v>
      </c>
      <c r="V1961">
        <v>203</v>
      </c>
      <c r="W1961">
        <v>3.1310793918423202E-2</v>
      </c>
      <c r="X1961">
        <v>24</v>
      </c>
      <c r="Y1961">
        <v>329</v>
      </c>
      <c r="Z1961">
        <v>1</v>
      </c>
      <c r="AA1961">
        <v>15.5683621043681</v>
      </c>
      <c r="AB1961">
        <v>290</v>
      </c>
      <c r="AC1961">
        <v>0.940842757779215</v>
      </c>
      <c r="AD1961">
        <v>39</v>
      </c>
      <c r="AE1961">
        <v>5.9157242220784598E-2</v>
      </c>
      <c r="AF1961">
        <v>0</v>
      </c>
      <c r="AG1961">
        <v>2.776E-17</v>
      </c>
      <c r="AH1961">
        <v>3.5891962989410301E-3</v>
      </c>
      <c r="AI1961">
        <v>6</v>
      </c>
      <c r="AJ1961" s="73">
        <v>62.607583037955898</v>
      </c>
      <c r="AK1961">
        <v>329</v>
      </c>
      <c r="AL1961">
        <v>1</v>
      </c>
      <c r="AM1961">
        <v>0</v>
      </c>
      <c r="AN1961">
        <v>0</v>
      </c>
      <c r="AO1961">
        <v>0</v>
      </c>
      <c r="AP1961">
        <v>0</v>
      </c>
      <c r="AQ1961">
        <v>329</v>
      </c>
      <c r="AR1961">
        <v>0.999999999999999</v>
      </c>
      <c r="AS1961">
        <v>0</v>
      </c>
      <c r="AT1961">
        <v>0</v>
      </c>
      <c r="AU1961">
        <v>0</v>
      </c>
      <c r="AV1961">
        <v>0</v>
      </c>
      <c r="AW1961">
        <v>329</v>
      </c>
      <c r="AX1961">
        <v>1</v>
      </c>
      <c r="AY1961" s="73">
        <v>63.068790993398899</v>
      </c>
      <c r="AZ1961">
        <v>329</v>
      </c>
      <c r="BA1961">
        <v>1</v>
      </c>
      <c r="BB1961">
        <v>313</v>
      </c>
      <c r="BC1961">
        <v>0.88896185253503501</v>
      </c>
      <c r="BD1961">
        <v>16</v>
      </c>
      <c r="BE1961">
        <v>0.111038147464964</v>
      </c>
      <c r="BF1961">
        <v>66.429240017869006</v>
      </c>
      <c r="BG1961">
        <v>72.422304966788005</v>
      </c>
      <c r="BH1961">
        <v>63.068790993398899</v>
      </c>
      <c r="BI1961">
        <v>62.607583037955898</v>
      </c>
    </row>
    <row r="1962" spans="1:61" x14ac:dyDescent="0.25">
      <c r="A1962" s="10" t="str">
        <f>VLOOKUP(D1962,'Index-Relations'!E:F,2,FALSE)</f>
        <v>ESG</v>
      </c>
      <c r="B1962" t="s">
        <v>3450</v>
      </c>
      <c r="C1962" s="53" t="s">
        <v>2763</v>
      </c>
      <c r="D1962" s="59" t="s">
        <v>3041</v>
      </c>
      <c r="E1962" s="59" t="s">
        <v>5378</v>
      </c>
      <c r="F1962" t="s">
        <v>2553</v>
      </c>
      <c r="G1962" t="s">
        <v>2554</v>
      </c>
      <c r="H1962" t="s">
        <v>2555</v>
      </c>
      <c r="I1962" s="52">
        <v>45566</v>
      </c>
      <c r="J1962" t="s">
        <v>2457</v>
      </c>
      <c r="K1962">
        <v>329</v>
      </c>
      <c r="L1962" s="73">
        <v>66.373428075337998</v>
      </c>
      <c r="M1962">
        <v>329</v>
      </c>
      <c r="N1962">
        <v>1</v>
      </c>
      <c r="O1962" s="73">
        <v>72.465146458533894</v>
      </c>
      <c r="P1962">
        <v>329</v>
      </c>
      <c r="Q1962">
        <v>1</v>
      </c>
      <c r="R1962">
        <v>329</v>
      </c>
      <c r="S1962">
        <v>0.999999999999999</v>
      </c>
      <c r="T1962">
        <v>30.916375448878899</v>
      </c>
      <c r="U1962">
        <v>0.62186535284288003</v>
      </c>
      <c r="V1962">
        <v>202</v>
      </c>
      <c r="W1962">
        <v>3.19987254270317E-2</v>
      </c>
      <c r="X1962">
        <v>24</v>
      </c>
      <c r="Y1962">
        <v>329</v>
      </c>
      <c r="Z1962">
        <v>1</v>
      </c>
      <c r="AA1962">
        <v>15.421167779591601</v>
      </c>
      <c r="AB1962">
        <v>299</v>
      </c>
      <c r="AC1962">
        <v>0.96528650875371302</v>
      </c>
      <c r="AD1962">
        <v>30</v>
      </c>
      <c r="AE1962">
        <v>3.47134912462864E-2</v>
      </c>
      <c r="AF1962">
        <v>0</v>
      </c>
      <c r="AG1962">
        <v>0</v>
      </c>
      <c r="AH1962">
        <v>3.0417804250137798E-3</v>
      </c>
      <c r="AI1962">
        <v>6</v>
      </c>
      <c r="AJ1962" s="73">
        <v>62.485012156472898</v>
      </c>
      <c r="AK1962">
        <v>329</v>
      </c>
      <c r="AL1962">
        <v>1</v>
      </c>
      <c r="AM1962">
        <v>0</v>
      </c>
      <c r="AN1962">
        <v>0</v>
      </c>
      <c r="AO1962">
        <v>0</v>
      </c>
      <c r="AP1962">
        <v>0</v>
      </c>
      <c r="AQ1962">
        <v>329</v>
      </c>
      <c r="AR1962">
        <v>0.999999999999999</v>
      </c>
      <c r="AS1962">
        <v>0</v>
      </c>
      <c r="AT1962">
        <v>0</v>
      </c>
      <c r="AU1962">
        <v>0</v>
      </c>
      <c r="AV1962">
        <v>0</v>
      </c>
      <c r="AW1962">
        <v>329</v>
      </c>
      <c r="AX1962">
        <v>1</v>
      </c>
      <c r="AY1962" s="73">
        <v>62.981103743016</v>
      </c>
      <c r="AZ1962">
        <v>329</v>
      </c>
      <c r="BA1962">
        <v>1</v>
      </c>
      <c r="BB1962">
        <v>313</v>
      </c>
      <c r="BC1962">
        <v>0.888327039239588</v>
      </c>
      <c r="BD1962">
        <v>16</v>
      </c>
      <c r="BE1962">
        <v>0.111672960760411</v>
      </c>
      <c r="BF1962">
        <v>66.373428075337998</v>
      </c>
      <c r="BG1962">
        <v>72.465146458533894</v>
      </c>
      <c r="BH1962">
        <v>62.981103743016</v>
      </c>
      <c r="BI1962">
        <v>62.485012156472898</v>
      </c>
    </row>
    <row r="1963" spans="1:61" x14ac:dyDescent="0.25">
      <c r="A1963" s="10" t="str">
        <f>VLOOKUP(D1963,'Index-Relations'!E:F,2,FALSE)</f>
        <v>ESG</v>
      </c>
      <c r="B1963" t="s">
        <v>3450</v>
      </c>
      <c r="C1963" s="53" t="s">
        <v>2764</v>
      </c>
      <c r="D1963" s="59" t="s">
        <v>3041</v>
      </c>
      <c r="E1963" s="59" t="s">
        <v>5379</v>
      </c>
      <c r="F1963" t="s">
        <v>2553</v>
      </c>
      <c r="G1963" t="s">
        <v>2554</v>
      </c>
      <c r="H1963" t="s">
        <v>2555</v>
      </c>
      <c r="I1963" s="52">
        <v>45538</v>
      </c>
      <c r="J1963" t="s">
        <v>2457</v>
      </c>
      <c r="K1963">
        <v>327</v>
      </c>
      <c r="L1963" s="73">
        <v>66.559662340611894</v>
      </c>
      <c r="M1963">
        <v>327</v>
      </c>
      <c r="N1963">
        <v>1</v>
      </c>
      <c r="O1963" s="73">
        <v>72.397529000403907</v>
      </c>
      <c r="P1963">
        <v>327</v>
      </c>
      <c r="Q1963">
        <v>1</v>
      </c>
      <c r="R1963">
        <v>327</v>
      </c>
      <c r="S1963">
        <v>0.999999999999999</v>
      </c>
      <c r="T1963">
        <v>31.3220765140689</v>
      </c>
      <c r="U1963">
        <v>0.64051587716788705</v>
      </c>
      <c r="V1963">
        <v>204</v>
      </c>
      <c r="W1963">
        <v>3.3835950639696001E-2</v>
      </c>
      <c r="X1963">
        <v>24</v>
      </c>
      <c r="Y1963">
        <v>327</v>
      </c>
      <c r="Z1963">
        <v>0.999999999999999</v>
      </c>
      <c r="AA1963">
        <v>16.603231942238502</v>
      </c>
      <c r="AB1963">
        <v>308</v>
      </c>
      <c r="AC1963">
        <v>0.97818942279388299</v>
      </c>
      <c r="AD1963">
        <v>28</v>
      </c>
      <c r="AE1963">
        <v>3.09560835039746E-2</v>
      </c>
      <c r="AF1963">
        <v>-9</v>
      </c>
      <c r="AG1963">
        <v>0</v>
      </c>
      <c r="AH1963">
        <v>3.0323811989586302E-3</v>
      </c>
      <c r="AI1963">
        <v>6</v>
      </c>
      <c r="AJ1963" s="73">
        <v>62.527968811329899</v>
      </c>
      <c r="AK1963">
        <v>327</v>
      </c>
      <c r="AL1963">
        <v>1</v>
      </c>
      <c r="AM1963">
        <v>0</v>
      </c>
      <c r="AN1963">
        <v>0</v>
      </c>
      <c r="AO1963">
        <v>0</v>
      </c>
      <c r="AP1963">
        <v>0</v>
      </c>
      <c r="AQ1963">
        <v>327</v>
      </c>
      <c r="AR1963">
        <v>0.999999999999999</v>
      </c>
      <c r="AS1963">
        <v>0</v>
      </c>
      <c r="AT1963">
        <v>0</v>
      </c>
      <c r="AU1963">
        <v>0</v>
      </c>
      <c r="AV1963">
        <v>0</v>
      </c>
      <c r="AW1963">
        <v>327</v>
      </c>
      <c r="AX1963">
        <v>0.999999999999999</v>
      </c>
      <c r="AY1963" s="73">
        <v>63.383882429141003</v>
      </c>
      <c r="AZ1963">
        <v>327</v>
      </c>
      <c r="BA1963">
        <v>1</v>
      </c>
      <c r="BB1963">
        <v>312</v>
      </c>
      <c r="BC1963">
        <v>0.88382433181429099</v>
      </c>
      <c r="BD1963">
        <v>15</v>
      </c>
      <c r="BE1963">
        <v>0.116175668185708</v>
      </c>
      <c r="BF1963">
        <v>66.559662340611894</v>
      </c>
      <c r="BG1963">
        <v>72.397529000403907</v>
      </c>
      <c r="BH1963">
        <v>63.383882429141003</v>
      </c>
      <c r="BI1963">
        <v>62.527968811329899</v>
      </c>
    </row>
    <row r="1964" spans="1:61" x14ac:dyDescent="0.25">
      <c r="A1964" s="10" t="str">
        <f>VLOOKUP(D1964,'Index-Relations'!E:F,2,FALSE)</f>
        <v>ESG</v>
      </c>
      <c r="B1964" t="s">
        <v>3450</v>
      </c>
      <c r="C1964" s="53" t="s">
        <v>3350</v>
      </c>
      <c r="D1964" s="59" t="s">
        <v>3041</v>
      </c>
      <c r="E1964" s="59" t="s">
        <v>5380</v>
      </c>
      <c r="F1964" t="s">
        <v>2553</v>
      </c>
      <c r="G1964" t="s">
        <v>2554</v>
      </c>
      <c r="H1964" t="s">
        <v>2555</v>
      </c>
      <c r="I1964" s="52">
        <v>45505</v>
      </c>
      <c r="J1964" t="s">
        <v>2457</v>
      </c>
      <c r="K1964">
        <v>327</v>
      </c>
      <c r="L1964" s="73">
        <v>66.7864895076019</v>
      </c>
      <c r="M1964">
        <v>327</v>
      </c>
      <c r="N1964">
        <v>1</v>
      </c>
      <c r="O1964" s="73">
        <v>72.334344152607898</v>
      </c>
      <c r="P1964">
        <v>327</v>
      </c>
      <c r="Q1964">
        <v>1</v>
      </c>
      <c r="R1964">
        <v>327</v>
      </c>
      <c r="S1964">
        <v>0.999999999999999</v>
      </c>
      <c r="T1964">
        <v>31.299469526376299</v>
      </c>
      <c r="U1964">
        <v>0.63531845718979296</v>
      </c>
      <c r="V1964">
        <v>204</v>
      </c>
      <c r="W1964">
        <v>3.4474674243610802E-2</v>
      </c>
      <c r="X1964">
        <v>24</v>
      </c>
      <c r="Y1964">
        <v>327</v>
      </c>
      <c r="Z1964">
        <v>0.999999999999999</v>
      </c>
      <c r="AA1964">
        <v>16.470182380659899</v>
      </c>
      <c r="AB1964">
        <v>304</v>
      </c>
      <c r="AC1964">
        <v>0.97790783249358404</v>
      </c>
      <c r="AD1964">
        <v>23</v>
      </c>
      <c r="AE1964">
        <v>2.2092167506414701E-2</v>
      </c>
      <c r="AF1964">
        <v>0</v>
      </c>
      <c r="AG1964">
        <v>5.8981000000000001E-16</v>
      </c>
      <c r="AH1964">
        <v>2.9461796680817602E-3</v>
      </c>
      <c r="AI1964">
        <v>7</v>
      </c>
      <c r="AJ1964" s="73">
        <v>62.663470296718003</v>
      </c>
      <c r="AK1964">
        <v>327</v>
      </c>
      <c r="AL1964">
        <v>1</v>
      </c>
      <c r="AM1964">
        <v>0</v>
      </c>
      <c r="AN1964">
        <v>0</v>
      </c>
      <c r="AO1964">
        <v>0</v>
      </c>
      <c r="AP1964">
        <v>0</v>
      </c>
      <c r="AQ1964">
        <v>327</v>
      </c>
      <c r="AR1964">
        <v>1</v>
      </c>
      <c r="AS1964">
        <v>0</v>
      </c>
      <c r="AT1964">
        <v>0</v>
      </c>
      <c r="AU1964">
        <v>0</v>
      </c>
      <c r="AV1964">
        <v>0</v>
      </c>
      <c r="AW1964">
        <v>327</v>
      </c>
      <c r="AX1964">
        <v>1</v>
      </c>
      <c r="AY1964" s="73">
        <v>63.836478798392001</v>
      </c>
      <c r="AZ1964">
        <v>327</v>
      </c>
      <c r="BA1964">
        <v>1</v>
      </c>
      <c r="BB1964">
        <v>313</v>
      </c>
      <c r="BC1964">
        <v>0.88323290161386803</v>
      </c>
      <c r="BD1964">
        <v>14</v>
      </c>
      <c r="BE1964">
        <v>0.116767098386131</v>
      </c>
      <c r="BF1964">
        <v>66.7864895076019</v>
      </c>
      <c r="BG1964">
        <v>72.334344152607898</v>
      </c>
      <c r="BH1964">
        <v>63.836478798392001</v>
      </c>
      <c r="BI1964">
        <v>62.663470296718003</v>
      </c>
    </row>
    <row r="1965" spans="1:61" x14ac:dyDescent="0.25">
      <c r="A1965" s="10" t="str">
        <f>VLOOKUP(D1965,'Index-Relations'!E:F,2,FALSE)</f>
        <v>ESG</v>
      </c>
      <c r="B1965" t="s">
        <v>3450</v>
      </c>
      <c r="C1965" s="53" t="s">
        <v>2765</v>
      </c>
      <c r="D1965" s="59" t="s">
        <v>3041</v>
      </c>
      <c r="E1965" s="59" t="s">
        <v>5381</v>
      </c>
      <c r="F1965" t="s">
        <v>2553</v>
      </c>
      <c r="G1965" t="s">
        <v>2554</v>
      </c>
      <c r="H1965" t="s">
        <v>2555</v>
      </c>
      <c r="I1965" s="52">
        <v>45474</v>
      </c>
      <c r="J1965" t="s">
        <v>2457</v>
      </c>
      <c r="K1965">
        <v>327</v>
      </c>
      <c r="L1965" s="73">
        <v>67.382464282881898</v>
      </c>
      <c r="M1965">
        <v>327</v>
      </c>
      <c r="N1965">
        <v>1</v>
      </c>
      <c r="O1965" s="73">
        <v>72.564690118331995</v>
      </c>
      <c r="P1965">
        <v>327</v>
      </c>
      <c r="Q1965">
        <v>1</v>
      </c>
      <c r="R1965">
        <v>327</v>
      </c>
      <c r="S1965">
        <v>0.999999999999999</v>
      </c>
      <c r="T1965">
        <v>30.9428998075966</v>
      </c>
      <c r="U1965">
        <v>0.64570849062427704</v>
      </c>
      <c r="V1965">
        <v>203</v>
      </c>
      <c r="W1965">
        <v>3.4118961949963098E-2</v>
      </c>
      <c r="X1965">
        <v>24</v>
      </c>
      <c r="Y1965">
        <v>327</v>
      </c>
      <c r="Z1965">
        <v>0.999999999999999</v>
      </c>
      <c r="AA1965">
        <v>16.7909122493338</v>
      </c>
      <c r="AB1965">
        <v>304</v>
      </c>
      <c r="AC1965">
        <v>0.96591370488014505</v>
      </c>
      <c r="AD1965">
        <v>23</v>
      </c>
      <c r="AE1965">
        <v>3.4086295119854303E-2</v>
      </c>
      <c r="AF1965">
        <v>0</v>
      </c>
      <c r="AG1965">
        <v>1.3878000000000001E-16</v>
      </c>
      <c r="AH1965">
        <v>2.9594599263312298E-3</v>
      </c>
      <c r="AI1965">
        <v>7</v>
      </c>
      <c r="AJ1965" s="73">
        <v>63.196779874937</v>
      </c>
      <c r="AK1965">
        <v>327</v>
      </c>
      <c r="AL1965">
        <v>1</v>
      </c>
      <c r="AM1965">
        <v>0</v>
      </c>
      <c r="AN1965">
        <v>0</v>
      </c>
      <c r="AO1965">
        <v>0</v>
      </c>
      <c r="AP1965">
        <v>0</v>
      </c>
      <c r="AQ1965">
        <v>327</v>
      </c>
      <c r="AR1965">
        <v>1</v>
      </c>
      <c r="AS1965">
        <v>0</v>
      </c>
      <c r="AT1965">
        <v>0</v>
      </c>
      <c r="AU1965">
        <v>0</v>
      </c>
      <c r="AV1965">
        <v>0</v>
      </c>
      <c r="AW1965">
        <v>327</v>
      </c>
      <c r="AX1965">
        <v>1</v>
      </c>
      <c r="AY1965" s="73">
        <v>64.724066134083998</v>
      </c>
      <c r="AZ1965">
        <v>327</v>
      </c>
      <c r="BA1965">
        <v>1</v>
      </c>
      <c r="BB1965">
        <v>313</v>
      </c>
      <c r="BC1965">
        <v>0.885302598974396</v>
      </c>
      <c r="BD1965">
        <v>14</v>
      </c>
      <c r="BE1965">
        <v>0.114697401025603</v>
      </c>
      <c r="BF1965">
        <v>67.382464282881898</v>
      </c>
      <c r="BG1965">
        <v>72.564690118331995</v>
      </c>
      <c r="BH1965">
        <v>64.724066134083998</v>
      </c>
      <c r="BI1965">
        <v>63.196779874937</v>
      </c>
    </row>
    <row r="1966" spans="1:61" x14ac:dyDescent="0.25">
      <c r="A1966" s="10" t="str">
        <f>VLOOKUP(D1966,'Index-Relations'!E:F,2,FALSE)</f>
        <v>ESG</v>
      </c>
      <c r="B1966" t="s">
        <v>3450</v>
      </c>
      <c r="C1966" s="53" t="s">
        <v>2766</v>
      </c>
      <c r="D1966" s="59" t="s">
        <v>3041</v>
      </c>
      <c r="E1966" s="59" t="s">
        <v>5382</v>
      </c>
      <c r="F1966" t="s">
        <v>2553</v>
      </c>
      <c r="G1966" t="s">
        <v>2554</v>
      </c>
      <c r="H1966" t="s">
        <v>2555</v>
      </c>
      <c r="I1966" s="52">
        <v>45446</v>
      </c>
      <c r="J1966" t="s">
        <v>2457</v>
      </c>
      <c r="K1966">
        <v>366</v>
      </c>
      <c r="L1966" s="73">
        <v>64.474794797475994</v>
      </c>
      <c r="M1966">
        <v>366</v>
      </c>
      <c r="N1966">
        <v>1</v>
      </c>
      <c r="O1966" s="73">
        <v>69.908747994159</v>
      </c>
      <c r="P1966">
        <v>366</v>
      </c>
      <c r="Q1966">
        <v>1</v>
      </c>
      <c r="R1966">
        <v>366</v>
      </c>
      <c r="S1966">
        <v>0.999999999999999</v>
      </c>
      <c r="T1966">
        <v>31.362396538833998</v>
      </c>
      <c r="U1966">
        <v>0.63209591977128698</v>
      </c>
      <c r="V1966">
        <v>226</v>
      </c>
      <c r="W1966">
        <v>3.5510875547766801E-2</v>
      </c>
      <c r="X1966">
        <v>28</v>
      </c>
      <c r="Y1966">
        <v>366</v>
      </c>
      <c r="Z1966">
        <v>0.999999999999999</v>
      </c>
      <c r="AA1966">
        <v>16.0355313564271</v>
      </c>
      <c r="AB1966">
        <v>333</v>
      </c>
      <c r="AC1966">
        <v>0.96509374133862602</v>
      </c>
      <c r="AD1966">
        <v>33</v>
      </c>
      <c r="AE1966">
        <v>3.49062586613735E-2</v>
      </c>
      <c r="AF1966">
        <v>0</v>
      </c>
      <c r="AG1966">
        <v>1.6652999999999999E-16</v>
      </c>
      <c r="AH1966">
        <v>3.2880349773287201E-3</v>
      </c>
      <c r="AI1966">
        <v>9</v>
      </c>
      <c r="AJ1966" s="73">
        <v>60.597596291018</v>
      </c>
      <c r="AK1966">
        <v>366</v>
      </c>
      <c r="AL1966">
        <v>1</v>
      </c>
      <c r="AM1966">
        <v>0</v>
      </c>
      <c r="AN1966">
        <v>0</v>
      </c>
      <c r="AO1966">
        <v>0</v>
      </c>
      <c r="AP1966">
        <v>0</v>
      </c>
      <c r="AQ1966">
        <v>366</v>
      </c>
      <c r="AR1966">
        <v>0.999999999999999</v>
      </c>
      <c r="AS1966">
        <v>0</v>
      </c>
      <c r="AT1966">
        <v>0</v>
      </c>
      <c r="AU1966">
        <v>0</v>
      </c>
      <c r="AV1966">
        <v>0</v>
      </c>
      <c r="AW1966">
        <v>366</v>
      </c>
      <c r="AX1966">
        <v>0.999999999999999</v>
      </c>
      <c r="AY1966" s="73">
        <v>61.894605662421</v>
      </c>
      <c r="AZ1966">
        <v>366</v>
      </c>
      <c r="BA1966">
        <v>1</v>
      </c>
      <c r="BB1966">
        <v>351</v>
      </c>
      <c r="BC1966">
        <v>0.88409663853101295</v>
      </c>
      <c r="BD1966">
        <v>15</v>
      </c>
      <c r="BE1966">
        <v>0.115903361468986</v>
      </c>
      <c r="BF1966">
        <v>64.474794797475994</v>
      </c>
      <c r="BG1966">
        <v>69.908747994159</v>
      </c>
      <c r="BH1966">
        <v>61.894605662421</v>
      </c>
      <c r="BI1966">
        <v>60.597596291018</v>
      </c>
    </row>
    <row r="1967" spans="1:61" x14ac:dyDescent="0.25">
      <c r="A1967" s="10" t="str">
        <f>VLOOKUP(D1967,'Index-Relations'!E:F,2,FALSE)</f>
        <v>ESG</v>
      </c>
      <c r="B1967" t="s">
        <v>3450</v>
      </c>
      <c r="C1967" s="53" t="s">
        <v>2767</v>
      </c>
      <c r="D1967" s="59" t="s">
        <v>3041</v>
      </c>
      <c r="E1967" s="59" t="s">
        <v>5383</v>
      </c>
      <c r="F1967" t="s">
        <v>2553</v>
      </c>
      <c r="G1967" t="s">
        <v>2554</v>
      </c>
      <c r="H1967" t="s">
        <v>2555</v>
      </c>
      <c r="I1967" s="52">
        <v>45413</v>
      </c>
      <c r="J1967" t="s">
        <v>2457</v>
      </c>
      <c r="K1967">
        <v>367</v>
      </c>
      <c r="L1967" s="73">
        <v>64.416427425607907</v>
      </c>
      <c r="M1967">
        <v>367</v>
      </c>
      <c r="N1967">
        <v>1</v>
      </c>
      <c r="O1967" s="73">
        <v>69.828729214795999</v>
      </c>
      <c r="P1967">
        <v>367</v>
      </c>
      <c r="Q1967">
        <v>1</v>
      </c>
      <c r="R1967">
        <v>367</v>
      </c>
      <c r="S1967">
        <v>1</v>
      </c>
      <c r="T1967">
        <v>31.665795623962101</v>
      </c>
      <c r="U1967">
        <v>0.63320837541215202</v>
      </c>
      <c r="V1967">
        <v>227</v>
      </c>
      <c r="W1967">
        <v>3.7867778188949999E-2</v>
      </c>
      <c r="X1967">
        <v>29</v>
      </c>
      <c r="Y1967">
        <v>367</v>
      </c>
      <c r="Z1967">
        <v>0.999999999999999</v>
      </c>
      <c r="AA1967">
        <v>16.6378890802944</v>
      </c>
      <c r="AB1967">
        <v>334</v>
      </c>
      <c r="AC1967">
        <v>0.96453363430149397</v>
      </c>
      <c r="AD1967">
        <v>33</v>
      </c>
      <c r="AE1967">
        <v>3.5466365698505101E-2</v>
      </c>
      <c r="AF1967">
        <v>0</v>
      </c>
      <c r="AG1967">
        <v>9.0210000000000003E-17</v>
      </c>
      <c r="AH1967">
        <v>3.1017315458463199E-3</v>
      </c>
      <c r="AI1967">
        <v>9</v>
      </c>
      <c r="AJ1967" s="73">
        <v>60.319652158304002</v>
      </c>
      <c r="AK1967">
        <v>367</v>
      </c>
      <c r="AL1967">
        <v>1</v>
      </c>
      <c r="AM1967">
        <v>0</v>
      </c>
      <c r="AN1967">
        <v>0</v>
      </c>
      <c r="AO1967">
        <v>0</v>
      </c>
      <c r="AP1967">
        <v>0</v>
      </c>
      <c r="AQ1967">
        <v>367</v>
      </c>
      <c r="AR1967">
        <v>1</v>
      </c>
      <c r="AS1967">
        <v>0</v>
      </c>
      <c r="AT1967">
        <v>0</v>
      </c>
      <c r="AU1967">
        <v>0</v>
      </c>
      <c r="AV1967">
        <v>0</v>
      </c>
      <c r="AW1967">
        <v>367</v>
      </c>
      <c r="AX1967">
        <v>0.999999999999999</v>
      </c>
      <c r="AY1967" s="73">
        <v>62.036329625936901</v>
      </c>
      <c r="AZ1967">
        <v>367</v>
      </c>
      <c r="BA1967">
        <v>1</v>
      </c>
      <c r="BB1967">
        <v>353</v>
      </c>
      <c r="BC1967">
        <v>0.89579777637475999</v>
      </c>
      <c r="BD1967">
        <v>14</v>
      </c>
      <c r="BE1967">
        <v>0.104202223625239</v>
      </c>
      <c r="BF1967">
        <v>64.416427425607907</v>
      </c>
      <c r="BG1967">
        <v>69.828729214795999</v>
      </c>
      <c r="BH1967">
        <v>62.036329625936901</v>
      </c>
      <c r="BI1967">
        <v>60.319652158304002</v>
      </c>
    </row>
    <row r="1968" spans="1:61" x14ac:dyDescent="0.25">
      <c r="A1968" s="10" t="str">
        <f>VLOOKUP(D1968,'Index-Relations'!E:F,2,FALSE)</f>
        <v>ESG</v>
      </c>
      <c r="B1968" t="s">
        <v>3450</v>
      </c>
      <c r="C1968" s="53" t="s">
        <v>2768</v>
      </c>
      <c r="D1968" s="59" t="s">
        <v>3041</v>
      </c>
      <c r="E1968" s="59" t="s">
        <v>5384</v>
      </c>
      <c r="F1968" t="s">
        <v>2553</v>
      </c>
      <c r="G1968" t="s">
        <v>2554</v>
      </c>
      <c r="H1968" t="s">
        <v>2555</v>
      </c>
      <c r="I1968" s="52">
        <v>45383</v>
      </c>
      <c r="J1968" t="s">
        <v>2457</v>
      </c>
      <c r="K1968">
        <v>367</v>
      </c>
      <c r="L1968">
        <v>68.927759217640499</v>
      </c>
      <c r="M1968">
        <v>367</v>
      </c>
      <c r="N1968">
        <v>1</v>
      </c>
      <c r="O1968">
        <v>74.938991614162902</v>
      </c>
      <c r="P1968">
        <v>367</v>
      </c>
      <c r="Q1968">
        <v>1</v>
      </c>
      <c r="R1968">
        <v>367</v>
      </c>
      <c r="S1968">
        <v>1</v>
      </c>
      <c r="T1968">
        <v>31.513606584875902</v>
      </c>
      <c r="U1968">
        <v>0.63374422092782001</v>
      </c>
      <c r="V1968">
        <v>227</v>
      </c>
      <c r="W1968">
        <v>3.7624007814499698E-2</v>
      </c>
      <c r="X1968">
        <v>29</v>
      </c>
      <c r="Y1968">
        <v>367</v>
      </c>
      <c r="Z1968">
        <v>1</v>
      </c>
      <c r="AA1968">
        <v>16.072749396710801</v>
      </c>
      <c r="AB1968">
        <v>334</v>
      </c>
      <c r="AC1968">
        <v>0.96410391558940101</v>
      </c>
      <c r="AD1968">
        <v>33</v>
      </c>
      <c r="AE1968">
        <v>3.5896084410599001E-2</v>
      </c>
      <c r="AF1968">
        <v>0</v>
      </c>
      <c r="AG1968">
        <v>0</v>
      </c>
      <c r="AH1968">
        <v>3.0525471141611702E-3</v>
      </c>
      <c r="AI1968">
        <v>9</v>
      </c>
      <c r="AJ1968">
        <v>63.714150301174101</v>
      </c>
      <c r="AK1968">
        <v>367</v>
      </c>
      <c r="AL1968">
        <v>1</v>
      </c>
      <c r="AM1968">
        <v>0</v>
      </c>
      <c r="AN1968">
        <v>0</v>
      </c>
      <c r="AO1968">
        <v>0</v>
      </c>
      <c r="AP1968">
        <v>0</v>
      </c>
      <c r="AQ1968">
        <v>367</v>
      </c>
      <c r="AR1968">
        <v>0.999999999999999</v>
      </c>
      <c r="AS1968">
        <v>0</v>
      </c>
      <c r="AT1968">
        <v>0</v>
      </c>
      <c r="AU1968">
        <v>0</v>
      </c>
      <c r="AV1968">
        <v>0</v>
      </c>
      <c r="AW1968">
        <v>367</v>
      </c>
      <c r="AX1968">
        <v>0.999999999999999</v>
      </c>
      <c r="AY1968">
        <v>66.727287696361699</v>
      </c>
      <c r="AZ1968">
        <v>367</v>
      </c>
      <c r="BA1968">
        <v>1</v>
      </c>
      <c r="BB1968">
        <v>353</v>
      </c>
      <c r="BC1968">
        <v>0.89631005378830397</v>
      </c>
      <c r="BD1968">
        <v>14</v>
      </c>
      <c r="BE1968">
        <v>0.103689946211695</v>
      </c>
      <c r="BF1968">
        <v>64.919765894707993</v>
      </c>
      <c r="BG1968">
        <v>69.924482816506995</v>
      </c>
      <c r="BH1968">
        <v>63.111005239621903</v>
      </c>
      <c r="BI1968">
        <v>60.432940122473902</v>
      </c>
    </row>
    <row r="1969" spans="1:61" x14ac:dyDescent="0.25">
      <c r="A1969" s="10" t="str">
        <f>VLOOKUP(D1969,'Index-Relations'!E:F,2,FALSE)</f>
        <v>ESG</v>
      </c>
      <c r="B1969" t="s">
        <v>3450</v>
      </c>
      <c r="C1969" s="53" t="s">
        <v>2769</v>
      </c>
      <c r="D1969" s="59" t="s">
        <v>3041</v>
      </c>
      <c r="E1969" s="59" t="s">
        <v>5385</v>
      </c>
      <c r="F1969" t="s">
        <v>2553</v>
      </c>
      <c r="G1969" t="s">
        <v>2554</v>
      </c>
      <c r="H1969" t="s">
        <v>2555</v>
      </c>
      <c r="I1969" s="52">
        <v>45352</v>
      </c>
      <c r="J1969" t="s">
        <v>2457</v>
      </c>
      <c r="K1969">
        <v>369</v>
      </c>
      <c r="L1969">
        <v>69.553839355042001</v>
      </c>
      <c r="M1969">
        <v>367</v>
      </c>
      <c r="N1969">
        <v>0.99862358552369102</v>
      </c>
      <c r="O1969">
        <v>74.923633899739002</v>
      </c>
      <c r="P1969">
        <v>367</v>
      </c>
      <c r="Q1969">
        <v>0.99862358552369102</v>
      </c>
      <c r="R1969">
        <v>367</v>
      </c>
      <c r="S1969">
        <v>0.99862358552369102</v>
      </c>
      <c r="T1969">
        <v>30.864835891088099</v>
      </c>
      <c r="U1969">
        <v>0.62386485791534196</v>
      </c>
      <c r="V1969">
        <v>222</v>
      </c>
      <c r="W1969">
        <v>3.8013410235571699E-2</v>
      </c>
      <c r="X1969">
        <v>30</v>
      </c>
      <c r="Y1969">
        <v>366</v>
      </c>
      <c r="Z1969">
        <v>0.99455753032618799</v>
      </c>
      <c r="AA1969">
        <v>16.312692929718299</v>
      </c>
      <c r="AB1969">
        <v>331</v>
      </c>
      <c r="AC1969">
        <v>0.95825453782490499</v>
      </c>
      <c r="AD1969">
        <v>35</v>
      </c>
      <c r="AE1969">
        <v>3.6302992501283098E-2</v>
      </c>
      <c r="AF1969">
        <v>3</v>
      </c>
      <c r="AG1969">
        <v>5.4424696738116299E-3</v>
      </c>
      <c r="AH1969">
        <v>1.2827994008365201E-3</v>
      </c>
      <c r="AI1969">
        <v>8</v>
      </c>
      <c r="AJ1969">
        <v>65.133498193209903</v>
      </c>
      <c r="AK1969">
        <v>367</v>
      </c>
      <c r="AL1969">
        <v>0.99862358552369102</v>
      </c>
      <c r="AM1969">
        <v>0</v>
      </c>
      <c r="AN1969">
        <v>0</v>
      </c>
      <c r="AO1969">
        <v>0</v>
      </c>
      <c r="AP1969">
        <v>0</v>
      </c>
      <c r="AQ1969">
        <v>369</v>
      </c>
      <c r="AR1969">
        <v>0.999999999999999</v>
      </c>
      <c r="AS1969">
        <v>0</v>
      </c>
      <c r="AT1969">
        <v>0</v>
      </c>
      <c r="AU1969">
        <v>0</v>
      </c>
      <c r="AV1969">
        <v>0</v>
      </c>
      <c r="AW1969">
        <v>369</v>
      </c>
      <c r="AX1969">
        <v>0.999999999999999</v>
      </c>
      <c r="AY1969">
        <v>67.2166556941594</v>
      </c>
      <c r="AZ1969">
        <v>367</v>
      </c>
      <c r="BA1969">
        <v>0.99862358552369102</v>
      </c>
      <c r="BB1969">
        <v>356</v>
      </c>
      <c r="BC1969">
        <v>0.90052418094855802</v>
      </c>
      <c r="BD1969">
        <v>13</v>
      </c>
      <c r="BE1969">
        <v>9.9475819051441594E-2</v>
      </c>
      <c r="BF1969">
        <v>65.564492741162894</v>
      </c>
      <c r="BG1969">
        <v>70.000455185679996</v>
      </c>
      <c r="BH1969">
        <v>63.553751531444</v>
      </c>
      <c r="BI1969">
        <v>61.747327657189999</v>
      </c>
    </row>
    <row r="1970" spans="1:61" x14ac:dyDescent="0.25">
      <c r="A1970" s="10" t="str">
        <f>VLOOKUP(D1970,'Index-Relations'!E:F,2,FALSE)</f>
        <v>ESG</v>
      </c>
      <c r="B1970" t="s">
        <v>3450</v>
      </c>
      <c r="C1970" s="53" t="s">
        <v>2770</v>
      </c>
      <c r="D1970" s="59" t="s">
        <v>3041</v>
      </c>
      <c r="E1970" s="59" t="s">
        <v>5386</v>
      </c>
      <c r="F1970" t="s">
        <v>2553</v>
      </c>
      <c r="G1970" t="s">
        <v>2554</v>
      </c>
      <c r="H1970" t="s">
        <v>2555</v>
      </c>
      <c r="I1970" s="52">
        <v>45323</v>
      </c>
      <c r="J1970" t="s">
        <v>2457</v>
      </c>
      <c r="K1970">
        <v>369</v>
      </c>
      <c r="L1970">
        <v>70.120634804087302</v>
      </c>
      <c r="M1970">
        <v>367</v>
      </c>
      <c r="N1970">
        <v>0.99858775344032302</v>
      </c>
      <c r="O1970">
        <v>75.426218271712202</v>
      </c>
      <c r="P1970">
        <v>367</v>
      </c>
      <c r="Q1970">
        <v>0.99858775344032302</v>
      </c>
      <c r="R1970">
        <v>367</v>
      </c>
      <c r="S1970">
        <v>0.99858775344032302</v>
      </c>
      <c r="T1970">
        <v>31.217808932736499</v>
      </c>
      <c r="U1970">
        <v>0.622264855402896</v>
      </c>
      <c r="V1970">
        <v>221</v>
      </c>
      <c r="W1970">
        <v>3.7508139741562502E-2</v>
      </c>
      <c r="X1970">
        <v>29</v>
      </c>
      <c r="Y1970">
        <v>366</v>
      </c>
      <c r="Z1970">
        <v>0.99548244525920804</v>
      </c>
      <c r="AA1970">
        <v>16.7948129202255</v>
      </c>
      <c r="AB1970">
        <v>329</v>
      </c>
      <c r="AC1970">
        <v>0.95721861135405995</v>
      </c>
      <c r="AD1970">
        <v>37</v>
      </c>
      <c r="AE1970">
        <v>3.82638339051493E-2</v>
      </c>
      <c r="AF1970">
        <v>3</v>
      </c>
      <c r="AG1970">
        <v>4.5175547407906103E-3</v>
      </c>
      <c r="AH1970">
        <v>1.3239150289680601E-3</v>
      </c>
      <c r="AI1970">
        <v>8</v>
      </c>
      <c r="AJ1970">
        <v>65.679956037316799</v>
      </c>
      <c r="AK1970">
        <v>367</v>
      </c>
      <c r="AL1970">
        <v>0.99858775344032302</v>
      </c>
      <c r="AM1970">
        <v>0</v>
      </c>
      <c r="AN1970">
        <v>0</v>
      </c>
      <c r="AO1970">
        <v>0</v>
      </c>
      <c r="AP1970">
        <v>0</v>
      </c>
      <c r="AQ1970">
        <v>369</v>
      </c>
      <c r="AR1970">
        <v>0.999999999999999</v>
      </c>
      <c r="AS1970">
        <v>0</v>
      </c>
      <c r="AT1970">
        <v>0</v>
      </c>
      <c r="AU1970">
        <v>0</v>
      </c>
      <c r="AV1970">
        <v>0</v>
      </c>
      <c r="AW1970">
        <v>369</v>
      </c>
      <c r="AX1970">
        <v>1</v>
      </c>
      <c r="AY1970">
        <v>67.517265565486895</v>
      </c>
      <c r="AZ1970">
        <v>367</v>
      </c>
      <c r="BA1970">
        <v>0.99858775344032302</v>
      </c>
      <c r="BB1970">
        <v>356</v>
      </c>
      <c r="BC1970">
        <v>0.90475848548994697</v>
      </c>
      <c r="BD1970">
        <v>13</v>
      </c>
      <c r="BE1970">
        <v>9.5241514510052097E-2</v>
      </c>
      <c r="BF1970">
        <v>66.052117001708993</v>
      </c>
      <c r="BG1970">
        <v>70.395611972105996</v>
      </c>
      <c r="BH1970">
        <v>63.739649921945002</v>
      </c>
      <c r="BI1970">
        <v>62.181175846168003</v>
      </c>
    </row>
    <row r="1971" spans="1:61" x14ac:dyDescent="0.25">
      <c r="A1971" s="10" t="str">
        <f>VLOOKUP(D1971,'Index-Relations'!E:F,2,FALSE)</f>
        <v>ESG</v>
      </c>
      <c r="B1971" t="s">
        <v>3450</v>
      </c>
      <c r="C1971" s="53" t="s">
        <v>2760</v>
      </c>
      <c r="D1971" s="59" t="s">
        <v>3042</v>
      </c>
      <c r="E1971" s="59" t="s">
        <v>5387</v>
      </c>
      <c r="F1971" t="s">
        <v>2655</v>
      </c>
      <c r="G1971" t="s">
        <v>2656</v>
      </c>
      <c r="H1971" t="s">
        <v>2657</v>
      </c>
      <c r="I1971" s="52">
        <v>45659</v>
      </c>
      <c r="J1971" t="s">
        <v>2457</v>
      </c>
      <c r="K1971">
        <v>320</v>
      </c>
      <c r="L1971" s="73">
        <v>66.381531748601006</v>
      </c>
      <c r="M1971">
        <v>320</v>
      </c>
      <c r="N1971">
        <v>1</v>
      </c>
      <c r="O1971" s="73">
        <v>72.586366329469001</v>
      </c>
      <c r="P1971">
        <v>320</v>
      </c>
      <c r="Q1971">
        <v>1</v>
      </c>
      <c r="R1971">
        <v>320</v>
      </c>
      <c r="S1971">
        <v>0.999999999999999</v>
      </c>
      <c r="T1971">
        <v>30.785293540151098</v>
      </c>
      <c r="U1971">
        <v>0.61462306039754999</v>
      </c>
      <c r="V1971">
        <v>193</v>
      </c>
      <c r="W1971">
        <v>3.4093034747919103E-2</v>
      </c>
      <c r="X1971">
        <v>23</v>
      </c>
      <c r="Y1971">
        <v>320</v>
      </c>
      <c r="Z1971">
        <v>1</v>
      </c>
      <c r="AA1971">
        <v>13.248360202791201</v>
      </c>
      <c r="AB1971">
        <v>279</v>
      </c>
      <c r="AC1971">
        <v>0.94565772274399995</v>
      </c>
      <c r="AD1971">
        <v>41</v>
      </c>
      <c r="AE1971">
        <v>5.4342277255999299E-2</v>
      </c>
      <c r="AF1971">
        <v>0</v>
      </c>
      <c r="AG1971">
        <v>3.747E-16</v>
      </c>
      <c r="AH1971">
        <v>2.8564406225058099E-3</v>
      </c>
      <c r="AI1971">
        <v>5</v>
      </c>
      <c r="AJ1971" s="73">
        <v>62.432254983104997</v>
      </c>
      <c r="AK1971">
        <v>320</v>
      </c>
      <c r="AL1971">
        <v>1</v>
      </c>
      <c r="AM1971">
        <v>0</v>
      </c>
      <c r="AN1971">
        <v>0</v>
      </c>
      <c r="AO1971">
        <v>0</v>
      </c>
      <c r="AP1971">
        <v>0</v>
      </c>
      <c r="AQ1971">
        <v>320</v>
      </c>
      <c r="AR1971">
        <v>0.999999999999999</v>
      </c>
      <c r="AS1971">
        <v>0</v>
      </c>
      <c r="AT1971">
        <v>0</v>
      </c>
      <c r="AU1971">
        <v>0</v>
      </c>
      <c r="AV1971">
        <v>0</v>
      </c>
      <c r="AW1971">
        <v>320</v>
      </c>
      <c r="AX1971">
        <v>1</v>
      </c>
      <c r="AY1971" s="73">
        <v>62.846885049907897</v>
      </c>
      <c r="AZ1971">
        <v>320</v>
      </c>
      <c r="BA1971">
        <v>1</v>
      </c>
      <c r="BB1971">
        <v>306</v>
      </c>
      <c r="BC1971">
        <v>0.89019435541968805</v>
      </c>
      <c r="BD1971">
        <v>14</v>
      </c>
      <c r="BE1971">
        <v>0.109805644580311</v>
      </c>
      <c r="BF1971">
        <v>66.381531748601006</v>
      </c>
      <c r="BG1971">
        <v>72.586366329469001</v>
      </c>
      <c r="BH1971">
        <v>62.846885049907897</v>
      </c>
      <c r="BI1971">
        <v>62.432254983104997</v>
      </c>
    </row>
    <row r="1972" spans="1:61" x14ac:dyDescent="0.25">
      <c r="A1972" s="10" t="str">
        <f>VLOOKUP(D1972,'Index-Relations'!E:F,2,FALSE)</f>
        <v>ESG</v>
      </c>
      <c r="B1972" t="s">
        <v>3450</v>
      </c>
      <c r="C1972" s="53" t="s">
        <v>2761</v>
      </c>
      <c r="D1972" s="59" t="s">
        <v>3042</v>
      </c>
      <c r="E1972" s="59" t="s">
        <v>5388</v>
      </c>
      <c r="F1972" t="s">
        <v>2655</v>
      </c>
      <c r="G1972" t="s">
        <v>2656</v>
      </c>
      <c r="H1972" t="s">
        <v>2657</v>
      </c>
      <c r="I1972" s="52">
        <v>45628</v>
      </c>
      <c r="J1972" t="s">
        <v>2457</v>
      </c>
      <c r="K1972">
        <v>321</v>
      </c>
      <c r="L1972" s="73">
        <v>65.924177647918896</v>
      </c>
      <c r="M1972">
        <v>321</v>
      </c>
      <c r="N1972">
        <v>1</v>
      </c>
      <c r="O1972" s="73">
        <v>72.201773905174903</v>
      </c>
      <c r="P1972">
        <v>321</v>
      </c>
      <c r="Q1972">
        <v>1</v>
      </c>
      <c r="R1972">
        <v>321</v>
      </c>
      <c r="S1972">
        <v>1</v>
      </c>
      <c r="T1972">
        <v>30.618976325004301</v>
      </c>
      <c r="U1972">
        <v>0.61989349091388002</v>
      </c>
      <c r="V1972">
        <v>196</v>
      </c>
      <c r="W1972">
        <v>3.4335912509748497E-2</v>
      </c>
      <c r="X1972">
        <v>24</v>
      </c>
      <c r="Y1972">
        <v>321</v>
      </c>
      <c r="Z1972">
        <v>0.999999999999999</v>
      </c>
      <c r="AA1972">
        <v>12.3945962479053</v>
      </c>
      <c r="AB1972">
        <v>282</v>
      </c>
      <c r="AC1972">
        <v>0.94718123654957798</v>
      </c>
      <c r="AD1972">
        <v>39</v>
      </c>
      <c r="AE1972">
        <v>5.2818763450421399E-2</v>
      </c>
      <c r="AF1972">
        <v>0</v>
      </c>
      <c r="AG1972">
        <v>1.2489999999999999E-16</v>
      </c>
      <c r="AH1972">
        <v>2.6474948868517902E-3</v>
      </c>
      <c r="AI1972">
        <v>4</v>
      </c>
      <c r="AJ1972" s="73">
        <v>61.904799887199999</v>
      </c>
      <c r="AK1972">
        <v>321</v>
      </c>
      <c r="AL1972">
        <v>1</v>
      </c>
      <c r="AM1972">
        <v>0</v>
      </c>
      <c r="AN1972">
        <v>0</v>
      </c>
      <c r="AO1972">
        <v>0</v>
      </c>
      <c r="AP1972">
        <v>0</v>
      </c>
      <c r="AQ1972">
        <v>321</v>
      </c>
      <c r="AR1972">
        <v>1</v>
      </c>
      <c r="AS1972">
        <v>0</v>
      </c>
      <c r="AT1972">
        <v>0</v>
      </c>
      <c r="AU1972">
        <v>0</v>
      </c>
      <c r="AV1972">
        <v>0</v>
      </c>
      <c r="AW1972">
        <v>321</v>
      </c>
      <c r="AX1972">
        <v>1</v>
      </c>
      <c r="AY1972" s="73">
        <v>62.538674664585997</v>
      </c>
      <c r="AZ1972">
        <v>321</v>
      </c>
      <c r="BA1972">
        <v>1</v>
      </c>
      <c r="BB1972">
        <v>307</v>
      </c>
      <c r="BC1972">
        <v>0.88750592986012899</v>
      </c>
      <c r="BD1972">
        <v>14</v>
      </c>
      <c r="BE1972">
        <v>0.11249407013987001</v>
      </c>
      <c r="BF1972">
        <v>65.924177647918896</v>
      </c>
      <c r="BG1972">
        <v>72.201773905174903</v>
      </c>
      <c r="BH1972">
        <v>62.538674664585997</v>
      </c>
      <c r="BI1972">
        <v>61.904799887199999</v>
      </c>
    </row>
    <row r="1973" spans="1:61" x14ac:dyDescent="0.25">
      <c r="A1973" s="10" t="str">
        <f>VLOOKUP(D1973,'Index-Relations'!E:F,2,FALSE)</f>
        <v>ESG</v>
      </c>
      <c r="B1973" t="s">
        <v>3450</v>
      </c>
      <c r="C1973" s="53" t="s">
        <v>2762</v>
      </c>
      <c r="D1973" s="59" t="s">
        <v>3042</v>
      </c>
      <c r="E1973" s="59" t="s">
        <v>5389</v>
      </c>
      <c r="F1973" t="s">
        <v>2655</v>
      </c>
      <c r="G1973" t="s">
        <v>2656</v>
      </c>
      <c r="H1973" t="s">
        <v>2657</v>
      </c>
      <c r="I1973" s="52">
        <v>45597</v>
      </c>
      <c r="J1973" t="s">
        <v>2457</v>
      </c>
      <c r="K1973">
        <v>321</v>
      </c>
      <c r="L1973" s="73">
        <v>66.448019886368897</v>
      </c>
      <c r="M1973">
        <v>321</v>
      </c>
      <c r="N1973">
        <v>1</v>
      </c>
      <c r="O1973" s="73">
        <v>72.604558236065898</v>
      </c>
      <c r="P1973">
        <v>321</v>
      </c>
      <c r="Q1973">
        <v>1</v>
      </c>
      <c r="R1973">
        <v>321</v>
      </c>
      <c r="S1973">
        <v>0.999999999999999</v>
      </c>
      <c r="T1973">
        <v>30.508904762799698</v>
      </c>
      <c r="U1973">
        <v>0.62060377257555799</v>
      </c>
      <c r="V1973">
        <v>196</v>
      </c>
      <c r="W1973">
        <v>3.4287692565833097E-2</v>
      </c>
      <c r="X1973">
        <v>24</v>
      </c>
      <c r="Y1973">
        <v>321</v>
      </c>
      <c r="Z1973">
        <v>0.999999999999999</v>
      </c>
      <c r="AA1973">
        <v>13.0784365951247</v>
      </c>
      <c r="AB1973">
        <v>280</v>
      </c>
      <c r="AC1973">
        <v>0.94499323533695501</v>
      </c>
      <c r="AD1973">
        <v>41</v>
      </c>
      <c r="AE1973">
        <v>5.5006764663044702E-2</v>
      </c>
      <c r="AF1973">
        <v>0</v>
      </c>
      <c r="AG1973">
        <v>0</v>
      </c>
      <c r="AH1973">
        <v>1.9586990852949E-3</v>
      </c>
      <c r="AI1973">
        <v>4</v>
      </c>
      <c r="AJ1973" s="73">
        <v>62.588969805136003</v>
      </c>
      <c r="AK1973">
        <v>321</v>
      </c>
      <c r="AL1973">
        <v>1</v>
      </c>
      <c r="AM1973">
        <v>0</v>
      </c>
      <c r="AN1973">
        <v>0</v>
      </c>
      <c r="AO1973">
        <v>0</v>
      </c>
      <c r="AP1973">
        <v>0</v>
      </c>
      <c r="AQ1973">
        <v>321</v>
      </c>
      <c r="AR1973">
        <v>1</v>
      </c>
      <c r="AS1973">
        <v>0</v>
      </c>
      <c r="AT1973">
        <v>0</v>
      </c>
      <c r="AU1973">
        <v>0</v>
      </c>
      <c r="AV1973">
        <v>0</v>
      </c>
      <c r="AW1973">
        <v>321</v>
      </c>
      <c r="AX1973">
        <v>1</v>
      </c>
      <c r="AY1973" s="73">
        <v>62.952982622698002</v>
      </c>
      <c r="AZ1973">
        <v>321</v>
      </c>
      <c r="BA1973">
        <v>1</v>
      </c>
      <c r="BB1973">
        <v>305</v>
      </c>
      <c r="BC1973">
        <v>0.887143115072766</v>
      </c>
      <c r="BD1973">
        <v>16</v>
      </c>
      <c r="BE1973">
        <v>0.112856884927233</v>
      </c>
      <c r="BF1973">
        <v>66.448019886368897</v>
      </c>
      <c r="BG1973">
        <v>72.604558236065898</v>
      </c>
      <c r="BH1973">
        <v>62.952982622698002</v>
      </c>
      <c r="BI1973">
        <v>62.588969805136003</v>
      </c>
    </row>
    <row r="1974" spans="1:61" x14ac:dyDescent="0.25">
      <c r="A1974" s="10" t="str">
        <f>VLOOKUP(D1974,'Index-Relations'!E:F,2,FALSE)</f>
        <v>ESG</v>
      </c>
      <c r="B1974" t="s">
        <v>3450</v>
      </c>
      <c r="C1974" s="53" t="s">
        <v>2763</v>
      </c>
      <c r="D1974" s="59" t="s">
        <v>3042</v>
      </c>
      <c r="E1974" s="59" t="s">
        <v>5390</v>
      </c>
      <c r="F1974" t="s">
        <v>2655</v>
      </c>
      <c r="G1974" t="s">
        <v>2656</v>
      </c>
      <c r="H1974" t="s">
        <v>2657</v>
      </c>
      <c r="I1974" s="52">
        <v>45566</v>
      </c>
      <c r="J1974" t="s">
        <v>2457</v>
      </c>
      <c r="K1974">
        <v>321</v>
      </c>
      <c r="L1974" s="73">
        <v>66.399048257060002</v>
      </c>
      <c r="M1974">
        <v>321</v>
      </c>
      <c r="N1974">
        <v>1</v>
      </c>
      <c r="O1974" s="73">
        <v>72.654765941029893</v>
      </c>
      <c r="P1974">
        <v>321</v>
      </c>
      <c r="Q1974">
        <v>1</v>
      </c>
      <c r="R1974">
        <v>321</v>
      </c>
      <c r="S1974">
        <v>1</v>
      </c>
      <c r="T1974">
        <v>30.788916087377</v>
      </c>
      <c r="U1974">
        <v>0.62105489627133703</v>
      </c>
      <c r="V1974">
        <v>195</v>
      </c>
      <c r="W1974">
        <v>3.5322464923820303E-2</v>
      </c>
      <c r="X1974">
        <v>24</v>
      </c>
      <c r="Y1974">
        <v>321</v>
      </c>
      <c r="Z1974">
        <v>1</v>
      </c>
      <c r="AA1974">
        <v>13.1748290839517</v>
      </c>
      <c r="AB1974">
        <v>289</v>
      </c>
      <c r="AC1974">
        <v>0.963924413024983</v>
      </c>
      <c r="AD1974">
        <v>32</v>
      </c>
      <c r="AE1974">
        <v>3.6075586975015499E-2</v>
      </c>
      <c r="AF1974">
        <v>0</v>
      </c>
      <c r="AG1974">
        <v>5.4816999999999999E-16</v>
      </c>
      <c r="AH1974">
        <v>1.93180809235273E-3</v>
      </c>
      <c r="AI1974">
        <v>4</v>
      </c>
      <c r="AJ1974" s="73">
        <v>62.471801677247903</v>
      </c>
      <c r="AK1974">
        <v>321</v>
      </c>
      <c r="AL1974">
        <v>1</v>
      </c>
      <c r="AM1974">
        <v>0</v>
      </c>
      <c r="AN1974">
        <v>0</v>
      </c>
      <c r="AO1974">
        <v>0</v>
      </c>
      <c r="AP1974">
        <v>0</v>
      </c>
      <c r="AQ1974">
        <v>321</v>
      </c>
      <c r="AR1974">
        <v>0.999999999999999</v>
      </c>
      <c r="AS1974">
        <v>0</v>
      </c>
      <c r="AT1974">
        <v>0</v>
      </c>
      <c r="AU1974">
        <v>0</v>
      </c>
      <c r="AV1974">
        <v>0</v>
      </c>
      <c r="AW1974">
        <v>321</v>
      </c>
      <c r="AX1974">
        <v>1</v>
      </c>
      <c r="AY1974" s="73">
        <v>62.868762618311003</v>
      </c>
      <c r="AZ1974">
        <v>321</v>
      </c>
      <c r="BA1974">
        <v>1</v>
      </c>
      <c r="BB1974">
        <v>305</v>
      </c>
      <c r="BC1974">
        <v>0.886577761503477</v>
      </c>
      <c r="BD1974">
        <v>16</v>
      </c>
      <c r="BE1974">
        <v>0.113422238496522</v>
      </c>
      <c r="BF1974">
        <v>66.399048257060002</v>
      </c>
      <c r="BG1974">
        <v>72.654765941029893</v>
      </c>
      <c r="BH1974">
        <v>62.868762618311003</v>
      </c>
      <c r="BI1974">
        <v>62.471801677247903</v>
      </c>
    </row>
    <row r="1975" spans="1:61" x14ac:dyDescent="0.25">
      <c r="A1975" s="10" t="str">
        <f>VLOOKUP(D1975,'Index-Relations'!E:F,2,FALSE)</f>
        <v>ESG</v>
      </c>
      <c r="B1975" t="s">
        <v>3450</v>
      </c>
      <c r="C1975" s="53" t="s">
        <v>2764</v>
      </c>
      <c r="D1975" s="59" t="s">
        <v>3042</v>
      </c>
      <c r="E1975" s="59" t="s">
        <v>5391</v>
      </c>
      <c r="F1975" t="s">
        <v>2655</v>
      </c>
      <c r="G1975" t="s">
        <v>2656</v>
      </c>
      <c r="H1975" t="s">
        <v>2657</v>
      </c>
      <c r="I1975" s="52">
        <v>45538</v>
      </c>
      <c r="J1975" t="s">
        <v>2457</v>
      </c>
      <c r="K1975">
        <v>313</v>
      </c>
      <c r="L1975" s="73">
        <v>66.667117142805907</v>
      </c>
      <c r="M1975">
        <v>313</v>
      </c>
      <c r="N1975">
        <v>1</v>
      </c>
      <c r="O1975" s="73">
        <v>72.749961295960901</v>
      </c>
      <c r="P1975">
        <v>313</v>
      </c>
      <c r="Q1975">
        <v>1</v>
      </c>
      <c r="R1975">
        <v>313</v>
      </c>
      <c r="S1975">
        <v>1</v>
      </c>
      <c r="T1975">
        <v>31.271203795261801</v>
      </c>
      <c r="U1975">
        <v>0.63691479948521901</v>
      </c>
      <c r="V1975">
        <v>194</v>
      </c>
      <c r="W1975">
        <v>3.8277120268682401E-2</v>
      </c>
      <c r="X1975">
        <v>21</v>
      </c>
      <c r="Y1975">
        <v>313</v>
      </c>
      <c r="Z1975">
        <v>1</v>
      </c>
      <c r="AA1975">
        <v>13.364043509522601</v>
      </c>
      <c r="AB1975">
        <v>294</v>
      </c>
      <c r="AC1975">
        <v>0.97644486229097704</v>
      </c>
      <c r="AD1975">
        <v>27</v>
      </c>
      <c r="AE1975">
        <v>3.2339917632007401E-2</v>
      </c>
      <c r="AF1975">
        <v>-8</v>
      </c>
      <c r="AG1975">
        <v>0</v>
      </c>
      <c r="AH1975">
        <v>1.5804029370379E-3</v>
      </c>
      <c r="AI1975">
        <v>4</v>
      </c>
      <c r="AJ1975" s="73">
        <v>62.507193054124997</v>
      </c>
      <c r="AK1975">
        <v>313</v>
      </c>
      <c r="AL1975">
        <v>1</v>
      </c>
      <c r="AM1975">
        <v>0</v>
      </c>
      <c r="AN1975">
        <v>0</v>
      </c>
      <c r="AO1975">
        <v>0</v>
      </c>
      <c r="AP1975">
        <v>0</v>
      </c>
      <c r="AQ1975">
        <v>313</v>
      </c>
      <c r="AR1975">
        <v>1</v>
      </c>
      <c r="AS1975">
        <v>0</v>
      </c>
      <c r="AT1975">
        <v>0</v>
      </c>
      <c r="AU1975">
        <v>0</v>
      </c>
      <c r="AV1975">
        <v>0</v>
      </c>
      <c r="AW1975">
        <v>313</v>
      </c>
      <c r="AX1975">
        <v>0.999999999999999</v>
      </c>
      <c r="AY1975" s="73">
        <v>63.327252200746003</v>
      </c>
      <c r="AZ1975">
        <v>313</v>
      </c>
      <c r="BA1975">
        <v>1</v>
      </c>
      <c r="BB1975">
        <v>298</v>
      </c>
      <c r="BC1975">
        <v>0.87836387723540799</v>
      </c>
      <c r="BD1975">
        <v>15</v>
      </c>
      <c r="BE1975">
        <v>0.121636122764591</v>
      </c>
      <c r="BF1975">
        <v>66.667117142805907</v>
      </c>
      <c r="BG1975">
        <v>72.749961295960901</v>
      </c>
      <c r="BH1975">
        <v>63.327252200746003</v>
      </c>
      <c r="BI1975">
        <v>62.507193054124997</v>
      </c>
    </row>
    <row r="1976" spans="1:61" x14ac:dyDescent="0.25">
      <c r="A1976" s="10" t="str">
        <f>VLOOKUP(D1976,'Index-Relations'!E:F,2,FALSE)</f>
        <v>ESG</v>
      </c>
      <c r="B1976" t="s">
        <v>3450</v>
      </c>
      <c r="C1976" s="53" t="s">
        <v>3350</v>
      </c>
      <c r="D1976" s="59" t="s">
        <v>3042</v>
      </c>
      <c r="E1976" s="59" t="s">
        <v>5392</v>
      </c>
      <c r="F1976" t="s">
        <v>2655</v>
      </c>
      <c r="G1976" t="s">
        <v>2656</v>
      </c>
      <c r="H1976" t="s">
        <v>2657</v>
      </c>
      <c r="I1976" s="52">
        <v>45505</v>
      </c>
      <c r="J1976" t="s">
        <v>2457</v>
      </c>
      <c r="K1976">
        <v>313</v>
      </c>
      <c r="L1976" s="73">
        <v>66.895396113860997</v>
      </c>
      <c r="M1976">
        <v>313</v>
      </c>
      <c r="N1976">
        <v>1</v>
      </c>
      <c r="O1976" s="73">
        <v>72.680255090602998</v>
      </c>
      <c r="P1976">
        <v>313</v>
      </c>
      <c r="Q1976">
        <v>1</v>
      </c>
      <c r="R1976">
        <v>313</v>
      </c>
      <c r="S1976">
        <v>1</v>
      </c>
      <c r="T1976">
        <v>31.246742951622799</v>
      </c>
      <c r="U1976">
        <v>0.63517085076701396</v>
      </c>
      <c r="V1976">
        <v>194</v>
      </c>
      <c r="W1976">
        <v>3.9038447737233001E-2</v>
      </c>
      <c r="X1976">
        <v>21</v>
      </c>
      <c r="Y1976">
        <v>313</v>
      </c>
      <c r="Z1976">
        <v>1</v>
      </c>
      <c r="AA1976">
        <v>13.185764577621301</v>
      </c>
      <c r="AB1976">
        <v>291</v>
      </c>
      <c r="AC1976">
        <v>0.97857355413228297</v>
      </c>
      <c r="AD1976">
        <v>22</v>
      </c>
      <c r="AE1976">
        <v>2.14264458677162E-2</v>
      </c>
      <c r="AF1976">
        <v>0</v>
      </c>
      <c r="AG1976">
        <v>1.7694E-16</v>
      </c>
      <c r="AH1976">
        <v>1.4240092956911499E-3</v>
      </c>
      <c r="AI1976">
        <v>4</v>
      </c>
      <c r="AJ1976" s="73">
        <v>62.650945100155901</v>
      </c>
      <c r="AK1976">
        <v>313</v>
      </c>
      <c r="AL1976">
        <v>1</v>
      </c>
      <c r="AM1976">
        <v>0</v>
      </c>
      <c r="AN1976">
        <v>0</v>
      </c>
      <c r="AO1976">
        <v>0</v>
      </c>
      <c r="AP1976">
        <v>0</v>
      </c>
      <c r="AQ1976">
        <v>313</v>
      </c>
      <c r="AR1976">
        <v>1</v>
      </c>
      <c r="AS1976">
        <v>0</v>
      </c>
      <c r="AT1976">
        <v>0</v>
      </c>
      <c r="AU1976">
        <v>0</v>
      </c>
      <c r="AV1976">
        <v>0</v>
      </c>
      <c r="AW1976">
        <v>313</v>
      </c>
      <c r="AX1976">
        <v>1</v>
      </c>
      <c r="AY1976" s="73">
        <v>63.782867005782897</v>
      </c>
      <c r="AZ1976">
        <v>313</v>
      </c>
      <c r="BA1976">
        <v>1</v>
      </c>
      <c r="BB1976">
        <v>299</v>
      </c>
      <c r="BC1976">
        <v>0.87753361802189001</v>
      </c>
      <c r="BD1976">
        <v>14</v>
      </c>
      <c r="BE1976">
        <v>0.122466381978109</v>
      </c>
      <c r="BF1976">
        <v>66.895396113860997</v>
      </c>
      <c r="BG1976">
        <v>72.680255090602998</v>
      </c>
      <c r="BH1976">
        <v>63.782867005782897</v>
      </c>
      <c r="BI1976">
        <v>62.650945100155901</v>
      </c>
    </row>
    <row r="1977" spans="1:61" x14ac:dyDescent="0.25">
      <c r="A1977" s="10" t="str">
        <f>VLOOKUP(D1977,'Index-Relations'!E:F,2,FALSE)</f>
        <v>ESG</v>
      </c>
      <c r="B1977" t="s">
        <v>3450</v>
      </c>
      <c r="C1977" s="53" t="s">
        <v>2765</v>
      </c>
      <c r="D1977" s="59" t="s">
        <v>3042</v>
      </c>
      <c r="E1977" s="59" t="s">
        <v>5393</v>
      </c>
      <c r="F1977" t="s">
        <v>2655</v>
      </c>
      <c r="G1977" t="s">
        <v>2656</v>
      </c>
      <c r="H1977" t="s">
        <v>2657</v>
      </c>
      <c r="I1977" s="52">
        <v>45474</v>
      </c>
      <c r="J1977" t="s">
        <v>2457</v>
      </c>
      <c r="K1977">
        <v>313</v>
      </c>
      <c r="L1977" s="73">
        <v>67.487581404585995</v>
      </c>
      <c r="M1977">
        <v>313</v>
      </c>
      <c r="N1977">
        <v>1</v>
      </c>
      <c r="O1977" s="73">
        <v>72.887228506198994</v>
      </c>
      <c r="P1977">
        <v>313</v>
      </c>
      <c r="Q1977">
        <v>1</v>
      </c>
      <c r="R1977">
        <v>313</v>
      </c>
      <c r="S1977">
        <v>1</v>
      </c>
      <c r="T1977">
        <v>30.895985673463802</v>
      </c>
      <c r="U1977">
        <v>0.645099148248926</v>
      </c>
      <c r="V1977">
        <v>193</v>
      </c>
      <c r="W1977">
        <v>3.8238572015460499E-2</v>
      </c>
      <c r="X1977">
        <v>21</v>
      </c>
      <c r="Y1977">
        <v>313</v>
      </c>
      <c r="Z1977">
        <v>0.999999999999999</v>
      </c>
      <c r="AA1977">
        <v>13.4024047473652</v>
      </c>
      <c r="AB1977">
        <v>291</v>
      </c>
      <c r="AC1977">
        <v>0.96719336061882999</v>
      </c>
      <c r="AD1977">
        <v>22</v>
      </c>
      <c r="AE1977">
        <v>3.2806639381169601E-2</v>
      </c>
      <c r="AF1977">
        <v>0</v>
      </c>
      <c r="AG1977">
        <v>1.7347000000000001E-16</v>
      </c>
      <c r="AH1977">
        <v>1.40546881718259E-3</v>
      </c>
      <c r="AI1977">
        <v>4</v>
      </c>
      <c r="AJ1977" s="73">
        <v>63.191886638531898</v>
      </c>
      <c r="AK1977">
        <v>313</v>
      </c>
      <c r="AL1977">
        <v>1</v>
      </c>
      <c r="AM1977">
        <v>0</v>
      </c>
      <c r="AN1977">
        <v>0</v>
      </c>
      <c r="AO1977">
        <v>0</v>
      </c>
      <c r="AP1977">
        <v>0</v>
      </c>
      <c r="AQ1977">
        <v>313</v>
      </c>
      <c r="AR1977">
        <v>1</v>
      </c>
      <c r="AS1977">
        <v>0</v>
      </c>
      <c r="AT1977">
        <v>0</v>
      </c>
      <c r="AU1977">
        <v>0</v>
      </c>
      <c r="AV1977">
        <v>0</v>
      </c>
      <c r="AW1977">
        <v>313</v>
      </c>
      <c r="AX1977">
        <v>0.999999999999999</v>
      </c>
      <c r="AY1977" s="73">
        <v>64.679406083687894</v>
      </c>
      <c r="AZ1977">
        <v>313</v>
      </c>
      <c r="BA1977">
        <v>1</v>
      </c>
      <c r="BB1977">
        <v>299</v>
      </c>
      <c r="BC1977">
        <v>0.87959090748719304</v>
      </c>
      <c r="BD1977">
        <v>14</v>
      </c>
      <c r="BE1977">
        <v>0.120409092512806</v>
      </c>
      <c r="BF1977">
        <v>67.487581404585995</v>
      </c>
      <c r="BG1977">
        <v>72.887228506198994</v>
      </c>
      <c r="BH1977">
        <v>64.679406083687894</v>
      </c>
      <c r="BI1977">
        <v>63.191886638531898</v>
      </c>
    </row>
    <row r="1978" spans="1:61" x14ac:dyDescent="0.25">
      <c r="A1978" s="10" t="str">
        <f>VLOOKUP(D1978,'Index-Relations'!E:F,2,FALSE)</f>
        <v>ESG</v>
      </c>
      <c r="B1978" t="s">
        <v>3450</v>
      </c>
      <c r="C1978" s="53" t="s">
        <v>2766</v>
      </c>
      <c r="D1978" s="59" t="s">
        <v>3042</v>
      </c>
      <c r="E1978" s="59" t="s">
        <v>5394</v>
      </c>
      <c r="F1978" t="s">
        <v>2655</v>
      </c>
      <c r="G1978" t="s">
        <v>2656</v>
      </c>
      <c r="H1978" t="s">
        <v>2657</v>
      </c>
      <c r="I1978" s="52">
        <v>45446</v>
      </c>
      <c r="J1978" t="s">
        <v>2457</v>
      </c>
      <c r="K1978">
        <v>344</v>
      </c>
      <c r="L1978" s="73">
        <v>65.877130141886994</v>
      </c>
      <c r="M1978">
        <v>344</v>
      </c>
      <c r="N1978">
        <v>1</v>
      </c>
      <c r="O1978" s="73">
        <v>71.578174830251896</v>
      </c>
      <c r="P1978">
        <v>344</v>
      </c>
      <c r="Q1978">
        <v>1</v>
      </c>
      <c r="R1978">
        <v>344</v>
      </c>
      <c r="S1978">
        <v>1</v>
      </c>
      <c r="T1978">
        <v>31.105487103769001</v>
      </c>
      <c r="U1978">
        <v>0.63643224845162605</v>
      </c>
      <c r="V1978">
        <v>209</v>
      </c>
      <c r="W1978">
        <v>3.7082662156408402E-2</v>
      </c>
      <c r="X1978">
        <v>23</v>
      </c>
      <c r="Y1978">
        <v>344</v>
      </c>
      <c r="Z1978">
        <v>0.999999999999999</v>
      </c>
      <c r="AA1978">
        <v>12.503474563617599</v>
      </c>
      <c r="AB1978">
        <v>316</v>
      </c>
      <c r="AC1978">
        <v>0.970151699581833</v>
      </c>
      <c r="AD1978">
        <v>28</v>
      </c>
      <c r="AE1978">
        <v>2.98483004181661E-2</v>
      </c>
      <c r="AF1978">
        <v>0</v>
      </c>
      <c r="AG1978">
        <v>0</v>
      </c>
      <c r="AH1978">
        <v>1.39339490601623E-3</v>
      </c>
      <c r="AI1978">
        <v>5</v>
      </c>
      <c r="AJ1978" s="73">
        <v>61.919089306339899</v>
      </c>
      <c r="AK1978">
        <v>344</v>
      </c>
      <c r="AL1978">
        <v>1</v>
      </c>
      <c r="AM1978">
        <v>0</v>
      </c>
      <c r="AN1978">
        <v>0</v>
      </c>
      <c r="AO1978">
        <v>0</v>
      </c>
      <c r="AP1978">
        <v>0</v>
      </c>
      <c r="AQ1978">
        <v>344</v>
      </c>
      <c r="AR1978">
        <v>0.999999999999999</v>
      </c>
      <c r="AS1978">
        <v>0</v>
      </c>
      <c r="AT1978">
        <v>0</v>
      </c>
      <c r="AU1978">
        <v>0</v>
      </c>
      <c r="AV1978">
        <v>0</v>
      </c>
      <c r="AW1978">
        <v>344</v>
      </c>
      <c r="AX1978">
        <v>0.999999999999999</v>
      </c>
      <c r="AY1978" s="73">
        <v>63.052426197716898</v>
      </c>
      <c r="AZ1978">
        <v>344</v>
      </c>
      <c r="BA1978">
        <v>1</v>
      </c>
      <c r="BB1978">
        <v>329</v>
      </c>
      <c r="BC1978">
        <v>0.87357527751851005</v>
      </c>
      <c r="BD1978">
        <v>15</v>
      </c>
      <c r="BE1978">
        <v>0.126424722481489</v>
      </c>
      <c r="BF1978">
        <v>65.877130141886994</v>
      </c>
      <c r="BG1978">
        <v>71.578174830251896</v>
      </c>
      <c r="BH1978">
        <v>63.052426197716898</v>
      </c>
      <c r="BI1978">
        <v>61.919089306339899</v>
      </c>
    </row>
    <row r="1979" spans="1:61" x14ac:dyDescent="0.25">
      <c r="A1979" s="10" t="str">
        <f>VLOOKUP(D1979,'Index-Relations'!E:F,2,FALSE)</f>
        <v>ESG</v>
      </c>
      <c r="B1979" t="s">
        <v>3450</v>
      </c>
      <c r="C1979" s="53" t="s">
        <v>2767</v>
      </c>
      <c r="D1979" s="59" t="s">
        <v>3042</v>
      </c>
      <c r="E1979" s="59" t="s">
        <v>5395</v>
      </c>
      <c r="F1979" t="s">
        <v>2655</v>
      </c>
      <c r="G1979" t="s">
        <v>2656</v>
      </c>
      <c r="H1979" t="s">
        <v>2657</v>
      </c>
      <c r="I1979" s="52">
        <v>45413</v>
      </c>
      <c r="J1979" t="s">
        <v>2457</v>
      </c>
      <c r="K1979">
        <v>345</v>
      </c>
      <c r="L1979" s="73">
        <v>65.794876851774006</v>
      </c>
      <c r="M1979">
        <v>345</v>
      </c>
      <c r="N1979">
        <v>1</v>
      </c>
      <c r="O1979" s="73">
        <v>71.461692980552996</v>
      </c>
      <c r="P1979">
        <v>345</v>
      </c>
      <c r="Q1979">
        <v>1</v>
      </c>
      <c r="R1979">
        <v>345</v>
      </c>
      <c r="S1979">
        <v>0.999999999999999</v>
      </c>
      <c r="T1979">
        <v>31.5037843641487</v>
      </c>
      <c r="U1979">
        <v>0.63783557153725301</v>
      </c>
      <c r="V1979">
        <v>210</v>
      </c>
      <c r="W1979">
        <v>4.04965536629961E-2</v>
      </c>
      <c r="X1979">
        <v>24</v>
      </c>
      <c r="Y1979">
        <v>345</v>
      </c>
      <c r="Z1979">
        <v>1</v>
      </c>
      <c r="AA1979">
        <v>13.1269353024792</v>
      </c>
      <c r="AB1979">
        <v>317</v>
      </c>
      <c r="AC1979">
        <v>0.96980983763096695</v>
      </c>
      <c r="AD1979">
        <v>28</v>
      </c>
      <c r="AE1979">
        <v>3.0190162369032301E-2</v>
      </c>
      <c r="AF1979">
        <v>0</v>
      </c>
      <c r="AG1979">
        <v>2.2897999999999998E-16</v>
      </c>
      <c r="AH1979">
        <v>1.33332327848946E-3</v>
      </c>
      <c r="AI1979">
        <v>5</v>
      </c>
      <c r="AJ1979" s="73">
        <v>61.588299797662003</v>
      </c>
      <c r="AK1979">
        <v>345</v>
      </c>
      <c r="AL1979">
        <v>1</v>
      </c>
      <c r="AM1979">
        <v>0</v>
      </c>
      <c r="AN1979">
        <v>0</v>
      </c>
      <c r="AO1979">
        <v>0</v>
      </c>
      <c r="AP1979">
        <v>0</v>
      </c>
      <c r="AQ1979">
        <v>345</v>
      </c>
      <c r="AR1979">
        <v>1</v>
      </c>
      <c r="AS1979">
        <v>0</v>
      </c>
      <c r="AT1979">
        <v>0</v>
      </c>
      <c r="AU1979">
        <v>0</v>
      </c>
      <c r="AV1979">
        <v>0</v>
      </c>
      <c r="AW1979">
        <v>345</v>
      </c>
      <c r="AX1979">
        <v>0.999999999999999</v>
      </c>
      <c r="AY1979" s="73">
        <v>63.207066324023998</v>
      </c>
      <c r="AZ1979">
        <v>345</v>
      </c>
      <c r="BA1979">
        <v>1</v>
      </c>
      <c r="BB1979">
        <v>331</v>
      </c>
      <c r="BC1979">
        <v>0.88703683537086497</v>
      </c>
      <c r="BD1979">
        <v>14</v>
      </c>
      <c r="BE1979">
        <v>0.112963164629134</v>
      </c>
      <c r="BF1979">
        <v>65.794876851774006</v>
      </c>
      <c r="BG1979">
        <v>71.461692980552996</v>
      </c>
      <c r="BH1979">
        <v>63.207066324023998</v>
      </c>
      <c r="BI1979">
        <v>61.588299797662003</v>
      </c>
    </row>
    <row r="1980" spans="1:61" x14ac:dyDescent="0.25">
      <c r="A1980" s="10" t="str">
        <f>VLOOKUP(D1980,'Index-Relations'!E:F,2,FALSE)</f>
        <v>ESG</v>
      </c>
      <c r="B1980" t="s">
        <v>3450</v>
      </c>
      <c r="C1980" s="53" t="s">
        <v>2768</v>
      </c>
      <c r="D1980" s="59" t="s">
        <v>3042</v>
      </c>
      <c r="E1980" s="59" t="s">
        <v>5396</v>
      </c>
      <c r="F1980" t="s">
        <v>2655</v>
      </c>
      <c r="G1980" t="s">
        <v>2656</v>
      </c>
      <c r="H1980" t="s">
        <v>2657</v>
      </c>
      <c r="I1980" s="52">
        <v>45383</v>
      </c>
      <c r="J1980" t="s">
        <v>2457</v>
      </c>
      <c r="K1980">
        <v>345</v>
      </c>
      <c r="L1980">
        <v>70.632736372239293</v>
      </c>
      <c r="M1980">
        <v>345</v>
      </c>
      <c r="N1980">
        <v>1</v>
      </c>
      <c r="O1980">
        <v>76.598790510454194</v>
      </c>
      <c r="P1980">
        <v>345</v>
      </c>
      <c r="Q1980">
        <v>1</v>
      </c>
      <c r="R1980">
        <v>345</v>
      </c>
      <c r="S1980">
        <v>0.999999999999999</v>
      </c>
      <c r="T1980">
        <v>31.347836442075899</v>
      </c>
      <c r="U1980">
        <v>0.63864366402803796</v>
      </c>
      <c r="V1980">
        <v>210</v>
      </c>
      <c r="W1980">
        <v>4.0283314239363398E-2</v>
      </c>
      <c r="X1980">
        <v>24</v>
      </c>
      <c r="Y1980">
        <v>345</v>
      </c>
      <c r="Z1980">
        <v>0.999999999999999</v>
      </c>
      <c r="AA1980">
        <v>12.7102892245668</v>
      </c>
      <c r="AB1980">
        <v>317</v>
      </c>
      <c r="AC1980">
        <v>0.96964685098575298</v>
      </c>
      <c r="AD1980">
        <v>28</v>
      </c>
      <c r="AE1980">
        <v>3.0353149014246999E-2</v>
      </c>
      <c r="AF1980">
        <v>0</v>
      </c>
      <c r="AG1980">
        <v>0</v>
      </c>
      <c r="AH1980">
        <v>1.3083042959457401E-3</v>
      </c>
      <c r="AI1980">
        <v>5</v>
      </c>
      <c r="AJ1980">
        <v>65.415540153923601</v>
      </c>
      <c r="AK1980">
        <v>345</v>
      </c>
      <c r="AL1980">
        <v>1</v>
      </c>
      <c r="AM1980">
        <v>0</v>
      </c>
      <c r="AN1980">
        <v>0</v>
      </c>
      <c r="AO1980">
        <v>0</v>
      </c>
      <c r="AP1980">
        <v>0</v>
      </c>
      <c r="AQ1980">
        <v>345</v>
      </c>
      <c r="AR1980">
        <v>0.999999999999999</v>
      </c>
      <c r="AS1980">
        <v>0</v>
      </c>
      <c r="AT1980">
        <v>0</v>
      </c>
      <c r="AU1980">
        <v>0</v>
      </c>
      <c r="AV1980">
        <v>0</v>
      </c>
      <c r="AW1980">
        <v>345</v>
      </c>
      <c r="AX1980">
        <v>0.999999999999999</v>
      </c>
      <c r="AY1980">
        <v>68.224739841870402</v>
      </c>
      <c r="AZ1980">
        <v>345</v>
      </c>
      <c r="BA1980">
        <v>1</v>
      </c>
      <c r="BB1980">
        <v>331</v>
      </c>
      <c r="BC1980">
        <v>0.88742671367195503</v>
      </c>
      <c r="BD1980">
        <v>14</v>
      </c>
      <c r="BE1980">
        <v>0.112573286328044</v>
      </c>
      <c r="BF1980">
        <v>66.291842761876893</v>
      </c>
      <c r="BG1980">
        <v>71.571144310986</v>
      </c>
      <c r="BH1980">
        <v>64.253737937363894</v>
      </c>
      <c r="BI1980">
        <v>61.712328872504003</v>
      </c>
    </row>
    <row r="1981" spans="1:61" x14ac:dyDescent="0.25">
      <c r="A1981" s="10" t="str">
        <f>VLOOKUP(D1981,'Index-Relations'!E:F,2,FALSE)</f>
        <v>ESG</v>
      </c>
      <c r="B1981" t="s">
        <v>3450</v>
      </c>
      <c r="C1981" s="53" t="s">
        <v>2769</v>
      </c>
      <c r="D1981" s="59" t="s">
        <v>3042</v>
      </c>
      <c r="E1981" s="59" t="s">
        <v>5397</v>
      </c>
      <c r="F1981" t="s">
        <v>2655</v>
      </c>
      <c r="G1981" t="s">
        <v>2656</v>
      </c>
      <c r="H1981" t="s">
        <v>2657</v>
      </c>
      <c r="I1981" s="52">
        <v>45352</v>
      </c>
      <c r="J1981" t="s">
        <v>2457</v>
      </c>
      <c r="K1981">
        <v>341</v>
      </c>
      <c r="L1981">
        <v>71.090088137023898</v>
      </c>
      <c r="M1981">
        <v>340</v>
      </c>
      <c r="N1981">
        <v>0.99936732691404395</v>
      </c>
      <c r="O1981">
        <v>76.551032393465803</v>
      </c>
      <c r="P1981">
        <v>340</v>
      </c>
      <c r="Q1981">
        <v>0.99936732691404395</v>
      </c>
      <c r="R1981">
        <v>340</v>
      </c>
      <c r="S1981">
        <v>0.99936732691404395</v>
      </c>
      <c r="T1981">
        <v>30.564050303083999</v>
      </c>
      <c r="U1981">
        <v>0.62412240216673498</v>
      </c>
      <c r="V1981">
        <v>204</v>
      </c>
      <c r="W1981">
        <v>4.2607560466250999E-2</v>
      </c>
      <c r="X1981">
        <v>26</v>
      </c>
      <c r="Y1981">
        <v>339</v>
      </c>
      <c r="Z1981">
        <v>0.98571033317104795</v>
      </c>
      <c r="AA1981">
        <v>12.7669253927676</v>
      </c>
      <c r="AB1981">
        <v>312</v>
      </c>
      <c r="AC1981">
        <v>0.955654533072549</v>
      </c>
      <c r="AD1981">
        <v>27</v>
      </c>
      <c r="AE1981">
        <v>3.00558000984988E-2</v>
      </c>
      <c r="AF1981">
        <v>2</v>
      </c>
      <c r="AG1981">
        <v>1.42896668289516E-2</v>
      </c>
      <c r="AH1981">
        <v>1.48742140190867E-6</v>
      </c>
      <c r="AI1981">
        <v>1</v>
      </c>
      <c r="AJ1981">
        <v>66.622412462259206</v>
      </c>
      <c r="AK1981">
        <v>340</v>
      </c>
      <c r="AL1981">
        <v>0.99936732691404395</v>
      </c>
      <c r="AM1981">
        <v>0</v>
      </c>
      <c r="AN1981">
        <v>0</v>
      </c>
      <c r="AO1981">
        <v>0</v>
      </c>
      <c r="AP1981">
        <v>0</v>
      </c>
      <c r="AQ1981">
        <v>341</v>
      </c>
      <c r="AR1981">
        <v>0.999999999999999</v>
      </c>
      <c r="AS1981">
        <v>0</v>
      </c>
      <c r="AT1981">
        <v>0</v>
      </c>
      <c r="AU1981">
        <v>0</v>
      </c>
      <c r="AV1981">
        <v>0</v>
      </c>
      <c r="AW1981">
        <v>341</v>
      </c>
      <c r="AX1981">
        <v>0.999999999999999</v>
      </c>
      <c r="AY1981">
        <v>68.363837687012506</v>
      </c>
      <c r="AZ1981">
        <v>340</v>
      </c>
      <c r="BA1981">
        <v>0.99936732691404395</v>
      </c>
      <c r="BB1981">
        <v>328</v>
      </c>
      <c r="BC1981">
        <v>0.89588577543536796</v>
      </c>
      <c r="BD1981">
        <v>13</v>
      </c>
      <c r="BE1981">
        <v>0.104114224564631</v>
      </c>
      <c r="BF1981">
        <v>66.751730677786995</v>
      </c>
      <c r="BG1981">
        <v>71.522558426233005</v>
      </c>
      <c r="BH1981">
        <v>64.358516182793906</v>
      </c>
      <c r="BI1981">
        <v>62.817544318533898</v>
      </c>
    </row>
    <row r="1982" spans="1:61" x14ac:dyDescent="0.25">
      <c r="A1982" s="10" t="str">
        <f>VLOOKUP(D1982,'Index-Relations'!E:F,2,FALSE)</f>
        <v>ESG</v>
      </c>
      <c r="B1982" t="s">
        <v>3450</v>
      </c>
      <c r="C1982" s="53" t="s">
        <v>2770</v>
      </c>
      <c r="D1982" s="59" t="s">
        <v>3042</v>
      </c>
      <c r="E1982" s="59" t="s">
        <v>5398</v>
      </c>
      <c r="F1982" t="s">
        <v>2655</v>
      </c>
      <c r="G1982" t="s">
        <v>2656</v>
      </c>
      <c r="H1982" t="s">
        <v>2657</v>
      </c>
      <c r="I1982" s="52">
        <v>45323</v>
      </c>
      <c r="J1982" t="s">
        <v>2457</v>
      </c>
      <c r="K1982">
        <v>341</v>
      </c>
      <c r="L1982">
        <v>71.827119652727205</v>
      </c>
      <c r="M1982">
        <v>340</v>
      </c>
      <c r="N1982">
        <v>0.999269424734197</v>
      </c>
      <c r="O1982">
        <v>77.131623247349097</v>
      </c>
      <c r="P1982">
        <v>340</v>
      </c>
      <c r="Q1982">
        <v>0.999269424734197</v>
      </c>
      <c r="R1982">
        <v>340</v>
      </c>
      <c r="S1982">
        <v>0.999269424734196</v>
      </c>
      <c r="T1982">
        <v>30.7957236161193</v>
      </c>
      <c r="U1982">
        <v>0.62255606603903102</v>
      </c>
      <c r="V1982">
        <v>203</v>
      </c>
      <c r="W1982">
        <v>4.1950835365397197E-2</v>
      </c>
      <c r="X1982">
        <v>25</v>
      </c>
      <c r="Y1982">
        <v>339</v>
      </c>
      <c r="Z1982">
        <v>0.98881606773679298</v>
      </c>
      <c r="AA1982">
        <v>13.0673147796756</v>
      </c>
      <c r="AB1982">
        <v>310</v>
      </c>
      <c r="AC1982">
        <v>0.95775542542372405</v>
      </c>
      <c r="AD1982">
        <v>29</v>
      </c>
      <c r="AE1982">
        <v>3.1060642313068099E-2</v>
      </c>
      <c r="AF1982">
        <v>2</v>
      </c>
      <c r="AG1982">
        <v>1.1183932263207101E-2</v>
      </c>
      <c r="AH1982">
        <v>1.50057796277661E-6</v>
      </c>
      <c r="AI1982">
        <v>1</v>
      </c>
      <c r="AJ1982">
        <v>67.442503967350305</v>
      </c>
      <c r="AK1982">
        <v>340</v>
      </c>
      <c r="AL1982">
        <v>0.999269424734197</v>
      </c>
      <c r="AM1982">
        <v>0</v>
      </c>
      <c r="AN1982">
        <v>0</v>
      </c>
      <c r="AO1982">
        <v>0</v>
      </c>
      <c r="AP1982">
        <v>0</v>
      </c>
      <c r="AQ1982">
        <v>341</v>
      </c>
      <c r="AR1982">
        <v>0.999999999999999</v>
      </c>
      <c r="AS1982">
        <v>0</v>
      </c>
      <c r="AT1982">
        <v>0</v>
      </c>
      <c r="AU1982">
        <v>0</v>
      </c>
      <c r="AV1982">
        <v>0</v>
      </c>
      <c r="AW1982">
        <v>341</v>
      </c>
      <c r="AX1982">
        <v>0.999999999999999</v>
      </c>
      <c r="AY1982">
        <v>68.813833364671595</v>
      </c>
      <c r="AZ1982">
        <v>340</v>
      </c>
      <c r="BA1982">
        <v>0.999269424734197</v>
      </c>
      <c r="BB1982">
        <v>328</v>
      </c>
      <c r="BC1982">
        <v>0.90051771247533396</v>
      </c>
      <c r="BD1982">
        <v>13</v>
      </c>
      <c r="BE1982">
        <v>9.9482287524665702E-2</v>
      </c>
      <c r="BF1982">
        <v>67.419938986557</v>
      </c>
      <c r="BG1982">
        <v>71.976327727053004</v>
      </c>
      <c r="BH1982">
        <v>64.673180381427002</v>
      </c>
      <c r="BI1982">
        <v>63.511100986954901</v>
      </c>
    </row>
    <row r="1983" spans="1:61" x14ac:dyDescent="0.25">
      <c r="A1983" s="10" t="str">
        <f>VLOOKUP(D1983,'Index-Relations'!E:F,2,FALSE)</f>
        <v>ESG</v>
      </c>
      <c r="B1983" t="s">
        <v>3450</v>
      </c>
      <c r="C1983" s="53" t="s">
        <v>2760</v>
      </c>
      <c r="D1983" s="59" t="s">
        <v>3264</v>
      </c>
      <c r="E1983" s="59" t="s">
        <v>5399</v>
      </c>
      <c r="F1983" t="s">
        <v>723</v>
      </c>
      <c r="G1983" t="s">
        <v>722</v>
      </c>
      <c r="H1983" t="s">
        <v>724</v>
      </c>
      <c r="I1983" s="52">
        <v>45659</v>
      </c>
      <c r="J1983" t="s">
        <v>2457</v>
      </c>
      <c r="K1983">
        <v>464</v>
      </c>
      <c r="L1983" s="73">
        <v>57.306285946122898</v>
      </c>
      <c r="M1983">
        <v>461</v>
      </c>
      <c r="N1983">
        <v>0.99731646404754304</v>
      </c>
      <c r="O1983" s="73">
        <v>65.138575733937898</v>
      </c>
      <c r="P1983">
        <v>461</v>
      </c>
      <c r="Q1983">
        <v>0.99731646404754304</v>
      </c>
      <c r="R1983">
        <v>460</v>
      </c>
      <c r="S1983">
        <v>0.99654958248383296</v>
      </c>
      <c r="T1983">
        <v>32.067702635768299</v>
      </c>
      <c r="U1983">
        <v>0.57612884016413402</v>
      </c>
      <c r="V1983">
        <v>302</v>
      </c>
      <c r="W1983">
        <v>5.0351983763481802E-2</v>
      </c>
      <c r="X1983">
        <v>36</v>
      </c>
      <c r="Y1983">
        <v>461</v>
      </c>
      <c r="Z1983">
        <v>0.99731646404754304</v>
      </c>
      <c r="AA1983">
        <v>22.267660732845801</v>
      </c>
      <c r="AB1983">
        <v>396</v>
      </c>
      <c r="AC1983">
        <v>0.93674633489394399</v>
      </c>
      <c r="AD1983">
        <v>65</v>
      </c>
      <c r="AE1983">
        <v>6.0570129153599203E-2</v>
      </c>
      <c r="AF1983">
        <v>3</v>
      </c>
      <c r="AG1983">
        <v>2.6835359524566E-3</v>
      </c>
      <c r="AH1983">
        <v>5.5277792175876701E-3</v>
      </c>
      <c r="AI1983">
        <v>27</v>
      </c>
      <c r="AJ1983" s="73">
        <v>53.096251500769</v>
      </c>
      <c r="AK1983">
        <v>461</v>
      </c>
      <c r="AL1983">
        <v>0.99731646404754304</v>
      </c>
      <c r="AM1983">
        <v>0</v>
      </c>
      <c r="AN1983">
        <v>0</v>
      </c>
      <c r="AO1983">
        <v>0</v>
      </c>
      <c r="AP1983">
        <v>0</v>
      </c>
      <c r="AQ1983">
        <v>464</v>
      </c>
      <c r="AR1983">
        <v>1</v>
      </c>
      <c r="AS1983">
        <v>3.5644950181578402E-4</v>
      </c>
      <c r="AT1983">
        <v>1</v>
      </c>
      <c r="AU1983">
        <v>0</v>
      </c>
      <c r="AV1983">
        <v>0</v>
      </c>
      <c r="AW1983">
        <v>464</v>
      </c>
      <c r="AX1983">
        <v>1</v>
      </c>
      <c r="AY1983" s="73">
        <v>54.721674209721897</v>
      </c>
      <c r="AZ1983">
        <v>461</v>
      </c>
      <c r="BA1983">
        <v>0.99731646404754304</v>
      </c>
      <c r="BB1983">
        <v>448</v>
      </c>
      <c r="BC1983">
        <v>0.86291726598149598</v>
      </c>
      <c r="BD1983">
        <v>16</v>
      </c>
      <c r="BE1983">
        <v>0.13708273401850299</v>
      </c>
      <c r="BF1983">
        <v>57.306285946122898</v>
      </c>
      <c r="BG1983">
        <v>65.138575733937898</v>
      </c>
      <c r="BH1983">
        <v>54.721674209721897</v>
      </c>
      <c r="BI1983">
        <v>53.096251500769</v>
      </c>
    </row>
    <row r="1984" spans="1:61" x14ac:dyDescent="0.25">
      <c r="A1984" s="10" t="str">
        <f>VLOOKUP(D1984,'Index-Relations'!E:F,2,FALSE)</f>
        <v>ESG</v>
      </c>
      <c r="B1984" t="s">
        <v>3450</v>
      </c>
      <c r="C1984" s="53" t="s">
        <v>2761</v>
      </c>
      <c r="D1984" s="59" t="s">
        <v>3264</v>
      </c>
      <c r="E1984" s="59" t="s">
        <v>5400</v>
      </c>
      <c r="F1984" t="s">
        <v>723</v>
      </c>
      <c r="G1984" t="s">
        <v>722</v>
      </c>
      <c r="H1984" t="s">
        <v>724</v>
      </c>
      <c r="I1984" s="52">
        <v>45628</v>
      </c>
      <c r="J1984" t="s">
        <v>2457</v>
      </c>
      <c r="K1984">
        <v>467</v>
      </c>
      <c r="L1984" s="73">
        <v>57.558377354740998</v>
      </c>
      <c r="M1984">
        <v>463</v>
      </c>
      <c r="N1984">
        <v>0.99724600418418397</v>
      </c>
      <c r="O1984" s="73">
        <v>65.167451340758006</v>
      </c>
      <c r="P1984">
        <v>463</v>
      </c>
      <c r="Q1984">
        <v>0.99724600418418397</v>
      </c>
      <c r="R1984">
        <v>462</v>
      </c>
      <c r="S1984">
        <v>0.99644961618880001</v>
      </c>
      <c r="T1984">
        <v>32.099930423334001</v>
      </c>
      <c r="U1984">
        <v>0.57720992047596498</v>
      </c>
      <c r="V1984">
        <v>304</v>
      </c>
      <c r="W1984">
        <v>4.9534592814143498E-2</v>
      </c>
      <c r="X1984">
        <v>36</v>
      </c>
      <c r="Y1984">
        <v>463</v>
      </c>
      <c r="Z1984">
        <v>0.99724600418418397</v>
      </c>
      <c r="AA1984">
        <v>21.3225091906945</v>
      </c>
      <c r="AB1984">
        <v>402</v>
      </c>
      <c r="AC1984">
        <v>0.93579269775904605</v>
      </c>
      <c r="AD1984">
        <v>61</v>
      </c>
      <c r="AE1984">
        <v>6.1453306425137501E-2</v>
      </c>
      <c r="AF1984">
        <v>4</v>
      </c>
      <c r="AG1984">
        <v>2.7539958158161299E-3</v>
      </c>
      <c r="AH1984">
        <v>5.64355758809183E-3</v>
      </c>
      <c r="AI1984">
        <v>27</v>
      </c>
      <c r="AJ1984" s="73">
        <v>53.369647683582997</v>
      </c>
      <c r="AK1984">
        <v>463</v>
      </c>
      <c r="AL1984">
        <v>0.99724600418418397</v>
      </c>
      <c r="AM1984">
        <v>0</v>
      </c>
      <c r="AN1984">
        <v>0</v>
      </c>
      <c r="AO1984">
        <v>0</v>
      </c>
      <c r="AP1984">
        <v>0</v>
      </c>
      <c r="AQ1984">
        <v>466</v>
      </c>
      <c r="AR1984">
        <v>0.999936136916038</v>
      </c>
      <c r="AS1984">
        <v>3.7040588697713798E-4</v>
      </c>
      <c r="AT1984">
        <v>1</v>
      </c>
      <c r="AU1984">
        <v>0</v>
      </c>
      <c r="AV1984">
        <v>0</v>
      </c>
      <c r="AW1984">
        <v>466</v>
      </c>
      <c r="AX1984">
        <v>0.999936136916038</v>
      </c>
      <c r="AY1984" s="73">
        <v>55.185945901509001</v>
      </c>
      <c r="AZ1984">
        <v>463</v>
      </c>
      <c r="BA1984">
        <v>0.99724600418418397</v>
      </c>
      <c r="BB1984">
        <v>450</v>
      </c>
      <c r="BC1984">
        <v>0.86774144973238698</v>
      </c>
      <c r="BD1984">
        <v>16</v>
      </c>
      <c r="BE1984">
        <v>0.13219468718365099</v>
      </c>
      <c r="BF1984">
        <v>57.558377354740998</v>
      </c>
      <c r="BG1984">
        <v>65.167451340758006</v>
      </c>
      <c r="BH1984">
        <v>55.185945901509001</v>
      </c>
      <c r="BI1984">
        <v>53.369647683582997</v>
      </c>
    </row>
    <row r="1985" spans="1:61" x14ac:dyDescent="0.25">
      <c r="A1985" s="10" t="str">
        <f>VLOOKUP(D1985,'Index-Relations'!E:F,2,FALSE)</f>
        <v>ESG</v>
      </c>
      <c r="B1985" t="s">
        <v>3450</v>
      </c>
      <c r="C1985" s="53" t="s">
        <v>2762</v>
      </c>
      <c r="D1985" s="59" t="s">
        <v>3264</v>
      </c>
      <c r="E1985" s="59" t="s">
        <v>5401</v>
      </c>
      <c r="F1985" t="s">
        <v>723</v>
      </c>
      <c r="G1985" t="s">
        <v>722</v>
      </c>
      <c r="H1985" t="s">
        <v>724</v>
      </c>
      <c r="I1985" s="52">
        <v>45597</v>
      </c>
      <c r="J1985" t="s">
        <v>2457</v>
      </c>
      <c r="K1985">
        <v>467</v>
      </c>
      <c r="L1985" s="73">
        <v>57.963188028843</v>
      </c>
      <c r="M1985">
        <v>463</v>
      </c>
      <c r="N1985">
        <v>0.99729727636431098</v>
      </c>
      <c r="O1985" s="73">
        <v>65.424918584676902</v>
      </c>
      <c r="P1985">
        <v>463</v>
      </c>
      <c r="Q1985">
        <v>0.99729727636431098</v>
      </c>
      <c r="R1985">
        <v>462</v>
      </c>
      <c r="S1985">
        <v>0.99641286692779496</v>
      </c>
      <c r="T1985">
        <v>32.087726852721602</v>
      </c>
      <c r="U1985">
        <v>0.57876991557019197</v>
      </c>
      <c r="V1985">
        <v>304</v>
      </c>
      <c r="W1985">
        <v>4.9585491601541701E-2</v>
      </c>
      <c r="X1985">
        <v>36</v>
      </c>
      <c r="Y1985">
        <v>463</v>
      </c>
      <c r="Z1985">
        <v>0.99729727636431098</v>
      </c>
      <c r="AA1985">
        <v>22.528489571627802</v>
      </c>
      <c r="AB1985">
        <v>398</v>
      </c>
      <c r="AC1985">
        <v>0.93401002001459599</v>
      </c>
      <c r="AD1985">
        <v>65</v>
      </c>
      <c r="AE1985">
        <v>6.3287256349714494E-2</v>
      </c>
      <c r="AF1985">
        <v>4</v>
      </c>
      <c r="AG1985">
        <v>2.7027236356892098E-3</v>
      </c>
      <c r="AH1985">
        <v>5.9804516894883903E-3</v>
      </c>
      <c r="AI1985">
        <v>26</v>
      </c>
      <c r="AJ1985" s="73">
        <v>53.855915009197901</v>
      </c>
      <c r="AK1985">
        <v>463</v>
      </c>
      <c r="AL1985">
        <v>0.99729727636431098</v>
      </c>
      <c r="AM1985">
        <v>0</v>
      </c>
      <c r="AN1985">
        <v>0</v>
      </c>
      <c r="AO1985">
        <v>0</v>
      </c>
      <c r="AP1985">
        <v>0</v>
      </c>
      <c r="AQ1985">
        <v>466</v>
      </c>
      <c r="AR1985">
        <v>0.99991743690413804</v>
      </c>
      <c r="AS1985">
        <v>3.9027303349946802E-4</v>
      </c>
      <c r="AT1985">
        <v>1</v>
      </c>
      <c r="AU1985">
        <v>0</v>
      </c>
      <c r="AV1985">
        <v>0</v>
      </c>
      <c r="AW1985">
        <v>466</v>
      </c>
      <c r="AX1985">
        <v>0.99991743690413704</v>
      </c>
      <c r="AY1985" s="73">
        <v>55.575403129649899</v>
      </c>
      <c r="AZ1985">
        <v>463</v>
      </c>
      <c r="BA1985">
        <v>0.99729727636431098</v>
      </c>
      <c r="BB1985">
        <v>448</v>
      </c>
      <c r="BC1985">
        <v>0.86965976213432294</v>
      </c>
      <c r="BD1985">
        <v>18</v>
      </c>
      <c r="BE1985">
        <v>0.13025767476981401</v>
      </c>
      <c r="BF1985">
        <v>57.963188028843</v>
      </c>
      <c r="BG1985">
        <v>65.424918584676902</v>
      </c>
      <c r="BH1985">
        <v>55.575403129649899</v>
      </c>
      <c r="BI1985">
        <v>53.855915009197901</v>
      </c>
    </row>
    <row r="1986" spans="1:61" x14ac:dyDescent="0.25">
      <c r="A1986" s="10" t="str">
        <f>VLOOKUP(D1986,'Index-Relations'!E:F,2,FALSE)</f>
        <v>ESG</v>
      </c>
      <c r="B1986" t="s">
        <v>3450</v>
      </c>
      <c r="C1986" s="53" t="s">
        <v>2763</v>
      </c>
      <c r="D1986" s="59" t="s">
        <v>3264</v>
      </c>
      <c r="E1986" s="59" t="s">
        <v>5402</v>
      </c>
      <c r="F1986" t="s">
        <v>723</v>
      </c>
      <c r="G1986" t="s">
        <v>722</v>
      </c>
      <c r="H1986" t="s">
        <v>724</v>
      </c>
      <c r="I1986" s="52">
        <v>45566</v>
      </c>
      <c r="J1986" t="s">
        <v>2457</v>
      </c>
      <c r="K1986">
        <v>467</v>
      </c>
      <c r="L1986" s="73">
        <v>57.940548865585903</v>
      </c>
      <c r="M1986">
        <v>463</v>
      </c>
      <c r="N1986">
        <v>0.99755659324629697</v>
      </c>
      <c r="O1986" s="73">
        <v>65.492703685605903</v>
      </c>
      <c r="P1986">
        <v>463</v>
      </c>
      <c r="Q1986">
        <v>0.99755659324629697</v>
      </c>
      <c r="R1986">
        <v>462</v>
      </c>
      <c r="S1986">
        <v>0.99661641173511994</v>
      </c>
      <c r="T1986">
        <v>32.404953392601499</v>
      </c>
      <c r="U1986">
        <v>0.57865961629686902</v>
      </c>
      <c r="V1986">
        <v>302</v>
      </c>
      <c r="W1986">
        <v>5.0506949612132798E-2</v>
      </c>
      <c r="X1986">
        <v>36</v>
      </c>
      <c r="Y1986">
        <v>463</v>
      </c>
      <c r="Z1986">
        <v>0.99755659324629697</v>
      </c>
      <c r="AA1986">
        <v>22.874278185175701</v>
      </c>
      <c r="AB1986">
        <v>411</v>
      </c>
      <c r="AC1986">
        <v>0.95241011629308803</v>
      </c>
      <c r="AD1986">
        <v>52</v>
      </c>
      <c r="AE1986">
        <v>4.5146476953209599E-2</v>
      </c>
      <c r="AF1986">
        <v>4</v>
      </c>
      <c r="AG1986">
        <v>2.4434067537015798E-3</v>
      </c>
      <c r="AH1986">
        <v>5.7274626738467701E-3</v>
      </c>
      <c r="AI1986">
        <v>26</v>
      </c>
      <c r="AJ1986" s="73">
        <v>53.7459602737</v>
      </c>
      <c r="AK1986">
        <v>463</v>
      </c>
      <c r="AL1986">
        <v>0.99755659324629697</v>
      </c>
      <c r="AM1986">
        <v>0</v>
      </c>
      <c r="AN1986">
        <v>0</v>
      </c>
      <c r="AO1986">
        <v>0</v>
      </c>
      <c r="AP1986">
        <v>0</v>
      </c>
      <c r="AQ1986">
        <v>466</v>
      </c>
      <c r="AR1986">
        <v>0.99991141469289302</v>
      </c>
      <c r="AS1986">
        <v>3.5956020775963402E-4</v>
      </c>
      <c r="AT1986">
        <v>1</v>
      </c>
      <c r="AU1986">
        <v>0</v>
      </c>
      <c r="AV1986">
        <v>0</v>
      </c>
      <c r="AW1986">
        <v>466</v>
      </c>
      <c r="AX1986">
        <v>0.99991141469289302</v>
      </c>
      <c r="AY1986" s="73">
        <v>55.510850679718999</v>
      </c>
      <c r="AZ1986">
        <v>463</v>
      </c>
      <c r="BA1986">
        <v>0.99755659324629697</v>
      </c>
      <c r="BB1986">
        <v>448</v>
      </c>
      <c r="BC1986">
        <v>0.86933731086037802</v>
      </c>
      <c r="BD1986">
        <v>18</v>
      </c>
      <c r="BE1986">
        <v>0.130574103832514</v>
      </c>
      <c r="BF1986">
        <v>57.940548865585903</v>
      </c>
      <c r="BG1986">
        <v>65.492703685605903</v>
      </c>
      <c r="BH1986">
        <v>55.510850679718999</v>
      </c>
      <c r="BI1986">
        <v>53.7459602737</v>
      </c>
    </row>
    <row r="1987" spans="1:61" x14ac:dyDescent="0.25">
      <c r="A1987" s="10" t="str">
        <f>VLOOKUP(D1987,'Index-Relations'!E:F,2,FALSE)</f>
        <v>ESG</v>
      </c>
      <c r="B1987" t="s">
        <v>3450</v>
      </c>
      <c r="C1987" s="53" t="s">
        <v>2764</v>
      </c>
      <c r="D1987" s="59" t="s">
        <v>3264</v>
      </c>
      <c r="E1987" s="59" t="s">
        <v>5403</v>
      </c>
      <c r="F1987" t="s">
        <v>723</v>
      </c>
      <c r="G1987" t="s">
        <v>722</v>
      </c>
      <c r="H1987" t="s">
        <v>724</v>
      </c>
      <c r="I1987" s="52">
        <v>45538</v>
      </c>
      <c r="J1987" t="s">
        <v>2457</v>
      </c>
      <c r="K1987">
        <v>464</v>
      </c>
      <c r="L1987" s="73">
        <v>58.600648541182998</v>
      </c>
      <c r="M1987">
        <v>462</v>
      </c>
      <c r="N1987">
        <v>0.99819662272536402</v>
      </c>
      <c r="O1987" s="73">
        <v>65.660657079969994</v>
      </c>
      <c r="P1987">
        <v>462</v>
      </c>
      <c r="Q1987">
        <v>0.99819662272536402</v>
      </c>
      <c r="R1987">
        <v>460</v>
      </c>
      <c r="S1987">
        <v>0.99643289072764496</v>
      </c>
      <c r="T1987">
        <v>32.348595040965101</v>
      </c>
      <c r="U1987">
        <v>0.58975381588785403</v>
      </c>
      <c r="V1987">
        <v>304</v>
      </c>
      <c r="W1987">
        <v>5.5347415425952097E-2</v>
      </c>
      <c r="X1987">
        <v>37</v>
      </c>
      <c r="Y1987">
        <v>461</v>
      </c>
      <c r="Z1987">
        <v>0.99724669293336898</v>
      </c>
      <c r="AA1987">
        <v>22.1202975639324</v>
      </c>
      <c r="AB1987">
        <v>426</v>
      </c>
      <c r="AC1987">
        <v>0.96913985563555904</v>
      </c>
      <c r="AD1987">
        <v>48</v>
      </c>
      <c r="AE1987">
        <v>3.7473008662285298E-2</v>
      </c>
      <c r="AF1987">
        <v>-10</v>
      </c>
      <c r="AG1987">
        <v>0</v>
      </c>
      <c r="AH1987">
        <v>5.2801676401402799E-3</v>
      </c>
      <c r="AI1987">
        <v>26</v>
      </c>
      <c r="AJ1987" s="73">
        <v>54.494659242860997</v>
      </c>
      <c r="AK1987">
        <v>462</v>
      </c>
      <c r="AL1987">
        <v>0.99819662272536402</v>
      </c>
      <c r="AM1987">
        <v>0</v>
      </c>
      <c r="AN1987">
        <v>0</v>
      </c>
      <c r="AO1987">
        <v>0</v>
      </c>
      <c r="AP1987">
        <v>0</v>
      </c>
      <c r="AQ1987">
        <v>464</v>
      </c>
      <c r="AR1987">
        <v>1</v>
      </c>
      <c r="AS1987">
        <v>0</v>
      </c>
      <c r="AT1987">
        <v>0</v>
      </c>
      <c r="AU1987">
        <v>2.7220187111990399E-4</v>
      </c>
      <c r="AV1987">
        <v>1</v>
      </c>
      <c r="AW1987">
        <v>464</v>
      </c>
      <c r="AX1987">
        <v>0.999999999999999</v>
      </c>
      <c r="AY1987" s="73">
        <v>56.272614938376897</v>
      </c>
      <c r="AZ1987">
        <v>462</v>
      </c>
      <c r="BA1987">
        <v>0.99819662272536402</v>
      </c>
      <c r="BB1987">
        <v>446</v>
      </c>
      <c r="BC1987">
        <v>0.87383199116758703</v>
      </c>
      <c r="BD1987">
        <v>18</v>
      </c>
      <c r="BE1987">
        <v>0.126168008832412</v>
      </c>
      <c r="BF1987">
        <v>58.600648541182998</v>
      </c>
      <c r="BG1987">
        <v>65.660657079969994</v>
      </c>
      <c r="BH1987">
        <v>56.272614938376897</v>
      </c>
      <c r="BI1987">
        <v>54.494659242860997</v>
      </c>
    </row>
    <row r="1988" spans="1:61" x14ac:dyDescent="0.25">
      <c r="A1988" s="10" t="str">
        <f>VLOOKUP(D1988,'Index-Relations'!E:F,2,FALSE)</f>
        <v>ESG</v>
      </c>
      <c r="B1988" t="s">
        <v>3450</v>
      </c>
      <c r="C1988" s="53" t="s">
        <v>3350</v>
      </c>
      <c r="D1988" s="59" t="s">
        <v>3264</v>
      </c>
      <c r="E1988" s="59" t="s">
        <v>5404</v>
      </c>
      <c r="F1988" t="s">
        <v>723</v>
      </c>
      <c r="G1988" t="s">
        <v>722</v>
      </c>
      <c r="H1988" t="s">
        <v>724</v>
      </c>
      <c r="I1988" s="52">
        <v>45505</v>
      </c>
      <c r="J1988" t="s">
        <v>2457</v>
      </c>
      <c r="K1988">
        <v>464</v>
      </c>
      <c r="L1988" s="73">
        <v>58.976048698006998</v>
      </c>
      <c r="M1988">
        <v>462</v>
      </c>
      <c r="N1988">
        <v>0.99832826550896803</v>
      </c>
      <c r="O1988" s="73">
        <v>65.676397250207003</v>
      </c>
      <c r="P1988">
        <v>462</v>
      </c>
      <c r="Q1988">
        <v>0.99832826550896803</v>
      </c>
      <c r="R1988">
        <v>460</v>
      </c>
      <c r="S1988">
        <v>0.99667809740882696</v>
      </c>
      <c r="T1988">
        <v>32.313160005062102</v>
      </c>
      <c r="U1988">
        <v>0.59162930093405997</v>
      </c>
      <c r="V1988">
        <v>305</v>
      </c>
      <c r="W1988">
        <v>5.9584659654098301E-2</v>
      </c>
      <c r="X1988">
        <v>37</v>
      </c>
      <c r="Y1988">
        <v>461</v>
      </c>
      <c r="Z1988">
        <v>0.99750921428799799</v>
      </c>
      <c r="AA1988">
        <v>26.568941196173999</v>
      </c>
      <c r="AB1988">
        <v>420</v>
      </c>
      <c r="AC1988">
        <v>0.96664458867329695</v>
      </c>
      <c r="AD1988">
        <v>41</v>
      </c>
      <c r="AE1988">
        <v>3.08646256147002E-2</v>
      </c>
      <c r="AF1988">
        <v>3</v>
      </c>
      <c r="AG1988">
        <v>2.4907857120019198E-3</v>
      </c>
      <c r="AH1988">
        <v>5.1350028195127602E-3</v>
      </c>
      <c r="AI1988">
        <v>27</v>
      </c>
      <c r="AJ1988" s="73">
        <v>54.766720527376002</v>
      </c>
      <c r="AK1988">
        <v>462</v>
      </c>
      <c r="AL1988">
        <v>0.99832826550896803</v>
      </c>
      <c r="AM1988">
        <v>0</v>
      </c>
      <c r="AN1988">
        <v>0</v>
      </c>
      <c r="AO1988">
        <v>0</v>
      </c>
      <c r="AP1988">
        <v>0</v>
      </c>
      <c r="AQ1988">
        <v>463</v>
      </c>
      <c r="AR1988">
        <v>0.99886984149853197</v>
      </c>
      <c r="AS1988">
        <v>0</v>
      </c>
      <c r="AT1988">
        <v>0</v>
      </c>
      <c r="AU1988">
        <v>2.81230228319165E-4</v>
      </c>
      <c r="AV1988">
        <v>1</v>
      </c>
      <c r="AW1988">
        <v>463</v>
      </c>
      <c r="AX1988">
        <v>0.99886984149853197</v>
      </c>
      <c r="AY1988" s="73">
        <v>56.907405560644897</v>
      </c>
      <c r="AZ1988">
        <v>462</v>
      </c>
      <c r="BA1988">
        <v>0.99832826550896803</v>
      </c>
      <c r="BB1988">
        <v>446</v>
      </c>
      <c r="BC1988">
        <v>0.87201837706435303</v>
      </c>
      <c r="BD1988">
        <v>17</v>
      </c>
      <c r="BE1988">
        <v>0.126851464434178</v>
      </c>
      <c r="BF1988">
        <v>58.976048698006998</v>
      </c>
      <c r="BG1988">
        <v>65.676397250207003</v>
      </c>
      <c r="BH1988">
        <v>56.907405560644897</v>
      </c>
      <c r="BI1988">
        <v>54.766720527376002</v>
      </c>
    </row>
    <row r="1989" spans="1:61" x14ac:dyDescent="0.25">
      <c r="A1989" s="10" t="str">
        <f>VLOOKUP(D1989,'Index-Relations'!E:F,2,FALSE)</f>
        <v>ESG</v>
      </c>
      <c r="B1989" t="s">
        <v>3450</v>
      </c>
      <c r="C1989" s="53" t="s">
        <v>2765</v>
      </c>
      <c r="D1989" s="59" t="s">
        <v>3264</v>
      </c>
      <c r="E1989" s="59" t="s">
        <v>5405</v>
      </c>
      <c r="F1989" t="s">
        <v>723</v>
      </c>
      <c r="G1989" t="s">
        <v>722</v>
      </c>
      <c r="H1989" t="s">
        <v>724</v>
      </c>
      <c r="I1989" s="52">
        <v>45474</v>
      </c>
      <c r="J1989" t="s">
        <v>2457</v>
      </c>
      <c r="K1989">
        <v>464</v>
      </c>
      <c r="L1989" s="73">
        <v>59.644651895457002</v>
      </c>
      <c r="M1989">
        <v>462</v>
      </c>
      <c r="N1989">
        <v>0.99841217021983797</v>
      </c>
      <c r="O1989" s="73">
        <v>66.074771131003004</v>
      </c>
      <c r="P1989">
        <v>462</v>
      </c>
      <c r="Q1989">
        <v>0.99841217021983797</v>
      </c>
      <c r="R1989">
        <v>460</v>
      </c>
      <c r="S1989">
        <v>0.99682651989500204</v>
      </c>
      <c r="T1989">
        <v>31.822667544875198</v>
      </c>
      <c r="U1989">
        <v>0.59963681821761505</v>
      </c>
      <c r="V1989">
        <v>302</v>
      </c>
      <c r="W1989">
        <v>6.1013800801316E-2</v>
      </c>
      <c r="X1989">
        <v>37</v>
      </c>
      <c r="Y1989">
        <v>459</v>
      </c>
      <c r="Z1989">
        <v>0.99535198138620395</v>
      </c>
      <c r="AA1989">
        <v>22.4098788993015</v>
      </c>
      <c r="AB1989">
        <v>415</v>
      </c>
      <c r="AC1989">
        <v>0.95906270228741097</v>
      </c>
      <c r="AD1989">
        <v>44</v>
      </c>
      <c r="AE1989">
        <v>3.6289279098793897E-2</v>
      </c>
      <c r="AF1989">
        <v>5</v>
      </c>
      <c r="AG1989">
        <v>4.6480186137949197E-3</v>
      </c>
      <c r="AH1989">
        <v>3.5693275915436602E-3</v>
      </c>
      <c r="AI1989">
        <v>26</v>
      </c>
      <c r="AJ1989" s="73">
        <v>55.409803509741003</v>
      </c>
      <c r="AK1989">
        <v>462</v>
      </c>
      <c r="AL1989">
        <v>0.99841217021983797</v>
      </c>
      <c r="AM1989">
        <v>0</v>
      </c>
      <c r="AN1989">
        <v>0</v>
      </c>
      <c r="AO1989">
        <v>0</v>
      </c>
      <c r="AP1989">
        <v>0</v>
      </c>
      <c r="AQ1989">
        <v>463</v>
      </c>
      <c r="AR1989">
        <v>0.998902051194692</v>
      </c>
      <c r="AS1989">
        <v>0</v>
      </c>
      <c r="AT1989">
        <v>0</v>
      </c>
      <c r="AU1989">
        <v>2.6920749000641401E-4</v>
      </c>
      <c r="AV1989">
        <v>1</v>
      </c>
      <c r="AW1989">
        <v>463</v>
      </c>
      <c r="AX1989">
        <v>0.998902051194692</v>
      </c>
      <c r="AY1989" s="73">
        <v>57.717551737935999</v>
      </c>
      <c r="AZ1989">
        <v>462</v>
      </c>
      <c r="BA1989">
        <v>0.99841217021983797</v>
      </c>
      <c r="BB1989">
        <v>446</v>
      </c>
      <c r="BC1989">
        <v>0.87255789021669605</v>
      </c>
      <c r="BD1989">
        <v>17</v>
      </c>
      <c r="BE1989">
        <v>0.126344160977996</v>
      </c>
      <c r="BF1989">
        <v>59.644651895457002</v>
      </c>
      <c r="BG1989">
        <v>66.074771131003004</v>
      </c>
      <c r="BH1989">
        <v>57.717551737935999</v>
      </c>
      <c r="BI1989">
        <v>55.409803509741003</v>
      </c>
    </row>
    <row r="1990" spans="1:61" x14ac:dyDescent="0.25">
      <c r="A1990" s="10" t="str">
        <f>VLOOKUP(D1990,'Index-Relations'!E:F,2,FALSE)</f>
        <v>ESG</v>
      </c>
      <c r="B1990" t="s">
        <v>3450</v>
      </c>
      <c r="C1990" s="53" t="s">
        <v>2766</v>
      </c>
      <c r="D1990" s="59" t="s">
        <v>3264</v>
      </c>
      <c r="E1990" s="59" t="s">
        <v>5406</v>
      </c>
      <c r="F1990" t="s">
        <v>723</v>
      </c>
      <c r="G1990" t="s">
        <v>722</v>
      </c>
      <c r="H1990" t="s">
        <v>724</v>
      </c>
      <c r="I1990" s="52">
        <v>45446</v>
      </c>
      <c r="J1990" t="s">
        <v>2457</v>
      </c>
      <c r="K1990">
        <v>467</v>
      </c>
      <c r="L1990" s="73">
        <v>59.654214706373999</v>
      </c>
      <c r="M1990">
        <v>465</v>
      </c>
      <c r="N1990">
        <v>0.99832110322700096</v>
      </c>
      <c r="O1990" s="73">
        <v>65.807295942451901</v>
      </c>
      <c r="P1990">
        <v>465</v>
      </c>
      <c r="Q1990">
        <v>0.99832110322700096</v>
      </c>
      <c r="R1990">
        <v>463</v>
      </c>
      <c r="S1990">
        <v>0.99662988642723105</v>
      </c>
      <c r="T1990">
        <v>32.151978703989798</v>
      </c>
      <c r="U1990">
        <v>0.60191569499964104</v>
      </c>
      <c r="V1990">
        <v>303</v>
      </c>
      <c r="W1990">
        <v>6.20321943009969E-2</v>
      </c>
      <c r="X1990">
        <v>37</v>
      </c>
      <c r="Y1990">
        <v>462</v>
      </c>
      <c r="Z1990">
        <v>0.99495321153180305</v>
      </c>
      <c r="AA1990">
        <v>23.6171648620181</v>
      </c>
      <c r="AB1990">
        <v>418</v>
      </c>
      <c r="AC1990">
        <v>0.95734209014788396</v>
      </c>
      <c r="AD1990">
        <v>44</v>
      </c>
      <c r="AE1990">
        <v>3.7611121383918499E-2</v>
      </c>
      <c r="AF1990">
        <v>5</v>
      </c>
      <c r="AG1990">
        <v>5.0467884681975102E-3</v>
      </c>
      <c r="AH1990">
        <v>3.6489604118934101E-3</v>
      </c>
      <c r="AI1990">
        <v>26</v>
      </c>
      <c r="AJ1990" s="73">
        <v>55.317999127603997</v>
      </c>
      <c r="AK1990">
        <v>465</v>
      </c>
      <c r="AL1990">
        <v>0.99832110322700096</v>
      </c>
      <c r="AM1990">
        <v>0</v>
      </c>
      <c r="AN1990">
        <v>0</v>
      </c>
      <c r="AO1990">
        <v>0</v>
      </c>
      <c r="AP1990">
        <v>0</v>
      </c>
      <c r="AQ1990">
        <v>466</v>
      </c>
      <c r="AR1990">
        <v>0.99884349720808396</v>
      </c>
      <c r="AS1990">
        <v>0</v>
      </c>
      <c r="AT1990">
        <v>0</v>
      </c>
      <c r="AU1990">
        <v>2.8722001150023401E-4</v>
      </c>
      <c r="AV1990">
        <v>1</v>
      </c>
      <c r="AW1990">
        <v>466</v>
      </c>
      <c r="AX1990">
        <v>0.99884349720808496</v>
      </c>
      <c r="AY1990" s="73">
        <v>58.068575334020998</v>
      </c>
      <c r="AZ1990">
        <v>465</v>
      </c>
      <c r="BA1990">
        <v>0.99832110322700096</v>
      </c>
      <c r="BB1990">
        <v>449</v>
      </c>
      <c r="BC1990">
        <v>0.874941536103092</v>
      </c>
      <c r="BD1990">
        <v>17</v>
      </c>
      <c r="BE1990">
        <v>0.12390196110499201</v>
      </c>
      <c r="BF1990">
        <v>59.654214706373999</v>
      </c>
      <c r="BG1990">
        <v>65.807295942451901</v>
      </c>
      <c r="BH1990">
        <v>58.068575334020998</v>
      </c>
      <c r="BI1990">
        <v>55.317999127603997</v>
      </c>
    </row>
    <row r="1991" spans="1:61" x14ac:dyDescent="0.25">
      <c r="A1991" s="10" t="str">
        <f>VLOOKUP(D1991,'Index-Relations'!E:F,2,FALSE)</f>
        <v>ESG</v>
      </c>
      <c r="B1991" t="s">
        <v>3450</v>
      </c>
      <c r="C1991" s="53" t="s">
        <v>2767</v>
      </c>
      <c r="D1991" s="59" t="s">
        <v>3264</v>
      </c>
      <c r="E1991" s="59" t="s">
        <v>5407</v>
      </c>
      <c r="F1991" t="s">
        <v>723</v>
      </c>
      <c r="G1991" t="s">
        <v>722</v>
      </c>
      <c r="H1991" t="s">
        <v>724</v>
      </c>
      <c r="I1991" s="52">
        <v>45413</v>
      </c>
      <c r="J1991" t="s">
        <v>2457</v>
      </c>
      <c r="K1991">
        <v>467</v>
      </c>
      <c r="L1991" s="73">
        <v>59.544452490509897</v>
      </c>
      <c r="M1991">
        <v>465</v>
      </c>
      <c r="N1991">
        <v>0.99841709433514803</v>
      </c>
      <c r="O1991" s="73">
        <v>65.717996833376006</v>
      </c>
      <c r="P1991">
        <v>465</v>
      </c>
      <c r="Q1991">
        <v>0.99841709433514803</v>
      </c>
      <c r="R1991">
        <v>463</v>
      </c>
      <c r="S1991">
        <v>0.99677436930708696</v>
      </c>
      <c r="T1991">
        <v>32.490717059236097</v>
      </c>
      <c r="U1991">
        <v>0.60136935680123005</v>
      </c>
      <c r="V1991">
        <v>303</v>
      </c>
      <c r="W1991">
        <v>6.22590972712323E-2</v>
      </c>
      <c r="X1991">
        <v>37</v>
      </c>
      <c r="Y1991">
        <v>462</v>
      </c>
      <c r="Z1991">
        <v>0.99526709199219099</v>
      </c>
      <c r="AA1991">
        <v>24.453176834498901</v>
      </c>
      <c r="AB1991">
        <v>418</v>
      </c>
      <c r="AC1991">
        <v>0.95709206092733801</v>
      </c>
      <c r="AD1991">
        <v>44</v>
      </c>
      <c r="AE1991">
        <v>3.81750310648531E-2</v>
      </c>
      <c r="AF1991">
        <v>5</v>
      </c>
      <c r="AG1991">
        <v>4.7329080078086904E-3</v>
      </c>
      <c r="AH1991">
        <v>3.5313508539336798E-3</v>
      </c>
      <c r="AI1991">
        <v>26</v>
      </c>
      <c r="AJ1991" s="73">
        <v>54.983292859979997</v>
      </c>
      <c r="AK1991">
        <v>465</v>
      </c>
      <c r="AL1991">
        <v>0.99841709433514803</v>
      </c>
      <c r="AM1991">
        <v>0</v>
      </c>
      <c r="AN1991">
        <v>0</v>
      </c>
      <c r="AO1991">
        <v>5.4184660538684499E-3</v>
      </c>
      <c r="AP1991">
        <v>1</v>
      </c>
      <c r="AQ1991">
        <v>465</v>
      </c>
      <c r="AR1991">
        <v>0.99856326752253799</v>
      </c>
      <c r="AS1991">
        <v>0</v>
      </c>
      <c r="AT1991">
        <v>0</v>
      </c>
      <c r="AU1991">
        <v>0</v>
      </c>
      <c r="AV1991">
        <v>0</v>
      </c>
      <c r="AW1991">
        <v>466</v>
      </c>
      <c r="AX1991">
        <v>0.99893851410345702</v>
      </c>
      <c r="AY1991" s="73">
        <v>58.133724903156903</v>
      </c>
      <c r="AZ1991">
        <v>465</v>
      </c>
      <c r="BA1991">
        <v>0.99841709433514803</v>
      </c>
      <c r="BB1991">
        <v>449</v>
      </c>
      <c r="BC1991">
        <v>0.881466446765373</v>
      </c>
      <c r="BD1991">
        <v>15</v>
      </c>
      <c r="BE1991">
        <v>0.111678354703296</v>
      </c>
      <c r="BF1991">
        <v>59.544452490509897</v>
      </c>
      <c r="BG1991">
        <v>65.717996833376006</v>
      </c>
      <c r="BH1991">
        <v>58.133724903156903</v>
      </c>
      <c r="BI1991">
        <v>54.983292859979997</v>
      </c>
    </row>
    <row r="1992" spans="1:61" x14ac:dyDescent="0.25">
      <c r="A1992" s="10" t="str">
        <f>VLOOKUP(D1992,'Index-Relations'!E:F,2,FALSE)</f>
        <v>ESG</v>
      </c>
      <c r="B1992" t="s">
        <v>3450</v>
      </c>
      <c r="C1992" s="53" t="s">
        <v>2768</v>
      </c>
      <c r="D1992" s="59" t="s">
        <v>3264</v>
      </c>
      <c r="E1992" s="59" t="s">
        <v>5408</v>
      </c>
      <c r="F1992" t="s">
        <v>723</v>
      </c>
      <c r="G1992" t="s">
        <v>722</v>
      </c>
      <c r="H1992" t="s">
        <v>724</v>
      </c>
      <c r="I1992" s="52">
        <v>45383</v>
      </c>
      <c r="J1992" t="s">
        <v>2457</v>
      </c>
      <c r="K1992">
        <v>468</v>
      </c>
      <c r="L1992">
        <v>63.103793846077501</v>
      </c>
      <c r="M1992">
        <v>467</v>
      </c>
      <c r="N1992">
        <v>0.99952820393628605</v>
      </c>
      <c r="O1992">
        <v>70.2766527856636</v>
      </c>
      <c r="P1992">
        <v>467</v>
      </c>
      <c r="Q1992">
        <v>0.99952820393628605</v>
      </c>
      <c r="R1992">
        <v>465</v>
      </c>
      <c r="S1992">
        <v>0.99769649559832396</v>
      </c>
      <c r="T1992">
        <v>32.3209099939777</v>
      </c>
      <c r="U1992">
        <v>0.60199597667828797</v>
      </c>
      <c r="V1992">
        <v>305</v>
      </c>
      <c r="W1992">
        <v>6.2452748084580199E-2</v>
      </c>
      <c r="X1992">
        <v>37</v>
      </c>
      <c r="Y1992">
        <v>464</v>
      </c>
      <c r="Z1992">
        <v>0.99626389289239403</v>
      </c>
      <c r="AA1992">
        <v>23.4597580127089</v>
      </c>
      <c r="AB1992">
        <v>420</v>
      </c>
      <c r="AC1992">
        <v>0.95713538956981503</v>
      </c>
      <c r="AD1992">
        <v>44</v>
      </c>
      <c r="AE1992">
        <v>3.9128503322579798E-2</v>
      </c>
      <c r="AF1992">
        <v>4</v>
      </c>
      <c r="AG1992">
        <v>3.7361071076050302E-3</v>
      </c>
      <c r="AH1992">
        <v>3.4056351990568402E-3</v>
      </c>
      <c r="AI1992">
        <v>26</v>
      </c>
      <c r="AJ1992">
        <v>57.034507882002302</v>
      </c>
      <c r="AK1992">
        <v>467</v>
      </c>
      <c r="AL1992">
        <v>0.99952820393628605</v>
      </c>
      <c r="AM1992">
        <v>0</v>
      </c>
      <c r="AN1992">
        <v>0</v>
      </c>
      <c r="AO1992">
        <v>5.0616203473643796E-3</v>
      </c>
      <c r="AP1992">
        <v>1</v>
      </c>
      <c r="AQ1992">
        <v>467</v>
      </c>
      <c r="AR1992">
        <v>0.99963856165998599</v>
      </c>
      <c r="AS1992">
        <v>0</v>
      </c>
      <c r="AT1992">
        <v>0</v>
      </c>
      <c r="AU1992">
        <v>0</v>
      </c>
      <c r="AV1992">
        <v>0</v>
      </c>
      <c r="AW1992">
        <v>468</v>
      </c>
      <c r="AX1992">
        <v>0.999999999999999</v>
      </c>
      <c r="AY1992">
        <v>61.948259770224702</v>
      </c>
      <c r="AZ1992">
        <v>467</v>
      </c>
      <c r="BA1992">
        <v>0.99952820393628605</v>
      </c>
      <c r="BB1992">
        <v>451</v>
      </c>
      <c r="BC1992">
        <v>0.88228286683430501</v>
      </c>
      <c r="BD1992">
        <v>15</v>
      </c>
      <c r="BE1992">
        <v>0.11229407447831601</v>
      </c>
      <c r="BF1992">
        <v>59.996026427586003</v>
      </c>
      <c r="BG1992">
        <v>65.823921184992003</v>
      </c>
      <c r="BH1992">
        <v>59.163556137343001</v>
      </c>
      <c r="BI1992">
        <v>54.995492533366999</v>
      </c>
    </row>
    <row r="1993" spans="1:61" x14ac:dyDescent="0.25">
      <c r="A1993" s="10" t="str">
        <f>VLOOKUP(D1993,'Index-Relations'!E:F,2,FALSE)</f>
        <v>ESG</v>
      </c>
      <c r="B1993" t="s">
        <v>3450</v>
      </c>
      <c r="C1993" s="53" t="s">
        <v>2769</v>
      </c>
      <c r="D1993" s="59" t="s">
        <v>3264</v>
      </c>
      <c r="E1993" s="59" t="s">
        <v>5409</v>
      </c>
      <c r="F1993" t="s">
        <v>723</v>
      </c>
      <c r="G1993" t="s">
        <v>722</v>
      </c>
      <c r="H1993" t="s">
        <v>724</v>
      </c>
      <c r="I1993" s="52">
        <v>45352</v>
      </c>
      <c r="J1993" t="s">
        <v>2457</v>
      </c>
      <c r="K1993">
        <v>462</v>
      </c>
      <c r="L1993">
        <v>64.022644937099003</v>
      </c>
      <c r="M1993">
        <v>460</v>
      </c>
      <c r="N1993">
        <v>0.99858910631704501</v>
      </c>
      <c r="O1993">
        <v>71.138838864108607</v>
      </c>
      <c r="P1993">
        <v>460</v>
      </c>
      <c r="Q1993">
        <v>0.99858910631704501</v>
      </c>
      <c r="R1993">
        <v>460</v>
      </c>
      <c r="S1993">
        <v>0.99858910631704501</v>
      </c>
      <c r="T1993">
        <v>32.341353869672403</v>
      </c>
      <c r="U1993">
        <v>0.58627503383533697</v>
      </c>
      <c r="V1993">
        <v>297</v>
      </c>
      <c r="W1993">
        <v>6.4447657772472494E-2</v>
      </c>
      <c r="X1993">
        <v>37</v>
      </c>
      <c r="Y1993">
        <v>459</v>
      </c>
      <c r="Z1993">
        <v>0.99723212438616804</v>
      </c>
      <c r="AA1993">
        <v>23.7569023233279</v>
      </c>
      <c r="AB1993">
        <v>417</v>
      </c>
      <c r="AC1993">
        <v>0.96240034257720997</v>
      </c>
      <c r="AD1993">
        <v>42</v>
      </c>
      <c r="AE1993">
        <v>3.4831781808957601E-2</v>
      </c>
      <c r="AF1993">
        <v>3</v>
      </c>
      <c r="AG1993">
        <v>2.7678756138323399E-3</v>
      </c>
      <c r="AH1993">
        <v>1.4031206840282599E-3</v>
      </c>
      <c r="AI1993">
        <v>23</v>
      </c>
      <c r="AJ1993">
        <v>58.339672600726999</v>
      </c>
      <c r="AK1993">
        <v>460</v>
      </c>
      <c r="AL1993">
        <v>0.99858910631704501</v>
      </c>
      <c r="AM1993">
        <v>0</v>
      </c>
      <c r="AN1993">
        <v>0</v>
      </c>
      <c r="AO1993">
        <v>5.0920431855879904E-3</v>
      </c>
      <c r="AP1993">
        <v>1</v>
      </c>
      <c r="AQ1993">
        <v>462</v>
      </c>
      <c r="AR1993">
        <v>1</v>
      </c>
      <c r="AS1993">
        <v>0</v>
      </c>
      <c r="AT1993">
        <v>0</v>
      </c>
      <c r="AU1993">
        <v>0</v>
      </c>
      <c r="AV1993">
        <v>0</v>
      </c>
      <c r="AW1993">
        <v>462</v>
      </c>
      <c r="AX1993">
        <v>0.999999999999999</v>
      </c>
      <c r="AY1993">
        <v>62.205245538174204</v>
      </c>
      <c r="AZ1993">
        <v>460</v>
      </c>
      <c r="BA1993">
        <v>0.99858910631704501</v>
      </c>
      <c r="BB1993">
        <v>449</v>
      </c>
      <c r="BC1993">
        <v>0.88532090997556301</v>
      </c>
      <c r="BD1993">
        <v>12</v>
      </c>
      <c r="BE1993">
        <v>0.109587046838848</v>
      </c>
      <c r="BF1993">
        <v>60.799205908737001</v>
      </c>
      <c r="BG1993">
        <v>66.560568728757005</v>
      </c>
      <c r="BH1993">
        <v>59.355474472353897</v>
      </c>
      <c r="BI1993">
        <v>56.166103403859999</v>
      </c>
    </row>
    <row r="1994" spans="1:61" x14ac:dyDescent="0.25">
      <c r="A1994" s="10" t="str">
        <f>VLOOKUP(D1994,'Index-Relations'!E:F,2,FALSE)</f>
        <v>ESG</v>
      </c>
      <c r="B1994" t="s">
        <v>3450</v>
      </c>
      <c r="C1994" s="53" t="s">
        <v>2770</v>
      </c>
      <c r="D1994" s="59" t="s">
        <v>3264</v>
      </c>
      <c r="E1994" s="59" t="s">
        <v>5410</v>
      </c>
      <c r="F1994" t="s">
        <v>723</v>
      </c>
      <c r="G1994" t="s">
        <v>722</v>
      </c>
      <c r="H1994" t="s">
        <v>724</v>
      </c>
      <c r="I1994" s="52">
        <v>45323</v>
      </c>
      <c r="J1994" t="s">
        <v>2457</v>
      </c>
      <c r="K1994">
        <v>462</v>
      </c>
      <c r="L1994">
        <v>64.91049662124</v>
      </c>
      <c r="M1994">
        <v>460</v>
      </c>
      <c r="N1994">
        <v>0.99878997615148202</v>
      </c>
      <c r="O1994">
        <v>71.668231735503397</v>
      </c>
      <c r="P1994">
        <v>460</v>
      </c>
      <c r="Q1994">
        <v>0.99878997615148202</v>
      </c>
      <c r="R1994">
        <v>460</v>
      </c>
      <c r="S1994">
        <v>0.99878997615148202</v>
      </c>
      <c r="T1994">
        <v>32.674508881528702</v>
      </c>
      <c r="U1994">
        <v>0.57718219374313195</v>
      </c>
      <c r="V1994">
        <v>296</v>
      </c>
      <c r="W1994">
        <v>6.2276292645856497E-2</v>
      </c>
      <c r="X1994">
        <v>36</v>
      </c>
      <c r="Y1994">
        <v>459</v>
      </c>
      <c r="Z1994">
        <v>0.99775449674988803</v>
      </c>
      <c r="AA1994">
        <v>24.6961716129168</v>
      </c>
      <c r="AB1994">
        <v>414</v>
      </c>
      <c r="AC1994">
        <v>0.95672632209209996</v>
      </c>
      <c r="AD1994">
        <v>45</v>
      </c>
      <c r="AE1994">
        <v>4.1028174657789102E-2</v>
      </c>
      <c r="AF1994">
        <v>3</v>
      </c>
      <c r="AG1994">
        <v>2.24550325011076E-3</v>
      </c>
      <c r="AH1994">
        <v>1.30836402169765E-3</v>
      </c>
      <c r="AI1994">
        <v>22</v>
      </c>
      <c r="AJ1994">
        <v>59.322270599177003</v>
      </c>
      <c r="AK1994">
        <v>460</v>
      </c>
      <c r="AL1994">
        <v>0.99878997615148202</v>
      </c>
      <c r="AM1994">
        <v>0</v>
      </c>
      <c r="AN1994">
        <v>0</v>
      </c>
      <c r="AO1994">
        <v>4.8428904503868397E-3</v>
      </c>
      <c r="AP1994">
        <v>1</v>
      </c>
      <c r="AQ1994">
        <v>462</v>
      </c>
      <c r="AR1994">
        <v>1</v>
      </c>
      <c r="AS1994">
        <v>0</v>
      </c>
      <c r="AT1994">
        <v>0</v>
      </c>
      <c r="AU1994">
        <v>0</v>
      </c>
      <c r="AV1994">
        <v>0</v>
      </c>
      <c r="AW1994">
        <v>462</v>
      </c>
      <c r="AX1994">
        <v>0.999999999999999</v>
      </c>
      <c r="AY1994">
        <v>62.842149970658099</v>
      </c>
      <c r="AZ1994">
        <v>460</v>
      </c>
      <c r="BA1994">
        <v>0.99878997615148202</v>
      </c>
      <c r="BB1994">
        <v>447</v>
      </c>
      <c r="BC1994">
        <v>0.89169250758671503</v>
      </c>
      <c r="BD1994">
        <v>14</v>
      </c>
      <c r="BE1994">
        <v>0.103464601962897</v>
      </c>
      <c r="BF1994">
        <v>61.575411520060001</v>
      </c>
      <c r="BG1994">
        <v>66.929181453425002</v>
      </c>
      <c r="BH1994">
        <v>59.788041437429001</v>
      </c>
      <c r="BI1994">
        <v>56.960578293649903</v>
      </c>
    </row>
    <row r="1995" spans="1:61" x14ac:dyDescent="0.25">
      <c r="A1995" s="10" t="str">
        <f>VLOOKUP(D1995,'Index-Relations'!E:F,2,FALSE)</f>
        <v>ESG</v>
      </c>
      <c r="B1995" t="s">
        <v>3450</v>
      </c>
      <c r="C1995" s="53" t="s">
        <v>2760</v>
      </c>
      <c r="D1995" s="59" t="s">
        <v>3265</v>
      </c>
      <c r="E1995" s="59" t="s">
        <v>5411</v>
      </c>
      <c r="F1995" t="s">
        <v>728</v>
      </c>
      <c r="G1995" t="s">
        <v>727</v>
      </c>
      <c r="H1995" t="s">
        <v>729</v>
      </c>
      <c r="I1995" s="52">
        <v>45659</v>
      </c>
      <c r="J1995" t="s">
        <v>2457</v>
      </c>
      <c r="K1995">
        <v>273</v>
      </c>
      <c r="L1995" s="73">
        <v>62.8565189652439</v>
      </c>
      <c r="M1995">
        <v>272</v>
      </c>
      <c r="N1995">
        <v>0.99750525124461298</v>
      </c>
      <c r="O1995" s="73">
        <v>71.984770215613906</v>
      </c>
      <c r="P1995">
        <v>272</v>
      </c>
      <c r="Q1995">
        <v>0.99750525124461298</v>
      </c>
      <c r="R1995">
        <v>272</v>
      </c>
      <c r="S1995">
        <v>0.99750525124461198</v>
      </c>
      <c r="T1995">
        <v>30.457986844827001</v>
      </c>
      <c r="U1995">
        <v>0.53532744781337005</v>
      </c>
      <c r="V1995">
        <v>179</v>
      </c>
      <c r="W1995">
        <v>4.4413100676740598E-2</v>
      </c>
      <c r="X1995">
        <v>24</v>
      </c>
      <c r="Y1995">
        <v>272</v>
      </c>
      <c r="Z1995">
        <v>0.99750525124461198</v>
      </c>
      <c r="AA1995">
        <v>19.855081946727001</v>
      </c>
      <c r="AB1995">
        <v>254</v>
      </c>
      <c r="AC1995">
        <v>0.969976539070455</v>
      </c>
      <c r="AD1995">
        <v>18</v>
      </c>
      <c r="AE1995">
        <v>2.7528712174156499E-2</v>
      </c>
      <c r="AF1995">
        <v>1</v>
      </c>
      <c r="AG1995">
        <v>2.49474875538756E-3</v>
      </c>
      <c r="AH1995">
        <v>5.8187564743057401E-3</v>
      </c>
      <c r="AI1995">
        <v>17</v>
      </c>
      <c r="AJ1995" s="73">
        <v>59.494497975753902</v>
      </c>
      <c r="AK1995">
        <v>272</v>
      </c>
      <c r="AL1995">
        <v>0.99750525124461298</v>
      </c>
      <c r="AM1995">
        <v>0</v>
      </c>
      <c r="AN1995">
        <v>0</v>
      </c>
      <c r="AO1995">
        <v>0</v>
      </c>
      <c r="AP1995">
        <v>0</v>
      </c>
      <c r="AQ1995">
        <v>273</v>
      </c>
      <c r="AR1995">
        <v>1</v>
      </c>
      <c r="AS1995">
        <v>4.5679514596920701E-4</v>
      </c>
      <c r="AT1995">
        <v>1</v>
      </c>
      <c r="AU1995">
        <v>0</v>
      </c>
      <c r="AV1995">
        <v>0</v>
      </c>
      <c r="AW1995">
        <v>273</v>
      </c>
      <c r="AX1995">
        <v>1</v>
      </c>
      <c r="AY1995" s="73">
        <v>57.551171474306997</v>
      </c>
      <c r="AZ1995">
        <v>272</v>
      </c>
      <c r="BA1995">
        <v>0.99750525124461298</v>
      </c>
      <c r="BB1995">
        <v>260</v>
      </c>
      <c r="BC1995">
        <v>0.83352549865655901</v>
      </c>
      <c r="BD1995">
        <v>13</v>
      </c>
      <c r="BE1995">
        <v>0.16647450134344</v>
      </c>
      <c r="BF1995">
        <v>62.8565189652439</v>
      </c>
      <c r="BG1995">
        <v>71.984770215613906</v>
      </c>
      <c r="BH1995">
        <v>57.551171474306997</v>
      </c>
      <c r="BI1995">
        <v>59.494497975753902</v>
      </c>
    </row>
    <row r="1996" spans="1:61" x14ac:dyDescent="0.25">
      <c r="A1996" s="10" t="str">
        <f>VLOOKUP(D1996,'Index-Relations'!E:F,2,FALSE)</f>
        <v>ESG</v>
      </c>
      <c r="B1996" t="s">
        <v>3450</v>
      </c>
      <c r="C1996" s="53" t="s">
        <v>2761</v>
      </c>
      <c r="D1996" s="59" t="s">
        <v>3265</v>
      </c>
      <c r="E1996" s="59" t="s">
        <v>5412</v>
      </c>
      <c r="F1996" t="s">
        <v>728</v>
      </c>
      <c r="G1996" t="s">
        <v>727</v>
      </c>
      <c r="H1996" t="s">
        <v>729</v>
      </c>
      <c r="I1996" s="52">
        <v>45628</v>
      </c>
      <c r="J1996" t="s">
        <v>2457</v>
      </c>
      <c r="K1996">
        <v>274</v>
      </c>
      <c r="L1996" s="73">
        <v>63.201195810225002</v>
      </c>
      <c r="M1996">
        <v>272</v>
      </c>
      <c r="N1996">
        <v>0.99744788274372298</v>
      </c>
      <c r="O1996" s="73">
        <v>71.963237107915006</v>
      </c>
      <c r="P1996">
        <v>272</v>
      </c>
      <c r="Q1996">
        <v>0.99744788274372298</v>
      </c>
      <c r="R1996">
        <v>272</v>
      </c>
      <c r="S1996">
        <v>0.99744788274372398</v>
      </c>
      <c r="T1996">
        <v>30.478240473256498</v>
      </c>
      <c r="U1996">
        <v>0.53605580747100301</v>
      </c>
      <c r="V1996">
        <v>179</v>
      </c>
      <c r="W1996">
        <v>4.4053945198254403E-2</v>
      </c>
      <c r="X1996">
        <v>24</v>
      </c>
      <c r="Y1996">
        <v>272</v>
      </c>
      <c r="Z1996">
        <v>0.99744788274372298</v>
      </c>
      <c r="AA1996">
        <v>19.1723641653128</v>
      </c>
      <c r="AB1996">
        <v>257</v>
      </c>
      <c r="AC1996">
        <v>0.96784803283255405</v>
      </c>
      <c r="AD1996">
        <v>15</v>
      </c>
      <c r="AE1996">
        <v>2.9599849911169401E-2</v>
      </c>
      <c r="AF1996">
        <v>2</v>
      </c>
      <c r="AG1996">
        <v>2.5521172562762398E-3</v>
      </c>
      <c r="AH1996">
        <v>5.9257589908682899E-3</v>
      </c>
      <c r="AI1996">
        <v>17</v>
      </c>
      <c r="AJ1996" s="73">
        <v>59.779760565217003</v>
      </c>
      <c r="AK1996">
        <v>272</v>
      </c>
      <c r="AL1996">
        <v>0.99744788274372298</v>
      </c>
      <c r="AM1996">
        <v>0</v>
      </c>
      <c r="AN1996">
        <v>0</v>
      </c>
      <c r="AO1996">
        <v>0</v>
      </c>
      <c r="AP1996">
        <v>0</v>
      </c>
      <c r="AQ1996">
        <v>273</v>
      </c>
      <c r="AR1996">
        <v>0.99991797628694101</v>
      </c>
      <c r="AS1996">
        <v>4.7573753573670202E-4</v>
      </c>
      <c r="AT1996">
        <v>1</v>
      </c>
      <c r="AU1996">
        <v>0</v>
      </c>
      <c r="AV1996">
        <v>0</v>
      </c>
      <c r="AW1996">
        <v>273</v>
      </c>
      <c r="AX1996">
        <v>0.99991797628694201</v>
      </c>
      <c r="AY1996" s="73">
        <v>58.266458502231899</v>
      </c>
      <c r="AZ1996">
        <v>272</v>
      </c>
      <c r="BA1996">
        <v>0.99744788274372298</v>
      </c>
      <c r="BB1996">
        <v>260</v>
      </c>
      <c r="BC1996">
        <v>0.83961786105159997</v>
      </c>
      <c r="BD1996">
        <v>13</v>
      </c>
      <c r="BE1996">
        <v>0.16030011523534099</v>
      </c>
      <c r="BF1996">
        <v>63.201195810225002</v>
      </c>
      <c r="BG1996">
        <v>71.963237107915006</v>
      </c>
      <c r="BH1996">
        <v>58.266458502231899</v>
      </c>
      <c r="BI1996">
        <v>59.779760565217003</v>
      </c>
    </row>
    <row r="1997" spans="1:61" x14ac:dyDescent="0.25">
      <c r="A1997" s="10" t="str">
        <f>VLOOKUP(D1997,'Index-Relations'!E:F,2,FALSE)</f>
        <v>ESG</v>
      </c>
      <c r="B1997" t="s">
        <v>3450</v>
      </c>
      <c r="C1997" s="53" t="s">
        <v>2762</v>
      </c>
      <c r="D1997" s="59" t="s">
        <v>3265</v>
      </c>
      <c r="E1997" s="59" t="s">
        <v>5413</v>
      </c>
      <c r="F1997" t="s">
        <v>728</v>
      </c>
      <c r="G1997" t="s">
        <v>727</v>
      </c>
      <c r="H1997" t="s">
        <v>729</v>
      </c>
      <c r="I1997" s="52">
        <v>45597</v>
      </c>
      <c r="J1997" t="s">
        <v>2457</v>
      </c>
      <c r="K1997">
        <v>274</v>
      </c>
      <c r="L1997" s="73">
        <v>63.645681833619904</v>
      </c>
      <c r="M1997">
        <v>272</v>
      </c>
      <c r="N1997">
        <v>0.99753688369043603</v>
      </c>
      <c r="O1997" s="73">
        <v>72.272347200629895</v>
      </c>
      <c r="P1997">
        <v>272</v>
      </c>
      <c r="Q1997">
        <v>0.99753688369043603</v>
      </c>
      <c r="R1997">
        <v>272</v>
      </c>
      <c r="S1997">
        <v>0.99753688369043603</v>
      </c>
      <c r="T1997">
        <v>30.3458617946192</v>
      </c>
      <c r="U1997">
        <v>0.537779353933871</v>
      </c>
      <c r="V1997">
        <v>179</v>
      </c>
      <c r="W1997">
        <v>4.4140784658301402E-2</v>
      </c>
      <c r="X1997">
        <v>24</v>
      </c>
      <c r="Y1997">
        <v>272</v>
      </c>
      <c r="Z1997">
        <v>0.99753688369043603</v>
      </c>
      <c r="AA1997">
        <v>20.303756560145398</v>
      </c>
      <c r="AB1997">
        <v>255</v>
      </c>
      <c r="AC1997">
        <v>0.96443043470828504</v>
      </c>
      <c r="AD1997">
        <v>17</v>
      </c>
      <c r="AE1997">
        <v>3.3106448982150503E-2</v>
      </c>
      <c r="AF1997">
        <v>2</v>
      </c>
      <c r="AG1997">
        <v>2.4631163095634699E-3</v>
      </c>
      <c r="AH1997">
        <v>5.8773238933224302E-3</v>
      </c>
      <c r="AI1997">
        <v>17</v>
      </c>
      <c r="AJ1997" s="73">
        <v>60.331237023291997</v>
      </c>
      <c r="AK1997">
        <v>272</v>
      </c>
      <c r="AL1997">
        <v>0.99753688369043603</v>
      </c>
      <c r="AM1997">
        <v>0</v>
      </c>
      <c r="AN1997">
        <v>0</v>
      </c>
      <c r="AO1997">
        <v>0</v>
      </c>
      <c r="AP1997">
        <v>0</v>
      </c>
      <c r="AQ1997">
        <v>273</v>
      </c>
      <c r="AR1997">
        <v>0.99989411020983798</v>
      </c>
      <c r="AS1997">
        <v>5.0053754878580598E-4</v>
      </c>
      <c r="AT1997">
        <v>1</v>
      </c>
      <c r="AU1997">
        <v>0</v>
      </c>
      <c r="AV1997">
        <v>0</v>
      </c>
      <c r="AW1997">
        <v>273</v>
      </c>
      <c r="AX1997">
        <v>0.99989411020983798</v>
      </c>
      <c r="AY1997" s="73">
        <v>58.675709013503003</v>
      </c>
      <c r="AZ1997">
        <v>272</v>
      </c>
      <c r="BA1997">
        <v>0.99753688369043603</v>
      </c>
      <c r="BB1997">
        <v>259</v>
      </c>
      <c r="BC1997">
        <v>0.84438797087390804</v>
      </c>
      <c r="BD1997">
        <v>14</v>
      </c>
      <c r="BE1997">
        <v>0.15550613933592899</v>
      </c>
      <c r="BF1997">
        <v>63.645681833619904</v>
      </c>
      <c r="BG1997">
        <v>72.272347200629895</v>
      </c>
      <c r="BH1997">
        <v>58.675709013503003</v>
      </c>
      <c r="BI1997">
        <v>60.331237023291997</v>
      </c>
    </row>
    <row r="1998" spans="1:61" x14ac:dyDescent="0.25">
      <c r="A1998" s="10" t="str">
        <f>VLOOKUP(D1998,'Index-Relations'!E:F,2,FALSE)</f>
        <v>ESG</v>
      </c>
      <c r="B1998" t="s">
        <v>3450</v>
      </c>
      <c r="C1998" s="53" t="s">
        <v>2763</v>
      </c>
      <c r="D1998" s="59" t="s">
        <v>3265</v>
      </c>
      <c r="E1998" s="59" t="s">
        <v>5414</v>
      </c>
      <c r="F1998" t="s">
        <v>728</v>
      </c>
      <c r="G1998" t="s">
        <v>727</v>
      </c>
      <c r="H1998" t="s">
        <v>729</v>
      </c>
      <c r="I1998" s="52">
        <v>45566</v>
      </c>
      <c r="J1998" t="s">
        <v>2457</v>
      </c>
      <c r="K1998">
        <v>274</v>
      </c>
      <c r="L1998" s="73">
        <v>63.623160594155998</v>
      </c>
      <c r="M1998">
        <v>272</v>
      </c>
      <c r="N1998">
        <v>0.99791487490030095</v>
      </c>
      <c r="O1998" s="73">
        <v>72.390719972442</v>
      </c>
      <c r="P1998">
        <v>272</v>
      </c>
      <c r="Q1998">
        <v>0.99791487490030095</v>
      </c>
      <c r="R1998">
        <v>272</v>
      </c>
      <c r="S1998">
        <v>0.99791487490030095</v>
      </c>
      <c r="T1998">
        <v>30.662873014674499</v>
      </c>
      <c r="U1998">
        <v>0.53771036522430904</v>
      </c>
      <c r="V1998">
        <v>179</v>
      </c>
      <c r="W1998">
        <v>4.5467706615917598E-2</v>
      </c>
      <c r="X1998">
        <v>24</v>
      </c>
      <c r="Y1998">
        <v>272</v>
      </c>
      <c r="Z1998">
        <v>0.99791487490029995</v>
      </c>
      <c r="AA1998">
        <v>19.911372381734601</v>
      </c>
      <c r="AB1998">
        <v>263</v>
      </c>
      <c r="AC1998">
        <v>0.98529681978472405</v>
      </c>
      <c r="AD1998">
        <v>9</v>
      </c>
      <c r="AE1998">
        <v>1.2618055115576701E-2</v>
      </c>
      <c r="AF1998">
        <v>2</v>
      </c>
      <c r="AG1998">
        <v>2.0851250996991701E-3</v>
      </c>
      <c r="AH1998">
        <v>5.5956954863287996E-3</v>
      </c>
      <c r="AI1998">
        <v>17</v>
      </c>
      <c r="AJ1998" s="73">
        <v>60.189989753311998</v>
      </c>
      <c r="AK1998">
        <v>272</v>
      </c>
      <c r="AL1998">
        <v>0.99791487490030095</v>
      </c>
      <c r="AM1998">
        <v>0</v>
      </c>
      <c r="AN1998">
        <v>0</v>
      </c>
      <c r="AO1998">
        <v>0</v>
      </c>
      <c r="AP1998">
        <v>0</v>
      </c>
      <c r="AQ1998">
        <v>273</v>
      </c>
      <c r="AR1998">
        <v>0.99988638092665205</v>
      </c>
      <c r="AS1998">
        <v>4.6117013026898403E-4</v>
      </c>
      <c r="AT1998">
        <v>1</v>
      </c>
      <c r="AU1998">
        <v>0</v>
      </c>
      <c r="AV1998">
        <v>0</v>
      </c>
      <c r="AW1998">
        <v>273</v>
      </c>
      <c r="AX1998">
        <v>0.99988638092665205</v>
      </c>
      <c r="AY1998" s="73">
        <v>58.592414108157897</v>
      </c>
      <c r="AZ1998">
        <v>272</v>
      </c>
      <c r="BA1998">
        <v>0.99791487490030095</v>
      </c>
      <c r="BB1998">
        <v>259</v>
      </c>
      <c r="BC1998">
        <v>0.84435276716331498</v>
      </c>
      <c r="BD1998">
        <v>14</v>
      </c>
      <c r="BE1998">
        <v>0.15553361376333699</v>
      </c>
      <c r="BF1998">
        <v>63.623160594155998</v>
      </c>
      <c r="BG1998">
        <v>72.390719972442</v>
      </c>
      <c r="BH1998">
        <v>58.592414108157897</v>
      </c>
      <c r="BI1998">
        <v>60.189989753311998</v>
      </c>
    </row>
    <row r="1999" spans="1:61" x14ac:dyDescent="0.25">
      <c r="A1999" s="10" t="str">
        <f>VLOOKUP(D1999,'Index-Relations'!E:F,2,FALSE)</f>
        <v>ESG</v>
      </c>
      <c r="B1999" t="s">
        <v>3450</v>
      </c>
      <c r="C1999" s="53" t="s">
        <v>2764</v>
      </c>
      <c r="D1999" s="59" t="s">
        <v>3265</v>
      </c>
      <c r="E1999" s="59" t="s">
        <v>5415</v>
      </c>
      <c r="F1999" t="s">
        <v>728</v>
      </c>
      <c r="G1999" t="s">
        <v>727</v>
      </c>
      <c r="H1999" t="s">
        <v>729</v>
      </c>
      <c r="I1999" s="52">
        <v>45538</v>
      </c>
      <c r="J1999" t="s">
        <v>2457</v>
      </c>
      <c r="K1999">
        <v>270</v>
      </c>
      <c r="L1999" s="73">
        <v>64.483234896234904</v>
      </c>
      <c r="M1999">
        <v>269</v>
      </c>
      <c r="N1999">
        <v>0.99839783861787201</v>
      </c>
      <c r="O1999" s="73">
        <v>72.632058446477998</v>
      </c>
      <c r="P1999">
        <v>269</v>
      </c>
      <c r="Q1999">
        <v>0.99839783861787201</v>
      </c>
      <c r="R1999">
        <v>269</v>
      </c>
      <c r="S1999">
        <v>0.99839783861787101</v>
      </c>
      <c r="T1999">
        <v>30.4793981812564</v>
      </c>
      <c r="U1999">
        <v>0.55112661375289695</v>
      </c>
      <c r="V1999">
        <v>180</v>
      </c>
      <c r="W1999">
        <v>4.7601480833742701E-2</v>
      </c>
      <c r="X1999">
        <v>25</v>
      </c>
      <c r="Y1999">
        <v>269</v>
      </c>
      <c r="Z1999">
        <v>0.99839783861787101</v>
      </c>
      <c r="AA1999">
        <v>19.959205963105699</v>
      </c>
      <c r="AB1999">
        <v>266</v>
      </c>
      <c r="AC1999">
        <v>0.989621926761173</v>
      </c>
      <c r="AD1999">
        <v>9</v>
      </c>
      <c r="AE1999">
        <v>1.22590588853631E-2</v>
      </c>
      <c r="AF1999">
        <v>-5</v>
      </c>
      <c r="AG1999">
        <v>0</v>
      </c>
      <c r="AH1999">
        <v>5.6814980630132102E-3</v>
      </c>
      <c r="AI1999">
        <v>17</v>
      </c>
      <c r="AJ1999" s="73">
        <v>61.189332121388901</v>
      </c>
      <c r="AK1999">
        <v>269</v>
      </c>
      <c r="AL1999">
        <v>0.99839783861787201</v>
      </c>
      <c r="AM1999">
        <v>0</v>
      </c>
      <c r="AN1999">
        <v>0</v>
      </c>
      <c r="AO1999">
        <v>0</v>
      </c>
      <c r="AP1999">
        <v>0</v>
      </c>
      <c r="AQ1999">
        <v>270</v>
      </c>
      <c r="AR1999">
        <v>1</v>
      </c>
      <c r="AS1999">
        <v>0</v>
      </c>
      <c r="AT1999">
        <v>0</v>
      </c>
      <c r="AU1999">
        <v>3.5025495877395198E-4</v>
      </c>
      <c r="AV1999">
        <v>1</v>
      </c>
      <c r="AW1999">
        <v>270</v>
      </c>
      <c r="AX1999">
        <v>0.999999999999999</v>
      </c>
      <c r="AY1999" s="73">
        <v>59.5623539002409</v>
      </c>
      <c r="AZ1999">
        <v>269</v>
      </c>
      <c r="BA1999">
        <v>0.99839783861787201</v>
      </c>
      <c r="BB1999">
        <v>256</v>
      </c>
      <c r="BC1999">
        <v>0.84997879973544499</v>
      </c>
      <c r="BD1999">
        <v>14</v>
      </c>
      <c r="BE1999">
        <v>0.15002120026455401</v>
      </c>
      <c r="BF1999">
        <v>64.483234896234904</v>
      </c>
      <c r="BG1999">
        <v>72.632058446477998</v>
      </c>
      <c r="BH1999">
        <v>59.5623539002409</v>
      </c>
      <c r="BI1999">
        <v>61.189332121388901</v>
      </c>
    </row>
    <row r="2000" spans="1:61" x14ac:dyDescent="0.25">
      <c r="A2000" s="10" t="str">
        <f>VLOOKUP(D2000,'Index-Relations'!E:F,2,FALSE)</f>
        <v>ESG</v>
      </c>
      <c r="B2000" t="s">
        <v>3450</v>
      </c>
      <c r="C2000" s="53" t="s">
        <v>3350</v>
      </c>
      <c r="D2000" s="59" t="s">
        <v>3265</v>
      </c>
      <c r="E2000" s="59" t="s">
        <v>5416</v>
      </c>
      <c r="F2000" t="s">
        <v>728</v>
      </c>
      <c r="G2000" t="s">
        <v>727</v>
      </c>
      <c r="H2000" t="s">
        <v>729</v>
      </c>
      <c r="I2000" s="52">
        <v>45505</v>
      </c>
      <c r="J2000" t="s">
        <v>2457</v>
      </c>
      <c r="K2000">
        <v>270</v>
      </c>
      <c r="L2000" s="73">
        <v>64.828026303244002</v>
      </c>
      <c r="M2000">
        <v>269</v>
      </c>
      <c r="N2000">
        <v>0.99854841396326199</v>
      </c>
      <c r="O2000" s="73">
        <v>72.565759824192895</v>
      </c>
      <c r="P2000">
        <v>269</v>
      </c>
      <c r="Q2000">
        <v>0.99854841396326199</v>
      </c>
      <c r="R2000">
        <v>269</v>
      </c>
      <c r="S2000">
        <v>0.99854841396326299</v>
      </c>
      <c r="T2000">
        <v>30.449064501332501</v>
      </c>
      <c r="U2000">
        <v>0.55219043950302105</v>
      </c>
      <c r="V2000">
        <v>180</v>
      </c>
      <c r="W2000">
        <v>5.1643360940546203E-2</v>
      </c>
      <c r="X2000">
        <v>25</v>
      </c>
      <c r="Y2000">
        <v>269</v>
      </c>
      <c r="Z2000">
        <v>0.99854841396326199</v>
      </c>
      <c r="AA2000">
        <v>20.1535809232006</v>
      </c>
      <c r="AB2000">
        <v>263</v>
      </c>
      <c r="AC2000">
        <v>0.99026190522410495</v>
      </c>
      <c r="AD2000">
        <v>6</v>
      </c>
      <c r="AE2000">
        <v>8.2865087391575405E-3</v>
      </c>
      <c r="AF2000">
        <v>1</v>
      </c>
      <c r="AG2000">
        <v>1.45158603673705E-3</v>
      </c>
      <c r="AH2000">
        <v>5.5719629396897199E-3</v>
      </c>
      <c r="AI2000">
        <v>17</v>
      </c>
      <c r="AJ2000" s="73">
        <v>61.385957045284997</v>
      </c>
      <c r="AK2000">
        <v>269</v>
      </c>
      <c r="AL2000">
        <v>0.99854841396326199</v>
      </c>
      <c r="AM2000">
        <v>0</v>
      </c>
      <c r="AN2000">
        <v>0</v>
      </c>
      <c r="AO2000">
        <v>0</v>
      </c>
      <c r="AP2000">
        <v>0</v>
      </c>
      <c r="AQ2000">
        <v>269</v>
      </c>
      <c r="AR2000">
        <v>0.99854841396326199</v>
      </c>
      <c r="AS2000">
        <v>0</v>
      </c>
      <c r="AT2000">
        <v>0</v>
      </c>
      <c r="AU2000">
        <v>3.6121470750026503E-4</v>
      </c>
      <c r="AV2000">
        <v>1</v>
      </c>
      <c r="AW2000">
        <v>269</v>
      </c>
      <c r="AX2000">
        <v>0.99854841396326199</v>
      </c>
      <c r="AY2000" s="73">
        <v>60.248388161107002</v>
      </c>
      <c r="AZ2000">
        <v>269</v>
      </c>
      <c r="BA2000">
        <v>0.99854841396326199</v>
      </c>
      <c r="BB2000">
        <v>256</v>
      </c>
      <c r="BC2000">
        <v>0.84842008011733405</v>
      </c>
      <c r="BD2000">
        <v>13</v>
      </c>
      <c r="BE2000">
        <v>0.150128333845927</v>
      </c>
      <c r="BF2000">
        <v>64.828026303244002</v>
      </c>
      <c r="BG2000">
        <v>72.565759824192895</v>
      </c>
      <c r="BH2000">
        <v>60.248388161107002</v>
      </c>
      <c r="BI2000">
        <v>61.385957045284997</v>
      </c>
    </row>
    <row r="2001" spans="1:61" x14ac:dyDescent="0.25">
      <c r="A2001" s="10" t="str">
        <f>VLOOKUP(D2001,'Index-Relations'!E:F,2,FALSE)</f>
        <v>ESG</v>
      </c>
      <c r="B2001" t="s">
        <v>3450</v>
      </c>
      <c r="C2001" s="53" t="s">
        <v>2765</v>
      </c>
      <c r="D2001" s="59" t="s">
        <v>3265</v>
      </c>
      <c r="E2001" s="59" t="s">
        <v>5417</v>
      </c>
      <c r="F2001" t="s">
        <v>728</v>
      </c>
      <c r="G2001" t="s">
        <v>727</v>
      </c>
      <c r="H2001" t="s">
        <v>729</v>
      </c>
      <c r="I2001" s="52">
        <v>45474</v>
      </c>
      <c r="J2001" t="s">
        <v>2457</v>
      </c>
      <c r="K2001">
        <v>270</v>
      </c>
      <c r="L2001" s="73">
        <v>65.489806477377996</v>
      </c>
      <c r="M2001">
        <v>269</v>
      </c>
      <c r="N2001">
        <v>0.99859477584045198</v>
      </c>
      <c r="O2001" s="73">
        <v>72.827743591616994</v>
      </c>
      <c r="P2001">
        <v>269</v>
      </c>
      <c r="Q2001">
        <v>0.99859477584045198</v>
      </c>
      <c r="R2001">
        <v>269</v>
      </c>
      <c r="S2001">
        <v>0.99859477584045298</v>
      </c>
      <c r="T2001">
        <v>29.949404499268699</v>
      </c>
      <c r="U2001">
        <v>0.56361552114581004</v>
      </c>
      <c r="V2001">
        <v>178</v>
      </c>
      <c r="W2001">
        <v>5.4132940977183103E-2</v>
      </c>
      <c r="X2001">
        <v>25</v>
      </c>
      <c r="Y2001">
        <v>268</v>
      </c>
      <c r="Z2001">
        <v>0.99670756841627395</v>
      </c>
      <c r="AA2001">
        <v>20.162123342786298</v>
      </c>
      <c r="AB2001">
        <v>262</v>
      </c>
      <c r="AC2001">
        <v>0.98141860170816597</v>
      </c>
      <c r="AD2001">
        <v>6</v>
      </c>
      <c r="AE2001">
        <v>1.52889667081077E-2</v>
      </c>
      <c r="AF2001">
        <v>2</v>
      </c>
      <c r="AG2001">
        <v>3.2924315837255099E-3</v>
      </c>
      <c r="AH2001">
        <v>3.4060714571443901E-3</v>
      </c>
      <c r="AI2001">
        <v>16</v>
      </c>
      <c r="AJ2001" s="73">
        <v>62.041072109886002</v>
      </c>
      <c r="AK2001">
        <v>269</v>
      </c>
      <c r="AL2001">
        <v>0.99859477584045198</v>
      </c>
      <c r="AM2001">
        <v>0</v>
      </c>
      <c r="AN2001">
        <v>0</v>
      </c>
      <c r="AO2001">
        <v>0</v>
      </c>
      <c r="AP2001">
        <v>0</v>
      </c>
      <c r="AQ2001">
        <v>269</v>
      </c>
      <c r="AR2001">
        <v>0.99859477584045198</v>
      </c>
      <c r="AS2001">
        <v>0</v>
      </c>
      <c r="AT2001">
        <v>0</v>
      </c>
      <c r="AU2001">
        <v>3.4454873219897801E-4</v>
      </c>
      <c r="AV2001">
        <v>1</v>
      </c>
      <c r="AW2001">
        <v>269</v>
      </c>
      <c r="AX2001">
        <v>0.99859477584045198</v>
      </c>
      <c r="AY2001" s="73">
        <v>61.155107247457899</v>
      </c>
      <c r="AZ2001">
        <v>269</v>
      </c>
      <c r="BA2001">
        <v>0.99859477584045198</v>
      </c>
      <c r="BB2001">
        <v>256</v>
      </c>
      <c r="BC2001">
        <v>0.84856766475052003</v>
      </c>
      <c r="BD2001">
        <v>13</v>
      </c>
      <c r="BE2001">
        <v>0.150027111089932</v>
      </c>
      <c r="BF2001">
        <v>65.489806477377996</v>
      </c>
      <c r="BG2001">
        <v>72.827743591616994</v>
      </c>
      <c r="BH2001">
        <v>61.155107247457899</v>
      </c>
      <c r="BI2001">
        <v>62.041072109886002</v>
      </c>
    </row>
    <row r="2002" spans="1:61" x14ac:dyDescent="0.25">
      <c r="A2002" s="10" t="str">
        <f>VLOOKUP(D2002,'Index-Relations'!E:F,2,FALSE)</f>
        <v>ESG</v>
      </c>
      <c r="B2002" t="s">
        <v>3450</v>
      </c>
      <c r="C2002" s="53" t="s">
        <v>2766</v>
      </c>
      <c r="D2002" s="59" t="s">
        <v>3265</v>
      </c>
      <c r="E2002" s="59" t="s">
        <v>5418</v>
      </c>
      <c r="F2002" t="s">
        <v>728</v>
      </c>
      <c r="G2002" t="s">
        <v>727</v>
      </c>
      <c r="H2002" t="s">
        <v>729</v>
      </c>
      <c r="I2002" s="52">
        <v>45446</v>
      </c>
      <c r="J2002" t="s">
        <v>2457</v>
      </c>
      <c r="K2002">
        <v>273</v>
      </c>
      <c r="L2002" s="73">
        <v>65.678239622219905</v>
      </c>
      <c r="M2002">
        <v>272</v>
      </c>
      <c r="N2002">
        <v>0.99851624748957901</v>
      </c>
      <c r="O2002" s="73">
        <v>72.723426738058905</v>
      </c>
      <c r="P2002">
        <v>272</v>
      </c>
      <c r="Q2002">
        <v>0.99851624748957901</v>
      </c>
      <c r="R2002">
        <v>272</v>
      </c>
      <c r="S2002">
        <v>0.99851624748957801</v>
      </c>
      <c r="T2002">
        <v>30.243135839591901</v>
      </c>
      <c r="U2002">
        <v>0.56447165185910197</v>
      </c>
      <c r="V2002">
        <v>179</v>
      </c>
      <c r="W2002">
        <v>5.4993033111789401E-2</v>
      </c>
      <c r="X2002">
        <v>25</v>
      </c>
      <c r="Y2002">
        <v>271</v>
      </c>
      <c r="Z2002">
        <v>0.99636513241865798</v>
      </c>
      <c r="AA2002">
        <v>21.404001895794298</v>
      </c>
      <c r="AB2002">
        <v>265</v>
      </c>
      <c r="AC2002">
        <v>0.98061183473491398</v>
      </c>
      <c r="AD2002">
        <v>6</v>
      </c>
      <c r="AE2002">
        <v>1.5753297683742899E-2</v>
      </c>
      <c r="AF2002">
        <v>2</v>
      </c>
      <c r="AG2002">
        <v>3.6348675813424E-3</v>
      </c>
      <c r="AH2002">
        <v>3.5210501401623899E-3</v>
      </c>
      <c r="AI2002">
        <v>16</v>
      </c>
      <c r="AJ2002" s="73">
        <v>62.044246387472</v>
      </c>
      <c r="AK2002">
        <v>272</v>
      </c>
      <c r="AL2002">
        <v>0.99851624748957901</v>
      </c>
      <c r="AM2002">
        <v>0</v>
      </c>
      <c r="AN2002">
        <v>0</v>
      </c>
      <c r="AO2002">
        <v>0</v>
      </c>
      <c r="AP2002">
        <v>0</v>
      </c>
      <c r="AQ2002">
        <v>272</v>
      </c>
      <c r="AR2002">
        <v>0.99851624748957901</v>
      </c>
      <c r="AS2002">
        <v>0</v>
      </c>
      <c r="AT2002">
        <v>0</v>
      </c>
      <c r="AU2002">
        <v>3.6849319870703901E-4</v>
      </c>
      <c r="AV2002">
        <v>1</v>
      </c>
      <c r="AW2002">
        <v>272</v>
      </c>
      <c r="AX2002">
        <v>0.99851624748957901</v>
      </c>
      <c r="AY2002" s="73">
        <v>61.734205518046899</v>
      </c>
      <c r="AZ2002">
        <v>272</v>
      </c>
      <c r="BA2002">
        <v>0.99851624748957901</v>
      </c>
      <c r="BB2002">
        <v>259</v>
      </c>
      <c r="BC2002">
        <v>0.85185032350586798</v>
      </c>
      <c r="BD2002">
        <v>13</v>
      </c>
      <c r="BE2002">
        <v>0.14666592398371101</v>
      </c>
      <c r="BF2002">
        <v>65.678239622219905</v>
      </c>
      <c r="BG2002">
        <v>72.723426738058905</v>
      </c>
      <c r="BH2002">
        <v>61.734205518046899</v>
      </c>
      <c r="BI2002">
        <v>62.044246387472</v>
      </c>
    </row>
    <row r="2003" spans="1:61" x14ac:dyDescent="0.25">
      <c r="A2003" s="10" t="str">
        <f>VLOOKUP(D2003,'Index-Relations'!E:F,2,FALSE)</f>
        <v>ESG</v>
      </c>
      <c r="B2003" t="s">
        <v>3450</v>
      </c>
      <c r="C2003" s="53" t="s">
        <v>2767</v>
      </c>
      <c r="D2003" s="59" t="s">
        <v>3265</v>
      </c>
      <c r="E2003" s="59" t="s">
        <v>5419</v>
      </c>
      <c r="F2003" t="s">
        <v>728</v>
      </c>
      <c r="G2003" t="s">
        <v>727</v>
      </c>
      <c r="H2003" t="s">
        <v>729</v>
      </c>
      <c r="I2003" s="52">
        <v>45413</v>
      </c>
      <c r="J2003" t="s">
        <v>2457</v>
      </c>
      <c r="K2003">
        <v>273</v>
      </c>
      <c r="L2003" s="73">
        <v>65.659297704775994</v>
      </c>
      <c r="M2003">
        <v>272</v>
      </c>
      <c r="N2003">
        <v>0.99863238660140896</v>
      </c>
      <c r="O2003" s="73">
        <v>72.806221668829906</v>
      </c>
      <c r="P2003">
        <v>272</v>
      </c>
      <c r="Q2003">
        <v>0.99863238660140896</v>
      </c>
      <c r="R2003">
        <v>272</v>
      </c>
      <c r="S2003">
        <v>0.99863238660140896</v>
      </c>
      <c r="T2003">
        <v>30.632868081031699</v>
      </c>
      <c r="U2003">
        <v>0.56371551697520705</v>
      </c>
      <c r="V2003">
        <v>179</v>
      </c>
      <c r="W2003">
        <v>5.5110486695705299E-2</v>
      </c>
      <c r="X2003">
        <v>25</v>
      </c>
      <c r="Y2003">
        <v>271</v>
      </c>
      <c r="Z2003">
        <v>0.996690417652073</v>
      </c>
      <c r="AA2003">
        <v>22.2357063160112</v>
      </c>
      <c r="AB2003">
        <v>265</v>
      </c>
      <c r="AC2003">
        <v>0.98117765494722198</v>
      </c>
      <c r="AD2003">
        <v>6</v>
      </c>
      <c r="AE2003">
        <v>1.5512762704851199E-2</v>
      </c>
      <c r="AF2003">
        <v>2</v>
      </c>
      <c r="AG2003">
        <v>3.30958234792592E-3</v>
      </c>
      <c r="AH2003">
        <v>3.3802310674770002E-3</v>
      </c>
      <c r="AI2003">
        <v>16</v>
      </c>
      <c r="AJ2003" s="73">
        <v>61.755674041212004</v>
      </c>
      <c r="AK2003">
        <v>272</v>
      </c>
      <c r="AL2003">
        <v>0.99863238660140896</v>
      </c>
      <c r="AM2003">
        <v>0</v>
      </c>
      <c r="AN2003">
        <v>0</v>
      </c>
      <c r="AO2003">
        <v>6.9811259850154298E-3</v>
      </c>
      <c r="AP2003">
        <v>1</v>
      </c>
      <c r="AQ2003">
        <v>272</v>
      </c>
      <c r="AR2003">
        <v>0.99863238660140896</v>
      </c>
      <c r="AS2003">
        <v>0</v>
      </c>
      <c r="AT2003">
        <v>0</v>
      </c>
      <c r="AU2003">
        <v>0</v>
      </c>
      <c r="AV2003">
        <v>0</v>
      </c>
      <c r="AW2003">
        <v>272</v>
      </c>
      <c r="AX2003">
        <v>0.99863238660140896</v>
      </c>
      <c r="AY2003" s="73">
        <v>61.836804376855</v>
      </c>
      <c r="AZ2003">
        <v>272</v>
      </c>
      <c r="BA2003">
        <v>0.99863238660140896</v>
      </c>
      <c r="BB2003">
        <v>260</v>
      </c>
      <c r="BC2003">
        <v>0.86106325313145604</v>
      </c>
      <c r="BD2003">
        <v>11</v>
      </c>
      <c r="BE2003">
        <v>0.13058800748493701</v>
      </c>
      <c r="BF2003">
        <v>65.659297704775994</v>
      </c>
      <c r="BG2003">
        <v>72.806221668829906</v>
      </c>
      <c r="BH2003">
        <v>61.836804376855</v>
      </c>
      <c r="BI2003">
        <v>61.755674041212004</v>
      </c>
    </row>
    <row r="2004" spans="1:61" x14ac:dyDescent="0.25">
      <c r="A2004" s="10" t="str">
        <f>VLOOKUP(D2004,'Index-Relations'!E:F,2,FALSE)</f>
        <v>ESG</v>
      </c>
      <c r="B2004" t="s">
        <v>3450</v>
      </c>
      <c r="C2004" s="53" t="s">
        <v>2768</v>
      </c>
      <c r="D2004" s="59" t="s">
        <v>3265</v>
      </c>
      <c r="E2004" s="59" t="s">
        <v>5420</v>
      </c>
      <c r="F2004" t="s">
        <v>728</v>
      </c>
      <c r="G2004" t="s">
        <v>727</v>
      </c>
      <c r="H2004" t="s">
        <v>729</v>
      </c>
      <c r="I2004" s="52">
        <v>45383</v>
      </c>
      <c r="J2004" t="s">
        <v>2457</v>
      </c>
      <c r="K2004">
        <v>273</v>
      </c>
      <c r="L2004">
        <v>70.121758236104299</v>
      </c>
      <c r="M2004">
        <v>273</v>
      </c>
      <c r="N2004">
        <v>1</v>
      </c>
      <c r="O2004">
        <v>77.718177709921406</v>
      </c>
      <c r="P2004">
        <v>273</v>
      </c>
      <c r="Q2004">
        <v>1</v>
      </c>
      <c r="R2004">
        <v>273</v>
      </c>
      <c r="S2004">
        <v>0.999999999999999</v>
      </c>
      <c r="T2004">
        <v>30.421203377198601</v>
      </c>
      <c r="U2004">
        <v>0.56482160099706702</v>
      </c>
      <c r="V2004">
        <v>180</v>
      </c>
      <c r="W2004">
        <v>5.5244987505478599E-2</v>
      </c>
      <c r="X2004">
        <v>25</v>
      </c>
      <c r="Y2004">
        <v>272</v>
      </c>
      <c r="Z2004">
        <v>0.99814853643897905</v>
      </c>
      <c r="AA2004">
        <v>21.4656950385227</v>
      </c>
      <c r="AB2004">
        <v>266</v>
      </c>
      <c r="AC2004">
        <v>0.98263253426277297</v>
      </c>
      <c r="AD2004">
        <v>6</v>
      </c>
      <c r="AE2004">
        <v>1.55160021762053E-2</v>
      </c>
      <c r="AF2004">
        <v>1</v>
      </c>
      <c r="AG2004">
        <v>1.85146356102104E-3</v>
      </c>
      <c r="AH2004">
        <v>3.2513443881016001E-3</v>
      </c>
      <c r="AI2004">
        <v>16</v>
      </c>
      <c r="AJ2004">
        <v>65.072788580033404</v>
      </c>
      <c r="AK2004">
        <v>273</v>
      </c>
      <c r="AL2004">
        <v>1</v>
      </c>
      <c r="AM2004">
        <v>0</v>
      </c>
      <c r="AN2004">
        <v>0</v>
      </c>
      <c r="AO2004">
        <v>6.5415244534144596E-3</v>
      </c>
      <c r="AP2004">
        <v>1</v>
      </c>
      <c r="AQ2004">
        <v>273</v>
      </c>
      <c r="AR2004">
        <v>1</v>
      </c>
      <c r="AS2004">
        <v>0</v>
      </c>
      <c r="AT2004">
        <v>0</v>
      </c>
      <c r="AU2004">
        <v>0</v>
      </c>
      <c r="AV2004">
        <v>0</v>
      </c>
      <c r="AW2004">
        <v>273</v>
      </c>
      <c r="AX2004">
        <v>1</v>
      </c>
      <c r="AY2004">
        <v>66.554296958496806</v>
      </c>
      <c r="AZ2004">
        <v>273</v>
      </c>
      <c r="BA2004">
        <v>1</v>
      </c>
      <c r="BB2004">
        <v>261</v>
      </c>
      <c r="BC2004">
        <v>0.86171053099291905</v>
      </c>
      <c r="BD2004">
        <v>11</v>
      </c>
      <c r="BE2004">
        <v>0.13174794455366601</v>
      </c>
      <c r="BF2004">
        <v>66.261096940997902</v>
      </c>
      <c r="BG2004">
        <v>73.0306301428149</v>
      </c>
      <c r="BH2004">
        <v>63.1121860199599</v>
      </c>
      <c r="BI2004">
        <v>61.838820702919897</v>
      </c>
    </row>
    <row r="2005" spans="1:61" x14ac:dyDescent="0.25">
      <c r="A2005" s="10" t="str">
        <f>VLOOKUP(D2005,'Index-Relations'!E:F,2,FALSE)</f>
        <v>ESG</v>
      </c>
      <c r="B2005" t="s">
        <v>3450</v>
      </c>
      <c r="C2005" s="53" t="s">
        <v>2769</v>
      </c>
      <c r="D2005" s="59" t="s">
        <v>3265</v>
      </c>
      <c r="E2005" s="59" t="s">
        <v>5421</v>
      </c>
      <c r="F2005" t="s">
        <v>728</v>
      </c>
      <c r="G2005" t="s">
        <v>727</v>
      </c>
      <c r="H2005" t="s">
        <v>729</v>
      </c>
      <c r="I2005" s="52">
        <v>45352</v>
      </c>
      <c r="J2005" t="s">
        <v>2457</v>
      </c>
      <c r="K2005">
        <v>274</v>
      </c>
      <c r="L2005">
        <v>70.521349064415901</v>
      </c>
      <c r="M2005">
        <v>274</v>
      </c>
      <c r="N2005">
        <v>1</v>
      </c>
      <c r="O2005">
        <v>77.788608940591899</v>
      </c>
      <c r="P2005">
        <v>274</v>
      </c>
      <c r="Q2005">
        <v>1</v>
      </c>
      <c r="R2005">
        <v>274</v>
      </c>
      <c r="S2005">
        <v>0.999999999999999</v>
      </c>
      <c r="T2005">
        <v>30.312180136091602</v>
      </c>
      <c r="U2005">
        <v>0.54796219407436797</v>
      </c>
      <c r="V2005">
        <v>179</v>
      </c>
      <c r="W2005">
        <v>5.8188182923386199E-2</v>
      </c>
      <c r="X2005">
        <v>25</v>
      </c>
      <c r="Y2005">
        <v>273</v>
      </c>
      <c r="Z2005">
        <v>0.99824107669140205</v>
      </c>
      <c r="AA2005">
        <v>22.1060010511973</v>
      </c>
      <c r="AB2005">
        <v>268</v>
      </c>
      <c r="AC2005">
        <v>0.983995303070889</v>
      </c>
      <c r="AD2005">
        <v>5</v>
      </c>
      <c r="AE2005">
        <v>1.42457736205121E-2</v>
      </c>
      <c r="AF2005">
        <v>1</v>
      </c>
      <c r="AG2005">
        <v>1.7589233085980301E-3</v>
      </c>
      <c r="AH2005">
        <v>1.3993768477940701E-3</v>
      </c>
      <c r="AI2005">
        <v>14</v>
      </c>
      <c r="AJ2005">
        <v>65.938777415987204</v>
      </c>
      <c r="AK2005">
        <v>274</v>
      </c>
      <c r="AL2005">
        <v>1</v>
      </c>
      <c r="AM2005">
        <v>0</v>
      </c>
      <c r="AN2005">
        <v>0</v>
      </c>
      <c r="AO2005">
        <v>6.6003188721323403E-3</v>
      </c>
      <c r="AP2005">
        <v>1</v>
      </c>
      <c r="AQ2005">
        <v>274</v>
      </c>
      <c r="AR2005">
        <v>1</v>
      </c>
      <c r="AS2005">
        <v>0</v>
      </c>
      <c r="AT2005">
        <v>0</v>
      </c>
      <c r="AU2005">
        <v>0</v>
      </c>
      <c r="AV2005">
        <v>0</v>
      </c>
      <c r="AW2005">
        <v>274</v>
      </c>
      <c r="AX2005">
        <v>1</v>
      </c>
      <c r="AY2005">
        <v>66.456695586965793</v>
      </c>
      <c r="AZ2005">
        <v>274</v>
      </c>
      <c r="BA2005">
        <v>1</v>
      </c>
      <c r="BB2005">
        <v>263</v>
      </c>
      <c r="BC2005">
        <v>0.860552156737179</v>
      </c>
      <c r="BD2005">
        <v>10</v>
      </c>
      <c r="BE2005">
        <v>0.13284752439068701</v>
      </c>
      <c r="BF2005">
        <v>66.526978363143002</v>
      </c>
      <c r="BG2005">
        <v>73.004358410164897</v>
      </c>
      <c r="BH2005">
        <v>62.877127560351902</v>
      </c>
      <c r="BI2005">
        <v>62.646330838109002</v>
      </c>
    </row>
    <row r="2006" spans="1:61" x14ac:dyDescent="0.25">
      <c r="A2006" s="10" t="str">
        <f>VLOOKUP(D2006,'Index-Relations'!E:F,2,FALSE)</f>
        <v>ESG</v>
      </c>
      <c r="B2006" t="s">
        <v>3450</v>
      </c>
      <c r="C2006" s="53" t="s">
        <v>2770</v>
      </c>
      <c r="D2006" s="59" t="s">
        <v>3265</v>
      </c>
      <c r="E2006" s="59" t="s">
        <v>5422</v>
      </c>
      <c r="F2006" t="s">
        <v>728</v>
      </c>
      <c r="G2006" t="s">
        <v>727</v>
      </c>
      <c r="H2006" t="s">
        <v>729</v>
      </c>
      <c r="I2006" s="52">
        <v>45323</v>
      </c>
      <c r="J2006" t="s">
        <v>2457</v>
      </c>
      <c r="K2006">
        <v>274</v>
      </c>
      <c r="L2006">
        <v>71.392897377477198</v>
      </c>
      <c r="M2006">
        <v>274</v>
      </c>
      <c r="N2006">
        <v>1</v>
      </c>
      <c r="O2006">
        <v>78.266957438595995</v>
      </c>
      <c r="P2006">
        <v>274</v>
      </c>
      <c r="Q2006">
        <v>1</v>
      </c>
      <c r="R2006">
        <v>274</v>
      </c>
      <c r="S2006">
        <v>1</v>
      </c>
      <c r="T2006">
        <v>30.762355395278799</v>
      </c>
      <c r="U2006">
        <v>0.53714489921452402</v>
      </c>
      <c r="V2006">
        <v>179</v>
      </c>
      <c r="W2006">
        <v>5.5613298778362401E-2</v>
      </c>
      <c r="X2006">
        <v>25</v>
      </c>
      <c r="Y2006">
        <v>273</v>
      </c>
      <c r="Z2006">
        <v>0.99865789260380899</v>
      </c>
      <c r="AA2006">
        <v>22.922708736066099</v>
      </c>
      <c r="AB2006">
        <v>268</v>
      </c>
      <c r="AC2006">
        <v>0.984178413212632</v>
      </c>
      <c r="AD2006">
        <v>5</v>
      </c>
      <c r="AE2006">
        <v>1.4479479391177301E-2</v>
      </c>
      <c r="AF2006">
        <v>1</v>
      </c>
      <c r="AG2006">
        <v>1.34210739619016E-3</v>
      </c>
      <c r="AH2006">
        <v>1.32093497514357E-3</v>
      </c>
      <c r="AI2006">
        <v>13</v>
      </c>
      <c r="AJ2006">
        <v>66.930531897611502</v>
      </c>
      <c r="AK2006">
        <v>274</v>
      </c>
      <c r="AL2006">
        <v>1</v>
      </c>
      <c r="AM2006">
        <v>0</v>
      </c>
      <c r="AN2006">
        <v>0</v>
      </c>
      <c r="AO2006">
        <v>6.2769757490103804E-3</v>
      </c>
      <c r="AP2006">
        <v>1</v>
      </c>
      <c r="AQ2006">
        <v>274</v>
      </c>
      <c r="AR2006">
        <v>1</v>
      </c>
      <c r="AS2006">
        <v>0</v>
      </c>
      <c r="AT2006">
        <v>0</v>
      </c>
      <c r="AU2006">
        <v>0</v>
      </c>
      <c r="AV2006">
        <v>0</v>
      </c>
      <c r="AW2006">
        <v>274</v>
      </c>
      <c r="AX2006">
        <v>1</v>
      </c>
      <c r="AY2006">
        <v>67.100725262613906</v>
      </c>
      <c r="AZ2006">
        <v>274</v>
      </c>
      <c r="BA2006">
        <v>1</v>
      </c>
      <c r="BB2006">
        <v>262</v>
      </c>
      <c r="BC2006">
        <v>0.86966552139488995</v>
      </c>
      <c r="BD2006">
        <v>11</v>
      </c>
      <c r="BE2006">
        <v>0.124057502856098</v>
      </c>
      <c r="BF2006">
        <v>67.351260486274995</v>
      </c>
      <c r="BG2006">
        <v>73.318129012170999</v>
      </c>
      <c r="BH2006">
        <v>63.329422261670899</v>
      </c>
      <c r="BI2006">
        <v>63.474823281634002</v>
      </c>
    </row>
    <row r="2007" spans="1:61" x14ac:dyDescent="0.25">
      <c r="A2007" s="10" t="str">
        <f>VLOOKUP(D2007,'Index-Relations'!E:F,2,FALSE)</f>
        <v>ESG</v>
      </c>
      <c r="B2007" t="s">
        <v>3450</v>
      </c>
      <c r="C2007" s="53" t="s">
        <v>2760</v>
      </c>
      <c r="D2007" s="59" t="s">
        <v>2819</v>
      </c>
      <c r="E2007" s="59" t="s">
        <v>5423</v>
      </c>
      <c r="F2007" t="s">
        <v>732</v>
      </c>
      <c r="G2007" t="s">
        <v>731</v>
      </c>
      <c r="H2007" t="s">
        <v>733</v>
      </c>
      <c r="I2007" s="52">
        <v>45659</v>
      </c>
      <c r="J2007" t="s">
        <v>2457</v>
      </c>
      <c r="K2007">
        <v>284</v>
      </c>
      <c r="L2007" s="73">
        <v>64.880222205061898</v>
      </c>
      <c r="M2007">
        <v>284</v>
      </c>
      <c r="N2007">
        <v>1</v>
      </c>
      <c r="O2007" s="73">
        <v>66.139227230780904</v>
      </c>
      <c r="P2007">
        <v>284</v>
      </c>
      <c r="Q2007">
        <v>1</v>
      </c>
      <c r="R2007">
        <v>284</v>
      </c>
      <c r="S2007">
        <v>1</v>
      </c>
      <c r="T2007">
        <v>37.451056519112903</v>
      </c>
      <c r="U2007">
        <v>0.67031355310691698</v>
      </c>
      <c r="V2007">
        <v>191</v>
      </c>
      <c r="W2007">
        <v>8.9480246531977295E-2</v>
      </c>
      <c r="X2007">
        <v>32</v>
      </c>
      <c r="Y2007">
        <v>284</v>
      </c>
      <c r="Z2007">
        <v>1</v>
      </c>
      <c r="AA2007">
        <v>39.419055160106801</v>
      </c>
      <c r="AB2007">
        <v>258</v>
      </c>
      <c r="AC2007">
        <v>0.90829408072849704</v>
      </c>
      <c r="AD2007">
        <v>26</v>
      </c>
      <c r="AE2007">
        <v>9.1705919271502206E-2</v>
      </c>
      <c r="AF2007">
        <v>0</v>
      </c>
      <c r="AG2007">
        <v>2.6367999999999998E-16</v>
      </c>
      <c r="AH2007">
        <v>1.7608443963378301E-3</v>
      </c>
      <c r="AI2007">
        <v>6</v>
      </c>
      <c r="AJ2007" s="73">
        <v>58.137548139201002</v>
      </c>
      <c r="AK2007">
        <v>284</v>
      </c>
      <c r="AL2007">
        <v>1</v>
      </c>
      <c r="AM2007">
        <v>0</v>
      </c>
      <c r="AN2007">
        <v>0</v>
      </c>
      <c r="AO2007">
        <v>0</v>
      </c>
      <c r="AP2007">
        <v>0</v>
      </c>
      <c r="AQ2007">
        <v>284</v>
      </c>
      <c r="AR2007">
        <v>0.999999999999999</v>
      </c>
      <c r="AS2007">
        <v>0</v>
      </c>
      <c r="AT2007">
        <v>0</v>
      </c>
      <c r="AU2007">
        <v>0</v>
      </c>
      <c r="AV2007">
        <v>0</v>
      </c>
      <c r="AW2007">
        <v>284</v>
      </c>
      <c r="AX2007">
        <v>1</v>
      </c>
      <c r="AY2007" s="73">
        <v>68.168430607101001</v>
      </c>
      <c r="AZ2007">
        <v>284</v>
      </c>
      <c r="BA2007">
        <v>1</v>
      </c>
      <c r="BB2007">
        <v>277</v>
      </c>
      <c r="BC2007">
        <v>0.97534108655502005</v>
      </c>
      <c r="BD2007">
        <v>7</v>
      </c>
      <c r="BE2007">
        <v>2.4658913444978999E-2</v>
      </c>
      <c r="BF2007">
        <v>64.880222205061898</v>
      </c>
      <c r="BG2007">
        <v>66.139227230780904</v>
      </c>
      <c r="BH2007">
        <v>68.168430607101001</v>
      </c>
      <c r="BI2007">
        <v>58.137548139201002</v>
      </c>
    </row>
    <row r="2008" spans="1:61" x14ac:dyDescent="0.25">
      <c r="A2008" s="10" t="str">
        <f>VLOOKUP(D2008,'Index-Relations'!E:F,2,FALSE)</f>
        <v>ESG</v>
      </c>
      <c r="B2008" t="s">
        <v>3450</v>
      </c>
      <c r="C2008" s="53" t="s">
        <v>2761</v>
      </c>
      <c r="D2008" s="59" t="s">
        <v>2819</v>
      </c>
      <c r="E2008" s="59" t="s">
        <v>5424</v>
      </c>
      <c r="F2008" t="s">
        <v>732</v>
      </c>
      <c r="G2008" t="s">
        <v>731</v>
      </c>
      <c r="H2008" t="s">
        <v>733</v>
      </c>
      <c r="I2008" s="52">
        <v>45628</v>
      </c>
      <c r="J2008" t="s">
        <v>2457</v>
      </c>
      <c r="K2008">
        <v>284</v>
      </c>
      <c r="L2008" s="73">
        <v>64.468601336820001</v>
      </c>
      <c r="M2008">
        <v>284</v>
      </c>
      <c r="N2008">
        <v>1</v>
      </c>
      <c r="O2008" s="73">
        <v>65.891070533149005</v>
      </c>
      <c r="P2008">
        <v>284</v>
      </c>
      <c r="Q2008">
        <v>1</v>
      </c>
      <c r="R2008">
        <v>284</v>
      </c>
      <c r="S2008">
        <v>1</v>
      </c>
      <c r="T2008">
        <v>37.460820829066698</v>
      </c>
      <c r="U2008">
        <v>0.67822137020165896</v>
      </c>
      <c r="V2008">
        <v>191</v>
      </c>
      <c r="W2008">
        <v>8.4772853649895397E-2</v>
      </c>
      <c r="X2008">
        <v>32</v>
      </c>
      <c r="Y2008">
        <v>284</v>
      </c>
      <c r="Z2008">
        <v>0.999999999999999</v>
      </c>
      <c r="AA2008">
        <v>36.291027581089203</v>
      </c>
      <c r="AB2008">
        <v>262</v>
      </c>
      <c r="AC2008">
        <v>0.92068591563566204</v>
      </c>
      <c r="AD2008">
        <v>22</v>
      </c>
      <c r="AE2008">
        <v>7.9314084364337595E-2</v>
      </c>
      <c r="AF2008">
        <v>0</v>
      </c>
      <c r="AG2008">
        <v>0</v>
      </c>
      <c r="AH2008">
        <v>1.8453280456829299E-3</v>
      </c>
      <c r="AI2008">
        <v>6</v>
      </c>
      <c r="AJ2008" s="73">
        <v>57.665018968344</v>
      </c>
      <c r="AK2008">
        <v>284</v>
      </c>
      <c r="AL2008">
        <v>1</v>
      </c>
      <c r="AM2008">
        <v>0</v>
      </c>
      <c r="AN2008">
        <v>0</v>
      </c>
      <c r="AO2008">
        <v>0</v>
      </c>
      <c r="AP2008">
        <v>0</v>
      </c>
      <c r="AQ2008">
        <v>284</v>
      </c>
      <c r="AR2008">
        <v>1</v>
      </c>
      <c r="AS2008">
        <v>0</v>
      </c>
      <c r="AT2008">
        <v>0</v>
      </c>
      <c r="AU2008">
        <v>0</v>
      </c>
      <c r="AV2008">
        <v>0</v>
      </c>
      <c r="AW2008">
        <v>284</v>
      </c>
      <c r="AX2008">
        <v>1</v>
      </c>
      <c r="AY2008" s="73">
        <v>67.840647139189002</v>
      </c>
      <c r="AZ2008">
        <v>284</v>
      </c>
      <c r="BA2008">
        <v>1</v>
      </c>
      <c r="BB2008">
        <v>277</v>
      </c>
      <c r="BC2008">
        <v>0.97462425848438705</v>
      </c>
      <c r="BD2008">
        <v>7</v>
      </c>
      <c r="BE2008">
        <v>2.5375741515612501E-2</v>
      </c>
      <c r="BF2008">
        <v>64.468601336820001</v>
      </c>
      <c r="BG2008">
        <v>65.891070533149005</v>
      </c>
      <c r="BH2008">
        <v>67.840647139189002</v>
      </c>
      <c r="BI2008">
        <v>57.665018968344</v>
      </c>
    </row>
    <row r="2009" spans="1:61" x14ac:dyDescent="0.25">
      <c r="A2009" s="10" t="str">
        <f>VLOOKUP(D2009,'Index-Relations'!E:F,2,FALSE)</f>
        <v>ESG</v>
      </c>
      <c r="B2009" t="s">
        <v>3450</v>
      </c>
      <c r="C2009" s="53" t="s">
        <v>2762</v>
      </c>
      <c r="D2009" s="59" t="s">
        <v>2819</v>
      </c>
      <c r="E2009" s="59" t="s">
        <v>5425</v>
      </c>
      <c r="F2009" t="s">
        <v>732</v>
      </c>
      <c r="G2009" t="s">
        <v>731</v>
      </c>
      <c r="H2009" t="s">
        <v>733</v>
      </c>
      <c r="I2009" s="52">
        <v>45597</v>
      </c>
      <c r="J2009" t="s">
        <v>2457</v>
      </c>
      <c r="K2009">
        <v>284</v>
      </c>
      <c r="L2009" s="73">
        <v>64.720340943001005</v>
      </c>
      <c r="M2009">
        <v>284</v>
      </c>
      <c r="N2009">
        <v>1</v>
      </c>
      <c r="O2009" s="73">
        <v>66.008641601708007</v>
      </c>
      <c r="P2009">
        <v>284</v>
      </c>
      <c r="Q2009">
        <v>1</v>
      </c>
      <c r="R2009">
        <v>284</v>
      </c>
      <c r="S2009">
        <v>0.999999999999999</v>
      </c>
      <c r="T2009">
        <v>37.603751536333903</v>
      </c>
      <c r="U2009">
        <v>0.68120250608050703</v>
      </c>
      <c r="V2009">
        <v>191</v>
      </c>
      <c r="W2009">
        <v>8.4671093314030499E-2</v>
      </c>
      <c r="X2009">
        <v>32</v>
      </c>
      <c r="Y2009">
        <v>284</v>
      </c>
      <c r="Z2009">
        <v>1</v>
      </c>
      <c r="AA2009">
        <v>37.920543688403598</v>
      </c>
      <c r="AB2009">
        <v>261</v>
      </c>
      <c r="AC2009">
        <v>0.91869726610127</v>
      </c>
      <c r="AD2009">
        <v>23</v>
      </c>
      <c r="AE2009">
        <v>8.1302733898728802E-2</v>
      </c>
      <c r="AF2009">
        <v>0</v>
      </c>
      <c r="AG2009">
        <v>3.0530999999999998E-16</v>
      </c>
      <c r="AH2009">
        <v>1.63362642587704E-3</v>
      </c>
      <c r="AI2009">
        <v>5</v>
      </c>
      <c r="AJ2009" s="73">
        <v>57.960263969502897</v>
      </c>
      <c r="AK2009">
        <v>284</v>
      </c>
      <c r="AL2009">
        <v>1</v>
      </c>
      <c r="AM2009">
        <v>0</v>
      </c>
      <c r="AN2009">
        <v>0</v>
      </c>
      <c r="AO2009">
        <v>0</v>
      </c>
      <c r="AP2009">
        <v>0</v>
      </c>
      <c r="AQ2009">
        <v>284</v>
      </c>
      <c r="AR2009">
        <v>1</v>
      </c>
      <c r="AS2009">
        <v>0</v>
      </c>
      <c r="AT2009">
        <v>0</v>
      </c>
      <c r="AU2009">
        <v>0</v>
      </c>
      <c r="AV2009">
        <v>0</v>
      </c>
      <c r="AW2009">
        <v>284</v>
      </c>
      <c r="AX2009">
        <v>0.999999999999999</v>
      </c>
      <c r="AY2009" s="73">
        <v>68.083664607502996</v>
      </c>
      <c r="AZ2009">
        <v>284</v>
      </c>
      <c r="BA2009">
        <v>1</v>
      </c>
      <c r="BB2009">
        <v>276</v>
      </c>
      <c r="BC2009">
        <v>0.97147152205948595</v>
      </c>
      <c r="BD2009">
        <v>8</v>
      </c>
      <c r="BE2009">
        <v>2.8528477940513702E-2</v>
      </c>
      <c r="BF2009">
        <v>64.720340943001005</v>
      </c>
      <c r="BG2009">
        <v>66.008641601708007</v>
      </c>
      <c r="BH2009">
        <v>68.083664607502996</v>
      </c>
      <c r="BI2009">
        <v>57.960263969502897</v>
      </c>
    </row>
    <row r="2010" spans="1:61" x14ac:dyDescent="0.25">
      <c r="A2010" s="10" t="str">
        <f>VLOOKUP(D2010,'Index-Relations'!E:F,2,FALSE)</f>
        <v>ESG</v>
      </c>
      <c r="B2010" t="s">
        <v>3450</v>
      </c>
      <c r="C2010" s="53" t="s">
        <v>2763</v>
      </c>
      <c r="D2010" s="59" t="s">
        <v>2819</v>
      </c>
      <c r="E2010" s="59" t="s">
        <v>5426</v>
      </c>
      <c r="F2010" t="s">
        <v>732</v>
      </c>
      <c r="G2010" t="s">
        <v>731</v>
      </c>
      <c r="H2010" t="s">
        <v>733</v>
      </c>
      <c r="I2010" s="52">
        <v>45566</v>
      </c>
      <c r="J2010" t="s">
        <v>2457</v>
      </c>
      <c r="K2010">
        <v>285</v>
      </c>
      <c r="L2010" s="73">
        <v>64.823527649075999</v>
      </c>
      <c r="M2010">
        <v>285</v>
      </c>
      <c r="N2010">
        <v>1</v>
      </c>
      <c r="O2010" s="73">
        <v>66.107839993974906</v>
      </c>
      <c r="P2010">
        <v>285</v>
      </c>
      <c r="Q2010">
        <v>1</v>
      </c>
      <c r="R2010">
        <v>285</v>
      </c>
      <c r="S2010">
        <v>1</v>
      </c>
      <c r="T2010">
        <v>37.677100203757</v>
      </c>
      <c r="U2010">
        <v>0.68085276114095405</v>
      </c>
      <c r="V2010">
        <v>192</v>
      </c>
      <c r="W2010">
        <v>8.6940038930159003E-2</v>
      </c>
      <c r="X2010">
        <v>32</v>
      </c>
      <c r="Y2010">
        <v>285</v>
      </c>
      <c r="Z2010">
        <v>1</v>
      </c>
      <c r="AA2010">
        <v>37.162889259961197</v>
      </c>
      <c r="AB2010">
        <v>269</v>
      </c>
      <c r="AC2010">
        <v>0.94372737341946</v>
      </c>
      <c r="AD2010">
        <v>16</v>
      </c>
      <c r="AE2010">
        <v>5.6272626580539997E-2</v>
      </c>
      <c r="AF2010">
        <v>0</v>
      </c>
      <c r="AG2010">
        <v>0</v>
      </c>
      <c r="AH2010">
        <v>1.4904923673931599E-3</v>
      </c>
      <c r="AI2010">
        <v>5</v>
      </c>
      <c r="AJ2010" s="73">
        <v>58.066716602059003</v>
      </c>
      <c r="AK2010">
        <v>285</v>
      </c>
      <c r="AL2010">
        <v>1</v>
      </c>
      <c r="AM2010">
        <v>0</v>
      </c>
      <c r="AN2010">
        <v>0</v>
      </c>
      <c r="AO2010">
        <v>0</v>
      </c>
      <c r="AP2010">
        <v>0</v>
      </c>
      <c r="AQ2010">
        <v>285</v>
      </c>
      <c r="AR2010">
        <v>1</v>
      </c>
      <c r="AS2010">
        <v>0</v>
      </c>
      <c r="AT2010">
        <v>0</v>
      </c>
      <c r="AU2010">
        <v>0</v>
      </c>
      <c r="AV2010">
        <v>0</v>
      </c>
      <c r="AW2010">
        <v>285</v>
      </c>
      <c r="AX2010">
        <v>0.999999999999999</v>
      </c>
      <c r="AY2010" s="73">
        <v>68.137153522303905</v>
      </c>
      <c r="AZ2010">
        <v>285</v>
      </c>
      <c r="BA2010">
        <v>1</v>
      </c>
      <c r="BB2010">
        <v>277</v>
      </c>
      <c r="BC2010">
        <v>0.97164495215556002</v>
      </c>
      <c r="BD2010">
        <v>8</v>
      </c>
      <c r="BE2010">
        <v>2.8355047844439301E-2</v>
      </c>
      <c r="BF2010">
        <v>64.823527649075999</v>
      </c>
      <c r="BG2010">
        <v>66.107839993974906</v>
      </c>
      <c r="BH2010">
        <v>68.137153522303905</v>
      </c>
      <c r="BI2010">
        <v>58.066716602059003</v>
      </c>
    </row>
    <row r="2011" spans="1:61" x14ac:dyDescent="0.25">
      <c r="A2011" s="10" t="str">
        <f>VLOOKUP(D2011,'Index-Relations'!E:F,2,FALSE)</f>
        <v>ESG</v>
      </c>
      <c r="B2011" t="s">
        <v>3450</v>
      </c>
      <c r="C2011" s="53" t="s">
        <v>2764</v>
      </c>
      <c r="D2011" s="59" t="s">
        <v>2819</v>
      </c>
      <c r="E2011" s="59" t="s">
        <v>5427</v>
      </c>
      <c r="F2011" t="s">
        <v>732</v>
      </c>
      <c r="G2011" t="s">
        <v>731</v>
      </c>
      <c r="H2011" t="s">
        <v>733</v>
      </c>
      <c r="I2011" s="52">
        <v>45538</v>
      </c>
      <c r="J2011" t="s">
        <v>2457</v>
      </c>
      <c r="K2011">
        <v>288</v>
      </c>
      <c r="L2011" s="73">
        <v>64.846097551645997</v>
      </c>
      <c r="M2011">
        <v>288</v>
      </c>
      <c r="N2011">
        <v>1</v>
      </c>
      <c r="O2011" s="73">
        <v>66.105994648593907</v>
      </c>
      <c r="P2011">
        <v>288</v>
      </c>
      <c r="Q2011">
        <v>1</v>
      </c>
      <c r="R2011">
        <v>288</v>
      </c>
      <c r="S2011">
        <v>1</v>
      </c>
      <c r="T2011">
        <v>37.428239575343099</v>
      </c>
      <c r="U2011">
        <v>0.69921996782984996</v>
      </c>
      <c r="V2011">
        <v>195</v>
      </c>
      <c r="W2011">
        <v>8.2505338714616003E-2</v>
      </c>
      <c r="X2011">
        <v>32</v>
      </c>
      <c r="Y2011">
        <v>288</v>
      </c>
      <c r="Z2011">
        <v>1</v>
      </c>
      <c r="AA2011">
        <v>38.754623834751101</v>
      </c>
      <c r="AB2011">
        <v>276</v>
      </c>
      <c r="AC2011">
        <v>0.95743603952318601</v>
      </c>
      <c r="AD2011">
        <v>17</v>
      </c>
      <c r="AE2011">
        <v>6.1236260649659202E-2</v>
      </c>
      <c r="AF2011">
        <v>-5</v>
      </c>
      <c r="AG2011">
        <v>0</v>
      </c>
      <c r="AH2011">
        <v>1.6741474866159001E-3</v>
      </c>
      <c r="AI2011">
        <v>6</v>
      </c>
      <c r="AJ2011" s="73">
        <v>58.205355172683902</v>
      </c>
      <c r="AK2011">
        <v>288</v>
      </c>
      <c r="AL2011">
        <v>1</v>
      </c>
      <c r="AM2011">
        <v>0</v>
      </c>
      <c r="AN2011">
        <v>0</v>
      </c>
      <c r="AO2011">
        <v>0</v>
      </c>
      <c r="AP2011">
        <v>0</v>
      </c>
      <c r="AQ2011">
        <v>288</v>
      </c>
      <c r="AR2011">
        <v>1</v>
      </c>
      <c r="AS2011">
        <v>0</v>
      </c>
      <c r="AT2011">
        <v>0</v>
      </c>
      <c r="AU2011">
        <v>0</v>
      </c>
      <c r="AV2011">
        <v>0</v>
      </c>
      <c r="AW2011">
        <v>288</v>
      </c>
      <c r="AX2011">
        <v>1</v>
      </c>
      <c r="AY2011" s="73">
        <v>68.051613047627995</v>
      </c>
      <c r="AZ2011">
        <v>288</v>
      </c>
      <c r="BA2011">
        <v>1</v>
      </c>
      <c r="BB2011">
        <v>280</v>
      </c>
      <c r="BC2011">
        <v>0.97160527731770796</v>
      </c>
      <c r="BD2011">
        <v>8</v>
      </c>
      <c r="BE2011">
        <v>2.8394722682291401E-2</v>
      </c>
      <c r="BF2011">
        <v>64.846097551645997</v>
      </c>
      <c r="BG2011">
        <v>66.105994648593907</v>
      </c>
      <c r="BH2011">
        <v>68.051613047627995</v>
      </c>
      <c r="BI2011">
        <v>58.205355172683902</v>
      </c>
    </row>
    <row r="2012" spans="1:61" x14ac:dyDescent="0.25">
      <c r="A2012" s="10" t="str">
        <f>VLOOKUP(D2012,'Index-Relations'!E:F,2,FALSE)</f>
        <v>ESG</v>
      </c>
      <c r="B2012" t="s">
        <v>3450</v>
      </c>
      <c r="C2012" s="53" t="s">
        <v>3350</v>
      </c>
      <c r="D2012" s="59" t="s">
        <v>2819</v>
      </c>
      <c r="E2012" s="59" t="s">
        <v>5428</v>
      </c>
      <c r="F2012" t="s">
        <v>732</v>
      </c>
      <c r="G2012" t="s">
        <v>731</v>
      </c>
      <c r="H2012" t="s">
        <v>733</v>
      </c>
      <c r="I2012" s="52">
        <v>45505</v>
      </c>
      <c r="J2012" t="s">
        <v>2457</v>
      </c>
      <c r="K2012">
        <v>288</v>
      </c>
      <c r="L2012" s="73">
        <v>64.954818852098995</v>
      </c>
      <c r="M2012">
        <v>288</v>
      </c>
      <c r="N2012">
        <v>1</v>
      </c>
      <c r="O2012" s="73">
        <v>66.117953840760904</v>
      </c>
      <c r="P2012">
        <v>288</v>
      </c>
      <c r="Q2012">
        <v>1</v>
      </c>
      <c r="R2012">
        <v>288</v>
      </c>
      <c r="S2012">
        <v>1</v>
      </c>
      <c r="T2012">
        <v>37.460681628253099</v>
      </c>
      <c r="U2012">
        <v>0.68914616055845002</v>
      </c>
      <c r="V2012">
        <v>195</v>
      </c>
      <c r="W2012">
        <v>9.0926739896538405E-2</v>
      </c>
      <c r="X2012">
        <v>32</v>
      </c>
      <c r="Y2012">
        <v>288</v>
      </c>
      <c r="Z2012">
        <v>1</v>
      </c>
      <c r="AA2012">
        <v>39.656939663656701</v>
      </c>
      <c r="AB2012">
        <v>276</v>
      </c>
      <c r="AC2012">
        <v>0.95655182196680599</v>
      </c>
      <c r="AD2012">
        <v>12</v>
      </c>
      <c r="AE2012">
        <v>4.3448178033194E-2</v>
      </c>
      <c r="AF2012">
        <v>0</v>
      </c>
      <c r="AG2012">
        <v>0</v>
      </c>
      <c r="AH2012">
        <v>1.65157397685733E-3</v>
      </c>
      <c r="AI2012">
        <v>7</v>
      </c>
      <c r="AJ2012" s="73">
        <v>58.263643694171002</v>
      </c>
      <c r="AK2012">
        <v>288</v>
      </c>
      <c r="AL2012">
        <v>1</v>
      </c>
      <c r="AM2012">
        <v>0</v>
      </c>
      <c r="AN2012">
        <v>0</v>
      </c>
      <c r="AO2012">
        <v>0</v>
      </c>
      <c r="AP2012">
        <v>0</v>
      </c>
      <c r="AQ2012">
        <v>288</v>
      </c>
      <c r="AR2012">
        <v>1</v>
      </c>
      <c r="AS2012">
        <v>0</v>
      </c>
      <c r="AT2012">
        <v>0</v>
      </c>
      <c r="AU2012">
        <v>0</v>
      </c>
      <c r="AV2012">
        <v>0</v>
      </c>
      <c r="AW2012">
        <v>288</v>
      </c>
      <c r="AX2012">
        <v>1</v>
      </c>
      <c r="AY2012" s="73">
        <v>68.247140510484996</v>
      </c>
      <c r="AZ2012">
        <v>288</v>
      </c>
      <c r="BA2012">
        <v>1</v>
      </c>
      <c r="BB2012">
        <v>281</v>
      </c>
      <c r="BC2012">
        <v>0.97579565624555598</v>
      </c>
      <c r="BD2012">
        <v>7</v>
      </c>
      <c r="BE2012">
        <v>2.4204343754443101E-2</v>
      </c>
      <c r="BF2012">
        <v>64.954818852098995</v>
      </c>
      <c r="BG2012">
        <v>66.117953840760904</v>
      </c>
      <c r="BH2012">
        <v>68.247140510484996</v>
      </c>
      <c r="BI2012">
        <v>58.263643694171002</v>
      </c>
    </row>
    <row r="2013" spans="1:61" x14ac:dyDescent="0.25">
      <c r="A2013" s="10" t="str">
        <f>VLOOKUP(D2013,'Index-Relations'!E:F,2,FALSE)</f>
        <v>ESG</v>
      </c>
      <c r="B2013" t="s">
        <v>3450</v>
      </c>
      <c r="C2013" s="53" t="s">
        <v>2765</v>
      </c>
      <c r="D2013" s="59" t="s">
        <v>2819</v>
      </c>
      <c r="E2013" s="59" t="s">
        <v>5429</v>
      </c>
      <c r="F2013" t="s">
        <v>732</v>
      </c>
      <c r="G2013" t="s">
        <v>731</v>
      </c>
      <c r="H2013" t="s">
        <v>733</v>
      </c>
      <c r="I2013" s="52">
        <v>45474</v>
      </c>
      <c r="J2013" t="s">
        <v>2457</v>
      </c>
      <c r="K2013">
        <v>290</v>
      </c>
      <c r="L2013" s="73">
        <v>65.228121282261995</v>
      </c>
      <c r="M2013">
        <v>290</v>
      </c>
      <c r="N2013">
        <v>1</v>
      </c>
      <c r="O2013" s="73">
        <v>66.3116176404979</v>
      </c>
      <c r="P2013">
        <v>290</v>
      </c>
      <c r="Q2013">
        <v>1</v>
      </c>
      <c r="R2013">
        <v>290</v>
      </c>
      <c r="S2013">
        <v>0.999999999999999</v>
      </c>
      <c r="T2013">
        <v>37.517394585373999</v>
      </c>
      <c r="U2013">
        <v>0.70059699891391702</v>
      </c>
      <c r="V2013">
        <v>195</v>
      </c>
      <c r="W2013">
        <v>9.5049696973459399E-2</v>
      </c>
      <c r="X2013">
        <v>32</v>
      </c>
      <c r="Y2013">
        <v>290</v>
      </c>
      <c r="Z2013">
        <v>0.999999999999999</v>
      </c>
      <c r="AA2013">
        <v>41.442369413669297</v>
      </c>
      <c r="AB2013">
        <v>278</v>
      </c>
      <c r="AC2013">
        <v>0.95833861306870305</v>
      </c>
      <c r="AD2013">
        <v>12</v>
      </c>
      <c r="AE2013">
        <v>4.1661386931295299E-2</v>
      </c>
      <c r="AF2013">
        <v>0</v>
      </c>
      <c r="AG2013">
        <v>7.2164000000000003E-16</v>
      </c>
      <c r="AH2013">
        <v>1.6241359738576901E-3</v>
      </c>
      <c r="AI2013">
        <v>7</v>
      </c>
      <c r="AJ2013" s="73">
        <v>58.363365722365003</v>
      </c>
      <c r="AK2013">
        <v>290</v>
      </c>
      <c r="AL2013">
        <v>1</v>
      </c>
      <c r="AM2013">
        <v>0</v>
      </c>
      <c r="AN2013">
        <v>0</v>
      </c>
      <c r="AO2013">
        <v>0</v>
      </c>
      <c r="AP2013">
        <v>0</v>
      </c>
      <c r="AQ2013">
        <v>290</v>
      </c>
      <c r="AR2013">
        <v>1</v>
      </c>
      <c r="AS2013">
        <v>0</v>
      </c>
      <c r="AT2013">
        <v>0</v>
      </c>
      <c r="AU2013">
        <v>0</v>
      </c>
      <c r="AV2013">
        <v>0</v>
      </c>
      <c r="AW2013">
        <v>290</v>
      </c>
      <c r="AX2013">
        <v>1</v>
      </c>
      <c r="AY2013" s="73">
        <v>68.692298897193893</v>
      </c>
      <c r="AZ2013">
        <v>290</v>
      </c>
      <c r="BA2013">
        <v>1</v>
      </c>
      <c r="BB2013">
        <v>283</v>
      </c>
      <c r="BC2013">
        <v>0.97563412110680403</v>
      </c>
      <c r="BD2013">
        <v>7</v>
      </c>
      <c r="BE2013">
        <v>2.4365878893195799E-2</v>
      </c>
      <c r="BF2013">
        <v>65.228121282261995</v>
      </c>
      <c r="BG2013">
        <v>66.3116176404979</v>
      </c>
      <c r="BH2013">
        <v>68.692298897193893</v>
      </c>
      <c r="BI2013">
        <v>58.363365722365003</v>
      </c>
    </row>
    <row r="2014" spans="1:61" x14ac:dyDescent="0.25">
      <c r="A2014" s="10" t="str">
        <f>VLOOKUP(D2014,'Index-Relations'!E:F,2,FALSE)</f>
        <v>ESG</v>
      </c>
      <c r="B2014" t="s">
        <v>3450</v>
      </c>
      <c r="C2014" s="53" t="s">
        <v>2766</v>
      </c>
      <c r="D2014" s="59" t="s">
        <v>2819</v>
      </c>
      <c r="E2014" s="59" t="s">
        <v>5430</v>
      </c>
      <c r="F2014" t="s">
        <v>732</v>
      </c>
      <c r="G2014" t="s">
        <v>731</v>
      </c>
      <c r="H2014" t="s">
        <v>733</v>
      </c>
      <c r="I2014" s="52">
        <v>45446</v>
      </c>
      <c r="J2014" t="s">
        <v>2457</v>
      </c>
      <c r="K2014">
        <v>292</v>
      </c>
      <c r="L2014" s="73">
        <v>65.274996863499993</v>
      </c>
      <c r="M2014">
        <v>292</v>
      </c>
      <c r="N2014">
        <v>1</v>
      </c>
      <c r="O2014" s="73">
        <v>65.992146895244005</v>
      </c>
      <c r="P2014">
        <v>292</v>
      </c>
      <c r="Q2014">
        <v>1</v>
      </c>
      <c r="R2014">
        <v>292</v>
      </c>
      <c r="S2014">
        <v>1</v>
      </c>
      <c r="T2014">
        <v>37.583275150873902</v>
      </c>
      <c r="U2014">
        <v>0.70232572298533702</v>
      </c>
      <c r="V2014">
        <v>196</v>
      </c>
      <c r="W2014">
        <v>8.9552633989632702E-2</v>
      </c>
      <c r="X2014">
        <v>32</v>
      </c>
      <c r="Y2014">
        <v>292</v>
      </c>
      <c r="Z2014">
        <v>1</v>
      </c>
      <c r="AA2014">
        <v>40.533627210110801</v>
      </c>
      <c r="AB2014">
        <v>280</v>
      </c>
      <c r="AC2014">
        <v>0.95810973155149104</v>
      </c>
      <c r="AD2014">
        <v>12</v>
      </c>
      <c r="AE2014">
        <v>4.1890268448508697E-2</v>
      </c>
      <c r="AF2014">
        <v>0</v>
      </c>
      <c r="AG2014">
        <v>0</v>
      </c>
      <c r="AH2014">
        <v>1.7922380203029399E-3</v>
      </c>
      <c r="AI2014">
        <v>7</v>
      </c>
      <c r="AJ2014" s="73">
        <v>58.507619492234902</v>
      </c>
      <c r="AK2014">
        <v>292</v>
      </c>
      <c r="AL2014">
        <v>1</v>
      </c>
      <c r="AM2014">
        <v>0</v>
      </c>
      <c r="AN2014">
        <v>0</v>
      </c>
      <c r="AO2014">
        <v>0</v>
      </c>
      <c r="AP2014">
        <v>0</v>
      </c>
      <c r="AQ2014">
        <v>292</v>
      </c>
      <c r="AR2014">
        <v>1</v>
      </c>
      <c r="AS2014">
        <v>0</v>
      </c>
      <c r="AT2014">
        <v>0</v>
      </c>
      <c r="AU2014">
        <v>0</v>
      </c>
      <c r="AV2014">
        <v>0</v>
      </c>
      <c r="AW2014">
        <v>292</v>
      </c>
      <c r="AX2014">
        <v>1</v>
      </c>
      <c r="AY2014" s="73">
        <v>68.857197347135994</v>
      </c>
      <c r="AZ2014">
        <v>292</v>
      </c>
      <c r="BA2014">
        <v>1</v>
      </c>
      <c r="BB2014">
        <v>285</v>
      </c>
      <c r="BC2014">
        <v>0.97692361154721497</v>
      </c>
      <c r="BD2014">
        <v>7</v>
      </c>
      <c r="BE2014">
        <v>2.30763884527849E-2</v>
      </c>
      <c r="BF2014">
        <v>65.274996863499993</v>
      </c>
      <c r="BG2014">
        <v>65.992146895244005</v>
      </c>
      <c r="BH2014">
        <v>68.857197347135994</v>
      </c>
      <c r="BI2014">
        <v>58.507619492234902</v>
      </c>
    </row>
    <row r="2015" spans="1:61" x14ac:dyDescent="0.25">
      <c r="A2015" s="10" t="str">
        <f>VLOOKUP(D2015,'Index-Relations'!E:F,2,FALSE)</f>
        <v>ESG</v>
      </c>
      <c r="B2015" t="s">
        <v>3450</v>
      </c>
      <c r="C2015" s="53" t="s">
        <v>2767</v>
      </c>
      <c r="D2015" s="59" t="s">
        <v>2819</v>
      </c>
      <c r="E2015" s="59" t="s">
        <v>5431</v>
      </c>
      <c r="F2015" t="s">
        <v>732</v>
      </c>
      <c r="G2015" t="s">
        <v>731</v>
      </c>
      <c r="H2015" t="s">
        <v>733</v>
      </c>
      <c r="I2015" s="52">
        <v>45413</v>
      </c>
      <c r="J2015" t="s">
        <v>2457</v>
      </c>
      <c r="K2015">
        <v>293</v>
      </c>
      <c r="L2015" s="73">
        <v>65.510985161256002</v>
      </c>
      <c r="M2015">
        <v>293</v>
      </c>
      <c r="N2015">
        <v>1</v>
      </c>
      <c r="O2015" s="73">
        <v>66.230204574879906</v>
      </c>
      <c r="P2015">
        <v>293</v>
      </c>
      <c r="Q2015">
        <v>1</v>
      </c>
      <c r="R2015">
        <v>293</v>
      </c>
      <c r="S2015">
        <v>0.999999999999999</v>
      </c>
      <c r="T2015">
        <v>37.674511866250299</v>
      </c>
      <c r="U2015">
        <v>0.704546168371881</v>
      </c>
      <c r="V2015">
        <v>197</v>
      </c>
      <c r="W2015">
        <v>9.14898939963638E-2</v>
      </c>
      <c r="X2015">
        <v>33</v>
      </c>
      <c r="Y2015">
        <v>293</v>
      </c>
      <c r="Z2015">
        <v>0.999999999999999</v>
      </c>
      <c r="AA2015">
        <v>41.629764035386003</v>
      </c>
      <c r="AB2015">
        <v>281</v>
      </c>
      <c r="AC2015">
        <v>0.95967850273608102</v>
      </c>
      <c r="AD2015">
        <v>12</v>
      </c>
      <c r="AE2015">
        <v>4.0321497263917601E-2</v>
      </c>
      <c r="AF2015">
        <v>0</v>
      </c>
      <c r="AG2015">
        <v>5.1348000000000001E-16</v>
      </c>
      <c r="AH2015">
        <v>1.72268348746424E-3</v>
      </c>
      <c r="AI2015">
        <v>7</v>
      </c>
      <c r="AJ2015" s="73">
        <v>58.640372831973899</v>
      </c>
      <c r="AK2015">
        <v>293</v>
      </c>
      <c r="AL2015">
        <v>1</v>
      </c>
      <c r="AM2015">
        <v>0</v>
      </c>
      <c r="AN2015">
        <v>0</v>
      </c>
      <c r="AO2015">
        <v>0</v>
      </c>
      <c r="AP2015">
        <v>0</v>
      </c>
      <c r="AQ2015">
        <v>293</v>
      </c>
      <c r="AR2015">
        <v>0.999999999999999</v>
      </c>
      <c r="AS2015">
        <v>0</v>
      </c>
      <c r="AT2015">
        <v>0</v>
      </c>
      <c r="AU2015">
        <v>0</v>
      </c>
      <c r="AV2015">
        <v>0</v>
      </c>
      <c r="AW2015">
        <v>293</v>
      </c>
      <c r="AX2015">
        <v>0.999999999999999</v>
      </c>
      <c r="AY2015" s="73">
        <v>69.207317329603896</v>
      </c>
      <c r="AZ2015">
        <v>293</v>
      </c>
      <c r="BA2015">
        <v>1</v>
      </c>
      <c r="BB2015">
        <v>287</v>
      </c>
      <c r="BC2015">
        <v>0.97955307568379502</v>
      </c>
      <c r="BD2015">
        <v>6</v>
      </c>
      <c r="BE2015">
        <v>2.0446924316204099E-2</v>
      </c>
      <c r="BF2015">
        <v>65.510985161256002</v>
      </c>
      <c r="BG2015">
        <v>66.230204574879906</v>
      </c>
      <c r="BH2015">
        <v>69.207317329603896</v>
      </c>
      <c r="BI2015">
        <v>58.640372831973899</v>
      </c>
    </row>
    <row r="2016" spans="1:61" x14ac:dyDescent="0.25">
      <c r="A2016" s="10" t="str">
        <f>VLOOKUP(D2016,'Index-Relations'!E:F,2,FALSE)</f>
        <v>ESG</v>
      </c>
      <c r="B2016" t="s">
        <v>3450</v>
      </c>
      <c r="C2016" s="53" t="s">
        <v>2768</v>
      </c>
      <c r="D2016" s="59" t="s">
        <v>2819</v>
      </c>
      <c r="E2016" s="59" t="s">
        <v>5432</v>
      </c>
      <c r="F2016" t="s">
        <v>732</v>
      </c>
      <c r="G2016" t="s">
        <v>731</v>
      </c>
      <c r="H2016" t="s">
        <v>733</v>
      </c>
      <c r="I2016" s="52">
        <v>45383</v>
      </c>
      <c r="J2016" t="s">
        <v>2457</v>
      </c>
      <c r="K2016">
        <v>288</v>
      </c>
      <c r="L2016">
        <v>69.009698250524707</v>
      </c>
      <c r="M2016">
        <v>288</v>
      </c>
      <c r="N2016">
        <v>1</v>
      </c>
      <c r="O2016">
        <v>69.9715362453735</v>
      </c>
      <c r="P2016">
        <v>288</v>
      </c>
      <c r="Q2016">
        <v>1</v>
      </c>
      <c r="R2016">
        <v>288</v>
      </c>
      <c r="S2016">
        <v>1</v>
      </c>
      <c r="T2016">
        <v>38.076002056760302</v>
      </c>
      <c r="U2016">
        <v>0.69273836188155502</v>
      </c>
      <c r="V2016">
        <v>187</v>
      </c>
      <c r="W2016">
        <v>9.7656384241042504E-2</v>
      </c>
      <c r="X2016">
        <v>30</v>
      </c>
      <c r="Y2016">
        <v>287</v>
      </c>
      <c r="Z2016">
        <v>0.99650162159409605</v>
      </c>
      <c r="AA2016">
        <v>39.8240695346527</v>
      </c>
      <c r="AB2016">
        <v>277</v>
      </c>
      <c r="AC2016">
        <v>0.96222476600333295</v>
      </c>
      <c r="AD2016">
        <v>10</v>
      </c>
      <c r="AE2016">
        <v>3.42768555907626E-2</v>
      </c>
      <c r="AF2016">
        <v>1</v>
      </c>
      <c r="AG2016">
        <v>3.4983784059039302E-3</v>
      </c>
      <c r="AH2016">
        <v>1.7383019036824299E-3</v>
      </c>
      <c r="AI2016">
        <v>6</v>
      </c>
      <c r="AJ2016">
        <v>61.457355153695303</v>
      </c>
      <c r="AK2016">
        <v>288</v>
      </c>
      <c r="AL2016">
        <v>1</v>
      </c>
      <c r="AM2016">
        <v>0</v>
      </c>
      <c r="AN2016">
        <v>0</v>
      </c>
      <c r="AO2016">
        <v>0</v>
      </c>
      <c r="AP2016">
        <v>0</v>
      </c>
      <c r="AQ2016">
        <v>288</v>
      </c>
      <c r="AR2016">
        <v>1</v>
      </c>
      <c r="AS2016">
        <v>0</v>
      </c>
      <c r="AT2016">
        <v>0</v>
      </c>
      <c r="AU2016">
        <v>0</v>
      </c>
      <c r="AV2016">
        <v>0</v>
      </c>
      <c r="AW2016">
        <v>288</v>
      </c>
      <c r="AX2016">
        <v>1</v>
      </c>
      <c r="AY2016">
        <v>72.842134037446996</v>
      </c>
      <c r="AZ2016">
        <v>288</v>
      </c>
      <c r="BA2016">
        <v>1</v>
      </c>
      <c r="BB2016">
        <v>279</v>
      </c>
      <c r="BC2016">
        <v>0.96816897962499904</v>
      </c>
      <c r="BD2016">
        <v>9</v>
      </c>
      <c r="BE2016">
        <v>3.18310203750004E-2</v>
      </c>
      <c r="BF2016">
        <v>65.493994613330997</v>
      </c>
      <c r="BG2016">
        <v>66.405769666081</v>
      </c>
      <c r="BH2016">
        <v>69.078276903673995</v>
      </c>
      <c r="BI2016">
        <v>58.617022651743902</v>
      </c>
    </row>
    <row r="2017" spans="1:61" x14ac:dyDescent="0.25">
      <c r="A2017" s="10" t="str">
        <f>VLOOKUP(D2017,'Index-Relations'!E:F,2,FALSE)</f>
        <v>ESG</v>
      </c>
      <c r="B2017" t="s">
        <v>3450</v>
      </c>
      <c r="C2017" s="53" t="s">
        <v>2769</v>
      </c>
      <c r="D2017" s="59" t="s">
        <v>2819</v>
      </c>
      <c r="E2017" s="59" t="s">
        <v>5433</v>
      </c>
      <c r="F2017" t="s">
        <v>732</v>
      </c>
      <c r="G2017" t="s">
        <v>731</v>
      </c>
      <c r="H2017" t="s">
        <v>733</v>
      </c>
      <c r="I2017" s="52">
        <v>45352</v>
      </c>
      <c r="J2017" t="s">
        <v>2457</v>
      </c>
      <c r="K2017">
        <v>289</v>
      </c>
      <c r="L2017">
        <v>69.717005576339702</v>
      </c>
      <c r="M2017">
        <v>289</v>
      </c>
      <c r="N2017">
        <v>1</v>
      </c>
      <c r="O2017">
        <v>70.593599564794602</v>
      </c>
      <c r="P2017">
        <v>289</v>
      </c>
      <c r="Q2017">
        <v>1</v>
      </c>
      <c r="R2017">
        <v>289</v>
      </c>
      <c r="S2017">
        <v>1</v>
      </c>
      <c r="T2017">
        <v>37.726112821988103</v>
      </c>
      <c r="U2017">
        <v>0.69533746471833502</v>
      </c>
      <c r="V2017">
        <v>185</v>
      </c>
      <c r="W2017">
        <v>8.9592958304056003E-2</v>
      </c>
      <c r="X2017">
        <v>30</v>
      </c>
      <c r="Y2017">
        <v>288</v>
      </c>
      <c r="Z2017">
        <v>0.995092399769406</v>
      </c>
      <c r="AA2017">
        <v>39.335957056079998</v>
      </c>
      <c r="AB2017">
        <v>278</v>
      </c>
      <c r="AC2017">
        <v>0.96082386757593796</v>
      </c>
      <c r="AD2017">
        <v>10</v>
      </c>
      <c r="AE2017">
        <v>3.42685321934686E-2</v>
      </c>
      <c r="AF2017">
        <v>1</v>
      </c>
      <c r="AG2017">
        <v>4.9076002305931399E-3</v>
      </c>
      <c r="AH2017">
        <v>4.4804761851942798E-4</v>
      </c>
      <c r="AI2017">
        <v>5</v>
      </c>
      <c r="AJ2017">
        <v>62.363696700539599</v>
      </c>
      <c r="AK2017">
        <v>289</v>
      </c>
      <c r="AL2017">
        <v>1</v>
      </c>
      <c r="AM2017">
        <v>0</v>
      </c>
      <c r="AN2017">
        <v>0</v>
      </c>
      <c r="AO2017">
        <v>0</v>
      </c>
      <c r="AP2017">
        <v>0</v>
      </c>
      <c r="AQ2017">
        <v>289</v>
      </c>
      <c r="AR2017">
        <v>1</v>
      </c>
      <c r="AS2017">
        <v>0</v>
      </c>
      <c r="AT2017">
        <v>0</v>
      </c>
      <c r="AU2017">
        <v>0</v>
      </c>
      <c r="AV2017">
        <v>0</v>
      </c>
      <c r="AW2017">
        <v>289</v>
      </c>
      <c r="AX2017">
        <v>1</v>
      </c>
      <c r="AY2017">
        <v>73.325519930557604</v>
      </c>
      <c r="AZ2017">
        <v>289</v>
      </c>
      <c r="BA2017">
        <v>1</v>
      </c>
      <c r="BB2017">
        <v>280</v>
      </c>
      <c r="BC2017">
        <v>0.967584696431255</v>
      </c>
      <c r="BD2017">
        <v>9</v>
      </c>
      <c r="BE2017">
        <v>3.2415303568744003E-2</v>
      </c>
      <c r="BF2017">
        <v>66.180150485710996</v>
      </c>
      <c r="BG2017">
        <v>66.980845572582993</v>
      </c>
      <c r="BH2017">
        <v>69.555766840760896</v>
      </c>
      <c r="BI2017">
        <v>59.447902083664999</v>
      </c>
    </row>
    <row r="2018" spans="1:61" x14ac:dyDescent="0.25">
      <c r="A2018" s="10" t="str">
        <f>VLOOKUP(D2018,'Index-Relations'!E:F,2,FALSE)</f>
        <v>ESG</v>
      </c>
      <c r="B2018" t="s">
        <v>3450</v>
      </c>
      <c r="C2018" s="53" t="s">
        <v>2770</v>
      </c>
      <c r="D2018" s="59" t="s">
        <v>2819</v>
      </c>
      <c r="E2018" s="59" t="s">
        <v>5434</v>
      </c>
      <c r="F2018" t="s">
        <v>732</v>
      </c>
      <c r="G2018" t="s">
        <v>731</v>
      </c>
      <c r="H2018" t="s">
        <v>733</v>
      </c>
      <c r="I2018" s="52">
        <v>45323</v>
      </c>
      <c r="J2018" t="s">
        <v>2457</v>
      </c>
      <c r="K2018">
        <v>289</v>
      </c>
      <c r="L2018">
        <v>70.036531290110702</v>
      </c>
      <c r="M2018">
        <v>289</v>
      </c>
      <c r="N2018">
        <v>1</v>
      </c>
      <c r="O2018">
        <v>70.6336451596286</v>
      </c>
      <c r="P2018">
        <v>289</v>
      </c>
      <c r="Q2018">
        <v>1</v>
      </c>
      <c r="R2018">
        <v>289</v>
      </c>
      <c r="S2018">
        <v>0.999999999999999</v>
      </c>
      <c r="T2018">
        <v>37.638742460151498</v>
      </c>
      <c r="U2018">
        <v>0.68314705529040898</v>
      </c>
      <c r="V2018">
        <v>184</v>
      </c>
      <c r="W2018">
        <v>8.5027264301772099E-2</v>
      </c>
      <c r="X2018">
        <v>30</v>
      </c>
      <c r="Y2018">
        <v>288</v>
      </c>
      <c r="Z2018">
        <v>0.99632341503650601</v>
      </c>
      <c r="AA2018">
        <v>40.020053007508899</v>
      </c>
      <c r="AB2018">
        <v>277</v>
      </c>
      <c r="AC2018">
        <v>0.95843053591086602</v>
      </c>
      <c r="AD2018">
        <v>11</v>
      </c>
      <c r="AE2018">
        <v>3.7892879125639697E-2</v>
      </c>
      <c r="AF2018">
        <v>1</v>
      </c>
      <c r="AG2018">
        <v>3.6765849634938798E-3</v>
      </c>
      <c r="AH2018">
        <v>4.7362154889278601E-4</v>
      </c>
      <c r="AI2018">
        <v>5</v>
      </c>
      <c r="AJ2018">
        <v>62.795719041623002</v>
      </c>
      <c r="AK2018">
        <v>289</v>
      </c>
      <c r="AL2018">
        <v>1</v>
      </c>
      <c r="AM2018">
        <v>0</v>
      </c>
      <c r="AN2018">
        <v>0</v>
      </c>
      <c r="AO2018">
        <v>0</v>
      </c>
      <c r="AP2018">
        <v>0</v>
      </c>
      <c r="AQ2018">
        <v>289</v>
      </c>
      <c r="AR2018">
        <v>1</v>
      </c>
      <c r="AS2018">
        <v>0</v>
      </c>
      <c r="AT2018">
        <v>0</v>
      </c>
      <c r="AU2018">
        <v>0</v>
      </c>
      <c r="AV2018">
        <v>0</v>
      </c>
      <c r="AW2018">
        <v>289</v>
      </c>
      <c r="AX2018">
        <v>1</v>
      </c>
      <c r="AY2018">
        <v>73.608561860028701</v>
      </c>
      <c r="AZ2018">
        <v>289</v>
      </c>
      <c r="BA2018">
        <v>1</v>
      </c>
      <c r="BB2018">
        <v>280</v>
      </c>
      <c r="BC2018">
        <v>0.96731861142929698</v>
      </c>
      <c r="BD2018">
        <v>9</v>
      </c>
      <c r="BE2018">
        <v>3.2681388570702602E-2</v>
      </c>
      <c r="BF2018">
        <v>66.431636213766893</v>
      </c>
      <c r="BG2018">
        <v>66.976037427213001</v>
      </c>
      <c r="BH2018">
        <v>69.754416720601895</v>
      </c>
      <c r="BI2018">
        <v>59.834098590606999</v>
      </c>
    </row>
    <row r="2019" spans="1:61" x14ac:dyDescent="0.25">
      <c r="A2019" s="10" t="str">
        <f>VLOOKUP(D2019,'Index-Relations'!E:F,2,FALSE)</f>
        <v>ESG</v>
      </c>
      <c r="B2019" t="s">
        <v>3450</v>
      </c>
      <c r="C2019" s="53" t="s">
        <v>2760</v>
      </c>
      <c r="D2019" s="59" t="s">
        <v>2820</v>
      </c>
      <c r="E2019" s="59" t="s">
        <v>5435</v>
      </c>
      <c r="F2019" t="s">
        <v>737</v>
      </c>
      <c r="G2019" t="s">
        <v>736</v>
      </c>
      <c r="H2019" t="s">
        <v>738</v>
      </c>
      <c r="I2019" s="52">
        <v>45659</v>
      </c>
      <c r="J2019" t="s">
        <v>2457</v>
      </c>
      <c r="K2019">
        <v>182</v>
      </c>
      <c r="L2019" s="73">
        <v>71.403049113777001</v>
      </c>
      <c r="M2019">
        <v>182</v>
      </c>
      <c r="N2019">
        <v>1</v>
      </c>
      <c r="O2019" s="73">
        <v>72.140384535432005</v>
      </c>
      <c r="P2019">
        <v>182</v>
      </c>
      <c r="Q2019">
        <v>1</v>
      </c>
      <c r="R2019">
        <v>182</v>
      </c>
      <c r="S2019">
        <v>1</v>
      </c>
      <c r="T2019">
        <v>36.039472184634597</v>
      </c>
      <c r="U2019">
        <v>0.56295014322127301</v>
      </c>
      <c r="V2019">
        <v>118</v>
      </c>
      <c r="W2019">
        <v>6.99781391490404E-2</v>
      </c>
      <c r="X2019">
        <v>14</v>
      </c>
      <c r="Y2019">
        <v>182</v>
      </c>
      <c r="Z2019">
        <v>1</v>
      </c>
      <c r="AA2019">
        <v>29.645477351524701</v>
      </c>
      <c r="AB2019">
        <v>173</v>
      </c>
      <c r="AC2019">
        <v>0.94988459583896301</v>
      </c>
      <c r="AD2019">
        <v>9</v>
      </c>
      <c r="AE2019">
        <v>5.0115404161037699E-2</v>
      </c>
      <c r="AF2019">
        <v>0</v>
      </c>
      <c r="AG2019">
        <v>0</v>
      </c>
      <c r="AH2019">
        <v>4.90245665125396E-4</v>
      </c>
      <c r="AI2019">
        <v>3</v>
      </c>
      <c r="AJ2019" s="73">
        <v>64.795901004333004</v>
      </c>
      <c r="AK2019">
        <v>182</v>
      </c>
      <c r="AL2019">
        <v>1</v>
      </c>
      <c r="AM2019">
        <v>0</v>
      </c>
      <c r="AN2019">
        <v>0</v>
      </c>
      <c r="AO2019">
        <v>0</v>
      </c>
      <c r="AP2019">
        <v>0</v>
      </c>
      <c r="AQ2019">
        <v>182</v>
      </c>
      <c r="AR2019">
        <v>1</v>
      </c>
      <c r="AS2019">
        <v>0</v>
      </c>
      <c r="AT2019">
        <v>0</v>
      </c>
      <c r="AU2019">
        <v>0</v>
      </c>
      <c r="AV2019">
        <v>0</v>
      </c>
      <c r="AW2019">
        <v>182</v>
      </c>
      <c r="AX2019">
        <v>1</v>
      </c>
      <c r="AY2019" s="73">
        <v>73.381151715969906</v>
      </c>
      <c r="AZ2019">
        <v>182</v>
      </c>
      <c r="BA2019">
        <v>1</v>
      </c>
      <c r="BB2019">
        <v>176</v>
      </c>
      <c r="BC2019">
        <v>0.96728769569296602</v>
      </c>
      <c r="BD2019">
        <v>6</v>
      </c>
      <c r="BE2019">
        <v>3.2712304307033598E-2</v>
      </c>
      <c r="BF2019">
        <v>71.403049113777001</v>
      </c>
      <c r="BG2019">
        <v>72.140384535432005</v>
      </c>
      <c r="BH2019">
        <v>73.381151715969906</v>
      </c>
      <c r="BI2019">
        <v>64.795901004333004</v>
      </c>
    </row>
    <row r="2020" spans="1:61" x14ac:dyDescent="0.25">
      <c r="A2020" s="10" t="str">
        <f>VLOOKUP(D2020,'Index-Relations'!E:F,2,FALSE)</f>
        <v>ESG</v>
      </c>
      <c r="B2020" t="s">
        <v>3450</v>
      </c>
      <c r="C2020" s="53" t="s">
        <v>2761</v>
      </c>
      <c r="D2020" s="59" t="s">
        <v>2820</v>
      </c>
      <c r="E2020" s="59" t="s">
        <v>5436</v>
      </c>
      <c r="F2020" t="s">
        <v>737</v>
      </c>
      <c r="G2020" t="s">
        <v>736</v>
      </c>
      <c r="H2020" t="s">
        <v>738</v>
      </c>
      <c r="I2020" s="52">
        <v>45628</v>
      </c>
      <c r="J2020" t="s">
        <v>2457</v>
      </c>
      <c r="K2020">
        <v>182</v>
      </c>
      <c r="L2020" s="73">
        <v>70.841282988681996</v>
      </c>
      <c r="M2020">
        <v>182</v>
      </c>
      <c r="N2020">
        <v>1</v>
      </c>
      <c r="O2020" s="73">
        <v>71.876536786694999</v>
      </c>
      <c r="P2020">
        <v>182</v>
      </c>
      <c r="Q2020">
        <v>1</v>
      </c>
      <c r="R2020">
        <v>182</v>
      </c>
      <c r="S2020">
        <v>0.999999999999999</v>
      </c>
      <c r="T2020">
        <v>36.125427328089302</v>
      </c>
      <c r="U2020">
        <v>0.57204983782813801</v>
      </c>
      <c r="V2020">
        <v>118</v>
      </c>
      <c r="W2020">
        <v>6.6156714551198703E-2</v>
      </c>
      <c r="X2020">
        <v>14</v>
      </c>
      <c r="Y2020">
        <v>182</v>
      </c>
      <c r="Z2020">
        <v>0.999999999999999</v>
      </c>
      <c r="AA2020">
        <v>25.8833462554947</v>
      </c>
      <c r="AB2020">
        <v>175</v>
      </c>
      <c r="AC2020">
        <v>0.95933849868417698</v>
      </c>
      <c r="AD2020">
        <v>7</v>
      </c>
      <c r="AE2020">
        <v>4.0661501315822898E-2</v>
      </c>
      <c r="AF2020">
        <v>0</v>
      </c>
      <c r="AG2020">
        <v>0</v>
      </c>
      <c r="AH2020">
        <v>5.1389343226522E-4</v>
      </c>
      <c r="AI2020">
        <v>3</v>
      </c>
      <c r="AJ2020" s="73">
        <v>64.104241661564004</v>
      </c>
      <c r="AK2020">
        <v>182</v>
      </c>
      <c r="AL2020">
        <v>1</v>
      </c>
      <c r="AM2020">
        <v>0</v>
      </c>
      <c r="AN2020">
        <v>0</v>
      </c>
      <c r="AO2020">
        <v>0</v>
      </c>
      <c r="AP2020">
        <v>0</v>
      </c>
      <c r="AQ2020">
        <v>182</v>
      </c>
      <c r="AR2020">
        <v>1</v>
      </c>
      <c r="AS2020">
        <v>0</v>
      </c>
      <c r="AT2020">
        <v>0</v>
      </c>
      <c r="AU2020">
        <v>0</v>
      </c>
      <c r="AV2020">
        <v>0</v>
      </c>
      <c r="AW2020">
        <v>182</v>
      </c>
      <c r="AX2020">
        <v>1</v>
      </c>
      <c r="AY2020" s="73">
        <v>72.935013677531998</v>
      </c>
      <c r="AZ2020">
        <v>182</v>
      </c>
      <c r="BA2020">
        <v>1</v>
      </c>
      <c r="BB2020">
        <v>176</v>
      </c>
      <c r="BC2020">
        <v>0.96532601741326196</v>
      </c>
      <c r="BD2020">
        <v>6</v>
      </c>
      <c r="BE2020">
        <v>3.4673982586737803E-2</v>
      </c>
      <c r="BF2020">
        <v>70.841282988681996</v>
      </c>
      <c r="BG2020">
        <v>71.876536786694999</v>
      </c>
      <c r="BH2020">
        <v>72.935013677531998</v>
      </c>
      <c r="BI2020">
        <v>64.104241661564004</v>
      </c>
    </row>
    <row r="2021" spans="1:61" x14ac:dyDescent="0.25">
      <c r="A2021" s="10" t="str">
        <f>VLOOKUP(D2021,'Index-Relations'!E:F,2,FALSE)</f>
        <v>ESG</v>
      </c>
      <c r="B2021" t="s">
        <v>3450</v>
      </c>
      <c r="C2021" s="53" t="s">
        <v>2762</v>
      </c>
      <c r="D2021" s="59" t="s">
        <v>2820</v>
      </c>
      <c r="E2021" s="59" t="s">
        <v>5437</v>
      </c>
      <c r="F2021" t="s">
        <v>737</v>
      </c>
      <c r="G2021" t="s">
        <v>736</v>
      </c>
      <c r="H2021" t="s">
        <v>738</v>
      </c>
      <c r="I2021" s="52">
        <v>45597</v>
      </c>
      <c r="J2021" t="s">
        <v>2457</v>
      </c>
      <c r="K2021">
        <v>182</v>
      </c>
      <c r="L2021" s="73">
        <v>71.074238469521902</v>
      </c>
      <c r="M2021">
        <v>182</v>
      </c>
      <c r="N2021">
        <v>1</v>
      </c>
      <c r="O2021" s="73">
        <v>71.981556370782997</v>
      </c>
      <c r="P2021">
        <v>182</v>
      </c>
      <c r="Q2021">
        <v>1</v>
      </c>
      <c r="R2021">
        <v>182</v>
      </c>
      <c r="S2021">
        <v>0.999999999999999</v>
      </c>
      <c r="T2021">
        <v>36.2279242998124</v>
      </c>
      <c r="U2021">
        <v>0.57524654151934296</v>
      </c>
      <c r="V2021">
        <v>118</v>
      </c>
      <c r="W2021">
        <v>6.6729212050251396E-2</v>
      </c>
      <c r="X2021">
        <v>14</v>
      </c>
      <c r="Y2021">
        <v>182</v>
      </c>
      <c r="Z2021">
        <v>1</v>
      </c>
      <c r="AA2021">
        <v>27.138981503471602</v>
      </c>
      <c r="AB2021">
        <v>174</v>
      </c>
      <c r="AC2021">
        <v>0.95513741919375705</v>
      </c>
      <c r="AD2021">
        <v>8</v>
      </c>
      <c r="AE2021">
        <v>4.4862580806242502E-2</v>
      </c>
      <c r="AF2021">
        <v>0</v>
      </c>
      <c r="AG2021">
        <v>1.6652999999999999E-16</v>
      </c>
      <c r="AH2021">
        <v>4.8577001540492002E-4</v>
      </c>
      <c r="AI2021">
        <v>2</v>
      </c>
      <c r="AJ2021" s="73">
        <v>64.370013394935</v>
      </c>
      <c r="AK2021">
        <v>182</v>
      </c>
      <c r="AL2021">
        <v>1</v>
      </c>
      <c r="AM2021">
        <v>0</v>
      </c>
      <c r="AN2021">
        <v>0</v>
      </c>
      <c r="AO2021">
        <v>0</v>
      </c>
      <c r="AP2021">
        <v>0</v>
      </c>
      <c r="AQ2021">
        <v>182</v>
      </c>
      <c r="AR2021">
        <v>1</v>
      </c>
      <c r="AS2021">
        <v>0</v>
      </c>
      <c r="AT2021">
        <v>0</v>
      </c>
      <c r="AU2021">
        <v>0</v>
      </c>
      <c r="AV2021">
        <v>0</v>
      </c>
      <c r="AW2021">
        <v>182</v>
      </c>
      <c r="AX2021">
        <v>0.999999999999999</v>
      </c>
      <c r="AY2021" s="73">
        <v>73.142113157212904</v>
      </c>
      <c r="AZ2021">
        <v>182</v>
      </c>
      <c r="BA2021">
        <v>1</v>
      </c>
      <c r="BB2021">
        <v>175</v>
      </c>
      <c r="BC2021">
        <v>0.96033775027389001</v>
      </c>
      <c r="BD2021">
        <v>7</v>
      </c>
      <c r="BE2021">
        <v>3.96622497261096E-2</v>
      </c>
      <c r="BF2021">
        <v>71.074238469521902</v>
      </c>
      <c r="BG2021">
        <v>71.981556370782997</v>
      </c>
      <c r="BH2021">
        <v>73.142113157212904</v>
      </c>
      <c r="BI2021">
        <v>64.370013394935</v>
      </c>
    </row>
    <row r="2022" spans="1:61" x14ac:dyDescent="0.25">
      <c r="A2022" s="10" t="str">
        <f>VLOOKUP(D2022,'Index-Relations'!E:F,2,FALSE)</f>
        <v>ESG</v>
      </c>
      <c r="B2022" t="s">
        <v>3450</v>
      </c>
      <c r="C2022" s="53" t="s">
        <v>2763</v>
      </c>
      <c r="D2022" s="59" t="s">
        <v>2820</v>
      </c>
      <c r="E2022" s="59" t="s">
        <v>5438</v>
      </c>
      <c r="F2022" t="s">
        <v>737</v>
      </c>
      <c r="G2022" t="s">
        <v>736</v>
      </c>
      <c r="H2022" t="s">
        <v>738</v>
      </c>
      <c r="I2022" s="52">
        <v>45566</v>
      </c>
      <c r="J2022" t="s">
        <v>2457</v>
      </c>
      <c r="K2022">
        <v>182</v>
      </c>
      <c r="L2022" s="73">
        <v>71.307370518260896</v>
      </c>
      <c r="M2022">
        <v>182</v>
      </c>
      <c r="N2022">
        <v>1</v>
      </c>
      <c r="O2022" s="73">
        <v>72.122920885529993</v>
      </c>
      <c r="P2022">
        <v>182</v>
      </c>
      <c r="Q2022">
        <v>1</v>
      </c>
      <c r="R2022">
        <v>182</v>
      </c>
      <c r="S2022">
        <v>1</v>
      </c>
      <c r="T2022">
        <v>36.220452680687401</v>
      </c>
      <c r="U2022">
        <v>0.57339679374527897</v>
      </c>
      <c r="V2022">
        <v>118</v>
      </c>
      <c r="W2022">
        <v>6.7687947149992794E-2</v>
      </c>
      <c r="X2022">
        <v>14</v>
      </c>
      <c r="Y2022">
        <v>182</v>
      </c>
      <c r="Z2022">
        <v>1</v>
      </c>
      <c r="AA2022">
        <v>26.601099721052201</v>
      </c>
      <c r="AB2022">
        <v>176</v>
      </c>
      <c r="AC2022">
        <v>0.96715097329671995</v>
      </c>
      <c r="AD2022">
        <v>6</v>
      </c>
      <c r="AE2022">
        <v>3.2849026703279903E-2</v>
      </c>
      <c r="AF2022">
        <v>0</v>
      </c>
      <c r="AG2022">
        <v>0</v>
      </c>
      <c r="AH2022">
        <v>4.9601270171701598E-4</v>
      </c>
      <c r="AI2022">
        <v>2</v>
      </c>
      <c r="AJ2022" s="73">
        <v>64.628364008299997</v>
      </c>
      <c r="AK2022">
        <v>182</v>
      </c>
      <c r="AL2022">
        <v>1</v>
      </c>
      <c r="AM2022">
        <v>0</v>
      </c>
      <c r="AN2022">
        <v>0</v>
      </c>
      <c r="AO2022">
        <v>0</v>
      </c>
      <c r="AP2022">
        <v>0</v>
      </c>
      <c r="AQ2022">
        <v>182</v>
      </c>
      <c r="AR2022">
        <v>1</v>
      </c>
      <c r="AS2022">
        <v>0</v>
      </c>
      <c r="AT2022">
        <v>0</v>
      </c>
      <c r="AU2022">
        <v>0</v>
      </c>
      <c r="AV2022">
        <v>0</v>
      </c>
      <c r="AW2022">
        <v>182</v>
      </c>
      <c r="AX2022">
        <v>1</v>
      </c>
      <c r="AY2022" s="73">
        <v>73.374427830957998</v>
      </c>
      <c r="AZ2022">
        <v>182</v>
      </c>
      <c r="BA2022">
        <v>1</v>
      </c>
      <c r="BB2022">
        <v>175</v>
      </c>
      <c r="BC2022">
        <v>0.96039007726581305</v>
      </c>
      <c r="BD2022">
        <v>7</v>
      </c>
      <c r="BE2022">
        <v>3.9609922734186502E-2</v>
      </c>
      <c r="BF2022">
        <v>71.307370518260896</v>
      </c>
      <c r="BG2022">
        <v>72.122920885529993</v>
      </c>
      <c r="BH2022">
        <v>73.374427830957998</v>
      </c>
      <c r="BI2022">
        <v>64.628364008299997</v>
      </c>
    </row>
    <row r="2023" spans="1:61" x14ac:dyDescent="0.25">
      <c r="A2023" s="10" t="str">
        <f>VLOOKUP(D2023,'Index-Relations'!E:F,2,FALSE)</f>
        <v>ESG</v>
      </c>
      <c r="B2023" t="s">
        <v>3450</v>
      </c>
      <c r="C2023" s="53" t="s">
        <v>2764</v>
      </c>
      <c r="D2023" s="59" t="s">
        <v>2820</v>
      </c>
      <c r="E2023" s="59" t="s">
        <v>5439</v>
      </c>
      <c r="F2023" t="s">
        <v>737</v>
      </c>
      <c r="G2023" t="s">
        <v>736</v>
      </c>
      <c r="H2023" t="s">
        <v>738</v>
      </c>
      <c r="I2023" s="52">
        <v>45538</v>
      </c>
      <c r="J2023" t="s">
        <v>2457</v>
      </c>
      <c r="K2023">
        <v>184</v>
      </c>
      <c r="L2023" s="73">
        <v>71.505896558745903</v>
      </c>
      <c r="M2023">
        <v>184</v>
      </c>
      <c r="N2023">
        <v>1</v>
      </c>
      <c r="O2023" s="73">
        <v>72.455112763924006</v>
      </c>
      <c r="P2023">
        <v>184</v>
      </c>
      <c r="Q2023">
        <v>1</v>
      </c>
      <c r="R2023">
        <v>184</v>
      </c>
      <c r="S2023">
        <v>1</v>
      </c>
      <c r="T2023">
        <v>35.8586768715125</v>
      </c>
      <c r="U2023">
        <v>0.57511848432567503</v>
      </c>
      <c r="V2023">
        <v>120</v>
      </c>
      <c r="W2023">
        <v>6.1306622972492703E-2</v>
      </c>
      <c r="X2023">
        <v>14</v>
      </c>
      <c r="Y2023">
        <v>184</v>
      </c>
      <c r="Z2023">
        <v>1</v>
      </c>
      <c r="AA2023">
        <v>29.184878615139699</v>
      </c>
      <c r="AB2023">
        <v>180</v>
      </c>
      <c r="AC2023">
        <v>0.97806243133050597</v>
      </c>
      <c r="AD2023">
        <v>6</v>
      </c>
      <c r="AE2023">
        <v>3.3560090893685002E-2</v>
      </c>
      <c r="AF2023">
        <v>-2</v>
      </c>
      <c r="AG2023">
        <v>0</v>
      </c>
      <c r="AH2023">
        <v>5.5075005274528202E-4</v>
      </c>
      <c r="AI2023">
        <v>2</v>
      </c>
      <c r="AJ2023" s="73">
        <v>64.785929158858906</v>
      </c>
      <c r="AK2023">
        <v>184</v>
      </c>
      <c r="AL2023">
        <v>1</v>
      </c>
      <c r="AM2023">
        <v>0</v>
      </c>
      <c r="AN2023">
        <v>0</v>
      </c>
      <c r="AO2023">
        <v>0</v>
      </c>
      <c r="AP2023">
        <v>0</v>
      </c>
      <c r="AQ2023">
        <v>184</v>
      </c>
      <c r="AR2023">
        <v>1</v>
      </c>
      <c r="AS2023">
        <v>0</v>
      </c>
      <c r="AT2023">
        <v>0</v>
      </c>
      <c r="AU2023">
        <v>0</v>
      </c>
      <c r="AV2023">
        <v>0</v>
      </c>
      <c r="AW2023">
        <v>184</v>
      </c>
      <c r="AX2023">
        <v>0.999999999999999</v>
      </c>
      <c r="AY2023" s="73">
        <v>73.471527687597998</v>
      </c>
      <c r="AZ2023">
        <v>184</v>
      </c>
      <c r="BA2023">
        <v>1</v>
      </c>
      <c r="BB2023">
        <v>177</v>
      </c>
      <c r="BC2023">
        <v>0.96064269695121096</v>
      </c>
      <c r="BD2023">
        <v>7</v>
      </c>
      <c r="BE2023">
        <v>3.93573030487889E-2</v>
      </c>
      <c r="BF2023">
        <v>71.505896558745903</v>
      </c>
      <c r="BG2023">
        <v>72.455112763924006</v>
      </c>
      <c r="BH2023">
        <v>73.471527687597998</v>
      </c>
      <c r="BI2023">
        <v>64.785929158858906</v>
      </c>
    </row>
    <row r="2024" spans="1:61" x14ac:dyDescent="0.25">
      <c r="A2024" s="10" t="str">
        <f>VLOOKUP(D2024,'Index-Relations'!E:F,2,FALSE)</f>
        <v>ESG</v>
      </c>
      <c r="B2024" t="s">
        <v>3450</v>
      </c>
      <c r="C2024" s="53" t="s">
        <v>3350</v>
      </c>
      <c r="D2024" s="59" t="s">
        <v>2820</v>
      </c>
      <c r="E2024" s="59" t="s">
        <v>5440</v>
      </c>
      <c r="F2024" t="s">
        <v>737</v>
      </c>
      <c r="G2024" t="s">
        <v>736</v>
      </c>
      <c r="H2024" t="s">
        <v>738</v>
      </c>
      <c r="I2024" s="52">
        <v>45505</v>
      </c>
      <c r="J2024" t="s">
        <v>2457</v>
      </c>
      <c r="K2024">
        <v>184</v>
      </c>
      <c r="L2024" s="73">
        <v>71.564802239688902</v>
      </c>
      <c r="M2024">
        <v>184</v>
      </c>
      <c r="N2024">
        <v>1</v>
      </c>
      <c r="O2024" s="73">
        <v>72.413008958662004</v>
      </c>
      <c r="P2024">
        <v>184</v>
      </c>
      <c r="Q2024">
        <v>1</v>
      </c>
      <c r="R2024">
        <v>184</v>
      </c>
      <c r="S2024">
        <v>1</v>
      </c>
      <c r="T2024">
        <v>35.826543428827101</v>
      </c>
      <c r="U2024">
        <v>0.57865624806702298</v>
      </c>
      <c r="V2024">
        <v>120</v>
      </c>
      <c r="W2024">
        <v>6.7220246656831698E-2</v>
      </c>
      <c r="X2024">
        <v>14</v>
      </c>
      <c r="Y2024">
        <v>184</v>
      </c>
      <c r="Z2024">
        <v>1</v>
      </c>
      <c r="AA2024">
        <v>29.769140210736399</v>
      </c>
      <c r="AB2024">
        <v>180</v>
      </c>
      <c r="AC2024">
        <v>0.97864052719902495</v>
      </c>
      <c r="AD2024">
        <v>4</v>
      </c>
      <c r="AE2024">
        <v>2.1359472800974701E-2</v>
      </c>
      <c r="AF2024">
        <v>0</v>
      </c>
      <c r="AG2024">
        <v>5.2039999999999997E-17</v>
      </c>
      <c r="AH2024">
        <v>5.5259019154465399E-4</v>
      </c>
      <c r="AI2024">
        <v>3</v>
      </c>
      <c r="AJ2024" s="73">
        <v>64.856318394146996</v>
      </c>
      <c r="AK2024">
        <v>184</v>
      </c>
      <c r="AL2024">
        <v>1</v>
      </c>
      <c r="AM2024">
        <v>0</v>
      </c>
      <c r="AN2024">
        <v>0</v>
      </c>
      <c r="AO2024">
        <v>0</v>
      </c>
      <c r="AP2024">
        <v>0</v>
      </c>
      <c r="AQ2024">
        <v>184</v>
      </c>
      <c r="AR2024">
        <v>1</v>
      </c>
      <c r="AS2024">
        <v>0</v>
      </c>
      <c r="AT2024">
        <v>0</v>
      </c>
      <c r="AU2024">
        <v>0</v>
      </c>
      <c r="AV2024">
        <v>0</v>
      </c>
      <c r="AW2024">
        <v>184</v>
      </c>
      <c r="AX2024">
        <v>0.999999999999999</v>
      </c>
      <c r="AY2024" s="73">
        <v>73.580255872650994</v>
      </c>
      <c r="AZ2024">
        <v>184</v>
      </c>
      <c r="BA2024">
        <v>1</v>
      </c>
      <c r="BB2024">
        <v>178</v>
      </c>
      <c r="BC2024">
        <v>0.96728404583295902</v>
      </c>
      <c r="BD2024">
        <v>6</v>
      </c>
      <c r="BE2024">
        <v>3.2715954167040602E-2</v>
      </c>
      <c r="BF2024">
        <v>71.564802239688902</v>
      </c>
      <c r="BG2024">
        <v>72.413008958662004</v>
      </c>
      <c r="BH2024">
        <v>73.580255872650994</v>
      </c>
      <c r="BI2024">
        <v>64.856318394146996</v>
      </c>
    </row>
    <row r="2025" spans="1:61" x14ac:dyDescent="0.25">
      <c r="A2025" s="10" t="str">
        <f>VLOOKUP(D2025,'Index-Relations'!E:F,2,FALSE)</f>
        <v>ESG</v>
      </c>
      <c r="B2025" t="s">
        <v>3450</v>
      </c>
      <c r="C2025" s="53" t="s">
        <v>2765</v>
      </c>
      <c r="D2025" s="59" t="s">
        <v>2820</v>
      </c>
      <c r="E2025" s="59" t="s">
        <v>5441</v>
      </c>
      <c r="F2025" t="s">
        <v>737</v>
      </c>
      <c r="G2025" t="s">
        <v>736</v>
      </c>
      <c r="H2025" t="s">
        <v>738</v>
      </c>
      <c r="I2025" s="52">
        <v>45474</v>
      </c>
      <c r="J2025" t="s">
        <v>2457</v>
      </c>
      <c r="K2025">
        <v>184</v>
      </c>
      <c r="L2025" s="73">
        <v>71.899964093331903</v>
      </c>
      <c r="M2025">
        <v>184</v>
      </c>
      <c r="N2025">
        <v>1</v>
      </c>
      <c r="O2025" s="73">
        <v>72.509162281201</v>
      </c>
      <c r="P2025">
        <v>184</v>
      </c>
      <c r="Q2025">
        <v>1</v>
      </c>
      <c r="R2025">
        <v>184</v>
      </c>
      <c r="S2025">
        <v>0.999999999999999</v>
      </c>
      <c r="T2025">
        <v>35.984069122952697</v>
      </c>
      <c r="U2025">
        <v>0.59915501786108905</v>
      </c>
      <c r="V2025">
        <v>120</v>
      </c>
      <c r="W2025">
        <v>7.0650038301426396E-2</v>
      </c>
      <c r="X2025">
        <v>14</v>
      </c>
      <c r="Y2025">
        <v>184</v>
      </c>
      <c r="Z2025">
        <v>1</v>
      </c>
      <c r="AA2025">
        <v>31.2867243417863</v>
      </c>
      <c r="AB2025">
        <v>180</v>
      </c>
      <c r="AC2025">
        <v>0.97842133528708697</v>
      </c>
      <c r="AD2025">
        <v>4</v>
      </c>
      <c r="AE2025">
        <v>2.1578664712912199E-2</v>
      </c>
      <c r="AF2025">
        <v>0</v>
      </c>
      <c r="AG2025">
        <v>0</v>
      </c>
      <c r="AH2025">
        <v>5.3675567235425602E-4</v>
      </c>
      <c r="AI2025">
        <v>3</v>
      </c>
      <c r="AJ2025" s="73">
        <v>65.090956616404895</v>
      </c>
      <c r="AK2025">
        <v>184</v>
      </c>
      <c r="AL2025">
        <v>1</v>
      </c>
      <c r="AM2025">
        <v>0</v>
      </c>
      <c r="AN2025">
        <v>0</v>
      </c>
      <c r="AO2025">
        <v>0</v>
      </c>
      <c r="AP2025">
        <v>0</v>
      </c>
      <c r="AQ2025">
        <v>184</v>
      </c>
      <c r="AR2025">
        <v>0.999999999999999</v>
      </c>
      <c r="AS2025">
        <v>0</v>
      </c>
      <c r="AT2025">
        <v>0</v>
      </c>
      <c r="AU2025">
        <v>0</v>
      </c>
      <c r="AV2025">
        <v>0</v>
      </c>
      <c r="AW2025">
        <v>184</v>
      </c>
      <c r="AX2025">
        <v>0.999999999999999</v>
      </c>
      <c r="AY2025" s="73">
        <v>74.180752002166997</v>
      </c>
      <c r="AZ2025">
        <v>184</v>
      </c>
      <c r="BA2025">
        <v>1</v>
      </c>
      <c r="BB2025">
        <v>178</v>
      </c>
      <c r="BC2025">
        <v>0.96675353323394997</v>
      </c>
      <c r="BD2025">
        <v>6</v>
      </c>
      <c r="BE2025">
        <v>3.3246466766049899E-2</v>
      </c>
      <c r="BF2025">
        <v>71.899964093331903</v>
      </c>
      <c r="BG2025">
        <v>72.509162281201</v>
      </c>
      <c r="BH2025">
        <v>74.180752002166997</v>
      </c>
      <c r="BI2025">
        <v>65.090956616404895</v>
      </c>
    </row>
    <row r="2026" spans="1:61" x14ac:dyDescent="0.25">
      <c r="A2026" s="10" t="str">
        <f>VLOOKUP(D2026,'Index-Relations'!E:F,2,FALSE)</f>
        <v>ESG</v>
      </c>
      <c r="B2026" t="s">
        <v>3450</v>
      </c>
      <c r="C2026" s="53" t="s">
        <v>2766</v>
      </c>
      <c r="D2026" s="59" t="s">
        <v>2820</v>
      </c>
      <c r="E2026" s="59" t="s">
        <v>5442</v>
      </c>
      <c r="F2026" t="s">
        <v>737</v>
      </c>
      <c r="G2026" t="s">
        <v>736</v>
      </c>
      <c r="H2026" t="s">
        <v>738</v>
      </c>
      <c r="I2026" s="52">
        <v>45446</v>
      </c>
      <c r="J2026" t="s">
        <v>2457</v>
      </c>
      <c r="K2026">
        <v>186</v>
      </c>
      <c r="L2026" s="73">
        <v>71.852162355755993</v>
      </c>
      <c r="M2026">
        <v>186</v>
      </c>
      <c r="N2026">
        <v>1</v>
      </c>
      <c r="O2026" s="73">
        <v>71.874683317220004</v>
      </c>
      <c r="P2026">
        <v>186</v>
      </c>
      <c r="Q2026">
        <v>1</v>
      </c>
      <c r="R2026">
        <v>186</v>
      </c>
      <c r="S2026">
        <v>1</v>
      </c>
      <c r="T2026">
        <v>35.902136571138399</v>
      </c>
      <c r="U2026">
        <v>0.60912412217571399</v>
      </c>
      <c r="V2026">
        <v>121</v>
      </c>
      <c r="W2026">
        <v>6.7205150611633097E-2</v>
      </c>
      <c r="X2026">
        <v>14</v>
      </c>
      <c r="Y2026">
        <v>186</v>
      </c>
      <c r="Z2026">
        <v>0.999999999999999</v>
      </c>
      <c r="AA2026">
        <v>31.4196307880832</v>
      </c>
      <c r="AB2026">
        <v>182</v>
      </c>
      <c r="AC2026">
        <v>0.97666092481331701</v>
      </c>
      <c r="AD2026">
        <v>4</v>
      </c>
      <c r="AE2026">
        <v>2.3339075186682198E-2</v>
      </c>
      <c r="AF2026">
        <v>0</v>
      </c>
      <c r="AG2026">
        <v>3.0183999999999999E-16</v>
      </c>
      <c r="AH2026">
        <v>5.7264429492541805E-4</v>
      </c>
      <c r="AI2026">
        <v>3</v>
      </c>
      <c r="AJ2026" s="73">
        <v>65.309331104017005</v>
      </c>
      <c r="AK2026">
        <v>186</v>
      </c>
      <c r="AL2026">
        <v>1</v>
      </c>
      <c r="AM2026">
        <v>0</v>
      </c>
      <c r="AN2026">
        <v>0</v>
      </c>
      <c r="AO2026">
        <v>0</v>
      </c>
      <c r="AP2026">
        <v>0</v>
      </c>
      <c r="AQ2026">
        <v>186</v>
      </c>
      <c r="AR2026">
        <v>1</v>
      </c>
      <c r="AS2026">
        <v>0</v>
      </c>
      <c r="AT2026">
        <v>0</v>
      </c>
      <c r="AU2026">
        <v>0</v>
      </c>
      <c r="AV2026">
        <v>0</v>
      </c>
      <c r="AW2026">
        <v>186</v>
      </c>
      <c r="AX2026">
        <v>1</v>
      </c>
      <c r="AY2026" s="73">
        <v>74.250735895670005</v>
      </c>
      <c r="AZ2026">
        <v>186</v>
      </c>
      <c r="BA2026">
        <v>1</v>
      </c>
      <c r="BB2026">
        <v>180</v>
      </c>
      <c r="BC2026">
        <v>0.96854942820231704</v>
      </c>
      <c r="BD2026">
        <v>6</v>
      </c>
      <c r="BE2026">
        <v>3.1450571797682597E-2</v>
      </c>
      <c r="BF2026">
        <v>71.852162355755993</v>
      </c>
      <c r="BG2026">
        <v>71.874683317220004</v>
      </c>
      <c r="BH2026">
        <v>74.250735895670005</v>
      </c>
      <c r="BI2026">
        <v>65.309331104017005</v>
      </c>
    </row>
    <row r="2027" spans="1:61" x14ac:dyDescent="0.25">
      <c r="A2027" s="10" t="str">
        <f>VLOOKUP(D2027,'Index-Relations'!E:F,2,FALSE)</f>
        <v>ESG</v>
      </c>
      <c r="B2027" t="s">
        <v>3450</v>
      </c>
      <c r="C2027" s="53" t="s">
        <v>2767</v>
      </c>
      <c r="D2027" s="59" t="s">
        <v>2820</v>
      </c>
      <c r="E2027" s="59" t="s">
        <v>5443</v>
      </c>
      <c r="F2027" t="s">
        <v>737</v>
      </c>
      <c r="G2027" t="s">
        <v>736</v>
      </c>
      <c r="H2027" t="s">
        <v>738</v>
      </c>
      <c r="I2027" s="52">
        <v>45413</v>
      </c>
      <c r="J2027" t="s">
        <v>2457</v>
      </c>
      <c r="K2027">
        <v>186</v>
      </c>
      <c r="L2027" s="73">
        <v>72.097278139959997</v>
      </c>
      <c r="M2027">
        <v>186</v>
      </c>
      <c r="N2027">
        <v>1</v>
      </c>
      <c r="O2027" s="73">
        <v>72.382812459357893</v>
      </c>
      <c r="P2027">
        <v>186</v>
      </c>
      <c r="Q2027">
        <v>1</v>
      </c>
      <c r="R2027">
        <v>186</v>
      </c>
      <c r="S2027">
        <v>0.999999999999999</v>
      </c>
      <c r="T2027">
        <v>36.083707732195698</v>
      </c>
      <c r="U2027">
        <v>0.61081664998026097</v>
      </c>
      <c r="V2027">
        <v>121</v>
      </c>
      <c r="W2027">
        <v>6.7406398683779206E-2</v>
      </c>
      <c r="X2027">
        <v>14</v>
      </c>
      <c r="Y2027">
        <v>186</v>
      </c>
      <c r="Z2027">
        <v>0.999999999999999</v>
      </c>
      <c r="AA2027">
        <v>32.5444522634983</v>
      </c>
      <c r="AB2027">
        <v>182</v>
      </c>
      <c r="AC2027">
        <v>0.97834111819138003</v>
      </c>
      <c r="AD2027">
        <v>4</v>
      </c>
      <c r="AE2027">
        <v>2.16588818086202E-2</v>
      </c>
      <c r="AF2027">
        <v>0</v>
      </c>
      <c r="AG2027">
        <v>0</v>
      </c>
      <c r="AH2027">
        <v>5.5372553032552202E-4</v>
      </c>
      <c r="AI2027">
        <v>3</v>
      </c>
      <c r="AJ2027" s="73">
        <v>65.419138261773995</v>
      </c>
      <c r="AK2027">
        <v>186</v>
      </c>
      <c r="AL2027">
        <v>1</v>
      </c>
      <c r="AM2027">
        <v>0</v>
      </c>
      <c r="AN2027">
        <v>0</v>
      </c>
      <c r="AO2027">
        <v>0</v>
      </c>
      <c r="AP2027">
        <v>0</v>
      </c>
      <c r="AQ2027">
        <v>186</v>
      </c>
      <c r="AR2027">
        <v>1</v>
      </c>
      <c r="AS2027">
        <v>0</v>
      </c>
      <c r="AT2027">
        <v>0</v>
      </c>
      <c r="AU2027">
        <v>0</v>
      </c>
      <c r="AV2027">
        <v>0</v>
      </c>
      <c r="AW2027">
        <v>186</v>
      </c>
      <c r="AX2027">
        <v>1</v>
      </c>
      <c r="AY2027" s="73">
        <v>74.394706742651906</v>
      </c>
      <c r="AZ2027">
        <v>186</v>
      </c>
      <c r="BA2027">
        <v>1</v>
      </c>
      <c r="BB2027">
        <v>181</v>
      </c>
      <c r="BC2027">
        <v>0.97309756734689401</v>
      </c>
      <c r="BD2027">
        <v>5</v>
      </c>
      <c r="BE2027">
        <v>2.6902432653105601E-2</v>
      </c>
      <c r="BF2027">
        <v>72.097278139959997</v>
      </c>
      <c r="BG2027">
        <v>72.382812459357893</v>
      </c>
      <c r="BH2027">
        <v>74.394706742651906</v>
      </c>
      <c r="BI2027">
        <v>65.419138261773995</v>
      </c>
    </row>
    <row r="2028" spans="1:61" x14ac:dyDescent="0.25">
      <c r="A2028" s="10" t="str">
        <f>VLOOKUP(D2028,'Index-Relations'!E:F,2,FALSE)</f>
        <v>ESG</v>
      </c>
      <c r="B2028" t="s">
        <v>3450</v>
      </c>
      <c r="C2028" s="53" t="s">
        <v>2768</v>
      </c>
      <c r="D2028" s="59" t="s">
        <v>2820</v>
      </c>
      <c r="E2028" s="59" t="s">
        <v>5444</v>
      </c>
      <c r="F2028" t="s">
        <v>737</v>
      </c>
      <c r="G2028" t="s">
        <v>736</v>
      </c>
      <c r="H2028" t="s">
        <v>738</v>
      </c>
      <c r="I2028" s="52">
        <v>45383</v>
      </c>
      <c r="J2028" t="s">
        <v>2457</v>
      </c>
      <c r="K2028">
        <v>183</v>
      </c>
      <c r="L2028">
        <v>75.387962808566897</v>
      </c>
      <c r="M2028">
        <v>183</v>
      </c>
      <c r="N2028">
        <v>1</v>
      </c>
      <c r="O2028">
        <v>75.579912255506599</v>
      </c>
      <c r="P2028">
        <v>183</v>
      </c>
      <c r="Q2028">
        <v>1</v>
      </c>
      <c r="R2028">
        <v>183</v>
      </c>
      <c r="S2028">
        <v>0.999999999999999</v>
      </c>
      <c r="T2028">
        <v>36.127756252787499</v>
      </c>
      <c r="U2028">
        <v>0.64061522798488602</v>
      </c>
      <c r="V2028">
        <v>117</v>
      </c>
      <c r="W2028">
        <v>8.2195983384698704E-2</v>
      </c>
      <c r="X2028">
        <v>14</v>
      </c>
      <c r="Y2028">
        <v>183</v>
      </c>
      <c r="Z2028">
        <v>0.999999999999999</v>
      </c>
      <c r="AA2028">
        <v>34.921177278288198</v>
      </c>
      <c r="AB2028">
        <v>179</v>
      </c>
      <c r="AC2028">
        <v>0.97846936101316695</v>
      </c>
      <c r="AD2028">
        <v>4</v>
      </c>
      <c r="AE2028">
        <v>2.15306389868321E-2</v>
      </c>
      <c r="AF2028">
        <v>0</v>
      </c>
      <c r="AG2028">
        <v>4.9959999999999997E-16</v>
      </c>
      <c r="AH2028">
        <v>5.1740696558046095E-4</v>
      </c>
      <c r="AI2028">
        <v>3</v>
      </c>
      <c r="AJ2028">
        <v>68.467092987592494</v>
      </c>
      <c r="AK2028">
        <v>183</v>
      </c>
      <c r="AL2028">
        <v>1</v>
      </c>
      <c r="AM2028">
        <v>0</v>
      </c>
      <c r="AN2028">
        <v>0</v>
      </c>
      <c r="AO2028">
        <v>0</v>
      </c>
      <c r="AP2028">
        <v>0</v>
      </c>
      <c r="AQ2028">
        <v>183</v>
      </c>
      <c r="AR2028">
        <v>1</v>
      </c>
      <c r="AS2028">
        <v>0</v>
      </c>
      <c r="AT2028">
        <v>0</v>
      </c>
      <c r="AU2028">
        <v>0</v>
      </c>
      <c r="AV2028">
        <v>0</v>
      </c>
      <c r="AW2028">
        <v>183</v>
      </c>
      <c r="AX2028">
        <v>0.999999999999999</v>
      </c>
      <c r="AY2028">
        <v>78.283879019263196</v>
      </c>
      <c r="AZ2028">
        <v>183</v>
      </c>
      <c r="BA2028">
        <v>1</v>
      </c>
      <c r="BB2028">
        <v>176</v>
      </c>
      <c r="BC2028">
        <v>0.96051262446769603</v>
      </c>
      <c r="BD2028">
        <v>7</v>
      </c>
      <c r="BE2028">
        <v>3.9487375532303401E-2</v>
      </c>
      <c r="BF2028">
        <v>71.794723887253994</v>
      </c>
      <c r="BG2028">
        <v>71.764416684342905</v>
      </c>
      <c r="BH2028">
        <v>74.63403166322</v>
      </c>
      <c r="BI2028">
        <v>64.868256810558904</v>
      </c>
    </row>
    <row r="2029" spans="1:61" x14ac:dyDescent="0.25">
      <c r="A2029" s="10" t="str">
        <f>VLOOKUP(D2029,'Index-Relations'!E:F,2,FALSE)</f>
        <v>ESG</v>
      </c>
      <c r="B2029" t="s">
        <v>3450</v>
      </c>
      <c r="C2029" s="53" t="s">
        <v>2769</v>
      </c>
      <c r="D2029" s="59" t="s">
        <v>2820</v>
      </c>
      <c r="E2029" s="59" t="s">
        <v>5445</v>
      </c>
      <c r="F2029" t="s">
        <v>737</v>
      </c>
      <c r="G2029" t="s">
        <v>736</v>
      </c>
      <c r="H2029" t="s">
        <v>738</v>
      </c>
      <c r="I2029" s="52">
        <v>45352</v>
      </c>
      <c r="J2029" t="s">
        <v>2457</v>
      </c>
      <c r="K2029">
        <v>184</v>
      </c>
      <c r="L2029">
        <v>76.061620898177793</v>
      </c>
      <c r="M2029">
        <v>184</v>
      </c>
      <c r="N2029">
        <v>1</v>
      </c>
      <c r="O2029">
        <v>76.068318578196596</v>
      </c>
      <c r="P2029">
        <v>184</v>
      </c>
      <c r="Q2029">
        <v>1</v>
      </c>
      <c r="R2029">
        <v>184</v>
      </c>
      <c r="S2029">
        <v>1</v>
      </c>
      <c r="T2029">
        <v>35.710807548275298</v>
      </c>
      <c r="U2029">
        <v>0.64397526692602902</v>
      </c>
      <c r="V2029">
        <v>115</v>
      </c>
      <c r="W2029">
        <v>8.0475364445070502E-2</v>
      </c>
      <c r="X2029">
        <v>14</v>
      </c>
      <c r="Y2029">
        <v>184</v>
      </c>
      <c r="Z2029">
        <v>1</v>
      </c>
      <c r="AA2029">
        <v>34.382152971431097</v>
      </c>
      <c r="AB2029">
        <v>180</v>
      </c>
      <c r="AC2029">
        <v>0.97973676457527603</v>
      </c>
      <c r="AD2029">
        <v>4</v>
      </c>
      <c r="AE2029">
        <v>2.0263235424723001E-2</v>
      </c>
      <c r="AF2029">
        <v>0</v>
      </c>
      <c r="AG2029">
        <v>2.4286000000000002E-16</v>
      </c>
      <c r="AH2029">
        <v>3.2485513048785699E-4</v>
      </c>
      <c r="AI2029">
        <v>2</v>
      </c>
      <c r="AJ2029">
        <v>69.380114787404693</v>
      </c>
      <c r="AK2029">
        <v>184</v>
      </c>
      <c r="AL2029">
        <v>1</v>
      </c>
      <c r="AM2029">
        <v>0</v>
      </c>
      <c r="AN2029">
        <v>0</v>
      </c>
      <c r="AO2029">
        <v>0</v>
      </c>
      <c r="AP2029">
        <v>0</v>
      </c>
      <c r="AQ2029">
        <v>184</v>
      </c>
      <c r="AR2029">
        <v>1</v>
      </c>
      <c r="AS2029">
        <v>0</v>
      </c>
      <c r="AT2029">
        <v>0</v>
      </c>
      <c r="AU2029">
        <v>0</v>
      </c>
      <c r="AV2029">
        <v>0</v>
      </c>
      <c r="AW2029">
        <v>184</v>
      </c>
      <c r="AX2029">
        <v>0.999999999999999</v>
      </c>
      <c r="AY2029">
        <v>78.865313700878502</v>
      </c>
      <c r="AZ2029">
        <v>184</v>
      </c>
      <c r="BA2029">
        <v>1</v>
      </c>
      <c r="BB2029">
        <v>177</v>
      </c>
      <c r="BC2029">
        <v>0.96110112336023701</v>
      </c>
      <c r="BD2029">
        <v>7</v>
      </c>
      <c r="BE2029">
        <v>3.8898876639762901E-2</v>
      </c>
      <c r="BF2029">
        <v>72.525682432105995</v>
      </c>
      <c r="BG2029">
        <v>72.293335125362006</v>
      </c>
      <c r="BH2029">
        <v>75.306103659545897</v>
      </c>
      <c r="BI2029">
        <v>65.787471827415004</v>
      </c>
    </row>
    <row r="2030" spans="1:61" x14ac:dyDescent="0.25">
      <c r="A2030" s="10" t="str">
        <f>VLOOKUP(D2030,'Index-Relations'!E:F,2,FALSE)</f>
        <v>ESG</v>
      </c>
      <c r="B2030" t="s">
        <v>3450</v>
      </c>
      <c r="C2030" s="53" t="s">
        <v>2770</v>
      </c>
      <c r="D2030" s="59" t="s">
        <v>2820</v>
      </c>
      <c r="E2030" s="59" t="s">
        <v>5446</v>
      </c>
      <c r="F2030" t="s">
        <v>737</v>
      </c>
      <c r="G2030" t="s">
        <v>736</v>
      </c>
      <c r="H2030" t="s">
        <v>738</v>
      </c>
      <c r="I2030" s="52">
        <v>45323</v>
      </c>
      <c r="J2030" t="s">
        <v>2457</v>
      </c>
      <c r="K2030">
        <v>184</v>
      </c>
      <c r="L2030">
        <v>76.418908229760902</v>
      </c>
      <c r="M2030">
        <v>184</v>
      </c>
      <c r="N2030">
        <v>1</v>
      </c>
      <c r="O2030">
        <v>76.336748009445202</v>
      </c>
      <c r="P2030">
        <v>184</v>
      </c>
      <c r="Q2030">
        <v>1</v>
      </c>
      <c r="R2030">
        <v>184</v>
      </c>
      <c r="S2030">
        <v>0.999999999999999</v>
      </c>
      <c r="T2030">
        <v>35.697207814062999</v>
      </c>
      <c r="U2030">
        <v>0.63041070951006295</v>
      </c>
      <c r="V2030">
        <v>114</v>
      </c>
      <c r="W2030">
        <v>6.8821351466843497E-2</v>
      </c>
      <c r="X2030">
        <v>14</v>
      </c>
      <c r="Y2030">
        <v>184</v>
      </c>
      <c r="Z2030">
        <v>0.999999999999999</v>
      </c>
      <c r="AA2030">
        <v>34.956795130321197</v>
      </c>
      <c r="AB2030">
        <v>180</v>
      </c>
      <c r="AC2030">
        <v>0.97862020414947104</v>
      </c>
      <c r="AD2030">
        <v>4</v>
      </c>
      <c r="AE2030">
        <v>2.1379795850528099E-2</v>
      </c>
      <c r="AF2030">
        <v>0</v>
      </c>
      <c r="AG2030">
        <v>4.1286000000000002E-16</v>
      </c>
      <c r="AH2030">
        <v>3.3788717926402998E-4</v>
      </c>
      <c r="AI2030">
        <v>2</v>
      </c>
      <c r="AJ2030">
        <v>69.805474321565598</v>
      </c>
      <c r="AK2030">
        <v>184</v>
      </c>
      <c r="AL2030">
        <v>1</v>
      </c>
      <c r="AM2030">
        <v>0</v>
      </c>
      <c r="AN2030">
        <v>0</v>
      </c>
      <c r="AO2030">
        <v>0</v>
      </c>
      <c r="AP2030">
        <v>0</v>
      </c>
      <c r="AQ2030">
        <v>184</v>
      </c>
      <c r="AR2030">
        <v>1</v>
      </c>
      <c r="AS2030">
        <v>0</v>
      </c>
      <c r="AT2030">
        <v>0</v>
      </c>
      <c r="AU2030">
        <v>0</v>
      </c>
      <c r="AV2030">
        <v>0</v>
      </c>
      <c r="AW2030">
        <v>184</v>
      </c>
      <c r="AX2030">
        <v>0.999999999999999</v>
      </c>
      <c r="AY2030">
        <v>79.075800711404</v>
      </c>
      <c r="AZ2030">
        <v>184</v>
      </c>
      <c r="BA2030">
        <v>1</v>
      </c>
      <c r="BB2030">
        <v>177</v>
      </c>
      <c r="BC2030">
        <v>0.96027522111311103</v>
      </c>
      <c r="BD2030">
        <v>7</v>
      </c>
      <c r="BE2030">
        <v>3.9724778886888502E-2</v>
      </c>
      <c r="BF2030">
        <v>72.786026809201005</v>
      </c>
      <c r="BG2030">
        <v>72.508718050751</v>
      </c>
      <c r="BH2030">
        <v>75.368598303309895</v>
      </c>
      <c r="BI2030">
        <v>66.159030361379905</v>
      </c>
    </row>
    <row r="2031" spans="1:61" x14ac:dyDescent="0.25">
      <c r="A2031" s="10" t="str">
        <f>VLOOKUP(D2031,'Index-Relations'!E:F,2,FALSE)</f>
        <v>ESG</v>
      </c>
      <c r="B2031" t="s">
        <v>3450</v>
      </c>
      <c r="C2031" s="53" t="s">
        <v>2760</v>
      </c>
      <c r="D2031" s="59" t="s">
        <v>3043</v>
      </c>
      <c r="E2031" s="59" t="s">
        <v>5447</v>
      </c>
      <c r="F2031" t="s">
        <v>2623</v>
      </c>
      <c r="G2031" t="s">
        <v>2624</v>
      </c>
      <c r="H2031" t="s">
        <v>2625</v>
      </c>
      <c r="I2031" s="52">
        <v>45659</v>
      </c>
      <c r="J2031" t="s">
        <v>2457</v>
      </c>
      <c r="K2031">
        <v>483</v>
      </c>
      <c r="L2031" s="73">
        <v>52.159068436860998</v>
      </c>
      <c r="M2031">
        <v>480</v>
      </c>
      <c r="N2031">
        <v>0.99376418366235098</v>
      </c>
      <c r="O2031" s="73">
        <v>53.704263316246902</v>
      </c>
      <c r="P2031">
        <v>480</v>
      </c>
      <c r="Q2031">
        <v>0.99376418366235098</v>
      </c>
      <c r="R2031">
        <v>478</v>
      </c>
      <c r="S2031">
        <v>0.98961024321900404</v>
      </c>
      <c r="T2031">
        <v>38.242362971446298</v>
      </c>
      <c r="U2031">
        <v>0.68173001642658204</v>
      </c>
      <c r="V2031">
        <v>315</v>
      </c>
      <c r="W2031">
        <v>9.6665637154049799E-2</v>
      </c>
      <c r="X2031">
        <v>51</v>
      </c>
      <c r="Y2031">
        <v>479</v>
      </c>
      <c r="Z2031">
        <v>0.99166969553719497</v>
      </c>
      <c r="AA2031">
        <v>39.720598529657899</v>
      </c>
      <c r="AB2031">
        <v>412</v>
      </c>
      <c r="AC2031">
        <v>0.85283511121700395</v>
      </c>
      <c r="AD2031">
        <v>67</v>
      </c>
      <c r="AE2031">
        <v>0.13883458432019</v>
      </c>
      <c r="AF2031">
        <v>4</v>
      </c>
      <c r="AG2031">
        <v>8.3303044628048606E-3</v>
      </c>
      <c r="AH2031">
        <v>2.6653583295468799E-3</v>
      </c>
      <c r="AI2031">
        <v>9</v>
      </c>
      <c r="AJ2031" s="73">
        <v>46.7395890713969</v>
      </c>
      <c r="AK2031">
        <v>480</v>
      </c>
      <c r="AL2031">
        <v>0.99376418366235098</v>
      </c>
      <c r="AM2031">
        <v>8.5674901172386707E-3</v>
      </c>
      <c r="AN2031">
        <v>4</v>
      </c>
      <c r="AO2031">
        <v>4.2578218083095601E-3</v>
      </c>
      <c r="AP2031">
        <v>2</v>
      </c>
      <c r="AQ2031">
        <v>483</v>
      </c>
      <c r="AR2031">
        <v>0.999999999999999</v>
      </c>
      <c r="AS2031">
        <v>2.3431558404836E-2</v>
      </c>
      <c r="AT2031">
        <v>11</v>
      </c>
      <c r="AU2031">
        <v>6.1568606427589798E-3</v>
      </c>
      <c r="AV2031">
        <v>3</v>
      </c>
      <c r="AW2031">
        <v>483</v>
      </c>
      <c r="AX2031">
        <v>0.999999999999999</v>
      </c>
      <c r="AY2031" s="73">
        <v>56.665740875333903</v>
      </c>
      <c r="AZ2031">
        <v>480</v>
      </c>
      <c r="BA2031">
        <v>0.99376418366235098</v>
      </c>
      <c r="BB2031">
        <v>461</v>
      </c>
      <c r="BC2031">
        <v>0.95385021009176296</v>
      </c>
      <c r="BD2031">
        <v>20</v>
      </c>
      <c r="BE2031">
        <v>4.1891968099926999E-2</v>
      </c>
      <c r="BF2031">
        <v>52.159068436860998</v>
      </c>
      <c r="BG2031">
        <v>53.704263316246902</v>
      </c>
      <c r="BH2031">
        <v>56.665740875333903</v>
      </c>
      <c r="BI2031">
        <v>46.7395890713969</v>
      </c>
    </row>
    <row r="2032" spans="1:61" x14ac:dyDescent="0.25">
      <c r="A2032" s="10" t="str">
        <f>VLOOKUP(D2032,'Index-Relations'!E:F,2,FALSE)</f>
        <v>ESG</v>
      </c>
      <c r="B2032" t="s">
        <v>3450</v>
      </c>
      <c r="C2032" s="53" t="s">
        <v>2761</v>
      </c>
      <c r="D2032" s="59" t="s">
        <v>3043</v>
      </c>
      <c r="E2032" s="59" t="s">
        <v>5448</v>
      </c>
      <c r="F2032" t="s">
        <v>2623</v>
      </c>
      <c r="G2032" t="s">
        <v>2624</v>
      </c>
      <c r="H2032" t="s">
        <v>2625</v>
      </c>
      <c r="I2032" s="52">
        <v>45628</v>
      </c>
      <c r="J2032" t="s">
        <v>2457</v>
      </c>
      <c r="K2032">
        <v>482</v>
      </c>
      <c r="L2032" s="73">
        <v>51.762548598449001</v>
      </c>
      <c r="M2032">
        <v>479</v>
      </c>
      <c r="N2032">
        <v>0.993070535733658</v>
      </c>
      <c r="O2032" s="73">
        <v>53.491202243841002</v>
      </c>
      <c r="P2032">
        <v>479</v>
      </c>
      <c r="Q2032">
        <v>0.993070535733658</v>
      </c>
      <c r="R2032">
        <v>477</v>
      </c>
      <c r="S2032">
        <v>0.98924802603094497</v>
      </c>
      <c r="T2032">
        <v>38.070267328319098</v>
      </c>
      <c r="U2032">
        <v>0.686690575340974</v>
      </c>
      <c r="V2032">
        <v>316</v>
      </c>
      <c r="W2032">
        <v>9.1424061356014802E-2</v>
      </c>
      <c r="X2032">
        <v>51</v>
      </c>
      <c r="Y2032">
        <v>478</v>
      </c>
      <c r="Z2032">
        <v>0.99107468295432399</v>
      </c>
      <c r="AA2032">
        <v>36.048526108314697</v>
      </c>
      <c r="AB2032">
        <v>416</v>
      </c>
      <c r="AC2032">
        <v>0.85895001246130198</v>
      </c>
      <c r="AD2032">
        <v>62</v>
      </c>
      <c r="AE2032">
        <v>0.13212467049302201</v>
      </c>
      <c r="AF2032">
        <v>4</v>
      </c>
      <c r="AG2032">
        <v>8.9253170456752001E-3</v>
      </c>
      <c r="AH2032">
        <v>3.03521818907933E-3</v>
      </c>
      <c r="AI2032">
        <v>9</v>
      </c>
      <c r="AJ2032" s="73">
        <v>46.264501141535</v>
      </c>
      <c r="AK2032">
        <v>479</v>
      </c>
      <c r="AL2032">
        <v>0.993070535733658</v>
      </c>
      <c r="AM2032">
        <v>7.8707509562023995E-3</v>
      </c>
      <c r="AN2032">
        <v>4</v>
      </c>
      <c r="AO2032">
        <v>3.74208461599804E-3</v>
      </c>
      <c r="AP2032">
        <v>2</v>
      </c>
      <c r="AQ2032">
        <v>482</v>
      </c>
      <c r="AR2032">
        <v>1</v>
      </c>
      <c r="AS2032">
        <v>2.1293405097912398E-2</v>
      </c>
      <c r="AT2032">
        <v>11</v>
      </c>
      <c r="AU2032">
        <v>6.1370648026331399E-3</v>
      </c>
      <c r="AV2032">
        <v>3</v>
      </c>
      <c r="AW2032">
        <v>482</v>
      </c>
      <c r="AX2032">
        <v>0.999999999999999</v>
      </c>
      <c r="AY2032" s="73">
        <v>56.303936294025</v>
      </c>
      <c r="AZ2032">
        <v>479</v>
      </c>
      <c r="BA2032">
        <v>0.993070535733658</v>
      </c>
      <c r="BB2032">
        <v>460</v>
      </c>
      <c r="BC2032">
        <v>0.953903771457981</v>
      </c>
      <c r="BD2032">
        <v>20</v>
      </c>
      <c r="BE2032">
        <v>4.2354143926020903E-2</v>
      </c>
      <c r="BF2032">
        <v>51.762548598449001</v>
      </c>
      <c r="BG2032">
        <v>53.491202243841002</v>
      </c>
      <c r="BH2032">
        <v>56.303936294025</v>
      </c>
      <c r="BI2032">
        <v>46.264501141535</v>
      </c>
    </row>
    <row r="2033" spans="1:61" x14ac:dyDescent="0.25">
      <c r="A2033" s="10" t="str">
        <f>VLOOKUP(D2033,'Index-Relations'!E:F,2,FALSE)</f>
        <v>ESG</v>
      </c>
      <c r="B2033" t="s">
        <v>3450</v>
      </c>
      <c r="C2033" s="53" t="s">
        <v>2762</v>
      </c>
      <c r="D2033" s="59" t="s">
        <v>3043</v>
      </c>
      <c r="E2033" s="59" t="s">
        <v>5449</v>
      </c>
      <c r="F2033" t="s">
        <v>2623</v>
      </c>
      <c r="G2033" t="s">
        <v>2624</v>
      </c>
      <c r="H2033" t="s">
        <v>2625</v>
      </c>
      <c r="I2033" s="52">
        <v>45597</v>
      </c>
      <c r="J2033" t="s">
        <v>2457</v>
      </c>
      <c r="K2033">
        <v>483</v>
      </c>
      <c r="L2033" s="73">
        <v>52.070910942980902</v>
      </c>
      <c r="M2033">
        <v>480</v>
      </c>
      <c r="N2033">
        <v>0.99304141094488096</v>
      </c>
      <c r="O2033" s="73">
        <v>53.617601005398903</v>
      </c>
      <c r="P2033">
        <v>480</v>
      </c>
      <c r="Q2033">
        <v>0.99304141094488096</v>
      </c>
      <c r="R2033">
        <v>478</v>
      </c>
      <c r="S2033">
        <v>0.98898946112767305</v>
      </c>
      <c r="T2033">
        <v>38.329625132300102</v>
      </c>
      <c r="U2033">
        <v>0.68955166334101603</v>
      </c>
      <c r="V2033">
        <v>317</v>
      </c>
      <c r="W2033">
        <v>9.4525245817557196E-2</v>
      </c>
      <c r="X2033">
        <v>52</v>
      </c>
      <c r="Y2033">
        <v>479</v>
      </c>
      <c r="Z2033">
        <v>0.99102433701633497</v>
      </c>
      <c r="AA2033">
        <v>37.818652670389902</v>
      </c>
      <c r="AB2033">
        <v>414</v>
      </c>
      <c r="AC2033">
        <v>0.85619543731077996</v>
      </c>
      <c r="AD2033">
        <v>65</v>
      </c>
      <c r="AE2033">
        <v>0.134828899705556</v>
      </c>
      <c r="AF2033">
        <v>4</v>
      </c>
      <c r="AG2033">
        <v>8.9756629836637292E-3</v>
      </c>
      <c r="AH2033">
        <v>2.9096485294028201E-3</v>
      </c>
      <c r="AI2033">
        <v>8</v>
      </c>
      <c r="AJ2033" s="73">
        <v>46.687400224393897</v>
      </c>
      <c r="AK2033">
        <v>480</v>
      </c>
      <c r="AL2033">
        <v>0.99304141094488096</v>
      </c>
      <c r="AM2033">
        <v>8.1732261399814592E-3</v>
      </c>
      <c r="AN2033">
        <v>4</v>
      </c>
      <c r="AO2033">
        <v>4.0168506479856701E-3</v>
      </c>
      <c r="AP2033">
        <v>2</v>
      </c>
      <c r="AQ2033">
        <v>483</v>
      </c>
      <c r="AR2033">
        <v>0.999999999999999</v>
      </c>
      <c r="AS2033">
        <v>2.2435091760664199E-2</v>
      </c>
      <c r="AT2033">
        <v>11</v>
      </c>
      <c r="AU2033">
        <v>6.3898401028603304E-3</v>
      </c>
      <c r="AV2033">
        <v>3</v>
      </c>
      <c r="AW2033">
        <v>483</v>
      </c>
      <c r="AX2033">
        <v>0.999999999999999</v>
      </c>
      <c r="AY2033" s="73">
        <v>56.614961346987002</v>
      </c>
      <c r="AZ2033">
        <v>480</v>
      </c>
      <c r="BA2033">
        <v>0.99304141094488096</v>
      </c>
      <c r="BB2033">
        <v>459</v>
      </c>
      <c r="BC2033">
        <v>0.95027437786821001</v>
      </c>
      <c r="BD2033">
        <v>22</v>
      </c>
      <c r="BE2033">
        <v>4.5708771483803402E-2</v>
      </c>
      <c r="BF2033">
        <v>52.070910942980902</v>
      </c>
      <c r="BG2033">
        <v>53.617601005398903</v>
      </c>
      <c r="BH2033">
        <v>56.614961346987002</v>
      </c>
      <c r="BI2033">
        <v>46.687400224393897</v>
      </c>
    </row>
    <row r="2034" spans="1:61" x14ac:dyDescent="0.25">
      <c r="A2034" s="10" t="str">
        <f>VLOOKUP(D2034,'Index-Relations'!E:F,2,FALSE)</f>
        <v>ESG</v>
      </c>
      <c r="B2034" t="s">
        <v>3450</v>
      </c>
      <c r="C2034" s="53" t="s">
        <v>2763</v>
      </c>
      <c r="D2034" s="59" t="s">
        <v>3043</v>
      </c>
      <c r="E2034" s="59" t="s">
        <v>5450</v>
      </c>
      <c r="F2034" t="s">
        <v>2623</v>
      </c>
      <c r="G2034" t="s">
        <v>2624</v>
      </c>
      <c r="H2034" t="s">
        <v>2625</v>
      </c>
      <c r="I2034" s="52">
        <v>45566</v>
      </c>
      <c r="J2034" t="s">
        <v>2457</v>
      </c>
      <c r="K2034">
        <v>483</v>
      </c>
      <c r="L2034" s="73">
        <v>52.157035991537001</v>
      </c>
      <c r="M2034">
        <v>480</v>
      </c>
      <c r="N2034">
        <v>0.99351112625581595</v>
      </c>
      <c r="O2034" s="73">
        <v>53.675557927096001</v>
      </c>
      <c r="P2034">
        <v>480</v>
      </c>
      <c r="Q2034">
        <v>0.99351112625581595</v>
      </c>
      <c r="R2034">
        <v>478</v>
      </c>
      <c r="S2034">
        <v>0.98936239000880799</v>
      </c>
      <c r="T2034">
        <v>38.4797264664236</v>
      </c>
      <c r="U2034">
        <v>0.68973933662182696</v>
      </c>
      <c r="V2034">
        <v>315</v>
      </c>
      <c r="W2034">
        <v>9.6225920612954693E-2</v>
      </c>
      <c r="X2034">
        <v>52</v>
      </c>
      <c r="Y2034">
        <v>479</v>
      </c>
      <c r="Z2034">
        <v>0.99151127600637701</v>
      </c>
      <c r="AA2034">
        <v>37.163875235155999</v>
      </c>
      <c r="AB2034">
        <v>426</v>
      </c>
      <c r="AC2034">
        <v>0.88159381937842496</v>
      </c>
      <c r="AD2034">
        <v>53</v>
      </c>
      <c r="AE2034">
        <v>0.10991745662795099</v>
      </c>
      <c r="AF2034">
        <v>4</v>
      </c>
      <c r="AG2034">
        <v>8.4887239936237095E-3</v>
      </c>
      <c r="AH2034">
        <v>2.7186466131965798E-3</v>
      </c>
      <c r="AI2034">
        <v>8</v>
      </c>
      <c r="AJ2034" s="73">
        <v>46.787236217878998</v>
      </c>
      <c r="AK2034">
        <v>480</v>
      </c>
      <c r="AL2034">
        <v>0.99351112625581595</v>
      </c>
      <c r="AM2034">
        <v>8.2933552693108502E-3</v>
      </c>
      <c r="AN2034">
        <v>4</v>
      </c>
      <c r="AO2034">
        <v>4.0865627654332404E-3</v>
      </c>
      <c r="AP2034">
        <v>2</v>
      </c>
      <c r="AQ2034">
        <v>483</v>
      </c>
      <c r="AR2034">
        <v>1</v>
      </c>
      <c r="AS2034">
        <v>2.26635536452214E-2</v>
      </c>
      <c r="AT2034">
        <v>11</v>
      </c>
      <c r="AU2034">
        <v>6.1104204976866203E-3</v>
      </c>
      <c r="AV2034">
        <v>3</v>
      </c>
      <c r="AW2034">
        <v>483</v>
      </c>
      <c r="AX2034">
        <v>1</v>
      </c>
      <c r="AY2034" s="73">
        <v>56.686393495509002</v>
      </c>
      <c r="AZ2034">
        <v>480</v>
      </c>
      <c r="BA2034">
        <v>0.99351112625581595</v>
      </c>
      <c r="BB2034">
        <v>459</v>
      </c>
      <c r="BC2034">
        <v>0.95028413847513804</v>
      </c>
      <c r="BD2034">
        <v>22</v>
      </c>
      <c r="BE2034">
        <v>4.56292987594282E-2</v>
      </c>
      <c r="BF2034">
        <v>52.157035991537001</v>
      </c>
      <c r="BG2034">
        <v>53.675557927096001</v>
      </c>
      <c r="BH2034">
        <v>56.686393495509002</v>
      </c>
      <c r="BI2034">
        <v>46.787236217878998</v>
      </c>
    </row>
    <row r="2035" spans="1:61" x14ac:dyDescent="0.25">
      <c r="A2035" s="10" t="str">
        <f>VLOOKUP(D2035,'Index-Relations'!E:F,2,FALSE)</f>
        <v>ESG</v>
      </c>
      <c r="B2035" t="s">
        <v>3450</v>
      </c>
      <c r="C2035" s="53" t="s">
        <v>2764</v>
      </c>
      <c r="D2035" s="59" t="s">
        <v>3043</v>
      </c>
      <c r="E2035" s="59" t="s">
        <v>5451</v>
      </c>
      <c r="F2035" t="s">
        <v>2623</v>
      </c>
      <c r="G2035" t="s">
        <v>2624</v>
      </c>
      <c r="H2035" t="s">
        <v>2625</v>
      </c>
      <c r="I2035" s="52">
        <v>45538</v>
      </c>
      <c r="J2035" t="s">
        <v>2457</v>
      </c>
      <c r="K2035">
        <v>481</v>
      </c>
      <c r="L2035" s="73">
        <v>52.426518622437001</v>
      </c>
      <c r="M2035">
        <v>480</v>
      </c>
      <c r="N2035">
        <v>0.99775726319638502</v>
      </c>
      <c r="O2035" s="73">
        <v>53.799690832090903</v>
      </c>
      <c r="P2035">
        <v>480</v>
      </c>
      <c r="Q2035">
        <v>0.99775726319638502</v>
      </c>
      <c r="R2035">
        <v>478</v>
      </c>
      <c r="S2035">
        <v>0.99330801694900595</v>
      </c>
      <c r="T2035">
        <v>38.2914219681548</v>
      </c>
      <c r="U2035">
        <v>0.70182673342012802</v>
      </c>
      <c r="V2035">
        <v>317</v>
      </c>
      <c r="W2035">
        <v>9.5617852428903694E-2</v>
      </c>
      <c r="X2035">
        <v>52</v>
      </c>
      <c r="Y2035">
        <v>479</v>
      </c>
      <c r="Z2035">
        <v>0.99542101091385804</v>
      </c>
      <c r="AA2035">
        <v>35.5329057252506</v>
      </c>
      <c r="AB2035">
        <v>441</v>
      </c>
      <c r="AC2035">
        <v>0.91412473140018102</v>
      </c>
      <c r="AD2035">
        <v>51</v>
      </c>
      <c r="AE2035">
        <v>0.10972734829331</v>
      </c>
      <c r="AF2035">
        <v>-11</v>
      </c>
      <c r="AG2035">
        <v>0</v>
      </c>
      <c r="AH2035">
        <v>2.1919799835132198E-3</v>
      </c>
      <c r="AI2035">
        <v>8</v>
      </c>
      <c r="AJ2035" s="73">
        <v>47.1696237297339</v>
      </c>
      <c r="AK2035">
        <v>480</v>
      </c>
      <c r="AL2035">
        <v>0.99775726319638502</v>
      </c>
      <c r="AM2035">
        <v>9.0750214997987397E-3</v>
      </c>
      <c r="AN2035">
        <v>4</v>
      </c>
      <c r="AO2035">
        <v>4.6994808763607798E-3</v>
      </c>
      <c r="AP2035">
        <v>2</v>
      </c>
      <c r="AQ2035">
        <v>481</v>
      </c>
      <c r="AR2035">
        <v>1</v>
      </c>
      <c r="AS2035">
        <v>2.3542352350465399E-2</v>
      </c>
      <c r="AT2035">
        <v>11</v>
      </c>
      <c r="AU2035">
        <v>6.7994581925375497E-3</v>
      </c>
      <c r="AV2035">
        <v>3</v>
      </c>
      <c r="AW2035">
        <v>481</v>
      </c>
      <c r="AX2035">
        <v>0.999999999999999</v>
      </c>
      <c r="AY2035" s="73">
        <v>56.907493026617999</v>
      </c>
      <c r="AZ2035">
        <v>480</v>
      </c>
      <c r="BA2035">
        <v>0.99775726319638502</v>
      </c>
      <c r="BB2035">
        <v>457</v>
      </c>
      <c r="BC2035">
        <v>0.94865820324168504</v>
      </c>
      <c r="BD2035">
        <v>22</v>
      </c>
      <c r="BE2035">
        <v>4.66423158819535E-2</v>
      </c>
      <c r="BF2035">
        <v>52.426518622437001</v>
      </c>
      <c r="BG2035">
        <v>53.799690832090903</v>
      </c>
      <c r="BH2035">
        <v>56.907493026617999</v>
      </c>
      <c r="BI2035">
        <v>47.1696237297339</v>
      </c>
    </row>
    <row r="2036" spans="1:61" x14ac:dyDescent="0.25">
      <c r="A2036" s="10" t="str">
        <f>VLOOKUP(D2036,'Index-Relations'!E:F,2,FALSE)</f>
        <v>ESG</v>
      </c>
      <c r="B2036" t="s">
        <v>3450</v>
      </c>
      <c r="C2036" s="53" t="s">
        <v>3350</v>
      </c>
      <c r="D2036" s="59" t="s">
        <v>3043</v>
      </c>
      <c r="E2036" s="59" t="s">
        <v>5452</v>
      </c>
      <c r="F2036" t="s">
        <v>2623</v>
      </c>
      <c r="G2036" t="s">
        <v>2624</v>
      </c>
      <c r="H2036" t="s">
        <v>2625</v>
      </c>
      <c r="I2036" s="52">
        <v>45505</v>
      </c>
      <c r="J2036" t="s">
        <v>2457</v>
      </c>
      <c r="K2036">
        <v>481</v>
      </c>
      <c r="L2036" s="73">
        <v>52.4528453902319</v>
      </c>
      <c r="M2036">
        <v>480</v>
      </c>
      <c r="N2036">
        <v>0.99782796166751797</v>
      </c>
      <c r="O2036" s="73">
        <v>53.74978103646</v>
      </c>
      <c r="P2036">
        <v>480</v>
      </c>
      <c r="Q2036">
        <v>0.99782796166751797</v>
      </c>
      <c r="R2036">
        <v>478</v>
      </c>
      <c r="S2036">
        <v>0.99366274400589105</v>
      </c>
      <c r="T2036">
        <v>38.377774342102001</v>
      </c>
      <c r="U2036">
        <v>0.69891040973208496</v>
      </c>
      <c r="V2036">
        <v>318</v>
      </c>
      <c r="W2036">
        <v>0.103555669299207</v>
      </c>
      <c r="X2036">
        <v>53</v>
      </c>
      <c r="Y2036">
        <v>479</v>
      </c>
      <c r="Z2036">
        <v>0.99581702080248502</v>
      </c>
      <c r="AA2036">
        <v>57.618795376701897</v>
      </c>
      <c r="AB2036">
        <v>435</v>
      </c>
      <c r="AC2036">
        <v>0.90209944556313904</v>
      </c>
      <c r="AD2036">
        <v>44</v>
      </c>
      <c r="AE2036">
        <v>9.3717575239345693E-2</v>
      </c>
      <c r="AF2036">
        <v>2</v>
      </c>
      <c r="AG2036">
        <v>4.1829791975149799E-3</v>
      </c>
      <c r="AH2036">
        <v>2.1036347414528701E-3</v>
      </c>
      <c r="AI2036">
        <v>9</v>
      </c>
      <c r="AJ2036" s="73">
        <v>47.190493079066002</v>
      </c>
      <c r="AK2036">
        <v>480</v>
      </c>
      <c r="AL2036">
        <v>0.99782796166751797</v>
      </c>
      <c r="AM2036">
        <v>8.8446907417820703E-3</v>
      </c>
      <c r="AN2036">
        <v>4</v>
      </c>
      <c r="AO2036">
        <v>4.5775900858085498E-3</v>
      </c>
      <c r="AP2036">
        <v>2</v>
      </c>
      <c r="AQ2036">
        <v>481</v>
      </c>
      <c r="AR2036">
        <v>1</v>
      </c>
      <c r="AS2036">
        <v>2.3479529892232499E-2</v>
      </c>
      <c r="AT2036">
        <v>11</v>
      </c>
      <c r="AU2036">
        <v>6.59378770022012E-3</v>
      </c>
      <c r="AV2036">
        <v>3</v>
      </c>
      <c r="AW2036">
        <v>481</v>
      </c>
      <c r="AX2036">
        <v>1</v>
      </c>
      <c r="AY2036" s="73">
        <v>56.984459352167001</v>
      </c>
      <c r="AZ2036">
        <v>480</v>
      </c>
      <c r="BA2036">
        <v>0.99782796166751797</v>
      </c>
      <c r="BB2036">
        <v>458</v>
      </c>
      <c r="BC2036">
        <v>0.95096520948351004</v>
      </c>
      <c r="BD2036">
        <v>21</v>
      </c>
      <c r="BE2036">
        <v>4.4457200430680799E-2</v>
      </c>
      <c r="BF2036">
        <v>52.4528453902319</v>
      </c>
      <c r="BG2036">
        <v>53.74978103646</v>
      </c>
      <c r="BH2036">
        <v>56.984459352167001</v>
      </c>
      <c r="BI2036">
        <v>47.190493079066002</v>
      </c>
    </row>
    <row r="2037" spans="1:61" x14ac:dyDescent="0.25">
      <c r="A2037" s="10" t="str">
        <f>VLOOKUP(D2037,'Index-Relations'!E:F,2,FALSE)</f>
        <v>ESG</v>
      </c>
      <c r="B2037" t="s">
        <v>3450</v>
      </c>
      <c r="C2037" s="53" t="s">
        <v>2765</v>
      </c>
      <c r="D2037" s="59" t="s">
        <v>3043</v>
      </c>
      <c r="E2037" s="59" t="s">
        <v>5453</v>
      </c>
      <c r="F2037" t="s">
        <v>2623</v>
      </c>
      <c r="G2037" t="s">
        <v>2624</v>
      </c>
      <c r="H2037" t="s">
        <v>2625</v>
      </c>
      <c r="I2037" s="52">
        <v>45474</v>
      </c>
      <c r="J2037" t="s">
        <v>2457</v>
      </c>
      <c r="K2037">
        <v>481</v>
      </c>
      <c r="L2037" s="73">
        <v>52.642784674646002</v>
      </c>
      <c r="M2037">
        <v>480</v>
      </c>
      <c r="N2037">
        <v>0.99797098411818996</v>
      </c>
      <c r="O2037" s="73">
        <v>53.899523750050903</v>
      </c>
      <c r="P2037">
        <v>480</v>
      </c>
      <c r="Q2037">
        <v>0.99797098411818996</v>
      </c>
      <c r="R2037">
        <v>478</v>
      </c>
      <c r="S2037">
        <v>0.99384129867341298</v>
      </c>
      <c r="T2037">
        <v>38.4873054388977</v>
      </c>
      <c r="U2037">
        <v>0.70462696382628598</v>
      </c>
      <c r="V2037">
        <v>315</v>
      </c>
      <c r="W2037">
        <v>0.10610747507276901</v>
      </c>
      <c r="X2037">
        <v>53</v>
      </c>
      <c r="Y2037">
        <v>477</v>
      </c>
      <c r="Z2037">
        <v>0.99191207067339204</v>
      </c>
      <c r="AA2037">
        <v>38.234055497430703</v>
      </c>
      <c r="AB2037">
        <v>429</v>
      </c>
      <c r="AC2037">
        <v>0.89182936084938602</v>
      </c>
      <c r="AD2037">
        <v>48</v>
      </c>
      <c r="AE2037">
        <v>0.100082709824005</v>
      </c>
      <c r="AF2037">
        <v>4</v>
      </c>
      <c r="AG2037">
        <v>8.0879293266081596E-3</v>
      </c>
      <c r="AH2037">
        <v>9.5551505999584303E-4</v>
      </c>
      <c r="AI2037">
        <v>8</v>
      </c>
      <c r="AJ2037" s="73">
        <v>47.267885649804001</v>
      </c>
      <c r="AK2037">
        <v>480</v>
      </c>
      <c r="AL2037">
        <v>0.99797098411818996</v>
      </c>
      <c r="AM2037">
        <v>8.3579872426145507E-3</v>
      </c>
      <c r="AN2037">
        <v>4</v>
      </c>
      <c r="AO2037">
        <v>4.0964446707590901E-3</v>
      </c>
      <c r="AP2037">
        <v>2</v>
      </c>
      <c r="AQ2037">
        <v>481</v>
      </c>
      <c r="AR2037">
        <v>1</v>
      </c>
      <c r="AS2037">
        <v>2.2938990126003801E-2</v>
      </c>
      <c r="AT2037">
        <v>11</v>
      </c>
      <c r="AU2037">
        <v>6.3111128505172597E-3</v>
      </c>
      <c r="AV2037">
        <v>3</v>
      </c>
      <c r="AW2037">
        <v>481</v>
      </c>
      <c r="AX2037">
        <v>1</v>
      </c>
      <c r="AY2037" s="73">
        <v>57.260753414889997</v>
      </c>
      <c r="AZ2037">
        <v>480</v>
      </c>
      <c r="BA2037">
        <v>0.99797098411818996</v>
      </c>
      <c r="BB2037">
        <v>458</v>
      </c>
      <c r="BC2037">
        <v>0.95153250574606296</v>
      </c>
      <c r="BD2037">
        <v>21</v>
      </c>
      <c r="BE2037">
        <v>4.4371049583177002E-2</v>
      </c>
      <c r="BF2037">
        <v>52.642784674646002</v>
      </c>
      <c r="BG2037">
        <v>53.899523750050903</v>
      </c>
      <c r="BH2037">
        <v>57.260753414889997</v>
      </c>
      <c r="BI2037">
        <v>47.267885649804001</v>
      </c>
    </row>
    <row r="2038" spans="1:61" x14ac:dyDescent="0.25">
      <c r="A2038" s="10" t="str">
        <f>VLOOKUP(D2038,'Index-Relations'!E:F,2,FALSE)</f>
        <v>ESG</v>
      </c>
      <c r="B2038" t="s">
        <v>3450</v>
      </c>
      <c r="C2038" s="53" t="s">
        <v>2766</v>
      </c>
      <c r="D2038" s="59" t="s">
        <v>3043</v>
      </c>
      <c r="E2038" s="59" t="s">
        <v>5454</v>
      </c>
      <c r="F2038" t="s">
        <v>2623</v>
      </c>
      <c r="G2038" t="s">
        <v>2624</v>
      </c>
      <c r="H2038" t="s">
        <v>2625</v>
      </c>
      <c r="I2038" s="52">
        <v>45446</v>
      </c>
      <c r="J2038" t="s">
        <v>2457</v>
      </c>
      <c r="K2038">
        <v>481</v>
      </c>
      <c r="L2038" s="73">
        <v>53.2493089375319</v>
      </c>
      <c r="M2038">
        <v>480</v>
      </c>
      <c r="N2038">
        <v>0.99762553465224402</v>
      </c>
      <c r="O2038" s="73">
        <v>54.280217521067897</v>
      </c>
      <c r="P2038">
        <v>480</v>
      </c>
      <c r="Q2038">
        <v>0.99762553465224402</v>
      </c>
      <c r="R2038">
        <v>478</v>
      </c>
      <c r="S2038">
        <v>0.99383095342424199</v>
      </c>
      <c r="T2038">
        <v>38.722766332349302</v>
      </c>
      <c r="U2038">
        <v>0.710413030231414</v>
      </c>
      <c r="V2038">
        <v>316</v>
      </c>
      <c r="W2038">
        <v>0.103820078551081</v>
      </c>
      <c r="X2038">
        <v>53</v>
      </c>
      <c r="Y2038">
        <v>477</v>
      </c>
      <c r="Z2038">
        <v>0.99109629909845198</v>
      </c>
      <c r="AA2038">
        <v>38.676096306317703</v>
      </c>
      <c r="AB2038">
        <v>430</v>
      </c>
      <c r="AC2038">
        <v>0.896734416376607</v>
      </c>
      <c r="AD2038">
        <v>47</v>
      </c>
      <c r="AE2038">
        <v>9.43618827218448E-2</v>
      </c>
      <c r="AF2038">
        <v>4</v>
      </c>
      <c r="AG2038">
        <v>8.903700901548E-3</v>
      </c>
      <c r="AH2038">
        <v>1.12923515357424E-3</v>
      </c>
      <c r="AI2038">
        <v>8</v>
      </c>
      <c r="AJ2038" s="73">
        <v>47.797455055146898</v>
      </c>
      <c r="AK2038">
        <v>480</v>
      </c>
      <c r="AL2038">
        <v>0.99762553465224402</v>
      </c>
      <c r="AM2038">
        <v>8.99236568362906E-3</v>
      </c>
      <c r="AN2038">
        <v>4</v>
      </c>
      <c r="AO2038">
        <v>4.6656348845542199E-3</v>
      </c>
      <c r="AP2038">
        <v>2</v>
      </c>
      <c r="AQ2038">
        <v>481</v>
      </c>
      <c r="AR2038">
        <v>1</v>
      </c>
      <c r="AS2038">
        <v>2.3461040121275398E-2</v>
      </c>
      <c r="AT2038">
        <v>11</v>
      </c>
      <c r="AU2038">
        <v>6.72450296452623E-3</v>
      </c>
      <c r="AV2038">
        <v>3</v>
      </c>
      <c r="AW2038">
        <v>481</v>
      </c>
      <c r="AX2038">
        <v>1</v>
      </c>
      <c r="AY2038" s="73">
        <v>57.904349512433001</v>
      </c>
      <c r="AZ2038">
        <v>480</v>
      </c>
      <c r="BA2038">
        <v>0.99762553465224402</v>
      </c>
      <c r="BB2038">
        <v>458</v>
      </c>
      <c r="BC2038">
        <v>0.95106831044124196</v>
      </c>
      <c r="BD2038">
        <v>21</v>
      </c>
      <c r="BE2038">
        <v>4.4266054674203401E-2</v>
      </c>
      <c r="BF2038">
        <v>53.2493089375319</v>
      </c>
      <c r="BG2038">
        <v>54.280217521067897</v>
      </c>
      <c r="BH2038">
        <v>57.904349512433001</v>
      </c>
      <c r="BI2038">
        <v>47.797455055146898</v>
      </c>
    </row>
    <row r="2039" spans="1:61" x14ac:dyDescent="0.25">
      <c r="A2039" s="10" t="str">
        <f>VLOOKUP(D2039,'Index-Relations'!E:F,2,FALSE)</f>
        <v>ESG</v>
      </c>
      <c r="B2039" t="s">
        <v>3450</v>
      </c>
      <c r="C2039" s="53" t="s">
        <v>2767</v>
      </c>
      <c r="D2039" s="59" t="s">
        <v>3043</v>
      </c>
      <c r="E2039" s="59" t="s">
        <v>5455</v>
      </c>
      <c r="F2039" t="s">
        <v>2623</v>
      </c>
      <c r="G2039" t="s">
        <v>2624</v>
      </c>
      <c r="H2039" t="s">
        <v>2625</v>
      </c>
      <c r="I2039" s="52">
        <v>45413</v>
      </c>
      <c r="J2039" t="s">
        <v>2457</v>
      </c>
      <c r="K2039">
        <v>482</v>
      </c>
      <c r="L2039" s="73">
        <v>53.354251174562997</v>
      </c>
      <c r="M2039">
        <v>481</v>
      </c>
      <c r="N2039">
        <v>0.99769334567705203</v>
      </c>
      <c r="O2039" s="73">
        <v>54.365241634234899</v>
      </c>
      <c r="P2039">
        <v>481</v>
      </c>
      <c r="Q2039">
        <v>0.99769334567705203</v>
      </c>
      <c r="R2039">
        <v>479</v>
      </c>
      <c r="S2039">
        <v>0.99390650945679704</v>
      </c>
      <c r="T2039">
        <v>38.771186446134699</v>
      </c>
      <c r="U2039">
        <v>0.71175633978789998</v>
      </c>
      <c r="V2039">
        <v>317</v>
      </c>
      <c r="W2039">
        <v>0.105397125894614</v>
      </c>
      <c r="X2039">
        <v>54</v>
      </c>
      <c r="Y2039">
        <v>478</v>
      </c>
      <c r="Z2039">
        <v>0.99151388746604996</v>
      </c>
      <c r="AA2039">
        <v>39.469162465551598</v>
      </c>
      <c r="AB2039">
        <v>431</v>
      </c>
      <c r="AC2039">
        <v>0.897251172606231</v>
      </c>
      <c r="AD2039">
        <v>47</v>
      </c>
      <c r="AE2039">
        <v>9.4262714859820296E-2</v>
      </c>
      <c r="AF2039">
        <v>4</v>
      </c>
      <c r="AG2039">
        <v>8.4861125339486393E-3</v>
      </c>
      <c r="AH2039">
        <v>1.07995305905169E-3</v>
      </c>
      <c r="AI2039">
        <v>8</v>
      </c>
      <c r="AJ2039" s="73">
        <v>47.778482394134997</v>
      </c>
      <c r="AK2039">
        <v>481</v>
      </c>
      <c r="AL2039">
        <v>0.99769334567705203</v>
      </c>
      <c r="AM2039">
        <v>8.6096894261217093E-3</v>
      </c>
      <c r="AN2039">
        <v>4</v>
      </c>
      <c r="AO2039">
        <v>6.7957583749905697E-3</v>
      </c>
      <c r="AP2039">
        <v>3</v>
      </c>
      <c r="AQ2039">
        <v>481</v>
      </c>
      <c r="AR2039">
        <v>0.99773194961459299</v>
      </c>
      <c r="AS2039">
        <v>2.3601207358987401E-2</v>
      </c>
      <c r="AT2039">
        <v>11</v>
      </c>
      <c r="AU2039">
        <v>4.2719512019279201E-3</v>
      </c>
      <c r="AV2039">
        <v>2</v>
      </c>
      <c r="AW2039">
        <v>482</v>
      </c>
      <c r="AX2039">
        <v>1</v>
      </c>
      <c r="AY2039" s="73">
        <v>58.195020091344901</v>
      </c>
      <c r="AZ2039">
        <v>481</v>
      </c>
      <c r="BA2039">
        <v>0.99769334567705203</v>
      </c>
      <c r="BB2039">
        <v>459</v>
      </c>
      <c r="BC2039">
        <v>0.95096128775955102</v>
      </c>
      <c r="BD2039">
        <v>19</v>
      </c>
      <c r="BE2039">
        <v>3.9974903480051498E-2</v>
      </c>
      <c r="BF2039">
        <v>53.354251174562997</v>
      </c>
      <c r="BG2039">
        <v>54.365241634234899</v>
      </c>
      <c r="BH2039">
        <v>58.195020091344901</v>
      </c>
      <c r="BI2039">
        <v>47.778482394134997</v>
      </c>
    </row>
    <row r="2040" spans="1:61" x14ac:dyDescent="0.25">
      <c r="A2040" s="10" t="str">
        <f>VLOOKUP(D2040,'Index-Relations'!E:F,2,FALSE)</f>
        <v>ESG</v>
      </c>
      <c r="B2040" t="s">
        <v>3450</v>
      </c>
      <c r="C2040" s="53" t="s">
        <v>2768</v>
      </c>
      <c r="D2040" s="59" t="s">
        <v>3043</v>
      </c>
      <c r="E2040" s="59" t="s">
        <v>5456</v>
      </c>
      <c r="F2040" t="s">
        <v>2623</v>
      </c>
      <c r="G2040" t="s">
        <v>2624</v>
      </c>
      <c r="H2040" t="s">
        <v>2625</v>
      </c>
      <c r="I2040" s="52">
        <v>45383</v>
      </c>
      <c r="J2040" t="s">
        <v>2457</v>
      </c>
      <c r="K2040">
        <v>485</v>
      </c>
      <c r="L2040">
        <v>55.188861779282597</v>
      </c>
      <c r="M2040">
        <v>483</v>
      </c>
      <c r="N2040">
        <v>0.99793959722638004</v>
      </c>
      <c r="O2040">
        <v>55.909136276681302</v>
      </c>
      <c r="P2040">
        <v>483</v>
      </c>
      <c r="Q2040">
        <v>0.99793959722638004</v>
      </c>
      <c r="R2040">
        <v>481</v>
      </c>
      <c r="S2040">
        <v>0.993774771462685</v>
      </c>
      <c r="T2040">
        <v>38.6693613965273</v>
      </c>
      <c r="U2040">
        <v>0.71098603810653904</v>
      </c>
      <c r="V2040">
        <v>319</v>
      </c>
      <c r="W2040">
        <v>0.104089565846787</v>
      </c>
      <c r="X2040">
        <v>54</v>
      </c>
      <c r="Y2040">
        <v>480</v>
      </c>
      <c r="Z2040">
        <v>0.99152980693287396</v>
      </c>
      <c r="AA2040">
        <v>37.919458214105703</v>
      </c>
      <c r="AB2040">
        <v>433</v>
      </c>
      <c r="AC2040">
        <v>0.894497315560285</v>
      </c>
      <c r="AD2040">
        <v>47</v>
      </c>
      <c r="AE2040">
        <v>9.7032491372589402E-2</v>
      </c>
      <c r="AF2040">
        <v>5</v>
      </c>
      <c r="AG2040">
        <v>8.4701930671255404E-3</v>
      </c>
      <c r="AH2040">
        <v>1.0467135547393199E-3</v>
      </c>
      <c r="AI2040">
        <v>8</v>
      </c>
      <c r="AJ2040">
        <v>48.085799982893903</v>
      </c>
      <c r="AK2040">
        <v>483</v>
      </c>
      <c r="AL2040">
        <v>0.99793959722638004</v>
      </c>
      <c r="AM2040">
        <v>8.2132221104370493E-3</v>
      </c>
      <c r="AN2040">
        <v>4</v>
      </c>
      <c r="AO2040">
        <v>6.2337184343957503E-3</v>
      </c>
      <c r="AP2040">
        <v>3</v>
      </c>
      <c r="AQ2040">
        <v>483</v>
      </c>
      <c r="AR2040">
        <v>0.99784338330556999</v>
      </c>
      <c r="AS2040">
        <v>2.2817191103999102E-2</v>
      </c>
      <c r="AT2040">
        <v>11</v>
      </c>
      <c r="AU2040">
        <v>3.9524476063879203E-3</v>
      </c>
      <c r="AV2040">
        <v>2</v>
      </c>
      <c r="AW2040">
        <v>484</v>
      </c>
      <c r="AX2040">
        <v>1</v>
      </c>
      <c r="AY2040">
        <v>61.108262827034302</v>
      </c>
      <c r="AZ2040">
        <v>483</v>
      </c>
      <c r="BA2040">
        <v>0.99793959722638004</v>
      </c>
      <c r="BB2040">
        <v>461</v>
      </c>
      <c r="BC2040">
        <v>0.95215928559761398</v>
      </c>
      <c r="BD2040">
        <v>19</v>
      </c>
      <c r="BE2040">
        <v>3.94503792735608E-2</v>
      </c>
      <c r="BF2040">
        <v>53.361180478833901</v>
      </c>
      <c r="BG2040">
        <v>54.372173299473999</v>
      </c>
      <c r="BH2040">
        <v>58.414288692755001</v>
      </c>
      <c r="BI2040">
        <v>47.573317133153999</v>
      </c>
    </row>
    <row r="2041" spans="1:61" x14ac:dyDescent="0.25">
      <c r="A2041" s="10" t="str">
        <f>VLOOKUP(D2041,'Index-Relations'!E:F,2,FALSE)</f>
        <v>ESG</v>
      </c>
      <c r="B2041" t="s">
        <v>3450</v>
      </c>
      <c r="C2041" s="53" t="s">
        <v>2769</v>
      </c>
      <c r="D2041" s="59" t="s">
        <v>3043</v>
      </c>
      <c r="E2041" s="59" t="s">
        <v>5457</v>
      </c>
      <c r="F2041" t="s">
        <v>2623</v>
      </c>
      <c r="G2041" t="s">
        <v>2624</v>
      </c>
      <c r="H2041" t="s">
        <v>2625</v>
      </c>
      <c r="I2041" s="52">
        <v>45352</v>
      </c>
      <c r="J2041" t="s">
        <v>2457</v>
      </c>
      <c r="K2041">
        <v>483</v>
      </c>
      <c r="L2041">
        <v>55.729368276056199</v>
      </c>
      <c r="M2041">
        <v>481</v>
      </c>
      <c r="N2041">
        <v>0.99577365016230202</v>
      </c>
      <c r="O2041">
        <v>56.5048761890233</v>
      </c>
      <c r="P2041">
        <v>481</v>
      </c>
      <c r="Q2041">
        <v>0.99577365016230202</v>
      </c>
      <c r="R2041">
        <v>481</v>
      </c>
      <c r="S2041">
        <v>0.99577365016230202</v>
      </c>
      <c r="T2041">
        <v>38.385547662955503</v>
      </c>
      <c r="U2041">
        <v>0.70993057652703895</v>
      </c>
      <c r="V2041">
        <v>314</v>
      </c>
      <c r="W2041">
        <v>9.9627576306438606E-2</v>
      </c>
      <c r="X2041">
        <v>53</v>
      </c>
      <c r="Y2041">
        <v>480</v>
      </c>
      <c r="Z2041">
        <v>0.99294852603156503</v>
      </c>
      <c r="AA2041">
        <v>38.0752330418265</v>
      </c>
      <c r="AB2041">
        <v>433</v>
      </c>
      <c r="AC2041">
        <v>0.89525822965933899</v>
      </c>
      <c r="AD2041">
        <v>47</v>
      </c>
      <c r="AE2041">
        <v>9.7690296372224802E-2</v>
      </c>
      <c r="AF2041">
        <v>3</v>
      </c>
      <c r="AG2041">
        <v>7.0514739684355097E-3</v>
      </c>
      <c r="AH2041">
        <v>3.0064380552376999E-4</v>
      </c>
      <c r="AI2041">
        <v>7</v>
      </c>
      <c r="AJ2041">
        <v>48.859468046689798</v>
      </c>
      <c r="AK2041">
        <v>481</v>
      </c>
      <c r="AL2041">
        <v>0.99577365016230202</v>
      </c>
      <c r="AM2041">
        <v>7.5396987630684297E-3</v>
      </c>
      <c r="AN2041">
        <v>4</v>
      </c>
      <c r="AO2041">
        <v>6.3555656897724497E-3</v>
      </c>
      <c r="AP2041">
        <v>3</v>
      </c>
      <c r="AQ2041">
        <v>483</v>
      </c>
      <c r="AR2041">
        <v>1</v>
      </c>
      <c r="AS2041">
        <v>2.3003117652091998E-2</v>
      </c>
      <c r="AT2041">
        <v>11</v>
      </c>
      <c r="AU2041">
        <v>3.8482336855213801E-3</v>
      </c>
      <c r="AV2041">
        <v>2</v>
      </c>
      <c r="AW2041">
        <v>483</v>
      </c>
      <c r="AX2041">
        <v>0.999999999999999</v>
      </c>
      <c r="AY2041">
        <v>61.2204965823367</v>
      </c>
      <c r="AZ2041">
        <v>481</v>
      </c>
      <c r="BA2041">
        <v>0.99577365016230202</v>
      </c>
      <c r="BB2041">
        <v>461</v>
      </c>
      <c r="BC2041">
        <v>0.95402647266294904</v>
      </c>
      <c r="BD2041">
        <v>19</v>
      </c>
      <c r="BE2041">
        <v>3.9617961647277697E-2</v>
      </c>
      <c r="BF2041">
        <v>53.791678062210003</v>
      </c>
      <c r="BG2041">
        <v>54.807690980007997</v>
      </c>
      <c r="BH2041">
        <v>58.493326618951002</v>
      </c>
      <c r="BI2041">
        <v>48.203286164867897</v>
      </c>
    </row>
    <row r="2042" spans="1:61" x14ac:dyDescent="0.25">
      <c r="A2042" s="10" t="str">
        <f>VLOOKUP(D2042,'Index-Relations'!E:F,2,FALSE)</f>
        <v>ESG</v>
      </c>
      <c r="B2042" t="s">
        <v>3450</v>
      </c>
      <c r="C2042" s="53" t="s">
        <v>2770</v>
      </c>
      <c r="D2042" s="59" t="s">
        <v>3043</v>
      </c>
      <c r="E2042" s="59" t="s">
        <v>5458</v>
      </c>
      <c r="F2042" t="s">
        <v>2623</v>
      </c>
      <c r="G2042" t="s">
        <v>2624</v>
      </c>
      <c r="H2042" t="s">
        <v>2625</v>
      </c>
      <c r="I2042" s="52">
        <v>45323</v>
      </c>
      <c r="J2042" t="s">
        <v>2457</v>
      </c>
      <c r="K2042">
        <v>483</v>
      </c>
      <c r="L2042">
        <v>56.466607553655699</v>
      </c>
      <c r="M2042">
        <v>481</v>
      </c>
      <c r="N2042">
        <v>0.995922904789313</v>
      </c>
      <c r="O2042">
        <v>56.868970256668099</v>
      </c>
      <c r="P2042">
        <v>481</v>
      </c>
      <c r="Q2042">
        <v>0.995922904789313</v>
      </c>
      <c r="R2042">
        <v>481</v>
      </c>
      <c r="S2042">
        <v>0.995922904789314</v>
      </c>
      <c r="T2042">
        <v>38.254595410760899</v>
      </c>
      <c r="U2042">
        <v>0.70110108516561698</v>
      </c>
      <c r="V2042">
        <v>313</v>
      </c>
      <c r="W2042">
        <v>9.4592345405799097E-2</v>
      </c>
      <c r="X2042">
        <v>52</v>
      </c>
      <c r="Y2042">
        <v>480</v>
      </c>
      <c r="Z2042">
        <v>0.99379347808190599</v>
      </c>
      <c r="AA2042">
        <v>38.878459372787901</v>
      </c>
      <c r="AB2042">
        <v>430</v>
      </c>
      <c r="AC2042">
        <v>0.88930056239882305</v>
      </c>
      <c r="AD2042">
        <v>50</v>
      </c>
      <c r="AE2042">
        <v>0.104492915683083</v>
      </c>
      <c r="AF2042">
        <v>3</v>
      </c>
      <c r="AG2042">
        <v>6.2065219180931601E-3</v>
      </c>
      <c r="AH2042">
        <v>3.1538992824985698E-4</v>
      </c>
      <c r="AI2042">
        <v>7</v>
      </c>
      <c r="AJ2042">
        <v>49.866410686528297</v>
      </c>
      <c r="AK2042">
        <v>481</v>
      </c>
      <c r="AL2042">
        <v>0.995922904789313</v>
      </c>
      <c r="AM2042">
        <v>7.6686766697654802E-3</v>
      </c>
      <c r="AN2042">
        <v>4</v>
      </c>
      <c r="AO2042">
        <v>6.4344428823419099E-3</v>
      </c>
      <c r="AP2042">
        <v>3</v>
      </c>
      <c r="AQ2042">
        <v>483</v>
      </c>
      <c r="AR2042">
        <v>0.999999999999999</v>
      </c>
      <c r="AS2042">
        <v>2.3001558307970502E-2</v>
      </c>
      <c r="AT2042">
        <v>11</v>
      </c>
      <c r="AU2042">
        <v>3.9852652966891697E-3</v>
      </c>
      <c r="AV2042">
        <v>2</v>
      </c>
      <c r="AW2042">
        <v>483</v>
      </c>
      <c r="AX2042">
        <v>0.999999999999999</v>
      </c>
      <c r="AY2042">
        <v>61.642052549884198</v>
      </c>
      <c r="AZ2042">
        <v>481</v>
      </c>
      <c r="BA2042">
        <v>0.995922904789313</v>
      </c>
      <c r="BB2042">
        <v>460</v>
      </c>
      <c r="BC2042">
        <v>0.95220660213122499</v>
      </c>
      <c r="BD2042">
        <v>20</v>
      </c>
      <c r="BE2042">
        <v>4.1358954986432703E-2</v>
      </c>
      <c r="BF2042">
        <v>54.418071124961997</v>
      </c>
      <c r="BG2042">
        <v>55.130044008921999</v>
      </c>
      <c r="BH2042">
        <v>58.7887404475849</v>
      </c>
      <c r="BI2042">
        <v>49.092633348108002</v>
      </c>
    </row>
    <row r="2043" spans="1:61" x14ac:dyDescent="0.25">
      <c r="A2043" s="10" t="str">
        <f>VLOOKUP(D2043,'Index-Relations'!E:F,2,FALSE)</f>
        <v>BM</v>
      </c>
      <c r="B2043" t="s">
        <v>3450</v>
      </c>
      <c r="C2043" s="53" t="s">
        <v>2760</v>
      </c>
      <c r="D2043" s="59" t="s">
        <v>3266</v>
      </c>
      <c r="E2043" s="59" t="s">
        <v>5459</v>
      </c>
      <c r="F2043" t="s">
        <v>743</v>
      </c>
      <c r="G2043" t="s">
        <v>739</v>
      </c>
      <c r="H2043" t="s">
        <v>744</v>
      </c>
      <c r="I2043" s="52">
        <v>45659</v>
      </c>
      <c r="J2043" t="s">
        <v>2457</v>
      </c>
      <c r="K2043">
        <v>503</v>
      </c>
      <c r="L2043" s="73">
        <v>51.788261113014002</v>
      </c>
      <c r="M2043">
        <v>500</v>
      </c>
      <c r="N2043">
        <v>0.99401951260788701</v>
      </c>
      <c r="O2043" s="73">
        <v>53.2753428692019</v>
      </c>
      <c r="P2043">
        <v>500</v>
      </c>
      <c r="Q2043">
        <v>0.99401951260788701</v>
      </c>
      <c r="R2043">
        <v>498</v>
      </c>
      <c r="S2043">
        <v>0.99003565755124701</v>
      </c>
      <c r="T2043">
        <v>39.3965255941796</v>
      </c>
      <c r="U2043">
        <v>0.68850094668473405</v>
      </c>
      <c r="V2043">
        <v>335</v>
      </c>
      <c r="W2043">
        <v>9.4323685366238794E-2</v>
      </c>
      <c r="X2043">
        <v>51</v>
      </c>
      <c r="Y2043">
        <v>499</v>
      </c>
      <c r="Z2043">
        <v>0.99201078445632196</v>
      </c>
      <c r="AA2043">
        <v>59.183967238615502</v>
      </c>
      <c r="AB2043">
        <v>431</v>
      </c>
      <c r="AC2043">
        <v>0.85692347372536004</v>
      </c>
      <c r="AD2043">
        <v>68</v>
      </c>
      <c r="AE2043">
        <v>0.135087310730961</v>
      </c>
      <c r="AF2043">
        <v>4</v>
      </c>
      <c r="AG2043">
        <v>7.9892155436780896E-3</v>
      </c>
      <c r="AH2043">
        <v>5.7440553381708599E-3</v>
      </c>
      <c r="AI2043">
        <v>28</v>
      </c>
      <c r="AJ2043" s="73">
        <v>46.232625677409999</v>
      </c>
      <c r="AK2043">
        <v>500</v>
      </c>
      <c r="AL2043">
        <v>0.99401951260788701</v>
      </c>
      <c r="AM2043">
        <v>8.2166895004338603E-3</v>
      </c>
      <c r="AN2043">
        <v>4</v>
      </c>
      <c r="AO2043">
        <v>4.0834829417142598E-3</v>
      </c>
      <c r="AP2043">
        <v>2</v>
      </c>
      <c r="AQ2043">
        <v>503</v>
      </c>
      <c r="AR2043">
        <v>1</v>
      </c>
      <c r="AS2043">
        <v>2.24721402988769E-2</v>
      </c>
      <c r="AT2043">
        <v>11</v>
      </c>
      <c r="AU2043">
        <v>5.9047645817766796E-3</v>
      </c>
      <c r="AV2043">
        <v>3</v>
      </c>
      <c r="AW2043">
        <v>503</v>
      </c>
      <c r="AX2043">
        <v>1</v>
      </c>
      <c r="AY2043" s="73">
        <v>56.581500232846999</v>
      </c>
      <c r="AZ2043">
        <v>500</v>
      </c>
      <c r="BA2043">
        <v>0.99401951260788701</v>
      </c>
      <c r="BB2043">
        <v>481</v>
      </c>
      <c r="BC2043">
        <v>0.95573983873955504</v>
      </c>
      <c r="BD2043">
        <v>20</v>
      </c>
      <c r="BE2043">
        <v>4.01766783187298E-2</v>
      </c>
      <c r="BF2043">
        <v>51.788261113014002</v>
      </c>
      <c r="BG2043">
        <v>53.2753428692019</v>
      </c>
      <c r="BH2043">
        <v>56.581500232846999</v>
      </c>
      <c r="BI2043">
        <v>46.232625677409999</v>
      </c>
    </row>
    <row r="2044" spans="1:61" x14ac:dyDescent="0.25">
      <c r="A2044" s="10" t="str">
        <f>VLOOKUP(D2044,'Index-Relations'!E:F,2,FALSE)</f>
        <v>BM</v>
      </c>
      <c r="B2044" t="s">
        <v>3450</v>
      </c>
      <c r="C2044" s="53" t="s">
        <v>2761</v>
      </c>
      <c r="D2044" s="59" t="s">
        <v>3266</v>
      </c>
      <c r="E2044" s="59" t="s">
        <v>5460</v>
      </c>
      <c r="F2044" t="s">
        <v>743</v>
      </c>
      <c r="G2044" t="s">
        <v>739</v>
      </c>
      <c r="H2044" t="s">
        <v>744</v>
      </c>
      <c r="I2044" s="52">
        <v>45628</v>
      </c>
      <c r="J2044" t="s">
        <v>2457</v>
      </c>
      <c r="K2044">
        <v>503</v>
      </c>
      <c r="L2044" s="73">
        <v>51.384507761230999</v>
      </c>
      <c r="M2044">
        <v>499</v>
      </c>
      <c r="N2044">
        <v>0.99170690524806604</v>
      </c>
      <c r="O2044" s="73">
        <v>53.061121956259001</v>
      </c>
      <c r="P2044">
        <v>499</v>
      </c>
      <c r="Q2044">
        <v>0.99170690524806604</v>
      </c>
      <c r="R2044">
        <v>497</v>
      </c>
      <c r="S2044">
        <v>0.98800579117585496</v>
      </c>
      <c r="T2044">
        <v>39.230844919067799</v>
      </c>
      <c r="U2044">
        <v>0.69371554284296999</v>
      </c>
      <c r="V2044">
        <v>336</v>
      </c>
      <c r="W2044">
        <v>8.9653320181406204E-2</v>
      </c>
      <c r="X2044">
        <v>51</v>
      </c>
      <c r="Y2044">
        <v>498</v>
      </c>
      <c r="Z2044">
        <v>0.98978933329471197</v>
      </c>
      <c r="AA2044">
        <v>53.4428726274909</v>
      </c>
      <c r="AB2044">
        <v>435</v>
      </c>
      <c r="AC2044">
        <v>0.862079399035523</v>
      </c>
      <c r="AD2044">
        <v>63</v>
      </c>
      <c r="AE2044">
        <v>0.127709934259188</v>
      </c>
      <c r="AF2044">
        <v>5</v>
      </c>
      <c r="AG2044">
        <v>1.02106667052877E-2</v>
      </c>
      <c r="AH2044">
        <v>5.9881440342331596E-3</v>
      </c>
      <c r="AI2044">
        <v>28</v>
      </c>
      <c r="AJ2044" s="73">
        <v>45.764143732058898</v>
      </c>
      <c r="AK2044">
        <v>499</v>
      </c>
      <c r="AL2044">
        <v>0.99170690524806604</v>
      </c>
      <c r="AM2044">
        <v>7.5620057707308499E-3</v>
      </c>
      <c r="AN2044">
        <v>4</v>
      </c>
      <c r="AO2044">
        <v>3.6352595608046701E-3</v>
      </c>
      <c r="AP2044">
        <v>2</v>
      </c>
      <c r="AQ2044">
        <v>502</v>
      </c>
      <c r="AR2044">
        <v>0.99820007551451995</v>
      </c>
      <c r="AS2044">
        <v>2.0543044687762E-2</v>
      </c>
      <c r="AT2044">
        <v>11</v>
      </c>
      <c r="AU2044">
        <v>5.8955728150926496E-3</v>
      </c>
      <c r="AV2044">
        <v>3</v>
      </c>
      <c r="AW2044">
        <v>502</v>
      </c>
      <c r="AX2044">
        <v>0.99820007551451995</v>
      </c>
      <c r="AY2044" s="73">
        <v>56.212930996658002</v>
      </c>
      <c r="AZ2044">
        <v>499</v>
      </c>
      <c r="BA2044">
        <v>0.99170690524806604</v>
      </c>
      <c r="BB2044">
        <v>480</v>
      </c>
      <c r="BC2044">
        <v>0.95377810334743496</v>
      </c>
      <c r="BD2044">
        <v>20</v>
      </c>
      <c r="BE2044">
        <v>4.0786712606279599E-2</v>
      </c>
      <c r="BF2044">
        <v>51.384507761230999</v>
      </c>
      <c r="BG2044">
        <v>53.061121956259001</v>
      </c>
      <c r="BH2044">
        <v>56.212930996658002</v>
      </c>
      <c r="BI2044">
        <v>45.764143732058898</v>
      </c>
    </row>
    <row r="2045" spans="1:61" x14ac:dyDescent="0.25">
      <c r="A2045" s="10" t="str">
        <f>VLOOKUP(D2045,'Index-Relations'!E:F,2,FALSE)</f>
        <v>BM</v>
      </c>
      <c r="B2045" t="s">
        <v>3450</v>
      </c>
      <c r="C2045" s="53" t="s">
        <v>2762</v>
      </c>
      <c r="D2045" s="59" t="s">
        <v>3266</v>
      </c>
      <c r="E2045" s="59" t="s">
        <v>5461</v>
      </c>
      <c r="F2045" t="s">
        <v>743</v>
      </c>
      <c r="G2045" t="s">
        <v>739</v>
      </c>
      <c r="H2045" t="s">
        <v>744</v>
      </c>
      <c r="I2045" s="52">
        <v>45597</v>
      </c>
      <c r="J2045" t="s">
        <v>2457</v>
      </c>
      <c r="K2045">
        <v>503</v>
      </c>
      <c r="L2045" s="73">
        <v>51.768242952540902</v>
      </c>
      <c r="M2045">
        <v>499</v>
      </c>
      <c r="N2045">
        <v>0.99112953695921302</v>
      </c>
      <c r="O2045" s="73">
        <v>53.266244326736</v>
      </c>
      <c r="P2045">
        <v>499</v>
      </c>
      <c r="Q2045">
        <v>0.99112953695921302</v>
      </c>
      <c r="R2045">
        <v>497</v>
      </c>
      <c r="S2045">
        <v>0.98720117303824095</v>
      </c>
      <c r="T2045">
        <v>39.435450371004698</v>
      </c>
      <c r="U2045">
        <v>0.69636908617415605</v>
      </c>
      <c r="V2045">
        <v>336</v>
      </c>
      <c r="W2045">
        <v>9.2652033559829206E-2</v>
      </c>
      <c r="X2045">
        <v>52</v>
      </c>
      <c r="Y2045">
        <v>498</v>
      </c>
      <c r="Z2045">
        <v>0.98918981999627098</v>
      </c>
      <c r="AA2045">
        <v>57.4022716426309</v>
      </c>
      <c r="AB2045">
        <v>432</v>
      </c>
      <c r="AC2045">
        <v>0.858621502967016</v>
      </c>
      <c r="AD2045">
        <v>66</v>
      </c>
      <c r="AE2045">
        <v>0.130568317029255</v>
      </c>
      <c r="AF2045">
        <v>5</v>
      </c>
      <c r="AG2045">
        <v>1.08101800037284E-2</v>
      </c>
      <c r="AH2045">
        <v>6.8770496037981396E-3</v>
      </c>
      <c r="AI2045">
        <v>27</v>
      </c>
      <c r="AJ2045" s="73">
        <v>46.2637890798039</v>
      </c>
      <c r="AK2045">
        <v>499</v>
      </c>
      <c r="AL2045">
        <v>0.99112953695921302</v>
      </c>
      <c r="AM2045">
        <v>7.8600740788606904E-3</v>
      </c>
      <c r="AN2045">
        <v>4</v>
      </c>
      <c r="AO2045">
        <v>3.9054830692270902E-3</v>
      </c>
      <c r="AP2045">
        <v>2</v>
      </c>
      <c r="AQ2045">
        <v>502</v>
      </c>
      <c r="AR2045">
        <v>0.99766473910898701</v>
      </c>
      <c r="AS2045">
        <v>2.1657835914914599E-2</v>
      </c>
      <c r="AT2045">
        <v>11</v>
      </c>
      <c r="AU2045">
        <v>6.1416377298151E-3</v>
      </c>
      <c r="AV2045">
        <v>3</v>
      </c>
      <c r="AW2045">
        <v>502</v>
      </c>
      <c r="AX2045">
        <v>0.99766473910898701</v>
      </c>
      <c r="AY2045" s="73">
        <v>56.561139036780901</v>
      </c>
      <c r="AZ2045">
        <v>499</v>
      </c>
      <c r="BA2045">
        <v>0.99112953695921302</v>
      </c>
      <c r="BB2045">
        <v>478</v>
      </c>
      <c r="BC2045">
        <v>0.94969114056222403</v>
      </c>
      <c r="BD2045">
        <v>22</v>
      </c>
      <c r="BE2045">
        <v>4.4068115477536099E-2</v>
      </c>
      <c r="BF2045">
        <v>51.768242952540902</v>
      </c>
      <c r="BG2045">
        <v>53.266244326736</v>
      </c>
      <c r="BH2045">
        <v>56.561139036780901</v>
      </c>
      <c r="BI2045">
        <v>46.2637890798039</v>
      </c>
    </row>
    <row r="2046" spans="1:61" x14ac:dyDescent="0.25">
      <c r="A2046" s="10" t="str">
        <f>VLOOKUP(D2046,'Index-Relations'!E:F,2,FALSE)</f>
        <v>BM</v>
      </c>
      <c r="B2046" t="s">
        <v>3450</v>
      </c>
      <c r="C2046" s="53" t="s">
        <v>2763</v>
      </c>
      <c r="D2046" s="59" t="s">
        <v>3266</v>
      </c>
      <c r="E2046" s="59" t="s">
        <v>5462</v>
      </c>
      <c r="F2046" t="s">
        <v>743</v>
      </c>
      <c r="G2046" t="s">
        <v>739</v>
      </c>
      <c r="H2046" t="s">
        <v>744</v>
      </c>
      <c r="I2046" s="52">
        <v>45566</v>
      </c>
      <c r="J2046" t="s">
        <v>2457</v>
      </c>
      <c r="K2046">
        <v>503</v>
      </c>
      <c r="L2046" s="73">
        <v>51.866745055483896</v>
      </c>
      <c r="M2046">
        <v>499</v>
      </c>
      <c r="N2046">
        <v>0.99139940450754405</v>
      </c>
      <c r="O2046" s="73">
        <v>53.334926444784898</v>
      </c>
      <c r="P2046">
        <v>499</v>
      </c>
      <c r="Q2046">
        <v>0.99139940450754405</v>
      </c>
      <c r="R2046">
        <v>497</v>
      </c>
      <c r="S2046">
        <v>0.98737658146924001</v>
      </c>
      <c r="T2046">
        <v>39.575386569143902</v>
      </c>
      <c r="U2046">
        <v>0.69662971490297299</v>
      </c>
      <c r="V2046">
        <v>334</v>
      </c>
      <c r="W2046">
        <v>9.4280299235619203E-2</v>
      </c>
      <c r="X2046">
        <v>52</v>
      </c>
      <c r="Y2046">
        <v>498</v>
      </c>
      <c r="Z2046">
        <v>0.98947644080341202</v>
      </c>
      <c r="AA2046">
        <v>60.126040457220903</v>
      </c>
      <c r="AB2046">
        <v>445</v>
      </c>
      <c r="AC2046">
        <v>0.88461037980375901</v>
      </c>
      <c r="AD2046">
        <v>53</v>
      </c>
      <c r="AE2046">
        <v>0.104866060999652</v>
      </c>
      <c r="AF2046">
        <v>5</v>
      </c>
      <c r="AG2046">
        <v>1.0523559196588299E-2</v>
      </c>
      <c r="AH2046">
        <v>6.6559275539081197E-3</v>
      </c>
      <c r="AI2046">
        <v>27</v>
      </c>
      <c r="AJ2046" s="73">
        <v>46.379055945706</v>
      </c>
      <c r="AK2046">
        <v>499</v>
      </c>
      <c r="AL2046">
        <v>0.99139940450754405</v>
      </c>
      <c r="AM2046">
        <v>7.9727270638895193E-3</v>
      </c>
      <c r="AN2046">
        <v>4</v>
      </c>
      <c r="AO2046">
        <v>3.9724478171485403E-3</v>
      </c>
      <c r="AP2046">
        <v>2</v>
      </c>
      <c r="AQ2046">
        <v>502</v>
      </c>
      <c r="AR2046">
        <v>0.99751122688755001</v>
      </c>
      <c r="AS2046">
        <v>2.1879575141501999E-2</v>
      </c>
      <c r="AT2046">
        <v>11</v>
      </c>
      <c r="AU2046">
        <v>5.8648355358185099E-3</v>
      </c>
      <c r="AV2046">
        <v>3</v>
      </c>
      <c r="AW2046">
        <v>502</v>
      </c>
      <c r="AX2046">
        <v>0.99751122688755001</v>
      </c>
      <c r="AY2046" s="73">
        <v>56.640386128844</v>
      </c>
      <c r="AZ2046">
        <v>499</v>
      </c>
      <c r="BA2046">
        <v>0.99139940450754405</v>
      </c>
      <c r="BB2046">
        <v>478</v>
      </c>
      <c r="BC2046">
        <v>0.94955818486500299</v>
      </c>
      <c r="BD2046">
        <v>22</v>
      </c>
      <c r="BE2046">
        <v>4.3980594205399098E-2</v>
      </c>
      <c r="BF2046">
        <v>51.866745055483896</v>
      </c>
      <c r="BG2046">
        <v>53.334926444784898</v>
      </c>
      <c r="BH2046">
        <v>56.640386128844</v>
      </c>
      <c r="BI2046">
        <v>46.379055945706</v>
      </c>
    </row>
    <row r="2047" spans="1:61" x14ac:dyDescent="0.25">
      <c r="A2047" s="10" t="str">
        <f>VLOOKUP(D2047,'Index-Relations'!E:F,2,FALSE)</f>
        <v>BM</v>
      </c>
      <c r="B2047" t="s">
        <v>3450</v>
      </c>
      <c r="C2047" s="53" t="s">
        <v>2764</v>
      </c>
      <c r="D2047" s="59" t="s">
        <v>3266</v>
      </c>
      <c r="E2047" s="59" t="s">
        <v>5463</v>
      </c>
      <c r="F2047" t="s">
        <v>743</v>
      </c>
      <c r="G2047" t="s">
        <v>739</v>
      </c>
      <c r="H2047" t="s">
        <v>744</v>
      </c>
      <c r="I2047" s="52">
        <v>45538</v>
      </c>
      <c r="J2047" t="s">
        <v>2457</v>
      </c>
      <c r="K2047">
        <v>503</v>
      </c>
      <c r="L2047" s="73">
        <v>52.126983146615999</v>
      </c>
      <c r="M2047">
        <v>500</v>
      </c>
      <c r="N2047">
        <v>0.99354416434991999</v>
      </c>
      <c r="O2047" s="73">
        <v>53.464785717696898</v>
      </c>
      <c r="P2047">
        <v>500</v>
      </c>
      <c r="Q2047">
        <v>0.99354416434991999</v>
      </c>
      <c r="R2047">
        <v>498</v>
      </c>
      <c r="S2047">
        <v>0.98922379219253997</v>
      </c>
      <c r="T2047">
        <v>39.4312681957691</v>
      </c>
      <c r="U2047">
        <v>0.70818422387563496</v>
      </c>
      <c r="V2047">
        <v>337</v>
      </c>
      <c r="W2047">
        <v>9.2115784747617294E-2</v>
      </c>
      <c r="X2047">
        <v>52</v>
      </c>
      <c r="Y2047">
        <v>499</v>
      </c>
      <c r="Z2047">
        <v>0.99128560378265596</v>
      </c>
      <c r="AA2047">
        <v>58.6704230935513</v>
      </c>
      <c r="AB2047">
        <v>461</v>
      </c>
      <c r="AC2047">
        <v>0.91411551614706898</v>
      </c>
      <c r="AD2047">
        <v>51</v>
      </c>
      <c r="AE2047">
        <v>0.10435248477247799</v>
      </c>
      <c r="AF2047">
        <v>-9</v>
      </c>
      <c r="AG2047">
        <v>0</v>
      </c>
      <c r="AH2047">
        <v>5.78731538493997E-3</v>
      </c>
      <c r="AI2047">
        <v>28</v>
      </c>
      <c r="AJ2047" s="73">
        <v>46.732798205408898</v>
      </c>
      <c r="AK2047">
        <v>500</v>
      </c>
      <c r="AL2047">
        <v>0.99354416434991999</v>
      </c>
      <c r="AM2047">
        <v>8.5744196313716908E-3</v>
      </c>
      <c r="AN2047">
        <v>4</v>
      </c>
      <c r="AO2047">
        <v>4.5048056043385304E-3</v>
      </c>
      <c r="AP2047">
        <v>2</v>
      </c>
      <c r="AQ2047">
        <v>503</v>
      </c>
      <c r="AR2047">
        <v>1</v>
      </c>
      <c r="AS2047">
        <v>2.2680694046125299E-2</v>
      </c>
      <c r="AT2047">
        <v>11</v>
      </c>
      <c r="AU2047">
        <v>6.4115539273712002E-3</v>
      </c>
      <c r="AV2047">
        <v>3</v>
      </c>
      <c r="AW2047">
        <v>503</v>
      </c>
      <c r="AX2047">
        <v>1</v>
      </c>
      <c r="AY2047" s="73">
        <v>56.860227958558902</v>
      </c>
      <c r="AZ2047">
        <v>500</v>
      </c>
      <c r="BA2047">
        <v>0.99354416434991999</v>
      </c>
      <c r="BB2047">
        <v>479</v>
      </c>
      <c r="BC2047">
        <v>0.95110101034971195</v>
      </c>
      <c r="BD2047">
        <v>22</v>
      </c>
      <c r="BE2047">
        <v>4.4394184045948998E-2</v>
      </c>
      <c r="BF2047">
        <v>52.126983146615999</v>
      </c>
      <c r="BG2047">
        <v>53.464785717696898</v>
      </c>
      <c r="BH2047">
        <v>56.860227958558902</v>
      </c>
      <c r="BI2047">
        <v>46.732798205408898</v>
      </c>
    </row>
    <row r="2048" spans="1:61" x14ac:dyDescent="0.25">
      <c r="A2048" s="10" t="str">
        <f>VLOOKUP(D2048,'Index-Relations'!E:F,2,FALSE)</f>
        <v>BM</v>
      </c>
      <c r="B2048" t="s">
        <v>3450</v>
      </c>
      <c r="C2048" s="53" t="s">
        <v>3350</v>
      </c>
      <c r="D2048" s="59" t="s">
        <v>3266</v>
      </c>
      <c r="E2048" s="59" t="s">
        <v>5464</v>
      </c>
      <c r="F2048" t="s">
        <v>743</v>
      </c>
      <c r="G2048" t="s">
        <v>739</v>
      </c>
      <c r="H2048" t="s">
        <v>744</v>
      </c>
      <c r="I2048" s="52">
        <v>45505</v>
      </c>
      <c r="J2048" t="s">
        <v>2457</v>
      </c>
      <c r="K2048">
        <v>503</v>
      </c>
      <c r="L2048" s="73">
        <v>52.161080763118903</v>
      </c>
      <c r="M2048">
        <v>500</v>
      </c>
      <c r="N2048">
        <v>0.99394321190241897</v>
      </c>
      <c r="O2048" s="73">
        <v>53.429008482580898</v>
      </c>
      <c r="P2048">
        <v>500</v>
      </c>
      <c r="Q2048">
        <v>0.99394321190241897</v>
      </c>
      <c r="R2048">
        <v>498</v>
      </c>
      <c r="S2048">
        <v>0.98989238901159304</v>
      </c>
      <c r="T2048">
        <v>39.492987547072502</v>
      </c>
      <c r="U2048">
        <v>0.70493156787111799</v>
      </c>
      <c r="V2048">
        <v>338</v>
      </c>
      <c r="W2048">
        <v>9.9995738300765594E-2</v>
      </c>
      <c r="X2048">
        <v>53</v>
      </c>
      <c r="Y2048">
        <v>499</v>
      </c>
      <c r="Z2048">
        <v>0.99199690503417404</v>
      </c>
      <c r="AA2048">
        <v>79.391895377207405</v>
      </c>
      <c r="AB2048">
        <v>455</v>
      </c>
      <c r="AC2048">
        <v>0.90281636606545501</v>
      </c>
      <c r="AD2048">
        <v>44</v>
      </c>
      <c r="AE2048">
        <v>8.9180538968720094E-2</v>
      </c>
      <c r="AF2048">
        <v>4</v>
      </c>
      <c r="AG2048">
        <v>8.0030949658242492E-3</v>
      </c>
      <c r="AH2048">
        <v>5.4978679015278403E-3</v>
      </c>
      <c r="AI2048">
        <v>29</v>
      </c>
      <c r="AJ2048" s="73">
        <v>46.762975354075003</v>
      </c>
      <c r="AK2048">
        <v>500</v>
      </c>
      <c r="AL2048">
        <v>0.99394321190241897</v>
      </c>
      <c r="AM2048">
        <v>8.3681215674603297E-3</v>
      </c>
      <c r="AN2048">
        <v>4</v>
      </c>
      <c r="AO2048">
        <v>4.3930296097354996E-3</v>
      </c>
      <c r="AP2048">
        <v>2</v>
      </c>
      <c r="AQ2048">
        <v>502</v>
      </c>
      <c r="AR2048">
        <v>0.998007700017013</v>
      </c>
      <c r="AS2048">
        <v>2.26414681640662E-2</v>
      </c>
      <c r="AT2048">
        <v>11</v>
      </c>
      <c r="AU2048">
        <v>6.2217950355258197E-3</v>
      </c>
      <c r="AV2048">
        <v>3</v>
      </c>
      <c r="AW2048">
        <v>502</v>
      </c>
      <c r="AX2048">
        <v>0.998007700017013</v>
      </c>
      <c r="AY2048" s="73">
        <v>56.936300728414999</v>
      </c>
      <c r="AZ2048">
        <v>500</v>
      </c>
      <c r="BA2048">
        <v>0.99394321190241897</v>
      </c>
      <c r="BB2048">
        <v>479</v>
      </c>
      <c r="BC2048">
        <v>0.95125875505394297</v>
      </c>
      <c r="BD2048">
        <v>21</v>
      </c>
      <c r="BE2048">
        <v>4.2355915353334203E-2</v>
      </c>
      <c r="BF2048">
        <v>52.161080763118903</v>
      </c>
      <c r="BG2048">
        <v>53.429008482580898</v>
      </c>
      <c r="BH2048">
        <v>56.936300728414999</v>
      </c>
      <c r="BI2048">
        <v>46.762975354075003</v>
      </c>
    </row>
    <row r="2049" spans="1:61" x14ac:dyDescent="0.25">
      <c r="A2049" s="10" t="str">
        <f>VLOOKUP(D2049,'Index-Relations'!E:F,2,FALSE)</f>
        <v>BM</v>
      </c>
      <c r="B2049" t="s">
        <v>3450</v>
      </c>
      <c r="C2049" s="53" t="s">
        <v>2765</v>
      </c>
      <c r="D2049" s="59" t="s">
        <v>3266</v>
      </c>
      <c r="E2049" s="59" t="s">
        <v>5465</v>
      </c>
      <c r="F2049" t="s">
        <v>743</v>
      </c>
      <c r="G2049" t="s">
        <v>739</v>
      </c>
      <c r="H2049" t="s">
        <v>744</v>
      </c>
      <c r="I2049" s="52">
        <v>45474</v>
      </c>
      <c r="J2049" t="s">
        <v>2457</v>
      </c>
      <c r="K2049">
        <v>503</v>
      </c>
      <c r="L2049" s="73">
        <v>52.345016284476998</v>
      </c>
      <c r="M2049">
        <v>500</v>
      </c>
      <c r="N2049">
        <v>0.99419392348285596</v>
      </c>
      <c r="O2049" s="73">
        <v>53.574249344665901</v>
      </c>
      <c r="P2049">
        <v>500</v>
      </c>
      <c r="Q2049">
        <v>0.99419392348285596</v>
      </c>
      <c r="R2049">
        <v>498</v>
      </c>
      <c r="S2049">
        <v>0.99017431779706999</v>
      </c>
      <c r="T2049">
        <v>39.574251860459299</v>
      </c>
      <c r="U2049">
        <v>0.71074814144661802</v>
      </c>
      <c r="V2049">
        <v>335</v>
      </c>
      <c r="W2049">
        <v>0.10245092015411</v>
      </c>
      <c r="X2049">
        <v>53</v>
      </c>
      <c r="Y2049">
        <v>497</v>
      </c>
      <c r="Z2049">
        <v>0.98832426333066503</v>
      </c>
      <c r="AA2049">
        <v>63.240660588790902</v>
      </c>
      <c r="AB2049">
        <v>449</v>
      </c>
      <c r="AC2049">
        <v>0.89320956093808401</v>
      </c>
      <c r="AD2049">
        <v>48</v>
      </c>
      <c r="AE2049">
        <v>9.5114702392581602E-2</v>
      </c>
      <c r="AF2049">
        <v>6</v>
      </c>
      <c r="AG2049">
        <v>1.16757366693339E-2</v>
      </c>
      <c r="AH2049">
        <v>4.3845679597918604E-3</v>
      </c>
      <c r="AI2049">
        <v>28</v>
      </c>
      <c r="AJ2049" s="73">
        <v>46.840877118767899</v>
      </c>
      <c r="AK2049">
        <v>500</v>
      </c>
      <c r="AL2049">
        <v>0.99419392348285596</v>
      </c>
      <c r="AM2049">
        <v>7.9094012165869896E-3</v>
      </c>
      <c r="AN2049">
        <v>4</v>
      </c>
      <c r="AO2049">
        <v>3.9352110261820297E-3</v>
      </c>
      <c r="AP2049">
        <v>2</v>
      </c>
      <c r="AQ2049">
        <v>502</v>
      </c>
      <c r="AR2049">
        <v>0.99799916405837197</v>
      </c>
      <c r="AS2049">
        <v>2.2143614647056001E-2</v>
      </c>
      <c r="AT2049">
        <v>11</v>
      </c>
      <c r="AU2049">
        <v>5.9630831136480303E-3</v>
      </c>
      <c r="AV2049">
        <v>3</v>
      </c>
      <c r="AW2049">
        <v>502</v>
      </c>
      <c r="AX2049">
        <v>0.99799916405837197</v>
      </c>
      <c r="AY2049" s="73">
        <v>57.200562657744896</v>
      </c>
      <c r="AZ2049">
        <v>500</v>
      </c>
      <c r="BA2049">
        <v>0.99419392348285596</v>
      </c>
      <c r="BB2049">
        <v>479</v>
      </c>
      <c r="BC2049">
        <v>0.95174841334423699</v>
      </c>
      <c r="BD2049">
        <v>21</v>
      </c>
      <c r="BE2049">
        <v>4.2315539687953298E-2</v>
      </c>
      <c r="BF2049">
        <v>52.345016284476998</v>
      </c>
      <c r="BG2049">
        <v>53.574249344665901</v>
      </c>
      <c r="BH2049">
        <v>57.200562657744896</v>
      </c>
      <c r="BI2049">
        <v>46.840877118767899</v>
      </c>
    </row>
    <row r="2050" spans="1:61" x14ac:dyDescent="0.25">
      <c r="A2050" s="10" t="str">
        <f>VLOOKUP(D2050,'Index-Relations'!E:F,2,FALSE)</f>
        <v>BM</v>
      </c>
      <c r="B2050" t="s">
        <v>3450</v>
      </c>
      <c r="C2050" s="53" t="s">
        <v>2766</v>
      </c>
      <c r="D2050" s="59" t="s">
        <v>3266</v>
      </c>
      <c r="E2050" s="59" t="s">
        <v>5466</v>
      </c>
      <c r="F2050" t="s">
        <v>743</v>
      </c>
      <c r="G2050" t="s">
        <v>739</v>
      </c>
      <c r="H2050" t="s">
        <v>744</v>
      </c>
      <c r="I2050" s="52">
        <v>45446</v>
      </c>
      <c r="J2050" t="s">
        <v>2457</v>
      </c>
      <c r="K2050">
        <v>503</v>
      </c>
      <c r="L2050" s="73">
        <v>52.932329328482901</v>
      </c>
      <c r="M2050">
        <v>500</v>
      </c>
      <c r="N2050">
        <v>0.99386312725341197</v>
      </c>
      <c r="O2050" s="73">
        <v>53.869851336665</v>
      </c>
      <c r="P2050">
        <v>500</v>
      </c>
      <c r="Q2050">
        <v>0.99386312725341197</v>
      </c>
      <c r="R2050">
        <v>498</v>
      </c>
      <c r="S2050">
        <v>0.99028211732044802</v>
      </c>
      <c r="T2050">
        <v>39.9889027743504</v>
      </c>
      <c r="U2050">
        <v>0.71825192399394</v>
      </c>
      <c r="V2050">
        <v>336</v>
      </c>
      <c r="W2050">
        <v>0.103857279388125</v>
      </c>
      <c r="X2050">
        <v>53</v>
      </c>
      <c r="Y2050">
        <v>497</v>
      </c>
      <c r="Z2050">
        <v>0.98774111597768299</v>
      </c>
      <c r="AA2050">
        <v>67.763209340929706</v>
      </c>
      <c r="AB2050">
        <v>450</v>
      </c>
      <c r="AC2050">
        <v>0.89822672609486598</v>
      </c>
      <c r="AD2050">
        <v>47</v>
      </c>
      <c r="AE2050">
        <v>8.9514389882817305E-2</v>
      </c>
      <c r="AF2050">
        <v>6</v>
      </c>
      <c r="AG2050">
        <v>1.2258884022315701E-2</v>
      </c>
      <c r="AH2050">
        <v>5.0415425981872701E-3</v>
      </c>
      <c r="AI2050">
        <v>28</v>
      </c>
      <c r="AJ2050" s="73">
        <v>47.377320468781903</v>
      </c>
      <c r="AK2050">
        <v>500</v>
      </c>
      <c r="AL2050">
        <v>0.99386312725341197</v>
      </c>
      <c r="AM2050">
        <v>8.8744282424160804E-3</v>
      </c>
      <c r="AN2050">
        <v>4</v>
      </c>
      <c r="AO2050">
        <v>4.5342390463513401E-3</v>
      </c>
      <c r="AP2050">
        <v>2</v>
      </c>
      <c r="AQ2050">
        <v>502</v>
      </c>
      <c r="AR2050">
        <v>0.99763599481846099</v>
      </c>
      <c r="AS2050">
        <v>2.2361159990551199E-2</v>
      </c>
      <c r="AT2050">
        <v>11</v>
      </c>
      <c r="AU2050">
        <v>6.6366932607192603E-3</v>
      </c>
      <c r="AV2050">
        <v>3</v>
      </c>
      <c r="AW2050">
        <v>502</v>
      </c>
      <c r="AX2050">
        <v>0.99763599481846099</v>
      </c>
      <c r="AY2050" s="73">
        <v>57.884085131580903</v>
      </c>
      <c r="AZ2050">
        <v>500</v>
      </c>
      <c r="BA2050">
        <v>0.99386312725341197</v>
      </c>
      <c r="BB2050">
        <v>479</v>
      </c>
      <c r="BC2050">
        <v>0.95064587800097999</v>
      </c>
      <c r="BD2050">
        <v>21</v>
      </c>
      <c r="BE2050">
        <v>4.2455877771129198E-2</v>
      </c>
      <c r="BF2050">
        <v>52.932329328482901</v>
      </c>
      <c r="BG2050">
        <v>53.869851336665</v>
      </c>
      <c r="BH2050">
        <v>57.884085131580903</v>
      </c>
      <c r="BI2050">
        <v>47.377320468781903</v>
      </c>
    </row>
    <row r="2051" spans="1:61" x14ac:dyDescent="0.25">
      <c r="A2051" s="10" t="str">
        <f>VLOOKUP(D2051,'Index-Relations'!E:F,2,FALSE)</f>
        <v>BM</v>
      </c>
      <c r="B2051" t="s">
        <v>3450</v>
      </c>
      <c r="C2051" s="53" t="s">
        <v>2767</v>
      </c>
      <c r="D2051" s="59" t="s">
        <v>3266</v>
      </c>
      <c r="E2051" s="59" t="s">
        <v>5467</v>
      </c>
      <c r="F2051" t="s">
        <v>743</v>
      </c>
      <c r="G2051" t="s">
        <v>739</v>
      </c>
      <c r="H2051" t="s">
        <v>744</v>
      </c>
      <c r="I2051" s="52">
        <v>45413</v>
      </c>
      <c r="J2051" t="s">
        <v>2457</v>
      </c>
      <c r="K2051">
        <v>503</v>
      </c>
      <c r="L2051" s="73">
        <v>53.017203712052897</v>
      </c>
      <c r="M2051">
        <v>500</v>
      </c>
      <c r="N2051">
        <v>0.99396623450440802</v>
      </c>
      <c r="O2051" s="73">
        <v>53.938190092169997</v>
      </c>
      <c r="P2051">
        <v>500</v>
      </c>
      <c r="Q2051">
        <v>0.99396623450440802</v>
      </c>
      <c r="R2051">
        <v>498</v>
      </c>
      <c r="S2051">
        <v>0.99037849887958895</v>
      </c>
      <c r="T2051">
        <v>39.929701130464103</v>
      </c>
      <c r="U2051">
        <v>0.71888301260059495</v>
      </c>
      <c r="V2051">
        <v>336</v>
      </c>
      <c r="W2051">
        <v>0.10570206542842001</v>
      </c>
      <c r="X2051">
        <v>54</v>
      </c>
      <c r="Y2051">
        <v>497</v>
      </c>
      <c r="Z2051">
        <v>0.98814649326228798</v>
      </c>
      <c r="AA2051">
        <v>63.999697889926701</v>
      </c>
      <c r="AB2051">
        <v>450</v>
      </c>
      <c r="AC2051">
        <v>0.89823867077825403</v>
      </c>
      <c r="AD2051">
        <v>47</v>
      </c>
      <c r="AE2051">
        <v>8.9907822484034505E-2</v>
      </c>
      <c r="AF2051">
        <v>6</v>
      </c>
      <c r="AG2051">
        <v>1.18535067377107E-2</v>
      </c>
      <c r="AH2051">
        <v>4.7774685901314697E-3</v>
      </c>
      <c r="AI2051">
        <v>27</v>
      </c>
      <c r="AJ2051" s="73">
        <v>47.3732786254009</v>
      </c>
      <c r="AK2051">
        <v>500</v>
      </c>
      <c r="AL2051">
        <v>0.99396623450440802</v>
      </c>
      <c r="AM2051">
        <v>8.5339562784770891E-3</v>
      </c>
      <c r="AN2051">
        <v>4</v>
      </c>
      <c r="AO2051">
        <v>6.6144507972969299E-3</v>
      </c>
      <c r="AP2051">
        <v>3</v>
      </c>
      <c r="AQ2051">
        <v>500</v>
      </c>
      <c r="AR2051">
        <v>0.99385532240514396</v>
      </c>
      <c r="AS2051">
        <v>2.2588325391475001E-2</v>
      </c>
      <c r="AT2051">
        <v>11</v>
      </c>
      <c r="AU2051">
        <v>4.2398085614018298E-3</v>
      </c>
      <c r="AV2051">
        <v>2</v>
      </c>
      <c r="AW2051">
        <v>501</v>
      </c>
      <c r="AX2051">
        <v>0.99611512906046795</v>
      </c>
      <c r="AY2051" s="73">
        <v>58.1100468866209</v>
      </c>
      <c r="AZ2051">
        <v>500</v>
      </c>
      <c r="BA2051">
        <v>0.99396623450440802</v>
      </c>
      <c r="BB2051">
        <v>478</v>
      </c>
      <c r="BC2051">
        <v>0.94889135121129897</v>
      </c>
      <c r="BD2051">
        <v>19</v>
      </c>
      <c r="BE2051">
        <v>3.83495203965485E-2</v>
      </c>
      <c r="BF2051">
        <v>53.017203712052897</v>
      </c>
      <c r="BG2051">
        <v>53.938190092169997</v>
      </c>
      <c r="BH2051">
        <v>58.1100468866209</v>
      </c>
      <c r="BI2051">
        <v>47.3732786254009</v>
      </c>
    </row>
    <row r="2052" spans="1:61" x14ac:dyDescent="0.25">
      <c r="A2052" s="10" t="str">
        <f>VLOOKUP(D2052,'Index-Relations'!E:F,2,FALSE)</f>
        <v>BM</v>
      </c>
      <c r="B2052" t="s">
        <v>3450</v>
      </c>
      <c r="C2052" s="53" t="s">
        <v>2768</v>
      </c>
      <c r="D2052" s="59" t="s">
        <v>3266</v>
      </c>
      <c r="E2052" s="59" t="s">
        <v>5468</v>
      </c>
      <c r="F2052" t="s">
        <v>743</v>
      </c>
      <c r="G2052" t="s">
        <v>739</v>
      </c>
      <c r="H2052" t="s">
        <v>744</v>
      </c>
      <c r="I2052" s="52">
        <v>45383</v>
      </c>
      <c r="J2052" t="s">
        <v>2457</v>
      </c>
      <c r="K2052">
        <v>504</v>
      </c>
      <c r="L2052">
        <v>54.828317657782002</v>
      </c>
      <c r="M2052">
        <v>502</v>
      </c>
      <c r="N2052">
        <v>0.99806697709877701</v>
      </c>
      <c r="O2052">
        <v>55.465093549139503</v>
      </c>
      <c r="P2052">
        <v>502</v>
      </c>
      <c r="Q2052">
        <v>0.99806697709877701</v>
      </c>
      <c r="R2052">
        <v>500</v>
      </c>
      <c r="S2052">
        <v>0.994096155029907</v>
      </c>
      <c r="T2052">
        <v>39.760766935239801</v>
      </c>
      <c r="U2052">
        <v>0.71770439421873999</v>
      </c>
      <c r="V2052">
        <v>338</v>
      </c>
      <c r="W2052">
        <v>0.10466197217803599</v>
      </c>
      <c r="X2052">
        <v>54</v>
      </c>
      <c r="Y2052">
        <v>499</v>
      </c>
      <c r="Z2052">
        <v>0.991987124044724</v>
      </c>
      <c r="AA2052">
        <v>61.048951732482401</v>
      </c>
      <c r="AB2052">
        <v>452</v>
      </c>
      <c r="AC2052">
        <v>0.89882301388868502</v>
      </c>
      <c r="AD2052">
        <v>47</v>
      </c>
      <c r="AE2052">
        <v>9.3164110156039301E-2</v>
      </c>
      <c r="AF2052">
        <v>5</v>
      </c>
      <c r="AG2052">
        <v>8.0128759552753701E-3</v>
      </c>
      <c r="AH2052">
        <v>4.4278916265285103E-3</v>
      </c>
      <c r="AI2052">
        <v>27</v>
      </c>
      <c r="AJ2052">
        <v>47.642745564322503</v>
      </c>
      <c r="AK2052">
        <v>502</v>
      </c>
      <c r="AL2052">
        <v>0.99806697709877701</v>
      </c>
      <c r="AM2052">
        <v>8.18756376436818E-3</v>
      </c>
      <c r="AN2052">
        <v>4</v>
      </c>
      <c r="AO2052">
        <v>6.1098321219234001E-3</v>
      </c>
      <c r="AP2052">
        <v>3</v>
      </c>
      <c r="AQ2052">
        <v>502</v>
      </c>
      <c r="AR2052">
        <v>0.99783606689363402</v>
      </c>
      <c r="AS2052">
        <v>2.19715930684047E-2</v>
      </c>
      <c r="AT2052">
        <v>11</v>
      </c>
      <c r="AU2052">
        <v>3.9512904412225599E-3</v>
      </c>
      <c r="AV2052">
        <v>2</v>
      </c>
      <c r="AW2052">
        <v>503</v>
      </c>
      <c r="AX2052">
        <v>0.999999999999999</v>
      </c>
      <c r="AY2052">
        <v>61.007121694988101</v>
      </c>
      <c r="AZ2052">
        <v>502</v>
      </c>
      <c r="BA2052">
        <v>0.99806697709877701</v>
      </c>
      <c r="BB2052">
        <v>480</v>
      </c>
      <c r="BC2052">
        <v>0.95367168260045299</v>
      </c>
      <c r="BD2052">
        <v>19</v>
      </c>
      <c r="BE2052">
        <v>3.8054552171256598E-2</v>
      </c>
      <c r="BF2052">
        <v>53.062812024228897</v>
      </c>
      <c r="BG2052">
        <v>53.982888924163902</v>
      </c>
      <c r="BH2052">
        <v>58.353445953308999</v>
      </c>
      <c r="BI2052">
        <v>47.209356718509902</v>
      </c>
    </row>
    <row r="2053" spans="1:61" x14ac:dyDescent="0.25">
      <c r="A2053" s="10" t="str">
        <f>VLOOKUP(D2053,'Index-Relations'!E:F,2,FALSE)</f>
        <v>BM</v>
      </c>
      <c r="B2053" t="s">
        <v>3450</v>
      </c>
      <c r="C2053" s="53" t="s">
        <v>2769</v>
      </c>
      <c r="D2053" s="59" t="s">
        <v>3266</v>
      </c>
      <c r="E2053" s="59" t="s">
        <v>5469</v>
      </c>
      <c r="F2053" t="s">
        <v>743</v>
      </c>
      <c r="G2053" t="s">
        <v>739</v>
      </c>
      <c r="H2053" t="s">
        <v>744</v>
      </c>
      <c r="I2053" s="52">
        <v>45352</v>
      </c>
      <c r="J2053" t="s">
        <v>2457</v>
      </c>
      <c r="K2053">
        <v>503</v>
      </c>
      <c r="L2053">
        <v>55.339474540589499</v>
      </c>
      <c r="M2053">
        <v>500</v>
      </c>
      <c r="N2053">
        <v>0.99372256900981604</v>
      </c>
      <c r="O2053">
        <v>56.1032538547678</v>
      </c>
      <c r="P2053">
        <v>500</v>
      </c>
      <c r="Q2053">
        <v>0.99372256900981604</v>
      </c>
      <c r="R2053">
        <v>500</v>
      </c>
      <c r="S2053">
        <v>0.99372256900981504</v>
      </c>
      <c r="T2053">
        <v>39.478806580592199</v>
      </c>
      <c r="U2053">
        <v>0.71568124737843197</v>
      </c>
      <c r="V2053">
        <v>333</v>
      </c>
      <c r="W2053">
        <v>9.8115149062222295E-2</v>
      </c>
      <c r="X2053">
        <v>53</v>
      </c>
      <c r="Y2053">
        <v>499</v>
      </c>
      <c r="Z2053">
        <v>0.99092576133419696</v>
      </c>
      <c r="AA2053">
        <v>59.1122255162147</v>
      </c>
      <c r="AB2053">
        <v>452</v>
      </c>
      <c r="AC2053">
        <v>0.89623336283496202</v>
      </c>
      <c r="AD2053">
        <v>47</v>
      </c>
      <c r="AE2053">
        <v>9.4692398499234096E-2</v>
      </c>
      <c r="AF2053">
        <v>4</v>
      </c>
      <c r="AG2053">
        <v>9.0742386658037993E-3</v>
      </c>
      <c r="AH2053">
        <v>1.5286858373825801E-3</v>
      </c>
      <c r="AI2053">
        <v>24</v>
      </c>
      <c r="AJ2053">
        <v>48.362143243878499</v>
      </c>
      <c r="AK2053">
        <v>500</v>
      </c>
      <c r="AL2053">
        <v>0.99372256900981604</v>
      </c>
      <c r="AM2053">
        <v>7.1272910882576599E-3</v>
      </c>
      <c r="AN2053">
        <v>4</v>
      </c>
      <c r="AO2053">
        <v>6.0274993532986199E-3</v>
      </c>
      <c r="AP2053">
        <v>3</v>
      </c>
      <c r="AQ2053">
        <v>503</v>
      </c>
      <c r="AR2053">
        <v>1</v>
      </c>
      <c r="AS2053">
        <v>2.1657165229423399E-2</v>
      </c>
      <c r="AT2053">
        <v>11</v>
      </c>
      <c r="AU2053">
        <v>3.6481465583978398E-3</v>
      </c>
      <c r="AV2053">
        <v>2</v>
      </c>
      <c r="AW2053">
        <v>503</v>
      </c>
      <c r="AX2053">
        <v>0.999999999999999</v>
      </c>
      <c r="AY2053">
        <v>61.034487048214402</v>
      </c>
      <c r="AZ2053">
        <v>500</v>
      </c>
      <c r="BA2053">
        <v>0.99372256900981604</v>
      </c>
      <c r="BB2053">
        <v>481</v>
      </c>
      <c r="BC2053">
        <v>0.95611590968089899</v>
      </c>
      <c r="BD2053">
        <v>19</v>
      </c>
      <c r="BE2053">
        <v>3.7856590965801497E-2</v>
      </c>
      <c r="BF2053">
        <v>53.483445791641998</v>
      </c>
      <c r="BG2053">
        <v>54.498959927659001</v>
      </c>
      <c r="BH2053">
        <v>58.368126208447897</v>
      </c>
      <c r="BI2053">
        <v>47.791622813716003</v>
      </c>
    </row>
    <row r="2054" spans="1:61" x14ac:dyDescent="0.25">
      <c r="A2054" s="10" t="str">
        <f>VLOOKUP(D2054,'Index-Relations'!E:F,2,FALSE)</f>
        <v>BM</v>
      </c>
      <c r="B2054" t="s">
        <v>3450</v>
      </c>
      <c r="C2054" s="53" t="s">
        <v>2770</v>
      </c>
      <c r="D2054" s="59" t="s">
        <v>3266</v>
      </c>
      <c r="E2054" s="59" t="s">
        <v>5470</v>
      </c>
      <c r="F2054" t="s">
        <v>743</v>
      </c>
      <c r="G2054" t="s">
        <v>739</v>
      </c>
      <c r="H2054" t="s">
        <v>744</v>
      </c>
      <c r="I2054" s="52">
        <v>45323</v>
      </c>
      <c r="J2054" t="s">
        <v>2457</v>
      </c>
      <c r="K2054">
        <v>503</v>
      </c>
      <c r="L2054">
        <v>56.049691352895302</v>
      </c>
      <c r="M2054">
        <v>500</v>
      </c>
      <c r="N2054">
        <v>0.99405953883870901</v>
      </c>
      <c r="O2054">
        <v>56.452538340150703</v>
      </c>
      <c r="P2054">
        <v>500</v>
      </c>
      <c r="Q2054">
        <v>0.99405953883870901</v>
      </c>
      <c r="R2054">
        <v>500</v>
      </c>
      <c r="S2054">
        <v>0.99405953883870901</v>
      </c>
      <c r="T2054">
        <v>39.395527653114499</v>
      </c>
      <c r="U2054">
        <v>0.70686269058697504</v>
      </c>
      <c r="V2054">
        <v>332</v>
      </c>
      <c r="W2054">
        <v>9.3259489541377305E-2</v>
      </c>
      <c r="X2054">
        <v>52</v>
      </c>
      <c r="Y2054">
        <v>499</v>
      </c>
      <c r="Z2054">
        <v>0.99195368112047899</v>
      </c>
      <c r="AA2054">
        <v>60.776836576185303</v>
      </c>
      <c r="AB2054">
        <v>449</v>
      </c>
      <c r="AC2054">
        <v>0.89112104130689596</v>
      </c>
      <c r="AD2054">
        <v>50</v>
      </c>
      <c r="AE2054">
        <v>0.10083263981358299</v>
      </c>
      <c r="AF2054">
        <v>4</v>
      </c>
      <c r="AG2054">
        <v>8.0463188795207394E-3</v>
      </c>
      <c r="AH2054">
        <v>1.06664875847737E-3</v>
      </c>
      <c r="AI2054">
        <v>23</v>
      </c>
      <c r="AJ2054">
        <v>49.3297472140639</v>
      </c>
      <c r="AK2054">
        <v>500</v>
      </c>
      <c r="AL2054">
        <v>0.99405953883870901</v>
      </c>
      <c r="AM2054">
        <v>7.23981734777354E-3</v>
      </c>
      <c r="AN2054">
        <v>4</v>
      </c>
      <c r="AO2054">
        <v>6.0803199801590701E-3</v>
      </c>
      <c r="AP2054">
        <v>3</v>
      </c>
      <c r="AQ2054">
        <v>503</v>
      </c>
      <c r="AR2054">
        <v>0.999999999999999</v>
      </c>
      <c r="AS2054">
        <v>2.1643443417961501E-2</v>
      </c>
      <c r="AT2054">
        <v>11</v>
      </c>
      <c r="AU2054">
        <v>3.7747036921517898E-3</v>
      </c>
      <c r="AV2054">
        <v>2</v>
      </c>
      <c r="AW2054">
        <v>503</v>
      </c>
      <c r="AX2054">
        <v>0.999999999999999</v>
      </c>
      <c r="AY2054">
        <v>61.448071199329803</v>
      </c>
      <c r="AZ2054">
        <v>500</v>
      </c>
      <c r="BA2054">
        <v>0.99405953883870901</v>
      </c>
      <c r="BB2054">
        <v>479</v>
      </c>
      <c r="BC2054">
        <v>0.95256793146714502</v>
      </c>
      <c r="BD2054">
        <v>21</v>
      </c>
      <c r="BE2054">
        <v>4.1351748552695002E-2</v>
      </c>
      <c r="BF2054">
        <v>54.086953218628899</v>
      </c>
      <c r="BG2054">
        <v>54.805686838710997</v>
      </c>
      <c r="BH2054">
        <v>58.661816157218901</v>
      </c>
      <c r="BI2054">
        <v>48.646203525509897</v>
      </c>
    </row>
    <row r="2055" spans="1:61" x14ac:dyDescent="0.25">
      <c r="A2055" s="10" t="str">
        <f>VLOOKUP(D2055,'Index-Relations'!E:F,2,FALSE)</f>
        <v>ESG</v>
      </c>
      <c r="B2055" t="s">
        <v>3450</v>
      </c>
      <c r="C2055" s="53" t="s">
        <v>2760</v>
      </c>
      <c r="D2055" s="59" t="s">
        <v>2821</v>
      </c>
      <c r="E2055" s="59" t="s">
        <v>5471</v>
      </c>
      <c r="F2055" t="s">
        <v>751</v>
      </c>
      <c r="G2055" t="s">
        <v>750</v>
      </c>
      <c r="H2055" t="s">
        <v>752</v>
      </c>
      <c r="I2055" s="52">
        <v>45659</v>
      </c>
      <c r="J2055" t="s">
        <v>2457</v>
      </c>
      <c r="K2055">
        <v>43</v>
      </c>
      <c r="L2055" s="73">
        <v>60.635345359889001</v>
      </c>
      <c r="M2055">
        <v>43</v>
      </c>
      <c r="N2055">
        <v>1</v>
      </c>
      <c r="O2055" s="73">
        <v>63.665843677704899</v>
      </c>
      <c r="P2055">
        <v>43</v>
      </c>
      <c r="Q2055">
        <v>1</v>
      </c>
      <c r="R2055">
        <v>43</v>
      </c>
      <c r="S2055">
        <v>1</v>
      </c>
      <c r="T2055">
        <v>41.282593112655903</v>
      </c>
      <c r="U2055">
        <v>0.94344334358523696</v>
      </c>
      <c r="V2055">
        <v>37</v>
      </c>
      <c r="W2055">
        <v>7.7499483808681102E-2</v>
      </c>
      <c r="X2055">
        <v>9</v>
      </c>
      <c r="Y2055">
        <v>43</v>
      </c>
      <c r="Z2055">
        <v>1</v>
      </c>
      <c r="AA2055">
        <v>38.455228293316701</v>
      </c>
      <c r="AB2055">
        <v>40</v>
      </c>
      <c r="AC2055">
        <v>0.93582130558085297</v>
      </c>
      <c r="AD2055">
        <v>3</v>
      </c>
      <c r="AE2055">
        <v>6.4178694419147198E-2</v>
      </c>
      <c r="AF2055">
        <v>0</v>
      </c>
      <c r="AG2055">
        <v>0</v>
      </c>
      <c r="AH2055">
        <v>0</v>
      </c>
      <c r="AI2055">
        <v>0</v>
      </c>
      <c r="AJ2055" s="73">
        <v>52.531615949988002</v>
      </c>
      <c r="AK2055">
        <v>43</v>
      </c>
      <c r="AL2055">
        <v>1</v>
      </c>
      <c r="AM2055">
        <v>0</v>
      </c>
      <c r="AN2055">
        <v>0</v>
      </c>
      <c r="AO2055">
        <v>0</v>
      </c>
      <c r="AP2055">
        <v>0</v>
      </c>
      <c r="AQ2055">
        <v>43</v>
      </c>
      <c r="AR2055">
        <v>0.999999999999999</v>
      </c>
      <c r="AS2055">
        <v>0</v>
      </c>
      <c r="AT2055">
        <v>0</v>
      </c>
      <c r="AU2055">
        <v>0</v>
      </c>
      <c r="AV2055">
        <v>0</v>
      </c>
      <c r="AW2055">
        <v>43</v>
      </c>
      <c r="AX2055">
        <v>1</v>
      </c>
      <c r="AY2055" s="73">
        <v>64.782397161500995</v>
      </c>
      <c r="AZ2055">
        <v>43</v>
      </c>
      <c r="BA2055">
        <v>1</v>
      </c>
      <c r="BB2055">
        <v>41</v>
      </c>
      <c r="BC2055">
        <v>0.95339915390411001</v>
      </c>
      <c r="BD2055">
        <v>2</v>
      </c>
      <c r="BE2055">
        <v>4.6600846095889603E-2</v>
      </c>
      <c r="BF2055">
        <v>60.635345359889001</v>
      </c>
      <c r="BG2055">
        <v>63.665843677704899</v>
      </c>
      <c r="BH2055">
        <v>64.782397161500995</v>
      </c>
      <c r="BI2055">
        <v>52.531615949988002</v>
      </c>
    </row>
    <row r="2056" spans="1:61" x14ac:dyDescent="0.25">
      <c r="A2056" s="10" t="str">
        <f>VLOOKUP(D2056,'Index-Relations'!E:F,2,FALSE)</f>
        <v>ESG</v>
      </c>
      <c r="B2056" t="s">
        <v>3450</v>
      </c>
      <c r="C2056" s="53" t="s">
        <v>2761</v>
      </c>
      <c r="D2056" s="59" t="s">
        <v>2821</v>
      </c>
      <c r="E2056" s="59" t="s">
        <v>5472</v>
      </c>
      <c r="F2056" t="s">
        <v>751</v>
      </c>
      <c r="G2056" t="s">
        <v>750</v>
      </c>
      <c r="H2056" t="s">
        <v>752</v>
      </c>
      <c r="I2056" s="52">
        <v>45628</v>
      </c>
      <c r="J2056" t="s">
        <v>2457</v>
      </c>
      <c r="K2056">
        <v>43</v>
      </c>
      <c r="L2056" s="73">
        <v>60.4639794870399</v>
      </c>
      <c r="M2056">
        <v>43</v>
      </c>
      <c r="N2056">
        <v>1</v>
      </c>
      <c r="O2056" s="73">
        <v>63.358322224577996</v>
      </c>
      <c r="P2056">
        <v>43</v>
      </c>
      <c r="Q2056">
        <v>1</v>
      </c>
      <c r="R2056">
        <v>43</v>
      </c>
      <c r="S2056">
        <v>1</v>
      </c>
      <c r="T2056">
        <v>41.530841103064397</v>
      </c>
      <c r="U2056">
        <v>0.94258919544365305</v>
      </c>
      <c r="V2056">
        <v>37</v>
      </c>
      <c r="W2056">
        <v>7.9205393317425196E-2</v>
      </c>
      <c r="X2056">
        <v>9</v>
      </c>
      <c r="Y2056">
        <v>43</v>
      </c>
      <c r="Z2056">
        <v>0.999999999999999</v>
      </c>
      <c r="AA2056">
        <v>33.5323085161005</v>
      </c>
      <c r="AB2056">
        <v>39</v>
      </c>
      <c r="AC2056">
        <v>0.91112388552641499</v>
      </c>
      <c r="AD2056">
        <v>4</v>
      </c>
      <c r="AE2056">
        <v>8.8876114473584705E-2</v>
      </c>
      <c r="AF2056">
        <v>0</v>
      </c>
      <c r="AG2056">
        <v>0</v>
      </c>
      <c r="AH2056">
        <v>0</v>
      </c>
      <c r="AI2056">
        <v>0</v>
      </c>
      <c r="AJ2056" s="73">
        <v>52.427353388855998</v>
      </c>
      <c r="AK2056">
        <v>43</v>
      </c>
      <c r="AL2056">
        <v>1</v>
      </c>
      <c r="AM2056">
        <v>0</v>
      </c>
      <c r="AN2056">
        <v>0</v>
      </c>
      <c r="AO2056">
        <v>0</v>
      </c>
      <c r="AP2056">
        <v>0</v>
      </c>
      <c r="AQ2056">
        <v>43</v>
      </c>
      <c r="AR2056">
        <v>1</v>
      </c>
      <c r="AS2056">
        <v>0</v>
      </c>
      <c r="AT2056">
        <v>0</v>
      </c>
      <c r="AU2056">
        <v>0</v>
      </c>
      <c r="AV2056">
        <v>0</v>
      </c>
      <c r="AW2056">
        <v>43</v>
      </c>
      <c r="AX2056">
        <v>1</v>
      </c>
      <c r="AY2056" s="73">
        <v>64.681239622587995</v>
      </c>
      <c r="AZ2056">
        <v>43</v>
      </c>
      <c r="BA2056">
        <v>1</v>
      </c>
      <c r="BB2056">
        <v>41</v>
      </c>
      <c r="BC2056">
        <v>0.95379346228668205</v>
      </c>
      <c r="BD2056">
        <v>2</v>
      </c>
      <c r="BE2056">
        <v>4.6206537713317397E-2</v>
      </c>
      <c r="BF2056">
        <v>60.4639794870399</v>
      </c>
      <c r="BG2056">
        <v>63.358322224577996</v>
      </c>
      <c r="BH2056">
        <v>64.681239622587995</v>
      </c>
      <c r="BI2056">
        <v>52.427353388855998</v>
      </c>
    </row>
    <row r="2057" spans="1:61" x14ac:dyDescent="0.25">
      <c r="A2057" s="10" t="str">
        <f>VLOOKUP(D2057,'Index-Relations'!E:F,2,FALSE)</f>
        <v>ESG</v>
      </c>
      <c r="B2057" t="s">
        <v>3450</v>
      </c>
      <c r="C2057" s="53" t="s">
        <v>2762</v>
      </c>
      <c r="D2057" s="59" t="s">
        <v>2821</v>
      </c>
      <c r="E2057" s="59" t="s">
        <v>5473</v>
      </c>
      <c r="F2057" t="s">
        <v>751</v>
      </c>
      <c r="G2057" t="s">
        <v>750</v>
      </c>
      <c r="H2057" t="s">
        <v>752</v>
      </c>
      <c r="I2057" s="52">
        <v>45597</v>
      </c>
      <c r="J2057" t="s">
        <v>2457</v>
      </c>
      <c r="K2057">
        <v>43</v>
      </c>
      <c r="L2057" s="73">
        <v>60.740520844994002</v>
      </c>
      <c r="M2057">
        <v>43</v>
      </c>
      <c r="N2057">
        <v>1</v>
      </c>
      <c r="O2057" s="73">
        <v>63.649032394839999</v>
      </c>
      <c r="P2057">
        <v>43</v>
      </c>
      <c r="Q2057">
        <v>1</v>
      </c>
      <c r="R2057">
        <v>43</v>
      </c>
      <c r="S2057">
        <v>1</v>
      </c>
      <c r="T2057">
        <v>41.6686385621394</v>
      </c>
      <c r="U2057">
        <v>0.94325533884461998</v>
      </c>
      <c r="V2057">
        <v>37</v>
      </c>
      <c r="W2057">
        <v>7.8236966600009603E-2</v>
      </c>
      <c r="X2057">
        <v>9</v>
      </c>
      <c r="Y2057">
        <v>43</v>
      </c>
      <c r="Z2057">
        <v>1</v>
      </c>
      <c r="AA2057">
        <v>34.779604135933702</v>
      </c>
      <c r="AB2057">
        <v>39</v>
      </c>
      <c r="AC2057">
        <v>0.907981743592427</v>
      </c>
      <c r="AD2057">
        <v>4</v>
      </c>
      <c r="AE2057">
        <v>9.2018256407572205E-2</v>
      </c>
      <c r="AF2057">
        <v>0</v>
      </c>
      <c r="AG2057">
        <v>1.388E-17</v>
      </c>
      <c r="AH2057">
        <v>0</v>
      </c>
      <c r="AI2057">
        <v>0</v>
      </c>
      <c r="AJ2057" s="73">
        <v>52.638358347084903</v>
      </c>
      <c r="AK2057">
        <v>43</v>
      </c>
      <c r="AL2057">
        <v>1</v>
      </c>
      <c r="AM2057">
        <v>0</v>
      </c>
      <c r="AN2057">
        <v>0</v>
      </c>
      <c r="AO2057">
        <v>0</v>
      </c>
      <c r="AP2057">
        <v>0</v>
      </c>
      <c r="AQ2057">
        <v>43</v>
      </c>
      <c r="AR2057">
        <v>0.999999999999999</v>
      </c>
      <c r="AS2057">
        <v>0</v>
      </c>
      <c r="AT2057">
        <v>0</v>
      </c>
      <c r="AU2057">
        <v>0</v>
      </c>
      <c r="AV2057">
        <v>0</v>
      </c>
      <c r="AW2057">
        <v>43</v>
      </c>
      <c r="AX2057">
        <v>1</v>
      </c>
      <c r="AY2057" s="73">
        <v>64.978979124314904</v>
      </c>
      <c r="AZ2057">
        <v>43</v>
      </c>
      <c r="BA2057">
        <v>1</v>
      </c>
      <c r="BB2057">
        <v>40</v>
      </c>
      <c r="BC2057">
        <v>0.930590972739051</v>
      </c>
      <c r="BD2057">
        <v>3</v>
      </c>
      <c r="BE2057">
        <v>6.9409027260947997E-2</v>
      </c>
      <c r="BF2057">
        <v>60.740520844994002</v>
      </c>
      <c r="BG2057">
        <v>63.649032394839999</v>
      </c>
      <c r="BH2057">
        <v>64.978979124314904</v>
      </c>
      <c r="BI2057">
        <v>52.638358347084903</v>
      </c>
    </row>
    <row r="2058" spans="1:61" x14ac:dyDescent="0.25">
      <c r="A2058" s="10" t="str">
        <f>VLOOKUP(D2058,'Index-Relations'!E:F,2,FALSE)</f>
        <v>ESG</v>
      </c>
      <c r="B2058" t="s">
        <v>3450</v>
      </c>
      <c r="C2058" s="53" t="s">
        <v>2763</v>
      </c>
      <c r="D2058" s="59" t="s">
        <v>2821</v>
      </c>
      <c r="E2058" s="59" t="s">
        <v>5474</v>
      </c>
      <c r="F2058" t="s">
        <v>751</v>
      </c>
      <c r="G2058" t="s">
        <v>750</v>
      </c>
      <c r="H2058" t="s">
        <v>752</v>
      </c>
      <c r="I2058" s="52">
        <v>45566</v>
      </c>
      <c r="J2058" t="s">
        <v>2457</v>
      </c>
      <c r="K2058">
        <v>43</v>
      </c>
      <c r="L2058" s="73">
        <v>61.022791854152999</v>
      </c>
      <c r="M2058">
        <v>43</v>
      </c>
      <c r="N2058">
        <v>1</v>
      </c>
      <c r="O2058" s="73">
        <v>63.857604358861998</v>
      </c>
      <c r="P2058">
        <v>43</v>
      </c>
      <c r="Q2058">
        <v>1</v>
      </c>
      <c r="R2058">
        <v>43</v>
      </c>
      <c r="S2058">
        <v>1</v>
      </c>
      <c r="T2058">
        <v>41.409914218294901</v>
      </c>
      <c r="U2058">
        <v>0.94445256511962905</v>
      </c>
      <c r="V2058">
        <v>37</v>
      </c>
      <c r="W2058">
        <v>7.5975150060302907E-2</v>
      </c>
      <c r="X2058">
        <v>9</v>
      </c>
      <c r="Y2058">
        <v>43</v>
      </c>
      <c r="Z2058">
        <v>1</v>
      </c>
      <c r="AA2058">
        <v>31.899305216398901</v>
      </c>
      <c r="AB2058">
        <v>41</v>
      </c>
      <c r="AC2058">
        <v>0.95191766151425605</v>
      </c>
      <c r="AD2058">
        <v>2</v>
      </c>
      <c r="AE2058">
        <v>4.8082338485743198E-2</v>
      </c>
      <c r="AF2058">
        <v>0</v>
      </c>
      <c r="AG2058">
        <v>0</v>
      </c>
      <c r="AH2058">
        <v>0</v>
      </c>
      <c r="AI2058">
        <v>0</v>
      </c>
      <c r="AJ2058" s="73">
        <v>52.834932255280997</v>
      </c>
      <c r="AK2058">
        <v>43</v>
      </c>
      <c r="AL2058">
        <v>1</v>
      </c>
      <c r="AM2058">
        <v>0</v>
      </c>
      <c r="AN2058">
        <v>0</v>
      </c>
      <c r="AO2058">
        <v>0</v>
      </c>
      <c r="AP2058">
        <v>0</v>
      </c>
      <c r="AQ2058">
        <v>43</v>
      </c>
      <c r="AR2058">
        <v>1</v>
      </c>
      <c r="AS2058">
        <v>0</v>
      </c>
      <c r="AT2058">
        <v>0</v>
      </c>
      <c r="AU2058">
        <v>0</v>
      </c>
      <c r="AV2058">
        <v>0</v>
      </c>
      <c r="AW2058">
        <v>43</v>
      </c>
      <c r="AX2058">
        <v>0.999999999999999</v>
      </c>
      <c r="AY2058" s="73">
        <v>65.303836912669993</v>
      </c>
      <c r="AZ2058">
        <v>43</v>
      </c>
      <c r="BA2058">
        <v>1</v>
      </c>
      <c r="BB2058">
        <v>40</v>
      </c>
      <c r="BC2058">
        <v>0.92542371873139895</v>
      </c>
      <c r="BD2058">
        <v>3</v>
      </c>
      <c r="BE2058">
        <v>7.45762812686004E-2</v>
      </c>
      <c r="BF2058">
        <v>61.022791854152999</v>
      </c>
      <c r="BG2058">
        <v>63.857604358861998</v>
      </c>
      <c r="BH2058">
        <v>65.303836912669993</v>
      </c>
      <c r="BI2058">
        <v>52.834932255280997</v>
      </c>
    </row>
    <row r="2059" spans="1:61" x14ac:dyDescent="0.25">
      <c r="A2059" s="10" t="str">
        <f>VLOOKUP(D2059,'Index-Relations'!E:F,2,FALSE)</f>
        <v>ESG</v>
      </c>
      <c r="B2059" t="s">
        <v>3450</v>
      </c>
      <c r="C2059" s="53" t="s">
        <v>2764</v>
      </c>
      <c r="D2059" s="59" t="s">
        <v>2821</v>
      </c>
      <c r="E2059" s="59" t="s">
        <v>5475</v>
      </c>
      <c r="F2059" t="s">
        <v>751</v>
      </c>
      <c r="G2059" t="s">
        <v>750</v>
      </c>
      <c r="H2059" t="s">
        <v>752</v>
      </c>
      <c r="I2059" s="52">
        <v>45538</v>
      </c>
      <c r="J2059" t="s">
        <v>2457</v>
      </c>
      <c r="K2059">
        <v>43</v>
      </c>
      <c r="L2059" s="73">
        <v>61.086557819913999</v>
      </c>
      <c r="M2059">
        <v>43</v>
      </c>
      <c r="N2059">
        <v>1</v>
      </c>
      <c r="O2059" s="73">
        <v>63.889352821601904</v>
      </c>
      <c r="P2059">
        <v>43</v>
      </c>
      <c r="Q2059">
        <v>1</v>
      </c>
      <c r="R2059">
        <v>43</v>
      </c>
      <c r="S2059">
        <v>0.999999999999999</v>
      </c>
      <c r="T2059">
        <v>41.487537461578498</v>
      </c>
      <c r="U2059">
        <v>0.94528734024331795</v>
      </c>
      <c r="V2059">
        <v>37</v>
      </c>
      <c r="W2059">
        <v>7.47717585761664E-2</v>
      </c>
      <c r="X2059">
        <v>9</v>
      </c>
      <c r="Y2059">
        <v>43</v>
      </c>
      <c r="Z2059">
        <v>0.999999999999999</v>
      </c>
      <c r="AA2059">
        <v>33.680653753510001</v>
      </c>
      <c r="AB2059">
        <v>42</v>
      </c>
      <c r="AC2059">
        <v>0.97573950573569201</v>
      </c>
      <c r="AD2059">
        <v>1</v>
      </c>
      <c r="AE2059">
        <v>2.4260494264307399E-2</v>
      </c>
      <c r="AF2059">
        <v>0</v>
      </c>
      <c r="AG2059">
        <v>0</v>
      </c>
      <c r="AH2059">
        <v>0</v>
      </c>
      <c r="AI2059">
        <v>0</v>
      </c>
      <c r="AJ2059" s="73">
        <v>52.955638985739903</v>
      </c>
      <c r="AK2059">
        <v>43</v>
      </c>
      <c r="AL2059">
        <v>1</v>
      </c>
      <c r="AM2059">
        <v>0</v>
      </c>
      <c r="AN2059">
        <v>0</v>
      </c>
      <c r="AO2059">
        <v>0</v>
      </c>
      <c r="AP2059">
        <v>0</v>
      </c>
      <c r="AQ2059">
        <v>43</v>
      </c>
      <c r="AR2059">
        <v>1</v>
      </c>
      <c r="AS2059">
        <v>0</v>
      </c>
      <c r="AT2059">
        <v>0</v>
      </c>
      <c r="AU2059">
        <v>0</v>
      </c>
      <c r="AV2059">
        <v>0</v>
      </c>
      <c r="AW2059">
        <v>43</v>
      </c>
      <c r="AX2059">
        <v>1</v>
      </c>
      <c r="AY2059" s="73">
        <v>65.321031135850902</v>
      </c>
      <c r="AZ2059">
        <v>43</v>
      </c>
      <c r="BA2059">
        <v>1</v>
      </c>
      <c r="BB2059">
        <v>40</v>
      </c>
      <c r="BC2059">
        <v>0.92757668667747295</v>
      </c>
      <c r="BD2059">
        <v>3</v>
      </c>
      <c r="BE2059">
        <v>7.2423313322526203E-2</v>
      </c>
      <c r="BF2059">
        <v>61.086557819913999</v>
      </c>
      <c r="BG2059">
        <v>63.889352821601904</v>
      </c>
      <c r="BH2059">
        <v>65.321031135850902</v>
      </c>
      <c r="BI2059">
        <v>52.955638985739903</v>
      </c>
    </row>
    <row r="2060" spans="1:61" x14ac:dyDescent="0.25">
      <c r="A2060" s="10" t="str">
        <f>VLOOKUP(D2060,'Index-Relations'!E:F,2,FALSE)</f>
        <v>ESG</v>
      </c>
      <c r="B2060" t="s">
        <v>3450</v>
      </c>
      <c r="C2060" s="53" t="s">
        <v>3350</v>
      </c>
      <c r="D2060" s="59" t="s">
        <v>2821</v>
      </c>
      <c r="E2060" s="59" t="s">
        <v>5476</v>
      </c>
      <c r="F2060" t="s">
        <v>751</v>
      </c>
      <c r="G2060" t="s">
        <v>750</v>
      </c>
      <c r="H2060" t="s">
        <v>752</v>
      </c>
      <c r="I2060" s="52">
        <v>45505</v>
      </c>
      <c r="J2060" t="s">
        <v>2457</v>
      </c>
      <c r="K2060">
        <v>43</v>
      </c>
      <c r="L2060" s="73">
        <v>60.852590099053003</v>
      </c>
      <c r="M2060">
        <v>43</v>
      </c>
      <c r="N2060">
        <v>1</v>
      </c>
      <c r="O2060" s="73">
        <v>63.663539639656904</v>
      </c>
      <c r="P2060">
        <v>43</v>
      </c>
      <c r="Q2060">
        <v>1</v>
      </c>
      <c r="R2060">
        <v>43</v>
      </c>
      <c r="S2060">
        <v>0.999999999999999</v>
      </c>
      <c r="T2060">
        <v>41.571561566473903</v>
      </c>
      <c r="U2060">
        <v>0.94504434156429595</v>
      </c>
      <c r="V2060">
        <v>37</v>
      </c>
      <c r="W2060">
        <v>7.6267799140249906E-2</v>
      </c>
      <c r="X2060">
        <v>9</v>
      </c>
      <c r="Y2060">
        <v>43</v>
      </c>
      <c r="Z2060">
        <v>0.999999999999999</v>
      </c>
      <c r="AA2060">
        <v>33.925048436733803</v>
      </c>
      <c r="AB2060">
        <v>42</v>
      </c>
      <c r="AC2060">
        <v>0.97725273041579297</v>
      </c>
      <c r="AD2060">
        <v>1</v>
      </c>
      <c r="AE2060">
        <v>2.2747269584206399E-2</v>
      </c>
      <c r="AF2060">
        <v>0</v>
      </c>
      <c r="AG2060">
        <v>3.4000999999999998E-16</v>
      </c>
      <c r="AH2060">
        <v>0</v>
      </c>
      <c r="AI2060">
        <v>0</v>
      </c>
      <c r="AJ2060" s="73">
        <v>52.753161011815997</v>
      </c>
      <c r="AK2060">
        <v>43</v>
      </c>
      <c r="AL2060">
        <v>1</v>
      </c>
      <c r="AM2060">
        <v>0</v>
      </c>
      <c r="AN2060">
        <v>0</v>
      </c>
      <c r="AO2060">
        <v>0</v>
      </c>
      <c r="AP2060">
        <v>0</v>
      </c>
      <c r="AQ2060">
        <v>43</v>
      </c>
      <c r="AR2060">
        <v>1</v>
      </c>
      <c r="AS2060">
        <v>0</v>
      </c>
      <c r="AT2060">
        <v>0</v>
      </c>
      <c r="AU2060">
        <v>0</v>
      </c>
      <c r="AV2060">
        <v>0</v>
      </c>
      <c r="AW2060">
        <v>43</v>
      </c>
      <c r="AX2060">
        <v>0.999999999999999</v>
      </c>
      <c r="AY2060" s="73">
        <v>65.117096009145996</v>
      </c>
      <c r="AZ2060">
        <v>43</v>
      </c>
      <c r="BA2060">
        <v>1</v>
      </c>
      <c r="BB2060">
        <v>40</v>
      </c>
      <c r="BC2060">
        <v>0.930196348243853</v>
      </c>
      <c r="BD2060">
        <v>3</v>
      </c>
      <c r="BE2060">
        <v>6.9803651756146001E-2</v>
      </c>
      <c r="BF2060">
        <v>60.852590099053003</v>
      </c>
      <c r="BG2060">
        <v>63.663539639656904</v>
      </c>
      <c r="BH2060">
        <v>65.117096009145996</v>
      </c>
      <c r="BI2060">
        <v>52.753161011815997</v>
      </c>
    </row>
    <row r="2061" spans="1:61" x14ac:dyDescent="0.25">
      <c r="A2061" s="10" t="str">
        <f>VLOOKUP(D2061,'Index-Relations'!E:F,2,FALSE)</f>
        <v>ESG</v>
      </c>
      <c r="B2061" t="s">
        <v>3450</v>
      </c>
      <c r="C2061" s="53" t="s">
        <v>2765</v>
      </c>
      <c r="D2061" s="59" t="s">
        <v>2821</v>
      </c>
      <c r="E2061" s="59" t="s">
        <v>5477</v>
      </c>
      <c r="F2061" t="s">
        <v>751</v>
      </c>
      <c r="G2061" t="s">
        <v>750</v>
      </c>
      <c r="H2061" t="s">
        <v>752</v>
      </c>
      <c r="I2061" s="52">
        <v>45474</v>
      </c>
      <c r="J2061" t="s">
        <v>2457</v>
      </c>
      <c r="K2061">
        <v>43</v>
      </c>
      <c r="L2061" s="73">
        <v>61.176701894724999</v>
      </c>
      <c r="M2061">
        <v>43</v>
      </c>
      <c r="N2061">
        <v>1</v>
      </c>
      <c r="O2061" s="73">
        <v>63.806775551272899</v>
      </c>
      <c r="P2061">
        <v>43</v>
      </c>
      <c r="Q2061">
        <v>1</v>
      </c>
      <c r="R2061">
        <v>43</v>
      </c>
      <c r="S2061">
        <v>1</v>
      </c>
      <c r="T2061">
        <v>41.667818897444697</v>
      </c>
      <c r="U2061">
        <v>0.94537303897714997</v>
      </c>
      <c r="V2061">
        <v>37</v>
      </c>
      <c r="W2061">
        <v>6.6147793656336398E-2</v>
      </c>
      <c r="X2061">
        <v>9</v>
      </c>
      <c r="Y2061">
        <v>43</v>
      </c>
      <c r="Z2061">
        <v>1</v>
      </c>
      <c r="AA2061">
        <v>36.0146672523395</v>
      </c>
      <c r="AB2061">
        <v>41</v>
      </c>
      <c r="AC2061">
        <v>0.95015801656458398</v>
      </c>
      <c r="AD2061">
        <v>2</v>
      </c>
      <c r="AE2061">
        <v>4.9841983435415599E-2</v>
      </c>
      <c r="AF2061">
        <v>0</v>
      </c>
      <c r="AG2061">
        <v>1.5266E-16</v>
      </c>
      <c r="AH2061">
        <v>0</v>
      </c>
      <c r="AI2061">
        <v>0</v>
      </c>
      <c r="AJ2061" s="73">
        <v>53.161583151399903</v>
      </c>
      <c r="AK2061">
        <v>43</v>
      </c>
      <c r="AL2061">
        <v>1</v>
      </c>
      <c r="AM2061">
        <v>0</v>
      </c>
      <c r="AN2061">
        <v>0</v>
      </c>
      <c r="AO2061">
        <v>0</v>
      </c>
      <c r="AP2061">
        <v>0</v>
      </c>
      <c r="AQ2061">
        <v>43</v>
      </c>
      <c r="AR2061">
        <v>0.999999999999999</v>
      </c>
      <c r="AS2061">
        <v>0</v>
      </c>
      <c r="AT2061">
        <v>0</v>
      </c>
      <c r="AU2061">
        <v>0</v>
      </c>
      <c r="AV2061">
        <v>0</v>
      </c>
      <c r="AW2061">
        <v>43</v>
      </c>
      <c r="AX2061">
        <v>0.999999999999999</v>
      </c>
      <c r="AY2061" s="73">
        <v>65.462415171402995</v>
      </c>
      <c r="AZ2061">
        <v>43</v>
      </c>
      <c r="BA2061">
        <v>1</v>
      </c>
      <c r="BB2061">
        <v>40</v>
      </c>
      <c r="BC2061">
        <v>0.933855095853515</v>
      </c>
      <c r="BD2061">
        <v>3</v>
      </c>
      <c r="BE2061">
        <v>6.6144904146484093E-2</v>
      </c>
      <c r="BF2061">
        <v>61.176701894724999</v>
      </c>
      <c r="BG2061">
        <v>63.806775551272899</v>
      </c>
      <c r="BH2061">
        <v>65.462415171402995</v>
      </c>
      <c r="BI2061">
        <v>53.161583151399903</v>
      </c>
    </row>
    <row r="2062" spans="1:61" x14ac:dyDescent="0.25">
      <c r="A2062" s="10" t="str">
        <f>VLOOKUP(D2062,'Index-Relations'!E:F,2,FALSE)</f>
        <v>ESG</v>
      </c>
      <c r="B2062" t="s">
        <v>3450</v>
      </c>
      <c r="C2062" s="53" t="s">
        <v>2766</v>
      </c>
      <c r="D2062" s="59" t="s">
        <v>2821</v>
      </c>
      <c r="E2062" s="59" t="s">
        <v>5478</v>
      </c>
      <c r="F2062" t="s">
        <v>751</v>
      </c>
      <c r="G2062" t="s">
        <v>750</v>
      </c>
      <c r="H2062" t="s">
        <v>752</v>
      </c>
      <c r="I2062" s="52">
        <v>45446</v>
      </c>
      <c r="J2062" t="s">
        <v>2457</v>
      </c>
      <c r="K2062">
        <v>43</v>
      </c>
      <c r="L2062" s="73">
        <v>61.189333379684001</v>
      </c>
      <c r="M2062">
        <v>43</v>
      </c>
      <c r="N2062">
        <v>1</v>
      </c>
      <c r="O2062" s="73">
        <v>63.762857933730899</v>
      </c>
      <c r="P2062">
        <v>43</v>
      </c>
      <c r="Q2062">
        <v>1</v>
      </c>
      <c r="R2062">
        <v>43</v>
      </c>
      <c r="S2062">
        <v>0.999999999999999</v>
      </c>
      <c r="T2062">
        <v>41.7980776372262</v>
      </c>
      <c r="U2062">
        <v>0.94532196632828402</v>
      </c>
      <c r="V2062">
        <v>37</v>
      </c>
      <c r="W2062">
        <v>6.8004892602889097E-2</v>
      </c>
      <c r="X2062">
        <v>9</v>
      </c>
      <c r="Y2062">
        <v>43</v>
      </c>
      <c r="Z2062">
        <v>0.999999999999999</v>
      </c>
      <c r="AA2062">
        <v>35.979972790440399</v>
      </c>
      <c r="AB2062">
        <v>41</v>
      </c>
      <c r="AC2062">
        <v>0.95081363509380801</v>
      </c>
      <c r="AD2062">
        <v>2</v>
      </c>
      <c r="AE2062">
        <v>4.9186364906191403E-2</v>
      </c>
      <c r="AF2062">
        <v>0</v>
      </c>
      <c r="AG2062">
        <v>3.0530999999999998E-16</v>
      </c>
      <c r="AH2062">
        <v>0</v>
      </c>
      <c r="AI2062">
        <v>0</v>
      </c>
      <c r="AJ2062" s="73">
        <v>53.215650969674002</v>
      </c>
      <c r="AK2062">
        <v>43</v>
      </c>
      <c r="AL2062">
        <v>1</v>
      </c>
      <c r="AM2062">
        <v>0</v>
      </c>
      <c r="AN2062">
        <v>0</v>
      </c>
      <c r="AO2062">
        <v>0</v>
      </c>
      <c r="AP2062">
        <v>0</v>
      </c>
      <c r="AQ2062">
        <v>43</v>
      </c>
      <c r="AR2062">
        <v>1</v>
      </c>
      <c r="AS2062">
        <v>0</v>
      </c>
      <c r="AT2062">
        <v>0</v>
      </c>
      <c r="AU2062">
        <v>0</v>
      </c>
      <c r="AV2062">
        <v>0</v>
      </c>
      <c r="AW2062">
        <v>43</v>
      </c>
      <c r="AX2062">
        <v>0.999999999999999</v>
      </c>
      <c r="AY2062" s="73">
        <v>65.483902581829895</v>
      </c>
      <c r="AZ2062">
        <v>43</v>
      </c>
      <c r="BA2062">
        <v>1</v>
      </c>
      <c r="BB2062">
        <v>40</v>
      </c>
      <c r="BC2062">
        <v>0.933267633596365</v>
      </c>
      <c r="BD2062">
        <v>3</v>
      </c>
      <c r="BE2062">
        <v>6.6732366403634294E-2</v>
      </c>
      <c r="BF2062">
        <v>61.189333379684001</v>
      </c>
      <c r="BG2062">
        <v>63.762857933730899</v>
      </c>
      <c r="BH2062">
        <v>65.483902581829895</v>
      </c>
      <c r="BI2062">
        <v>53.215650969674002</v>
      </c>
    </row>
    <row r="2063" spans="1:61" x14ac:dyDescent="0.25">
      <c r="A2063" s="10" t="str">
        <f>VLOOKUP(D2063,'Index-Relations'!E:F,2,FALSE)</f>
        <v>ESG</v>
      </c>
      <c r="B2063" t="s">
        <v>3450</v>
      </c>
      <c r="C2063" s="53" t="s">
        <v>2767</v>
      </c>
      <c r="D2063" s="59" t="s">
        <v>2821</v>
      </c>
      <c r="E2063" s="59" t="s">
        <v>5479</v>
      </c>
      <c r="F2063" t="s">
        <v>751</v>
      </c>
      <c r="G2063" t="s">
        <v>750</v>
      </c>
      <c r="H2063" t="s">
        <v>752</v>
      </c>
      <c r="I2063" s="52">
        <v>45413</v>
      </c>
      <c r="J2063" t="s">
        <v>2457</v>
      </c>
      <c r="K2063">
        <v>43</v>
      </c>
      <c r="L2063" s="73">
        <v>61.234842649381903</v>
      </c>
      <c r="M2063">
        <v>43</v>
      </c>
      <c r="N2063">
        <v>1</v>
      </c>
      <c r="O2063" s="73">
        <v>63.767148340275902</v>
      </c>
      <c r="P2063">
        <v>43</v>
      </c>
      <c r="Q2063">
        <v>1</v>
      </c>
      <c r="R2063">
        <v>43</v>
      </c>
      <c r="S2063">
        <v>1</v>
      </c>
      <c r="T2063">
        <v>41.831356295824797</v>
      </c>
      <c r="U2063">
        <v>0.94551100022804802</v>
      </c>
      <c r="V2063">
        <v>37</v>
      </c>
      <c r="W2063">
        <v>6.7825043446057401E-2</v>
      </c>
      <c r="X2063">
        <v>9</v>
      </c>
      <c r="Y2063">
        <v>43</v>
      </c>
      <c r="Z2063">
        <v>0.999999999999999</v>
      </c>
      <c r="AA2063">
        <v>35.9739569470864</v>
      </c>
      <c r="AB2063">
        <v>41</v>
      </c>
      <c r="AC2063">
        <v>0.95320779062873595</v>
      </c>
      <c r="AD2063">
        <v>2</v>
      </c>
      <c r="AE2063">
        <v>4.6792209371263202E-2</v>
      </c>
      <c r="AF2063">
        <v>0</v>
      </c>
      <c r="AG2063">
        <v>5.5510000000000001E-17</v>
      </c>
      <c r="AH2063">
        <v>0</v>
      </c>
      <c r="AI2063">
        <v>0</v>
      </c>
      <c r="AJ2063" s="73">
        <v>53.100529661351999</v>
      </c>
      <c r="AK2063">
        <v>43</v>
      </c>
      <c r="AL2063">
        <v>1</v>
      </c>
      <c r="AM2063">
        <v>0</v>
      </c>
      <c r="AN2063">
        <v>0</v>
      </c>
      <c r="AO2063">
        <v>0</v>
      </c>
      <c r="AP2063">
        <v>0</v>
      </c>
      <c r="AQ2063">
        <v>43</v>
      </c>
      <c r="AR2063">
        <v>1</v>
      </c>
      <c r="AS2063">
        <v>0</v>
      </c>
      <c r="AT2063">
        <v>0</v>
      </c>
      <c r="AU2063">
        <v>0</v>
      </c>
      <c r="AV2063">
        <v>0</v>
      </c>
      <c r="AW2063">
        <v>43</v>
      </c>
      <c r="AX2063">
        <v>0.999999999999999</v>
      </c>
      <c r="AY2063" s="73">
        <v>65.789621637894996</v>
      </c>
      <c r="AZ2063">
        <v>43</v>
      </c>
      <c r="BA2063">
        <v>1</v>
      </c>
      <c r="BB2063">
        <v>40</v>
      </c>
      <c r="BC2063">
        <v>0.93199599355921203</v>
      </c>
      <c r="BD2063">
        <v>3</v>
      </c>
      <c r="BE2063">
        <v>6.8004006440787301E-2</v>
      </c>
      <c r="BF2063">
        <v>61.234842649381903</v>
      </c>
      <c r="BG2063">
        <v>63.767148340275902</v>
      </c>
      <c r="BH2063">
        <v>65.789621637894996</v>
      </c>
      <c r="BI2063">
        <v>53.100529661351999</v>
      </c>
    </row>
    <row r="2064" spans="1:61" x14ac:dyDescent="0.25">
      <c r="A2064" s="10" t="str">
        <f>VLOOKUP(D2064,'Index-Relations'!E:F,2,FALSE)</f>
        <v>ESG</v>
      </c>
      <c r="B2064" t="s">
        <v>3450</v>
      </c>
      <c r="C2064" s="53" t="s">
        <v>2768</v>
      </c>
      <c r="D2064" s="59" t="s">
        <v>2821</v>
      </c>
      <c r="E2064" s="59" t="s">
        <v>5480</v>
      </c>
      <c r="F2064" t="s">
        <v>751</v>
      </c>
      <c r="G2064" t="s">
        <v>750</v>
      </c>
      <c r="H2064" t="s">
        <v>752</v>
      </c>
      <c r="I2064" s="52">
        <v>45383</v>
      </c>
      <c r="J2064" t="s">
        <v>2457</v>
      </c>
      <c r="K2064">
        <v>44</v>
      </c>
      <c r="L2064">
        <v>65.995638189782696</v>
      </c>
      <c r="M2064">
        <v>44</v>
      </c>
      <c r="N2064">
        <v>1</v>
      </c>
      <c r="O2064">
        <v>68.446242909823795</v>
      </c>
      <c r="P2064">
        <v>44</v>
      </c>
      <c r="Q2064">
        <v>1</v>
      </c>
      <c r="R2064">
        <v>44</v>
      </c>
      <c r="S2064">
        <v>1</v>
      </c>
      <c r="T2064">
        <v>42.418454549032603</v>
      </c>
      <c r="U2064">
        <v>0.94714654112371999</v>
      </c>
      <c r="V2064">
        <v>38</v>
      </c>
      <c r="W2064">
        <v>6.3808587747185994E-2</v>
      </c>
      <c r="X2064">
        <v>9</v>
      </c>
      <c r="Y2064">
        <v>44</v>
      </c>
      <c r="Z2064">
        <v>0.999999999999999</v>
      </c>
      <c r="AA2064">
        <v>35.624970530111398</v>
      </c>
      <c r="AB2064">
        <v>42</v>
      </c>
      <c r="AC2064">
        <v>0.95463412086076105</v>
      </c>
      <c r="AD2064">
        <v>2</v>
      </c>
      <c r="AE2064">
        <v>4.5365879139238799E-2</v>
      </c>
      <c r="AF2064">
        <v>0</v>
      </c>
      <c r="AG2064">
        <v>0</v>
      </c>
      <c r="AH2064">
        <v>0</v>
      </c>
      <c r="AI2064">
        <v>0</v>
      </c>
      <c r="AJ2064">
        <v>56.183904956396901</v>
      </c>
      <c r="AK2064">
        <v>44</v>
      </c>
      <c r="AL2064">
        <v>1</v>
      </c>
      <c r="AM2064">
        <v>0</v>
      </c>
      <c r="AN2064">
        <v>0</v>
      </c>
      <c r="AO2064">
        <v>0</v>
      </c>
      <c r="AP2064">
        <v>0</v>
      </c>
      <c r="AQ2064">
        <v>44</v>
      </c>
      <c r="AR2064">
        <v>0.999999999999999</v>
      </c>
      <c r="AS2064">
        <v>0</v>
      </c>
      <c r="AT2064">
        <v>0</v>
      </c>
      <c r="AU2064">
        <v>0</v>
      </c>
      <c r="AV2064">
        <v>0</v>
      </c>
      <c r="AW2064">
        <v>44</v>
      </c>
      <c r="AX2064">
        <v>0.999999999999999</v>
      </c>
      <c r="AY2064">
        <v>71.015447746823497</v>
      </c>
      <c r="AZ2064">
        <v>44</v>
      </c>
      <c r="BA2064">
        <v>1</v>
      </c>
      <c r="BB2064">
        <v>41</v>
      </c>
      <c r="BC2064">
        <v>0.93199959302679702</v>
      </c>
      <c r="BD2064">
        <v>3</v>
      </c>
      <c r="BE2064">
        <v>6.8000406973202907E-2</v>
      </c>
      <c r="BF2064">
        <v>61.828373805387997</v>
      </c>
      <c r="BG2064">
        <v>64.308152127319005</v>
      </c>
      <c r="BH2064">
        <v>67.048599445495</v>
      </c>
      <c r="BI2064">
        <v>53.033477774791997</v>
      </c>
    </row>
    <row r="2065" spans="1:61" x14ac:dyDescent="0.25">
      <c r="A2065" s="10" t="str">
        <f>VLOOKUP(D2065,'Index-Relations'!E:F,2,FALSE)</f>
        <v>ESG</v>
      </c>
      <c r="B2065" t="s">
        <v>3450</v>
      </c>
      <c r="C2065" s="53" t="s">
        <v>2769</v>
      </c>
      <c r="D2065" s="59" t="s">
        <v>2821</v>
      </c>
      <c r="E2065" s="59" t="s">
        <v>5481</v>
      </c>
      <c r="F2065" t="s">
        <v>751</v>
      </c>
      <c r="G2065" t="s">
        <v>750</v>
      </c>
      <c r="H2065" t="s">
        <v>752</v>
      </c>
      <c r="I2065" s="52">
        <v>45352</v>
      </c>
      <c r="J2065" t="s">
        <v>2457</v>
      </c>
      <c r="K2065">
        <v>44</v>
      </c>
      <c r="L2065">
        <v>66.678656037760405</v>
      </c>
      <c r="M2065">
        <v>44</v>
      </c>
      <c r="N2065">
        <v>1</v>
      </c>
      <c r="O2065">
        <v>69.150896191381804</v>
      </c>
      <c r="P2065">
        <v>44</v>
      </c>
      <c r="Q2065">
        <v>1</v>
      </c>
      <c r="R2065">
        <v>44</v>
      </c>
      <c r="S2065">
        <v>0.999999999999999</v>
      </c>
      <c r="T2065">
        <v>42.446493398083597</v>
      </c>
      <c r="U2065">
        <v>0.95021151898168998</v>
      </c>
      <c r="V2065">
        <v>38</v>
      </c>
      <c r="W2065">
        <v>6.6335327874274305E-2</v>
      </c>
      <c r="X2065">
        <v>9</v>
      </c>
      <c r="Y2065">
        <v>44</v>
      </c>
      <c r="Z2065">
        <v>1</v>
      </c>
      <c r="AA2065">
        <v>36.5737857283425</v>
      </c>
      <c r="AB2065">
        <v>42</v>
      </c>
      <c r="AC2065">
        <v>0.95464335021886704</v>
      </c>
      <c r="AD2065">
        <v>2</v>
      </c>
      <c r="AE2065">
        <v>4.53566497811329E-2</v>
      </c>
      <c r="AF2065">
        <v>0</v>
      </c>
      <c r="AG2065">
        <v>0</v>
      </c>
      <c r="AH2065">
        <v>0</v>
      </c>
      <c r="AI2065">
        <v>0</v>
      </c>
      <c r="AJ2065">
        <v>57.123540907520699</v>
      </c>
      <c r="AK2065">
        <v>44</v>
      </c>
      <c r="AL2065">
        <v>1</v>
      </c>
      <c r="AM2065">
        <v>0</v>
      </c>
      <c r="AN2065">
        <v>0</v>
      </c>
      <c r="AO2065">
        <v>0</v>
      </c>
      <c r="AP2065">
        <v>0</v>
      </c>
      <c r="AQ2065">
        <v>44</v>
      </c>
      <c r="AR2065">
        <v>0.999999999999999</v>
      </c>
      <c r="AS2065">
        <v>0</v>
      </c>
      <c r="AT2065">
        <v>0</v>
      </c>
      <c r="AU2065">
        <v>0</v>
      </c>
      <c r="AV2065">
        <v>0</v>
      </c>
      <c r="AW2065">
        <v>44</v>
      </c>
      <c r="AX2065">
        <v>0.999999999999999</v>
      </c>
      <c r="AY2065">
        <v>71.035886473326599</v>
      </c>
      <c r="AZ2065">
        <v>44</v>
      </c>
      <c r="BA2065">
        <v>1</v>
      </c>
      <c r="BB2065">
        <v>41</v>
      </c>
      <c r="BC2065">
        <v>0.93225975637127401</v>
      </c>
      <c r="BD2065">
        <v>3</v>
      </c>
      <c r="BE2065">
        <v>6.7740243628725105E-2</v>
      </c>
      <c r="BF2065">
        <v>62.421042188125</v>
      </c>
      <c r="BG2065">
        <v>64.893360872995004</v>
      </c>
      <c r="BH2065">
        <v>67.055241621164001</v>
      </c>
      <c r="BI2065">
        <v>53.735915736598997</v>
      </c>
    </row>
    <row r="2066" spans="1:61" x14ac:dyDescent="0.25">
      <c r="A2066" s="10" t="str">
        <f>VLOOKUP(D2066,'Index-Relations'!E:F,2,FALSE)</f>
        <v>ESG</v>
      </c>
      <c r="B2066" t="s">
        <v>3450</v>
      </c>
      <c r="C2066" s="53" t="s">
        <v>2770</v>
      </c>
      <c r="D2066" s="59" t="s">
        <v>2821</v>
      </c>
      <c r="E2066" s="59" t="s">
        <v>5482</v>
      </c>
      <c r="F2066" t="s">
        <v>751</v>
      </c>
      <c r="G2066" t="s">
        <v>750</v>
      </c>
      <c r="H2066" t="s">
        <v>752</v>
      </c>
      <c r="I2066" s="52">
        <v>45323</v>
      </c>
      <c r="J2066" t="s">
        <v>2457</v>
      </c>
      <c r="K2066">
        <v>44</v>
      </c>
      <c r="L2066">
        <v>66.486017548402401</v>
      </c>
      <c r="M2066">
        <v>44</v>
      </c>
      <c r="N2066">
        <v>1</v>
      </c>
      <c r="O2066">
        <v>68.999340077170203</v>
      </c>
      <c r="P2066">
        <v>44</v>
      </c>
      <c r="Q2066">
        <v>1</v>
      </c>
      <c r="R2066">
        <v>44</v>
      </c>
      <c r="S2066">
        <v>1</v>
      </c>
      <c r="T2066">
        <v>42.263229725734</v>
      </c>
      <c r="U2066">
        <v>0.95005493653661399</v>
      </c>
      <c r="V2066">
        <v>38</v>
      </c>
      <c r="W2066">
        <v>6.6021536368457798E-2</v>
      </c>
      <c r="X2066">
        <v>9</v>
      </c>
      <c r="Y2066">
        <v>44</v>
      </c>
      <c r="Z2066">
        <v>0.999999999999999</v>
      </c>
      <c r="AA2066">
        <v>37.717939828372202</v>
      </c>
      <c r="AB2066">
        <v>42</v>
      </c>
      <c r="AC2066">
        <v>0.95374324286615697</v>
      </c>
      <c r="AD2066">
        <v>2</v>
      </c>
      <c r="AE2066">
        <v>4.62567571338428E-2</v>
      </c>
      <c r="AF2066">
        <v>0</v>
      </c>
      <c r="AG2066">
        <v>0</v>
      </c>
      <c r="AH2066">
        <v>0</v>
      </c>
      <c r="AI2066">
        <v>0</v>
      </c>
      <c r="AJ2066">
        <v>56.546609958926801</v>
      </c>
      <c r="AK2066">
        <v>44</v>
      </c>
      <c r="AL2066">
        <v>1</v>
      </c>
      <c r="AM2066">
        <v>0</v>
      </c>
      <c r="AN2066">
        <v>0</v>
      </c>
      <c r="AO2066">
        <v>0</v>
      </c>
      <c r="AP2066">
        <v>0</v>
      </c>
      <c r="AQ2066">
        <v>44</v>
      </c>
      <c r="AR2066">
        <v>1</v>
      </c>
      <c r="AS2066">
        <v>0</v>
      </c>
      <c r="AT2066">
        <v>0</v>
      </c>
      <c r="AU2066">
        <v>0</v>
      </c>
      <c r="AV2066">
        <v>0</v>
      </c>
      <c r="AW2066">
        <v>44</v>
      </c>
      <c r="AX2066">
        <v>1</v>
      </c>
      <c r="AY2066">
        <v>71.011712735021405</v>
      </c>
      <c r="AZ2066">
        <v>44</v>
      </c>
      <c r="BA2066">
        <v>1</v>
      </c>
      <c r="BB2066">
        <v>41</v>
      </c>
      <c r="BC2066">
        <v>0.93181680237867603</v>
      </c>
      <c r="BD2066">
        <v>3</v>
      </c>
      <c r="BE2066">
        <v>6.8183197621323396E-2</v>
      </c>
      <c r="BF2066">
        <v>62.278026196126</v>
      </c>
      <c r="BG2066">
        <v>64.914409706033993</v>
      </c>
      <c r="BH2066">
        <v>66.959713323532</v>
      </c>
      <c r="BI2066">
        <v>53.469001890747997</v>
      </c>
    </row>
    <row r="2067" spans="1:61" x14ac:dyDescent="0.25">
      <c r="A2067" s="10" t="str">
        <f>VLOOKUP(D2067,'Index-Relations'!E:F,2,FALSE)</f>
        <v>ESG</v>
      </c>
      <c r="B2067" t="s">
        <v>3450</v>
      </c>
      <c r="C2067" s="53" t="s">
        <v>2760</v>
      </c>
      <c r="D2067" s="59" t="s">
        <v>2822</v>
      </c>
      <c r="E2067" s="59" t="s">
        <v>5483</v>
      </c>
      <c r="F2067" t="s">
        <v>756</v>
      </c>
      <c r="G2067" t="s">
        <v>755</v>
      </c>
      <c r="H2067" t="s">
        <v>757</v>
      </c>
      <c r="I2067" s="52">
        <v>45659</v>
      </c>
      <c r="J2067" t="s">
        <v>2457</v>
      </c>
      <c r="K2067">
        <v>97</v>
      </c>
      <c r="L2067" s="73">
        <v>79.777442541064005</v>
      </c>
      <c r="M2067">
        <v>97</v>
      </c>
      <c r="N2067">
        <v>1</v>
      </c>
      <c r="O2067" s="73">
        <v>82.792544708954907</v>
      </c>
      <c r="P2067">
        <v>97</v>
      </c>
      <c r="Q2067">
        <v>1</v>
      </c>
      <c r="R2067">
        <v>97</v>
      </c>
      <c r="S2067">
        <v>1</v>
      </c>
      <c r="T2067">
        <v>28.107984280398099</v>
      </c>
      <c r="U2067">
        <v>0.49765442097551599</v>
      </c>
      <c r="V2067">
        <v>65</v>
      </c>
      <c r="W2067">
        <v>2.18722050535748E-2</v>
      </c>
      <c r="X2067">
        <v>4</v>
      </c>
      <c r="Y2067">
        <v>97</v>
      </c>
      <c r="Z2067">
        <v>1</v>
      </c>
      <c r="AA2067">
        <v>11.3228376070232</v>
      </c>
      <c r="AB2067">
        <v>94</v>
      </c>
      <c r="AC2067">
        <v>0.98840658959695404</v>
      </c>
      <c r="AD2067">
        <v>3</v>
      </c>
      <c r="AE2067">
        <v>1.1593410403045901E-2</v>
      </c>
      <c r="AF2067">
        <v>0</v>
      </c>
      <c r="AG2067">
        <v>0</v>
      </c>
      <c r="AH2067">
        <v>0</v>
      </c>
      <c r="AI2067">
        <v>0</v>
      </c>
      <c r="AJ2067" s="73">
        <v>75.562685347199903</v>
      </c>
      <c r="AK2067">
        <v>97</v>
      </c>
      <c r="AL2067">
        <v>1</v>
      </c>
      <c r="AM2067">
        <v>0</v>
      </c>
      <c r="AN2067">
        <v>0</v>
      </c>
      <c r="AO2067">
        <v>0</v>
      </c>
      <c r="AP2067">
        <v>0</v>
      </c>
      <c r="AQ2067">
        <v>97</v>
      </c>
      <c r="AR2067">
        <v>0.999999999999999</v>
      </c>
      <c r="AS2067">
        <v>0</v>
      </c>
      <c r="AT2067">
        <v>0</v>
      </c>
      <c r="AU2067">
        <v>0</v>
      </c>
      <c r="AV2067">
        <v>0</v>
      </c>
      <c r="AW2067">
        <v>97</v>
      </c>
      <c r="AX2067">
        <v>1</v>
      </c>
      <c r="AY2067" s="73">
        <v>76.794179688023902</v>
      </c>
      <c r="AZ2067">
        <v>97</v>
      </c>
      <c r="BA2067">
        <v>1</v>
      </c>
      <c r="BB2067">
        <v>95</v>
      </c>
      <c r="BC2067">
        <v>0.94572806771207596</v>
      </c>
      <c r="BD2067">
        <v>2</v>
      </c>
      <c r="BE2067">
        <v>5.4271932287923798E-2</v>
      </c>
      <c r="BF2067">
        <v>79.777442541064005</v>
      </c>
      <c r="BG2067">
        <v>82.792544708954907</v>
      </c>
      <c r="BH2067">
        <v>76.794179688023902</v>
      </c>
      <c r="BI2067">
        <v>75.562685347199903</v>
      </c>
    </row>
    <row r="2068" spans="1:61" x14ac:dyDescent="0.25">
      <c r="A2068" s="10" t="str">
        <f>VLOOKUP(D2068,'Index-Relations'!E:F,2,FALSE)</f>
        <v>ESG</v>
      </c>
      <c r="B2068" t="s">
        <v>3450</v>
      </c>
      <c r="C2068" s="53" t="s">
        <v>2761</v>
      </c>
      <c r="D2068" s="59" t="s">
        <v>2822</v>
      </c>
      <c r="E2068" s="59" t="s">
        <v>5484</v>
      </c>
      <c r="F2068" t="s">
        <v>756</v>
      </c>
      <c r="G2068" t="s">
        <v>755</v>
      </c>
      <c r="H2068" t="s">
        <v>757</v>
      </c>
      <c r="I2068" s="52">
        <v>45628</v>
      </c>
      <c r="J2068" t="s">
        <v>2457</v>
      </c>
      <c r="K2068">
        <v>97</v>
      </c>
      <c r="L2068" s="73">
        <v>79.672966368917002</v>
      </c>
      <c r="M2068">
        <v>97</v>
      </c>
      <c r="N2068">
        <v>1</v>
      </c>
      <c r="O2068" s="73">
        <v>82.697141878240004</v>
      </c>
      <c r="P2068">
        <v>97</v>
      </c>
      <c r="Q2068">
        <v>1</v>
      </c>
      <c r="R2068">
        <v>97</v>
      </c>
      <c r="S2068">
        <v>1</v>
      </c>
      <c r="T2068">
        <v>28.498159017400901</v>
      </c>
      <c r="U2068">
        <v>0.49578430700793202</v>
      </c>
      <c r="V2068">
        <v>65</v>
      </c>
      <c r="W2068">
        <v>2.1752657003516099E-2</v>
      </c>
      <c r="X2068">
        <v>4</v>
      </c>
      <c r="Y2068">
        <v>97</v>
      </c>
      <c r="Z2068">
        <v>1</v>
      </c>
      <c r="AA2068">
        <v>10.610384361464501</v>
      </c>
      <c r="AB2068">
        <v>95</v>
      </c>
      <c r="AC2068">
        <v>0.99622192627891304</v>
      </c>
      <c r="AD2068">
        <v>2</v>
      </c>
      <c r="AE2068">
        <v>3.7780737210862799E-3</v>
      </c>
      <c r="AF2068">
        <v>0</v>
      </c>
      <c r="AG2068">
        <v>2.2767999999999998E-16</v>
      </c>
      <c r="AH2068">
        <v>0</v>
      </c>
      <c r="AI2068">
        <v>0</v>
      </c>
      <c r="AJ2068" s="73">
        <v>75.510396686922903</v>
      </c>
      <c r="AK2068">
        <v>97</v>
      </c>
      <c r="AL2068">
        <v>1</v>
      </c>
      <c r="AM2068">
        <v>0</v>
      </c>
      <c r="AN2068">
        <v>0</v>
      </c>
      <c r="AO2068">
        <v>0</v>
      </c>
      <c r="AP2068">
        <v>0</v>
      </c>
      <c r="AQ2068">
        <v>97</v>
      </c>
      <c r="AR2068">
        <v>1</v>
      </c>
      <c r="AS2068">
        <v>0</v>
      </c>
      <c r="AT2068">
        <v>0</v>
      </c>
      <c r="AU2068">
        <v>0</v>
      </c>
      <c r="AV2068">
        <v>0</v>
      </c>
      <c r="AW2068">
        <v>97</v>
      </c>
      <c r="AX2068">
        <v>0.999999999999999</v>
      </c>
      <c r="AY2068" s="73">
        <v>76.715409493085005</v>
      </c>
      <c r="AZ2068">
        <v>97</v>
      </c>
      <c r="BA2068">
        <v>1</v>
      </c>
      <c r="BB2068">
        <v>95</v>
      </c>
      <c r="BC2068">
        <v>0.93856163187613595</v>
      </c>
      <c r="BD2068">
        <v>2</v>
      </c>
      <c r="BE2068">
        <v>6.14383681238636E-2</v>
      </c>
      <c r="BF2068">
        <v>79.672966368917002</v>
      </c>
      <c r="BG2068">
        <v>82.697141878240004</v>
      </c>
      <c r="BH2068">
        <v>76.715409493085005</v>
      </c>
      <c r="BI2068">
        <v>75.510396686922903</v>
      </c>
    </row>
    <row r="2069" spans="1:61" x14ac:dyDescent="0.25">
      <c r="A2069" s="10" t="str">
        <f>VLOOKUP(D2069,'Index-Relations'!E:F,2,FALSE)</f>
        <v>ESG</v>
      </c>
      <c r="B2069" t="s">
        <v>3450</v>
      </c>
      <c r="C2069" s="53" t="s">
        <v>2762</v>
      </c>
      <c r="D2069" s="59" t="s">
        <v>2822</v>
      </c>
      <c r="E2069" s="59" t="s">
        <v>5485</v>
      </c>
      <c r="F2069" t="s">
        <v>756</v>
      </c>
      <c r="G2069" t="s">
        <v>755</v>
      </c>
      <c r="H2069" t="s">
        <v>757</v>
      </c>
      <c r="I2069" s="52">
        <v>45597</v>
      </c>
      <c r="J2069" t="s">
        <v>2457</v>
      </c>
      <c r="K2069">
        <v>97</v>
      </c>
      <c r="L2069" s="73">
        <v>79.795109526708004</v>
      </c>
      <c r="M2069">
        <v>97</v>
      </c>
      <c r="N2069">
        <v>1</v>
      </c>
      <c r="O2069" s="73">
        <v>82.723181971459894</v>
      </c>
      <c r="P2069">
        <v>97</v>
      </c>
      <c r="Q2069">
        <v>1</v>
      </c>
      <c r="R2069">
        <v>97</v>
      </c>
      <c r="S2069">
        <v>1</v>
      </c>
      <c r="T2069">
        <v>28.643859881005501</v>
      </c>
      <c r="U2069">
        <v>0.49799666134845899</v>
      </c>
      <c r="V2069">
        <v>65</v>
      </c>
      <c r="W2069">
        <v>2.1653171332929301E-2</v>
      </c>
      <c r="X2069">
        <v>4</v>
      </c>
      <c r="Y2069">
        <v>97</v>
      </c>
      <c r="Z2069">
        <v>1</v>
      </c>
      <c r="AA2069">
        <v>11.101563202350899</v>
      </c>
      <c r="AB2069">
        <v>94</v>
      </c>
      <c r="AC2069">
        <v>0.988068977345268</v>
      </c>
      <c r="AD2069">
        <v>3</v>
      </c>
      <c r="AE2069">
        <v>1.19310226547319E-2</v>
      </c>
      <c r="AF2069">
        <v>0</v>
      </c>
      <c r="AG2069">
        <v>0</v>
      </c>
      <c r="AH2069">
        <v>0</v>
      </c>
      <c r="AI2069">
        <v>0</v>
      </c>
      <c r="AJ2069" s="73">
        <v>75.666265104759006</v>
      </c>
      <c r="AK2069">
        <v>97</v>
      </c>
      <c r="AL2069">
        <v>1</v>
      </c>
      <c r="AM2069">
        <v>0</v>
      </c>
      <c r="AN2069">
        <v>0</v>
      </c>
      <c r="AO2069">
        <v>0</v>
      </c>
      <c r="AP2069">
        <v>0</v>
      </c>
      <c r="AQ2069">
        <v>97</v>
      </c>
      <c r="AR2069">
        <v>0.999999999999999</v>
      </c>
      <c r="AS2069">
        <v>0</v>
      </c>
      <c r="AT2069">
        <v>0</v>
      </c>
      <c r="AU2069">
        <v>0</v>
      </c>
      <c r="AV2069">
        <v>0</v>
      </c>
      <c r="AW2069">
        <v>97</v>
      </c>
      <c r="AX2069">
        <v>1</v>
      </c>
      <c r="AY2069" s="73">
        <v>76.864859129216896</v>
      </c>
      <c r="AZ2069">
        <v>97</v>
      </c>
      <c r="BA2069">
        <v>1</v>
      </c>
      <c r="BB2069">
        <v>95</v>
      </c>
      <c r="BC2069">
        <v>0.94005865422273305</v>
      </c>
      <c r="BD2069">
        <v>2</v>
      </c>
      <c r="BE2069">
        <v>5.99413457772663E-2</v>
      </c>
      <c r="BF2069">
        <v>79.795109526708004</v>
      </c>
      <c r="BG2069">
        <v>82.723181971459894</v>
      </c>
      <c r="BH2069">
        <v>76.864859129216896</v>
      </c>
      <c r="BI2069">
        <v>75.666265104759006</v>
      </c>
    </row>
    <row r="2070" spans="1:61" x14ac:dyDescent="0.25">
      <c r="A2070" s="10" t="str">
        <f>VLOOKUP(D2070,'Index-Relations'!E:F,2,FALSE)</f>
        <v>ESG</v>
      </c>
      <c r="B2070" t="s">
        <v>3450</v>
      </c>
      <c r="C2070" s="53" t="s">
        <v>2763</v>
      </c>
      <c r="D2070" s="59" t="s">
        <v>2822</v>
      </c>
      <c r="E2070" s="59" t="s">
        <v>5486</v>
      </c>
      <c r="F2070" t="s">
        <v>756</v>
      </c>
      <c r="G2070" t="s">
        <v>755</v>
      </c>
      <c r="H2070" t="s">
        <v>757</v>
      </c>
      <c r="I2070" s="52">
        <v>45566</v>
      </c>
      <c r="J2070" t="s">
        <v>2457</v>
      </c>
      <c r="K2070">
        <v>97</v>
      </c>
      <c r="L2070" s="73">
        <v>79.779325330218995</v>
      </c>
      <c r="M2070">
        <v>97</v>
      </c>
      <c r="N2070">
        <v>1</v>
      </c>
      <c r="O2070" s="73">
        <v>82.728127337957005</v>
      </c>
      <c r="P2070">
        <v>97</v>
      </c>
      <c r="Q2070">
        <v>1</v>
      </c>
      <c r="R2070">
        <v>97</v>
      </c>
      <c r="S2070">
        <v>1</v>
      </c>
      <c r="T2070">
        <v>28.935772715252298</v>
      </c>
      <c r="U2070">
        <v>0.49711854444563702</v>
      </c>
      <c r="V2070">
        <v>65</v>
      </c>
      <c r="W2070">
        <v>2.2014864965713199E-2</v>
      </c>
      <c r="X2070">
        <v>4</v>
      </c>
      <c r="Y2070">
        <v>97</v>
      </c>
      <c r="Z2070">
        <v>0.999999999999999</v>
      </c>
      <c r="AA2070">
        <v>10.9951304818876</v>
      </c>
      <c r="AB2070">
        <v>94</v>
      </c>
      <c r="AC2070">
        <v>0.98687654363420096</v>
      </c>
      <c r="AD2070">
        <v>3</v>
      </c>
      <c r="AE2070">
        <v>1.3123456365798199E-2</v>
      </c>
      <c r="AF2070">
        <v>0</v>
      </c>
      <c r="AG2070">
        <v>1.3878000000000001E-16</v>
      </c>
      <c r="AH2070">
        <v>0</v>
      </c>
      <c r="AI2070">
        <v>0</v>
      </c>
      <c r="AJ2070" s="73">
        <v>75.538644300171995</v>
      </c>
      <c r="AK2070">
        <v>97</v>
      </c>
      <c r="AL2070">
        <v>1</v>
      </c>
      <c r="AM2070">
        <v>0</v>
      </c>
      <c r="AN2070">
        <v>0</v>
      </c>
      <c r="AO2070">
        <v>0</v>
      </c>
      <c r="AP2070">
        <v>0</v>
      </c>
      <c r="AQ2070">
        <v>97</v>
      </c>
      <c r="AR2070">
        <v>0.999999999999999</v>
      </c>
      <c r="AS2070">
        <v>0</v>
      </c>
      <c r="AT2070">
        <v>0</v>
      </c>
      <c r="AU2070">
        <v>0</v>
      </c>
      <c r="AV2070">
        <v>0</v>
      </c>
      <c r="AW2070">
        <v>97</v>
      </c>
      <c r="AX2070">
        <v>0.999999999999999</v>
      </c>
      <c r="AY2070" s="73">
        <v>76.8866751622039</v>
      </c>
      <c r="AZ2070">
        <v>97</v>
      </c>
      <c r="BA2070">
        <v>1</v>
      </c>
      <c r="BB2070">
        <v>95</v>
      </c>
      <c r="BC2070">
        <v>0.93907805493577301</v>
      </c>
      <c r="BD2070">
        <v>2</v>
      </c>
      <c r="BE2070">
        <v>6.0921945064226102E-2</v>
      </c>
      <c r="BF2070">
        <v>79.779325330218995</v>
      </c>
      <c r="BG2070">
        <v>82.728127337957005</v>
      </c>
      <c r="BH2070">
        <v>76.8866751622039</v>
      </c>
      <c r="BI2070">
        <v>75.538644300171995</v>
      </c>
    </row>
    <row r="2071" spans="1:61" x14ac:dyDescent="0.25">
      <c r="A2071" s="10" t="str">
        <f>VLOOKUP(D2071,'Index-Relations'!E:F,2,FALSE)</f>
        <v>ESG</v>
      </c>
      <c r="B2071" t="s">
        <v>3450</v>
      </c>
      <c r="C2071" s="53" t="s">
        <v>2764</v>
      </c>
      <c r="D2071" s="59" t="s">
        <v>2822</v>
      </c>
      <c r="E2071" s="59" t="s">
        <v>5487</v>
      </c>
      <c r="F2071" t="s">
        <v>756</v>
      </c>
      <c r="G2071" t="s">
        <v>755</v>
      </c>
      <c r="H2071" t="s">
        <v>757</v>
      </c>
      <c r="I2071" s="52">
        <v>45538</v>
      </c>
      <c r="J2071" t="s">
        <v>2457</v>
      </c>
      <c r="K2071">
        <v>99</v>
      </c>
      <c r="L2071" s="73">
        <v>80.145226781723906</v>
      </c>
      <c r="M2071">
        <v>99</v>
      </c>
      <c r="N2071">
        <v>1</v>
      </c>
      <c r="O2071" s="73">
        <v>82.885549833840997</v>
      </c>
      <c r="P2071">
        <v>99</v>
      </c>
      <c r="Q2071">
        <v>1</v>
      </c>
      <c r="R2071">
        <v>99</v>
      </c>
      <c r="S2071">
        <v>0.999999999999999</v>
      </c>
      <c r="T2071">
        <v>28.9331507639696</v>
      </c>
      <c r="U2071">
        <v>0.49906093947279301</v>
      </c>
      <c r="V2071">
        <v>67</v>
      </c>
      <c r="W2071">
        <v>2.2213114875553299E-2</v>
      </c>
      <c r="X2071">
        <v>4</v>
      </c>
      <c r="Y2071">
        <v>99</v>
      </c>
      <c r="Z2071">
        <v>1</v>
      </c>
      <c r="AA2071">
        <v>12.6736148635135</v>
      </c>
      <c r="AB2071">
        <v>96</v>
      </c>
      <c r="AC2071">
        <v>0.98606747008029505</v>
      </c>
      <c r="AD2071">
        <v>3</v>
      </c>
      <c r="AE2071">
        <v>1.3932529919704201E-2</v>
      </c>
      <c r="AF2071">
        <v>0</v>
      </c>
      <c r="AG2071">
        <v>3.5908999999999998E-16</v>
      </c>
      <c r="AH2071">
        <v>0</v>
      </c>
      <c r="AI2071">
        <v>0</v>
      </c>
      <c r="AJ2071" s="73">
        <v>76.167262912545993</v>
      </c>
      <c r="AK2071">
        <v>99</v>
      </c>
      <c r="AL2071">
        <v>1</v>
      </c>
      <c r="AM2071">
        <v>0</v>
      </c>
      <c r="AN2071">
        <v>0</v>
      </c>
      <c r="AO2071">
        <v>0</v>
      </c>
      <c r="AP2071">
        <v>0</v>
      </c>
      <c r="AQ2071">
        <v>99</v>
      </c>
      <c r="AR2071">
        <v>1</v>
      </c>
      <c r="AS2071">
        <v>0</v>
      </c>
      <c r="AT2071">
        <v>0</v>
      </c>
      <c r="AU2071">
        <v>0</v>
      </c>
      <c r="AV2071">
        <v>0</v>
      </c>
      <c r="AW2071">
        <v>99</v>
      </c>
      <c r="AX2071">
        <v>1</v>
      </c>
      <c r="AY2071" s="73">
        <v>77.108061314336993</v>
      </c>
      <c r="AZ2071">
        <v>99</v>
      </c>
      <c r="BA2071">
        <v>1</v>
      </c>
      <c r="BB2071">
        <v>97</v>
      </c>
      <c r="BC2071">
        <v>0.93786343927622196</v>
      </c>
      <c r="BD2071">
        <v>2</v>
      </c>
      <c r="BE2071">
        <v>6.2136560723777101E-2</v>
      </c>
      <c r="BF2071">
        <v>80.145226781723906</v>
      </c>
      <c r="BG2071">
        <v>82.885549833840997</v>
      </c>
      <c r="BH2071">
        <v>77.108061314336993</v>
      </c>
      <c r="BI2071">
        <v>76.167262912545993</v>
      </c>
    </row>
    <row r="2072" spans="1:61" x14ac:dyDescent="0.25">
      <c r="A2072" s="10" t="str">
        <f>VLOOKUP(D2072,'Index-Relations'!E:F,2,FALSE)</f>
        <v>ESG</v>
      </c>
      <c r="B2072" t="s">
        <v>3450</v>
      </c>
      <c r="C2072" s="53" t="s">
        <v>3350</v>
      </c>
      <c r="D2072" s="59" t="s">
        <v>2822</v>
      </c>
      <c r="E2072" s="59" t="s">
        <v>5488</v>
      </c>
      <c r="F2072" t="s">
        <v>756</v>
      </c>
      <c r="G2072" t="s">
        <v>755</v>
      </c>
      <c r="H2072" t="s">
        <v>757</v>
      </c>
      <c r="I2072" s="52">
        <v>45505</v>
      </c>
      <c r="J2072" t="s">
        <v>2457</v>
      </c>
      <c r="K2072">
        <v>99</v>
      </c>
      <c r="L2072" s="73">
        <v>80.215186436645894</v>
      </c>
      <c r="M2072">
        <v>99</v>
      </c>
      <c r="N2072">
        <v>1</v>
      </c>
      <c r="O2072" s="73">
        <v>82.770249219242999</v>
      </c>
      <c r="P2072">
        <v>99</v>
      </c>
      <c r="Q2072">
        <v>1</v>
      </c>
      <c r="R2072">
        <v>99</v>
      </c>
      <c r="S2072">
        <v>1</v>
      </c>
      <c r="T2072">
        <v>28.913035206025601</v>
      </c>
      <c r="U2072">
        <v>0.51960231613024199</v>
      </c>
      <c r="V2072">
        <v>67</v>
      </c>
      <c r="W2072">
        <v>2.1671514183718699E-2</v>
      </c>
      <c r="X2072">
        <v>4</v>
      </c>
      <c r="Y2072">
        <v>99</v>
      </c>
      <c r="Z2072">
        <v>1</v>
      </c>
      <c r="AA2072">
        <v>12.7043302958756</v>
      </c>
      <c r="AB2072">
        <v>98</v>
      </c>
      <c r="AC2072">
        <v>0.99770472866199</v>
      </c>
      <c r="AD2072">
        <v>1</v>
      </c>
      <c r="AE2072">
        <v>2.2952713380098499E-3</v>
      </c>
      <c r="AF2072">
        <v>0</v>
      </c>
      <c r="AG2072">
        <v>3.2530000000000002E-17</v>
      </c>
      <c r="AH2072">
        <v>0</v>
      </c>
      <c r="AI2072">
        <v>0</v>
      </c>
      <c r="AJ2072" s="73">
        <v>76.153756118616897</v>
      </c>
      <c r="AK2072">
        <v>99</v>
      </c>
      <c r="AL2072">
        <v>1</v>
      </c>
      <c r="AM2072">
        <v>0</v>
      </c>
      <c r="AN2072">
        <v>0</v>
      </c>
      <c r="AO2072">
        <v>0</v>
      </c>
      <c r="AP2072">
        <v>0</v>
      </c>
      <c r="AQ2072">
        <v>99</v>
      </c>
      <c r="AR2072">
        <v>1</v>
      </c>
      <c r="AS2072">
        <v>0</v>
      </c>
      <c r="AT2072">
        <v>0</v>
      </c>
      <c r="AU2072">
        <v>0</v>
      </c>
      <c r="AV2072">
        <v>0</v>
      </c>
      <c r="AW2072">
        <v>99</v>
      </c>
      <c r="AX2072">
        <v>1</v>
      </c>
      <c r="AY2072" s="73">
        <v>77.404817501406001</v>
      </c>
      <c r="AZ2072">
        <v>99</v>
      </c>
      <c r="BA2072">
        <v>1</v>
      </c>
      <c r="BB2072">
        <v>97</v>
      </c>
      <c r="BC2072">
        <v>0.94004679536980396</v>
      </c>
      <c r="BD2072">
        <v>2</v>
      </c>
      <c r="BE2072">
        <v>5.99532046301951E-2</v>
      </c>
      <c r="BF2072">
        <v>80.215186436645894</v>
      </c>
      <c r="BG2072">
        <v>82.770249219242999</v>
      </c>
      <c r="BH2072">
        <v>77.404817501406001</v>
      </c>
      <c r="BI2072">
        <v>76.153756118616897</v>
      </c>
    </row>
    <row r="2073" spans="1:61" x14ac:dyDescent="0.25">
      <c r="A2073" s="10" t="str">
        <f>VLOOKUP(D2073,'Index-Relations'!E:F,2,FALSE)</f>
        <v>ESG</v>
      </c>
      <c r="B2073" t="s">
        <v>3450</v>
      </c>
      <c r="C2073" s="53" t="s">
        <v>2765</v>
      </c>
      <c r="D2073" s="59" t="s">
        <v>2822</v>
      </c>
      <c r="E2073" s="59" t="s">
        <v>5489</v>
      </c>
      <c r="F2073" t="s">
        <v>756</v>
      </c>
      <c r="G2073" t="s">
        <v>755</v>
      </c>
      <c r="H2073" t="s">
        <v>757</v>
      </c>
      <c r="I2073" s="52">
        <v>45474</v>
      </c>
      <c r="J2073" t="s">
        <v>2457</v>
      </c>
      <c r="K2073">
        <v>100</v>
      </c>
      <c r="L2073" s="73">
        <v>80.785191551884907</v>
      </c>
      <c r="M2073">
        <v>100</v>
      </c>
      <c r="N2073">
        <v>1</v>
      </c>
      <c r="O2073" s="73">
        <v>82.321464215630996</v>
      </c>
      <c r="P2073">
        <v>100</v>
      </c>
      <c r="Q2073">
        <v>1</v>
      </c>
      <c r="R2073">
        <v>100</v>
      </c>
      <c r="S2073">
        <v>1</v>
      </c>
      <c r="T2073">
        <v>28.763760400038599</v>
      </c>
      <c r="U2073">
        <v>0.54890459066305897</v>
      </c>
      <c r="V2073">
        <v>68</v>
      </c>
      <c r="W2073">
        <v>2.30032098907272E-2</v>
      </c>
      <c r="X2073">
        <v>4</v>
      </c>
      <c r="Y2073">
        <v>100</v>
      </c>
      <c r="Z2073">
        <v>1</v>
      </c>
      <c r="AA2073">
        <v>13.0484357101029</v>
      </c>
      <c r="AB2073">
        <v>99</v>
      </c>
      <c r="AC2073">
        <v>0.99761088418440802</v>
      </c>
      <c r="AD2073">
        <v>1</v>
      </c>
      <c r="AE2073">
        <v>2.3891158155909401E-3</v>
      </c>
      <c r="AF2073">
        <v>0</v>
      </c>
      <c r="AG2073">
        <v>1.4485E-16</v>
      </c>
      <c r="AH2073">
        <v>0</v>
      </c>
      <c r="AI2073">
        <v>0</v>
      </c>
      <c r="AJ2073" s="73">
        <v>76.179313059894994</v>
      </c>
      <c r="AK2073">
        <v>100</v>
      </c>
      <c r="AL2073">
        <v>1</v>
      </c>
      <c r="AM2073">
        <v>0</v>
      </c>
      <c r="AN2073">
        <v>0</v>
      </c>
      <c r="AO2073">
        <v>0</v>
      </c>
      <c r="AP2073">
        <v>0</v>
      </c>
      <c r="AQ2073">
        <v>100</v>
      </c>
      <c r="AR2073">
        <v>0.999999999999999</v>
      </c>
      <c r="AS2073">
        <v>0</v>
      </c>
      <c r="AT2073">
        <v>0</v>
      </c>
      <c r="AU2073">
        <v>0</v>
      </c>
      <c r="AV2073">
        <v>0</v>
      </c>
      <c r="AW2073">
        <v>100</v>
      </c>
      <c r="AX2073">
        <v>1</v>
      </c>
      <c r="AY2073" s="73">
        <v>79.528595727683907</v>
      </c>
      <c r="AZ2073">
        <v>100</v>
      </c>
      <c r="BA2073">
        <v>1</v>
      </c>
      <c r="BB2073">
        <v>97</v>
      </c>
      <c r="BC2073">
        <v>0.93078443030445601</v>
      </c>
      <c r="BD2073">
        <v>3</v>
      </c>
      <c r="BE2073">
        <v>6.9215569695543905E-2</v>
      </c>
      <c r="BF2073">
        <v>80.785191551884907</v>
      </c>
      <c r="BG2073">
        <v>82.321464215630996</v>
      </c>
      <c r="BH2073">
        <v>79.528595727683907</v>
      </c>
      <c r="BI2073">
        <v>76.179313059894994</v>
      </c>
    </row>
    <row r="2074" spans="1:61" x14ac:dyDescent="0.25">
      <c r="A2074" s="10" t="str">
        <f>VLOOKUP(D2074,'Index-Relations'!E:F,2,FALSE)</f>
        <v>ESG</v>
      </c>
      <c r="B2074" t="s">
        <v>3450</v>
      </c>
      <c r="C2074" s="53" t="s">
        <v>2766</v>
      </c>
      <c r="D2074" s="59" t="s">
        <v>2822</v>
      </c>
      <c r="E2074" s="59" t="s">
        <v>5490</v>
      </c>
      <c r="F2074" t="s">
        <v>756</v>
      </c>
      <c r="G2074" t="s">
        <v>755</v>
      </c>
      <c r="H2074" t="s">
        <v>757</v>
      </c>
      <c r="I2074" s="52">
        <v>45446</v>
      </c>
      <c r="J2074" t="s">
        <v>2457</v>
      </c>
      <c r="K2074">
        <v>101</v>
      </c>
      <c r="L2074" s="73">
        <v>80.699106658616998</v>
      </c>
      <c r="M2074">
        <v>101</v>
      </c>
      <c r="N2074">
        <v>1</v>
      </c>
      <c r="O2074" s="73">
        <v>82.173133771867995</v>
      </c>
      <c r="P2074">
        <v>101</v>
      </c>
      <c r="Q2074">
        <v>1</v>
      </c>
      <c r="R2074">
        <v>101</v>
      </c>
      <c r="S2074">
        <v>1</v>
      </c>
      <c r="T2074">
        <v>29.154037177394301</v>
      </c>
      <c r="U2074">
        <v>0.54800392669658404</v>
      </c>
      <c r="V2074">
        <v>68</v>
      </c>
      <c r="W2074">
        <v>2.2859929374007E-2</v>
      </c>
      <c r="X2074">
        <v>4</v>
      </c>
      <c r="Y2074">
        <v>101</v>
      </c>
      <c r="Z2074">
        <v>1</v>
      </c>
      <c r="AA2074">
        <v>13.807357509635001</v>
      </c>
      <c r="AB2074">
        <v>100</v>
      </c>
      <c r="AC2074">
        <v>0.99724097637362896</v>
      </c>
      <c r="AD2074">
        <v>1</v>
      </c>
      <c r="AE2074">
        <v>2.7590236263703299E-3</v>
      </c>
      <c r="AF2074">
        <v>0</v>
      </c>
      <c r="AG2074">
        <v>1.4441999999999999E-16</v>
      </c>
      <c r="AH2074">
        <v>0</v>
      </c>
      <c r="AI2074">
        <v>0</v>
      </c>
      <c r="AJ2074" s="73">
        <v>76.062511546424005</v>
      </c>
      <c r="AK2074">
        <v>101</v>
      </c>
      <c r="AL2074">
        <v>1</v>
      </c>
      <c r="AM2074">
        <v>0</v>
      </c>
      <c r="AN2074">
        <v>0</v>
      </c>
      <c r="AO2074">
        <v>0</v>
      </c>
      <c r="AP2074">
        <v>0</v>
      </c>
      <c r="AQ2074">
        <v>101</v>
      </c>
      <c r="AR2074">
        <v>0.999999999999999</v>
      </c>
      <c r="AS2074">
        <v>0</v>
      </c>
      <c r="AT2074">
        <v>0</v>
      </c>
      <c r="AU2074">
        <v>0</v>
      </c>
      <c r="AV2074">
        <v>0</v>
      </c>
      <c r="AW2074">
        <v>101</v>
      </c>
      <c r="AX2074">
        <v>0.999999999999999</v>
      </c>
      <c r="AY2074" s="73">
        <v>79.576115436034002</v>
      </c>
      <c r="AZ2074">
        <v>101</v>
      </c>
      <c r="BA2074">
        <v>1</v>
      </c>
      <c r="BB2074">
        <v>98</v>
      </c>
      <c r="BC2074">
        <v>0.92912089509946905</v>
      </c>
      <c r="BD2074">
        <v>3</v>
      </c>
      <c r="BE2074">
        <v>7.0879104900530607E-2</v>
      </c>
      <c r="BF2074">
        <v>80.699106658616998</v>
      </c>
      <c r="BG2074">
        <v>82.173133771867995</v>
      </c>
      <c r="BH2074">
        <v>79.576115436034002</v>
      </c>
      <c r="BI2074">
        <v>76.062511546424005</v>
      </c>
    </row>
    <row r="2075" spans="1:61" x14ac:dyDescent="0.25">
      <c r="A2075" s="10" t="str">
        <f>VLOOKUP(D2075,'Index-Relations'!E:F,2,FALSE)</f>
        <v>ESG</v>
      </c>
      <c r="B2075" t="s">
        <v>3450</v>
      </c>
      <c r="C2075" s="53" t="s">
        <v>2767</v>
      </c>
      <c r="D2075" s="59" t="s">
        <v>2822</v>
      </c>
      <c r="E2075" s="59" t="s">
        <v>5491</v>
      </c>
      <c r="F2075" t="s">
        <v>756</v>
      </c>
      <c r="G2075" t="s">
        <v>755</v>
      </c>
      <c r="H2075" t="s">
        <v>757</v>
      </c>
      <c r="I2075" s="52">
        <v>45413</v>
      </c>
      <c r="J2075" t="s">
        <v>2457</v>
      </c>
      <c r="K2075">
        <v>101</v>
      </c>
      <c r="L2075" s="73">
        <v>80.843133287572002</v>
      </c>
      <c r="M2075">
        <v>101</v>
      </c>
      <c r="N2075">
        <v>1</v>
      </c>
      <c r="O2075" s="73">
        <v>82.661451961688002</v>
      </c>
      <c r="P2075">
        <v>101</v>
      </c>
      <c r="Q2075">
        <v>1</v>
      </c>
      <c r="R2075">
        <v>101</v>
      </c>
      <c r="S2075">
        <v>1</v>
      </c>
      <c r="T2075">
        <v>29.600392733223298</v>
      </c>
      <c r="U2075">
        <v>0.54564603022521196</v>
      </c>
      <c r="V2075">
        <v>68</v>
      </c>
      <c r="W2075">
        <v>2.2842048524942399E-2</v>
      </c>
      <c r="X2075">
        <v>4</v>
      </c>
      <c r="Y2075">
        <v>101</v>
      </c>
      <c r="Z2075">
        <v>1</v>
      </c>
      <c r="AA2075">
        <v>14.2762378629482</v>
      </c>
      <c r="AB2075">
        <v>100</v>
      </c>
      <c r="AC2075">
        <v>0.99787588190254495</v>
      </c>
      <c r="AD2075">
        <v>1</v>
      </c>
      <c r="AE2075">
        <v>2.1241180974549E-3</v>
      </c>
      <c r="AF2075">
        <v>0</v>
      </c>
      <c r="AG2075">
        <v>3.7299999999999997E-17</v>
      </c>
      <c r="AH2075">
        <v>0</v>
      </c>
      <c r="AI2075">
        <v>0</v>
      </c>
      <c r="AJ2075" s="73">
        <v>75.828493195064894</v>
      </c>
      <c r="AK2075">
        <v>101</v>
      </c>
      <c r="AL2075">
        <v>1</v>
      </c>
      <c r="AM2075">
        <v>0</v>
      </c>
      <c r="AN2075">
        <v>0</v>
      </c>
      <c r="AO2075">
        <v>0</v>
      </c>
      <c r="AP2075">
        <v>0</v>
      </c>
      <c r="AQ2075">
        <v>101</v>
      </c>
      <c r="AR2075">
        <v>1</v>
      </c>
      <c r="AS2075">
        <v>0</v>
      </c>
      <c r="AT2075">
        <v>0</v>
      </c>
      <c r="AU2075">
        <v>0</v>
      </c>
      <c r="AV2075">
        <v>0</v>
      </c>
      <c r="AW2075">
        <v>101</v>
      </c>
      <c r="AX2075">
        <v>0.999999999999999</v>
      </c>
      <c r="AY2075" s="73">
        <v>79.723581721017894</v>
      </c>
      <c r="AZ2075">
        <v>101</v>
      </c>
      <c r="BA2075">
        <v>1</v>
      </c>
      <c r="BB2075">
        <v>99</v>
      </c>
      <c r="BC2075">
        <v>0.97264908135013695</v>
      </c>
      <c r="BD2075">
        <v>2</v>
      </c>
      <c r="BE2075">
        <v>2.73509186498626E-2</v>
      </c>
      <c r="BF2075">
        <v>80.843133287572002</v>
      </c>
      <c r="BG2075">
        <v>82.661451961688002</v>
      </c>
      <c r="BH2075">
        <v>79.723581721017894</v>
      </c>
      <c r="BI2075">
        <v>75.828493195064894</v>
      </c>
    </row>
    <row r="2076" spans="1:61" x14ac:dyDescent="0.25">
      <c r="A2076" s="10" t="str">
        <f>VLOOKUP(D2076,'Index-Relations'!E:F,2,FALSE)</f>
        <v>ESG</v>
      </c>
      <c r="B2076" t="s">
        <v>3450</v>
      </c>
      <c r="C2076" s="53" t="s">
        <v>2768</v>
      </c>
      <c r="D2076" s="59" t="s">
        <v>2822</v>
      </c>
      <c r="E2076" s="59" t="s">
        <v>5492</v>
      </c>
      <c r="F2076" t="s">
        <v>756</v>
      </c>
      <c r="G2076" t="s">
        <v>755</v>
      </c>
      <c r="H2076" t="s">
        <v>757</v>
      </c>
      <c r="I2076" s="52">
        <v>45383</v>
      </c>
      <c r="J2076" t="s">
        <v>2457</v>
      </c>
      <c r="K2076">
        <v>92</v>
      </c>
      <c r="L2076">
        <v>85.644944745913406</v>
      </c>
      <c r="M2076">
        <v>92</v>
      </c>
      <c r="N2076">
        <v>1</v>
      </c>
      <c r="O2076">
        <v>86.872910424831502</v>
      </c>
      <c r="P2076">
        <v>92</v>
      </c>
      <c r="Q2076">
        <v>1</v>
      </c>
      <c r="R2076">
        <v>92</v>
      </c>
      <c r="S2076">
        <v>1</v>
      </c>
      <c r="T2076">
        <v>27.230678170276999</v>
      </c>
      <c r="U2076">
        <v>0.58857466643049705</v>
      </c>
      <c r="V2076">
        <v>64</v>
      </c>
      <c r="W2076">
        <v>1.9496712726360201E-2</v>
      </c>
      <c r="X2076">
        <v>3</v>
      </c>
      <c r="Y2076">
        <v>92</v>
      </c>
      <c r="Z2076">
        <v>1</v>
      </c>
      <c r="AA2076">
        <v>11.936438897202301</v>
      </c>
      <c r="AB2076">
        <v>92</v>
      </c>
      <c r="AC2076">
        <v>1</v>
      </c>
      <c r="AD2076">
        <v>0</v>
      </c>
      <c r="AE2076">
        <v>0</v>
      </c>
      <c r="AF2076">
        <v>0</v>
      </c>
      <c r="AG2076">
        <v>0</v>
      </c>
      <c r="AH2076">
        <v>0</v>
      </c>
      <c r="AI2076">
        <v>0</v>
      </c>
      <c r="AJ2076">
        <v>82.932580292545694</v>
      </c>
      <c r="AK2076">
        <v>92</v>
      </c>
      <c r="AL2076">
        <v>1</v>
      </c>
      <c r="AM2076">
        <v>0</v>
      </c>
      <c r="AN2076">
        <v>0</v>
      </c>
      <c r="AO2076">
        <v>0</v>
      </c>
      <c r="AP2076">
        <v>0</v>
      </c>
      <c r="AQ2076">
        <v>92</v>
      </c>
      <c r="AR2076">
        <v>0.999999999999999</v>
      </c>
      <c r="AS2076">
        <v>0</v>
      </c>
      <c r="AT2076">
        <v>0</v>
      </c>
      <c r="AU2076">
        <v>0</v>
      </c>
      <c r="AV2076">
        <v>0</v>
      </c>
      <c r="AW2076">
        <v>92</v>
      </c>
      <c r="AX2076">
        <v>1</v>
      </c>
      <c r="AY2076">
        <v>84.256018882963104</v>
      </c>
      <c r="AZ2076">
        <v>92</v>
      </c>
      <c r="BA2076">
        <v>1</v>
      </c>
      <c r="BB2076">
        <v>90</v>
      </c>
      <c r="BC2076">
        <v>0.97236641349393704</v>
      </c>
      <c r="BD2076">
        <v>2</v>
      </c>
      <c r="BE2076">
        <v>2.7633586506062398E-2</v>
      </c>
      <c r="BF2076">
        <v>82.423046687630006</v>
      </c>
      <c r="BG2076">
        <v>82.822386742398905</v>
      </c>
      <c r="BH2076">
        <v>81.338389486297004</v>
      </c>
      <c r="BI2076">
        <v>78.458935612543996</v>
      </c>
    </row>
    <row r="2077" spans="1:61" x14ac:dyDescent="0.25">
      <c r="A2077" s="10" t="str">
        <f>VLOOKUP(D2077,'Index-Relations'!E:F,2,FALSE)</f>
        <v>ESG</v>
      </c>
      <c r="B2077" t="s">
        <v>3450</v>
      </c>
      <c r="C2077" s="53" t="s">
        <v>2769</v>
      </c>
      <c r="D2077" s="59" t="s">
        <v>2822</v>
      </c>
      <c r="E2077" s="59" t="s">
        <v>5493</v>
      </c>
      <c r="F2077" t="s">
        <v>756</v>
      </c>
      <c r="G2077" t="s">
        <v>755</v>
      </c>
      <c r="H2077" t="s">
        <v>757</v>
      </c>
      <c r="I2077" s="52">
        <v>45352</v>
      </c>
      <c r="J2077" t="s">
        <v>2457</v>
      </c>
      <c r="K2077">
        <v>93</v>
      </c>
      <c r="L2077">
        <v>86.100552392982493</v>
      </c>
      <c r="M2077">
        <v>93</v>
      </c>
      <c r="N2077">
        <v>1</v>
      </c>
      <c r="O2077">
        <v>87.246259726349905</v>
      </c>
      <c r="P2077">
        <v>93</v>
      </c>
      <c r="Q2077">
        <v>1</v>
      </c>
      <c r="R2077">
        <v>93</v>
      </c>
      <c r="S2077">
        <v>1</v>
      </c>
      <c r="T2077">
        <v>27.375183827362701</v>
      </c>
      <c r="U2077">
        <v>0.59576866874392698</v>
      </c>
      <c r="V2077">
        <v>62</v>
      </c>
      <c r="W2077">
        <v>2.07711527854633E-2</v>
      </c>
      <c r="X2077">
        <v>3</v>
      </c>
      <c r="Y2077">
        <v>93</v>
      </c>
      <c r="Z2077">
        <v>1</v>
      </c>
      <c r="AA2077">
        <v>12.2587200899336</v>
      </c>
      <c r="AB2077">
        <v>93</v>
      </c>
      <c r="AC2077">
        <v>1</v>
      </c>
      <c r="AD2077">
        <v>0</v>
      </c>
      <c r="AE2077">
        <v>0</v>
      </c>
      <c r="AF2077">
        <v>0</v>
      </c>
      <c r="AG2077">
        <v>0</v>
      </c>
      <c r="AH2077">
        <v>0</v>
      </c>
      <c r="AI2077">
        <v>0</v>
      </c>
      <c r="AJ2077">
        <v>83.250250350741396</v>
      </c>
      <c r="AK2077">
        <v>93</v>
      </c>
      <c r="AL2077">
        <v>1</v>
      </c>
      <c r="AM2077">
        <v>0</v>
      </c>
      <c r="AN2077">
        <v>0</v>
      </c>
      <c r="AO2077">
        <v>0</v>
      </c>
      <c r="AP2077">
        <v>0</v>
      </c>
      <c r="AQ2077">
        <v>93</v>
      </c>
      <c r="AR2077">
        <v>0.999999999999999</v>
      </c>
      <c r="AS2077">
        <v>0</v>
      </c>
      <c r="AT2077">
        <v>0</v>
      </c>
      <c r="AU2077">
        <v>0</v>
      </c>
      <c r="AV2077">
        <v>0</v>
      </c>
      <c r="AW2077">
        <v>93</v>
      </c>
      <c r="AX2077">
        <v>1</v>
      </c>
      <c r="AY2077">
        <v>84.768267124748505</v>
      </c>
      <c r="AZ2077">
        <v>93</v>
      </c>
      <c r="BA2077">
        <v>1</v>
      </c>
      <c r="BB2077">
        <v>91</v>
      </c>
      <c r="BC2077">
        <v>0.97243669618943096</v>
      </c>
      <c r="BD2077">
        <v>2</v>
      </c>
      <c r="BE2077">
        <v>2.75633038105682E-2</v>
      </c>
      <c r="BF2077">
        <v>82.890302291929004</v>
      </c>
      <c r="BG2077">
        <v>83.259763441526005</v>
      </c>
      <c r="BH2077">
        <v>81.948254222357903</v>
      </c>
      <c r="BI2077">
        <v>78.730286320711997</v>
      </c>
    </row>
    <row r="2078" spans="1:61" x14ac:dyDescent="0.25">
      <c r="A2078" s="10" t="str">
        <f>VLOOKUP(D2078,'Index-Relations'!E:F,2,FALSE)</f>
        <v>ESG</v>
      </c>
      <c r="B2078" t="s">
        <v>3450</v>
      </c>
      <c r="C2078" s="53" t="s">
        <v>2770</v>
      </c>
      <c r="D2078" s="59" t="s">
        <v>2822</v>
      </c>
      <c r="E2078" s="59" t="s">
        <v>5494</v>
      </c>
      <c r="F2078" t="s">
        <v>756</v>
      </c>
      <c r="G2078" t="s">
        <v>755</v>
      </c>
      <c r="H2078" t="s">
        <v>757</v>
      </c>
      <c r="I2078" s="52">
        <v>45323</v>
      </c>
      <c r="J2078" t="s">
        <v>2457</v>
      </c>
      <c r="K2078">
        <v>93</v>
      </c>
      <c r="L2078">
        <v>86.395705595144193</v>
      </c>
      <c r="M2078">
        <v>93</v>
      </c>
      <c r="N2078">
        <v>1</v>
      </c>
      <c r="O2078">
        <v>87.675236262738807</v>
      </c>
      <c r="P2078">
        <v>93</v>
      </c>
      <c r="Q2078">
        <v>1</v>
      </c>
      <c r="R2078">
        <v>93</v>
      </c>
      <c r="S2078">
        <v>1</v>
      </c>
      <c r="T2078">
        <v>27.670094684179499</v>
      </c>
      <c r="U2078">
        <v>0.59374853238957603</v>
      </c>
      <c r="V2078">
        <v>62</v>
      </c>
      <c r="W2078">
        <v>2.0738824749574301E-2</v>
      </c>
      <c r="X2078">
        <v>3</v>
      </c>
      <c r="Y2078">
        <v>93</v>
      </c>
      <c r="Z2078">
        <v>0.999999999999999</v>
      </c>
      <c r="AA2078">
        <v>12.8051097976603</v>
      </c>
      <c r="AB2078">
        <v>93</v>
      </c>
      <c r="AC2078">
        <v>0.999999999999999</v>
      </c>
      <c r="AD2078">
        <v>0</v>
      </c>
      <c r="AE2078">
        <v>0</v>
      </c>
      <c r="AF2078">
        <v>0</v>
      </c>
      <c r="AG2078">
        <v>3.3307000000000001E-16</v>
      </c>
      <c r="AH2078">
        <v>0</v>
      </c>
      <c r="AI2078">
        <v>0</v>
      </c>
      <c r="AJ2078">
        <v>83.460127268369902</v>
      </c>
      <c r="AK2078">
        <v>93</v>
      </c>
      <c r="AL2078">
        <v>1</v>
      </c>
      <c r="AM2078">
        <v>0</v>
      </c>
      <c r="AN2078">
        <v>0</v>
      </c>
      <c r="AO2078">
        <v>0</v>
      </c>
      <c r="AP2078">
        <v>0</v>
      </c>
      <c r="AQ2078">
        <v>93</v>
      </c>
      <c r="AR2078">
        <v>1</v>
      </c>
      <c r="AS2078">
        <v>0</v>
      </c>
      <c r="AT2078">
        <v>0</v>
      </c>
      <c r="AU2078">
        <v>0</v>
      </c>
      <c r="AV2078">
        <v>0</v>
      </c>
      <c r="AW2078">
        <v>93</v>
      </c>
      <c r="AX2078">
        <v>1</v>
      </c>
      <c r="AY2078">
        <v>84.890373620615094</v>
      </c>
      <c r="AZ2078">
        <v>93</v>
      </c>
      <c r="BA2078">
        <v>1</v>
      </c>
      <c r="BB2078">
        <v>91</v>
      </c>
      <c r="BC2078">
        <v>0.97290101714552202</v>
      </c>
      <c r="BD2078">
        <v>2</v>
      </c>
      <c r="BE2078">
        <v>2.70989828544776E-2</v>
      </c>
      <c r="BF2078">
        <v>83.120815871650905</v>
      </c>
      <c r="BG2078">
        <v>83.725158899280999</v>
      </c>
      <c r="BH2078">
        <v>81.972859626097005</v>
      </c>
      <c r="BI2078">
        <v>78.875855288360995</v>
      </c>
    </row>
    <row r="2079" spans="1:61" x14ac:dyDescent="0.25">
      <c r="A2079" s="10" t="str">
        <f>VLOOKUP(D2079,'Index-Relations'!E:F,2,FALSE)</f>
        <v>ESG</v>
      </c>
      <c r="B2079" t="s">
        <v>3450</v>
      </c>
      <c r="C2079" s="53" t="s">
        <v>2760</v>
      </c>
      <c r="D2079" s="59" t="s">
        <v>3044</v>
      </c>
      <c r="E2079" s="59" t="s">
        <v>5495</v>
      </c>
      <c r="F2079" t="s">
        <v>761</v>
      </c>
      <c r="G2079" t="s">
        <v>760</v>
      </c>
      <c r="H2079" t="s">
        <v>762</v>
      </c>
      <c r="I2079" s="52">
        <v>45659</v>
      </c>
      <c r="J2079" t="s">
        <v>2457</v>
      </c>
      <c r="K2079">
        <v>176</v>
      </c>
      <c r="L2079" s="73">
        <v>67.4419347554079</v>
      </c>
      <c r="M2079">
        <v>176</v>
      </c>
      <c r="N2079">
        <v>1</v>
      </c>
      <c r="O2079" s="73">
        <v>70.478836077300898</v>
      </c>
      <c r="P2079">
        <v>176</v>
      </c>
      <c r="Q2079">
        <v>1</v>
      </c>
      <c r="R2079">
        <v>176</v>
      </c>
      <c r="S2079">
        <v>0.999999999999999</v>
      </c>
      <c r="T2079">
        <v>32.870695769181097</v>
      </c>
      <c r="U2079">
        <v>0.60826554284056999</v>
      </c>
      <c r="V2079">
        <v>125</v>
      </c>
      <c r="W2079">
        <v>8.48183114606616E-2</v>
      </c>
      <c r="X2079">
        <v>19</v>
      </c>
      <c r="Y2079">
        <v>176</v>
      </c>
      <c r="Z2079">
        <v>0.999999999999999</v>
      </c>
      <c r="AA2079">
        <v>36.983015253996697</v>
      </c>
      <c r="AB2079">
        <v>160</v>
      </c>
      <c r="AC2079">
        <v>0.963572574000224</v>
      </c>
      <c r="AD2079">
        <v>16</v>
      </c>
      <c r="AE2079">
        <v>3.6427425999774998E-2</v>
      </c>
      <c r="AF2079">
        <v>0</v>
      </c>
      <c r="AG2079">
        <v>3.3307000000000001E-16</v>
      </c>
      <c r="AH2079">
        <v>9.1190428701450499E-4</v>
      </c>
      <c r="AI2079">
        <v>5</v>
      </c>
      <c r="AJ2079" s="73">
        <v>60.906144617940001</v>
      </c>
      <c r="AK2079">
        <v>176</v>
      </c>
      <c r="AL2079">
        <v>1</v>
      </c>
      <c r="AM2079">
        <v>0</v>
      </c>
      <c r="AN2079">
        <v>0</v>
      </c>
      <c r="AO2079">
        <v>0</v>
      </c>
      <c r="AP2079">
        <v>0</v>
      </c>
      <c r="AQ2079">
        <v>176</v>
      </c>
      <c r="AR2079">
        <v>1</v>
      </c>
      <c r="AS2079">
        <v>0</v>
      </c>
      <c r="AT2079">
        <v>0</v>
      </c>
      <c r="AU2079">
        <v>0</v>
      </c>
      <c r="AV2079">
        <v>0</v>
      </c>
      <c r="AW2079">
        <v>176</v>
      </c>
      <c r="AX2079">
        <v>0.999999999999999</v>
      </c>
      <c r="AY2079" s="73">
        <v>69.076423302584999</v>
      </c>
      <c r="AZ2079">
        <v>176</v>
      </c>
      <c r="BA2079">
        <v>1</v>
      </c>
      <c r="BB2079">
        <v>173</v>
      </c>
      <c r="BC2079">
        <v>0.97413100250954698</v>
      </c>
      <c r="BD2079">
        <v>3</v>
      </c>
      <c r="BE2079">
        <v>2.58689974904527E-2</v>
      </c>
      <c r="BF2079">
        <v>67.4419347554079</v>
      </c>
      <c r="BG2079">
        <v>70.478836077300898</v>
      </c>
      <c r="BH2079">
        <v>69.076423302584999</v>
      </c>
      <c r="BI2079">
        <v>60.906144617940001</v>
      </c>
    </row>
    <row r="2080" spans="1:61" x14ac:dyDescent="0.25">
      <c r="A2080" s="10" t="str">
        <f>VLOOKUP(D2080,'Index-Relations'!E:F,2,FALSE)</f>
        <v>ESG</v>
      </c>
      <c r="B2080" t="s">
        <v>3450</v>
      </c>
      <c r="C2080" s="53" t="s">
        <v>2761</v>
      </c>
      <c r="D2080" s="59" t="s">
        <v>3044</v>
      </c>
      <c r="E2080" s="59" t="s">
        <v>5496</v>
      </c>
      <c r="F2080" t="s">
        <v>761</v>
      </c>
      <c r="G2080" t="s">
        <v>760</v>
      </c>
      <c r="H2080" t="s">
        <v>762</v>
      </c>
      <c r="I2080" s="52">
        <v>45628</v>
      </c>
      <c r="J2080" t="s">
        <v>2457</v>
      </c>
      <c r="K2080">
        <v>171</v>
      </c>
      <c r="L2080" s="73">
        <v>66.380045667373906</v>
      </c>
      <c r="M2080">
        <v>171</v>
      </c>
      <c r="N2080">
        <v>1</v>
      </c>
      <c r="O2080" s="73">
        <v>70.887294296649898</v>
      </c>
      <c r="P2080">
        <v>171</v>
      </c>
      <c r="Q2080">
        <v>1</v>
      </c>
      <c r="R2080">
        <v>171</v>
      </c>
      <c r="S2080">
        <v>0.999999999999999</v>
      </c>
      <c r="T2080">
        <v>32.375321449526297</v>
      </c>
      <c r="U2080">
        <v>0.58975755787906403</v>
      </c>
      <c r="V2080">
        <v>111</v>
      </c>
      <c r="W2080">
        <v>9.5834349786713194E-2</v>
      </c>
      <c r="X2080">
        <v>14</v>
      </c>
      <c r="Y2080">
        <v>171</v>
      </c>
      <c r="Z2080">
        <v>1</v>
      </c>
      <c r="AA2080">
        <v>35.3417361282917</v>
      </c>
      <c r="AB2080">
        <v>159</v>
      </c>
      <c r="AC2080">
        <v>0.96612967166988895</v>
      </c>
      <c r="AD2080">
        <v>12</v>
      </c>
      <c r="AE2080">
        <v>3.3870328330109799E-2</v>
      </c>
      <c r="AF2080">
        <v>0</v>
      </c>
      <c r="AG2080">
        <v>7.0082999999999999E-16</v>
      </c>
      <c r="AH2080">
        <v>1.09113094741799E-3</v>
      </c>
      <c r="AI2080">
        <v>5</v>
      </c>
      <c r="AJ2080" s="73">
        <v>59.321520049349999</v>
      </c>
      <c r="AK2080">
        <v>171</v>
      </c>
      <c r="AL2080">
        <v>1</v>
      </c>
      <c r="AM2080">
        <v>0</v>
      </c>
      <c r="AN2080">
        <v>0</v>
      </c>
      <c r="AO2080">
        <v>0</v>
      </c>
      <c r="AP2080">
        <v>0</v>
      </c>
      <c r="AQ2080">
        <v>171</v>
      </c>
      <c r="AR2080">
        <v>1</v>
      </c>
      <c r="AS2080">
        <v>0</v>
      </c>
      <c r="AT2080">
        <v>0</v>
      </c>
      <c r="AU2080">
        <v>0</v>
      </c>
      <c r="AV2080">
        <v>0</v>
      </c>
      <c r="AW2080">
        <v>171</v>
      </c>
      <c r="AX2080">
        <v>1</v>
      </c>
      <c r="AY2080" s="73">
        <v>67.638742004047003</v>
      </c>
      <c r="AZ2080">
        <v>171</v>
      </c>
      <c r="BA2080">
        <v>1</v>
      </c>
      <c r="BB2080">
        <v>167</v>
      </c>
      <c r="BC2080">
        <v>0.96834475732900005</v>
      </c>
      <c r="BD2080">
        <v>4</v>
      </c>
      <c r="BE2080">
        <v>3.1655242670999499E-2</v>
      </c>
      <c r="BF2080">
        <v>66.380045667373906</v>
      </c>
      <c r="BG2080">
        <v>70.887294296649898</v>
      </c>
      <c r="BH2080">
        <v>67.638742004047003</v>
      </c>
      <c r="BI2080">
        <v>59.321520049349999</v>
      </c>
    </row>
    <row r="2081" spans="1:61" x14ac:dyDescent="0.25">
      <c r="A2081" s="10" t="str">
        <f>VLOOKUP(D2081,'Index-Relations'!E:F,2,FALSE)</f>
        <v>ESG</v>
      </c>
      <c r="B2081" t="s">
        <v>3450</v>
      </c>
      <c r="C2081" s="53" t="s">
        <v>2762</v>
      </c>
      <c r="D2081" s="59" t="s">
        <v>3044</v>
      </c>
      <c r="E2081" s="59" t="s">
        <v>5497</v>
      </c>
      <c r="F2081" t="s">
        <v>761</v>
      </c>
      <c r="G2081" t="s">
        <v>760</v>
      </c>
      <c r="H2081" t="s">
        <v>762</v>
      </c>
      <c r="I2081" s="52">
        <v>45597</v>
      </c>
      <c r="J2081" t="s">
        <v>2457</v>
      </c>
      <c r="K2081">
        <v>171</v>
      </c>
      <c r="L2081" s="73">
        <v>66.502172248736002</v>
      </c>
      <c r="M2081">
        <v>171</v>
      </c>
      <c r="N2081">
        <v>1</v>
      </c>
      <c r="O2081" s="73">
        <v>70.947940236221996</v>
      </c>
      <c r="P2081">
        <v>171</v>
      </c>
      <c r="Q2081">
        <v>1</v>
      </c>
      <c r="R2081">
        <v>171</v>
      </c>
      <c r="S2081">
        <v>1</v>
      </c>
      <c r="T2081">
        <v>32.432696460241701</v>
      </c>
      <c r="U2081">
        <v>0.59034755807830397</v>
      </c>
      <c r="V2081">
        <v>111</v>
      </c>
      <c r="W2081">
        <v>9.5954282703837601E-2</v>
      </c>
      <c r="X2081">
        <v>14</v>
      </c>
      <c r="Y2081">
        <v>171</v>
      </c>
      <c r="Z2081">
        <v>1</v>
      </c>
      <c r="AA2081">
        <v>37.044560414276098</v>
      </c>
      <c r="AB2081">
        <v>159</v>
      </c>
      <c r="AC2081">
        <v>0.96669006462712004</v>
      </c>
      <c r="AD2081">
        <v>12</v>
      </c>
      <c r="AE2081">
        <v>3.3309935372879497E-2</v>
      </c>
      <c r="AF2081">
        <v>0</v>
      </c>
      <c r="AG2081">
        <v>2.4286000000000002E-16</v>
      </c>
      <c r="AH2081">
        <v>9.4155789827524801E-4</v>
      </c>
      <c r="AI2081">
        <v>4</v>
      </c>
      <c r="AJ2081" s="73">
        <v>59.4357153622609</v>
      </c>
      <c r="AK2081">
        <v>171</v>
      </c>
      <c r="AL2081">
        <v>1</v>
      </c>
      <c r="AM2081">
        <v>0</v>
      </c>
      <c r="AN2081">
        <v>0</v>
      </c>
      <c r="AO2081">
        <v>0</v>
      </c>
      <c r="AP2081">
        <v>0</v>
      </c>
      <c r="AQ2081">
        <v>171</v>
      </c>
      <c r="AR2081">
        <v>1</v>
      </c>
      <c r="AS2081">
        <v>0</v>
      </c>
      <c r="AT2081">
        <v>0</v>
      </c>
      <c r="AU2081">
        <v>0</v>
      </c>
      <c r="AV2081">
        <v>0</v>
      </c>
      <c r="AW2081">
        <v>171</v>
      </c>
      <c r="AX2081">
        <v>1</v>
      </c>
      <c r="AY2081" s="73">
        <v>67.821122391489993</v>
      </c>
      <c r="AZ2081">
        <v>171</v>
      </c>
      <c r="BA2081">
        <v>1</v>
      </c>
      <c r="BB2081">
        <v>167</v>
      </c>
      <c r="BC2081">
        <v>0.96890831058814297</v>
      </c>
      <c r="BD2081">
        <v>4</v>
      </c>
      <c r="BE2081">
        <v>3.10916894118566E-2</v>
      </c>
      <c r="BF2081">
        <v>66.502172248736002</v>
      </c>
      <c r="BG2081">
        <v>70.947940236221996</v>
      </c>
      <c r="BH2081">
        <v>67.821122391489993</v>
      </c>
      <c r="BI2081">
        <v>59.4357153622609</v>
      </c>
    </row>
    <row r="2082" spans="1:61" x14ac:dyDescent="0.25">
      <c r="A2082" s="10" t="str">
        <f>VLOOKUP(D2082,'Index-Relations'!E:F,2,FALSE)</f>
        <v>ESG</v>
      </c>
      <c r="B2082" t="s">
        <v>3450</v>
      </c>
      <c r="C2082" s="53" t="s">
        <v>2763</v>
      </c>
      <c r="D2082" s="59" t="s">
        <v>3044</v>
      </c>
      <c r="E2082" s="59" t="s">
        <v>5498</v>
      </c>
      <c r="F2082" t="s">
        <v>761</v>
      </c>
      <c r="G2082" t="s">
        <v>760</v>
      </c>
      <c r="H2082" t="s">
        <v>762</v>
      </c>
      <c r="I2082" s="52">
        <v>45566</v>
      </c>
      <c r="J2082" t="s">
        <v>2457</v>
      </c>
      <c r="K2082">
        <v>171</v>
      </c>
      <c r="L2082" s="73">
        <v>66.688990691708</v>
      </c>
      <c r="M2082">
        <v>171</v>
      </c>
      <c r="N2082">
        <v>1</v>
      </c>
      <c r="O2082" s="73">
        <v>70.972878954479896</v>
      </c>
      <c r="P2082">
        <v>171</v>
      </c>
      <c r="Q2082">
        <v>1</v>
      </c>
      <c r="R2082">
        <v>171</v>
      </c>
      <c r="S2082">
        <v>0.999999999999999</v>
      </c>
      <c r="T2082">
        <v>32.4497634431386</v>
      </c>
      <c r="U2082">
        <v>0.58998991683440904</v>
      </c>
      <c r="V2082">
        <v>111</v>
      </c>
      <c r="W2082">
        <v>9.8415870456486296E-2</v>
      </c>
      <c r="X2082">
        <v>14</v>
      </c>
      <c r="Y2082">
        <v>171</v>
      </c>
      <c r="Z2082">
        <v>0.999999999999999</v>
      </c>
      <c r="AA2082">
        <v>35.825591862842899</v>
      </c>
      <c r="AB2082">
        <v>162</v>
      </c>
      <c r="AC2082">
        <v>0.97889805849491696</v>
      </c>
      <c r="AD2082">
        <v>9</v>
      </c>
      <c r="AE2082">
        <v>2.1101941505082201E-2</v>
      </c>
      <c r="AF2082">
        <v>0</v>
      </c>
      <c r="AG2082">
        <v>3.6775999999999998E-16</v>
      </c>
      <c r="AH2082">
        <v>9.0182980104612195E-4</v>
      </c>
      <c r="AI2082">
        <v>4</v>
      </c>
      <c r="AJ2082" s="73">
        <v>59.651979372007901</v>
      </c>
      <c r="AK2082">
        <v>171</v>
      </c>
      <c r="AL2082">
        <v>1</v>
      </c>
      <c r="AM2082">
        <v>0</v>
      </c>
      <c r="AN2082">
        <v>0</v>
      </c>
      <c r="AO2082">
        <v>0</v>
      </c>
      <c r="AP2082">
        <v>0</v>
      </c>
      <c r="AQ2082">
        <v>171</v>
      </c>
      <c r="AR2082">
        <v>1</v>
      </c>
      <c r="AS2082">
        <v>0</v>
      </c>
      <c r="AT2082">
        <v>0</v>
      </c>
      <c r="AU2082">
        <v>0</v>
      </c>
      <c r="AV2082">
        <v>0</v>
      </c>
      <c r="AW2082">
        <v>171</v>
      </c>
      <c r="AX2082">
        <v>0.999999999999999</v>
      </c>
      <c r="AY2082" s="73">
        <v>68.036136806534998</v>
      </c>
      <c r="AZ2082">
        <v>171</v>
      </c>
      <c r="BA2082">
        <v>1</v>
      </c>
      <c r="BB2082">
        <v>167</v>
      </c>
      <c r="BC2082">
        <v>0.96930490574946104</v>
      </c>
      <c r="BD2082">
        <v>4</v>
      </c>
      <c r="BE2082">
        <v>3.06950942505387E-2</v>
      </c>
      <c r="BF2082">
        <v>66.688990691708</v>
      </c>
      <c r="BG2082">
        <v>70.972878954479896</v>
      </c>
      <c r="BH2082">
        <v>68.036136806534998</v>
      </c>
      <c r="BI2082">
        <v>59.651979372007901</v>
      </c>
    </row>
    <row r="2083" spans="1:61" x14ac:dyDescent="0.25">
      <c r="A2083" s="10" t="str">
        <f>VLOOKUP(D2083,'Index-Relations'!E:F,2,FALSE)</f>
        <v>ESG</v>
      </c>
      <c r="B2083" t="s">
        <v>3450</v>
      </c>
      <c r="C2083" s="53" t="s">
        <v>2764</v>
      </c>
      <c r="D2083" s="59" t="s">
        <v>3044</v>
      </c>
      <c r="E2083" s="59" t="s">
        <v>5499</v>
      </c>
      <c r="F2083" t="s">
        <v>761</v>
      </c>
      <c r="G2083" t="s">
        <v>760</v>
      </c>
      <c r="H2083" t="s">
        <v>762</v>
      </c>
      <c r="I2083" s="52">
        <v>45538</v>
      </c>
      <c r="J2083" t="s">
        <v>2457</v>
      </c>
      <c r="K2083">
        <v>173</v>
      </c>
      <c r="L2083" s="73">
        <v>66.657651907489907</v>
      </c>
      <c r="M2083">
        <v>173</v>
      </c>
      <c r="N2083">
        <v>1</v>
      </c>
      <c r="O2083" s="73">
        <v>70.775521073011006</v>
      </c>
      <c r="P2083">
        <v>173</v>
      </c>
      <c r="Q2083">
        <v>1</v>
      </c>
      <c r="R2083">
        <v>173</v>
      </c>
      <c r="S2083">
        <v>1</v>
      </c>
      <c r="T2083">
        <v>32.530777950457797</v>
      </c>
      <c r="U2083">
        <v>0.60405408231845803</v>
      </c>
      <c r="V2083">
        <v>113</v>
      </c>
      <c r="W2083">
        <v>0.10499885787729001</v>
      </c>
      <c r="X2083">
        <v>14</v>
      </c>
      <c r="Y2083">
        <v>173</v>
      </c>
      <c r="Z2083">
        <v>1</v>
      </c>
      <c r="AA2083">
        <v>37.161705571276201</v>
      </c>
      <c r="AB2083">
        <v>168</v>
      </c>
      <c r="AC2083">
        <v>0.99076088061710199</v>
      </c>
      <c r="AD2083">
        <v>11</v>
      </c>
      <c r="AE2083">
        <v>2.3550048410455299E-2</v>
      </c>
      <c r="AF2083">
        <v>-6</v>
      </c>
      <c r="AG2083">
        <v>0</v>
      </c>
      <c r="AH2083">
        <v>9.3819224178626995E-4</v>
      </c>
      <c r="AI2083">
        <v>4</v>
      </c>
      <c r="AJ2083" s="73">
        <v>59.778303328046903</v>
      </c>
      <c r="AK2083">
        <v>173</v>
      </c>
      <c r="AL2083">
        <v>1</v>
      </c>
      <c r="AM2083">
        <v>0</v>
      </c>
      <c r="AN2083">
        <v>0</v>
      </c>
      <c r="AO2083">
        <v>0</v>
      </c>
      <c r="AP2083">
        <v>0</v>
      </c>
      <c r="AQ2083">
        <v>173</v>
      </c>
      <c r="AR2083">
        <v>1</v>
      </c>
      <c r="AS2083">
        <v>0</v>
      </c>
      <c r="AT2083">
        <v>0</v>
      </c>
      <c r="AU2083">
        <v>0</v>
      </c>
      <c r="AV2083">
        <v>0</v>
      </c>
      <c r="AW2083">
        <v>173</v>
      </c>
      <c r="AX2083">
        <v>0.999999999999999</v>
      </c>
      <c r="AY2083" s="73">
        <v>68.013500533468999</v>
      </c>
      <c r="AZ2083">
        <v>173</v>
      </c>
      <c r="BA2083">
        <v>1</v>
      </c>
      <c r="BB2083">
        <v>169</v>
      </c>
      <c r="BC2083">
        <v>0.96961367386999897</v>
      </c>
      <c r="BD2083">
        <v>4</v>
      </c>
      <c r="BE2083">
        <v>3.0386326130000502E-2</v>
      </c>
      <c r="BF2083">
        <v>66.657651907489907</v>
      </c>
      <c r="BG2083">
        <v>70.775521073011006</v>
      </c>
      <c r="BH2083">
        <v>68.013500533468999</v>
      </c>
      <c r="BI2083">
        <v>59.778303328046903</v>
      </c>
    </row>
    <row r="2084" spans="1:61" x14ac:dyDescent="0.25">
      <c r="A2084" s="10" t="str">
        <f>VLOOKUP(D2084,'Index-Relations'!E:F,2,FALSE)</f>
        <v>ESG</v>
      </c>
      <c r="B2084" t="s">
        <v>3450</v>
      </c>
      <c r="C2084" s="53" t="s">
        <v>3350</v>
      </c>
      <c r="D2084" s="59" t="s">
        <v>3044</v>
      </c>
      <c r="E2084" s="59" t="s">
        <v>5500</v>
      </c>
      <c r="F2084" t="s">
        <v>761</v>
      </c>
      <c r="G2084" t="s">
        <v>760</v>
      </c>
      <c r="H2084" t="s">
        <v>762</v>
      </c>
      <c r="I2084" s="52">
        <v>45505</v>
      </c>
      <c r="J2084" t="s">
        <v>2457</v>
      </c>
      <c r="K2084">
        <v>173</v>
      </c>
      <c r="L2084" s="73">
        <v>66.790479602976902</v>
      </c>
      <c r="M2084">
        <v>173</v>
      </c>
      <c r="N2084">
        <v>1</v>
      </c>
      <c r="O2084" s="73">
        <v>70.769452124061999</v>
      </c>
      <c r="P2084">
        <v>173</v>
      </c>
      <c r="Q2084">
        <v>1</v>
      </c>
      <c r="R2084">
        <v>173</v>
      </c>
      <c r="S2084">
        <v>1</v>
      </c>
      <c r="T2084">
        <v>32.664788784954702</v>
      </c>
      <c r="U2084">
        <v>0.61866739705144203</v>
      </c>
      <c r="V2084">
        <v>113</v>
      </c>
      <c r="W2084">
        <v>0.115301523820958</v>
      </c>
      <c r="X2084">
        <v>14</v>
      </c>
      <c r="Y2084">
        <v>173</v>
      </c>
      <c r="Z2084">
        <v>1</v>
      </c>
      <c r="AA2084">
        <v>38.587309833648597</v>
      </c>
      <c r="AB2084">
        <v>167</v>
      </c>
      <c r="AC2084">
        <v>0.98415866501906402</v>
      </c>
      <c r="AD2084">
        <v>6</v>
      </c>
      <c r="AE2084">
        <v>1.5841334980935401E-2</v>
      </c>
      <c r="AF2084">
        <v>0</v>
      </c>
      <c r="AG2084">
        <v>1.1102E-16</v>
      </c>
      <c r="AH2084">
        <v>9.3237187937093597E-4</v>
      </c>
      <c r="AI2084">
        <v>5</v>
      </c>
      <c r="AJ2084" s="73">
        <v>59.964037323336903</v>
      </c>
      <c r="AK2084">
        <v>173</v>
      </c>
      <c r="AL2084">
        <v>1</v>
      </c>
      <c r="AM2084">
        <v>0</v>
      </c>
      <c r="AN2084">
        <v>0</v>
      </c>
      <c r="AO2084">
        <v>0</v>
      </c>
      <c r="AP2084">
        <v>0</v>
      </c>
      <c r="AQ2084">
        <v>173</v>
      </c>
      <c r="AR2084">
        <v>1</v>
      </c>
      <c r="AS2084">
        <v>0</v>
      </c>
      <c r="AT2084">
        <v>0</v>
      </c>
      <c r="AU2084">
        <v>0</v>
      </c>
      <c r="AV2084">
        <v>0</v>
      </c>
      <c r="AW2084">
        <v>173</v>
      </c>
      <c r="AX2084">
        <v>0.999999999999999</v>
      </c>
      <c r="AY2084" s="73">
        <v>68.210563688717997</v>
      </c>
      <c r="AZ2084">
        <v>173</v>
      </c>
      <c r="BA2084">
        <v>1</v>
      </c>
      <c r="BB2084">
        <v>169</v>
      </c>
      <c r="BC2084">
        <v>0.97084015752379704</v>
      </c>
      <c r="BD2084">
        <v>4</v>
      </c>
      <c r="BE2084">
        <v>2.9159842476202E-2</v>
      </c>
      <c r="BF2084">
        <v>66.790479602976902</v>
      </c>
      <c r="BG2084">
        <v>70.769452124061999</v>
      </c>
      <c r="BH2084">
        <v>68.210563688717997</v>
      </c>
      <c r="BI2084">
        <v>59.964037323336903</v>
      </c>
    </row>
    <row r="2085" spans="1:61" x14ac:dyDescent="0.25">
      <c r="A2085" s="10" t="str">
        <f>VLOOKUP(D2085,'Index-Relations'!E:F,2,FALSE)</f>
        <v>ESG</v>
      </c>
      <c r="B2085" t="s">
        <v>3450</v>
      </c>
      <c r="C2085" s="53" t="s">
        <v>2765</v>
      </c>
      <c r="D2085" s="59" t="s">
        <v>3044</v>
      </c>
      <c r="E2085" s="59" t="s">
        <v>5501</v>
      </c>
      <c r="F2085" t="s">
        <v>761</v>
      </c>
      <c r="G2085" t="s">
        <v>760</v>
      </c>
      <c r="H2085" t="s">
        <v>762</v>
      </c>
      <c r="I2085" s="52">
        <v>45474</v>
      </c>
      <c r="J2085" t="s">
        <v>2457</v>
      </c>
      <c r="K2085">
        <v>173</v>
      </c>
      <c r="L2085" s="73">
        <v>67.318271474861902</v>
      </c>
      <c r="M2085">
        <v>173</v>
      </c>
      <c r="N2085">
        <v>1</v>
      </c>
      <c r="O2085" s="73">
        <v>70.920120361348907</v>
      </c>
      <c r="P2085">
        <v>173</v>
      </c>
      <c r="Q2085">
        <v>1</v>
      </c>
      <c r="R2085">
        <v>173</v>
      </c>
      <c r="S2085">
        <v>1</v>
      </c>
      <c r="T2085">
        <v>32.637244279362903</v>
      </c>
      <c r="U2085">
        <v>0.630490199285621</v>
      </c>
      <c r="V2085">
        <v>112</v>
      </c>
      <c r="W2085">
        <v>0.11556755420871299</v>
      </c>
      <c r="X2085">
        <v>14</v>
      </c>
      <c r="Y2085">
        <v>173</v>
      </c>
      <c r="Z2085">
        <v>1</v>
      </c>
      <c r="AA2085">
        <v>38.827422018716</v>
      </c>
      <c r="AB2085">
        <v>168</v>
      </c>
      <c r="AC2085">
        <v>0.98840835411475203</v>
      </c>
      <c r="AD2085">
        <v>5</v>
      </c>
      <c r="AE2085">
        <v>1.15916458852476E-2</v>
      </c>
      <c r="AF2085">
        <v>0</v>
      </c>
      <c r="AG2085">
        <v>0</v>
      </c>
      <c r="AH2085">
        <v>9.2267166793648999E-4</v>
      </c>
      <c r="AI2085">
        <v>5</v>
      </c>
      <c r="AJ2085" s="73">
        <v>60.423205948945999</v>
      </c>
      <c r="AK2085">
        <v>173</v>
      </c>
      <c r="AL2085">
        <v>1</v>
      </c>
      <c r="AM2085">
        <v>0</v>
      </c>
      <c r="AN2085">
        <v>0</v>
      </c>
      <c r="AO2085">
        <v>0</v>
      </c>
      <c r="AP2085">
        <v>0</v>
      </c>
      <c r="AQ2085">
        <v>173</v>
      </c>
      <c r="AR2085">
        <v>1</v>
      </c>
      <c r="AS2085">
        <v>0</v>
      </c>
      <c r="AT2085">
        <v>0</v>
      </c>
      <c r="AU2085">
        <v>0</v>
      </c>
      <c r="AV2085">
        <v>0</v>
      </c>
      <c r="AW2085">
        <v>173</v>
      </c>
      <c r="AX2085">
        <v>0.999999999999999</v>
      </c>
      <c r="AY2085" s="73">
        <v>69.084267476882999</v>
      </c>
      <c r="AZ2085">
        <v>173</v>
      </c>
      <c r="BA2085">
        <v>1</v>
      </c>
      <c r="BB2085">
        <v>169</v>
      </c>
      <c r="BC2085">
        <v>0.97069840048871203</v>
      </c>
      <c r="BD2085">
        <v>4</v>
      </c>
      <c r="BE2085">
        <v>2.9301599511287E-2</v>
      </c>
      <c r="BF2085">
        <v>67.318271474861902</v>
      </c>
      <c r="BG2085">
        <v>70.920120361348907</v>
      </c>
      <c r="BH2085">
        <v>69.084267476882999</v>
      </c>
      <c r="BI2085">
        <v>60.423205948945999</v>
      </c>
    </row>
    <row r="2086" spans="1:61" x14ac:dyDescent="0.25">
      <c r="A2086" s="10" t="str">
        <f>VLOOKUP(D2086,'Index-Relations'!E:F,2,FALSE)</f>
        <v>ESG</v>
      </c>
      <c r="B2086" t="s">
        <v>3450</v>
      </c>
      <c r="C2086" s="53" t="s">
        <v>2766</v>
      </c>
      <c r="D2086" s="59" t="s">
        <v>3044</v>
      </c>
      <c r="E2086" s="59" t="s">
        <v>5502</v>
      </c>
      <c r="F2086" t="s">
        <v>761</v>
      </c>
      <c r="G2086" t="s">
        <v>760</v>
      </c>
      <c r="H2086" t="s">
        <v>762</v>
      </c>
      <c r="I2086" s="52">
        <v>45446</v>
      </c>
      <c r="J2086" t="s">
        <v>2457</v>
      </c>
      <c r="K2086">
        <v>161</v>
      </c>
      <c r="L2086" s="73">
        <v>67.908369373234905</v>
      </c>
      <c r="M2086">
        <v>161</v>
      </c>
      <c r="N2086">
        <v>1</v>
      </c>
      <c r="O2086" s="73">
        <v>69.845680337790895</v>
      </c>
      <c r="P2086">
        <v>161</v>
      </c>
      <c r="Q2086">
        <v>1</v>
      </c>
      <c r="R2086">
        <v>161</v>
      </c>
      <c r="S2086">
        <v>1</v>
      </c>
      <c r="T2086">
        <v>33.8944492670703</v>
      </c>
      <c r="U2086">
        <v>0.68386836447519095</v>
      </c>
      <c r="V2086">
        <v>108</v>
      </c>
      <c r="W2086">
        <v>0.12269175365311</v>
      </c>
      <c r="X2086">
        <v>15</v>
      </c>
      <c r="Y2086">
        <v>161</v>
      </c>
      <c r="Z2086">
        <v>0.999999999999999</v>
      </c>
      <c r="AA2086">
        <v>39.716828824787001</v>
      </c>
      <c r="AB2086">
        <v>156</v>
      </c>
      <c r="AC2086">
        <v>0.98759432084526899</v>
      </c>
      <c r="AD2086">
        <v>5</v>
      </c>
      <c r="AE2086">
        <v>1.24056791547302E-2</v>
      </c>
      <c r="AF2086">
        <v>0</v>
      </c>
      <c r="AG2086">
        <v>9.1939999999999996E-17</v>
      </c>
      <c r="AH2086">
        <v>9.3550762037206202E-4</v>
      </c>
      <c r="AI2086">
        <v>5</v>
      </c>
      <c r="AJ2086" s="73">
        <v>61.351394689951903</v>
      </c>
      <c r="AK2086">
        <v>161</v>
      </c>
      <c r="AL2086">
        <v>1</v>
      </c>
      <c r="AM2086">
        <v>0</v>
      </c>
      <c r="AN2086">
        <v>0</v>
      </c>
      <c r="AO2086">
        <v>0</v>
      </c>
      <c r="AP2086">
        <v>0</v>
      </c>
      <c r="AQ2086">
        <v>161</v>
      </c>
      <c r="AR2086">
        <v>1</v>
      </c>
      <c r="AS2086">
        <v>0</v>
      </c>
      <c r="AT2086">
        <v>0</v>
      </c>
      <c r="AU2086">
        <v>0</v>
      </c>
      <c r="AV2086">
        <v>0</v>
      </c>
      <c r="AW2086">
        <v>161</v>
      </c>
      <c r="AX2086">
        <v>0.999999999999999</v>
      </c>
      <c r="AY2086" s="73">
        <v>70.515993799840004</v>
      </c>
      <c r="AZ2086">
        <v>161</v>
      </c>
      <c r="BA2086">
        <v>1</v>
      </c>
      <c r="BB2086">
        <v>158</v>
      </c>
      <c r="BC2086">
        <v>0.98340097258151005</v>
      </c>
      <c r="BD2086">
        <v>3</v>
      </c>
      <c r="BE2086">
        <v>1.6599027418489301E-2</v>
      </c>
      <c r="BF2086">
        <v>67.908369373234905</v>
      </c>
      <c r="BG2086">
        <v>69.845680337790895</v>
      </c>
      <c r="BH2086">
        <v>70.515993799840004</v>
      </c>
      <c r="BI2086">
        <v>61.351394689951903</v>
      </c>
    </row>
    <row r="2087" spans="1:61" x14ac:dyDescent="0.25">
      <c r="A2087" s="10" t="str">
        <f>VLOOKUP(D2087,'Index-Relations'!E:F,2,FALSE)</f>
        <v>ESG</v>
      </c>
      <c r="B2087" t="s">
        <v>3450</v>
      </c>
      <c r="C2087" s="53" t="s">
        <v>2767</v>
      </c>
      <c r="D2087" s="59" t="s">
        <v>3044</v>
      </c>
      <c r="E2087" s="59" t="s">
        <v>5503</v>
      </c>
      <c r="F2087" t="s">
        <v>761</v>
      </c>
      <c r="G2087" t="s">
        <v>760</v>
      </c>
      <c r="H2087" t="s">
        <v>762</v>
      </c>
      <c r="I2087" s="52">
        <v>45413</v>
      </c>
      <c r="J2087" t="s">
        <v>2457</v>
      </c>
      <c r="K2087">
        <v>161</v>
      </c>
      <c r="L2087" s="73">
        <v>68.267741804216996</v>
      </c>
      <c r="M2087">
        <v>161</v>
      </c>
      <c r="N2087">
        <v>1</v>
      </c>
      <c r="O2087" s="73">
        <v>70.729499554089003</v>
      </c>
      <c r="P2087">
        <v>161</v>
      </c>
      <c r="Q2087">
        <v>1</v>
      </c>
      <c r="R2087">
        <v>161</v>
      </c>
      <c r="S2087">
        <v>0.999999999999999</v>
      </c>
      <c r="T2087">
        <v>33.866066797923999</v>
      </c>
      <c r="U2087">
        <v>0.68216396392885803</v>
      </c>
      <c r="V2087">
        <v>108</v>
      </c>
      <c r="W2087">
        <v>0.12334733327879301</v>
      </c>
      <c r="X2087">
        <v>15</v>
      </c>
      <c r="Y2087">
        <v>161</v>
      </c>
      <c r="Z2087">
        <v>0.999999999999999</v>
      </c>
      <c r="AA2087">
        <v>40.832800014561798</v>
      </c>
      <c r="AB2087">
        <v>156</v>
      </c>
      <c r="AC2087">
        <v>0.98800260853942501</v>
      </c>
      <c r="AD2087">
        <v>5</v>
      </c>
      <c r="AE2087">
        <v>1.19973914605739E-2</v>
      </c>
      <c r="AF2087">
        <v>0</v>
      </c>
      <c r="AG2087">
        <v>4.7183999999999999E-16</v>
      </c>
      <c r="AH2087">
        <v>9.0680791398825697E-4</v>
      </c>
      <c r="AI2087">
        <v>5</v>
      </c>
      <c r="AJ2087" s="73">
        <v>61.185409702816898</v>
      </c>
      <c r="AK2087">
        <v>161</v>
      </c>
      <c r="AL2087">
        <v>1</v>
      </c>
      <c r="AM2087">
        <v>0</v>
      </c>
      <c r="AN2087">
        <v>0</v>
      </c>
      <c r="AO2087">
        <v>0</v>
      </c>
      <c r="AP2087">
        <v>0</v>
      </c>
      <c r="AQ2087">
        <v>161</v>
      </c>
      <c r="AR2087">
        <v>1</v>
      </c>
      <c r="AS2087">
        <v>0</v>
      </c>
      <c r="AT2087">
        <v>0</v>
      </c>
      <c r="AU2087">
        <v>0</v>
      </c>
      <c r="AV2087">
        <v>0</v>
      </c>
      <c r="AW2087">
        <v>161</v>
      </c>
      <c r="AX2087">
        <v>1</v>
      </c>
      <c r="AY2087" s="73">
        <v>70.834553567784994</v>
      </c>
      <c r="AZ2087">
        <v>161</v>
      </c>
      <c r="BA2087">
        <v>1</v>
      </c>
      <c r="BB2087">
        <v>158</v>
      </c>
      <c r="BC2087">
        <v>0.98315439550122197</v>
      </c>
      <c r="BD2087">
        <v>3</v>
      </c>
      <c r="BE2087">
        <v>1.68456044987771E-2</v>
      </c>
      <c r="BF2087">
        <v>68.267741804216996</v>
      </c>
      <c r="BG2087">
        <v>70.729499554089003</v>
      </c>
      <c r="BH2087">
        <v>70.834553567784994</v>
      </c>
      <c r="BI2087">
        <v>61.185409702816898</v>
      </c>
    </row>
    <row r="2088" spans="1:61" x14ac:dyDescent="0.25">
      <c r="A2088" s="10" t="str">
        <f>VLOOKUP(D2088,'Index-Relations'!E:F,2,FALSE)</f>
        <v>ESG</v>
      </c>
      <c r="B2088" t="s">
        <v>3450</v>
      </c>
      <c r="C2088" s="53" t="s">
        <v>2768</v>
      </c>
      <c r="D2088" s="59" t="s">
        <v>3044</v>
      </c>
      <c r="E2088" s="59" t="s">
        <v>5504</v>
      </c>
      <c r="F2088" t="s">
        <v>761</v>
      </c>
      <c r="G2088" t="s">
        <v>760</v>
      </c>
      <c r="H2088" t="s">
        <v>762</v>
      </c>
      <c r="I2088" s="52">
        <v>45383</v>
      </c>
      <c r="J2088" t="s">
        <v>2457</v>
      </c>
      <c r="K2088">
        <v>162</v>
      </c>
      <c r="L2088">
        <v>72.221076126083105</v>
      </c>
      <c r="M2088">
        <v>162</v>
      </c>
      <c r="N2088">
        <v>1</v>
      </c>
      <c r="O2088">
        <v>75.060591938790594</v>
      </c>
      <c r="P2088">
        <v>162</v>
      </c>
      <c r="Q2088">
        <v>1</v>
      </c>
      <c r="R2088">
        <v>162</v>
      </c>
      <c r="S2088">
        <v>1</v>
      </c>
      <c r="T2088">
        <v>33.843116353852402</v>
      </c>
      <c r="U2088">
        <v>0.68150077196379999</v>
      </c>
      <c r="V2088">
        <v>109</v>
      </c>
      <c r="W2088">
        <v>0.122320056814648</v>
      </c>
      <c r="X2088">
        <v>15</v>
      </c>
      <c r="Y2088">
        <v>162</v>
      </c>
      <c r="Z2088">
        <v>0.999999999999999</v>
      </c>
      <c r="AA2088">
        <v>38.903742979032799</v>
      </c>
      <c r="AB2088">
        <v>157</v>
      </c>
      <c r="AC2088">
        <v>0.98741079848128599</v>
      </c>
      <c r="AD2088">
        <v>5</v>
      </c>
      <c r="AE2088">
        <v>1.2589201518713899E-2</v>
      </c>
      <c r="AF2088">
        <v>0</v>
      </c>
      <c r="AG2088">
        <v>0</v>
      </c>
      <c r="AH2088">
        <v>8.79338586356157E-4</v>
      </c>
      <c r="AI2088">
        <v>5</v>
      </c>
      <c r="AJ2088">
        <v>63.873168873871002</v>
      </c>
      <c r="AK2088">
        <v>162</v>
      </c>
      <c r="AL2088">
        <v>1</v>
      </c>
      <c r="AM2088">
        <v>0</v>
      </c>
      <c r="AN2088">
        <v>0</v>
      </c>
      <c r="AO2088">
        <v>0</v>
      </c>
      <c r="AP2088">
        <v>0</v>
      </c>
      <c r="AQ2088">
        <v>162</v>
      </c>
      <c r="AR2088">
        <v>1</v>
      </c>
      <c r="AS2088">
        <v>0</v>
      </c>
      <c r="AT2088">
        <v>0</v>
      </c>
      <c r="AU2088">
        <v>0</v>
      </c>
      <c r="AV2088">
        <v>0</v>
      </c>
      <c r="AW2088">
        <v>162</v>
      </c>
      <c r="AX2088">
        <v>1</v>
      </c>
      <c r="AY2088">
        <v>74.978011065685607</v>
      </c>
      <c r="AZ2088">
        <v>162</v>
      </c>
      <c r="BA2088">
        <v>1</v>
      </c>
      <c r="BB2088">
        <v>159</v>
      </c>
      <c r="BC2088">
        <v>0.98415628901241403</v>
      </c>
      <c r="BD2088">
        <v>3</v>
      </c>
      <c r="BE2088">
        <v>1.58437109875855E-2</v>
      </c>
      <c r="BF2088">
        <v>68.664921574473993</v>
      </c>
      <c r="BG2088">
        <v>70.947791618333994</v>
      </c>
      <c r="BH2088">
        <v>71.609592113172994</v>
      </c>
      <c r="BI2088">
        <v>61.274525522436903</v>
      </c>
    </row>
    <row r="2089" spans="1:61" x14ac:dyDescent="0.25">
      <c r="A2089" s="10" t="str">
        <f>VLOOKUP(D2089,'Index-Relations'!E:F,2,FALSE)</f>
        <v>ESG</v>
      </c>
      <c r="B2089" t="s">
        <v>3450</v>
      </c>
      <c r="C2089" s="53" t="s">
        <v>2769</v>
      </c>
      <c r="D2089" s="59" t="s">
        <v>3044</v>
      </c>
      <c r="E2089" s="59" t="s">
        <v>5505</v>
      </c>
      <c r="F2089" t="s">
        <v>761</v>
      </c>
      <c r="G2089" t="s">
        <v>760</v>
      </c>
      <c r="H2089" t="s">
        <v>762</v>
      </c>
      <c r="I2089" s="52">
        <v>45352</v>
      </c>
      <c r="J2089" t="s">
        <v>2457</v>
      </c>
      <c r="K2089">
        <v>163</v>
      </c>
      <c r="L2089">
        <v>72.854598743060606</v>
      </c>
      <c r="M2089">
        <v>163</v>
      </c>
      <c r="N2089">
        <v>1</v>
      </c>
      <c r="O2089">
        <v>75.659547487152494</v>
      </c>
      <c r="P2089">
        <v>163</v>
      </c>
      <c r="Q2089">
        <v>1</v>
      </c>
      <c r="R2089">
        <v>163</v>
      </c>
      <c r="S2089">
        <v>0.999999999999999</v>
      </c>
      <c r="T2089">
        <v>33.823604772175898</v>
      </c>
      <c r="U2089">
        <v>0.69825694138622096</v>
      </c>
      <c r="V2089">
        <v>109</v>
      </c>
      <c r="W2089">
        <v>0.124012204297238</v>
      </c>
      <c r="X2089">
        <v>15</v>
      </c>
      <c r="Y2089">
        <v>163</v>
      </c>
      <c r="Z2089">
        <v>0.999999999999999</v>
      </c>
      <c r="AA2089">
        <v>39.398451017529197</v>
      </c>
      <c r="AB2089">
        <v>158</v>
      </c>
      <c r="AC2089">
        <v>0.98733755271249501</v>
      </c>
      <c r="AD2089">
        <v>5</v>
      </c>
      <c r="AE2089">
        <v>1.26624472875035E-2</v>
      </c>
      <c r="AF2089">
        <v>0</v>
      </c>
      <c r="AG2089">
        <v>8.3961000000000005E-16</v>
      </c>
      <c r="AH2089">
        <v>1.15163480942078E-4</v>
      </c>
      <c r="AI2089">
        <v>4</v>
      </c>
      <c r="AJ2089">
        <v>64.821657907580203</v>
      </c>
      <c r="AK2089">
        <v>163</v>
      </c>
      <c r="AL2089">
        <v>1</v>
      </c>
      <c r="AM2089">
        <v>0</v>
      </c>
      <c r="AN2089">
        <v>0</v>
      </c>
      <c r="AO2089">
        <v>0</v>
      </c>
      <c r="AP2089">
        <v>0</v>
      </c>
      <c r="AQ2089">
        <v>163</v>
      </c>
      <c r="AR2089">
        <v>1</v>
      </c>
      <c r="AS2089">
        <v>0</v>
      </c>
      <c r="AT2089">
        <v>0</v>
      </c>
      <c r="AU2089">
        <v>0</v>
      </c>
      <c r="AV2089">
        <v>0</v>
      </c>
      <c r="AW2089">
        <v>163</v>
      </c>
      <c r="AX2089">
        <v>1</v>
      </c>
      <c r="AY2089">
        <v>75.343828761833194</v>
      </c>
      <c r="AZ2089">
        <v>163</v>
      </c>
      <c r="BA2089">
        <v>1</v>
      </c>
      <c r="BB2089">
        <v>160</v>
      </c>
      <c r="BC2089">
        <v>0.98533436480621395</v>
      </c>
      <c r="BD2089">
        <v>3</v>
      </c>
      <c r="BE2089">
        <v>1.46656351937859E-2</v>
      </c>
      <c r="BF2089">
        <v>69.249711311858903</v>
      </c>
      <c r="BG2089">
        <v>71.416463107670893</v>
      </c>
      <c r="BH2089">
        <v>71.905648605352994</v>
      </c>
      <c r="BI2089">
        <v>62.157351176032897</v>
      </c>
    </row>
    <row r="2090" spans="1:61" x14ac:dyDescent="0.25">
      <c r="A2090" s="10" t="str">
        <f>VLOOKUP(D2090,'Index-Relations'!E:F,2,FALSE)</f>
        <v>ESG</v>
      </c>
      <c r="B2090" t="s">
        <v>3450</v>
      </c>
      <c r="C2090" s="53" t="s">
        <v>2770</v>
      </c>
      <c r="D2090" s="59" t="s">
        <v>3044</v>
      </c>
      <c r="E2090" s="59" t="s">
        <v>5506</v>
      </c>
      <c r="F2090" t="s">
        <v>761</v>
      </c>
      <c r="G2090" t="s">
        <v>760</v>
      </c>
      <c r="H2090" t="s">
        <v>762</v>
      </c>
      <c r="I2090" s="52">
        <v>45323</v>
      </c>
      <c r="J2090" t="s">
        <v>2457</v>
      </c>
      <c r="K2090">
        <v>163</v>
      </c>
      <c r="L2090">
        <v>72.928024309922804</v>
      </c>
      <c r="M2090">
        <v>163</v>
      </c>
      <c r="N2090">
        <v>1</v>
      </c>
      <c r="O2090">
        <v>75.640124274533505</v>
      </c>
      <c r="P2090">
        <v>163</v>
      </c>
      <c r="Q2090">
        <v>1</v>
      </c>
      <c r="R2090">
        <v>163</v>
      </c>
      <c r="S2090">
        <v>1</v>
      </c>
      <c r="T2090">
        <v>33.7641403060599</v>
      </c>
      <c r="U2090">
        <v>0.68675091769427399</v>
      </c>
      <c r="V2090">
        <v>109</v>
      </c>
      <c r="W2090">
        <v>0.122933151462364</v>
      </c>
      <c r="X2090">
        <v>15</v>
      </c>
      <c r="Y2090">
        <v>163</v>
      </c>
      <c r="Z2090">
        <v>1</v>
      </c>
      <c r="AA2090">
        <v>40.2678817853498</v>
      </c>
      <c r="AB2090">
        <v>158</v>
      </c>
      <c r="AC2090">
        <v>0.98693075184237899</v>
      </c>
      <c r="AD2090">
        <v>5</v>
      </c>
      <c r="AE2090">
        <v>1.30692481576201E-2</v>
      </c>
      <c r="AF2090">
        <v>0</v>
      </c>
      <c r="AG2090">
        <v>0</v>
      </c>
      <c r="AH2090">
        <v>1.1982995328508099E-4</v>
      </c>
      <c r="AI2090">
        <v>4</v>
      </c>
      <c r="AJ2090">
        <v>65.180316015338803</v>
      </c>
      <c r="AK2090">
        <v>163</v>
      </c>
      <c r="AL2090">
        <v>1</v>
      </c>
      <c r="AM2090">
        <v>0</v>
      </c>
      <c r="AN2090">
        <v>0</v>
      </c>
      <c r="AO2090">
        <v>0</v>
      </c>
      <c r="AP2090">
        <v>0</v>
      </c>
      <c r="AQ2090">
        <v>163</v>
      </c>
      <c r="AR2090">
        <v>1</v>
      </c>
      <c r="AS2090">
        <v>0</v>
      </c>
      <c r="AT2090">
        <v>0</v>
      </c>
      <c r="AU2090">
        <v>0</v>
      </c>
      <c r="AV2090">
        <v>0</v>
      </c>
      <c r="AW2090">
        <v>163</v>
      </c>
      <c r="AX2090">
        <v>1</v>
      </c>
      <c r="AY2090">
        <v>75.128491085848793</v>
      </c>
      <c r="AZ2090">
        <v>163</v>
      </c>
      <c r="BA2090">
        <v>1</v>
      </c>
      <c r="BB2090">
        <v>160</v>
      </c>
      <c r="BC2090">
        <v>0.98463119271386601</v>
      </c>
      <c r="BD2090">
        <v>3</v>
      </c>
      <c r="BE2090">
        <v>1.53688072861337E-2</v>
      </c>
      <c r="BF2090">
        <v>69.181714419046003</v>
      </c>
      <c r="BG2090">
        <v>71.283480955906995</v>
      </c>
      <c r="BH2090">
        <v>71.505399671253898</v>
      </c>
      <c r="BI2090">
        <v>62.445624244838903</v>
      </c>
    </row>
    <row r="2091" spans="1:61" x14ac:dyDescent="0.25">
      <c r="A2091" s="10" t="str">
        <f>VLOOKUP(D2091,'Index-Relations'!E:F,2,FALSE)</f>
        <v>ESG</v>
      </c>
      <c r="B2091" t="s">
        <v>3450</v>
      </c>
      <c r="C2091" s="53" t="s">
        <v>2760</v>
      </c>
      <c r="D2091" s="59" t="s">
        <v>2823</v>
      </c>
      <c r="E2091" s="59" t="s">
        <v>5507</v>
      </c>
      <c r="F2091" t="s">
        <v>766</v>
      </c>
      <c r="G2091" t="s">
        <v>765</v>
      </c>
      <c r="H2091" t="s">
        <v>767</v>
      </c>
      <c r="I2091" s="52">
        <v>45659</v>
      </c>
      <c r="J2091" t="s">
        <v>2457</v>
      </c>
      <c r="K2091">
        <v>314</v>
      </c>
      <c r="L2091" s="73">
        <v>65.116741031987004</v>
      </c>
      <c r="M2091">
        <v>314</v>
      </c>
      <c r="N2091">
        <v>1</v>
      </c>
      <c r="O2091" s="73">
        <v>71.914145827213005</v>
      </c>
      <c r="P2091">
        <v>314</v>
      </c>
      <c r="Q2091">
        <v>1</v>
      </c>
      <c r="R2091">
        <v>314</v>
      </c>
      <c r="S2091">
        <v>1</v>
      </c>
      <c r="T2091">
        <v>30.963239626843201</v>
      </c>
      <c r="U2091">
        <v>0.58747263283776696</v>
      </c>
      <c r="V2091">
        <v>207</v>
      </c>
      <c r="W2091">
        <v>0.12260095619603199</v>
      </c>
      <c r="X2091">
        <v>37</v>
      </c>
      <c r="Y2091">
        <v>314</v>
      </c>
      <c r="Z2091">
        <v>0.999999999999999</v>
      </c>
      <c r="AA2091">
        <v>18.6047015608961</v>
      </c>
      <c r="AB2091">
        <v>284</v>
      </c>
      <c r="AC2091">
        <v>0.95965468600748405</v>
      </c>
      <c r="AD2091">
        <v>30</v>
      </c>
      <c r="AE2091">
        <v>4.0345313992515501E-2</v>
      </c>
      <c r="AF2091">
        <v>0</v>
      </c>
      <c r="AG2091">
        <v>1.3878000000000001E-16</v>
      </c>
      <c r="AH2091">
        <v>1.8130437272886001E-3</v>
      </c>
      <c r="AI2091">
        <v>6</v>
      </c>
      <c r="AJ2091" s="73">
        <v>61.048027018684998</v>
      </c>
      <c r="AK2091">
        <v>314</v>
      </c>
      <c r="AL2091">
        <v>1</v>
      </c>
      <c r="AM2091">
        <v>0</v>
      </c>
      <c r="AN2091">
        <v>0</v>
      </c>
      <c r="AO2091">
        <v>0</v>
      </c>
      <c r="AP2091">
        <v>0</v>
      </c>
      <c r="AQ2091">
        <v>314</v>
      </c>
      <c r="AR2091">
        <v>1</v>
      </c>
      <c r="AS2091">
        <v>0</v>
      </c>
      <c r="AT2091">
        <v>0</v>
      </c>
      <c r="AU2091">
        <v>0</v>
      </c>
      <c r="AV2091">
        <v>0</v>
      </c>
      <c r="AW2091">
        <v>314</v>
      </c>
      <c r="AX2091">
        <v>0.999999999999999</v>
      </c>
      <c r="AY2091" s="73">
        <v>61.242056588281997</v>
      </c>
      <c r="AZ2091">
        <v>314</v>
      </c>
      <c r="BA2091">
        <v>1</v>
      </c>
      <c r="BB2091">
        <v>304</v>
      </c>
      <c r="BC2091">
        <v>0.92895605874941001</v>
      </c>
      <c r="BD2091">
        <v>10</v>
      </c>
      <c r="BE2091">
        <v>7.1043941250588993E-2</v>
      </c>
      <c r="BF2091">
        <v>65.116741031987004</v>
      </c>
      <c r="BG2091">
        <v>71.914145827213005</v>
      </c>
      <c r="BH2091">
        <v>61.242056588281997</v>
      </c>
      <c r="BI2091">
        <v>61.048027018684998</v>
      </c>
    </row>
    <row r="2092" spans="1:61" x14ac:dyDescent="0.25">
      <c r="A2092" s="10" t="str">
        <f>VLOOKUP(D2092,'Index-Relations'!E:F,2,FALSE)</f>
        <v>ESG</v>
      </c>
      <c r="B2092" t="s">
        <v>3450</v>
      </c>
      <c r="C2092" s="53" t="s">
        <v>2761</v>
      </c>
      <c r="D2092" s="59" t="s">
        <v>2823</v>
      </c>
      <c r="E2092" s="59" t="s">
        <v>5508</v>
      </c>
      <c r="F2092" t="s">
        <v>766</v>
      </c>
      <c r="G2092" t="s">
        <v>765</v>
      </c>
      <c r="H2092" t="s">
        <v>767</v>
      </c>
      <c r="I2092" s="52">
        <v>45628</v>
      </c>
      <c r="J2092" t="s">
        <v>2457</v>
      </c>
      <c r="K2092">
        <v>314</v>
      </c>
      <c r="L2092" s="73">
        <v>65.1477465954259</v>
      </c>
      <c r="M2092">
        <v>314</v>
      </c>
      <c r="N2092">
        <v>1</v>
      </c>
      <c r="O2092" s="73">
        <v>71.584806948674995</v>
      </c>
      <c r="P2092">
        <v>314</v>
      </c>
      <c r="Q2092">
        <v>1</v>
      </c>
      <c r="R2092">
        <v>314</v>
      </c>
      <c r="S2092">
        <v>1</v>
      </c>
      <c r="T2092">
        <v>31.006841233486501</v>
      </c>
      <c r="U2092">
        <v>0.58833295497718296</v>
      </c>
      <c r="V2092">
        <v>207</v>
      </c>
      <c r="W2092">
        <v>0.120823716484284</v>
      </c>
      <c r="X2092">
        <v>37</v>
      </c>
      <c r="Y2092">
        <v>314</v>
      </c>
      <c r="Z2092">
        <v>1</v>
      </c>
      <c r="AA2092">
        <v>17.877512680324902</v>
      </c>
      <c r="AB2092">
        <v>288</v>
      </c>
      <c r="AC2092">
        <v>0.96086351042089302</v>
      </c>
      <c r="AD2092">
        <v>26</v>
      </c>
      <c r="AE2092">
        <v>3.9136489579106301E-2</v>
      </c>
      <c r="AF2092">
        <v>0</v>
      </c>
      <c r="AG2092">
        <v>1.8041000000000001E-16</v>
      </c>
      <c r="AH2092">
        <v>1.8370631330020899E-3</v>
      </c>
      <c r="AI2092">
        <v>6</v>
      </c>
      <c r="AJ2092" s="73">
        <v>61.099638621239997</v>
      </c>
      <c r="AK2092">
        <v>314</v>
      </c>
      <c r="AL2092">
        <v>1</v>
      </c>
      <c r="AM2092">
        <v>0</v>
      </c>
      <c r="AN2092">
        <v>0</v>
      </c>
      <c r="AO2092">
        <v>0</v>
      </c>
      <c r="AP2092">
        <v>0</v>
      </c>
      <c r="AQ2092">
        <v>314</v>
      </c>
      <c r="AR2092">
        <v>0.999999999999999</v>
      </c>
      <c r="AS2092">
        <v>0</v>
      </c>
      <c r="AT2092">
        <v>0</v>
      </c>
      <c r="AU2092">
        <v>0</v>
      </c>
      <c r="AV2092">
        <v>0</v>
      </c>
      <c r="AW2092">
        <v>314</v>
      </c>
      <c r="AX2092">
        <v>1</v>
      </c>
      <c r="AY2092" s="73">
        <v>61.6490946226509</v>
      </c>
      <c r="AZ2092">
        <v>314</v>
      </c>
      <c r="BA2092">
        <v>1</v>
      </c>
      <c r="BB2092">
        <v>304</v>
      </c>
      <c r="BC2092">
        <v>0.93083185993839002</v>
      </c>
      <c r="BD2092">
        <v>10</v>
      </c>
      <c r="BE2092">
        <v>6.9168140061609706E-2</v>
      </c>
      <c r="BF2092">
        <v>65.1477465954259</v>
      </c>
      <c r="BG2092">
        <v>71.584806948674995</v>
      </c>
      <c r="BH2092">
        <v>61.6490946226509</v>
      </c>
      <c r="BI2092">
        <v>61.099638621239997</v>
      </c>
    </row>
    <row r="2093" spans="1:61" x14ac:dyDescent="0.25">
      <c r="A2093" s="10" t="str">
        <f>VLOOKUP(D2093,'Index-Relations'!E:F,2,FALSE)</f>
        <v>ESG</v>
      </c>
      <c r="B2093" t="s">
        <v>3450</v>
      </c>
      <c r="C2093" s="53" t="s">
        <v>2762</v>
      </c>
      <c r="D2093" s="59" t="s">
        <v>2823</v>
      </c>
      <c r="E2093" s="59" t="s">
        <v>5509</v>
      </c>
      <c r="F2093" t="s">
        <v>766</v>
      </c>
      <c r="G2093" t="s">
        <v>765</v>
      </c>
      <c r="H2093" t="s">
        <v>767</v>
      </c>
      <c r="I2093" s="52">
        <v>45597</v>
      </c>
      <c r="J2093" t="s">
        <v>2457</v>
      </c>
      <c r="K2093">
        <v>314</v>
      </c>
      <c r="L2093" s="73">
        <v>65.594069164863996</v>
      </c>
      <c r="M2093">
        <v>314</v>
      </c>
      <c r="N2093">
        <v>1</v>
      </c>
      <c r="O2093" s="73">
        <v>71.828053871663002</v>
      </c>
      <c r="P2093">
        <v>314</v>
      </c>
      <c r="Q2093">
        <v>1</v>
      </c>
      <c r="R2093">
        <v>314</v>
      </c>
      <c r="S2093">
        <v>0.999999999999999</v>
      </c>
      <c r="T2093">
        <v>30.9126351035111</v>
      </c>
      <c r="U2093">
        <v>0.59072853491604604</v>
      </c>
      <c r="V2093">
        <v>207</v>
      </c>
      <c r="W2093">
        <v>0.121368734033776</v>
      </c>
      <c r="X2093">
        <v>37</v>
      </c>
      <c r="Y2093">
        <v>314</v>
      </c>
      <c r="Z2093">
        <v>0.999999999999999</v>
      </c>
      <c r="AA2093">
        <v>18.7449880475029</v>
      </c>
      <c r="AB2093">
        <v>287</v>
      </c>
      <c r="AC2093">
        <v>0.95832832721105299</v>
      </c>
      <c r="AD2093">
        <v>27</v>
      </c>
      <c r="AE2093">
        <v>4.1671672788947199E-2</v>
      </c>
      <c r="AF2093">
        <v>0</v>
      </c>
      <c r="AG2093">
        <v>0</v>
      </c>
      <c r="AH2093">
        <v>1.71881036600099E-3</v>
      </c>
      <c r="AI2093">
        <v>5</v>
      </c>
      <c r="AJ2093" s="73">
        <v>61.722191530177</v>
      </c>
      <c r="AK2093">
        <v>314</v>
      </c>
      <c r="AL2093">
        <v>1</v>
      </c>
      <c r="AM2093">
        <v>0</v>
      </c>
      <c r="AN2093">
        <v>0</v>
      </c>
      <c r="AO2093">
        <v>0</v>
      </c>
      <c r="AP2093">
        <v>0</v>
      </c>
      <c r="AQ2093">
        <v>314</v>
      </c>
      <c r="AR2093">
        <v>1</v>
      </c>
      <c r="AS2093">
        <v>0</v>
      </c>
      <c r="AT2093">
        <v>0</v>
      </c>
      <c r="AU2093">
        <v>0</v>
      </c>
      <c r="AV2093">
        <v>0</v>
      </c>
      <c r="AW2093">
        <v>314</v>
      </c>
      <c r="AX2093">
        <v>1</v>
      </c>
      <c r="AY2093" s="73">
        <v>62.025035799909901</v>
      </c>
      <c r="AZ2093">
        <v>314</v>
      </c>
      <c r="BA2093">
        <v>1</v>
      </c>
      <c r="BB2093">
        <v>303</v>
      </c>
      <c r="BC2093">
        <v>0.93379735533755504</v>
      </c>
      <c r="BD2093">
        <v>11</v>
      </c>
      <c r="BE2093">
        <v>6.6202644662444896E-2</v>
      </c>
      <c r="BF2093">
        <v>65.594069164863996</v>
      </c>
      <c r="BG2093">
        <v>71.828053871663002</v>
      </c>
      <c r="BH2093">
        <v>62.025035799909901</v>
      </c>
      <c r="BI2093">
        <v>61.722191530177</v>
      </c>
    </row>
    <row r="2094" spans="1:61" x14ac:dyDescent="0.25">
      <c r="A2094" s="10" t="str">
        <f>VLOOKUP(D2094,'Index-Relations'!E:F,2,FALSE)</f>
        <v>ESG</v>
      </c>
      <c r="B2094" t="s">
        <v>3450</v>
      </c>
      <c r="C2094" s="53" t="s">
        <v>2763</v>
      </c>
      <c r="D2094" s="59" t="s">
        <v>2823</v>
      </c>
      <c r="E2094" s="59" t="s">
        <v>5510</v>
      </c>
      <c r="F2094" t="s">
        <v>766</v>
      </c>
      <c r="G2094" t="s">
        <v>765</v>
      </c>
      <c r="H2094" t="s">
        <v>767</v>
      </c>
      <c r="I2094" s="52">
        <v>45566</v>
      </c>
      <c r="J2094" t="s">
        <v>2457</v>
      </c>
      <c r="K2094">
        <v>315</v>
      </c>
      <c r="L2094" s="73">
        <v>65.477019796763003</v>
      </c>
      <c r="M2094">
        <v>315</v>
      </c>
      <c r="N2094">
        <v>1</v>
      </c>
      <c r="O2094" s="73">
        <v>71.839381303628002</v>
      </c>
      <c r="P2094">
        <v>315</v>
      </c>
      <c r="Q2094">
        <v>1</v>
      </c>
      <c r="R2094">
        <v>315</v>
      </c>
      <c r="S2094">
        <v>1</v>
      </c>
      <c r="T2094">
        <v>31.305603498792401</v>
      </c>
      <c r="U2094">
        <v>0.59249115346261505</v>
      </c>
      <c r="V2094">
        <v>208</v>
      </c>
      <c r="W2094">
        <v>0.122162234653892</v>
      </c>
      <c r="X2094">
        <v>37</v>
      </c>
      <c r="Y2094">
        <v>315</v>
      </c>
      <c r="Z2094">
        <v>1</v>
      </c>
      <c r="AA2094">
        <v>18.404351437932899</v>
      </c>
      <c r="AB2094">
        <v>296</v>
      </c>
      <c r="AC2094">
        <v>0.98029472254738204</v>
      </c>
      <c r="AD2094">
        <v>19</v>
      </c>
      <c r="AE2094">
        <v>1.9705277452617399E-2</v>
      </c>
      <c r="AF2094">
        <v>0</v>
      </c>
      <c r="AG2094">
        <v>0</v>
      </c>
      <c r="AH2094">
        <v>1.43821487908322E-3</v>
      </c>
      <c r="AI2094">
        <v>5</v>
      </c>
      <c r="AJ2094" s="73">
        <v>61.532485104949998</v>
      </c>
      <c r="AK2094">
        <v>315</v>
      </c>
      <c r="AL2094">
        <v>1</v>
      </c>
      <c r="AM2094">
        <v>0</v>
      </c>
      <c r="AN2094">
        <v>0</v>
      </c>
      <c r="AO2094">
        <v>0</v>
      </c>
      <c r="AP2094">
        <v>0</v>
      </c>
      <c r="AQ2094">
        <v>315</v>
      </c>
      <c r="AR2094">
        <v>1</v>
      </c>
      <c r="AS2094">
        <v>0</v>
      </c>
      <c r="AT2094">
        <v>0</v>
      </c>
      <c r="AU2094">
        <v>0</v>
      </c>
      <c r="AV2094">
        <v>0</v>
      </c>
      <c r="AW2094">
        <v>315</v>
      </c>
      <c r="AX2094">
        <v>1</v>
      </c>
      <c r="AY2094" s="73">
        <v>61.830139074803</v>
      </c>
      <c r="AZ2094">
        <v>315</v>
      </c>
      <c r="BA2094">
        <v>1</v>
      </c>
      <c r="BB2094">
        <v>304</v>
      </c>
      <c r="BC2094">
        <v>0.93262657517131797</v>
      </c>
      <c r="BD2094">
        <v>11</v>
      </c>
      <c r="BE2094">
        <v>6.7373424828681097E-2</v>
      </c>
      <c r="BF2094">
        <v>65.477019796763003</v>
      </c>
      <c r="BG2094">
        <v>71.839381303628002</v>
      </c>
      <c r="BH2094">
        <v>61.830139074803</v>
      </c>
      <c r="BI2094">
        <v>61.532485104949998</v>
      </c>
    </row>
    <row r="2095" spans="1:61" x14ac:dyDescent="0.25">
      <c r="A2095" s="10" t="str">
        <f>VLOOKUP(D2095,'Index-Relations'!E:F,2,FALSE)</f>
        <v>ESG</v>
      </c>
      <c r="B2095" t="s">
        <v>3450</v>
      </c>
      <c r="C2095" s="53" t="s">
        <v>2764</v>
      </c>
      <c r="D2095" s="59" t="s">
        <v>2823</v>
      </c>
      <c r="E2095" s="59" t="s">
        <v>5511</v>
      </c>
      <c r="F2095" t="s">
        <v>766</v>
      </c>
      <c r="G2095" t="s">
        <v>765</v>
      </c>
      <c r="H2095" t="s">
        <v>767</v>
      </c>
      <c r="I2095" s="52">
        <v>45538</v>
      </c>
      <c r="J2095" t="s">
        <v>2457</v>
      </c>
      <c r="K2095">
        <v>319</v>
      </c>
      <c r="L2095" s="73">
        <v>65.694161717863906</v>
      </c>
      <c r="M2095">
        <v>319</v>
      </c>
      <c r="N2095">
        <v>1</v>
      </c>
      <c r="O2095" s="73">
        <v>71.817223724909994</v>
      </c>
      <c r="P2095">
        <v>319</v>
      </c>
      <c r="Q2095">
        <v>1</v>
      </c>
      <c r="R2095">
        <v>319</v>
      </c>
      <c r="S2095">
        <v>1</v>
      </c>
      <c r="T2095">
        <v>31.0966218155598</v>
      </c>
      <c r="U2095">
        <v>0.60135590824330498</v>
      </c>
      <c r="V2095">
        <v>212</v>
      </c>
      <c r="W2095">
        <v>0.129111912659019</v>
      </c>
      <c r="X2095">
        <v>37</v>
      </c>
      <c r="Y2095">
        <v>319</v>
      </c>
      <c r="Z2095">
        <v>1</v>
      </c>
      <c r="AA2095">
        <v>19.426573018315</v>
      </c>
      <c r="AB2095">
        <v>304</v>
      </c>
      <c r="AC2095">
        <v>0.98287705963005101</v>
      </c>
      <c r="AD2095">
        <v>21</v>
      </c>
      <c r="AE2095">
        <v>2.0635010635532601E-2</v>
      </c>
      <c r="AF2095">
        <v>-6</v>
      </c>
      <c r="AG2095">
        <v>0</v>
      </c>
      <c r="AH2095">
        <v>1.4257180941074201E-3</v>
      </c>
      <c r="AI2095">
        <v>5</v>
      </c>
      <c r="AJ2095" s="73">
        <v>61.973981942199998</v>
      </c>
      <c r="AK2095">
        <v>319</v>
      </c>
      <c r="AL2095">
        <v>1</v>
      </c>
      <c r="AM2095">
        <v>0</v>
      </c>
      <c r="AN2095">
        <v>0</v>
      </c>
      <c r="AO2095">
        <v>0</v>
      </c>
      <c r="AP2095">
        <v>0</v>
      </c>
      <c r="AQ2095">
        <v>319</v>
      </c>
      <c r="AR2095">
        <v>1</v>
      </c>
      <c r="AS2095">
        <v>0</v>
      </c>
      <c r="AT2095">
        <v>0</v>
      </c>
      <c r="AU2095">
        <v>0</v>
      </c>
      <c r="AV2095">
        <v>0</v>
      </c>
      <c r="AW2095">
        <v>319</v>
      </c>
      <c r="AX2095">
        <v>1</v>
      </c>
      <c r="AY2095" s="73">
        <v>62.034565283128998</v>
      </c>
      <c r="AZ2095">
        <v>319</v>
      </c>
      <c r="BA2095">
        <v>1</v>
      </c>
      <c r="BB2095">
        <v>308</v>
      </c>
      <c r="BC2095">
        <v>0.93614445339605701</v>
      </c>
      <c r="BD2095">
        <v>11</v>
      </c>
      <c r="BE2095">
        <v>6.3855546603942007E-2</v>
      </c>
      <c r="BF2095">
        <v>65.694161717863906</v>
      </c>
      <c r="BG2095">
        <v>71.817223724909994</v>
      </c>
      <c r="BH2095">
        <v>62.034565283128998</v>
      </c>
      <c r="BI2095">
        <v>61.973981942199998</v>
      </c>
    </row>
    <row r="2096" spans="1:61" x14ac:dyDescent="0.25">
      <c r="A2096" s="10" t="str">
        <f>VLOOKUP(D2096,'Index-Relations'!E:F,2,FALSE)</f>
        <v>ESG</v>
      </c>
      <c r="B2096" t="s">
        <v>3450</v>
      </c>
      <c r="C2096" s="53" t="s">
        <v>3350</v>
      </c>
      <c r="D2096" s="59" t="s">
        <v>2823</v>
      </c>
      <c r="E2096" s="59" t="s">
        <v>5512</v>
      </c>
      <c r="F2096" t="s">
        <v>766</v>
      </c>
      <c r="G2096" t="s">
        <v>765</v>
      </c>
      <c r="H2096" t="s">
        <v>767</v>
      </c>
      <c r="I2096" s="52">
        <v>45505</v>
      </c>
      <c r="J2096" t="s">
        <v>2457</v>
      </c>
      <c r="K2096">
        <v>319</v>
      </c>
      <c r="L2096" s="73">
        <v>66.043530786486002</v>
      </c>
      <c r="M2096">
        <v>319</v>
      </c>
      <c r="N2096">
        <v>1</v>
      </c>
      <c r="O2096" s="73">
        <v>71.851594892090006</v>
      </c>
      <c r="P2096">
        <v>319</v>
      </c>
      <c r="Q2096">
        <v>1</v>
      </c>
      <c r="R2096">
        <v>319</v>
      </c>
      <c r="S2096">
        <v>0.999999999999999</v>
      </c>
      <c r="T2096">
        <v>30.9726374070387</v>
      </c>
      <c r="U2096">
        <v>0.60342715499155097</v>
      </c>
      <c r="V2096">
        <v>212</v>
      </c>
      <c r="W2096">
        <v>0.13782436217976701</v>
      </c>
      <c r="X2096">
        <v>37</v>
      </c>
      <c r="Y2096">
        <v>319</v>
      </c>
      <c r="Z2096">
        <v>0.999999999999999</v>
      </c>
      <c r="AA2096">
        <v>19.860533598250001</v>
      </c>
      <c r="AB2096">
        <v>303</v>
      </c>
      <c r="AC2096">
        <v>0.98453641559685601</v>
      </c>
      <c r="AD2096">
        <v>16</v>
      </c>
      <c r="AE2096">
        <v>1.5463584403143099E-2</v>
      </c>
      <c r="AF2096">
        <v>0</v>
      </c>
      <c r="AG2096">
        <v>3.1571999999999998E-16</v>
      </c>
      <c r="AH2096">
        <v>1.39681298336766E-3</v>
      </c>
      <c r="AI2096">
        <v>6</v>
      </c>
      <c r="AJ2096" s="73">
        <v>62.128903847772001</v>
      </c>
      <c r="AK2096">
        <v>319</v>
      </c>
      <c r="AL2096">
        <v>1</v>
      </c>
      <c r="AM2096">
        <v>0</v>
      </c>
      <c r="AN2096">
        <v>0</v>
      </c>
      <c r="AO2096">
        <v>0</v>
      </c>
      <c r="AP2096">
        <v>0</v>
      </c>
      <c r="AQ2096">
        <v>319</v>
      </c>
      <c r="AR2096">
        <v>0.999999999999999</v>
      </c>
      <c r="AS2096">
        <v>0</v>
      </c>
      <c r="AT2096">
        <v>0</v>
      </c>
      <c r="AU2096">
        <v>0</v>
      </c>
      <c r="AV2096">
        <v>0</v>
      </c>
      <c r="AW2096">
        <v>319</v>
      </c>
      <c r="AX2096">
        <v>1</v>
      </c>
      <c r="AY2096" s="73">
        <v>62.732159359735</v>
      </c>
      <c r="AZ2096">
        <v>319</v>
      </c>
      <c r="BA2096">
        <v>1</v>
      </c>
      <c r="BB2096">
        <v>309</v>
      </c>
      <c r="BC2096">
        <v>0.93735712775948699</v>
      </c>
      <c r="BD2096">
        <v>10</v>
      </c>
      <c r="BE2096">
        <v>6.2642872240512501E-2</v>
      </c>
      <c r="BF2096">
        <v>66.043530786486002</v>
      </c>
      <c r="BG2096">
        <v>71.851594892090006</v>
      </c>
      <c r="BH2096">
        <v>62.732159359735</v>
      </c>
      <c r="BI2096">
        <v>62.128903847772001</v>
      </c>
    </row>
    <row r="2097" spans="1:61" x14ac:dyDescent="0.25">
      <c r="A2097" s="10" t="str">
        <f>VLOOKUP(D2097,'Index-Relations'!E:F,2,FALSE)</f>
        <v>ESG</v>
      </c>
      <c r="B2097" t="s">
        <v>3450</v>
      </c>
      <c r="C2097" s="53" t="s">
        <v>2765</v>
      </c>
      <c r="D2097" s="59" t="s">
        <v>2823</v>
      </c>
      <c r="E2097" s="59" t="s">
        <v>5513</v>
      </c>
      <c r="F2097" t="s">
        <v>766</v>
      </c>
      <c r="G2097" t="s">
        <v>765</v>
      </c>
      <c r="H2097" t="s">
        <v>767</v>
      </c>
      <c r="I2097" s="52">
        <v>45474</v>
      </c>
      <c r="J2097" t="s">
        <v>2457</v>
      </c>
      <c r="K2097">
        <v>320</v>
      </c>
      <c r="L2097" s="73">
        <v>66.820694154614998</v>
      </c>
      <c r="M2097">
        <v>320</v>
      </c>
      <c r="N2097">
        <v>1</v>
      </c>
      <c r="O2097" s="73">
        <v>72.219076787893997</v>
      </c>
      <c r="P2097">
        <v>320</v>
      </c>
      <c r="Q2097">
        <v>1</v>
      </c>
      <c r="R2097">
        <v>320</v>
      </c>
      <c r="S2097">
        <v>0.999999999999999</v>
      </c>
      <c r="T2097">
        <v>30.472699043690799</v>
      </c>
      <c r="U2097">
        <v>0.61348947832944001</v>
      </c>
      <c r="V2097">
        <v>211</v>
      </c>
      <c r="W2097">
        <v>0.13665933691104501</v>
      </c>
      <c r="X2097">
        <v>37</v>
      </c>
      <c r="Y2097">
        <v>320</v>
      </c>
      <c r="Z2097">
        <v>0.999999999999999</v>
      </c>
      <c r="AA2097">
        <v>19.690560018163399</v>
      </c>
      <c r="AB2097">
        <v>304</v>
      </c>
      <c r="AC2097">
        <v>0.97774048582894002</v>
      </c>
      <c r="AD2097">
        <v>16</v>
      </c>
      <c r="AE2097">
        <v>2.22595141710588E-2</v>
      </c>
      <c r="AF2097">
        <v>0</v>
      </c>
      <c r="AG2097">
        <v>2.4633E-16</v>
      </c>
      <c r="AH2097">
        <v>1.39123025137552E-3</v>
      </c>
      <c r="AI2097">
        <v>6</v>
      </c>
      <c r="AJ2097" s="73">
        <v>62.796284974452902</v>
      </c>
      <c r="AK2097">
        <v>320</v>
      </c>
      <c r="AL2097">
        <v>1</v>
      </c>
      <c r="AM2097">
        <v>0</v>
      </c>
      <c r="AN2097">
        <v>0</v>
      </c>
      <c r="AO2097">
        <v>0</v>
      </c>
      <c r="AP2097">
        <v>0</v>
      </c>
      <c r="AQ2097">
        <v>320</v>
      </c>
      <c r="AR2097">
        <v>1</v>
      </c>
      <c r="AS2097">
        <v>0</v>
      </c>
      <c r="AT2097">
        <v>0</v>
      </c>
      <c r="AU2097">
        <v>0</v>
      </c>
      <c r="AV2097">
        <v>0</v>
      </c>
      <c r="AW2097">
        <v>320</v>
      </c>
      <c r="AX2097">
        <v>0.999999999999999</v>
      </c>
      <c r="AY2097" s="73">
        <v>63.851899746915898</v>
      </c>
      <c r="AZ2097">
        <v>320</v>
      </c>
      <c r="BA2097">
        <v>1</v>
      </c>
      <c r="BB2097">
        <v>310</v>
      </c>
      <c r="BC2097">
        <v>0.94168621350376402</v>
      </c>
      <c r="BD2097">
        <v>10</v>
      </c>
      <c r="BE2097">
        <v>5.8313786496235302E-2</v>
      </c>
      <c r="BF2097">
        <v>66.820694154614998</v>
      </c>
      <c r="BG2097">
        <v>72.219076787893997</v>
      </c>
      <c r="BH2097">
        <v>63.851899746915898</v>
      </c>
      <c r="BI2097">
        <v>62.796284974452902</v>
      </c>
    </row>
    <row r="2098" spans="1:61" x14ac:dyDescent="0.25">
      <c r="A2098" s="10" t="str">
        <f>VLOOKUP(D2098,'Index-Relations'!E:F,2,FALSE)</f>
        <v>ESG</v>
      </c>
      <c r="B2098" t="s">
        <v>3450</v>
      </c>
      <c r="C2098" s="53" t="s">
        <v>2766</v>
      </c>
      <c r="D2098" s="59" t="s">
        <v>2823</v>
      </c>
      <c r="E2098" s="59" t="s">
        <v>5514</v>
      </c>
      <c r="F2098" t="s">
        <v>766</v>
      </c>
      <c r="G2098" t="s">
        <v>765</v>
      </c>
      <c r="H2098" t="s">
        <v>767</v>
      </c>
      <c r="I2098" s="52">
        <v>45446</v>
      </c>
      <c r="J2098" t="s">
        <v>2457</v>
      </c>
      <c r="K2098">
        <v>323</v>
      </c>
      <c r="L2098" s="73">
        <v>66.843244849930002</v>
      </c>
      <c r="M2098">
        <v>323</v>
      </c>
      <c r="N2098">
        <v>1</v>
      </c>
      <c r="O2098" s="73">
        <v>71.969339113489994</v>
      </c>
      <c r="P2098">
        <v>323</v>
      </c>
      <c r="Q2098">
        <v>1</v>
      </c>
      <c r="R2098">
        <v>323</v>
      </c>
      <c r="S2098">
        <v>0.999999999999999</v>
      </c>
      <c r="T2098">
        <v>30.767616790102</v>
      </c>
      <c r="U2098">
        <v>0.62069689687498697</v>
      </c>
      <c r="V2098">
        <v>212</v>
      </c>
      <c r="W2098">
        <v>0.151144495708534</v>
      </c>
      <c r="X2098">
        <v>37</v>
      </c>
      <c r="Y2098">
        <v>323</v>
      </c>
      <c r="Z2098">
        <v>1</v>
      </c>
      <c r="AA2098">
        <v>21.498373576712499</v>
      </c>
      <c r="AB2098">
        <v>307</v>
      </c>
      <c r="AC2098">
        <v>0.97707361609378895</v>
      </c>
      <c r="AD2098">
        <v>16</v>
      </c>
      <c r="AE2098">
        <v>2.2926383906210501E-2</v>
      </c>
      <c r="AF2098">
        <v>0</v>
      </c>
      <c r="AG2098">
        <v>6.5919999999999994E-17</v>
      </c>
      <c r="AH2098">
        <v>1.4333755204881699E-3</v>
      </c>
      <c r="AI2098">
        <v>6</v>
      </c>
      <c r="AJ2098" s="73">
        <v>62.777891222847899</v>
      </c>
      <c r="AK2098">
        <v>323</v>
      </c>
      <c r="AL2098">
        <v>1</v>
      </c>
      <c r="AM2098">
        <v>0</v>
      </c>
      <c r="AN2098">
        <v>0</v>
      </c>
      <c r="AO2098">
        <v>0</v>
      </c>
      <c r="AP2098">
        <v>0</v>
      </c>
      <c r="AQ2098">
        <v>323</v>
      </c>
      <c r="AR2098">
        <v>0.999999999999999</v>
      </c>
      <c r="AS2098">
        <v>0</v>
      </c>
      <c r="AT2098">
        <v>0</v>
      </c>
      <c r="AU2098">
        <v>0</v>
      </c>
      <c r="AV2098">
        <v>0</v>
      </c>
      <c r="AW2098">
        <v>323</v>
      </c>
      <c r="AX2098">
        <v>1</v>
      </c>
      <c r="AY2098" s="73">
        <v>64.141871963718899</v>
      </c>
      <c r="AZ2098">
        <v>323</v>
      </c>
      <c r="BA2098">
        <v>1</v>
      </c>
      <c r="BB2098">
        <v>313</v>
      </c>
      <c r="BC2098">
        <v>0.94190081761125499</v>
      </c>
      <c r="BD2098">
        <v>10</v>
      </c>
      <c r="BE2098">
        <v>5.8099182388744702E-2</v>
      </c>
      <c r="BF2098">
        <v>66.843244849930002</v>
      </c>
      <c r="BG2098">
        <v>71.969339113489994</v>
      </c>
      <c r="BH2098">
        <v>64.141871963718899</v>
      </c>
      <c r="BI2098">
        <v>62.777891222847899</v>
      </c>
    </row>
    <row r="2099" spans="1:61" x14ac:dyDescent="0.25">
      <c r="A2099" s="10" t="str">
        <f>VLOOKUP(D2099,'Index-Relations'!E:F,2,FALSE)</f>
        <v>ESG</v>
      </c>
      <c r="B2099" t="s">
        <v>3450</v>
      </c>
      <c r="C2099" s="53" t="s">
        <v>2767</v>
      </c>
      <c r="D2099" s="59" t="s">
        <v>2823</v>
      </c>
      <c r="E2099" s="59" t="s">
        <v>5515</v>
      </c>
      <c r="F2099" t="s">
        <v>766</v>
      </c>
      <c r="G2099" t="s">
        <v>765</v>
      </c>
      <c r="H2099" t="s">
        <v>767</v>
      </c>
      <c r="I2099" s="52">
        <v>45413</v>
      </c>
      <c r="J2099" t="s">
        <v>2457</v>
      </c>
      <c r="K2099">
        <v>324</v>
      </c>
      <c r="L2099" s="73">
        <v>66.777932520894893</v>
      </c>
      <c r="M2099">
        <v>324</v>
      </c>
      <c r="N2099">
        <v>1</v>
      </c>
      <c r="O2099" s="73">
        <v>72.213189240219904</v>
      </c>
      <c r="P2099">
        <v>324</v>
      </c>
      <c r="Q2099">
        <v>1</v>
      </c>
      <c r="R2099">
        <v>324</v>
      </c>
      <c r="S2099">
        <v>1</v>
      </c>
      <c r="T2099">
        <v>31.193475994444398</v>
      </c>
      <c r="U2099">
        <v>0.61928395610278497</v>
      </c>
      <c r="V2099">
        <v>213</v>
      </c>
      <c r="W2099">
        <v>0.14855702648069999</v>
      </c>
      <c r="X2099">
        <v>38</v>
      </c>
      <c r="Y2099">
        <v>324</v>
      </c>
      <c r="Z2099">
        <v>1</v>
      </c>
      <c r="AA2099">
        <v>22.235386606652501</v>
      </c>
      <c r="AB2099">
        <v>308</v>
      </c>
      <c r="AC2099">
        <v>0.97700688427516702</v>
      </c>
      <c r="AD2099">
        <v>16</v>
      </c>
      <c r="AE2099">
        <v>2.2993115724833101E-2</v>
      </c>
      <c r="AF2099">
        <v>0</v>
      </c>
      <c r="AG2099">
        <v>0</v>
      </c>
      <c r="AH2099">
        <v>1.3631180756685599E-3</v>
      </c>
      <c r="AI2099">
        <v>6</v>
      </c>
      <c r="AJ2099" s="73">
        <v>62.319234024261</v>
      </c>
      <c r="AK2099">
        <v>324</v>
      </c>
      <c r="AL2099">
        <v>1</v>
      </c>
      <c r="AM2099">
        <v>0</v>
      </c>
      <c r="AN2099">
        <v>0</v>
      </c>
      <c r="AO2099">
        <v>0</v>
      </c>
      <c r="AP2099">
        <v>0</v>
      </c>
      <c r="AQ2099">
        <v>324</v>
      </c>
      <c r="AR2099">
        <v>1</v>
      </c>
      <c r="AS2099">
        <v>0</v>
      </c>
      <c r="AT2099">
        <v>0</v>
      </c>
      <c r="AU2099">
        <v>0</v>
      </c>
      <c r="AV2099">
        <v>0</v>
      </c>
      <c r="AW2099">
        <v>324</v>
      </c>
      <c r="AX2099">
        <v>1</v>
      </c>
      <c r="AY2099" s="73">
        <v>64.185064069129993</v>
      </c>
      <c r="AZ2099">
        <v>324</v>
      </c>
      <c r="BA2099">
        <v>1</v>
      </c>
      <c r="BB2099">
        <v>315</v>
      </c>
      <c r="BC2099">
        <v>0.95279414958255704</v>
      </c>
      <c r="BD2099">
        <v>9</v>
      </c>
      <c r="BE2099">
        <v>4.7205850417442102E-2</v>
      </c>
      <c r="BF2099">
        <v>66.777932520894893</v>
      </c>
      <c r="BG2099">
        <v>72.213189240219904</v>
      </c>
      <c r="BH2099">
        <v>64.185064069129993</v>
      </c>
      <c r="BI2099">
        <v>62.319234024261</v>
      </c>
    </row>
    <row r="2100" spans="1:61" x14ac:dyDescent="0.25">
      <c r="A2100" s="10" t="str">
        <f>VLOOKUP(D2100,'Index-Relations'!E:F,2,FALSE)</f>
        <v>ESG</v>
      </c>
      <c r="B2100" t="s">
        <v>3450</v>
      </c>
      <c r="C2100" s="53" t="s">
        <v>2768</v>
      </c>
      <c r="D2100" s="59" t="s">
        <v>2823</v>
      </c>
      <c r="E2100" s="59" t="s">
        <v>5516</v>
      </c>
      <c r="F2100" t="s">
        <v>766</v>
      </c>
      <c r="G2100" t="s">
        <v>765</v>
      </c>
      <c r="H2100" t="s">
        <v>767</v>
      </c>
      <c r="I2100" s="52">
        <v>45383</v>
      </c>
      <c r="J2100" t="s">
        <v>2457</v>
      </c>
      <c r="K2100">
        <v>315</v>
      </c>
      <c r="L2100">
        <v>70.196693637106804</v>
      </c>
      <c r="M2100">
        <v>315</v>
      </c>
      <c r="N2100">
        <v>1</v>
      </c>
      <c r="O2100">
        <v>75.945929141793897</v>
      </c>
      <c r="P2100">
        <v>315</v>
      </c>
      <c r="Q2100">
        <v>1</v>
      </c>
      <c r="R2100">
        <v>315</v>
      </c>
      <c r="S2100">
        <v>0.999999999999999</v>
      </c>
      <c r="T2100">
        <v>31.029305557228501</v>
      </c>
      <c r="U2100">
        <v>0.598331876265077</v>
      </c>
      <c r="V2100">
        <v>206</v>
      </c>
      <c r="W2100">
        <v>0.11454650050472399</v>
      </c>
      <c r="X2100">
        <v>34</v>
      </c>
      <c r="Y2100">
        <v>314</v>
      </c>
      <c r="Z2100">
        <v>0.99819701872479005</v>
      </c>
      <c r="AA2100">
        <v>18.170932928457798</v>
      </c>
      <c r="AB2100">
        <v>301</v>
      </c>
      <c r="AC2100">
        <v>0.97823459446058003</v>
      </c>
      <c r="AD2100">
        <v>13</v>
      </c>
      <c r="AE2100">
        <v>1.9962424264209602E-2</v>
      </c>
      <c r="AF2100">
        <v>1</v>
      </c>
      <c r="AG2100">
        <v>1.80298127520997E-3</v>
      </c>
      <c r="AH2100">
        <v>1.3340509586995399E-3</v>
      </c>
      <c r="AI2100">
        <v>6</v>
      </c>
      <c r="AJ2100">
        <v>65.400153632983603</v>
      </c>
      <c r="AK2100">
        <v>315</v>
      </c>
      <c r="AL2100">
        <v>1</v>
      </c>
      <c r="AM2100">
        <v>0</v>
      </c>
      <c r="AN2100">
        <v>0</v>
      </c>
      <c r="AO2100">
        <v>0</v>
      </c>
      <c r="AP2100">
        <v>0</v>
      </c>
      <c r="AQ2100">
        <v>315</v>
      </c>
      <c r="AR2100">
        <v>1</v>
      </c>
      <c r="AS2100">
        <v>0</v>
      </c>
      <c r="AT2100">
        <v>0</v>
      </c>
      <c r="AU2100">
        <v>0</v>
      </c>
      <c r="AV2100">
        <v>0</v>
      </c>
      <c r="AW2100">
        <v>315</v>
      </c>
      <c r="AX2100">
        <v>0.999999999999999</v>
      </c>
      <c r="AY2100">
        <v>67.630932942200999</v>
      </c>
      <c r="AZ2100">
        <v>315</v>
      </c>
      <c r="BA2100">
        <v>1</v>
      </c>
      <c r="BB2100">
        <v>305</v>
      </c>
      <c r="BC2100">
        <v>0.90230775673610797</v>
      </c>
      <c r="BD2100">
        <v>10</v>
      </c>
      <c r="BE2100">
        <v>9.7692243263891101E-2</v>
      </c>
      <c r="BF2100">
        <v>66.422319114384905</v>
      </c>
      <c r="BG2100">
        <v>71.072016012475004</v>
      </c>
      <c r="BH2100">
        <v>64.233227269495998</v>
      </c>
      <c r="BI2100">
        <v>62.229983639494002</v>
      </c>
    </row>
    <row r="2101" spans="1:61" x14ac:dyDescent="0.25">
      <c r="A2101" s="10" t="str">
        <f>VLOOKUP(D2101,'Index-Relations'!E:F,2,FALSE)</f>
        <v>ESG</v>
      </c>
      <c r="B2101" t="s">
        <v>3450</v>
      </c>
      <c r="C2101" s="53" t="s">
        <v>2769</v>
      </c>
      <c r="D2101" s="59" t="s">
        <v>2823</v>
      </c>
      <c r="E2101" s="59" t="s">
        <v>5517</v>
      </c>
      <c r="F2101" t="s">
        <v>766</v>
      </c>
      <c r="G2101" t="s">
        <v>765</v>
      </c>
      <c r="H2101" t="s">
        <v>767</v>
      </c>
      <c r="I2101" s="52">
        <v>45352</v>
      </c>
      <c r="J2101" t="s">
        <v>2457</v>
      </c>
      <c r="K2101">
        <v>316</v>
      </c>
      <c r="L2101">
        <v>70.603829558846599</v>
      </c>
      <c r="M2101">
        <v>316</v>
      </c>
      <c r="N2101">
        <v>1</v>
      </c>
      <c r="O2101">
        <v>76.294682903815399</v>
      </c>
      <c r="P2101">
        <v>316</v>
      </c>
      <c r="Q2101">
        <v>1</v>
      </c>
      <c r="R2101">
        <v>316</v>
      </c>
      <c r="S2101">
        <v>1</v>
      </c>
      <c r="T2101">
        <v>31.2597257296724</v>
      </c>
      <c r="U2101">
        <v>0.58239264884841901</v>
      </c>
      <c r="V2101">
        <v>204</v>
      </c>
      <c r="W2101">
        <v>0.108983324536</v>
      </c>
      <c r="X2101">
        <v>34</v>
      </c>
      <c r="Y2101">
        <v>315</v>
      </c>
      <c r="Z2101">
        <v>0.99830848038548503</v>
      </c>
      <c r="AA2101">
        <v>18.354535459597699</v>
      </c>
      <c r="AB2101">
        <v>302</v>
      </c>
      <c r="AC2101">
        <v>0.97815846432340403</v>
      </c>
      <c r="AD2101">
        <v>13</v>
      </c>
      <c r="AE2101">
        <v>2.0150016062081E-2</v>
      </c>
      <c r="AF2101">
        <v>1</v>
      </c>
      <c r="AG2101">
        <v>1.6915196145146001E-3</v>
      </c>
      <c r="AH2101">
        <v>6.5202655450479104E-4</v>
      </c>
      <c r="AI2101">
        <v>5</v>
      </c>
      <c r="AJ2101">
        <v>66.216419921424503</v>
      </c>
      <c r="AK2101">
        <v>316</v>
      </c>
      <c r="AL2101">
        <v>1</v>
      </c>
      <c r="AM2101">
        <v>0</v>
      </c>
      <c r="AN2101">
        <v>0</v>
      </c>
      <c r="AO2101">
        <v>0</v>
      </c>
      <c r="AP2101">
        <v>0</v>
      </c>
      <c r="AQ2101">
        <v>316</v>
      </c>
      <c r="AR2101">
        <v>1</v>
      </c>
      <c r="AS2101">
        <v>0</v>
      </c>
      <c r="AT2101">
        <v>0</v>
      </c>
      <c r="AU2101">
        <v>0</v>
      </c>
      <c r="AV2101">
        <v>0</v>
      </c>
      <c r="AW2101">
        <v>316</v>
      </c>
      <c r="AX2101">
        <v>0.999999999999999</v>
      </c>
      <c r="AY2101">
        <v>67.463793442702794</v>
      </c>
      <c r="AZ2101">
        <v>316</v>
      </c>
      <c r="BA2101">
        <v>1</v>
      </c>
      <c r="BB2101">
        <v>306</v>
      </c>
      <c r="BC2101">
        <v>0.89978222911090699</v>
      </c>
      <c r="BD2101">
        <v>10</v>
      </c>
      <c r="BE2101">
        <v>0.10021777088909201</v>
      </c>
      <c r="BF2101">
        <v>66.789948460518005</v>
      </c>
      <c r="BG2101">
        <v>71.402554577510898</v>
      </c>
      <c r="BH2101">
        <v>64.032749923801006</v>
      </c>
      <c r="BI2101">
        <v>63.027365437314899</v>
      </c>
    </row>
    <row r="2102" spans="1:61" x14ac:dyDescent="0.25">
      <c r="A2102" s="10" t="str">
        <f>VLOOKUP(D2102,'Index-Relations'!E:F,2,FALSE)</f>
        <v>ESG</v>
      </c>
      <c r="B2102" t="s">
        <v>3450</v>
      </c>
      <c r="C2102" s="53" t="s">
        <v>2770</v>
      </c>
      <c r="D2102" s="59" t="s">
        <v>2823</v>
      </c>
      <c r="E2102" s="59" t="s">
        <v>5518</v>
      </c>
      <c r="F2102" t="s">
        <v>766</v>
      </c>
      <c r="G2102" t="s">
        <v>765</v>
      </c>
      <c r="H2102" t="s">
        <v>767</v>
      </c>
      <c r="I2102" s="52">
        <v>45323</v>
      </c>
      <c r="J2102" t="s">
        <v>2457</v>
      </c>
      <c r="K2102">
        <v>316</v>
      </c>
      <c r="L2102">
        <v>70.739753191368905</v>
      </c>
      <c r="M2102">
        <v>316</v>
      </c>
      <c r="N2102">
        <v>1</v>
      </c>
      <c r="O2102">
        <v>76.548519583403106</v>
      </c>
      <c r="P2102">
        <v>316</v>
      </c>
      <c r="Q2102">
        <v>1</v>
      </c>
      <c r="R2102">
        <v>316</v>
      </c>
      <c r="S2102">
        <v>0.999999999999999</v>
      </c>
      <c r="T2102">
        <v>31.542839273199</v>
      </c>
      <c r="U2102">
        <v>0.57205547843584503</v>
      </c>
      <c r="V2102">
        <v>203</v>
      </c>
      <c r="W2102">
        <v>0.10814213945885499</v>
      </c>
      <c r="X2102">
        <v>34</v>
      </c>
      <c r="Y2102">
        <v>315</v>
      </c>
      <c r="Z2102">
        <v>0.99871504307199799</v>
      </c>
      <c r="AA2102">
        <v>18.869764762115601</v>
      </c>
      <c r="AB2102">
        <v>301</v>
      </c>
      <c r="AC2102">
        <v>0.97734925574172204</v>
      </c>
      <c r="AD2102">
        <v>14</v>
      </c>
      <c r="AE2102">
        <v>2.1365787330275499E-2</v>
      </c>
      <c r="AF2102">
        <v>1</v>
      </c>
      <c r="AG2102">
        <v>1.28495692800164E-3</v>
      </c>
      <c r="AH2102">
        <v>6.8720819122606897E-4</v>
      </c>
      <c r="AI2102">
        <v>5</v>
      </c>
      <c r="AJ2102">
        <v>66.266191873897995</v>
      </c>
      <c r="AK2102">
        <v>316</v>
      </c>
      <c r="AL2102">
        <v>1</v>
      </c>
      <c r="AM2102">
        <v>0</v>
      </c>
      <c r="AN2102">
        <v>0</v>
      </c>
      <c r="AO2102">
        <v>0</v>
      </c>
      <c r="AP2102">
        <v>0</v>
      </c>
      <c r="AQ2102">
        <v>316</v>
      </c>
      <c r="AR2102">
        <v>1</v>
      </c>
      <c r="AS2102">
        <v>0</v>
      </c>
      <c r="AT2102">
        <v>0</v>
      </c>
      <c r="AU2102">
        <v>0</v>
      </c>
      <c r="AV2102">
        <v>0</v>
      </c>
      <c r="AW2102">
        <v>316</v>
      </c>
      <c r="AX2102">
        <v>1</v>
      </c>
      <c r="AY2102">
        <v>67.380391760581105</v>
      </c>
      <c r="AZ2102">
        <v>316</v>
      </c>
      <c r="BA2102">
        <v>1</v>
      </c>
      <c r="BB2102">
        <v>306</v>
      </c>
      <c r="BC2102">
        <v>0.90340516752765598</v>
      </c>
      <c r="BD2102">
        <v>10</v>
      </c>
      <c r="BE2102">
        <v>9.6594832472343295E-2</v>
      </c>
      <c r="BF2102">
        <v>66.827802451775</v>
      </c>
      <c r="BG2102">
        <v>71.595630209484</v>
      </c>
      <c r="BH2102">
        <v>63.894016821578901</v>
      </c>
      <c r="BI2102">
        <v>63.006712724745903</v>
      </c>
    </row>
    <row r="2103" spans="1:61" x14ac:dyDescent="0.25">
      <c r="A2103" s="10" t="str">
        <f>VLOOKUP(D2103,'Index-Relations'!E:F,2,FALSE)</f>
        <v>ESG</v>
      </c>
      <c r="B2103" t="s">
        <v>3450</v>
      </c>
      <c r="C2103" s="53" t="s">
        <v>2760</v>
      </c>
      <c r="D2103" s="59" t="s">
        <v>2824</v>
      </c>
      <c r="E2103" s="59" t="s">
        <v>5519</v>
      </c>
      <c r="F2103" t="s">
        <v>770</v>
      </c>
      <c r="G2103" t="s">
        <v>769</v>
      </c>
      <c r="H2103" t="s">
        <v>771</v>
      </c>
      <c r="I2103" s="52">
        <v>45659</v>
      </c>
      <c r="J2103" t="s">
        <v>2457</v>
      </c>
      <c r="K2103">
        <v>208</v>
      </c>
      <c r="L2103" s="73">
        <v>68.856038711563997</v>
      </c>
      <c r="M2103">
        <v>208</v>
      </c>
      <c r="N2103">
        <v>1</v>
      </c>
      <c r="O2103" s="73">
        <v>75.089234636910902</v>
      </c>
      <c r="P2103">
        <v>208</v>
      </c>
      <c r="Q2103">
        <v>1</v>
      </c>
      <c r="R2103">
        <v>208</v>
      </c>
      <c r="S2103">
        <v>1</v>
      </c>
      <c r="T2103">
        <v>30.9698207979621</v>
      </c>
      <c r="U2103">
        <v>0.57600283293751098</v>
      </c>
      <c r="V2103">
        <v>132</v>
      </c>
      <c r="W2103">
        <v>0.117497809695938</v>
      </c>
      <c r="X2103">
        <v>20</v>
      </c>
      <c r="Y2103">
        <v>208</v>
      </c>
      <c r="Z2103">
        <v>1</v>
      </c>
      <c r="AA2103">
        <v>17.069332135817401</v>
      </c>
      <c r="AB2103">
        <v>196</v>
      </c>
      <c r="AC2103">
        <v>0.97472661698033003</v>
      </c>
      <c r="AD2103">
        <v>12</v>
      </c>
      <c r="AE2103">
        <v>2.5273383019669401E-2</v>
      </c>
      <c r="AF2103">
        <v>0</v>
      </c>
      <c r="AG2103">
        <v>0</v>
      </c>
      <c r="AH2103">
        <v>1.9051464138803001E-4</v>
      </c>
      <c r="AI2103">
        <v>2</v>
      </c>
      <c r="AJ2103" s="73">
        <v>64.129745124826002</v>
      </c>
      <c r="AK2103">
        <v>208</v>
      </c>
      <c r="AL2103">
        <v>1</v>
      </c>
      <c r="AM2103">
        <v>0</v>
      </c>
      <c r="AN2103">
        <v>0</v>
      </c>
      <c r="AO2103">
        <v>0</v>
      </c>
      <c r="AP2103">
        <v>0</v>
      </c>
      <c r="AQ2103">
        <v>208</v>
      </c>
      <c r="AR2103">
        <v>1</v>
      </c>
      <c r="AS2103">
        <v>0</v>
      </c>
      <c r="AT2103">
        <v>0</v>
      </c>
      <c r="AU2103">
        <v>0</v>
      </c>
      <c r="AV2103">
        <v>0</v>
      </c>
      <c r="AW2103">
        <v>208</v>
      </c>
      <c r="AX2103">
        <v>0.999999999999999</v>
      </c>
      <c r="AY2103" s="73">
        <v>65.196769277315894</v>
      </c>
      <c r="AZ2103">
        <v>208</v>
      </c>
      <c r="BA2103">
        <v>1</v>
      </c>
      <c r="BB2103">
        <v>202</v>
      </c>
      <c r="BC2103">
        <v>0.91494311367247205</v>
      </c>
      <c r="BD2103">
        <v>6</v>
      </c>
      <c r="BE2103">
        <v>8.5056886327527795E-2</v>
      </c>
      <c r="BF2103">
        <v>68.856038711563997</v>
      </c>
      <c r="BG2103">
        <v>75.089234636910902</v>
      </c>
      <c r="BH2103">
        <v>65.196769277315894</v>
      </c>
      <c r="BI2103">
        <v>64.129745124826002</v>
      </c>
    </row>
    <row r="2104" spans="1:61" x14ac:dyDescent="0.25">
      <c r="A2104" s="10" t="str">
        <f>VLOOKUP(D2104,'Index-Relations'!E:F,2,FALSE)</f>
        <v>ESG</v>
      </c>
      <c r="B2104" t="s">
        <v>3450</v>
      </c>
      <c r="C2104" s="53" t="s">
        <v>2761</v>
      </c>
      <c r="D2104" s="59" t="s">
        <v>2824</v>
      </c>
      <c r="E2104" s="59" t="s">
        <v>5520</v>
      </c>
      <c r="F2104" t="s">
        <v>770</v>
      </c>
      <c r="G2104" t="s">
        <v>769</v>
      </c>
      <c r="H2104" t="s">
        <v>771</v>
      </c>
      <c r="I2104" s="52">
        <v>45628</v>
      </c>
      <c r="J2104" t="s">
        <v>2457</v>
      </c>
      <c r="K2104">
        <v>208</v>
      </c>
      <c r="L2104" s="73">
        <v>69.123859772844995</v>
      </c>
      <c r="M2104">
        <v>208</v>
      </c>
      <c r="N2104">
        <v>1</v>
      </c>
      <c r="O2104" s="73">
        <v>74.937324411467998</v>
      </c>
      <c r="P2104">
        <v>208</v>
      </c>
      <c r="Q2104">
        <v>1</v>
      </c>
      <c r="R2104">
        <v>208</v>
      </c>
      <c r="S2104">
        <v>0.999999999999999</v>
      </c>
      <c r="T2104">
        <v>30.944207282513101</v>
      </c>
      <c r="U2104">
        <v>0.57610438881361103</v>
      </c>
      <c r="V2104">
        <v>132</v>
      </c>
      <c r="W2104">
        <v>0.115530200386619</v>
      </c>
      <c r="X2104">
        <v>20</v>
      </c>
      <c r="Y2104">
        <v>208</v>
      </c>
      <c r="Z2104">
        <v>1</v>
      </c>
      <c r="AA2104">
        <v>16.216017346096098</v>
      </c>
      <c r="AB2104">
        <v>199</v>
      </c>
      <c r="AC2104">
        <v>0.97797220263033802</v>
      </c>
      <c r="AD2104">
        <v>9</v>
      </c>
      <c r="AE2104">
        <v>2.2027797369661199E-2</v>
      </c>
      <c r="AF2104">
        <v>0</v>
      </c>
      <c r="AG2104">
        <v>0</v>
      </c>
      <c r="AH2104">
        <v>2.0260112078875401E-4</v>
      </c>
      <c r="AI2104">
        <v>2</v>
      </c>
      <c r="AJ2104" s="73">
        <v>64.458009334002995</v>
      </c>
      <c r="AK2104">
        <v>208</v>
      </c>
      <c r="AL2104">
        <v>1</v>
      </c>
      <c r="AM2104">
        <v>0</v>
      </c>
      <c r="AN2104">
        <v>0</v>
      </c>
      <c r="AO2104">
        <v>0</v>
      </c>
      <c r="AP2104">
        <v>0</v>
      </c>
      <c r="AQ2104">
        <v>208</v>
      </c>
      <c r="AR2104">
        <v>1</v>
      </c>
      <c r="AS2104">
        <v>0</v>
      </c>
      <c r="AT2104">
        <v>0</v>
      </c>
      <c r="AU2104">
        <v>0</v>
      </c>
      <c r="AV2104">
        <v>0</v>
      </c>
      <c r="AW2104">
        <v>208</v>
      </c>
      <c r="AX2104">
        <v>1</v>
      </c>
      <c r="AY2104" s="73">
        <v>65.808288034089898</v>
      </c>
      <c r="AZ2104">
        <v>208</v>
      </c>
      <c r="BA2104">
        <v>1</v>
      </c>
      <c r="BB2104">
        <v>202</v>
      </c>
      <c r="BC2104">
        <v>0.919618381377732</v>
      </c>
      <c r="BD2104">
        <v>6</v>
      </c>
      <c r="BE2104">
        <v>8.0381618622267795E-2</v>
      </c>
      <c r="BF2104">
        <v>69.123859772844995</v>
      </c>
      <c r="BG2104">
        <v>74.937324411467998</v>
      </c>
      <c r="BH2104">
        <v>65.808288034089898</v>
      </c>
      <c r="BI2104">
        <v>64.458009334002995</v>
      </c>
    </row>
    <row r="2105" spans="1:61" x14ac:dyDescent="0.25">
      <c r="A2105" s="10" t="str">
        <f>VLOOKUP(D2105,'Index-Relations'!E:F,2,FALSE)</f>
        <v>ESG</v>
      </c>
      <c r="B2105" t="s">
        <v>3450</v>
      </c>
      <c r="C2105" s="53" t="s">
        <v>2762</v>
      </c>
      <c r="D2105" s="59" t="s">
        <v>2824</v>
      </c>
      <c r="E2105" s="59" t="s">
        <v>5521</v>
      </c>
      <c r="F2105" t="s">
        <v>770</v>
      </c>
      <c r="G2105" t="s">
        <v>769</v>
      </c>
      <c r="H2105" t="s">
        <v>771</v>
      </c>
      <c r="I2105" s="52">
        <v>45597</v>
      </c>
      <c r="J2105" t="s">
        <v>2457</v>
      </c>
      <c r="K2105">
        <v>208</v>
      </c>
      <c r="L2105" s="73">
        <v>69.645207878918896</v>
      </c>
      <c r="M2105">
        <v>208</v>
      </c>
      <c r="N2105">
        <v>1</v>
      </c>
      <c r="O2105" s="73">
        <v>75.10106980962</v>
      </c>
      <c r="P2105">
        <v>208</v>
      </c>
      <c r="Q2105">
        <v>1</v>
      </c>
      <c r="R2105">
        <v>208</v>
      </c>
      <c r="S2105">
        <v>1</v>
      </c>
      <c r="T2105">
        <v>30.765309369564701</v>
      </c>
      <c r="U2105">
        <v>0.57698200163621105</v>
      </c>
      <c r="V2105">
        <v>132</v>
      </c>
      <c r="W2105">
        <v>0.115619485294464</v>
      </c>
      <c r="X2105">
        <v>20</v>
      </c>
      <c r="Y2105">
        <v>208</v>
      </c>
      <c r="Z2105">
        <v>0.999999999999999</v>
      </c>
      <c r="AA2105">
        <v>17.0376656836915</v>
      </c>
      <c r="AB2105">
        <v>198</v>
      </c>
      <c r="AC2105">
        <v>0.97411444760696397</v>
      </c>
      <c r="AD2105">
        <v>10</v>
      </c>
      <c r="AE2105">
        <v>2.5885552393035E-2</v>
      </c>
      <c r="AF2105">
        <v>0</v>
      </c>
      <c r="AG2105">
        <v>5.3428999999999995E-16</v>
      </c>
      <c r="AH2105">
        <v>1.97476581472084E-4</v>
      </c>
      <c r="AI2105">
        <v>2</v>
      </c>
      <c r="AJ2105" s="73">
        <v>65.198591650980006</v>
      </c>
      <c r="AK2105">
        <v>208</v>
      </c>
      <c r="AL2105">
        <v>1</v>
      </c>
      <c r="AM2105">
        <v>0</v>
      </c>
      <c r="AN2105">
        <v>0</v>
      </c>
      <c r="AO2105">
        <v>0</v>
      </c>
      <c r="AP2105">
        <v>0</v>
      </c>
      <c r="AQ2105">
        <v>208</v>
      </c>
      <c r="AR2105">
        <v>1</v>
      </c>
      <c r="AS2105">
        <v>0</v>
      </c>
      <c r="AT2105">
        <v>0</v>
      </c>
      <c r="AU2105">
        <v>0</v>
      </c>
      <c r="AV2105">
        <v>0</v>
      </c>
      <c r="AW2105">
        <v>208</v>
      </c>
      <c r="AX2105">
        <v>1</v>
      </c>
      <c r="AY2105" s="73">
        <v>66.331386630119994</v>
      </c>
      <c r="AZ2105">
        <v>208</v>
      </c>
      <c r="BA2105">
        <v>1</v>
      </c>
      <c r="BB2105">
        <v>201</v>
      </c>
      <c r="BC2105">
        <v>0.92488216098516096</v>
      </c>
      <c r="BD2105">
        <v>7</v>
      </c>
      <c r="BE2105">
        <v>7.51178390148384E-2</v>
      </c>
      <c r="BF2105">
        <v>69.645207878918896</v>
      </c>
      <c r="BG2105">
        <v>75.10106980962</v>
      </c>
      <c r="BH2105">
        <v>66.331386630119994</v>
      </c>
      <c r="BI2105">
        <v>65.198591650980006</v>
      </c>
    </row>
    <row r="2106" spans="1:61" x14ac:dyDescent="0.25">
      <c r="A2106" s="10" t="str">
        <f>VLOOKUP(D2106,'Index-Relations'!E:F,2,FALSE)</f>
        <v>ESG</v>
      </c>
      <c r="B2106" t="s">
        <v>3450</v>
      </c>
      <c r="C2106" s="53" t="s">
        <v>2763</v>
      </c>
      <c r="D2106" s="59" t="s">
        <v>2824</v>
      </c>
      <c r="E2106" s="59" t="s">
        <v>5522</v>
      </c>
      <c r="F2106" t="s">
        <v>770</v>
      </c>
      <c r="G2106" t="s">
        <v>769</v>
      </c>
      <c r="H2106" t="s">
        <v>771</v>
      </c>
      <c r="I2106" s="52">
        <v>45566</v>
      </c>
      <c r="J2106" t="s">
        <v>2457</v>
      </c>
      <c r="K2106">
        <v>209</v>
      </c>
      <c r="L2106" s="73">
        <v>69.392029775004005</v>
      </c>
      <c r="M2106">
        <v>209</v>
      </c>
      <c r="N2106">
        <v>1</v>
      </c>
      <c r="O2106" s="73">
        <v>74.937937365758899</v>
      </c>
      <c r="P2106">
        <v>209</v>
      </c>
      <c r="Q2106">
        <v>1</v>
      </c>
      <c r="R2106">
        <v>209</v>
      </c>
      <c r="S2106">
        <v>1</v>
      </c>
      <c r="T2106">
        <v>31.203943467564301</v>
      </c>
      <c r="U2106">
        <v>0.58058809059747896</v>
      </c>
      <c r="V2106">
        <v>133</v>
      </c>
      <c r="W2106">
        <v>0.115362061100748</v>
      </c>
      <c r="X2106">
        <v>20</v>
      </c>
      <c r="Y2106">
        <v>209</v>
      </c>
      <c r="Z2106">
        <v>0.999999999999999</v>
      </c>
      <c r="AA2106">
        <v>17.0674210351924</v>
      </c>
      <c r="AB2106">
        <v>202</v>
      </c>
      <c r="AC2106">
        <v>0.98595421744501799</v>
      </c>
      <c r="AD2106">
        <v>7</v>
      </c>
      <c r="AE2106">
        <v>1.40457825549818E-2</v>
      </c>
      <c r="AF2106">
        <v>0</v>
      </c>
      <c r="AG2106">
        <v>1.388E-17</v>
      </c>
      <c r="AH2106">
        <v>2.0032533937248999E-4</v>
      </c>
      <c r="AI2106">
        <v>2</v>
      </c>
      <c r="AJ2106" s="73">
        <v>64.870784757508005</v>
      </c>
      <c r="AK2106">
        <v>209</v>
      </c>
      <c r="AL2106">
        <v>1</v>
      </c>
      <c r="AM2106">
        <v>0</v>
      </c>
      <c r="AN2106">
        <v>0</v>
      </c>
      <c r="AO2106">
        <v>0</v>
      </c>
      <c r="AP2106">
        <v>0</v>
      </c>
      <c r="AQ2106">
        <v>209</v>
      </c>
      <c r="AR2106">
        <v>1</v>
      </c>
      <c r="AS2106">
        <v>0</v>
      </c>
      <c r="AT2106">
        <v>0</v>
      </c>
      <c r="AU2106">
        <v>0</v>
      </c>
      <c r="AV2106">
        <v>0</v>
      </c>
      <c r="AW2106">
        <v>209</v>
      </c>
      <c r="AX2106">
        <v>0.999999999999999</v>
      </c>
      <c r="AY2106" s="73">
        <v>66.036194283031904</v>
      </c>
      <c r="AZ2106">
        <v>209</v>
      </c>
      <c r="BA2106">
        <v>1</v>
      </c>
      <c r="BB2106">
        <v>202</v>
      </c>
      <c r="BC2106">
        <v>0.92361740191489305</v>
      </c>
      <c r="BD2106">
        <v>7</v>
      </c>
      <c r="BE2106">
        <v>7.6382598085106501E-2</v>
      </c>
      <c r="BF2106">
        <v>69.392029775004005</v>
      </c>
      <c r="BG2106">
        <v>74.937937365758899</v>
      </c>
      <c r="BH2106">
        <v>66.036194283031904</v>
      </c>
      <c r="BI2106">
        <v>64.870784757508005</v>
      </c>
    </row>
    <row r="2107" spans="1:61" x14ac:dyDescent="0.25">
      <c r="A2107" s="10" t="str">
        <f>VLOOKUP(D2107,'Index-Relations'!E:F,2,FALSE)</f>
        <v>ESG</v>
      </c>
      <c r="B2107" t="s">
        <v>3450</v>
      </c>
      <c r="C2107" s="53" t="s">
        <v>2764</v>
      </c>
      <c r="D2107" s="59" t="s">
        <v>2824</v>
      </c>
      <c r="E2107" s="59" t="s">
        <v>5523</v>
      </c>
      <c r="F2107" t="s">
        <v>770</v>
      </c>
      <c r="G2107" t="s">
        <v>769</v>
      </c>
      <c r="H2107" t="s">
        <v>771</v>
      </c>
      <c r="I2107" s="52">
        <v>45538</v>
      </c>
      <c r="J2107" t="s">
        <v>2457</v>
      </c>
      <c r="K2107">
        <v>212</v>
      </c>
      <c r="L2107" s="73">
        <v>69.788910185033899</v>
      </c>
      <c r="M2107">
        <v>212</v>
      </c>
      <c r="N2107">
        <v>1</v>
      </c>
      <c r="O2107" s="73">
        <v>74.962830704978998</v>
      </c>
      <c r="P2107">
        <v>212</v>
      </c>
      <c r="Q2107">
        <v>1</v>
      </c>
      <c r="R2107">
        <v>212</v>
      </c>
      <c r="S2107">
        <v>1</v>
      </c>
      <c r="T2107">
        <v>30.993937133822801</v>
      </c>
      <c r="U2107">
        <v>0.59203589202347495</v>
      </c>
      <c r="V2107">
        <v>136</v>
      </c>
      <c r="W2107">
        <v>0.123050554423571</v>
      </c>
      <c r="X2107">
        <v>20</v>
      </c>
      <c r="Y2107">
        <v>212</v>
      </c>
      <c r="Z2107">
        <v>1</v>
      </c>
      <c r="AA2107">
        <v>18.2981068332824</v>
      </c>
      <c r="AB2107">
        <v>209</v>
      </c>
      <c r="AC2107">
        <v>0.98856490080036796</v>
      </c>
      <c r="AD2107">
        <v>7</v>
      </c>
      <c r="AE2107">
        <v>1.49131811372117E-2</v>
      </c>
      <c r="AF2107">
        <v>-4</v>
      </c>
      <c r="AG2107">
        <v>0</v>
      </c>
      <c r="AH2107">
        <v>1.9819854865477801E-4</v>
      </c>
      <c r="AI2107">
        <v>2</v>
      </c>
      <c r="AJ2107" s="73">
        <v>65.497565349563999</v>
      </c>
      <c r="AK2107">
        <v>212</v>
      </c>
      <c r="AL2107">
        <v>1</v>
      </c>
      <c r="AM2107">
        <v>0</v>
      </c>
      <c r="AN2107">
        <v>0</v>
      </c>
      <c r="AO2107">
        <v>0</v>
      </c>
      <c r="AP2107">
        <v>0</v>
      </c>
      <c r="AQ2107">
        <v>212</v>
      </c>
      <c r="AR2107">
        <v>1</v>
      </c>
      <c r="AS2107">
        <v>0</v>
      </c>
      <c r="AT2107">
        <v>0</v>
      </c>
      <c r="AU2107">
        <v>0</v>
      </c>
      <c r="AV2107">
        <v>0</v>
      </c>
      <c r="AW2107">
        <v>212</v>
      </c>
      <c r="AX2107">
        <v>1</v>
      </c>
      <c r="AY2107" s="73">
        <v>66.4644284650429</v>
      </c>
      <c r="AZ2107">
        <v>212</v>
      </c>
      <c r="BA2107">
        <v>1</v>
      </c>
      <c r="BB2107">
        <v>205</v>
      </c>
      <c r="BC2107">
        <v>0.92851805906993301</v>
      </c>
      <c r="BD2107">
        <v>7</v>
      </c>
      <c r="BE2107">
        <v>7.1481940930066504E-2</v>
      </c>
      <c r="BF2107">
        <v>69.788910185033899</v>
      </c>
      <c r="BG2107">
        <v>74.962830704978998</v>
      </c>
      <c r="BH2107">
        <v>66.4644284650429</v>
      </c>
      <c r="BI2107">
        <v>65.497565349563999</v>
      </c>
    </row>
    <row r="2108" spans="1:61" x14ac:dyDescent="0.25">
      <c r="A2108" s="10" t="str">
        <f>VLOOKUP(D2108,'Index-Relations'!E:F,2,FALSE)</f>
        <v>ESG</v>
      </c>
      <c r="B2108" t="s">
        <v>3450</v>
      </c>
      <c r="C2108" s="53" t="s">
        <v>3350</v>
      </c>
      <c r="D2108" s="59" t="s">
        <v>2824</v>
      </c>
      <c r="E2108" s="59" t="s">
        <v>5524</v>
      </c>
      <c r="F2108" t="s">
        <v>770</v>
      </c>
      <c r="G2108" t="s">
        <v>769</v>
      </c>
      <c r="H2108" t="s">
        <v>771</v>
      </c>
      <c r="I2108" s="52">
        <v>45505</v>
      </c>
      <c r="J2108" t="s">
        <v>2457</v>
      </c>
      <c r="K2108">
        <v>212</v>
      </c>
      <c r="L2108" s="73">
        <v>69.975418112989999</v>
      </c>
      <c r="M2108">
        <v>212</v>
      </c>
      <c r="N2108">
        <v>1</v>
      </c>
      <c r="O2108" s="73">
        <v>74.940661002938995</v>
      </c>
      <c r="P2108">
        <v>212</v>
      </c>
      <c r="Q2108">
        <v>1</v>
      </c>
      <c r="R2108">
        <v>212</v>
      </c>
      <c r="S2108">
        <v>0.999999999999999</v>
      </c>
      <c r="T2108">
        <v>30.9160425313415</v>
      </c>
      <c r="U2108">
        <v>0.59813899518415803</v>
      </c>
      <c r="V2108">
        <v>136</v>
      </c>
      <c r="W2108">
        <v>0.13002519170759799</v>
      </c>
      <c r="X2108">
        <v>20</v>
      </c>
      <c r="Y2108">
        <v>212</v>
      </c>
      <c r="Z2108">
        <v>1</v>
      </c>
      <c r="AA2108">
        <v>18.516367751843202</v>
      </c>
      <c r="AB2108">
        <v>206</v>
      </c>
      <c r="AC2108">
        <v>0.98921352218815894</v>
      </c>
      <c r="AD2108">
        <v>6</v>
      </c>
      <c r="AE2108">
        <v>1.0786477811840301E-2</v>
      </c>
      <c r="AF2108">
        <v>0</v>
      </c>
      <c r="AG2108">
        <v>2.2204E-16</v>
      </c>
      <c r="AH2108">
        <v>1.59915169290529E-4</v>
      </c>
      <c r="AI2108">
        <v>2</v>
      </c>
      <c r="AJ2108" s="73">
        <v>65.517174093911905</v>
      </c>
      <c r="AK2108">
        <v>212</v>
      </c>
      <c r="AL2108">
        <v>1</v>
      </c>
      <c r="AM2108">
        <v>0</v>
      </c>
      <c r="AN2108">
        <v>0</v>
      </c>
      <c r="AO2108">
        <v>0</v>
      </c>
      <c r="AP2108">
        <v>0</v>
      </c>
      <c r="AQ2108">
        <v>212</v>
      </c>
      <c r="AR2108">
        <v>0.999999999999999</v>
      </c>
      <c r="AS2108">
        <v>0</v>
      </c>
      <c r="AT2108">
        <v>0</v>
      </c>
      <c r="AU2108">
        <v>0</v>
      </c>
      <c r="AV2108">
        <v>0</v>
      </c>
      <c r="AW2108">
        <v>212</v>
      </c>
      <c r="AX2108">
        <v>0.999999999999999</v>
      </c>
      <c r="AY2108" s="73">
        <v>66.942570922049995</v>
      </c>
      <c r="AZ2108">
        <v>212</v>
      </c>
      <c r="BA2108">
        <v>1</v>
      </c>
      <c r="BB2108">
        <v>205</v>
      </c>
      <c r="BC2108">
        <v>0.92687569325189101</v>
      </c>
      <c r="BD2108">
        <v>7</v>
      </c>
      <c r="BE2108">
        <v>7.3124306748108894E-2</v>
      </c>
      <c r="BF2108">
        <v>69.975418112989999</v>
      </c>
      <c r="BG2108">
        <v>74.940661002938995</v>
      </c>
      <c r="BH2108">
        <v>66.942570922049995</v>
      </c>
      <c r="BI2108">
        <v>65.517174093911905</v>
      </c>
    </row>
    <row r="2109" spans="1:61" x14ac:dyDescent="0.25">
      <c r="A2109" s="10" t="str">
        <f>VLOOKUP(D2109,'Index-Relations'!E:F,2,FALSE)</f>
        <v>ESG</v>
      </c>
      <c r="B2109" t="s">
        <v>3450</v>
      </c>
      <c r="C2109" s="53" t="s">
        <v>2765</v>
      </c>
      <c r="D2109" s="59" t="s">
        <v>2824</v>
      </c>
      <c r="E2109" s="59" t="s">
        <v>5525</v>
      </c>
      <c r="F2109" t="s">
        <v>770</v>
      </c>
      <c r="G2109" t="s">
        <v>769</v>
      </c>
      <c r="H2109" t="s">
        <v>771</v>
      </c>
      <c r="I2109" s="52">
        <v>45474</v>
      </c>
      <c r="J2109" t="s">
        <v>2457</v>
      </c>
      <c r="K2109">
        <v>213</v>
      </c>
      <c r="L2109" s="73">
        <v>70.793426278314897</v>
      </c>
      <c r="M2109">
        <v>213</v>
      </c>
      <c r="N2109">
        <v>1</v>
      </c>
      <c r="O2109" s="73">
        <v>75.183348132312005</v>
      </c>
      <c r="P2109">
        <v>213</v>
      </c>
      <c r="Q2109">
        <v>1</v>
      </c>
      <c r="R2109">
        <v>213</v>
      </c>
      <c r="S2109">
        <v>1</v>
      </c>
      <c r="T2109">
        <v>30.427662891806499</v>
      </c>
      <c r="U2109">
        <v>0.61135914071514297</v>
      </c>
      <c r="V2109">
        <v>136</v>
      </c>
      <c r="W2109">
        <v>0.12954740869298001</v>
      </c>
      <c r="X2109">
        <v>20</v>
      </c>
      <c r="Y2109">
        <v>213</v>
      </c>
      <c r="Z2109">
        <v>0.999999999999999</v>
      </c>
      <c r="AA2109">
        <v>18.474756159220998</v>
      </c>
      <c r="AB2109">
        <v>207</v>
      </c>
      <c r="AC2109">
        <v>0.97989200604805504</v>
      </c>
      <c r="AD2109">
        <v>6</v>
      </c>
      <c r="AE2109">
        <v>2.01079939519451E-2</v>
      </c>
      <c r="AF2109">
        <v>0</v>
      </c>
      <c r="AG2109">
        <v>0</v>
      </c>
      <c r="AH2109">
        <v>1.5619493478639699E-4</v>
      </c>
      <c r="AI2109">
        <v>2</v>
      </c>
      <c r="AJ2109" s="73">
        <v>66.145903568489999</v>
      </c>
      <c r="AK2109">
        <v>213</v>
      </c>
      <c r="AL2109">
        <v>1</v>
      </c>
      <c r="AM2109">
        <v>0</v>
      </c>
      <c r="AN2109">
        <v>0</v>
      </c>
      <c r="AO2109">
        <v>0</v>
      </c>
      <c r="AP2109">
        <v>0</v>
      </c>
      <c r="AQ2109">
        <v>213</v>
      </c>
      <c r="AR2109">
        <v>1</v>
      </c>
      <c r="AS2109">
        <v>0</v>
      </c>
      <c r="AT2109">
        <v>0</v>
      </c>
      <c r="AU2109">
        <v>0</v>
      </c>
      <c r="AV2109">
        <v>0</v>
      </c>
      <c r="AW2109">
        <v>213</v>
      </c>
      <c r="AX2109">
        <v>1</v>
      </c>
      <c r="AY2109" s="73">
        <v>68.341320644511001</v>
      </c>
      <c r="AZ2109">
        <v>213</v>
      </c>
      <c r="BA2109">
        <v>1</v>
      </c>
      <c r="BB2109">
        <v>206</v>
      </c>
      <c r="BC2109">
        <v>0.93336839014093098</v>
      </c>
      <c r="BD2109">
        <v>7</v>
      </c>
      <c r="BE2109">
        <v>6.6631609859068699E-2</v>
      </c>
      <c r="BF2109">
        <v>70.793426278314897</v>
      </c>
      <c r="BG2109">
        <v>75.183348132312005</v>
      </c>
      <c r="BH2109">
        <v>68.341320644511001</v>
      </c>
      <c r="BI2109">
        <v>66.145903568489999</v>
      </c>
    </row>
    <row r="2110" spans="1:61" x14ac:dyDescent="0.25">
      <c r="A2110" s="10" t="str">
        <f>VLOOKUP(D2110,'Index-Relations'!E:F,2,FALSE)</f>
        <v>ESG</v>
      </c>
      <c r="B2110" t="s">
        <v>3450</v>
      </c>
      <c r="C2110" s="53" t="s">
        <v>2766</v>
      </c>
      <c r="D2110" s="59" t="s">
        <v>2824</v>
      </c>
      <c r="E2110" s="59" t="s">
        <v>5526</v>
      </c>
      <c r="F2110" t="s">
        <v>770</v>
      </c>
      <c r="G2110" t="s">
        <v>769</v>
      </c>
      <c r="H2110" t="s">
        <v>771</v>
      </c>
      <c r="I2110" s="52">
        <v>45446</v>
      </c>
      <c r="J2110" t="s">
        <v>2457</v>
      </c>
      <c r="K2110">
        <v>216</v>
      </c>
      <c r="L2110" s="73">
        <v>71.0229105024289</v>
      </c>
      <c r="M2110">
        <v>216</v>
      </c>
      <c r="N2110">
        <v>1</v>
      </c>
      <c r="O2110" s="73">
        <v>75.115114152356995</v>
      </c>
      <c r="P2110">
        <v>216</v>
      </c>
      <c r="Q2110">
        <v>1</v>
      </c>
      <c r="R2110">
        <v>216</v>
      </c>
      <c r="S2110">
        <v>1</v>
      </c>
      <c r="T2110">
        <v>30.714166895755401</v>
      </c>
      <c r="U2110">
        <v>0.61716990392457505</v>
      </c>
      <c r="V2110">
        <v>137</v>
      </c>
      <c r="W2110">
        <v>0.1422060107708</v>
      </c>
      <c r="X2110">
        <v>20</v>
      </c>
      <c r="Y2110">
        <v>216</v>
      </c>
      <c r="Z2110">
        <v>1</v>
      </c>
      <c r="AA2110">
        <v>20.431110799284699</v>
      </c>
      <c r="AB2110">
        <v>210</v>
      </c>
      <c r="AC2110">
        <v>0.97942713958892003</v>
      </c>
      <c r="AD2110">
        <v>6</v>
      </c>
      <c r="AE2110">
        <v>2.0572860411079402E-2</v>
      </c>
      <c r="AF2110">
        <v>0</v>
      </c>
      <c r="AG2110">
        <v>0</v>
      </c>
      <c r="AH2110">
        <v>1.6238286941675799E-4</v>
      </c>
      <c r="AI2110">
        <v>2</v>
      </c>
      <c r="AJ2110" s="73">
        <v>66.376065640859906</v>
      </c>
      <c r="AK2110">
        <v>216</v>
      </c>
      <c r="AL2110">
        <v>1</v>
      </c>
      <c r="AM2110">
        <v>0</v>
      </c>
      <c r="AN2110">
        <v>0</v>
      </c>
      <c r="AO2110">
        <v>0</v>
      </c>
      <c r="AP2110">
        <v>0</v>
      </c>
      <c r="AQ2110">
        <v>216</v>
      </c>
      <c r="AR2110">
        <v>1</v>
      </c>
      <c r="AS2110">
        <v>0</v>
      </c>
      <c r="AT2110">
        <v>0</v>
      </c>
      <c r="AU2110">
        <v>0</v>
      </c>
      <c r="AV2110">
        <v>0</v>
      </c>
      <c r="AW2110">
        <v>216</v>
      </c>
      <c r="AX2110">
        <v>0.999999999999999</v>
      </c>
      <c r="AY2110" s="73">
        <v>68.776026302394897</v>
      </c>
      <c r="AZ2110">
        <v>216</v>
      </c>
      <c r="BA2110">
        <v>1</v>
      </c>
      <c r="BB2110">
        <v>209</v>
      </c>
      <c r="BC2110">
        <v>0.93366340689021199</v>
      </c>
      <c r="BD2110">
        <v>7</v>
      </c>
      <c r="BE2110">
        <v>6.6336593109787304E-2</v>
      </c>
      <c r="BF2110">
        <v>71.0229105024289</v>
      </c>
      <c r="BG2110">
        <v>75.115114152356995</v>
      </c>
      <c r="BH2110">
        <v>68.776026302394897</v>
      </c>
      <c r="BI2110">
        <v>66.376065640859906</v>
      </c>
    </row>
    <row r="2111" spans="1:61" x14ac:dyDescent="0.25">
      <c r="A2111" s="10" t="str">
        <f>VLOOKUP(D2111,'Index-Relations'!E:F,2,FALSE)</f>
        <v>ESG</v>
      </c>
      <c r="B2111" t="s">
        <v>3450</v>
      </c>
      <c r="C2111" s="53" t="s">
        <v>2767</v>
      </c>
      <c r="D2111" s="59" t="s">
        <v>2824</v>
      </c>
      <c r="E2111" s="59" t="s">
        <v>5527</v>
      </c>
      <c r="F2111" t="s">
        <v>770</v>
      </c>
      <c r="G2111" t="s">
        <v>769</v>
      </c>
      <c r="H2111" t="s">
        <v>771</v>
      </c>
      <c r="I2111" s="52">
        <v>45413</v>
      </c>
      <c r="J2111" t="s">
        <v>2457</v>
      </c>
      <c r="K2111">
        <v>216</v>
      </c>
      <c r="L2111" s="73">
        <v>71.076991148242897</v>
      </c>
      <c r="M2111">
        <v>216</v>
      </c>
      <c r="N2111">
        <v>1</v>
      </c>
      <c r="O2111" s="73">
        <v>75.395318022599</v>
      </c>
      <c r="P2111">
        <v>216</v>
      </c>
      <c r="Q2111">
        <v>1</v>
      </c>
      <c r="R2111">
        <v>216</v>
      </c>
      <c r="S2111">
        <v>0.999999999999999</v>
      </c>
      <c r="T2111">
        <v>31.1371351653757</v>
      </c>
      <c r="U2111">
        <v>0.61363621185107997</v>
      </c>
      <c r="V2111">
        <v>137</v>
      </c>
      <c r="W2111">
        <v>0.13697635858452201</v>
      </c>
      <c r="X2111">
        <v>20</v>
      </c>
      <c r="Y2111">
        <v>216</v>
      </c>
      <c r="Z2111">
        <v>1</v>
      </c>
      <c r="AA2111">
        <v>20.9842671878469</v>
      </c>
      <c r="AB2111">
        <v>210</v>
      </c>
      <c r="AC2111">
        <v>0.97937445005638601</v>
      </c>
      <c r="AD2111">
        <v>6</v>
      </c>
      <c r="AE2111">
        <v>2.0625549943613201E-2</v>
      </c>
      <c r="AF2111">
        <v>0</v>
      </c>
      <c r="AG2111">
        <v>4.1633E-16</v>
      </c>
      <c r="AH2111">
        <v>1.5626428079299799E-4</v>
      </c>
      <c r="AI2111">
        <v>2</v>
      </c>
      <c r="AJ2111" s="73">
        <v>66.059935986324007</v>
      </c>
      <c r="AK2111">
        <v>216</v>
      </c>
      <c r="AL2111">
        <v>1</v>
      </c>
      <c r="AM2111">
        <v>0</v>
      </c>
      <c r="AN2111">
        <v>0</v>
      </c>
      <c r="AO2111">
        <v>0</v>
      </c>
      <c r="AP2111">
        <v>0</v>
      </c>
      <c r="AQ2111">
        <v>216</v>
      </c>
      <c r="AR2111">
        <v>1</v>
      </c>
      <c r="AS2111">
        <v>0</v>
      </c>
      <c r="AT2111">
        <v>0</v>
      </c>
      <c r="AU2111">
        <v>0</v>
      </c>
      <c r="AV2111">
        <v>0</v>
      </c>
      <c r="AW2111">
        <v>216</v>
      </c>
      <c r="AX2111">
        <v>1</v>
      </c>
      <c r="AY2111" s="73">
        <v>68.938813930956997</v>
      </c>
      <c r="AZ2111">
        <v>216</v>
      </c>
      <c r="BA2111">
        <v>1</v>
      </c>
      <c r="BB2111">
        <v>210</v>
      </c>
      <c r="BC2111">
        <v>0.94875748944260496</v>
      </c>
      <c r="BD2111">
        <v>6</v>
      </c>
      <c r="BE2111">
        <v>5.1242510557394302E-2</v>
      </c>
      <c r="BF2111">
        <v>71.076991148242897</v>
      </c>
      <c r="BG2111">
        <v>75.395318022599</v>
      </c>
      <c r="BH2111">
        <v>68.938813930956997</v>
      </c>
      <c r="BI2111">
        <v>66.059935986324007</v>
      </c>
    </row>
    <row r="2112" spans="1:61" x14ac:dyDescent="0.25">
      <c r="A2112" s="10" t="str">
        <f>VLOOKUP(D2112,'Index-Relations'!E:F,2,FALSE)</f>
        <v>ESG</v>
      </c>
      <c r="B2112" t="s">
        <v>3450</v>
      </c>
      <c r="C2112" s="53" t="s">
        <v>2768</v>
      </c>
      <c r="D2112" s="59" t="s">
        <v>2824</v>
      </c>
      <c r="E2112" s="59" t="s">
        <v>5528</v>
      </c>
      <c r="F2112" t="s">
        <v>770</v>
      </c>
      <c r="G2112" t="s">
        <v>769</v>
      </c>
      <c r="H2112" t="s">
        <v>771</v>
      </c>
      <c r="I2112" s="52">
        <v>45383</v>
      </c>
      <c r="J2112" t="s">
        <v>2457</v>
      </c>
      <c r="K2112">
        <v>207</v>
      </c>
      <c r="L2112">
        <v>72.502060227004193</v>
      </c>
      <c r="M2112">
        <v>207</v>
      </c>
      <c r="N2112">
        <v>1</v>
      </c>
      <c r="O2112">
        <v>77.939072817010896</v>
      </c>
      <c r="P2112">
        <v>207</v>
      </c>
      <c r="Q2112">
        <v>1</v>
      </c>
      <c r="R2112">
        <v>207</v>
      </c>
      <c r="S2112">
        <v>1</v>
      </c>
      <c r="T2112">
        <v>30.5218123360604</v>
      </c>
      <c r="U2112">
        <v>0.59237630989276802</v>
      </c>
      <c r="V2112">
        <v>138</v>
      </c>
      <c r="W2112">
        <v>0.11509345422159201</v>
      </c>
      <c r="X2112">
        <v>19</v>
      </c>
      <c r="Y2112">
        <v>207</v>
      </c>
      <c r="Z2112">
        <v>1</v>
      </c>
      <c r="AA2112">
        <v>17.198171408303999</v>
      </c>
      <c r="AB2112">
        <v>204</v>
      </c>
      <c r="AC2112">
        <v>0.98841056631653701</v>
      </c>
      <c r="AD2112">
        <v>3</v>
      </c>
      <c r="AE2112">
        <v>1.1589433683462E-2</v>
      </c>
      <c r="AF2112">
        <v>0</v>
      </c>
      <c r="AG2112">
        <v>1.7350000000000001E-17</v>
      </c>
      <c r="AH2112">
        <v>1.5283991456421201E-4</v>
      </c>
      <c r="AI2112">
        <v>3</v>
      </c>
      <c r="AJ2112">
        <v>67.828185531310695</v>
      </c>
      <c r="AK2112">
        <v>207</v>
      </c>
      <c r="AL2112">
        <v>1</v>
      </c>
      <c r="AM2112">
        <v>0</v>
      </c>
      <c r="AN2112">
        <v>0</v>
      </c>
      <c r="AO2112">
        <v>0</v>
      </c>
      <c r="AP2112">
        <v>0</v>
      </c>
      <c r="AQ2112">
        <v>207</v>
      </c>
      <c r="AR2112">
        <v>1</v>
      </c>
      <c r="AS2112">
        <v>0</v>
      </c>
      <c r="AT2112">
        <v>0</v>
      </c>
      <c r="AU2112">
        <v>0</v>
      </c>
      <c r="AV2112">
        <v>0</v>
      </c>
      <c r="AW2112">
        <v>207</v>
      </c>
      <c r="AX2112">
        <v>0.999999999999999</v>
      </c>
      <c r="AY2112">
        <v>69.604674839830295</v>
      </c>
      <c r="AZ2112">
        <v>207</v>
      </c>
      <c r="BA2112">
        <v>1</v>
      </c>
      <c r="BB2112">
        <v>199</v>
      </c>
      <c r="BC2112">
        <v>0.87913111966301505</v>
      </c>
      <c r="BD2112">
        <v>8</v>
      </c>
      <c r="BE2112">
        <v>0.12086888033698399</v>
      </c>
      <c r="BF2112">
        <v>68.290477831388003</v>
      </c>
      <c r="BG2112">
        <v>72.858164185462002</v>
      </c>
      <c r="BH2112">
        <v>65.818928731656897</v>
      </c>
      <c r="BI2112">
        <v>64.048222077372003</v>
      </c>
    </row>
    <row r="2113" spans="1:61" x14ac:dyDescent="0.25">
      <c r="A2113" s="10" t="str">
        <f>VLOOKUP(D2113,'Index-Relations'!E:F,2,FALSE)</f>
        <v>ESG</v>
      </c>
      <c r="B2113" t="s">
        <v>3450</v>
      </c>
      <c r="C2113" s="53" t="s">
        <v>2769</v>
      </c>
      <c r="D2113" s="59" t="s">
        <v>2824</v>
      </c>
      <c r="E2113" s="59" t="s">
        <v>5529</v>
      </c>
      <c r="F2113" t="s">
        <v>770</v>
      </c>
      <c r="G2113" t="s">
        <v>769</v>
      </c>
      <c r="H2113" t="s">
        <v>771</v>
      </c>
      <c r="I2113" s="52">
        <v>45352</v>
      </c>
      <c r="J2113" t="s">
        <v>2457</v>
      </c>
      <c r="K2113">
        <v>208</v>
      </c>
      <c r="L2113">
        <v>72.846893620227704</v>
      </c>
      <c r="M2113">
        <v>208</v>
      </c>
      <c r="N2113">
        <v>1</v>
      </c>
      <c r="O2113">
        <v>78.295998601738404</v>
      </c>
      <c r="P2113">
        <v>208</v>
      </c>
      <c r="Q2113">
        <v>1</v>
      </c>
      <c r="R2113">
        <v>208</v>
      </c>
      <c r="S2113">
        <v>1</v>
      </c>
      <c r="T2113">
        <v>30.8738993887976</v>
      </c>
      <c r="U2113">
        <v>0.57540571333119706</v>
      </c>
      <c r="V2113">
        <v>136</v>
      </c>
      <c r="W2113">
        <v>0.118972328771755</v>
      </c>
      <c r="X2113">
        <v>19</v>
      </c>
      <c r="Y2113">
        <v>208</v>
      </c>
      <c r="Z2113">
        <v>0.999999999999999</v>
      </c>
      <c r="AA2113">
        <v>17.380027180900399</v>
      </c>
      <c r="AB2113">
        <v>205</v>
      </c>
      <c r="AC2113">
        <v>0.98825330705389702</v>
      </c>
      <c r="AD2113">
        <v>3</v>
      </c>
      <c r="AE2113">
        <v>1.1746692946102101E-2</v>
      </c>
      <c r="AF2113">
        <v>0</v>
      </c>
      <c r="AG2113">
        <v>2.8275999999999998E-16</v>
      </c>
      <c r="AH2113">
        <v>1.01882947831087E-4</v>
      </c>
      <c r="AI2113">
        <v>2</v>
      </c>
      <c r="AJ2113">
        <v>68.539985120913201</v>
      </c>
      <c r="AK2113">
        <v>208</v>
      </c>
      <c r="AL2113">
        <v>1</v>
      </c>
      <c r="AM2113">
        <v>0</v>
      </c>
      <c r="AN2113">
        <v>0</v>
      </c>
      <c r="AO2113">
        <v>0</v>
      </c>
      <c r="AP2113">
        <v>0</v>
      </c>
      <c r="AQ2113">
        <v>208</v>
      </c>
      <c r="AR2113">
        <v>0.999999999999999</v>
      </c>
      <c r="AS2113">
        <v>0</v>
      </c>
      <c r="AT2113">
        <v>0</v>
      </c>
      <c r="AU2113">
        <v>0</v>
      </c>
      <c r="AV2113">
        <v>0</v>
      </c>
      <c r="AW2113">
        <v>208</v>
      </c>
      <c r="AX2113">
        <v>1</v>
      </c>
      <c r="AY2113">
        <v>69.393568975020003</v>
      </c>
      <c r="AZ2113">
        <v>208</v>
      </c>
      <c r="BA2113">
        <v>1</v>
      </c>
      <c r="BB2113">
        <v>200</v>
      </c>
      <c r="BC2113">
        <v>0.87520107580129203</v>
      </c>
      <c r="BD2113">
        <v>8</v>
      </c>
      <c r="BE2113">
        <v>0.124798924198707</v>
      </c>
      <c r="BF2113">
        <v>68.578389256700007</v>
      </c>
      <c r="BG2113">
        <v>73.196493754024004</v>
      </c>
      <c r="BH2113">
        <v>65.560658766071896</v>
      </c>
      <c r="BI2113">
        <v>64.789094564985902</v>
      </c>
    </row>
    <row r="2114" spans="1:61" x14ac:dyDescent="0.25">
      <c r="A2114" s="10" t="str">
        <f>VLOOKUP(D2114,'Index-Relations'!E:F,2,FALSE)</f>
        <v>ESG</v>
      </c>
      <c r="B2114" t="s">
        <v>3450</v>
      </c>
      <c r="C2114" s="53" t="s">
        <v>2770</v>
      </c>
      <c r="D2114" s="59" t="s">
        <v>2824</v>
      </c>
      <c r="E2114" s="59" t="s">
        <v>5530</v>
      </c>
      <c r="F2114" t="s">
        <v>770</v>
      </c>
      <c r="G2114" t="s">
        <v>769</v>
      </c>
      <c r="H2114" t="s">
        <v>771</v>
      </c>
      <c r="I2114" s="52">
        <v>45323</v>
      </c>
      <c r="J2114" t="s">
        <v>2457</v>
      </c>
      <c r="K2114">
        <v>208</v>
      </c>
      <c r="L2114">
        <v>73.040563758656305</v>
      </c>
      <c r="M2114">
        <v>208</v>
      </c>
      <c r="N2114">
        <v>1</v>
      </c>
      <c r="O2114">
        <v>78.727007604959994</v>
      </c>
      <c r="P2114">
        <v>208</v>
      </c>
      <c r="Q2114">
        <v>1</v>
      </c>
      <c r="R2114">
        <v>208</v>
      </c>
      <c r="S2114">
        <v>1</v>
      </c>
      <c r="T2114">
        <v>31.194548465543502</v>
      </c>
      <c r="U2114">
        <v>0.56370190643510598</v>
      </c>
      <c r="V2114">
        <v>135</v>
      </c>
      <c r="W2114">
        <v>0.12081384167262001</v>
      </c>
      <c r="X2114">
        <v>19</v>
      </c>
      <c r="Y2114">
        <v>208</v>
      </c>
      <c r="Z2114">
        <v>1</v>
      </c>
      <c r="AA2114">
        <v>17.7886359784506</v>
      </c>
      <c r="AB2114">
        <v>204</v>
      </c>
      <c r="AC2114">
        <v>0.98728181875993903</v>
      </c>
      <c r="AD2114">
        <v>4</v>
      </c>
      <c r="AE2114">
        <v>1.27181812400597E-2</v>
      </c>
      <c r="AF2114">
        <v>0</v>
      </c>
      <c r="AG2114">
        <v>3.5734999999999998E-16</v>
      </c>
      <c r="AH2114">
        <v>1.05194872276794E-4</v>
      </c>
      <c r="AI2114">
        <v>2</v>
      </c>
      <c r="AJ2114">
        <v>68.551921571663698</v>
      </c>
      <c r="AK2114">
        <v>208</v>
      </c>
      <c r="AL2114">
        <v>1</v>
      </c>
      <c r="AM2114">
        <v>0</v>
      </c>
      <c r="AN2114">
        <v>0</v>
      </c>
      <c r="AO2114">
        <v>0</v>
      </c>
      <c r="AP2114">
        <v>0</v>
      </c>
      <c r="AQ2114">
        <v>208</v>
      </c>
      <c r="AR2114">
        <v>0.999999999999999</v>
      </c>
      <c r="AS2114">
        <v>0</v>
      </c>
      <c r="AT2114">
        <v>0</v>
      </c>
      <c r="AU2114">
        <v>0</v>
      </c>
      <c r="AV2114">
        <v>0</v>
      </c>
      <c r="AW2114">
        <v>208</v>
      </c>
      <c r="AX2114">
        <v>1</v>
      </c>
      <c r="AY2114">
        <v>69.376186684279304</v>
      </c>
      <c r="AZ2114">
        <v>208</v>
      </c>
      <c r="BA2114">
        <v>1</v>
      </c>
      <c r="BB2114">
        <v>200</v>
      </c>
      <c r="BC2114">
        <v>0.88045735488018695</v>
      </c>
      <c r="BD2114">
        <v>8</v>
      </c>
      <c r="BE2114">
        <v>0.119542645119812</v>
      </c>
      <c r="BF2114">
        <v>68.674397692421906</v>
      </c>
      <c r="BG2114">
        <v>73.594120172144002</v>
      </c>
      <c r="BH2114">
        <v>65.477968966059905</v>
      </c>
      <c r="BI2114">
        <v>64.722685546159994</v>
      </c>
    </row>
    <row r="2115" spans="1:61" x14ac:dyDescent="0.25">
      <c r="A2115" s="10" t="str">
        <f>VLOOKUP(D2115,'Index-Relations'!E:F,2,FALSE)</f>
        <v>ESG</v>
      </c>
      <c r="B2115" t="s">
        <v>3450</v>
      </c>
      <c r="C2115" s="53" t="s">
        <v>2760</v>
      </c>
      <c r="D2115" s="59" t="s">
        <v>3045</v>
      </c>
      <c r="E2115" s="59" t="s">
        <v>5531</v>
      </c>
      <c r="F2115" t="s">
        <v>775</v>
      </c>
      <c r="G2115" t="s">
        <v>774</v>
      </c>
      <c r="H2115" t="s">
        <v>776</v>
      </c>
      <c r="I2115" s="52">
        <v>45659</v>
      </c>
      <c r="J2115" t="s">
        <v>2457</v>
      </c>
      <c r="K2115">
        <v>111</v>
      </c>
      <c r="L2115" s="73">
        <v>66.877762795902001</v>
      </c>
      <c r="M2115">
        <v>111</v>
      </c>
      <c r="N2115">
        <v>1</v>
      </c>
      <c r="O2115" s="73">
        <v>70.367623969133902</v>
      </c>
      <c r="P2115">
        <v>111</v>
      </c>
      <c r="Q2115">
        <v>1</v>
      </c>
      <c r="R2115">
        <v>111</v>
      </c>
      <c r="S2115">
        <v>1</v>
      </c>
      <c r="T2115">
        <v>34.815757532816498</v>
      </c>
      <c r="U2115">
        <v>0.69930232636223599</v>
      </c>
      <c r="V2115">
        <v>80</v>
      </c>
      <c r="W2115">
        <v>8.2419223607567704E-2</v>
      </c>
      <c r="X2115">
        <v>11</v>
      </c>
      <c r="Y2115">
        <v>111</v>
      </c>
      <c r="Z2115">
        <v>1</v>
      </c>
      <c r="AA2115">
        <v>20.1771351906443</v>
      </c>
      <c r="AB2115">
        <v>101</v>
      </c>
      <c r="AC2115">
        <v>0.94200612950415197</v>
      </c>
      <c r="AD2115">
        <v>10</v>
      </c>
      <c r="AE2115">
        <v>5.7993870495847401E-2</v>
      </c>
      <c r="AF2115">
        <v>0</v>
      </c>
      <c r="AG2115">
        <v>2.0819999999999999E-17</v>
      </c>
      <c r="AH2115">
        <v>1.73761118583745E-3</v>
      </c>
      <c r="AI2115">
        <v>5</v>
      </c>
      <c r="AJ2115" s="73">
        <v>60.430962231556997</v>
      </c>
      <c r="AK2115">
        <v>111</v>
      </c>
      <c r="AL2115">
        <v>1</v>
      </c>
      <c r="AM2115">
        <v>0</v>
      </c>
      <c r="AN2115">
        <v>0</v>
      </c>
      <c r="AO2115">
        <v>0</v>
      </c>
      <c r="AP2115">
        <v>0</v>
      </c>
      <c r="AQ2115">
        <v>111</v>
      </c>
      <c r="AR2115">
        <v>0.999999999999999</v>
      </c>
      <c r="AS2115">
        <v>0</v>
      </c>
      <c r="AT2115">
        <v>0</v>
      </c>
      <c r="AU2115">
        <v>0</v>
      </c>
      <c r="AV2115">
        <v>0</v>
      </c>
      <c r="AW2115">
        <v>111</v>
      </c>
      <c r="AX2115">
        <v>1</v>
      </c>
      <c r="AY2115" s="73">
        <v>68.013084680420903</v>
      </c>
      <c r="AZ2115">
        <v>111</v>
      </c>
      <c r="BA2115">
        <v>1</v>
      </c>
      <c r="BB2115">
        <v>109</v>
      </c>
      <c r="BC2115">
        <v>0.986726320216883</v>
      </c>
      <c r="BD2115">
        <v>2</v>
      </c>
      <c r="BE2115">
        <v>1.32736797831162E-2</v>
      </c>
      <c r="BF2115">
        <v>66.877762795902001</v>
      </c>
      <c r="BG2115">
        <v>70.367623969133902</v>
      </c>
      <c r="BH2115">
        <v>68.013084680420903</v>
      </c>
      <c r="BI2115">
        <v>60.430962231556997</v>
      </c>
    </row>
    <row r="2116" spans="1:61" x14ac:dyDescent="0.25">
      <c r="A2116" s="10" t="str">
        <f>VLOOKUP(D2116,'Index-Relations'!E:F,2,FALSE)</f>
        <v>ESG</v>
      </c>
      <c r="B2116" t="s">
        <v>3450</v>
      </c>
      <c r="C2116" s="53" t="s">
        <v>2761</v>
      </c>
      <c r="D2116" s="59" t="s">
        <v>3045</v>
      </c>
      <c r="E2116" s="59" t="s">
        <v>5532</v>
      </c>
      <c r="F2116" t="s">
        <v>775</v>
      </c>
      <c r="G2116" t="s">
        <v>774</v>
      </c>
      <c r="H2116" t="s">
        <v>776</v>
      </c>
      <c r="I2116" s="52">
        <v>45628</v>
      </c>
      <c r="J2116" t="s">
        <v>2457</v>
      </c>
      <c r="K2116">
        <v>108</v>
      </c>
      <c r="L2116" s="73">
        <v>67.873564245504895</v>
      </c>
      <c r="M2116">
        <v>108</v>
      </c>
      <c r="N2116">
        <v>1</v>
      </c>
      <c r="O2116" s="73">
        <v>71.698905173352003</v>
      </c>
      <c r="P2116">
        <v>108</v>
      </c>
      <c r="Q2116">
        <v>1</v>
      </c>
      <c r="R2116">
        <v>108</v>
      </c>
      <c r="S2116">
        <v>1</v>
      </c>
      <c r="T2116">
        <v>34.5445032300387</v>
      </c>
      <c r="U2116">
        <v>0.64665579915722105</v>
      </c>
      <c r="V2116">
        <v>73</v>
      </c>
      <c r="W2116">
        <v>3.4127625806933799E-2</v>
      </c>
      <c r="X2116">
        <v>7</v>
      </c>
      <c r="Y2116">
        <v>108</v>
      </c>
      <c r="Z2116">
        <v>0.999999999999999</v>
      </c>
      <c r="AA2116">
        <v>19.7415377169837</v>
      </c>
      <c r="AB2116">
        <v>97</v>
      </c>
      <c r="AC2116">
        <v>0.93212736527224205</v>
      </c>
      <c r="AD2116">
        <v>11</v>
      </c>
      <c r="AE2116">
        <v>6.7872634727757203E-2</v>
      </c>
      <c r="AF2116">
        <v>0</v>
      </c>
      <c r="AG2116">
        <v>0</v>
      </c>
      <c r="AH2116">
        <v>2.06071110574184E-3</v>
      </c>
      <c r="AI2116">
        <v>5</v>
      </c>
      <c r="AJ2116" s="73">
        <v>61.017543437335902</v>
      </c>
      <c r="AK2116">
        <v>108</v>
      </c>
      <c r="AL2116">
        <v>1</v>
      </c>
      <c r="AM2116">
        <v>0</v>
      </c>
      <c r="AN2116">
        <v>0</v>
      </c>
      <c r="AO2116">
        <v>0</v>
      </c>
      <c r="AP2116">
        <v>0</v>
      </c>
      <c r="AQ2116">
        <v>108</v>
      </c>
      <c r="AR2116">
        <v>1</v>
      </c>
      <c r="AS2116">
        <v>0</v>
      </c>
      <c r="AT2116">
        <v>0</v>
      </c>
      <c r="AU2116">
        <v>0</v>
      </c>
      <c r="AV2116">
        <v>0</v>
      </c>
      <c r="AW2116">
        <v>108</v>
      </c>
      <c r="AX2116">
        <v>0.999999999999999</v>
      </c>
      <c r="AY2116" s="73">
        <v>68.747776234187995</v>
      </c>
      <c r="AZ2116">
        <v>108</v>
      </c>
      <c r="BA2116">
        <v>1</v>
      </c>
      <c r="BB2116">
        <v>106</v>
      </c>
      <c r="BC2116">
        <v>0.98423138902572704</v>
      </c>
      <c r="BD2116">
        <v>2</v>
      </c>
      <c r="BE2116">
        <v>1.5768610974272099E-2</v>
      </c>
      <c r="BF2116">
        <v>67.873564245504895</v>
      </c>
      <c r="BG2116">
        <v>71.698905173352003</v>
      </c>
      <c r="BH2116">
        <v>68.747776234187995</v>
      </c>
      <c r="BI2116">
        <v>61.017543437335902</v>
      </c>
    </row>
    <row r="2117" spans="1:61" x14ac:dyDescent="0.25">
      <c r="A2117" s="10" t="str">
        <f>VLOOKUP(D2117,'Index-Relations'!E:F,2,FALSE)</f>
        <v>ESG</v>
      </c>
      <c r="B2117" t="s">
        <v>3450</v>
      </c>
      <c r="C2117" s="53" t="s">
        <v>2762</v>
      </c>
      <c r="D2117" s="59" t="s">
        <v>3045</v>
      </c>
      <c r="E2117" s="59" t="s">
        <v>5533</v>
      </c>
      <c r="F2117" t="s">
        <v>775</v>
      </c>
      <c r="G2117" t="s">
        <v>774</v>
      </c>
      <c r="H2117" t="s">
        <v>776</v>
      </c>
      <c r="I2117" s="52">
        <v>45597</v>
      </c>
      <c r="J2117" t="s">
        <v>2457</v>
      </c>
      <c r="K2117">
        <v>108</v>
      </c>
      <c r="L2117" s="73">
        <v>68.262538324972994</v>
      </c>
      <c r="M2117">
        <v>108</v>
      </c>
      <c r="N2117">
        <v>1</v>
      </c>
      <c r="O2117" s="73">
        <v>71.906236848199995</v>
      </c>
      <c r="P2117">
        <v>108</v>
      </c>
      <c r="Q2117">
        <v>1</v>
      </c>
      <c r="R2117">
        <v>108</v>
      </c>
      <c r="S2117">
        <v>1</v>
      </c>
      <c r="T2117">
        <v>34.622383396868599</v>
      </c>
      <c r="U2117">
        <v>0.64863965982941396</v>
      </c>
      <c r="V2117">
        <v>73</v>
      </c>
      <c r="W2117">
        <v>3.4590184419418399E-2</v>
      </c>
      <c r="X2117">
        <v>7</v>
      </c>
      <c r="Y2117">
        <v>108</v>
      </c>
      <c r="Z2117">
        <v>0.999999999999999</v>
      </c>
      <c r="AA2117">
        <v>20.583902782035199</v>
      </c>
      <c r="AB2117">
        <v>96</v>
      </c>
      <c r="AC2117">
        <v>0.91577619829216095</v>
      </c>
      <c r="AD2117">
        <v>12</v>
      </c>
      <c r="AE2117">
        <v>8.4223801707839205E-2</v>
      </c>
      <c r="AF2117">
        <v>0</v>
      </c>
      <c r="AG2117">
        <v>0</v>
      </c>
      <c r="AH2117">
        <v>1.7395053550498499E-3</v>
      </c>
      <c r="AI2117">
        <v>4</v>
      </c>
      <c r="AJ2117" s="73">
        <v>61.486525927172998</v>
      </c>
      <c r="AK2117">
        <v>108</v>
      </c>
      <c r="AL2117">
        <v>1</v>
      </c>
      <c r="AM2117">
        <v>0</v>
      </c>
      <c r="AN2117">
        <v>0</v>
      </c>
      <c r="AO2117">
        <v>0</v>
      </c>
      <c r="AP2117">
        <v>0</v>
      </c>
      <c r="AQ2117">
        <v>108</v>
      </c>
      <c r="AR2117">
        <v>1</v>
      </c>
      <c r="AS2117">
        <v>0</v>
      </c>
      <c r="AT2117">
        <v>0</v>
      </c>
      <c r="AU2117">
        <v>0</v>
      </c>
      <c r="AV2117">
        <v>0</v>
      </c>
      <c r="AW2117">
        <v>108</v>
      </c>
      <c r="AX2117">
        <v>1</v>
      </c>
      <c r="AY2117" s="73">
        <v>69.1351768949459</v>
      </c>
      <c r="AZ2117">
        <v>108</v>
      </c>
      <c r="BA2117">
        <v>1</v>
      </c>
      <c r="BB2117">
        <v>105</v>
      </c>
      <c r="BC2117">
        <v>0.97817973547289805</v>
      </c>
      <c r="BD2117">
        <v>3</v>
      </c>
      <c r="BE2117">
        <v>2.1820264527101001E-2</v>
      </c>
      <c r="BF2117">
        <v>68.262538324972994</v>
      </c>
      <c r="BG2117">
        <v>71.906236848199995</v>
      </c>
      <c r="BH2117">
        <v>69.1351768949459</v>
      </c>
      <c r="BI2117">
        <v>61.486525927172998</v>
      </c>
    </row>
    <row r="2118" spans="1:61" x14ac:dyDescent="0.25">
      <c r="A2118" s="10" t="str">
        <f>VLOOKUP(D2118,'Index-Relations'!E:F,2,FALSE)</f>
        <v>ESG</v>
      </c>
      <c r="B2118" t="s">
        <v>3450</v>
      </c>
      <c r="C2118" s="53" t="s">
        <v>2763</v>
      </c>
      <c r="D2118" s="59" t="s">
        <v>3045</v>
      </c>
      <c r="E2118" s="59" t="s">
        <v>5534</v>
      </c>
      <c r="F2118" t="s">
        <v>775</v>
      </c>
      <c r="G2118" t="s">
        <v>774</v>
      </c>
      <c r="H2118" t="s">
        <v>776</v>
      </c>
      <c r="I2118" s="52">
        <v>45566</v>
      </c>
      <c r="J2118" t="s">
        <v>2457</v>
      </c>
      <c r="K2118">
        <v>108</v>
      </c>
      <c r="L2118" s="73">
        <v>68.521563008342895</v>
      </c>
      <c r="M2118">
        <v>108</v>
      </c>
      <c r="N2118">
        <v>1</v>
      </c>
      <c r="O2118" s="73">
        <v>72.046591477355904</v>
      </c>
      <c r="P2118">
        <v>108</v>
      </c>
      <c r="Q2118">
        <v>1</v>
      </c>
      <c r="R2118">
        <v>108</v>
      </c>
      <c r="S2118">
        <v>1</v>
      </c>
      <c r="T2118">
        <v>34.677741810041702</v>
      </c>
      <c r="U2118">
        <v>0.64754559584093996</v>
      </c>
      <c r="V2118">
        <v>73</v>
      </c>
      <c r="W2118">
        <v>3.5311377280658203E-2</v>
      </c>
      <c r="X2118">
        <v>7</v>
      </c>
      <c r="Y2118">
        <v>108</v>
      </c>
      <c r="Z2118">
        <v>1</v>
      </c>
      <c r="AA2118">
        <v>19.767275834030301</v>
      </c>
      <c r="AB2118">
        <v>101</v>
      </c>
      <c r="AC2118">
        <v>0.93950346655581596</v>
      </c>
      <c r="AD2118">
        <v>7</v>
      </c>
      <c r="AE2118">
        <v>6.0496533444183702E-2</v>
      </c>
      <c r="AF2118">
        <v>0</v>
      </c>
      <c r="AG2118">
        <v>0</v>
      </c>
      <c r="AH2118">
        <v>1.68986709615101E-3</v>
      </c>
      <c r="AI2118">
        <v>4</v>
      </c>
      <c r="AJ2118" s="73">
        <v>61.717614826148903</v>
      </c>
      <c r="AK2118">
        <v>108</v>
      </c>
      <c r="AL2118">
        <v>1</v>
      </c>
      <c r="AM2118">
        <v>0</v>
      </c>
      <c r="AN2118">
        <v>0</v>
      </c>
      <c r="AO2118">
        <v>0</v>
      </c>
      <c r="AP2118">
        <v>0</v>
      </c>
      <c r="AQ2118">
        <v>108</v>
      </c>
      <c r="AR2118">
        <v>1</v>
      </c>
      <c r="AS2118">
        <v>0</v>
      </c>
      <c r="AT2118">
        <v>0</v>
      </c>
      <c r="AU2118">
        <v>0</v>
      </c>
      <c r="AV2118">
        <v>0</v>
      </c>
      <c r="AW2118">
        <v>108</v>
      </c>
      <c r="AX2118">
        <v>1</v>
      </c>
      <c r="AY2118" s="73">
        <v>69.388321710023902</v>
      </c>
      <c r="AZ2118">
        <v>108</v>
      </c>
      <c r="BA2118">
        <v>1</v>
      </c>
      <c r="BB2118">
        <v>105</v>
      </c>
      <c r="BC2118">
        <v>0.97832705225556305</v>
      </c>
      <c r="BD2118">
        <v>3</v>
      </c>
      <c r="BE2118">
        <v>2.1672947744436299E-2</v>
      </c>
      <c r="BF2118">
        <v>68.521563008342895</v>
      </c>
      <c r="BG2118">
        <v>72.046591477355904</v>
      </c>
      <c r="BH2118">
        <v>69.388321710023902</v>
      </c>
      <c r="BI2118">
        <v>61.717614826148903</v>
      </c>
    </row>
    <row r="2119" spans="1:61" x14ac:dyDescent="0.25">
      <c r="A2119" s="10" t="str">
        <f>VLOOKUP(D2119,'Index-Relations'!E:F,2,FALSE)</f>
        <v>ESG</v>
      </c>
      <c r="B2119" t="s">
        <v>3450</v>
      </c>
      <c r="C2119" s="53" t="s">
        <v>2764</v>
      </c>
      <c r="D2119" s="59" t="s">
        <v>3045</v>
      </c>
      <c r="E2119" s="59" t="s">
        <v>5535</v>
      </c>
      <c r="F2119" t="s">
        <v>775</v>
      </c>
      <c r="G2119" t="s">
        <v>774</v>
      </c>
      <c r="H2119" t="s">
        <v>776</v>
      </c>
      <c r="I2119" s="52">
        <v>45538</v>
      </c>
      <c r="J2119" t="s">
        <v>2457</v>
      </c>
      <c r="K2119">
        <v>102</v>
      </c>
      <c r="L2119" s="73">
        <v>66.9777067128949</v>
      </c>
      <c r="M2119">
        <v>102</v>
      </c>
      <c r="N2119">
        <v>1</v>
      </c>
      <c r="O2119" s="73">
        <v>71.412816350312895</v>
      </c>
      <c r="P2119">
        <v>102</v>
      </c>
      <c r="Q2119">
        <v>1</v>
      </c>
      <c r="R2119">
        <v>102</v>
      </c>
      <c r="S2119">
        <v>1</v>
      </c>
      <c r="T2119">
        <v>34.391327064799398</v>
      </c>
      <c r="U2119">
        <v>0.68623662245300499</v>
      </c>
      <c r="V2119">
        <v>71</v>
      </c>
      <c r="W2119">
        <v>3.4125039267752399E-2</v>
      </c>
      <c r="X2119">
        <v>6</v>
      </c>
      <c r="Y2119">
        <v>102</v>
      </c>
      <c r="Z2119">
        <v>1</v>
      </c>
      <c r="AA2119">
        <v>18.8398521933455</v>
      </c>
      <c r="AB2119">
        <v>98</v>
      </c>
      <c r="AC2119">
        <v>0.94630504616804201</v>
      </c>
      <c r="AD2119">
        <v>7</v>
      </c>
      <c r="AE2119">
        <v>6.2645646982373196E-2</v>
      </c>
      <c r="AF2119">
        <v>-3</v>
      </c>
      <c r="AG2119">
        <v>0</v>
      </c>
      <c r="AH2119">
        <v>1.8866947483482401E-3</v>
      </c>
      <c r="AI2119">
        <v>4</v>
      </c>
      <c r="AJ2119" s="73">
        <v>60.188026937956998</v>
      </c>
      <c r="AK2119">
        <v>102</v>
      </c>
      <c r="AL2119">
        <v>1</v>
      </c>
      <c r="AM2119">
        <v>0</v>
      </c>
      <c r="AN2119">
        <v>0</v>
      </c>
      <c r="AO2119">
        <v>0</v>
      </c>
      <c r="AP2119">
        <v>0</v>
      </c>
      <c r="AQ2119">
        <v>102</v>
      </c>
      <c r="AR2119">
        <v>1</v>
      </c>
      <c r="AS2119">
        <v>0</v>
      </c>
      <c r="AT2119">
        <v>0</v>
      </c>
      <c r="AU2119">
        <v>0</v>
      </c>
      <c r="AV2119">
        <v>0</v>
      </c>
      <c r="AW2119">
        <v>102</v>
      </c>
      <c r="AX2119">
        <v>1</v>
      </c>
      <c r="AY2119" s="73">
        <v>67.895906570969998</v>
      </c>
      <c r="AZ2119">
        <v>102</v>
      </c>
      <c r="BA2119">
        <v>1</v>
      </c>
      <c r="BB2119">
        <v>99</v>
      </c>
      <c r="BC2119">
        <v>0.97396264879808803</v>
      </c>
      <c r="BD2119">
        <v>3</v>
      </c>
      <c r="BE2119">
        <v>2.6037351201911599E-2</v>
      </c>
      <c r="BF2119">
        <v>66.9777067128949</v>
      </c>
      <c r="BG2119">
        <v>71.412816350312895</v>
      </c>
      <c r="BH2119">
        <v>67.895906570969998</v>
      </c>
      <c r="BI2119">
        <v>60.188026937956998</v>
      </c>
    </row>
    <row r="2120" spans="1:61" x14ac:dyDescent="0.25">
      <c r="A2120" s="10" t="str">
        <f>VLOOKUP(D2120,'Index-Relations'!E:F,2,FALSE)</f>
        <v>ESG</v>
      </c>
      <c r="B2120" t="s">
        <v>3450</v>
      </c>
      <c r="C2120" s="53" t="s">
        <v>3350</v>
      </c>
      <c r="D2120" s="59" t="s">
        <v>3045</v>
      </c>
      <c r="E2120" s="59" t="s">
        <v>5536</v>
      </c>
      <c r="F2120" t="s">
        <v>775</v>
      </c>
      <c r="G2120" t="s">
        <v>774</v>
      </c>
      <c r="H2120" t="s">
        <v>776</v>
      </c>
      <c r="I2120" s="52">
        <v>45505</v>
      </c>
      <c r="J2120" t="s">
        <v>2457</v>
      </c>
      <c r="K2120">
        <v>102</v>
      </c>
      <c r="L2120" s="73">
        <v>67.304151487325001</v>
      </c>
      <c r="M2120">
        <v>102</v>
      </c>
      <c r="N2120">
        <v>1</v>
      </c>
      <c r="O2120" s="73">
        <v>71.475577294264895</v>
      </c>
      <c r="P2120">
        <v>102</v>
      </c>
      <c r="Q2120">
        <v>1</v>
      </c>
      <c r="R2120">
        <v>102</v>
      </c>
      <c r="S2120">
        <v>1</v>
      </c>
      <c r="T2120">
        <v>34.3937416388857</v>
      </c>
      <c r="U2120">
        <v>0.66996820347814601</v>
      </c>
      <c r="V2120">
        <v>71</v>
      </c>
      <c r="W2120">
        <v>3.5630839709745003E-2</v>
      </c>
      <c r="X2120">
        <v>6</v>
      </c>
      <c r="Y2120">
        <v>102</v>
      </c>
      <c r="Z2120">
        <v>0.999999999999999</v>
      </c>
      <c r="AA2120">
        <v>19.1094728874039</v>
      </c>
      <c r="AB2120">
        <v>98</v>
      </c>
      <c r="AC2120">
        <v>0.96467340747441599</v>
      </c>
      <c r="AD2120">
        <v>4</v>
      </c>
      <c r="AE2120">
        <v>3.5326592525583699E-2</v>
      </c>
      <c r="AF2120">
        <v>0</v>
      </c>
      <c r="AG2120">
        <v>1.2489999999999999E-16</v>
      </c>
      <c r="AH2120">
        <v>1.9098791499422699E-3</v>
      </c>
      <c r="AI2120">
        <v>5</v>
      </c>
      <c r="AJ2120" s="73">
        <v>60.545494490742001</v>
      </c>
      <c r="AK2120">
        <v>102</v>
      </c>
      <c r="AL2120">
        <v>1</v>
      </c>
      <c r="AM2120">
        <v>0</v>
      </c>
      <c r="AN2120">
        <v>0</v>
      </c>
      <c r="AO2120">
        <v>0</v>
      </c>
      <c r="AP2120">
        <v>0</v>
      </c>
      <c r="AQ2120">
        <v>102</v>
      </c>
      <c r="AR2120">
        <v>1</v>
      </c>
      <c r="AS2120">
        <v>0</v>
      </c>
      <c r="AT2120">
        <v>0</v>
      </c>
      <c r="AU2120">
        <v>0</v>
      </c>
      <c r="AV2120">
        <v>0</v>
      </c>
      <c r="AW2120">
        <v>102</v>
      </c>
      <c r="AX2120">
        <v>0.999999999999999</v>
      </c>
      <c r="AY2120" s="73">
        <v>68.410888630973005</v>
      </c>
      <c r="AZ2120">
        <v>102</v>
      </c>
      <c r="BA2120">
        <v>1</v>
      </c>
      <c r="BB2120">
        <v>99</v>
      </c>
      <c r="BC2120">
        <v>0.97494556893157702</v>
      </c>
      <c r="BD2120">
        <v>3</v>
      </c>
      <c r="BE2120">
        <v>2.5054431068422901E-2</v>
      </c>
      <c r="BF2120">
        <v>67.304151487325001</v>
      </c>
      <c r="BG2120">
        <v>71.475577294264895</v>
      </c>
      <c r="BH2120">
        <v>68.410888630973005</v>
      </c>
      <c r="BI2120">
        <v>60.545494490742001</v>
      </c>
    </row>
    <row r="2121" spans="1:61" x14ac:dyDescent="0.25">
      <c r="A2121" s="10" t="str">
        <f>VLOOKUP(D2121,'Index-Relations'!E:F,2,FALSE)</f>
        <v>ESG</v>
      </c>
      <c r="B2121" t="s">
        <v>3450</v>
      </c>
      <c r="C2121" s="53" t="s">
        <v>2765</v>
      </c>
      <c r="D2121" s="59" t="s">
        <v>3045</v>
      </c>
      <c r="E2121" s="59" t="s">
        <v>5537</v>
      </c>
      <c r="F2121" t="s">
        <v>775</v>
      </c>
      <c r="G2121" t="s">
        <v>774</v>
      </c>
      <c r="H2121" t="s">
        <v>776</v>
      </c>
      <c r="I2121" s="52">
        <v>45474</v>
      </c>
      <c r="J2121" t="s">
        <v>2457</v>
      </c>
      <c r="K2121">
        <v>102</v>
      </c>
      <c r="L2121" s="73">
        <v>67.86969269942</v>
      </c>
      <c r="M2121">
        <v>102</v>
      </c>
      <c r="N2121">
        <v>1</v>
      </c>
      <c r="O2121" s="73">
        <v>71.656679492572906</v>
      </c>
      <c r="P2121">
        <v>102</v>
      </c>
      <c r="Q2121">
        <v>1</v>
      </c>
      <c r="R2121">
        <v>102</v>
      </c>
      <c r="S2121">
        <v>1</v>
      </c>
      <c r="T2121">
        <v>34.358590192327497</v>
      </c>
      <c r="U2121">
        <v>0.67998085281526099</v>
      </c>
      <c r="V2121">
        <v>71</v>
      </c>
      <c r="W2121">
        <v>3.4929228401980199E-2</v>
      </c>
      <c r="X2121">
        <v>6</v>
      </c>
      <c r="Y2121">
        <v>102</v>
      </c>
      <c r="Z2121">
        <v>0.999999999999999</v>
      </c>
      <c r="AA2121">
        <v>19.644005978589298</v>
      </c>
      <c r="AB2121">
        <v>97</v>
      </c>
      <c r="AC2121">
        <v>0.94671339094694995</v>
      </c>
      <c r="AD2121">
        <v>5</v>
      </c>
      <c r="AE2121">
        <v>5.3286609053050202E-2</v>
      </c>
      <c r="AF2121">
        <v>0</v>
      </c>
      <c r="AG2121">
        <v>0</v>
      </c>
      <c r="AH2121">
        <v>1.8689422815396301E-3</v>
      </c>
      <c r="AI2121">
        <v>5</v>
      </c>
      <c r="AJ2121" s="73">
        <v>61.182221332241902</v>
      </c>
      <c r="AK2121">
        <v>102</v>
      </c>
      <c r="AL2121">
        <v>1</v>
      </c>
      <c r="AM2121">
        <v>0</v>
      </c>
      <c r="AN2121">
        <v>0</v>
      </c>
      <c r="AO2121">
        <v>0</v>
      </c>
      <c r="AP2121">
        <v>0</v>
      </c>
      <c r="AQ2121">
        <v>102</v>
      </c>
      <c r="AR2121">
        <v>0.999999999999999</v>
      </c>
      <c r="AS2121">
        <v>0</v>
      </c>
      <c r="AT2121">
        <v>0</v>
      </c>
      <c r="AU2121">
        <v>0</v>
      </c>
      <c r="AV2121">
        <v>0</v>
      </c>
      <c r="AW2121">
        <v>102</v>
      </c>
      <c r="AX2121">
        <v>1</v>
      </c>
      <c r="AY2121" s="73">
        <v>68.982501677005999</v>
      </c>
      <c r="AZ2121">
        <v>102</v>
      </c>
      <c r="BA2121">
        <v>1</v>
      </c>
      <c r="BB2121">
        <v>99</v>
      </c>
      <c r="BC2121">
        <v>0.97541378806458801</v>
      </c>
      <c r="BD2121">
        <v>3</v>
      </c>
      <c r="BE2121">
        <v>2.4586211935411099E-2</v>
      </c>
      <c r="BF2121">
        <v>67.86969269942</v>
      </c>
      <c r="BG2121">
        <v>71.656679492572906</v>
      </c>
      <c r="BH2121">
        <v>68.982501677005999</v>
      </c>
      <c r="BI2121">
        <v>61.182221332241902</v>
      </c>
    </row>
    <row r="2122" spans="1:61" x14ac:dyDescent="0.25">
      <c r="A2122" s="10" t="str">
        <f>VLOOKUP(D2122,'Index-Relations'!E:F,2,FALSE)</f>
        <v>ESG</v>
      </c>
      <c r="B2122" t="s">
        <v>3450</v>
      </c>
      <c r="C2122" s="53" t="s">
        <v>2766</v>
      </c>
      <c r="D2122" s="59" t="s">
        <v>3045</v>
      </c>
      <c r="E2122" s="59" t="s">
        <v>5538</v>
      </c>
      <c r="F2122" t="s">
        <v>775</v>
      </c>
      <c r="G2122" t="s">
        <v>774</v>
      </c>
      <c r="H2122" t="s">
        <v>776</v>
      </c>
      <c r="I2122" s="52">
        <v>45446</v>
      </c>
      <c r="J2122" t="s">
        <v>2457</v>
      </c>
      <c r="K2122">
        <v>102</v>
      </c>
      <c r="L2122" s="73">
        <v>66.967254403428996</v>
      </c>
      <c r="M2122">
        <v>102</v>
      </c>
      <c r="N2122">
        <v>1</v>
      </c>
      <c r="O2122" s="73">
        <v>70.692046850474995</v>
      </c>
      <c r="P2122">
        <v>102</v>
      </c>
      <c r="Q2122">
        <v>1</v>
      </c>
      <c r="R2122">
        <v>102</v>
      </c>
      <c r="S2122">
        <v>1</v>
      </c>
      <c r="T2122">
        <v>33.186212294336201</v>
      </c>
      <c r="U2122">
        <v>0.71559870853874097</v>
      </c>
      <c r="V2122">
        <v>73</v>
      </c>
      <c r="W2122">
        <v>3.4024170611147701E-2</v>
      </c>
      <c r="X2122">
        <v>6</v>
      </c>
      <c r="Y2122">
        <v>102</v>
      </c>
      <c r="Z2122">
        <v>1</v>
      </c>
      <c r="AA2122">
        <v>19.393945830535699</v>
      </c>
      <c r="AB2122">
        <v>97</v>
      </c>
      <c r="AC2122">
        <v>0.94546177334607895</v>
      </c>
      <c r="AD2122">
        <v>5</v>
      </c>
      <c r="AE2122">
        <v>5.4538226653920302E-2</v>
      </c>
      <c r="AF2122">
        <v>0</v>
      </c>
      <c r="AG2122">
        <v>0</v>
      </c>
      <c r="AH2122">
        <v>1.6043145550457001E-3</v>
      </c>
      <c r="AI2122">
        <v>5</v>
      </c>
      <c r="AJ2122" s="73">
        <v>60.787648855234004</v>
      </c>
      <c r="AK2122">
        <v>102</v>
      </c>
      <c r="AL2122">
        <v>1</v>
      </c>
      <c r="AM2122">
        <v>0</v>
      </c>
      <c r="AN2122">
        <v>0</v>
      </c>
      <c r="AO2122">
        <v>0</v>
      </c>
      <c r="AP2122">
        <v>0</v>
      </c>
      <c r="AQ2122">
        <v>102</v>
      </c>
      <c r="AR2122">
        <v>1</v>
      </c>
      <c r="AS2122">
        <v>0</v>
      </c>
      <c r="AT2122">
        <v>0</v>
      </c>
      <c r="AU2122">
        <v>0</v>
      </c>
      <c r="AV2122">
        <v>0</v>
      </c>
      <c r="AW2122">
        <v>102</v>
      </c>
      <c r="AX2122">
        <v>0.999999999999999</v>
      </c>
      <c r="AY2122" s="73">
        <v>67.333443903542005</v>
      </c>
      <c r="AZ2122">
        <v>102</v>
      </c>
      <c r="BA2122">
        <v>1</v>
      </c>
      <c r="BB2122">
        <v>99</v>
      </c>
      <c r="BC2122">
        <v>0.97803107273316803</v>
      </c>
      <c r="BD2122">
        <v>3</v>
      </c>
      <c r="BE2122">
        <v>2.19689272668319E-2</v>
      </c>
      <c r="BF2122">
        <v>66.967254403428996</v>
      </c>
      <c r="BG2122">
        <v>70.692046850474995</v>
      </c>
      <c r="BH2122">
        <v>67.333443903542005</v>
      </c>
      <c r="BI2122">
        <v>60.787648855234004</v>
      </c>
    </row>
    <row r="2123" spans="1:61" x14ac:dyDescent="0.25">
      <c r="A2123" s="10" t="str">
        <f>VLOOKUP(D2123,'Index-Relations'!E:F,2,FALSE)</f>
        <v>ESG</v>
      </c>
      <c r="B2123" t="s">
        <v>3450</v>
      </c>
      <c r="C2123" s="53" t="s">
        <v>2767</v>
      </c>
      <c r="D2123" s="59" t="s">
        <v>3045</v>
      </c>
      <c r="E2123" s="59" t="s">
        <v>5539</v>
      </c>
      <c r="F2123" t="s">
        <v>775</v>
      </c>
      <c r="G2123" t="s">
        <v>774</v>
      </c>
      <c r="H2123" t="s">
        <v>776</v>
      </c>
      <c r="I2123" s="52">
        <v>45413</v>
      </c>
      <c r="J2123" t="s">
        <v>2457</v>
      </c>
      <c r="K2123">
        <v>102</v>
      </c>
      <c r="L2123" s="73">
        <v>67.033408813473997</v>
      </c>
      <c r="M2123">
        <v>102</v>
      </c>
      <c r="N2123">
        <v>1</v>
      </c>
      <c r="O2123" s="73">
        <v>70.899749797038993</v>
      </c>
      <c r="P2123">
        <v>102</v>
      </c>
      <c r="Q2123">
        <v>1</v>
      </c>
      <c r="R2123">
        <v>102</v>
      </c>
      <c r="S2123">
        <v>1</v>
      </c>
      <c r="T2123">
        <v>33.031421773902103</v>
      </c>
      <c r="U2123">
        <v>0.714514387346743</v>
      </c>
      <c r="V2123">
        <v>73</v>
      </c>
      <c r="W2123">
        <v>3.4105999218082203E-2</v>
      </c>
      <c r="X2123">
        <v>6</v>
      </c>
      <c r="Y2123">
        <v>102</v>
      </c>
      <c r="Z2123">
        <v>0.999999999999999</v>
      </c>
      <c r="AA2123">
        <v>19.7547941139266</v>
      </c>
      <c r="AB2123">
        <v>97</v>
      </c>
      <c r="AC2123">
        <v>0.94653482049131799</v>
      </c>
      <c r="AD2123">
        <v>5</v>
      </c>
      <c r="AE2123">
        <v>5.3465179508681897E-2</v>
      </c>
      <c r="AF2123">
        <v>0</v>
      </c>
      <c r="AG2123">
        <v>0</v>
      </c>
      <c r="AH2123">
        <v>1.5565545287888299E-3</v>
      </c>
      <c r="AI2123">
        <v>5</v>
      </c>
      <c r="AJ2123" s="73">
        <v>60.736227457326898</v>
      </c>
      <c r="AK2123">
        <v>102</v>
      </c>
      <c r="AL2123">
        <v>1</v>
      </c>
      <c r="AM2123">
        <v>0</v>
      </c>
      <c r="AN2123">
        <v>0</v>
      </c>
      <c r="AO2123">
        <v>0</v>
      </c>
      <c r="AP2123">
        <v>0</v>
      </c>
      <c r="AQ2123">
        <v>102</v>
      </c>
      <c r="AR2123">
        <v>1</v>
      </c>
      <c r="AS2123">
        <v>0</v>
      </c>
      <c r="AT2123">
        <v>0</v>
      </c>
      <c r="AU2123">
        <v>0</v>
      </c>
      <c r="AV2123">
        <v>0</v>
      </c>
      <c r="AW2123">
        <v>102</v>
      </c>
      <c r="AX2123">
        <v>1</v>
      </c>
      <c r="AY2123" s="73">
        <v>67.420116991027001</v>
      </c>
      <c r="AZ2123">
        <v>102</v>
      </c>
      <c r="BA2123">
        <v>1</v>
      </c>
      <c r="BB2123">
        <v>100</v>
      </c>
      <c r="BC2123">
        <v>0.98204489871614398</v>
      </c>
      <c r="BD2123">
        <v>2</v>
      </c>
      <c r="BE2123">
        <v>1.7955101283855499E-2</v>
      </c>
      <c r="BF2123">
        <v>67.033408813473997</v>
      </c>
      <c r="BG2123">
        <v>70.899749797038993</v>
      </c>
      <c r="BH2123">
        <v>67.420116991027001</v>
      </c>
      <c r="BI2123">
        <v>60.736227457326898</v>
      </c>
    </row>
    <row r="2124" spans="1:61" x14ac:dyDescent="0.25">
      <c r="A2124" s="10" t="str">
        <f>VLOOKUP(D2124,'Index-Relations'!E:F,2,FALSE)</f>
        <v>ESG</v>
      </c>
      <c r="B2124" t="s">
        <v>3450</v>
      </c>
      <c r="C2124" s="53" t="s">
        <v>2768</v>
      </c>
      <c r="D2124" s="59" t="s">
        <v>3045</v>
      </c>
      <c r="E2124" s="59" t="s">
        <v>5540</v>
      </c>
      <c r="F2124" t="s">
        <v>775</v>
      </c>
      <c r="G2124" t="s">
        <v>774</v>
      </c>
      <c r="H2124" t="s">
        <v>776</v>
      </c>
      <c r="I2124" s="52">
        <v>45383</v>
      </c>
      <c r="J2124" t="s">
        <v>2457</v>
      </c>
      <c r="K2124">
        <v>102</v>
      </c>
      <c r="L2124">
        <v>71.158368417345301</v>
      </c>
      <c r="M2124">
        <v>102</v>
      </c>
      <c r="N2124">
        <v>1</v>
      </c>
      <c r="O2124">
        <v>75.798525423325998</v>
      </c>
      <c r="P2124">
        <v>102</v>
      </c>
      <c r="Q2124">
        <v>1</v>
      </c>
      <c r="R2124">
        <v>102</v>
      </c>
      <c r="S2124">
        <v>1</v>
      </c>
      <c r="T2124">
        <v>32.733564112897497</v>
      </c>
      <c r="U2124">
        <v>0.71348450934970897</v>
      </c>
      <c r="V2124">
        <v>73</v>
      </c>
      <c r="W2124">
        <v>3.3711041918139402E-2</v>
      </c>
      <c r="X2124">
        <v>6</v>
      </c>
      <c r="Y2124">
        <v>102</v>
      </c>
      <c r="Z2124">
        <v>1</v>
      </c>
      <c r="AA2124">
        <v>18.970964540044498</v>
      </c>
      <c r="AB2124">
        <v>97</v>
      </c>
      <c r="AC2124">
        <v>0.94691379138919396</v>
      </c>
      <c r="AD2124">
        <v>5</v>
      </c>
      <c r="AE2124">
        <v>5.3086208610805902E-2</v>
      </c>
      <c r="AF2124">
        <v>0</v>
      </c>
      <c r="AG2124">
        <v>6.94E-18</v>
      </c>
      <c r="AH2124">
        <v>1.5282796634916299E-3</v>
      </c>
      <c r="AI2124">
        <v>5</v>
      </c>
      <c r="AJ2124">
        <v>63.885804022131701</v>
      </c>
      <c r="AK2124">
        <v>102</v>
      </c>
      <c r="AL2124">
        <v>1</v>
      </c>
      <c r="AM2124">
        <v>0</v>
      </c>
      <c r="AN2124">
        <v>0</v>
      </c>
      <c r="AO2124">
        <v>0</v>
      </c>
      <c r="AP2124">
        <v>0</v>
      </c>
      <c r="AQ2124">
        <v>102</v>
      </c>
      <c r="AR2124">
        <v>0.999999999999999</v>
      </c>
      <c r="AS2124">
        <v>0</v>
      </c>
      <c r="AT2124">
        <v>0</v>
      </c>
      <c r="AU2124">
        <v>0</v>
      </c>
      <c r="AV2124">
        <v>0</v>
      </c>
      <c r="AW2124">
        <v>102</v>
      </c>
      <c r="AX2124">
        <v>1</v>
      </c>
      <c r="AY2124">
        <v>71.756282229604196</v>
      </c>
      <c r="AZ2124">
        <v>102</v>
      </c>
      <c r="BA2124">
        <v>1</v>
      </c>
      <c r="BB2124">
        <v>100</v>
      </c>
      <c r="BC2124">
        <v>0.98240665563129104</v>
      </c>
      <c r="BD2124">
        <v>2</v>
      </c>
      <c r="BE2124">
        <v>1.7593344368707999E-2</v>
      </c>
      <c r="BF2124">
        <v>67.496270024136905</v>
      </c>
      <c r="BG2124">
        <v>71.113357609418998</v>
      </c>
      <c r="BH2124">
        <v>68.3346350089369</v>
      </c>
      <c r="BI2124">
        <v>60.823161604024001</v>
      </c>
    </row>
    <row r="2125" spans="1:61" x14ac:dyDescent="0.25">
      <c r="A2125" s="10" t="str">
        <f>VLOOKUP(D2125,'Index-Relations'!E:F,2,FALSE)</f>
        <v>ESG</v>
      </c>
      <c r="B2125" t="s">
        <v>3450</v>
      </c>
      <c r="C2125" s="53" t="s">
        <v>2769</v>
      </c>
      <c r="D2125" s="59" t="s">
        <v>3045</v>
      </c>
      <c r="E2125" s="59" t="s">
        <v>5541</v>
      </c>
      <c r="F2125" t="s">
        <v>775</v>
      </c>
      <c r="G2125" t="s">
        <v>774</v>
      </c>
      <c r="H2125" t="s">
        <v>776</v>
      </c>
      <c r="I2125" s="52">
        <v>45352</v>
      </c>
      <c r="J2125" t="s">
        <v>2457</v>
      </c>
      <c r="K2125">
        <v>106</v>
      </c>
      <c r="L2125">
        <v>71.829613751322</v>
      </c>
      <c r="M2125">
        <v>106</v>
      </c>
      <c r="N2125">
        <v>1</v>
      </c>
      <c r="O2125">
        <v>76.374896709556893</v>
      </c>
      <c r="P2125">
        <v>106</v>
      </c>
      <c r="Q2125">
        <v>1</v>
      </c>
      <c r="R2125">
        <v>106</v>
      </c>
      <c r="S2125">
        <v>0.999999999999999</v>
      </c>
      <c r="T2125">
        <v>33.497622494677501</v>
      </c>
      <c r="U2125">
        <v>0.74043905232271501</v>
      </c>
      <c r="V2125">
        <v>74</v>
      </c>
      <c r="W2125">
        <v>3.94852928220416E-2</v>
      </c>
      <c r="X2125">
        <v>5</v>
      </c>
      <c r="Y2125">
        <v>106</v>
      </c>
      <c r="Z2125">
        <v>1</v>
      </c>
      <c r="AA2125">
        <v>21.388270588483</v>
      </c>
      <c r="AB2125">
        <v>102</v>
      </c>
      <c r="AC2125">
        <v>0.95270566162487502</v>
      </c>
      <c r="AD2125">
        <v>4</v>
      </c>
      <c r="AE2125">
        <v>4.7294338375124298E-2</v>
      </c>
      <c r="AF2125">
        <v>0</v>
      </c>
      <c r="AG2125">
        <v>0</v>
      </c>
      <c r="AH2125">
        <v>2.0837591792371001E-4</v>
      </c>
      <c r="AI2125">
        <v>4</v>
      </c>
      <c r="AJ2125">
        <v>64.329482217089705</v>
      </c>
      <c r="AK2125">
        <v>106</v>
      </c>
      <c r="AL2125">
        <v>1</v>
      </c>
      <c r="AM2125">
        <v>0</v>
      </c>
      <c r="AN2125">
        <v>0</v>
      </c>
      <c r="AO2125">
        <v>0</v>
      </c>
      <c r="AP2125">
        <v>0</v>
      </c>
      <c r="AQ2125">
        <v>106</v>
      </c>
      <c r="AR2125">
        <v>1</v>
      </c>
      <c r="AS2125">
        <v>0</v>
      </c>
      <c r="AT2125">
        <v>0</v>
      </c>
      <c r="AU2125">
        <v>0</v>
      </c>
      <c r="AV2125">
        <v>0</v>
      </c>
      <c r="AW2125">
        <v>106</v>
      </c>
      <c r="AX2125">
        <v>0.999999999999999</v>
      </c>
      <c r="AY2125">
        <v>72.604775445830398</v>
      </c>
      <c r="AZ2125">
        <v>106</v>
      </c>
      <c r="BA2125">
        <v>1</v>
      </c>
      <c r="BB2125">
        <v>104</v>
      </c>
      <c r="BC2125">
        <v>0.97318173649727402</v>
      </c>
      <c r="BD2125">
        <v>2</v>
      </c>
      <c r="BE2125">
        <v>2.68182635027258E-2</v>
      </c>
      <c r="BF2125">
        <v>68.096443686659896</v>
      </c>
      <c r="BG2125">
        <v>71.589835325288007</v>
      </c>
      <c r="BH2125">
        <v>69.242405385645</v>
      </c>
      <c r="BI2125">
        <v>61.109757852636903</v>
      </c>
    </row>
    <row r="2126" spans="1:61" x14ac:dyDescent="0.25">
      <c r="A2126" s="10" t="str">
        <f>VLOOKUP(D2126,'Index-Relations'!E:F,2,FALSE)</f>
        <v>ESG</v>
      </c>
      <c r="B2126" t="s">
        <v>3450</v>
      </c>
      <c r="C2126" s="53" t="s">
        <v>2770</v>
      </c>
      <c r="D2126" s="59" t="s">
        <v>3045</v>
      </c>
      <c r="E2126" s="59" t="s">
        <v>5542</v>
      </c>
      <c r="F2126" t="s">
        <v>775</v>
      </c>
      <c r="G2126" t="s">
        <v>774</v>
      </c>
      <c r="H2126" t="s">
        <v>776</v>
      </c>
      <c r="I2126" s="52">
        <v>45323</v>
      </c>
      <c r="J2126" t="s">
        <v>2457</v>
      </c>
      <c r="K2126">
        <v>106</v>
      </c>
      <c r="L2126">
        <v>72.023621266318202</v>
      </c>
      <c r="M2126">
        <v>106</v>
      </c>
      <c r="N2126">
        <v>1</v>
      </c>
      <c r="O2126">
        <v>76.269680673893305</v>
      </c>
      <c r="P2126">
        <v>106</v>
      </c>
      <c r="Q2126">
        <v>1</v>
      </c>
      <c r="R2126">
        <v>106</v>
      </c>
      <c r="S2126">
        <v>1</v>
      </c>
      <c r="T2126">
        <v>33.539475886759803</v>
      </c>
      <c r="U2126">
        <v>0.73798818017798096</v>
      </c>
      <c r="V2126">
        <v>74</v>
      </c>
      <c r="W2126">
        <v>3.9912998245114503E-2</v>
      </c>
      <c r="X2126">
        <v>5</v>
      </c>
      <c r="Y2126">
        <v>106</v>
      </c>
      <c r="Z2126">
        <v>1</v>
      </c>
      <c r="AA2126">
        <v>22.012006330355899</v>
      </c>
      <c r="AB2126">
        <v>102</v>
      </c>
      <c r="AC2126">
        <v>0.95287722575765899</v>
      </c>
      <c r="AD2126">
        <v>4</v>
      </c>
      <c r="AE2126">
        <v>4.7122774242340397E-2</v>
      </c>
      <c r="AF2126">
        <v>0</v>
      </c>
      <c r="AG2126">
        <v>1.3878000000000001E-16</v>
      </c>
      <c r="AH2126">
        <v>2.1045892317932E-4</v>
      </c>
      <c r="AI2126">
        <v>4</v>
      </c>
      <c r="AJ2126">
        <v>64.873658718798893</v>
      </c>
      <c r="AK2126">
        <v>106</v>
      </c>
      <c r="AL2126">
        <v>1</v>
      </c>
      <c r="AM2126">
        <v>0</v>
      </c>
      <c r="AN2126">
        <v>0</v>
      </c>
      <c r="AO2126">
        <v>0</v>
      </c>
      <c r="AP2126">
        <v>0</v>
      </c>
      <c r="AQ2126">
        <v>106</v>
      </c>
      <c r="AR2126">
        <v>1</v>
      </c>
      <c r="AS2126">
        <v>0</v>
      </c>
      <c r="AT2126">
        <v>0</v>
      </c>
      <c r="AU2126">
        <v>0</v>
      </c>
      <c r="AV2126">
        <v>0</v>
      </c>
      <c r="AW2126">
        <v>106</v>
      </c>
      <c r="AX2126">
        <v>0.999999999999999</v>
      </c>
      <c r="AY2126">
        <v>72.449838746916996</v>
      </c>
      <c r="AZ2126">
        <v>106</v>
      </c>
      <c r="BA2126">
        <v>1</v>
      </c>
      <c r="BB2126">
        <v>104</v>
      </c>
      <c r="BC2126">
        <v>0.972190455474502</v>
      </c>
      <c r="BD2126">
        <v>2</v>
      </c>
      <c r="BE2126">
        <v>2.7809544525497599E-2</v>
      </c>
      <c r="BF2126">
        <v>68.163959765306998</v>
      </c>
      <c r="BG2126">
        <v>71.427455324115897</v>
      </c>
      <c r="BH2126">
        <v>68.852342187860003</v>
      </c>
      <c r="BI2126">
        <v>61.596402840010001</v>
      </c>
    </row>
    <row r="2127" spans="1:61" x14ac:dyDescent="0.25">
      <c r="A2127" s="10" t="str">
        <f>VLOOKUP(D2127,'Index-Relations'!E:F,2,FALSE)</f>
        <v>ESG</v>
      </c>
      <c r="B2127" t="s">
        <v>3450</v>
      </c>
      <c r="C2127" s="53" t="s">
        <v>2760</v>
      </c>
      <c r="D2127" s="59" t="s">
        <v>3046</v>
      </c>
      <c r="E2127" s="59" t="s">
        <v>5543</v>
      </c>
      <c r="F2127" t="s">
        <v>781</v>
      </c>
      <c r="G2127" t="s">
        <v>780</v>
      </c>
      <c r="H2127" t="s">
        <v>782</v>
      </c>
      <c r="I2127" s="52">
        <v>45659</v>
      </c>
      <c r="J2127" t="s">
        <v>2457</v>
      </c>
      <c r="K2127">
        <v>108</v>
      </c>
      <c r="L2127" s="73">
        <v>65.982653081549998</v>
      </c>
      <c r="M2127">
        <v>108</v>
      </c>
      <c r="N2127">
        <v>1</v>
      </c>
      <c r="O2127" s="73">
        <v>71.266559368247997</v>
      </c>
      <c r="P2127">
        <v>108</v>
      </c>
      <c r="Q2127">
        <v>1</v>
      </c>
      <c r="R2127">
        <v>108</v>
      </c>
      <c r="S2127">
        <v>0.999999999999999</v>
      </c>
      <c r="T2127">
        <v>31.924168262509699</v>
      </c>
      <c r="U2127">
        <v>0.63878953910479996</v>
      </c>
      <c r="V2127">
        <v>69</v>
      </c>
      <c r="W2127">
        <v>6.9687254011867802E-2</v>
      </c>
      <c r="X2127">
        <v>13</v>
      </c>
      <c r="Y2127">
        <v>108</v>
      </c>
      <c r="Z2127">
        <v>0.999999999999999</v>
      </c>
      <c r="AA2127">
        <v>17.9845754804462</v>
      </c>
      <c r="AB2127">
        <v>98</v>
      </c>
      <c r="AC2127">
        <v>0.928372290539759</v>
      </c>
      <c r="AD2127">
        <v>10</v>
      </c>
      <c r="AE2127">
        <v>7.1627709460240094E-2</v>
      </c>
      <c r="AF2127">
        <v>0</v>
      </c>
      <c r="AG2127">
        <v>2.4979999999999999E-16</v>
      </c>
      <c r="AH2127">
        <v>3.6813287714637E-3</v>
      </c>
      <c r="AI2127">
        <v>4</v>
      </c>
      <c r="AJ2127" s="73">
        <v>60.897812443745003</v>
      </c>
      <c r="AK2127">
        <v>108</v>
      </c>
      <c r="AL2127">
        <v>1</v>
      </c>
      <c r="AM2127">
        <v>0</v>
      </c>
      <c r="AN2127">
        <v>0</v>
      </c>
      <c r="AO2127">
        <v>0</v>
      </c>
      <c r="AP2127">
        <v>0</v>
      </c>
      <c r="AQ2127">
        <v>108</v>
      </c>
      <c r="AR2127">
        <v>0.999999999999999</v>
      </c>
      <c r="AS2127">
        <v>0</v>
      </c>
      <c r="AT2127">
        <v>0</v>
      </c>
      <c r="AU2127">
        <v>0</v>
      </c>
      <c r="AV2127">
        <v>0</v>
      </c>
      <c r="AW2127">
        <v>108</v>
      </c>
      <c r="AX2127">
        <v>0.999999999999999</v>
      </c>
      <c r="AY2127" s="73">
        <v>64.067214417303902</v>
      </c>
      <c r="AZ2127">
        <v>108</v>
      </c>
      <c r="BA2127">
        <v>1</v>
      </c>
      <c r="BB2127">
        <v>105</v>
      </c>
      <c r="BC2127">
        <v>0.97877403026855003</v>
      </c>
      <c r="BD2127">
        <v>3</v>
      </c>
      <c r="BE2127">
        <v>2.1225969731449499E-2</v>
      </c>
      <c r="BF2127">
        <v>65.982653081549998</v>
      </c>
      <c r="BG2127">
        <v>71.266559368247997</v>
      </c>
      <c r="BH2127">
        <v>64.067214417303902</v>
      </c>
      <c r="BI2127">
        <v>60.897812443745003</v>
      </c>
    </row>
    <row r="2128" spans="1:61" x14ac:dyDescent="0.25">
      <c r="A2128" s="10" t="str">
        <f>VLOOKUP(D2128,'Index-Relations'!E:F,2,FALSE)</f>
        <v>ESG</v>
      </c>
      <c r="B2128" t="s">
        <v>3450</v>
      </c>
      <c r="C2128" s="53" t="s">
        <v>2761</v>
      </c>
      <c r="D2128" s="59" t="s">
        <v>3046</v>
      </c>
      <c r="E2128" s="59" t="s">
        <v>5544</v>
      </c>
      <c r="F2128" t="s">
        <v>781</v>
      </c>
      <c r="G2128" t="s">
        <v>780</v>
      </c>
      <c r="H2128" t="s">
        <v>782</v>
      </c>
      <c r="I2128" s="52">
        <v>45628</v>
      </c>
      <c r="J2128" t="s">
        <v>2457</v>
      </c>
      <c r="K2128">
        <v>108</v>
      </c>
      <c r="L2128" s="73">
        <v>65.657998734901</v>
      </c>
      <c r="M2128">
        <v>108</v>
      </c>
      <c r="N2128">
        <v>1</v>
      </c>
      <c r="O2128" s="73">
        <v>70.735998194706994</v>
      </c>
      <c r="P2128">
        <v>108</v>
      </c>
      <c r="Q2128">
        <v>1</v>
      </c>
      <c r="R2128">
        <v>108</v>
      </c>
      <c r="S2128">
        <v>0.999999999999999</v>
      </c>
      <c r="T2128">
        <v>32.227569481472599</v>
      </c>
      <c r="U2128">
        <v>0.64109340864974196</v>
      </c>
      <c r="V2128">
        <v>69</v>
      </c>
      <c r="W2128">
        <v>6.7880187716284804E-2</v>
      </c>
      <c r="X2128">
        <v>13</v>
      </c>
      <c r="Y2128">
        <v>108</v>
      </c>
      <c r="Z2128">
        <v>1</v>
      </c>
      <c r="AA2128">
        <v>17.1265498903939</v>
      </c>
      <c r="AB2128">
        <v>100</v>
      </c>
      <c r="AC2128">
        <v>0.93607511870162197</v>
      </c>
      <c r="AD2128">
        <v>8</v>
      </c>
      <c r="AE2128">
        <v>6.3924881298377603E-2</v>
      </c>
      <c r="AF2128">
        <v>0</v>
      </c>
      <c r="AG2128">
        <v>0</v>
      </c>
      <c r="AH2128">
        <v>3.8823453150630201E-3</v>
      </c>
      <c r="AI2128">
        <v>4</v>
      </c>
      <c r="AJ2128" s="73">
        <v>60.438040039203997</v>
      </c>
      <c r="AK2128">
        <v>108</v>
      </c>
      <c r="AL2128">
        <v>1</v>
      </c>
      <c r="AM2128">
        <v>0</v>
      </c>
      <c r="AN2128">
        <v>0</v>
      </c>
      <c r="AO2128">
        <v>0</v>
      </c>
      <c r="AP2128">
        <v>0</v>
      </c>
      <c r="AQ2128">
        <v>108</v>
      </c>
      <c r="AR2128">
        <v>0.999999999999999</v>
      </c>
      <c r="AS2128">
        <v>0</v>
      </c>
      <c r="AT2128">
        <v>0</v>
      </c>
      <c r="AU2128">
        <v>0</v>
      </c>
      <c r="AV2128">
        <v>0</v>
      </c>
      <c r="AW2128">
        <v>108</v>
      </c>
      <c r="AX2128">
        <v>0.999999999999999</v>
      </c>
      <c r="AY2128" s="73">
        <v>64.234814597238994</v>
      </c>
      <c r="AZ2128">
        <v>108</v>
      </c>
      <c r="BA2128">
        <v>1</v>
      </c>
      <c r="BB2128">
        <v>105</v>
      </c>
      <c r="BC2128">
        <v>0.97688422490048799</v>
      </c>
      <c r="BD2128">
        <v>3</v>
      </c>
      <c r="BE2128">
        <v>2.3115775099511501E-2</v>
      </c>
      <c r="BF2128">
        <v>65.657998734901</v>
      </c>
      <c r="BG2128">
        <v>70.735998194706994</v>
      </c>
      <c r="BH2128">
        <v>64.234814597238994</v>
      </c>
      <c r="BI2128">
        <v>60.438040039203997</v>
      </c>
    </row>
    <row r="2129" spans="1:61" x14ac:dyDescent="0.25">
      <c r="A2129" s="10" t="str">
        <f>VLOOKUP(D2129,'Index-Relations'!E:F,2,FALSE)</f>
        <v>ESG</v>
      </c>
      <c r="B2129" t="s">
        <v>3450</v>
      </c>
      <c r="C2129" s="53" t="s">
        <v>2762</v>
      </c>
      <c r="D2129" s="59" t="s">
        <v>3046</v>
      </c>
      <c r="E2129" s="59" t="s">
        <v>5545</v>
      </c>
      <c r="F2129" t="s">
        <v>781</v>
      </c>
      <c r="G2129" t="s">
        <v>780</v>
      </c>
      <c r="H2129" t="s">
        <v>782</v>
      </c>
      <c r="I2129" s="52">
        <v>45597</v>
      </c>
      <c r="J2129" t="s">
        <v>2457</v>
      </c>
      <c r="K2129">
        <v>108</v>
      </c>
      <c r="L2129" s="73">
        <v>65.975727607253006</v>
      </c>
      <c r="M2129">
        <v>108</v>
      </c>
      <c r="N2129">
        <v>1</v>
      </c>
      <c r="O2129" s="73">
        <v>71.016479767624901</v>
      </c>
      <c r="P2129">
        <v>108</v>
      </c>
      <c r="Q2129">
        <v>1</v>
      </c>
      <c r="R2129">
        <v>108</v>
      </c>
      <c r="S2129">
        <v>1</v>
      </c>
      <c r="T2129">
        <v>32.205706313843002</v>
      </c>
      <c r="U2129">
        <v>0.642021495540959</v>
      </c>
      <c r="V2129">
        <v>69</v>
      </c>
      <c r="W2129">
        <v>6.7450137047964306E-2</v>
      </c>
      <c r="X2129">
        <v>13</v>
      </c>
      <c r="Y2129">
        <v>108</v>
      </c>
      <c r="Z2129">
        <v>1</v>
      </c>
      <c r="AA2129">
        <v>18.0789704092882</v>
      </c>
      <c r="AB2129">
        <v>99</v>
      </c>
      <c r="AC2129">
        <v>0.92326157771212403</v>
      </c>
      <c r="AD2129">
        <v>9</v>
      </c>
      <c r="AE2129">
        <v>7.6738422287876099E-2</v>
      </c>
      <c r="AF2129">
        <v>0</v>
      </c>
      <c r="AG2129">
        <v>0</v>
      </c>
      <c r="AH2129">
        <v>3.15448890487758E-3</v>
      </c>
      <c r="AI2129">
        <v>4</v>
      </c>
      <c r="AJ2129" s="73">
        <v>60.946111297133903</v>
      </c>
      <c r="AK2129">
        <v>108</v>
      </c>
      <c r="AL2129">
        <v>1</v>
      </c>
      <c r="AM2129">
        <v>0</v>
      </c>
      <c r="AN2129">
        <v>0</v>
      </c>
      <c r="AO2129">
        <v>0</v>
      </c>
      <c r="AP2129">
        <v>0</v>
      </c>
      <c r="AQ2129">
        <v>108</v>
      </c>
      <c r="AR2129">
        <v>1</v>
      </c>
      <c r="AS2129">
        <v>0</v>
      </c>
      <c r="AT2129">
        <v>0</v>
      </c>
      <c r="AU2129">
        <v>0</v>
      </c>
      <c r="AV2129">
        <v>0</v>
      </c>
      <c r="AW2129">
        <v>108</v>
      </c>
      <c r="AX2129">
        <v>1</v>
      </c>
      <c r="AY2129" s="73">
        <v>64.367633601711006</v>
      </c>
      <c r="AZ2129">
        <v>108</v>
      </c>
      <c r="BA2129">
        <v>1</v>
      </c>
      <c r="BB2129">
        <v>105</v>
      </c>
      <c r="BC2129">
        <v>0.976337536175927</v>
      </c>
      <c r="BD2129">
        <v>3</v>
      </c>
      <c r="BE2129">
        <v>2.3662463824072499E-2</v>
      </c>
      <c r="BF2129">
        <v>65.975727607253006</v>
      </c>
      <c r="BG2129">
        <v>71.016479767624901</v>
      </c>
      <c r="BH2129">
        <v>64.367633601711006</v>
      </c>
      <c r="BI2129">
        <v>60.946111297133903</v>
      </c>
    </row>
    <row r="2130" spans="1:61" x14ac:dyDescent="0.25">
      <c r="A2130" s="10" t="str">
        <f>VLOOKUP(D2130,'Index-Relations'!E:F,2,FALSE)</f>
        <v>ESG</v>
      </c>
      <c r="B2130" t="s">
        <v>3450</v>
      </c>
      <c r="C2130" s="53" t="s">
        <v>2763</v>
      </c>
      <c r="D2130" s="59" t="s">
        <v>3046</v>
      </c>
      <c r="E2130" s="59" t="s">
        <v>5546</v>
      </c>
      <c r="F2130" t="s">
        <v>781</v>
      </c>
      <c r="G2130" t="s">
        <v>780</v>
      </c>
      <c r="H2130" t="s">
        <v>782</v>
      </c>
      <c r="I2130" s="52">
        <v>45566</v>
      </c>
      <c r="J2130" t="s">
        <v>2457</v>
      </c>
      <c r="K2130">
        <v>108</v>
      </c>
      <c r="L2130" s="73">
        <v>65.987639561242005</v>
      </c>
      <c r="M2130">
        <v>108</v>
      </c>
      <c r="N2130">
        <v>1</v>
      </c>
      <c r="O2130" s="73">
        <v>71.142726021775999</v>
      </c>
      <c r="P2130">
        <v>108</v>
      </c>
      <c r="Q2130">
        <v>1</v>
      </c>
      <c r="R2130">
        <v>108</v>
      </c>
      <c r="S2130">
        <v>1</v>
      </c>
      <c r="T2130">
        <v>32.538440288378503</v>
      </c>
      <c r="U2130">
        <v>0.64401601339199999</v>
      </c>
      <c r="V2130">
        <v>69</v>
      </c>
      <c r="W2130">
        <v>6.8854778564333599E-2</v>
      </c>
      <c r="X2130">
        <v>13</v>
      </c>
      <c r="Y2130">
        <v>108</v>
      </c>
      <c r="Z2130">
        <v>1</v>
      </c>
      <c r="AA2130">
        <v>18.760045325942698</v>
      </c>
      <c r="AB2130">
        <v>102</v>
      </c>
      <c r="AC2130">
        <v>0.95963384712292299</v>
      </c>
      <c r="AD2130">
        <v>6</v>
      </c>
      <c r="AE2130">
        <v>4.03661528770764E-2</v>
      </c>
      <c r="AF2130">
        <v>0</v>
      </c>
      <c r="AG2130">
        <v>2.0819999999999999E-17</v>
      </c>
      <c r="AH2130">
        <v>3.08596027138415E-3</v>
      </c>
      <c r="AI2130">
        <v>4</v>
      </c>
      <c r="AJ2130" s="73">
        <v>60.931312932410897</v>
      </c>
      <c r="AK2130">
        <v>108</v>
      </c>
      <c r="AL2130">
        <v>1</v>
      </c>
      <c r="AM2130">
        <v>0</v>
      </c>
      <c r="AN2130">
        <v>0</v>
      </c>
      <c r="AO2130">
        <v>0</v>
      </c>
      <c r="AP2130">
        <v>0</v>
      </c>
      <c r="AQ2130">
        <v>108</v>
      </c>
      <c r="AR2130">
        <v>1</v>
      </c>
      <c r="AS2130">
        <v>0</v>
      </c>
      <c r="AT2130">
        <v>0</v>
      </c>
      <c r="AU2130">
        <v>0</v>
      </c>
      <c r="AV2130">
        <v>0</v>
      </c>
      <c r="AW2130">
        <v>108</v>
      </c>
      <c r="AX2130">
        <v>1</v>
      </c>
      <c r="AY2130" s="73">
        <v>64.308289633512899</v>
      </c>
      <c r="AZ2130">
        <v>108</v>
      </c>
      <c r="BA2130">
        <v>1</v>
      </c>
      <c r="BB2130">
        <v>105</v>
      </c>
      <c r="BC2130">
        <v>0.97607977909712496</v>
      </c>
      <c r="BD2130">
        <v>3</v>
      </c>
      <c r="BE2130">
        <v>2.3920220902874701E-2</v>
      </c>
      <c r="BF2130">
        <v>65.987639561242005</v>
      </c>
      <c r="BG2130">
        <v>71.142726021775999</v>
      </c>
      <c r="BH2130">
        <v>64.308289633512899</v>
      </c>
      <c r="BI2130">
        <v>60.931312932410897</v>
      </c>
    </row>
    <row r="2131" spans="1:61" x14ac:dyDescent="0.25">
      <c r="A2131" s="10" t="str">
        <f>VLOOKUP(D2131,'Index-Relations'!E:F,2,FALSE)</f>
        <v>ESG</v>
      </c>
      <c r="B2131" t="s">
        <v>3450</v>
      </c>
      <c r="C2131" s="53" t="s">
        <v>2764</v>
      </c>
      <c r="D2131" s="59" t="s">
        <v>3046</v>
      </c>
      <c r="E2131" s="59" t="s">
        <v>5547</v>
      </c>
      <c r="F2131" t="s">
        <v>781</v>
      </c>
      <c r="G2131" t="s">
        <v>780</v>
      </c>
      <c r="H2131" t="s">
        <v>782</v>
      </c>
      <c r="I2131" s="52">
        <v>45538</v>
      </c>
      <c r="J2131" t="s">
        <v>2457</v>
      </c>
      <c r="K2131">
        <v>92</v>
      </c>
      <c r="L2131" s="73">
        <v>64.524496443233005</v>
      </c>
      <c r="M2131">
        <v>92</v>
      </c>
      <c r="N2131">
        <v>1</v>
      </c>
      <c r="O2131" s="73">
        <v>71.618014577424006</v>
      </c>
      <c r="P2131">
        <v>92</v>
      </c>
      <c r="Q2131">
        <v>1</v>
      </c>
      <c r="R2131">
        <v>92</v>
      </c>
      <c r="S2131">
        <v>0.999999999999999</v>
      </c>
      <c r="T2131">
        <v>30.571153605851201</v>
      </c>
      <c r="U2131">
        <v>0.71894079551019996</v>
      </c>
      <c r="V2131">
        <v>62</v>
      </c>
      <c r="W2131">
        <v>0.123751557834318</v>
      </c>
      <c r="X2131">
        <v>9</v>
      </c>
      <c r="Y2131">
        <v>92</v>
      </c>
      <c r="Z2131">
        <v>0.999999999999999</v>
      </c>
      <c r="AA2131">
        <v>23.427745750082899</v>
      </c>
      <c r="AB2131">
        <v>90</v>
      </c>
      <c r="AC2131">
        <v>0.99278552462548797</v>
      </c>
      <c r="AD2131">
        <v>3</v>
      </c>
      <c r="AE2131">
        <v>1.07762156114962E-2</v>
      </c>
      <c r="AF2131">
        <v>-1</v>
      </c>
      <c r="AG2131">
        <v>0</v>
      </c>
      <c r="AH2131">
        <v>1.6583506470015899E-2</v>
      </c>
      <c r="AI2131">
        <v>6</v>
      </c>
      <c r="AJ2131" s="73">
        <v>61.116995556654899</v>
      </c>
      <c r="AK2131">
        <v>92</v>
      </c>
      <c r="AL2131">
        <v>1</v>
      </c>
      <c r="AM2131">
        <v>0</v>
      </c>
      <c r="AN2131">
        <v>0</v>
      </c>
      <c r="AO2131">
        <v>0</v>
      </c>
      <c r="AP2131">
        <v>0</v>
      </c>
      <c r="AQ2131">
        <v>92</v>
      </c>
      <c r="AR2131">
        <v>0.999999999999999</v>
      </c>
      <c r="AS2131">
        <v>0</v>
      </c>
      <c r="AT2131">
        <v>0</v>
      </c>
      <c r="AU2131">
        <v>0</v>
      </c>
      <c r="AV2131">
        <v>0</v>
      </c>
      <c r="AW2131">
        <v>92</v>
      </c>
      <c r="AX2131">
        <v>0.999999999999999</v>
      </c>
      <c r="AY2131" s="73">
        <v>60.375609023811997</v>
      </c>
      <c r="AZ2131">
        <v>92</v>
      </c>
      <c r="BA2131">
        <v>1</v>
      </c>
      <c r="BB2131">
        <v>88</v>
      </c>
      <c r="BC2131">
        <v>0.92700665318610598</v>
      </c>
      <c r="BD2131">
        <v>4</v>
      </c>
      <c r="BE2131">
        <v>7.2993346813893203E-2</v>
      </c>
      <c r="BF2131">
        <v>64.524496443233005</v>
      </c>
      <c r="BG2131">
        <v>71.618014577424006</v>
      </c>
      <c r="BH2131">
        <v>60.375609023811997</v>
      </c>
      <c r="BI2131">
        <v>61.116995556654899</v>
      </c>
    </row>
    <row r="2132" spans="1:61" x14ac:dyDescent="0.25">
      <c r="A2132" s="10" t="str">
        <f>VLOOKUP(D2132,'Index-Relations'!E:F,2,FALSE)</f>
        <v>ESG</v>
      </c>
      <c r="B2132" t="s">
        <v>3450</v>
      </c>
      <c r="C2132" s="53" t="s">
        <v>3350</v>
      </c>
      <c r="D2132" s="59" t="s">
        <v>3046</v>
      </c>
      <c r="E2132" s="59" t="s">
        <v>5548</v>
      </c>
      <c r="F2132" t="s">
        <v>781</v>
      </c>
      <c r="G2132" t="s">
        <v>780</v>
      </c>
      <c r="H2132" t="s">
        <v>782</v>
      </c>
      <c r="I2132" s="52">
        <v>45505</v>
      </c>
      <c r="J2132" t="s">
        <v>2457</v>
      </c>
      <c r="K2132">
        <v>92</v>
      </c>
      <c r="L2132" s="73">
        <v>64.793629510933997</v>
      </c>
      <c r="M2132">
        <v>92</v>
      </c>
      <c r="N2132">
        <v>1</v>
      </c>
      <c r="O2132" s="73">
        <v>71.547670122672002</v>
      </c>
      <c r="P2132">
        <v>92</v>
      </c>
      <c r="Q2132">
        <v>1</v>
      </c>
      <c r="R2132">
        <v>92</v>
      </c>
      <c r="S2132">
        <v>1</v>
      </c>
      <c r="T2132">
        <v>30.596359500270299</v>
      </c>
      <c r="U2132">
        <v>0.71976082452610302</v>
      </c>
      <c r="V2132">
        <v>62</v>
      </c>
      <c r="W2132">
        <v>0.143041710377491</v>
      </c>
      <c r="X2132">
        <v>9</v>
      </c>
      <c r="Y2132">
        <v>92</v>
      </c>
      <c r="Z2132">
        <v>1</v>
      </c>
      <c r="AA2132">
        <v>24.123969303573901</v>
      </c>
      <c r="AB2132">
        <v>89</v>
      </c>
      <c r="AC2132">
        <v>0.98930109925171394</v>
      </c>
      <c r="AD2132">
        <v>3</v>
      </c>
      <c r="AE2132">
        <v>1.06989007482849E-2</v>
      </c>
      <c r="AF2132">
        <v>0</v>
      </c>
      <c r="AG2132">
        <v>7.8060000000000005E-17</v>
      </c>
      <c r="AH2132">
        <v>1.66397985532813E-2</v>
      </c>
      <c r="AI2132">
        <v>6</v>
      </c>
      <c r="AJ2132" s="73">
        <v>61.176684231894001</v>
      </c>
      <c r="AK2132">
        <v>92</v>
      </c>
      <c r="AL2132">
        <v>1</v>
      </c>
      <c r="AM2132">
        <v>0</v>
      </c>
      <c r="AN2132">
        <v>0</v>
      </c>
      <c r="AO2132">
        <v>0</v>
      </c>
      <c r="AP2132">
        <v>0</v>
      </c>
      <c r="AQ2132">
        <v>92</v>
      </c>
      <c r="AR2132">
        <v>0.999999999999999</v>
      </c>
      <c r="AS2132">
        <v>0</v>
      </c>
      <c r="AT2132">
        <v>0</v>
      </c>
      <c r="AU2132">
        <v>0</v>
      </c>
      <c r="AV2132">
        <v>0</v>
      </c>
      <c r="AW2132">
        <v>92</v>
      </c>
      <c r="AX2132">
        <v>1</v>
      </c>
      <c r="AY2132" s="73">
        <v>60.971318716646003</v>
      </c>
      <c r="AZ2132">
        <v>92</v>
      </c>
      <c r="BA2132">
        <v>1</v>
      </c>
      <c r="BB2132">
        <v>88</v>
      </c>
      <c r="BC2132">
        <v>0.92145748826027296</v>
      </c>
      <c r="BD2132">
        <v>4</v>
      </c>
      <c r="BE2132">
        <v>7.8542511739726303E-2</v>
      </c>
      <c r="BF2132">
        <v>64.793629510933997</v>
      </c>
      <c r="BG2132">
        <v>71.547670122672002</v>
      </c>
      <c r="BH2132">
        <v>60.971318716646003</v>
      </c>
      <c r="BI2132">
        <v>61.176684231894001</v>
      </c>
    </row>
    <row r="2133" spans="1:61" x14ac:dyDescent="0.25">
      <c r="A2133" s="10" t="str">
        <f>VLOOKUP(D2133,'Index-Relations'!E:F,2,FALSE)</f>
        <v>ESG</v>
      </c>
      <c r="B2133" t="s">
        <v>3450</v>
      </c>
      <c r="C2133" s="53" t="s">
        <v>2765</v>
      </c>
      <c r="D2133" s="59" t="s">
        <v>3046</v>
      </c>
      <c r="E2133" s="59" t="s">
        <v>5549</v>
      </c>
      <c r="F2133" t="s">
        <v>781</v>
      </c>
      <c r="G2133" t="s">
        <v>780</v>
      </c>
      <c r="H2133" t="s">
        <v>782</v>
      </c>
      <c r="I2133" s="52">
        <v>45474</v>
      </c>
      <c r="J2133" t="s">
        <v>2457</v>
      </c>
      <c r="K2133">
        <v>92</v>
      </c>
      <c r="L2133" s="73">
        <v>65.093400431987902</v>
      </c>
      <c r="M2133">
        <v>92</v>
      </c>
      <c r="N2133">
        <v>1</v>
      </c>
      <c r="O2133" s="73">
        <v>71.805120035952001</v>
      </c>
      <c r="P2133">
        <v>92</v>
      </c>
      <c r="Q2133">
        <v>1</v>
      </c>
      <c r="R2133">
        <v>92</v>
      </c>
      <c r="S2133">
        <v>0.999999999999999</v>
      </c>
      <c r="T2133">
        <v>30.171110400191601</v>
      </c>
      <c r="U2133">
        <v>0.72340344794373102</v>
      </c>
      <c r="V2133">
        <v>61</v>
      </c>
      <c r="W2133">
        <v>0.14437279947409601</v>
      </c>
      <c r="X2133">
        <v>9</v>
      </c>
      <c r="Y2133">
        <v>91</v>
      </c>
      <c r="Z2133">
        <v>0.98384101394145196</v>
      </c>
      <c r="AA2133">
        <v>20.880392142072001</v>
      </c>
      <c r="AB2133">
        <v>86</v>
      </c>
      <c r="AC2133">
        <v>0.95302491251407295</v>
      </c>
      <c r="AD2133">
        <v>5</v>
      </c>
      <c r="AE2133">
        <v>3.0816101427379301E-2</v>
      </c>
      <c r="AF2133">
        <v>1</v>
      </c>
      <c r="AG2133">
        <v>1.6158986058547601E-2</v>
      </c>
      <c r="AH2133">
        <v>8.04939972304536E-4</v>
      </c>
      <c r="AI2133">
        <v>5</v>
      </c>
      <c r="AJ2133" s="73">
        <v>61.6262357786199</v>
      </c>
      <c r="AK2133">
        <v>92</v>
      </c>
      <c r="AL2133">
        <v>1</v>
      </c>
      <c r="AM2133">
        <v>0</v>
      </c>
      <c r="AN2133">
        <v>0</v>
      </c>
      <c r="AO2133">
        <v>0</v>
      </c>
      <c r="AP2133">
        <v>0</v>
      </c>
      <c r="AQ2133">
        <v>92</v>
      </c>
      <c r="AR2133">
        <v>1</v>
      </c>
      <c r="AS2133">
        <v>0</v>
      </c>
      <c r="AT2133">
        <v>0</v>
      </c>
      <c r="AU2133">
        <v>0</v>
      </c>
      <c r="AV2133">
        <v>0</v>
      </c>
      <c r="AW2133">
        <v>92</v>
      </c>
      <c r="AX2133">
        <v>0.999999999999999</v>
      </c>
      <c r="AY2133" s="73">
        <v>61.124269763649998</v>
      </c>
      <c r="AZ2133">
        <v>92</v>
      </c>
      <c r="BA2133">
        <v>1</v>
      </c>
      <c r="BB2133">
        <v>88</v>
      </c>
      <c r="BC2133">
        <v>0.923009849656515</v>
      </c>
      <c r="BD2133">
        <v>4</v>
      </c>
      <c r="BE2133">
        <v>7.6990150343484803E-2</v>
      </c>
      <c r="BF2133">
        <v>65.093400431987902</v>
      </c>
      <c r="BG2133">
        <v>71.805120035952001</v>
      </c>
      <c r="BH2133">
        <v>61.124269763649998</v>
      </c>
      <c r="BI2133">
        <v>61.6262357786199</v>
      </c>
    </row>
    <row r="2134" spans="1:61" x14ac:dyDescent="0.25">
      <c r="A2134" s="10" t="str">
        <f>VLOOKUP(D2134,'Index-Relations'!E:F,2,FALSE)</f>
        <v>ESG</v>
      </c>
      <c r="B2134" t="s">
        <v>3450</v>
      </c>
      <c r="C2134" s="53" t="s">
        <v>2766</v>
      </c>
      <c r="D2134" s="59" t="s">
        <v>3046</v>
      </c>
      <c r="E2134" s="59" t="s">
        <v>5550</v>
      </c>
      <c r="F2134" t="s">
        <v>781</v>
      </c>
      <c r="G2134" t="s">
        <v>780</v>
      </c>
      <c r="H2134" t="s">
        <v>782</v>
      </c>
      <c r="I2134" s="52">
        <v>45446</v>
      </c>
      <c r="J2134" t="s">
        <v>2457</v>
      </c>
      <c r="K2134">
        <v>92</v>
      </c>
      <c r="L2134" s="73">
        <v>65.363162307790006</v>
      </c>
      <c r="M2134">
        <v>92</v>
      </c>
      <c r="N2134">
        <v>1</v>
      </c>
      <c r="O2134" s="73">
        <v>71.746068516974006</v>
      </c>
      <c r="P2134">
        <v>92</v>
      </c>
      <c r="Q2134">
        <v>1</v>
      </c>
      <c r="R2134">
        <v>92</v>
      </c>
      <c r="S2134">
        <v>1</v>
      </c>
      <c r="T2134">
        <v>30.4398500028813</v>
      </c>
      <c r="U2134">
        <v>0.72108663385874205</v>
      </c>
      <c r="V2134">
        <v>61</v>
      </c>
      <c r="W2134">
        <v>0.14484734564909699</v>
      </c>
      <c r="X2134">
        <v>9</v>
      </c>
      <c r="Y2134">
        <v>91</v>
      </c>
      <c r="Z2134">
        <v>0.98174605680420701</v>
      </c>
      <c r="AA2134">
        <v>21.715031318188601</v>
      </c>
      <c r="AB2134">
        <v>86</v>
      </c>
      <c r="AC2134">
        <v>0.950292254859606</v>
      </c>
      <c r="AD2134">
        <v>5</v>
      </c>
      <c r="AE2134">
        <v>3.14538019446007E-2</v>
      </c>
      <c r="AF2134">
        <v>1</v>
      </c>
      <c r="AG2134">
        <v>1.8253943195792401E-2</v>
      </c>
      <c r="AH2134">
        <v>8.4680329931771095E-4</v>
      </c>
      <c r="AI2134">
        <v>5</v>
      </c>
      <c r="AJ2134" s="73">
        <v>61.688383511894997</v>
      </c>
      <c r="AK2134">
        <v>92</v>
      </c>
      <c r="AL2134">
        <v>1</v>
      </c>
      <c r="AM2134">
        <v>0</v>
      </c>
      <c r="AN2134">
        <v>0</v>
      </c>
      <c r="AO2134">
        <v>0</v>
      </c>
      <c r="AP2134">
        <v>0</v>
      </c>
      <c r="AQ2134">
        <v>92</v>
      </c>
      <c r="AR2134">
        <v>0.999999999999999</v>
      </c>
      <c r="AS2134">
        <v>0</v>
      </c>
      <c r="AT2134">
        <v>0</v>
      </c>
      <c r="AU2134">
        <v>0</v>
      </c>
      <c r="AV2134">
        <v>0</v>
      </c>
      <c r="AW2134">
        <v>92</v>
      </c>
      <c r="AX2134">
        <v>1</v>
      </c>
      <c r="AY2134" s="73">
        <v>61.866770114761998</v>
      </c>
      <c r="AZ2134">
        <v>92</v>
      </c>
      <c r="BA2134">
        <v>1</v>
      </c>
      <c r="BB2134">
        <v>88</v>
      </c>
      <c r="BC2134">
        <v>0.92548484128063002</v>
      </c>
      <c r="BD2134">
        <v>4</v>
      </c>
      <c r="BE2134">
        <v>7.4515158719369298E-2</v>
      </c>
      <c r="BF2134">
        <v>65.363162307790006</v>
      </c>
      <c r="BG2134">
        <v>71.746068516974006</v>
      </c>
      <c r="BH2134">
        <v>61.866770114761998</v>
      </c>
      <c r="BI2134">
        <v>61.688383511894997</v>
      </c>
    </row>
    <row r="2135" spans="1:61" x14ac:dyDescent="0.25">
      <c r="A2135" s="10" t="str">
        <f>VLOOKUP(D2135,'Index-Relations'!E:F,2,FALSE)</f>
        <v>ESG</v>
      </c>
      <c r="B2135" t="s">
        <v>3450</v>
      </c>
      <c r="C2135" s="53" t="s">
        <v>2767</v>
      </c>
      <c r="D2135" s="59" t="s">
        <v>3046</v>
      </c>
      <c r="E2135" s="59" t="s">
        <v>5551</v>
      </c>
      <c r="F2135" t="s">
        <v>781</v>
      </c>
      <c r="G2135" t="s">
        <v>780</v>
      </c>
      <c r="H2135" t="s">
        <v>782</v>
      </c>
      <c r="I2135" s="52">
        <v>45413</v>
      </c>
      <c r="J2135" t="s">
        <v>2457</v>
      </c>
      <c r="K2135">
        <v>92</v>
      </c>
      <c r="L2135" s="73">
        <v>65.616283210185998</v>
      </c>
      <c r="M2135">
        <v>92</v>
      </c>
      <c r="N2135">
        <v>1</v>
      </c>
      <c r="O2135" s="73">
        <v>71.940241511362998</v>
      </c>
      <c r="P2135">
        <v>92</v>
      </c>
      <c r="Q2135">
        <v>1</v>
      </c>
      <c r="R2135">
        <v>92</v>
      </c>
      <c r="S2135">
        <v>1</v>
      </c>
      <c r="T2135">
        <v>30.7079572682769</v>
      </c>
      <c r="U2135">
        <v>0.72236560608178502</v>
      </c>
      <c r="V2135">
        <v>61</v>
      </c>
      <c r="W2135">
        <v>0.14575822032538399</v>
      </c>
      <c r="X2135">
        <v>9</v>
      </c>
      <c r="Y2135">
        <v>91</v>
      </c>
      <c r="Z2135">
        <v>0.98355058773055604</v>
      </c>
      <c r="AA2135">
        <v>22.792294828237601</v>
      </c>
      <c r="AB2135">
        <v>86</v>
      </c>
      <c r="AC2135">
        <v>0.95286741163783495</v>
      </c>
      <c r="AD2135">
        <v>5</v>
      </c>
      <c r="AE2135">
        <v>3.0683176092720199E-2</v>
      </c>
      <c r="AF2135">
        <v>1</v>
      </c>
      <c r="AG2135">
        <v>1.6449412269444099E-2</v>
      </c>
      <c r="AH2135">
        <v>8.1840301778221601E-4</v>
      </c>
      <c r="AI2135">
        <v>5</v>
      </c>
      <c r="AJ2135" s="73">
        <v>61.784384994203897</v>
      </c>
      <c r="AK2135">
        <v>92</v>
      </c>
      <c r="AL2135">
        <v>1</v>
      </c>
      <c r="AM2135">
        <v>0</v>
      </c>
      <c r="AN2135">
        <v>0</v>
      </c>
      <c r="AO2135">
        <v>0</v>
      </c>
      <c r="AP2135">
        <v>0</v>
      </c>
      <c r="AQ2135">
        <v>92</v>
      </c>
      <c r="AR2135">
        <v>0.999999999999999</v>
      </c>
      <c r="AS2135">
        <v>0</v>
      </c>
      <c r="AT2135">
        <v>0</v>
      </c>
      <c r="AU2135">
        <v>0</v>
      </c>
      <c r="AV2135">
        <v>0</v>
      </c>
      <c r="AW2135">
        <v>92</v>
      </c>
      <c r="AX2135">
        <v>1</v>
      </c>
      <c r="AY2135" s="73">
        <v>62.205075903424998</v>
      </c>
      <c r="AZ2135">
        <v>92</v>
      </c>
      <c r="BA2135">
        <v>1</v>
      </c>
      <c r="BB2135">
        <v>88</v>
      </c>
      <c r="BC2135">
        <v>0.92139515236281599</v>
      </c>
      <c r="BD2135">
        <v>4</v>
      </c>
      <c r="BE2135">
        <v>7.8604847637183103E-2</v>
      </c>
      <c r="BF2135">
        <v>65.616283210185998</v>
      </c>
      <c r="BG2135">
        <v>71.940241511362998</v>
      </c>
      <c r="BH2135">
        <v>62.205075903424998</v>
      </c>
      <c r="BI2135">
        <v>61.784384994203897</v>
      </c>
    </row>
    <row r="2136" spans="1:61" x14ac:dyDescent="0.25">
      <c r="A2136" s="10" t="str">
        <f>VLOOKUP(D2136,'Index-Relations'!E:F,2,FALSE)</f>
        <v>ESG</v>
      </c>
      <c r="B2136" t="s">
        <v>3450</v>
      </c>
      <c r="C2136" s="53" t="s">
        <v>2768</v>
      </c>
      <c r="D2136" s="59" t="s">
        <v>3046</v>
      </c>
      <c r="E2136" s="59" t="s">
        <v>5552</v>
      </c>
      <c r="F2136" t="s">
        <v>781</v>
      </c>
      <c r="G2136" t="s">
        <v>780</v>
      </c>
      <c r="H2136" t="s">
        <v>782</v>
      </c>
      <c r="I2136" s="52">
        <v>45383</v>
      </c>
      <c r="J2136" t="s">
        <v>2457</v>
      </c>
      <c r="K2136">
        <v>92</v>
      </c>
      <c r="L2136">
        <v>70.163762738816104</v>
      </c>
      <c r="M2136">
        <v>92</v>
      </c>
      <c r="N2136">
        <v>1</v>
      </c>
      <c r="O2136">
        <v>77.542607853364004</v>
      </c>
      <c r="P2136">
        <v>92</v>
      </c>
      <c r="Q2136">
        <v>1</v>
      </c>
      <c r="R2136">
        <v>92</v>
      </c>
      <c r="S2136">
        <v>1</v>
      </c>
      <c r="T2136">
        <v>30.502833183421899</v>
      </c>
      <c r="U2136">
        <v>0.72377131744970702</v>
      </c>
      <c r="V2136">
        <v>61</v>
      </c>
      <c r="W2136">
        <v>0.147667419084278</v>
      </c>
      <c r="X2136">
        <v>9</v>
      </c>
      <c r="Y2136">
        <v>91</v>
      </c>
      <c r="Z2136">
        <v>0.98434123284922703</v>
      </c>
      <c r="AA2136">
        <v>22.212256998676299</v>
      </c>
      <c r="AB2136">
        <v>86</v>
      </c>
      <c r="AC2136">
        <v>0.95394618322266</v>
      </c>
      <c r="AD2136">
        <v>5</v>
      </c>
      <c r="AE2136">
        <v>3.0395049626566702E-2</v>
      </c>
      <c r="AF2136">
        <v>1</v>
      </c>
      <c r="AG2136">
        <v>1.5658767150772801E-2</v>
      </c>
      <c r="AH2136">
        <v>8.02863539685584E-4</v>
      </c>
      <c r="AI2136">
        <v>5</v>
      </c>
      <c r="AJ2136">
        <v>65.4031367672644</v>
      </c>
      <c r="AK2136">
        <v>92</v>
      </c>
      <c r="AL2136">
        <v>1</v>
      </c>
      <c r="AM2136">
        <v>0</v>
      </c>
      <c r="AN2136">
        <v>0</v>
      </c>
      <c r="AO2136">
        <v>0</v>
      </c>
      <c r="AP2136">
        <v>0</v>
      </c>
      <c r="AQ2136">
        <v>92</v>
      </c>
      <c r="AR2136">
        <v>1</v>
      </c>
      <c r="AS2136">
        <v>0</v>
      </c>
      <c r="AT2136">
        <v>0</v>
      </c>
      <c r="AU2136">
        <v>0</v>
      </c>
      <c r="AV2136">
        <v>0</v>
      </c>
      <c r="AW2136">
        <v>92</v>
      </c>
      <c r="AX2136">
        <v>1</v>
      </c>
      <c r="AY2136">
        <v>66.6103556734721</v>
      </c>
      <c r="AZ2136">
        <v>92</v>
      </c>
      <c r="BA2136">
        <v>1</v>
      </c>
      <c r="BB2136">
        <v>88</v>
      </c>
      <c r="BC2136">
        <v>0.92273784630556499</v>
      </c>
      <c r="BD2136">
        <v>4</v>
      </c>
      <c r="BE2136">
        <v>7.7262153694434205E-2</v>
      </c>
      <c r="BF2136">
        <v>65.964334322420996</v>
      </c>
      <c r="BG2136">
        <v>71.960542916433994</v>
      </c>
      <c r="BH2136">
        <v>63.242001275428002</v>
      </c>
      <c r="BI2136">
        <v>61.614648072161003</v>
      </c>
    </row>
    <row r="2137" spans="1:61" x14ac:dyDescent="0.25">
      <c r="A2137" s="10" t="str">
        <f>VLOOKUP(D2137,'Index-Relations'!E:F,2,FALSE)</f>
        <v>ESG</v>
      </c>
      <c r="B2137" t="s">
        <v>3450</v>
      </c>
      <c r="C2137" s="53" t="s">
        <v>2769</v>
      </c>
      <c r="D2137" s="59" t="s">
        <v>3046</v>
      </c>
      <c r="E2137" s="59" t="s">
        <v>5553</v>
      </c>
      <c r="F2137" t="s">
        <v>781</v>
      </c>
      <c r="G2137" t="s">
        <v>780</v>
      </c>
      <c r="H2137" t="s">
        <v>782</v>
      </c>
      <c r="I2137" s="52">
        <v>45352</v>
      </c>
      <c r="J2137" t="s">
        <v>2457</v>
      </c>
      <c r="K2137">
        <v>103</v>
      </c>
      <c r="L2137">
        <v>69.360995511909493</v>
      </c>
      <c r="M2137">
        <v>103</v>
      </c>
      <c r="N2137">
        <v>1</v>
      </c>
      <c r="O2137">
        <v>77.250929165925996</v>
      </c>
      <c r="P2137">
        <v>103</v>
      </c>
      <c r="Q2137">
        <v>1</v>
      </c>
      <c r="R2137">
        <v>103</v>
      </c>
      <c r="S2137">
        <v>0.999999999999999</v>
      </c>
      <c r="T2137">
        <v>29.791398881749199</v>
      </c>
      <c r="U2137">
        <v>0.74645177965222098</v>
      </c>
      <c r="V2137">
        <v>65</v>
      </c>
      <c r="W2137">
        <v>0.130794415350525</v>
      </c>
      <c r="X2137">
        <v>11</v>
      </c>
      <c r="Y2137">
        <v>102</v>
      </c>
      <c r="Z2137">
        <v>0.98922842194878202</v>
      </c>
      <c r="AA2137">
        <v>19.140496209241299</v>
      </c>
      <c r="AB2137">
        <v>97</v>
      </c>
      <c r="AC2137">
        <v>0.95468355424825602</v>
      </c>
      <c r="AD2137">
        <v>5</v>
      </c>
      <c r="AE2137">
        <v>3.4544867700525603E-2</v>
      </c>
      <c r="AF2137">
        <v>1</v>
      </c>
      <c r="AG2137">
        <v>1.0771578051218001E-2</v>
      </c>
      <c r="AH2137">
        <v>2.3932615234738199E-4</v>
      </c>
      <c r="AI2137">
        <v>3</v>
      </c>
      <c r="AJ2137">
        <v>63.658829271096202</v>
      </c>
      <c r="AK2137">
        <v>103</v>
      </c>
      <c r="AL2137">
        <v>1</v>
      </c>
      <c r="AM2137">
        <v>0</v>
      </c>
      <c r="AN2137">
        <v>0</v>
      </c>
      <c r="AO2137">
        <v>0</v>
      </c>
      <c r="AP2137">
        <v>0</v>
      </c>
      <c r="AQ2137">
        <v>103</v>
      </c>
      <c r="AR2137">
        <v>0.999999999999999</v>
      </c>
      <c r="AS2137">
        <v>0</v>
      </c>
      <c r="AT2137">
        <v>0</v>
      </c>
      <c r="AU2137">
        <v>0</v>
      </c>
      <c r="AV2137">
        <v>0</v>
      </c>
      <c r="AW2137">
        <v>103</v>
      </c>
      <c r="AX2137">
        <v>1</v>
      </c>
      <c r="AY2137">
        <v>67.267162695282394</v>
      </c>
      <c r="AZ2137">
        <v>103</v>
      </c>
      <c r="BA2137">
        <v>1</v>
      </c>
      <c r="BB2137">
        <v>98</v>
      </c>
      <c r="BC2137">
        <v>0.95947547925122501</v>
      </c>
      <c r="BD2137">
        <v>5</v>
      </c>
      <c r="BE2137">
        <v>4.0524520748774502E-2</v>
      </c>
      <c r="BF2137">
        <v>65.786709671700905</v>
      </c>
      <c r="BG2137">
        <v>72.327499004328899</v>
      </c>
      <c r="BH2137">
        <v>64.159583887017902</v>
      </c>
      <c r="BI2137">
        <v>60.450526569125003</v>
      </c>
    </row>
    <row r="2138" spans="1:61" x14ac:dyDescent="0.25">
      <c r="A2138" s="10" t="str">
        <f>VLOOKUP(D2138,'Index-Relations'!E:F,2,FALSE)</f>
        <v>ESG</v>
      </c>
      <c r="B2138" t="s">
        <v>3450</v>
      </c>
      <c r="C2138" s="53" t="s">
        <v>2770</v>
      </c>
      <c r="D2138" s="59" t="s">
        <v>3046</v>
      </c>
      <c r="E2138" s="59" t="s">
        <v>5554</v>
      </c>
      <c r="F2138" t="s">
        <v>781</v>
      </c>
      <c r="G2138" t="s">
        <v>780</v>
      </c>
      <c r="H2138" t="s">
        <v>782</v>
      </c>
      <c r="I2138" s="52">
        <v>45323</v>
      </c>
      <c r="J2138" t="s">
        <v>2457</v>
      </c>
      <c r="K2138">
        <v>103</v>
      </c>
      <c r="L2138">
        <v>69.428582264492206</v>
      </c>
      <c r="M2138">
        <v>103</v>
      </c>
      <c r="N2138">
        <v>1</v>
      </c>
      <c r="O2138">
        <v>77.426989165767495</v>
      </c>
      <c r="P2138">
        <v>103</v>
      </c>
      <c r="Q2138">
        <v>1</v>
      </c>
      <c r="R2138">
        <v>103</v>
      </c>
      <c r="S2138">
        <v>0.999999999999999</v>
      </c>
      <c r="T2138">
        <v>30.043496580451801</v>
      </c>
      <c r="U2138">
        <v>0.73592105725444801</v>
      </c>
      <c r="V2138">
        <v>65</v>
      </c>
      <c r="W2138">
        <v>0.13635231381474999</v>
      </c>
      <c r="X2138">
        <v>11</v>
      </c>
      <c r="Y2138">
        <v>102</v>
      </c>
      <c r="Z2138">
        <v>0.99167604956296096</v>
      </c>
      <c r="AA2138">
        <v>20.123032410727198</v>
      </c>
      <c r="AB2138">
        <v>97</v>
      </c>
      <c r="AC2138">
        <v>0.95718516623195604</v>
      </c>
      <c r="AD2138">
        <v>5</v>
      </c>
      <c r="AE2138">
        <v>3.4490883331004397E-2</v>
      </c>
      <c r="AF2138">
        <v>1</v>
      </c>
      <c r="AG2138">
        <v>8.3239504370389104E-3</v>
      </c>
      <c r="AH2138">
        <v>2.4936875635489801E-4</v>
      </c>
      <c r="AI2138">
        <v>3</v>
      </c>
      <c r="AJ2138">
        <v>63.599129531626097</v>
      </c>
      <c r="AK2138">
        <v>103</v>
      </c>
      <c r="AL2138">
        <v>1</v>
      </c>
      <c r="AM2138">
        <v>0</v>
      </c>
      <c r="AN2138">
        <v>0</v>
      </c>
      <c r="AO2138">
        <v>0</v>
      </c>
      <c r="AP2138">
        <v>0</v>
      </c>
      <c r="AQ2138">
        <v>103</v>
      </c>
      <c r="AR2138">
        <v>1</v>
      </c>
      <c r="AS2138">
        <v>0</v>
      </c>
      <c r="AT2138">
        <v>0</v>
      </c>
      <c r="AU2138">
        <v>0</v>
      </c>
      <c r="AV2138">
        <v>0</v>
      </c>
      <c r="AW2138">
        <v>103</v>
      </c>
      <c r="AX2138">
        <v>1</v>
      </c>
      <c r="AY2138">
        <v>67.230543697769406</v>
      </c>
      <c r="AZ2138">
        <v>103</v>
      </c>
      <c r="BA2138">
        <v>1</v>
      </c>
      <c r="BB2138">
        <v>98</v>
      </c>
      <c r="BC2138">
        <v>0.95913634837613904</v>
      </c>
      <c r="BD2138">
        <v>5</v>
      </c>
      <c r="BE2138">
        <v>4.0863651623859999E-2</v>
      </c>
      <c r="BF2138">
        <v>65.732205103287001</v>
      </c>
      <c r="BG2138">
        <v>72.403426542904</v>
      </c>
      <c r="BH2138">
        <v>64.054632870710904</v>
      </c>
      <c r="BI2138">
        <v>60.331162225172903</v>
      </c>
    </row>
    <row r="2139" spans="1:61" x14ac:dyDescent="0.25">
      <c r="A2139" s="10" t="str">
        <f>VLOOKUP(D2139,'Index-Relations'!E:F,2,FALSE)</f>
        <v>ESG</v>
      </c>
      <c r="B2139" t="s">
        <v>3450</v>
      </c>
      <c r="C2139" s="53" t="s">
        <v>2760</v>
      </c>
      <c r="D2139" s="59" t="s">
        <v>3047</v>
      </c>
      <c r="E2139" s="59" t="s">
        <v>5555</v>
      </c>
      <c r="F2139" t="s">
        <v>787</v>
      </c>
      <c r="G2139" t="s">
        <v>786</v>
      </c>
      <c r="H2139" t="s">
        <v>788</v>
      </c>
      <c r="I2139" s="52">
        <v>45659</v>
      </c>
      <c r="J2139" t="s">
        <v>2457</v>
      </c>
      <c r="K2139">
        <v>106</v>
      </c>
      <c r="L2139" s="73">
        <v>66.599584281897904</v>
      </c>
      <c r="M2139">
        <v>106</v>
      </c>
      <c r="N2139">
        <v>1</v>
      </c>
      <c r="O2139" s="73">
        <v>70.695141675939993</v>
      </c>
      <c r="P2139">
        <v>106</v>
      </c>
      <c r="Q2139">
        <v>1</v>
      </c>
      <c r="R2139">
        <v>106</v>
      </c>
      <c r="S2139">
        <v>0.999999999999999</v>
      </c>
      <c r="T2139">
        <v>32.113495388856101</v>
      </c>
      <c r="U2139">
        <v>0.67260154403347105</v>
      </c>
      <c r="V2139">
        <v>71</v>
      </c>
      <c r="W2139">
        <v>0.110651135914678</v>
      </c>
      <c r="X2139">
        <v>9</v>
      </c>
      <c r="Y2139">
        <v>106</v>
      </c>
      <c r="Z2139">
        <v>0.999999999999999</v>
      </c>
      <c r="AA2139">
        <v>17.276019465142099</v>
      </c>
      <c r="AB2139">
        <v>96</v>
      </c>
      <c r="AC2139">
        <v>0.94137315235365704</v>
      </c>
      <c r="AD2139">
        <v>10</v>
      </c>
      <c r="AE2139">
        <v>5.8626847646342801E-2</v>
      </c>
      <c r="AF2139">
        <v>0</v>
      </c>
      <c r="AG2139">
        <v>2.776E-17</v>
      </c>
      <c r="AH2139">
        <v>2.1139251485431201E-3</v>
      </c>
      <c r="AI2139">
        <v>4</v>
      </c>
      <c r="AJ2139" s="73">
        <v>61.908885372431001</v>
      </c>
      <c r="AK2139">
        <v>106</v>
      </c>
      <c r="AL2139">
        <v>1</v>
      </c>
      <c r="AM2139">
        <v>0</v>
      </c>
      <c r="AN2139">
        <v>0</v>
      </c>
      <c r="AO2139">
        <v>0</v>
      </c>
      <c r="AP2139">
        <v>0</v>
      </c>
      <c r="AQ2139">
        <v>106</v>
      </c>
      <c r="AR2139">
        <v>0.999999999999999</v>
      </c>
      <c r="AS2139">
        <v>0</v>
      </c>
      <c r="AT2139">
        <v>0</v>
      </c>
      <c r="AU2139">
        <v>0</v>
      </c>
      <c r="AV2139">
        <v>0</v>
      </c>
      <c r="AW2139">
        <v>106</v>
      </c>
      <c r="AX2139">
        <v>1</v>
      </c>
      <c r="AY2139" s="73">
        <v>65.373221252049902</v>
      </c>
      <c r="AZ2139">
        <v>106</v>
      </c>
      <c r="BA2139">
        <v>1</v>
      </c>
      <c r="BB2139">
        <v>104</v>
      </c>
      <c r="BC2139">
        <v>0.98390804085064898</v>
      </c>
      <c r="BD2139">
        <v>2</v>
      </c>
      <c r="BE2139">
        <v>1.6091959149350299E-2</v>
      </c>
      <c r="BF2139">
        <v>66.599584281897904</v>
      </c>
      <c r="BG2139">
        <v>70.695141675939993</v>
      </c>
      <c r="BH2139">
        <v>65.373221252049902</v>
      </c>
      <c r="BI2139">
        <v>61.908885372431001</v>
      </c>
    </row>
    <row r="2140" spans="1:61" x14ac:dyDescent="0.25">
      <c r="A2140" s="10" t="str">
        <f>VLOOKUP(D2140,'Index-Relations'!E:F,2,FALSE)</f>
        <v>ESG</v>
      </c>
      <c r="B2140" t="s">
        <v>3450</v>
      </c>
      <c r="C2140" s="53" t="s">
        <v>2761</v>
      </c>
      <c r="D2140" s="59" t="s">
        <v>3047</v>
      </c>
      <c r="E2140" s="59" t="s">
        <v>5556</v>
      </c>
      <c r="F2140" t="s">
        <v>787</v>
      </c>
      <c r="G2140" t="s">
        <v>786</v>
      </c>
      <c r="H2140" t="s">
        <v>788</v>
      </c>
      <c r="I2140" s="52">
        <v>45628</v>
      </c>
      <c r="J2140" t="s">
        <v>2457</v>
      </c>
      <c r="K2140">
        <v>114</v>
      </c>
      <c r="L2140" s="73">
        <v>67.123532991735004</v>
      </c>
      <c r="M2140">
        <v>114</v>
      </c>
      <c r="N2140">
        <v>1</v>
      </c>
      <c r="O2140" s="73">
        <v>71.724018164583001</v>
      </c>
      <c r="P2140">
        <v>114</v>
      </c>
      <c r="Q2140">
        <v>1</v>
      </c>
      <c r="R2140">
        <v>114</v>
      </c>
      <c r="S2140">
        <v>1</v>
      </c>
      <c r="T2140">
        <v>30.964830385833199</v>
      </c>
      <c r="U2140">
        <v>0.66210420147611404</v>
      </c>
      <c r="V2140">
        <v>77</v>
      </c>
      <c r="W2140">
        <v>0.199314137964264</v>
      </c>
      <c r="X2140">
        <v>11</v>
      </c>
      <c r="Y2140">
        <v>114</v>
      </c>
      <c r="Z2140">
        <v>1</v>
      </c>
      <c r="AA2140">
        <v>25.330732456308201</v>
      </c>
      <c r="AB2140">
        <v>108</v>
      </c>
      <c r="AC2140">
        <v>0.96683497930397799</v>
      </c>
      <c r="AD2140">
        <v>6</v>
      </c>
      <c r="AE2140">
        <v>3.3165020696021001E-2</v>
      </c>
      <c r="AF2140">
        <v>0</v>
      </c>
      <c r="AG2140">
        <v>2.7756000000000002E-16</v>
      </c>
      <c r="AH2140">
        <v>2.0363319749440202E-3</v>
      </c>
      <c r="AI2140">
        <v>4</v>
      </c>
      <c r="AJ2140" s="73">
        <v>62.240723734760898</v>
      </c>
      <c r="AK2140">
        <v>114</v>
      </c>
      <c r="AL2140">
        <v>1</v>
      </c>
      <c r="AM2140">
        <v>0</v>
      </c>
      <c r="AN2140">
        <v>0</v>
      </c>
      <c r="AO2140">
        <v>0</v>
      </c>
      <c r="AP2140">
        <v>0</v>
      </c>
      <c r="AQ2140">
        <v>114</v>
      </c>
      <c r="AR2140">
        <v>0.999999999999999</v>
      </c>
      <c r="AS2140">
        <v>0</v>
      </c>
      <c r="AT2140">
        <v>0</v>
      </c>
      <c r="AU2140">
        <v>0</v>
      </c>
      <c r="AV2140">
        <v>0</v>
      </c>
      <c r="AW2140">
        <v>114</v>
      </c>
      <c r="AX2140">
        <v>0.999999999999999</v>
      </c>
      <c r="AY2140" s="73">
        <v>65.698546721517005</v>
      </c>
      <c r="AZ2140">
        <v>114</v>
      </c>
      <c r="BA2140">
        <v>1</v>
      </c>
      <c r="BB2140">
        <v>112</v>
      </c>
      <c r="BC2140">
        <v>0.98023650978023402</v>
      </c>
      <c r="BD2140">
        <v>2</v>
      </c>
      <c r="BE2140">
        <v>1.97634902197651E-2</v>
      </c>
      <c r="BF2140">
        <v>67.123532991735004</v>
      </c>
      <c r="BG2140">
        <v>71.724018164583001</v>
      </c>
      <c r="BH2140">
        <v>65.698546721517005</v>
      </c>
      <c r="BI2140">
        <v>62.240723734760898</v>
      </c>
    </row>
    <row r="2141" spans="1:61" x14ac:dyDescent="0.25">
      <c r="A2141" s="10" t="str">
        <f>VLOOKUP(D2141,'Index-Relations'!E:F,2,FALSE)</f>
        <v>ESG</v>
      </c>
      <c r="B2141" t="s">
        <v>3450</v>
      </c>
      <c r="C2141" s="53" t="s">
        <v>2762</v>
      </c>
      <c r="D2141" s="59" t="s">
        <v>3047</v>
      </c>
      <c r="E2141" s="59" t="s">
        <v>5557</v>
      </c>
      <c r="F2141" t="s">
        <v>787</v>
      </c>
      <c r="G2141" t="s">
        <v>786</v>
      </c>
      <c r="H2141" t="s">
        <v>788</v>
      </c>
      <c r="I2141" s="52">
        <v>45597</v>
      </c>
      <c r="J2141" t="s">
        <v>2457</v>
      </c>
      <c r="K2141">
        <v>114</v>
      </c>
      <c r="L2141" s="73">
        <v>67.510903099977995</v>
      </c>
      <c r="M2141">
        <v>114</v>
      </c>
      <c r="N2141">
        <v>1</v>
      </c>
      <c r="O2141" s="73">
        <v>71.981492383289904</v>
      </c>
      <c r="P2141">
        <v>114</v>
      </c>
      <c r="Q2141">
        <v>1</v>
      </c>
      <c r="R2141">
        <v>114</v>
      </c>
      <c r="S2141">
        <v>1</v>
      </c>
      <c r="T2141">
        <v>31.018126884914501</v>
      </c>
      <c r="U2141">
        <v>0.66117753119308198</v>
      </c>
      <c r="V2141">
        <v>77</v>
      </c>
      <c r="W2141">
        <v>0.19758627858104</v>
      </c>
      <c r="X2141">
        <v>11</v>
      </c>
      <c r="Y2141">
        <v>114</v>
      </c>
      <c r="Z2141">
        <v>1</v>
      </c>
      <c r="AA2141">
        <v>26.2192810331033</v>
      </c>
      <c r="AB2141">
        <v>107</v>
      </c>
      <c r="AC2141">
        <v>0.96202318085385596</v>
      </c>
      <c r="AD2141">
        <v>7</v>
      </c>
      <c r="AE2141">
        <v>3.7976819146144397E-2</v>
      </c>
      <c r="AF2141">
        <v>0</v>
      </c>
      <c r="AG2141">
        <v>0</v>
      </c>
      <c r="AH2141">
        <v>1.58499426438968E-3</v>
      </c>
      <c r="AI2141">
        <v>3</v>
      </c>
      <c r="AJ2141" s="73">
        <v>62.668788225185899</v>
      </c>
      <c r="AK2141">
        <v>114</v>
      </c>
      <c r="AL2141">
        <v>1</v>
      </c>
      <c r="AM2141">
        <v>0</v>
      </c>
      <c r="AN2141">
        <v>0</v>
      </c>
      <c r="AO2141">
        <v>0</v>
      </c>
      <c r="AP2141">
        <v>0</v>
      </c>
      <c r="AQ2141">
        <v>114</v>
      </c>
      <c r="AR2141">
        <v>0.999999999999999</v>
      </c>
      <c r="AS2141">
        <v>0</v>
      </c>
      <c r="AT2141">
        <v>0</v>
      </c>
      <c r="AU2141">
        <v>0</v>
      </c>
      <c r="AV2141">
        <v>0</v>
      </c>
      <c r="AW2141">
        <v>114</v>
      </c>
      <c r="AX2141">
        <v>1</v>
      </c>
      <c r="AY2141" s="73">
        <v>66.075694904244997</v>
      </c>
      <c r="AZ2141">
        <v>114</v>
      </c>
      <c r="BA2141">
        <v>1</v>
      </c>
      <c r="BB2141">
        <v>112</v>
      </c>
      <c r="BC2141">
        <v>0.98091697152191604</v>
      </c>
      <c r="BD2141">
        <v>2</v>
      </c>
      <c r="BE2141">
        <v>1.9083028478083901E-2</v>
      </c>
      <c r="BF2141">
        <v>67.510903099977995</v>
      </c>
      <c r="BG2141">
        <v>71.981492383289904</v>
      </c>
      <c r="BH2141">
        <v>66.075694904244997</v>
      </c>
      <c r="BI2141">
        <v>62.668788225185899</v>
      </c>
    </row>
    <row r="2142" spans="1:61" x14ac:dyDescent="0.25">
      <c r="A2142" s="10" t="str">
        <f>VLOOKUP(D2142,'Index-Relations'!E:F,2,FALSE)</f>
        <v>ESG</v>
      </c>
      <c r="B2142" t="s">
        <v>3450</v>
      </c>
      <c r="C2142" s="53" t="s">
        <v>2763</v>
      </c>
      <c r="D2142" s="59" t="s">
        <v>3047</v>
      </c>
      <c r="E2142" s="59" t="s">
        <v>5558</v>
      </c>
      <c r="F2142" t="s">
        <v>787</v>
      </c>
      <c r="G2142" t="s">
        <v>786</v>
      </c>
      <c r="H2142" t="s">
        <v>788</v>
      </c>
      <c r="I2142" s="52">
        <v>45566</v>
      </c>
      <c r="J2142" t="s">
        <v>2457</v>
      </c>
      <c r="K2142">
        <v>114</v>
      </c>
      <c r="L2142" s="73">
        <v>67.363986912441007</v>
      </c>
      <c r="M2142">
        <v>114</v>
      </c>
      <c r="N2142">
        <v>1</v>
      </c>
      <c r="O2142" s="73">
        <v>71.834313488327993</v>
      </c>
      <c r="P2142">
        <v>114</v>
      </c>
      <c r="Q2142">
        <v>1</v>
      </c>
      <c r="R2142">
        <v>114</v>
      </c>
      <c r="S2142">
        <v>1</v>
      </c>
      <c r="T2142">
        <v>31.249513738132201</v>
      </c>
      <c r="U2142">
        <v>0.66441825007545297</v>
      </c>
      <c r="V2142">
        <v>77</v>
      </c>
      <c r="W2142">
        <v>0.20253008171320799</v>
      </c>
      <c r="X2142">
        <v>11</v>
      </c>
      <c r="Y2142">
        <v>114</v>
      </c>
      <c r="Z2142">
        <v>0.999999999999999</v>
      </c>
      <c r="AA2142">
        <v>25.729850800431102</v>
      </c>
      <c r="AB2142">
        <v>109</v>
      </c>
      <c r="AC2142">
        <v>0.980481693327802</v>
      </c>
      <c r="AD2142">
        <v>5</v>
      </c>
      <c r="AE2142">
        <v>1.9518306672197401E-2</v>
      </c>
      <c r="AF2142">
        <v>0</v>
      </c>
      <c r="AG2142">
        <v>2.6020999999999999E-16</v>
      </c>
      <c r="AH2142">
        <v>1.51527097861345E-3</v>
      </c>
      <c r="AI2142">
        <v>3</v>
      </c>
      <c r="AJ2142" s="73">
        <v>62.390433849505001</v>
      </c>
      <c r="AK2142">
        <v>114</v>
      </c>
      <c r="AL2142">
        <v>1</v>
      </c>
      <c r="AM2142">
        <v>0</v>
      </c>
      <c r="AN2142">
        <v>0</v>
      </c>
      <c r="AO2142">
        <v>0</v>
      </c>
      <c r="AP2142">
        <v>0</v>
      </c>
      <c r="AQ2142">
        <v>114</v>
      </c>
      <c r="AR2142">
        <v>1</v>
      </c>
      <c r="AS2142">
        <v>0</v>
      </c>
      <c r="AT2142">
        <v>0</v>
      </c>
      <c r="AU2142">
        <v>0</v>
      </c>
      <c r="AV2142">
        <v>0</v>
      </c>
      <c r="AW2142">
        <v>114</v>
      </c>
      <c r="AX2142">
        <v>0.999999999999999</v>
      </c>
      <c r="AY2142" s="73">
        <v>65.971885851741007</v>
      </c>
      <c r="AZ2142">
        <v>114</v>
      </c>
      <c r="BA2142">
        <v>1</v>
      </c>
      <c r="BB2142">
        <v>112</v>
      </c>
      <c r="BC2142">
        <v>0.98075021412826202</v>
      </c>
      <c r="BD2142">
        <v>2</v>
      </c>
      <c r="BE2142">
        <v>1.9249785871737101E-2</v>
      </c>
      <c r="BF2142">
        <v>67.363986912441007</v>
      </c>
      <c r="BG2142">
        <v>71.834313488327993</v>
      </c>
      <c r="BH2142">
        <v>65.971885851741007</v>
      </c>
      <c r="BI2142">
        <v>62.390433849505001</v>
      </c>
    </row>
    <row r="2143" spans="1:61" x14ac:dyDescent="0.25">
      <c r="A2143" s="10" t="str">
        <f>VLOOKUP(D2143,'Index-Relations'!E:F,2,FALSE)</f>
        <v>ESG</v>
      </c>
      <c r="B2143" t="s">
        <v>3450</v>
      </c>
      <c r="C2143" s="53" t="s">
        <v>2764</v>
      </c>
      <c r="D2143" s="59" t="s">
        <v>3047</v>
      </c>
      <c r="E2143" s="59" t="s">
        <v>5559</v>
      </c>
      <c r="F2143" t="s">
        <v>787</v>
      </c>
      <c r="G2143" t="s">
        <v>786</v>
      </c>
      <c r="H2143" t="s">
        <v>788</v>
      </c>
      <c r="I2143" s="52">
        <v>45538</v>
      </c>
      <c r="J2143" t="s">
        <v>2457</v>
      </c>
      <c r="K2143">
        <v>115</v>
      </c>
      <c r="L2143" s="73">
        <v>67.506403105038899</v>
      </c>
      <c r="M2143">
        <v>115</v>
      </c>
      <c r="N2143">
        <v>1</v>
      </c>
      <c r="O2143" s="73">
        <v>71.735889514933007</v>
      </c>
      <c r="P2143">
        <v>115</v>
      </c>
      <c r="Q2143">
        <v>1</v>
      </c>
      <c r="R2143">
        <v>115</v>
      </c>
      <c r="S2143">
        <v>1</v>
      </c>
      <c r="T2143">
        <v>31.165842256541101</v>
      </c>
      <c r="U2143">
        <v>0.68539200628866903</v>
      </c>
      <c r="V2143">
        <v>78</v>
      </c>
      <c r="W2143">
        <v>0.22298503606884401</v>
      </c>
      <c r="X2143">
        <v>11</v>
      </c>
      <c r="Y2143">
        <v>115</v>
      </c>
      <c r="Z2143">
        <v>0.999999999999999</v>
      </c>
      <c r="AA2143">
        <v>26.241457775601699</v>
      </c>
      <c r="AB2143">
        <v>111</v>
      </c>
      <c r="AC2143">
        <v>0.98394764754493302</v>
      </c>
      <c r="AD2143">
        <v>7</v>
      </c>
      <c r="AE2143">
        <v>2.2176544213345199E-2</v>
      </c>
      <c r="AF2143">
        <v>-3</v>
      </c>
      <c r="AG2143">
        <v>0</v>
      </c>
      <c r="AH2143">
        <v>1.5303786940756201E-3</v>
      </c>
      <c r="AI2143">
        <v>3</v>
      </c>
      <c r="AJ2143" s="73">
        <v>62.698372796906</v>
      </c>
      <c r="AK2143">
        <v>115</v>
      </c>
      <c r="AL2143">
        <v>1</v>
      </c>
      <c r="AM2143">
        <v>0</v>
      </c>
      <c r="AN2143">
        <v>0</v>
      </c>
      <c r="AO2143">
        <v>0</v>
      </c>
      <c r="AP2143">
        <v>0</v>
      </c>
      <c r="AQ2143">
        <v>115</v>
      </c>
      <c r="AR2143">
        <v>1</v>
      </c>
      <c r="AS2143">
        <v>0</v>
      </c>
      <c r="AT2143">
        <v>0</v>
      </c>
      <c r="AU2143">
        <v>0</v>
      </c>
      <c r="AV2143">
        <v>0</v>
      </c>
      <c r="AW2143">
        <v>115</v>
      </c>
      <c r="AX2143">
        <v>1</v>
      </c>
      <c r="AY2143" s="73">
        <v>66.096445181986994</v>
      </c>
      <c r="AZ2143">
        <v>115</v>
      </c>
      <c r="BA2143">
        <v>1</v>
      </c>
      <c r="BB2143">
        <v>113</v>
      </c>
      <c r="BC2143">
        <v>0.98163445881685896</v>
      </c>
      <c r="BD2143">
        <v>2</v>
      </c>
      <c r="BE2143">
        <v>1.8365541183140498E-2</v>
      </c>
      <c r="BF2143">
        <v>67.506403105038899</v>
      </c>
      <c r="BG2143">
        <v>71.735889514933007</v>
      </c>
      <c r="BH2143">
        <v>66.096445181986994</v>
      </c>
      <c r="BI2143">
        <v>62.698372796906</v>
      </c>
    </row>
    <row r="2144" spans="1:61" x14ac:dyDescent="0.25">
      <c r="A2144" s="10" t="str">
        <f>VLOOKUP(D2144,'Index-Relations'!E:F,2,FALSE)</f>
        <v>ESG</v>
      </c>
      <c r="B2144" t="s">
        <v>3450</v>
      </c>
      <c r="C2144" s="53" t="s">
        <v>3350</v>
      </c>
      <c r="D2144" s="59" t="s">
        <v>3047</v>
      </c>
      <c r="E2144" s="59" t="s">
        <v>5560</v>
      </c>
      <c r="F2144" t="s">
        <v>787</v>
      </c>
      <c r="G2144" t="s">
        <v>786</v>
      </c>
      <c r="H2144" t="s">
        <v>788</v>
      </c>
      <c r="I2144" s="52">
        <v>45505</v>
      </c>
      <c r="J2144" t="s">
        <v>2457</v>
      </c>
      <c r="K2144">
        <v>115</v>
      </c>
      <c r="L2144" s="73">
        <v>67.705505789545896</v>
      </c>
      <c r="M2144">
        <v>115</v>
      </c>
      <c r="N2144">
        <v>1</v>
      </c>
      <c r="O2144" s="73">
        <v>71.633321735001999</v>
      </c>
      <c r="P2144">
        <v>115</v>
      </c>
      <c r="Q2144">
        <v>1</v>
      </c>
      <c r="R2144">
        <v>115</v>
      </c>
      <c r="S2144">
        <v>0.999999999999999</v>
      </c>
      <c r="T2144">
        <v>31.080246880485699</v>
      </c>
      <c r="U2144">
        <v>0.68164364534778499</v>
      </c>
      <c r="V2144">
        <v>78</v>
      </c>
      <c r="W2144">
        <v>0.24941263718458501</v>
      </c>
      <c r="X2144">
        <v>11</v>
      </c>
      <c r="Y2144">
        <v>115</v>
      </c>
      <c r="Z2144">
        <v>1</v>
      </c>
      <c r="AA2144">
        <v>27.4563174094936</v>
      </c>
      <c r="AB2144">
        <v>110</v>
      </c>
      <c r="AC2144">
        <v>0.98560065738976899</v>
      </c>
      <c r="AD2144">
        <v>5</v>
      </c>
      <c r="AE2144">
        <v>1.43993426102304E-2</v>
      </c>
      <c r="AF2144">
        <v>0</v>
      </c>
      <c r="AG2144">
        <v>0</v>
      </c>
      <c r="AH2144">
        <v>1.6164705593793201E-3</v>
      </c>
      <c r="AI2144">
        <v>4</v>
      </c>
      <c r="AJ2144" s="73">
        <v>62.792952724679999</v>
      </c>
      <c r="AK2144">
        <v>115</v>
      </c>
      <c r="AL2144">
        <v>1</v>
      </c>
      <c r="AM2144">
        <v>0</v>
      </c>
      <c r="AN2144">
        <v>0</v>
      </c>
      <c r="AO2144">
        <v>0</v>
      </c>
      <c r="AP2144">
        <v>0</v>
      </c>
      <c r="AQ2144">
        <v>115</v>
      </c>
      <c r="AR2144">
        <v>1</v>
      </c>
      <c r="AS2144">
        <v>0</v>
      </c>
      <c r="AT2144">
        <v>0</v>
      </c>
      <c r="AU2144">
        <v>0</v>
      </c>
      <c r="AV2144">
        <v>0</v>
      </c>
      <c r="AW2144">
        <v>115</v>
      </c>
      <c r="AX2144">
        <v>1</v>
      </c>
      <c r="AY2144" s="73">
        <v>66.543292300293999</v>
      </c>
      <c r="AZ2144">
        <v>115</v>
      </c>
      <c r="BA2144">
        <v>1</v>
      </c>
      <c r="BB2144">
        <v>113</v>
      </c>
      <c r="BC2144">
        <v>0.98172409483864398</v>
      </c>
      <c r="BD2144">
        <v>2</v>
      </c>
      <c r="BE2144">
        <v>1.8275905161355299E-2</v>
      </c>
      <c r="BF2144">
        <v>67.705505789545896</v>
      </c>
      <c r="BG2144">
        <v>71.633321735001999</v>
      </c>
      <c r="BH2144">
        <v>66.543292300293999</v>
      </c>
      <c r="BI2144">
        <v>62.792952724679999</v>
      </c>
    </row>
    <row r="2145" spans="1:61" x14ac:dyDescent="0.25">
      <c r="A2145" s="10" t="str">
        <f>VLOOKUP(D2145,'Index-Relations'!E:F,2,FALSE)</f>
        <v>ESG</v>
      </c>
      <c r="B2145" t="s">
        <v>3450</v>
      </c>
      <c r="C2145" s="53" t="s">
        <v>2765</v>
      </c>
      <c r="D2145" s="59" t="s">
        <v>3047</v>
      </c>
      <c r="E2145" s="59" t="s">
        <v>5561</v>
      </c>
      <c r="F2145" t="s">
        <v>787</v>
      </c>
      <c r="G2145" t="s">
        <v>786</v>
      </c>
      <c r="H2145" t="s">
        <v>788</v>
      </c>
      <c r="I2145" s="52">
        <v>45474</v>
      </c>
      <c r="J2145" t="s">
        <v>2457</v>
      </c>
      <c r="K2145">
        <v>115</v>
      </c>
      <c r="L2145" s="73">
        <v>68.244226538959893</v>
      </c>
      <c r="M2145">
        <v>115</v>
      </c>
      <c r="N2145">
        <v>1</v>
      </c>
      <c r="O2145" s="73">
        <v>71.982058970235002</v>
      </c>
      <c r="P2145">
        <v>115</v>
      </c>
      <c r="Q2145">
        <v>1</v>
      </c>
      <c r="R2145">
        <v>115</v>
      </c>
      <c r="S2145">
        <v>0.999999999999999</v>
      </c>
      <c r="T2145">
        <v>30.721396696245399</v>
      </c>
      <c r="U2145">
        <v>0.69213635437131504</v>
      </c>
      <c r="V2145">
        <v>77</v>
      </c>
      <c r="W2145">
        <v>0.242522800124188</v>
      </c>
      <c r="X2145">
        <v>11</v>
      </c>
      <c r="Y2145">
        <v>115</v>
      </c>
      <c r="Z2145">
        <v>1</v>
      </c>
      <c r="AA2145">
        <v>27.250720278372899</v>
      </c>
      <c r="AB2145">
        <v>110</v>
      </c>
      <c r="AC2145">
        <v>0.98606589999167604</v>
      </c>
      <c r="AD2145">
        <v>5</v>
      </c>
      <c r="AE2145">
        <v>1.39341000083233E-2</v>
      </c>
      <c r="AF2145">
        <v>0</v>
      </c>
      <c r="AG2145">
        <v>5.2000000000000001E-18</v>
      </c>
      <c r="AH2145">
        <v>1.59556221376051E-3</v>
      </c>
      <c r="AI2145">
        <v>4</v>
      </c>
      <c r="AJ2145" s="73">
        <v>63.381670074090998</v>
      </c>
      <c r="AK2145">
        <v>115</v>
      </c>
      <c r="AL2145">
        <v>1</v>
      </c>
      <c r="AM2145">
        <v>0</v>
      </c>
      <c r="AN2145">
        <v>0</v>
      </c>
      <c r="AO2145">
        <v>0</v>
      </c>
      <c r="AP2145">
        <v>0</v>
      </c>
      <c r="AQ2145">
        <v>115</v>
      </c>
      <c r="AR2145">
        <v>0.999999999999999</v>
      </c>
      <c r="AS2145">
        <v>0</v>
      </c>
      <c r="AT2145">
        <v>0</v>
      </c>
      <c r="AU2145">
        <v>0</v>
      </c>
      <c r="AV2145">
        <v>0</v>
      </c>
      <c r="AW2145">
        <v>115</v>
      </c>
      <c r="AX2145">
        <v>0.999999999999999</v>
      </c>
      <c r="AY2145" s="73">
        <v>67.022392331833998</v>
      </c>
      <c r="AZ2145">
        <v>115</v>
      </c>
      <c r="BA2145">
        <v>1</v>
      </c>
      <c r="BB2145">
        <v>113</v>
      </c>
      <c r="BC2145">
        <v>0.98221241569677398</v>
      </c>
      <c r="BD2145">
        <v>2</v>
      </c>
      <c r="BE2145">
        <v>1.7787584303225901E-2</v>
      </c>
      <c r="BF2145">
        <v>68.244226538959893</v>
      </c>
      <c r="BG2145">
        <v>71.982058970235002</v>
      </c>
      <c r="BH2145">
        <v>67.022392331833998</v>
      </c>
      <c r="BI2145">
        <v>63.381670074090998</v>
      </c>
    </row>
    <row r="2146" spans="1:61" x14ac:dyDescent="0.25">
      <c r="A2146" s="10" t="str">
        <f>VLOOKUP(D2146,'Index-Relations'!E:F,2,FALSE)</f>
        <v>ESG</v>
      </c>
      <c r="B2146" t="s">
        <v>3450</v>
      </c>
      <c r="C2146" s="53" t="s">
        <v>2766</v>
      </c>
      <c r="D2146" s="59" t="s">
        <v>3047</v>
      </c>
      <c r="E2146" s="59" t="s">
        <v>5562</v>
      </c>
      <c r="F2146" t="s">
        <v>787</v>
      </c>
      <c r="G2146" t="s">
        <v>786</v>
      </c>
      <c r="H2146" t="s">
        <v>788</v>
      </c>
      <c r="I2146" s="52">
        <v>45446</v>
      </c>
      <c r="J2146" t="s">
        <v>2457</v>
      </c>
      <c r="K2146">
        <v>103</v>
      </c>
      <c r="L2146" s="73">
        <v>71.251460999979003</v>
      </c>
      <c r="M2146">
        <v>103</v>
      </c>
      <c r="N2146">
        <v>1</v>
      </c>
      <c r="O2146" s="73">
        <v>75.2338406522139</v>
      </c>
      <c r="P2146">
        <v>103</v>
      </c>
      <c r="Q2146">
        <v>1</v>
      </c>
      <c r="R2146">
        <v>103</v>
      </c>
      <c r="S2146">
        <v>1</v>
      </c>
      <c r="T2146">
        <v>30.491310672688599</v>
      </c>
      <c r="U2146">
        <v>0.61758319710001397</v>
      </c>
      <c r="V2146">
        <v>68</v>
      </c>
      <c r="W2146">
        <v>0.13832027799073801</v>
      </c>
      <c r="X2146">
        <v>12</v>
      </c>
      <c r="Y2146">
        <v>102</v>
      </c>
      <c r="Z2146">
        <v>0.98855428291873404</v>
      </c>
      <c r="AA2146">
        <v>19.289915112089702</v>
      </c>
      <c r="AB2146">
        <v>99</v>
      </c>
      <c r="AC2146">
        <v>0.96576881709262596</v>
      </c>
      <c r="AD2146">
        <v>3</v>
      </c>
      <c r="AE2146">
        <v>2.2785465826108801E-2</v>
      </c>
      <c r="AF2146">
        <v>1</v>
      </c>
      <c r="AG2146">
        <v>1.1445717081264699E-2</v>
      </c>
      <c r="AH2146">
        <v>1.0954005886504099E-3</v>
      </c>
      <c r="AI2146">
        <v>4</v>
      </c>
      <c r="AJ2146" s="73">
        <v>66.567188900477902</v>
      </c>
      <c r="AK2146">
        <v>103</v>
      </c>
      <c r="AL2146">
        <v>1</v>
      </c>
      <c r="AM2146">
        <v>0</v>
      </c>
      <c r="AN2146">
        <v>0</v>
      </c>
      <c r="AO2146">
        <v>0</v>
      </c>
      <c r="AP2146">
        <v>0</v>
      </c>
      <c r="AQ2146">
        <v>103</v>
      </c>
      <c r="AR2146">
        <v>0.999999999999999</v>
      </c>
      <c r="AS2146">
        <v>0</v>
      </c>
      <c r="AT2146">
        <v>0</v>
      </c>
      <c r="AU2146">
        <v>0</v>
      </c>
      <c r="AV2146">
        <v>0</v>
      </c>
      <c r="AW2146">
        <v>103</v>
      </c>
      <c r="AX2146">
        <v>1</v>
      </c>
      <c r="AY2146" s="73">
        <v>69.350540172887904</v>
      </c>
      <c r="AZ2146">
        <v>103</v>
      </c>
      <c r="BA2146">
        <v>1</v>
      </c>
      <c r="BB2146">
        <v>100</v>
      </c>
      <c r="BC2146">
        <v>0.96835689337661901</v>
      </c>
      <c r="BD2146">
        <v>3</v>
      </c>
      <c r="BE2146">
        <v>3.1643106623380102E-2</v>
      </c>
      <c r="BF2146">
        <v>71.251460999979003</v>
      </c>
      <c r="BG2146">
        <v>75.2338406522139</v>
      </c>
      <c r="BH2146">
        <v>69.350540172887904</v>
      </c>
      <c r="BI2146">
        <v>66.567188900477902</v>
      </c>
    </row>
    <row r="2147" spans="1:61" x14ac:dyDescent="0.25">
      <c r="A2147" s="10" t="str">
        <f>VLOOKUP(D2147,'Index-Relations'!E:F,2,FALSE)</f>
        <v>ESG</v>
      </c>
      <c r="B2147" t="s">
        <v>3450</v>
      </c>
      <c r="C2147" s="53" t="s">
        <v>2767</v>
      </c>
      <c r="D2147" s="59" t="s">
        <v>3047</v>
      </c>
      <c r="E2147" s="59" t="s">
        <v>5563</v>
      </c>
      <c r="F2147" t="s">
        <v>787</v>
      </c>
      <c r="G2147" t="s">
        <v>786</v>
      </c>
      <c r="H2147" t="s">
        <v>788</v>
      </c>
      <c r="I2147" s="52">
        <v>45413</v>
      </c>
      <c r="J2147" t="s">
        <v>2457</v>
      </c>
      <c r="K2147">
        <v>104</v>
      </c>
      <c r="L2147" s="73">
        <v>71.334136802382005</v>
      </c>
      <c r="M2147">
        <v>104</v>
      </c>
      <c r="N2147">
        <v>1</v>
      </c>
      <c r="O2147" s="73">
        <v>75.752711610253996</v>
      </c>
      <c r="P2147">
        <v>104</v>
      </c>
      <c r="Q2147">
        <v>1</v>
      </c>
      <c r="R2147">
        <v>104</v>
      </c>
      <c r="S2147">
        <v>0.999999999999999</v>
      </c>
      <c r="T2147">
        <v>30.8887145835021</v>
      </c>
      <c r="U2147">
        <v>0.61829556191938795</v>
      </c>
      <c r="V2147">
        <v>69</v>
      </c>
      <c r="W2147">
        <v>0.14142163809290101</v>
      </c>
      <c r="X2147">
        <v>13</v>
      </c>
      <c r="Y2147">
        <v>103</v>
      </c>
      <c r="Z2147">
        <v>0.98969907148132796</v>
      </c>
      <c r="AA2147">
        <v>20.393244549670399</v>
      </c>
      <c r="AB2147">
        <v>100</v>
      </c>
      <c r="AC2147">
        <v>0.96795538107817303</v>
      </c>
      <c r="AD2147">
        <v>3</v>
      </c>
      <c r="AE2147">
        <v>2.1743690403154301E-2</v>
      </c>
      <c r="AF2147">
        <v>1</v>
      </c>
      <c r="AG2147">
        <v>1.03009285186722E-2</v>
      </c>
      <c r="AH2147">
        <v>1.05836630723136E-3</v>
      </c>
      <c r="AI2147">
        <v>4</v>
      </c>
      <c r="AJ2147" s="73">
        <v>66.236989931376002</v>
      </c>
      <c r="AK2147">
        <v>104</v>
      </c>
      <c r="AL2147">
        <v>1</v>
      </c>
      <c r="AM2147">
        <v>0</v>
      </c>
      <c r="AN2147">
        <v>0</v>
      </c>
      <c r="AO2147">
        <v>0</v>
      </c>
      <c r="AP2147">
        <v>0</v>
      </c>
      <c r="AQ2147">
        <v>104</v>
      </c>
      <c r="AR2147">
        <v>0.999999999999999</v>
      </c>
      <c r="AS2147">
        <v>0</v>
      </c>
      <c r="AT2147">
        <v>0</v>
      </c>
      <c r="AU2147">
        <v>0</v>
      </c>
      <c r="AV2147">
        <v>0</v>
      </c>
      <c r="AW2147">
        <v>104</v>
      </c>
      <c r="AX2147">
        <v>0.999999999999999</v>
      </c>
      <c r="AY2147" s="73">
        <v>69.490333586934995</v>
      </c>
      <c r="AZ2147">
        <v>104</v>
      </c>
      <c r="BA2147">
        <v>1</v>
      </c>
      <c r="BB2147">
        <v>101</v>
      </c>
      <c r="BC2147">
        <v>0.96670724221712701</v>
      </c>
      <c r="BD2147">
        <v>3</v>
      </c>
      <c r="BE2147">
        <v>3.3292757782872703E-2</v>
      </c>
      <c r="BF2147">
        <v>71.334136802382005</v>
      </c>
      <c r="BG2147">
        <v>75.752711610253996</v>
      </c>
      <c r="BH2147">
        <v>69.490333586934995</v>
      </c>
      <c r="BI2147">
        <v>66.236989931376002</v>
      </c>
    </row>
    <row r="2148" spans="1:61" x14ac:dyDescent="0.25">
      <c r="A2148" s="10" t="str">
        <f>VLOOKUP(D2148,'Index-Relations'!E:F,2,FALSE)</f>
        <v>ESG</v>
      </c>
      <c r="B2148" t="s">
        <v>3450</v>
      </c>
      <c r="C2148" s="53" t="s">
        <v>2768</v>
      </c>
      <c r="D2148" s="59" t="s">
        <v>3047</v>
      </c>
      <c r="E2148" s="59" t="s">
        <v>5564</v>
      </c>
      <c r="F2148" t="s">
        <v>787</v>
      </c>
      <c r="G2148" t="s">
        <v>786</v>
      </c>
      <c r="H2148" t="s">
        <v>788</v>
      </c>
      <c r="I2148" s="52">
        <v>45383</v>
      </c>
      <c r="J2148" t="s">
        <v>2457</v>
      </c>
      <c r="K2148">
        <v>104</v>
      </c>
      <c r="L2148">
        <v>76.315270160854098</v>
      </c>
      <c r="M2148">
        <v>104</v>
      </c>
      <c r="N2148">
        <v>1</v>
      </c>
      <c r="O2148">
        <v>81.316013594875002</v>
      </c>
      <c r="P2148">
        <v>104</v>
      </c>
      <c r="Q2148">
        <v>1</v>
      </c>
      <c r="R2148">
        <v>104</v>
      </c>
      <c r="S2148">
        <v>1</v>
      </c>
      <c r="T2148">
        <v>30.7915006687501</v>
      </c>
      <c r="U2148">
        <v>0.61806516415357104</v>
      </c>
      <c r="V2148">
        <v>69</v>
      </c>
      <c r="W2148">
        <v>0.14093971717521001</v>
      </c>
      <c r="X2148">
        <v>13</v>
      </c>
      <c r="Y2148">
        <v>103</v>
      </c>
      <c r="Z2148">
        <v>0.990245140172761</v>
      </c>
      <c r="AA2148">
        <v>19.608309794734701</v>
      </c>
      <c r="AB2148">
        <v>100</v>
      </c>
      <c r="AC2148">
        <v>0.96891069943937203</v>
      </c>
      <c r="AD2148">
        <v>3</v>
      </c>
      <c r="AE2148">
        <v>2.1334440733389599E-2</v>
      </c>
      <c r="AF2148">
        <v>1</v>
      </c>
      <c r="AG2148">
        <v>9.7548598272380396E-3</v>
      </c>
      <c r="AH2148">
        <v>1.0335343076472801E-3</v>
      </c>
      <c r="AI2148">
        <v>4</v>
      </c>
      <c r="AJ2148">
        <v>71.0941164684033</v>
      </c>
      <c r="AK2148">
        <v>104</v>
      </c>
      <c r="AL2148">
        <v>1</v>
      </c>
      <c r="AM2148">
        <v>0</v>
      </c>
      <c r="AN2148">
        <v>0</v>
      </c>
      <c r="AO2148">
        <v>0</v>
      </c>
      <c r="AP2148">
        <v>0</v>
      </c>
      <c r="AQ2148">
        <v>104</v>
      </c>
      <c r="AR2148">
        <v>1</v>
      </c>
      <c r="AS2148">
        <v>0</v>
      </c>
      <c r="AT2148">
        <v>0</v>
      </c>
      <c r="AU2148">
        <v>0</v>
      </c>
      <c r="AV2148">
        <v>0</v>
      </c>
      <c r="AW2148">
        <v>104</v>
      </c>
      <c r="AX2148">
        <v>0.999999999999999</v>
      </c>
      <c r="AY2148">
        <v>74.2028240655182</v>
      </c>
      <c r="AZ2148">
        <v>104</v>
      </c>
      <c r="BA2148">
        <v>1</v>
      </c>
      <c r="BB2148">
        <v>101</v>
      </c>
      <c r="BC2148">
        <v>0.96666581840850196</v>
      </c>
      <c r="BD2148">
        <v>3</v>
      </c>
      <c r="BE2148">
        <v>3.3334181591497099E-2</v>
      </c>
      <c r="BF2148">
        <v>71.818896984793</v>
      </c>
      <c r="BG2148">
        <v>75.999128604945895</v>
      </c>
      <c r="BH2148">
        <v>70.378442966593994</v>
      </c>
      <c r="BI2148">
        <v>66.448291872740896</v>
      </c>
    </row>
    <row r="2149" spans="1:61" x14ac:dyDescent="0.25">
      <c r="A2149" s="10" t="str">
        <f>VLOOKUP(D2149,'Index-Relations'!E:F,2,FALSE)</f>
        <v>ESG</v>
      </c>
      <c r="B2149" t="s">
        <v>3450</v>
      </c>
      <c r="C2149" s="53" t="s">
        <v>2769</v>
      </c>
      <c r="D2149" s="59" t="s">
        <v>3047</v>
      </c>
      <c r="E2149" s="59" t="s">
        <v>5565</v>
      </c>
      <c r="F2149" t="s">
        <v>787</v>
      </c>
      <c r="G2149" t="s">
        <v>786</v>
      </c>
      <c r="H2149" t="s">
        <v>788</v>
      </c>
      <c r="I2149" s="52">
        <v>45352</v>
      </c>
      <c r="J2149" t="s">
        <v>2457</v>
      </c>
      <c r="K2149">
        <v>104</v>
      </c>
      <c r="L2149">
        <v>76.919221537108598</v>
      </c>
      <c r="M2149">
        <v>104</v>
      </c>
      <c r="N2149">
        <v>1</v>
      </c>
      <c r="O2149">
        <v>81.714223807172303</v>
      </c>
      <c r="P2149">
        <v>104</v>
      </c>
      <c r="Q2149">
        <v>1</v>
      </c>
      <c r="R2149">
        <v>104</v>
      </c>
      <c r="S2149">
        <v>0.999999999999999</v>
      </c>
      <c r="T2149">
        <v>30.959581645728601</v>
      </c>
      <c r="U2149">
        <v>0.61604668005476604</v>
      </c>
      <c r="V2149">
        <v>68</v>
      </c>
      <c r="W2149">
        <v>0.134676507493871</v>
      </c>
      <c r="X2149">
        <v>13</v>
      </c>
      <c r="Y2149">
        <v>103</v>
      </c>
      <c r="Z2149">
        <v>0.99078813934073096</v>
      </c>
      <c r="AA2149">
        <v>19.571910174470599</v>
      </c>
      <c r="AB2149">
        <v>100</v>
      </c>
      <c r="AC2149">
        <v>0.96940368066585603</v>
      </c>
      <c r="AD2149">
        <v>3</v>
      </c>
      <c r="AE2149">
        <v>2.13844586748748E-2</v>
      </c>
      <c r="AF2149">
        <v>1</v>
      </c>
      <c r="AG2149">
        <v>9.2118606592686402E-3</v>
      </c>
      <c r="AH2149">
        <v>7.1942082894866403E-6</v>
      </c>
      <c r="AI2149">
        <v>3</v>
      </c>
      <c r="AJ2149">
        <v>71.460193378046199</v>
      </c>
      <c r="AK2149">
        <v>104</v>
      </c>
      <c r="AL2149">
        <v>1</v>
      </c>
      <c r="AM2149">
        <v>0</v>
      </c>
      <c r="AN2149">
        <v>0</v>
      </c>
      <c r="AO2149">
        <v>0</v>
      </c>
      <c r="AP2149">
        <v>0</v>
      </c>
      <c r="AQ2149">
        <v>104</v>
      </c>
      <c r="AR2149">
        <v>1</v>
      </c>
      <c r="AS2149">
        <v>0</v>
      </c>
      <c r="AT2149">
        <v>0</v>
      </c>
      <c r="AU2149">
        <v>0</v>
      </c>
      <c r="AV2149">
        <v>0</v>
      </c>
      <c r="AW2149">
        <v>104</v>
      </c>
      <c r="AX2149">
        <v>1</v>
      </c>
      <c r="AY2149">
        <v>74.993440804055595</v>
      </c>
      <c r="AZ2149">
        <v>104</v>
      </c>
      <c r="BA2149">
        <v>1</v>
      </c>
      <c r="BB2149">
        <v>101</v>
      </c>
      <c r="BC2149">
        <v>0.96716002613443697</v>
      </c>
      <c r="BD2149">
        <v>3</v>
      </c>
      <c r="BE2149">
        <v>3.2839973865562401E-2</v>
      </c>
      <c r="BF2149">
        <v>72.246118501241995</v>
      </c>
      <c r="BG2149">
        <v>76.434729079752998</v>
      </c>
      <c r="BH2149">
        <v>71.007026171405997</v>
      </c>
      <c r="BI2149">
        <v>66.704112888889995</v>
      </c>
    </row>
    <row r="2150" spans="1:61" x14ac:dyDescent="0.25">
      <c r="A2150" s="10" t="str">
        <f>VLOOKUP(D2150,'Index-Relations'!E:F,2,FALSE)</f>
        <v>ESG</v>
      </c>
      <c r="B2150" t="s">
        <v>3450</v>
      </c>
      <c r="C2150" s="53" t="s">
        <v>2770</v>
      </c>
      <c r="D2150" s="59" t="s">
        <v>3047</v>
      </c>
      <c r="E2150" s="59" t="s">
        <v>5566</v>
      </c>
      <c r="F2150" t="s">
        <v>787</v>
      </c>
      <c r="G2150" t="s">
        <v>786</v>
      </c>
      <c r="H2150" t="s">
        <v>788</v>
      </c>
      <c r="I2150" s="52">
        <v>45323</v>
      </c>
      <c r="J2150" t="s">
        <v>2457</v>
      </c>
      <c r="K2150">
        <v>104</v>
      </c>
      <c r="L2150">
        <v>76.862872279476207</v>
      </c>
      <c r="M2150">
        <v>104</v>
      </c>
      <c r="N2150">
        <v>1</v>
      </c>
      <c r="O2150">
        <v>81.774815084913698</v>
      </c>
      <c r="P2150">
        <v>104</v>
      </c>
      <c r="Q2150">
        <v>1</v>
      </c>
      <c r="R2150">
        <v>104</v>
      </c>
      <c r="S2150">
        <v>1</v>
      </c>
      <c r="T2150">
        <v>31.1157754249124</v>
      </c>
      <c r="U2150">
        <v>0.61432223726413304</v>
      </c>
      <c r="V2150">
        <v>68</v>
      </c>
      <c r="W2150">
        <v>0.13634026254455001</v>
      </c>
      <c r="X2150">
        <v>13</v>
      </c>
      <c r="Y2150">
        <v>103</v>
      </c>
      <c r="Z2150">
        <v>0.99302523410436006</v>
      </c>
      <c r="AA2150">
        <v>20.275990652434199</v>
      </c>
      <c r="AB2150">
        <v>100</v>
      </c>
      <c r="AC2150">
        <v>0.97170601656787003</v>
      </c>
      <c r="AD2150">
        <v>3</v>
      </c>
      <c r="AE2150">
        <v>2.1319217536490801E-2</v>
      </c>
      <c r="AF2150">
        <v>1</v>
      </c>
      <c r="AG2150">
        <v>6.9747658956390698E-3</v>
      </c>
      <c r="AH2150">
        <v>7.20031111573411E-6</v>
      </c>
      <c r="AI2150">
        <v>3</v>
      </c>
      <c r="AJ2150">
        <v>71.460689153184703</v>
      </c>
      <c r="AK2150">
        <v>104</v>
      </c>
      <c r="AL2150">
        <v>1</v>
      </c>
      <c r="AM2150">
        <v>0</v>
      </c>
      <c r="AN2150">
        <v>0</v>
      </c>
      <c r="AO2150">
        <v>0</v>
      </c>
      <c r="AP2150">
        <v>0</v>
      </c>
      <c r="AQ2150">
        <v>104</v>
      </c>
      <c r="AR2150">
        <v>0.999999999999999</v>
      </c>
      <c r="AS2150">
        <v>0</v>
      </c>
      <c r="AT2150">
        <v>0</v>
      </c>
      <c r="AU2150">
        <v>0</v>
      </c>
      <c r="AV2150">
        <v>0</v>
      </c>
      <c r="AW2150">
        <v>104</v>
      </c>
      <c r="AX2150">
        <v>1</v>
      </c>
      <c r="AY2150">
        <v>74.614955603838595</v>
      </c>
      <c r="AZ2150">
        <v>104</v>
      </c>
      <c r="BA2150">
        <v>1</v>
      </c>
      <c r="BB2150">
        <v>101</v>
      </c>
      <c r="BC2150">
        <v>0.96805650652059105</v>
      </c>
      <c r="BD2150">
        <v>3</v>
      </c>
      <c r="BE2150">
        <v>3.1943493479408003E-2</v>
      </c>
      <c r="BF2150">
        <v>72.054980329255997</v>
      </c>
      <c r="BG2150">
        <v>76.422532305217004</v>
      </c>
      <c r="BH2150">
        <v>70.476013126119895</v>
      </c>
      <c r="BI2150">
        <v>66.663237308686007</v>
      </c>
    </row>
    <row r="2151" spans="1:61" x14ac:dyDescent="0.25">
      <c r="A2151" s="10" t="str">
        <f>VLOOKUP(D2151,'Index-Relations'!E:F,2,FALSE)</f>
        <v>ESG</v>
      </c>
      <c r="B2151" t="s">
        <v>3450</v>
      </c>
      <c r="C2151" s="53" t="s">
        <v>2760</v>
      </c>
      <c r="D2151" s="59" t="s">
        <v>3048</v>
      </c>
      <c r="E2151" s="59" t="s">
        <v>5567</v>
      </c>
      <c r="F2151" t="s">
        <v>2580</v>
      </c>
      <c r="G2151" t="s">
        <v>2581</v>
      </c>
      <c r="H2151" t="s">
        <v>2582</v>
      </c>
      <c r="I2151" s="52">
        <v>45659</v>
      </c>
      <c r="J2151" t="s">
        <v>2457</v>
      </c>
      <c r="K2151">
        <v>151</v>
      </c>
      <c r="L2151" s="73">
        <v>68.715612472545999</v>
      </c>
      <c r="M2151">
        <v>151</v>
      </c>
      <c r="N2151">
        <v>1</v>
      </c>
      <c r="O2151" s="73">
        <v>75.203376747730005</v>
      </c>
      <c r="P2151">
        <v>151</v>
      </c>
      <c r="Q2151">
        <v>1</v>
      </c>
      <c r="R2151">
        <v>151</v>
      </c>
      <c r="S2151">
        <v>1</v>
      </c>
      <c r="T2151">
        <v>30.128352659487302</v>
      </c>
      <c r="U2151">
        <v>0.67567939123899001</v>
      </c>
      <c r="V2151">
        <v>128</v>
      </c>
      <c r="W2151">
        <v>0.17469513345180401</v>
      </c>
      <c r="X2151">
        <v>25</v>
      </c>
      <c r="Y2151">
        <v>151</v>
      </c>
      <c r="Z2151">
        <v>0.999999999999999</v>
      </c>
      <c r="AA2151">
        <v>14.8671034271489</v>
      </c>
      <c r="AB2151">
        <v>138</v>
      </c>
      <c r="AC2151">
        <v>0.976826456753493</v>
      </c>
      <c r="AD2151">
        <v>13</v>
      </c>
      <c r="AE2151">
        <v>2.31735432465064E-2</v>
      </c>
      <c r="AF2151">
        <v>0</v>
      </c>
      <c r="AG2151">
        <v>2.2204E-16</v>
      </c>
      <c r="AH2151">
        <v>0</v>
      </c>
      <c r="AI2151">
        <v>0</v>
      </c>
      <c r="AJ2151" s="73">
        <v>65.999224135879999</v>
      </c>
      <c r="AK2151">
        <v>151</v>
      </c>
      <c r="AL2151">
        <v>1</v>
      </c>
      <c r="AM2151">
        <v>0</v>
      </c>
      <c r="AN2151">
        <v>0</v>
      </c>
      <c r="AO2151">
        <v>0</v>
      </c>
      <c r="AP2151">
        <v>0</v>
      </c>
      <c r="AQ2151">
        <v>151</v>
      </c>
      <c r="AR2151">
        <v>1</v>
      </c>
      <c r="AS2151">
        <v>0</v>
      </c>
      <c r="AT2151">
        <v>0</v>
      </c>
      <c r="AU2151">
        <v>0</v>
      </c>
      <c r="AV2151">
        <v>0</v>
      </c>
      <c r="AW2151">
        <v>151</v>
      </c>
      <c r="AX2151">
        <v>0.999999999999999</v>
      </c>
      <c r="AY2151" s="73">
        <v>62.749634059194001</v>
      </c>
      <c r="AZ2151">
        <v>151</v>
      </c>
      <c r="BA2151">
        <v>1</v>
      </c>
      <c r="BB2151">
        <v>144</v>
      </c>
      <c r="BC2151">
        <v>0.923156479243464</v>
      </c>
      <c r="BD2151">
        <v>7</v>
      </c>
      <c r="BE2151">
        <v>7.6843520756535097E-2</v>
      </c>
      <c r="BF2151">
        <v>68.715612472545999</v>
      </c>
      <c r="BG2151">
        <v>75.203376747730005</v>
      </c>
      <c r="BH2151">
        <v>62.749634059194001</v>
      </c>
      <c r="BI2151">
        <v>65.999224135879999</v>
      </c>
    </row>
    <row r="2152" spans="1:61" x14ac:dyDescent="0.25">
      <c r="A2152" s="10" t="str">
        <f>VLOOKUP(D2152,'Index-Relations'!E:F,2,FALSE)</f>
        <v>ESG</v>
      </c>
      <c r="B2152" t="s">
        <v>3450</v>
      </c>
      <c r="C2152" s="53" t="s">
        <v>2761</v>
      </c>
      <c r="D2152" s="59" t="s">
        <v>3048</v>
      </c>
      <c r="E2152" s="59" t="s">
        <v>5568</v>
      </c>
      <c r="F2152" t="s">
        <v>2580</v>
      </c>
      <c r="G2152" t="s">
        <v>2581</v>
      </c>
      <c r="H2152" t="s">
        <v>2582</v>
      </c>
      <c r="I2152" s="52">
        <v>45628</v>
      </c>
      <c r="J2152" t="s">
        <v>2457</v>
      </c>
      <c r="K2152">
        <v>152</v>
      </c>
      <c r="L2152" s="73">
        <v>68.942351533548006</v>
      </c>
      <c r="M2152">
        <v>152</v>
      </c>
      <c r="N2152">
        <v>1</v>
      </c>
      <c r="O2152" s="73">
        <v>74.943317802048995</v>
      </c>
      <c r="P2152">
        <v>152</v>
      </c>
      <c r="Q2152">
        <v>1</v>
      </c>
      <c r="R2152">
        <v>152</v>
      </c>
      <c r="S2152">
        <v>1</v>
      </c>
      <c r="T2152">
        <v>30.158656438267499</v>
      </c>
      <c r="U2152">
        <v>0.67440100234878098</v>
      </c>
      <c r="V2152">
        <v>129</v>
      </c>
      <c r="W2152">
        <v>0.17127221744606799</v>
      </c>
      <c r="X2152">
        <v>25</v>
      </c>
      <c r="Y2152">
        <v>152</v>
      </c>
      <c r="Z2152">
        <v>0.999999999999999</v>
      </c>
      <c r="AA2152">
        <v>14.2521706602266</v>
      </c>
      <c r="AB2152">
        <v>141</v>
      </c>
      <c r="AC2152">
        <v>0.98383086852259505</v>
      </c>
      <c r="AD2152">
        <v>11</v>
      </c>
      <c r="AE2152">
        <v>1.6169131477404002E-2</v>
      </c>
      <c r="AF2152">
        <v>0</v>
      </c>
      <c r="AG2152">
        <v>2.1857999999999999E-16</v>
      </c>
      <c r="AH2152">
        <v>0</v>
      </c>
      <c r="AI2152">
        <v>0</v>
      </c>
      <c r="AJ2152" s="73">
        <v>66.299137916931002</v>
      </c>
      <c r="AK2152">
        <v>152</v>
      </c>
      <c r="AL2152">
        <v>1</v>
      </c>
      <c r="AM2152">
        <v>0</v>
      </c>
      <c r="AN2152">
        <v>0</v>
      </c>
      <c r="AO2152">
        <v>0</v>
      </c>
      <c r="AP2152">
        <v>0</v>
      </c>
      <c r="AQ2152">
        <v>152</v>
      </c>
      <c r="AR2152">
        <v>1</v>
      </c>
      <c r="AS2152">
        <v>0</v>
      </c>
      <c r="AT2152">
        <v>0</v>
      </c>
      <c r="AU2152">
        <v>0</v>
      </c>
      <c r="AV2152">
        <v>0</v>
      </c>
      <c r="AW2152">
        <v>152</v>
      </c>
      <c r="AX2152">
        <v>0.999999999999999</v>
      </c>
      <c r="AY2152" s="73">
        <v>63.365675504842002</v>
      </c>
      <c r="AZ2152">
        <v>152</v>
      </c>
      <c r="BA2152">
        <v>1</v>
      </c>
      <c r="BB2152">
        <v>145</v>
      </c>
      <c r="BC2152">
        <v>0.92503738823644499</v>
      </c>
      <c r="BD2152">
        <v>7</v>
      </c>
      <c r="BE2152">
        <v>7.4962611763554704E-2</v>
      </c>
      <c r="BF2152">
        <v>68.942351533548006</v>
      </c>
      <c r="BG2152">
        <v>74.943317802048995</v>
      </c>
      <c r="BH2152">
        <v>63.365675504842002</v>
      </c>
      <c r="BI2152">
        <v>66.299137916931002</v>
      </c>
    </row>
    <row r="2153" spans="1:61" x14ac:dyDescent="0.25">
      <c r="A2153" s="10" t="str">
        <f>VLOOKUP(D2153,'Index-Relations'!E:F,2,FALSE)</f>
        <v>ESG</v>
      </c>
      <c r="B2153" t="s">
        <v>3450</v>
      </c>
      <c r="C2153" s="53" t="s">
        <v>2762</v>
      </c>
      <c r="D2153" s="59" t="s">
        <v>3048</v>
      </c>
      <c r="E2153" s="59" t="s">
        <v>5569</v>
      </c>
      <c r="F2153" t="s">
        <v>2580</v>
      </c>
      <c r="G2153" t="s">
        <v>2581</v>
      </c>
      <c r="H2153" t="s">
        <v>2582</v>
      </c>
      <c r="I2153" s="52">
        <v>45597</v>
      </c>
      <c r="J2153" t="s">
        <v>2457</v>
      </c>
      <c r="K2153">
        <v>155</v>
      </c>
      <c r="L2153" s="73">
        <v>69.412571097704003</v>
      </c>
      <c r="M2153">
        <v>155</v>
      </c>
      <c r="N2153">
        <v>1</v>
      </c>
      <c r="O2153" s="73">
        <v>75.132140985353999</v>
      </c>
      <c r="P2153">
        <v>155</v>
      </c>
      <c r="Q2153">
        <v>1</v>
      </c>
      <c r="R2153">
        <v>155</v>
      </c>
      <c r="S2153">
        <v>0.999999999999999</v>
      </c>
      <c r="T2153">
        <v>30.070959356473399</v>
      </c>
      <c r="U2153">
        <v>0.67483655912340701</v>
      </c>
      <c r="V2153">
        <v>130</v>
      </c>
      <c r="W2153">
        <v>0.168493204211414</v>
      </c>
      <c r="X2153">
        <v>25</v>
      </c>
      <c r="Y2153">
        <v>155</v>
      </c>
      <c r="Z2153">
        <v>1</v>
      </c>
      <c r="AA2153">
        <v>14.898072966578299</v>
      </c>
      <c r="AB2153">
        <v>143</v>
      </c>
      <c r="AC2153">
        <v>0.98075987900416695</v>
      </c>
      <c r="AD2153">
        <v>12</v>
      </c>
      <c r="AE2153">
        <v>1.9240120995832999E-2</v>
      </c>
      <c r="AF2153">
        <v>0</v>
      </c>
      <c r="AG2153">
        <v>2.4289999999999999E-17</v>
      </c>
      <c r="AH2153">
        <v>0</v>
      </c>
      <c r="AI2153">
        <v>0</v>
      </c>
      <c r="AJ2153" s="73">
        <v>66.955532672483997</v>
      </c>
      <c r="AK2153">
        <v>155</v>
      </c>
      <c r="AL2153">
        <v>1</v>
      </c>
      <c r="AM2153">
        <v>0</v>
      </c>
      <c r="AN2153">
        <v>0</v>
      </c>
      <c r="AO2153">
        <v>0</v>
      </c>
      <c r="AP2153">
        <v>0</v>
      </c>
      <c r="AQ2153">
        <v>155</v>
      </c>
      <c r="AR2153">
        <v>0.999999999999999</v>
      </c>
      <c r="AS2153">
        <v>0</v>
      </c>
      <c r="AT2153">
        <v>0</v>
      </c>
      <c r="AU2153">
        <v>0</v>
      </c>
      <c r="AV2153">
        <v>0</v>
      </c>
      <c r="AW2153">
        <v>155</v>
      </c>
      <c r="AX2153">
        <v>1</v>
      </c>
      <c r="AY2153" s="73">
        <v>63.835197952704</v>
      </c>
      <c r="AZ2153">
        <v>155</v>
      </c>
      <c r="BA2153">
        <v>1</v>
      </c>
      <c r="BB2153">
        <v>147</v>
      </c>
      <c r="BC2153">
        <v>0.93011391960062695</v>
      </c>
      <c r="BD2153">
        <v>8</v>
      </c>
      <c r="BE2153">
        <v>6.9886080399372594E-2</v>
      </c>
      <c r="BF2153">
        <v>69.412571097704003</v>
      </c>
      <c r="BG2153">
        <v>75.132140985353999</v>
      </c>
      <c r="BH2153">
        <v>63.835197952704</v>
      </c>
      <c r="BI2153">
        <v>66.955532672483997</v>
      </c>
    </row>
    <row r="2154" spans="1:61" x14ac:dyDescent="0.25">
      <c r="A2154" s="10" t="str">
        <f>VLOOKUP(D2154,'Index-Relations'!E:F,2,FALSE)</f>
        <v>ESG</v>
      </c>
      <c r="B2154" t="s">
        <v>3450</v>
      </c>
      <c r="C2154" s="53" t="s">
        <v>2763</v>
      </c>
      <c r="D2154" s="59" t="s">
        <v>3048</v>
      </c>
      <c r="E2154" s="59" t="s">
        <v>5570</v>
      </c>
      <c r="F2154" t="s">
        <v>2580</v>
      </c>
      <c r="G2154" t="s">
        <v>2581</v>
      </c>
      <c r="H2154" t="s">
        <v>2582</v>
      </c>
      <c r="I2154" s="52">
        <v>45566</v>
      </c>
      <c r="J2154" t="s">
        <v>2457</v>
      </c>
      <c r="K2154">
        <v>156</v>
      </c>
      <c r="L2154" s="73">
        <v>69.163919457977997</v>
      </c>
      <c r="M2154">
        <v>156</v>
      </c>
      <c r="N2154">
        <v>1</v>
      </c>
      <c r="O2154" s="73">
        <v>75.150410366670997</v>
      </c>
      <c r="P2154">
        <v>156</v>
      </c>
      <c r="Q2154">
        <v>1</v>
      </c>
      <c r="R2154">
        <v>156</v>
      </c>
      <c r="S2154">
        <v>0.999999999999999</v>
      </c>
      <c r="T2154">
        <v>30.5040009663105</v>
      </c>
      <c r="U2154">
        <v>0.67666492759992802</v>
      </c>
      <c r="V2154">
        <v>131</v>
      </c>
      <c r="W2154">
        <v>0.16730674647829799</v>
      </c>
      <c r="X2154">
        <v>25</v>
      </c>
      <c r="Y2154">
        <v>156</v>
      </c>
      <c r="Z2154">
        <v>1</v>
      </c>
      <c r="AA2154">
        <v>14.6724311722873</v>
      </c>
      <c r="AB2154">
        <v>146</v>
      </c>
      <c r="AC2154">
        <v>0.98295735288257502</v>
      </c>
      <c r="AD2154">
        <v>10</v>
      </c>
      <c r="AE2154">
        <v>1.70426471174243E-2</v>
      </c>
      <c r="AF2154">
        <v>0</v>
      </c>
      <c r="AG2154">
        <v>3.4348000000000001E-16</v>
      </c>
      <c r="AH2154">
        <v>0</v>
      </c>
      <c r="AI2154">
        <v>0</v>
      </c>
      <c r="AJ2154" s="73">
        <v>66.572897638238999</v>
      </c>
      <c r="AK2154">
        <v>156</v>
      </c>
      <c r="AL2154">
        <v>1</v>
      </c>
      <c r="AM2154">
        <v>0</v>
      </c>
      <c r="AN2154">
        <v>0</v>
      </c>
      <c r="AO2154">
        <v>0</v>
      </c>
      <c r="AP2154">
        <v>0</v>
      </c>
      <c r="AQ2154">
        <v>156</v>
      </c>
      <c r="AR2154">
        <v>1</v>
      </c>
      <c r="AS2154">
        <v>0</v>
      </c>
      <c r="AT2154">
        <v>0</v>
      </c>
      <c r="AU2154">
        <v>0</v>
      </c>
      <c r="AV2154">
        <v>0</v>
      </c>
      <c r="AW2154">
        <v>156</v>
      </c>
      <c r="AX2154">
        <v>0.999999999999999</v>
      </c>
      <c r="AY2154" s="73">
        <v>63.4762575770769</v>
      </c>
      <c r="AZ2154">
        <v>156</v>
      </c>
      <c r="BA2154">
        <v>1</v>
      </c>
      <c r="BB2154">
        <v>148</v>
      </c>
      <c r="BC2154">
        <v>0.92907385996527503</v>
      </c>
      <c r="BD2154">
        <v>8</v>
      </c>
      <c r="BE2154">
        <v>7.0926140034724805E-2</v>
      </c>
      <c r="BF2154">
        <v>69.163919457977997</v>
      </c>
      <c r="BG2154">
        <v>75.150410366670997</v>
      </c>
      <c r="BH2154">
        <v>63.4762575770769</v>
      </c>
      <c r="BI2154">
        <v>66.572897638238999</v>
      </c>
    </row>
    <row r="2155" spans="1:61" x14ac:dyDescent="0.25">
      <c r="A2155" s="10" t="str">
        <f>VLOOKUP(D2155,'Index-Relations'!E:F,2,FALSE)</f>
        <v>ESG</v>
      </c>
      <c r="B2155" t="s">
        <v>3450</v>
      </c>
      <c r="C2155" s="53" t="s">
        <v>2764</v>
      </c>
      <c r="D2155" s="59" t="s">
        <v>3048</v>
      </c>
      <c r="E2155" s="59" t="s">
        <v>5571</v>
      </c>
      <c r="F2155" t="s">
        <v>2580</v>
      </c>
      <c r="G2155" t="s">
        <v>2581</v>
      </c>
      <c r="H2155" t="s">
        <v>2582</v>
      </c>
      <c r="I2155" s="52">
        <v>45538</v>
      </c>
      <c r="J2155" t="s">
        <v>2457</v>
      </c>
      <c r="K2155">
        <v>161</v>
      </c>
      <c r="L2155" s="73">
        <v>69.515407719169005</v>
      </c>
      <c r="M2155">
        <v>161</v>
      </c>
      <c r="N2155">
        <v>1</v>
      </c>
      <c r="O2155" s="73">
        <v>75.002334549520995</v>
      </c>
      <c r="P2155">
        <v>161</v>
      </c>
      <c r="Q2155">
        <v>1</v>
      </c>
      <c r="R2155">
        <v>161</v>
      </c>
      <c r="S2155">
        <v>0.999999999999999</v>
      </c>
      <c r="T2155">
        <v>30.327581307791601</v>
      </c>
      <c r="U2155">
        <v>0.68911201381757403</v>
      </c>
      <c r="V2155">
        <v>135</v>
      </c>
      <c r="W2155">
        <v>0.177373479518532</v>
      </c>
      <c r="X2155">
        <v>26</v>
      </c>
      <c r="Y2155">
        <v>161</v>
      </c>
      <c r="Z2155">
        <v>1</v>
      </c>
      <c r="AA2155">
        <v>15.5663191626866</v>
      </c>
      <c r="AB2155">
        <v>152</v>
      </c>
      <c r="AC2155">
        <v>0.98584049515516003</v>
      </c>
      <c r="AD2155">
        <v>12</v>
      </c>
      <c r="AE2155">
        <v>1.7942503841819599E-2</v>
      </c>
      <c r="AF2155">
        <v>-3</v>
      </c>
      <c r="AG2155">
        <v>0</v>
      </c>
      <c r="AH2155">
        <v>0</v>
      </c>
      <c r="AI2155">
        <v>0</v>
      </c>
      <c r="AJ2155" s="73">
        <v>67.226862974981998</v>
      </c>
      <c r="AK2155">
        <v>161</v>
      </c>
      <c r="AL2155">
        <v>1</v>
      </c>
      <c r="AM2155">
        <v>0</v>
      </c>
      <c r="AN2155">
        <v>0</v>
      </c>
      <c r="AO2155">
        <v>0</v>
      </c>
      <c r="AP2155">
        <v>0</v>
      </c>
      <c r="AQ2155">
        <v>161</v>
      </c>
      <c r="AR2155">
        <v>1</v>
      </c>
      <c r="AS2155">
        <v>0</v>
      </c>
      <c r="AT2155">
        <v>0</v>
      </c>
      <c r="AU2155">
        <v>0</v>
      </c>
      <c r="AV2155">
        <v>0</v>
      </c>
      <c r="AW2155">
        <v>161</v>
      </c>
      <c r="AX2155">
        <v>1</v>
      </c>
      <c r="AY2155" s="73">
        <v>63.887977712446897</v>
      </c>
      <c r="AZ2155">
        <v>161</v>
      </c>
      <c r="BA2155">
        <v>1</v>
      </c>
      <c r="BB2155">
        <v>153</v>
      </c>
      <c r="BC2155">
        <v>0.93317529016510004</v>
      </c>
      <c r="BD2155">
        <v>8</v>
      </c>
      <c r="BE2155">
        <v>6.6824709834899201E-2</v>
      </c>
      <c r="BF2155">
        <v>69.515407719169005</v>
      </c>
      <c r="BG2155">
        <v>75.002334549520995</v>
      </c>
      <c r="BH2155">
        <v>63.887977712446897</v>
      </c>
      <c r="BI2155">
        <v>67.226862974981998</v>
      </c>
    </row>
    <row r="2156" spans="1:61" x14ac:dyDescent="0.25">
      <c r="A2156" s="10" t="str">
        <f>VLOOKUP(D2156,'Index-Relations'!E:F,2,FALSE)</f>
        <v>ESG</v>
      </c>
      <c r="B2156" t="s">
        <v>3450</v>
      </c>
      <c r="C2156" s="53" t="s">
        <v>3350</v>
      </c>
      <c r="D2156" s="59" t="s">
        <v>3048</v>
      </c>
      <c r="E2156" s="59" t="s">
        <v>5572</v>
      </c>
      <c r="F2156" t="s">
        <v>2580</v>
      </c>
      <c r="G2156" t="s">
        <v>2581</v>
      </c>
      <c r="H2156" t="s">
        <v>2582</v>
      </c>
      <c r="I2156" s="52">
        <v>45505</v>
      </c>
      <c r="J2156" t="s">
        <v>2457</v>
      </c>
      <c r="K2156">
        <v>161</v>
      </c>
      <c r="L2156" s="73">
        <v>69.849745724739904</v>
      </c>
      <c r="M2156">
        <v>161</v>
      </c>
      <c r="N2156">
        <v>1</v>
      </c>
      <c r="O2156" s="73">
        <v>74.952628684717894</v>
      </c>
      <c r="P2156">
        <v>161</v>
      </c>
      <c r="Q2156">
        <v>1</v>
      </c>
      <c r="R2156">
        <v>161</v>
      </c>
      <c r="S2156">
        <v>1</v>
      </c>
      <c r="T2156">
        <v>30.189108475374201</v>
      </c>
      <c r="U2156">
        <v>0.68486706885411697</v>
      </c>
      <c r="V2156">
        <v>135</v>
      </c>
      <c r="W2156">
        <v>0.185733076958568</v>
      </c>
      <c r="X2156">
        <v>26</v>
      </c>
      <c r="Y2156">
        <v>161</v>
      </c>
      <c r="Z2156">
        <v>1</v>
      </c>
      <c r="AA2156">
        <v>15.992036127578199</v>
      </c>
      <c r="AB2156">
        <v>153</v>
      </c>
      <c r="AC2156">
        <v>0.98869591812873503</v>
      </c>
      <c r="AD2156">
        <v>8</v>
      </c>
      <c r="AE2156">
        <v>1.1304081871264301E-2</v>
      </c>
      <c r="AF2156">
        <v>0</v>
      </c>
      <c r="AG2156">
        <v>3.9899E-16</v>
      </c>
      <c r="AH2156">
        <v>0</v>
      </c>
      <c r="AI2156">
        <v>0</v>
      </c>
      <c r="AJ2156" s="73">
        <v>67.268742380901998</v>
      </c>
      <c r="AK2156">
        <v>161</v>
      </c>
      <c r="AL2156">
        <v>1</v>
      </c>
      <c r="AM2156">
        <v>0</v>
      </c>
      <c r="AN2156">
        <v>0</v>
      </c>
      <c r="AO2156">
        <v>0</v>
      </c>
      <c r="AP2156">
        <v>0</v>
      </c>
      <c r="AQ2156">
        <v>161</v>
      </c>
      <c r="AR2156">
        <v>0.999999999999999</v>
      </c>
      <c r="AS2156">
        <v>0</v>
      </c>
      <c r="AT2156">
        <v>0</v>
      </c>
      <c r="AU2156">
        <v>0</v>
      </c>
      <c r="AV2156">
        <v>0</v>
      </c>
      <c r="AW2156">
        <v>161</v>
      </c>
      <c r="AX2156">
        <v>0.999999999999999</v>
      </c>
      <c r="AY2156" s="73">
        <v>64.717942797298903</v>
      </c>
      <c r="AZ2156">
        <v>161</v>
      </c>
      <c r="BA2156">
        <v>1</v>
      </c>
      <c r="BB2156">
        <v>154</v>
      </c>
      <c r="BC2156">
        <v>0.93487857815543296</v>
      </c>
      <c r="BD2156">
        <v>7</v>
      </c>
      <c r="BE2156">
        <v>6.5121421844566305E-2</v>
      </c>
      <c r="BF2156">
        <v>69.849745724739904</v>
      </c>
      <c r="BG2156">
        <v>74.952628684717894</v>
      </c>
      <c r="BH2156">
        <v>64.717942797298903</v>
      </c>
      <c r="BI2156">
        <v>67.268742380901998</v>
      </c>
    </row>
    <row r="2157" spans="1:61" x14ac:dyDescent="0.25">
      <c r="A2157" s="10" t="str">
        <f>VLOOKUP(D2157,'Index-Relations'!E:F,2,FALSE)</f>
        <v>ESG</v>
      </c>
      <c r="B2157" t="s">
        <v>3450</v>
      </c>
      <c r="C2157" s="53" t="s">
        <v>2765</v>
      </c>
      <c r="D2157" s="59" t="s">
        <v>3048</v>
      </c>
      <c r="E2157" s="59" t="s">
        <v>5573</v>
      </c>
      <c r="F2157" t="s">
        <v>2580</v>
      </c>
      <c r="G2157" t="s">
        <v>2581</v>
      </c>
      <c r="H2157" t="s">
        <v>2582</v>
      </c>
      <c r="I2157" s="52">
        <v>45474</v>
      </c>
      <c r="J2157" t="s">
        <v>2457</v>
      </c>
      <c r="K2157">
        <v>165</v>
      </c>
      <c r="L2157" s="73">
        <v>70.589187317666998</v>
      </c>
      <c r="M2157">
        <v>165</v>
      </c>
      <c r="N2157">
        <v>1</v>
      </c>
      <c r="O2157" s="73">
        <v>75.171268918280902</v>
      </c>
      <c r="P2157">
        <v>165</v>
      </c>
      <c r="Q2157">
        <v>1</v>
      </c>
      <c r="R2157">
        <v>165</v>
      </c>
      <c r="S2157">
        <v>0.999999999999999</v>
      </c>
      <c r="T2157">
        <v>29.537451845121701</v>
      </c>
      <c r="U2157">
        <v>0.69386739443010503</v>
      </c>
      <c r="V2157">
        <v>136</v>
      </c>
      <c r="W2157">
        <v>0.18236264968971</v>
      </c>
      <c r="X2157">
        <v>27</v>
      </c>
      <c r="Y2157">
        <v>165</v>
      </c>
      <c r="Z2157">
        <v>1</v>
      </c>
      <c r="AA2157">
        <v>15.726136876879901</v>
      </c>
      <c r="AB2157">
        <v>157</v>
      </c>
      <c r="AC2157">
        <v>0.98897841519843699</v>
      </c>
      <c r="AD2157">
        <v>8</v>
      </c>
      <c r="AE2157">
        <v>1.10215848015623E-2</v>
      </c>
      <c r="AF2157">
        <v>0</v>
      </c>
      <c r="AG2157">
        <v>0</v>
      </c>
      <c r="AH2157">
        <v>0</v>
      </c>
      <c r="AI2157">
        <v>0</v>
      </c>
      <c r="AJ2157" s="73">
        <v>67.844350999265998</v>
      </c>
      <c r="AK2157">
        <v>165</v>
      </c>
      <c r="AL2157">
        <v>1</v>
      </c>
      <c r="AM2157">
        <v>0</v>
      </c>
      <c r="AN2157">
        <v>0</v>
      </c>
      <c r="AO2157">
        <v>0</v>
      </c>
      <c r="AP2157">
        <v>0</v>
      </c>
      <c r="AQ2157">
        <v>165</v>
      </c>
      <c r="AR2157">
        <v>0.999999999999999</v>
      </c>
      <c r="AS2157">
        <v>0</v>
      </c>
      <c r="AT2157">
        <v>0</v>
      </c>
      <c r="AU2157">
        <v>0</v>
      </c>
      <c r="AV2157">
        <v>0</v>
      </c>
      <c r="AW2157">
        <v>165</v>
      </c>
      <c r="AX2157">
        <v>0.999999999999999</v>
      </c>
      <c r="AY2157" s="73">
        <v>65.981493628603999</v>
      </c>
      <c r="AZ2157">
        <v>165</v>
      </c>
      <c r="BA2157">
        <v>1</v>
      </c>
      <c r="BB2157">
        <v>158</v>
      </c>
      <c r="BC2157">
        <v>0.94085288074664997</v>
      </c>
      <c r="BD2157">
        <v>7</v>
      </c>
      <c r="BE2157">
        <v>5.9147119253349603E-2</v>
      </c>
      <c r="BF2157">
        <v>70.589187317666998</v>
      </c>
      <c r="BG2157">
        <v>75.171268918280902</v>
      </c>
      <c r="BH2157">
        <v>65.981493628603999</v>
      </c>
      <c r="BI2157">
        <v>67.844350999265998</v>
      </c>
    </row>
    <row r="2158" spans="1:61" x14ac:dyDescent="0.25">
      <c r="A2158" s="10" t="str">
        <f>VLOOKUP(D2158,'Index-Relations'!E:F,2,FALSE)</f>
        <v>ESG</v>
      </c>
      <c r="B2158" t="s">
        <v>3450</v>
      </c>
      <c r="C2158" s="53" t="s">
        <v>2766</v>
      </c>
      <c r="D2158" s="59" t="s">
        <v>3048</v>
      </c>
      <c r="E2158" s="59" t="s">
        <v>5574</v>
      </c>
      <c r="F2158" t="s">
        <v>2580</v>
      </c>
      <c r="G2158" t="s">
        <v>2581</v>
      </c>
      <c r="H2158" t="s">
        <v>2582</v>
      </c>
      <c r="I2158" s="52">
        <v>45446</v>
      </c>
      <c r="J2158" t="s">
        <v>2457</v>
      </c>
      <c r="K2158">
        <v>165</v>
      </c>
      <c r="L2158" s="73">
        <v>70.184581072046996</v>
      </c>
      <c r="M2158">
        <v>165</v>
      </c>
      <c r="N2158">
        <v>1</v>
      </c>
      <c r="O2158" s="73">
        <v>74.699245022912905</v>
      </c>
      <c r="P2158">
        <v>165</v>
      </c>
      <c r="Q2158">
        <v>1</v>
      </c>
      <c r="R2158">
        <v>165</v>
      </c>
      <c r="S2158">
        <v>0.999999999999999</v>
      </c>
      <c r="T2158">
        <v>29.943836132381101</v>
      </c>
      <c r="U2158">
        <v>0.734439125955197</v>
      </c>
      <c r="V2158">
        <v>136</v>
      </c>
      <c r="W2158">
        <v>0.216981194901954</v>
      </c>
      <c r="X2158">
        <v>27</v>
      </c>
      <c r="Y2158">
        <v>165</v>
      </c>
      <c r="Z2158">
        <v>1</v>
      </c>
      <c r="AA2158">
        <v>18.0525570654119</v>
      </c>
      <c r="AB2158">
        <v>157</v>
      </c>
      <c r="AC2158">
        <v>0.98781074221518705</v>
      </c>
      <c r="AD2158">
        <v>8</v>
      </c>
      <c r="AE2158">
        <v>1.2189257784811801E-2</v>
      </c>
      <c r="AF2158">
        <v>0</v>
      </c>
      <c r="AG2158">
        <v>4.5969999999999996E-16</v>
      </c>
      <c r="AH2158">
        <v>0</v>
      </c>
      <c r="AI2158">
        <v>0</v>
      </c>
      <c r="AJ2158" s="73">
        <v>67.422543710324902</v>
      </c>
      <c r="AK2158">
        <v>165</v>
      </c>
      <c r="AL2158">
        <v>1</v>
      </c>
      <c r="AM2158">
        <v>0</v>
      </c>
      <c r="AN2158">
        <v>0</v>
      </c>
      <c r="AO2158">
        <v>0</v>
      </c>
      <c r="AP2158">
        <v>0</v>
      </c>
      <c r="AQ2158">
        <v>165</v>
      </c>
      <c r="AR2158">
        <v>1</v>
      </c>
      <c r="AS2158">
        <v>0</v>
      </c>
      <c r="AT2158">
        <v>0</v>
      </c>
      <c r="AU2158">
        <v>0</v>
      </c>
      <c r="AV2158">
        <v>0</v>
      </c>
      <c r="AW2158">
        <v>165</v>
      </c>
      <c r="AX2158">
        <v>1</v>
      </c>
      <c r="AY2158" s="73">
        <v>65.693598459529895</v>
      </c>
      <c r="AZ2158">
        <v>165</v>
      </c>
      <c r="BA2158">
        <v>1</v>
      </c>
      <c r="BB2158">
        <v>159</v>
      </c>
      <c r="BC2158">
        <v>0.95977895500713695</v>
      </c>
      <c r="BD2158">
        <v>6</v>
      </c>
      <c r="BE2158">
        <v>4.0221044992862699E-2</v>
      </c>
      <c r="BF2158">
        <v>70.184581072046996</v>
      </c>
      <c r="BG2158">
        <v>74.699245022912905</v>
      </c>
      <c r="BH2158">
        <v>65.693598459529895</v>
      </c>
      <c r="BI2158">
        <v>67.422543710324902</v>
      </c>
    </row>
    <row r="2159" spans="1:61" x14ac:dyDescent="0.25">
      <c r="A2159" s="10" t="str">
        <f>VLOOKUP(D2159,'Index-Relations'!E:F,2,FALSE)</f>
        <v>ESG</v>
      </c>
      <c r="B2159" t="s">
        <v>3450</v>
      </c>
      <c r="C2159" s="53" t="s">
        <v>2767</v>
      </c>
      <c r="D2159" s="59" t="s">
        <v>3048</v>
      </c>
      <c r="E2159" s="59" t="s">
        <v>5575</v>
      </c>
      <c r="F2159" t="s">
        <v>2580</v>
      </c>
      <c r="G2159" t="s">
        <v>2581</v>
      </c>
      <c r="H2159" t="s">
        <v>2582</v>
      </c>
      <c r="I2159" s="52">
        <v>45413</v>
      </c>
      <c r="J2159" t="s">
        <v>2457</v>
      </c>
      <c r="K2159">
        <v>166</v>
      </c>
      <c r="L2159" s="73">
        <v>70.000670967136898</v>
      </c>
      <c r="M2159">
        <v>166</v>
      </c>
      <c r="N2159">
        <v>1</v>
      </c>
      <c r="O2159" s="73">
        <v>75.046664409109994</v>
      </c>
      <c r="P2159">
        <v>166</v>
      </c>
      <c r="Q2159">
        <v>1</v>
      </c>
      <c r="R2159">
        <v>166</v>
      </c>
      <c r="S2159">
        <v>1</v>
      </c>
      <c r="T2159">
        <v>30.450598432550301</v>
      </c>
      <c r="U2159">
        <v>0.73293091352280404</v>
      </c>
      <c r="V2159">
        <v>137</v>
      </c>
      <c r="W2159">
        <v>0.211710179396736</v>
      </c>
      <c r="X2159">
        <v>28</v>
      </c>
      <c r="Y2159">
        <v>166</v>
      </c>
      <c r="Z2159">
        <v>1</v>
      </c>
      <c r="AA2159">
        <v>18.626384725221701</v>
      </c>
      <c r="AB2159">
        <v>158</v>
      </c>
      <c r="AC2159">
        <v>0.98724316644658405</v>
      </c>
      <c r="AD2159">
        <v>8</v>
      </c>
      <c r="AE2159">
        <v>1.2756833553415E-2</v>
      </c>
      <c r="AF2159">
        <v>0</v>
      </c>
      <c r="AG2159">
        <v>4.1112999999999999E-16</v>
      </c>
      <c r="AH2159">
        <v>0</v>
      </c>
      <c r="AI2159">
        <v>0</v>
      </c>
      <c r="AJ2159" s="73">
        <v>66.688673460640899</v>
      </c>
      <c r="AK2159">
        <v>166</v>
      </c>
      <c r="AL2159">
        <v>1</v>
      </c>
      <c r="AM2159">
        <v>0</v>
      </c>
      <c r="AN2159">
        <v>0</v>
      </c>
      <c r="AO2159">
        <v>0</v>
      </c>
      <c r="AP2159">
        <v>0</v>
      </c>
      <c r="AQ2159">
        <v>166</v>
      </c>
      <c r="AR2159">
        <v>0.999999999999999</v>
      </c>
      <c r="AS2159">
        <v>0</v>
      </c>
      <c r="AT2159">
        <v>0</v>
      </c>
      <c r="AU2159">
        <v>0</v>
      </c>
      <c r="AV2159">
        <v>0</v>
      </c>
      <c r="AW2159">
        <v>166</v>
      </c>
      <c r="AX2159">
        <v>1</v>
      </c>
      <c r="AY2159" s="73">
        <v>65.616332830999895</v>
      </c>
      <c r="AZ2159">
        <v>166</v>
      </c>
      <c r="BA2159">
        <v>1</v>
      </c>
      <c r="BB2159">
        <v>160</v>
      </c>
      <c r="BC2159">
        <v>0.95639842669724395</v>
      </c>
      <c r="BD2159">
        <v>6</v>
      </c>
      <c r="BE2159">
        <v>4.3601573302755603E-2</v>
      </c>
      <c r="BF2159">
        <v>70.000670967136898</v>
      </c>
      <c r="BG2159">
        <v>75.046664409109994</v>
      </c>
      <c r="BH2159">
        <v>65.616332830999895</v>
      </c>
      <c r="BI2159">
        <v>66.688673460640899</v>
      </c>
    </row>
    <row r="2160" spans="1:61" x14ac:dyDescent="0.25">
      <c r="A2160" s="10" t="str">
        <f>VLOOKUP(D2160,'Index-Relations'!E:F,2,FALSE)</f>
        <v>ESG</v>
      </c>
      <c r="B2160" t="s">
        <v>3450</v>
      </c>
      <c r="C2160" s="53" t="s">
        <v>2768</v>
      </c>
      <c r="D2160" s="59" t="s">
        <v>3048</v>
      </c>
      <c r="E2160" s="59" t="s">
        <v>5576</v>
      </c>
      <c r="F2160" t="s">
        <v>2580</v>
      </c>
      <c r="G2160" t="s">
        <v>2581</v>
      </c>
      <c r="H2160" t="s">
        <v>2582</v>
      </c>
      <c r="I2160" s="52">
        <v>45383</v>
      </c>
      <c r="J2160" t="s">
        <v>2457</v>
      </c>
      <c r="K2160">
        <v>159</v>
      </c>
      <c r="L2160">
        <v>73.359870179245107</v>
      </c>
      <c r="M2160">
        <v>159</v>
      </c>
      <c r="N2160">
        <v>1</v>
      </c>
      <c r="O2160">
        <v>78.682521463036295</v>
      </c>
      <c r="P2160">
        <v>159</v>
      </c>
      <c r="Q2160">
        <v>1</v>
      </c>
      <c r="R2160">
        <v>159</v>
      </c>
      <c r="S2160">
        <v>1</v>
      </c>
      <c r="T2160">
        <v>31.103996239754998</v>
      </c>
      <c r="U2160">
        <v>0.72209015684646105</v>
      </c>
      <c r="V2160">
        <v>128</v>
      </c>
      <c r="W2160">
        <v>0.1470390761391</v>
      </c>
      <c r="X2160">
        <v>25</v>
      </c>
      <c r="Y2160">
        <v>158</v>
      </c>
      <c r="Z2160">
        <v>0.997555172069163</v>
      </c>
      <c r="AA2160">
        <v>14.5567560360988</v>
      </c>
      <c r="AB2160">
        <v>152</v>
      </c>
      <c r="AC2160">
        <v>0.98802187042757095</v>
      </c>
      <c r="AD2160">
        <v>6</v>
      </c>
      <c r="AE2160">
        <v>9.5333016415923393E-3</v>
      </c>
      <c r="AF2160">
        <v>1</v>
      </c>
      <c r="AG2160">
        <v>2.4448279308362602E-3</v>
      </c>
      <c r="AH2160">
        <v>0</v>
      </c>
      <c r="AI2160">
        <v>0</v>
      </c>
      <c r="AJ2160">
        <v>69.919353595084004</v>
      </c>
      <c r="AK2160">
        <v>159</v>
      </c>
      <c r="AL2160">
        <v>1</v>
      </c>
      <c r="AM2160">
        <v>0</v>
      </c>
      <c r="AN2160">
        <v>0</v>
      </c>
      <c r="AO2160">
        <v>0</v>
      </c>
      <c r="AP2160">
        <v>0</v>
      </c>
      <c r="AQ2160">
        <v>159</v>
      </c>
      <c r="AR2160">
        <v>0.999999999999999</v>
      </c>
      <c r="AS2160">
        <v>0</v>
      </c>
      <c r="AT2160">
        <v>0</v>
      </c>
      <c r="AU2160">
        <v>0</v>
      </c>
      <c r="AV2160">
        <v>0</v>
      </c>
      <c r="AW2160">
        <v>159</v>
      </c>
      <c r="AX2160">
        <v>1</v>
      </c>
      <c r="AY2160">
        <v>69.030835008316203</v>
      </c>
      <c r="AZ2160">
        <v>159</v>
      </c>
      <c r="BA2160">
        <v>1</v>
      </c>
      <c r="BB2160">
        <v>152</v>
      </c>
      <c r="BC2160">
        <v>0.88870808830600501</v>
      </c>
      <c r="BD2160">
        <v>7</v>
      </c>
      <c r="BE2160">
        <v>0.11129191169399399</v>
      </c>
      <c r="BF2160">
        <v>69.522496294342901</v>
      </c>
      <c r="BG2160">
        <v>73.689868832353994</v>
      </c>
      <c r="BH2160">
        <v>65.530078539801906</v>
      </c>
      <c r="BI2160">
        <v>66.459139409379006</v>
      </c>
    </row>
    <row r="2161" spans="1:61" x14ac:dyDescent="0.25">
      <c r="A2161" s="10" t="str">
        <f>VLOOKUP(D2161,'Index-Relations'!E:F,2,FALSE)</f>
        <v>ESG</v>
      </c>
      <c r="B2161" t="s">
        <v>3450</v>
      </c>
      <c r="C2161" s="53" t="s">
        <v>2769</v>
      </c>
      <c r="D2161" s="59" t="s">
        <v>3048</v>
      </c>
      <c r="E2161" s="59" t="s">
        <v>5577</v>
      </c>
      <c r="F2161" t="s">
        <v>2580</v>
      </c>
      <c r="G2161" t="s">
        <v>2581</v>
      </c>
      <c r="H2161" t="s">
        <v>2582</v>
      </c>
      <c r="I2161" s="52">
        <v>45352</v>
      </c>
      <c r="J2161" t="s">
        <v>2457</v>
      </c>
      <c r="K2161">
        <v>161</v>
      </c>
      <c r="L2161">
        <v>73.540031866367997</v>
      </c>
      <c r="M2161">
        <v>161</v>
      </c>
      <c r="N2161">
        <v>1</v>
      </c>
      <c r="O2161">
        <v>78.705922627554003</v>
      </c>
      <c r="P2161">
        <v>161</v>
      </c>
      <c r="Q2161">
        <v>1</v>
      </c>
      <c r="R2161">
        <v>161</v>
      </c>
      <c r="S2161">
        <v>0.999999999999999</v>
      </c>
      <c r="T2161">
        <v>31.467773550434</v>
      </c>
      <c r="U2161">
        <v>0.71166017209020604</v>
      </c>
      <c r="V2161">
        <v>128</v>
      </c>
      <c r="W2161">
        <v>0.132431404540854</v>
      </c>
      <c r="X2161">
        <v>25</v>
      </c>
      <c r="Y2161">
        <v>160</v>
      </c>
      <c r="Z2161">
        <v>0.99772241021055996</v>
      </c>
      <c r="AA2161">
        <v>14.6796003057232</v>
      </c>
      <c r="AB2161">
        <v>154</v>
      </c>
      <c r="AC2161">
        <v>0.98820141849382903</v>
      </c>
      <c r="AD2161">
        <v>6</v>
      </c>
      <c r="AE2161">
        <v>9.5209917167310108E-3</v>
      </c>
      <c r="AF2161">
        <v>1</v>
      </c>
      <c r="AG2161">
        <v>2.2775897894394001E-3</v>
      </c>
      <c r="AH2161">
        <v>0</v>
      </c>
      <c r="AI2161">
        <v>0</v>
      </c>
      <c r="AJ2161">
        <v>70.466855161159401</v>
      </c>
      <c r="AK2161">
        <v>161</v>
      </c>
      <c r="AL2161">
        <v>1</v>
      </c>
      <c r="AM2161">
        <v>0</v>
      </c>
      <c r="AN2161">
        <v>0</v>
      </c>
      <c r="AO2161">
        <v>0</v>
      </c>
      <c r="AP2161">
        <v>0</v>
      </c>
      <c r="AQ2161">
        <v>161</v>
      </c>
      <c r="AR2161">
        <v>1</v>
      </c>
      <c r="AS2161">
        <v>0</v>
      </c>
      <c r="AT2161">
        <v>0</v>
      </c>
      <c r="AU2161">
        <v>0</v>
      </c>
      <c r="AV2161">
        <v>0</v>
      </c>
      <c r="AW2161">
        <v>161</v>
      </c>
      <c r="AX2161">
        <v>0.999999999999999</v>
      </c>
      <c r="AY2161">
        <v>68.698139069102794</v>
      </c>
      <c r="AZ2161">
        <v>161</v>
      </c>
      <c r="BA2161">
        <v>1</v>
      </c>
      <c r="BB2161">
        <v>154</v>
      </c>
      <c r="BC2161">
        <v>0.88574264018235405</v>
      </c>
      <c r="BD2161">
        <v>7</v>
      </c>
      <c r="BE2161">
        <v>0.114257359817645</v>
      </c>
      <c r="BF2161">
        <v>69.668589132796001</v>
      </c>
      <c r="BG2161">
        <v>73.687726836033903</v>
      </c>
      <c r="BH2161">
        <v>65.167154630582004</v>
      </c>
      <c r="BI2161">
        <v>67.059635888968003</v>
      </c>
    </row>
    <row r="2162" spans="1:61" x14ac:dyDescent="0.25">
      <c r="A2162" s="10" t="str">
        <f>VLOOKUP(D2162,'Index-Relations'!E:F,2,FALSE)</f>
        <v>ESG</v>
      </c>
      <c r="B2162" t="s">
        <v>3450</v>
      </c>
      <c r="C2162" s="53" t="s">
        <v>2770</v>
      </c>
      <c r="D2162" s="59" t="s">
        <v>3048</v>
      </c>
      <c r="E2162" s="59" t="s">
        <v>5578</v>
      </c>
      <c r="F2162" t="s">
        <v>2580</v>
      </c>
      <c r="G2162" t="s">
        <v>2581</v>
      </c>
      <c r="H2162" t="s">
        <v>2582</v>
      </c>
      <c r="I2162" s="52">
        <v>45323</v>
      </c>
      <c r="J2162" t="s">
        <v>2457</v>
      </c>
      <c r="K2162">
        <v>162</v>
      </c>
      <c r="L2162">
        <v>73.756994407572805</v>
      </c>
      <c r="M2162">
        <v>162</v>
      </c>
      <c r="N2162">
        <v>1</v>
      </c>
      <c r="O2162">
        <v>79.076957354230302</v>
      </c>
      <c r="P2162">
        <v>162</v>
      </c>
      <c r="Q2162">
        <v>1</v>
      </c>
      <c r="R2162">
        <v>162</v>
      </c>
      <c r="S2162">
        <v>1</v>
      </c>
      <c r="T2162">
        <v>31.873731137446601</v>
      </c>
      <c r="U2162">
        <v>0.70848525315222599</v>
      </c>
      <c r="V2162">
        <v>128</v>
      </c>
      <c r="W2162">
        <v>0.133582459561467</v>
      </c>
      <c r="X2162">
        <v>25</v>
      </c>
      <c r="Y2162">
        <v>161</v>
      </c>
      <c r="Z2162">
        <v>0.99825443328726304</v>
      </c>
      <c r="AA2162">
        <v>15.108776363716</v>
      </c>
      <c r="AB2162">
        <v>155</v>
      </c>
      <c r="AC2162">
        <v>0.98837971760413201</v>
      </c>
      <c r="AD2162">
        <v>6</v>
      </c>
      <c r="AE2162">
        <v>9.8747156831314603E-3</v>
      </c>
      <c r="AF2162">
        <v>1</v>
      </c>
      <c r="AG2162">
        <v>1.74556671273651E-3</v>
      </c>
      <c r="AH2162">
        <v>0</v>
      </c>
      <c r="AI2162">
        <v>0</v>
      </c>
      <c r="AJ2162">
        <v>70.553916313529001</v>
      </c>
      <c r="AK2162">
        <v>162</v>
      </c>
      <c r="AL2162">
        <v>1</v>
      </c>
      <c r="AM2162">
        <v>0</v>
      </c>
      <c r="AN2162">
        <v>0</v>
      </c>
      <c r="AO2162">
        <v>0</v>
      </c>
      <c r="AP2162">
        <v>0</v>
      </c>
      <c r="AQ2162">
        <v>162</v>
      </c>
      <c r="AR2162">
        <v>1</v>
      </c>
      <c r="AS2162">
        <v>0</v>
      </c>
      <c r="AT2162">
        <v>0</v>
      </c>
      <c r="AU2162">
        <v>0</v>
      </c>
      <c r="AV2162">
        <v>0</v>
      </c>
      <c r="AW2162">
        <v>162</v>
      </c>
      <c r="AX2162">
        <v>0.999999999999999</v>
      </c>
      <c r="AY2162">
        <v>68.616838712189207</v>
      </c>
      <c r="AZ2162">
        <v>162</v>
      </c>
      <c r="BA2162">
        <v>1</v>
      </c>
      <c r="BB2162">
        <v>155</v>
      </c>
      <c r="BC2162">
        <v>0.88997045724227997</v>
      </c>
      <c r="BD2162">
        <v>7</v>
      </c>
      <c r="BE2162">
        <v>0.11002954275771901</v>
      </c>
      <c r="BF2162">
        <v>69.765640495211997</v>
      </c>
      <c r="BG2162">
        <v>74.002422336121001</v>
      </c>
      <c r="BH2162">
        <v>65.003853642937003</v>
      </c>
      <c r="BI2162">
        <v>67.065525082554998</v>
      </c>
    </row>
    <row r="2163" spans="1:61" x14ac:dyDescent="0.25">
      <c r="A2163" s="10" t="str">
        <f>VLOOKUP(D2163,'Index-Relations'!E:F,2,FALSE)</f>
        <v>ESG</v>
      </c>
      <c r="B2163" t="s">
        <v>3450</v>
      </c>
      <c r="C2163" s="53" t="s">
        <v>2760</v>
      </c>
      <c r="D2163" s="59" t="s">
        <v>2825</v>
      </c>
      <c r="E2163" s="59" t="s">
        <v>5579</v>
      </c>
      <c r="F2163" t="s">
        <v>793</v>
      </c>
      <c r="G2163" t="s">
        <v>792</v>
      </c>
      <c r="H2163" t="s">
        <v>794</v>
      </c>
      <c r="I2163" s="52">
        <v>45659</v>
      </c>
      <c r="J2163" t="s">
        <v>2457</v>
      </c>
      <c r="K2163">
        <v>445</v>
      </c>
      <c r="L2163" s="73">
        <v>70.066345786634002</v>
      </c>
      <c r="M2163">
        <v>443</v>
      </c>
      <c r="N2163">
        <v>0.997540371718038</v>
      </c>
      <c r="O2163" s="73">
        <v>75.463603361260994</v>
      </c>
      <c r="P2163">
        <v>443</v>
      </c>
      <c r="Q2163">
        <v>0.997540371718038</v>
      </c>
      <c r="R2163">
        <v>442</v>
      </c>
      <c r="S2163">
        <v>0.99738494652223297</v>
      </c>
      <c r="T2163">
        <v>29.501127377646998</v>
      </c>
      <c r="U2163">
        <v>0.58063907757025601</v>
      </c>
      <c r="V2163">
        <v>290</v>
      </c>
      <c r="W2163">
        <v>8.1598510276080005E-2</v>
      </c>
      <c r="X2163">
        <v>45</v>
      </c>
      <c r="Y2163">
        <v>443</v>
      </c>
      <c r="Z2163">
        <v>0.997540371718037</v>
      </c>
      <c r="AA2163">
        <v>16.791580652792401</v>
      </c>
      <c r="AB2163">
        <v>380</v>
      </c>
      <c r="AC2163">
        <v>0.96498773999949505</v>
      </c>
      <c r="AD2163">
        <v>63</v>
      </c>
      <c r="AE2163">
        <v>3.2552631718543001E-2</v>
      </c>
      <c r="AF2163">
        <v>2</v>
      </c>
      <c r="AG2163">
        <v>2.4596282819619101E-3</v>
      </c>
      <c r="AH2163">
        <v>1.78150263147391E-3</v>
      </c>
      <c r="AI2163">
        <v>9</v>
      </c>
      <c r="AJ2163" s="73">
        <v>66.424190127431004</v>
      </c>
      <c r="AK2163">
        <v>443</v>
      </c>
      <c r="AL2163">
        <v>0.997540371718038</v>
      </c>
      <c r="AM2163">
        <v>0</v>
      </c>
      <c r="AN2163">
        <v>0</v>
      </c>
      <c r="AO2163">
        <v>0</v>
      </c>
      <c r="AP2163">
        <v>0</v>
      </c>
      <c r="AQ2163">
        <v>445</v>
      </c>
      <c r="AR2163">
        <v>0.999999999999999</v>
      </c>
      <c r="AS2163">
        <v>0</v>
      </c>
      <c r="AT2163">
        <v>0</v>
      </c>
      <c r="AU2163">
        <v>0</v>
      </c>
      <c r="AV2163">
        <v>0</v>
      </c>
      <c r="AW2163">
        <v>445</v>
      </c>
      <c r="AX2163">
        <v>1</v>
      </c>
      <c r="AY2163" s="73">
        <v>66.064896229322997</v>
      </c>
      <c r="AZ2163">
        <v>443</v>
      </c>
      <c r="BA2163">
        <v>0.997540371718038</v>
      </c>
      <c r="BB2163">
        <v>431</v>
      </c>
      <c r="BC2163">
        <v>0.91156925153696899</v>
      </c>
      <c r="BD2163">
        <v>14</v>
      </c>
      <c r="BE2163">
        <v>8.8430748463030506E-2</v>
      </c>
      <c r="BF2163">
        <v>70.066345786634002</v>
      </c>
      <c r="BG2163">
        <v>75.463603361260994</v>
      </c>
      <c r="BH2163">
        <v>66.064896229322997</v>
      </c>
      <c r="BI2163">
        <v>66.424190127431004</v>
      </c>
    </row>
    <row r="2164" spans="1:61" x14ac:dyDescent="0.25">
      <c r="A2164" s="10" t="str">
        <f>VLOOKUP(D2164,'Index-Relations'!E:F,2,FALSE)</f>
        <v>ESG</v>
      </c>
      <c r="B2164" t="s">
        <v>3450</v>
      </c>
      <c r="C2164" s="53" t="s">
        <v>2761</v>
      </c>
      <c r="D2164" s="59" t="s">
        <v>2825</v>
      </c>
      <c r="E2164" s="59" t="s">
        <v>5580</v>
      </c>
      <c r="F2164" t="s">
        <v>793</v>
      </c>
      <c r="G2164" t="s">
        <v>792</v>
      </c>
      <c r="H2164" t="s">
        <v>794</v>
      </c>
      <c r="I2164" s="52">
        <v>45628</v>
      </c>
      <c r="J2164" t="s">
        <v>2457</v>
      </c>
      <c r="K2164">
        <v>447</v>
      </c>
      <c r="L2164" s="73">
        <v>70.328023333104994</v>
      </c>
      <c r="M2164">
        <v>445</v>
      </c>
      <c r="N2164">
        <v>0.997578492944317</v>
      </c>
      <c r="O2164" s="73">
        <v>75.416745651108997</v>
      </c>
      <c r="P2164">
        <v>445</v>
      </c>
      <c r="Q2164">
        <v>0.997578492944317</v>
      </c>
      <c r="R2164">
        <v>444</v>
      </c>
      <c r="S2164">
        <v>0.99741786697956702</v>
      </c>
      <c r="T2164">
        <v>29.584835540856702</v>
      </c>
      <c r="U2164">
        <v>0.58252999998590804</v>
      </c>
      <c r="V2164">
        <v>292</v>
      </c>
      <c r="W2164">
        <v>8.0693393979193395E-2</v>
      </c>
      <c r="X2164">
        <v>45</v>
      </c>
      <c r="Y2164">
        <v>445</v>
      </c>
      <c r="Z2164">
        <v>0.997578492944317</v>
      </c>
      <c r="AA2164">
        <v>16.059705085495199</v>
      </c>
      <c r="AB2164">
        <v>386</v>
      </c>
      <c r="AC2164">
        <v>0.96849263274569497</v>
      </c>
      <c r="AD2164">
        <v>59</v>
      </c>
      <c r="AE2164">
        <v>2.9085860198622301E-2</v>
      </c>
      <c r="AF2164">
        <v>2</v>
      </c>
      <c r="AG2164">
        <v>2.42150705568254E-3</v>
      </c>
      <c r="AH2164">
        <v>1.83244923201934E-3</v>
      </c>
      <c r="AI2164">
        <v>9</v>
      </c>
      <c r="AJ2164" s="73">
        <v>66.672912823293998</v>
      </c>
      <c r="AK2164">
        <v>445</v>
      </c>
      <c r="AL2164">
        <v>0.997578492944317</v>
      </c>
      <c r="AM2164">
        <v>0</v>
      </c>
      <c r="AN2164">
        <v>0</v>
      </c>
      <c r="AO2164">
        <v>0</v>
      </c>
      <c r="AP2164">
        <v>0</v>
      </c>
      <c r="AQ2164">
        <v>447</v>
      </c>
      <c r="AR2164">
        <v>1</v>
      </c>
      <c r="AS2164">
        <v>0</v>
      </c>
      <c r="AT2164">
        <v>0</v>
      </c>
      <c r="AU2164">
        <v>0</v>
      </c>
      <c r="AV2164">
        <v>0</v>
      </c>
      <c r="AW2164">
        <v>447</v>
      </c>
      <c r="AX2164">
        <v>1</v>
      </c>
      <c r="AY2164" s="73">
        <v>66.637394612305997</v>
      </c>
      <c r="AZ2164">
        <v>445</v>
      </c>
      <c r="BA2164">
        <v>0.997578492944317</v>
      </c>
      <c r="BB2164">
        <v>433</v>
      </c>
      <c r="BC2164">
        <v>0.91449876834286503</v>
      </c>
      <c r="BD2164">
        <v>14</v>
      </c>
      <c r="BE2164">
        <v>8.5501231657134205E-2</v>
      </c>
      <c r="BF2164">
        <v>70.328023333104994</v>
      </c>
      <c r="BG2164">
        <v>75.416745651108997</v>
      </c>
      <c r="BH2164">
        <v>66.637394612305997</v>
      </c>
      <c r="BI2164">
        <v>66.672912823293998</v>
      </c>
    </row>
    <row r="2165" spans="1:61" x14ac:dyDescent="0.25">
      <c r="A2165" s="10" t="str">
        <f>VLOOKUP(D2165,'Index-Relations'!E:F,2,FALSE)</f>
        <v>ESG</v>
      </c>
      <c r="B2165" t="s">
        <v>3450</v>
      </c>
      <c r="C2165" s="53" t="s">
        <v>2762</v>
      </c>
      <c r="D2165" s="59" t="s">
        <v>2825</v>
      </c>
      <c r="E2165" s="59" t="s">
        <v>5581</v>
      </c>
      <c r="F2165" t="s">
        <v>793</v>
      </c>
      <c r="G2165" t="s">
        <v>792</v>
      </c>
      <c r="H2165" t="s">
        <v>794</v>
      </c>
      <c r="I2165" s="52">
        <v>45597</v>
      </c>
      <c r="J2165" t="s">
        <v>2457</v>
      </c>
      <c r="K2165">
        <v>448</v>
      </c>
      <c r="L2165" s="73">
        <v>70.668097371787894</v>
      </c>
      <c r="M2165">
        <v>446</v>
      </c>
      <c r="N2165">
        <v>0.99769106698521104</v>
      </c>
      <c r="O2165" s="73">
        <v>75.596092570264901</v>
      </c>
      <c r="P2165">
        <v>446</v>
      </c>
      <c r="Q2165">
        <v>0.99769106698521104</v>
      </c>
      <c r="R2165">
        <v>445</v>
      </c>
      <c r="S2165">
        <v>0.99751333716797497</v>
      </c>
      <c r="T2165">
        <v>29.529698446074001</v>
      </c>
      <c r="U2165">
        <v>0.58361170967554299</v>
      </c>
      <c r="V2165">
        <v>293</v>
      </c>
      <c r="W2165">
        <v>8.08067109689493E-2</v>
      </c>
      <c r="X2165">
        <v>46</v>
      </c>
      <c r="Y2165">
        <v>446</v>
      </c>
      <c r="Z2165">
        <v>0.99769106698521004</v>
      </c>
      <c r="AA2165">
        <v>16.814377705959899</v>
      </c>
      <c r="AB2165">
        <v>385</v>
      </c>
      <c r="AC2165">
        <v>0.96568566491446595</v>
      </c>
      <c r="AD2165">
        <v>61</v>
      </c>
      <c r="AE2165">
        <v>3.2005402070745599E-2</v>
      </c>
      <c r="AF2165">
        <v>2</v>
      </c>
      <c r="AG2165">
        <v>2.30893301478792E-3</v>
      </c>
      <c r="AH2165">
        <v>1.6356729505651001E-3</v>
      </c>
      <c r="AI2165">
        <v>8</v>
      </c>
      <c r="AJ2165" s="73">
        <v>67.122495647232995</v>
      </c>
      <c r="AK2165">
        <v>446</v>
      </c>
      <c r="AL2165">
        <v>0.99769106698521104</v>
      </c>
      <c r="AM2165">
        <v>0</v>
      </c>
      <c r="AN2165">
        <v>0</v>
      </c>
      <c r="AO2165">
        <v>0</v>
      </c>
      <c r="AP2165">
        <v>0</v>
      </c>
      <c r="AQ2165">
        <v>448</v>
      </c>
      <c r="AR2165">
        <v>1</v>
      </c>
      <c r="AS2165">
        <v>0</v>
      </c>
      <c r="AT2165">
        <v>0</v>
      </c>
      <c r="AU2165">
        <v>0</v>
      </c>
      <c r="AV2165">
        <v>0</v>
      </c>
      <c r="AW2165">
        <v>448</v>
      </c>
      <c r="AX2165">
        <v>1</v>
      </c>
      <c r="AY2165" s="73">
        <v>66.961428565019006</v>
      </c>
      <c r="AZ2165">
        <v>446</v>
      </c>
      <c r="BA2165">
        <v>0.99769106698521104</v>
      </c>
      <c r="BB2165">
        <v>432</v>
      </c>
      <c r="BC2165">
        <v>0.91618644815556505</v>
      </c>
      <c r="BD2165">
        <v>16</v>
      </c>
      <c r="BE2165">
        <v>8.3813551844434606E-2</v>
      </c>
      <c r="BF2165">
        <v>70.668097371787894</v>
      </c>
      <c r="BG2165">
        <v>75.596092570264901</v>
      </c>
      <c r="BH2165">
        <v>66.961428565019006</v>
      </c>
      <c r="BI2165">
        <v>67.122495647232995</v>
      </c>
    </row>
    <row r="2166" spans="1:61" x14ac:dyDescent="0.25">
      <c r="A2166" s="10" t="str">
        <f>VLOOKUP(D2166,'Index-Relations'!E:F,2,FALSE)</f>
        <v>ESG</v>
      </c>
      <c r="B2166" t="s">
        <v>3450</v>
      </c>
      <c r="C2166" s="53" t="s">
        <v>2763</v>
      </c>
      <c r="D2166" s="59" t="s">
        <v>2825</v>
      </c>
      <c r="E2166" s="59" t="s">
        <v>5582</v>
      </c>
      <c r="F2166" t="s">
        <v>793</v>
      </c>
      <c r="G2166" t="s">
        <v>792</v>
      </c>
      <c r="H2166" t="s">
        <v>794</v>
      </c>
      <c r="I2166" s="52">
        <v>45566</v>
      </c>
      <c r="J2166" t="s">
        <v>2457</v>
      </c>
      <c r="K2166">
        <v>449</v>
      </c>
      <c r="L2166" s="73">
        <v>70.516312114230004</v>
      </c>
      <c r="M2166">
        <v>447</v>
      </c>
      <c r="N2166">
        <v>0.99805221660307497</v>
      </c>
      <c r="O2166" s="73">
        <v>75.568076837183</v>
      </c>
      <c r="P2166">
        <v>447</v>
      </c>
      <c r="Q2166">
        <v>0.99805221660307497</v>
      </c>
      <c r="R2166">
        <v>446</v>
      </c>
      <c r="S2166">
        <v>0.99786338224157101</v>
      </c>
      <c r="T2166">
        <v>29.8635764907126</v>
      </c>
      <c r="U2166">
        <v>0.58506468659192301</v>
      </c>
      <c r="V2166">
        <v>292</v>
      </c>
      <c r="W2166">
        <v>8.1929497590822797E-2</v>
      </c>
      <c r="X2166">
        <v>46</v>
      </c>
      <c r="Y2166">
        <v>447</v>
      </c>
      <c r="Z2166">
        <v>0.99805221660307497</v>
      </c>
      <c r="AA2166">
        <v>16.621171935700801</v>
      </c>
      <c r="AB2166">
        <v>397</v>
      </c>
      <c r="AC2166">
        <v>0.97780567021992604</v>
      </c>
      <c r="AD2166">
        <v>50</v>
      </c>
      <c r="AE2166">
        <v>2.0246546383149201E-2</v>
      </c>
      <c r="AF2166">
        <v>2</v>
      </c>
      <c r="AG2166">
        <v>1.9477833969242899E-3</v>
      </c>
      <c r="AH2166">
        <v>1.52745600634422E-3</v>
      </c>
      <c r="AI2166">
        <v>8</v>
      </c>
      <c r="AJ2166" s="73">
        <v>66.847925509927904</v>
      </c>
      <c r="AK2166">
        <v>447</v>
      </c>
      <c r="AL2166">
        <v>0.99805221660307497</v>
      </c>
      <c r="AM2166">
        <v>0</v>
      </c>
      <c r="AN2166">
        <v>0</v>
      </c>
      <c r="AO2166">
        <v>0</v>
      </c>
      <c r="AP2166">
        <v>0</v>
      </c>
      <c r="AQ2166">
        <v>449</v>
      </c>
      <c r="AR2166">
        <v>1</v>
      </c>
      <c r="AS2166">
        <v>0</v>
      </c>
      <c r="AT2166">
        <v>0</v>
      </c>
      <c r="AU2166">
        <v>0</v>
      </c>
      <c r="AV2166">
        <v>0</v>
      </c>
      <c r="AW2166">
        <v>449</v>
      </c>
      <c r="AX2166">
        <v>0.999999999999999</v>
      </c>
      <c r="AY2166" s="73">
        <v>66.790694608299901</v>
      </c>
      <c r="AZ2166">
        <v>447</v>
      </c>
      <c r="BA2166">
        <v>0.99805221660307497</v>
      </c>
      <c r="BB2166">
        <v>433</v>
      </c>
      <c r="BC2166">
        <v>0.91529077230243105</v>
      </c>
      <c r="BD2166">
        <v>16</v>
      </c>
      <c r="BE2166">
        <v>8.4709227697568501E-2</v>
      </c>
      <c r="BF2166">
        <v>70.516312114230004</v>
      </c>
      <c r="BG2166">
        <v>75.568076837183</v>
      </c>
      <c r="BH2166">
        <v>66.790694608299901</v>
      </c>
      <c r="BI2166">
        <v>66.847925509927904</v>
      </c>
    </row>
    <row r="2167" spans="1:61" x14ac:dyDescent="0.25">
      <c r="A2167" s="10" t="str">
        <f>VLOOKUP(D2167,'Index-Relations'!E:F,2,FALSE)</f>
        <v>ESG</v>
      </c>
      <c r="B2167" t="s">
        <v>3450</v>
      </c>
      <c r="C2167" s="53" t="s">
        <v>2764</v>
      </c>
      <c r="D2167" s="59" t="s">
        <v>2825</v>
      </c>
      <c r="E2167" s="59" t="s">
        <v>5583</v>
      </c>
      <c r="F2167" t="s">
        <v>793</v>
      </c>
      <c r="G2167" t="s">
        <v>792</v>
      </c>
      <c r="H2167" t="s">
        <v>794</v>
      </c>
      <c r="I2167" s="52">
        <v>45538</v>
      </c>
      <c r="J2167" t="s">
        <v>2457</v>
      </c>
      <c r="K2167">
        <v>453</v>
      </c>
      <c r="L2167" s="73">
        <v>71.036130108527999</v>
      </c>
      <c r="M2167">
        <v>451</v>
      </c>
      <c r="N2167">
        <v>0.99842373951161101</v>
      </c>
      <c r="O2167" s="73">
        <v>75.634925912619906</v>
      </c>
      <c r="P2167">
        <v>451</v>
      </c>
      <c r="Q2167">
        <v>0.99842373951161101</v>
      </c>
      <c r="R2167">
        <v>450</v>
      </c>
      <c r="S2167">
        <v>0.99826133574279596</v>
      </c>
      <c r="T2167">
        <v>29.734179048810599</v>
      </c>
      <c r="U2167">
        <v>0.59718906094078195</v>
      </c>
      <c r="V2167">
        <v>296</v>
      </c>
      <c r="W2167">
        <v>8.6442975294826196E-2</v>
      </c>
      <c r="X2167">
        <v>46</v>
      </c>
      <c r="Y2167">
        <v>451</v>
      </c>
      <c r="Z2167">
        <v>0.99842373951161101</v>
      </c>
      <c r="AA2167">
        <v>17.898597282704799</v>
      </c>
      <c r="AB2167">
        <v>415</v>
      </c>
      <c r="AC2167">
        <v>0.98588281737840699</v>
      </c>
      <c r="AD2167">
        <v>49</v>
      </c>
      <c r="AE2167">
        <v>1.8124898128670901E-2</v>
      </c>
      <c r="AF2167">
        <v>-11</v>
      </c>
      <c r="AG2167">
        <v>0</v>
      </c>
      <c r="AH2167">
        <v>1.5167815363582001E-3</v>
      </c>
      <c r="AI2167">
        <v>9</v>
      </c>
      <c r="AJ2167" s="73">
        <v>67.519432497337903</v>
      </c>
      <c r="AK2167">
        <v>451</v>
      </c>
      <c r="AL2167">
        <v>0.99842373951161101</v>
      </c>
      <c r="AM2167">
        <v>0</v>
      </c>
      <c r="AN2167">
        <v>0</v>
      </c>
      <c r="AO2167">
        <v>0</v>
      </c>
      <c r="AP2167">
        <v>0</v>
      </c>
      <c r="AQ2167">
        <v>453</v>
      </c>
      <c r="AR2167">
        <v>1</v>
      </c>
      <c r="AS2167">
        <v>0</v>
      </c>
      <c r="AT2167">
        <v>0</v>
      </c>
      <c r="AU2167">
        <v>0</v>
      </c>
      <c r="AV2167">
        <v>0</v>
      </c>
      <c r="AW2167">
        <v>453</v>
      </c>
      <c r="AX2167">
        <v>1</v>
      </c>
      <c r="AY2167" s="73">
        <v>67.397743963189995</v>
      </c>
      <c r="AZ2167">
        <v>451</v>
      </c>
      <c r="BA2167">
        <v>0.99842373951161101</v>
      </c>
      <c r="BB2167">
        <v>437</v>
      </c>
      <c r="BC2167">
        <v>0.91874369902624098</v>
      </c>
      <c r="BD2167">
        <v>16</v>
      </c>
      <c r="BE2167">
        <v>8.1256300973758494E-2</v>
      </c>
      <c r="BF2167">
        <v>71.036130108527999</v>
      </c>
      <c r="BG2167">
        <v>75.634925912619906</v>
      </c>
      <c r="BH2167">
        <v>67.397743963189995</v>
      </c>
      <c r="BI2167">
        <v>67.519432497337903</v>
      </c>
    </row>
    <row r="2168" spans="1:61" x14ac:dyDescent="0.25">
      <c r="A2168" s="10" t="str">
        <f>VLOOKUP(D2168,'Index-Relations'!E:F,2,FALSE)</f>
        <v>ESG</v>
      </c>
      <c r="B2168" t="s">
        <v>3450</v>
      </c>
      <c r="C2168" s="53" t="s">
        <v>3350</v>
      </c>
      <c r="D2168" s="59" t="s">
        <v>2825</v>
      </c>
      <c r="E2168" s="59" t="s">
        <v>5584</v>
      </c>
      <c r="F2168" t="s">
        <v>793</v>
      </c>
      <c r="G2168" t="s">
        <v>792</v>
      </c>
      <c r="H2168" t="s">
        <v>794</v>
      </c>
      <c r="I2168" s="52">
        <v>45505</v>
      </c>
      <c r="J2168" t="s">
        <v>2457</v>
      </c>
      <c r="K2168">
        <v>453</v>
      </c>
      <c r="L2168" s="73">
        <v>71.218825740529894</v>
      </c>
      <c r="M2168">
        <v>451</v>
      </c>
      <c r="N2168">
        <v>0.99857081235979595</v>
      </c>
      <c r="O2168" s="73">
        <v>75.568356735992893</v>
      </c>
      <c r="P2168">
        <v>451</v>
      </c>
      <c r="Q2168">
        <v>0.99857081235979595</v>
      </c>
      <c r="R2168">
        <v>450</v>
      </c>
      <c r="S2168">
        <v>0.99840564668898102</v>
      </c>
      <c r="T2168">
        <v>29.683008614118702</v>
      </c>
      <c r="U2168">
        <v>0.59650481947334899</v>
      </c>
      <c r="V2168">
        <v>297</v>
      </c>
      <c r="W2168">
        <v>9.3968332180608294E-2</v>
      </c>
      <c r="X2168">
        <v>46</v>
      </c>
      <c r="Y2168">
        <v>451</v>
      </c>
      <c r="Z2168">
        <v>0.99857081235979595</v>
      </c>
      <c r="AA2168">
        <v>18.984845633223699</v>
      </c>
      <c r="AB2168">
        <v>409</v>
      </c>
      <c r="AC2168">
        <v>0.98545688484767802</v>
      </c>
      <c r="AD2168">
        <v>42</v>
      </c>
      <c r="AE2168">
        <v>1.31139275121178E-2</v>
      </c>
      <c r="AF2168">
        <v>2</v>
      </c>
      <c r="AG2168">
        <v>1.4291876402041E-3</v>
      </c>
      <c r="AH2168">
        <v>1.49656792438544E-3</v>
      </c>
      <c r="AI2168">
        <v>10</v>
      </c>
      <c r="AJ2168" s="73">
        <v>67.596098432309901</v>
      </c>
      <c r="AK2168">
        <v>451</v>
      </c>
      <c r="AL2168">
        <v>0.99857081235979595</v>
      </c>
      <c r="AM2168">
        <v>0</v>
      </c>
      <c r="AN2168">
        <v>0</v>
      </c>
      <c r="AO2168">
        <v>0</v>
      </c>
      <c r="AP2168">
        <v>0</v>
      </c>
      <c r="AQ2168">
        <v>452</v>
      </c>
      <c r="AR2168">
        <v>0.99863993703486298</v>
      </c>
      <c r="AS2168">
        <v>0</v>
      </c>
      <c r="AT2168">
        <v>0</v>
      </c>
      <c r="AU2168">
        <v>0</v>
      </c>
      <c r="AV2168">
        <v>0</v>
      </c>
      <c r="AW2168">
        <v>452</v>
      </c>
      <c r="AX2168">
        <v>0.99863993703486298</v>
      </c>
      <c r="AY2168" s="73">
        <v>67.819792675418896</v>
      </c>
      <c r="AZ2168">
        <v>451</v>
      </c>
      <c r="BA2168">
        <v>0.99857081235979595</v>
      </c>
      <c r="BB2168">
        <v>437</v>
      </c>
      <c r="BC2168">
        <v>0.916576606161426</v>
      </c>
      <c r="BD2168">
        <v>15</v>
      </c>
      <c r="BE2168">
        <v>8.2063330873437507E-2</v>
      </c>
      <c r="BF2168">
        <v>71.218825740529894</v>
      </c>
      <c r="BG2168">
        <v>75.568356735992893</v>
      </c>
      <c r="BH2168">
        <v>67.819792675418896</v>
      </c>
      <c r="BI2168">
        <v>67.596098432309901</v>
      </c>
    </row>
    <row r="2169" spans="1:61" x14ac:dyDescent="0.25">
      <c r="A2169" s="10" t="str">
        <f>VLOOKUP(D2169,'Index-Relations'!E:F,2,FALSE)</f>
        <v>ESG</v>
      </c>
      <c r="B2169" t="s">
        <v>3450</v>
      </c>
      <c r="C2169" s="53" t="s">
        <v>2765</v>
      </c>
      <c r="D2169" s="59" t="s">
        <v>2825</v>
      </c>
      <c r="E2169" s="59" t="s">
        <v>5585</v>
      </c>
      <c r="F2169" t="s">
        <v>793</v>
      </c>
      <c r="G2169" t="s">
        <v>792</v>
      </c>
      <c r="H2169" t="s">
        <v>794</v>
      </c>
      <c r="I2169" s="52">
        <v>45474</v>
      </c>
      <c r="J2169" t="s">
        <v>2457</v>
      </c>
      <c r="K2169">
        <v>456</v>
      </c>
      <c r="L2169" s="73">
        <v>71.702806004115999</v>
      </c>
      <c r="M2169">
        <v>454</v>
      </c>
      <c r="N2169">
        <v>0.998624077586585</v>
      </c>
      <c r="O2169" s="73">
        <v>75.707245609015999</v>
      </c>
      <c r="P2169">
        <v>454</v>
      </c>
      <c r="Q2169">
        <v>0.998624077586585</v>
      </c>
      <c r="R2169">
        <v>452</v>
      </c>
      <c r="S2169">
        <v>0.99832959208002603</v>
      </c>
      <c r="T2169">
        <v>29.236450279093201</v>
      </c>
      <c r="U2169">
        <v>0.60994563389491796</v>
      </c>
      <c r="V2169">
        <v>295</v>
      </c>
      <c r="W2169">
        <v>9.4399037043562894E-2</v>
      </c>
      <c r="X2169">
        <v>46</v>
      </c>
      <c r="Y2169">
        <v>451</v>
      </c>
      <c r="Z2169">
        <v>0.99787367512228398</v>
      </c>
      <c r="AA2169">
        <v>17.9976880702568</v>
      </c>
      <c r="AB2169">
        <v>406</v>
      </c>
      <c r="AC2169">
        <v>0.97388964702993097</v>
      </c>
      <c r="AD2169">
        <v>45</v>
      </c>
      <c r="AE2169">
        <v>2.3984028092353501E-2</v>
      </c>
      <c r="AF2169">
        <v>5</v>
      </c>
      <c r="AG2169">
        <v>2.1263248777153602E-3</v>
      </c>
      <c r="AH2169">
        <v>1.02045660747819E-3</v>
      </c>
      <c r="AI2169">
        <v>9</v>
      </c>
      <c r="AJ2169" s="73">
        <v>67.930464606941001</v>
      </c>
      <c r="AK2169">
        <v>454</v>
      </c>
      <c r="AL2169">
        <v>0.998624077586585</v>
      </c>
      <c r="AM2169">
        <v>0</v>
      </c>
      <c r="AN2169">
        <v>0</v>
      </c>
      <c r="AO2169">
        <v>0</v>
      </c>
      <c r="AP2169">
        <v>0</v>
      </c>
      <c r="AQ2169">
        <v>455</v>
      </c>
      <c r="AR2169">
        <v>0.99868624692843</v>
      </c>
      <c r="AS2169">
        <v>0</v>
      </c>
      <c r="AT2169">
        <v>0</v>
      </c>
      <c r="AU2169">
        <v>0</v>
      </c>
      <c r="AV2169">
        <v>0</v>
      </c>
      <c r="AW2169">
        <v>455</v>
      </c>
      <c r="AX2169">
        <v>0.998686246928429</v>
      </c>
      <c r="AY2169" s="73">
        <v>68.696841140209997</v>
      </c>
      <c r="AZ2169">
        <v>454</v>
      </c>
      <c r="BA2169">
        <v>0.998624077586585</v>
      </c>
      <c r="BB2169">
        <v>440</v>
      </c>
      <c r="BC2169">
        <v>0.91918261949671598</v>
      </c>
      <c r="BD2169">
        <v>15</v>
      </c>
      <c r="BE2169">
        <v>7.9503627431713103E-2</v>
      </c>
      <c r="BF2169">
        <v>71.702806004115999</v>
      </c>
      <c r="BG2169">
        <v>75.707245609015999</v>
      </c>
      <c r="BH2169">
        <v>68.696841140209997</v>
      </c>
      <c r="BI2169">
        <v>67.930464606941001</v>
      </c>
    </row>
    <row r="2170" spans="1:61" x14ac:dyDescent="0.25">
      <c r="A2170" s="10" t="str">
        <f>VLOOKUP(D2170,'Index-Relations'!E:F,2,FALSE)</f>
        <v>ESG</v>
      </c>
      <c r="B2170" t="s">
        <v>3450</v>
      </c>
      <c r="C2170" s="53" t="s">
        <v>2766</v>
      </c>
      <c r="D2170" s="59" t="s">
        <v>2825</v>
      </c>
      <c r="E2170" s="59" t="s">
        <v>5586</v>
      </c>
      <c r="F2170" t="s">
        <v>793</v>
      </c>
      <c r="G2170" t="s">
        <v>792</v>
      </c>
      <c r="H2170" t="s">
        <v>794</v>
      </c>
      <c r="I2170" s="52">
        <v>45446</v>
      </c>
      <c r="J2170" t="s">
        <v>2457</v>
      </c>
      <c r="K2170">
        <v>459</v>
      </c>
      <c r="L2170" s="73">
        <v>71.942534402931997</v>
      </c>
      <c r="M2170">
        <v>457</v>
      </c>
      <c r="N2170">
        <v>0.99855207246540501</v>
      </c>
      <c r="O2170" s="73">
        <v>75.665396185264896</v>
      </c>
      <c r="P2170">
        <v>457</v>
      </c>
      <c r="Q2170">
        <v>0.99855207246540501</v>
      </c>
      <c r="R2170">
        <v>455</v>
      </c>
      <c r="S2170">
        <v>0.99823905136005797</v>
      </c>
      <c r="T2170">
        <v>29.515633522385802</v>
      </c>
      <c r="U2170">
        <v>0.61321959200966902</v>
      </c>
      <c r="V2170">
        <v>296</v>
      </c>
      <c r="W2170">
        <v>9.9983217301488805E-2</v>
      </c>
      <c r="X2170">
        <v>46</v>
      </c>
      <c r="Y2170">
        <v>454</v>
      </c>
      <c r="Z2170">
        <v>0.99772141600009501</v>
      </c>
      <c r="AA2170">
        <v>19.166695612830502</v>
      </c>
      <c r="AB2170">
        <v>409</v>
      </c>
      <c r="AC2170">
        <v>0.97305864483733995</v>
      </c>
      <c r="AD2170">
        <v>45</v>
      </c>
      <c r="AE2170">
        <v>2.46627711627544E-2</v>
      </c>
      <c r="AF2170">
        <v>5</v>
      </c>
      <c r="AG2170">
        <v>2.2785839999049599E-3</v>
      </c>
      <c r="AH2170">
        <v>1.0401785342787999E-3</v>
      </c>
      <c r="AI2170">
        <v>9</v>
      </c>
      <c r="AJ2170" s="73">
        <v>68.102417419997906</v>
      </c>
      <c r="AK2170">
        <v>457</v>
      </c>
      <c r="AL2170">
        <v>0.99855207246540501</v>
      </c>
      <c r="AM2170">
        <v>0</v>
      </c>
      <c r="AN2170">
        <v>0</v>
      </c>
      <c r="AO2170">
        <v>0</v>
      </c>
      <c r="AP2170">
        <v>0</v>
      </c>
      <c r="AQ2170">
        <v>458</v>
      </c>
      <c r="AR2170">
        <v>0.99861826809354004</v>
      </c>
      <c r="AS2170">
        <v>0</v>
      </c>
      <c r="AT2170">
        <v>0</v>
      </c>
      <c r="AU2170">
        <v>0</v>
      </c>
      <c r="AV2170">
        <v>0</v>
      </c>
      <c r="AW2170">
        <v>458</v>
      </c>
      <c r="AX2170">
        <v>0.99861826809354104</v>
      </c>
      <c r="AY2170" s="73">
        <v>69.196738556349999</v>
      </c>
      <c r="AZ2170">
        <v>457</v>
      </c>
      <c r="BA2170">
        <v>0.99855207246540501</v>
      </c>
      <c r="BB2170">
        <v>443</v>
      </c>
      <c r="BC2170">
        <v>0.92053458750651995</v>
      </c>
      <c r="BD2170">
        <v>15</v>
      </c>
      <c r="BE2170">
        <v>7.8083680587020005E-2</v>
      </c>
      <c r="BF2170">
        <v>71.942534402931997</v>
      </c>
      <c r="BG2170">
        <v>75.665396185264896</v>
      </c>
      <c r="BH2170">
        <v>69.196738556349999</v>
      </c>
      <c r="BI2170">
        <v>68.102417419997906</v>
      </c>
    </row>
    <row r="2171" spans="1:61" x14ac:dyDescent="0.25">
      <c r="A2171" s="10" t="str">
        <f>VLOOKUP(D2171,'Index-Relations'!E:F,2,FALSE)</f>
        <v>ESG</v>
      </c>
      <c r="B2171" t="s">
        <v>3450</v>
      </c>
      <c r="C2171" s="53" t="s">
        <v>2767</v>
      </c>
      <c r="D2171" s="59" t="s">
        <v>2825</v>
      </c>
      <c r="E2171" s="59" t="s">
        <v>5587</v>
      </c>
      <c r="F2171" t="s">
        <v>793</v>
      </c>
      <c r="G2171" t="s">
        <v>792</v>
      </c>
      <c r="H2171" t="s">
        <v>794</v>
      </c>
      <c r="I2171" s="52">
        <v>45413</v>
      </c>
      <c r="J2171" t="s">
        <v>2457</v>
      </c>
      <c r="K2171">
        <v>460</v>
      </c>
      <c r="L2171" s="73">
        <v>72.017277835898994</v>
      </c>
      <c r="M2171">
        <v>458</v>
      </c>
      <c r="N2171">
        <v>0.99866564509198497</v>
      </c>
      <c r="O2171" s="73">
        <v>75.946705821549997</v>
      </c>
      <c r="P2171">
        <v>458</v>
      </c>
      <c r="Q2171">
        <v>0.99866564509198497</v>
      </c>
      <c r="R2171">
        <v>456</v>
      </c>
      <c r="S2171">
        <v>0.99836056180880905</v>
      </c>
      <c r="T2171">
        <v>29.988346893122301</v>
      </c>
      <c r="U2171">
        <v>0.61235261619603198</v>
      </c>
      <c r="V2171">
        <v>297</v>
      </c>
      <c r="W2171">
        <v>0.100423006178792</v>
      </c>
      <c r="X2171">
        <v>47</v>
      </c>
      <c r="Y2171">
        <v>455</v>
      </c>
      <c r="Z2171">
        <v>0.99789519890546496</v>
      </c>
      <c r="AA2171">
        <v>20.046498102381101</v>
      </c>
      <c r="AB2171">
        <v>410</v>
      </c>
      <c r="AC2171">
        <v>0.97374193468974202</v>
      </c>
      <c r="AD2171">
        <v>45</v>
      </c>
      <c r="AE2171">
        <v>2.4153264215721702E-2</v>
      </c>
      <c r="AF2171">
        <v>5</v>
      </c>
      <c r="AG2171">
        <v>2.1048010945355199E-3</v>
      </c>
      <c r="AH2171">
        <v>1.0010323115599801E-3</v>
      </c>
      <c r="AI2171">
        <v>9</v>
      </c>
      <c r="AJ2171" s="73">
        <v>67.814279142866994</v>
      </c>
      <c r="AK2171">
        <v>458</v>
      </c>
      <c r="AL2171">
        <v>0.99866564509198497</v>
      </c>
      <c r="AM2171">
        <v>0</v>
      </c>
      <c r="AN2171">
        <v>0</v>
      </c>
      <c r="AO2171">
        <v>0</v>
      </c>
      <c r="AP2171">
        <v>0</v>
      </c>
      <c r="AQ2171">
        <v>459</v>
      </c>
      <c r="AR2171">
        <v>0.998731720850767</v>
      </c>
      <c r="AS2171">
        <v>0</v>
      </c>
      <c r="AT2171">
        <v>0</v>
      </c>
      <c r="AU2171">
        <v>0</v>
      </c>
      <c r="AV2171">
        <v>0</v>
      </c>
      <c r="AW2171">
        <v>459</v>
      </c>
      <c r="AX2171">
        <v>0.998731720850767</v>
      </c>
      <c r="AY2171" s="73">
        <v>69.401486073865996</v>
      </c>
      <c r="AZ2171">
        <v>458</v>
      </c>
      <c r="BA2171">
        <v>0.99866564509198497</v>
      </c>
      <c r="BB2171">
        <v>444</v>
      </c>
      <c r="BC2171">
        <v>0.93319836702861003</v>
      </c>
      <c r="BD2171">
        <v>15</v>
      </c>
      <c r="BE2171">
        <v>6.5533353822156401E-2</v>
      </c>
      <c r="BF2171">
        <v>72.017277835898994</v>
      </c>
      <c r="BG2171">
        <v>75.946705821549997</v>
      </c>
      <c r="BH2171">
        <v>69.401486073865996</v>
      </c>
      <c r="BI2171">
        <v>67.814279142866994</v>
      </c>
    </row>
    <row r="2172" spans="1:61" x14ac:dyDescent="0.25">
      <c r="A2172" s="10" t="str">
        <f>VLOOKUP(D2172,'Index-Relations'!E:F,2,FALSE)</f>
        <v>ESG</v>
      </c>
      <c r="B2172" t="s">
        <v>3450</v>
      </c>
      <c r="C2172" s="53" t="s">
        <v>2768</v>
      </c>
      <c r="D2172" s="59" t="s">
        <v>2825</v>
      </c>
      <c r="E2172" s="59" t="s">
        <v>5588</v>
      </c>
      <c r="F2172" t="s">
        <v>793</v>
      </c>
      <c r="G2172" t="s">
        <v>792</v>
      </c>
      <c r="H2172" t="s">
        <v>794</v>
      </c>
      <c r="I2172" s="52">
        <v>45383</v>
      </c>
      <c r="J2172" t="s">
        <v>2457</v>
      </c>
      <c r="K2172">
        <v>450</v>
      </c>
      <c r="L2172">
        <v>78.618156949251002</v>
      </c>
      <c r="M2172">
        <v>449</v>
      </c>
      <c r="N2172">
        <v>0.999872881388715</v>
      </c>
      <c r="O2172">
        <v>82.085054506500398</v>
      </c>
      <c r="P2172">
        <v>449</v>
      </c>
      <c r="Q2172">
        <v>0.999872881388715</v>
      </c>
      <c r="R2172">
        <v>448</v>
      </c>
      <c r="S2172">
        <v>0.99980757690571898</v>
      </c>
      <c r="T2172">
        <v>28.803052868162698</v>
      </c>
      <c r="U2172">
        <v>0.60934180538454796</v>
      </c>
      <c r="V2172">
        <v>292</v>
      </c>
      <c r="W2172">
        <v>0.106430357014885</v>
      </c>
      <c r="X2172">
        <v>48</v>
      </c>
      <c r="Y2172">
        <v>447</v>
      </c>
      <c r="Z2172">
        <v>0.99915213167122197</v>
      </c>
      <c r="AA2172">
        <v>19.9979204500981</v>
      </c>
      <c r="AB2172">
        <v>407</v>
      </c>
      <c r="AC2172">
        <v>0.97853605284220302</v>
      </c>
      <c r="AD2172">
        <v>40</v>
      </c>
      <c r="AE2172">
        <v>2.0616078829018801E-2</v>
      </c>
      <c r="AF2172">
        <v>3</v>
      </c>
      <c r="AG2172">
        <v>8.4786832877745404E-4</v>
      </c>
      <c r="AH2172">
        <v>1.12981350242243E-3</v>
      </c>
      <c r="AI2172">
        <v>10</v>
      </c>
      <c r="AJ2172">
        <v>73.6823669638122</v>
      </c>
      <c r="AK2172">
        <v>449</v>
      </c>
      <c r="AL2172">
        <v>0.999872881388715</v>
      </c>
      <c r="AM2172">
        <v>0</v>
      </c>
      <c r="AN2172">
        <v>0</v>
      </c>
      <c r="AO2172">
        <v>0</v>
      </c>
      <c r="AP2172">
        <v>0</v>
      </c>
      <c r="AQ2172">
        <v>449</v>
      </c>
      <c r="AR2172">
        <v>0.99988994348417704</v>
      </c>
      <c r="AS2172">
        <v>0</v>
      </c>
      <c r="AT2172">
        <v>0</v>
      </c>
      <c r="AU2172">
        <v>0</v>
      </c>
      <c r="AV2172">
        <v>0</v>
      </c>
      <c r="AW2172">
        <v>450</v>
      </c>
      <c r="AX2172">
        <v>1</v>
      </c>
      <c r="AY2172">
        <v>76.972744202522705</v>
      </c>
      <c r="AZ2172">
        <v>449</v>
      </c>
      <c r="BA2172">
        <v>0.999872881388715</v>
      </c>
      <c r="BB2172">
        <v>437</v>
      </c>
      <c r="BC2172">
        <v>0.93518041324497303</v>
      </c>
      <c r="BD2172">
        <v>12</v>
      </c>
      <c r="BE2172">
        <v>6.4709530239203103E-2</v>
      </c>
      <c r="BF2172">
        <v>74.203697983666004</v>
      </c>
      <c r="BG2172">
        <v>77.039167339984999</v>
      </c>
      <c r="BH2172">
        <v>72.633150626160997</v>
      </c>
      <c r="BI2172">
        <v>69.481086362401996</v>
      </c>
    </row>
    <row r="2173" spans="1:61" x14ac:dyDescent="0.25">
      <c r="A2173" s="10" t="str">
        <f>VLOOKUP(D2173,'Index-Relations'!E:F,2,FALSE)</f>
        <v>ESG</v>
      </c>
      <c r="B2173" t="s">
        <v>3450</v>
      </c>
      <c r="C2173" s="53" t="s">
        <v>2769</v>
      </c>
      <c r="D2173" s="59" t="s">
        <v>2825</v>
      </c>
      <c r="E2173" s="59" t="s">
        <v>5589</v>
      </c>
      <c r="F2173" t="s">
        <v>793</v>
      </c>
      <c r="G2173" t="s">
        <v>792</v>
      </c>
      <c r="H2173" t="s">
        <v>794</v>
      </c>
      <c r="I2173" s="52">
        <v>45352</v>
      </c>
      <c r="J2173" t="s">
        <v>2457</v>
      </c>
      <c r="K2173">
        <v>452</v>
      </c>
      <c r="L2173">
        <v>79.049654124776296</v>
      </c>
      <c r="M2173">
        <v>450</v>
      </c>
      <c r="N2173">
        <v>0.99980641376623502</v>
      </c>
      <c r="O2173">
        <v>82.441836649068904</v>
      </c>
      <c r="P2173">
        <v>450</v>
      </c>
      <c r="Q2173">
        <v>0.99980641376623502</v>
      </c>
      <c r="R2173">
        <v>450</v>
      </c>
      <c r="S2173">
        <v>0.99980641376623502</v>
      </c>
      <c r="T2173">
        <v>29.013045982167998</v>
      </c>
      <c r="U2173">
        <v>0.59251678853941203</v>
      </c>
      <c r="V2173">
        <v>289</v>
      </c>
      <c r="W2173">
        <v>8.9169226197756093E-2</v>
      </c>
      <c r="X2173">
        <v>48</v>
      </c>
      <c r="Y2173">
        <v>449</v>
      </c>
      <c r="Z2173">
        <v>0.99918679319663894</v>
      </c>
      <c r="AA2173">
        <v>20.425149539476202</v>
      </c>
      <c r="AB2173">
        <v>408</v>
      </c>
      <c r="AC2173">
        <v>0.97839162019308201</v>
      </c>
      <c r="AD2173">
        <v>41</v>
      </c>
      <c r="AE2173">
        <v>2.07951730035583E-2</v>
      </c>
      <c r="AF2173">
        <v>3</v>
      </c>
      <c r="AG2173">
        <v>8.1320680335967004E-4</v>
      </c>
      <c r="AH2173">
        <v>1.7519529113078699E-4</v>
      </c>
      <c r="AI2173">
        <v>9</v>
      </c>
      <c r="AJ2173">
        <v>74.261427055045999</v>
      </c>
      <c r="AK2173">
        <v>450</v>
      </c>
      <c r="AL2173">
        <v>0.99980641376623502</v>
      </c>
      <c r="AM2173">
        <v>0</v>
      </c>
      <c r="AN2173">
        <v>0</v>
      </c>
      <c r="AO2173">
        <v>0</v>
      </c>
      <c r="AP2173">
        <v>0</v>
      </c>
      <c r="AQ2173">
        <v>452</v>
      </c>
      <c r="AR2173">
        <v>1</v>
      </c>
      <c r="AS2173">
        <v>0</v>
      </c>
      <c r="AT2173">
        <v>0</v>
      </c>
      <c r="AU2173">
        <v>0</v>
      </c>
      <c r="AV2173">
        <v>0</v>
      </c>
      <c r="AW2173">
        <v>452</v>
      </c>
      <c r="AX2173">
        <v>0.999999999999999</v>
      </c>
      <c r="AY2173">
        <v>77.1958145615516</v>
      </c>
      <c r="AZ2173">
        <v>450</v>
      </c>
      <c r="BA2173">
        <v>0.99980641376623502</v>
      </c>
      <c r="BB2173">
        <v>440</v>
      </c>
      <c r="BC2173">
        <v>0.93414886905180705</v>
      </c>
      <c r="BD2173">
        <v>12</v>
      </c>
      <c r="BE2173">
        <v>6.5851130948192602E-2</v>
      </c>
      <c r="BF2173">
        <v>74.614835909339902</v>
      </c>
      <c r="BG2173">
        <v>77.413864710129005</v>
      </c>
      <c r="BH2173">
        <v>72.789448368601001</v>
      </c>
      <c r="BI2173">
        <v>70.064691637780001</v>
      </c>
    </row>
    <row r="2174" spans="1:61" x14ac:dyDescent="0.25">
      <c r="A2174" s="10" t="str">
        <f>VLOOKUP(D2174,'Index-Relations'!E:F,2,FALSE)</f>
        <v>ESG</v>
      </c>
      <c r="B2174" t="s">
        <v>3450</v>
      </c>
      <c r="C2174" s="53" t="s">
        <v>2770</v>
      </c>
      <c r="D2174" s="59" t="s">
        <v>2825</v>
      </c>
      <c r="E2174" s="59" t="s">
        <v>5590</v>
      </c>
      <c r="F2174" t="s">
        <v>793</v>
      </c>
      <c r="G2174" t="s">
        <v>792</v>
      </c>
      <c r="H2174" t="s">
        <v>794</v>
      </c>
      <c r="I2174" s="52">
        <v>45323</v>
      </c>
      <c r="J2174" t="s">
        <v>2457</v>
      </c>
      <c r="K2174">
        <v>452</v>
      </c>
      <c r="L2174">
        <v>79.469762968920705</v>
      </c>
      <c r="M2174">
        <v>450</v>
      </c>
      <c r="N2174">
        <v>0.99982740078436405</v>
      </c>
      <c r="O2174">
        <v>82.890938874733806</v>
      </c>
      <c r="P2174">
        <v>450</v>
      </c>
      <c r="Q2174">
        <v>0.99982740078436405</v>
      </c>
      <c r="R2174">
        <v>450</v>
      </c>
      <c r="S2174">
        <v>0.99982740078436405</v>
      </c>
      <c r="T2174">
        <v>29.258876883039299</v>
      </c>
      <c r="U2174">
        <v>0.58477801077370795</v>
      </c>
      <c r="V2174">
        <v>288</v>
      </c>
      <c r="W2174">
        <v>8.8122979087059905E-2</v>
      </c>
      <c r="X2174">
        <v>47</v>
      </c>
      <c r="Y2174">
        <v>449</v>
      </c>
      <c r="Z2174">
        <v>0.99935672817571797</v>
      </c>
      <c r="AA2174">
        <v>21.1288991248705</v>
      </c>
      <c r="AB2174">
        <v>405</v>
      </c>
      <c r="AC2174">
        <v>0.97718137512652103</v>
      </c>
      <c r="AD2174">
        <v>44</v>
      </c>
      <c r="AE2174">
        <v>2.2175353049196399E-2</v>
      </c>
      <c r="AF2174">
        <v>3</v>
      </c>
      <c r="AG2174">
        <v>6.4327182428187903E-4</v>
      </c>
      <c r="AH2174">
        <v>1.8273356429095901E-4</v>
      </c>
      <c r="AI2174">
        <v>9</v>
      </c>
      <c r="AJ2174">
        <v>74.610653438521197</v>
      </c>
      <c r="AK2174">
        <v>450</v>
      </c>
      <c r="AL2174">
        <v>0.99982740078436405</v>
      </c>
      <c r="AM2174">
        <v>0</v>
      </c>
      <c r="AN2174">
        <v>0</v>
      </c>
      <c r="AO2174">
        <v>0</v>
      </c>
      <c r="AP2174">
        <v>0</v>
      </c>
      <c r="AQ2174">
        <v>452</v>
      </c>
      <c r="AR2174">
        <v>1</v>
      </c>
      <c r="AS2174">
        <v>0</v>
      </c>
      <c r="AT2174">
        <v>0</v>
      </c>
      <c r="AU2174">
        <v>0</v>
      </c>
      <c r="AV2174">
        <v>0</v>
      </c>
      <c r="AW2174">
        <v>452</v>
      </c>
      <c r="AX2174">
        <v>0.999999999999999</v>
      </c>
      <c r="AY2174">
        <v>77.427919744999002</v>
      </c>
      <c r="AZ2174">
        <v>450</v>
      </c>
      <c r="BA2174">
        <v>0.99982740078436405</v>
      </c>
      <c r="BB2174">
        <v>439</v>
      </c>
      <c r="BC2174">
        <v>0.93653893271150301</v>
      </c>
      <c r="BD2174">
        <v>13</v>
      </c>
      <c r="BE2174">
        <v>6.3461067288496195E-2</v>
      </c>
      <c r="BF2174">
        <v>74.939453123695898</v>
      </c>
      <c r="BG2174">
        <v>77.806085312536894</v>
      </c>
      <c r="BH2174">
        <v>72.896920752584904</v>
      </c>
      <c r="BI2174">
        <v>70.340067146740907</v>
      </c>
    </row>
    <row r="2175" spans="1:61" x14ac:dyDescent="0.25">
      <c r="A2175" s="10" t="str">
        <f>VLOOKUP(D2175,'Index-Relations'!E:F,2,FALSE)</f>
        <v>ESG</v>
      </c>
      <c r="B2175" t="s">
        <v>3450</v>
      </c>
      <c r="C2175" s="53" t="s">
        <v>2760</v>
      </c>
      <c r="D2175" s="59" t="s">
        <v>2826</v>
      </c>
      <c r="E2175" s="59" t="s">
        <v>5591</v>
      </c>
      <c r="F2175" t="s">
        <v>798</v>
      </c>
      <c r="G2175" t="s">
        <v>797</v>
      </c>
      <c r="H2175" t="s">
        <v>799</v>
      </c>
      <c r="I2175" s="52">
        <v>45659</v>
      </c>
      <c r="J2175" t="s">
        <v>2457</v>
      </c>
      <c r="K2175">
        <v>445</v>
      </c>
      <c r="L2175" s="73">
        <v>60.700325153582</v>
      </c>
      <c r="M2175">
        <v>443</v>
      </c>
      <c r="N2175">
        <v>0.99771135097516594</v>
      </c>
      <c r="O2175" s="73">
        <v>67.855151311835002</v>
      </c>
      <c r="P2175">
        <v>443</v>
      </c>
      <c r="Q2175">
        <v>0.99771135097516594</v>
      </c>
      <c r="R2175">
        <v>442</v>
      </c>
      <c r="S2175">
        <v>0.99711983024789697</v>
      </c>
      <c r="T2175">
        <v>31.012724927229801</v>
      </c>
      <c r="U2175">
        <v>0.58863178465816202</v>
      </c>
      <c r="V2175">
        <v>290</v>
      </c>
      <c r="W2175">
        <v>9.4153680853188995E-2</v>
      </c>
      <c r="X2175">
        <v>45</v>
      </c>
      <c r="Y2175">
        <v>443</v>
      </c>
      <c r="Z2175">
        <v>0.99771135097516594</v>
      </c>
      <c r="AA2175">
        <v>17.803633594275102</v>
      </c>
      <c r="AB2175">
        <v>380</v>
      </c>
      <c r="AC2175">
        <v>0.94727047220745797</v>
      </c>
      <c r="AD2175">
        <v>63</v>
      </c>
      <c r="AE2175">
        <v>5.0440878767708197E-2</v>
      </c>
      <c r="AF2175">
        <v>2</v>
      </c>
      <c r="AG2175">
        <v>2.28864902483355E-3</v>
      </c>
      <c r="AH2175">
        <v>2.9305274370817502E-3</v>
      </c>
      <c r="AI2175">
        <v>9</v>
      </c>
      <c r="AJ2175" s="73">
        <v>56.837074867231998</v>
      </c>
      <c r="AK2175">
        <v>443</v>
      </c>
      <c r="AL2175">
        <v>0.99771135097516594</v>
      </c>
      <c r="AM2175">
        <v>0</v>
      </c>
      <c r="AN2175">
        <v>0</v>
      </c>
      <c r="AO2175">
        <v>0</v>
      </c>
      <c r="AP2175">
        <v>0</v>
      </c>
      <c r="AQ2175">
        <v>445</v>
      </c>
      <c r="AR2175">
        <v>1</v>
      </c>
      <c r="AS2175">
        <v>0</v>
      </c>
      <c r="AT2175">
        <v>0</v>
      </c>
      <c r="AU2175">
        <v>0</v>
      </c>
      <c r="AV2175">
        <v>0</v>
      </c>
      <c r="AW2175">
        <v>445</v>
      </c>
      <c r="AX2175">
        <v>1</v>
      </c>
      <c r="AY2175" s="73">
        <v>57.632989973766001</v>
      </c>
      <c r="AZ2175">
        <v>443</v>
      </c>
      <c r="BA2175">
        <v>0.99771135097516594</v>
      </c>
      <c r="BB2175">
        <v>431</v>
      </c>
      <c r="BC2175">
        <v>0.87489160856243997</v>
      </c>
      <c r="BD2175">
        <v>14</v>
      </c>
      <c r="BE2175">
        <v>0.125108391437559</v>
      </c>
      <c r="BF2175">
        <v>60.700325153582</v>
      </c>
      <c r="BG2175">
        <v>67.855151311835002</v>
      </c>
      <c r="BH2175">
        <v>57.632989973766001</v>
      </c>
      <c r="BI2175">
        <v>56.837074867231998</v>
      </c>
    </row>
    <row r="2176" spans="1:61" x14ac:dyDescent="0.25">
      <c r="A2176" s="10" t="str">
        <f>VLOOKUP(D2176,'Index-Relations'!E:F,2,FALSE)</f>
        <v>ESG</v>
      </c>
      <c r="B2176" t="s">
        <v>3450</v>
      </c>
      <c r="C2176" s="53" t="s">
        <v>2761</v>
      </c>
      <c r="D2176" s="59" t="s">
        <v>2826</v>
      </c>
      <c r="E2176" s="59" t="s">
        <v>5592</v>
      </c>
      <c r="F2176" t="s">
        <v>798</v>
      </c>
      <c r="G2176" t="s">
        <v>797</v>
      </c>
      <c r="H2176" t="s">
        <v>799</v>
      </c>
      <c r="I2176" s="52">
        <v>45628</v>
      </c>
      <c r="J2176" t="s">
        <v>2457</v>
      </c>
      <c r="K2176">
        <v>447</v>
      </c>
      <c r="L2176" s="73">
        <v>60.955943164901903</v>
      </c>
      <c r="M2176">
        <v>445</v>
      </c>
      <c r="N2176">
        <v>0.99772766327165496</v>
      </c>
      <c r="O2176" s="73">
        <v>67.835248757465905</v>
      </c>
      <c r="P2176">
        <v>445</v>
      </c>
      <c r="Q2176">
        <v>0.99772766327165496</v>
      </c>
      <c r="R2176">
        <v>444</v>
      </c>
      <c r="S2176">
        <v>0.997114637287703</v>
      </c>
      <c r="T2176">
        <v>31.041252459521001</v>
      </c>
      <c r="U2176">
        <v>0.58959368988577598</v>
      </c>
      <c r="V2176">
        <v>292</v>
      </c>
      <c r="W2176">
        <v>9.2868948447507996E-2</v>
      </c>
      <c r="X2176">
        <v>45</v>
      </c>
      <c r="Y2176">
        <v>445</v>
      </c>
      <c r="Z2176">
        <v>0.99772766327165496</v>
      </c>
      <c r="AA2176">
        <v>16.984067988527698</v>
      </c>
      <c r="AB2176">
        <v>386</v>
      </c>
      <c r="AC2176">
        <v>0.94777135734969997</v>
      </c>
      <c r="AD2176">
        <v>59</v>
      </c>
      <c r="AE2176">
        <v>4.9956305921954103E-2</v>
      </c>
      <c r="AF2176">
        <v>2</v>
      </c>
      <c r="AG2176">
        <v>2.2723367283452901E-3</v>
      </c>
      <c r="AH2176">
        <v>2.9843680305143799E-3</v>
      </c>
      <c r="AI2176">
        <v>9</v>
      </c>
      <c r="AJ2176" s="73">
        <v>57.124637044014001</v>
      </c>
      <c r="AK2176">
        <v>445</v>
      </c>
      <c r="AL2176">
        <v>0.99772766327165496</v>
      </c>
      <c r="AM2176">
        <v>0</v>
      </c>
      <c r="AN2176">
        <v>0</v>
      </c>
      <c r="AO2176">
        <v>0</v>
      </c>
      <c r="AP2176">
        <v>0</v>
      </c>
      <c r="AQ2176">
        <v>447</v>
      </c>
      <c r="AR2176">
        <v>1</v>
      </c>
      <c r="AS2176">
        <v>0</v>
      </c>
      <c r="AT2176">
        <v>0</v>
      </c>
      <c r="AU2176">
        <v>0</v>
      </c>
      <c r="AV2176">
        <v>0</v>
      </c>
      <c r="AW2176">
        <v>447</v>
      </c>
      <c r="AX2176">
        <v>1</v>
      </c>
      <c r="AY2176" s="73">
        <v>58.128618482390003</v>
      </c>
      <c r="AZ2176">
        <v>445</v>
      </c>
      <c r="BA2176">
        <v>0.99772766327165496</v>
      </c>
      <c r="BB2176">
        <v>433</v>
      </c>
      <c r="BC2176">
        <v>0.88032282399259498</v>
      </c>
      <c r="BD2176">
        <v>14</v>
      </c>
      <c r="BE2176">
        <v>0.119677176007404</v>
      </c>
      <c r="BF2176">
        <v>60.955943164901903</v>
      </c>
      <c r="BG2176">
        <v>67.835248757465905</v>
      </c>
      <c r="BH2176">
        <v>58.128618482390003</v>
      </c>
      <c r="BI2176">
        <v>57.124637044014001</v>
      </c>
    </row>
    <row r="2177" spans="1:61" x14ac:dyDescent="0.25">
      <c r="A2177" s="10" t="str">
        <f>VLOOKUP(D2177,'Index-Relations'!E:F,2,FALSE)</f>
        <v>ESG</v>
      </c>
      <c r="B2177" t="s">
        <v>3450</v>
      </c>
      <c r="C2177" s="53" t="s">
        <v>2762</v>
      </c>
      <c r="D2177" s="59" t="s">
        <v>2826</v>
      </c>
      <c r="E2177" s="59" t="s">
        <v>5593</v>
      </c>
      <c r="F2177" t="s">
        <v>798</v>
      </c>
      <c r="G2177" t="s">
        <v>797</v>
      </c>
      <c r="H2177" t="s">
        <v>799</v>
      </c>
      <c r="I2177" s="52">
        <v>45597</v>
      </c>
      <c r="J2177" t="s">
        <v>2457</v>
      </c>
      <c r="K2177">
        <v>448</v>
      </c>
      <c r="L2177" s="73">
        <v>61.344144923976998</v>
      </c>
      <c r="M2177">
        <v>446</v>
      </c>
      <c r="N2177">
        <v>0.99781529291330195</v>
      </c>
      <c r="O2177" s="73">
        <v>68.056323204128901</v>
      </c>
      <c r="P2177">
        <v>446</v>
      </c>
      <c r="Q2177">
        <v>0.99781529291330195</v>
      </c>
      <c r="R2177">
        <v>445</v>
      </c>
      <c r="S2177">
        <v>0.997135208878702</v>
      </c>
      <c r="T2177">
        <v>30.987162981110501</v>
      </c>
      <c r="U2177">
        <v>0.59120472786349898</v>
      </c>
      <c r="V2177">
        <v>293</v>
      </c>
      <c r="W2177">
        <v>9.3690598406414499E-2</v>
      </c>
      <c r="X2177">
        <v>46</v>
      </c>
      <c r="Y2177">
        <v>446</v>
      </c>
      <c r="Z2177">
        <v>0.99781529291330195</v>
      </c>
      <c r="AA2177">
        <v>17.835800484193001</v>
      </c>
      <c r="AB2177">
        <v>385</v>
      </c>
      <c r="AC2177">
        <v>0.94574682670230603</v>
      </c>
      <c r="AD2177">
        <v>61</v>
      </c>
      <c r="AE2177">
        <v>5.2068466210994598E-2</v>
      </c>
      <c r="AF2177">
        <v>2</v>
      </c>
      <c r="AG2177">
        <v>2.1847070866983899E-3</v>
      </c>
      <c r="AH2177">
        <v>2.8901710451494098E-3</v>
      </c>
      <c r="AI2177">
        <v>8</v>
      </c>
      <c r="AJ2177" s="73">
        <v>57.620322108926999</v>
      </c>
      <c r="AK2177">
        <v>446</v>
      </c>
      <c r="AL2177">
        <v>0.99781529291330195</v>
      </c>
      <c r="AM2177">
        <v>0</v>
      </c>
      <c r="AN2177">
        <v>0</v>
      </c>
      <c r="AO2177">
        <v>0</v>
      </c>
      <c r="AP2177">
        <v>0</v>
      </c>
      <c r="AQ2177">
        <v>448</v>
      </c>
      <c r="AR2177">
        <v>1</v>
      </c>
      <c r="AS2177">
        <v>0</v>
      </c>
      <c r="AT2177">
        <v>0</v>
      </c>
      <c r="AU2177">
        <v>0</v>
      </c>
      <c r="AV2177">
        <v>0</v>
      </c>
      <c r="AW2177">
        <v>448</v>
      </c>
      <c r="AX2177">
        <v>1</v>
      </c>
      <c r="AY2177" s="73">
        <v>58.507498378508899</v>
      </c>
      <c r="AZ2177">
        <v>446</v>
      </c>
      <c r="BA2177">
        <v>0.99781529291330195</v>
      </c>
      <c r="BB2177">
        <v>432</v>
      </c>
      <c r="BC2177">
        <v>0.88243158053114901</v>
      </c>
      <c r="BD2177">
        <v>16</v>
      </c>
      <c r="BE2177">
        <v>0.11756841946884999</v>
      </c>
      <c r="BF2177">
        <v>61.344144923976998</v>
      </c>
      <c r="BG2177">
        <v>68.056323204128901</v>
      </c>
      <c r="BH2177">
        <v>58.507498378508899</v>
      </c>
      <c r="BI2177">
        <v>57.620322108926999</v>
      </c>
    </row>
    <row r="2178" spans="1:61" x14ac:dyDescent="0.25">
      <c r="A2178" s="10" t="str">
        <f>VLOOKUP(D2178,'Index-Relations'!E:F,2,FALSE)</f>
        <v>ESG</v>
      </c>
      <c r="B2178" t="s">
        <v>3450</v>
      </c>
      <c r="C2178" s="53" t="s">
        <v>2763</v>
      </c>
      <c r="D2178" s="59" t="s">
        <v>2826</v>
      </c>
      <c r="E2178" s="59" t="s">
        <v>5594</v>
      </c>
      <c r="F2178" t="s">
        <v>798</v>
      </c>
      <c r="G2178" t="s">
        <v>797</v>
      </c>
      <c r="H2178" t="s">
        <v>799</v>
      </c>
      <c r="I2178" s="52">
        <v>45566</v>
      </c>
      <c r="J2178" t="s">
        <v>2457</v>
      </c>
      <c r="K2178">
        <v>449</v>
      </c>
      <c r="L2178" s="73">
        <v>61.221937964601899</v>
      </c>
      <c r="M2178">
        <v>447</v>
      </c>
      <c r="N2178">
        <v>0.99809228611480805</v>
      </c>
      <c r="O2178" s="73">
        <v>68.041041434551005</v>
      </c>
      <c r="P2178">
        <v>447</v>
      </c>
      <c r="Q2178">
        <v>0.99809228611480805</v>
      </c>
      <c r="R2178">
        <v>446</v>
      </c>
      <c r="S2178">
        <v>0.99737122289967695</v>
      </c>
      <c r="T2178">
        <v>31.353334859356</v>
      </c>
      <c r="U2178">
        <v>0.59271554139240301</v>
      </c>
      <c r="V2178">
        <v>292</v>
      </c>
      <c r="W2178">
        <v>9.4886666515665893E-2</v>
      </c>
      <c r="X2178">
        <v>46</v>
      </c>
      <c r="Y2178">
        <v>447</v>
      </c>
      <c r="Z2178">
        <v>0.99809228611480805</v>
      </c>
      <c r="AA2178">
        <v>17.520065583068298</v>
      </c>
      <c r="AB2178">
        <v>397</v>
      </c>
      <c r="AC2178">
        <v>0.96212991815552495</v>
      </c>
      <c r="AD2178">
        <v>50</v>
      </c>
      <c r="AE2178">
        <v>3.5962367959283897E-2</v>
      </c>
      <c r="AF2178">
        <v>2</v>
      </c>
      <c r="AG2178">
        <v>1.90771388519077E-3</v>
      </c>
      <c r="AH2178">
        <v>2.6930261366529202E-3</v>
      </c>
      <c r="AI2178">
        <v>8</v>
      </c>
      <c r="AJ2178" s="73">
        <v>57.418761468276998</v>
      </c>
      <c r="AK2178">
        <v>447</v>
      </c>
      <c r="AL2178">
        <v>0.99809228611480805</v>
      </c>
      <c r="AM2178">
        <v>0</v>
      </c>
      <c r="AN2178">
        <v>0</v>
      </c>
      <c r="AO2178">
        <v>0</v>
      </c>
      <c r="AP2178">
        <v>0</v>
      </c>
      <c r="AQ2178">
        <v>449</v>
      </c>
      <c r="AR2178">
        <v>1</v>
      </c>
      <c r="AS2178">
        <v>0</v>
      </c>
      <c r="AT2178">
        <v>0</v>
      </c>
      <c r="AU2178">
        <v>0</v>
      </c>
      <c r="AV2178">
        <v>0</v>
      </c>
      <c r="AW2178">
        <v>449</v>
      </c>
      <c r="AX2178">
        <v>1</v>
      </c>
      <c r="AY2178" s="73">
        <v>58.337433152050899</v>
      </c>
      <c r="AZ2178">
        <v>447</v>
      </c>
      <c r="BA2178">
        <v>0.99809228611480805</v>
      </c>
      <c r="BB2178">
        <v>433</v>
      </c>
      <c r="BC2178">
        <v>0.88170797493781095</v>
      </c>
      <c r="BD2178">
        <v>16</v>
      </c>
      <c r="BE2178">
        <v>0.118292025062188</v>
      </c>
      <c r="BF2178">
        <v>61.221937964601899</v>
      </c>
      <c r="BG2178">
        <v>68.041041434551005</v>
      </c>
      <c r="BH2178">
        <v>58.337433152050899</v>
      </c>
      <c r="BI2178">
        <v>57.418761468276998</v>
      </c>
    </row>
    <row r="2179" spans="1:61" x14ac:dyDescent="0.25">
      <c r="A2179" s="10" t="str">
        <f>VLOOKUP(D2179,'Index-Relations'!E:F,2,FALSE)</f>
        <v>ESG</v>
      </c>
      <c r="B2179" t="s">
        <v>3450</v>
      </c>
      <c r="C2179" s="53" t="s">
        <v>2764</v>
      </c>
      <c r="D2179" s="59" t="s">
        <v>2826</v>
      </c>
      <c r="E2179" s="59" t="s">
        <v>5595</v>
      </c>
      <c r="F2179" t="s">
        <v>798</v>
      </c>
      <c r="G2179" t="s">
        <v>797</v>
      </c>
      <c r="H2179" t="s">
        <v>799</v>
      </c>
      <c r="I2179" s="52">
        <v>45538</v>
      </c>
      <c r="J2179" t="s">
        <v>2457</v>
      </c>
      <c r="K2179">
        <v>453</v>
      </c>
      <c r="L2179" s="73">
        <v>61.780143194029897</v>
      </c>
      <c r="M2179">
        <v>451</v>
      </c>
      <c r="N2179">
        <v>0.99842131117724298</v>
      </c>
      <c r="O2179" s="73">
        <v>68.066861256214906</v>
      </c>
      <c r="P2179">
        <v>451</v>
      </c>
      <c r="Q2179">
        <v>0.99842131117724298</v>
      </c>
      <c r="R2179">
        <v>450</v>
      </c>
      <c r="S2179">
        <v>0.997800357297701</v>
      </c>
      <c r="T2179">
        <v>31.235452903085299</v>
      </c>
      <c r="U2179">
        <v>0.60335108936621995</v>
      </c>
      <c r="V2179">
        <v>296</v>
      </c>
      <c r="W2179">
        <v>0.100764565765303</v>
      </c>
      <c r="X2179">
        <v>46</v>
      </c>
      <c r="Y2179">
        <v>451</v>
      </c>
      <c r="Z2179">
        <v>0.99842131117724198</v>
      </c>
      <c r="AA2179">
        <v>18.384126951902299</v>
      </c>
      <c r="AB2179">
        <v>415</v>
      </c>
      <c r="AC2179">
        <v>0.97414672675416403</v>
      </c>
      <c r="AD2179">
        <v>49</v>
      </c>
      <c r="AE2179">
        <v>3.2286801823724898E-2</v>
      </c>
      <c r="AF2179">
        <v>-11</v>
      </c>
      <c r="AG2179">
        <v>0</v>
      </c>
      <c r="AH2179">
        <v>2.6159734408078999E-3</v>
      </c>
      <c r="AI2179">
        <v>9</v>
      </c>
      <c r="AJ2179" s="73">
        <v>58.099026682255897</v>
      </c>
      <c r="AK2179">
        <v>451</v>
      </c>
      <c r="AL2179">
        <v>0.99842131117724298</v>
      </c>
      <c r="AM2179">
        <v>0</v>
      </c>
      <c r="AN2179">
        <v>0</v>
      </c>
      <c r="AO2179">
        <v>0</v>
      </c>
      <c r="AP2179">
        <v>0</v>
      </c>
      <c r="AQ2179">
        <v>453</v>
      </c>
      <c r="AR2179">
        <v>1</v>
      </c>
      <c r="AS2179">
        <v>0</v>
      </c>
      <c r="AT2179">
        <v>0</v>
      </c>
      <c r="AU2179">
        <v>0</v>
      </c>
      <c r="AV2179">
        <v>0</v>
      </c>
      <c r="AW2179">
        <v>453</v>
      </c>
      <c r="AX2179">
        <v>0.999999999999999</v>
      </c>
      <c r="AY2179" s="73">
        <v>59.038104207064897</v>
      </c>
      <c r="AZ2179">
        <v>451</v>
      </c>
      <c r="BA2179">
        <v>0.99842131117724298</v>
      </c>
      <c r="BB2179">
        <v>437</v>
      </c>
      <c r="BC2179">
        <v>0.88695887708167098</v>
      </c>
      <c r="BD2179">
        <v>16</v>
      </c>
      <c r="BE2179">
        <v>0.113041122918328</v>
      </c>
      <c r="BF2179">
        <v>61.780143194029897</v>
      </c>
      <c r="BG2179">
        <v>68.066861256214906</v>
      </c>
      <c r="BH2179">
        <v>59.038104207064897</v>
      </c>
      <c r="BI2179">
        <v>58.099026682255897</v>
      </c>
    </row>
    <row r="2180" spans="1:61" x14ac:dyDescent="0.25">
      <c r="A2180" s="10" t="str">
        <f>VLOOKUP(D2180,'Index-Relations'!E:F,2,FALSE)</f>
        <v>ESG</v>
      </c>
      <c r="B2180" t="s">
        <v>3450</v>
      </c>
      <c r="C2180" s="53" t="s">
        <v>3350</v>
      </c>
      <c r="D2180" s="59" t="s">
        <v>2826</v>
      </c>
      <c r="E2180" s="59" t="s">
        <v>5596</v>
      </c>
      <c r="F2180" t="s">
        <v>798</v>
      </c>
      <c r="G2180" t="s">
        <v>797</v>
      </c>
      <c r="H2180" t="s">
        <v>799</v>
      </c>
      <c r="I2180" s="52">
        <v>45505</v>
      </c>
      <c r="J2180" t="s">
        <v>2457</v>
      </c>
      <c r="K2180">
        <v>453</v>
      </c>
      <c r="L2180" s="73">
        <v>62.0578903389979</v>
      </c>
      <c r="M2180">
        <v>451</v>
      </c>
      <c r="N2180">
        <v>0.99855002995719899</v>
      </c>
      <c r="O2180" s="73">
        <v>68.002843417885003</v>
      </c>
      <c r="P2180">
        <v>451</v>
      </c>
      <c r="Q2180">
        <v>0.99855002995719899</v>
      </c>
      <c r="R2180">
        <v>450</v>
      </c>
      <c r="S2180">
        <v>0.99791778388488594</v>
      </c>
      <c r="T2180">
        <v>31.225078175925699</v>
      </c>
      <c r="U2180">
        <v>0.60645930026634598</v>
      </c>
      <c r="V2180">
        <v>297</v>
      </c>
      <c r="W2180">
        <v>0.107779177157941</v>
      </c>
      <c r="X2180">
        <v>46</v>
      </c>
      <c r="Y2180">
        <v>451</v>
      </c>
      <c r="Z2180">
        <v>0.99855002995719899</v>
      </c>
      <c r="AA2180">
        <v>22.102179865434401</v>
      </c>
      <c r="AB2180">
        <v>409</v>
      </c>
      <c r="AC2180">
        <v>0.97238956040490998</v>
      </c>
      <c r="AD2180">
        <v>42</v>
      </c>
      <c r="AE2180">
        <v>2.6160469552288301E-2</v>
      </c>
      <c r="AF2180">
        <v>2</v>
      </c>
      <c r="AG2180">
        <v>1.4499700428009599E-3</v>
      </c>
      <c r="AH2180">
        <v>2.5486259769526899E-3</v>
      </c>
      <c r="AI2180">
        <v>10</v>
      </c>
      <c r="AJ2180" s="73">
        <v>58.278108265047997</v>
      </c>
      <c r="AK2180">
        <v>451</v>
      </c>
      <c r="AL2180">
        <v>0.99855002995719899</v>
      </c>
      <c r="AM2180">
        <v>0</v>
      </c>
      <c r="AN2180">
        <v>0</v>
      </c>
      <c r="AO2180">
        <v>0</v>
      </c>
      <c r="AP2180">
        <v>0</v>
      </c>
      <c r="AQ2180">
        <v>452</v>
      </c>
      <c r="AR2180">
        <v>0.99888215786150802</v>
      </c>
      <c r="AS2180">
        <v>0</v>
      </c>
      <c r="AT2180">
        <v>0</v>
      </c>
      <c r="AU2180">
        <v>0</v>
      </c>
      <c r="AV2180">
        <v>0</v>
      </c>
      <c r="AW2180">
        <v>452</v>
      </c>
      <c r="AX2180">
        <v>0.99888215786150802</v>
      </c>
      <c r="AY2180" s="73">
        <v>59.583115405241898</v>
      </c>
      <c r="AZ2180">
        <v>451</v>
      </c>
      <c r="BA2180">
        <v>0.99855002995719899</v>
      </c>
      <c r="BB2180">
        <v>437</v>
      </c>
      <c r="BC2180">
        <v>0.88545958597598196</v>
      </c>
      <c r="BD2180">
        <v>15</v>
      </c>
      <c r="BE2180">
        <v>0.113422571885526</v>
      </c>
      <c r="BF2180">
        <v>62.0578903389979</v>
      </c>
      <c r="BG2180">
        <v>68.002843417885003</v>
      </c>
      <c r="BH2180">
        <v>59.583115405241898</v>
      </c>
      <c r="BI2180">
        <v>58.278108265047997</v>
      </c>
    </row>
    <row r="2181" spans="1:61" x14ac:dyDescent="0.25">
      <c r="A2181" s="10" t="str">
        <f>VLOOKUP(D2181,'Index-Relations'!E:F,2,FALSE)</f>
        <v>ESG</v>
      </c>
      <c r="B2181" t="s">
        <v>3450</v>
      </c>
      <c r="C2181" s="53" t="s">
        <v>2765</v>
      </c>
      <c r="D2181" s="59" t="s">
        <v>2826</v>
      </c>
      <c r="E2181" s="59" t="s">
        <v>5597</v>
      </c>
      <c r="F2181" t="s">
        <v>798</v>
      </c>
      <c r="G2181" t="s">
        <v>797</v>
      </c>
      <c r="H2181" t="s">
        <v>799</v>
      </c>
      <c r="I2181" s="52">
        <v>45474</v>
      </c>
      <c r="J2181" t="s">
        <v>2457</v>
      </c>
      <c r="K2181">
        <v>456</v>
      </c>
      <c r="L2181" s="73">
        <v>62.635307080086903</v>
      </c>
      <c r="M2181">
        <v>454</v>
      </c>
      <c r="N2181">
        <v>0.99862350232031805</v>
      </c>
      <c r="O2181" s="73">
        <v>68.283559543983998</v>
      </c>
      <c r="P2181">
        <v>454</v>
      </c>
      <c r="Q2181">
        <v>0.99862350232031805</v>
      </c>
      <c r="R2181">
        <v>452</v>
      </c>
      <c r="S2181">
        <v>0.99746464352750597</v>
      </c>
      <c r="T2181">
        <v>30.768304686055501</v>
      </c>
      <c r="U2181">
        <v>0.61351495884513596</v>
      </c>
      <c r="V2181">
        <v>295</v>
      </c>
      <c r="W2181">
        <v>0.107621415395374</v>
      </c>
      <c r="X2181">
        <v>46</v>
      </c>
      <c r="Y2181">
        <v>451</v>
      </c>
      <c r="Z2181">
        <v>0.99627019253425597</v>
      </c>
      <c r="AA2181">
        <v>18.456205712554102</v>
      </c>
      <c r="AB2181">
        <v>406</v>
      </c>
      <c r="AC2181">
        <v>0.96406845403441899</v>
      </c>
      <c r="AD2181">
        <v>45</v>
      </c>
      <c r="AE2181">
        <v>3.2201738499837797E-2</v>
      </c>
      <c r="AF2181">
        <v>5</v>
      </c>
      <c r="AG2181">
        <v>3.7298074657429701E-3</v>
      </c>
      <c r="AH2181">
        <v>1.31204247003289E-3</v>
      </c>
      <c r="AI2181">
        <v>9</v>
      </c>
      <c r="AJ2181" s="73">
        <v>58.753963274300901</v>
      </c>
      <c r="AK2181">
        <v>454</v>
      </c>
      <c r="AL2181">
        <v>0.99862350232031805</v>
      </c>
      <c r="AM2181">
        <v>0</v>
      </c>
      <c r="AN2181">
        <v>0</v>
      </c>
      <c r="AO2181">
        <v>0</v>
      </c>
      <c r="AP2181">
        <v>0</v>
      </c>
      <c r="AQ2181">
        <v>455</v>
      </c>
      <c r="AR2181">
        <v>0.99892177997464504</v>
      </c>
      <c r="AS2181">
        <v>0</v>
      </c>
      <c r="AT2181">
        <v>0</v>
      </c>
      <c r="AU2181">
        <v>0</v>
      </c>
      <c r="AV2181">
        <v>0</v>
      </c>
      <c r="AW2181">
        <v>455</v>
      </c>
      <c r="AX2181">
        <v>0.99892177997464504</v>
      </c>
      <c r="AY2181" s="73">
        <v>60.419935637987898</v>
      </c>
      <c r="AZ2181">
        <v>454</v>
      </c>
      <c r="BA2181">
        <v>0.99862350232031805</v>
      </c>
      <c r="BB2181">
        <v>440</v>
      </c>
      <c r="BC2181">
        <v>0.88749009807899504</v>
      </c>
      <c r="BD2181">
        <v>15</v>
      </c>
      <c r="BE2181">
        <v>0.111431681895649</v>
      </c>
      <c r="BF2181">
        <v>62.635307080086903</v>
      </c>
      <c r="BG2181">
        <v>68.283559543983998</v>
      </c>
      <c r="BH2181">
        <v>60.419935637987898</v>
      </c>
      <c r="BI2181">
        <v>58.753963274300901</v>
      </c>
    </row>
    <row r="2182" spans="1:61" x14ac:dyDescent="0.25">
      <c r="A2182" s="10" t="str">
        <f>VLOOKUP(D2182,'Index-Relations'!E:F,2,FALSE)</f>
        <v>ESG</v>
      </c>
      <c r="B2182" t="s">
        <v>3450</v>
      </c>
      <c r="C2182" s="53" t="s">
        <v>2766</v>
      </c>
      <c r="D2182" s="59" t="s">
        <v>2826</v>
      </c>
      <c r="E2182" s="59" t="s">
        <v>5598</v>
      </c>
      <c r="F2182" t="s">
        <v>798</v>
      </c>
      <c r="G2182" t="s">
        <v>797</v>
      </c>
      <c r="H2182" t="s">
        <v>799</v>
      </c>
      <c r="I2182" s="52">
        <v>45446</v>
      </c>
      <c r="J2182" t="s">
        <v>2457</v>
      </c>
      <c r="K2182">
        <v>459</v>
      </c>
      <c r="L2182" s="73">
        <v>62.747259077431998</v>
      </c>
      <c r="M2182">
        <v>457</v>
      </c>
      <c r="N2182">
        <v>0.99854589976522201</v>
      </c>
      <c r="O2182" s="73">
        <v>68.116320654882898</v>
      </c>
      <c r="P2182">
        <v>457</v>
      </c>
      <c r="Q2182">
        <v>0.99854589976522201</v>
      </c>
      <c r="R2182">
        <v>455</v>
      </c>
      <c r="S2182">
        <v>0.99731086106072997</v>
      </c>
      <c r="T2182">
        <v>31.072348356189899</v>
      </c>
      <c r="U2182">
        <v>0.61926750589096702</v>
      </c>
      <c r="V2182">
        <v>296</v>
      </c>
      <c r="W2182">
        <v>0.117954105215928</v>
      </c>
      <c r="X2182">
        <v>46</v>
      </c>
      <c r="Y2182">
        <v>454</v>
      </c>
      <c r="Z2182">
        <v>0.99595238508600803</v>
      </c>
      <c r="AA2182">
        <v>19.927803287769201</v>
      </c>
      <c r="AB2182">
        <v>409</v>
      </c>
      <c r="AC2182">
        <v>0.96252861542026702</v>
      </c>
      <c r="AD2182">
        <v>45</v>
      </c>
      <c r="AE2182">
        <v>3.34237696657411E-2</v>
      </c>
      <c r="AF2182">
        <v>5</v>
      </c>
      <c r="AG2182">
        <v>4.0476149139918498E-3</v>
      </c>
      <c r="AH2182">
        <v>1.32301371027632E-3</v>
      </c>
      <c r="AI2182">
        <v>9</v>
      </c>
      <c r="AJ2182" s="73">
        <v>58.819541032253902</v>
      </c>
      <c r="AK2182">
        <v>457</v>
      </c>
      <c r="AL2182">
        <v>0.99854589976522201</v>
      </c>
      <c r="AM2182">
        <v>0</v>
      </c>
      <c r="AN2182">
        <v>0</v>
      </c>
      <c r="AO2182">
        <v>0</v>
      </c>
      <c r="AP2182">
        <v>0</v>
      </c>
      <c r="AQ2182">
        <v>458</v>
      </c>
      <c r="AR2182">
        <v>0.99886404043685095</v>
      </c>
      <c r="AS2182">
        <v>0</v>
      </c>
      <c r="AT2182">
        <v>0</v>
      </c>
      <c r="AU2182">
        <v>0</v>
      </c>
      <c r="AV2182">
        <v>0</v>
      </c>
      <c r="AW2182">
        <v>458</v>
      </c>
      <c r="AX2182">
        <v>0.99886404043685195</v>
      </c>
      <c r="AY2182" s="73">
        <v>60.798853840840998</v>
      </c>
      <c r="AZ2182">
        <v>457</v>
      </c>
      <c r="BA2182">
        <v>0.99854589976522201</v>
      </c>
      <c r="BB2182">
        <v>443</v>
      </c>
      <c r="BC2182">
        <v>0.88995756932331305</v>
      </c>
      <c r="BD2182">
        <v>15</v>
      </c>
      <c r="BE2182">
        <v>0.108906471113538</v>
      </c>
      <c r="BF2182">
        <v>62.747259077431998</v>
      </c>
      <c r="BG2182">
        <v>68.116320654882898</v>
      </c>
      <c r="BH2182">
        <v>60.798853840840998</v>
      </c>
      <c r="BI2182">
        <v>58.819541032253902</v>
      </c>
    </row>
    <row r="2183" spans="1:61" x14ac:dyDescent="0.25">
      <c r="A2183" s="10" t="str">
        <f>VLOOKUP(D2183,'Index-Relations'!E:F,2,FALSE)</f>
        <v>ESG</v>
      </c>
      <c r="B2183" t="s">
        <v>3450</v>
      </c>
      <c r="C2183" s="53" t="s">
        <v>2767</v>
      </c>
      <c r="D2183" s="59" t="s">
        <v>2826</v>
      </c>
      <c r="E2183" s="59" t="s">
        <v>5599</v>
      </c>
      <c r="F2183" t="s">
        <v>798</v>
      </c>
      <c r="G2183" t="s">
        <v>797</v>
      </c>
      <c r="H2183" t="s">
        <v>799</v>
      </c>
      <c r="I2183" s="52">
        <v>45413</v>
      </c>
      <c r="J2183" t="s">
        <v>2457</v>
      </c>
      <c r="K2183">
        <v>460</v>
      </c>
      <c r="L2183" s="73">
        <v>62.640690486544898</v>
      </c>
      <c r="M2183">
        <v>458</v>
      </c>
      <c r="N2183">
        <v>0.99863978299166001</v>
      </c>
      <c r="O2183" s="73">
        <v>68.194706723082007</v>
      </c>
      <c r="P2183">
        <v>458</v>
      </c>
      <c r="Q2183">
        <v>0.99863978299166001</v>
      </c>
      <c r="R2183">
        <v>456</v>
      </c>
      <c r="S2183">
        <v>0.99743801677477995</v>
      </c>
      <c r="T2183">
        <v>31.507211426482101</v>
      </c>
      <c r="U2183">
        <v>0.61837676795255003</v>
      </c>
      <c r="V2183">
        <v>297</v>
      </c>
      <c r="W2183">
        <v>0.116520048804663</v>
      </c>
      <c r="X2183">
        <v>47</v>
      </c>
      <c r="Y2183">
        <v>455</v>
      </c>
      <c r="Z2183">
        <v>0.99621675499065099</v>
      </c>
      <c r="AA2183">
        <v>20.657041022299399</v>
      </c>
      <c r="AB2183">
        <v>410</v>
      </c>
      <c r="AC2183">
        <v>0.96261442273604902</v>
      </c>
      <c r="AD2183">
        <v>45</v>
      </c>
      <c r="AE2183">
        <v>3.3602332254601797E-2</v>
      </c>
      <c r="AF2183">
        <v>5</v>
      </c>
      <c r="AG2183">
        <v>3.7832450093486999E-3</v>
      </c>
      <c r="AH2183">
        <v>1.27175371326024E-3</v>
      </c>
      <c r="AI2183">
        <v>9</v>
      </c>
      <c r="AJ2183" s="73">
        <v>58.389323091387901</v>
      </c>
      <c r="AK2183">
        <v>458</v>
      </c>
      <c r="AL2183">
        <v>0.99863978299166001</v>
      </c>
      <c r="AM2183">
        <v>0</v>
      </c>
      <c r="AN2183">
        <v>0</v>
      </c>
      <c r="AO2183">
        <v>0</v>
      </c>
      <c r="AP2183">
        <v>0</v>
      </c>
      <c r="AQ2183">
        <v>459</v>
      </c>
      <c r="AR2183">
        <v>0.99895733950545496</v>
      </c>
      <c r="AS2183">
        <v>0</v>
      </c>
      <c r="AT2183">
        <v>0</v>
      </c>
      <c r="AU2183">
        <v>0</v>
      </c>
      <c r="AV2183">
        <v>0</v>
      </c>
      <c r="AW2183">
        <v>459</v>
      </c>
      <c r="AX2183">
        <v>0.99895733950545496</v>
      </c>
      <c r="AY2183" s="73">
        <v>60.831402270809903</v>
      </c>
      <c r="AZ2183">
        <v>458</v>
      </c>
      <c r="BA2183">
        <v>0.99863978299166001</v>
      </c>
      <c r="BB2183">
        <v>444</v>
      </c>
      <c r="BC2183">
        <v>0.897784089543604</v>
      </c>
      <c r="BD2183">
        <v>15</v>
      </c>
      <c r="BE2183">
        <v>0.10117324996185</v>
      </c>
      <c r="BF2183">
        <v>62.640690486544898</v>
      </c>
      <c r="BG2183">
        <v>68.194706723082007</v>
      </c>
      <c r="BH2183">
        <v>60.831402270809903</v>
      </c>
      <c r="BI2183">
        <v>58.389323091387901</v>
      </c>
    </row>
    <row r="2184" spans="1:61" x14ac:dyDescent="0.25">
      <c r="A2184" s="10" t="str">
        <f>VLOOKUP(D2184,'Index-Relations'!E:F,2,FALSE)</f>
        <v>ESG</v>
      </c>
      <c r="B2184" t="s">
        <v>3450</v>
      </c>
      <c r="C2184" s="53" t="s">
        <v>2768</v>
      </c>
      <c r="D2184" s="59" t="s">
        <v>2826</v>
      </c>
      <c r="E2184" s="59" t="s">
        <v>5600</v>
      </c>
      <c r="F2184" t="s">
        <v>798</v>
      </c>
      <c r="G2184" t="s">
        <v>797</v>
      </c>
      <c r="H2184" t="s">
        <v>799</v>
      </c>
      <c r="I2184" s="52">
        <v>45383</v>
      </c>
      <c r="J2184" t="s">
        <v>2457</v>
      </c>
      <c r="K2184">
        <v>450</v>
      </c>
      <c r="L2184">
        <v>67.536544682186999</v>
      </c>
      <c r="M2184">
        <v>449</v>
      </c>
      <c r="N2184">
        <v>0.99961783222748302</v>
      </c>
      <c r="O2184">
        <v>73.557812811695101</v>
      </c>
      <c r="P2184">
        <v>449</v>
      </c>
      <c r="Q2184">
        <v>0.99961783222748302</v>
      </c>
      <c r="R2184">
        <v>448</v>
      </c>
      <c r="S2184">
        <v>0.99910511701933302</v>
      </c>
      <c r="T2184">
        <v>31.292828151914701</v>
      </c>
      <c r="U2184">
        <v>0.61822403390894298</v>
      </c>
      <c r="V2184">
        <v>292</v>
      </c>
      <c r="W2184">
        <v>0.12642593135494201</v>
      </c>
      <c r="X2184">
        <v>48</v>
      </c>
      <c r="Y2184">
        <v>447</v>
      </c>
      <c r="Z2184">
        <v>0.99771858784885104</v>
      </c>
      <c r="AA2184">
        <v>21.330348246825999</v>
      </c>
      <c r="AB2184">
        <v>407</v>
      </c>
      <c r="AC2184">
        <v>0.96861992659469798</v>
      </c>
      <c r="AD2184">
        <v>40</v>
      </c>
      <c r="AE2184">
        <v>2.9098661254151999E-2</v>
      </c>
      <c r="AF2184">
        <v>3</v>
      </c>
      <c r="AG2184">
        <v>2.2814121511494402E-3</v>
      </c>
      <c r="AH2184">
        <v>1.3229709115968099E-3</v>
      </c>
      <c r="AI2184">
        <v>10</v>
      </c>
      <c r="AJ2184">
        <v>61.941357042455401</v>
      </c>
      <c r="AK2184">
        <v>449</v>
      </c>
      <c r="AL2184">
        <v>0.99961783222748302</v>
      </c>
      <c r="AM2184">
        <v>0</v>
      </c>
      <c r="AN2184">
        <v>0</v>
      </c>
      <c r="AO2184">
        <v>0</v>
      </c>
      <c r="AP2184">
        <v>0</v>
      </c>
      <c r="AQ2184">
        <v>449</v>
      </c>
      <c r="AR2184">
        <v>0.99970708009592302</v>
      </c>
      <c r="AS2184">
        <v>0</v>
      </c>
      <c r="AT2184">
        <v>0</v>
      </c>
      <c r="AU2184">
        <v>0</v>
      </c>
      <c r="AV2184">
        <v>0</v>
      </c>
      <c r="AW2184">
        <v>450</v>
      </c>
      <c r="AX2184">
        <v>0.999999999999999</v>
      </c>
      <c r="AY2184">
        <v>65.9122899287607</v>
      </c>
      <c r="AZ2184">
        <v>449</v>
      </c>
      <c r="BA2184">
        <v>0.99961783222748302</v>
      </c>
      <c r="BB2184">
        <v>437</v>
      </c>
      <c r="BC2184">
        <v>0.90126735534076097</v>
      </c>
      <c r="BD2184">
        <v>12</v>
      </c>
      <c r="BE2184">
        <v>9.84397247551618E-2</v>
      </c>
      <c r="BF2184">
        <v>63.729584060383999</v>
      </c>
      <c r="BG2184">
        <v>68.663966155751993</v>
      </c>
      <c r="BH2184">
        <v>62.509577335463902</v>
      </c>
      <c r="BI2184">
        <v>59.040135766480901</v>
      </c>
    </row>
    <row r="2185" spans="1:61" x14ac:dyDescent="0.25">
      <c r="A2185" s="10" t="str">
        <f>VLOOKUP(D2185,'Index-Relations'!E:F,2,FALSE)</f>
        <v>ESG</v>
      </c>
      <c r="B2185" t="s">
        <v>3450</v>
      </c>
      <c r="C2185" s="53" t="s">
        <v>2769</v>
      </c>
      <c r="D2185" s="59" t="s">
        <v>2826</v>
      </c>
      <c r="E2185" s="59" t="s">
        <v>5601</v>
      </c>
      <c r="F2185" t="s">
        <v>798</v>
      </c>
      <c r="G2185" t="s">
        <v>797</v>
      </c>
      <c r="H2185" t="s">
        <v>799</v>
      </c>
      <c r="I2185" s="52">
        <v>45352</v>
      </c>
      <c r="J2185" t="s">
        <v>2457</v>
      </c>
      <c r="K2185">
        <v>452</v>
      </c>
      <c r="L2185">
        <v>68.0098857738178</v>
      </c>
      <c r="M2185">
        <v>450</v>
      </c>
      <c r="N2185">
        <v>0.99910863231909897</v>
      </c>
      <c r="O2185">
        <v>73.995892375271595</v>
      </c>
      <c r="P2185">
        <v>450</v>
      </c>
      <c r="Q2185">
        <v>0.99910863231909897</v>
      </c>
      <c r="R2185">
        <v>450</v>
      </c>
      <c r="S2185">
        <v>0.99910863231909997</v>
      </c>
      <c r="T2185">
        <v>31.465341975297299</v>
      </c>
      <c r="U2185">
        <v>0.60341448128145403</v>
      </c>
      <c r="V2185">
        <v>289</v>
      </c>
      <c r="W2185">
        <v>0.11884234700546201</v>
      </c>
      <c r="X2185">
        <v>48</v>
      </c>
      <c r="Y2185">
        <v>449</v>
      </c>
      <c r="Z2185">
        <v>0.99780665109274502</v>
      </c>
      <c r="AA2185">
        <v>21.493750197908899</v>
      </c>
      <c r="AB2185">
        <v>408</v>
      </c>
      <c r="AC2185">
        <v>0.96865526361309595</v>
      </c>
      <c r="AD2185">
        <v>41</v>
      </c>
      <c r="AE2185">
        <v>2.9151387479648998E-2</v>
      </c>
      <c r="AF2185">
        <v>3</v>
      </c>
      <c r="AG2185">
        <v>2.1933489072544798E-3</v>
      </c>
      <c r="AH2185">
        <v>4.7314521575412199E-4</v>
      </c>
      <c r="AI2185">
        <v>9</v>
      </c>
      <c r="AJ2185">
        <v>62.743200651026598</v>
      </c>
      <c r="AK2185">
        <v>450</v>
      </c>
      <c r="AL2185">
        <v>0.99910863231909897</v>
      </c>
      <c r="AM2185">
        <v>0</v>
      </c>
      <c r="AN2185">
        <v>0</v>
      </c>
      <c r="AO2185">
        <v>0</v>
      </c>
      <c r="AP2185">
        <v>0</v>
      </c>
      <c r="AQ2185">
        <v>452</v>
      </c>
      <c r="AR2185">
        <v>0.999999999999999</v>
      </c>
      <c r="AS2185">
        <v>0</v>
      </c>
      <c r="AT2185">
        <v>0</v>
      </c>
      <c r="AU2185">
        <v>0</v>
      </c>
      <c r="AV2185">
        <v>0</v>
      </c>
      <c r="AW2185">
        <v>452</v>
      </c>
      <c r="AX2185">
        <v>0.999999999999999</v>
      </c>
      <c r="AY2185">
        <v>65.889921300731302</v>
      </c>
      <c r="AZ2185">
        <v>450</v>
      </c>
      <c r="BA2185">
        <v>0.99910863231909897</v>
      </c>
      <c r="BB2185">
        <v>440</v>
      </c>
      <c r="BC2185">
        <v>0.89832704403592301</v>
      </c>
      <c r="BD2185">
        <v>12</v>
      </c>
      <c r="BE2185">
        <v>0.101672955964076</v>
      </c>
      <c r="BF2185">
        <v>64.141004531533994</v>
      </c>
      <c r="BG2185">
        <v>69.045962861210896</v>
      </c>
      <c r="BH2185">
        <v>62.455921162023003</v>
      </c>
      <c r="BI2185">
        <v>59.784831926494903</v>
      </c>
    </row>
    <row r="2186" spans="1:61" x14ac:dyDescent="0.25">
      <c r="A2186" s="10" t="str">
        <f>VLOOKUP(D2186,'Index-Relations'!E:F,2,FALSE)</f>
        <v>ESG</v>
      </c>
      <c r="B2186" t="s">
        <v>3450</v>
      </c>
      <c r="C2186" s="53" t="s">
        <v>2770</v>
      </c>
      <c r="D2186" s="59" t="s">
        <v>2826</v>
      </c>
      <c r="E2186" s="59" t="s">
        <v>5602</v>
      </c>
      <c r="F2186" t="s">
        <v>798</v>
      </c>
      <c r="G2186" t="s">
        <v>797</v>
      </c>
      <c r="H2186" t="s">
        <v>799</v>
      </c>
      <c r="I2186" s="52">
        <v>45323</v>
      </c>
      <c r="J2186" t="s">
        <v>2457</v>
      </c>
      <c r="K2186">
        <v>452</v>
      </c>
      <c r="L2186">
        <v>68.698716471205799</v>
      </c>
      <c r="M2186">
        <v>450</v>
      </c>
      <c r="N2186">
        <v>0.99922697138080097</v>
      </c>
      <c r="O2186">
        <v>74.488878749396505</v>
      </c>
      <c r="P2186">
        <v>450</v>
      </c>
      <c r="Q2186">
        <v>0.99922697138080097</v>
      </c>
      <c r="R2186">
        <v>450</v>
      </c>
      <c r="S2186">
        <v>0.99922697138080097</v>
      </c>
      <c r="T2186">
        <v>31.762507068769999</v>
      </c>
      <c r="U2186">
        <v>0.59485331373956696</v>
      </c>
      <c r="V2186">
        <v>288</v>
      </c>
      <c r="W2186">
        <v>0.117799109773588</v>
      </c>
      <c r="X2186">
        <v>47</v>
      </c>
      <c r="Y2186">
        <v>449</v>
      </c>
      <c r="Z2186">
        <v>0.99823475212193802</v>
      </c>
      <c r="AA2186">
        <v>22.233733044096098</v>
      </c>
      <c r="AB2186">
        <v>405</v>
      </c>
      <c r="AC2186">
        <v>0.96493883787051304</v>
      </c>
      <c r="AD2186">
        <v>44</v>
      </c>
      <c r="AE2186">
        <v>3.32959142514258E-2</v>
      </c>
      <c r="AF2186">
        <v>3</v>
      </c>
      <c r="AG2186">
        <v>1.7652478780608E-3</v>
      </c>
      <c r="AH2186">
        <v>4.9552886667487799E-4</v>
      </c>
      <c r="AI2186">
        <v>9</v>
      </c>
      <c r="AJ2186">
        <v>63.475825559402303</v>
      </c>
      <c r="AK2186">
        <v>450</v>
      </c>
      <c r="AL2186">
        <v>0.99922697138080097</v>
      </c>
      <c r="AM2186">
        <v>0</v>
      </c>
      <c r="AN2186">
        <v>0</v>
      </c>
      <c r="AO2186">
        <v>0</v>
      </c>
      <c r="AP2186">
        <v>0</v>
      </c>
      <c r="AQ2186">
        <v>452</v>
      </c>
      <c r="AR2186">
        <v>1</v>
      </c>
      <c r="AS2186">
        <v>0</v>
      </c>
      <c r="AT2186">
        <v>0</v>
      </c>
      <c r="AU2186">
        <v>0</v>
      </c>
      <c r="AV2186">
        <v>0</v>
      </c>
      <c r="AW2186">
        <v>452</v>
      </c>
      <c r="AX2186">
        <v>1</v>
      </c>
      <c r="AY2186">
        <v>66.324954577799303</v>
      </c>
      <c r="AZ2186">
        <v>450</v>
      </c>
      <c r="BA2186">
        <v>0.99922697138080097</v>
      </c>
      <c r="BB2186">
        <v>439</v>
      </c>
      <c r="BC2186">
        <v>0.90378919402777003</v>
      </c>
      <c r="BD2186">
        <v>13</v>
      </c>
      <c r="BE2186">
        <v>9.6210805972229793E-2</v>
      </c>
      <c r="BF2186">
        <v>64.727185386925996</v>
      </c>
      <c r="BG2186">
        <v>69.407284920435004</v>
      </c>
      <c r="BH2186">
        <v>62.728957087649</v>
      </c>
      <c r="BI2186">
        <v>60.373251773135998</v>
      </c>
    </row>
    <row r="2187" spans="1:61" x14ac:dyDescent="0.25">
      <c r="A2187" s="10" t="str">
        <f>VLOOKUP(D2187,'Index-Relations'!E:F,2,FALSE)</f>
        <v>ESG</v>
      </c>
      <c r="B2187" t="s">
        <v>3450</v>
      </c>
      <c r="C2187" s="53" t="s">
        <v>2760</v>
      </c>
      <c r="D2187" s="59" t="s">
        <v>2827</v>
      </c>
      <c r="E2187" s="59" t="s">
        <v>5603</v>
      </c>
      <c r="F2187" t="s">
        <v>802</v>
      </c>
      <c r="G2187" t="s">
        <v>801</v>
      </c>
      <c r="H2187" t="s">
        <v>803</v>
      </c>
      <c r="I2187" s="52">
        <v>45659</v>
      </c>
      <c r="J2187" t="s">
        <v>2457</v>
      </c>
      <c r="K2187">
        <v>445</v>
      </c>
      <c r="L2187" s="73">
        <v>63.061682793395001</v>
      </c>
      <c r="M2187">
        <v>443</v>
      </c>
      <c r="N2187">
        <v>0.997681904626747</v>
      </c>
      <c r="O2187" s="73">
        <v>69.841834796933995</v>
      </c>
      <c r="P2187">
        <v>443</v>
      </c>
      <c r="Q2187">
        <v>0.997681904626747</v>
      </c>
      <c r="R2187">
        <v>442</v>
      </c>
      <c r="S2187">
        <v>0.99722222356689405</v>
      </c>
      <c r="T2187">
        <v>30.5771372980088</v>
      </c>
      <c r="U2187">
        <v>0.58466653934402701</v>
      </c>
      <c r="V2187">
        <v>290</v>
      </c>
      <c r="W2187">
        <v>9.2066419764130006E-2</v>
      </c>
      <c r="X2187">
        <v>45</v>
      </c>
      <c r="Y2187">
        <v>443</v>
      </c>
      <c r="Z2187">
        <v>0.997681904626747</v>
      </c>
      <c r="AA2187">
        <v>17.4912002463</v>
      </c>
      <c r="AB2187">
        <v>380</v>
      </c>
      <c r="AC2187">
        <v>0.95206436165917596</v>
      </c>
      <c r="AD2187">
        <v>63</v>
      </c>
      <c r="AE2187">
        <v>4.56175429675722E-2</v>
      </c>
      <c r="AF2187">
        <v>2</v>
      </c>
      <c r="AG2187">
        <v>2.3180953732518002E-3</v>
      </c>
      <c r="AH2187">
        <v>2.6397734402580498E-3</v>
      </c>
      <c r="AI2187">
        <v>9</v>
      </c>
      <c r="AJ2187" s="73">
        <v>59.284768714760901</v>
      </c>
      <c r="AK2187">
        <v>443</v>
      </c>
      <c r="AL2187">
        <v>0.997681904626747</v>
      </c>
      <c r="AM2187">
        <v>0</v>
      </c>
      <c r="AN2187">
        <v>0</v>
      </c>
      <c r="AO2187">
        <v>0</v>
      </c>
      <c r="AP2187">
        <v>0</v>
      </c>
      <c r="AQ2187">
        <v>445</v>
      </c>
      <c r="AR2187">
        <v>0.999999999999999</v>
      </c>
      <c r="AS2187">
        <v>0</v>
      </c>
      <c r="AT2187">
        <v>0</v>
      </c>
      <c r="AU2187">
        <v>0</v>
      </c>
      <c r="AV2187">
        <v>0</v>
      </c>
      <c r="AW2187">
        <v>445</v>
      </c>
      <c r="AX2187">
        <v>1</v>
      </c>
      <c r="AY2187" s="73">
        <v>59.695528867336897</v>
      </c>
      <c r="AZ2187">
        <v>443</v>
      </c>
      <c r="BA2187">
        <v>0.997681904626747</v>
      </c>
      <c r="BB2187">
        <v>431</v>
      </c>
      <c r="BC2187">
        <v>0.88178920484596901</v>
      </c>
      <c r="BD2187">
        <v>14</v>
      </c>
      <c r="BE2187">
        <v>0.11821079515403</v>
      </c>
      <c r="BF2187">
        <v>63.061682793395001</v>
      </c>
      <c r="BG2187">
        <v>69.841834796933995</v>
      </c>
      <c r="BH2187">
        <v>59.695528867336897</v>
      </c>
      <c r="BI2187">
        <v>59.284768714760901</v>
      </c>
    </row>
    <row r="2188" spans="1:61" x14ac:dyDescent="0.25">
      <c r="A2188" s="10" t="str">
        <f>VLOOKUP(D2188,'Index-Relations'!E:F,2,FALSE)</f>
        <v>ESG</v>
      </c>
      <c r="B2188" t="s">
        <v>3450</v>
      </c>
      <c r="C2188" s="53" t="s">
        <v>2761</v>
      </c>
      <c r="D2188" s="59" t="s">
        <v>2827</v>
      </c>
      <c r="E2188" s="59" t="s">
        <v>5604</v>
      </c>
      <c r="F2188" t="s">
        <v>802</v>
      </c>
      <c r="G2188" t="s">
        <v>801</v>
      </c>
      <c r="H2188" t="s">
        <v>803</v>
      </c>
      <c r="I2188" s="52">
        <v>45628</v>
      </c>
      <c r="J2188" t="s">
        <v>2457</v>
      </c>
      <c r="K2188">
        <v>447</v>
      </c>
      <c r="L2188" s="73">
        <v>63.316662888758898</v>
      </c>
      <c r="M2188">
        <v>445</v>
      </c>
      <c r="N2188">
        <v>0.99770518066050995</v>
      </c>
      <c r="O2188" s="73">
        <v>69.804581529819899</v>
      </c>
      <c r="P2188">
        <v>445</v>
      </c>
      <c r="Q2188">
        <v>0.99770518066050995</v>
      </c>
      <c r="R2188">
        <v>444</v>
      </c>
      <c r="S2188">
        <v>0.997229234674186</v>
      </c>
      <c r="T2188">
        <v>30.621560876697799</v>
      </c>
      <c r="U2188">
        <v>0.58578714818986</v>
      </c>
      <c r="V2188">
        <v>292</v>
      </c>
      <c r="W2188">
        <v>9.0848772933740399E-2</v>
      </c>
      <c r="X2188">
        <v>45</v>
      </c>
      <c r="Y2188">
        <v>445</v>
      </c>
      <c r="Z2188">
        <v>0.99770518066050995</v>
      </c>
      <c r="AA2188">
        <v>16.689969880756198</v>
      </c>
      <c r="AB2188">
        <v>386</v>
      </c>
      <c r="AC2188">
        <v>0.95328619758363897</v>
      </c>
      <c r="AD2188">
        <v>59</v>
      </c>
      <c r="AE2188">
        <v>4.4418983076870103E-2</v>
      </c>
      <c r="AF2188">
        <v>2</v>
      </c>
      <c r="AG2188">
        <v>2.29481933948998E-3</v>
      </c>
      <c r="AH2188">
        <v>2.6926720309888401E-3</v>
      </c>
      <c r="AI2188">
        <v>9</v>
      </c>
      <c r="AJ2188" s="73">
        <v>59.556845401829897</v>
      </c>
      <c r="AK2188">
        <v>445</v>
      </c>
      <c r="AL2188">
        <v>0.99770518066050995</v>
      </c>
      <c r="AM2188">
        <v>0</v>
      </c>
      <c r="AN2188">
        <v>0</v>
      </c>
      <c r="AO2188">
        <v>0</v>
      </c>
      <c r="AP2188">
        <v>0</v>
      </c>
      <c r="AQ2188">
        <v>447</v>
      </c>
      <c r="AR2188">
        <v>0.999999999999999</v>
      </c>
      <c r="AS2188">
        <v>0</v>
      </c>
      <c r="AT2188">
        <v>0</v>
      </c>
      <c r="AU2188">
        <v>0</v>
      </c>
      <c r="AV2188">
        <v>0</v>
      </c>
      <c r="AW2188">
        <v>447</v>
      </c>
      <c r="AX2188">
        <v>1</v>
      </c>
      <c r="AY2188" s="73">
        <v>60.2168979665799</v>
      </c>
      <c r="AZ2188">
        <v>445</v>
      </c>
      <c r="BA2188">
        <v>0.99770518066050995</v>
      </c>
      <c r="BB2188">
        <v>433</v>
      </c>
      <c r="BC2188">
        <v>0.88677041737418005</v>
      </c>
      <c r="BD2188">
        <v>14</v>
      </c>
      <c r="BE2188">
        <v>0.113229582625819</v>
      </c>
      <c r="BF2188">
        <v>63.316662888758898</v>
      </c>
      <c r="BG2188">
        <v>69.804581529819899</v>
      </c>
      <c r="BH2188">
        <v>60.2168979665799</v>
      </c>
      <c r="BI2188">
        <v>59.556845401829897</v>
      </c>
    </row>
    <row r="2189" spans="1:61" x14ac:dyDescent="0.25">
      <c r="A2189" s="10" t="str">
        <f>VLOOKUP(D2189,'Index-Relations'!E:F,2,FALSE)</f>
        <v>ESG</v>
      </c>
      <c r="B2189" t="s">
        <v>3450</v>
      </c>
      <c r="C2189" s="53" t="s">
        <v>2762</v>
      </c>
      <c r="D2189" s="59" t="s">
        <v>2827</v>
      </c>
      <c r="E2189" s="59" t="s">
        <v>5605</v>
      </c>
      <c r="F2189" t="s">
        <v>802</v>
      </c>
      <c r="G2189" t="s">
        <v>801</v>
      </c>
      <c r="H2189" t="s">
        <v>803</v>
      </c>
      <c r="I2189" s="52">
        <v>45597</v>
      </c>
      <c r="J2189" t="s">
        <v>2457</v>
      </c>
      <c r="K2189">
        <v>448</v>
      </c>
      <c r="L2189" s="73">
        <v>63.705033208243997</v>
      </c>
      <c r="M2189">
        <v>446</v>
      </c>
      <c r="N2189">
        <v>0.99779909512021903</v>
      </c>
      <c r="O2189" s="73">
        <v>70.026339173207901</v>
      </c>
      <c r="P2189">
        <v>446</v>
      </c>
      <c r="Q2189">
        <v>0.99779909512021903</v>
      </c>
      <c r="R2189">
        <v>445</v>
      </c>
      <c r="S2189">
        <v>0.99727133514444199</v>
      </c>
      <c r="T2189">
        <v>30.560579933633498</v>
      </c>
      <c r="U2189">
        <v>0.58727693926989399</v>
      </c>
      <c r="V2189">
        <v>293</v>
      </c>
      <c r="W2189">
        <v>9.1537069429127996E-2</v>
      </c>
      <c r="X2189">
        <v>46</v>
      </c>
      <c r="Y2189">
        <v>446</v>
      </c>
      <c r="Z2189">
        <v>0.99779909512022003</v>
      </c>
      <c r="AA2189">
        <v>17.5190243454457</v>
      </c>
      <c r="AB2189">
        <v>385</v>
      </c>
      <c r="AC2189">
        <v>0.95103014914455997</v>
      </c>
      <c r="AD2189">
        <v>61</v>
      </c>
      <c r="AE2189">
        <v>4.6768945975660003E-2</v>
      </c>
      <c r="AF2189">
        <v>2</v>
      </c>
      <c r="AG2189">
        <v>2.2009048797798198E-3</v>
      </c>
      <c r="AH2189">
        <v>2.5742947370644299E-3</v>
      </c>
      <c r="AI2189">
        <v>8</v>
      </c>
      <c r="AJ2189" s="73">
        <v>60.056398014197903</v>
      </c>
      <c r="AK2189">
        <v>446</v>
      </c>
      <c r="AL2189">
        <v>0.99779909512021903</v>
      </c>
      <c r="AM2189">
        <v>0</v>
      </c>
      <c r="AN2189">
        <v>0</v>
      </c>
      <c r="AO2189">
        <v>0</v>
      </c>
      <c r="AP2189">
        <v>0</v>
      </c>
      <c r="AQ2189">
        <v>448</v>
      </c>
      <c r="AR2189">
        <v>0.999999999999999</v>
      </c>
      <c r="AS2189">
        <v>0</v>
      </c>
      <c r="AT2189">
        <v>0</v>
      </c>
      <c r="AU2189">
        <v>0</v>
      </c>
      <c r="AV2189">
        <v>0</v>
      </c>
      <c r="AW2189">
        <v>448</v>
      </c>
      <c r="AX2189">
        <v>1</v>
      </c>
      <c r="AY2189" s="73">
        <v>60.591663792785901</v>
      </c>
      <c r="AZ2189">
        <v>446</v>
      </c>
      <c r="BA2189">
        <v>0.99779909512021903</v>
      </c>
      <c r="BB2189">
        <v>432</v>
      </c>
      <c r="BC2189">
        <v>0.88891900696113002</v>
      </c>
      <c r="BD2189">
        <v>16</v>
      </c>
      <c r="BE2189">
        <v>0.11108099303886899</v>
      </c>
      <c r="BF2189">
        <v>63.705033208243997</v>
      </c>
      <c r="BG2189">
        <v>70.026339173207901</v>
      </c>
      <c r="BH2189">
        <v>60.591663792785901</v>
      </c>
      <c r="BI2189">
        <v>60.056398014197903</v>
      </c>
    </row>
    <row r="2190" spans="1:61" x14ac:dyDescent="0.25">
      <c r="A2190" s="10" t="str">
        <f>VLOOKUP(D2190,'Index-Relations'!E:F,2,FALSE)</f>
        <v>ESG</v>
      </c>
      <c r="B2190" t="s">
        <v>3450</v>
      </c>
      <c r="C2190" s="53" t="s">
        <v>2763</v>
      </c>
      <c r="D2190" s="59" t="s">
        <v>2827</v>
      </c>
      <c r="E2190" s="59" t="s">
        <v>5606</v>
      </c>
      <c r="F2190" t="s">
        <v>802</v>
      </c>
      <c r="G2190" t="s">
        <v>801</v>
      </c>
      <c r="H2190" t="s">
        <v>803</v>
      </c>
      <c r="I2190" s="52">
        <v>45566</v>
      </c>
      <c r="J2190" t="s">
        <v>2457</v>
      </c>
      <c r="K2190">
        <v>449</v>
      </c>
      <c r="L2190" s="73">
        <v>63.569882360024003</v>
      </c>
      <c r="M2190">
        <v>447</v>
      </c>
      <c r="N2190">
        <v>0.99810105962892004</v>
      </c>
      <c r="O2190" s="73">
        <v>70.006281004469898</v>
      </c>
      <c r="P2190">
        <v>447</v>
      </c>
      <c r="Q2190">
        <v>0.99810105962892004</v>
      </c>
      <c r="R2190">
        <v>446</v>
      </c>
      <c r="S2190">
        <v>0.997541111646155</v>
      </c>
      <c r="T2190">
        <v>30.924512391866799</v>
      </c>
      <c r="U2190">
        <v>0.58878742051563404</v>
      </c>
      <c r="V2190">
        <v>292</v>
      </c>
      <c r="W2190">
        <v>9.2711025667388397E-2</v>
      </c>
      <c r="X2190">
        <v>46</v>
      </c>
      <c r="Y2190">
        <v>447</v>
      </c>
      <c r="Z2190">
        <v>0.99810105962892004</v>
      </c>
      <c r="AA2190">
        <v>17.238671999893999</v>
      </c>
      <c r="AB2190">
        <v>397</v>
      </c>
      <c r="AC2190">
        <v>0.96660819133151799</v>
      </c>
      <c r="AD2190">
        <v>50</v>
      </c>
      <c r="AE2190">
        <v>3.1492868297402103E-2</v>
      </c>
      <c r="AF2190">
        <v>2</v>
      </c>
      <c r="AG2190">
        <v>1.8989403710794599E-3</v>
      </c>
      <c r="AH2190">
        <v>2.3957157096981901E-3</v>
      </c>
      <c r="AI2190">
        <v>8</v>
      </c>
      <c r="AJ2190" s="73">
        <v>59.832344216968998</v>
      </c>
      <c r="AK2190">
        <v>447</v>
      </c>
      <c r="AL2190">
        <v>0.99810105962892004</v>
      </c>
      <c r="AM2190">
        <v>0</v>
      </c>
      <c r="AN2190">
        <v>0</v>
      </c>
      <c r="AO2190">
        <v>0</v>
      </c>
      <c r="AP2190">
        <v>0</v>
      </c>
      <c r="AQ2190">
        <v>449</v>
      </c>
      <c r="AR2190">
        <v>1</v>
      </c>
      <c r="AS2190">
        <v>0</v>
      </c>
      <c r="AT2190">
        <v>0</v>
      </c>
      <c r="AU2190">
        <v>0</v>
      </c>
      <c r="AV2190">
        <v>0</v>
      </c>
      <c r="AW2190">
        <v>449</v>
      </c>
      <c r="AX2190">
        <v>0.999999999999999</v>
      </c>
      <c r="AY2190" s="73">
        <v>60.413518500003903</v>
      </c>
      <c r="AZ2190">
        <v>447</v>
      </c>
      <c r="BA2190">
        <v>0.99810105962892004</v>
      </c>
      <c r="BB2190">
        <v>433</v>
      </c>
      <c r="BC2190">
        <v>0.88809858294459099</v>
      </c>
      <c r="BD2190">
        <v>16</v>
      </c>
      <c r="BE2190">
        <v>0.111901417055408</v>
      </c>
      <c r="BF2190">
        <v>63.569882360024003</v>
      </c>
      <c r="BG2190">
        <v>70.006281004469898</v>
      </c>
      <c r="BH2190">
        <v>60.413518500003903</v>
      </c>
      <c r="BI2190">
        <v>59.832344216968998</v>
      </c>
    </row>
    <row r="2191" spans="1:61" x14ac:dyDescent="0.25">
      <c r="A2191" s="10" t="str">
        <f>VLOOKUP(D2191,'Index-Relations'!E:F,2,FALSE)</f>
        <v>ESG</v>
      </c>
      <c r="B2191" t="s">
        <v>3450</v>
      </c>
      <c r="C2191" s="53" t="s">
        <v>2764</v>
      </c>
      <c r="D2191" s="59" t="s">
        <v>2827</v>
      </c>
      <c r="E2191" s="59" t="s">
        <v>5607</v>
      </c>
      <c r="F2191" t="s">
        <v>802</v>
      </c>
      <c r="G2191" t="s">
        <v>801</v>
      </c>
      <c r="H2191" t="s">
        <v>803</v>
      </c>
      <c r="I2191" s="52">
        <v>45538</v>
      </c>
      <c r="J2191" t="s">
        <v>2457</v>
      </c>
      <c r="K2191">
        <v>453</v>
      </c>
      <c r="L2191" s="73">
        <v>64.127443607258002</v>
      </c>
      <c r="M2191">
        <v>451</v>
      </c>
      <c r="N2191">
        <v>0.99844016869958896</v>
      </c>
      <c r="O2191" s="73">
        <v>70.042735616356893</v>
      </c>
      <c r="P2191">
        <v>451</v>
      </c>
      <c r="Q2191">
        <v>0.99844016869958896</v>
      </c>
      <c r="R2191">
        <v>450</v>
      </c>
      <c r="S2191">
        <v>0.99795808802274799</v>
      </c>
      <c r="T2191">
        <v>30.800047646987</v>
      </c>
      <c r="U2191">
        <v>0.59954752182469195</v>
      </c>
      <c r="V2191">
        <v>296</v>
      </c>
      <c r="W2191">
        <v>9.8309029802427603E-2</v>
      </c>
      <c r="X2191">
        <v>46</v>
      </c>
      <c r="Y2191">
        <v>451</v>
      </c>
      <c r="Z2191">
        <v>0.99844016869958996</v>
      </c>
      <c r="AA2191">
        <v>18.213585113619601</v>
      </c>
      <c r="AB2191">
        <v>415</v>
      </c>
      <c r="AC2191">
        <v>0.97739561893534299</v>
      </c>
      <c r="AD2191">
        <v>49</v>
      </c>
      <c r="AE2191">
        <v>2.8169090853081499E-2</v>
      </c>
      <c r="AF2191">
        <v>-11</v>
      </c>
      <c r="AG2191">
        <v>0</v>
      </c>
      <c r="AH2191">
        <v>2.3344368975432399E-3</v>
      </c>
      <c r="AI2191">
        <v>9</v>
      </c>
      <c r="AJ2191" s="73">
        <v>60.517252115028001</v>
      </c>
      <c r="AK2191">
        <v>451</v>
      </c>
      <c r="AL2191">
        <v>0.99844016869958896</v>
      </c>
      <c r="AM2191">
        <v>0</v>
      </c>
      <c r="AN2191">
        <v>0</v>
      </c>
      <c r="AO2191">
        <v>0</v>
      </c>
      <c r="AP2191">
        <v>0</v>
      </c>
      <c r="AQ2191">
        <v>453</v>
      </c>
      <c r="AR2191">
        <v>0.999999999999999</v>
      </c>
      <c r="AS2191">
        <v>0</v>
      </c>
      <c r="AT2191">
        <v>0</v>
      </c>
      <c r="AU2191">
        <v>0</v>
      </c>
      <c r="AV2191">
        <v>0</v>
      </c>
      <c r="AW2191">
        <v>453</v>
      </c>
      <c r="AX2191">
        <v>1</v>
      </c>
      <c r="AY2191" s="73">
        <v>61.106151775894901</v>
      </c>
      <c r="AZ2191">
        <v>451</v>
      </c>
      <c r="BA2191">
        <v>0.99844016869958896</v>
      </c>
      <c r="BB2191">
        <v>437</v>
      </c>
      <c r="BC2191">
        <v>0.89300941340266804</v>
      </c>
      <c r="BD2191">
        <v>16</v>
      </c>
      <c r="BE2191">
        <v>0.106990586597331</v>
      </c>
      <c r="BF2191">
        <v>64.127443607258002</v>
      </c>
      <c r="BG2191">
        <v>70.042735616356893</v>
      </c>
      <c r="BH2191">
        <v>61.106151775894901</v>
      </c>
      <c r="BI2191">
        <v>60.517252115028001</v>
      </c>
    </row>
    <row r="2192" spans="1:61" x14ac:dyDescent="0.25">
      <c r="A2192" s="10" t="str">
        <f>VLOOKUP(D2192,'Index-Relations'!E:F,2,FALSE)</f>
        <v>ESG</v>
      </c>
      <c r="B2192" t="s">
        <v>3450</v>
      </c>
      <c r="C2192" s="53" t="s">
        <v>3350</v>
      </c>
      <c r="D2192" s="59" t="s">
        <v>2827</v>
      </c>
      <c r="E2192" s="59" t="s">
        <v>5608</v>
      </c>
      <c r="F2192" t="s">
        <v>802</v>
      </c>
      <c r="G2192" t="s">
        <v>801</v>
      </c>
      <c r="H2192" t="s">
        <v>803</v>
      </c>
      <c r="I2192" s="52">
        <v>45505</v>
      </c>
      <c r="J2192" t="s">
        <v>2457</v>
      </c>
      <c r="K2192">
        <v>453</v>
      </c>
      <c r="L2192" s="73">
        <v>64.380345841730005</v>
      </c>
      <c r="M2192">
        <v>451</v>
      </c>
      <c r="N2192">
        <v>0.99857353837722895</v>
      </c>
      <c r="O2192" s="73">
        <v>69.974481543744901</v>
      </c>
      <c r="P2192">
        <v>451</v>
      </c>
      <c r="Q2192">
        <v>0.99857353837722895</v>
      </c>
      <c r="R2192">
        <v>450</v>
      </c>
      <c r="S2192">
        <v>0.99808287748734903</v>
      </c>
      <c r="T2192">
        <v>30.780663976793701</v>
      </c>
      <c r="U2192">
        <v>0.60215941709216203</v>
      </c>
      <c r="V2192">
        <v>297</v>
      </c>
      <c r="W2192">
        <v>0.10544033814546699</v>
      </c>
      <c r="X2192">
        <v>46</v>
      </c>
      <c r="Y2192">
        <v>451</v>
      </c>
      <c r="Z2192">
        <v>0.99857353837722895</v>
      </c>
      <c r="AA2192">
        <v>21.1264082624255</v>
      </c>
      <c r="AB2192">
        <v>409</v>
      </c>
      <c r="AC2192">
        <v>0.97616602333678404</v>
      </c>
      <c r="AD2192">
        <v>42</v>
      </c>
      <c r="AE2192">
        <v>2.2407515040445299E-2</v>
      </c>
      <c r="AF2192">
        <v>2</v>
      </c>
      <c r="AG2192">
        <v>1.42646162276974E-3</v>
      </c>
      <c r="AH2192">
        <v>2.28068619744007E-3</v>
      </c>
      <c r="AI2192">
        <v>10</v>
      </c>
      <c r="AJ2192" s="73">
        <v>60.668800976070997</v>
      </c>
      <c r="AK2192">
        <v>451</v>
      </c>
      <c r="AL2192">
        <v>0.99857353837722895</v>
      </c>
      <c r="AM2192">
        <v>0</v>
      </c>
      <c r="AN2192">
        <v>0</v>
      </c>
      <c r="AO2192">
        <v>0</v>
      </c>
      <c r="AP2192">
        <v>0</v>
      </c>
      <c r="AQ2192">
        <v>452</v>
      </c>
      <c r="AR2192">
        <v>0.99881391433511002</v>
      </c>
      <c r="AS2192">
        <v>0</v>
      </c>
      <c r="AT2192">
        <v>0</v>
      </c>
      <c r="AU2192">
        <v>0</v>
      </c>
      <c r="AV2192">
        <v>0</v>
      </c>
      <c r="AW2192">
        <v>452</v>
      </c>
      <c r="AX2192">
        <v>0.99881391433510902</v>
      </c>
      <c r="AY2192" s="73">
        <v>61.621675713233898</v>
      </c>
      <c r="AZ2192">
        <v>451</v>
      </c>
      <c r="BA2192">
        <v>0.99857353837722895</v>
      </c>
      <c r="BB2192">
        <v>437</v>
      </c>
      <c r="BC2192">
        <v>0.89136861295692904</v>
      </c>
      <c r="BD2192">
        <v>15</v>
      </c>
      <c r="BE2192">
        <v>0.10744530137818099</v>
      </c>
      <c r="BF2192">
        <v>64.380345841730005</v>
      </c>
      <c r="BG2192">
        <v>69.974481543744901</v>
      </c>
      <c r="BH2192">
        <v>61.621675713233898</v>
      </c>
      <c r="BI2192">
        <v>60.668800976070997</v>
      </c>
    </row>
    <row r="2193" spans="1:61" x14ac:dyDescent="0.25">
      <c r="A2193" s="10" t="str">
        <f>VLOOKUP(D2193,'Index-Relations'!E:F,2,FALSE)</f>
        <v>ESG</v>
      </c>
      <c r="B2193" t="s">
        <v>3450</v>
      </c>
      <c r="C2193" s="53" t="s">
        <v>2765</v>
      </c>
      <c r="D2193" s="59" t="s">
        <v>2827</v>
      </c>
      <c r="E2193" s="59" t="s">
        <v>5609</v>
      </c>
      <c r="F2193" t="s">
        <v>802</v>
      </c>
      <c r="G2193" t="s">
        <v>801</v>
      </c>
      <c r="H2193" t="s">
        <v>803</v>
      </c>
      <c r="I2193" s="52">
        <v>45474</v>
      </c>
      <c r="J2193" t="s">
        <v>2457</v>
      </c>
      <c r="K2193">
        <v>456</v>
      </c>
      <c r="L2193" s="73">
        <v>64.934537899351</v>
      </c>
      <c r="M2193">
        <v>454</v>
      </c>
      <c r="N2193">
        <v>0.99863975538997696</v>
      </c>
      <c r="O2193" s="73">
        <v>70.212326124775998</v>
      </c>
      <c r="P2193">
        <v>454</v>
      </c>
      <c r="Q2193">
        <v>0.99863975538997696</v>
      </c>
      <c r="R2193">
        <v>452</v>
      </c>
      <c r="S2193">
        <v>0.997756975420242</v>
      </c>
      <c r="T2193">
        <v>30.327698829180999</v>
      </c>
      <c r="U2193">
        <v>0.61089179209752897</v>
      </c>
      <c r="V2193">
        <v>295</v>
      </c>
      <c r="W2193">
        <v>0.105437247770707</v>
      </c>
      <c r="X2193">
        <v>46</v>
      </c>
      <c r="Y2193">
        <v>451</v>
      </c>
      <c r="Z2193">
        <v>0.99673683929424195</v>
      </c>
      <c r="AA2193">
        <v>18.2829307996988</v>
      </c>
      <c r="AB2193">
        <v>406</v>
      </c>
      <c r="AC2193">
        <v>0.96730218340463703</v>
      </c>
      <c r="AD2193">
        <v>45</v>
      </c>
      <c r="AE2193">
        <v>2.9434655889605098E-2</v>
      </c>
      <c r="AF2193">
        <v>5</v>
      </c>
      <c r="AG2193">
        <v>3.2631607057572198E-3</v>
      </c>
      <c r="AH2193">
        <v>1.2201533775353501E-3</v>
      </c>
      <c r="AI2193">
        <v>9</v>
      </c>
      <c r="AJ2193" s="73">
        <v>61.109766631873903</v>
      </c>
      <c r="AK2193">
        <v>454</v>
      </c>
      <c r="AL2193">
        <v>0.99863975538997696</v>
      </c>
      <c r="AM2193">
        <v>0</v>
      </c>
      <c r="AN2193">
        <v>0</v>
      </c>
      <c r="AO2193">
        <v>0</v>
      </c>
      <c r="AP2193">
        <v>0</v>
      </c>
      <c r="AQ2193">
        <v>455</v>
      </c>
      <c r="AR2193">
        <v>0.99885568366094502</v>
      </c>
      <c r="AS2193">
        <v>0</v>
      </c>
      <c r="AT2193">
        <v>0</v>
      </c>
      <c r="AU2193">
        <v>0</v>
      </c>
      <c r="AV2193">
        <v>0</v>
      </c>
      <c r="AW2193">
        <v>455</v>
      </c>
      <c r="AX2193">
        <v>0.99885568366094502</v>
      </c>
      <c r="AY2193" s="73">
        <v>62.475819005215001</v>
      </c>
      <c r="AZ2193">
        <v>454</v>
      </c>
      <c r="BA2193">
        <v>0.99863975538997696</v>
      </c>
      <c r="BB2193">
        <v>440</v>
      </c>
      <c r="BC2193">
        <v>0.89357637930164802</v>
      </c>
      <c r="BD2193">
        <v>15</v>
      </c>
      <c r="BE2193">
        <v>0.105279304359297</v>
      </c>
      <c r="BF2193">
        <v>64.934537899351</v>
      </c>
      <c r="BG2193">
        <v>70.212326124775998</v>
      </c>
      <c r="BH2193">
        <v>62.475819005215001</v>
      </c>
      <c r="BI2193">
        <v>61.109766631873903</v>
      </c>
    </row>
    <row r="2194" spans="1:61" x14ac:dyDescent="0.25">
      <c r="A2194" s="10" t="str">
        <f>VLOOKUP(D2194,'Index-Relations'!E:F,2,FALSE)</f>
        <v>ESG</v>
      </c>
      <c r="B2194" t="s">
        <v>3450</v>
      </c>
      <c r="C2194" s="53" t="s">
        <v>2766</v>
      </c>
      <c r="D2194" s="59" t="s">
        <v>2827</v>
      </c>
      <c r="E2194" s="59" t="s">
        <v>5610</v>
      </c>
      <c r="F2194" t="s">
        <v>802</v>
      </c>
      <c r="G2194" t="s">
        <v>801</v>
      </c>
      <c r="H2194" t="s">
        <v>803</v>
      </c>
      <c r="I2194" s="52">
        <v>45446</v>
      </c>
      <c r="J2194" t="s">
        <v>2457</v>
      </c>
      <c r="K2194">
        <v>459</v>
      </c>
      <c r="L2194" s="73">
        <v>65.079448926623897</v>
      </c>
      <c r="M2194">
        <v>457</v>
      </c>
      <c r="N2194">
        <v>0.99856454294618502</v>
      </c>
      <c r="O2194" s="73">
        <v>70.077819062971997</v>
      </c>
      <c r="P2194">
        <v>457</v>
      </c>
      <c r="Q2194">
        <v>0.99856454294618502</v>
      </c>
      <c r="R2194">
        <v>455</v>
      </c>
      <c r="S2194">
        <v>0.99762457440123298</v>
      </c>
      <c r="T2194">
        <v>30.6260404269463</v>
      </c>
      <c r="U2194">
        <v>0.616082510810951</v>
      </c>
      <c r="V2194">
        <v>296</v>
      </c>
      <c r="W2194">
        <v>0.114821772744331</v>
      </c>
      <c r="X2194">
        <v>46</v>
      </c>
      <c r="Y2194">
        <v>454</v>
      </c>
      <c r="Z2194">
        <v>0.99646471083987698</v>
      </c>
      <c r="AA2194">
        <v>19.705044748442798</v>
      </c>
      <c r="AB2194">
        <v>409</v>
      </c>
      <c r="AC2194">
        <v>0.96597371286370803</v>
      </c>
      <c r="AD2194">
        <v>45</v>
      </c>
      <c r="AE2194">
        <v>3.04909979761692E-2</v>
      </c>
      <c r="AF2194">
        <v>5</v>
      </c>
      <c r="AG2194">
        <v>3.53528916012231E-3</v>
      </c>
      <c r="AH2194">
        <v>1.23632738999456E-3</v>
      </c>
      <c r="AI2194">
        <v>9</v>
      </c>
      <c r="AJ2194" s="73">
        <v>61.201383459786904</v>
      </c>
      <c r="AK2194">
        <v>457</v>
      </c>
      <c r="AL2194">
        <v>0.99856454294618502</v>
      </c>
      <c r="AM2194">
        <v>0</v>
      </c>
      <c r="AN2194">
        <v>0</v>
      </c>
      <c r="AO2194">
        <v>0</v>
      </c>
      <c r="AP2194">
        <v>0</v>
      </c>
      <c r="AQ2194">
        <v>458</v>
      </c>
      <c r="AR2194">
        <v>0.99879477889382795</v>
      </c>
      <c r="AS2194">
        <v>0</v>
      </c>
      <c r="AT2194">
        <v>0</v>
      </c>
      <c r="AU2194">
        <v>0</v>
      </c>
      <c r="AV2194">
        <v>0</v>
      </c>
      <c r="AW2194">
        <v>458</v>
      </c>
      <c r="AX2194">
        <v>0.99879477889382895</v>
      </c>
      <c r="AY2194" s="73">
        <v>62.887008441801001</v>
      </c>
      <c r="AZ2194">
        <v>457</v>
      </c>
      <c r="BA2194">
        <v>0.99856454294618502</v>
      </c>
      <c r="BB2194">
        <v>443</v>
      </c>
      <c r="BC2194">
        <v>0.89581793898381201</v>
      </c>
      <c r="BD2194">
        <v>15</v>
      </c>
      <c r="BE2194">
        <v>0.10297683991001599</v>
      </c>
      <c r="BF2194">
        <v>65.079448926623897</v>
      </c>
      <c r="BG2194">
        <v>70.077819062971997</v>
      </c>
      <c r="BH2194">
        <v>62.887008441801001</v>
      </c>
      <c r="BI2194">
        <v>61.201383459786904</v>
      </c>
    </row>
    <row r="2195" spans="1:61" x14ac:dyDescent="0.25">
      <c r="A2195" s="10" t="str">
        <f>VLOOKUP(D2195,'Index-Relations'!E:F,2,FALSE)</f>
        <v>ESG</v>
      </c>
      <c r="B2195" t="s">
        <v>3450</v>
      </c>
      <c r="C2195" s="53" t="s">
        <v>2767</v>
      </c>
      <c r="D2195" s="59" t="s">
        <v>2827</v>
      </c>
      <c r="E2195" s="59" t="s">
        <v>5611</v>
      </c>
      <c r="F2195" t="s">
        <v>802</v>
      </c>
      <c r="G2195" t="s">
        <v>801</v>
      </c>
      <c r="H2195" t="s">
        <v>803</v>
      </c>
      <c r="I2195" s="52">
        <v>45413</v>
      </c>
      <c r="J2195" t="s">
        <v>2457</v>
      </c>
      <c r="K2195">
        <v>460</v>
      </c>
      <c r="L2195" s="73">
        <v>65.013464275670998</v>
      </c>
      <c r="M2195">
        <v>458</v>
      </c>
      <c r="N2195">
        <v>0.99866375504856097</v>
      </c>
      <c r="O2195" s="73">
        <v>70.210290897651007</v>
      </c>
      <c r="P2195">
        <v>458</v>
      </c>
      <c r="Q2195">
        <v>0.99866375504856097</v>
      </c>
      <c r="R2195">
        <v>456</v>
      </c>
      <c r="S2195">
        <v>0.99774803132816603</v>
      </c>
      <c r="T2195">
        <v>31.074164562424301</v>
      </c>
      <c r="U2195">
        <v>0.61519003437381703</v>
      </c>
      <c r="V2195">
        <v>297</v>
      </c>
      <c r="W2195">
        <v>0.113751712117654</v>
      </c>
      <c r="X2195">
        <v>47</v>
      </c>
      <c r="Y2195">
        <v>455</v>
      </c>
      <c r="Z2195">
        <v>0.99670516612938598</v>
      </c>
      <c r="AA2195">
        <v>20.467077832206201</v>
      </c>
      <c r="AB2195">
        <v>410</v>
      </c>
      <c r="AC2195">
        <v>0.966222999877695</v>
      </c>
      <c r="AD2195">
        <v>45</v>
      </c>
      <c r="AE2195">
        <v>3.0482166251690999E-2</v>
      </c>
      <c r="AF2195">
        <v>5</v>
      </c>
      <c r="AG2195">
        <v>3.2948338706133601E-3</v>
      </c>
      <c r="AH2195">
        <v>1.1873333595481699E-3</v>
      </c>
      <c r="AI2195">
        <v>9</v>
      </c>
      <c r="AJ2195" s="73">
        <v>60.800342401125</v>
      </c>
      <c r="AK2195">
        <v>458</v>
      </c>
      <c r="AL2195">
        <v>0.99866375504856097</v>
      </c>
      <c r="AM2195">
        <v>0</v>
      </c>
      <c r="AN2195">
        <v>0</v>
      </c>
      <c r="AO2195">
        <v>0</v>
      </c>
      <c r="AP2195">
        <v>0</v>
      </c>
      <c r="AQ2195">
        <v>459</v>
      </c>
      <c r="AR2195">
        <v>0.99889360236083402</v>
      </c>
      <c r="AS2195">
        <v>0</v>
      </c>
      <c r="AT2195">
        <v>0</v>
      </c>
      <c r="AU2195">
        <v>0</v>
      </c>
      <c r="AV2195">
        <v>0</v>
      </c>
      <c r="AW2195">
        <v>459</v>
      </c>
      <c r="AX2195">
        <v>0.99889360236083402</v>
      </c>
      <c r="AY2195" s="73">
        <v>62.953202443271003</v>
      </c>
      <c r="AZ2195">
        <v>458</v>
      </c>
      <c r="BA2195">
        <v>0.99866375504856097</v>
      </c>
      <c r="BB2195">
        <v>444</v>
      </c>
      <c r="BC2195">
        <v>0.90500373158484304</v>
      </c>
      <c r="BD2195">
        <v>15</v>
      </c>
      <c r="BE2195">
        <v>9.3889870775990897E-2</v>
      </c>
      <c r="BF2195">
        <v>65.013464275670998</v>
      </c>
      <c r="BG2195">
        <v>70.210290897651007</v>
      </c>
      <c r="BH2195">
        <v>62.953202443271003</v>
      </c>
      <c r="BI2195">
        <v>60.800342401125</v>
      </c>
    </row>
    <row r="2196" spans="1:61" x14ac:dyDescent="0.25">
      <c r="A2196" s="10" t="str">
        <f>VLOOKUP(D2196,'Index-Relations'!E:F,2,FALSE)</f>
        <v>ESG</v>
      </c>
      <c r="B2196" t="s">
        <v>3450</v>
      </c>
      <c r="C2196" s="53" t="s">
        <v>2768</v>
      </c>
      <c r="D2196" s="59" t="s">
        <v>2827</v>
      </c>
      <c r="E2196" s="59" t="s">
        <v>5612</v>
      </c>
      <c r="F2196" t="s">
        <v>802</v>
      </c>
      <c r="G2196" t="s">
        <v>801</v>
      </c>
      <c r="H2196" t="s">
        <v>803</v>
      </c>
      <c r="I2196" s="52">
        <v>45383</v>
      </c>
      <c r="J2196" t="s">
        <v>2457</v>
      </c>
      <c r="K2196">
        <v>450</v>
      </c>
      <c r="L2196">
        <v>70.515600228733703</v>
      </c>
      <c r="M2196">
        <v>449</v>
      </c>
      <c r="N2196">
        <v>0.99968868078445094</v>
      </c>
      <c r="O2196">
        <v>75.829627963678504</v>
      </c>
      <c r="P2196">
        <v>449</v>
      </c>
      <c r="Q2196">
        <v>0.99968868078445094</v>
      </c>
      <c r="R2196">
        <v>448</v>
      </c>
      <c r="S2196">
        <v>0.99936169867781799</v>
      </c>
      <c r="T2196">
        <v>30.7129503845531</v>
      </c>
      <c r="U2196">
        <v>0.61403037512163505</v>
      </c>
      <c r="V2196">
        <v>292</v>
      </c>
      <c r="W2196">
        <v>0.122874073718493</v>
      </c>
      <c r="X2196">
        <v>48</v>
      </c>
      <c r="Y2196">
        <v>447</v>
      </c>
      <c r="Z2196">
        <v>0.99809624374848005</v>
      </c>
      <c r="AA2196">
        <v>20.9547342199653</v>
      </c>
      <c r="AB2196">
        <v>407</v>
      </c>
      <c r="AC2196">
        <v>0.97165468438355795</v>
      </c>
      <c r="AD2196">
        <v>40</v>
      </c>
      <c r="AE2196">
        <v>2.6441559364923099E-2</v>
      </c>
      <c r="AF2196">
        <v>3</v>
      </c>
      <c r="AG2196">
        <v>1.9037562515186301E-3</v>
      </c>
      <c r="AH2196">
        <v>1.25924232478807E-3</v>
      </c>
      <c r="AI2196">
        <v>10</v>
      </c>
      <c r="AJ2196">
        <v>65.118366327054304</v>
      </c>
      <c r="AK2196">
        <v>449</v>
      </c>
      <c r="AL2196">
        <v>0.99968868078445094</v>
      </c>
      <c r="AM2196">
        <v>0</v>
      </c>
      <c r="AN2196">
        <v>0</v>
      </c>
      <c r="AO2196">
        <v>0</v>
      </c>
      <c r="AP2196">
        <v>0</v>
      </c>
      <c r="AQ2196">
        <v>449</v>
      </c>
      <c r="AR2196">
        <v>0.99975601096017797</v>
      </c>
      <c r="AS2196">
        <v>0</v>
      </c>
      <c r="AT2196">
        <v>0</v>
      </c>
      <c r="AU2196">
        <v>0</v>
      </c>
      <c r="AV2196">
        <v>0</v>
      </c>
      <c r="AW2196">
        <v>450</v>
      </c>
      <c r="AX2196">
        <v>1</v>
      </c>
      <c r="AY2196">
        <v>68.798063779072905</v>
      </c>
      <c r="AZ2196">
        <v>449</v>
      </c>
      <c r="BA2196">
        <v>0.99968868078445094</v>
      </c>
      <c r="BB2196">
        <v>437</v>
      </c>
      <c r="BC2196">
        <v>0.90895508277183101</v>
      </c>
      <c r="BD2196">
        <v>12</v>
      </c>
      <c r="BE2196">
        <v>9.0800928188346397E-2</v>
      </c>
      <c r="BF2196">
        <v>66.355077781196897</v>
      </c>
      <c r="BG2196">
        <v>70.733424806466999</v>
      </c>
      <c r="BH2196">
        <v>64.9861481709939</v>
      </c>
      <c r="BI2196">
        <v>61.713908538509997</v>
      </c>
    </row>
    <row r="2197" spans="1:61" x14ac:dyDescent="0.25">
      <c r="A2197" s="10" t="str">
        <f>VLOOKUP(D2197,'Index-Relations'!E:F,2,FALSE)</f>
        <v>ESG</v>
      </c>
      <c r="B2197" t="s">
        <v>3450</v>
      </c>
      <c r="C2197" s="53" t="s">
        <v>2769</v>
      </c>
      <c r="D2197" s="59" t="s">
        <v>2827</v>
      </c>
      <c r="E2197" s="59" t="s">
        <v>5613</v>
      </c>
      <c r="F2197" t="s">
        <v>802</v>
      </c>
      <c r="G2197" t="s">
        <v>801</v>
      </c>
      <c r="H2197" t="s">
        <v>803</v>
      </c>
      <c r="I2197" s="52">
        <v>45352</v>
      </c>
      <c r="J2197" t="s">
        <v>2457</v>
      </c>
      <c r="K2197">
        <v>452</v>
      </c>
      <c r="L2197">
        <v>70.963006336674795</v>
      </c>
      <c r="M2197">
        <v>450</v>
      </c>
      <c r="N2197">
        <v>0.99936267757014396</v>
      </c>
      <c r="O2197">
        <v>76.236451754558203</v>
      </c>
      <c r="P2197">
        <v>450</v>
      </c>
      <c r="Q2197">
        <v>0.99936267757014396</v>
      </c>
      <c r="R2197">
        <v>450</v>
      </c>
      <c r="S2197">
        <v>0.99936267757014297</v>
      </c>
      <c r="T2197">
        <v>30.902641621877802</v>
      </c>
      <c r="U2197">
        <v>0.59830985813845805</v>
      </c>
      <c r="V2197">
        <v>289</v>
      </c>
      <c r="W2197">
        <v>0.11314933249331501</v>
      </c>
      <c r="X2197">
        <v>48</v>
      </c>
      <c r="Y2197">
        <v>449</v>
      </c>
      <c r="Z2197">
        <v>0.99817253842761999</v>
      </c>
      <c r="AA2197">
        <v>21.175534942628001</v>
      </c>
      <c r="AB2197">
        <v>408</v>
      </c>
      <c r="AC2197">
        <v>0.97164152272013904</v>
      </c>
      <c r="AD2197">
        <v>41</v>
      </c>
      <c r="AE2197">
        <v>2.6531015707479198E-2</v>
      </c>
      <c r="AF2197">
        <v>3</v>
      </c>
      <c r="AG2197">
        <v>1.8274615723810699E-3</v>
      </c>
      <c r="AH2197">
        <v>4.0659912170402999E-4</v>
      </c>
      <c r="AI2197">
        <v>9</v>
      </c>
      <c r="AJ2197">
        <v>65.852989761799194</v>
      </c>
      <c r="AK2197">
        <v>450</v>
      </c>
      <c r="AL2197">
        <v>0.99936267757014396</v>
      </c>
      <c r="AM2197">
        <v>0</v>
      </c>
      <c r="AN2197">
        <v>0</v>
      </c>
      <c r="AO2197">
        <v>0</v>
      </c>
      <c r="AP2197">
        <v>0</v>
      </c>
      <c r="AQ2197">
        <v>452</v>
      </c>
      <c r="AR2197">
        <v>0.999999999999999</v>
      </c>
      <c r="AS2197">
        <v>0</v>
      </c>
      <c r="AT2197">
        <v>0</v>
      </c>
      <c r="AU2197">
        <v>0</v>
      </c>
      <c r="AV2197">
        <v>0</v>
      </c>
      <c r="AW2197">
        <v>452</v>
      </c>
      <c r="AX2197">
        <v>1</v>
      </c>
      <c r="AY2197">
        <v>68.810956317225504</v>
      </c>
      <c r="AZ2197">
        <v>450</v>
      </c>
      <c r="BA2197">
        <v>0.99936267757014396</v>
      </c>
      <c r="BB2197">
        <v>440</v>
      </c>
      <c r="BC2197">
        <v>0.90639483635942597</v>
      </c>
      <c r="BD2197">
        <v>12</v>
      </c>
      <c r="BE2197">
        <v>9.3605163640573197E-2</v>
      </c>
      <c r="BF2197">
        <v>66.746587096142903</v>
      </c>
      <c r="BG2197">
        <v>71.101563373127902</v>
      </c>
      <c r="BH2197">
        <v>64.950904693233994</v>
      </c>
      <c r="BI2197">
        <v>62.407249611129998</v>
      </c>
    </row>
    <row r="2198" spans="1:61" x14ac:dyDescent="0.25">
      <c r="A2198" s="10" t="str">
        <f>VLOOKUP(D2198,'Index-Relations'!E:F,2,FALSE)</f>
        <v>ESG</v>
      </c>
      <c r="B2198" t="s">
        <v>3450</v>
      </c>
      <c r="C2198" s="53" t="s">
        <v>2770</v>
      </c>
      <c r="D2198" s="59" t="s">
        <v>2827</v>
      </c>
      <c r="E2198" s="59" t="s">
        <v>5614</v>
      </c>
      <c r="F2198" t="s">
        <v>802</v>
      </c>
      <c r="G2198" t="s">
        <v>801</v>
      </c>
      <c r="H2198" t="s">
        <v>803</v>
      </c>
      <c r="I2198" s="52">
        <v>45323</v>
      </c>
      <c r="J2198" t="s">
        <v>2457</v>
      </c>
      <c r="K2198">
        <v>452</v>
      </c>
      <c r="L2198">
        <v>71.549628619080806</v>
      </c>
      <c r="M2198">
        <v>450</v>
      </c>
      <c r="N2198">
        <v>0.99944332817515302</v>
      </c>
      <c r="O2198">
        <v>76.713071192717194</v>
      </c>
      <c r="P2198">
        <v>450</v>
      </c>
      <c r="Q2198">
        <v>0.99944332817515302</v>
      </c>
      <c r="R2198">
        <v>450</v>
      </c>
      <c r="S2198">
        <v>0.99944332817515302</v>
      </c>
      <c r="T2198">
        <v>31.185014107714199</v>
      </c>
      <c r="U2198">
        <v>0.58969618564771098</v>
      </c>
      <c r="V2198">
        <v>288</v>
      </c>
      <c r="W2198">
        <v>0.112215932057041</v>
      </c>
      <c r="X2198">
        <v>47</v>
      </c>
      <c r="Y2198">
        <v>449</v>
      </c>
      <c r="Z2198">
        <v>0.99853725500906498</v>
      </c>
      <c r="AA2198">
        <v>21.895842100976701</v>
      </c>
      <c r="AB2198">
        <v>405</v>
      </c>
      <c r="AC2198">
        <v>0.968755848652889</v>
      </c>
      <c r="AD2198">
        <v>44</v>
      </c>
      <c r="AE2198">
        <v>2.97814063561763E-2</v>
      </c>
      <c r="AF2198">
        <v>3</v>
      </c>
      <c r="AG2198">
        <v>1.46274499093409E-3</v>
      </c>
      <c r="AH2198">
        <v>4.2570556979053801E-4</v>
      </c>
      <c r="AI2198">
        <v>9</v>
      </c>
      <c r="AJ2198">
        <v>66.444948511760899</v>
      </c>
      <c r="AK2198">
        <v>450</v>
      </c>
      <c r="AL2198">
        <v>0.99944332817515302</v>
      </c>
      <c r="AM2198">
        <v>0</v>
      </c>
      <c r="AN2198">
        <v>0</v>
      </c>
      <c r="AO2198">
        <v>0</v>
      </c>
      <c r="AP2198">
        <v>0</v>
      </c>
      <c r="AQ2198">
        <v>452</v>
      </c>
      <c r="AR2198">
        <v>1</v>
      </c>
      <c r="AS2198">
        <v>0</v>
      </c>
      <c r="AT2198">
        <v>0</v>
      </c>
      <c r="AU2198">
        <v>0</v>
      </c>
      <c r="AV2198">
        <v>0</v>
      </c>
      <c r="AW2198">
        <v>452</v>
      </c>
      <c r="AX2198">
        <v>0.999999999999999</v>
      </c>
      <c r="AY2198">
        <v>69.158984550560405</v>
      </c>
      <c r="AZ2198">
        <v>450</v>
      </c>
      <c r="BA2198">
        <v>0.99944332817515302</v>
      </c>
      <c r="BB2198">
        <v>439</v>
      </c>
      <c r="BC2198">
        <v>0.91102647078069698</v>
      </c>
      <c r="BD2198">
        <v>13</v>
      </c>
      <c r="BE2198">
        <v>8.8973529219302794E-2</v>
      </c>
      <c r="BF2198">
        <v>67.234536503235006</v>
      </c>
      <c r="BG2198">
        <v>71.465955837383902</v>
      </c>
      <c r="BH2198">
        <v>65.155836517108995</v>
      </c>
      <c r="BI2198">
        <v>62.880358977023903</v>
      </c>
    </row>
    <row r="2199" spans="1:61" x14ac:dyDescent="0.25">
      <c r="A2199" s="10" t="str">
        <f>VLOOKUP(D2199,'Index-Relations'!E:F,2,FALSE)</f>
        <v>ESG</v>
      </c>
      <c r="B2199" t="s">
        <v>3450</v>
      </c>
      <c r="C2199" s="53" t="s">
        <v>2760</v>
      </c>
      <c r="D2199" s="59" t="s">
        <v>2828</v>
      </c>
      <c r="E2199" s="59" t="s">
        <v>5615</v>
      </c>
      <c r="F2199" t="s">
        <v>806</v>
      </c>
      <c r="G2199" t="s">
        <v>805</v>
      </c>
      <c r="H2199" t="s">
        <v>807</v>
      </c>
      <c r="I2199" s="52">
        <v>45659</v>
      </c>
      <c r="J2199" t="s">
        <v>2457</v>
      </c>
      <c r="K2199">
        <v>445</v>
      </c>
      <c r="L2199" s="73">
        <v>66.306065701229002</v>
      </c>
      <c r="M2199">
        <v>443</v>
      </c>
      <c r="N2199">
        <v>0.99761882473226504</v>
      </c>
      <c r="O2199" s="73">
        <v>72.492458239246005</v>
      </c>
      <c r="P2199">
        <v>443</v>
      </c>
      <c r="Q2199">
        <v>0.99761882473226504</v>
      </c>
      <c r="R2199">
        <v>442</v>
      </c>
      <c r="S2199">
        <v>0.99731968751007405</v>
      </c>
      <c r="T2199">
        <v>30.058037830305501</v>
      </c>
      <c r="U2199">
        <v>0.58116300287323197</v>
      </c>
      <c r="V2199">
        <v>290</v>
      </c>
      <c r="W2199">
        <v>8.8039386572482906E-2</v>
      </c>
      <c r="X2199">
        <v>45</v>
      </c>
      <c r="Y2199">
        <v>443</v>
      </c>
      <c r="Z2199">
        <v>0.99761882473226504</v>
      </c>
      <c r="AA2199">
        <v>17.135973757710399</v>
      </c>
      <c r="AB2199">
        <v>380</v>
      </c>
      <c r="AC2199">
        <v>0.95833363952749595</v>
      </c>
      <c r="AD2199">
        <v>63</v>
      </c>
      <c r="AE2199">
        <v>3.9285185204768598E-2</v>
      </c>
      <c r="AF2199">
        <v>2</v>
      </c>
      <c r="AG2199">
        <v>2.3811752677350599E-3</v>
      </c>
      <c r="AH2199">
        <v>2.2335524205286598E-3</v>
      </c>
      <c r="AI2199">
        <v>9</v>
      </c>
      <c r="AJ2199" s="73">
        <v>62.619268201066902</v>
      </c>
      <c r="AK2199">
        <v>443</v>
      </c>
      <c r="AL2199">
        <v>0.99761882473226504</v>
      </c>
      <c r="AM2199">
        <v>0</v>
      </c>
      <c r="AN2199">
        <v>0</v>
      </c>
      <c r="AO2199">
        <v>0</v>
      </c>
      <c r="AP2199">
        <v>0</v>
      </c>
      <c r="AQ2199">
        <v>445</v>
      </c>
      <c r="AR2199">
        <v>1</v>
      </c>
      <c r="AS2199">
        <v>0</v>
      </c>
      <c r="AT2199">
        <v>0</v>
      </c>
      <c r="AU2199">
        <v>0</v>
      </c>
      <c r="AV2199">
        <v>0</v>
      </c>
      <c r="AW2199">
        <v>445</v>
      </c>
      <c r="AX2199">
        <v>1</v>
      </c>
      <c r="AY2199" s="73">
        <v>62.595858677594897</v>
      </c>
      <c r="AZ2199">
        <v>443</v>
      </c>
      <c r="BA2199">
        <v>0.99761882473226504</v>
      </c>
      <c r="BB2199">
        <v>431</v>
      </c>
      <c r="BC2199">
        <v>0.89364266241871404</v>
      </c>
      <c r="BD2199">
        <v>14</v>
      </c>
      <c r="BE2199">
        <v>0.106357337581285</v>
      </c>
      <c r="BF2199">
        <v>66.306065701229002</v>
      </c>
      <c r="BG2199">
        <v>72.492458239246005</v>
      </c>
      <c r="BH2199">
        <v>62.595858677594897</v>
      </c>
      <c r="BI2199">
        <v>62.619268201066902</v>
      </c>
    </row>
    <row r="2200" spans="1:61" x14ac:dyDescent="0.25">
      <c r="A2200" s="10" t="str">
        <f>VLOOKUP(D2200,'Index-Relations'!E:F,2,FALSE)</f>
        <v>ESG</v>
      </c>
      <c r="B2200" t="s">
        <v>3450</v>
      </c>
      <c r="C2200" s="53" t="s">
        <v>2761</v>
      </c>
      <c r="D2200" s="59" t="s">
        <v>2828</v>
      </c>
      <c r="E2200" s="59" t="s">
        <v>5616</v>
      </c>
      <c r="F2200" t="s">
        <v>806</v>
      </c>
      <c r="G2200" t="s">
        <v>805</v>
      </c>
      <c r="H2200" t="s">
        <v>807</v>
      </c>
      <c r="I2200" s="52">
        <v>45628</v>
      </c>
      <c r="J2200" t="s">
        <v>2457</v>
      </c>
      <c r="K2200">
        <v>447</v>
      </c>
      <c r="L2200" s="73">
        <v>66.563748020505898</v>
      </c>
      <c r="M2200">
        <v>445</v>
      </c>
      <c r="N2200">
        <v>0.99764977614053396</v>
      </c>
      <c r="O2200" s="73">
        <v>72.444946294759006</v>
      </c>
      <c r="P2200">
        <v>445</v>
      </c>
      <c r="Q2200">
        <v>0.99764977614053396</v>
      </c>
      <c r="R2200">
        <v>444</v>
      </c>
      <c r="S2200">
        <v>0.99734033760581797</v>
      </c>
      <c r="T2200">
        <v>30.121551336952599</v>
      </c>
      <c r="U2200">
        <v>0.582579029598292</v>
      </c>
      <c r="V2200">
        <v>292</v>
      </c>
      <c r="W2200">
        <v>8.6940414138008598E-2</v>
      </c>
      <c r="X2200">
        <v>45</v>
      </c>
      <c r="Y2200">
        <v>445</v>
      </c>
      <c r="Z2200">
        <v>0.99764977614053296</v>
      </c>
      <c r="AA2200">
        <v>16.366400348469998</v>
      </c>
      <c r="AB2200">
        <v>386</v>
      </c>
      <c r="AC2200">
        <v>0.96059068375068901</v>
      </c>
      <c r="AD2200">
        <v>59</v>
      </c>
      <c r="AE2200">
        <v>3.70590923898442E-2</v>
      </c>
      <c r="AF2200">
        <v>2</v>
      </c>
      <c r="AG2200">
        <v>2.3502238594658299E-3</v>
      </c>
      <c r="AH2200">
        <v>2.2853138370884799E-3</v>
      </c>
      <c r="AI2200">
        <v>9</v>
      </c>
      <c r="AJ2200" s="73">
        <v>62.877770642594001</v>
      </c>
      <c r="AK2200">
        <v>445</v>
      </c>
      <c r="AL2200">
        <v>0.99764977614053396</v>
      </c>
      <c r="AM2200">
        <v>0</v>
      </c>
      <c r="AN2200">
        <v>0</v>
      </c>
      <c r="AO2200">
        <v>0</v>
      </c>
      <c r="AP2200">
        <v>0</v>
      </c>
      <c r="AQ2200">
        <v>447</v>
      </c>
      <c r="AR2200">
        <v>0.999999999999999</v>
      </c>
      <c r="AS2200">
        <v>0</v>
      </c>
      <c r="AT2200">
        <v>0</v>
      </c>
      <c r="AU2200">
        <v>0</v>
      </c>
      <c r="AV2200">
        <v>0</v>
      </c>
      <c r="AW2200">
        <v>447</v>
      </c>
      <c r="AX2200">
        <v>1</v>
      </c>
      <c r="AY2200" s="73">
        <v>63.146046365856002</v>
      </c>
      <c r="AZ2200">
        <v>445</v>
      </c>
      <c r="BA2200">
        <v>0.99764977614053396</v>
      </c>
      <c r="BB2200">
        <v>433</v>
      </c>
      <c r="BC2200">
        <v>0.89783539783542698</v>
      </c>
      <c r="BD2200">
        <v>14</v>
      </c>
      <c r="BE2200">
        <v>0.102164602164572</v>
      </c>
      <c r="BF2200">
        <v>66.563748020505898</v>
      </c>
      <c r="BG2200">
        <v>72.444946294759006</v>
      </c>
      <c r="BH2200">
        <v>63.146046365856002</v>
      </c>
      <c r="BI2200">
        <v>62.877770642594001</v>
      </c>
    </row>
    <row r="2201" spans="1:61" x14ac:dyDescent="0.25">
      <c r="A2201" s="10" t="str">
        <f>VLOOKUP(D2201,'Index-Relations'!E:F,2,FALSE)</f>
        <v>ESG</v>
      </c>
      <c r="B2201" t="s">
        <v>3450</v>
      </c>
      <c r="C2201" s="53" t="s">
        <v>2762</v>
      </c>
      <c r="D2201" s="59" t="s">
        <v>2828</v>
      </c>
      <c r="E2201" s="59" t="s">
        <v>5617</v>
      </c>
      <c r="F2201" t="s">
        <v>806</v>
      </c>
      <c r="G2201" t="s">
        <v>805</v>
      </c>
      <c r="H2201" t="s">
        <v>807</v>
      </c>
      <c r="I2201" s="52">
        <v>45597</v>
      </c>
      <c r="J2201" t="s">
        <v>2457</v>
      </c>
      <c r="K2201">
        <v>448</v>
      </c>
      <c r="L2201" s="73">
        <v>66.9402859757909</v>
      </c>
      <c r="M2201">
        <v>446</v>
      </c>
      <c r="N2201">
        <v>0.99775247039293302</v>
      </c>
      <c r="O2201" s="73">
        <v>72.655219435641897</v>
      </c>
      <c r="P2201">
        <v>446</v>
      </c>
      <c r="Q2201">
        <v>0.99775247039293302</v>
      </c>
      <c r="R2201">
        <v>445</v>
      </c>
      <c r="S2201">
        <v>0.99740962631107999</v>
      </c>
      <c r="T2201">
        <v>30.057112192642201</v>
      </c>
      <c r="U2201">
        <v>0.58387231275371598</v>
      </c>
      <c r="V2201">
        <v>293</v>
      </c>
      <c r="W2201">
        <v>8.7391855612187097E-2</v>
      </c>
      <c r="X2201">
        <v>46</v>
      </c>
      <c r="Y2201">
        <v>446</v>
      </c>
      <c r="Z2201">
        <v>0.99775247039293302</v>
      </c>
      <c r="AA2201">
        <v>17.163507079435899</v>
      </c>
      <c r="AB2201">
        <v>385</v>
      </c>
      <c r="AC2201">
        <v>0.95805187776893996</v>
      </c>
      <c r="AD2201">
        <v>61</v>
      </c>
      <c r="AE2201">
        <v>3.97005926239936E-2</v>
      </c>
      <c r="AF2201">
        <v>2</v>
      </c>
      <c r="AG2201">
        <v>2.24752960706623E-3</v>
      </c>
      <c r="AH2201">
        <v>2.1306820853703801E-3</v>
      </c>
      <c r="AI2201">
        <v>8</v>
      </c>
      <c r="AJ2201" s="73">
        <v>63.368023497929002</v>
      </c>
      <c r="AK2201">
        <v>446</v>
      </c>
      <c r="AL2201">
        <v>0.99775247039293302</v>
      </c>
      <c r="AM2201">
        <v>0</v>
      </c>
      <c r="AN2201">
        <v>0</v>
      </c>
      <c r="AO2201">
        <v>0</v>
      </c>
      <c r="AP2201">
        <v>0</v>
      </c>
      <c r="AQ2201">
        <v>448</v>
      </c>
      <c r="AR2201">
        <v>1</v>
      </c>
      <c r="AS2201">
        <v>0</v>
      </c>
      <c r="AT2201">
        <v>0</v>
      </c>
      <c r="AU2201">
        <v>0</v>
      </c>
      <c r="AV2201">
        <v>0</v>
      </c>
      <c r="AW2201">
        <v>448</v>
      </c>
      <c r="AX2201">
        <v>1</v>
      </c>
      <c r="AY2201" s="73">
        <v>63.505754928629997</v>
      </c>
      <c r="AZ2201">
        <v>446</v>
      </c>
      <c r="BA2201">
        <v>0.99775247039293302</v>
      </c>
      <c r="BB2201">
        <v>432</v>
      </c>
      <c r="BC2201">
        <v>0.89993757331699098</v>
      </c>
      <c r="BD2201">
        <v>16</v>
      </c>
      <c r="BE2201">
        <v>0.10006242668300799</v>
      </c>
      <c r="BF2201">
        <v>66.9402859757909</v>
      </c>
      <c r="BG2201">
        <v>72.655219435641897</v>
      </c>
      <c r="BH2201">
        <v>63.505754928629997</v>
      </c>
      <c r="BI2201">
        <v>63.368023497929002</v>
      </c>
    </row>
    <row r="2202" spans="1:61" x14ac:dyDescent="0.25">
      <c r="A2202" s="10" t="str">
        <f>VLOOKUP(D2202,'Index-Relations'!E:F,2,FALSE)</f>
        <v>ESG</v>
      </c>
      <c r="B2202" t="s">
        <v>3450</v>
      </c>
      <c r="C2202" s="53" t="s">
        <v>2763</v>
      </c>
      <c r="D2202" s="59" t="s">
        <v>2828</v>
      </c>
      <c r="E2202" s="59" t="s">
        <v>5618</v>
      </c>
      <c r="F2202" t="s">
        <v>806</v>
      </c>
      <c r="G2202" t="s">
        <v>805</v>
      </c>
      <c r="H2202" t="s">
        <v>807</v>
      </c>
      <c r="I2202" s="52">
        <v>45566</v>
      </c>
      <c r="J2202" t="s">
        <v>2457</v>
      </c>
      <c r="K2202">
        <v>449</v>
      </c>
      <c r="L2202" s="73">
        <v>66.794119830615998</v>
      </c>
      <c r="M2202">
        <v>447</v>
      </c>
      <c r="N2202">
        <v>0.99808519697338505</v>
      </c>
      <c r="O2202" s="73">
        <v>72.630673395848007</v>
      </c>
      <c r="P2202">
        <v>447</v>
      </c>
      <c r="Q2202">
        <v>0.99808519697338505</v>
      </c>
      <c r="R2202">
        <v>446</v>
      </c>
      <c r="S2202">
        <v>0.99772115450555798</v>
      </c>
      <c r="T2202">
        <v>30.4114188023831</v>
      </c>
      <c r="U2202">
        <v>0.585373169029203</v>
      </c>
      <c r="V2202">
        <v>292</v>
      </c>
      <c r="W2202">
        <v>8.8534694375556305E-2</v>
      </c>
      <c r="X2202">
        <v>46</v>
      </c>
      <c r="Y2202">
        <v>447</v>
      </c>
      <c r="Z2202">
        <v>0.99808519697338505</v>
      </c>
      <c r="AA2202">
        <v>16.927758765615302</v>
      </c>
      <c r="AB2202">
        <v>397</v>
      </c>
      <c r="AC2202">
        <v>0.97217944762865804</v>
      </c>
      <c r="AD2202">
        <v>50</v>
      </c>
      <c r="AE2202">
        <v>2.5905749344726298E-2</v>
      </c>
      <c r="AF2202">
        <v>2</v>
      </c>
      <c r="AG2202">
        <v>1.9148030266147101E-3</v>
      </c>
      <c r="AH2202">
        <v>1.9827715312517699E-3</v>
      </c>
      <c r="AI2202">
        <v>8</v>
      </c>
      <c r="AJ2202" s="73">
        <v>63.118312134513999</v>
      </c>
      <c r="AK2202">
        <v>447</v>
      </c>
      <c r="AL2202">
        <v>0.99808519697338505</v>
      </c>
      <c r="AM2202">
        <v>0</v>
      </c>
      <c r="AN2202">
        <v>0</v>
      </c>
      <c r="AO2202">
        <v>0</v>
      </c>
      <c r="AP2202">
        <v>0</v>
      </c>
      <c r="AQ2202">
        <v>449</v>
      </c>
      <c r="AR2202">
        <v>1</v>
      </c>
      <c r="AS2202">
        <v>0</v>
      </c>
      <c r="AT2202">
        <v>0</v>
      </c>
      <c r="AU2202">
        <v>0</v>
      </c>
      <c r="AV2202">
        <v>0</v>
      </c>
      <c r="AW2202">
        <v>449</v>
      </c>
      <c r="AX2202">
        <v>0.999999999999999</v>
      </c>
      <c r="AY2202" s="73">
        <v>63.326079596017898</v>
      </c>
      <c r="AZ2202">
        <v>447</v>
      </c>
      <c r="BA2202">
        <v>0.99808519697338505</v>
      </c>
      <c r="BB2202">
        <v>433</v>
      </c>
      <c r="BC2202">
        <v>0.89904246751260197</v>
      </c>
      <c r="BD2202">
        <v>16</v>
      </c>
      <c r="BE2202">
        <v>0.100957532487397</v>
      </c>
      <c r="BF2202">
        <v>66.794119830615998</v>
      </c>
      <c r="BG2202">
        <v>72.630673395848007</v>
      </c>
      <c r="BH2202">
        <v>63.326079596017898</v>
      </c>
      <c r="BI2202">
        <v>63.118312134513999</v>
      </c>
    </row>
    <row r="2203" spans="1:61" x14ac:dyDescent="0.25">
      <c r="A2203" s="10" t="str">
        <f>VLOOKUP(D2203,'Index-Relations'!E:F,2,FALSE)</f>
        <v>ESG</v>
      </c>
      <c r="B2203" t="s">
        <v>3450</v>
      </c>
      <c r="C2203" s="53" t="s">
        <v>2764</v>
      </c>
      <c r="D2203" s="59" t="s">
        <v>2828</v>
      </c>
      <c r="E2203" s="59" t="s">
        <v>5619</v>
      </c>
      <c r="F2203" t="s">
        <v>806</v>
      </c>
      <c r="G2203" t="s">
        <v>805</v>
      </c>
      <c r="H2203" t="s">
        <v>807</v>
      </c>
      <c r="I2203" s="52">
        <v>45538</v>
      </c>
      <c r="J2203" t="s">
        <v>2457</v>
      </c>
      <c r="K2203">
        <v>453</v>
      </c>
      <c r="L2203" s="73">
        <v>67.342684479536999</v>
      </c>
      <c r="M2203">
        <v>451</v>
      </c>
      <c r="N2203">
        <v>0.99843985268575097</v>
      </c>
      <c r="O2203" s="73">
        <v>72.682049564542993</v>
      </c>
      <c r="P2203">
        <v>451</v>
      </c>
      <c r="Q2203">
        <v>0.99843985268575097</v>
      </c>
      <c r="R2203">
        <v>450</v>
      </c>
      <c r="S2203">
        <v>0.99812655771179104</v>
      </c>
      <c r="T2203">
        <v>30.2811250051071</v>
      </c>
      <c r="U2203">
        <v>0.59654345627001004</v>
      </c>
      <c r="V2203">
        <v>296</v>
      </c>
      <c r="W2203">
        <v>9.3691440682444102E-2</v>
      </c>
      <c r="X2203">
        <v>46</v>
      </c>
      <c r="Y2203">
        <v>451</v>
      </c>
      <c r="Z2203">
        <v>0.99843985268575197</v>
      </c>
      <c r="AA2203">
        <v>18.049546135359801</v>
      </c>
      <c r="AB2203">
        <v>415</v>
      </c>
      <c r="AC2203">
        <v>0.981501720183239</v>
      </c>
      <c r="AD2203">
        <v>49</v>
      </c>
      <c r="AE2203">
        <v>2.3132752702377399E-2</v>
      </c>
      <c r="AF2203">
        <v>-11</v>
      </c>
      <c r="AG2203">
        <v>0</v>
      </c>
      <c r="AH2203">
        <v>1.9449546855490601E-3</v>
      </c>
      <c r="AI2203">
        <v>9</v>
      </c>
      <c r="AJ2203" s="73">
        <v>63.803828348046999</v>
      </c>
      <c r="AK2203">
        <v>451</v>
      </c>
      <c r="AL2203">
        <v>0.99843985268575097</v>
      </c>
      <c r="AM2203">
        <v>0</v>
      </c>
      <c r="AN2203">
        <v>0</v>
      </c>
      <c r="AO2203">
        <v>0</v>
      </c>
      <c r="AP2203">
        <v>0</v>
      </c>
      <c r="AQ2203">
        <v>453</v>
      </c>
      <c r="AR2203">
        <v>1</v>
      </c>
      <c r="AS2203">
        <v>0</v>
      </c>
      <c r="AT2203">
        <v>0</v>
      </c>
      <c r="AU2203">
        <v>0</v>
      </c>
      <c r="AV2203">
        <v>0</v>
      </c>
      <c r="AW2203">
        <v>453</v>
      </c>
      <c r="AX2203">
        <v>1</v>
      </c>
      <c r="AY2203" s="73">
        <v>63.993323658504998</v>
      </c>
      <c r="AZ2203">
        <v>451</v>
      </c>
      <c r="BA2203">
        <v>0.99843985268575097</v>
      </c>
      <c r="BB2203">
        <v>437</v>
      </c>
      <c r="BC2203">
        <v>0.90337531859495002</v>
      </c>
      <c r="BD2203">
        <v>16</v>
      </c>
      <c r="BE2203">
        <v>9.6624681405049206E-2</v>
      </c>
      <c r="BF2203">
        <v>67.342684479536999</v>
      </c>
      <c r="BG2203">
        <v>72.682049564542993</v>
      </c>
      <c r="BH2203">
        <v>63.993323658504998</v>
      </c>
      <c r="BI2203">
        <v>63.803828348046999</v>
      </c>
    </row>
    <row r="2204" spans="1:61" x14ac:dyDescent="0.25">
      <c r="A2204" s="10" t="str">
        <f>VLOOKUP(D2204,'Index-Relations'!E:F,2,FALSE)</f>
        <v>ESG</v>
      </c>
      <c r="B2204" t="s">
        <v>3450</v>
      </c>
      <c r="C2204" s="53" t="s">
        <v>3350</v>
      </c>
      <c r="D2204" s="59" t="s">
        <v>2828</v>
      </c>
      <c r="E2204" s="59" t="s">
        <v>5620</v>
      </c>
      <c r="F2204" t="s">
        <v>806</v>
      </c>
      <c r="G2204" t="s">
        <v>805</v>
      </c>
      <c r="H2204" t="s">
        <v>807</v>
      </c>
      <c r="I2204" s="52">
        <v>45505</v>
      </c>
      <c r="J2204" t="s">
        <v>2457</v>
      </c>
      <c r="K2204">
        <v>453</v>
      </c>
      <c r="L2204" s="73">
        <v>67.561790871627906</v>
      </c>
      <c r="M2204">
        <v>451</v>
      </c>
      <c r="N2204">
        <v>0.99858005952628104</v>
      </c>
      <c r="O2204" s="73">
        <v>72.611671043852994</v>
      </c>
      <c r="P2204">
        <v>451</v>
      </c>
      <c r="Q2204">
        <v>0.99858005952628104</v>
      </c>
      <c r="R2204">
        <v>450</v>
      </c>
      <c r="S2204">
        <v>0.99826133717251497</v>
      </c>
      <c r="T2204">
        <v>30.2478385931825</v>
      </c>
      <c r="U2204">
        <v>0.59802198002793605</v>
      </c>
      <c r="V2204">
        <v>297</v>
      </c>
      <c r="W2204">
        <v>0.10100266454766101</v>
      </c>
      <c r="X2204">
        <v>46</v>
      </c>
      <c r="Y2204">
        <v>451</v>
      </c>
      <c r="Z2204">
        <v>0.99858005952628104</v>
      </c>
      <c r="AA2204">
        <v>19.998080374952298</v>
      </c>
      <c r="AB2204">
        <v>409</v>
      </c>
      <c r="AC2204">
        <v>0.98080263966120296</v>
      </c>
      <c r="AD2204">
        <v>42</v>
      </c>
      <c r="AE2204">
        <v>1.7777419865078099E-2</v>
      </c>
      <c r="AF2204">
        <v>2</v>
      </c>
      <c r="AG2204">
        <v>1.4199404737182599E-3</v>
      </c>
      <c r="AH2204">
        <v>1.9080486393842999E-3</v>
      </c>
      <c r="AI2204">
        <v>10</v>
      </c>
      <c r="AJ2204" s="73">
        <v>63.918163033982999</v>
      </c>
      <c r="AK2204">
        <v>451</v>
      </c>
      <c r="AL2204">
        <v>0.99858005952628104</v>
      </c>
      <c r="AM2204">
        <v>0</v>
      </c>
      <c r="AN2204">
        <v>0</v>
      </c>
      <c r="AO2204">
        <v>0</v>
      </c>
      <c r="AP2204">
        <v>0</v>
      </c>
      <c r="AQ2204">
        <v>452</v>
      </c>
      <c r="AR2204">
        <v>0.99872493630882397</v>
      </c>
      <c r="AS2204">
        <v>0</v>
      </c>
      <c r="AT2204">
        <v>0</v>
      </c>
      <c r="AU2204">
        <v>0</v>
      </c>
      <c r="AV2204">
        <v>0</v>
      </c>
      <c r="AW2204">
        <v>452</v>
      </c>
      <c r="AX2204">
        <v>0.99872493630882397</v>
      </c>
      <c r="AY2204" s="73">
        <v>64.466436333726904</v>
      </c>
      <c r="AZ2204">
        <v>451</v>
      </c>
      <c r="BA2204">
        <v>0.99858005952628104</v>
      </c>
      <c r="BB2204">
        <v>437</v>
      </c>
      <c r="BC2204">
        <v>0.90147905386504601</v>
      </c>
      <c r="BD2204">
        <v>15</v>
      </c>
      <c r="BE2204">
        <v>9.7245882443777798E-2</v>
      </c>
      <c r="BF2204">
        <v>67.561790871627906</v>
      </c>
      <c r="BG2204">
        <v>72.611671043852994</v>
      </c>
      <c r="BH2204">
        <v>64.466436333726904</v>
      </c>
      <c r="BI2204">
        <v>63.918163033982999</v>
      </c>
    </row>
    <row r="2205" spans="1:61" x14ac:dyDescent="0.25">
      <c r="A2205" s="10" t="str">
        <f>VLOOKUP(D2205,'Index-Relations'!E:F,2,FALSE)</f>
        <v>ESG</v>
      </c>
      <c r="B2205" t="s">
        <v>3450</v>
      </c>
      <c r="C2205" s="53" t="s">
        <v>2765</v>
      </c>
      <c r="D2205" s="59" t="s">
        <v>2828</v>
      </c>
      <c r="E2205" s="59" t="s">
        <v>5621</v>
      </c>
      <c r="F2205" t="s">
        <v>806</v>
      </c>
      <c r="G2205" t="s">
        <v>805</v>
      </c>
      <c r="H2205" t="s">
        <v>807</v>
      </c>
      <c r="I2205" s="52">
        <v>45474</v>
      </c>
      <c r="J2205" t="s">
        <v>2457</v>
      </c>
      <c r="K2205">
        <v>456</v>
      </c>
      <c r="L2205" s="73">
        <v>68.083862228816898</v>
      </c>
      <c r="M2205">
        <v>454</v>
      </c>
      <c r="N2205">
        <v>0.99863905387101704</v>
      </c>
      <c r="O2205" s="73">
        <v>72.797856587704899</v>
      </c>
      <c r="P2205">
        <v>454</v>
      </c>
      <c r="Q2205">
        <v>0.99863905387101704</v>
      </c>
      <c r="R2205">
        <v>452</v>
      </c>
      <c r="S2205">
        <v>0.99807236536167898</v>
      </c>
      <c r="T2205">
        <v>29.797722422560302</v>
      </c>
      <c r="U2205">
        <v>0.60901415249064805</v>
      </c>
      <c r="V2205">
        <v>295</v>
      </c>
      <c r="W2205">
        <v>0.10120503096936501</v>
      </c>
      <c r="X2205">
        <v>46</v>
      </c>
      <c r="Y2205">
        <v>451</v>
      </c>
      <c r="Z2205">
        <v>0.99731350498813898</v>
      </c>
      <c r="AA2205">
        <v>18.125654773214201</v>
      </c>
      <c r="AB2205">
        <v>406</v>
      </c>
      <c r="AC2205">
        <v>0.97089091393371996</v>
      </c>
      <c r="AD2205">
        <v>45</v>
      </c>
      <c r="AE2205">
        <v>2.64225910544197E-2</v>
      </c>
      <c r="AF2205">
        <v>5</v>
      </c>
      <c r="AG2205">
        <v>2.6864950118597802E-3</v>
      </c>
      <c r="AH2205">
        <v>1.1167982539344401E-3</v>
      </c>
      <c r="AI2205">
        <v>9</v>
      </c>
      <c r="AJ2205" s="73">
        <v>64.310975112622998</v>
      </c>
      <c r="AK2205">
        <v>454</v>
      </c>
      <c r="AL2205">
        <v>0.99863905387101704</v>
      </c>
      <c r="AM2205">
        <v>0</v>
      </c>
      <c r="AN2205">
        <v>0</v>
      </c>
      <c r="AO2205">
        <v>0</v>
      </c>
      <c r="AP2205">
        <v>0</v>
      </c>
      <c r="AQ2205">
        <v>455</v>
      </c>
      <c r="AR2205">
        <v>0.99876925735357103</v>
      </c>
      <c r="AS2205">
        <v>0</v>
      </c>
      <c r="AT2205">
        <v>0</v>
      </c>
      <c r="AU2205">
        <v>0</v>
      </c>
      <c r="AV2205">
        <v>0</v>
      </c>
      <c r="AW2205">
        <v>455</v>
      </c>
      <c r="AX2205">
        <v>0.99876925735357203</v>
      </c>
      <c r="AY2205" s="73">
        <v>65.337086069032907</v>
      </c>
      <c r="AZ2205">
        <v>454</v>
      </c>
      <c r="BA2205">
        <v>0.99863905387101704</v>
      </c>
      <c r="BB2205">
        <v>440</v>
      </c>
      <c r="BC2205">
        <v>0.90390434784598905</v>
      </c>
      <c r="BD2205">
        <v>15</v>
      </c>
      <c r="BE2205">
        <v>9.4864909507582001E-2</v>
      </c>
      <c r="BF2205">
        <v>68.083862228816898</v>
      </c>
      <c r="BG2205">
        <v>72.797856587704899</v>
      </c>
      <c r="BH2205">
        <v>65.337086069032907</v>
      </c>
      <c r="BI2205">
        <v>64.310975112622998</v>
      </c>
    </row>
    <row r="2206" spans="1:61" x14ac:dyDescent="0.25">
      <c r="A2206" s="10" t="str">
        <f>VLOOKUP(D2206,'Index-Relations'!E:F,2,FALSE)</f>
        <v>ESG</v>
      </c>
      <c r="B2206" t="s">
        <v>3450</v>
      </c>
      <c r="C2206" s="53" t="s">
        <v>2766</v>
      </c>
      <c r="D2206" s="59" t="s">
        <v>2828</v>
      </c>
      <c r="E2206" s="59" t="s">
        <v>5622</v>
      </c>
      <c r="F2206" t="s">
        <v>806</v>
      </c>
      <c r="G2206" t="s">
        <v>805</v>
      </c>
      <c r="H2206" t="s">
        <v>807</v>
      </c>
      <c r="I2206" s="52">
        <v>45446</v>
      </c>
      <c r="J2206" t="s">
        <v>2457</v>
      </c>
      <c r="K2206">
        <v>459</v>
      </c>
      <c r="L2206" s="73">
        <v>68.273381489157899</v>
      </c>
      <c r="M2206">
        <v>457</v>
      </c>
      <c r="N2206">
        <v>0.99856565223399696</v>
      </c>
      <c r="O2206" s="73">
        <v>72.707401608889</v>
      </c>
      <c r="P2206">
        <v>457</v>
      </c>
      <c r="Q2206">
        <v>0.99856565223399696</v>
      </c>
      <c r="R2206">
        <v>455</v>
      </c>
      <c r="S2206">
        <v>0.99796279401249399</v>
      </c>
      <c r="T2206">
        <v>30.087378897235201</v>
      </c>
      <c r="U2206">
        <v>0.61333600109422304</v>
      </c>
      <c r="V2206">
        <v>296</v>
      </c>
      <c r="W2206">
        <v>0.10901080675047101</v>
      </c>
      <c r="X2206">
        <v>46</v>
      </c>
      <c r="Y2206">
        <v>454</v>
      </c>
      <c r="Z2206">
        <v>0.99710043218280997</v>
      </c>
      <c r="AA2206">
        <v>19.4515548175427</v>
      </c>
      <c r="AB2206">
        <v>409</v>
      </c>
      <c r="AC2206">
        <v>0.96981512010105697</v>
      </c>
      <c r="AD2206">
        <v>45</v>
      </c>
      <c r="AE2206">
        <v>2.72853120817525E-2</v>
      </c>
      <c r="AF2206">
        <v>5</v>
      </c>
      <c r="AG2206">
        <v>2.8995678171899E-3</v>
      </c>
      <c r="AH2206">
        <v>1.1365778193749101E-3</v>
      </c>
      <c r="AI2206">
        <v>9</v>
      </c>
      <c r="AJ2206" s="73">
        <v>64.439956145815898</v>
      </c>
      <c r="AK2206">
        <v>457</v>
      </c>
      <c r="AL2206">
        <v>0.99856565223399696</v>
      </c>
      <c r="AM2206">
        <v>0</v>
      </c>
      <c r="AN2206">
        <v>0</v>
      </c>
      <c r="AO2206">
        <v>0</v>
      </c>
      <c r="AP2206">
        <v>0</v>
      </c>
      <c r="AQ2206">
        <v>458</v>
      </c>
      <c r="AR2206">
        <v>0.99870441249203001</v>
      </c>
      <c r="AS2206">
        <v>0</v>
      </c>
      <c r="AT2206">
        <v>0</v>
      </c>
      <c r="AU2206">
        <v>0</v>
      </c>
      <c r="AV2206">
        <v>0</v>
      </c>
      <c r="AW2206">
        <v>458</v>
      </c>
      <c r="AX2206">
        <v>0.99870441249203001</v>
      </c>
      <c r="AY2206" s="73">
        <v>65.789733432779997</v>
      </c>
      <c r="AZ2206">
        <v>457</v>
      </c>
      <c r="BA2206">
        <v>0.99856565223399696</v>
      </c>
      <c r="BB2206">
        <v>443</v>
      </c>
      <c r="BC2206">
        <v>0.90578637248743799</v>
      </c>
      <c r="BD2206">
        <v>15</v>
      </c>
      <c r="BE2206">
        <v>9.2918040004592695E-2</v>
      </c>
      <c r="BF2206">
        <v>68.273381489157899</v>
      </c>
      <c r="BG2206">
        <v>72.707401608889</v>
      </c>
      <c r="BH2206">
        <v>65.789733432779997</v>
      </c>
      <c r="BI2206">
        <v>64.439956145815898</v>
      </c>
    </row>
    <row r="2207" spans="1:61" x14ac:dyDescent="0.25">
      <c r="A2207" s="10" t="str">
        <f>VLOOKUP(D2207,'Index-Relations'!E:F,2,FALSE)</f>
        <v>ESG</v>
      </c>
      <c r="B2207" t="s">
        <v>3450</v>
      </c>
      <c r="C2207" s="53" t="s">
        <v>2767</v>
      </c>
      <c r="D2207" s="59" t="s">
        <v>2828</v>
      </c>
      <c r="E2207" s="59" t="s">
        <v>5623</v>
      </c>
      <c r="F2207" t="s">
        <v>806</v>
      </c>
      <c r="G2207" t="s">
        <v>805</v>
      </c>
      <c r="H2207" t="s">
        <v>807</v>
      </c>
      <c r="I2207" s="52">
        <v>45413</v>
      </c>
      <c r="J2207" t="s">
        <v>2457</v>
      </c>
      <c r="K2207">
        <v>460</v>
      </c>
      <c r="L2207" s="73">
        <v>68.270253202245996</v>
      </c>
      <c r="M2207">
        <v>458</v>
      </c>
      <c r="N2207">
        <v>0.99867208833180798</v>
      </c>
      <c r="O2207" s="73">
        <v>72.9129006393579</v>
      </c>
      <c r="P2207">
        <v>458</v>
      </c>
      <c r="Q2207">
        <v>0.99867208833180798</v>
      </c>
      <c r="R2207">
        <v>456</v>
      </c>
      <c r="S2207">
        <v>0.99808436419369695</v>
      </c>
      <c r="T2207">
        <v>30.550129420247998</v>
      </c>
      <c r="U2207">
        <v>0.61246531389200898</v>
      </c>
      <c r="V2207">
        <v>297</v>
      </c>
      <c r="W2207">
        <v>0.10856503521408301</v>
      </c>
      <c r="X2207">
        <v>47</v>
      </c>
      <c r="Y2207">
        <v>455</v>
      </c>
      <c r="Z2207">
        <v>0.99730897270581498</v>
      </c>
      <c r="AA2207">
        <v>20.2653821808067</v>
      </c>
      <c r="AB2207">
        <v>410</v>
      </c>
      <c r="AC2207">
        <v>0.97028347957216199</v>
      </c>
      <c r="AD2207">
        <v>45</v>
      </c>
      <c r="AE2207">
        <v>2.7025493133652798E-2</v>
      </c>
      <c r="AF2207">
        <v>5</v>
      </c>
      <c r="AG2207">
        <v>2.69102729418434E-3</v>
      </c>
      <c r="AH2207">
        <v>1.09165243489536E-3</v>
      </c>
      <c r="AI2207">
        <v>9</v>
      </c>
      <c r="AJ2207" s="73">
        <v>64.087427727269898</v>
      </c>
      <c r="AK2207">
        <v>458</v>
      </c>
      <c r="AL2207">
        <v>0.99867208833180798</v>
      </c>
      <c r="AM2207">
        <v>0</v>
      </c>
      <c r="AN2207">
        <v>0</v>
      </c>
      <c r="AO2207">
        <v>0</v>
      </c>
      <c r="AP2207">
        <v>0</v>
      </c>
      <c r="AQ2207">
        <v>459</v>
      </c>
      <c r="AR2207">
        <v>0.99881061762848999</v>
      </c>
      <c r="AS2207">
        <v>0</v>
      </c>
      <c r="AT2207">
        <v>0</v>
      </c>
      <c r="AU2207">
        <v>0</v>
      </c>
      <c r="AV2207">
        <v>0</v>
      </c>
      <c r="AW2207">
        <v>459</v>
      </c>
      <c r="AX2207">
        <v>0.99881061762849099</v>
      </c>
      <c r="AY2207" s="73">
        <v>65.914405247610006</v>
      </c>
      <c r="AZ2207">
        <v>458</v>
      </c>
      <c r="BA2207">
        <v>0.99867208833180798</v>
      </c>
      <c r="BB2207">
        <v>444</v>
      </c>
      <c r="BC2207">
        <v>0.91668055056971798</v>
      </c>
      <c r="BD2207">
        <v>15</v>
      </c>
      <c r="BE2207">
        <v>8.2130067058772502E-2</v>
      </c>
      <c r="BF2207">
        <v>68.270253202245996</v>
      </c>
      <c r="BG2207">
        <v>72.9129006393579</v>
      </c>
      <c r="BH2207">
        <v>65.914405247610006</v>
      </c>
      <c r="BI2207">
        <v>64.087427727269898</v>
      </c>
    </row>
    <row r="2208" spans="1:61" x14ac:dyDescent="0.25">
      <c r="A2208" s="10" t="str">
        <f>VLOOKUP(D2208,'Index-Relations'!E:F,2,FALSE)</f>
        <v>ESG</v>
      </c>
      <c r="B2208" t="s">
        <v>3450</v>
      </c>
      <c r="C2208" s="53" t="s">
        <v>2768</v>
      </c>
      <c r="D2208" s="59" t="s">
        <v>2828</v>
      </c>
      <c r="E2208" s="59" t="s">
        <v>5624</v>
      </c>
      <c r="F2208" t="s">
        <v>806</v>
      </c>
      <c r="G2208" t="s">
        <v>805</v>
      </c>
      <c r="H2208" t="s">
        <v>807</v>
      </c>
      <c r="I2208" s="52">
        <v>45383</v>
      </c>
      <c r="J2208" t="s">
        <v>2457</v>
      </c>
      <c r="K2208">
        <v>450</v>
      </c>
      <c r="L2208">
        <v>74.449761518571194</v>
      </c>
      <c r="M2208">
        <v>449</v>
      </c>
      <c r="N2208">
        <v>0.99978075934963695</v>
      </c>
      <c r="O2208">
        <v>78.848233463955296</v>
      </c>
      <c r="P2208">
        <v>449</v>
      </c>
      <c r="Q2208">
        <v>0.99978075934963695</v>
      </c>
      <c r="R2208">
        <v>448</v>
      </c>
      <c r="S2208">
        <v>0.99961601271774403</v>
      </c>
      <c r="T2208">
        <v>29.862916768149201</v>
      </c>
      <c r="U2208">
        <v>0.61059780641002004</v>
      </c>
      <c r="V2208">
        <v>292</v>
      </c>
      <c r="W2208">
        <v>0.11611342912941799</v>
      </c>
      <c r="X2208">
        <v>48</v>
      </c>
      <c r="Y2208">
        <v>447</v>
      </c>
      <c r="Z2208">
        <v>0.99859572069032498</v>
      </c>
      <c r="AA2208">
        <v>20.485443722058999</v>
      </c>
      <c r="AB2208">
        <v>407</v>
      </c>
      <c r="AC2208">
        <v>0.97521993721423195</v>
      </c>
      <c r="AD2208">
        <v>40</v>
      </c>
      <c r="AE2208">
        <v>2.33757834760931E-2</v>
      </c>
      <c r="AF2208">
        <v>3</v>
      </c>
      <c r="AG2208">
        <v>1.4042793096747199E-3</v>
      </c>
      <c r="AH2208">
        <v>1.1873591045470501E-3</v>
      </c>
      <c r="AI2208">
        <v>10</v>
      </c>
      <c r="AJ2208">
        <v>69.293365714876202</v>
      </c>
      <c r="AK2208">
        <v>449</v>
      </c>
      <c r="AL2208">
        <v>0.99978075934963695</v>
      </c>
      <c r="AM2208">
        <v>0</v>
      </c>
      <c r="AN2208">
        <v>0</v>
      </c>
      <c r="AO2208">
        <v>0</v>
      </c>
      <c r="AP2208">
        <v>0</v>
      </c>
      <c r="AQ2208">
        <v>449</v>
      </c>
      <c r="AR2208">
        <v>0.99982137613371902</v>
      </c>
      <c r="AS2208">
        <v>0</v>
      </c>
      <c r="AT2208">
        <v>0</v>
      </c>
      <c r="AU2208">
        <v>0</v>
      </c>
      <c r="AV2208">
        <v>0</v>
      </c>
      <c r="AW2208">
        <v>450</v>
      </c>
      <c r="AX2208">
        <v>1</v>
      </c>
      <c r="AY2208">
        <v>72.701997114239703</v>
      </c>
      <c r="AZ2208">
        <v>449</v>
      </c>
      <c r="BA2208">
        <v>0.99978075934963695</v>
      </c>
      <c r="BB2208">
        <v>437</v>
      </c>
      <c r="BC2208">
        <v>0.92037199323861696</v>
      </c>
      <c r="BD2208">
        <v>12</v>
      </c>
      <c r="BE2208">
        <v>7.9449382895101797E-2</v>
      </c>
      <c r="BF2208">
        <v>70.009603608324994</v>
      </c>
      <c r="BG2208">
        <v>73.646645619676903</v>
      </c>
      <c r="BH2208">
        <v>68.495202933317003</v>
      </c>
      <c r="BI2208">
        <v>65.376930192170903</v>
      </c>
    </row>
    <row r="2209" spans="1:61" x14ac:dyDescent="0.25">
      <c r="A2209" s="10" t="str">
        <f>VLOOKUP(D2209,'Index-Relations'!E:F,2,FALSE)</f>
        <v>ESG</v>
      </c>
      <c r="B2209" t="s">
        <v>3450</v>
      </c>
      <c r="C2209" s="53" t="s">
        <v>2769</v>
      </c>
      <c r="D2209" s="59" t="s">
        <v>2828</v>
      </c>
      <c r="E2209" s="59" t="s">
        <v>5625</v>
      </c>
      <c r="F2209" t="s">
        <v>806</v>
      </c>
      <c r="G2209" t="s">
        <v>805</v>
      </c>
      <c r="H2209" t="s">
        <v>807</v>
      </c>
      <c r="I2209" s="52">
        <v>45352</v>
      </c>
      <c r="J2209" t="s">
        <v>2457</v>
      </c>
      <c r="K2209">
        <v>452</v>
      </c>
      <c r="L2209">
        <v>74.879146470700505</v>
      </c>
      <c r="M2209">
        <v>450</v>
      </c>
      <c r="N2209">
        <v>0.99961526356428398</v>
      </c>
      <c r="O2209">
        <v>79.224804964418098</v>
      </c>
      <c r="P2209">
        <v>450</v>
      </c>
      <c r="Q2209">
        <v>0.99961526356428398</v>
      </c>
      <c r="R2209">
        <v>450</v>
      </c>
      <c r="S2209">
        <v>0.99961526356428398</v>
      </c>
      <c r="T2209">
        <v>30.068495551354999</v>
      </c>
      <c r="U2209">
        <v>0.59396173229873495</v>
      </c>
      <c r="V2209">
        <v>289</v>
      </c>
      <c r="W2209">
        <v>0.103006567812736</v>
      </c>
      <c r="X2209">
        <v>48</v>
      </c>
      <c r="Y2209">
        <v>449</v>
      </c>
      <c r="Z2209">
        <v>0.99865346310457803</v>
      </c>
      <c r="AA2209">
        <v>20.795474865147</v>
      </c>
      <c r="AB2209">
        <v>408</v>
      </c>
      <c r="AC2209">
        <v>0.97514266377672199</v>
      </c>
      <c r="AD2209">
        <v>41</v>
      </c>
      <c r="AE2209">
        <v>2.3510799327856501E-2</v>
      </c>
      <c r="AF2209">
        <v>3</v>
      </c>
      <c r="AG2209">
        <v>1.3465368954214301E-3</v>
      </c>
      <c r="AH2209">
        <v>3.00984827497019E-4</v>
      </c>
      <c r="AI2209">
        <v>9</v>
      </c>
      <c r="AJ2209">
        <v>69.946813794489401</v>
      </c>
      <c r="AK2209">
        <v>450</v>
      </c>
      <c r="AL2209">
        <v>0.99961526356428398</v>
      </c>
      <c r="AM2209">
        <v>0</v>
      </c>
      <c r="AN2209">
        <v>0</v>
      </c>
      <c r="AO2209">
        <v>0</v>
      </c>
      <c r="AP2209">
        <v>0</v>
      </c>
      <c r="AQ2209">
        <v>452</v>
      </c>
      <c r="AR2209">
        <v>1</v>
      </c>
      <c r="AS2209">
        <v>0</v>
      </c>
      <c r="AT2209">
        <v>0</v>
      </c>
      <c r="AU2209">
        <v>0</v>
      </c>
      <c r="AV2209">
        <v>0</v>
      </c>
      <c r="AW2209">
        <v>452</v>
      </c>
      <c r="AX2209">
        <v>0.999999999999999</v>
      </c>
      <c r="AY2209">
        <v>72.794469171552294</v>
      </c>
      <c r="AZ2209">
        <v>450</v>
      </c>
      <c r="BA2209">
        <v>0.99961526356428398</v>
      </c>
      <c r="BB2209">
        <v>440</v>
      </c>
      <c r="BC2209">
        <v>0.91843644326854601</v>
      </c>
      <c r="BD2209">
        <v>12</v>
      </c>
      <c r="BE2209">
        <v>8.1563556731453601E-2</v>
      </c>
      <c r="BF2209">
        <v>70.395741565056994</v>
      </c>
      <c r="BG2209">
        <v>74.010156969199997</v>
      </c>
      <c r="BH2209">
        <v>68.522104672965</v>
      </c>
      <c r="BI2209">
        <v>66.011890233388002</v>
      </c>
    </row>
    <row r="2210" spans="1:61" x14ac:dyDescent="0.25">
      <c r="A2210" s="10" t="str">
        <f>VLOOKUP(D2210,'Index-Relations'!E:F,2,FALSE)</f>
        <v>ESG</v>
      </c>
      <c r="B2210" t="s">
        <v>3450</v>
      </c>
      <c r="C2210" s="53" t="s">
        <v>2770</v>
      </c>
      <c r="D2210" s="59" t="s">
        <v>2828</v>
      </c>
      <c r="E2210" s="59" t="s">
        <v>5626</v>
      </c>
      <c r="F2210" t="s">
        <v>806</v>
      </c>
      <c r="G2210" t="s">
        <v>805</v>
      </c>
      <c r="H2210" t="s">
        <v>807</v>
      </c>
      <c r="I2210" s="52">
        <v>45323</v>
      </c>
      <c r="J2210" t="s">
        <v>2457</v>
      </c>
      <c r="K2210">
        <v>452</v>
      </c>
      <c r="L2210">
        <v>75.363621884981498</v>
      </c>
      <c r="M2210">
        <v>450</v>
      </c>
      <c r="N2210">
        <v>0.999660610335669</v>
      </c>
      <c r="O2210">
        <v>79.685218201349301</v>
      </c>
      <c r="P2210">
        <v>450</v>
      </c>
      <c r="Q2210">
        <v>0.999660610335669</v>
      </c>
      <c r="R2210">
        <v>450</v>
      </c>
      <c r="S2210">
        <v>0.999660610335669</v>
      </c>
      <c r="T2210">
        <v>30.333061813291</v>
      </c>
      <c r="U2210">
        <v>0.585534084840169</v>
      </c>
      <c r="V2210">
        <v>288</v>
      </c>
      <c r="W2210">
        <v>0.102093955942252</v>
      </c>
      <c r="X2210">
        <v>47</v>
      </c>
      <c r="Y2210">
        <v>449</v>
      </c>
      <c r="Z2210">
        <v>0.99892922295007802</v>
      </c>
      <c r="AA2210">
        <v>21.500249884115199</v>
      </c>
      <c r="AB2210">
        <v>405</v>
      </c>
      <c r="AC2210">
        <v>0.97316216289411395</v>
      </c>
      <c r="AD2210">
        <v>44</v>
      </c>
      <c r="AE2210">
        <v>2.5767060055964498E-2</v>
      </c>
      <c r="AF2210">
        <v>3</v>
      </c>
      <c r="AG2210">
        <v>1.0707770499206401E-3</v>
      </c>
      <c r="AH2210">
        <v>3.14784802971996E-4</v>
      </c>
      <c r="AI2210">
        <v>9</v>
      </c>
      <c r="AJ2210">
        <v>70.392594401659196</v>
      </c>
      <c r="AK2210">
        <v>450</v>
      </c>
      <c r="AL2210">
        <v>0.999660610335669</v>
      </c>
      <c r="AM2210">
        <v>0</v>
      </c>
      <c r="AN2210">
        <v>0</v>
      </c>
      <c r="AO2210">
        <v>0</v>
      </c>
      <c r="AP2210">
        <v>0</v>
      </c>
      <c r="AQ2210">
        <v>452</v>
      </c>
      <c r="AR2210">
        <v>0.999999999999999</v>
      </c>
      <c r="AS2210">
        <v>0</v>
      </c>
      <c r="AT2210">
        <v>0</v>
      </c>
      <c r="AU2210">
        <v>0</v>
      </c>
      <c r="AV2210">
        <v>0</v>
      </c>
      <c r="AW2210">
        <v>452</v>
      </c>
      <c r="AX2210">
        <v>1</v>
      </c>
      <c r="AY2210">
        <v>73.062777625890703</v>
      </c>
      <c r="AZ2210">
        <v>450</v>
      </c>
      <c r="BA2210">
        <v>0.999660610335669</v>
      </c>
      <c r="BB2210">
        <v>439</v>
      </c>
      <c r="BC2210">
        <v>0.92198794784146398</v>
      </c>
      <c r="BD2210">
        <v>13</v>
      </c>
      <c r="BE2210">
        <v>7.8012052158535905E-2</v>
      </c>
      <c r="BF2210">
        <v>70.782851128991993</v>
      </c>
      <c r="BG2210">
        <v>74.383927515130907</v>
      </c>
      <c r="BH2210">
        <v>68.661321268280901</v>
      </c>
      <c r="BI2210">
        <v>66.364675297910907</v>
      </c>
    </row>
    <row r="2211" spans="1:61" x14ac:dyDescent="0.25">
      <c r="A2211" s="10" t="str">
        <f>VLOOKUP(D2211,'Index-Relations'!E:F,2,FALSE)</f>
        <v>ESG</v>
      </c>
      <c r="B2211" t="s">
        <v>3450</v>
      </c>
      <c r="C2211" s="53" t="s">
        <v>2760</v>
      </c>
      <c r="D2211" s="59" t="s">
        <v>2829</v>
      </c>
      <c r="E2211" s="59" t="s">
        <v>5627</v>
      </c>
      <c r="F2211" t="s">
        <v>810</v>
      </c>
      <c r="G2211" t="s">
        <v>809</v>
      </c>
      <c r="H2211" t="s">
        <v>811</v>
      </c>
      <c r="I2211" s="52">
        <v>45659</v>
      </c>
      <c r="J2211" t="s">
        <v>2457</v>
      </c>
      <c r="K2211">
        <v>308</v>
      </c>
      <c r="L2211" s="73">
        <v>65.439884653758895</v>
      </c>
      <c r="M2211">
        <v>308</v>
      </c>
      <c r="N2211">
        <v>1</v>
      </c>
      <c r="O2211" s="73">
        <v>72.304992800253899</v>
      </c>
      <c r="P2211">
        <v>308</v>
      </c>
      <c r="Q2211">
        <v>1</v>
      </c>
      <c r="R2211">
        <v>308</v>
      </c>
      <c r="S2211">
        <v>1</v>
      </c>
      <c r="T2211">
        <v>30.844636112106301</v>
      </c>
      <c r="U2211">
        <v>0.57709057258305296</v>
      </c>
      <c r="V2211">
        <v>201</v>
      </c>
      <c r="W2211">
        <v>0.10120779901243</v>
      </c>
      <c r="X2211">
        <v>31</v>
      </c>
      <c r="Y2211">
        <v>308</v>
      </c>
      <c r="Z2211">
        <v>1</v>
      </c>
      <c r="AA2211">
        <v>16.931865393863301</v>
      </c>
      <c r="AB2211">
        <v>278</v>
      </c>
      <c r="AC2211">
        <v>0.95919797763891401</v>
      </c>
      <c r="AD2211">
        <v>30</v>
      </c>
      <c r="AE2211">
        <v>4.0802022361085599E-2</v>
      </c>
      <c r="AF2211">
        <v>0</v>
      </c>
      <c r="AG2211">
        <v>0</v>
      </c>
      <c r="AH2211">
        <v>1.85878727137719E-3</v>
      </c>
      <c r="AI2211">
        <v>6</v>
      </c>
      <c r="AJ2211" s="73">
        <v>61.220784968898002</v>
      </c>
      <c r="AK2211">
        <v>308</v>
      </c>
      <c r="AL2211">
        <v>1</v>
      </c>
      <c r="AM2211">
        <v>0</v>
      </c>
      <c r="AN2211">
        <v>0</v>
      </c>
      <c r="AO2211">
        <v>0</v>
      </c>
      <c r="AP2211">
        <v>0</v>
      </c>
      <c r="AQ2211">
        <v>308</v>
      </c>
      <c r="AR2211">
        <v>1</v>
      </c>
      <c r="AS2211">
        <v>0</v>
      </c>
      <c r="AT2211">
        <v>0</v>
      </c>
      <c r="AU2211">
        <v>0</v>
      </c>
      <c r="AV2211">
        <v>0</v>
      </c>
      <c r="AW2211">
        <v>308</v>
      </c>
      <c r="AX2211">
        <v>1</v>
      </c>
      <c r="AY2211" s="73">
        <v>61.549742315944997</v>
      </c>
      <c r="AZ2211">
        <v>308</v>
      </c>
      <c r="BA2211">
        <v>1</v>
      </c>
      <c r="BB2211">
        <v>298</v>
      </c>
      <c r="BC2211">
        <v>0.92815184236603199</v>
      </c>
      <c r="BD2211">
        <v>10</v>
      </c>
      <c r="BE2211">
        <v>7.1848157633967902E-2</v>
      </c>
      <c r="BF2211">
        <v>65.439884653758895</v>
      </c>
      <c r="BG2211">
        <v>72.304992800253899</v>
      </c>
      <c r="BH2211">
        <v>61.549742315944997</v>
      </c>
      <c r="BI2211">
        <v>61.220784968898002</v>
      </c>
    </row>
    <row r="2212" spans="1:61" x14ac:dyDescent="0.25">
      <c r="A2212" s="10" t="str">
        <f>VLOOKUP(D2212,'Index-Relations'!E:F,2,FALSE)</f>
        <v>ESG</v>
      </c>
      <c r="B2212" t="s">
        <v>3450</v>
      </c>
      <c r="C2212" s="53" t="s">
        <v>2761</v>
      </c>
      <c r="D2212" s="59" t="s">
        <v>2829</v>
      </c>
      <c r="E2212" s="59" t="s">
        <v>5628</v>
      </c>
      <c r="F2212" t="s">
        <v>810</v>
      </c>
      <c r="G2212" t="s">
        <v>809</v>
      </c>
      <c r="H2212" t="s">
        <v>811</v>
      </c>
      <c r="I2212" s="52">
        <v>45628</v>
      </c>
      <c r="J2212" t="s">
        <v>2457</v>
      </c>
      <c r="K2212">
        <v>308</v>
      </c>
      <c r="L2212" s="73">
        <v>65.495270021802995</v>
      </c>
      <c r="M2212">
        <v>308</v>
      </c>
      <c r="N2212">
        <v>1</v>
      </c>
      <c r="O2212" s="73">
        <v>72.002190982704903</v>
      </c>
      <c r="P2212">
        <v>308</v>
      </c>
      <c r="Q2212">
        <v>1</v>
      </c>
      <c r="R2212">
        <v>308</v>
      </c>
      <c r="S2212">
        <v>1</v>
      </c>
      <c r="T2212">
        <v>30.8843600600446</v>
      </c>
      <c r="U2212">
        <v>0.57786411919529701</v>
      </c>
      <c r="V2212">
        <v>201</v>
      </c>
      <c r="W2212">
        <v>9.9147722625345699E-2</v>
      </c>
      <c r="X2212">
        <v>31</v>
      </c>
      <c r="Y2212">
        <v>308</v>
      </c>
      <c r="Z2212">
        <v>1</v>
      </c>
      <c r="AA2212">
        <v>16.278827979667</v>
      </c>
      <c r="AB2212">
        <v>282</v>
      </c>
      <c r="AC2212">
        <v>0.96038816714317898</v>
      </c>
      <c r="AD2212">
        <v>26</v>
      </c>
      <c r="AE2212">
        <v>3.96118328568206E-2</v>
      </c>
      <c r="AF2212">
        <v>0</v>
      </c>
      <c r="AG2212">
        <v>0</v>
      </c>
      <c r="AH2212">
        <v>1.88389682336405E-3</v>
      </c>
      <c r="AI2212">
        <v>6</v>
      </c>
      <c r="AJ2212" s="73">
        <v>61.277127170779004</v>
      </c>
      <c r="AK2212">
        <v>308</v>
      </c>
      <c r="AL2212">
        <v>1</v>
      </c>
      <c r="AM2212">
        <v>0</v>
      </c>
      <c r="AN2212">
        <v>0</v>
      </c>
      <c r="AO2212">
        <v>0</v>
      </c>
      <c r="AP2212">
        <v>0</v>
      </c>
      <c r="AQ2212">
        <v>308</v>
      </c>
      <c r="AR2212">
        <v>1</v>
      </c>
      <c r="AS2212">
        <v>0</v>
      </c>
      <c r="AT2212">
        <v>0</v>
      </c>
      <c r="AU2212">
        <v>0</v>
      </c>
      <c r="AV2212">
        <v>0</v>
      </c>
      <c r="AW2212">
        <v>308</v>
      </c>
      <c r="AX2212">
        <v>1</v>
      </c>
      <c r="AY2212" s="73">
        <v>61.991112872696903</v>
      </c>
      <c r="AZ2212">
        <v>308</v>
      </c>
      <c r="BA2212">
        <v>1</v>
      </c>
      <c r="BB2212">
        <v>298</v>
      </c>
      <c r="BC2212">
        <v>0.92999175877541196</v>
      </c>
      <c r="BD2212">
        <v>10</v>
      </c>
      <c r="BE2212">
        <v>7.0008241224587694E-2</v>
      </c>
      <c r="BF2212">
        <v>65.495270021802995</v>
      </c>
      <c r="BG2212">
        <v>72.002190982704903</v>
      </c>
      <c r="BH2212">
        <v>61.991112872696903</v>
      </c>
      <c r="BI2212">
        <v>61.277127170779004</v>
      </c>
    </row>
    <row r="2213" spans="1:61" x14ac:dyDescent="0.25">
      <c r="A2213" s="10" t="str">
        <f>VLOOKUP(D2213,'Index-Relations'!E:F,2,FALSE)</f>
        <v>ESG</v>
      </c>
      <c r="B2213" t="s">
        <v>3450</v>
      </c>
      <c r="C2213" s="53" t="s">
        <v>2762</v>
      </c>
      <c r="D2213" s="59" t="s">
        <v>2829</v>
      </c>
      <c r="E2213" s="59" t="s">
        <v>5629</v>
      </c>
      <c r="F2213" t="s">
        <v>810</v>
      </c>
      <c r="G2213" t="s">
        <v>809</v>
      </c>
      <c r="H2213" t="s">
        <v>811</v>
      </c>
      <c r="I2213" s="52">
        <v>45597</v>
      </c>
      <c r="J2213" t="s">
        <v>2457</v>
      </c>
      <c r="K2213">
        <v>308</v>
      </c>
      <c r="L2213" s="73">
        <v>65.941316319223901</v>
      </c>
      <c r="M2213">
        <v>308</v>
      </c>
      <c r="N2213">
        <v>1</v>
      </c>
      <c r="O2213" s="73">
        <v>72.242033729387998</v>
      </c>
      <c r="P2213">
        <v>308</v>
      </c>
      <c r="Q2213">
        <v>1</v>
      </c>
      <c r="R2213">
        <v>308</v>
      </c>
      <c r="S2213">
        <v>0.999999999999999</v>
      </c>
      <c r="T2213">
        <v>30.788445213357399</v>
      </c>
      <c r="U2213">
        <v>0.58012838740831796</v>
      </c>
      <c r="V2213">
        <v>201</v>
      </c>
      <c r="W2213">
        <v>9.9371690908923005E-2</v>
      </c>
      <c r="X2213">
        <v>31</v>
      </c>
      <c r="Y2213">
        <v>308</v>
      </c>
      <c r="Z2213">
        <v>0.999999999999999</v>
      </c>
      <c r="AA2213">
        <v>17.056945791580102</v>
      </c>
      <c r="AB2213">
        <v>281</v>
      </c>
      <c r="AC2213">
        <v>0.95783186224023797</v>
      </c>
      <c r="AD2213">
        <v>27</v>
      </c>
      <c r="AE2213">
        <v>4.2168137759761699E-2</v>
      </c>
      <c r="AF2213">
        <v>0</v>
      </c>
      <c r="AG2213">
        <v>0</v>
      </c>
      <c r="AH2213">
        <v>1.7634375129973699E-3</v>
      </c>
      <c r="AI2213">
        <v>5</v>
      </c>
      <c r="AJ2213" s="73">
        <v>61.907084433084002</v>
      </c>
      <c r="AK2213">
        <v>308</v>
      </c>
      <c r="AL2213">
        <v>1</v>
      </c>
      <c r="AM2213">
        <v>0</v>
      </c>
      <c r="AN2213">
        <v>0</v>
      </c>
      <c r="AO2213">
        <v>0</v>
      </c>
      <c r="AP2213">
        <v>0</v>
      </c>
      <c r="AQ2213">
        <v>308</v>
      </c>
      <c r="AR2213">
        <v>1</v>
      </c>
      <c r="AS2213">
        <v>0</v>
      </c>
      <c r="AT2213">
        <v>0</v>
      </c>
      <c r="AU2213">
        <v>0</v>
      </c>
      <c r="AV2213">
        <v>0</v>
      </c>
      <c r="AW2213">
        <v>308</v>
      </c>
      <c r="AX2213">
        <v>0.999999999999999</v>
      </c>
      <c r="AY2213" s="73">
        <v>62.363110450138997</v>
      </c>
      <c r="AZ2213">
        <v>308</v>
      </c>
      <c r="BA2213">
        <v>1</v>
      </c>
      <c r="BB2213">
        <v>297</v>
      </c>
      <c r="BC2213">
        <v>0.93300863504267595</v>
      </c>
      <c r="BD2213">
        <v>11</v>
      </c>
      <c r="BE2213">
        <v>6.6991364957323496E-2</v>
      </c>
      <c r="BF2213">
        <v>65.941316319223901</v>
      </c>
      <c r="BG2213">
        <v>72.242033729387998</v>
      </c>
      <c r="BH2213">
        <v>62.363110450138997</v>
      </c>
      <c r="BI2213">
        <v>61.907084433084002</v>
      </c>
    </row>
    <row r="2214" spans="1:61" x14ac:dyDescent="0.25">
      <c r="A2214" s="10" t="str">
        <f>VLOOKUP(D2214,'Index-Relations'!E:F,2,FALSE)</f>
        <v>ESG</v>
      </c>
      <c r="B2214" t="s">
        <v>3450</v>
      </c>
      <c r="C2214" s="53" t="s">
        <v>2763</v>
      </c>
      <c r="D2214" s="59" t="s">
        <v>2829</v>
      </c>
      <c r="E2214" s="59" t="s">
        <v>5630</v>
      </c>
      <c r="F2214" t="s">
        <v>810</v>
      </c>
      <c r="G2214" t="s">
        <v>809</v>
      </c>
      <c r="H2214" t="s">
        <v>811</v>
      </c>
      <c r="I2214" s="52">
        <v>45566</v>
      </c>
      <c r="J2214" t="s">
        <v>2457</v>
      </c>
      <c r="K2214">
        <v>309</v>
      </c>
      <c r="L2214" s="73">
        <v>65.813588027845995</v>
      </c>
      <c r="M2214">
        <v>309</v>
      </c>
      <c r="N2214">
        <v>1</v>
      </c>
      <c r="O2214" s="73">
        <v>72.241963290388</v>
      </c>
      <c r="P2214">
        <v>309</v>
      </c>
      <c r="Q2214">
        <v>1</v>
      </c>
      <c r="R2214">
        <v>309</v>
      </c>
      <c r="S2214">
        <v>0.999999999999999</v>
      </c>
      <c r="T2214">
        <v>31.187893127464601</v>
      </c>
      <c r="U2214">
        <v>0.58194416411771399</v>
      </c>
      <c r="V2214">
        <v>202</v>
      </c>
      <c r="W2214">
        <v>0.100250835254349</v>
      </c>
      <c r="X2214">
        <v>31</v>
      </c>
      <c r="Y2214">
        <v>309</v>
      </c>
      <c r="Z2214">
        <v>1</v>
      </c>
      <c r="AA2214">
        <v>16.7414839112995</v>
      </c>
      <c r="AB2214">
        <v>290</v>
      </c>
      <c r="AC2214">
        <v>0.98006482253019001</v>
      </c>
      <c r="AD2214">
        <v>19</v>
      </c>
      <c r="AE2214">
        <v>1.9935177469809499E-2</v>
      </c>
      <c r="AF2214">
        <v>0</v>
      </c>
      <c r="AG2214">
        <v>4.1633E-16</v>
      </c>
      <c r="AH2214">
        <v>1.47552997159764E-3</v>
      </c>
      <c r="AI2214">
        <v>5</v>
      </c>
      <c r="AJ2214" s="73">
        <v>61.711324699000002</v>
      </c>
      <c r="AK2214">
        <v>309</v>
      </c>
      <c r="AL2214">
        <v>1</v>
      </c>
      <c r="AM2214">
        <v>0</v>
      </c>
      <c r="AN2214">
        <v>0</v>
      </c>
      <c r="AO2214">
        <v>0</v>
      </c>
      <c r="AP2214">
        <v>0</v>
      </c>
      <c r="AQ2214">
        <v>309</v>
      </c>
      <c r="AR2214">
        <v>1</v>
      </c>
      <c r="AS2214">
        <v>0</v>
      </c>
      <c r="AT2214">
        <v>0</v>
      </c>
      <c r="AU2214">
        <v>0</v>
      </c>
      <c r="AV2214">
        <v>0</v>
      </c>
      <c r="AW2214">
        <v>309</v>
      </c>
      <c r="AX2214">
        <v>1</v>
      </c>
      <c r="AY2214" s="73">
        <v>62.156085966290902</v>
      </c>
      <c r="AZ2214">
        <v>309</v>
      </c>
      <c r="BA2214">
        <v>1</v>
      </c>
      <c r="BB2214">
        <v>298</v>
      </c>
      <c r="BC2214">
        <v>0.93184053439804604</v>
      </c>
      <c r="BD2214">
        <v>11</v>
      </c>
      <c r="BE2214">
        <v>6.8159465601953795E-2</v>
      </c>
      <c r="BF2214">
        <v>65.813588027845995</v>
      </c>
      <c r="BG2214">
        <v>72.241963290388</v>
      </c>
      <c r="BH2214">
        <v>62.156085966290902</v>
      </c>
      <c r="BI2214">
        <v>61.711324699000002</v>
      </c>
    </row>
    <row r="2215" spans="1:61" x14ac:dyDescent="0.25">
      <c r="A2215" s="10" t="str">
        <f>VLOOKUP(D2215,'Index-Relations'!E:F,2,FALSE)</f>
        <v>ESG</v>
      </c>
      <c r="B2215" t="s">
        <v>3450</v>
      </c>
      <c r="C2215" s="53" t="s">
        <v>2764</v>
      </c>
      <c r="D2215" s="59" t="s">
        <v>2829</v>
      </c>
      <c r="E2215" s="59" t="s">
        <v>5631</v>
      </c>
      <c r="F2215" t="s">
        <v>810</v>
      </c>
      <c r="G2215" t="s">
        <v>809</v>
      </c>
      <c r="H2215" t="s">
        <v>811</v>
      </c>
      <c r="I2215" s="52">
        <v>45538</v>
      </c>
      <c r="J2215" t="s">
        <v>2457</v>
      </c>
      <c r="K2215">
        <v>313</v>
      </c>
      <c r="L2215" s="73">
        <v>66.050992009965</v>
      </c>
      <c r="M2215">
        <v>313</v>
      </c>
      <c r="N2215">
        <v>1</v>
      </c>
      <c r="O2215" s="73">
        <v>72.241158125650998</v>
      </c>
      <c r="P2215">
        <v>313</v>
      </c>
      <c r="Q2215">
        <v>1</v>
      </c>
      <c r="R2215">
        <v>313</v>
      </c>
      <c r="S2215">
        <v>0.999999999999999</v>
      </c>
      <c r="T2215">
        <v>30.966573171466798</v>
      </c>
      <c r="U2215">
        <v>0.59018543031092197</v>
      </c>
      <c r="V2215">
        <v>206</v>
      </c>
      <c r="W2215">
        <v>0.105741690730734</v>
      </c>
      <c r="X2215">
        <v>31</v>
      </c>
      <c r="Y2215">
        <v>313</v>
      </c>
      <c r="Z2215">
        <v>1</v>
      </c>
      <c r="AA2215">
        <v>17.675114564844399</v>
      </c>
      <c r="AB2215">
        <v>298</v>
      </c>
      <c r="AC2215">
        <v>0.98266710200677398</v>
      </c>
      <c r="AD2215">
        <v>21</v>
      </c>
      <c r="AE2215">
        <v>2.0888032470317699E-2</v>
      </c>
      <c r="AF2215">
        <v>-6</v>
      </c>
      <c r="AG2215">
        <v>0</v>
      </c>
      <c r="AH2215">
        <v>1.46572977318074E-3</v>
      </c>
      <c r="AI2215">
        <v>5</v>
      </c>
      <c r="AJ2215" s="73">
        <v>62.172301136224903</v>
      </c>
      <c r="AK2215">
        <v>313</v>
      </c>
      <c r="AL2215">
        <v>1</v>
      </c>
      <c r="AM2215">
        <v>0</v>
      </c>
      <c r="AN2215">
        <v>0</v>
      </c>
      <c r="AO2215">
        <v>0</v>
      </c>
      <c r="AP2215">
        <v>0</v>
      </c>
      <c r="AQ2215">
        <v>313</v>
      </c>
      <c r="AR2215">
        <v>1</v>
      </c>
      <c r="AS2215">
        <v>0</v>
      </c>
      <c r="AT2215">
        <v>0</v>
      </c>
      <c r="AU2215">
        <v>0</v>
      </c>
      <c r="AV2215">
        <v>0</v>
      </c>
      <c r="AW2215">
        <v>313</v>
      </c>
      <c r="AX2215">
        <v>1</v>
      </c>
      <c r="AY2215" s="73">
        <v>62.375321728296903</v>
      </c>
      <c r="AZ2215">
        <v>313</v>
      </c>
      <c r="BA2215">
        <v>1</v>
      </c>
      <c r="BB2215">
        <v>302</v>
      </c>
      <c r="BC2215">
        <v>0.93536147112150003</v>
      </c>
      <c r="BD2215">
        <v>11</v>
      </c>
      <c r="BE2215">
        <v>6.4638528878499704E-2</v>
      </c>
      <c r="BF2215">
        <v>66.050992009965</v>
      </c>
      <c r="BG2215">
        <v>72.241158125650998</v>
      </c>
      <c r="BH2215">
        <v>62.375321728296903</v>
      </c>
      <c r="BI2215">
        <v>62.172301136224903</v>
      </c>
    </row>
    <row r="2216" spans="1:61" x14ac:dyDescent="0.25">
      <c r="A2216" s="10" t="str">
        <f>VLOOKUP(D2216,'Index-Relations'!E:F,2,FALSE)</f>
        <v>ESG</v>
      </c>
      <c r="B2216" t="s">
        <v>3450</v>
      </c>
      <c r="C2216" s="53" t="s">
        <v>3350</v>
      </c>
      <c r="D2216" s="59" t="s">
        <v>2829</v>
      </c>
      <c r="E2216" s="59" t="s">
        <v>5632</v>
      </c>
      <c r="F2216" t="s">
        <v>810</v>
      </c>
      <c r="G2216" t="s">
        <v>809</v>
      </c>
      <c r="H2216" t="s">
        <v>811</v>
      </c>
      <c r="I2216" s="52">
        <v>45505</v>
      </c>
      <c r="J2216" t="s">
        <v>2457</v>
      </c>
      <c r="K2216">
        <v>313</v>
      </c>
      <c r="L2216" s="73">
        <v>66.438090416978994</v>
      </c>
      <c r="M2216">
        <v>313</v>
      </c>
      <c r="N2216">
        <v>1</v>
      </c>
      <c r="O2216" s="73">
        <v>72.315462198741002</v>
      </c>
      <c r="P2216">
        <v>313</v>
      </c>
      <c r="Q2216">
        <v>1</v>
      </c>
      <c r="R2216">
        <v>313</v>
      </c>
      <c r="S2216">
        <v>1</v>
      </c>
      <c r="T2216">
        <v>30.830685834137999</v>
      </c>
      <c r="U2216">
        <v>0.59121829134483195</v>
      </c>
      <c r="V2216">
        <v>206</v>
      </c>
      <c r="W2216">
        <v>0.112406039209898</v>
      </c>
      <c r="X2216">
        <v>31</v>
      </c>
      <c r="Y2216">
        <v>313</v>
      </c>
      <c r="Z2216">
        <v>1</v>
      </c>
      <c r="AA2216">
        <v>17.931773618526499</v>
      </c>
      <c r="AB2216">
        <v>297</v>
      </c>
      <c r="AC2216">
        <v>0.98432805276624302</v>
      </c>
      <c r="AD2216">
        <v>16</v>
      </c>
      <c r="AE2216">
        <v>1.5671947233756599E-2</v>
      </c>
      <c r="AF2216">
        <v>0</v>
      </c>
      <c r="AG2216">
        <v>0</v>
      </c>
      <c r="AH2216">
        <v>1.43988144528888E-3</v>
      </c>
      <c r="AI2216">
        <v>6</v>
      </c>
      <c r="AJ2216" s="73">
        <v>62.343487176898897</v>
      </c>
      <c r="AK2216">
        <v>313</v>
      </c>
      <c r="AL2216">
        <v>1</v>
      </c>
      <c r="AM2216">
        <v>0</v>
      </c>
      <c r="AN2216">
        <v>0</v>
      </c>
      <c r="AO2216">
        <v>0</v>
      </c>
      <c r="AP2216">
        <v>0</v>
      </c>
      <c r="AQ2216">
        <v>313</v>
      </c>
      <c r="AR2216">
        <v>1</v>
      </c>
      <c r="AS2216">
        <v>0</v>
      </c>
      <c r="AT2216">
        <v>0</v>
      </c>
      <c r="AU2216">
        <v>0</v>
      </c>
      <c r="AV2216">
        <v>0</v>
      </c>
      <c r="AW2216">
        <v>313</v>
      </c>
      <c r="AX2216">
        <v>1</v>
      </c>
      <c r="AY2216" s="73">
        <v>63.117478137195</v>
      </c>
      <c r="AZ2216">
        <v>313</v>
      </c>
      <c r="BA2216">
        <v>1</v>
      </c>
      <c r="BB2216">
        <v>303</v>
      </c>
      <c r="BC2216">
        <v>0.93651305139028895</v>
      </c>
      <c r="BD2216">
        <v>10</v>
      </c>
      <c r="BE2216">
        <v>6.3486948609710506E-2</v>
      </c>
      <c r="BF2216">
        <v>66.438090416978994</v>
      </c>
      <c r="BG2216">
        <v>72.315462198741002</v>
      </c>
      <c r="BH2216">
        <v>63.117478137195</v>
      </c>
      <c r="BI2216">
        <v>62.343487176898897</v>
      </c>
    </row>
    <row r="2217" spans="1:61" x14ac:dyDescent="0.25">
      <c r="A2217" s="10" t="str">
        <f>VLOOKUP(D2217,'Index-Relations'!E:F,2,FALSE)</f>
        <v>ESG</v>
      </c>
      <c r="B2217" t="s">
        <v>3450</v>
      </c>
      <c r="C2217" s="53" t="s">
        <v>2765</v>
      </c>
      <c r="D2217" s="59" t="s">
        <v>2829</v>
      </c>
      <c r="E2217" s="59" t="s">
        <v>5633</v>
      </c>
      <c r="F2217" t="s">
        <v>810</v>
      </c>
      <c r="G2217" t="s">
        <v>809</v>
      </c>
      <c r="H2217" t="s">
        <v>811</v>
      </c>
      <c r="I2217" s="52">
        <v>45474</v>
      </c>
      <c r="J2217" t="s">
        <v>2457</v>
      </c>
      <c r="K2217">
        <v>314</v>
      </c>
      <c r="L2217" s="73">
        <v>67.218702814696002</v>
      </c>
      <c r="M2217">
        <v>314</v>
      </c>
      <c r="N2217">
        <v>1</v>
      </c>
      <c r="O2217" s="73">
        <v>72.679388269895</v>
      </c>
      <c r="P2217">
        <v>314</v>
      </c>
      <c r="Q2217">
        <v>1</v>
      </c>
      <c r="R2217">
        <v>314</v>
      </c>
      <c r="S2217">
        <v>0.999999999999999</v>
      </c>
      <c r="T2217">
        <v>30.3254920557772</v>
      </c>
      <c r="U2217">
        <v>0.60249889656938105</v>
      </c>
      <c r="V2217">
        <v>205</v>
      </c>
      <c r="W2217">
        <v>0.11317888963697099</v>
      </c>
      <c r="X2217">
        <v>31</v>
      </c>
      <c r="Y2217">
        <v>314</v>
      </c>
      <c r="Z2217">
        <v>1</v>
      </c>
      <c r="AA2217">
        <v>17.887824917525801</v>
      </c>
      <c r="AB2217">
        <v>298</v>
      </c>
      <c r="AC2217">
        <v>0.97744664986437801</v>
      </c>
      <c r="AD2217">
        <v>16</v>
      </c>
      <c r="AE2217">
        <v>2.25533501356215E-2</v>
      </c>
      <c r="AF2217">
        <v>0</v>
      </c>
      <c r="AG2217">
        <v>1.0409999999999999E-17</v>
      </c>
      <c r="AH2217">
        <v>1.43085091941964E-3</v>
      </c>
      <c r="AI2217">
        <v>6</v>
      </c>
      <c r="AJ2217" s="73">
        <v>63.015632320195998</v>
      </c>
      <c r="AK2217">
        <v>314</v>
      </c>
      <c r="AL2217">
        <v>1</v>
      </c>
      <c r="AM2217">
        <v>0</v>
      </c>
      <c r="AN2217">
        <v>0</v>
      </c>
      <c r="AO2217">
        <v>0</v>
      </c>
      <c r="AP2217">
        <v>0</v>
      </c>
      <c r="AQ2217">
        <v>314</v>
      </c>
      <c r="AR2217">
        <v>0.999999999999999</v>
      </c>
      <c r="AS2217">
        <v>0</v>
      </c>
      <c r="AT2217">
        <v>0</v>
      </c>
      <c r="AU2217">
        <v>0</v>
      </c>
      <c r="AV2217">
        <v>0</v>
      </c>
      <c r="AW2217">
        <v>314</v>
      </c>
      <c r="AX2217">
        <v>0.999999999999999</v>
      </c>
      <c r="AY2217" s="73">
        <v>64.246345178360897</v>
      </c>
      <c r="AZ2217">
        <v>314</v>
      </c>
      <c r="BA2217">
        <v>1</v>
      </c>
      <c r="BB2217">
        <v>304</v>
      </c>
      <c r="BC2217">
        <v>0.94091644433581401</v>
      </c>
      <c r="BD2217">
        <v>10</v>
      </c>
      <c r="BE2217">
        <v>5.9083555664185203E-2</v>
      </c>
      <c r="BF2217">
        <v>67.218702814696002</v>
      </c>
      <c r="BG2217">
        <v>72.679388269895</v>
      </c>
      <c r="BH2217">
        <v>64.246345178360897</v>
      </c>
      <c r="BI2217">
        <v>63.015632320195998</v>
      </c>
    </row>
    <row r="2218" spans="1:61" x14ac:dyDescent="0.25">
      <c r="A2218" s="10" t="str">
        <f>VLOOKUP(D2218,'Index-Relations'!E:F,2,FALSE)</f>
        <v>ESG</v>
      </c>
      <c r="B2218" t="s">
        <v>3450</v>
      </c>
      <c r="C2218" s="53" t="s">
        <v>2766</v>
      </c>
      <c r="D2218" s="59" t="s">
        <v>2829</v>
      </c>
      <c r="E2218" s="59" t="s">
        <v>5634</v>
      </c>
      <c r="F2218" t="s">
        <v>810</v>
      </c>
      <c r="G2218" t="s">
        <v>809</v>
      </c>
      <c r="H2218" t="s">
        <v>811</v>
      </c>
      <c r="I2218" s="52">
        <v>45446</v>
      </c>
      <c r="J2218" t="s">
        <v>2457</v>
      </c>
      <c r="K2218">
        <v>317</v>
      </c>
      <c r="L2218" s="73">
        <v>67.270175897073997</v>
      </c>
      <c r="M2218">
        <v>317</v>
      </c>
      <c r="N2218">
        <v>1</v>
      </c>
      <c r="O2218" s="73">
        <v>72.459740799960898</v>
      </c>
      <c r="P2218">
        <v>317</v>
      </c>
      <c r="Q2218">
        <v>1</v>
      </c>
      <c r="R2218">
        <v>317</v>
      </c>
      <c r="S2218">
        <v>0.999999999999999</v>
      </c>
      <c r="T2218">
        <v>30.617349501517399</v>
      </c>
      <c r="U2218">
        <v>0.60823038025737497</v>
      </c>
      <c r="V2218">
        <v>206</v>
      </c>
      <c r="W2218">
        <v>0.124268301657945</v>
      </c>
      <c r="X2218">
        <v>31</v>
      </c>
      <c r="Y2218">
        <v>317</v>
      </c>
      <c r="Z2218">
        <v>0.999999999999999</v>
      </c>
      <c r="AA2218">
        <v>19.588379842401601</v>
      </c>
      <c r="AB2218">
        <v>301</v>
      </c>
      <c r="AC2218">
        <v>0.97675014842996599</v>
      </c>
      <c r="AD2218">
        <v>16</v>
      </c>
      <c r="AE2218">
        <v>2.3249851570033599E-2</v>
      </c>
      <c r="AF2218">
        <v>0</v>
      </c>
      <c r="AG2218">
        <v>3.8511000000000001E-16</v>
      </c>
      <c r="AH2218">
        <v>1.48067096692151E-3</v>
      </c>
      <c r="AI2218">
        <v>6</v>
      </c>
      <c r="AJ2218" s="73">
        <v>63.008859308365899</v>
      </c>
      <c r="AK2218">
        <v>317</v>
      </c>
      <c r="AL2218">
        <v>1</v>
      </c>
      <c r="AM2218">
        <v>0</v>
      </c>
      <c r="AN2218">
        <v>0</v>
      </c>
      <c r="AO2218">
        <v>0</v>
      </c>
      <c r="AP2218">
        <v>0</v>
      </c>
      <c r="AQ2218">
        <v>317</v>
      </c>
      <c r="AR2218">
        <v>0.999999999999999</v>
      </c>
      <c r="AS2218">
        <v>0</v>
      </c>
      <c r="AT2218">
        <v>0</v>
      </c>
      <c r="AU2218">
        <v>0</v>
      </c>
      <c r="AV2218">
        <v>0</v>
      </c>
      <c r="AW2218">
        <v>317</v>
      </c>
      <c r="AX2218">
        <v>1</v>
      </c>
      <c r="AY2218" s="73">
        <v>64.572176861152997</v>
      </c>
      <c r="AZ2218">
        <v>317</v>
      </c>
      <c r="BA2218">
        <v>1</v>
      </c>
      <c r="BB2218">
        <v>307</v>
      </c>
      <c r="BC2218">
        <v>0.94108109798716599</v>
      </c>
      <c r="BD2218">
        <v>10</v>
      </c>
      <c r="BE2218">
        <v>5.8918902012833702E-2</v>
      </c>
      <c r="BF2218">
        <v>67.270175897073997</v>
      </c>
      <c r="BG2218">
        <v>72.459740799960898</v>
      </c>
      <c r="BH2218">
        <v>64.572176861152997</v>
      </c>
      <c r="BI2218">
        <v>63.008859308365899</v>
      </c>
    </row>
    <row r="2219" spans="1:61" x14ac:dyDescent="0.25">
      <c r="A2219" s="10" t="str">
        <f>VLOOKUP(D2219,'Index-Relations'!E:F,2,FALSE)</f>
        <v>ESG</v>
      </c>
      <c r="B2219" t="s">
        <v>3450</v>
      </c>
      <c r="C2219" s="53" t="s">
        <v>2767</v>
      </c>
      <c r="D2219" s="59" t="s">
        <v>2829</v>
      </c>
      <c r="E2219" s="59" t="s">
        <v>5635</v>
      </c>
      <c r="F2219" t="s">
        <v>810</v>
      </c>
      <c r="G2219" t="s">
        <v>809</v>
      </c>
      <c r="H2219" t="s">
        <v>811</v>
      </c>
      <c r="I2219" s="52">
        <v>45413</v>
      </c>
      <c r="J2219" t="s">
        <v>2457</v>
      </c>
      <c r="K2219">
        <v>317</v>
      </c>
      <c r="L2219" s="73">
        <v>67.262776887533903</v>
      </c>
      <c r="M2219">
        <v>317</v>
      </c>
      <c r="N2219">
        <v>1</v>
      </c>
      <c r="O2219" s="73">
        <v>72.613884568515999</v>
      </c>
      <c r="P2219">
        <v>317</v>
      </c>
      <c r="Q2219">
        <v>1</v>
      </c>
      <c r="R2219">
        <v>317</v>
      </c>
      <c r="S2219">
        <v>1</v>
      </c>
      <c r="T2219">
        <v>30.9902404705823</v>
      </c>
      <c r="U2219">
        <v>0.60561594771794003</v>
      </c>
      <c r="V2219">
        <v>206</v>
      </c>
      <c r="W2219">
        <v>0.119955594982843</v>
      </c>
      <c r="X2219">
        <v>31</v>
      </c>
      <c r="Y2219">
        <v>317</v>
      </c>
      <c r="Z2219">
        <v>0.999999999999999</v>
      </c>
      <c r="AA2219">
        <v>20.1679327523631</v>
      </c>
      <c r="AB2219">
        <v>301</v>
      </c>
      <c r="AC2219">
        <v>0.97661423269987202</v>
      </c>
      <c r="AD2219">
        <v>16</v>
      </c>
      <c r="AE2219">
        <v>2.3385767300127199E-2</v>
      </c>
      <c r="AF2219">
        <v>0</v>
      </c>
      <c r="AG2219">
        <v>4.857E-17</v>
      </c>
      <c r="AH2219">
        <v>1.4122311110003399E-3</v>
      </c>
      <c r="AI2219">
        <v>6</v>
      </c>
      <c r="AJ2219" s="73">
        <v>62.689106540696898</v>
      </c>
      <c r="AK2219">
        <v>317</v>
      </c>
      <c r="AL2219">
        <v>1</v>
      </c>
      <c r="AM2219">
        <v>0</v>
      </c>
      <c r="AN2219">
        <v>0</v>
      </c>
      <c r="AO2219">
        <v>0</v>
      </c>
      <c r="AP2219">
        <v>0</v>
      </c>
      <c r="AQ2219">
        <v>317</v>
      </c>
      <c r="AR2219">
        <v>1</v>
      </c>
      <c r="AS2219">
        <v>0</v>
      </c>
      <c r="AT2219">
        <v>0</v>
      </c>
      <c r="AU2219">
        <v>0</v>
      </c>
      <c r="AV2219">
        <v>0</v>
      </c>
      <c r="AW2219">
        <v>317</v>
      </c>
      <c r="AX2219">
        <v>1</v>
      </c>
      <c r="AY2219" s="73">
        <v>64.687191901562002</v>
      </c>
      <c r="AZ2219">
        <v>317</v>
      </c>
      <c r="BA2219">
        <v>1</v>
      </c>
      <c r="BB2219">
        <v>308</v>
      </c>
      <c r="BC2219">
        <v>0.95198801909761899</v>
      </c>
      <c r="BD2219">
        <v>9</v>
      </c>
      <c r="BE2219">
        <v>4.8011980902380499E-2</v>
      </c>
      <c r="BF2219">
        <v>67.262776887533903</v>
      </c>
      <c r="BG2219">
        <v>72.613884568515999</v>
      </c>
      <c r="BH2219">
        <v>64.687191901562002</v>
      </c>
      <c r="BI2219">
        <v>62.689106540696898</v>
      </c>
    </row>
    <row r="2220" spans="1:61" x14ac:dyDescent="0.25">
      <c r="A2220" s="10" t="str">
        <f>VLOOKUP(D2220,'Index-Relations'!E:F,2,FALSE)</f>
        <v>ESG</v>
      </c>
      <c r="B2220" t="s">
        <v>3450</v>
      </c>
      <c r="C2220" s="53" t="s">
        <v>2768</v>
      </c>
      <c r="D2220" s="59" t="s">
        <v>2829</v>
      </c>
      <c r="E2220" s="59" t="s">
        <v>5636</v>
      </c>
      <c r="F2220" t="s">
        <v>810</v>
      </c>
      <c r="G2220" t="s">
        <v>809</v>
      </c>
      <c r="H2220" t="s">
        <v>811</v>
      </c>
      <c r="I2220" s="52">
        <v>45383</v>
      </c>
      <c r="J2220" t="s">
        <v>2457</v>
      </c>
      <c r="K2220">
        <v>306</v>
      </c>
      <c r="L2220">
        <v>70.199656896470799</v>
      </c>
      <c r="M2220">
        <v>306</v>
      </c>
      <c r="N2220">
        <v>1</v>
      </c>
      <c r="O2220">
        <v>75.844164801667901</v>
      </c>
      <c r="P2220">
        <v>306</v>
      </c>
      <c r="Q2220">
        <v>1</v>
      </c>
      <c r="R2220">
        <v>306</v>
      </c>
      <c r="S2220">
        <v>0.999999999999999</v>
      </c>
      <c r="T2220">
        <v>30.864932370610799</v>
      </c>
      <c r="U2220">
        <v>0.59681567258641199</v>
      </c>
      <c r="V2220">
        <v>197</v>
      </c>
      <c r="W2220">
        <v>0.11584903303988001</v>
      </c>
      <c r="X2220">
        <v>26</v>
      </c>
      <c r="Y2220">
        <v>305</v>
      </c>
      <c r="Z2220">
        <v>0.99818487539303302</v>
      </c>
      <c r="AA2220">
        <v>18.610262964805901</v>
      </c>
      <c r="AB2220">
        <v>292</v>
      </c>
      <c r="AC2220">
        <v>0.97808800140166896</v>
      </c>
      <c r="AD2220">
        <v>13</v>
      </c>
      <c r="AE2220">
        <v>2.0096873991363898E-2</v>
      </c>
      <c r="AF2220">
        <v>1</v>
      </c>
      <c r="AG2220">
        <v>1.8151246069664599E-3</v>
      </c>
      <c r="AH2220">
        <v>1.33924550277644E-3</v>
      </c>
      <c r="AI2220">
        <v>6</v>
      </c>
      <c r="AJ2220">
        <v>65.426505374841298</v>
      </c>
      <c r="AK2220">
        <v>306</v>
      </c>
      <c r="AL2220">
        <v>1</v>
      </c>
      <c r="AM2220">
        <v>0</v>
      </c>
      <c r="AN2220">
        <v>0</v>
      </c>
      <c r="AO2220">
        <v>0</v>
      </c>
      <c r="AP2220">
        <v>0</v>
      </c>
      <c r="AQ2220">
        <v>306</v>
      </c>
      <c r="AR2220">
        <v>0.999999999999999</v>
      </c>
      <c r="AS2220">
        <v>0</v>
      </c>
      <c r="AT2220">
        <v>0</v>
      </c>
      <c r="AU2220">
        <v>0</v>
      </c>
      <c r="AV2220">
        <v>0</v>
      </c>
      <c r="AW2220">
        <v>306</v>
      </c>
      <c r="AX2220">
        <v>1</v>
      </c>
      <c r="AY2220">
        <v>67.839344244857003</v>
      </c>
      <c r="AZ2220">
        <v>306</v>
      </c>
      <c r="BA2220">
        <v>1</v>
      </c>
      <c r="BB2220">
        <v>296</v>
      </c>
      <c r="BC2220">
        <v>0.90164978577636601</v>
      </c>
      <c r="BD2220">
        <v>10</v>
      </c>
      <c r="BE2220">
        <v>9.8350214223633894E-2</v>
      </c>
      <c r="BF2220">
        <v>66.416421159075995</v>
      </c>
      <c r="BG2220">
        <v>70.923116680744997</v>
      </c>
      <c r="BH2220">
        <v>64.297024036731997</v>
      </c>
      <c r="BI2220">
        <v>62.235012424483998</v>
      </c>
    </row>
    <row r="2221" spans="1:61" x14ac:dyDescent="0.25">
      <c r="A2221" s="10" t="str">
        <f>VLOOKUP(D2221,'Index-Relations'!E:F,2,FALSE)</f>
        <v>ESG</v>
      </c>
      <c r="B2221" t="s">
        <v>3450</v>
      </c>
      <c r="C2221" s="53" t="s">
        <v>2769</v>
      </c>
      <c r="D2221" s="59" t="s">
        <v>2829</v>
      </c>
      <c r="E2221" s="59" t="s">
        <v>5637</v>
      </c>
      <c r="F2221" t="s">
        <v>810</v>
      </c>
      <c r="G2221" t="s">
        <v>809</v>
      </c>
      <c r="H2221" t="s">
        <v>811</v>
      </c>
      <c r="I2221" s="52">
        <v>45352</v>
      </c>
      <c r="J2221" t="s">
        <v>2457</v>
      </c>
      <c r="K2221">
        <v>307</v>
      </c>
      <c r="L2221">
        <v>70.637774330010799</v>
      </c>
      <c r="M2221">
        <v>307</v>
      </c>
      <c r="N2221">
        <v>1</v>
      </c>
      <c r="O2221">
        <v>76.209919190563198</v>
      </c>
      <c r="P2221">
        <v>307</v>
      </c>
      <c r="Q2221">
        <v>1</v>
      </c>
      <c r="R2221">
        <v>307</v>
      </c>
      <c r="S2221">
        <v>0.999999999999999</v>
      </c>
      <c r="T2221">
        <v>31.1072725594247</v>
      </c>
      <c r="U2221">
        <v>0.58257443951868904</v>
      </c>
      <c r="V2221">
        <v>195</v>
      </c>
      <c r="W2221">
        <v>0.114307080921697</v>
      </c>
      <c r="X2221">
        <v>26</v>
      </c>
      <c r="Y2221">
        <v>306</v>
      </c>
      <c r="Z2221">
        <v>0.99829714593372798</v>
      </c>
      <c r="AA2221">
        <v>18.777939923185901</v>
      </c>
      <c r="AB2221">
        <v>293</v>
      </c>
      <c r="AC2221">
        <v>0.97801210963127205</v>
      </c>
      <c r="AD2221">
        <v>13</v>
      </c>
      <c r="AE2221">
        <v>2.0285036302455602E-2</v>
      </c>
      <c r="AF2221">
        <v>1</v>
      </c>
      <c r="AG2221">
        <v>1.70285406627225E-3</v>
      </c>
      <c r="AH2221">
        <v>6.5182433887262404E-4</v>
      </c>
      <c r="AI2221">
        <v>5</v>
      </c>
      <c r="AJ2221">
        <v>66.265470307419207</v>
      </c>
      <c r="AK2221">
        <v>307</v>
      </c>
      <c r="AL2221">
        <v>1</v>
      </c>
      <c r="AM2221">
        <v>0</v>
      </c>
      <c r="AN2221">
        <v>0</v>
      </c>
      <c r="AO2221">
        <v>0</v>
      </c>
      <c r="AP2221">
        <v>0</v>
      </c>
      <c r="AQ2221">
        <v>307</v>
      </c>
      <c r="AR2221">
        <v>1</v>
      </c>
      <c r="AS2221">
        <v>0</v>
      </c>
      <c r="AT2221">
        <v>0</v>
      </c>
      <c r="AU2221">
        <v>0</v>
      </c>
      <c r="AV2221">
        <v>0</v>
      </c>
      <c r="AW2221">
        <v>307</v>
      </c>
      <c r="AX2221">
        <v>1</v>
      </c>
      <c r="AY2221">
        <v>67.724697065180806</v>
      </c>
      <c r="AZ2221">
        <v>307</v>
      </c>
      <c r="BA2221">
        <v>1</v>
      </c>
      <c r="BB2221">
        <v>297</v>
      </c>
      <c r="BC2221">
        <v>0.89911069478192296</v>
      </c>
      <c r="BD2221">
        <v>10</v>
      </c>
      <c r="BE2221">
        <v>0.100889305218076</v>
      </c>
      <c r="BF2221">
        <v>66.814488706595</v>
      </c>
      <c r="BG2221">
        <v>71.274362533646993</v>
      </c>
      <c r="BH2221">
        <v>64.131042997069002</v>
      </c>
      <c r="BI2221">
        <v>63.056266774973999</v>
      </c>
    </row>
    <row r="2222" spans="1:61" x14ac:dyDescent="0.25">
      <c r="A2222" s="10" t="str">
        <f>VLOOKUP(D2222,'Index-Relations'!E:F,2,FALSE)</f>
        <v>ESG</v>
      </c>
      <c r="B2222" t="s">
        <v>3450</v>
      </c>
      <c r="C2222" s="53" t="s">
        <v>2770</v>
      </c>
      <c r="D2222" s="59" t="s">
        <v>2829</v>
      </c>
      <c r="E2222" s="59" t="s">
        <v>5638</v>
      </c>
      <c r="F2222" t="s">
        <v>810</v>
      </c>
      <c r="G2222" t="s">
        <v>809</v>
      </c>
      <c r="H2222" t="s">
        <v>811</v>
      </c>
      <c r="I2222" s="52">
        <v>45323</v>
      </c>
      <c r="J2222" t="s">
        <v>2457</v>
      </c>
      <c r="K2222">
        <v>307</v>
      </c>
      <c r="L2222">
        <v>70.755536637211605</v>
      </c>
      <c r="M2222">
        <v>307</v>
      </c>
      <c r="N2222">
        <v>1</v>
      </c>
      <c r="O2222">
        <v>76.434368579211693</v>
      </c>
      <c r="P2222">
        <v>307</v>
      </c>
      <c r="Q2222">
        <v>1</v>
      </c>
      <c r="R2222">
        <v>307</v>
      </c>
      <c r="S2222">
        <v>1</v>
      </c>
      <c r="T2222">
        <v>31.390187924727101</v>
      </c>
      <c r="U2222">
        <v>0.57229705259789099</v>
      </c>
      <c r="V2222">
        <v>194</v>
      </c>
      <c r="W2222">
        <v>0.11363211337634101</v>
      </c>
      <c r="X2222">
        <v>26</v>
      </c>
      <c r="Y2222">
        <v>306</v>
      </c>
      <c r="Z2222">
        <v>0.99870629914771603</v>
      </c>
      <c r="AA2222">
        <v>19.323687130378101</v>
      </c>
      <c r="AB2222">
        <v>292</v>
      </c>
      <c r="AC2222">
        <v>0.97719512108677598</v>
      </c>
      <c r="AD2222">
        <v>14</v>
      </c>
      <c r="AE2222">
        <v>2.1511178060939599E-2</v>
      </c>
      <c r="AF2222">
        <v>1</v>
      </c>
      <c r="AG2222">
        <v>1.2937008522834401E-3</v>
      </c>
      <c r="AH2222">
        <v>6.8690653500119302E-4</v>
      </c>
      <c r="AI2222">
        <v>5</v>
      </c>
      <c r="AJ2222">
        <v>66.311166059379602</v>
      </c>
      <c r="AK2222">
        <v>307</v>
      </c>
      <c r="AL2222">
        <v>1</v>
      </c>
      <c r="AM2222">
        <v>0</v>
      </c>
      <c r="AN2222">
        <v>0</v>
      </c>
      <c r="AO2222">
        <v>0</v>
      </c>
      <c r="AP2222">
        <v>0</v>
      </c>
      <c r="AQ2222">
        <v>307</v>
      </c>
      <c r="AR2222">
        <v>0.999999999999999</v>
      </c>
      <c r="AS2222">
        <v>0</v>
      </c>
      <c r="AT2222">
        <v>0</v>
      </c>
      <c r="AU2222">
        <v>0</v>
      </c>
      <c r="AV2222">
        <v>0</v>
      </c>
      <c r="AW2222">
        <v>307</v>
      </c>
      <c r="AX2222">
        <v>1</v>
      </c>
      <c r="AY2222">
        <v>67.6368351145329</v>
      </c>
      <c r="AZ2222">
        <v>307</v>
      </c>
      <c r="BA2222">
        <v>1</v>
      </c>
      <c r="BB2222">
        <v>297</v>
      </c>
      <c r="BC2222">
        <v>0.90274785529972601</v>
      </c>
      <c r="BD2222">
        <v>10</v>
      </c>
      <c r="BE2222">
        <v>9.7252144700273005E-2</v>
      </c>
      <c r="BF2222">
        <v>66.833530494809906</v>
      </c>
      <c r="BG2222">
        <v>71.428272876373995</v>
      </c>
      <c r="BH2222">
        <v>63.984904464991899</v>
      </c>
      <c r="BI2222">
        <v>63.030593032756997</v>
      </c>
    </row>
    <row r="2223" spans="1:61" x14ac:dyDescent="0.25">
      <c r="A2223" s="10" t="str">
        <f>VLOOKUP(D2223,'Index-Relations'!E:F,2,FALSE)</f>
        <v>ESG</v>
      </c>
      <c r="B2223" t="s">
        <v>3450</v>
      </c>
      <c r="C2223" s="53" t="s">
        <v>2760</v>
      </c>
      <c r="D2223" s="59" t="s">
        <v>2830</v>
      </c>
      <c r="E2223" s="59" t="s">
        <v>5639</v>
      </c>
      <c r="F2223" t="s">
        <v>815</v>
      </c>
      <c r="G2223" t="s">
        <v>814</v>
      </c>
      <c r="H2223" t="s">
        <v>816</v>
      </c>
      <c r="I2223" s="52">
        <v>45659</v>
      </c>
      <c r="J2223" t="s">
        <v>2457</v>
      </c>
      <c r="K2223">
        <v>493</v>
      </c>
      <c r="L2223" s="73">
        <v>56.186762537996898</v>
      </c>
      <c r="M2223">
        <v>490</v>
      </c>
      <c r="N2223">
        <v>0.99744061246720095</v>
      </c>
      <c r="O2223" s="73">
        <v>63.988112862057903</v>
      </c>
      <c r="P2223">
        <v>490</v>
      </c>
      <c r="Q2223">
        <v>0.99744061246720095</v>
      </c>
      <c r="R2223">
        <v>488</v>
      </c>
      <c r="S2223">
        <v>0.99587101623710195</v>
      </c>
      <c r="T2223">
        <v>32.419019221893898</v>
      </c>
      <c r="U2223">
        <v>0.59952568664541495</v>
      </c>
      <c r="V2223">
        <v>326</v>
      </c>
      <c r="W2223">
        <v>0.103807976430945</v>
      </c>
      <c r="X2223">
        <v>51</v>
      </c>
      <c r="Y2223">
        <v>489</v>
      </c>
      <c r="Z2223">
        <v>0.99660241956020401</v>
      </c>
      <c r="AA2223">
        <v>25.2373278284328</v>
      </c>
      <c r="AB2223">
        <v>422</v>
      </c>
      <c r="AC2223">
        <v>0.93819725195005599</v>
      </c>
      <c r="AD2223">
        <v>67</v>
      </c>
      <c r="AE2223">
        <v>5.8405167610149397E-2</v>
      </c>
      <c r="AF2223">
        <v>4</v>
      </c>
      <c r="AG2223">
        <v>3.3975804397945301E-3</v>
      </c>
      <c r="AH2223">
        <v>5.42301148267396E-3</v>
      </c>
      <c r="AI2223">
        <v>28</v>
      </c>
      <c r="AJ2223" s="73">
        <v>52.5135639588039</v>
      </c>
      <c r="AK2223">
        <v>490</v>
      </c>
      <c r="AL2223">
        <v>0.99744061246720095</v>
      </c>
      <c r="AM2223">
        <v>1.01253368821995E-2</v>
      </c>
      <c r="AN2223">
        <v>4</v>
      </c>
      <c r="AO2223">
        <v>2.0991859142756599E-3</v>
      </c>
      <c r="AP2223">
        <v>1</v>
      </c>
      <c r="AQ2223">
        <v>493</v>
      </c>
      <c r="AR2223">
        <v>1</v>
      </c>
      <c r="AS2223">
        <v>8.7014501568583192E-3</v>
      </c>
      <c r="AT2223">
        <v>6</v>
      </c>
      <c r="AU2223">
        <v>5.8631943389323097E-3</v>
      </c>
      <c r="AV2223">
        <v>3</v>
      </c>
      <c r="AW2223">
        <v>493</v>
      </c>
      <c r="AX2223">
        <v>1</v>
      </c>
      <c r="AY2223" s="73">
        <v>53.611274894585897</v>
      </c>
      <c r="AZ2223">
        <v>490</v>
      </c>
      <c r="BA2223">
        <v>0.99744061246720095</v>
      </c>
      <c r="BB2223">
        <v>472</v>
      </c>
      <c r="BC2223">
        <v>0.85497765093949796</v>
      </c>
      <c r="BD2223">
        <v>20</v>
      </c>
      <c r="BE2223">
        <v>0.142923163146225</v>
      </c>
      <c r="BF2223">
        <v>56.186762537996898</v>
      </c>
      <c r="BG2223">
        <v>63.988112862057903</v>
      </c>
      <c r="BH2223">
        <v>53.611274894585897</v>
      </c>
      <c r="BI2223">
        <v>52.5135639588039</v>
      </c>
    </row>
    <row r="2224" spans="1:61" x14ac:dyDescent="0.25">
      <c r="A2224" s="10" t="str">
        <f>VLOOKUP(D2224,'Index-Relations'!E:F,2,FALSE)</f>
        <v>ESG</v>
      </c>
      <c r="B2224" t="s">
        <v>3450</v>
      </c>
      <c r="C2224" s="53" t="s">
        <v>2761</v>
      </c>
      <c r="D2224" s="59" t="s">
        <v>2830</v>
      </c>
      <c r="E2224" s="59" t="s">
        <v>5640</v>
      </c>
      <c r="F2224" t="s">
        <v>815</v>
      </c>
      <c r="G2224" t="s">
        <v>814</v>
      </c>
      <c r="H2224" t="s">
        <v>816</v>
      </c>
      <c r="I2224" s="52">
        <v>45628</v>
      </c>
      <c r="J2224" t="s">
        <v>2457</v>
      </c>
      <c r="K2224">
        <v>492</v>
      </c>
      <c r="L2224" s="73">
        <v>56.420755818480899</v>
      </c>
      <c r="M2224">
        <v>489</v>
      </c>
      <c r="N2224">
        <v>0.99743185920391497</v>
      </c>
      <c r="O2224" s="73">
        <v>63.9738125702399</v>
      </c>
      <c r="P2224">
        <v>489</v>
      </c>
      <c r="Q2224">
        <v>0.99743185920391497</v>
      </c>
      <c r="R2224">
        <v>487</v>
      </c>
      <c r="S2224">
        <v>0.99574941837514097</v>
      </c>
      <c r="T2224">
        <v>32.415503388009803</v>
      </c>
      <c r="U2224">
        <v>0.601104888035498</v>
      </c>
      <c r="V2224">
        <v>327</v>
      </c>
      <c r="W2224">
        <v>0.102783473423481</v>
      </c>
      <c r="X2224">
        <v>51</v>
      </c>
      <c r="Y2224">
        <v>488</v>
      </c>
      <c r="Z2224">
        <v>0.99650969182791105</v>
      </c>
      <c r="AA2224">
        <v>24.157538251798201</v>
      </c>
      <c r="AB2224">
        <v>426</v>
      </c>
      <c r="AC2224">
        <v>0.93762343800450099</v>
      </c>
      <c r="AD2224">
        <v>62</v>
      </c>
      <c r="AE2224">
        <v>5.8886253823410402E-2</v>
      </c>
      <c r="AF2224">
        <v>4</v>
      </c>
      <c r="AG2224">
        <v>3.4903081720883801E-3</v>
      </c>
      <c r="AH2224">
        <v>5.5636476225432996E-3</v>
      </c>
      <c r="AI2224">
        <v>28</v>
      </c>
      <c r="AJ2224" s="73">
        <v>52.824437060365902</v>
      </c>
      <c r="AK2224">
        <v>489</v>
      </c>
      <c r="AL2224">
        <v>0.99743185920391497</v>
      </c>
      <c r="AM2224">
        <v>1.05506507423781E-2</v>
      </c>
      <c r="AN2224">
        <v>4</v>
      </c>
      <c r="AO2224">
        <v>2.2457349672008798E-3</v>
      </c>
      <c r="AP2224">
        <v>1</v>
      </c>
      <c r="AQ2224">
        <v>492</v>
      </c>
      <c r="AR2224">
        <v>1</v>
      </c>
      <c r="AS2224">
        <v>8.5042909341828208E-3</v>
      </c>
      <c r="AT2224">
        <v>6</v>
      </c>
      <c r="AU2224">
        <v>6.3516024439568101E-3</v>
      </c>
      <c r="AV2224">
        <v>3</v>
      </c>
      <c r="AW2224">
        <v>492</v>
      </c>
      <c r="AX2224">
        <v>1</v>
      </c>
      <c r="AY2224" s="73">
        <v>54.028191777575003</v>
      </c>
      <c r="AZ2224">
        <v>489</v>
      </c>
      <c r="BA2224">
        <v>0.99743185920391497</v>
      </c>
      <c r="BB2224">
        <v>471</v>
      </c>
      <c r="BC2224">
        <v>0.85943034873191804</v>
      </c>
      <c r="BD2224">
        <v>20</v>
      </c>
      <c r="BE2224">
        <v>0.13832391630088001</v>
      </c>
      <c r="BF2224">
        <v>56.420755818480899</v>
      </c>
      <c r="BG2224">
        <v>63.9738125702399</v>
      </c>
      <c r="BH2224">
        <v>54.028191777575003</v>
      </c>
      <c r="BI2224">
        <v>52.824437060365902</v>
      </c>
    </row>
    <row r="2225" spans="1:61" x14ac:dyDescent="0.25">
      <c r="A2225" s="10" t="str">
        <f>VLOOKUP(D2225,'Index-Relations'!E:F,2,FALSE)</f>
        <v>ESG</v>
      </c>
      <c r="B2225" t="s">
        <v>3450</v>
      </c>
      <c r="C2225" s="53" t="s">
        <v>2762</v>
      </c>
      <c r="D2225" s="59" t="s">
        <v>2830</v>
      </c>
      <c r="E2225" s="59" t="s">
        <v>5641</v>
      </c>
      <c r="F2225" t="s">
        <v>815</v>
      </c>
      <c r="G2225" t="s">
        <v>814</v>
      </c>
      <c r="H2225" t="s">
        <v>816</v>
      </c>
      <c r="I2225" s="52">
        <v>45597</v>
      </c>
      <c r="J2225" t="s">
        <v>2457</v>
      </c>
      <c r="K2225">
        <v>493</v>
      </c>
      <c r="L2225" s="73">
        <v>56.833424427129003</v>
      </c>
      <c r="M2225">
        <v>490</v>
      </c>
      <c r="N2225">
        <v>0.99750159223071699</v>
      </c>
      <c r="O2225" s="73">
        <v>64.236858871210998</v>
      </c>
      <c r="P2225">
        <v>490</v>
      </c>
      <c r="Q2225">
        <v>0.99750159223071699</v>
      </c>
      <c r="R2225">
        <v>488</v>
      </c>
      <c r="S2225">
        <v>0.99572986518559503</v>
      </c>
      <c r="T2225">
        <v>32.412151717669602</v>
      </c>
      <c r="U2225">
        <v>0.60276093722947299</v>
      </c>
      <c r="V2225">
        <v>328</v>
      </c>
      <c r="W2225">
        <v>0.103399090990203</v>
      </c>
      <c r="X2225">
        <v>52</v>
      </c>
      <c r="Y2225">
        <v>489</v>
      </c>
      <c r="Z2225">
        <v>0.99657317817112601</v>
      </c>
      <c r="AA2225">
        <v>25.498070541778301</v>
      </c>
      <c r="AB2225">
        <v>423</v>
      </c>
      <c r="AC2225">
        <v>0.93599005717478001</v>
      </c>
      <c r="AD2225">
        <v>66</v>
      </c>
      <c r="AE2225">
        <v>6.0583120996346398E-2</v>
      </c>
      <c r="AF2225">
        <v>4</v>
      </c>
      <c r="AG2225">
        <v>3.4268218288726901E-3</v>
      </c>
      <c r="AH2225">
        <v>5.8711248293865197E-3</v>
      </c>
      <c r="AI2225">
        <v>27</v>
      </c>
      <c r="AJ2225" s="73">
        <v>53.315472209275001</v>
      </c>
      <c r="AK2225">
        <v>490</v>
      </c>
      <c r="AL2225">
        <v>0.99750159223071699</v>
      </c>
      <c r="AM2225">
        <v>1.12738955701956E-2</v>
      </c>
      <c r="AN2225">
        <v>4</v>
      </c>
      <c r="AO2225">
        <v>2.4489682509792501E-3</v>
      </c>
      <c r="AP2225">
        <v>1</v>
      </c>
      <c r="AQ2225">
        <v>493</v>
      </c>
      <c r="AR2225">
        <v>0.999999999999999</v>
      </c>
      <c r="AS2225">
        <v>8.6342003288515604E-3</v>
      </c>
      <c r="AT2225">
        <v>6</v>
      </c>
      <c r="AU2225">
        <v>6.5861008624908696E-3</v>
      </c>
      <c r="AV2225">
        <v>3</v>
      </c>
      <c r="AW2225">
        <v>493</v>
      </c>
      <c r="AX2225">
        <v>1</v>
      </c>
      <c r="AY2225" s="73">
        <v>54.433276460438002</v>
      </c>
      <c r="AZ2225">
        <v>490</v>
      </c>
      <c r="BA2225">
        <v>0.99750159223071699</v>
      </c>
      <c r="BB2225">
        <v>470</v>
      </c>
      <c r="BC2225">
        <v>0.860498200896614</v>
      </c>
      <c r="BD2225">
        <v>22</v>
      </c>
      <c r="BE2225">
        <v>0.13705283085240499</v>
      </c>
      <c r="BF2225">
        <v>56.833424427129003</v>
      </c>
      <c r="BG2225">
        <v>64.236858871210998</v>
      </c>
      <c r="BH2225">
        <v>54.433276460438002</v>
      </c>
      <c r="BI2225">
        <v>53.315472209275001</v>
      </c>
    </row>
    <row r="2226" spans="1:61" x14ac:dyDescent="0.25">
      <c r="A2226" s="10" t="str">
        <f>VLOOKUP(D2226,'Index-Relations'!E:F,2,FALSE)</f>
        <v>ESG</v>
      </c>
      <c r="B2226" t="s">
        <v>3450</v>
      </c>
      <c r="C2226" s="53" t="s">
        <v>2763</v>
      </c>
      <c r="D2226" s="59" t="s">
        <v>2830</v>
      </c>
      <c r="E2226" s="59" t="s">
        <v>5642</v>
      </c>
      <c r="F2226" t="s">
        <v>815</v>
      </c>
      <c r="G2226" t="s">
        <v>814</v>
      </c>
      <c r="H2226" t="s">
        <v>816</v>
      </c>
      <c r="I2226" s="52">
        <v>45566</v>
      </c>
      <c r="J2226" t="s">
        <v>2457</v>
      </c>
      <c r="K2226">
        <v>493</v>
      </c>
      <c r="L2226" s="73">
        <v>56.827462326773897</v>
      </c>
      <c r="M2226">
        <v>490</v>
      </c>
      <c r="N2226">
        <v>0.99775275007887698</v>
      </c>
      <c r="O2226" s="73">
        <v>64.305874452745002</v>
      </c>
      <c r="P2226">
        <v>490</v>
      </c>
      <c r="Q2226">
        <v>0.99775275007887698</v>
      </c>
      <c r="R2226">
        <v>488</v>
      </c>
      <c r="S2226">
        <v>0.99592813629424404</v>
      </c>
      <c r="T2226">
        <v>32.718737478809601</v>
      </c>
      <c r="U2226">
        <v>0.60263698773765695</v>
      </c>
      <c r="V2226">
        <v>326</v>
      </c>
      <c r="W2226">
        <v>0.10488711521921</v>
      </c>
      <c r="X2226">
        <v>52</v>
      </c>
      <c r="Y2226">
        <v>489</v>
      </c>
      <c r="Z2226">
        <v>0.996825369003708</v>
      </c>
      <c r="AA2226">
        <v>25.813008426985601</v>
      </c>
      <c r="AB2226">
        <v>436</v>
      </c>
      <c r="AC2226">
        <v>0.95345937059615105</v>
      </c>
      <c r="AD2226">
        <v>53</v>
      </c>
      <c r="AE2226">
        <v>4.3365998407557303E-2</v>
      </c>
      <c r="AF2226">
        <v>4</v>
      </c>
      <c r="AG2226">
        <v>3.1746309962916198E-3</v>
      </c>
      <c r="AH2226">
        <v>5.5596323620267498E-3</v>
      </c>
      <c r="AI2226">
        <v>27</v>
      </c>
      <c r="AJ2226" s="73">
        <v>53.207245292190002</v>
      </c>
      <c r="AK2226">
        <v>490</v>
      </c>
      <c r="AL2226">
        <v>0.99775275007887698</v>
      </c>
      <c r="AM2226">
        <v>1.14028543804557E-2</v>
      </c>
      <c r="AN2226">
        <v>4</v>
      </c>
      <c r="AO2226">
        <v>2.59612010327588E-3</v>
      </c>
      <c r="AP2226">
        <v>1</v>
      </c>
      <c r="AQ2226">
        <v>493</v>
      </c>
      <c r="AR2226">
        <v>1</v>
      </c>
      <c r="AS2226">
        <v>8.2971996377243298E-3</v>
      </c>
      <c r="AT2226">
        <v>6</v>
      </c>
      <c r="AU2226">
        <v>6.0486987643639904E-3</v>
      </c>
      <c r="AV2226">
        <v>3</v>
      </c>
      <c r="AW2226">
        <v>493</v>
      </c>
      <c r="AX2226">
        <v>0.999999999999999</v>
      </c>
      <c r="AY2226" s="73">
        <v>54.400914519929898</v>
      </c>
      <c r="AZ2226">
        <v>490</v>
      </c>
      <c r="BA2226">
        <v>0.99775275007887698</v>
      </c>
      <c r="BB2226">
        <v>470</v>
      </c>
      <c r="BC2226">
        <v>0.86030739400582401</v>
      </c>
      <c r="BD2226">
        <v>22</v>
      </c>
      <c r="BE2226">
        <v>0.13709648589089901</v>
      </c>
      <c r="BF2226">
        <v>56.827462326773897</v>
      </c>
      <c r="BG2226">
        <v>64.305874452745002</v>
      </c>
      <c r="BH2226">
        <v>54.400914519929898</v>
      </c>
      <c r="BI2226">
        <v>53.207245292190002</v>
      </c>
    </row>
    <row r="2227" spans="1:61" x14ac:dyDescent="0.25">
      <c r="A2227" s="10" t="str">
        <f>VLOOKUP(D2227,'Index-Relations'!E:F,2,FALSE)</f>
        <v>ESG</v>
      </c>
      <c r="B2227" t="s">
        <v>3450</v>
      </c>
      <c r="C2227" s="53" t="s">
        <v>2764</v>
      </c>
      <c r="D2227" s="59" t="s">
        <v>2830</v>
      </c>
      <c r="E2227" s="59" t="s">
        <v>5643</v>
      </c>
      <c r="F2227" t="s">
        <v>815</v>
      </c>
      <c r="G2227" t="s">
        <v>814</v>
      </c>
      <c r="H2227" t="s">
        <v>816</v>
      </c>
      <c r="I2227" s="52">
        <v>45538</v>
      </c>
      <c r="J2227" t="s">
        <v>2457</v>
      </c>
      <c r="K2227">
        <v>492</v>
      </c>
      <c r="L2227" s="73">
        <v>57.505048996035001</v>
      </c>
      <c r="M2227">
        <v>491</v>
      </c>
      <c r="N2227">
        <v>0.99946983880808704</v>
      </c>
      <c r="O2227" s="73">
        <v>64.411360854785002</v>
      </c>
      <c r="P2227">
        <v>491</v>
      </c>
      <c r="Q2227">
        <v>0.99946983880808704</v>
      </c>
      <c r="R2227">
        <v>489</v>
      </c>
      <c r="S2227">
        <v>0.99779485622959896</v>
      </c>
      <c r="T2227">
        <v>32.577567639891797</v>
      </c>
      <c r="U2227">
        <v>0.61298925069896504</v>
      </c>
      <c r="V2227">
        <v>329</v>
      </c>
      <c r="W2227">
        <v>0.11136383270153299</v>
      </c>
      <c r="X2227">
        <v>52</v>
      </c>
      <c r="Y2227">
        <v>490</v>
      </c>
      <c r="Z2227">
        <v>0.99856770863500199</v>
      </c>
      <c r="AA2227">
        <v>26.106431066969201</v>
      </c>
      <c r="AB2227">
        <v>452</v>
      </c>
      <c r="AC2227">
        <v>0.96820575176494605</v>
      </c>
      <c r="AD2227">
        <v>51</v>
      </c>
      <c r="AE2227">
        <v>3.92568308548297E-2</v>
      </c>
      <c r="AF2227">
        <v>-11</v>
      </c>
      <c r="AG2227">
        <v>0</v>
      </c>
      <c r="AH2227">
        <v>5.1596022693160496E-3</v>
      </c>
      <c r="AI2227">
        <v>28</v>
      </c>
      <c r="AJ2227" s="73">
        <v>54.023707467042001</v>
      </c>
      <c r="AK2227">
        <v>491</v>
      </c>
      <c r="AL2227">
        <v>0.99946983880808704</v>
      </c>
      <c r="AM2227">
        <v>1.1827204819402099E-2</v>
      </c>
      <c r="AN2227">
        <v>4</v>
      </c>
      <c r="AO2227">
        <v>2.6038843630861799E-3</v>
      </c>
      <c r="AP2227">
        <v>1</v>
      </c>
      <c r="AQ2227">
        <v>492</v>
      </c>
      <c r="AR2227">
        <v>1</v>
      </c>
      <c r="AS2227">
        <v>8.76658784564051E-3</v>
      </c>
      <c r="AT2227">
        <v>6</v>
      </c>
      <c r="AU2227">
        <v>6.3546297858402701E-3</v>
      </c>
      <c r="AV2227">
        <v>3</v>
      </c>
      <c r="AW2227">
        <v>492</v>
      </c>
      <c r="AX2227">
        <v>0.999999999999999</v>
      </c>
      <c r="AY2227" s="73">
        <v>55.200380930566901</v>
      </c>
      <c r="AZ2227">
        <v>491</v>
      </c>
      <c r="BA2227">
        <v>0.99946983880808704</v>
      </c>
      <c r="BB2227">
        <v>469</v>
      </c>
      <c r="BC2227">
        <v>0.86435373486111799</v>
      </c>
      <c r="BD2227">
        <v>22</v>
      </c>
      <c r="BE2227">
        <v>0.133042380775795</v>
      </c>
      <c r="BF2227">
        <v>57.505048996035001</v>
      </c>
      <c r="BG2227">
        <v>64.411360854785002</v>
      </c>
      <c r="BH2227">
        <v>55.200380930566901</v>
      </c>
      <c r="BI2227">
        <v>54.023707467042001</v>
      </c>
    </row>
    <row r="2228" spans="1:61" x14ac:dyDescent="0.25">
      <c r="A2228" s="10" t="str">
        <f>VLOOKUP(D2228,'Index-Relations'!E:F,2,FALSE)</f>
        <v>ESG</v>
      </c>
      <c r="B2228" t="s">
        <v>3450</v>
      </c>
      <c r="C2228" s="53" t="s">
        <v>3350</v>
      </c>
      <c r="D2228" s="59" t="s">
        <v>2830</v>
      </c>
      <c r="E2228" s="59" t="s">
        <v>5644</v>
      </c>
      <c r="F2228" t="s">
        <v>815</v>
      </c>
      <c r="G2228" t="s">
        <v>814</v>
      </c>
      <c r="H2228" t="s">
        <v>816</v>
      </c>
      <c r="I2228" s="52">
        <v>45505</v>
      </c>
      <c r="J2228" t="s">
        <v>2457</v>
      </c>
      <c r="K2228">
        <v>492</v>
      </c>
      <c r="L2228" s="73">
        <v>57.835865596725903</v>
      </c>
      <c r="M2228">
        <v>491</v>
      </c>
      <c r="N2228">
        <v>0.99948647521157796</v>
      </c>
      <c r="O2228" s="73">
        <v>64.402498524012998</v>
      </c>
      <c r="P2228">
        <v>491</v>
      </c>
      <c r="Q2228">
        <v>0.99948647521157796</v>
      </c>
      <c r="R2228">
        <v>489</v>
      </c>
      <c r="S2228">
        <v>0.99792177839928498</v>
      </c>
      <c r="T2228">
        <v>32.568630255865401</v>
      </c>
      <c r="U2228">
        <v>0.61779623463205902</v>
      </c>
      <c r="V2228">
        <v>330</v>
      </c>
      <c r="W2228">
        <v>0.120298837028131</v>
      </c>
      <c r="X2228">
        <v>53</v>
      </c>
      <c r="Y2228">
        <v>490</v>
      </c>
      <c r="Z2228">
        <v>0.998709847161111</v>
      </c>
      <c r="AA2228">
        <v>30.4828988782454</v>
      </c>
      <c r="AB2228">
        <v>446</v>
      </c>
      <c r="AC2228">
        <v>0.96594842050497998</v>
      </c>
      <c r="AD2228">
        <v>44</v>
      </c>
      <c r="AE2228">
        <v>3.2761426656129501E-2</v>
      </c>
      <c r="AF2228">
        <v>2</v>
      </c>
      <c r="AG2228">
        <v>1.29015283888988E-3</v>
      </c>
      <c r="AH2228">
        <v>4.9753259208134499E-3</v>
      </c>
      <c r="AI2228">
        <v>29</v>
      </c>
      <c r="AJ2228" s="73">
        <v>54.260174061219899</v>
      </c>
      <c r="AK2228">
        <v>491</v>
      </c>
      <c r="AL2228">
        <v>0.99948647521157796</v>
      </c>
      <c r="AM2228">
        <v>1.15045944392355E-2</v>
      </c>
      <c r="AN2228">
        <v>4</v>
      </c>
      <c r="AO2228">
        <v>2.5384789170482501E-3</v>
      </c>
      <c r="AP2228">
        <v>1</v>
      </c>
      <c r="AQ2228">
        <v>492</v>
      </c>
      <c r="AR2228">
        <v>0.999999999999999</v>
      </c>
      <c r="AS2228">
        <v>8.9481953425476907E-3</v>
      </c>
      <c r="AT2228">
        <v>6</v>
      </c>
      <c r="AU2228">
        <v>6.0401910468888204E-3</v>
      </c>
      <c r="AV2228">
        <v>3</v>
      </c>
      <c r="AW2228">
        <v>492</v>
      </c>
      <c r="AX2228">
        <v>0.999999999999999</v>
      </c>
      <c r="AY2228" s="73">
        <v>55.771408589266898</v>
      </c>
      <c r="AZ2228">
        <v>491</v>
      </c>
      <c r="BA2228">
        <v>0.99948647521157796</v>
      </c>
      <c r="BB2228">
        <v>470</v>
      </c>
      <c r="BC2228">
        <v>0.86403083438656203</v>
      </c>
      <c r="BD2228">
        <v>21</v>
      </c>
      <c r="BE2228">
        <v>0.133430686696388</v>
      </c>
      <c r="BF2228">
        <v>57.835865596725903</v>
      </c>
      <c r="BG2228">
        <v>64.402498524012998</v>
      </c>
      <c r="BH2228">
        <v>55.771408589266898</v>
      </c>
      <c r="BI2228">
        <v>54.260174061219899</v>
      </c>
    </row>
    <row r="2229" spans="1:61" x14ac:dyDescent="0.25">
      <c r="A2229" s="10" t="str">
        <f>VLOOKUP(D2229,'Index-Relations'!E:F,2,FALSE)</f>
        <v>ESG</v>
      </c>
      <c r="B2229" t="s">
        <v>3450</v>
      </c>
      <c r="C2229" s="53" t="s">
        <v>2765</v>
      </c>
      <c r="D2229" s="59" t="s">
        <v>2830</v>
      </c>
      <c r="E2229" s="59" t="s">
        <v>5645</v>
      </c>
      <c r="F2229" t="s">
        <v>815</v>
      </c>
      <c r="G2229" t="s">
        <v>814</v>
      </c>
      <c r="H2229" t="s">
        <v>816</v>
      </c>
      <c r="I2229" s="52">
        <v>45474</v>
      </c>
      <c r="J2229" t="s">
        <v>2457</v>
      </c>
      <c r="K2229">
        <v>492</v>
      </c>
      <c r="L2229" s="73">
        <v>58.462083309141001</v>
      </c>
      <c r="M2229">
        <v>491</v>
      </c>
      <c r="N2229">
        <v>0.99953488933015699</v>
      </c>
      <c r="O2229" s="73">
        <v>64.752145929659903</v>
      </c>
      <c r="P2229">
        <v>491</v>
      </c>
      <c r="Q2229">
        <v>0.99953488933015699</v>
      </c>
      <c r="R2229">
        <v>489</v>
      </c>
      <c r="S2229">
        <v>0.99802941570987302</v>
      </c>
      <c r="T2229">
        <v>32.109094179802597</v>
      </c>
      <c r="U2229">
        <v>0.62400903319627099</v>
      </c>
      <c r="V2229">
        <v>327</v>
      </c>
      <c r="W2229">
        <v>0.12102552585196601</v>
      </c>
      <c r="X2229">
        <v>53</v>
      </c>
      <c r="Y2229">
        <v>488</v>
      </c>
      <c r="Z2229">
        <v>0.99662943565606499</v>
      </c>
      <c r="AA2229">
        <v>26.5939335298348</v>
      </c>
      <c r="AB2229">
        <v>441</v>
      </c>
      <c r="AC2229">
        <v>0.96293936614346698</v>
      </c>
      <c r="AD2229">
        <v>47</v>
      </c>
      <c r="AE2229">
        <v>3.3690069512598002E-2</v>
      </c>
      <c r="AF2229">
        <v>4</v>
      </c>
      <c r="AG2229">
        <v>3.37056434393422E-3</v>
      </c>
      <c r="AH2229">
        <v>3.5354390522686499E-3</v>
      </c>
      <c r="AI2229">
        <v>28</v>
      </c>
      <c r="AJ2229" s="73">
        <v>54.819536283014997</v>
      </c>
      <c r="AK2229">
        <v>491</v>
      </c>
      <c r="AL2229">
        <v>0.99953488933015699</v>
      </c>
      <c r="AM2229">
        <v>1.06280921907066E-2</v>
      </c>
      <c r="AN2229">
        <v>4</v>
      </c>
      <c r="AO2229">
        <v>2.2119251580722502E-3</v>
      </c>
      <c r="AP2229">
        <v>1</v>
      </c>
      <c r="AQ2229">
        <v>492</v>
      </c>
      <c r="AR2229">
        <v>1</v>
      </c>
      <c r="AS2229">
        <v>8.6653015806727202E-3</v>
      </c>
      <c r="AT2229">
        <v>6</v>
      </c>
      <c r="AU2229">
        <v>5.4836932480077797E-3</v>
      </c>
      <c r="AV2229">
        <v>3</v>
      </c>
      <c r="AW2229">
        <v>492</v>
      </c>
      <c r="AX2229">
        <v>0.999999999999999</v>
      </c>
      <c r="AY2229" s="73">
        <v>56.570179970445899</v>
      </c>
      <c r="AZ2229">
        <v>491</v>
      </c>
      <c r="BA2229">
        <v>0.99953488933015699</v>
      </c>
      <c r="BB2229">
        <v>470</v>
      </c>
      <c r="BC2229">
        <v>0.86562149006094202</v>
      </c>
      <c r="BD2229">
        <v>21</v>
      </c>
      <c r="BE2229">
        <v>0.132166584780985</v>
      </c>
      <c r="BF2229">
        <v>58.462083309141001</v>
      </c>
      <c r="BG2229">
        <v>64.752145929659903</v>
      </c>
      <c r="BH2229">
        <v>56.570179970445899</v>
      </c>
      <c r="BI2229">
        <v>54.819536283014997</v>
      </c>
    </row>
    <row r="2230" spans="1:61" x14ac:dyDescent="0.25">
      <c r="A2230" s="10" t="str">
        <f>VLOOKUP(D2230,'Index-Relations'!E:F,2,FALSE)</f>
        <v>ESG</v>
      </c>
      <c r="B2230" t="s">
        <v>3450</v>
      </c>
      <c r="C2230" s="53" t="s">
        <v>2766</v>
      </c>
      <c r="D2230" s="59" t="s">
        <v>2830</v>
      </c>
      <c r="E2230" s="59" t="s">
        <v>5646</v>
      </c>
      <c r="F2230" t="s">
        <v>815</v>
      </c>
      <c r="G2230" t="s">
        <v>814</v>
      </c>
      <c r="H2230" t="s">
        <v>816</v>
      </c>
      <c r="I2230" s="52">
        <v>45446</v>
      </c>
      <c r="J2230" t="s">
        <v>2457</v>
      </c>
      <c r="K2230">
        <v>491</v>
      </c>
      <c r="L2230" s="73">
        <v>58.650341290512998</v>
      </c>
      <c r="M2230">
        <v>490</v>
      </c>
      <c r="N2230">
        <v>0.99950309669578596</v>
      </c>
      <c r="O2230" s="73">
        <v>64.673853851779</v>
      </c>
      <c r="P2230">
        <v>490</v>
      </c>
      <c r="Q2230">
        <v>0.99950309669578596</v>
      </c>
      <c r="R2230">
        <v>488</v>
      </c>
      <c r="S2230">
        <v>0.99789440431727705</v>
      </c>
      <c r="T2230">
        <v>32.485577733498701</v>
      </c>
      <c r="U2230">
        <v>0.63145604657833199</v>
      </c>
      <c r="V2230">
        <v>327</v>
      </c>
      <c r="W2230">
        <v>0.13254897242018901</v>
      </c>
      <c r="X2230">
        <v>53</v>
      </c>
      <c r="Y2230">
        <v>487</v>
      </c>
      <c r="Z2230">
        <v>0.99629954425801004</v>
      </c>
      <c r="AA2230">
        <v>27.4602819669289</v>
      </c>
      <c r="AB2230">
        <v>441</v>
      </c>
      <c r="AC2230">
        <v>0.96440144024899599</v>
      </c>
      <c r="AD2230">
        <v>46</v>
      </c>
      <c r="AE2230">
        <v>3.1898104009013897E-2</v>
      </c>
      <c r="AF2230">
        <v>4</v>
      </c>
      <c r="AG2230">
        <v>3.7004557419897102E-3</v>
      </c>
      <c r="AH2230">
        <v>3.5335595504800798E-3</v>
      </c>
      <c r="AI2230">
        <v>27</v>
      </c>
      <c r="AJ2230" s="73">
        <v>54.980812130731998</v>
      </c>
      <c r="AK2230">
        <v>490</v>
      </c>
      <c r="AL2230">
        <v>0.99950309669578596</v>
      </c>
      <c r="AM2230">
        <v>1.1109220617751299E-2</v>
      </c>
      <c r="AN2230">
        <v>4</v>
      </c>
      <c r="AO2230">
        <v>2.3250296789757699E-3</v>
      </c>
      <c r="AP2230">
        <v>1</v>
      </c>
      <c r="AQ2230">
        <v>491</v>
      </c>
      <c r="AR2230">
        <v>1</v>
      </c>
      <c r="AS2230">
        <v>8.8277651595947207E-3</v>
      </c>
      <c r="AT2230">
        <v>6</v>
      </c>
      <c r="AU2230">
        <v>5.7655287286513604E-3</v>
      </c>
      <c r="AV2230">
        <v>3</v>
      </c>
      <c r="AW2230">
        <v>491</v>
      </c>
      <c r="AX2230">
        <v>0.999999999999999</v>
      </c>
      <c r="AY2230" s="73">
        <v>56.978680848732999</v>
      </c>
      <c r="AZ2230">
        <v>490</v>
      </c>
      <c r="BA2230">
        <v>0.99950309669578596</v>
      </c>
      <c r="BB2230">
        <v>469</v>
      </c>
      <c r="BC2230">
        <v>0.86718056041960101</v>
      </c>
      <c r="BD2230">
        <v>21</v>
      </c>
      <c r="BE2230">
        <v>0.130494409901423</v>
      </c>
      <c r="BF2230">
        <v>58.650341290512998</v>
      </c>
      <c r="BG2230">
        <v>64.673853851779</v>
      </c>
      <c r="BH2230">
        <v>56.978680848732999</v>
      </c>
      <c r="BI2230">
        <v>54.980812130731998</v>
      </c>
    </row>
    <row r="2231" spans="1:61" x14ac:dyDescent="0.25">
      <c r="A2231" s="10" t="str">
        <f>VLOOKUP(D2231,'Index-Relations'!E:F,2,FALSE)</f>
        <v>ESG</v>
      </c>
      <c r="B2231" t="s">
        <v>3450</v>
      </c>
      <c r="C2231" s="53" t="s">
        <v>2767</v>
      </c>
      <c r="D2231" s="59" t="s">
        <v>2830</v>
      </c>
      <c r="E2231" s="59" t="s">
        <v>5647</v>
      </c>
      <c r="F2231" t="s">
        <v>815</v>
      </c>
      <c r="G2231" t="s">
        <v>814</v>
      </c>
      <c r="H2231" t="s">
        <v>816</v>
      </c>
      <c r="I2231" s="52">
        <v>45413</v>
      </c>
      <c r="J2231" t="s">
        <v>2457</v>
      </c>
      <c r="K2231">
        <v>492</v>
      </c>
      <c r="L2231" s="73">
        <v>58.544854039595997</v>
      </c>
      <c r="M2231">
        <v>491</v>
      </c>
      <c r="N2231">
        <v>0.99950521750898003</v>
      </c>
      <c r="O2231" s="73">
        <v>64.711791299205998</v>
      </c>
      <c r="P2231">
        <v>491</v>
      </c>
      <c r="Q2231">
        <v>0.99950521750898003</v>
      </c>
      <c r="R2231">
        <v>489</v>
      </c>
      <c r="S2231">
        <v>0.99794641281678398</v>
      </c>
      <c r="T2231">
        <v>32.853002245232098</v>
      </c>
      <c r="U2231">
        <v>0.63035701551064005</v>
      </c>
      <c r="V2231">
        <v>328</v>
      </c>
      <c r="W2231">
        <v>0.13069845753866399</v>
      </c>
      <c r="X2231">
        <v>54</v>
      </c>
      <c r="Y2231">
        <v>488</v>
      </c>
      <c r="Z2231">
        <v>0.99651613634886305</v>
      </c>
      <c r="AA2231">
        <v>28.231670152009801</v>
      </c>
      <c r="AB2231">
        <v>442</v>
      </c>
      <c r="AC2231">
        <v>0.96396868215868203</v>
      </c>
      <c r="AD2231">
        <v>46</v>
      </c>
      <c r="AE2231">
        <v>3.2547454190180999E-2</v>
      </c>
      <c r="AF2231">
        <v>4</v>
      </c>
      <c r="AG2231">
        <v>3.4838636511369302E-3</v>
      </c>
      <c r="AH2231">
        <v>3.4227509436781899E-3</v>
      </c>
      <c r="AI2231">
        <v>27</v>
      </c>
      <c r="AJ2231" s="73">
        <v>54.577026721675999</v>
      </c>
      <c r="AK2231">
        <v>491</v>
      </c>
      <c r="AL2231">
        <v>0.99950521750898003</v>
      </c>
      <c r="AM2231">
        <v>1.1297939430462599E-2</v>
      </c>
      <c r="AN2231">
        <v>4</v>
      </c>
      <c r="AO2231">
        <v>7.54983569366585E-3</v>
      </c>
      <c r="AP2231">
        <v>2</v>
      </c>
      <c r="AQ2231">
        <v>491</v>
      </c>
      <c r="AR2231">
        <v>0.99964392328534801</v>
      </c>
      <c r="AS2231">
        <v>8.9494640456328593E-3</v>
      </c>
      <c r="AT2231">
        <v>6</v>
      </c>
      <c r="AU2231">
        <v>5.4105123602490399E-3</v>
      </c>
      <c r="AV2231">
        <v>2</v>
      </c>
      <c r="AW2231">
        <v>492</v>
      </c>
      <c r="AX2231">
        <v>1</v>
      </c>
      <c r="AY2231" s="73">
        <v>57.026866200729003</v>
      </c>
      <c r="AZ2231">
        <v>491</v>
      </c>
      <c r="BA2231">
        <v>0.99950521750898003</v>
      </c>
      <c r="BB2231">
        <v>470</v>
      </c>
      <c r="BC2231">
        <v>0.87325563714355803</v>
      </c>
      <c r="BD2231">
        <v>19</v>
      </c>
      <c r="BE2231">
        <v>0.11883845044812399</v>
      </c>
      <c r="BF2231">
        <v>58.544854039595997</v>
      </c>
      <c r="BG2231">
        <v>64.711791299205998</v>
      </c>
      <c r="BH2231">
        <v>57.026866200729003</v>
      </c>
      <c r="BI2231">
        <v>54.577026721675999</v>
      </c>
    </row>
    <row r="2232" spans="1:61" x14ac:dyDescent="0.25">
      <c r="A2232" s="10" t="str">
        <f>VLOOKUP(D2232,'Index-Relations'!E:F,2,FALSE)</f>
        <v>ESG</v>
      </c>
      <c r="B2232" t="s">
        <v>3450</v>
      </c>
      <c r="C2232" s="53" t="s">
        <v>2768</v>
      </c>
      <c r="D2232" s="59" t="s">
        <v>2830</v>
      </c>
      <c r="E2232" s="59" t="s">
        <v>5648</v>
      </c>
      <c r="F2232" t="s">
        <v>815</v>
      </c>
      <c r="G2232" t="s">
        <v>814</v>
      </c>
      <c r="H2232" t="s">
        <v>816</v>
      </c>
      <c r="I2232" s="52">
        <v>45383</v>
      </c>
      <c r="J2232" t="s">
        <v>2457</v>
      </c>
      <c r="K2232">
        <v>495</v>
      </c>
      <c r="L2232">
        <v>62.074359240822197</v>
      </c>
      <c r="M2232">
        <v>493</v>
      </c>
      <c r="N2232">
        <v>0.99955210534442396</v>
      </c>
      <c r="O2232">
        <v>69.225496069250198</v>
      </c>
      <c r="P2232">
        <v>493</v>
      </c>
      <c r="Q2232">
        <v>0.99955210534442396</v>
      </c>
      <c r="R2232">
        <v>491</v>
      </c>
      <c r="S2232">
        <v>0.99781319220324904</v>
      </c>
      <c r="T2232">
        <v>32.677531873323197</v>
      </c>
      <c r="U2232">
        <v>0.63067897657016503</v>
      </c>
      <c r="V2232">
        <v>330</v>
      </c>
      <c r="W2232">
        <v>0.130078734509599</v>
      </c>
      <c r="X2232">
        <v>54</v>
      </c>
      <c r="Y2232">
        <v>490</v>
      </c>
      <c r="Z2232">
        <v>0.996453165817065</v>
      </c>
      <c r="AA2232">
        <v>27.101160542347799</v>
      </c>
      <c r="AB2232">
        <v>444</v>
      </c>
      <c r="AC2232">
        <v>0.96284033670913305</v>
      </c>
      <c r="AD2232">
        <v>46</v>
      </c>
      <c r="AE2232">
        <v>3.3612829107931501E-2</v>
      </c>
      <c r="AF2232">
        <v>5</v>
      </c>
      <c r="AG2232">
        <v>3.5468341829351302E-3</v>
      </c>
      <c r="AH2232">
        <v>3.3052192736129499E-3</v>
      </c>
      <c r="AI2232">
        <v>27</v>
      </c>
      <c r="AJ2232">
        <v>56.530119530839002</v>
      </c>
      <c r="AK2232">
        <v>493</v>
      </c>
      <c r="AL2232">
        <v>0.99955210534442396</v>
      </c>
      <c r="AM2232">
        <v>1.17064026853639E-2</v>
      </c>
      <c r="AN2232">
        <v>4</v>
      </c>
      <c r="AO2232">
        <v>7.05875546491246E-3</v>
      </c>
      <c r="AP2232">
        <v>2</v>
      </c>
      <c r="AQ2232">
        <v>493</v>
      </c>
      <c r="AR2232">
        <v>0.99965687229448696</v>
      </c>
      <c r="AS2232">
        <v>9.0465264752636696E-3</v>
      </c>
      <c r="AT2232">
        <v>6</v>
      </c>
      <c r="AU2232">
        <v>5.0486517120817602E-3</v>
      </c>
      <c r="AV2232">
        <v>2</v>
      </c>
      <c r="AW2232">
        <v>494</v>
      </c>
      <c r="AX2232">
        <v>0.999999999999999</v>
      </c>
      <c r="AY2232">
        <v>60.683134910375998</v>
      </c>
      <c r="AZ2232">
        <v>493</v>
      </c>
      <c r="BA2232">
        <v>0.99955210534442396</v>
      </c>
      <c r="BB2232">
        <v>472</v>
      </c>
      <c r="BC2232">
        <v>0.87249637575116301</v>
      </c>
      <c r="BD2232">
        <v>19</v>
      </c>
      <c r="BE2232">
        <v>0.120101741078411</v>
      </c>
      <c r="BF2232">
        <v>59.051078803442998</v>
      </c>
      <c r="BG2232">
        <v>64.916226776255002</v>
      </c>
      <c r="BH2232">
        <v>58.101775598895998</v>
      </c>
      <c r="BI2232">
        <v>54.595470082429003</v>
      </c>
    </row>
    <row r="2233" spans="1:61" x14ac:dyDescent="0.25">
      <c r="A2233" s="10" t="str">
        <f>VLOOKUP(D2233,'Index-Relations'!E:F,2,FALSE)</f>
        <v>ESG</v>
      </c>
      <c r="B2233" t="s">
        <v>3450</v>
      </c>
      <c r="C2233" s="53" t="s">
        <v>2769</v>
      </c>
      <c r="D2233" s="59" t="s">
        <v>2830</v>
      </c>
      <c r="E2233" s="59" t="s">
        <v>5649</v>
      </c>
      <c r="F2233" t="s">
        <v>815</v>
      </c>
      <c r="G2233" t="s">
        <v>814</v>
      </c>
      <c r="H2233" t="s">
        <v>816</v>
      </c>
      <c r="I2233" s="52">
        <v>45352</v>
      </c>
      <c r="J2233" t="s">
        <v>2457</v>
      </c>
      <c r="K2233">
        <v>492</v>
      </c>
      <c r="L2233">
        <v>62.727514182681801</v>
      </c>
      <c r="M2233">
        <v>490</v>
      </c>
      <c r="N2233">
        <v>0.998342184015932</v>
      </c>
      <c r="O2233">
        <v>69.947004520308397</v>
      </c>
      <c r="P2233">
        <v>490</v>
      </c>
      <c r="Q2233">
        <v>0.998342184015932</v>
      </c>
      <c r="R2233">
        <v>490</v>
      </c>
      <c r="S2233">
        <v>0.998342184015932</v>
      </c>
      <c r="T2233">
        <v>32.743268051521802</v>
      </c>
      <c r="U2233">
        <v>0.61952344252869496</v>
      </c>
      <c r="V2233">
        <v>324</v>
      </c>
      <c r="W2233">
        <v>0.122974877545351</v>
      </c>
      <c r="X2233">
        <v>53</v>
      </c>
      <c r="Y2233">
        <v>489</v>
      </c>
      <c r="Z2233">
        <v>0.99706327254243499</v>
      </c>
      <c r="AA2233">
        <v>27.2948189264037</v>
      </c>
      <c r="AB2233">
        <v>443</v>
      </c>
      <c r="AC2233">
        <v>0.96401510061405205</v>
      </c>
      <c r="AD2233">
        <v>46</v>
      </c>
      <c r="AE2233">
        <v>3.30481719283824E-2</v>
      </c>
      <c r="AF2233">
        <v>3</v>
      </c>
      <c r="AG2233">
        <v>2.9367274575650901E-3</v>
      </c>
      <c r="AH2233">
        <v>1.28190909703174E-3</v>
      </c>
      <c r="AI2233">
        <v>24</v>
      </c>
      <c r="AJ2233">
        <v>57.557767175422001</v>
      </c>
      <c r="AK2233">
        <v>490</v>
      </c>
      <c r="AL2233">
        <v>0.998342184015932</v>
      </c>
      <c r="AM2233">
        <v>1.19982325379823E-2</v>
      </c>
      <c r="AN2233">
        <v>4</v>
      </c>
      <c r="AO2233">
        <v>7.0469043228323699E-3</v>
      </c>
      <c r="AP2233">
        <v>2</v>
      </c>
      <c r="AQ2233">
        <v>492</v>
      </c>
      <c r="AR2233">
        <v>0.999999999999999</v>
      </c>
      <c r="AS2233">
        <v>9.2484584778887591E-3</v>
      </c>
      <c r="AT2233">
        <v>6</v>
      </c>
      <c r="AU2233">
        <v>5.0398191584763398E-3</v>
      </c>
      <c r="AV2233">
        <v>2</v>
      </c>
      <c r="AW2233">
        <v>492</v>
      </c>
      <c r="AX2233">
        <v>0.999999999999999</v>
      </c>
      <c r="AY2233">
        <v>60.632033160595398</v>
      </c>
      <c r="AZ2233">
        <v>490</v>
      </c>
      <c r="BA2233">
        <v>0.998342184015932</v>
      </c>
      <c r="BB2233">
        <v>471</v>
      </c>
      <c r="BC2233">
        <v>0.86879951655406196</v>
      </c>
      <c r="BD2233">
        <v>19</v>
      </c>
      <c r="BE2233">
        <v>0.124153579123104</v>
      </c>
      <c r="BF2233">
        <v>59.604472112985</v>
      </c>
      <c r="BG2233">
        <v>65.520911765860006</v>
      </c>
      <c r="BH2233">
        <v>58.0309330766489</v>
      </c>
      <c r="BI2233">
        <v>55.506691843256903</v>
      </c>
    </row>
    <row r="2234" spans="1:61" x14ac:dyDescent="0.25">
      <c r="A2234" s="10" t="str">
        <f>VLOOKUP(D2234,'Index-Relations'!E:F,2,FALSE)</f>
        <v>ESG</v>
      </c>
      <c r="B2234" t="s">
        <v>3450</v>
      </c>
      <c r="C2234" s="53" t="s">
        <v>2770</v>
      </c>
      <c r="D2234" s="59" t="s">
        <v>2830</v>
      </c>
      <c r="E2234" s="59" t="s">
        <v>5650</v>
      </c>
      <c r="F2234" t="s">
        <v>815</v>
      </c>
      <c r="G2234" t="s">
        <v>814</v>
      </c>
      <c r="H2234" t="s">
        <v>816</v>
      </c>
      <c r="I2234" s="52">
        <v>45323</v>
      </c>
      <c r="J2234" t="s">
        <v>2457</v>
      </c>
      <c r="K2234">
        <v>492</v>
      </c>
      <c r="L2234">
        <v>63.626183546680799</v>
      </c>
      <c r="M2234">
        <v>490</v>
      </c>
      <c r="N2234">
        <v>0.99838697410445298</v>
      </c>
      <c r="O2234">
        <v>70.472463805946504</v>
      </c>
      <c r="P2234">
        <v>490</v>
      </c>
      <c r="Q2234">
        <v>0.99838697410445298</v>
      </c>
      <c r="R2234">
        <v>490</v>
      </c>
      <c r="S2234">
        <v>0.99838697410445298</v>
      </c>
      <c r="T2234">
        <v>33.052594734618197</v>
      </c>
      <c r="U2234">
        <v>0.61166449513024401</v>
      </c>
      <c r="V2234">
        <v>323</v>
      </c>
      <c r="W2234">
        <v>0.12170428072497599</v>
      </c>
      <c r="X2234">
        <v>52</v>
      </c>
      <c r="Y2234">
        <v>489</v>
      </c>
      <c r="Z2234">
        <v>0.99741255438282705</v>
      </c>
      <c r="AA2234">
        <v>28.369823629617301</v>
      </c>
      <c r="AB2234">
        <v>440</v>
      </c>
      <c r="AC2234">
        <v>0.95861561602326295</v>
      </c>
      <c r="AD2234">
        <v>49</v>
      </c>
      <c r="AE2234">
        <v>3.8796938359564499E-2</v>
      </c>
      <c r="AF2234">
        <v>3</v>
      </c>
      <c r="AG2234">
        <v>2.5874456171719302E-3</v>
      </c>
      <c r="AH2234">
        <v>1.19412183672282E-3</v>
      </c>
      <c r="AI2234">
        <v>23</v>
      </c>
      <c r="AJ2234">
        <v>58.526155977734902</v>
      </c>
      <c r="AK2234">
        <v>490</v>
      </c>
      <c r="AL2234">
        <v>0.99838697410445298</v>
      </c>
      <c r="AM2234">
        <v>1.24338024768552E-2</v>
      </c>
      <c r="AN2234">
        <v>4</v>
      </c>
      <c r="AO2234">
        <v>6.9284886165546398E-3</v>
      </c>
      <c r="AP2234">
        <v>2</v>
      </c>
      <c r="AQ2234">
        <v>492</v>
      </c>
      <c r="AR2234">
        <v>1</v>
      </c>
      <c r="AS2234">
        <v>9.7684672767864508E-3</v>
      </c>
      <c r="AT2234">
        <v>6</v>
      </c>
      <c r="AU2234">
        <v>5.3015124193285601E-3</v>
      </c>
      <c r="AV2234">
        <v>2</v>
      </c>
      <c r="AW2234">
        <v>492</v>
      </c>
      <c r="AX2234">
        <v>1</v>
      </c>
      <c r="AY2234">
        <v>61.311082701672298</v>
      </c>
      <c r="AZ2234">
        <v>490</v>
      </c>
      <c r="BA2234">
        <v>0.99838697410445298</v>
      </c>
      <c r="BB2234">
        <v>469</v>
      </c>
      <c r="BC2234">
        <v>0.87447238976497499</v>
      </c>
      <c r="BD2234">
        <v>21</v>
      </c>
      <c r="BE2234">
        <v>0.118599121618469</v>
      </c>
      <c r="BF2234">
        <v>60.388069736802898</v>
      </c>
      <c r="BG2234">
        <v>65.890459295480895</v>
      </c>
      <c r="BH2234">
        <v>58.5111739721699</v>
      </c>
      <c r="BI2234">
        <v>56.290249068854997</v>
      </c>
    </row>
    <row r="2235" spans="1:61" x14ac:dyDescent="0.25">
      <c r="A2235" s="10" t="str">
        <f>VLOOKUP(D2235,'Index-Relations'!E:F,2,FALSE)</f>
        <v>ESG</v>
      </c>
      <c r="B2235" t="s">
        <v>3450</v>
      </c>
      <c r="C2235" s="53" t="s">
        <v>3350</v>
      </c>
      <c r="D2235" s="59" t="s">
        <v>2831</v>
      </c>
      <c r="E2235" s="59" t="s">
        <v>5651</v>
      </c>
      <c r="F2235" t="s">
        <v>2685</v>
      </c>
      <c r="G2235" t="s">
        <v>2688</v>
      </c>
      <c r="H2235" t="s">
        <v>2686</v>
      </c>
      <c r="I2235" s="52">
        <v>45505</v>
      </c>
      <c r="J2235" t="s">
        <v>2457</v>
      </c>
      <c r="K2235">
        <v>486</v>
      </c>
      <c r="L2235" s="73">
        <v>58.5164378584739</v>
      </c>
      <c r="M2235">
        <v>483</v>
      </c>
      <c r="N2235">
        <v>0.99820273051471098</v>
      </c>
      <c r="O2235" s="73">
        <v>65.260245841179994</v>
      </c>
      <c r="P2235">
        <v>483</v>
      </c>
      <c r="Q2235">
        <v>0.99820273051471098</v>
      </c>
      <c r="R2235">
        <v>481</v>
      </c>
      <c r="S2235">
        <v>0.99660816106897998</v>
      </c>
      <c r="T2235">
        <v>32.5198403454405</v>
      </c>
      <c r="U2235">
        <v>0.60557815806159299</v>
      </c>
      <c r="V2235">
        <v>324</v>
      </c>
      <c r="W2235">
        <v>5.9917967555444998E-2</v>
      </c>
      <c r="X2235">
        <v>41</v>
      </c>
      <c r="Y2235">
        <v>482</v>
      </c>
      <c r="Z2235">
        <v>0.99741127535851404</v>
      </c>
      <c r="AA2235">
        <v>27.032136130225499</v>
      </c>
      <c r="AB2235">
        <v>440</v>
      </c>
      <c r="AC2235">
        <v>0.967057165120082</v>
      </c>
      <c r="AD2235">
        <v>42</v>
      </c>
      <c r="AE2235">
        <v>3.0354110238432201E-2</v>
      </c>
      <c r="AF2235">
        <v>4</v>
      </c>
      <c r="AG2235">
        <v>2.5887246414848801E-3</v>
      </c>
      <c r="AH2235">
        <v>5.1230074877464697E-3</v>
      </c>
      <c r="AI2235">
        <v>29</v>
      </c>
      <c r="AJ2235" s="73">
        <v>54.598763426761998</v>
      </c>
      <c r="AK2235">
        <v>483</v>
      </c>
      <c r="AL2235">
        <v>0.99820273051471098</v>
      </c>
      <c r="AM2235">
        <v>1.17242360527594E-2</v>
      </c>
      <c r="AN2235">
        <v>4</v>
      </c>
      <c r="AO2235">
        <v>6.0787782329200504E-3</v>
      </c>
      <c r="AP2235">
        <v>2</v>
      </c>
      <c r="AQ2235">
        <v>485</v>
      </c>
      <c r="AR2235">
        <v>0.99890791961429903</v>
      </c>
      <c r="AS2235">
        <v>1.69932191958422E-2</v>
      </c>
      <c r="AT2235">
        <v>11</v>
      </c>
      <c r="AU2235">
        <v>2.7175481652759697E-4</v>
      </c>
      <c r="AV2235">
        <v>1</v>
      </c>
      <c r="AW2235">
        <v>485</v>
      </c>
      <c r="AX2235">
        <v>0.99890791961429903</v>
      </c>
      <c r="AY2235" s="73">
        <v>56.364029145217899</v>
      </c>
      <c r="AZ2235">
        <v>483</v>
      </c>
      <c r="BA2235">
        <v>0.99820273051471098</v>
      </c>
      <c r="BB2235">
        <v>462</v>
      </c>
      <c r="BC2235">
        <v>0.85685104360723496</v>
      </c>
      <c r="BD2235">
        <v>21</v>
      </c>
      <c r="BE2235">
        <v>0.13597809777414299</v>
      </c>
      <c r="BF2235">
        <v>58.5164378584739</v>
      </c>
      <c r="BG2235">
        <v>65.260245841179994</v>
      </c>
      <c r="BH2235">
        <v>56.364029145217899</v>
      </c>
      <c r="BI2235">
        <v>54.598763426761998</v>
      </c>
    </row>
    <row r="2236" spans="1:61" x14ac:dyDescent="0.25">
      <c r="A2236" s="10" t="str">
        <f>VLOOKUP(D2236,'Index-Relations'!E:F,2,FALSE)</f>
        <v>ESG</v>
      </c>
      <c r="B2236" t="s">
        <v>3450</v>
      </c>
      <c r="C2236" s="53" t="s">
        <v>2765</v>
      </c>
      <c r="D2236" s="59" t="s">
        <v>2831</v>
      </c>
      <c r="E2236" s="59" t="s">
        <v>5652</v>
      </c>
      <c r="F2236" t="s">
        <v>2685</v>
      </c>
      <c r="G2236" t="s">
        <v>2688</v>
      </c>
      <c r="H2236" t="s">
        <v>2686</v>
      </c>
      <c r="I2236" s="52">
        <v>45474</v>
      </c>
      <c r="J2236" t="s">
        <v>2457</v>
      </c>
      <c r="K2236">
        <v>486</v>
      </c>
      <c r="L2236" s="73">
        <v>59.181944496408903</v>
      </c>
      <c r="M2236">
        <v>483</v>
      </c>
      <c r="N2236">
        <v>0.99829760782635801</v>
      </c>
      <c r="O2236" s="73">
        <v>65.651688421161893</v>
      </c>
      <c r="P2236">
        <v>483</v>
      </c>
      <c r="Q2236">
        <v>0.99829760782635801</v>
      </c>
      <c r="R2236">
        <v>481</v>
      </c>
      <c r="S2236">
        <v>0.99676253208128096</v>
      </c>
      <c r="T2236">
        <v>32.051172170578198</v>
      </c>
      <c r="U2236">
        <v>0.61342714554611499</v>
      </c>
      <c r="V2236">
        <v>321</v>
      </c>
      <c r="W2236">
        <v>6.14390839161887E-2</v>
      </c>
      <c r="X2236">
        <v>41</v>
      </c>
      <c r="Y2236">
        <v>480</v>
      </c>
      <c r="Z2236">
        <v>0.995335024222465</v>
      </c>
      <c r="AA2236">
        <v>23.167886749070501</v>
      </c>
      <c r="AB2236">
        <v>434</v>
      </c>
      <c r="AC2236">
        <v>0.95802486058881298</v>
      </c>
      <c r="AD2236">
        <v>46</v>
      </c>
      <c r="AE2236">
        <v>3.73101636336527E-2</v>
      </c>
      <c r="AF2236">
        <v>6</v>
      </c>
      <c r="AG2236">
        <v>4.6649757775341404E-3</v>
      </c>
      <c r="AH2236">
        <v>3.6272579980339398E-3</v>
      </c>
      <c r="AI2236">
        <v>28</v>
      </c>
      <c r="AJ2236" s="73">
        <v>55.20215600337</v>
      </c>
      <c r="AK2236">
        <v>483</v>
      </c>
      <c r="AL2236">
        <v>0.99829760782635801</v>
      </c>
      <c r="AM2236">
        <v>1.08370723462612E-2</v>
      </c>
      <c r="AN2236">
        <v>4</v>
      </c>
      <c r="AO2236">
        <v>5.2733466618701498E-3</v>
      </c>
      <c r="AP2236">
        <v>2</v>
      </c>
      <c r="AQ2236">
        <v>485</v>
      </c>
      <c r="AR2236">
        <v>0.99893707045370195</v>
      </c>
      <c r="AS2236">
        <v>1.6049894214134199E-2</v>
      </c>
      <c r="AT2236">
        <v>11</v>
      </c>
      <c r="AU2236">
        <v>2.60621072520888E-4</v>
      </c>
      <c r="AV2236">
        <v>1</v>
      </c>
      <c r="AW2236">
        <v>485</v>
      </c>
      <c r="AX2236">
        <v>0.99893707045370295</v>
      </c>
      <c r="AY2236" s="73">
        <v>57.191171994156001</v>
      </c>
      <c r="AZ2236">
        <v>483</v>
      </c>
      <c r="BA2236">
        <v>0.99829760782635801</v>
      </c>
      <c r="BB2236">
        <v>462</v>
      </c>
      <c r="BC2236">
        <v>0.85889834771782403</v>
      </c>
      <c r="BD2236">
        <v>21</v>
      </c>
      <c r="BE2236">
        <v>0.13476537607400699</v>
      </c>
      <c r="BF2236">
        <v>59.181944496408903</v>
      </c>
      <c r="BG2236">
        <v>65.651688421161893</v>
      </c>
      <c r="BH2236">
        <v>57.191171994156001</v>
      </c>
      <c r="BI2236">
        <v>55.20215600337</v>
      </c>
    </row>
    <row r="2237" spans="1:61" x14ac:dyDescent="0.25">
      <c r="A2237" s="10" t="str">
        <f>VLOOKUP(D2237,'Index-Relations'!E:F,2,FALSE)</f>
        <v>ESG</v>
      </c>
      <c r="B2237" t="s">
        <v>3450</v>
      </c>
      <c r="C2237" s="53" t="s">
        <v>2766</v>
      </c>
      <c r="D2237" s="59" t="s">
        <v>2831</v>
      </c>
      <c r="E2237" s="59" t="s">
        <v>5653</v>
      </c>
      <c r="F2237" t="s">
        <v>2685</v>
      </c>
      <c r="G2237" t="s">
        <v>2688</v>
      </c>
      <c r="H2237" t="s">
        <v>2686</v>
      </c>
      <c r="I2237" s="52">
        <v>45446</v>
      </c>
      <c r="J2237" t="s">
        <v>2457</v>
      </c>
      <c r="K2237">
        <v>486</v>
      </c>
      <c r="L2237" s="73">
        <v>59.251660425772002</v>
      </c>
      <c r="M2237">
        <v>483</v>
      </c>
      <c r="N2237">
        <v>0.99818169766939202</v>
      </c>
      <c r="O2237" s="73">
        <v>65.439711626916903</v>
      </c>
      <c r="P2237">
        <v>483</v>
      </c>
      <c r="Q2237">
        <v>0.99818169766939202</v>
      </c>
      <c r="R2237">
        <v>481</v>
      </c>
      <c r="S2237">
        <v>0.99654339423937799</v>
      </c>
      <c r="T2237">
        <v>32.339203578598998</v>
      </c>
      <c r="U2237">
        <v>0.61537262843063101</v>
      </c>
      <c r="V2237">
        <v>319</v>
      </c>
      <c r="W2237">
        <v>6.2437383357971298E-2</v>
      </c>
      <c r="X2237">
        <v>41</v>
      </c>
      <c r="Y2237">
        <v>480</v>
      </c>
      <c r="Z2237">
        <v>0.99491917773882199</v>
      </c>
      <c r="AA2237">
        <v>23.225960274084098</v>
      </c>
      <c r="AB2237">
        <v>434</v>
      </c>
      <c r="AC2237">
        <v>0.95650181711580395</v>
      </c>
      <c r="AD2237">
        <v>46</v>
      </c>
      <c r="AE2237">
        <v>3.8417360623017899E-2</v>
      </c>
      <c r="AF2237">
        <v>6</v>
      </c>
      <c r="AG2237">
        <v>5.0808222611776104E-3</v>
      </c>
      <c r="AH2237">
        <v>3.67591450140696E-3</v>
      </c>
      <c r="AI2237">
        <v>27</v>
      </c>
      <c r="AJ2237" s="73">
        <v>55.182168341655</v>
      </c>
      <c r="AK2237">
        <v>483</v>
      </c>
      <c r="AL2237">
        <v>0.99818169766939202</v>
      </c>
      <c r="AM2237">
        <v>1.131370701198E-2</v>
      </c>
      <c r="AN2237">
        <v>4</v>
      </c>
      <c r="AO2237">
        <v>5.7163011513462402E-3</v>
      </c>
      <c r="AP2237">
        <v>2</v>
      </c>
      <c r="AQ2237">
        <v>485</v>
      </c>
      <c r="AR2237">
        <v>0.99887968089539103</v>
      </c>
      <c r="AS2237">
        <v>1.6819566864678299E-2</v>
      </c>
      <c r="AT2237">
        <v>11</v>
      </c>
      <c r="AU2237">
        <v>2.78233713190339E-4</v>
      </c>
      <c r="AV2237">
        <v>1</v>
      </c>
      <c r="AW2237">
        <v>485</v>
      </c>
      <c r="AX2237">
        <v>0.99887968089539003</v>
      </c>
      <c r="AY2237" s="73">
        <v>57.569280313185999</v>
      </c>
      <c r="AZ2237">
        <v>483</v>
      </c>
      <c r="BA2237">
        <v>0.99818169766939202</v>
      </c>
      <c r="BB2237">
        <v>462</v>
      </c>
      <c r="BC2237">
        <v>0.86026697133472496</v>
      </c>
      <c r="BD2237">
        <v>21</v>
      </c>
      <c r="BE2237">
        <v>0.13289640840931999</v>
      </c>
      <c r="BF2237">
        <v>59.251660425772002</v>
      </c>
      <c r="BG2237">
        <v>65.439711626916903</v>
      </c>
      <c r="BH2237">
        <v>57.569280313185999</v>
      </c>
      <c r="BI2237">
        <v>55.182168341655</v>
      </c>
    </row>
    <row r="2238" spans="1:61" x14ac:dyDescent="0.25">
      <c r="A2238" s="10" t="str">
        <f>VLOOKUP(D2238,'Index-Relations'!E:F,2,FALSE)</f>
        <v>ESG</v>
      </c>
      <c r="B2238" t="s">
        <v>3450</v>
      </c>
      <c r="C2238" s="53" t="s">
        <v>2767</v>
      </c>
      <c r="D2238" s="59" t="s">
        <v>2831</v>
      </c>
      <c r="E2238" s="59" t="s">
        <v>5654</v>
      </c>
      <c r="F2238" t="s">
        <v>2685</v>
      </c>
      <c r="G2238" t="s">
        <v>2688</v>
      </c>
      <c r="H2238" t="s">
        <v>2686</v>
      </c>
      <c r="I2238" s="52">
        <v>45413</v>
      </c>
      <c r="J2238" t="s">
        <v>2457</v>
      </c>
      <c r="K2238">
        <v>486</v>
      </c>
      <c r="L2238" s="73">
        <v>59.151362693838003</v>
      </c>
      <c r="M2238">
        <v>483</v>
      </c>
      <c r="N2238">
        <v>0.99824645438466098</v>
      </c>
      <c r="O2238" s="73">
        <v>65.363024005021899</v>
      </c>
      <c r="P2238">
        <v>483</v>
      </c>
      <c r="Q2238">
        <v>0.99824645438466098</v>
      </c>
      <c r="R2238">
        <v>481</v>
      </c>
      <c r="S2238">
        <v>0.99665575526144301</v>
      </c>
      <c r="T2238">
        <v>32.659852867968603</v>
      </c>
      <c r="U2238">
        <v>0.61476510955163199</v>
      </c>
      <c r="V2238">
        <v>319</v>
      </c>
      <c r="W2238">
        <v>6.26429505636968E-2</v>
      </c>
      <c r="X2238">
        <v>41</v>
      </c>
      <c r="Y2238">
        <v>480</v>
      </c>
      <c r="Z2238">
        <v>0.99519621415608805</v>
      </c>
      <c r="AA2238">
        <v>24.0391438810239</v>
      </c>
      <c r="AB2238">
        <v>434</v>
      </c>
      <c r="AC2238">
        <v>0.95625513168249199</v>
      </c>
      <c r="AD2238">
        <v>46</v>
      </c>
      <c r="AE2238">
        <v>3.8941082473595297E-2</v>
      </c>
      <c r="AF2238">
        <v>6</v>
      </c>
      <c r="AG2238">
        <v>4.8037858439118498E-3</v>
      </c>
      <c r="AH2238">
        <v>3.5557635392353599E-3</v>
      </c>
      <c r="AI2238">
        <v>27</v>
      </c>
      <c r="AJ2238" s="73">
        <v>54.862794557492997</v>
      </c>
      <c r="AK2238">
        <v>483</v>
      </c>
      <c r="AL2238">
        <v>0.99824645438466098</v>
      </c>
      <c r="AM2238">
        <v>1.1529104599296101E-2</v>
      </c>
      <c r="AN2238">
        <v>4</v>
      </c>
      <c r="AO2238">
        <v>1.1014852615772199E-2</v>
      </c>
      <c r="AP2238">
        <v>3</v>
      </c>
      <c r="AQ2238">
        <v>483</v>
      </c>
      <c r="AR2238">
        <v>0.99838799819573498</v>
      </c>
      <c r="AS2238">
        <v>1.7130904674863501E-2</v>
      </c>
      <c r="AT2238">
        <v>11</v>
      </c>
      <c r="AU2238">
        <v>0</v>
      </c>
      <c r="AV2238">
        <v>0</v>
      </c>
      <c r="AW2238">
        <v>484</v>
      </c>
      <c r="AX2238">
        <v>0.99875136053396096</v>
      </c>
      <c r="AY2238" s="73">
        <v>57.638472872919898</v>
      </c>
      <c r="AZ2238">
        <v>483</v>
      </c>
      <c r="BA2238">
        <v>0.99824645438466098</v>
      </c>
      <c r="BB2238">
        <v>461</v>
      </c>
      <c r="BC2238">
        <v>0.866103162317307</v>
      </c>
      <c r="BD2238">
        <v>19</v>
      </c>
      <c r="BE2238">
        <v>0.12126998326265501</v>
      </c>
      <c r="BF2238">
        <v>59.151362693838003</v>
      </c>
      <c r="BG2238">
        <v>65.363024005021899</v>
      </c>
      <c r="BH2238">
        <v>57.638472872919898</v>
      </c>
      <c r="BI2238">
        <v>54.862794557492997</v>
      </c>
    </row>
    <row r="2239" spans="1:61" x14ac:dyDescent="0.25">
      <c r="A2239" s="10" t="str">
        <f>VLOOKUP(D2239,'Index-Relations'!E:F,2,FALSE)</f>
        <v>ESG</v>
      </c>
      <c r="B2239" t="s">
        <v>3450</v>
      </c>
      <c r="C2239" s="53" t="s">
        <v>2768</v>
      </c>
      <c r="D2239" s="59" t="s">
        <v>2831</v>
      </c>
      <c r="E2239" s="59" t="s">
        <v>5655</v>
      </c>
      <c r="F2239" t="s">
        <v>2685</v>
      </c>
      <c r="G2239" t="s">
        <v>2688</v>
      </c>
      <c r="H2239" t="s">
        <v>2686</v>
      </c>
      <c r="I2239" s="52">
        <v>45383</v>
      </c>
      <c r="J2239" t="s">
        <v>2457</v>
      </c>
      <c r="K2239">
        <v>487</v>
      </c>
      <c r="L2239">
        <v>62.769609942064697</v>
      </c>
      <c r="M2239">
        <v>485</v>
      </c>
      <c r="N2239">
        <v>0.99954302556447605</v>
      </c>
      <c r="O2239">
        <v>69.995559013448101</v>
      </c>
      <c r="P2239">
        <v>485</v>
      </c>
      <c r="Q2239">
        <v>0.99954302556447605</v>
      </c>
      <c r="R2239">
        <v>483</v>
      </c>
      <c r="S2239">
        <v>0.99776886094513895</v>
      </c>
      <c r="T2239">
        <v>32.492590272088201</v>
      </c>
      <c r="U2239">
        <v>0.615326189268672</v>
      </c>
      <c r="V2239">
        <v>321</v>
      </c>
      <c r="W2239">
        <v>6.2844278483100605E-2</v>
      </c>
      <c r="X2239">
        <v>41</v>
      </c>
      <c r="Y2239">
        <v>482</v>
      </c>
      <c r="Z2239">
        <v>0.99638126392341098</v>
      </c>
      <c r="AA2239">
        <v>23.065895023750699</v>
      </c>
      <c r="AB2239">
        <v>436</v>
      </c>
      <c r="AC2239">
        <v>0.95660114871917601</v>
      </c>
      <c r="AD2239">
        <v>46</v>
      </c>
      <c r="AE2239">
        <v>3.9780115204236702E-2</v>
      </c>
      <c r="AF2239">
        <v>5</v>
      </c>
      <c r="AG2239">
        <v>3.6187360765868098E-3</v>
      </c>
      <c r="AH2239">
        <v>3.4317469068291802E-3</v>
      </c>
      <c r="AI2239">
        <v>27</v>
      </c>
      <c r="AJ2239">
        <v>56.866917108612903</v>
      </c>
      <c r="AK2239">
        <v>485</v>
      </c>
      <c r="AL2239">
        <v>0.99954302556447605</v>
      </c>
      <c r="AM2239">
        <v>1.19437164354654E-2</v>
      </c>
      <c r="AN2239">
        <v>4</v>
      </c>
      <c r="AO2239">
        <v>1.0243338690507E-2</v>
      </c>
      <c r="AP2239">
        <v>3</v>
      </c>
      <c r="AQ2239">
        <v>485</v>
      </c>
      <c r="AR2239">
        <v>0.99964991636406597</v>
      </c>
      <c r="AS2239">
        <v>1.67567478619828E-2</v>
      </c>
      <c r="AT2239">
        <v>11</v>
      </c>
      <c r="AU2239">
        <v>0</v>
      </c>
      <c r="AV2239">
        <v>0</v>
      </c>
      <c r="AW2239">
        <v>486</v>
      </c>
      <c r="AX2239">
        <v>0.999999999999999</v>
      </c>
      <c r="AY2239">
        <v>61.554659919823202</v>
      </c>
      <c r="AZ2239">
        <v>485</v>
      </c>
      <c r="BA2239">
        <v>0.99954302556447605</v>
      </c>
      <c r="BB2239">
        <v>463</v>
      </c>
      <c r="BC2239">
        <v>0.86687011814789405</v>
      </c>
      <c r="BD2239">
        <v>19</v>
      </c>
      <c r="BE2239">
        <v>0.122536459525664</v>
      </c>
      <c r="BF2239">
        <v>59.698589628897899</v>
      </c>
      <c r="BG2239">
        <v>65.613469388393</v>
      </c>
      <c r="BH2239">
        <v>58.785732523199897</v>
      </c>
      <c r="BI2239">
        <v>54.873078000124899</v>
      </c>
    </row>
    <row r="2240" spans="1:61" x14ac:dyDescent="0.25">
      <c r="A2240" s="10" t="str">
        <f>VLOOKUP(D2240,'Index-Relations'!E:F,2,FALSE)</f>
        <v>ESG</v>
      </c>
      <c r="B2240" t="s">
        <v>3450</v>
      </c>
      <c r="C2240" s="53" t="s">
        <v>2769</v>
      </c>
      <c r="D2240" s="59" t="s">
        <v>2831</v>
      </c>
      <c r="E2240" s="59" t="s">
        <v>5656</v>
      </c>
      <c r="F2240" t="s">
        <v>2685</v>
      </c>
      <c r="G2240" t="s">
        <v>2688</v>
      </c>
      <c r="H2240" t="s">
        <v>2686</v>
      </c>
      <c r="I2240" s="52">
        <v>45352</v>
      </c>
      <c r="J2240" t="s">
        <v>2457</v>
      </c>
      <c r="K2240">
        <v>485</v>
      </c>
      <c r="L2240">
        <v>63.443028479727502</v>
      </c>
      <c r="M2240">
        <v>482</v>
      </c>
      <c r="N2240">
        <v>0.99784914404763503</v>
      </c>
      <c r="O2240">
        <v>70.635947311324401</v>
      </c>
      <c r="P2240">
        <v>482</v>
      </c>
      <c r="Q2240">
        <v>0.99784914404763503</v>
      </c>
      <c r="R2240">
        <v>482</v>
      </c>
      <c r="S2240">
        <v>0.99784914404763503</v>
      </c>
      <c r="T2240">
        <v>32.524951038245298</v>
      </c>
      <c r="U2240">
        <v>0.59881014683603195</v>
      </c>
      <c r="V2240">
        <v>315</v>
      </c>
      <c r="W2240">
        <v>6.3483727648648097E-2</v>
      </c>
      <c r="X2240">
        <v>40</v>
      </c>
      <c r="Y2240">
        <v>481</v>
      </c>
      <c r="Z2240">
        <v>0.99654432949695904</v>
      </c>
      <c r="AA2240">
        <v>23.2151953888681</v>
      </c>
      <c r="AB2240">
        <v>435</v>
      </c>
      <c r="AC2240">
        <v>0.95732761767299901</v>
      </c>
      <c r="AD2240">
        <v>46</v>
      </c>
      <c r="AE2240">
        <v>3.9216711823959999E-2</v>
      </c>
      <c r="AF2240">
        <v>4</v>
      </c>
      <c r="AG2240">
        <v>3.4556705030407602E-3</v>
      </c>
      <c r="AH2240">
        <v>1.34638849057273E-3</v>
      </c>
      <c r="AI2240">
        <v>24</v>
      </c>
      <c r="AJ2240">
        <v>57.954490504346197</v>
      </c>
      <c r="AK2240">
        <v>482</v>
      </c>
      <c r="AL2240">
        <v>0.99784914404763503</v>
      </c>
      <c r="AM2240">
        <v>1.22412447791512E-2</v>
      </c>
      <c r="AN2240">
        <v>4</v>
      </c>
      <c r="AO2240">
        <v>1.03167447710097E-2</v>
      </c>
      <c r="AP2240">
        <v>3</v>
      </c>
      <c r="AQ2240">
        <v>485</v>
      </c>
      <c r="AR2240">
        <v>1</v>
      </c>
      <c r="AS2240">
        <v>1.7045251780485899E-2</v>
      </c>
      <c r="AT2240">
        <v>11</v>
      </c>
      <c r="AU2240">
        <v>0</v>
      </c>
      <c r="AV2240">
        <v>0</v>
      </c>
      <c r="AW2240">
        <v>485</v>
      </c>
      <c r="AX2240">
        <v>0.999999999999999</v>
      </c>
      <c r="AY2240">
        <v>61.565766955899399</v>
      </c>
      <c r="AZ2240">
        <v>482</v>
      </c>
      <c r="BA2240">
        <v>0.99784914404763503</v>
      </c>
      <c r="BB2240">
        <v>464</v>
      </c>
      <c r="BC2240">
        <v>0.86698287000890495</v>
      </c>
      <c r="BD2240">
        <v>18</v>
      </c>
      <c r="BE2240">
        <v>0.122700385220085</v>
      </c>
      <c r="BF2240">
        <v>60.281278806697898</v>
      </c>
      <c r="BG2240">
        <v>66.139639704266003</v>
      </c>
      <c r="BH2240">
        <v>58.761070795888003</v>
      </c>
      <c r="BI2240">
        <v>55.859932319598897</v>
      </c>
    </row>
    <row r="2241" spans="1:61" x14ac:dyDescent="0.25">
      <c r="A2241" s="10" t="str">
        <f>VLOOKUP(D2241,'Index-Relations'!E:F,2,FALSE)</f>
        <v>ESG</v>
      </c>
      <c r="B2241" t="s">
        <v>3450</v>
      </c>
      <c r="C2241" s="53" t="s">
        <v>2770</v>
      </c>
      <c r="D2241" s="59" t="s">
        <v>2831</v>
      </c>
      <c r="E2241" s="59" t="s">
        <v>5657</v>
      </c>
      <c r="F2241" t="s">
        <v>2685</v>
      </c>
      <c r="G2241" t="s">
        <v>2688</v>
      </c>
      <c r="H2241" t="s">
        <v>2686</v>
      </c>
      <c r="I2241" s="52">
        <v>45323</v>
      </c>
      <c r="J2241" t="s">
        <v>2457</v>
      </c>
      <c r="K2241">
        <v>485</v>
      </c>
      <c r="L2241">
        <v>64.335453660954897</v>
      </c>
      <c r="M2241">
        <v>482</v>
      </c>
      <c r="N2241">
        <v>0.99792502344232203</v>
      </c>
      <c r="O2241">
        <v>71.143938012447606</v>
      </c>
      <c r="P2241">
        <v>482</v>
      </c>
      <c r="Q2241">
        <v>0.99792502344232203</v>
      </c>
      <c r="R2241">
        <v>482</v>
      </c>
      <c r="S2241">
        <v>0.99792502344232303</v>
      </c>
      <c r="T2241">
        <v>32.848253697005099</v>
      </c>
      <c r="U2241">
        <v>0.590517348496987</v>
      </c>
      <c r="V2241">
        <v>314</v>
      </c>
      <c r="W2241">
        <v>6.1391554066069103E-2</v>
      </c>
      <c r="X2241">
        <v>39</v>
      </c>
      <c r="Y2241">
        <v>481</v>
      </c>
      <c r="Z2241">
        <v>0.99693070223618396</v>
      </c>
      <c r="AA2241">
        <v>24.107284839077298</v>
      </c>
      <c r="AB2241">
        <v>432</v>
      </c>
      <c r="AC2241">
        <v>0.95187285864667404</v>
      </c>
      <c r="AD2241">
        <v>49</v>
      </c>
      <c r="AE2241">
        <v>4.5057843589509802E-2</v>
      </c>
      <c r="AF2241">
        <v>4</v>
      </c>
      <c r="AG2241">
        <v>3.06929776381598E-3</v>
      </c>
      <c r="AH2241">
        <v>1.25436289367365E-3</v>
      </c>
      <c r="AI2241">
        <v>23</v>
      </c>
      <c r="AJ2241">
        <v>58.924813300468102</v>
      </c>
      <c r="AK2241">
        <v>482</v>
      </c>
      <c r="AL2241">
        <v>0.99792502344232203</v>
      </c>
      <c r="AM2241">
        <v>1.2687749643505501E-2</v>
      </c>
      <c r="AN2241">
        <v>4</v>
      </c>
      <c r="AO2241">
        <v>1.0413478709626899E-2</v>
      </c>
      <c r="AP2241">
        <v>3</v>
      </c>
      <c r="AQ2241">
        <v>485</v>
      </c>
      <c r="AR2241">
        <v>1</v>
      </c>
      <c r="AS2241">
        <v>1.7890900124921501E-2</v>
      </c>
      <c r="AT2241">
        <v>11</v>
      </c>
      <c r="AU2241">
        <v>0</v>
      </c>
      <c r="AV2241">
        <v>0</v>
      </c>
      <c r="AW2241">
        <v>485</v>
      </c>
      <c r="AX2241">
        <v>1</v>
      </c>
      <c r="AY2241">
        <v>62.250285167393699</v>
      </c>
      <c r="AZ2241">
        <v>482</v>
      </c>
      <c r="BA2241">
        <v>0.99792502344232203</v>
      </c>
      <c r="BB2241">
        <v>462</v>
      </c>
      <c r="BC2241">
        <v>0.87199270202764401</v>
      </c>
      <c r="BD2241">
        <v>20</v>
      </c>
      <c r="BE2241">
        <v>0.11759381926272799</v>
      </c>
      <c r="BF2241">
        <v>61.0632065383219</v>
      </c>
      <c r="BG2241">
        <v>66.491688016699996</v>
      </c>
      <c r="BH2241">
        <v>59.245161078552997</v>
      </c>
      <c r="BI2241">
        <v>56.643348226227999</v>
      </c>
    </row>
    <row r="2242" spans="1:61" x14ac:dyDescent="0.25">
      <c r="A2242" s="10" t="str">
        <f>VLOOKUP(D2242,'Index-Relations'!E:F,2,FALSE)</f>
        <v>ESG</v>
      </c>
      <c r="B2242" t="s">
        <v>3450</v>
      </c>
      <c r="C2242" s="53" t="s">
        <v>3350</v>
      </c>
      <c r="D2242" s="59" t="s">
        <v>3267</v>
      </c>
      <c r="E2242" s="59" t="s">
        <v>5658</v>
      </c>
      <c r="F2242" t="s">
        <v>827</v>
      </c>
      <c r="G2242" t="s">
        <v>2643</v>
      </c>
      <c r="H2242" t="s">
        <v>828</v>
      </c>
      <c r="I2242" s="52">
        <v>45505</v>
      </c>
      <c r="J2242" t="s">
        <v>2457</v>
      </c>
      <c r="K2242">
        <v>488</v>
      </c>
      <c r="L2242" s="73">
        <v>58.561644969183</v>
      </c>
      <c r="M2242">
        <v>485</v>
      </c>
      <c r="N2242">
        <v>0.99821324335022998</v>
      </c>
      <c r="O2242" s="73">
        <v>65.268985089536002</v>
      </c>
      <c r="P2242">
        <v>485</v>
      </c>
      <c r="Q2242">
        <v>0.99821324335022998</v>
      </c>
      <c r="R2242">
        <v>483</v>
      </c>
      <c r="S2242">
        <v>0.99662800107910698</v>
      </c>
      <c r="T2242">
        <v>32.504575620845301</v>
      </c>
      <c r="U2242">
        <v>0.60701555320660505</v>
      </c>
      <c r="V2242">
        <v>326</v>
      </c>
      <c r="W2242">
        <v>5.9699607955378299E-2</v>
      </c>
      <c r="X2242">
        <v>41</v>
      </c>
      <c r="Y2242">
        <v>484</v>
      </c>
      <c r="Z2242">
        <v>0.99742641768223494</v>
      </c>
      <c r="AA2242">
        <v>26.888612384867098</v>
      </c>
      <c r="AB2242">
        <v>442</v>
      </c>
      <c r="AC2242">
        <v>0.96724985887439197</v>
      </c>
      <c r="AD2242">
        <v>42</v>
      </c>
      <c r="AE2242">
        <v>3.0176558807843999E-2</v>
      </c>
      <c r="AF2242">
        <v>4</v>
      </c>
      <c r="AG2242">
        <v>2.5735823177637099E-3</v>
      </c>
      <c r="AH2242">
        <v>5.1043376644563498E-3</v>
      </c>
      <c r="AI2242">
        <v>29</v>
      </c>
      <c r="AJ2242" s="73">
        <v>54.655434634614998</v>
      </c>
      <c r="AK2242">
        <v>485</v>
      </c>
      <c r="AL2242">
        <v>0.99821324335022998</v>
      </c>
      <c r="AM2242">
        <v>1.1655657040975801E-2</v>
      </c>
      <c r="AN2242">
        <v>4</v>
      </c>
      <c r="AO2242">
        <v>6.0432214083910099E-3</v>
      </c>
      <c r="AP2242">
        <v>2</v>
      </c>
      <c r="AQ2242">
        <v>487</v>
      </c>
      <c r="AR2242">
        <v>0.99891430756088295</v>
      </c>
      <c r="AS2242">
        <v>1.6893820124190301E-2</v>
      </c>
      <c r="AT2242">
        <v>11</v>
      </c>
      <c r="AU2242">
        <v>6.1195025758063E-3</v>
      </c>
      <c r="AV2242">
        <v>3</v>
      </c>
      <c r="AW2242">
        <v>487</v>
      </c>
      <c r="AX2242">
        <v>0.99891430756088195</v>
      </c>
      <c r="AY2242" s="73">
        <v>56.427851923413002</v>
      </c>
      <c r="AZ2242">
        <v>485</v>
      </c>
      <c r="BA2242">
        <v>0.99821324335022998</v>
      </c>
      <c r="BB2242">
        <v>464</v>
      </c>
      <c r="BC2242">
        <v>0.857688370143743</v>
      </c>
      <c r="BD2242">
        <v>21</v>
      </c>
      <c r="BE2242">
        <v>0.13518271600874801</v>
      </c>
      <c r="BF2242">
        <v>58.561644969183</v>
      </c>
      <c r="BG2242">
        <v>65.268985089536002</v>
      </c>
      <c r="BH2242">
        <v>56.427851923413002</v>
      </c>
      <c r="BI2242">
        <v>54.655434634614998</v>
      </c>
    </row>
    <row r="2243" spans="1:61" x14ac:dyDescent="0.25">
      <c r="A2243" s="10" t="str">
        <f>VLOOKUP(D2243,'Index-Relations'!E:F,2,FALSE)</f>
        <v>ESG</v>
      </c>
      <c r="B2243" t="s">
        <v>3450</v>
      </c>
      <c r="C2243" s="53" t="s">
        <v>2765</v>
      </c>
      <c r="D2243" s="59" t="s">
        <v>3267</v>
      </c>
      <c r="E2243" s="59" t="s">
        <v>5659</v>
      </c>
      <c r="F2243" t="s">
        <v>827</v>
      </c>
      <c r="G2243" t="s">
        <v>2643</v>
      </c>
      <c r="H2243" t="s">
        <v>828</v>
      </c>
      <c r="I2243" s="52">
        <v>45474</v>
      </c>
      <c r="J2243" t="s">
        <v>2457</v>
      </c>
      <c r="K2243">
        <v>488</v>
      </c>
      <c r="L2243" s="73">
        <v>59.216175772127002</v>
      </c>
      <c r="M2243">
        <v>485</v>
      </c>
      <c r="N2243">
        <v>0.99830663498258498</v>
      </c>
      <c r="O2243" s="73">
        <v>65.655113074751995</v>
      </c>
      <c r="P2243">
        <v>485</v>
      </c>
      <c r="Q2243">
        <v>0.99830663498258498</v>
      </c>
      <c r="R2243">
        <v>483</v>
      </c>
      <c r="S2243">
        <v>0.99677969917657905</v>
      </c>
      <c r="T2243">
        <v>32.040213150429203</v>
      </c>
      <c r="U2243">
        <v>0.61490128295921198</v>
      </c>
      <c r="V2243">
        <v>323</v>
      </c>
      <c r="W2243">
        <v>6.1204795214372901E-2</v>
      </c>
      <c r="X2243">
        <v>41</v>
      </c>
      <c r="Y2243">
        <v>482</v>
      </c>
      <c r="Z2243">
        <v>0.99535976086411004</v>
      </c>
      <c r="AA2243">
        <v>23.060174036892601</v>
      </c>
      <c r="AB2243">
        <v>436</v>
      </c>
      <c r="AC2243">
        <v>0.95824743923254196</v>
      </c>
      <c r="AD2243">
        <v>46</v>
      </c>
      <c r="AE2243">
        <v>3.7112321631568003E-2</v>
      </c>
      <c r="AF2243">
        <v>6</v>
      </c>
      <c r="AG2243">
        <v>4.64023913588924E-3</v>
      </c>
      <c r="AH2243">
        <v>3.61342599544956E-3</v>
      </c>
      <c r="AI2243">
        <v>28</v>
      </c>
      <c r="AJ2243" s="73">
        <v>55.246808395393998</v>
      </c>
      <c r="AK2243">
        <v>485</v>
      </c>
      <c r="AL2243">
        <v>0.99830663498258498</v>
      </c>
      <c r="AM2243">
        <v>1.0779607358683699E-2</v>
      </c>
      <c r="AN2243">
        <v>4</v>
      </c>
      <c r="AO2243">
        <v>5.2453840543749001E-3</v>
      </c>
      <c r="AP2243">
        <v>2</v>
      </c>
      <c r="AQ2243">
        <v>487</v>
      </c>
      <c r="AR2243">
        <v>0.99894270677606201</v>
      </c>
      <c r="AS2243">
        <v>1.5964787559664601E-2</v>
      </c>
      <c r="AT2243">
        <v>11</v>
      </c>
      <c r="AU2243">
        <v>5.5618693391347703E-3</v>
      </c>
      <c r="AV2243">
        <v>3</v>
      </c>
      <c r="AW2243">
        <v>487</v>
      </c>
      <c r="AX2243">
        <v>0.99894270677606201</v>
      </c>
      <c r="AY2243" s="73">
        <v>57.241257507542002</v>
      </c>
      <c r="AZ2243">
        <v>485</v>
      </c>
      <c r="BA2243">
        <v>0.99830663498258498</v>
      </c>
      <c r="BB2243">
        <v>464</v>
      </c>
      <c r="BC2243">
        <v>0.85964655760666497</v>
      </c>
      <c r="BD2243">
        <v>21</v>
      </c>
      <c r="BE2243">
        <v>0.13405076511502101</v>
      </c>
      <c r="BF2243">
        <v>59.216175772127002</v>
      </c>
      <c r="BG2243">
        <v>65.655113074751995</v>
      </c>
      <c r="BH2243">
        <v>57.241257507542002</v>
      </c>
      <c r="BI2243">
        <v>55.246808395393998</v>
      </c>
    </row>
    <row r="2244" spans="1:61" x14ac:dyDescent="0.25">
      <c r="A2244" s="10" t="str">
        <f>VLOOKUP(D2244,'Index-Relations'!E:F,2,FALSE)</f>
        <v>ESG</v>
      </c>
      <c r="B2244" t="s">
        <v>3450</v>
      </c>
      <c r="C2244" s="53" t="s">
        <v>2766</v>
      </c>
      <c r="D2244" s="59" t="s">
        <v>3267</v>
      </c>
      <c r="E2244" s="59" t="s">
        <v>5660</v>
      </c>
      <c r="F2244" t="s">
        <v>827</v>
      </c>
      <c r="G2244" t="s">
        <v>2643</v>
      </c>
      <c r="H2244" t="s">
        <v>828</v>
      </c>
      <c r="I2244" s="52">
        <v>45446</v>
      </c>
      <c r="J2244" t="s">
        <v>2457</v>
      </c>
      <c r="K2244">
        <v>488</v>
      </c>
      <c r="L2244" s="73">
        <v>59.283153124785002</v>
      </c>
      <c r="M2244">
        <v>485</v>
      </c>
      <c r="N2244">
        <v>0.99819181162742698</v>
      </c>
      <c r="O2244" s="73">
        <v>65.440869175857998</v>
      </c>
      <c r="P2244">
        <v>485</v>
      </c>
      <c r="Q2244">
        <v>0.99819181162742698</v>
      </c>
      <c r="R2244">
        <v>483</v>
      </c>
      <c r="S2244">
        <v>0.99656262094607895</v>
      </c>
      <c r="T2244">
        <v>32.326415117632202</v>
      </c>
      <c r="U2244">
        <v>0.616852850489784</v>
      </c>
      <c r="V2244">
        <v>321</v>
      </c>
      <c r="W2244">
        <v>6.2197095747172297E-2</v>
      </c>
      <c r="X2244">
        <v>41</v>
      </c>
      <c r="Y2244">
        <v>482</v>
      </c>
      <c r="Z2244">
        <v>0.99494743883834702</v>
      </c>
      <c r="AA2244">
        <v>23.112383064962899</v>
      </c>
      <c r="AB2244">
        <v>436</v>
      </c>
      <c r="AC2244">
        <v>0.95674376741684497</v>
      </c>
      <c r="AD2244">
        <v>46</v>
      </c>
      <c r="AE2244">
        <v>3.8203671421501301E-2</v>
      </c>
      <c r="AF2244">
        <v>6</v>
      </c>
      <c r="AG2244">
        <v>5.0525611616529797E-3</v>
      </c>
      <c r="AH2244">
        <v>3.66176790099643E-3</v>
      </c>
      <c r="AI2244">
        <v>27</v>
      </c>
      <c r="AJ2244" s="73">
        <v>55.225177178891897</v>
      </c>
      <c r="AK2244">
        <v>485</v>
      </c>
      <c r="AL2244">
        <v>0.99819181162742698</v>
      </c>
      <c r="AM2244">
        <v>1.1250776686252901E-2</v>
      </c>
      <c r="AN2244">
        <v>4</v>
      </c>
      <c r="AO2244">
        <v>5.6845053223551203E-3</v>
      </c>
      <c r="AP2244">
        <v>2</v>
      </c>
      <c r="AQ2244">
        <v>487</v>
      </c>
      <c r="AR2244">
        <v>0.99888591245557701</v>
      </c>
      <c r="AS2244">
        <v>1.67260112493294E-2</v>
      </c>
      <c r="AT2244">
        <v>11</v>
      </c>
      <c r="AU2244">
        <v>5.8389943305817496E-3</v>
      </c>
      <c r="AV2244">
        <v>3</v>
      </c>
      <c r="AW2244">
        <v>487</v>
      </c>
      <c r="AX2244">
        <v>0.99888591245557701</v>
      </c>
      <c r="AY2244" s="73">
        <v>57.615474906327897</v>
      </c>
      <c r="AZ2244">
        <v>485</v>
      </c>
      <c r="BA2244">
        <v>0.99819181162742698</v>
      </c>
      <c r="BB2244">
        <v>464</v>
      </c>
      <c r="BC2244">
        <v>0.86104420951133898</v>
      </c>
      <c r="BD2244">
        <v>21</v>
      </c>
      <c r="BE2244">
        <v>0.13215719762188199</v>
      </c>
      <c r="BF2244">
        <v>59.283153124785002</v>
      </c>
      <c r="BG2244">
        <v>65.440869175857998</v>
      </c>
      <c r="BH2244">
        <v>57.615474906327897</v>
      </c>
      <c r="BI2244">
        <v>55.225177178891897</v>
      </c>
    </row>
    <row r="2245" spans="1:61" x14ac:dyDescent="0.25">
      <c r="A2245" s="10" t="str">
        <f>VLOOKUP(D2245,'Index-Relations'!E:F,2,FALSE)</f>
        <v>ESG</v>
      </c>
      <c r="B2245" t="s">
        <v>3450</v>
      </c>
      <c r="C2245" s="53" t="s">
        <v>2767</v>
      </c>
      <c r="D2245" s="59" t="s">
        <v>3267</v>
      </c>
      <c r="E2245" s="59" t="s">
        <v>5661</v>
      </c>
      <c r="F2245" t="s">
        <v>827</v>
      </c>
      <c r="G2245" t="s">
        <v>2643</v>
      </c>
      <c r="H2245" t="s">
        <v>828</v>
      </c>
      <c r="I2245" s="52">
        <v>45413</v>
      </c>
      <c r="J2245" t="s">
        <v>2457</v>
      </c>
      <c r="K2245">
        <v>488</v>
      </c>
      <c r="L2245" s="73">
        <v>59.181890513557001</v>
      </c>
      <c r="M2245">
        <v>485</v>
      </c>
      <c r="N2245">
        <v>0.99825608292734902</v>
      </c>
      <c r="O2245" s="73">
        <v>65.363654935628006</v>
      </c>
      <c r="P2245">
        <v>485</v>
      </c>
      <c r="Q2245">
        <v>0.99825608292734902</v>
      </c>
      <c r="R2245">
        <v>483</v>
      </c>
      <c r="S2245">
        <v>0.99667411817310203</v>
      </c>
      <c r="T2245">
        <v>32.645548575919797</v>
      </c>
      <c r="U2245">
        <v>0.61622826584933899</v>
      </c>
      <c r="V2245">
        <v>321</v>
      </c>
      <c r="W2245">
        <v>6.2405027078839097E-2</v>
      </c>
      <c r="X2245">
        <v>41</v>
      </c>
      <c r="Y2245">
        <v>482</v>
      </c>
      <c r="Z2245">
        <v>0.99522259126122703</v>
      </c>
      <c r="AA2245">
        <v>23.923327106426399</v>
      </c>
      <c r="AB2245">
        <v>436</v>
      </c>
      <c r="AC2245">
        <v>0.95649533035669898</v>
      </c>
      <c r="AD2245">
        <v>46</v>
      </c>
      <c r="AE2245">
        <v>3.8727260904526897E-2</v>
      </c>
      <c r="AF2245">
        <v>6</v>
      </c>
      <c r="AG2245">
        <v>4.7774087387733198E-3</v>
      </c>
      <c r="AH2245">
        <v>3.5422584337929698E-3</v>
      </c>
      <c r="AI2245">
        <v>27</v>
      </c>
      <c r="AJ2245" s="73">
        <v>54.9059534342299</v>
      </c>
      <c r="AK2245">
        <v>485</v>
      </c>
      <c r="AL2245">
        <v>0.99825608292734902</v>
      </c>
      <c r="AM2245">
        <v>1.14657994449762E-2</v>
      </c>
      <c r="AN2245">
        <v>4</v>
      </c>
      <c r="AO2245">
        <v>1.0954371167395401E-2</v>
      </c>
      <c r="AP2245">
        <v>3</v>
      </c>
      <c r="AQ2245">
        <v>485</v>
      </c>
      <c r="AR2245">
        <v>0.99839684953558605</v>
      </c>
      <c r="AS2245">
        <v>1.70368405994843E-2</v>
      </c>
      <c r="AT2245">
        <v>11</v>
      </c>
      <c r="AU2245">
        <v>5.4908994687928097E-3</v>
      </c>
      <c r="AV2245">
        <v>2</v>
      </c>
      <c r="AW2245">
        <v>486</v>
      </c>
      <c r="AX2245">
        <v>0.99875821668774201</v>
      </c>
      <c r="AY2245" s="73">
        <v>57.682425206047</v>
      </c>
      <c r="AZ2245">
        <v>485</v>
      </c>
      <c r="BA2245">
        <v>0.99825608292734902</v>
      </c>
      <c r="BB2245">
        <v>463</v>
      </c>
      <c r="BC2245">
        <v>0.86683837639221195</v>
      </c>
      <c r="BD2245">
        <v>19</v>
      </c>
      <c r="BE2245">
        <v>0.120604101975978</v>
      </c>
      <c r="BF2245">
        <v>59.181890513557001</v>
      </c>
      <c r="BG2245">
        <v>65.363654935628006</v>
      </c>
      <c r="BH2245">
        <v>57.682425206047</v>
      </c>
      <c r="BI2245">
        <v>54.9059534342299</v>
      </c>
    </row>
    <row r="2246" spans="1:61" x14ac:dyDescent="0.25">
      <c r="A2246" s="10" t="str">
        <f>VLOOKUP(D2246,'Index-Relations'!E:F,2,FALSE)</f>
        <v>ESG</v>
      </c>
      <c r="B2246" t="s">
        <v>3450</v>
      </c>
      <c r="C2246" s="53" t="s">
        <v>2768</v>
      </c>
      <c r="D2246" s="59" t="s">
        <v>3267</v>
      </c>
      <c r="E2246" s="59" t="s">
        <v>5662</v>
      </c>
      <c r="F2246" t="s">
        <v>827</v>
      </c>
      <c r="G2246" t="s">
        <v>2643</v>
      </c>
      <c r="H2246" t="s">
        <v>828</v>
      </c>
      <c r="I2246" s="52">
        <v>45383</v>
      </c>
      <c r="J2246" t="s">
        <v>2457</v>
      </c>
      <c r="K2246">
        <v>489</v>
      </c>
      <c r="L2246">
        <v>62.796881998028503</v>
      </c>
      <c r="M2246">
        <v>487</v>
      </c>
      <c r="N2246">
        <v>0.99954536737650601</v>
      </c>
      <c r="O2246">
        <v>69.986091679017704</v>
      </c>
      <c r="P2246">
        <v>487</v>
      </c>
      <c r="Q2246">
        <v>0.99954536737650601</v>
      </c>
      <c r="R2246">
        <v>485</v>
      </c>
      <c r="S2246">
        <v>0.99778029464442797</v>
      </c>
      <c r="T2246">
        <v>32.480332407413101</v>
      </c>
      <c r="U2246">
        <v>0.61676220696135398</v>
      </c>
      <c r="V2246">
        <v>323</v>
      </c>
      <c r="W2246">
        <v>6.2609675832054401E-2</v>
      </c>
      <c r="X2246">
        <v>41</v>
      </c>
      <c r="Y2246">
        <v>484</v>
      </c>
      <c r="Z2246">
        <v>0.99639980850494303</v>
      </c>
      <c r="AA2246">
        <v>22.9632162913047</v>
      </c>
      <c r="AB2246">
        <v>438</v>
      </c>
      <c r="AC2246">
        <v>0.95682355055199997</v>
      </c>
      <c r="AD2246">
        <v>46</v>
      </c>
      <c r="AE2246">
        <v>3.9576257952942701E-2</v>
      </c>
      <c r="AF2246">
        <v>5</v>
      </c>
      <c r="AG2246">
        <v>3.6001914950564702E-3</v>
      </c>
      <c r="AH2246">
        <v>3.4189359248035399E-3</v>
      </c>
      <c r="AI2246">
        <v>27</v>
      </c>
      <c r="AJ2246">
        <v>56.909163081071299</v>
      </c>
      <c r="AK2246">
        <v>487</v>
      </c>
      <c r="AL2246">
        <v>0.99954536737650601</v>
      </c>
      <c r="AM2246">
        <v>1.18825096443269E-2</v>
      </c>
      <c r="AN2246">
        <v>4</v>
      </c>
      <c r="AO2246">
        <v>1.0190845658277201E-2</v>
      </c>
      <c r="AP2246">
        <v>3</v>
      </c>
      <c r="AQ2246">
        <v>487</v>
      </c>
      <c r="AR2246">
        <v>0.99965171040330802</v>
      </c>
      <c r="AS2246">
        <v>1.66708762011736E-2</v>
      </c>
      <c r="AT2246">
        <v>11</v>
      </c>
      <c r="AU2246">
        <v>5.1246018330347899E-3</v>
      </c>
      <c r="AV2246">
        <v>2</v>
      </c>
      <c r="AW2246">
        <v>488</v>
      </c>
      <c r="AX2246">
        <v>1</v>
      </c>
      <c r="AY2246">
        <v>61.5993828678223</v>
      </c>
      <c r="AZ2246">
        <v>487</v>
      </c>
      <c r="BA2246">
        <v>0.99954536737650601</v>
      </c>
      <c r="BB2246">
        <v>465</v>
      </c>
      <c r="BC2246">
        <v>0.86755235578446499</v>
      </c>
      <c r="BD2246">
        <v>19</v>
      </c>
      <c r="BE2246">
        <v>0.121908508960566</v>
      </c>
      <c r="BF2246">
        <v>59.722910616622897</v>
      </c>
      <c r="BG2246">
        <v>65.612284169201899</v>
      </c>
      <c r="BH2246">
        <v>58.819358729253999</v>
      </c>
      <c r="BI2246">
        <v>54.911514519262902</v>
      </c>
    </row>
    <row r="2247" spans="1:61" x14ac:dyDescent="0.25">
      <c r="A2247" s="10" t="str">
        <f>VLOOKUP(D2247,'Index-Relations'!E:F,2,FALSE)</f>
        <v>ESG</v>
      </c>
      <c r="B2247" t="s">
        <v>3450</v>
      </c>
      <c r="C2247" s="53" t="s">
        <v>2769</v>
      </c>
      <c r="D2247" s="59" t="s">
        <v>3267</v>
      </c>
      <c r="E2247" s="59" t="s">
        <v>5663</v>
      </c>
      <c r="F2247" t="s">
        <v>827</v>
      </c>
      <c r="G2247" t="s">
        <v>2643</v>
      </c>
      <c r="H2247" t="s">
        <v>828</v>
      </c>
      <c r="I2247" s="52">
        <v>45352</v>
      </c>
      <c r="J2247" t="s">
        <v>2457</v>
      </c>
      <c r="K2247">
        <v>487</v>
      </c>
      <c r="L2247">
        <v>63.470371091269698</v>
      </c>
      <c r="M2247">
        <v>484</v>
      </c>
      <c r="N2247">
        <v>0.997860146948778</v>
      </c>
      <c r="O2247">
        <v>70.625799065250703</v>
      </c>
      <c r="P2247">
        <v>484</v>
      </c>
      <c r="Q2247">
        <v>0.997860146948778</v>
      </c>
      <c r="R2247">
        <v>484</v>
      </c>
      <c r="S2247">
        <v>0.997860146948779</v>
      </c>
      <c r="T2247">
        <v>32.512251248707599</v>
      </c>
      <c r="U2247">
        <v>0.60048092287860799</v>
      </c>
      <c r="V2247">
        <v>317</v>
      </c>
      <c r="W2247">
        <v>6.3219346357814496E-2</v>
      </c>
      <c r="X2247">
        <v>40</v>
      </c>
      <c r="Y2247">
        <v>483</v>
      </c>
      <c r="Z2247">
        <v>0.99656200729676103</v>
      </c>
      <c r="AA2247">
        <v>23.112362293167301</v>
      </c>
      <c r="AB2247">
        <v>437</v>
      </c>
      <c r="AC2247">
        <v>0.95754591216351503</v>
      </c>
      <c r="AD2247">
        <v>46</v>
      </c>
      <c r="AE2247">
        <v>3.9016095133246699E-2</v>
      </c>
      <c r="AF2247">
        <v>4</v>
      </c>
      <c r="AG2247">
        <v>3.4379927032376699E-3</v>
      </c>
      <c r="AH2247">
        <v>1.34078138556669E-3</v>
      </c>
      <c r="AI2247">
        <v>24</v>
      </c>
      <c r="AJ2247">
        <v>57.995066698917903</v>
      </c>
      <c r="AK2247">
        <v>484</v>
      </c>
      <c r="AL2247">
        <v>0.997860146948778</v>
      </c>
      <c r="AM2247">
        <v>1.21786235673365E-2</v>
      </c>
      <c r="AN2247">
        <v>4</v>
      </c>
      <c r="AO2247">
        <v>1.02639685157187E-2</v>
      </c>
      <c r="AP2247">
        <v>3</v>
      </c>
      <c r="AQ2247">
        <v>487</v>
      </c>
      <c r="AR2247">
        <v>0.999999999999999</v>
      </c>
      <c r="AS2247">
        <v>1.6958055229690801E-2</v>
      </c>
      <c r="AT2247">
        <v>11</v>
      </c>
      <c r="AU2247">
        <v>5.1155918327329998E-3</v>
      </c>
      <c r="AV2247">
        <v>2</v>
      </c>
      <c r="AW2247">
        <v>487</v>
      </c>
      <c r="AX2247">
        <v>1</v>
      </c>
      <c r="AY2247">
        <v>61.614536300448997</v>
      </c>
      <c r="AZ2247">
        <v>484</v>
      </c>
      <c r="BA2247">
        <v>0.997860146948778</v>
      </c>
      <c r="BB2247">
        <v>466</v>
      </c>
      <c r="BC2247">
        <v>0.86766333135270102</v>
      </c>
      <c r="BD2247">
        <v>18</v>
      </c>
      <c r="BE2247">
        <v>0.12207270013158</v>
      </c>
      <c r="BF2247">
        <v>60.304405547335897</v>
      </c>
      <c r="BG2247">
        <v>66.136812826311001</v>
      </c>
      <c r="BH2247">
        <v>58.796775139761898</v>
      </c>
      <c r="BI2247">
        <v>55.895324702792003</v>
      </c>
    </row>
    <row r="2248" spans="1:61" x14ac:dyDescent="0.25">
      <c r="A2248" s="10" t="str">
        <f>VLOOKUP(D2248,'Index-Relations'!E:F,2,FALSE)</f>
        <v>ESG</v>
      </c>
      <c r="B2248" t="s">
        <v>3450</v>
      </c>
      <c r="C2248" s="53" t="s">
        <v>2770</v>
      </c>
      <c r="D2248" s="59" t="s">
        <v>3267</v>
      </c>
      <c r="E2248" s="59" t="s">
        <v>5664</v>
      </c>
      <c r="F2248" t="s">
        <v>827</v>
      </c>
      <c r="G2248" t="s">
        <v>2643</v>
      </c>
      <c r="H2248" t="s">
        <v>828</v>
      </c>
      <c r="I2248" s="52">
        <v>45323</v>
      </c>
      <c r="J2248" t="s">
        <v>2457</v>
      </c>
      <c r="K2248">
        <v>487</v>
      </c>
      <c r="L2248">
        <v>64.3611786010472</v>
      </c>
      <c r="M2248">
        <v>484</v>
      </c>
      <c r="N2248">
        <v>0.997936188230926</v>
      </c>
      <c r="O2248">
        <v>71.131766761876605</v>
      </c>
      <c r="P2248">
        <v>484</v>
      </c>
      <c r="Q2248">
        <v>0.997936188230926</v>
      </c>
      <c r="R2248">
        <v>484</v>
      </c>
      <c r="S2248">
        <v>0.997936188230926</v>
      </c>
      <c r="T2248">
        <v>32.832941226770302</v>
      </c>
      <c r="U2248">
        <v>0.59226820942016101</v>
      </c>
      <c r="V2248">
        <v>316</v>
      </c>
      <c r="W2248">
        <v>6.1129056808535399E-2</v>
      </c>
      <c r="X2248">
        <v>39</v>
      </c>
      <c r="Y2248">
        <v>483</v>
      </c>
      <c r="Z2248">
        <v>0.99694721715080603</v>
      </c>
      <c r="AA2248">
        <v>23.994361183265699</v>
      </c>
      <c r="AB2248">
        <v>434</v>
      </c>
      <c r="AC2248">
        <v>0.95213181548033299</v>
      </c>
      <c r="AD2248">
        <v>49</v>
      </c>
      <c r="AE2248">
        <v>4.4815401670472703E-2</v>
      </c>
      <c r="AF2248">
        <v>4</v>
      </c>
      <c r="AG2248">
        <v>3.0527828491938502E-3</v>
      </c>
      <c r="AH2248">
        <v>1.2489995041235699E-3</v>
      </c>
      <c r="AI2248">
        <v>23</v>
      </c>
      <c r="AJ2248">
        <v>58.964391411697598</v>
      </c>
      <c r="AK2248">
        <v>484</v>
      </c>
      <c r="AL2248">
        <v>0.997936188230926</v>
      </c>
      <c r="AM2248">
        <v>1.2619480899890999E-2</v>
      </c>
      <c r="AN2248">
        <v>4</v>
      </c>
      <c r="AO2248">
        <v>1.0357447094239001E-2</v>
      </c>
      <c r="AP2248">
        <v>3</v>
      </c>
      <c r="AQ2248">
        <v>487</v>
      </c>
      <c r="AR2248">
        <v>1</v>
      </c>
      <c r="AS2248">
        <v>1.7794634884198801E-2</v>
      </c>
      <c r="AT2248">
        <v>11</v>
      </c>
      <c r="AU2248">
        <v>5.3806818019496699E-3</v>
      </c>
      <c r="AV2248">
        <v>2</v>
      </c>
      <c r="AW2248">
        <v>487</v>
      </c>
      <c r="AX2248">
        <v>0.999999999999999</v>
      </c>
      <c r="AY2248">
        <v>62.299944826301903</v>
      </c>
      <c r="AZ2248">
        <v>484</v>
      </c>
      <c r="BA2248">
        <v>0.997936188230926</v>
      </c>
      <c r="BB2248">
        <v>464</v>
      </c>
      <c r="BC2248">
        <v>0.87268146856636097</v>
      </c>
      <c r="BD2248">
        <v>20</v>
      </c>
      <c r="BE2248">
        <v>0.116961084339399</v>
      </c>
      <c r="BF2248">
        <v>61.085569454698899</v>
      </c>
      <c r="BG2248">
        <v>66.488472592131004</v>
      </c>
      <c r="BH2248">
        <v>59.282577903948003</v>
      </c>
      <c r="BI2248">
        <v>56.678840233573901</v>
      </c>
    </row>
    <row r="2249" spans="1:61" x14ac:dyDescent="0.25">
      <c r="A2249" s="10" t="str">
        <f>VLOOKUP(D2249,'Index-Relations'!E:F,2,FALSE)</f>
        <v>ESG</v>
      </c>
      <c r="B2249" t="s">
        <v>3450</v>
      </c>
      <c r="C2249" s="53" t="s">
        <v>2760</v>
      </c>
      <c r="D2249" s="59" t="s">
        <v>2831</v>
      </c>
      <c r="E2249" s="59" t="s">
        <v>5665</v>
      </c>
      <c r="F2249" t="s">
        <v>823</v>
      </c>
      <c r="G2249" t="s">
        <v>2688</v>
      </c>
      <c r="H2249" t="s">
        <v>824</v>
      </c>
      <c r="I2249" s="52">
        <v>45659</v>
      </c>
      <c r="J2249" t="s">
        <v>2457</v>
      </c>
      <c r="K2249">
        <v>486</v>
      </c>
      <c r="L2249" s="73">
        <v>56.727014753174899</v>
      </c>
      <c r="M2249">
        <v>483</v>
      </c>
      <c r="N2249">
        <v>0.99741068472904104</v>
      </c>
      <c r="O2249" s="73">
        <v>64.631657927212999</v>
      </c>
      <c r="P2249">
        <v>483</v>
      </c>
      <c r="Q2249">
        <v>0.99741068472904104</v>
      </c>
      <c r="R2249">
        <v>481</v>
      </c>
      <c r="S2249">
        <v>0.99582273470750204</v>
      </c>
      <c r="T2249">
        <v>32.247014923001402</v>
      </c>
      <c r="U2249">
        <v>0.59227542229438501</v>
      </c>
      <c r="V2249">
        <v>320</v>
      </c>
      <c r="W2249">
        <v>5.0912096827205898E-2</v>
      </c>
      <c r="X2249">
        <v>40</v>
      </c>
      <c r="Y2249">
        <v>482</v>
      </c>
      <c r="Z2249">
        <v>0.99656269056392199</v>
      </c>
      <c r="AA2249">
        <v>21.906358541991199</v>
      </c>
      <c r="AB2249">
        <v>416</v>
      </c>
      <c r="AC2249">
        <v>0.93790621437265498</v>
      </c>
      <c r="AD2249">
        <v>66</v>
      </c>
      <c r="AE2249">
        <v>5.86564761912651E-2</v>
      </c>
      <c r="AF2249">
        <v>4</v>
      </c>
      <c r="AG2249">
        <v>3.4373094360789702E-3</v>
      </c>
      <c r="AH2249">
        <v>5.5224604496520897E-3</v>
      </c>
      <c r="AI2249">
        <v>28</v>
      </c>
      <c r="AJ2249" s="73">
        <v>52.766475851835999</v>
      </c>
      <c r="AK2249">
        <v>483</v>
      </c>
      <c r="AL2249">
        <v>0.99741068472904104</v>
      </c>
      <c r="AM2249">
        <v>1.02437356893801E-2</v>
      </c>
      <c r="AN2249">
        <v>4</v>
      </c>
      <c r="AO2249">
        <v>5.3145821095012501E-3</v>
      </c>
      <c r="AP2249">
        <v>2</v>
      </c>
      <c r="AQ2249">
        <v>486</v>
      </c>
      <c r="AR2249">
        <v>1</v>
      </c>
      <c r="AS2249">
        <v>1.5854330915641701E-2</v>
      </c>
      <c r="AT2249">
        <v>11</v>
      </c>
      <c r="AU2249">
        <v>2.19286906775436E-4</v>
      </c>
      <c r="AV2249">
        <v>1</v>
      </c>
      <c r="AW2249">
        <v>486</v>
      </c>
      <c r="AX2249">
        <v>0.999999999999999</v>
      </c>
      <c r="AY2249" s="73">
        <v>54.091845502879998</v>
      </c>
      <c r="AZ2249">
        <v>483</v>
      </c>
      <c r="BA2249">
        <v>0.99741068472904104</v>
      </c>
      <c r="BB2249">
        <v>464</v>
      </c>
      <c r="BC2249">
        <v>0.85009100842112695</v>
      </c>
      <c r="BD2249">
        <v>20</v>
      </c>
      <c r="BE2249">
        <v>0.14459440946936999</v>
      </c>
      <c r="BF2249">
        <v>56.727014753174899</v>
      </c>
      <c r="BG2249">
        <v>64.631657927212999</v>
      </c>
      <c r="BH2249">
        <v>54.091845502879998</v>
      </c>
      <c r="BI2249">
        <v>52.766475851835999</v>
      </c>
    </row>
    <row r="2250" spans="1:61" x14ac:dyDescent="0.25">
      <c r="A2250" s="10" t="str">
        <f>VLOOKUP(D2250,'Index-Relations'!E:F,2,FALSE)</f>
        <v>ESG</v>
      </c>
      <c r="B2250" t="s">
        <v>3450</v>
      </c>
      <c r="C2250" s="53" t="s">
        <v>2761</v>
      </c>
      <c r="D2250" s="59" t="s">
        <v>2831</v>
      </c>
      <c r="E2250" s="59" t="s">
        <v>5666</v>
      </c>
      <c r="F2250" t="s">
        <v>823</v>
      </c>
      <c r="G2250" t="s">
        <v>2688</v>
      </c>
      <c r="H2250" t="s">
        <v>824</v>
      </c>
      <c r="I2250" s="52">
        <v>45628</v>
      </c>
      <c r="J2250" t="s">
        <v>2457</v>
      </c>
      <c r="K2250">
        <v>486</v>
      </c>
      <c r="L2250" s="73">
        <v>57.141420634166003</v>
      </c>
      <c r="M2250">
        <v>482</v>
      </c>
      <c r="N2250">
        <v>0.99733342117977097</v>
      </c>
      <c r="O2250" s="73">
        <v>64.775480768857904</v>
      </c>
      <c r="P2250">
        <v>482</v>
      </c>
      <c r="Q2250">
        <v>0.99733342117977097</v>
      </c>
      <c r="R2250">
        <v>480</v>
      </c>
      <c r="S2250">
        <v>0.99562700159393502</v>
      </c>
      <c r="T2250">
        <v>32.315740456986603</v>
      </c>
      <c r="U2250">
        <v>0.59305618939572502</v>
      </c>
      <c r="V2250">
        <v>321</v>
      </c>
      <c r="W2250">
        <v>5.0300378571332897E-2</v>
      </c>
      <c r="X2250">
        <v>40</v>
      </c>
      <c r="Y2250">
        <v>481</v>
      </c>
      <c r="Z2250">
        <v>0.99639811073977103</v>
      </c>
      <c r="AA2250">
        <v>21.045106746214898</v>
      </c>
      <c r="AB2250">
        <v>420</v>
      </c>
      <c r="AC2250">
        <v>0.93689544758929499</v>
      </c>
      <c r="AD2250">
        <v>61</v>
      </c>
      <c r="AE2250">
        <v>5.9502663150477399E-2</v>
      </c>
      <c r="AF2250">
        <v>5</v>
      </c>
      <c r="AG2250">
        <v>3.60188926022723E-3</v>
      </c>
      <c r="AH2250">
        <v>5.6648527503575397E-3</v>
      </c>
      <c r="AI2250">
        <v>28</v>
      </c>
      <c r="AJ2250" s="73">
        <v>53.209172364771902</v>
      </c>
      <c r="AK2250">
        <v>482</v>
      </c>
      <c r="AL2250">
        <v>0.99733342117977097</v>
      </c>
      <c r="AM2250">
        <v>1.0701022444416401E-2</v>
      </c>
      <c r="AN2250">
        <v>4</v>
      </c>
      <c r="AO2250">
        <v>5.5645669096695298E-3</v>
      </c>
      <c r="AP2250">
        <v>2</v>
      </c>
      <c r="AQ2250">
        <v>485</v>
      </c>
      <c r="AR2250">
        <v>0.99993816405017399</v>
      </c>
      <c r="AS2250">
        <v>1.6035696900998701E-2</v>
      </c>
      <c r="AT2250">
        <v>11</v>
      </c>
      <c r="AU2250">
        <v>2.4827717448678698E-4</v>
      </c>
      <c r="AV2250">
        <v>1</v>
      </c>
      <c r="AW2250">
        <v>485</v>
      </c>
      <c r="AX2250">
        <v>0.99993816405017399</v>
      </c>
      <c r="AY2250" s="73">
        <v>54.703184741144902</v>
      </c>
      <c r="AZ2250">
        <v>482</v>
      </c>
      <c r="BA2250">
        <v>0.99733342117977097</v>
      </c>
      <c r="BB2250">
        <v>463</v>
      </c>
      <c r="BC2250">
        <v>0.85407823820213502</v>
      </c>
      <c r="BD2250">
        <v>20</v>
      </c>
      <c r="BE2250">
        <v>0.140295358938369</v>
      </c>
      <c r="BF2250">
        <v>57.141420634166003</v>
      </c>
      <c r="BG2250">
        <v>64.775480768857904</v>
      </c>
      <c r="BH2250">
        <v>54.703184741144902</v>
      </c>
      <c r="BI2250">
        <v>53.209172364771902</v>
      </c>
    </row>
    <row r="2251" spans="1:61" x14ac:dyDescent="0.25">
      <c r="A2251" s="10" t="str">
        <f>VLOOKUP(D2251,'Index-Relations'!E:F,2,FALSE)</f>
        <v>ESG</v>
      </c>
      <c r="B2251" t="s">
        <v>3450</v>
      </c>
      <c r="C2251" s="53" t="s">
        <v>2762</v>
      </c>
      <c r="D2251" s="59" t="s">
        <v>2831</v>
      </c>
      <c r="E2251" s="59" t="s">
        <v>5667</v>
      </c>
      <c r="F2251" t="s">
        <v>823</v>
      </c>
      <c r="G2251" t="s">
        <v>2688</v>
      </c>
      <c r="H2251" t="s">
        <v>824</v>
      </c>
      <c r="I2251" s="52">
        <v>45597</v>
      </c>
      <c r="J2251" t="s">
        <v>2457</v>
      </c>
      <c r="K2251">
        <v>486</v>
      </c>
      <c r="L2251" s="73">
        <v>57.521588184254902</v>
      </c>
      <c r="M2251">
        <v>482</v>
      </c>
      <c r="N2251">
        <v>0.99738667344194398</v>
      </c>
      <c r="O2251" s="73">
        <v>65.017558381828906</v>
      </c>
      <c r="P2251">
        <v>482</v>
      </c>
      <c r="Q2251">
        <v>0.99738667344194398</v>
      </c>
      <c r="R2251">
        <v>480</v>
      </c>
      <c r="S2251">
        <v>0.99559006499555203</v>
      </c>
      <c r="T2251">
        <v>32.293696281877502</v>
      </c>
      <c r="U2251">
        <v>0.59463859185280499</v>
      </c>
      <c r="V2251">
        <v>321</v>
      </c>
      <c r="W2251">
        <v>5.0340807749900303E-2</v>
      </c>
      <c r="X2251">
        <v>40</v>
      </c>
      <c r="Y2251">
        <v>481</v>
      </c>
      <c r="Z2251">
        <v>0.996445221119589</v>
      </c>
      <c r="AA2251">
        <v>22.193770382221899</v>
      </c>
      <c r="AB2251">
        <v>416</v>
      </c>
      <c r="AC2251">
        <v>0.93525129599116497</v>
      </c>
      <c r="AD2251">
        <v>65</v>
      </c>
      <c r="AE2251">
        <v>6.1193925128423803E-2</v>
      </c>
      <c r="AF2251">
        <v>5</v>
      </c>
      <c r="AG2251">
        <v>3.55477888041029E-3</v>
      </c>
      <c r="AH2251">
        <v>5.9787911434290002E-3</v>
      </c>
      <c r="AI2251">
        <v>27</v>
      </c>
      <c r="AJ2251" s="73">
        <v>53.677913547130899</v>
      </c>
      <c r="AK2251">
        <v>482</v>
      </c>
      <c r="AL2251">
        <v>0.99738667344194398</v>
      </c>
      <c r="AM2251">
        <v>1.14322214930933E-2</v>
      </c>
      <c r="AN2251">
        <v>4</v>
      </c>
      <c r="AO2251">
        <v>5.9337393700181901E-3</v>
      </c>
      <c r="AP2251">
        <v>2</v>
      </c>
      <c r="AQ2251">
        <v>485</v>
      </c>
      <c r="AR2251">
        <v>0.99992016781579796</v>
      </c>
      <c r="AS2251">
        <v>1.66475780443614E-2</v>
      </c>
      <c r="AT2251">
        <v>11</v>
      </c>
      <c r="AU2251">
        <v>2.6336831773615302E-4</v>
      </c>
      <c r="AV2251">
        <v>1</v>
      </c>
      <c r="AW2251">
        <v>485</v>
      </c>
      <c r="AX2251">
        <v>0.99992016781579796</v>
      </c>
      <c r="AY2251" s="73">
        <v>55.0668248387679</v>
      </c>
      <c r="AZ2251">
        <v>482</v>
      </c>
      <c r="BA2251">
        <v>0.99738667344194398</v>
      </c>
      <c r="BB2251">
        <v>461</v>
      </c>
      <c r="BC2251">
        <v>0.85500888436578104</v>
      </c>
      <c r="BD2251">
        <v>22</v>
      </c>
      <c r="BE2251">
        <v>0.13897754407999799</v>
      </c>
      <c r="BF2251">
        <v>57.521588184254902</v>
      </c>
      <c r="BG2251">
        <v>65.017558381828906</v>
      </c>
      <c r="BH2251">
        <v>55.0668248387679</v>
      </c>
      <c r="BI2251">
        <v>53.677913547130899</v>
      </c>
    </row>
    <row r="2252" spans="1:61" x14ac:dyDescent="0.25">
      <c r="A2252" s="10" t="str">
        <f>VLOOKUP(D2252,'Index-Relations'!E:F,2,FALSE)</f>
        <v>ESG</v>
      </c>
      <c r="B2252" t="s">
        <v>3450</v>
      </c>
      <c r="C2252" s="53" t="s">
        <v>2763</v>
      </c>
      <c r="D2252" s="59" t="s">
        <v>2831</v>
      </c>
      <c r="E2252" s="59" t="s">
        <v>5668</v>
      </c>
      <c r="F2252" t="s">
        <v>823</v>
      </c>
      <c r="G2252" t="s">
        <v>2688</v>
      </c>
      <c r="H2252" t="s">
        <v>824</v>
      </c>
      <c r="I2252" s="52">
        <v>45566</v>
      </c>
      <c r="J2252" t="s">
        <v>2457</v>
      </c>
      <c r="K2252">
        <v>486</v>
      </c>
      <c r="L2252" s="73">
        <v>57.503749483314998</v>
      </c>
      <c r="M2252">
        <v>482</v>
      </c>
      <c r="N2252">
        <v>0.99763718843289095</v>
      </c>
      <c r="O2252" s="73">
        <v>65.074011365405994</v>
      </c>
      <c r="P2252">
        <v>482</v>
      </c>
      <c r="Q2252">
        <v>0.99763718843289095</v>
      </c>
      <c r="R2252">
        <v>480</v>
      </c>
      <c r="S2252">
        <v>0.99578829926297896</v>
      </c>
      <c r="T2252">
        <v>32.604665734590903</v>
      </c>
      <c r="U2252">
        <v>0.59397884707008497</v>
      </c>
      <c r="V2252">
        <v>319</v>
      </c>
      <c r="W2252">
        <v>5.1338696559642301E-2</v>
      </c>
      <c r="X2252">
        <v>40</v>
      </c>
      <c r="Y2252">
        <v>481</v>
      </c>
      <c r="Z2252">
        <v>0.99669746911217705</v>
      </c>
      <c r="AA2252">
        <v>22.543177753069099</v>
      </c>
      <c r="AB2252">
        <v>429</v>
      </c>
      <c r="AC2252">
        <v>0.95304013788903796</v>
      </c>
      <c r="AD2252">
        <v>52</v>
      </c>
      <c r="AE2252">
        <v>4.36573312231388E-2</v>
      </c>
      <c r="AF2252">
        <v>5</v>
      </c>
      <c r="AG2252">
        <v>3.3025308878229399E-3</v>
      </c>
      <c r="AH2252">
        <v>5.6680904049350297E-3</v>
      </c>
      <c r="AI2252">
        <v>27</v>
      </c>
      <c r="AJ2252" s="73">
        <v>53.566351143301901</v>
      </c>
      <c r="AK2252">
        <v>482</v>
      </c>
      <c r="AL2252">
        <v>0.99763718843289095</v>
      </c>
      <c r="AM2252">
        <v>1.15545624765376E-2</v>
      </c>
      <c r="AN2252">
        <v>4</v>
      </c>
      <c r="AO2252">
        <v>6.0497048959029798E-3</v>
      </c>
      <c r="AP2252">
        <v>2</v>
      </c>
      <c r="AQ2252">
        <v>485</v>
      </c>
      <c r="AR2252">
        <v>0.99991433665803198</v>
      </c>
      <c r="AS2252">
        <v>1.6329152127165299E-2</v>
      </c>
      <c r="AT2252">
        <v>11</v>
      </c>
      <c r="AU2252">
        <v>2.7762238608321801E-4</v>
      </c>
      <c r="AV2252">
        <v>1</v>
      </c>
      <c r="AW2252">
        <v>485</v>
      </c>
      <c r="AX2252">
        <v>0.99991433665803298</v>
      </c>
      <c r="AY2252" s="73">
        <v>55.022318739039001</v>
      </c>
      <c r="AZ2252">
        <v>482</v>
      </c>
      <c r="BA2252">
        <v>0.99763718843289095</v>
      </c>
      <c r="BB2252">
        <v>461</v>
      </c>
      <c r="BC2252">
        <v>0.85494415986210603</v>
      </c>
      <c r="BD2252">
        <v>22</v>
      </c>
      <c r="BE2252">
        <v>0.13892047190002299</v>
      </c>
      <c r="BF2252">
        <v>57.503749483314998</v>
      </c>
      <c r="BG2252">
        <v>65.074011365405994</v>
      </c>
      <c r="BH2252">
        <v>55.022318739039001</v>
      </c>
      <c r="BI2252">
        <v>53.566351143301901</v>
      </c>
    </row>
    <row r="2253" spans="1:61" x14ac:dyDescent="0.25">
      <c r="A2253" s="10" t="str">
        <f>VLOOKUP(D2253,'Index-Relations'!E:F,2,FALSE)</f>
        <v>ESG</v>
      </c>
      <c r="B2253" t="s">
        <v>3450</v>
      </c>
      <c r="C2253" s="53" t="s">
        <v>2764</v>
      </c>
      <c r="D2253" s="59" t="s">
        <v>2831</v>
      </c>
      <c r="E2253" s="59" t="s">
        <v>5669</v>
      </c>
      <c r="F2253" t="s">
        <v>823</v>
      </c>
      <c r="G2253" t="s">
        <v>2688</v>
      </c>
      <c r="H2253" t="s">
        <v>824</v>
      </c>
      <c r="I2253" s="52">
        <v>45538</v>
      </c>
      <c r="J2253" t="s">
        <v>2457</v>
      </c>
      <c r="K2253">
        <v>486</v>
      </c>
      <c r="L2253" s="73">
        <v>58.162433495705898</v>
      </c>
      <c r="M2253">
        <v>483</v>
      </c>
      <c r="N2253">
        <v>0.99806401841650805</v>
      </c>
      <c r="O2253" s="73">
        <v>65.252662206562903</v>
      </c>
      <c r="P2253">
        <v>483</v>
      </c>
      <c r="Q2253">
        <v>0.99806401841650805</v>
      </c>
      <c r="R2253">
        <v>481</v>
      </c>
      <c r="S2253">
        <v>0.99635979006989595</v>
      </c>
      <c r="T2253">
        <v>32.548872344761001</v>
      </c>
      <c r="U2253">
        <v>0.60386411958071295</v>
      </c>
      <c r="V2253">
        <v>323</v>
      </c>
      <c r="W2253">
        <v>5.5244076883733097E-2</v>
      </c>
      <c r="X2253">
        <v>40</v>
      </c>
      <c r="Y2253">
        <v>482</v>
      </c>
      <c r="Z2253">
        <v>0.99714613674236297</v>
      </c>
      <c r="AA2253">
        <v>22.768275146592099</v>
      </c>
      <c r="AB2253">
        <v>446</v>
      </c>
      <c r="AC2253">
        <v>0.96944981601187996</v>
      </c>
      <c r="AD2253">
        <v>49</v>
      </c>
      <c r="AE2253">
        <v>3.6746502254211499E-2</v>
      </c>
      <c r="AF2253">
        <v>-9</v>
      </c>
      <c r="AG2253">
        <v>0</v>
      </c>
      <c r="AH2253">
        <v>5.2709827060303197E-3</v>
      </c>
      <c r="AI2253">
        <v>28</v>
      </c>
      <c r="AJ2253" s="73">
        <v>54.336042526516003</v>
      </c>
      <c r="AK2253">
        <v>483</v>
      </c>
      <c r="AL2253">
        <v>0.99806401841650805</v>
      </c>
      <c r="AM2253">
        <v>1.2033711856641999E-2</v>
      </c>
      <c r="AN2253">
        <v>4</v>
      </c>
      <c r="AO2253">
        <v>6.2304750538788303E-3</v>
      </c>
      <c r="AP2253">
        <v>2</v>
      </c>
      <c r="AQ2253">
        <v>486</v>
      </c>
      <c r="AR2253">
        <v>1</v>
      </c>
      <c r="AS2253">
        <v>1.69368333841361E-2</v>
      </c>
      <c r="AT2253">
        <v>11</v>
      </c>
      <c r="AU2253">
        <v>2.63018500182181E-4</v>
      </c>
      <c r="AV2253">
        <v>1</v>
      </c>
      <c r="AW2253">
        <v>486</v>
      </c>
      <c r="AX2253">
        <v>1</v>
      </c>
      <c r="AY2253" s="73">
        <v>55.766793652793901</v>
      </c>
      <c r="AZ2253">
        <v>483</v>
      </c>
      <c r="BA2253">
        <v>0.99806401841650805</v>
      </c>
      <c r="BB2253">
        <v>462</v>
      </c>
      <c r="BC2253">
        <v>0.85840417874435404</v>
      </c>
      <c r="BD2253">
        <v>22</v>
      </c>
      <c r="BE2253">
        <v>0.13536534620176599</v>
      </c>
      <c r="BF2253">
        <v>58.162433495705898</v>
      </c>
      <c r="BG2253">
        <v>65.252662206562903</v>
      </c>
      <c r="BH2253">
        <v>55.766793652793901</v>
      </c>
      <c r="BI2253">
        <v>54.336042526516003</v>
      </c>
    </row>
    <row r="2254" spans="1:61" x14ac:dyDescent="0.25">
      <c r="A2254" s="10" t="str">
        <f>VLOOKUP(D2254,'Index-Relations'!E:F,2,FALSE)</f>
        <v>ESG</v>
      </c>
      <c r="B2254" t="s">
        <v>3450</v>
      </c>
      <c r="C2254" s="53" t="s">
        <v>2760</v>
      </c>
      <c r="D2254" s="59" t="s">
        <v>3267</v>
      </c>
      <c r="E2254" s="59" t="s">
        <v>5670</v>
      </c>
      <c r="F2254" t="s">
        <v>827</v>
      </c>
      <c r="G2254" t="s">
        <v>2643</v>
      </c>
      <c r="H2254" t="s">
        <v>828</v>
      </c>
      <c r="I2254" s="52">
        <v>45659</v>
      </c>
      <c r="J2254" t="s">
        <v>2457</v>
      </c>
      <c r="K2254">
        <v>488</v>
      </c>
      <c r="L2254" s="73">
        <v>56.781155155617</v>
      </c>
      <c r="M2254">
        <v>485</v>
      </c>
      <c r="N2254">
        <v>0.99742539209339698</v>
      </c>
      <c r="O2254" s="73">
        <v>64.643956482249905</v>
      </c>
      <c r="P2254">
        <v>485</v>
      </c>
      <c r="Q2254">
        <v>0.99742539209339698</v>
      </c>
      <c r="R2254">
        <v>483</v>
      </c>
      <c r="S2254">
        <v>0.99584646166086199</v>
      </c>
      <c r="T2254">
        <v>32.233789844536197</v>
      </c>
      <c r="U2254">
        <v>0.59390014300805805</v>
      </c>
      <c r="V2254">
        <v>322</v>
      </c>
      <c r="W2254">
        <v>5.0709219829313798E-2</v>
      </c>
      <c r="X2254">
        <v>40</v>
      </c>
      <c r="Y2254">
        <v>484</v>
      </c>
      <c r="Z2254">
        <v>0.99658221455269302</v>
      </c>
      <c r="AA2254">
        <v>21.796191390893799</v>
      </c>
      <c r="AB2254">
        <v>418</v>
      </c>
      <c r="AC2254">
        <v>0.93825890836079395</v>
      </c>
      <c r="AD2254">
        <v>66</v>
      </c>
      <c r="AE2254">
        <v>5.8323306191900397E-2</v>
      </c>
      <c r="AF2254">
        <v>4</v>
      </c>
      <c r="AG2254">
        <v>3.4177854473049201E-3</v>
      </c>
      <c r="AH2254">
        <v>5.50045428084695E-3</v>
      </c>
      <c r="AI2254">
        <v>28</v>
      </c>
      <c r="AJ2254" s="73">
        <v>52.8318516942429</v>
      </c>
      <c r="AK2254">
        <v>485</v>
      </c>
      <c r="AL2254">
        <v>0.99742539209339698</v>
      </c>
      <c r="AM2254">
        <v>1.01855510585476E-2</v>
      </c>
      <c r="AN2254">
        <v>4</v>
      </c>
      <c r="AO2254">
        <v>5.2843951730703496E-3</v>
      </c>
      <c r="AP2254">
        <v>2</v>
      </c>
      <c r="AQ2254">
        <v>488</v>
      </c>
      <c r="AR2254">
        <v>1</v>
      </c>
      <c r="AS2254">
        <v>1.5764277987745601E-2</v>
      </c>
      <c r="AT2254">
        <v>11</v>
      </c>
      <c r="AU2254">
        <v>5.8980620595815002E-3</v>
      </c>
      <c r="AV2254">
        <v>3</v>
      </c>
      <c r="AW2254">
        <v>488</v>
      </c>
      <c r="AX2254">
        <v>0.999999999999999</v>
      </c>
      <c r="AY2254" s="73">
        <v>54.166871757429902</v>
      </c>
      <c r="AZ2254">
        <v>485</v>
      </c>
      <c r="BA2254">
        <v>0.99742539209339698</v>
      </c>
      <c r="BB2254">
        <v>466</v>
      </c>
      <c r="BC2254">
        <v>0.85094249459745697</v>
      </c>
      <c r="BD2254">
        <v>20</v>
      </c>
      <c r="BE2254">
        <v>0.14377311022947101</v>
      </c>
      <c r="BF2254">
        <v>56.781155155617</v>
      </c>
      <c r="BG2254">
        <v>64.643956482249905</v>
      </c>
      <c r="BH2254">
        <v>54.166871757429902</v>
      </c>
      <c r="BI2254">
        <v>52.8318516942429</v>
      </c>
    </row>
    <row r="2255" spans="1:61" x14ac:dyDescent="0.25">
      <c r="A2255" s="10" t="str">
        <f>VLOOKUP(D2255,'Index-Relations'!E:F,2,FALSE)</f>
        <v>ESG</v>
      </c>
      <c r="B2255" t="s">
        <v>3450</v>
      </c>
      <c r="C2255" s="53" t="s">
        <v>2761</v>
      </c>
      <c r="D2255" s="59" t="s">
        <v>3267</v>
      </c>
      <c r="E2255" s="59" t="s">
        <v>5671</v>
      </c>
      <c r="F2255" t="s">
        <v>827</v>
      </c>
      <c r="G2255" t="s">
        <v>2643</v>
      </c>
      <c r="H2255" t="s">
        <v>828</v>
      </c>
      <c r="I2255" s="52">
        <v>45628</v>
      </c>
      <c r="J2255" t="s">
        <v>2457</v>
      </c>
      <c r="K2255">
        <v>488</v>
      </c>
      <c r="L2255" s="73">
        <v>57.196632446200901</v>
      </c>
      <c r="M2255">
        <v>484</v>
      </c>
      <c r="N2255">
        <v>0.99734983590030102</v>
      </c>
      <c r="O2255" s="73">
        <v>64.787196264162006</v>
      </c>
      <c r="P2255">
        <v>484</v>
      </c>
      <c r="Q2255">
        <v>0.99734983590030102</v>
      </c>
      <c r="R2255">
        <v>482</v>
      </c>
      <c r="S2255">
        <v>0.99565392056072899</v>
      </c>
      <c r="T2255">
        <v>32.301024476750499</v>
      </c>
      <c r="U2255">
        <v>0.59471793042154797</v>
      </c>
      <c r="V2255">
        <v>323</v>
      </c>
      <c r="W2255">
        <v>5.00949787089729E-2</v>
      </c>
      <c r="X2255">
        <v>40</v>
      </c>
      <c r="Y2255">
        <v>483</v>
      </c>
      <c r="Z2255">
        <v>0.99642028297227503</v>
      </c>
      <c r="AA2255">
        <v>20.9297628630822</v>
      </c>
      <c r="AB2255">
        <v>422</v>
      </c>
      <c r="AC2255">
        <v>0.93728390173291498</v>
      </c>
      <c r="AD2255">
        <v>61</v>
      </c>
      <c r="AE2255">
        <v>5.9136381239358798E-2</v>
      </c>
      <c r="AF2255">
        <v>5</v>
      </c>
      <c r="AG2255">
        <v>3.5797170277253598E-3</v>
      </c>
      <c r="AH2255">
        <v>5.6417205193831097E-3</v>
      </c>
      <c r="AI2255">
        <v>28</v>
      </c>
      <c r="AJ2255" s="73">
        <v>53.276374017049903</v>
      </c>
      <c r="AK2255">
        <v>484</v>
      </c>
      <c r="AL2255">
        <v>0.99734983590030102</v>
      </c>
      <c r="AM2255">
        <v>1.06351499146113E-2</v>
      </c>
      <c r="AN2255">
        <v>4</v>
      </c>
      <c r="AO2255">
        <v>5.5303129772519798E-3</v>
      </c>
      <c r="AP2255">
        <v>2</v>
      </c>
      <c r="AQ2255">
        <v>487</v>
      </c>
      <c r="AR2255">
        <v>0.99993854469515198</v>
      </c>
      <c r="AS2255">
        <v>1.5936985593033099E-2</v>
      </c>
      <c r="AT2255">
        <v>11</v>
      </c>
      <c r="AU2255">
        <v>6.4024718322034596E-3</v>
      </c>
      <c r="AV2255">
        <v>3</v>
      </c>
      <c r="AW2255">
        <v>487</v>
      </c>
      <c r="AX2255">
        <v>0.99993854469515098</v>
      </c>
      <c r="AY2255" s="73">
        <v>54.779787504962002</v>
      </c>
      <c r="AZ2255">
        <v>484</v>
      </c>
      <c r="BA2255">
        <v>0.99734983590030102</v>
      </c>
      <c r="BB2255">
        <v>465</v>
      </c>
      <c r="BC2255">
        <v>0.85497649214498705</v>
      </c>
      <c r="BD2255">
        <v>20</v>
      </c>
      <c r="BE2255">
        <v>0.13943173957291199</v>
      </c>
      <c r="BF2255">
        <v>57.196632446200901</v>
      </c>
      <c r="BG2255">
        <v>64.787196264162006</v>
      </c>
      <c r="BH2255">
        <v>54.779787504962002</v>
      </c>
      <c r="BI2255">
        <v>53.276374017049903</v>
      </c>
    </row>
    <row r="2256" spans="1:61" x14ac:dyDescent="0.25">
      <c r="A2256" s="10" t="str">
        <f>VLOOKUP(D2256,'Index-Relations'!E:F,2,FALSE)</f>
        <v>ESG</v>
      </c>
      <c r="B2256" t="s">
        <v>3450</v>
      </c>
      <c r="C2256" s="53" t="s">
        <v>2762</v>
      </c>
      <c r="D2256" s="59" t="s">
        <v>3267</v>
      </c>
      <c r="E2256" s="59" t="s">
        <v>5672</v>
      </c>
      <c r="F2256" t="s">
        <v>827</v>
      </c>
      <c r="G2256" t="s">
        <v>2643</v>
      </c>
      <c r="H2256" t="s">
        <v>828</v>
      </c>
      <c r="I2256" s="52">
        <v>45597</v>
      </c>
      <c r="J2256" t="s">
        <v>2457</v>
      </c>
      <c r="K2256">
        <v>488</v>
      </c>
      <c r="L2256" s="73">
        <v>57.581749629888002</v>
      </c>
      <c r="M2256">
        <v>484</v>
      </c>
      <c r="N2256">
        <v>0.997403331653686</v>
      </c>
      <c r="O2256" s="73">
        <v>65.032549329331999</v>
      </c>
      <c r="P2256">
        <v>484</v>
      </c>
      <c r="Q2256">
        <v>0.997403331653686</v>
      </c>
      <c r="R2256">
        <v>482</v>
      </c>
      <c r="S2256">
        <v>0.99561817538644304</v>
      </c>
      <c r="T2256">
        <v>32.278134788959797</v>
      </c>
      <c r="U2256">
        <v>0.59630310047287405</v>
      </c>
      <c r="V2256">
        <v>323</v>
      </c>
      <c r="W2256">
        <v>5.0134096635430898E-2</v>
      </c>
      <c r="X2256">
        <v>40</v>
      </c>
      <c r="Y2256">
        <v>483</v>
      </c>
      <c r="Z2256">
        <v>0.99646788046122503</v>
      </c>
      <c r="AA2256">
        <v>22.067269357173799</v>
      </c>
      <c r="AB2256">
        <v>418</v>
      </c>
      <c r="AC2256">
        <v>0.93566402574285101</v>
      </c>
      <c r="AD2256">
        <v>65</v>
      </c>
      <c r="AE2256">
        <v>6.0803854718373802E-2</v>
      </c>
      <c r="AF2256">
        <v>5</v>
      </c>
      <c r="AG2256">
        <v>3.5321195387742299E-3</v>
      </c>
      <c r="AH2256">
        <v>5.9542408305580203E-3</v>
      </c>
      <c r="AI2256">
        <v>27</v>
      </c>
      <c r="AJ2256" s="73">
        <v>53.750239710316997</v>
      </c>
      <c r="AK2256">
        <v>484</v>
      </c>
      <c r="AL2256">
        <v>0.997403331653686</v>
      </c>
      <c r="AM2256">
        <v>1.13593487150155E-2</v>
      </c>
      <c r="AN2256">
        <v>4</v>
      </c>
      <c r="AO2256">
        <v>5.8959157438275896E-3</v>
      </c>
      <c r="AP2256">
        <v>2</v>
      </c>
      <c r="AQ2256">
        <v>487</v>
      </c>
      <c r="AR2256">
        <v>0.99992067669266305</v>
      </c>
      <c r="AS2256">
        <v>1.6541460850857701E-2</v>
      </c>
      <c r="AT2256">
        <v>11</v>
      </c>
      <c r="AU2256">
        <v>6.6360217640369897E-3</v>
      </c>
      <c r="AV2256">
        <v>3</v>
      </c>
      <c r="AW2256">
        <v>487</v>
      </c>
      <c r="AX2256">
        <v>0.99992067669266405</v>
      </c>
      <c r="AY2256" s="73">
        <v>55.149431824855</v>
      </c>
      <c r="AZ2256">
        <v>484</v>
      </c>
      <c r="BA2256">
        <v>0.997403331653686</v>
      </c>
      <c r="BB2256">
        <v>463</v>
      </c>
      <c r="BC2256">
        <v>0.85593310590918303</v>
      </c>
      <c r="BD2256">
        <v>22</v>
      </c>
      <c r="BE2256">
        <v>0.13809165503965201</v>
      </c>
      <c r="BF2256">
        <v>57.581749629888002</v>
      </c>
      <c r="BG2256">
        <v>65.032549329331999</v>
      </c>
      <c r="BH2256">
        <v>55.149431824855</v>
      </c>
      <c r="BI2256">
        <v>53.750239710316997</v>
      </c>
    </row>
    <row r="2257" spans="1:61" x14ac:dyDescent="0.25">
      <c r="A2257" s="10" t="str">
        <f>VLOOKUP(D2257,'Index-Relations'!E:F,2,FALSE)</f>
        <v>ESG</v>
      </c>
      <c r="B2257" t="s">
        <v>3450</v>
      </c>
      <c r="C2257" s="53" t="s">
        <v>2763</v>
      </c>
      <c r="D2257" s="59" t="s">
        <v>3267</v>
      </c>
      <c r="E2257" s="59" t="s">
        <v>5673</v>
      </c>
      <c r="F2257" t="s">
        <v>827</v>
      </c>
      <c r="G2257" t="s">
        <v>2643</v>
      </c>
      <c r="H2257" t="s">
        <v>828</v>
      </c>
      <c r="I2257" s="52">
        <v>45566</v>
      </c>
      <c r="J2257" t="s">
        <v>2457</v>
      </c>
      <c r="K2257">
        <v>488</v>
      </c>
      <c r="L2257" s="73">
        <v>57.557188373362898</v>
      </c>
      <c r="M2257">
        <v>484</v>
      </c>
      <c r="N2257">
        <v>0.99765093411095596</v>
      </c>
      <c r="O2257" s="73">
        <v>65.086218128650998</v>
      </c>
      <c r="P2257">
        <v>484</v>
      </c>
      <c r="Q2257">
        <v>0.99765093411095596</v>
      </c>
      <c r="R2257">
        <v>482</v>
      </c>
      <c r="S2257">
        <v>0.99581280087082902</v>
      </c>
      <c r="T2257">
        <v>32.5888317071987</v>
      </c>
      <c r="U2257">
        <v>0.59561839453299004</v>
      </c>
      <c r="V2257">
        <v>321</v>
      </c>
      <c r="W2257">
        <v>5.1131386597868797E-2</v>
      </c>
      <c r="X2257">
        <v>40</v>
      </c>
      <c r="Y2257">
        <v>483</v>
      </c>
      <c r="Z2257">
        <v>0.99671668161604898</v>
      </c>
      <c r="AA2257">
        <v>22.426652701782601</v>
      </c>
      <c r="AB2257">
        <v>431</v>
      </c>
      <c r="AC2257">
        <v>0.95331332731960905</v>
      </c>
      <c r="AD2257">
        <v>52</v>
      </c>
      <c r="AE2257">
        <v>4.3403354296440398E-2</v>
      </c>
      <c r="AF2257">
        <v>5</v>
      </c>
      <c r="AG2257">
        <v>3.2833183839499199E-3</v>
      </c>
      <c r="AH2257">
        <v>5.6452021805756397E-3</v>
      </c>
      <c r="AI2257">
        <v>27</v>
      </c>
      <c r="AJ2257" s="73">
        <v>53.631203257295901</v>
      </c>
      <c r="AK2257">
        <v>484</v>
      </c>
      <c r="AL2257">
        <v>0.99765093411095596</v>
      </c>
      <c r="AM2257">
        <v>1.1487343702853601E-2</v>
      </c>
      <c r="AN2257">
        <v>4</v>
      </c>
      <c r="AO2257">
        <v>6.0145106819222702E-3</v>
      </c>
      <c r="AP2257">
        <v>2</v>
      </c>
      <c r="AQ2257">
        <v>487</v>
      </c>
      <c r="AR2257">
        <v>0.99991483500531397</v>
      </c>
      <c r="AS2257">
        <v>1.62341571341903E-2</v>
      </c>
      <c r="AT2257">
        <v>11</v>
      </c>
      <c r="AU2257">
        <v>6.0935165304196503E-3</v>
      </c>
      <c r="AV2257">
        <v>3</v>
      </c>
      <c r="AW2257">
        <v>487</v>
      </c>
      <c r="AX2257">
        <v>0.99991483500531297</v>
      </c>
      <c r="AY2257" s="73">
        <v>55.096398807482998</v>
      </c>
      <c r="AZ2257">
        <v>484</v>
      </c>
      <c r="BA2257">
        <v>0.99765093411095596</v>
      </c>
      <c r="BB2257">
        <v>463</v>
      </c>
      <c r="BC2257">
        <v>0.855788023548816</v>
      </c>
      <c r="BD2257">
        <v>22</v>
      </c>
      <c r="BE2257">
        <v>0.13811230077457501</v>
      </c>
      <c r="BF2257">
        <v>57.557188373362898</v>
      </c>
      <c r="BG2257">
        <v>65.086218128650998</v>
      </c>
      <c r="BH2257">
        <v>55.096398807482998</v>
      </c>
      <c r="BI2257">
        <v>53.631203257295901</v>
      </c>
    </row>
    <row r="2258" spans="1:61" x14ac:dyDescent="0.25">
      <c r="A2258" s="10" t="str">
        <f>VLOOKUP(D2258,'Index-Relations'!E:F,2,FALSE)</f>
        <v>ESG</v>
      </c>
      <c r="B2258" t="s">
        <v>3450</v>
      </c>
      <c r="C2258" s="53" t="s">
        <v>2764</v>
      </c>
      <c r="D2258" s="59" t="s">
        <v>3267</v>
      </c>
      <c r="E2258" s="59" t="s">
        <v>5674</v>
      </c>
      <c r="F2258" t="s">
        <v>827</v>
      </c>
      <c r="G2258" t="s">
        <v>2643</v>
      </c>
      <c r="H2258" t="s">
        <v>828</v>
      </c>
      <c r="I2258" s="52">
        <v>45538</v>
      </c>
      <c r="J2258" t="s">
        <v>2457</v>
      </c>
      <c r="K2258">
        <v>488</v>
      </c>
      <c r="L2258" s="73">
        <v>58.210559764182896</v>
      </c>
      <c r="M2258">
        <v>485</v>
      </c>
      <c r="N2258">
        <v>0.99807595244708203</v>
      </c>
      <c r="O2258" s="73">
        <v>65.260769395622006</v>
      </c>
      <c r="P2258">
        <v>485</v>
      </c>
      <c r="Q2258">
        <v>0.99807595244708203</v>
      </c>
      <c r="R2258">
        <v>483</v>
      </c>
      <c r="S2258">
        <v>0.99638222952746702</v>
      </c>
      <c r="T2258">
        <v>32.532800517092603</v>
      </c>
      <c r="U2258">
        <v>0.60538601945901405</v>
      </c>
      <c r="V2258">
        <v>325</v>
      </c>
      <c r="W2258">
        <v>5.5031836695348398E-2</v>
      </c>
      <c r="X2258">
        <v>40</v>
      </c>
      <c r="Y2258">
        <v>484</v>
      </c>
      <c r="Z2258">
        <v>0.99716372889905502</v>
      </c>
      <c r="AA2258">
        <v>22.6444311511896</v>
      </c>
      <c r="AB2258">
        <v>448</v>
      </c>
      <c r="AC2258">
        <v>0.96963813744678096</v>
      </c>
      <c r="AD2258">
        <v>49</v>
      </c>
      <c r="AE2258">
        <v>3.6519984664830203E-2</v>
      </c>
      <c r="AF2258">
        <v>-9</v>
      </c>
      <c r="AG2258">
        <v>0</v>
      </c>
      <c r="AH2258">
        <v>5.2507323113164103E-3</v>
      </c>
      <c r="AI2258">
        <v>28</v>
      </c>
      <c r="AJ2258" s="73">
        <v>54.395545087387902</v>
      </c>
      <c r="AK2258">
        <v>485</v>
      </c>
      <c r="AL2258">
        <v>0.99807595244708203</v>
      </c>
      <c r="AM2258">
        <v>1.19595320780547E-2</v>
      </c>
      <c r="AN2258">
        <v>4</v>
      </c>
      <c r="AO2258">
        <v>6.1920683456664002E-3</v>
      </c>
      <c r="AP2258">
        <v>2</v>
      </c>
      <c r="AQ2258">
        <v>488</v>
      </c>
      <c r="AR2258">
        <v>1</v>
      </c>
      <c r="AS2258">
        <v>1.6832429143335499E-2</v>
      </c>
      <c r="AT2258">
        <v>11</v>
      </c>
      <c r="AU2258">
        <v>6.4257277969216901E-3</v>
      </c>
      <c r="AV2258">
        <v>3</v>
      </c>
      <c r="AW2258">
        <v>488</v>
      </c>
      <c r="AX2258">
        <v>0.999999999999999</v>
      </c>
      <c r="AY2258" s="73">
        <v>55.835820943074999</v>
      </c>
      <c r="AZ2258">
        <v>485</v>
      </c>
      <c r="BA2258">
        <v>0.99807595244708203</v>
      </c>
      <c r="BB2258">
        <v>464</v>
      </c>
      <c r="BC2258">
        <v>0.85927702220236302</v>
      </c>
      <c r="BD2258">
        <v>22</v>
      </c>
      <c r="BE2258">
        <v>0.13453090945196899</v>
      </c>
      <c r="BF2258">
        <v>58.210559764182896</v>
      </c>
      <c r="BG2258">
        <v>65.260769395622006</v>
      </c>
      <c r="BH2258">
        <v>55.835820943074999</v>
      </c>
      <c r="BI2258">
        <v>54.395545087387902</v>
      </c>
    </row>
    <row r="2259" spans="1:61" x14ac:dyDescent="0.25">
      <c r="A2259" s="10" t="str">
        <f>VLOOKUP(D2259,'Index-Relations'!E:F,2,FALSE)</f>
        <v>ESG</v>
      </c>
      <c r="B2259" t="s">
        <v>3450</v>
      </c>
      <c r="C2259" s="53" t="s">
        <v>2760</v>
      </c>
      <c r="D2259" s="59" t="s">
        <v>2832</v>
      </c>
      <c r="E2259" s="59" t="s">
        <v>5675</v>
      </c>
      <c r="F2259" t="s">
        <v>837</v>
      </c>
      <c r="G2259" t="s">
        <v>836</v>
      </c>
      <c r="H2259" t="s">
        <v>838</v>
      </c>
      <c r="I2259" s="52">
        <v>45659</v>
      </c>
      <c r="J2259" t="s">
        <v>2457</v>
      </c>
      <c r="K2259">
        <v>87</v>
      </c>
      <c r="L2259" s="73">
        <v>62.6316164409699</v>
      </c>
      <c r="M2259">
        <v>87</v>
      </c>
      <c r="N2259">
        <v>1</v>
      </c>
      <c r="O2259" s="73">
        <v>77.576680826891902</v>
      </c>
      <c r="P2259">
        <v>87</v>
      </c>
      <c r="Q2259">
        <v>1</v>
      </c>
      <c r="R2259">
        <v>87</v>
      </c>
      <c r="S2259">
        <v>1</v>
      </c>
      <c r="T2259">
        <v>26.767836670001198</v>
      </c>
      <c r="U2259">
        <v>0.46873223175939499</v>
      </c>
      <c r="V2259">
        <v>55</v>
      </c>
      <c r="W2259">
        <v>1.4706987909618901E-2</v>
      </c>
      <c r="X2259">
        <v>7</v>
      </c>
      <c r="Y2259">
        <v>87</v>
      </c>
      <c r="Z2259">
        <v>1</v>
      </c>
      <c r="AA2259">
        <v>6.1173083882384196</v>
      </c>
      <c r="AB2259">
        <v>78</v>
      </c>
      <c r="AC2259">
        <v>0.97267093899207302</v>
      </c>
      <c r="AD2259">
        <v>9</v>
      </c>
      <c r="AE2259">
        <v>2.73290610079269E-2</v>
      </c>
      <c r="AF2259">
        <v>0</v>
      </c>
      <c r="AG2259">
        <v>0</v>
      </c>
      <c r="AH2259">
        <v>0</v>
      </c>
      <c r="AI2259">
        <v>0</v>
      </c>
      <c r="AJ2259" s="73">
        <v>57.482031068536998</v>
      </c>
      <c r="AK2259">
        <v>87</v>
      </c>
      <c r="AL2259">
        <v>1</v>
      </c>
      <c r="AM2259">
        <v>0</v>
      </c>
      <c r="AN2259">
        <v>0</v>
      </c>
      <c r="AO2259">
        <v>0</v>
      </c>
      <c r="AP2259">
        <v>0</v>
      </c>
      <c r="AQ2259">
        <v>87</v>
      </c>
      <c r="AR2259">
        <v>1</v>
      </c>
      <c r="AS2259">
        <v>0</v>
      </c>
      <c r="AT2259">
        <v>0</v>
      </c>
      <c r="AU2259">
        <v>0</v>
      </c>
      <c r="AV2259">
        <v>0</v>
      </c>
      <c r="AW2259">
        <v>87</v>
      </c>
      <c r="AX2259">
        <v>0.999999999999999</v>
      </c>
      <c r="AY2259" s="73">
        <v>54.864115421899001</v>
      </c>
      <c r="AZ2259">
        <v>87</v>
      </c>
      <c r="BA2259">
        <v>1</v>
      </c>
      <c r="BB2259">
        <v>83</v>
      </c>
      <c r="BC2259">
        <v>0.79202090130990399</v>
      </c>
      <c r="BD2259">
        <v>4</v>
      </c>
      <c r="BE2259">
        <v>0.20797909869009501</v>
      </c>
      <c r="BF2259">
        <v>62.6316164409699</v>
      </c>
      <c r="BG2259">
        <v>77.576680826891902</v>
      </c>
      <c r="BH2259">
        <v>54.864115421899001</v>
      </c>
      <c r="BI2259">
        <v>57.482031068536998</v>
      </c>
    </row>
    <row r="2260" spans="1:61" x14ac:dyDescent="0.25">
      <c r="A2260" s="10" t="str">
        <f>VLOOKUP(D2260,'Index-Relations'!E:F,2,FALSE)</f>
        <v>ESG</v>
      </c>
      <c r="B2260" t="s">
        <v>3450</v>
      </c>
      <c r="C2260" s="53" t="s">
        <v>2761</v>
      </c>
      <c r="D2260" s="59" t="s">
        <v>2832</v>
      </c>
      <c r="E2260" s="59" t="s">
        <v>5676</v>
      </c>
      <c r="F2260" t="s">
        <v>837</v>
      </c>
      <c r="G2260" t="s">
        <v>836</v>
      </c>
      <c r="H2260" t="s">
        <v>838</v>
      </c>
      <c r="I2260" s="52">
        <v>45628</v>
      </c>
      <c r="J2260" t="s">
        <v>2457</v>
      </c>
      <c r="K2260">
        <v>132</v>
      </c>
      <c r="L2260" s="73">
        <v>63.202540706080001</v>
      </c>
      <c r="M2260">
        <v>132</v>
      </c>
      <c r="N2260">
        <v>1</v>
      </c>
      <c r="O2260" s="73">
        <v>76.095652013554897</v>
      </c>
      <c r="P2260">
        <v>132</v>
      </c>
      <c r="Q2260">
        <v>1</v>
      </c>
      <c r="R2260">
        <v>132</v>
      </c>
      <c r="S2260">
        <v>1</v>
      </c>
      <c r="T2260">
        <v>28.6472893450903</v>
      </c>
      <c r="U2260">
        <v>0.51531118315740698</v>
      </c>
      <c r="V2260">
        <v>89</v>
      </c>
      <c r="W2260">
        <v>6.4946588982000994E-2</v>
      </c>
      <c r="X2260">
        <v>16</v>
      </c>
      <c r="Y2260">
        <v>132</v>
      </c>
      <c r="Z2260">
        <v>1</v>
      </c>
      <c r="AA2260">
        <v>9.0764812772160202</v>
      </c>
      <c r="AB2260">
        <v>121</v>
      </c>
      <c r="AC2260">
        <v>0.97197848758549399</v>
      </c>
      <c r="AD2260">
        <v>11</v>
      </c>
      <c r="AE2260">
        <v>2.80215124145058E-2</v>
      </c>
      <c r="AF2260">
        <v>0</v>
      </c>
      <c r="AG2260">
        <v>0</v>
      </c>
      <c r="AH2260">
        <v>0</v>
      </c>
      <c r="AI2260">
        <v>0</v>
      </c>
      <c r="AJ2260" s="73">
        <v>58.330457503717</v>
      </c>
      <c r="AK2260">
        <v>132</v>
      </c>
      <c r="AL2260">
        <v>1</v>
      </c>
      <c r="AM2260">
        <v>0</v>
      </c>
      <c r="AN2260">
        <v>0</v>
      </c>
      <c r="AO2260">
        <v>0</v>
      </c>
      <c r="AP2260">
        <v>0</v>
      </c>
      <c r="AQ2260">
        <v>132</v>
      </c>
      <c r="AR2260">
        <v>1</v>
      </c>
      <c r="AS2260">
        <v>0</v>
      </c>
      <c r="AT2260">
        <v>0</v>
      </c>
      <c r="AU2260">
        <v>0</v>
      </c>
      <c r="AV2260">
        <v>0</v>
      </c>
      <c r="AW2260">
        <v>132</v>
      </c>
      <c r="AX2260">
        <v>1</v>
      </c>
      <c r="AY2260" s="73">
        <v>56.756703836337898</v>
      </c>
      <c r="AZ2260">
        <v>132</v>
      </c>
      <c r="BA2260">
        <v>1</v>
      </c>
      <c r="BB2260">
        <v>124</v>
      </c>
      <c r="BC2260">
        <v>0.80525086023352399</v>
      </c>
      <c r="BD2260">
        <v>8</v>
      </c>
      <c r="BE2260">
        <v>0.19474913976647501</v>
      </c>
      <c r="BF2260">
        <v>63.202540706080001</v>
      </c>
      <c r="BG2260">
        <v>76.095652013554897</v>
      </c>
      <c r="BH2260">
        <v>56.756703836337898</v>
      </c>
      <c r="BI2260">
        <v>58.330457503717</v>
      </c>
    </row>
    <row r="2261" spans="1:61" x14ac:dyDescent="0.25">
      <c r="A2261" s="10" t="str">
        <f>VLOOKUP(D2261,'Index-Relations'!E:F,2,FALSE)</f>
        <v>ESG</v>
      </c>
      <c r="B2261" t="s">
        <v>3450</v>
      </c>
      <c r="C2261" s="53" t="s">
        <v>2762</v>
      </c>
      <c r="D2261" s="59" t="s">
        <v>2832</v>
      </c>
      <c r="E2261" s="59" t="s">
        <v>5677</v>
      </c>
      <c r="F2261" t="s">
        <v>837</v>
      </c>
      <c r="G2261" t="s">
        <v>836</v>
      </c>
      <c r="H2261" t="s">
        <v>838</v>
      </c>
      <c r="I2261" s="52">
        <v>45597</v>
      </c>
      <c r="J2261" t="s">
        <v>2457</v>
      </c>
      <c r="K2261">
        <v>133</v>
      </c>
      <c r="L2261" s="73">
        <v>63.672560713819998</v>
      </c>
      <c r="M2261">
        <v>133</v>
      </c>
      <c r="N2261">
        <v>1</v>
      </c>
      <c r="O2261" s="73">
        <v>76.442475557150999</v>
      </c>
      <c r="P2261">
        <v>133</v>
      </c>
      <c r="Q2261">
        <v>1</v>
      </c>
      <c r="R2261">
        <v>133</v>
      </c>
      <c r="S2261">
        <v>0.999999999999999</v>
      </c>
      <c r="T2261">
        <v>28.1868959586632</v>
      </c>
      <c r="U2261">
        <v>0.51632394910910395</v>
      </c>
      <c r="V2261">
        <v>90</v>
      </c>
      <c r="W2261">
        <v>6.5441245303520398E-2</v>
      </c>
      <c r="X2261">
        <v>17</v>
      </c>
      <c r="Y2261">
        <v>133</v>
      </c>
      <c r="Z2261">
        <v>0.999999999999999</v>
      </c>
      <c r="AA2261">
        <v>9.5594259236668009</v>
      </c>
      <c r="AB2261">
        <v>121</v>
      </c>
      <c r="AC2261">
        <v>0.96625569490068797</v>
      </c>
      <c r="AD2261">
        <v>12</v>
      </c>
      <c r="AE2261">
        <v>3.3744305099311603E-2</v>
      </c>
      <c r="AF2261">
        <v>0</v>
      </c>
      <c r="AG2261">
        <v>0</v>
      </c>
      <c r="AH2261">
        <v>0</v>
      </c>
      <c r="AI2261">
        <v>0</v>
      </c>
      <c r="AJ2261" s="73">
        <v>59.155501535094999</v>
      </c>
      <c r="AK2261">
        <v>133</v>
      </c>
      <c r="AL2261">
        <v>1</v>
      </c>
      <c r="AM2261">
        <v>0</v>
      </c>
      <c r="AN2261">
        <v>0</v>
      </c>
      <c r="AO2261">
        <v>0</v>
      </c>
      <c r="AP2261">
        <v>0</v>
      </c>
      <c r="AQ2261">
        <v>133</v>
      </c>
      <c r="AR2261">
        <v>1</v>
      </c>
      <c r="AS2261">
        <v>0</v>
      </c>
      <c r="AT2261">
        <v>0</v>
      </c>
      <c r="AU2261">
        <v>0</v>
      </c>
      <c r="AV2261">
        <v>0</v>
      </c>
      <c r="AW2261">
        <v>133</v>
      </c>
      <c r="AX2261">
        <v>0.999999999999999</v>
      </c>
      <c r="AY2261" s="73">
        <v>57.040501863438003</v>
      </c>
      <c r="AZ2261">
        <v>133</v>
      </c>
      <c r="BA2261">
        <v>1</v>
      </c>
      <c r="BB2261">
        <v>125</v>
      </c>
      <c r="BC2261">
        <v>0.81626691451871203</v>
      </c>
      <c r="BD2261">
        <v>8</v>
      </c>
      <c r="BE2261">
        <v>0.183733085481287</v>
      </c>
      <c r="BF2261">
        <v>63.672560713819998</v>
      </c>
      <c r="BG2261">
        <v>76.442475557150999</v>
      </c>
      <c r="BH2261">
        <v>57.040501863438003</v>
      </c>
      <c r="BI2261">
        <v>59.155501535094999</v>
      </c>
    </row>
    <row r="2262" spans="1:61" x14ac:dyDescent="0.25">
      <c r="A2262" s="10" t="str">
        <f>VLOOKUP(D2262,'Index-Relations'!E:F,2,FALSE)</f>
        <v>ESG</v>
      </c>
      <c r="B2262" t="s">
        <v>3450</v>
      </c>
      <c r="C2262" s="53" t="s">
        <v>2763</v>
      </c>
      <c r="D2262" s="59" t="s">
        <v>2832</v>
      </c>
      <c r="E2262" s="59" t="s">
        <v>5678</v>
      </c>
      <c r="F2262" t="s">
        <v>837</v>
      </c>
      <c r="G2262" t="s">
        <v>836</v>
      </c>
      <c r="H2262" t="s">
        <v>838</v>
      </c>
      <c r="I2262" s="52">
        <v>45566</v>
      </c>
      <c r="J2262" t="s">
        <v>2457</v>
      </c>
      <c r="K2262">
        <v>133</v>
      </c>
      <c r="L2262" s="73">
        <v>63.261064195945998</v>
      </c>
      <c r="M2262">
        <v>133</v>
      </c>
      <c r="N2262">
        <v>1</v>
      </c>
      <c r="O2262" s="73">
        <v>75.940353215423002</v>
      </c>
      <c r="P2262">
        <v>133</v>
      </c>
      <c r="Q2262">
        <v>1</v>
      </c>
      <c r="R2262">
        <v>133</v>
      </c>
      <c r="S2262">
        <v>1</v>
      </c>
      <c r="T2262">
        <v>28.6906762777325</v>
      </c>
      <c r="U2262">
        <v>0.52346428053947203</v>
      </c>
      <c r="V2262">
        <v>90</v>
      </c>
      <c r="W2262">
        <v>7.1275570268815897E-2</v>
      </c>
      <c r="X2262">
        <v>17</v>
      </c>
      <c r="Y2262">
        <v>133</v>
      </c>
      <c r="Z2262">
        <v>1</v>
      </c>
      <c r="AA2262">
        <v>9.7405518667939006</v>
      </c>
      <c r="AB2262">
        <v>126</v>
      </c>
      <c r="AC2262">
        <v>0.98410525505709601</v>
      </c>
      <c r="AD2262">
        <v>7</v>
      </c>
      <c r="AE2262">
        <v>1.5894744942903299E-2</v>
      </c>
      <c r="AF2262">
        <v>0</v>
      </c>
      <c r="AG2262">
        <v>4.1633E-16</v>
      </c>
      <c r="AH2262">
        <v>0</v>
      </c>
      <c r="AI2262">
        <v>0</v>
      </c>
      <c r="AJ2262" s="73">
        <v>58.736034186177903</v>
      </c>
      <c r="AK2262">
        <v>133</v>
      </c>
      <c r="AL2262">
        <v>1</v>
      </c>
      <c r="AM2262">
        <v>0</v>
      </c>
      <c r="AN2262">
        <v>0</v>
      </c>
      <c r="AO2262">
        <v>0</v>
      </c>
      <c r="AP2262">
        <v>0</v>
      </c>
      <c r="AQ2262">
        <v>133</v>
      </c>
      <c r="AR2262">
        <v>0.999999999999999</v>
      </c>
      <c r="AS2262">
        <v>0</v>
      </c>
      <c r="AT2262">
        <v>0</v>
      </c>
      <c r="AU2262">
        <v>0</v>
      </c>
      <c r="AV2262">
        <v>0</v>
      </c>
      <c r="AW2262">
        <v>133</v>
      </c>
      <c r="AX2262">
        <v>0.999999999999999</v>
      </c>
      <c r="AY2262" s="73">
        <v>56.904237629443998</v>
      </c>
      <c r="AZ2262">
        <v>133</v>
      </c>
      <c r="BA2262">
        <v>1</v>
      </c>
      <c r="BB2262">
        <v>125</v>
      </c>
      <c r="BC2262">
        <v>0.81247399585204305</v>
      </c>
      <c r="BD2262">
        <v>8</v>
      </c>
      <c r="BE2262">
        <v>0.187526004147956</v>
      </c>
      <c r="BF2262">
        <v>63.261064195945998</v>
      </c>
      <c r="BG2262">
        <v>75.940353215423002</v>
      </c>
      <c r="BH2262">
        <v>56.904237629443998</v>
      </c>
      <c r="BI2262">
        <v>58.736034186177903</v>
      </c>
    </row>
    <row r="2263" spans="1:61" x14ac:dyDescent="0.25">
      <c r="A2263" s="10" t="str">
        <f>VLOOKUP(D2263,'Index-Relations'!E:F,2,FALSE)</f>
        <v>ESG</v>
      </c>
      <c r="B2263" t="s">
        <v>3450</v>
      </c>
      <c r="C2263" s="53" t="s">
        <v>2764</v>
      </c>
      <c r="D2263" s="59" t="s">
        <v>2832</v>
      </c>
      <c r="E2263" s="59" t="s">
        <v>5679</v>
      </c>
      <c r="F2263" t="s">
        <v>837</v>
      </c>
      <c r="G2263" t="s">
        <v>836</v>
      </c>
      <c r="H2263" t="s">
        <v>838</v>
      </c>
      <c r="I2263" s="52">
        <v>45538</v>
      </c>
      <c r="J2263" t="s">
        <v>2457</v>
      </c>
      <c r="K2263">
        <v>134</v>
      </c>
      <c r="L2263" s="73">
        <v>64.208160756221005</v>
      </c>
      <c r="M2263">
        <v>134</v>
      </c>
      <c r="N2263">
        <v>1</v>
      </c>
      <c r="O2263" s="73">
        <v>76.055996175844996</v>
      </c>
      <c r="P2263">
        <v>134</v>
      </c>
      <c r="Q2263">
        <v>1</v>
      </c>
      <c r="R2263">
        <v>134</v>
      </c>
      <c r="S2263">
        <v>0.999999999999999</v>
      </c>
      <c r="T2263">
        <v>28.562712021476599</v>
      </c>
      <c r="U2263">
        <v>0.54149934394585297</v>
      </c>
      <c r="V2263">
        <v>91</v>
      </c>
      <c r="W2263">
        <v>7.5489405684191893E-2</v>
      </c>
      <c r="X2263">
        <v>17</v>
      </c>
      <c r="Y2263">
        <v>134</v>
      </c>
      <c r="Z2263">
        <v>0.999999999999999</v>
      </c>
      <c r="AA2263">
        <v>10.3026987097531</v>
      </c>
      <c r="AB2263">
        <v>128</v>
      </c>
      <c r="AC2263">
        <v>0.98717493004495205</v>
      </c>
      <c r="AD2263">
        <v>7</v>
      </c>
      <c r="AE2263">
        <v>1.69560699384258E-2</v>
      </c>
      <c r="AF2263">
        <v>-1</v>
      </c>
      <c r="AG2263">
        <v>0</v>
      </c>
      <c r="AH2263">
        <v>0</v>
      </c>
      <c r="AI2263">
        <v>0</v>
      </c>
      <c r="AJ2263" s="73">
        <v>60.183810190448</v>
      </c>
      <c r="AK2263">
        <v>134</v>
      </c>
      <c r="AL2263">
        <v>1</v>
      </c>
      <c r="AM2263">
        <v>0</v>
      </c>
      <c r="AN2263">
        <v>0</v>
      </c>
      <c r="AO2263">
        <v>0</v>
      </c>
      <c r="AP2263">
        <v>0</v>
      </c>
      <c r="AQ2263">
        <v>134</v>
      </c>
      <c r="AR2263">
        <v>1</v>
      </c>
      <c r="AS2263">
        <v>0</v>
      </c>
      <c r="AT2263">
        <v>0</v>
      </c>
      <c r="AU2263">
        <v>0</v>
      </c>
      <c r="AV2263">
        <v>0</v>
      </c>
      <c r="AW2263">
        <v>134</v>
      </c>
      <c r="AX2263">
        <v>0.999999999999999</v>
      </c>
      <c r="AY2263" s="73">
        <v>57.653058317358898</v>
      </c>
      <c r="AZ2263">
        <v>134</v>
      </c>
      <c r="BA2263">
        <v>1</v>
      </c>
      <c r="BB2263">
        <v>126</v>
      </c>
      <c r="BC2263">
        <v>0.82552081149784595</v>
      </c>
      <c r="BD2263">
        <v>8</v>
      </c>
      <c r="BE2263">
        <v>0.17447918850215299</v>
      </c>
      <c r="BF2263">
        <v>64.208160756221005</v>
      </c>
      <c r="BG2263">
        <v>76.055996175844996</v>
      </c>
      <c r="BH2263">
        <v>57.653058317358898</v>
      </c>
      <c r="BI2263">
        <v>60.183810190448</v>
      </c>
    </row>
    <row r="2264" spans="1:61" x14ac:dyDescent="0.25">
      <c r="A2264" s="10" t="str">
        <f>VLOOKUP(D2264,'Index-Relations'!E:F,2,FALSE)</f>
        <v>ESG</v>
      </c>
      <c r="B2264" t="s">
        <v>3450</v>
      </c>
      <c r="C2264" s="53" t="s">
        <v>3350</v>
      </c>
      <c r="D2264" s="59" t="s">
        <v>2832</v>
      </c>
      <c r="E2264" s="59" t="s">
        <v>5680</v>
      </c>
      <c r="F2264" t="s">
        <v>837</v>
      </c>
      <c r="G2264" t="s">
        <v>836</v>
      </c>
      <c r="H2264" t="s">
        <v>838</v>
      </c>
      <c r="I2264" s="52">
        <v>45505</v>
      </c>
      <c r="J2264" t="s">
        <v>2457</v>
      </c>
      <c r="K2264">
        <v>134</v>
      </c>
      <c r="L2264" s="73">
        <v>64.771564767249998</v>
      </c>
      <c r="M2264">
        <v>134</v>
      </c>
      <c r="N2264">
        <v>1</v>
      </c>
      <c r="O2264" s="73">
        <v>76.096795466049997</v>
      </c>
      <c r="P2264">
        <v>134</v>
      </c>
      <c r="Q2264">
        <v>1</v>
      </c>
      <c r="R2264">
        <v>134</v>
      </c>
      <c r="S2264">
        <v>0.999999999999999</v>
      </c>
      <c r="T2264">
        <v>28.578759207928499</v>
      </c>
      <c r="U2264">
        <v>0.52702898816560195</v>
      </c>
      <c r="V2264">
        <v>91</v>
      </c>
      <c r="W2264">
        <v>8.3420349451679005E-2</v>
      </c>
      <c r="X2264">
        <v>17</v>
      </c>
      <c r="Y2264">
        <v>134</v>
      </c>
      <c r="Z2264">
        <v>1</v>
      </c>
      <c r="AA2264">
        <v>10.3069645126425</v>
      </c>
      <c r="AB2264">
        <v>127</v>
      </c>
      <c r="AC2264">
        <v>0.99020248032122604</v>
      </c>
      <c r="AD2264">
        <v>7</v>
      </c>
      <c r="AE2264">
        <v>9.7975196787735402E-3</v>
      </c>
      <c r="AF2264">
        <v>0</v>
      </c>
      <c r="AG2264">
        <v>0</v>
      </c>
      <c r="AH2264">
        <v>0</v>
      </c>
      <c r="AI2264">
        <v>0</v>
      </c>
      <c r="AJ2264" s="73">
        <v>60.451623596159997</v>
      </c>
      <c r="AK2264">
        <v>134</v>
      </c>
      <c r="AL2264">
        <v>1</v>
      </c>
      <c r="AM2264">
        <v>0</v>
      </c>
      <c r="AN2264">
        <v>0</v>
      </c>
      <c r="AO2264">
        <v>0</v>
      </c>
      <c r="AP2264">
        <v>0</v>
      </c>
      <c r="AQ2264">
        <v>134</v>
      </c>
      <c r="AR2264">
        <v>1</v>
      </c>
      <c r="AS2264">
        <v>0</v>
      </c>
      <c r="AT2264">
        <v>0</v>
      </c>
      <c r="AU2264">
        <v>0</v>
      </c>
      <c r="AV2264">
        <v>0</v>
      </c>
      <c r="AW2264">
        <v>134</v>
      </c>
      <c r="AX2264">
        <v>1</v>
      </c>
      <c r="AY2264" s="73">
        <v>58.650508623893899</v>
      </c>
      <c r="AZ2264">
        <v>134</v>
      </c>
      <c r="BA2264">
        <v>1</v>
      </c>
      <c r="BB2264">
        <v>126</v>
      </c>
      <c r="BC2264">
        <v>0.82765775262006602</v>
      </c>
      <c r="BD2264">
        <v>8</v>
      </c>
      <c r="BE2264">
        <v>0.17234224737993301</v>
      </c>
      <c r="BF2264">
        <v>64.771564767249998</v>
      </c>
      <c r="BG2264">
        <v>76.096795466049997</v>
      </c>
      <c r="BH2264">
        <v>58.650508623893899</v>
      </c>
      <c r="BI2264">
        <v>60.451623596159997</v>
      </c>
    </row>
    <row r="2265" spans="1:61" x14ac:dyDescent="0.25">
      <c r="A2265" s="10" t="str">
        <f>VLOOKUP(D2265,'Index-Relations'!E:F,2,FALSE)</f>
        <v>ESG</v>
      </c>
      <c r="B2265" t="s">
        <v>3450</v>
      </c>
      <c r="C2265" s="53" t="s">
        <v>2765</v>
      </c>
      <c r="D2265" s="59" t="s">
        <v>2832</v>
      </c>
      <c r="E2265" s="59" t="s">
        <v>5681</v>
      </c>
      <c r="F2265" t="s">
        <v>837</v>
      </c>
      <c r="G2265" t="s">
        <v>836</v>
      </c>
      <c r="H2265" t="s">
        <v>838</v>
      </c>
      <c r="I2265" s="52">
        <v>45474</v>
      </c>
      <c r="J2265" t="s">
        <v>2457</v>
      </c>
      <c r="K2265">
        <v>134</v>
      </c>
      <c r="L2265" s="73">
        <v>65.919751498087905</v>
      </c>
      <c r="M2265">
        <v>134</v>
      </c>
      <c r="N2265">
        <v>1</v>
      </c>
      <c r="O2265" s="73">
        <v>76.262191329944002</v>
      </c>
      <c r="P2265">
        <v>134</v>
      </c>
      <c r="Q2265">
        <v>1</v>
      </c>
      <c r="R2265">
        <v>134</v>
      </c>
      <c r="S2265">
        <v>0.999999999999999</v>
      </c>
      <c r="T2265">
        <v>27.344858082682201</v>
      </c>
      <c r="U2265">
        <v>0.52138911136180099</v>
      </c>
      <c r="V2265">
        <v>90</v>
      </c>
      <c r="W2265">
        <v>8.3496565925295294E-2</v>
      </c>
      <c r="X2265">
        <v>17</v>
      </c>
      <c r="Y2265">
        <v>134</v>
      </c>
      <c r="Z2265">
        <v>0.999999999999999</v>
      </c>
      <c r="AA2265">
        <v>9.4942222443382693</v>
      </c>
      <c r="AB2265">
        <v>126</v>
      </c>
      <c r="AC2265">
        <v>0.99058112478323002</v>
      </c>
      <c r="AD2265">
        <v>8</v>
      </c>
      <c r="AE2265">
        <v>9.4188752167693405E-3</v>
      </c>
      <c r="AF2265">
        <v>0</v>
      </c>
      <c r="AG2265">
        <v>4.2153999999999999E-16</v>
      </c>
      <c r="AH2265">
        <v>0</v>
      </c>
      <c r="AI2265">
        <v>0</v>
      </c>
      <c r="AJ2265" s="73">
        <v>62.357124050861003</v>
      </c>
      <c r="AK2265">
        <v>134</v>
      </c>
      <c r="AL2265">
        <v>1</v>
      </c>
      <c r="AM2265">
        <v>0</v>
      </c>
      <c r="AN2265">
        <v>0</v>
      </c>
      <c r="AO2265">
        <v>0</v>
      </c>
      <c r="AP2265">
        <v>0</v>
      </c>
      <c r="AQ2265">
        <v>134</v>
      </c>
      <c r="AR2265">
        <v>0.999999999999999</v>
      </c>
      <c r="AS2265">
        <v>0</v>
      </c>
      <c r="AT2265">
        <v>0</v>
      </c>
      <c r="AU2265">
        <v>0</v>
      </c>
      <c r="AV2265">
        <v>0</v>
      </c>
      <c r="AW2265">
        <v>134</v>
      </c>
      <c r="AX2265">
        <v>0.999999999999999</v>
      </c>
      <c r="AY2265" s="73">
        <v>59.7508194485129</v>
      </c>
      <c r="AZ2265">
        <v>134</v>
      </c>
      <c r="BA2265">
        <v>1</v>
      </c>
      <c r="BB2265">
        <v>126</v>
      </c>
      <c r="BC2265">
        <v>0.84470521144287403</v>
      </c>
      <c r="BD2265">
        <v>8</v>
      </c>
      <c r="BE2265">
        <v>0.155294788557125</v>
      </c>
      <c r="BF2265">
        <v>65.919751498087905</v>
      </c>
      <c r="BG2265">
        <v>76.262191329944002</v>
      </c>
      <c r="BH2265">
        <v>59.7508194485129</v>
      </c>
      <c r="BI2265">
        <v>62.357124050861003</v>
      </c>
    </row>
    <row r="2266" spans="1:61" x14ac:dyDescent="0.25">
      <c r="A2266" s="10" t="str">
        <f>VLOOKUP(D2266,'Index-Relations'!E:F,2,FALSE)</f>
        <v>ESG</v>
      </c>
      <c r="B2266" t="s">
        <v>3450</v>
      </c>
      <c r="C2266" s="53" t="s">
        <v>2766</v>
      </c>
      <c r="D2266" s="59" t="s">
        <v>2832</v>
      </c>
      <c r="E2266" s="59" t="s">
        <v>5682</v>
      </c>
      <c r="F2266" t="s">
        <v>837</v>
      </c>
      <c r="G2266" t="s">
        <v>836</v>
      </c>
      <c r="H2266" t="s">
        <v>838</v>
      </c>
      <c r="I2266" s="52">
        <v>45446</v>
      </c>
      <c r="J2266" t="s">
        <v>2457</v>
      </c>
      <c r="K2266">
        <v>134</v>
      </c>
      <c r="L2266" s="73">
        <v>66.003844129361994</v>
      </c>
      <c r="M2266">
        <v>134</v>
      </c>
      <c r="N2266">
        <v>1</v>
      </c>
      <c r="O2266" s="73">
        <v>76.050068806185905</v>
      </c>
      <c r="P2266">
        <v>134</v>
      </c>
      <c r="Q2266">
        <v>1</v>
      </c>
      <c r="R2266">
        <v>134</v>
      </c>
      <c r="S2266">
        <v>0.999999999999999</v>
      </c>
      <c r="T2266">
        <v>27.645101262234299</v>
      </c>
      <c r="U2266">
        <v>0.52420079599144498</v>
      </c>
      <c r="V2266">
        <v>90</v>
      </c>
      <c r="W2266">
        <v>8.5727974899925494E-2</v>
      </c>
      <c r="X2266">
        <v>17</v>
      </c>
      <c r="Y2266">
        <v>134</v>
      </c>
      <c r="Z2266">
        <v>1</v>
      </c>
      <c r="AA2266">
        <v>10.379703784535099</v>
      </c>
      <c r="AB2266">
        <v>126</v>
      </c>
      <c r="AC2266">
        <v>0.98981138228946097</v>
      </c>
      <c r="AD2266">
        <v>8</v>
      </c>
      <c r="AE2266">
        <v>1.0188617710538601E-2</v>
      </c>
      <c r="AF2266">
        <v>0</v>
      </c>
      <c r="AG2266">
        <v>0</v>
      </c>
      <c r="AH2266">
        <v>0</v>
      </c>
      <c r="AI2266">
        <v>0</v>
      </c>
      <c r="AJ2266" s="73">
        <v>62.286894169477897</v>
      </c>
      <c r="AK2266">
        <v>134</v>
      </c>
      <c r="AL2266">
        <v>1</v>
      </c>
      <c r="AM2266">
        <v>0</v>
      </c>
      <c r="AN2266">
        <v>0</v>
      </c>
      <c r="AO2266">
        <v>0</v>
      </c>
      <c r="AP2266">
        <v>0</v>
      </c>
      <c r="AQ2266">
        <v>134</v>
      </c>
      <c r="AR2266">
        <v>0.999999999999999</v>
      </c>
      <c r="AS2266">
        <v>0</v>
      </c>
      <c r="AT2266">
        <v>0</v>
      </c>
      <c r="AU2266">
        <v>0</v>
      </c>
      <c r="AV2266">
        <v>0</v>
      </c>
      <c r="AW2266">
        <v>134</v>
      </c>
      <c r="AX2266">
        <v>0.999999999999999</v>
      </c>
      <c r="AY2266" s="73">
        <v>60.182082801504997</v>
      </c>
      <c r="AZ2266">
        <v>134</v>
      </c>
      <c r="BA2266">
        <v>1</v>
      </c>
      <c r="BB2266">
        <v>126</v>
      </c>
      <c r="BC2266">
        <v>0.84669603989972997</v>
      </c>
      <c r="BD2266">
        <v>8</v>
      </c>
      <c r="BE2266">
        <v>0.153303960100269</v>
      </c>
      <c r="BF2266">
        <v>66.003844129361994</v>
      </c>
      <c r="BG2266">
        <v>76.050068806185905</v>
      </c>
      <c r="BH2266">
        <v>60.182082801504997</v>
      </c>
      <c r="BI2266">
        <v>62.286894169477897</v>
      </c>
    </row>
    <row r="2267" spans="1:61" x14ac:dyDescent="0.25">
      <c r="A2267" s="10" t="str">
        <f>VLOOKUP(D2267,'Index-Relations'!E:F,2,FALSE)</f>
        <v>ESG</v>
      </c>
      <c r="B2267" t="s">
        <v>3450</v>
      </c>
      <c r="C2267" s="53" t="s">
        <v>2767</v>
      </c>
      <c r="D2267" s="59" t="s">
        <v>2832</v>
      </c>
      <c r="E2267" s="59" t="s">
        <v>5683</v>
      </c>
      <c r="F2267" t="s">
        <v>837</v>
      </c>
      <c r="G2267" t="s">
        <v>836</v>
      </c>
      <c r="H2267" t="s">
        <v>838</v>
      </c>
      <c r="I2267" s="52">
        <v>45413</v>
      </c>
      <c r="J2267" t="s">
        <v>2457</v>
      </c>
      <c r="K2267">
        <v>135</v>
      </c>
      <c r="L2267" s="73">
        <v>65.831653741654904</v>
      </c>
      <c r="M2267">
        <v>135</v>
      </c>
      <c r="N2267">
        <v>1</v>
      </c>
      <c r="O2267" s="73">
        <v>76.079072430344993</v>
      </c>
      <c r="P2267">
        <v>135</v>
      </c>
      <c r="Q2267">
        <v>1</v>
      </c>
      <c r="R2267">
        <v>135</v>
      </c>
      <c r="S2267">
        <v>1</v>
      </c>
      <c r="T2267">
        <v>28.287980325777301</v>
      </c>
      <c r="U2267">
        <v>0.52635045027960203</v>
      </c>
      <c r="V2267">
        <v>91</v>
      </c>
      <c r="W2267">
        <v>8.9439782738461898E-2</v>
      </c>
      <c r="X2267">
        <v>18</v>
      </c>
      <c r="Y2267">
        <v>135</v>
      </c>
      <c r="Z2267">
        <v>1</v>
      </c>
      <c r="AA2267">
        <v>11.0928000240046</v>
      </c>
      <c r="AB2267">
        <v>127</v>
      </c>
      <c r="AC2267">
        <v>0.98986347000863195</v>
      </c>
      <c r="AD2267">
        <v>8</v>
      </c>
      <c r="AE2267">
        <v>1.0136529991367899E-2</v>
      </c>
      <c r="AF2267">
        <v>0</v>
      </c>
      <c r="AG2267">
        <v>0</v>
      </c>
      <c r="AH2267">
        <v>0</v>
      </c>
      <c r="AI2267">
        <v>0</v>
      </c>
      <c r="AJ2267" s="73">
        <v>61.718889453045897</v>
      </c>
      <c r="AK2267">
        <v>135</v>
      </c>
      <c r="AL2267">
        <v>1</v>
      </c>
      <c r="AM2267">
        <v>0</v>
      </c>
      <c r="AN2267">
        <v>0</v>
      </c>
      <c r="AO2267">
        <v>0</v>
      </c>
      <c r="AP2267">
        <v>0</v>
      </c>
      <c r="AQ2267">
        <v>135</v>
      </c>
      <c r="AR2267">
        <v>1</v>
      </c>
      <c r="AS2267">
        <v>0</v>
      </c>
      <c r="AT2267">
        <v>0</v>
      </c>
      <c r="AU2267">
        <v>0</v>
      </c>
      <c r="AV2267">
        <v>0</v>
      </c>
      <c r="AW2267">
        <v>135</v>
      </c>
      <c r="AX2267">
        <v>0.999999999999999</v>
      </c>
      <c r="AY2267" s="73">
        <v>60.146467075190898</v>
      </c>
      <c r="AZ2267">
        <v>135</v>
      </c>
      <c r="BA2267">
        <v>1</v>
      </c>
      <c r="BB2267">
        <v>128</v>
      </c>
      <c r="BC2267">
        <v>0.85531589064219304</v>
      </c>
      <c r="BD2267">
        <v>7</v>
      </c>
      <c r="BE2267">
        <v>0.14468410935780601</v>
      </c>
      <c r="BF2267">
        <v>65.831653741654904</v>
      </c>
      <c r="BG2267">
        <v>76.079072430344993</v>
      </c>
      <c r="BH2267">
        <v>60.146467075190898</v>
      </c>
      <c r="BI2267">
        <v>61.718889453045897</v>
      </c>
    </row>
    <row r="2268" spans="1:61" x14ac:dyDescent="0.25">
      <c r="A2268" s="10" t="str">
        <f>VLOOKUP(D2268,'Index-Relations'!E:F,2,FALSE)</f>
        <v>ESG</v>
      </c>
      <c r="B2268" t="s">
        <v>3450</v>
      </c>
      <c r="C2268" s="53" t="s">
        <v>2768</v>
      </c>
      <c r="D2268" s="59" t="s">
        <v>2832</v>
      </c>
      <c r="E2268" s="59" t="s">
        <v>5684</v>
      </c>
      <c r="F2268" t="s">
        <v>837</v>
      </c>
      <c r="G2268" t="s">
        <v>836</v>
      </c>
      <c r="H2268" t="s">
        <v>838</v>
      </c>
      <c r="I2268" s="52">
        <v>45383</v>
      </c>
      <c r="J2268" t="s">
        <v>2457</v>
      </c>
      <c r="K2268">
        <v>83</v>
      </c>
      <c r="L2268">
        <v>71.704093871356903</v>
      </c>
      <c r="M2268">
        <v>83</v>
      </c>
      <c r="N2268">
        <v>1</v>
      </c>
      <c r="O2268">
        <v>77.422635534714999</v>
      </c>
      <c r="P2268">
        <v>83</v>
      </c>
      <c r="Q2268">
        <v>1</v>
      </c>
      <c r="R2268">
        <v>83</v>
      </c>
      <c r="S2268">
        <v>0.999999999999999</v>
      </c>
      <c r="T2268">
        <v>28.4808611605457</v>
      </c>
      <c r="U2268">
        <v>0.57966831683511</v>
      </c>
      <c r="V2268">
        <v>53</v>
      </c>
      <c r="W2268">
        <v>0.119520195258966</v>
      </c>
      <c r="X2268">
        <v>13</v>
      </c>
      <c r="Y2268">
        <v>83</v>
      </c>
      <c r="Z2268">
        <v>1</v>
      </c>
      <c r="AA2268">
        <v>11.0846304391721</v>
      </c>
      <c r="AB2268">
        <v>79</v>
      </c>
      <c r="AC2268">
        <v>0.99326429055531995</v>
      </c>
      <c r="AD2268">
        <v>4</v>
      </c>
      <c r="AE2268">
        <v>6.7357094446795704E-3</v>
      </c>
      <c r="AF2268">
        <v>0</v>
      </c>
      <c r="AG2268">
        <v>2.5327000000000002E-16</v>
      </c>
      <c r="AH2268">
        <v>0</v>
      </c>
      <c r="AI2268">
        <v>0</v>
      </c>
      <c r="AJ2268">
        <v>69.6673608551407</v>
      </c>
      <c r="AK2268">
        <v>83</v>
      </c>
      <c r="AL2268">
        <v>1</v>
      </c>
      <c r="AM2268">
        <v>0</v>
      </c>
      <c r="AN2268">
        <v>0</v>
      </c>
      <c r="AO2268">
        <v>0</v>
      </c>
      <c r="AP2268">
        <v>0</v>
      </c>
      <c r="AQ2268">
        <v>83</v>
      </c>
      <c r="AR2268">
        <v>1</v>
      </c>
      <c r="AS2268">
        <v>0</v>
      </c>
      <c r="AT2268">
        <v>0</v>
      </c>
      <c r="AU2268">
        <v>0</v>
      </c>
      <c r="AV2268">
        <v>0</v>
      </c>
      <c r="AW2268">
        <v>83</v>
      </c>
      <c r="AX2268">
        <v>0.999999999999999</v>
      </c>
      <c r="AY2268">
        <v>66.477550724120306</v>
      </c>
      <c r="AZ2268">
        <v>83</v>
      </c>
      <c r="BA2268">
        <v>1</v>
      </c>
      <c r="BB2268">
        <v>76</v>
      </c>
      <c r="BC2268">
        <v>0.83439431300302402</v>
      </c>
      <c r="BD2268">
        <v>7</v>
      </c>
      <c r="BE2268">
        <v>0.165605686996975</v>
      </c>
      <c r="BF2268">
        <v>68.150357210357001</v>
      </c>
      <c r="BG2268">
        <v>72.832202256651001</v>
      </c>
      <c r="BH2268">
        <v>63.282327524745</v>
      </c>
      <c r="BI2268">
        <v>66.215775106457997</v>
      </c>
    </row>
    <row r="2269" spans="1:61" x14ac:dyDescent="0.25">
      <c r="A2269" s="10" t="str">
        <f>VLOOKUP(D2269,'Index-Relations'!E:F,2,FALSE)</f>
        <v>ESG</v>
      </c>
      <c r="B2269" t="s">
        <v>3450</v>
      </c>
      <c r="C2269" s="53" t="s">
        <v>2769</v>
      </c>
      <c r="D2269" s="59" t="s">
        <v>2832</v>
      </c>
      <c r="E2269" s="59" t="s">
        <v>5685</v>
      </c>
      <c r="F2269" t="s">
        <v>837</v>
      </c>
      <c r="G2269" t="s">
        <v>836</v>
      </c>
      <c r="H2269" t="s">
        <v>838</v>
      </c>
      <c r="I2269" s="52">
        <v>45352</v>
      </c>
      <c r="J2269" t="s">
        <v>2457</v>
      </c>
      <c r="K2269">
        <v>83</v>
      </c>
      <c r="L2269">
        <v>72.131303978156296</v>
      </c>
      <c r="M2269">
        <v>83</v>
      </c>
      <c r="N2269">
        <v>1</v>
      </c>
      <c r="O2269">
        <v>77.523260478430899</v>
      </c>
      <c r="P2269">
        <v>83</v>
      </c>
      <c r="Q2269">
        <v>1</v>
      </c>
      <c r="R2269">
        <v>83</v>
      </c>
      <c r="S2269">
        <v>1</v>
      </c>
      <c r="T2269">
        <v>28.896448792317202</v>
      </c>
      <c r="U2269">
        <v>0.52873980042396695</v>
      </c>
      <c r="V2269">
        <v>51</v>
      </c>
      <c r="W2269">
        <v>9.6842575907989795E-2</v>
      </c>
      <c r="X2269">
        <v>13</v>
      </c>
      <c r="Y2269">
        <v>83</v>
      </c>
      <c r="Z2269">
        <v>1</v>
      </c>
      <c r="AA2269">
        <v>11.0465478458718</v>
      </c>
      <c r="AB2269">
        <v>79</v>
      </c>
      <c r="AC2269">
        <v>0.99300375115804895</v>
      </c>
      <c r="AD2269">
        <v>4</v>
      </c>
      <c r="AE2269">
        <v>6.99624884194991E-3</v>
      </c>
      <c r="AF2269">
        <v>0</v>
      </c>
      <c r="AG2269">
        <v>2.4199000000000001E-16</v>
      </c>
      <c r="AH2269">
        <v>0</v>
      </c>
      <c r="AI2269">
        <v>0</v>
      </c>
      <c r="AJ2269">
        <v>70.573062576757806</v>
      </c>
      <c r="AK2269">
        <v>83</v>
      </c>
      <c r="AL2269">
        <v>1</v>
      </c>
      <c r="AM2269">
        <v>0</v>
      </c>
      <c r="AN2269">
        <v>0</v>
      </c>
      <c r="AO2269">
        <v>0</v>
      </c>
      <c r="AP2269">
        <v>0</v>
      </c>
      <c r="AQ2269">
        <v>83</v>
      </c>
      <c r="AR2269">
        <v>1</v>
      </c>
      <c r="AS2269">
        <v>0</v>
      </c>
      <c r="AT2269">
        <v>0</v>
      </c>
      <c r="AU2269">
        <v>0</v>
      </c>
      <c r="AV2269">
        <v>0</v>
      </c>
      <c r="AW2269">
        <v>83</v>
      </c>
      <c r="AX2269">
        <v>1</v>
      </c>
      <c r="AY2269">
        <v>66.219236016409695</v>
      </c>
      <c r="AZ2269">
        <v>83</v>
      </c>
      <c r="BA2269">
        <v>1</v>
      </c>
      <c r="BB2269">
        <v>76</v>
      </c>
      <c r="BC2269">
        <v>0.82882845086576296</v>
      </c>
      <c r="BD2269">
        <v>7</v>
      </c>
      <c r="BE2269">
        <v>0.17117154913423599</v>
      </c>
      <c r="BF2269">
        <v>68.538574689632995</v>
      </c>
      <c r="BG2269">
        <v>72.899582262503898</v>
      </c>
      <c r="BH2269">
        <v>62.969495401522003</v>
      </c>
      <c r="BI2269">
        <v>67.177806748039998</v>
      </c>
    </row>
    <row r="2270" spans="1:61" x14ac:dyDescent="0.25">
      <c r="A2270" s="10" t="str">
        <f>VLOOKUP(D2270,'Index-Relations'!E:F,2,FALSE)</f>
        <v>ESG</v>
      </c>
      <c r="B2270" t="s">
        <v>3450</v>
      </c>
      <c r="C2270" s="53" t="s">
        <v>2770</v>
      </c>
      <c r="D2270" s="59" t="s">
        <v>2832</v>
      </c>
      <c r="E2270" s="59" t="s">
        <v>5686</v>
      </c>
      <c r="F2270" t="s">
        <v>837</v>
      </c>
      <c r="G2270" t="s">
        <v>836</v>
      </c>
      <c r="H2270" t="s">
        <v>838</v>
      </c>
      <c r="I2270" s="52">
        <v>45323</v>
      </c>
      <c r="J2270" t="s">
        <v>2457</v>
      </c>
      <c r="K2270">
        <v>83</v>
      </c>
      <c r="L2270">
        <v>72.439347794648896</v>
      </c>
      <c r="M2270">
        <v>83</v>
      </c>
      <c r="N2270">
        <v>1</v>
      </c>
      <c r="O2270">
        <v>78.077117239051901</v>
      </c>
      <c r="P2270">
        <v>83</v>
      </c>
      <c r="Q2270">
        <v>1</v>
      </c>
      <c r="R2270">
        <v>83</v>
      </c>
      <c r="S2270">
        <v>1</v>
      </c>
      <c r="T2270">
        <v>29.3396593098166</v>
      </c>
      <c r="U2270">
        <v>0.52714455358713497</v>
      </c>
      <c r="V2270">
        <v>51</v>
      </c>
      <c r="W2270">
        <v>9.6943355202360304E-2</v>
      </c>
      <c r="X2270">
        <v>13</v>
      </c>
      <c r="Y2270">
        <v>83</v>
      </c>
      <c r="Z2270">
        <v>1</v>
      </c>
      <c r="AA2270">
        <v>11.2465213220145</v>
      </c>
      <c r="AB2270">
        <v>79</v>
      </c>
      <c r="AC2270">
        <v>0.99290218538492103</v>
      </c>
      <c r="AD2270">
        <v>4</v>
      </c>
      <c r="AE2270">
        <v>7.09781461507879E-3</v>
      </c>
      <c r="AF2270">
        <v>0</v>
      </c>
      <c r="AG2270">
        <v>0</v>
      </c>
      <c r="AH2270">
        <v>0</v>
      </c>
      <c r="AI2270">
        <v>0</v>
      </c>
      <c r="AJ2270">
        <v>70.591523386081505</v>
      </c>
      <c r="AK2270">
        <v>83</v>
      </c>
      <c r="AL2270">
        <v>1</v>
      </c>
      <c r="AM2270">
        <v>0</v>
      </c>
      <c r="AN2270">
        <v>0</v>
      </c>
      <c r="AO2270">
        <v>0</v>
      </c>
      <c r="AP2270">
        <v>0</v>
      </c>
      <c r="AQ2270">
        <v>83</v>
      </c>
      <c r="AR2270">
        <v>1</v>
      </c>
      <c r="AS2270">
        <v>0</v>
      </c>
      <c r="AT2270">
        <v>0</v>
      </c>
      <c r="AU2270">
        <v>0</v>
      </c>
      <c r="AV2270">
        <v>0</v>
      </c>
      <c r="AW2270">
        <v>83</v>
      </c>
      <c r="AX2270">
        <v>1</v>
      </c>
      <c r="AY2270">
        <v>66.283998865522705</v>
      </c>
      <c r="AZ2270">
        <v>83</v>
      </c>
      <c r="BA2270">
        <v>1</v>
      </c>
      <c r="BB2270">
        <v>76</v>
      </c>
      <c r="BC2270">
        <v>0.83378739102424004</v>
      </c>
      <c r="BD2270">
        <v>7</v>
      </c>
      <c r="BE2270">
        <v>0.16621260897575901</v>
      </c>
      <c r="BF2270">
        <v>68.697938553677901</v>
      </c>
      <c r="BG2270">
        <v>73.360316234301905</v>
      </c>
      <c r="BH2270">
        <v>62.976546010505899</v>
      </c>
      <c r="BI2270">
        <v>67.057903043698005</v>
      </c>
    </row>
    <row r="2271" spans="1:61" x14ac:dyDescent="0.25">
      <c r="A2271" s="10" t="str">
        <f>VLOOKUP(D2271,'Index-Relations'!E:F,2,FALSE)</f>
        <v>ESG</v>
      </c>
      <c r="B2271" t="s">
        <v>3450</v>
      </c>
      <c r="C2271" s="53" t="s">
        <v>2760</v>
      </c>
      <c r="D2271" s="59" t="s">
        <v>3049</v>
      </c>
      <c r="E2271" s="59" t="s">
        <v>5687</v>
      </c>
      <c r="F2271" t="s">
        <v>2720</v>
      </c>
      <c r="G2271" t="s">
        <v>2721</v>
      </c>
      <c r="H2271" t="s">
        <v>2722</v>
      </c>
      <c r="I2271" s="52">
        <v>45659</v>
      </c>
      <c r="J2271" t="s">
        <v>2457</v>
      </c>
      <c r="K2271">
        <v>411</v>
      </c>
      <c r="L2271" s="73">
        <v>64.849923554514902</v>
      </c>
      <c r="M2271">
        <v>411</v>
      </c>
      <c r="N2271">
        <v>1</v>
      </c>
      <c r="O2271" s="73">
        <v>71.674329020404002</v>
      </c>
      <c r="P2271">
        <v>411</v>
      </c>
      <c r="Q2271">
        <v>1</v>
      </c>
      <c r="R2271">
        <v>411</v>
      </c>
      <c r="S2271">
        <v>1</v>
      </c>
      <c r="T2271">
        <v>31.173543576908301</v>
      </c>
      <c r="U2271">
        <v>0.58272872624618</v>
      </c>
      <c r="V2271">
        <v>272</v>
      </c>
      <c r="W2271">
        <v>8.6891593744690396E-2</v>
      </c>
      <c r="X2271">
        <v>43</v>
      </c>
      <c r="Y2271">
        <v>411</v>
      </c>
      <c r="Z2271">
        <v>0.999999999999999</v>
      </c>
      <c r="AA2271">
        <v>19.230378855738302</v>
      </c>
      <c r="AB2271">
        <v>361</v>
      </c>
      <c r="AC2271">
        <v>0.95223672459845898</v>
      </c>
      <c r="AD2271">
        <v>50</v>
      </c>
      <c r="AE2271">
        <v>4.77632754015406E-2</v>
      </c>
      <c r="AF2271">
        <v>0</v>
      </c>
      <c r="AG2271">
        <v>6.2449999999999997E-17</v>
      </c>
      <c r="AH2271">
        <v>3.2972857800850799E-3</v>
      </c>
      <c r="AI2271">
        <v>9</v>
      </c>
      <c r="AJ2271" s="73">
        <v>60.558221034241903</v>
      </c>
      <c r="AK2271">
        <v>411</v>
      </c>
      <c r="AL2271">
        <v>1</v>
      </c>
      <c r="AM2271">
        <v>0</v>
      </c>
      <c r="AN2271">
        <v>0</v>
      </c>
      <c r="AO2271">
        <v>0</v>
      </c>
      <c r="AP2271">
        <v>0</v>
      </c>
      <c r="AQ2271">
        <v>411</v>
      </c>
      <c r="AR2271">
        <v>1</v>
      </c>
      <c r="AS2271">
        <v>0</v>
      </c>
      <c r="AT2271">
        <v>0</v>
      </c>
      <c r="AU2271">
        <v>0</v>
      </c>
      <c r="AV2271">
        <v>0</v>
      </c>
      <c r="AW2271">
        <v>411</v>
      </c>
      <c r="AX2271">
        <v>1</v>
      </c>
      <c r="AY2271" s="73">
        <v>61.429996565334001</v>
      </c>
      <c r="AZ2271">
        <v>411</v>
      </c>
      <c r="BA2271">
        <v>1</v>
      </c>
      <c r="BB2271">
        <v>395</v>
      </c>
      <c r="BC2271">
        <v>0.876666772096237</v>
      </c>
      <c r="BD2271">
        <v>16</v>
      </c>
      <c r="BE2271">
        <v>0.123333227903762</v>
      </c>
      <c r="BF2271">
        <v>64.849923554514902</v>
      </c>
      <c r="BG2271">
        <v>71.674329020404002</v>
      </c>
      <c r="BH2271">
        <v>61.429996565334001</v>
      </c>
      <c r="BI2271">
        <v>60.558221034241903</v>
      </c>
    </row>
    <row r="2272" spans="1:61" x14ac:dyDescent="0.25">
      <c r="A2272" s="10" t="str">
        <f>VLOOKUP(D2272,'Index-Relations'!E:F,2,FALSE)</f>
        <v>ESG</v>
      </c>
      <c r="B2272" t="s">
        <v>3450</v>
      </c>
      <c r="C2272" s="53" t="s">
        <v>2761</v>
      </c>
      <c r="D2272" s="59" t="s">
        <v>3049</v>
      </c>
      <c r="E2272" s="59" t="s">
        <v>5688</v>
      </c>
      <c r="F2272" t="s">
        <v>2720</v>
      </c>
      <c r="G2272" t="s">
        <v>2721</v>
      </c>
      <c r="H2272" t="s">
        <v>2722</v>
      </c>
      <c r="I2272" s="52">
        <v>45628</v>
      </c>
      <c r="J2272" t="s">
        <v>2457</v>
      </c>
      <c r="K2272">
        <v>412</v>
      </c>
      <c r="L2272" s="73">
        <v>65.054273535229896</v>
      </c>
      <c r="M2272">
        <v>412</v>
      </c>
      <c r="N2272">
        <v>1</v>
      </c>
      <c r="O2272" s="73">
        <v>71.496790128236995</v>
      </c>
      <c r="P2272">
        <v>412</v>
      </c>
      <c r="Q2272">
        <v>1</v>
      </c>
      <c r="R2272">
        <v>412</v>
      </c>
      <c r="S2272">
        <v>1</v>
      </c>
      <c r="T2272">
        <v>31.271019482161002</v>
      </c>
      <c r="U2272">
        <v>0.583208395471986</v>
      </c>
      <c r="V2272">
        <v>273</v>
      </c>
      <c r="W2272">
        <v>8.5360071587897393E-2</v>
      </c>
      <c r="X2272">
        <v>43</v>
      </c>
      <c r="Y2272">
        <v>412</v>
      </c>
      <c r="Z2272">
        <v>1</v>
      </c>
      <c r="AA2272">
        <v>18.409895127517</v>
      </c>
      <c r="AB2272">
        <v>366</v>
      </c>
      <c r="AC2272">
        <v>0.95020343171835098</v>
      </c>
      <c r="AD2272">
        <v>46</v>
      </c>
      <c r="AE2272">
        <v>4.9796568281648398E-2</v>
      </c>
      <c r="AF2272">
        <v>0</v>
      </c>
      <c r="AG2272">
        <v>2.2204E-16</v>
      </c>
      <c r="AH2272">
        <v>3.3827911372683399E-3</v>
      </c>
      <c r="AI2272">
        <v>9</v>
      </c>
      <c r="AJ2272" s="73">
        <v>60.787292783045899</v>
      </c>
      <c r="AK2272">
        <v>412</v>
      </c>
      <c r="AL2272">
        <v>1</v>
      </c>
      <c r="AM2272">
        <v>0</v>
      </c>
      <c r="AN2272">
        <v>0</v>
      </c>
      <c r="AO2272">
        <v>0</v>
      </c>
      <c r="AP2272">
        <v>0</v>
      </c>
      <c r="AQ2272">
        <v>412</v>
      </c>
      <c r="AR2272">
        <v>1</v>
      </c>
      <c r="AS2272">
        <v>0</v>
      </c>
      <c r="AT2272">
        <v>0</v>
      </c>
      <c r="AU2272">
        <v>0</v>
      </c>
      <c r="AV2272">
        <v>0</v>
      </c>
      <c r="AW2272">
        <v>412</v>
      </c>
      <c r="AX2272">
        <v>0.999999999999999</v>
      </c>
      <c r="AY2272" s="73">
        <v>61.973572966022999</v>
      </c>
      <c r="AZ2272">
        <v>412</v>
      </c>
      <c r="BA2272">
        <v>1</v>
      </c>
      <c r="BB2272">
        <v>396</v>
      </c>
      <c r="BC2272">
        <v>0.88191962839010496</v>
      </c>
      <c r="BD2272">
        <v>16</v>
      </c>
      <c r="BE2272">
        <v>0.118080371609894</v>
      </c>
      <c r="BF2272">
        <v>65.054273535229896</v>
      </c>
      <c r="BG2272">
        <v>71.496790128236995</v>
      </c>
      <c r="BH2272">
        <v>61.973572966022999</v>
      </c>
      <c r="BI2272">
        <v>60.787292783045899</v>
      </c>
    </row>
    <row r="2273" spans="1:61" x14ac:dyDescent="0.25">
      <c r="A2273" s="10" t="str">
        <f>VLOOKUP(D2273,'Index-Relations'!E:F,2,FALSE)</f>
        <v>ESG</v>
      </c>
      <c r="B2273" t="s">
        <v>3450</v>
      </c>
      <c r="C2273" s="53" t="s">
        <v>2762</v>
      </c>
      <c r="D2273" s="59" t="s">
        <v>3049</v>
      </c>
      <c r="E2273" s="59" t="s">
        <v>5689</v>
      </c>
      <c r="F2273" t="s">
        <v>2720</v>
      </c>
      <c r="G2273" t="s">
        <v>2721</v>
      </c>
      <c r="H2273" t="s">
        <v>2722</v>
      </c>
      <c r="I2273" s="52">
        <v>45597</v>
      </c>
      <c r="J2273" t="s">
        <v>2457</v>
      </c>
      <c r="K2273">
        <v>413</v>
      </c>
      <c r="L2273" s="73">
        <v>65.508022931941994</v>
      </c>
      <c r="M2273">
        <v>413</v>
      </c>
      <c r="N2273">
        <v>1</v>
      </c>
      <c r="O2273" s="73">
        <v>71.752467951010004</v>
      </c>
      <c r="P2273">
        <v>413</v>
      </c>
      <c r="Q2273">
        <v>1</v>
      </c>
      <c r="R2273">
        <v>413</v>
      </c>
      <c r="S2273">
        <v>1</v>
      </c>
      <c r="T2273">
        <v>31.193731021144298</v>
      </c>
      <c r="U2273">
        <v>0.58473652997709402</v>
      </c>
      <c r="V2273">
        <v>274</v>
      </c>
      <c r="W2273">
        <v>8.6155064005072404E-2</v>
      </c>
      <c r="X2273">
        <v>44</v>
      </c>
      <c r="Y2273">
        <v>413</v>
      </c>
      <c r="Z2273">
        <v>1</v>
      </c>
      <c r="AA2273">
        <v>19.3789700731419</v>
      </c>
      <c r="AB2273">
        <v>365</v>
      </c>
      <c r="AC2273">
        <v>0.94710075786707004</v>
      </c>
      <c r="AD2273">
        <v>48</v>
      </c>
      <c r="AE2273">
        <v>5.2899242132929299E-2</v>
      </c>
      <c r="AF2273">
        <v>0</v>
      </c>
      <c r="AG2273">
        <v>0</v>
      </c>
      <c r="AH2273">
        <v>3.2028120302554299E-3</v>
      </c>
      <c r="AI2273">
        <v>8</v>
      </c>
      <c r="AJ2273" s="73">
        <v>61.382567771233902</v>
      </c>
      <c r="AK2273">
        <v>413</v>
      </c>
      <c r="AL2273">
        <v>1</v>
      </c>
      <c r="AM2273">
        <v>0</v>
      </c>
      <c r="AN2273">
        <v>0</v>
      </c>
      <c r="AO2273">
        <v>0</v>
      </c>
      <c r="AP2273">
        <v>0</v>
      </c>
      <c r="AQ2273">
        <v>413</v>
      </c>
      <c r="AR2273">
        <v>1</v>
      </c>
      <c r="AS2273">
        <v>0</v>
      </c>
      <c r="AT2273">
        <v>0</v>
      </c>
      <c r="AU2273">
        <v>0</v>
      </c>
      <c r="AV2273">
        <v>0</v>
      </c>
      <c r="AW2273">
        <v>413</v>
      </c>
      <c r="AX2273">
        <v>0.999999999999999</v>
      </c>
      <c r="AY2273" s="73">
        <v>62.4070547592869</v>
      </c>
      <c r="AZ2273">
        <v>413</v>
      </c>
      <c r="BA2273">
        <v>1</v>
      </c>
      <c r="BB2273">
        <v>395</v>
      </c>
      <c r="BC2273">
        <v>0.884955461591447</v>
      </c>
      <c r="BD2273">
        <v>18</v>
      </c>
      <c r="BE2273">
        <v>0.115044538408552</v>
      </c>
      <c r="BF2273">
        <v>65.508022931941994</v>
      </c>
      <c r="BG2273">
        <v>71.752467951010004</v>
      </c>
      <c r="BH2273">
        <v>62.4070547592869</v>
      </c>
      <c r="BI2273">
        <v>61.382567771233902</v>
      </c>
    </row>
    <row r="2274" spans="1:61" x14ac:dyDescent="0.25">
      <c r="A2274" s="10" t="str">
        <f>VLOOKUP(D2274,'Index-Relations'!E:F,2,FALSE)</f>
        <v>ESG</v>
      </c>
      <c r="B2274" t="s">
        <v>3450</v>
      </c>
      <c r="C2274" s="53" t="s">
        <v>2763</v>
      </c>
      <c r="D2274" s="59" t="s">
        <v>3049</v>
      </c>
      <c r="E2274" s="59" t="s">
        <v>5690</v>
      </c>
      <c r="F2274" t="s">
        <v>2720</v>
      </c>
      <c r="G2274" t="s">
        <v>2721</v>
      </c>
      <c r="H2274" t="s">
        <v>2722</v>
      </c>
      <c r="I2274" s="52">
        <v>45566</v>
      </c>
      <c r="J2274" t="s">
        <v>2457</v>
      </c>
      <c r="K2274">
        <v>412</v>
      </c>
      <c r="L2274" s="73">
        <v>65.770732744236</v>
      </c>
      <c r="M2274">
        <v>412</v>
      </c>
      <c r="N2274">
        <v>1</v>
      </c>
      <c r="O2274" s="73">
        <v>71.957482792516004</v>
      </c>
      <c r="P2274">
        <v>412</v>
      </c>
      <c r="Q2274">
        <v>1</v>
      </c>
      <c r="R2274">
        <v>412</v>
      </c>
      <c r="S2274">
        <v>0.999999999999999</v>
      </c>
      <c r="T2274">
        <v>30.876789106018599</v>
      </c>
      <c r="U2274">
        <v>0.58277030492184301</v>
      </c>
      <c r="V2274">
        <v>271</v>
      </c>
      <c r="W2274">
        <v>9.0747321882264698E-2</v>
      </c>
      <c r="X2274">
        <v>45</v>
      </c>
      <c r="Y2274">
        <v>412</v>
      </c>
      <c r="Z2274">
        <v>1</v>
      </c>
      <c r="AA2274">
        <v>18.777270217843601</v>
      </c>
      <c r="AB2274">
        <v>375</v>
      </c>
      <c r="AC2274">
        <v>0.972420452394408</v>
      </c>
      <c r="AD2274">
        <v>37</v>
      </c>
      <c r="AE2274">
        <v>2.7579547605591101E-2</v>
      </c>
      <c r="AF2274">
        <v>0</v>
      </c>
      <c r="AG2274">
        <v>2.8796E-16</v>
      </c>
      <c r="AH2274">
        <v>2.1797621459859699E-3</v>
      </c>
      <c r="AI2274">
        <v>7</v>
      </c>
      <c r="AJ2274" s="73">
        <v>61.679304556482997</v>
      </c>
      <c r="AK2274">
        <v>412</v>
      </c>
      <c r="AL2274">
        <v>1</v>
      </c>
      <c r="AM2274">
        <v>0</v>
      </c>
      <c r="AN2274">
        <v>0</v>
      </c>
      <c r="AO2274">
        <v>0</v>
      </c>
      <c r="AP2274">
        <v>0</v>
      </c>
      <c r="AQ2274">
        <v>412</v>
      </c>
      <c r="AR2274">
        <v>0.999999999999999</v>
      </c>
      <c r="AS2274">
        <v>0</v>
      </c>
      <c r="AT2274">
        <v>0</v>
      </c>
      <c r="AU2274">
        <v>0</v>
      </c>
      <c r="AV2274">
        <v>0</v>
      </c>
      <c r="AW2274">
        <v>412</v>
      </c>
      <c r="AX2274">
        <v>1</v>
      </c>
      <c r="AY2274" s="73">
        <v>62.705870563093001</v>
      </c>
      <c r="AZ2274">
        <v>412</v>
      </c>
      <c r="BA2274">
        <v>1</v>
      </c>
      <c r="BB2274">
        <v>396</v>
      </c>
      <c r="BC2274">
        <v>0.888138423817602</v>
      </c>
      <c r="BD2274">
        <v>16</v>
      </c>
      <c r="BE2274">
        <v>0.111861576182397</v>
      </c>
      <c r="BF2274">
        <v>65.770732744236</v>
      </c>
      <c r="BG2274">
        <v>71.957482792516004</v>
      </c>
      <c r="BH2274">
        <v>62.705870563093001</v>
      </c>
      <c r="BI2274">
        <v>61.679304556482997</v>
      </c>
    </row>
    <row r="2275" spans="1:61" x14ac:dyDescent="0.25">
      <c r="A2275" s="10" t="str">
        <f>VLOOKUP(D2275,'Index-Relations'!E:F,2,FALSE)</f>
        <v>ESG</v>
      </c>
      <c r="B2275" t="s">
        <v>3450</v>
      </c>
      <c r="C2275" s="53" t="s">
        <v>2764</v>
      </c>
      <c r="D2275" s="59" t="s">
        <v>3049</v>
      </c>
      <c r="E2275" s="59" t="s">
        <v>5691</v>
      </c>
      <c r="F2275" t="s">
        <v>2720</v>
      </c>
      <c r="G2275" t="s">
        <v>2721</v>
      </c>
      <c r="H2275" t="s">
        <v>2722</v>
      </c>
      <c r="I2275" s="52">
        <v>45538</v>
      </c>
      <c r="J2275" t="s">
        <v>2457</v>
      </c>
      <c r="K2275">
        <v>416</v>
      </c>
      <c r="L2275" s="73">
        <v>66.258936424512001</v>
      </c>
      <c r="M2275">
        <v>416</v>
      </c>
      <c r="N2275">
        <v>1</v>
      </c>
      <c r="O2275" s="73">
        <v>71.999173535799898</v>
      </c>
      <c r="P2275">
        <v>416</v>
      </c>
      <c r="Q2275">
        <v>1</v>
      </c>
      <c r="R2275">
        <v>416</v>
      </c>
      <c r="S2275">
        <v>1</v>
      </c>
      <c r="T2275">
        <v>30.812495508473202</v>
      </c>
      <c r="U2275">
        <v>0.59267103198034798</v>
      </c>
      <c r="V2275">
        <v>275</v>
      </c>
      <c r="W2275">
        <v>9.3932814171418202E-2</v>
      </c>
      <c r="X2275">
        <v>45</v>
      </c>
      <c r="Y2275">
        <v>416</v>
      </c>
      <c r="Z2275">
        <v>0.999999999999999</v>
      </c>
      <c r="AA2275">
        <v>19.804760090527601</v>
      </c>
      <c r="AB2275">
        <v>390</v>
      </c>
      <c r="AC2275">
        <v>0.98140250421448905</v>
      </c>
      <c r="AD2275">
        <v>36</v>
      </c>
      <c r="AE2275">
        <v>2.4371821726464099E-2</v>
      </c>
      <c r="AF2275">
        <v>-10</v>
      </c>
      <c r="AG2275">
        <v>0</v>
      </c>
      <c r="AH2275">
        <v>2.18523900893882E-3</v>
      </c>
      <c r="AI2275">
        <v>8</v>
      </c>
      <c r="AJ2275" s="73">
        <v>62.355106035540899</v>
      </c>
      <c r="AK2275">
        <v>416</v>
      </c>
      <c r="AL2275">
        <v>1</v>
      </c>
      <c r="AM2275">
        <v>0</v>
      </c>
      <c r="AN2275">
        <v>0</v>
      </c>
      <c r="AO2275">
        <v>0</v>
      </c>
      <c r="AP2275">
        <v>0</v>
      </c>
      <c r="AQ2275">
        <v>416</v>
      </c>
      <c r="AR2275">
        <v>0.999999999999999</v>
      </c>
      <c r="AS2275">
        <v>0</v>
      </c>
      <c r="AT2275">
        <v>0</v>
      </c>
      <c r="AU2275">
        <v>0</v>
      </c>
      <c r="AV2275">
        <v>0</v>
      </c>
      <c r="AW2275">
        <v>416</v>
      </c>
      <c r="AX2275">
        <v>1</v>
      </c>
      <c r="AY2275" s="73">
        <v>63.220999864004</v>
      </c>
      <c r="AZ2275">
        <v>416</v>
      </c>
      <c r="BA2275">
        <v>1</v>
      </c>
      <c r="BB2275">
        <v>400</v>
      </c>
      <c r="BC2275">
        <v>0.89280738694175199</v>
      </c>
      <c r="BD2275">
        <v>16</v>
      </c>
      <c r="BE2275">
        <v>0.107192613058247</v>
      </c>
      <c r="BF2275">
        <v>66.258936424512001</v>
      </c>
      <c r="BG2275">
        <v>71.999173535799898</v>
      </c>
      <c r="BH2275">
        <v>63.220999864004</v>
      </c>
      <c r="BI2275">
        <v>62.355106035540899</v>
      </c>
    </row>
    <row r="2276" spans="1:61" x14ac:dyDescent="0.25">
      <c r="A2276" s="10" t="str">
        <f>VLOOKUP(D2276,'Index-Relations'!E:F,2,FALSE)</f>
        <v>ESG</v>
      </c>
      <c r="B2276" t="s">
        <v>3450</v>
      </c>
      <c r="C2276" s="53" t="s">
        <v>3350</v>
      </c>
      <c r="D2276" s="59" t="s">
        <v>3049</v>
      </c>
      <c r="E2276" s="59" t="s">
        <v>5692</v>
      </c>
      <c r="F2276" t="s">
        <v>2720</v>
      </c>
      <c r="G2276" t="s">
        <v>2721</v>
      </c>
      <c r="H2276" t="s">
        <v>2722</v>
      </c>
      <c r="I2276" s="52">
        <v>45505</v>
      </c>
      <c r="J2276" t="s">
        <v>2457</v>
      </c>
      <c r="K2276">
        <v>416</v>
      </c>
      <c r="L2276" s="73">
        <v>66.503030624134894</v>
      </c>
      <c r="M2276">
        <v>416</v>
      </c>
      <c r="N2276">
        <v>1</v>
      </c>
      <c r="O2276" s="73">
        <v>71.942576932649999</v>
      </c>
      <c r="P2276">
        <v>416</v>
      </c>
      <c r="Q2276">
        <v>1</v>
      </c>
      <c r="R2276">
        <v>416</v>
      </c>
      <c r="S2276">
        <v>1</v>
      </c>
      <c r="T2276">
        <v>30.7744607184076</v>
      </c>
      <c r="U2276">
        <v>0.59635024281133697</v>
      </c>
      <c r="V2276">
        <v>275</v>
      </c>
      <c r="W2276">
        <v>0.100636077160297</v>
      </c>
      <c r="X2276">
        <v>45</v>
      </c>
      <c r="Y2276">
        <v>416</v>
      </c>
      <c r="Z2276">
        <v>0.999999999999999</v>
      </c>
      <c r="AA2276">
        <v>22.5027604755096</v>
      </c>
      <c r="AB2276">
        <v>386</v>
      </c>
      <c r="AC2276">
        <v>0.98115547689952598</v>
      </c>
      <c r="AD2276">
        <v>30</v>
      </c>
      <c r="AE2276">
        <v>1.88445231004741E-2</v>
      </c>
      <c r="AF2276">
        <v>0</v>
      </c>
      <c r="AG2276">
        <v>0</v>
      </c>
      <c r="AH2276">
        <v>2.14285366328379E-3</v>
      </c>
      <c r="AI2276">
        <v>9</v>
      </c>
      <c r="AJ2276" s="73">
        <v>62.494590305385003</v>
      </c>
      <c r="AK2276">
        <v>416</v>
      </c>
      <c r="AL2276">
        <v>1</v>
      </c>
      <c r="AM2276">
        <v>0</v>
      </c>
      <c r="AN2276">
        <v>0</v>
      </c>
      <c r="AO2276">
        <v>0</v>
      </c>
      <c r="AP2276">
        <v>0</v>
      </c>
      <c r="AQ2276">
        <v>416</v>
      </c>
      <c r="AR2276">
        <v>1</v>
      </c>
      <c r="AS2276">
        <v>0</v>
      </c>
      <c r="AT2276">
        <v>0</v>
      </c>
      <c r="AU2276">
        <v>0</v>
      </c>
      <c r="AV2276">
        <v>0</v>
      </c>
      <c r="AW2276">
        <v>416</v>
      </c>
      <c r="AX2276">
        <v>1</v>
      </c>
      <c r="AY2276" s="73">
        <v>63.727490578241998</v>
      </c>
      <c r="AZ2276">
        <v>416</v>
      </c>
      <c r="BA2276">
        <v>1</v>
      </c>
      <c r="BB2276">
        <v>401</v>
      </c>
      <c r="BC2276">
        <v>0.89358771246632895</v>
      </c>
      <c r="BD2276">
        <v>15</v>
      </c>
      <c r="BE2276">
        <v>0.10641228753367001</v>
      </c>
      <c r="BF2276">
        <v>66.503030624134894</v>
      </c>
      <c r="BG2276">
        <v>71.942576932649999</v>
      </c>
      <c r="BH2276">
        <v>63.727490578241998</v>
      </c>
      <c r="BI2276">
        <v>62.494590305385003</v>
      </c>
    </row>
    <row r="2277" spans="1:61" x14ac:dyDescent="0.25">
      <c r="A2277" s="10" t="str">
        <f>VLOOKUP(D2277,'Index-Relations'!E:F,2,FALSE)</f>
        <v>ESG</v>
      </c>
      <c r="B2277" t="s">
        <v>3450</v>
      </c>
      <c r="C2277" s="53" t="s">
        <v>2765</v>
      </c>
      <c r="D2277" s="59" t="s">
        <v>3049</v>
      </c>
      <c r="E2277" s="59" t="s">
        <v>5693</v>
      </c>
      <c r="F2277" t="s">
        <v>2720</v>
      </c>
      <c r="G2277" t="s">
        <v>2721</v>
      </c>
      <c r="H2277" t="s">
        <v>2722</v>
      </c>
      <c r="I2277" s="52">
        <v>45474</v>
      </c>
      <c r="J2277" t="s">
        <v>2457</v>
      </c>
      <c r="K2277">
        <v>416</v>
      </c>
      <c r="L2277" s="73">
        <v>67.145900291764903</v>
      </c>
      <c r="M2277">
        <v>416</v>
      </c>
      <c r="N2277">
        <v>1</v>
      </c>
      <c r="O2277" s="73">
        <v>72.176061555117997</v>
      </c>
      <c r="P2277">
        <v>416</v>
      </c>
      <c r="Q2277">
        <v>1</v>
      </c>
      <c r="R2277">
        <v>416</v>
      </c>
      <c r="S2277">
        <v>0.999999999999999</v>
      </c>
      <c r="T2277">
        <v>30.3480099517305</v>
      </c>
      <c r="U2277">
        <v>0.61004509479814895</v>
      </c>
      <c r="V2277">
        <v>274</v>
      </c>
      <c r="W2277">
        <v>0.101319438642377</v>
      </c>
      <c r="X2277">
        <v>45</v>
      </c>
      <c r="Y2277">
        <v>416</v>
      </c>
      <c r="Z2277">
        <v>1</v>
      </c>
      <c r="AA2277">
        <v>20.155788457990202</v>
      </c>
      <c r="AB2277">
        <v>385</v>
      </c>
      <c r="AC2277">
        <v>0.97383693578564701</v>
      </c>
      <c r="AD2277">
        <v>31</v>
      </c>
      <c r="AE2277">
        <v>2.6163064214353101E-2</v>
      </c>
      <c r="AF2277">
        <v>0</v>
      </c>
      <c r="AG2277">
        <v>0</v>
      </c>
      <c r="AH2277">
        <v>2.1483546132660199E-3</v>
      </c>
      <c r="AI2277">
        <v>9</v>
      </c>
      <c r="AJ2277" s="73">
        <v>63.039323086587899</v>
      </c>
      <c r="AK2277">
        <v>416</v>
      </c>
      <c r="AL2277">
        <v>1</v>
      </c>
      <c r="AM2277">
        <v>0</v>
      </c>
      <c r="AN2277">
        <v>0</v>
      </c>
      <c r="AO2277">
        <v>0</v>
      </c>
      <c r="AP2277">
        <v>0</v>
      </c>
      <c r="AQ2277">
        <v>416</v>
      </c>
      <c r="AR2277">
        <v>1</v>
      </c>
      <c r="AS2277">
        <v>0</v>
      </c>
      <c r="AT2277">
        <v>0</v>
      </c>
      <c r="AU2277">
        <v>0</v>
      </c>
      <c r="AV2277">
        <v>0</v>
      </c>
      <c r="AW2277">
        <v>416</v>
      </c>
      <c r="AX2277">
        <v>1</v>
      </c>
      <c r="AY2277" s="73">
        <v>64.745538695194</v>
      </c>
      <c r="AZ2277">
        <v>416</v>
      </c>
      <c r="BA2277">
        <v>1</v>
      </c>
      <c r="BB2277">
        <v>401</v>
      </c>
      <c r="BC2277">
        <v>0.89569007539888601</v>
      </c>
      <c r="BD2277">
        <v>15</v>
      </c>
      <c r="BE2277">
        <v>0.104309924601113</v>
      </c>
      <c r="BF2277">
        <v>67.145900291764903</v>
      </c>
      <c r="BG2277">
        <v>72.176061555117997</v>
      </c>
      <c r="BH2277">
        <v>64.745538695194</v>
      </c>
      <c r="BI2277">
        <v>63.039323086587899</v>
      </c>
    </row>
    <row r="2278" spans="1:61" x14ac:dyDescent="0.25">
      <c r="A2278" s="10" t="str">
        <f>VLOOKUP(D2278,'Index-Relations'!E:F,2,FALSE)</f>
        <v>ESG</v>
      </c>
      <c r="B2278" t="s">
        <v>3450</v>
      </c>
      <c r="C2278" s="53" t="s">
        <v>2766</v>
      </c>
      <c r="D2278" s="59" t="s">
        <v>3049</v>
      </c>
      <c r="E2278" s="59" t="s">
        <v>5694</v>
      </c>
      <c r="F2278" t="s">
        <v>2720</v>
      </c>
      <c r="G2278" t="s">
        <v>2721</v>
      </c>
      <c r="H2278" t="s">
        <v>2722</v>
      </c>
      <c r="I2278" s="52">
        <v>45446</v>
      </c>
      <c r="J2278" t="s">
        <v>2457</v>
      </c>
      <c r="K2278">
        <v>419</v>
      </c>
      <c r="L2278" s="73">
        <v>67.295172906548899</v>
      </c>
      <c r="M2278">
        <v>419</v>
      </c>
      <c r="N2278">
        <v>1</v>
      </c>
      <c r="O2278" s="73">
        <v>71.987722721519901</v>
      </c>
      <c r="P2278">
        <v>419</v>
      </c>
      <c r="Q2278">
        <v>1</v>
      </c>
      <c r="R2278">
        <v>419</v>
      </c>
      <c r="S2278">
        <v>0.999999999999999</v>
      </c>
      <c r="T2278">
        <v>30.6919157637243</v>
      </c>
      <c r="U2278">
        <v>0.61520352490157304</v>
      </c>
      <c r="V2278">
        <v>275</v>
      </c>
      <c r="W2278">
        <v>0.109462570528467</v>
      </c>
      <c r="X2278">
        <v>45</v>
      </c>
      <c r="Y2278">
        <v>419</v>
      </c>
      <c r="Z2278">
        <v>0.999999999999999</v>
      </c>
      <c r="AA2278">
        <v>21.5997086135751</v>
      </c>
      <c r="AB2278">
        <v>388</v>
      </c>
      <c r="AC2278">
        <v>0.97307151211862297</v>
      </c>
      <c r="AD2278">
        <v>31</v>
      </c>
      <c r="AE2278">
        <v>2.69284878813759E-2</v>
      </c>
      <c r="AF2278">
        <v>0</v>
      </c>
      <c r="AG2278">
        <v>1.9429E-16</v>
      </c>
      <c r="AH2278">
        <v>2.2356652321531001E-3</v>
      </c>
      <c r="AI2278">
        <v>9</v>
      </c>
      <c r="AJ2278" s="73">
        <v>63.123058502852999</v>
      </c>
      <c r="AK2278">
        <v>419</v>
      </c>
      <c r="AL2278">
        <v>1</v>
      </c>
      <c r="AM2278">
        <v>0</v>
      </c>
      <c r="AN2278">
        <v>0</v>
      </c>
      <c r="AO2278">
        <v>0</v>
      </c>
      <c r="AP2278">
        <v>0</v>
      </c>
      <c r="AQ2278">
        <v>419</v>
      </c>
      <c r="AR2278">
        <v>0.999999999999999</v>
      </c>
      <c r="AS2278">
        <v>0</v>
      </c>
      <c r="AT2278">
        <v>0</v>
      </c>
      <c r="AU2278">
        <v>0</v>
      </c>
      <c r="AV2278">
        <v>0</v>
      </c>
      <c r="AW2278">
        <v>419</v>
      </c>
      <c r="AX2278">
        <v>1</v>
      </c>
      <c r="AY2278" s="73">
        <v>65.223320670113907</v>
      </c>
      <c r="AZ2278">
        <v>419</v>
      </c>
      <c r="BA2278">
        <v>1</v>
      </c>
      <c r="BB2278">
        <v>404</v>
      </c>
      <c r="BC2278">
        <v>0.89787343296141198</v>
      </c>
      <c r="BD2278">
        <v>15</v>
      </c>
      <c r="BE2278">
        <v>0.102126567038587</v>
      </c>
      <c r="BF2278">
        <v>67.295172906548899</v>
      </c>
      <c r="BG2278">
        <v>71.987722721519901</v>
      </c>
      <c r="BH2278">
        <v>65.223320670113907</v>
      </c>
      <c r="BI2278">
        <v>63.123058502852999</v>
      </c>
    </row>
    <row r="2279" spans="1:61" x14ac:dyDescent="0.25">
      <c r="A2279" s="10" t="str">
        <f>VLOOKUP(D2279,'Index-Relations'!E:F,2,FALSE)</f>
        <v>ESG</v>
      </c>
      <c r="B2279" t="s">
        <v>3450</v>
      </c>
      <c r="C2279" s="53" t="s">
        <v>2767</v>
      </c>
      <c r="D2279" s="59" t="s">
        <v>3049</v>
      </c>
      <c r="E2279" s="59" t="s">
        <v>5695</v>
      </c>
      <c r="F2279" t="s">
        <v>2720</v>
      </c>
      <c r="G2279" t="s">
        <v>2721</v>
      </c>
      <c r="H2279" t="s">
        <v>2722</v>
      </c>
      <c r="I2279" s="52">
        <v>45413</v>
      </c>
      <c r="J2279" t="s">
        <v>2457</v>
      </c>
      <c r="K2279">
        <v>420</v>
      </c>
      <c r="L2279" s="73">
        <v>67.259589072566897</v>
      </c>
      <c r="M2279">
        <v>420</v>
      </c>
      <c r="N2279">
        <v>1</v>
      </c>
      <c r="O2279" s="73">
        <v>72.149581896594</v>
      </c>
      <c r="P2279">
        <v>420</v>
      </c>
      <c r="Q2279">
        <v>1</v>
      </c>
      <c r="R2279">
        <v>420</v>
      </c>
      <c r="S2279">
        <v>0.999999999999999</v>
      </c>
      <c r="T2279">
        <v>31.123111588737299</v>
      </c>
      <c r="U2279">
        <v>0.61562429786960604</v>
      </c>
      <c r="V2279">
        <v>276</v>
      </c>
      <c r="W2279">
        <v>0.111503744968974</v>
      </c>
      <c r="X2279">
        <v>46</v>
      </c>
      <c r="Y2279">
        <v>420</v>
      </c>
      <c r="Z2279">
        <v>1</v>
      </c>
      <c r="AA2279">
        <v>22.586009887905501</v>
      </c>
      <c r="AB2279">
        <v>389</v>
      </c>
      <c r="AC2279">
        <v>0.97330232840443198</v>
      </c>
      <c r="AD2279">
        <v>31</v>
      </c>
      <c r="AE2279">
        <v>2.66976715955673E-2</v>
      </c>
      <c r="AF2279">
        <v>0</v>
      </c>
      <c r="AG2279">
        <v>4.4062E-16</v>
      </c>
      <c r="AH2279">
        <v>2.1212405908053599E-3</v>
      </c>
      <c r="AI2279">
        <v>9</v>
      </c>
      <c r="AJ2279" s="73">
        <v>62.753165551288902</v>
      </c>
      <c r="AK2279">
        <v>420</v>
      </c>
      <c r="AL2279">
        <v>1</v>
      </c>
      <c r="AM2279">
        <v>0</v>
      </c>
      <c r="AN2279">
        <v>0</v>
      </c>
      <c r="AO2279">
        <v>0</v>
      </c>
      <c r="AP2279">
        <v>0</v>
      </c>
      <c r="AQ2279">
        <v>420</v>
      </c>
      <c r="AR2279">
        <v>1</v>
      </c>
      <c r="AS2279">
        <v>0</v>
      </c>
      <c r="AT2279">
        <v>0</v>
      </c>
      <c r="AU2279">
        <v>0</v>
      </c>
      <c r="AV2279">
        <v>0</v>
      </c>
      <c r="AW2279">
        <v>420</v>
      </c>
      <c r="AX2279">
        <v>1</v>
      </c>
      <c r="AY2279" s="73">
        <v>65.323934261677906</v>
      </c>
      <c r="AZ2279">
        <v>420</v>
      </c>
      <c r="BA2279">
        <v>1</v>
      </c>
      <c r="BB2279">
        <v>406</v>
      </c>
      <c r="BC2279">
        <v>0.91151795955002801</v>
      </c>
      <c r="BD2279">
        <v>14</v>
      </c>
      <c r="BE2279">
        <v>8.8482040449971197E-2</v>
      </c>
      <c r="BF2279">
        <v>67.259589072566897</v>
      </c>
      <c r="BG2279">
        <v>72.149581896594</v>
      </c>
      <c r="BH2279">
        <v>65.323934261677906</v>
      </c>
      <c r="BI2279">
        <v>62.753165551288902</v>
      </c>
    </row>
    <row r="2280" spans="1:61" x14ac:dyDescent="0.25">
      <c r="A2280" s="10" t="str">
        <f>VLOOKUP(D2280,'Index-Relations'!E:F,2,FALSE)</f>
        <v>ESG</v>
      </c>
      <c r="B2280" t="s">
        <v>3450</v>
      </c>
      <c r="C2280" s="53" t="s">
        <v>2768</v>
      </c>
      <c r="D2280" s="59" t="s">
        <v>3049</v>
      </c>
      <c r="E2280" s="59" t="s">
        <v>5696</v>
      </c>
      <c r="F2280" t="s">
        <v>2720</v>
      </c>
      <c r="G2280" t="s">
        <v>2721</v>
      </c>
      <c r="H2280" t="s">
        <v>2722</v>
      </c>
      <c r="I2280" s="52">
        <v>45383</v>
      </c>
      <c r="J2280" t="s">
        <v>2457</v>
      </c>
      <c r="K2280">
        <v>427</v>
      </c>
      <c r="L2280">
        <v>71.238360415015705</v>
      </c>
      <c r="M2280">
        <v>427</v>
      </c>
      <c r="N2280">
        <v>1</v>
      </c>
      <c r="O2280">
        <v>76.164310151862296</v>
      </c>
      <c r="P2280">
        <v>427</v>
      </c>
      <c r="Q2280">
        <v>1</v>
      </c>
      <c r="R2280">
        <v>427</v>
      </c>
      <c r="S2280">
        <v>1</v>
      </c>
      <c r="T2280">
        <v>30.757126047429601</v>
      </c>
      <c r="U2280">
        <v>0.62260559632444701</v>
      </c>
      <c r="V2280">
        <v>278</v>
      </c>
      <c r="W2280">
        <v>0.12611310076243001</v>
      </c>
      <c r="X2280">
        <v>46</v>
      </c>
      <c r="Y2280">
        <v>427</v>
      </c>
      <c r="Z2280">
        <v>1</v>
      </c>
      <c r="AA2280">
        <v>23.469089221632601</v>
      </c>
      <c r="AB2280">
        <v>394</v>
      </c>
      <c r="AC2280">
        <v>0.97498144394995001</v>
      </c>
      <c r="AD2280">
        <v>33</v>
      </c>
      <c r="AE2280">
        <v>2.5018556050049299E-2</v>
      </c>
      <c r="AF2280">
        <v>0</v>
      </c>
      <c r="AG2280">
        <v>0</v>
      </c>
      <c r="AH2280">
        <v>2.10316170017915E-3</v>
      </c>
      <c r="AI2280">
        <v>10</v>
      </c>
      <c r="AJ2280">
        <v>66.217892458323206</v>
      </c>
      <c r="AK2280">
        <v>427</v>
      </c>
      <c r="AL2280">
        <v>1</v>
      </c>
      <c r="AM2280">
        <v>0</v>
      </c>
      <c r="AN2280">
        <v>0</v>
      </c>
      <c r="AO2280">
        <v>0</v>
      </c>
      <c r="AP2280">
        <v>0</v>
      </c>
      <c r="AQ2280">
        <v>426</v>
      </c>
      <c r="AR2280">
        <v>0.9998249476519</v>
      </c>
      <c r="AS2280">
        <v>0</v>
      </c>
      <c r="AT2280">
        <v>0</v>
      </c>
      <c r="AU2280">
        <v>0</v>
      </c>
      <c r="AV2280">
        <v>0</v>
      </c>
      <c r="AW2280">
        <v>427</v>
      </c>
      <c r="AX2280">
        <v>1</v>
      </c>
      <c r="AY2280">
        <v>69.720261541001904</v>
      </c>
      <c r="AZ2280">
        <v>427</v>
      </c>
      <c r="BA2280">
        <v>1</v>
      </c>
      <c r="BB2280">
        <v>413</v>
      </c>
      <c r="BC2280">
        <v>0.90719334829811205</v>
      </c>
      <c r="BD2280">
        <v>13</v>
      </c>
      <c r="BE2280">
        <v>9.2631599353788299E-2</v>
      </c>
      <c r="BF2280">
        <v>67.002828218863996</v>
      </c>
      <c r="BG2280">
        <v>71.148084879880003</v>
      </c>
      <c r="BH2280">
        <v>65.886342617572893</v>
      </c>
      <c r="BI2280">
        <v>62.450770943540903</v>
      </c>
    </row>
    <row r="2281" spans="1:61" x14ac:dyDescent="0.25">
      <c r="A2281" s="10" t="str">
        <f>VLOOKUP(D2281,'Index-Relations'!E:F,2,FALSE)</f>
        <v>ESG</v>
      </c>
      <c r="B2281" t="s">
        <v>3450</v>
      </c>
      <c r="C2281" s="53" t="s">
        <v>2769</v>
      </c>
      <c r="D2281" s="59" t="s">
        <v>3049</v>
      </c>
      <c r="E2281" s="59" t="s">
        <v>5697</v>
      </c>
      <c r="F2281" t="s">
        <v>2720</v>
      </c>
      <c r="G2281" t="s">
        <v>2721</v>
      </c>
      <c r="H2281" t="s">
        <v>2722</v>
      </c>
      <c r="I2281" s="52">
        <v>45352</v>
      </c>
      <c r="J2281" t="s">
        <v>2457</v>
      </c>
      <c r="K2281">
        <v>428</v>
      </c>
      <c r="L2281">
        <v>71.704302873045606</v>
      </c>
      <c r="M2281">
        <v>428</v>
      </c>
      <c r="N2281">
        <v>1</v>
      </c>
      <c r="O2281">
        <v>76.623175631667294</v>
      </c>
      <c r="P2281">
        <v>428</v>
      </c>
      <c r="Q2281">
        <v>1</v>
      </c>
      <c r="R2281">
        <v>428</v>
      </c>
      <c r="S2281">
        <v>1</v>
      </c>
      <c r="T2281">
        <v>30.9377386043668</v>
      </c>
      <c r="U2281">
        <v>0.61023551020760802</v>
      </c>
      <c r="V2281">
        <v>275</v>
      </c>
      <c r="W2281">
        <v>0.123682330250031</v>
      </c>
      <c r="X2281">
        <v>46</v>
      </c>
      <c r="Y2281">
        <v>428</v>
      </c>
      <c r="Z2281">
        <v>1</v>
      </c>
      <c r="AA2281">
        <v>23.7238557467909</v>
      </c>
      <c r="AB2281">
        <v>395</v>
      </c>
      <c r="AC2281">
        <v>0.974928790778677</v>
      </c>
      <c r="AD2281">
        <v>33</v>
      </c>
      <c r="AE2281">
        <v>2.5071209221322902E-2</v>
      </c>
      <c r="AF2281">
        <v>0</v>
      </c>
      <c r="AG2281">
        <v>0</v>
      </c>
      <c r="AH2281">
        <v>8.4286527912164598E-4</v>
      </c>
      <c r="AI2281">
        <v>9</v>
      </c>
      <c r="AJ2281">
        <v>66.893918937952606</v>
      </c>
      <c r="AK2281">
        <v>428</v>
      </c>
      <c r="AL2281">
        <v>1</v>
      </c>
      <c r="AM2281">
        <v>0</v>
      </c>
      <c r="AN2281">
        <v>0</v>
      </c>
      <c r="AO2281">
        <v>0</v>
      </c>
      <c r="AP2281">
        <v>0</v>
      </c>
      <c r="AQ2281">
        <v>428</v>
      </c>
      <c r="AR2281">
        <v>0.999999999999999</v>
      </c>
      <c r="AS2281">
        <v>0</v>
      </c>
      <c r="AT2281">
        <v>0</v>
      </c>
      <c r="AU2281">
        <v>0</v>
      </c>
      <c r="AV2281">
        <v>0</v>
      </c>
      <c r="AW2281">
        <v>428</v>
      </c>
      <c r="AX2281">
        <v>1</v>
      </c>
      <c r="AY2281">
        <v>69.785622405110104</v>
      </c>
      <c r="AZ2281">
        <v>428</v>
      </c>
      <c r="BA2281">
        <v>1</v>
      </c>
      <c r="BB2281">
        <v>415</v>
      </c>
      <c r="BC2281">
        <v>0.90401599253583997</v>
      </c>
      <c r="BD2281">
        <v>13</v>
      </c>
      <c r="BE2281">
        <v>9.5984007464159596E-2</v>
      </c>
      <c r="BF2281">
        <v>67.398374776916995</v>
      </c>
      <c r="BG2281">
        <v>71.563478227458901</v>
      </c>
      <c r="BH2281">
        <v>65.895589636452996</v>
      </c>
      <c r="BI2281">
        <v>63.077352493146002</v>
      </c>
    </row>
    <row r="2282" spans="1:61" x14ac:dyDescent="0.25">
      <c r="A2282" s="10" t="str">
        <f>VLOOKUP(D2282,'Index-Relations'!E:F,2,FALSE)</f>
        <v>ESG</v>
      </c>
      <c r="B2282" t="s">
        <v>3450</v>
      </c>
      <c r="C2282" s="53" t="s">
        <v>2770</v>
      </c>
      <c r="D2282" s="59" t="s">
        <v>3049</v>
      </c>
      <c r="E2282" s="59" t="s">
        <v>5698</v>
      </c>
      <c r="F2282" t="s">
        <v>2720</v>
      </c>
      <c r="G2282" t="s">
        <v>2721</v>
      </c>
      <c r="H2282" t="s">
        <v>2722</v>
      </c>
      <c r="I2282" s="52">
        <v>45323</v>
      </c>
      <c r="J2282" t="s">
        <v>2457</v>
      </c>
      <c r="K2282">
        <v>428</v>
      </c>
      <c r="L2282">
        <v>72.230487368678197</v>
      </c>
      <c r="M2282">
        <v>428</v>
      </c>
      <c r="N2282">
        <v>1</v>
      </c>
      <c r="O2282">
        <v>77.037004186317404</v>
      </c>
      <c r="P2282">
        <v>428</v>
      </c>
      <c r="Q2282">
        <v>1</v>
      </c>
      <c r="R2282">
        <v>428</v>
      </c>
      <c r="S2282">
        <v>1</v>
      </c>
      <c r="T2282">
        <v>31.307046071080499</v>
      </c>
      <c r="U2282">
        <v>0.60146038447973305</v>
      </c>
      <c r="V2282">
        <v>274</v>
      </c>
      <c r="W2282">
        <v>0.12357152819782199</v>
      </c>
      <c r="X2282">
        <v>45</v>
      </c>
      <c r="Y2282">
        <v>428</v>
      </c>
      <c r="Z2282">
        <v>0.999999999999999</v>
      </c>
      <c r="AA2282">
        <v>24.6120151535935</v>
      </c>
      <c r="AB2282">
        <v>393</v>
      </c>
      <c r="AC2282">
        <v>0.97247449863688495</v>
      </c>
      <c r="AD2282">
        <v>35</v>
      </c>
      <c r="AE2282">
        <v>2.7525501363114799E-2</v>
      </c>
      <c r="AF2282">
        <v>0</v>
      </c>
      <c r="AG2282">
        <v>0</v>
      </c>
      <c r="AH2282">
        <v>8.8574872398256802E-4</v>
      </c>
      <c r="AI2282">
        <v>9</v>
      </c>
      <c r="AJ2282">
        <v>67.448199362881695</v>
      </c>
      <c r="AK2282">
        <v>428</v>
      </c>
      <c r="AL2282">
        <v>1</v>
      </c>
      <c r="AM2282">
        <v>0</v>
      </c>
      <c r="AN2282">
        <v>0</v>
      </c>
      <c r="AO2282">
        <v>0</v>
      </c>
      <c r="AP2282">
        <v>0</v>
      </c>
      <c r="AQ2282">
        <v>428</v>
      </c>
      <c r="AR2282">
        <v>1</v>
      </c>
      <c r="AS2282">
        <v>0</v>
      </c>
      <c r="AT2282">
        <v>0</v>
      </c>
      <c r="AU2282">
        <v>0</v>
      </c>
      <c r="AV2282">
        <v>0</v>
      </c>
      <c r="AW2282">
        <v>428</v>
      </c>
      <c r="AX2282">
        <v>0.999999999999999</v>
      </c>
      <c r="AY2282">
        <v>70.059587103523995</v>
      </c>
      <c r="AZ2282">
        <v>428</v>
      </c>
      <c r="BA2282">
        <v>1</v>
      </c>
      <c r="BB2282">
        <v>414</v>
      </c>
      <c r="BC2282">
        <v>0.90852366145498398</v>
      </c>
      <c r="BD2282">
        <v>14</v>
      </c>
      <c r="BE2282">
        <v>9.1476338545015703E-2</v>
      </c>
      <c r="BF2282">
        <v>67.857509092059004</v>
      </c>
      <c r="BG2282">
        <v>71.875100504919004</v>
      </c>
      <c r="BH2282">
        <v>66.052324051008995</v>
      </c>
      <c r="BI2282">
        <v>63.523342757208901</v>
      </c>
    </row>
    <row r="2283" spans="1:61" x14ac:dyDescent="0.25">
      <c r="A2283" s="10" t="str">
        <f>VLOOKUP(D2283,'Index-Relations'!E:F,2,FALSE)</f>
        <v>ESG</v>
      </c>
      <c r="B2283" t="s">
        <v>3450</v>
      </c>
      <c r="C2283" s="53" t="s">
        <v>2760</v>
      </c>
      <c r="D2283" s="59" t="s">
        <v>2834</v>
      </c>
      <c r="E2283" s="59" t="s">
        <v>5699</v>
      </c>
      <c r="F2283" t="s">
        <v>847</v>
      </c>
      <c r="G2283" t="s">
        <v>846</v>
      </c>
      <c r="H2283" t="s">
        <v>848</v>
      </c>
      <c r="I2283" s="52">
        <v>45659</v>
      </c>
      <c r="J2283" t="s">
        <v>2457</v>
      </c>
      <c r="K2283">
        <v>60</v>
      </c>
      <c r="L2283" s="73">
        <v>53.975719241268997</v>
      </c>
      <c r="M2283">
        <v>60</v>
      </c>
      <c r="N2283">
        <v>1</v>
      </c>
      <c r="O2283" s="73">
        <v>56.380194896481903</v>
      </c>
      <c r="P2283">
        <v>60</v>
      </c>
      <c r="Q2283">
        <v>1</v>
      </c>
      <c r="R2283">
        <v>60</v>
      </c>
      <c r="S2283">
        <v>0.999999999999999</v>
      </c>
      <c r="T2283">
        <v>36.119316612739603</v>
      </c>
      <c r="U2283">
        <v>0.41864468952508899</v>
      </c>
      <c r="V2283">
        <v>36</v>
      </c>
      <c r="W2283">
        <v>3.8854717610700799E-2</v>
      </c>
      <c r="X2283">
        <v>6</v>
      </c>
      <c r="Y2283">
        <v>60</v>
      </c>
      <c r="Z2283">
        <v>1</v>
      </c>
      <c r="AA2283">
        <v>28.405999569123001</v>
      </c>
      <c r="AB2283">
        <v>52</v>
      </c>
      <c r="AC2283">
        <v>0.86866740253476005</v>
      </c>
      <c r="AD2283">
        <v>8</v>
      </c>
      <c r="AE2283">
        <v>0.13133259746523901</v>
      </c>
      <c r="AF2283">
        <v>0</v>
      </c>
      <c r="AG2283">
        <v>1.1102E-16</v>
      </c>
      <c r="AH2283">
        <v>7.1465396528153698E-3</v>
      </c>
      <c r="AI2283">
        <v>8</v>
      </c>
      <c r="AJ2283" s="73">
        <v>47.823321289597999</v>
      </c>
      <c r="AK2283">
        <v>60</v>
      </c>
      <c r="AL2283">
        <v>1</v>
      </c>
      <c r="AM2283">
        <v>0</v>
      </c>
      <c r="AN2283">
        <v>0</v>
      </c>
      <c r="AO2283">
        <v>3.3960577426512401E-2</v>
      </c>
      <c r="AP2283">
        <v>2</v>
      </c>
      <c r="AQ2283">
        <v>60</v>
      </c>
      <c r="AR2283">
        <v>1</v>
      </c>
      <c r="AS2283">
        <v>9.5880151639753594E-2</v>
      </c>
      <c r="AT2283">
        <v>6</v>
      </c>
      <c r="AU2283">
        <v>3.4625581904755197E-2</v>
      </c>
      <c r="AV2283">
        <v>2</v>
      </c>
      <c r="AW2283">
        <v>60</v>
      </c>
      <c r="AX2283">
        <v>1</v>
      </c>
      <c r="AY2283" s="73">
        <v>58.116956932954899</v>
      </c>
      <c r="AZ2283">
        <v>60</v>
      </c>
      <c r="BA2283">
        <v>1</v>
      </c>
      <c r="BB2283">
        <v>57</v>
      </c>
      <c r="BC2283">
        <v>0.94830658604488405</v>
      </c>
      <c r="BD2283">
        <v>1</v>
      </c>
      <c r="BE2283">
        <v>1.7732836528603E-2</v>
      </c>
      <c r="BF2283">
        <v>53.975719241268997</v>
      </c>
      <c r="BG2283">
        <v>56.380194896481903</v>
      </c>
      <c r="BH2283">
        <v>58.116956932954899</v>
      </c>
      <c r="BI2283">
        <v>47.823321289597999</v>
      </c>
    </row>
    <row r="2284" spans="1:61" x14ac:dyDescent="0.25">
      <c r="A2284" s="10" t="str">
        <f>VLOOKUP(D2284,'Index-Relations'!E:F,2,FALSE)</f>
        <v>ESG</v>
      </c>
      <c r="B2284" t="s">
        <v>3450</v>
      </c>
      <c r="C2284" s="53" t="s">
        <v>2761</v>
      </c>
      <c r="D2284" s="59" t="s">
        <v>2834</v>
      </c>
      <c r="E2284" s="59" t="s">
        <v>5700</v>
      </c>
      <c r="F2284" t="s">
        <v>847</v>
      </c>
      <c r="G2284" t="s">
        <v>846</v>
      </c>
      <c r="H2284" t="s">
        <v>848</v>
      </c>
      <c r="I2284" s="52">
        <v>45628</v>
      </c>
      <c r="J2284" t="s">
        <v>2457</v>
      </c>
      <c r="K2284">
        <v>60</v>
      </c>
      <c r="L2284" s="73">
        <v>54.014418161408003</v>
      </c>
      <c r="M2284">
        <v>60</v>
      </c>
      <c r="N2284">
        <v>1</v>
      </c>
      <c r="O2284" s="73">
        <v>56.360530827188001</v>
      </c>
      <c r="P2284">
        <v>60</v>
      </c>
      <c r="Q2284">
        <v>1</v>
      </c>
      <c r="R2284">
        <v>60</v>
      </c>
      <c r="S2284">
        <v>1</v>
      </c>
      <c r="T2284">
        <v>36.025162625857703</v>
      </c>
      <c r="U2284">
        <v>0.43272434861824599</v>
      </c>
      <c r="V2284">
        <v>36</v>
      </c>
      <c r="W2284">
        <v>3.9753880031472198E-2</v>
      </c>
      <c r="X2284">
        <v>6</v>
      </c>
      <c r="Y2284">
        <v>60</v>
      </c>
      <c r="Z2284">
        <v>1</v>
      </c>
      <c r="AA2284">
        <v>26.447762378300599</v>
      </c>
      <c r="AB2284">
        <v>52</v>
      </c>
      <c r="AC2284">
        <v>0.86696950609262802</v>
      </c>
      <c r="AD2284">
        <v>8</v>
      </c>
      <c r="AE2284">
        <v>0.13303049390737101</v>
      </c>
      <c r="AF2284">
        <v>0</v>
      </c>
      <c r="AG2284">
        <v>0</v>
      </c>
      <c r="AH2284">
        <v>7.7165048641330896E-3</v>
      </c>
      <c r="AI2284">
        <v>8</v>
      </c>
      <c r="AJ2284" s="73">
        <v>47.826783432400902</v>
      </c>
      <c r="AK2284">
        <v>60</v>
      </c>
      <c r="AL2284">
        <v>1</v>
      </c>
      <c r="AM2284">
        <v>0</v>
      </c>
      <c r="AN2284">
        <v>0</v>
      </c>
      <c r="AO2284">
        <v>3.3855601722557603E-2</v>
      </c>
      <c r="AP2284">
        <v>2</v>
      </c>
      <c r="AQ2284">
        <v>60</v>
      </c>
      <c r="AR2284">
        <v>1</v>
      </c>
      <c r="AS2284">
        <v>9.5969312439908597E-2</v>
      </c>
      <c r="AT2284">
        <v>6</v>
      </c>
      <c r="AU2284">
        <v>3.5634136260592898E-2</v>
      </c>
      <c r="AV2284">
        <v>2</v>
      </c>
      <c r="AW2284">
        <v>60</v>
      </c>
      <c r="AX2284">
        <v>1</v>
      </c>
      <c r="AY2284" s="73">
        <v>58.2239836931209</v>
      </c>
      <c r="AZ2284">
        <v>60</v>
      </c>
      <c r="BA2284">
        <v>1</v>
      </c>
      <c r="BB2284">
        <v>57</v>
      </c>
      <c r="BC2284">
        <v>0.94927954050763497</v>
      </c>
      <c r="BD2284">
        <v>1</v>
      </c>
      <c r="BE2284">
        <v>1.6864857769806601E-2</v>
      </c>
      <c r="BF2284">
        <v>54.014418161408003</v>
      </c>
      <c r="BG2284">
        <v>56.360530827188001</v>
      </c>
      <c r="BH2284">
        <v>58.2239836931209</v>
      </c>
      <c r="BI2284">
        <v>47.826783432400902</v>
      </c>
    </row>
    <row r="2285" spans="1:61" x14ac:dyDescent="0.25">
      <c r="A2285" s="10" t="str">
        <f>VLOOKUP(D2285,'Index-Relations'!E:F,2,FALSE)</f>
        <v>ESG</v>
      </c>
      <c r="B2285" t="s">
        <v>3450</v>
      </c>
      <c r="C2285" s="53" t="s">
        <v>2762</v>
      </c>
      <c r="D2285" s="59" t="s">
        <v>2834</v>
      </c>
      <c r="E2285" s="59" t="s">
        <v>5701</v>
      </c>
      <c r="F2285" t="s">
        <v>847</v>
      </c>
      <c r="G2285" t="s">
        <v>846</v>
      </c>
      <c r="H2285" t="s">
        <v>848</v>
      </c>
      <c r="I2285" s="52">
        <v>45597</v>
      </c>
      <c r="J2285" t="s">
        <v>2457</v>
      </c>
      <c r="K2285">
        <v>60</v>
      </c>
      <c r="L2285" s="73">
        <v>54.163865828665998</v>
      </c>
      <c r="M2285">
        <v>60</v>
      </c>
      <c r="N2285">
        <v>1</v>
      </c>
      <c r="O2285" s="73">
        <v>56.407181150908897</v>
      </c>
      <c r="P2285">
        <v>60</v>
      </c>
      <c r="Q2285">
        <v>1</v>
      </c>
      <c r="R2285">
        <v>60</v>
      </c>
      <c r="S2285">
        <v>1</v>
      </c>
      <c r="T2285">
        <v>36.398989270893303</v>
      </c>
      <c r="U2285">
        <v>0.43090191554642598</v>
      </c>
      <c r="V2285">
        <v>36</v>
      </c>
      <c r="W2285">
        <v>3.9456574495690497E-2</v>
      </c>
      <c r="X2285">
        <v>6</v>
      </c>
      <c r="Y2285">
        <v>60</v>
      </c>
      <c r="Z2285">
        <v>1</v>
      </c>
      <c r="AA2285">
        <v>29.3783046363144</v>
      </c>
      <c r="AB2285">
        <v>52</v>
      </c>
      <c r="AC2285">
        <v>0.866887385294837</v>
      </c>
      <c r="AD2285">
        <v>8</v>
      </c>
      <c r="AE2285">
        <v>0.133112614705163</v>
      </c>
      <c r="AF2285">
        <v>0</v>
      </c>
      <c r="AG2285">
        <v>0</v>
      </c>
      <c r="AH2285">
        <v>6.3220436358060704E-3</v>
      </c>
      <c r="AI2285">
        <v>7</v>
      </c>
      <c r="AJ2285" s="73">
        <v>47.974485041030903</v>
      </c>
      <c r="AK2285">
        <v>60</v>
      </c>
      <c r="AL2285">
        <v>1</v>
      </c>
      <c r="AM2285">
        <v>0</v>
      </c>
      <c r="AN2285">
        <v>0</v>
      </c>
      <c r="AO2285">
        <v>3.6185845081450799E-2</v>
      </c>
      <c r="AP2285">
        <v>2</v>
      </c>
      <c r="AQ2285">
        <v>60</v>
      </c>
      <c r="AR2285">
        <v>1</v>
      </c>
      <c r="AS2285">
        <v>0.10101840735312199</v>
      </c>
      <c r="AT2285">
        <v>6</v>
      </c>
      <c r="AU2285">
        <v>3.6553799298973601E-2</v>
      </c>
      <c r="AV2285">
        <v>2</v>
      </c>
      <c r="AW2285">
        <v>60</v>
      </c>
      <c r="AX2285">
        <v>1</v>
      </c>
      <c r="AY2285" s="73">
        <v>58.433984477640003</v>
      </c>
      <c r="AZ2285">
        <v>60</v>
      </c>
      <c r="BA2285">
        <v>1</v>
      </c>
      <c r="BB2285">
        <v>57</v>
      </c>
      <c r="BC2285">
        <v>0.94623307523788203</v>
      </c>
      <c r="BD2285">
        <v>1</v>
      </c>
      <c r="BE2285">
        <v>1.75810796806662E-2</v>
      </c>
      <c r="BF2285">
        <v>54.163865828665998</v>
      </c>
      <c r="BG2285">
        <v>56.407181150908897</v>
      </c>
      <c r="BH2285">
        <v>58.433984477640003</v>
      </c>
      <c r="BI2285">
        <v>47.974485041030903</v>
      </c>
    </row>
    <row r="2286" spans="1:61" x14ac:dyDescent="0.25">
      <c r="A2286" s="10" t="str">
        <f>VLOOKUP(D2286,'Index-Relations'!E:F,2,FALSE)</f>
        <v>ESG</v>
      </c>
      <c r="B2286" t="s">
        <v>3450</v>
      </c>
      <c r="C2286" s="53" t="s">
        <v>2763</v>
      </c>
      <c r="D2286" s="59" t="s">
        <v>2834</v>
      </c>
      <c r="E2286" s="59" t="s">
        <v>5702</v>
      </c>
      <c r="F2286" t="s">
        <v>847</v>
      </c>
      <c r="G2286" t="s">
        <v>846</v>
      </c>
      <c r="H2286" t="s">
        <v>848</v>
      </c>
      <c r="I2286" s="52">
        <v>45566</v>
      </c>
      <c r="J2286" t="s">
        <v>2457</v>
      </c>
      <c r="K2286">
        <v>60</v>
      </c>
      <c r="L2286" s="73">
        <v>54.147475345642</v>
      </c>
      <c r="M2286">
        <v>60</v>
      </c>
      <c r="N2286">
        <v>1</v>
      </c>
      <c r="O2286" s="73">
        <v>56.426528842126999</v>
      </c>
      <c r="P2286">
        <v>60</v>
      </c>
      <c r="Q2286">
        <v>1</v>
      </c>
      <c r="R2286">
        <v>60</v>
      </c>
      <c r="S2286">
        <v>1</v>
      </c>
      <c r="T2286">
        <v>36.6482569436386</v>
      </c>
      <c r="U2286">
        <v>0.43325113424914802</v>
      </c>
      <c r="V2286">
        <v>36</v>
      </c>
      <c r="W2286">
        <v>3.9859509193469297E-2</v>
      </c>
      <c r="X2286">
        <v>6</v>
      </c>
      <c r="Y2286">
        <v>60</v>
      </c>
      <c r="Z2286">
        <v>1</v>
      </c>
      <c r="AA2286">
        <v>29.252609060027801</v>
      </c>
      <c r="AB2286">
        <v>55</v>
      </c>
      <c r="AC2286">
        <v>0.91928658548514997</v>
      </c>
      <c r="AD2286">
        <v>5</v>
      </c>
      <c r="AE2286">
        <v>8.0713414514849202E-2</v>
      </c>
      <c r="AF2286">
        <v>0</v>
      </c>
      <c r="AG2286">
        <v>9.7139999999999999E-17</v>
      </c>
      <c r="AH2286">
        <v>6.4412309666939498E-3</v>
      </c>
      <c r="AI2286">
        <v>7</v>
      </c>
      <c r="AJ2286" s="73">
        <v>47.860228615174002</v>
      </c>
      <c r="AK2286">
        <v>60</v>
      </c>
      <c r="AL2286">
        <v>1</v>
      </c>
      <c r="AM2286">
        <v>0</v>
      </c>
      <c r="AN2286">
        <v>0</v>
      </c>
      <c r="AO2286">
        <v>3.6797757751845898E-2</v>
      </c>
      <c r="AP2286">
        <v>2</v>
      </c>
      <c r="AQ2286">
        <v>60</v>
      </c>
      <c r="AR2286">
        <v>1</v>
      </c>
      <c r="AS2286">
        <v>0.10113111084439801</v>
      </c>
      <c r="AT2286">
        <v>6</v>
      </c>
      <c r="AU2286">
        <v>3.3211255878050697E-2</v>
      </c>
      <c r="AV2286">
        <v>2</v>
      </c>
      <c r="AW2286">
        <v>60</v>
      </c>
      <c r="AX2286">
        <v>0.999999999999999</v>
      </c>
      <c r="AY2286" s="73">
        <v>58.49733339006</v>
      </c>
      <c r="AZ2286">
        <v>60</v>
      </c>
      <c r="BA2286">
        <v>1</v>
      </c>
      <c r="BB2286">
        <v>57</v>
      </c>
      <c r="BC2286">
        <v>0.94520796398340601</v>
      </c>
      <c r="BD2286">
        <v>1</v>
      </c>
      <c r="BE2286">
        <v>1.79942782647474E-2</v>
      </c>
      <c r="BF2286">
        <v>54.147475345642</v>
      </c>
      <c r="BG2286">
        <v>56.426528842126999</v>
      </c>
      <c r="BH2286">
        <v>58.49733339006</v>
      </c>
      <c r="BI2286">
        <v>47.860228615174002</v>
      </c>
    </row>
    <row r="2287" spans="1:61" x14ac:dyDescent="0.25">
      <c r="A2287" s="10" t="str">
        <f>VLOOKUP(D2287,'Index-Relations'!E:F,2,FALSE)</f>
        <v>ESG</v>
      </c>
      <c r="B2287" t="s">
        <v>3450</v>
      </c>
      <c r="C2287" s="53" t="s">
        <v>2764</v>
      </c>
      <c r="D2287" s="59" t="s">
        <v>2834</v>
      </c>
      <c r="E2287" s="59" t="s">
        <v>5703</v>
      </c>
      <c r="F2287" t="s">
        <v>847</v>
      </c>
      <c r="G2287" t="s">
        <v>846</v>
      </c>
      <c r="H2287" t="s">
        <v>848</v>
      </c>
      <c r="I2287" s="52">
        <v>45538</v>
      </c>
      <c r="J2287" t="s">
        <v>2457</v>
      </c>
      <c r="K2287">
        <v>60</v>
      </c>
      <c r="L2287" s="73">
        <v>54.136977836786997</v>
      </c>
      <c r="M2287">
        <v>60</v>
      </c>
      <c r="N2287">
        <v>1</v>
      </c>
      <c r="O2287" s="73">
        <v>56.320874272083998</v>
      </c>
      <c r="P2287">
        <v>60</v>
      </c>
      <c r="Q2287">
        <v>1</v>
      </c>
      <c r="R2287">
        <v>60</v>
      </c>
      <c r="S2287">
        <v>0.999999999999999</v>
      </c>
      <c r="T2287">
        <v>36.553388576742002</v>
      </c>
      <c r="U2287">
        <v>0.43907956798141201</v>
      </c>
      <c r="V2287">
        <v>36</v>
      </c>
      <c r="W2287">
        <v>3.9749984699608498E-2</v>
      </c>
      <c r="X2287">
        <v>6</v>
      </c>
      <c r="Y2287">
        <v>60</v>
      </c>
      <c r="Z2287">
        <v>0.999999999999999</v>
      </c>
      <c r="AA2287">
        <v>28.926019806799999</v>
      </c>
      <c r="AB2287">
        <v>57</v>
      </c>
      <c r="AC2287">
        <v>0.95241277284052395</v>
      </c>
      <c r="AD2287">
        <v>5</v>
      </c>
      <c r="AE2287">
        <v>8.1295820890820797E-2</v>
      </c>
      <c r="AF2287">
        <v>-2</v>
      </c>
      <c r="AG2287">
        <v>0</v>
      </c>
      <c r="AH2287">
        <v>6.3724764436740404E-3</v>
      </c>
      <c r="AI2287">
        <v>7</v>
      </c>
      <c r="AJ2287" s="73">
        <v>47.872288360661997</v>
      </c>
      <c r="AK2287">
        <v>60</v>
      </c>
      <c r="AL2287">
        <v>1</v>
      </c>
      <c r="AM2287">
        <v>0</v>
      </c>
      <c r="AN2287">
        <v>0</v>
      </c>
      <c r="AO2287">
        <v>3.7117896703845403E-2</v>
      </c>
      <c r="AP2287">
        <v>2</v>
      </c>
      <c r="AQ2287">
        <v>60</v>
      </c>
      <c r="AR2287">
        <v>1</v>
      </c>
      <c r="AS2287">
        <v>0.102066229682286</v>
      </c>
      <c r="AT2287">
        <v>6</v>
      </c>
      <c r="AU2287">
        <v>3.4826320224103598E-2</v>
      </c>
      <c r="AV2287">
        <v>2</v>
      </c>
      <c r="AW2287">
        <v>60</v>
      </c>
      <c r="AX2287">
        <v>1</v>
      </c>
      <c r="AY2287" s="73">
        <v>58.517872072532903</v>
      </c>
      <c r="AZ2287">
        <v>60</v>
      </c>
      <c r="BA2287">
        <v>1</v>
      </c>
      <c r="BB2287">
        <v>57</v>
      </c>
      <c r="BC2287">
        <v>0.94557741489817604</v>
      </c>
      <c r="BD2287">
        <v>1</v>
      </c>
      <c r="BE2287">
        <v>1.73046883979781E-2</v>
      </c>
      <c r="BF2287">
        <v>54.136977836786997</v>
      </c>
      <c r="BG2287">
        <v>56.320874272083998</v>
      </c>
      <c r="BH2287">
        <v>58.517872072532903</v>
      </c>
      <c r="BI2287">
        <v>47.872288360661997</v>
      </c>
    </row>
    <row r="2288" spans="1:61" x14ac:dyDescent="0.25">
      <c r="A2288" s="10" t="str">
        <f>VLOOKUP(D2288,'Index-Relations'!E:F,2,FALSE)</f>
        <v>ESG</v>
      </c>
      <c r="B2288" t="s">
        <v>3450</v>
      </c>
      <c r="C2288" s="53" t="s">
        <v>3350</v>
      </c>
      <c r="D2288" s="59" t="s">
        <v>2834</v>
      </c>
      <c r="E2288" s="59" t="s">
        <v>5704</v>
      </c>
      <c r="F2288" t="s">
        <v>847</v>
      </c>
      <c r="G2288" t="s">
        <v>846</v>
      </c>
      <c r="H2288" t="s">
        <v>848</v>
      </c>
      <c r="I2288" s="52">
        <v>45505</v>
      </c>
      <c r="J2288" t="s">
        <v>2457</v>
      </c>
      <c r="K2288">
        <v>60</v>
      </c>
      <c r="L2288" s="73">
        <v>54.195128069984001</v>
      </c>
      <c r="M2288">
        <v>60</v>
      </c>
      <c r="N2288">
        <v>1</v>
      </c>
      <c r="O2288" s="73">
        <v>56.409261022285897</v>
      </c>
      <c r="P2288">
        <v>60</v>
      </c>
      <c r="Q2288">
        <v>1</v>
      </c>
      <c r="R2288">
        <v>60</v>
      </c>
      <c r="S2288">
        <v>0.999999999999999</v>
      </c>
      <c r="T2288">
        <v>36.560248196382602</v>
      </c>
      <c r="U2288">
        <v>0.431622622839055</v>
      </c>
      <c r="V2288">
        <v>36</v>
      </c>
      <c r="W2288">
        <v>3.9809469426321097E-2</v>
      </c>
      <c r="X2288">
        <v>6</v>
      </c>
      <c r="Y2288">
        <v>60</v>
      </c>
      <c r="Z2288">
        <v>1</v>
      </c>
      <c r="AA2288">
        <v>30.671377173920199</v>
      </c>
      <c r="AB2288">
        <v>55</v>
      </c>
      <c r="AC2288">
        <v>0.91805940952644205</v>
      </c>
      <c r="AD2288">
        <v>5</v>
      </c>
      <c r="AE2288">
        <v>8.1940590473557201E-2</v>
      </c>
      <c r="AF2288">
        <v>0</v>
      </c>
      <c r="AG2288">
        <v>0</v>
      </c>
      <c r="AH2288">
        <v>6.3256618456087998E-3</v>
      </c>
      <c r="AI2288">
        <v>8</v>
      </c>
      <c r="AJ2288" s="73">
        <v>47.943294454971003</v>
      </c>
      <c r="AK2288">
        <v>60</v>
      </c>
      <c r="AL2288">
        <v>1</v>
      </c>
      <c r="AM2288">
        <v>0</v>
      </c>
      <c r="AN2288">
        <v>0</v>
      </c>
      <c r="AO2288">
        <v>3.6988918725293203E-2</v>
      </c>
      <c r="AP2288">
        <v>2</v>
      </c>
      <c r="AQ2288">
        <v>60</v>
      </c>
      <c r="AR2288">
        <v>1</v>
      </c>
      <c r="AS2288">
        <v>0.10250098310660601</v>
      </c>
      <c r="AT2288">
        <v>6</v>
      </c>
      <c r="AU2288">
        <v>3.3606906882400499E-2</v>
      </c>
      <c r="AV2288">
        <v>2</v>
      </c>
      <c r="AW2288">
        <v>60</v>
      </c>
      <c r="AX2288">
        <v>1</v>
      </c>
      <c r="AY2288" s="73">
        <v>58.549817050900998</v>
      </c>
      <c r="AZ2288">
        <v>60</v>
      </c>
      <c r="BA2288">
        <v>1</v>
      </c>
      <c r="BB2288">
        <v>57</v>
      </c>
      <c r="BC2288">
        <v>0.94637842918994597</v>
      </c>
      <c r="BD2288">
        <v>1</v>
      </c>
      <c r="BE2288">
        <v>1.6632652084759801E-2</v>
      </c>
      <c r="BF2288">
        <v>54.195128069984001</v>
      </c>
      <c r="BG2288">
        <v>56.409261022285897</v>
      </c>
      <c r="BH2288">
        <v>58.549817050900998</v>
      </c>
      <c r="BI2288">
        <v>47.943294454971003</v>
      </c>
    </row>
    <row r="2289" spans="1:61" x14ac:dyDescent="0.25">
      <c r="A2289" s="10" t="str">
        <f>VLOOKUP(D2289,'Index-Relations'!E:F,2,FALSE)</f>
        <v>ESG</v>
      </c>
      <c r="B2289" t="s">
        <v>3450</v>
      </c>
      <c r="C2289" s="53" t="s">
        <v>2765</v>
      </c>
      <c r="D2289" s="59" t="s">
        <v>2834</v>
      </c>
      <c r="E2289" s="59" t="s">
        <v>5705</v>
      </c>
      <c r="F2289" t="s">
        <v>847</v>
      </c>
      <c r="G2289" t="s">
        <v>846</v>
      </c>
      <c r="H2289" t="s">
        <v>848</v>
      </c>
      <c r="I2289" s="52">
        <v>45474</v>
      </c>
      <c r="J2289" t="s">
        <v>2457</v>
      </c>
      <c r="K2289">
        <v>60</v>
      </c>
      <c r="L2289" s="73">
        <v>51.344736593896997</v>
      </c>
      <c r="M2289">
        <v>60</v>
      </c>
      <c r="N2289">
        <v>1</v>
      </c>
      <c r="O2289" s="73">
        <v>54.777204918830897</v>
      </c>
      <c r="P2289">
        <v>60</v>
      </c>
      <c r="Q2289">
        <v>1</v>
      </c>
      <c r="R2289">
        <v>60</v>
      </c>
      <c r="S2289">
        <v>0.999999999999999</v>
      </c>
      <c r="T2289">
        <v>38.410030156187403</v>
      </c>
      <c r="U2289">
        <v>0.736364574712982</v>
      </c>
      <c r="V2289">
        <v>41</v>
      </c>
      <c r="W2289">
        <v>6.6928774983064904E-2</v>
      </c>
      <c r="X2289">
        <v>7</v>
      </c>
      <c r="Y2289">
        <v>60</v>
      </c>
      <c r="Z2289">
        <v>1</v>
      </c>
      <c r="AA2289">
        <v>44.039508040110803</v>
      </c>
      <c r="AB2289">
        <v>57</v>
      </c>
      <c r="AC2289">
        <v>0.94906347706079897</v>
      </c>
      <c r="AD2289">
        <v>3</v>
      </c>
      <c r="AE2289">
        <v>5.0936522939200403E-2</v>
      </c>
      <c r="AF2289">
        <v>0</v>
      </c>
      <c r="AG2289">
        <v>2.3592E-16</v>
      </c>
      <c r="AH2289">
        <v>5.0692603374349002E-3</v>
      </c>
      <c r="AI2289">
        <v>8</v>
      </c>
      <c r="AJ2289" s="73">
        <v>44.6654265892629</v>
      </c>
      <c r="AK2289">
        <v>60</v>
      </c>
      <c r="AL2289">
        <v>1</v>
      </c>
      <c r="AM2289">
        <v>0</v>
      </c>
      <c r="AN2289">
        <v>0</v>
      </c>
      <c r="AO2289">
        <v>1.63702242502369E-2</v>
      </c>
      <c r="AP2289">
        <v>1</v>
      </c>
      <c r="AQ2289">
        <v>60</v>
      </c>
      <c r="AR2289">
        <v>1</v>
      </c>
      <c r="AS2289">
        <v>5.2125173418685701E-2</v>
      </c>
      <c r="AT2289">
        <v>3</v>
      </c>
      <c r="AU2289">
        <v>3.5717716360951203E-2</v>
      </c>
      <c r="AV2289">
        <v>2</v>
      </c>
      <c r="AW2289">
        <v>60</v>
      </c>
      <c r="AX2289">
        <v>1</v>
      </c>
      <c r="AY2289" s="73">
        <v>56.196113015267997</v>
      </c>
      <c r="AZ2289">
        <v>60</v>
      </c>
      <c r="BA2289">
        <v>1</v>
      </c>
      <c r="BB2289">
        <v>58</v>
      </c>
      <c r="BC2289">
        <v>0.96989933339260803</v>
      </c>
      <c r="BD2289">
        <v>1</v>
      </c>
      <c r="BE2289">
        <v>1.3730442357154701E-2</v>
      </c>
      <c r="BF2289">
        <v>51.344736593896997</v>
      </c>
      <c r="BG2289">
        <v>54.777204918830897</v>
      </c>
      <c r="BH2289">
        <v>56.196113015267997</v>
      </c>
      <c r="BI2289">
        <v>44.6654265892629</v>
      </c>
    </row>
    <row r="2290" spans="1:61" x14ac:dyDescent="0.25">
      <c r="A2290" s="10" t="str">
        <f>VLOOKUP(D2290,'Index-Relations'!E:F,2,FALSE)</f>
        <v>ESG</v>
      </c>
      <c r="B2290" t="s">
        <v>3450</v>
      </c>
      <c r="C2290" s="53" t="s">
        <v>2766</v>
      </c>
      <c r="D2290" s="59" t="s">
        <v>2834</v>
      </c>
      <c r="E2290" s="59" t="s">
        <v>5706</v>
      </c>
      <c r="F2290" t="s">
        <v>847</v>
      </c>
      <c r="G2290" t="s">
        <v>846</v>
      </c>
      <c r="H2290" t="s">
        <v>848</v>
      </c>
      <c r="I2290" s="52">
        <v>45446</v>
      </c>
      <c r="J2290" t="s">
        <v>2457</v>
      </c>
      <c r="K2290">
        <v>60</v>
      </c>
      <c r="L2290" s="73">
        <v>51.086744462330898</v>
      </c>
      <c r="M2290">
        <v>60</v>
      </c>
      <c r="N2290">
        <v>1</v>
      </c>
      <c r="O2290" s="73">
        <v>54.572313593125003</v>
      </c>
      <c r="P2290">
        <v>60</v>
      </c>
      <c r="Q2290">
        <v>1</v>
      </c>
      <c r="R2290">
        <v>60</v>
      </c>
      <c r="S2290">
        <v>0.999999999999999</v>
      </c>
      <c r="T2290">
        <v>38.342984912857197</v>
      </c>
      <c r="U2290">
        <v>0.74398276521144602</v>
      </c>
      <c r="V2290">
        <v>41</v>
      </c>
      <c r="W2290">
        <v>6.7630128054915403E-2</v>
      </c>
      <c r="X2290">
        <v>7</v>
      </c>
      <c r="Y2290">
        <v>60</v>
      </c>
      <c r="Z2290">
        <v>0.999999999999999</v>
      </c>
      <c r="AA2290">
        <v>44.7949521959302</v>
      </c>
      <c r="AB2290">
        <v>57</v>
      </c>
      <c r="AC2290">
        <v>0.94930498212188896</v>
      </c>
      <c r="AD2290">
        <v>3</v>
      </c>
      <c r="AE2290">
        <v>5.06950178781106E-2</v>
      </c>
      <c r="AF2290">
        <v>0</v>
      </c>
      <c r="AG2290">
        <v>1.9429E-16</v>
      </c>
      <c r="AH2290">
        <v>5.3002937065306397E-3</v>
      </c>
      <c r="AI2290">
        <v>8</v>
      </c>
      <c r="AJ2290" s="73">
        <v>44.395004235910001</v>
      </c>
      <c r="AK2290">
        <v>60</v>
      </c>
      <c r="AL2290">
        <v>1</v>
      </c>
      <c r="AM2290">
        <v>0</v>
      </c>
      <c r="AN2290">
        <v>0</v>
      </c>
      <c r="AO2290">
        <v>1.6333772758821901E-2</v>
      </c>
      <c r="AP2290">
        <v>1</v>
      </c>
      <c r="AQ2290">
        <v>60</v>
      </c>
      <c r="AR2290">
        <v>0.999999999999999</v>
      </c>
      <c r="AS2290">
        <v>5.1478185504950501E-2</v>
      </c>
      <c r="AT2290">
        <v>3</v>
      </c>
      <c r="AU2290">
        <v>3.5676801236105699E-2</v>
      </c>
      <c r="AV2290">
        <v>2</v>
      </c>
      <c r="AW2290">
        <v>60</v>
      </c>
      <c r="AX2290">
        <v>1</v>
      </c>
      <c r="AY2290" s="73">
        <v>55.937194120972997</v>
      </c>
      <c r="AZ2290">
        <v>60</v>
      </c>
      <c r="BA2290">
        <v>1</v>
      </c>
      <c r="BB2290">
        <v>58</v>
      </c>
      <c r="BC2290">
        <v>0.96984450881504503</v>
      </c>
      <c r="BD2290">
        <v>1</v>
      </c>
      <c r="BE2290">
        <v>1.3821718426132199E-2</v>
      </c>
      <c r="BF2290">
        <v>51.086744462330898</v>
      </c>
      <c r="BG2290">
        <v>54.572313593125003</v>
      </c>
      <c r="BH2290">
        <v>55.937194120972997</v>
      </c>
      <c r="BI2290">
        <v>44.395004235910001</v>
      </c>
    </row>
    <row r="2291" spans="1:61" x14ac:dyDescent="0.25">
      <c r="A2291" s="10" t="str">
        <f>VLOOKUP(D2291,'Index-Relations'!E:F,2,FALSE)</f>
        <v>ESG</v>
      </c>
      <c r="B2291" t="s">
        <v>3450</v>
      </c>
      <c r="C2291" s="53" t="s">
        <v>2767</v>
      </c>
      <c r="D2291" s="59" t="s">
        <v>2834</v>
      </c>
      <c r="E2291" s="59" t="s">
        <v>5707</v>
      </c>
      <c r="F2291" t="s">
        <v>847</v>
      </c>
      <c r="G2291" t="s">
        <v>846</v>
      </c>
      <c r="H2291" t="s">
        <v>848</v>
      </c>
      <c r="I2291" s="52">
        <v>45413</v>
      </c>
      <c r="J2291" t="s">
        <v>2457</v>
      </c>
      <c r="K2291">
        <v>60</v>
      </c>
      <c r="L2291" s="73">
        <v>51.1898525011649</v>
      </c>
      <c r="M2291">
        <v>60</v>
      </c>
      <c r="N2291">
        <v>1</v>
      </c>
      <c r="O2291" s="73">
        <v>54.680232007980898</v>
      </c>
      <c r="P2291">
        <v>60</v>
      </c>
      <c r="Q2291">
        <v>1</v>
      </c>
      <c r="R2291">
        <v>60</v>
      </c>
      <c r="S2291">
        <v>0.999999999999999</v>
      </c>
      <c r="T2291">
        <v>38.2236366887225</v>
      </c>
      <c r="U2291">
        <v>0.74420649923794502</v>
      </c>
      <c r="V2291">
        <v>41</v>
      </c>
      <c r="W2291">
        <v>6.7979030701335902E-2</v>
      </c>
      <c r="X2291">
        <v>7</v>
      </c>
      <c r="Y2291">
        <v>60</v>
      </c>
      <c r="Z2291">
        <v>1</v>
      </c>
      <c r="AA2291">
        <v>45.3111333748015</v>
      </c>
      <c r="AB2291">
        <v>57</v>
      </c>
      <c r="AC2291">
        <v>0.95029791940127095</v>
      </c>
      <c r="AD2291">
        <v>3</v>
      </c>
      <c r="AE2291">
        <v>4.97020805987285E-2</v>
      </c>
      <c r="AF2291">
        <v>0</v>
      </c>
      <c r="AG2291">
        <v>2.9142999999999998E-16</v>
      </c>
      <c r="AH2291">
        <v>5.1619552093661401E-3</v>
      </c>
      <c r="AI2291">
        <v>8</v>
      </c>
      <c r="AJ2291" s="73">
        <v>44.469899375475997</v>
      </c>
      <c r="AK2291">
        <v>60</v>
      </c>
      <c r="AL2291">
        <v>1</v>
      </c>
      <c r="AM2291">
        <v>0</v>
      </c>
      <c r="AN2291">
        <v>0</v>
      </c>
      <c r="AO2291">
        <v>1.6610135241483599E-2</v>
      </c>
      <c r="AP2291">
        <v>1</v>
      </c>
      <c r="AQ2291">
        <v>60</v>
      </c>
      <c r="AR2291">
        <v>1</v>
      </c>
      <c r="AS2291">
        <v>5.1161738709888598E-2</v>
      </c>
      <c r="AT2291">
        <v>3</v>
      </c>
      <c r="AU2291">
        <v>3.4572747892133597E-2</v>
      </c>
      <c r="AV2291">
        <v>2</v>
      </c>
      <c r="AW2291">
        <v>60</v>
      </c>
      <c r="AX2291">
        <v>1</v>
      </c>
      <c r="AY2291" s="73">
        <v>56.053160006543997</v>
      </c>
      <c r="AZ2291">
        <v>60</v>
      </c>
      <c r="BA2291">
        <v>1</v>
      </c>
      <c r="BB2291">
        <v>58</v>
      </c>
      <c r="BC2291">
        <v>0.96839356734605397</v>
      </c>
      <c r="BD2291">
        <v>1</v>
      </c>
      <c r="BE2291">
        <v>1.4996297412462299E-2</v>
      </c>
      <c r="BF2291">
        <v>51.1898525011649</v>
      </c>
      <c r="BG2291">
        <v>54.680232007980898</v>
      </c>
      <c r="BH2291">
        <v>56.053160006543997</v>
      </c>
      <c r="BI2291">
        <v>44.469899375475997</v>
      </c>
    </row>
    <row r="2292" spans="1:61" x14ac:dyDescent="0.25">
      <c r="A2292" s="10" t="str">
        <f>VLOOKUP(D2292,'Index-Relations'!E:F,2,FALSE)</f>
        <v>ESG</v>
      </c>
      <c r="B2292" t="s">
        <v>3450</v>
      </c>
      <c r="C2292" s="53" t="s">
        <v>2768</v>
      </c>
      <c r="D2292" s="59" t="s">
        <v>2834</v>
      </c>
      <c r="E2292" s="59" t="s">
        <v>5708</v>
      </c>
      <c r="F2292" t="s">
        <v>847</v>
      </c>
      <c r="G2292" t="s">
        <v>846</v>
      </c>
      <c r="H2292" t="s">
        <v>848</v>
      </c>
      <c r="I2292" s="52">
        <v>45383</v>
      </c>
      <c r="J2292" t="s">
        <v>2457</v>
      </c>
      <c r="K2292">
        <v>60</v>
      </c>
      <c r="L2292">
        <v>52.894820287101503</v>
      </c>
      <c r="M2292">
        <v>60</v>
      </c>
      <c r="N2292">
        <v>1</v>
      </c>
      <c r="O2292">
        <v>56.628194098056703</v>
      </c>
      <c r="P2292">
        <v>60</v>
      </c>
      <c r="Q2292">
        <v>1</v>
      </c>
      <c r="R2292">
        <v>60</v>
      </c>
      <c r="S2292">
        <v>0.999999999999999</v>
      </c>
      <c r="T2292">
        <v>37.8991883837096</v>
      </c>
      <c r="U2292">
        <v>0.74318653705629201</v>
      </c>
      <c r="V2292">
        <v>41</v>
      </c>
      <c r="W2292">
        <v>6.7561760594401304E-2</v>
      </c>
      <c r="X2292">
        <v>7</v>
      </c>
      <c r="Y2292">
        <v>60</v>
      </c>
      <c r="Z2292">
        <v>0.999999999999999</v>
      </c>
      <c r="AA2292">
        <v>43.731157833743502</v>
      </c>
      <c r="AB2292">
        <v>57</v>
      </c>
      <c r="AC2292">
        <v>0.95100778692891497</v>
      </c>
      <c r="AD2292">
        <v>3</v>
      </c>
      <c r="AE2292">
        <v>4.8992213071084499E-2</v>
      </c>
      <c r="AF2292">
        <v>0</v>
      </c>
      <c r="AG2292">
        <v>6.94E-18</v>
      </c>
      <c r="AH2292">
        <v>5.0680076890314198E-3</v>
      </c>
      <c r="AI2292">
        <v>8</v>
      </c>
      <c r="AJ2292">
        <v>44.186508405897598</v>
      </c>
      <c r="AK2292">
        <v>60</v>
      </c>
      <c r="AL2292">
        <v>1</v>
      </c>
      <c r="AM2292">
        <v>0</v>
      </c>
      <c r="AN2292">
        <v>0</v>
      </c>
      <c r="AO2292">
        <v>1.55811184510074E-2</v>
      </c>
      <c r="AP2292">
        <v>1</v>
      </c>
      <c r="AQ2292">
        <v>60</v>
      </c>
      <c r="AR2292">
        <v>0.999999999999999</v>
      </c>
      <c r="AS2292">
        <v>4.9398229512709897E-2</v>
      </c>
      <c r="AT2292">
        <v>3</v>
      </c>
      <c r="AU2292">
        <v>3.2509972316086697E-2</v>
      </c>
      <c r="AV2292">
        <v>2</v>
      </c>
      <c r="AW2292">
        <v>60</v>
      </c>
      <c r="AX2292">
        <v>0.999999999999999</v>
      </c>
      <c r="AY2292">
        <v>59.019540579035997</v>
      </c>
      <c r="AZ2292">
        <v>60</v>
      </c>
      <c r="BA2292">
        <v>1</v>
      </c>
      <c r="BB2292">
        <v>58</v>
      </c>
      <c r="BC2292">
        <v>0.96957130391560198</v>
      </c>
      <c r="BD2292">
        <v>1</v>
      </c>
      <c r="BE2292">
        <v>1.4847577633390299E-2</v>
      </c>
      <c r="BF2292">
        <v>51.591678883701903</v>
      </c>
      <c r="BG2292">
        <v>55.106775598166003</v>
      </c>
      <c r="BH2292">
        <v>56.723374634415002</v>
      </c>
      <c r="BI2292">
        <v>44.478092419359903</v>
      </c>
    </row>
    <row r="2293" spans="1:61" x14ac:dyDescent="0.25">
      <c r="A2293" s="10" t="str">
        <f>VLOOKUP(D2293,'Index-Relations'!E:F,2,FALSE)</f>
        <v>ESG</v>
      </c>
      <c r="B2293" t="s">
        <v>3450</v>
      </c>
      <c r="C2293" s="53" t="s">
        <v>2769</v>
      </c>
      <c r="D2293" s="59" t="s">
        <v>2834</v>
      </c>
      <c r="E2293" s="59" t="s">
        <v>5709</v>
      </c>
      <c r="F2293" t="s">
        <v>847</v>
      </c>
      <c r="G2293" t="s">
        <v>846</v>
      </c>
      <c r="H2293" t="s">
        <v>848</v>
      </c>
      <c r="I2293" s="52">
        <v>45352</v>
      </c>
      <c r="J2293" t="s">
        <v>2457</v>
      </c>
      <c r="K2293">
        <v>60</v>
      </c>
      <c r="L2293">
        <v>53.731525977812801</v>
      </c>
      <c r="M2293">
        <v>60</v>
      </c>
      <c r="N2293">
        <v>1</v>
      </c>
      <c r="O2293">
        <v>57.338699631831197</v>
      </c>
      <c r="P2293">
        <v>60</v>
      </c>
      <c r="Q2293">
        <v>1</v>
      </c>
      <c r="R2293">
        <v>60</v>
      </c>
      <c r="S2293">
        <v>1</v>
      </c>
      <c r="T2293">
        <v>37.993212575410098</v>
      </c>
      <c r="U2293">
        <v>0.74653981327678898</v>
      </c>
      <c r="V2293">
        <v>41</v>
      </c>
      <c r="W2293">
        <v>6.7853693127067599E-2</v>
      </c>
      <c r="X2293">
        <v>6</v>
      </c>
      <c r="Y2293">
        <v>60</v>
      </c>
      <c r="Z2293">
        <v>1</v>
      </c>
      <c r="AA2293">
        <v>44.977218448774302</v>
      </c>
      <c r="AB2293">
        <v>57</v>
      </c>
      <c r="AC2293">
        <v>0.95127367851377098</v>
      </c>
      <c r="AD2293">
        <v>3</v>
      </c>
      <c r="AE2293">
        <v>4.87263214862282E-2</v>
      </c>
      <c r="AF2293">
        <v>0</v>
      </c>
      <c r="AG2293">
        <v>1.5266E-16</v>
      </c>
      <c r="AH2293">
        <v>1.1764495046689E-3</v>
      </c>
      <c r="AI2293">
        <v>7</v>
      </c>
      <c r="AJ2293">
        <v>45.178689521752297</v>
      </c>
      <c r="AK2293">
        <v>60</v>
      </c>
      <c r="AL2293">
        <v>1</v>
      </c>
      <c r="AM2293">
        <v>0</v>
      </c>
      <c r="AN2293">
        <v>0</v>
      </c>
      <c r="AO2293">
        <v>1.5184314272579699E-2</v>
      </c>
      <c r="AP2293">
        <v>1</v>
      </c>
      <c r="AQ2293">
        <v>60</v>
      </c>
      <c r="AR2293">
        <v>1</v>
      </c>
      <c r="AS2293">
        <v>4.9060228764509502E-2</v>
      </c>
      <c r="AT2293">
        <v>3</v>
      </c>
      <c r="AU2293">
        <v>3.22710568426555E-2</v>
      </c>
      <c r="AV2293">
        <v>2</v>
      </c>
      <c r="AW2293">
        <v>60</v>
      </c>
      <c r="AX2293">
        <v>1</v>
      </c>
      <c r="AY2293">
        <v>59.633119104154403</v>
      </c>
      <c r="AZ2293">
        <v>60</v>
      </c>
      <c r="BA2293">
        <v>1</v>
      </c>
      <c r="BB2293">
        <v>58</v>
      </c>
      <c r="BC2293">
        <v>0.96888335828146999</v>
      </c>
      <c r="BD2293">
        <v>1</v>
      </c>
      <c r="BE2293">
        <v>1.5932327445949301E-2</v>
      </c>
      <c r="BF2293">
        <v>52.268845784707999</v>
      </c>
      <c r="BG2293">
        <v>55.738754693639997</v>
      </c>
      <c r="BH2293">
        <v>57.181528600139998</v>
      </c>
      <c r="BI2293">
        <v>45.329224114301901</v>
      </c>
    </row>
    <row r="2294" spans="1:61" x14ac:dyDescent="0.25">
      <c r="A2294" s="10" t="str">
        <f>VLOOKUP(D2294,'Index-Relations'!E:F,2,FALSE)</f>
        <v>ESG</v>
      </c>
      <c r="B2294" t="s">
        <v>3450</v>
      </c>
      <c r="C2294" s="53" t="s">
        <v>2770</v>
      </c>
      <c r="D2294" s="59" t="s">
        <v>2834</v>
      </c>
      <c r="E2294" s="59" t="s">
        <v>5710</v>
      </c>
      <c r="F2294" t="s">
        <v>847</v>
      </c>
      <c r="G2294" t="s">
        <v>846</v>
      </c>
      <c r="H2294" t="s">
        <v>848</v>
      </c>
      <c r="I2294" s="52">
        <v>45323</v>
      </c>
      <c r="J2294" t="s">
        <v>2457</v>
      </c>
      <c r="K2294">
        <v>60</v>
      </c>
      <c r="L2294">
        <v>54.173997309050002</v>
      </c>
      <c r="M2294">
        <v>60</v>
      </c>
      <c r="N2294">
        <v>1</v>
      </c>
      <c r="O2294">
        <v>57.7765159428441</v>
      </c>
      <c r="P2294">
        <v>60</v>
      </c>
      <c r="Q2294">
        <v>1</v>
      </c>
      <c r="R2294">
        <v>60</v>
      </c>
      <c r="S2294">
        <v>1</v>
      </c>
      <c r="T2294">
        <v>38.099822920573502</v>
      </c>
      <c r="U2294">
        <v>0.73922868535908404</v>
      </c>
      <c r="V2294">
        <v>41</v>
      </c>
      <c r="W2294">
        <v>4.7642050400902101E-2</v>
      </c>
      <c r="X2294">
        <v>6</v>
      </c>
      <c r="Y2294">
        <v>60</v>
      </c>
      <c r="Z2294">
        <v>0.999999999999999</v>
      </c>
      <c r="AA2294">
        <v>45.570887599907898</v>
      </c>
      <c r="AB2294">
        <v>57</v>
      </c>
      <c r="AC2294">
        <v>0.95167434638106896</v>
      </c>
      <c r="AD2294">
        <v>3</v>
      </c>
      <c r="AE2294">
        <v>4.8325653618930299E-2</v>
      </c>
      <c r="AF2294">
        <v>0</v>
      </c>
      <c r="AG2294">
        <v>0</v>
      </c>
      <c r="AH2294">
        <v>1.01605305575734E-3</v>
      </c>
      <c r="AI2294">
        <v>7</v>
      </c>
      <c r="AJ2294">
        <v>45.562845332098902</v>
      </c>
      <c r="AK2294">
        <v>60</v>
      </c>
      <c r="AL2294">
        <v>1</v>
      </c>
      <c r="AM2294">
        <v>0</v>
      </c>
      <c r="AN2294">
        <v>0</v>
      </c>
      <c r="AO2294">
        <v>1.5588454713528099E-2</v>
      </c>
      <c r="AP2294">
        <v>1</v>
      </c>
      <c r="AQ2294">
        <v>60</v>
      </c>
      <c r="AR2294">
        <v>1</v>
      </c>
      <c r="AS2294">
        <v>5.0012888355582097E-2</v>
      </c>
      <c r="AT2294">
        <v>3</v>
      </c>
      <c r="AU2294">
        <v>3.2875048230531299E-2</v>
      </c>
      <c r="AV2294">
        <v>2</v>
      </c>
      <c r="AW2294">
        <v>60</v>
      </c>
      <c r="AX2294">
        <v>1</v>
      </c>
      <c r="AY2294">
        <v>59.807849971288697</v>
      </c>
      <c r="AZ2294">
        <v>60</v>
      </c>
      <c r="BA2294">
        <v>1</v>
      </c>
      <c r="BB2294">
        <v>57</v>
      </c>
      <c r="BC2294">
        <v>0.95142579814855599</v>
      </c>
      <c r="BD2294">
        <v>2</v>
      </c>
      <c r="BE2294">
        <v>3.2985747137915099E-2</v>
      </c>
      <c r="BF2294">
        <v>52.636338161669002</v>
      </c>
      <c r="BG2294">
        <v>56.184291285931899</v>
      </c>
      <c r="BH2294">
        <v>57.278494849909002</v>
      </c>
      <c r="BI2294">
        <v>45.665224491252999</v>
      </c>
    </row>
    <row r="2295" spans="1:61" x14ac:dyDescent="0.25">
      <c r="A2295" s="10" t="str">
        <f>VLOOKUP(D2295,'Index-Relations'!E:F,2,FALSE)</f>
        <v>ESG</v>
      </c>
      <c r="B2295" t="s">
        <v>3450</v>
      </c>
      <c r="C2295" s="53" t="s">
        <v>2760</v>
      </c>
      <c r="D2295" s="59" t="s">
        <v>3050</v>
      </c>
      <c r="E2295" s="59" t="s">
        <v>5711</v>
      </c>
      <c r="F2295" t="s">
        <v>863</v>
      </c>
      <c r="G2295" t="s">
        <v>862</v>
      </c>
      <c r="H2295" t="s">
        <v>864</v>
      </c>
      <c r="I2295" s="52">
        <v>45659</v>
      </c>
      <c r="J2295" t="s">
        <v>2457</v>
      </c>
      <c r="K2295">
        <v>378</v>
      </c>
      <c r="L2295" s="73">
        <v>58.0732982931019</v>
      </c>
      <c r="M2295">
        <v>378</v>
      </c>
      <c r="N2295">
        <v>1</v>
      </c>
      <c r="O2295" s="73">
        <v>65.477748792314998</v>
      </c>
      <c r="P2295">
        <v>378</v>
      </c>
      <c r="Q2295">
        <v>1</v>
      </c>
      <c r="R2295">
        <v>378</v>
      </c>
      <c r="S2295">
        <v>1</v>
      </c>
      <c r="T2295">
        <v>31.5655444895032</v>
      </c>
      <c r="U2295">
        <v>0.51974322736999401</v>
      </c>
      <c r="V2295">
        <v>227</v>
      </c>
      <c r="W2295">
        <v>4.5156659202210001E-2</v>
      </c>
      <c r="X2295">
        <v>29</v>
      </c>
      <c r="Y2295">
        <v>378</v>
      </c>
      <c r="Z2295">
        <v>1</v>
      </c>
      <c r="AA2295">
        <v>14.3029637617191</v>
      </c>
      <c r="AB2295">
        <v>317</v>
      </c>
      <c r="AC2295">
        <v>0.92241953928448095</v>
      </c>
      <c r="AD2295">
        <v>61</v>
      </c>
      <c r="AE2295">
        <v>7.7580460715518301E-2</v>
      </c>
      <c r="AF2295">
        <v>0</v>
      </c>
      <c r="AG2295">
        <v>2.2204E-16</v>
      </c>
      <c r="AH2295">
        <v>5.7921951024031996E-3</v>
      </c>
      <c r="AI2295">
        <v>7</v>
      </c>
      <c r="AJ2295" s="73">
        <v>54.091101645682897</v>
      </c>
      <c r="AK2295">
        <v>378</v>
      </c>
      <c r="AL2295">
        <v>1</v>
      </c>
      <c r="AM2295">
        <v>0</v>
      </c>
      <c r="AN2295">
        <v>0</v>
      </c>
      <c r="AO2295">
        <v>0</v>
      </c>
      <c r="AP2295">
        <v>0</v>
      </c>
      <c r="AQ2295">
        <v>378</v>
      </c>
      <c r="AR2295">
        <v>1</v>
      </c>
      <c r="AS2295">
        <v>0</v>
      </c>
      <c r="AT2295">
        <v>0</v>
      </c>
      <c r="AU2295">
        <v>0</v>
      </c>
      <c r="AV2295">
        <v>0</v>
      </c>
      <c r="AW2295">
        <v>378</v>
      </c>
      <c r="AX2295">
        <v>0.999999999999999</v>
      </c>
      <c r="AY2295" s="73">
        <v>55.629647292864902</v>
      </c>
      <c r="AZ2295">
        <v>378</v>
      </c>
      <c r="BA2295">
        <v>1</v>
      </c>
      <c r="BB2295">
        <v>365</v>
      </c>
      <c r="BC2295">
        <v>0.87528629480408504</v>
      </c>
      <c r="BD2295">
        <v>13</v>
      </c>
      <c r="BE2295">
        <v>0.124713705195914</v>
      </c>
      <c r="BF2295">
        <v>58.0732982931019</v>
      </c>
      <c r="BG2295">
        <v>65.477748792314998</v>
      </c>
      <c r="BH2295">
        <v>55.629647292864902</v>
      </c>
      <c r="BI2295">
        <v>54.091101645682897</v>
      </c>
    </row>
    <row r="2296" spans="1:61" x14ac:dyDescent="0.25">
      <c r="A2296" s="10" t="str">
        <f>VLOOKUP(D2296,'Index-Relations'!E:F,2,FALSE)</f>
        <v>ESG</v>
      </c>
      <c r="B2296" t="s">
        <v>3450</v>
      </c>
      <c r="C2296" s="53" t="s">
        <v>2761</v>
      </c>
      <c r="D2296" s="59" t="s">
        <v>3050</v>
      </c>
      <c r="E2296" s="59" t="s">
        <v>5712</v>
      </c>
      <c r="F2296" t="s">
        <v>863</v>
      </c>
      <c r="G2296" t="s">
        <v>862</v>
      </c>
      <c r="H2296" t="s">
        <v>864</v>
      </c>
      <c r="I2296" s="52">
        <v>45628</v>
      </c>
      <c r="J2296" t="s">
        <v>2457</v>
      </c>
      <c r="K2296">
        <v>429</v>
      </c>
      <c r="L2296" s="73">
        <v>57.439584484584998</v>
      </c>
      <c r="M2296">
        <v>428</v>
      </c>
      <c r="N2296">
        <v>0.99559342121843397</v>
      </c>
      <c r="O2296" s="73">
        <v>64.781802508441004</v>
      </c>
      <c r="P2296">
        <v>428</v>
      </c>
      <c r="Q2296">
        <v>0.99559342121843397</v>
      </c>
      <c r="R2296">
        <v>428</v>
      </c>
      <c r="S2296">
        <v>0.99559342121843397</v>
      </c>
      <c r="T2296">
        <v>32.293801920885102</v>
      </c>
      <c r="U2296">
        <v>0.58049426811278304</v>
      </c>
      <c r="V2296">
        <v>274</v>
      </c>
      <c r="W2296">
        <v>8.3259051086715899E-2</v>
      </c>
      <c r="X2296">
        <v>39</v>
      </c>
      <c r="Y2296">
        <v>428</v>
      </c>
      <c r="Z2296">
        <v>0.99559342121843397</v>
      </c>
      <c r="AA2296">
        <v>16.636966876592599</v>
      </c>
      <c r="AB2296">
        <v>370</v>
      </c>
      <c r="AC2296">
        <v>0.92173543050123097</v>
      </c>
      <c r="AD2296">
        <v>58</v>
      </c>
      <c r="AE2296">
        <v>7.3857990717202504E-2</v>
      </c>
      <c r="AF2296">
        <v>1</v>
      </c>
      <c r="AG2296">
        <v>4.4065787815657301E-3</v>
      </c>
      <c r="AH2296">
        <v>3.85504205896652E-3</v>
      </c>
      <c r="AI2296">
        <v>8</v>
      </c>
      <c r="AJ2296" s="73">
        <v>53.246456913742001</v>
      </c>
      <c r="AK2296">
        <v>428</v>
      </c>
      <c r="AL2296">
        <v>0.99559342121843397</v>
      </c>
      <c r="AM2296">
        <v>0</v>
      </c>
      <c r="AN2296">
        <v>0</v>
      </c>
      <c r="AO2296">
        <v>0</v>
      </c>
      <c r="AP2296">
        <v>0</v>
      </c>
      <c r="AQ2296">
        <v>429</v>
      </c>
      <c r="AR2296">
        <v>1</v>
      </c>
      <c r="AS2296">
        <v>0</v>
      </c>
      <c r="AT2296">
        <v>0</v>
      </c>
      <c r="AU2296">
        <v>0</v>
      </c>
      <c r="AV2296">
        <v>0</v>
      </c>
      <c r="AW2296">
        <v>429</v>
      </c>
      <c r="AX2296">
        <v>0.999999999999999</v>
      </c>
      <c r="AY2296" s="73">
        <v>55.3284077929749</v>
      </c>
      <c r="AZ2296">
        <v>428</v>
      </c>
      <c r="BA2296">
        <v>0.99559342121843397</v>
      </c>
      <c r="BB2296">
        <v>416</v>
      </c>
      <c r="BC2296">
        <v>0.87804336074745604</v>
      </c>
      <c r="BD2296">
        <v>13</v>
      </c>
      <c r="BE2296">
        <v>0.12195663925254301</v>
      </c>
      <c r="BF2296">
        <v>57.439584484584998</v>
      </c>
      <c r="BG2296">
        <v>64.781802508441004</v>
      </c>
      <c r="BH2296">
        <v>55.3284077929749</v>
      </c>
      <c r="BI2296">
        <v>53.246456913742001</v>
      </c>
    </row>
    <row r="2297" spans="1:61" x14ac:dyDescent="0.25">
      <c r="A2297" s="10" t="str">
        <f>VLOOKUP(D2297,'Index-Relations'!E:F,2,FALSE)</f>
        <v>ESG</v>
      </c>
      <c r="B2297" t="s">
        <v>3450</v>
      </c>
      <c r="C2297" s="53" t="s">
        <v>2762</v>
      </c>
      <c r="D2297" s="59" t="s">
        <v>3050</v>
      </c>
      <c r="E2297" s="59" t="s">
        <v>5713</v>
      </c>
      <c r="F2297" t="s">
        <v>863</v>
      </c>
      <c r="G2297" t="s">
        <v>862</v>
      </c>
      <c r="H2297" t="s">
        <v>864</v>
      </c>
      <c r="I2297" s="52">
        <v>45597</v>
      </c>
      <c r="J2297" t="s">
        <v>2457</v>
      </c>
      <c r="K2297">
        <v>430</v>
      </c>
      <c r="L2297" s="73">
        <v>57.861257834667001</v>
      </c>
      <c r="M2297">
        <v>429</v>
      </c>
      <c r="N2297">
        <v>0.99578599231387199</v>
      </c>
      <c r="O2297" s="73">
        <v>65.074557616044004</v>
      </c>
      <c r="P2297">
        <v>429</v>
      </c>
      <c r="Q2297">
        <v>0.99578599231387199</v>
      </c>
      <c r="R2297">
        <v>429</v>
      </c>
      <c r="S2297">
        <v>0.99578599231387199</v>
      </c>
      <c r="T2297">
        <v>32.248868020142503</v>
      </c>
      <c r="U2297">
        <v>0.58253327645560404</v>
      </c>
      <c r="V2297">
        <v>275</v>
      </c>
      <c r="W2297">
        <v>8.3900075049537601E-2</v>
      </c>
      <c r="X2297">
        <v>40</v>
      </c>
      <c r="Y2297">
        <v>429</v>
      </c>
      <c r="Z2297">
        <v>0.99578599231387199</v>
      </c>
      <c r="AA2297">
        <v>17.502581570510301</v>
      </c>
      <c r="AB2297">
        <v>369</v>
      </c>
      <c r="AC2297">
        <v>0.92151272443328003</v>
      </c>
      <c r="AD2297">
        <v>60</v>
      </c>
      <c r="AE2297">
        <v>7.4273267880591895E-2</v>
      </c>
      <c r="AF2297">
        <v>1</v>
      </c>
      <c r="AG2297">
        <v>4.2140076861275398E-3</v>
      </c>
      <c r="AH2297">
        <v>3.6677245427700501E-3</v>
      </c>
      <c r="AI2297">
        <v>7</v>
      </c>
      <c r="AJ2297" s="73">
        <v>53.784337182915998</v>
      </c>
      <c r="AK2297">
        <v>429</v>
      </c>
      <c r="AL2297">
        <v>0.99578599231387199</v>
      </c>
      <c r="AM2297">
        <v>0</v>
      </c>
      <c r="AN2297">
        <v>0</v>
      </c>
      <c r="AO2297">
        <v>0</v>
      </c>
      <c r="AP2297">
        <v>0</v>
      </c>
      <c r="AQ2297">
        <v>430</v>
      </c>
      <c r="AR2297">
        <v>1</v>
      </c>
      <c r="AS2297">
        <v>0</v>
      </c>
      <c r="AT2297">
        <v>0</v>
      </c>
      <c r="AU2297">
        <v>0</v>
      </c>
      <c r="AV2297">
        <v>0</v>
      </c>
      <c r="AW2297">
        <v>430</v>
      </c>
      <c r="AX2297">
        <v>1</v>
      </c>
      <c r="AY2297" s="73">
        <v>55.691459058233001</v>
      </c>
      <c r="AZ2297">
        <v>429</v>
      </c>
      <c r="BA2297">
        <v>0.99578599231387199</v>
      </c>
      <c r="BB2297">
        <v>415</v>
      </c>
      <c r="BC2297">
        <v>0.87970423742494397</v>
      </c>
      <c r="BD2297">
        <v>15</v>
      </c>
      <c r="BE2297">
        <v>0.120295762575055</v>
      </c>
      <c r="BF2297">
        <v>57.861257834667001</v>
      </c>
      <c r="BG2297">
        <v>65.074557616044004</v>
      </c>
      <c r="BH2297">
        <v>55.691459058233001</v>
      </c>
      <c r="BI2297">
        <v>53.784337182915998</v>
      </c>
    </row>
    <row r="2298" spans="1:61" x14ac:dyDescent="0.25">
      <c r="A2298" s="10" t="str">
        <f>VLOOKUP(D2298,'Index-Relations'!E:F,2,FALSE)</f>
        <v>ESG</v>
      </c>
      <c r="B2298" t="s">
        <v>3450</v>
      </c>
      <c r="C2298" s="53" t="s">
        <v>2763</v>
      </c>
      <c r="D2298" s="59" t="s">
        <v>3050</v>
      </c>
      <c r="E2298" s="59" t="s">
        <v>5714</v>
      </c>
      <c r="F2298" t="s">
        <v>863</v>
      </c>
      <c r="G2298" t="s">
        <v>862</v>
      </c>
      <c r="H2298" t="s">
        <v>864</v>
      </c>
      <c r="I2298" s="52">
        <v>45566</v>
      </c>
      <c r="J2298" t="s">
        <v>2457</v>
      </c>
      <c r="K2298">
        <v>430</v>
      </c>
      <c r="L2298" s="73">
        <v>57.834850796382902</v>
      </c>
      <c r="M2298">
        <v>429</v>
      </c>
      <c r="N2298">
        <v>0.99647799066053899</v>
      </c>
      <c r="O2298" s="73">
        <v>65.142214337278006</v>
      </c>
      <c r="P2298">
        <v>429</v>
      </c>
      <c r="Q2298">
        <v>0.99647799066053899</v>
      </c>
      <c r="R2298">
        <v>429</v>
      </c>
      <c r="S2298">
        <v>0.99647799066053799</v>
      </c>
      <c r="T2298">
        <v>32.582952275796799</v>
      </c>
      <c r="U2298">
        <v>0.582860193954299</v>
      </c>
      <c r="V2298">
        <v>273</v>
      </c>
      <c r="W2298">
        <v>8.5276628322412201E-2</v>
      </c>
      <c r="X2298">
        <v>40</v>
      </c>
      <c r="Y2298">
        <v>429</v>
      </c>
      <c r="Z2298">
        <v>0.99647799066053899</v>
      </c>
      <c r="AA2298">
        <v>16.961635333488498</v>
      </c>
      <c r="AB2298">
        <v>380</v>
      </c>
      <c r="AC2298">
        <v>0.95213922318746502</v>
      </c>
      <c r="AD2298">
        <v>49</v>
      </c>
      <c r="AE2298">
        <v>4.4338767473073699E-2</v>
      </c>
      <c r="AF2298">
        <v>1</v>
      </c>
      <c r="AG2298">
        <v>3.52200933946068E-3</v>
      </c>
      <c r="AH2298">
        <v>3.1251526257233498E-3</v>
      </c>
      <c r="AI2298">
        <v>7</v>
      </c>
      <c r="AJ2298" s="73">
        <v>53.669337788550003</v>
      </c>
      <c r="AK2298">
        <v>429</v>
      </c>
      <c r="AL2298">
        <v>0.99647799066053899</v>
      </c>
      <c r="AM2298">
        <v>0</v>
      </c>
      <c r="AN2298">
        <v>0</v>
      </c>
      <c r="AO2298">
        <v>0</v>
      </c>
      <c r="AP2298">
        <v>0</v>
      </c>
      <c r="AQ2298">
        <v>430</v>
      </c>
      <c r="AR2298">
        <v>1</v>
      </c>
      <c r="AS2298">
        <v>0</v>
      </c>
      <c r="AT2298">
        <v>0</v>
      </c>
      <c r="AU2298">
        <v>0</v>
      </c>
      <c r="AV2298">
        <v>0</v>
      </c>
      <c r="AW2298">
        <v>430</v>
      </c>
      <c r="AX2298">
        <v>1</v>
      </c>
      <c r="AY2298" s="73">
        <v>55.625037421039998</v>
      </c>
      <c r="AZ2298">
        <v>429</v>
      </c>
      <c r="BA2298">
        <v>0.99647799066053899</v>
      </c>
      <c r="BB2298">
        <v>415</v>
      </c>
      <c r="BC2298">
        <v>0.87882941353034605</v>
      </c>
      <c r="BD2298">
        <v>15</v>
      </c>
      <c r="BE2298">
        <v>0.12117058646965299</v>
      </c>
      <c r="BF2298">
        <v>57.834850796382902</v>
      </c>
      <c r="BG2298">
        <v>65.142214337278006</v>
      </c>
      <c r="BH2298">
        <v>55.625037421039998</v>
      </c>
      <c r="BI2298">
        <v>53.669337788550003</v>
      </c>
    </row>
    <row r="2299" spans="1:61" x14ac:dyDescent="0.25">
      <c r="A2299" s="10" t="str">
        <f>VLOOKUP(D2299,'Index-Relations'!E:F,2,FALSE)</f>
        <v>ESG</v>
      </c>
      <c r="B2299" t="s">
        <v>3450</v>
      </c>
      <c r="C2299" s="53" t="s">
        <v>2764</v>
      </c>
      <c r="D2299" s="59" t="s">
        <v>3050</v>
      </c>
      <c r="E2299" s="59" t="s">
        <v>5715</v>
      </c>
      <c r="F2299" t="s">
        <v>863</v>
      </c>
      <c r="G2299" t="s">
        <v>862</v>
      </c>
      <c r="H2299" t="s">
        <v>864</v>
      </c>
      <c r="I2299" s="52">
        <v>45538</v>
      </c>
      <c r="J2299" t="s">
        <v>2457</v>
      </c>
      <c r="K2299">
        <v>433</v>
      </c>
      <c r="L2299" s="73">
        <v>58.340548315527997</v>
      </c>
      <c r="M2299">
        <v>432</v>
      </c>
      <c r="N2299">
        <v>0.99716441638773901</v>
      </c>
      <c r="O2299" s="73">
        <v>65.140703936799994</v>
      </c>
      <c r="P2299">
        <v>432</v>
      </c>
      <c r="Q2299">
        <v>0.99716441638773901</v>
      </c>
      <c r="R2299">
        <v>432</v>
      </c>
      <c r="S2299">
        <v>0.99716441638773901</v>
      </c>
      <c r="T2299">
        <v>32.565501993513102</v>
      </c>
      <c r="U2299">
        <v>0.59133494960116195</v>
      </c>
      <c r="V2299">
        <v>276</v>
      </c>
      <c r="W2299">
        <v>8.7489532501913103E-2</v>
      </c>
      <c r="X2299">
        <v>40</v>
      </c>
      <c r="Y2299">
        <v>432</v>
      </c>
      <c r="Z2299">
        <v>0.99716441638773901</v>
      </c>
      <c r="AA2299">
        <v>17.340312760816499</v>
      </c>
      <c r="AB2299">
        <v>397</v>
      </c>
      <c r="AC2299">
        <v>0.96668147143698702</v>
      </c>
      <c r="AD2299">
        <v>48</v>
      </c>
      <c r="AE2299">
        <v>3.9879221999657301E-2</v>
      </c>
      <c r="AF2299">
        <v>-12</v>
      </c>
      <c r="AG2299">
        <v>0</v>
      </c>
      <c r="AH2299">
        <v>3.1118043452780198E-3</v>
      </c>
      <c r="AI2299">
        <v>8</v>
      </c>
      <c r="AJ2299" s="73">
        <v>54.344174736009997</v>
      </c>
      <c r="AK2299">
        <v>432</v>
      </c>
      <c r="AL2299">
        <v>0.99716441638773901</v>
      </c>
      <c r="AM2299">
        <v>0</v>
      </c>
      <c r="AN2299">
        <v>0</v>
      </c>
      <c r="AO2299">
        <v>0</v>
      </c>
      <c r="AP2299">
        <v>0</v>
      </c>
      <c r="AQ2299">
        <v>433</v>
      </c>
      <c r="AR2299">
        <v>1</v>
      </c>
      <c r="AS2299">
        <v>0</v>
      </c>
      <c r="AT2299">
        <v>0</v>
      </c>
      <c r="AU2299">
        <v>0</v>
      </c>
      <c r="AV2299">
        <v>0</v>
      </c>
      <c r="AW2299">
        <v>433</v>
      </c>
      <c r="AX2299">
        <v>1</v>
      </c>
      <c r="AY2299" s="73">
        <v>56.197642910911</v>
      </c>
      <c r="AZ2299">
        <v>432</v>
      </c>
      <c r="BA2299">
        <v>0.99716441638773901</v>
      </c>
      <c r="BB2299">
        <v>418</v>
      </c>
      <c r="BC2299">
        <v>0.88420805806813196</v>
      </c>
      <c r="BD2299">
        <v>15</v>
      </c>
      <c r="BE2299">
        <v>0.115791941931867</v>
      </c>
      <c r="BF2299">
        <v>58.340548315527997</v>
      </c>
      <c r="BG2299">
        <v>65.140703936799994</v>
      </c>
      <c r="BH2299">
        <v>56.197642910911</v>
      </c>
      <c r="BI2299">
        <v>54.344174736009997</v>
      </c>
    </row>
    <row r="2300" spans="1:61" x14ac:dyDescent="0.25">
      <c r="A2300" s="10" t="str">
        <f>VLOOKUP(D2300,'Index-Relations'!E:F,2,FALSE)</f>
        <v>ESG</v>
      </c>
      <c r="B2300" t="s">
        <v>3450</v>
      </c>
      <c r="C2300" s="53" t="s">
        <v>3350</v>
      </c>
      <c r="D2300" s="59" t="s">
        <v>3050</v>
      </c>
      <c r="E2300" s="59" t="s">
        <v>5716</v>
      </c>
      <c r="F2300" t="s">
        <v>863</v>
      </c>
      <c r="G2300" t="s">
        <v>862</v>
      </c>
      <c r="H2300" t="s">
        <v>864</v>
      </c>
      <c r="I2300" s="52">
        <v>45505</v>
      </c>
      <c r="J2300" t="s">
        <v>2457</v>
      </c>
      <c r="K2300">
        <v>433</v>
      </c>
      <c r="L2300" s="73">
        <v>58.695386362942003</v>
      </c>
      <c r="M2300">
        <v>432</v>
      </c>
      <c r="N2300">
        <v>0.99742548872415404</v>
      </c>
      <c r="O2300" s="73">
        <v>65.135852094345907</v>
      </c>
      <c r="P2300">
        <v>432</v>
      </c>
      <c r="Q2300">
        <v>0.99742548872415404</v>
      </c>
      <c r="R2300">
        <v>432</v>
      </c>
      <c r="S2300">
        <v>0.99742548872415404</v>
      </c>
      <c r="T2300">
        <v>32.532093091443897</v>
      </c>
      <c r="U2300">
        <v>0.59232848713781805</v>
      </c>
      <c r="V2300">
        <v>277</v>
      </c>
      <c r="W2300">
        <v>9.3502231979310693E-2</v>
      </c>
      <c r="X2300">
        <v>40</v>
      </c>
      <c r="Y2300">
        <v>432</v>
      </c>
      <c r="Z2300">
        <v>0.99742548872415404</v>
      </c>
      <c r="AA2300">
        <v>17.4701741708501</v>
      </c>
      <c r="AB2300">
        <v>391</v>
      </c>
      <c r="AC2300">
        <v>0.96454047887427996</v>
      </c>
      <c r="AD2300">
        <v>41</v>
      </c>
      <c r="AE2300">
        <v>3.2885009849874303E-2</v>
      </c>
      <c r="AF2300">
        <v>1</v>
      </c>
      <c r="AG2300">
        <v>2.5745112758452501E-3</v>
      </c>
      <c r="AH2300">
        <v>3.0145409012067902E-3</v>
      </c>
      <c r="AI2300">
        <v>9</v>
      </c>
      <c r="AJ2300" s="73">
        <v>54.609033600783903</v>
      </c>
      <c r="AK2300">
        <v>432</v>
      </c>
      <c r="AL2300">
        <v>0.99742548872415404</v>
      </c>
      <c r="AM2300">
        <v>0</v>
      </c>
      <c r="AN2300">
        <v>0</v>
      </c>
      <c r="AO2300">
        <v>0</v>
      </c>
      <c r="AP2300">
        <v>0</v>
      </c>
      <c r="AQ2300">
        <v>432</v>
      </c>
      <c r="AR2300">
        <v>0.99742548872415404</v>
      </c>
      <c r="AS2300">
        <v>0</v>
      </c>
      <c r="AT2300">
        <v>0</v>
      </c>
      <c r="AU2300">
        <v>0</v>
      </c>
      <c r="AV2300">
        <v>0</v>
      </c>
      <c r="AW2300">
        <v>432</v>
      </c>
      <c r="AX2300">
        <v>0.99742548872415404</v>
      </c>
      <c r="AY2300" s="73">
        <v>56.803666409024899</v>
      </c>
      <c r="AZ2300">
        <v>432</v>
      </c>
      <c r="BA2300">
        <v>0.99742548872415404</v>
      </c>
      <c r="BB2300">
        <v>418</v>
      </c>
      <c r="BC2300">
        <v>0.88090965183136605</v>
      </c>
      <c r="BD2300">
        <v>14</v>
      </c>
      <c r="BE2300">
        <v>0.11651583689278799</v>
      </c>
      <c r="BF2300">
        <v>58.695386362942003</v>
      </c>
      <c r="BG2300">
        <v>65.135852094345907</v>
      </c>
      <c r="BH2300">
        <v>56.803666409024899</v>
      </c>
      <c r="BI2300">
        <v>54.609033600783903</v>
      </c>
    </row>
    <row r="2301" spans="1:61" x14ac:dyDescent="0.25">
      <c r="A2301" s="10" t="str">
        <f>VLOOKUP(D2301,'Index-Relations'!E:F,2,FALSE)</f>
        <v>ESG</v>
      </c>
      <c r="B2301" t="s">
        <v>3450</v>
      </c>
      <c r="C2301" s="53" t="s">
        <v>2765</v>
      </c>
      <c r="D2301" s="59" t="s">
        <v>3050</v>
      </c>
      <c r="E2301" s="59" t="s">
        <v>5717</v>
      </c>
      <c r="F2301" t="s">
        <v>863</v>
      </c>
      <c r="G2301" t="s">
        <v>862</v>
      </c>
      <c r="H2301" t="s">
        <v>864</v>
      </c>
      <c r="I2301" s="52">
        <v>45474</v>
      </c>
      <c r="J2301" t="s">
        <v>2457</v>
      </c>
      <c r="K2301">
        <v>433</v>
      </c>
      <c r="L2301" s="73">
        <v>59.372402129993901</v>
      </c>
      <c r="M2301">
        <v>432</v>
      </c>
      <c r="N2301">
        <v>0.997497679772821</v>
      </c>
      <c r="O2301" s="73">
        <v>65.538314139846904</v>
      </c>
      <c r="P2301">
        <v>432</v>
      </c>
      <c r="Q2301">
        <v>0.997497679772821</v>
      </c>
      <c r="R2301">
        <v>432</v>
      </c>
      <c r="S2301">
        <v>0.997497679772821</v>
      </c>
      <c r="T2301">
        <v>32.050864308465997</v>
      </c>
      <c r="U2301">
        <v>0.60151449561689596</v>
      </c>
      <c r="V2301">
        <v>276</v>
      </c>
      <c r="W2301">
        <v>9.28106865942009E-2</v>
      </c>
      <c r="X2301">
        <v>40</v>
      </c>
      <c r="Y2301">
        <v>432</v>
      </c>
      <c r="Z2301">
        <v>0.997497679772821</v>
      </c>
      <c r="AA2301">
        <v>17.713684400942999</v>
      </c>
      <c r="AB2301">
        <v>389</v>
      </c>
      <c r="AC2301">
        <v>0.95931368193564703</v>
      </c>
      <c r="AD2301">
        <v>43</v>
      </c>
      <c r="AE2301">
        <v>3.8183997837174598E-2</v>
      </c>
      <c r="AF2301">
        <v>1</v>
      </c>
      <c r="AG2301">
        <v>2.5023202271780001E-3</v>
      </c>
      <c r="AH2301">
        <v>3.0529883426542899E-3</v>
      </c>
      <c r="AI2301">
        <v>9</v>
      </c>
      <c r="AJ2301" s="73">
        <v>55.285386583933999</v>
      </c>
      <c r="AK2301">
        <v>432</v>
      </c>
      <c r="AL2301">
        <v>0.997497679772821</v>
      </c>
      <c r="AM2301">
        <v>0</v>
      </c>
      <c r="AN2301">
        <v>0</v>
      </c>
      <c r="AO2301">
        <v>0</v>
      </c>
      <c r="AP2301">
        <v>0</v>
      </c>
      <c r="AQ2301">
        <v>432</v>
      </c>
      <c r="AR2301">
        <v>0.997497679772821</v>
      </c>
      <c r="AS2301">
        <v>0</v>
      </c>
      <c r="AT2301">
        <v>0</v>
      </c>
      <c r="AU2301">
        <v>0</v>
      </c>
      <c r="AV2301">
        <v>0</v>
      </c>
      <c r="AW2301">
        <v>432</v>
      </c>
      <c r="AX2301">
        <v>0.997497679772821</v>
      </c>
      <c r="AY2301" s="73">
        <v>57.599966674602904</v>
      </c>
      <c r="AZ2301">
        <v>432</v>
      </c>
      <c r="BA2301">
        <v>0.997497679772821</v>
      </c>
      <c r="BB2301">
        <v>418</v>
      </c>
      <c r="BC2301">
        <v>0.88208943227717795</v>
      </c>
      <c r="BD2301">
        <v>14</v>
      </c>
      <c r="BE2301">
        <v>0.11540824749564201</v>
      </c>
      <c r="BF2301">
        <v>59.372402129993901</v>
      </c>
      <c r="BG2301">
        <v>65.538314139846904</v>
      </c>
      <c r="BH2301">
        <v>57.599966674602904</v>
      </c>
      <c r="BI2301">
        <v>55.285386583933999</v>
      </c>
    </row>
    <row r="2302" spans="1:61" x14ac:dyDescent="0.25">
      <c r="A2302" s="10" t="str">
        <f>VLOOKUP(D2302,'Index-Relations'!E:F,2,FALSE)</f>
        <v>ESG</v>
      </c>
      <c r="B2302" t="s">
        <v>3450</v>
      </c>
      <c r="C2302" s="53" t="s">
        <v>2766</v>
      </c>
      <c r="D2302" s="59" t="s">
        <v>3050</v>
      </c>
      <c r="E2302" s="59" t="s">
        <v>5718</v>
      </c>
      <c r="F2302" t="s">
        <v>863</v>
      </c>
      <c r="G2302" t="s">
        <v>862</v>
      </c>
      <c r="H2302" t="s">
        <v>864</v>
      </c>
      <c r="I2302" s="52">
        <v>45446</v>
      </c>
      <c r="J2302" t="s">
        <v>2457</v>
      </c>
      <c r="K2302">
        <v>436</v>
      </c>
      <c r="L2302" s="73">
        <v>59.422659374067997</v>
      </c>
      <c r="M2302">
        <v>435</v>
      </c>
      <c r="N2302">
        <v>0.99734316372795795</v>
      </c>
      <c r="O2302" s="73">
        <v>65.307196150908993</v>
      </c>
      <c r="P2302">
        <v>435</v>
      </c>
      <c r="Q2302">
        <v>0.99734316372795795</v>
      </c>
      <c r="R2302">
        <v>435</v>
      </c>
      <c r="S2302">
        <v>0.99734316372795895</v>
      </c>
      <c r="T2302">
        <v>32.413888867073602</v>
      </c>
      <c r="U2302">
        <v>0.60823851004150598</v>
      </c>
      <c r="V2302">
        <v>277</v>
      </c>
      <c r="W2302">
        <v>0.103748562278657</v>
      </c>
      <c r="X2302">
        <v>40</v>
      </c>
      <c r="Y2302">
        <v>435</v>
      </c>
      <c r="Z2302">
        <v>0.99734316372795895</v>
      </c>
      <c r="AA2302">
        <v>19.0061095997922</v>
      </c>
      <c r="AB2302">
        <v>392</v>
      </c>
      <c r="AC2302">
        <v>0.95809632503701303</v>
      </c>
      <c r="AD2302">
        <v>43</v>
      </c>
      <c r="AE2302">
        <v>3.9246838690945703E-2</v>
      </c>
      <c r="AF2302">
        <v>1</v>
      </c>
      <c r="AG2302">
        <v>2.6568362720409602E-3</v>
      </c>
      <c r="AH2302">
        <v>3.1407436566769898E-3</v>
      </c>
      <c r="AI2302">
        <v>9</v>
      </c>
      <c r="AJ2302" s="73">
        <v>55.288564885330899</v>
      </c>
      <c r="AK2302">
        <v>435</v>
      </c>
      <c r="AL2302">
        <v>0.99734316372795795</v>
      </c>
      <c r="AM2302">
        <v>0</v>
      </c>
      <c r="AN2302">
        <v>0</v>
      </c>
      <c r="AO2302">
        <v>0</v>
      </c>
      <c r="AP2302">
        <v>0</v>
      </c>
      <c r="AQ2302">
        <v>435</v>
      </c>
      <c r="AR2302">
        <v>0.99734316372795795</v>
      </c>
      <c r="AS2302">
        <v>0</v>
      </c>
      <c r="AT2302">
        <v>0</v>
      </c>
      <c r="AU2302">
        <v>0</v>
      </c>
      <c r="AV2302">
        <v>0</v>
      </c>
      <c r="AW2302">
        <v>435</v>
      </c>
      <c r="AX2302">
        <v>0.99734316372795795</v>
      </c>
      <c r="AY2302" s="73">
        <v>57.933973969790998</v>
      </c>
      <c r="AZ2302">
        <v>435</v>
      </c>
      <c r="BA2302">
        <v>0.99734316372795795</v>
      </c>
      <c r="BB2302">
        <v>421</v>
      </c>
      <c r="BC2302">
        <v>0.88455420414536301</v>
      </c>
      <c r="BD2302">
        <v>14</v>
      </c>
      <c r="BE2302">
        <v>0.11278895958259499</v>
      </c>
      <c r="BF2302">
        <v>59.422659374067997</v>
      </c>
      <c r="BG2302">
        <v>65.307196150908993</v>
      </c>
      <c r="BH2302">
        <v>57.933973969790998</v>
      </c>
      <c r="BI2302">
        <v>55.288564885330899</v>
      </c>
    </row>
    <row r="2303" spans="1:61" x14ac:dyDescent="0.25">
      <c r="A2303" s="10" t="str">
        <f>VLOOKUP(D2303,'Index-Relations'!E:F,2,FALSE)</f>
        <v>ESG</v>
      </c>
      <c r="B2303" t="s">
        <v>3450</v>
      </c>
      <c r="C2303" s="53" t="s">
        <v>2767</v>
      </c>
      <c r="D2303" s="59" t="s">
        <v>3050</v>
      </c>
      <c r="E2303" s="59" t="s">
        <v>5719</v>
      </c>
      <c r="F2303" t="s">
        <v>863</v>
      </c>
      <c r="G2303" t="s">
        <v>862</v>
      </c>
      <c r="H2303" t="s">
        <v>864</v>
      </c>
      <c r="I2303" s="52">
        <v>45413</v>
      </c>
      <c r="J2303" t="s">
        <v>2457</v>
      </c>
      <c r="K2303">
        <v>437</v>
      </c>
      <c r="L2303" s="73">
        <v>59.3085616652859</v>
      </c>
      <c r="M2303">
        <v>436</v>
      </c>
      <c r="N2303">
        <v>0.99757235677266398</v>
      </c>
      <c r="O2303" s="73">
        <v>65.254910968683006</v>
      </c>
      <c r="P2303">
        <v>436</v>
      </c>
      <c r="Q2303">
        <v>0.99757235677266398</v>
      </c>
      <c r="R2303">
        <v>436</v>
      </c>
      <c r="S2303">
        <v>0.99757235677266498</v>
      </c>
      <c r="T2303">
        <v>32.8150219592914</v>
      </c>
      <c r="U2303">
        <v>0.60976493247420704</v>
      </c>
      <c r="V2303">
        <v>278</v>
      </c>
      <c r="W2303">
        <v>0.106916575844409</v>
      </c>
      <c r="X2303">
        <v>41</v>
      </c>
      <c r="Y2303">
        <v>436</v>
      </c>
      <c r="Z2303">
        <v>0.99757235677266398</v>
      </c>
      <c r="AA2303">
        <v>19.840538331946799</v>
      </c>
      <c r="AB2303">
        <v>393</v>
      </c>
      <c r="AC2303">
        <v>0.95754011276756101</v>
      </c>
      <c r="AD2303">
        <v>43</v>
      </c>
      <c r="AE2303">
        <v>4.00322440051031E-2</v>
      </c>
      <c r="AF2303">
        <v>1</v>
      </c>
      <c r="AG2303">
        <v>2.4276432273352602E-3</v>
      </c>
      <c r="AH2303">
        <v>2.9809193660498999E-3</v>
      </c>
      <c r="AI2303">
        <v>9</v>
      </c>
      <c r="AJ2303" s="73">
        <v>54.865430398885003</v>
      </c>
      <c r="AK2303">
        <v>436</v>
      </c>
      <c r="AL2303">
        <v>0.99757235677266398</v>
      </c>
      <c r="AM2303">
        <v>0</v>
      </c>
      <c r="AN2303">
        <v>0</v>
      </c>
      <c r="AO2303">
        <v>0</v>
      </c>
      <c r="AP2303">
        <v>0</v>
      </c>
      <c r="AQ2303">
        <v>436</v>
      </c>
      <c r="AR2303">
        <v>0.99757235677266398</v>
      </c>
      <c r="AS2303">
        <v>0</v>
      </c>
      <c r="AT2303">
        <v>0</v>
      </c>
      <c r="AU2303">
        <v>0</v>
      </c>
      <c r="AV2303">
        <v>0</v>
      </c>
      <c r="AW2303">
        <v>436</v>
      </c>
      <c r="AX2303">
        <v>0.99757235677266398</v>
      </c>
      <c r="AY2303" s="73">
        <v>58.050425301524001</v>
      </c>
      <c r="AZ2303">
        <v>436</v>
      </c>
      <c r="BA2303">
        <v>0.99757235677266398</v>
      </c>
      <c r="BB2303">
        <v>423</v>
      </c>
      <c r="BC2303">
        <v>0.89270099297625205</v>
      </c>
      <c r="BD2303">
        <v>13</v>
      </c>
      <c r="BE2303">
        <v>0.104871363796411</v>
      </c>
      <c r="BF2303">
        <v>59.3085616652859</v>
      </c>
      <c r="BG2303">
        <v>65.254910968683006</v>
      </c>
      <c r="BH2303">
        <v>58.050425301524001</v>
      </c>
      <c r="BI2303">
        <v>54.865430398885003</v>
      </c>
    </row>
    <row r="2304" spans="1:61" x14ac:dyDescent="0.25">
      <c r="A2304" s="10" t="str">
        <f>VLOOKUP(D2304,'Index-Relations'!E:F,2,FALSE)</f>
        <v>ESG</v>
      </c>
      <c r="B2304" t="s">
        <v>3450</v>
      </c>
      <c r="C2304" s="53" t="s">
        <v>2768</v>
      </c>
      <c r="D2304" s="59" t="s">
        <v>3050</v>
      </c>
      <c r="E2304" s="59" t="s">
        <v>5720</v>
      </c>
      <c r="F2304" t="s">
        <v>863</v>
      </c>
      <c r="G2304" t="s">
        <v>862</v>
      </c>
      <c r="H2304" t="s">
        <v>864</v>
      </c>
      <c r="I2304" s="52">
        <v>45383</v>
      </c>
      <c r="J2304" t="s">
        <v>2457</v>
      </c>
      <c r="K2304">
        <v>438</v>
      </c>
      <c r="L2304">
        <v>62.897016349849601</v>
      </c>
      <c r="M2304">
        <v>438</v>
      </c>
      <c r="N2304">
        <v>1</v>
      </c>
      <c r="O2304">
        <v>69.844597325659393</v>
      </c>
      <c r="P2304">
        <v>438</v>
      </c>
      <c r="Q2304">
        <v>1</v>
      </c>
      <c r="R2304">
        <v>438</v>
      </c>
      <c r="S2304">
        <v>0.999999999999999</v>
      </c>
      <c r="T2304">
        <v>32.608781695047597</v>
      </c>
      <c r="U2304">
        <v>0.60963523924990504</v>
      </c>
      <c r="V2304">
        <v>280</v>
      </c>
      <c r="W2304">
        <v>0.105989272078106</v>
      </c>
      <c r="X2304">
        <v>41</v>
      </c>
      <c r="Y2304">
        <v>438</v>
      </c>
      <c r="Z2304">
        <v>1</v>
      </c>
      <c r="AA2304">
        <v>19.0283585557384</v>
      </c>
      <c r="AB2304">
        <v>395</v>
      </c>
      <c r="AC2304">
        <v>0.959116602725817</v>
      </c>
      <c r="AD2304">
        <v>43</v>
      </c>
      <c r="AE2304">
        <v>4.0883397274182699E-2</v>
      </c>
      <c r="AF2304">
        <v>0</v>
      </c>
      <c r="AG2304">
        <v>0</v>
      </c>
      <c r="AH2304">
        <v>2.9285769948085099E-3</v>
      </c>
      <c r="AI2304">
        <v>9</v>
      </c>
      <c r="AJ2304">
        <v>56.949205253345198</v>
      </c>
      <c r="AK2304">
        <v>438</v>
      </c>
      <c r="AL2304">
        <v>1</v>
      </c>
      <c r="AM2304">
        <v>0</v>
      </c>
      <c r="AN2304">
        <v>0</v>
      </c>
      <c r="AO2304">
        <v>0</v>
      </c>
      <c r="AP2304">
        <v>0</v>
      </c>
      <c r="AQ2304">
        <v>438</v>
      </c>
      <c r="AR2304">
        <v>0.999999999999999</v>
      </c>
      <c r="AS2304">
        <v>0</v>
      </c>
      <c r="AT2304">
        <v>0</v>
      </c>
      <c r="AU2304">
        <v>0</v>
      </c>
      <c r="AV2304">
        <v>0</v>
      </c>
      <c r="AW2304">
        <v>438</v>
      </c>
      <c r="AX2304">
        <v>1</v>
      </c>
      <c r="AY2304">
        <v>61.808827257162797</v>
      </c>
      <c r="AZ2304">
        <v>438</v>
      </c>
      <c r="BA2304">
        <v>1</v>
      </c>
      <c r="BB2304">
        <v>425</v>
      </c>
      <c r="BC2304">
        <v>0.89454561104060004</v>
      </c>
      <c r="BD2304">
        <v>13</v>
      </c>
      <c r="BE2304">
        <v>0.105454388959399</v>
      </c>
      <c r="BF2304">
        <v>59.798943608943901</v>
      </c>
      <c r="BG2304">
        <v>65.4133941503069</v>
      </c>
      <c r="BH2304">
        <v>59.084307117549997</v>
      </c>
      <c r="BI2304">
        <v>54.925407365285999</v>
      </c>
    </row>
    <row r="2305" spans="1:61" x14ac:dyDescent="0.25">
      <c r="A2305" s="10" t="str">
        <f>VLOOKUP(D2305,'Index-Relations'!E:F,2,FALSE)</f>
        <v>ESG</v>
      </c>
      <c r="B2305" t="s">
        <v>3450</v>
      </c>
      <c r="C2305" s="53" t="s">
        <v>2769</v>
      </c>
      <c r="D2305" s="59" t="s">
        <v>3050</v>
      </c>
      <c r="E2305" s="59" t="s">
        <v>5721</v>
      </c>
      <c r="F2305" t="s">
        <v>863</v>
      </c>
      <c r="G2305" t="s">
        <v>862</v>
      </c>
      <c r="H2305" t="s">
        <v>864</v>
      </c>
      <c r="I2305" s="52">
        <v>45352</v>
      </c>
      <c r="J2305" t="s">
        <v>2457</v>
      </c>
      <c r="K2305">
        <v>439</v>
      </c>
      <c r="L2305">
        <v>63.385945674212699</v>
      </c>
      <c r="M2305">
        <v>439</v>
      </c>
      <c r="N2305">
        <v>1</v>
      </c>
      <c r="O2305">
        <v>70.266765064040101</v>
      </c>
      <c r="P2305">
        <v>439</v>
      </c>
      <c r="Q2305">
        <v>1</v>
      </c>
      <c r="R2305">
        <v>439</v>
      </c>
      <c r="S2305">
        <v>1</v>
      </c>
      <c r="T2305">
        <v>32.716391778765299</v>
      </c>
      <c r="U2305">
        <v>0.59039904442437596</v>
      </c>
      <c r="V2305">
        <v>276</v>
      </c>
      <c r="W2305">
        <v>9.6278710667244999E-2</v>
      </c>
      <c r="X2305">
        <v>41</v>
      </c>
      <c r="Y2305">
        <v>439</v>
      </c>
      <c r="Z2305">
        <v>1</v>
      </c>
      <c r="AA2305">
        <v>19.2575503405699</v>
      </c>
      <c r="AB2305">
        <v>395</v>
      </c>
      <c r="AC2305">
        <v>0.95904956439438305</v>
      </c>
      <c r="AD2305">
        <v>44</v>
      </c>
      <c r="AE2305">
        <v>4.0950435605616897E-2</v>
      </c>
      <c r="AF2305">
        <v>0</v>
      </c>
      <c r="AG2305">
        <v>0</v>
      </c>
      <c r="AH2305">
        <v>1.4505586883363801E-3</v>
      </c>
      <c r="AI2305">
        <v>8</v>
      </c>
      <c r="AJ2305">
        <v>57.837401074903603</v>
      </c>
      <c r="AK2305">
        <v>439</v>
      </c>
      <c r="AL2305">
        <v>1</v>
      </c>
      <c r="AM2305">
        <v>0</v>
      </c>
      <c r="AN2305">
        <v>0</v>
      </c>
      <c r="AO2305">
        <v>0</v>
      </c>
      <c r="AP2305">
        <v>0</v>
      </c>
      <c r="AQ2305">
        <v>439</v>
      </c>
      <c r="AR2305">
        <v>0.999999999999999</v>
      </c>
      <c r="AS2305">
        <v>0</v>
      </c>
      <c r="AT2305">
        <v>0</v>
      </c>
      <c r="AU2305">
        <v>0</v>
      </c>
      <c r="AV2305">
        <v>0</v>
      </c>
      <c r="AW2305">
        <v>439</v>
      </c>
      <c r="AX2305">
        <v>1</v>
      </c>
      <c r="AY2305">
        <v>61.738537858222102</v>
      </c>
      <c r="AZ2305">
        <v>439</v>
      </c>
      <c r="BA2305">
        <v>1</v>
      </c>
      <c r="BB2305">
        <v>426</v>
      </c>
      <c r="BC2305">
        <v>0.89117003512111403</v>
      </c>
      <c r="BD2305">
        <v>13</v>
      </c>
      <c r="BE2305">
        <v>0.10882996487888499</v>
      </c>
      <c r="BF2305">
        <v>60.217693193734902</v>
      </c>
      <c r="BG2305">
        <v>65.745389624003906</v>
      </c>
      <c r="BH2305">
        <v>59.001455291588897</v>
      </c>
      <c r="BI2305">
        <v>55.727666201585897</v>
      </c>
    </row>
    <row r="2306" spans="1:61" x14ac:dyDescent="0.25">
      <c r="A2306" s="10" t="str">
        <f>VLOOKUP(D2306,'Index-Relations'!E:F,2,FALSE)</f>
        <v>ESG</v>
      </c>
      <c r="B2306" t="s">
        <v>3450</v>
      </c>
      <c r="C2306" s="53" t="s">
        <v>2770</v>
      </c>
      <c r="D2306" s="59" t="s">
        <v>3050</v>
      </c>
      <c r="E2306" s="59" t="s">
        <v>5722</v>
      </c>
      <c r="F2306" t="s">
        <v>863</v>
      </c>
      <c r="G2306" t="s">
        <v>862</v>
      </c>
      <c r="H2306" t="s">
        <v>864</v>
      </c>
      <c r="I2306" s="52">
        <v>45323</v>
      </c>
      <c r="J2306" t="s">
        <v>2457</v>
      </c>
      <c r="K2306">
        <v>439</v>
      </c>
      <c r="L2306">
        <v>64.227634979840204</v>
      </c>
      <c r="M2306">
        <v>439</v>
      </c>
      <c r="N2306">
        <v>1</v>
      </c>
      <c r="O2306">
        <v>70.776203263066094</v>
      </c>
      <c r="P2306">
        <v>439</v>
      </c>
      <c r="Q2306">
        <v>1</v>
      </c>
      <c r="R2306">
        <v>439</v>
      </c>
      <c r="S2306">
        <v>0.999999999999999</v>
      </c>
      <c r="T2306">
        <v>33.029725056998103</v>
      </c>
      <c r="U2306">
        <v>0.586957227123175</v>
      </c>
      <c r="V2306">
        <v>275</v>
      </c>
      <c r="W2306">
        <v>9.5370249622849498E-2</v>
      </c>
      <c r="X2306">
        <v>40</v>
      </c>
      <c r="Y2306">
        <v>439</v>
      </c>
      <c r="Z2306">
        <v>1</v>
      </c>
      <c r="AA2306">
        <v>19.970715451186699</v>
      </c>
      <c r="AB2306">
        <v>392</v>
      </c>
      <c r="AC2306">
        <v>0.95353829901428899</v>
      </c>
      <c r="AD2306">
        <v>47</v>
      </c>
      <c r="AE2306">
        <v>4.6461700985710501E-2</v>
      </c>
      <c r="AF2306">
        <v>0</v>
      </c>
      <c r="AG2306">
        <v>3.747E-16</v>
      </c>
      <c r="AH2306">
        <v>1.50256089314323E-3</v>
      </c>
      <c r="AI2306">
        <v>8</v>
      </c>
      <c r="AJ2306">
        <v>58.786318290757002</v>
      </c>
      <c r="AK2306">
        <v>439</v>
      </c>
      <c r="AL2306">
        <v>1</v>
      </c>
      <c r="AM2306">
        <v>0</v>
      </c>
      <c r="AN2306">
        <v>0</v>
      </c>
      <c r="AO2306">
        <v>0</v>
      </c>
      <c r="AP2306">
        <v>0</v>
      </c>
      <c r="AQ2306">
        <v>439</v>
      </c>
      <c r="AR2306">
        <v>0.999999999999999</v>
      </c>
      <c r="AS2306">
        <v>0</v>
      </c>
      <c r="AT2306">
        <v>0</v>
      </c>
      <c r="AU2306">
        <v>0</v>
      </c>
      <c r="AV2306">
        <v>0</v>
      </c>
      <c r="AW2306">
        <v>439</v>
      </c>
      <c r="AX2306">
        <v>1</v>
      </c>
      <c r="AY2306">
        <v>62.300164575338698</v>
      </c>
      <c r="AZ2306">
        <v>439</v>
      </c>
      <c r="BA2306">
        <v>1</v>
      </c>
      <c r="BB2306">
        <v>426</v>
      </c>
      <c r="BC2306">
        <v>0.89778604475230905</v>
      </c>
      <c r="BD2306">
        <v>13</v>
      </c>
      <c r="BE2306">
        <v>0.10221395524769</v>
      </c>
      <c r="BF2306">
        <v>60.952626563891997</v>
      </c>
      <c r="BG2306">
        <v>66.109676687476906</v>
      </c>
      <c r="BH2306">
        <v>59.376021278571997</v>
      </c>
      <c r="BI2306">
        <v>56.491476146343999</v>
      </c>
    </row>
    <row r="2307" spans="1:61" x14ac:dyDescent="0.25">
      <c r="A2307" s="10" t="str">
        <f>VLOOKUP(D2307,'Index-Relations'!E:F,2,FALSE)</f>
        <v>ESG</v>
      </c>
      <c r="B2307" t="s">
        <v>3450</v>
      </c>
      <c r="C2307" s="53" t="s">
        <v>2760</v>
      </c>
      <c r="D2307" s="59" t="s">
        <v>2835</v>
      </c>
      <c r="E2307" s="59" t="s">
        <v>5723</v>
      </c>
      <c r="F2307" t="s">
        <v>2684</v>
      </c>
      <c r="G2307" t="s">
        <v>867</v>
      </c>
      <c r="H2307" t="s">
        <v>869</v>
      </c>
      <c r="I2307" s="52">
        <v>45659</v>
      </c>
      <c r="J2307" t="s">
        <v>2457</v>
      </c>
      <c r="K2307">
        <v>351</v>
      </c>
      <c r="L2307" s="73">
        <v>58.438841008117997</v>
      </c>
      <c r="M2307">
        <v>351</v>
      </c>
      <c r="N2307">
        <v>1</v>
      </c>
      <c r="O2307" s="73">
        <v>66.328507514994996</v>
      </c>
      <c r="P2307">
        <v>351</v>
      </c>
      <c r="Q2307">
        <v>1</v>
      </c>
      <c r="R2307">
        <v>351</v>
      </c>
      <c r="S2307">
        <v>0.999999999999999</v>
      </c>
      <c r="T2307">
        <v>30.463316156330698</v>
      </c>
      <c r="U2307">
        <v>0.61701075053605703</v>
      </c>
      <c r="V2307">
        <v>213</v>
      </c>
      <c r="W2307">
        <v>5.1419183374086401E-2</v>
      </c>
      <c r="X2307">
        <v>30</v>
      </c>
      <c r="Y2307">
        <v>351</v>
      </c>
      <c r="Z2307">
        <v>0.999999999999999</v>
      </c>
      <c r="AA2307">
        <v>13.196190552922801</v>
      </c>
      <c r="AB2307">
        <v>301</v>
      </c>
      <c r="AC2307">
        <v>0.94928366561255995</v>
      </c>
      <c r="AD2307">
        <v>50</v>
      </c>
      <c r="AE2307">
        <v>5.0716334387438902E-2</v>
      </c>
      <c r="AF2307">
        <v>0</v>
      </c>
      <c r="AG2307">
        <v>6.1756000000000002E-16</v>
      </c>
      <c r="AH2307">
        <v>2.03535242481682E-3</v>
      </c>
      <c r="AI2307">
        <v>13</v>
      </c>
      <c r="AJ2307" s="73">
        <v>54.259653134557901</v>
      </c>
      <c r="AK2307">
        <v>351</v>
      </c>
      <c r="AL2307">
        <v>1</v>
      </c>
      <c r="AM2307">
        <v>0</v>
      </c>
      <c r="AN2307">
        <v>0</v>
      </c>
      <c r="AO2307">
        <v>0</v>
      </c>
      <c r="AP2307">
        <v>0</v>
      </c>
      <c r="AQ2307">
        <v>351</v>
      </c>
      <c r="AR2307">
        <v>0.999999999999999</v>
      </c>
      <c r="AS2307">
        <v>1.3093745430132399E-3</v>
      </c>
      <c r="AT2307">
        <v>1</v>
      </c>
      <c r="AU2307">
        <v>0</v>
      </c>
      <c r="AV2307">
        <v>0</v>
      </c>
      <c r="AW2307">
        <v>351</v>
      </c>
      <c r="AX2307">
        <v>0.999999999999999</v>
      </c>
      <c r="AY2307" s="73">
        <v>55.742891624894902</v>
      </c>
      <c r="AZ2307">
        <v>351</v>
      </c>
      <c r="BA2307">
        <v>1</v>
      </c>
      <c r="BB2307">
        <v>338</v>
      </c>
      <c r="BC2307">
        <v>0.853179164690547</v>
      </c>
      <c r="BD2307">
        <v>13</v>
      </c>
      <c r="BE2307">
        <v>0.146820835309452</v>
      </c>
      <c r="BF2307">
        <v>58.438841008117997</v>
      </c>
      <c r="BG2307">
        <v>66.328507514994996</v>
      </c>
      <c r="BH2307">
        <v>55.742891624894902</v>
      </c>
      <c r="BI2307">
        <v>54.259653134557901</v>
      </c>
    </row>
    <row r="2308" spans="1:61" x14ac:dyDescent="0.25">
      <c r="A2308" s="10" t="str">
        <f>VLOOKUP(D2308,'Index-Relations'!E:F,2,FALSE)</f>
        <v>ESG</v>
      </c>
      <c r="B2308" t="s">
        <v>3450</v>
      </c>
      <c r="C2308" s="53" t="s">
        <v>2761</v>
      </c>
      <c r="D2308" s="59" t="s">
        <v>2835</v>
      </c>
      <c r="E2308" s="59" t="s">
        <v>5724</v>
      </c>
      <c r="F2308" t="s">
        <v>2684</v>
      </c>
      <c r="G2308" t="s">
        <v>867</v>
      </c>
      <c r="H2308" t="s">
        <v>869</v>
      </c>
      <c r="I2308" s="52">
        <v>45628</v>
      </c>
      <c r="J2308" t="s">
        <v>2457</v>
      </c>
      <c r="K2308">
        <v>347</v>
      </c>
      <c r="L2308" s="73">
        <v>58.810396047940998</v>
      </c>
      <c r="M2308">
        <v>347</v>
      </c>
      <c r="N2308">
        <v>1</v>
      </c>
      <c r="O2308" s="73">
        <v>66.736015915965993</v>
      </c>
      <c r="P2308">
        <v>347</v>
      </c>
      <c r="Q2308">
        <v>1</v>
      </c>
      <c r="R2308">
        <v>347</v>
      </c>
      <c r="S2308">
        <v>1</v>
      </c>
      <c r="T2308">
        <v>30.115836266749401</v>
      </c>
      <c r="U2308">
        <v>0.618223808785613</v>
      </c>
      <c r="V2308">
        <v>211</v>
      </c>
      <c r="W2308">
        <v>5.7250278419985201E-2</v>
      </c>
      <c r="X2308">
        <v>29</v>
      </c>
      <c r="Y2308">
        <v>347</v>
      </c>
      <c r="Z2308">
        <v>0.999999999999999</v>
      </c>
      <c r="AA2308">
        <v>12.083396004347501</v>
      </c>
      <c r="AB2308">
        <v>300</v>
      </c>
      <c r="AC2308">
        <v>0.94837125512854104</v>
      </c>
      <c r="AD2308">
        <v>47</v>
      </c>
      <c r="AE2308">
        <v>5.1628744871458902E-2</v>
      </c>
      <c r="AF2308">
        <v>0</v>
      </c>
      <c r="AG2308">
        <v>0</v>
      </c>
      <c r="AH2308">
        <v>1.8560366691523899E-3</v>
      </c>
      <c r="AI2308">
        <v>11</v>
      </c>
      <c r="AJ2308" s="73">
        <v>54.664230151279</v>
      </c>
      <c r="AK2308">
        <v>347</v>
      </c>
      <c r="AL2308">
        <v>1</v>
      </c>
      <c r="AM2308">
        <v>0</v>
      </c>
      <c r="AN2308">
        <v>0</v>
      </c>
      <c r="AO2308">
        <v>0</v>
      </c>
      <c r="AP2308">
        <v>0</v>
      </c>
      <c r="AQ2308">
        <v>347</v>
      </c>
      <c r="AR2308">
        <v>1</v>
      </c>
      <c r="AS2308">
        <v>1.25603030648974E-3</v>
      </c>
      <c r="AT2308">
        <v>1</v>
      </c>
      <c r="AU2308">
        <v>0</v>
      </c>
      <c r="AV2308">
        <v>0</v>
      </c>
      <c r="AW2308">
        <v>347</v>
      </c>
      <c r="AX2308">
        <v>0.999999999999999</v>
      </c>
      <c r="AY2308" s="73">
        <v>56.030738421556997</v>
      </c>
      <c r="AZ2308">
        <v>347</v>
      </c>
      <c r="BA2308">
        <v>1</v>
      </c>
      <c r="BB2308">
        <v>334</v>
      </c>
      <c r="BC2308">
        <v>0.85130760504311598</v>
      </c>
      <c r="BD2308">
        <v>13</v>
      </c>
      <c r="BE2308">
        <v>0.148692394956883</v>
      </c>
      <c r="BF2308">
        <v>58.810396047940998</v>
      </c>
      <c r="BG2308">
        <v>66.736015915965993</v>
      </c>
      <c r="BH2308">
        <v>56.030738421556997</v>
      </c>
      <c r="BI2308">
        <v>54.664230151279</v>
      </c>
    </row>
    <row r="2309" spans="1:61" x14ac:dyDescent="0.25">
      <c r="A2309" s="10" t="str">
        <f>VLOOKUP(D2309,'Index-Relations'!E:F,2,FALSE)</f>
        <v>ESG</v>
      </c>
      <c r="B2309" t="s">
        <v>3450</v>
      </c>
      <c r="C2309" s="53" t="s">
        <v>2762</v>
      </c>
      <c r="D2309" s="59" t="s">
        <v>2835</v>
      </c>
      <c r="E2309" s="59" t="s">
        <v>5725</v>
      </c>
      <c r="F2309" t="s">
        <v>2684</v>
      </c>
      <c r="G2309" t="s">
        <v>867</v>
      </c>
      <c r="H2309" t="s">
        <v>869</v>
      </c>
      <c r="I2309" s="52">
        <v>45597</v>
      </c>
      <c r="J2309" t="s">
        <v>2457</v>
      </c>
      <c r="K2309">
        <v>347</v>
      </c>
      <c r="L2309" s="73">
        <v>59.276247756722</v>
      </c>
      <c r="M2309">
        <v>347</v>
      </c>
      <c r="N2309">
        <v>1</v>
      </c>
      <c r="O2309" s="73">
        <v>67.046859945547993</v>
      </c>
      <c r="P2309">
        <v>347</v>
      </c>
      <c r="Q2309">
        <v>1</v>
      </c>
      <c r="R2309">
        <v>347</v>
      </c>
      <c r="S2309">
        <v>1</v>
      </c>
      <c r="T2309">
        <v>30.0962638956285</v>
      </c>
      <c r="U2309">
        <v>0.620473697250297</v>
      </c>
      <c r="V2309">
        <v>211</v>
      </c>
      <c r="W2309">
        <v>5.7716353305356703E-2</v>
      </c>
      <c r="X2309">
        <v>29</v>
      </c>
      <c r="Y2309">
        <v>347</v>
      </c>
      <c r="Z2309">
        <v>1</v>
      </c>
      <c r="AA2309">
        <v>12.6851618176914</v>
      </c>
      <c r="AB2309">
        <v>298</v>
      </c>
      <c r="AC2309">
        <v>0.94645388104598804</v>
      </c>
      <c r="AD2309">
        <v>49</v>
      </c>
      <c r="AE2309">
        <v>5.35461189540112E-2</v>
      </c>
      <c r="AF2309">
        <v>0</v>
      </c>
      <c r="AG2309">
        <v>0</v>
      </c>
      <c r="AH2309">
        <v>1.8175649678064401E-3</v>
      </c>
      <c r="AI2309">
        <v>11</v>
      </c>
      <c r="AJ2309" s="73">
        <v>55.233724328963</v>
      </c>
      <c r="AK2309">
        <v>347</v>
      </c>
      <c r="AL2309">
        <v>1</v>
      </c>
      <c r="AM2309">
        <v>0</v>
      </c>
      <c r="AN2309">
        <v>0</v>
      </c>
      <c r="AO2309">
        <v>0</v>
      </c>
      <c r="AP2309">
        <v>0</v>
      </c>
      <c r="AQ2309">
        <v>347</v>
      </c>
      <c r="AR2309">
        <v>1</v>
      </c>
      <c r="AS2309">
        <v>1.32114344304613E-3</v>
      </c>
      <c r="AT2309">
        <v>1</v>
      </c>
      <c r="AU2309">
        <v>0</v>
      </c>
      <c r="AV2309">
        <v>0</v>
      </c>
      <c r="AW2309">
        <v>347</v>
      </c>
      <c r="AX2309">
        <v>1</v>
      </c>
      <c r="AY2309" s="73">
        <v>56.473691836371998</v>
      </c>
      <c r="AZ2309">
        <v>347</v>
      </c>
      <c r="BA2309">
        <v>1</v>
      </c>
      <c r="BB2309">
        <v>332</v>
      </c>
      <c r="BC2309">
        <v>0.85248923673820998</v>
      </c>
      <c r="BD2309">
        <v>15</v>
      </c>
      <c r="BE2309">
        <v>0.147510763261789</v>
      </c>
      <c r="BF2309">
        <v>59.276247756722</v>
      </c>
      <c r="BG2309">
        <v>67.046859945547993</v>
      </c>
      <c r="BH2309">
        <v>56.473691836371998</v>
      </c>
      <c r="BI2309">
        <v>55.233724328963</v>
      </c>
    </row>
    <row r="2310" spans="1:61" x14ac:dyDescent="0.25">
      <c r="A2310" s="10" t="str">
        <f>VLOOKUP(D2310,'Index-Relations'!E:F,2,FALSE)</f>
        <v>ESG</v>
      </c>
      <c r="B2310" t="s">
        <v>3450</v>
      </c>
      <c r="C2310" s="53" t="s">
        <v>2763</v>
      </c>
      <c r="D2310" s="59" t="s">
        <v>2835</v>
      </c>
      <c r="E2310" s="59" t="s">
        <v>5726</v>
      </c>
      <c r="F2310" t="s">
        <v>2684</v>
      </c>
      <c r="G2310" t="s">
        <v>867</v>
      </c>
      <c r="H2310" t="s">
        <v>869</v>
      </c>
      <c r="I2310" s="52">
        <v>45566</v>
      </c>
      <c r="J2310" t="s">
        <v>2457</v>
      </c>
      <c r="K2310">
        <v>347</v>
      </c>
      <c r="L2310" s="73">
        <v>59.182709312690903</v>
      </c>
      <c r="M2310">
        <v>347</v>
      </c>
      <c r="N2310">
        <v>1</v>
      </c>
      <c r="O2310" s="73">
        <v>67.061553448921003</v>
      </c>
      <c r="P2310">
        <v>347</v>
      </c>
      <c r="Q2310">
        <v>1</v>
      </c>
      <c r="R2310">
        <v>347</v>
      </c>
      <c r="S2310">
        <v>0.999999999999999</v>
      </c>
      <c r="T2310">
        <v>30.422649336795899</v>
      </c>
      <c r="U2310">
        <v>0.62066867716958496</v>
      </c>
      <c r="V2310">
        <v>209</v>
      </c>
      <c r="W2310">
        <v>5.8746414532317499E-2</v>
      </c>
      <c r="X2310">
        <v>29</v>
      </c>
      <c r="Y2310">
        <v>347</v>
      </c>
      <c r="Z2310">
        <v>0.999999999999999</v>
      </c>
      <c r="AA2310">
        <v>12.967818669961201</v>
      </c>
      <c r="AB2310">
        <v>306</v>
      </c>
      <c r="AC2310">
        <v>0.95739468907117198</v>
      </c>
      <c r="AD2310">
        <v>41</v>
      </c>
      <c r="AE2310">
        <v>4.2605310928828299E-2</v>
      </c>
      <c r="AF2310">
        <v>0</v>
      </c>
      <c r="AG2310">
        <v>0</v>
      </c>
      <c r="AH2310">
        <v>1.5663040620176E-3</v>
      </c>
      <c r="AI2310">
        <v>11</v>
      </c>
      <c r="AJ2310" s="73">
        <v>55.065922248972001</v>
      </c>
      <c r="AK2310">
        <v>347</v>
      </c>
      <c r="AL2310">
        <v>1</v>
      </c>
      <c r="AM2310">
        <v>0</v>
      </c>
      <c r="AN2310">
        <v>0</v>
      </c>
      <c r="AO2310">
        <v>0</v>
      </c>
      <c r="AP2310">
        <v>0</v>
      </c>
      <c r="AQ2310">
        <v>347</v>
      </c>
      <c r="AR2310">
        <v>1</v>
      </c>
      <c r="AS2310">
        <v>1.2183808406699E-3</v>
      </c>
      <c r="AT2310">
        <v>1</v>
      </c>
      <c r="AU2310">
        <v>0</v>
      </c>
      <c r="AV2310">
        <v>0</v>
      </c>
      <c r="AW2310">
        <v>347</v>
      </c>
      <c r="AX2310">
        <v>1</v>
      </c>
      <c r="AY2310" s="73">
        <v>56.3367079206539</v>
      </c>
      <c r="AZ2310">
        <v>347</v>
      </c>
      <c r="BA2310">
        <v>1</v>
      </c>
      <c r="BB2310">
        <v>332</v>
      </c>
      <c r="BC2310">
        <v>0.85188507468108599</v>
      </c>
      <c r="BD2310">
        <v>15</v>
      </c>
      <c r="BE2310">
        <v>0.14811492531891299</v>
      </c>
      <c r="BF2310">
        <v>59.182709312690903</v>
      </c>
      <c r="BG2310">
        <v>67.061553448921003</v>
      </c>
      <c r="BH2310">
        <v>56.3367079206539</v>
      </c>
      <c r="BI2310">
        <v>55.065922248972001</v>
      </c>
    </row>
    <row r="2311" spans="1:61" x14ac:dyDescent="0.25">
      <c r="A2311" s="10" t="str">
        <f>VLOOKUP(D2311,'Index-Relations'!E:F,2,FALSE)</f>
        <v>ESG</v>
      </c>
      <c r="B2311" t="s">
        <v>3450</v>
      </c>
      <c r="C2311" s="53" t="s">
        <v>2764</v>
      </c>
      <c r="D2311" s="59" t="s">
        <v>2835</v>
      </c>
      <c r="E2311" s="59" t="s">
        <v>5727</v>
      </c>
      <c r="F2311" t="s">
        <v>2684</v>
      </c>
      <c r="G2311" t="s">
        <v>867</v>
      </c>
      <c r="H2311" t="s">
        <v>869</v>
      </c>
      <c r="I2311" s="52">
        <v>45538</v>
      </c>
      <c r="J2311" t="s">
        <v>2457</v>
      </c>
      <c r="K2311">
        <v>351</v>
      </c>
      <c r="L2311" s="73">
        <v>59.623914020402999</v>
      </c>
      <c r="M2311">
        <v>351</v>
      </c>
      <c r="N2311">
        <v>1</v>
      </c>
      <c r="O2311" s="73">
        <v>67.231580164779004</v>
      </c>
      <c r="P2311">
        <v>351</v>
      </c>
      <c r="Q2311">
        <v>1</v>
      </c>
      <c r="R2311">
        <v>351</v>
      </c>
      <c r="S2311">
        <v>1</v>
      </c>
      <c r="T2311">
        <v>30.711418537056701</v>
      </c>
      <c r="U2311">
        <v>0.63639479906345398</v>
      </c>
      <c r="V2311">
        <v>221</v>
      </c>
      <c r="W2311">
        <v>5.0330239040000203E-2</v>
      </c>
      <c r="X2311">
        <v>29</v>
      </c>
      <c r="Y2311">
        <v>351</v>
      </c>
      <c r="Z2311">
        <v>0.999999999999999</v>
      </c>
      <c r="AA2311">
        <v>14.2787415174625</v>
      </c>
      <c r="AB2311">
        <v>323</v>
      </c>
      <c r="AC2311">
        <v>0.97283715300460205</v>
      </c>
      <c r="AD2311">
        <v>38</v>
      </c>
      <c r="AE2311">
        <v>3.7502558715565598E-2</v>
      </c>
      <c r="AF2311">
        <v>-10</v>
      </c>
      <c r="AG2311">
        <v>0</v>
      </c>
      <c r="AH2311">
        <v>1.6897864235222799E-3</v>
      </c>
      <c r="AI2311">
        <v>15</v>
      </c>
      <c r="AJ2311" s="73">
        <v>55.178932609255</v>
      </c>
      <c r="AK2311">
        <v>351</v>
      </c>
      <c r="AL2311">
        <v>1</v>
      </c>
      <c r="AM2311">
        <v>0</v>
      </c>
      <c r="AN2311">
        <v>0</v>
      </c>
      <c r="AO2311">
        <v>0</v>
      </c>
      <c r="AP2311">
        <v>0</v>
      </c>
      <c r="AQ2311">
        <v>351</v>
      </c>
      <c r="AR2311">
        <v>1</v>
      </c>
      <c r="AS2311">
        <v>1.6224967462680701E-3</v>
      </c>
      <c r="AT2311">
        <v>1</v>
      </c>
      <c r="AU2311">
        <v>0</v>
      </c>
      <c r="AV2311">
        <v>0</v>
      </c>
      <c r="AW2311">
        <v>351</v>
      </c>
      <c r="AX2311">
        <v>1</v>
      </c>
      <c r="AY2311" s="73">
        <v>57.040194048476003</v>
      </c>
      <c r="AZ2311">
        <v>351</v>
      </c>
      <c r="BA2311">
        <v>1</v>
      </c>
      <c r="BB2311">
        <v>336</v>
      </c>
      <c r="BC2311">
        <v>0.84999787925987103</v>
      </c>
      <c r="BD2311">
        <v>15</v>
      </c>
      <c r="BE2311">
        <v>0.150002120740128</v>
      </c>
      <c r="BF2311">
        <v>59.623914020402999</v>
      </c>
      <c r="BG2311">
        <v>67.231580164779004</v>
      </c>
      <c r="BH2311">
        <v>57.040194048476003</v>
      </c>
      <c r="BI2311">
        <v>55.178932609255</v>
      </c>
    </row>
    <row r="2312" spans="1:61" x14ac:dyDescent="0.25">
      <c r="A2312" s="10" t="str">
        <f>VLOOKUP(D2312,'Index-Relations'!E:F,2,FALSE)</f>
        <v>ESG</v>
      </c>
      <c r="B2312" t="s">
        <v>3450</v>
      </c>
      <c r="C2312" s="53" t="s">
        <v>3350</v>
      </c>
      <c r="D2312" s="59" t="s">
        <v>2835</v>
      </c>
      <c r="E2312" s="59" t="s">
        <v>5728</v>
      </c>
      <c r="F2312" t="s">
        <v>2684</v>
      </c>
      <c r="G2312" t="s">
        <v>867</v>
      </c>
      <c r="H2312" t="s">
        <v>869</v>
      </c>
      <c r="I2312" s="52">
        <v>45505</v>
      </c>
      <c r="J2312" t="s">
        <v>2457</v>
      </c>
      <c r="K2312">
        <v>351</v>
      </c>
      <c r="L2312" s="73">
        <v>59.884708631495002</v>
      </c>
      <c r="M2312">
        <v>351</v>
      </c>
      <c r="N2312">
        <v>1</v>
      </c>
      <c r="O2312" s="73">
        <v>67.115580691437998</v>
      </c>
      <c r="P2312">
        <v>351</v>
      </c>
      <c r="Q2312">
        <v>1</v>
      </c>
      <c r="R2312">
        <v>351</v>
      </c>
      <c r="S2312">
        <v>1</v>
      </c>
      <c r="T2312">
        <v>30.737759276335801</v>
      </c>
      <c r="U2312">
        <v>0.63966750796090099</v>
      </c>
      <c r="V2312">
        <v>222</v>
      </c>
      <c r="W2312">
        <v>5.5592285440510002E-2</v>
      </c>
      <c r="X2312">
        <v>29</v>
      </c>
      <c r="Y2312">
        <v>351</v>
      </c>
      <c r="Z2312">
        <v>1</v>
      </c>
      <c r="AA2312">
        <v>13.8716774301773</v>
      </c>
      <c r="AB2312">
        <v>319</v>
      </c>
      <c r="AC2312">
        <v>0.97334416651192901</v>
      </c>
      <c r="AD2312">
        <v>32</v>
      </c>
      <c r="AE2312">
        <v>2.6655833488069901E-2</v>
      </c>
      <c r="AF2312">
        <v>0</v>
      </c>
      <c r="AG2312">
        <v>6.2449999999999999E-16</v>
      </c>
      <c r="AH2312">
        <v>1.6932422295294501E-3</v>
      </c>
      <c r="AI2312">
        <v>16</v>
      </c>
      <c r="AJ2312" s="73">
        <v>55.3762130231189</v>
      </c>
      <c r="AK2312">
        <v>351</v>
      </c>
      <c r="AL2312">
        <v>1</v>
      </c>
      <c r="AM2312">
        <v>0</v>
      </c>
      <c r="AN2312">
        <v>0</v>
      </c>
      <c r="AO2312">
        <v>0</v>
      </c>
      <c r="AP2312">
        <v>0</v>
      </c>
      <c r="AQ2312">
        <v>351</v>
      </c>
      <c r="AR2312">
        <v>0.999999999999999</v>
      </c>
      <c r="AS2312">
        <v>1.6103817129037501E-3</v>
      </c>
      <c r="AT2312">
        <v>1</v>
      </c>
      <c r="AU2312">
        <v>0</v>
      </c>
      <c r="AV2312">
        <v>0</v>
      </c>
      <c r="AW2312">
        <v>351</v>
      </c>
      <c r="AX2312">
        <v>0.999999999999999</v>
      </c>
      <c r="AY2312" s="73">
        <v>57.5332897956119</v>
      </c>
      <c r="AZ2312">
        <v>351</v>
      </c>
      <c r="BA2312">
        <v>1</v>
      </c>
      <c r="BB2312">
        <v>337</v>
      </c>
      <c r="BC2312">
        <v>0.84933883792393305</v>
      </c>
      <c r="BD2312">
        <v>14</v>
      </c>
      <c r="BE2312">
        <v>0.150661162076066</v>
      </c>
      <c r="BF2312">
        <v>59.884708631495002</v>
      </c>
      <c r="BG2312">
        <v>67.115580691437998</v>
      </c>
      <c r="BH2312">
        <v>57.5332897956119</v>
      </c>
      <c r="BI2312">
        <v>55.3762130231189</v>
      </c>
    </row>
    <row r="2313" spans="1:61" x14ac:dyDescent="0.25">
      <c r="A2313" s="10" t="str">
        <f>VLOOKUP(D2313,'Index-Relations'!E:F,2,FALSE)</f>
        <v>ESG</v>
      </c>
      <c r="B2313" t="s">
        <v>3450</v>
      </c>
      <c r="C2313" s="53" t="s">
        <v>2765</v>
      </c>
      <c r="D2313" s="59" t="s">
        <v>2835</v>
      </c>
      <c r="E2313" s="59" t="s">
        <v>5729</v>
      </c>
      <c r="F2313" t="s">
        <v>2684</v>
      </c>
      <c r="G2313" t="s">
        <v>867</v>
      </c>
      <c r="H2313" t="s">
        <v>869</v>
      </c>
      <c r="I2313" s="52">
        <v>45474</v>
      </c>
      <c r="J2313" t="s">
        <v>2457</v>
      </c>
      <c r="K2313">
        <v>351</v>
      </c>
      <c r="L2313" s="73">
        <v>60.441859832050902</v>
      </c>
      <c r="M2313">
        <v>351</v>
      </c>
      <c r="N2313">
        <v>1</v>
      </c>
      <c r="O2313" s="73">
        <v>67.439331438153999</v>
      </c>
      <c r="P2313">
        <v>351</v>
      </c>
      <c r="Q2313">
        <v>1</v>
      </c>
      <c r="R2313">
        <v>351</v>
      </c>
      <c r="S2313">
        <v>1</v>
      </c>
      <c r="T2313">
        <v>30.3820081510483</v>
      </c>
      <c r="U2313">
        <v>0.64600607752935502</v>
      </c>
      <c r="V2313">
        <v>221</v>
      </c>
      <c r="W2313">
        <v>5.6052787141997899E-2</v>
      </c>
      <c r="X2313">
        <v>29</v>
      </c>
      <c r="Y2313">
        <v>351</v>
      </c>
      <c r="Z2313">
        <v>1</v>
      </c>
      <c r="AA2313">
        <v>14.0369777281549</v>
      </c>
      <c r="AB2313">
        <v>317</v>
      </c>
      <c r="AC2313">
        <v>0.96602599488574004</v>
      </c>
      <c r="AD2313">
        <v>34</v>
      </c>
      <c r="AE2313">
        <v>3.3974005114258701E-2</v>
      </c>
      <c r="AF2313">
        <v>0</v>
      </c>
      <c r="AG2313">
        <v>4.6491E-16</v>
      </c>
      <c r="AH2313">
        <v>1.6882946426155E-3</v>
      </c>
      <c r="AI2313">
        <v>16</v>
      </c>
      <c r="AJ2313" s="73">
        <v>55.963015205044897</v>
      </c>
      <c r="AK2313">
        <v>351</v>
      </c>
      <c r="AL2313">
        <v>1</v>
      </c>
      <c r="AM2313">
        <v>0</v>
      </c>
      <c r="AN2313">
        <v>0</v>
      </c>
      <c r="AO2313">
        <v>0</v>
      </c>
      <c r="AP2313">
        <v>0</v>
      </c>
      <c r="AQ2313">
        <v>351</v>
      </c>
      <c r="AR2313">
        <v>1</v>
      </c>
      <c r="AS2313">
        <v>1.55221068592972E-3</v>
      </c>
      <c r="AT2313">
        <v>1</v>
      </c>
      <c r="AU2313">
        <v>0</v>
      </c>
      <c r="AV2313">
        <v>0</v>
      </c>
      <c r="AW2313">
        <v>351</v>
      </c>
      <c r="AX2313">
        <v>1</v>
      </c>
      <c r="AY2313" s="73">
        <v>58.129598642742003</v>
      </c>
      <c r="AZ2313">
        <v>351</v>
      </c>
      <c r="BA2313">
        <v>1</v>
      </c>
      <c r="BB2313">
        <v>337</v>
      </c>
      <c r="BC2313">
        <v>0.84899347051331997</v>
      </c>
      <c r="BD2313">
        <v>14</v>
      </c>
      <c r="BE2313">
        <v>0.151006529486679</v>
      </c>
      <c r="BF2313">
        <v>60.441859832050902</v>
      </c>
      <c r="BG2313">
        <v>67.439331438153999</v>
      </c>
      <c r="BH2313">
        <v>58.129598642742003</v>
      </c>
      <c r="BI2313">
        <v>55.963015205044897</v>
      </c>
    </row>
    <row r="2314" spans="1:61" x14ac:dyDescent="0.25">
      <c r="A2314" s="10" t="str">
        <f>VLOOKUP(D2314,'Index-Relations'!E:F,2,FALSE)</f>
        <v>ESG</v>
      </c>
      <c r="B2314" t="s">
        <v>3450</v>
      </c>
      <c r="C2314" s="53" t="s">
        <v>2766</v>
      </c>
      <c r="D2314" s="59" t="s">
        <v>2835</v>
      </c>
      <c r="E2314" s="59" t="s">
        <v>5730</v>
      </c>
      <c r="F2314" t="s">
        <v>2684</v>
      </c>
      <c r="G2314" t="s">
        <v>867</v>
      </c>
      <c r="H2314" t="s">
        <v>869</v>
      </c>
      <c r="I2314" s="52">
        <v>45446</v>
      </c>
      <c r="J2314" t="s">
        <v>2457</v>
      </c>
      <c r="K2314">
        <v>371</v>
      </c>
      <c r="L2314" s="73">
        <v>60.829715346693902</v>
      </c>
      <c r="M2314">
        <v>371</v>
      </c>
      <c r="N2314">
        <v>1</v>
      </c>
      <c r="O2314" s="73">
        <v>67.359727277115894</v>
      </c>
      <c r="P2314">
        <v>371</v>
      </c>
      <c r="Q2314">
        <v>1</v>
      </c>
      <c r="R2314">
        <v>371</v>
      </c>
      <c r="S2314">
        <v>0.999999999999999</v>
      </c>
      <c r="T2314">
        <v>30.380360171071199</v>
      </c>
      <c r="U2314">
        <v>0.63469908717174595</v>
      </c>
      <c r="V2314">
        <v>226</v>
      </c>
      <c r="W2314">
        <v>5.2604744712768201E-2</v>
      </c>
      <c r="X2314">
        <v>28</v>
      </c>
      <c r="Y2314">
        <v>371</v>
      </c>
      <c r="Z2314">
        <v>0.999999999999999</v>
      </c>
      <c r="AA2314">
        <v>13.992962101461901</v>
      </c>
      <c r="AB2314">
        <v>332</v>
      </c>
      <c r="AC2314">
        <v>0.96451686052722196</v>
      </c>
      <c r="AD2314">
        <v>39</v>
      </c>
      <c r="AE2314">
        <v>3.5483139472778299E-2</v>
      </c>
      <c r="AF2314">
        <v>0</v>
      </c>
      <c r="AG2314">
        <v>0</v>
      </c>
      <c r="AH2314">
        <v>1.7969723641220799E-3</v>
      </c>
      <c r="AI2314">
        <v>16</v>
      </c>
      <c r="AJ2314" s="73">
        <v>56.772542693407999</v>
      </c>
      <c r="AK2314">
        <v>371</v>
      </c>
      <c r="AL2314">
        <v>1</v>
      </c>
      <c r="AM2314">
        <v>0</v>
      </c>
      <c r="AN2314">
        <v>0</v>
      </c>
      <c r="AO2314">
        <v>0</v>
      </c>
      <c r="AP2314">
        <v>0</v>
      </c>
      <c r="AQ2314">
        <v>371</v>
      </c>
      <c r="AR2314">
        <v>1</v>
      </c>
      <c r="AS2314">
        <v>0</v>
      </c>
      <c r="AT2314">
        <v>0</v>
      </c>
      <c r="AU2314">
        <v>0</v>
      </c>
      <c r="AV2314">
        <v>0</v>
      </c>
      <c r="AW2314">
        <v>371</v>
      </c>
      <c r="AX2314">
        <v>1</v>
      </c>
      <c r="AY2314" s="73">
        <v>58.533807499676897</v>
      </c>
      <c r="AZ2314">
        <v>371</v>
      </c>
      <c r="BA2314">
        <v>1</v>
      </c>
      <c r="BB2314">
        <v>357</v>
      </c>
      <c r="BC2314">
        <v>0.86003847031194003</v>
      </c>
      <c r="BD2314">
        <v>14</v>
      </c>
      <c r="BE2314">
        <v>0.139961529688059</v>
      </c>
      <c r="BF2314">
        <v>60.829715346693902</v>
      </c>
      <c r="BG2314">
        <v>67.359727277115894</v>
      </c>
      <c r="BH2314">
        <v>58.533807499676897</v>
      </c>
      <c r="BI2314">
        <v>56.772542693407999</v>
      </c>
    </row>
    <row r="2315" spans="1:61" x14ac:dyDescent="0.25">
      <c r="A2315" s="10" t="str">
        <f>VLOOKUP(D2315,'Index-Relations'!E:F,2,FALSE)</f>
        <v>ESG</v>
      </c>
      <c r="B2315" t="s">
        <v>3450</v>
      </c>
      <c r="C2315" s="53" t="s">
        <v>2767</v>
      </c>
      <c r="D2315" s="59" t="s">
        <v>2835</v>
      </c>
      <c r="E2315" s="59" t="s">
        <v>5731</v>
      </c>
      <c r="F2315" t="s">
        <v>2684</v>
      </c>
      <c r="G2315" t="s">
        <v>867</v>
      </c>
      <c r="H2315" t="s">
        <v>869</v>
      </c>
      <c r="I2315" s="52">
        <v>45413</v>
      </c>
      <c r="J2315" t="s">
        <v>2457</v>
      </c>
      <c r="K2315">
        <v>372</v>
      </c>
      <c r="L2315" s="73">
        <v>60.710277466690002</v>
      </c>
      <c r="M2315">
        <v>372</v>
      </c>
      <c r="N2315">
        <v>1</v>
      </c>
      <c r="O2315" s="73">
        <v>67.167730366865996</v>
      </c>
      <c r="P2315">
        <v>372</v>
      </c>
      <c r="Q2315">
        <v>1</v>
      </c>
      <c r="R2315">
        <v>372</v>
      </c>
      <c r="S2315">
        <v>0.999999999999999</v>
      </c>
      <c r="T2315">
        <v>30.760966467727901</v>
      </c>
      <c r="U2315">
        <v>0.63600952931312604</v>
      </c>
      <c r="V2315">
        <v>227</v>
      </c>
      <c r="W2315">
        <v>5.5372703288890802E-2</v>
      </c>
      <c r="X2315">
        <v>29</v>
      </c>
      <c r="Y2315">
        <v>372</v>
      </c>
      <c r="Z2315">
        <v>1</v>
      </c>
      <c r="AA2315">
        <v>14.5911532432741</v>
      </c>
      <c r="AB2315">
        <v>333</v>
      </c>
      <c r="AC2315">
        <v>0.96437706396312906</v>
      </c>
      <c r="AD2315">
        <v>39</v>
      </c>
      <c r="AE2315">
        <v>3.5622936036870702E-2</v>
      </c>
      <c r="AF2315">
        <v>0</v>
      </c>
      <c r="AG2315">
        <v>0</v>
      </c>
      <c r="AH2315">
        <v>1.70637233548605E-3</v>
      </c>
      <c r="AI2315">
        <v>16</v>
      </c>
      <c r="AJ2315" s="73">
        <v>56.431663882956897</v>
      </c>
      <c r="AK2315">
        <v>372</v>
      </c>
      <c r="AL2315">
        <v>1</v>
      </c>
      <c r="AM2315">
        <v>0</v>
      </c>
      <c r="AN2315">
        <v>0</v>
      </c>
      <c r="AO2315">
        <v>0</v>
      </c>
      <c r="AP2315">
        <v>0</v>
      </c>
      <c r="AQ2315">
        <v>372</v>
      </c>
      <c r="AR2315">
        <v>0.999999999999999</v>
      </c>
      <c r="AS2315">
        <v>0</v>
      </c>
      <c r="AT2315">
        <v>0</v>
      </c>
      <c r="AU2315">
        <v>0</v>
      </c>
      <c r="AV2315">
        <v>0</v>
      </c>
      <c r="AW2315">
        <v>372</v>
      </c>
      <c r="AX2315">
        <v>0.999999999999999</v>
      </c>
      <c r="AY2315" s="73">
        <v>58.657044696297</v>
      </c>
      <c r="AZ2315">
        <v>372</v>
      </c>
      <c r="BA2315">
        <v>1</v>
      </c>
      <c r="BB2315">
        <v>359</v>
      </c>
      <c r="BC2315">
        <v>0.86661691767900695</v>
      </c>
      <c r="BD2315">
        <v>13</v>
      </c>
      <c r="BE2315">
        <v>0.133383082320992</v>
      </c>
      <c r="BF2315">
        <v>60.710277466690002</v>
      </c>
      <c r="BG2315">
        <v>67.167730366865996</v>
      </c>
      <c r="BH2315">
        <v>58.657044696297</v>
      </c>
      <c r="BI2315">
        <v>56.431663882956897</v>
      </c>
    </row>
    <row r="2316" spans="1:61" x14ac:dyDescent="0.25">
      <c r="A2316" s="10" t="str">
        <f>VLOOKUP(D2316,'Index-Relations'!E:F,2,FALSE)</f>
        <v>ESG</v>
      </c>
      <c r="B2316" t="s">
        <v>3450</v>
      </c>
      <c r="C2316" s="53" t="s">
        <v>2768</v>
      </c>
      <c r="D2316" s="59" t="s">
        <v>2835</v>
      </c>
      <c r="E2316" s="59" t="s">
        <v>5732</v>
      </c>
      <c r="F2316" t="s">
        <v>2684</v>
      </c>
      <c r="G2316" t="s">
        <v>867</v>
      </c>
      <c r="H2316" t="s">
        <v>869</v>
      </c>
      <c r="I2316" s="52">
        <v>45383</v>
      </c>
      <c r="J2316" t="s">
        <v>2457</v>
      </c>
      <c r="K2316">
        <v>373</v>
      </c>
      <c r="L2316">
        <v>64.613560922551102</v>
      </c>
      <c r="M2316">
        <v>373</v>
      </c>
      <c r="N2316">
        <v>1</v>
      </c>
      <c r="O2316">
        <v>71.771451877729007</v>
      </c>
      <c r="P2316">
        <v>373</v>
      </c>
      <c r="Q2316">
        <v>1</v>
      </c>
      <c r="R2316">
        <v>373</v>
      </c>
      <c r="S2316">
        <v>0.999999999999999</v>
      </c>
      <c r="T2316">
        <v>30.569010771677299</v>
      </c>
      <c r="U2316">
        <v>0.63676879819981402</v>
      </c>
      <c r="V2316">
        <v>228</v>
      </c>
      <c r="W2316">
        <v>5.5067537699935498E-2</v>
      </c>
      <c r="X2316">
        <v>29</v>
      </c>
      <c r="Y2316">
        <v>373</v>
      </c>
      <c r="Z2316">
        <v>1</v>
      </c>
      <c r="AA2316">
        <v>14.0287701001815</v>
      </c>
      <c r="AB2316">
        <v>334</v>
      </c>
      <c r="AC2316">
        <v>0.96376877219657398</v>
      </c>
      <c r="AD2316">
        <v>39</v>
      </c>
      <c r="AE2316">
        <v>3.6231227803425199E-2</v>
      </c>
      <c r="AF2316">
        <v>0</v>
      </c>
      <c r="AG2316">
        <v>4.5797000000000002E-16</v>
      </c>
      <c r="AH2316">
        <v>1.6737842316566201E-3</v>
      </c>
      <c r="AI2316">
        <v>16</v>
      </c>
      <c r="AJ2316">
        <v>58.950730066350999</v>
      </c>
      <c r="AK2316">
        <v>373</v>
      </c>
      <c r="AL2316">
        <v>1</v>
      </c>
      <c r="AM2316">
        <v>0</v>
      </c>
      <c r="AN2316">
        <v>0</v>
      </c>
      <c r="AO2316">
        <v>0</v>
      </c>
      <c r="AP2316">
        <v>0</v>
      </c>
      <c r="AQ2316">
        <v>373</v>
      </c>
      <c r="AR2316">
        <v>1</v>
      </c>
      <c r="AS2316">
        <v>0</v>
      </c>
      <c r="AT2316">
        <v>0</v>
      </c>
      <c r="AU2316">
        <v>0</v>
      </c>
      <c r="AV2316">
        <v>0</v>
      </c>
      <c r="AW2316">
        <v>373</v>
      </c>
      <c r="AX2316">
        <v>1</v>
      </c>
      <c r="AY2316">
        <v>62.8033051310614</v>
      </c>
      <c r="AZ2316">
        <v>373</v>
      </c>
      <c r="BA2316">
        <v>1</v>
      </c>
      <c r="BB2316">
        <v>360</v>
      </c>
      <c r="BC2316">
        <v>0.86627105148767802</v>
      </c>
      <c r="BD2316">
        <v>13</v>
      </c>
      <c r="BE2316">
        <v>0.13372894851232101</v>
      </c>
      <c r="BF2316">
        <v>61.147676107989</v>
      </c>
      <c r="BG2316">
        <v>67.228064424286998</v>
      </c>
      <c r="BH2316">
        <v>59.631139958608998</v>
      </c>
      <c r="BI2316">
        <v>56.483874633400902</v>
      </c>
    </row>
    <row r="2317" spans="1:61" x14ac:dyDescent="0.25">
      <c r="A2317" s="10" t="str">
        <f>VLOOKUP(D2317,'Index-Relations'!E:F,2,FALSE)</f>
        <v>ESG</v>
      </c>
      <c r="B2317" t="s">
        <v>3450</v>
      </c>
      <c r="C2317" s="53" t="s">
        <v>2769</v>
      </c>
      <c r="D2317" s="59" t="s">
        <v>2835</v>
      </c>
      <c r="E2317" s="59" t="s">
        <v>5733</v>
      </c>
      <c r="F2317" t="s">
        <v>2684</v>
      </c>
      <c r="G2317" t="s">
        <v>867</v>
      </c>
      <c r="H2317" t="s">
        <v>869</v>
      </c>
      <c r="I2317" s="52">
        <v>45352</v>
      </c>
      <c r="J2317" t="s">
        <v>2457</v>
      </c>
      <c r="K2317">
        <v>376</v>
      </c>
      <c r="L2317">
        <v>65.517130342931296</v>
      </c>
      <c r="M2317">
        <v>374</v>
      </c>
      <c r="N2317">
        <v>0.99834310794228198</v>
      </c>
      <c r="O2317">
        <v>72.190743295325305</v>
      </c>
      <c r="P2317">
        <v>374</v>
      </c>
      <c r="Q2317">
        <v>0.99834310794228198</v>
      </c>
      <c r="R2317">
        <v>374</v>
      </c>
      <c r="S2317">
        <v>0.99834310794228298</v>
      </c>
      <c r="T2317">
        <v>30.102975782763401</v>
      </c>
      <c r="U2317">
        <v>0.61740495980967403</v>
      </c>
      <c r="V2317">
        <v>223</v>
      </c>
      <c r="W2317">
        <v>4.8944755968359302E-2</v>
      </c>
      <c r="X2317">
        <v>29</v>
      </c>
      <c r="Y2317">
        <v>373</v>
      </c>
      <c r="Z2317">
        <v>0.99683536676933804</v>
      </c>
      <c r="AA2317">
        <v>14.300655593970101</v>
      </c>
      <c r="AB2317">
        <v>333</v>
      </c>
      <c r="AC2317">
        <v>0.96149876951891899</v>
      </c>
      <c r="AD2317">
        <v>40</v>
      </c>
      <c r="AE2317">
        <v>3.5336597250419599E-2</v>
      </c>
      <c r="AF2317">
        <v>3</v>
      </c>
      <c r="AG2317">
        <v>3.1646332306613802E-3</v>
      </c>
      <c r="AH2317">
        <v>6.4500782113774597E-4</v>
      </c>
      <c r="AI2317">
        <v>13</v>
      </c>
      <c r="AJ2317">
        <v>60.4986149294227</v>
      </c>
      <c r="AK2317">
        <v>374</v>
      </c>
      <c r="AL2317">
        <v>0.99834310794228198</v>
      </c>
      <c r="AM2317">
        <v>0</v>
      </c>
      <c r="AN2317">
        <v>0</v>
      </c>
      <c r="AO2317">
        <v>0</v>
      </c>
      <c r="AP2317">
        <v>0</v>
      </c>
      <c r="AQ2317">
        <v>376</v>
      </c>
      <c r="AR2317">
        <v>1</v>
      </c>
      <c r="AS2317">
        <v>0</v>
      </c>
      <c r="AT2317">
        <v>0</v>
      </c>
      <c r="AU2317">
        <v>0</v>
      </c>
      <c r="AV2317">
        <v>0</v>
      </c>
      <c r="AW2317">
        <v>376</v>
      </c>
      <c r="AX2317">
        <v>1</v>
      </c>
      <c r="AY2317">
        <v>63.352285209160101</v>
      </c>
      <c r="AZ2317">
        <v>374</v>
      </c>
      <c r="BA2317">
        <v>0.99834310794228198</v>
      </c>
      <c r="BB2317">
        <v>363</v>
      </c>
      <c r="BC2317">
        <v>0.86800861967545895</v>
      </c>
      <c r="BD2317">
        <v>13</v>
      </c>
      <c r="BE2317">
        <v>0.13199138032454</v>
      </c>
      <c r="BF2317">
        <v>61.952947798673897</v>
      </c>
      <c r="BG2317">
        <v>67.586692176095994</v>
      </c>
      <c r="BH2317">
        <v>60.088324585357</v>
      </c>
      <c r="BI2317">
        <v>57.881510506731999</v>
      </c>
    </row>
    <row r="2318" spans="1:61" x14ac:dyDescent="0.25">
      <c r="A2318" s="10" t="str">
        <f>VLOOKUP(D2318,'Index-Relations'!E:F,2,FALSE)</f>
        <v>ESG</v>
      </c>
      <c r="B2318" t="s">
        <v>3450</v>
      </c>
      <c r="C2318" s="53" t="s">
        <v>2770</v>
      </c>
      <c r="D2318" s="59" t="s">
        <v>2835</v>
      </c>
      <c r="E2318" s="59" t="s">
        <v>5734</v>
      </c>
      <c r="F2318" t="s">
        <v>2684</v>
      </c>
      <c r="G2318" t="s">
        <v>867</v>
      </c>
      <c r="H2318" t="s">
        <v>869</v>
      </c>
      <c r="I2318" s="52">
        <v>45323</v>
      </c>
      <c r="J2318" t="s">
        <v>2457</v>
      </c>
      <c r="K2318">
        <v>376</v>
      </c>
      <c r="L2318">
        <v>66.515079008048502</v>
      </c>
      <c r="M2318">
        <v>374</v>
      </c>
      <c r="N2318">
        <v>0.99833328741581895</v>
      </c>
      <c r="O2318">
        <v>72.824110935665004</v>
      </c>
      <c r="P2318">
        <v>374</v>
      </c>
      <c r="Q2318">
        <v>0.99833328741581895</v>
      </c>
      <c r="R2318">
        <v>374</v>
      </c>
      <c r="S2318">
        <v>0.99833328741581895</v>
      </c>
      <c r="T2318">
        <v>30.460704971633302</v>
      </c>
      <c r="U2318">
        <v>0.61516230285327</v>
      </c>
      <c r="V2318">
        <v>222</v>
      </c>
      <c r="W2318">
        <v>4.6708620113983003E-2</v>
      </c>
      <c r="X2318">
        <v>28</v>
      </c>
      <c r="Y2318">
        <v>373</v>
      </c>
      <c r="Z2318">
        <v>0.99718063939554702</v>
      </c>
      <c r="AA2318">
        <v>14.7072140027341</v>
      </c>
      <c r="AB2318">
        <v>331</v>
      </c>
      <c r="AC2318">
        <v>0.95716924681524695</v>
      </c>
      <c r="AD2318">
        <v>42</v>
      </c>
      <c r="AE2318">
        <v>4.0011392580300897E-2</v>
      </c>
      <c r="AF2318">
        <v>3</v>
      </c>
      <c r="AG2318">
        <v>2.8193606044515898E-3</v>
      </c>
      <c r="AH2318">
        <v>6.1148968820756602E-4</v>
      </c>
      <c r="AI2318">
        <v>13</v>
      </c>
      <c r="AJ2318">
        <v>61.678255782572499</v>
      </c>
      <c r="AK2318">
        <v>374</v>
      </c>
      <c r="AL2318">
        <v>0.99833328741581895</v>
      </c>
      <c r="AM2318">
        <v>0</v>
      </c>
      <c r="AN2318">
        <v>0</v>
      </c>
      <c r="AO2318">
        <v>0</v>
      </c>
      <c r="AP2318">
        <v>0</v>
      </c>
      <c r="AQ2318">
        <v>376</v>
      </c>
      <c r="AR2318">
        <v>1</v>
      </c>
      <c r="AS2318">
        <v>0</v>
      </c>
      <c r="AT2318">
        <v>0</v>
      </c>
      <c r="AU2318">
        <v>0</v>
      </c>
      <c r="AV2318">
        <v>0</v>
      </c>
      <c r="AW2318">
        <v>376</v>
      </c>
      <c r="AX2318">
        <v>1</v>
      </c>
      <c r="AY2318">
        <v>64.009736009315304</v>
      </c>
      <c r="AZ2318">
        <v>374</v>
      </c>
      <c r="BA2318">
        <v>0.99833328741581895</v>
      </c>
      <c r="BB2318">
        <v>362</v>
      </c>
      <c r="BC2318">
        <v>0.87547195120511401</v>
      </c>
      <c r="BD2318">
        <v>14</v>
      </c>
      <c r="BE2318">
        <v>0.12452804879488499</v>
      </c>
      <c r="BF2318">
        <v>62.874621025509903</v>
      </c>
      <c r="BG2318">
        <v>68.030605045223993</v>
      </c>
      <c r="BH2318">
        <v>60.558147502063903</v>
      </c>
      <c r="BI2318">
        <v>58.861477269067898</v>
      </c>
    </row>
    <row r="2319" spans="1:61" x14ac:dyDescent="0.25">
      <c r="A2319" s="10" t="str">
        <f>VLOOKUP(D2319,'Index-Relations'!E:F,2,FALSE)</f>
        <v>ESG</v>
      </c>
      <c r="B2319" t="s">
        <v>3450</v>
      </c>
      <c r="C2319" s="53" t="s">
        <v>2760</v>
      </c>
      <c r="D2319" s="59" t="s">
        <v>2836</v>
      </c>
      <c r="E2319" s="59" t="s">
        <v>5735</v>
      </c>
      <c r="F2319" t="s">
        <v>2737</v>
      </c>
      <c r="G2319" t="s">
        <v>872</v>
      </c>
      <c r="H2319" t="s">
        <v>874</v>
      </c>
      <c r="I2319" s="52">
        <v>45659</v>
      </c>
      <c r="J2319" t="s">
        <v>2457</v>
      </c>
      <c r="K2319">
        <v>281</v>
      </c>
      <c r="L2319" s="73">
        <v>66.477126318372896</v>
      </c>
      <c r="M2319">
        <v>281</v>
      </c>
      <c r="N2319">
        <v>1</v>
      </c>
      <c r="O2319" s="73">
        <v>72.994956050670993</v>
      </c>
      <c r="P2319">
        <v>281</v>
      </c>
      <c r="Q2319">
        <v>1</v>
      </c>
      <c r="R2319">
        <v>281</v>
      </c>
      <c r="S2319">
        <v>0.999999999999999</v>
      </c>
      <c r="T2319">
        <v>28.618906372912999</v>
      </c>
      <c r="U2319">
        <v>0.61802435846334502</v>
      </c>
      <c r="V2319">
        <v>165</v>
      </c>
      <c r="W2319">
        <v>2.0975175005608099E-2</v>
      </c>
      <c r="X2319">
        <v>18</v>
      </c>
      <c r="Y2319">
        <v>281</v>
      </c>
      <c r="Z2319">
        <v>0.999999999999999</v>
      </c>
      <c r="AA2319">
        <v>7.7994530523453998</v>
      </c>
      <c r="AB2319">
        <v>252</v>
      </c>
      <c r="AC2319">
        <v>0.96571066568138897</v>
      </c>
      <c r="AD2319">
        <v>29</v>
      </c>
      <c r="AE2319">
        <v>3.4289334318610899E-2</v>
      </c>
      <c r="AF2319">
        <v>0</v>
      </c>
      <c r="AG2319">
        <v>0</v>
      </c>
      <c r="AH2319">
        <v>3.1461523663819002E-4</v>
      </c>
      <c r="AI2319">
        <v>3</v>
      </c>
      <c r="AJ2319" s="73">
        <v>62.485284123001001</v>
      </c>
      <c r="AK2319">
        <v>281</v>
      </c>
      <c r="AL2319">
        <v>1</v>
      </c>
      <c r="AM2319">
        <v>0</v>
      </c>
      <c r="AN2319">
        <v>0</v>
      </c>
      <c r="AO2319">
        <v>0</v>
      </c>
      <c r="AP2319">
        <v>0</v>
      </c>
      <c r="AQ2319">
        <v>281</v>
      </c>
      <c r="AR2319">
        <v>0.999999999999999</v>
      </c>
      <c r="AS2319">
        <v>0</v>
      </c>
      <c r="AT2319">
        <v>0</v>
      </c>
      <c r="AU2319">
        <v>0</v>
      </c>
      <c r="AV2319">
        <v>0</v>
      </c>
      <c r="AW2319">
        <v>281</v>
      </c>
      <c r="AX2319">
        <v>0.999999999999999</v>
      </c>
      <c r="AY2319" s="73">
        <v>62.892583106772001</v>
      </c>
      <c r="AZ2319">
        <v>281</v>
      </c>
      <c r="BA2319">
        <v>1</v>
      </c>
      <c r="BB2319">
        <v>267</v>
      </c>
      <c r="BC2319">
        <v>0.87631390302082801</v>
      </c>
      <c r="BD2319">
        <v>14</v>
      </c>
      <c r="BE2319">
        <v>0.123686096979171</v>
      </c>
      <c r="BF2319">
        <v>66.477126318372896</v>
      </c>
      <c r="BG2319">
        <v>72.994956050670993</v>
      </c>
      <c r="BH2319">
        <v>62.892583106772001</v>
      </c>
      <c r="BI2319">
        <v>62.485284123001001</v>
      </c>
    </row>
    <row r="2320" spans="1:61" x14ac:dyDescent="0.25">
      <c r="A2320" s="10" t="str">
        <f>VLOOKUP(D2320,'Index-Relations'!E:F,2,FALSE)</f>
        <v>ESG</v>
      </c>
      <c r="B2320" t="s">
        <v>3450</v>
      </c>
      <c r="C2320" s="53" t="s">
        <v>2761</v>
      </c>
      <c r="D2320" s="59" t="s">
        <v>2836</v>
      </c>
      <c r="E2320" s="59" t="s">
        <v>5736</v>
      </c>
      <c r="F2320" t="s">
        <v>2737</v>
      </c>
      <c r="G2320" t="s">
        <v>872</v>
      </c>
      <c r="H2320" t="s">
        <v>874</v>
      </c>
      <c r="I2320" s="52">
        <v>45628</v>
      </c>
      <c r="J2320" t="s">
        <v>2457</v>
      </c>
      <c r="K2320">
        <v>287</v>
      </c>
      <c r="L2320" s="73">
        <v>65.939510829784993</v>
      </c>
      <c r="M2320">
        <v>287</v>
      </c>
      <c r="N2320">
        <v>1</v>
      </c>
      <c r="O2320" s="73">
        <v>72.774751343182999</v>
      </c>
      <c r="P2320">
        <v>287</v>
      </c>
      <c r="Q2320">
        <v>1</v>
      </c>
      <c r="R2320">
        <v>287</v>
      </c>
      <c r="S2320">
        <v>1</v>
      </c>
      <c r="T2320">
        <v>28.353380714266699</v>
      </c>
      <c r="U2320">
        <v>0.62278051055047201</v>
      </c>
      <c r="V2320">
        <v>171</v>
      </c>
      <c r="W2320">
        <v>2.2253166437470901E-2</v>
      </c>
      <c r="X2320">
        <v>20</v>
      </c>
      <c r="Y2320">
        <v>287</v>
      </c>
      <c r="Z2320">
        <v>1</v>
      </c>
      <c r="AA2320">
        <v>7.8685056542320799</v>
      </c>
      <c r="AB2320">
        <v>261</v>
      </c>
      <c r="AC2320">
        <v>0.96814162047127295</v>
      </c>
      <c r="AD2320">
        <v>26</v>
      </c>
      <c r="AE2320">
        <v>3.1858379528727103E-2</v>
      </c>
      <c r="AF2320">
        <v>0</v>
      </c>
      <c r="AG2320">
        <v>0</v>
      </c>
      <c r="AH2320">
        <v>2.9803587831967203E-4</v>
      </c>
      <c r="AI2320">
        <v>2</v>
      </c>
      <c r="AJ2320" s="73">
        <v>61.922708795703997</v>
      </c>
      <c r="AK2320">
        <v>287</v>
      </c>
      <c r="AL2320">
        <v>1</v>
      </c>
      <c r="AM2320">
        <v>0</v>
      </c>
      <c r="AN2320">
        <v>0</v>
      </c>
      <c r="AO2320">
        <v>0</v>
      </c>
      <c r="AP2320">
        <v>0</v>
      </c>
      <c r="AQ2320">
        <v>287</v>
      </c>
      <c r="AR2320">
        <v>0.999999999999999</v>
      </c>
      <c r="AS2320">
        <v>0</v>
      </c>
      <c r="AT2320">
        <v>0</v>
      </c>
      <c r="AU2320">
        <v>0</v>
      </c>
      <c r="AV2320">
        <v>0</v>
      </c>
      <c r="AW2320">
        <v>287</v>
      </c>
      <c r="AX2320">
        <v>0.999999999999999</v>
      </c>
      <c r="AY2320" s="73">
        <v>62.326915370354897</v>
      </c>
      <c r="AZ2320">
        <v>287</v>
      </c>
      <c r="BA2320">
        <v>1</v>
      </c>
      <c r="BB2320">
        <v>273</v>
      </c>
      <c r="BC2320">
        <v>0.86788552085190895</v>
      </c>
      <c r="BD2320">
        <v>14</v>
      </c>
      <c r="BE2320">
        <v>0.13211447914808999</v>
      </c>
      <c r="BF2320">
        <v>65.939510829784993</v>
      </c>
      <c r="BG2320">
        <v>72.774751343182999</v>
      </c>
      <c r="BH2320">
        <v>62.326915370354897</v>
      </c>
      <c r="BI2320">
        <v>61.922708795703997</v>
      </c>
    </row>
    <row r="2321" spans="1:61" x14ac:dyDescent="0.25">
      <c r="A2321" s="10" t="str">
        <f>VLOOKUP(D2321,'Index-Relations'!E:F,2,FALSE)</f>
        <v>ESG</v>
      </c>
      <c r="B2321" t="s">
        <v>3450</v>
      </c>
      <c r="C2321" s="53" t="s">
        <v>2762</v>
      </c>
      <c r="D2321" s="59" t="s">
        <v>2836</v>
      </c>
      <c r="E2321" s="59" t="s">
        <v>5737</v>
      </c>
      <c r="F2321" t="s">
        <v>2737</v>
      </c>
      <c r="G2321" t="s">
        <v>872</v>
      </c>
      <c r="H2321" t="s">
        <v>874</v>
      </c>
      <c r="I2321" s="52">
        <v>45597</v>
      </c>
      <c r="J2321" t="s">
        <v>2457</v>
      </c>
      <c r="K2321">
        <v>287</v>
      </c>
      <c r="L2321" s="73">
        <v>66.474530585324999</v>
      </c>
      <c r="M2321">
        <v>287</v>
      </c>
      <c r="N2321">
        <v>1</v>
      </c>
      <c r="O2321" s="73">
        <v>73.121979141178997</v>
      </c>
      <c r="P2321">
        <v>287</v>
      </c>
      <c r="Q2321">
        <v>1</v>
      </c>
      <c r="R2321">
        <v>287</v>
      </c>
      <c r="S2321">
        <v>0.999999999999999</v>
      </c>
      <c r="T2321">
        <v>28.290797136594001</v>
      </c>
      <c r="U2321">
        <v>0.62406070593323903</v>
      </c>
      <c r="V2321">
        <v>171</v>
      </c>
      <c r="W2321">
        <v>2.2454499947754902E-2</v>
      </c>
      <c r="X2321">
        <v>20</v>
      </c>
      <c r="Y2321">
        <v>287</v>
      </c>
      <c r="Z2321">
        <v>0.999999999999999</v>
      </c>
      <c r="AA2321">
        <v>8.2466498334612801</v>
      </c>
      <c r="AB2321">
        <v>259</v>
      </c>
      <c r="AC2321">
        <v>0.96475181938000498</v>
      </c>
      <c r="AD2321">
        <v>28</v>
      </c>
      <c r="AE2321">
        <v>3.5248180619994199E-2</v>
      </c>
      <c r="AF2321">
        <v>0</v>
      </c>
      <c r="AG2321">
        <v>0</v>
      </c>
      <c r="AH2321">
        <v>2.05688011435925E-4</v>
      </c>
      <c r="AI2321">
        <v>2</v>
      </c>
      <c r="AJ2321" s="73">
        <v>62.591144741728897</v>
      </c>
      <c r="AK2321">
        <v>287</v>
      </c>
      <c r="AL2321">
        <v>1</v>
      </c>
      <c r="AM2321">
        <v>0</v>
      </c>
      <c r="AN2321">
        <v>0</v>
      </c>
      <c r="AO2321">
        <v>0</v>
      </c>
      <c r="AP2321">
        <v>0</v>
      </c>
      <c r="AQ2321">
        <v>287</v>
      </c>
      <c r="AR2321">
        <v>1</v>
      </c>
      <c r="AS2321">
        <v>0</v>
      </c>
      <c r="AT2321">
        <v>0</v>
      </c>
      <c r="AU2321">
        <v>0</v>
      </c>
      <c r="AV2321">
        <v>0</v>
      </c>
      <c r="AW2321">
        <v>287</v>
      </c>
      <c r="AX2321">
        <v>1</v>
      </c>
      <c r="AY2321" s="73">
        <v>62.832953073791998</v>
      </c>
      <c r="AZ2321">
        <v>287</v>
      </c>
      <c r="BA2321">
        <v>1</v>
      </c>
      <c r="BB2321">
        <v>271</v>
      </c>
      <c r="BC2321">
        <v>0.86956935084561804</v>
      </c>
      <c r="BD2321">
        <v>16</v>
      </c>
      <c r="BE2321">
        <v>0.13043064915438099</v>
      </c>
      <c r="BF2321">
        <v>66.474530585324999</v>
      </c>
      <c r="BG2321">
        <v>73.121979141178997</v>
      </c>
      <c r="BH2321">
        <v>62.832953073791998</v>
      </c>
      <c r="BI2321">
        <v>62.591144741728897</v>
      </c>
    </row>
    <row r="2322" spans="1:61" x14ac:dyDescent="0.25">
      <c r="A2322" s="10" t="str">
        <f>VLOOKUP(D2322,'Index-Relations'!E:F,2,FALSE)</f>
        <v>ESG</v>
      </c>
      <c r="B2322" t="s">
        <v>3450</v>
      </c>
      <c r="C2322" s="53" t="s">
        <v>2763</v>
      </c>
      <c r="D2322" s="59" t="s">
        <v>2836</v>
      </c>
      <c r="E2322" s="59" t="s">
        <v>5738</v>
      </c>
      <c r="F2322" t="s">
        <v>2737</v>
      </c>
      <c r="G2322" t="s">
        <v>872</v>
      </c>
      <c r="H2322" t="s">
        <v>874</v>
      </c>
      <c r="I2322" s="52">
        <v>45566</v>
      </c>
      <c r="J2322" t="s">
        <v>2457</v>
      </c>
      <c r="K2322">
        <v>287</v>
      </c>
      <c r="L2322" s="73">
        <v>66.440815421600902</v>
      </c>
      <c r="M2322">
        <v>287</v>
      </c>
      <c r="N2322">
        <v>1</v>
      </c>
      <c r="O2322" s="73">
        <v>73.204296512569996</v>
      </c>
      <c r="P2322">
        <v>287</v>
      </c>
      <c r="Q2322">
        <v>1</v>
      </c>
      <c r="R2322">
        <v>287</v>
      </c>
      <c r="S2322">
        <v>1</v>
      </c>
      <c r="T2322">
        <v>28.6022577644178</v>
      </c>
      <c r="U2322">
        <v>0.62401278006739502</v>
      </c>
      <c r="V2322">
        <v>170</v>
      </c>
      <c r="W2322">
        <v>2.2623899026741601E-2</v>
      </c>
      <c r="X2322">
        <v>20</v>
      </c>
      <c r="Y2322">
        <v>287</v>
      </c>
      <c r="Z2322">
        <v>1</v>
      </c>
      <c r="AA2322">
        <v>8.1648602781192903</v>
      </c>
      <c r="AB2322">
        <v>264</v>
      </c>
      <c r="AC2322">
        <v>0.96956963526263695</v>
      </c>
      <c r="AD2322">
        <v>23</v>
      </c>
      <c r="AE2322">
        <v>3.04303647373627E-2</v>
      </c>
      <c r="AF2322">
        <v>0</v>
      </c>
      <c r="AG2322">
        <v>1.0061E-16</v>
      </c>
      <c r="AH2322">
        <v>2.06965204187687E-4</v>
      </c>
      <c r="AI2322">
        <v>2</v>
      </c>
      <c r="AJ2322" s="73">
        <v>62.4541118104529</v>
      </c>
      <c r="AK2322">
        <v>287</v>
      </c>
      <c r="AL2322">
        <v>1</v>
      </c>
      <c r="AM2322">
        <v>0</v>
      </c>
      <c r="AN2322">
        <v>0</v>
      </c>
      <c r="AO2322">
        <v>0</v>
      </c>
      <c r="AP2322">
        <v>0</v>
      </c>
      <c r="AQ2322">
        <v>287</v>
      </c>
      <c r="AR2322">
        <v>1</v>
      </c>
      <c r="AS2322">
        <v>0</v>
      </c>
      <c r="AT2322">
        <v>0</v>
      </c>
      <c r="AU2322">
        <v>0</v>
      </c>
      <c r="AV2322">
        <v>0</v>
      </c>
      <c r="AW2322">
        <v>287</v>
      </c>
      <c r="AX2322">
        <v>1</v>
      </c>
      <c r="AY2322" s="73">
        <v>62.768617196752899</v>
      </c>
      <c r="AZ2322">
        <v>287</v>
      </c>
      <c r="BA2322">
        <v>1</v>
      </c>
      <c r="BB2322">
        <v>271</v>
      </c>
      <c r="BC2322">
        <v>0.86891806734010502</v>
      </c>
      <c r="BD2322">
        <v>16</v>
      </c>
      <c r="BE2322">
        <v>0.13108193265989401</v>
      </c>
      <c r="BF2322">
        <v>66.440815421600902</v>
      </c>
      <c r="BG2322">
        <v>73.204296512569996</v>
      </c>
      <c r="BH2322">
        <v>62.768617196752899</v>
      </c>
      <c r="BI2322">
        <v>62.4541118104529</v>
      </c>
    </row>
    <row r="2323" spans="1:61" x14ac:dyDescent="0.25">
      <c r="A2323" s="10" t="str">
        <f>VLOOKUP(D2323,'Index-Relations'!E:F,2,FALSE)</f>
        <v>ESG</v>
      </c>
      <c r="B2323" t="s">
        <v>3450</v>
      </c>
      <c r="C2323" s="53" t="s">
        <v>2764</v>
      </c>
      <c r="D2323" s="59" t="s">
        <v>2836</v>
      </c>
      <c r="E2323" s="59" t="s">
        <v>5739</v>
      </c>
      <c r="F2323" t="s">
        <v>2737</v>
      </c>
      <c r="G2323" t="s">
        <v>872</v>
      </c>
      <c r="H2323" t="s">
        <v>874</v>
      </c>
      <c r="I2323" s="52">
        <v>45538</v>
      </c>
      <c r="J2323" t="s">
        <v>2457</v>
      </c>
      <c r="K2323">
        <v>286</v>
      </c>
      <c r="L2323" s="73">
        <v>66.949475761613002</v>
      </c>
      <c r="M2323">
        <v>286</v>
      </c>
      <c r="N2323">
        <v>1</v>
      </c>
      <c r="O2323" s="73">
        <v>73.218079109986903</v>
      </c>
      <c r="P2323">
        <v>286</v>
      </c>
      <c r="Q2323">
        <v>1</v>
      </c>
      <c r="R2323">
        <v>286</v>
      </c>
      <c r="S2323">
        <v>0.999999999999999</v>
      </c>
      <c r="T2323">
        <v>29.0360006814646</v>
      </c>
      <c r="U2323">
        <v>0.63697155287303497</v>
      </c>
      <c r="V2323">
        <v>171</v>
      </c>
      <c r="W2323">
        <v>2.51340679787957E-2</v>
      </c>
      <c r="X2323">
        <v>21</v>
      </c>
      <c r="Y2323">
        <v>286</v>
      </c>
      <c r="Z2323">
        <v>0.999999999999999</v>
      </c>
      <c r="AA2323">
        <v>9.2410552391685101</v>
      </c>
      <c r="AB2323">
        <v>272</v>
      </c>
      <c r="AC2323">
        <v>0.98363570078930695</v>
      </c>
      <c r="AD2323">
        <v>21</v>
      </c>
      <c r="AE2323">
        <v>2.4625752792892999E-2</v>
      </c>
      <c r="AF2323">
        <v>-7</v>
      </c>
      <c r="AG2323">
        <v>0</v>
      </c>
      <c r="AH2323">
        <v>2.0007181024723E-4</v>
      </c>
      <c r="AI2323">
        <v>3</v>
      </c>
      <c r="AJ2323" s="73">
        <v>63.027228395789997</v>
      </c>
      <c r="AK2323">
        <v>286</v>
      </c>
      <c r="AL2323">
        <v>1</v>
      </c>
      <c r="AM2323">
        <v>0</v>
      </c>
      <c r="AN2323">
        <v>0</v>
      </c>
      <c r="AO2323">
        <v>0</v>
      </c>
      <c r="AP2323">
        <v>0</v>
      </c>
      <c r="AQ2323">
        <v>286</v>
      </c>
      <c r="AR2323">
        <v>0.999999999999999</v>
      </c>
      <c r="AS2323">
        <v>0</v>
      </c>
      <c r="AT2323">
        <v>0</v>
      </c>
      <c r="AU2323">
        <v>0</v>
      </c>
      <c r="AV2323">
        <v>0</v>
      </c>
      <c r="AW2323">
        <v>286</v>
      </c>
      <c r="AX2323">
        <v>1</v>
      </c>
      <c r="AY2323" s="73">
        <v>63.315252780614003</v>
      </c>
      <c r="AZ2323">
        <v>286</v>
      </c>
      <c r="BA2323">
        <v>1</v>
      </c>
      <c r="BB2323">
        <v>271</v>
      </c>
      <c r="BC2323">
        <v>0.86451504249278899</v>
      </c>
      <c r="BD2323">
        <v>15</v>
      </c>
      <c r="BE2323">
        <v>0.13548495750721001</v>
      </c>
      <c r="BF2323">
        <v>66.949475761613002</v>
      </c>
      <c r="BG2323">
        <v>73.218079109986903</v>
      </c>
      <c r="BH2323">
        <v>63.315252780614003</v>
      </c>
      <c r="BI2323">
        <v>63.027228395789997</v>
      </c>
    </row>
    <row r="2324" spans="1:61" x14ac:dyDescent="0.25">
      <c r="A2324" s="10" t="str">
        <f>VLOOKUP(D2324,'Index-Relations'!E:F,2,FALSE)</f>
        <v>ESG</v>
      </c>
      <c r="B2324" t="s">
        <v>3450</v>
      </c>
      <c r="C2324" s="53" t="s">
        <v>3350</v>
      </c>
      <c r="D2324" s="59" t="s">
        <v>2836</v>
      </c>
      <c r="E2324" s="59" t="s">
        <v>5740</v>
      </c>
      <c r="F2324" t="s">
        <v>2737</v>
      </c>
      <c r="G2324" t="s">
        <v>872</v>
      </c>
      <c r="H2324" t="s">
        <v>874</v>
      </c>
      <c r="I2324" s="52">
        <v>45505</v>
      </c>
      <c r="J2324" t="s">
        <v>2457</v>
      </c>
      <c r="K2324">
        <v>286</v>
      </c>
      <c r="L2324" s="73">
        <v>67.119557521646001</v>
      </c>
      <c r="M2324">
        <v>286</v>
      </c>
      <c r="N2324">
        <v>1</v>
      </c>
      <c r="O2324" s="73">
        <v>73.088345848277996</v>
      </c>
      <c r="P2324">
        <v>286</v>
      </c>
      <c r="Q2324">
        <v>1</v>
      </c>
      <c r="R2324">
        <v>286</v>
      </c>
      <c r="S2324">
        <v>0.999999999999999</v>
      </c>
      <c r="T2324">
        <v>29.0557133712026</v>
      </c>
      <c r="U2324">
        <v>0.63506714751078697</v>
      </c>
      <c r="V2324">
        <v>171</v>
      </c>
      <c r="W2324">
        <v>2.4807997861251499E-2</v>
      </c>
      <c r="X2324">
        <v>21</v>
      </c>
      <c r="Y2324">
        <v>286</v>
      </c>
      <c r="Z2324">
        <v>1</v>
      </c>
      <c r="AA2324">
        <v>9.0348825272063102</v>
      </c>
      <c r="AB2324">
        <v>267</v>
      </c>
      <c r="AC2324">
        <v>0.98449198363370205</v>
      </c>
      <c r="AD2324">
        <v>19</v>
      </c>
      <c r="AE2324">
        <v>1.55080163662968E-2</v>
      </c>
      <c r="AF2324">
        <v>0</v>
      </c>
      <c r="AG2324">
        <v>4.0766E-16</v>
      </c>
      <c r="AH2324">
        <v>1.92287240822767E-4</v>
      </c>
      <c r="AI2324">
        <v>3</v>
      </c>
      <c r="AJ2324" s="73">
        <v>63.103533449135902</v>
      </c>
      <c r="AK2324">
        <v>286</v>
      </c>
      <c r="AL2324">
        <v>1</v>
      </c>
      <c r="AM2324">
        <v>0</v>
      </c>
      <c r="AN2324">
        <v>0</v>
      </c>
      <c r="AO2324">
        <v>0</v>
      </c>
      <c r="AP2324">
        <v>0</v>
      </c>
      <c r="AQ2324">
        <v>286</v>
      </c>
      <c r="AR2324">
        <v>0.999999999999999</v>
      </c>
      <c r="AS2324">
        <v>0</v>
      </c>
      <c r="AT2324">
        <v>0</v>
      </c>
      <c r="AU2324">
        <v>0</v>
      </c>
      <c r="AV2324">
        <v>0</v>
      </c>
      <c r="AW2324">
        <v>286</v>
      </c>
      <c r="AX2324">
        <v>0.999999999999999</v>
      </c>
      <c r="AY2324" s="73">
        <v>63.728533972756999</v>
      </c>
      <c r="AZ2324">
        <v>286</v>
      </c>
      <c r="BA2324">
        <v>1</v>
      </c>
      <c r="BB2324">
        <v>272</v>
      </c>
      <c r="BC2324">
        <v>0.86454653630737299</v>
      </c>
      <c r="BD2324">
        <v>14</v>
      </c>
      <c r="BE2324">
        <v>0.13545346369262601</v>
      </c>
      <c r="BF2324">
        <v>67.119557521646001</v>
      </c>
      <c r="BG2324">
        <v>73.088345848277996</v>
      </c>
      <c r="BH2324">
        <v>63.728533972756999</v>
      </c>
      <c r="BI2324">
        <v>63.103533449135902</v>
      </c>
    </row>
    <row r="2325" spans="1:61" x14ac:dyDescent="0.25">
      <c r="A2325" s="10" t="str">
        <f>VLOOKUP(D2325,'Index-Relations'!E:F,2,FALSE)</f>
        <v>ESG</v>
      </c>
      <c r="B2325" t="s">
        <v>3450</v>
      </c>
      <c r="C2325" s="53" t="s">
        <v>2765</v>
      </c>
      <c r="D2325" s="59" t="s">
        <v>2836</v>
      </c>
      <c r="E2325" s="59" t="s">
        <v>5741</v>
      </c>
      <c r="F2325" t="s">
        <v>2737</v>
      </c>
      <c r="G2325" t="s">
        <v>872</v>
      </c>
      <c r="H2325" t="s">
        <v>874</v>
      </c>
      <c r="I2325" s="52">
        <v>45474</v>
      </c>
      <c r="J2325" t="s">
        <v>2457</v>
      </c>
      <c r="K2325">
        <v>286</v>
      </c>
      <c r="L2325" s="73">
        <v>67.767399657412994</v>
      </c>
      <c r="M2325">
        <v>286</v>
      </c>
      <c r="N2325">
        <v>1</v>
      </c>
      <c r="O2325" s="73">
        <v>73.285788413172895</v>
      </c>
      <c r="P2325">
        <v>286</v>
      </c>
      <c r="Q2325">
        <v>1</v>
      </c>
      <c r="R2325">
        <v>286</v>
      </c>
      <c r="S2325">
        <v>0.999999999999999</v>
      </c>
      <c r="T2325">
        <v>28.7055539400653</v>
      </c>
      <c r="U2325">
        <v>0.64406624864813999</v>
      </c>
      <c r="V2325">
        <v>171</v>
      </c>
      <c r="W2325">
        <v>2.6707792619787701E-2</v>
      </c>
      <c r="X2325">
        <v>21</v>
      </c>
      <c r="Y2325">
        <v>286</v>
      </c>
      <c r="Z2325">
        <v>0.999999999999999</v>
      </c>
      <c r="AA2325">
        <v>9.2435321788842497</v>
      </c>
      <c r="AB2325">
        <v>267</v>
      </c>
      <c r="AC2325">
        <v>0.98468708737272603</v>
      </c>
      <c r="AD2325">
        <v>19</v>
      </c>
      <c r="AE2325">
        <v>1.5312912627273099E-2</v>
      </c>
      <c r="AF2325">
        <v>0</v>
      </c>
      <c r="AG2325">
        <v>5.0826999999999997E-16</v>
      </c>
      <c r="AH2325">
        <v>1.9010964712153501E-4</v>
      </c>
      <c r="AI2325">
        <v>3</v>
      </c>
      <c r="AJ2325" s="73">
        <v>63.637803776950904</v>
      </c>
      <c r="AK2325">
        <v>286</v>
      </c>
      <c r="AL2325">
        <v>1</v>
      </c>
      <c r="AM2325">
        <v>0</v>
      </c>
      <c r="AN2325">
        <v>0</v>
      </c>
      <c r="AO2325">
        <v>0</v>
      </c>
      <c r="AP2325">
        <v>0</v>
      </c>
      <c r="AQ2325">
        <v>286</v>
      </c>
      <c r="AR2325">
        <v>1</v>
      </c>
      <c r="AS2325">
        <v>0</v>
      </c>
      <c r="AT2325">
        <v>0</v>
      </c>
      <c r="AU2325">
        <v>0</v>
      </c>
      <c r="AV2325">
        <v>0</v>
      </c>
      <c r="AW2325">
        <v>286</v>
      </c>
      <c r="AX2325">
        <v>1</v>
      </c>
      <c r="AY2325" s="73">
        <v>64.800737599592907</v>
      </c>
      <c r="AZ2325">
        <v>286</v>
      </c>
      <c r="BA2325">
        <v>1</v>
      </c>
      <c r="BB2325">
        <v>272</v>
      </c>
      <c r="BC2325">
        <v>0.86592214963298397</v>
      </c>
      <c r="BD2325">
        <v>14</v>
      </c>
      <c r="BE2325">
        <v>0.134077850367015</v>
      </c>
      <c r="BF2325">
        <v>67.767399657412994</v>
      </c>
      <c r="BG2325">
        <v>73.285788413172895</v>
      </c>
      <c r="BH2325">
        <v>64.800737599592907</v>
      </c>
      <c r="BI2325">
        <v>63.637803776950904</v>
      </c>
    </row>
    <row r="2326" spans="1:61" x14ac:dyDescent="0.25">
      <c r="A2326" s="10" t="str">
        <f>VLOOKUP(D2326,'Index-Relations'!E:F,2,FALSE)</f>
        <v>ESG</v>
      </c>
      <c r="B2326" t="s">
        <v>3450</v>
      </c>
      <c r="C2326" s="53" t="s">
        <v>2766</v>
      </c>
      <c r="D2326" s="59" t="s">
        <v>2836</v>
      </c>
      <c r="E2326" s="59" t="s">
        <v>5742</v>
      </c>
      <c r="F2326" t="s">
        <v>2737</v>
      </c>
      <c r="G2326" t="s">
        <v>872</v>
      </c>
      <c r="H2326" t="s">
        <v>874</v>
      </c>
      <c r="I2326" s="52">
        <v>45446</v>
      </c>
      <c r="J2326" t="s">
        <v>2457</v>
      </c>
      <c r="K2326">
        <v>345</v>
      </c>
      <c r="L2326" s="73">
        <v>63.9714766397069</v>
      </c>
      <c r="M2326">
        <v>345</v>
      </c>
      <c r="N2326">
        <v>1</v>
      </c>
      <c r="O2326" s="73">
        <v>69.730886656053997</v>
      </c>
      <c r="P2326">
        <v>345</v>
      </c>
      <c r="Q2326">
        <v>1</v>
      </c>
      <c r="R2326">
        <v>345</v>
      </c>
      <c r="S2326">
        <v>1</v>
      </c>
      <c r="T2326">
        <v>29.4139291346604</v>
      </c>
      <c r="U2326">
        <v>0.63442108663511498</v>
      </c>
      <c r="V2326">
        <v>208</v>
      </c>
      <c r="W2326">
        <v>2.5277250076563298E-2</v>
      </c>
      <c r="X2326">
        <v>23</v>
      </c>
      <c r="Y2326">
        <v>345</v>
      </c>
      <c r="Z2326">
        <v>0.999999999999999</v>
      </c>
      <c r="AA2326">
        <v>9.8268978383790699</v>
      </c>
      <c r="AB2326">
        <v>311</v>
      </c>
      <c r="AC2326">
        <v>0.97747237476664794</v>
      </c>
      <c r="AD2326">
        <v>34</v>
      </c>
      <c r="AE2326">
        <v>2.2527625233352E-2</v>
      </c>
      <c r="AF2326">
        <v>0</v>
      </c>
      <c r="AG2326">
        <v>3.816E-17</v>
      </c>
      <c r="AH2326">
        <v>4.6053635704077802E-4</v>
      </c>
      <c r="AI2326">
        <v>3</v>
      </c>
      <c r="AJ2326" s="73">
        <v>60.337435067611899</v>
      </c>
      <c r="AK2326">
        <v>345</v>
      </c>
      <c r="AL2326">
        <v>1</v>
      </c>
      <c r="AM2326">
        <v>0</v>
      </c>
      <c r="AN2326">
        <v>0</v>
      </c>
      <c r="AO2326">
        <v>0</v>
      </c>
      <c r="AP2326">
        <v>0</v>
      </c>
      <c r="AQ2326">
        <v>345</v>
      </c>
      <c r="AR2326">
        <v>0.999999999999999</v>
      </c>
      <c r="AS2326">
        <v>0</v>
      </c>
      <c r="AT2326">
        <v>0</v>
      </c>
      <c r="AU2326">
        <v>3.0089272832004802E-4</v>
      </c>
      <c r="AV2326">
        <v>1</v>
      </c>
      <c r="AW2326">
        <v>345</v>
      </c>
      <c r="AX2326">
        <v>0.999999999999999</v>
      </c>
      <c r="AY2326" s="73">
        <v>61.1234246349999</v>
      </c>
      <c r="AZ2326">
        <v>345</v>
      </c>
      <c r="BA2326">
        <v>1</v>
      </c>
      <c r="BB2326">
        <v>330</v>
      </c>
      <c r="BC2326">
        <v>0.86418019085867803</v>
      </c>
      <c r="BD2326">
        <v>15</v>
      </c>
      <c r="BE2326">
        <v>0.135819809141321</v>
      </c>
      <c r="BF2326">
        <v>63.9714766397069</v>
      </c>
      <c r="BG2326">
        <v>69.730886656053997</v>
      </c>
      <c r="BH2326">
        <v>61.1234246349999</v>
      </c>
      <c r="BI2326">
        <v>60.337435067611899</v>
      </c>
    </row>
    <row r="2327" spans="1:61" x14ac:dyDescent="0.25">
      <c r="A2327" s="10" t="str">
        <f>VLOOKUP(D2327,'Index-Relations'!E:F,2,FALSE)</f>
        <v>ESG</v>
      </c>
      <c r="B2327" t="s">
        <v>3450</v>
      </c>
      <c r="C2327" s="53" t="s">
        <v>2767</v>
      </c>
      <c r="D2327" s="59" t="s">
        <v>2836</v>
      </c>
      <c r="E2327" s="59" t="s">
        <v>5743</v>
      </c>
      <c r="F2327" t="s">
        <v>2737</v>
      </c>
      <c r="G2327" t="s">
        <v>872</v>
      </c>
      <c r="H2327" t="s">
        <v>874</v>
      </c>
      <c r="I2327" s="52">
        <v>45413</v>
      </c>
      <c r="J2327" t="s">
        <v>2457</v>
      </c>
      <c r="K2327">
        <v>345</v>
      </c>
      <c r="L2327" s="73">
        <v>63.915583531577902</v>
      </c>
      <c r="M2327">
        <v>345</v>
      </c>
      <c r="N2327">
        <v>1</v>
      </c>
      <c r="O2327" s="73">
        <v>69.687861464662902</v>
      </c>
      <c r="P2327">
        <v>345</v>
      </c>
      <c r="Q2327">
        <v>1</v>
      </c>
      <c r="R2327">
        <v>345</v>
      </c>
      <c r="S2327">
        <v>1</v>
      </c>
      <c r="T2327">
        <v>29.712397981060501</v>
      </c>
      <c r="U2327">
        <v>0.63423210845043498</v>
      </c>
      <c r="V2327">
        <v>208</v>
      </c>
      <c r="W2327">
        <v>2.51859983920442E-2</v>
      </c>
      <c r="X2327">
        <v>23</v>
      </c>
      <c r="Y2327">
        <v>345</v>
      </c>
      <c r="Z2327">
        <v>0.999999999999999</v>
      </c>
      <c r="AA2327">
        <v>10.251769429584201</v>
      </c>
      <c r="AB2327">
        <v>311</v>
      </c>
      <c r="AC2327">
        <v>0.97698600474484198</v>
      </c>
      <c r="AD2327">
        <v>34</v>
      </c>
      <c r="AE2327">
        <v>2.3013995255157599E-2</v>
      </c>
      <c r="AF2327">
        <v>0</v>
      </c>
      <c r="AG2327">
        <v>0</v>
      </c>
      <c r="AH2327">
        <v>4.4424759762311901E-4</v>
      </c>
      <c r="AI2327">
        <v>3</v>
      </c>
      <c r="AJ2327" s="73">
        <v>60.071702347664903</v>
      </c>
      <c r="AK2327">
        <v>345</v>
      </c>
      <c r="AL2327">
        <v>1</v>
      </c>
      <c r="AM2327">
        <v>0</v>
      </c>
      <c r="AN2327">
        <v>0</v>
      </c>
      <c r="AO2327">
        <v>0</v>
      </c>
      <c r="AP2327">
        <v>0</v>
      </c>
      <c r="AQ2327">
        <v>345</v>
      </c>
      <c r="AR2327">
        <v>1</v>
      </c>
      <c r="AS2327">
        <v>0</v>
      </c>
      <c r="AT2327">
        <v>0</v>
      </c>
      <c r="AU2327">
        <v>0</v>
      </c>
      <c r="AV2327">
        <v>0</v>
      </c>
      <c r="AW2327">
        <v>345</v>
      </c>
      <c r="AX2327">
        <v>0.999999999999999</v>
      </c>
      <c r="AY2327" s="73">
        <v>61.217492823729998</v>
      </c>
      <c r="AZ2327">
        <v>345</v>
      </c>
      <c r="BA2327">
        <v>1</v>
      </c>
      <c r="BB2327">
        <v>331</v>
      </c>
      <c r="BC2327">
        <v>0.87348117955229598</v>
      </c>
      <c r="BD2327">
        <v>14</v>
      </c>
      <c r="BE2327">
        <v>0.12651882044770299</v>
      </c>
      <c r="BF2327">
        <v>63.915583531577902</v>
      </c>
      <c r="BG2327">
        <v>69.687861464662902</v>
      </c>
      <c r="BH2327">
        <v>61.217492823729998</v>
      </c>
      <c r="BI2327">
        <v>60.071702347664903</v>
      </c>
    </row>
    <row r="2328" spans="1:61" x14ac:dyDescent="0.25">
      <c r="A2328" s="10" t="str">
        <f>VLOOKUP(D2328,'Index-Relations'!E:F,2,FALSE)</f>
        <v>ESG</v>
      </c>
      <c r="B2328" t="s">
        <v>3450</v>
      </c>
      <c r="C2328" s="53" t="s">
        <v>2768</v>
      </c>
      <c r="D2328" s="59" t="s">
        <v>2836</v>
      </c>
      <c r="E2328" s="59" t="s">
        <v>5744</v>
      </c>
      <c r="F2328" t="s">
        <v>2737</v>
      </c>
      <c r="G2328" t="s">
        <v>872</v>
      </c>
      <c r="H2328" t="s">
        <v>874</v>
      </c>
      <c r="I2328" s="52">
        <v>45383</v>
      </c>
      <c r="J2328" t="s">
        <v>2457</v>
      </c>
      <c r="K2328">
        <v>346</v>
      </c>
      <c r="L2328">
        <v>68.150072120638498</v>
      </c>
      <c r="M2328">
        <v>346</v>
      </c>
      <c r="N2328">
        <v>1</v>
      </c>
      <c r="O2328">
        <v>74.431953869805497</v>
      </c>
      <c r="P2328">
        <v>346</v>
      </c>
      <c r="Q2328">
        <v>1</v>
      </c>
      <c r="R2328">
        <v>346</v>
      </c>
      <c r="S2328">
        <v>0.999999999999999</v>
      </c>
      <c r="T2328">
        <v>29.617737084715301</v>
      </c>
      <c r="U2328">
        <v>0.63534275804533602</v>
      </c>
      <c r="V2328">
        <v>209</v>
      </c>
      <c r="W2328">
        <v>2.50468483763093E-2</v>
      </c>
      <c r="X2328">
        <v>23</v>
      </c>
      <c r="Y2328">
        <v>346</v>
      </c>
      <c r="Z2328">
        <v>0.999999999999999</v>
      </c>
      <c r="AA2328">
        <v>9.9261625844407799</v>
      </c>
      <c r="AB2328">
        <v>312</v>
      </c>
      <c r="AC2328">
        <v>0.97626288519487403</v>
      </c>
      <c r="AD2328">
        <v>34</v>
      </c>
      <c r="AE2328">
        <v>2.3737114805125501E-2</v>
      </c>
      <c r="AF2328">
        <v>0</v>
      </c>
      <c r="AG2328">
        <v>3.9899E-16</v>
      </c>
      <c r="AH2328">
        <v>4.33816965711517E-4</v>
      </c>
      <c r="AI2328">
        <v>3</v>
      </c>
      <c r="AJ2328">
        <v>63.233734463739403</v>
      </c>
      <c r="AK2328">
        <v>346</v>
      </c>
      <c r="AL2328">
        <v>1</v>
      </c>
      <c r="AM2328">
        <v>0</v>
      </c>
      <c r="AN2328">
        <v>0</v>
      </c>
      <c r="AO2328">
        <v>0</v>
      </c>
      <c r="AP2328">
        <v>0</v>
      </c>
      <c r="AQ2328">
        <v>346</v>
      </c>
      <c r="AR2328">
        <v>1</v>
      </c>
      <c r="AS2328">
        <v>0</v>
      </c>
      <c r="AT2328">
        <v>0</v>
      </c>
      <c r="AU2328">
        <v>0</v>
      </c>
      <c r="AV2328">
        <v>0</v>
      </c>
      <c r="AW2328">
        <v>346</v>
      </c>
      <c r="AX2328">
        <v>0.999999999999999</v>
      </c>
      <c r="AY2328">
        <v>65.800844770229801</v>
      </c>
      <c r="AZ2328">
        <v>346</v>
      </c>
      <c r="BA2328">
        <v>1</v>
      </c>
      <c r="BB2328">
        <v>332</v>
      </c>
      <c r="BC2328">
        <v>0.87371645014857402</v>
      </c>
      <c r="BD2328">
        <v>14</v>
      </c>
      <c r="BE2328">
        <v>0.12628354985142501</v>
      </c>
      <c r="BF2328">
        <v>64.362512858130998</v>
      </c>
      <c r="BG2328">
        <v>69.702218619375003</v>
      </c>
      <c r="BH2328">
        <v>62.291248521927997</v>
      </c>
      <c r="BI2328">
        <v>60.101758593456999</v>
      </c>
    </row>
    <row r="2329" spans="1:61" x14ac:dyDescent="0.25">
      <c r="A2329" s="10" t="str">
        <f>VLOOKUP(D2329,'Index-Relations'!E:F,2,FALSE)</f>
        <v>ESG</v>
      </c>
      <c r="B2329" t="s">
        <v>3450</v>
      </c>
      <c r="C2329" s="53" t="s">
        <v>2769</v>
      </c>
      <c r="D2329" s="59" t="s">
        <v>2836</v>
      </c>
      <c r="E2329" s="59" t="s">
        <v>5745</v>
      </c>
      <c r="F2329" t="s">
        <v>2737</v>
      </c>
      <c r="G2329" t="s">
        <v>872</v>
      </c>
      <c r="H2329" t="s">
        <v>874</v>
      </c>
      <c r="I2329" s="52">
        <v>45352</v>
      </c>
      <c r="J2329" t="s">
        <v>2457</v>
      </c>
      <c r="K2329">
        <v>352</v>
      </c>
      <c r="L2329">
        <v>68.698932076183297</v>
      </c>
      <c r="M2329">
        <v>350</v>
      </c>
      <c r="N2329">
        <v>0.99830293061143505</v>
      </c>
      <c r="O2329">
        <v>74.2437345956223</v>
      </c>
      <c r="P2329">
        <v>350</v>
      </c>
      <c r="Q2329">
        <v>0.99830293061143505</v>
      </c>
      <c r="R2329">
        <v>350</v>
      </c>
      <c r="S2329">
        <v>0.99830293061143505</v>
      </c>
      <c r="T2329">
        <v>28.8436540869289</v>
      </c>
      <c r="U2329">
        <v>0.62368950357755604</v>
      </c>
      <c r="V2329">
        <v>204</v>
      </c>
      <c r="W2329">
        <v>2.6478324246652599E-2</v>
      </c>
      <c r="X2329">
        <v>23</v>
      </c>
      <c r="Y2329">
        <v>349</v>
      </c>
      <c r="Z2329">
        <v>0.99680365238787005</v>
      </c>
      <c r="AA2329">
        <v>10.125251117599401</v>
      </c>
      <c r="AB2329">
        <v>312</v>
      </c>
      <c r="AC2329">
        <v>0.97304395810619404</v>
      </c>
      <c r="AD2329">
        <v>37</v>
      </c>
      <c r="AE2329">
        <v>2.3759694281676E-2</v>
      </c>
      <c r="AF2329">
        <v>3</v>
      </c>
      <c r="AG2329">
        <v>3.1963476121293702E-3</v>
      </c>
      <c r="AH2329">
        <v>2.97915083418858E-6</v>
      </c>
      <c r="AI2329">
        <v>1</v>
      </c>
      <c r="AJ2329">
        <v>64.612384206025894</v>
      </c>
      <c r="AK2329">
        <v>350</v>
      </c>
      <c r="AL2329">
        <v>0.99830293061143505</v>
      </c>
      <c r="AM2329">
        <v>0</v>
      </c>
      <c r="AN2329">
        <v>0</v>
      </c>
      <c r="AO2329">
        <v>0</v>
      </c>
      <c r="AP2329">
        <v>0</v>
      </c>
      <c r="AQ2329">
        <v>352</v>
      </c>
      <c r="AR2329">
        <v>1</v>
      </c>
      <c r="AS2329">
        <v>0</v>
      </c>
      <c r="AT2329">
        <v>0</v>
      </c>
      <c r="AU2329">
        <v>0</v>
      </c>
      <c r="AV2329">
        <v>0</v>
      </c>
      <c r="AW2329">
        <v>352</v>
      </c>
      <c r="AX2329">
        <v>0.999999999999999</v>
      </c>
      <c r="AY2329">
        <v>66.284024452135299</v>
      </c>
      <c r="AZ2329">
        <v>350</v>
      </c>
      <c r="BA2329">
        <v>0.99830293061143505</v>
      </c>
      <c r="BB2329">
        <v>338</v>
      </c>
      <c r="BC2329">
        <v>0.87769096060070495</v>
      </c>
      <c r="BD2329">
        <v>14</v>
      </c>
      <c r="BE2329">
        <v>0.122309039399294</v>
      </c>
      <c r="BF2329">
        <v>64.904244062353001</v>
      </c>
      <c r="BG2329">
        <v>69.589997840972003</v>
      </c>
      <c r="BH2329">
        <v>62.706760799172002</v>
      </c>
      <c r="BI2329">
        <v>61.396914649442003</v>
      </c>
    </row>
    <row r="2330" spans="1:61" x14ac:dyDescent="0.25">
      <c r="A2330" s="10" t="str">
        <f>VLOOKUP(D2330,'Index-Relations'!E:F,2,FALSE)</f>
        <v>ESG</v>
      </c>
      <c r="B2330" t="s">
        <v>3450</v>
      </c>
      <c r="C2330" s="53" t="s">
        <v>2770</v>
      </c>
      <c r="D2330" s="59" t="s">
        <v>2836</v>
      </c>
      <c r="E2330" s="59" t="s">
        <v>5746</v>
      </c>
      <c r="F2330" t="s">
        <v>2737</v>
      </c>
      <c r="G2330" t="s">
        <v>872</v>
      </c>
      <c r="H2330" t="s">
        <v>874</v>
      </c>
      <c r="I2330" s="52">
        <v>45323</v>
      </c>
      <c r="J2330" t="s">
        <v>2457</v>
      </c>
      <c r="K2330">
        <v>352</v>
      </c>
      <c r="L2330">
        <v>69.461381830348003</v>
      </c>
      <c r="M2330">
        <v>350</v>
      </c>
      <c r="N2330">
        <v>0.998301005100246</v>
      </c>
      <c r="O2330">
        <v>74.843004050649299</v>
      </c>
      <c r="P2330">
        <v>350</v>
      </c>
      <c r="Q2330">
        <v>0.998301005100246</v>
      </c>
      <c r="R2330">
        <v>350</v>
      </c>
      <c r="S2330">
        <v>0.998301005100246</v>
      </c>
      <c r="T2330">
        <v>29.1974536556936</v>
      </c>
      <c r="U2330">
        <v>0.62126056136296604</v>
      </c>
      <c r="V2330">
        <v>203</v>
      </c>
      <c r="W2330">
        <v>2.4101381433693898E-2</v>
      </c>
      <c r="X2330">
        <v>22</v>
      </c>
      <c r="Y2330">
        <v>349</v>
      </c>
      <c r="Z2330">
        <v>0.99715505327863896</v>
      </c>
      <c r="AA2330">
        <v>10.3063915948727</v>
      </c>
      <c r="AB2330">
        <v>310</v>
      </c>
      <c r="AC2330">
        <v>0.96972729712275896</v>
      </c>
      <c r="AD2330">
        <v>39</v>
      </c>
      <c r="AE2330">
        <v>2.7427756155880102E-2</v>
      </c>
      <c r="AF2330">
        <v>3</v>
      </c>
      <c r="AG2330">
        <v>2.8449467213608102E-3</v>
      </c>
      <c r="AH2330">
        <v>3.0098801700254398E-6</v>
      </c>
      <c r="AI2330">
        <v>1</v>
      </c>
      <c r="AJ2330">
        <v>65.446764381432502</v>
      </c>
      <c r="AK2330">
        <v>350</v>
      </c>
      <c r="AL2330">
        <v>0.998301005100246</v>
      </c>
      <c r="AM2330">
        <v>0</v>
      </c>
      <c r="AN2330">
        <v>0</v>
      </c>
      <c r="AO2330">
        <v>0</v>
      </c>
      <c r="AP2330">
        <v>0</v>
      </c>
      <c r="AQ2330">
        <v>352</v>
      </c>
      <c r="AR2330">
        <v>1</v>
      </c>
      <c r="AS2330">
        <v>0</v>
      </c>
      <c r="AT2330">
        <v>0</v>
      </c>
      <c r="AU2330">
        <v>0</v>
      </c>
      <c r="AV2330">
        <v>0</v>
      </c>
      <c r="AW2330">
        <v>352</v>
      </c>
      <c r="AX2330">
        <v>1</v>
      </c>
      <c r="AY2330">
        <v>66.723577252334707</v>
      </c>
      <c r="AZ2330">
        <v>350</v>
      </c>
      <c r="BA2330">
        <v>0.998301005100246</v>
      </c>
      <c r="BB2330">
        <v>338</v>
      </c>
      <c r="BC2330">
        <v>0.88403981118229902</v>
      </c>
      <c r="BD2330">
        <v>14</v>
      </c>
      <c r="BE2330">
        <v>0.1159601888177</v>
      </c>
      <c r="BF2330">
        <v>65.588084032137999</v>
      </c>
      <c r="BG2330">
        <v>70.028565127916906</v>
      </c>
      <c r="BH2330">
        <v>63.011961345605997</v>
      </c>
      <c r="BI2330">
        <v>62.080221436795902</v>
      </c>
    </row>
    <row r="2331" spans="1:61" x14ac:dyDescent="0.25">
      <c r="A2331" s="10" t="str">
        <f>VLOOKUP(D2331,'Index-Relations'!E:F,2,FALSE)</f>
        <v>ESG</v>
      </c>
      <c r="B2331" t="s">
        <v>3450</v>
      </c>
      <c r="C2331" s="53" t="s">
        <v>2760</v>
      </c>
      <c r="D2331" s="59" t="s">
        <v>2837</v>
      </c>
      <c r="E2331" s="59" t="s">
        <v>5747</v>
      </c>
      <c r="F2331" t="s">
        <v>878</v>
      </c>
      <c r="G2331" t="s">
        <v>877</v>
      </c>
      <c r="H2331" t="s">
        <v>879</v>
      </c>
      <c r="I2331" s="52">
        <v>45659</v>
      </c>
      <c r="J2331" t="s">
        <v>2457</v>
      </c>
      <c r="K2331">
        <v>279</v>
      </c>
      <c r="L2331" s="73">
        <v>66.642643017043895</v>
      </c>
      <c r="M2331">
        <v>279</v>
      </c>
      <c r="N2331">
        <v>1</v>
      </c>
      <c r="O2331" s="73">
        <v>73.077844258197004</v>
      </c>
      <c r="P2331">
        <v>279</v>
      </c>
      <c r="Q2331">
        <v>1</v>
      </c>
      <c r="R2331">
        <v>279</v>
      </c>
      <c r="S2331">
        <v>0.999999999999999</v>
      </c>
      <c r="T2331">
        <v>28.6461694027359</v>
      </c>
      <c r="U2331">
        <v>0.61776342263224204</v>
      </c>
      <c r="V2331">
        <v>164</v>
      </c>
      <c r="W2331">
        <v>2.0800991045507498E-2</v>
      </c>
      <c r="X2331">
        <v>17</v>
      </c>
      <c r="Y2331">
        <v>279</v>
      </c>
      <c r="Z2331">
        <v>1</v>
      </c>
      <c r="AA2331">
        <v>7.7443077924987698</v>
      </c>
      <c r="AB2331">
        <v>250</v>
      </c>
      <c r="AC2331">
        <v>0.96564691522839896</v>
      </c>
      <c r="AD2331">
        <v>29</v>
      </c>
      <c r="AE2331">
        <v>3.4353084771600602E-2</v>
      </c>
      <c r="AF2331">
        <v>0</v>
      </c>
      <c r="AG2331">
        <v>0</v>
      </c>
      <c r="AH2331">
        <v>3.1672307428119901E-4</v>
      </c>
      <c r="AI2331">
        <v>3</v>
      </c>
      <c r="AJ2331" s="73">
        <v>62.693622894485003</v>
      </c>
      <c r="AK2331">
        <v>279</v>
      </c>
      <c r="AL2331">
        <v>1</v>
      </c>
      <c r="AM2331">
        <v>0</v>
      </c>
      <c r="AN2331">
        <v>0</v>
      </c>
      <c r="AO2331">
        <v>0</v>
      </c>
      <c r="AP2331">
        <v>0</v>
      </c>
      <c r="AQ2331">
        <v>279</v>
      </c>
      <c r="AR2331">
        <v>1</v>
      </c>
      <c r="AS2331">
        <v>0</v>
      </c>
      <c r="AT2331">
        <v>0</v>
      </c>
      <c r="AU2331">
        <v>0</v>
      </c>
      <c r="AV2331">
        <v>0</v>
      </c>
      <c r="AW2331">
        <v>279</v>
      </c>
      <c r="AX2331">
        <v>1</v>
      </c>
      <c r="AY2331" s="73">
        <v>63.037755566255001</v>
      </c>
      <c r="AZ2331">
        <v>279</v>
      </c>
      <c r="BA2331">
        <v>1</v>
      </c>
      <c r="BB2331">
        <v>265</v>
      </c>
      <c r="BC2331">
        <v>0.87634490782586705</v>
      </c>
      <c r="BD2331">
        <v>14</v>
      </c>
      <c r="BE2331">
        <v>0.12365509217413199</v>
      </c>
      <c r="BF2331">
        <v>66.642643017043895</v>
      </c>
      <c r="BG2331">
        <v>73.077844258197004</v>
      </c>
      <c r="BH2331">
        <v>63.037755566255001</v>
      </c>
      <c r="BI2331">
        <v>62.693622894485003</v>
      </c>
    </row>
    <row r="2332" spans="1:61" x14ac:dyDescent="0.25">
      <c r="A2332" s="10" t="str">
        <f>VLOOKUP(D2332,'Index-Relations'!E:F,2,FALSE)</f>
        <v>ESG</v>
      </c>
      <c r="B2332" t="s">
        <v>3450</v>
      </c>
      <c r="C2332" s="53" t="s">
        <v>2761</v>
      </c>
      <c r="D2332" s="59" t="s">
        <v>2837</v>
      </c>
      <c r="E2332" s="59" t="s">
        <v>5748</v>
      </c>
      <c r="F2332" t="s">
        <v>878</v>
      </c>
      <c r="G2332" t="s">
        <v>877</v>
      </c>
      <c r="H2332" t="s">
        <v>879</v>
      </c>
      <c r="I2332" s="52">
        <v>45628</v>
      </c>
      <c r="J2332" t="s">
        <v>2457</v>
      </c>
      <c r="K2332">
        <v>286</v>
      </c>
      <c r="L2332" s="73">
        <v>66.111249079684995</v>
      </c>
      <c r="M2332">
        <v>286</v>
      </c>
      <c r="N2332">
        <v>1</v>
      </c>
      <c r="O2332" s="73">
        <v>72.860365043415996</v>
      </c>
      <c r="P2332">
        <v>286</v>
      </c>
      <c r="Q2332">
        <v>1</v>
      </c>
      <c r="R2332">
        <v>286</v>
      </c>
      <c r="S2332">
        <v>0.999999999999999</v>
      </c>
      <c r="T2332">
        <v>28.386706324411598</v>
      </c>
      <c r="U2332">
        <v>0.62256630815954495</v>
      </c>
      <c r="V2332">
        <v>170</v>
      </c>
      <c r="W2332">
        <v>2.2339702846736399E-2</v>
      </c>
      <c r="X2332">
        <v>19</v>
      </c>
      <c r="Y2332">
        <v>286</v>
      </c>
      <c r="Z2332">
        <v>0.999999999999999</v>
      </c>
      <c r="AA2332">
        <v>7.8670151267368</v>
      </c>
      <c r="AB2332">
        <v>260</v>
      </c>
      <c r="AC2332">
        <v>0.96804160715199306</v>
      </c>
      <c r="AD2332">
        <v>26</v>
      </c>
      <c r="AE2332">
        <v>3.1958392848006403E-2</v>
      </c>
      <c r="AF2332">
        <v>0</v>
      </c>
      <c r="AG2332">
        <v>9.0210000000000003E-17</v>
      </c>
      <c r="AH2332">
        <v>3.00168040550083E-4</v>
      </c>
      <c r="AI2332">
        <v>2</v>
      </c>
      <c r="AJ2332" s="73">
        <v>62.131618741425001</v>
      </c>
      <c r="AK2332">
        <v>286</v>
      </c>
      <c r="AL2332">
        <v>1</v>
      </c>
      <c r="AM2332">
        <v>0</v>
      </c>
      <c r="AN2332">
        <v>0</v>
      </c>
      <c r="AO2332">
        <v>0</v>
      </c>
      <c r="AP2332">
        <v>0</v>
      </c>
      <c r="AQ2332">
        <v>286</v>
      </c>
      <c r="AR2332">
        <v>1</v>
      </c>
      <c r="AS2332">
        <v>0</v>
      </c>
      <c r="AT2332">
        <v>0</v>
      </c>
      <c r="AU2332">
        <v>0</v>
      </c>
      <c r="AV2332">
        <v>0</v>
      </c>
      <c r="AW2332">
        <v>286</v>
      </c>
      <c r="AX2332">
        <v>1</v>
      </c>
      <c r="AY2332" s="73">
        <v>62.4851525753269</v>
      </c>
      <c r="AZ2332">
        <v>286</v>
      </c>
      <c r="BA2332">
        <v>1</v>
      </c>
      <c r="BB2332">
        <v>272</v>
      </c>
      <c r="BC2332">
        <v>0.86790987598968405</v>
      </c>
      <c r="BD2332">
        <v>14</v>
      </c>
      <c r="BE2332">
        <v>0.132090124010315</v>
      </c>
      <c r="BF2332">
        <v>66.111249079684995</v>
      </c>
      <c r="BG2332">
        <v>72.860365043415996</v>
      </c>
      <c r="BH2332">
        <v>62.4851525753269</v>
      </c>
      <c r="BI2332">
        <v>62.131618741425001</v>
      </c>
    </row>
    <row r="2333" spans="1:61" x14ac:dyDescent="0.25">
      <c r="A2333" s="10" t="str">
        <f>VLOOKUP(D2333,'Index-Relations'!E:F,2,FALSE)</f>
        <v>ESG</v>
      </c>
      <c r="B2333" t="s">
        <v>3450</v>
      </c>
      <c r="C2333" s="53" t="s">
        <v>2762</v>
      </c>
      <c r="D2333" s="59" t="s">
        <v>2837</v>
      </c>
      <c r="E2333" s="59" t="s">
        <v>5749</v>
      </c>
      <c r="F2333" t="s">
        <v>878</v>
      </c>
      <c r="G2333" t="s">
        <v>877</v>
      </c>
      <c r="H2333" t="s">
        <v>879</v>
      </c>
      <c r="I2333" s="52">
        <v>45597</v>
      </c>
      <c r="J2333" t="s">
        <v>2457</v>
      </c>
      <c r="K2333">
        <v>286</v>
      </c>
      <c r="L2333" s="73">
        <v>66.643176115141998</v>
      </c>
      <c r="M2333">
        <v>286</v>
      </c>
      <c r="N2333">
        <v>1</v>
      </c>
      <c r="O2333" s="73">
        <v>73.209617512460994</v>
      </c>
      <c r="P2333">
        <v>286</v>
      </c>
      <c r="Q2333">
        <v>1</v>
      </c>
      <c r="R2333">
        <v>286</v>
      </c>
      <c r="S2333">
        <v>1</v>
      </c>
      <c r="T2333">
        <v>28.317307446086499</v>
      </c>
      <c r="U2333">
        <v>0.62375862298754303</v>
      </c>
      <c r="V2333">
        <v>170</v>
      </c>
      <c r="W2333">
        <v>2.2401349884815201E-2</v>
      </c>
      <c r="X2333">
        <v>19</v>
      </c>
      <c r="Y2333">
        <v>286</v>
      </c>
      <c r="Z2333">
        <v>0.999999999999999</v>
      </c>
      <c r="AA2333">
        <v>8.2588670328148499</v>
      </c>
      <c r="AB2333">
        <v>259</v>
      </c>
      <c r="AC2333">
        <v>0.96472184067571198</v>
      </c>
      <c r="AD2333">
        <v>27</v>
      </c>
      <c r="AE2333">
        <v>3.5278159324288599E-2</v>
      </c>
      <c r="AF2333">
        <v>0</v>
      </c>
      <c r="AG2333">
        <v>0</v>
      </c>
      <c r="AH2333">
        <v>2.0714836990428601E-4</v>
      </c>
      <c r="AI2333">
        <v>2</v>
      </c>
      <c r="AJ2333" s="73">
        <v>62.795233176470902</v>
      </c>
      <c r="AK2333">
        <v>286</v>
      </c>
      <c r="AL2333">
        <v>1</v>
      </c>
      <c r="AM2333">
        <v>0</v>
      </c>
      <c r="AN2333">
        <v>0</v>
      </c>
      <c r="AO2333">
        <v>0</v>
      </c>
      <c r="AP2333">
        <v>0</v>
      </c>
      <c r="AQ2333">
        <v>286</v>
      </c>
      <c r="AR2333">
        <v>1</v>
      </c>
      <c r="AS2333">
        <v>0</v>
      </c>
      <c r="AT2333">
        <v>0</v>
      </c>
      <c r="AU2333">
        <v>0</v>
      </c>
      <c r="AV2333">
        <v>0</v>
      </c>
      <c r="AW2333">
        <v>286</v>
      </c>
      <c r="AX2333">
        <v>0.999999999999999</v>
      </c>
      <c r="AY2333" s="73">
        <v>62.987128991498999</v>
      </c>
      <c r="AZ2333">
        <v>286</v>
      </c>
      <c r="BA2333">
        <v>1</v>
      </c>
      <c r="BB2333">
        <v>270</v>
      </c>
      <c r="BC2333">
        <v>0.86972700870292297</v>
      </c>
      <c r="BD2333">
        <v>16</v>
      </c>
      <c r="BE2333">
        <v>0.13027299129707601</v>
      </c>
      <c r="BF2333">
        <v>66.643176115141998</v>
      </c>
      <c r="BG2333">
        <v>73.209617512460994</v>
      </c>
      <c r="BH2333">
        <v>62.987128991498999</v>
      </c>
      <c r="BI2333">
        <v>62.795233176470902</v>
      </c>
    </row>
    <row r="2334" spans="1:61" x14ac:dyDescent="0.25">
      <c r="A2334" s="10" t="str">
        <f>VLOOKUP(D2334,'Index-Relations'!E:F,2,FALSE)</f>
        <v>ESG</v>
      </c>
      <c r="B2334" t="s">
        <v>3450</v>
      </c>
      <c r="C2334" s="53" t="s">
        <v>2763</v>
      </c>
      <c r="D2334" s="59" t="s">
        <v>2837</v>
      </c>
      <c r="E2334" s="59" t="s">
        <v>5750</v>
      </c>
      <c r="F2334" t="s">
        <v>878</v>
      </c>
      <c r="G2334" t="s">
        <v>877</v>
      </c>
      <c r="H2334" t="s">
        <v>879</v>
      </c>
      <c r="I2334" s="52">
        <v>45566</v>
      </c>
      <c r="J2334" t="s">
        <v>2457</v>
      </c>
      <c r="K2334">
        <v>286</v>
      </c>
      <c r="L2334" s="73">
        <v>66.612163231775</v>
      </c>
      <c r="M2334">
        <v>286</v>
      </c>
      <c r="N2334">
        <v>1</v>
      </c>
      <c r="O2334" s="73">
        <v>73.292416548944999</v>
      </c>
      <c r="P2334">
        <v>286</v>
      </c>
      <c r="Q2334">
        <v>1</v>
      </c>
      <c r="R2334">
        <v>286</v>
      </c>
      <c r="S2334">
        <v>1</v>
      </c>
      <c r="T2334">
        <v>28.629703400424201</v>
      </c>
      <c r="U2334">
        <v>0.62378214136346799</v>
      </c>
      <c r="V2334">
        <v>169</v>
      </c>
      <c r="W2334">
        <v>2.2828861665137298E-2</v>
      </c>
      <c r="X2334">
        <v>19</v>
      </c>
      <c r="Y2334">
        <v>286</v>
      </c>
      <c r="Z2334">
        <v>0.999999999999999</v>
      </c>
      <c r="AA2334">
        <v>8.1586677267616103</v>
      </c>
      <c r="AB2334">
        <v>263</v>
      </c>
      <c r="AC2334">
        <v>0.969302636116536</v>
      </c>
      <c r="AD2334">
        <v>23</v>
      </c>
      <c r="AE2334">
        <v>3.0697363883463599E-2</v>
      </c>
      <c r="AF2334">
        <v>0</v>
      </c>
      <c r="AG2334">
        <v>0</v>
      </c>
      <c r="AH2334">
        <v>2.08428656310966E-4</v>
      </c>
      <c r="AI2334">
        <v>2</v>
      </c>
      <c r="AJ2334" s="73">
        <v>62.665672643972997</v>
      </c>
      <c r="AK2334">
        <v>286</v>
      </c>
      <c r="AL2334">
        <v>1</v>
      </c>
      <c r="AM2334">
        <v>0</v>
      </c>
      <c r="AN2334">
        <v>0</v>
      </c>
      <c r="AO2334">
        <v>0</v>
      </c>
      <c r="AP2334">
        <v>0</v>
      </c>
      <c r="AQ2334">
        <v>286</v>
      </c>
      <c r="AR2334">
        <v>0.999999999999999</v>
      </c>
      <c r="AS2334">
        <v>0</v>
      </c>
      <c r="AT2334">
        <v>0</v>
      </c>
      <c r="AU2334">
        <v>0</v>
      </c>
      <c r="AV2334">
        <v>0</v>
      </c>
      <c r="AW2334">
        <v>286</v>
      </c>
      <c r="AX2334">
        <v>1</v>
      </c>
      <c r="AY2334" s="73">
        <v>62.923694323669999</v>
      </c>
      <c r="AZ2334">
        <v>286</v>
      </c>
      <c r="BA2334">
        <v>1</v>
      </c>
      <c r="BB2334">
        <v>270</v>
      </c>
      <c r="BC2334">
        <v>0.86903444584171596</v>
      </c>
      <c r="BD2334">
        <v>16</v>
      </c>
      <c r="BE2334">
        <v>0.13096555415828301</v>
      </c>
      <c r="BF2334">
        <v>66.612163231775</v>
      </c>
      <c r="BG2334">
        <v>73.292416548944999</v>
      </c>
      <c r="BH2334">
        <v>62.923694323669999</v>
      </c>
      <c r="BI2334">
        <v>62.665672643972997</v>
      </c>
    </row>
    <row r="2335" spans="1:61" x14ac:dyDescent="0.25">
      <c r="A2335" s="10" t="str">
        <f>VLOOKUP(D2335,'Index-Relations'!E:F,2,FALSE)</f>
        <v>ESG</v>
      </c>
      <c r="B2335" t="s">
        <v>3450</v>
      </c>
      <c r="C2335" s="53" t="s">
        <v>2764</v>
      </c>
      <c r="D2335" s="59" t="s">
        <v>2837</v>
      </c>
      <c r="E2335" s="59" t="s">
        <v>5751</v>
      </c>
      <c r="F2335" t="s">
        <v>878</v>
      </c>
      <c r="G2335" t="s">
        <v>877</v>
      </c>
      <c r="H2335" t="s">
        <v>879</v>
      </c>
      <c r="I2335" s="52">
        <v>45538</v>
      </c>
      <c r="J2335" t="s">
        <v>2457</v>
      </c>
      <c r="K2335">
        <v>285</v>
      </c>
      <c r="L2335" s="73">
        <v>66.944605659050893</v>
      </c>
      <c r="M2335">
        <v>285</v>
      </c>
      <c r="N2335">
        <v>1</v>
      </c>
      <c r="O2335" s="73">
        <v>73.216327047806999</v>
      </c>
      <c r="P2335">
        <v>285</v>
      </c>
      <c r="Q2335">
        <v>1</v>
      </c>
      <c r="R2335">
        <v>285</v>
      </c>
      <c r="S2335">
        <v>1</v>
      </c>
      <c r="T2335">
        <v>29.0338120431046</v>
      </c>
      <c r="U2335">
        <v>0.63700642403692298</v>
      </c>
      <c r="V2335">
        <v>170</v>
      </c>
      <c r="W2335">
        <v>2.50392781025396E-2</v>
      </c>
      <c r="X2335">
        <v>20</v>
      </c>
      <c r="Y2335">
        <v>285</v>
      </c>
      <c r="Z2335">
        <v>1</v>
      </c>
      <c r="AA2335">
        <v>9.2651328213936797</v>
      </c>
      <c r="AB2335">
        <v>271</v>
      </c>
      <c r="AC2335">
        <v>0.98366144312047699</v>
      </c>
      <c r="AD2335">
        <v>21</v>
      </c>
      <c r="AE2335">
        <v>2.46168094635188E-2</v>
      </c>
      <c r="AF2335">
        <v>-7</v>
      </c>
      <c r="AG2335">
        <v>0</v>
      </c>
      <c r="AH2335">
        <v>2.0009579309923401E-4</v>
      </c>
      <c r="AI2335">
        <v>3</v>
      </c>
      <c r="AJ2335" s="73">
        <v>63.024643847721897</v>
      </c>
      <c r="AK2335">
        <v>285</v>
      </c>
      <c r="AL2335">
        <v>1</v>
      </c>
      <c r="AM2335">
        <v>0</v>
      </c>
      <c r="AN2335">
        <v>0</v>
      </c>
      <c r="AO2335">
        <v>0</v>
      </c>
      <c r="AP2335">
        <v>0</v>
      </c>
      <c r="AQ2335">
        <v>285</v>
      </c>
      <c r="AR2335">
        <v>0.999999999999999</v>
      </c>
      <c r="AS2335">
        <v>0</v>
      </c>
      <c r="AT2335">
        <v>0</v>
      </c>
      <c r="AU2335">
        <v>0</v>
      </c>
      <c r="AV2335">
        <v>0</v>
      </c>
      <c r="AW2335">
        <v>285</v>
      </c>
      <c r="AX2335">
        <v>0.999999999999999</v>
      </c>
      <c r="AY2335" s="73">
        <v>63.306585971453998</v>
      </c>
      <c r="AZ2335">
        <v>285</v>
      </c>
      <c r="BA2335">
        <v>1</v>
      </c>
      <c r="BB2335">
        <v>270</v>
      </c>
      <c r="BC2335">
        <v>0.864484497854899</v>
      </c>
      <c r="BD2335">
        <v>15</v>
      </c>
      <c r="BE2335">
        <v>0.1355155021451</v>
      </c>
      <c r="BF2335">
        <v>66.944605659050893</v>
      </c>
      <c r="BG2335">
        <v>73.216327047806999</v>
      </c>
      <c r="BH2335">
        <v>63.306585971453998</v>
      </c>
      <c r="BI2335">
        <v>63.024643847721897</v>
      </c>
    </row>
    <row r="2336" spans="1:61" x14ac:dyDescent="0.25">
      <c r="A2336" s="10" t="str">
        <f>VLOOKUP(D2336,'Index-Relations'!E:F,2,FALSE)</f>
        <v>ESG</v>
      </c>
      <c r="B2336" t="s">
        <v>3450</v>
      </c>
      <c r="C2336" s="53" t="s">
        <v>3350</v>
      </c>
      <c r="D2336" s="59" t="s">
        <v>2837</v>
      </c>
      <c r="E2336" s="59" t="s">
        <v>5752</v>
      </c>
      <c r="F2336" t="s">
        <v>878</v>
      </c>
      <c r="G2336" t="s">
        <v>877</v>
      </c>
      <c r="H2336" t="s">
        <v>879</v>
      </c>
      <c r="I2336" s="52">
        <v>45505</v>
      </c>
      <c r="J2336" t="s">
        <v>2457</v>
      </c>
      <c r="K2336">
        <v>285</v>
      </c>
      <c r="L2336" s="73">
        <v>67.114044805575901</v>
      </c>
      <c r="M2336">
        <v>285</v>
      </c>
      <c r="N2336">
        <v>1</v>
      </c>
      <c r="O2336" s="73">
        <v>73.086829549548995</v>
      </c>
      <c r="P2336">
        <v>285</v>
      </c>
      <c r="Q2336">
        <v>1</v>
      </c>
      <c r="R2336">
        <v>285</v>
      </c>
      <c r="S2336">
        <v>1</v>
      </c>
      <c r="T2336">
        <v>29.052114220997701</v>
      </c>
      <c r="U2336">
        <v>0.63505308321209597</v>
      </c>
      <c r="V2336">
        <v>170</v>
      </c>
      <c r="W2336">
        <v>2.4697372135337101E-2</v>
      </c>
      <c r="X2336">
        <v>20</v>
      </c>
      <c r="Y2336">
        <v>285</v>
      </c>
      <c r="Z2336">
        <v>1</v>
      </c>
      <c r="AA2336">
        <v>9.0535669126271898</v>
      </c>
      <c r="AB2336">
        <v>266</v>
      </c>
      <c r="AC2336">
        <v>0.98449517326979996</v>
      </c>
      <c r="AD2336">
        <v>19</v>
      </c>
      <c r="AE2336">
        <v>1.55048267302002E-2</v>
      </c>
      <c r="AF2336">
        <v>0</v>
      </c>
      <c r="AG2336">
        <v>0</v>
      </c>
      <c r="AH2336">
        <v>1.9232763628396701E-4</v>
      </c>
      <c r="AI2336">
        <v>3</v>
      </c>
      <c r="AJ2336" s="73">
        <v>63.100266675823903</v>
      </c>
      <c r="AK2336">
        <v>285</v>
      </c>
      <c r="AL2336">
        <v>1</v>
      </c>
      <c r="AM2336">
        <v>0</v>
      </c>
      <c r="AN2336">
        <v>0</v>
      </c>
      <c r="AO2336">
        <v>0</v>
      </c>
      <c r="AP2336">
        <v>0</v>
      </c>
      <c r="AQ2336">
        <v>285</v>
      </c>
      <c r="AR2336">
        <v>1</v>
      </c>
      <c r="AS2336">
        <v>0</v>
      </c>
      <c r="AT2336">
        <v>0</v>
      </c>
      <c r="AU2336">
        <v>0</v>
      </c>
      <c r="AV2336">
        <v>0</v>
      </c>
      <c r="AW2336">
        <v>285</v>
      </c>
      <c r="AX2336">
        <v>1</v>
      </c>
      <c r="AY2336" s="73">
        <v>63.718481199036901</v>
      </c>
      <c r="AZ2336">
        <v>285</v>
      </c>
      <c r="BA2336">
        <v>1</v>
      </c>
      <c r="BB2336">
        <v>271</v>
      </c>
      <c r="BC2336">
        <v>0.86450903143049296</v>
      </c>
      <c r="BD2336">
        <v>14</v>
      </c>
      <c r="BE2336">
        <v>0.13549096856950599</v>
      </c>
      <c r="BF2336">
        <v>67.114044805575901</v>
      </c>
      <c r="BG2336">
        <v>73.086829549548995</v>
      </c>
      <c r="BH2336">
        <v>63.718481199036901</v>
      </c>
      <c r="BI2336">
        <v>63.100266675823903</v>
      </c>
    </row>
    <row r="2337" spans="1:61" x14ac:dyDescent="0.25">
      <c r="A2337" s="10" t="str">
        <f>VLOOKUP(D2337,'Index-Relations'!E:F,2,FALSE)</f>
        <v>ESG</v>
      </c>
      <c r="B2337" t="s">
        <v>3450</v>
      </c>
      <c r="C2337" s="53" t="s">
        <v>2765</v>
      </c>
      <c r="D2337" s="59" t="s">
        <v>2837</v>
      </c>
      <c r="E2337" s="59" t="s">
        <v>5753</v>
      </c>
      <c r="F2337" t="s">
        <v>878</v>
      </c>
      <c r="G2337" t="s">
        <v>877</v>
      </c>
      <c r="H2337" t="s">
        <v>879</v>
      </c>
      <c r="I2337" s="52">
        <v>45474</v>
      </c>
      <c r="J2337" t="s">
        <v>2457</v>
      </c>
      <c r="K2337">
        <v>285</v>
      </c>
      <c r="L2337" s="73">
        <v>67.761813832063893</v>
      </c>
      <c r="M2337">
        <v>285</v>
      </c>
      <c r="N2337">
        <v>1</v>
      </c>
      <c r="O2337" s="73">
        <v>73.284189434298</v>
      </c>
      <c r="P2337">
        <v>285</v>
      </c>
      <c r="Q2337">
        <v>1</v>
      </c>
      <c r="R2337">
        <v>285</v>
      </c>
      <c r="S2337">
        <v>1</v>
      </c>
      <c r="T2337">
        <v>28.702317873241299</v>
      </c>
      <c r="U2337">
        <v>0.64408080057774197</v>
      </c>
      <c r="V2337">
        <v>170</v>
      </c>
      <c r="W2337">
        <v>2.6687380405900699E-2</v>
      </c>
      <c r="X2337">
        <v>20</v>
      </c>
      <c r="Y2337">
        <v>285</v>
      </c>
      <c r="Z2337">
        <v>1</v>
      </c>
      <c r="AA2337">
        <v>9.2657739994184798</v>
      </c>
      <c r="AB2337">
        <v>266</v>
      </c>
      <c r="AC2337">
        <v>0.98469124737371505</v>
      </c>
      <c r="AD2337">
        <v>19</v>
      </c>
      <c r="AE2337">
        <v>1.5308752626284399E-2</v>
      </c>
      <c r="AF2337">
        <v>0</v>
      </c>
      <c r="AG2337">
        <v>0</v>
      </c>
      <c r="AH2337">
        <v>1.9013139952382799E-4</v>
      </c>
      <c r="AI2337">
        <v>3</v>
      </c>
      <c r="AJ2337" s="73">
        <v>63.634919809412999</v>
      </c>
      <c r="AK2337">
        <v>285</v>
      </c>
      <c r="AL2337">
        <v>1</v>
      </c>
      <c r="AM2337">
        <v>0</v>
      </c>
      <c r="AN2337">
        <v>0</v>
      </c>
      <c r="AO2337">
        <v>0</v>
      </c>
      <c r="AP2337">
        <v>0</v>
      </c>
      <c r="AQ2337">
        <v>285</v>
      </c>
      <c r="AR2337">
        <v>0.999999999999999</v>
      </c>
      <c r="AS2337">
        <v>0</v>
      </c>
      <c r="AT2337">
        <v>0</v>
      </c>
      <c r="AU2337">
        <v>0</v>
      </c>
      <c r="AV2337">
        <v>0</v>
      </c>
      <c r="AW2337">
        <v>285</v>
      </c>
      <c r="AX2337">
        <v>1</v>
      </c>
      <c r="AY2337" s="73">
        <v>64.789897193133996</v>
      </c>
      <c r="AZ2337">
        <v>285</v>
      </c>
      <c r="BA2337">
        <v>1</v>
      </c>
      <c r="BB2337">
        <v>271</v>
      </c>
      <c r="BC2337">
        <v>0.86588633235402102</v>
      </c>
      <c r="BD2337">
        <v>14</v>
      </c>
      <c r="BE2337">
        <v>0.13411366764597801</v>
      </c>
      <c r="BF2337">
        <v>67.761813832063893</v>
      </c>
      <c r="BG2337">
        <v>73.284189434298</v>
      </c>
      <c r="BH2337">
        <v>64.789897193133996</v>
      </c>
      <c r="BI2337">
        <v>63.634919809412999</v>
      </c>
    </row>
    <row r="2338" spans="1:61" x14ac:dyDescent="0.25">
      <c r="A2338" s="10" t="str">
        <f>VLOOKUP(D2338,'Index-Relations'!E:F,2,FALSE)</f>
        <v>ESG</v>
      </c>
      <c r="B2338" t="s">
        <v>3450</v>
      </c>
      <c r="C2338" s="53" t="s">
        <v>2766</v>
      </c>
      <c r="D2338" s="59" t="s">
        <v>2837</v>
      </c>
      <c r="E2338" s="59" t="s">
        <v>5754</v>
      </c>
      <c r="F2338" t="s">
        <v>878</v>
      </c>
      <c r="G2338" t="s">
        <v>877</v>
      </c>
      <c r="H2338" t="s">
        <v>879</v>
      </c>
      <c r="I2338" s="52">
        <v>45446</v>
      </c>
      <c r="J2338" t="s">
        <v>2457</v>
      </c>
      <c r="K2338">
        <v>344</v>
      </c>
      <c r="L2338" s="73">
        <v>64.022384422867901</v>
      </c>
      <c r="M2338">
        <v>344</v>
      </c>
      <c r="N2338">
        <v>1</v>
      </c>
      <c r="O2338" s="73">
        <v>69.827401843217999</v>
      </c>
      <c r="P2338">
        <v>344</v>
      </c>
      <c r="Q2338">
        <v>1</v>
      </c>
      <c r="R2338">
        <v>344</v>
      </c>
      <c r="S2338">
        <v>0.999999999999999</v>
      </c>
      <c r="T2338">
        <v>29.376594742340298</v>
      </c>
      <c r="U2338">
        <v>0.63454703038430904</v>
      </c>
      <c r="V2338">
        <v>207</v>
      </c>
      <c r="W2338">
        <v>2.4024571421756201E-2</v>
      </c>
      <c r="X2338">
        <v>21</v>
      </c>
      <c r="Y2338">
        <v>344</v>
      </c>
      <c r="Z2338">
        <v>0.999999999999999</v>
      </c>
      <c r="AA2338">
        <v>9.6639686401589895</v>
      </c>
      <c r="AB2338">
        <v>311</v>
      </c>
      <c r="AC2338">
        <v>0.97787473417398796</v>
      </c>
      <c r="AD2338">
        <v>33</v>
      </c>
      <c r="AE2338">
        <v>2.21252658260108E-2</v>
      </c>
      <c r="AF2338">
        <v>0</v>
      </c>
      <c r="AG2338">
        <v>5.4123000000000002E-16</v>
      </c>
      <c r="AH2338">
        <v>4.6228636700538698E-4</v>
      </c>
      <c r="AI2338">
        <v>3</v>
      </c>
      <c r="AJ2338" s="73">
        <v>60.392393917335902</v>
      </c>
      <c r="AK2338">
        <v>344</v>
      </c>
      <c r="AL2338">
        <v>1</v>
      </c>
      <c r="AM2338">
        <v>0</v>
      </c>
      <c r="AN2338">
        <v>0</v>
      </c>
      <c r="AO2338">
        <v>0</v>
      </c>
      <c r="AP2338">
        <v>0</v>
      </c>
      <c r="AQ2338">
        <v>344</v>
      </c>
      <c r="AR2338">
        <v>1</v>
      </c>
      <c r="AS2338">
        <v>0</v>
      </c>
      <c r="AT2338">
        <v>0</v>
      </c>
      <c r="AU2338">
        <v>0</v>
      </c>
      <c r="AV2338">
        <v>0</v>
      </c>
      <c r="AW2338">
        <v>344</v>
      </c>
      <c r="AX2338">
        <v>0.999999999999999</v>
      </c>
      <c r="AY2338" s="73">
        <v>61.122603205668902</v>
      </c>
      <c r="AZ2338">
        <v>344</v>
      </c>
      <c r="BA2338">
        <v>1</v>
      </c>
      <c r="BB2338">
        <v>329</v>
      </c>
      <c r="BC2338">
        <v>0.86364033778204097</v>
      </c>
      <c r="BD2338">
        <v>15</v>
      </c>
      <c r="BE2338">
        <v>0.13635966221795801</v>
      </c>
      <c r="BF2338">
        <v>64.022384422867901</v>
      </c>
      <c r="BG2338">
        <v>69.827401843217999</v>
      </c>
      <c r="BH2338">
        <v>61.122603205668902</v>
      </c>
      <c r="BI2338">
        <v>60.392393917335902</v>
      </c>
    </row>
    <row r="2339" spans="1:61" x14ac:dyDescent="0.25">
      <c r="A2339" s="10" t="str">
        <f>VLOOKUP(D2339,'Index-Relations'!E:F,2,FALSE)</f>
        <v>ESG</v>
      </c>
      <c r="B2339" t="s">
        <v>3450</v>
      </c>
      <c r="C2339" s="53" t="s">
        <v>2767</v>
      </c>
      <c r="D2339" s="59" t="s">
        <v>2837</v>
      </c>
      <c r="E2339" s="59" t="s">
        <v>5755</v>
      </c>
      <c r="F2339" t="s">
        <v>878</v>
      </c>
      <c r="G2339" t="s">
        <v>877</v>
      </c>
      <c r="H2339" t="s">
        <v>879</v>
      </c>
      <c r="I2339" s="52">
        <v>45413</v>
      </c>
      <c r="J2339" t="s">
        <v>2457</v>
      </c>
      <c r="K2339">
        <v>344</v>
      </c>
      <c r="L2339" s="73">
        <v>63.967999583172897</v>
      </c>
      <c r="M2339">
        <v>344</v>
      </c>
      <c r="N2339">
        <v>1</v>
      </c>
      <c r="O2339" s="73">
        <v>69.788482901080897</v>
      </c>
      <c r="P2339">
        <v>344</v>
      </c>
      <c r="Q2339">
        <v>1</v>
      </c>
      <c r="R2339">
        <v>344</v>
      </c>
      <c r="S2339">
        <v>0.999999999999999</v>
      </c>
      <c r="T2339">
        <v>29.6746634300479</v>
      </c>
      <c r="U2339">
        <v>0.63432414955841898</v>
      </c>
      <c r="V2339">
        <v>207</v>
      </c>
      <c r="W2339">
        <v>2.3951565602329201E-2</v>
      </c>
      <c r="X2339">
        <v>21</v>
      </c>
      <c r="Y2339">
        <v>344</v>
      </c>
      <c r="Z2339">
        <v>0.999999999999999</v>
      </c>
      <c r="AA2339">
        <v>10.079317412606899</v>
      </c>
      <c r="AB2339">
        <v>311</v>
      </c>
      <c r="AC2339">
        <v>0.97739965992094802</v>
      </c>
      <c r="AD2339">
        <v>33</v>
      </c>
      <c r="AE2339">
        <v>2.2600340079051099E-2</v>
      </c>
      <c r="AF2339">
        <v>0</v>
      </c>
      <c r="AG2339">
        <v>0</v>
      </c>
      <c r="AH2339">
        <v>4.4597687432914402E-4</v>
      </c>
      <c r="AI2339">
        <v>3</v>
      </c>
      <c r="AJ2339" s="73">
        <v>60.128057560148001</v>
      </c>
      <c r="AK2339">
        <v>344</v>
      </c>
      <c r="AL2339">
        <v>1</v>
      </c>
      <c r="AM2339">
        <v>0</v>
      </c>
      <c r="AN2339">
        <v>0</v>
      </c>
      <c r="AO2339">
        <v>0</v>
      </c>
      <c r="AP2339">
        <v>0</v>
      </c>
      <c r="AQ2339">
        <v>344</v>
      </c>
      <c r="AR2339">
        <v>1</v>
      </c>
      <c r="AS2339">
        <v>0</v>
      </c>
      <c r="AT2339">
        <v>0</v>
      </c>
      <c r="AU2339">
        <v>0</v>
      </c>
      <c r="AV2339">
        <v>0</v>
      </c>
      <c r="AW2339">
        <v>344</v>
      </c>
      <c r="AX2339">
        <v>1</v>
      </c>
      <c r="AY2339" s="73">
        <v>61.215377339741998</v>
      </c>
      <c r="AZ2339">
        <v>344</v>
      </c>
      <c r="BA2339">
        <v>1</v>
      </c>
      <c r="BB2339">
        <v>330</v>
      </c>
      <c r="BC2339">
        <v>0.87279015639751401</v>
      </c>
      <c r="BD2339">
        <v>14</v>
      </c>
      <c r="BE2339">
        <v>0.127209843602485</v>
      </c>
      <c r="BF2339">
        <v>63.967999583172897</v>
      </c>
      <c r="BG2339">
        <v>69.788482901080897</v>
      </c>
      <c r="BH2339">
        <v>61.215377339741998</v>
      </c>
      <c r="BI2339">
        <v>60.128057560148001</v>
      </c>
    </row>
    <row r="2340" spans="1:61" x14ac:dyDescent="0.25">
      <c r="A2340" s="10" t="str">
        <f>VLOOKUP(D2340,'Index-Relations'!E:F,2,FALSE)</f>
        <v>ESG</v>
      </c>
      <c r="B2340" t="s">
        <v>3450</v>
      </c>
      <c r="C2340" s="53" t="s">
        <v>2768</v>
      </c>
      <c r="D2340" s="59" t="s">
        <v>2837</v>
      </c>
      <c r="E2340" s="59" t="s">
        <v>5756</v>
      </c>
      <c r="F2340" t="s">
        <v>878</v>
      </c>
      <c r="G2340" t="s">
        <v>877</v>
      </c>
      <c r="H2340" t="s">
        <v>879</v>
      </c>
      <c r="I2340" s="52">
        <v>45383</v>
      </c>
      <c r="J2340" t="s">
        <v>2457</v>
      </c>
      <c r="K2340">
        <v>345</v>
      </c>
      <c r="L2340">
        <v>68.219908495516293</v>
      </c>
      <c r="M2340">
        <v>345</v>
      </c>
      <c r="N2340">
        <v>1</v>
      </c>
      <c r="O2340">
        <v>74.534675311870501</v>
      </c>
      <c r="P2340">
        <v>345</v>
      </c>
      <c r="Q2340">
        <v>1</v>
      </c>
      <c r="R2340">
        <v>345</v>
      </c>
      <c r="S2340">
        <v>0.999999999999999</v>
      </c>
      <c r="T2340">
        <v>29.580642503597801</v>
      </c>
      <c r="U2340">
        <v>0.63546309853795102</v>
      </c>
      <c r="V2340">
        <v>208</v>
      </c>
      <c r="W2340">
        <v>2.3795270143023201E-2</v>
      </c>
      <c r="X2340">
        <v>21</v>
      </c>
      <c r="Y2340">
        <v>345</v>
      </c>
      <c r="Z2340">
        <v>1</v>
      </c>
      <c r="AA2340">
        <v>9.7575481669987507</v>
      </c>
      <c r="AB2340">
        <v>312</v>
      </c>
      <c r="AC2340">
        <v>0.97669316270517403</v>
      </c>
      <c r="AD2340">
        <v>33</v>
      </c>
      <c r="AE2340">
        <v>2.3306837294824599E-2</v>
      </c>
      <c r="AF2340">
        <v>0</v>
      </c>
      <c r="AG2340">
        <v>7.8063000000000003E-16</v>
      </c>
      <c r="AH2340">
        <v>4.3547241390053701E-4</v>
      </c>
      <c r="AI2340">
        <v>3</v>
      </c>
      <c r="AJ2340">
        <v>63.310842437121302</v>
      </c>
      <c r="AK2340">
        <v>345</v>
      </c>
      <c r="AL2340">
        <v>1</v>
      </c>
      <c r="AM2340">
        <v>0</v>
      </c>
      <c r="AN2340">
        <v>0</v>
      </c>
      <c r="AO2340">
        <v>0</v>
      </c>
      <c r="AP2340">
        <v>0</v>
      </c>
      <c r="AQ2340">
        <v>345</v>
      </c>
      <c r="AR2340">
        <v>1</v>
      </c>
      <c r="AS2340">
        <v>0</v>
      </c>
      <c r="AT2340">
        <v>0</v>
      </c>
      <c r="AU2340">
        <v>0</v>
      </c>
      <c r="AV2340">
        <v>0</v>
      </c>
      <c r="AW2340">
        <v>345</v>
      </c>
      <c r="AX2340">
        <v>1</v>
      </c>
      <c r="AY2340">
        <v>65.809544518988105</v>
      </c>
      <c r="AZ2340">
        <v>345</v>
      </c>
      <c r="BA2340">
        <v>1</v>
      </c>
      <c r="BB2340">
        <v>331</v>
      </c>
      <c r="BC2340">
        <v>0.87306139055861798</v>
      </c>
      <c r="BD2340">
        <v>14</v>
      </c>
      <c r="BE2340">
        <v>0.126938609441381</v>
      </c>
      <c r="BF2340">
        <v>64.413388636091895</v>
      </c>
      <c r="BG2340">
        <v>69.800570028672894</v>
      </c>
      <c r="BH2340">
        <v>62.284769666431899</v>
      </c>
      <c r="BI2340">
        <v>60.159669560022898</v>
      </c>
    </row>
    <row r="2341" spans="1:61" x14ac:dyDescent="0.25">
      <c r="A2341" s="10" t="str">
        <f>VLOOKUP(D2341,'Index-Relations'!E:F,2,FALSE)</f>
        <v>ESG</v>
      </c>
      <c r="B2341" t="s">
        <v>3450</v>
      </c>
      <c r="C2341" s="53" t="s">
        <v>2769</v>
      </c>
      <c r="D2341" s="59" t="s">
        <v>2837</v>
      </c>
      <c r="E2341" s="59" t="s">
        <v>5757</v>
      </c>
      <c r="F2341" t="s">
        <v>878</v>
      </c>
      <c r="G2341" t="s">
        <v>877</v>
      </c>
      <c r="H2341" t="s">
        <v>879</v>
      </c>
      <c r="I2341" s="52">
        <v>45352</v>
      </c>
      <c r="J2341" t="s">
        <v>2457</v>
      </c>
      <c r="K2341">
        <v>350</v>
      </c>
      <c r="L2341">
        <v>68.756148864649106</v>
      </c>
      <c r="M2341">
        <v>348</v>
      </c>
      <c r="N2341">
        <v>0.99831181567193805</v>
      </c>
      <c r="O2341">
        <v>74.317909010647995</v>
      </c>
      <c r="P2341">
        <v>348</v>
      </c>
      <c r="Q2341">
        <v>0.99831181567193805</v>
      </c>
      <c r="R2341">
        <v>348</v>
      </c>
      <c r="S2341">
        <v>0.99831181567193905</v>
      </c>
      <c r="T2341">
        <v>28.812349996269798</v>
      </c>
      <c r="U2341">
        <v>0.62326400800623305</v>
      </c>
      <c r="V2341">
        <v>203</v>
      </c>
      <c r="W2341">
        <v>2.5317972618086299E-2</v>
      </c>
      <c r="X2341">
        <v>21</v>
      </c>
      <c r="Y2341">
        <v>347</v>
      </c>
      <c r="Z2341">
        <v>0.99681314480109695</v>
      </c>
      <c r="AA2341">
        <v>9.9312680054752303</v>
      </c>
      <c r="AB2341">
        <v>311</v>
      </c>
      <c r="AC2341">
        <v>0.97356701981060001</v>
      </c>
      <c r="AD2341">
        <v>36</v>
      </c>
      <c r="AE2341">
        <v>2.3246124990497701E-2</v>
      </c>
      <c r="AF2341">
        <v>3</v>
      </c>
      <c r="AG2341">
        <v>3.1868551989022199E-3</v>
      </c>
      <c r="AH2341">
        <v>2.8406338195709001E-6</v>
      </c>
      <c r="AI2341">
        <v>1</v>
      </c>
      <c r="AJ2341">
        <v>64.697094399107201</v>
      </c>
      <c r="AK2341">
        <v>348</v>
      </c>
      <c r="AL2341">
        <v>0.99831181567193805</v>
      </c>
      <c r="AM2341">
        <v>0</v>
      </c>
      <c r="AN2341">
        <v>0</v>
      </c>
      <c r="AO2341">
        <v>0</v>
      </c>
      <c r="AP2341">
        <v>0</v>
      </c>
      <c r="AQ2341">
        <v>350</v>
      </c>
      <c r="AR2341">
        <v>1</v>
      </c>
      <c r="AS2341">
        <v>0</v>
      </c>
      <c r="AT2341">
        <v>0</v>
      </c>
      <c r="AU2341">
        <v>0</v>
      </c>
      <c r="AV2341">
        <v>0</v>
      </c>
      <c r="AW2341">
        <v>350</v>
      </c>
      <c r="AX2341">
        <v>1</v>
      </c>
      <c r="AY2341">
        <v>66.287910784759305</v>
      </c>
      <c r="AZ2341">
        <v>348</v>
      </c>
      <c r="BA2341">
        <v>0.99831181567193805</v>
      </c>
      <c r="BB2341">
        <v>336</v>
      </c>
      <c r="BC2341">
        <v>0.87694006254257695</v>
      </c>
      <c r="BD2341">
        <v>14</v>
      </c>
      <c r="BE2341">
        <v>0.123059937457422</v>
      </c>
      <c r="BF2341">
        <v>64.950265279348002</v>
      </c>
      <c r="BG2341">
        <v>69.665121135722003</v>
      </c>
      <c r="BH2341">
        <v>62.699205842726002</v>
      </c>
      <c r="BI2341">
        <v>61.466799395973901</v>
      </c>
    </row>
    <row r="2342" spans="1:61" x14ac:dyDescent="0.25">
      <c r="A2342" s="10" t="str">
        <f>VLOOKUP(D2342,'Index-Relations'!E:F,2,FALSE)</f>
        <v>ESG</v>
      </c>
      <c r="B2342" t="s">
        <v>3450</v>
      </c>
      <c r="C2342" s="53" t="s">
        <v>2770</v>
      </c>
      <c r="D2342" s="59" t="s">
        <v>2837</v>
      </c>
      <c r="E2342" s="59" t="s">
        <v>5758</v>
      </c>
      <c r="F2342" t="s">
        <v>878</v>
      </c>
      <c r="G2342" t="s">
        <v>877</v>
      </c>
      <c r="H2342" t="s">
        <v>879</v>
      </c>
      <c r="I2342" s="52">
        <v>45323</v>
      </c>
      <c r="J2342" t="s">
        <v>2457</v>
      </c>
      <c r="K2342">
        <v>350</v>
      </c>
      <c r="L2342">
        <v>69.532151444733699</v>
      </c>
      <c r="M2342">
        <v>348</v>
      </c>
      <c r="N2342">
        <v>0.99830836601208905</v>
      </c>
      <c r="O2342">
        <v>74.926710300032298</v>
      </c>
      <c r="P2342">
        <v>348</v>
      </c>
      <c r="Q2342">
        <v>0.99830836601208905</v>
      </c>
      <c r="R2342">
        <v>348</v>
      </c>
      <c r="S2342">
        <v>0.99830836601208806</v>
      </c>
      <c r="T2342">
        <v>29.166350233736399</v>
      </c>
      <c r="U2342">
        <v>0.62090907153522301</v>
      </c>
      <c r="V2342">
        <v>202</v>
      </c>
      <c r="W2342">
        <v>2.2929044227650099E-2</v>
      </c>
      <c r="X2342">
        <v>20</v>
      </c>
      <c r="Y2342">
        <v>347</v>
      </c>
      <c r="Z2342">
        <v>0.99716268862500301</v>
      </c>
      <c r="AA2342">
        <v>10.111179573942101</v>
      </c>
      <c r="AB2342">
        <v>309</v>
      </c>
      <c r="AC2342">
        <v>0.970221306885374</v>
      </c>
      <c r="AD2342">
        <v>38</v>
      </c>
      <c r="AE2342">
        <v>2.69413817396283E-2</v>
      </c>
      <c r="AF2342">
        <v>3</v>
      </c>
      <c r="AG2342">
        <v>2.8373113749968798E-3</v>
      </c>
      <c r="AH2342">
        <v>2.8694584901419799E-6</v>
      </c>
      <c r="AI2342">
        <v>1</v>
      </c>
      <c r="AJ2342">
        <v>65.5532508380699</v>
      </c>
      <c r="AK2342">
        <v>348</v>
      </c>
      <c r="AL2342">
        <v>0.99830836601208905</v>
      </c>
      <c r="AM2342">
        <v>0</v>
      </c>
      <c r="AN2342">
        <v>0</v>
      </c>
      <c r="AO2342">
        <v>0</v>
      </c>
      <c r="AP2342">
        <v>0</v>
      </c>
      <c r="AQ2342">
        <v>350</v>
      </c>
      <c r="AR2342">
        <v>1</v>
      </c>
      <c r="AS2342">
        <v>0</v>
      </c>
      <c r="AT2342">
        <v>0</v>
      </c>
      <c r="AU2342">
        <v>0</v>
      </c>
      <c r="AV2342">
        <v>0</v>
      </c>
      <c r="AW2342">
        <v>350</v>
      </c>
      <c r="AX2342">
        <v>1</v>
      </c>
      <c r="AY2342">
        <v>66.732467332079395</v>
      </c>
      <c r="AZ2342">
        <v>348</v>
      </c>
      <c r="BA2342">
        <v>0.99830836601208905</v>
      </c>
      <c r="BB2342">
        <v>336</v>
      </c>
      <c r="BC2342">
        <v>0.88333501831212402</v>
      </c>
      <c r="BD2342">
        <v>14</v>
      </c>
      <c r="BE2342">
        <v>0.11666498168787499</v>
      </c>
      <c r="BF2342">
        <v>65.648825777983902</v>
      </c>
      <c r="BG2342">
        <v>70.111338419405001</v>
      </c>
      <c r="BH2342">
        <v>63.008223963629902</v>
      </c>
      <c r="BI2342">
        <v>62.170664426507997</v>
      </c>
    </row>
    <row r="2343" spans="1:61" x14ac:dyDescent="0.25">
      <c r="A2343" s="10" t="str">
        <f>VLOOKUP(D2343,'Index-Relations'!E:F,2,FALSE)</f>
        <v>ESG</v>
      </c>
      <c r="B2343" t="s">
        <v>3450</v>
      </c>
      <c r="C2343" s="53" t="s">
        <v>2760</v>
      </c>
      <c r="D2343" s="59" t="s">
        <v>2838</v>
      </c>
      <c r="E2343" s="59" t="s">
        <v>5759</v>
      </c>
      <c r="F2343" t="s">
        <v>2632</v>
      </c>
      <c r="G2343" t="s">
        <v>882</v>
      </c>
      <c r="H2343" t="s">
        <v>884</v>
      </c>
      <c r="I2343" s="52">
        <v>45659</v>
      </c>
      <c r="J2343" t="s">
        <v>2457</v>
      </c>
      <c r="K2343">
        <v>291</v>
      </c>
      <c r="L2343" s="73">
        <v>66.646605784149898</v>
      </c>
      <c r="M2343">
        <v>291</v>
      </c>
      <c r="N2343">
        <v>1</v>
      </c>
      <c r="O2343" s="73">
        <v>73.034679932401005</v>
      </c>
      <c r="P2343">
        <v>291</v>
      </c>
      <c r="Q2343">
        <v>1</v>
      </c>
      <c r="R2343">
        <v>291</v>
      </c>
      <c r="S2343">
        <v>1</v>
      </c>
      <c r="T2343">
        <v>28.694274226757301</v>
      </c>
      <c r="U2343">
        <v>0.61784929818212198</v>
      </c>
      <c r="V2343">
        <v>176</v>
      </c>
      <c r="W2343">
        <v>2.1791730165230901E-2</v>
      </c>
      <c r="X2343">
        <v>19</v>
      </c>
      <c r="Y2343">
        <v>291</v>
      </c>
      <c r="Z2343">
        <v>1</v>
      </c>
      <c r="AA2343">
        <v>8.6706435366350103</v>
      </c>
      <c r="AB2343">
        <v>263</v>
      </c>
      <c r="AC2343">
        <v>0.96597714007076796</v>
      </c>
      <c r="AD2343">
        <v>28</v>
      </c>
      <c r="AE2343">
        <v>3.4022859929231597E-2</v>
      </c>
      <c r="AF2343">
        <v>0</v>
      </c>
      <c r="AG2343">
        <v>8.3269999999999995E-17</v>
      </c>
      <c r="AH2343">
        <v>3.4002611032009198E-4</v>
      </c>
      <c r="AI2343">
        <v>4</v>
      </c>
      <c r="AJ2343" s="73">
        <v>63.121240030249901</v>
      </c>
      <c r="AK2343">
        <v>291</v>
      </c>
      <c r="AL2343">
        <v>1</v>
      </c>
      <c r="AM2343">
        <v>0</v>
      </c>
      <c r="AN2343">
        <v>0</v>
      </c>
      <c r="AO2343">
        <v>0</v>
      </c>
      <c r="AP2343">
        <v>0</v>
      </c>
      <c r="AQ2343">
        <v>291</v>
      </c>
      <c r="AR2343">
        <v>1</v>
      </c>
      <c r="AS2343">
        <v>0</v>
      </c>
      <c r="AT2343">
        <v>0</v>
      </c>
      <c r="AU2343">
        <v>0</v>
      </c>
      <c r="AV2343">
        <v>0</v>
      </c>
      <c r="AW2343">
        <v>291</v>
      </c>
      <c r="AX2343">
        <v>1</v>
      </c>
      <c r="AY2343" s="73">
        <v>62.589598175850902</v>
      </c>
      <c r="AZ2343">
        <v>291</v>
      </c>
      <c r="BA2343">
        <v>1</v>
      </c>
      <c r="BB2343">
        <v>277</v>
      </c>
      <c r="BC2343">
        <v>0.88127625758280903</v>
      </c>
      <c r="BD2343">
        <v>14</v>
      </c>
      <c r="BE2343">
        <v>0.11872374241719</v>
      </c>
      <c r="BF2343">
        <v>66.646605784149898</v>
      </c>
      <c r="BG2343">
        <v>73.034679932401005</v>
      </c>
      <c r="BH2343">
        <v>62.589598175850902</v>
      </c>
      <c r="BI2343">
        <v>63.121240030249901</v>
      </c>
    </row>
    <row r="2344" spans="1:61" x14ac:dyDescent="0.25">
      <c r="A2344" s="10" t="str">
        <f>VLOOKUP(D2344,'Index-Relations'!E:F,2,FALSE)</f>
        <v>ESG</v>
      </c>
      <c r="B2344" t="s">
        <v>3450</v>
      </c>
      <c r="C2344" s="53" t="s">
        <v>2761</v>
      </c>
      <c r="D2344" s="59" t="s">
        <v>2838</v>
      </c>
      <c r="E2344" s="59" t="s">
        <v>5760</v>
      </c>
      <c r="F2344" t="s">
        <v>2632</v>
      </c>
      <c r="G2344" t="s">
        <v>882</v>
      </c>
      <c r="H2344" t="s">
        <v>884</v>
      </c>
      <c r="I2344" s="52">
        <v>45628</v>
      </c>
      <c r="J2344" t="s">
        <v>2457</v>
      </c>
      <c r="K2344">
        <v>300</v>
      </c>
      <c r="L2344" s="73">
        <v>66.458076269324906</v>
      </c>
      <c r="M2344">
        <v>300</v>
      </c>
      <c r="N2344">
        <v>1</v>
      </c>
      <c r="O2344" s="73">
        <v>72.954449576141002</v>
      </c>
      <c r="P2344">
        <v>300</v>
      </c>
      <c r="Q2344">
        <v>1</v>
      </c>
      <c r="R2344">
        <v>300</v>
      </c>
      <c r="S2344">
        <v>0.999999999999999</v>
      </c>
      <c r="T2344">
        <v>28.391545020321001</v>
      </c>
      <c r="U2344">
        <v>0.62096715272507297</v>
      </c>
      <c r="V2344">
        <v>181</v>
      </c>
      <c r="W2344">
        <v>2.46587142247492E-2</v>
      </c>
      <c r="X2344">
        <v>21</v>
      </c>
      <c r="Y2344">
        <v>300</v>
      </c>
      <c r="Z2344">
        <v>1</v>
      </c>
      <c r="AA2344">
        <v>8.6609787062328305</v>
      </c>
      <c r="AB2344">
        <v>274</v>
      </c>
      <c r="AC2344">
        <v>0.97005203413652097</v>
      </c>
      <c r="AD2344">
        <v>26</v>
      </c>
      <c r="AE2344">
        <v>2.9947965863478899E-2</v>
      </c>
      <c r="AF2344">
        <v>0</v>
      </c>
      <c r="AG2344">
        <v>0</v>
      </c>
      <c r="AH2344">
        <v>5.80101765030718E-4</v>
      </c>
      <c r="AI2344">
        <v>4</v>
      </c>
      <c r="AJ2344" s="73">
        <v>62.840625853765999</v>
      </c>
      <c r="AK2344">
        <v>300</v>
      </c>
      <c r="AL2344">
        <v>1</v>
      </c>
      <c r="AM2344">
        <v>0</v>
      </c>
      <c r="AN2344">
        <v>0</v>
      </c>
      <c r="AO2344">
        <v>0</v>
      </c>
      <c r="AP2344">
        <v>0</v>
      </c>
      <c r="AQ2344">
        <v>300</v>
      </c>
      <c r="AR2344">
        <v>1</v>
      </c>
      <c r="AS2344">
        <v>0</v>
      </c>
      <c r="AT2344">
        <v>0</v>
      </c>
      <c r="AU2344">
        <v>0</v>
      </c>
      <c r="AV2344">
        <v>0</v>
      </c>
      <c r="AW2344">
        <v>300</v>
      </c>
      <c r="AX2344">
        <v>0.999999999999999</v>
      </c>
      <c r="AY2344" s="73">
        <v>62.520110609025998</v>
      </c>
      <c r="AZ2344">
        <v>300</v>
      </c>
      <c r="BA2344">
        <v>1</v>
      </c>
      <c r="BB2344">
        <v>286</v>
      </c>
      <c r="BC2344">
        <v>0.87477169881093897</v>
      </c>
      <c r="BD2344">
        <v>14</v>
      </c>
      <c r="BE2344">
        <v>0.12522830118906</v>
      </c>
      <c r="BF2344">
        <v>66.458076269324906</v>
      </c>
      <c r="BG2344">
        <v>72.954449576141002</v>
      </c>
      <c r="BH2344">
        <v>62.520110609025998</v>
      </c>
      <c r="BI2344">
        <v>62.840625853765999</v>
      </c>
    </row>
    <row r="2345" spans="1:61" x14ac:dyDescent="0.25">
      <c r="A2345" s="10" t="str">
        <f>VLOOKUP(D2345,'Index-Relations'!E:F,2,FALSE)</f>
        <v>ESG</v>
      </c>
      <c r="B2345" t="s">
        <v>3450</v>
      </c>
      <c r="C2345" s="53" t="s">
        <v>2762</v>
      </c>
      <c r="D2345" s="59" t="s">
        <v>2838</v>
      </c>
      <c r="E2345" s="59" t="s">
        <v>5761</v>
      </c>
      <c r="F2345" t="s">
        <v>2632</v>
      </c>
      <c r="G2345" t="s">
        <v>882</v>
      </c>
      <c r="H2345" t="s">
        <v>884</v>
      </c>
      <c r="I2345" s="52">
        <v>45597</v>
      </c>
      <c r="J2345" t="s">
        <v>2457</v>
      </c>
      <c r="K2345">
        <v>300</v>
      </c>
      <c r="L2345" s="73">
        <v>66.990087809614906</v>
      </c>
      <c r="M2345">
        <v>300</v>
      </c>
      <c r="N2345">
        <v>1</v>
      </c>
      <c r="O2345" s="73">
        <v>73.298626761500003</v>
      </c>
      <c r="P2345">
        <v>300</v>
      </c>
      <c r="Q2345">
        <v>1</v>
      </c>
      <c r="R2345">
        <v>300</v>
      </c>
      <c r="S2345">
        <v>1</v>
      </c>
      <c r="T2345">
        <v>28.3298096525094</v>
      </c>
      <c r="U2345">
        <v>0.62225638530525196</v>
      </c>
      <c r="V2345">
        <v>181</v>
      </c>
      <c r="W2345">
        <v>2.49199039774784E-2</v>
      </c>
      <c r="X2345">
        <v>21</v>
      </c>
      <c r="Y2345">
        <v>300</v>
      </c>
      <c r="Z2345">
        <v>1</v>
      </c>
      <c r="AA2345">
        <v>9.1061405625570995</v>
      </c>
      <c r="AB2345">
        <v>272</v>
      </c>
      <c r="AC2345">
        <v>0.96712035542436203</v>
      </c>
      <c r="AD2345">
        <v>28</v>
      </c>
      <c r="AE2345">
        <v>3.2879644575637898E-2</v>
      </c>
      <c r="AF2345">
        <v>0</v>
      </c>
      <c r="AG2345">
        <v>0</v>
      </c>
      <c r="AH2345">
        <v>4.8760578828437701E-4</v>
      </c>
      <c r="AI2345">
        <v>4</v>
      </c>
      <c r="AJ2345" s="73">
        <v>63.493007424883899</v>
      </c>
      <c r="AK2345">
        <v>300</v>
      </c>
      <c r="AL2345">
        <v>1</v>
      </c>
      <c r="AM2345">
        <v>0</v>
      </c>
      <c r="AN2345">
        <v>0</v>
      </c>
      <c r="AO2345">
        <v>0</v>
      </c>
      <c r="AP2345">
        <v>0</v>
      </c>
      <c r="AQ2345">
        <v>300</v>
      </c>
      <c r="AR2345">
        <v>1</v>
      </c>
      <c r="AS2345">
        <v>0</v>
      </c>
      <c r="AT2345">
        <v>0</v>
      </c>
      <c r="AU2345">
        <v>0</v>
      </c>
      <c r="AV2345">
        <v>0</v>
      </c>
      <c r="AW2345">
        <v>300</v>
      </c>
      <c r="AX2345">
        <v>1</v>
      </c>
      <c r="AY2345" s="73">
        <v>63.027975131555003</v>
      </c>
      <c r="AZ2345">
        <v>300</v>
      </c>
      <c r="BA2345">
        <v>1</v>
      </c>
      <c r="BB2345">
        <v>284</v>
      </c>
      <c r="BC2345">
        <v>0.87695876977828802</v>
      </c>
      <c r="BD2345">
        <v>16</v>
      </c>
      <c r="BE2345">
        <v>0.123041230221711</v>
      </c>
      <c r="BF2345">
        <v>66.990087809614906</v>
      </c>
      <c r="BG2345">
        <v>73.298626761500003</v>
      </c>
      <c r="BH2345">
        <v>63.027975131555003</v>
      </c>
      <c r="BI2345">
        <v>63.493007424883899</v>
      </c>
    </row>
    <row r="2346" spans="1:61" x14ac:dyDescent="0.25">
      <c r="A2346" s="10" t="str">
        <f>VLOOKUP(D2346,'Index-Relations'!E:F,2,FALSE)</f>
        <v>ESG</v>
      </c>
      <c r="B2346" t="s">
        <v>3450</v>
      </c>
      <c r="C2346" s="53" t="s">
        <v>2763</v>
      </c>
      <c r="D2346" s="59" t="s">
        <v>2838</v>
      </c>
      <c r="E2346" s="59" t="s">
        <v>5762</v>
      </c>
      <c r="F2346" t="s">
        <v>2632</v>
      </c>
      <c r="G2346" t="s">
        <v>882</v>
      </c>
      <c r="H2346" t="s">
        <v>884</v>
      </c>
      <c r="I2346" s="52">
        <v>45566</v>
      </c>
      <c r="J2346" t="s">
        <v>2457</v>
      </c>
      <c r="K2346">
        <v>300</v>
      </c>
      <c r="L2346" s="73">
        <v>66.901770471383898</v>
      </c>
      <c r="M2346">
        <v>300</v>
      </c>
      <c r="N2346">
        <v>1</v>
      </c>
      <c r="O2346" s="73">
        <v>73.376305331525899</v>
      </c>
      <c r="P2346">
        <v>300</v>
      </c>
      <c r="Q2346">
        <v>1</v>
      </c>
      <c r="R2346">
        <v>300</v>
      </c>
      <c r="S2346">
        <v>1</v>
      </c>
      <c r="T2346">
        <v>28.693206666370202</v>
      </c>
      <c r="U2346">
        <v>0.62194154582939598</v>
      </c>
      <c r="V2346">
        <v>179</v>
      </c>
      <c r="W2346">
        <v>2.5152674612020001E-2</v>
      </c>
      <c r="X2346">
        <v>21</v>
      </c>
      <c r="Y2346">
        <v>300</v>
      </c>
      <c r="Z2346">
        <v>1</v>
      </c>
      <c r="AA2346">
        <v>9.1004388224027792</v>
      </c>
      <c r="AB2346">
        <v>276</v>
      </c>
      <c r="AC2346">
        <v>0.97273761327831199</v>
      </c>
      <c r="AD2346">
        <v>24</v>
      </c>
      <c r="AE2346">
        <v>2.7262386721687501E-2</v>
      </c>
      <c r="AF2346">
        <v>0</v>
      </c>
      <c r="AG2346">
        <v>0</v>
      </c>
      <c r="AH2346">
        <v>4.87765920052759E-4</v>
      </c>
      <c r="AI2346">
        <v>4</v>
      </c>
      <c r="AJ2346" s="73">
        <v>63.269365348330901</v>
      </c>
      <c r="AK2346">
        <v>300</v>
      </c>
      <c r="AL2346">
        <v>1</v>
      </c>
      <c r="AM2346">
        <v>0</v>
      </c>
      <c r="AN2346">
        <v>0</v>
      </c>
      <c r="AO2346">
        <v>0</v>
      </c>
      <c r="AP2346">
        <v>0</v>
      </c>
      <c r="AQ2346">
        <v>300</v>
      </c>
      <c r="AR2346">
        <v>1</v>
      </c>
      <c r="AS2346">
        <v>0</v>
      </c>
      <c r="AT2346">
        <v>0</v>
      </c>
      <c r="AU2346">
        <v>0</v>
      </c>
      <c r="AV2346">
        <v>0</v>
      </c>
      <c r="AW2346">
        <v>300</v>
      </c>
      <c r="AX2346">
        <v>0.999999999999999</v>
      </c>
      <c r="AY2346" s="73">
        <v>62.897145366142901</v>
      </c>
      <c r="AZ2346">
        <v>300</v>
      </c>
      <c r="BA2346">
        <v>1</v>
      </c>
      <c r="BB2346">
        <v>284</v>
      </c>
      <c r="BC2346">
        <v>0.87603756242582698</v>
      </c>
      <c r="BD2346">
        <v>16</v>
      </c>
      <c r="BE2346">
        <v>0.123962437574172</v>
      </c>
      <c r="BF2346">
        <v>66.901770471383898</v>
      </c>
      <c r="BG2346">
        <v>73.376305331525899</v>
      </c>
      <c r="BH2346">
        <v>62.897145366142901</v>
      </c>
      <c r="BI2346">
        <v>63.269365348330901</v>
      </c>
    </row>
    <row r="2347" spans="1:61" x14ac:dyDescent="0.25">
      <c r="A2347" s="10" t="str">
        <f>VLOOKUP(D2347,'Index-Relations'!E:F,2,FALSE)</f>
        <v>ESG</v>
      </c>
      <c r="B2347" t="s">
        <v>3450</v>
      </c>
      <c r="C2347" s="53" t="s">
        <v>2764</v>
      </c>
      <c r="D2347" s="59" t="s">
        <v>2838</v>
      </c>
      <c r="E2347" s="59" t="s">
        <v>5763</v>
      </c>
      <c r="F2347" t="s">
        <v>2632</v>
      </c>
      <c r="G2347" t="s">
        <v>882</v>
      </c>
      <c r="H2347" t="s">
        <v>884</v>
      </c>
      <c r="I2347" s="52">
        <v>45538</v>
      </c>
      <c r="J2347" t="s">
        <v>2457</v>
      </c>
      <c r="K2347">
        <v>353</v>
      </c>
      <c r="L2347" s="73">
        <v>59.517008909115901</v>
      </c>
      <c r="M2347">
        <v>353</v>
      </c>
      <c r="N2347">
        <v>1</v>
      </c>
      <c r="O2347" s="73">
        <v>67.094905402395995</v>
      </c>
      <c r="P2347">
        <v>353</v>
      </c>
      <c r="Q2347">
        <v>1</v>
      </c>
      <c r="R2347">
        <v>353</v>
      </c>
      <c r="S2347">
        <v>0.999999999999999</v>
      </c>
      <c r="T2347">
        <v>29.390994268119801</v>
      </c>
      <c r="U2347">
        <v>0.64309213684012101</v>
      </c>
      <c r="V2347">
        <v>212</v>
      </c>
      <c r="W2347">
        <v>2.42766819604005E-2</v>
      </c>
      <c r="X2347">
        <v>21</v>
      </c>
      <c r="Y2347">
        <v>353</v>
      </c>
      <c r="Z2347">
        <v>0.999999999999999</v>
      </c>
      <c r="AA2347">
        <v>9.1959083662031507</v>
      </c>
      <c r="AB2347">
        <v>324</v>
      </c>
      <c r="AC2347">
        <v>0.97459482306530498</v>
      </c>
      <c r="AD2347">
        <v>40</v>
      </c>
      <c r="AE2347">
        <v>3.6581313708268899E-2</v>
      </c>
      <c r="AF2347">
        <v>-11</v>
      </c>
      <c r="AG2347">
        <v>0</v>
      </c>
      <c r="AH2347">
        <v>2.29599762948619E-4</v>
      </c>
      <c r="AI2347">
        <v>4</v>
      </c>
      <c r="AJ2347" s="73">
        <v>55.694625541527998</v>
      </c>
      <c r="AK2347">
        <v>353</v>
      </c>
      <c r="AL2347">
        <v>1</v>
      </c>
      <c r="AM2347">
        <v>0</v>
      </c>
      <c r="AN2347">
        <v>0</v>
      </c>
      <c r="AO2347">
        <v>0</v>
      </c>
      <c r="AP2347">
        <v>0</v>
      </c>
      <c r="AQ2347">
        <v>353</v>
      </c>
      <c r="AR2347">
        <v>1</v>
      </c>
      <c r="AS2347">
        <v>0</v>
      </c>
      <c r="AT2347">
        <v>0</v>
      </c>
      <c r="AU2347">
        <v>0</v>
      </c>
      <c r="AV2347">
        <v>0</v>
      </c>
      <c r="AW2347">
        <v>353</v>
      </c>
      <c r="AX2347">
        <v>1</v>
      </c>
      <c r="AY2347" s="73">
        <v>56.494627480631998</v>
      </c>
      <c r="AZ2347">
        <v>353</v>
      </c>
      <c r="BA2347">
        <v>1</v>
      </c>
      <c r="BB2347">
        <v>338</v>
      </c>
      <c r="BC2347">
        <v>0.85359896560749304</v>
      </c>
      <c r="BD2347">
        <v>15</v>
      </c>
      <c r="BE2347">
        <v>0.14640103439250601</v>
      </c>
      <c r="BF2347">
        <v>59.517008909115901</v>
      </c>
      <c r="BG2347">
        <v>67.094905402395995</v>
      </c>
      <c r="BH2347">
        <v>56.494627480631998</v>
      </c>
      <c r="BI2347">
        <v>55.694625541527998</v>
      </c>
    </row>
    <row r="2348" spans="1:61" x14ac:dyDescent="0.25">
      <c r="A2348" s="10" t="str">
        <f>VLOOKUP(D2348,'Index-Relations'!E:F,2,FALSE)</f>
        <v>ESG</v>
      </c>
      <c r="B2348" t="s">
        <v>3450</v>
      </c>
      <c r="C2348" s="53" t="s">
        <v>3350</v>
      </c>
      <c r="D2348" s="59" t="s">
        <v>2838</v>
      </c>
      <c r="E2348" s="59" t="s">
        <v>5764</v>
      </c>
      <c r="F2348" t="s">
        <v>2632</v>
      </c>
      <c r="G2348" t="s">
        <v>882</v>
      </c>
      <c r="H2348" t="s">
        <v>884</v>
      </c>
      <c r="I2348" s="52">
        <v>45505</v>
      </c>
      <c r="J2348" t="s">
        <v>2457</v>
      </c>
      <c r="K2348">
        <v>353</v>
      </c>
      <c r="L2348" s="73">
        <v>59.832930045581897</v>
      </c>
      <c r="M2348">
        <v>353</v>
      </c>
      <c r="N2348">
        <v>1</v>
      </c>
      <c r="O2348" s="73">
        <v>66.998175230751897</v>
      </c>
      <c r="P2348">
        <v>353</v>
      </c>
      <c r="Q2348">
        <v>1</v>
      </c>
      <c r="R2348">
        <v>353</v>
      </c>
      <c r="S2348">
        <v>1</v>
      </c>
      <c r="T2348">
        <v>29.438421053172899</v>
      </c>
      <c r="U2348">
        <v>0.64039148491770503</v>
      </c>
      <c r="V2348">
        <v>213</v>
      </c>
      <c r="W2348">
        <v>2.3611543422209998E-2</v>
      </c>
      <c r="X2348">
        <v>21</v>
      </c>
      <c r="Y2348">
        <v>353</v>
      </c>
      <c r="Z2348">
        <v>1</v>
      </c>
      <c r="AA2348">
        <v>8.9526316897762204</v>
      </c>
      <c r="AB2348">
        <v>320</v>
      </c>
      <c r="AC2348">
        <v>0.97261086085944404</v>
      </c>
      <c r="AD2348">
        <v>33</v>
      </c>
      <c r="AE2348">
        <v>2.7389139140556198E-2</v>
      </c>
      <c r="AF2348">
        <v>0</v>
      </c>
      <c r="AG2348">
        <v>0</v>
      </c>
      <c r="AH2348">
        <v>2.20291599898669E-4</v>
      </c>
      <c r="AI2348">
        <v>4</v>
      </c>
      <c r="AJ2348" s="73">
        <v>55.894305506755899</v>
      </c>
      <c r="AK2348">
        <v>353</v>
      </c>
      <c r="AL2348">
        <v>1</v>
      </c>
      <c r="AM2348">
        <v>0</v>
      </c>
      <c r="AN2348">
        <v>0</v>
      </c>
      <c r="AO2348">
        <v>0</v>
      </c>
      <c r="AP2348">
        <v>0</v>
      </c>
      <c r="AQ2348">
        <v>353</v>
      </c>
      <c r="AR2348">
        <v>0.999999999999999</v>
      </c>
      <c r="AS2348">
        <v>0</v>
      </c>
      <c r="AT2348">
        <v>0</v>
      </c>
      <c r="AU2348">
        <v>0</v>
      </c>
      <c r="AV2348">
        <v>0</v>
      </c>
      <c r="AW2348">
        <v>353</v>
      </c>
      <c r="AX2348">
        <v>1</v>
      </c>
      <c r="AY2348" s="73">
        <v>57.115012314898898</v>
      </c>
      <c r="AZ2348">
        <v>353</v>
      </c>
      <c r="BA2348">
        <v>1</v>
      </c>
      <c r="BB2348">
        <v>339</v>
      </c>
      <c r="BC2348">
        <v>0.85286649533611703</v>
      </c>
      <c r="BD2348">
        <v>14</v>
      </c>
      <c r="BE2348">
        <v>0.147133504663882</v>
      </c>
      <c r="BF2348">
        <v>59.832930045581897</v>
      </c>
      <c r="BG2348">
        <v>66.998175230751897</v>
      </c>
      <c r="BH2348">
        <v>57.115012314898898</v>
      </c>
      <c r="BI2348">
        <v>55.894305506755899</v>
      </c>
    </row>
    <row r="2349" spans="1:61" x14ac:dyDescent="0.25">
      <c r="A2349" s="10" t="str">
        <f>VLOOKUP(D2349,'Index-Relations'!E:F,2,FALSE)</f>
        <v>ESG</v>
      </c>
      <c r="B2349" t="s">
        <v>3450</v>
      </c>
      <c r="C2349" s="53" t="s">
        <v>2765</v>
      </c>
      <c r="D2349" s="59" t="s">
        <v>2838</v>
      </c>
      <c r="E2349" s="59" t="s">
        <v>5765</v>
      </c>
      <c r="F2349" t="s">
        <v>2632</v>
      </c>
      <c r="G2349" t="s">
        <v>882</v>
      </c>
      <c r="H2349" t="s">
        <v>884</v>
      </c>
      <c r="I2349" s="52">
        <v>45474</v>
      </c>
      <c r="J2349" t="s">
        <v>2457</v>
      </c>
      <c r="K2349">
        <v>353</v>
      </c>
      <c r="L2349" s="73">
        <v>60.452422545487899</v>
      </c>
      <c r="M2349">
        <v>353</v>
      </c>
      <c r="N2349">
        <v>1</v>
      </c>
      <c r="O2349" s="73">
        <v>67.346527354347003</v>
      </c>
      <c r="P2349">
        <v>353</v>
      </c>
      <c r="Q2349">
        <v>1</v>
      </c>
      <c r="R2349">
        <v>353</v>
      </c>
      <c r="S2349">
        <v>0.999999999999999</v>
      </c>
      <c r="T2349">
        <v>29.063372933253401</v>
      </c>
      <c r="U2349">
        <v>0.64613656102002104</v>
      </c>
      <c r="V2349">
        <v>212</v>
      </c>
      <c r="W2349">
        <v>2.5224926602940401E-2</v>
      </c>
      <c r="X2349">
        <v>21</v>
      </c>
      <c r="Y2349">
        <v>353</v>
      </c>
      <c r="Z2349">
        <v>1</v>
      </c>
      <c r="AA2349">
        <v>9.0996887719767798</v>
      </c>
      <c r="AB2349">
        <v>318</v>
      </c>
      <c r="AC2349">
        <v>0.97319490578997203</v>
      </c>
      <c r="AD2349">
        <v>35</v>
      </c>
      <c r="AE2349">
        <v>2.6805094210026501E-2</v>
      </c>
      <c r="AF2349">
        <v>0</v>
      </c>
      <c r="AG2349">
        <v>5.7246000000000004E-16</v>
      </c>
      <c r="AH2349">
        <v>2.1725902326262799E-4</v>
      </c>
      <c r="AI2349">
        <v>4</v>
      </c>
      <c r="AJ2349" s="73">
        <v>56.506122003641899</v>
      </c>
      <c r="AK2349">
        <v>353</v>
      </c>
      <c r="AL2349">
        <v>1</v>
      </c>
      <c r="AM2349">
        <v>0</v>
      </c>
      <c r="AN2349">
        <v>0</v>
      </c>
      <c r="AO2349">
        <v>0</v>
      </c>
      <c r="AP2349">
        <v>0</v>
      </c>
      <c r="AQ2349">
        <v>353</v>
      </c>
      <c r="AR2349">
        <v>1</v>
      </c>
      <c r="AS2349">
        <v>0</v>
      </c>
      <c r="AT2349">
        <v>0</v>
      </c>
      <c r="AU2349">
        <v>0</v>
      </c>
      <c r="AV2349">
        <v>0</v>
      </c>
      <c r="AW2349">
        <v>353</v>
      </c>
      <c r="AX2349">
        <v>0.999999999999999</v>
      </c>
      <c r="AY2349" s="73">
        <v>57.836374831211899</v>
      </c>
      <c r="AZ2349">
        <v>353</v>
      </c>
      <c r="BA2349">
        <v>1</v>
      </c>
      <c r="BB2349">
        <v>339</v>
      </c>
      <c r="BC2349">
        <v>0.852935556543157</v>
      </c>
      <c r="BD2349">
        <v>14</v>
      </c>
      <c r="BE2349">
        <v>0.147064443456842</v>
      </c>
      <c r="BF2349">
        <v>60.452422545487899</v>
      </c>
      <c r="BG2349">
        <v>67.346527354347003</v>
      </c>
      <c r="BH2349">
        <v>57.836374831211899</v>
      </c>
      <c r="BI2349">
        <v>56.506122003641899</v>
      </c>
    </row>
    <row r="2350" spans="1:61" x14ac:dyDescent="0.25">
      <c r="A2350" s="10" t="str">
        <f>VLOOKUP(D2350,'Index-Relations'!E:F,2,FALSE)</f>
        <v>ESG</v>
      </c>
      <c r="B2350" t="s">
        <v>3450</v>
      </c>
      <c r="C2350" s="53" t="s">
        <v>2766</v>
      </c>
      <c r="D2350" s="59" t="s">
        <v>2838</v>
      </c>
      <c r="E2350" s="59" t="s">
        <v>5766</v>
      </c>
      <c r="F2350" t="s">
        <v>2632</v>
      </c>
      <c r="G2350" t="s">
        <v>882</v>
      </c>
      <c r="H2350" t="s">
        <v>884</v>
      </c>
      <c r="I2350" s="52">
        <v>45446</v>
      </c>
      <c r="J2350" t="s">
        <v>2457</v>
      </c>
      <c r="K2350">
        <v>374</v>
      </c>
      <c r="L2350" s="73">
        <v>60.743288995187903</v>
      </c>
      <c r="M2350">
        <v>374</v>
      </c>
      <c r="N2350">
        <v>1</v>
      </c>
      <c r="O2350" s="73">
        <v>67.484249057054996</v>
      </c>
      <c r="P2350">
        <v>374</v>
      </c>
      <c r="Q2350">
        <v>1</v>
      </c>
      <c r="R2350">
        <v>374</v>
      </c>
      <c r="S2350">
        <v>0.999999999999999</v>
      </c>
      <c r="T2350">
        <v>29.442046782607999</v>
      </c>
      <c r="U2350">
        <v>0.63502657411008401</v>
      </c>
      <c r="V2350">
        <v>225</v>
      </c>
      <c r="W2350">
        <v>2.5761062413636099E-2</v>
      </c>
      <c r="X2350">
        <v>23</v>
      </c>
      <c r="Y2350">
        <v>374</v>
      </c>
      <c r="Z2350">
        <v>1</v>
      </c>
      <c r="AA2350">
        <v>9.7861387027032993</v>
      </c>
      <c r="AB2350">
        <v>336</v>
      </c>
      <c r="AC2350">
        <v>0.97115499520623505</v>
      </c>
      <c r="AD2350">
        <v>38</v>
      </c>
      <c r="AE2350">
        <v>2.8845004793763899E-2</v>
      </c>
      <c r="AF2350">
        <v>0</v>
      </c>
      <c r="AG2350">
        <v>4.0245999999999999E-16</v>
      </c>
      <c r="AH2350">
        <v>4.7209295590838101E-4</v>
      </c>
      <c r="AI2350">
        <v>4</v>
      </c>
      <c r="AJ2350" s="73">
        <v>56.917731656980003</v>
      </c>
      <c r="AK2350">
        <v>374</v>
      </c>
      <c r="AL2350">
        <v>1</v>
      </c>
      <c r="AM2350">
        <v>0</v>
      </c>
      <c r="AN2350">
        <v>0</v>
      </c>
      <c r="AO2350">
        <v>0</v>
      </c>
      <c r="AP2350">
        <v>0</v>
      </c>
      <c r="AQ2350">
        <v>374</v>
      </c>
      <c r="AR2350">
        <v>1</v>
      </c>
      <c r="AS2350">
        <v>0</v>
      </c>
      <c r="AT2350">
        <v>0</v>
      </c>
      <c r="AU2350">
        <v>3.00619341136011E-4</v>
      </c>
      <c r="AV2350">
        <v>1</v>
      </c>
      <c r="AW2350">
        <v>374</v>
      </c>
      <c r="AX2350">
        <v>1</v>
      </c>
      <c r="AY2350" s="73">
        <v>58.090739552098</v>
      </c>
      <c r="AZ2350">
        <v>374</v>
      </c>
      <c r="BA2350">
        <v>1</v>
      </c>
      <c r="BB2350">
        <v>359</v>
      </c>
      <c r="BC2350">
        <v>0.85843252074898502</v>
      </c>
      <c r="BD2350">
        <v>15</v>
      </c>
      <c r="BE2350">
        <v>0.14156747925101401</v>
      </c>
      <c r="BF2350">
        <v>60.743288995187903</v>
      </c>
      <c r="BG2350">
        <v>67.484249057054996</v>
      </c>
      <c r="BH2350">
        <v>58.090739552098</v>
      </c>
      <c r="BI2350">
        <v>56.917731656980003</v>
      </c>
    </row>
    <row r="2351" spans="1:61" x14ac:dyDescent="0.25">
      <c r="A2351" s="10" t="str">
        <f>VLOOKUP(D2351,'Index-Relations'!E:F,2,FALSE)</f>
        <v>ESG</v>
      </c>
      <c r="B2351" t="s">
        <v>3450</v>
      </c>
      <c r="C2351" s="53" t="s">
        <v>2767</v>
      </c>
      <c r="D2351" s="59" t="s">
        <v>2838</v>
      </c>
      <c r="E2351" s="59" t="s">
        <v>5767</v>
      </c>
      <c r="F2351" t="s">
        <v>2632</v>
      </c>
      <c r="G2351" t="s">
        <v>882</v>
      </c>
      <c r="H2351" t="s">
        <v>884</v>
      </c>
      <c r="I2351" s="52">
        <v>45413</v>
      </c>
      <c r="J2351" t="s">
        <v>2457</v>
      </c>
      <c r="K2351">
        <v>374</v>
      </c>
      <c r="L2351" s="73">
        <v>60.614816866960901</v>
      </c>
      <c r="M2351">
        <v>374</v>
      </c>
      <c r="N2351">
        <v>1</v>
      </c>
      <c r="O2351" s="73">
        <v>67.332469018091999</v>
      </c>
      <c r="P2351">
        <v>374</v>
      </c>
      <c r="Q2351">
        <v>1</v>
      </c>
      <c r="R2351">
        <v>374</v>
      </c>
      <c r="S2351">
        <v>1</v>
      </c>
      <c r="T2351">
        <v>29.771866227383001</v>
      </c>
      <c r="U2351">
        <v>0.63505756354395404</v>
      </c>
      <c r="V2351">
        <v>225</v>
      </c>
      <c r="W2351">
        <v>2.56947511197477E-2</v>
      </c>
      <c r="X2351">
        <v>23</v>
      </c>
      <c r="Y2351">
        <v>374</v>
      </c>
      <c r="Z2351">
        <v>1</v>
      </c>
      <c r="AA2351">
        <v>10.2228325341057</v>
      </c>
      <c r="AB2351">
        <v>336</v>
      </c>
      <c r="AC2351">
        <v>0.97043952524684296</v>
      </c>
      <c r="AD2351">
        <v>38</v>
      </c>
      <c r="AE2351">
        <v>2.9560474753156301E-2</v>
      </c>
      <c r="AF2351">
        <v>0</v>
      </c>
      <c r="AG2351">
        <v>3.4694000000000002E-16</v>
      </c>
      <c r="AH2351">
        <v>4.5587799761372799E-4</v>
      </c>
      <c r="AI2351">
        <v>4</v>
      </c>
      <c r="AJ2351" s="73">
        <v>56.588521384087002</v>
      </c>
      <c r="AK2351">
        <v>374</v>
      </c>
      <c r="AL2351">
        <v>1</v>
      </c>
      <c r="AM2351">
        <v>0</v>
      </c>
      <c r="AN2351">
        <v>0</v>
      </c>
      <c r="AO2351">
        <v>0</v>
      </c>
      <c r="AP2351">
        <v>0</v>
      </c>
      <c r="AQ2351">
        <v>374</v>
      </c>
      <c r="AR2351">
        <v>1</v>
      </c>
      <c r="AS2351">
        <v>0</v>
      </c>
      <c r="AT2351">
        <v>0</v>
      </c>
      <c r="AU2351">
        <v>0</v>
      </c>
      <c r="AV2351">
        <v>0</v>
      </c>
      <c r="AW2351">
        <v>374</v>
      </c>
      <c r="AX2351">
        <v>1</v>
      </c>
      <c r="AY2351" s="73">
        <v>58.144682535732898</v>
      </c>
      <c r="AZ2351">
        <v>374</v>
      </c>
      <c r="BA2351">
        <v>1</v>
      </c>
      <c r="BB2351">
        <v>360</v>
      </c>
      <c r="BC2351">
        <v>0.86439862227419795</v>
      </c>
      <c r="BD2351">
        <v>14</v>
      </c>
      <c r="BE2351">
        <v>0.135601377725801</v>
      </c>
      <c r="BF2351">
        <v>60.614816866960901</v>
      </c>
      <c r="BG2351">
        <v>67.332469018091999</v>
      </c>
      <c r="BH2351">
        <v>58.144682535732898</v>
      </c>
      <c r="BI2351">
        <v>56.588521384087002</v>
      </c>
    </row>
    <row r="2352" spans="1:61" x14ac:dyDescent="0.25">
      <c r="A2352" s="10" t="str">
        <f>VLOOKUP(D2352,'Index-Relations'!E:F,2,FALSE)</f>
        <v>ESG</v>
      </c>
      <c r="B2352" t="s">
        <v>3450</v>
      </c>
      <c r="C2352" s="53" t="s">
        <v>2768</v>
      </c>
      <c r="D2352" s="59" t="s">
        <v>2838</v>
      </c>
      <c r="E2352" s="59" t="s">
        <v>5768</v>
      </c>
      <c r="F2352" t="s">
        <v>2632</v>
      </c>
      <c r="G2352" t="s">
        <v>882</v>
      </c>
      <c r="H2352" t="s">
        <v>884</v>
      </c>
      <c r="I2352" s="52">
        <v>45383</v>
      </c>
      <c r="J2352" t="s">
        <v>2457</v>
      </c>
      <c r="K2352">
        <v>375</v>
      </c>
      <c r="L2352">
        <v>64.327226895817702</v>
      </c>
      <c r="M2352">
        <v>375</v>
      </c>
      <c r="N2352">
        <v>1</v>
      </c>
      <c r="O2352">
        <v>71.888406716065404</v>
      </c>
      <c r="P2352">
        <v>375</v>
      </c>
      <c r="Q2352">
        <v>1</v>
      </c>
      <c r="R2352">
        <v>375</v>
      </c>
      <c r="S2352">
        <v>1</v>
      </c>
      <c r="T2352">
        <v>29.6291908486685</v>
      </c>
      <c r="U2352">
        <v>0.63618887083101205</v>
      </c>
      <c r="V2352">
        <v>226</v>
      </c>
      <c r="W2352">
        <v>2.555419724714E-2</v>
      </c>
      <c r="X2352">
        <v>23</v>
      </c>
      <c r="Y2352">
        <v>375</v>
      </c>
      <c r="Z2352">
        <v>1</v>
      </c>
      <c r="AA2352">
        <v>9.87647515100692</v>
      </c>
      <c r="AB2352">
        <v>337</v>
      </c>
      <c r="AC2352">
        <v>0.96956897150375498</v>
      </c>
      <c r="AD2352">
        <v>38</v>
      </c>
      <c r="AE2352">
        <v>3.04310284962447E-2</v>
      </c>
      <c r="AF2352">
        <v>0</v>
      </c>
      <c r="AG2352">
        <v>0</v>
      </c>
      <c r="AH2352">
        <v>4.4531228230518499E-4</v>
      </c>
      <c r="AI2352">
        <v>4</v>
      </c>
      <c r="AJ2352">
        <v>58.936137193956398</v>
      </c>
      <c r="AK2352">
        <v>375</v>
      </c>
      <c r="AL2352">
        <v>1</v>
      </c>
      <c r="AM2352">
        <v>0</v>
      </c>
      <c r="AN2352">
        <v>0</v>
      </c>
      <c r="AO2352">
        <v>0</v>
      </c>
      <c r="AP2352">
        <v>0</v>
      </c>
      <c r="AQ2352">
        <v>375</v>
      </c>
      <c r="AR2352">
        <v>0.999999999999999</v>
      </c>
      <c r="AS2352">
        <v>0</v>
      </c>
      <c r="AT2352">
        <v>0</v>
      </c>
      <c r="AU2352">
        <v>0</v>
      </c>
      <c r="AV2352">
        <v>0</v>
      </c>
      <c r="AW2352">
        <v>375</v>
      </c>
      <c r="AX2352">
        <v>0.999999999999999</v>
      </c>
      <c r="AY2352">
        <v>62.106145641969498</v>
      </c>
      <c r="AZ2352">
        <v>375</v>
      </c>
      <c r="BA2352">
        <v>1</v>
      </c>
      <c r="BB2352">
        <v>361</v>
      </c>
      <c r="BC2352">
        <v>0.86426342161174097</v>
      </c>
      <c r="BD2352">
        <v>14</v>
      </c>
      <c r="BE2352">
        <v>0.13573657838825801</v>
      </c>
      <c r="BF2352">
        <v>61.049896652957997</v>
      </c>
      <c r="BG2352">
        <v>67.361768388706906</v>
      </c>
      <c r="BH2352">
        <v>59.197687180185902</v>
      </c>
      <c r="BI2352">
        <v>56.586545409012899</v>
      </c>
    </row>
    <row r="2353" spans="1:61" x14ac:dyDescent="0.25">
      <c r="A2353" s="10" t="str">
        <f>VLOOKUP(D2353,'Index-Relations'!E:F,2,FALSE)</f>
        <v>ESG</v>
      </c>
      <c r="B2353" t="s">
        <v>3450</v>
      </c>
      <c r="C2353" s="53" t="s">
        <v>2769</v>
      </c>
      <c r="D2353" s="59" t="s">
        <v>2838</v>
      </c>
      <c r="E2353" s="59" t="s">
        <v>5769</v>
      </c>
      <c r="F2353" t="s">
        <v>2632</v>
      </c>
      <c r="G2353" t="s">
        <v>882</v>
      </c>
      <c r="H2353" t="s">
        <v>884</v>
      </c>
      <c r="I2353" s="52">
        <v>45352</v>
      </c>
      <c r="J2353" t="s">
        <v>2457</v>
      </c>
      <c r="K2353">
        <v>374</v>
      </c>
      <c r="L2353">
        <v>65.080734275685401</v>
      </c>
      <c r="M2353">
        <v>372</v>
      </c>
      <c r="N2353">
        <v>0.99816068214160403</v>
      </c>
      <c r="O2353">
        <v>72.211960312917697</v>
      </c>
      <c r="P2353">
        <v>372</v>
      </c>
      <c r="Q2353">
        <v>0.99816068214160403</v>
      </c>
      <c r="R2353">
        <v>372</v>
      </c>
      <c r="S2353">
        <v>0.99816068214160303</v>
      </c>
      <c r="T2353">
        <v>29.227543965274901</v>
      </c>
      <c r="U2353">
        <v>0.62596228459919101</v>
      </c>
      <c r="V2353">
        <v>217</v>
      </c>
      <c r="W2353">
        <v>2.6458591148395199E-2</v>
      </c>
      <c r="X2353">
        <v>23</v>
      </c>
      <c r="Y2353">
        <v>371</v>
      </c>
      <c r="Z2353">
        <v>0.99665579325950304</v>
      </c>
      <c r="AA2353">
        <v>9.9269414020287297</v>
      </c>
      <c r="AB2353">
        <v>332</v>
      </c>
      <c r="AC2353">
        <v>0.96721627650461806</v>
      </c>
      <c r="AD2353">
        <v>39</v>
      </c>
      <c r="AE2353">
        <v>2.9439516754885001E-2</v>
      </c>
      <c r="AF2353">
        <v>3</v>
      </c>
      <c r="AG2353">
        <v>3.3442067404960002E-3</v>
      </c>
      <c r="AH2353">
        <v>2.8105566236369498E-6</v>
      </c>
      <c r="AI2353">
        <v>1</v>
      </c>
      <c r="AJ2353">
        <v>60.315333724548097</v>
      </c>
      <c r="AK2353">
        <v>372</v>
      </c>
      <c r="AL2353">
        <v>0.99816068214160403</v>
      </c>
      <c r="AM2353">
        <v>0</v>
      </c>
      <c r="AN2353">
        <v>0</v>
      </c>
      <c r="AO2353">
        <v>0</v>
      </c>
      <c r="AP2353">
        <v>0</v>
      </c>
      <c r="AQ2353">
        <v>374</v>
      </c>
      <c r="AR2353">
        <v>1</v>
      </c>
      <c r="AS2353">
        <v>0</v>
      </c>
      <c r="AT2353">
        <v>0</v>
      </c>
      <c r="AU2353">
        <v>0</v>
      </c>
      <c r="AV2353">
        <v>0</v>
      </c>
      <c r="AW2353">
        <v>374</v>
      </c>
      <c r="AX2353">
        <v>1</v>
      </c>
      <c r="AY2353">
        <v>62.481514551675602</v>
      </c>
      <c r="AZ2353">
        <v>372</v>
      </c>
      <c r="BA2353">
        <v>0.99816068214160403</v>
      </c>
      <c r="BB2353">
        <v>360</v>
      </c>
      <c r="BC2353">
        <v>0.86789313539301205</v>
      </c>
      <c r="BD2353">
        <v>14</v>
      </c>
      <c r="BE2353">
        <v>0.13210686460698701</v>
      </c>
      <c r="BF2353">
        <v>61.713305966142897</v>
      </c>
      <c r="BG2353">
        <v>67.641842955047906</v>
      </c>
      <c r="BH2353">
        <v>59.485679340864003</v>
      </c>
      <c r="BI2353">
        <v>57.839362256088002</v>
      </c>
    </row>
    <row r="2354" spans="1:61" x14ac:dyDescent="0.25">
      <c r="A2354" s="10" t="str">
        <f>VLOOKUP(D2354,'Index-Relations'!E:F,2,FALSE)</f>
        <v>ESG</v>
      </c>
      <c r="B2354" t="s">
        <v>3450</v>
      </c>
      <c r="C2354" s="53" t="s">
        <v>2770</v>
      </c>
      <c r="D2354" s="59" t="s">
        <v>2838</v>
      </c>
      <c r="E2354" s="59" t="s">
        <v>5770</v>
      </c>
      <c r="F2354" t="s">
        <v>2632</v>
      </c>
      <c r="G2354" t="s">
        <v>882</v>
      </c>
      <c r="H2354" t="s">
        <v>884</v>
      </c>
      <c r="I2354" s="52">
        <v>45323</v>
      </c>
      <c r="J2354" t="s">
        <v>2457</v>
      </c>
      <c r="K2354">
        <v>374</v>
      </c>
      <c r="L2354">
        <v>66.063164340104606</v>
      </c>
      <c r="M2354">
        <v>372</v>
      </c>
      <c r="N2354">
        <v>0.99818067834070701</v>
      </c>
      <c r="O2354">
        <v>72.825969596301604</v>
      </c>
      <c r="P2354">
        <v>372</v>
      </c>
      <c r="Q2354">
        <v>0.99818067834070701</v>
      </c>
      <c r="R2354">
        <v>372</v>
      </c>
      <c r="S2354">
        <v>0.99818067834070701</v>
      </c>
      <c r="T2354">
        <v>29.575747643957001</v>
      </c>
      <c r="U2354">
        <v>0.62339743618117904</v>
      </c>
      <c r="V2354">
        <v>216</v>
      </c>
      <c r="W2354">
        <v>2.41135312321352E-2</v>
      </c>
      <c r="X2354">
        <v>22</v>
      </c>
      <c r="Y2354">
        <v>371</v>
      </c>
      <c r="Z2354">
        <v>0.99703125596679298</v>
      </c>
      <c r="AA2354">
        <v>10.096487410833699</v>
      </c>
      <c r="AB2354">
        <v>329</v>
      </c>
      <c r="AC2354">
        <v>0.96257369585240504</v>
      </c>
      <c r="AD2354">
        <v>42</v>
      </c>
      <c r="AE2354">
        <v>3.4457560114387699E-2</v>
      </c>
      <c r="AF2354">
        <v>3</v>
      </c>
      <c r="AG2354">
        <v>2.9687440332068602E-3</v>
      </c>
      <c r="AH2354">
        <v>2.8407147406527201E-6</v>
      </c>
      <c r="AI2354">
        <v>1</v>
      </c>
      <c r="AJ2354">
        <v>61.483305891478402</v>
      </c>
      <c r="AK2354">
        <v>372</v>
      </c>
      <c r="AL2354">
        <v>0.99818067834070701</v>
      </c>
      <c r="AM2354">
        <v>0</v>
      </c>
      <c r="AN2354">
        <v>0</v>
      </c>
      <c r="AO2354">
        <v>0</v>
      </c>
      <c r="AP2354">
        <v>0</v>
      </c>
      <c r="AQ2354">
        <v>374</v>
      </c>
      <c r="AR2354">
        <v>0.999999999999999</v>
      </c>
      <c r="AS2354">
        <v>0</v>
      </c>
      <c r="AT2354">
        <v>0</v>
      </c>
      <c r="AU2354">
        <v>0</v>
      </c>
      <c r="AV2354">
        <v>0</v>
      </c>
      <c r="AW2354">
        <v>374</v>
      </c>
      <c r="AX2354">
        <v>0.999999999999999</v>
      </c>
      <c r="AY2354">
        <v>63.120299865486501</v>
      </c>
      <c r="AZ2354">
        <v>372</v>
      </c>
      <c r="BA2354">
        <v>0.99818067834070701</v>
      </c>
      <c r="BB2354">
        <v>360</v>
      </c>
      <c r="BC2354">
        <v>0.87582769165097996</v>
      </c>
      <c r="BD2354">
        <v>14</v>
      </c>
      <c r="BE2354">
        <v>0.124172308349019</v>
      </c>
      <c r="BF2354">
        <v>62.613118315397898</v>
      </c>
      <c r="BG2354">
        <v>68.068473240883904</v>
      </c>
      <c r="BH2354">
        <v>59.946338344806001</v>
      </c>
      <c r="BI2354">
        <v>58.802137388919</v>
      </c>
    </row>
    <row r="2355" spans="1:61" x14ac:dyDescent="0.25">
      <c r="A2355" s="10" t="str">
        <f>VLOOKUP(D2355,'Index-Relations'!E:F,2,FALSE)</f>
        <v>ESG</v>
      </c>
      <c r="B2355" t="s">
        <v>3450</v>
      </c>
      <c r="C2355" s="53" t="s">
        <v>2760</v>
      </c>
      <c r="D2355" s="59" t="s">
        <v>3051</v>
      </c>
      <c r="E2355" s="59" t="s">
        <v>5771</v>
      </c>
      <c r="F2355" t="s">
        <v>888</v>
      </c>
      <c r="G2355" t="s">
        <v>887</v>
      </c>
      <c r="H2355" t="s">
        <v>889</v>
      </c>
      <c r="I2355" s="52">
        <v>45659</v>
      </c>
      <c r="J2355" t="s">
        <v>2457</v>
      </c>
      <c r="K2355">
        <v>100</v>
      </c>
      <c r="L2355" s="73">
        <v>59.163237446143</v>
      </c>
      <c r="M2355">
        <v>100</v>
      </c>
      <c r="N2355">
        <v>1</v>
      </c>
      <c r="O2355" s="73">
        <v>66.632020439103997</v>
      </c>
      <c r="P2355">
        <v>100</v>
      </c>
      <c r="Q2355">
        <v>1</v>
      </c>
      <c r="R2355">
        <v>100</v>
      </c>
      <c r="S2355">
        <v>0.999999999999999</v>
      </c>
      <c r="T2355">
        <v>30.841997265861</v>
      </c>
      <c r="U2355">
        <v>0.61636470639239005</v>
      </c>
      <c r="V2355">
        <v>54</v>
      </c>
      <c r="W2355">
        <v>2.1029099154427602E-2</v>
      </c>
      <c r="X2355">
        <v>5</v>
      </c>
      <c r="Y2355">
        <v>100</v>
      </c>
      <c r="Z2355">
        <v>0.999999999999999</v>
      </c>
      <c r="AA2355">
        <v>8.1222416997491305</v>
      </c>
      <c r="AB2355">
        <v>91</v>
      </c>
      <c r="AC2355">
        <v>0.95011020788062095</v>
      </c>
      <c r="AD2355">
        <v>9</v>
      </c>
      <c r="AE2355">
        <v>4.98897921193781E-2</v>
      </c>
      <c r="AF2355">
        <v>0</v>
      </c>
      <c r="AG2355">
        <v>9.7139999999999999E-17</v>
      </c>
      <c r="AH2355">
        <v>0</v>
      </c>
      <c r="AI2355">
        <v>0</v>
      </c>
      <c r="AJ2355" s="73">
        <v>54.998506768523001</v>
      </c>
      <c r="AK2355">
        <v>100</v>
      </c>
      <c r="AL2355">
        <v>1</v>
      </c>
      <c r="AM2355">
        <v>4.3303477226855997E-3</v>
      </c>
      <c r="AN2355">
        <v>1</v>
      </c>
      <c r="AO2355">
        <v>0</v>
      </c>
      <c r="AP2355">
        <v>0</v>
      </c>
      <c r="AQ2355">
        <v>100</v>
      </c>
      <c r="AR2355">
        <v>1</v>
      </c>
      <c r="AS2355">
        <v>0</v>
      </c>
      <c r="AT2355">
        <v>0</v>
      </c>
      <c r="AU2355">
        <v>0</v>
      </c>
      <c r="AV2355">
        <v>0</v>
      </c>
      <c r="AW2355">
        <v>100</v>
      </c>
      <c r="AX2355">
        <v>0.999999999999999</v>
      </c>
      <c r="AY2355" s="73">
        <v>57.031468952369003</v>
      </c>
      <c r="AZ2355">
        <v>100</v>
      </c>
      <c r="BA2355">
        <v>1</v>
      </c>
      <c r="BB2355">
        <v>92</v>
      </c>
      <c r="BC2355">
        <v>0.91478099362607901</v>
      </c>
      <c r="BD2355">
        <v>8</v>
      </c>
      <c r="BE2355">
        <v>8.5219006373920603E-2</v>
      </c>
      <c r="BF2355">
        <v>59.163237446143</v>
      </c>
      <c r="BG2355">
        <v>66.632020439103997</v>
      </c>
      <c r="BH2355">
        <v>57.031468952369003</v>
      </c>
      <c r="BI2355">
        <v>54.998506768523001</v>
      </c>
    </row>
    <row r="2356" spans="1:61" x14ac:dyDescent="0.25">
      <c r="A2356" s="10" t="str">
        <f>VLOOKUP(D2356,'Index-Relations'!E:F,2,FALSE)</f>
        <v>ESG</v>
      </c>
      <c r="B2356" t="s">
        <v>3450</v>
      </c>
      <c r="C2356" s="53" t="s">
        <v>2761</v>
      </c>
      <c r="D2356" s="59" t="s">
        <v>3051</v>
      </c>
      <c r="E2356" s="59" t="s">
        <v>5772</v>
      </c>
      <c r="F2356" t="s">
        <v>888</v>
      </c>
      <c r="G2356" t="s">
        <v>887</v>
      </c>
      <c r="H2356" t="s">
        <v>889</v>
      </c>
      <c r="I2356" s="52">
        <v>45628</v>
      </c>
      <c r="J2356" t="s">
        <v>2457</v>
      </c>
      <c r="K2356">
        <v>100</v>
      </c>
      <c r="L2356" s="73">
        <v>58.841137095234998</v>
      </c>
      <c r="M2356">
        <v>100</v>
      </c>
      <c r="N2356">
        <v>1</v>
      </c>
      <c r="O2356" s="73">
        <v>66.309516793670895</v>
      </c>
      <c r="P2356">
        <v>100</v>
      </c>
      <c r="Q2356">
        <v>1</v>
      </c>
      <c r="R2356">
        <v>100</v>
      </c>
      <c r="S2356">
        <v>0.999999999999999</v>
      </c>
      <c r="T2356">
        <v>29.577091251460701</v>
      </c>
      <c r="U2356">
        <v>0.59856000094806905</v>
      </c>
      <c r="V2356">
        <v>55</v>
      </c>
      <c r="W2356">
        <v>2.2099804602031699E-2</v>
      </c>
      <c r="X2356">
        <v>5</v>
      </c>
      <c r="Y2356">
        <v>100</v>
      </c>
      <c r="Z2356">
        <v>0.999999999999999</v>
      </c>
      <c r="AA2356">
        <v>6.0213665901217599</v>
      </c>
      <c r="AB2356">
        <v>91</v>
      </c>
      <c r="AC2356">
        <v>0.94989937266144997</v>
      </c>
      <c r="AD2356">
        <v>9</v>
      </c>
      <c r="AE2356">
        <v>5.0100627338549503E-2</v>
      </c>
      <c r="AF2356">
        <v>0</v>
      </c>
      <c r="AG2356">
        <v>6.94E-18</v>
      </c>
      <c r="AH2356">
        <v>0</v>
      </c>
      <c r="AI2356">
        <v>0</v>
      </c>
      <c r="AJ2356" s="73">
        <v>54.567265021262003</v>
      </c>
      <c r="AK2356">
        <v>100</v>
      </c>
      <c r="AL2356">
        <v>1</v>
      </c>
      <c r="AM2356">
        <v>4.1333991051423101E-3</v>
      </c>
      <c r="AN2356">
        <v>1</v>
      </c>
      <c r="AO2356">
        <v>0</v>
      </c>
      <c r="AP2356">
        <v>0</v>
      </c>
      <c r="AQ2356">
        <v>100</v>
      </c>
      <c r="AR2356">
        <v>0.999999999999999</v>
      </c>
      <c r="AS2356">
        <v>0</v>
      </c>
      <c r="AT2356">
        <v>0</v>
      </c>
      <c r="AU2356">
        <v>0</v>
      </c>
      <c r="AV2356">
        <v>0</v>
      </c>
      <c r="AW2356">
        <v>100</v>
      </c>
      <c r="AX2356">
        <v>0.999999999999999</v>
      </c>
      <c r="AY2356" s="73">
        <v>57.116576626055902</v>
      </c>
      <c r="AZ2356">
        <v>100</v>
      </c>
      <c r="BA2356">
        <v>1</v>
      </c>
      <c r="BB2356">
        <v>93</v>
      </c>
      <c r="BC2356">
        <v>0.92459531039961695</v>
      </c>
      <c r="BD2356">
        <v>7</v>
      </c>
      <c r="BE2356">
        <v>7.5404689600382505E-2</v>
      </c>
      <c r="BF2356">
        <v>58.841137095234998</v>
      </c>
      <c r="BG2356">
        <v>66.309516793670895</v>
      </c>
      <c r="BH2356">
        <v>57.116576626055902</v>
      </c>
      <c r="BI2356">
        <v>54.567265021262003</v>
      </c>
    </row>
    <row r="2357" spans="1:61" x14ac:dyDescent="0.25">
      <c r="A2357" s="10" t="str">
        <f>VLOOKUP(D2357,'Index-Relations'!E:F,2,FALSE)</f>
        <v>ESG</v>
      </c>
      <c r="B2357" t="s">
        <v>3450</v>
      </c>
      <c r="C2357" s="53" t="s">
        <v>2762</v>
      </c>
      <c r="D2357" s="59" t="s">
        <v>3051</v>
      </c>
      <c r="E2357" s="59" t="s">
        <v>5773</v>
      </c>
      <c r="F2357" t="s">
        <v>888</v>
      </c>
      <c r="G2357" t="s">
        <v>887</v>
      </c>
      <c r="H2357" t="s">
        <v>889</v>
      </c>
      <c r="I2357" s="52">
        <v>45597</v>
      </c>
      <c r="J2357" t="s">
        <v>2457</v>
      </c>
      <c r="K2357">
        <v>100</v>
      </c>
      <c r="L2357" s="73">
        <v>59.517329751723899</v>
      </c>
      <c r="M2357">
        <v>100</v>
      </c>
      <c r="N2357">
        <v>1</v>
      </c>
      <c r="O2357" s="73">
        <v>66.644684838891905</v>
      </c>
      <c r="P2357">
        <v>100</v>
      </c>
      <c r="Q2357">
        <v>1</v>
      </c>
      <c r="R2357">
        <v>100</v>
      </c>
      <c r="S2357">
        <v>0.999999999999999</v>
      </c>
      <c r="T2357">
        <v>29.579289072443199</v>
      </c>
      <c r="U2357">
        <v>0.60159535322339897</v>
      </c>
      <c r="V2357">
        <v>55</v>
      </c>
      <c r="W2357">
        <v>2.2377364480008301E-2</v>
      </c>
      <c r="X2357">
        <v>5</v>
      </c>
      <c r="Y2357">
        <v>100</v>
      </c>
      <c r="Z2357">
        <v>1</v>
      </c>
      <c r="AA2357">
        <v>6.3496126714142003</v>
      </c>
      <c r="AB2357">
        <v>91</v>
      </c>
      <c r="AC2357">
        <v>0.95039991650591005</v>
      </c>
      <c r="AD2357">
        <v>9</v>
      </c>
      <c r="AE2357">
        <v>4.96000834940898E-2</v>
      </c>
      <c r="AF2357">
        <v>0</v>
      </c>
      <c r="AG2357">
        <v>1.4572E-16</v>
      </c>
      <c r="AH2357">
        <v>0</v>
      </c>
      <c r="AI2357">
        <v>0</v>
      </c>
      <c r="AJ2357" s="73">
        <v>55.472469846952002</v>
      </c>
      <c r="AK2357">
        <v>100</v>
      </c>
      <c r="AL2357">
        <v>1</v>
      </c>
      <c r="AM2357">
        <v>4.3759330720869304E-3</v>
      </c>
      <c r="AN2357">
        <v>1</v>
      </c>
      <c r="AO2357">
        <v>0</v>
      </c>
      <c r="AP2357">
        <v>0</v>
      </c>
      <c r="AQ2357">
        <v>100</v>
      </c>
      <c r="AR2357">
        <v>1</v>
      </c>
      <c r="AS2357">
        <v>0</v>
      </c>
      <c r="AT2357">
        <v>0</v>
      </c>
      <c r="AU2357">
        <v>0</v>
      </c>
      <c r="AV2357">
        <v>0</v>
      </c>
      <c r="AW2357">
        <v>100</v>
      </c>
      <c r="AX2357">
        <v>1</v>
      </c>
      <c r="AY2357" s="73">
        <v>57.732546367146902</v>
      </c>
      <c r="AZ2357">
        <v>100</v>
      </c>
      <c r="BA2357">
        <v>1</v>
      </c>
      <c r="BB2357">
        <v>92</v>
      </c>
      <c r="BC2357">
        <v>0.92794342021808496</v>
      </c>
      <c r="BD2357">
        <v>8</v>
      </c>
      <c r="BE2357">
        <v>7.2056579781914598E-2</v>
      </c>
      <c r="BF2357">
        <v>59.517329751723899</v>
      </c>
      <c r="BG2357">
        <v>66.644684838891905</v>
      </c>
      <c r="BH2357">
        <v>57.732546367146902</v>
      </c>
      <c r="BI2357">
        <v>55.472469846952002</v>
      </c>
    </row>
    <row r="2358" spans="1:61" x14ac:dyDescent="0.25">
      <c r="A2358" s="10" t="str">
        <f>VLOOKUP(D2358,'Index-Relations'!E:F,2,FALSE)</f>
        <v>ESG</v>
      </c>
      <c r="B2358" t="s">
        <v>3450</v>
      </c>
      <c r="C2358" s="53" t="s">
        <v>2763</v>
      </c>
      <c r="D2358" s="59" t="s">
        <v>3051</v>
      </c>
      <c r="E2358" s="59" t="s">
        <v>5774</v>
      </c>
      <c r="F2358" t="s">
        <v>888</v>
      </c>
      <c r="G2358" t="s">
        <v>887</v>
      </c>
      <c r="H2358" t="s">
        <v>889</v>
      </c>
      <c r="I2358" s="52">
        <v>45566</v>
      </c>
      <c r="J2358" t="s">
        <v>2457</v>
      </c>
      <c r="K2358">
        <v>100</v>
      </c>
      <c r="L2358" s="73">
        <v>59.471973109022997</v>
      </c>
      <c r="M2358">
        <v>100</v>
      </c>
      <c r="N2358">
        <v>1</v>
      </c>
      <c r="O2358" s="73">
        <v>66.755942394784896</v>
      </c>
      <c r="P2358">
        <v>100</v>
      </c>
      <c r="Q2358">
        <v>1</v>
      </c>
      <c r="R2358">
        <v>100</v>
      </c>
      <c r="S2358">
        <v>0.999999999999999</v>
      </c>
      <c r="T2358">
        <v>30.037386153328999</v>
      </c>
      <c r="U2358">
        <v>0.60249718364530902</v>
      </c>
      <c r="V2358">
        <v>55</v>
      </c>
      <c r="W2358">
        <v>2.2744086242145301E-2</v>
      </c>
      <c r="X2358">
        <v>5</v>
      </c>
      <c r="Y2358">
        <v>100</v>
      </c>
      <c r="Z2358">
        <v>1</v>
      </c>
      <c r="AA2358">
        <v>6.3076087710754098</v>
      </c>
      <c r="AB2358">
        <v>92</v>
      </c>
      <c r="AC2358">
        <v>0.96101904478307099</v>
      </c>
      <c r="AD2358">
        <v>8</v>
      </c>
      <c r="AE2358">
        <v>3.8980955216928702E-2</v>
      </c>
      <c r="AF2358">
        <v>0</v>
      </c>
      <c r="AG2358">
        <v>1.5959E-16</v>
      </c>
      <c r="AH2358">
        <v>0</v>
      </c>
      <c r="AI2358">
        <v>0</v>
      </c>
      <c r="AJ2358" s="73">
        <v>55.323765761803898</v>
      </c>
      <c r="AK2358">
        <v>100</v>
      </c>
      <c r="AL2358">
        <v>1</v>
      </c>
      <c r="AM2358">
        <v>4.66051698495686E-3</v>
      </c>
      <c r="AN2358">
        <v>1</v>
      </c>
      <c r="AO2358">
        <v>0</v>
      </c>
      <c r="AP2358">
        <v>0</v>
      </c>
      <c r="AQ2358">
        <v>100</v>
      </c>
      <c r="AR2358">
        <v>1</v>
      </c>
      <c r="AS2358">
        <v>0</v>
      </c>
      <c r="AT2358">
        <v>0</v>
      </c>
      <c r="AU2358">
        <v>0</v>
      </c>
      <c r="AV2358">
        <v>0</v>
      </c>
      <c r="AW2358">
        <v>100</v>
      </c>
      <c r="AX2358">
        <v>1</v>
      </c>
      <c r="AY2358" s="73">
        <v>57.561643450021002</v>
      </c>
      <c r="AZ2358">
        <v>100</v>
      </c>
      <c r="BA2358">
        <v>1</v>
      </c>
      <c r="BB2358">
        <v>92</v>
      </c>
      <c r="BC2358">
        <v>0.92631022469624802</v>
      </c>
      <c r="BD2358">
        <v>8</v>
      </c>
      <c r="BE2358">
        <v>7.3689775303751898E-2</v>
      </c>
      <c r="BF2358">
        <v>59.471973109022997</v>
      </c>
      <c r="BG2358">
        <v>66.755942394784896</v>
      </c>
      <c r="BH2358">
        <v>57.561643450021002</v>
      </c>
      <c r="BI2358">
        <v>55.323765761803898</v>
      </c>
    </row>
    <row r="2359" spans="1:61" x14ac:dyDescent="0.25">
      <c r="A2359" s="10" t="str">
        <f>VLOOKUP(D2359,'Index-Relations'!E:F,2,FALSE)</f>
        <v>ESG</v>
      </c>
      <c r="B2359" t="s">
        <v>3450</v>
      </c>
      <c r="C2359" s="53" t="s">
        <v>2764</v>
      </c>
      <c r="D2359" s="59" t="s">
        <v>3051</v>
      </c>
      <c r="E2359" s="59" t="s">
        <v>5775</v>
      </c>
      <c r="F2359" t="s">
        <v>888</v>
      </c>
      <c r="G2359" t="s">
        <v>887</v>
      </c>
      <c r="H2359" t="s">
        <v>889</v>
      </c>
      <c r="I2359" s="52">
        <v>45538</v>
      </c>
      <c r="J2359" t="s">
        <v>2457</v>
      </c>
      <c r="K2359">
        <v>100</v>
      </c>
      <c r="L2359" s="73">
        <v>59.102902600557002</v>
      </c>
      <c r="M2359">
        <v>100</v>
      </c>
      <c r="N2359">
        <v>1</v>
      </c>
      <c r="O2359" s="73">
        <v>66.6318159107459</v>
      </c>
      <c r="P2359">
        <v>100</v>
      </c>
      <c r="Q2359">
        <v>1</v>
      </c>
      <c r="R2359">
        <v>100</v>
      </c>
      <c r="S2359">
        <v>1</v>
      </c>
      <c r="T2359">
        <v>30.6478641313239</v>
      </c>
      <c r="U2359">
        <v>0.64198035150966604</v>
      </c>
      <c r="V2359">
        <v>58</v>
      </c>
      <c r="W2359">
        <v>1.9957405669075098E-2</v>
      </c>
      <c r="X2359">
        <v>5</v>
      </c>
      <c r="Y2359">
        <v>100</v>
      </c>
      <c r="Z2359">
        <v>0.999999999999999</v>
      </c>
      <c r="AA2359">
        <v>7.43299675491029</v>
      </c>
      <c r="AB2359">
        <v>95</v>
      </c>
      <c r="AC2359">
        <v>0.97365547106057904</v>
      </c>
      <c r="AD2359">
        <v>7</v>
      </c>
      <c r="AE2359">
        <v>3.8696840102699401E-2</v>
      </c>
      <c r="AF2359">
        <v>-2</v>
      </c>
      <c r="AG2359">
        <v>0</v>
      </c>
      <c r="AH2359">
        <v>0</v>
      </c>
      <c r="AI2359">
        <v>0</v>
      </c>
      <c r="AJ2359" s="73">
        <v>54.476554027031</v>
      </c>
      <c r="AK2359">
        <v>100</v>
      </c>
      <c r="AL2359">
        <v>1</v>
      </c>
      <c r="AM2359">
        <v>0</v>
      </c>
      <c r="AN2359">
        <v>0</v>
      </c>
      <c r="AO2359">
        <v>0</v>
      </c>
      <c r="AP2359">
        <v>0</v>
      </c>
      <c r="AQ2359">
        <v>100</v>
      </c>
      <c r="AR2359">
        <v>1</v>
      </c>
      <c r="AS2359">
        <v>0</v>
      </c>
      <c r="AT2359">
        <v>0</v>
      </c>
      <c r="AU2359">
        <v>0</v>
      </c>
      <c r="AV2359">
        <v>0</v>
      </c>
      <c r="AW2359">
        <v>100</v>
      </c>
      <c r="AX2359">
        <v>1</v>
      </c>
      <c r="AY2359" s="73">
        <v>57.360622604583</v>
      </c>
      <c r="AZ2359">
        <v>100</v>
      </c>
      <c r="BA2359">
        <v>1</v>
      </c>
      <c r="BB2359">
        <v>93</v>
      </c>
      <c r="BC2359">
        <v>0.92848895274764698</v>
      </c>
      <c r="BD2359">
        <v>7</v>
      </c>
      <c r="BE2359">
        <v>7.15110472523528E-2</v>
      </c>
      <c r="BF2359">
        <v>59.102902600557002</v>
      </c>
      <c r="BG2359">
        <v>66.6318159107459</v>
      </c>
      <c r="BH2359">
        <v>57.360622604583</v>
      </c>
      <c r="BI2359">
        <v>54.476554027031</v>
      </c>
    </row>
    <row r="2360" spans="1:61" x14ac:dyDescent="0.25">
      <c r="A2360" s="10" t="str">
        <f>VLOOKUP(D2360,'Index-Relations'!E:F,2,FALSE)</f>
        <v>ESG</v>
      </c>
      <c r="B2360" t="s">
        <v>3450</v>
      </c>
      <c r="C2360" s="53" t="s">
        <v>3350</v>
      </c>
      <c r="D2360" s="59" t="s">
        <v>3051</v>
      </c>
      <c r="E2360" s="59" t="s">
        <v>5776</v>
      </c>
      <c r="F2360" t="s">
        <v>888</v>
      </c>
      <c r="G2360" t="s">
        <v>887</v>
      </c>
      <c r="H2360" t="s">
        <v>889</v>
      </c>
      <c r="I2360" s="52">
        <v>45505</v>
      </c>
      <c r="J2360" t="s">
        <v>2457</v>
      </c>
      <c r="K2360">
        <v>100</v>
      </c>
      <c r="L2360" s="73">
        <v>59.485299203577902</v>
      </c>
      <c r="M2360">
        <v>100</v>
      </c>
      <c r="N2360">
        <v>1</v>
      </c>
      <c r="O2360" s="73">
        <v>66.668824658841999</v>
      </c>
      <c r="P2360">
        <v>100</v>
      </c>
      <c r="Q2360">
        <v>1</v>
      </c>
      <c r="R2360">
        <v>100</v>
      </c>
      <c r="S2360">
        <v>1</v>
      </c>
      <c r="T2360">
        <v>30.672024396947201</v>
      </c>
      <c r="U2360">
        <v>0.64173619075348398</v>
      </c>
      <c r="V2360">
        <v>58</v>
      </c>
      <c r="W2360">
        <v>1.9171163631200101E-2</v>
      </c>
      <c r="X2360">
        <v>5</v>
      </c>
      <c r="Y2360">
        <v>100</v>
      </c>
      <c r="Z2360">
        <v>0.999999999999999</v>
      </c>
      <c r="AA2360">
        <v>7.3059251545842896</v>
      </c>
      <c r="AB2360">
        <v>94</v>
      </c>
      <c r="AC2360">
        <v>0.96810817240454194</v>
      </c>
      <c r="AD2360">
        <v>6</v>
      </c>
      <c r="AE2360">
        <v>3.1891827595457702E-2</v>
      </c>
      <c r="AF2360">
        <v>0</v>
      </c>
      <c r="AG2360">
        <v>0</v>
      </c>
      <c r="AH2360">
        <v>0</v>
      </c>
      <c r="AI2360">
        <v>0</v>
      </c>
      <c r="AJ2360" s="73">
        <v>54.6246453166249</v>
      </c>
      <c r="AK2360">
        <v>100</v>
      </c>
      <c r="AL2360">
        <v>1</v>
      </c>
      <c r="AM2360">
        <v>0</v>
      </c>
      <c r="AN2360">
        <v>0</v>
      </c>
      <c r="AO2360">
        <v>0</v>
      </c>
      <c r="AP2360">
        <v>0</v>
      </c>
      <c r="AQ2360">
        <v>100</v>
      </c>
      <c r="AR2360">
        <v>0.999999999999999</v>
      </c>
      <c r="AS2360">
        <v>0</v>
      </c>
      <c r="AT2360">
        <v>0</v>
      </c>
      <c r="AU2360">
        <v>0</v>
      </c>
      <c r="AV2360">
        <v>0</v>
      </c>
      <c r="AW2360">
        <v>100</v>
      </c>
      <c r="AX2360">
        <v>1</v>
      </c>
      <c r="AY2360" s="73">
        <v>58.127008643396898</v>
      </c>
      <c r="AZ2360">
        <v>100</v>
      </c>
      <c r="BA2360">
        <v>1</v>
      </c>
      <c r="BB2360">
        <v>93</v>
      </c>
      <c r="BC2360">
        <v>0.92479957027232296</v>
      </c>
      <c r="BD2360">
        <v>7</v>
      </c>
      <c r="BE2360">
        <v>7.5200429727676904E-2</v>
      </c>
      <c r="BF2360">
        <v>59.485299203577902</v>
      </c>
      <c r="BG2360">
        <v>66.668824658841999</v>
      </c>
      <c r="BH2360">
        <v>58.127008643396898</v>
      </c>
      <c r="BI2360">
        <v>54.6246453166249</v>
      </c>
    </row>
    <row r="2361" spans="1:61" x14ac:dyDescent="0.25">
      <c r="A2361" s="10" t="str">
        <f>VLOOKUP(D2361,'Index-Relations'!E:F,2,FALSE)</f>
        <v>ESG</v>
      </c>
      <c r="B2361" t="s">
        <v>3450</v>
      </c>
      <c r="C2361" s="53" t="s">
        <v>2765</v>
      </c>
      <c r="D2361" s="59" t="s">
        <v>3051</v>
      </c>
      <c r="E2361" s="59" t="s">
        <v>5777</v>
      </c>
      <c r="F2361" t="s">
        <v>888</v>
      </c>
      <c r="G2361" t="s">
        <v>887</v>
      </c>
      <c r="H2361" t="s">
        <v>889</v>
      </c>
      <c r="I2361" s="52">
        <v>45474</v>
      </c>
      <c r="J2361" t="s">
        <v>2457</v>
      </c>
      <c r="K2361">
        <v>100</v>
      </c>
      <c r="L2361" s="73">
        <v>60.157760630800901</v>
      </c>
      <c r="M2361">
        <v>100</v>
      </c>
      <c r="N2361">
        <v>1</v>
      </c>
      <c r="O2361" s="73">
        <v>67.068604957410002</v>
      </c>
      <c r="P2361">
        <v>100</v>
      </c>
      <c r="Q2361">
        <v>1</v>
      </c>
      <c r="R2361">
        <v>100</v>
      </c>
      <c r="S2361">
        <v>1</v>
      </c>
      <c r="T2361">
        <v>30.163892786940799</v>
      </c>
      <c r="U2361">
        <v>0.64267045416592605</v>
      </c>
      <c r="V2361">
        <v>58</v>
      </c>
      <c r="W2361">
        <v>1.9371579452165801E-2</v>
      </c>
      <c r="X2361">
        <v>5</v>
      </c>
      <c r="Y2361">
        <v>100</v>
      </c>
      <c r="Z2361">
        <v>1</v>
      </c>
      <c r="AA2361">
        <v>7.4425418943117396</v>
      </c>
      <c r="AB2361">
        <v>94</v>
      </c>
      <c r="AC2361">
        <v>0.96867088982525895</v>
      </c>
      <c r="AD2361">
        <v>6</v>
      </c>
      <c r="AE2361">
        <v>3.1329110174741E-2</v>
      </c>
      <c r="AF2361">
        <v>0</v>
      </c>
      <c r="AG2361">
        <v>0</v>
      </c>
      <c r="AH2361">
        <v>0</v>
      </c>
      <c r="AI2361">
        <v>0</v>
      </c>
      <c r="AJ2361" s="73">
        <v>55.402199528705999</v>
      </c>
      <c r="AK2361">
        <v>100</v>
      </c>
      <c r="AL2361">
        <v>1</v>
      </c>
      <c r="AM2361">
        <v>0</v>
      </c>
      <c r="AN2361">
        <v>0</v>
      </c>
      <c r="AO2361">
        <v>0</v>
      </c>
      <c r="AP2361">
        <v>0</v>
      </c>
      <c r="AQ2361">
        <v>100</v>
      </c>
      <c r="AR2361">
        <v>1</v>
      </c>
      <c r="AS2361">
        <v>0</v>
      </c>
      <c r="AT2361">
        <v>0</v>
      </c>
      <c r="AU2361">
        <v>0</v>
      </c>
      <c r="AV2361">
        <v>0</v>
      </c>
      <c r="AW2361">
        <v>100</v>
      </c>
      <c r="AX2361">
        <v>0.999999999999999</v>
      </c>
      <c r="AY2361" s="73">
        <v>58.7553728484299</v>
      </c>
      <c r="AZ2361">
        <v>100</v>
      </c>
      <c r="BA2361">
        <v>1</v>
      </c>
      <c r="BB2361">
        <v>93</v>
      </c>
      <c r="BC2361">
        <v>0.93152864440387295</v>
      </c>
      <c r="BD2361">
        <v>7</v>
      </c>
      <c r="BE2361">
        <v>6.8471355596126396E-2</v>
      </c>
      <c r="BF2361">
        <v>60.157760630800901</v>
      </c>
      <c r="BG2361">
        <v>67.068604957410002</v>
      </c>
      <c r="BH2361">
        <v>58.7553728484299</v>
      </c>
      <c r="BI2361">
        <v>55.402199528705999</v>
      </c>
    </row>
    <row r="2362" spans="1:61" x14ac:dyDescent="0.25">
      <c r="A2362" s="10" t="str">
        <f>VLOOKUP(D2362,'Index-Relations'!E:F,2,FALSE)</f>
        <v>ESG</v>
      </c>
      <c r="B2362" t="s">
        <v>3450</v>
      </c>
      <c r="C2362" s="53" t="s">
        <v>2766</v>
      </c>
      <c r="D2362" s="59" t="s">
        <v>3051</v>
      </c>
      <c r="E2362" s="59" t="s">
        <v>5778</v>
      </c>
      <c r="F2362" t="s">
        <v>888</v>
      </c>
      <c r="G2362" t="s">
        <v>887</v>
      </c>
      <c r="H2362" t="s">
        <v>889</v>
      </c>
      <c r="I2362" s="52">
        <v>45446</v>
      </c>
      <c r="J2362" t="s">
        <v>2457</v>
      </c>
      <c r="K2362">
        <v>100</v>
      </c>
      <c r="L2362" s="73">
        <v>63.117908843542899</v>
      </c>
      <c r="M2362">
        <v>100</v>
      </c>
      <c r="N2362">
        <v>1</v>
      </c>
      <c r="O2362" s="73">
        <v>69.936997416920903</v>
      </c>
      <c r="P2362">
        <v>100</v>
      </c>
      <c r="Q2362">
        <v>1</v>
      </c>
      <c r="R2362">
        <v>100</v>
      </c>
      <c r="S2362">
        <v>0.999999999999999</v>
      </c>
      <c r="T2362">
        <v>30.379922944436899</v>
      </c>
      <c r="U2362">
        <v>0.63621881780632905</v>
      </c>
      <c r="V2362">
        <v>58</v>
      </c>
      <c r="W2362">
        <v>3.3358230663145201E-2</v>
      </c>
      <c r="X2362">
        <v>6</v>
      </c>
      <c r="Y2362">
        <v>100</v>
      </c>
      <c r="Z2362">
        <v>1</v>
      </c>
      <c r="AA2362">
        <v>10.0585483296256</v>
      </c>
      <c r="AB2362">
        <v>96</v>
      </c>
      <c r="AC2362">
        <v>0.97845105526131504</v>
      </c>
      <c r="AD2362">
        <v>4</v>
      </c>
      <c r="AE2362">
        <v>2.1548944738684302E-2</v>
      </c>
      <c r="AF2362">
        <v>0</v>
      </c>
      <c r="AG2362">
        <v>0</v>
      </c>
      <c r="AH2362">
        <v>1.57343711372001E-3</v>
      </c>
      <c r="AI2362">
        <v>2</v>
      </c>
      <c r="AJ2362" s="73">
        <v>58.015839911698897</v>
      </c>
      <c r="AK2362">
        <v>100</v>
      </c>
      <c r="AL2362">
        <v>1</v>
      </c>
      <c r="AM2362">
        <v>0</v>
      </c>
      <c r="AN2362">
        <v>0</v>
      </c>
      <c r="AO2362">
        <v>0</v>
      </c>
      <c r="AP2362">
        <v>0</v>
      </c>
      <c r="AQ2362">
        <v>100</v>
      </c>
      <c r="AR2362">
        <v>1</v>
      </c>
      <c r="AS2362">
        <v>0</v>
      </c>
      <c r="AT2362">
        <v>0</v>
      </c>
      <c r="AU2362">
        <v>0</v>
      </c>
      <c r="AV2362">
        <v>0</v>
      </c>
      <c r="AW2362">
        <v>100</v>
      </c>
      <c r="AX2362">
        <v>1</v>
      </c>
      <c r="AY2362" s="73">
        <v>61.190818762199903</v>
      </c>
      <c r="AZ2362">
        <v>100</v>
      </c>
      <c r="BA2362">
        <v>1</v>
      </c>
      <c r="BB2362">
        <v>91</v>
      </c>
      <c r="BC2362">
        <v>0.90647019435305798</v>
      </c>
      <c r="BD2362">
        <v>9</v>
      </c>
      <c r="BE2362">
        <v>9.3529805646940994E-2</v>
      </c>
      <c r="BF2362">
        <v>63.117908843542899</v>
      </c>
      <c r="BG2362">
        <v>69.936997416920903</v>
      </c>
      <c r="BH2362">
        <v>61.190818762199903</v>
      </c>
      <c r="BI2362">
        <v>58.015839911698897</v>
      </c>
    </row>
    <row r="2363" spans="1:61" x14ac:dyDescent="0.25">
      <c r="A2363" s="10" t="str">
        <f>VLOOKUP(D2363,'Index-Relations'!E:F,2,FALSE)</f>
        <v>ESG</v>
      </c>
      <c r="B2363" t="s">
        <v>3450</v>
      </c>
      <c r="C2363" s="53" t="s">
        <v>2767</v>
      </c>
      <c r="D2363" s="59" t="s">
        <v>3051</v>
      </c>
      <c r="E2363" s="59" t="s">
        <v>5779</v>
      </c>
      <c r="F2363" t="s">
        <v>888</v>
      </c>
      <c r="G2363" t="s">
        <v>887</v>
      </c>
      <c r="H2363" t="s">
        <v>889</v>
      </c>
      <c r="I2363" s="52">
        <v>45413</v>
      </c>
      <c r="J2363" t="s">
        <v>2457</v>
      </c>
      <c r="K2363">
        <v>100</v>
      </c>
      <c r="L2363" s="73">
        <v>63.136795272869897</v>
      </c>
      <c r="M2363">
        <v>100</v>
      </c>
      <c r="N2363">
        <v>1</v>
      </c>
      <c r="O2363" s="73">
        <v>69.980553486771001</v>
      </c>
      <c r="P2363">
        <v>100</v>
      </c>
      <c r="Q2363">
        <v>1</v>
      </c>
      <c r="R2363">
        <v>100</v>
      </c>
      <c r="S2363">
        <v>1</v>
      </c>
      <c r="T2363">
        <v>30.7856843967614</v>
      </c>
      <c r="U2363">
        <v>0.63603129420420002</v>
      </c>
      <c r="V2363">
        <v>58</v>
      </c>
      <c r="W2363">
        <v>3.3311142912871003E-2</v>
      </c>
      <c r="X2363">
        <v>6</v>
      </c>
      <c r="Y2363">
        <v>100</v>
      </c>
      <c r="Z2363">
        <v>1</v>
      </c>
      <c r="AA2363">
        <v>10.5341797883415</v>
      </c>
      <c r="AB2363">
        <v>96</v>
      </c>
      <c r="AC2363">
        <v>0.97800738867419701</v>
      </c>
      <c r="AD2363">
        <v>4</v>
      </c>
      <c r="AE2363">
        <v>2.19926113258022E-2</v>
      </c>
      <c r="AF2363">
        <v>0</v>
      </c>
      <c r="AG2363">
        <v>4.2674000000000001E-16</v>
      </c>
      <c r="AH2363">
        <v>1.5179648053624301E-3</v>
      </c>
      <c r="AI2363">
        <v>2</v>
      </c>
      <c r="AJ2363" s="73">
        <v>57.685451976594898</v>
      </c>
      <c r="AK2363">
        <v>100</v>
      </c>
      <c r="AL2363">
        <v>1</v>
      </c>
      <c r="AM2363">
        <v>0</v>
      </c>
      <c r="AN2363">
        <v>0</v>
      </c>
      <c r="AO2363">
        <v>0</v>
      </c>
      <c r="AP2363">
        <v>0</v>
      </c>
      <c r="AQ2363">
        <v>100</v>
      </c>
      <c r="AR2363">
        <v>0.999999999999999</v>
      </c>
      <c r="AS2363">
        <v>0</v>
      </c>
      <c r="AT2363">
        <v>0</v>
      </c>
      <c r="AU2363">
        <v>0</v>
      </c>
      <c r="AV2363">
        <v>0</v>
      </c>
      <c r="AW2363">
        <v>100</v>
      </c>
      <c r="AX2363">
        <v>1</v>
      </c>
      <c r="AY2363" s="73">
        <v>61.439354141349</v>
      </c>
      <c r="AZ2363">
        <v>100</v>
      </c>
      <c r="BA2363">
        <v>1</v>
      </c>
      <c r="BB2363">
        <v>92</v>
      </c>
      <c r="BC2363">
        <v>0.91522443989536595</v>
      </c>
      <c r="BD2363">
        <v>8</v>
      </c>
      <c r="BE2363">
        <v>8.4775560104633302E-2</v>
      </c>
      <c r="BF2363">
        <v>63.136795272869897</v>
      </c>
      <c r="BG2363">
        <v>69.980553486771001</v>
      </c>
      <c r="BH2363">
        <v>61.439354141349</v>
      </c>
      <c r="BI2363">
        <v>57.685451976594898</v>
      </c>
    </row>
    <row r="2364" spans="1:61" x14ac:dyDescent="0.25">
      <c r="A2364" s="10" t="str">
        <f>VLOOKUP(D2364,'Index-Relations'!E:F,2,FALSE)</f>
        <v>ESG</v>
      </c>
      <c r="B2364" t="s">
        <v>3450</v>
      </c>
      <c r="C2364" s="53" t="s">
        <v>2768</v>
      </c>
      <c r="D2364" s="59" t="s">
        <v>3051</v>
      </c>
      <c r="E2364" s="59" t="s">
        <v>5780</v>
      </c>
      <c r="F2364" t="s">
        <v>888</v>
      </c>
      <c r="G2364" t="s">
        <v>887</v>
      </c>
      <c r="H2364" t="s">
        <v>889</v>
      </c>
      <c r="I2364" s="52">
        <v>45383</v>
      </c>
      <c r="J2364" t="s">
        <v>2457</v>
      </c>
      <c r="K2364">
        <v>100</v>
      </c>
      <c r="L2364">
        <v>67.4310282373729</v>
      </c>
      <c r="M2364">
        <v>100</v>
      </c>
      <c r="N2364">
        <v>1</v>
      </c>
      <c r="O2364">
        <v>74.495671606474005</v>
      </c>
      <c r="P2364">
        <v>100</v>
      </c>
      <c r="Q2364">
        <v>1</v>
      </c>
      <c r="R2364">
        <v>100</v>
      </c>
      <c r="S2364">
        <v>0.999999999999999</v>
      </c>
      <c r="T2364">
        <v>30.5326665815745</v>
      </c>
      <c r="U2364">
        <v>0.636256947780935</v>
      </c>
      <c r="V2364">
        <v>58</v>
      </c>
      <c r="W2364">
        <v>3.3082691888571603E-2</v>
      </c>
      <c r="X2364">
        <v>6</v>
      </c>
      <c r="Y2364">
        <v>100</v>
      </c>
      <c r="Z2364">
        <v>0.999999999999999</v>
      </c>
      <c r="AA2364">
        <v>10.1550503398892</v>
      </c>
      <c r="AB2364">
        <v>96</v>
      </c>
      <c r="AC2364">
        <v>0.97741440396250501</v>
      </c>
      <c r="AD2364">
        <v>4</v>
      </c>
      <c r="AE2364">
        <v>2.2585596037494299E-2</v>
      </c>
      <c r="AF2364">
        <v>0</v>
      </c>
      <c r="AG2364">
        <v>3.8858E-16</v>
      </c>
      <c r="AH2364">
        <v>1.487705143913E-3</v>
      </c>
      <c r="AI2364">
        <v>2</v>
      </c>
      <c r="AJ2364">
        <v>60.920577232112699</v>
      </c>
      <c r="AK2364">
        <v>100</v>
      </c>
      <c r="AL2364">
        <v>1</v>
      </c>
      <c r="AM2364">
        <v>0</v>
      </c>
      <c r="AN2364">
        <v>0</v>
      </c>
      <c r="AO2364">
        <v>0</v>
      </c>
      <c r="AP2364">
        <v>0</v>
      </c>
      <c r="AQ2364">
        <v>100</v>
      </c>
      <c r="AR2364">
        <v>1</v>
      </c>
      <c r="AS2364">
        <v>0</v>
      </c>
      <c r="AT2364">
        <v>0</v>
      </c>
      <c r="AU2364">
        <v>0</v>
      </c>
      <c r="AV2364">
        <v>0</v>
      </c>
      <c r="AW2364">
        <v>100</v>
      </c>
      <c r="AX2364">
        <v>0.999999999999999</v>
      </c>
      <c r="AY2364">
        <v>66.1561379364218</v>
      </c>
      <c r="AZ2364">
        <v>100</v>
      </c>
      <c r="BA2364">
        <v>1</v>
      </c>
      <c r="BB2364">
        <v>92</v>
      </c>
      <c r="BC2364">
        <v>0.91866516589723002</v>
      </c>
      <c r="BD2364">
        <v>8</v>
      </c>
      <c r="BE2364">
        <v>8.1334834102769302E-2</v>
      </c>
      <c r="BF2364">
        <v>63.859336648354997</v>
      </c>
      <c r="BG2364">
        <v>70.052538489509999</v>
      </c>
      <c r="BH2364">
        <v>62.7855855445289</v>
      </c>
      <c r="BI2364">
        <v>58.049413602106902</v>
      </c>
    </row>
    <row r="2365" spans="1:61" x14ac:dyDescent="0.25">
      <c r="A2365" s="10" t="str">
        <f>VLOOKUP(D2365,'Index-Relations'!E:F,2,FALSE)</f>
        <v>ESG</v>
      </c>
      <c r="B2365" t="s">
        <v>3450</v>
      </c>
      <c r="C2365" s="53" t="s">
        <v>2769</v>
      </c>
      <c r="D2365" s="59" t="s">
        <v>3051</v>
      </c>
      <c r="E2365" s="59" t="s">
        <v>5781</v>
      </c>
      <c r="F2365" t="s">
        <v>888</v>
      </c>
      <c r="G2365" t="s">
        <v>887</v>
      </c>
      <c r="H2365" t="s">
        <v>889</v>
      </c>
      <c r="I2365" s="52">
        <v>45352</v>
      </c>
      <c r="J2365" t="s">
        <v>2457</v>
      </c>
      <c r="K2365">
        <v>100</v>
      </c>
      <c r="L2365">
        <v>69.409054173806894</v>
      </c>
      <c r="M2365">
        <v>100</v>
      </c>
      <c r="N2365">
        <v>1</v>
      </c>
      <c r="O2365">
        <v>75.881606237070201</v>
      </c>
      <c r="P2365">
        <v>100</v>
      </c>
      <c r="Q2365">
        <v>1</v>
      </c>
      <c r="R2365">
        <v>100</v>
      </c>
      <c r="S2365">
        <v>1</v>
      </c>
      <c r="T2365">
        <v>30.397410212049198</v>
      </c>
      <c r="U2365">
        <v>0.64892249956485704</v>
      </c>
      <c r="V2365">
        <v>56</v>
      </c>
      <c r="W2365">
        <v>3.4446339182893998E-2</v>
      </c>
      <c r="X2365">
        <v>6</v>
      </c>
      <c r="Y2365">
        <v>100</v>
      </c>
      <c r="Z2365">
        <v>1</v>
      </c>
      <c r="AA2365">
        <v>9.9069889434169998</v>
      </c>
      <c r="AB2365">
        <v>96</v>
      </c>
      <c r="AC2365">
        <v>0.97997298801530797</v>
      </c>
      <c r="AD2365">
        <v>4</v>
      </c>
      <c r="AE2365">
        <v>2.0027011984691499E-2</v>
      </c>
      <c r="AF2365">
        <v>0</v>
      </c>
      <c r="AG2365">
        <v>0</v>
      </c>
      <c r="AH2365">
        <v>0</v>
      </c>
      <c r="AI2365">
        <v>0</v>
      </c>
      <c r="AJ2365">
        <v>63.606297424654798</v>
      </c>
      <c r="AK2365">
        <v>100</v>
      </c>
      <c r="AL2365">
        <v>1</v>
      </c>
      <c r="AM2365">
        <v>0</v>
      </c>
      <c r="AN2365">
        <v>0</v>
      </c>
      <c r="AO2365">
        <v>0</v>
      </c>
      <c r="AP2365">
        <v>0</v>
      </c>
      <c r="AQ2365">
        <v>100</v>
      </c>
      <c r="AR2365">
        <v>1</v>
      </c>
      <c r="AS2365">
        <v>0</v>
      </c>
      <c r="AT2365">
        <v>0</v>
      </c>
      <c r="AU2365">
        <v>0</v>
      </c>
      <c r="AV2365">
        <v>0</v>
      </c>
      <c r="AW2365">
        <v>100</v>
      </c>
      <c r="AX2365">
        <v>1</v>
      </c>
      <c r="AY2365">
        <v>67.885295603892104</v>
      </c>
      <c r="AZ2365">
        <v>100</v>
      </c>
      <c r="BA2365">
        <v>1</v>
      </c>
      <c r="BB2365">
        <v>92</v>
      </c>
      <c r="BC2365">
        <v>0.92208202827779495</v>
      </c>
      <c r="BD2365">
        <v>8</v>
      </c>
      <c r="BE2365">
        <v>7.7917971722204896E-2</v>
      </c>
      <c r="BF2365">
        <v>65.515332121202903</v>
      </c>
      <c r="BG2365">
        <v>71.218889641193002</v>
      </c>
      <c r="BH2365">
        <v>64.131712229369995</v>
      </c>
      <c r="BI2365">
        <v>60.269382543072901</v>
      </c>
    </row>
    <row r="2366" spans="1:61" x14ac:dyDescent="0.25">
      <c r="A2366" s="10" t="str">
        <f>VLOOKUP(D2366,'Index-Relations'!E:F,2,FALSE)</f>
        <v>ESG</v>
      </c>
      <c r="B2366" t="s">
        <v>3450</v>
      </c>
      <c r="C2366" s="53" t="s">
        <v>2770</v>
      </c>
      <c r="D2366" s="59" t="s">
        <v>3051</v>
      </c>
      <c r="E2366" s="59" t="s">
        <v>5782</v>
      </c>
      <c r="F2366" t="s">
        <v>888</v>
      </c>
      <c r="G2366" t="s">
        <v>887</v>
      </c>
      <c r="H2366" t="s">
        <v>889</v>
      </c>
      <c r="I2366" s="52">
        <v>45323</v>
      </c>
      <c r="J2366" t="s">
        <v>2457</v>
      </c>
      <c r="K2366">
        <v>100</v>
      </c>
      <c r="L2366">
        <v>69.304012988023601</v>
      </c>
      <c r="M2366">
        <v>100</v>
      </c>
      <c r="N2366">
        <v>1</v>
      </c>
      <c r="O2366">
        <v>75.9475053881159</v>
      </c>
      <c r="P2366">
        <v>100</v>
      </c>
      <c r="Q2366">
        <v>1</v>
      </c>
      <c r="R2366">
        <v>100</v>
      </c>
      <c r="S2366">
        <v>1</v>
      </c>
      <c r="T2366">
        <v>30.808080544696999</v>
      </c>
      <c r="U2366">
        <v>0.64689936149687</v>
      </c>
      <c r="V2366">
        <v>56</v>
      </c>
      <c r="W2366">
        <v>2.8730249791049801E-2</v>
      </c>
      <c r="X2366">
        <v>6</v>
      </c>
      <c r="Y2366">
        <v>100</v>
      </c>
      <c r="Z2366">
        <v>1</v>
      </c>
      <c r="AA2366">
        <v>10.2924096356214</v>
      </c>
      <c r="AB2366">
        <v>95</v>
      </c>
      <c r="AC2366">
        <v>0.97355261358923395</v>
      </c>
      <c r="AD2366">
        <v>5</v>
      </c>
      <c r="AE2366">
        <v>2.6447386410766001E-2</v>
      </c>
      <c r="AF2366">
        <v>0</v>
      </c>
      <c r="AG2366">
        <v>0</v>
      </c>
      <c r="AH2366">
        <v>0</v>
      </c>
      <c r="AI2366">
        <v>0</v>
      </c>
      <c r="AJ2366">
        <v>63.475723165739701</v>
      </c>
      <c r="AK2366">
        <v>100</v>
      </c>
      <c r="AL2366">
        <v>1</v>
      </c>
      <c r="AM2366">
        <v>0</v>
      </c>
      <c r="AN2366">
        <v>0</v>
      </c>
      <c r="AO2366">
        <v>0</v>
      </c>
      <c r="AP2366">
        <v>0</v>
      </c>
      <c r="AQ2366">
        <v>100</v>
      </c>
      <c r="AR2366">
        <v>1</v>
      </c>
      <c r="AS2366">
        <v>0</v>
      </c>
      <c r="AT2366">
        <v>0</v>
      </c>
      <c r="AU2366">
        <v>0</v>
      </c>
      <c r="AV2366">
        <v>0</v>
      </c>
      <c r="AW2366">
        <v>100</v>
      </c>
      <c r="AX2366">
        <v>1</v>
      </c>
      <c r="AY2366">
        <v>67.576296657934407</v>
      </c>
      <c r="AZ2366">
        <v>100</v>
      </c>
      <c r="BA2366">
        <v>1</v>
      </c>
      <c r="BB2366">
        <v>92</v>
      </c>
      <c r="BC2366">
        <v>0.92176932404834599</v>
      </c>
      <c r="BD2366">
        <v>8</v>
      </c>
      <c r="BE2366">
        <v>7.82306759516537E-2</v>
      </c>
      <c r="BF2366">
        <v>65.337839872117002</v>
      </c>
      <c r="BG2366">
        <v>71.187136600569005</v>
      </c>
      <c r="BH2366">
        <v>63.775175487179901</v>
      </c>
      <c r="BI2366">
        <v>60.128520183488902</v>
      </c>
    </row>
    <row r="2367" spans="1:61" x14ac:dyDescent="0.25">
      <c r="A2367" s="10" t="str">
        <f>VLOOKUP(D2367,'Index-Relations'!E:F,2,FALSE)</f>
        <v>ESG</v>
      </c>
      <c r="B2367" t="s">
        <v>3450</v>
      </c>
      <c r="C2367" s="53" t="s">
        <v>2760</v>
      </c>
      <c r="D2367" s="59" t="s">
        <v>3052</v>
      </c>
      <c r="E2367" s="59" t="s">
        <v>5783</v>
      </c>
      <c r="F2367" t="s">
        <v>893</v>
      </c>
      <c r="G2367" t="s">
        <v>892</v>
      </c>
      <c r="H2367" t="s">
        <v>894</v>
      </c>
      <c r="I2367" s="52">
        <v>45659</v>
      </c>
      <c r="J2367" t="s">
        <v>2457</v>
      </c>
      <c r="K2367">
        <v>42</v>
      </c>
      <c r="L2367" s="73">
        <v>42.484267220147899</v>
      </c>
      <c r="M2367">
        <v>42</v>
      </c>
      <c r="N2367">
        <v>1</v>
      </c>
      <c r="O2367" s="73">
        <v>56.137808767400998</v>
      </c>
      <c r="P2367">
        <v>42</v>
      </c>
      <c r="Q2367">
        <v>1</v>
      </c>
      <c r="R2367">
        <v>42</v>
      </c>
      <c r="S2367">
        <v>1</v>
      </c>
      <c r="T2367">
        <v>43.104510706450498</v>
      </c>
      <c r="U2367">
        <v>0.75771357010920304</v>
      </c>
      <c r="V2367">
        <v>28</v>
      </c>
      <c r="W2367">
        <v>0</v>
      </c>
      <c r="X2367">
        <v>0</v>
      </c>
      <c r="Y2367">
        <v>42</v>
      </c>
      <c r="Z2367">
        <v>1</v>
      </c>
      <c r="AA2367">
        <v>8.5369132523328002</v>
      </c>
      <c r="AB2367">
        <v>37</v>
      </c>
      <c r="AC2367">
        <v>0.90192179532029504</v>
      </c>
      <c r="AD2367">
        <v>5</v>
      </c>
      <c r="AE2367">
        <v>9.8078204679704406E-2</v>
      </c>
      <c r="AF2367">
        <v>0</v>
      </c>
      <c r="AG2367">
        <v>4.1629999999999998E-17</v>
      </c>
      <c r="AH2367">
        <v>0</v>
      </c>
      <c r="AI2367">
        <v>0</v>
      </c>
      <c r="AJ2367" s="73">
        <v>35.698311750528902</v>
      </c>
      <c r="AK2367">
        <v>42</v>
      </c>
      <c r="AL2367">
        <v>1</v>
      </c>
      <c r="AM2367">
        <v>0</v>
      </c>
      <c r="AN2367">
        <v>0</v>
      </c>
      <c r="AO2367">
        <v>0</v>
      </c>
      <c r="AP2367">
        <v>0</v>
      </c>
      <c r="AQ2367">
        <v>42</v>
      </c>
      <c r="AR2367">
        <v>1</v>
      </c>
      <c r="AS2367">
        <v>0</v>
      </c>
      <c r="AT2367">
        <v>0</v>
      </c>
      <c r="AU2367">
        <v>0</v>
      </c>
      <c r="AV2367">
        <v>0</v>
      </c>
      <c r="AW2367">
        <v>42</v>
      </c>
      <c r="AX2367">
        <v>0.999999999999999</v>
      </c>
      <c r="AY2367" s="73">
        <v>39.920614205569898</v>
      </c>
      <c r="AZ2367">
        <v>42</v>
      </c>
      <c r="BA2367">
        <v>1</v>
      </c>
      <c r="BB2367">
        <v>38</v>
      </c>
      <c r="BC2367">
        <v>0.48980128546484802</v>
      </c>
      <c r="BD2367">
        <v>4</v>
      </c>
      <c r="BE2367">
        <v>0.51019871453515098</v>
      </c>
      <c r="BF2367">
        <v>42.484267220147899</v>
      </c>
      <c r="BG2367">
        <v>56.137808767400998</v>
      </c>
      <c r="BH2367">
        <v>39.920614205569898</v>
      </c>
      <c r="BI2367">
        <v>35.698311750528902</v>
      </c>
    </row>
    <row r="2368" spans="1:61" x14ac:dyDescent="0.25">
      <c r="A2368" s="10" t="str">
        <f>VLOOKUP(D2368,'Index-Relations'!E:F,2,FALSE)</f>
        <v>ESG</v>
      </c>
      <c r="B2368" t="s">
        <v>3450</v>
      </c>
      <c r="C2368" s="53" t="s">
        <v>2761</v>
      </c>
      <c r="D2368" s="59" t="s">
        <v>3052</v>
      </c>
      <c r="E2368" s="59" t="s">
        <v>5784</v>
      </c>
      <c r="F2368" t="s">
        <v>893</v>
      </c>
      <c r="G2368" t="s">
        <v>892</v>
      </c>
      <c r="H2368" t="s">
        <v>894</v>
      </c>
      <c r="I2368" s="52">
        <v>45628</v>
      </c>
      <c r="J2368" t="s">
        <v>2457</v>
      </c>
      <c r="K2368">
        <v>42</v>
      </c>
      <c r="L2368" s="73">
        <v>42.935091607527902</v>
      </c>
      <c r="M2368">
        <v>42</v>
      </c>
      <c r="N2368">
        <v>1</v>
      </c>
      <c r="O2368" s="73">
        <v>56.826498650734898</v>
      </c>
      <c r="P2368">
        <v>42</v>
      </c>
      <c r="Q2368">
        <v>1</v>
      </c>
      <c r="R2368">
        <v>42</v>
      </c>
      <c r="S2368">
        <v>0.999999999999999</v>
      </c>
      <c r="T2368">
        <v>43.143303544050397</v>
      </c>
      <c r="U2368">
        <v>0.76122992053251703</v>
      </c>
      <c r="V2368">
        <v>28</v>
      </c>
      <c r="W2368">
        <v>0</v>
      </c>
      <c r="X2368">
        <v>0</v>
      </c>
      <c r="Y2368">
        <v>42</v>
      </c>
      <c r="Z2368">
        <v>0.999999999999999</v>
      </c>
      <c r="AA2368">
        <v>8.0367939770807606</v>
      </c>
      <c r="AB2368">
        <v>37</v>
      </c>
      <c r="AC2368">
        <v>0.90137869975344997</v>
      </c>
      <c r="AD2368">
        <v>5</v>
      </c>
      <c r="AE2368">
        <v>9.8621300246549998E-2</v>
      </c>
      <c r="AF2368">
        <v>0</v>
      </c>
      <c r="AG2368">
        <v>2.776E-17</v>
      </c>
      <c r="AH2368">
        <v>0</v>
      </c>
      <c r="AI2368">
        <v>0</v>
      </c>
      <c r="AJ2368" s="73">
        <v>35.477186138518</v>
      </c>
      <c r="AK2368">
        <v>42</v>
      </c>
      <c r="AL2368">
        <v>1</v>
      </c>
      <c r="AM2368">
        <v>0</v>
      </c>
      <c r="AN2368">
        <v>0</v>
      </c>
      <c r="AO2368">
        <v>0</v>
      </c>
      <c r="AP2368">
        <v>0</v>
      </c>
      <c r="AQ2368">
        <v>42</v>
      </c>
      <c r="AR2368">
        <v>0.999999999999999</v>
      </c>
      <c r="AS2368">
        <v>0</v>
      </c>
      <c r="AT2368">
        <v>0</v>
      </c>
      <c r="AU2368">
        <v>0</v>
      </c>
      <c r="AV2368">
        <v>0</v>
      </c>
      <c r="AW2368">
        <v>42</v>
      </c>
      <c r="AX2368">
        <v>0.999999999999999</v>
      </c>
      <c r="AY2368" s="73">
        <v>40.759821245170997</v>
      </c>
      <c r="AZ2368">
        <v>42</v>
      </c>
      <c r="BA2368">
        <v>1</v>
      </c>
      <c r="BB2368">
        <v>38</v>
      </c>
      <c r="BC2368">
        <v>0.50401635331152805</v>
      </c>
      <c r="BD2368">
        <v>4</v>
      </c>
      <c r="BE2368">
        <v>0.495983646688471</v>
      </c>
      <c r="BF2368">
        <v>42.935091607527902</v>
      </c>
      <c r="BG2368">
        <v>56.826498650734898</v>
      </c>
      <c r="BH2368">
        <v>40.759821245170997</v>
      </c>
      <c r="BI2368">
        <v>35.477186138518</v>
      </c>
    </row>
    <row r="2369" spans="1:61" x14ac:dyDescent="0.25">
      <c r="A2369" s="10" t="str">
        <f>VLOOKUP(D2369,'Index-Relations'!E:F,2,FALSE)</f>
        <v>ESG</v>
      </c>
      <c r="B2369" t="s">
        <v>3450</v>
      </c>
      <c r="C2369" s="53" t="s">
        <v>2762</v>
      </c>
      <c r="D2369" s="59" t="s">
        <v>3052</v>
      </c>
      <c r="E2369" s="59" t="s">
        <v>5785</v>
      </c>
      <c r="F2369" t="s">
        <v>893</v>
      </c>
      <c r="G2369" t="s">
        <v>892</v>
      </c>
      <c r="H2369" t="s">
        <v>894</v>
      </c>
      <c r="I2369" s="52">
        <v>45597</v>
      </c>
      <c r="J2369" t="s">
        <v>2457</v>
      </c>
      <c r="K2369">
        <v>42</v>
      </c>
      <c r="L2369" s="73">
        <v>43.336841808620001</v>
      </c>
      <c r="M2369">
        <v>42</v>
      </c>
      <c r="N2369">
        <v>1</v>
      </c>
      <c r="O2369" s="73">
        <v>56.915326454473998</v>
      </c>
      <c r="P2369">
        <v>42</v>
      </c>
      <c r="Q2369">
        <v>1</v>
      </c>
      <c r="R2369">
        <v>42</v>
      </c>
      <c r="S2369">
        <v>1</v>
      </c>
      <c r="T2369">
        <v>43.012575518092</v>
      </c>
      <c r="U2369">
        <v>0.76207186515421999</v>
      </c>
      <c r="V2369">
        <v>28</v>
      </c>
      <c r="W2369">
        <v>0</v>
      </c>
      <c r="X2369">
        <v>0</v>
      </c>
      <c r="Y2369">
        <v>42</v>
      </c>
      <c r="Z2369">
        <v>1</v>
      </c>
      <c r="AA2369">
        <v>8.7895359696769706</v>
      </c>
      <c r="AB2369">
        <v>37</v>
      </c>
      <c r="AC2369">
        <v>0.89780277567016797</v>
      </c>
      <c r="AD2369">
        <v>5</v>
      </c>
      <c r="AE2369">
        <v>0.102197224329831</v>
      </c>
      <c r="AF2369">
        <v>0</v>
      </c>
      <c r="AG2369">
        <v>0</v>
      </c>
      <c r="AH2369">
        <v>0</v>
      </c>
      <c r="AI2369">
        <v>0</v>
      </c>
      <c r="AJ2369" s="73">
        <v>35.934814713663002</v>
      </c>
      <c r="AK2369">
        <v>42</v>
      </c>
      <c r="AL2369">
        <v>1</v>
      </c>
      <c r="AM2369">
        <v>0</v>
      </c>
      <c r="AN2369">
        <v>0</v>
      </c>
      <c r="AO2369">
        <v>0</v>
      </c>
      <c r="AP2369">
        <v>0</v>
      </c>
      <c r="AQ2369">
        <v>42</v>
      </c>
      <c r="AR2369">
        <v>1</v>
      </c>
      <c r="AS2369">
        <v>0</v>
      </c>
      <c r="AT2369">
        <v>0</v>
      </c>
      <c r="AU2369">
        <v>0</v>
      </c>
      <c r="AV2369">
        <v>0</v>
      </c>
      <c r="AW2369">
        <v>42</v>
      </c>
      <c r="AX2369">
        <v>1</v>
      </c>
      <c r="AY2369" s="73">
        <v>41.345611551956999</v>
      </c>
      <c r="AZ2369">
        <v>42</v>
      </c>
      <c r="BA2369">
        <v>1</v>
      </c>
      <c r="BB2369">
        <v>38</v>
      </c>
      <c r="BC2369">
        <v>0.51795010685132803</v>
      </c>
      <c r="BD2369">
        <v>4</v>
      </c>
      <c r="BE2369">
        <v>0.48204989314867103</v>
      </c>
      <c r="BF2369">
        <v>43.336841808620001</v>
      </c>
      <c r="BG2369">
        <v>56.915326454473998</v>
      </c>
      <c r="BH2369">
        <v>41.345611551956999</v>
      </c>
      <c r="BI2369">
        <v>35.934814713663002</v>
      </c>
    </row>
    <row r="2370" spans="1:61" x14ac:dyDescent="0.25">
      <c r="A2370" s="10" t="str">
        <f>VLOOKUP(D2370,'Index-Relations'!E:F,2,FALSE)</f>
        <v>ESG</v>
      </c>
      <c r="B2370" t="s">
        <v>3450</v>
      </c>
      <c r="C2370" s="53" t="s">
        <v>2763</v>
      </c>
      <c r="D2370" s="59" t="s">
        <v>3052</v>
      </c>
      <c r="E2370" s="59" t="s">
        <v>5786</v>
      </c>
      <c r="F2370" t="s">
        <v>893</v>
      </c>
      <c r="G2370" t="s">
        <v>892</v>
      </c>
      <c r="H2370" t="s">
        <v>894</v>
      </c>
      <c r="I2370" s="52">
        <v>45566</v>
      </c>
      <c r="J2370" t="s">
        <v>2457</v>
      </c>
      <c r="K2370">
        <v>42</v>
      </c>
      <c r="L2370" s="73">
        <v>43.435646182608998</v>
      </c>
      <c r="M2370">
        <v>42</v>
      </c>
      <c r="N2370">
        <v>1</v>
      </c>
      <c r="O2370" s="73">
        <v>57.146325254668902</v>
      </c>
      <c r="P2370">
        <v>42</v>
      </c>
      <c r="Q2370">
        <v>1</v>
      </c>
      <c r="R2370">
        <v>42</v>
      </c>
      <c r="S2370">
        <v>0.999999999999999</v>
      </c>
      <c r="T2370">
        <v>42.9514673145109</v>
      </c>
      <c r="U2370">
        <v>0.76196054776268995</v>
      </c>
      <c r="V2370">
        <v>27</v>
      </c>
      <c r="W2370">
        <v>0</v>
      </c>
      <c r="X2370">
        <v>0</v>
      </c>
      <c r="Y2370">
        <v>42</v>
      </c>
      <c r="Z2370">
        <v>0.999999999999999</v>
      </c>
      <c r="AA2370">
        <v>8.4625270489520492</v>
      </c>
      <c r="AB2370">
        <v>38</v>
      </c>
      <c r="AC2370">
        <v>0.95045413060399797</v>
      </c>
      <c r="AD2370">
        <v>4</v>
      </c>
      <c r="AE2370">
        <v>4.95458693960018E-2</v>
      </c>
      <c r="AF2370">
        <v>0</v>
      </c>
      <c r="AG2370">
        <v>0</v>
      </c>
      <c r="AH2370">
        <v>0</v>
      </c>
      <c r="AI2370">
        <v>0</v>
      </c>
      <c r="AJ2370" s="73">
        <v>35.793203532810999</v>
      </c>
      <c r="AK2370">
        <v>42</v>
      </c>
      <c r="AL2370">
        <v>1</v>
      </c>
      <c r="AM2370">
        <v>0</v>
      </c>
      <c r="AN2370">
        <v>0</v>
      </c>
      <c r="AO2370">
        <v>0</v>
      </c>
      <c r="AP2370">
        <v>0</v>
      </c>
      <c r="AQ2370">
        <v>42</v>
      </c>
      <c r="AR2370">
        <v>0.999999999999999</v>
      </c>
      <c r="AS2370">
        <v>0</v>
      </c>
      <c r="AT2370">
        <v>0</v>
      </c>
      <c r="AU2370">
        <v>0</v>
      </c>
      <c r="AV2370">
        <v>0</v>
      </c>
      <c r="AW2370">
        <v>42</v>
      </c>
      <c r="AX2370">
        <v>1</v>
      </c>
      <c r="AY2370" s="73">
        <v>41.550564993773001</v>
      </c>
      <c r="AZ2370">
        <v>42</v>
      </c>
      <c r="BA2370">
        <v>1</v>
      </c>
      <c r="BB2370">
        <v>38</v>
      </c>
      <c r="BC2370">
        <v>0.519756744481922</v>
      </c>
      <c r="BD2370">
        <v>4</v>
      </c>
      <c r="BE2370">
        <v>0.48024325551807701</v>
      </c>
      <c r="BF2370">
        <v>43.435646182608998</v>
      </c>
      <c r="BG2370">
        <v>57.146325254668902</v>
      </c>
      <c r="BH2370">
        <v>41.550564993773001</v>
      </c>
      <c r="BI2370">
        <v>35.793203532810999</v>
      </c>
    </row>
    <row r="2371" spans="1:61" x14ac:dyDescent="0.25">
      <c r="A2371" s="10" t="str">
        <f>VLOOKUP(D2371,'Index-Relations'!E:F,2,FALSE)</f>
        <v>ESG</v>
      </c>
      <c r="B2371" t="s">
        <v>3450</v>
      </c>
      <c r="C2371" s="53" t="s">
        <v>2764</v>
      </c>
      <c r="D2371" s="59" t="s">
        <v>3052</v>
      </c>
      <c r="E2371" s="59" t="s">
        <v>5787</v>
      </c>
      <c r="F2371" t="s">
        <v>893</v>
      </c>
      <c r="G2371" t="s">
        <v>892</v>
      </c>
      <c r="H2371" t="s">
        <v>894</v>
      </c>
      <c r="I2371" s="52">
        <v>45538</v>
      </c>
      <c r="J2371" t="s">
        <v>2457</v>
      </c>
      <c r="K2371">
        <v>44</v>
      </c>
      <c r="L2371" s="73">
        <v>45.186057582510998</v>
      </c>
      <c r="M2371">
        <v>44</v>
      </c>
      <c r="N2371">
        <v>1</v>
      </c>
      <c r="O2371" s="73">
        <v>56.950462803892897</v>
      </c>
      <c r="P2371">
        <v>44</v>
      </c>
      <c r="Q2371">
        <v>1</v>
      </c>
      <c r="R2371">
        <v>44</v>
      </c>
      <c r="S2371">
        <v>1</v>
      </c>
      <c r="T2371">
        <v>42.718282904301297</v>
      </c>
      <c r="U2371">
        <v>0.81652296686528103</v>
      </c>
      <c r="V2371">
        <v>29</v>
      </c>
      <c r="W2371">
        <v>0</v>
      </c>
      <c r="X2371">
        <v>0</v>
      </c>
      <c r="Y2371">
        <v>44</v>
      </c>
      <c r="Z2371">
        <v>0.999999999999999</v>
      </c>
      <c r="AA2371">
        <v>8.8592019717096804</v>
      </c>
      <c r="AB2371">
        <v>43</v>
      </c>
      <c r="AC2371">
        <v>0.98590443879697598</v>
      </c>
      <c r="AD2371">
        <v>4</v>
      </c>
      <c r="AE2371">
        <v>5.1255788138425497E-2</v>
      </c>
      <c r="AF2371">
        <v>-3</v>
      </c>
      <c r="AG2371">
        <v>0</v>
      </c>
      <c r="AH2371">
        <v>0</v>
      </c>
      <c r="AI2371">
        <v>0</v>
      </c>
      <c r="AJ2371" s="73">
        <v>37.288620505316899</v>
      </c>
      <c r="AK2371">
        <v>44</v>
      </c>
      <c r="AL2371">
        <v>1</v>
      </c>
      <c r="AM2371">
        <v>0</v>
      </c>
      <c r="AN2371">
        <v>0</v>
      </c>
      <c r="AO2371">
        <v>0</v>
      </c>
      <c r="AP2371">
        <v>0</v>
      </c>
      <c r="AQ2371">
        <v>44</v>
      </c>
      <c r="AR2371">
        <v>0.999999999999999</v>
      </c>
      <c r="AS2371">
        <v>0</v>
      </c>
      <c r="AT2371">
        <v>0</v>
      </c>
      <c r="AU2371">
        <v>0</v>
      </c>
      <c r="AV2371">
        <v>0</v>
      </c>
      <c r="AW2371">
        <v>44</v>
      </c>
      <c r="AX2371">
        <v>1</v>
      </c>
      <c r="AY2371" s="73">
        <v>44.540775019324002</v>
      </c>
      <c r="AZ2371">
        <v>44</v>
      </c>
      <c r="BA2371">
        <v>1</v>
      </c>
      <c r="BB2371">
        <v>40</v>
      </c>
      <c r="BC2371">
        <v>0.53604641089109895</v>
      </c>
      <c r="BD2371">
        <v>4</v>
      </c>
      <c r="BE2371">
        <v>0.4639535891089</v>
      </c>
      <c r="BF2371">
        <v>45.186057582510998</v>
      </c>
      <c r="BG2371">
        <v>56.950462803892897</v>
      </c>
      <c r="BH2371">
        <v>44.540775019324002</v>
      </c>
      <c r="BI2371">
        <v>37.288620505316899</v>
      </c>
    </row>
    <row r="2372" spans="1:61" x14ac:dyDescent="0.25">
      <c r="A2372" s="10" t="str">
        <f>VLOOKUP(D2372,'Index-Relations'!E:F,2,FALSE)</f>
        <v>ESG</v>
      </c>
      <c r="B2372" t="s">
        <v>3450</v>
      </c>
      <c r="C2372" s="53" t="s">
        <v>3350</v>
      </c>
      <c r="D2372" s="59" t="s">
        <v>3052</v>
      </c>
      <c r="E2372" s="59" t="s">
        <v>5788</v>
      </c>
      <c r="F2372" t="s">
        <v>893</v>
      </c>
      <c r="G2372" t="s">
        <v>892</v>
      </c>
      <c r="H2372" t="s">
        <v>894</v>
      </c>
      <c r="I2372" s="52">
        <v>45505</v>
      </c>
      <c r="J2372" t="s">
        <v>2457</v>
      </c>
      <c r="K2372">
        <v>44</v>
      </c>
      <c r="L2372" s="73">
        <v>44.865534137014997</v>
      </c>
      <c r="M2372">
        <v>44</v>
      </c>
      <c r="N2372">
        <v>1</v>
      </c>
      <c r="O2372" s="73">
        <v>56.533689040153902</v>
      </c>
      <c r="P2372">
        <v>44</v>
      </c>
      <c r="Q2372">
        <v>1</v>
      </c>
      <c r="R2372">
        <v>44</v>
      </c>
      <c r="S2372">
        <v>1</v>
      </c>
      <c r="T2372">
        <v>42.783716400753001</v>
      </c>
      <c r="U2372">
        <v>0.77257826238290395</v>
      </c>
      <c r="V2372">
        <v>29</v>
      </c>
      <c r="W2372">
        <v>0</v>
      </c>
      <c r="X2372">
        <v>0</v>
      </c>
      <c r="Y2372">
        <v>44</v>
      </c>
      <c r="Z2372">
        <v>1</v>
      </c>
      <c r="AA2372">
        <v>8.5511824634298197</v>
      </c>
      <c r="AB2372">
        <v>40</v>
      </c>
      <c r="AC2372">
        <v>0.95092674578909897</v>
      </c>
      <c r="AD2372">
        <v>4</v>
      </c>
      <c r="AE2372">
        <v>4.9073254210900703E-2</v>
      </c>
      <c r="AF2372">
        <v>0</v>
      </c>
      <c r="AG2372">
        <v>0</v>
      </c>
      <c r="AH2372">
        <v>0</v>
      </c>
      <c r="AI2372">
        <v>0</v>
      </c>
      <c r="AJ2372" s="73">
        <v>37.101649924089998</v>
      </c>
      <c r="AK2372">
        <v>44</v>
      </c>
      <c r="AL2372">
        <v>1</v>
      </c>
      <c r="AM2372">
        <v>0</v>
      </c>
      <c r="AN2372">
        <v>0</v>
      </c>
      <c r="AO2372">
        <v>0</v>
      </c>
      <c r="AP2372">
        <v>0</v>
      </c>
      <c r="AQ2372">
        <v>44</v>
      </c>
      <c r="AR2372">
        <v>1</v>
      </c>
      <c r="AS2372">
        <v>0</v>
      </c>
      <c r="AT2372">
        <v>0</v>
      </c>
      <c r="AU2372">
        <v>0</v>
      </c>
      <c r="AV2372">
        <v>0</v>
      </c>
      <c r="AW2372">
        <v>44</v>
      </c>
      <c r="AX2372">
        <v>1</v>
      </c>
      <c r="AY2372" s="73">
        <v>44.184844103790901</v>
      </c>
      <c r="AZ2372">
        <v>44</v>
      </c>
      <c r="BA2372">
        <v>1</v>
      </c>
      <c r="BB2372">
        <v>40</v>
      </c>
      <c r="BC2372">
        <v>0.52140574956374397</v>
      </c>
      <c r="BD2372">
        <v>4</v>
      </c>
      <c r="BE2372">
        <v>0.47859425043625498</v>
      </c>
      <c r="BF2372">
        <v>44.865534137014997</v>
      </c>
      <c r="BG2372">
        <v>56.533689040153902</v>
      </c>
      <c r="BH2372">
        <v>44.184844103790901</v>
      </c>
      <c r="BI2372">
        <v>37.101649924089998</v>
      </c>
    </row>
    <row r="2373" spans="1:61" x14ac:dyDescent="0.25">
      <c r="A2373" s="10" t="str">
        <f>VLOOKUP(D2373,'Index-Relations'!E:F,2,FALSE)</f>
        <v>ESG</v>
      </c>
      <c r="B2373" t="s">
        <v>3450</v>
      </c>
      <c r="C2373" s="53" t="s">
        <v>2765</v>
      </c>
      <c r="D2373" s="59" t="s">
        <v>3052</v>
      </c>
      <c r="E2373" s="59" t="s">
        <v>5789</v>
      </c>
      <c r="F2373" t="s">
        <v>893</v>
      </c>
      <c r="G2373" t="s">
        <v>892</v>
      </c>
      <c r="H2373" t="s">
        <v>894</v>
      </c>
      <c r="I2373" s="52">
        <v>45474</v>
      </c>
      <c r="J2373" t="s">
        <v>2457</v>
      </c>
      <c r="K2373">
        <v>44</v>
      </c>
      <c r="L2373" s="73">
        <v>44.5144208083519</v>
      </c>
      <c r="M2373">
        <v>44</v>
      </c>
      <c r="N2373">
        <v>1</v>
      </c>
      <c r="O2373" s="73">
        <v>56.850950173168997</v>
      </c>
      <c r="P2373">
        <v>44</v>
      </c>
      <c r="Q2373">
        <v>1</v>
      </c>
      <c r="R2373">
        <v>44</v>
      </c>
      <c r="S2373">
        <v>1</v>
      </c>
      <c r="T2373">
        <v>43.162566108146301</v>
      </c>
      <c r="U2373">
        <v>0.779544167599037</v>
      </c>
      <c r="V2373">
        <v>28</v>
      </c>
      <c r="W2373">
        <v>0</v>
      </c>
      <c r="X2373">
        <v>0</v>
      </c>
      <c r="Y2373">
        <v>44</v>
      </c>
      <c r="Z2373">
        <v>0.999999999999999</v>
      </c>
      <c r="AA2373">
        <v>8.3784966387916899</v>
      </c>
      <c r="AB2373">
        <v>40</v>
      </c>
      <c r="AC2373">
        <v>0.95157909784963002</v>
      </c>
      <c r="AD2373">
        <v>4</v>
      </c>
      <c r="AE2373">
        <v>4.8420902150369399E-2</v>
      </c>
      <c r="AF2373">
        <v>0</v>
      </c>
      <c r="AG2373">
        <v>1.388E-17</v>
      </c>
      <c r="AH2373">
        <v>0</v>
      </c>
      <c r="AI2373">
        <v>0</v>
      </c>
      <c r="AJ2373" s="73">
        <v>36.491387107161998</v>
      </c>
      <c r="AK2373">
        <v>44</v>
      </c>
      <c r="AL2373">
        <v>1</v>
      </c>
      <c r="AM2373">
        <v>0</v>
      </c>
      <c r="AN2373">
        <v>0</v>
      </c>
      <c r="AO2373">
        <v>0</v>
      </c>
      <c r="AP2373">
        <v>0</v>
      </c>
      <c r="AQ2373">
        <v>44</v>
      </c>
      <c r="AR2373">
        <v>1</v>
      </c>
      <c r="AS2373">
        <v>0</v>
      </c>
      <c r="AT2373">
        <v>0</v>
      </c>
      <c r="AU2373">
        <v>0</v>
      </c>
      <c r="AV2373">
        <v>0</v>
      </c>
      <c r="AW2373">
        <v>44</v>
      </c>
      <c r="AX2373">
        <v>0.999999999999999</v>
      </c>
      <c r="AY2373" s="73">
        <v>43.417802697195903</v>
      </c>
      <c r="AZ2373">
        <v>44</v>
      </c>
      <c r="BA2373">
        <v>1</v>
      </c>
      <c r="BB2373">
        <v>40</v>
      </c>
      <c r="BC2373">
        <v>0.49302394687104301</v>
      </c>
      <c r="BD2373">
        <v>4</v>
      </c>
      <c r="BE2373">
        <v>0.50697605312895599</v>
      </c>
      <c r="BF2373">
        <v>44.5144208083519</v>
      </c>
      <c r="BG2373">
        <v>56.850950173168997</v>
      </c>
      <c r="BH2373">
        <v>43.417802697195903</v>
      </c>
      <c r="BI2373">
        <v>36.491387107161998</v>
      </c>
    </row>
    <row r="2374" spans="1:61" x14ac:dyDescent="0.25">
      <c r="A2374" s="10" t="str">
        <f>VLOOKUP(D2374,'Index-Relations'!E:F,2,FALSE)</f>
        <v>ESG</v>
      </c>
      <c r="B2374" t="s">
        <v>3450</v>
      </c>
      <c r="C2374" s="53" t="s">
        <v>2766</v>
      </c>
      <c r="D2374" s="59" t="s">
        <v>3052</v>
      </c>
      <c r="E2374" s="59" t="s">
        <v>5790</v>
      </c>
      <c r="F2374" t="s">
        <v>893</v>
      </c>
      <c r="G2374" t="s">
        <v>892</v>
      </c>
      <c r="H2374" t="s">
        <v>894</v>
      </c>
      <c r="I2374" s="52">
        <v>45446</v>
      </c>
      <c r="J2374" t="s">
        <v>2457</v>
      </c>
      <c r="K2374">
        <v>44</v>
      </c>
      <c r="L2374" s="73">
        <v>45.225092389704997</v>
      </c>
      <c r="M2374">
        <v>44</v>
      </c>
      <c r="N2374">
        <v>1</v>
      </c>
      <c r="O2374" s="73">
        <v>57.114435680360998</v>
      </c>
      <c r="P2374">
        <v>44</v>
      </c>
      <c r="Q2374">
        <v>1</v>
      </c>
      <c r="R2374">
        <v>44</v>
      </c>
      <c r="S2374">
        <v>1</v>
      </c>
      <c r="T2374">
        <v>42.944337189715597</v>
      </c>
      <c r="U2374">
        <v>0.78211565994825805</v>
      </c>
      <c r="V2374">
        <v>28</v>
      </c>
      <c r="W2374">
        <v>0</v>
      </c>
      <c r="X2374">
        <v>0</v>
      </c>
      <c r="Y2374">
        <v>44</v>
      </c>
      <c r="Z2374">
        <v>0.999999999999999</v>
      </c>
      <c r="AA2374">
        <v>8.6310187616423004</v>
      </c>
      <c r="AB2374">
        <v>40</v>
      </c>
      <c r="AC2374">
        <v>0.94899989656689299</v>
      </c>
      <c r="AD2374">
        <v>4</v>
      </c>
      <c r="AE2374">
        <v>5.1000103433106798E-2</v>
      </c>
      <c r="AF2374">
        <v>0</v>
      </c>
      <c r="AG2374">
        <v>9.7139999999999999E-17</v>
      </c>
      <c r="AH2374">
        <v>0</v>
      </c>
      <c r="AI2374">
        <v>0</v>
      </c>
      <c r="AJ2374" s="73">
        <v>36.796258013511</v>
      </c>
      <c r="AK2374">
        <v>44</v>
      </c>
      <c r="AL2374">
        <v>1</v>
      </c>
      <c r="AM2374">
        <v>0</v>
      </c>
      <c r="AN2374">
        <v>0</v>
      </c>
      <c r="AO2374">
        <v>0</v>
      </c>
      <c r="AP2374">
        <v>0</v>
      </c>
      <c r="AQ2374">
        <v>44</v>
      </c>
      <c r="AR2374">
        <v>1</v>
      </c>
      <c r="AS2374">
        <v>0</v>
      </c>
      <c r="AT2374">
        <v>0</v>
      </c>
      <c r="AU2374">
        <v>0</v>
      </c>
      <c r="AV2374">
        <v>0</v>
      </c>
      <c r="AW2374">
        <v>44</v>
      </c>
      <c r="AX2374">
        <v>1</v>
      </c>
      <c r="AY2374" s="73">
        <v>44.854480902500001</v>
      </c>
      <c r="AZ2374">
        <v>44</v>
      </c>
      <c r="BA2374">
        <v>1</v>
      </c>
      <c r="BB2374">
        <v>40</v>
      </c>
      <c r="BC2374">
        <v>0.51698053251627396</v>
      </c>
      <c r="BD2374">
        <v>4</v>
      </c>
      <c r="BE2374">
        <v>0.48301946748372498</v>
      </c>
      <c r="BF2374">
        <v>45.225092389704997</v>
      </c>
      <c r="BG2374">
        <v>57.114435680360998</v>
      </c>
      <c r="BH2374">
        <v>44.854480902500001</v>
      </c>
      <c r="BI2374">
        <v>36.796258013511</v>
      </c>
    </row>
    <row r="2375" spans="1:61" x14ac:dyDescent="0.25">
      <c r="A2375" s="10" t="str">
        <f>VLOOKUP(D2375,'Index-Relations'!E:F,2,FALSE)</f>
        <v>ESG</v>
      </c>
      <c r="B2375" t="s">
        <v>3450</v>
      </c>
      <c r="C2375" s="53" t="s">
        <v>2767</v>
      </c>
      <c r="D2375" s="59" t="s">
        <v>3052</v>
      </c>
      <c r="E2375" s="59" t="s">
        <v>5791</v>
      </c>
      <c r="F2375" t="s">
        <v>893</v>
      </c>
      <c r="G2375" t="s">
        <v>892</v>
      </c>
      <c r="H2375" t="s">
        <v>894</v>
      </c>
      <c r="I2375" s="52">
        <v>45413</v>
      </c>
      <c r="J2375" t="s">
        <v>2457</v>
      </c>
      <c r="K2375">
        <v>44</v>
      </c>
      <c r="L2375" s="73">
        <v>45.102725376132902</v>
      </c>
      <c r="M2375">
        <v>44</v>
      </c>
      <c r="N2375">
        <v>1</v>
      </c>
      <c r="O2375" s="73">
        <v>57.3746532076009</v>
      </c>
      <c r="P2375">
        <v>44</v>
      </c>
      <c r="Q2375">
        <v>1</v>
      </c>
      <c r="R2375">
        <v>44</v>
      </c>
      <c r="S2375">
        <v>0.999999999999999</v>
      </c>
      <c r="T2375">
        <v>43.127979744450499</v>
      </c>
      <c r="U2375">
        <v>0.77971463352056203</v>
      </c>
      <c r="V2375">
        <v>28</v>
      </c>
      <c r="W2375">
        <v>0</v>
      </c>
      <c r="X2375">
        <v>0</v>
      </c>
      <c r="Y2375">
        <v>44</v>
      </c>
      <c r="Z2375">
        <v>0.999999999999999</v>
      </c>
      <c r="AA2375">
        <v>8.6160009399462805</v>
      </c>
      <c r="AB2375">
        <v>40</v>
      </c>
      <c r="AC2375">
        <v>0.95465367016863001</v>
      </c>
      <c r="AD2375">
        <v>4</v>
      </c>
      <c r="AE2375">
        <v>4.5346329831369603E-2</v>
      </c>
      <c r="AF2375">
        <v>0</v>
      </c>
      <c r="AG2375">
        <v>1.5959E-16</v>
      </c>
      <c r="AH2375">
        <v>0</v>
      </c>
      <c r="AI2375">
        <v>0</v>
      </c>
      <c r="AJ2375" s="73">
        <v>36.551025595276997</v>
      </c>
      <c r="AK2375">
        <v>44</v>
      </c>
      <c r="AL2375">
        <v>1</v>
      </c>
      <c r="AM2375">
        <v>0</v>
      </c>
      <c r="AN2375">
        <v>0</v>
      </c>
      <c r="AO2375">
        <v>0</v>
      </c>
      <c r="AP2375">
        <v>0</v>
      </c>
      <c r="AQ2375">
        <v>44</v>
      </c>
      <c r="AR2375">
        <v>1</v>
      </c>
      <c r="AS2375">
        <v>0</v>
      </c>
      <c r="AT2375">
        <v>0</v>
      </c>
      <c r="AU2375">
        <v>0</v>
      </c>
      <c r="AV2375">
        <v>0</v>
      </c>
      <c r="AW2375">
        <v>44</v>
      </c>
      <c r="AX2375">
        <v>0.999999999999999</v>
      </c>
      <c r="AY2375" s="73">
        <v>44.545178988360902</v>
      </c>
      <c r="AZ2375">
        <v>44</v>
      </c>
      <c r="BA2375">
        <v>1</v>
      </c>
      <c r="BB2375">
        <v>40</v>
      </c>
      <c r="BC2375">
        <v>0.50718933271756095</v>
      </c>
      <c r="BD2375">
        <v>4</v>
      </c>
      <c r="BE2375">
        <v>0.492810667282438</v>
      </c>
      <c r="BF2375">
        <v>45.102725376132902</v>
      </c>
      <c r="BG2375">
        <v>57.3746532076009</v>
      </c>
      <c r="BH2375">
        <v>44.545178988360902</v>
      </c>
      <c r="BI2375">
        <v>36.551025595276997</v>
      </c>
    </row>
    <row r="2376" spans="1:61" x14ac:dyDescent="0.25">
      <c r="A2376" s="10" t="str">
        <f>VLOOKUP(D2376,'Index-Relations'!E:F,2,FALSE)</f>
        <v>ESG</v>
      </c>
      <c r="B2376" t="s">
        <v>3450</v>
      </c>
      <c r="C2376" s="53" t="s">
        <v>2768</v>
      </c>
      <c r="D2376" s="59" t="s">
        <v>3052</v>
      </c>
      <c r="E2376" s="59" t="s">
        <v>5792</v>
      </c>
      <c r="F2376" t="s">
        <v>893</v>
      </c>
      <c r="G2376" t="s">
        <v>892</v>
      </c>
      <c r="H2376" t="s">
        <v>894</v>
      </c>
      <c r="I2376" s="52">
        <v>45383</v>
      </c>
      <c r="J2376" t="s">
        <v>2457</v>
      </c>
      <c r="K2376">
        <v>42</v>
      </c>
      <c r="L2376">
        <v>45.869583736124298</v>
      </c>
      <c r="M2376">
        <v>42</v>
      </c>
      <c r="N2376">
        <v>1</v>
      </c>
      <c r="O2376">
        <v>58.326107435672903</v>
      </c>
      <c r="P2376">
        <v>42</v>
      </c>
      <c r="Q2376">
        <v>1</v>
      </c>
      <c r="R2376">
        <v>42</v>
      </c>
      <c r="S2376">
        <v>0.999999999999999</v>
      </c>
      <c r="T2376">
        <v>42.965015637130797</v>
      </c>
      <c r="U2376">
        <v>0.76968018835686602</v>
      </c>
      <c r="V2376">
        <v>26</v>
      </c>
      <c r="W2376">
        <v>0</v>
      </c>
      <c r="X2376">
        <v>0</v>
      </c>
      <c r="Y2376">
        <v>42</v>
      </c>
      <c r="Z2376">
        <v>1</v>
      </c>
      <c r="AA2376">
        <v>8.6413051626115394</v>
      </c>
      <c r="AB2376">
        <v>40</v>
      </c>
      <c r="AC2376">
        <v>0.96937041705147597</v>
      </c>
      <c r="AD2376">
        <v>2</v>
      </c>
      <c r="AE2376">
        <v>3.0629582948523599E-2</v>
      </c>
      <c r="AF2376">
        <v>0</v>
      </c>
      <c r="AG2376">
        <v>0</v>
      </c>
      <c r="AH2376">
        <v>0</v>
      </c>
      <c r="AI2376">
        <v>0</v>
      </c>
      <c r="AJ2376">
        <v>37.883416838850003</v>
      </c>
      <c r="AK2376">
        <v>42</v>
      </c>
      <c r="AL2376">
        <v>1</v>
      </c>
      <c r="AM2376">
        <v>0</v>
      </c>
      <c r="AN2376">
        <v>0</v>
      </c>
      <c r="AO2376">
        <v>0</v>
      </c>
      <c r="AP2376">
        <v>0</v>
      </c>
      <c r="AQ2376">
        <v>42</v>
      </c>
      <c r="AR2376">
        <v>1</v>
      </c>
      <c r="AS2376">
        <v>0</v>
      </c>
      <c r="AT2376">
        <v>0</v>
      </c>
      <c r="AU2376">
        <v>0</v>
      </c>
      <c r="AV2376">
        <v>0</v>
      </c>
      <c r="AW2376">
        <v>42</v>
      </c>
      <c r="AX2376">
        <v>1</v>
      </c>
      <c r="AY2376">
        <v>43.984047846389998</v>
      </c>
      <c r="AZ2376">
        <v>42</v>
      </c>
      <c r="BA2376">
        <v>1</v>
      </c>
      <c r="BB2376">
        <v>38</v>
      </c>
      <c r="BC2376">
        <v>0.46378520477988799</v>
      </c>
      <c r="BD2376">
        <v>4</v>
      </c>
      <c r="BE2376">
        <v>0.53621479522011095</v>
      </c>
      <c r="BF2376">
        <v>45.219599001039903</v>
      </c>
      <c r="BG2376">
        <v>56.511041709022003</v>
      </c>
      <c r="BH2376">
        <v>43.504848438293998</v>
      </c>
      <c r="BI2376">
        <v>38.444652332785999</v>
      </c>
    </row>
    <row r="2377" spans="1:61" x14ac:dyDescent="0.25">
      <c r="A2377" s="10" t="str">
        <f>VLOOKUP(D2377,'Index-Relations'!E:F,2,FALSE)</f>
        <v>ESG</v>
      </c>
      <c r="B2377" t="s">
        <v>3450</v>
      </c>
      <c r="C2377" s="53" t="s">
        <v>2769</v>
      </c>
      <c r="D2377" s="59" t="s">
        <v>3052</v>
      </c>
      <c r="E2377" s="59" t="s">
        <v>5793</v>
      </c>
      <c r="F2377" t="s">
        <v>893</v>
      </c>
      <c r="G2377" t="s">
        <v>892</v>
      </c>
      <c r="H2377" t="s">
        <v>894</v>
      </c>
      <c r="I2377" s="52">
        <v>45352</v>
      </c>
      <c r="J2377" t="s">
        <v>2457</v>
      </c>
      <c r="K2377">
        <v>43</v>
      </c>
      <c r="L2377">
        <v>48.1945450386674</v>
      </c>
      <c r="M2377">
        <v>43</v>
      </c>
      <c r="N2377">
        <v>1</v>
      </c>
      <c r="O2377">
        <v>59.179541208675197</v>
      </c>
      <c r="P2377">
        <v>43</v>
      </c>
      <c r="Q2377">
        <v>1</v>
      </c>
      <c r="R2377">
        <v>43</v>
      </c>
      <c r="S2377">
        <v>0.999999999999999</v>
      </c>
      <c r="T2377">
        <v>43.151389433708097</v>
      </c>
      <c r="U2377">
        <v>0.74069261099749495</v>
      </c>
      <c r="V2377">
        <v>27</v>
      </c>
      <c r="W2377">
        <v>0</v>
      </c>
      <c r="X2377">
        <v>0</v>
      </c>
      <c r="Y2377">
        <v>43</v>
      </c>
      <c r="Z2377">
        <v>1</v>
      </c>
      <c r="AA2377">
        <v>8.6447461845838696</v>
      </c>
      <c r="AB2377">
        <v>41</v>
      </c>
      <c r="AC2377">
        <v>0.97107104834666302</v>
      </c>
      <c r="AD2377">
        <v>2</v>
      </c>
      <c r="AE2377">
        <v>2.8928951653336799E-2</v>
      </c>
      <c r="AF2377">
        <v>0</v>
      </c>
      <c r="AG2377">
        <v>1.7694E-16</v>
      </c>
      <c r="AH2377">
        <v>0</v>
      </c>
      <c r="AI2377">
        <v>0</v>
      </c>
      <c r="AJ2377">
        <v>41.995687293090398</v>
      </c>
      <c r="AK2377">
        <v>43</v>
      </c>
      <c r="AL2377">
        <v>1</v>
      </c>
      <c r="AM2377">
        <v>0</v>
      </c>
      <c r="AN2377">
        <v>0</v>
      </c>
      <c r="AO2377">
        <v>0</v>
      </c>
      <c r="AP2377">
        <v>0</v>
      </c>
      <c r="AQ2377">
        <v>43</v>
      </c>
      <c r="AR2377">
        <v>1</v>
      </c>
      <c r="AS2377">
        <v>0</v>
      </c>
      <c r="AT2377">
        <v>0</v>
      </c>
      <c r="AU2377">
        <v>0</v>
      </c>
      <c r="AV2377">
        <v>0</v>
      </c>
      <c r="AW2377">
        <v>43</v>
      </c>
      <c r="AX2377">
        <v>1</v>
      </c>
      <c r="AY2377">
        <v>45.038865354457698</v>
      </c>
      <c r="AZ2377">
        <v>43</v>
      </c>
      <c r="BA2377">
        <v>1</v>
      </c>
      <c r="BB2377">
        <v>39</v>
      </c>
      <c r="BC2377">
        <v>0.456945473792153</v>
      </c>
      <c r="BD2377">
        <v>4</v>
      </c>
      <c r="BE2377">
        <v>0.543054526207846</v>
      </c>
      <c r="BF2377">
        <v>47.353335009512897</v>
      </c>
      <c r="BG2377">
        <v>57.405457835470997</v>
      </c>
      <c r="BH2377">
        <v>44.444209578743902</v>
      </c>
      <c r="BI2377">
        <v>42.567198038835997</v>
      </c>
    </row>
    <row r="2378" spans="1:61" x14ac:dyDescent="0.25">
      <c r="A2378" s="10" t="str">
        <f>VLOOKUP(D2378,'Index-Relations'!E:F,2,FALSE)</f>
        <v>ESG</v>
      </c>
      <c r="B2378" t="s">
        <v>3450</v>
      </c>
      <c r="C2378" s="53" t="s">
        <v>2770</v>
      </c>
      <c r="D2378" s="59" t="s">
        <v>3052</v>
      </c>
      <c r="E2378" s="59" t="s">
        <v>5794</v>
      </c>
      <c r="F2378" t="s">
        <v>893</v>
      </c>
      <c r="G2378" t="s">
        <v>892</v>
      </c>
      <c r="H2378" t="s">
        <v>894</v>
      </c>
      <c r="I2378" s="52">
        <v>45323</v>
      </c>
      <c r="J2378" t="s">
        <v>2457</v>
      </c>
      <c r="K2378">
        <v>43</v>
      </c>
      <c r="L2378">
        <v>47.573280717975202</v>
      </c>
      <c r="M2378">
        <v>43</v>
      </c>
      <c r="N2378">
        <v>1</v>
      </c>
      <c r="O2378">
        <v>58.2336353329896</v>
      </c>
      <c r="P2378">
        <v>43</v>
      </c>
      <c r="Q2378">
        <v>1</v>
      </c>
      <c r="R2378">
        <v>43</v>
      </c>
      <c r="S2378">
        <v>1</v>
      </c>
      <c r="T2378">
        <v>43.113878853731102</v>
      </c>
      <c r="U2378">
        <v>0.72973960295330398</v>
      </c>
      <c r="V2378">
        <v>27</v>
      </c>
      <c r="W2378">
        <v>0</v>
      </c>
      <c r="X2378">
        <v>0</v>
      </c>
      <c r="Y2378">
        <v>43</v>
      </c>
      <c r="Z2378">
        <v>1</v>
      </c>
      <c r="AA2378">
        <v>7.6897970617612099</v>
      </c>
      <c r="AB2378">
        <v>40</v>
      </c>
      <c r="AC2378">
        <v>0.96908261514741501</v>
      </c>
      <c r="AD2378">
        <v>3</v>
      </c>
      <c r="AE2378">
        <v>3.0917384852584499E-2</v>
      </c>
      <c r="AF2378">
        <v>0</v>
      </c>
      <c r="AG2378">
        <v>0</v>
      </c>
      <c r="AH2378">
        <v>0</v>
      </c>
      <c r="AI2378">
        <v>0</v>
      </c>
      <c r="AJ2378">
        <v>42.043908097428897</v>
      </c>
      <c r="AK2378">
        <v>43</v>
      </c>
      <c r="AL2378">
        <v>1</v>
      </c>
      <c r="AM2378">
        <v>0</v>
      </c>
      <c r="AN2378">
        <v>0</v>
      </c>
      <c r="AO2378">
        <v>0</v>
      </c>
      <c r="AP2378">
        <v>0</v>
      </c>
      <c r="AQ2378">
        <v>43</v>
      </c>
      <c r="AR2378">
        <v>1</v>
      </c>
      <c r="AS2378">
        <v>0</v>
      </c>
      <c r="AT2378">
        <v>0</v>
      </c>
      <c r="AU2378">
        <v>0</v>
      </c>
      <c r="AV2378">
        <v>0</v>
      </c>
      <c r="AW2378">
        <v>43</v>
      </c>
      <c r="AX2378">
        <v>1</v>
      </c>
      <c r="AY2378">
        <v>44.164595633554796</v>
      </c>
      <c r="AZ2378">
        <v>43</v>
      </c>
      <c r="BA2378">
        <v>1</v>
      </c>
      <c r="BB2378">
        <v>39</v>
      </c>
      <c r="BC2378">
        <v>0.43839001032534902</v>
      </c>
      <c r="BD2378">
        <v>4</v>
      </c>
      <c r="BE2378">
        <v>0.56160998967465003</v>
      </c>
      <c r="BF2378">
        <v>46.765127103395002</v>
      </c>
      <c r="BG2378">
        <v>56.536110827001998</v>
      </c>
      <c r="BH2378">
        <v>43.611884896812903</v>
      </c>
      <c r="BI2378">
        <v>42.577087780306897</v>
      </c>
    </row>
    <row r="2379" spans="1:61" x14ac:dyDescent="0.25">
      <c r="A2379" s="10" t="str">
        <f>VLOOKUP(D2379,'Index-Relations'!E:F,2,FALSE)</f>
        <v>ESG</v>
      </c>
      <c r="B2379" t="s">
        <v>3450</v>
      </c>
      <c r="C2379" s="53" t="s">
        <v>2760</v>
      </c>
      <c r="D2379" s="59" t="s">
        <v>3053</v>
      </c>
      <c r="E2379" s="59" t="s">
        <v>5795</v>
      </c>
      <c r="F2379" t="s">
        <v>898</v>
      </c>
      <c r="G2379" t="s">
        <v>897</v>
      </c>
      <c r="H2379" t="s">
        <v>899</v>
      </c>
      <c r="I2379" s="52">
        <v>45659</v>
      </c>
      <c r="J2379" t="s">
        <v>2457</v>
      </c>
      <c r="K2379">
        <v>22</v>
      </c>
      <c r="L2379" s="73">
        <v>66.266049840399901</v>
      </c>
      <c r="M2379">
        <v>22</v>
      </c>
      <c r="N2379">
        <v>1</v>
      </c>
      <c r="O2379" s="73">
        <v>74.183400232423907</v>
      </c>
      <c r="P2379">
        <v>22</v>
      </c>
      <c r="Q2379">
        <v>1</v>
      </c>
      <c r="R2379">
        <v>22</v>
      </c>
      <c r="S2379">
        <v>1</v>
      </c>
      <c r="T2379">
        <v>49.116924258643301</v>
      </c>
      <c r="U2379">
        <v>0.992762264209061</v>
      </c>
      <c r="V2379">
        <v>22</v>
      </c>
      <c r="W2379">
        <v>9.0580664384970699E-2</v>
      </c>
      <c r="X2379">
        <v>5</v>
      </c>
      <c r="Y2379">
        <v>22</v>
      </c>
      <c r="Z2379">
        <v>1</v>
      </c>
      <c r="AA2379">
        <v>15.205949300938499</v>
      </c>
      <c r="AB2379">
        <v>21</v>
      </c>
      <c r="AC2379">
        <v>0.91525221406855795</v>
      </c>
      <c r="AD2379">
        <v>1</v>
      </c>
      <c r="AE2379">
        <v>8.4747785931441805E-2</v>
      </c>
      <c r="AF2379">
        <v>0</v>
      </c>
      <c r="AG2379">
        <v>0</v>
      </c>
      <c r="AH2379">
        <v>0</v>
      </c>
      <c r="AI2379">
        <v>0</v>
      </c>
      <c r="AJ2379" s="73">
        <v>51.313539241358001</v>
      </c>
      <c r="AK2379">
        <v>22</v>
      </c>
      <c r="AL2379">
        <v>1</v>
      </c>
      <c r="AM2379">
        <v>0</v>
      </c>
      <c r="AN2379">
        <v>0</v>
      </c>
      <c r="AO2379">
        <v>0</v>
      </c>
      <c r="AP2379">
        <v>0</v>
      </c>
      <c r="AQ2379">
        <v>22</v>
      </c>
      <c r="AR2379">
        <v>1</v>
      </c>
      <c r="AS2379">
        <v>0</v>
      </c>
      <c r="AT2379">
        <v>0</v>
      </c>
      <c r="AU2379">
        <v>0</v>
      </c>
      <c r="AV2379">
        <v>0</v>
      </c>
      <c r="AW2379">
        <v>22</v>
      </c>
      <c r="AX2379">
        <v>0.999999999999999</v>
      </c>
      <c r="AY2379" s="73">
        <v>68.456613749259901</v>
      </c>
      <c r="AZ2379">
        <v>22</v>
      </c>
      <c r="BA2379">
        <v>1</v>
      </c>
      <c r="BB2379">
        <v>22</v>
      </c>
      <c r="BC2379">
        <v>1</v>
      </c>
      <c r="BD2379">
        <v>0</v>
      </c>
      <c r="BE2379">
        <v>0</v>
      </c>
      <c r="BF2379">
        <v>66.266049840399901</v>
      </c>
      <c r="BG2379">
        <v>74.183400232423907</v>
      </c>
      <c r="BH2379">
        <v>68.456613749259901</v>
      </c>
      <c r="BI2379">
        <v>51.313539241358001</v>
      </c>
    </row>
    <row r="2380" spans="1:61" x14ac:dyDescent="0.25">
      <c r="A2380" s="10" t="str">
        <f>VLOOKUP(D2380,'Index-Relations'!E:F,2,FALSE)</f>
        <v>ESG</v>
      </c>
      <c r="B2380" t="s">
        <v>3450</v>
      </c>
      <c r="C2380" s="53" t="s">
        <v>2761</v>
      </c>
      <c r="D2380" s="59" t="s">
        <v>3053</v>
      </c>
      <c r="E2380" s="59" t="s">
        <v>5796</v>
      </c>
      <c r="F2380" t="s">
        <v>898</v>
      </c>
      <c r="G2380" t="s">
        <v>897</v>
      </c>
      <c r="H2380" t="s">
        <v>899</v>
      </c>
      <c r="I2380" s="52">
        <v>45628</v>
      </c>
      <c r="J2380" t="s">
        <v>2457</v>
      </c>
      <c r="K2380">
        <v>22</v>
      </c>
      <c r="L2380" s="73">
        <v>66.1724839396839</v>
      </c>
      <c r="M2380">
        <v>22</v>
      </c>
      <c r="N2380">
        <v>1</v>
      </c>
      <c r="O2380" s="73">
        <v>74.020057504337998</v>
      </c>
      <c r="P2380">
        <v>22</v>
      </c>
      <c r="Q2380">
        <v>1</v>
      </c>
      <c r="R2380">
        <v>22</v>
      </c>
      <c r="S2380">
        <v>1</v>
      </c>
      <c r="T2380">
        <v>49.103757774551703</v>
      </c>
      <c r="U2380">
        <v>0.99274771581016397</v>
      </c>
      <c r="V2380">
        <v>22</v>
      </c>
      <c r="W2380">
        <v>9.0572498252958197E-2</v>
      </c>
      <c r="X2380">
        <v>5</v>
      </c>
      <c r="Y2380">
        <v>22</v>
      </c>
      <c r="Z2380">
        <v>1</v>
      </c>
      <c r="AA2380">
        <v>13.990597897416899</v>
      </c>
      <c r="AB2380">
        <v>22</v>
      </c>
      <c r="AC2380">
        <v>0.999999999999999</v>
      </c>
      <c r="AD2380">
        <v>0</v>
      </c>
      <c r="AE2380">
        <v>0</v>
      </c>
      <c r="AF2380">
        <v>0</v>
      </c>
      <c r="AG2380">
        <v>1.1102E-16</v>
      </c>
      <c r="AH2380">
        <v>0</v>
      </c>
      <c r="AI2380">
        <v>0</v>
      </c>
      <c r="AJ2380" s="73">
        <v>51.468860931866999</v>
      </c>
      <c r="AK2380">
        <v>22</v>
      </c>
      <c r="AL2380">
        <v>1</v>
      </c>
      <c r="AM2380">
        <v>0</v>
      </c>
      <c r="AN2380">
        <v>0</v>
      </c>
      <c r="AO2380">
        <v>0</v>
      </c>
      <c r="AP2380">
        <v>0</v>
      </c>
      <c r="AQ2380">
        <v>22</v>
      </c>
      <c r="AR2380">
        <v>1</v>
      </c>
      <c r="AS2380">
        <v>0</v>
      </c>
      <c r="AT2380">
        <v>0</v>
      </c>
      <c r="AU2380">
        <v>0</v>
      </c>
      <c r="AV2380">
        <v>0</v>
      </c>
      <c r="AW2380">
        <v>22</v>
      </c>
      <c r="AX2380">
        <v>1</v>
      </c>
      <c r="AY2380" s="73">
        <v>68.251174768496995</v>
      </c>
      <c r="AZ2380">
        <v>22</v>
      </c>
      <c r="BA2380">
        <v>1</v>
      </c>
      <c r="BB2380">
        <v>22</v>
      </c>
      <c r="BC2380">
        <v>1</v>
      </c>
      <c r="BD2380">
        <v>0</v>
      </c>
      <c r="BE2380">
        <v>0</v>
      </c>
      <c r="BF2380">
        <v>66.1724839396839</v>
      </c>
      <c r="BG2380">
        <v>74.020057504337998</v>
      </c>
      <c r="BH2380">
        <v>68.251174768496995</v>
      </c>
      <c r="BI2380">
        <v>51.468860931866999</v>
      </c>
    </row>
    <row r="2381" spans="1:61" x14ac:dyDescent="0.25">
      <c r="A2381" s="10" t="str">
        <f>VLOOKUP(D2381,'Index-Relations'!E:F,2,FALSE)</f>
        <v>ESG</v>
      </c>
      <c r="B2381" t="s">
        <v>3450</v>
      </c>
      <c r="C2381" s="53" t="s">
        <v>2762</v>
      </c>
      <c r="D2381" s="59" t="s">
        <v>3053</v>
      </c>
      <c r="E2381" s="59" t="s">
        <v>5797</v>
      </c>
      <c r="F2381" t="s">
        <v>898</v>
      </c>
      <c r="G2381" t="s">
        <v>897</v>
      </c>
      <c r="H2381" t="s">
        <v>899</v>
      </c>
      <c r="I2381" s="52">
        <v>45597</v>
      </c>
      <c r="J2381" t="s">
        <v>2457</v>
      </c>
      <c r="K2381">
        <v>22</v>
      </c>
      <c r="L2381" s="73">
        <v>66.632189876406002</v>
      </c>
      <c r="M2381">
        <v>22</v>
      </c>
      <c r="N2381">
        <v>1</v>
      </c>
      <c r="O2381" s="73">
        <v>74.166319639757006</v>
      </c>
      <c r="P2381">
        <v>22</v>
      </c>
      <c r="Q2381">
        <v>1</v>
      </c>
      <c r="R2381">
        <v>22</v>
      </c>
      <c r="S2381">
        <v>0.999999999999999</v>
      </c>
      <c r="T2381">
        <v>49.181148977627402</v>
      </c>
      <c r="U2381">
        <v>0.99266786810379304</v>
      </c>
      <c r="V2381">
        <v>22</v>
      </c>
      <c r="W2381">
        <v>8.7930545179917594E-2</v>
      </c>
      <c r="X2381">
        <v>5</v>
      </c>
      <c r="Y2381">
        <v>22</v>
      </c>
      <c r="Z2381">
        <v>1</v>
      </c>
      <c r="AA2381">
        <v>14.402694882852201</v>
      </c>
      <c r="AB2381">
        <v>22</v>
      </c>
      <c r="AC2381">
        <v>0.999999999999999</v>
      </c>
      <c r="AD2381">
        <v>0</v>
      </c>
      <c r="AE2381">
        <v>0</v>
      </c>
      <c r="AF2381">
        <v>0</v>
      </c>
      <c r="AG2381">
        <v>1.1102E-16</v>
      </c>
      <c r="AH2381">
        <v>0</v>
      </c>
      <c r="AI2381">
        <v>0</v>
      </c>
      <c r="AJ2381" s="73">
        <v>52.397062094969002</v>
      </c>
      <c r="AK2381">
        <v>22</v>
      </c>
      <c r="AL2381">
        <v>1</v>
      </c>
      <c r="AM2381">
        <v>0</v>
      </c>
      <c r="AN2381">
        <v>0</v>
      </c>
      <c r="AO2381">
        <v>0</v>
      </c>
      <c r="AP2381">
        <v>0</v>
      </c>
      <c r="AQ2381">
        <v>22</v>
      </c>
      <c r="AR2381">
        <v>0.999999999999999</v>
      </c>
      <c r="AS2381">
        <v>0</v>
      </c>
      <c r="AT2381">
        <v>0</v>
      </c>
      <c r="AU2381">
        <v>0</v>
      </c>
      <c r="AV2381">
        <v>0</v>
      </c>
      <c r="AW2381">
        <v>22</v>
      </c>
      <c r="AX2381">
        <v>0.999999999999999</v>
      </c>
      <c r="AY2381" s="73">
        <v>68.677547677337998</v>
      </c>
      <c r="AZ2381">
        <v>22</v>
      </c>
      <c r="BA2381">
        <v>1</v>
      </c>
      <c r="BB2381">
        <v>22</v>
      </c>
      <c r="BC2381">
        <v>0.999999999999999</v>
      </c>
      <c r="BD2381">
        <v>0</v>
      </c>
      <c r="BE2381">
        <v>0</v>
      </c>
      <c r="BF2381">
        <v>66.632189876406002</v>
      </c>
      <c r="BG2381">
        <v>74.166319639757006</v>
      </c>
      <c r="BH2381">
        <v>68.677547677337998</v>
      </c>
      <c r="BI2381">
        <v>52.397062094969002</v>
      </c>
    </row>
    <row r="2382" spans="1:61" x14ac:dyDescent="0.25">
      <c r="A2382" s="10" t="str">
        <f>VLOOKUP(D2382,'Index-Relations'!E:F,2,FALSE)</f>
        <v>ESG</v>
      </c>
      <c r="B2382" t="s">
        <v>3450</v>
      </c>
      <c r="C2382" s="53" t="s">
        <v>2763</v>
      </c>
      <c r="D2382" s="59" t="s">
        <v>3053</v>
      </c>
      <c r="E2382" s="59" t="s">
        <v>5798</v>
      </c>
      <c r="F2382" t="s">
        <v>898</v>
      </c>
      <c r="G2382" t="s">
        <v>897</v>
      </c>
      <c r="H2382" t="s">
        <v>899</v>
      </c>
      <c r="I2382" s="52">
        <v>45566</v>
      </c>
      <c r="J2382" t="s">
        <v>2457</v>
      </c>
      <c r="K2382">
        <v>22</v>
      </c>
      <c r="L2382" s="73">
        <v>66.628507016718999</v>
      </c>
      <c r="M2382">
        <v>22</v>
      </c>
      <c r="N2382">
        <v>1</v>
      </c>
      <c r="O2382" s="73">
        <v>74.081649892882993</v>
      </c>
      <c r="P2382">
        <v>22</v>
      </c>
      <c r="Q2382">
        <v>1</v>
      </c>
      <c r="R2382">
        <v>22</v>
      </c>
      <c r="S2382">
        <v>1</v>
      </c>
      <c r="T2382">
        <v>49.357801016071797</v>
      </c>
      <c r="U2382">
        <v>0.99273583113733299</v>
      </c>
      <c r="V2382">
        <v>22</v>
      </c>
      <c r="W2382">
        <v>8.9830524620782295E-2</v>
      </c>
      <c r="X2382">
        <v>5</v>
      </c>
      <c r="Y2382">
        <v>22</v>
      </c>
      <c r="Z2382">
        <v>1</v>
      </c>
      <c r="AA2382">
        <v>13.9092183721651</v>
      </c>
      <c r="AB2382">
        <v>22</v>
      </c>
      <c r="AC2382">
        <v>1</v>
      </c>
      <c r="AD2382">
        <v>0</v>
      </c>
      <c r="AE2382">
        <v>0</v>
      </c>
      <c r="AF2382">
        <v>0</v>
      </c>
      <c r="AG2382">
        <v>0</v>
      </c>
      <c r="AH2382">
        <v>0</v>
      </c>
      <c r="AI2382">
        <v>0</v>
      </c>
      <c r="AJ2382" s="73">
        <v>52.598254147707998</v>
      </c>
      <c r="AK2382">
        <v>22</v>
      </c>
      <c r="AL2382">
        <v>1</v>
      </c>
      <c r="AM2382">
        <v>0</v>
      </c>
      <c r="AN2382">
        <v>0</v>
      </c>
      <c r="AO2382">
        <v>0</v>
      </c>
      <c r="AP2382">
        <v>0</v>
      </c>
      <c r="AQ2382">
        <v>22</v>
      </c>
      <c r="AR2382">
        <v>1</v>
      </c>
      <c r="AS2382">
        <v>0</v>
      </c>
      <c r="AT2382">
        <v>0</v>
      </c>
      <c r="AU2382">
        <v>0</v>
      </c>
      <c r="AV2382">
        <v>0</v>
      </c>
      <c r="AW2382">
        <v>22</v>
      </c>
      <c r="AX2382">
        <v>1</v>
      </c>
      <c r="AY2382" s="73">
        <v>68.705015130864993</v>
      </c>
      <c r="AZ2382">
        <v>22</v>
      </c>
      <c r="BA2382">
        <v>1</v>
      </c>
      <c r="BB2382">
        <v>22</v>
      </c>
      <c r="BC2382">
        <v>1</v>
      </c>
      <c r="BD2382">
        <v>0</v>
      </c>
      <c r="BE2382">
        <v>0</v>
      </c>
      <c r="BF2382">
        <v>66.628507016718999</v>
      </c>
      <c r="BG2382">
        <v>74.081649892882993</v>
      </c>
      <c r="BH2382">
        <v>68.705015130864993</v>
      </c>
      <c r="BI2382">
        <v>52.598254147707998</v>
      </c>
    </row>
    <row r="2383" spans="1:61" x14ac:dyDescent="0.25">
      <c r="A2383" s="10" t="str">
        <f>VLOOKUP(D2383,'Index-Relations'!E:F,2,FALSE)</f>
        <v>ESG</v>
      </c>
      <c r="B2383" t="s">
        <v>3450</v>
      </c>
      <c r="C2383" s="53" t="s">
        <v>2764</v>
      </c>
      <c r="D2383" s="59" t="s">
        <v>3053</v>
      </c>
      <c r="E2383" s="59" t="s">
        <v>5799</v>
      </c>
      <c r="F2383" t="s">
        <v>898</v>
      </c>
      <c r="G2383" t="s">
        <v>897</v>
      </c>
      <c r="H2383" t="s">
        <v>899</v>
      </c>
      <c r="I2383" s="52">
        <v>45538</v>
      </c>
      <c r="J2383" t="s">
        <v>2457</v>
      </c>
      <c r="K2383">
        <v>22</v>
      </c>
      <c r="L2383" s="73">
        <v>66.5405985713479</v>
      </c>
      <c r="M2383">
        <v>22</v>
      </c>
      <c r="N2383">
        <v>1</v>
      </c>
      <c r="O2383" s="73">
        <v>73.920871720592004</v>
      </c>
      <c r="P2383">
        <v>22</v>
      </c>
      <c r="Q2383">
        <v>1</v>
      </c>
      <c r="R2383">
        <v>22</v>
      </c>
      <c r="S2383">
        <v>1</v>
      </c>
      <c r="T2383">
        <v>49.392336061605697</v>
      </c>
      <c r="U2383">
        <v>0.99336205292462998</v>
      </c>
      <c r="V2383">
        <v>22</v>
      </c>
      <c r="W2383">
        <v>9.1158407694060806E-2</v>
      </c>
      <c r="X2383">
        <v>5</v>
      </c>
      <c r="Y2383">
        <v>22</v>
      </c>
      <c r="Z2383">
        <v>1</v>
      </c>
      <c r="AA2383">
        <v>13.9736618935145</v>
      </c>
      <c r="AB2383">
        <v>22</v>
      </c>
      <c r="AC2383">
        <v>1</v>
      </c>
      <c r="AD2383">
        <v>0</v>
      </c>
      <c r="AE2383">
        <v>0</v>
      </c>
      <c r="AF2383">
        <v>0</v>
      </c>
      <c r="AG2383">
        <v>0</v>
      </c>
      <c r="AH2383">
        <v>0</v>
      </c>
      <c r="AI2383">
        <v>0</v>
      </c>
      <c r="AJ2383" s="73">
        <v>52.715832224645901</v>
      </c>
      <c r="AK2383">
        <v>22</v>
      </c>
      <c r="AL2383">
        <v>1</v>
      </c>
      <c r="AM2383">
        <v>0</v>
      </c>
      <c r="AN2383">
        <v>0</v>
      </c>
      <c r="AO2383">
        <v>0</v>
      </c>
      <c r="AP2383">
        <v>0</v>
      </c>
      <c r="AQ2383">
        <v>22</v>
      </c>
      <c r="AR2383">
        <v>1</v>
      </c>
      <c r="AS2383">
        <v>0</v>
      </c>
      <c r="AT2383">
        <v>0</v>
      </c>
      <c r="AU2383">
        <v>0</v>
      </c>
      <c r="AV2383">
        <v>0</v>
      </c>
      <c r="AW2383">
        <v>22</v>
      </c>
      <c r="AX2383">
        <v>1</v>
      </c>
      <c r="AY2383" s="73">
        <v>68.579762469088905</v>
      </c>
      <c r="AZ2383">
        <v>22</v>
      </c>
      <c r="BA2383">
        <v>1</v>
      </c>
      <c r="BB2383">
        <v>22</v>
      </c>
      <c r="BC2383">
        <v>1</v>
      </c>
      <c r="BD2383">
        <v>0</v>
      </c>
      <c r="BE2383">
        <v>0</v>
      </c>
      <c r="BF2383">
        <v>66.5405985713479</v>
      </c>
      <c r="BG2383">
        <v>73.920871720592004</v>
      </c>
      <c r="BH2383">
        <v>68.579762469088905</v>
      </c>
      <c r="BI2383">
        <v>52.715832224645901</v>
      </c>
    </row>
    <row r="2384" spans="1:61" x14ac:dyDescent="0.25">
      <c r="A2384" s="10" t="str">
        <f>VLOOKUP(D2384,'Index-Relations'!E:F,2,FALSE)</f>
        <v>ESG</v>
      </c>
      <c r="B2384" t="s">
        <v>3450</v>
      </c>
      <c r="C2384" s="53" t="s">
        <v>3350</v>
      </c>
      <c r="D2384" s="59" t="s">
        <v>3053</v>
      </c>
      <c r="E2384" s="59" t="s">
        <v>5800</v>
      </c>
      <c r="F2384" t="s">
        <v>898</v>
      </c>
      <c r="G2384" t="s">
        <v>897</v>
      </c>
      <c r="H2384" t="s">
        <v>899</v>
      </c>
      <c r="I2384" s="52">
        <v>45505</v>
      </c>
      <c r="J2384" t="s">
        <v>2457</v>
      </c>
      <c r="K2384">
        <v>22</v>
      </c>
      <c r="L2384" s="73">
        <v>66.576592672174996</v>
      </c>
      <c r="M2384">
        <v>22</v>
      </c>
      <c r="N2384">
        <v>1</v>
      </c>
      <c r="O2384" s="73">
        <v>73.714704904916005</v>
      </c>
      <c r="P2384">
        <v>22</v>
      </c>
      <c r="Q2384">
        <v>1</v>
      </c>
      <c r="R2384">
        <v>22</v>
      </c>
      <c r="S2384">
        <v>1</v>
      </c>
      <c r="T2384">
        <v>49.482074399084297</v>
      </c>
      <c r="U2384">
        <v>0.99336137099718602</v>
      </c>
      <c r="V2384">
        <v>22</v>
      </c>
      <c r="W2384">
        <v>9.4455382600635601E-2</v>
      </c>
      <c r="X2384">
        <v>5</v>
      </c>
      <c r="Y2384">
        <v>22</v>
      </c>
      <c r="Z2384">
        <v>1</v>
      </c>
      <c r="AA2384">
        <v>13.8836448001964</v>
      </c>
      <c r="AB2384">
        <v>22</v>
      </c>
      <c r="AC2384">
        <v>1</v>
      </c>
      <c r="AD2384">
        <v>0</v>
      </c>
      <c r="AE2384">
        <v>0</v>
      </c>
      <c r="AF2384">
        <v>0</v>
      </c>
      <c r="AG2384">
        <v>0</v>
      </c>
      <c r="AH2384">
        <v>0</v>
      </c>
      <c r="AI2384">
        <v>0</v>
      </c>
      <c r="AJ2384" s="73">
        <v>53.090863746757996</v>
      </c>
      <c r="AK2384">
        <v>22</v>
      </c>
      <c r="AL2384">
        <v>1</v>
      </c>
      <c r="AM2384">
        <v>0</v>
      </c>
      <c r="AN2384">
        <v>0</v>
      </c>
      <c r="AO2384">
        <v>0</v>
      </c>
      <c r="AP2384">
        <v>0</v>
      </c>
      <c r="AQ2384">
        <v>22</v>
      </c>
      <c r="AR2384">
        <v>1</v>
      </c>
      <c r="AS2384">
        <v>0</v>
      </c>
      <c r="AT2384">
        <v>0</v>
      </c>
      <c r="AU2384">
        <v>0</v>
      </c>
      <c r="AV2384">
        <v>0</v>
      </c>
      <c r="AW2384">
        <v>22</v>
      </c>
      <c r="AX2384">
        <v>1</v>
      </c>
      <c r="AY2384" s="73">
        <v>68.652770969637999</v>
      </c>
      <c r="AZ2384">
        <v>22</v>
      </c>
      <c r="BA2384">
        <v>1</v>
      </c>
      <c r="BB2384">
        <v>22</v>
      </c>
      <c r="BC2384">
        <v>1</v>
      </c>
      <c r="BD2384">
        <v>0</v>
      </c>
      <c r="BE2384">
        <v>0</v>
      </c>
      <c r="BF2384">
        <v>66.576592672174996</v>
      </c>
      <c r="BG2384">
        <v>73.714704904916005</v>
      </c>
      <c r="BH2384">
        <v>68.652770969637999</v>
      </c>
      <c r="BI2384">
        <v>53.090863746757996</v>
      </c>
    </row>
    <row r="2385" spans="1:61" x14ac:dyDescent="0.25">
      <c r="A2385" s="10" t="str">
        <f>VLOOKUP(D2385,'Index-Relations'!E:F,2,FALSE)</f>
        <v>ESG</v>
      </c>
      <c r="B2385" t="s">
        <v>3450</v>
      </c>
      <c r="C2385" s="53" t="s">
        <v>2765</v>
      </c>
      <c r="D2385" s="59" t="s">
        <v>3053</v>
      </c>
      <c r="E2385" s="59" t="s">
        <v>5801</v>
      </c>
      <c r="F2385" t="s">
        <v>898</v>
      </c>
      <c r="G2385" t="s">
        <v>897</v>
      </c>
      <c r="H2385" t="s">
        <v>899</v>
      </c>
      <c r="I2385" s="52">
        <v>45474</v>
      </c>
      <c r="J2385" t="s">
        <v>2457</v>
      </c>
      <c r="K2385">
        <v>22</v>
      </c>
      <c r="L2385" s="73">
        <v>66.109366774088002</v>
      </c>
      <c r="M2385">
        <v>22</v>
      </c>
      <c r="N2385">
        <v>1</v>
      </c>
      <c r="O2385" s="73">
        <v>73.353787491052003</v>
      </c>
      <c r="P2385">
        <v>22</v>
      </c>
      <c r="Q2385">
        <v>1</v>
      </c>
      <c r="R2385">
        <v>22</v>
      </c>
      <c r="S2385">
        <v>1</v>
      </c>
      <c r="T2385">
        <v>49.416638948892</v>
      </c>
      <c r="U2385">
        <v>0.99332558124442605</v>
      </c>
      <c r="V2385">
        <v>22</v>
      </c>
      <c r="W2385">
        <v>9.5646999113279299E-2</v>
      </c>
      <c r="X2385">
        <v>5</v>
      </c>
      <c r="Y2385">
        <v>22</v>
      </c>
      <c r="Z2385">
        <v>0.999999999999999</v>
      </c>
      <c r="AA2385">
        <v>14.941030227299199</v>
      </c>
      <c r="AB2385">
        <v>21</v>
      </c>
      <c r="AC2385">
        <v>0.82648403932232295</v>
      </c>
      <c r="AD2385">
        <v>1</v>
      </c>
      <c r="AE2385">
        <v>0.173515960677676</v>
      </c>
      <c r="AF2385">
        <v>0</v>
      </c>
      <c r="AG2385">
        <v>0</v>
      </c>
      <c r="AH2385">
        <v>0</v>
      </c>
      <c r="AI2385">
        <v>0</v>
      </c>
      <c r="AJ2385" s="73">
        <v>52.574805544146002</v>
      </c>
      <c r="AK2385">
        <v>22</v>
      </c>
      <c r="AL2385">
        <v>1</v>
      </c>
      <c r="AM2385">
        <v>0</v>
      </c>
      <c r="AN2385">
        <v>0</v>
      </c>
      <c r="AO2385">
        <v>0</v>
      </c>
      <c r="AP2385">
        <v>0</v>
      </c>
      <c r="AQ2385">
        <v>22</v>
      </c>
      <c r="AR2385">
        <v>1</v>
      </c>
      <c r="AS2385">
        <v>0</v>
      </c>
      <c r="AT2385">
        <v>0</v>
      </c>
      <c r="AU2385">
        <v>0</v>
      </c>
      <c r="AV2385">
        <v>0</v>
      </c>
      <c r="AW2385">
        <v>22</v>
      </c>
      <c r="AX2385">
        <v>1</v>
      </c>
      <c r="AY2385" s="73">
        <v>68.204997216257993</v>
      </c>
      <c r="AZ2385">
        <v>22</v>
      </c>
      <c r="BA2385">
        <v>1</v>
      </c>
      <c r="BB2385">
        <v>22</v>
      </c>
      <c r="BC2385">
        <v>1</v>
      </c>
      <c r="BD2385">
        <v>0</v>
      </c>
      <c r="BE2385">
        <v>0</v>
      </c>
      <c r="BF2385">
        <v>66.109366774088002</v>
      </c>
      <c r="BG2385">
        <v>73.353787491052003</v>
      </c>
      <c r="BH2385">
        <v>68.204997216257993</v>
      </c>
      <c r="BI2385">
        <v>52.574805544146002</v>
      </c>
    </row>
    <row r="2386" spans="1:61" x14ac:dyDescent="0.25">
      <c r="A2386" s="10" t="str">
        <f>VLOOKUP(D2386,'Index-Relations'!E:F,2,FALSE)</f>
        <v>ESG</v>
      </c>
      <c r="B2386" t="s">
        <v>3450</v>
      </c>
      <c r="C2386" s="53" t="s">
        <v>2766</v>
      </c>
      <c r="D2386" s="59" t="s">
        <v>3053</v>
      </c>
      <c r="E2386" s="59" t="s">
        <v>5802</v>
      </c>
      <c r="F2386" t="s">
        <v>898</v>
      </c>
      <c r="G2386" t="s">
        <v>897</v>
      </c>
      <c r="H2386" t="s">
        <v>899</v>
      </c>
      <c r="I2386" s="52">
        <v>45446</v>
      </c>
      <c r="J2386" t="s">
        <v>2457</v>
      </c>
      <c r="K2386">
        <v>22</v>
      </c>
      <c r="L2386" s="73">
        <v>66.598420264588995</v>
      </c>
      <c r="M2386">
        <v>22</v>
      </c>
      <c r="N2386">
        <v>1</v>
      </c>
      <c r="O2386" s="73">
        <v>73.397600031595005</v>
      </c>
      <c r="P2386">
        <v>22</v>
      </c>
      <c r="Q2386">
        <v>1</v>
      </c>
      <c r="R2386">
        <v>22</v>
      </c>
      <c r="S2386">
        <v>1</v>
      </c>
      <c r="T2386">
        <v>49.487245744432599</v>
      </c>
      <c r="U2386">
        <v>0.99457736786210205</v>
      </c>
      <c r="V2386">
        <v>22</v>
      </c>
      <c r="W2386">
        <v>9.6786452967028896E-2</v>
      </c>
      <c r="X2386">
        <v>5</v>
      </c>
      <c r="Y2386">
        <v>22</v>
      </c>
      <c r="Z2386">
        <v>1</v>
      </c>
      <c r="AA2386">
        <v>15.4903268322503</v>
      </c>
      <c r="AB2386">
        <v>21</v>
      </c>
      <c r="AC2386">
        <v>0.83367935068931998</v>
      </c>
      <c r="AD2386">
        <v>1</v>
      </c>
      <c r="AE2386">
        <v>0.166320649310679</v>
      </c>
      <c r="AF2386">
        <v>0</v>
      </c>
      <c r="AG2386">
        <v>1.3878000000000001E-16</v>
      </c>
      <c r="AH2386">
        <v>0</v>
      </c>
      <c r="AI2386">
        <v>0</v>
      </c>
      <c r="AJ2386" s="73">
        <v>53.320006168063003</v>
      </c>
      <c r="AK2386">
        <v>22</v>
      </c>
      <c r="AL2386">
        <v>1</v>
      </c>
      <c r="AM2386">
        <v>0</v>
      </c>
      <c r="AN2386">
        <v>0</v>
      </c>
      <c r="AO2386">
        <v>0</v>
      </c>
      <c r="AP2386">
        <v>0</v>
      </c>
      <c r="AQ2386">
        <v>22</v>
      </c>
      <c r="AR2386">
        <v>0.999999999999999</v>
      </c>
      <c r="AS2386">
        <v>0</v>
      </c>
      <c r="AT2386">
        <v>0</v>
      </c>
      <c r="AU2386">
        <v>0</v>
      </c>
      <c r="AV2386">
        <v>0</v>
      </c>
      <c r="AW2386">
        <v>22</v>
      </c>
      <c r="AX2386">
        <v>1</v>
      </c>
      <c r="AY2386" s="73">
        <v>69.182831331456995</v>
      </c>
      <c r="AZ2386">
        <v>22</v>
      </c>
      <c r="BA2386">
        <v>1</v>
      </c>
      <c r="BB2386">
        <v>22</v>
      </c>
      <c r="BC2386">
        <v>0.999999999999999</v>
      </c>
      <c r="BD2386">
        <v>0</v>
      </c>
      <c r="BE2386">
        <v>0</v>
      </c>
      <c r="BF2386">
        <v>66.598420264588995</v>
      </c>
      <c r="BG2386">
        <v>73.397600031595005</v>
      </c>
      <c r="BH2386">
        <v>69.182831331456995</v>
      </c>
      <c r="BI2386">
        <v>53.320006168063003</v>
      </c>
    </row>
    <row r="2387" spans="1:61" x14ac:dyDescent="0.25">
      <c r="A2387" s="10" t="str">
        <f>VLOOKUP(D2387,'Index-Relations'!E:F,2,FALSE)</f>
        <v>ESG</v>
      </c>
      <c r="B2387" t="s">
        <v>3450</v>
      </c>
      <c r="C2387" s="53" t="s">
        <v>2767</v>
      </c>
      <c r="D2387" s="59" t="s">
        <v>3053</v>
      </c>
      <c r="E2387" s="59" t="s">
        <v>5803</v>
      </c>
      <c r="F2387" t="s">
        <v>898</v>
      </c>
      <c r="G2387" t="s">
        <v>897</v>
      </c>
      <c r="H2387" t="s">
        <v>899</v>
      </c>
      <c r="I2387" s="52">
        <v>45413</v>
      </c>
      <c r="J2387" t="s">
        <v>2457</v>
      </c>
      <c r="K2387">
        <v>22</v>
      </c>
      <c r="L2387" s="73">
        <v>66.627215814324998</v>
      </c>
      <c r="M2387">
        <v>22</v>
      </c>
      <c r="N2387">
        <v>1</v>
      </c>
      <c r="O2387" s="73">
        <v>73.233780210426005</v>
      </c>
      <c r="P2387">
        <v>22</v>
      </c>
      <c r="Q2387">
        <v>1</v>
      </c>
      <c r="R2387">
        <v>22</v>
      </c>
      <c r="S2387">
        <v>1</v>
      </c>
      <c r="T2387">
        <v>49.587786102437697</v>
      </c>
      <c r="U2387">
        <v>0.99458791317737505</v>
      </c>
      <c r="V2387">
        <v>22</v>
      </c>
      <c r="W2387">
        <v>9.7229961022137698E-2</v>
      </c>
      <c r="X2387">
        <v>5</v>
      </c>
      <c r="Y2387">
        <v>22</v>
      </c>
      <c r="Z2387">
        <v>1</v>
      </c>
      <c r="AA2387">
        <v>15.639273832886399</v>
      </c>
      <c r="AB2387">
        <v>21</v>
      </c>
      <c r="AC2387">
        <v>0.84883395760813496</v>
      </c>
      <c r="AD2387">
        <v>1</v>
      </c>
      <c r="AE2387">
        <v>0.15116604239186399</v>
      </c>
      <c r="AF2387">
        <v>0</v>
      </c>
      <c r="AG2387">
        <v>8.3269999999999995E-17</v>
      </c>
      <c r="AH2387">
        <v>0</v>
      </c>
      <c r="AI2387">
        <v>0</v>
      </c>
      <c r="AJ2387" s="73">
        <v>53.794687475949999</v>
      </c>
      <c r="AK2387">
        <v>22</v>
      </c>
      <c r="AL2387">
        <v>1</v>
      </c>
      <c r="AM2387">
        <v>0</v>
      </c>
      <c r="AN2387">
        <v>0</v>
      </c>
      <c r="AO2387">
        <v>0</v>
      </c>
      <c r="AP2387">
        <v>0</v>
      </c>
      <c r="AQ2387">
        <v>22</v>
      </c>
      <c r="AR2387">
        <v>0.999999999999999</v>
      </c>
      <c r="AS2387">
        <v>0</v>
      </c>
      <c r="AT2387">
        <v>0</v>
      </c>
      <c r="AU2387">
        <v>0</v>
      </c>
      <c r="AV2387">
        <v>0</v>
      </c>
      <c r="AW2387">
        <v>22</v>
      </c>
      <c r="AX2387">
        <v>1</v>
      </c>
      <c r="AY2387" s="73">
        <v>69.175517494326996</v>
      </c>
      <c r="AZ2387">
        <v>22</v>
      </c>
      <c r="BA2387">
        <v>1</v>
      </c>
      <c r="BB2387">
        <v>22</v>
      </c>
      <c r="BC2387">
        <v>0.999999999999999</v>
      </c>
      <c r="BD2387">
        <v>0</v>
      </c>
      <c r="BE2387">
        <v>0</v>
      </c>
      <c r="BF2387">
        <v>66.627215814324998</v>
      </c>
      <c r="BG2387">
        <v>73.233780210426005</v>
      </c>
      <c r="BH2387">
        <v>69.175517494326996</v>
      </c>
      <c r="BI2387">
        <v>53.794687475949999</v>
      </c>
    </row>
    <row r="2388" spans="1:61" x14ac:dyDescent="0.25">
      <c r="A2388" s="10" t="str">
        <f>VLOOKUP(D2388,'Index-Relations'!E:F,2,FALSE)</f>
        <v>ESG</v>
      </c>
      <c r="B2388" t="s">
        <v>3450</v>
      </c>
      <c r="C2388" s="53" t="s">
        <v>2768</v>
      </c>
      <c r="D2388" s="59" t="s">
        <v>3053</v>
      </c>
      <c r="E2388" s="59" t="s">
        <v>5804</v>
      </c>
      <c r="F2388" t="s">
        <v>898</v>
      </c>
      <c r="G2388" t="s">
        <v>897</v>
      </c>
      <c r="H2388" t="s">
        <v>899</v>
      </c>
      <c r="I2388" s="52">
        <v>45383</v>
      </c>
      <c r="J2388" t="s">
        <v>2457</v>
      </c>
      <c r="K2388">
        <v>28</v>
      </c>
      <c r="L2388">
        <v>65.938763509447099</v>
      </c>
      <c r="M2388">
        <v>28</v>
      </c>
      <c r="N2388">
        <v>1</v>
      </c>
      <c r="O2388">
        <v>72.071727136000405</v>
      </c>
      <c r="P2388">
        <v>28</v>
      </c>
      <c r="Q2388">
        <v>1</v>
      </c>
      <c r="R2388">
        <v>28</v>
      </c>
      <c r="S2388">
        <v>1</v>
      </c>
      <c r="T2388">
        <v>49.685315627481302</v>
      </c>
      <c r="U2388">
        <v>0.99543494730256199</v>
      </c>
      <c r="V2388">
        <v>28</v>
      </c>
      <c r="W2388">
        <v>5.7212277442222299E-2</v>
      </c>
      <c r="X2388">
        <v>3</v>
      </c>
      <c r="Y2388">
        <v>28</v>
      </c>
      <c r="Z2388">
        <v>1</v>
      </c>
      <c r="AA2388">
        <v>16.039245775821001</v>
      </c>
      <c r="AB2388">
        <v>27</v>
      </c>
      <c r="AC2388">
        <v>0.89133866595372002</v>
      </c>
      <c r="AD2388">
        <v>1</v>
      </c>
      <c r="AE2388">
        <v>0.10866133404627901</v>
      </c>
      <c r="AF2388">
        <v>0</v>
      </c>
      <c r="AG2388">
        <v>4.1629999999999998E-17</v>
      </c>
      <c r="AH2388">
        <v>0</v>
      </c>
      <c r="AI2388">
        <v>0</v>
      </c>
      <c r="AJ2388">
        <v>53.492854808014002</v>
      </c>
      <c r="AK2388">
        <v>28</v>
      </c>
      <c r="AL2388">
        <v>1</v>
      </c>
      <c r="AM2388">
        <v>0</v>
      </c>
      <c r="AN2388">
        <v>0</v>
      </c>
      <c r="AO2388">
        <v>0</v>
      </c>
      <c r="AP2388">
        <v>0</v>
      </c>
      <c r="AQ2388">
        <v>28</v>
      </c>
      <c r="AR2388">
        <v>1</v>
      </c>
      <c r="AS2388">
        <v>0</v>
      </c>
      <c r="AT2388">
        <v>0</v>
      </c>
      <c r="AU2388">
        <v>0</v>
      </c>
      <c r="AV2388">
        <v>0</v>
      </c>
      <c r="AW2388">
        <v>28</v>
      </c>
      <c r="AX2388">
        <v>1</v>
      </c>
      <c r="AY2388">
        <v>70.354618350511998</v>
      </c>
      <c r="AZ2388">
        <v>28</v>
      </c>
      <c r="BA2388">
        <v>1</v>
      </c>
      <c r="BB2388">
        <v>28</v>
      </c>
      <c r="BC2388">
        <v>1</v>
      </c>
      <c r="BD2388">
        <v>0</v>
      </c>
      <c r="BE2388">
        <v>0</v>
      </c>
      <c r="BF2388">
        <v>64.087932334092002</v>
      </c>
      <c r="BG2388">
        <v>69.706172527622897</v>
      </c>
      <c r="BH2388">
        <v>67.665532462449903</v>
      </c>
      <c r="BI2388">
        <v>51.950991686670903</v>
      </c>
    </row>
    <row r="2389" spans="1:61" x14ac:dyDescent="0.25">
      <c r="A2389" s="10" t="str">
        <f>VLOOKUP(D2389,'Index-Relations'!E:F,2,FALSE)</f>
        <v>ESG</v>
      </c>
      <c r="B2389" t="s">
        <v>3450</v>
      </c>
      <c r="C2389" s="53" t="s">
        <v>2769</v>
      </c>
      <c r="D2389" s="59" t="s">
        <v>3053</v>
      </c>
      <c r="E2389" s="59" t="s">
        <v>5805</v>
      </c>
      <c r="F2389" t="s">
        <v>898</v>
      </c>
      <c r="G2389" t="s">
        <v>897</v>
      </c>
      <c r="H2389" t="s">
        <v>899</v>
      </c>
      <c r="I2389" s="52">
        <v>45352</v>
      </c>
      <c r="J2389" t="s">
        <v>2457</v>
      </c>
      <c r="K2389">
        <v>28</v>
      </c>
      <c r="L2389">
        <v>66.486852213773403</v>
      </c>
      <c r="M2389">
        <v>28</v>
      </c>
      <c r="N2389">
        <v>1</v>
      </c>
      <c r="O2389">
        <v>72.723167997777196</v>
      </c>
      <c r="P2389">
        <v>28</v>
      </c>
      <c r="Q2389">
        <v>1</v>
      </c>
      <c r="R2389">
        <v>28</v>
      </c>
      <c r="S2389">
        <v>1</v>
      </c>
      <c r="T2389">
        <v>49.624626778991001</v>
      </c>
      <c r="U2389">
        <v>0.99465915336273503</v>
      </c>
      <c r="V2389">
        <v>28</v>
      </c>
      <c r="W2389">
        <v>6.7541665365761394E-2</v>
      </c>
      <c r="X2389">
        <v>3</v>
      </c>
      <c r="Y2389">
        <v>28</v>
      </c>
      <c r="Z2389">
        <v>1</v>
      </c>
      <c r="AA2389">
        <v>16.381219639165899</v>
      </c>
      <c r="AB2389">
        <v>27</v>
      </c>
      <c r="AC2389">
        <v>0.89090582258536699</v>
      </c>
      <c r="AD2389">
        <v>1</v>
      </c>
      <c r="AE2389">
        <v>0.109094177414632</v>
      </c>
      <c r="AF2389">
        <v>0</v>
      </c>
      <c r="AG2389">
        <v>9.7139999999999999E-17</v>
      </c>
      <c r="AH2389">
        <v>0</v>
      </c>
      <c r="AI2389">
        <v>0</v>
      </c>
      <c r="AJ2389">
        <v>54.942601643259302</v>
      </c>
      <c r="AK2389">
        <v>28</v>
      </c>
      <c r="AL2389">
        <v>1</v>
      </c>
      <c r="AM2389">
        <v>0</v>
      </c>
      <c r="AN2389">
        <v>0</v>
      </c>
      <c r="AO2389">
        <v>0</v>
      </c>
      <c r="AP2389">
        <v>0</v>
      </c>
      <c r="AQ2389">
        <v>28</v>
      </c>
      <c r="AR2389">
        <v>1</v>
      </c>
      <c r="AS2389">
        <v>0</v>
      </c>
      <c r="AT2389">
        <v>0</v>
      </c>
      <c r="AU2389">
        <v>0</v>
      </c>
      <c r="AV2389">
        <v>0</v>
      </c>
      <c r="AW2389">
        <v>28</v>
      </c>
      <c r="AX2389">
        <v>0.999999999999999</v>
      </c>
      <c r="AY2389">
        <v>69.682235701635307</v>
      </c>
      <c r="AZ2389">
        <v>28</v>
      </c>
      <c r="BA2389">
        <v>1</v>
      </c>
      <c r="BB2389">
        <v>28</v>
      </c>
      <c r="BC2389">
        <v>1</v>
      </c>
      <c r="BD2389">
        <v>0</v>
      </c>
      <c r="BE2389">
        <v>0</v>
      </c>
      <c r="BF2389">
        <v>64.552748510906994</v>
      </c>
      <c r="BG2389">
        <v>70.241784671171004</v>
      </c>
      <c r="BH2389">
        <v>66.985278027855998</v>
      </c>
      <c r="BI2389">
        <v>53.194298150394999</v>
      </c>
    </row>
    <row r="2390" spans="1:61" x14ac:dyDescent="0.25">
      <c r="A2390" s="10" t="str">
        <f>VLOOKUP(D2390,'Index-Relations'!E:F,2,FALSE)</f>
        <v>ESG</v>
      </c>
      <c r="B2390" t="s">
        <v>3450</v>
      </c>
      <c r="C2390" s="53" t="s">
        <v>2770</v>
      </c>
      <c r="D2390" s="59" t="s">
        <v>3053</v>
      </c>
      <c r="E2390" s="59" t="s">
        <v>5806</v>
      </c>
      <c r="F2390" t="s">
        <v>898</v>
      </c>
      <c r="G2390" t="s">
        <v>897</v>
      </c>
      <c r="H2390" t="s">
        <v>899</v>
      </c>
      <c r="I2390" s="52">
        <v>45323</v>
      </c>
      <c r="J2390" t="s">
        <v>2457</v>
      </c>
      <c r="K2390">
        <v>28</v>
      </c>
      <c r="L2390">
        <v>66.721029588670902</v>
      </c>
      <c r="M2390">
        <v>28</v>
      </c>
      <c r="N2390">
        <v>1</v>
      </c>
      <c r="O2390">
        <v>72.661780656633596</v>
      </c>
      <c r="P2390">
        <v>28</v>
      </c>
      <c r="Q2390">
        <v>1</v>
      </c>
      <c r="R2390">
        <v>28</v>
      </c>
      <c r="S2390">
        <v>1</v>
      </c>
      <c r="T2390">
        <v>49.756277184878499</v>
      </c>
      <c r="U2390">
        <v>0.99465473152269201</v>
      </c>
      <c r="V2390">
        <v>28</v>
      </c>
      <c r="W2390">
        <v>6.8313418306570894E-2</v>
      </c>
      <c r="X2390">
        <v>3</v>
      </c>
      <c r="Y2390">
        <v>28</v>
      </c>
      <c r="Z2390">
        <v>0.999999999999999</v>
      </c>
      <c r="AA2390">
        <v>16.585971607534098</v>
      </c>
      <c r="AB2390">
        <v>27</v>
      </c>
      <c r="AC2390">
        <v>0.89571808457189195</v>
      </c>
      <c r="AD2390">
        <v>1</v>
      </c>
      <c r="AE2390">
        <v>0.104281915428107</v>
      </c>
      <c r="AF2390">
        <v>0</v>
      </c>
      <c r="AG2390">
        <v>0</v>
      </c>
      <c r="AH2390">
        <v>0</v>
      </c>
      <c r="AI2390">
        <v>0</v>
      </c>
      <c r="AJ2390">
        <v>55.476117631003198</v>
      </c>
      <c r="AK2390">
        <v>28</v>
      </c>
      <c r="AL2390">
        <v>1</v>
      </c>
      <c r="AM2390">
        <v>0</v>
      </c>
      <c r="AN2390">
        <v>0</v>
      </c>
      <c r="AO2390">
        <v>0</v>
      </c>
      <c r="AP2390">
        <v>0</v>
      </c>
      <c r="AQ2390">
        <v>28</v>
      </c>
      <c r="AR2390">
        <v>1</v>
      </c>
      <c r="AS2390">
        <v>0</v>
      </c>
      <c r="AT2390">
        <v>0</v>
      </c>
      <c r="AU2390">
        <v>0</v>
      </c>
      <c r="AV2390">
        <v>0</v>
      </c>
      <c r="AW2390">
        <v>28</v>
      </c>
      <c r="AX2390">
        <v>0.999999999999999</v>
      </c>
      <c r="AY2390">
        <v>69.938970503057106</v>
      </c>
      <c r="AZ2390">
        <v>28</v>
      </c>
      <c r="BA2390">
        <v>1</v>
      </c>
      <c r="BB2390">
        <v>28</v>
      </c>
      <c r="BC2390">
        <v>1</v>
      </c>
      <c r="BD2390">
        <v>0</v>
      </c>
      <c r="BE2390">
        <v>0</v>
      </c>
      <c r="BF2390">
        <v>64.746221599324997</v>
      </c>
      <c r="BG2390">
        <v>70.213519034748998</v>
      </c>
      <c r="BH2390">
        <v>67.209381117000902</v>
      </c>
      <c r="BI2390">
        <v>53.656814003911002</v>
      </c>
    </row>
    <row r="2391" spans="1:61" x14ac:dyDescent="0.25">
      <c r="A2391" s="10" t="str">
        <f>VLOOKUP(D2391,'Index-Relations'!E:F,2,FALSE)</f>
        <v>ESG</v>
      </c>
      <c r="B2391" t="s">
        <v>3450</v>
      </c>
      <c r="C2391" s="53" t="s">
        <v>2760</v>
      </c>
      <c r="D2391" s="59" t="s">
        <v>3054</v>
      </c>
      <c r="E2391" s="59" t="s">
        <v>5807</v>
      </c>
      <c r="F2391" t="s">
        <v>902</v>
      </c>
      <c r="G2391" t="s">
        <v>901</v>
      </c>
      <c r="H2391" t="s">
        <v>903</v>
      </c>
      <c r="I2391" s="52">
        <v>45659</v>
      </c>
      <c r="J2391" t="s">
        <v>2457</v>
      </c>
      <c r="K2391">
        <v>64</v>
      </c>
      <c r="L2391" s="73">
        <v>55.708966399714001</v>
      </c>
      <c r="M2391">
        <v>64</v>
      </c>
      <c r="N2391">
        <v>1</v>
      </c>
      <c r="O2391" s="73">
        <v>64.815872312102996</v>
      </c>
      <c r="P2391">
        <v>64</v>
      </c>
      <c r="Q2391">
        <v>1</v>
      </c>
      <c r="R2391">
        <v>64</v>
      </c>
      <c r="S2391">
        <v>1</v>
      </c>
      <c r="T2391">
        <v>17.781915806732901</v>
      </c>
      <c r="U2391">
        <v>7.0521039467856796E-5</v>
      </c>
      <c r="V2391">
        <v>1</v>
      </c>
      <c r="W2391">
        <v>0</v>
      </c>
      <c r="X2391">
        <v>0</v>
      </c>
      <c r="Y2391">
        <v>64</v>
      </c>
      <c r="Z2391">
        <v>1</v>
      </c>
      <c r="AA2391">
        <v>0.61739858755841703</v>
      </c>
      <c r="AB2391">
        <v>57</v>
      </c>
      <c r="AC2391">
        <v>0.94153617834636005</v>
      </c>
      <c r="AD2391">
        <v>7</v>
      </c>
      <c r="AE2391">
        <v>5.8463821653639197E-2</v>
      </c>
      <c r="AF2391">
        <v>0</v>
      </c>
      <c r="AG2391">
        <v>2.7756000000000002E-16</v>
      </c>
      <c r="AH2391">
        <v>0</v>
      </c>
      <c r="AI2391">
        <v>0</v>
      </c>
      <c r="AJ2391" s="73">
        <v>52.215325787918999</v>
      </c>
      <c r="AK2391">
        <v>64</v>
      </c>
      <c r="AL2391">
        <v>1</v>
      </c>
      <c r="AM2391">
        <v>0</v>
      </c>
      <c r="AN2391">
        <v>0</v>
      </c>
      <c r="AO2391">
        <v>0</v>
      </c>
      <c r="AP2391">
        <v>0</v>
      </c>
      <c r="AQ2391">
        <v>64</v>
      </c>
      <c r="AR2391">
        <v>0.999999999999999</v>
      </c>
      <c r="AS2391">
        <v>0</v>
      </c>
      <c r="AT2391">
        <v>0</v>
      </c>
      <c r="AU2391">
        <v>0</v>
      </c>
      <c r="AV2391">
        <v>0</v>
      </c>
      <c r="AW2391">
        <v>64</v>
      </c>
      <c r="AX2391">
        <v>0.999999999999999</v>
      </c>
      <c r="AY2391" s="73">
        <v>53.692973068353901</v>
      </c>
      <c r="AZ2391">
        <v>64</v>
      </c>
      <c r="BA2391">
        <v>1</v>
      </c>
      <c r="BB2391">
        <v>62</v>
      </c>
      <c r="BC2391">
        <v>0.95106604982068899</v>
      </c>
      <c r="BD2391">
        <v>2</v>
      </c>
      <c r="BE2391">
        <v>4.8933950179310397E-2</v>
      </c>
      <c r="BF2391">
        <v>55.708966399714001</v>
      </c>
      <c r="BG2391">
        <v>64.815872312102996</v>
      </c>
      <c r="BH2391">
        <v>53.692973068353901</v>
      </c>
      <c r="BI2391">
        <v>52.215325787918999</v>
      </c>
    </row>
    <row r="2392" spans="1:61" x14ac:dyDescent="0.25">
      <c r="A2392" s="10" t="str">
        <f>VLOOKUP(D2392,'Index-Relations'!E:F,2,FALSE)</f>
        <v>ESG</v>
      </c>
      <c r="B2392" t="s">
        <v>3450</v>
      </c>
      <c r="C2392" s="53" t="s">
        <v>2761</v>
      </c>
      <c r="D2392" s="59" t="s">
        <v>3054</v>
      </c>
      <c r="E2392" s="59" t="s">
        <v>5808</v>
      </c>
      <c r="F2392" t="s">
        <v>902</v>
      </c>
      <c r="G2392" t="s">
        <v>901</v>
      </c>
      <c r="H2392" t="s">
        <v>903</v>
      </c>
      <c r="I2392" s="52">
        <v>45628</v>
      </c>
      <c r="J2392" t="s">
        <v>2457</v>
      </c>
      <c r="K2392">
        <v>64</v>
      </c>
      <c r="L2392" s="73">
        <v>55.076184632339903</v>
      </c>
      <c r="M2392">
        <v>64</v>
      </c>
      <c r="N2392">
        <v>1</v>
      </c>
      <c r="O2392" s="73">
        <v>64.217008296280994</v>
      </c>
      <c r="P2392">
        <v>64</v>
      </c>
      <c r="Q2392">
        <v>1</v>
      </c>
      <c r="R2392">
        <v>64</v>
      </c>
      <c r="S2392">
        <v>0.999999999999999</v>
      </c>
      <c r="T2392">
        <v>17.8734945851437</v>
      </c>
      <c r="U2392">
        <v>7.6191660844717994E-5</v>
      </c>
      <c r="V2392">
        <v>1</v>
      </c>
      <c r="W2392">
        <v>0</v>
      </c>
      <c r="X2392">
        <v>0</v>
      </c>
      <c r="Y2392">
        <v>64</v>
      </c>
      <c r="Z2392">
        <v>0.999999999999999</v>
      </c>
      <c r="AA2392">
        <v>0.52543261620419202</v>
      </c>
      <c r="AB2392">
        <v>58</v>
      </c>
      <c r="AC2392">
        <v>0.94201547456444801</v>
      </c>
      <c r="AD2392">
        <v>6</v>
      </c>
      <c r="AE2392">
        <v>5.79845254355515E-2</v>
      </c>
      <c r="AF2392">
        <v>0</v>
      </c>
      <c r="AG2392">
        <v>0</v>
      </c>
      <c r="AH2392">
        <v>0</v>
      </c>
      <c r="AI2392">
        <v>0</v>
      </c>
      <c r="AJ2392" s="73">
        <v>51.440321508044903</v>
      </c>
      <c r="AK2392">
        <v>64</v>
      </c>
      <c r="AL2392">
        <v>1</v>
      </c>
      <c r="AM2392">
        <v>0</v>
      </c>
      <c r="AN2392">
        <v>0</v>
      </c>
      <c r="AO2392">
        <v>0</v>
      </c>
      <c r="AP2392">
        <v>0</v>
      </c>
      <c r="AQ2392">
        <v>64</v>
      </c>
      <c r="AR2392">
        <v>0.999999999999999</v>
      </c>
      <c r="AS2392">
        <v>0</v>
      </c>
      <c r="AT2392">
        <v>0</v>
      </c>
      <c r="AU2392">
        <v>0</v>
      </c>
      <c r="AV2392">
        <v>0</v>
      </c>
      <c r="AW2392">
        <v>64</v>
      </c>
      <c r="AX2392">
        <v>0.999999999999999</v>
      </c>
      <c r="AY2392" s="73">
        <v>53.256266035068897</v>
      </c>
      <c r="AZ2392">
        <v>64</v>
      </c>
      <c r="BA2392">
        <v>1</v>
      </c>
      <c r="BB2392">
        <v>62</v>
      </c>
      <c r="BC2392">
        <v>0.95083277362616303</v>
      </c>
      <c r="BD2392">
        <v>2</v>
      </c>
      <c r="BE2392">
        <v>4.9167226373836199E-2</v>
      </c>
      <c r="BF2392">
        <v>55.076184632339903</v>
      </c>
      <c r="BG2392">
        <v>64.217008296280994</v>
      </c>
      <c r="BH2392">
        <v>53.256266035068897</v>
      </c>
      <c r="BI2392">
        <v>51.440321508044903</v>
      </c>
    </row>
    <row r="2393" spans="1:61" x14ac:dyDescent="0.25">
      <c r="A2393" s="10" t="str">
        <f>VLOOKUP(D2393,'Index-Relations'!E:F,2,FALSE)</f>
        <v>ESG</v>
      </c>
      <c r="B2393" t="s">
        <v>3450</v>
      </c>
      <c r="C2393" s="53" t="s">
        <v>2762</v>
      </c>
      <c r="D2393" s="59" t="s">
        <v>3054</v>
      </c>
      <c r="E2393" s="59" t="s">
        <v>5809</v>
      </c>
      <c r="F2393" t="s">
        <v>902</v>
      </c>
      <c r="G2393" t="s">
        <v>901</v>
      </c>
      <c r="H2393" t="s">
        <v>903</v>
      </c>
      <c r="I2393" s="52">
        <v>45597</v>
      </c>
      <c r="J2393" t="s">
        <v>2457</v>
      </c>
      <c r="K2393">
        <v>64</v>
      </c>
      <c r="L2393" s="73">
        <v>55.303172066689903</v>
      </c>
      <c r="M2393">
        <v>64</v>
      </c>
      <c r="N2393">
        <v>1</v>
      </c>
      <c r="O2393" s="73">
        <v>64.379832814155904</v>
      </c>
      <c r="P2393">
        <v>64</v>
      </c>
      <c r="Q2393">
        <v>1</v>
      </c>
      <c r="R2393">
        <v>64</v>
      </c>
      <c r="S2393">
        <v>1</v>
      </c>
      <c r="T2393">
        <v>17.795828455911</v>
      </c>
      <c r="U2393">
        <v>7.9261331241510795E-5</v>
      </c>
      <c r="V2393">
        <v>1</v>
      </c>
      <c r="W2393">
        <v>0</v>
      </c>
      <c r="X2393">
        <v>0</v>
      </c>
      <c r="Y2393">
        <v>64</v>
      </c>
      <c r="Z2393">
        <v>0.999999999999999</v>
      </c>
      <c r="AA2393">
        <v>0.55420120560771302</v>
      </c>
      <c r="AB2393">
        <v>58</v>
      </c>
      <c r="AC2393">
        <v>0.94258811557538402</v>
      </c>
      <c r="AD2393">
        <v>6</v>
      </c>
      <c r="AE2393">
        <v>5.74118844246152E-2</v>
      </c>
      <c r="AF2393">
        <v>0</v>
      </c>
      <c r="AG2393">
        <v>0</v>
      </c>
      <c r="AH2393">
        <v>0</v>
      </c>
      <c r="AI2393">
        <v>0</v>
      </c>
      <c r="AJ2393" s="73">
        <v>51.648845608354897</v>
      </c>
      <c r="AK2393">
        <v>64</v>
      </c>
      <c r="AL2393">
        <v>1</v>
      </c>
      <c r="AM2393">
        <v>0</v>
      </c>
      <c r="AN2393">
        <v>0</v>
      </c>
      <c r="AO2393">
        <v>0</v>
      </c>
      <c r="AP2393">
        <v>0</v>
      </c>
      <c r="AQ2393">
        <v>64</v>
      </c>
      <c r="AR2393">
        <v>1</v>
      </c>
      <c r="AS2393">
        <v>0</v>
      </c>
      <c r="AT2393">
        <v>0</v>
      </c>
      <c r="AU2393">
        <v>0</v>
      </c>
      <c r="AV2393">
        <v>0</v>
      </c>
      <c r="AW2393">
        <v>64</v>
      </c>
      <c r="AX2393">
        <v>1</v>
      </c>
      <c r="AY2393" s="73">
        <v>53.480444986974</v>
      </c>
      <c r="AZ2393">
        <v>64</v>
      </c>
      <c r="BA2393">
        <v>1</v>
      </c>
      <c r="BB2393">
        <v>62</v>
      </c>
      <c r="BC2393">
        <v>0.95171830593070394</v>
      </c>
      <c r="BD2393">
        <v>2</v>
      </c>
      <c r="BE2393">
        <v>4.8281694069295202E-2</v>
      </c>
      <c r="BF2393">
        <v>55.303172066689903</v>
      </c>
      <c r="BG2393">
        <v>64.379832814155904</v>
      </c>
      <c r="BH2393">
        <v>53.480444986974</v>
      </c>
      <c r="BI2393">
        <v>51.648845608354897</v>
      </c>
    </row>
    <row r="2394" spans="1:61" x14ac:dyDescent="0.25">
      <c r="A2394" s="10" t="str">
        <f>VLOOKUP(D2394,'Index-Relations'!E:F,2,FALSE)</f>
        <v>ESG</v>
      </c>
      <c r="B2394" t="s">
        <v>3450</v>
      </c>
      <c r="C2394" s="53" t="s">
        <v>2763</v>
      </c>
      <c r="D2394" s="59" t="s">
        <v>3054</v>
      </c>
      <c r="E2394" s="59" t="s">
        <v>5810</v>
      </c>
      <c r="F2394" t="s">
        <v>902</v>
      </c>
      <c r="G2394" t="s">
        <v>901</v>
      </c>
      <c r="H2394" t="s">
        <v>903</v>
      </c>
      <c r="I2394" s="52">
        <v>45566</v>
      </c>
      <c r="J2394" t="s">
        <v>2457</v>
      </c>
      <c r="K2394">
        <v>64</v>
      </c>
      <c r="L2394" s="73">
        <v>55.455629559731001</v>
      </c>
      <c r="M2394">
        <v>64</v>
      </c>
      <c r="N2394">
        <v>1</v>
      </c>
      <c r="O2394" s="73">
        <v>64.532871549688906</v>
      </c>
      <c r="P2394">
        <v>64</v>
      </c>
      <c r="Q2394">
        <v>1</v>
      </c>
      <c r="R2394">
        <v>64</v>
      </c>
      <c r="S2394">
        <v>1</v>
      </c>
      <c r="T2394">
        <v>17.688724010542199</v>
      </c>
      <c r="U2394">
        <v>8.0689319348105305E-5</v>
      </c>
      <c r="V2394">
        <v>1</v>
      </c>
      <c r="W2394">
        <v>0</v>
      </c>
      <c r="X2394">
        <v>0</v>
      </c>
      <c r="Y2394">
        <v>64</v>
      </c>
      <c r="Z2394">
        <v>1</v>
      </c>
      <c r="AA2394">
        <v>0.558930627067035</v>
      </c>
      <c r="AB2394">
        <v>59</v>
      </c>
      <c r="AC2394">
        <v>0.94785985470248801</v>
      </c>
      <c r="AD2394">
        <v>5</v>
      </c>
      <c r="AE2394">
        <v>5.2140145297511702E-2</v>
      </c>
      <c r="AF2394">
        <v>0</v>
      </c>
      <c r="AG2394">
        <v>0</v>
      </c>
      <c r="AH2394">
        <v>0</v>
      </c>
      <c r="AI2394">
        <v>0</v>
      </c>
      <c r="AJ2394" s="73">
        <v>51.755110166790999</v>
      </c>
      <c r="AK2394">
        <v>64</v>
      </c>
      <c r="AL2394">
        <v>1</v>
      </c>
      <c r="AM2394">
        <v>0</v>
      </c>
      <c r="AN2394">
        <v>0</v>
      </c>
      <c r="AO2394">
        <v>0</v>
      </c>
      <c r="AP2394">
        <v>0</v>
      </c>
      <c r="AQ2394">
        <v>64</v>
      </c>
      <c r="AR2394">
        <v>0.999999999999999</v>
      </c>
      <c r="AS2394">
        <v>0</v>
      </c>
      <c r="AT2394">
        <v>0</v>
      </c>
      <c r="AU2394">
        <v>0</v>
      </c>
      <c r="AV2394">
        <v>0</v>
      </c>
      <c r="AW2394">
        <v>64</v>
      </c>
      <c r="AX2394">
        <v>0.999999999999999</v>
      </c>
      <c r="AY2394" s="73">
        <v>53.648316368684</v>
      </c>
      <c r="AZ2394">
        <v>64</v>
      </c>
      <c r="BA2394">
        <v>1</v>
      </c>
      <c r="BB2394">
        <v>62</v>
      </c>
      <c r="BC2394">
        <v>0.95309058181953099</v>
      </c>
      <c r="BD2394">
        <v>2</v>
      </c>
      <c r="BE2394">
        <v>4.6909418180468197E-2</v>
      </c>
      <c r="BF2394">
        <v>55.455629559731001</v>
      </c>
      <c r="BG2394">
        <v>64.532871549688906</v>
      </c>
      <c r="BH2394">
        <v>53.648316368684</v>
      </c>
      <c r="BI2394">
        <v>51.755110166790999</v>
      </c>
    </row>
    <row r="2395" spans="1:61" x14ac:dyDescent="0.25">
      <c r="A2395" s="10" t="str">
        <f>VLOOKUP(D2395,'Index-Relations'!E:F,2,FALSE)</f>
        <v>ESG</v>
      </c>
      <c r="B2395" t="s">
        <v>3450</v>
      </c>
      <c r="C2395" s="53" t="s">
        <v>2764</v>
      </c>
      <c r="D2395" s="59" t="s">
        <v>3054</v>
      </c>
      <c r="E2395" s="59" t="s">
        <v>5811</v>
      </c>
      <c r="F2395" t="s">
        <v>902</v>
      </c>
      <c r="G2395" t="s">
        <v>901</v>
      </c>
      <c r="H2395" t="s">
        <v>903</v>
      </c>
      <c r="I2395" s="52">
        <v>45538</v>
      </c>
      <c r="J2395" t="s">
        <v>2457</v>
      </c>
      <c r="K2395">
        <v>64</v>
      </c>
      <c r="L2395" s="73">
        <v>54.822229123097003</v>
      </c>
      <c r="M2395">
        <v>64</v>
      </c>
      <c r="N2395">
        <v>1</v>
      </c>
      <c r="O2395" s="73">
        <v>64.280513812233906</v>
      </c>
      <c r="P2395">
        <v>64</v>
      </c>
      <c r="Q2395">
        <v>1</v>
      </c>
      <c r="R2395">
        <v>64</v>
      </c>
      <c r="S2395">
        <v>1</v>
      </c>
      <c r="T2395">
        <v>17.7202399107091</v>
      </c>
      <c r="U2395">
        <v>8.0644523499821206E-5</v>
      </c>
      <c r="V2395">
        <v>1</v>
      </c>
      <c r="W2395">
        <v>0</v>
      </c>
      <c r="X2395">
        <v>0</v>
      </c>
      <c r="Y2395">
        <v>64</v>
      </c>
      <c r="Z2395">
        <v>1</v>
      </c>
      <c r="AA2395">
        <v>0.564076771647124</v>
      </c>
      <c r="AB2395">
        <v>59</v>
      </c>
      <c r="AC2395">
        <v>0.94916208086773102</v>
      </c>
      <c r="AD2395">
        <v>5</v>
      </c>
      <c r="AE2395">
        <v>5.0837919132268497E-2</v>
      </c>
      <c r="AF2395">
        <v>0</v>
      </c>
      <c r="AG2395">
        <v>0</v>
      </c>
      <c r="AH2395">
        <v>0</v>
      </c>
      <c r="AI2395">
        <v>0</v>
      </c>
      <c r="AJ2395" s="73">
        <v>51.007938773833999</v>
      </c>
      <c r="AK2395">
        <v>64</v>
      </c>
      <c r="AL2395">
        <v>1</v>
      </c>
      <c r="AM2395">
        <v>0</v>
      </c>
      <c r="AN2395">
        <v>0</v>
      </c>
      <c r="AO2395">
        <v>0</v>
      </c>
      <c r="AP2395">
        <v>0</v>
      </c>
      <c r="AQ2395">
        <v>64</v>
      </c>
      <c r="AR2395">
        <v>1</v>
      </c>
      <c r="AS2395">
        <v>0</v>
      </c>
      <c r="AT2395">
        <v>0</v>
      </c>
      <c r="AU2395">
        <v>0</v>
      </c>
      <c r="AV2395">
        <v>0</v>
      </c>
      <c r="AW2395">
        <v>64</v>
      </c>
      <c r="AX2395">
        <v>1</v>
      </c>
      <c r="AY2395" s="73">
        <v>53.070149033133902</v>
      </c>
      <c r="AZ2395">
        <v>64</v>
      </c>
      <c r="BA2395">
        <v>1</v>
      </c>
      <c r="BB2395">
        <v>62</v>
      </c>
      <c r="BC2395">
        <v>0.95498969300222203</v>
      </c>
      <c r="BD2395">
        <v>2</v>
      </c>
      <c r="BE2395">
        <v>4.5010306997777798E-2</v>
      </c>
      <c r="BF2395">
        <v>54.822229123097003</v>
      </c>
      <c r="BG2395">
        <v>64.280513812233906</v>
      </c>
      <c r="BH2395">
        <v>53.070149033133902</v>
      </c>
      <c r="BI2395">
        <v>51.007938773833999</v>
      </c>
    </row>
    <row r="2396" spans="1:61" x14ac:dyDescent="0.25">
      <c r="A2396" s="10" t="str">
        <f>VLOOKUP(D2396,'Index-Relations'!E:F,2,FALSE)</f>
        <v>ESG</v>
      </c>
      <c r="B2396" t="s">
        <v>3450</v>
      </c>
      <c r="C2396" s="53" t="s">
        <v>3350</v>
      </c>
      <c r="D2396" s="59" t="s">
        <v>3054</v>
      </c>
      <c r="E2396" s="59" t="s">
        <v>5812</v>
      </c>
      <c r="F2396" t="s">
        <v>902</v>
      </c>
      <c r="G2396" t="s">
        <v>901</v>
      </c>
      <c r="H2396" t="s">
        <v>903</v>
      </c>
      <c r="I2396" s="52">
        <v>45505</v>
      </c>
      <c r="J2396" t="s">
        <v>2457</v>
      </c>
      <c r="K2396">
        <v>64</v>
      </c>
      <c r="L2396" s="73">
        <v>55.009362031294998</v>
      </c>
      <c r="M2396">
        <v>64</v>
      </c>
      <c r="N2396">
        <v>1</v>
      </c>
      <c r="O2396" s="73">
        <v>64.430970249412994</v>
      </c>
      <c r="P2396">
        <v>64</v>
      </c>
      <c r="Q2396">
        <v>1</v>
      </c>
      <c r="R2396">
        <v>64</v>
      </c>
      <c r="S2396">
        <v>1</v>
      </c>
      <c r="T2396">
        <v>17.838804747151599</v>
      </c>
      <c r="U2396">
        <v>8.3070348238412705E-5</v>
      </c>
      <c r="V2396">
        <v>1</v>
      </c>
      <c r="W2396">
        <v>0</v>
      </c>
      <c r="X2396">
        <v>0</v>
      </c>
      <c r="Y2396">
        <v>64</v>
      </c>
      <c r="Z2396">
        <v>1</v>
      </c>
      <c r="AA2396">
        <v>0.56915624916427399</v>
      </c>
      <c r="AB2396">
        <v>59</v>
      </c>
      <c r="AC2396">
        <v>0.94806400185797102</v>
      </c>
      <c r="AD2396">
        <v>5</v>
      </c>
      <c r="AE2396">
        <v>5.1935998142028997E-2</v>
      </c>
      <c r="AF2396">
        <v>0</v>
      </c>
      <c r="AG2396">
        <v>0</v>
      </c>
      <c r="AH2396">
        <v>0</v>
      </c>
      <c r="AI2396">
        <v>0</v>
      </c>
      <c r="AJ2396" s="73">
        <v>51.09298406221</v>
      </c>
      <c r="AK2396">
        <v>64</v>
      </c>
      <c r="AL2396">
        <v>1</v>
      </c>
      <c r="AM2396">
        <v>0</v>
      </c>
      <c r="AN2396">
        <v>0</v>
      </c>
      <c r="AO2396">
        <v>0</v>
      </c>
      <c r="AP2396">
        <v>0</v>
      </c>
      <c r="AQ2396">
        <v>64</v>
      </c>
      <c r="AR2396">
        <v>1</v>
      </c>
      <c r="AS2396">
        <v>0</v>
      </c>
      <c r="AT2396">
        <v>0</v>
      </c>
      <c r="AU2396">
        <v>0</v>
      </c>
      <c r="AV2396">
        <v>0</v>
      </c>
      <c r="AW2396">
        <v>64</v>
      </c>
      <c r="AX2396">
        <v>1</v>
      </c>
      <c r="AY2396" s="73">
        <v>53.316045203435998</v>
      </c>
      <c r="AZ2396">
        <v>64</v>
      </c>
      <c r="BA2396">
        <v>1</v>
      </c>
      <c r="BB2396">
        <v>62</v>
      </c>
      <c r="BC2396">
        <v>0.95234076908594101</v>
      </c>
      <c r="BD2396">
        <v>2</v>
      </c>
      <c r="BE2396">
        <v>4.7659230914058201E-2</v>
      </c>
      <c r="BF2396">
        <v>55.009362031294998</v>
      </c>
      <c r="BG2396">
        <v>64.430970249412994</v>
      </c>
      <c r="BH2396">
        <v>53.316045203435998</v>
      </c>
      <c r="BI2396">
        <v>51.09298406221</v>
      </c>
    </row>
    <row r="2397" spans="1:61" x14ac:dyDescent="0.25">
      <c r="A2397" s="10" t="str">
        <f>VLOOKUP(D2397,'Index-Relations'!E:F,2,FALSE)</f>
        <v>ESG</v>
      </c>
      <c r="B2397" t="s">
        <v>3450</v>
      </c>
      <c r="C2397" s="53" t="s">
        <v>2765</v>
      </c>
      <c r="D2397" s="59" t="s">
        <v>3054</v>
      </c>
      <c r="E2397" s="59" t="s">
        <v>5813</v>
      </c>
      <c r="F2397" t="s">
        <v>902</v>
      </c>
      <c r="G2397" t="s">
        <v>901</v>
      </c>
      <c r="H2397" t="s">
        <v>903</v>
      </c>
      <c r="I2397" s="52">
        <v>45474</v>
      </c>
      <c r="J2397" t="s">
        <v>2457</v>
      </c>
      <c r="K2397">
        <v>64</v>
      </c>
      <c r="L2397" s="73">
        <v>55.149235551834998</v>
      </c>
      <c r="M2397">
        <v>64</v>
      </c>
      <c r="N2397">
        <v>1</v>
      </c>
      <c r="O2397" s="73">
        <v>64.367844826531993</v>
      </c>
      <c r="P2397">
        <v>64</v>
      </c>
      <c r="Q2397">
        <v>1</v>
      </c>
      <c r="R2397">
        <v>64</v>
      </c>
      <c r="S2397">
        <v>1</v>
      </c>
      <c r="T2397">
        <v>17.795311549474398</v>
      </c>
      <c r="U2397">
        <v>8.3672289194950804E-5</v>
      </c>
      <c r="V2397">
        <v>1</v>
      </c>
      <c r="W2397">
        <v>0</v>
      </c>
      <c r="X2397">
        <v>0</v>
      </c>
      <c r="Y2397">
        <v>64</v>
      </c>
      <c r="Z2397">
        <v>1</v>
      </c>
      <c r="AA2397">
        <v>0.59563180851648201</v>
      </c>
      <c r="AB2397">
        <v>60</v>
      </c>
      <c r="AC2397">
        <v>0.95950641302699702</v>
      </c>
      <c r="AD2397">
        <v>4</v>
      </c>
      <c r="AE2397">
        <v>4.0493586973002503E-2</v>
      </c>
      <c r="AF2397">
        <v>0</v>
      </c>
      <c r="AG2397">
        <v>1.9429E-16</v>
      </c>
      <c r="AH2397">
        <v>0</v>
      </c>
      <c r="AI2397">
        <v>0</v>
      </c>
      <c r="AJ2397" s="73">
        <v>51.394926121491999</v>
      </c>
      <c r="AK2397">
        <v>64</v>
      </c>
      <c r="AL2397">
        <v>1</v>
      </c>
      <c r="AM2397">
        <v>0</v>
      </c>
      <c r="AN2397">
        <v>0</v>
      </c>
      <c r="AO2397">
        <v>0</v>
      </c>
      <c r="AP2397">
        <v>0</v>
      </c>
      <c r="AQ2397">
        <v>64</v>
      </c>
      <c r="AR2397">
        <v>1</v>
      </c>
      <c r="AS2397">
        <v>0</v>
      </c>
      <c r="AT2397">
        <v>0</v>
      </c>
      <c r="AU2397">
        <v>0</v>
      </c>
      <c r="AV2397">
        <v>0</v>
      </c>
      <c r="AW2397">
        <v>64</v>
      </c>
      <c r="AX2397">
        <v>1</v>
      </c>
      <c r="AY2397" s="73">
        <v>53.390241532007003</v>
      </c>
      <c r="AZ2397">
        <v>64</v>
      </c>
      <c r="BA2397">
        <v>1</v>
      </c>
      <c r="BB2397">
        <v>62</v>
      </c>
      <c r="BC2397">
        <v>0.95293989915822797</v>
      </c>
      <c r="BD2397">
        <v>2</v>
      </c>
      <c r="BE2397">
        <v>4.70601008417715E-2</v>
      </c>
      <c r="BF2397">
        <v>55.149235551834998</v>
      </c>
      <c r="BG2397">
        <v>64.367844826531993</v>
      </c>
      <c r="BH2397">
        <v>53.390241532007003</v>
      </c>
      <c r="BI2397">
        <v>51.394926121491999</v>
      </c>
    </row>
    <row r="2398" spans="1:61" x14ac:dyDescent="0.25">
      <c r="A2398" s="10" t="str">
        <f>VLOOKUP(D2398,'Index-Relations'!E:F,2,FALSE)</f>
        <v>ESG</v>
      </c>
      <c r="B2398" t="s">
        <v>3450</v>
      </c>
      <c r="C2398" s="53" t="s">
        <v>2766</v>
      </c>
      <c r="D2398" s="59" t="s">
        <v>3054</v>
      </c>
      <c r="E2398" s="59" t="s">
        <v>5814</v>
      </c>
      <c r="F2398" t="s">
        <v>902</v>
      </c>
      <c r="G2398" t="s">
        <v>901</v>
      </c>
      <c r="H2398" t="s">
        <v>903</v>
      </c>
      <c r="I2398" s="52">
        <v>45446</v>
      </c>
      <c r="J2398" t="s">
        <v>2457</v>
      </c>
      <c r="K2398">
        <v>65</v>
      </c>
      <c r="L2398" s="73">
        <v>55.247356751081902</v>
      </c>
      <c r="M2398">
        <v>65</v>
      </c>
      <c r="N2398">
        <v>1</v>
      </c>
      <c r="O2398" s="73">
        <v>64.499186807911997</v>
      </c>
      <c r="P2398">
        <v>65</v>
      </c>
      <c r="Q2398">
        <v>1</v>
      </c>
      <c r="R2398">
        <v>65</v>
      </c>
      <c r="S2398">
        <v>1</v>
      </c>
      <c r="T2398">
        <v>17.6877944707587</v>
      </c>
      <c r="U2398">
        <v>8.3607912214984798E-5</v>
      </c>
      <c r="V2398">
        <v>1</v>
      </c>
      <c r="W2398">
        <v>0</v>
      </c>
      <c r="X2398">
        <v>0</v>
      </c>
      <c r="Y2398">
        <v>65</v>
      </c>
      <c r="Z2398">
        <v>1</v>
      </c>
      <c r="AA2398">
        <v>0.60310944892586404</v>
      </c>
      <c r="AB2398">
        <v>61</v>
      </c>
      <c r="AC2398">
        <v>0.96065420012091396</v>
      </c>
      <c r="AD2398">
        <v>4</v>
      </c>
      <c r="AE2398">
        <v>3.93457998790855E-2</v>
      </c>
      <c r="AF2398">
        <v>0</v>
      </c>
      <c r="AG2398">
        <v>6.2449999999999997E-17</v>
      </c>
      <c r="AH2398">
        <v>0</v>
      </c>
      <c r="AI2398">
        <v>0</v>
      </c>
      <c r="AJ2398" s="73">
        <v>51.456794002902001</v>
      </c>
      <c r="AK2398">
        <v>65</v>
      </c>
      <c r="AL2398">
        <v>1</v>
      </c>
      <c r="AM2398">
        <v>0</v>
      </c>
      <c r="AN2398">
        <v>0</v>
      </c>
      <c r="AO2398">
        <v>0</v>
      </c>
      <c r="AP2398">
        <v>0</v>
      </c>
      <c r="AQ2398">
        <v>65</v>
      </c>
      <c r="AR2398">
        <v>0.999999999999999</v>
      </c>
      <c r="AS2398">
        <v>0</v>
      </c>
      <c r="AT2398">
        <v>0</v>
      </c>
      <c r="AU2398">
        <v>0</v>
      </c>
      <c r="AV2398">
        <v>0</v>
      </c>
      <c r="AW2398">
        <v>65</v>
      </c>
      <c r="AX2398">
        <v>1</v>
      </c>
      <c r="AY2398" s="73">
        <v>53.481595871384002</v>
      </c>
      <c r="AZ2398">
        <v>65</v>
      </c>
      <c r="BA2398">
        <v>1</v>
      </c>
      <c r="BB2398">
        <v>63</v>
      </c>
      <c r="BC2398">
        <v>0.95455172226227003</v>
      </c>
      <c r="BD2398">
        <v>2</v>
      </c>
      <c r="BE2398">
        <v>4.5448277737729803E-2</v>
      </c>
      <c r="BF2398">
        <v>55.247356751081902</v>
      </c>
      <c r="BG2398">
        <v>64.499186807911997</v>
      </c>
      <c r="BH2398">
        <v>53.481595871384002</v>
      </c>
      <c r="BI2398">
        <v>51.456794002902001</v>
      </c>
    </row>
    <row r="2399" spans="1:61" x14ac:dyDescent="0.25">
      <c r="A2399" s="10" t="str">
        <f>VLOOKUP(D2399,'Index-Relations'!E:F,2,FALSE)</f>
        <v>ESG</v>
      </c>
      <c r="B2399" t="s">
        <v>3450</v>
      </c>
      <c r="C2399" s="53" t="s">
        <v>2767</v>
      </c>
      <c r="D2399" s="59" t="s">
        <v>3054</v>
      </c>
      <c r="E2399" s="59" t="s">
        <v>5815</v>
      </c>
      <c r="F2399" t="s">
        <v>902</v>
      </c>
      <c r="G2399" t="s">
        <v>901</v>
      </c>
      <c r="H2399" t="s">
        <v>903</v>
      </c>
      <c r="I2399" s="52">
        <v>45413</v>
      </c>
      <c r="J2399" t="s">
        <v>2457</v>
      </c>
      <c r="K2399">
        <v>65</v>
      </c>
      <c r="L2399" s="73">
        <v>55.5369857867679</v>
      </c>
      <c r="M2399">
        <v>65</v>
      </c>
      <c r="N2399">
        <v>1</v>
      </c>
      <c r="O2399" s="73">
        <v>64.468786077906998</v>
      </c>
      <c r="P2399">
        <v>65</v>
      </c>
      <c r="Q2399">
        <v>1</v>
      </c>
      <c r="R2399">
        <v>65</v>
      </c>
      <c r="S2399">
        <v>1</v>
      </c>
      <c r="T2399">
        <v>17.715077068534601</v>
      </c>
      <c r="U2399">
        <v>6.28690824678531E-5</v>
      </c>
      <c r="V2399">
        <v>1</v>
      </c>
      <c r="W2399">
        <v>0</v>
      </c>
      <c r="X2399">
        <v>0</v>
      </c>
      <c r="Y2399">
        <v>65</v>
      </c>
      <c r="Z2399">
        <v>1</v>
      </c>
      <c r="AA2399">
        <v>0.61498106959086296</v>
      </c>
      <c r="AB2399">
        <v>61</v>
      </c>
      <c r="AC2399">
        <v>0.96035757471235506</v>
      </c>
      <c r="AD2399">
        <v>4</v>
      </c>
      <c r="AE2399">
        <v>3.9642425287644799E-2</v>
      </c>
      <c r="AF2399">
        <v>0</v>
      </c>
      <c r="AG2399">
        <v>8.3269999999999995E-17</v>
      </c>
      <c r="AH2399">
        <v>0</v>
      </c>
      <c r="AI2399">
        <v>0</v>
      </c>
      <c r="AJ2399" s="73">
        <v>51.791847920773002</v>
      </c>
      <c r="AK2399">
        <v>65</v>
      </c>
      <c r="AL2399">
        <v>1</v>
      </c>
      <c r="AM2399">
        <v>0</v>
      </c>
      <c r="AN2399">
        <v>0</v>
      </c>
      <c r="AO2399">
        <v>0</v>
      </c>
      <c r="AP2399">
        <v>0</v>
      </c>
      <c r="AQ2399">
        <v>65</v>
      </c>
      <c r="AR2399">
        <v>0.999999999999999</v>
      </c>
      <c r="AS2399">
        <v>0</v>
      </c>
      <c r="AT2399">
        <v>0</v>
      </c>
      <c r="AU2399">
        <v>0</v>
      </c>
      <c r="AV2399">
        <v>0</v>
      </c>
      <c r="AW2399">
        <v>65</v>
      </c>
      <c r="AX2399">
        <v>0.999999999999999</v>
      </c>
      <c r="AY2399" s="73">
        <v>53.816447228332002</v>
      </c>
      <c r="AZ2399">
        <v>65</v>
      </c>
      <c r="BA2399">
        <v>1</v>
      </c>
      <c r="BB2399">
        <v>63</v>
      </c>
      <c r="BC2399">
        <v>0.95433566540428405</v>
      </c>
      <c r="BD2399">
        <v>2</v>
      </c>
      <c r="BE2399">
        <v>4.5664334595715297E-2</v>
      </c>
      <c r="BF2399">
        <v>55.5369857867679</v>
      </c>
      <c r="BG2399">
        <v>64.468786077906998</v>
      </c>
      <c r="BH2399">
        <v>53.816447228332002</v>
      </c>
      <c r="BI2399">
        <v>51.791847920773002</v>
      </c>
    </row>
    <row r="2400" spans="1:61" x14ac:dyDescent="0.25">
      <c r="A2400" s="10" t="str">
        <f>VLOOKUP(D2400,'Index-Relations'!E:F,2,FALSE)</f>
        <v>ESG</v>
      </c>
      <c r="B2400" t="s">
        <v>3450</v>
      </c>
      <c r="C2400" s="53" t="s">
        <v>2768</v>
      </c>
      <c r="D2400" s="59" t="s">
        <v>3054</v>
      </c>
      <c r="E2400" s="59" t="s">
        <v>5816</v>
      </c>
      <c r="F2400" t="s">
        <v>902</v>
      </c>
      <c r="G2400" t="s">
        <v>901</v>
      </c>
      <c r="H2400" t="s">
        <v>903</v>
      </c>
      <c r="I2400" s="52">
        <v>45383</v>
      </c>
      <c r="J2400" t="s">
        <v>2457</v>
      </c>
      <c r="K2400">
        <v>64</v>
      </c>
      <c r="L2400">
        <v>60.480228752489701</v>
      </c>
      <c r="M2400">
        <v>64</v>
      </c>
      <c r="N2400">
        <v>1</v>
      </c>
      <c r="O2400">
        <v>71.724300839736799</v>
      </c>
      <c r="P2400">
        <v>64</v>
      </c>
      <c r="Q2400">
        <v>1</v>
      </c>
      <c r="R2400">
        <v>64</v>
      </c>
      <c r="S2400">
        <v>0.999999999999999</v>
      </c>
      <c r="T2400">
        <v>17.234726060840099</v>
      </c>
      <c r="U2400">
        <v>5.8501196008315299E-5</v>
      </c>
      <c r="V2400">
        <v>1</v>
      </c>
      <c r="W2400">
        <v>0</v>
      </c>
      <c r="X2400">
        <v>0</v>
      </c>
      <c r="Y2400">
        <v>64</v>
      </c>
      <c r="Z2400">
        <v>0.999999999999999</v>
      </c>
      <c r="AA2400">
        <v>0.59503718840250097</v>
      </c>
      <c r="AB2400">
        <v>62</v>
      </c>
      <c r="AC2400">
        <v>0.99224712853770203</v>
      </c>
      <c r="AD2400">
        <v>2</v>
      </c>
      <c r="AE2400">
        <v>7.7528714622972696E-3</v>
      </c>
      <c r="AF2400">
        <v>0</v>
      </c>
      <c r="AG2400">
        <v>0</v>
      </c>
      <c r="AH2400">
        <v>0</v>
      </c>
      <c r="AI2400">
        <v>0</v>
      </c>
      <c r="AJ2400">
        <v>55.404671287436202</v>
      </c>
      <c r="AK2400">
        <v>64</v>
      </c>
      <c r="AL2400">
        <v>1</v>
      </c>
      <c r="AM2400">
        <v>0</v>
      </c>
      <c r="AN2400">
        <v>0</v>
      </c>
      <c r="AO2400">
        <v>0</v>
      </c>
      <c r="AP2400">
        <v>0</v>
      </c>
      <c r="AQ2400">
        <v>64</v>
      </c>
      <c r="AR2400">
        <v>1</v>
      </c>
      <c r="AS2400">
        <v>0</v>
      </c>
      <c r="AT2400">
        <v>0</v>
      </c>
      <c r="AU2400">
        <v>0</v>
      </c>
      <c r="AV2400">
        <v>0</v>
      </c>
      <c r="AW2400">
        <v>64</v>
      </c>
      <c r="AX2400">
        <v>1</v>
      </c>
      <c r="AY2400">
        <v>58.083972873005898</v>
      </c>
      <c r="AZ2400">
        <v>64</v>
      </c>
      <c r="BA2400">
        <v>1</v>
      </c>
      <c r="BB2400">
        <v>63</v>
      </c>
      <c r="BC2400">
        <v>0.97342405601303605</v>
      </c>
      <c r="BD2400">
        <v>1</v>
      </c>
      <c r="BE2400">
        <v>2.65759439869632E-2</v>
      </c>
      <c r="BF2400">
        <v>57.010578974886997</v>
      </c>
      <c r="BG2400">
        <v>65.557453388113004</v>
      </c>
      <c r="BH2400">
        <v>55.876768724197902</v>
      </c>
      <c r="BI2400">
        <v>52.2685585435839</v>
      </c>
    </row>
    <row r="2401" spans="1:61" x14ac:dyDescent="0.25">
      <c r="A2401" s="10" t="str">
        <f>VLOOKUP(D2401,'Index-Relations'!E:F,2,FALSE)</f>
        <v>ESG</v>
      </c>
      <c r="B2401" t="s">
        <v>3450</v>
      </c>
      <c r="C2401" s="53" t="s">
        <v>2769</v>
      </c>
      <c r="D2401" s="59" t="s">
        <v>3054</v>
      </c>
      <c r="E2401" s="59" t="s">
        <v>5817</v>
      </c>
      <c r="F2401" t="s">
        <v>902</v>
      </c>
      <c r="G2401" t="s">
        <v>901</v>
      </c>
      <c r="H2401" t="s">
        <v>903</v>
      </c>
      <c r="I2401" s="52">
        <v>45352</v>
      </c>
      <c r="J2401" t="s">
        <v>2457</v>
      </c>
      <c r="K2401">
        <v>65</v>
      </c>
      <c r="L2401">
        <v>61.968647027883101</v>
      </c>
      <c r="M2401">
        <v>65</v>
      </c>
      <c r="N2401">
        <v>1</v>
      </c>
      <c r="O2401">
        <v>72.7150577148183</v>
      </c>
      <c r="P2401">
        <v>65</v>
      </c>
      <c r="Q2401">
        <v>1</v>
      </c>
      <c r="R2401">
        <v>65</v>
      </c>
      <c r="S2401">
        <v>1</v>
      </c>
      <c r="T2401">
        <v>17.149597588079899</v>
      </c>
      <c r="U2401">
        <v>0</v>
      </c>
      <c r="V2401">
        <v>0</v>
      </c>
      <c r="W2401">
        <v>0</v>
      </c>
      <c r="X2401">
        <v>0</v>
      </c>
      <c r="Y2401">
        <v>65</v>
      </c>
      <c r="Z2401">
        <v>0.999999999999999</v>
      </c>
      <c r="AA2401">
        <v>0.61145290868356195</v>
      </c>
      <c r="AB2401">
        <v>62</v>
      </c>
      <c r="AC2401">
        <v>0.99050750750966998</v>
      </c>
      <c r="AD2401">
        <v>3</v>
      </c>
      <c r="AE2401">
        <v>9.49249249033003E-3</v>
      </c>
      <c r="AF2401">
        <v>0</v>
      </c>
      <c r="AG2401">
        <v>0</v>
      </c>
      <c r="AH2401">
        <v>0</v>
      </c>
      <c r="AI2401">
        <v>0</v>
      </c>
      <c r="AJ2401">
        <v>57.327928138534297</v>
      </c>
      <c r="AK2401">
        <v>65</v>
      </c>
      <c r="AL2401">
        <v>1</v>
      </c>
      <c r="AM2401">
        <v>0</v>
      </c>
      <c r="AN2401">
        <v>0</v>
      </c>
      <c r="AO2401">
        <v>0</v>
      </c>
      <c r="AP2401">
        <v>0</v>
      </c>
      <c r="AQ2401">
        <v>65</v>
      </c>
      <c r="AR2401">
        <v>1</v>
      </c>
      <c r="AS2401">
        <v>0</v>
      </c>
      <c r="AT2401">
        <v>0</v>
      </c>
      <c r="AU2401">
        <v>0</v>
      </c>
      <c r="AV2401">
        <v>0</v>
      </c>
      <c r="AW2401">
        <v>65</v>
      </c>
      <c r="AX2401">
        <v>1</v>
      </c>
      <c r="AY2401">
        <v>59.282257293618201</v>
      </c>
      <c r="AZ2401">
        <v>65</v>
      </c>
      <c r="BA2401">
        <v>1</v>
      </c>
      <c r="BB2401">
        <v>64</v>
      </c>
      <c r="BC2401">
        <v>0.97545399050881898</v>
      </c>
      <c r="BD2401">
        <v>1</v>
      </c>
      <c r="BE2401">
        <v>2.4546009491180298E-2</v>
      </c>
      <c r="BF2401">
        <v>58.117404246237001</v>
      </c>
      <c r="BG2401">
        <v>66.218046365650906</v>
      </c>
      <c r="BH2401">
        <v>56.797040698651898</v>
      </c>
      <c r="BI2401">
        <v>53.822926390600898</v>
      </c>
    </row>
    <row r="2402" spans="1:61" x14ac:dyDescent="0.25">
      <c r="A2402" s="10" t="str">
        <f>VLOOKUP(D2402,'Index-Relations'!E:F,2,FALSE)</f>
        <v>ESG</v>
      </c>
      <c r="B2402" t="s">
        <v>3450</v>
      </c>
      <c r="C2402" s="53" t="s">
        <v>2770</v>
      </c>
      <c r="D2402" s="59" t="s">
        <v>3054</v>
      </c>
      <c r="E2402" s="59" t="s">
        <v>5818</v>
      </c>
      <c r="F2402" t="s">
        <v>902</v>
      </c>
      <c r="G2402" t="s">
        <v>901</v>
      </c>
      <c r="H2402" t="s">
        <v>903</v>
      </c>
      <c r="I2402" s="52">
        <v>45323</v>
      </c>
      <c r="J2402" t="s">
        <v>2457</v>
      </c>
      <c r="K2402">
        <v>65</v>
      </c>
      <c r="L2402">
        <v>62.390513463821399</v>
      </c>
      <c r="M2402">
        <v>65</v>
      </c>
      <c r="N2402">
        <v>1</v>
      </c>
      <c r="O2402">
        <v>73.125648099511096</v>
      </c>
      <c r="P2402">
        <v>65</v>
      </c>
      <c r="Q2402">
        <v>1</v>
      </c>
      <c r="R2402">
        <v>65</v>
      </c>
      <c r="S2402">
        <v>0.999999999999999</v>
      </c>
      <c r="T2402">
        <v>17.158762881901701</v>
      </c>
      <c r="U2402">
        <v>0</v>
      </c>
      <c r="V2402">
        <v>0</v>
      </c>
      <c r="W2402">
        <v>0</v>
      </c>
      <c r="X2402">
        <v>0</v>
      </c>
      <c r="Y2402">
        <v>65</v>
      </c>
      <c r="Z2402">
        <v>0.999999999999999</v>
      </c>
      <c r="AA2402">
        <v>0.63125984704822502</v>
      </c>
      <c r="AB2402">
        <v>61</v>
      </c>
      <c r="AC2402">
        <v>0.98403688794842903</v>
      </c>
      <c r="AD2402">
        <v>4</v>
      </c>
      <c r="AE2402">
        <v>1.5963112051570701E-2</v>
      </c>
      <c r="AF2402">
        <v>0</v>
      </c>
      <c r="AG2402">
        <v>7.9799999999999998E-17</v>
      </c>
      <c r="AH2402">
        <v>0</v>
      </c>
      <c r="AI2402">
        <v>0</v>
      </c>
      <c r="AJ2402">
        <v>57.613003641785802</v>
      </c>
      <c r="AK2402">
        <v>65</v>
      </c>
      <c r="AL2402">
        <v>1</v>
      </c>
      <c r="AM2402">
        <v>0</v>
      </c>
      <c r="AN2402">
        <v>0</v>
      </c>
      <c r="AO2402">
        <v>0</v>
      </c>
      <c r="AP2402">
        <v>0</v>
      </c>
      <c r="AQ2402">
        <v>65</v>
      </c>
      <c r="AR2402">
        <v>1</v>
      </c>
      <c r="AS2402">
        <v>0</v>
      </c>
      <c r="AT2402">
        <v>0</v>
      </c>
      <c r="AU2402">
        <v>0</v>
      </c>
      <c r="AV2402">
        <v>0</v>
      </c>
      <c r="AW2402">
        <v>65</v>
      </c>
      <c r="AX2402">
        <v>0.999999999999999</v>
      </c>
      <c r="AY2402">
        <v>59.751594831992698</v>
      </c>
      <c r="AZ2402">
        <v>65</v>
      </c>
      <c r="BA2402">
        <v>1</v>
      </c>
      <c r="BB2402">
        <v>64</v>
      </c>
      <c r="BC2402">
        <v>0.97435462544767504</v>
      </c>
      <c r="BD2402">
        <v>1</v>
      </c>
      <c r="BE2402">
        <v>2.56453745523244E-2</v>
      </c>
      <c r="BF2402">
        <v>58.441942099793899</v>
      </c>
      <c r="BG2402">
        <v>66.550313137859007</v>
      </c>
      <c r="BH2402">
        <v>57.144674012484899</v>
      </c>
      <c r="BI2402">
        <v>54.053299166191003</v>
      </c>
    </row>
    <row r="2403" spans="1:61" x14ac:dyDescent="0.25">
      <c r="A2403" s="10" t="str">
        <f>VLOOKUP(D2403,'Index-Relations'!E:F,2,FALSE)</f>
        <v>ESG</v>
      </c>
      <c r="B2403" t="s">
        <v>3450</v>
      </c>
      <c r="C2403" s="53" t="s">
        <v>2760</v>
      </c>
      <c r="D2403" s="59" t="s">
        <v>3055</v>
      </c>
      <c r="E2403" s="59" t="s">
        <v>5819</v>
      </c>
      <c r="F2403" t="s">
        <v>906</v>
      </c>
      <c r="G2403" t="s">
        <v>905</v>
      </c>
      <c r="H2403" t="s">
        <v>907</v>
      </c>
      <c r="I2403" s="52">
        <v>45659</v>
      </c>
      <c r="J2403" t="s">
        <v>2457</v>
      </c>
      <c r="K2403">
        <v>54</v>
      </c>
      <c r="L2403" s="73">
        <v>63.9574655330889</v>
      </c>
      <c r="M2403">
        <v>54</v>
      </c>
      <c r="N2403">
        <v>1</v>
      </c>
      <c r="O2403" s="73">
        <v>61.421264943217999</v>
      </c>
      <c r="P2403">
        <v>54</v>
      </c>
      <c r="Q2403">
        <v>1</v>
      </c>
      <c r="R2403">
        <v>54</v>
      </c>
      <c r="S2403">
        <v>0.999999999999999</v>
      </c>
      <c r="T2403">
        <v>38.931133608705103</v>
      </c>
      <c r="U2403">
        <v>0.91744694168475105</v>
      </c>
      <c r="V2403">
        <v>47</v>
      </c>
      <c r="W2403">
        <v>3.76913983866833E-3</v>
      </c>
      <c r="X2403">
        <v>2</v>
      </c>
      <c r="Y2403">
        <v>54</v>
      </c>
      <c r="Z2403">
        <v>0.999999999999999</v>
      </c>
      <c r="AA2403">
        <v>22.533739985663399</v>
      </c>
      <c r="AB2403">
        <v>46</v>
      </c>
      <c r="AC2403">
        <v>0.85378211646059698</v>
      </c>
      <c r="AD2403">
        <v>8</v>
      </c>
      <c r="AE2403">
        <v>0.14621788353940199</v>
      </c>
      <c r="AF2403">
        <v>0</v>
      </c>
      <c r="AG2403">
        <v>1.6652999999999999E-16</v>
      </c>
      <c r="AH2403">
        <v>0</v>
      </c>
      <c r="AI2403">
        <v>0</v>
      </c>
      <c r="AJ2403" s="73">
        <v>56.772459039238001</v>
      </c>
      <c r="AK2403">
        <v>54</v>
      </c>
      <c r="AL2403">
        <v>1</v>
      </c>
      <c r="AM2403">
        <v>0</v>
      </c>
      <c r="AN2403">
        <v>0</v>
      </c>
      <c r="AO2403">
        <v>0</v>
      </c>
      <c r="AP2403">
        <v>0</v>
      </c>
      <c r="AQ2403">
        <v>54</v>
      </c>
      <c r="AR2403">
        <v>1</v>
      </c>
      <c r="AS2403">
        <v>0</v>
      </c>
      <c r="AT2403">
        <v>0</v>
      </c>
      <c r="AU2403">
        <v>0</v>
      </c>
      <c r="AV2403">
        <v>0</v>
      </c>
      <c r="AW2403">
        <v>54</v>
      </c>
      <c r="AX2403">
        <v>1</v>
      </c>
      <c r="AY2403" s="73">
        <v>71.373200039894897</v>
      </c>
      <c r="AZ2403">
        <v>54</v>
      </c>
      <c r="BA2403">
        <v>1</v>
      </c>
      <c r="BB2403">
        <v>51</v>
      </c>
      <c r="BC2403">
        <v>0.87031681311189901</v>
      </c>
      <c r="BD2403">
        <v>3</v>
      </c>
      <c r="BE2403">
        <v>0.12968318688809999</v>
      </c>
      <c r="BF2403">
        <v>63.9574655330889</v>
      </c>
      <c r="BG2403">
        <v>61.421264943217999</v>
      </c>
      <c r="BH2403">
        <v>71.373200039894897</v>
      </c>
      <c r="BI2403">
        <v>56.772459039238001</v>
      </c>
    </row>
    <row r="2404" spans="1:61" x14ac:dyDescent="0.25">
      <c r="A2404" s="10" t="str">
        <f>VLOOKUP(D2404,'Index-Relations'!E:F,2,FALSE)</f>
        <v>ESG</v>
      </c>
      <c r="B2404" t="s">
        <v>3450</v>
      </c>
      <c r="C2404" s="53" t="s">
        <v>2761</v>
      </c>
      <c r="D2404" s="59" t="s">
        <v>3055</v>
      </c>
      <c r="E2404" s="59" t="s">
        <v>5820</v>
      </c>
      <c r="F2404" t="s">
        <v>906</v>
      </c>
      <c r="G2404" t="s">
        <v>905</v>
      </c>
      <c r="H2404" t="s">
        <v>907</v>
      </c>
      <c r="I2404" s="52">
        <v>45628</v>
      </c>
      <c r="J2404" t="s">
        <v>2457</v>
      </c>
      <c r="K2404">
        <v>54</v>
      </c>
      <c r="L2404" s="73">
        <v>63.957538877178003</v>
      </c>
      <c r="M2404">
        <v>54</v>
      </c>
      <c r="N2404">
        <v>1</v>
      </c>
      <c r="O2404" s="73">
        <v>61.584015822117003</v>
      </c>
      <c r="P2404">
        <v>54</v>
      </c>
      <c r="Q2404">
        <v>1</v>
      </c>
      <c r="R2404">
        <v>54</v>
      </c>
      <c r="S2404">
        <v>1</v>
      </c>
      <c r="T2404">
        <v>38.980003610780201</v>
      </c>
      <c r="U2404">
        <v>0.91626882276682198</v>
      </c>
      <c r="V2404">
        <v>47</v>
      </c>
      <c r="W2404">
        <v>3.83256501931709E-3</v>
      </c>
      <c r="X2404">
        <v>2</v>
      </c>
      <c r="Y2404">
        <v>54</v>
      </c>
      <c r="Z2404">
        <v>1</v>
      </c>
      <c r="AA2404">
        <v>20.3006848146454</v>
      </c>
      <c r="AB2404">
        <v>45</v>
      </c>
      <c r="AC2404">
        <v>0.84917389205910898</v>
      </c>
      <c r="AD2404">
        <v>9</v>
      </c>
      <c r="AE2404">
        <v>0.15082610794088999</v>
      </c>
      <c r="AF2404">
        <v>0</v>
      </c>
      <c r="AG2404">
        <v>0</v>
      </c>
      <c r="AH2404">
        <v>0</v>
      </c>
      <c r="AI2404">
        <v>0</v>
      </c>
      <c r="AJ2404" s="73">
        <v>56.682722850475997</v>
      </c>
      <c r="AK2404">
        <v>54</v>
      </c>
      <c r="AL2404">
        <v>1</v>
      </c>
      <c r="AM2404">
        <v>0</v>
      </c>
      <c r="AN2404">
        <v>0</v>
      </c>
      <c r="AO2404">
        <v>0</v>
      </c>
      <c r="AP2404">
        <v>0</v>
      </c>
      <c r="AQ2404">
        <v>54</v>
      </c>
      <c r="AR2404">
        <v>1</v>
      </c>
      <c r="AS2404">
        <v>0</v>
      </c>
      <c r="AT2404">
        <v>0</v>
      </c>
      <c r="AU2404">
        <v>0</v>
      </c>
      <c r="AV2404">
        <v>0</v>
      </c>
      <c r="AW2404">
        <v>54</v>
      </c>
      <c r="AX2404">
        <v>1</v>
      </c>
      <c r="AY2404" s="73">
        <v>71.3784499958239</v>
      </c>
      <c r="AZ2404">
        <v>54</v>
      </c>
      <c r="BA2404">
        <v>1</v>
      </c>
      <c r="BB2404">
        <v>51</v>
      </c>
      <c r="BC2404">
        <v>0.86562896326674499</v>
      </c>
      <c r="BD2404">
        <v>3</v>
      </c>
      <c r="BE2404">
        <v>0.13437103673325401</v>
      </c>
      <c r="BF2404">
        <v>63.957538877178003</v>
      </c>
      <c r="BG2404">
        <v>61.584015822117003</v>
      </c>
      <c r="BH2404">
        <v>71.3784499958239</v>
      </c>
      <c r="BI2404">
        <v>56.682722850475997</v>
      </c>
    </row>
    <row r="2405" spans="1:61" x14ac:dyDescent="0.25">
      <c r="A2405" s="10" t="str">
        <f>VLOOKUP(D2405,'Index-Relations'!E:F,2,FALSE)</f>
        <v>ESG</v>
      </c>
      <c r="B2405" t="s">
        <v>3450</v>
      </c>
      <c r="C2405" s="53" t="s">
        <v>2762</v>
      </c>
      <c r="D2405" s="59" t="s">
        <v>3055</v>
      </c>
      <c r="E2405" s="59" t="s">
        <v>5821</v>
      </c>
      <c r="F2405" t="s">
        <v>906</v>
      </c>
      <c r="G2405" t="s">
        <v>905</v>
      </c>
      <c r="H2405" t="s">
        <v>907</v>
      </c>
      <c r="I2405" s="52">
        <v>45597</v>
      </c>
      <c r="J2405" t="s">
        <v>2457</v>
      </c>
      <c r="K2405">
        <v>54</v>
      </c>
      <c r="L2405" s="73">
        <v>63.9135717098209</v>
      </c>
      <c r="M2405">
        <v>54</v>
      </c>
      <c r="N2405">
        <v>1</v>
      </c>
      <c r="O2405" s="73">
        <v>61.600431664981997</v>
      </c>
      <c r="P2405">
        <v>54</v>
      </c>
      <c r="Q2405">
        <v>1</v>
      </c>
      <c r="R2405">
        <v>54</v>
      </c>
      <c r="S2405">
        <v>1</v>
      </c>
      <c r="T2405">
        <v>38.956146529999003</v>
      </c>
      <c r="U2405">
        <v>0.91688982465985303</v>
      </c>
      <c r="V2405">
        <v>47</v>
      </c>
      <c r="W2405">
        <v>3.8322090233974598E-3</v>
      </c>
      <c r="X2405">
        <v>2</v>
      </c>
      <c r="Y2405">
        <v>54</v>
      </c>
      <c r="Z2405">
        <v>0.999999999999999</v>
      </c>
      <c r="AA2405">
        <v>21.713669718066399</v>
      </c>
      <c r="AB2405">
        <v>44</v>
      </c>
      <c r="AC2405">
        <v>0.84878613659128399</v>
      </c>
      <c r="AD2405">
        <v>10</v>
      </c>
      <c r="AE2405">
        <v>0.15121386340871501</v>
      </c>
      <c r="AF2405">
        <v>0</v>
      </c>
      <c r="AG2405">
        <v>1.3878000000000001E-16</v>
      </c>
      <c r="AH2405">
        <v>0</v>
      </c>
      <c r="AI2405">
        <v>0</v>
      </c>
      <c r="AJ2405" s="73">
        <v>56.585272385865999</v>
      </c>
      <c r="AK2405">
        <v>54</v>
      </c>
      <c r="AL2405">
        <v>1</v>
      </c>
      <c r="AM2405">
        <v>0</v>
      </c>
      <c r="AN2405">
        <v>0</v>
      </c>
      <c r="AO2405">
        <v>0</v>
      </c>
      <c r="AP2405">
        <v>0</v>
      </c>
      <c r="AQ2405">
        <v>54</v>
      </c>
      <c r="AR2405">
        <v>0.999999999999999</v>
      </c>
      <c r="AS2405">
        <v>0</v>
      </c>
      <c r="AT2405">
        <v>0</v>
      </c>
      <c r="AU2405">
        <v>0</v>
      </c>
      <c r="AV2405">
        <v>0</v>
      </c>
      <c r="AW2405">
        <v>54</v>
      </c>
      <c r="AX2405">
        <v>1</v>
      </c>
      <c r="AY2405" s="73">
        <v>71.352186138555993</v>
      </c>
      <c r="AZ2405">
        <v>54</v>
      </c>
      <c r="BA2405">
        <v>1</v>
      </c>
      <c r="BB2405">
        <v>51</v>
      </c>
      <c r="BC2405">
        <v>0.86164656105624504</v>
      </c>
      <c r="BD2405">
        <v>3</v>
      </c>
      <c r="BE2405">
        <v>0.13835343894375399</v>
      </c>
      <c r="BF2405">
        <v>63.9135717098209</v>
      </c>
      <c r="BG2405">
        <v>61.600431664981997</v>
      </c>
      <c r="BH2405">
        <v>71.352186138555993</v>
      </c>
      <c r="BI2405">
        <v>56.585272385865999</v>
      </c>
    </row>
    <row r="2406" spans="1:61" x14ac:dyDescent="0.25">
      <c r="A2406" s="10" t="str">
        <f>VLOOKUP(D2406,'Index-Relations'!E:F,2,FALSE)</f>
        <v>ESG</v>
      </c>
      <c r="B2406" t="s">
        <v>3450</v>
      </c>
      <c r="C2406" s="53" t="s">
        <v>2763</v>
      </c>
      <c r="D2406" s="59" t="s">
        <v>3055</v>
      </c>
      <c r="E2406" s="59" t="s">
        <v>5822</v>
      </c>
      <c r="F2406" t="s">
        <v>906</v>
      </c>
      <c r="G2406" t="s">
        <v>905</v>
      </c>
      <c r="H2406" t="s">
        <v>907</v>
      </c>
      <c r="I2406" s="52">
        <v>45566</v>
      </c>
      <c r="J2406" t="s">
        <v>2457</v>
      </c>
      <c r="K2406">
        <v>54</v>
      </c>
      <c r="L2406" s="73">
        <v>64.075206502360004</v>
      </c>
      <c r="M2406">
        <v>54</v>
      </c>
      <c r="N2406">
        <v>1</v>
      </c>
      <c r="O2406" s="73">
        <v>61.701850714475903</v>
      </c>
      <c r="P2406">
        <v>54</v>
      </c>
      <c r="Q2406">
        <v>1</v>
      </c>
      <c r="R2406">
        <v>54</v>
      </c>
      <c r="S2406">
        <v>0.999999999999999</v>
      </c>
      <c r="T2406">
        <v>39.0693896044531</v>
      </c>
      <c r="U2406">
        <v>0.92059942452131704</v>
      </c>
      <c r="V2406">
        <v>47</v>
      </c>
      <c r="W2406">
        <v>3.8618181522335399E-3</v>
      </c>
      <c r="X2406">
        <v>2</v>
      </c>
      <c r="Y2406">
        <v>54</v>
      </c>
      <c r="Z2406">
        <v>0.999999999999999</v>
      </c>
      <c r="AA2406">
        <v>21.034215026052401</v>
      </c>
      <c r="AB2406">
        <v>49</v>
      </c>
      <c r="AC2406">
        <v>0.97715268786307197</v>
      </c>
      <c r="AD2406">
        <v>5</v>
      </c>
      <c r="AE2406">
        <v>2.2847312136927901E-2</v>
      </c>
      <c r="AF2406">
        <v>0</v>
      </c>
      <c r="AG2406">
        <v>0</v>
      </c>
      <c r="AH2406">
        <v>0</v>
      </c>
      <c r="AI2406">
        <v>0</v>
      </c>
      <c r="AJ2406" s="73">
        <v>56.727891655968001</v>
      </c>
      <c r="AK2406">
        <v>54</v>
      </c>
      <c r="AL2406">
        <v>1</v>
      </c>
      <c r="AM2406">
        <v>0</v>
      </c>
      <c r="AN2406">
        <v>0</v>
      </c>
      <c r="AO2406">
        <v>0</v>
      </c>
      <c r="AP2406">
        <v>0</v>
      </c>
      <c r="AQ2406">
        <v>54</v>
      </c>
      <c r="AR2406">
        <v>1</v>
      </c>
      <c r="AS2406">
        <v>0</v>
      </c>
      <c r="AT2406">
        <v>0</v>
      </c>
      <c r="AU2406">
        <v>0</v>
      </c>
      <c r="AV2406">
        <v>0</v>
      </c>
      <c r="AW2406">
        <v>54</v>
      </c>
      <c r="AX2406">
        <v>1</v>
      </c>
      <c r="AY2406" s="73">
        <v>71.539926066654004</v>
      </c>
      <c r="AZ2406">
        <v>54</v>
      </c>
      <c r="BA2406">
        <v>1</v>
      </c>
      <c r="BB2406">
        <v>51</v>
      </c>
      <c r="BC2406">
        <v>0.86022825569928896</v>
      </c>
      <c r="BD2406">
        <v>3</v>
      </c>
      <c r="BE2406">
        <v>0.13977174430070999</v>
      </c>
      <c r="BF2406">
        <v>64.075206502360004</v>
      </c>
      <c r="BG2406">
        <v>61.701850714475903</v>
      </c>
      <c r="BH2406">
        <v>71.539926066654004</v>
      </c>
      <c r="BI2406">
        <v>56.727891655968001</v>
      </c>
    </row>
    <row r="2407" spans="1:61" x14ac:dyDescent="0.25">
      <c r="A2407" s="10" t="str">
        <f>VLOOKUP(D2407,'Index-Relations'!E:F,2,FALSE)</f>
        <v>ESG</v>
      </c>
      <c r="B2407" t="s">
        <v>3450</v>
      </c>
      <c r="C2407" s="53" t="s">
        <v>2764</v>
      </c>
      <c r="D2407" s="59" t="s">
        <v>3055</v>
      </c>
      <c r="E2407" s="59" t="s">
        <v>5823</v>
      </c>
      <c r="F2407" t="s">
        <v>906</v>
      </c>
      <c r="G2407" t="s">
        <v>905</v>
      </c>
      <c r="H2407" t="s">
        <v>907</v>
      </c>
      <c r="I2407" s="52">
        <v>45538</v>
      </c>
      <c r="J2407" t="s">
        <v>2457</v>
      </c>
      <c r="K2407">
        <v>54</v>
      </c>
      <c r="L2407" s="73">
        <v>64.176930130236997</v>
      </c>
      <c r="M2407">
        <v>54</v>
      </c>
      <c r="N2407">
        <v>1</v>
      </c>
      <c r="O2407" s="73">
        <v>61.7842996441899</v>
      </c>
      <c r="P2407">
        <v>54</v>
      </c>
      <c r="Q2407">
        <v>1</v>
      </c>
      <c r="R2407">
        <v>54</v>
      </c>
      <c r="S2407">
        <v>1</v>
      </c>
      <c r="T2407">
        <v>38.892053859241202</v>
      </c>
      <c r="U2407">
        <v>0.92205723160300701</v>
      </c>
      <c r="V2407">
        <v>47</v>
      </c>
      <c r="W2407">
        <v>3.8511650397756699E-3</v>
      </c>
      <c r="X2407">
        <v>2</v>
      </c>
      <c r="Y2407">
        <v>54</v>
      </c>
      <c r="Z2407">
        <v>0.999999999999999</v>
      </c>
      <c r="AA2407">
        <v>21.932175880398599</v>
      </c>
      <c r="AB2407">
        <v>49</v>
      </c>
      <c r="AC2407">
        <v>0.97771523825422602</v>
      </c>
      <c r="AD2407">
        <v>5</v>
      </c>
      <c r="AE2407">
        <v>2.2284761745773801E-2</v>
      </c>
      <c r="AF2407">
        <v>0</v>
      </c>
      <c r="AG2407">
        <v>1.1448999999999999E-16</v>
      </c>
      <c r="AH2407">
        <v>0</v>
      </c>
      <c r="AI2407">
        <v>0</v>
      </c>
      <c r="AJ2407" s="73">
        <v>56.914719475092902</v>
      </c>
      <c r="AK2407">
        <v>54</v>
      </c>
      <c r="AL2407">
        <v>1</v>
      </c>
      <c r="AM2407">
        <v>0</v>
      </c>
      <c r="AN2407">
        <v>0</v>
      </c>
      <c r="AO2407">
        <v>0</v>
      </c>
      <c r="AP2407">
        <v>0</v>
      </c>
      <c r="AQ2407">
        <v>54</v>
      </c>
      <c r="AR2407">
        <v>0.999999999999999</v>
      </c>
      <c r="AS2407">
        <v>0</v>
      </c>
      <c r="AT2407">
        <v>0</v>
      </c>
      <c r="AU2407">
        <v>0</v>
      </c>
      <c r="AV2407">
        <v>0</v>
      </c>
      <c r="AW2407">
        <v>54</v>
      </c>
      <c r="AX2407">
        <v>1</v>
      </c>
      <c r="AY2407" s="73">
        <v>71.556601648389005</v>
      </c>
      <c r="AZ2407">
        <v>54</v>
      </c>
      <c r="BA2407">
        <v>1</v>
      </c>
      <c r="BB2407">
        <v>51</v>
      </c>
      <c r="BC2407">
        <v>0.86220952317295596</v>
      </c>
      <c r="BD2407">
        <v>3</v>
      </c>
      <c r="BE2407">
        <v>0.13779047682704301</v>
      </c>
      <c r="BF2407">
        <v>64.176930130236997</v>
      </c>
      <c r="BG2407">
        <v>61.7842996441899</v>
      </c>
      <c r="BH2407">
        <v>71.556601648389005</v>
      </c>
      <c r="BI2407">
        <v>56.914719475092902</v>
      </c>
    </row>
    <row r="2408" spans="1:61" x14ac:dyDescent="0.25">
      <c r="A2408" s="10" t="str">
        <f>VLOOKUP(D2408,'Index-Relations'!E:F,2,FALSE)</f>
        <v>ESG</v>
      </c>
      <c r="B2408" t="s">
        <v>3450</v>
      </c>
      <c r="C2408" s="53" t="s">
        <v>3350</v>
      </c>
      <c r="D2408" s="59" t="s">
        <v>3055</v>
      </c>
      <c r="E2408" s="59" t="s">
        <v>5824</v>
      </c>
      <c r="F2408" t="s">
        <v>906</v>
      </c>
      <c r="G2408" t="s">
        <v>905</v>
      </c>
      <c r="H2408" t="s">
        <v>907</v>
      </c>
      <c r="I2408" s="52">
        <v>45505</v>
      </c>
      <c r="J2408" t="s">
        <v>2457</v>
      </c>
      <c r="K2408">
        <v>54</v>
      </c>
      <c r="L2408" s="73">
        <v>64.307652903746003</v>
      </c>
      <c r="M2408">
        <v>54</v>
      </c>
      <c r="N2408">
        <v>1</v>
      </c>
      <c r="O2408" s="73">
        <v>61.865245423253903</v>
      </c>
      <c r="P2408">
        <v>54</v>
      </c>
      <c r="Q2408">
        <v>1</v>
      </c>
      <c r="R2408">
        <v>54</v>
      </c>
      <c r="S2408">
        <v>1</v>
      </c>
      <c r="T2408">
        <v>38.798355684608197</v>
      </c>
      <c r="U2408">
        <v>0.922422263087876</v>
      </c>
      <c r="V2408">
        <v>47</v>
      </c>
      <c r="W2408">
        <v>4.1192652234152798E-3</v>
      </c>
      <c r="X2408">
        <v>2</v>
      </c>
      <c r="Y2408">
        <v>54</v>
      </c>
      <c r="Z2408">
        <v>1</v>
      </c>
      <c r="AA2408">
        <v>52.828097080688003</v>
      </c>
      <c r="AB2408">
        <v>51</v>
      </c>
      <c r="AC2408">
        <v>0.99081743944971901</v>
      </c>
      <c r="AD2408">
        <v>3</v>
      </c>
      <c r="AE2408">
        <v>9.1825605502806901E-3</v>
      </c>
      <c r="AF2408">
        <v>0</v>
      </c>
      <c r="AG2408">
        <v>0</v>
      </c>
      <c r="AH2408">
        <v>0</v>
      </c>
      <c r="AI2408">
        <v>0</v>
      </c>
      <c r="AJ2408" s="73">
        <v>57.0837979682289</v>
      </c>
      <c r="AK2408">
        <v>54</v>
      </c>
      <c r="AL2408">
        <v>1</v>
      </c>
      <c r="AM2408">
        <v>0</v>
      </c>
      <c r="AN2408">
        <v>0</v>
      </c>
      <c r="AO2408">
        <v>0</v>
      </c>
      <c r="AP2408">
        <v>0</v>
      </c>
      <c r="AQ2408">
        <v>54</v>
      </c>
      <c r="AR2408">
        <v>0.999999999999999</v>
      </c>
      <c r="AS2408">
        <v>0</v>
      </c>
      <c r="AT2408">
        <v>0</v>
      </c>
      <c r="AU2408">
        <v>0</v>
      </c>
      <c r="AV2408">
        <v>0</v>
      </c>
      <c r="AW2408">
        <v>54</v>
      </c>
      <c r="AX2408">
        <v>0.999999999999999</v>
      </c>
      <c r="AY2408" s="73">
        <v>71.679941363900994</v>
      </c>
      <c r="AZ2408">
        <v>54</v>
      </c>
      <c r="BA2408">
        <v>1</v>
      </c>
      <c r="BB2408">
        <v>52</v>
      </c>
      <c r="BC2408">
        <v>0.883575013444026</v>
      </c>
      <c r="BD2408">
        <v>2</v>
      </c>
      <c r="BE2408">
        <v>0.116424986555973</v>
      </c>
      <c r="BF2408">
        <v>64.307652903746003</v>
      </c>
      <c r="BG2408">
        <v>61.865245423253903</v>
      </c>
      <c r="BH2408">
        <v>71.679941363900994</v>
      </c>
      <c r="BI2408">
        <v>57.0837979682289</v>
      </c>
    </row>
    <row r="2409" spans="1:61" x14ac:dyDescent="0.25">
      <c r="A2409" s="10" t="str">
        <f>VLOOKUP(D2409,'Index-Relations'!E:F,2,FALSE)</f>
        <v>ESG</v>
      </c>
      <c r="B2409" t="s">
        <v>3450</v>
      </c>
      <c r="C2409" s="53" t="s">
        <v>2765</v>
      </c>
      <c r="D2409" s="59" t="s">
        <v>3055</v>
      </c>
      <c r="E2409" s="59" t="s">
        <v>5825</v>
      </c>
      <c r="F2409" t="s">
        <v>906</v>
      </c>
      <c r="G2409" t="s">
        <v>905</v>
      </c>
      <c r="H2409" t="s">
        <v>907</v>
      </c>
      <c r="I2409" s="52">
        <v>45474</v>
      </c>
      <c r="J2409" t="s">
        <v>2457</v>
      </c>
      <c r="K2409">
        <v>54</v>
      </c>
      <c r="L2409" s="73">
        <v>64.542198457119994</v>
      </c>
      <c r="M2409">
        <v>54</v>
      </c>
      <c r="N2409">
        <v>1</v>
      </c>
      <c r="O2409" s="73">
        <v>62.056246959987</v>
      </c>
      <c r="P2409">
        <v>54</v>
      </c>
      <c r="Q2409">
        <v>1</v>
      </c>
      <c r="R2409">
        <v>54</v>
      </c>
      <c r="S2409">
        <v>1</v>
      </c>
      <c r="T2409">
        <v>38.991312131483198</v>
      </c>
      <c r="U2409">
        <v>0.92775915198884196</v>
      </c>
      <c r="V2409">
        <v>47</v>
      </c>
      <c r="W2409">
        <v>4.2229243783173404E-3</v>
      </c>
      <c r="X2409">
        <v>2</v>
      </c>
      <c r="Y2409">
        <v>54</v>
      </c>
      <c r="Z2409">
        <v>1</v>
      </c>
      <c r="AA2409">
        <v>24.170044078438998</v>
      </c>
      <c r="AB2409">
        <v>50</v>
      </c>
      <c r="AC2409">
        <v>0.98807945498920602</v>
      </c>
      <c r="AD2409">
        <v>4</v>
      </c>
      <c r="AE2409">
        <v>1.19205450107936E-2</v>
      </c>
      <c r="AF2409">
        <v>0</v>
      </c>
      <c r="AG2409">
        <v>0</v>
      </c>
      <c r="AH2409">
        <v>0</v>
      </c>
      <c r="AI2409">
        <v>0</v>
      </c>
      <c r="AJ2409" s="73">
        <v>57.282175568790997</v>
      </c>
      <c r="AK2409">
        <v>54</v>
      </c>
      <c r="AL2409">
        <v>1</v>
      </c>
      <c r="AM2409">
        <v>0</v>
      </c>
      <c r="AN2409">
        <v>0</v>
      </c>
      <c r="AO2409">
        <v>0</v>
      </c>
      <c r="AP2409">
        <v>0</v>
      </c>
      <c r="AQ2409">
        <v>54</v>
      </c>
      <c r="AR2409">
        <v>0.999999999999999</v>
      </c>
      <c r="AS2409">
        <v>0</v>
      </c>
      <c r="AT2409">
        <v>0</v>
      </c>
      <c r="AU2409">
        <v>0</v>
      </c>
      <c r="AV2409">
        <v>0</v>
      </c>
      <c r="AW2409">
        <v>54</v>
      </c>
      <c r="AX2409">
        <v>1</v>
      </c>
      <c r="AY2409" s="73">
        <v>71.905943107436002</v>
      </c>
      <c r="AZ2409">
        <v>54</v>
      </c>
      <c r="BA2409">
        <v>1</v>
      </c>
      <c r="BB2409">
        <v>52</v>
      </c>
      <c r="BC2409">
        <v>0.87545440927016704</v>
      </c>
      <c r="BD2409">
        <v>2</v>
      </c>
      <c r="BE2409">
        <v>0.124545590729832</v>
      </c>
      <c r="BF2409">
        <v>64.542198457119994</v>
      </c>
      <c r="BG2409">
        <v>62.056246959987</v>
      </c>
      <c r="BH2409">
        <v>71.905943107436002</v>
      </c>
      <c r="BI2409">
        <v>57.282175568790997</v>
      </c>
    </row>
    <row r="2410" spans="1:61" x14ac:dyDescent="0.25">
      <c r="A2410" s="10" t="str">
        <f>VLOOKUP(D2410,'Index-Relations'!E:F,2,FALSE)</f>
        <v>ESG</v>
      </c>
      <c r="B2410" t="s">
        <v>3450</v>
      </c>
      <c r="C2410" s="53" t="s">
        <v>2766</v>
      </c>
      <c r="D2410" s="59" t="s">
        <v>3055</v>
      </c>
      <c r="E2410" s="59" t="s">
        <v>5826</v>
      </c>
      <c r="F2410" t="s">
        <v>906</v>
      </c>
      <c r="G2410" t="s">
        <v>905</v>
      </c>
      <c r="H2410" t="s">
        <v>907</v>
      </c>
      <c r="I2410" s="52">
        <v>45446</v>
      </c>
      <c r="J2410" t="s">
        <v>2457</v>
      </c>
      <c r="K2410">
        <v>55</v>
      </c>
      <c r="L2410" s="73">
        <v>64.845410048611996</v>
      </c>
      <c r="M2410">
        <v>55</v>
      </c>
      <c r="N2410">
        <v>1</v>
      </c>
      <c r="O2410" s="73">
        <v>62.022357111483899</v>
      </c>
      <c r="P2410">
        <v>55</v>
      </c>
      <c r="Q2410">
        <v>1</v>
      </c>
      <c r="R2410">
        <v>55</v>
      </c>
      <c r="S2410">
        <v>1</v>
      </c>
      <c r="T2410">
        <v>38.844025512938003</v>
      </c>
      <c r="U2410">
        <v>0.91685965839526395</v>
      </c>
      <c r="V2410">
        <v>47</v>
      </c>
      <c r="W2410">
        <v>4.1534084849408296E-3</v>
      </c>
      <c r="X2410">
        <v>2</v>
      </c>
      <c r="Y2410">
        <v>55</v>
      </c>
      <c r="Z2410">
        <v>0.999999999999999</v>
      </c>
      <c r="AA2410">
        <v>23.6917344393006</v>
      </c>
      <c r="AB2410">
        <v>51</v>
      </c>
      <c r="AC2410">
        <v>0.98789680052053797</v>
      </c>
      <c r="AD2410">
        <v>4</v>
      </c>
      <c r="AE2410">
        <v>1.21031994794611E-2</v>
      </c>
      <c r="AF2410">
        <v>0</v>
      </c>
      <c r="AG2410">
        <v>8.8469999999999998E-17</v>
      </c>
      <c r="AH2410">
        <v>0</v>
      </c>
      <c r="AI2410">
        <v>0</v>
      </c>
      <c r="AJ2410" s="73">
        <v>57.492801408563899</v>
      </c>
      <c r="AK2410">
        <v>55</v>
      </c>
      <c r="AL2410">
        <v>1</v>
      </c>
      <c r="AM2410">
        <v>0</v>
      </c>
      <c r="AN2410">
        <v>0</v>
      </c>
      <c r="AO2410">
        <v>0</v>
      </c>
      <c r="AP2410">
        <v>0</v>
      </c>
      <c r="AQ2410">
        <v>55</v>
      </c>
      <c r="AR2410">
        <v>1</v>
      </c>
      <c r="AS2410">
        <v>0</v>
      </c>
      <c r="AT2410">
        <v>0</v>
      </c>
      <c r="AU2410">
        <v>0</v>
      </c>
      <c r="AV2410">
        <v>0</v>
      </c>
      <c r="AW2410">
        <v>55</v>
      </c>
      <c r="AX2410">
        <v>0.999999999999999</v>
      </c>
      <c r="AY2410" s="73">
        <v>72.564730189021006</v>
      </c>
      <c r="AZ2410">
        <v>55</v>
      </c>
      <c r="BA2410">
        <v>1</v>
      </c>
      <c r="BB2410">
        <v>53</v>
      </c>
      <c r="BC2410">
        <v>0.880403898737527</v>
      </c>
      <c r="BD2410">
        <v>2</v>
      </c>
      <c r="BE2410">
        <v>0.119596101262472</v>
      </c>
      <c r="BF2410">
        <v>64.845410048611996</v>
      </c>
      <c r="BG2410">
        <v>62.022357111483899</v>
      </c>
      <c r="BH2410">
        <v>72.564730189021006</v>
      </c>
      <c r="BI2410">
        <v>57.492801408563899</v>
      </c>
    </row>
    <row r="2411" spans="1:61" x14ac:dyDescent="0.25">
      <c r="A2411" s="10" t="str">
        <f>VLOOKUP(D2411,'Index-Relations'!E:F,2,FALSE)</f>
        <v>ESG</v>
      </c>
      <c r="B2411" t="s">
        <v>3450</v>
      </c>
      <c r="C2411" s="53" t="s">
        <v>2767</v>
      </c>
      <c r="D2411" s="59" t="s">
        <v>3055</v>
      </c>
      <c r="E2411" s="59" t="s">
        <v>5827</v>
      </c>
      <c r="F2411" t="s">
        <v>906</v>
      </c>
      <c r="G2411" t="s">
        <v>905</v>
      </c>
      <c r="H2411" t="s">
        <v>907</v>
      </c>
      <c r="I2411" s="52">
        <v>45413</v>
      </c>
      <c r="J2411" t="s">
        <v>2457</v>
      </c>
      <c r="K2411">
        <v>55</v>
      </c>
      <c r="L2411" s="73">
        <v>65.567998028242002</v>
      </c>
      <c r="M2411">
        <v>55</v>
      </c>
      <c r="N2411">
        <v>1</v>
      </c>
      <c r="O2411" s="73">
        <v>63.065692528602</v>
      </c>
      <c r="P2411">
        <v>55</v>
      </c>
      <c r="Q2411">
        <v>1</v>
      </c>
      <c r="R2411">
        <v>55</v>
      </c>
      <c r="S2411">
        <v>1</v>
      </c>
      <c r="T2411">
        <v>38.763389655822301</v>
      </c>
      <c r="U2411">
        <v>0.91682503152503003</v>
      </c>
      <c r="V2411">
        <v>47</v>
      </c>
      <c r="W2411">
        <v>4.1488054335177002E-3</v>
      </c>
      <c r="X2411">
        <v>2</v>
      </c>
      <c r="Y2411">
        <v>55</v>
      </c>
      <c r="Z2411">
        <v>1</v>
      </c>
      <c r="AA2411">
        <v>23.939977397618701</v>
      </c>
      <c r="AB2411">
        <v>51</v>
      </c>
      <c r="AC2411">
        <v>0.98633353158823001</v>
      </c>
      <c r="AD2411">
        <v>4</v>
      </c>
      <c r="AE2411">
        <v>1.3666468411770201E-2</v>
      </c>
      <c r="AF2411">
        <v>0</v>
      </c>
      <c r="AG2411">
        <v>0</v>
      </c>
      <c r="AH2411">
        <v>0</v>
      </c>
      <c r="AI2411">
        <v>0</v>
      </c>
      <c r="AJ2411" s="73">
        <v>57.469672309323997</v>
      </c>
      <c r="AK2411">
        <v>55</v>
      </c>
      <c r="AL2411">
        <v>1</v>
      </c>
      <c r="AM2411">
        <v>0</v>
      </c>
      <c r="AN2411">
        <v>0</v>
      </c>
      <c r="AO2411">
        <v>0</v>
      </c>
      <c r="AP2411">
        <v>0</v>
      </c>
      <c r="AQ2411">
        <v>55</v>
      </c>
      <c r="AR2411">
        <v>0.999999999999999</v>
      </c>
      <c r="AS2411">
        <v>0</v>
      </c>
      <c r="AT2411">
        <v>0</v>
      </c>
      <c r="AU2411">
        <v>0</v>
      </c>
      <c r="AV2411">
        <v>0</v>
      </c>
      <c r="AW2411">
        <v>55</v>
      </c>
      <c r="AX2411">
        <v>1</v>
      </c>
      <c r="AY2411" s="73">
        <v>73.630429119039903</v>
      </c>
      <c r="AZ2411">
        <v>55</v>
      </c>
      <c r="BA2411">
        <v>1</v>
      </c>
      <c r="BB2411">
        <v>53</v>
      </c>
      <c r="BC2411">
        <v>0.87902698187800299</v>
      </c>
      <c r="BD2411">
        <v>2</v>
      </c>
      <c r="BE2411">
        <v>0.120973018121996</v>
      </c>
      <c r="BF2411">
        <v>65.567998028242002</v>
      </c>
      <c r="BG2411">
        <v>63.065692528602</v>
      </c>
      <c r="BH2411">
        <v>73.630429119039903</v>
      </c>
      <c r="BI2411">
        <v>57.469672309323997</v>
      </c>
    </row>
    <row r="2412" spans="1:61" x14ac:dyDescent="0.25">
      <c r="A2412" s="10" t="str">
        <f>VLOOKUP(D2412,'Index-Relations'!E:F,2,FALSE)</f>
        <v>ESG</v>
      </c>
      <c r="B2412" t="s">
        <v>3450</v>
      </c>
      <c r="C2412" s="53" t="s">
        <v>2768</v>
      </c>
      <c r="D2412" s="59" t="s">
        <v>3055</v>
      </c>
      <c r="E2412" s="59" t="s">
        <v>5828</v>
      </c>
      <c r="F2412" t="s">
        <v>906</v>
      </c>
      <c r="G2412" t="s">
        <v>905</v>
      </c>
      <c r="H2412" t="s">
        <v>907</v>
      </c>
      <c r="I2412" s="52">
        <v>45383</v>
      </c>
      <c r="J2412" t="s">
        <v>2457</v>
      </c>
      <c r="K2412">
        <v>50</v>
      </c>
      <c r="L2412">
        <v>66.601256008592799</v>
      </c>
      <c r="M2412">
        <v>50</v>
      </c>
      <c r="N2412">
        <v>1</v>
      </c>
      <c r="O2412">
        <v>62.099450034293199</v>
      </c>
      <c r="P2412">
        <v>50</v>
      </c>
      <c r="Q2412">
        <v>1</v>
      </c>
      <c r="R2412">
        <v>50</v>
      </c>
      <c r="S2412">
        <v>1</v>
      </c>
      <c r="T2412">
        <v>37.1369596850855</v>
      </c>
      <c r="U2412">
        <v>0.911856780493982</v>
      </c>
      <c r="V2412">
        <v>45</v>
      </c>
      <c r="W2412">
        <v>5.0151515502876998E-3</v>
      </c>
      <c r="X2412">
        <v>2</v>
      </c>
      <c r="Y2412">
        <v>50</v>
      </c>
      <c r="Z2412">
        <v>1</v>
      </c>
      <c r="AA2412">
        <v>21.4888494911152</v>
      </c>
      <c r="AB2412">
        <v>49</v>
      </c>
      <c r="AC2412">
        <v>0.99627262736552602</v>
      </c>
      <c r="AD2412">
        <v>1</v>
      </c>
      <c r="AE2412">
        <v>3.72737263447395E-3</v>
      </c>
      <c r="AF2412">
        <v>0</v>
      </c>
      <c r="AG2412">
        <v>0</v>
      </c>
      <c r="AH2412">
        <v>0</v>
      </c>
      <c r="AI2412">
        <v>0</v>
      </c>
      <c r="AJ2412">
        <v>57.245144607061299</v>
      </c>
      <c r="AK2412">
        <v>50</v>
      </c>
      <c r="AL2412">
        <v>1</v>
      </c>
      <c r="AM2412">
        <v>0</v>
      </c>
      <c r="AN2412">
        <v>0</v>
      </c>
      <c r="AO2412">
        <v>0</v>
      </c>
      <c r="AP2412">
        <v>0</v>
      </c>
      <c r="AQ2412">
        <v>50</v>
      </c>
      <c r="AR2412">
        <v>0.999999999999999</v>
      </c>
      <c r="AS2412">
        <v>0</v>
      </c>
      <c r="AT2412">
        <v>0</v>
      </c>
      <c r="AU2412">
        <v>0</v>
      </c>
      <c r="AV2412">
        <v>0</v>
      </c>
      <c r="AW2412">
        <v>50</v>
      </c>
      <c r="AX2412">
        <v>1</v>
      </c>
      <c r="AY2412">
        <v>77.095919054246707</v>
      </c>
      <c r="AZ2412">
        <v>50</v>
      </c>
      <c r="BA2412">
        <v>1</v>
      </c>
      <c r="BB2412">
        <v>49</v>
      </c>
      <c r="BC2412">
        <v>0.89925020963553903</v>
      </c>
      <c r="BD2412">
        <v>1</v>
      </c>
      <c r="BE2412">
        <v>0.10074979036446</v>
      </c>
      <c r="BF2412">
        <v>63.260562958816998</v>
      </c>
      <c r="BG2412">
        <v>60.272737319570901</v>
      </c>
      <c r="BH2412">
        <v>72.597891511592906</v>
      </c>
      <c r="BI2412">
        <v>54.672295956214001</v>
      </c>
    </row>
    <row r="2413" spans="1:61" x14ac:dyDescent="0.25">
      <c r="A2413" s="10" t="str">
        <f>VLOOKUP(D2413,'Index-Relations'!E:F,2,FALSE)</f>
        <v>ESG</v>
      </c>
      <c r="B2413" t="s">
        <v>3450</v>
      </c>
      <c r="C2413" s="53" t="s">
        <v>2769</v>
      </c>
      <c r="D2413" s="59" t="s">
        <v>3055</v>
      </c>
      <c r="E2413" s="59" t="s">
        <v>5829</v>
      </c>
      <c r="F2413" t="s">
        <v>906</v>
      </c>
      <c r="G2413" t="s">
        <v>905</v>
      </c>
      <c r="H2413" t="s">
        <v>907</v>
      </c>
      <c r="I2413" s="52">
        <v>45352</v>
      </c>
      <c r="J2413" t="s">
        <v>2457</v>
      </c>
      <c r="K2413">
        <v>50</v>
      </c>
      <c r="L2413">
        <v>66.631087702190896</v>
      </c>
      <c r="M2413">
        <v>50</v>
      </c>
      <c r="N2413">
        <v>1</v>
      </c>
      <c r="O2413">
        <v>61.975770048813096</v>
      </c>
      <c r="P2413">
        <v>50</v>
      </c>
      <c r="Q2413">
        <v>1</v>
      </c>
      <c r="R2413">
        <v>50</v>
      </c>
      <c r="S2413">
        <v>1</v>
      </c>
      <c r="T2413">
        <v>36.8468185873636</v>
      </c>
      <c r="U2413">
        <v>0.90574995292805904</v>
      </c>
      <c r="V2413">
        <v>45</v>
      </c>
      <c r="W2413">
        <v>5.4219849339537402E-3</v>
      </c>
      <c r="X2413">
        <v>2</v>
      </c>
      <c r="Y2413">
        <v>50</v>
      </c>
      <c r="Z2413">
        <v>1</v>
      </c>
      <c r="AA2413">
        <v>22.2041259658107</v>
      </c>
      <c r="AB2413">
        <v>49</v>
      </c>
      <c r="AC2413">
        <v>0.99637248425282299</v>
      </c>
      <c r="AD2413">
        <v>1</v>
      </c>
      <c r="AE2413">
        <v>3.6275157471766599E-3</v>
      </c>
      <c r="AF2413">
        <v>0</v>
      </c>
      <c r="AG2413">
        <v>1.2230000000000001E-16</v>
      </c>
      <c r="AH2413">
        <v>0</v>
      </c>
      <c r="AI2413">
        <v>0</v>
      </c>
      <c r="AJ2413">
        <v>57.403826527482501</v>
      </c>
      <c r="AK2413">
        <v>50</v>
      </c>
      <c r="AL2413">
        <v>1</v>
      </c>
      <c r="AM2413">
        <v>0</v>
      </c>
      <c r="AN2413">
        <v>0</v>
      </c>
      <c r="AO2413">
        <v>0</v>
      </c>
      <c r="AP2413">
        <v>0</v>
      </c>
      <c r="AQ2413">
        <v>50</v>
      </c>
      <c r="AR2413">
        <v>0.999999999999999</v>
      </c>
      <c r="AS2413">
        <v>0</v>
      </c>
      <c r="AT2413">
        <v>0</v>
      </c>
      <c r="AU2413">
        <v>0</v>
      </c>
      <c r="AV2413">
        <v>0</v>
      </c>
      <c r="AW2413">
        <v>50</v>
      </c>
      <c r="AX2413">
        <v>1</v>
      </c>
      <c r="AY2413">
        <v>77.177790330960505</v>
      </c>
      <c r="AZ2413">
        <v>50</v>
      </c>
      <c r="BA2413">
        <v>1</v>
      </c>
      <c r="BB2413">
        <v>49</v>
      </c>
      <c r="BC2413">
        <v>0.90377313619531296</v>
      </c>
      <c r="BD2413">
        <v>1</v>
      </c>
      <c r="BE2413">
        <v>9.6226863804685994E-2</v>
      </c>
      <c r="BF2413">
        <v>63.229411821831</v>
      </c>
      <c r="BG2413">
        <v>60.144030791663901</v>
      </c>
      <c r="BH2413">
        <v>72.585455825175899</v>
      </c>
      <c r="BI2413">
        <v>54.754184895263997</v>
      </c>
    </row>
    <row r="2414" spans="1:61" x14ac:dyDescent="0.25">
      <c r="A2414" s="10" t="str">
        <f>VLOOKUP(D2414,'Index-Relations'!E:F,2,FALSE)</f>
        <v>ESG</v>
      </c>
      <c r="B2414" t="s">
        <v>3450</v>
      </c>
      <c r="C2414" s="53" t="s">
        <v>2770</v>
      </c>
      <c r="D2414" s="59" t="s">
        <v>3055</v>
      </c>
      <c r="E2414" s="59" t="s">
        <v>5830</v>
      </c>
      <c r="F2414" t="s">
        <v>906</v>
      </c>
      <c r="G2414" t="s">
        <v>905</v>
      </c>
      <c r="H2414" t="s">
        <v>907</v>
      </c>
      <c r="I2414" s="52">
        <v>45323</v>
      </c>
      <c r="J2414" t="s">
        <v>2457</v>
      </c>
      <c r="K2414">
        <v>50</v>
      </c>
      <c r="L2414">
        <v>66.765532297345302</v>
      </c>
      <c r="M2414">
        <v>50</v>
      </c>
      <c r="N2414">
        <v>1</v>
      </c>
      <c r="O2414">
        <v>62.311697420161202</v>
      </c>
      <c r="P2414">
        <v>50</v>
      </c>
      <c r="Q2414">
        <v>1</v>
      </c>
      <c r="R2414">
        <v>50</v>
      </c>
      <c r="S2414">
        <v>1</v>
      </c>
      <c r="T2414">
        <v>36.638414036203002</v>
      </c>
      <c r="U2414">
        <v>0.90119189985078096</v>
      </c>
      <c r="V2414">
        <v>45</v>
      </c>
      <c r="W2414">
        <v>5.6424447230334204E-3</v>
      </c>
      <c r="X2414">
        <v>2</v>
      </c>
      <c r="Y2414">
        <v>50</v>
      </c>
      <c r="Z2414">
        <v>1</v>
      </c>
      <c r="AA2414">
        <v>23.692391951729501</v>
      </c>
      <c r="AB2414">
        <v>49</v>
      </c>
      <c r="AC2414">
        <v>0.99588078697925897</v>
      </c>
      <c r="AD2414">
        <v>1</v>
      </c>
      <c r="AE2414">
        <v>4.11921302074019E-3</v>
      </c>
      <c r="AF2414">
        <v>0</v>
      </c>
      <c r="AG2414">
        <v>0</v>
      </c>
      <c r="AH2414">
        <v>0</v>
      </c>
      <c r="AI2414">
        <v>0</v>
      </c>
      <c r="AJ2414">
        <v>57.180387602736999</v>
      </c>
      <c r="AK2414">
        <v>50</v>
      </c>
      <c r="AL2414">
        <v>1</v>
      </c>
      <c r="AM2414">
        <v>0</v>
      </c>
      <c r="AN2414">
        <v>0</v>
      </c>
      <c r="AO2414">
        <v>0</v>
      </c>
      <c r="AP2414">
        <v>0</v>
      </c>
      <c r="AQ2414">
        <v>50</v>
      </c>
      <c r="AR2414">
        <v>0.999999999999999</v>
      </c>
      <c r="AS2414">
        <v>0</v>
      </c>
      <c r="AT2414">
        <v>0</v>
      </c>
      <c r="AU2414">
        <v>0</v>
      </c>
      <c r="AV2414">
        <v>0</v>
      </c>
      <c r="AW2414">
        <v>50</v>
      </c>
      <c r="AX2414">
        <v>1</v>
      </c>
      <c r="AY2414">
        <v>77.3948702370121</v>
      </c>
      <c r="AZ2414">
        <v>50</v>
      </c>
      <c r="BA2414">
        <v>1</v>
      </c>
      <c r="BB2414">
        <v>49</v>
      </c>
      <c r="BC2414">
        <v>0.90657626742932795</v>
      </c>
      <c r="BD2414">
        <v>1</v>
      </c>
      <c r="BE2414">
        <v>9.34237325706717E-2</v>
      </c>
      <c r="BF2414">
        <v>63.212036050015897</v>
      </c>
      <c r="BG2414">
        <v>60.189274427810901</v>
      </c>
      <c r="BH2414">
        <v>72.653893715538999</v>
      </c>
      <c r="BI2414">
        <v>54.574434904381</v>
      </c>
    </row>
    <row r="2415" spans="1:61" x14ac:dyDescent="0.25">
      <c r="A2415" s="10" t="str">
        <f>VLOOKUP(D2415,'Index-Relations'!E:F,2,FALSE)</f>
        <v>ESG</v>
      </c>
      <c r="B2415" t="s">
        <v>3450</v>
      </c>
      <c r="C2415" s="53" t="s">
        <v>2760</v>
      </c>
      <c r="D2415" s="59" t="s">
        <v>3056</v>
      </c>
      <c r="E2415" s="59" t="s">
        <v>5831</v>
      </c>
      <c r="F2415" t="s">
        <v>910</v>
      </c>
      <c r="G2415" t="s">
        <v>909</v>
      </c>
      <c r="H2415" t="s">
        <v>911</v>
      </c>
      <c r="I2415" s="52">
        <v>45659</v>
      </c>
      <c r="J2415" t="s">
        <v>2457</v>
      </c>
      <c r="K2415">
        <v>22</v>
      </c>
      <c r="L2415" s="73">
        <v>79.752215900545906</v>
      </c>
      <c r="M2415">
        <v>22</v>
      </c>
      <c r="N2415">
        <v>1</v>
      </c>
      <c r="O2415" s="73">
        <v>84.207792124316001</v>
      </c>
      <c r="P2415">
        <v>22</v>
      </c>
      <c r="Q2415">
        <v>1</v>
      </c>
      <c r="R2415">
        <v>22</v>
      </c>
      <c r="S2415">
        <v>1</v>
      </c>
      <c r="T2415">
        <v>20.065015728913</v>
      </c>
      <c r="U2415">
        <v>0.29200827461206302</v>
      </c>
      <c r="V2415">
        <v>10</v>
      </c>
      <c r="W2415">
        <v>0</v>
      </c>
      <c r="X2415">
        <v>0</v>
      </c>
      <c r="Y2415">
        <v>22</v>
      </c>
      <c r="Z2415">
        <v>1</v>
      </c>
      <c r="AA2415">
        <v>1.9461744835664001</v>
      </c>
      <c r="AB2415">
        <v>22</v>
      </c>
      <c r="AC2415">
        <v>1</v>
      </c>
      <c r="AD2415">
        <v>0</v>
      </c>
      <c r="AE2415">
        <v>0</v>
      </c>
      <c r="AF2415">
        <v>0</v>
      </c>
      <c r="AG2415">
        <v>0</v>
      </c>
      <c r="AH2415">
        <v>0</v>
      </c>
      <c r="AI2415">
        <v>0</v>
      </c>
      <c r="AJ2415" s="73">
        <v>74.362115445461001</v>
      </c>
      <c r="AK2415">
        <v>22</v>
      </c>
      <c r="AL2415">
        <v>1</v>
      </c>
      <c r="AM2415">
        <v>0</v>
      </c>
      <c r="AN2415">
        <v>0</v>
      </c>
      <c r="AO2415">
        <v>0</v>
      </c>
      <c r="AP2415">
        <v>0</v>
      </c>
      <c r="AQ2415">
        <v>22</v>
      </c>
      <c r="AR2415">
        <v>0.999999999999999</v>
      </c>
      <c r="AS2415">
        <v>0</v>
      </c>
      <c r="AT2415">
        <v>0</v>
      </c>
      <c r="AU2415">
        <v>0</v>
      </c>
      <c r="AV2415">
        <v>0</v>
      </c>
      <c r="AW2415">
        <v>22</v>
      </c>
      <c r="AX2415">
        <v>1</v>
      </c>
      <c r="AY2415" s="73">
        <v>75.232828133401</v>
      </c>
      <c r="AZ2415">
        <v>22</v>
      </c>
      <c r="BA2415">
        <v>1</v>
      </c>
      <c r="BB2415">
        <v>22</v>
      </c>
      <c r="BC2415">
        <v>0.999999999999999</v>
      </c>
      <c r="BD2415">
        <v>0</v>
      </c>
      <c r="BE2415">
        <v>0</v>
      </c>
      <c r="BF2415">
        <v>79.752215900545906</v>
      </c>
      <c r="BG2415">
        <v>84.207792124316001</v>
      </c>
      <c r="BH2415">
        <v>75.232828133401</v>
      </c>
      <c r="BI2415">
        <v>74.362115445461001</v>
      </c>
    </row>
    <row r="2416" spans="1:61" x14ac:dyDescent="0.25">
      <c r="A2416" s="10" t="str">
        <f>VLOOKUP(D2416,'Index-Relations'!E:F,2,FALSE)</f>
        <v>ESG</v>
      </c>
      <c r="B2416" t="s">
        <v>3450</v>
      </c>
      <c r="C2416" s="53" t="s">
        <v>2761</v>
      </c>
      <c r="D2416" s="59" t="s">
        <v>3056</v>
      </c>
      <c r="E2416" s="59" t="s">
        <v>5832</v>
      </c>
      <c r="F2416" t="s">
        <v>910</v>
      </c>
      <c r="G2416" t="s">
        <v>909</v>
      </c>
      <c r="H2416" t="s">
        <v>911</v>
      </c>
      <c r="I2416" s="52">
        <v>45628</v>
      </c>
      <c r="J2416" t="s">
        <v>2457</v>
      </c>
      <c r="K2416">
        <v>22</v>
      </c>
      <c r="L2416" s="73">
        <v>80.052224332888002</v>
      </c>
      <c r="M2416">
        <v>22</v>
      </c>
      <c r="N2416">
        <v>1</v>
      </c>
      <c r="O2416" s="73">
        <v>84.288241876374897</v>
      </c>
      <c r="P2416">
        <v>22</v>
      </c>
      <c r="Q2416">
        <v>1</v>
      </c>
      <c r="R2416">
        <v>22</v>
      </c>
      <c r="S2416">
        <v>0.999999999999999</v>
      </c>
      <c r="T2416">
        <v>19.840968612352501</v>
      </c>
      <c r="U2416">
        <v>0.29189771039547902</v>
      </c>
      <c r="V2416">
        <v>10</v>
      </c>
      <c r="W2416">
        <v>0</v>
      </c>
      <c r="X2416">
        <v>0</v>
      </c>
      <c r="Y2416">
        <v>22</v>
      </c>
      <c r="Z2416">
        <v>1</v>
      </c>
      <c r="AA2416">
        <v>1.8591014499905401</v>
      </c>
      <c r="AB2416">
        <v>22</v>
      </c>
      <c r="AC2416">
        <v>0.999999999999999</v>
      </c>
      <c r="AD2416">
        <v>0</v>
      </c>
      <c r="AE2416">
        <v>0</v>
      </c>
      <c r="AF2416">
        <v>0</v>
      </c>
      <c r="AG2416">
        <v>1.1102E-16</v>
      </c>
      <c r="AH2416">
        <v>0</v>
      </c>
      <c r="AI2416">
        <v>0</v>
      </c>
      <c r="AJ2416" s="73">
        <v>74.681614803979002</v>
      </c>
      <c r="AK2416">
        <v>22</v>
      </c>
      <c r="AL2416">
        <v>1</v>
      </c>
      <c r="AM2416">
        <v>0</v>
      </c>
      <c r="AN2416">
        <v>0</v>
      </c>
      <c r="AO2416">
        <v>0</v>
      </c>
      <c r="AP2416">
        <v>0</v>
      </c>
      <c r="AQ2416">
        <v>22</v>
      </c>
      <c r="AR2416">
        <v>1</v>
      </c>
      <c r="AS2416">
        <v>0</v>
      </c>
      <c r="AT2416">
        <v>0</v>
      </c>
      <c r="AU2416">
        <v>0</v>
      </c>
      <c r="AV2416">
        <v>0</v>
      </c>
      <c r="AW2416">
        <v>22</v>
      </c>
      <c r="AX2416">
        <v>0.999999999999999</v>
      </c>
      <c r="AY2416" s="73">
        <v>75.717500843719904</v>
      </c>
      <c r="AZ2416">
        <v>22</v>
      </c>
      <c r="BA2416">
        <v>1</v>
      </c>
      <c r="BB2416">
        <v>22</v>
      </c>
      <c r="BC2416">
        <v>1</v>
      </c>
      <c r="BD2416">
        <v>0</v>
      </c>
      <c r="BE2416">
        <v>0</v>
      </c>
      <c r="BF2416">
        <v>80.052224332888002</v>
      </c>
      <c r="BG2416">
        <v>84.288241876374897</v>
      </c>
      <c r="BH2416">
        <v>75.717500843719904</v>
      </c>
      <c r="BI2416">
        <v>74.681614803979002</v>
      </c>
    </row>
    <row r="2417" spans="1:61" x14ac:dyDescent="0.25">
      <c r="A2417" s="10" t="str">
        <f>VLOOKUP(D2417,'Index-Relations'!E:F,2,FALSE)</f>
        <v>ESG</v>
      </c>
      <c r="B2417" t="s">
        <v>3450</v>
      </c>
      <c r="C2417" s="53" t="s">
        <v>2762</v>
      </c>
      <c r="D2417" s="59" t="s">
        <v>3056</v>
      </c>
      <c r="E2417" s="59" t="s">
        <v>5833</v>
      </c>
      <c r="F2417" t="s">
        <v>910</v>
      </c>
      <c r="G2417" t="s">
        <v>909</v>
      </c>
      <c r="H2417" t="s">
        <v>911</v>
      </c>
      <c r="I2417" s="52">
        <v>45597</v>
      </c>
      <c r="J2417" t="s">
        <v>2457</v>
      </c>
      <c r="K2417">
        <v>22</v>
      </c>
      <c r="L2417" s="73">
        <v>79.994618573682999</v>
      </c>
      <c r="M2417">
        <v>22</v>
      </c>
      <c r="N2417">
        <v>1</v>
      </c>
      <c r="O2417" s="73">
        <v>84.134973150435997</v>
      </c>
      <c r="P2417">
        <v>22</v>
      </c>
      <c r="Q2417">
        <v>1</v>
      </c>
      <c r="R2417">
        <v>22</v>
      </c>
      <c r="S2417">
        <v>1</v>
      </c>
      <c r="T2417">
        <v>19.8692708283168</v>
      </c>
      <c r="U2417">
        <v>0.29159182244342902</v>
      </c>
      <c r="V2417">
        <v>10</v>
      </c>
      <c r="W2417">
        <v>0</v>
      </c>
      <c r="X2417">
        <v>0</v>
      </c>
      <c r="Y2417">
        <v>22</v>
      </c>
      <c r="Z2417">
        <v>1</v>
      </c>
      <c r="AA2417">
        <v>2.1319873083710998</v>
      </c>
      <c r="AB2417">
        <v>21</v>
      </c>
      <c r="AC2417">
        <v>0.97779192479736199</v>
      </c>
      <c r="AD2417">
        <v>1</v>
      </c>
      <c r="AE2417">
        <v>2.2208075202637099E-2</v>
      </c>
      <c r="AF2417">
        <v>0</v>
      </c>
      <c r="AG2417">
        <v>4.5100000000000002E-17</v>
      </c>
      <c r="AH2417">
        <v>0</v>
      </c>
      <c r="AI2417">
        <v>0</v>
      </c>
      <c r="AJ2417" s="73">
        <v>74.753916947817999</v>
      </c>
      <c r="AK2417">
        <v>22</v>
      </c>
      <c r="AL2417">
        <v>1</v>
      </c>
      <c r="AM2417">
        <v>0</v>
      </c>
      <c r="AN2417">
        <v>0</v>
      </c>
      <c r="AO2417">
        <v>0</v>
      </c>
      <c r="AP2417">
        <v>0</v>
      </c>
      <c r="AQ2417">
        <v>22</v>
      </c>
      <c r="AR2417">
        <v>1</v>
      </c>
      <c r="AS2417">
        <v>0</v>
      </c>
      <c r="AT2417">
        <v>0</v>
      </c>
      <c r="AU2417">
        <v>0</v>
      </c>
      <c r="AV2417">
        <v>0</v>
      </c>
      <c r="AW2417">
        <v>22</v>
      </c>
      <c r="AX2417">
        <v>1</v>
      </c>
      <c r="AY2417" s="73">
        <v>75.674365116456997</v>
      </c>
      <c r="AZ2417">
        <v>22</v>
      </c>
      <c r="BA2417">
        <v>1</v>
      </c>
      <c r="BB2417">
        <v>22</v>
      </c>
      <c r="BC2417">
        <v>1</v>
      </c>
      <c r="BD2417">
        <v>0</v>
      </c>
      <c r="BE2417">
        <v>0</v>
      </c>
      <c r="BF2417">
        <v>79.994618573682999</v>
      </c>
      <c r="BG2417">
        <v>84.134973150435997</v>
      </c>
      <c r="BH2417">
        <v>75.674365116456997</v>
      </c>
      <c r="BI2417">
        <v>74.753916947817999</v>
      </c>
    </row>
    <row r="2418" spans="1:61" x14ac:dyDescent="0.25">
      <c r="A2418" s="10" t="str">
        <f>VLOOKUP(D2418,'Index-Relations'!E:F,2,FALSE)</f>
        <v>ESG</v>
      </c>
      <c r="B2418" t="s">
        <v>3450</v>
      </c>
      <c r="C2418" s="53" t="s">
        <v>2763</v>
      </c>
      <c r="D2418" s="59" t="s">
        <v>3056</v>
      </c>
      <c r="E2418" s="59" t="s">
        <v>5834</v>
      </c>
      <c r="F2418" t="s">
        <v>910</v>
      </c>
      <c r="G2418" t="s">
        <v>909</v>
      </c>
      <c r="H2418" t="s">
        <v>911</v>
      </c>
      <c r="I2418" s="52">
        <v>45566</v>
      </c>
      <c r="J2418" t="s">
        <v>2457</v>
      </c>
      <c r="K2418">
        <v>22</v>
      </c>
      <c r="L2418" s="73">
        <v>79.895824063985998</v>
      </c>
      <c r="M2418">
        <v>22</v>
      </c>
      <c r="N2418">
        <v>1</v>
      </c>
      <c r="O2418" s="73">
        <v>84.060667076634005</v>
      </c>
      <c r="P2418">
        <v>22</v>
      </c>
      <c r="Q2418">
        <v>1</v>
      </c>
      <c r="R2418">
        <v>22</v>
      </c>
      <c r="S2418">
        <v>1</v>
      </c>
      <c r="T2418">
        <v>19.9128679593118</v>
      </c>
      <c r="U2418">
        <v>0.29464285377806199</v>
      </c>
      <c r="V2418">
        <v>10</v>
      </c>
      <c r="W2418">
        <v>0</v>
      </c>
      <c r="X2418">
        <v>0</v>
      </c>
      <c r="Y2418">
        <v>22</v>
      </c>
      <c r="Z2418">
        <v>1</v>
      </c>
      <c r="AA2418">
        <v>2.08372122162088</v>
      </c>
      <c r="AB2418">
        <v>21</v>
      </c>
      <c r="AC2418">
        <v>0.97507055444315405</v>
      </c>
      <c r="AD2418">
        <v>1</v>
      </c>
      <c r="AE2418">
        <v>2.4929445556845502E-2</v>
      </c>
      <c r="AF2418">
        <v>0</v>
      </c>
      <c r="AG2418">
        <v>3.1229999999999998E-17</v>
      </c>
      <c r="AH2418">
        <v>0</v>
      </c>
      <c r="AI2418">
        <v>0</v>
      </c>
      <c r="AJ2418" s="73">
        <v>74.715496044152999</v>
      </c>
      <c r="AK2418">
        <v>22</v>
      </c>
      <c r="AL2418">
        <v>1</v>
      </c>
      <c r="AM2418">
        <v>0</v>
      </c>
      <c r="AN2418">
        <v>0</v>
      </c>
      <c r="AO2418">
        <v>0</v>
      </c>
      <c r="AP2418">
        <v>0</v>
      </c>
      <c r="AQ2418">
        <v>22</v>
      </c>
      <c r="AR2418">
        <v>0.999999999999999</v>
      </c>
      <c r="AS2418">
        <v>0</v>
      </c>
      <c r="AT2418">
        <v>0</v>
      </c>
      <c r="AU2418">
        <v>0</v>
      </c>
      <c r="AV2418">
        <v>0</v>
      </c>
      <c r="AW2418">
        <v>22</v>
      </c>
      <c r="AX2418">
        <v>1</v>
      </c>
      <c r="AY2418" s="73">
        <v>75.540342815110904</v>
      </c>
      <c r="AZ2418">
        <v>22</v>
      </c>
      <c r="BA2418">
        <v>1</v>
      </c>
      <c r="BB2418">
        <v>22</v>
      </c>
      <c r="BC2418">
        <v>0.999999999999999</v>
      </c>
      <c r="BD2418">
        <v>0</v>
      </c>
      <c r="BE2418">
        <v>0</v>
      </c>
      <c r="BF2418">
        <v>79.895824063985998</v>
      </c>
      <c r="BG2418">
        <v>84.060667076634005</v>
      </c>
      <c r="BH2418">
        <v>75.540342815110904</v>
      </c>
      <c r="BI2418">
        <v>74.715496044152999</v>
      </c>
    </row>
    <row r="2419" spans="1:61" x14ac:dyDescent="0.25">
      <c r="A2419" s="10" t="str">
        <f>VLOOKUP(D2419,'Index-Relations'!E:F,2,FALSE)</f>
        <v>ESG</v>
      </c>
      <c r="B2419" t="s">
        <v>3450</v>
      </c>
      <c r="C2419" s="53" t="s">
        <v>2764</v>
      </c>
      <c r="D2419" s="59" t="s">
        <v>3056</v>
      </c>
      <c r="E2419" s="59" t="s">
        <v>5835</v>
      </c>
      <c r="F2419" t="s">
        <v>910</v>
      </c>
      <c r="G2419" t="s">
        <v>909</v>
      </c>
      <c r="H2419" t="s">
        <v>911</v>
      </c>
      <c r="I2419" s="52">
        <v>45538</v>
      </c>
      <c r="J2419" t="s">
        <v>2457</v>
      </c>
      <c r="K2419">
        <v>22</v>
      </c>
      <c r="L2419" s="73">
        <v>80.153838104551994</v>
      </c>
      <c r="M2419">
        <v>22</v>
      </c>
      <c r="N2419">
        <v>1</v>
      </c>
      <c r="O2419" s="73">
        <v>84.118611947915994</v>
      </c>
      <c r="P2419">
        <v>22</v>
      </c>
      <c r="Q2419">
        <v>1</v>
      </c>
      <c r="R2419">
        <v>22</v>
      </c>
      <c r="S2419">
        <v>1</v>
      </c>
      <c r="T2419">
        <v>19.784773316278699</v>
      </c>
      <c r="U2419">
        <v>0.28565737831076099</v>
      </c>
      <c r="V2419">
        <v>10</v>
      </c>
      <c r="W2419">
        <v>0</v>
      </c>
      <c r="X2419">
        <v>0</v>
      </c>
      <c r="Y2419">
        <v>22</v>
      </c>
      <c r="Z2419">
        <v>1</v>
      </c>
      <c r="AA2419">
        <v>2.09477385253627</v>
      </c>
      <c r="AB2419">
        <v>21</v>
      </c>
      <c r="AC2419">
        <v>0.972817224411621</v>
      </c>
      <c r="AD2419">
        <v>1</v>
      </c>
      <c r="AE2419">
        <v>2.7182775588378699E-2</v>
      </c>
      <c r="AF2419">
        <v>0</v>
      </c>
      <c r="AG2419">
        <v>9.7139999999999999E-17</v>
      </c>
      <c r="AH2419">
        <v>0</v>
      </c>
      <c r="AI2419">
        <v>0</v>
      </c>
      <c r="AJ2419" s="73">
        <v>75.049235700753997</v>
      </c>
      <c r="AK2419">
        <v>22</v>
      </c>
      <c r="AL2419">
        <v>1</v>
      </c>
      <c r="AM2419">
        <v>0</v>
      </c>
      <c r="AN2419">
        <v>0</v>
      </c>
      <c r="AO2419">
        <v>0</v>
      </c>
      <c r="AP2419">
        <v>0</v>
      </c>
      <c r="AQ2419">
        <v>22</v>
      </c>
      <c r="AR2419">
        <v>1</v>
      </c>
      <c r="AS2419">
        <v>0</v>
      </c>
      <c r="AT2419">
        <v>0</v>
      </c>
      <c r="AU2419">
        <v>0</v>
      </c>
      <c r="AV2419">
        <v>0</v>
      </c>
      <c r="AW2419">
        <v>22</v>
      </c>
      <c r="AX2419">
        <v>1</v>
      </c>
      <c r="AY2419" s="73">
        <v>75.902945721579002</v>
      </c>
      <c r="AZ2419">
        <v>22</v>
      </c>
      <c r="BA2419">
        <v>1</v>
      </c>
      <c r="BB2419">
        <v>22</v>
      </c>
      <c r="BC2419">
        <v>1</v>
      </c>
      <c r="BD2419">
        <v>0</v>
      </c>
      <c r="BE2419">
        <v>0</v>
      </c>
      <c r="BF2419">
        <v>80.153838104551994</v>
      </c>
      <c r="BG2419">
        <v>84.118611947915994</v>
      </c>
      <c r="BH2419">
        <v>75.902945721579002</v>
      </c>
      <c r="BI2419">
        <v>75.049235700753997</v>
      </c>
    </row>
    <row r="2420" spans="1:61" x14ac:dyDescent="0.25">
      <c r="A2420" s="10" t="str">
        <f>VLOOKUP(D2420,'Index-Relations'!E:F,2,FALSE)</f>
        <v>ESG</v>
      </c>
      <c r="B2420" t="s">
        <v>3450</v>
      </c>
      <c r="C2420" s="53" t="s">
        <v>3350</v>
      </c>
      <c r="D2420" s="59" t="s">
        <v>3056</v>
      </c>
      <c r="E2420" s="59" t="s">
        <v>5836</v>
      </c>
      <c r="F2420" t="s">
        <v>910</v>
      </c>
      <c r="G2420" t="s">
        <v>909</v>
      </c>
      <c r="H2420" t="s">
        <v>911</v>
      </c>
      <c r="I2420" s="52">
        <v>45505</v>
      </c>
      <c r="J2420" t="s">
        <v>2457</v>
      </c>
      <c r="K2420">
        <v>22</v>
      </c>
      <c r="L2420" s="73">
        <v>80.859924690033907</v>
      </c>
      <c r="M2420">
        <v>22</v>
      </c>
      <c r="N2420">
        <v>1</v>
      </c>
      <c r="O2420" s="73">
        <v>84.134702361826001</v>
      </c>
      <c r="P2420">
        <v>22</v>
      </c>
      <c r="Q2420">
        <v>1</v>
      </c>
      <c r="R2420">
        <v>22</v>
      </c>
      <c r="S2420">
        <v>0.999999999999999</v>
      </c>
      <c r="T2420">
        <v>19.877628026088299</v>
      </c>
      <c r="U2420">
        <v>0.30695831251991301</v>
      </c>
      <c r="V2420">
        <v>10</v>
      </c>
      <c r="W2420">
        <v>0</v>
      </c>
      <c r="X2420">
        <v>0</v>
      </c>
      <c r="Y2420">
        <v>22</v>
      </c>
      <c r="Z2420">
        <v>1</v>
      </c>
      <c r="AA2420">
        <v>2.1379829462053701</v>
      </c>
      <c r="AB2420">
        <v>22</v>
      </c>
      <c r="AC2420">
        <v>0.999999999999999</v>
      </c>
      <c r="AD2420">
        <v>0</v>
      </c>
      <c r="AE2420">
        <v>0</v>
      </c>
      <c r="AF2420">
        <v>0</v>
      </c>
      <c r="AG2420">
        <v>1.1102E-16</v>
      </c>
      <c r="AH2420">
        <v>0</v>
      </c>
      <c r="AI2420">
        <v>0</v>
      </c>
      <c r="AJ2420" s="73">
        <v>75.295330885498004</v>
      </c>
      <c r="AK2420">
        <v>22</v>
      </c>
      <c r="AL2420">
        <v>1</v>
      </c>
      <c r="AM2420">
        <v>0</v>
      </c>
      <c r="AN2420">
        <v>0</v>
      </c>
      <c r="AO2420">
        <v>0</v>
      </c>
      <c r="AP2420">
        <v>0</v>
      </c>
      <c r="AQ2420">
        <v>22</v>
      </c>
      <c r="AR2420">
        <v>1</v>
      </c>
      <c r="AS2420">
        <v>0</v>
      </c>
      <c r="AT2420">
        <v>0</v>
      </c>
      <c r="AU2420">
        <v>0</v>
      </c>
      <c r="AV2420">
        <v>0</v>
      </c>
      <c r="AW2420">
        <v>22</v>
      </c>
      <c r="AX2420">
        <v>1</v>
      </c>
      <c r="AY2420" s="73">
        <v>77.587325922904995</v>
      </c>
      <c r="AZ2420">
        <v>22</v>
      </c>
      <c r="BA2420">
        <v>1</v>
      </c>
      <c r="BB2420">
        <v>22</v>
      </c>
      <c r="BC2420">
        <v>1</v>
      </c>
      <c r="BD2420">
        <v>0</v>
      </c>
      <c r="BE2420">
        <v>0</v>
      </c>
      <c r="BF2420">
        <v>80.859924690033907</v>
      </c>
      <c r="BG2420">
        <v>84.134702361826001</v>
      </c>
      <c r="BH2420">
        <v>77.587325922904995</v>
      </c>
      <c r="BI2420">
        <v>75.295330885498004</v>
      </c>
    </row>
    <row r="2421" spans="1:61" x14ac:dyDescent="0.25">
      <c r="A2421" s="10" t="str">
        <f>VLOOKUP(D2421,'Index-Relations'!E:F,2,FALSE)</f>
        <v>ESG</v>
      </c>
      <c r="B2421" t="s">
        <v>3450</v>
      </c>
      <c r="C2421" s="53" t="s">
        <v>2765</v>
      </c>
      <c r="D2421" s="59" t="s">
        <v>3056</v>
      </c>
      <c r="E2421" s="59" t="s">
        <v>5837</v>
      </c>
      <c r="F2421" t="s">
        <v>910</v>
      </c>
      <c r="G2421" t="s">
        <v>909</v>
      </c>
      <c r="H2421" t="s">
        <v>911</v>
      </c>
      <c r="I2421" s="52">
        <v>45474</v>
      </c>
      <c r="J2421" t="s">
        <v>2457</v>
      </c>
      <c r="K2421">
        <v>22</v>
      </c>
      <c r="L2421" s="73">
        <v>81.267616363816003</v>
      </c>
      <c r="M2421">
        <v>22</v>
      </c>
      <c r="N2421">
        <v>1</v>
      </c>
      <c r="O2421" s="73">
        <v>84.263751874321002</v>
      </c>
      <c r="P2421">
        <v>22</v>
      </c>
      <c r="Q2421">
        <v>1</v>
      </c>
      <c r="R2421">
        <v>22</v>
      </c>
      <c r="S2421">
        <v>0.999999999999999</v>
      </c>
      <c r="T2421">
        <v>19.367476133635101</v>
      </c>
      <c r="U2421">
        <v>0.32838009892223302</v>
      </c>
      <c r="V2421">
        <v>10</v>
      </c>
      <c r="W2421">
        <v>0</v>
      </c>
      <c r="X2421">
        <v>0</v>
      </c>
      <c r="Y2421">
        <v>22</v>
      </c>
      <c r="Z2421">
        <v>0.999999999999999</v>
      </c>
      <c r="AA2421">
        <v>1.8604454900784</v>
      </c>
      <c r="AB2421">
        <v>22</v>
      </c>
      <c r="AC2421">
        <v>0.999999999999999</v>
      </c>
      <c r="AD2421">
        <v>0</v>
      </c>
      <c r="AE2421">
        <v>0</v>
      </c>
      <c r="AF2421">
        <v>0</v>
      </c>
      <c r="AG2421">
        <v>1.1102E-16</v>
      </c>
      <c r="AH2421">
        <v>0</v>
      </c>
      <c r="AI2421">
        <v>0</v>
      </c>
      <c r="AJ2421" s="73">
        <v>75.707426545204996</v>
      </c>
      <c r="AK2421">
        <v>22</v>
      </c>
      <c r="AL2421">
        <v>1</v>
      </c>
      <c r="AM2421">
        <v>0</v>
      </c>
      <c r="AN2421">
        <v>0</v>
      </c>
      <c r="AO2421">
        <v>0</v>
      </c>
      <c r="AP2421">
        <v>0</v>
      </c>
      <c r="AQ2421">
        <v>22</v>
      </c>
      <c r="AR2421">
        <v>0.999999999999999</v>
      </c>
      <c r="AS2421">
        <v>0</v>
      </c>
      <c r="AT2421">
        <v>0</v>
      </c>
      <c r="AU2421">
        <v>0</v>
      </c>
      <c r="AV2421">
        <v>0</v>
      </c>
      <c r="AW2421">
        <v>22</v>
      </c>
      <c r="AX2421">
        <v>1</v>
      </c>
      <c r="AY2421" s="73">
        <v>78.125354575712905</v>
      </c>
      <c r="AZ2421">
        <v>22</v>
      </c>
      <c r="BA2421">
        <v>1</v>
      </c>
      <c r="BB2421">
        <v>22</v>
      </c>
      <c r="BC2421">
        <v>0.999999999999999</v>
      </c>
      <c r="BD2421">
        <v>0</v>
      </c>
      <c r="BE2421">
        <v>0</v>
      </c>
      <c r="BF2421">
        <v>81.267616363816003</v>
      </c>
      <c r="BG2421">
        <v>84.263751874321002</v>
      </c>
      <c r="BH2421">
        <v>78.125354575712905</v>
      </c>
      <c r="BI2421">
        <v>75.707426545204996</v>
      </c>
    </row>
    <row r="2422" spans="1:61" x14ac:dyDescent="0.25">
      <c r="A2422" s="10" t="str">
        <f>VLOOKUP(D2422,'Index-Relations'!E:F,2,FALSE)</f>
        <v>ESG</v>
      </c>
      <c r="B2422" t="s">
        <v>3450</v>
      </c>
      <c r="C2422" s="53" t="s">
        <v>2766</v>
      </c>
      <c r="D2422" s="59" t="s">
        <v>3056</v>
      </c>
      <c r="E2422" s="59" t="s">
        <v>5838</v>
      </c>
      <c r="F2422" t="s">
        <v>910</v>
      </c>
      <c r="G2422" t="s">
        <v>909</v>
      </c>
      <c r="H2422" t="s">
        <v>911</v>
      </c>
      <c r="I2422" s="52">
        <v>45446</v>
      </c>
      <c r="J2422" t="s">
        <v>2457</v>
      </c>
      <c r="K2422">
        <v>22</v>
      </c>
      <c r="L2422" s="73">
        <v>81.258723382044906</v>
      </c>
      <c r="M2422">
        <v>22</v>
      </c>
      <c r="N2422">
        <v>1</v>
      </c>
      <c r="O2422" s="73">
        <v>83.965582368857994</v>
      </c>
      <c r="P2422">
        <v>22</v>
      </c>
      <c r="Q2422">
        <v>1</v>
      </c>
      <c r="R2422">
        <v>22</v>
      </c>
      <c r="S2422">
        <v>1</v>
      </c>
      <c r="T2422">
        <v>19.256925296193199</v>
      </c>
      <c r="U2422">
        <v>0.33200520589264298</v>
      </c>
      <c r="V2422">
        <v>10</v>
      </c>
      <c r="W2422">
        <v>0</v>
      </c>
      <c r="X2422">
        <v>0</v>
      </c>
      <c r="Y2422">
        <v>22</v>
      </c>
      <c r="Z2422">
        <v>1</v>
      </c>
      <c r="AA2422">
        <v>1.96340943394651</v>
      </c>
      <c r="AB2422">
        <v>22</v>
      </c>
      <c r="AC2422">
        <v>1</v>
      </c>
      <c r="AD2422">
        <v>0</v>
      </c>
      <c r="AE2422">
        <v>0</v>
      </c>
      <c r="AF2422">
        <v>0</v>
      </c>
      <c r="AG2422">
        <v>0</v>
      </c>
      <c r="AH2422">
        <v>0</v>
      </c>
      <c r="AI2422">
        <v>0</v>
      </c>
      <c r="AJ2422" s="73">
        <v>75.927916337721001</v>
      </c>
      <c r="AK2422">
        <v>22</v>
      </c>
      <c r="AL2422">
        <v>1</v>
      </c>
      <c r="AM2422">
        <v>0</v>
      </c>
      <c r="AN2422">
        <v>0</v>
      </c>
      <c r="AO2422">
        <v>0</v>
      </c>
      <c r="AP2422">
        <v>0</v>
      </c>
      <c r="AQ2422">
        <v>22</v>
      </c>
      <c r="AR2422">
        <v>0.999999999999999</v>
      </c>
      <c r="AS2422">
        <v>0</v>
      </c>
      <c r="AT2422">
        <v>0</v>
      </c>
      <c r="AU2422">
        <v>0</v>
      </c>
      <c r="AV2422">
        <v>0</v>
      </c>
      <c r="AW2422">
        <v>22</v>
      </c>
      <c r="AX2422">
        <v>1</v>
      </c>
      <c r="AY2422" s="73">
        <v>78.258811597908903</v>
      </c>
      <c r="AZ2422">
        <v>22</v>
      </c>
      <c r="BA2422">
        <v>1</v>
      </c>
      <c r="BB2422">
        <v>22</v>
      </c>
      <c r="BC2422">
        <v>0.999999999999999</v>
      </c>
      <c r="BD2422">
        <v>0</v>
      </c>
      <c r="BE2422">
        <v>0</v>
      </c>
      <c r="BF2422">
        <v>81.258723382044906</v>
      </c>
      <c r="BG2422">
        <v>83.965582368857994</v>
      </c>
      <c r="BH2422">
        <v>78.258811597908903</v>
      </c>
      <c r="BI2422">
        <v>75.927916337721001</v>
      </c>
    </row>
    <row r="2423" spans="1:61" x14ac:dyDescent="0.25">
      <c r="A2423" s="10" t="str">
        <f>VLOOKUP(D2423,'Index-Relations'!E:F,2,FALSE)</f>
        <v>ESG</v>
      </c>
      <c r="B2423" t="s">
        <v>3450</v>
      </c>
      <c r="C2423" s="53" t="s">
        <v>2767</v>
      </c>
      <c r="D2423" s="59" t="s">
        <v>3056</v>
      </c>
      <c r="E2423" s="59" t="s">
        <v>5839</v>
      </c>
      <c r="F2423" t="s">
        <v>910</v>
      </c>
      <c r="G2423" t="s">
        <v>909</v>
      </c>
      <c r="H2423" t="s">
        <v>911</v>
      </c>
      <c r="I2423" s="52">
        <v>45413</v>
      </c>
      <c r="J2423" t="s">
        <v>2457</v>
      </c>
      <c r="K2423">
        <v>22</v>
      </c>
      <c r="L2423" s="73">
        <v>81.597139256876901</v>
      </c>
      <c r="M2423">
        <v>22</v>
      </c>
      <c r="N2423">
        <v>1</v>
      </c>
      <c r="O2423" s="73">
        <v>84.196947420365007</v>
      </c>
      <c r="P2423">
        <v>22</v>
      </c>
      <c r="Q2423">
        <v>1</v>
      </c>
      <c r="R2423">
        <v>22</v>
      </c>
      <c r="S2423">
        <v>1</v>
      </c>
      <c r="T2423">
        <v>18.851299491341301</v>
      </c>
      <c r="U2423">
        <v>0.31767475101753301</v>
      </c>
      <c r="V2423">
        <v>10</v>
      </c>
      <c r="W2423">
        <v>0</v>
      </c>
      <c r="X2423">
        <v>0</v>
      </c>
      <c r="Y2423">
        <v>22</v>
      </c>
      <c r="Z2423">
        <v>1</v>
      </c>
      <c r="AA2423">
        <v>2.0325626538510102</v>
      </c>
      <c r="AB2423">
        <v>22</v>
      </c>
      <c r="AC2423">
        <v>1</v>
      </c>
      <c r="AD2423">
        <v>0</v>
      </c>
      <c r="AE2423">
        <v>0</v>
      </c>
      <c r="AF2423">
        <v>0</v>
      </c>
      <c r="AG2423">
        <v>0</v>
      </c>
      <c r="AH2423">
        <v>0</v>
      </c>
      <c r="AI2423">
        <v>0</v>
      </c>
      <c r="AJ2423" s="73">
        <v>76.082046609209996</v>
      </c>
      <c r="AK2423">
        <v>22</v>
      </c>
      <c r="AL2423">
        <v>1</v>
      </c>
      <c r="AM2423">
        <v>0</v>
      </c>
      <c r="AN2423">
        <v>0</v>
      </c>
      <c r="AO2423">
        <v>0</v>
      </c>
      <c r="AP2423">
        <v>0</v>
      </c>
      <c r="AQ2423">
        <v>22</v>
      </c>
      <c r="AR2423">
        <v>0.999999999999999</v>
      </c>
      <c r="AS2423">
        <v>0</v>
      </c>
      <c r="AT2423">
        <v>0</v>
      </c>
      <c r="AU2423">
        <v>0</v>
      </c>
      <c r="AV2423">
        <v>0</v>
      </c>
      <c r="AW2423">
        <v>22</v>
      </c>
      <c r="AX2423">
        <v>1</v>
      </c>
      <c r="AY2423" s="73">
        <v>78.7809051676129</v>
      </c>
      <c r="AZ2423">
        <v>22</v>
      </c>
      <c r="BA2423">
        <v>1</v>
      </c>
      <c r="BB2423">
        <v>22</v>
      </c>
      <c r="BC2423">
        <v>0.999999999999999</v>
      </c>
      <c r="BD2423">
        <v>0</v>
      </c>
      <c r="BE2423">
        <v>0</v>
      </c>
      <c r="BF2423">
        <v>81.597139256876901</v>
      </c>
      <c r="BG2423">
        <v>84.196947420365007</v>
      </c>
      <c r="BH2423">
        <v>78.7809051676129</v>
      </c>
      <c r="BI2423">
        <v>76.082046609209996</v>
      </c>
    </row>
    <row r="2424" spans="1:61" x14ac:dyDescent="0.25">
      <c r="A2424" s="10" t="str">
        <f>VLOOKUP(D2424,'Index-Relations'!E:F,2,FALSE)</f>
        <v>ESG</v>
      </c>
      <c r="B2424" t="s">
        <v>3450</v>
      </c>
      <c r="C2424" s="53" t="s">
        <v>2768</v>
      </c>
      <c r="D2424" s="59" t="s">
        <v>3056</v>
      </c>
      <c r="E2424" s="59" t="s">
        <v>5840</v>
      </c>
      <c r="F2424" t="s">
        <v>910</v>
      </c>
      <c r="G2424" t="s">
        <v>909</v>
      </c>
      <c r="H2424" t="s">
        <v>911</v>
      </c>
      <c r="I2424" s="52">
        <v>45383</v>
      </c>
      <c r="J2424" t="s">
        <v>2457</v>
      </c>
      <c r="K2424">
        <v>50</v>
      </c>
      <c r="L2424">
        <v>79.294879887982404</v>
      </c>
      <c r="M2424">
        <v>50</v>
      </c>
      <c r="N2424">
        <v>1</v>
      </c>
      <c r="O2424">
        <v>84.489336936423996</v>
      </c>
      <c r="P2424">
        <v>50</v>
      </c>
      <c r="Q2424">
        <v>1</v>
      </c>
      <c r="R2424">
        <v>50</v>
      </c>
      <c r="S2424">
        <v>1</v>
      </c>
      <c r="T2424">
        <v>21.122225873053999</v>
      </c>
      <c r="U2424">
        <v>0.25903992311699298</v>
      </c>
      <c r="V2424">
        <v>25</v>
      </c>
      <c r="W2424">
        <v>0</v>
      </c>
      <c r="X2424">
        <v>0</v>
      </c>
      <c r="Y2424">
        <v>50</v>
      </c>
      <c r="Z2424">
        <v>1</v>
      </c>
      <c r="AA2424">
        <v>2.0268779497536098</v>
      </c>
      <c r="AB2424">
        <v>48</v>
      </c>
      <c r="AC2424">
        <v>0.99859163596011702</v>
      </c>
      <c r="AD2424">
        <v>2</v>
      </c>
      <c r="AE2424">
        <v>1.40836403988245E-3</v>
      </c>
      <c r="AF2424">
        <v>0</v>
      </c>
      <c r="AG2424">
        <v>3.0011000000000001E-16</v>
      </c>
      <c r="AH2424">
        <v>1.6696708641389401E-5</v>
      </c>
      <c r="AI2424">
        <v>1</v>
      </c>
      <c r="AJ2424">
        <v>72.441372136606404</v>
      </c>
      <c r="AK2424">
        <v>50</v>
      </c>
      <c r="AL2424">
        <v>1</v>
      </c>
      <c r="AM2424">
        <v>0</v>
      </c>
      <c r="AN2424">
        <v>0</v>
      </c>
      <c r="AO2424">
        <v>0</v>
      </c>
      <c r="AP2424">
        <v>0</v>
      </c>
      <c r="AQ2424">
        <v>50</v>
      </c>
      <c r="AR2424">
        <v>1</v>
      </c>
      <c r="AS2424">
        <v>0</v>
      </c>
      <c r="AT2424">
        <v>0</v>
      </c>
      <c r="AU2424">
        <v>0</v>
      </c>
      <c r="AV2424">
        <v>0</v>
      </c>
      <c r="AW2424">
        <v>50</v>
      </c>
      <c r="AX2424">
        <v>1</v>
      </c>
      <c r="AY2424">
        <v>76.804416316038498</v>
      </c>
      <c r="AZ2424">
        <v>50</v>
      </c>
      <c r="BA2424">
        <v>1</v>
      </c>
      <c r="BB2424">
        <v>50</v>
      </c>
      <c r="BC2424">
        <v>1</v>
      </c>
      <c r="BD2424">
        <v>0</v>
      </c>
      <c r="BE2424">
        <v>0</v>
      </c>
      <c r="BF2424">
        <v>76.709375410950898</v>
      </c>
      <c r="BG2424">
        <v>80.127089669121005</v>
      </c>
      <c r="BH2424">
        <v>74.119441234202895</v>
      </c>
      <c r="BI2424">
        <v>70.335590695438</v>
      </c>
    </row>
    <row r="2425" spans="1:61" x14ac:dyDescent="0.25">
      <c r="A2425" s="10" t="str">
        <f>VLOOKUP(D2425,'Index-Relations'!E:F,2,FALSE)</f>
        <v>ESG</v>
      </c>
      <c r="B2425" t="s">
        <v>3450</v>
      </c>
      <c r="C2425" s="53" t="s">
        <v>2769</v>
      </c>
      <c r="D2425" s="59" t="s">
        <v>3056</v>
      </c>
      <c r="E2425" s="59" t="s">
        <v>5841</v>
      </c>
      <c r="F2425" t="s">
        <v>910</v>
      </c>
      <c r="G2425" t="s">
        <v>909</v>
      </c>
      <c r="H2425" t="s">
        <v>911</v>
      </c>
      <c r="I2425" s="52">
        <v>45352</v>
      </c>
      <c r="J2425" t="s">
        <v>2457</v>
      </c>
      <c r="K2425">
        <v>50</v>
      </c>
      <c r="L2425">
        <v>79.553741055390205</v>
      </c>
      <c r="M2425">
        <v>50</v>
      </c>
      <c r="N2425">
        <v>1</v>
      </c>
      <c r="O2425">
        <v>84.546193585050105</v>
      </c>
      <c r="P2425">
        <v>50</v>
      </c>
      <c r="Q2425">
        <v>1</v>
      </c>
      <c r="R2425">
        <v>50</v>
      </c>
      <c r="S2425">
        <v>1</v>
      </c>
      <c r="T2425">
        <v>21.1711259015064</v>
      </c>
      <c r="U2425">
        <v>0.264153224963602</v>
      </c>
      <c r="V2425">
        <v>23</v>
      </c>
      <c r="W2425">
        <v>0</v>
      </c>
      <c r="X2425">
        <v>0</v>
      </c>
      <c r="Y2425">
        <v>50</v>
      </c>
      <c r="Z2425">
        <v>1</v>
      </c>
      <c r="AA2425">
        <v>2.0111645172911601</v>
      </c>
      <c r="AB2425">
        <v>48</v>
      </c>
      <c r="AC2425">
        <v>0.99855884592418798</v>
      </c>
      <c r="AD2425">
        <v>2</v>
      </c>
      <c r="AE2425">
        <v>1.4411540758118601E-3</v>
      </c>
      <c r="AF2425">
        <v>0</v>
      </c>
      <c r="AG2425">
        <v>0</v>
      </c>
      <c r="AH2425">
        <v>1.8653604638586699E-5</v>
      </c>
      <c r="AI2425">
        <v>1</v>
      </c>
      <c r="AJ2425">
        <v>73.104880235593697</v>
      </c>
      <c r="AK2425">
        <v>50</v>
      </c>
      <c r="AL2425">
        <v>1</v>
      </c>
      <c r="AM2425">
        <v>0</v>
      </c>
      <c r="AN2425">
        <v>0</v>
      </c>
      <c r="AO2425">
        <v>0</v>
      </c>
      <c r="AP2425">
        <v>0</v>
      </c>
      <c r="AQ2425">
        <v>50</v>
      </c>
      <c r="AR2425">
        <v>0.999999999999999</v>
      </c>
      <c r="AS2425">
        <v>0</v>
      </c>
      <c r="AT2425">
        <v>0</v>
      </c>
      <c r="AU2425">
        <v>0</v>
      </c>
      <c r="AV2425">
        <v>0</v>
      </c>
      <c r="AW2425">
        <v>50</v>
      </c>
      <c r="AX2425">
        <v>1</v>
      </c>
      <c r="AY2425">
        <v>76.909972449737793</v>
      </c>
      <c r="AZ2425">
        <v>50</v>
      </c>
      <c r="BA2425">
        <v>1</v>
      </c>
      <c r="BB2425">
        <v>50</v>
      </c>
      <c r="BC2425">
        <v>0.999999999999999</v>
      </c>
      <c r="BD2425">
        <v>0</v>
      </c>
      <c r="BE2425">
        <v>0</v>
      </c>
      <c r="BF2425">
        <v>77.022790693074995</v>
      </c>
      <c r="BG2425">
        <v>80.117510296966998</v>
      </c>
      <c r="BH2425">
        <v>74.252127850436906</v>
      </c>
      <c r="BI2425">
        <v>71.057684837128903</v>
      </c>
    </row>
    <row r="2426" spans="1:61" x14ac:dyDescent="0.25">
      <c r="A2426" s="10" t="str">
        <f>VLOOKUP(D2426,'Index-Relations'!E:F,2,FALSE)</f>
        <v>ESG</v>
      </c>
      <c r="B2426" t="s">
        <v>3450</v>
      </c>
      <c r="C2426" s="53" t="s">
        <v>2770</v>
      </c>
      <c r="D2426" s="59" t="s">
        <v>3056</v>
      </c>
      <c r="E2426" s="59" t="s">
        <v>5842</v>
      </c>
      <c r="F2426" t="s">
        <v>910</v>
      </c>
      <c r="G2426" t="s">
        <v>909</v>
      </c>
      <c r="H2426" t="s">
        <v>911</v>
      </c>
      <c r="I2426" s="52">
        <v>45323</v>
      </c>
      <c r="J2426" t="s">
        <v>2457</v>
      </c>
      <c r="K2426">
        <v>50</v>
      </c>
      <c r="L2426">
        <v>79.539687759182698</v>
      </c>
      <c r="M2426">
        <v>50</v>
      </c>
      <c r="N2426">
        <v>1</v>
      </c>
      <c r="O2426">
        <v>84.778528608373804</v>
      </c>
      <c r="P2426">
        <v>50</v>
      </c>
      <c r="Q2426">
        <v>1</v>
      </c>
      <c r="R2426">
        <v>50</v>
      </c>
      <c r="S2426">
        <v>1</v>
      </c>
      <c r="T2426">
        <v>21.5387343627552</v>
      </c>
      <c r="U2426">
        <v>0.26165700631449101</v>
      </c>
      <c r="V2426">
        <v>23</v>
      </c>
      <c r="W2426">
        <v>0</v>
      </c>
      <c r="X2426">
        <v>0</v>
      </c>
      <c r="Y2426">
        <v>50</v>
      </c>
      <c r="Z2426">
        <v>0.999999999999999</v>
      </c>
      <c r="AA2426">
        <v>2.1055006773306899</v>
      </c>
      <c r="AB2426">
        <v>48</v>
      </c>
      <c r="AC2426">
        <v>0.998653401385447</v>
      </c>
      <c r="AD2426">
        <v>2</v>
      </c>
      <c r="AE2426">
        <v>1.3465986145523899E-3</v>
      </c>
      <c r="AF2426">
        <v>0</v>
      </c>
      <c r="AG2426">
        <v>4.901E-17</v>
      </c>
      <c r="AH2426">
        <v>1.8544439207388199E-5</v>
      </c>
      <c r="AI2426">
        <v>1</v>
      </c>
      <c r="AJ2426">
        <v>72.998438938408796</v>
      </c>
      <c r="AK2426">
        <v>50</v>
      </c>
      <c r="AL2426">
        <v>1</v>
      </c>
      <c r="AM2426">
        <v>0</v>
      </c>
      <c r="AN2426">
        <v>0</v>
      </c>
      <c r="AO2426">
        <v>0</v>
      </c>
      <c r="AP2426">
        <v>0</v>
      </c>
      <c r="AQ2426">
        <v>50</v>
      </c>
      <c r="AR2426">
        <v>1</v>
      </c>
      <c r="AS2426">
        <v>0</v>
      </c>
      <c r="AT2426">
        <v>0</v>
      </c>
      <c r="AU2426">
        <v>0</v>
      </c>
      <c r="AV2426">
        <v>0</v>
      </c>
      <c r="AW2426">
        <v>50</v>
      </c>
      <c r="AX2426">
        <v>1</v>
      </c>
      <c r="AY2426">
        <v>76.637548260167506</v>
      </c>
      <c r="AZ2426">
        <v>50</v>
      </c>
      <c r="BA2426">
        <v>1</v>
      </c>
      <c r="BB2426">
        <v>50</v>
      </c>
      <c r="BC2426">
        <v>1</v>
      </c>
      <c r="BD2426">
        <v>0</v>
      </c>
      <c r="BE2426">
        <v>0</v>
      </c>
      <c r="BF2426">
        <v>76.894034884604906</v>
      </c>
      <c r="BG2426">
        <v>80.321861464124893</v>
      </c>
      <c r="BH2426">
        <v>73.869613879035896</v>
      </c>
      <c r="BI2426">
        <v>70.905194201148007</v>
      </c>
    </row>
    <row r="2427" spans="1:61" x14ac:dyDescent="0.25">
      <c r="A2427" s="10" t="str">
        <f>VLOOKUP(D2427,'Index-Relations'!E:F,2,FALSE)</f>
        <v>ESG</v>
      </c>
      <c r="B2427" t="s">
        <v>3450</v>
      </c>
      <c r="C2427" s="53" t="s">
        <v>2760</v>
      </c>
      <c r="D2427" s="59" t="s">
        <v>3057</v>
      </c>
      <c r="E2427" s="59" t="s">
        <v>5843</v>
      </c>
      <c r="F2427" t="s">
        <v>2698</v>
      </c>
      <c r="G2427" t="s">
        <v>2699</v>
      </c>
      <c r="H2427" t="s">
        <v>2700</v>
      </c>
      <c r="I2427" s="52">
        <v>45659</v>
      </c>
      <c r="J2427" t="s">
        <v>2457</v>
      </c>
      <c r="K2427">
        <v>335</v>
      </c>
      <c r="L2427" s="73">
        <v>58.858280970012899</v>
      </c>
      <c r="M2427">
        <v>335</v>
      </c>
      <c r="N2427">
        <v>1</v>
      </c>
      <c r="O2427" s="73">
        <v>67.407565029070994</v>
      </c>
      <c r="P2427">
        <v>335</v>
      </c>
      <c r="Q2427">
        <v>1</v>
      </c>
      <c r="R2427">
        <v>335</v>
      </c>
      <c r="S2427">
        <v>1</v>
      </c>
      <c r="T2427">
        <v>29.1850068002996</v>
      </c>
      <c r="U2427">
        <v>0.49755761011347299</v>
      </c>
      <c r="V2427">
        <v>198</v>
      </c>
      <c r="W2427">
        <v>2.00085331263022E-2</v>
      </c>
      <c r="X2427">
        <v>20</v>
      </c>
      <c r="Y2427">
        <v>335</v>
      </c>
      <c r="Z2427">
        <v>0.999999999999999</v>
      </c>
      <c r="AA2427">
        <v>8.1233969431271795</v>
      </c>
      <c r="AB2427">
        <v>283</v>
      </c>
      <c r="AC2427">
        <v>0.94353214809747099</v>
      </c>
      <c r="AD2427">
        <v>52</v>
      </c>
      <c r="AE2427">
        <v>5.6467851902528801E-2</v>
      </c>
      <c r="AF2427">
        <v>0</v>
      </c>
      <c r="AG2427">
        <v>0</v>
      </c>
      <c r="AH2427">
        <v>6.7113175297025998E-4</v>
      </c>
      <c r="AI2427">
        <v>5</v>
      </c>
      <c r="AJ2427" s="73">
        <v>54.951029797376002</v>
      </c>
      <c r="AK2427">
        <v>335</v>
      </c>
      <c r="AL2427">
        <v>1</v>
      </c>
      <c r="AM2427">
        <v>0</v>
      </c>
      <c r="AN2427">
        <v>0</v>
      </c>
      <c r="AO2427">
        <v>0</v>
      </c>
      <c r="AP2427">
        <v>0</v>
      </c>
      <c r="AQ2427">
        <v>335</v>
      </c>
      <c r="AR2427">
        <v>1</v>
      </c>
      <c r="AS2427">
        <v>0</v>
      </c>
      <c r="AT2427">
        <v>0</v>
      </c>
      <c r="AU2427">
        <v>0</v>
      </c>
      <c r="AV2427">
        <v>0</v>
      </c>
      <c r="AW2427">
        <v>335</v>
      </c>
      <c r="AX2427">
        <v>1</v>
      </c>
      <c r="AY2427" s="73">
        <v>55.577301504290901</v>
      </c>
      <c r="AZ2427">
        <v>335</v>
      </c>
      <c r="BA2427">
        <v>1</v>
      </c>
      <c r="BB2427">
        <v>324</v>
      </c>
      <c r="BC2427">
        <v>0.86652282202817399</v>
      </c>
      <c r="BD2427">
        <v>11</v>
      </c>
      <c r="BE2427">
        <v>0.13347717797182501</v>
      </c>
      <c r="BF2427">
        <v>58.858280970012899</v>
      </c>
      <c r="BG2427">
        <v>67.407565029070994</v>
      </c>
      <c r="BH2427">
        <v>55.577301504290901</v>
      </c>
      <c r="BI2427">
        <v>54.951029797376002</v>
      </c>
    </row>
    <row r="2428" spans="1:61" x14ac:dyDescent="0.25">
      <c r="A2428" s="10" t="str">
        <f>VLOOKUP(D2428,'Index-Relations'!E:F,2,FALSE)</f>
        <v>ESG</v>
      </c>
      <c r="B2428" t="s">
        <v>3450</v>
      </c>
      <c r="C2428" s="53" t="s">
        <v>2761</v>
      </c>
      <c r="D2428" s="59" t="s">
        <v>3057</v>
      </c>
      <c r="E2428" s="59" t="s">
        <v>5844</v>
      </c>
      <c r="F2428" t="s">
        <v>2698</v>
      </c>
      <c r="G2428" t="s">
        <v>2699</v>
      </c>
      <c r="H2428" t="s">
        <v>2700</v>
      </c>
      <c r="I2428" s="52">
        <v>45628</v>
      </c>
      <c r="J2428" t="s">
        <v>2457</v>
      </c>
      <c r="K2428">
        <v>337</v>
      </c>
      <c r="L2428" s="73">
        <v>58.598386465806001</v>
      </c>
      <c r="M2428">
        <v>337</v>
      </c>
      <c r="N2428">
        <v>1</v>
      </c>
      <c r="O2428" s="73">
        <v>67.317291767664003</v>
      </c>
      <c r="P2428">
        <v>337</v>
      </c>
      <c r="Q2428">
        <v>1</v>
      </c>
      <c r="R2428">
        <v>337</v>
      </c>
      <c r="S2428">
        <v>0.999999999999999</v>
      </c>
      <c r="T2428">
        <v>29.736433953794101</v>
      </c>
      <c r="U2428">
        <v>0.49853277039965099</v>
      </c>
      <c r="V2428">
        <v>201</v>
      </c>
      <c r="W2428">
        <v>2.19876654246242E-2</v>
      </c>
      <c r="X2428">
        <v>20</v>
      </c>
      <c r="Y2428">
        <v>337</v>
      </c>
      <c r="Z2428">
        <v>1</v>
      </c>
      <c r="AA2428">
        <v>7.8656215559493496</v>
      </c>
      <c r="AB2428">
        <v>290</v>
      </c>
      <c r="AC2428">
        <v>0.94633339690967999</v>
      </c>
      <c r="AD2428">
        <v>47</v>
      </c>
      <c r="AE2428">
        <v>5.3666603090319197E-2</v>
      </c>
      <c r="AF2428">
        <v>0</v>
      </c>
      <c r="AG2428">
        <v>3.5387999999999999E-16</v>
      </c>
      <c r="AH2428">
        <v>7.12644850786821E-4</v>
      </c>
      <c r="AI2428">
        <v>5</v>
      </c>
      <c r="AJ2428" s="73">
        <v>54.290684043310002</v>
      </c>
      <c r="AK2428">
        <v>337</v>
      </c>
      <c r="AL2428">
        <v>1</v>
      </c>
      <c r="AM2428">
        <v>0</v>
      </c>
      <c r="AN2428">
        <v>0</v>
      </c>
      <c r="AO2428">
        <v>0</v>
      </c>
      <c r="AP2428">
        <v>0</v>
      </c>
      <c r="AQ2428">
        <v>337</v>
      </c>
      <c r="AR2428">
        <v>0.999999999999999</v>
      </c>
      <c r="AS2428">
        <v>0</v>
      </c>
      <c r="AT2428">
        <v>0</v>
      </c>
      <c r="AU2428">
        <v>0</v>
      </c>
      <c r="AV2428">
        <v>0</v>
      </c>
      <c r="AW2428">
        <v>337</v>
      </c>
      <c r="AX2428">
        <v>1</v>
      </c>
      <c r="AY2428" s="73">
        <v>55.428214824549002</v>
      </c>
      <c r="AZ2428">
        <v>337</v>
      </c>
      <c r="BA2428">
        <v>1</v>
      </c>
      <c r="BB2428">
        <v>326</v>
      </c>
      <c r="BC2428">
        <v>0.847859622566558</v>
      </c>
      <c r="BD2428">
        <v>11</v>
      </c>
      <c r="BE2428">
        <v>0.152140377433441</v>
      </c>
      <c r="BF2428">
        <v>58.598386465806001</v>
      </c>
      <c r="BG2428">
        <v>67.317291767664003</v>
      </c>
      <c r="BH2428">
        <v>55.428214824549002</v>
      </c>
      <c r="BI2428">
        <v>54.290684043310002</v>
      </c>
    </row>
    <row r="2429" spans="1:61" x14ac:dyDescent="0.25">
      <c r="A2429" s="10" t="str">
        <f>VLOOKUP(D2429,'Index-Relations'!E:F,2,FALSE)</f>
        <v>ESG</v>
      </c>
      <c r="B2429" t="s">
        <v>3450</v>
      </c>
      <c r="C2429" s="53" t="s">
        <v>2762</v>
      </c>
      <c r="D2429" s="59" t="s">
        <v>3057</v>
      </c>
      <c r="E2429" s="59" t="s">
        <v>5845</v>
      </c>
      <c r="F2429" t="s">
        <v>2698</v>
      </c>
      <c r="G2429" t="s">
        <v>2699</v>
      </c>
      <c r="H2429" t="s">
        <v>2700</v>
      </c>
      <c r="I2429" s="52">
        <v>45597</v>
      </c>
      <c r="J2429" t="s">
        <v>2457</v>
      </c>
      <c r="K2429">
        <v>337</v>
      </c>
      <c r="L2429" s="73">
        <v>58.987123345541001</v>
      </c>
      <c r="M2429">
        <v>337</v>
      </c>
      <c r="N2429">
        <v>1</v>
      </c>
      <c r="O2429" s="73">
        <v>67.506590436870994</v>
      </c>
      <c r="P2429">
        <v>337</v>
      </c>
      <c r="Q2429">
        <v>1</v>
      </c>
      <c r="R2429">
        <v>337</v>
      </c>
      <c r="S2429">
        <v>1</v>
      </c>
      <c r="T2429">
        <v>29.6133223271822</v>
      </c>
      <c r="U2429">
        <v>0.49924437263082899</v>
      </c>
      <c r="V2429">
        <v>201</v>
      </c>
      <c r="W2429">
        <v>2.2030109563594899E-2</v>
      </c>
      <c r="X2429">
        <v>20</v>
      </c>
      <c r="Y2429">
        <v>337</v>
      </c>
      <c r="Z2429">
        <v>0.999999999999999</v>
      </c>
      <c r="AA2429">
        <v>8.3270664441776301</v>
      </c>
      <c r="AB2429">
        <v>288</v>
      </c>
      <c r="AC2429">
        <v>0.94255277320655495</v>
      </c>
      <c r="AD2429">
        <v>49</v>
      </c>
      <c r="AE2429">
        <v>5.7447226793444703E-2</v>
      </c>
      <c r="AF2429">
        <v>0</v>
      </c>
      <c r="AG2429">
        <v>9.0210000000000003E-17</v>
      </c>
      <c r="AH2429">
        <v>6.6957116120222799E-4</v>
      </c>
      <c r="AI2429">
        <v>4</v>
      </c>
      <c r="AJ2429" s="73">
        <v>54.817538058469999</v>
      </c>
      <c r="AK2429">
        <v>337</v>
      </c>
      <c r="AL2429">
        <v>1</v>
      </c>
      <c r="AM2429">
        <v>0</v>
      </c>
      <c r="AN2429">
        <v>0</v>
      </c>
      <c r="AO2429">
        <v>0</v>
      </c>
      <c r="AP2429">
        <v>0</v>
      </c>
      <c r="AQ2429">
        <v>337</v>
      </c>
      <c r="AR2429">
        <v>1</v>
      </c>
      <c r="AS2429">
        <v>0</v>
      </c>
      <c r="AT2429">
        <v>0</v>
      </c>
      <c r="AU2429">
        <v>0</v>
      </c>
      <c r="AV2429">
        <v>0</v>
      </c>
      <c r="AW2429">
        <v>337</v>
      </c>
      <c r="AX2429">
        <v>1</v>
      </c>
      <c r="AY2429" s="73">
        <v>55.806647295050901</v>
      </c>
      <c r="AZ2429">
        <v>337</v>
      </c>
      <c r="BA2429">
        <v>1</v>
      </c>
      <c r="BB2429">
        <v>324</v>
      </c>
      <c r="BC2429">
        <v>0.84907521080447501</v>
      </c>
      <c r="BD2429">
        <v>13</v>
      </c>
      <c r="BE2429">
        <v>0.15092478919552399</v>
      </c>
      <c r="BF2429">
        <v>58.987123345541001</v>
      </c>
      <c r="BG2429">
        <v>67.506590436870994</v>
      </c>
      <c r="BH2429">
        <v>55.806647295050901</v>
      </c>
      <c r="BI2429">
        <v>54.817538058469999</v>
      </c>
    </row>
    <row r="2430" spans="1:61" x14ac:dyDescent="0.25">
      <c r="A2430" s="10" t="str">
        <f>VLOOKUP(D2430,'Index-Relations'!E:F,2,FALSE)</f>
        <v>ESG</v>
      </c>
      <c r="B2430" t="s">
        <v>3450</v>
      </c>
      <c r="C2430" s="53" t="s">
        <v>2763</v>
      </c>
      <c r="D2430" s="59" t="s">
        <v>3057</v>
      </c>
      <c r="E2430" s="59" t="s">
        <v>5846</v>
      </c>
      <c r="F2430" t="s">
        <v>2698</v>
      </c>
      <c r="G2430" t="s">
        <v>2699</v>
      </c>
      <c r="H2430" t="s">
        <v>2700</v>
      </c>
      <c r="I2430" s="52">
        <v>45566</v>
      </c>
      <c r="J2430" t="s">
        <v>2457</v>
      </c>
      <c r="K2430">
        <v>337</v>
      </c>
      <c r="L2430" s="73">
        <v>58.963190079318899</v>
      </c>
      <c r="M2430">
        <v>337</v>
      </c>
      <c r="N2430">
        <v>1</v>
      </c>
      <c r="O2430" s="73">
        <v>67.533024614271895</v>
      </c>
      <c r="P2430">
        <v>337</v>
      </c>
      <c r="Q2430">
        <v>1</v>
      </c>
      <c r="R2430">
        <v>337</v>
      </c>
      <c r="S2430">
        <v>1</v>
      </c>
      <c r="T2430">
        <v>29.913869203618201</v>
      </c>
      <c r="U2430">
        <v>0.497416751764795</v>
      </c>
      <c r="V2430">
        <v>201</v>
      </c>
      <c r="W2430">
        <v>2.2173371372392101E-2</v>
      </c>
      <c r="X2430">
        <v>20</v>
      </c>
      <c r="Y2430">
        <v>337</v>
      </c>
      <c r="Z2430">
        <v>1</v>
      </c>
      <c r="AA2430">
        <v>8.2139720756100392</v>
      </c>
      <c r="AB2430">
        <v>295</v>
      </c>
      <c r="AC2430">
        <v>0.946556979321723</v>
      </c>
      <c r="AD2430">
        <v>42</v>
      </c>
      <c r="AE2430">
        <v>5.3443020678276699E-2</v>
      </c>
      <c r="AF2430">
        <v>0</v>
      </c>
      <c r="AG2430">
        <v>0</v>
      </c>
      <c r="AH2430">
        <v>6.6911401987084895E-4</v>
      </c>
      <c r="AI2430">
        <v>4</v>
      </c>
      <c r="AJ2430" s="73">
        <v>54.743492134348998</v>
      </c>
      <c r="AK2430">
        <v>337</v>
      </c>
      <c r="AL2430">
        <v>1</v>
      </c>
      <c r="AM2430">
        <v>0</v>
      </c>
      <c r="AN2430">
        <v>0</v>
      </c>
      <c r="AO2430">
        <v>0</v>
      </c>
      <c r="AP2430">
        <v>0</v>
      </c>
      <c r="AQ2430">
        <v>337</v>
      </c>
      <c r="AR2430">
        <v>0.999999999999999</v>
      </c>
      <c r="AS2430">
        <v>0</v>
      </c>
      <c r="AT2430">
        <v>0</v>
      </c>
      <c r="AU2430">
        <v>0</v>
      </c>
      <c r="AV2430">
        <v>0</v>
      </c>
      <c r="AW2430">
        <v>337</v>
      </c>
      <c r="AX2430">
        <v>0.999999999999999</v>
      </c>
      <c r="AY2430" s="73">
        <v>55.751491162695999</v>
      </c>
      <c r="AZ2430">
        <v>337</v>
      </c>
      <c r="BA2430">
        <v>1</v>
      </c>
      <c r="BB2430">
        <v>324</v>
      </c>
      <c r="BC2430">
        <v>0.84865012355355296</v>
      </c>
      <c r="BD2430">
        <v>13</v>
      </c>
      <c r="BE2430">
        <v>0.15134987644644601</v>
      </c>
      <c r="BF2430">
        <v>58.963190079318899</v>
      </c>
      <c r="BG2430">
        <v>67.533024614271895</v>
      </c>
      <c r="BH2430">
        <v>55.751491162695999</v>
      </c>
      <c r="BI2430">
        <v>54.743492134348998</v>
      </c>
    </row>
    <row r="2431" spans="1:61" x14ac:dyDescent="0.25">
      <c r="A2431" s="10" t="str">
        <f>VLOOKUP(D2431,'Index-Relations'!E:F,2,FALSE)</f>
        <v>ESG</v>
      </c>
      <c r="B2431" t="s">
        <v>3450</v>
      </c>
      <c r="C2431" s="53" t="s">
        <v>2764</v>
      </c>
      <c r="D2431" s="59" t="s">
        <v>3057</v>
      </c>
      <c r="E2431" s="59" t="s">
        <v>5847</v>
      </c>
      <c r="F2431" t="s">
        <v>2698</v>
      </c>
      <c r="G2431" t="s">
        <v>2699</v>
      </c>
      <c r="H2431" t="s">
        <v>2700</v>
      </c>
      <c r="I2431" s="52">
        <v>45538</v>
      </c>
      <c r="J2431" t="s">
        <v>2457</v>
      </c>
      <c r="K2431">
        <v>342</v>
      </c>
      <c r="L2431" s="73">
        <v>59.527317125670002</v>
      </c>
      <c r="M2431">
        <v>342</v>
      </c>
      <c r="N2431">
        <v>1</v>
      </c>
      <c r="O2431" s="73">
        <v>67.459648500836906</v>
      </c>
      <c r="P2431">
        <v>342</v>
      </c>
      <c r="Q2431">
        <v>1</v>
      </c>
      <c r="R2431">
        <v>342</v>
      </c>
      <c r="S2431">
        <v>0.999999999999999</v>
      </c>
      <c r="T2431">
        <v>29.918451197488299</v>
      </c>
      <c r="U2431">
        <v>0.505424823189213</v>
      </c>
      <c r="V2431">
        <v>205</v>
      </c>
      <c r="W2431">
        <v>2.21919126411185E-2</v>
      </c>
      <c r="X2431">
        <v>20</v>
      </c>
      <c r="Y2431">
        <v>342</v>
      </c>
      <c r="Z2431">
        <v>0.999999999999999</v>
      </c>
      <c r="AA2431">
        <v>8.4682742721275002</v>
      </c>
      <c r="AB2431">
        <v>312</v>
      </c>
      <c r="AC2431">
        <v>0.96496598066610295</v>
      </c>
      <c r="AD2431">
        <v>42</v>
      </c>
      <c r="AE2431">
        <v>4.4326733264777499E-2</v>
      </c>
      <c r="AF2431">
        <v>-12</v>
      </c>
      <c r="AG2431">
        <v>0</v>
      </c>
      <c r="AH2431">
        <v>6.5692664410733101E-4</v>
      </c>
      <c r="AI2431">
        <v>5</v>
      </c>
      <c r="AJ2431" s="73">
        <v>55.508522821779998</v>
      </c>
      <c r="AK2431">
        <v>342</v>
      </c>
      <c r="AL2431">
        <v>1</v>
      </c>
      <c r="AM2431">
        <v>0</v>
      </c>
      <c r="AN2431">
        <v>0</v>
      </c>
      <c r="AO2431">
        <v>0</v>
      </c>
      <c r="AP2431">
        <v>0</v>
      </c>
      <c r="AQ2431">
        <v>342</v>
      </c>
      <c r="AR2431">
        <v>1</v>
      </c>
      <c r="AS2431">
        <v>0</v>
      </c>
      <c r="AT2431">
        <v>0</v>
      </c>
      <c r="AU2431">
        <v>0</v>
      </c>
      <c r="AV2431">
        <v>0</v>
      </c>
      <c r="AW2431">
        <v>342</v>
      </c>
      <c r="AX2431">
        <v>1</v>
      </c>
      <c r="AY2431" s="73">
        <v>56.400400071485898</v>
      </c>
      <c r="AZ2431">
        <v>342</v>
      </c>
      <c r="BA2431">
        <v>1</v>
      </c>
      <c r="BB2431">
        <v>329</v>
      </c>
      <c r="BC2431">
        <v>0.856108617911154</v>
      </c>
      <c r="BD2431">
        <v>13</v>
      </c>
      <c r="BE2431">
        <v>0.143891382088845</v>
      </c>
      <c r="BF2431">
        <v>59.527317125670002</v>
      </c>
      <c r="BG2431">
        <v>67.459648500836906</v>
      </c>
      <c r="BH2431">
        <v>56.400400071485898</v>
      </c>
      <c r="BI2431">
        <v>55.508522821779998</v>
      </c>
    </row>
    <row r="2432" spans="1:61" x14ac:dyDescent="0.25">
      <c r="A2432" s="10" t="str">
        <f>VLOOKUP(D2432,'Index-Relations'!E:F,2,FALSE)</f>
        <v>ESG</v>
      </c>
      <c r="B2432" t="s">
        <v>3450</v>
      </c>
      <c r="C2432" s="53" t="s">
        <v>3350</v>
      </c>
      <c r="D2432" s="59" t="s">
        <v>3057</v>
      </c>
      <c r="E2432" s="59" t="s">
        <v>5848</v>
      </c>
      <c r="F2432" t="s">
        <v>2698</v>
      </c>
      <c r="G2432" t="s">
        <v>2699</v>
      </c>
      <c r="H2432" t="s">
        <v>2700</v>
      </c>
      <c r="I2432" s="52">
        <v>45505</v>
      </c>
      <c r="J2432" t="s">
        <v>2457</v>
      </c>
      <c r="K2432">
        <v>342</v>
      </c>
      <c r="L2432" s="73">
        <v>59.909166730103003</v>
      </c>
      <c r="M2432">
        <v>342</v>
      </c>
      <c r="N2432">
        <v>1</v>
      </c>
      <c r="O2432" s="73">
        <v>67.511827329316006</v>
      </c>
      <c r="P2432">
        <v>342</v>
      </c>
      <c r="Q2432">
        <v>1</v>
      </c>
      <c r="R2432">
        <v>342</v>
      </c>
      <c r="S2432">
        <v>1</v>
      </c>
      <c r="T2432">
        <v>29.945369284021002</v>
      </c>
      <c r="U2432">
        <v>0.50824963941062995</v>
      </c>
      <c r="V2432">
        <v>206</v>
      </c>
      <c r="W2432">
        <v>2.19665106399583E-2</v>
      </c>
      <c r="X2432">
        <v>20</v>
      </c>
      <c r="Y2432">
        <v>342</v>
      </c>
      <c r="Z2432">
        <v>0.999999999999999</v>
      </c>
      <c r="AA2432">
        <v>14.501368713566899</v>
      </c>
      <c r="AB2432">
        <v>307</v>
      </c>
      <c r="AC2432">
        <v>0.96701019411133704</v>
      </c>
      <c r="AD2432">
        <v>35</v>
      </c>
      <c r="AE2432">
        <v>3.2989805888662301E-2</v>
      </c>
      <c r="AF2432">
        <v>0</v>
      </c>
      <c r="AG2432">
        <v>3.0530999999999998E-16</v>
      </c>
      <c r="AH2432">
        <v>6.2230594159979203E-4</v>
      </c>
      <c r="AI2432">
        <v>6</v>
      </c>
      <c r="AJ2432" s="73">
        <v>55.732879712093002</v>
      </c>
      <c r="AK2432">
        <v>342</v>
      </c>
      <c r="AL2432">
        <v>1</v>
      </c>
      <c r="AM2432">
        <v>0</v>
      </c>
      <c r="AN2432">
        <v>0</v>
      </c>
      <c r="AO2432">
        <v>0</v>
      </c>
      <c r="AP2432">
        <v>0</v>
      </c>
      <c r="AQ2432">
        <v>342</v>
      </c>
      <c r="AR2432">
        <v>0.999999999999999</v>
      </c>
      <c r="AS2432">
        <v>0</v>
      </c>
      <c r="AT2432">
        <v>0</v>
      </c>
      <c r="AU2432">
        <v>0</v>
      </c>
      <c r="AV2432">
        <v>0</v>
      </c>
      <c r="AW2432">
        <v>342</v>
      </c>
      <c r="AX2432">
        <v>1</v>
      </c>
      <c r="AY2432" s="73">
        <v>57.028224447969002</v>
      </c>
      <c r="AZ2432">
        <v>342</v>
      </c>
      <c r="BA2432">
        <v>1</v>
      </c>
      <c r="BB2432">
        <v>330</v>
      </c>
      <c r="BC2432">
        <v>0.85565808212835603</v>
      </c>
      <c r="BD2432">
        <v>12</v>
      </c>
      <c r="BE2432">
        <v>0.14434191787164299</v>
      </c>
      <c r="BF2432">
        <v>59.909166730103003</v>
      </c>
      <c r="BG2432">
        <v>67.511827329316006</v>
      </c>
      <c r="BH2432">
        <v>57.028224447969002</v>
      </c>
      <c r="BI2432">
        <v>55.732879712093002</v>
      </c>
    </row>
    <row r="2433" spans="1:61" x14ac:dyDescent="0.25">
      <c r="A2433" s="10" t="str">
        <f>VLOOKUP(D2433,'Index-Relations'!E:F,2,FALSE)</f>
        <v>ESG</v>
      </c>
      <c r="B2433" t="s">
        <v>3450</v>
      </c>
      <c r="C2433" s="53" t="s">
        <v>2765</v>
      </c>
      <c r="D2433" s="59" t="s">
        <v>3057</v>
      </c>
      <c r="E2433" s="59" t="s">
        <v>5849</v>
      </c>
      <c r="F2433" t="s">
        <v>2698</v>
      </c>
      <c r="G2433" t="s">
        <v>2699</v>
      </c>
      <c r="H2433" t="s">
        <v>2700</v>
      </c>
      <c r="I2433" s="52">
        <v>45474</v>
      </c>
      <c r="J2433" t="s">
        <v>2457</v>
      </c>
      <c r="K2433">
        <v>342</v>
      </c>
      <c r="L2433" s="73">
        <v>60.652743792921903</v>
      </c>
      <c r="M2433">
        <v>342</v>
      </c>
      <c r="N2433">
        <v>1</v>
      </c>
      <c r="O2433" s="73">
        <v>67.869284965616899</v>
      </c>
      <c r="P2433">
        <v>342</v>
      </c>
      <c r="Q2433">
        <v>1</v>
      </c>
      <c r="R2433">
        <v>342</v>
      </c>
      <c r="S2433">
        <v>1</v>
      </c>
      <c r="T2433">
        <v>29.5314155990838</v>
      </c>
      <c r="U2433">
        <v>0.51433954909190205</v>
      </c>
      <c r="V2433">
        <v>206</v>
      </c>
      <c r="W2433">
        <v>2.3158392372016501E-2</v>
      </c>
      <c r="X2433">
        <v>20</v>
      </c>
      <c r="Y2433">
        <v>342</v>
      </c>
      <c r="Z2433">
        <v>1</v>
      </c>
      <c r="AA2433">
        <v>8.4702849787211907</v>
      </c>
      <c r="AB2433">
        <v>305</v>
      </c>
      <c r="AC2433">
        <v>0.96589599306506901</v>
      </c>
      <c r="AD2433">
        <v>37</v>
      </c>
      <c r="AE2433">
        <v>3.4104006934930799E-2</v>
      </c>
      <c r="AF2433">
        <v>0</v>
      </c>
      <c r="AG2433">
        <v>0</v>
      </c>
      <c r="AH2433">
        <v>6.6978327603078099E-4</v>
      </c>
      <c r="AI2433">
        <v>6</v>
      </c>
      <c r="AJ2433" s="73">
        <v>56.387293234433997</v>
      </c>
      <c r="AK2433">
        <v>342</v>
      </c>
      <c r="AL2433">
        <v>1</v>
      </c>
      <c r="AM2433">
        <v>0</v>
      </c>
      <c r="AN2433">
        <v>0</v>
      </c>
      <c r="AO2433">
        <v>0</v>
      </c>
      <c r="AP2433">
        <v>0</v>
      </c>
      <c r="AQ2433">
        <v>342</v>
      </c>
      <c r="AR2433">
        <v>1</v>
      </c>
      <c r="AS2433">
        <v>0</v>
      </c>
      <c r="AT2433">
        <v>0</v>
      </c>
      <c r="AU2433">
        <v>0</v>
      </c>
      <c r="AV2433">
        <v>0</v>
      </c>
      <c r="AW2433">
        <v>342</v>
      </c>
      <c r="AX2433">
        <v>1</v>
      </c>
      <c r="AY2433" s="73">
        <v>58.105036459974997</v>
      </c>
      <c r="AZ2433">
        <v>342</v>
      </c>
      <c r="BA2433">
        <v>1</v>
      </c>
      <c r="BB2433">
        <v>330</v>
      </c>
      <c r="BC2433">
        <v>0.85767047902081095</v>
      </c>
      <c r="BD2433">
        <v>12</v>
      </c>
      <c r="BE2433">
        <v>0.142329520979188</v>
      </c>
      <c r="BF2433">
        <v>60.652743792921903</v>
      </c>
      <c r="BG2433">
        <v>67.869284965616899</v>
      </c>
      <c r="BH2433">
        <v>58.105036459974997</v>
      </c>
      <c r="BI2433">
        <v>56.387293234433997</v>
      </c>
    </row>
    <row r="2434" spans="1:61" x14ac:dyDescent="0.25">
      <c r="A2434" s="10" t="str">
        <f>VLOOKUP(D2434,'Index-Relations'!E:F,2,FALSE)</f>
        <v>ESG</v>
      </c>
      <c r="B2434" t="s">
        <v>3450</v>
      </c>
      <c r="C2434" s="53" t="s">
        <v>2766</v>
      </c>
      <c r="D2434" s="59" t="s">
        <v>3057</v>
      </c>
      <c r="E2434" s="59" t="s">
        <v>5850</v>
      </c>
      <c r="F2434" t="s">
        <v>2698</v>
      </c>
      <c r="G2434" t="s">
        <v>2699</v>
      </c>
      <c r="H2434" t="s">
        <v>2700</v>
      </c>
      <c r="I2434" s="52">
        <v>45446</v>
      </c>
      <c r="J2434" t="s">
        <v>2457</v>
      </c>
      <c r="K2434">
        <v>326</v>
      </c>
      <c r="L2434" s="73">
        <v>61.810208347614001</v>
      </c>
      <c r="M2434">
        <v>326</v>
      </c>
      <c r="N2434">
        <v>1</v>
      </c>
      <c r="O2434" s="73">
        <v>68.296184195295993</v>
      </c>
      <c r="P2434">
        <v>326</v>
      </c>
      <c r="Q2434">
        <v>1</v>
      </c>
      <c r="R2434">
        <v>326</v>
      </c>
      <c r="S2434">
        <v>0.999999999999999</v>
      </c>
      <c r="T2434">
        <v>28.381089283794498</v>
      </c>
      <c r="U2434">
        <v>0.49432291857917698</v>
      </c>
      <c r="V2434">
        <v>190</v>
      </c>
      <c r="W2434">
        <v>2.4582472960004001E-2</v>
      </c>
      <c r="X2434">
        <v>19</v>
      </c>
      <c r="Y2434">
        <v>326</v>
      </c>
      <c r="Z2434">
        <v>1</v>
      </c>
      <c r="AA2434">
        <v>8.5158728664827201</v>
      </c>
      <c r="AB2434">
        <v>290</v>
      </c>
      <c r="AC2434">
        <v>0.96771215704859304</v>
      </c>
      <c r="AD2434">
        <v>36</v>
      </c>
      <c r="AE2434">
        <v>3.2287842951406603E-2</v>
      </c>
      <c r="AF2434">
        <v>0</v>
      </c>
      <c r="AG2434">
        <v>1.9429E-16</v>
      </c>
      <c r="AH2434">
        <v>7.94741445872138E-4</v>
      </c>
      <c r="AI2434">
        <v>7</v>
      </c>
      <c r="AJ2434" s="73">
        <v>58.201780382730902</v>
      </c>
      <c r="AK2434">
        <v>326</v>
      </c>
      <c r="AL2434">
        <v>1</v>
      </c>
      <c r="AM2434">
        <v>0</v>
      </c>
      <c r="AN2434">
        <v>0</v>
      </c>
      <c r="AO2434">
        <v>0</v>
      </c>
      <c r="AP2434">
        <v>0</v>
      </c>
      <c r="AQ2434">
        <v>326</v>
      </c>
      <c r="AR2434">
        <v>1</v>
      </c>
      <c r="AS2434">
        <v>0</v>
      </c>
      <c r="AT2434">
        <v>0</v>
      </c>
      <c r="AU2434">
        <v>0</v>
      </c>
      <c r="AV2434">
        <v>0</v>
      </c>
      <c r="AW2434">
        <v>326</v>
      </c>
      <c r="AX2434">
        <v>0.999999999999999</v>
      </c>
      <c r="AY2434" s="73">
        <v>59.210316686174899</v>
      </c>
      <c r="AZ2434">
        <v>326</v>
      </c>
      <c r="BA2434">
        <v>1</v>
      </c>
      <c r="BB2434">
        <v>317</v>
      </c>
      <c r="BC2434">
        <v>0.87408329645187599</v>
      </c>
      <c r="BD2434">
        <v>9</v>
      </c>
      <c r="BE2434">
        <v>0.12591670354812301</v>
      </c>
      <c r="BF2434">
        <v>61.810208347614001</v>
      </c>
      <c r="BG2434">
        <v>68.296184195295993</v>
      </c>
      <c r="BH2434">
        <v>59.210316686174899</v>
      </c>
      <c r="BI2434">
        <v>58.201780382730902</v>
      </c>
    </row>
    <row r="2435" spans="1:61" x14ac:dyDescent="0.25">
      <c r="A2435" s="10" t="str">
        <f>VLOOKUP(D2435,'Index-Relations'!E:F,2,FALSE)</f>
        <v>ESG</v>
      </c>
      <c r="B2435" t="s">
        <v>3450</v>
      </c>
      <c r="C2435" s="53" t="s">
        <v>2767</v>
      </c>
      <c r="D2435" s="59" t="s">
        <v>3057</v>
      </c>
      <c r="E2435" s="59" t="s">
        <v>5851</v>
      </c>
      <c r="F2435" t="s">
        <v>2698</v>
      </c>
      <c r="G2435" t="s">
        <v>2699</v>
      </c>
      <c r="H2435" t="s">
        <v>2700</v>
      </c>
      <c r="I2435" s="52">
        <v>45413</v>
      </c>
      <c r="J2435" t="s">
        <v>2457</v>
      </c>
      <c r="K2435">
        <v>326</v>
      </c>
      <c r="L2435" s="73">
        <v>61.628114099577999</v>
      </c>
      <c r="M2435">
        <v>326</v>
      </c>
      <c r="N2435">
        <v>1</v>
      </c>
      <c r="O2435" s="73">
        <v>68.227086892636905</v>
      </c>
      <c r="P2435">
        <v>326</v>
      </c>
      <c r="Q2435">
        <v>1</v>
      </c>
      <c r="R2435">
        <v>326</v>
      </c>
      <c r="S2435">
        <v>1</v>
      </c>
      <c r="T2435">
        <v>28.773398406244599</v>
      </c>
      <c r="U2435">
        <v>0.49414010870164299</v>
      </c>
      <c r="V2435">
        <v>190</v>
      </c>
      <c r="W2435">
        <v>2.4513039135625098E-2</v>
      </c>
      <c r="X2435">
        <v>19</v>
      </c>
      <c r="Y2435">
        <v>326</v>
      </c>
      <c r="Z2435">
        <v>1</v>
      </c>
      <c r="AA2435">
        <v>8.9384758492193797</v>
      </c>
      <c r="AB2435">
        <v>290</v>
      </c>
      <c r="AC2435">
        <v>0.96662559245994695</v>
      </c>
      <c r="AD2435">
        <v>36</v>
      </c>
      <c r="AE2435">
        <v>3.33744075400524E-2</v>
      </c>
      <c r="AF2435">
        <v>0</v>
      </c>
      <c r="AG2435">
        <v>2.7062E-16</v>
      </c>
      <c r="AH2435">
        <v>7.8189439459816598E-4</v>
      </c>
      <c r="AI2435">
        <v>7</v>
      </c>
      <c r="AJ2435" s="73">
        <v>57.773811997639903</v>
      </c>
      <c r="AK2435">
        <v>326</v>
      </c>
      <c r="AL2435">
        <v>1</v>
      </c>
      <c r="AM2435">
        <v>0</v>
      </c>
      <c r="AN2435">
        <v>0</v>
      </c>
      <c r="AO2435">
        <v>0</v>
      </c>
      <c r="AP2435">
        <v>0</v>
      </c>
      <c r="AQ2435">
        <v>326</v>
      </c>
      <c r="AR2435">
        <v>1</v>
      </c>
      <c r="AS2435">
        <v>0</v>
      </c>
      <c r="AT2435">
        <v>0</v>
      </c>
      <c r="AU2435">
        <v>0</v>
      </c>
      <c r="AV2435">
        <v>0</v>
      </c>
      <c r="AW2435">
        <v>326</v>
      </c>
      <c r="AX2435">
        <v>0.999999999999999</v>
      </c>
      <c r="AY2435" s="73">
        <v>59.109456066801997</v>
      </c>
      <c r="AZ2435">
        <v>326</v>
      </c>
      <c r="BA2435">
        <v>1</v>
      </c>
      <c r="BB2435">
        <v>318</v>
      </c>
      <c r="BC2435">
        <v>0.88602485176173795</v>
      </c>
      <c r="BD2435">
        <v>8</v>
      </c>
      <c r="BE2435">
        <v>0.11397514823826101</v>
      </c>
      <c r="BF2435">
        <v>61.628114099577999</v>
      </c>
      <c r="BG2435">
        <v>68.227086892636905</v>
      </c>
      <c r="BH2435">
        <v>59.109456066801997</v>
      </c>
      <c r="BI2435">
        <v>57.773811997639903</v>
      </c>
    </row>
    <row r="2436" spans="1:61" x14ac:dyDescent="0.25">
      <c r="A2436" s="10" t="str">
        <f>VLOOKUP(D2436,'Index-Relations'!E:F,2,FALSE)</f>
        <v>ESG</v>
      </c>
      <c r="B2436" t="s">
        <v>3450</v>
      </c>
      <c r="C2436" s="53" t="s">
        <v>2768</v>
      </c>
      <c r="D2436" s="59" t="s">
        <v>3057</v>
      </c>
      <c r="E2436" s="59" t="s">
        <v>5852</v>
      </c>
      <c r="F2436" t="s">
        <v>2698</v>
      </c>
      <c r="G2436" t="s">
        <v>2699</v>
      </c>
      <c r="H2436" t="s">
        <v>2700</v>
      </c>
      <c r="I2436" s="52">
        <v>45383</v>
      </c>
      <c r="J2436" t="s">
        <v>2457</v>
      </c>
      <c r="K2436">
        <v>328</v>
      </c>
      <c r="L2436">
        <v>65.709080411313593</v>
      </c>
      <c r="M2436">
        <v>328</v>
      </c>
      <c r="N2436">
        <v>1</v>
      </c>
      <c r="O2436">
        <v>73.352862600193305</v>
      </c>
      <c r="P2436">
        <v>328</v>
      </c>
      <c r="Q2436">
        <v>1</v>
      </c>
      <c r="R2436">
        <v>328</v>
      </c>
      <c r="S2436">
        <v>1</v>
      </c>
      <c r="T2436">
        <v>28.606796901106101</v>
      </c>
      <c r="U2436">
        <v>0.49601041713531702</v>
      </c>
      <c r="V2436">
        <v>192</v>
      </c>
      <c r="W2436">
        <v>2.4307630452160198E-2</v>
      </c>
      <c r="X2436">
        <v>19</v>
      </c>
      <c r="Y2436">
        <v>328</v>
      </c>
      <c r="Z2436">
        <v>1</v>
      </c>
      <c r="AA2436">
        <v>8.5284445829125293</v>
      </c>
      <c r="AB2436">
        <v>292</v>
      </c>
      <c r="AC2436">
        <v>0.96572756377392699</v>
      </c>
      <c r="AD2436">
        <v>36</v>
      </c>
      <c r="AE2436">
        <v>3.4272436226072699E-2</v>
      </c>
      <c r="AF2436">
        <v>0</v>
      </c>
      <c r="AG2436">
        <v>0</v>
      </c>
      <c r="AH2436">
        <v>7.5266601279739003E-4</v>
      </c>
      <c r="AI2436">
        <v>7</v>
      </c>
      <c r="AJ2436">
        <v>60.523995108814297</v>
      </c>
      <c r="AK2436">
        <v>328</v>
      </c>
      <c r="AL2436">
        <v>1</v>
      </c>
      <c r="AM2436">
        <v>0</v>
      </c>
      <c r="AN2436">
        <v>0</v>
      </c>
      <c r="AO2436">
        <v>0</v>
      </c>
      <c r="AP2436">
        <v>0</v>
      </c>
      <c r="AQ2436">
        <v>328</v>
      </c>
      <c r="AR2436">
        <v>1</v>
      </c>
      <c r="AS2436">
        <v>0</v>
      </c>
      <c r="AT2436">
        <v>0</v>
      </c>
      <c r="AU2436">
        <v>0</v>
      </c>
      <c r="AV2436">
        <v>0</v>
      </c>
      <c r="AW2436">
        <v>328</v>
      </c>
      <c r="AX2436">
        <v>0.999999999999999</v>
      </c>
      <c r="AY2436">
        <v>63.183920840426801</v>
      </c>
      <c r="AZ2436">
        <v>328</v>
      </c>
      <c r="BA2436">
        <v>1</v>
      </c>
      <c r="BB2436">
        <v>320</v>
      </c>
      <c r="BC2436">
        <v>0.88575448362136699</v>
      </c>
      <c r="BD2436">
        <v>8</v>
      </c>
      <c r="BE2436">
        <v>0.11424551637863201</v>
      </c>
      <c r="BF2436">
        <v>62.16345578072</v>
      </c>
      <c r="BG2436">
        <v>68.487650318022006</v>
      </c>
      <c r="BH2436">
        <v>60.2199463801389</v>
      </c>
      <c r="BI2436">
        <v>57.7830349309599</v>
      </c>
    </row>
    <row r="2437" spans="1:61" x14ac:dyDescent="0.25">
      <c r="A2437" s="10" t="str">
        <f>VLOOKUP(D2437,'Index-Relations'!E:F,2,FALSE)</f>
        <v>ESG</v>
      </c>
      <c r="B2437" t="s">
        <v>3450</v>
      </c>
      <c r="C2437" s="53" t="s">
        <v>2769</v>
      </c>
      <c r="D2437" s="59" t="s">
        <v>3057</v>
      </c>
      <c r="E2437" s="59" t="s">
        <v>5853</v>
      </c>
      <c r="F2437" t="s">
        <v>2698</v>
      </c>
      <c r="G2437" t="s">
        <v>2699</v>
      </c>
      <c r="H2437" t="s">
        <v>2700</v>
      </c>
      <c r="I2437" s="52">
        <v>45352</v>
      </c>
      <c r="J2437" t="s">
        <v>2457</v>
      </c>
      <c r="K2437">
        <v>330</v>
      </c>
      <c r="L2437">
        <v>66.115197839902805</v>
      </c>
      <c r="M2437">
        <v>330</v>
      </c>
      <c r="N2437">
        <v>1</v>
      </c>
      <c r="O2437">
        <v>73.698861829031998</v>
      </c>
      <c r="P2437">
        <v>330</v>
      </c>
      <c r="Q2437">
        <v>1</v>
      </c>
      <c r="R2437">
        <v>330</v>
      </c>
      <c r="S2437">
        <v>0.999999999999999</v>
      </c>
      <c r="T2437">
        <v>28.897047146681199</v>
      </c>
      <c r="U2437">
        <v>0.49361311643926897</v>
      </c>
      <c r="V2437">
        <v>190</v>
      </c>
      <c r="W2437">
        <v>2.60693468479463E-2</v>
      </c>
      <c r="X2437">
        <v>19</v>
      </c>
      <c r="Y2437">
        <v>330</v>
      </c>
      <c r="Z2437">
        <v>1</v>
      </c>
      <c r="AA2437">
        <v>8.6858045282797498</v>
      </c>
      <c r="AB2437">
        <v>293</v>
      </c>
      <c r="AC2437">
        <v>0.96605958619562804</v>
      </c>
      <c r="AD2437">
        <v>37</v>
      </c>
      <c r="AE2437">
        <v>3.3940413804371801E-2</v>
      </c>
      <c r="AF2437">
        <v>0</v>
      </c>
      <c r="AG2437">
        <v>0</v>
      </c>
      <c r="AH2437">
        <v>7.6623577041446298E-5</v>
      </c>
      <c r="AI2437">
        <v>6</v>
      </c>
      <c r="AJ2437">
        <v>61.213579092873402</v>
      </c>
      <c r="AK2437">
        <v>330</v>
      </c>
      <c r="AL2437">
        <v>1</v>
      </c>
      <c r="AM2437">
        <v>0</v>
      </c>
      <c r="AN2437">
        <v>0</v>
      </c>
      <c r="AO2437">
        <v>0</v>
      </c>
      <c r="AP2437">
        <v>0</v>
      </c>
      <c r="AQ2437">
        <v>330</v>
      </c>
      <c r="AR2437">
        <v>0.999999999999999</v>
      </c>
      <c r="AS2437">
        <v>0</v>
      </c>
      <c r="AT2437">
        <v>0</v>
      </c>
      <c r="AU2437">
        <v>0</v>
      </c>
      <c r="AV2437">
        <v>0</v>
      </c>
      <c r="AW2437">
        <v>330</v>
      </c>
      <c r="AX2437">
        <v>1</v>
      </c>
      <c r="AY2437">
        <v>63.1388467409882</v>
      </c>
      <c r="AZ2437">
        <v>330</v>
      </c>
      <c r="BA2437">
        <v>1</v>
      </c>
      <c r="BB2437">
        <v>322</v>
      </c>
      <c r="BC2437">
        <v>0.88148562181836099</v>
      </c>
      <c r="BD2437">
        <v>8</v>
      </c>
      <c r="BE2437">
        <v>0.118514378181638</v>
      </c>
      <c r="BF2437">
        <v>62.510881142380001</v>
      </c>
      <c r="BG2437">
        <v>68.739152053647004</v>
      </c>
      <c r="BH2437">
        <v>60.154452809238897</v>
      </c>
      <c r="BI2437">
        <v>58.437714197527903</v>
      </c>
    </row>
    <row r="2438" spans="1:61" x14ac:dyDescent="0.25">
      <c r="A2438" s="10" t="str">
        <f>VLOOKUP(D2438,'Index-Relations'!E:F,2,FALSE)</f>
        <v>ESG</v>
      </c>
      <c r="B2438" t="s">
        <v>3450</v>
      </c>
      <c r="C2438" s="53" t="s">
        <v>2770</v>
      </c>
      <c r="D2438" s="59" t="s">
        <v>3057</v>
      </c>
      <c r="E2438" s="59" t="s">
        <v>5854</v>
      </c>
      <c r="F2438" t="s">
        <v>2698</v>
      </c>
      <c r="G2438" t="s">
        <v>2699</v>
      </c>
      <c r="H2438" t="s">
        <v>2700</v>
      </c>
      <c r="I2438" s="52">
        <v>45323</v>
      </c>
      <c r="J2438" t="s">
        <v>2457</v>
      </c>
      <c r="K2438">
        <v>330</v>
      </c>
      <c r="L2438">
        <v>67.274639759507195</v>
      </c>
      <c r="M2438">
        <v>330</v>
      </c>
      <c r="N2438">
        <v>1</v>
      </c>
      <c r="O2438">
        <v>74.302012106628098</v>
      </c>
      <c r="P2438">
        <v>330</v>
      </c>
      <c r="Q2438">
        <v>1</v>
      </c>
      <c r="R2438">
        <v>330</v>
      </c>
      <c r="S2438">
        <v>0.999999999999999</v>
      </c>
      <c r="T2438">
        <v>29.3007606933073</v>
      </c>
      <c r="U2438">
        <v>0.48985166638725902</v>
      </c>
      <c r="V2438">
        <v>189</v>
      </c>
      <c r="W2438">
        <v>2.62351290589205E-2</v>
      </c>
      <c r="X2438">
        <v>19</v>
      </c>
      <c r="Y2438">
        <v>330</v>
      </c>
      <c r="Z2438">
        <v>0.999999999999999</v>
      </c>
      <c r="AA2438">
        <v>8.9988234142041197</v>
      </c>
      <c r="AB2438">
        <v>290</v>
      </c>
      <c r="AC2438">
        <v>0.95985629437844899</v>
      </c>
      <c r="AD2438">
        <v>40</v>
      </c>
      <c r="AE2438">
        <v>4.0143705621550202E-2</v>
      </c>
      <c r="AF2438">
        <v>0</v>
      </c>
      <c r="AG2438">
        <v>6.8000999999999998E-16</v>
      </c>
      <c r="AH2438">
        <v>7.7220587428236895E-5</v>
      </c>
      <c r="AI2438">
        <v>6</v>
      </c>
      <c r="AJ2438">
        <v>62.570247279774101</v>
      </c>
      <c r="AK2438">
        <v>330</v>
      </c>
      <c r="AL2438">
        <v>1</v>
      </c>
      <c r="AM2438">
        <v>0</v>
      </c>
      <c r="AN2438">
        <v>0</v>
      </c>
      <c r="AO2438">
        <v>0</v>
      </c>
      <c r="AP2438">
        <v>0</v>
      </c>
      <c r="AQ2438">
        <v>330</v>
      </c>
      <c r="AR2438">
        <v>0.999999999999999</v>
      </c>
      <c r="AS2438">
        <v>0</v>
      </c>
      <c r="AT2438">
        <v>0</v>
      </c>
      <c r="AU2438">
        <v>0</v>
      </c>
      <c r="AV2438">
        <v>0</v>
      </c>
      <c r="AW2438">
        <v>330</v>
      </c>
      <c r="AX2438">
        <v>0.999999999999999</v>
      </c>
      <c r="AY2438">
        <v>63.950782301290999</v>
      </c>
      <c r="AZ2438">
        <v>330</v>
      </c>
      <c r="BA2438">
        <v>1</v>
      </c>
      <c r="BB2438">
        <v>322</v>
      </c>
      <c r="BC2438">
        <v>0.89023501497409896</v>
      </c>
      <c r="BD2438">
        <v>8</v>
      </c>
      <c r="BE2438">
        <v>0.1097649850259</v>
      </c>
      <c r="BF2438">
        <v>63.555062725915903</v>
      </c>
      <c r="BG2438">
        <v>69.117820063854893</v>
      </c>
      <c r="BH2438">
        <v>60.690674478703002</v>
      </c>
      <c r="BI2438">
        <v>59.560467541638999</v>
      </c>
    </row>
    <row r="2439" spans="1:61" x14ac:dyDescent="0.25">
      <c r="A2439" s="10" t="str">
        <f>VLOOKUP(D2439,'Index-Relations'!E:F,2,FALSE)</f>
        <v>ESG</v>
      </c>
      <c r="B2439" t="s">
        <v>3450</v>
      </c>
      <c r="C2439" s="53" t="s">
        <v>2760</v>
      </c>
      <c r="D2439" s="59" t="s">
        <v>3058</v>
      </c>
      <c r="E2439" s="59" t="s">
        <v>5855</v>
      </c>
      <c r="F2439" t="s">
        <v>917</v>
      </c>
      <c r="G2439" t="s">
        <v>916</v>
      </c>
      <c r="H2439" t="s">
        <v>918</v>
      </c>
      <c r="I2439" s="52">
        <v>45659</v>
      </c>
      <c r="J2439" t="s">
        <v>2457</v>
      </c>
      <c r="K2439">
        <v>245</v>
      </c>
      <c r="L2439" s="73">
        <v>58.852930334484</v>
      </c>
      <c r="M2439">
        <v>243</v>
      </c>
      <c r="N2439">
        <v>0.99657140573321601</v>
      </c>
      <c r="O2439" s="73">
        <v>66.820148280535903</v>
      </c>
      <c r="P2439">
        <v>243</v>
      </c>
      <c r="Q2439">
        <v>0.99657140573321601</v>
      </c>
      <c r="R2439">
        <v>241</v>
      </c>
      <c r="S2439">
        <v>0.99430306121351597</v>
      </c>
      <c r="T2439">
        <v>31.895623937970299</v>
      </c>
      <c r="U2439">
        <v>0.69191008888115102</v>
      </c>
      <c r="V2439">
        <v>193</v>
      </c>
      <c r="W2439">
        <v>0.14634046107923199</v>
      </c>
      <c r="X2439">
        <v>35</v>
      </c>
      <c r="Y2439">
        <v>242</v>
      </c>
      <c r="Z2439">
        <v>0.99536006854306902</v>
      </c>
      <c r="AA2439">
        <v>14.967845925392201</v>
      </c>
      <c r="AB2439">
        <v>209</v>
      </c>
      <c r="AC2439">
        <v>0.95728317355454495</v>
      </c>
      <c r="AD2439">
        <v>33</v>
      </c>
      <c r="AE2439">
        <v>3.8076894988523798E-2</v>
      </c>
      <c r="AF2439">
        <v>3</v>
      </c>
      <c r="AG2439">
        <v>4.63993145693079E-3</v>
      </c>
      <c r="AH2439">
        <v>2.5976442153054099E-3</v>
      </c>
      <c r="AI2439">
        <v>1</v>
      </c>
      <c r="AJ2439" s="73">
        <v>55.858148484323998</v>
      </c>
      <c r="AK2439">
        <v>243</v>
      </c>
      <c r="AL2439">
        <v>0.99657140573321601</v>
      </c>
      <c r="AM2439">
        <v>1.3327337584185899E-2</v>
      </c>
      <c r="AN2439">
        <v>3</v>
      </c>
      <c r="AO2439">
        <v>0</v>
      </c>
      <c r="AP2439">
        <v>0</v>
      </c>
      <c r="AQ2439">
        <v>245</v>
      </c>
      <c r="AR2439">
        <v>0.999999999999999</v>
      </c>
      <c r="AS2439">
        <v>5.4068708643808701E-3</v>
      </c>
      <c r="AT2439">
        <v>3</v>
      </c>
      <c r="AU2439">
        <v>0</v>
      </c>
      <c r="AV2439">
        <v>0</v>
      </c>
      <c r="AW2439">
        <v>245</v>
      </c>
      <c r="AX2439">
        <v>1</v>
      </c>
      <c r="AY2439" s="73">
        <v>54.494896555041997</v>
      </c>
      <c r="AZ2439">
        <v>243</v>
      </c>
      <c r="BA2439">
        <v>0.99657140573321601</v>
      </c>
      <c r="BB2439">
        <v>233</v>
      </c>
      <c r="BC2439">
        <v>0.82486813598844599</v>
      </c>
      <c r="BD2439">
        <v>12</v>
      </c>
      <c r="BE2439">
        <v>0.17513186401155301</v>
      </c>
      <c r="BF2439">
        <v>58.852930334484</v>
      </c>
      <c r="BG2439">
        <v>66.820148280535903</v>
      </c>
      <c r="BH2439">
        <v>54.494896555041997</v>
      </c>
      <c r="BI2439">
        <v>55.858148484323998</v>
      </c>
    </row>
    <row r="2440" spans="1:61" x14ac:dyDescent="0.25">
      <c r="A2440" s="10" t="str">
        <f>VLOOKUP(D2440,'Index-Relations'!E:F,2,FALSE)</f>
        <v>ESG</v>
      </c>
      <c r="B2440" t="s">
        <v>3450</v>
      </c>
      <c r="C2440" s="53" t="s">
        <v>2761</v>
      </c>
      <c r="D2440" s="59" t="s">
        <v>3058</v>
      </c>
      <c r="E2440" s="59" t="s">
        <v>5856</v>
      </c>
      <c r="F2440" t="s">
        <v>917</v>
      </c>
      <c r="G2440" t="s">
        <v>916</v>
      </c>
      <c r="H2440" t="s">
        <v>918</v>
      </c>
      <c r="I2440" s="52">
        <v>45628</v>
      </c>
      <c r="J2440" t="s">
        <v>2457</v>
      </c>
      <c r="K2440">
        <v>245</v>
      </c>
      <c r="L2440" s="73">
        <v>59.327550406038</v>
      </c>
      <c r="M2440">
        <v>243</v>
      </c>
      <c r="N2440">
        <v>0.99651777426229904</v>
      </c>
      <c r="O2440" s="73">
        <v>67.021202086222999</v>
      </c>
      <c r="P2440">
        <v>243</v>
      </c>
      <c r="Q2440">
        <v>0.99651777426229904</v>
      </c>
      <c r="R2440">
        <v>241</v>
      </c>
      <c r="S2440">
        <v>0.99404636887432896</v>
      </c>
      <c r="T2440">
        <v>31.8697764791049</v>
      </c>
      <c r="U2440">
        <v>0.69162501579943003</v>
      </c>
      <c r="V2440">
        <v>194</v>
      </c>
      <c r="W2440">
        <v>0.144120211817546</v>
      </c>
      <c r="X2440">
        <v>35</v>
      </c>
      <c r="Y2440">
        <v>242</v>
      </c>
      <c r="Z2440">
        <v>0.99516316530209703</v>
      </c>
      <c r="AA2440">
        <v>14.4746787671254</v>
      </c>
      <c r="AB2440">
        <v>212</v>
      </c>
      <c r="AC2440">
        <v>0.96118589523295395</v>
      </c>
      <c r="AD2440">
        <v>30</v>
      </c>
      <c r="AE2440">
        <v>3.3977270069143001E-2</v>
      </c>
      <c r="AF2440">
        <v>3</v>
      </c>
      <c r="AG2440">
        <v>4.8368346979029003E-3</v>
      </c>
      <c r="AH2440">
        <v>2.6489718672802801E-3</v>
      </c>
      <c r="AI2440">
        <v>1</v>
      </c>
      <c r="AJ2440" s="73">
        <v>56.464911305580003</v>
      </c>
      <c r="AK2440">
        <v>243</v>
      </c>
      <c r="AL2440">
        <v>0.99651777426229904</v>
      </c>
      <c r="AM2440">
        <v>1.4140259636068001E-2</v>
      </c>
      <c r="AN2440">
        <v>3</v>
      </c>
      <c r="AO2440">
        <v>0</v>
      </c>
      <c r="AP2440">
        <v>0</v>
      </c>
      <c r="AQ2440">
        <v>245</v>
      </c>
      <c r="AR2440">
        <v>1</v>
      </c>
      <c r="AS2440">
        <v>5.62925874332652E-3</v>
      </c>
      <c r="AT2440">
        <v>3</v>
      </c>
      <c r="AU2440">
        <v>0</v>
      </c>
      <c r="AV2440">
        <v>0</v>
      </c>
      <c r="AW2440">
        <v>245</v>
      </c>
      <c r="AX2440">
        <v>0.999999999999999</v>
      </c>
      <c r="AY2440" s="73">
        <v>55.106006263869901</v>
      </c>
      <c r="AZ2440">
        <v>243</v>
      </c>
      <c r="BA2440">
        <v>0.99651777426229904</v>
      </c>
      <c r="BB2440">
        <v>233</v>
      </c>
      <c r="BC2440">
        <v>0.82952794224253501</v>
      </c>
      <c r="BD2440">
        <v>12</v>
      </c>
      <c r="BE2440">
        <v>0.17047205775746399</v>
      </c>
      <c r="BF2440">
        <v>59.327550406038</v>
      </c>
      <c r="BG2440">
        <v>67.021202086222999</v>
      </c>
      <c r="BH2440">
        <v>55.106006263869901</v>
      </c>
      <c r="BI2440">
        <v>56.464911305580003</v>
      </c>
    </row>
    <row r="2441" spans="1:61" x14ac:dyDescent="0.25">
      <c r="A2441" s="10" t="str">
        <f>VLOOKUP(D2441,'Index-Relations'!E:F,2,FALSE)</f>
        <v>ESG</v>
      </c>
      <c r="B2441" t="s">
        <v>3450</v>
      </c>
      <c r="C2441" s="53" t="s">
        <v>2762</v>
      </c>
      <c r="D2441" s="59" t="s">
        <v>3058</v>
      </c>
      <c r="E2441" s="59" t="s">
        <v>5857</v>
      </c>
      <c r="F2441" t="s">
        <v>917</v>
      </c>
      <c r="G2441" t="s">
        <v>916</v>
      </c>
      <c r="H2441" t="s">
        <v>918</v>
      </c>
      <c r="I2441" s="52">
        <v>45597</v>
      </c>
      <c r="J2441" t="s">
        <v>2457</v>
      </c>
      <c r="K2441">
        <v>247</v>
      </c>
      <c r="L2441" s="73">
        <v>59.799683075991901</v>
      </c>
      <c r="M2441">
        <v>245</v>
      </c>
      <c r="N2441">
        <v>0.99668455103236697</v>
      </c>
      <c r="O2441" s="73">
        <v>67.336337714366906</v>
      </c>
      <c r="P2441">
        <v>245</v>
      </c>
      <c r="Q2441">
        <v>0.99668455103236697</v>
      </c>
      <c r="R2441">
        <v>243</v>
      </c>
      <c r="S2441">
        <v>0.99411541249581603</v>
      </c>
      <c r="T2441">
        <v>31.739812963858</v>
      </c>
      <c r="U2441">
        <v>0.69104820949167001</v>
      </c>
      <c r="V2441">
        <v>194</v>
      </c>
      <c r="W2441">
        <v>0.14168141396593201</v>
      </c>
      <c r="X2441">
        <v>35</v>
      </c>
      <c r="Y2441">
        <v>244</v>
      </c>
      <c r="Z2441">
        <v>0.99533828025948701</v>
      </c>
      <c r="AA2441">
        <v>15.060828748682701</v>
      </c>
      <c r="AB2441">
        <v>213</v>
      </c>
      <c r="AC2441">
        <v>0.960235610235602</v>
      </c>
      <c r="AD2441">
        <v>31</v>
      </c>
      <c r="AE2441">
        <v>3.5102670023883203E-2</v>
      </c>
      <c r="AF2441">
        <v>3</v>
      </c>
      <c r="AG2441">
        <v>4.6617197405138602E-3</v>
      </c>
      <c r="AH2441">
        <v>2.64586161909512E-3</v>
      </c>
      <c r="AI2441">
        <v>1</v>
      </c>
      <c r="AJ2441" s="73">
        <v>57.016401583441997</v>
      </c>
      <c r="AK2441">
        <v>245</v>
      </c>
      <c r="AL2441">
        <v>0.99668455103236697</v>
      </c>
      <c r="AM2441">
        <v>1.50230484900538E-2</v>
      </c>
      <c r="AN2441">
        <v>3</v>
      </c>
      <c r="AO2441">
        <v>0</v>
      </c>
      <c r="AP2441">
        <v>0</v>
      </c>
      <c r="AQ2441">
        <v>247</v>
      </c>
      <c r="AR2441">
        <v>0.999999999999999</v>
      </c>
      <c r="AS2441">
        <v>5.4020507875871798E-3</v>
      </c>
      <c r="AT2441">
        <v>3</v>
      </c>
      <c r="AU2441">
        <v>0</v>
      </c>
      <c r="AV2441">
        <v>0</v>
      </c>
      <c r="AW2441">
        <v>247</v>
      </c>
      <c r="AX2441">
        <v>0.999999999999999</v>
      </c>
      <c r="AY2441" s="73">
        <v>55.599524642266999</v>
      </c>
      <c r="AZ2441">
        <v>245</v>
      </c>
      <c r="BA2441">
        <v>0.99668455103236697</v>
      </c>
      <c r="BB2441">
        <v>233</v>
      </c>
      <c r="BC2441">
        <v>0.83254399274478597</v>
      </c>
      <c r="BD2441">
        <v>14</v>
      </c>
      <c r="BE2441">
        <v>0.16745600725521301</v>
      </c>
      <c r="BF2441">
        <v>59.799683075991901</v>
      </c>
      <c r="BG2441">
        <v>67.336337714366906</v>
      </c>
      <c r="BH2441">
        <v>55.599524642266999</v>
      </c>
      <c r="BI2441">
        <v>57.016401583441997</v>
      </c>
    </row>
    <row r="2442" spans="1:61" x14ac:dyDescent="0.25">
      <c r="A2442" s="10" t="str">
        <f>VLOOKUP(D2442,'Index-Relations'!E:F,2,FALSE)</f>
        <v>ESG</v>
      </c>
      <c r="B2442" t="s">
        <v>3450</v>
      </c>
      <c r="C2442" s="53" t="s">
        <v>2763</v>
      </c>
      <c r="D2442" s="59" t="s">
        <v>3058</v>
      </c>
      <c r="E2442" s="59" t="s">
        <v>5858</v>
      </c>
      <c r="F2442" t="s">
        <v>917</v>
      </c>
      <c r="G2442" t="s">
        <v>916</v>
      </c>
      <c r="H2442" t="s">
        <v>918</v>
      </c>
      <c r="I2442" s="52">
        <v>45566</v>
      </c>
      <c r="J2442" t="s">
        <v>2457</v>
      </c>
      <c r="K2442">
        <v>245</v>
      </c>
      <c r="L2442" s="73">
        <v>59.885350866311903</v>
      </c>
      <c r="M2442">
        <v>243</v>
      </c>
      <c r="N2442">
        <v>0.99702178271320396</v>
      </c>
      <c r="O2442" s="73">
        <v>67.340739866467899</v>
      </c>
      <c r="P2442">
        <v>243</v>
      </c>
      <c r="Q2442">
        <v>0.99702178271320396</v>
      </c>
      <c r="R2442">
        <v>241</v>
      </c>
      <c r="S2442">
        <v>0.99436527501998195</v>
      </c>
      <c r="T2442">
        <v>32.064961989305601</v>
      </c>
      <c r="U2442">
        <v>0.69505058015096399</v>
      </c>
      <c r="V2442">
        <v>193</v>
      </c>
      <c r="W2442">
        <v>0.14327301695340899</v>
      </c>
      <c r="X2442">
        <v>35</v>
      </c>
      <c r="Y2442">
        <v>242</v>
      </c>
      <c r="Z2442">
        <v>0.99567158193017502</v>
      </c>
      <c r="AA2442">
        <v>14.972366090033599</v>
      </c>
      <c r="AB2442">
        <v>216</v>
      </c>
      <c r="AC2442">
        <v>0.96419137069911298</v>
      </c>
      <c r="AD2442">
        <v>26</v>
      </c>
      <c r="AE2442">
        <v>3.1480211231063503E-2</v>
      </c>
      <c r="AF2442">
        <v>3</v>
      </c>
      <c r="AG2442">
        <v>4.3284180698234904E-3</v>
      </c>
      <c r="AH2442">
        <v>2.64816214420903E-3</v>
      </c>
      <c r="AI2442">
        <v>1</v>
      </c>
      <c r="AJ2442" s="73">
        <v>57.041999009086901</v>
      </c>
      <c r="AK2442">
        <v>243</v>
      </c>
      <c r="AL2442">
        <v>0.99702178271320396</v>
      </c>
      <c r="AM2442">
        <v>1.5313728628691301E-2</v>
      </c>
      <c r="AN2442">
        <v>3</v>
      </c>
      <c r="AO2442">
        <v>0</v>
      </c>
      <c r="AP2442">
        <v>0</v>
      </c>
      <c r="AQ2442">
        <v>245</v>
      </c>
      <c r="AR2442">
        <v>0.999999999999999</v>
      </c>
      <c r="AS2442">
        <v>4.6024015373764202E-3</v>
      </c>
      <c r="AT2442">
        <v>2</v>
      </c>
      <c r="AU2442">
        <v>0</v>
      </c>
      <c r="AV2442">
        <v>0</v>
      </c>
      <c r="AW2442">
        <v>245</v>
      </c>
      <c r="AX2442">
        <v>1</v>
      </c>
      <c r="AY2442" s="73">
        <v>55.716550102218903</v>
      </c>
      <c r="AZ2442">
        <v>243</v>
      </c>
      <c r="BA2442">
        <v>0.99702178271320396</v>
      </c>
      <c r="BB2442">
        <v>231</v>
      </c>
      <c r="BC2442">
        <v>0.83011561570649905</v>
      </c>
      <c r="BD2442">
        <v>14</v>
      </c>
      <c r="BE2442">
        <v>0.1698843842935</v>
      </c>
      <c r="BF2442">
        <v>59.885350866311903</v>
      </c>
      <c r="BG2442">
        <v>67.340739866467899</v>
      </c>
      <c r="BH2442">
        <v>55.716550102218903</v>
      </c>
      <c r="BI2442">
        <v>57.041999009086901</v>
      </c>
    </row>
    <row r="2443" spans="1:61" x14ac:dyDescent="0.25">
      <c r="A2443" s="10" t="str">
        <f>VLOOKUP(D2443,'Index-Relations'!E:F,2,FALSE)</f>
        <v>ESG</v>
      </c>
      <c r="B2443" t="s">
        <v>3450</v>
      </c>
      <c r="C2443" s="53" t="s">
        <v>2764</v>
      </c>
      <c r="D2443" s="59" t="s">
        <v>3058</v>
      </c>
      <c r="E2443" s="59" t="s">
        <v>5859</v>
      </c>
      <c r="F2443" t="s">
        <v>917</v>
      </c>
      <c r="G2443" t="s">
        <v>916</v>
      </c>
      <c r="H2443" t="s">
        <v>918</v>
      </c>
      <c r="I2443" s="52">
        <v>45538</v>
      </c>
      <c r="J2443" t="s">
        <v>2457</v>
      </c>
      <c r="K2443">
        <v>252</v>
      </c>
      <c r="L2443" s="73">
        <v>60.666342978857898</v>
      </c>
      <c r="M2443">
        <v>250</v>
      </c>
      <c r="N2443">
        <v>0.997517810872805</v>
      </c>
      <c r="O2443" s="73">
        <v>67.259877924560001</v>
      </c>
      <c r="P2443">
        <v>250</v>
      </c>
      <c r="Q2443">
        <v>0.997517810872805</v>
      </c>
      <c r="R2443">
        <v>248</v>
      </c>
      <c r="S2443">
        <v>0.99509018995864695</v>
      </c>
      <c r="T2443">
        <v>32.078936393352897</v>
      </c>
      <c r="U2443">
        <v>0.70868525193466803</v>
      </c>
      <c r="V2443">
        <v>198</v>
      </c>
      <c r="W2443">
        <v>0.15191153308571501</v>
      </c>
      <c r="X2443">
        <v>36</v>
      </c>
      <c r="Y2443">
        <v>249</v>
      </c>
      <c r="Z2443">
        <v>0.99621031663160997</v>
      </c>
      <c r="AA2443">
        <v>15.7410306792121</v>
      </c>
      <c r="AB2443">
        <v>230</v>
      </c>
      <c r="AC2443">
        <v>0.97370797562965095</v>
      </c>
      <c r="AD2443">
        <v>28</v>
      </c>
      <c r="AE2443">
        <v>3.2922855483167798E-2</v>
      </c>
      <c r="AF2443">
        <v>-6</v>
      </c>
      <c r="AG2443">
        <v>0</v>
      </c>
      <c r="AH2443">
        <v>2.5120660545548601E-3</v>
      </c>
      <c r="AI2443">
        <v>2</v>
      </c>
      <c r="AJ2443" s="73">
        <v>58.005859029379003</v>
      </c>
      <c r="AK2443">
        <v>250</v>
      </c>
      <c r="AL2443">
        <v>0.997517810872805</v>
      </c>
      <c r="AM2443">
        <v>1.5832002057186399E-2</v>
      </c>
      <c r="AN2443">
        <v>3</v>
      </c>
      <c r="AO2443">
        <v>0</v>
      </c>
      <c r="AP2443">
        <v>0</v>
      </c>
      <c r="AQ2443">
        <v>252</v>
      </c>
      <c r="AR2443">
        <v>1</v>
      </c>
      <c r="AS2443">
        <v>4.7994192051022799E-3</v>
      </c>
      <c r="AT2443">
        <v>2</v>
      </c>
      <c r="AU2443">
        <v>0</v>
      </c>
      <c r="AV2443">
        <v>0</v>
      </c>
      <c r="AW2443">
        <v>252</v>
      </c>
      <c r="AX2443">
        <v>1</v>
      </c>
      <c r="AY2443" s="73">
        <v>56.728559865806901</v>
      </c>
      <c r="AZ2443">
        <v>250</v>
      </c>
      <c r="BA2443">
        <v>0.997517810872805</v>
      </c>
      <c r="BB2443">
        <v>238</v>
      </c>
      <c r="BC2443">
        <v>0.83716349768068399</v>
      </c>
      <c r="BD2443">
        <v>14</v>
      </c>
      <c r="BE2443">
        <v>0.16283650231931501</v>
      </c>
      <c r="BF2443">
        <v>60.666342978857898</v>
      </c>
      <c r="BG2443">
        <v>67.259877924560001</v>
      </c>
      <c r="BH2443">
        <v>56.728559865806901</v>
      </c>
      <c r="BI2443">
        <v>58.005859029379003</v>
      </c>
    </row>
    <row r="2444" spans="1:61" x14ac:dyDescent="0.25">
      <c r="A2444" s="10" t="str">
        <f>VLOOKUP(D2444,'Index-Relations'!E:F,2,FALSE)</f>
        <v>ESG</v>
      </c>
      <c r="B2444" t="s">
        <v>3450</v>
      </c>
      <c r="C2444" s="53" t="s">
        <v>3350</v>
      </c>
      <c r="D2444" s="59" t="s">
        <v>3058</v>
      </c>
      <c r="E2444" s="59" t="s">
        <v>5860</v>
      </c>
      <c r="F2444" t="s">
        <v>917</v>
      </c>
      <c r="G2444" t="s">
        <v>916</v>
      </c>
      <c r="H2444" t="s">
        <v>918</v>
      </c>
      <c r="I2444" s="52">
        <v>45505</v>
      </c>
      <c r="J2444" t="s">
        <v>2457</v>
      </c>
      <c r="K2444">
        <v>251</v>
      </c>
      <c r="L2444" s="73">
        <v>60.982232665285999</v>
      </c>
      <c r="M2444">
        <v>249</v>
      </c>
      <c r="N2444">
        <v>0.99771471980519799</v>
      </c>
      <c r="O2444" s="73">
        <v>67.067766072127</v>
      </c>
      <c r="P2444">
        <v>249</v>
      </c>
      <c r="Q2444">
        <v>0.99771471980519799</v>
      </c>
      <c r="R2444">
        <v>247</v>
      </c>
      <c r="S2444">
        <v>0.99545892111373302</v>
      </c>
      <c r="T2444">
        <v>32.0838522090013</v>
      </c>
      <c r="U2444">
        <v>0.70789933473088196</v>
      </c>
      <c r="V2444">
        <v>199</v>
      </c>
      <c r="W2444">
        <v>0.16161144001789299</v>
      </c>
      <c r="X2444">
        <v>37</v>
      </c>
      <c r="Y2444">
        <v>248</v>
      </c>
      <c r="Z2444">
        <v>0.99659506740593695</v>
      </c>
      <c r="AA2444">
        <v>21.559722992299001</v>
      </c>
      <c r="AB2444">
        <v>226</v>
      </c>
      <c r="AC2444">
        <v>0.97257430320837901</v>
      </c>
      <c r="AD2444">
        <v>22</v>
      </c>
      <c r="AE2444">
        <v>2.4020764197557401E-2</v>
      </c>
      <c r="AF2444">
        <v>3</v>
      </c>
      <c r="AG2444">
        <v>3.4049325940628001E-3</v>
      </c>
      <c r="AH2444">
        <v>2.4458044421550298E-3</v>
      </c>
      <c r="AI2444">
        <v>2</v>
      </c>
      <c r="AJ2444" s="73">
        <v>58.182246348873001</v>
      </c>
      <c r="AK2444">
        <v>249</v>
      </c>
      <c r="AL2444">
        <v>0.99771471980519799</v>
      </c>
      <c r="AM2444">
        <v>1.53526227600921E-2</v>
      </c>
      <c r="AN2444">
        <v>3</v>
      </c>
      <c r="AO2444">
        <v>0</v>
      </c>
      <c r="AP2444">
        <v>0</v>
      </c>
      <c r="AQ2444">
        <v>250</v>
      </c>
      <c r="AR2444">
        <v>0.99845506038533804</v>
      </c>
      <c r="AS2444">
        <v>4.79597543094733E-3</v>
      </c>
      <c r="AT2444">
        <v>2</v>
      </c>
      <c r="AU2444">
        <v>0</v>
      </c>
      <c r="AV2444">
        <v>0</v>
      </c>
      <c r="AW2444">
        <v>250</v>
      </c>
      <c r="AX2444">
        <v>0.99845506038533705</v>
      </c>
      <c r="AY2444" s="73">
        <v>57.438967628898901</v>
      </c>
      <c r="AZ2444">
        <v>249</v>
      </c>
      <c r="BA2444">
        <v>0.99771471980519799</v>
      </c>
      <c r="BB2444">
        <v>237</v>
      </c>
      <c r="BC2444">
        <v>0.83634455467902902</v>
      </c>
      <c r="BD2444">
        <v>13</v>
      </c>
      <c r="BE2444">
        <v>0.162110505706308</v>
      </c>
      <c r="BF2444">
        <v>60.982232665285999</v>
      </c>
      <c r="BG2444">
        <v>67.067766072127</v>
      </c>
      <c r="BH2444">
        <v>57.438967628898901</v>
      </c>
      <c r="BI2444">
        <v>58.182246348873001</v>
      </c>
    </row>
    <row r="2445" spans="1:61" x14ac:dyDescent="0.25">
      <c r="A2445" s="10" t="str">
        <f>VLOOKUP(D2445,'Index-Relations'!E:F,2,FALSE)</f>
        <v>ESG</v>
      </c>
      <c r="B2445" t="s">
        <v>3450</v>
      </c>
      <c r="C2445" s="53" t="s">
        <v>2765</v>
      </c>
      <c r="D2445" s="59" t="s">
        <v>3058</v>
      </c>
      <c r="E2445" s="59" t="s">
        <v>5861</v>
      </c>
      <c r="F2445" t="s">
        <v>917</v>
      </c>
      <c r="G2445" t="s">
        <v>916</v>
      </c>
      <c r="H2445" t="s">
        <v>918</v>
      </c>
      <c r="I2445" s="52">
        <v>45474</v>
      </c>
      <c r="J2445" t="s">
        <v>2457</v>
      </c>
      <c r="K2445">
        <v>254</v>
      </c>
      <c r="L2445" s="73">
        <v>61.660542614873997</v>
      </c>
      <c r="M2445">
        <v>252</v>
      </c>
      <c r="N2445">
        <v>0.99786114197849896</v>
      </c>
      <c r="O2445" s="73">
        <v>67.408775438600998</v>
      </c>
      <c r="P2445">
        <v>252</v>
      </c>
      <c r="Q2445">
        <v>0.99786114197849896</v>
      </c>
      <c r="R2445">
        <v>250</v>
      </c>
      <c r="S2445">
        <v>0.99572521975374495</v>
      </c>
      <c r="T2445">
        <v>31.467123137399199</v>
      </c>
      <c r="U2445">
        <v>0.71450144504788105</v>
      </c>
      <c r="V2445">
        <v>198</v>
      </c>
      <c r="W2445">
        <v>0.161041822652466</v>
      </c>
      <c r="X2445">
        <v>38</v>
      </c>
      <c r="Y2445">
        <v>249</v>
      </c>
      <c r="Z2445">
        <v>0.993738968735559</v>
      </c>
      <c r="AA2445">
        <v>15.3990827310041</v>
      </c>
      <c r="AB2445">
        <v>223</v>
      </c>
      <c r="AC2445">
        <v>0.96719402178490799</v>
      </c>
      <c r="AD2445">
        <v>26</v>
      </c>
      <c r="AE2445">
        <v>2.65449469506507E-2</v>
      </c>
      <c r="AF2445">
        <v>5</v>
      </c>
      <c r="AG2445">
        <v>6.2610312644405704E-3</v>
      </c>
      <c r="AH2445">
        <v>3.8900624080650498E-6</v>
      </c>
      <c r="AI2445">
        <v>1</v>
      </c>
      <c r="AJ2445" s="73">
        <v>58.740674817025898</v>
      </c>
      <c r="AK2445">
        <v>252</v>
      </c>
      <c r="AL2445">
        <v>0.99786114197849896</v>
      </c>
      <c r="AM2445">
        <v>1.39049073726045E-2</v>
      </c>
      <c r="AN2445">
        <v>3</v>
      </c>
      <c r="AO2445">
        <v>0</v>
      </c>
      <c r="AP2445">
        <v>0</v>
      </c>
      <c r="AQ2445">
        <v>253</v>
      </c>
      <c r="AR2445">
        <v>0.99852102748117499</v>
      </c>
      <c r="AS2445">
        <v>4.9252772313631999E-3</v>
      </c>
      <c r="AT2445">
        <v>2</v>
      </c>
      <c r="AU2445">
        <v>0</v>
      </c>
      <c r="AV2445">
        <v>0</v>
      </c>
      <c r="AW2445">
        <v>253</v>
      </c>
      <c r="AX2445">
        <v>0.99852102748117599</v>
      </c>
      <c r="AY2445" s="73">
        <v>58.4116624760969</v>
      </c>
      <c r="AZ2445">
        <v>252</v>
      </c>
      <c r="BA2445">
        <v>0.99786114197849896</v>
      </c>
      <c r="BB2445">
        <v>240</v>
      </c>
      <c r="BC2445">
        <v>0.839970459762722</v>
      </c>
      <c r="BD2445">
        <v>13</v>
      </c>
      <c r="BE2445">
        <v>0.15855056771845299</v>
      </c>
      <c r="BF2445">
        <v>61.660542614873997</v>
      </c>
      <c r="BG2445">
        <v>67.408775438600998</v>
      </c>
      <c r="BH2445">
        <v>58.4116624760969</v>
      </c>
      <c r="BI2445">
        <v>58.740674817025898</v>
      </c>
    </row>
    <row r="2446" spans="1:61" x14ac:dyDescent="0.25">
      <c r="A2446" s="10" t="str">
        <f>VLOOKUP(D2446,'Index-Relations'!E:F,2,FALSE)</f>
        <v>ESG</v>
      </c>
      <c r="B2446" t="s">
        <v>3450</v>
      </c>
      <c r="C2446" s="53" t="s">
        <v>2766</v>
      </c>
      <c r="D2446" s="59" t="s">
        <v>3058</v>
      </c>
      <c r="E2446" s="59" t="s">
        <v>5862</v>
      </c>
      <c r="F2446" t="s">
        <v>917</v>
      </c>
      <c r="G2446" t="s">
        <v>916</v>
      </c>
      <c r="H2446" t="s">
        <v>918</v>
      </c>
      <c r="I2446" s="52">
        <v>45446</v>
      </c>
      <c r="J2446" t="s">
        <v>2457</v>
      </c>
      <c r="K2446">
        <v>253</v>
      </c>
      <c r="L2446" s="73">
        <v>61.355417373329999</v>
      </c>
      <c r="M2446">
        <v>251</v>
      </c>
      <c r="N2446">
        <v>0.99766519386635699</v>
      </c>
      <c r="O2446" s="73">
        <v>67.069184799885903</v>
      </c>
      <c r="P2446">
        <v>251</v>
      </c>
      <c r="Q2446">
        <v>0.99766519386635699</v>
      </c>
      <c r="R2446">
        <v>249</v>
      </c>
      <c r="S2446">
        <v>0.99531325453278396</v>
      </c>
      <c r="T2446">
        <v>31.944212421876198</v>
      </c>
      <c r="U2446">
        <v>0.74569234614879099</v>
      </c>
      <c r="V2446">
        <v>198</v>
      </c>
      <c r="W2446">
        <v>0.186149271301257</v>
      </c>
      <c r="X2446">
        <v>38</v>
      </c>
      <c r="Y2446">
        <v>248</v>
      </c>
      <c r="Z2446">
        <v>0.99298153831715297</v>
      </c>
      <c r="AA2446">
        <v>17.514315026223699</v>
      </c>
      <c r="AB2446">
        <v>223</v>
      </c>
      <c r="AC2446">
        <v>0.96715391451698496</v>
      </c>
      <c r="AD2446">
        <v>25</v>
      </c>
      <c r="AE2446">
        <v>2.5827623800167499E-2</v>
      </c>
      <c r="AF2446">
        <v>5</v>
      </c>
      <c r="AG2446">
        <v>7.0184616828467602E-3</v>
      </c>
      <c r="AH2446">
        <v>4.0324343837608901E-6</v>
      </c>
      <c r="AI2446">
        <v>1</v>
      </c>
      <c r="AJ2446" s="73">
        <v>58.426030096471997</v>
      </c>
      <c r="AK2446">
        <v>251</v>
      </c>
      <c r="AL2446">
        <v>0.99766519386635699</v>
      </c>
      <c r="AM2446">
        <v>1.4912636552387899E-2</v>
      </c>
      <c r="AN2446">
        <v>3</v>
      </c>
      <c r="AO2446">
        <v>0</v>
      </c>
      <c r="AP2446">
        <v>0</v>
      </c>
      <c r="AQ2446">
        <v>252</v>
      </c>
      <c r="AR2446">
        <v>0.998391676096133</v>
      </c>
      <c r="AS2446">
        <v>5.0677252666798201E-3</v>
      </c>
      <c r="AT2446">
        <v>2</v>
      </c>
      <c r="AU2446">
        <v>0</v>
      </c>
      <c r="AV2446">
        <v>0</v>
      </c>
      <c r="AW2446">
        <v>252</v>
      </c>
      <c r="AX2446">
        <v>0.998391676096133</v>
      </c>
      <c r="AY2446" s="73">
        <v>58.183717335742998</v>
      </c>
      <c r="AZ2446">
        <v>251</v>
      </c>
      <c r="BA2446">
        <v>0.99766519386635699</v>
      </c>
      <c r="BB2446">
        <v>240</v>
      </c>
      <c r="BC2446">
        <v>0.85452777813171799</v>
      </c>
      <c r="BD2446">
        <v>12</v>
      </c>
      <c r="BE2446">
        <v>0.14386389796441401</v>
      </c>
      <c r="BF2446">
        <v>61.355417373329999</v>
      </c>
      <c r="BG2446">
        <v>67.069184799885903</v>
      </c>
      <c r="BH2446">
        <v>58.183717335742998</v>
      </c>
      <c r="BI2446">
        <v>58.426030096471997</v>
      </c>
    </row>
    <row r="2447" spans="1:61" x14ac:dyDescent="0.25">
      <c r="A2447" s="10" t="str">
        <f>VLOOKUP(D2447,'Index-Relations'!E:F,2,FALSE)</f>
        <v>ESG</v>
      </c>
      <c r="B2447" t="s">
        <v>3450</v>
      </c>
      <c r="C2447" s="53" t="s">
        <v>2767</v>
      </c>
      <c r="D2447" s="59" t="s">
        <v>3058</v>
      </c>
      <c r="E2447" s="59" t="s">
        <v>5863</v>
      </c>
      <c r="F2447" t="s">
        <v>917</v>
      </c>
      <c r="G2447" t="s">
        <v>916</v>
      </c>
      <c r="H2447" t="s">
        <v>918</v>
      </c>
      <c r="I2447" s="52">
        <v>45413</v>
      </c>
      <c r="J2447" t="s">
        <v>2457</v>
      </c>
      <c r="K2447">
        <v>253</v>
      </c>
      <c r="L2447" s="73">
        <v>61.029530336325998</v>
      </c>
      <c r="M2447">
        <v>252</v>
      </c>
      <c r="N2447">
        <v>0.99927220908522696</v>
      </c>
      <c r="O2447" s="73">
        <v>67.062628134969898</v>
      </c>
      <c r="P2447">
        <v>252</v>
      </c>
      <c r="Q2447">
        <v>0.99927220908522696</v>
      </c>
      <c r="R2447">
        <v>250</v>
      </c>
      <c r="S2447">
        <v>0.996979314907529</v>
      </c>
      <c r="T2447">
        <v>32.437969703882402</v>
      </c>
      <c r="U2447">
        <v>0.74444914423518704</v>
      </c>
      <c r="V2447">
        <v>199</v>
      </c>
      <c r="W2447">
        <v>0.182270779087258</v>
      </c>
      <c r="X2447">
        <v>39</v>
      </c>
      <c r="Y2447">
        <v>249</v>
      </c>
      <c r="Z2447">
        <v>0.99487547688201405</v>
      </c>
      <c r="AA2447">
        <v>18.061046868325199</v>
      </c>
      <c r="AB2447">
        <v>224</v>
      </c>
      <c r="AC2447">
        <v>0.96815966471026604</v>
      </c>
      <c r="AD2447">
        <v>25</v>
      </c>
      <c r="AE2447">
        <v>2.6715812171747799E-2</v>
      </c>
      <c r="AF2447">
        <v>4</v>
      </c>
      <c r="AG2447">
        <v>5.12452311798587E-3</v>
      </c>
      <c r="AH2447">
        <v>3.9804745242154798E-6</v>
      </c>
      <c r="AI2447">
        <v>1</v>
      </c>
      <c r="AJ2447" s="73">
        <v>57.6873789885829</v>
      </c>
      <c r="AK2447">
        <v>252</v>
      </c>
      <c r="AL2447">
        <v>0.99927220908522696</v>
      </c>
      <c r="AM2447">
        <v>1.5325266872647901E-2</v>
      </c>
      <c r="AN2447">
        <v>3</v>
      </c>
      <c r="AO2447">
        <v>0</v>
      </c>
      <c r="AP2447">
        <v>0</v>
      </c>
      <c r="AQ2447">
        <v>253</v>
      </c>
      <c r="AR2447">
        <v>1</v>
      </c>
      <c r="AS2447">
        <v>5.14011580670788E-3</v>
      </c>
      <c r="AT2447">
        <v>2</v>
      </c>
      <c r="AU2447">
        <v>0</v>
      </c>
      <c r="AV2447">
        <v>0</v>
      </c>
      <c r="AW2447">
        <v>253</v>
      </c>
      <c r="AX2447">
        <v>0.999999999999999</v>
      </c>
      <c r="AY2447" s="73">
        <v>58.028625471009903</v>
      </c>
      <c r="AZ2447">
        <v>252</v>
      </c>
      <c r="BA2447">
        <v>0.99927220908522696</v>
      </c>
      <c r="BB2447">
        <v>240</v>
      </c>
      <c r="BC2447">
        <v>0.85005702035209296</v>
      </c>
      <c r="BD2447">
        <v>13</v>
      </c>
      <c r="BE2447">
        <v>0.14994297964790601</v>
      </c>
      <c r="BF2447">
        <v>61.029530336325998</v>
      </c>
      <c r="BG2447">
        <v>67.062628134969898</v>
      </c>
      <c r="BH2447">
        <v>58.028625471009903</v>
      </c>
      <c r="BI2447">
        <v>57.6873789885829</v>
      </c>
    </row>
    <row r="2448" spans="1:61" x14ac:dyDescent="0.25">
      <c r="A2448" s="10" t="str">
        <f>VLOOKUP(D2448,'Index-Relations'!E:F,2,FALSE)</f>
        <v>ESG</v>
      </c>
      <c r="B2448" t="s">
        <v>3450</v>
      </c>
      <c r="C2448" s="53" t="s">
        <v>2768</v>
      </c>
      <c r="D2448" s="59" t="s">
        <v>3058</v>
      </c>
      <c r="E2448" s="59" t="s">
        <v>5864</v>
      </c>
      <c r="F2448" t="s">
        <v>917</v>
      </c>
      <c r="G2448" t="s">
        <v>916</v>
      </c>
      <c r="H2448" t="s">
        <v>918</v>
      </c>
      <c r="I2448" s="52">
        <v>45383</v>
      </c>
      <c r="J2448" t="s">
        <v>2457</v>
      </c>
      <c r="K2448">
        <v>260</v>
      </c>
      <c r="L2448">
        <v>64.712950031646002</v>
      </c>
      <c r="M2448">
        <v>258</v>
      </c>
      <c r="N2448">
        <v>0.99934749639581499</v>
      </c>
      <c r="O2448">
        <v>71.519175740271606</v>
      </c>
      <c r="P2448">
        <v>258</v>
      </c>
      <c r="Q2448">
        <v>0.99934749639581499</v>
      </c>
      <c r="R2448">
        <v>256</v>
      </c>
      <c r="S2448">
        <v>0.996814206306603</v>
      </c>
      <c r="T2448">
        <v>32.412740434771301</v>
      </c>
      <c r="U2448">
        <v>0.74910702497721704</v>
      </c>
      <c r="V2448">
        <v>204</v>
      </c>
      <c r="W2448">
        <v>0.17795063540372499</v>
      </c>
      <c r="X2448">
        <v>39</v>
      </c>
      <c r="Y2448">
        <v>255</v>
      </c>
      <c r="Z2448">
        <v>0.99483288746806697</v>
      </c>
      <c r="AA2448">
        <v>17.667132187471399</v>
      </c>
      <c r="AB2448">
        <v>230</v>
      </c>
      <c r="AC2448">
        <v>0.96726139678913603</v>
      </c>
      <c r="AD2448">
        <v>25</v>
      </c>
      <c r="AE2448">
        <v>2.7571490678929798E-2</v>
      </c>
      <c r="AF2448">
        <v>5</v>
      </c>
      <c r="AG2448">
        <v>5.16711253193334E-3</v>
      </c>
      <c r="AH2448">
        <v>3.8692463774642801E-6</v>
      </c>
      <c r="AI2448">
        <v>1</v>
      </c>
      <c r="AJ2448">
        <v>59.654837970534203</v>
      </c>
      <c r="AK2448">
        <v>258</v>
      </c>
      <c r="AL2448">
        <v>0.99934749639581499</v>
      </c>
      <c r="AM2448">
        <v>1.58541344709872E-2</v>
      </c>
      <c r="AN2448">
        <v>3</v>
      </c>
      <c r="AO2448">
        <v>0</v>
      </c>
      <c r="AP2448">
        <v>0</v>
      </c>
      <c r="AQ2448">
        <v>259</v>
      </c>
      <c r="AR2448">
        <v>1</v>
      </c>
      <c r="AS2448">
        <v>5.1893322995593396E-3</v>
      </c>
      <c r="AT2448">
        <v>2</v>
      </c>
      <c r="AU2448">
        <v>0</v>
      </c>
      <c r="AV2448">
        <v>0</v>
      </c>
      <c r="AW2448">
        <v>259</v>
      </c>
      <c r="AX2448">
        <v>1</v>
      </c>
      <c r="AY2448">
        <v>62.028911897761503</v>
      </c>
      <c r="AZ2448">
        <v>258</v>
      </c>
      <c r="BA2448">
        <v>0.99934749639581499</v>
      </c>
      <c r="BB2448">
        <v>246</v>
      </c>
      <c r="BC2448">
        <v>0.85028196378919996</v>
      </c>
      <c r="BD2448">
        <v>13</v>
      </c>
      <c r="BE2448">
        <v>0.14971803621079899</v>
      </c>
      <c r="BF2448">
        <v>61.528297627085003</v>
      </c>
      <c r="BG2448">
        <v>67.242916669958007</v>
      </c>
      <c r="BH2448">
        <v>59.320708019827997</v>
      </c>
      <c r="BI2448">
        <v>57.564180727549903</v>
      </c>
    </row>
    <row r="2449" spans="1:61" x14ac:dyDescent="0.25">
      <c r="A2449" s="10" t="str">
        <f>VLOOKUP(D2449,'Index-Relations'!E:F,2,FALSE)</f>
        <v>ESG</v>
      </c>
      <c r="B2449" t="s">
        <v>3450</v>
      </c>
      <c r="C2449" s="53" t="s">
        <v>2769</v>
      </c>
      <c r="D2449" s="59" t="s">
        <v>3058</v>
      </c>
      <c r="E2449" s="59" t="s">
        <v>5865</v>
      </c>
      <c r="F2449" t="s">
        <v>917</v>
      </c>
      <c r="G2449" t="s">
        <v>916</v>
      </c>
      <c r="H2449" t="s">
        <v>918</v>
      </c>
      <c r="I2449" s="52">
        <v>45352</v>
      </c>
      <c r="J2449" t="s">
        <v>2457</v>
      </c>
      <c r="K2449">
        <v>260</v>
      </c>
      <c r="L2449">
        <v>65.091176596696499</v>
      </c>
      <c r="M2449">
        <v>257</v>
      </c>
      <c r="N2449">
        <v>0.99695198356464798</v>
      </c>
      <c r="O2449">
        <v>71.929922749761502</v>
      </c>
      <c r="P2449">
        <v>257</v>
      </c>
      <c r="Q2449">
        <v>0.99695198356464798</v>
      </c>
      <c r="R2449">
        <v>257</v>
      </c>
      <c r="S2449">
        <v>0.99695198356464798</v>
      </c>
      <c r="T2449">
        <v>32.630780299348601</v>
      </c>
      <c r="U2449">
        <v>0.73928144976119303</v>
      </c>
      <c r="V2449">
        <v>203</v>
      </c>
      <c r="W2449">
        <v>0.16103161037201799</v>
      </c>
      <c r="X2449">
        <v>38</v>
      </c>
      <c r="Y2449">
        <v>256</v>
      </c>
      <c r="Z2449">
        <v>0.99510290752997799</v>
      </c>
      <c r="AA2449">
        <v>17.7845035755902</v>
      </c>
      <c r="AB2449">
        <v>232</v>
      </c>
      <c r="AC2449">
        <v>0.96865379212134095</v>
      </c>
      <c r="AD2449">
        <v>24</v>
      </c>
      <c r="AE2449">
        <v>2.6449115408636301E-2</v>
      </c>
      <c r="AF2449">
        <v>4</v>
      </c>
      <c r="AG2449">
        <v>4.8970924700223201E-3</v>
      </c>
      <c r="AH2449">
        <v>4.2275325909505103E-6</v>
      </c>
      <c r="AI2449">
        <v>1</v>
      </c>
      <c r="AJ2449">
        <v>60.383969371633398</v>
      </c>
      <c r="AK2449">
        <v>257</v>
      </c>
      <c r="AL2449">
        <v>0.99695198356464798</v>
      </c>
      <c r="AM2449">
        <v>1.61234489040025E-2</v>
      </c>
      <c r="AN2449">
        <v>3</v>
      </c>
      <c r="AO2449">
        <v>0</v>
      </c>
      <c r="AP2449">
        <v>0</v>
      </c>
      <c r="AQ2449">
        <v>260</v>
      </c>
      <c r="AR2449">
        <v>1</v>
      </c>
      <c r="AS2449">
        <v>5.1375137408542996E-3</v>
      </c>
      <c r="AT2449">
        <v>2</v>
      </c>
      <c r="AU2449">
        <v>0</v>
      </c>
      <c r="AV2449">
        <v>0</v>
      </c>
      <c r="AW2449">
        <v>260</v>
      </c>
      <c r="AX2449">
        <v>0.999999999999999</v>
      </c>
      <c r="AY2449">
        <v>61.765048794260899</v>
      </c>
      <c r="AZ2449">
        <v>257</v>
      </c>
      <c r="BA2449">
        <v>0.99695198356464798</v>
      </c>
      <c r="BB2449">
        <v>247</v>
      </c>
      <c r="BC2449">
        <v>0.84561530286536501</v>
      </c>
      <c r="BD2449">
        <v>13</v>
      </c>
      <c r="BE2449">
        <v>0.15438469713463401</v>
      </c>
      <c r="BF2449">
        <v>61.863791853689897</v>
      </c>
      <c r="BG2449">
        <v>67.620100009808894</v>
      </c>
      <c r="BH2449">
        <v>59.076898011004999</v>
      </c>
      <c r="BI2449">
        <v>58.240897045953901</v>
      </c>
    </row>
    <row r="2450" spans="1:61" x14ac:dyDescent="0.25">
      <c r="A2450" s="10" t="str">
        <f>VLOOKUP(D2450,'Index-Relations'!E:F,2,FALSE)</f>
        <v>ESG</v>
      </c>
      <c r="B2450" t="s">
        <v>3450</v>
      </c>
      <c r="C2450" s="53" t="s">
        <v>2770</v>
      </c>
      <c r="D2450" s="59" t="s">
        <v>3058</v>
      </c>
      <c r="E2450" s="59" t="s">
        <v>5866</v>
      </c>
      <c r="F2450" t="s">
        <v>917</v>
      </c>
      <c r="G2450" t="s">
        <v>916</v>
      </c>
      <c r="H2450" t="s">
        <v>918</v>
      </c>
      <c r="I2450" s="52">
        <v>45323</v>
      </c>
      <c r="J2450" t="s">
        <v>2457</v>
      </c>
      <c r="K2450">
        <v>260</v>
      </c>
      <c r="L2450">
        <v>66.141340552267195</v>
      </c>
      <c r="M2450">
        <v>257</v>
      </c>
      <c r="N2450">
        <v>0.99702439515743502</v>
      </c>
      <c r="O2450">
        <v>72.586944643177802</v>
      </c>
      <c r="P2450">
        <v>257</v>
      </c>
      <c r="Q2450">
        <v>0.99702439515743502</v>
      </c>
      <c r="R2450">
        <v>257</v>
      </c>
      <c r="S2450">
        <v>0.99702439515743402</v>
      </c>
      <c r="T2450">
        <v>33.100811741578497</v>
      </c>
      <c r="U2450">
        <v>0.73450754454763301</v>
      </c>
      <c r="V2450">
        <v>202</v>
      </c>
      <c r="W2450">
        <v>0.161250348851637</v>
      </c>
      <c r="X2450">
        <v>37</v>
      </c>
      <c r="Y2450">
        <v>256</v>
      </c>
      <c r="Z2450">
        <v>0.99559849615866902</v>
      </c>
      <c r="AA2450">
        <v>18.481408894690698</v>
      </c>
      <c r="AB2450">
        <v>230</v>
      </c>
      <c r="AC2450">
        <v>0.96194793198968198</v>
      </c>
      <c r="AD2450">
        <v>26</v>
      </c>
      <c r="AE2450">
        <v>3.3650564168987603E-2</v>
      </c>
      <c r="AF2450">
        <v>4</v>
      </c>
      <c r="AG2450">
        <v>4.4015038413301802E-3</v>
      </c>
      <c r="AH2450">
        <v>4.2938088790753698E-6</v>
      </c>
      <c r="AI2450">
        <v>1</v>
      </c>
      <c r="AJ2450">
        <v>61.634451614614797</v>
      </c>
      <c r="AK2450">
        <v>257</v>
      </c>
      <c r="AL2450">
        <v>0.99702439515743502</v>
      </c>
      <c r="AM2450">
        <v>1.68776462679124E-2</v>
      </c>
      <c r="AN2450">
        <v>3</v>
      </c>
      <c r="AO2450">
        <v>0</v>
      </c>
      <c r="AP2450">
        <v>0</v>
      </c>
      <c r="AQ2450">
        <v>260</v>
      </c>
      <c r="AR2450">
        <v>1</v>
      </c>
      <c r="AS2450">
        <v>5.5005560185809599E-3</v>
      </c>
      <c r="AT2450">
        <v>2</v>
      </c>
      <c r="AU2450">
        <v>0</v>
      </c>
      <c r="AV2450">
        <v>0</v>
      </c>
      <c r="AW2450">
        <v>260</v>
      </c>
      <c r="AX2450">
        <v>1</v>
      </c>
      <c r="AY2450">
        <v>62.378310008790599</v>
      </c>
      <c r="AZ2450">
        <v>257</v>
      </c>
      <c r="BA2450">
        <v>0.99702439515743502</v>
      </c>
      <c r="BB2450">
        <v>247</v>
      </c>
      <c r="BC2450">
        <v>0.85386696891694303</v>
      </c>
      <c r="BD2450">
        <v>13</v>
      </c>
      <c r="BE2450">
        <v>0.146133031083056</v>
      </c>
      <c r="BF2450">
        <v>62.825249171461998</v>
      </c>
      <c r="BG2450">
        <v>68.0914915567229</v>
      </c>
      <c r="BH2450">
        <v>59.480180429912998</v>
      </c>
      <c r="BI2450">
        <v>59.286973305179004</v>
      </c>
    </row>
    <row r="2451" spans="1:61" x14ac:dyDescent="0.25">
      <c r="A2451" s="10" t="str">
        <f>VLOOKUP(D2451,'Index-Relations'!E:F,2,FALSE)</f>
        <v>ESG</v>
      </c>
      <c r="B2451" t="s">
        <v>3450</v>
      </c>
      <c r="C2451" s="53" t="s">
        <v>2760</v>
      </c>
      <c r="D2451" s="59" t="s">
        <v>2839</v>
      </c>
      <c r="E2451" s="59" t="s">
        <v>5867</v>
      </c>
      <c r="F2451" t="s">
        <v>922</v>
      </c>
      <c r="G2451" t="s">
        <v>921</v>
      </c>
      <c r="H2451" t="s">
        <v>923</v>
      </c>
      <c r="I2451" s="52">
        <v>45659</v>
      </c>
      <c r="J2451" t="s">
        <v>2457</v>
      </c>
      <c r="K2451">
        <v>445</v>
      </c>
      <c r="L2451" s="73">
        <v>57.056230063800903</v>
      </c>
      <c r="M2451">
        <v>443</v>
      </c>
      <c r="N2451">
        <v>0.997462865792903</v>
      </c>
      <c r="O2451" s="73">
        <v>64.993359832866005</v>
      </c>
      <c r="P2451">
        <v>443</v>
      </c>
      <c r="Q2451">
        <v>0.997462865792903</v>
      </c>
      <c r="R2451">
        <v>442</v>
      </c>
      <c r="S2451">
        <v>0.99668068824598799</v>
      </c>
      <c r="T2451">
        <v>31.564761191499599</v>
      </c>
      <c r="U2451">
        <v>0.56346209703391703</v>
      </c>
      <c r="V2451">
        <v>285</v>
      </c>
      <c r="W2451">
        <v>5.2659946527286297E-2</v>
      </c>
      <c r="X2451">
        <v>36</v>
      </c>
      <c r="Y2451">
        <v>443</v>
      </c>
      <c r="Z2451">
        <v>0.997462865792902</v>
      </c>
      <c r="AA2451">
        <v>15.855983745578101</v>
      </c>
      <c r="AB2451">
        <v>378</v>
      </c>
      <c r="AC2451">
        <v>0.93580060456134495</v>
      </c>
      <c r="AD2451">
        <v>65</v>
      </c>
      <c r="AE2451">
        <v>6.1662261231557998E-2</v>
      </c>
      <c r="AF2451">
        <v>2</v>
      </c>
      <c r="AG2451">
        <v>2.5371342070967498E-3</v>
      </c>
      <c r="AH2451">
        <v>3.9665667716038801E-3</v>
      </c>
      <c r="AI2451">
        <v>10</v>
      </c>
      <c r="AJ2451" s="73">
        <v>53.191757469160002</v>
      </c>
      <c r="AK2451">
        <v>443</v>
      </c>
      <c r="AL2451">
        <v>0.997462865792903</v>
      </c>
      <c r="AM2451">
        <v>0</v>
      </c>
      <c r="AN2451">
        <v>0</v>
      </c>
      <c r="AO2451">
        <v>0</v>
      </c>
      <c r="AP2451">
        <v>0</v>
      </c>
      <c r="AQ2451">
        <v>445</v>
      </c>
      <c r="AR2451">
        <v>1</v>
      </c>
      <c r="AS2451">
        <v>0</v>
      </c>
      <c r="AT2451">
        <v>0</v>
      </c>
      <c r="AU2451">
        <v>0</v>
      </c>
      <c r="AV2451">
        <v>0</v>
      </c>
      <c r="AW2451">
        <v>445</v>
      </c>
      <c r="AX2451">
        <v>0.999999999999999</v>
      </c>
      <c r="AY2451" s="73">
        <v>54.187149146884899</v>
      </c>
      <c r="AZ2451">
        <v>443</v>
      </c>
      <c r="BA2451">
        <v>0.997462865792903</v>
      </c>
      <c r="BB2451">
        <v>429</v>
      </c>
      <c r="BC2451">
        <v>0.86018305603786605</v>
      </c>
      <c r="BD2451">
        <v>16</v>
      </c>
      <c r="BE2451">
        <v>0.13981694396213301</v>
      </c>
      <c r="BF2451">
        <v>57.056230063800903</v>
      </c>
      <c r="BG2451">
        <v>64.993359832866005</v>
      </c>
      <c r="BH2451">
        <v>54.187149146884899</v>
      </c>
      <c r="BI2451">
        <v>53.191757469160002</v>
      </c>
    </row>
    <row r="2452" spans="1:61" x14ac:dyDescent="0.25">
      <c r="A2452" s="10" t="str">
        <f>VLOOKUP(D2452,'Index-Relations'!E:F,2,FALSE)</f>
        <v>ESG</v>
      </c>
      <c r="B2452" t="s">
        <v>3450</v>
      </c>
      <c r="C2452" s="53" t="s">
        <v>2761</v>
      </c>
      <c r="D2452" s="59" t="s">
        <v>2839</v>
      </c>
      <c r="E2452" s="59" t="s">
        <v>5868</v>
      </c>
      <c r="F2452" t="s">
        <v>922</v>
      </c>
      <c r="G2452" t="s">
        <v>921</v>
      </c>
      <c r="H2452" t="s">
        <v>923</v>
      </c>
      <c r="I2452" s="52">
        <v>45628</v>
      </c>
      <c r="J2452" t="s">
        <v>2457</v>
      </c>
      <c r="K2452">
        <v>444</v>
      </c>
      <c r="L2452" s="73">
        <v>57.501298178035</v>
      </c>
      <c r="M2452">
        <v>442</v>
      </c>
      <c r="N2452">
        <v>0.99745411083063396</v>
      </c>
      <c r="O2452" s="73">
        <v>65.173182836870893</v>
      </c>
      <c r="P2452">
        <v>442</v>
      </c>
      <c r="Q2452">
        <v>0.99745411083063396</v>
      </c>
      <c r="R2452">
        <v>441</v>
      </c>
      <c r="S2452">
        <v>0.99663761007967699</v>
      </c>
      <c r="T2452">
        <v>31.609107291284801</v>
      </c>
      <c r="U2452">
        <v>0.56427230487203195</v>
      </c>
      <c r="V2452">
        <v>286</v>
      </c>
      <c r="W2452">
        <v>5.2030949747523203E-2</v>
      </c>
      <c r="X2452">
        <v>36</v>
      </c>
      <c r="Y2452">
        <v>442</v>
      </c>
      <c r="Z2452">
        <v>0.99745411083063495</v>
      </c>
      <c r="AA2452">
        <v>15.2305062459602</v>
      </c>
      <c r="AB2452">
        <v>382</v>
      </c>
      <c r="AC2452">
        <v>0.934808966175117</v>
      </c>
      <c r="AD2452">
        <v>60</v>
      </c>
      <c r="AE2452">
        <v>6.2645144655517807E-2</v>
      </c>
      <c r="AF2452">
        <v>2</v>
      </c>
      <c r="AG2452">
        <v>2.5458891693647201E-3</v>
      </c>
      <c r="AH2452">
        <v>4.0586478698738399E-3</v>
      </c>
      <c r="AI2452">
        <v>10</v>
      </c>
      <c r="AJ2452" s="73">
        <v>53.679080871910898</v>
      </c>
      <c r="AK2452">
        <v>442</v>
      </c>
      <c r="AL2452">
        <v>0.99745411083063396</v>
      </c>
      <c r="AM2452">
        <v>0</v>
      </c>
      <c r="AN2452">
        <v>0</v>
      </c>
      <c r="AO2452">
        <v>0</v>
      </c>
      <c r="AP2452">
        <v>0</v>
      </c>
      <c r="AQ2452">
        <v>444</v>
      </c>
      <c r="AR2452">
        <v>1</v>
      </c>
      <c r="AS2452">
        <v>0</v>
      </c>
      <c r="AT2452">
        <v>0</v>
      </c>
      <c r="AU2452">
        <v>0</v>
      </c>
      <c r="AV2452">
        <v>0</v>
      </c>
      <c r="AW2452">
        <v>444</v>
      </c>
      <c r="AX2452">
        <v>0.999999999999999</v>
      </c>
      <c r="AY2452" s="73">
        <v>54.811473723899901</v>
      </c>
      <c r="AZ2452">
        <v>442</v>
      </c>
      <c r="BA2452">
        <v>0.99745411083063396</v>
      </c>
      <c r="BB2452">
        <v>428</v>
      </c>
      <c r="BC2452">
        <v>0.86446673985044997</v>
      </c>
      <c r="BD2452">
        <v>16</v>
      </c>
      <c r="BE2452">
        <v>0.135533260149549</v>
      </c>
      <c r="BF2452">
        <v>57.501298178035</v>
      </c>
      <c r="BG2452">
        <v>65.173182836870893</v>
      </c>
      <c r="BH2452">
        <v>54.811473723899901</v>
      </c>
      <c r="BI2452">
        <v>53.679080871910898</v>
      </c>
    </row>
    <row r="2453" spans="1:61" x14ac:dyDescent="0.25">
      <c r="A2453" s="10" t="str">
        <f>VLOOKUP(D2453,'Index-Relations'!E:F,2,FALSE)</f>
        <v>ESG</v>
      </c>
      <c r="B2453" t="s">
        <v>3450</v>
      </c>
      <c r="C2453" s="53" t="s">
        <v>2762</v>
      </c>
      <c r="D2453" s="59" t="s">
        <v>2839</v>
      </c>
      <c r="E2453" s="59" t="s">
        <v>5869</v>
      </c>
      <c r="F2453" t="s">
        <v>922</v>
      </c>
      <c r="G2453" t="s">
        <v>921</v>
      </c>
      <c r="H2453" t="s">
        <v>923</v>
      </c>
      <c r="I2453" s="52">
        <v>45597</v>
      </c>
      <c r="J2453" t="s">
        <v>2457</v>
      </c>
      <c r="K2453">
        <v>444</v>
      </c>
      <c r="L2453" s="73">
        <v>57.929428338061001</v>
      </c>
      <c r="M2453">
        <v>442</v>
      </c>
      <c r="N2453">
        <v>0.99754255568338601</v>
      </c>
      <c r="O2453" s="73">
        <v>65.458840028371995</v>
      </c>
      <c r="P2453">
        <v>442</v>
      </c>
      <c r="Q2453">
        <v>0.99754255568338601</v>
      </c>
      <c r="R2453">
        <v>441</v>
      </c>
      <c r="S2453">
        <v>0.99663615372542003</v>
      </c>
      <c r="T2453">
        <v>31.595206697896</v>
      </c>
      <c r="U2453">
        <v>0.56580338349426895</v>
      </c>
      <c r="V2453">
        <v>286</v>
      </c>
      <c r="W2453">
        <v>5.21163062749549E-2</v>
      </c>
      <c r="X2453">
        <v>36</v>
      </c>
      <c r="Y2453">
        <v>442</v>
      </c>
      <c r="Z2453">
        <v>0.99754255568338601</v>
      </c>
      <c r="AA2453">
        <v>15.918129003952799</v>
      </c>
      <c r="AB2453">
        <v>379</v>
      </c>
      <c r="AC2453">
        <v>0.93325779966389799</v>
      </c>
      <c r="AD2453">
        <v>63</v>
      </c>
      <c r="AE2453">
        <v>6.4284756019488298E-2</v>
      </c>
      <c r="AF2453">
        <v>2</v>
      </c>
      <c r="AG2453">
        <v>2.4574443166127599E-3</v>
      </c>
      <c r="AH2453">
        <v>4.0310231941393503E-3</v>
      </c>
      <c r="AI2453">
        <v>9</v>
      </c>
      <c r="AJ2453" s="73">
        <v>54.171069599752997</v>
      </c>
      <c r="AK2453">
        <v>442</v>
      </c>
      <c r="AL2453">
        <v>0.99754255568338601</v>
      </c>
      <c r="AM2453">
        <v>0</v>
      </c>
      <c r="AN2453">
        <v>0</v>
      </c>
      <c r="AO2453">
        <v>0</v>
      </c>
      <c r="AP2453">
        <v>0</v>
      </c>
      <c r="AQ2453">
        <v>444</v>
      </c>
      <c r="AR2453">
        <v>0.999999999999999</v>
      </c>
      <c r="AS2453">
        <v>0</v>
      </c>
      <c r="AT2453">
        <v>0</v>
      </c>
      <c r="AU2453">
        <v>0</v>
      </c>
      <c r="AV2453">
        <v>0</v>
      </c>
      <c r="AW2453">
        <v>444</v>
      </c>
      <c r="AX2453">
        <v>1</v>
      </c>
      <c r="AY2453" s="73">
        <v>55.223919583821903</v>
      </c>
      <c r="AZ2453">
        <v>442</v>
      </c>
      <c r="BA2453">
        <v>0.99754255568338601</v>
      </c>
      <c r="BB2453">
        <v>426</v>
      </c>
      <c r="BC2453">
        <v>0.86650322059326101</v>
      </c>
      <c r="BD2453">
        <v>18</v>
      </c>
      <c r="BE2453">
        <v>0.13349677940673799</v>
      </c>
      <c r="BF2453">
        <v>57.929428338061001</v>
      </c>
      <c r="BG2453">
        <v>65.458840028371995</v>
      </c>
      <c r="BH2453">
        <v>55.223919583821903</v>
      </c>
      <c r="BI2453">
        <v>54.171069599752997</v>
      </c>
    </row>
    <row r="2454" spans="1:61" x14ac:dyDescent="0.25">
      <c r="A2454" s="10" t="str">
        <f>VLOOKUP(D2454,'Index-Relations'!E:F,2,FALSE)</f>
        <v>ESG</v>
      </c>
      <c r="B2454" t="s">
        <v>3450</v>
      </c>
      <c r="C2454" s="53" t="s">
        <v>2763</v>
      </c>
      <c r="D2454" s="59" t="s">
        <v>2839</v>
      </c>
      <c r="E2454" s="59" t="s">
        <v>5870</v>
      </c>
      <c r="F2454" t="s">
        <v>922</v>
      </c>
      <c r="G2454" t="s">
        <v>921</v>
      </c>
      <c r="H2454" t="s">
        <v>923</v>
      </c>
      <c r="I2454" s="52">
        <v>45566</v>
      </c>
      <c r="J2454" t="s">
        <v>2457</v>
      </c>
      <c r="K2454">
        <v>444</v>
      </c>
      <c r="L2454" s="73">
        <v>57.910853446430899</v>
      </c>
      <c r="M2454">
        <v>442</v>
      </c>
      <c r="N2454">
        <v>0.99780325065271203</v>
      </c>
      <c r="O2454" s="73">
        <v>65.531115985789</v>
      </c>
      <c r="P2454">
        <v>442</v>
      </c>
      <c r="Q2454">
        <v>0.99780325065271203</v>
      </c>
      <c r="R2454">
        <v>441</v>
      </c>
      <c r="S2454">
        <v>0.99683971153652595</v>
      </c>
      <c r="T2454">
        <v>31.925463442436101</v>
      </c>
      <c r="U2454">
        <v>0.56587097832257904</v>
      </c>
      <c r="V2454">
        <v>284</v>
      </c>
      <c r="W2454">
        <v>5.3067376187093403E-2</v>
      </c>
      <c r="X2454">
        <v>36</v>
      </c>
      <c r="Y2454">
        <v>442</v>
      </c>
      <c r="Z2454">
        <v>0.99780325065271203</v>
      </c>
      <c r="AA2454">
        <v>15.684177828276701</v>
      </c>
      <c r="AB2454">
        <v>391</v>
      </c>
      <c r="AC2454">
        <v>0.951916377885905</v>
      </c>
      <c r="AD2454">
        <v>51</v>
      </c>
      <c r="AE2454">
        <v>4.5886872766806301E-2</v>
      </c>
      <c r="AF2454">
        <v>2</v>
      </c>
      <c r="AG2454">
        <v>2.19674934728818E-3</v>
      </c>
      <c r="AH2454">
        <v>3.7661576564715698E-3</v>
      </c>
      <c r="AI2454">
        <v>9</v>
      </c>
      <c r="AJ2454" s="73">
        <v>54.058733901708997</v>
      </c>
      <c r="AK2454">
        <v>442</v>
      </c>
      <c r="AL2454">
        <v>0.99780325065271203</v>
      </c>
      <c r="AM2454">
        <v>0</v>
      </c>
      <c r="AN2454">
        <v>0</v>
      </c>
      <c r="AO2454">
        <v>0</v>
      </c>
      <c r="AP2454">
        <v>0</v>
      </c>
      <c r="AQ2454">
        <v>444</v>
      </c>
      <c r="AR2454">
        <v>0.999999999999999</v>
      </c>
      <c r="AS2454">
        <v>0</v>
      </c>
      <c r="AT2454">
        <v>0</v>
      </c>
      <c r="AU2454">
        <v>0</v>
      </c>
      <c r="AV2454">
        <v>0</v>
      </c>
      <c r="AW2454">
        <v>444</v>
      </c>
      <c r="AX2454">
        <v>0.999999999999999</v>
      </c>
      <c r="AY2454" s="73">
        <v>55.165464705745897</v>
      </c>
      <c r="AZ2454">
        <v>442</v>
      </c>
      <c r="BA2454">
        <v>0.99780325065271203</v>
      </c>
      <c r="BB2454">
        <v>426</v>
      </c>
      <c r="BC2454">
        <v>0.86618194985994801</v>
      </c>
      <c r="BD2454">
        <v>18</v>
      </c>
      <c r="BE2454">
        <v>0.13381805014005099</v>
      </c>
      <c r="BF2454">
        <v>57.910853446430899</v>
      </c>
      <c r="BG2454">
        <v>65.531115985789</v>
      </c>
      <c r="BH2454">
        <v>55.165464705745897</v>
      </c>
      <c r="BI2454">
        <v>54.058733901708997</v>
      </c>
    </row>
    <row r="2455" spans="1:61" x14ac:dyDescent="0.25">
      <c r="A2455" s="10" t="str">
        <f>VLOOKUP(D2455,'Index-Relations'!E:F,2,FALSE)</f>
        <v>ESG</v>
      </c>
      <c r="B2455" t="s">
        <v>3450</v>
      </c>
      <c r="C2455" s="53" t="s">
        <v>2764</v>
      </c>
      <c r="D2455" s="59" t="s">
        <v>2839</v>
      </c>
      <c r="E2455" s="59" t="s">
        <v>5871</v>
      </c>
      <c r="F2455" t="s">
        <v>922</v>
      </c>
      <c r="G2455" t="s">
        <v>921</v>
      </c>
      <c r="H2455" t="s">
        <v>923</v>
      </c>
      <c r="I2455" s="52">
        <v>45538</v>
      </c>
      <c r="J2455" t="s">
        <v>2457</v>
      </c>
      <c r="K2455">
        <v>445</v>
      </c>
      <c r="L2455" s="73">
        <v>58.805395977507899</v>
      </c>
      <c r="M2455">
        <v>443</v>
      </c>
      <c r="N2455">
        <v>0.99815086396779096</v>
      </c>
      <c r="O2455" s="73">
        <v>65.863632977886994</v>
      </c>
      <c r="P2455">
        <v>443</v>
      </c>
      <c r="Q2455">
        <v>0.99815086396779096</v>
      </c>
      <c r="R2455">
        <v>442</v>
      </c>
      <c r="S2455">
        <v>0.99731641240689906</v>
      </c>
      <c r="T2455">
        <v>31.817030247409299</v>
      </c>
      <c r="U2455">
        <v>0.57570392174057095</v>
      </c>
      <c r="V2455">
        <v>288</v>
      </c>
      <c r="W2455">
        <v>5.7938132439551503E-2</v>
      </c>
      <c r="X2455">
        <v>37</v>
      </c>
      <c r="Y2455">
        <v>443</v>
      </c>
      <c r="Z2455">
        <v>0.99815086396779196</v>
      </c>
      <c r="AA2455">
        <v>16.001709990095399</v>
      </c>
      <c r="AB2455">
        <v>408</v>
      </c>
      <c r="AC2455">
        <v>0.96915524982178403</v>
      </c>
      <c r="AD2455">
        <v>48</v>
      </c>
      <c r="AE2455">
        <v>3.8599442029103398E-2</v>
      </c>
      <c r="AF2455">
        <v>-11</v>
      </c>
      <c r="AG2455">
        <v>0</v>
      </c>
      <c r="AH2455">
        <v>3.34290143515202E-3</v>
      </c>
      <c r="AI2455">
        <v>9</v>
      </c>
      <c r="AJ2455" s="73">
        <v>54.999791138368899</v>
      </c>
      <c r="AK2455">
        <v>443</v>
      </c>
      <c r="AL2455">
        <v>0.99815086396779096</v>
      </c>
      <c r="AM2455">
        <v>0</v>
      </c>
      <c r="AN2455">
        <v>0</v>
      </c>
      <c r="AO2455">
        <v>0</v>
      </c>
      <c r="AP2455">
        <v>0</v>
      </c>
      <c r="AQ2455">
        <v>445</v>
      </c>
      <c r="AR2455">
        <v>1</v>
      </c>
      <c r="AS2455">
        <v>0</v>
      </c>
      <c r="AT2455">
        <v>0</v>
      </c>
      <c r="AU2455">
        <v>2.79108700659431E-4</v>
      </c>
      <c r="AV2455">
        <v>1</v>
      </c>
      <c r="AW2455">
        <v>445</v>
      </c>
      <c r="AX2455">
        <v>1</v>
      </c>
      <c r="AY2455" s="73">
        <v>56.190943894578901</v>
      </c>
      <c r="AZ2455">
        <v>443</v>
      </c>
      <c r="BA2455">
        <v>0.99815086396779096</v>
      </c>
      <c r="BB2455">
        <v>428</v>
      </c>
      <c r="BC2455">
        <v>0.87535463831740701</v>
      </c>
      <c r="BD2455">
        <v>17</v>
      </c>
      <c r="BE2455">
        <v>0.12464536168259201</v>
      </c>
      <c r="BF2455">
        <v>58.805395977507899</v>
      </c>
      <c r="BG2455">
        <v>65.863632977886994</v>
      </c>
      <c r="BH2455">
        <v>56.190943894578901</v>
      </c>
      <c r="BI2455">
        <v>54.999791138368899</v>
      </c>
    </row>
    <row r="2456" spans="1:61" x14ac:dyDescent="0.25">
      <c r="A2456" s="10" t="str">
        <f>VLOOKUP(D2456,'Index-Relations'!E:F,2,FALSE)</f>
        <v>ESG</v>
      </c>
      <c r="B2456" t="s">
        <v>3450</v>
      </c>
      <c r="C2456" s="53" t="s">
        <v>3350</v>
      </c>
      <c r="D2456" s="59" t="s">
        <v>2839</v>
      </c>
      <c r="E2456" s="59" t="s">
        <v>5872</v>
      </c>
      <c r="F2456" t="s">
        <v>922</v>
      </c>
      <c r="G2456" t="s">
        <v>921</v>
      </c>
      <c r="H2456" t="s">
        <v>923</v>
      </c>
      <c r="I2456" s="52">
        <v>45505</v>
      </c>
      <c r="J2456" t="s">
        <v>2457</v>
      </c>
      <c r="K2456">
        <v>445</v>
      </c>
      <c r="L2456" s="73">
        <v>59.182213357308903</v>
      </c>
      <c r="M2456">
        <v>443</v>
      </c>
      <c r="N2456">
        <v>0.99828788068515495</v>
      </c>
      <c r="O2456" s="73">
        <v>65.868656672465903</v>
      </c>
      <c r="P2456">
        <v>443</v>
      </c>
      <c r="Q2456">
        <v>0.99828788068515495</v>
      </c>
      <c r="R2456">
        <v>442</v>
      </c>
      <c r="S2456">
        <v>0.99743668615076198</v>
      </c>
      <c r="T2456">
        <v>31.808201312873798</v>
      </c>
      <c r="U2456">
        <v>0.57895429070683302</v>
      </c>
      <c r="V2456">
        <v>289</v>
      </c>
      <c r="W2456">
        <v>6.2171053592657601E-2</v>
      </c>
      <c r="X2456">
        <v>37</v>
      </c>
      <c r="Y2456">
        <v>443</v>
      </c>
      <c r="Z2456">
        <v>0.99828788068515495</v>
      </c>
      <c r="AA2456">
        <v>20.423360750197901</v>
      </c>
      <c r="AB2456">
        <v>402</v>
      </c>
      <c r="AC2456">
        <v>0.96652106646730296</v>
      </c>
      <c r="AD2456">
        <v>41</v>
      </c>
      <c r="AE2456">
        <v>3.1766814217851297E-2</v>
      </c>
      <c r="AF2456">
        <v>2</v>
      </c>
      <c r="AG2456">
        <v>1.71211931484514E-3</v>
      </c>
      <c r="AH2456">
        <v>3.2500601314245699E-3</v>
      </c>
      <c r="AI2456">
        <v>10</v>
      </c>
      <c r="AJ2456" s="73">
        <v>55.247556341951999</v>
      </c>
      <c r="AK2456">
        <v>443</v>
      </c>
      <c r="AL2456">
        <v>0.99828788068515495</v>
      </c>
      <c r="AM2456">
        <v>0</v>
      </c>
      <c r="AN2456">
        <v>0</v>
      </c>
      <c r="AO2456">
        <v>0</v>
      </c>
      <c r="AP2456">
        <v>0</v>
      </c>
      <c r="AQ2456">
        <v>444</v>
      </c>
      <c r="AR2456">
        <v>0.99884253976359305</v>
      </c>
      <c r="AS2456">
        <v>0</v>
      </c>
      <c r="AT2456">
        <v>0</v>
      </c>
      <c r="AU2456">
        <v>2.8802403037480299E-4</v>
      </c>
      <c r="AV2456">
        <v>1</v>
      </c>
      <c r="AW2456">
        <v>444</v>
      </c>
      <c r="AX2456">
        <v>0.99884253976359205</v>
      </c>
      <c r="AY2456" s="73">
        <v>56.848517989327</v>
      </c>
      <c r="AZ2456">
        <v>443</v>
      </c>
      <c r="BA2456">
        <v>0.99828788068515495</v>
      </c>
      <c r="BB2456">
        <v>428</v>
      </c>
      <c r="BC2456">
        <v>0.87382815994965501</v>
      </c>
      <c r="BD2456">
        <v>16</v>
      </c>
      <c r="BE2456">
        <v>0.12501437981393701</v>
      </c>
      <c r="BF2456">
        <v>59.182213357308903</v>
      </c>
      <c r="BG2456">
        <v>65.868656672465903</v>
      </c>
      <c r="BH2456">
        <v>56.848517989327</v>
      </c>
      <c r="BI2456">
        <v>55.247556341951999</v>
      </c>
    </row>
    <row r="2457" spans="1:61" x14ac:dyDescent="0.25">
      <c r="A2457" s="10" t="str">
        <f>VLOOKUP(D2457,'Index-Relations'!E:F,2,FALSE)</f>
        <v>ESG</v>
      </c>
      <c r="B2457" t="s">
        <v>3450</v>
      </c>
      <c r="C2457" s="53" t="s">
        <v>2765</v>
      </c>
      <c r="D2457" s="59" t="s">
        <v>2839</v>
      </c>
      <c r="E2457" s="59" t="s">
        <v>5873</v>
      </c>
      <c r="F2457" t="s">
        <v>922</v>
      </c>
      <c r="G2457" t="s">
        <v>921</v>
      </c>
      <c r="H2457" t="s">
        <v>923</v>
      </c>
      <c r="I2457" s="52">
        <v>45474</v>
      </c>
      <c r="J2457" t="s">
        <v>2457</v>
      </c>
      <c r="K2457">
        <v>445</v>
      </c>
      <c r="L2457" s="73">
        <v>59.846855283459902</v>
      </c>
      <c r="M2457">
        <v>443</v>
      </c>
      <c r="N2457">
        <v>0.99837535043136805</v>
      </c>
      <c r="O2457" s="73">
        <v>66.2470471489479</v>
      </c>
      <c r="P2457">
        <v>443</v>
      </c>
      <c r="Q2457">
        <v>0.99837535043136805</v>
      </c>
      <c r="R2457">
        <v>442</v>
      </c>
      <c r="S2457">
        <v>0.99758485216318105</v>
      </c>
      <c r="T2457">
        <v>31.338679967621601</v>
      </c>
      <c r="U2457">
        <v>0.58598322044429296</v>
      </c>
      <c r="V2457">
        <v>286</v>
      </c>
      <c r="W2457">
        <v>6.3896942302592297E-2</v>
      </c>
      <c r="X2457">
        <v>37</v>
      </c>
      <c r="Y2457">
        <v>441</v>
      </c>
      <c r="Z2457">
        <v>0.99607612094893005</v>
      </c>
      <c r="AA2457">
        <v>16.0586097361378</v>
      </c>
      <c r="AB2457">
        <v>398</v>
      </c>
      <c r="AC2457">
        <v>0.96565946293566496</v>
      </c>
      <c r="AD2457">
        <v>43</v>
      </c>
      <c r="AE2457">
        <v>3.0416658013265398E-2</v>
      </c>
      <c r="AF2457">
        <v>4</v>
      </c>
      <c r="AG2457">
        <v>3.9238790510695903E-3</v>
      </c>
      <c r="AH2457">
        <v>1.6654977821291201E-3</v>
      </c>
      <c r="AI2457">
        <v>9</v>
      </c>
      <c r="AJ2457" s="73">
        <v>55.881099888620902</v>
      </c>
      <c r="AK2457">
        <v>443</v>
      </c>
      <c r="AL2457">
        <v>0.99837535043136805</v>
      </c>
      <c r="AM2457">
        <v>0</v>
      </c>
      <c r="AN2457">
        <v>0</v>
      </c>
      <c r="AO2457">
        <v>0</v>
      </c>
      <c r="AP2457">
        <v>0</v>
      </c>
      <c r="AQ2457">
        <v>444</v>
      </c>
      <c r="AR2457">
        <v>0.99887659113388005</v>
      </c>
      <c r="AS2457">
        <v>0</v>
      </c>
      <c r="AT2457">
        <v>0</v>
      </c>
      <c r="AU2457">
        <v>2.7545007530133098E-4</v>
      </c>
      <c r="AV2457">
        <v>1</v>
      </c>
      <c r="AW2457">
        <v>444</v>
      </c>
      <c r="AX2457">
        <v>0.99887659113388005</v>
      </c>
      <c r="AY2457" s="73">
        <v>57.675006685378001</v>
      </c>
      <c r="AZ2457">
        <v>443</v>
      </c>
      <c r="BA2457">
        <v>0.99837535043136805</v>
      </c>
      <c r="BB2457">
        <v>428</v>
      </c>
      <c r="BC2457">
        <v>0.87455080145186304</v>
      </c>
      <c r="BD2457">
        <v>16</v>
      </c>
      <c r="BE2457">
        <v>0.124325789682017</v>
      </c>
      <c r="BF2457">
        <v>59.846855283459902</v>
      </c>
      <c r="BG2457">
        <v>66.2470471489479</v>
      </c>
      <c r="BH2457">
        <v>57.675006685378001</v>
      </c>
      <c r="BI2457">
        <v>55.881099888620902</v>
      </c>
    </row>
    <row r="2458" spans="1:61" x14ac:dyDescent="0.25">
      <c r="A2458" s="10" t="str">
        <f>VLOOKUP(D2458,'Index-Relations'!E:F,2,FALSE)</f>
        <v>ESG</v>
      </c>
      <c r="B2458" t="s">
        <v>3450</v>
      </c>
      <c r="C2458" s="53" t="s">
        <v>2766</v>
      </c>
      <c r="D2458" s="59" t="s">
        <v>2839</v>
      </c>
      <c r="E2458" s="59" t="s">
        <v>5874</v>
      </c>
      <c r="F2458" t="s">
        <v>922</v>
      </c>
      <c r="G2458" t="s">
        <v>921</v>
      </c>
      <c r="H2458" t="s">
        <v>923</v>
      </c>
      <c r="I2458" s="52">
        <v>45446</v>
      </c>
      <c r="J2458" t="s">
        <v>2457</v>
      </c>
      <c r="K2458">
        <v>449</v>
      </c>
      <c r="L2458" s="73">
        <v>59.831580171104903</v>
      </c>
      <c r="M2458">
        <v>447</v>
      </c>
      <c r="N2458">
        <v>0.99828172477611699</v>
      </c>
      <c r="O2458" s="73">
        <v>65.947503832378999</v>
      </c>
      <c r="P2458">
        <v>447</v>
      </c>
      <c r="Q2458">
        <v>0.99828172477611699</v>
      </c>
      <c r="R2458">
        <v>446</v>
      </c>
      <c r="S2458">
        <v>0.99746480964071904</v>
      </c>
      <c r="T2458">
        <v>31.648544345364201</v>
      </c>
      <c r="U2458">
        <v>0.589047453335517</v>
      </c>
      <c r="V2458">
        <v>287</v>
      </c>
      <c r="W2458">
        <v>6.4679388032200996E-2</v>
      </c>
      <c r="X2458">
        <v>37</v>
      </c>
      <c r="Y2458">
        <v>445</v>
      </c>
      <c r="Z2458">
        <v>0.99574880840844704</v>
      </c>
      <c r="AA2458">
        <v>17.425673690663999</v>
      </c>
      <c r="AB2458">
        <v>401</v>
      </c>
      <c r="AC2458">
        <v>0.96237005654886398</v>
      </c>
      <c r="AD2458">
        <v>44</v>
      </c>
      <c r="AE2458">
        <v>3.3378751859583097E-2</v>
      </c>
      <c r="AF2458">
        <v>4</v>
      </c>
      <c r="AG2458">
        <v>4.2511915915522999E-3</v>
      </c>
      <c r="AH2458">
        <v>1.6996692754420999E-3</v>
      </c>
      <c r="AI2458">
        <v>10</v>
      </c>
      <c r="AJ2458" s="73">
        <v>55.764898438512901</v>
      </c>
      <c r="AK2458">
        <v>447</v>
      </c>
      <c r="AL2458">
        <v>0.99828172477611699</v>
      </c>
      <c r="AM2458">
        <v>0</v>
      </c>
      <c r="AN2458">
        <v>0</v>
      </c>
      <c r="AO2458">
        <v>0</v>
      </c>
      <c r="AP2458">
        <v>0</v>
      </c>
      <c r="AQ2458">
        <v>448</v>
      </c>
      <c r="AR2458">
        <v>0.99881637148533498</v>
      </c>
      <c r="AS2458">
        <v>0</v>
      </c>
      <c r="AT2458">
        <v>0</v>
      </c>
      <c r="AU2458">
        <v>2.9395674439390898E-4</v>
      </c>
      <c r="AV2458">
        <v>1</v>
      </c>
      <c r="AW2458">
        <v>448</v>
      </c>
      <c r="AX2458">
        <v>0.99881637148533597</v>
      </c>
      <c r="AY2458" s="73">
        <v>58.006672297675003</v>
      </c>
      <c r="AZ2458">
        <v>447</v>
      </c>
      <c r="BA2458">
        <v>0.99828172477611699</v>
      </c>
      <c r="BB2458">
        <v>432</v>
      </c>
      <c r="BC2458">
        <v>0.87734145379205997</v>
      </c>
      <c r="BD2458">
        <v>16</v>
      </c>
      <c r="BE2458">
        <v>0.12147491769327499</v>
      </c>
      <c r="BF2458">
        <v>59.831580171104903</v>
      </c>
      <c r="BG2458">
        <v>65.947503832378999</v>
      </c>
      <c r="BH2458">
        <v>58.006672297675003</v>
      </c>
      <c r="BI2458">
        <v>55.764898438512901</v>
      </c>
    </row>
    <row r="2459" spans="1:61" x14ac:dyDescent="0.25">
      <c r="A2459" s="10" t="str">
        <f>VLOOKUP(D2459,'Index-Relations'!E:F,2,FALSE)</f>
        <v>ESG</v>
      </c>
      <c r="B2459" t="s">
        <v>3450</v>
      </c>
      <c r="C2459" s="53" t="s">
        <v>2767</v>
      </c>
      <c r="D2459" s="59" t="s">
        <v>2839</v>
      </c>
      <c r="E2459" s="59" t="s">
        <v>5875</v>
      </c>
      <c r="F2459" t="s">
        <v>922</v>
      </c>
      <c r="G2459" t="s">
        <v>921</v>
      </c>
      <c r="H2459" t="s">
        <v>923</v>
      </c>
      <c r="I2459" s="52">
        <v>45413</v>
      </c>
      <c r="J2459" t="s">
        <v>2457</v>
      </c>
      <c r="K2459">
        <v>449</v>
      </c>
      <c r="L2459" s="73">
        <v>59.730006195194903</v>
      </c>
      <c r="M2459">
        <v>447</v>
      </c>
      <c r="N2459">
        <v>0.99838003163733902</v>
      </c>
      <c r="O2459" s="73">
        <v>65.865659193477995</v>
      </c>
      <c r="P2459">
        <v>447</v>
      </c>
      <c r="Q2459">
        <v>0.99838003163733902</v>
      </c>
      <c r="R2459">
        <v>446</v>
      </c>
      <c r="S2459">
        <v>0.99754138453034402</v>
      </c>
      <c r="T2459">
        <v>32.001585556236499</v>
      </c>
      <c r="U2459">
        <v>0.58875181952396605</v>
      </c>
      <c r="V2459">
        <v>287</v>
      </c>
      <c r="W2459">
        <v>6.4900361931651704E-2</v>
      </c>
      <c r="X2459">
        <v>37</v>
      </c>
      <c r="Y2459">
        <v>445</v>
      </c>
      <c r="Z2459">
        <v>0.995998815305844</v>
      </c>
      <c r="AA2459">
        <v>18.134688325107302</v>
      </c>
      <c r="AB2459">
        <v>401</v>
      </c>
      <c r="AC2459">
        <v>0.96172651551669297</v>
      </c>
      <c r="AD2459">
        <v>44</v>
      </c>
      <c r="AE2459">
        <v>3.42722997891503E-2</v>
      </c>
      <c r="AF2459">
        <v>4</v>
      </c>
      <c r="AG2459">
        <v>4.0011846941563596E-3</v>
      </c>
      <c r="AH2459">
        <v>1.63481167697434E-3</v>
      </c>
      <c r="AI2459">
        <v>10</v>
      </c>
      <c r="AJ2459" s="73">
        <v>55.420784630691998</v>
      </c>
      <c r="AK2459">
        <v>447</v>
      </c>
      <c r="AL2459">
        <v>0.99838003163733902</v>
      </c>
      <c r="AM2459">
        <v>0</v>
      </c>
      <c r="AN2459">
        <v>0</v>
      </c>
      <c r="AO2459">
        <v>0</v>
      </c>
      <c r="AP2459">
        <v>0</v>
      </c>
      <c r="AQ2459">
        <v>447</v>
      </c>
      <c r="AR2459">
        <v>0.99852962737402595</v>
      </c>
      <c r="AS2459">
        <v>0</v>
      </c>
      <c r="AT2459">
        <v>0</v>
      </c>
      <c r="AU2459">
        <v>0</v>
      </c>
      <c r="AV2459">
        <v>0</v>
      </c>
      <c r="AW2459">
        <v>448</v>
      </c>
      <c r="AX2459">
        <v>0.99891366010748806</v>
      </c>
      <c r="AY2459" s="73">
        <v>58.090152318299999</v>
      </c>
      <c r="AZ2459">
        <v>447</v>
      </c>
      <c r="BA2459">
        <v>0.99838003163733902</v>
      </c>
      <c r="BB2459">
        <v>433</v>
      </c>
      <c r="BC2459">
        <v>0.88507893850262398</v>
      </c>
      <c r="BD2459">
        <v>14</v>
      </c>
      <c r="BE2459">
        <v>0.113450688871402</v>
      </c>
      <c r="BF2459">
        <v>59.730006195194903</v>
      </c>
      <c r="BG2459">
        <v>65.865659193477995</v>
      </c>
      <c r="BH2459">
        <v>58.090152318299999</v>
      </c>
      <c r="BI2459">
        <v>55.420784630691998</v>
      </c>
    </row>
    <row r="2460" spans="1:61" x14ac:dyDescent="0.25">
      <c r="A2460" s="10" t="str">
        <f>VLOOKUP(D2460,'Index-Relations'!E:F,2,FALSE)</f>
        <v>ESG</v>
      </c>
      <c r="B2460" t="s">
        <v>3450</v>
      </c>
      <c r="C2460" s="53" t="s">
        <v>2768</v>
      </c>
      <c r="D2460" s="59" t="s">
        <v>2839</v>
      </c>
      <c r="E2460" s="59" t="s">
        <v>5876</v>
      </c>
      <c r="F2460" t="s">
        <v>922</v>
      </c>
      <c r="G2460" t="s">
        <v>921</v>
      </c>
      <c r="H2460" t="s">
        <v>923</v>
      </c>
      <c r="I2460" s="52">
        <v>45383</v>
      </c>
      <c r="J2460" t="s">
        <v>2457</v>
      </c>
      <c r="K2460">
        <v>450</v>
      </c>
      <c r="L2460">
        <v>63.332875407742002</v>
      </c>
      <c r="M2460">
        <v>449</v>
      </c>
      <c r="N2460">
        <v>0.99951760699926395</v>
      </c>
      <c r="O2460">
        <v>70.432417645791801</v>
      </c>
      <c r="P2460">
        <v>449</v>
      </c>
      <c r="Q2460">
        <v>0.99951760699926395</v>
      </c>
      <c r="R2460">
        <v>448</v>
      </c>
      <c r="S2460">
        <v>0.99856241828137204</v>
      </c>
      <c r="T2460">
        <v>31.8541211880102</v>
      </c>
      <c r="U2460">
        <v>0.58959686614513296</v>
      </c>
      <c r="V2460">
        <v>289</v>
      </c>
      <c r="W2460">
        <v>6.50575717997353E-2</v>
      </c>
      <c r="X2460">
        <v>37</v>
      </c>
      <c r="Y2460">
        <v>447</v>
      </c>
      <c r="Z2460">
        <v>0.99709763811187302</v>
      </c>
      <c r="AA2460">
        <v>17.418614690467798</v>
      </c>
      <c r="AB2460">
        <v>403</v>
      </c>
      <c r="AC2460">
        <v>0.96178158193358598</v>
      </c>
      <c r="AD2460">
        <v>44</v>
      </c>
      <c r="AE2460">
        <v>3.53160561782878E-2</v>
      </c>
      <c r="AF2460">
        <v>3</v>
      </c>
      <c r="AG2460">
        <v>2.9023618881256399E-3</v>
      </c>
      <c r="AH2460">
        <v>1.5937219067645801E-3</v>
      </c>
      <c r="AI2460">
        <v>10</v>
      </c>
      <c r="AJ2460">
        <v>57.509733890342098</v>
      </c>
      <c r="AK2460">
        <v>449</v>
      </c>
      <c r="AL2460">
        <v>0.99951760699926395</v>
      </c>
      <c r="AM2460">
        <v>0</v>
      </c>
      <c r="AN2460">
        <v>0</v>
      </c>
      <c r="AO2460">
        <v>0</v>
      </c>
      <c r="AP2460">
        <v>0</v>
      </c>
      <c r="AQ2460">
        <v>449</v>
      </c>
      <c r="AR2460">
        <v>0.99963044345040197</v>
      </c>
      <c r="AS2460">
        <v>0</v>
      </c>
      <c r="AT2460">
        <v>0</v>
      </c>
      <c r="AU2460">
        <v>0</v>
      </c>
      <c r="AV2460">
        <v>0</v>
      </c>
      <c r="AW2460">
        <v>450</v>
      </c>
      <c r="AX2460">
        <v>1</v>
      </c>
      <c r="AY2460">
        <v>61.9439002180168</v>
      </c>
      <c r="AZ2460">
        <v>449</v>
      </c>
      <c r="BA2460">
        <v>0.99951760699926395</v>
      </c>
      <c r="BB2460">
        <v>435</v>
      </c>
      <c r="BC2460">
        <v>0.88573181079760799</v>
      </c>
      <c r="BD2460">
        <v>14</v>
      </c>
      <c r="BE2460">
        <v>0.113898632652793</v>
      </c>
      <c r="BF2460">
        <v>60.176753910617002</v>
      </c>
      <c r="BG2460">
        <v>65.963206642974995</v>
      </c>
      <c r="BH2460">
        <v>59.136110717633898</v>
      </c>
      <c r="BI2460">
        <v>55.411111260471003</v>
      </c>
    </row>
    <row r="2461" spans="1:61" x14ac:dyDescent="0.25">
      <c r="A2461" s="10" t="str">
        <f>VLOOKUP(D2461,'Index-Relations'!E:F,2,FALSE)</f>
        <v>ESG</v>
      </c>
      <c r="B2461" t="s">
        <v>3450</v>
      </c>
      <c r="C2461" s="53" t="s">
        <v>2769</v>
      </c>
      <c r="D2461" s="59" t="s">
        <v>2839</v>
      </c>
      <c r="E2461" s="59" t="s">
        <v>5877</v>
      </c>
      <c r="F2461" t="s">
        <v>922</v>
      </c>
      <c r="G2461" t="s">
        <v>921</v>
      </c>
      <c r="H2461" t="s">
        <v>923</v>
      </c>
      <c r="I2461" s="52">
        <v>45352</v>
      </c>
      <c r="J2461" t="s">
        <v>2457</v>
      </c>
      <c r="K2461">
        <v>448</v>
      </c>
      <c r="L2461">
        <v>63.968911094408099</v>
      </c>
      <c r="M2461">
        <v>446</v>
      </c>
      <c r="N2461">
        <v>0.99856547037179899</v>
      </c>
      <c r="O2461">
        <v>70.993682018434598</v>
      </c>
      <c r="P2461">
        <v>446</v>
      </c>
      <c r="Q2461">
        <v>0.99856547037179899</v>
      </c>
      <c r="R2461">
        <v>446</v>
      </c>
      <c r="S2461">
        <v>0.99856547037179899</v>
      </c>
      <c r="T2461">
        <v>31.878746547177101</v>
      </c>
      <c r="U2461">
        <v>0.57859522746025305</v>
      </c>
      <c r="V2461">
        <v>282</v>
      </c>
      <c r="W2461">
        <v>6.6103601890800501E-2</v>
      </c>
      <c r="X2461">
        <v>37</v>
      </c>
      <c r="Y2461">
        <v>445</v>
      </c>
      <c r="Z2461">
        <v>0.99718575565034495</v>
      </c>
      <c r="AA2461">
        <v>17.526487262984102</v>
      </c>
      <c r="AB2461">
        <v>401</v>
      </c>
      <c r="AC2461">
        <v>0.96244748945657299</v>
      </c>
      <c r="AD2461">
        <v>44</v>
      </c>
      <c r="AE2461">
        <v>3.4738266193771301E-2</v>
      </c>
      <c r="AF2461">
        <v>3</v>
      </c>
      <c r="AG2461">
        <v>2.81424434965477E-3</v>
      </c>
      <c r="AH2461">
        <v>6.0423006077316502E-4</v>
      </c>
      <c r="AI2461">
        <v>9</v>
      </c>
      <c r="AJ2461">
        <v>58.550407542418</v>
      </c>
      <c r="AK2461">
        <v>446</v>
      </c>
      <c r="AL2461">
        <v>0.99856547037179899</v>
      </c>
      <c r="AM2461">
        <v>0</v>
      </c>
      <c r="AN2461">
        <v>0</v>
      </c>
      <c r="AO2461">
        <v>0</v>
      </c>
      <c r="AP2461">
        <v>0</v>
      </c>
      <c r="AQ2461">
        <v>448</v>
      </c>
      <c r="AR2461">
        <v>0.999999999999999</v>
      </c>
      <c r="AS2461">
        <v>0</v>
      </c>
      <c r="AT2461">
        <v>0</v>
      </c>
      <c r="AU2461">
        <v>0</v>
      </c>
      <c r="AV2461">
        <v>0</v>
      </c>
      <c r="AW2461">
        <v>448</v>
      </c>
      <c r="AX2461">
        <v>0.999999999999999</v>
      </c>
      <c r="AY2461">
        <v>61.980761821041398</v>
      </c>
      <c r="AZ2461">
        <v>446</v>
      </c>
      <c r="BA2461">
        <v>0.99856547037179899</v>
      </c>
      <c r="BB2461">
        <v>435</v>
      </c>
      <c r="BC2461">
        <v>0.88624794590165901</v>
      </c>
      <c r="BD2461">
        <v>13</v>
      </c>
      <c r="BE2461">
        <v>0.11375205409833999</v>
      </c>
      <c r="BF2461">
        <v>60.721748859965999</v>
      </c>
      <c r="BG2461">
        <v>66.408761985932998</v>
      </c>
      <c r="BH2461">
        <v>59.135852232452997</v>
      </c>
      <c r="BI2461">
        <v>56.361635907185999</v>
      </c>
    </row>
    <row r="2462" spans="1:61" x14ac:dyDescent="0.25">
      <c r="A2462" s="10" t="str">
        <f>VLOOKUP(D2462,'Index-Relations'!E:F,2,FALSE)</f>
        <v>ESG</v>
      </c>
      <c r="B2462" t="s">
        <v>3450</v>
      </c>
      <c r="C2462" s="53" t="s">
        <v>2770</v>
      </c>
      <c r="D2462" s="59" t="s">
        <v>2839</v>
      </c>
      <c r="E2462" s="59" t="s">
        <v>5878</v>
      </c>
      <c r="F2462" t="s">
        <v>922</v>
      </c>
      <c r="G2462" t="s">
        <v>921</v>
      </c>
      <c r="H2462" t="s">
        <v>923</v>
      </c>
      <c r="I2462" s="52">
        <v>45323</v>
      </c>
      <c r="J2462" t="s">
        <v>2457</v>
      </c>
      <c r="K2462">
        <v>448</v>
      </c>
      <c r="L2462">
        <v>64.876789734062996</v>
      </c>
      <c r="M2462">
        <v>446</v>
      </c>
      <c r="N2462">
        <v>0.99876910945516695</v>
      </c>
      <c r="O2462">
        <v>71.544637245545999</v>
      </c>
      <c r="P2462">
        <v>446</v>
      </c>
      <c r="Q2462">
        <v>0.99876910945516695</v>
      </c>
      <c r="R2462">
        <v>446</v>
      </c>
      <c r="S2462">
        <v>0.99876910945516595</v>
      </c>
      <c r="T2462">
        <v>32.188148542625797</v>
      </c>
      <c r="U2462">
        <v>0.56917608161678601</v>
      </c>
      <c r="V2462">
        <v>281</v>
      </c>
      <c r="W2462">
        <v>6.3872318729024394E-2</v>
      </c>
      <c r="X2462">
        <v>36</v>
      </c>
      <c r="Y2462">
        <v>445</v>
      </c>
      <c r="Z2462">
        <v>0.99771577335245099</v>
      </c>
      <c r="AA2462">
        <v>18.088000230297599</v>
      </c>
      <c r="AB2462">
        <v>398</v>
      </c>
      <c r="AC2462">
        <v>0.95663432797308001</v>
      </c>
      <c r="AD2462">
        <v>47</v>
      </c>
      <c r="AE2462">
        <v>4.1081445379370599E-2</v>
      </c>
      <c r="AF2462">
        <v>3</v>
      </c>
      <c r="AG2462">
        <v>2.2842266475484501E-3</v>
      </c>
      <c r="AH2462">
        <v>6.3338594777753005E-4</v>
      </c>
      <c r="AI2462">
        <v>9</v>
      </c>
      <c r="AJ2462">
        <v>59.557119854193701</v>
      </c>
      <c r="AK2462">
        <v>446</v>
      </c>
      <c r="AL2462">
        <v>0.99876910945516695</v>
      </c>
      <c r="AM2462">
        <v>0</v>
      </c>
      <c r="AN2462">
        <v>0</v>
      </c>
      <c r="AO2462">
        <v>0</v>
      </c>
      <c r="AP2462">
        <v>0</v>
      </c>
      <c r="AQ2462">
        <v>448</v>
      </c>
      <c r="AR2462">
        <v>1</v>
      </c>
      <c r="AS2462">
        <v>0</v>
      </c>
      <c r="AT2462">
        <v>0</v>
      </c>
      <c r="AU2462">
        <v>0</v>
      </c>
      <c r="AV2462">
        <v>0</v>
      </c>
      <c r="AW2462">
        <v>448</v>
      </c>
      <c r="AX2462">
        <v>1</v>
      </c>
      <c r="AY2462">
        <v>62.624514026767301</v>
      </c>
      <c r="AZ2462">
        <v>446</v>
      </c>
      <c r="BA2462">
        <v>0.99876910945516695</v>
      </c>
      <c r="BB2462">
        <v>434</v>
      </c>
      <c r="BC2462">
        <v>0.89287277875682503</v>
      </c>
      <c r="BD2462">
        <v>14</v>
      </c>
      <c r="BE2462">
        <v>0.107127221243174</v>
      </c>
      <c r="BF2462">
        <v>61.513523230765003</v>
      </c>
      <c r="BG2462">
        <v>66.792567662276994</v>
      </c>
      <c r="BH2462">
        <v>59.568799603713998</v>
      </c>
      <c r="BI2462">
        <v>57.175841352223003</v>
      </c>
    </row>
    <row r="2463" spans="1:61" x14ac:dyDescent="0.25">
      <c r="A2463" s="10" t="str">
        <f>VLOOKUP(D2463,'Index-Relations'!E:F,2,FALSE)</f>
        <v>ESG</v>
      </c>
      <c r="B2463" t="s">
        <v>3450</v>
      </c>
      <c r="C2463" s="53" t="s">
        <v>2760</v>
      </c>
      <c r="D2463" s="59" t="s">
        <v>2840</v>
      </c>
      <c r="E2463" s="59" t="s">
        <v>5879</v>
      </c>
      <c r="F2463" t="s">
        <v>931</v>
      </c>
      <c r="G2463" t="s">
        <v>930</v>
      </c>
      <c r="H2463" t="s">
        <v>932</v>
      </c>
      <c r="I2463" s="52">
        <v>45659</v>
      </c>
      <c r="J2463" t="s">
        <v>2457</v>
      </c>
      <c r="K2463">
        <v>238</v>
      </c>
      <c r="L2463" s="73">
        <v>62.095927630356002</v>
      </c>
      <c r="M2463">
        <v>238</v>
      </c>
      <c r="N2463">
        <v>1</v>
      </c>
      <c r="O2463" s="73">
        <v>67.940540963695</v>
      </c>
      <c r="P2463">
        <v>238</v>
      </c>
      <c r="Q2463">
        <v>1</v>
      </c>
      <c r="R2463">
        <v>238</v>
      </c>
      <c r="S2463">
        <v>1</v>
      </c>
      <c r="T2463">
        <v>34.822372041688602</v>
      </c>
      <c r="U2463">
        <v>0.617941940261718</v>
      </c>
      <c r="V2463">
        <v>159</v>
      </c>
      <c r="W2463">
        <v>0.112214633163062</v>
      </c>
      <c r="X2463">
        <v>29</v>
      </c>
      <c r="Y2463">
        <v>238</v>
      </c>
      <c r="Z2463">
        <v>1</v>
      </c>
      <c r="AA2463">
        <v>31.6643112564666</v>
      </c>
      <c r="AB2463">
        <v>216</v>
      </c>
      <c r="AC2463">
        <v>0.93832544012727703</v>
      </c>
      <c r="AD2463">
        <v>22</v>
      </c>
      <c r="AE2463">
        <v>6.1674559872722801E-2</v>
      </c>
      <c r="AF2463">
        <v>0</v>
      </c>
      <c r="AG2463">
        <v>0</v>
      </c>
      <c r="AH2463">
        <v>2.9213981958653699E-3</v>
      </c>
      <c r="AI2463">
        <v>6</v>
      </c>
      <c r="AJ2463" s="73">
        <v>55.982134987429902</v>
      </c>
      <c r="AK2463">
        <v>238</v>
      </c>
      <c r="AL2463">
        <v>1</v>
      </c>
      <c r="AM2463">
        <v>0</v>
      </c>
      <c r="AN2463">
        <v>0</v>
      </c>
      <c r="AO2463">
        <v>0</v>
      </c>
      <c r="AP2463">
        <v>0</v>
      </c>
      <c r="AQ2463">
        <v>238</v>
      </c>
      <c r="AR2463">
        <v>1</v>
      </c>
      <c r="AS2463">
        <v>0</v>
      </c>
      <c r="AT2463">
        <v>0</v>
      </c>
      <c r="AU2463">
        <v>0</v>
      </c>
      <c r="AV2463">
        <v>0</v>
      </c>
      <c r="AW2463">
        <v>238</v>
      </c>
      <c r="AX2463">
        <v>1</v>
      </c>
      <c r="AY2463" s="73">
        <v>62.940683423735898</v>
      </c>
      <c r="AZ2463">
        <v>238</v>
      </c>
      <c r="BA2463">
        <v>1</v>
      </c>
      <c r="BB2463">
        <v>229</v>
      </c>
      <c r="BC2463">
        <v>0.93154041152592504</v>
      </c>
      <c r="BD2463">
        <v>9</v>
      </c>
      <c r="BE2463">
        <v>6.8459588474074698E-2</v>
      </c>
      <c r="BF2463">
        <v>62.095927630356002</v>
      </c>
      <c r="BG2463">
        <v>67.940540963695</v>
      </c>
      <c r="BH2463">
        <v>62.940683423735898</v>
      </c>
      <c r="BI2463">
        <v>55.982134987429902</v>
      </c>
    </row>
    <row r="2464" spans="1:61" x14ac:dyDescent="0.25">
      <c r="A2464" s="10" t="str">
        <f>VLOOKUP(D2464,'Index-Relations'!E:F,2,FALSE)</f>
        <v>ESG</v>
      </c>
      <c r="B2464" t="s">
        <v>3450</v>
      </c>
      <c r="C2464" s="53" t="s">
        <v>2761</v>
      </c>
      <c r="D2464" s="59" t="s">
        <v>2840</v>
      </c>
      <c r="E2464" s="59" t="s">
        <v>5880</v>
      </c>
      <c r="F2464" t="s">
        <v>931</v>
      </c>
      <c r="G2464" t="s">
        <v>930</v>
      </c>
      <c r="H2464" t="s">
        <v>932</v>
      </c>
      <c r="I2464" s="52">
        <v>45628</v>
      </c>
      <c r="J2464" t="s">
        <v>2457</v>
      </c>
      <c r="K2464">
        <v>272</v>
      </c>
      <c r="L2464" s="73">
        <v>62.808888949356898</v>
      </c>
      <c r="M2464">
        <v>272</v>
      </c>
      <c r="N2464">
        <v>1</v>
      </c>
      <c r="O2464" s="73">
        <v>68.060339108782998</v>
      </c>
      <c r="P2464">
        <v>272</v>
      </c>
      <c r="Q2464">
        <v>1</v>
      </c>
      <c r="R2464">
        <v>272</v>
      </c>
      <c r="S2464">
        <v>0.999999999999999</v>
      </c>
      <c r="T2464">
        <v>34.479149889421599</v>
      </c>
      <c r="U2464">
        <v>0.61820563093329195</v>
      </c>
      <c r="V2464">
        <v>180</v>
      </c>
      <c r="W2464">
        <v>0.10643978696838299</v>
      </c>
      <c r="X2464">
        <v>30</v>
      </c>
      <c r="Y2464">
        <v>272</v>
      </c>
      <c r="Z2464">
        <v>0.999999999999999</v>
      </c>
      <c r="AA2464">
        <v>28.399362155984399</v>
      </c>
      <c r="AB2464">
        <v>253</v>
      </c>
      <c r="AC2464">
        <v>0.93882195258956203</v>
      </c>
      <c r="AD2464">
        <v>19</v>
      </c>
      <c r="AE2464">
        <v>6.1178047410436802E-2</v>
      </c>
      <c r="AF2464">
        <v>0</v>
      </c>
      <c r="AG2464">
        <v>3.4694000000000002E-16</v>
      </c>
      <c r="AH2464">
        <v>2.8325818451038101E-3</v>
      </c>
      <c r="AI2464">
        <v>6</v>
      </c>
      <c r="AJ2464" s="73">
        <v>56.953827868664902</v>
      </c>
      <c r="AK2464">
        <v>272</v>
      </c>
      <c r="AL2464">
        <v>1</v>
      </c>
      <c r="AM2464">
        <v>0</v>
      </c>
      <c r="AN2464">
        <v>0</v>
      </c>
      <c r="AO2464">
        <v>0</v>
      </c>
      <c r="AP2464">
        <v>0</v>
      </c>
      <c r="AQ2464">
        <v>272</v>
      </c>
      <c r="AR2464">
        <v>0.999999999999999</v>
      </c>
      <c r="AS2464">
        <v>0</v>
      </c>
      <c r="AT2464">
        <v>0</v>
      </c>
      <c r="AU2464">
        <v>0</v>
      </c>
      <c r="AV2464">
        <v>0</v>
      </c>
      <c r="AW2464">
        <v>272</v>
      </c>
      <c r="AX2464">
        <v>0.999999999999999</v>
      </c>
      <c r="AY2464" s="73">
        <v>63.592602247738</v>
      </c>
      <c r="AZ2464">
        <v>272</v>
      </c>
      <c r="BA2464">
        <v>1</v>
      </c>
      <c r="BB2464">
        <v>262</v>
      </c>
      <c r="BC2464">
        <v>0.92948262629916401</v>
      </c>
      <c r="BD2464">
        <v>10</v>
      </c>
      <c r="BE2464">
        <v>7.0517373700835106E-2</v>
      </c>
      <c r="BF2464">
        <v>62.808888949356898</v>
      </c>
      <c r="BG2464">
        <v>68.060339108782998</v>
      </c>
      <c r="BH2464">
        <v>63.592602247738</v>
      </c>
      <c r="BI2464">
        <v>56.953827868664902</v>
      </c>
    </row>
    <row r="2465" spans="1:61" x14ac:dyDescent="0.25">
      <c r="A2465" s="10" t="str">
        <f>VLOOKUP(D2465,'Index-Relations'!E:F,2,FALSE)</f>
        <v>ESG</v>
      </c>
      <c r="B2465" t="s">
        <v>3450</v>
      </c>
      <c r="C2465" s="53" t="s">
        <v>2762</v>
      </c>
      <c r="D2465" s="59" t="s">
        <v>2840</v>
      </c>
      <c r="E2465" s="59" t="s">
        <v>5881</v>
      </c>
      <c r="F2465" t="s">
        <v>931</v>
      </c>
      <c r="G2465" t="s">
        <v>930</v>
      </c>
      <c r="H2465" t="s">
        <v>932</v>
      </c>
      <c r="I2465" s="52">
        <v>45597</v>
      </c>
      <c r="J2465" t="s">
        <v>2457</v>
      </c>
      <c r="K2465">
        <v>272</v>
      </c>
      <c r="L2465" s="73">
        <v>63.141428407474002</v>
      </c>
      <c r="M2465">
        <v>272</v>
      </c>
      <c r="N2465">
        <v>1</v>
      </c>
      <c r="O2465" s="73">
        <v>68.217551274416905</v>
      </c>
      <c r="P2465">
        <v>272</v>
      </c>
      <c r="Q2465">
        <v>1</v>
      </c>
      <c r="R2465">
        <v>272</v>
      </c>
      <c r="S2465">
        <v>1</v>
      </c>
      <c r="T2465">
        <v>34.761227692226001</v>
      </c>
      <c r="U2465">
        <v>0.622293432636574</v>
      </c>
      <c r="V2465">
        <v>180</v>
      </c>
      <c r="W2465">
        <v>0.107267398255116</v>
      </c>
      <c r="X2465">
        <v>30</v>
      </c>
      <c r="Y2465">
        <v>272</v>
      </c>
      <c r="Z2465">
        <v>0.999999999999999</v>
      </c>
      <c r="AA2465">
        <v>29.886750863351601</v>
      </c>
      <c r="AB2465">
        <v>253</v>
      </c>
      <c r="AC2465">
        <v>0.93687981338739501</v>
      </c>
      <c r="AD2465">
        <v>19</v>
      </c>
      <c r="AE2465">
        <v>6.3120186612604795E-2</v>
      </c>
      <c r="AF2465">
        <v>0</v>
      </c>
      <c r="AG2465">
        <v>1.8041000000000001E-16</v>
      </c>
      <c r="AH2465">
        <v>2.6583352650935699E-3</v>
      </c>
      <c r="AI2465">
        <v>5</v>
      </c>
      <c r="AJ2465" s="73">
        <v>57.2883027686999</v>
      </c>
      <c r="AK2465">
        <v>272</v>
      </c>
      <c r="AL2465">
        <v>1</v>
      </c>
      <c r="AM2465">
        <v>0</v>
      </c>
      <c r="AN2465">
        <v>0</v>
      </c>
      <c r="AO2465">
        <v>0</v>
      </c>
      <c r="AP2465">
        <v>0</v>
      </c>
      <c r="AQ2465">
        <v>272</v>
      </c>
      <c r="AR2465">
        <v>0.999999999999999</v>
      </c>
      <c r="AS2465">
        <v>0</v>
      </c>
      <c r="AT2465">
        <v>0</v>
      </c>
      <c r="AU2465">
        <v>0</v>
      </c>
      <c r="AV2465">
        <v>0</v>
      </c>
      <c r="AW2465">
        <v>272</v>
      </c>
      <c r="AX2465">
        <v>1</v>
      </c>
      <c r="AY2465" s="73">
        <v>64.001585086647907</v>
      </c>
      <c r="AZ2465">
        <v>272</v>
      </c>
      <c r="BA2465">
        <v>1</v>
      </c>
      <c r="BB2465">
        <v>261</v>
      </c>
      <c r="BC2465">
        <v>0.92122216968562398</v>
      </c>
      <c r="BD2465">
        <v>11</v>
      </c>
      <c r="BE2465">
        <v>7.8777830314375005E-2</v>
      </c>
      <c r="BF2465">
        <v>63.141428407474002</v>
      </c>
      <c r="BG2465">
        <v>68.217551274416905</v>
      </c>
      <c r="BH2465">
        <v>64.001585086647907</v>
      </c>
      <c r="BI2465">
        <v>57.2883027686999</v>
      </c>
    </row>
    <row r="2466" spans="1:61" x14ac:dyDescent="0.25">
      <c r="A2466" s="10" t="str">
        <f>VLOOKUP(D2466,'Index-Relations'!E:F,2,FALSE)</f>
        <v>ESG</v>
      </c>
      <c r="B2466" t="s">
        <v>3450</v>
      </c>
      <c r="C2466" s="53" t="s">
        <v>2763</v>
      </c>
      <c r="D2466" s="59" t="s">
        <v>2840</v>
      </c>
      <c r="E2466" s="59" t="s">
        <v>5882</v>
      </c>
      <c r="F2466" t="s">
        <v>931</v>
      </c>
      <c r="G2466" t="s">
        <v>930</v>
      </c>
      <c r="H2466" t="s">
        <v>932</v>
      </c>
      <c r="I2466" s="52">
        <v>45566</v>
      </c>
      <c r="J2466" t="s">
        <v>2457</v>
      </c>
      <c r="K2466">
        <v>273</v>
      </c>
      <c r="L2466" s="73">
        <v>63.281352777639903</v>
      </c>
      <c r="M2466">
        <v>273</v>
      </c>
      <c r="N2466">
        <v>1</v>
      </c>
      <c r="O2466" s="73">
        <v>68.205784807061903</v>
      </c>
      <c r="P2466">
        <v>273</v>
      </c>
      <c r="Q2466">
        <v>1</v>
      </c>
      <c r="R2466">
        <v>273</v>
      </c>
      <c r="S2466">
        <v>1</v>
      </c>
      <c r="T2466">
        <v>35.113940285431603</v>
      </c>
      <c r="U2466">
        <v>0.62468394572579999</v>
      </c>
      <c r="V2466">
        <v>181</v>
      </c>
      <c r="W2466">
        <v>0.107553382089877</v>
      </c>
      <c r="X2466">
        <v>30</v>
      </c>
      <c r="Y2466">
        <v>273</v>
      </c>
      <c r="Z2466">
        <v>0.999999999999999</v>
      </c>
      <c r="AA2466">
        <v>28.752704604438399</v>
      </c>
      <c r="AB2466">
        <v>262</v>
      </c>
      <c r="AC2466">
        <v>0.97516837401594902</v>
      </c>
      <c r="AD2466">
        <v>11</v>
      </c>
      <c r="AE2466">
        <v>2.4831625984050702E-2</v>
      </c>
      <c r="AF2466">
        <v>0</v>
      </c>
      <c r="AG2466">
        <v>0</v>
      </c>
      <c r="AH2466">
        <v>2.2130092974166002E-3</v>
      </c>
      <c r="AI2466">
        <v>5</v>
      </c>
      <c r="AJ2466" s="73">
        <v>57.456663803418998</v>
      </c>
      <c r="AK2466">
        <v>273</v>
      </c>
      <c r="AL2466">
        <v>1</v>
      </c>
      <c r="AM2466">
        <v>0</v>
      </c>
      <c r="AN2466">
        <v>0</v>
      </c>
      <c r="AO2466">
        <v>0</v>
      </c>
      <c r="AP2466">
        <v>0</v>
      </c>
      <c r="AQ2466">
        <v>273</v>
      </c>
      <c r="AR2466">
        <v>1</v>
      </c>
      <c r="AS2466">
        <v>0</v>
      </c>
      <c r="AT2466">
        <v>0</v>
      </c>
      <c r="AU2466">
        <v>0</v>
      </c>
      <c r="AV2466">
        <v>0</v>
      </c>
      <c r="AW2466">
        <v>273</v>
      </c>
      <c r="AX2466">
        <v>0.999999999999999</v>
      </c>
      <c r="AY2466" s="73">
        <v>64.121834010234906</v>
      </c>
      <c r="AZ2466">
        <v>273</v>
      </c>
      <c r="BA2466">
        <v>1</v>
      </c>
      <c r="BB2466">
        <v>262</v>
      </c>
      <c r="BC2466">
        <v>0.92084398199769202</v>
      </c>
      <c r="BD2466">
        <v>11</v>
      </c>
      <c r="BE2466">
        <v>7.9156018002307094E-2</v>
      </c>
      <c r="BF2466">
        <v>63.281352777639903</v>
      </c>
      <c r="BG2466">
        <v>68.205784807061903</v>
      </c>
      <c r="BH2466">
        <v>64.121834010234906</v>
      </c>
      <c r="BI2466">
        <v>57.456663803418998</v>
      </c>
    </row>
    <row r="2467" spans="1:61" x14ac:dyDescent="0.25">
      <c r="A2467" s="10" t="str">
        <f>VLOOKUP(D2467,'Index-Relations'!E:F,2,FALSE)</f>
        <v>ESG</v>
      </c>
      <c r="B2467" t="s">
        <v>3450</v>
      </c>
      <c r="C2467" s="53" t="s">
        <v>2764</v>
      </c>
      <c r="D2467" s="59" t="s">
        <v>2840</v>
      </c>
      <c r="E2467" s="59" t="s">
        <v>5883</v>
      </c>
      <c r="F2467" t="s">
        <v>931</v>
      </c>
      <c r="G2467" t="s">
        <v>930</v>
      </c>
      <c r="H2467" t="s">
        <v>932</v>
      </c>
      <c r="I2467" s="52">
        <v>45538</v>
      </c>
      <c r="J2467" t="s">
        <v>2457</v>
      </c>
      <c r="K2467">
        <v>276</v>
      </c>
      <c r="L2467" s="73">
        <v>63.115395608979</v>
      </c>
      <c r="M2467">
        <v>276</v>
      </c>
      <c r="N2467">
        <v>1</v>
      </c>
      <c r="O2467" s="73">
        <v>68.123846139904003</v>
      </c>
      <c r="P2467">
        <v>276</v>
      </c>
      <c r="Q2467">
        <v>1</v>
      </c>
      <c r="R2467">
        <v>276</v>
      </c>
      <c r="S2467">
        <v>0.999999999999999</v>
      </c>
      <c r="T2467">
        <v>34.9404159536046</v>
      </c>
      <c r="U2467">
        <v>0.63002494065104497</v>
      </c>
      <c r="V2467">
        <v>184</v>
      </c>
      <c r="W2467">
        <v>0.114806095221726</v>
      </c>
      <c r="X2467">
        <v>30</v>
      </c>
      <c r="Y2467">
        <v>276</v>
      </c>
      <c r="Z2467">
        <v>0.999999999999999</v>
      </c>
      <c r="AA2467">
        <v>30.017916826826202</v>
      </c>
      <c r="AB2467">
        <v>269</v>
      </c>
      <c r="AC2467">
        <v>0.97982638696816404</v>
      </c>
      <c r="AD2467">
        <v>12</v>
      </c>
      <c r="AE2467">
        <v>2.4700942823817899E-2</v>
      </c>
      <c r="AF2467">
        <v>-5</v>
      </c>
      <c r="AG2467">
        <v>0</v>
      </c>
      <c r="AH2467">
        <v>2.1842625860844398E-3</v>
      </c>
      <c r="AI2467">
        <v>6</v>
      </c>
      <c r="AJ2467" s="73">
        <v>57.387346257293899</v>
      </c>
      <c r="AK2467">
        <v>276</v>
      </c>
      <c r="AL2467">
        <v>1</v>
      </c>
      <c r="AM2467">
        <v>0</v>
      </c>
      <c r="AN2467">
        <v>0</v>
      </c>
      <c r="AO2467">
        <v>0</v>
      </c>
      <c r="AP2467">
        <v>0</v>
      </c>
      <c r="AQ2467">
        <v>276</v>
      </c>
      <c r="AR2467">
        <v>1</v>
      </c>
      <c r="AS2467">
        <v>0</v>
      </c>
      <c r="AT2467">
        <v>0</v>
      </c>
      <c r="AU2467">
        <v>0</v>
      </c>
      <c r="AV2467">
        <v>0</v>
      </c>
      <c r="AW2467">
        <v>276</v>
      </c>
      <c r="AX2467">
        <v>0.999999999999999</v>
      </c>
      <c r="AY2467" s="73">
        <v>63.877948417339901</v>
      </c>
      <c r="AZ2467">
        <v>276</v>
      </c>
      <c r="BA2467">
        <v>1</v>
      </c>
      <c r="BB2467">
        <v>265</v>
      </c>
      <c r="BC2467">
        <v>0.92120478473131195</v>
      </c>
      <c r="BD2467">
        <v>11</v>
      </c>
      <c r="BE2467">
        <v>7.8795215268687102E-2</v>
      </c>
      <c r="BF2467">
        <v>63.115395608979</v>
      </c>
      <c r="BG2467">
        <v>68.123846139904003</v>
      </c>
      <c r="BH2467">
        <v>63.877948417339901</v>
      </c>
      <c r="BI2467">
        <v>57.387346257293899</v>
      </c>
    </row>
    <row r="2468" spans="1:61" x14ac:dyDescent="0.25">
      <c r="A2468" s="10" t="str">
        <f>VLOOKUP(D2468,'Index-Relations'!E:F,2,FALSE)</f>
        <v>ESG</v>
      </c>
      <c r="B2468" t="s">
        <v>3450</v>
      </c>
      <c r="C2468" s="53" t="s">
        <v>3350</v>
      </c>
      <c r="D2468" s="59" t="s">
        <v>2840</v>
      </c>
      <c r="E2468" s="59" t="s">
        <v>5884</v>
      </c>
      <c r="F2468" t="s">
        <v>931</v>
      </c>
      <c r="G2468" t="s">
        <v>930</v>
      </c>
      <c r="H2468" t="s">
        <v>932</v>
      </c>
      <c r="I2468" s="52">
        <v>45505</v>
      </c>
      <c r="J2468" t="s">
        <v>2457</v>
      </c>
      <c r="K2468">
        <v>276</v>
      </c>
      <c r="L2468" s="73">
        <v>63.153452596137903</v>
      </c>
      <c r="M2468">
        <v>276</v>
      </c>
      <c r="N2468">
        <v>1</v>
      </c>
      <c r="O2468" s="73">
        <v>67.978340636795906</v>
      </c>
      <c r="P2468">
        <v>276</v>
      </c>
      <c r="Q2468">
        <v>1</v>
      </c>
      <c r="R2468">
        <v>276</v>
      </c>
      <c r="S2468">
        <v>1</v>
      </c>
      <c r="T2468">
        <v>34.922188325612296</v>
      </c>
      <c r="U2468">
        <v>0.63933995464606796</v>
      </c>
      <c r="V2468">
        <v>184</v>
      </c>
      <c r="W2468">
        <v>0.12426248478136601</v>
      </c>
      <c r="X2468">
        <v>30</v>
      </c>
      <c r="Y2468">
        <v>276</v>
      </c>
      <c r="Z2468">
        <v>1</v>
      </c>
      <c r="AA2468">
        <v>31.066722027786501</v>
      </c>
      <c r="AB2468">
        <v>268</v>
      </c>
      <c r="AC2468">
        <v>0.97985851880724095</v>
      </c>
      <c r="AD2468">
        <v>8</v>
      </c>
      <c r="AE2468">
        <v>2.0141481192757899E-2</v>
      </c>
      <c r="AF2468">
        <v>0</v>
      </c>
      <c r="AG2468">
        <v>2.2897999999999998E-16</v>
      </c>
      <c r="AH2468">
        <v>2.13924994162978E-3</v>
      </c>
      <c r="AI2468">
        <v>7</v>
      </c>
      <c r="AJ2468" s="73">
        <v>57.531073354592898</v>
      </c>
      <c r="AK2468">
        <v>276</v>
      </c>
      <c r="AL2468">
        <v>1</v>
      </c>
      <c r="AM2468">
        <v>0</v>
      </c>
      <c r="AN2468">
        <v>0</v>
      </c>
      <c r="AO2468">
        <v>0</v>
      </c>
      <c r="AP2468">
        <v>0</v>
      </c>
      <c r="AQ2468">
        <v>276</v>
      </c>
      <c r="AR2468">
        <v>1</v>
      </c>
      <c r="AS2468">
        <v>0</v>
      </c>
      <c r="AT2468">
        <v>0</v>
      </c>
      <c r="AU2468">
        <v>0</v>
      </c>
      <c r="AV2468">
        <v>0</v>
      </c>
      <c r="AW2468">
        <v>276</v>
      </c>
      <c r="AX2468">
        <v>1</v>
      </c>
      <c r="AY2468" s="73">
        <v>63.9487601373609</v>
      </c>
      <c r="AZ2468">
        <v>276</v>
      </c>
      <c r="BA2468">
        <v>1</v>
      </c>
      <c r="BB2468">
        <v>266</v>
      </c>
      <c r="BC2468">
        <v>0.92603474315588497</v>
      </c>
      <c r="BD2468">
        <v>10</v>
      </c>
      <c r="BE2468">
        <v>7.3965256844114605E-2</v>
      </c>
      <c r="BF2468">
        <v>63.153452596137903</v>
      </c>
      <c r="BG2468">
        <v>67.978340636795906</v>
      </c>
      <c r="BH2468">
        <v>63.9487601373609</v>
      </c>
      <c r="BI2468">
        <v>57.531073354592898</v>
      </c>
    </row>
    <row r="2469" spans="1:61" x14ac:dyDescent="0.25">
      <c r="A2469" s="10" t="str">
        <f>VLOOKUP(D2469,'Index-Relations'!E:F,2,FALSE)</f>
        <v>ESG</v>
      </c>
      <c r="B2469" t="s">
        <v>3450</v>
      </c>
      <c r="C2469" s="53" t="s">
        <v>2765</v>
      </c>
      <c r="D2469" s="59" t="s">
        <v>2840</v>
      </c>
      <c r="E2469" s="59" t="s">
        <v>5885</v>
      </c>
      <c r="F2469" t="s">
        <v>931</v>
      </c>
      <c r="G2469" t="s">
        <v>930</v>
      </c>
      <c r="H2469" t="s">
        <v>932</v>
      </c>
      <c r="I2469" s="52">
        <v>45474</v>
      </c>
      <c r="J2469" t="s">
        <v>2457</v>
      </c>
      <c r="K2469">
        <v>277</v>
      </c>
      <c r="L2469" s="73">
        <v>63.693146410868898</v>
      </c>
      <c r="M2469">
        <v>277</v>
      </c>
      <c r="N2469">
        <v>1</v>
      </c>
      <c r="O2469" s="73">
        <v>67.980533781810905</v>
      </c>
      <c r="P2469">
        <v>277</v>
      </c>
      <c r="Q2469">
        <v>1</v>
      </c>
      <c r="R2469">
        <v>277</v>
      </c>
      <c r="S2469">
        <v>0.999999999999999</v>
      </c>
      <c r="T2469">
        <v>34.917232753913503</v>
      </c>
      <c r="U2469">
        <v>0.64853026474373499</v>
      </c>
      <c r="V2469">
        <v>183</v>
      </c>
      <c r="W2469">
        <v>0.12108152504307799</v>
      </c>
      <c r="X2469">
        <v>30</v>
      </c>
      <c r="Y2469">
        <v>277</v>
      </c>
      <c r="Z2469">
        <v>1</v>
      </c>
      <c r="AA2469">
        <v>31.452226605304901</v>
      </c>
      <c r="AB2469">
        <v>269</v>
      </c>
      <c r="AC2469">
        <v>0.96188525603761299</v>
      </c>
      <c r="AD2469">
        <v>8</v>
      </c>
      <c r="AE2469">
        <v>3.8114743962386698E-2</v>
      </c>
      <c r="AF2469">
        <v>0</v>
      </c>
      <c r="AG2469">
        <v>2.5674000000000001E-16</v>
      </c>
      <c r="AH2469">
        <v>2.11739011850478E-3</v>
      </c>
      <c r="AI2469">
        <v>7</v>
      </c>
      <c r="AJ2469" s="73">
        <v>57.774505621947903</v>
      </c>
      <c r="AK2469">
        <v>277</v>
      </c>
      <c r="AL2469">
        <v>1</v>
      </c>
      <c r="AM2469">
        <v>0</v>
      </c>
      <c r="AN2469">
        <v>0</v>
      </c>
      <c r="AO2469">
        <v>0</v>
      </c>
      <c r="AP2469">
        <v>0</v>
      </c>
      <c r="AQ2469">
        <v>277</v>
      </c>
      <c r="AR2469">
        <v>1</v>
      </c>
      <c r="AS2469">
        <v>0</v>
      </c>
      <c r="AT2469">
        <v>0</v>
      </c>
      <c r="AU2469">
        <v>0</v>
      </c>
      <c r="AV2469">
        <v>0</v>
      </c>
      <c r="AW2469">
        <v>277</v>
      </c>
      <c r="AX2469">
        <v>1</v>
      </c>
      <c r="AY2469" s="73">
        <v>65.211816159314907</v>
      </c>
      <c r="AZ2469">
        <v>277</v>
      </c>
      <c r="BA2469">
        <v>1</v>
      </c>
      <c r="BB2469">
        <v>267</v>
      </c>
      <c r="BC2469">
        <v>0.92869082941950498</v>
      </c>
      <c r="BD2469">
        <v>10</v>
      </c>
      <c r="BE2469">
        <v>7.1309170580494102E-2</v>
      </c>
      <c r="BF2469">
        <v>63.693146410868898</v>
      </c>
      <c r="BG2469">
        <v>67.980533781810905</v>
      </c>
      <c r="BH2469">
        <v>65.211816159314907</v>
      </c>
      <c r="BI2469">
        <v>57.774505621947903</v>
      </c>
    </row>
    <row r="2470" spans="1:61" x14ac:dyDescent="0.25">
      <c r="A2470" s="10" t="str">
        <f>VLOOKUP(D2470,'Index-Relations'!E:F,2,FALSE)</f>
        <v>ESG</v>
      </c>
      <c r="B2470" t="s">
        <v>3450</v>
      </c>
      <c r="C2470" s="53" t="s">
        <v>2766</v>
      </c>
      <c r="D2470" s="59" t="s">
        <v>2840</v>
      </c>
      <c r="E2470" s="59" t="s">
        <v>5886</v>
      </c>
      <c r="F2470" t="s">
        <v>931</v>
      </c>
      <c r="G2470" t="s">
        <v>930</v>
      </c>
      <c r="H2470" t="s">
        <v>932</v>
      </c>
      <c r="I2470" s="52">
        <v>45446</v>
      </c>
      <c r="J2470" t="s">
        <v>2457</v>
      </c>
      <c r="K2470">
        <v>280</v>
      </c>
      <c r="L2470" s="73">
        <v>63.818582353194003</v>
      </c>
      <c r="M2470">
        <v>280</v>
      </c>
      <c r="N2470">
        <v>1</v>
      </c>
      <c r="O2470" s="73">
        <v>67.818427425531894</v>
      </c>
      <c r="P2470">
        <v>280</v>
      </c>
      <c r="Q2470">
        <v>1</v>
      </c>
      <c r="R2470">
        <v>280</v>
      </c>
      <c r="S2470">
        <v>1</v>
      </c>
      <c r="T2470">
        <v>34.943572727785899</v>
      </c>
      <c r="U2470">
        <v>0.65136934546403402</v>
      </c>
      <c r="V2470">
        <v>184</v>
      </c>
      <c r="W2470">
        <v>0.12832435381558399</v>
      </c>
      <c r="X2470">
        <v>30</v>
      </c>
      <c r="Y2470">
        <v>280</v>
      </c>
      <c r="Z2470">
        <v>1</v>
      </c>
      <c r="AA2470">
        <v>31.7746211683959</v>
      </c>
      <c r="AB2470">
        <v>272</v>
      </c>
      <c r="AC2470">
        <v>0.96265360233811703</v>
      </c>
      <c r="AD2470">
        <v>8</v>
      </c>
      <c r="AE2470">
        <v>3.7346397661882198E-2</v>
      </c>
      <c r="AF2470">
        <v>0</v>
      </c>
      <c r="AG2470">
        <v>1.1796E-16</v>
      </c>
      <c r="AH2470">
        <v>2.1966459896636801E-3</v>
      </c>
      <c r="AI2470">
        <v>7</v>
      </c>
      <c r="AJ2470" s="73">
        <v>57.939492992501897</v>
      </c>
      <c r="AK2470">
        <v>280</v>
      </c>
      <c r="AL2470">
        <v>1</v>
      </c>
      <c r="AM2470">
        <v>0</v>
      </c>
      <c r="AN2470">
        <v>0</v>
      </c>
      <c r="AO2470">
        <v>0</v>
      </c>
      <c r="AP2470">
        <v>0</v>
      </c>
      <c r="AQ2470">
        <v>280</v>
      </c>
      <c r="AR2470">
        <v>1</v>
      </c>
      <c r="AS2470">
        <v>0</v>
      </c>
      <c r="AT2470">
        <v>0</v>
      </c>
      <c r="AU2470">
        <v>0</v>
      </c>
      <c r="AV2470">
        <v>0</v>
      </c>
      <c r="AW2470">
        <v>280</v>
      </c>
      <c r="AX2470">
        <v>0.999999999999999</v>
      </c>
      <c r="AY2470" s="73">
        <v>65.472984656582</v>
      </c>
      <c r="AZ2470">
        <v>280</v>
      </c>
      <c r="BA2470">
        <v>1</v>
      </c>
      <c r="BB2470">
        <v>270</v>
      </c>
      <c r="BC2470">
        <v>0.92897228228432605</v>
      </c>
      <c r="BD2470">
        <v>10</v>
      </c>
      <c r="BE2470">
        <v>7.1027717715673899E-2</v>
      </c>
      <c r="BF2470">
        <v>63.818582353194003</v>
      </c>
      <c r="BG2470">
        <v>67.818427425531894</v>
      </c>
      <c r="BH2470">
        <v>65.472984656582</v>
      </c>
      <c r="BI2470">
        <v>57.939492992501897</v>
      </c>
    </row>
    <row r="2471" spans="1:61" x14ac:dyDescent="0.25">
      <c r="A2471" s="10" t="str">
        <f>VLOOKUP(D2471,'Index-Relations'!E:F,2,FALSE)</f>
        <v>ESG</v>
      </c>
      <c r="B2471" t="s">
        <v>3450</v>
      </c>
      <c r="C2471" s="53" t="s">
        <v>2767</v>
      </c>
      <c r="D2471" s="59" t="s">
        <v>2840</v>
      </c>
      <c r="E2471" s="59" t="s">
        <v>5887</v>
      </c>
      <c r="F2471" t="s">
        <v>931</v>
      </c>
      <c r="G2471" t="s">
        <v>930</v>
      </c>
      <c r="H2471" t="s">
        <v>932</v>
      </c>
      <c r="I2471" s="52">
        <v>45413</v>
      </c>
      <c r="J2471" t="s">
        <v>2457</v>
      </c>
      <c r="K2471">
        <v>280</v>
      </c>
      <c r="L2471" s="73">
        <v>64.079488671934001</v>
      </c>
      <c r="M2471">
        <v>280</v>
      </c>
      <c r="N2471">
        <v>1</v>
      </c>
      <c r="O2471" s="73">
        <v>68.497555765184998</v>
      </c>
      <c r="P2471">
        <v>280</v>
      </c>
      <c r="Q2471">
        <v>1</v>
      </c>
      <c r="R2471">
        <v>280</v>
      </c>
      <c r="S2471">
        <v>1</v>
      </c>
      <c r="T2471">
        <v>34.9660974875462</v>
      </c>
      <c r="U2471">
        <v>0.650704289251263</v>
      </c>
      <c r="V2471">
        <v>184</v>
      </c>
      <c r="W2471">
        <v>0.12850971958521501</v>
      </c>
      <c r="X2471">
        <v>30</v>
      </c>
      <c r="Y2471">
        <v>280</v>
      </c>
      <c r="Z2471">
        <v>1</v>
      </c>
      <c r="AA2471">
        <v>32.340532483072202</v>
      </c>
      <c r="AB2471">
        <v>272</v>
      </c>
      <c r="AC2471">
        <v>0.96426944206047505</v>
      </c>
      <c r="AD2471">
        <v>8</v>
      </c>
      <c r="AE2471">
        <v>3.5730557939525197E-2</v>
      </c>
      <c r="AF2471">
        <v>0</v>
      </c>
      <c r="AG2471">
        <v>0</v>
      </c>
      <c r="AH2471">
        <v>2.0832752128814801E-3</v>
      </c>
      <c r="AI2471">
        <v>7</v>
      </c>
      <c r="AJ2471" s="73">
        <v>57.948669429297901</v>
      </c>
      <c r="AK2471">
        <v>280</v>
      </c>
      <c r="AL2471">
        <v>1</v>
      </c>
      <c r="AM2471">
        <v>0</v>
      </c>
      <c r="AN2471">
        <v>0</v>
      </c>
      <c r="AO2471">
        <v>0</v>
      </c>
      <c r="AP2471">
        <v>0</v>
      </c>
      <c r="AQ2471">
        <v>280</v>
      </c>
      <c r="AR2471">
        <v>0.999999999999999</v>
      </c>
      <c r="AS2471">
        <v>0</v>
      </c>
      <c r="AT2471">
        <v>0</v>
      </c>
      <c r="AU2471">
        <v>0</v>
      </c>
      <c r="AV2471">
        <v>0</v>
      </c>
      <c r="AW2471">
        <v>280</v>
      </c>
      <c r="AX2471">
        <v>0.999999999999999</v>
      </c>
      <c r="AY2471" s="73">
        <v>65.627445800158995</v>
      </c>
      <c r="AZ2471">
        <v>280</v>
      </c>
      <c r="BA2471">
        <v>1</v>
      </c>
      <c r="BB2471">
        <v>271</v>
      </c>
      <c r="BC2471">
        <v>0.94834013500107295</v>
      </c>
      <c r="BD2471">
        <v>9</v>
      </c>
      <c r="BE2471">
        <v>5.1659864998926101E-2</v>
      </c>
      <c r="BF2471">
        <v>64.079488671934001</v>
      </c>
      <c r="BG2471">
        <v>68.497555765184998</v>
      </c>
      <c r="BH2471">
        <v>65.627445800158995</v>
      </c>
      <c r="BI2471">
        <v>57.948669429297901</v>
      </c>
    </row>
    <row r="2472" spans="1:61" x14ac:dyDescent="0.25">
      <c r="A2472" s="10" t="str">
        <f>VLOOKUP(D2472,'Index-Relations'!E:F,2,FALSE)</f>
        <v>ESG</v>
      </c>
      <c r="B2472" t="s">
        <v>3450</v>
      </c>
      <c r="C2472" s="53" t="s">
        <v>2768</v>
      </c>
      <c r="D2472" s="59" t="s">
        <v>2840</v>
      </c>
      <c r="E2472" s="59" t="s">
        <v>5888</v>
      </c>
      <c r="F2472" t="s">
        <v>931</v>
      </c>
      <c r="G2472" t="s">
        <v>930</v>
      </c>
      <c r="H2472" t="s">
        <v>932</v>
      </c>
      <c r="I2472" s="52">
        <v>45383</v>
      </c>
      <c r="J2472" t="s">
        <v>2457</v>
      </c>
      <c r="K2472">
        <v>242</v>
      </c>
      <c r="L2472">
        <v>66.847554142314195</v>
      </c>
      <c r="M2472">
        <v>242</v>
      </c>
      <c r="N2472">
        <v>1</v>
      </c>
      <c r="O2472">
        <v>70.502958996955996</v>
      </c>
      <c r="P2472">
        <v>242</v>
      </c>
      <c r="Q2472">
        <v>1</v>
      </c>
      <c r="R2472">
        <v>242</v>
      </c>
      <c r="S2472">
        <v>1</v>
      </c>
      <c r="T2472">
        <v>35.654705818880799</v>
      </c>
      <c r="U2472">
        <v>0.64443518083593598</v>
      </c>
      <c r="V2472">
        <v>156</v>
      </c>
      <c r="W2472">
        <v>6.7408510494481197E-2</v>
      </c>
      <c r="X2472">
        <v>19</v>
      </c>
      <c r="Y2472">
        <v>241</v>
      </c>
      <c r="Z2472">
        <v>0.99698477281751197</v>
      </c>
      <c r="AA2472">
        <v>27.408319075765402</v>
      </c>
      <c r="AB2472">
        <v>229</v>
      </c>
      <c r="AC2472">
        <v>0.94613472431659296</v>
      </c>
      <c r="AD2472">
        <v>12</v>
      </c>
      <c r="AE2472">
        <v>5.0850048500919801E-2</v>
      </c>
      <c r="AF2472">
        <v>1</v>
      </c>
      <c r="AG2472">
        <v>3.0152271824869501E-3</v>
      </c>
      <c r="AH2472">
        <v>2.5428876484881401E-3</v>
      </c>
      <c r="AI2472">
        <v>6</v>
      </c>
      <c r="AJ2472">
        <v>58.375059780545897</v>
      </c>
      <c r="AK2472">
        <v>242</v>
      </c>
      <c r="AL2472">
        <v>1</v>
      </c>
      <c r="AM2472">
        <v>0</v>
      </c>
      <c r="AN2472">
        <v>0</v>
      </c>
      <c r="AO2472">
        <v>0</v>
      </c>
      <c r="AP2472">
        <v>0</v>
      </c>
      <c r="AQ2472">
        <v>241</v>
      </c>
      <c r="AR2472">
        <v>0.99861686108013403</v>
      </c>
      <c r="AS2472">
        <v>0</v>
      </c>
      <c r="AT2472">
        <v>0</v>
      </c>
      <c r="AU2472">
        <v>0</v>
      </c>
      <c r="AV2472">
        <v>0</v>
      </c>
      <c r="AW2472">
        <v>242</v>
      </c>
      <c r="AX2472">
        <v>1</v>
      </c>
      <c r="AY2472">
        <v>70.211681445893504</v>
      </c>
      <c r="AZ2472">
        <v>242</v>
      </c>
      <c r="BA2472">
        <v>1</v>
      </c>
      <c r="BB2472">
        <v>235</v>
      </c>
      <c r="BC2472">
        <v>0.95109488060692904</v>
      </c>
      <c r="BD2472">
        <v>6</v>
      </c>
      <c r="BE2472">
        <v>4.7521980473204897E-2</v>
      </c>
      <c r="BF2472">
        <v>62.955020227150897</v>
      </c>
      <c r="BG2472">
        <v>66.800730117479006</v>
      </c>
      <c r="BH2472">
        <v>66.074412657835893</v>
      </c>
      <c r="BI2472">
        <v>55.396046401273999</v>
      </c>
    </row>
    <row r="2473" spans="1:61" x14ac:dyDescent="0.25">
      <c r="A2473" s="10" t="str">
        <f>VLOOKUP(D2473,'Index-Relations'!E:F,2,FALSE)</f>
        <v>ESG</v>
      </c>
      <c r="B2473" t="s">
        <v>3450</v>
      </c>
      <c r="C2473" s="53" t="s">
        <v>2769</v>
      </c>
      <c r="D2473" s="59" t="s">
        <v>2840</v>
      </c>
      <c r="E2473" s="59" t="s">
        <v>5889</v>
      </c>
      <c r="F2473" t="s">
        <v>931</v>
      </c>
      <c r="G2473" t="s">
        <v>930</v>
      </c>
      <c r="H2473" t="s">
        <v>932</v>
      </c>
      <c r="I2473" s="52">
        <v>45352</v>
      </c>
      <c r="J2473" t="s">
        <v>2457</v>
      </c>
      <c r="K2473">
        <v>243</v>
      </c>
      <c r="L2473">
        <v>67.578487493439198</v>
      </c>
      <c r="M2473">
        <v>243</v>
      </c>
      <c r="N2473">
        <v>1</v>
      </c>
      <c r="O2473">
        <v>71.371397876644494</v>
      </c>
      <c r="P2473">
        <v>243</v>
      </c>
      <c r="Q2473">
        <v>1</v>
      </c>
      <c r="R2473">
        <v>243</v>
      </c>
      <c r="S2473">
        <v>1</v>
      </c>
      <c r="T2473">
        <v>35.6575399261665</v>
      </c>
      <c r="U2473">
        <v>0.64502089328642398</v>
      </c>
      <c r="V2473">
        <v>156</v>
      </c>
      <c r="W2473">
        <v>6.7584838987822901E-2</v>
      </c>
      <c r="X2473">
        <v>19</v>
      </c>
      <c r="Y2473">
        <v>242</v>
      </c>
      <c r="Z2473">
        <v>0.99712952140400002</v>
      </c>
      <c r="AA2473">
        <v>28.230992461797101</v>
      </c>
      <c r="AB2473">
        <v>230</v>
      </c>
      <c r="AC2473">
        <v>0.94526058890229003</v>
      </c>
      <c r="AD2473">
        <v>12</v>
      </c>
      <c r="AE2473">
        <v>5.1868932501709299E-2</v>
      </c>
      <c r="AF2473">
        <v>1</v>
      </c>
      <c r="AG2473">
        <v>2.8704785959998E-3</v>
      </c>
      <c r="AH2473">
        <v>1.22100189383487E-3</v>
      </c>
      <c r="AI2473">
        <v>5</v>
      </c>
      <c r="AJ2473">
        <v>59.532813160364299</v>
      </c>
      <c r="AK2473">
        <v>243</v>
      </c>
      <c r="AL2473">
        <v>1</v>
      </c>
      <c r="AM2473">
        <v>0</v>
      </c>
      <c r="AN2473">
        <v>0</v>
      </c>
      <c r="AO2473">
        <v>0</v>
      </c>
      <c r="AP2473">
        <v>0</v>
      </c>
      <c r="AQ2473">
        <v>243</v>
      </c>
      <c r="AR2473">
        <v>1</v>
      </c>
      <c r="AS2473">
        <v>0</v>
      </c>
      <c r="AT2473">
        <v>0</v>
      </c>
      <c r="AU2473">
        <v>0</v>
      </c>
      <c r="AV2473">
        <v>0</v>
      </c>
      <c r="AW2473">
        <v>243</v>
      </c>
      <c r="AX2473">
        <v>1</v>
      </c>
      <c r="AY2473">
        <v>70.4110726357777</v>
      </c>
      <c r="AZ2473">
        <v>243</v>
      </c>
      <c r="BA2473">
        <v>1</v>
      </c>
      <c r="BB2473">
        <v>237</v>
      </c>
      <c r="BC2473">
        <v>0.95235669776671905</v>
      </c>
      <c r="BD2473">
        <v>6</v>
      </c>
      <c r="BE2473">
        <v>4.7643302233280699E-2</v>
      </c>
      <c r="BF2473">
        <v>63.617010680702897</v>
      </c>
      <c r="BG2473">
        <v>67.593532693182993</v>
      </c>
      <c r="BH2473">
        <v>66.247497090496907</v>
      </c>
      <c r="BI2473">
        <v>56.369921230547902</v>
      </c>
    </row>
    <row r="2474" spans="1:61" x14ac:dyDescent="0.25">
      <c r="A2474" s="10" t="str">
        <f>VLOOKUP(D2474,'Index-Relations'!E:F,2,FALSE)</f>
        <v>ESG</v>
      </c>
      <c r="B2474" t="s">
        <v>3450</v>
      </c>
      <c r="C2474" s="53" t="s">
        <v>2770</v>
      </c>
      <c r="D2474" s="59" t="s">
        <v>2840</v>
      </c>
      <c r="E2474" s="59" t="s">
        <v>5890</v>
      </c>
      <c r="F2474" t="s">
        <v>931</v>
      </c>
      <c r="G2474" t="s">
        <v>930</v>
      </c>
      <c r="H2474" t="s">
        <v>932</v>
      </c>
      <c r="I2474" s="52">
        <v>45323</v>
      </c>
      <c r="J2474" t="s">
        <v>2457</v>
      </c>
      <c r="K2474">
        <v>243</v>
      </c>
      <c r="L2474">
        <v>67.820863269022794</v>
      </c>
      <c r="M2474">
        <v>243</v>
      </c>
      <c r="N2474">
        <v>1</v>
      </c>
      <c r="O2474">
        <v>71.562248029151306</v>
      </c>
      <c r="P2474">
        <v>243</v>
      </c>
      <c r="Q2474">
        <v>1</v>
      </c>
      <c r="R2474">
        <v>243</v>
      </c>
      <c r="S2474">
        <v>1</v>
      </c>
      <c r="T2474">
        <v>35.526515222485997</v>
      </c>
      <c r="U2474">
        <v>0.63290802293393</v>
      </c>
      <c r="V2474">
        <v>156</v>
      </c>
      <c r="W2474">
        <v>6.3293327923240106E-2</v>
      </c>
      <c r="X2474">
        <v>19</v>
      </c>
      <c r="Y2474">
        <v>242</v>
      </c>
      <c r="Z2474">
        <v>0.99785684729755797</v>
      </c>
      <c r="AA2474">
        <v>28.904203925886801</v>
      </c>
      <c r="AB2474">
        <v>229</v>
      </c>
      <c r="AC2474">
        <v>0.94336380732012504</v>
      </c>
      <c r="AD2474">
        <v>13</v>
      </c>
      <c r="AE2474">
        <v>5.4493039977432302E-2</v>
      </c>
      <c r="AF2474">
        <v>1</v>
      </c>
      <c r="AG2474">
        <v>2.1431527024422001E-3</v>
      </c>
      <c r="AH2474">
        <v>1.3073031459673501E-3</v>
      </c>
      <c r="AI2474">
        <v>5</v>
      </c>
      <c r="AJ2474">
        <v>59.821928452750598</v>
      </c>
      <c r="AK2474">
        <v>243</v>
      </c>
      <c r="AL2474">
        <v>1</v>
      </c>
      <c r="AM2474">
        <v>0</v>
      </c>
      <c r="AN2474">
        <v>0</v>
      </c>
      <c r="AO2474">
        <v>0</v>
      </c>
      <c r="AP2474">
        <v>0</v>
      </c>
      <c r="AQ2474">
        <v>243</v>
      </c>
      <c r="AR2474">
        <v>1</v>
      </c>
      <c r="AS2474">
        <v>0</v>
      </c>
      <c r="AT2474">
        <v>0</v>
      </c>
      <c r="AU2474">
        <v>0</v>
      </c>
      <c r="AV2474">
        <v>0</v>
      </c>
      <c r="AW2474">
        <v>243</v>
      </c>
      <c r="AX2474">
        <v>0.999999999999999</v>
      </c>
      <c r="AY2474">
        <v>70.593691310284001</v>
      </c>
      <c r="AZ2474">
        <v>243</v>
      </c>
      <c r="BA2474">
        <v>1</v>
      </c>
      <c r="BB2474">
        <v>236</v>
      </c>
      <c r="BC2474">
        <v>0.94975845397180703</v>
      </c>
      <c r="BD2474">
        <v>7</v>
      </c>
      <c r="BE2474">
        <v>5.0241546028192197E-2</v>
      </c>
      <c r="BF2474">
        <v>63.779428170717999</v>
      </c>
      <c r="BG2474">
        <v>67.726420304506902</v>
      </c>
      <c r="BH2474">
        <v>66.338058343569998</v>
      </c>
      <c r="BI2474">
        <v>56.617932280729001</v>
      </c>
    </row>
    <row r="2475" spans="1:61" x14ac:dyDescent="0.25">
      <c r="A2475" s="10" t="str">
        <f>VLOOKUP(D2475,'Index-Relations'!E:F,2,FALSE)</f>
        <v>BM</v>
      </c>
      <c r="B2475" t="s">
        <v>3450</v>
      </c>
      <c r="C2475" s="53" t="s">
        <v>2760</v>
      </c>
      <c r="D2475" s="59" t="s">
        <v>3270</v>
      </c>
      <c r="E2475" s="59" t="s">
        <v>5891</v>
      </c>
      <c r="F2475" t="s">
        <v>935</v>
      </c>
      <c r="G2475" t="s">
        <v>934</v>
      </c>
      <c r="H2475" t="s">
        <v>936</v>
      </c>
      <c r="I2475" s="52">
        <v>45659</v>
      </c>
      <c r="J2475" t="s">
        <v>2457</v>
      </c>
      <c r="K2475">
        <v>602</v>
      </c>
      <c r="L2475" s="73">
        <v>26.170558477358998</v>
      </c>
      <c r="M2475">
        <v>587</v>
      </c>
      <c r="N2475">
        <v>0.97718474112813403</v>
      </c>
      <c r="O2475" s="73">
        <v>22.274159256792899</v>
      </c>
      <c r="P2475">
        <v>587</v>
      </c>
      <c r="Q2475">
        <v>0.97718474112813403</v>
      </c>
      <c r="R2475">
        <v>571</v>
      </c>
      <c r="S2475">
        <v>0.94969724731056504</v>
      </c>
      <c r="T2475">
        <v>42.228406314708202</v>
      </c>
      <c r="U2475">
        <v>0.68668752650931497</v>
      </c>
      <c r="V2475">
        <v>353</v>
      </c>
      <c r="W2475">
        <v>8.3401918573365902E-2</v>
      </c>
      <c r="X2475">
        <v>52</v>
      </c>
      <c r="Y2475">
        <v>591</v>
      </c>
      <c r="Z2475">
        <v>0.98382685841930995</v>
      </c>
      <c r="AA2475">
        <v>72.016996107161503</v>
      </c>
      <c r="AB2475">
        <v>257</v>
      </c>
      <c r="AC2475">
        <v>0.47440844405166399</v>
      </c>
      <c r="AD2475">
        <v>334</v>
      </c>
      <c r="AE2475">
        <v>0.50941841436764501</v>
      </c>
      <c r="AF2475">
        <v>11</v>
      </c>
      <c r="AG2475">
        <v>1.6173141580690199E-2</v>
      </c>
      <c r="AH2475">
        <v>8.7036245483205403E-4</v>
      </c>
      <c r="AI2475">
        <v>6</v>
      </c>
      <c r="AJ2475" s="73">
        <v>24.1706594487509</v>
      </c>
      <c r="AK2475">
        <v>587</v>
      </c>
      <c r="AL2475">
        <v>0.97718474112813403</v>
      </c>
      <c r="AM2475">
        <v>1.7744161985206301E-3</v>
      </c>
      <c r="AN2475">
        <v>1</v>
      </c>
      <c r="AO2475">
        <v>0</v>
      </c>
      <c r="AP2475">
        <v>0</v>
      </c>
      <c r="AQ2475">
        <v>598</v>
      </c>
      <c r="AR2475">
        <v>0.99237834123753299</v>
      </c>
      <c r="AS2475">
        <v>6.14178841084653E-3</v>
      </c>
      <c r="AT2475">
        <v>2</v>
      </c>
      <c r="AU2475">
        <v>1.0023189544912099E-3</v>
      </c>
      <c r="AV2475">
        <v>1</v>
      </c>
      <c r="AW2475">
        <v>598</v>
      </c>
      <c r="AX2475">
        <v>0.99237834123753299</v>
      </c>
      <c r="AY2475" s="73">
        <v>36.362694645853999</v>
      </c>
      <c r="AZ2475">
        <v>587</v>
      </c>
      <c r="BA2475">
        <v>0.97718474112813403</v>
      </c>
      <c r="BB2475">
        <v>595</v>
      </c>
      <c r="BC2475">
        <v>0.98696072105407795</v>
      </c>
      <c r="BD2475">
        <v>3</v>
      </c>
      <c r="BE2475">
        <v>5.4176201834547997E-3</v>
      </c>
      <c r="BF2475">
        <v>26.170558477358998</v>
      </c>
      <c r="BG2475">
        <v>22.274159256792899</v>
      </c>
      <c r="BH2475">
        <v>36.362694645853999</v>
      </c>
      <c r="BI2475">
        <v>24.1706594487509</v>
      </c>
    </row>
    <row r="2476" spans="1:61" x14ac:dyDescent="0.25">
      <c r="A2476" s="10" t="str">
        <f>VLOOKUP(D2476,'Index-Relations'!E:F,2,FALSE)</f>
        <v>BM</v>
      </c>
      <c r="B2476" t="s">
        <v>3450</v>
      </c>
      <c r="C2476" s="53" t="s">
        <v>2761</v>
      </c>
      <c r="D2476" s="59" t="s">
        <v>3270</v>
      </c>
      <c r="E2476" s="59" t="s">
        <v>5892</v>
      </c>
      <c r="F2476" t="s">
        <v>935</v>
      </c>
      <c r="G2476" t="s">
        <v>934</v>
      </c>
      <c r="H2476" t="s">
        <v>936</v>
      </c>
      <c r="I2476" s="52">
        <v>45628</v>
      </c>
      <c r="J2476" t="s">
        <v>2457</v>
      </c>
      <c r="K2476">
        <v>602</v>
      </c>
      <c r="L2476" s="73">
        <v>26.370694457713999</v>
      </c>
      <c r="M2476">
        <v>589</v>
      </c>
      <c r="N2476">
        <v>0.97933892782822796</v>
      </c>
      <c r="O2476" s="73">
        <v>22.616900854664902</v>
      </c>
      <c r="P2476">
        <v>589</v>
      </c>
      <c r="Q2476">
        <v>0.97933892782822796</v>
      </c>
      <c r="R2476">
        <v>572</v>
      </c>
      <c r="S2476">
        <v>0.94942964188863799</v>
      </c>
      <c r="T2476">
        <v>42.038731756465403</v>
      </c>
      <c r="U2476">
        <v>0.68970662930658599</v>
      </c>
      <c r="V2476">
        <v>352</v>
      </c>
      <c r="W2476">
        <v>8.2842827667188201E-2</v>
      </c>
      <c r="X2476">
        <v>53</v>
      </c>
      <c r="Y2476">
        <v>592</v>
      </c>
      <c r="Z2476">
        <v>0.98576621897430305</v>
      </c>
      <c r="AA2476">
        <v>61.6278099079952</v>
      </c>
      <c r="AB2476">
        <v>265</v>
      </c>
      <c r="AC2476">
        <v>0.49207847819709999</v>
      </c>
      <c r="AD2476">
        <v>326</v>
      </c>
      <c r="AE2476">
        <v>0.49293184832495601</v>
      </c>
      <c r="AF2476">
        <v>11</v>
      </c>
      <c r="AG2476">
        <v>1.49896734779436E-2</v>
      </c>
      <c r="AH2476">
        <v>8.6541088031002404E-4</v>
      </c>
      <c r="AI2476">
        <v>6</v>
      </c>
      <c r="AJ2476" s="73">
        <v>24.318780171225001</v>
      </c>
      <c r="AK2476">
        <v>589</v>
      </c>
      <c r="AL2476">
        <v>0.97933892782822796</v>
      </c>
      <c r="AM2476">
        <v>1.68607118101399E-3</v>
      </c>
      <c r="AN2476">
        <v>1</v>
      </c>
      <c r="AO2476">
        <v>0</v>
      </c>
      <c r="AP2476">
        <v>0</v>
      </c>
      <c r="AQ2476">
        <v>599</v>
      </c>
      <c r="AR2476">
        <v>0.99460396710893095</v>
      </c>
      <c r="AS2476">
        <v>6.4415105240634499E-3</v>
      </c>
      <c r="AT2476">
        <v>2</v>
      </c>
      <c r="AU2476">
        <v>9.6580160859862198E-4</v>
      </c>
      <c r="AV2476">
        <v>1</v>
      </c>
      <c r="AW2476">
        <v>599</v>
      </c>
      <c r="AX2476">
        <v>0.99460396710893095</v>
      </c>
      <c r="AY2476" s="73">
        <v>36.480623679217899</v>
      </c>
      <c r="AZ2476">
        <v>589</v>
      </c>
      <c r="BA2476">
        <v>0.97933892782822796</v>
      </c>
      <c r="BB2476">
        <v>596</v>
      </c>
      <c r="BC2476">
        <v>0.98948704464391501</v>
      </c>
      <c r="BD2476">
        <v>3</v>
      </c>
      <c r="BE2476">
        <v>5.116922465016E-3</v>
      </c>
      <c r="BF2476">
        <v>26.370694457713999</v>
      </c>
      <c r="BG2476">
        <v>22.616900854664902</v>
      </c>
      <c r="BH2476">
        <v>36.480623679217899</v>
      </c>
      <c r="BI2476">
        <v>24.318780171225001</v>
      </c>
    </row>
    <row r="2477" spans="1:61" x14ac:dyDescent="0.25">
      <c r="A2477" s="10" t="str">
        <f>VLOOKUP(D2477,'Index-Relations'!E:F,2,FALSE)</f>
        <v>BM</v>
      </c>
      <c r="B2477" t="s">
        <v>3450</v>
      </c>
      <c r="C2477" s="53" t="s">
        <v>2762</v>
      </c>
      <c r="D2477" s="59" t="s">
        <v>3270</v>
      </c>
      <c r="E2477" s="59" t="s">
        <v>5893</v>
      </c>
      <c r="F2477" t="s">
        <v>935</v>
      </c>
      <c r="G2477" t="s">
        <v>934</v>
      </c>
      <c r="H2477" t="s">
        <v>936</v>
      </c>
      <c r="I2477" s="52">
        <v>45597</v>
      </c>
      <c r="J2477" t="s">
        <v>2457</v>
      </c>
      <c r="K2477">
        <v>603</v>
      </c>
      <c r="L2477" s="73">
        <v>26.378395421027999</v>
      </c>
      <c r="M2477">
        <v>592</v>
      </c>
      <c r="N2477">
        <v>0.98616974819723602</v>
      </c>
      <c r="O2477" s="73">
        <v>22.668200575730999</v>
      </c>
      <c r="P2477">
        <v>592</v>
      </c>
      <c r="Q2477">
        <v>0.98616974819723602</v>
      </c>
      <c r="R2477">
        <v>576</v>
      </c>
      <c r="S2477">
        <v>0.95705657697652902</v>
      </c>
      <c r="T2477">
        <v>42.157533461454797</v>
      </c>
      <c r="U2477">
        <v>0.68487218715430298</v>
      </c>
      <c r="V2477">
        <v>352</v>
      </c>
      <c r="W2477">
        <v>8.5649943918317206E-2</v>
      </c>
      <c r="X2477">
        <v>53</v>
      </c>
      <c r="Y2477">
        <v>593</v>
      </c>
      <c r="Z2477">
        <v>0.98665658751818996</v>
      </c>
      <c r="AA2477">
        <v>67.865352330031698</v>
      </c>
      <c r="AB2477">
        <v>262</v>
      </c>
      <c r="AC2477">
        <v>0.48167489791666201</v>
      </c>
      <c r="AD2477">
        <v>331</v>
      </c>
      <c r="AE2477">
        <v>0.50498168960152801</v>
      </c>
      <c r="AF2477">
        <v>10</v>
      </c>
      <c r="AG2477">
        <v>1.33434124818091E-2</v>
      </c>
      <c r="AH2477">
        <v>8.1148773192621696E-4</v>
      </c>
      <c r="AI2477">
        <v>6</v>
      </c>
      <c r="AJ2477" s="73">
        <v>24.2073490862069</v>
      </c>
      <c r="AK2477">
        <v>592</v>
      </c>
      <c r="AL2477">
        <v>0.98616974819723602</v>
      </c>
      <c r="AM2477">
        <v>1.14817793883387E-3</v>
      </c>
      <c r="AN2477">
        <v>1</v>
      </c>
      <c r="AO2477">
        <v>0</v>
      </c>
      <c r="AP2477">
        <v>0</v>
      </c>
      <c r="AQ2477">
        <v>601</v>
      </c>
      <c r="AR2477">
        <v>0.99839110943777998</v>
      </c>
      <c r="AS2477">
        <v>5.9572813030117303E-3</v>
      </c>
      <c r="AT2477">
        <v>2</v>
      </c>
      <c r="AU2477">
        <v>9.4801772600725204E-4</v>
      </c>
      <c r="AV2477">
        <v>1</v>
      </c>
      <c r="AW2477">
        <v>601</v>
      </c>
      <c r="AX2477">
        <v>0.99839110943777998</v>
      </c>
      <c r="AY2477" s="73">
        <v>36.588251278720897</v>
      </c>
      <c r="AZ2477">
        <v>592</v>
      </c>
      <c r="BA2477">
        <v>0.98616974819723602</v>
      </c>
      <c r="BB2477">
        <v>598</v>
      </c>
      <c r="BC2477">
        <v>0.99487375828420299</v>
      </c>
      <c r="BD2477">
        <v>3</v>
      </c>
      <c r="BE2477">
        <v>3.5173511535766299E-3</v>
      </c>
      <c r="BF2477">
        <v>26.378395421027999</v>
      </c>
      <c r="BG2477">
        <v>22.668200575730999</v>
      </c>
      <c r="BH2477">
        <v>36.588251278720897</v>
      </c>
      <c r="BI2477">
        <v>24.2073490862069</v>
      </c>
    </row>
    <row r="2478" spans="1:61" x14ac:dyDescent="0.25">
      <c r="A2478" s="10" t="str">
        <f>VLOOKUP(D2478,'Index-Relations'!E:F,2,FALSE)</f>
        <v>BM</v>
      </c>
      <c r="B2478" t="s">
        <v>3450</v>
      </c>
      <c r="C2478" s="53" t="s">
        <v>2763</v>
      </c>
      <c r="D2478" s="59" t="s">
        <v>3270</v>
      </c>
      <c r="E2478" s="59" t="s">
        <v>5894</v>
      </c>
      <c r="F2478" t="s">
        <v>935</v>
      </c>
      <c r="G2478" t="s">
        <v>934</v>
      </c>
      <c r="H2478" t="s">
        <v>936</v>
      </c>
      <c r="I2478" s="52">
        <v>45566</v>
      </c>
      <c r="J2478" t="s">
        <v>2457</v>
      </c>
      <c r="K2478">
        <v>603</v>
      </c>
      <c r="L2478" s="73">
        <v>26.3142427355249</v>
      </c>
      <c r="M2478">
        <v>594</v>
      </c>
      <c r="N2478">
        <v>0.99033329020054595</v>
      </c>
      <c r="O2478" s="73">
        <v>22.631690170593998</v>
      </c>
      <c r="P2478">
        <v>594</v>
      </c>
      <c r="Q2478">
        <v>0.99033329020054595</v>
      </c>
      <c r="R2478">
        <v>577</v>
      </c>
      <c r="S2478">
        <v>0.95968106278454002</v>
      </c>
      <c r="T2478">
        <v>42.195828152373899</v>
      </c>
      <c r="U2478">
        <v>0.68137095397997505</v>
      </c>
      <c r="V2478">
        <v>348</v>
      </c>
      <c r="W2478">
        <v>8.1490431723995296E-2</v>
      </c>
      <c r="X2478">
        <v>51</v>
      </c>
      <c r="Y2478">
        <v>593</v>
      </c>
      <c r="Z2478">
        <v>0.98476431832373701</v>
      </c>
      <c r="AA2478">
        <v>68.175460310162407</v>
      </c>
      <c r="AB2478">
        <v>258</v>
      </c>
      <c r="AC2478">
        <v>0.47222596145759399</v>
      </c>
      <c r="AD2478">
        <v>335</v>
      </c>
      <c r="AE2478">
        <v>0.51253835686614302</v>
      </c>
      <c r="AF2478">
        <v>10</v>
      </c>
      <c r="AG2478">
        <v>1.52356816762622E-2</v>
      </c>
      <c r="AH2478">
        <v>7.4709607063710699E-4</v>
      </c>
      <c r="AI2478">
        <v>5</v>
      </c>
      <c r="AJ2478" s="73">
        <v>24.131232518081902</v>
      </c>
      <c r="AK2478">
        <v>594</v>
      </c>
      <c r="AL2478">
        <v>0.99033329020054595</v>
      </c>
      <c r="AM2478">
        <v>1.0273546287272899E-3</v>
      </c>
      <c r="AN2478">
        <v>1</v>
      </c>
      <c r="AO2478">
        <v>0</v>
      </c>
      <c r="AP2478">
        <v>0</v>
      </c>
      <c r="AQ2478">
        <v>602</v>
      </c>
      <c r="AR2478">
        <v>1</v>
      </c>
      <c r="AS2478">
        <v>6.1386221922350897E-3</v>
      </c>
      <c r="AT2478">
        <v>2</v>
      </c>
      <c r="AU2478">
        <v>3.1328814822683898E-3</v>
      </c>
      <c r="AV2478">
        <v>3</v>
      </c>
      <c r="AW2478">
        <v>602</v>
      </c>
      <c r="AX2478">
        <v>0.999999999999999</v>
      </c>
      <c r="AY2478" s="73">
        <v>36.527710285690901</v>
      </c>
      <c r="AZ2478">
        <v>594</v>
      </c>
      <c r="BA2478">
        <v>0.99033329020054595</v>
      </c>
      <c r="BB2478">
        <v>599</v>
      </c>
      <c r="BC2478">
        <v>0.99695531902893597</v>
      </c>
      <c r="BD2478">
        <v>3</v>
      </c>
      <c r="BE2478">
        <v>3.0446809710633401E-3</v>
      </c>
      <c r="BF2478">
        <v>26.3142427355249</v>
      </c>
      <c r="BG2478">
        <v>22.631690170593998</v>
      </c>
      <c r="BH2478">
        <v>36.527710285690901</v>
      </c>
      <c r="BI2478">
        <v>24.131232518081902</v>
      </c>
    </row>
    <row r="2479" spans="1:61" x14ac:dyDescent="0.25">
      <c r="A2479" s="10" t="str">
        <f>VLOOKUP(D2479,'Index-Relations'!E:F,2,FALSE)</f>
        <v>BM</v>
      </c>
      <c r="B2479" t="s">
        <v>3450</v>
      </c>
      <c r="C2479" s="53" t="s">
        <v>2764</v>
      </c>
      <c r="D2479" s="59" t="s">
        <v>3270</v>
      </c>
      <c r="E2479" s="59" t="s">
        <v>5895</v>
      </c>
      <c r="F2479" t="s">
        <v>935</v>
      </c>
      <c r="G2479" t="s">
        <v>934</v>
      </c>
      <c r="H2479" t="s">
        <v>936</v>
      </c>
      <c r="I2479" s="52">
        <v>45538</v>
      </c>
      <c r="J2479" t="s">
        <v>2457</v>
      </c>
      <c r="K2479">
        <v>602</v>
      </c>
      <c r="L2479" s="73">
        <v>25.873919002118001</v>
      </c>
      <c r="M2479">
        <v>594</v>
      </c>
      <c r="N2479">
        <v>0.98969578837248995</v>
      </c>
      <c r="O2479" s="73">
        <v>21.985602638488</v>
      </c>
      <c r="P2479">
        <v>594</v>
      </c>
      <c r="Q2479">
        <v>0.98969578837248995</v>
      </c>
      <c r="R2479">
        <v>577</v>
      </c>
      <c r="S2479">
        <v>0.960080637205183</v>
      </c>
      <c r="T2479">
        <v>42.213525308794303</v>
      </c>
      <c r="U2479">
        <v>0.693916074268074</v>
      </c>
      <c r="V2479">
        <v>352</v>
      </c>
      <c r="W2479">
        <v>8.4633783677587907E-2</v>
      </c>
      <c r="X2479">
        <v>54</v>
      </c>
      <c r="Y2479">
        <v>591</v>
      </c>
      <c r="Z2479">
        <v>0.98311215263792295</v>
      </c>
      <c r="AA2479">
        <v>73.735997752458005</v>
      </c>
      <c r="AB2479">
        <v>250</v>
      </c>
      <c r="AC2479">
        <v>0.45816757077817299</v>
      </c>
      <c r="AD2479">
        <v>353</v>
      </c>
      <c r="AE2479">
        <v>0.54653078203709904</v>
      </c>
      <c r="AF2479">
        <v>-1</v>
      </c>
      <c r="AG2479">
        <v>0</v>
      </c>
      <c r="AH2479">
        <v>7.7876849206130001E-4</v>
      </c>
      <c r="AI2479">
        <v>6</v>
      </c>
      <c r="AJ2479" s="73">
        <v>23.744352687193899</v>
      </c>
      <c r="AK2479">
        <v>594</v>
      </c>
      <c r="AL2479">
        <v>0.98969578837248995</v>
      </c>
      <c r="AM2479">
        <v>1.1832428240540101E-3</v>
      </c>
      <c r="AN2479">
        <v>1</v>
      </c>
      <c r="AO2479">
        <v>0</v>
      </c>
      <c r="AP2479">
        <v>0</v>
      </c>
      <c r="AQ2479">
        <v>602</v>
      </c>
      <c r="AR2479">
        <v>1</v>
      </c>
      <c r="AS2479">
        <v>6.4934399189241097E-3</v>
      </c>
      <c r="AT2479">
        <v>2</v>
      </c>
      <c r="AU2479">
        <v>3.3717002125812101E-3</v>
      </c>
      <c r="AV2479">
        <v>3</v>
      </c>
      <c r="AW2479">
        <v>602</v>
      </c>
      <c r="AX2479">
        <v>1</v>
      </c>
      <c r="AY2479" s="73">
        <v>36.255813107599998</v>
      </c>
      <c r="AZ2479">
        <v>594</v>
      </c>
      <c r="BA2479">
        <v>0.98969578837248995</v>
      </c>
      <c r="BB2479">
        <v>599</v>
      </c>
      <c r="BC2479">
        <v>0.99663329938569001</v>
      </c>
      <c r="BD2479">
        <v>3</v>
      </c>
      <c r="BE2479">
        <v>3.3667006143094499E-3</v>
      </c>
      <c r="BF2479">
        <v>25.873919002118001</v>
      </c>
      <c r="BG2479">
        <v>21.985602638488</v>
      </c>
      <c r="BH2479">
        <v>36.255813107599998</v>
      </c>
      <c r="BI2479">
        <v>23.744352687193899</v>
      </c>
    </row>
    <row r="2480" spans="1:61" x14ac:dyDescent="0.25">
      <c r="A2480" s="10" t="str">
        <f>VLOOKUP(D2480,'Index-Relations'!E:F,2,FALSE)</f>
        <v>BM</v>
      </c>
      <c r="B2480" t="s">
        <v>3450</v>
      </c>
      <c r="C2480" s="53" t="s">
        <v>3350</v>
      </c>
      <c r="D2480" s="59" t="s">
        <v>3270</v>
      </c>
      <c r="E2480" s="59" t="s">
        <v>5896</v>
      </c>
      <c r="F2480" t="s">
        <v>935</v>
      </c>
      <c r="G2480" t="s">
        <v>934</v>
      </c>
      <c r="H2480" t="s">
        <v>936</v>
      </c>
      <c r="I2480" s="52">
        <v>45505</v>
      </c>
      <c r="J2480" t="s">
        <v>2457</v>
      </c>
      <c r="K2480">
        <v>602</v>
      </c>
      <c r="L2480" s="73">
        <v>25.815215180578001</v>
      </c>
      <c r="M2480">
        <v>594</v>
      </c>
      <c r="N2480">
        <v>0.989628868661657</v>
      </c>
      <c r="O2480" s="73">
        <v>22.010838555858999</v>
      </c>
      <c r="P2480">
        <v>594</v>
      </c>
      <c r="Q2480">
        <v>0.989628868661657</v>
      </c>
      <c r="R2480">
        <v>577</v>
      </c>
      <c r="S2480">
        <v>0.95923844269845204</v>
      </c>
      <c r="T2480">
        <v>42.333661261590002</v>
      </c>
      <c r="U2480">
        <v>0.68669384800167299</v>
      </c>
      <c r="V2480">
        <v>353</v>
      </c>
      <c r="W2480">
        <v>8.9014046877261693E-2</v>
      </c>
      <c r="X2480">
        <v>54</v>
      </c>
      <c r="Y2480">
        <v>591</v>
      </c>
      <c r="Z2480">
        <v>0.98219689777802699</v>
      </c>
      <c r="AA2480">
        <v>77.473970492432997</v>
      </c>
      <c r="AB2480">
        <v>242</v>
      </c>
      <c r="AC2480">
        <v>0.44515387923238497</v>
      </c>
      <c r="AD2480">
        <v>349</v>
      </c>
      <c r="AE2480">
        <v>0.53704301854564196</v>
      </c>
      <c r="AF2480">
        <v>11</v>
      </c>
      <c r="AG2480">
        <v>1.7803102221972001E-2</v>
      </c>
      <c r="AH2480">
        <v>7.7454042883560396E-4</v>
      </c>
      <c r="AI2480">
        <v>6</v>
      </c>
      <c r="AJ2480" s="73">
        <v>23.6104642622509</v>
      </c>
      <c r="AK2480">
        <v>594</v>
      </c>
      <c r="AL2480">
        <v>0.989628868661657</v>
      </c>
      <c r="AM2480">
        <v>1.1788750644764899E-3</v>
      </c>
      <c r="AN2480">
        <v>1</v>
      </c>
      <c r="AO2480">
        <v>0</v>
      </c>
      <c r="AP2480">
        <v>0</v>
      </c>
      <c r="AQ2480">
        <v>602</v>
      </c>
      <c r="AR2480">
        <v>0.999999999999999</v>
      </c>
      <c r="AS2480">
        <v>6.6003102923301096E-3</v>
      </c>
      <c r="AT2480">
        <v>2</v>
      </c>
      <c r="AU2480">
        <v>3.0858715458905099E-3</v>
      </c>
      <c r="AV2480">
        <v>3</v>
      </c>
      <c r="AW2480">
        <v>602</v>
      </c>
      <c r="AX2480">
        <v>0.999999999999999</v>
      </c>
      <c r="AY2480" s="73">
        <v>36.282905854576001</v>
      </c>
      <c r="AZ2480">
        <v>594</v>
      </c>
      <c r="BA2480">
        <v>0.989628868661657</v>
      </c>
      <c r="BB2480">
        <v>599</v>
      </c>
      <c r="BC2480">
        <v>0.99671365178138605</v>
      </c>
      <c r="BD2480">
        <v>3</v>
      </c>
      <c r="BE2480">
        <v>3.2863482186136299E-3</v>
      </c>
      <c r="BF2480">
        <v>25.815215180578001</v>
      </c>
      <c r="BG2480">
        <v>22.010838555858999</v>
      </c>
      <c r="BH2480">
        <v>36.282905854576001</v>
      </c>
      <c r="BI2480">
        <v>23.6104642622509</v>
      </c>
    </row>
    <row r="2481" spans="1:61" x14ac:dyDescent="0.25">
      <c r="A2481" s="10" t="str">
        <f>VLOOKUP(D2481,'Index-Relations'!E:F,2,FALSE)</f>
        <v>BM</v>
      </c>
      <c r="B2481" t="s">
        <v>3450</v>
      </c>
      <c r="C2481" s="53" t="s">
        <v>2765</v>
      </c>
      <c r="D2481" s="59" t="s">
        <v>3270</v>
      </c>
      <c r="E2481" s="59" t="s">
        <v>5897</v>
      </c>
      <c r="F2481" t="s">
        <v>935</v>
      </c>
      <c r="G2481" t="s">
        <v>934</v>
      </c>
      <c r="H2481" t="s">
        <v>936</v>
      </c>
      <c r="I2481" s="52">
        <v>45474</v>
      </c>
      <c r="J2481" t="s">
        <v>2457</v>
      </c>
      <c r="K2481">
        <v>602</v>
      </c>
      <c r="L2481" s="73">
        <v>26.086054825567999</v>
      </c>
      <c r="M2481">
        <v>595</v>
      </c>
      <c r="N2481">
        <v>0.99161693500764003</v>
      </c>
      <c r="O2481" s="73">
        <v>22.269125800019001</v>
      </c>
      <c r="P2481">
        <v>595</v>
      </c>
      <c r="Q2481">
        <v>0.99161693500764003</v>
      </c>
      <c r="R2481">
        <v>577</v>
      </c>
      <c r="S2481">
        <v>0.959089714300287</v>
      </c>
      <c r="T2481">
        <v>42.727513659942197</v>
      </c>
      <c r="U2481">
        <v>0.67818757897297899</v>
      </c>
      <c r="V2481">
        <v>354</v>
      </c>
      <c r="W2481">
        <v>8.5895951390681499E-2</v>
      </c>
      <c r="X2481">
        <v>55</v>
      </c>
      <c r="Y2481">
        <v>591</v>
      </c>
      <c r="Z2481">
        <v>0.98311429093462699</v>
      </c>
      <c r="AA2481">
        <v>79.991873100727005</v>
      </c>
      <c r="AB2481">
        <v>236</v>
      </c>
      <c r="AC2481">
        <v>0.439563436098105</v>
      </c>
      <c r="AD2481">
        <v>355</v>
      </c>
      <c r="AE2481">
        <v>0.54355085483652099</v>
      </c>
      <c r="AF2481">
        <v>11</v>
      </c>
      <c r="AG2481">
        <v>1.6885709065372401E-2</v>
      </c>
      <c r="AH2481">
        <v>7.5701652812211701E-4</v>
      </c>
      <c r="AI2481">
        <v>6</v>
      </c>
      <c r="AJ2481" s="73">
        <v>23.789937785426002</v>
      </c>
      <c r="AK2481">
        <v>595</v>
      </c>
      <c r="AL2481">
        <v>0.99161693500764003</v>
      </c>
      <c r="AM2481">
        <v>1.2115923137388301E-3</v>
      </c>
      <c r="AN2481">
        <v>1</v>
      </c>
      <c r="AO2481">
        <v>0</v>
      </c>
      <c r="AP2481">
        <v>0</v>
      </c>
      <c r="AQ2481">
        <v>602</v>
      </c>
      <c r="AR2481">
        <v>1</v>
      </c>
      <c r="AS2481">
        <v>6.0492907706741301E-3</v>
      </c>
      <c r="AT2481">
        <v>2</v>
      </c>
      <c r="AU2481">
        <v>2.9530796975063898E-3</v>
      </c>
      <c r="AV2481">
        <v>3</v>
      </c>
      <c r="AW2481">
        <v>602</v>
      </c>
      <c r="AX2481">
        <v>1</v>
      </c>
      <c r="AY2481" s="73">
        <v>36.675691700967</v>
      </c>
      <c r="AZ2481">
        <v>595</v>
      </c>
      <c r="BA2481">
        <v>0.99161693500764003</v>
      </c>
      <c r="BB2481">
        <v>599</v>
      </c>
      <c r="BC2481">
        <v>0.99656792344843004</v>
      </c>
      <c r="BD2481">
        <v>3</v>
      </c>
      <c r="BE2481">
        <v>3.4320765515692899E-3</v>
      </c>
      <c r="BF2481">
        <v>26.086054825567999</v>
      </c>
      <c r="BG2481">
        <v>22.269125800019001</v>
      </c>
      <c r="BH2481">
        <v>36.675691700967</v>
      </c>
      <c r="BI2481">
        <v>23.789937785426002</v>
      </c>
    </row>
    <row r="2482" spans="1:61" x14ac:dyDescent="0.25">
      <c r="A2482" s="10" t="str">
        <f>VLOOKUP(D2482,'Index-Relations'!E:F,2,FALSE)</f>
        <v>BM</v>
      </c>
      <c r="B2482" t="s">
        <v>3450</v>
      </c>
      <c r="C2482" s="53" t="s">
        <v>2766</v>
      </c>
      <c r="D2482" s="59" t="s">
        <v>3270</v>
      </c>
      <c r="E2482" s="59" t="s">
        <v>5898</v>
      </c>
      <c r="F2482" t="s">
        <v>935</v>
      </c>
      <c r="G2482" t="s">
        <v>934</v>
      </c>
      <c r="H2482" t="s">
        <v>936</v>
      </c>
      <c r="I2482" s="52">
        <v>45446</v>
      </c>
      <c r="J2482" t="s">
        <v>2457</v>
      </c>
      <c r="K2482">
        <v>602</v>
      </c>
      <c r="L2482" s="73">
        <v>26.046781930160002</v>
      </c>
      <c r="M2482">
        <v>595</v>
      </c>
      <c r="N2482">
        <v>0.99098822787081697</v>
      </c>
      <c r="O2482" s="73">
        <v>21.983103975057901</v>
      </c>
      <c r="P2482">
        <v>595</v>
      </c>
      <c r="Q2482">
        <v>0.99098822787081697</v>
      </c>
      <c r="R2482">
        <v>577</v>
      </c>
      <c r="S2482">
        <v>0.96246147473920995</v>
      </c>
      <c r="T2482">
        <v>43.029798651978098</v>
      </c>
      <c r="U2482">
        <v>0.683199280797127</v>
      </c>
      <c r="V2482">
        <v>354</v>
      </c>
      <c r="W2482">
        <v>8.8661823821318403E-2</v>
      </c>
      <c r="X2482">
        <v>55</v>
      </c>
      <c r="Y2482">
        <v>591</v>
      </c>
      <c r="Z2482">
        <v>0.98632518038654404</v>
      </c>
      <c r="AA2482">
        <v>80.168667573582496</v>
      </c>
      <c r="AB2482">
        <v>228</v>
      </c>
      <c r="AC2482">
        <v>0.43443822621783601</v>
      </c>
      <c r="AD2482">
        <v>363</v>
      </c>
      <c r="AE2482">
        <v>0.55188695416870803</v>
      </c>
      <c r="AF2482">
        <v>11</v>
      </c>
      <c r="AG2482">
        <v>1.3674819613454899E-2</v>
      </c>
      <c r="AH2482">
        <v>7.9870197924277202E-4</v>
      </c>
      <c r="AI2482">
        <v>6</v>
      </c>
      <c r="AJ2482" s="73">
        <v>23.924188260337999</v>
      </c>
      <c r="AK2482">
        <v>595</v>
      </c>
      <c r="AL2482">
        <v>0.99098822787081697</v>
      </c>
      <c r="AM2482">
        <v>1.5443540673754899E-3</v>
      </c>
      <c r="AN2482">
        <v>1</v>
      </c>
      <c r="AO2482">
        <v>0</v>
      </c>
      <c r="AP2482">
        <v>0</v>
      </c>
      <c r="AQ2482">
        <v>602</v>
      </c>
      <c r="AR2482">
        <v>1</v>
      </c>
      <c r="AS2482">
        <v>6.14651599640334E-3</v>
      </c>
      <c r="AT2482">
        <v>2</v>
      </c>
      <c r="AU2482">
        <v>3.0546508096595901E-3</v>
      </c>
      <c r="AV2482">
        <v>3</v>
      </c>
      <c r="AW2482">
        <v>602</v>
      </c>
      <c r="AX2482">
        <v>1</v>
      </c>
      <c r="AY2482" s="73">
        <v>36.702821860480903</v>
      </c>
      <c r="AZ2482">
        <v>595</v>
      </c>
      <c r="BA2482">
        <v>0.99098822787081697</v>
      </c>
      <c r="BB2482">
        <v>599</v>
      </c>
      <c r="BC2482">
        <v>0.99628588365331205</v>
      </c>
      <c r="BD2482">
        <v>3</v>
      </c>
      <c r="BE2482">
        <v>3.71411634668708E-3</v>
      </c>
      <c r="BF2482">
        <v>26.046781930160002</v>
      </c>
      <c r="BG2482">
        <v>21.983103975057901</v>
      </c>
      <c r="BH2482">
        <v>36.702821860480903</v>
      </c>
      <c r="BI2482">
        <v>23.924188260337999</v>
      </c>
    </row>
    <row r="2483" spans="1:61" x14ac:dyDescent="0.25">
      <c r="A2483" s="10" t="str">
        <f>VLOOKUP(D2483,'Index-Relations'!E:F,2,FALSE)</f>
        <v>BM</v>
      </c>
      <c r="B2483" t="s">
        <v>3450</v>
      </c>
      <c r="C2483" s="53" t="s">
        <v>2767</v>
      </c>
      <c r="D2483" s="59" t="s">
        <v>3270</v>
      </c>
      <c r="E2483" s="59" t="s">
        <v>5899</v>
      </c>
      <c r="F2483" t="s">
        <v>935</v>
      </c>
      <c r="G2483" t="s">
        <v>934</v>
      </c>
      <c r="H2483" t="s">
        <v>936</v>
      </c>
      <c r="I2483" s="52">
        <v>45413</v>
      </c>
      <c r="J2483" t="s">
        <v>2457</v>
      </c>
      <c r="K2483">
        <v>602</v>
      </c>
      <c r="L2483" s="73">
        <v>25.883313980220901</v>
      </c>
      <c r="M2483">
        <v>595</v>
      </c>
      <c r="N2483">
        <v>0.98941498929788696</v>
      </c>
      <c r="O2483" s="73">
        <v>21.775175094504998</v>
      </c>
      <c r="P2483">
        <v>595</v>
      </c>
      <c r="Q2483">
        <v>0.98941498929788696</v>
      </c>
      <c r="R2483">
        <v>578</v>
      </c>
      <c r="S2483">
        <v>0.96388704798952396</v>
      </c>
      <c r="T2483">
        <v>43.013438588978502</v>
      </c>
      <c r="U2483">
        <v>0.68457892905307605</v>
      </c>
      <c r="V2483">
        <v>356</v>
      </c>
      <c r="W2483">
        <v>8.9893990173968805E-2</v>
      </c>
      <c r="X2483">
        <v>55</v>
      </c>
      <c r="Y2483">
        <v>591</v>
      </c>
      <c r="Z2483">
        <v>0.98471932881534796</v>
      </c>
      <c r="AA2483">
        <v>84.223414973045394</v>
      </c>
      <c r="AB2483">
        <v>230</v>
      </c>
      <c r="AC2483">
        <v>0.43361527721189602</v>
      </c>
      <c r="AD2483">
        <v>361</v>
      </c>
      <c r="AE2483">
        <v>0.551104051603451</v>
      </c>
      <c r="AF2483">
        <v>11</v>
      </c>
      <c r="AG2483">
        <v>1.5280671184652201E-2</v>
      </c>
      <c r="AH2483">
        <v>7.8095642614598197E-4</v>
      </c>
      <c r="AI2483">
        <v>6</v>
      </c>
      <c r="AJ2483" s="73">
        <v>23.78047617739</v>
      </c>
      <c r="AK2483">
        <v>595</v>
      </c>
      <c r="AL2483">
        <v>0.98941498929788696</v>
      </c>
      <c r="AM2483">
        <v>1.5061500205601299E-3</v>
      </c>
      <c r="AN2483">
        <v>1</v>
      </c>
      <c r="AO2483">
        <v>0</v>
      </c>
      <c r="AP2483">
        <v>0</v>
      </c>
      <c r="AQ2483">
        <v>602</v>
      </c>
      <c r="AR2483">
        <v>1</v>
      </c>
      <c r="AS2483">
        <v>6.1230551365538798E-3</v>
      </c>
      <c r="AT2483">
        <v>2</v>
      </c>
      <c r="AU2483">
        <v>3.2257513716132799E-3</v>
      </c>
      <c r="AV2483">
        <v>3</v>
      </c>
      <c r="AW2483">
        <v>602</v>
      </c>
      <c r="AX2483">
        <v>0.999999999999999</v>
      </c>
      <c r="AY2483" s="73">
        <v>36.610492221832899</v>
      </c>
      <c r="AZ2483">
        <v>595</v>
      </c>
      <c r="BA2483">
        <v>0.98941498929788696</v>
      </c>
      <c r="BB2483">
        <v>599</v>
      </c>
      <c r="BC2483">
        <v>0.99611343836210797</v>
      </c>
      <c r="BD2483">
        <v>3</v>
      </c>
      <c r="BE2483">
        <v>3.88656163789176E-3</v>
      </c>
      <c r="BF2483">
        <v>25.883313980220901</v>
      </c>
      <c r="BG2483">
        <v>21.775175094504998</v>
      </c>
      <c r="BH2483">
        <v>36.610492221832899</v>
      </c>
      <c r="BI2483">
        <v>23.78047617739</v>
      </c>
    </row>
    <row r="2484" spans="1:61" x14ac:dyDescent="0.25">
      <c r="A2484" s="10" t="str">
        <f>VLOOKUP(D2484,'Index-Relations'!E:F,2,FALSE)</f>
        <v>BM</v>
      </c>
      <c r="B2484" t="s">
        <v>3450</v>
      </c>
      <c r="C2484" s="53" t="s">
        <v>2768</v>
      </c>
      <c r="D2484" s="59" t="s">
        <v>3270</v>
      </c>
      <c r="E2484" s="59" t="s">
        <v>5900</v>
      </c>
      <c r="F2484" t="s">
        <v>935</v>
      </c>
      <c r="G2484" t="s">
        <v>934</v>
      </c>
      <c r="H2484" t="s">
        <v>936</v>
      </c>
      <c r="I2484" s="52">
        <v>45383</v>
      </c>
      <c r="J2484" t="s">
        <v>2457</v>
      </c>
      <c r="K2484">
        <v>602</v>
      </c>
      <c r="L2484">
        <v>23.156192879098398</v>
      </c>
      <c r="M2484">
        <v>594</v>
      </c>
      <c r="N2484">
        <v>0.98833189964506796</v>
      </c>
      <c r="O2484">
        <v>17.806467223024701</v>
      </c>
      <c r="P2484">
        <v>594</v>
      </c>
      <c r="Q2484">
        <v>0.98833189964506796</v>
      </c>
      <c r="R2484">
        <v>578</v>
      </c>
      <c r="S2484">
        <v>0.96290820435872004</v>
      </c>
      <c r="T2484">
        <v>42.783469253670901</v>
      </c>
      <c r="U2484">
        <v>0.69055582139842397</v>
      </c>
      <c r="V2484">
        <v>356</v>
      </c>
      <c r="W2484">
        <v>9.0098997482284296E-2</v>
      </c>
      <c r="X2484">
        <v>55</v>
      </c>
      <c r="Y2484">
        <v>591</v>
      </c>
      <c r="Z2484">
        <v>0.98452526954112196</v>
      </c>
      <c r="AA2484">
        <v>80.170121486046895</v>
      </c>
      <c r="AB2484">
        <v>229</v>
      </c>
      <c r="AC2484">
        <v>0.43203163248123899</v>
      </c>
      <c r="AD2484">
        <v>362</v>
      </c>
      <c r="AE2484">
        <v>0.55249363705988297</v>
      </c>
      <c r="AF2484">
        <v>11</v>
      </c>
      <c r="AG2484">
        <v>1.54747304588773E-2</v>
      </c>
      <c r="AH2484">
        <v>7.5770702304437602E-4</v>
      </c>
      <c r="AI2484">
        <v>6</v>
      </c>
      <c r="AJ2484">
        <v>20.623978837104101</v>
      </c>
      <c r="AK2484">
        <v>594</v>
      </c>
      <c r="AL2484">
        <v>0.98833189964506796</v>
      </c>
      <c r="AM2484">
        <v>1.4953609264482101E-3</v>
      </c>
      <c r="AN2484">
        <v>1</v>
      </c>
      <c r="AO2484">
        <v>0</v>
      </c>
      <c r="AP2484">
        <v>0</v>
      </c>
      <c r="AQ2484">
        <v>602</v>
      </c>
      <c r="AR2484">
        <v>1</v>
      </c>
      <c r="AS2484">
        <v>5.8583700916526897E-3</v>
      </c>
      <c r="AT2484">
        <v>2</v>
      </c>
      <c r="AU2484">
        <v>3.1535562050784998E-3</v>
      </c>
      <c r="AV2484">
        <v>3</v>
      </c>
      <c r="AW2484">
        <v>602</v>
      </c>
      <c r="AX2484">
        <v>0.999999999999999</v>
      </c>
      <c r="AY2484">
        <v>34.925421488644197</v>
      </c>
      <c r="AZ2484">
        <v>594</v>
      </c>
      <c r="BA2484">
        <v>0.98833189964506796</v>
      </c>
      <c r="BB2484">
        <v>599</v>
      </c>
      <c r="BC2484">
        <v>0.99631527953108101</v>
      </c>
      <c r="BD2484">
        <v>3</v>
      </c>
      <c r="BE2484">
        <v>3.6847204689187999E-3</v>
      </c>
      <c r="BF2484">
        <v>25.810160493800002</v>
      </c>
      <c r="BG2484">
        <v>21.696843337834999</v>
      </c>
      <c r="BH2484">
        <v>36.533281121796897</v>
      </c>
      <c r="BI2484">
        <v>23.722613663497899</v>
      </c>
    </row>
    <row r="2485" spans="1:61" x14ac:dyDescent="0.25">
      <c r="A2485" s="10" t="str">
        <f>VLOOKUP(D2485,'Index-Relations'!E:F,2,FALSE)</f>
        <v>BM</v>
      </c>
      <c r="B2485" t="s">
        <v>3450</v>
      </c>
      <c r="C2485" s="53" t="s">
        <v>2769</v>
      </c>
      <c r="D2485" s="59" t="s">
        <v>3270</v>
      </c>
      <c r="E2485" s="59" t="s">
        <v>5901</v>
      </c>
      <c r="F2485" t="s">
        <v>935</v>
      </c>
      <c r="G2485" t="s">
        <v>934</v>
      </c>
      <c r="H2485" t="s">
        <v>936</v>
      </c>
      <c r="I2485" s="52">
        <v>45352</v>
      </c>
      <c r="J2485" t="s">
        <v>2457</v>
      </c>
      <c r="K2485">
        <v>602</v>
      </c>
      <c r="L2485">
        <v>23.305229348464501</v>
      </c>
      <c r="M2485">
        <v>591</v>
      </c>
      <c r="N2485">
        <v>0.98461293229850499</v>
      </c>
      <c r="O2485">
        <v>17.640448595837402</v>
      </c>
      <c r="P2485">
        <v>591</v>
      </c>
      <c r="Q2485">
        <v>0.98461293229850499</v>
      </c>
      <c r="R2485">
        <v>580</v>
      </c>
      <c r="S2485">
        <v>0.966261658121498</v>
      </c>
      <c r="T2485">
        <v>42.797789761835297</v>
      </c>
      <c r="U2485">
        <v>0.69087681069507301</v>
      </c>
      <c r="V2485">
        <v>355</v>
      </c>
      <c r="W2485">
        <v>7.7251785208353699E-2</v>
      </c>
      <c r="X2485">
        <v>52</v>
      </c>
      <c r="Y2485">
        <v>591</v>
      </c>
      <c r="Z2485">
        <v>0.98482540470647095</v>
      </c>
      <c r="AA2485">
        <v>77.264811670453796</v>
      </c>
      <c r="AB2485">
        <v>227</v>
      </c>
      <c r="AC2485">
        <v>0.42409604777146498</v>
      </c>
      <c r="AD2485">
        <v>364</v>
      </c>
      <c r="AE2485">
        <v>0.56072935693500503</v>
      </c>
      <c r="AF2485">
        <v>11</v>
      </c>
      <c r="AG2485">
        <v>1.51745952935289E-2</v>
      </c>
      <c r="AH2485">
        <v>2.32699952494369E-4</v>
      </c>
      <c r="AI2485">
        <v>3</v>
      </c>
      <c r="AJ2485">
        <v>20.157260908986402</v>
      </c>
      <c r="AK2485">
        <v>591</v>
      </c>
      <c r="AL2485">
        <v>0.98461293229850499</v>
      </c>
      <c r="AM2485">
        <v>1.5240553231902799E-3</v>
      </c>
      <c r="AN2485">
        <v>1</v>
      </c>
      <c r="AO2485">
        <v>0</v>
      </c>
      <c r="AP2485">
        <v>0</v>
      </c>
      <c r="AQ2485">
        <v>602</v>
      </c>
      <c r="AR2485">
        <v>1</v>
      </c>
      <c r="AS2485">
        <v>5.5507283455601304E-3</v>
      </c>
      <c r="AT2485">
        <v>2</v>
      </c>
      <c r="AU2485">
        <v>3.1708320379803001E-3</v>
      </c>
      <c r="AV2485">
        <v>3</v>
      </c>
      <c r="AW2485">
        <v>602</v>
      </c>
      <c r="AX2485">
        <v>1</v>
      </c>
      <c r="AY2485">
        <v>36.185712413340497</v>
      </c>
      <c r="AZ2485">
        <v>591</v>
      </c>
      <c r="BA2485">
        <v>0.98461293229850499</v>
      </c>
      <c r="BB2485">
        <v>599</v>
      </c>
      <c r="BC2485">
        <v>0.99644693142417196</v>
      </c>
      <c r="BD2485">
        <v>3</v>
      </c>
      <c r="BE2485">
        <v>3.5530685758276802E-3</v>
      </c>
      <c r="BF2485">
        <v>25.932723782410999</v>
      </c>
      <c r="BG2485">
        <v>21.620148997158999</v>
      </c>
      <c r="BH2485">
        <v>37.714772348667999</v>
      </c>
      <c r="BI2485">
        <v>23.240067854110901</v>
      </c>
    </row>
    <row r="2486" spans="1:61" x14ac:dyDescent="0.25">
      <c r="A2486" s="10" t="str">
        <f>VLOOKUP(D2486,'Index-Relations'!E:F,2,FALSE)</f>
        <v>BM</v>
      </c>
      <c r="B2486" t="s">
        <v>3450</v>
      </c>
      <c r="C2486" s="53" t="s">
        <v>2770</v>
      </c>
      <c r="D2486" s="59" t="s">
        <v>3270</v>
      </c>
      <c r="E2486" s="59" t="s">
        <v>5902</v>
      </c>
      <c r="F2486" t="s">
        <v>935</v>
      </c>
      <c r="G2486" t="s">
        <v>934</v>
      </c>
      <c r="H2486" t="s">
        <v>936</v>
      </c>
      <c r="I2486" s="52">
        <v>45323</v>
      </c>
      <c r="J2486" t="s">
        <v>2457</v>
      </c>
      <c r="K2486">
        <v>602</v>
      </c>
      <c r="L2486">
        <v>23.365108609149999</v>
      </c>
      <c r="M2486">
        <v>591</v>
      </c>
      <c r="N2486">
        <v>0.98461025771852295</v>
      </c>
      <c r="O2486">
        <v>17.473244681099999</v>
      </c>
      <c r="P2486">
        <v>591</v>
      </c>
      <c r="Q2486">
        <v>0.98461025771852295</v>
      </c>
      <c r="R2486">
        <v>580</v>
      </c>
      <c r="S2486">
        <v>0.965085834043373</v>
      </c>
      <c r="T2486">
        <v>42.568964956348097</v>
      </c>
      <c r="U2486">
        <v>0.68234851231025995</v>
      </c>
      <c r="V2486">
        <v>351</v>
      </c>
      <c r="W2486">
        <v>6.8860367533357406E-2</v>
      </c>
      <c r="X2486">
        <v>49</v>
      </c>
      <c r="Y2486">
        <v>591</v>
      </c>
      <c r="Z2486">
        <v>0.98510254282702303</v>
      </c>
      <c r="AA2486">
        <v>79.041215938831797</v>
      </c>
      <c r="AB2486">
        <v>224</v>
      </c>
      <c r="AC2486">
        <v>0.41472836871206997</v>
      </c>
      <c r="AD2486">
        <v>367</v>
      </c>
      <c r="AE2486">
        <v>0.57037417411495195</v>
      </c>
      <c r="AF2486">
        <v>11</v>
      </c>
      <c r="AG2486">
        <v>1.48974571729767E-2</v>
      </c>
      <c r="AH2486">
        <v>2.5689250931397797E-4</v>
      </c>
      <c r="AI2486">
        <v>3</v>
      </c>
      <c r="AJ2486">
        <v>20.022364052873701</v>
      </c>
      <c r="AK2486">
        <v>591</v>
      </c>
      <c r="AL2486">
        <v>0.98461025771852295</v>
      </c>
      <c r="AM2486">
        <v>1.4679188417254601E-3</v>
      </c>
      <c r="AN2486">
        <v>1</v>
      </c>
      <c r="AO2486">
        <v>0</v>
      </c>
      <c r="AP2486">
        <v>0</v>
      </c>
      <c r="AQ2486">
        <v>598</v>
      </c>
      <c r="AR2486">
        <v>0.99448942690139497</v>
      </c>
      <c r="AS2486">
        <v>5.5541895720642902E-3</v>
      </c>
      <c r="AT2486">
        <v>2</v>
      </c>
      <c r="AU2486">
        <v>3.1466772732457E-3</v>
      </c>
      <c r="AV2486">
        <v>3</v>
      </c>
      <c r="AW2486">
        <v>598</v>
      </c>
      <c r="AX2486">
        <v>0.99448942690139397</v>
      </c>
      <c r="AY2486">
        <v>36.534129165050203</v>
      </c>
      <c r="AZ2486">
        <v>591</v>
      </c>
      <c r="BA2486">
        <v>0.98461025771852295</v>
      </c>
      <c r="BB2486">
        <v>596</v>
      </c>
      <c r="BC2486">
        <v>0.99178838939467195</v>
      </c>
      <c r="BD2486">
        <v>2</v>
      </c>
      <c r="BE2486">
        <v>2.7010375067226299E-3</v>
      </c>
      <c r="BF2486">
        <v>25.987016133495999</v>
      </c>
      <c r="BG2486">
        <v>21.4949658739589</v>
      </c>
      <c r="BH2486">
        <v>38.033892646110999</v>
      </c>
      <c r="BI2486">
        <v>23.0829539898909</v>
      </c>
    </row>
    <row r="2487" spans="1:61" x14ac:dyDescent="0.25">
      <c r="A2487" s="10" t="str">
        <f>VLOOKUP(D2487,'Index-Relations'!E:F,2,FALSE)</f>
        <v>ESG</v>
      </c>
      <c r="B2487" t="s">
        <v>3450</v>
      </c>
      <c r="C2487" s="53" t="s">
        <v>2760</v>
      </c>
      <c r="D2487" s="59" t="s">
        <v>2842</v>
      </c>
      <c r="E2487" s="59" t="s">
        <v>5903</v>
      </c>
      <c r="F2487" t="s">
        <v>939</v>
      </c>
      <c r="G2487" t="s">
        <v>938</v>
      </c>
      <c r="H2487" t="s">
        <v>940</v>
      </c>
      <c r="I2487" s="52">
        <v>45659</v>
      </c>
      <c r="J2487" t="s">
        <v>2457</v>
      </c>
      <c r="K2487">
        <v>551</v>
      </c>
      <c r="L2487" s="73">
        <v>25.724819682812999</v>
      </c>
      <c r="M2487">
        <v>543</v>
      </c>
      <c r="N2487">
        <v>0.98914810258231101</v>
      </c>
      <c r="O2487" s="73">
        <v>21.488844358308999</v>
      </c>
      <c r="P2487">
        <v>543</v>
      </c>
      <c r="Q2487">
        <v>0.98914810258231101</v>
      </c>
      <c r="R2487">
        <v>527</v>
      </c>
      <c r="S2487">
        <v>0.95855109159296004</v>
      </c>
      <c r="T2487">
        <v>40.764155267270603</v>
      </c>
      <c r="U2487">
        <v>0.68882876711871399</v>
      </c>
      <c r="V2487">
        <v>323</v>
      </c>
      <c r="W2487">
        <v>6.9636802052029698E-2</v>
      </c>
      <c r="X2487">
        <v>49</v>
      </c>
      <c r="Y2487">
        <v>544</v>
      </c>
      <c r="Z2487">
        <v>0.989746696499885</v>
      </c>
      <c r="AA2487">
        <v>44.522190909815201</v>
      </c>
      <c r="AB2487">
        <v>234</v>
      </c>
      <c r="AC2487">
        <v>0.47386369738403999</v>
      </c>
      <c r="AD2487">
        <v>310</v>
      </c>
      <c r="AE2487">
        <v>0.51588299911584501</v>
      </c>
      <c r="AF2487">
        <v>7</v>
      </c>
      <c r="AG2487">
        <v>1.02533035001141E-2</v>
      </c>
      <c r="AH2487">
        <v>3.3288346707043101E-4</v>
      </c>
      <c r="AI2487">
        <v>5</v>
      </c>
      <c r="AJ2487" s="73">
        <v>23.9718762751789</v>
      </c>
      <c r="AK2487">
        <v>543</v>
      </c>
      <c r="AL2487">
        <v>0.98914810258231101</v>
      </c>
      <c r="AM2487">
        <v>2.3713181699547702E-3</v>
      </c>
      <c r="AN2487">
        <v>1</v>
      </c>
      <c r="AO2487">
        <v>0</v>
      </c>
      <c r="AP2487">
        <v>0</v>
      </c>
      <c r="AQ2487">
        <v>550</v>
      </c>
      <c r="AR2487">
        <v>0.998302765287433</v>
      </c>
      <c r="AS2487">
        <v>1.0380946683287999E-2</v>
      </c>
      <c r="AT2487">
        <v>2</v>
      </c>
      <c r="AU2487">
        <v>1.6976272539764099E-3</v>
      </c>
      <c r="AV2487">
        <v>1</v>
      </c>
      <c r="AW2487">
        <v>550</v>
      </c>
      <c r="AX2487">
        <v>0.998302765287433</v>
      </c>
      <c r="AY2487" s="73">
        <v>36.059004609878997</v>
      </c>
      <c r="AZ2487">
        <v>543</v>
      </c>
      <c r="BA2487">
        <v>0.98914810258231101</v>
      </c>
      <c r="BB2487">
        <v>547</v>
      </c>
      <c r="BC2487">
        <v>0.99427395275899999</v>
      </c>
      <c r="BD2487">
        <v>3</v>
      </c>
      <c r="BE2487">
        <v>4.02881252843325E-3</v>
      </c>
      <c r="BF2487">
        <v>25.724819682812999</v>
      </c>
      <c r="BG2487">
        <v>21.488844358308999</v>
      </c>
      <c r="BH2487">
        <v>36.059004609878997</v>
      </c>
      <c r="BI2487">
        <v>23.9718762751789</v>
      </c>
    </row>
    <row r="2488" spans="1:61" x14ac:dyDescent="0.25">
      <c r="A2488" s="10" t="str">
        <f>VLOOKUP(D2488,'Index-Relations'!E:F,2,FALSE)</f>
        <v>ESG</v>
      </c>
      <c r="B2488" t="s">
        <v>3450</v>
      </c>
      <c r="C2488" s="53" t="s">
        <v>2761</v>
      </c>
      <c r="D2488" s="59" t="s">
        <v>2842</v>
      </c>
      <c r="E2488" s="59" t="s">
        <v>5904</v>
      </c>
      <c r="F2488" t="s">
        <v>939</v>
      </c>
      <c r="G2488" t="s">
        <v>938</v>
      </c>
      <c r="H2488" t="s">
        <v>940</v>
      </c>
      <c r="I2488" s="52">
        <v>45628</v>
      </c>
      <c r="J2488" t="s">
        <v>2457</v>
      </c>
      <c r="K2488">
        <v>558</v>
      </c>
      <c r="L2488" s="73">
        <v>25.800070973248999</v>
      </c>
      <c r="M2488">
        <v>550</v>
      </c>
      <c r="N2488">
        <v>0.98911667514298096</v>
      </c>
      <c r="O2488" s="73">
        <v>21.621746048304999</v>
      </c>
      <c r="P2488">
        <v>550</v>
      </c>
      <c r="Q2488">
        <v>0.98911667514298096</v>
      </c>
      <c r="R2488">
        <v>534</v>
      </c>
      <c r="S2488">
        <v>0.95736490785126305</v>
      </c>
      <c r="T2488">
        <v>40.916734555959899</v>
      </c>
      <c r="U2488">
        <v>0.69563691207215295</v>
      </c>
      <c r="V2488">
        <v>327</v>
      </c>
      <c r="W2488">
        <v>6.6360078976103201E-2</v>
      </c>
      <c r="X2488">
        <v>49</v>
      </c>
      <c r="Y2488">
        <v>551</v>
      </c>
      <c r="Z2488">
        <v>0.98966616920859896</v>
      </c>
      <c r="AA2488">
        <v>37.798964210017303</v>
      </c>
      <c r="AB2488">
        <v>244</v>
      </c>
      <c r="AC2488">
        <v>0.494359498255104</v>
      </c>
      <c r="AD2488">
        <v>306</v>
      </c>
      <c r="AE2488">
        <v>0.49442826633913101</v>
      </c>
      <c r="AF2488">
        <v>8</v>
      </c>
      <c r="AG2488">
        <v>1.1212235405764701E-2</v>
      </c>
      <c r="AH2488">
        <v>3.4192841765108599E-4</v>
      </c>
      <c r="AI2488">
        <v>5</v>
      </c>
      <c r="AJ2488" s="73">
        <v>24.106193125680001</v>
      </c>
      <c r="AK2488">
        <v>550</v>
      </c>
      <c r="AL2488">
        <v>0.98911667514298096</v>
      </c>
      <c r="AM2488">
        <v>2.22219023502026E-3</v>
      </c>
      <c r="AN2488">
        <v>1</v>
      </c>
      <c r="AO2488">
        <v>0</v>
      </c>
      <c r="AP2488">
        <v>0</v>
      </c>
      <c r="AQ2488">
        <v>557</v>
      </c>
      <c r="AR2488">
        <v>0.99838217065291501</v>
      </c>
      <c r="AS2488">
        <v>1.07716045177357E-2</v>
      </c>
      <c r="AT2488">
        <v>2</v>
      </c>
      <c r="AU2488">
        <v>1.61322637573541E-3</v>
      </c>
      <c r="AV2488">
        <v>1</v>
      </c>
      <c r="AW2488">
        <v>557</v>
      </c>
      <c r="AX2488">
        <v>0.99838217065291501</v>
      </c>
      <c r="AY2488" s="73">
        <v>36.039546053510001</v>
      </c>
      <c r="AZ2488">
        <v>550</v>
      </c>
      <c r="BA2488">
        <v>0.98911667514298096</v>
      </c>
      <c r="BB2488">
        <v>554</v>
      </c>
      <c r="BC2488">
        <v>0.99461996566164701</v>
      </c>
      <c r="BD2488">
        <v>3</v>
      </c>
      <c r="BE2488">
        <v>3.7622049912683499E-3</v>
      </c>
      <c r="BF2488">
        <v>25.800070973248999</v>
      </c>
      <c r="BG2488">
        <v>21.621746048304999</v>
      </c>
      <c r="BH2488">
        <v>36.039546053510001</v>
      </c>
      <c r="BI2488">
        <v>24.106193125680001</v>
      </c>
    </row>
    <row r="2489" spans="1:61" x14ac:dyDescent="0.25">
      <c r="A2489" s="10" t="str">
        <f>VLOOKUP(D2489,'Index-Relations'!E:F,2,FALSE)</f>
        <v>ESG</v>
      </c>
      <c r="B2489" t="s">
        <v>3450</v>
      </c>
      <c r="C2489" s="53" t="s">
        <v>2762</v>
      </c>
      <c r="D2489" s="59" t="s">
        <v>2842</v>
      </c>
      <c r="E2489" s="59" t="s">
        <v>5905</v>
      </c>
      <c r="F2489" t="s">
        <v>939</v>
      </c>
      <c r="G2489" t="s">
        <v>938</v>
      </c>
      <c r="H2489" t="s">
        <v>940</v>
      </c>
      <c r="I2489" s="52">
        <v>45597</v>
      </c>
      <c r="J2489" t="s">
        <v>2457</v>
      </c>
      <c r="K2489">
        <v>563</v>
      </c>
      <c r="L2489" s="73">
        <v>25.761670801066</v>
      </c>
      <c r="M2489">
        <v>555</v>
      </c>
      <c r="N2489">
        <v>0.99016122858440403</v>
      </c>
      <c r="O2489" s="73">
        <v>21.670059353745</v>
      </c>
      <c r="P2489">
        <v>555</v>
      </c>
      <c r="Q2489">
        <v>0.99016122858440403</v>
      </c>
      <c r="R2489">
        <v>539</v>
      </c>
      <c r="S2489">
        <v>0.96053800208826101</v>
      </c>
      <c r="T2489">
        <v>41.014254961073</v>
      </c>
      <c r="U2489">
        <v>0.69031444771075601</v>
      </c>
      <c r="V2489">
        <v>329</v>
      </c>
      <c r="W2489">
        <v>6.8552878914436802E-2</v>
      </c>
      <c r="X2489">
        <v>49</v>
      </c>
      <c r="Y2489">
        <v>554</v>
      </c>
      <c r="Z2489">
        <v>0.98586517957950304</v>
      </c>
      <c r="AA2489">
        <v>40.698749650561801</v>
      </c>
      <c r="AB2489">
        <v>242</v>
      </c>
      <c r="AC2489">
        <v>0.48111225532051499</v>
      </c>
      <c r="AD2489">
        <v>312</v>
      </c>
      <c r="AE2489">
        <v>0.50475292425898699</v>
      </c>
      <c r="AF2489">
        <v>9</v>
      </c>
      <c r="AG2489">
        <v>1.41348204204968E-2</v>
      </c>
      <c r="AH2489">
        <v>2.6708818314205199E-4</v>
      </c>
      <c r="AI2489">
        <v>5</v>
      </c>
      <c r="AJ2489" s="73">
        <v>23.9804349500439</v>
      </c>
      <c r="AK2489">
        <v>555</v>
      </c>
      <c r="AL2489">
        <v>0.99016122858440403</v>
      </c>
      <c r="AM2489">
        <v>1.4929596262021E-3</v>
      </c>
      <c r="AN2489">
        <v>1</v>
      </c>
      <c r="AO2489">
        <v>0</v>
      </c>
      <c r="AP2489">
        <v>0</v>
      </c>
      <c r="AQ2489">
        <v>562</v>
      </c>
      <c r="AR2489">
        <v>0.99836058713207498</v>
      </c>
      <c r="AS2489">
        <v>9.7374993182683198E-3</v>
      </c>
      <c r="AT2489">
        <v>2</v>
      </c>
      <c r="AU2489">
        <v>1.56227464054691E-3</v>
      </c>
      <c r="AV2489">
        <v>1</v>
      </c>
      <c r="AW2489">
        <v>562</v>
      </c>
      <c r="AX2489">
        <v>0.99836058713207498</v>
      </c>
      <c r="AY2489" s="73">
        <v>36.03955374713</v>
      </c>
      <c r="AZ2489">
        <v>555</v>
      </c>
      <c r="BA2489">
        <v>0.99016122858440403</v>
      </c>
      <c r="BB2489">
        <v>559</v>
      </c>
      <c r="BC2489">
        <v>0.99583072231801395</v>
      </c>
      <c r="BD2489">
        <v>3</v>
      </c>
      <c r="BE2489">
        <v>2.5298648140609902E-3</v>
      </c>
      <c r="BF2489">
        <v>25.761670801066</v>
      </c>
      <c r="BG2489">
        <v>21.670059353745</v>
      </c>
      <c r="BH2489">
        <v>36.03955374713</v>
      </c>
      <c r="BI2489">
        <v>23.9804349500439</v>
      </c>
    </row>
    <row r="2490" spans="1:61" x14ac:dyDescent="0.25">
      <c r="A2490" s="10" t="str">
        <f>VLOOKUP(D2490,'Index-Relations'!E:F,2,FALSE)</f>
        <v>ESG</v>
      </c>
      <c r="B2490" t="s">
        <v>3450</v>
      </c>
      <c r="C2490" s="53" t="s">
        <v>2763</v>
      </c>
      <c r="D2490" s="59" t="s">
        <v>2842</v>
      </c>
      <c r="E2490" s="59" t="s">
        <v>5906</v>
      </c>
      <c r="F2490" t="s">
        <v>939</v>
      </c>
      <c r="G2490" t="s">
        <v>938</v>
      </c>
      <c r="H2490" t="s">
        <v>940</v>
      </c>
      <c r="I2490" s="52">
        <v>45566</v>
      </c>
      <c r="J2490" t="s">
        <v>2457</v>
      </c>
      <c r="K2490">
        <v>567</v>
      </c>
      <c r="L2490" s="73">
        <v>25.660411793139001</v>
      </c>
      <c r="M2490">
        <v>559</v>
      </c>
      <c r="N2490">
        <v>0.99156189870511902</v>
      </c>
      <c r="O2490" s="73">
        <v>21.567504190763</v>
      </c>
      <c r="P2490">
        <v>559</v>
      </c>
      <c r="Q2490">
        <v>0.99156189870511902</v>
      </c>
      <c r="R2490">
        <v>543</v>
      </c>
      <c r="S2490">
        <v>0.96325902190923995</v>
      </c>
      <c r="T2490">
        <v>41.173746332204601</v>
      </c>
      <c r="U2490">
        <v>0.68921095966294499</v>
      </c>
      <c r="V2490">
        <v>329</v>
      </c>
      <c r="W2490">
        <v>6.7078366232758396E-2</v>
      </c>
      <c r="X2490">
        <v>49</v>
      </c>
      <c r="Y2490">
        <v>558</v>
      </c>
      <c r="Z2490">
        <v>0.98741352758805101</v>
      </c>
      <c r="AA2490">
        <v>40.712584964859502</v>
      </c>
      <c r="AB2490">
        <v>240</v>
      </c>
      <c r="AC2490">
        <v>0.47311501239709602</v>
      </c>
      <c r="AD2490">
        <v>318</v>
      </c>
      <c r="AE2490">
        <v>0.51429851519095304</v>
      </c>
      <c r="AF2490">
        <v>9</v>
      </c>
      <c r="AG2490">
        <v>1.2586472411949301E-2</v>
      </c>
      <c r="AH2490">
        <v>2.7609158690279802E-4</v>
      </c>
      <c r="AI2490">
        <v>5</v>
      </c>
      <c r="AJ2490" s="73">
        <v>23.895395082598</v>
      </c>
      <c r="AK2490">
        <v>559</v>
      </c>
      <c r="AL2490">
        <v>0.99156189870511902</v>
      </c>
      <c r="AM2490">
        <v>1.3232037789407799E-3</v>
      </c>
      <c r="AN2490">
        <v>1</v>
      </c>
      <c r="AO2490">
        <v>0</v>
      </c>
      <c r="AP2490">
        <v>0</v>
      </c>
      <c r="AQ2490">
        <v>566</v>
      </c>
      <c r="AR2490">
        <v>1</v>
      </c>
      <c r="AS2490">
        <v>9.8411190643285205E-3</v>
      </c>
      <c r="AT2490">
        <v>2</v>
      </c>
      <c r="AU2490">
        <v>5.3367070087566503E-3</v>
      </c>
      <c r="AV2490">
        <v>3</v>
      </c>
      <c r="AW2490">
        <v>566</v>
      </c>
      <c r="AX2490">
        <v>0.999999999999999</v>
      </c>
      <c r="AY2490" s="73">
        <v>36.025274057044001</v>
      </c>
      <c r="AZ2490">
        <v>559</v>
      </c>
      <c r="BA2490">
        <v>0.99156189870511902</v>
      </c>
      <c r="BB2490">
        <v>563</v>
      </c>
      <c r="BC2490">
        <v>0.99780392678472096</v>
      </c>
      <c r="BD2490">
        <v>3</v>
      </c>
      <c r="BE2490">
        <v>2.1960732152787698E-3</v>
      </c>
      <c r="BF2490">
        <v>25.660411793139001</v>
      </c>
      <c r="BG2490">
        <v>21.567504190763</v>
      </c>
      <c r="BH2490">
        <v>36.025274057044001</v>
      </c>
      <c r="BI2490">
        <v>23.895395082598</v>
      </c>
    </row>
    <row r="2491" spans="1:61" x14ac:dyDescent="0.25">
      <c r="A2491" s="10" t="str">
        <f>VLOOKUP(D2491,'Index-Relations'!E:F,2,FALSE)</f>
        <v>ESG</v>
      </c>
      <c r="B2491" t="s">
        <v>3450</v>
      </c>
      <c r="C2491" s="53" t="s">
        <v>2764</v>
      </c>
      <c r="D2491" s="59" t="s">
        <v>2842</v>
      </c>
      <c r="E2491" s="59" t="s">
        <v>5907</v>
      </c>
      <c r="F2491" t="s">
        <v>939</v>
      </c>
      <c r="G2491" t="s">
        <v>938</v>
      </c>
      <c r="H2491" t="s">
        <v>940</v>
      </c>
      <c r="I2491" s="52">
        <v>45538</v>
      </c>
      <c r="J2491" t="s">
        <v>2457</v>
      </c>
      <c r="K2491">
        <v>583</v>
      </c>
      <c r="L2491" s="73">
        <v>25.7092183398039</v>
      </c>
      <c r="M2491">
        <v>576</v>
      </c>
      <c r="N2491">
        <v>0.991345171416805</v>
      </c>
      <c r="O2491" s="73">
        <v>21.49235115798</v>
      </c>
      <c r="P2491">
        <v>576</v>
      </c>
      <c r="Q2491">
        <v>0.991345171416805</v>
      </c>
      <c r="R2491">
        <v>559</v>
      </c>
      <c r="S2491">
        <v>0.96302346770620395</v>
      </c>
      <c r="T2491">
        <v>41.323421423214199</v>
      </c>
      <c r="U2491">
        <v>0.69790118279566904</v>
      </c>
      <c r="V2491">
        <v>342</v>
      </c>
      <c r="W2491">
        <v>7.0166635358213603E-2</v>
      </c>
      <c r="X2491">
        <v>54</v>
      </c>
      <c r="Y2491">
        <v>573</v>
      </c>
      <c r="Z2491">
        <v>0.98633808682776403</v>
      </c>
      <c r="AA2491">
        <v>41.399696279223903</v>
      </c>
      <c r="AB2491">
        <v>241</v>
      </c>
      <c r="AC2491">
        <v>0.45502305753821698</v>
      </c>
      <c r="AD2491">
        <v>344</v>
      </c>
      <c r="AE2491">
        <v>0.55049058578652799</v>
      </c>
      <c r="AF2491">
        <v>-2</v>
      </c>
      <c r="AG2491">
        <v>0</v>
      </c>
      <c r="AH2491">
        <v>3.0114196375380999E-4</v>
      </c>
      <c r="AI2491">
        <v>6</v>
      </c>
      <c r="AJ2491" s="73">
        <v>23.929513174174001</v>
      </c>
      <c r="AK2491">
        <v>576</v>
      </c>
      <c r="AL2491">
        <v>0.991345171416805</v>
      </c>
      <c r="AM2491">
        <v>1.4262128690205099E-3</v>
      </c>
      <c r="AN2491">
        <v>1</v>
      </c>
      <c r="AO2491">
        <v>0</v>
      </c>
      <c r="AP2491">
        <v>0</v>
      </c>
      <c r="AQ2491">
        <v>583</v>
      </c>
      <c r="AR2491">
        <v>0.999999999999999</v>
      </c>
      <c r="AS2491">
        <v>1.00420787389606E-2</v>
      </c>
      <c r="AT2491">
        <v>2</v>
      </c>
      <c r="AU2491">
        <v>5.4043974991726598E-3</v>
      </c>
      <c r="AV2491">
        <v>3</v>
      </c>
      <c r="AW2491">
        <v>583</v>
      </c>
      <c r="AX2491">
        <v>0.999999999999999</v>
      </c>
      <c r="AY2491" s="73">
        <v>36.086407981283003</v>
      </c>
      <c r="AZ2491">
        <v>576</v>
      </c>
      <c r="BA2491">
        <v>0.991345171416805</v>
      </c>
      <c r="BB2491">
        <v>580</v>
      </c>
      <c r="BC2491">
        <v>0.99766773060150704</v>
      </c>
      <c r="BD2491">
        <v>3</v>
      </c>
      <c r="BE2491">
        <v>2.3322693984926001E-3</v>
      </c>
      <c r="BF2491">
        <v>25.7092183398039</v>
      </c>
      <c r="BG2491">
        <v>21.49235115798</v>
      </c>
      <c r="BH2491">
        <v>36.086407981283003</v>
      </c>
      <c r="BI2491">
        <v>23.929513174174001</v>
      </c>
    </row>
    <row r="2492" spans="1:61" x14ac:dyDescent="0.25">
      <c r="A2492" s="10" t="str">
        <f>VLOOKUP(D2492,'Index-Relations'!E:F,2,FALSE)</f>
        <v>ESG</v>
      </c>
      <c r="B2492" t="s">
        <v>3450</v>
      </c>
      <c r="C2492" s="53" t="s">
        <v>3350</v>
      </c>
      <c r="D2492" s="59" t="s">
        <v>2842</v>
      </c>
      <c r="E2492" s="59" t="s">
        <v>5908</v>
      </c>
      <c r="F2492" t="s">
        <v>939</v>
      </c>
      <c r="G2492" t="s">
        <v>938</v>
      </c>
      <c r="H2492" t="s">
        <v>940</v>
      </c>
      <c r="I2492" s="52">
        <v>45505</v>
      </c>
      <c r="J2492" t="s">
        <v>2457</v>
      </c>
      <c r="K2492">
        <v>584</v>
      </c>
      <c r="L2492" s="73">
        <v>25.682468653482001</v>
      </c>
      <c r="M2492">
        <v>577</v>
      </c>
      <c r="N2492">
        <v>0.99100105461377597</v>
      </c>
      <c r="O2492" s="73">
        <v>21.5447511333489</v>
      </c>
      <c r="P2492">
        <v>577</v>
      </c>
      <c r="Q2492">
        <v>0.99100105461377597</v>
      </c>
      <c r="R2492">
        <v>560</v>
      </c>
      <c r="S2492">
        <v>0.96271280231548995</v>
      </c>
      <c r="T2492">
        <v>41.401791302466101</v>
      </c>
      <c r="U2492">
        <v>0.69200191647912601</v>
      </c>
      <c r="V2492">
        <v>343</v>
      </c>
      <c r="W2492">
        <v>7.3614444249420694E-2</v>
      </c>
      <c r="X2492">
        <v>54</v>
      </c>
      <c r="Y2492">
        <v>574</v>
      </c>
      <c r="Z2492">
        <v>0.98562977065590096</v>
      </c>
      <c r="AA2492">
        <v>43.578795770078102</v>
      </c>
      <c r="AB2492">
        <v>233</v>
      </c>
      <c r="AC2492">
        <v>0.44786932872947999</v>
      </c>
      <c r="AD2492">
        <v>341</v>
      </c>
      <c r="AE2492">
        <v>0.53776044192642103</v>
      </c>
      <c r="AF2492">
        <v>10</v>
      </c>
      <c r="AG2492">
        <v>1.43702293440982E-2</v>
      </c>
      <c r="AH2492">
        <v>2.8783323443394099E-4</v>
      </c>
      <c r="AI2492">
        <v>6</v>
      </c>
      <c r="AJ2492" s="73">
        <v>23.843986661800901</v>
      </c>
      <c r="AK2492">
        <v>577</v>
      </c>
      <c r="AL2492">
        <v>0.99100105461377597</v>
      </c>
      <c r="AM2492">
        <v>1.4163848090997101E-3</v>
      </c>
      <c r="AN2492">
        <v>1</v>
      </c>
      <c r="AO2492">
        <v>0</v>
      </c>
      <c r="AP2492">
        <v>0</v>
      </c>
      <c r="AQ2492">
        <v>584</v>
      </c>
      <c r="AR2492">
        <v>0.999999999999999</v>
      </c>
      <c r="AS2492">
        <v>1.04111284219275E-2</v>
      </c>
      <c r="AT2492">
        <v>2</v>
      </c>
      <c r="AU2492">
        <v>4.8423075573502602E-3</v>
      </c>
      <c r="AV2492">
        <v>3</v>
      </c>
      <c r="AW2492">
        <v>584</v>
      </c>
      <c r="AX2492">
        <v>1</v>
      </c>
      <c r="AY2492" s="73">
        <v>36.1367552764479</v>
      </c>
      <c r="AZ2492">
        <v>577</v>
      </c>
      <c r="BA2492">
        <v>0.99100105461377597</v>
      </c>
      <c r="BB2492">
        <v>581</v>
      </c>
      <c r="BC2492">
        <v>0.99770733102837605</v>
      </c>
      <c r="BD2492">
        <v>3</v>
      </c>
      <c r="BE2492">
        <v>2.2926689716238498E-3</v>
      </c>
      <c r="BF2492">
        <v>25.682468653482001</v>
      </c>
      <c r="BG2492">
        <v>21.5447511333489</v>
      </c>
      <c r="BH2492">
        <v>36.1367552764479</v>
      </c>
      <c r="BI2492">
        <v>23.843986661800901</v>
      </c>
    </row>
    <row r="2493" spans="1:61" x14ac:dyDescent="0.25">
      <c r="A2493" s="10" t="str">
        <f>VLOOKUP(D2493,'Index-Relations'!E:F,2,FALSE)</f>
        <v>ESG</v>
      </c>
      <c r="B2493" t="s">
        <v>3450</v>
      </c>
      <c r="C2493" s="53" t="s">
        <v>2765</v>
      </c>
      <c r="D2493" s="59" t="s">
        <v>2842</v>
      </c>
      <c r="E2493" s="59" t="s">
        <v>5909</v>
      </c>
      <c r="F2493" t="s">
        <v>939</v>
      </c>
      <c r="G2493" t="s">
        <v>938</v>
      </c>
      <c r="H2493" t="s">
        <v>940</v>
      </c>
      <c r="I2493" s="52">
        <v>45474</v>
      </c>
      <c r="J2493" t="s">
        <v>2457</v>
      </c>
      <c r="K2493">
        <v>588</v>
      </c>
      <c r="L2493" s="73">
        <v>25.915692927854</v>
      </c>
      <c r="M2493">
        <v>581</v>
      </c>
      <c r="N2493">
        <v>0.99135413427418495</v>
      </c>
      <c r="O2493" s="73">
        <v>21.801479589795001</v>
      </c>
      <c r="P2493">
        <v>581</v>
      </c>
      <c r="Q2493">
        <v>0.99135413427418495</v>
      </c>
      <c r="R2493">
        <v>564</v>
      </c>
      <c r="S2493">
        <v>0.96274815826248406</v>
      </c>
      <c r="T2493">
        <v>41.735386225603101</v>
      </c>
      <c r="U2493">
        <v>0.68198785059356404</v>
      </c>
      <c r="V2493">
        <v>347</v>
      </c>
      <c r="W2493">
        <v>7.0342032976310906E-2</v>
      </c>
      <c r="X2493">
        <v>55</v>
      </c>
      <c r="Y2493">
        <v>578</v>
      </c>
      <c r="Z2493">
        <v>0.98651684484222502</v>
      </c>
      <c r="AA2493">
        <v>44.945815172763403</v>
      </c>
      <c r="AB2493">
        <v>230</v>
      </c>
      <c r="AC2493">
        <v>0.44128359037832698</v>
      </c>
      <c r="AD2493">
        <v>348</v>
      </c>
      <c r="AE2493">
        <v>0.54523325446389803</v>
      </c>
      <c r="AF2493">
        <v>10</v>
      </c>
      <c r="AG2493">
        <v>1.3483155157774001E-2</v>
      </c>
      <c r="AH2493">
        <v>2.8789523767858399E-4</v>
      </c>
      <c r="AI2493">
        <v>6</v>
      </c>
      <c r="AJ2493" s="73">
        <v>23.960688689171899</v>
      </c>
      <c r="AK2493">
        <v>581</v>
      </c>
      <c r="AL2493">
        <v>0.99135413427418495</v>
      </c>
      <c r="AM2493">
        <v>1.44992174105389E-3</v>
      </c>
      <c r="AN2493">
        <v>1</v>
      </c>
      <c r="AO2493">
        <v>0</v>
      </c>
      <c r="AP2493">
        <v>0</v>
      </c>
      <c r="AQ2493">
        <v>588</v>
      </c>
      <c r="AR2493">
        <v>1</v>
      </c>
      <c r="AS2493">
        <v>9.3518685423770505E-3</v>
      </c>
      <c r="AT2493">
        <v>2</v>
      </c>
      <c r="AU2493">
        <v>4.5792413887478702E-3</v>
      </c>
      <c r="AV2493">
        <v>3</v>
      </c>
      <c r="AW2493">
        <v>588</v>
      </c>
      <c r="AX2493">
        <v>1</v>
      </c>
      <c r="AY2493" s="73">
        <v>36.479097150111997</v>
      </c>
      <c r="AZ2493">
        <v>581</v>
      </c>
      <c r="BA2493">
        <v>0.99135413427418495</v>
      </c>
      <c r="BB2493">
        <v>585</v>
      </c>
      <c r="BC2493">
        <v>0.99762759383841204</v>
      </c>
      <c r="BD2493">
        <v>3</v>
      </c>
      <c r="BE2493">
        <v>2.3724061615879402E-3</v>
      </c>
      <c r="BF2493">
        <v>25.915692927854</v>
      </c>
      <c r="BG2493">
        <v>21.801479589795001</v>
      </c>
      <c r="BH2493">
        <v>36.479097150111997</v>
      </c>
      <c r="BI2493">
        <v>23.960688689171899</v>
      </c>
    </row>
    <row r="2494" spans="1:61" x14ac:dyDescent="0.25">
      <c r="A2494" s="10" t="str">
        <f>VLOOKUP(D2494,'Index-Relations'!E:F,2,FALSE)</f>
        <v>ESG</v>
      </c>
      <c r="B2494" t="s">
        <v>3450</v>
      </c>
      <c r="C2494" s="53" t="s">
        <v>2766</v>
      </c>
      <c r="D2494" s="59" t="s">
        <v>2842</v>
      </c>
      <c r="E2494" s="59" t="s">
        <v>5910</v>
      </c>
      <c r="F2494" t="s">
        <v>939</v>
      </c>
      <c r="G2494" t="s">
        <v>938</v>
      </c>
      <c r="H2494" t="s">
        <v>940</v>
      </c>
      <c r="I2494" s="52">
        <v>45446</v>
      </c>
      <c r="J2494" t="s">
        <v>2457</v>
      </c>
      <c r="K2494">
        <v>503</v>
      </c>
      <c r="L2494" s="73">
        <v>25.502192443961999</v>
      </c>
      <c r="M2494">
        <v>502</v>
      </c>
      <c r="N2494">
        <v>0.99952783687528401</v>
      </c>
      <c r="O2494" s="73">
        <v>21.091561095492001</v>
      </c>
      <c r="P2494">
        <v>502</v>
      </c>
      <c r="Q2494">
        <v>0.99952783687528401</v>
      </c>
      <c r="R2494">
        <v>493</v>
      </c>
      <c r="S2494">
        <v>0.98927701906377297</v>
      </c>
      <c r="T2494">
        <v>42.430815431985899</v>
      </c>
      <c r="U2494">
        <v>0.70125086060750996</v>
      </c>
      <c r="V2494">
        <v>298</v>
      </c>
      <c r="W2494">
        <v>8.0587837166288506E-2</v>
      </c>
      <c r="X2494">
        <v>44</v>
      </c>
      <c r="Y2494">
        <v>498</v>
      </c>
      <c r="Z2494">
        <v>0.993499435586365</v>
      </c>
      <c r="AA2494">
        <v>37.740488964006801</v>
      </c>
      <c r="AB2494">
        <v>187</v>
      </c>
      <c r="AC2494">
        <v>0.434802310632394</v>
      </c>
      <c r="AD2494">
        <v>311</v>
      </c>
      <c r="AE2494">
        <v>0.55869712495397095</v>
      </c>
      <c r="AF2494">
        <v>5</v>
      </c>
      <c r="AG2494">
        <v>6.5005644136348897E-3</v>
      </c>
      <c r="AH2494">
        <v>5.0733921837153395E-4</v>
      </c>
      <c r="AI2494">
        <v>3</v>
      </c>
      <c r="AJ2494" s="73">
        <v>23.5646649004489</v>
      </c>
      <c r="AK2494">
        <v>502</v>
      </c>
      <c r="AL2494">
        <v>0.99952783687528401</v>
      </c>
      <c r="AM2494">
        <v>2.2982756804262698E-3</v>
      </c>
      <c r="AN2494">
        <v>1</v>
      </c>
      <c r="AO2494">
        <v>0</v>
      </c>
      <c r="AP2494">
        <v>0</v>
      </c>
      <c r="AQ2494">
        <v>503</v>
      </c>
      <c r="AR2494">
        <v>1</v>
      </c>
      <c r="AS2494">
        <v>1.0094991504320101E-2</v>
      </c>
      <c r="AT2494">
        <v>2</v>
      </c>
      <c r="AU2494">
        <v>5.4794543248113496E-3</v>
      </c>
      <c r="AV2494">
        <v>3</v>
      </c>
      <c r="AW2494">
        <v>503</v>
      </c>
      <c r="AX2494">
        <v>1</v>
      </c>
      <c r="AY2494" s="73">
        <v>36.534070319283998</v>
      </c>
      <c r="AZ2494">
        <v>502</v>
      </c>
      <c r="BA2494">
        <v>0.99952783687528401</v>
      </c>
      <c r="BB2494">
        <v>500</v>
      </c>
      <c r="BC2494">
        <v>0.99502178456591095</v>
      </c>
      <c r="BD2494">
        <v>3</v>
      </c>
      <c r="BE2494">
        <v>4.9782154340881997E-3</v>
      </c>
      <c r="BF2494">
        <v>25.502192443961999</v>
      </c>
      <c r="BG2494">
        <v>21.091561095492001</v>
      </c>
      <c r="BH2494">
        <v>36.534070319283998</v>
      </c>
      <c r="BI2494">
        <v>23.5646649004489</v>
      </c>
    </row>
    <row r="2495" spans="1:61" x14ac:dyDescent="0.25">
      <c r="A2495" s="10" t="str">
        <f>VLOOKUP(D2495,'Index-Relations'!E:F,2,FALSE)</f>
        <v>ESG</v>
      </c>
      <c r="B2495" t="s">
        <v>3450</v>
      </c>
      <c r="C2495" s="53" t="s">
        <v>2767</v>
      </c>
      <c r="D2495" s="59" t="s">
        <v>2842</v>
      </c>
      <c r="E2495" s="59" t="s">
        <v>5911</v>
      </c>
      <c r="F2495" t="s">
        <v>939</v>
      </c>
      <c r="G2495" t="s">
        <v>938</v>
      </c>
      <c r="H2495" t="s">
        <v>940</v>
      </c>
      <c r="I2495" s="52">
        <v>45413</v>
      </c>
      <c r="J2495" t="s">
        <v>2457</v>
      </c>
      <c r="K2495">
        <v>506</v>
      </c>
      <c r="L2495" s="73">
        <v>25.19644117604</v>
      </c>
      <c r="M2495">
        <v>505</v>
      </c>
      <c r="N2495">
        <v>0.99947682067808397</v>
      </c>
      <c r="O2495" s="73">
        <v>20.834327407953001</v>
      </c>
      <c r="P2495">
        <v>505</v>
      </c>
      <c r="Q2495">
        <v>0.99947682067808397</v>
      </c>
      <c r="R2495">
        <v>496</v>
      </c>
      <c r="S2495">
        <v>0.98837229011578698</v>
      </c>
      <c r="T2495">
        <v>42.299925097310798</v>
      </c>
      <c r="U2495">
        <v>0.70003827376258398</v>
      </c>
      <c r="V2495">
        <v>300</v>
      </c>
      <c r="W2495">
        <v>8.1139978327948101E-2</v>
      </c>
      <c r="X2495">
        <v>44</v>
      </c>
      <c r="Y2495">
        <v>501</v>
      </c>
      <c r="Z2495">
        <v>0.99348206610137002</v>
      </c>
      <c r="AA2495">
        <v>39.062614492220199</v>
      </c>
      <c r="AB2495">
        <v>189</v>
      </c>
      <c r="AC2495">
        <v>0.43392345635234802</v>
      </c>
      <c r="AD2495">
        <v>312</v>
      </c>
      <c r="AE2495">
        <v>0.55955860974902105</v>
      </c>
      <c r="AF2495">
        <v>5</v>
      </c>
      <c r="AG2495">
        <v>6.5179338986301998E-3</v>
      </c>
      <c r="AH2495">
        <v>5.1162373338139305E-4</v>
      </c>
      <c r="AI2495">
        <v>3</v>
      </c>
      <c r="AJ2495" s="73">
        <v>23.258083992948901</v>
      </c>
      <c r="AK2495">
        <v>505</v>
      </c>
      <c r="AL2495">
        <v>0.99947682067808397</v>
      </c>
      <c r="AM2495">
        <v>2.2146534660575901E-3</v>
      </c>
      <c r="AN2495">
        <v>1</v>
      </c>
      <c r="AO2495">
        <v>0</v>
      </c>
      <c r="AP2495">
        <v>0</v>
      </c>
      <c r="AQ2495">
        <v>506</v>
      </c>
      <c r="AR2495">
        <v>0.999999999999999</v>
      </c>
      <c r="AS2495">
        <v>9.9732677009155401E-3</v>
      </c>
      <c r="AT2495">
        <v>2</v>
      </c>
      <c r="AU2495">
        <v>5.6952329534285502E-3</v>
      </c>
      <c r="AV2495">
        <v>3</v>
      </c>
      <c r="AW2495">
        <v>506</v>
      </c>
      <c r="AX2495">
        <v>1</v>
      </c>
      <c r="AY2495" s="73">
        <v>36.278637477740901</v>
      </c>
      <c r="AZ2495">
        <v>505</v>
      </c>
      <c r="BA2495">
        <v>0.99947682067808397</v>
      </c>
      <c r="BB2495">
        <v>503</v>
      </c>
      <c r="BC2495">
        <v>0.99490434232952996</v>
      </c>
      <c r="BD2495">
        <v>3</v>
      </c>
      <c r="BE2495">
        <v>5.0956576704695401E-3</v>
      </c>
      <c r="BF2495">
        <v>25.19644117604</v>
      </c>
      <c r="BG2495">
        <v>20.834327407953001</v>
      </c>
      <c r="BH2495">
        <v>36.278637477740901</v>
      </c>
      <c r="BI2495">
        <v>23.258083992948901</v>
      </c>
    </row>
    <row r="2496" spans="1:61" x14ac:dyDescent="0.25">
      <c r="A2496" s="10" t="str">
        <f>VLOOKUP(D2496,'Index-Relations'!E:F,2,FALSE)</f>
        <v>ESG</v>
      </c>
      <c r="B2496" t="s">
        <v>3450</v>
      </c>
      <c r="C2496" s="53" t="s">
        <v>2768</v>
      </c>
      <c r="D2496" s="59" t="s">
        <v>2842</v>
      </c>
      <c r="E2496" s="59" t="s">
        <v>5912</v>
      </c>
      <c r="F2496" t="s">
        <v>939</v>
      </c>
      <c r="G2496" t="s">
        <v>938</v>
      </c>
      <c r="H2496" t="s">
        <v>940</v>
      </c>
      <c r="I2496" s="52">
        <v>45383</v>
      </c>
      <c r="J2496" t="s">
        <v>2457</v>
      </c>
      <c r="K2496">
        <v>510</v>
      </c>
      <c r="L2496">
        <v>22.5898273681901</v>
      </c>
      <c r="M2496">
        <v>509</v>
      </c>
      <c r="N2496">
        <v>0.99945354248309404</v>
      </c>
      <c r="O2496">
        <v>17.027764806882399</v>
      </c>
      <c r="P2496">
        <v>509</v>
      </c>
      <c r="Q2496">
        <v>0.99945354248309404</v>
      </c>
      <c r="R2496">
        <v>500</v>
      </c>
      <c r="S2496">
        <v>0.98749528897432504</v>
      </c>
      <c r="T2496">
        <v>42.276946687971503</v>
      </c>
      <c r="U2496">
        <v>0.70472584632638702</v>
      </c>
      <c r="V2496">
        <v>302</v>
      </c>
      <c r="W2496">
        <v>8.1695643080711894E-2</v>
      </c>
      <c r="X2496">
        <v>44</v>
      </c>
      <c r="Y2496">
        <v>505</v>
      </c>
      <c r="Z2496">
        <v>0.99291653742002595</v>
      </c>
      <c r="AA2496">
        <v>37.452405507139403</v>
      </c>
      <c r="AB2496">
        <v>189</v>
      </c>
      <c r="AC2496">
        <v>0.43030675432739401</v>
      </c>
      <c r="AD2496">
        <v>316</v>
      </c>
      <c r="AE2496">
        <v>0.56260978309263199</v>
      </c>
      <c r="AF2496">
        <v>5</v>
      </c>
      <c r="AG2496">
        <v>7.0834625799738298E-3</v>
      </c>
      <c r="AH2496">
        <v>4.9244739351567601E-4</v>
      </c>
      <c r="AI2496">
        <v>3</v>
      </c>
      <c r="AJ2496">
        <v>20.2133990018229</v>
      </c>
      <c r="AK2496">
        <v>509</v>
      </c>
      <c r="AL2496">
        <v>0.99945354248309404</v>
      </c>
      <c r="AM2496">
        <v>2.1706020089397198E-3</v>
      </c>
      <c r="AN2496">
        <v>1</v>
      </c>
      <c r="AO2496">
        <v>0</v>
      </c>
      <c r="AP2496">
        <v>0</v>
      </c>
      <c r="AQ2496">
        <v>510</v>
      </c>
      <c r="AR2496">
        <v>0.999999999999999</v>
      </c>
      <c r="AS2496">
        <v>9.4403178726300604E-3</v>
      </c>
      <c r="AT2496">
        <v>2</v>
      </c>
      <c r="AU2496">
        <v>5.5050406509703697E-3</v>
      </c>
      <c r="AV2496">
        <v>3</v>
      </c>
      <c r="AW2496">
        <v>510</v>
      </c>
      <c r="AX2496">
        <v>0.999999999999999</v>
      </c>
      <c r="AY2496">
        <v>34.557522655980002</v>
      </c>
      <c r="AZ2496">
        <v>509</v>
      </c>
      <c r="BA2496">
        <v>0.99945354248309404</v>
      </c>
      <c r="BB2496">
        <v>507</v>
      </c>
      <c r="BC2496">
        <v>0.99523449833264699</v>
      </c>
      <c r="BD2496">
        <v>3</v>
      </c>
      <c r="BE2496">
        <v>4.7655016673522803E-3</v>
      </c>
      <c r="BF2496">
        <v>25.151810673131902</v>
      </c>
      <c r="BG2496">
        <v>20.834623678267</v>
      </c>
      <c r="BH2496">
        <v>36.162763803455903</v>
      </c>
      <c r="BI2496">
        <v>23.252442249276999</v>
      </c>
    </row>
    <row r="2497" spans="1:61" x14ac:dyDescent="0.25">
      <c r="A2497" s="10" t="str">
        <f>VLOOKUP(D2497,'Index-Relations'!E:F,2,FALSE)</f>
        <v>ESG</v>
      </c>
      <c r="B2497" t="s">
        <v>3450</v>
      </c>
      <c r="C2497" s="53" t="s">
        <v>2769</v>
      </c>
      <c r="D2497" s="59" t="s">
        <v>2842</v>
      </c>
      <c r="E2497" s="59" t="s">
        <v>5913</v>
      </c>
      <c r="F2497" t="s">
        <v>939</v>
      </c>
      <c r="G2497" t="s">
        <v>938</v>
      </c>
      <c r="H2497" t="s">
        <v>940</v>
      </c>
      <c r="I2497" s="52">
        <v>45352</v>
      </c>
      <c r="J2497" t="s">
        <v>2457</v>
      </c>
      <c r="K2497">
        <v>521</v>
      </c>
      <c r="L2497">
        <v>22.731139089890501</v>
      </c>
      <c r="M2497">
        <v>517</v>
      </c>
      <c r="N2497">
        <v>0.99516495779700698</v>
      </c>
      <c r="O2497">
        <v>16.869987779988499</v>
      </c>
      <c r="P2497">
        <v>517</v>
      </c>
      <c r="Q2497">
        <v>0.99516495779700698</v>
      </c>
      <c r="R2497">
        <v>511</v>
      </c>
      <c r="S2497">
        <v>0.98809539461075901</v>
      </c>
      <c r="T2497">
        <v>42.110471696447703</v>
      </c>
      <c r="U2497">
        <v>0.70211118520007798</v>
      </c>
      <c r="V2497">
        <v>307</v>
      </c>
      <c r="W2497">
        <v>7.6875998242543195E-2</v>
      </c>
      <c r="X2497">
        <v>43</v>
      </c>
      <c r="Y2497">
        <v>516</v>
      </c>
      <c r="Z2497">
        <v>0.99324591313055699</v>
      </c>
      <c r="AA2497">
        <v>37.998201710812197</v>
      </c>
      <c r="AB2497">
        <v>192</v>
      </c>
      <c r="AC2497">
        <v>0.42219014825092499</v>
      </c>
      <c r="AD2497">
        <v>324</v>
      </c>
      <c r="AE2497">
        <v>0.57105576487963094</v>
      </c>
      <c r="AF2497">
        <v>5</v>
      </c>
      <c r="AG2497">
        <v>6.7540868694431202E-3</v>
      </c>
      <c r="AH2497">
        <v>9.72970594724589E-5</v>
      </c>
      <c r="AI2497">
        <v>1</v>
      </c>
      <c r="AJ2497">
        <v>19.7085833988065</v>
      </c>
      <c r="AK2497">
        <v>517</v>
      </c>
      <c r="AL2497">
        <v>0.99516495779700698</v>
      </c>
      <c r="AM2497">
        <v>2.1294685333462498E-3</v>
      </c>
      <c r="AN2497">
        <v>1</v>
      </c>
      <c r="AO2497">
        <v>0</v>
      </c>
      <c r="AP2497">
        <v>0</v>
      </c>
      <c r="AQ2497">
        <v>521</v>
      </c>
      <c r="AR2497">
        <v>1</v>
      </c>
      <c r="AS2497">
        <v>8.4986688754743397E-3</v>
      </c>
      <c r="AT2497">
        <v>2</v>
      </c>
      <c r="AU2497">
        <v>5.3508782450792502E-3</v>
      </c>
      <c r="AV2497">
        <v>3</v>
      </c>
      <c r="AW2497">
        <v>521</v>
      </c>
      <c r="AX2497">
        <v>0.999999999999999</v>
      </c>
      <c r="AY2497">
        <v>35.893343068146798</v>
      </c>
      <c r="AZ2497">
        <v>517</v>
      </c>
      <c r="BA2497">
        <v>0.99516495779700698</v>
      </c>
      <c r="BB2497">
        <v>518</v>
      </c>
      <c r="BC2497">
        <v>0.99557330153969903</v>
      </c>
      <c r="BD2497">
        <v>3</v>
      </c>
      <c r="BE2497">
        <v>4.4266984603005396E-3</v>
      </c>
      <c r="BF2497">
        <v>25.276978288330898</v>
      </c>
      <c r="BG2497">
        <v>20.759039524283899</v>
      </c>
      <c r="BH2497">
        <v>37.425706880679002</v>
      </c>
      <c r="BI2497">
        <v>22.710301344466899</v>
      </c>
    </row>
    <row r="2498" spans="1:61" x14ac:dyDescent="0.25">
      <c r="A2498" s="10" t="str">
        <f>VLOOKUP(D2498,'Index-Relations'!E:F,2,FALSE)</f>
        <v>ESG</v>
      </c>
      <c r="B2498" t="s">
        <v>3450</v>
      </c>
      <c r="C2498" s="53" t="s">
        <v>2770</v>
      </c>
      <c r="D2498" s="59" t="s">
        <v>2842</v>
      </c>
      <c r="E2498" s="59" t="s">
        <v>5914</v>
      </c>
      <c r="F2498" t="s">
        <v>939</v>
      </c>
      <c r="G2498" t="s">
        <v>938</v>
      </c>
      <c r="H2498" t="s">
        <v>940</v>
      </c>
      <c r="I2498" s="52">
        <v>45323</v>
      </c>
      <c r="J2498" t="s">
        <v>2457</v>
      </c>
      <c r="K2498">
        <v>521</v>
      </c>
      <c r="L2498">
        <v>22.681713205486801</v>
      </c>
      <c r="M2498">
        <v>517</v>
      </c>
      <c r="N2498">
        <v>0.99501142635184003</v>
      </c>
      <c r="O2498">
        <v>16.7168546177213</v>
      </c>
      <c r="P2498">
        <v>517</v>
      </c>
      <c r="Q2498">
        <v>0.99501142635184003</v>
      </c>
      <c r="R2498">
        <v>511</v>
      </c>
      <c r="S2498">
        <v>0.98724604096687196</v>
      </c>
      <c r="T2498">
        <v>41.906180405438498</v>
      </c>
      <c r="U2498">
        <v>0.69417617566580203</v>
      </c>
      <c r="V2498">
        <v>304</v>
      </c>
      <c r="W2498">
        <v>7.1410279702506102E-2</v>
      </c>
      <c r="X2498">
        <v>40</v>
      </c>
      <c r="Y2498">
        <v>516</v>
      </c>
      <c r="Z2498">
        <v>0.99329566325456597</v>
      </c>
      <c r="AA2498">
        <v>39.163183351845298</v>
      </c>
      <c r="AB2498">
        <v>188</v>
      </c>
      <c r="AC2498">
        <v>0.40966328419678699</v>
      </c>
      <c r="AD2498">
        <v>328</v>
      </c>
      <c r="AE2498">
        <v>0.58363237905777898</v>
      </c>
      <c r="AF2498">
        <v>5</v>
      </c>
      <c r="AG2498">
        <v>6.7043367454335803E-3</v>
      </c>
      <c r="AH2498">
        <v>9.5386380926870001E-5</v>
      </c>
      <c r="AI2498">
        <v>1</v>
      </c>
      <c r="AJ2498">
        <v>19.393167953607598</v>
      </c>
      <c r="AK2498">
        <v>517</v>
      </c>
      <c r="AL2498">
        <v>0.99501142635184003</v>
      </c>
      <c r="AM2498">
        <v>2.0536739886793101E-3</v>
      </c>
      <c r="AN2498">
        <v>1</v>
      </c>
      <c r="AO2498">
        <v>0</v>
      </c>
      <c r="AP2498">
        <v>0</v>
      </c>
      <c r="AQ2498">
        <v>521</v>
      </c>
      <c r="AR2498">
        <v>1</v>
      </c>
      <c r="AS2498">
        <v>8.6419843905279903E-3</v>
      </c>
      <c r="AT2498">
        <v>2</v>
      </c>
      <c r="AU2498">
        <v>5.3397961708828399E-3</v>
      </c>
      <c r="AV2498">
        <v>3</v>
      </c>
      <c r="AW2498">
        <v>521</v>
      </c>
      <c r="AX2498">
        <v>1</v>
      </c>
      <c r="AY2498">
        <v>36.210756573668498</v>
      </c>
      <c r="AZ2498">
        <v>517</v>
      </c>
      <c r="BA2498">
        <v>0.99501142635184003</v>
      </c>
      <c r="BB2498">
        <v>519</v>
      </c>
      <c r="BC2498">
        <v>0.996268528898969</v>
      </c>
      <c r="BD2498">
        <v>2</v>
      </c>
      <c r="BE2498">
        <v>3.7314711010302901E-3</v>
      </c>
      <c r="BF2498">
        <v>25.2082882423129</v>
      </c>
      <c r="BG2498">
        <v>20.622635027577999</v>
      </c>
      <c r="BH2498">
        <v>37.713042743464001</v>
      </c>
      <c r="BI2498">
        <v>22.3588201552149</v>
      </c>
    </row>
    <row r="2499" spans="1:61" x14ac:dyDescent="0.25">
      <c r="A2499" s="10" t="str">
        <f>VLOOKUP(D2499,'Index-Relations'!E:F,2,FALSE)</f>
        <v>BM</v>
      </c>
      <c r="B2499" t="s">
        <v>3450</v>
      </c>
      <c r="C2499" s="53" t="s">
        <v>2760</v>
      </c>
      <c r="D2499" s="59" t="s">
        <v>3271</v>
      </c>
      <c r="E2499" s="59" t="s">
        <v>5915</v>
      </c>
      <c r="F2499" t="s">
        <v>942</v>
      </c>
      <c r="G2499" t="s">
        <v>22</v>
      </c>
      <c r="H2499" t="s">
        <v>943</v>
      </c>
      <c r="I2499" s="52">
        <v>45659</v>
      </c>
      <c r="J2499" t="s">
        <v>2457</v>
      </c>
      <c r="K2499">
        <v>53</v>
      </c>
      <c r="L2499" s="73">
        <v>72.601135614900898</v>
      </c>
      <c r="M2499">
        <v>53</v>
      </c>
      <c r="N2499">
        <v>1</v>
      </c>
      <c r="O2499" s="73">
        <v>73.208305706809895</v>
      </c>
      <c r="P2499">
        <v>53</v>
      </c>
      <c r="Q2499">
        <v>1</v>
      </c>
      <c r="R2499">
        <v>51</v>
      </c>
      <c r="S2499">
        <v>0.99153832862198699</v>
      </c>
      <c r="T2499">
        <v>36.492126284580003</v>
      </c>
      <c r="U2499">
        <v>0.77526182461536597</v>
      </c>
      <c r="V2499">
        <v>37</v>
      </c>
      <c r="W2499">
        <v>1.53773575152754E-2</v>
      </c>
      <c r="X2499">
        <v>3</v>
      </c>
      <c r="Y2499">
        <v>53</v>
      </c>
      <c r="Z2499">
        <v>1</v>
      </c>
      <c r="AA2499">
        <v>44.9839931920448</v>
      </c>
      <c r="AB2499">
        <v>44</v>
      </c>
      <c r="AC2499">
        <v>0.89195349771523003</v>
      </c>
      <c r="AD2499">
        <v>9</v>
      </c>
      <c r="AE2499">
        <v>0.108046502284769</v>
      </c>
      <c r="AF2499">
        <v>0</v>
      </c>
      <c r="AG2499">
        <v>1.5266E-16</v>
      </c>
      <c r="AH2499">
        <v>2.5924066964483702E-4</v>
      </c>
      <c r="AI2499">
        <v>1</v>
      </c>
      <c r="AJ2499" s="73">
        <v>71.767084540262005</v>
      </c>
      <c r="AK2499">
        <v>53</v>
      </c>
      <c r="AL2499">
        <v>1</v>
      </c>
      <c r="AM2499">
        <v>0</v>
      </c>
      <c r="AN2499">
        <v>0</v>
      </c>
      <c r="AO2499">
        <v>0.129661566714252</v>
      </c>
      <c r="AP2499">
        <v>4</v>
      </c>
      <c r="AQ2499">
        <v>53</v>
      </c>
      <c r="AR2499">
        <v>0.999999999999999</v>
      </c>
      <c r="AS2499">
        <v>0</v>
      </c>
      <c r="AT2499">
        <v>0</v>
      </c>
      <c r="AU2499">
        <v>0</v>
      </c>
      <c r="AV2499">
        <v>0</v>
      </c>
      <c r="AW2499">
        <v>53</v>
      </c>
      <c r="AX2499">
        <v>1</v>
      </c>
      <c r="AY2499" s="73">
        <v>68.677063357099001</v>
      </c>
      <c r="AZ2499">
        <v>53</v>
      </c>
      <c r="BA2499">
        <v>1</v>
      </c>
      <c r="BB2499">
        <v>47</v>
      </c>
      <c r="BC2499">
        <v>0.86044212179014801</v>
      </c>
      <c r="BD2499">
        <v>2</v>
      </c>
      <c r="BE2499">
        <v>9.8963114955990198E-3</v>
      </c>
      <c r="BF2499">
        <v>72.601135614900898</v>
      </c>
      <c r="BG2499">
        <v>73.208305706809895</v>
      </c>
      <c r="BH2499">
        <v>68.677063357099001</v>
      </c>
      <c r="BI2499">
        <v>71.767084540262005</v>
      </c>
    </row>
    <row r="2500" spans="1:61" x14ac:dyDescent="0.25">
      <c r="A2500" s="10" t="str">
        <f>VLOOKUP(D2500,'Index-Relations'!E:F,2,FALSE)</f>
        <v>BM</v>
      </c>
      <c r="B2500" t="s">
        <v>3450</v>
      </c>
      <c r="C2500" s="53" t="s">
        <v>2761</v>
      </c>
      <c r="D2500" s="59" t="s">
        <v>3271</v>
      </c>
      <c r="E2500" s="59" t="s">
        <v>5916</v>
      </c>
      <c r="F2500" t="s">
        <v>942</v>
      </c>
      <c r="G2500" t="s">
        <v>22</v>
      </c>
      <c r="H2500" t="s">
        <v>943</v>
      </c>
      <c r="I2500" s="52">
        <v>45628</v>
      </c>
      <c r="J2500" t="s">
        <v>2457</v>
      </c>
      <c r="K2500">
        <v>53</v>
      </c>
      <c r="L2500" s="73">
        <v>72.832649099945996</v>
      </c>
      <c r="M2500">
        <v>53</v>
      </c>
      <c r="N2500">
        <v>1</v>
      </c>
      <c r="O2500" s="73">
        <v>73.346561187733997</v>
      </c>
      <c r="P2500">
        <v>53</v>
      </c>
      <c r="Q2500">
        <v>1</v>
      </c>
      <c r="R2500">
        <v>51</v>
      </c>
      <c r="S2500">
        <v>0.990986386232939</v>
      </c>
      <c r="T2500">
        <v>36.368332839989101</v>
      </c>
      <c r="U2500">
        <v>0.78727355413120503</v>
      </c>
      <c r="V2500">
        <v>37</v>
      </c>
      <c r="W2500">
        <v>1.6021279179645801E-2</v>
      </c>
      <c r="X2500">
        <v>3</v>
      </c>
      <c r="Y2500">
        <v>53</v>
      </c>
      <c r="Z2500">
        <v>1</v>
      </c>
      <c r="AA2500">
        <v>39.947529785033403</v>
      </c>
      <c r="AB2500">
        <v>44</v>
      </c>
      <c r="AC2500">
        <v>0.88781441189526</v>
      </c>
      <c r="AD2500">
        <v>9</v>
      </c>
      <c r="AE2500">
        <v>0.112185588104739</v>
      </c>
      <c r="AF2500">
        <v>0</v>
      </c>
      <c r="AG2500">
        <v>0</v>
      </c>
      <c r="AH2500">
        <v>2.41660982340743E-4</v>
      </c>
      <c r="AI2500">
        <v>1</v>
      </c>
      <c r="AJ2500" s="73">
        <v>72.041487275721906</v>
      </c>
      <c r="AK2500">
        <v>53</v>
      </c>
      <c r="AL2500">
        <v>1</v>
      </c>
      <c r="AM2500">
        <v>0</v>
      </c>
      <c r="AN2500">
        <v>0</v>
      </c>
      <c r="AO2500">
        <v>0.12690735986023699</v>
      </c>
      <c r="AP2500">
        <v>4</v>
      </c>
      <c r="AQ2500">
        <v>53</v>
      </c>
      <c r="AR2500">
        <v>0.999999999999999</v>
      </c>
      <c r="AS2500">
        <v>0</v>
      </c>
      <c r="AT2500">
        <v>0</v>
      </c>
      <c r="AU2500">
        <v>0</v>
      </c>
      <c r="AV2500">
        <v>0</v>
      </c>
      <c r="AW2500">
        <v>53</v>
      </c>
      <c r="AX2500">
        <v>1</v>
      </c>
      <c r="AY2500" s="73">
        <v>68.830002998862</v>
      </c>
      <c r="AZ2500">
        <v>53</v>
      </c>
      <c r="BA2500">
        <v>1</v>
      </c>
      <c r="BB2500">
        <v>48</v>
      </c>
      <c r="BC2500">
        <v>0.86782890362805498</v>
      </c>
      <c r="BD2500">
        <v>1</v>
      </c>
      <c r="BE2500">
        <v>5.2637365117070099E-3</v>
      </c>
      <c r="BF2500">
        <v>72.832649099945996</v>
      </c>
      <c r="BG2500">
        <v>73.346561187733997</v>
      </c>
      <c r="BH2500">
        <v>68.830002998862</v>
      </c>
      <c r="BI2500">
        <v>72.041487275721906</v>
      </c>
    </row>
    <row r="2501" spans="1:61" x14ac:dyDescent="0.25">
      <c r="A2501" s="10" t="str">
        <f>VLOOKUP(D2501,'Index-Relations'!E:F,2,FALSE)</f>
        <v>BM</v>
      </c>
      <c r="B2501" t="s">
        <v>3450</v>
      </c>
      <c r="C2501" s="53" t="s">
        <v>2762</v>
      </c>
      <c r="D2501" s="59" t="s">
        <v>3271</v>
      </c>
      <c r="E2501" s="59" t="s">
        <v>5917</v>
      </c>
      <c r="F2501" t="s">
        <v>942</v>
      </c>
      <c r="G2501" t="s">
        <v>22</v>
      </c>
      <c r="H2501" t="s">
        <v>943</v>
      </c>
      <c r="I2501" s="52">
        <v>45597</v>
      </c>
      <c r="J2501" t="s">
        <v>2457</v>
      </c>
      <c r="K2501">
        <v>53</v>
      </c>
      <c r="L2501" s="73">
        <v>72.782134299958003</v>
      </c>
      <c r="M2501">
        <v>53</v>
      </c>
      <c r="N2501">
        <v>1</v>
      </c>
      <c r="O2501" s="73">
        <v>73.216919472488996</v>
      </c>
      <c r="P2501">
        <v>53</v>
      </c>
      <c r="Q2501">
        <v>1</v>
      </c>
      <c r="R2501">
        <v>51</v>
      </c>
      <c r="S2501">
        <v>0.99024232823848102</v>
      </c>
      <c r="T2501">
        <v>36.727284770452599</v>
      </c>
      <c r="U2501">
        <v>0.79301860575287697</v>
      </c>
      <c r="V2501">
        <v>37</v>
      </c>
      <c r="W2501">
        <v>1.60329804113237E-2</v>
      </c>
      <c r="X2501">
        <v>3</v>
      </c>
      <c r="Y2501">
        <v>53</v>
      </c>
      <c r="Z2501">
        <v>0.999999999999999</v>
      </c>
      <c r="AA2501">
        <v>39.788867565583999</v>
      </c>
      <c r="AB2501">
        <v>44</v>
      </c>
      <c r="AC2501">
        <v>0.88778125670021302</v>
      </c>
      <c r="AD2501">
        <v>9</v>
      </c>
      <c r="AE2501">
        <v>0.112218743299786</v>
      </c>
      <c r="AF2501">
        <v>0</v>
      </c>
      <c r="AG2501">
        <v>0</v>
      </c>
      <c r="AH2501">
        <v>2.3533973809732999E-4</v>
      </c>
      <c r="AI2501">
        <v>1</v>
      </c>
      <c r="AJ2501" s="73">
        <v>72.063725308345994</v>
      </c>
      <c r="AK2501">
        <v>53</v>
      </c>
      <c r="AL2501">
        <v>1</v>
      </c>
      <c r="AM2501">
        <v>0</v>
      </c>
      <c r="AN2501">
        <v>0</v>
      </c>
      <c r="AO2501">
        <v>0.12405222422145901</v>
      </c>
      <c r="AP2501">
        <v>4</v>
      </c>
      <c r="AQ2501">
        <v>53</v>
      </c>
      <c r="AR2501">
        <v>1</v>
      </c>
      <c r="AS2501">
        <v>0</v>
      </c>
      <c r="AT2501">
        <v>0</v>
      </c>
      <c r="AU2501">
        <v>1.1889968345067401E-2</v>
      </c>
      <c r="AV2501">
        <v>1</v>
      </c>
      <c r="AW2501">
        <v>53</v>
      </c>
      <c r="AX2501">
        <v>1</v>
      </c>
      <c r="AY2501" s="73">
        <v>68.846222156541998</v>
      </c>
      <c r="AZ2501">
        <v>53</v>
      </c>
      <c r="BA2501">
        <v>1</v>
      </c>
      <c r="BB2501">
        <v>48</v>
      </c>
      <c r="BC2501">
        <v>0.86992979397810799</v>
      </c>
      <c r="BD2501">
        <v>1</v>
      </c>
      <c r="BE2501">
        <v>6.0179818004329599E-3</v>
      </c>
      <c r="BF2501">
        <v>72.782134299958003</v>
      </c>
      <c r="BG2501">
        <v>73.216919472488996</v>
      </c>
      <c r="BH2501">
        <v>68.846222156541998</v>
      </c>
      <c r="BI2501">
        <v>72.063725308345994</v>
      </c>
    </row>
    <row r="2502" spans="1:61" x14ac:dyDescent="0.25">
      <c r="A2502" s="10" t="str">
        <f>VLOOKUP(D2502,'Index-Relations'!E:F,2,FALSE)</f>
        <v>BM</v>
      </c>
      <c r="B2502" t="s">
        <v>3450</v>
      </c>
      <c r="C2502" s="53" t="s">
        <v>2763</v>
      </c>
      <c r="D2502" s="59" t="s">
        <v>3271</v>
      </c>
      <c r="E2502" s="59" t="s">
        <v>5918</v>
      </c>
      <c r="F2502" t="s">
        <v>942</v>
      </c>
      <c r="G2502" t="s">
        <v>22</v>
      </c>
      <c r="H2502" t="s">
        <v>943</v>
      </c>
      <c r="I2502" s="52">
        <v>45566</v>
      </c>
      <c r="J2502" t="s">
        <v>2457</v>
      </c>
      <c r="K2502">
        <v>53</v>
      </c>
      <c r="L2502" s="73">
        <v>72.241457439385002</v>
      </c>
      <c r="M2502">
        <v>53</v>
      </c>
      <c r="N2502">
        <v>1</v>
      </c>
      <c r="O2502" s="73">
        <v>72.775913296677999</v>
      </c>
      <c r="P2502">
        <v>53</v>
      </c>
      <c r="Q2502">
        <v>1</v>
      </c>
      <c r="R2502">
        <v>51</v>
      </c>
      <c r="S2502">
        <v>0.99014245259001998</v>
      </c>
      <c r="T2502">
        <v>36.0240862085274</v>
      </c>
      <c r="U2502">
        <v>0.79274479031981604</v>
      </c>
      <c r="V2502">
        <v>37</v>
      </c>
      <c r="W2502">
        <v>1.6820770475169E-2</v>
      </c>
      <c r="X2502">
        <v>3</v>
      </c>
      <c r="Y2502">
        <v>53</v>
      </c>
      <c r="Z2502">
        <v>1</v>
      </c>
      <c r="AA2502">
        <v>40.633312747551798</v>
      </c>
      <c r="AB2502">
        <v>44</v>
      </c>
      <c r="AC2502">
        <v>0.89254019482784597</v>
      </c>
      <c r="AD2502">
        <v>9</v>
      </c>
      <c r="AE2502">
        <v>0.10745980517215301</v>
      </c>
      <c r="AF2502">
        <v>0</v>
      </c>
      <c r="AG2502">
        <v>2.3592E-16</v>
      </c>
      <c r="AH2502">
        <v>2.4847236896230501E-4</v>
      </c>
      <c r="AI2502">
        <v>1</v>
      </c>
      <c r="AJ2502" s="73">
        <v>71.557512545777996</v>
      </c>
      <c r="AK2502">
        <v>53</v>
      </c>
      <c r="AL2502">
        <v>1</v>
      </c>
      <c r="AM2502">
        <v>0</v>
      </c>
      <c r="AN2502">
        <v>0</v>
      </c>
      <c r="AO2502">
        <v>0.13381638606605101</v>
      </c>
      <c r="AP2502">
        <v>4</v>
      </c>
      <c r="AQ2502">
        <v>53</v>
      </c>
      <c r="AR2502">
        <v>1</v>
      </c>
      <c r="AS2502">
        <v>0</v>
      </c>
      <c r="AT2502">
        <v>0</v>
      </c>
      <c r="AU2502">
        <v>1.17128248410089E-2</v>
      </c>
      <c r="AV2502">
        <v>1</v>
      </c>
      <c r="AW2502">
        <v>53</v>
      </c>
      <c r="AX2502">
        <v>1</v>
      </c>
      <c r="AY2502" s="73">
        <v>68.075857720417005</v>
      </c>
      <c r="AZ2502">
        <v>53</v>
      </c>
      <c r="BA2502">
        <v>1</v>
      </c>
      <c r="BB2502">
        <v>48</v>
      </c>
      <c r="BC2502">
        <v>0.85906502816992303</v>
      </c>
      <c r="BD2502">
        <v>1</v>
      </c>
      <c r="BE2502">
        <v>7.1185857640246701E-3</v>
      </c>
      <c r="BF2502">
        <v>72.241457439385002</v>
      </c>
      <c r="BG2502">
        <v>72.775913296677999</v>
      </c>
      <c r="BH2502">
        <v>68.075857720417005</v>
      </c>
      <c r="BI2502">
        <v>71.557512545777996</v>
      </c>
    </row>
    <row r="2503" spans="1:61" x14ac:dyDescent="0.25">
      <c r="A2503" s="10" t="str">
        <f>VLOOKUP(D2503,'Index-Relations'!E:F,2,FALSE)</f>
        <v>BM</v>
      </c>
      <c r="B2503" t="s">
        <v>3450</v>
      </c>
      <c r="C2503" s="53" t="s">
        <v>2764</v>
      </c>
      <c r="D2503" s="59" t="s">
        <v>3271</v>
      </c>
      <c r="E2503" s="59" t="s">
        <v>5919</v>
      </c>
      <c r="F2503" t="s">
        <v>942</v>
      </c>
      <c r="G2503" t="s">
        <v>22</v>
      </c>
      <c r="H2503" t="s">
        <v>943</v>
      </c>
      <c r="I2503" s="52">
        <v>45537</v>
      </c>
      <c r="J2503" t="s">
        <v>2457</v>
      </c>
      <c r="K2503">
        <v>53</v>
      </c>
      <c r="L2503" s="73">
        <v>73.393077442583902</v>
      </c>
      <c r="M2503">
        <v>53</v>
      </c>
      <c r="N2503">
        <v>1</v>
      </c>
      <c r="O2503" s="73">
        <v>73.635219655908998</v>
      </c>
      <c r="P2503">
        <v>53</v>
      </c>
      <c r="Q2503">
        <v>1</v>
      </c>
      <c r="R2503">
        <v>51</v>
      </c>
      <c r="S2503">
        <v>0.99187420796273795</v>
      </c>
      <c r="T2503">
        <v>37.104546015198402</v>
      </c>
      <c r="U2503">
        <v>0.80520492454306503</v>
      </c>
      <c r="V2503">
        <v>37</v>
      </c>
      <c r="W2503">
        <v>1.9870020931852101E-2</v>
      </c>
      <c r="X2503">
        <v>3</v>
      </c>
      <c r="Y2503">
        <v>53</v>
      </c>
      <c r="Z2503">
        <v>1</v>
      </c>
      <c r="AA2503">
        <v>42.874179735681899</v>
      </c>
      <c r="AB2503">
        <v>45</v>
      </c>
      <c r="AC2503">
        <v>0.91389496400661596</v>
      </c>
      <c r="AD2503">
        <v>8</v>
      </c>
      <c r="AE2503">
        <v>8.6105035993384205E-2</v>
      </c>
      <c r="AF2503">
        <v>0</v>
      </c>
      <c r="AG2503">
        <v>0</v>
      </c>
      <c r="AH2503">
        <v>2.50796593512825E-4</v>
      </c>
      <c r="AI2503">
        <v>1</v>
      </c>
      <c r="AJ2503" s="73">
        <v>73.084219820231993</v>
      </c>
      <c r="AK2503">
        <v>53</v>
      </c>
      <c r="AL2503">
        <v>1</v>
      </c>
      <c r="AM2503">
        <v>0</v>
      </c>
      <c r="AN2503">
        <v>0</v>
      </c>
      <c r="AO2503">
        <v>0.12526214389927601</v>
      </c>
      <c r="AP2503">
        <v>4</v>
      </c>
      <c r="AQ2503">
        <v>53</v>
      </c>
      <c r="AR2503">
        <v>1</v>
      </c>
      <c r="AS2503">
        <v>0</v>
      </c>
      <c r="AT2503">
        <v>0</v>
      </c>
      <c r="AU2503">
        <v>1.00477820017448E-2</v>
      </c>
      <c r="AV2503">
        <v>1</v>
      </c>
      <c r="AW2503">
        <v>53</v>
      </c>
      <c r="AX2503">
        <v>1</v>
      </c>
      <c r="AY2503" s="73">
        <v>69.518005605422999</v>
      </c>
      <c r="AZ2503">
        <v>53</v>
      </c>
      <c r="BA2503">
        <v>1</v>
      </c>
      <c r="BB2503">
        <v>48</v>
      </c>
      <c r="BC2503">
        <v>0.86814220953972998</v>
      </c>
      <c r="BD2503">
        <v>1</v>
      </c>
      <c r="BE2503">
        <v>6.5956465609934498E-3</v>
      </c>
      <c r="BF2503">
        <v>73.393077442583902</v>
      </c>
      <c r="BG2503">
        <v>73.635219655908998</v>
      </c>
      <c r="BH2503">
        <v>69.518005605422999</v>
      </c>
      <c r="BI2503">
        <v>73.084219820231993</v>
      </c>
    </row>
    <row r="2504" spans="1:61" x14ac:dyDescent="0.25">
      <c r="A2504" s="10" t="str">
        <f>VLOOKUP(D2504,'Index-Relations'!E:F,2,FALSE)</f>
        <v>BM</v>
      </c>
      <c r="B2504" t="s">
        <v>3450</v>
      </c>
      <c r="C2504" s="53" t="s">
        <v>3350</v>
      </c>
      <c r="D2504" s="59" t="s">
        <v>3271</v>
      </c>
      <c r="E2504" s="59" t="s">
        <v>5920</v>
      </c>
      <c r="F2504" t="s">
        <v>942</v>
      </c>
      <c r="G2504" t="s">
        <v>22</v>
      </c>
      <c r="H2504" t="s">
        <v>943</v>
      </c>
      <c r="I2504" s="52">
        <v>45505</v>
      </c>
      <c r="J2504" t="s">
        <v>2457</v>
      </c>
      <c r="K2504">
        <v>53</v>
      </c>
      <c r="L2504" s="73">
        <v>73.234923582402999</v>
      </c>
      <c r="M2504">
        <v>53</v>
      </c>
      <c r="N2504">
        <v>1</v>
      </c>
      <c r="O2504" s="73">
        <v>73.388568190553997</v>
      </c>
      <c r="P2504">
        <v>53</v>
      </c>
      <c r="Q2504">
        <v>1</v>
      </c>
      <c r="R2504">
        <v>51</v>
      </c>
      <c r="S2504">
        <v>0.99260497212713805</v>
      </c>
      <c r="T2504">
        <v>37.1802983193231</v>
      </c>
      <c r="U2504">
        <v>0.80732529398638697</v>
      </c>
      <c r="V2504">
        <v>37</v>
      </c>
      <c r="W2504">
        <v>1.9281904524379199E-2</v>
      </c>
      <c r="X2504">
        <v>3</v>
      </c>
      <c r="Y2504">
        <v>53</v>
      </c>
      <c r="Z2504">
        <v>1</v>
      </c>
      <c r="AA2504">
        <v>42.569784247053697</v>
      </c>
      <c r="AB2504">
        <v>47</v>
      </c>
      <c r="AC2504">
        <v>0.92282683755228201</v>
      </c>
      <c r="AD2504">
        <v>6</v>
      </c>
      <c r="AE2504">
        <v>7.7173162447718005E-2</v>
      </c>
      <c r="AF2504">
        <v>0</v>
      </c>
      <c r="AG2504">
        <v>0</v>
      </c>
      <c r="AH2504">
        <v>2.0404815835994001E-4</v>
      </c>
      <c r="AI2504">
        <v>1</v>
      </c>
      <c r="AJ2504" s="73">
        <v>73.147673311825997</v>
      </c>
      <c r="AK2504">
        <v>53</v>
      </c>
      <c r="AL2504">
        <v>1</v>
      </c>
      <c r="AM2504">
        <v>0</v>
      </c>
      <c r="AN2504">
        <v>0</v>
      </c>
      <c r="AO2504">
        <v>0.122125999397223</v>
      </c>
      <c r="AP2504">
        <v>4</v>
      </c>
      <c r="AQ2504">
        <v>53</v>
      </c>
      <c r="AR2504">
        <v>1</v>
      </c>
      <c r="AS2504">
        <v>0</v>
      </c>
      <c r="AT2504">
        <v>0</v>
      </c>
      <c r="AU2504">
        <v>9.6835147958601996E-3</v>
      </c>
      <c r="AV2504">
        <v>1</v>
      </c>
      <c r="AW2504">
        <v>53</v>
      </c>
      <c r="AX2504">
        <v>1</v>
      </c>
      <c r="AY2504" s="73">
        <v>69.295197989857002</v>
      </c>
      <c r="AZ2504">
        <v>53</v>
      </c>
      <c r="BA2504">
        <v>1</v>
      </c>
      <c r="BB2504">
        <v>48</v>
      </c>
      <c r="BC2504">
        <v>0.87112278752528305</v>
      </c>
      <c r="BD2504">
        <v>1</v>
      </c>
      <c r="BE2504">
        <v>6.7512130774931896E-3</v>
      </c>
      <c r="BF2504">
        <v>73.234923582402999</v>
      </c>
      <c r="BG2504">
        <v>73.388568190553997</v>
      </c>
      <c r="BH2504">
        <v>69.295197989857002</v>
      </c>
      <c r="BI2504">
        <v>73.147673311825997</v>
      </c>
    </row>
    <row r="2505" spans="1:61" x14ac:dyDescent="0.25">
      <c r="A2505" s="10" t="str">
        <f>VLOOKUP(D2505,'Index-Relations'!E:F,2,FALSE)</f>
        <v>BM</v>
      </c>
      <c r="B2505" t="s">
        <v>3450</v>
      </c>
      <c r="C2505" s="53" t="s">
        <v>2765</v>
      </c>
      <c r="D2505" s="59" t="s">
        <v>3271</v>
      </c>
      <c r="E2505" s="59" t="s">
        <v>5921</v>
      </c>
      <c r="F2505" t="s">
        <v>942</v>
      </c>
      <c r="G2505" t="s">
        <v>22</v>
      </c>
      <c r="H2505" t="s">
        <v>943</v>
      </c>
      <c r="I2505" s="52">
        <v>45474</v>
      </c>
      <c r="J2505" t="s">
        <v>2457</v>
      </c>
      <c r="K2505">
        <v>53</v>
      </c>
      <c r="L2505" s="73">
        <v>73.600062976635996</v>
      </c>
      <c r="M2505">
        <v>53</v>
      </c>
      <c r="N2505">
        <v>1</v>
      </c>
      <c r="O2505" s="73">
        <v>73.613986990894006</v>
      </c>
      <c r="P2505">
        <v>53</v>
      </c>
      <c r="Q2505">
        <v>1</v>
      </c>
      <c r="R2505">
        <v>51</v>
      </c>
      <c r="S2505">
        <v>0.99308748433622696</v>
      </c>
      <c r="T2505">
        <v>37.369925485276497</v>
      </c>
      <c r="U2505">
        <v>0.80111776957400405</v>
      </c>
      <c r="V2505">
        <v>36</v>
      </c>
      <c r="W2505">
        <v>2.0515124474089E-2</v>
      </c>
      <c r="X2505">
        <v>3</v>
      </c>
      <c r="Y2505">
        <v>53</v>
      </c>
      <c r="Z2505">
        <v>1</v>
      </c>
      <c r="AA2505">
        <v>40.416914633374198</v>
      </c>
      <c r="AB2505">
        <v>47</v>
      </c>
      <c r="AC2505">
        <v>0.91921861659209003</v>
      </c>
      <c r="AD2505">
        <v>6</v>
      </c>
      <c r="AE2505">
        <v>8.0781383407909496E-2</v>
      </c>
      <c r="AF2505">
        <v>0</v>
      </c>
      <c r="AG2505">
        <v>0</v>
      </c>
      <c r="AH2505">
        <v>1.8566309539748399E-4</v>
      </c>
      <c r="AI2505">
        <v>1</v>
      </c>
      <c r="AJ2505" s="73">
        <v>73.738678109662004</v>
      </c>
      <c r="AK2505">
        <v>53</v>
      </c>
      <c r="AL2505">
        <v>1</v>
      </c>
      <c r="AM2505">
        <v>0</v>
      </c>
      <c r="AN2505">
        <v>0</v>
      </c>
      <c r="AO2505">
        <v>0.122851635304031</v>
      </c>
      <c r="AP2505">
        <v>4</v>
      </c>
      <c r="AQ2505">
        <v>53</v>
      </c>
      <c r="AR2505">
        <v>1</v>
      </c>
      <c r="AS2505">
        <v>0</v>
      </c>
      <c r="AT2505">
        <v>0</v>
      </c>
      <c r="AU2505">
        <v>9.6221127455867594E-3</v>
      </c>
      <c r="AV2505">
        <v>1</v>
      </c>
      <c r="AW2505">
        <v>53</v>
      </c>
      <c r="AX2505">
        <v>1</v>
      </c>
      <c r="AY2505" s="73">
        <v>69.824592613050996</v>
      </c>
      <c r="AZ2505">
        <v>53</v>
      </c>
      <c r="BA2505">
        <v>1</v>
      </c>
      <c r="BB2505">
        <v>48</v>
      </c>
      <c r="BC2505">
        <v>0.87034504394693002</v>
      </c>
      <c r="BD2505">
        <v>1</v>
      </c>
      <c r="BE2505">
        <v>6.8033207490372999E-3</v>
      </c>
      <c r="BF2505">
        <v>73.600062976635996</v>
      </c>
      <c r="BG2505">
        <v>73.613986990894006</v>
      </c>
      <c r="BH2505">
        <v>69.824592613050996</v>
      </c>
      <c r="BI2505">
        <v>73.738678109662004</v>
      </c>
    </row>
    <row r="2506" spans="1:61" x14ac:dyDescent="0.25">
      <c r="A2506" s="10" t="str">
        <f>VLOOKUP(D2506,'Index-Relations'!E:F,2,FALSE)</f>
        <v>BM</v>
      </c>
      <c r="B2506" t="s">
        <v>3450</v>
      </c>
      <c r="C2506" s="53" t="s">
        <v>2766</v>
      </c>
      <c r="D2506" s="59" t="s">
        <v>3271</v>
      </c>
      <c r="E2506" s="59" t="s">
        <v>5922</v>
      </c>
      <c r="F2506" t="s">
        <v>942</v>
      </c>
      <c r="G2506" t="s">
        <v>22</v>
      </c>
      <c r="H2506" t="s">
        <v>943</v>
      </c>
      <c r="I2506" s="52">
        <v>45446</v>
      </c>
      <c r="J2506" t="s">
        <v>2457</v>
      </c>
      <c r="K2506">
        <v>54</v>
      </c>
      <c r="L2506" s="73">
        <v>72.762373482890993</v>
      </c>
      <c r="M2506">
        <v>54</v>
      </c>
      <c r="N2506">
        <v>1</v>
      </c>
      <c r="O2506" s="73">
        <v>72.7304392136909</v>
      </c>
      <c r="P2506">
        <v>54</v>
      </c>
      <c r="Q2506">
        <v>1</v>
      </c>
      <c r="R2506">
        <v>52</v>
      </c>
      <c r="S2506">
        <v>0.99213155812191001</v>
      </c>
      <c r="T2506">
        <v>36.472200748042098</v>
      </c>
      <c r="U2506">
        <v>0.79159830078696003</v>
      </c>
      <c r="V2506">
        <v>37</v>
      </c>
      <c r="W2506">
        <v>1.50914304727187E-2</v>
      </c>
      <c r="X2506">
        <v>4</v>
      </c>
      <c r="Y2506">
        <v>54</v>
      </c>
      <c r="Z2506">
        <v>1</v>
      </c>
      <c r="AA2506">
        <v>39.352527898650699</v>
      </c>
      <c r="AB2506">
        <v>48</v>
      </c>
      <c r="AC2506">
        <v>0.91924520971506796</v>
      </c>
      <c r="AD2506">
        <v>6</v>
      </c>
      <c r="AE2506">
        <v>8.0754790284931294E-2</v>
      </c>
      <c r="AF2506">
        <v>0</v>
      </c>
      <c r="AG2506">
        <v>6.9390000000000004E-17</v>
      </c>
      <c r="AH2506">
        <v>1.93239164608432E-4</v>
      </c>
      <c r="AI2506">
        <v>1</v>
      </c>
      <c r="AJ2506" s="73">
        <v>72.847714218121993</v>
      </c>
      <c r="AK2506">
        <v>54</v>
      </c>
      <c r="AL2506">
        <v>1</v>
      </c>
      <c r="AM2506">
        <v>0</v>
      </c>
      <c r="AN2506">
        <v>0</v>
      </c>
      <c r="AO2506">
        <v>0.123014197010598</v>
      </c>
      <c r="AP2506">
        <v>3</v>
      </c>
      <c r="AQ2506">
        <v>54</v>
      </c>
      <c r="AR2506">
        <v>1</v>
      </c>
      <c r="AS2506">
        <v>0</v>
      </c>
      <c r="AT2506">
        <v>0</v>
      </c>
      <c r="AU2506">
        <v>9.7490187523171998E-3</v>
      </c>
      <c r="AV2506">
        <v>1</v>
      </c>
      <c r="AW2506">
        <v>54</v>
      </c>
      <c r="AX2506">
        <v>1</v>
      </c>
      <c r="AY2506" s="73">
        <v>69.004294332112906</v>
      </c>
      <c r="AZ2506">
        <v>54</v>
      </c>
      <c r="BA2506">
        <v>1</v>
      </c>
      <c r="BB2506">
        <v>50</v>
      </c>
      <c r="BC2506">
        <v>0.86961286605382604</v>
      </c>
      <c r="BD2506">
        <v>1</v>
      </c>
      <c r="BE2506">
        <v>7.37293693557514E-3</v>
      </c>
      <c r="BF2506">
        <v>72.762373482890993</v>
      </c>
      <c r="BG2506">
        <v>72.7304392136909</v>
      </c>
      <c r="BH2506">
        <v>69.004294332112906</v>
      </c>
      <c r="BI2506">
        <v>72.847714218121993</v>
      </c>
    </row>
    <row r="2507" spans="1:61" x14ac:dyDescent="0.25">
      <c r="A2507" s="10" t="str">
        <f>VLOOKUP(D2507,'Index-Relations'!E:F,2,FALSE)</f>
        <v>BM</v>
      </c>
      <c r="B2507" t="s">
        <v>3450</v>
      </c>
      <c r="C2507" s="53" t="s">
        <v>2767</v>
      </c>
      <c r="D2507" s="59" t="s">
        <v>3271</v>
      </c>
      <c r="E2507" s="59" t="s">
        <v>5923</v>
      </c>
      <c r="F2507" t="s">
        <v>942</v>
      </c>
      <c r="G2507" t="s">
        <v>22</v>
      </c>
      <c r="H2507" t="s">
        <v>943</v>
      </c>
      <c r="I2507" s="52">
        <v>45414</v>
      </c>
      <c r="J2507" t="s">
        <v>2457</v>
      </c>
      <c r="K2507">
        <v>54</v>
      </c>
      <c r="L2507" s="73">
        <v>72.715482281243993</v>
      </c>
      <c r="M2507">
        <v>54</v>
      </c>
      <c r="N2507">
        <v>1</v>
      </c>
      <c r="O2507" s="73">
        <v>72.561919256948002</v>
      </c>
      <c r="P2507">
        <v>54</v>
      </c>
      <c r="Q2507">
        <v>1</v>
      </c>
      <c r="R2507">
        <v>52</v>
      </c>
      <c r="S2507">
        <v>0.98989854420386003</v>
      </c>
      <c r="T2507">
        <v>36.629164637629998</v>
      </c>
      <c r="U2507">
        <v>0.78930358363806097</v>
      </c>
      <c r="V2507">
        <v>37</v>
      </c>
      <c r="W2507">
        <v>1.53991471801908E-2</v>
      </c>
      <c r="X2507">
        <v>4</v>
      </c>
      <c r="Y2507">
        <v>54</v>
      </c>
      <c r="Z2507">
        <v>1</v>
      </c>
      <c r="AA2507">
        <v>40.880106861494802</v>
      </c>
      <c r="AB2507">
        <v>48</v>
      </c>
      <c r="AC2507">
        <v>0.92019965981855301</v>
      </c>
      <c r="AD2507">
        <v>6</v>
      </c>
      <c r="AE2507">
        <v>7.98003401814463E-2</v>
      </c>
      <c r="AF2507">
        <v>0</v>
      </c>
      <c r="AG2507">
        <v>3.4694000000000002E-16</v>
      </c>
      <c r="AH2507">
        <v>1.89201103691745E-4</v>
      </c>
      <c r="AI2507">
        <v>1</v>
      </c>
      <c r="AJ2507" s="73">
        <v>72.990448484077902</v>
      </c>
      <c r="AK2507">
        <v>54</v>
      </c>
      <c r="AL2507">
        <v>1</v>
      </c>
      <c r="AM2507">
        <v>0</v>
      </c>
      <c r="AN2507">
        <v>0</v>
      </c>
      <c r="AO2507">
        <v>0.121939551602259</v>
      </c>
      <c r="AP2507">
        <v>3</v>
      </c>
      <c r="AQ2507">
        <v>54</v>
      </c>
      <c r="AR2507">
        <v>1</v>
      </c>
      <c r="AS2507">
        <v>0</v>
      </c>
      <c r="AT2507">
        <v>0</v>
      </c>
      <c r="AU2507">
        <v>9.7296736664003007E-3</v>
      </c>
      <c r="AV2507">
        <v>1</v>
      </c>
      <c r="AW2507">
        <v>54</v>
      </c>
      <c r="AX2507">
        <v>1</v>
      </c>
      <c r="AY2507" s="73">
        <v>68.812406872695902</v>
      </c>
      <c r="AZ2507">
        <v>54</v>
      </c>
      <c r="BA2507">
        <v>1</v>
      </c>
      <c r="BB2507">
        <v>50</v>
      </c>
      <c r="BC2507">
        <v>0.86980286943870999</v>
      </c>
      <c r="BD2507">
        <v>1</v>
      </c>
      <c r="BE2507">
        <v>8.2575789590298692E-3</v>
      </c>
      <c r="BF2507">
        <v>72.715482281243993</v>
      </c>
      <c r="BG2507">
        <v>72.561919256948002</v>
      </c>
      <c r="BH2507">
        <v>68.812406872695902</v>
      </c>
      <c r="BI2507">
        <v>72.990448484077902</v>
      </c>
    </row>
    <row r="2508" spans="1:61" x14ac:dyDescent="0.25">
      <c r="A2508" s="10" t="str">
        <f>VLOOKUP(D2508,'Index-Relations'!E:F,2,FALSE)</f>
        <v>BM</v>
      </c>
      <c r="B2508" t="s">
        <v>3450</v>
      </c>
      <c r="C2508" s="53" t="s">
        <v>2768</v>
      </c>
      <c r="D2508" s="59" t="s">
        <v>3271</v>
      </c>
      <c r="E2508" s="59" t="s">
        <v>5924</v>
      </c>
      <c r="F2508" t="s">
        <v>942</v>
      </c>
      <c r="G2508" t="s">
        <v>22</v>
      </c>
      <c r="H2508" t="s">
        <v>943</v>
      </c>
      <c r="I2508" s="52">
        <v>45383</v>
      </c>
      <c r="J2508" t="s">
        <v>2457</v>
      </c>
      <c r="K2508">
        <v>54</v>
      </c>
      <c r="L2508">
        <v>80.7782131812844</v>
      </c>
      <c r="M2508">
        <v>54</v>
      </c>
      <c r="N2508">
        <v>1</v>
      </c>
      <c r="O2508">
        <v>82.016368985653202</v>
      </c>
      <c r="P2508">
        <v>54</v>
      </c>
      <c r="Q2508">
        <v>1</v>
      </c>
      <c r="R2508">
        <v>52</v>
      </c>
      <c r="S2508">
        <v>0.98860080726517596</v>
      </c>
      <c r="T2508">
        <v>37.2991309220209</v>
      </c>
      <c r="U2508">
        <v>0.79173646314746604</v>
      </c>
      <c r="V2508">
        <v>37</v>
      </c>
      <c r="W2508">
        <v>1.5908724778578201E-2</v>
      </c>
      <c r="X2508">
        <v>4</v>
      </c>
      <c r="Y2508">
        <v>54</v>
      </c>
      <c r="Z2508">
        <v>1</v>
      </c>
      <c r="AA2508">
        <v>41.828352089856203</v>
      </c>
      <c r="AB2508">
        <v>48</v>
      </c>
      <c r="AC2508">
        <v>0.91658659376983498</v>
      </c>
      <c r="AD2508">
        <v>6</v>
      </c>
      <c r="AE2508">
        <v>8.3413406230165396E-2</v>
      </c>
      <c r="AF2508">
        <v>0</v>
      </c>
      <c r="AG2508">
        <v>0</v>
      </c>
      <c r="AH2508">
        <v>1.88292263771216E-4</v>
      </c>
      <c r="AI2508">
        <v>1</v>
      </c>
      <c r="AJ2508">
        <v>79.374568989284597</v>
      </c>
      <c r="AK2508">
        <v>54</v>
      </c>
      <c r="AL2508">
        <v>1</v>
      </c>
      <c r="AM2508">
        <v>0</v>
      </c>
      <c r="AN2508">
        <v>0</v>
      </c>
      <c r="AO2508">
        <v>0.10952709839118401</v>
      </c>
      <c r="AP2508">
        <v>3</v>
      </c>
      <c r="AQ2508">
        <v>54</v>
      </c>
      <c r="AR2508">
        <v>1</v>
      </c>
      <c r="AS2508">
        <v>0</v>
      </c>
      <c r="AT2508">
        <v>0</v>
      </c>
      <c r="AU2508">
        <v>9.2136596706695207E-3</v>
      </c>
      <c r="AV2508">
        <v>1</v>
      </c>
      <c r="AW2508">
        <v>54</v>
      </c>
      <c r="AX2508">
        <v>1</v>
      </c>
      <c r="AY2508">
        <v>77.190045040114597</v>
      </c>
      <c r="AZ2508">
        <v>54</v>
      </c>
      <c r="BA2508">
        <v>1</v>
      </c>
      <c r="BB2508">
        <v>50</v>
      </c>
      <c r="BC2508">
        <v>0.88152850301754804</v>
      </c>
      <c r="BD2508">
        <v>1</v>
      </c>
      <c r="BE2508">
        <v>8.9443985912662297E-3</v>
      </c>
      <c r="BF2508">
        <v>72.974659831929898</v>
      </c>
      <c r="BG2508">
        <v>72.595657978256995</v>
      </c>
      <c r="BH2508">
        <v>69.182550979060906</v>
      </c>
      <c r="BI2508">
        <v>73.531582506684998</v>
      </c>
    </row>
    <row r="2509" spans="1:61" x14ac:dyDescent="0.25">
      <c r="A2509" s="10" t="str">
        <f>VLOOKUP(D2509,'Index-Relations'!E:F,2,FALSE)</f>
        <v>BM</v>
      </c>
      <c r="B2509" t="s">
        <v>3450</v>
      </c>
      <c r="C2509" s="53" t="s">
        <v>2769</v>
      </c>
      <c r="D2509" s="59" t="s">
        <v>3271</v>
      </c>
      <c r="E2509" s="59" t="s">
        <v>5925</v>
      </c>
      <c r="F2509" t="s">
        <v>942</v>
      </c>
      <c r="G2509" t="s">
        <v>22</v>
      </c>
      <c r="H2509" t="s">
        <v>943</v>
      </c>
      <c r="I2509" s="52">
        <v>45352</v>
      </c>
      <c r="J2509" t="s">
        <v>2457</v>
      </c>
      <c r="K2509">
        <v>53</v>
      </c>
      <c r="L2509">
        <v>80.807723511534803</v>
      </c>
      <c r="M2509">
        <v>53</v>
      </c>
      <c r="N2509">
        <v>1</v>
      </c>
      <c r="O2509">
        <v>82.363854029048497</v>
      </c>
      <c r="P2509">
        <v>53</v>
      </c>
      <c r="Q2509">
        <v>1</v>
      </c>
      <c r="R2509">
        <v>51</v>
      </c>
      <c r="S2509">
        <v>0.98426993612305902</v>
      </c>
      <c r="T2509">
        <v>36.567219801124097</v>
      </c>
      <c r="U2509">
        <v>0.71789853041559604</v>
      </c>
      <c r="V2509">
        <v>36</v>
      </c>
      <c r="W2509">
        <v>1.3455395675129199E-2</v>
      </c>
      <c r="X2509">
        <v>3</v>
      </c>
      <c r="Y2509">
        <v>53</v>
      </c>
      <c r="Z2509">
        <v>0.999999999999999</v>
      </c>
      <c r="AA2509">
        <v>40.797214453581098</v>
      </c>
      <c r="AB2509">
        <v>48</v>
      </c>
      <c r="AC2509">
        <v>0.92596661760846899</v>
      </c>
      <c r="AD2509">
        <v>5</v>
      </c>
      <c r="AE2509">
        <v>7.4033382391530594E-2</v>
      </c>
      <c r="AF2509">
        <v>0</v>
      </c>
      <c r="AG2509">
        <v>1.8041000000000001E-16</v>
      </c>
      <c r="AH2509">
        <v>0</v>
      </c>
      <c r="AI2509">
        <v>0</v>
      </c>
      <c r="AJ2509">
        <v>78.872033646091793</v>
      </c>
      <c r="AK2509">
        <v>53</v>
      </c>
      <c r="AL2509">
        <v>1</v>
      </c>
      <c r="AM2509">
        <v>0</v>
      </c>
      <c r="AN2509">
        <v>0</v>
      </c>
      <c r="AO2509">
        <v>0.10152353548028099</v>
      </c>
      <c r="AP2509">
        <v>2</v>
      </c>
      <c r="AQ2509">
        <v>53</v>
      </c>
      <c r="AR2509">
        <v>1</v>
      </c>
      <c r="AS2509">
        <v>0</v>
      </c>
      <c r="AT2509">
        <v>0</v>
      </c>
      <c r="AU2509">
        <v>9.4458228249534992E-3</v>
      </c>
      <c r="AV2509">
        <v>1</v>
      </c>
      <c r="AW2509">
        <v>53</v>
      </c>
      <c r="AX2509">
        <v>0.999999999999999</v>
      </c>
      <c r="AY2509">
        <v>77.262872768254098</v>
      </c>
      <c r="AZ2509">
        <v>53</v>
      </c>
      <c r="BA2509">
        <v>1</v>
      </c>
      <c r="BB2509">
        <v>50</v>
      </c>
      <c r="BC2509">
        <v>0.88860678891481903</v>
      </c>
      <c r="BD2509">
        <v>1</v>
      </c>
      <c r="BE2509">
        <v>9.8696756048997306E-3</v>
      </c>
      <c r="BF2509">
        <v>73.141283814272001</v>
      </c>
      <c r="BG2509">
        <v>73.281466633129</v>
      </c>
      <c r="BH2509">
        <v>69.437309573860006</v>
      </c>
      <c r="BI2509">
        <v>72.886273775339902</v>
      </c>
    </row>
    <row r="2510" spans="1:61" x14ac:dyDescent="0.25">
      <c r="A2510" s="10" t="str">
        <f>VLOOKUP(D2510,'Index-Relations'!E:F,2,FALSE)</f>
        <v>BM</v>
      </c>
      <c r="B2510" t="s">
        <v>3450</v>
      </c>
      <c r="C2510" s="53" t="s">
        <v>2770</v>
      </c>
      <c r="D2510" s="59" t="s">
        <v>3271</v>
      </c>
      <c r="E2510" s="59" t="s">
        <v>5926</v>
      </c>
      <c r="F2510" t="s">
        <v>942</v>
      </c>
      <c r="G2510" t="s">
        <v>22</v>
      </c>
      <c r="H2510" t="s">
        <v>943</v>
      </c>
      <c r="I2510" s="52">
        <v>45323</v>
      </c>
      <c r="J2510" t="s">
        <v>2457</v>
      </c>
      <c r="K2510">
        <v>53</v>
      </c>
      <c r="L2510">
        <v>80.850252845276998</v>
      </c>
      <c r="M2510">
        <v>53</v>
      </c>
      <c r="N2510">
        <v>1</v>
      </c>
      <c r="O2510">
        <v>82.365807241042504</v>
      </c>
      <c r="P2510">
        <v>53</v>
      </c>
      <c r="Q2510">
        <v>1</v>
      </c>
      <c r="R2510">
        <v>51</v>
      </c>
      <c r="S2510">
        <v>0.98816468738645902</v>
      </c>
      <c r="T2510">
        <v>36.418248588876097</v>
      </c>
      <c r="U2510">
        <v>0.71568110635167703</v>
      </c>
      <c r="V2510">
        <v>35</v>
      </c>
      <c r="W2510">
        <v>1.35129154489587E-2</v>
      </c>
      <c r="X2510">
        <v>3</v>
      </c>
      <c r="Y2510">
        <v>53</v>
      </c>
      <c r="Z2510">
        <v>0.999999999999999</v>
      </c>
      <c r="AA2510">
        <v>43.076621288161398</v>
      </c>
      <c r="AB2510">
        <v>48</v>
      </c>
      <c r="AC2510">
        <v>0.933809062099073</v>
      </c>
      <c r="AD2510">
        <v>5</v>
      </c>
      <c r="AE2510">
        <v>6.6190937900925895E-2</v>
      </c>
      <c r="AF2510">
        <v>0</v>
      </c>
      <c r="AG2510">
        <v>2.4979999999999999E-16</v>
      </c>
      <c r="AH2510">
        <v>0</v>
      </c>
      <c r="AI2510">
        <v>0</v>
      </c>
      <c r="AJ2510">
        <v>78.7644425019556</v>
      </c>
      <c r="AK2510">
        <v>53</v>
      </c>
      <c r="AL2510">
        <v>1</v>
      </c>
      <c r="AM2510">
        <v>0</v>
      </c>
      <c r="AN2510">
        <v>0</v>
      </c>
      <c r="AO2510">
        <v>0.10604083405802101</v>
      </c>
      <c r="AP2510">
        <v>2</v>
      </c>
      <c r="AQ2510">
        <v>53</v>
      </c>
      <c r="AR2510">
        <v>1</v>
      </c>
      <c r="AS2510">
        <v>0</v>
      </c>
      <c r="AT2510">
        <v>0</v>
      </c>
      <c r="AU2510">
        <v>9.0674610826854806E-3</v>
      </c>
      <c r="AV2510">
        <v>1</v>
      </c>
      <c r="AW2510">
        <v>53</v>
      </c>
      <c r="AX2510">
        <v>0.999999999999999</v>
      </c>
      <c r="AY2510">
        <v>77.539243019849906</v>
      </c>
      <c r="AZ2510">
        <v>53</v>
      </c>
      <c r="BA2510">
        <v>1</v>
      </c>
      <c r="BB2510">
        <v>50</v>
      </c>
      <c r="BC2510">
        <v>0.88360914364411003</v>
      </c>
      <c r="BD2510">
        <v>1</v>
      </c>
      <c r="BE2510">
        <v>1.0350022297867099E-2</v>
      </c>
      <c r="BF2510">
        <v>73.323731698084998</v>
      </c>
      <c r="BG2510">
        <v>73.359004978938898</v>
      </c>
      <c r="BH2510">
        <v>69.872218178983005</v>
      </c>
      <c r="BI2510">
        <v>72.872933659240005</v>
      </c>
    </row>
    <row r="2511" spans="1:61" x14ac:dyDescent="0.25">
      <c r="A2511" s="10" t="str">
        <f>VLOOKUP(D2511,'Index-Relations'!E:F,2,FALSE)</f>
        <v>ESG</v>
      </c>
      <c r="B2511" t="s">
        <v>3450</v>
      </c>
      <c r="C2511" s="53" t="s">
        <v>3350</v>
      </c>
      <c r="D2511" s="59" t="s">
        <v>3272</v>
      </c>
      <c r="E2511" s="59" t="s">
        <v>5927</v>
      </c>
      <c r="F2511" t="s">
        <v>946</v>
      </c>
      <c r="G2511" t="s">
        <v>2757</v>
      </c>
      <c r="H2511" t="s">
        <v>947</v>
      </c>
      <c r="I2511" s="52">
        <v>45505</v>
      </c>
      <c r="J2511" t="s">
        <v>2457</v>
      </c>
      <c r="K2511">
        <v>51</v>
      </c>
      <c r="L2511" s="73">
        <v>73.793365789236901</v>
      </c>
      <c r="M2511">
        <v>51</v>
      </c>
      <c r="N2511">
        <v>1</v>
      </c>
      <c r="O2511" s="73">
        <v>73.915912693883001</v>
      </c>
      <c r="P2511">
        <v>51</v>
      </c>
      <c r="Q2511">
        <v>1</v>
      </c>
      <c r="R2511">
        <v>49</v>
      </c>
      <c r="S2511">
        <v>0.992509922525879</v>
      </c>
      <c r="T2511">
        <v>36.989657643651498</v>
      </c>
      <c r="U2511">
        <v>0.79974798886106102</v>
      </c>
      <c r="V2511">
        <v>35</v>
      </c>
      <c r="W2511">
        <v>3.5976349141318299E-3</v>
      </c>
      <c r="X2511">
        <v>1</v>
      </c>
      <c r="Y2511">
        <v>51</v>
      </c>
      <c r="Z2511">
        <v>0.999999999999999</v>
      </c>
      <c r="AA2511">
        <v>33.4802634931618</v>
      </c>
      <c r="AB2511">
        <v>45</v>
      </c>
      <c r="AC2511">
        <v>0.92190688072180904</v>
      </c>
      <c r="AD2511">
        <v>6</v>
      </c>
      <c r="AE2511">
        <v>7.8093119278190695E-2</v>
      </c>
      <c r="AF2511">
        <v>0</v>
      </c>
      <c r="AG2511">
        <v>0</v>
      </c>
      <c r="AH2511">
        <v>2.23287860491431E-4</v>
      </c>
      <c r="AI2511">
        <v>1</v>
      </c>
      <c r="AJ2511" s="73">
        <v>73.630594978911006</v>
      </c>
      <c r="AK2511">
        <v>51</v>
      </c>
      <c r="AL2511">
        <v>1</v>
      </c>
      <c r="AM2511">
        <v>0</v>
      </c>
      <c r="AN2511">
        <v>0</v>
      </c>
      <c r="AO2511">
        <v>0.11140590405084901</v>
      </c>
      <c r="AP2511">
        <v>2</v>
      </c>
      <c r="AQ2511">
        <v>51</v>
      </c>
      <c r="AR2511">
        <v>1</v>
      </c>
      <c r="AS2511">
        <v>0</v>
      </c>
      <c r="AT2511">
        <v>0</v>
      </c>
      <c r="AU2511">
        <v>9.8056249071488896E-3</v>
      </c>
      <c r="AV2511">
        <v>1</v>
      </c>
      <c r="AW2511">
        <v>51</v>
      </c>
      <c r="AX2511">
        <v>0.999999999999999</v>
      </c>
      <c r="AY2511" s="73">
        <v>69.838356297358999</v>
      </c>
      <c r="AZ2511">
        <v>51</v>
      </c>
      <c r="BA2511">
        <v>1</v>
      </c>
      <c r="BB2511">
        <v>48</v>
      </c>
      <c r="BC2511">
        <v>0.88175410101201002</v>
      </c>
      <c r="BD2511">
        <v>1</v>
      </c>
      <c r="BE2511">
        <v>6.8399949371393699E-3</v>
      </c>
      <c r="BF2511">
        <v>73.793365789236901</v>
      </c>
      <c r="BG2511">
        <v>73.915912693883001</v>
      </c>
      <c r="BH2511">
        <v>69.838356297358999</v>
      </c>
      <c r="BI2511">
        <v>73.630594978911006</v>
      </c>
    </row>
    <row r="2512" spans="1:61" x14ac:dyDescent="0.25">
      <c r="A2512" s="10" t="str">
        <f>VLOOKUP(D2512,'Index-Relations'!E:F,2,FALSE)</f>
        <v>ESG</v>
      </c>
      <c r="B2512" t="s">
        <v>3450</v>
      </c>
      <c r="C2512" s="53" t="s">
        <v>2765</v>
      </c>
      <c r="D2512" s="59" t="s">
        <v>3272</v>
      </c>
      <c r="E2512" s="59" t="s">
        <v>5928</v>
      </c>
      <c r="F2512" t="s">
        <v>946</v>
      </c>
      <c r="G2512" t="s">
        <v>2757</v>
      </c>
      <c r="H2512" t="s">
        <v>947</v>
      </c>
      <c r="I2512" s="52">
        <v>45474</v>
      </c>
      <c r="J2512" t="s">
        <v>2457</v>
      </c>
      <c r="K2512">
        <v>51</v>
      </c>
      <c r="L2512" s="73">
        <v>74.217243665625006</v>
      </c>
      <c r="M2512">
        <v>51</v>
      </c>
      <c r="N2512">
        <v>1</v>
      </c>
      <c r="O2512" s="73">
        <v>74.203959717745903</v>
      </c>
      <c r="P2512">
        <v>51</v>
      </c>
      <c r="Q2512">
        <v>1</v>
      </c>
      <c r="R2512">
        <v>49</v>
      </c>
      <c r="S2512">
        <v>0.99299556046039705</v>
      </c>
      <c r="T2512">
        <v>37.178561876794099</v>
      </c>
      <c r="U2512">
        <v>0.79276234040359805</v>
      </c>
      <c r="V2512">
        <v>34</v>
      </c>
      <c r="W2512">
        <v>4.8506243873602901E-3</v>
      </c>
      <c r="X2512">
        <v>1</v>
      </c>
      <c r="Y2512">
        <v>51</v>
      </c>
      <c r="Z2512">
        <v>0.999999999999999</v>
      </c>
      <c r="AA2512">
        <v>31.0752625960484</v>
      </c>
      <c r="AB2512">
        <v>45</v>
      </c>
      <c r="AC2512">
        <v>0.91818746201931201</v>
      </c>
      <c r="AD2512">
        <v>6</v>
      </c>
      <c r="AE2512">
        <v>8.1812537980687702E-2</v>
      </c>
      <c r="AF2512">
        <v>0</v>
      </c>
      <c r="AG2512">
        <v>0</v>
      </c>
      <c r="AH2512">
        <v>2.0323021500471999E-4</v>
      </c>
      <c r="AI2512">
        <v>1</v>
      </c>
      <c r="AJ2512" s="73">
        <v>74.268903766167</v>
      </c>
      <c r="AK2512">
        <v>51</v>
      </c>
      <c r="AL2512">
        <v>1</v>
      </c>
      <c r="AM2512">
        <v>0</v>
      </c>
      <c r="AN2512">
        <v>0</v>
      </c>
      <c r="AO2512">
        <v>0.111379095023418</v>
      </c>
      <c r="AP2512">
        <v>2</v>
      </c>
      <c r="AQ2512">
        <v>51</v>
      </c>
      <c r="AR2512">
        <v>1</v>
      </c>
      <c r="AS2512">
        <v>0</v>
      </c>
      <c r="AT2512">
        <v>0</v>
      </c>
      <c r="AU2512">
        <v>9.7460195341511693E-3</v>
      </c>
      <c r="AV2512">
        <v>1</v>
      </c>
      <c r="AW2512">
        <v>51</v>
      </c>
      <c r="AX2512">
        <v>1</v>
      </c>
      <c r="AY2512" s="73">
        <v>70.424279703866006</v>
      </c>
      <c r="AZ2512">
        <v>51</v>
      </c>
      <c r="BA2512">
        <v>1</v>
      </c>
      <c r="BB2512">
        <v>48</v>
      </c>
      <c r="BC2512">
        <v>0.88172392437540503</v>
      </c>
      <c r="BD2512">
        <v>1</v>
      </c>
      <c r="BE2512">
        <v>6.8969806011767E-3</v>
      </c>
      <c r="BF2512">
        <v>74.217243665625006</v>
      </c>
      <c r="BG2512">
        <v>74.203959717745903</v>
      </c>
      <c r="BH2512">
        <v>70.424279703866006</v>
      </c>
      <c r="BI2512">
        <v>74.268903766167</v>
      </c>
    </row>
    <row r="2513" spans="1:61" x14ac:dyDescent="0.25">
      <c r="A2513" s="10" t="str">
        <f>VLOOKUP(D2513,'Index-Relations'!E:F,2,FALSE)</f>
        <v>ESG</v>
      </c>
      <c r="B2513" t="s">
        <v>3450</v>
      </c>
      <c r="C2513" s="53" t="s">
        <v>2766</v>
      </c>
      <c r="D2513" s="59" t="s">
        <v>3272</v>
      </c>
      <c r="E2513" s="59" t="s">
        <v>5929</v>
      </c>
      <c r="F2513" t="s">
        <v>946</v>
      </c>
      <c r="G2513" t="s">
        <v>2757</v>
      </c>
      <c r="H2513" t="s">
        <v>947</v>
      </c>
      <c r="I2513" s="52">
        <v>45446</v>
      </c>
      <c r="J2513" t="s">
        <v>2457</v>
      </c>
      <c r="K2513">
        <v>51</v>
      </c>
      <c r="L2513" s="73">
        <v>73.504209895190996</v>
      </c>
      <c r="M2513">
        <v>51</v>
      </c>
      <c r="N2513">
        <v>1</v>
      </c>
      <c r="O2513" s="73">
        <v>73.627104669011899</v>
      </c>
      <c r="P2513">
        <v>51</v>
      </c>
      <c r="Q2513">
        <v>1</v>
      </c>
      <c r="R2513">
        <v>49</v>
      </c>
      <c r="S2513">
        <v>0.99200212775235297</v>
      </c>
      <c r="T2513">
        <v>36.276912026553802</v>
      </c>
      <c r="U2513">
        <v>0.77806791455485502</v>
      </c>
      <c r="V2513">
        <v>34</v>
      </c>
      <c r="W2513">
        <v>1.0337850101037299E-2</v>
      </c>
      <c r="X2513">
        <v>3</v>
      </c>
      <c r="Y2513">
        <v>51</v>
      </c>
      <c r="Z2513">
        <v>1</v>
      </c>
      <c r="AA2513">
        <v>34.898895858060001</v>
      </c>
      <c r="AB2513">
        <v>46</v>
      </c>
      <c r="AC2513">
        <v>0.926686655142961</v>
      </c>
      <c r="AD2513">
        <v>5</v>
      </c>
      <c r="AE2513">
        <v>7.3313344857038804E-2</v>
      </c>
      <c r="AF2513">
        <v>0</v>
      </c>
      <c r="AG2513">
        <v>1.2489999999999999E-16</v>
      </c>
      <c r="AH2513">
        <v>2.0582684235281201E-4</v>
      </c>
      <c r="AI2513">
        <v>1</v>
      </c>
      <c r="AJ2513" s="73">
        <v>73.317357372281904</v>
      </c>
      <c r="AK2513">
        <v>51</v>
      </c>
      <c r="AL2513">
        <v>1</v>
      </c>
      <c r="AM2513">
        <v>0</v>
      </c>
      <c r="AN2513">
        <v>0</v>
      </c>
      <c r="AO2513">
        <v>0.116849084031138</v>
      </c>
      <c r="AP2513">
        <v>2</v>
      </c>
      <c r="AQ2513">
        <v>51</v>
      </c>
      <c r="AR2513">
        <v>1</v>
      </c>
      <c r="AS2513">
        <v>0</v>
      </c>
      <c r="AT2513">
        <v>0</v>
      </c>
      <c r="AU2513">
        <v>9.9044480193289496E-3</v>
      </c>
      <c r="AV2513">
        <v>1</v>
      </c>
      <c r="AW2513">
        <v>51</v>
      </c>
      <c r="AX2513">
        <v>0.999999999999999</v>
      </c>
      <c r="AY2513" s="73">
        <v>69.682894491658004</v>
      </c>
      <c r="AZ2513">
        <v>51</v>
      </c>
      <c r="BA2513">
        <v>1</v>
      </c>
      <c r="BB2513">
        <v>48</v>
      </c>
      <c r="BC2513">
        <v>0.87565212416936899</v>
      </c>
      <c r="BD2513">
        <v>1</v>
      </c>
      <c r="BE2513">
        <v>7.4987917994919998E-3</v>
      </c>
      <c r="BF2513">
        <v>73.504209895190996</v>
      </c>
      <c r="BG2513">
        <v>73.627104669011899</v>
      </c>
      <c r="BH2513">
        <v>69.682894491658004</v>
      </c>
      <c r="BI2513">
        <v>73.317357372281904</v>
      </c>
    </row>
    <row r="2514" spans="1:61" x14ac:dyDescent="0.25">
      <c r="A2514" s="10" t="str">
        <f>VLOOKUP(D2514,'Index-Relations'!E:F,2,FALSE)</f>
        <v>ESG</v>
      </c>
      <c r="B2514" t="s">
        <v>3450</v>
      </c>
      <c r="C2514" s="53" t="s">
        <v>2767</v>
      </c>
      <c r="D2514" s="59" t="s">
        <v>3272</v>
      </c>
      <c r="E2514" s="59" t="s">
        <v>5930</v>
      </c>
      <c r="F2514" t="s">
        <v>946</v>
      </c>
      <c r="G2514" t="s">
        <v>2757</v>
      </c>
      <c r="H2514" t="s">
        <v>947</v>
      </c>
      <c r="I2514" s="52">
        <v>45414</v>
      </c>
      <c r="J2514" t="s">
        <v>2457</v>
      </c>
      <c r="K2514">
        <v>51</v>
      </c>
      <c r="L2514" s="73">
        <v>73.392236934565005</v>
      </c>
      <c r="M2514">
        <v>51</v>
      </c>
      <c r="N2514">
        <v>1</v>
      </c>
      <c r="O2514" s="73">
        <v>73.385530886250905</v>
      </c>
      <c r="P2514">
        <v>51</v>
      </c>
      <c r="Q2514">
        <v>1</v>
      </c>
      <c r="R2514">
        <v>49</v>
      </c>
      <c r="S2514">
        <v>0.98972851818946395</v>
      </c>
      <c r="T2514">
        <v>36.425833000749101</v>
      </c>
      <c r="U2514">
        <v>0.776109228981823</v>
      </c>
      <c r="V2514">
        <v>34</v>
      </c>
      <c r="W2514">
        <v>1.08951465048639E-2</v>
      </c>
      <c r="X2514">
        <v>3</v>
      </c>
      <c r="Y2514">
        <v>51</v>
      </c>
      <c r="Z2514">
        <v>0.999999999999999</v>
      </c>
      <c r="AA2514">
        <v>36.456211885599998</v>
      </c>
      <c r="AB2514">
        <v>46</v>
      </c>
      <c r="AC2514">
        <v>0.92734366973335602</v>
      </c>
      <c r="AD2514">
        <v>5</v>
      </c>
      <c r="AE2514">
        <v>7.2656330266643906E-2</v>
      </c>
      <c r="AF2514">
        <v>0</v>
      </c>
      <c r="AG2514">
        <v>0</v>
      </c>
      <c r="AH2514">
        <v>2.01286301541433E-4</v>
      </c>
      <c r="AI2514">
        <v>1</v>
      </c>
      <c r="AJ2514" s="73">
        <v>73.411015604816996</v>
      </c>
      <c r="AK2514">
        <v>51</v>
      </c>
      <c r="AL2514">
        <v>1</v>
      </c>
      <c r="AM2514">
        <v>0</v>
      </c>
      <c r="AN2514">
        <v>0</v>
      </c>
      <c r="AO2514">
        <v>0.11639590047482599</v>
      </c>
      <c r="AP2514">
        <v>2</v>
      </c>
      <c r="AQ2514">
        <v>51</v>
      </c>
      <c r="AR2514">
        <v>1</v>
      </c>
      <c r="AS2514">
        <v>0</v>
      </c>
      <c r="AT2514">
        <v>0</v>
      </c>
      <c r="AU2514">
        <v>9.8985219061020202E-3</v>
      </c>
      <c r="AV2514">
        <v>1</v>
      </c>
      <c r="AW2514">
        <v>51</v>
      </c>
      <c r="AX2514">
        <v>1</v>
      </c>
      <c r="AY2514" s="73">
        <v>69.423170929179904</v>
      </c>
      <c r="AZ2514">
        <v>51</v>
      </c>
      <c r="BA2514">
        <v>1</v>
      </c>
      <c r="BB2514">
        <v>48</v>
      </c>
      <c r="BC2514">
        <v>0.87521349190625397</v>
      </c>
      <c r="BD2514">
        <v>1</v>
      </c>
      <c r="BE2514">
        <v>8.3906076189186503E-3</v>
      </c>
      <c r="BF2514">
        <v>73.392236934565005</v>
      </c>
      <c r="BG2514">
        <v>73.385530886250905</v>
      </c>
      <c r="BH2514">
        <v>69.423170929179904</v>
      </c>
      <c r="BI2514">
        <v>73.411015604816996</v>
      </c>
    </row>
    <row r="2515" spans="1:61" x14ac:dyDescent="0.25">
      <c r="A2515" s="10" t="str">
        <f>VLOOKUP(D2515,'Index-Relations'!E:F,2,FALSE)</f>
        <v>ESG</v>
      </c>
      <c r="B2515" t="s">
        <v>3450</v>
      </c>
      <c r="C2515" s="53" t="s">
        <v>2768</v>
      </c>
      <c r="D2515" s="59" t="s">
        <v>3272</v>
      </c>
      <c r="E2515" s="59" t="s">
        <v>5931</v>
      </c>
      <c r="F2515" t="s">
        <v>946</v>
      </c>
      <c r="G2515" t="s">
        <v>2757</v>
      </c>
      <c r="H2515" t="s">
        <v>947</v>
      </c>
      <c r="I2515" s="52">
        <v>45383</v>
      </c>
      <c r="J2515" t="s">
        <v>2457</v>
      </c>
      <c r="K2515">
        <v>51</v>
      </c>
      <c r="L2515">
        <v>81.385675992374402</v>
      </c>
      <c r="M2515">
        <v>51</v>
      </c>
      <c r="N2515">
        <v>1</v>
      </c>
      <c r="O2515">
        <v>82.748593235770002</v>
      </c>
      <c r="P2515">
        <v>51</v>
      </c>
      <c r="Q2515">
        <v>1</v>
      </c>
      <c r="R2515">
        <v>49</v>
      </c>
      <c r="S2515">
        <v>0.98839303784295096</v>
      </c>
      <c r="T2515">
        <v>37.095386497625697</v>
      </c>
      <c r="U2515">
        <v>0.77879305262728105</v>
      </c>
      <c r="V2515">
        <v>34</v>
      </c>
      <c r="W2515">
        <v>1.15921564409297E-2</v>
      </c>
      <c r="X2515">
        <v>3</v>
      </c>
      <c r="Y2515">
        <v>51</v>
      </c>
      <c r="Z2515">
        <v>1</v>
      </c>
      <c r="AA2515">
        <v>37.548671184147302</v>
      </c>
      <c r="AB2515">
        <v>46</v>
      </c>
      <c r="AC2515">
        <v>0.92503619244483803</v>
      </c>
      <c r="AD2515">
        <v>5</v>
      </c>
      <c r="AE2515">
        <v>7.4963807555161702E-2</v>
      </c>
      <c r="AF2515">
        <v>0</v>
      </c>
      <c r="AG2515">
        <v>1.5266E-16</v>
      </c>
      <c r="AH2515">
        <v>2.0026823651854301E-4</v>
      </c>
      <c r="AI2515">
        <v>1</v>
      </c>
      <c r="AJ2515">
        <v>79.768999809912501</v>
      </c>
      <c r="AK2515">
        <v>51</v>
      </c>
      <c r="AL2515">
        <v>1</v>
      </c>
      <c r="AM2515">
        <v>0</v>
      </c>
      <c r="AN2515">
        <v>0</v>
      </c>
      <c r="AO2515">
        <v>0.104501924721303</v>
      </c>
      <c r="AP2515">
        <v>2</v>
      </c>
      <c r="AQ2515">
        <v>51</v>
      </c>
      <c r="AR2515">
        <v>0.999999999999999</v>
      </c>
      <c r="AS2515">
        <v>0</v>
      </c>
      <c r="AT2515">
        <v>0</v>
      </c>
      <c r="AU2515">
        <v>9.3830787957975802E-3</v>
      </c>
      <c r="AV2515">
        <v>1</v>
      </c>
      <c r="AW2515">
        <v>51</v>
      </c>
      <c r="AX2515">
        <v>0.999999999999999</v>
      </c>
      <c r="AY2515">
        <v>77.805174082144802</v>
      </c>
      <c r="AZ2515">
        <v>51</v>
      </c>
      <c r="BA2515">
        <v>1</v>
      </c>
      <c r="BB2515">
        <v>48</v>
      </c>
      <c r="BC2515">
        <v>0.88639288014644102</v>
      </c>
      <c r="BD2515">
        <v>1</v>
      </c>
      <c r="BE2515">
        <v>9.1051951322547592E-3</v>
      </c>
      <c r="BF2515">
        <v>73.662633766463898</v>
      </c>
      <c r="BG2515">
        <v>73.440615878117995</v>
      </c>
      <c r="BH2515">
        <v>69.803633538390997</v>
      </c>
      <c r="BI2515">
        <v>73.956565938826003</v>
      </c>
    </row>
    <row r="2516" spans="1:61" x14ac:dyDescent="0.25">
      <c r="A2516" s="10" t="str">
        <f>VLOOKUP(D2516,'Index-Relations'!E:F,2,FALSE)</f>
        <v>ESG</v>
      </c>
      <c r="B2516" t="s">
        <v>3450</v>
      </c>
      <c r="C2516" s="53" t="s">
        <v>2769</v>
      </c>
      <c r="D2516" s="59" t="s">
        <v>3272</v>
      </c>
      <c r="E2516" s="59" t="s">
        <v>5932</v>
      </c>
      <c r="F2516" t="s">
        <v>946</v>
      </c>
      <c r="G2516" t="s">
        <v>2757</v>
      </c>
      <c r="H2516" t="s">
        <v>947</v>
      </c>
      <c r="I2516" s="52">
        <v>45352</v>
      </c>
      <c r="J2516" t="s">
        <v>2457</v>
      </c>
      <c r="K2516">
        <v>52</v>
      </c>
      <c r="L2516">
        <v>81.352201308152303</v>
      </c>
      <c r="M2516">
        <v>52</v>
      </c>
      <c r="N2516">
        <v>1</v>
      </c>
      <c r="O2516">
        <v>82.8724408532929</v>
      </c>
      <c r="P2516">
        <v>52</v>
      </c>
      <c r="Q2516">
        <v>1</v>
      </c>
      <c r="R2516">
        <v>50</v>
      </c>
      <c r="S2516">
        <v>0.98411520459526203</v>
      </c>
      <c r="T2516">
        <v>36.553272011688399</v>
      </c>
      <c r="U2516">
        <v>0.71994113461559195</v>
      </c>
      <c r="V2516">
        <v>36</v>
      </c>
      <c r="W2516">
        <v>1.3498370599623799E-2</v>
      </c>
      <c r="X2516">
        <v>3</v>
      </c>
      <c r="Y2516">
        <v>52</v>
      </c>
      <c r="Z2516">
        <v>0.999999999999999</v>
      </c>
      <c r="AA2516">
        <v>41.231306532517401</v>
      </c>
      <c r="AB2516">
        <v>48</v>
      </c>
      <c r="AC2516">
        <v>0.93569540237346005</v>
      </c>
      <c r="AD2516">
        <v>4</v>
      </c>
      <c r="AE2516">
        <v>6.4304597626539201E-2</v>
      </c>
      <c r="AF2516">
        <v>0</v>
      </c>
      <c r="AG2516">
        <v>0</v>
      </c>
      <c r="AH2516">
        <v>0</v>
      </c>
      <c r="AI2516">
        <v>0</v>
      </c>
      <c r="AJ2516">
        <v>79.346383608971905</v>
      </c>
      <c r="AK2516">
        <v>52</v>
      </c>
      <c r="AL2516">
        <v>1</v>
      </c>
      <c r="AM2516">
        <v>0</v>
      </c>
      <c r="AN2516">
        <v>0</v>
      </c>
      <c r="AO2516">
        <v>0.102471333480389</v>
      </c>
      <c r="AP2516">
        <v>2</v>
      </c>
      <c r="AQ2516">
        <v>52</v>
      </c>
      <c r="AR2516">
        <v>1</v>
      </c>
      <c r="AS2516">
        <v>0</v>
      </c>
      <c r="AT2516">
        <v>0</v>
      </c>
      <c r="AU2516">
        <v>9.5340066331760908E-3</v>
      </c>
      <c r="AV2516">
        <v>1</v>
      </c>
      <c r="AW2516">
        <v>52</v>
      </c>
      <c r="AX2516">
        <v>0.999999999999999</v>
      </c>
      <c r="AY2516">
        <v>77.931226499378695</v>
      </c>
      <c r="AZ2516">
        <v>52</v>
      </c>
      <c r="BA2516">
        <v>1</v>
      </c>
      <c r="BB2516">
        <v>49</v>
      </c>
      <c r="BC2516">
        <v>0.88755100699915501</v>
      </c>
      <c r="BD2516">
        <v>1</v>
      </c>
      <c r="BE2516">
        <v>9.9776595204547295E-3</v>
      </c>
      <c r="BF2516">
        <v>73.752964533158902</v>
      </c>
      <c r="BG2516">
        <v>73.871925274126994</v>
      </c>
      <c r="BH2516">
        <v>70.082275042085996</v>
      </c>
      <c r="BI2516">
        <v>73.418412148282002</v>
      </c>
    </row>
    <row r="2517" spans="1:61" x14ac:dyDescent="0.25">
      <c r="A2517" s="10" t="str">
        <f>VLOOKUP(D2517,'Index-Relations'!E:F,2,FALSE)</f>
        <v>ESG</v>
      </c>
      <c r="B2517" t="s">
        <v>3450</v>
      </c>
      <c r="C2517" s="53" t="s">
        <v>2770</v>
      </c>
      <c r="D2517" s="59" t="s">
        <v>3272</v>
      </c>
      <c r="E2517" s="59" t="s">
        <v>5933</v>
      </c>
      <c r="F2517" t="s">
        <v>946</v>
      </c>
      <c r="G2517" t="s">
        <v>2757</v>
      </c>
      <c r="H2517" t="s">
        <v>947</v>
      </c>
      <c r="I2517" s="52">
        <v>45323</v>
      </c>
      <c r="J2517" t="s">
        <v>2457</v>
      </c>
      <c r="K2517">
        <v>52</v>
      </c>
      <c r="L2517">
        <v>81.268293030444994</v>
      </c>
      <c r="M2517">
        <v>52</v>
      </c>
      <c r="N2517">
        <v>1</v>
      </c>
      <c r="O2517">
        <v>82.805237742538793</v>
      </c>
      <c r="P2517">
        <v>52</v>
      </c>
      <c r="Q2517">
        <v>1</v>
      </c>
      <c r="R2517">
        <v>50</v>
      </c>
      <c r="S2517">
        <v>0.98805749931189202</v>
      </c>
      <c r="T2517">
        <v>36.3882626717444</v>
      </c>
      <c r="U2517">
        <v>0.71739343874958295</v>
      </c>
      <c r="V2517">
        <v>35</v>
      </c>
      <c r="W2517">
        <v>1.3543048850265201E-2</v>
      </c>
      <c r="X2517">
        <v>3</v>
      </c>
      <c r="Y2517">
        <v>52</v>
      </c>
      <c r="Z2517">
        <v>1</v>
      </c>
      <c r="AA2517">
        <v>43.440014110519002</v>
      </c>
      <c r="AB2517">
        <v>48</v>
      </c>
      <c r="AC2517">
        <v>0.94200527395236899</v>
      </c>
      <c r="AD2517">
        <v>4</v>
      </c>
      <c r="AE2517">
        <v>5.7994726047630799E-2</v>
      </c>
      <c r="AF2517">
        <v>0</v>
      </c>
      <c r="AG2517">
        <v>1.1796E-16</v>
      </c>
      <c r="AH2517">
        <v>0</v>
      </c>
      <c r="AI2517">
        <v>0</v>
      </c>
      <c r="AJ2517">
        <v>79.100792873609294</v>
      </c>
      <c r="AK2517">
        <v>52</v>
      </c>
      <c r="AL2517">
        <v>1</v>
      </c>
      <c r="AM2517">
        <v>0</v>
      </c>
      <c r="AN2517">
        <v>0</v>
      </c>
      <c r="AO2517">
        <v>0.106998517589616</v>
      </c>
      <c r="AP2517">
        <v>2</v>
      </c>
      <c r="AQ2517">
        <v>52</v>
      </c>
      <c r="AR2517">
        <v>1</v>
      </c>
      <c r="AS2517">
        <v>0</v>
      </c>
      <c r="AT2517">
        <v>0</v>
      </c>
      <c r="AU2517">
        <v>9.1493517828992801E-3</v>
      </c>
      <c r="AV2517">
        <v>1</v>
      </c>
      <c r="AW2517">
        <v>52</v>
      </c>
      <c r="AX2517">
        <v>1</v>
      </c>
      <c r="AY2517">
        <v>78.035208602962001</v>
      </c>
      <c r="AZ2517">
        <v>52</v>
      </c>
      <c r="BA2517">
        <v>1</v>
      </c>
      <c r="BB2517">
        <v>49</v>
      </c>
      <c r="BC2517">
        <v>0.88255735838120397</v>
      </c>
      <c r="BD2517">
        <v>1</v>
      </c>
      <c r="BE2517">
        <v>1.0444124029178201E-2</v>
      </c>
      <c r="BF2517">
        <v>73.804562184470896</v>
      </c>
      <c r="BG2517">
        <v>73.868013723633993</v>
      </c>
      <c r="BH2517">
        <v>70.373192669107993</v>
      </c>
      <c r="BI2517">
        <v>73.253720028486896</v>
      </c>
    </row>
    <row r="2518" spans="1:61" x14ac:dyDescent="0.25">
      <c r="A2518" s="10" t="str">
        <f>VLOOKUP(D2518,'Index-Relations'!E:F,2,FALSE)</f>
        <v>ESG</v>
      </c>
      <c r="B2518" t="s">
        <v>3450</v>
      </c>
      <c r="C2518" s="53" t="s">
        <v>2760</v>
      </c>
      <c r="D2518" s="59" t="s">
        <v>3272</v>
      </c>
      <c r="E2518" s="59" t="s">
        <v>5934</v>
      </c>
      <c r="F2518" t="s">
        <v>946</v>
      </c>
      <c r="G2518" t="s">
        <v>2757</v>
      </c>
      <c r="H2518" t="s">
        <v>947</v>
      </c>
      <c r="I2518" s="52">
        <v>45659</v>
      </c>
      <c r="J2518" t="s">
        <v>2457</v>
      </c>
      <c r="K2518">
        <v>50</v>
      </c>
      <c r="L2518" s="73">
        <v>73.193742806474901</v>
      </c>
      <c r="M2518">
        <v>50</v>
      </c>
      <c r="N2518">
        <v>1</v>
      </c>
      <c r="O2518" s="73">
        <v>73.799229215035993</v>
      </c>
      <c r="P2518">
        <v>50</v>
      </c>
      <c r="Q2518">
        <v>1</v>
      </c>
      <c r="R2518">
        <v>48</v>
      </c>
      <c r="S2518">
        <v>0.99139990815527801</v>
      </c>
      <c r="T2518">
        <v>36.331136985942301</v>
      </c>
      <c r="U2518">
        <v>0.76252284576751195</v>
      </c>
      <c r="V2518">
        <v>34</v>
      </c>
      <c r="W2518">
        <v>2.7403571981148801E-3</v>
      </c>
      <c r="X2518">
        <v>1</v>
      </c>
      <c r="Y2518">
        <v>50</v>
      </c>
      <c r="Z2518">
        <v>1</v>
      </c>
      <c r="AA2518">
        <v>35.265717268702502</v>
      </c>
      <c r="AB2518">
        <v>41</v>
      </c>
      <c r="AC2518">
        <v>0.89020981139387301</v>
      </c>
      <c r="AD2518">
        <v>9</v>
      </c>
      <c r="AE2518">
        <v>0.10979018860612599</v>
      </c>
      <c r="AF2518">
        <v>0</v>
      </c>
      <c r="AG2518">
        <v>4.1629999999999998E-17</v>
      </c>
      <c r="AH2518">
        <v>2.7701790617518801E-4</v>
      </c>
      <c r="AI2518">
        <v>1</v>
      </c>
      <c r="AJ2518" s="73">
        <v>72.205521460040003</v>
      </c>
      <c r="AK2518">
        <v>50</v>
      </c>
      <c r="AL2518">
        <v>1</v>
      </c>
      <c r="AM2518">
        <v>0</v>
      </c>
      <c r="AN2518">
        <v>0</v>
      </c>
      <c r="AO2518">
        <v>0.121378699010638</v>
      </c>
      <c r="AP2518">
        <v>2</v>
      </c>
      <c r="AQ2518">
        <v>50</v>
      </c>
      <c r="AR2518">
        <v>1</v>
      </c>
      <c r="AS2518">
        <v>0</v>
      </c>
      <c r="AT2518">
        <v>0</v>
      </c>
      <c r="AU2518">
        <v>0</v>
      </c>
      <c r="AV2518">
        <v>0</v>
      </c>
      <c r="AW2518">
        <v>50</v>
      </c>
      <c r="AX2518">
        <v>1</v>
      </c>
      <c r="AY2518" s="73">
        <v>69.318919922416001</v>
      </c>
      <c r="AZ2518">
        <v>50</v>
      </c>
      <c r="BA2518">
        <v>1</v>
      </c>
      <c r="BB2518">
        <v>47</v>
      </c>
      <c r="BC2518">
        <v>0.87427497259787101</v>
      </c>
      <c r="BD2518">
        <v>1</v>
      </c>
      <c r="BE2518">
        <v>4.34632839148989E-3</v>
      </c>
      <c r="BF2518">
        <v>73.193742806474901</v>
      </c>
      <c r="BG2518">
        <v>73.799229215035993</v>
      </c>
      <c r="BH2518">
        <v>69.318919922416001</v>
      </c>
      <c r="BI2518">
        <v>72.205521460040003</v>
      </c>
    </row>
    <row r="2519" spans="1:61" x14ac:dyDescent="0.25">
      <c r="A2519" s="10" t="str">
        <f>VLOOKUP(D2519,'Index-Relations'!E:F,2,FALSE)</f>
        <v>ESG</v>
      </c>
      <c r="B2519" t="s">
        <v>3450</v>
      </c>
      <c r="C2519" s="53" t="s">
        <v>2761</v>
      </c>
      <c r="D2519" s="59" t="s">
        <v>3272</v>
      </c>
      <c r="E2519" s="59" t="s">
        <v>5935</v>
      </c>
      <c r="F2519" t="s">
        <v>946</v>
      </c>
      <c r="G2519" t="s">
        <v>2757</v>
      </c>
      <c r="H2519" t="s">
        <v>947</v>
      </c>
      <c r="I2519" s="52">
        <v>45628</v>
      </c>
      <c r="J2519" t="s">
        <v>2457</v>
      </c>
      <c r="K2519">
        <v>51</v>
      </c>
      <c r="L2519" s="73">
        <v>73.281884330650996</v>
      </c>
      <c r="M2519">
        <v>51</v>
      </c>
      <c r="N2519">
        <v>1</v>
      </c>
      <c r="O2519" s="73">
        <v>73.7738245421979</v>
      </c>
      <c r="P2519">
        <v>51</v>
      </c>
      <c r="Q2519">
        <v>1</v>
      </c>
      <c r="R2519">
        <v>49</v>
      </c>
      <c r="S2519">
        <v>0.99090277377333402</v>
      </c>
      <c r="T2519">
        <v>36.219640972532602</v>
      </c>
      <c r="U2519">
        <v>0.77280983466778796</v>
      </c>
      <c r="V2519">
        <v>35</v>
      </c>
      <c r="W2519">
        <v>3.1291124307979501E-3</v>
      </c>
      <c r="X2519">
        <v>1</v>
      </c>
      <c r="Y2519">
        <v>51</v>
      </c>
      <c r="Z2519">
        <v>0.999999999999999</v>
      </c>
      <c r="AA2519">
        <v>31.1593050961493</v>
      </c>
      <c r="AB2519">
        <v>42</v>
      </c>
      <c r="AC2519">
        <v>0.88671936295532106</v>
      </c>
      <c r="AD2519">
        <v>9</v>
      </c>
      <c r="AE2519">
        <v>0.113280637044678</v>
      </c>
      <c r="AF2519">
        <v>0</v>
      </c>
      <c r="AG2519">
        <v>2.7756000000000002E-16</v>
      </c>
      <c r="AH2519">
        <v>2.58137137298035E-4</v>
      </c>
      <c r="AI2519">
        <v>1</v>
      </c>
      <c r="AJ2519" s="73">
        <v>72.422977053381999</v>
      </c>
      <c r="AK2519">
        <v>51</v>
      </c>
      <c r="AL2519">
        <v>1</v>
      </c>
      <c r="AM2519">
        <v>0</v>
      </c>
      <c r="AN2519">
        <v>0</v>
      </c>
      <c r="AO2519">
        <v>0.118502458889457</v>
      </c>
      <c r="AP2519">
        <v>2</v>
      </c>
      <c r="AQ2519">
        <v>51</v>
      </c>
      <c r="AR2519">
        <v>0.999999999999999</v>
      </c>
      <c r="AS2519">
        <v>0</v>
      </c>
      <c r="AT2519">
        <v>0</v>
      </c>
      <c r="AU2519">
        <v>0</v>
      </c>
      <c r="AV2519">
        <v>0</v>
      </c>
      <c r="AW2519">
        <v>51</v>
      </c>
      <c r="AX2519">
        <v>1</v>
      </c>
      <c r="AY2519" s="73">
        <v>69.269688777132998</v>
      </c>
      <c r="AZ2519">
        <v>51</v>
      </c>
      <c r="BA2519">
        <v>1</v>
      </c>
      <c r="BB2519">
        <v>48</v>
      </c>
      <c r="BC2519">
        <v>0.87618750439844995</v>
      </c>
      <c r="BD2519">
        <v>1</v>
      </c>
      <c r="BE2519">
        <v>5.3100367120919797E-3</v>
      </c>
      <c r="BF2519">
        <v>73.281884330650996</v>
      </c>
      <c r="BG2519">
        <v>73.7738245421979</v>
      </c>
      <c r="BH2519">
        <v>69.269688777132998</v>
      </c>
      <c r="BI2519">
        <v>72.422977053381999</v>
      </c>
    </row>
    <row r="2520" spans="1:61" x14ac:dyDescent="0.25">
      <c r="A2520" s="10" t="str">
        <f>VLOOKUP(D2520,'Index-Relations'!E:F,2,FALSE)</f>
        <v>ESG</v>
      </c>
      <c r="B2520" t="s">
        <v>3450</v>
      </c>
      <c r="C2520" s="53" t="s">
        <v>2762</v>
      </c>
      <c r="D2520" s="59" t="s">
        <v>3272</v>
      </c>
      <c r="E2520" s="59" t="s">
        <v>5936</v>
      </c>
      <c r="F2520" t="s">
        <v>946</v>
      </c>
      <c r="G2520" t="s">
        <v>2757</v>
      </c>
      <c r="H2520" t="s">
        <v>947</v>
      </c>
      <c r="I2520" s="52">
        <v>45597</v>
      </c>
      <c r="J2520" t="s">
        <v>2457</v>
      </c>
      <c r="K2520">
        <v>51</v>
      </c>
      <c r="L2520" s="73">
        <v>73.215176498031994</v>
      </c>
      <c r="M2520">
        <v>51</v>
      </c>
      <c r="N2520">
        <v>1</v>
      </c>
      <c r="O2520" s="73">
        <v>73.627560351189999</v>
      </c>
      <c r="P2520">
        <v>51</v>
      </c>
      <c r="Q2520">
        <v>1</v>
      </c>
      <c r="R2520">
        <v>49</v>
      </c>
      <c r="S2520">
        <v>0.99013976413440696</v>
      </c>
      <c r="T2520">
        <v>36.567886568790001</v>
      </c>
      <c r="U2520">
        <v>0.77905509506185</v>
      </c>
      <c r="V2520">
        <v>35</v>
      </c>
      <c r="W2520">
        <v>3.2471024233190599E-3</v>
      </c>
      <c r="X2520">
        <v>1</v>
      </c>
      <c r="Y2520">
        <v>51</v>
      </c>
      <c r="Z2520">
        <v>1</v>
      </c>
      <c r="AA2520">
        <v>31.223231847188298</v>
      </c>
      <c r="AB2520">
        <v>42</v>
      </c>
      <c r="AC2520">
        <v>0.88666739352071999</v>
      </c>
      <c r="AD2520">
        <v>9</v>
      </c>
      <c r="AE2520">
        <v>0.11333260647927999</v>
      </c>
      <c r="AF2520">
        <v>0</v>
      </c>
      <c r="AG2520">
        <v>0</v>
      </c>
      <c r="AH2520">
        <v>2.5137766921309602E-4</v>
      </c>
      <c r="AI2520">
        <v>1</v>
      </c>
      <c r="AJ2520" s="73">
        <v>72.431867163727006</v>
      </c>
      <c r="AK2520">
        <v>51</v>
      </c>
      <c r="AL2520">
        <v>1</v>
      </c>
      <c r="AM2520">
        <v>0</v>
      </c>
      <c r="AN2520">
        <v>0</v>
      </c>
      <c r="AO2520">
        <v>0.11564683646205901</v>
      </c>
      <c r="AP2520">
        <v>2</v>
      </c>
      <c r="AQ2520">
        <v>51</v>
      </c>
      <c r="AR2520">
        <v>1</v>
      </c>
      <c r="AS2520">
        <v>0</v>
      </c>
      <c r="AT2520">
        <v>0</v>
      </c>
      <c r="AU2520">
        <v>1.2015405586957901E-2</v>
      </c>
      <c r="AV2520">
        <v>1</v>
      </c>
      <c r="AW2520">
        <v>51</v>
      </c>
      <c r="AX2520">
        <v>0.999999999999999</v>
      </c>
      <c r="AY2520" s="73">
        <v>69.266016025942903</v>
      </c>
      <c r="AZ2520">
        <v>51</v>
      </c>
      <c r="BA2520">
        <v>1</v>
      </c>
      <c r="BB2520">
        <v>48</v>
      </c>
      <c r="BC2520">
        <v>0.87827225502048101</v>
      </c>
      <c r="BD2520">
        <v>1</v>
      </c>
      <c r="BE2520">
        <v>6.0809085174593699E-3</v>
      </c>
      <c r="BF2520">
        <v>73.215176498031994</v>
      </c>
      <c r="BG2520">
        <v>73.627560351189999</v>
      </c>
      <c r="BH2520">
        <v>69.266016025942903</v>
      </c>
      <c r="BI2520">
        <v>72.431867163727006</v>
      </c>
    </row>
    <row r="2521" spans="1:61" x14ac:dyDescent="0.25">
      <c r="A2521" s="10" t="str">
        <f>VLOOKUP(D2521,'Index-Relations'!E:F,2,FALSE)</f>
        <v>ESG</v>
      </c>
      <c r="B2521" t="s">
        <v>3450</v>
      </c>
      <c r="C2521" s="53" t="s">
        <v>2763</v>
      </c>
      <c r="D2521" s="59" t="s">
        <v>3272</v>
      </c>
      <c r="E2521" s="59" t="s">
        <v>5937</v>
      </c>
      <c r="F2521" t="s">
        <v>946</v>
      </c>
      <c r="G2521" t="s">
        <v>2757</v>
      </c>
      <c r="H2521" t="s">
        <v>947</v>
      </c>
      <c r="I2521" s="52">
        <v>45566</v>
      </c>
      <c r="J2521" t="s">
        <v>2457</v>
      </c>
      <c r="K2521">
        <v>51</v>
      </c>
      <c r="L2521" s="73">
        <v>72.710789686916002</v>
      </c>
      <c r="M2521">
        <v>51</v>
      </c>
      <c r="N2521">
        <v>1</v>
      </c>
      <c r="O2521" s="73">
        <v>73.221330644469901</v>
      </c>
      <c r="P2521">
        <v>51</v>
      </c>
      <c r="Q2521">
        <v>1</v>
      </c>
      <c r="R2521">
        <v>49</v>
      </c>
      <c r="S2521">
        <v>0.99003924945295096</v>
      </c>
      <c r="T2521">
        <v>35.853613597126397</v>
      </c>
      <c r="U2521">
        <v>0.778266808302712</v>
      </c>
      <c r="V2521">
        <v>35</v>
      </c>
      <c r="W2521">
        <v>3.5999745176153899E-3</v>
      </c>
      <c r="X2521">
        <v>1</v>
      </c>
      <c r="Y2521">
        <v>51</v>
      </c>
      <c r="Z2521">
        <v>1</v>
      </c>
      <c r="AA2521">
        <v>31.906560121984398</v>
      </c>
      <c r="AB2521">
        <v>42</v>
      </c>
      <c r="AC2521">
        <v>0.89139321816377304</v>
      </c>
      <c r="AD2521">
        <v>9</v>
      </c>
      <c r="AE2521">
        <v>0.108606781836226</v>
      </c>
      <c r="AF2521">
        <v>0</v>
      </c>
      <c r="AG2521">
        <v>1.388E-17</v>
      </c>
      <c r="AH2521">
        <v>2.6595845506162299E-4</v>
      </c>
      <c r="AI2521">
        <v>1</v>
      </c>
      <c r="AJ2521" s="73">
        <v>71.956424567859003</v>
      </c>
      <c r="AK2521">
        <v>51</v>
      </c>
      <c r="AL2521">
        <v>1</v>
      </c>
      <c r="AM2521">
        <v>0</v>
      </c>
      <c r="AN2521">
        <v>0</v>
      </c>
      <c r="AO2521">
        <v>0.12488596318924899</v>
      </c>
      <c r="AP2521">
        <v>2</v>
      </c>
      <c r="AQ2521">
        <v>51</v>
      </c>
      <c r="AR2521">
        <v>1</v>
      </c>
      <c r="AS2521">
        <v>0</v>
      </c>
      <c r="AT2521">
        <v>0</v>
      </c>
      <c r="AU2521">
        <v>1.1840572714525601E-2</v>
      </c>
      <c r="AV2521">
        <v>1</v>
      </c>
      <c r="AW2521">
        <v>51</v>
      </c>
      <c r="AX2521">
        <v>1</v>
      </c>
      <c r="AY2521" s="73">
        <v>68.531683952911905</v>
      </c>
      <c r="AZ2521">
        <v>51</v>
      </c>
      <c r="BA2521">
        <v>1</v>
      </c>
      <c r="BB2521">
        <v>48</v>
      </c>
      <c r="BC2521">
        <v>0.86792504492122502</v>
      </c>
      <c r="BD2521">
        <v>1</v>
      </c>
      <c r="BE2521">
        <v>7.1889918895245803E-3</v>
      </c>
      <c r="BF2521">
        <v>72.710789686916002</v>
      </c>
      <c r="BG2521">
        <v>73.221330644469901</v>
      </c>
      <c r="BH2521">
        <v>68.531683952911905</v>
      </c>
      <c r="BI2521">
        <v>71.956424567859003</v>
      </c>
    </row>
    <row r="2522" spans="1:61" x14ac:dyDescent="0.25">
      <c r="A2522" s="10" t="str">
        <f>VLOOKUP(D2522,'Index-Relations'!E:F,2,FALSE)</f>
        <v>ESG</v>
      </c>
      <c r="B2522" t="s">
        <v>3450</v>
      </c>
      <c r="C2522" s="53" t="s">
        <v>2764</v>
      </c>
      <c r="D2522" s="59" t="s">
        <v>3272</v>
      </c>
      <c r="E2522" s="59" t="s">
        <v>5938</v>
      </c>
      <c r="F2522" t="s">
        <v>946</v>
      </c>
      <c r="G2522" t="s">
        <v>2757</v>
      </c>
      <c r="H2522" t="s">
        <v>947</v>
      </c>
      <c r="I2522" s="52">
        <v>45537</v>
      </c>
      <c r="J2522" t="s">
        <v>2457</v>
      </c>
      <c r="K2522">
        <v>51</v>
      </c>
      <c r="L2522" s="73">
        <v>73.977945483666005</v>
      </c>
      <c r="M2522">
        <v>51</v>
      </c>
      <c r="N2522">
        <v>1</v>
      </c>
      <c r="O2522" s="73">
        <v>74.188484502867993</v>
      </c>
      <c r="P2522">
        <v>51</v>
      </c>
      <c r="Q2522">
        <v>1</v>
      </c>
      <c r="R2522">
        <v>49</v>
      </c>
      <c r="S2522">
        <v>0.99177056452054702</v>
      </c>
      <c r="T2522">
        <v>36.913870138698798</v>
      </c>
      <c r="U2522">
        <v>0.79731834913544497</v>
      </c>
      <c r="V2522">
        <v>35</v>
      </c>
      <c r="W2522">
        <v>3.8107817616242902E-3</v>
      </c>
      <c r="X2522">
        <v>1</v>
      </c>
      <c r="Y2522">
        <v>51</v>
      </c>
      <c r="Z2522">
        <v>1</v>
      </c>
      <c r="AA2522">
        <v>33.523335429418303</v>
      </c>
      <c r="AB2522">
        <v>43</v>
      </c>
      <c r="AC2522">
        <v>0.91281019778592398</v>
      </c>
      <c r="AD2522">
        <v>8</v>
      </c>
      <c r="AE2522">
        <v>8.7189802214075199E-2</v>
      </c>
      <c r="AF2522">
        <v>0</v>
      </c>
      <c r="AG2522">
        <v>0</v>
      </c>
      <c r="AH2522">
        <v>2.7502122825307299E-4</v>
      </c>
      <c r="AI2522">
        <v>1</v>
      </c>
      <c r="AJ2522" s="73">
        <v>73.588090379086907</v>
      </c>
      <c r="AK2522">
        <v>51</v>
      </c>
      <c r="AL2522">
        <v>1</v>
      </c>
      <c r="AM2522">
        <v>0</v>
      </c>
      <c r="AN2522">
        <v>0</v>
      </c>
      <c r="AO2522">
        <v>0.11428215662321101</v>
      </c>
      <c r="AP2522">
        <v>2</v>
      </c>
      <c r="AQ2522">
        <v>51</v>
      </c>
      <c r="AR2522">
        <v>0.999999999999999</v>
      </c>
      <c r="AS2522">
        <v>0</v>
      </c>
      <c r="AT2522">
        <v>0</v>
      </c>
      <c r="AU2522">
        <v>1.0176444900667599E-2</v>
      </c>
      <c r="AV2522">
        <v>1</v>
      </c>
      <c r="AW2522">
        <v>51</v>
      </c>
      <c r="AX2522">
        <v>1</v>
      </c>
      <c r="AY2522" s="73">
        <v>70.089863620217002</v>
      </c>
      <c r="AZ2522">
        <v>51</v>
      </c>
      <c r="BA2522">
        <v>1</v>
      </c>
      <c r="BB2522">
        <v>48</v>
      </c>
      <c r="BC2522">
        <v>0.87903840803553801</v>
      </c>
      <c r="BD2522">
        <v>1</v>
      </c>
      <c r="BE2522">
        <v>6.6794353412494801E-3</v>
      </c>
      <c r="BF2522">
        <v>73.977945483666005</v>
      </c>
      <c r="BG2522">
        <v>74.188484502867993</v>
      </c>
      <c r="BH2522">
        <v>70.089863620217002</v>
      </c>
      <c r="BI2522">
        <v>73.588090379086907</v>
      </c>
    </row>
    <row r="2523" spans="1:61" x14ac:dyDescent="0.25">
      <c r="A2523" s="10" t="str">
        <f>VLOOKUP(D2523,'Index-Relations'!E:F,2,FALSE)</f>
        <v>ESG</v>
      </c>
      <c r="B2523" t="s">
        <v>3450</v>
      </c>
      <c r="C2523" s="53" t="s">
        <v>2760</v>
      </c>
      <c r="D2523" s="59" t="s">
        <v>2843</v>
      </c>
      <c r="E2523" s="59" t="s">
        <v>5939</v>
      </c>
      <c r="F2523" t="s">
        <v>950</v>
      </c>
      <c r="G2523" t="s">
        <v>949</v>
      </c>
      <c r="H2523" t="s">
        <v>951</v>
      </c>
      <c r="I2523" s="52">
        <v>45659</v>
      </c>
      <c r="J2523" t="s">
        <v>2457</v>
      </c>
      <c r="K2523">
        <v>281</v>
      </c>
      <c r="L2523" s="73">
        <v>73.673202865832906</v>
      </c>
      <c r="M2523">
        <v>281</v>
      </c>
      <c r="N2523">
        <v>1</v>
      </c>
      <c r="O2523" s="73">
        <v>78.526689947815996</v>
      </c>
      <c r="P2523">
        <v>281</v>
      </c>
      <c r="Q2523">
        <v>1</v>
      </c>
      <c r="R2523">
        <v>278</v>
      </c>
      <c r="S2523">
        <v>0.99143931917570205</v>
      </c>
      <c r="T2523">
        <v>36.175659445831599</v>
      </c>
      <c r="U2523">
        <v>0.76232701372387401</v>
      </c>
      <c r="V2523">
        <v>245</v>
      </c>
      <c r="W2523">
        <v>9.1461445965348498E-2</v>
      </c>
      <c r="X2523">
        <v>49</v>
      </c>
      <c r="Y2523">
        <v>281</v>
      </c>
      <c r="Z2523">
        <v>1</v>
      </c>
      <c r="AA2523">
        <v>60.8506694718331</v>
      </c>
      <c r="AB2523">
        <v>255</v>
      </c>
      <c r="AC2523">
        <v>0.93443276428182398</v>
      </c>
      <c r="AD2523">
        <v>26</v>
      </c>
      <c r="AE2523">
        <v>6.5567235718175396E-2</v>
      </c>
      <c r="AF2523">
        <v>0</v>
      </c>
      <c r="AG2523">
        <v>0</v>
      </c>
      <c r="AH2523">
        <v>4.8815837848154896E-3</v>
      </c>
      <c r="AI2523">
        <v>17</v>
      </c>
      <c r="AJ2523" s="73">
        <v>71.996737796671894</v>
      </c>
      <c r="AK2523">
        <v>281</v>
      </c>
      <c r="AL2523">
        <v>1</v>
      </c>
      <c r="AM2523">
        <v>0</v>
      </c>
      <c r="AN2523">
        <v>0</v>
      </c>
      <c r="AO2523">
        <v>0</v>
      </c>
      <c r="AP2523">
        <v>0</v>
      </c>
      <c r="AQ2523">
        <v>281</v>
      </c>
      <c r="AR2523">
        <v>1</v>
      </c>
      <c r="AS2523">
        <v>0</v>
      </c>
      <c r="AT2523">
        <v>0</v>
      </c>
      <c r="AU2523">
        <v>0</v>
      </c>
      <c r="AV2523">
        <v>0</v>
      </c>
      <c r="AW2523">
        <v>281</v>
      </c>
      <c r="AX2523">
        <v>0.999999999999999</v>
      </c>
      <c r="AY2523" s="73">
        <v>67.732459840637006</v>
      </c>
      <c r="AZ2523">
        <v>281</v>
      </c>
      <c r="BA2523">
        <v>1</v>
      </c>
      <c r="BB2523">
        <v>275</v>
      </c>
      <c r="BC2523">
        <v>0.93748453749481697</v>
      </c>
      <c r="BD2523">
        <v>6</v>
      </c>
      <c r="BE2523">
        <v>6.2515462505182098E-2</v>
      </c>
      <c r="BF2523">
        <v>73.673202865832906</v>
      </c>
      <c r="BG2523">
        <v>78.526689947815996</v>
      </c>
      <c r="BH2523">
        <v>67.732459840637006</v>
      </c>
      <c r="BI2523">
        <v>71.996737796671894</v>
      </c>
    </row>
    <row r="2524" spans="1:61" x14ac:dyDescent="0.25">
      <c r="A2524" s="10" t="str">
        <f>VLOOKUP(D2524,'Index-Relations'!E:F,2,FALSE)</f>
        <v>ESG</v>
      </c>
      <c r="B2524" t="s">
        <v>3450</v>
      </c>
      <c r="C2524" s="53" t="s">
        <v>2761</v>
      </c>
      <c r="D2524" s="59" t="s">
        <v>2843</v>
      </c>
      <c r="E2524" s="59" t="s">
        <v>5940</v>
      </c>
      <c r="F2524" t="s">
        <v>950</v>
      </c>
      <c r="G2524" t="s">
        <v>949</v>
      </c>
      <c r="H2524" t="s">
        <v>951</v>
      </c>
      <c r="I2524" s="52">
        <v>45628</v>
      </c>
      <c r="J2524" t="s">
        <v>2457</v>
      </c>
      <c r="K2524">
        <v>281</v>
      </c>
      <c r="L2524" s="73">
        <v>73.832371633967995</v>
      </c>
      <c r="M2524">
        <v>281</v>
      </c>
      <c r="N2524">
        <v>1</v>
      </c>
      <c r="O2524" s="73">
        <v>78.428324196701993</v>
      </c>
      <c r="P2524">
        <v>281</v>
      </c>
      <c r="Q2524">
        <v>1</v>
      </c>
      <c r="R2524">
        <v>278</v>
      </c>
      <c r="S2524">
        <v>0.991148299940811</v>
      </c>
      <c r="T2524">
        <v>36.313714661494998</v>
      </c>
      <c r="U2524">
        <v>0.762408404681301</v>
      </c>
      <c r="V2524">
        <v>245</v>
      </c>
      <c r="W2524">
        <v>9.2801755892472901E-2</v>
      </c>
      <c r="X2524">
        <v>50</v>
      </c>
      <c r="Y2524">
        <v>281</v>
      </c>
      <c r="Z2524">
        <v>0.999999999999999</v>
      </c>
      <c r="AA2524">
        <v>58.381445082738097</v>
      </c>
      <c r="AB2524">
        <v>256</v>
      </c>
      <c r="AC2524">
        <v>0.93708198160022205</v>
      </c>
      <c r="AD2524">
        <v>25</v>
      </c>
      <c r="AE2524">
        <v>6.29180183997783E-2</v>
      </c>
      <c r="AF2524">
        <v>0</v>
      </c>
      <c r="AG2524">
        <v>0</v>
      </c>
      <c r="AH2524">
        <v>4.9092245194423704E-3</v>
      </c>
      <c r="AI2524">
        <v>17</v>
      </c>
      <c r="AJ2524" s="73">
        <v>72.102682748362994</v>
      </c>
      <c r="AK2524">
        <v>281</v>
      </c>
      <c r="AL2524">
        <v>1</v>
      </c>
      <c r="AM2524">
        <v>0</v>
      </c>
      <c r="AN2524">
        <v>0</v>
      </c>
      <c r="AO2524">
        <v>0</v>
      </c>
      <c r="AP2524">
        <v>0</v>
      </c>
      <c r="AQ2524">
        <v>281</v>
      </c>
      <c r="AR2524">
        <v>1</v>
      </c>
      <c r="AS2524">
        <v>0</v>
      </c>
      <c r="AT2524">
        <v>0</v>
      </c>
      <c r="AU2524">
        <v>0</v>
      </c>
      <c r="AV2524">
        <v>0</v>
      </c>
      <c r="AW2524">
        <v>281</v>
      </c>
      <c r="AX2524">
        <v>0.999999999999999</v>
      </c>
      <c r="AY2524" s="73">
        <v>68.241132334059998</v>
      </c>
      <c r="AZ2524">
        <v>281</v>
      </c>
      <c r="BA2524">
        <v>1</v>
      </c>
      <c r="BB2524">
        <v>275</v>
      </c>
      <c r="BC2524">
        <v>0.945861633029354</v>
      </c>
      <c r="BD2524">
        <v>6</v>
      </c>
      <c r="BE2524">
        <v>5.41383669706458E-2</v>
      </c>
      <c r="BF2524">
        <v>73.832371633967995</v>
      </c>
      <c r="BG2524">
        <v>78.428324196701993</v>
      </c>
      <c r="BH2524">
        <v>68.241132334059998</v>
      </c>
      <c r="BI2524">
        <v>72.102682748362994</v>
      </c>
    </row>
    <row r="2525" spans="1:61" x14ac:dyDescent="0.25">
      <c r="A2525" s="10" t="str">
        <f>VLOOKUP(D2525,'Index-Relations'!E:F,2,FALSE)</f>
        <v>ESG</v>
      </c>
      <c r="B2525" t="s">
        <v>3450</v>
      </c>
      <c r="C2525" s="53" t="s">
        <v>2762</v>
      </c>
      <c r="D2525" s="59" t="s">
        <v>2843</v>
      </c>
      <c r="E2525" s="59" t="s">
        <v>5941</v>
      </c>
      <c r="F2525" t="s">
        <v>950</v>
      </c>
      <c r="G2525" t="s">
        <v>949</v>
      </c>
      <c r="H2525" t="s">
        <v>951</v>
      </c>
      <c r="I2525" s="52">
        <v>45597</v>
      </c>
      <c r="J2525" t="s">
        <v>2457</v>
      </c>
      <c r="K2525">
        <v>281</v>
      </c>
      <c r="L2525" s="73">
        <v>73.997495884564003</v>
      </c>
      <c r="M2525">
        <v>281</v>
      </c>
      <c r="N2525">
        <v>1</v>
      </c>
      <c r="O2525" s="73">
        <v>78.510851590282002</v>
      </c>
      <c r="P2525">
        <v>281</v>
      </c>
      <c r="Q2525">
        <v>1</v>
      </c>
      <c r="R2525">
        <v>278</v>
      </c>
      <c r="S2525">
        <v>0.99139327294322299</v>
      </c>
      <c r="T2525">
        <v>36.7959833336526</v>
      </c>
      <c r="U2525">
        <v>0.76217056287959195</v>
      </c>
      <c r="V2525">
        <v>243</v>
      </c>
      <c r="W2525">
        <v>9.2769668991836099E-2</v>
      </c>
      <c r="X2525">
        <v>50</v>
      </c>
      <c r="Y2525">
        <v>281</v>
      </c>
      <c r="Z2525">
        <v>0.999999999999999</v>
      </c>
      <c r="AA2525">
        <v>59.499740370909102</v>
      </c>
      <c r="AB2525">
        <v>256</v>
      </c>
      <c r="AC2525">
        <v>0.93913400663340196</v>
      </c>
      <c r="AD2525">
        <v>25</v>
      </c>
      <c r="AE2525">
        <v>6.0865993366597197E-2</v>
      </c>
      <c r="AF2525">
        <v>0</v>
      </c>
      <c r="AG2525">
        <v>7.633E-17</v>
      </c>
      <c r="AH2525">
        <v>5.08117349990596E-3</v>
      </c>
      <c r="AI2525">
        <v>17</v>
      </c>
      <c r="AJ2525" s="73">
        <v>72.266800816036906</v>
      </c>
      <c r="AK2525">
        <v>281</v>
      </c>
      <c r="AL2525">
        <v>1</v>
      </c>
      <c r="AM2525">
        <v>0</v>
      </c>
      <c r="AN2525">
        <v>0</v>
      </c>
      <c r="AO2525">
        <v>0</v>
      </c>
      <c r="AP2525">
        <v>0</v>
      </c>
      <c r="AQ2525">
        <v>281</v>
      </c>
      <c r="AR2525">
        <v>0.999999999999999</v>
      </c>
      <c r="AS2525">
        <v>0</v>
      </c>
      <c r="AT2525">
        <v>0</v>
      </c>
      <c r="AU2525">
        <v>0</v>
      </c>
      <c r="AV2525">
        <v>0</v>
      </c>
      <c r="AW2525">
        <v>281</v>
      </c>
      <c r="AX2525">
        <v>0.999999999999999</v>
      </c>
      <c r="AY2525" s="73">
        <v>68.345579972587004</v>
      </c>
      <c r="AZ2525">
        <v>281</v>
      </c>
      <c r="BA2525">
        <v>1</v>
      </c>
      <c r="BB2525">
        <v>275</v>
      </c>
      <c r="BC2525">
        <v>0.94365997304860205</v>
      </c>
      <c r="BD2525">
        <v>6</v>
      </c>
      <c r="BE2525">
        <v>5.6340026951396997E-2</v>
      </c>
      <c r="BF2525">
        <v>73.997495884564003</v>
      </c>
      <c r="BG2525">
        <v>78.510851590282002</v>
      </c>
      <c r="BH2525">
        <v>68.345579972587004</v>
      </c>
      <c r="BI2525">
        <v>72.266800816036906</v>
      </c>
    </row>
    <row r="2526" spans="1:61" x14ac:dyDescent="0.25">
      <c r="A2526" s="10" t="str">
        <f>VLOOKUP(D2526,'Index-Relations'!E:F,2,FALSE)</f>
        <v>ESG</v>
      </c>
      <c r="B2526" t="s">
        <v>3450</v>
      </c>
      <c r="C2526" s="53" t="s">
        <v>2763</v>
      </c>
      <c r="D2526" s="59" t="s">
        <v>2843</v>
      </c>
      <c r="E2526" s="59" t="s">
        <v>5942</v>
      </c>
      <c r="F2526" t="s">
        <v>950</v>
      </c>
      <c r="G2526" t="s">
        <v>949</v>
      </c>
      <c r="H2526" t="s">
        <v>951</v>
      </c>
      <c r="I2526" s="52">
        <v>45566</v>
      </c>
      <c r="J2526" t="s">
        <v>2457</v>
      </c>
      <c r="K2526">
        <v>283</v>
      </c>
      <c r="L2526" s="73">
        <v>74.053952007869995</v>
      </c>
      <c r="M2526">
        <v>283</v>
      </c>
      <c r="N2526">
        <v>1</v>
      </c>
      <c r="O2526" s="73">
        <v>78.429641314015996</v>
      </c>
      <c r="P2526">
        <v>283</v>
      </c>
      <c r="Q2526">
        <v>1</v>
      </c>
      <c r="R2526">
        <v>280</v>
      </c>
      <c r="S2526">
        <v>0.99100092444896104</v>
      </c>
      <c r="T2526">
        <v>37.066510809633897</v>
      </c>
      <c r="U2526">
        <v>0.76506855577476995</v>
      </c>
      <c r="V2526">
        <v>243</v>
      </c>
      <c r="W2526">
        <v>0.10185839438905001</v>
      </c>
      <c r="X2526">
        <v>51</v>
      </c>
      <c r="Y2526">
        <v>283</v>
      </c>
      <c r="Z2526">
        <v>0.999999999999999</v>
      </c>
      <c r="AA2526">
        <v>61.438288483275301</v>
      </c>
      <c r="AB2526">
        <v>257</v>
      </c>
      <c r="AC2526">
        <v>0.93770891998425898</v>
      </c>
      <c r="AD2526">
        <v>26</v>
      </c>
      <c r="AE2526">
        <v>6.2291080015740803E-2</v>
      </c>
      <c r="AF2526">
        <v>0</v>
      </c>
      <c r="AG2526">
        <v>0</v>
      </c>
      <c r="AH2526">
        <v>4.98928816873006E-3</v>
      </c>
      <c r="AI2526">
        <v>17</v>
      </c>
      <c r="AJ2526" s="73">
        <v>72.281826477404906</v>
      </c>
      <c r="AK2526">
        <v>283</v>
      </c>
      <c r="AL2526">
        <v>1</v>
      </c>
      <c r="AM2526">
        <v>0</v>
      </c>
      <c r="AN2526">
        <v>0</v>
      </c>
      <c r="AO2526">
        <v>0</v>
      </c>
      <c r="AP2526">
        <v>0</v>
      </c>
      <c r="AQ2526">
        <v>283</v>
      </c>
      <c r="AR2526">
        <v>1</v>
      </c>
      <c r="AS2526">
        <v>0</v>
      </c>
      <c r="AT2526">
        <v>0</v>
      </c>
      <c r="AU2526">
        <v>0</v>
      </c>
      <c r="AV2526">
        <v>0</v>
      </c>
      <c r="AW2526">
        <v>283</v>
      </c>
      <c r="AX2526">
        <v>1</v>
      </c>
      <c r="AY2526" s="73">
        <v>68.513251792665997</v>
      </c>
      <c r="AZ2526">
        <v>283</v>
      </c>
      <c r="BA2526">
        <v>1</v>
      </c>
      <c r="BB2526">
        <v>277</v>
      </c>
      <c r="BC2526">
        <v>0.94479927235518002</v>
      </c>
      <c r="BD2526">
        <v>6</v>
      </c>
      <c r="BE2526">
        <v>5.5200727644819703E-2</v>
      </c>
      <c r="BF2526">
        <v>74.053952007869995</v>
      </c>
      <c r="BG2526">
        <v>78.429641314015996</v>
      </c>
      <c r="BH2526">
        <v>68.513251792665997</v>
      </c>
      <c r="BI2526">
        <v>72.281826477404906</v>
      </c>
    </row>
    <row r="2527" spans="1:61" x14ac:dyDescent="0.25">
      <c r="A2527" s="10" t="str">
        <f>VLOOKUP(D2527,'Index-Relations'!E:F,2,FALSE)</f>
        <v>ESG</v>
      </c>
      <c r="B2527" t="s">
        <v>3450</v>
      </c>
      <c r="C2527" s="53" t="s">
        <v>2764</v>
      </c>
      <c r="D2527" s="59" t="s">
        <v>2843</v>
      </c>
      <c r="E2527" s="59" t="s">
        <v>5943</v>
      </c>
      <c r="F2527" t="s">
        <v>950</v>
      </c>
      <c r="G2527" t="s">
        <v>949</v>
      </c>
      <c r="H2527" t="s">
        <v>951</v>
      </c>
      <c r="I2527" s="52">
        <v>45537</v>
      </c>
      <c r="J2527" t="s">
        <v>2457</v>
      </c>
      <c r="K2527">
        <v>297</v>
      </c>
      <c r="L2527" s="73">
        <v>74.091866001236994</v>
      </c>
      <c r="M2527">
        <v>297</v>
      </c>
      <c r="N2527">
        <v>1</v>
      </c>
      <c r="O2527" s="73">
        <v>78.739769152714999</v>
      </c>
      <c r="P2527">
        <v>297</v>
      </c>
      <c r="Q2527">
        <v>1</v>
      </c>
      <c r="R2527">
        <v>294</v>
      </c>
      <c r="S2527">
        <v>0.99263634773057496</v>
      </c>
      <c r="T2527">
        <v>37.2504808667018</v>
      </c>
      <c r="U2527">
        <v>0.77878802473572195</v>
      </c>
      <c r="V2527">
        <v>255</v>
      </c>
      <c r="W2527">
        <v>0.101194254060975</v>
      </c>
      <c r="X2527">
        <v>54</v>
      </c>
      <c r="Y2527">
        <v>297</v>
      </c>
      <c r="Z2527">
        <v>0.999999999999999</v>
      </c>
      <c r="AA2527">
        <v>61.272984768639802</v>
      </c>
      <c r="AB2527">
        <v>274</v>
      </c>
      <c r="AC2527">
        <v>0.973996838207011</v>
      </c>
      <c r="AD2527">
        <v>28</v>
      </c>
      <c r="AE2527">
        <v>6.02838042872616E-2</v>
      </c>
      <c r="AF2527">
        <v>-5</v>
      </c>
      <c r="AG2527">
        <v>0</v>
      </c>
      <c r="AH2527">
        <v>4.5557241964968801E-3</v>
      </c>
      <c r="AI2527">
        <v>16</v>
      </c>
      <c r="AJ2527" s="73">
        <v>72.433331020761898</v>
      </c>
      <c r="AK2527">
        <v>297</v>
      </c>
      <c r="AL2527">
        <v>1</v>
      </c>
      <c r="AM2527">
        <v>0</v>
      </c>
      <c r="AN2527">
        <v>0</v>
      </c>
      <c r="AO2527">
        <v>0</v>
      </c>
      <c r="AP2527">
        <v>0</v>
      </c>
      <c r="AQ2527">
        <v>297</v>
      </c>
      <c r="AR2527">
        <v>1</v>
      </c>
      <c r="AS2527">
        <v>0</v>
      </c>
      <c r="AT2527">
        <v>0</v>
      </c>
      <c r="AU2527">
        <v>0</v>
      </c>
      <c r="AV2527">
        <v>0</v>
      </c>
      <c r="AW2527">
        <v>297</v>
      </c>
      <c r="AX2527">
        <v>0.999999999999999</v>
      </c>
      <c r="AY2527" s="73">
        <v>68.305982213473996</v>
      </c>
      <c r="AZ2527">
        <v>297</v>
      </c>
      <c r="BA2527">
        <v>1</v>
      </c>
      <c r="BB2527">
        <v>291</v>
      </c>
      <c r="BC2527">
        <v>0.944169944169163</v>
      </c>
      <c r="BD2527">
        <v>6</v>
      </c>
      <c r="BE2527">
        <v>5.5830055830836799E-2</v>
      </c>
      <c r="BF2527">
        <v>74.091866001236994</v>
      </c>
      <c r="BG2527">
        <v>78.739769152714999</v>
      </c>
      <c r="BH2527">
        <v>68.305982213473996</v>
      </c>
      <c r="BI2527">
        <v>72.433331020761898</v>
      </c>
    </row>
    <row r="2528" spans="1:61" x14ac:dyDescent="0.25">
      <c r="A2528" s="10" t="str">
        <f>VLOOKUP(D2528,'Index-Relations'!E:F,2,FALSE)</f>
        <v>ESG</v>
      </c>
      <c r="B2528" t="s">
        <v>3450</v>
      </c>
      <c r="C2528" s="53" t="s">
        <v>3350</v>
      </c>
      <c r="D2528" s="59" t="s">
        <v>2843</v>
      </c>
      <c r="E2528" s="59" t="s">
        <v>5944</v>
      </c>
      <c r="F2528" t="s">
        <v>950</v>
      </c>
      <c r="G2528" t="s">
        <v>949</v>
      </c>
      <c r="H2528" t="s">
        <v>951</v>
      </c>
      <c r="I2528" s="52">
        <v>45505</v>
      </c>
      <c r="J2528" t="s">
        <v>2457</v>
      </c>
      <c r="K2528">
        <v>297</v>
      </c>
      <c r="L2528" s="73">
        <v>74.1831172274739</v>
      </c>
      <c r="M2528">
        <v>297</v>
      </c>
      <c r="N2528">
        <v>1</v>
      </c>
      <c r="O2528" s="73">
        <v>78.818870628029003</v>
      </c>
      <c r="P2528">
        <v>297</v>
      </c>
      <c r="Q2528">
        <v>1</v>
      </c>
      <c r="R2528">
        <v>294</v>
      </c>
      <c r="S2528">
        <v>0.99237632774982598</v>
      </c>
      <c r="T2528">
        <v>37.213959165772003</v>
      </c>
      <c r="U2528">
        <v>0.76990501919574905</v>
      </c>
      <c r="V2528">
        <v>255</v>
      </c>
      <c r="W2528">
        <v>0.102989708927263</v>
      </c>
      <c r="X2528">
        <v>54</v>
      </c>
      <c r="Y2528">
        <v>297</v>
      </c>
      <c r="Z2528">
        <v>1</v>
      </c>
      <c r="AA2528">
        <v>62.859425189435498</v>
      </c>
      <c r="AB2528">
        <v>272</v>
      </c>
      <c r="AC2528">
        <v>0.94684649687462796</v>
      </c>
      <c r="AD2528">
        <v>25</v>
      </c>
      <c r="AE2528">
        <v>5.3153503125372599E-2</v>
      </c>
      <c r="AF2528">
        <v>0</v>
      </c>
      <c r="AG2528">
        <v>0</v>
      </c>
      <c r="AH2528">
        <v>4.4756367051440897E-3</v>
      </c>
      <c r="AI2528">
        <v>15</v>
      </c>
      <c r="AJ2528" s="73">
        <v>72.484221860394996</v>
      </c>
      <c r="AK2528">
        <v>297</v>
      </c>
      <c r="AL2528">
        <v>1</v>
      </c>
      <c r="AM2528">
        <v>0</v>
      </c>
      <c r="AN2528">
        <v>0</v>
      </c>
      <c r="AO2528">
        <v>0</v>
      </c>
      <c r="AP2528">
        <v>0</v>
      </c>
      <c r="AQ2528">
        <v>297</v>
      </c>
      <c r="AR2528">
        <v>1</v>
      </c>
      <c r="AS2528">
        <v>0</v>
      </c>
      <c r="AT2528">
        <v>0</v>
      </c>
      <c r="AU2528">
        <v>0</v>
      </c>
      <c r="AV2528">
        <v>0</v>
      </c>
      <c r="AW2528">
        <v>297</v>
      </c>
      <c r="AX2528">
        <v>1</v>
      </c>
      <c r="AY2528" s="73">
        <v>68.377759408207993</v>
      </c>
      <c r="AZ2528">
        <v>297</v>
      </c>
      <c r="BA2528">
        <v>1</v>
      </c>
      <c r="BB2528">
        <v>291</v>
      </c>
      <c r="BC2528">
        <v>0.92941114578964301</v>
      </c>
      <c r="BD2528">
        <v>6</v>
      </c>
      <c r="BE2528">
        <v>7.0588854210356794E-2</v>
      </c>
      <c r="BF2528">
        <v>74.1831172274739</v>
      </c>
      <c r="BG2528">
        <v>78.818870628029003</v>
      </c>
      <c r="BH2528">
        <v>68.377759408207993</v>
      </c>
      <c r="BI2528">
        <v>72.484221860394996</v>
      </c>
    </row>
    <row r="2529" spans="1:61" x14ac:dyDescent="0.25">
      <c r="A2529" s="10" t="str">
        <f>VLOOKUP(D2529,'Index-Relations'!E:F,2,FALSE)</f>
        <v>ESG</v>
      </c>
      <c r="B2529" t="s">
        <v>3450</v>
      </c>
      <c r="C2529" s="53" t="s">
        <v>2765</v>
      </c>
      <c r="D2529" s="59" t="s">
        <v>2843</v>
      </c>
      <c r="E2529" s="59" t="s">
        <v>5945</v>
      </c>
      <c r="F2529" t="s">
        <v>950</v>
      </c>
      <c r="G2529" t="s">
        <v>949</v>
      </c>
      <c r="H2529" t="s">
        <v>951</v>
      </c>
      <c r="I2529" s="52">
        <v>45474</v>
      </c>
      <c r="J2529" t="s">
        <v>2457</v>
      </c>
      <c r="K2529">
        <v>297</v>
      </c>
      <c r="L2529" s="73">
        <v>74.164540972253903</v>
      </c>
      <c r="M2529">
        <v>297</v>
      </c>
      <c r="N2529">
        <v>1</v>
      </c>
      <c r="O2529" s="73">
        <v>78.731141752570906</v>
      </c>
      <c r="P2529">
        <v>297</v>
      </c>
      <c r="Q2529">
        <v>1</v>
      </c>
      <c r="R2529">
        <v>294</v>
      </c>
      <c r="S2529">
        <v>0.99158375655470199</v>
      </c>
      <c r="T2529">
        <v>37.060362840619497</v>
      </c>
      <c r="U2529">
        <v>0.77257524725837301</v>
      </c>
      <c r="V2529">
        <v>253</v>
      </c>
      <c r="W2529">
        <v>9.9796317805000201E-2</v>
      </c>
      <c r="X2529">
        <v>55</v>
      </c>
      <c r="Y2529">
        <v>297</v>
      </c>
      <c r="Z2529">
        <v>0.999999999999999</v>
      </c>
      <c r="AA2529">
        <v>66.048742095724805</v>
      </c>
      <c r="AB2529">
        <v>272</v>
      </c>
      <c r="AC2529">
        <v>0.94890335378210799</v>
      </c>
      <c r="AD2529">
        <v>25</v>
      </c>
      <c r="AE2529">
        <v>5.10966462178917E-2</v>
      </c>
      <c r="AF2529">
        <v>0</v>
      </c>
      <c r="AG2529">
        <v>0</v>
      </c>
      <c r="AH2529">
        <v>3.6660793028193499E-3</v>
      </c>
      <c r="AI2529">
        <v>15</v>
      </c>
      <c r="AJ2529" s="73">
        <v>72.481366747527005</v>
      </c>
      <c r="AK2529">
        <v>297</v>
      </c>
      <c r="AL2529">
        <v>1</v>
      </c>
      <c r="AM2529">
        <v>0</v>
      </c>
      <c r="AN2529">
        <v>0</v>
      </c>
      <c r="AO2529">
        <v>0</v>
      </c>
      <c r="AP2529">
        <v>0</v>
      </c>
      <c r="AQ2529">
        <v>297</v>
      </c>
      <c r="AR2529">
        <v>1</v>
      </c>
      <c r="AS2529">
        <v>0</v>
      </c>
      <c r="AT2529">
        <v>0</v>
      </c>
      <c r="AU2529">
        <v>0</v>
      </c>
      <c r="AV2529">
        <v>0</v>
      </c>
      <c r="AW2529">
        <v>297</v>
      </c>
      <c r="AX2529">
        <v>1</v>
      </c>
      <c r="AY2529" s="73">
        <v>68.368542647333996</v>
      </c>
      <c r="AZ2529">
        <v>297</v>
      </c>
      <c r="BA2529">
        <v>1</v>
      </c>
      <c r="BB2529">
        <v>291</v>
      </c>
      <c r="BC2529">
        <v>0.92451151206443904</v>
      </c>
      <c r="BD2529">
        <v>6</v>
      </c>
      <c r="BE2529">
        <v>7.5488487935560206E-2</v>
      </c>
      <c r="BF2529">
        <v>74.164540972253903</v>
      </c>
      <c r="BG2529">
        <v>78.731141752570906</v>
      </c>
      <c r="BH2529">
        <v>68.368542647333996</v>
      </c>
      <c r="BI2529">
        <v>72.481366747527005</v>
      </c>
    </row>
    <row r="2530" spans="1:61" x14ac:dyDescent="0.25">
      <c r="A2530" s="10" t="str">
        <f>VLOOKUP(D2530,'Index-Relations'!E:F,2,FALSE)</f>
        <v>ESG</v>
      </c>
      <c r="B2530" t="s">
        <v>3450</v>
      </c>
      <c r="C2530" s="53" t="s">
        <v>2766</v>
      </c>
      <c r="D2530" s="59" t="s">
        <v>2843</v>
      </c>
      <c r="E2530" s="59" t="s">
        <v>5946</v>
      </c>
      <c r="F2530" t="s">
        <v>950</v>
      </c>
      <c r="G2530" t="s">
        <v>949</v>
      </c>
      <c r="H2530" t="s">
        <v>951</v>
      </c>
      <c r="I2530" s="52">
        <v>45446</v>
      </c>
      <c r="J2530" t="s">
        <v>2457</v>
      </c>
      <c r="K2530">
        <v>298</v>
      </c>
      <c r="L2530" s="73">
        <v>74.016337345183004</v>
      </c>
      <c r="M2530">
        <v>298</v>
      </c>
      <c r="N2530">
        <v>1</v>
      </c>
      <c r="O2530" s="73">
        <v>78.672899489892998</v>
      </c>
      <c r="P2530">
        <v>298</v>
      </c>
      <c r="Q2530">
        <v>1</v>
      </c>
      <c r="R2530">
        <v>295</v>
      </c>
      <c r="S2530">
        <v>0.99104668547276598</v>
      </c>
      <c r="T2530">
        <v>37.354776383052297</v>
      </c>
      <c r="U2530">
        <v>0.77376142547778404</v>
      </c>
      <c r="V2530">
        <v>255</v>
      </c>
      <c r="W2530">
        <v>0.10032887024519301</v>
      </c>
      <c r="X2530">
        <v>54</v>
      </c>
      <c r="Y2530">
        <v>298</v>
      </c>
      <c r="Z2530">
        <v>1</v>
      </c>
      <c r="AA2530">
        <v>65.8497302499282</v>
      </c>
      <c r="AB2530">
        <v>273</v>
      </c>
      <c r="AC2530">
        <v>0.950633817918207</v>
      </c>
      <c r="AD2530">
        <v>25</v>
      </c>
      <c r="AE2530">
        <v>4.9366182081792803E-2</v>
      </c>
      <c r="AF2530">
        <v>0</v>
      </c>
      <c r="AG2530">
        <v>6.2449999999999997E-17</v>
      </c>
      <c r="AH2530">
        <v>3.87121905120734E-3</v>
      </c>
      <c r="AI2530">
        <v>15</v>
      </c>
      <c r="AJ2530" s="73">
        <v>72.362500206996998</v>
      </c>
      <c r="AK2530">
        <v>298</v>
      </c>
      <c r="AL2530">
        <v>1</v>
      </c>
      <c r="AM2530">
        <v>0</v>
      </c>
      <c r="AN2530">
        <v>0</v>
      </c>
      <c r="AO2530">
        <v>0</v>
      </c>
      <c r="AP2530">
        <v>0</v>
      </c>
      <c r="AQ2530">
        <v>298</v>
      </c>
      <c r="AR2530">
        <v>0.999999999999999</v>
      </c>
      <c r="AS2530">
        <v>0</v>
      </c>
      <c r="AT2530">
        <v>0</v>
      </c>
      <c r="AU2530">
        <v>0</v>
      </c>
      <c r="AV2530">
        <v>0</v>
      </c>
      <c r="AW2530">
        <v>298</v>
      </c>
      <c r="AX2530">
        <v>0.999999999999999</v>
      </c>
      <c r="AY2530" s="73">
        <v>68.055094169455998</v>
      </c>
      <c r="AZ2530">
        <v>298</v>
      </c>
      <c r="BA2530">
        <v>1</v>
      </c>
      <c r="BB2530">
        <v>292</v>
      </c>
      <c r="BC2530">
        <v>0.92054056811538998</v>
      </c>
      <c r="BD2530">
        <v>6</v>
      </c>
      <c r="BE2530">
        <v>7.9459431884609494E-2</v>
      </c>
      <c r="BF2530">
        <v>74.016337345183004</v>
      </c>
      <c r="BG2530">
        <v>78.672899489892998</v>
      </c>
      <c r="BH2530">
        <v>68.055094169455998</v>
      </c>
      <c r="BI2530">
        <v>72.362500206996998</v>
      </c>
    </row>
    <row r="2531" spans="1:61" x14ac:dyDescent="0.25">
      <c r="A2531" s="10" t="str">
        <f>VLOOKUP(D2531,'Index-Relations'!E:F,2,FALSE)</f>
        <v>ESG</v>
      </c>
      <c r="B2531" t="s">
        <v>3450</v>
      </c>
      <c r="C2531" s="53" t="s">
        <v>2767</v>
      </c>
      <c r="D2531" s="59" t="s">
        <v>2843</v>
      </c>
      <c r="E2531" s="59" t="s">
        <v>5947</v>
      </c>
      <c r="F2531" t="s">
        <v>950</v>
      </c>
      <c r="G2531" t="s">
        <v>949</v>
      </c>
      <c r="H2531" t="s">
        <v>951</v>
      </c>
      <c r="I2531" s="52">
        <v>45413</v>
      </c>
      <c r="J2531" t="s">
        <v>2457</v>
      </c>
      <c r="K2531">
        <v>298</v>
      </c>
      <c r="L2531" s="73">
        <v>73.891759012879902</v>
      </c>
      <c r="M2531">
        <v>298</v>
      </c>
      <c r="N2531">
        <v>1</v>
      </c>
      <c r="O2531" s="73">
        <v>78.6290162619689</v>
      </c>
      <c r="P2531">
        <v>298</v>
      </c>
      <c r="Q2531">
        <v>1</v>
      </c>
      <c r="R2531">
        <v>295</v>
      </c>
      <c r="S2531">
        <v>0.99104050214124095</v>
      </c>
      <c r="T2531">
        <v>37.576553154532</v>
      </c>
      <c r="U2531">
        <v>0.73600820083083995</v>
      </c>
      <c r="V2531">
        <v>255</v>
      </c>
      <c r="W2531">
        <v>9.1618011276121306E-2</v>
      </c>
      <c r="X2531">
        <v>53</v>
      </c>
      <c r="Y2531">
        <v>298</v>
      </c>
      <c r="Z2531">
        <v>1</v>
      </c>
      <c r="AA2531">
        <v>68.952671332176706</v>
      </c>
      <c r="AB2531">
        <v>273</v>
      </c>
      <c r="AC2531">
        <v>0.95110486577491005</v>
      </c>
      <c r="AD2531">
        <v>25</v>
      </c>
      <c r="AE2531">
        <v>4.8895134225089697E-2</v>
      </c>
      <c r="AF2531">
        <v>0</v>
      </c>
      <c r="AG2531">
        <v>0</v>
      </c>
      <c r="AH2531">
        <v>3.38197779254177E-3</v>
      </c>
      <c r="AI2531">
        <v>15</v>
      </c>
      <c r="AJ2531" s="73">
        <v>72.226305978734999</v>
      </c>
      <c r="AK2531">
        <v>298</v>
      </c>
      <c r="AL2531">
        <v>1</v>
      </c>
      <c r="AM2531">
        <v>0</v>
      </c>
      <c r="AN2531">
        <v>0</v>
      </c>
      <c r="AO2531">
        <v>0</v>
      </c>
      <c r="AP2531">
        <v>0</v>
      </c>
      <c r="AQ2531">
        <v>298</v>
      </c>
      <c r="AR2531">
        <v>0.999999999999999</v>
      </c>
      <c r="AS2531">
        <v>0</v>
      </c>
      <c r="AT2531">
        <v>0</v>
      </c>
      <c r="AU2531">
        <v>0</v>
      </c>
      <c r="AV2531">
        <v>0</v>
      </c>
      <c r="AW2531">
        <v>298</v>
      </c>
      <c r="AX2531">
        <v>1</v>
      </c>
      <c r="AY2531" s="73">
        <v>67.789667299531004</v>
      </c>
      <c r="AZ2531">
        <v>298</v>
      </c>
      <c r="BA2531">
        <v>1</v>
      </c>
      <c r="BB2531">
        <v>292</v>
      </c>
      <c r="BC2531">
        <v>0.915845490820409</v>
      </c>
      <c r="BD2531">
        <v>6</v>
      </c>
      <c r="BE2531">
        <v>8.41545091795909E-2</v>
      </c>
      <c r="BF2531">
        <v>73.891759012879902</v>
      </c>
      <c r="BG2531">
        <v>78.6290162619689</v>
      </c>
      <c r="BH2531">
        <v>67.789667299531004</v>
      </c>
      <c r="BI2531">
        <v>72.226305978734999</v>
      </c>
    </row>
    <row r="2532" spans="1:61" x14ac:dyDescent="0.25">
      <c r="A2532" s="10" t="str">
        <f>VLOOKUP(D2532,'Index-Relations'!E:F,2,FALSE)</f>
        <v>ESG</v>
      </c>
      <c r="B2532" t="s">
        <v>3450</v>
      </c>
      <c r="C2532" s="53" t="s">
        <v>2768</v>
      </c>
      <c r="D2532" s="59" t="s">
        <v>2843</v>
      </c>
      <c r="E2532" s="59" t="s">
        <v>5948</v>
      </c>
      <c r="F2532" t="s">
        <v>950</v>
      </c>
      <c r="G2532" t="s">
        <v>949</v>
      </c>
      <c r="H2532" t="s">
        <v>951</v>
      </c>
      <c r="I2532" s="52">
        <v>45383</v>
      </c>
      <c r="J2532" t="s">
        <v>2457</v>
      </c>
      <c r="K2532">
        <v>283</v>
      </c>
      <c r="L2532">
        <v>77.804399181181296</v>
      </c>
      <c r="M2532">
        <v>283</v>
      </c>
      <c r="N2532">
        <v>1</v>
      </c>
      <c r="O2532">
        <v>81.635022872894197</v>
      </c>
      <c r="P2532">
        <v>283</v>
      </c>
      <c r="Q2532">
        <v>1</v>
      </c>
      <c r="R2532">
        <v>281</v>
      </c>
      <c r="S2532">
        <v>0.99355234768872303</v>
      </c>
      <c r="T2532">
        <v>36.079663308038597</v>
      </c>
      <c r="U2532">
        <v>0.74916885060011196</v>
      </c>
      <c r="V2532">
        <v>239</v>
      </c>
      <c r="W2532">
        <v>0.11001372348629999</v>
      </c>
      <c r="X2532">
        <v>46</v>
      </c>
      <c r="Y2532">
        <v>283</v>
      </c>
      <c r="Z2532">
        <v>1</v>
      </c>
      <c r="AA2532">
        <v>55.2099005626715</v>
      </c>
      <c r="AB2532">
        <v>258</v>
      </c>
      <c r="AC2532">
        <v>0.956865186467592</v>
      </c>
      <c r="AD2532">
        <v>25</v>
      </c>
      <c r="AE2532">
        <v>4.3134813532407598E-2</v>
      </c>
      <c r="AF2532">
        <v>0</v>
      </c>
      <c r="AG2532">
        <v>2.9142999999999998E-16</v>
      </c>
      <c r="AH2532">
        <v>1.54643801652933E-3</v>
      </c>
      <c r="AI2532">
        <v>12</v>
      </c>
      <c r="AJ2532">
        <v>75.466405220830794</v>
      </c>
      <c r="AK2532">
        <v>283</v>
      </c>
      <c r="AL2532">
        <v>1</v>
      </c>
      <c r="AM2532">
        <v>0</v>
      </c>
      <c r="AN2532">
        <v>0</v>
      </c>
      <c r="AO2532">
        <v>0</v>
      </c>
      <c r="AP2532">
        <v>0</v>
      </c>
      <c r="AQ2532">
        <v>283</v>
      </c>
      <c r="AR2532">
        <v>0.999999999999999</v>
      </c>
      <c r="AS2532">
        <v>0</v>
      </c>
      <c r="AT2532">
        <v>0</v>
      </c>
      <c r="AU2532">
        <v>0</v>
      </c>
      <c r="AV2532">
        <v>0</v>
      </c>
      <c r="AW2532">
        <v>283</v>
      </c>
      <c r="AX2532">
        <v>1</v>
      </c>
      <c r="AY2532">
        <v>72.6648517486435</v>
      </c>
      <c r="AZ2532">
        <v>283</v>
      </c>
      <c r="BA2532">
        <v>1</v>
      </c>
      <c r="BB2532">
        <v>277</v>
      </c>
      <c r="BC2532">
        <v>0.89108104141136502</v>
      </c>
      <c r="BD2532">
        <v>6</v>
      </c>
      <c r="BE2532">
        <v>0.108918958588634</v>
      </c>
      <c r="BF2532">
        <v>73.720815145261994</v>
      </c>
      <c r="BG2532">
        <v>78.535368744680895</v>
      </c>
      <c r="BH2532">
        <v>68.076147844657001</v>
      </c>
      <c r="BI2532">
        <v>71.502887498064993</v>
      </c>
    </row>
    <row r="2533" spans="1:61" x14ac:dyDescent="0.25">
      <c r="A2533" s="10" t="str">
        <f>VLOOKUP(D2533,'Index-Relations'!E:F,2,FALSE)</f>
        <v>ESG</v>
      </c>
      <c r="B2533" t="s">
        <v>3450</v>
      </c>
      <c r="C2533" s="53" t="s">
        <v>2769</v>
      </c>
      <c r="D2533" s="59" t="s">
        <v>2843</v>
      </c>
      <c r="E2533" s="59" t="s">
        <v>5949</v>
      </c>
      <c r="F2533" t="s">
        <v>950</v>
      </c>
      <c r="G2533" t="s">
        <v>949</v>
      </c>
      <c r="H2533" t="s">
        <v>951</v>
      </c>
      <c r="I2533" s="52">
        <v>45352</v>
      </c>
      <c r="J2533" t="s">
        <v>2457</v>
      </c>
      <c r="K2533">
        <v>283</v>
      </c>
      <c r="L2533">
        <v>78.425317745734404</v>
      </c>
      <c r="M2533">
        <v>283</v>
      </c>
      <c r="N2533">
        <v>1</v>
      </c>
      <c r="O2533">
        <v>81.736326078473894</v>
      </c>
      <c r="P2533">
        <v>283</v>
      </c>
      <c r="Q2533">
        <v>1</v>
      </c>
      <c r="R2533">
        <v>281</v>
      </c>
      <c r="S2533">
        <v>0.99334225764279804</v>
      </c>
      <c r="T2533">
        <v>36.063550378596098</v>
      </c>
      <c r="U2533">
        <v>0.74698301682999302</v>
      </c>
      <c r="V2533">
        <v>238</v>
      </c>
      <c r="W2533">
        <v>8.3092390569381794E-2</v>
      </c>
      <c r="X2533">
        <v>38</v>
      </c>
      <c r="Y2533">
        <v>283</v>
      </c>
      <c r="Z2533">
        <v>1</v>
      </c>
      <c r="AA2533">
        <v>58.242812079094399</v>
      </c>
      <c r="AB2533">
        <v>258</v>
      </c>
      <c r="AC2533">
        <v>0.95646594416125097</v>
      </c>
      <c r="AD2533">
        <v>25</v>
      </c>
      <c r="AE2533">
        <v>4.3534055838747997E-2</v>
      </c>
      <c r="AF2533">
        <v>0</v>
      </c>
      <c r="AG2533">
        <v>2.3592E-16</v>
      </c>
      <c r="AH2533">
        <v>7.8341607048250199E-4</v>
      </c>
      <c r="AI2533">
        <v>7</v>
      </c>
      <c r="AJ2533">
        <v>75.646839325588601</v>
      </c>
      <c r="AK2533">
        <v>283</v>
      </c>
      <c r="AL2533">
        <v>1</v>
      </c>
      <c r="AM2533">
        <v>0</v>
      </c>
      <c r="AN2533">
        <v>0</v>
      </c>
      <c r="AO2533">
        <v>0</v>
      </c>
      <c r="AP2533">
        <v>0</v>
      </c>
      <c r="AQ2533">
        <v>283</v>
      </c>
      <c r="AR2533">
        <v>1</v>
      </c>
      <c r="AS2533">
        <v>0</v>
      </c>
      <c r="AT2533">
        <v>0</v>
      </c>
      <c r="AU2533">
        <v>0</v>
      </c>
      <c r="AV2533">
        <v>0</v>
      </c>
      <c r="AW2533">
        <v>283</v>
      </c>
      <c r="AX2533">
        <v>1</v>
      </c>
      <c r="AY2533">
        <v>74.400920616739</v>
      </c>
      <c r="AZ2533">
        <v>283</v>
      </c>
      <c r="BA2533">
        <v>1</v>
      </c>
      <c r="BB2533">
        <v>277</v>
      </c>
      <c r="BC2533">
        <v>0.89139178223559101</v>
      </c>
      <c r="BD2533">
        <v>6</v>
      </c>
      <c r="BE2533">
        <v>0.108608217764408</v>
      </c>
      <c r="BF2533">
        <v>74.462599603426895</v>
      </c>
      <c r="BG2533">
        <v>78.681117159701898</v>
      </c>
      <c r="BH2533">
        <v>69.708992642929005</v>
      </c>
      <c r="BI2533">
        <v>71.645026773495005</v>
      </c>
    </row>
    <row r="2534" spans="1:61" x14ac:dyDescent="0.25">
      <c r="A2534" s="10" t="str">
        <f>VLOOKUP(D2534,'Index-Relations'!E:F,2,FALSE)</f>
        <v>ESG</v>
      </c>
      <c r="B2534" t="s">
        <v>3450</v>
      </c>
      <c r="C2534" s="53" t="s">
        <v>2770</v>
      </c>
      <c r="D2534" s="59" t="s">
        <v>2843</v>
      </c>
      <c r="E2534" s="59" t="s">
        <v>5950</v>
      </c>
      <c r="F2534" t="s">
        <v>950</v>
      </c>
      <c r="G2534" t="s">
        <v>949</v>
      </c>
      <c r="H2534" t="s">
        <v>951</v>
      </c>
      <c r="I2534" s="52">
        <v>45323</v>
      </c>
      <c r="J2534" t="s">
        <v>2457</v>
      </c>
      <c r="K2534">
        <v>283</v>
      </c>
      <c r="L2534">
        <v>78.045989185147405</v>
      </c>
      <c r="M2534">
        <v>283</v>
      </c>
      <c r="N2534">
        <v>1</v>
      </c>
      <c r="O2534">
        <v>80.047259622514005</v>
      </c>
      <c r="P2534">
        <v>283</v>
      </c>
      <c r="Q2534">
        <v>1</v>
      </c>
      <c r="R2534">
        <v>281</v>
      </c>
      <c r="S2534">
        <v>0.992678645614404</v>
      </c>
      <c r="T2534">
        <v>36.2816327620693</v>
      </c>
      <c r="U2534">
        <v>0.73545271841111104</v>
      </c>
      <c r="V2534">
        <v>236</v>
      </c>
      <c r="W2534">
        <v>8.7619617933028596E-2</v>
      </c>
      <c r="X2534">
        <v>36</v>
      </c>
      <c r="Y2534">
        <v>283</v>
      </c>
      <c r="Z2534">
        <v>0.999999999999999</v>
      </c>
      <c r="AA2534">
        <v>54.505770195477702</v>
      </c>
      <c r="AB2534">
        <v>258</v>
      </c>
      <c r="AC2534">
        <v>0.95592601363190199</v>
      </c>
      <c r="AD2534">
        <v>25</v>
      </c>
      <c r="AE2534">
        <v>4.4073986368096701E-2</v>
      </c>
      <c r="AF2534">
        <v>0</v>
      </c>
      <c r="AG2534">
        <v>3.4694000000000002E-16</v>
      </c>
      <c r="AH2534">
        <v>8.2990796705636495E-4</v>
      </c>
      <c r="AI2534">
        <v>7</v>
      </c>
      <c r="AJ2534">
        <v>76.029937672217599</v>
      </c>
      <c r="AK2534">
        <v>283</v>
      </c>
      <c r="AL2534">
        <v>1</v>
      </c>
      <c r="AM2534">
        <v>0</v>
      </c>
      <c r="AN2534">
        <v>0</v>
      </c>
      <c r="AO2534">
        <v>0</v>
      </c>
      <c r="AP2534">
        <v>0</v>
      </c>
      <c r="AQ2534">
        <v>283</v>
      </c>
      <c r="AR2534">
        <v>1</v>
      </c>
      <c r="AS2534">
        <v>0</v>
      </c>
      <c r="AT2534">
        <v>0</v>
      </c>
      <c r="AU2534">
        <v>0</v>
      </c>
      <c r="AV2534">
        <v>0</v>
      </c>
      <c r="AW2534">
        <v>283</v>
      </c>
      <c r="AX2534">
        <v>1</v>
      </c>
      <c r="AY2534">
        <v>74.655247084587401</v>
      </c>
      <c r="AZ2534">
        <v>283</v>
      </c>
      <c r="BA2534">
        <v>1</v>
      </c>
      <c r="BB2534">
        <v>277</v>
      </c>
      <c r="BC2534">
        <v>0.89532267448520897</v>
      </c>
      <c r="BD2534">
        <v>6</v>
      </c>
      <c r="BE2534">
        <v>0.10467732551479</v>
      </c>
      <c r="BF2534">
        <v>73.874897694349897</v>
      </c>
      <c r="BG2534">
        <v>76.422165846739006</v>
      </c>
      <c r="BH2534">
        <v>70.002439013981999</v>
      </c>
      <c r="BI2534">
        <v>71.952291121710999</v>
      </c>
    </row>
    <row r="2535" spans="1:61" x14ac:dyDescent="0.25">
      <c r="A2535" s="10" t="str">
        <f>VLOOKUP(D2535,'Index-Relations'!E:F,2,FALSE)</f>
        <v>ESG</v>
      </c>
      <c r="B2535" t="s">
        <v>3450</v>
      </c>
      <c r="C2535" s="53" t="s">
        <v>2760</v>
      </c>
      <c r="D2535" s="59" t="s">
        <v>2844</v>
      </c>
      <c r="E2535" s="59" t="s">
        <v>5951</v>
      </c>
      <c r="F2535" t="s">
        <v>956</v>
      </c>
      <c r="G2535" t="s">
        <v>955</v>
      </c>
      <c r="H2535" t="s">
        <v>957</v>
      </c>
      <c r="I2535" s="52">
        <v>45659</v>
      </c>
      <c r="J2535" t="s">
        <v>2457</v>
      </c>
      <c r="K2535">
        <v>354</v>
      </c>
      <c r="L2535" s="73">
        <v>74.286448548839999</v>
      </c>
      <c r="M2535">
        <v>354</v>
      </c>
      <c r="N2535">
        <v>1</v>
      </c>
      <c r="O2535" s="73">
        <v>78.341559030531897</v>
      </c>
      <c r="P2535">
        <v>354</v>
      </c>
      <c r="Q2535">
        <v>1</v>
      </c>
      <c r="R2535">
        <v>347</v>
      </c>
      <c r="S2535">
        <v>0.98946078982572805</v>
      </c>
      <c r="T2535">
        <v>36.750760642169702</v>
      </c>
      <c r="U2535">
        <v>0.78235978446049104</v>
      </c>
      <c r="V2535">
        <v>301</v>
      </c>
      <c r="W2535">
        <v>8.8040717480406497E-2</v>
      </c>
      <c r="X2535">
        <v>67</v>
      </c>
      <c r="Y2535">
        <v>354</v>
      </c>
      <c r="Z2535">
        <v>0.999999999999999</v>
      </c>
      <c r="AA2535">
        <v>74.578408714298106</v>
      </c>
      <c r="AB2535">
        <v>317</v>
      </c>
      <c r="AC2535">
        <v>0.93457022727613404</v>
      </c>
      <c r="AD2535">
        <v>37</v>
      </c>
      <c r="AE2535">
        <v>6.5429772723866297E-2</v>
      </c>
      <c r="AF2535">
        <v>0</v>
      </c>
      <c r="AG2535">
        <v>0</v>
      </c>
      <c r="AH2535">
        <v>4.0869956210867701E-3</v>
      </c>
      <c r="AI2535">
        <v>21</v>
      </c>
      <c r="AJ2535" s="73">
        <v>73.538486193579899</v>
      </c>
      <c r="AK2535">
        <v>354</v>
      </c>
      <c r="AL2535">
        <v>1</v>
      </c>
      <c r="AM2535">
        <v>0</v>
      </c>
      <c r="AN2535">
        <v>0</v>
      </c>
      <c r="AO2535">
        <v>0</v>
      </c>
      <c r="AP2535">
        <v>0</v>
      </c>
      <c r="AQ2535">
        <v>354</v>
      </c>
      <c r="AR2535">
        <v>1</v>
      </c>
      <c r="AS2535">
        <v>0</v>
      </c>
      <c r="AT2535">
        <v>0</v>
      </c>
      <c r="AU2535">
        <v>0</v>
      </c>
      <c r="AV2535">
        <v>0</v>
      </c>
      <c r="AW2535">
        <v>354</v>
      </c>
      <c r="AX2535">
        <v>0.999999999999999</v>
      </c>
      <c r="AY2535" s="73">
        <v>68.109539563434893</v>
      </c>
      <c r="AZ2535">
        <v>354</v>
      </c>
      <c r="BA2535">
        <v>1</v>
      </c>
      <c r="BB2535">
        <v>346</v>
      </c>
      <c r="BC2535">
        <v>0.94163430862701003</v>
      </c>
      <c r="BD2535">
        <v>8</v>
      </c>
      <c r="BE2535">
        <v>5.8365691372988998E-2</v>
      </c>
      <c r="BF2535">
        <v>74.286448548839999</v>
      </c>
      <c r="BG2535">
        <v>78.341559030531897</v>
      </c>
      <c r="BH2535">
        <v>68.109539563434893</v>
      </c>
      <c r="BI2535">
        <v>73.538486193579899</v>
      </c>
    </row>
    <row r="2536" spans="1:61" x14ac:dyDescent="0.25">
      <c r="A2536" s="10" t="str">
        <f>VLOOKUP(D2536,'Index-Relations'!E:F,2,FALSE)</f>
        <v>ESG</v>
      </c>
      <c r="B2536" t="s">
        <v>3450</v>
      </c>
      <c r="C2536" s="53" t="s">
        <v>2761</v>
      </c>
      <c r="D2536" s="59" t="s">
        <v>2844</v>
      </c>
      <c r="E2536" s="59" t="s">
        <v>5952</v>
      </c>
      <c r="F2536" t="s">
        <v>956</v>
      </c>
      <c r="G2536" t="s">
        <v>955</v>
      </c>
      <c r="H2536" t="s">
        <v>957</v>
      </c>
      <c r="I2536" s="52">
        <v>45628</v>
      </c>
      <c r="J2536" t="s">
        <v>2457</v>
      </c>
      <c r="K2536">
        <v>354</v>
      </c>
      <c r="L2536" s="73">
        <v>74.452024614297002</v>
      </c>
      <c r="M2536">
        <v>354</v>
      </c>
      <c r="N2536">
        <v>1</v>
      </c>
      <c r="O2536" s="73">
        <v>78.258251794088906</v>
      </c>
      <c r="P2536">
        <v>354</v>
      </c>
      <c r="Q2536">
        <v>1</v>
      </c>
      <c r="R2536">
        <v>347</v>
      </c>
      <c r="S2536">
        <v>0.98907076268740901</v>
      </c>
      <c r="T2536">
        <v>36.863793681042701</v>
      </c>
      <c r="U2536">
        <v>0.78116868301672604</v>
      </c>
      <c r="V2536">
        <v>301</v>
      </c>
      <c r="W2536">
        <v>8.9640134514825304E-2</v>
      </c>
      <c r="X2536">
        <v>68</v>
      </c>
      <c r="Y2536">
        <v>354</v>
      </c>
      <c r="Z2536">
        <v>1</v>
      </c>
      <c r="AA2536">
        <v>69.100093934826006</v>
      </c>
      <c r="AB2536">
        <v>318</v>
      </c>
      <c r="AC2536">
        <v>0.93685149310564997</v>
      </c>
      <c r="AD2536">
        <v>36</v>
      </c>
      <c r="AE2536">
        <v>6.3148506894348894E-2</v>
      </c>
      <c r="AF2536">
        <v>0</v>
      </c>
      <c r="AG2536">
        <v>4.3020999999999999E-16</v>
      </c>
      <c r="AH2536">
        <v>4.1642857198023603E-3</v>
      </c>
      <c r="AI2536">
        <v>21</v>
      </c>
      <c r="AJ2536" s="73">
        <v>73.696205359576894</v>
      </c>
      <c r="AK2536">
        <v>354</v>
      </c>
      <c r="AL2536">
        <v>1</v>
      </c>
      <c r="AM2536">
        <v>0</v>
      </c>
      <c r="AN2536">
        <v>0</v>
      </c>
      <c r="AO2536">
        <v>0</v>
      </c>
      <c r="AP2536">
        <v>0</v>
      </c>
      <c r="AQ2536">
        <v>354</v>
      </c>
      <c r="AR2536">
        <v>0.999999999999999</v>
      </c>
      <c r="AS2536">
        <v>0</v>
      </c>
      <c r="AT2536">
        <v>0</v>
      </c>
      <c r="AU2536">
        <v>0</v>
      </c>
      <c r="AV2536">
        <v>0</v>
      </c>
      <c r="AW2536">
        <v>354</v>
      </c>
      <c r="AX2536">
        <v>1</v>
      </c>
      <c r="AY2536" s="73">
        <v>68.553212582689994</v>
      </c>
      <c r="AZ2536">
        <v>354</v>
      </c>
      <c r="BA2536">
        <v>1</v>
      </c>
      <c r="BB2536">
        <v>346</v>
      </c>
      <c r="BC2536">
        <v>0.94901100243941705</v>
      </c>
      <c r="BD2536">
        <v>8</v>
      </c>
      <c r="BE2536">
        <v>5.0988997560582297E-2</v>
      </c>
      <c r="BF2536">
        <v>74.452024614297002</v>
      </c>
      <c r="BG2536">
        <v>78.258251794088906</v>
      </c>
      <c r="BH2536">
        <v>68.553212582689994</v>
      </c>
      <c r="BI2536">
        <v>73.696205359576894</v>
      </c>
    </row>
    <row r="2537" spans="1:61" x14ac:dyDescent="0.25">
      <c r="A2537" s="10" t="str">
        <f>VLOOKUP(D2537,'Index-Relations'!E:F,2,FALSE)</f>
        <v>ESG</v>
      </c>
      <c r="B2537" t="s">
        <v>3450</v>
      </c>
      <c r="C2537" s="53" t="s">
        <v>2762</v>
      </c>
      <c r="D2537" s="59" t="s">
        <v>2844</v>
      </c>
      <c r="E2537" s="59" t="s">
        <v>5953</v>
      </c>
      <c r="F2537" t="s">
        <v>956</v>
      </c>
      <c r="G2537" t="s">
        <v>955</v>
      </c>
      <c r="H2537" t="s">
        <v>957</v>
      </c>
      <c r="I2537" s="52">
        <v>45597</v>
      </c>
      <c r="J2537" t="s">
        <v>2457</v>
      </c>
      <c r="K2537">
        <v>354</v>
      </c>
      <c r="L2537" s="73">
        <v>74.591537631085004</v>
      </c>
      <c r="M2537">
        <v>354</v>
      </c>
      <c r="N2537">
        <v>1</v>
      </c>
      <c r="O2537" s="73">
        <v>78.271207020312005</v>
      </c>
      <c r="P2537">
        <v>354</v>
      </c>
      <c r="Q2537">
        <v>1</v>
      </c>
      <c r="R2537">
        <v>347</v>
      </c>
      <c r="S2537">
        <v>0.989008320943768</v>
      </c>
      <c r="T2537">
        <v>37.446019001154198</v>
      </c>
      <c r="U2537">
        <v>0.78153756696334198</v>
      </c>
      <c r="V2537">
        <v>299</v>
      </c>
      <c r="W2537">
        <v>8.9721560334794601E-2</v>
      </c>
      <c r="X2537">
        <v>69</v>
      </c>
      <c r="Y2537">
        <v>354</v>
      </c>
      <c r="Z2537">
        <v>1</v>
      </c>
      <c r="AA2537">
        <v>70.661172500878607</v>
      </c>
      <c r="AB2537">
        <v>318</v>
      </c>
      <c r="AC2537">
        <v>0.93848959806811805</v>
      </c>
      <c r="AD2537">
        <v>36</v>
      </c>
      <c r="AE2537">
        <v>6.1510401931880898E-2</v>
      </c>
      <c r="AF2537">
        <v>0</v>
      </c>
      <c r="AG2537">
        <v>4.7877999999999996E-16</v>
      </c>
      <c r="AH2537">
        <v>4.2845696722521899E-3</v>
      </c>
      <c r="AI2537">
        <v>21</v>
      </c>
      <c r="AJ2537" s="73">
        <v>73.910054850928901</v>
      </c>
      <c r="AK2537">
        <v>354</v>
      </c>
      <c r="AL2537">
        <v>1</v>
      </c>
      <c r="AM2537">
        <v>0</v>
      </c>
      <c r="AN2537">
        <v>0</v>
      </c>
      <c r="AO2537">
        <v>0</v>
      </c>
      <c r="AP2537">
        <v>0</v>
      </c>
      <c r="AQ2537">
        <v>354</v>
      </c>
      <c r="AR2537">
        <v>1</v>
      </c>
      <c r="AS2537">
        <v>0</v>
      </c>
      <c r="AT2537">
        <v>0</v>
      </c>
      <c r="AU2537">
        <v>0</v>
      </c>
      <c r="AV2537">
        <v>0</v>
      </c>
      <c r="AW2537">
        <v>354</v>
      </c>
      <c r="AX2537">
        <v>1</v>
      </c>
      <c r="AY2537" s="73">
        <v>68.639682094497005</v>
      </c>
      <c r="AZ2537">
        <v>354</v>
      </c>
      <c r="BA2537">
        <v>1</v>
      </c>
      <c r="BB2537">
        <v>346</v>
      </c>
      <c r="BC2537">
        <v>0.94680594075912194</v>
      </c>
      <c r="BD2537">
        <v>8</v>
      </c>
      <c r="BE2537">
        <v>5.3194059240877098E-2</v>
      </c>
      <c r="BF2537">
        <v>74.591537631085004</v>
      </c>
      <c r="BG2537">
        <v>78.271207020312005</v>
      </c>
      <c r="BH2537">
        <v>68.639682094497005</v>
      </c>
      <c r="BI2537">
        <v>73.910054850928901</v>
      </c>
    </row>
    <row r="2538" spans="1:61" x14ac:dyDescent="0.25">
      <c r="A2538" s="10" t="str">
        <f>VLOOKUP(D2538,'Index-Relations'!E:F,2,FALSE)</f>
        <v>ESG</v>
      </c>
      <c r="B2538" t="s">
        <v>3450</v>
      </c>
      <c r="C2538" s="53" t="s">
        <v>2763</v>
      </c>
      <c r="D2538" s="59" t="s">
        <v>2844</v>
      </c>
      <c r="E2538" s="59" t="s">
        <v>5954</v>
      </c>
      <c r="F2538" t="s">
        <v>956</v>
      </c>
      <c r="G2538" t="s">
        <v>955</v>
      </c>
      <c r="H2538" t="s">
        <v>957</v>
      </c>
      <c r="I2538" s="52">
        <v>45566</v>
      </c>
      <c r="J2538" t="s">
        <v>2457</v>
      </c>
      <c r="K2538">
        <v>356</v>
      </c>
      <c r="L2538" s="73">
        <v>74.632801111437999</v>
      </c>
      <c r="M2538">
        <v>356</v>
      </c>
      <c r="N2538">
        <v>1</v>
      </c>
      <c r="O2538" s="73">
        <v>78.176699484639002</v>
      </c>
      <c r="P2538">
        <v>356</v>
      </c>
      <c r="Q2538">
        <v>1</v>
      </c>
      <c r="R2538">
        <v>349</v>
      </c>
      <c r="S2538">
        <v>0.98870013223648701</v>
      </c>
      <c r="T2538">
        <v>37.712163605555297</v>
      </c>
      <c r="U2538">
        <v>0.78377124777624296</v>
      </c>
      <c r="V2538">
        <v>299</v>
      </c>
      <c r="W2538">
        <v>9.7714325465769594E-2</v>
      </c>
      <c r="X2538">
        <v>70</v>
      </c>
      <c r="Y2538">
        <v>356</v>
      </c>
      <c r="Z2538">
        <v>1</v>
      </c>
      <c r="AA2538">
        <v>72.025516941784204</v>
      </c>
      <c r="AB2538">
        <v>319</v>
      </c>
      <c r="AC2538">
        <v>0.93756567505204802</v>
      </c>
      <c r="AD2538">
        <v>37</v>
      </c>
      <c r="AE2538">
        <v>6.2434324947950801E-2</v>
      </c>
      <c r="AF2538">
        <v>0</v>
      </c>
      <c r="AG2538">
        <v>3.1225E-16</v>
      </c>
      <c r="AH2538">
        <v>4.2063073147682803E-3</v>
      </c>
      <c r="AI2538">
        <v>21</v>
      </c>
      <c r="AJ2538" s="73">
        <v>73.957212267293897</v>
      </c>
      <c r="AK2538">
        <v>356</v>
      </c>
      <c r="AL2538">
        <v>1</v>
      </c>
      <c r="AM2538">
        <v>0</v>
      </c>
      <c r="AN2538">
        <v>0</v>
      </c>
      <c r="AO2538">
        <v>0</v>
      </c>
      <c r="AP2538">
        <v>0</v>
      </c>
      <c r="AQ2538">
        <v>356</v>
      </c>
      <c r="AR2538">
        <v>0.999999999999999</v>
      </c>
      <c r="AS2538">
        <v>0</v>
      </c>
      <c r="AT2538">
        <v>0</v>
      </c>
      <c r="AU2538">
        <v>0</v>
      </c>
      <c r="AV2538">
        <v>0</v>
      </c>
      <c r="AW2538">
        <v>356</v>
      </c>
      <c r="AX2538">
        <v>0.999999999999999</v>
      </c>
      <c r="AY2538" s="73">
        <v>68.748194819277998</v>
      </c>
      <c r="AZ2538">
        <v>356</v>
      </c>
      <c r="BA2538">
        <v>1</v>
      </c>
      <c r="BB2538">
        <v>348</v>
      </c>
      <c r="BC2538">
        <v>0.94749100912927098</v>
      </c>
      <c r="BD2538">
        <v>8</v>
      </c>
      <c r="BE2538">
        <v>5.2508990870728203E-2</v>
      </c>
      <c r="BF2538">
        <v>74.632801111437999</v>
      </c>
      <c r="BG2538">
        <v>78.176699484639002</v>
      </c>
      <c r="BH2538">
        <v>68.748194819277998</v>
      </c>
      <c r="BI2538">
        <v>73.957212267293897</v>
      </c>
    </row>
    <row r="2539" spans="1:61" x14ac:dyDescent="0.25">
      <c r="A2539" s="10" t="str">
        <f>VLOOKUP(D2539,'Index-Relations'!E:F,2,FALSE)</f>
        <v>ESG</v>
      </c>
      <c r="B2539" t="s">
        <v>3450</v>
      </c>
      <c r="C2539" s="53" t="s">
        <v>2764</v>
      </c>
      <c r="D2539" s="59" t="s">
        <v>2844</v>
      </c>
      <c r="E2539" s="59" t="s">
        <v>5955</v>
      </c>
      <c r="F2539" t="s">
        <v>956</v>
      </c>
      <c r="G2539" t="s">
        <v>955</v>
      </c>
      <c r="H2539" t="s">
        <v>957</v>
      </c>
      <c r="I2539" s="52">
        <v>45537</v>
      </c>
      <c r="J2539" t="s">
        <v>2457</v>
      </c>
      <c r="K2539">
        <v>384</v>
      </c>
      <c r="L2539" s="73">
        <v>74.667914532847902</v>
      </c>
      <c r="M2539">
        <v>384</v>
      </c>
      <c r="N2539">
        <v>1</v>
      </c>
      <c r="O2539" s="73">
        <v>78.153860271820903</v>
      </c>
      <c r="P2539">
        <v>384</v>
      </c>
      <c r="Q2539">
        <v>1</v>
      </c>
      <c r="R2539">
        <v>375</v>
      </c>
      <c r="S2539">
        <v>0.99033696738354005</v>
      </c>
      <c r="T2539">
        <v>37.880247355694003</v>
      </c>
      <c r="U2539">
        <v>0.79360429401220001</v>
      </c>
      <c r="V2539">
        <v>321</v>
      </c>
      <c r="W2539">
        <v>9.6963860693291895E-2</v>
      </c>
      <c r="X2539">
        <v>76</v>
      </c>
      <c r="Y2539">
        <v>384</v>
      </c>
      <c r="Z2539">
        <v>1</v>
      </c>
      <c r="AA2539">
        <v>70.8920049565602</v>
      </c>
      <c r="AB2539">
        <v>346</v>
      </c>
      <c r="AC2539">
        <v>0.96977145293891898</v>
      </c>
      <c r="AD2539">
        <v>43</v>
      </c>
      <c r="AE2539">
        <v>5.9891587139737801E-2</v>
      </c>
      <c r="AF2539">
        <v>-5</v>
      </c>
      <c r="AG2539">
        <v>0</v>
      </c>
      <c r="AH2539">
        <v>3.8663429416177998E-3</v>
      </c>
      <c r="AI2539">
        <v>20</v>
      </c>
      <c r="AJ2539" s="73">
        <v>74.324256362147906</v>
      </c>
      <c r="AK2539">
        <v>384</v>
      </c>
      <c r="AL2539">
        <v>1</v>
      </c>
      <c r="AM2539">
        <v>0</v>
      </c>
      <c r="AN2539">
        <v>0</v>
      </c>
      <c r="AO2539">
        <v>0</v>
      </c>
      <c r="AP2539">
        <v>0</v>
      </c>
      <c r="AQ2539">
        <v>384</v>
      </c>
      <c r="AR2539">
        <v>1</v>
      </c>
      <c r="AS2539">
        <v>0</v>
      </c>
      <c r="AT2539">
        <v>0</v>
      </c>
      <c r="AU2539">
        <v>0</v>
      </c>
      <c r="AV2539">
        <v>0</v>
      </c>
      <c r="AW2539">
        <v>384</v>
      </c>
      <c r="AX2539">
        <v>1</v>
      </c>
      <c r="AY2539" s="73">
        <v>68.624285861860997</v>
      </c>
      <c r="AZ2539">
        <v>384</v>
      </c>
      <c r="BA2539">
        <v>1</v>
      </c>
      <c r="BB2539">
        <v>376</v>
      </c>
      <c r="BC2539">
        <v>0.94808141582653305</v>
      </c>
      <c r="BD2539">
        <v>8</v>
      </c>
      <c r="BE2539">
        <v>5.1918584173466099E-2</v>
      </c>
      <c r="BF2539">
        <v>74.667914532847902</v>
      </c>
      <c r="BG2539">
        <v>78.153860271820903</v>
      </c>
      <c r="BH2539">
        <v>68.624285861860997</v>
      </c>
      <c r="BI2539">
        <v>74.324256362147906</v>
      </c>
    </row>
    <row r="2540" spans="1:61" x14ac:dyDescent="0.25">
      <c r="A2540" s="10" t="str">
        <f>VLOOKUP(D2540,'Index-Relations'!E:F,2,FALSE)</f>
        <v>ESG</v>
      </c>
      <c r="B2540" t="s">
        <v>3450</v>
      </c>
      <c r="C2540" s="53" t="s">
        <v>3350</v>
      </c>
      <c r="D2540" s="59" t="s">
        <v>2844</v>
      </c>
      <c r="E2540" s="59" t="s">
        <v>5956</v>
      </c>
      <c r="F2540" t="s">
        <v>956</v>
      </c>
      <c r="G2540" t="s">
        <v>955</v>
      </c>
      <c r="H2540" t="s">
        <v>957</v>
      </c>
      <c r="I2540" s="52">
        <v>45505</v>
      </c>
      <c r="J2540" t="s">
        <v>2457</v>
      </c>
      <c r="K2540">
        <v>384</v>
      </c>
      <c r="L2540" s="73">
        <v>74.666971086633893</v>
      </c>
      <c r="M2540">
        <v>384</v>
      </c>
      <c r="N2540">
        <v>1</v>
      </c>
      <c r="O2540" s="73">
        <v>78.092995097567993</v>
      </c>
      <c r="P2540">
        <v>384</v>
      </c>
      <c r="Q2540">
        <v>1</v>
      </c>
      <c r="R2540">
        <v>375</v>
      </c>
      <c r="S2540">
        <v>0.99044049330397499</v>
      </c>
      <c r="T2540">
        <v>37.874741437447298</v>
      </c>
      <c r="U2540">
        <v>0.78735858005721104</v>
      </c>
      <c r="V2540">
        <v>321</v>
      </c>
      <c r="W2540">
        <v>9.8990105058562899E-2</v>
      </c>
      <c r="X2540">
        <v>76</v>
      </c>
      <c r="Y2540">
        <v>384</v>
      </c>
      <c r="Z2540">
        <v>1</v>
      </c>
      <c r="AA2540">
        <v>72.372208981190695</v>
      </c>
      <c r="AB2540">
        <v>345</v>
      </c>
      <c r="AC2540">
        <v>0.94898352666074004</v>
      </c>
      <c r="AD2540">
        <v>39</v>
      </c>
      <c r="AE2540">
        <v>5.1016473339258898E-2</v>
      </c>
      <c r="AF2540">
        <v>0</v>
      </c>
      <c r="AG2540">
        <v>2.8449000000000001E-16</v>
      </c>
      <c r="AH2540">
        <v>3.7751319524109801E-3</v>
      </c>
      <c r="AI2540">
        <v>19</v>
      </c>
      <c r="AJ2540" s="73">
        <v>74.390486264434898</v>
      </c>
      <c r="AK2540">
        <v>384</v>
      </c>
      <c r="AL2540">
        <v>1</v>
      </c>
      <c r="AM2540">
        <v>0</v>
      </c>
      <c r="AN2540">
        <v>0</v>
      </c>
      <c r="AO2540">
        <v>0</v>
      </c>
      <c r="AP2540">
        <v>0</v>
      </c>
      <c r="AQ2540">
        <v>384</v>
      </c>
      <c r="AR2540">
        <v>1</v>
      </c>
      <c r="AS2540">
        <v>0</v>
      </c>
      <c r="AT2540">
        <v>0</v>
      </c>
      <c r="AU2540">
        <v>0</v>
      </c>
      <c r="AV2540">
        <v>0</v>
      </c>
      <c r="AW2540">
        <v>384</v>
      </c>
      <c r="AX2540">
        <v>1</v>
      </c>
      <c r="AY2540" s="73">
        <v>68.581884552797007</v>
      </c>
      <c r="AZ2540">
        <v>384</v>
      </c>
      <c r="BA2540">
        <v>1</v>
      </c>
      <c r="BB2540">
        <v>376</v>
      </c>
      <c r="BC2540">
        <v>0.93572664381936599</v>
      </c>
      <c r="BD2540">
        <v>8</v>
      </c>
      <c r="BE2540">
        <v>6.4273356180633304E-2</v>
      </c>
      <c r="BF2540">
        <v>74.666971086633893</v>
      </c>
      <c r="BG2540">
        <v>78.092995097567993</v>
      </c>
      <c r="BH2540">
        <v>68.581884552797007</v>
      </c>
      <c r="BI2540">
        <v>74.390486264434898</v>
      </c>
    </row>
    <row r="2541" spans="1:61" x14ac:dyDescent="0.25">
      <c r="A2541" s="10" t="str">
        <f>VLOOKUP(D2541,'Index-Relations'!E:F,2,FALSE)</f>
        <v>ESG</v>
      </c>
      <c r="B2541" t="s">
        <v>3450</v>
      </c>
      <c r="C2541" s="53" t="s">
        <v>2765</v>
      </c>
      <c r="D2541" s="59" t="s">
        <v>2844</v>
      </c>
      <c r="E2541" s="59" t="s">
        <v>5957</v>
      </c>
      <c r="F2541" t="s">
        <v>956</v>
      </c>
      <c r="G2541" t="s">
        <v>955</v>
      </c>
      <c r="H2541" t="s">
        <v>957</v>
      </c>
      <c r="I2541" s="52">
        <v>45474</v>
      </c>
      <c r="J2541" t="s">
        <v>2457</v>
      </c>
      <c r="K2541">
        <v>384</v>
      </c>
      <c r="L2541" s="73">
        <v>74.723004022428995</v>
      </c>
      <c r="M2541">
        <v>384</v>
      </c>
      <c r="N2541">
        <v>1</v>
      </c>
      <c r="O2541" s="73">
        <v>78.073419714495003</v>
      </c>
      <c r="P2541">
        <v>384</v>
      </c>
      <c r="Q2541">
        <v>1</v>
      </c>
      <c r="R2541">
        <v>375</v>
      </c>
      <c r="S2541">
        <v>0.98947644758118003</v>
      </c>
      <c r="T2541">
        <v>37.850085743549997</v>
      </c>
      <c r="U2541">
        <v>0.790602295443676</v>
      </c>
      <c r="V2541">
        <v>318</v>
      </c>
      <c r="W2541">
        <v>9.6279705134352897E-2</v>
      </c>
      <c r="X2541">
        <v>77</v>
      </c>
      <c r="Y2541">
        <v>384</v>
      </c>
      <c r="Z2541">
        <v>1</v>
      </c>
      <c r="AA2541">
        <v>74.603921302761705</v>
      </c>
      <c r="AB2541">
        <v>346</v>
      </c>
      <c r="AC2541">
        <v>0.95110234541336702</v>
      </c>
      <c r="AD2541">
        <v>38</v>
      </c>
      <c r="AE2541">
        <v>4.8897654586633102E-2</v>
      </c>
      <c r="AF2541">
        <v>0</v>
      </c>
      <c r="AG2541">
        <v>0</v>
      </c>
      <c r="AH2541">
        <v>3.08892745471211E-3</v>
      </c>
      <c r="AI2541">
        <v>19</v>
      </c>
      <c r="AJ2541" s="73">
        <v>74.478420289975901</v>
      </c>
      <c r="AK2541">
        <v>384</v>
      </c>
      <c r="AL2541">
        <v>1</v>
      </c>
      <c r="AM2541">
        <v>0</v>
      </c>
      <c r="AN2541">
        <v>0</v>
      </c>
      <c r="AO2541">
        <v>0</v>
      </c>
      <c r="AP2541">
        <v>0</v>
      </c>
      <c r="AQ2541">
        <v>384</v>
      </c>
      <c r="AR2541">
        <v>1</v>
      </c>
      <c r="AS2541">
        <v>0</v>
      </c>
      <c r="AT2541">
        <v>0</v>
      </c>
      <c r="AU2541">
        <v>0</v>
      </c>
      <c r="AV2541">
        <v>0</v>
      </c>
      <c r="AW2541">
        <v>384</v>
      </c>
      <c r="AX2541">
        <v>1</v>
      </c>
      <c r="AY2541" s="73">
        <v>68.659002498064893</v>
      </c>
      <c r="AZ2541">
        <v>384</v>
      </c>
      <c r="BA2541">
        <v>1</v>
      </c>
      <c r="BB2541">
        <v>376</v>
      </c>
      <c r="BC2541">
        <v>0.93174399775708105</v>
      </c>
      <c r="BD2541">
        <v>8</v>
      </c>
      <c r="BE2541">
        <v>6.8256002242918501E-2</v>
      </c>
      <c r="BF2541">
        <v>74.723004022428995</v>
      </c>
      <c r="BG2541">
        <v>78.073419714495003</v>
      </c>
      <c r="BH2541">
        <v>68.659002498064893</v>
      </c>
      <c r="BI2541">
        <v>74.478420289975901</v>
      </c>
    </row>
    <row r="2542" spans="1:61" x14ac:dyDescent="0.25">
      <c r="A2542" s="10" t="str">
        <f>VLOOKUP(D2542,'Index-Relations'!E:F,2,FALSE)</f>
        <v>ESG</v>
      </c>
      <c r="B2542" t="s">
        <v>3450</v>
      </c>
      <c r="C2542" s="53" t="s">
        <v>2766</v>
      </c>
      <c r="D2542" s="59" t="s">
        <v>2844</v>
      </c>
      <c r="E2542" s="59" t="s">
        <v>5958</v>
      </c>
      <c r="F2542" t="s">
        <v>956</v>
      </c>
      <c r="G2542" t="s">
        <v>955</v>
      </c>
      <c r="H2542" t="s">
        <v>957</v>
      </c>
      <c r="I2542" s="52">
        <v>45446</v>
      </c>
      <c r="J2542" t="s">
        <v>2457</v>
      </c>
      <c r="K2542">
        <v>385</v>
      </c>
      <c r="L2542" s="73">
        <v>74.613022496859003</v>
      </c>
      <c r="M2542">
        <v>385</v>
      </c>
      <c r="N2542">
        <v>1</v>
      </c>
      <c r="O2542" s="73">
        <v>78.096668755737994</v>
      </c>
      <c r="P2542">
        <v>385</v>
      </c>
      <c r="Q2542">
        <v>1</v>
      </c>
      <c r="R2542">
        <v>376</v>
      </c>
      <c r="S2542">
        <v>0.98911992908241397</v>
      </c>
      <c r="T2542">
        <v>38.001000345034299</v>
      </c>
      <c r="U2542">
        <v>0.791177992084793</v>
      </c>
      <c r="V2542">
        <v>320</v>
      </c>
      <c r="W2542">
        <v>9.7265336764599003E-2</v>
      </c>
      <c r="X2542">
        <v>77</v>
      </c>
      <c r="Y2542">
        <v>385</v>
      </c>
      <c r="Z2542">
        <v>1</v>
      </c>
      <c r="AA2542">
        <v>76.026450673022296</v>
      </c>
      <c r="AB2542">
        <v>347</v>
      </c>
      <c r="AC2542">
        <v>0.952304611471401</v>
      </c>
      <c r="AD2542">
        <v>38</v>
      </c>
      <c r="AE2542">
        <v>4.7695388528599302E-2</v>
      </c>
      <c r="AF2542">
        <v>0</v>
      </c>
      <c r="AG2542">
        <v>0</v>
      </c>
      <c r="AH2542">
        <v>3.2673251061569402E-3</v>
      </c>
      <c r="AI2542">
        <v>19</v>
      </c>
      <c r="AJ2542" s="73">
        <v>74.285853891518002</v>
      </c>
      <c r="AK2542">
        <v>385</v>
      </c>
      <c r="AL2542">
        <v>1</v>
      </c>
      <c r="AM2542">
        <v>0</v>
      </c>
      <c r="AN2542">
        <v>0</v>
      </c>
      <c r="AO2542">
        <v>0</v>
      </c>
      <c r="AP2542">
        <v>0</v>
      </c>
      <c r="AQ2542">
        <v>385</v>
      </c>
      <c r="AR2542">
        <v>0.999999999999999</v>
      </c>
      <c r="AS2542">
        <v>0</v>
      </c>
      <c r="AT2542">
        <v>0</v>
      </c>
      <c r="AU2542">
        <v>0</v>
      </c>
      <c r="AV2542">
        <v>0</v>
      </c>
      <c r="AW2542">
        <v>385</v>
      </c>
      <c r="AX2542">
        <v>0.999999999999999</v>
      </c>
      <c r="AY2542" s="73">
        <v>68.460725979954006</v>
      </c>
      <c r="AZ2542">
        <v>385</v>
      </c>
      <c r="BA2542">
        <v>1</v>
      </c>
      <c r="BB2542">
        <v>377</v>
      </c>
      <c r="BC2542">
        <v>0.92746726484283404</v>
      </c>
      <c r="BD2542">
        <v>8</v>
      </c>
      <c r="BE2542">
        <v>7.2532735157165504E-2</v>
      </c>
      <c r="BF2542">
        <v>74.613022496859003</v>
      </c>
      <c r="BG2542">
        <v>78.096668755737994</v>
      </c>
      <c r="BH2542">
        <v>68.460725979954006</v>
      </c>
      <c r="BI2542">
        <v>74.285853891518002</v>
      </c>
    </row>
    <row r="2543" spans="1:61" x14ac:dyDescent="0.25">
      <c r="A2543" s="10" t="str">
        <f>VLOOKUP(D2543,'Index-Relations'!E:F,2,FALSE)</f>
        <v>ESG</v>
      </c>
      <c r="B2543" t="s">
        <v>3450</v>
      </c>
      <c r="C2543" s="53" t="s">
        <v>2767</v>
      </c>
      <c r="D2543" s="59" t="s">
        <v>2844</v>
      </c>
      <c r="E2543" s="59" t="s">
        <v>5959</v>
      </c>
      <c r="F2543" t="s">
        <v>956</v>
      </c>
      <c r="G2543" t="s">
        <v>955</v>
      </c>
      <c r="H2543" t="s">
        <v>957</v>
      </c>
      <c r="I2543" s="52">
        <v>45413</v>
      </c>
      <c r="J2543" t="s">
        <v>2457</v>
      </c>
      <c r="K2543">
        <v>385</v>
      </c>
      <c r="L2543" s="73">
        <v>74.483309485712894</v>
      </c>
      <c r="M2543">
        <v>385</v>
      </c>
      <c r="N2543">
        <v>1</v>
      </c>
      <c r="O2543" s="73">
        <v>77.990700690696897</v>
      </c>
      <c r="P2543">
        <v>385</v>
      </c>
      <c r="Q2543">
        <v>1</v>
      </c>
      <c r="R2543">
        <v>376</v>
      </c>
      <c r="S2543">
        <v>0.98876478999466999</v>
      </c>
      <c r="T2543">
        <v>38.217717904928399</v>
      </c>
      <c r="U2543">
        <v>0.75962079411516104</v>
      </c>
      <c r="V2543">
        <v>320</v>
      </c>
      <c r="W2543">
        <v>8.98712873192508E-2</v>
      </c>
      <c r="X2543">
        <v>76</v>
      </c>
      <c r="Y2543">
        <v>385</v>
      </c>
      <c r="Z2543">
        <v>1</v>
      </c>
      <c r="AA2543">
        <v>79.1593953311273</v>
      </c>
      <c r="AB2543">
        <v>347</v>
      </c>
      <c r="AC2543">
        <v>0.95291019196291504</v>
      </c>
      <c r="AD2543">
        <v>38</v>
      </c>
      <c r="AE2543">
        <v>4.7089808037085297E-2</v>
      </c>
      <c r="AF2543">
        <v>0</v>
      </c>
      <c r="AG2543">
        <v>0</v>
      </c>
      <c r="AH2543">
        <v>2.8852759078639599E-3</v>
      </c>
      <c r="AI2543">
        <v>19</v>
      </c>
      <c r="AJ2543" s="73">
        <v>74.210570873976906</v>
      </c>
      <c r="AK2543">
        <v>385</v>
      </c>
      <c r="AL2543">
        <v>1</v>
      </c>
      <c r="AM2543">
        <v>0</v>
      </c>
      <c r="AN2543">
        <v>0</v>
      </c>
      <c r="AO2543">
        <v>0</v>
      </c>
      <c r="AP2543">
        <v>0</v>
      </c>
      <c r="AQ2543">
        <v>385</v>
      </c>
      <c r="AR2543">
        <v>0.999999999999999</v>
      </c>
      <c r="AS2543">
        <v>0</v>
      </c>
      <c r="AT2543">
        <v>0</v>
      </c>
      <c r="AU2543">
        <v>0</v>
      </c>
      <c r="AV2543">
        <v>0</v>
      </c>
      <c r="AW2543">
        <v>385</v>
      </c>
      <c r="AX2543">
        <v>0.999999999999999</v>
      </c>
      <c r="AY2543" s="73">
        <v>68.192000910171899</v>
      </c>
      <c r="AZ2543">
        <v>385</v>
      </c>
      <c r="BA2543">
        <v>1</v>
      </c>
      <c r="BB2543">
        <v>375</v>
      </c>
      <c r="BC2543">
        <v>0.92189718205545601</v>
      </c>
      <c r="BD2543">
        <v>10</v>
      </c>
      <c r="BE2543">
        <v>7.8102817944543101E-2</v>
      </c>
      <c r="BF2543">
        <v>74.483309485712894</v>
      </c>
      <c r="BG2543">
        <v>77.990700690696897</v>
      </c>
      <c r="BH2543">
        <v>68.192000910171899</v>
      </c>
      <c r="BI2543">
        <v>74.210570873976906</v>
      </c>
    </row>
    <row r="2544" spans="1:61" x14ac:dyDescent="0.25">
      <c r="A2544" s="10" t="str">
        <f>VLOOKUP(D2544,'Index-Relations'!E:F,2,FALSE)</f>
        <v>ESG</v>
      </c>
      <c r="B2544" t="s">
        <v>3450</v>
      </c>
      <c r="C2544" s="53" t="s">
        <v>2768</v>
      </c>
      <c r="D2544" s="59" t="s">
        <v>2844</v>
      </c>
      <c r="E2544" s="59" t="s">
        <v>5960</v>
      </c>
      <c r="F2544" t="s">
        <v>956</v>
      </c>
      <c r="G2544" t="s">
        <v>955</v>
      </c>
      <c r="H2544" t="s">
        <v>957</v>
      </c>
      <c r="I2544" s="52">
        <v>45383</v>
      </c>
      <c r="J2544" t="s">
        <v>2457</v>
      </c>
      <c r="K2544">
        <v>365</v>
      </c>
      <c r="L2544">
        <v>78.248076214790402</v>
      </c>
      <c r="M2544">
        <v>365</v>
      </c>
      <c r="N2544">
        <v>1</v>
      </c>
      <c r="O2544">
        <v>81.215950020525199</v>
      </c>
      <c r="P2544">
        <v>365</v>
      </c>
      <c r="Q2544">
        <v>1</v>
      </c>
      <c r="R2544">
        <v>360</v>
      </c>
      <c r="S2544">
        <v>0.99400339197170196</v>
      </c>
      <c r="T2544">
        <v>36.926689508808202</v>
      </c>
      <c r="U2544">
        <v>0.77248567009771296</v>
      </c>
      <c r="V2544">
        <v>305</v>
      </c>
      <c r="W2544">
        <v>9.9411615263999498E-2</v>
      </c>
      <c r="X2544">
        <v>65</v>
      </c>
      <c r="Y2544">
        <v>365</v>
      </c>
      <c r="Z2544">
        <v>0.999999999999999</v>
      </c>
      <c r="AA2544">
        <v>64.256452347362</v>
      </c>
      <c r="AB2544">
        <v>330</v>
      </c>
      <c r="AC2544">
        <v>0.95892515255700705</v>
      </c>
      <c r="AD2544">
        <v>35</v>
      </c>
      <c r="AE2544">
        <v>4.1074847442993299E-2</v>
      </c>
      <c r="AF2544">
        <v>0</v>
      </c>
      <c r="AG2544">
        <v>0</v>
      </c>
      <c r="AH2544">
        <v>1.333672469512E-3</v>
      </c>
      <c r="AI2544">
        <v>16</v>
      </c>
      <c r="AJ2544">
        <v>77.279573046788499</v>
      </c>
      <c r="AK2544">
        <v>365</v>
      </c>
      <c r="AL2544">
        <v>1</v>
      </c>
      <c r="AM2544">
        <v>0</v>
      </c>
      <c r="AN2544">
        <v>0</v>
      </c>
      <c r="AO2544">
        <v>0</v>
      </c>
      <c r="AP2544">
        <v>0</v>
      </c>
      <c r="AQ2544">
        <v>365</v>
      </c>
      <c r="AR2544">
        <v>1</v>
      </c>
      <c r="AS2544">
        <v>0</v>
      </c>
      <c r="AT2544">
        <v>0</v>
      </c>
      <c r="AU2544">
        <v>0</v>
      </c>
      <c r="AV2544">
        <v>0</v>
      </c>
      <c r="AW2544">
        <v>365</v>
      </c>
      <c r="AX2544">
        <v>0.999999999999999</v>
      </c>
      <c r="AY2544">
        <v>72.723118708821303</v>
      </c>
      <c r="AZ2544">
        <v>365</v>
      </c>
      <c r="BA2544">
        <v>1</v>
      </c>
      <c r="BB2544">
        <v>356</v>
      </c>
      <c r="BC2544">
        <v>0.90135980012269001</v>
      </c>
      <c r="BD2544">
        <v>9</v>
      </c>
      <c r="BE2544">
        <v>9.8640199877309501E-2</v>
      </c>
      <c r="BF2544">
        <v>73.945571937340901</v>
      </c>
      <c r="BG2544">
        <v>77.695438969032907</v>
      </c>
      <c r="BH2544">
        <v>68.084994858722993</v>
      </c>
      <c r="BI2544">
        <v>73.031672438484904</v>
      </c>
    </row>
    <row r="2545" spans="1:61" x14ac:dyDescent="0.25">
      <c r="A2545" s="10" t="str">
        <f>VLOOKUP(D2545,'Index-Relations'!E:F,2,FALSE)</f>
        <v>ESG</v>
      </c>
      <c r="B2545" t="s">
        <v>3450</v>
      </c>
      <c r="C2545" s="53" t="s">
        <v>2769</v>
      </c>
      <c r="D2545" s="59" t="s">
        <v>2844</v>
      </c>
      <c r="E2545" s="59" t="s">
        <v>5961</v>
      </c>
      <c r="F2545" t="s">
        <v>956</v>
      </c>
      <c r="G2545" t="s">
        <v>955</v>
      </c>
      <c r="H2545" t="s">
        <v>957</v>
      </c>
      <c r="I2545" s="52">
        <v>45352</v>
      </c>
      <c r="J2545" t="s">
        <v>2457</v>
      </c>
      <c r="K2545">
        <v>365</v>
      </c>
      <c r="L2545">
        <v>78.897242946373893</v>
      </c>
      <c r="M2545">
        <v>365</v>
      </c>
      <c r="N2545">
        <v>1</v>
      </c>
      <c r="O2545">
        <v>81.411973633749199</v>
      </c>
      <c r="P2545">
        <v>365</v>
      </c>
      <c r="Q2545">
        <v>1</v>
      </c>
      <c r="R2545">
        <v>360</v>
      </c>
      <c r="S2545">
        <v>0.99378203451288505</v>
      </c>
      <c r="T2545">
        <v>36.853955925854002</v>
      </c>
      <c r="U2545">
        <v>0.77641737954707701</v>
      </c>
      <c r="V2545">
        <v>303</v>
      </c>
      <c r="W2545">
        <v>7.4476469340672896E-2</v>
      </c>
      <c r="X2545">
        <v>54</v>
      </c>
      <c r="Y2545">
        <v>365</v>
      </c>
      <c r="Z2545">
        <v>0.999999999999999</v>
      </c>
      <c r="AA2545">
        <v>69.449579938606405</v>
      </c>
      <c r="AB2545">
        <v>330</v>
      </c>
      <c r="AC2545">
        <v>0.95830427639053395</v>
      </c>
      <c r="AD2545">
        <v>35</v>
      </c>
      <c r="AE2545">
        <v>4.1695723609464899E-2</v>
      </c>
      <c r="AF2545">
        <v>0</v>
      </c>
      <c r="AG2545">
        <v>5.6205000000000003E-16</v>
      </c>
      <c r="AH2545">
        <v>6.3080485500498999E-4</v>
      </c>
      <c r="AI2545">
        <v>8</v>
      </c>
      <c r="AJ2545">
        <v>77.494733394853498</v>
      </c>
      <c r="AK2545">
        <v>365</v>
      </c>
      <c r="AL2545">
        <v>1</v>
      </c>
      <c r="AM2545">
        <v>0</v>
      </c>
      <c r="AN2545">
        <v>0</v>
      </c>
      <c r="AO2545">
        <v>0</v>
      </c>
      <c r="AP2545">
        <v>0</v>
      </c>
      <c r="AQ2545">
        <v>365</v>
      </c>
      <c r="AR2545">
        <v>0.999999999999999</v>
      </c>
      <c r="AS2545">
        <v>0</v>
      </c>
      <c r="AT2545">
        <v>0</v>
      </c>
      <c r="AU2545">
        <v>0</v>
      </c>
      <c r="AV2545">
        <v>0</v>
      </c>
      <c r="AW2545">
        <v>365</v>
      </c>
      <c r="AX2545">
        <v>0.999999999999999</v>
      </c>
      <c r="AY2545">
        <v>74.362229671354598</v>
      </c>
      <c r="AZ2545">
        <v>365</v>
      </c>
      <c r="BA2545">
        <v>1</v>
      </c>
      <c r="BB2545">
        <v>356</v>
      </c>
      <c r="BC2545">
        <v>0.90072882571619295</v>
      </c>
      <c r="BD2545">
        <v>9</v>
      </c>
      <c r="BE2545">
        <v>9.9271174283806302E-2</v>
      </c>
      <c r="BF2545">
        <v>74.664411955609907</v>
      </c>
      <c r="BG2545">
        <v>77.930725738310997</v>
      </c>
      <c r="BH2545">
        <v>69.589583142925903</v>
      </c>
      <c r="BI2545">
        <v>73.169140472996006</v>
      </c>
    </row>
    <row r="2546" spans="1:61" x14ac:dyDescent="0.25">
      <c r="A2546" s="10" t="str">
        <f>VLOOKUP(D2546,'Index-Relations'!E:F,2,FALSE)</f>
        <v>ESG</v>
      </c>
      <c r="B2546" t="s">
        <v>3450</v>
      </c>
      <c r="C2546" s="53" t="s">
        <v>2770</v>
      </c>
      <c r="D2546" s="59" t="s">
        <v>2844</v>
      </c>
      <c r="E2546" s="59" t="s">
        <v>5962</v>
      </c>
      <c r="F2546" t="s">
        <v>956</v>
      </c>
      <c r="G2546" t="s">
        <v>955</v>
      </c>
      <c r="H2546" t="s">
        <v>957</v>
      </c>
      <c r="I2546" s="52">
        <v>45323</v>
      </c>
      <c r="J2546" t="s">
        <v>2457</v>
      </c>
      <c r="K2546">
        <v>365</v>
      </c>
      <c r="L2546">
        <v>78.466643685630203</v>
      </c>
      <c r="M2546">
        <v>365</v>
      </c>
      <c r="N2546">
        <v>1</v>
      </c>
      <c r="O2546">
        <v>79.860759003040997</v>
      </c>
      <c r="P2546">
        <v>365</v>
      </c>
      <c r="Q2546">
        <v>1</v>
      </c>
      <c r="R2546">
        <v>360</v>
      </c>
      <c r="S2546">
        <v>0.993166263377813</v>
      </c>
      <c r="T2546">
        <v>37.0212121153046</v>
      </c>
      <c r="U2546">
        <v>0.767450666251425</v>
      </c>
      <c r="V2546">
        <v>301</v>
      </c>
      <c r="W2546">
        <v>7.7997154705599606E-2</v>
      </c>
      <c r="X2546">
        <v>51</v>
      </c>
      <c r="Y2546">
        <v>365</v>
      </c>
      <c r="Z2546">
        <v>1</v>
      </c>
      <c r="AA2546">
        <v>64.016033107018899</v>
      </c>
      <c r="AB2546">
        <v>329</v>
      </c>
      <c r="AC2546">
        <v>0.957512951938019</v>
      </c>
      <c r="AD2546">
        <v>36</v>
      </c>
      <c r="AE2546">
        <v>4.2487048061981197E-2</v>
      </c>
      <c r="AF2546">
        <v>0</v>
      </c>
      <c r="AG2546">
        <v>0</v>
      </c>
      <c r="AH2546">
        <v>6.6489003315541603E-4</v>
      </c>
      <c r="AI2546">
        <v>8</v>
      </c>
      <c r="AJ2546">
        <v>77.680659860521303</v>
      </c>
      <c r="AK2546">
        <v>365</v>
      </c>
      <c r="AL2546">
        <v>1</v>
      </c>
      <c r="AM2546">
        <v>0</v>
      </c>
      <c r="AN2546">
        <v>0</v>
      </c>
      <c r="AO2546">
        <v>0</v>
      </c>
      <c r="AP2546">
        <v>0</v>
      </c>
      <c r="AQ2546">
        <v>365</v>
      </c>
      <c r="AR2546">
        <v>1</v>
      </c>
      <c r="AS2546">
        <v>0</v>
      </c>
      <c r="AT2546">
        <v>0</v>
      </c>
      <c r="AU2546">
        <v>0</v>
      </c>
      <c r="AV2546">
        <v>0</v>
      </c>
      <c r="AW2546">
        <v>365</v>
      </c>
      <c r="AX2546">
        <v>1</v>
      </c>
      <c r="AY2546">
        <v>74.478122145187498</v>
      </c>
      <c r="AZ2546">
        <v>365</v>
      </c>
      <c r="BA2546">
        <v>1</v>
      </c>
      <c r="BB2546">
        <v>356</v>
      </c>
      <c r="BC2546">
        <v>0.90384064779853002</v>
      </c>
      <c r="BD2546">
        <v>9</v>
      </c>
      <c r="BE2546">
        <v>9.6159352201469595E-2</v>
      </c>
      <c r="BF2546">
        <v>74.071093154775895</v>
      </c>
      <c r="BG2546">
        <v>75.911361050257995</v>
      </c>
      <c r="BH2546">
        <v>69.743148424738905</v>
      </c>
      <c r="BI2546">
        <v>73.344078897649993</v>
      </c>
    </row>
    <row r="2547" spans="1:61" x14ac:dyDescent="0.25">
      <c r="A2547" s="10" t="str">
        <f>VLOOKUP(D2547,'Index-Relations'!E:F,2,FALSE)</f>
        <v>ESG</v>
      </c>
      <c r="B2547" t="s">
        <v>3450</v>
      </c>
      <c r="C2547" s="53" t="s">
        <v>2760</v>
      </c>
      <c r="D2547" s="59" t="s">
        <v>2845</v>
      </c>
      <c r="E2547" s="59" t="s">
        <v>5963</v>
      </c>
      <c r="F2547" t="s">
        <v>960</v>
      </c>
      <c r="G2547" t="s">
        <v>959</v>
      </c>
      <c r="H2547" t="s">
        <v>961</v>
      </c>
      <c r="I2547" s="52">
        <v>45658</v>
      </c>
      <c r="J2547" t="s">
        <v>2457</v>
      </c>
      <c r="K2547">
        <v>394</v>
      </c>
      <c r="L2547" s="73">
        <v>73.314594721927904</v>
      </c>
      <c r="M2547">
        <v>394</v>
      </c>
      <c r="N2547">
        <v>1</v>
      </c>
      <c r="O2547" s="73">
        <v>68.280619995997</v>
      </c>
      <c r="P2547">
        <v>394</v>
      </c>
      <c r="Q2547">
        <v>1</v>
      </c>
      <c r="R2547">
        <v>375</v>
      </c>
      <c r="S2547">
        <v>0.97568176528141404</v>
      </c>
      <c r="T2547">
        <v>43.640831885211099</v>
      </c>
      <c r="U2547">
        <v>0.79129512275647296</v>
      </c>
      <c r="V2547">
        <v>288</v>
      </c>
      <c r="W2547">
        <v>5.8821162945748399E-2</v>
      </c>
      <c r="X2547">
        <v>50</v>
      </c>
      <c r="Y2547">
        <v>394</v>
      </c>
      <c r="Z2547">
        <v>0.999999999999999</v>
      </c>
      <c r="AA2547">
        <v>87.122797725536699</v>
      </c>
      <c r="AB2547">
        <v>347</v>
      </c>
      <c r="AC2547">
        <v>0.88404864124063898</v>
      </c>
      <c r="AD2547">
        <v>47</v>
      </c>
      <c r="AE2547">
        <v>0.115951358759359</v>
      </c>
      <c r="AF2547">
        <v>0</v>
      </c>
      <c r="AG2547">
        <v>8.6041999999999999E-16</v>
      </c>
      <c r="AH2547">
        <v>9.900084708268659E-4</v>
      </c>
      <c r="AI2547">
        <v>23</v>
      </c>
      <c r="AJ2547" s="73">
        <v>73.891878979038907</v>
      </c>
      <c r="AK2547">
        <v>394</v>
      </c>
      <c r="AL2547">
        <v>1</v>
      </c>
      <c r="AM2547">
        <v>0</v>
      </c>
      <c r="AN2547">
        <v>0</v>
      </c>
      <c r="AO2547">
        <v>0</v>
      </c>
      <c r="AP2547">
        <v>0</v>
      </c>
      <c r="AQ2547">
        <v>394</v>
      </c>
      <c r="AR2547">
        <v>1</v>
      </c>
      <c r="AS2547">
        <v>0</v>
      </c>
      <c r="AT2547">
        <v>0</v>
      </c>
      <c r="AU2547">
        <v>0</v>
      </c>
      <c r="AV2547">
        <v>0</v>
      </c>
      <c r="AW2547">
        <v>394</v>
      </c>
      <c r="AX2547">
        <v>0.999999999999999</v>
      </c>
      <c r="AY2547" s="73">
        <v>73.237671794573004</v>
      </c>
      <c r="AZ2547">
        <v>394</v>
      </c>
      <c r="BA2547">
        <v>1</v>
      </c>
      <c r="BB2547">
        <v>386</v>
      </c>
      <c r="BC2547">
        <v>0.98950211059266902</v>
      </c>
      <c r="BD2547">
        <v>8</v>
      </c>
      <c r="BE2547">
        <v>1.04978894073307E-2</v>
      </c>
      <c r="BF2547">
        <v>73.314594721927904</v>
      </c>
      <c r="BG2547">
        <v>68.280619995997</v>
      </c>
      <c r="BH2547">
        <v>73.237671794573004</v>
      </c>
      <c r="BI2547">
        <v>73.891878979038907</v>
      </c>
    </row>
    <row r="2548" spans="1:61" x14ac:dyDescent="0.25">
      <c r="A2548" s="10" t="str">
        <f>VLOOKUP(D2548,'Index-Relations'!E:F,2,FALSE)</f>
        <v>ESG</v>
      </c>
      <c r="B2548" t="s">
        <v>3450</v>
      </c>
      <c r="C2548" s="53" t="s">
        <v>2761</v>
      </c>
      <c r="D2548" s="59" t="s">
        <v>2845</v>
      </c>
      <c r="E2548" s="59" t="s">
        <v>5964</v>
      </c>
      <c r="F2548" t="s">
        <v>960</v>
      </c>
      <c r="G2548" t="s">
        <v>959</v>
      </c>
      <c r="H2548" t="s">
        <v>961</v>
      </c>
      <c r="I2548" s="52">
        <v>45628</v>
      </c>
      <c r="J2548" t="s">
        <v>2457</v>
      </c>
      <c r="K2548">
        <v>394</v>
      </c>
      <c r="L2548" s="73">
        <v>72.956654469890907</v>
      </c>
      <c r="M2548">
        <v>394</v>
      </c>
      <c r="N2548">
        <v>1</v>
      </c>
      <c r="O2548" s="73">
        <v>67.779537659086998</v>
      </c>
      <c r="P2548">
        <v>394</v>
      </c>
      <c r="Q2548">
        <v>1</v>
      </c>
      <c r="R2548">
        <v>375</v>
      </c>
      <c r="S2548">
        <v>0.976326859429553</v>
      </c>
      <c r="T2548">
        <v>43.401001599676299</v>
      </c>
      <c r="U2548">
        <v>0.79153352710570801</v>
      </c>
      <c r="V2548">
        <v>288</v>
      </c>
      <c r="W2548">
        <v>6.4896843676671895E-2</v>
      </c>
      <c r="X2548">
        <v>50</v>
      </c>
      <c r="Y2548">
        <v>394</v>
      </c>
      <c r="Z2548">
        <v>1</v>
      </c>
      <c r="AA2548">
        <v>81.186357643604595</v>
      </c>
      <c r="AB2548">
        <v>347</v>
      </c>
      <c r="AC2548">
        <v>0.87961696931202404</v>
      </c>
      <c r="AD2548">
        <v>47</v>
      </c>
      <c r="AE2548">
        <v>0.120383030687976</v>
      </c>
      <c r="AF2548">
        <v>0</v>
      </c>
      <c r="AG2548">
        <v>0</v>
      </c>
      <c r="AH2548">
        <v>1.0613046264194501E-3</v>
      </c>
      <c r="AI2548">
        <v>23</v>
      </c>
      <c r="AJ2548" s="73">
        <v>73.620272651229996</v>
      </c>
      <c r="AK2548">
        <v>394</v>
      </c>
      <c r="AL2548">
        <v>1</v>
      </c>
      <c r="AM2548">
        <v>0</v>
      </c>
      <c r="AN2548">
        <v>0</v>
      </c>
      <c r="AO2548">
        <v>0</v>
      </c>
      <c r="AP2548">
        <v>0</v>
      </c>
      <c r="AQ2548">
        <v>394</v>
      </c>
      <c r="AR2548">
        <v>1</v>
      </c>
      <c r="AS2548">
        <v>0</v>
      </c>
      <c r="AT2548">
        <v>0</v>
      </c>
      <c r="AU2548">
        <v>0</v>
      </c>
      <c r="AV2548">
        <v>0</v>
      </c>
      <c r="AW2548">
        <v>394</v>
      </c>
      <c r="AX2548">
        <v>1</v>
      </c>
      <c r="AY2548" s="73">
        <v>72.835349358613001</v>
      </c>
      <c r="AZ2548">
        <v>394</v>
      </c>
      <c r="BA2548">
        <v>1</v>
      </c>
      <c r="BB2548">
        <v>386</v>
      </c>
      <c r="BC2548">
        <v>0.98890895770955101</v>
      </c>
      <c r="BD2548">
        <v>8</v>
      </c>
      <c r="BE2548">
        <v>1.1091042290448499E-2</v>
      </c>
      <c r="BF2548">
        <v>72.956654469890907</v>
      </c>
      <c r="BG2548">
        <v>67.779537659086998</v>
      </c>
      <c r="BH2548">
        <v>72.835349358613001</v>
      </c>
      <c r="BI2548">
        <v>73.620272651229996</v>
      </c>
    </row>
    <row r="2549" spans="1:61" x14ac:dyDescent="0.25">
      <c r="A2549" s="10" t="str">
        <f>VLOOKUP(D2549,'Index-Relations'!E:F,2,FALSE)</f>
        <v>ESG</v>
      </c>
      <c r="B2549" t="s">
        <v>3450</v>
      </c>
      <c r="C2549" s="53" t="s">
        <v>2762</v>
      </c>
      <c r="D2549" s="59" t="s">
        <v>2845</v>
      </c>
      <c r="E2549" s="59" t="s">
        <v>5965</v>
      </c>
      <c r="F2549" t="s">
        <v>960</v>
      </c>
      <c r="G2549" t="s">
        <v>959</v>
      </c>
      <c r="H2549" t="s">
        <v>961</v>
      </c>
      <c r="I2549" s="52">
        <v>45597</v>
      </c>
      <c r="J2549" t="s">
        <v>2457</v>
      </c>
      <c r="K2549">
        <v>394</v>
      </c>
      <c r="L2549" s="73">
        <v>72.855443993449995</v>
      </c>
      <c r="M2549">
        <v>394</v>
      </c>
      <c r="N2549">
        <v>1</v>
      </c>
      <c r="O2549" s="73">
        <v>67.778466645666001</v>
      </c>
      <c r="P2549">
        <v>394</v>
      </c>
      <c r="Q2549">
        <v>1</v>
      </c>
      <c r="R2549">
        <v>375</v>
      </c>
      <c r="S2549">
        <v>0.97708663505399296</v>
      </c>
      <c r="T2549">
        <v>43.510313591079701</v>
      </c>
      <c r="U2549">
        <v>0.79641387998163604</v>
      </c>
      <c r="V2549">
        <v>288</v>
      </c>
      <c r="W2549">
        <v>6.5268561218951596E-2</v>
      </c>
      <c r="X2549">
        <v>50</v>
      </c>
      <c r="Y2549">
        <v>394</v>
      </c>
      <c r="Z2549">
        <v>1</v>
      </c>
      <c r="AA2549">
        <v>79.156231575473001</v>
      </c>
      <c r="AB2549">
        <v>346</v>
      </c>
      <c r="AC2549">
        <v>0.87973230676136305</v>
      </c>
      <c r="AD2549">
        <v>48</v>
      </c>
      <c r="AE2549">
        <v>0.120267693238635</v>
      </c>
      <c r="AF2549">
        <v>0</v>
      </c>
      <c r="AG2549">
        <v>6.3838000000000003E-16</v>
      </c>
      <c r="AH2549">
        <v>1.0601957276064799E-3</v>
      </c>
      <c r="AI2549">
        <v>23</v>
      </c>
      <c r="AJ2549" s="73">
        <v>73.523007821030006</v>
      </c>
      <c r="AK2549">
        <v>394</v>
      </c>
      <c r="AL2549">
        <v>1</v>
      </c>
      <c r="AM2549">
        <v>0</v>
      </c>
      <c r="AN2549">
        <v>0</v>
      </c>
      <c r="AO2549">
        <v>0</v>
      </c>
      <c r="AP2549">
        <v>0</v>
      </c>
      <c r="AQ2549">
        <v>394</v>
      </c>
      <c r="AR2549">
        <v>1</v>
      </c>
      <c r="AS2549">
        <v>0</v>
      </c>
      <c r="AT2549">
        <v>0</v>
      </c>
      <c r="AU2549">
        <v>0</v>
      </c>
      <c r="AV2549">
        <v>0</v>
      </c>
      <c r="AW2549">
        <v>394</v>
      </c>
      <c r="AX2549">
        <v>1</v>
      </c>
      <c r="AY2549" s="73">
        <v>72.678587976974995</v>
      </c>
      <c r="AZ2549">
        <v>394</v>
      </c>
      <c r="BA2549">
        <v>1</v>
      </c>
      <c r="BB2549">
        <v>386</v>
      </c>
      <c r="BC2549">
        <v>0.98894854184039804</v>
      </c>
      <c r="BD2549">
        <v>8</v>
      </c>
      <c r="BE2549">
        <v>1.10514581596012E-2</v>
      </c>
      <c r="BF2549">
        <v>72.855443993449995</v>
      </c>
      <c r="BG2549">
        <v>67.778466645666001</v>
      </c>
      <c r="BH2549">
        <v>72.678587976974995</v>
      </c>
      <c r="BI2549">
        <v>73.523007821030006</v>
      </c>
    </row>
    <row r="2550" spans="1:61" x14ac:dyDescent="0.25">
      <c r="A2550" s="10" t="str">
        <f>VLOOKUP(D2550,'Index-Relations'!E:F,2,FALSE)</f>
        <v>ESG</v>
      </c>
      <c r="B2550" t="s">
        <v>3450</v>
      </c>
      <c r="C2550" s="53" t="s">
        <v>2763</v>
      </c>
      <c r="D2550" s="59" t="s">
        <v>2845</v>
      </c>
      <c r="E2550" s="59" t="s">
        <v>5966</v>
      </c>
      <c r="F2550" t="s">
        <v>960</v>
      </c>
      <c r="G2550" t="s">
        <v>959</v>
      </c>
      <c r="H2550" t="s">
        <v>961</v>
      </c>
      <c r="I2550" s="52">
        <v>45566</v>
      </c>
      <c r="J2550" t="s">
        <v>2457</v>
      </c>
      <c r="K2550">
        <v>395</v>
      </c>
      <c r="L2550" s="73">
        <v>72.102605312319895</v>
      </c>
      <c r="M2550">
        <v>395</v>
      </c>
      <c r="N2550">
        <v>1</v>
      </c>
      <c r="O2550" s="73">
        <v>66.915543668622007</v>
      </c>
      <c r="P2550">
        <v>395</v>
      </c>
      <c r="Q2550">
        <v>1</v>
      </c>
      <c r="R2550">
        <v>376</v>
      </c>
      <c r="S2550">
        <v>0.97556709163076405</v>
      </c>
      <c r="T2550">
        <v>43.261658596308997</v>
      </c>
      <c r="U2550">
        <v>0.79569948992043404</v>
      </c>
      <c r="V2550">
        <v>289</v>
      </c>
      <c r="W2550">
        <v>6.6981671551986102E-2</v>
      </c>
      <c r="X2550">
        <v>49</v>
      </c>
      <c r="Y2550">
        <v>395</v>
      </c>
      <c r="Z2550">
        <v>0.999999999999999</v>
      </c>
      <c r="AA2550">
        <v>78.9192959597232</v>
      </c>
      <c r="AB2550">
        <v>345</v>
      </c>
      <c r="AC2550">
        <v>0.87842763205749397</v>
      </c>
      <c r="AD2550">
        <v>50</v>
      </c>
      <c r="AE2550">
        <v>0.12157236794250501</v>
      </c>
      <c r="AF2550">
        <v>0</v>
      </c>
      <c r="AG2550">
        <v>3.747E-16</v>
      </c>
      <c r="AH2550">
        <v>1.0122048450248401E-3</v>
      </c>
      <c r="AI2550">
        <v>23</v>
      </c>
      <c r="AJ2550" s="73">
        <v>72.897306977208899</v>
      </c>
      <c r="AK2550">
        <v>395</v>
      </c>
      <c r="AL2550">
        <v>1</v>
      </c>
      <c r="AM2550">
        <v>0</v>
      </c>
      <c r="AN2550">
        <v>0</v>
      </c>
      <c r="AO2550">
        <v>0</v>
      </c>
      <c r="AP2550">
        <v>0</v>
      </c>
      <c r="AQ2550">
        <v>395</v>
      </c>
      <c r="AR2550">
        <v>1</v>
      </c>
      <c r="AS2550">
        <v>0</v>
      </c>
      <c r="AT2550">
        <v>0</v>
      </c>
      <c r="AU2550">
        <v>0</v>
      </c>
      <c r="AV2550">
        <v>0</v>
      </c>
      <c r="AW2550">
        <v>395</v>
      </c>
      <c r="AX2550">
        <v>0.999999999999999</v>
      </c>
      <c r="AY2550" s="73">
        <v>71.920277706565997</v>
      </c>
      <c r="AZ2550">
        <v>395</v>
      </c>
      <c r="BA2550">
        <v>1</v>
      </c>
      <c r="BB2550">
        <v>387</v>
      </c>
      <c r="BC2550">
        <v>0.98846524164474803</v>
      </c>
      <c r="BD2550">
        <v>8</v>
      </c>
      <c r="BE2550">
        <v>1.1534758355251799E-2</v>
      </c>
      <c r="BF2550">
        <v>72.102605312319895</v>
      </c>
      <c r="BG2550">
        <v>66.915543668622007</v>
      </c>
      <c r="BH2550">
        <v>71.920277706565997</v>
      </c>
      <c r="BI2550">
        <v>72.897306977208899</v>
      </c>
    </row>
    <row r="2551" spans="1:61" x14ac:dyDescent="0.25">
      <c r="A2551" s="10" t="str">
        <f>VLOOKUP(D2551,'Index-Relations'!E:F,2,FALSE)</f>
        <v>ESG</v>
      </c>
      <c r="B2551" t="s">
        <v>3450</v>
      </c>
      <c r="C2551" s="53" t="s">
        <v>2764</v>
      </c>
      <c r="D2551" s="59" t="s">
        <v>2845</v>
      </c>
      <c r="E2551" s="59" t="s">
        <v>5967</v>
      </c>
      <c r="F2551" t="s">
        <v>960</v>
      </c>
      <c r="G2551" t="s">
        <v>959</v>
      </c>
      <c r="H2551" t="s">
        <v>961</v>
      </c>
      <c r="I2551" s="52">
        <v>45537</v>
      </c>
      <c r="J2551" t="s">
        <v>2457</v>
      </c>
      <c r="K2551">
        <v>425</v>
      </c>
      <c r="L2551" s="73">
        <v>73.222570101080905</v>
      </c>
      <c r="M2551">
        <v>425</v>
      </c>
      <c r="N2551">
        <v>1</v>
      </c>
      <c r="O2551" s="73">
        <v>68.153749114751903</v>
      </c>
      <c r="P2551">
        <v>425</v>
      </c>
      <c r="Q2551">
        <v>1</v>
      </c>
      <c r="R2551">
        <v>404</v>
      </c>
      <c r="S2551">
        <v>0.97957063840606895</v>
      </c>
      <c r="T2551">
        <v>43.905926524696703</v>
      </c>
      <c r="U2551">
        <v>0.81294245767371298</v>
      </c>
      <c r="V2551">
        <v>312</v>
      </c>
      <c r="W2551">
        <v>6.9889275402400905E-2</v>
      </c>
      <c r="X2551">
        <v>55</v>
      </c>
      <c r="Y2551">
        <v>423</v>
      </c>
      <c r="Z2551">
        <v>0.99883081980023403</v>
      </c>
      <c r="AA2551">
        <v>93.652305857829106</v>
      </c>
      <c r="AB2551">
        <v>362</v>
      </c>
      <c r="AC2551">
        <v>0.888439843904546</v>
      </c>
      <c r="AD2551">
        <v>62</v>
      </c>
      <c r="AE2551">
        <v>0.110920436938188</v>
      </c>
      <c r="AF2551">
        <v>1</v>
      </c>
      <c r="AG2551">
        <v>6.3971915726575204E-4</v>
      </c>
      <c r="AH2551">
        <v>1.0379950297636101E-3</v>
      </c>
      <c r="AI2551">
        <v>25</v>
      </c>
      <c r="AJ2551" s="73">
        <v>73.706520419802004</v>
      </c>
      <c r="AK2551">
        <v>425</v>
      </c>
      <c r="AL2551">
        <v>1</v>
      </c>
      <c r="AM2551">
        <v>0</v>
      </c>
      <c r="AN2551">
        <v>0</v>
      </c>
      <c r="AO2551">
        <v>0</v>
      </c>
      <c r="AP2551">
        <v>0</v>
      </c>
      <c r="AQ2551">
        <v>425</v>
      </c>
      <c r="AR2551">
        <v>1</v>
      </c>
      <c r="AS2551">
        <v>0</v>
      </c>
      <c r="AT2551">
        <v>0</v>
      </c>
      <c r="AU2551">
        <v>0</v>
      </c>
      <c r="AV2551">
        <v>0</v>
      </c>
      <c r="AW2551">
        <v>425</v>
      </c>
      <c r="AX2551">
        <v>1</v>
      </c>
      <c r="AY2551" s="73">
        <v>73.275343246328902</v>
      </c>
      <c r="AZ2551">
        <v>425</v>
      </c>
      <c r="BA2551">
        <v>1</v>
      </c>
      <c r="BB2551">
        <v>415</v>
      </c>
      <c r="BC2551">
        <v>0.98477149578171597</v>
      </c>
      <c r="BD2551">
        <v>10</v>
      </c>
      <c r="BE2551">
        <v>1.52285042182839E-2</v>
      </c>
      <c r="BF2551">
        <v>73.222570101080905</v>
      </c>
      <c r="BG2551">
        <v>68.153749114751903</v>
      </c>
      <c r="BH2551">
        <v>73.275343246328902</v>
      </c>
      <c r="BI2551">
        <v>73.706520419802004</v>
      </c>
    </row>
    <row r="2552" spans="1:61" x14ac:dyDescent="0.25">
      <c r="A2552" s="10" t="str">
        <f>VLOOKUP(D2552,'Index-Relations'!E:F,2,FALSE)</f>
        <v>ESG</v>
      </c>
      <c r="B2552" t="s">
        <v>3450</v>
      </c>
      <c r="C2552" s="53" t="s">
        <v>3350</v>
      </c>
      <c r="D2552" s="59" t="s">
        <v>2845</v>
      </c>
      <c r="E2552" s="59" t="s">
        <v>5968</v>
      </c>
      <c r="F2552" t="s">
        <v>960</v>
      </c>
      <c r="G2552" t="s">
        <v>959</v>
      </c>
      <c r="H2552" t="s">
        <v>961</v>
      </c>
      <c r="I2552" s="52">
        <v>45505</v>
      </c>
      <c r="J2552" t="s">
        <v>2457</v>
      </c>
      <c r="K2552">
        <v>426</v>
      </c>
      <c r="L2552" s="73">
        <v>73.212151922535995</v>
      </c>
      <c r="M2552">
        <v>426</v>
      </c>
      <c r="N2552">
        <v>1</v>
      </c>
      <c r="O2552" s="73">
        <v>68.227170973398898</v>
      </c>
      <c r="P2552">
        <v>426</v>
      </c>
      <c r="Q2552">
        <v>1</v>
      </c>
      <c r="R2552">
        <v>405</v>
      </c>
      <c r="S2552">
        <v>0.97934985899665405</v>
      </c>
      <c r="T2552">
        <v>43.882204401258697</v>
      </c>
      <c r="U2552">
        <v>0.81796567261736397</v>
      </c>
      <c r="V2552">
        <v>313</v>
      </c>
      <c r="W2552">
        <v>7.2470325522176499E-2</v>
      </c>
      <c r="X2552">
        <v>54</v>
      </c>
      <c r="Y2552">
        <v>423</v>
      </c>
      <c r="Z2552">
        <v>0.99839210570618697</v>
      </c>
      <c r="AA2552">
        <v>95.716733338783499</v>
      </c>
      <c r="AB2552">
        <v>361</v>
      </c>
      <c r="AC2552">
        <v>0.88995269250245501</v>
      </c>
      <c r="AD2552">
        <v>62</v>
      </c>
      <c r="AE2552">
        <v>0.108439413203732</v>
      </c>
      <c r="AF2552">
        <v>3</v>
      </c>
      <c r="AG2552">
        <v>1.6078942938119499E-3</v>
      </c>
      <c r="AH2552">
        <v>1.2677062166486001E-3</v>
      </c>
      <c r="AI2552">
        <v>24</v>
      </c>
      <c r="AJ2552" s="73">
        <v>73.672226636190999</v>
      </c>
      <c r="AK2552">
        <v>426</v>
      </c>
      <c r="AL2552">
        <v>1</v>
      </c>
      <c r="AM2552">
        <v>0</v>
      </c>
      <c r="AN2552">
        <v>0</v>
      </c>
      <c r="AO2552">
        <v>0</v>
      </c>
      <c r="AP2552">
        <v>0</v>
      </c>
      <c r="AQ2552">
        <v>426</v>
      </c>
      <c r="AR2552">
        <v>1</v>
      </c>
      <c r="AS2552">
        <v>0</v>
      </c>
      <c r="AT2552">
        <v>0</v>
      </c>
      <c r="AU2552">
        <v>0</v>
      </c>
      <c r="AV2552">
        <v>0</v>
      </c>
      <c r="AW2552">
        <v>426</v>
      </c>
      <c r="AX2552">
        <v>1</v>
      </c>
      <c r="AY2552" s="73">
        <v>73.241729021935001</v>
      </c>
      <c r="AZ2552">
        <v>426</v>
      </c>
      <c r="BA2552">
        <v>1</v>
      </c>
      <c r="BB2552">
        <v>416</v>
      </c>
      <c r="BC2552">
        <v>0.98711428257892597</v>
      </c>
      <c r="BD2552">
        <v>10</v>
      </c>
      <c r="BE2552">
        <v>1.28857174210737E-2</v>
      </c>
      <c r="BF2552">
        <v>73.212151922535995</v>
      </c>
      <c r="BG2552">
        <v>68.227170973398898</v>
      </c>
      <c r="BH2552">
        <v>73.241729021935001</v>
      </c>
      <c r="BI2552">
        <v>73.672226636190999</v>
      </c>
    </row>
    <row r="2553" spans="1:61" x14ac:dyDescent="0.25">
      <c r="A2553" s="10" t="str">
        <f>VLOOKUP(D2553,'Index-Relations'!E:F,2,FALSE)</f>
        <v>ESG</v>
      </c>
      <c r="B2553" t="s">
        <v>3450</v>
      </c>
      <c r="C2553" s="53" t="s">
        <v>2765</v>
      </c>
      <c r="D2553" s="59" t="s">
        <v>2845</v>
      </c>
      <c r="E2553" s="59" t="s">
        <v>5969</v>
      </c>
      <c r="F2553" t="s">
        <v>960</v>
      </c>
      <c r="G2553" t="s">
        <v>959</v>
      </c>
      <c r="H2553" t="s">
        <v>961</v>
      </c>
      <c r="I2553" s="52">
        <v>45474</v>
      </c>
      <c r="J2553" t="s">
        <v>2457</v>
      </c>
      <c r="K2553">
        <v>426</v>
      </c>
      <c r="L2553" s="73">
        <v>73.589892449868998</v>
      </c>
      <c r="M2553">
        <v>426</v>
      </c>
      <c r="N2553">
        <v>1</v>
      </c>
      <c r="O2553" s="73">
        <v>68.584622314440907</v>
      </c>
      <c r="P2553">
        <v>426</v>
      </c>
      <c r="Q2553">
        <v>1</v>
      </c>
      <c r="R2553">
        <v>405</v>
      </c>
      <c r="S2553">
        <v>0.97940057469391495</v>
      </c>
      <c r="T2553">
        <v>43.999057039914298</v>
      </c>
      <c r="U2553">
        <v>0.81264383744815205</v>
      </c>
      <c r="V2553">
        <v>312</v>
      </c>
      <c r="W2553">
        <v>6.9372944484661095E-2</v>
      </c>
      <c r="X2553">
        <v>54</v>
      </c>
      <c r="Y2553">
        <v>423</v>
      </c>
      <c r="Z2553">
        <v>0.99846834279789298</v>
      </c>
      <c r="AA2553">
        <v>94.4655761430474</v>
      </c>
      <c r="AB2553">
        <v>354</v>
      </c>
      <c r="AC2553">
        <v>0.87935815200953504</v>
      </c>
      <c r="AD2553">
        <v>69</v>
      </c>
      <c r="AE2553">
        <v>0.119110190788357</v>
      </c>
      <c r="AF2553">
        <v>3</v>
      </c>
      <c r="AG2553">
        <v>1.53165720210718E-3</v>
      </c>
      <c r="AH2553">
        <v>1.2761893197619401E-3</v>
      </c>
      <c r="AI2553">
        <v>24</v>
      </c>
      <c r="AJ2553" s="73">
        <v>74.201236104700001</v>
      </c>
      <c r="AK2553">
        <v>426</v>
      </c>
      <c r="AL2553">
        <v>1</v>
      </c>
      <c r="AM2553">
        <v>0</v>
      </c>
      <c r="AN2553">
        <v>0</v>
      </c>
      <c r="AO2553">
        <v>0</v>
      </c>
      <c r="AP2553">
        <v>0</v>
      </c>
      <c r="AQ2553">
        <v>426</v>
      </c>
      <c r="AR2553">
        <v>1</v>
      </c>
      <c r="AS2553">
        <v>0</v>
      </c>
      <c r="AT2553">
        <v>0</v>
      </c>
      <c r="AU2553">
        <v>0</v>
      </c>
      <c r="AV2553">
        <v>0</v>
      </c>
      <c r="AW2553">
        <v>426</v>
      </c>
      <c r="AX2553">
        <v>0.999999999999999</v>
      </c>
      <c r="AY2553" s="73">
        <v>73.694747436152994</v>
      </c>
      <c r="AZ2553">
        <v>426</v>
      </c>
      <c r="BA2553">
        <v>1</v>
      </c>
      <c r="BB2553">
        <v>416</v>
      </c>
      <c r="BC2553">
        <v>0.98777449249624205</v>
      </c>
      <c r="BD2553">
        <v>10</v>
      </c>
      <c r="BE2553">
        <v>1.2225507503757499E-2</v>
      </c>
      <c r="BF2553">
        <v>73.589892449868998</v>
      </c>
      <c r="BG2553">
        <v>68.584622314440907</v>
      </c>
      <c r="BH2553">
        <v>73.694747436152994</v>
      </c>
      <c r="BI2553">
        <v>74.201236104700001</v>
      </c>
    </row>
    <row r="2554" spans="1:61" x14ac:dyDescent="0.25">
      <c r="A2554" s="10" t="str">
        <f>VLOOKUP(D2554,'Index-Relations'!E:F,2,FALSE)</f>
        <v>ESG</v>
      </c>
      <c r="B2554" t="s">
        <v>3450</v>
      </c>
      <c r="C2554" s="53" t="s">
        <v>2766</v>
      </c>
      <c r="D2554" s="59" t="s">
        <v>2845</v>
      </c>
      <c r="E2554" s="59" t="s">
        <v>5970</v>
      </c>
      <c r="F2554" t="s">
        <v>960</v>
      </c>
      <c r="G2554" t="s">
        <v>959</v>
      </c>
      <c r="H2554" t="s">
        <v>961</v>
      </c>
      <c r="I2554" s="52">
        <v>45446</v>
      </c>
      <c r="J2554" t="s">
        <v>2457</v>
      </c>
      <c r="K2554">
        <v>426</v>
      </c>
      <c r="L2554" s="73">
        <v>72.643198940421001</v>
      </c>
      <c r="M2554">
        <v>426</v>
      </c>
      <c r="N2554">
        <v>1</v>
      </c>
      <c r="O2554" s="73">
        <v>67.525625674029996</v>
      </c>
      <c r="P2554">
        <v>426</v>
      </c>
      <c r="Q2554">
        <v>1</v>
      </c>
      <c r="R2554">
        <v>405</v>
      </c>
      <c r="S2554">
        <v>0.97713093876699397</v>
      </c>
      <c r="T2554">
        <v>43.836072445458797</v>
      </c>
      <c r="U2554">
        <v>0.80849585423036896</v>
      </c>
      <c r="V2554">
        <v>310</v>
      </c>
      <c r="W2554">
        <v>7.0678676122614595E-2</v>
      </c>
      <c r="X2554">
        <v>54</v>
      </c>
      <c r="Y2554">
        <v>421</v>
      </c>
      <c r="Z2554">
        <v>0.99638461754532703</v>
      </c>
      <c r="AA2554">
        <v>99.751947624550198</v>
      </c>
      <c r="AB2554">
        <v>349</v>
      </c>
      <c r="AC2554">
        <v>0.87449380686464195</v>
      </c>
      <c r="AD2554">
        <v>72</v>
      </c>
      <c r="AE2554">
        <v>0.121890810680685</v>
      </c>
      <c r="AF2554">
        <v>5</v>
      </c>
      <c r="AG2554">
        <v>3.6153824546721999E-3</v>
      </c>
      <c r="AH2554">
        <v>1.22903377481028E-3</v>
      </c>
      <c r="AI2554">
        <v>24</v>
      </c>
      <c r="AJ2554" s="73">
        <v>73.442017761515004</v>
      </c>
      <c r="AK2554">
        <v>426</v>
      </c>
      <c r="AL2554">
        <v>1</v>
      </c>
      <c r="AM2554">
        <v>0</v>
      </c>
      <c r="AN2554">
        <v>0</v>
      </c>
      <c r="AO2554">
        <v>0</v>
      </c>
      <c r="AP2554">
        <v>0</v>
      </c>
      <c r="AQ2554">
        <v>426</v>
      </c>
      <c r="AR2554">
        <v>1</v>
      </c>
      <c r="AS2554">
        <v>0</v>
      </c>
      <c r="AT2554">
        <v>0</v>
      </c>
      <c r="AU2554">
        <v>0</v>
      </c>
      <c r="AV2554">
        <v>0</v>
      </c>
      <c r="AW2554">
        <v>426</v>
      </c>
      <c r="AX2554">
        <v>0.999999999999999</v>
      </c>
      <c r="AY2554" s="73">
        <v>72.718737954886905</v>
      </c>
      <c r="AZ2554">
        <v>426</v>
      </c>
      <c r="BA2554">
        <v>1</v>
      </c>
      <c r="BB2554">
        <v>416</v>
      </c>
      <c r="BC2554">
        <v>0.986978532748648</v>
      </c>
      <c r="BD2554">
        <v>10</v>
      </c>
      <c r="BE2554">
        <v>1.3021467251351899E-2</v>
      </c>
      <c r="BF2554">
        <v>72.643198940421001</v>
      </c>
      <c r="BG2554">
        <v>67.525625674029996</v>
      </c>
      <c r="BH2554">
        <v>72.718737954886905</v>
      </c>
      <c r="BI2554">
        <v>73.442017761515004</v>
      </c>
    </row>
    <row r="2555" spans="1:61" x14ac:dyDescent="0.25">
      <c r="A2555" s="10" t="str">
        <f>VLOOKUP(D2555,'Index-Relations'!E:F,2,FALSE)</f>
        <v>ESG</v>
      </c>
      <c r="B2555" t="s">
        <v>3450</v>
      </c>
      <c r="C2555" s="53" t="s">
        <v>2767</v>
      </c>
      <c r="D2555" s="59" t="s">
        <v>2845</v>
      </c>
      <c r="E2555" s="59" t="s">
        <v>5971</v>
      </c>
      <c r="F2555" t="s">
        <v>960</v>
      </c>
      <c r="G2555" t="s">
        <v>959</v>
      </c>
      <c r="H2555" t="s">
        <v>961</v>
      </c>
      <c r="I2555" s="52">
        <v>45413</v>
      </c>
      <c r="J2555" t="s">
        <v>2457</v>
      </c>
      <c r="K2555">
        <v>426</v>
      </c>
      <c r="L2555" s="73">
        <v>72.369590825971002</v>
      </c>
      <c r="M2555">
        <v>426</v>
      </c>
      <c r="N2555">
        <v>1</v>
      </c>
      <c r="O2555" s="73">
        <v>67.067142871672004</v>
      </c>
      <c r="P2555">
        <v>426</v>
      </c>
      <c r="Q2555">
        <v>1</v>
      </c>
      <c r="R2555">
        <v>405</v>
      </c>
      <c r="S2555">
        <v>0.97500112422839302</v>
      </c>
      <c r="T2555">
        <v>43.806343090972298</v>
      </c>
      <c r="U2555">
        <v>0.80261471537335005</v>
      </c>
      <c r="V2555">
        <v>310</v>
      </c>
      <c r="W2555">
        <v>7.1099773303602704E-2</v>
      </c>
      <c r="X2555">
        <v>54</v>
      </c>
      <c r="Y2555">
        <v>421</v>
      </c>
      <c r="Z2555">
        <v>0.99630729426263998</v>
      </c>
      <c r="AA2555">
        <v>102.614636367206</v>
      </c>
      <c r="AB2555">
        <v>346</v>
      </c>
      <c r="AC2555">
        <v>0.86810711131854501</v>
      </c>
      <c r="AD2555">
        <v>75</v>
      </c>
      <c r="AE2555">
        <v>0.12820018294409499</v>
      </c>
      <c r="AF2555">
        <v>5</v>
      </c>
      <c r="AG2555">
        <v>3.69270573735847E-3</v>
      </c>
      <c r="AH2555">
        <v>1.14839005609334E-3</v>
      </c>
      <c r="AI2555">
        <v>24</v>
      </c>
      <c r="AJ2555" s="73">
        <v>73.266240993826898</v>
      </c>
      <c r="AK2555">
        <v>426</v>
      </c>
      <c r="AL2555">
        <v>1</v>
      </c>
      <c r="AM2555">
        <v>0</v>
      </c>
      <c r="AN2555">
        <v>0</v>
      </c>
      <c r="AO2555">
        <v>0</v>
      </c>
      <c r="AP2555">
        <v>0</v>
      </c>
      <c r="AQ2555">
        <v>426</v>
      </c>
      <c r="AR2555">
        <v>1</v>
      </c>
      <c r="AS2555">
        <v>0</v>
      </c>
      <c r="AT2555">
        <v>0</v>
      </c>
      <c r="AU2555">
        <v>0</v>
      </c>
      <c r="AV2555">
        <v>0</v>
      </c>
      <c r="AW2555">
        <v>426</v>
      </c>
      <c r="AX2555">
        <v>1</v>
      </c>
      <c r="AY2555" s="73">
        <v>72.435721997849001</v>
      </c>
      <c r="AZ2555">
        <v>426</v>
      </c>
      <c r="BA2555">
        <v>1</v>
      </c>
      <c r="BB2555">
        <v>416</v>
      </c>
      <c r="BC2555">
        <v>0.98702525288897802</v>
      </c>
      <c r="BD2555">
        <v>10</v>
      </c>
      <c r="BE2555">
        <v>1.29747471110219E-2</v>
      </c>
      <c r="BF2555">
        <v>72.369590825971002</v>
      </c>
      <c r="BG2555">
        <v>67.067142871672004</v>
      </c>
      <c r="BH2555">
        <v>72.435721997849001</v>
      </c>
      <c r="BI2555">
        <v>73.266240993826898</v>
      </c>
    </row>
    <row r="2556" spans="1:61" x14ac:dyDescent="0.25">
      <c r="A2556" s="10" t="str">
        <f>VLOOKUP(D2556,'Index-Relations'!E:F,2,FALSE)</f>
        <v>ESG</v>
      </c>
      <c r="B2556" t="s">
        <v>3450</v>
      </c>
      <c r="C2556" s="53" t="s">
        <v>2768</v>
      </c>
      <c r="D2556" s="59" t="s">
        <v>2845</v>
      </c>
      <c r="E2556" s="59" t="s">
        <v>5972</v>
      </c>
      <c r="F2556" t="s">
        <v>960</v>
      </c>
      <c r="G2556" t="s">
        <v>959</v>
      </c>
      <c r="H2556" t="s">
        <v>961</v>
      </c>
      <c r="I2556" s="52">
        <v>45383</v>
      </c>
      <c r="J2556" t="s">
        <v>2457</v>
      </c>
      <c r="K2556">
        <v>392</v>
      </c>
      <c r="L2556">
        <v>81.026073681254303</v>
      </c>
      <c r="M2556">
        <v>392</v>
      </c>
      <c r="N2556">
        <v>1</v>
      </c>
      <c r="O2556">
        <v>76.239646512827903</v>
      </c>
      <c r="P2556">
        <v>392</v>
      </c>
      <c r="Q2556">
        <v>1</v>
      </c>
      <c r="R2556">
        <v>380</v>
      </c>
      <c r="S2556">
        <v>0.97935350399184895</v>
      </c>
      <c r="T2556">
        <v>44.035125494646202</v>
      </c>
      <c r="U2556">
        <v>0.80198514659186904</v>
      </c>
      <c r="V2556">
        <v>298</v>
      </c>
      <c r="W2556">
        <v>7.06302722834945E-2</v>
      </c>
      <c r="X2556">
        <v>55</v>
      </c>
      <c r="Y2556">
        <v>391</v>
      </c>
      <c r="Z2556">
        <v>0.998867090752523</v>
      </c>
      <c r="AA2556">
        <v>100.50045840907499</v>
      </c>
      <c r="AB2556">
        <v>327</v>
      </c>
      <c r="AC2556">
        <v>0.87831760637909395</v>
      </c>
      <c r="AD2556">
        <v>64</v>
      </c>
      <c r="AE2556">
        <v>0.12054948437342899</v>
      </c>
      <c r="AF2556">
        <v>1</v>
      </c>
      <c r="AG2556">
        <v>1.13290924747705E-3</v>
      </c>
      <c r="AH2556">
        <v>4.0284921598325298E-4</v>
      </c>
      <c r="AI2556">
        <v>22</v>
      </c>
      <c r="AJ2556">
        <v>80.319241273579607</v>
      </c>
      <c r="AK2556">
        <v>392</v>
      </c>
      <c r="AL2556">
        <v>1</v>
      </c>
      <c r="AM2556">
        <v>0</v>
      </c>
      <c r="AN2556">
        <v>0</v>
      </c>
      <c r="AO2556">
        <v>0</v>
      </c>
      <c r="AP2556">
        <v>0</v>
      </c>
      <c r="AQ2556">
        <v>392</v>
      </c>
      <c r="AR2556">
        <v>0.999999999999999</v>
      </c>
      <c r="AS2556">
        <v>0</v>
      </c>
      <c r="AT2556">
        <v>0</v>
      </c>
      <c r="AU2556">
        <v>0</v>
      </c>
      <c r="AV2556">
        <v>0</v>
      </c>
      <c r="AW2556">
        <v>392</v>
      </c>
      <c r="AX2556">
        <v>1</v>
      </c>
      <c r="AY2556">
        <v>80.952430381447698</v>
      </c>
      <c r="AZ2556">
        <v>392</v>
      </c>
      <c r="BA2556">
        <v>1</v>
      </c>
      <c r="BB2556">
        <v>382</v>
      </c>
      <c r="BC2556">
        <v>0.98729000105035303</v>
      </c>
      <c r="BD2556">
        <v>10</v>
      </c>
      <c r="BE2556">
        <v>1.2709998949646801E-2</v>
      </c>
      <c r="BF2556">
        <v>72.4063163435099</v>
      </c>
      <c r="BG2556">
        <v>67.388026451662</v>
      </c>
      <c r="BH2556">
        <v>72.498653544229995</v>
      </c>
      <c r="BI2556">
        <v>73.281213483006994</v>
      </c>
    </row>
    <row r="2557" spans="1:61" x14ac:dyDescent="0.25">
      <c r="A2557" s="10" t="str">
        <f>VLOOKUP(D2557,'Index-Relations'!E:F,2,FALSE)</f>
        <v>ESG</v>
      </c>
      <c r="B2557" t="s">
        <v>3450</v>
      </c>
      <c r="C2557" s="53" t="s">
        <v>2769</v>
      </c>
      <c r="D2557" s="59" t="s">
        <v>2845</v>
      </c>
      <c r="E2557" s="59" t="s">
        <v>5973</v>
      </c>
      <c r="F2557" t="s">
        <v>960</v>
      </c>
      <c r="G2557" t="s">
        <v>959</v>
      </c>
      <c r="H2557" t="s">
        <v>961</v>
      </c>
      <c r="I2557" s="52">
        <v>45352</v>
      </c>
      <c r="J2557" t="s">
        <v>2457</v>
      </c>
      <c r="K2557">
        <v>392</v>
      </c>
      <c r="L2557">
        <v>80.510578180719406</v>
      </c>
      <c r="M2557">
        <v>392</v>
      </c>
      <c r="N2557">
        <v>1</v>
      </c>
      <c r="O2557">
        <v>75.671970635173906</v>
      </c>
      <c r="P2557">
        <v>392</v>
      </c>
      <c r="Q2557">
        <v>1</v>
      </c>
      <c r="R2557">
        <v>380</v>
      </c>
      <c r="S2557">
        <v>0.97624368850886001</v>
      </c>
      <c r="T2557">
        <v>43.935234346842897</v>
      </c>
      <c r="U2557">
        <v>0.74959405888616604</v>
      </c>
      <c r="V2557">
        <v>295</v>
      </c>
      <c r="W2557">
        <v>6.9717165779770704E-2</v>
      </c>
      <c r="X2557">
        <v>49</v>
      </c>
      <c r="Y2557">
        <v>391</v>
      </c>
      <c r="Z2557">
        <v>0.99884982157555202</v>
      </c>
      <c r="AA2557">
        <v>99.968565164190906</v>
      </c>
      <c r="AB2557">
        <v>327</v>
      </c>
      <c r="AC2557">
        <v>0.87334676424743296</v>
      </c>
      <c r="AD2557">
        <v>64</v>
      </c>
      <c r="AE2557">
        <v>0.12550305732811801</v>
      </c>
      <c r="AF2557">
        <v>1</v>
      </c>
      <c r="AG2557">
        <v>1.1501784244482499E-3</v>
      </c>
      <c r="AH2557">
        <v>2.83142112779155E-4</v>
      </c>
      <c r="AI2557">
        <v>19</v>
      </c>
      <c r="AJ2557">
        <v>79.766724369028097</v>
      </c>
      <c r="AK2557">
        <v>392</v>
      </c>
      <c r="AL2557">
        <v>1</v>
      </c>
      <c r="AM2557">
        <v>0</v>
      </c>
      <c r="AN2557">
        <v>0</v>
      </c>
      <c r="AO2557">
        <v>0</v>
      </c>
      <c r="AP2557">
        <v>0</v>
      </c>
      <c r="AQ2557">
        <v>392</v>
      </c>
      <c r="AR2557">
        <v>0.999999999999999</v>
      </c>
      <c r="AS2557">
        <v>0</v>
      </c>
      <c r="AT2557">
        <v>0</v>
      </c>
      <c r="AU2557">
        <v>0</v>
      </c>
      <c r="AV2557">
        <v>0</v>
      </c>
      <c r="AW2557">
        <v>392</v>
      </c>
      <c r="AX2557">
        <v>0.999999999999999</v>
      </c>
      <c r="AY2557">
        <v>80.476261156026098</v>
      </c>
      <c r="AZ2557">
        <v>392</v>
      </c>
      <c r="BA2557">
        <v>1</v>
      </c>
      <c r="BB2557">
        <v>382</v>
      </c>
      <c r="BC2557">
        <v>0.98742945857809905</v>
      </c>
      <c r="BD2557">
        <v>10</v>
      </c>
      <c r="BE2557">
        <v>1.25705414219008E-2</v>
      </c>
      <c r="BF2557">
        <v>72.040313549729902</v>
      </c>
      <c r="BG2557">
        <v>67.124623838429002</v>
      </c>
      <c r="BH2557">
        <v>72.193925569990895</v>
      </c>
      <c r="BI2557">
        <v>72.726175868976995</v>
      </c>
    </row>
    <row r="2558" spans="1:61" x14ac:dyDescent="0.25">
      <c r="A2558" s="10" t="str">
        <f>VLOOKUP(D2558,'Index-Relations'!E:F,2,FALSE)</f>
        <v>ESG</v>
      </c>
      <c r="B2558" t="s">
        <v>3450</v>
      </c>
      <c r="C2558" s="53" t="s">
        <v>2770</v>
      </c>
      <c r="D2558" s="59" t="s">
        <v>2845</v>
      </c>
      <c r="E2558" s="59" t="s">
        <v>5974</v>
      </c>
      <c r="F2558" t="s">
        <v>960</v>
      </c>
      <c r="G2558" t="s">
        <v>959</v>
      </c>
      <c r="H2558" t="s">
        <v>961</v>
      </c>
      <c r="I2558" s="52">
        <v>45323</v>
      </c>
      <c r="J2558" t="s">
        <v>2457</v>
      </c>
      <c r="K2558">
        <v>392</v>
      </c>
      <c r="L2558">
        <v>80.497472091515903</v>
      </c>
      <c r="M2558">
        <v>392</v>
      </c>
      <c r="N2558">
        <v>1</v>
      </c>
      <c r="O2558">
        <v>75.403179220453197</v>
      </c>
      <c r="P2558">
        <v>392</v>
      </c>
      <c r="Q2558">
        <v>1</v>
      </c>
      <c r="R2558">
        <v>380</v>
      </c>
      <c r="S2558">
        <v>0.98017313068922596</v>
      </c>
      <c r="T2558">
        <v>43.785231667626903</v>
      </c>
      <c r="U2558">
        <v>0.74778581151496504</v>
      </c>
      <c r="V2558">
        <v>294</v>
      </c>
      <c r="W2558">
        <v>6.7534452499336303E-2</v>
      </c>
      <c r="X2558">
        <v>49</v>
      </c>
      <c r="Y2558">
        <v>391</v>
      </c>
      <c r="Z2558">
        <v>0.99892024491758202</v>
      </c>
      <c r="AA2558">
        <v>104.414347317644</v>
      </c>
      <c r="AB2558">
        <v>327</v>
      </c>
      <c r="AC2558">
        <v>0.87562690963586298</v>
      </c>
      <c r="AD2558">
        <v>64</v>
      </c>
      <c r="AE2558">
        <v>0.123293335281718</v>
      </c>
      <c r="AF2558">
        <v>1</v>
      </c>
      <c r="AG2558">
        <v>1.07975508241787E-3</v>
      </c>
      <c r="AH2558">
        <v>2.6651292351033401E-4</v>
      </c>
      <c r="AI2558">
        <v>18</v>
      </c>
      <c r="AJ2558">
        <v>79.716208800479805</v>
      </c>
      <c r="AK2558">
        <v>392</v>
      </c>
      <c r="AL2558">
        <v>1</v>
      </c>
      <c r="AM2558">
        <v>0</v>
      </c>
      <c r="AN2558">
        <v>0</v>
      </c>
      <c r="AO2558">
        <v>0</v>
      </c>
      <c r="AP2558">
        <v>0</v>
      </c>
      <c r="AQ2558">
        <v>392</v>
      </c>
      <c r="AR2558">
        <v>1</v>
      </c>
      <c r="AS2558">
        <v>0</v>
      </c>
      <c r="AT2558">
        <v>0</v>
      </c>
      <c r="AU2558">
        <v>0</v>
      </c>
      <c r="AV2558">
        <v>0</v>
      </c>
      <c r="AW2558">
        <v>392</v>
      </c>
      <c r="AX2558">
        <v>1</v>
      </c>
      <c r="AY2558">
        <v>80.713750559358303</v>
      </c>
      <c r="AZ2558">
        <v>392</v>
      </c>
      <c r="BA2558">
        <v>1</v>
      </c>
      <c r="BB2558">
        <v>380</v>
      </c>
      <c r="BC2558">
        <v>0.98390493344725505</v>
      </c>
      <c r="BD2558">
        <v>12</v>
      </c>
      <c r="BE2558">
        <v>1.6095066552744501E-2</v>
      </c>
      <c r="BF2558">
        <v>72.1065917383319</v>
      </c>
      <c r="BG2558">
        <v>66.927859804549996</v>
      </c>
      <c r="BH2558">
        <v>72.651679885338893</v>
      </c>
      <c r="BI2558">
        <v>72.668648822391901</v>
      </c>
    </row>
    <row r="2559" spans="1:61" x14ac:dyDescent="0.25">
      <c r="A2559" s="10" t="str">
        <f>VLOOKUP(D2559,'Index-Relations'!E:F,2,FALSE)</f>
        <v>ESG</v>
      </c>
      <c r="B2559" t="s">
        <v>3450</v>
      </c>
      <c r="C2559" s="53" t="s">
        <v>2760</v>
      </c>
      <c r="D2559" s="59" t="s">
        <v>2846</v>
      </c>
      <c r="E2559" s="59" t="s">
        <v>5975</v>
      </c>
      <c r="F2559" t="s">
        <v>966</v>
      </c>
      <c r="G2559" t="s">
        <v>965</v>
      </c>
      <c r="H2559" t="s">
        <v>967</v>
      </c>
      <c r="I2559" s="52">
        <v>45658</v>
      </c>
      <c r="J2559" t="s">
        <v>2457</v>
      </c>
      <c r="K2559">
        <v>466</v>
      </c>
      <c r="L2559" s="73">
        <v>74.399344362229996</v>
      </c>
      <c r="M2559">
        <v>466</v>
      </c>
      <c r="N2559">
        <v>1</v>
      </c>
      <c r="O2559" s="73">
        <v>69.8682833294029</v>
      </c>
      <c r="P2559">
        <v>466</v>
      </c>
      <c r="Q2559">
        <v>1</v>
      </c>
      <c r="R2559">
        <v>441</v>
      </c>
      <c r="S2559">
        <v>0.97414145945851305</v>
      </c>
      <c r="T2559">
        <v>42.965412814501597</v>
      </c>
      <c r="U2559">
        <v>0.80515897479933096</v>
      </c>
      <c r="V2559">
        <v>338</v>
      </c>
      <c r="W2559">
        <v>5.8411486543484999E-2</v>
      </c>
      <c r="X2559">
        <v>67</v>
      </c>
      <c r="Y2559">
        <v>466</v>
      </c>
      <c r="Z2559">
        <v>0.999999999999999</v>
      </c>
      <c r="AA2559">
        <v>101.649708510159</v>
      </c>
      <c r="AB2559">
        <v>408</v>
      </c>
      <c r="AC2559">
        <v>0.887748278407684</v>
      </c>
      <c r="AD2559">
        <v>58</v>
      </c>
      <c r="AE2559">
        <v>0.112251721592315</v>
      </c>
      <c r="AF2559">
        <v>0</v>
      </c>
      <c r="AG2559">
        <v>1.2489999999999999E-16</v>
      </c>
      <c r="AH2559">
        <v>8.6690964284967705E-4</v>
      </c>
      <c r="AI2559">
        <v>27</v>
      </c>
      <c r="AJ2559" s="73">
        <v>75.7269034699179</v>
      </c>
      <c r="AK2559">
        <v>466</v>
      </c>
      <c r="AL2559">
        <v>1</v>
      </c>
      <c r="AM2559">
        <v>0</v>
      </c>
      <c r="AN2559">
        <v>0</v>
      </c>
      <c r="AO2559">
        <v>0</v>
      </c>
      <c r="AP2559">
        <v>0</v>
      </c>
      <c r="AQ2559">
        <v>466</v>
      </c>
      <c r="AR2559">
        <v>0.999999999999999</v>
      </c>
      <c r="AS2559">
        <v>0</v>
      </c>
      <c r="AT2559">
        <v>0</v>
      </c>
      <c r="AU2559">
        <v>0</v>
      </c>
      <c r="AV2559">
        <v>0</v>
      </c>
      <c r="AW2559">
        <v>466</v>
      </c>
      <c r="AX2559">
        <v>1</v>
      </c>
      <c r="AY2559" s="73">
        <v>73.061880065683894</v>
      </c>
      <c r="AZ2559">
        <v>466</v>
      </c>
      <c r="BA2559">
        <v>1</v>
      </c>
      <c r="BB2559">
        <v>456</v>
      </c>
      <c r="BC2559">
        <v>0.98713527131084799</v>
      </c>
      <c r="BD2559">
        <v>10</v>
      </c>
      <c r="BE2559">
        <v>1.2864728689151299E-2</v>
      </c>
      <c r="BF2559">
        <v>74.399344362229996</v>
      </c>
      <c r="BG2559">
        <v>69.8682833294029</v>
      </c>
      <c r="BH2559">
        <v>73.061880065683894</v>
      </c>
      <c r="BI2559">
        <v>75.7269034699179</v>
      </c>
    </row>
    <row r="2560" spans="1:61" x14ac:dyDescent="0.25">
      <c r="A2560" s="10" t="str">
        <f>VLOOKUP(D2560,'Index-Relations'!E:F,2,FALSE)</f>
        <v>ESG</v>
      </c>
      <c r="B2560" t="s">
        <v>3450</v>
      </c>
      <c r="C2560" s="53" t="s">
        <v>2761</v>
      </c>
      <c r="D2560" s="59" t="s">
        <v>2846</v>
      </c>
      <c r="E2560" s="59" t="s">
        <v>5976</v>
      </c>
      <c r="F2560" t="s">
        <v>966</v>
      </c>
      <c r="G2560" t="s">
        <v>965</v>
      </c>
      <c r="H2560" t="s">
        <v>967</v>
      </c>
      <c r="I2560" s="52">
        <v>45628</v>
      </c>
      <c r="J2560" t="s">
        <v>2457</v>
      </c>
      <c r="K2560">
        <v>466</v>
      </c>
      <c r="L2560" s="73">
        <v>74.041145669137904</v>
      </c>
      <c r="M2560">
        <v>466</v>
      </c>
      <c r="N2560">
        <v>1</v>
      </c>
      <c r="O2560" s="73">
        <v>69.468478223931001</v>
      </c>
      <c r="P2560">
        <v>466</v>
      </c>
      <c r="Q2560">
        <v>1</v>
      </c>
      <c r="R2560">
        <v>441</v>
      </c>
      <c r="S2560">
        <v>0.97473866848849</v>
      </c>
      <c r="T2560">
        <v>42.688564250897997</v>
      </c>
      <c r="U2560">
        <v>0.80650580450881004</v>
      </c>
      <c r="V2560">
        <v>338</v>
      </c>
      <c r="W2560">
        <v>6.2740495810160501E-2</v>
      </c>
      <c r="X2560">
        <v>67</v>
      </c>
      <c r="Y2560">
        <v>466</v>
      </c>
      <c r="Z2560">
        <v>1</v>
      </c>
      <c r="AA2560">
        <v>91.829781000283006</v>
      </c>
      <c r="AB2560">
        <v>408</v>
      </c>
      <c r="AC2560">
        <v>0.88495267793511501</v>
      </c>
      <c r="AD2560">
        <v>58</v>
      </c>
      <c r="AE2560">
        <v>0.11504732206488399</v>
      </c>
      <c r="AF2560">
        <v>0</v>
      </c>
      <c r="AG2560">
        <v>6.9390000000000004E-17</v>
      </c>
      <c r="AH2560">
        <v>9.0443655557975202E-4</v>
      </c>
      <c r="AI2560">
        <v>27</v>
      </c>
      <c r="AJ2560" s="73">
        <v>75.508491335326994</v>
      </c>
      <c r="AK2560">
        <v>466</v>
      </c>
      <c r="AL2560">
        <v>1</v>
      </c>
      <c r="AM2560">
        <v>0</v>
      </c>
      <c r="AN2560">
        <v>0</v>
      </c>
      <c r="AO2560">
        <v>0</v>
      </c>
      <c r="AP2560">
        <v>0</v>
      </c>
      <c r="AQ2560">
        <v>466</v>
      </c>
      <c r="AR2560">
        <v>1</v>
      </c>
      <c r="AS2560">
        <v>0</v>
      </c>
      <c r="AT2560">
        <v>0</v>
      </c>
      <c r="AU2560">
        <v>0</v>
      </c>
      <c r="AV2560">
        <v>0</v>
      </c>
      <c r="AW2560">
        <v>466</v>
      </c>
      <c r="AX2560">
        <v>1</v>
      </c>
      <c r="AY2560" s="73">
        <v>72.537786370404902</v>
      </c>
      <c r="AZ2560">
        <v>466</v>
      </c>
      <c r="BA2560">
        <v>1</v>
      </c>
      <c r="BB2560">
        <v>456</v>
      </c>
      <c r="BC2560">
        <v>0.98610711810475005</v>
      </c>
      <c r="BD2560">
        <v>10</v>
      </c>
      <c r="BE2560">
        <v>1.3892881895249599E-2</v>
      </c>
      <c r="BF2560">
        <v>74.041145669137904</v>
      </c>
      <c r="BG2560">
        <v>69.468478223931001</v>
      </c>
      <c r="BH2560">
        <v>72.537786370404902</v>
      </c>
      <c r="BI2560">
        <v>75.508491335326994</v>
      </c>
    </row>
    <row r="2561" spans="1:61" x14ac:dyDescent="0.25">
      <c r="A2561" s="10" t="str">
        <f>VLOOKUP(D2561,'Index-Relations'!E:F,2,FALSE)</f>
        <v>ESG</v>
      </c>
      <c r="B2561" t="s">
        <v>3450</v>
      </c>
      <c r="C2561" s="53" t="s">
        <v>2762</v>
      </c>
      <c r="D2561" s="59" t="s">
        <v>2846</v>
      </c>
      <c r="E2561" s="59" t="s">
        <v>5977</v>
      </c>
      <c r="F2561" t="s">
        <v>966</v>
      </c>
      <c r="G2561" t="s">
        <v>965</v>
      </c>
      <c r="H2561" t="s">
        <v>967</v>
      </c>
      <c r="I2561" s="52">
        <v>45597</v>
      </c>
      <c r="J2561" t="s">
        <v>2457</v>
      </c>
      <c r="K2561">
        <v>466</v>
      </c>
      <c r="L2561" s="73">
        <v>73.834168199160899</v>
      </c>
      <c r="M2561">
        <v>466</v>
      </c>
      <c r="N2561">
        <v>1</v>
      </c>
      <c r="O2561" s="73">
        <v>69.331794797285994</v>
      </c>
      <c r="P2561">
        <v>466</v>
      </c>
      <c r="Q2561">
        <v>1</v>
      </c>
      <c r="R2561">
        <v>441</v>
      </c>
      <c r="S2561">
        <v>0.97518632325636301</v>
      </c>
      <c r="T2561">
        <v>42.935465240395303</v>
      </c>
      <c r="U2561">
        <v>0.80984845908132996</v>
      </c>
      <c r="V2561">
        <v>338</v>
      </c>
      <c r="W2561">
        <v>6.3856520510811907E-2</v>
      </c>
      <c r="X2561">
        <v>68</v>
      </c>
      <c r="Y2561">
        <v>466</v>
      </c>
      <c r="Z2561">
        <v>1</v>
      </c>
      <c r="AA2561">
        <v>90.232698521453798</v>
      </c>
      <c r="AB2561">
        <v>408</v>
      </c>
      <c r="AC2561">
        <v>0.88585784259992095</v>
      </c>
      <c r="AD2561">
        <v>58</v>
      </c>
      <c r="AE2561">
        <v>0.11414215740007801</v>
      </c>
      <c r="AF2561">
        <v>0</v>
      </c>
      <c r="AG2561">
        <v>1.1102E-16</v>
      </c>
      <c r="AH2561">
        <v>9.0335250528984301E-4</v>
      </c>
      <c r="AI2561">
        <v>27</v>
      </c>
      <c r="AJ2561" s="73">
        <v>75.346742913319005</v>
      </c>
      <c r="AK2561">
        <v>466</v>
      </c>
      <c r="AL2561">
        <v>1</v>
      </c>
      <c r="AM2561">
        <v>0</v>
      </c>
      <c r="AN2561">
        <v>0</v>
      </c>
      <c r="AO2561">
        <v>0</v>
      </c>
      <c r="AP2561">
        <v>0</v>
      </c>
      <c r="AQ2561">
        <v>466</v>
      </c>
      <c r="AR2561">
        <v>1</v>
      </c>
      <c r="AS2561">
        <v>0</v>
      </c>
      <c r="AT2561">
        <v>0</v>
      </c>
      <c r="AU2561">
        <v>0</v>
      </c>
      <c r="AV2561">
        <v>0</v>
      </c>
      <c r="AW2561">
        <v>466</v>
      </c>
      <c r="AX2561">
        <v>1</v>
      </c>
      <c r="AY2561" s="73">
        <v>72.294228128430007</v>
      </c>
      <c r="AZ2561">
        <v>466</v>
      </c>
      <c r="BA2561">
        <v>1</v>
      </c>
      <c r="BB2561">
        <v>456</v>
      </c>
      <c r="BC2561">
        <v>0.98553331394963095</v>
      </c>
      <c r="BD2561">
        <v>10</v>
      </c>
      <c r="BE2561">
        <v>1.44666860503685E-2</v>
      </c>
      <c r="BF2561">
        <v>73.834168199160899</v>
      </c>
      <c r="BG2561">
        <v>69.331794797285994</v>
      </c>
      <c r="BH2561">
        <v>72.294228128430007</v>
      </c>
      <c r="BI2561">
        <v>75.346742913319005</v>
      </c>
    </row>
    <row r="2562" spans="1:61" x14ac:dyDescent="0.25">
      <c r="A2562" s="10" t="str">
        <f>VLOOKUP(D2562,'Index-Relations'!E:F,2,FALSE)</f>
        <v>ESG</v>
      </c>
      <c r="B2562" t="s">
        <v>3450</v>
      </c>
      <c r="C2562" s="53" t="s">
        <v>2763</v>
      </c>
      <c r="D2562" s="59" t="s">
        <v>2846</v>
      </c>
      <c r="E2562" s="59" t="s">
        <v>5978</v>
      </c>
      <c r="F2562" t="s">
        <v>966</v>
      </c>
      <c r="G2562" t="s">
        <v>965</v>
      </c>
      <c r="H2562" t="s">
        <v>967</v>
      </c>
      <c r="I2562" s="52">
        <v>45566</v>
      </c>
      <c r="J2562" t="s">
        <v>2457</v>
      </c>
      <c r="K2562">
        <v>467</v>
      </c>
      <c r="L2562" s="73">
        <v>73.149632712515995</v>
      </c>
      <c r="M2562">
        <v>467</v>
      </c>
      <c r="N2562">
        <v>1</v>
      </c>
      <c r="O2562" s="73">
        <v>68.586579742937005</v>
      </c>
      <c r="P2562">
        <v>467</v>
      </c>
      <c r="Q2562">
        <v>1</v>
      </c>
      <c r="R2562">
        <v>442</v>
      </c>
      <c r="S2562">
        <v>0.97400590106499596</v>
      </c>
      <c r="T2562">
        <v>42.762847569457698</v>
      </c>
      <c r="U2562">
        <v>0.80858132262983695</v>
      </c>
      <c r="V2562">
        <v>339</v>
      </c>
      <c r="W2562">
        <v>6.5682957164788794E-2</v>
      </c>
      <c r="X2562">
        <v>67</v>
      </c>
      <c r="Y2562">
        <v>467</v>
      </c>
      <c r="Z2562">
        <v>0.999999999999999</v>
      </c>
      <c r="AA2562">
        <v>89.386551653499396</v>
      </c>
      <c r="AB2562">
        <v>407</v>
      </c>
      <c r="AC2562">
        <v>0.88587037069989005</v>
      </c>
      <c r="AD2562">
        <v>60</v>
      </c>
      <c r="AE2562">
        <v>0.11412962930011</v>
      </c>
      <c r="AF2562">
        <v>0</v>
      </c>
      <c r="AG2562">
        <v>0</v>
      </c>
      <c r="AH2562">
        <v>8.6606032335429103E-4</v>
      </c>
      <c r="AI2562">
        <v>27</v>
      </c>
      <c r="AJ2562" s="73">
        <v>74.838346749785003</v>
      </c>
      <c r="AK2562">
        <v>467</v>
      </c>
      <c r="AL2562">
        <v>1</v>
      </c>
      <c r="AM2562">
        <v>0</v>
      </c>
      <c r="AN2562">
        <v>0</v>
      </c>
      <c r="AO2562">
        <v>0</v>
      </c>
      <c r="AP2562">
        <v>0</v>
      </c>
      <c r="AQ2562">
        <v>467</v>
      </c>
      <c r="AR2562">
        <v>1</v>
      </c>
      <c r="AS2562">
        <v>0</v>
      </c>
      <c r="AT2562">
        <v>0</v>
      </c>
      <c r="AU2562">
        <v>0</v>
      </c>
      <c r="AV2562">
        <v>0</v>
      </c>
      <c r="AW2562">
        <v>467</v>
      </c>
      <c r="AX2562">
        <v>1</v>
      </c>
      <c r="AY2562" s="73">
        <v>71.525480068170907</v>
      </c>
      <c r="AZ2562">
        <v>467</v>
      </c>
      <c r="BA2562">
        <v>1</v>
      </c>
      <c r="BB2562">
        <v>457</v>
      </c>
      <c r="BC2562">
        <v>0.98448073827715699</v>
      </c>
      <c r="BD2562">
        <v>10</v>
      </c>
      <c r="BE2562">
        <v>1.55192617228421E-2</v>
      </c>
      <c r="BF2562">
        <v>73.149632712515995</v>
      </c>
      <c r="BG2562">
        <v>68.586579742937005</v>
      </c>
      <c r="BH2562">
        <v>71.525480068170907</v>
      </c>
      <c r="BI2562">
        <v>74.838346749785003</v>
      </c>
    </row>
    <row r="2563" spans="1:61" x14ac:dyDescent="0.25">
      <c r="A2563" s="10" t="str">
        <f>VLOOKUP(D2563,'Index-Relations'!E:F,2,FALSE)</f>
        <v>ESG</v>
      </c>
      <c r="B2563" t="s">
        <v>3450</v>
      </c>
      <c r="C2563" s="53" t="s">
        <v>2764</v>
      </c>
      <c r="D2563" s="59" t="s">
        <v>2846</v>
      </c>
      <c r="E2563" s="59" t="s">
        <v>5979</v>
      </c>
      <c r="F2563" t="s">
        <v>966</v>
      </c>
      <c r="G2563" t="s">
        <v>965</v>
      </c>
      <c r="H2563" t="s">
        <v>967</v>
      </c>
      <c r="I2563" s="52">
        <v>45537</v>
      </c>
      <c r="J2563" t="s">
        <v>2457</v>
      </c>
      <c r="K2563">
        <v>514</v>
      </c>
      <c r="L2563" s="73">
        <v>74.119927613236996</v>
      </c>
      <c r="M2563">
        <v>514</v>
      </c>
      <c r="N2563">
        <v>1</v>
      </c>
      <c r="O2563" s="73">
        <v>69.488519896637996</v>
      </c>
      <c r="P2563">
        <v>514</v>
      </c>
      <c r="Q2563">
        <v>1</v>
      </c>
      <c r="R2563">
        <v>484</v>
      </c>
      <c r="S2563">
        <v>0.97770953336558797</v>
      </c>
      <c r="T2563">
        <v>43.230352366345699</v>
      </c>
      <c r="U2563">
        <v>0.81896759478265402</v>
      </c>
      <c r="V2563">
        <v>375</v>
      </c>
      <c r="W2563">
        <v>6.70287420125079E-2</v>
      </c>
      <c r="X2563">
        <v>75</v>
      </c>
      <c r="Y2563">
        <v>512</v>
      </c>
      <c r="Z2563">
        <v>0.99902079025367296</v>
      </c>
      <c r="AA2563">
        <v>100.98798031958501</v>
      </c>
      <c r="AB2563">
        <v>434</v>
      </c>
      <c r="AC2563">
        <v>0.89688731385571996</v>
      </c>
      <c r="AD2563">
        <v>79</v>
      </c>
      <c r="AE2563">
        <v>0.102576909679854</v>
      </c>
      <c r="AF2563">
        <v>1</v>
      </c>
      <c r="AG2563">
        <v>5.3577646442545801E-4</v>
      </c>
      <c r="AH2563">
        <v>8.8638893176899095E-4</v>
      </c>
      <c r="AI2563">
        <v>29</v>
      </c>
      <c r="AJ2563" s="73">
        <v>75.891691881078998</v>
      </c>
      <c r="AK2563">
        <v>514</v>
      </c>
      <c r="AL2563">
        <v>1</v>
      </c>
      <c r="AM2563">
        <v>0</v>
      </c>
      <c r="AN2563">
        <v>0</v>
      </c>
      <c r="AO2563">
        <v>0</v>
      </c>
      <c r="AP2563">
        <v>0</v>
      </c>
      <c r="AQ2563">
        <v>514</v>
      </c>
      <c r="AR2563">
        <v>1</v>
      </c>
      <c r="AS2563">
        <v>0</v>
      </c>
      <c r="AT2563">
        <v>0</v>
      </c>
      <c r="AU2563">
        <v>1.6733866763965101E-4</v>
      </c>
      <c r="AV2563">
        <v>1</v>
      </c>
      <c r="AW2563">
        <v>514</v>
      </c>
      <c r="AX2563">
        <v>1</v>
      </c>
      <c r="AY2563" s="73">
        <v>72.564918178769005</v>
      </c>
      <c r="AZ2563">
        <v>514</v>
      </c>
      <c r="BA2563">
        <v>1</v>
      </c>
      <c r="BB2563">
        <v>502</v>
      </c>
      <c r="BC2563">
        <v>0.98220734836094303</v>
      </c>
      <c r="BD2563">
        <v>12</v>
      </c>
      <c r="BE2563">
        <v>1.77926516390568E-2</v>
      </c>
      <c r="BF2563">
        <v>74.119927613236996</v>
      </c>
      <c r="BG2563">
        <v>69.488519896637996</v>
      </c>
      <c r="BH2563">
        <v>72.564918178769005</v>
      </c>
      <c r="BI2563">
        <v>75.891691881078998</v>
      </c>
    </row>
    <row r="2564" spans="1:61" x14ac:dyDescent="0.25">
      <c r="A2564" s="10" t="str">
        <f>VLOOKUP(D2564,'Index-Relations'!E:F,2,FALSE)</f>
        <v>ESG</v>
      </c>
      <c r="B2564" t="s">
        <v>3450</v>
      </c>
      <c r="C2564" s="53" t="s">
        <v>3350</v>
      </c>
      <c r="D2564" s="59" t="s">
        <v>2846</v>
      </c>
      <c r="E2564" s="59" t="s">
        <v>5980</v>
      </c>
      <c r="F2564" t="s">
        <v>966</v>
      </c>
      <c r="G2564" t="s">
        <v>965</v>
      </c>
      <c r="H2564" t="s">
        <v>967</v>
      </c>
      <c r="I2564" s="52">
        <v>45505</v>
      </c>
      <c r="J2564" t="s">
        <v>2457</v>
      </c>
      <c r="K2564">
        <v>515</v>
      </c>
      <c r="L2564" s="73">
        <v>73.981522086082904</v>
      </c>
      <c r="M2564">
        <v>515</v>
      </c>
      <c r="N2564">
        <v>1</v>
      </c>
      <c r="O2564" s="73">
        <v>69.421390861354993</v>
      </c>
      <c r="P2564">
        <v>515</v>
      </c>
      <c r="Q2564">
        <v>1</v>
      </c>
      <c r="R2564">
        <v>485</v>
      </c>
      <c r="S2564">
        <v>0.97809256706578396</v>
      </c>
      <c r="T2564">
        <v>43.164999188668403</v>
      </c>
      <c r="U2564">
        <v>0.82251628586508696</v>
      </c>
      <c r="V2564">
        <v>376</v>
      </c>
      <c r="W2564">
        <v>6.8890950134742904E-2</v>
      </c>
      <c r="X2564">
        <v>74</v>
      </c>
      <c r="Y2564">
        <v>512</v>
      </c>
      <c r="Z2564">
        <v>0.99866864651307496</v>
      </c>
      <c r="AA2564">
        <v>101.796907325026</v>
      </c>
      <c r="AB2564">
        <v>435</v>
      </c>
      <c r="AC2564">
        <v>0.90324905155431801</v>
      </c>
      <c r="AD2564">
        <v>77</v>
      </c>
      <c r="AE2564">
        <v>9.5419594958755904E-2</v>
      </c>
      <c r="AF2564">
        <v>3</v>
      </c>
      <c r="AG2564">
        <v>1.3313534869255901E-3</v>
      </c>
      <c r="AH2564">
        <v>1.0540199366899101E-3</v>
      </c>
      <c r="AI2564">
        <v>28</v>
      </c>
      <c r="AJ2564" s="73">
        <v>75.868290280227896</v>
      </c>
      <c r="AK2564">
        <v>515</v>
      </c>
      <c r="AL2564">
        <v>1</v>
      </c>
      <c r="AM2564">
        <v>0</v>
      </c>
      <c r="AN2564">
        <v>0</v>
      </c>
      <c r="AO2564">
        <v>0</v>
      </c>
      <c r="AP2564">
        <v>0</v>
      </c>
      <c r="AQ2564">
        <v>515</v>
      </c>
      <c r="AR2564">
        <v>1</v>
      </c>
      <c r="AS2564">
        <v>0</v>
      </c>
      <c r="AT2564">
        <v>0</v>
      </c>
      <c r="AU2564">
        <v>1.59300004097254E-4</v>
      </c>
      <c r="AV2564">
        <v>1</v>
      </c>
      <c r="AW2564">
        <v>515</v>
      </c>
      <c r="AX2564">
        <v>1</v>
      </c>
      <c r="AY2564" s="73">
        <v>72.317451475745898</v>
      </c>
      <c r="AZ2564">
        <v>515</v>
      </c>
      <c r="BA2564">
        <v>1</v>
      </c>
      <c r="BB2564">
        <v>503</v>
      </c>
      <c r="BC2564">
        <v>0.98421643321361996</v>
      </c>
      <c r="BD2564">
        <v>12</v>
      </c>
      <c r="BE2564">
        <v>1.57835667863798E-2</v>
      </c>
      <c r="BF2564">
        <v>73.981522086082904</v>
      </c>
      <c r="BG2564">
        <v>69.421390861354993</v>
      </c>
      <c r="BH2564">
        <v>72.317451475745898</v>
      </c>
      <c r="BI2564">
        <v>75.868290280227896</v>
      </c>
    </row>
    <row r="2565" spans="1:61" x14ac:dyDescent="0.25">
      <c r="A2565" s="10" t="str">
        <f>VLOOKUP(D2565,'Index-Relations'!E:F,2,FALSE)</f>
        <v>ESG</v>
      </c>
      <c r="B2565" t="s">
        <v>3450</v>
      </c>
      <c r="C2565" s="53" t="s">
        <v>2765</v>
      </c>
      <c r="D2565" s="59" t="s">
        <v>2846</v>
      </c>
      <c r="E2565" s="59" t="s">
        <v>5981</v>
      </c>
      <c r="F2565" t="s">
        <v>966</v>
      </c>
      <c r="G2565" t="s">
        <v>965</v>
      </c>
      <c r="H2565" t="s">
        <v>967</v>
      </c>
      <c r="I2565" s="52">
        <v>45474</v>
      </c>
      <c r="J2565" t="s">
        <v>2457</v>
      </c>
      <c r="K2565">
        <v>515</v>
      </c>
      <c r="L2565" s="73">
        <v>74.347178537357905</v>
      </c>
      <c r="M2565">
        <v>515</v>
      </c>
      <c r="N2565">
        <v>1</v>
      </c>
      <c r="O2565" s="73">
        <v>69.763941557839999</v>
      </c>
      <c r="P2565">
        <v>515</v>
      </c>
      <c r="Q2565">
        <v>1</v>
      </c>
      <c r="R2565">
        <v>485</v>
      </c>
      <c r="S2565">
        <v>0.97772808535961397</v>
      </c>
      <c r="T2565">
        <v>43.294694800906697</v>
      </c>
      <c r="U2565">
        <v>0.82012425584272297</v>
      </c>
      <c r="V2565">
        <v>374</v>
      </c>
      <c r="W2565">
        <v>6.7101731580330601E-2</v>
      </c>
      <c r="X2565">
        <v>74</v>
      </c>
      <c r="Y2565">
        <v>512</v>
      </c>
      <c r="Z2565">
        <v>0.99872799157403902</v>
      </c>
      <c r="AA2565">
        <v>100.229142332103</v>
      </c>
      <c r="AB2565">
        <v>428</v>
      </c>
      <c r="AC2565">
        <v>0.89434794920545302</v>
      </c>
      <c r="AD2565">
        <v>84</v>
      </c>
      <c r="AE2565">
        <v>0.104380042368586</v>
      </c>
      <c r="AF2565">
        <v>3</v>
      </c>
      <c r="AG2565">
        <v>1.27200842596039E-3</v>
      </c>
      <c r="AH2565">
        <v>1.0501175622392299E-3</v>
      </c>
      <c r="AI2565">
        <v>28</v>
      </c>
      <c r="AJ2565" s="73">
        <v>76.339031686285907</v>
      </c>
      <c r="AK2565">
        <v>515</v>
      </c>
      <c r="AL2565">
        <v>1</v>
      </c>
      <c r="AM2565">
        <v>0</v>
      </c>
      <c r="AN2565">
        <v>0</v>
      </c>
      <c r="AO2565">
        <v>0</v>
      </c>
      <c r="AP2565">
        <v>0</v>
      </c>
      <c r="AQ2565">
        <v>515</v>
      </c>
      <c r="AR2565">
        <v>0.999999999999999</v>
      </c>
      <c r="AS2565">
        <v>0</v>
      </c>
      <c r="AT2565">
        <v>0</v>
      </c>
      <c r="AU2565">
        <v>1.5742837201427901E-4</v>
      </c>
      <c r="AV2565">
        <v>1</v>
      </c>
      <c r="AW2565">
        <v>515</v>
      </c>
      <c r="AX2565">
        <v>1</v>
      </c>
      <c r="AY2565" s="73">
        <v>72.778556005819894</v>
      </c>
      <c r="AZ2565">
        <v>515</v>
      </c>
      <c r="BA2565">
        <v>1</v>
      </c>
      <c r="BB2565">
        <v>503</v>
      </c>
      <c r="BC2565">
        <v>0.98445229912259902</v>
      </c>
      <c r="BD2565">
        <v>12</v>
      </c>
      <c r="BE2565">
        <v>1.55477008774007E-2</v>
      </c>
      <c r="BF2565">
        <v>74.347178537357905</v>
      </c>
      <c r="BG2565">
        <v>69.763941557839999</v>
      </c>
      <c r="BH2565">
        <v>72.778556005819894</v>
      </c>
      <c r="BI2565">
        <v>76.339031686285907</v>
      </c>
    </row>
    <row r="2566" spans="1:61" x14ac:dyDescent="0.25">
      <c r="A2566" s="10" t="str">
        <f>VLOOKUP(D2566,'Index-Relations'!E:F,2,FALSE)</f>
        <v>ESG</v>
      </c>
      <c r="B2566" t="s">
        <v>3450</v>
      </c>
      <c r="C2566" s="53" t="s">
        <v>2766</v>
      </c>
      <c r="D2566" s="59" t="s">
        <v>2846</v>
      </c>
      <c r="E2566" s="59" t="s">
        <v>5982</v>
      </c>
      <c r="F2566" t="s">
        <v>966</v>
      </c>
      <c r="G2566" t="s">
        <v>965</v>
      </c>
      <c r="H2566" t="s">
        <v>967</v>
      </c>
      <c r="I2566" s="52">
        <v>45446</v>
      </c>
      <c r="J2566" t="s">
        <v>2457</v>
      </c>
      <c r="K2566">
        <v>515</v>
      </c>
      <c r="L2566" s="73">
        <v>73.718962951863901</v>
      </c>
      <c r="M2566">
        <v>515</v>
      </c>
      <c r="N2566">
        <v>1</v>
      </c>
      <c r="O2566" s="73">
        <v>69.030162752086</v>
      </c>
      <c r="P2566">
        <v>515</v>
      </c>
      <c r="Q2566">
        <v>1</v>
      </c>
      <c r="R2566">
        <v>485</v>
      </c>
      <c r="S2566">
        <v>0.97572890073358998</v>
      </c>
      <c r="T2566">
        <v>43.157101300314601</v>
      </c>
      <c r="U2566">
        <v>0.81648654004987398</v>
      </c>
      <c r="V2566">
        <v>372</v>
      </c>
      <c r="W2566">
        <v>6.8680019600529094E-2</v>
      </c>
      <c r="X2566">
        <v>74</v>
      </c>
      <c r="Y2566">
        <v>510</v>
      </c>
      <c r="Z2566">
        <v>0.99698734396504496</v>
      </c>
      <c r="AA2566">
        <v>107.244547449151</v>
      </c>
      <c r="AB2566">
        <v>423</v>
      </c>
      <c r="AC2566">
        <v>0.89001468371007697</v>
      </c>
      <c r="AD2566">
        <v>87</v>
      </c>
      <c r="AE2566">
        <v>0.106972660254967</v>
      </c>
      <c r="AF2566">
        <v>5</v>
      </c>
      <c r="AG2566">
        <v>3.0126560349551601E-3</v>
      </c>
      <c r="AH2566">
        <v>1.0243257247680999E-3</v>
      </c>
      <c r="AI2566">
        <v>28</v>
      </c>
      <c r="AJ2566" s="73">
        <v>75.803963254340999</v>
      </c>
      <c r="AK2566">
        <v>515</v>
      </c>
      <c r="AL2566">
        <v>1</v>
      </c>
      <c r="AM2566">
        <v>0</v>
      </c>
      <c r="AN2566">
        <v>0</v>
      </c>
      <c r="AO2566">
        <v>0</v>
      </c>
      <c r="AP2566">
        <v>0</v>
      </c>
      <c r="AQ2566">
        <v>515</v>
      </c>
      <c r="AR2566">
        <v>1</v>
      </c>
      <c r="AS2566">
        <v>0</v>
      </c>
      <c r="AT2566">
        <v>0</v>
      </c>
      <c r="AU2566">
        <v>1.5766923814435101E-4</v>
      </c>
      <c r="AV2566">
        <v>1</v>
      </c>
      <c r="AW2566">
        <v>515</v>
      </c>
      <c r="AX2566">
        <v>0.999999999999999</v>
      </c>
      <c r="AY2566" s="73">
        <v>72.193379832574905</v>
      </c>
      <c r="AZ2566">
        <v>515</v>
      </c>
      <c r="BA2566">
        <v>1</v>
      </c>
      <c r="BB2566">
        <v>503</v>
      </c>
      <c r="BC2566">
        <v>0.98356275825311501</v>
      </c>
      <c r="BD2566">
        <v>12</v>
      </c>
      <c r="BE2566">
        <v>1.6437241746884199E-2</v>
      </c>
      <c r="BF2566">
        <v>73.718962951863901</v>
      </c>
      <c r="BG2566">
        <v>69.030162752086</v>
      </c>
      <c r="BH2566">
        <v>72.193379832574905</v>
      </c>
      <c r="BI2566">
        <v>75.803963254340999</v>
      </c>
    </row>
    <row r="2567" spans="1:61" x14ac:dyDescent="0.25">
      <c r="A2567" s="10" t="str">
        <f>VLOOKUP(D2567,'Index-Relations'!E:F,2,FALSE)</f>
        <v>ESG</v>
      </c>
      <c r="B2567" t="s">
        <v>3450</v>
      </c>
      <c r="C2567" s="53" t="s">
        <v>2767</v>
      </c>
      <c r="D2567" s="59" t="s">
        <v>2846</v>
      </c>
      <c r="E2567" s="59" t="s">
        <v>5983</v>
      </c>
      <c r="F2567" t="s">
        <v>966</v>
      </c>
      <c r="G2567" t="s">
        <v>965</v>
      </c>
      <c r="H2567" t="s">
        <v>967</v>
      </c>
      <c r="I2567" s="52">
        <v>45413</v>
      </c>
      <c r="J2567" t="s">
        <v>2457</v>
      </c>
      <c r="K2567">
        <v>515</v>
      </c>
      <c r="L2567" s="73">
        <v>73.480247313496903</v>
      </c>
      <c r="M2567">
        <v>515</v>
      </c>
      <c r="N2567">
        <v>1</v>
      </c>
      <c r="O2567" s="73">
        <v>68.669866203674005</v>
      </c>
      <c r="P2567">
        <v>515</v>
      </c>
      <c r="Q2567">
        <v>1</v>
      </c>
      <c r="R2567">
        <v>485</v>
      </c>
      <c r="S2567">
        <v>0.97360137277706704</v>
      </c>
      <c r="T2567">
        <v>43.132103100190903</v>
      </c>
      <c r="U2567">
        <v>0.81378016524612495</v>
      </c>
      <c r="V2567">
        <v>372</v>
      </c>
      <c r="W2567">
        <v>6.8956530365931995E-2</v>
      </c>
      <c r="X2567">
        <v>74</v>
      </c>
      <c r="Y2567">
        <v>510</v>
      </c>
      <c r="Z2567">
        <v>0.99695697155989904</v>
      </c>
      <c r="AA2567">
        <v>109.627640386971</v>
      </c>
      <c r="AB2567">
        <v>420</v>
      </c>
      <c r="AC2567">
        <v>0.88555981050496102</v>
      </c>
      <c r="AD2567">
        <v>90</v>
      </c>
      <c r="AE2567">
        <v>0.11139716105493699</v>
      </c>
      <c r="AF2567">
        <v>5</v>
      </c>
      <c r="AG2567">
        <v>3.0430284401010699E-3</v>
      </c>
      <c r="AH2567">
        <v>9.6435921482803896E-4</v>
      </c>
      <c r="AI2567">
        <v>28</v>
      </c>
      <c r="AJ2567" s="73">
        <v>75.7150027494</v>
      </c>
      <c r="AK2567">
        <v>515</v>
      </c>
      <c r="AL2567">
        <v>1</v>
      </c>
      <c r="AM2567">
        <v>0</v>
      </c>
      <c r="AN2567">
        <v>0</v>
      </c>
      <c r="AO2567">
        <v>0</v>
      </c>
      <c r="AP2567">
        <v>0</v>
      </c>
      <c r="AQ2567">
        <v>515</v>
      </c>
      <c r="AR2567">
        <v>1</v>
      </c>
      <c r="AS2567">
        <v>0</v>
      </c>
      <c r="AT2567">
        <v>0</v>
      </c>
      <c r="AU2567">
        <v>1.59127197931724E-4</v>
      </c>
      <c r="AV2567">
        <v>1</v>
      </c>
      <c r="AW2567">
        <v>515</v>
      </c>
      <c r="AX2567">
        <v>1</v>
      </c>
      <c r="AY2567" s="73">
        <v>71.862905321436997</v>
      </c>
      <c r="AZ2567">
        <v>515</v>
      </c>
      <c r="BA2567">
        <v>1</v>
      </c>
      <c r="BB2567">
        <v>501</v>
      </c>
      <c r="BC2567">
        <v>0.98096566815660602</v>
      </c>
      <c r="BD2567">
        <v>14</v>
      </c>
      <c r="BE2567">
        <v>1.90343318433937E-2</v>
      </c>
      <c r="BF2567">
        <v>73.480247313496903</v>
      </c>
      <c r="BG2567">
        <v>68.669866203674005</v>
      </c>
      <c r="BH2567">
        <v>71.862905321436997</v>
      </c>
      <c r="BI2567">
        <v>75.7150027494</v>
      </c>
    </row>
    <row r="2568" spans="1:61" x14ac:dyDescent="0.25">
      <c r="A2568" s="10" t="str">
        <f>VLOOKUP(D2568,'Index-Relations'!E:F,2,FALSE)</f>
        <v>ESG</v>
      </c>
      <c r="B2568" t="s">
        <v>3450</v>
      </c>
      <c r="C2568" s="53" t="s">
        <v>2768</v>
      </c>
      <c r="D2568" s="59" t="s">
        <v>2846</v>
      </c>
      <c r="E2568" s="59" t="s">
        <v>5984</v>
      </c>
      <c r="F2568" t="s">
        <v>966</v>
      </c>
      <c r="G2568" t="s">
        <v>965</v>
      </c>
      <c r="H2568" t="s">
        <v>967</v>
      </c>
      <c r="I2568" s="52">
        <v>45383</v>
      </c>
      <c r="J2568" t="s">
        <v>2457</v>
      </c>
      <c r="K2568">
        <v>486</v>
      </c>
      <c r="L2568">
        <v>81.168871947336299</v>
      </c>
      <c r="M2568">
        <v>486</v>
      </c>
      <c r="N2568">
        <v>1</v>
      </c>
      <c r="O2568">
        <v>77.052762612432304</v>
      </c>
      <c r="P2568">
        <v>486</v>
      </c>
      <c r="Q2568">
        <v>1</v>
      </c>
      <c r="R2568">
        <v>468</v>
      </c>
      <c r="S2568">
        <v>0.97962573439817502</v>
      </c>
      <c r="T2568">
        <v>43.595493466234501</v>
      </c>
      <c r="U2568">
        <v>0.81957795624569896</v>
      </c>
      <c r="V2568">
        <v>369</v>
      </c>
      <c r="W2568">
        <v>6.5831232728512906E-2</v>
      </c>
      <c r="X2568">
        <v>76</v>
      </c>
      <c r="Y2568">
        <v>485</v>
      </c>
      <c r="Z2568">
        <v>0.99910615264884695</v>
      </c>
      <c r="AA2568">
        <v>103.207911975903</v>
      </c>
      <c r="AB2568">
        <v>403</v>
      </c>
      <c r="AC2568">
        <v>0.89622507195854295</v>
      </c>
      <c r="AD2568">
        <v>82</v>
      </c>
      <c r="AE2568">
        <v>0.102881080690303</v>
      </c>
      <c r="AF2568">
        <v>1</v>
      </c>
      <c r="AG2568">
        <v>8.9384735115294301E-4</v>
      </c>
      <c r="AH2568">
        <v>3.8716085880931799E-4</v>
      </c>
      <c r="AI2568">
        <v>26</v>
      </c>
      <c r="AJ2568">
        <v>82.089461174784702</v>
      </c>
      <c r="AK2568">
        <v>486</v>
      </c>
      <c r="AL2568">
        <v>1</v>
      </c>
      <c r="AM2568">
        <v>0</v>
      </c>
      <c r="AN2568">
        <v>0</v>
      </c>
      <c r="AO2568">
        <v>0</v>
      </c>
      <c r="AP2568">
        <v>0</v>
      </c>
      <c r="AQ2568">
        <v>486</v>
      </c>
      <c r="AR2568">
        <v>1</v>
      </c>
      <c r="AS2568">
        <v>0</v>
      </c>
      <c r="AT2568">
        <v>0</v>
      </c>
      <c r="AU2568">
        <v>0</v>
      </c>
      <c r="AV2568">
        <v>0</v>
      </c>
      <c r="AW2568">
        <v>486</v>
      </c>
      <c r="AX2568">
        <v>0.999999999999999</v>
      </c>
      <c r="AY2568">
        <v>79.378597725204799</v>
      </c>
      <c r="AZ2568">
        <v>486</v>
      </c>
      <c r="BA2568">
        <v>1</v>
      </c>
      <c r="BB2568">
        <v>472</v>
      </c>
      <c r="BC2568">
        <v>0.98117500512729605</v>
      </c>
      <c r="BD2568">
        <v>14</v>
      </c>
      <c r="BE2568">
        <v>1.8824994872703199E-2</v>
      </c>
      <c r="BF2568">
        <v>73.220600431788</v>
      </c>
      <c r="BG2568">
        <v>68.771673746622994</v>
      </c>
      <c r="BH2568">
        <v>71.517067251797997</v>
      </c>
      <c r="BI2568">
        <v>75.568627375564006</v>
      </c>
    </row>
    <row r="2569" spans="1:61" x14ac:dyDescent="0.25">
      <c r="A2569" s="10" t="str">
        <f>VLOOKUP(D2569,'Index-Relations'!E:F,2,FALSE)</f>
        <v>ESG</v>
      </c>
      <c r="B2569" t="s">
        <v>3450</v>
      </c>
      <c r="C2569" s="53" t="s">
        <v>2769</v>
      </c>
      <c r="D2569" s="59" t="s">
        <v>2846</v>
      </c>
      <c r="E2569" s="59" t="s">
        <v>5985</v>
      </c>
      <c r="F2569" t="s">
        <v>966</v>
      </c>
      <c r="G2569" t="s">
        <v>965</v>
      </c>
      <c r="H2569" t="s">
        <v>967</v>
      </c>
      <c r="I2569" s="52">
        <v>45352</v>
      </c>
      <c r="J2569" t="s">
        <v>2457</v>
      </c>
      <c r="K2569">
        <v>486</v>
      </c>
      <c r="L2569">
        <v>80.909147131075798</v>
      </c>
      <c r="M2569">
        <v>486</v>
      </c>
      <c r="N2569">
        <v>1</v>
      </c>
      <c r="O2569">
        <v>76.744424797900507</v>
      </c>
      <c r="P2569">
        <v>486</v>
      </c>
      <c r="Q2569">
        <v>1</v>
      </c>
      <c r="R2569">
        <v>468</v>
      </c>
      <c r="S2569">
        <v>0.97688818351529705</v>
      </c>
      <c r="T2569">
        <v>43.4564682262369</v>
      </c>
      <c r="U2569">
        <v>0.78704341694354496</v>
      </c>
      <c r="V2569">
        <v>364</v>
      </c>
      <c r="W2569">
        <v>5.9646268139294203E-2</v>
      </c>
      <c r="X2569">
        <v>65</v>
      </c>
      <c r="Y2569">
        <v>485</v>
      </c>
      <c r="Z2569">
        <v>0.99909038594355404</v>
      </c>
      <c r="AA2569">
        <v>107.35228710858701</v>
      </c>
      <c r="AB2569">
        <v>403</v>
      </c>
      <c r="AC2569">
        <v>0.89150420487438697</v>
      </c>
      <c r="AD2569">
        <v>82</v>
      </c>
      <c r="AE2569">
        <v>0.107586181069166</v>
      </c>
      <c r="AF2569">
        <v>1</v>
      </c>
      <c r="AG2569">
        <v>9.0961405644583704E-4</v>
      </c>
      <c r="AH2569">
        <v>1.9036241493479E-4</v>
      </c>
      <c r="AI2569">
        <v>20</v>
      </c>
      <c r="AJ2569">
        <v>81.774216690733695</v>
      </c>
      <c r="AK2569">
        <v>486</v>
      </c>
      <c r="AL2569">
        <v>1</v>
      </c>
      <c r="AM2569">
        <v>0</v>
      </c>
      <c r="AN2569">
        <v>0</v>
      </c>
      <c r="AO2569">
        <v>0</v>
      </c>
      <c r="AP2569">
        <v>0</v>
      </c>
      <c r="AQ2569">
        <v>486</v>
      </c>
      <c r="AR2569">
        <v>1</v>
      </c>
      <c r="AS2569">
        <v>0</v>
      </c>
      <c r="AT2569">
        <v>0</v>
      </c>
      <c r="AU2569">
        <v>0</v>
      </c>
      <c r="AV2569">
        <v>0</v>
      </c>
      <c r="AW2569">
        <v>486</v>
      </c>
      <c r="AX2569">
        <v>1</v>
      </c>
      <c r="AY2569">
        <v>79.143969161868895</v>
      </c>
      <c r="AZ2569">
        <v>486</v>
      </c>
      <c r="BA2569">
        <v>1</v>
      </c>
      <c r="BB2569">
        <v>472</v>
      </c>
      <c r="BC2569">
        <v>0.98043926481392996</v>
      </c>
      <c r="BD2569">
        <v>14</v>
      </c>
      <c r="BE2569">
        <v>1.95607351860691E-2</v>
      </c>
      <c r="BF2569">
        <v>73.006602942415995</v>
      </c>
      <c r="BG2569">
        <v>68.659417421065996</v>
      </c>
      <c r="BH2569">
        <v>71.376977871882005</v>
      </c>
      <c r="BI2569">
        <v>75.143390468889905</v>
      </c>
    </row>
    <row r="2570" spans="1:61" x14ac:dyDescent="0.25">
      <c r="A2570" s="10" t="str">
        <f>VLOOKUP(D2570,'Index-Relations'!E:F,2,FALSE)</f>
        <v>ESG</v>
      </c>
      <c r="B2570" t="s">
        <v>3450</v>
      </c>
      <c r="C2570" s="53" t="s">
        <v>2770</v>
      </c>
      <c r="D2570" s="59" t="s">
        <v>2846</v>
      </c>
      <c r="E2570" s="59" t="s">
        <v>5986</v>
      </c>
      <c r="F2570" t="s">
        <v>966</v>
      </c>
      <c r="G2570" t="s">
        <v>965</v>
      </c>
      <c r="H2570" t="s">
        <v>967</v>
      </c>
      <c r="I2570" s="52">
        <v>45323</v>
      </c>
      <c r="J2570" t="s">
        <v>2457</v>
      </c>
      <c r="K2570">
        <v>486</v>
      </c>
      <c r="L2570">
        <v>80.762227971166496</v>
      </c>
      <c r="M2570">
        <v>486</v>
      </c>
      <c r="N2570">
        <v>1</v>
      </c>
      <c r="O2570">
        <v>76.377940701051799</v>
      </c>
      <c r="P2570">
        <v>486</v>
      </c>
      <c r="Q2570">
        <v>1</v>
      </c>
      <c r="R2570">
        <v>468</v>
      </c>
      <c r="S2570">
        <v>0.97991558455431105</v>
      </c>
      <c r="T2570">
        <v>43.362431640176702</v>
      </c>
      <c r="U2570">
        <v>0.78546202675900201</v>
      </c>
      <c r="V2570">
        <v>362</v>
      </c>
      <c r="W2570">
        <v>5.8396925969510197E-2</v>
      </c>
      <c r="X2570">
        <v>64</v>
      </c>
      <c r="Y2570">
        <v>485</v>
      </c>
      <c r="Z2570">
        <v>0.99914382855441997</v>
      </c>
      <c r="AA2570">
        <v>107.856164353246</v>
      </c>
      <c r="AB2570">
        <v>402</v>
      </c>
      <c r="AC2570">
        <v>0.893025134354137</v>
      </c>
      <c r="AD2570">
        <v>83</v>
      </c>
      <c r="AE2570">
        <v>0.106118694200282</v>
      </c>
      <c r="AF2570">
        <v>1</v>
      </c>
      <c r="AG2570">
        <v>8.5617144557988102E-4</v>
      </c>
      <c r="AH2570">
        <v>1.78681257692914E-4</v>
      </c>
      <c r="AI2570">
        <v>19</v>
      </c>
      <c r="AJ2570">
        <v>81.6046130016652</v>
      </c>
      <c r="AK2570">
        <v>486</v>
      </c>
      <c r="AL2570">
        <v>1</v>
      </c>
      <c r="AM2570">
        <v>0</v>
      </c>
      <c r="AN2570">
        <v>0</v>
      </c>
      <c r="AO2570">
        <v>0</v>
      </c>
      <c r="AP2570">
        <v>0</v>
      </c>
      <c r="AQ2570">
        <v>486</v>
      </c>
      <c r="AR2570">
        <v>0.999999999999999</v>
      </c>
      <c r="AS2570">
        <v>0</v>
      </c>
      <c r="AT2570">
        <v>0</v>
      </c>
      <c r="AU2570">
        <v>0</v>
      </c>
      <c r="AV2570">
        <v>0</v>
      </c>
      <c r="AW2570">
        <v>486</v>
      </c>
      <c r="AX2570">
        <v>1</v>
      </c>
      <c r="AY2570">
        <v>79.213897367253395</v>
      </c>
      <c r="AZ2570">
        <v>486</v>
      </c>
      <c r="BA2570">
        <v>1</v>
      </c>
      <c r="BB2570">
        <v>470</v>
      </c>
      <c r="BC2570">
        <v>0.97759576039186702</v>
      </c>
      <c r="BD2570">
        <v>16</v>
      </c>
      <c r="BE2570">
        <v>2.2404239608132599E-2</v>
      </c>
      <c r="BF2570">
        <v>72.923629816939894</v>
      </c>
      <c r="BG2570">
        <v>68.355848357515995</v>
      </c>
      <c r="BH2570">
        <v>71.5887275665619</v>
      </c>
      <c r="BI2570">
        <v>74.996353807728994</v>
      </c>
    </row>
    <row r="2571" spans="1:61" x14ac:dyDescent="0.25">
      <c r="A2571" s="10" t="str">
        <f>VLOOKUP(D2571,'Index-Relations'!E:F,2,FALSE)</f>
        <v>ESG</v>
      </c>
      <c r="B2571" t="s">
        <v>3450</v>
      </c>
      <c r="C2571" s="53" t="s">
        <v>2760</v>
      </c>
      <c r="D2571" s="59" t="s">
        <v>2847</v>
      </c>
      <c r="E2571" s="59" t="s">
        <v>5987</v>
      </c>
      <c r="F2571" t="s">
        <v>972</v>
      </c>
      <c r="G2571" t="s">
        <v>971</v>
      </c>
      <c r="H2571" t="s">
        <v>973</v>
      </c>
      <c r="I2571" s="52">
        <v>45659</v>
      </c>
      <c r="J2571" t="s">
        <v>2457</v>
      </c>
      <c r="K2571">
        <v>295</v>
      </c>
      <c r="L2571" s="73">
        <v>73.880605313629005</v>
      </c>
      <c r="M2571">
        <v>295</v>
      </c>
      <c r="N2571">
        <v>1</v>
      </c>
      <c r="O2571" s="73">
        <v>79.457902671952994</v>
      </c>
      <c r="P2571">
        <v>295</v>
      </c>
      <c r="Q2571">
        <v>1</v>
      </c>
      <c r="R2571">
        <v>289</v>
      </c>
      <c r="S2571">
        <v>0.99342176358018996</v>
      </c>
      <c r="T2571">
        <v>37.933704830545203</v>
      </c>
      <c r="U2571">
        <v>0.79412522651855899</v>
      </c>
      <c r="V2571">
        <v>256</v>
      </c>
      <c r="W2571">
        <v>7.1706028421564094E-2</v>
      </c>
      <c r="X2571">
        <v>48</v>
      </c>
      <c r="Y2571">
        <v>295</v>
      </c>
      <c r="Z2571">
        <v>1</v>
      </c>
      <c r="AA2571">
        <v>65.213841164880094</v>
      </c>
      <c r="AB2571">
        <v>266</v>
      </c>
      <c r="AC2571">
        <v>0.94374072368001305</v>
      </c>
      <c r="AD2571">
        <v>29</v>
      </c>
      <c r="AE2571">
        <v>5.6259276319985597E-2</v>
      </c>
      <c r="AF2571">
        <v>0</v>
      </c>
      <c r="AG2571">
        <v>4.5102999999999996E-16</v>
      </c>
      <c r="AH2571">
        <v>4.5153188608595797E-3</v>
      </c>
      <c r="AI2571">
        <v>18</v>
      </c>
      <c r="AJ2571" s="73">
        <v>73.346784495714004</v>
      </c>
      <c r="AK2571">
        <v>295</v>
      </c>
      <c r="AL2571">
        <v>1</v>
      </c>
      <c r="AM2571">
        <v>0</v>
      </c>
      <c r="AN2571">
        <v>0</v>
      </c>
      <c r="AO2571">
        <v>0</v>
      </c>
      <c r="AP2571">
        <v>0</v>
      </c>
      <c r="AQ2571">
        <v>295</v>
      </c>
      <c r="AR2571">
        <v>1</v>
      </c>
      <c r="AS2571">
        <v>0</v>
      </c>
      <c r="AT2571">
        <v>0</v>
      </c>
      <c r="AU2571">
        <v>0</v>
      </c>
      <c r="AV2571">
        <v>0</v>
      </c>
      <c r="AW2571">
        <v>295</v>
      </c>
      <c r="AX2571">
        <v>0.999999999999999</v>
      </c>
      <c r="AY2571" s="73">
        <v>66.152804478547907</v>
      </c>
      <c r="AZ2571">
        <v>295</v>
      </c>
      <c r="BA2571">
        <v>1</v>
      </c>
      <c r="BB2571">
        <v>289</v>
      </c>
      <c r="BC2571">
        <v>0.93722369576278297</v>
      </c>
      <c r="BD2571">
        <v>6</v>
      </c>
      <c r="BE2571">
        <v>6.2776304237216599E-2</v>
      </c>
      <c r="BF2571">
        <v>73.880605313629005</v>
      </c>
      <c r="BG2571">
        <v>79.457902671952994</v>
      </c>
      <c r="BH2571">
        <v>66.152804478547907</v>
      </c>
      <c r="BI2571">
        <v>73.346784495714004</v>
      </c>
    </row>
    <row r="2572" spans="1:61" x14ac:dyDescent="0.25">
      <c r="A2572" s="10" t="str">
        <f>VLOOKUP(D2572,'Index-Relations'!E:F,2,FALSE)</f>
        <v>ESG</v>
      </c>
      <c r="B2572" t="s">
        <v>3450</v>
      </c>
      <c r="C2572" s="53" t="s">
        <v>2761</v>
      </c>
      <c r="D2572" s="59" t="s">
        <v>2847</v>
      </c>
      <c r="E2572" s="59" t="s">
        <v>5988</v>
      </c>
      <c r="F2572" t="s">
        <v>972</v>
      </c>
      <c r="G2572" t="s">
        <v>971</v>
      </c>
      <c r="H2572" t="s">
        <v>973</v>
      </c>
      <c r="I2572" s="52">
        <v>45628</v>
      </c>
      <c r="J2572" t="s">
        <v>2457</v>
      </c>
      <c r="K2572">
        <v>295</v>
      </c>
      <c r="L2572" s="73">
        <v>74.056859764904999</v>
      </c>
      <c r="M2572">
        <v>295</v>
      </c>
      <c r="N2572">
        <v>1</v>
      </c>
      <c r="O2572" s="73">
        <v>79.380820509716003</v>
      </c>
      <c r="P2572">
        <v>295</v>
      </c>
      <c r="Q2572">
        <v>1</v>
      </c>
      <c r="R2572">
        <v>289</v>
      </c>
      <c r="S2572">
        <v>0.99305121936269303</v>
      </c>
      <c r="T2572">
        <v>38.204162984514902</v>
      </c>
      <c r="U2572">
        <v>0.79386078240321301</v>
      </c>
      <c r="V2572">
        <v>256</v>
      </c>
      <c r="W2572">
        <v>7.3670339714099295E-2</v>
      </c>
      <c r="X2572">
        <v>49</v>
      </c>
      <c r="Y2572">
        <v>295</v>
      </c>
      <c r="Z2572">
        <v>0.999999999999999</v>
      </c>
      <c r="AA2572">
        <v>61.160943161565498</v>
      </c>
      <c r="AB2572">
        <v>267</v>
      </c>
      <c r="AC2572">
        <v>0.94633293372874205</v>
      </c>
      <c r="AD2572">
        <v>28</v>
      </c>
      <c r="AE2572">
        <v>5.3667066271257897E-2</v>
      </c>
      <c r="AF2572">
        <v>0</v>
      </c>
      <c r="AG2572">
        <v>0</v>
      </c>
      <c r="AH2572">
        <v>4.6220388021628199E-3</v>
      </c>
      <c r="AI2572">
        <v>18</v>
      </c>
      <c r="AJ2572" s="73">
        <v>73.5683201636419</v>
      </c>
      <c r="AK2572">
        <v>295</v>
      </c>
      <c r="AL2572">
        <v>1</v>
      </c>
      <c r="AM2572">
        <v>0</v>
      </c>
      <c r="AN2572">
        <v>0</v>
      </c>
      <c r="AO2572">
        <v>0</v>
      </c>
      <c r="AP2572">
        <v>0</v>
      </c>
      <c r="AQ2572">
        <v>295</v>
      </c>
      <c r="AR2572">
        <v>1</v>
      </c>
      <c r="AS2572">
        <v>0</v>
      </c>
      <c r="AT2572">
        <v>0</v>
      </c>
      <c r="AU2572">
        <v>0</v>
      </c>
      <c r="AV2572">
        <v>0</v>
      </c>
      <c r="AW2572">
        <v>295</v>
      </c>
      <c r="AX2572">
        <v>0.999999999999999</v>
      </c>
      <c r="AY2572" s="73">
        <v>66.543078346323</v>
      </c>
      <c r="AZ2572">
        <v>295</v>
      </c>
      <c r="BA2572">
        <v>1</v>
      </c>
      <c r="BB2572">
        <v>289</v>
      </c>
      <c r="BC2572">
        <v>0.94564820827390905</v>
      </c>
      <c r="BD2572">
        <v>6</v>
      </c>
      <c r="BE2572">
        <v>5.4351791726090497E-2</v>
      </c>
      <c r="BF2572">
        <v>74.056859764904999</v>
      </c>
      <c r="BG2572">
        <v>79.380820509716003</v>
      </c>
      <c r="BH2572">
        <v>66.543078346323</v>
      </c>
      <c r="BI2572">
        <v>73.5683201636419</v>
      </c>
    </row>
    <row r="2573" spans="1:61" x14ac:dyDescent="0.25">
      <c r="A2573" s="10" t="str">
        <f>VLOOKUP(D2573,'Index-Relations'!E:F,2,FALSE)</f>
        <v>ESG</v>
      </c>
      <c r="B2573" t="s">
        <v>3450</v>
      </c>
      <c r="C2573" s="53" t="s">
        <v>2762</v>
      </c>
      <c r="D2573" s="59" t="s">
        <v>2847</v>
      </c>
      <c r="E2573" s="59" t="s">
        <v>5989</v>
      </c>
      <c r="F2573" t="s">
        <v>972</v>
      </c>
      <c r="G2573" t="s">
        <v>971</v>
      </c>
      <c r="H2573" t="s">
        <v>973</v>
      </c>
      <c r="I2573" s="52">
        <v>45597</v>
      </c>
      <c r="J2573" t="s">
        <v>2457</v>
      </c>
      <c r="K2573">
        <v>295</v>
      </c>
      <c r="L2573" s="73">
        <v>74.271840626466897</v>
      </c>
      <c r="M2573">
        <v>295</v>
      </c>
      <c r="N2573">
        <v>1</v>
      </c>
      <c r="O2573" s="73">
        <v>79.363554160357893</v>
      </c>
      <c r="P2573">
        <v>295</v>
      </c>
      <c r="Q2573">
        <v>1</v>
      </c>
      <c r="R2573">
        <v>289</v>
      </c>
      <c r="S2573">
        <v>0.99313282525847901</v>
      </c>
      <c r="T2573">
        <v>38.772929012792503</v>
      </c>
      <c r="U2573">
        <v>0.79534860585726896</v>
      </c>
      <c r="V2573">
        <v>255</v>
      </c>
      <c r="W2573">
        <v>7.3635149472208894E-2</v>
      </c>
      <c r="X2573">
        <v>49</v>
      </c>
      <c r="Y2573">
        <v>295</v>
      </c>
      <c r="Z2573">
        <v>1</v>
      </c>
      <c r="AA2573">
        <v>62.650811983634803</v>
      </c>
      <c r="AB2573">
        <v>267</v>
      </c>
      <c r="AC2573">
        <v>0.94726169359673196</v>
      </c>
      <c r="AD2573">
        <v>28</v>
      </c>
      <c r="AE2573">
        <v>5.2738306403267501E-2</v>
      </c>
      <c r="AF2573">
        <v>0</v>
      </c>
      <c r="AG2573">
        <v>0</v>
      </c>
      <c r="AH2573">
        <v>4.7369737935590902E-3</v>
      </c>
      <c r="AI2573">
        <v>18</v>
      </c>
      <c r="AJ2573" s="73">
        <v>73.889781166285005</v>
      </c>
      <c r="AK2573">
        <v>295</v>
      </c>
      <c r="AL2573">
        <v>1</v>
      </c>
      <c r="AM2573">
        <v>0</v>
      </c>
      <c r="AN2573">
        <v>0</v>
      </c>
      <c r="AO2573">
        <v>0</v>
      </c>
      <c r="AP2573">
        <v>0</v>
      </c>
      <c r="AQ2573">
        <v>295</v>
      </c>
      <c r="AR2573">
        <v>1</v>
      </c>
      <c r="AS2573">
        <v>0</v>
      </c>
      <c r="AT2573">
        <v>0</v>
      </c>
      <c r="AU2573">
        <v>0</v>
      </c>
      <c r="AV2573">
        <v>0</v>
      </c>
      <c r="AW2573">
        <v>295</v>
      </c>
      <c r="AX2573">
        <v>1</v>
      </c>
      <c r="AY2573" s="73">
        <v>66.727486232867903</v>
      </c>
      <c r="AZ2573">
        <v>295</v>
      </c>
      <c r="BA2573">
        <v>1</v>
      </c>
      <c r="BB2573">
        <v>289</v>
      </c>
      <c r="BC2573">
        <v>0.94321135543174195</v>
      </c>
      <c r="BD2573">
        <v>6</v>
      </c>
      <c r="BE2573">
        <v>5.6788644568257302E-2</v>
      </c>
      <c r="BF2573">
        <v>74.271840626466897</v>
      </c>
      <c r="BG2573">
        <v>79.363554160357893</v>
      </c>
      <c r="BH2573">
        <v>66.727486232867903</v>
      </c>
      <c r="BI2573">
        <v>73.889781166285005</v>
      </c>
    </row>
    <row r="2574" spans="1:61" x14ac:dyDescent="0.25">
      <c r="A2574" s="10" t="str">
        <f>VLOOKUP(D2574,'Index-Relations'!E:F,2,FALSE)</f>
        <v>ESG</v>
      </c>
      <c r="B2574" t="s">
        <v>3450</v>
      </c>
      <c r="C2574" s="53" t="s">
        <v>2763</v>
      </c>
      <c r="D2574" s="59" t="s">
        <v>2847</v>
      </c>
      <c r="E2574" s="59" t="s">
        <v>5990</v>
      </c>
      <c r="F2574" t="s">
        <v>972</v>
      </c>
      <c r="G2574" t="s">
        <v>971</v>
      </c>
      <c r="H2574" t="s">
        <v>973</v>
      </c>
      <c r="I2574" s="52">
        <v>45566</v>
      </c>
      <c r="J2574" t="s">
        <v>2457</v>
      </c>
      <c r="K2574">
        <v>297</v>
      </c>
      <c r="L2574" s="73">
        <v>74.420027083248996</v>
      </c>
      <c r="M2574">
        <v>297</v>
      </c>
      <c r="N2574">
        <v>1</v>
      </c>
      <c r="O2574" s="73">
        <v>79.312927464691001</v>
      </c>
      <c r="P2574">
        <v>297</v>
      </c>
      <c r="Q2574">
        <v>1</v>
      </c>
      <c r="R2574">
        <v>291</v>
      </c>
      <c r="S2574">
        <v>0.99329875697620795</v>
      </c>
      <c r="T2574">
        <v>39.0558018940823</v>
      </c>
      <c r="U2574">
        <v>0.79777824823047905</v>
      </c>
      <c r="V2574">
        <v>256</v>
      </c>
      <c r="W2574">
        <v>8.2606801213817194E-2</v>
      </c>
      <c r="X2574">
        <v>50</v>
      </c>
      <c r="Y2574">
        <v>297</v>
      </c>
      <c r="Z2574">
        <v>1</v>
      </c>
      <c r="AA2574">
        <v>65.063625211411505</v>
      </c>
      <c r="AB2574">
        <v>268</v>
      </c>
      <c r="AC2574">
        <v>0.94575110184765199</v>
      </c>
      <c r="AD2574">
        <v>29</v>
      </c>
      <c r="AE2574">
        <v>5.4248898152347402E-2</v>
      </c>
      <c r="AF2574">
        <v>0</v>
      </c>
      <c r="AG2574">
        <v>0</v>
      </c>
      <c r="AH2574">
        <v>4.5668405475116497E-3</v>
      </c>
      <c r="AI2574">
        <v>18</v>
      </c>
      <c r="AJ2574" s="73">
        <v>74.102812071528007</v>
      </c>
      <c r="AK2574">
        <v>297</v>
      </c>
      <c r="AL2574">
        <v>1</v>
      </c>
      <c r="AM2574">
        <v>0</v>
      </c>
      <c r="AN2574">
        <v>0</v>
      </c>
      <c r="AO2574">
        <v>0</v>
      </c>
      <c r="AP2574">
        <v>0</v>
      </c>
      <c r="AQ2574">
        <v>297</v>
      </c>
      <c r="AR2574">
        <v>0.999999999999999</v>
      </c>
      <c r="AS2574">
        <v>0</v>
      </c>
      <c r="AT2574">
        <v>0</v>
      </c>
      <c r="AU2574">
        <v>0</v>
      </c>
      <c r="AV2574">
        <v>0</v>
      </c>
      <c r="AW2574">
        <v>297</v>
      </c>
      <c r="AX2574">
        <v>0.999999999999999</v>
      </c>
      <c r="AY2574" s="73">
        <v>66.896232632476995</v>
      </c>
      <c r="AZ2574">
        <v>297</v>
      </c>
      <c r="BA2574">
        <v>1</v>
      </c>
      <c r="BB2574">
        <v>291</v>
      </c>
      <c r="BC2574">
        <v>0.94439199570453003</v>
      </c>
      <c r="BD2574">
        <v>6</v>
      </c>
      <c r="BE2574">
        <v>5.5608004295469401E-2</v>
      </c>
      <c r="BF2574">
        <v>74.420027083248996</v>
      </c>
      <c r="BG2574">
        <v>79.312927464691001</v>
      </c>
      <c r="BH2574">
        <v>66.896232632476995</v>
      </c>
      <c r="BI2574">
        <v>74.102812071528007</v>
      </c>
    </row>
    <row r="2575" spans="1:61" x14ac:dyDescent="0.25">
      <c r="A2575" s="10" t="str">
        <f>VLOOKUP(D2575,'Index-Relations'!E:F,2,FALSE)</f>
        <v>ESG</v>
      </c>
      <c r="B2575" t="s">
        <v>3450</v>
      </c>
      <c r="C2575" s="53" t="s">
        <v>2764</v>
      </c>
      <c r="D2575" s="59" t="s">
        <v>2847</v>
      </c>
      <c r="E2575" s="59" t="s">
        <v>5991</v>
      </c>
      <c r="F2575" t="s">
        <v>972</v>
      </c>
      <c r="G2575" t="s">
        <v>971</v>
      </c>
      <c r="H2575" t="s">
        <v>973</v>
      </c>
      <c r="I2575" s="52">
        <v>45537</v>
      </c>
      <c r="J2575" t="s">
        <v>2457</v>
      </c>
      <c r="K2575">
        <v>320</v>
      </c>
      <c r="L2575" s="73">
        <v>74.408424576610898</v>
      </c>
      <c r="M2575">
        <v>320</v>
      </c>
      <c r="N2575">
        <v>1</v>
      </c>
      <c r="O2575" s="73">
        <v>79.229039094789897</v>
      </c>
      <c r="P2575">
        <v>320</v>
      </c>
      <c r="Q2575">
        <v>1</v>
      </c>
      <c r="R2575">
        <v>312</v>
      </c>
      <c r="S2575">
        <v>0.99415787617023699</v>
      </c>
      <c r="T2575">
        <v>39.176031135452497</v>
      </c>
      <c r="U2575">
        <v>0.80813043343433</v>
      </c>
      <c r="V2575">
        <v>275</v>
      </c>
      <c r="W2575">
        <v>8.1161346041840499E-2</v>
      </c>
      <c r="X2575">
        <v>55</v>
      </c>
      <c r="Y2575">
        <v>320</v>
      </c>
      <c r="Z2575">
        <v>0.999999999999999</v>
      </c>
      <c r="AA2575">
        <v>63.952811575945397</v>
      </c>
      <c r="AB2575">
        <v>285</v>
      </c>
      <c r="AC2575">
        <v>0.97123437517956002</v>
      </c>
      <c r="AD2575">
        <v>38</v>
      </c>
      <c r="AE2575">
        <v>5.33064982586582E-2</v>
      </c>
      <c r="AF2575">
        <v>-3</v>
      </c>
      <c r="AG2575">
        <v>0</v>
      </c>
      <c r="AH2575">
        <v>4.2119418283715201E-3</v>
      </c>
      <c r="AI2575">
        <v>17</v>
      </c>
      <c r="AJ2575" s="73">
        <v>74.470587222918994</v>
      </c>
      <c r="AK2575">
        <v>320</v>
      </c>
      <c r="AL2575">
        <v>1</v>
      </c>
      <c r="AM2575">
        <v>0</v>
      </c>
      <c r="AN2575">
        <v>0</v>
      </c>
      <c r="AO2575">
        <v>0</v>
      </c>
      <c r="AP2575">
        <v>0</v>
      </c>
      <c r="AQ2575">
        <v>320</v>
      </c>
      <c r="AR2575">
        <v>1</v>
      </c>
      <c r="AS2575">
        <v>0</v>
      </c>
      <c r="AT2575">
        <v>0</v>
      </c>
      <c r="AU2575">
        <v>1.4570906234961199E-4</v>
      </c>
      <c r="AV2575">
        <v>1</v>
      </c>
      <c r="AW2575">
        <v>320</v>
      </c>
      <c r="AX2575">
        <v>1</v>
      </c>
      <c r="AY2575" s="73">
        <v>66.741964117476002</v>
      </c>
      <c r="AZ2575">
        <v>320</v>
      </c>
      <c r="BA2575">
        <v>1</v>
      </c>
      <c r="BB2575">
        <v>314</v>
      </c>
      <c r="BC2575">
        <v>0.944303998085264</v>
      </c>
      <c r="BD2575">
        <v>6</v>
      </c>
      <c r="BE2575">
        <v>5.5696001914735498E-2</v>
      </c>
      <c r="BF2575">
        <v>74.408424576610898</v>
      </c>
      <c r="BG2575">
        <v>79.229039094789897</v>
      </c>
      <c r="BH2575">
        <v>66.741964117476002</v>
      </c>
      <c r="BI2575">
        <v>74.470587222918994</v>
      </c>
    </row>
    <row r="2576" spans="1:61" x14ac:dyDescent="0.25">
      <c r="A2576" s="10" t="str">
        <f>VLOOKUP(D2576,'Index-Relations'!E:F,2,FALSE)</f>
        <v>ESG</v>
      </c>
      <c r="B2576" t="s">
        <v>3450</v>
      </c>
      <c r="C2576" s="53" t="s">
        <v>3350</v>
      </c>
      <c r="D2576" s="59" t="s">
        <v>2847</v>
      </c>
      <c r="E2576" s="59" t="s">
        <v>5992</v>
      </c>
      <c r="F2576" t="s">
        <v>972</v>
      </c>
      <c r="G2576" t="s">
        <v>971</v>
      </c>
      <c r="H2576" t="s">
        <v>973</v>
      </c>
      <c r="I2576" s="52">
        <v>45505</v>
      </c>
      <c r="J2576" t="s">
        <v>2457</v>
      </c>
      <c r="K2576">
        <v>320</v>
      </c>
      <c r="L2576" s="73">
        <v>74.329431459988001</v>
      </c>
      <c r="M2576">
        <v>320</v>
      </c>
      <c r="N2576">
        <v>1</v>
      </c>
      <c r="O2576" s="73">
        <v>79.153302330152997</v>
      </c>
      <c r="P2576">
        <v>320</v>
      </c>
      <c r="Q2576">
        <v>1</v>
      </c>
      <c r="R2576">
        <v>312</v>
      </c>
      <c r="S2576">
        <v>0.994489181946274</v>
      </c>
      <c r="T2576">
        <v>39.045030681812001</v>
      </c>
      <c r="U2576">
        <v>0.80151795149487604</v>
      </c>
      <c r="V2576">
        <v>275</v>
      </c>
      <c r="W2576">
        <v>8.3771220099448998E-2</v>
      </c>
      <c r="X2576">
        <v>55</v>
      </c>
      <c r="Y2576">
        <v>320</v>
      </c>
      <c r="Z2576">
        <v>1</v>
      </c>
      <c r="AA2576">
        <v>64.354417087484507</v>
      </c>
      <c r="AB2576">
        <v>285</v>
      </c>
      <c r="AC2576">
        <v>0.95427255473990402</v>
      </c>
      <c r="AD2576">
        <v>35</v>
      </c>
      <c r="AE2576">
        <v>4.57274452600962E-2</v>
      </c>
      <c r="AF2576">
        <v>0</v>
      </c>
      <c r="AG2576">
        <v>0</v>
      </c>
      <c r="AH2576">
        <v>3.9837744989199503E-3</v>
      </c>
      <c r="AI2576">
        <v>16</v>
      </c>
      <c r="AJ2576" s="73">
        <v>74.468272201410997</v>
      </c>
      <c r="AK2576">
        <v>320</v>
      </c>
      <c r="AL2576">
        <v>1</v>
      </c>
      <c r="AM2576">
        <v>0</v>
      </c>
      <c r="AN2576">
        <v>0</v>
      </c>
      <c r="AO2576">
        <v>0</v>
      </c>
      <c r="AP2576">
        <v>0</v>
      </c>
      <c r="AQ2576">
        <v>320</v>
      </c>
      <c r="AR2576">
        <v>1</v>
      </c>
      <c r="AS2576">
        <v>0</v>
      </c>
      <c r="AT2576">
        <v>0</v>
      </c>
      <c r="AU2576">
        <v>1.35509630128259E-4</v>
      </c>
      <c r="AV2576">
        <v>1</v>
      </c>
      <c r="AW2576">
        <v>320</v>
      </c>
      <c r="AX2576">
        <v>1</v>
      </c>
      <c r="AY2576" s="73">
        <v>66.627586972536903</v>
      </c>
      <c r="AZ2576">
        <v>320</v>
      </c>
      <c r="BA2576">
        <v>1</v>
      </c>
      <c r="BB2576">
        <v>314</v>
      </c>
      <c r="BC2576">
        <v>0.94296097802379597</v>
      </c>
      <c r="BD2576">
        <v>6</v>
      </c>
      <c r="BE2576">
        <v>5.7039021976203599E-2</v>
      </c>
      <c r="BF2576">
        <v>74.329431459988001</v>
      </c>
      <c r="BG2576">
        <v>79.153302330152997</v>
      </c>
      <c r="BH2576">
        <v>66.627586972536903</v>
      </c>
      <c r="BI2576">
        <v>74.468272201410997</v>
      </c>
    </row>
    <row r="2577" spans="1:61" x14ac:dyDescent="0.25">
      <c r="A2577" s="10" t="str">
        <f>VLOOKUP(D2577,'Index-Relations'!E:F,2,FALSE)</f>
        <v>ESG</v>
      </c>
      <c r="B2577" t="s">
        <v>3450</v>
      </c>
      <c r="C2577" s="53" t="s">
        <v>2765</v>
      </c>
      <c r="D2577" s="59" t="s">
        <v>2847</v>
      </c>
      <c r="E2577" s="59" t="s">
        <v>5993</v>
      </c>
      <c r="F2577" t="s">
        <v>972</v>
      </c>
      <c r="G2577" t="s">
        <v>971</v>
      </c>
      <c r="H2577" t="s">
        <v>973</v>
      </c>
      <c r="I2577" s="52">
        <v>45474</v>
      </c>
      <c r="J2577" t="s">
        <v>2457</v>
      </c>
      <c r="K2577">
        <v>320</v>
      </c>
      <c r="L2577" s="73">
        <v>74.387747970096896</v>
      </c>
      <c r="M2577">
        <v>320</v>
      </c>
      <c r="N2577">
        <v>1</v>
      </c>
      <c r="O2577" s="73">
        <v>79.151904406005997</v>
      </c>
      <c r="P2577">
        <v>320</v>
      </c>
      <c r="Q2577">
        <v>1</v>
      </c>
      <c r="R2577">
        <v>312</v>
      </c>
      <c r="S2577">
        <v>0.99377617806891705</v>
      </c>
      <c r="T2577">
        <v>39.035821503435102</v>
      </c>
      <c r="U2577">
        <v>0.80334213987384195</v>
      </c>
      <c r="V2577">
        <v>273</v>
      </c>
      <c r="W2577">
        <v>8.0969022431559998E-2</v>
      </c>
      <c r="X2577">
        <v>56</v>
      </c>
      <c r="Y2577">
        <v>320</v>
      </c>
      <c r="Z2577">
        <v>1</v>
      </c>
      <c r="AA2577">
        <v>65.386245812535506</v>
      </c>
      <c r="AB2577">
        <v>286</v>
      </c>
      <c r="AC2577">
        <v>0.95800380381129802</v>
      </c>
      <c r="AD2577">
        <v>34</v>
      </c>
      <c r="AE2577">
        <v>4.1996196188701998E-2</v>
      </c>
      <c r="AF2577">
        <v>0</v>
      </c>
      <c r="AG2577">
        <v>0</v>
      </c>
      <c r="AH2577">
        <v>3.2027816024825101E-3</v>
      </c>
      <c r="AI2577">
        <v>16</v>
      </c>
      <c r="AJ2577" s="73">
        <v>74.584237408390905</v>
      </c>
      <c r="AK2577">
        <v>320</v>
      </c>
      <c r="AL2577">
        <v>1</v>
      </c>
      <c r="AM2577">
        <v>0</v>
      </c>
      <c r="AN2577">
        <v>0</v>
      </c>
      <c r="AO2577">
        <v>0</v>
      </c>
      <c r="AP2577">
        <v>0</v>
      </c>
      <c r="AQ2577">
        <v>320</v>
      </c>
      <c r="AR2577">
        <v>1</v>
      </c>
      <c r="AS2577">
        <v>0</v>
      </c>
      <c r="AT2577">
        <v>0</v>
      </c>
      <c r="AU2577">
        <v>1.3910779901910901E-4</v>
      </c>
      <c r="AV2577">
        <v>1</v>
      </c>
      <c r="AW2577">
        <v>320</v>
      </c>
      <c r="AX2577">
        <v>1</v>
      </c>
      <c r="AY2577" s="73">
        <v>66.665475147527999</v>
      </c>
      <c r="AZ2577">
        <v>320</v>
      </c>
      <c r="BA2577">
        <v>1</v>
      </c>
      <c r="BB2577">
        <v>314</v>
      </c>
      <c r="BC2577">
        <v>0.93805599982342003</v>
      </c>
      <c r="BD2577">
        <v>6</v>
      </c>
      <c r="BE2577">
        <v>6.1944000176579798E-2</v>
      </c>
      <c r="BF2577">
        <v>74.387747970096896</v>
      </c>
      <c r="BG2577">
        <v>79.151904406005997</v>
      </c>
      <c r="BH2577">
        <v>66.665475147527999</v>
      </c>
      <c r="BI2577">
        <v>74.584237408390905</v>
      </c>
    </row>
    <row r="2578" spans="1:61" x14ac:dyDescent="0.25">
      <c r="A2578" s="10" t="str">
        <f>VLOOKUP(D2578,'Index-Relations'!E:F,2,FALSE)</f>
        <v>ESG</v>
      </c>
      <c r="B2578" t="s">
        <v>3450</v>
      </c>
      <c r="C2578" s="53" t="s">
        <v>2766</v>
      </c>
      <c r="D2578" s="59" t="s">
        <v>2847</v>
      </c>
      <c r="E2578" s="59" t="s">
        <v>5994</v>
      </c>
      <c r="F2578" t="s">
        <v>972</v>
      </c>
      <c r="G2578" t="s">
        <v>971</v>
      </c>
      <c r="H2578" t="s">
        <v>973</v>
      </c>
      <c r="I2578" s="52">
        <v>45446</v>
      </c>
      <c r="J2578" t="s">
        <v>2457</v>
      </c>
      <c r="K2578">
        <v>320</v>
      </c>
      <c r="L2578" s="73">
        <v>74.246089403981003</v>
      </c>
      <c r="M2578">
        <v>320</v>
      </c>
      <c r="N2578">
        <v>1</v>
      </c>
      <c r="O2578" s="73">
        <v>79.177871892564895</v>
      </c>
      <c r="P2578">
        <v>320</v>
      </c>
      <c r="Q2578">
        <v>1</v>
      </c>
      <c r="R2578">
        <v>312</v>
      </c>
      <c r="S2578">
        <v>0.99389726421789204</v>
      </c>
      <c r="T2578">
        <v>39.0456697980729</v>
      </c>
      <c r="U2578">
        <v>0.80255745668471001</v>
      </c>
      <c r="V2578">
        <v>274</v>
      </c>
      <c r="W2578">
        <v>8.0515227010480001E-2</v>
      </c>
      <c r="X2578">
        <v>54</v>
      </c>
      <c r="Y2578">
        <v>320</v>
      </c>
      <c r="Z2578">
        <v>1</v>
      </c>
      <c r="AA2578">
        <v>66.904520245335405</v>
      </c>
      <c r="AB2578">
        <v>287</v>
      </c>
      <c r="AC2578">
        <v>0.960065495808339</v>
      </c>
      <c r="AD2578">
        <v>33</v>
      </c>
      <c r="AE2578">
        <v>3.9934504191660503E-2</v>
      </c>
      <c r="AF2578">
        <v>0</v>
      </c>
      <c r="AG2578">
        <v>1.9429E-16</v>
      </c>
      <c r="AH2578">
        <v>3.3921433102199398E-3</v>
      </c>
      <c r="AI2578">
        <v>16</v>
      </c>
      <c r="AJ2578" s="73">
        <v>74.320598587722998</v>
      </c>
      <c r="AK2578">
        <v>320</v>
      </c>
      <c r="AL2578">
        <v>1</v>
      </c>
      <c r="AM2578">
        <v>0</v>
      </c>
      <c r="AN2578">
        <v>0</v>
      </c>
      <c r="AO2578">
        <v>0</v>
      </c>
      <c r="AP2578">
        <v>0</v>
      </c>
      <c r="AQ2578">
        <v>320</v>
      </c>
      <c r="AR2578">
        <v>1</v>
      </c>
      <c r="AS2578">
        <v>0</v>
      </c>
      <c r="AT2578">
        <v>0</v>
      </c>
      <c r="AU2578">
        <v>1.31364590092206E-4</v>
      </c>
      <c r="AV2578">
        <v>1</v>
      </c>
      <c r="AW2578">
        <v>320</v>
      </c>
      <c r="AX2578">
        <v>0.999999999999999</v>
      </c>
      <c r="AY2578" s="73">
        <v>66.434836489890998</v>
      </c>
      <c r="AZ2578">
        <v>320</v>
      </c>
      <c r="BA2578">
        <v>1</v>
      </c>
      <c r="BB2578">
        <v>314</v>
      </c>
      <c r="BC2578">
        <v>0.93304648344771401</v>
      </c>
      <c r="BD2578">
        <v>6</v>
      </c>
      <c r="BE2578">
        <v>6.6953516552285694E-2</v>
      </c>
      <c r="BF2578">
        <v>74.246089403981003</v>
      </c>
      <c r="BG2578">
        <v>79.177871892564895</v>
      </c>
      <c r="BH2578">
        <v>66.434836489890998</v>
      </c>
      <c r="BI2578">
        <v>74.320598587722998</v>
      </c>
    </row>
    <row r="2579" spans="1:61" x14ac:dyDescent="0.25">
      <c r="A2579" s="10" t="str">
        <f>VLOOKUP(D2579,'Index-Relations'!E:F,2,FALSE)</f>
        <v>ESG</v>
      </c>
      <c r="B2579" t="s">
        <v>3450</v>
      </c>
      <c r="C2579" s="53" t="s">
        <v>2767</v>
      </c>
      <c r="D2579" s="59" t="s">
        <v>2847</v>
      </c>
      <c r="E2579" s="59" t="s">
        <v>5995</v>
      </c>
      <c r="F2579" t="s">
        <v>972</v>
      </c>
      <c r="G2579" t="s">
        <v>971</v>
      </c>
      <c r="H2579" t="s">
        <v>973</v>
      </c>
      <c r="I2579" s="52">
        <v>45413</v>
      </c>
      <c r="J2579" t="s">
        <v>2457</v>
      </c>
      <c r="K2579">
        <v>320</v>
      </c>
      <c r="L2579" s="73">
        <v>74.127721335965006</v>
      </c>
      <c r="M2579">
        <v>320</v>
      </c>
      <c r="N2579">
        <v>1</v>
      </c>
      <c r="O2579" s="73">
        <v>79.026529558058002</v>
      </c>
      <c r="P2579">
        <v>320</v>
      </c>
      <c r="Q2579">
        <v>1</v>
      </c>
      <c r="R2579">
        <v>312</v>
      </c>
      <c r="S2579">
        <v>0.99345563143420101</v>
      </c>
      <c r="T2579">
        <v>39.234329636752101</v>
      </c>
      <c r="U2579">
        <v>0.76113545834843799</v>
      </c>
      <c r="V2579">
        <v>274</v>
      </c>
      <c r="W2579">
        <v>7.2941568840050694E-2</v>
      </c>
      <c r="X2579">
        <v>53</v>
      </c>
      <c r="Y2579">
        <v>320</v>
      </c>
      <c r="Z2579">
        <v>0.999999999999999</v>
      </c>
      <c r="AA2579">
        <v>69.736654262052099</v>
      </c>
      <c r="AB2579">
        <v>287</v>
      </c>
      <c r="AC2579">
        <v>0.96016163994583903</v>
      </c>
      <c r="AD2579">
        <v>33</v>
      </c>
      <c r="AE2579">
        <v>3.9838360054160402E-2</v>
      </c>
      <c r="AF2579">
        <v>0</v>
      </c>
      <c r="AG2579">
        <v>4.7877999999999996E-16</v>
      </c>
      <c r="AH2579">
        <v>2.93404513979599E-3</v>
      </c>
      <c r="AI2579">
        <v>16</v>
      </c>
      <c r="AJ2579" s="73">
        <v>74.289012419158894</v>
      </c>
      <c r="AK2579">
        <v>320</v>
      </c>
      <c r="AL2579">
        <v>1</v>
      </c>
      <c r="AM2579">
        <v>0</v>
      </c>
      <c r="AN2579">
        <v>0</v>
      </c>
      <c r="AO2579">
        <v>0</v>
      </c>
      <c r="AP2579">
        <v>0</v>
      </c>
      <c r="AQ2579">
        <v>320</v>
      </c>
      <c r="AR2579">
        <v>0.999999999999999</v>
      </c>
      <c r="AS2579">
        <v>0</v>
      </c>
      <c r="AT2579">
        <v>0</v>
      </c>
      <c r="AU2579">
        <v>1.3284955632304301E-4</v>
      </c>
      <c r="AV2579">
        <v>1</v>
      </c>
      <c r="AW2579">
        <v>320</v>
      </c>
      <c r="AX2579">
        <v>1</v>
      </c>
      <c r="AY2579" s="73">
        <v>66.169972448004003</v>
      </c>
      <c r="AZ2579">
        <v>320</v>
      </c>
      <c r="BA2579">
        <v>1</v>
      </c>
      <c r="BB2579">
        <v>312</v>
      </c>
      <c r="BC2579">
        <v>0.92630126755988895</v>
      </c>
      <c r="BD2579">
        <v>8</v>
      </c>
      <c r="BE2579">
        <v>7.3698732440110395E-2</v>
      </c>
      <c r="BF2579">
        <v>74.127721335965006</v>
      </c>
      <c r="BG2579">
        <v>79.026529558058002</v>
      </c>
      <c r="BH2579">
        <v>66.169972448004003</v>
      </c>
      <c r="BI2579">
        <v>74.289012419158894</v>
      </c>
    </row>
    <row r="2580" spans="1:61" x14ac:dyDescent="0.25">
      <c r="A2580" s="10" t="str">
        <f>VLOOKUP(D2580,'Index-Relations'!E:F,2,FALSE)</f>
        <v>ESG</v>
      </c>
      <c r="B2580" t="s">
        <v>3450</v>
      </c>
      <c r="C2580" s="53" t="s">
        <v>2768</v>
      </c>
      <c r="D2580" s="59" t="s">
        <v>2847</v>
      </c>
      <c r="E2580" s="59" t="s">
        <v>5996</v>
      </c>
      <c r="F2580" t="s">
        <v>972</v>
      </c>
      <c r="G2580" t="s">
        <v>971</v>
      </c>
      <c r="H2580" t="s">
        <v>973</v>
      </c>
      <c r="I2580" s="52">
        <v>45383</v>
      </c>
      <c r="J2580" t="s">
        <v>2457</v>
      </c>
      <c r="K2580">
        <v>307</v>
      </c>
      <c r="L2580">
        <v>78.5547167746018</v>
      </c>
      <c r="M2580">
        <v>307</v>
      </c>
      <c r="N2580">
        <v>1</v>
      </c>
      <c r="O2580">
        <v>82.333534724474106</v>
      </c>
      <c r="P2580">
        <v>307</v>
      </c>
      <c r="Q2580">
        <v>1</v>
      </c>
      <c r="R2580">
        <v>301</v>
      </c>
      <c r="S2580">
        <v>0.99842537180897595</v>
      </c>
      <c r="T2580">
        <v>38.449429541087802</v>
      </c>
      <c r="U2580">
        <v>0.76912009257078795</v>
      </c>
      <c r="V2580">
        <v>265</v>
      </c>
      <c r="W2580">
        <v>7.4388101364094295E-2</v>
      </c>
      <c r="X2580">
        <v>52</v>
      </c>
      <c r="Y2580">
        <v>307</v>
      </c>
      <c r="Z2580">
        <v>1</v>
      </c>
      <c r="AA2580">
        <v>65.5464486856809</v>
      </c>
      <c r="AB2580">
        <v>279</v>
      </c>
      <c r="AC2580">
        <v>0.96404516393148798</v>
      </c>
      <c r="AD2580">
        <v>28</v>
      </c>
      <c r="AE2580">
        <v>3.59548360685122E-2</v>
      </c>
      <c r="AF2580">
        <v>0</v>
      </c>
      <c r="AG2580">
        <v>0</v>
      </c>
      <c r="AH2580">
        <v>1.32943228456542E-3</v>
      </c>
      <c r="AI2580">
        <v>14</v>
      </c>
      <c r="AJ2580">
        <v>78.298040593724707</v>
      </c>
      <c r="AK2580">
        <v>307</v>
      </c>
      <c r="AL2580">
        <v>1</v>
      </c>
      <c r="AM2580">
        <v>0</v>
      </c>
      <c r="AN2580">
        <v>0</v>
      </c>
      <c r="AO2580">
        <v>0</v>
      </c>
      <c r="AP2580">
        <v>0</v>
      </c>
      <c r="AQ2580">
        <v>307</v>
      </c>
      <c r="AR2580">
        <v>0.999999999999999</v>
      </c>
      <c r="AS2580">
        <v>0</v>
      </c>
      <c r="AT2580">
        <v>0</v>
      </c>
      <c r="AU2580">
        <v>0</v>
      </c>
      <c r="AV2580">
        <v>0</v>
      </c>
      <c r="AW2580">
        <v>307</v>
      </c>
      <c r="AX2580">
        <v>0.999999999999999</v>
      </c>
      <c r="AY2580">
        <v>71.037159714716907</v>
      </c>
      <c r="AZ2580">
        <v>307</v>
      </c>
      <c r="BA2580">
        <v>1</v>
      </c>
      <c r="BB2580">
        <v>301</v>
      </c>
      <c r="BC2580">
        <v>0.92685134221231402</v>
      </c>
      <c r="BD2580">
        <v>6</v>
      </c>
      <c r="BE2580">
        <v>7.3148657787685006E-2</v>
      </c>
      <c r="BF2580">
        <v>73.996378982408899</v>
      </c>
      <c r="BG2580">
        <v>78.948915654674906</v>
      </c>
      <c r="BH2580">
        <v>66.087411458058895</v>
      </c>
      <c r="BI2580">
        <v>73.883454517399997</v>
      </c>
    </row>
    <row r="2581" spans="1:61" x14ac:dyDescent="0.25">
      <c r="A2581" s="10" t="str">
        <f>VLOOKUP(D2581,'Index-Relations'!E:F,2,FALSE)</f>
        <v>ESG</v>
      </c>
      <c r="B2581" t="s">
        <v>3450</v>
      </c>
      <c r="C2581" s="53" t="s">
        <v>2769</v>
      </c>
      <c r="D2581" s="59" t="s">
        <v>2847</v>
      </c>
      <c r="E2581" s="59" t="s">
        <v>5997</v>
      </c>
      <c r="F2581" t="s">
        <v>972</v>
      </c>
      <c r="G2581" t="s">
        <v>971</v>
      </c>
      <c r="H2581" t="s">
        <v>973</v>
      </c>
      <c r="I2581" s="52">
        <v>45352</v>
      </c>
      <c r="J2581" t="s">
        <v>2457</v>
      </c>
      <c r="K2581">
        <v>307</v>
      </c>
      <c r="L2581">
        <v>79.280686614678103</v>
      </c>
      <c r="M2581">
        <v>307</v>
      </c>
      <c r="N2581">
        <v>1</v>
      </c>
      <c r="O2581">
        <v>82.488335321947702</v>
      </c>
      <c r="P2581">
        <v>307</v>
      </c>
      <c r="Q2581">
        <v>1</v>
      </c>
      <c r="R2581">
        <v>301</v>
      </c>
      <c r="S2581">
        <v>0.99836993596699697</v>
      </c>
      <c r="T2581">
        <v>38.373041328465199</v>
      </c>
      <c r="U2581">
        <v>0.77732558393206896</v>
      </c>
      <c r="V2581">
        <v>262</v>
      </c>
      <c r="W2581">
        <v>4.7606406230258601E-2</v>
      </c>
      <c r="X2581">
        <v>41</v>
      </c>
      <c r="Y2581">
        <v>307</v>
      </c>
      <c r="Z2581">
        <v>0.999999999999999</v>
      </c>
      <c r="AA2581">
        <v>71.479784504456006</v>
      </c>
      <c r="AB2581">
        <v>279</v>
      </c>
      <c r="AC2581">
        <v>0.96368874062488796</v>
      </c>
      <c r="AD2581">
        <v>28</v>
      </c>
      <c r="AE2581">
        <v>3.6311259375111399E-2</v>
      </c>
      <c r="AF2581">
        <v>0</v>
      </c>
      <c r="AG2581">
        <v>1.388E-17</v>
      </c>
      <c r="AH2581">
        <v>3.53841599438789E-4</v>
      </c>
      <c r="AI2581">
        <v>6</v>
      </c>
      <c r="AJ2581">
        <v>78.503491443900401</v>
      </c>
      <c r="AK2581">
        <v>307</v>
      </c>
      <c r="AL2581">
        <v>1</v>
      </c>
      <c r="AM2581">
        <v>0</v>
      </c>
      <c r="AN2581">
        <v>0</v>
      </c>
      <c r="AO2581">
        <v>0</v>
      </c>
      <c r="AP2581">
        <v>0</v>
      </c>
      <c r="AQ2581">
        <v>307</v>
      </c>
      <c r="AR2581">
        <v>0.999999999999999</v>
      </c>
      <c r="AS2581">
        <v>0</v>
      </c>
      <c r="AT2581">
        <v>0</v>
      </c>
      <c r="AU2581">
        <v>0</v>
      </c>
      <c r="AV2581">
        <v>0</v>
      </c>
      <c r="AW2581">
        <v>307</v>
      </c>
      <c r="AX2581">
        <v>1</v>
      </c>
      <c r="AY2581">
        <v>73.060410762336204</v>
      </c>
      <c r="AZ2581">
        <v>307</v>
      </c>
      <c r="BA2581">
        <v>1</v>
      </c>
      <c r="BB2581">
        <v>301</v>
      </c>
      <c r="BC2581">
        <v>0.92709500376296305</v>
      </c>
      <c r="BD2581">
        <v>6</v>
      </c>
      <c r="BE2581">
        <v>7.2904996237036696E-2</v>
      </c>
      <c r="BF2581">
        <v>74.789187360905004</v>
      </c>
      <c r="BG2581">
        <v>79.124900848159896</v>
      </c>
      <c r="BH2581">
        <v>67.883649858526994</v>
      </c>
      <c r="BI2581">
        <v>73.980262854588901</v>
      </c>
    </row>
    <row r="2582" spans="1:61" x14ac:dyDescent="0.25">
      <c r="A2582" s="10" t="str">
        <f>VLOOKUP(D2582,'Index-Relations'!E:F,2,FALSE)</f>
        <v>ESG</v>
      </c>
      <c r="B2582" t="s">
        <v>3450</v>
      </c>
      <c r="C2582" s="53" t="s">
        <v>2770</v>
      </c>
      <c r="D2582" s="59" t="s">
        <v>2847</v>
      </c>
      <c r="E2582" s="59" t="s">
        <v>5998</v>
      </c>
      <c r="F2582" t="s">
        <v>972</v>
      </c>
      <c r="G2582" t="s">
        <v>971</v>
      </c>
      <c r="H2582" t="s">
        <v>973</v>
      </c>
      <c r="I2582" s="52">
        <v>45323</v>
      </c>
      <c r="J2582" t="s">
        <v>2457</v>
      </c>
      <c r="K2582">
        <v>307</v>
      </c>
      <c r="L2582">
        <v>78.979638171996996</v>
      </c>
      <c r="M2582">
        <v>307</v>
      </c>
      <c r="N2582">
        <v>1</v>
      </c>
      <c r="O2582">
        <v>81.455385944435704</v>
      </c>
      <c r="P2582">
        <v>307</v>
      </c>
      <c r="Q2582">
        <v>1</v>
      </c>
      <c r="R2582">
        <v>301</v>
      </c>
      <c r="S2582">
        <v>0.99838003546582499</v>
      </c>
      <c r="T2582">
        <v>38.553168943578299</v>
      </c>
      <c r="U2582">
        <v>0.767976855480897</v>
      </c>
      <c r="V2582">
        <v>260</v>
      </c>
      <c r="W2582">
        <v>4.9800405347856097E-2</v>
      </c>
      <c r="X2582">
        <v>39</v>
      </c>
      <c r="Y2582">
        <v>307</v>
      </c>
      <c r="Z2582">
        <v>1</v>
      </c>
      <c r="AA2582">
        <v>64.723284036423607</v>
      </c>
      <c r="AB2582">
        <v>278</v>
      </c>
      <c r="AC2582">
        <v>0.961858623956377</v>
      </c>
      <c r="AD2582">
        <v>29</v>
      </c>
      <c r="AE2582">
        <v>3.8141376043622499E-2</v>
      </c>
      <c r="AF2582">
        <v>0</v>
      </c>
      <c r="AG2582">
        <v>1.3183999999999999E-16</v>
      </c>
      <c r="AH2582">
        <v>4.7100866395345501E-5</v>
      </c>
      <c r="AI2582">
        <v>5</v>
      </c>
      <c r="AJ2582">
        <v>78.797570493660402</v>
      </c>
      <c r="AK2582">
        <v>307</v>
      </c>
      <c r="AL2582">
        <v>1</v>
      </c>
      <c r="AM2582">
        <v>0</v>
      </c>
      <c r="AN2582">
        <v>0</v>
      </c>
      <c r="AO2582">
        <v>0</v>
      </c>
      <c r="AP2582">
        <v>0</v>
      </c>
      <c r="AQ2582">
        <v>307</v>
      </c>
      <c r="AR2582">
        <v>0.999999999999999</v>
      </c>
      <c r="AS2582">
        <v>0</v>
      </c>
      <c r="AT2582">
        <v>0</v>
      </c>
      <c r="AU2582">
        <v>0</v>
      </c>
      <c r="AV2582">
        <v>0</v>
      </c>
      <c r="AW2582">
        <v>307</v>
      </c>
      <c r="AX2582">
        <v>1</v>
      </c>
      <c r="AY2582">
        <v>73.132648542118005</v>
      </c>
      <c r="AZ2582">
        <v>307</v>
      </c>
      <c r="BA2582">
        <v>1</v>
      </c>
      <c r="BB2582">
        <v>301</v>
      </c>
      <c r="BC2582">
        <v>0.93438132484926695</v>
      </c>
      <c r="BD2582">
        <v>6</v>
      </c>
      <c r="BE2582">
        <v>6.5618675150732705E-2</v>
      </c>
      <c r="BF2582">
        <v>74.356112200320993</v>
      </c>
      <c r="BG2582">
        <v>77.665203743226996</v>
      </c>
      <c r="BH2582">
        <v>67.973456780635999</v>
      </c>
      <c r="BI2582">
        <v>74.264501697425004</v>
      </c>
    </row>
    <row r="2583" spans="1:61" x14ac:dyDescent="0.25">
      <c r="A2583" s="10" t="str">
        <f>VLOOKUP(D2583,'Index-Relations'!E:F,2,FALSE)</f>
        <v>BM</v>
      </c>
      <c r="B2583" t="s">
        <v>3450</v>
      </c>
      <c r="C2583" s="53" t="s">
        <v>2760</v>
      </c>
      <c r="D2583" s="59" t="s">
        <v>2848</v>
      </c>
      <c r="E2583" s="59" t="s">
        <v>5999</v>
      </c>
      <c r="F2583" t="s">
        <v>975</v>
      </c>
      <c r="G2583" t="s">
        <v>952</v>
      </c>
      <c r="H2583" t="s">
        <v>976</v>
      </c>
      <c r="I2583" s="52">
        <v>45658</v>
      </c>
      <c r="J2583" t="s">
        <v>2457</v>
      </c>
      <c r="K2583">
        <v>473</v>
      </c>
      <c r="L2583" s="73">
        <v>66.149583625041998</v>
      </c>
      <c r="M2583">
        <v>470</v>
      </c>
      <c r="N2583">
        <v>0.99885651006390697</v>
      </c>
      <c r="O2583" s="73">
        <v>71.782466949725901</v>
      </c>
      <c r="P2583">
        <v>470</v>
      </c>
      <c r="Q2583">
        <v>0.99885651006390697</v>
      </c>
      <c r="R2583">
        <v>465</v>
      </c>
      <c r="S2583">
        <v>0.99107646278372397</v>
      </c>
      <c r="T2583">
        <v>36.537649300132301</v>
      </c>
      <c r="U2583">
        <v>0.77936808884544795</v>
      </c>
      <c r="V2583">
        <v>391</v>
      </c>
      <c r="W2583">
        <v>0.106075021549296</v>
      </c>
      <c r="X2583">
        <v>71</v>
      </c>
      <c r="Y2583">
        <v>470</v>
      </c>
      <c r="Z2583">
        <v>0.99879672383099605</v>
      </c>
      <c r="AA2583">
        <v>69.538648425358502</v>
      </c>
      <c r="AB2583">
        <v>402</v>
      </c>
      <c r="AC2583">
        <v>0.909061040486567</v>
      </c>
      <c r="AD2583">
        <v>68</v>
      </c>
      <c r="AE2583">
        <v>8.9735683344430203E-2</v>
      </c>
      <c r="AF2583">
        <v>3</v>
      </c>
      <c r="AG2583">
        <v>1.2032761690023901E-3</v>
      </c>
      <c r="AH2583">
        <v>5.7863896984120004E-3</v>
      </c>
      <c r="AI2583">
        <v>34</v>
      </c>
      <c r="AJ2583" s="73">
        <v>64.679911910895996</v>
      </c>
      <c r="AK2583">
        <v>470</v>
      </c>
      <c r="AL2583">
        <v>0.99885651006390697</v>
      </c>
      <c r="AM2583">
        <v>6.8710293612560497E-4</v>
      </c>
      <c r="AN2583">
        <v>2</v>
      </c>
      <c r="AO2583">
        <v>3.6117090782444101E-4</v>
      </c>
      <c r="AP2583">
        <v>1</v>
      </c>
      <c r="AQ2583">
        <v>472</v>
      </c>
      <c r="AR2583">
        <v>0.999538683647336</v>
      </c>
      <c r="AS2583">
        <v>5.3914474195213401E-3</v>
      </c>
      <c r="AT2583">
        <v>1</v>
      </c>
      <c r="AU2583">
        <v>4.4239480737595198E-3</v>
      </c>
      <c r="AV2583">
        <v>1</v>
      </c>
      <c r="AW2583">
        <v>472</v>
      </c>
      <c r="AX2583">
        <v>0.999538683647336</v>
      </c>
      <c r="AY2583" s="73">
        <v>60.774434477481996</v>
      </c>
      <c r="AZ2583">
        <v>470</v>
      </c>
      <c r="BA2583">
        <v>0.99885651006390697</v>
      </c>
      <c r="BB2583">
        <v>462</v>
      </c>
      <c r="BC2583">
        <v>0.93115917050229802</v>
      </c>
      <c r="BD2583">
        <v>9</v>
      </c>
      <c r="BE2583">
        <v>6.8018342237213703E-2</v>
      </c>
      <c r="BF2583">
        <v>66.149583625041998</v>
      </c>
      <c r="BG2583">
        <v>71.782466949725901</v>
      </c>
      <c r="BH2583">
        <v>60.774434477481996</v>
      </c>
      <c r="BI2583">
        <v>64.679911910895996</v>
      </c>
    </row>
    <row r="2584" spans="1:61" x14ac:dyDescent="0.25">
      <c r="A2584" s="10" t="str">
        <f>VLOOKUP(D2584,'Index-Relations'!E:F,2,FALSE)</f>
        <v>BM</v>
      </c>
      <c r="B2584" t="s">
        <v>3450</v>
      </c>
      <c r="C2584" s="53" t="s">
        <v>2761</v>
      </c>
      <c r="D2584" s="59" t="s">
        <v>2848</v>
      </c>
      <c r="E2584" s="59" t="s">
        <v>6000</v>
      </c>
      <c r="F2584" t="s">
        <v>975</v>
      </c>
      <c r="G2584" t="s">
        <v>952</v>
      </c>
      <c r="H2584" t="s">
        <v>976</v>
      </c>
      <c r="I2584" s="52">
        <v>45628</v>
      </c>
      <c r="J2584" t="s">
        <v>2457</v>
      </c>
      <c r="K2584">
        <v>473</v>
      </c>
      <c r="L2584" s="73">
        <v>66.1647858857919</v>
      </c>
      <c r="M2584">
        <v>470</v>
      </c>
      <c r="N2584">
        <v>0.99878129445266595</v>
      </c>
      <c r="O2584" s="73">
        <v>71.632717451691903</v>
      </c>
      <c r="P2584">
        <v>470</v>
      </c>
      <c r="Q2584">
        <v>0.99878129445266595</v>
      </c>
      <c r="R2584">
        <v>465</v>
      </c>
      <c r="S2584">
        <v>0.99073305843300297</v>
      </c>
      <c r="T2584">
        <v>36.643602167769203</v>
      </c>
      <c r="U2584">
        <v>0.78013977004836199</v>
      </c>
      <c r="V2584">
        <v>391</v>
      </c>
      <c r="W2584">
        <v>0.106878073135017</v>
      </c>
      <c r="X2584">
        <v>72</v>
      </c>
      <c r="Y2584">
        <v>470</v>
      </c>
      <c r="Z2584">
        <v>0.99872933031468702</v>
      </c>
      <c r="AA2584">
        <v>66.938058901425805</v>
      </c>
      <c r="AB2584">
        <v>403</v>
      </c>
      <c r="AC2584">
        <v>0.91029087941545805</v>
      </c>
      <c r="AD2584">
        <v>67</v>
      </c>
      <c r="AE2584">
        <v>8.8438450899229096E-2</v>
      </c>
      <c r="AF2584">
        <v>3</v>
      </c>
      <c r="AG2584">
        <v>1.2706696853127799E-3</v>
      </c>
      <c r="AH2584">
        <v>5.76477040838744E-3</v>
      </c>
      <c r="AI2584">
        <v>33</v>
      </c>
      <c r="AJ2584" s="73">
        <v>64.656238162687998</v>
      </c>
      <c r="AK2584">
        <v>470</v>
      </c>
      <c r="AL2584">
        <v>0.99878129445266595</v>
      </c>
      <c r="AM2584">
        <v>7.3666959510588299E-4</v>
      </c>
      <c r="AN2584">
        <v>2</v>
      </c>
      <c r="AO2584">
        <v>4.1742741831561598E-4</v>
      </c>
      <c r="AP2584">
        <v>1</v>
      </c>
      <c r="AQ2584">
        <v>472</v>
      </c>
      <c r="AR2584">
        <v>0.999513316740127</v>
      </c>
      <c r="AS2584">
        <v>5.3528778506872999E-3</v>
      </c>
      <c r="AT2584">
        <v>1</v>
      </c>
      <c r="AU2584">
        <v>4.6837574202017902E-3</v>
      </c>
      <c r="AV2584">
        <v>1</v>
      </c>
      <c r="AW2584">
        <v>472</v>
      </c>
      <c r="AX2584">
        <v>0.999513316740127</v>
      </c>
      <c r="AY2584" s="73">
        <v>61.055074819082897</v>
      </c>
      <c r="AZ2584">
        <v>470</v>
      </c>
      <c r="BA2584">
        <v>0.99878129445266595</v>
      </c>
      <c r="BB2584">
        <v>462</v>
      </c>
      <c r="BC2584">
        <v>0.93626362561155296</v>
      </c>
      <c r="BD2584">
        <v>9</v>
      </c>
      <c r="BE2584">
        <v>6.2832263710258102E-2</v>
      </c>
      <c r="BF2584">
        <v>66.1647858857919</v>
      </c>
      <c r="BG2584">
        <v>71.632717451691903</v>
      </c>
      <c r="BH2584">
        <v>61.055074819082897</v>
      </c>
      <c r="BI2584">
        <v>64.656238162687998</v>
      </c>
    </row>
    <row r="2585" spans="1:61" x14ac:dyDescent="0.25">
      <c r="A2585" s="10" t="str">
        <f>VLOOKUP(D2585,'Index-Relations'!E:F,2,FALSE)</f>
        <v>BM</v>
      </c>
      <c r="B2585" t="s">
        <v>3450</v>
      </c>
      <c r="C2585" s="53" t="s">
        <v>2762</v>
      </c>
      <c r="D2585" s="59" t="s">
        <v>2848</v>
      </c>
      <c r="E2585" s="59" t="s">
        <v>6001</v>
      </c>
      <c r="F2585" t="s">
        <v>975</v>
      </c>
      <c r="G2585" t="s">
        <v>952</v>
      </c>
      <c r="H2585" t="s">
        <v>976</v>
      </c>
      <c r="I2585" s="52">
        <v>45597</v>
      </c>
      <c r="J2585" t="s">
        <v>2457</v>
      </c>
      <c r="K2585">
        <v>473</v>
      </c>
      <c r="L2585" s="73">
        <v>66.251306272158004</v>
      </c>
      <c r="M2585">
        <v>470</v>
      </c>
      <c r="N2585">
        <v>0.99882795988069795</v>
      </c>
      <c r="O2585" s="73">
        <v>71.633088474497995</v>
      </c>
      <c r="P2585">
        <v>470</v>
      </c>
      <c r="Q2585">
        <v>0.99882795988069795</v>
      </c>
      <c r="R2585">
        <v>465</v>
      </c>
      <c r="S2585">
        <v>0.99090670628164601</v>
      </c>
      <c r="T2585">
        <v>37.068432348001501</v>
      </c>
      <c r="U2585">
        <v>0.78058087564255196</v>
      </c>
      <c r="V2585">
        <v>389</v>
      </c>
      <c r="W2585">
        <v>0.107359868964578</v>
      </c>
      <c r="X2585">
        <v>72</v>
      </c>
      <c r="Y2585">
        <v>470</v>
      </c>
      <c r="Z2585">
        <v>0.99858196119197895</v>
      </c>
      <c r="AA2585">
        <v>68.243329127700093</v>
      </c>
      <c r="AB2585">
        <v>403</v>
      </c>
      <c r="AC2585">
        <v>0.909821554323197</v>
      </c>
      <c r="AD2585">
        <v>67</v>
      </c>
      <c r="AE2585">
        <v>8.87604068687807E-2</v>
      </c>
      <c r="AF2585">
        <v>3</v>
      </c>
      <c r="AG2585">
        <v>1.41803880802147E-3</v>
      </c>
      <c r="AH2585">
        <v>6.0558206382936098E-3</v>
      </c>
      <c r="AI2585">
        <v>33</v>
      </c>
      <c r="AJ2585" s="73">
        <v>64.747426061352996</v>
      </c>
      <c r="AK2585">
        <v>470</v>
      </c>
      <c r="AL2585">
        <v>0.99882795988069795</v>
      </c>
      <c r="AM2585">
        <v>4.8345465813927802E-4</v>
      </c>
      <c r="AN2585">
        <v>1</v>
      </c>
      <c r="AO2585">
        <v>4.8345465813927802E-4</v>
      </c>
      <c r="AP2585">
        <v>1</v>
      </c>
      <c r="AQ2585">
        <v>472</v>
      </c>
      <c r="AR2585">
        <v>0.99951441983795797</v>
      </c>
      <c r="AS2585">
        <v>5.50123965396003E-3</v>
      </c>
      <c r="AT2585">
        <v>1</v>
      </c>
      <c r="AU2585">
        <v>4.73896039871524E-3</v>
      </c>
      <c r="AV2585">
        <v>1</v>
      </c>
      <c r="AW2585">
        <v>472</v>
      </c>
      <c r="AX2585">
        <v>0.99951441983795797</v>
      </c>
      <c r="AY2585" s="73">
        <v>61.0714177704169</v>
      </c>
      <c r="AZ2585">
        <v>470</v>
      </c>
      <c r="BA2585">
        <v>0.99882795988069795</v>
      </c>
      <c r="BB2585">
        <v>463</v>
      </c>
      <c r="BC2585">
        <v>0.93351738807974205</v>
      </c>
      <c r="BD2585">
        <v>8</v>
      </c>
      <c r="BE2585">
        <v>6.5513577100077394E-2</v>
      </c>
      <c r="BF2585">
        <v>66.251306272158004</v>
      </c>
      <c r="BG2585">
        <v>71.633088474497995</v>
      </c>
      <c r="BH2585">
        <v>61.0714177704169</v>
      </c>
      <c r="BI2585">
        <v>64.747426061352996</v>
      </c>
    </row>
    <row r="2586" spans="1:61" x14ac:dyDescent="0.25">
      <c r="A2586" s="10" t="str">
        <f>VLOOKUP(D2586,'Index-Relations'!E:F,2,FALSE)</f>
        <v>BM</v>
      </c>
      <c r="B2586" t="s">
        <v>3450</v>
      </c>
      <c r="C2586" s="53" t="s">
        <v>2763</v>
      </c>
      <c r="D2586" s="59" t="s">
        <v>2848</v>
      </c>
      <c r="E2586" s="59" t="s">
        <v>6002</v>
      </c>
      <c r="F2586" t="s">
        <v>975</v>
      </c>
      <c r="G2586" t="s">
        <v>952</v>
      </c>
      <c r="H2586" t="s">
        <v>976</v>
      </c>
      <c r="I2586" s="52">
        <v>45566</v>
      </c>
      <c r="J2586" t="s">
        <v>2457</v>
      </c>
      <c r="K2586">
        <v>472</v>
      </c>
      <c r="L2586" s="73">
        <v>66.170604460595897</v>
      </c>
      <c r="M2586">
        <v>470</v>
      </c>
      <c r="N2586">
        <v>0.99925653257015301</v>
      </c>
      <c r="O2586" s="73">
        <v>71.416357852502898</v>
      </c>
      <c r="P2586">
        <v>470</v>
      </c>
      <c r="Q2586">
        <v>0.99925653257015301</v>
      </c>
      <c r="R2586">
        <v>465</v>
      </c>
      <c r="S2586">
        <v>0.99102639961119998</v>
      </c>
      <c r="T2586">
        <v>37.2099339878596</v>
      </c>
      <c r="U2586">
        <v>0.78084214087654202</v>
      </c>
      <c r="V2586">
        <v>387</v>
      </c>
      <c r="W2586">
        <v>0.10849918226786499</v>
      </c>
      <c r="X2586">
        <v>72</v>
      </c>
      <c r="Y2586">
        <v>470</v>
      </c>
      <c r="Z2586">
        <v>0.99903106267087005</v>
      </c>
      <c r="AA2586">
        <v>67.1878777390789</v>
      </c>
      <c r="AB2586">
        <v>401</v>
      </c>
      <c r="AC2586">
        <v>0.90945951065282904</v>
      </c>
      <c r="AD2586">
        <v>69</v>
      </c>
      <c r="AE2586">
        <v>8.9571552018041706E-2</v>
      </c>
      <c r="AF2586">
        <v>2</v>
      </c>
      <c r="AG2586">
        <v>9.68937329128588E-4</v>
      </c>
      <c r="AH2586">
        <v>6.0144437157802896E-3</v>
      </c>
      <c r="AI2586">
        <v>32</v>
      </c>
      <c r="AJ2586" s="73">
        <v>64.648372704137998</v>
      </c>
      <c r="AK2586">
        <v>470</v>
      </c>
      <c r="AL2586">
        <v>0.99925653257015301</v>
      </c>
      <c r="AM2586">
        <v>5.0133851930537197E-4</v>
      </c>
      <c r="AN2586">
        <v>1</v>
      </c>
      <c r="AO2586">
        <v>5.0133851930537197E-4</v>
      </c>
      <c r="AP2586">
        <v>1</v>
      </c>
      <c r="AQ2586">
        <v>472</v>
      </c>
      <c r="AR2586">
        <v>1</v>
      </c>
      <c r="AS2586">
        <v>6.00468130704109E-3</v>
      </c>
      <c r="AT2586">
        <v>1</v>
      </c>
      <c r="AU2586">
        <v>4.69097267071547E-3</v>
      </c>
      <c r="AV2586">
        <v>1</v>
      </c>
      <c r="AW2586">
        <v>472</v>
      </c>
      <c r="AX2586">
        <v>1</v>
      </c>
      <c r="AY2586" s="73">
        <v>61.107722318515002</v>
      </c>
      <c r="AZ2586">
        <v>470</v>
      </c>
      <c r="BA2586">
        <v>0.99925653257015301</v>
      </c>
      <c r="BB2586">
        <v>463</v>
      </c>
      <c r="BC2586">
        <v>0.93292770056653396</v>
      </c>
      <c r="BD2586">
        <v>8</v>
      </c>
      <c r="BE2586">
        <v>6.6570960914159802E-2</v>
      </c>
      <c r="BF2586">
        <v>66.170604460595897</v>
      </c>
      <c r="BG2586">
        <v>71.416357852502898</v>
      </c>
      <c r="BH2586">
        <v>61.107722318515002</v>
      </c>
      <c r="BI2586">
        <v>64.648372704137998</v>
      </c>
    </row>
    <row r="2587" spans="1:61" x14ac:dyDescent="0.25">
      <c r="A2587" s="10" t="str">
        <f>VLOOKUP(D2587,'Index-Relations'!E:F,2,FALSE)</f>
        <v>BM</v>
      </c>
      <c r="B2587" t="s">
        <v>3450</v>
      </c>
      <c r="C2587" s="53" t="s">
        <v>2764</v>
      </c>
      <c r="D2587" s="59" t="s">
        <v>2848</v>
      </c>
      <c r="E2587" s="59" t="s">
        <v>6003</v>
      </c>
      <c r="F2587" t="s">
        <v>975</v>
      </c>
      <c r="G2587" t="s">
        <v>952</v>
      </c>
      <c r="H2587" t="s">
        <v>976</v>
      </c>
      <c r="I2587" s="52">
        <v>45537</v>
      </c>
      <c r="J2587" t="s">
        <v>2457</v>
      </c>
      <c r="K2587">
        <v>508</v>
      </c>
      <c r="L2587" s="73">
        <v>66.084465987420899</v>
      </c>
      <c r="M2587">
        <v>507</v>
      </c>
      <c r="N2587">
        <v>0.99945420400156204</v>
      </c>
      <c r="O2587" s="73">
        <v>71.425873778124</v>
      </c>
      <c r="P2587">
        <v>507</v>
      </c>
      <c r="Q2587">
        <v>0.99945420400156204</v>
      </c>
      <c r="R2587">
        <v>501</v>
      </c>
      <c r="S2587">
        <v>0.99183635546610405</v>
      </c>
      <c r="T2587">
        <v>37.467302381892402</v>
      </c>
      <c r="U2587">
        <v>0.79946614365504598</v>
      </c>
      <c r="V2587">
        <v>417</v>
      </c>
      <c r="W2587">
        <v>0.10653518759986901</v>
      </c>
      <c r="X2587">
        <v>77</v>
      </c>
      <c r="Y2587">
        <v>506</v>
      </c>
      <c r="Z2587">
        <v>0.99887410381939301</v>
      </c>
      <c r="AA2587">
        <v>68.341057792921106</v>
      </c>
      <c r="AB2587">
        <v>440</v>
      </c>
      <c r="AC2587">
        <v>0.94819687056561297</v>
      </c>
      <c r="AD2587">
        <v>78</v>
      </c>
      <c r="AE2587">
        <v>8.5465593372057502E-2</v>
      </c>
      <c r="AF2587">
        <v>-10</v>
      </c>
      <c r="AG2587">
        <v>0</v>
      </c>
      <c r="AH2587">
        <v>5.7223053899113701E-3</v>
      </c>
      <c r="AI2587">
        <v>32</v>
      </c>
      <c r="AJ2587" s="73">
        <v>64.729796513650996</v>
      </c>
      <c r="AK2587">
        <v>507</v>
      </c>
      <c r="AL2587">
        <v>0.99945420400156204</v>
      </c>
      <c r="AM2587">
        <v>5.6060232572426602E-4</v>
      </c>
      <c r="AN2587">
        <v>1</v>
      </c>
      <c r="AO2587">
        <v>5.6060232572426602E-4</v>
      </c>
      <c r="AP2587">
        <v>1</v>
      </c>
      <c r="AQ2587">
        <v>508</v>
      </c>
      <c r="AR2587">
        <v>1</v>
      </c>
      <c r="AS2587">
        <v>5.4481282281478704E-3</v>
      </c>
      <c r="AT2587">
        <v>1</v>
      </c>
      <c r="AU2587">
        <v>4.6425481311057103E-3</v>
      </c>
      <c r="AV2587">
        <v>1</v>
      </c>
      <c r="AW2587">
        <v>508</v>
      </c>
      <c r="AX2587">
        <v>1</v>
      </c>
      <c r="AY2587" s="73">
        <v>60.857973386988</v>
      </c>
      <c r="AZ2587">
        <v>507</v>
      </c>
      <c r="BA2587">
        <v>0.99945420400156204</v>
      </c>
      <c r="BB2587">
        <v>498</v>
      </c>
      <c r="BC2587">
        <v>0.93545137682134205</v>
      </c>
      <c r="BD2587">
        <v>9</v>
      </c>
      <c r="BE2587">
        <v>6.39880208529333E-2</v>
      </c>
      <c r="BF2587">
        <v>66.084465987420899</v>
      </c>
      <c r="BG2587">
        <v>71.425873778124</v>
      </c>
      <c r="BH2587">
        <v>60.857973386988</v>
      </c>
      <c r="BI2587">
        <v>64.729796513650996</v>
      </c>
    </row>
    <row r="2588" spans="1:61" x14ac:dyDescent="0.25">
      <c r="A2588" s="10" t="str">
        <f>VLOOKUP(D2588,'Index-Relations'!E:F,2,FALSE)</f>
        <v>BM</v>
      </c>
      <c r="B2588" t="s">
        <v>3450</v>
      </c>
      <c r="C2588" s="53" t="s">
        <v>3350</v>
      </c>
      <c r="D2588" s="59" t="s">
        <v>2848</v>
      </c>
      <c r="E2588" s="59" t="s">
        <v>6004</v>
      </c>
      <c r="F2588" t="s">
        <v>975</v>
      </c>
      <c r="G2588" t="s">
        <v>952</v>
      </c>
      <c r="H2588" t="s">
        <v>976</v>
      </c>
      <c r="I2588" s="52">
        <v>45505</v>
      </c>
      <c r="J2588" t="s">
        <v>2457</v>
      </c>
      <c r="K2588">
        <v>508</v>
      </c>
      <c r="L2588" s="73">
        <v>66.134970280264</v>
      </c>
      <c r="M2588">
        <v>507</v>
      </c>
      <c r="N2588">
        <v>0.99942479706249998</v>
      </c>
      <c r="O2588" s="73">
        <v>71.537628664711903</v>
      </c>
      <c r="P2588">
        <v>507</v>
      </c>
      <c r="Q2588">
        <v>0.99942479706249998</v>
      </c>
      <c r="R2588">
        <v>501</v>
      </c>
      <c r="S2588">
        <v>0.99168596414005405</v>
      </c>
      <c r="T2588">
        <v>37.453480076223698</v>
      </c>
      <c r="U2588">
        <v>0.78932222369007299</v>
      </c>
      <c r="V2588">
        <v>417</v>
      </c>
      <c r="W2588">
        <v>0.107678001376732</v>
      </c>
      <c r="X2588">
        <v>77</v>
      </c>
      <c r="Y2588">
        <v>506</v>
      </c>
      <c r="Z2588">
        <v>0.99888224785088997</v>
      </c>
      <c r="AA2588">
        <v>69.561923461664193</v>
      </c>
      <c r="AB2588">
        <v>431</v>
      </c>
      <c r="AC2588">
        <v>0.91984687293978495</v>
      </c>
      <c r="AD2588">
        <v>75</v>
      </c>
      <c r="AE2588">
        <v>7.9035374911104406E-2</v>
      </c>
      <c r="AF2588">
        <v>2</v>
      </c>
      <c r="AG2588">
        <v>1.1177521491102999E-3</v>
      </c>
      <c r="AH2588">
        <v>5.4724252479471302E-3</v>
      </c>
      <c r="AI2588">
        <v>31</v>
      </c>
      <c r="AJ2588" s="73">
        <v>64.738017200277895</v>
      </c>
      <c r="AK2588">
        <v>507</v>
      </c>
      <c r="AL2588">
        <v>0.99942479706249998</v>
      </c>
      <c r="AM2588">
        <v>5.9272571633543596E-4</v>
      </c>
      <c r="AN2588">
        <v>1</v>
      </c>
      <c r="AO2588">
        <v>5.9272571633543596E-4</v>
      </c>
      <c r="AP2588">
        <v>1</v>
      </c>
      <c r="AQ2588">
        <v>508</v>
      </c>
      <c r="AR2588">
        <v>1</v>
      </c>
      <c r="AS2588">
        <v>6.3336984621867702E-3</v>
      </c>
      <c r="AT2588">
        <v>1</v>
      </c>
      <c r="AU2588">
        <v>4.8113387780796104E-3</v>
      </c>
      <c r="AV2588">
        <v>1</v>
      </c>
      <c r="AW2588">
        <v>508</v>
      </c>
      <c r="AX2588">
        <v>0.999999999999999</v>
      </c>
      <c r="AY2588" s="73">
        <v>60.878735307348897</v>
      </c>
      <c r="AZ2588">
        <v>507</v>
      </c>
      <c r="BA2588">
        <v>0.99942479706249998</v>
      </c>
      <c r="BB2588">
        <v>499</v>
      </c>
      <c r="BC2588">
        <v>0.92689341197124997</v>
      </c>
      <c r="BD2588">
        <v>8</v>
      </c>
      <c r="BE2588">
        <v>7.2513862312413996E-2</v>
      </c>
      <c r="BF2588">
        <v>66.134970280264</v>
      </c>
      <c r="BG2588">
        <v>71.537628664711903</v>
      </c>
      <c r="BH2588">
        <v>60.878735307348897</v>
      </c>
      <c r="BI2588">
        <v>64.738017200277895</v>
      </c>
    </row>
    <row r="2589" spans="1:61" x14ac:dyDescent="0.25">
      <c r="A2589" s="10" t="str">
        <f>VLOOKUP(D2589,'Index-Relations'!E:F,2,FALSE)</f>
        <v>BM</v>
      </c>
      <c r="B2589" t="s">
        <v>3450</v>
      </c>
      <c r="C2589" s="53" t="s">
        <v>2765</v>
      </c>
      <c r="D2589" s="59" t="s">
        <v>2848</v>
      </c>
      <c r="E2589" s="59" t="s">
        <v>6005</v>
      </c>
      <c r="F2589" t="s">
        <v>975</v>
      </c>
      <c r="G2589" t="s">
        <v>952</v>
      </c>
      <c r="H2589" t="s">
        <v>976</v>
      </c>
      <c r="I2589" s="52">
        <v>45474</v>
      </c>
      <c r="J2589" t="s">
        <v>2457</v>
      </c>
      <c r="K2589">
        <v>508</v>
      </c>
      <c r="L2589" s="73">
        <v>66.329216108992895</v>
      </c>
      <c r="M2589">
        <v>507</v>
      </c>
      <c r="N2589">
        <v>0.999725096391614</v>
      </c>
      <c r="O2589" s="73">
        <v>71.498424772993999</v>
      </c>
      <c r="P2589">
        <v>507</v>
      </c>
      <c r="Q2589">
        <v>0.999725096391614</v>
      </c>
      <c r="R2589">
        <v>501</v>
      </c>
      <c r="S2589">
        <v>0.99114391540055502</v>
      </c>
      <c r="T2589">
        <v>37.350598194198902</v>
      </c>
      <c r="U2589">
        <v>0.78962094490077195</v>
      </c>
      <c r="V2589">
        <v>415</v>
      </c>
      <c r="W2589">
        <v>0.10524748906893799</v>
      </c>
      <c r="X2589">
        <v>78</v>
      </c>
      <c r="Y2589">
        <v>506</v>
      </c>
      <c r="Z2589">
        <v>0.99906635268042598</v>
      </c>
      <c r="AA2589">
        <v>73.189598426576794</v>
      </c>
      <c r="AB2589">
        <v>428</v>
      </c>
      <c r="AC2589">
        <v>0.91977141490529701</v>
      </c>
      <c r="AD2589">
        <v>77</v>
      </c>
      <c r="AE2589">
        <v>7.8121586145679406E-2</v>
      </c>
      <c r="AF2589">
        <v>3</v>
      </c>
      <c r="AG2589">
        <v>2.1069989490228999E-3</v>
      </c>
      <c r="AH2589">
        <v>4.8878968089829597E-3</v>
      </c>
      <c r="AI2589">
        <v>31</v>
      </c>
      <c r="AJ2589" s="73">
        <v>64.712865020886895</v>
      </c>
      <c r="AK2589">
        <v>507</v>
      </c>
      <c r="AL2589">
        <v>0.999725096391614</v>
      </c>
      <c r="AM2589">
        <v>6.7363008823712804E-4</v>
      </c>
      <c r="AN2589">
        <v>1</v>
      </c>
      <c r="AO2589">
        <v>6.7363008823712804E-4</v>
      </c>
      <c r="AP2589">
        <v>1</v>
      </c>
      <c r="AQ2589">
        <v>508</v>
      </c>
      <c r="AR2589">
        <v>0.999999999999999</v>
      </c>
      <c r="AS2589">
        <v>6.3462196327365899E-3</v>
      </c>
      <c r="AT2589">
        <v>1</v>
      </c>
      <c r="AU2589">
        <v>4.6290809195447301E-3</v>
      </c>
      <c r="AV2589">
        <v>1</v>
      </c>
      <c r="AW2589">
        <v>508</v>
      </c>
      <c r="AX2589">
        <v>1</v>
      </c>
      <c r="AY2589" s="73">
        <v>61.482224597062</v>
      </c>
      <c r="AZ2589">
        <v>507</v>
      </c>
      <c r="BA2589">
        <v>0.999725096391614</v>
      </c>
      <c r="BB2589">
        <v>499</v>
      </c>
      <c r="BC2589">
        <v>0.92156406901491394</v>
      </c>
      <c r="BD2589">
        <v>8</v>
      </c>
      <c r="BE2589">
        <v>7.7762300896848602E-2</v>
      </c>
      <c r="BF2589">
        <v>66.329216108992895</v>
      </c>
      <c r="BG2589">
        <v>71.498424772993999</v>
      </c>
      <c r="BH2589">
        <v>61.482224597062</v>
      </c>
      <c r="BI2589">
        <v>64.712865020886895</v>
      </c>
    </row>
    <row r="2590" spans="1:61" x14ac:dyDescent="0.25">
      <c r="A2590" s="10" t="str">
        <f>VLOOKUP(D2590,'Index-Relations'!E:F,2,FALSE)</f>
        <v>BM</v>
      </c>
      <c r="B2590" t="s">
        <v>3450</v>
      </c>
      <c r="C2590" s="53" t="s">
        <v>2766</v>
      </c>
      <c r="D2590" s="59" t="s">
        <v>2848</v>
      </c>
      <c r="E2590" s="59" t="s">
        <v>6006</v>
      </c>
      <c r="F2590" t="s">
        <v>975</v>
      </c>
      <c r="G2590" t="s">
        <v>952</v>
      </c>
      <c r="H2590" t="s">
        <v>976</v>
      </c>
      <c r="I2590" s="52">
        <v>45446</v>
      </c>
      <c r="J2590" t="s">
        <v>2457</v>
      </c>
      <c r="K2590">
        <v>509</v>
      </c>
      <c r="L2590" s="73">
        <v>66.131053041688901</v>
      </c>
      <c r="M2590">
        <v>508</v>
      </c>
      <c r="N2590">
        <v>0.999746284808674</v>
      </c>
      <c r="O2590" s="73">
        <v>71.415344215692002</v>
      </c>
      <c r="P2590">
        <v>508</v>
      </c>
      <c r="Q2590">
        <v>0.999746284808674</v>
      </c>
      <c r="R2590">
        <v>502</v>
      </c>
      <c r="S2590">
        <v>0.99064207648633695</v>
      </c>
      <c r="T2590">
        <v>37.561750186206702</v>
      </c>
      <c r="U2590">
        <v>0.79194245528791196</v>
      </c>
      <c r="V2590">
        <v>417</v>
      </c>
      <c r="W2590">
        <v>0.10754038460453801</v>
      </c>
      <c r="X2590">
        <v>77</v>
      </c>
      <c r="Y2590">
        <v>506</v>
      </c>
      <c r="Z2590">
        <v>0.99783963018631605</v>
      </c>
      <c r="AA2590">
        <v>73.078480613942105</v>
      </c>
      <c r="AB2590">
        <v>428</v>
      </c>
      <c r="AC2590">
        <v>0.91967105519056502</v>
      </c>
      <c r="AD2590">
        <v>78</v>
      </c>
      <c r="AE2590">
        <v>7.8168574995749696E-2</v>
      </c>
      <c r="AF2590">
        <v>3</v>
      </c>
      <c r="AG2590">
        <v>2.1603698136845799E-3</v>
      </c>
      <c r="AH2590">
        <v>5.0737556142563603E-3</v>
      </c>
      <c r="AI2590">
        <v>31</v>
      </c>
      <c r="AJ2590" s="73">
        <v>64.488981287369995</v>
      </c>
      <c r="AK2590">
        <v>508</v>
      </c>
      <c r="AL2590">
        <v>0.999746284808674</v>
      </c>
      <c r="AM2590">
        <v>7.3864316454997497E-4</v>
      </c>
      <c r="AN2590">
        <v>1</v>
      </c>
      <c r="AO2590">
        <v>7.3864316454997497E-4</v>
      </c>
      <c r="AP2590">
        <v>1</v>
      </c>
      <c r="AQ2590">
        <v>509</v>
      </c>
      <c r="AR2590">
        <v>1</v>
      </c>
      <c r="AS2590">
        <v>6.5799948492187904E-3</v>
      </c>
      <c r="AT2590">
        <v>1</v>
      </c>
      <c r="AU2590">
        <v>4.7912493164794E-3</v>
      </c>
      <c r="AV2590">
        <v>1</v>
      </c>
      <c r="AW2590">
        <v>509</v>
      </c>
      <c r="AX2590">
        <v>1</v>
      </c>
      <c r="AY2590" s="73">
        <v>61.174899842054998</v>
      </c>
      <c r="AZ2590">
        <v>508</v>
      </c>
      <c r="BA2590">
        <v>0.999746284808674</v>
      </c>
      <c r="BB2590">
        <v>500</v>
      </c>
      <c r="BC2590">
        <v>0.91814693253444002</v>
      </c>
      <c r="BD2590">
        <v>8</v>
      </c>
      <c r="BE2590">
        <v>8.1114424301009194E-2</v>
      </c>
      <c r="BF2590">
        <v>66.131053041688901</v>
      </c>
      <c r="BG2590">
        <v>71.415344215692002</v>
      </c>
      <c r="BH2590">
        <v>61.174899842054998</v>
      </c>
      <c r="BI2590">
        <v>64.488981287369995</v>
      </c>
    </row>
    <row r="2591" spans="1:61" x14ac:dyDescent="0.25">
      <c r="A2591" s="10" t="str">
        <f>VLOOKUP(D2591,'Index-Relations'!E:F,2,FALSE)</f>
        <v>BM</v>
      </c>
      <c r="B2591" t="s">
        <v>3450</v>
      </c>
      <c r="C2591" s="53" t="s">
        <v>2767</v>
      </c>
      <c r="D2591" s="59" t="s">
        <v>2848</v>
      </c>
      <c r="E2591" s="59" t="s">
        <v>6007</v>
      </c>
      <c r="F2591" t="s">
        <v>975</v>
      </c>
      <c r="G2591" t="s">
        <v>952</v>
      </c>
      <c r="H2591" t="s">
        <v>976</v>
      </c>
      <c r="I2591" s="52">
        <v>45413</v>
      </c>
      <c r="J2591" t="s">
        <v>2457</v>
      </c>
      <c r="K2591">
        <v>510</v>
      </c>
      <c r="L2591" s="73">
        <v>66.036772540793905</v>
      </c>
      <c r="M2591">
        <v>509</v>
      </c>
      <c r="N2591">
        <v>0.99974531068140005</v>
      </c>
      <c r="O2591" s="73">
        <v>71.335248562467001</v>
      </c>
      <c r="P2591">
        <v>509</v>
      </c>
      <c r="Q2591">
        <v>0.99974531068140005</v>
      </c>
      <c r="R2591">
        <v>503</v>
      </c>
      <c r="S2591">
        <v>0.99068228354044496</v>
      </c>
      <c r="T2591">
        <v>37.740195797618398</v>
      </c>
      <c r="U2591">
        <v>0.75592736567762997</v>
      </c>
      <c r="V2591">
        <v>418</v>
      </c>
      <c r="W2591">
        <v>9.8124140242484295E-2</v>
      </c>
      <c r="X2591">
        <v>76</v>
      </c>
      <c r="Y2591">
        <v>507</v>
      </c>
      <c r="Z2591">
        <v>0.99781385239543896</v>
      </c>
      <c r="AA2591">
        <v>75.914938210338804</v>
      </c>
      <c r="AB2591">
        <v>427</v>
      </c>
      <c r="AC2591">
        <v>0.91849012750466996</v>
      </c>
      <c r="AD2591">
        <v>80</v>
      </c>
      <c r="AE2591">
        <v>7.9323724890768096E-2</v>
      </c>
      <c r="AF2591">
        <v>3</v>
      </c>
      <c r="AG2591">
        <v>2.1861476045612698E-3</v>
      </c>
      <c r="AH2591">
        <v>4.3585938774950402E-3</v>
      </c>
      <c r="AI2591">
        <v>31</v>
      </c>
      <c r="AJ2591" s="73">
        <v>64.439858146326003</v>
      </c>
      <c r="AK2591">
        <v>509</v>
      </c>
      <c r="AL2591">
        <v>0.99974531068140005</v>
      </c>
      <c r="AM2591">
        <v>7.8720161796774703E-4</v>
      </c>
      <c r="AN2591">
        <v>1</v>
      </c>
      <c r="AO2591">
        <v>7.8720161796774703E-4</v>
      </c>
      <c r="AP2591">
        <v>1</v>
      </c>
      <c r="AQ2591">
        <v>510</v>
      </c>
      <c r="AR2591">
        <v>0.999999999999999</v>
      </c>
      <c r="AS2591">
        <v>6.3260126302316201E-3</v>
      </c>
      <c r="AT2591">
        <v>1</v>
      </c>
      <c r="AU2591">
        <v>5.1484362724561498E-3</v>
      </c>
      <c r="AV2591">
        <v>2</v>
      </c>
      <c r="AW2591">
        <v>510</v>
      </c>
      <c r="AX2591">
        <v>0.999999999999999</v>
      </c>
      <c r="AY2591" s="73">
        <v>60.94759940913</v>
      </c>
      <c r="AZ2591">
        <v>509</v>
      </c>
      <c r="BA2591">
        <v>0.99974531068140005</v>
      </c>
      <c r="BB2591">
        <v>501</v>
      </c>
      <c r="BC2591">
        <v>0.91545532581547195</v>
      </c>
      <c r="BD2591">
        <v>8</v>
      </c>
      <c r="BE2591">
        <v>8.3757472566560201E-2</v>
      </c>
      <c r="BF2591">
        <v>66.036772540793905</v>
      </c>
      <c r="BG2591">
        <v>71.335248562467001</v>
      </c>
      <c r="BH2591">
        <v>60.94759940913</v>
      </c>
      <c r="BI2591">
        <v>64.439858146326003</v>
      </c>
    </row>
    <row r="2592" spans="1:61" x14ac:dyDescent="0.25">
      <c r="A2592" s="10" t="str">
        <f>VLOOKUP(D2592,'Index-Relations'!E:F,2,FALSE)</f>
        <v>BM</v>
      </c>
      <c r="B2592" t="s">
        <v>3450</v>
      </c>
      <c r="C2592" s="53" t="s">
        <v>2768</v>
      </c>
      <c r="D2592" s="59" t="s">
        <v>2848</v>
      </c>
      <c r="E2592" s="59" t="s">
        <v>6008</v>
      </c>
      <c r="F2592" t="s">
        <v>975</v>
      </c>
      <c r="G2592" t="s">
        <v>952</v>
      </c>
      <c r="H2592" t="s">
        <v>976</v>
      </c>
      <c r="I2592" s="52">
        <v>45383</v>
      </c>
      <c r="J2592" t="s">
        <v>2457</v>
      </c>
      <c r="K2592">
        <v>510</v>
      </c>
      <c r="L2592">
        <v>70.041238060763504</v>
      </c>
      <c r="M2592">
        <v>509</v>
      </c>
      <c r="N2592">
        <v>0.99974935853394298</v>
      </c>
      <c r="O2592">
        <v>75.103933456340599</v>
      </c>
      <c r="P2592">
        <v>509</v>
      </c>
      <c r="Q2592">
        <v>0.99974935853394298</v>
      </c>
      <c r="R2592">
        <v>503</v>
      </c>
      <c r="S2592">
        <v>0.99148526384730196</v>
      </c>
      <c r="T2592">
        <v>37.688264573435198</v>
      </c>
      <c r="U2592">
        <v>0.75797727549920102</v>
      </c>
      <c r="V2592">
        <v>418</v>
      </c>
      <c r="W2592">
        <v>9.7363458528541502E-2</v>
      </c>
      <c r="X2592">
        <v>76</v>
      </c>
      <c r="Y2592">
        <v>507</v>
      </c>
      <c r="Z2592">
        <v>0.997877129846369</v>
      </c>
      <c r="AA2592">
        <v>73.826415741692401</v>
      </c>
      <c r="AB2592">
        <v>425</v>
      </c>
      <c r="AC2592">
        <v>0.91554446755052799</v>
      </c>
      <c r="AD2592">
        <v>82</v>
      </c>
      <c r="AE2592">
        <v>8.2332662295840603E-2</v>
      </c>
      <c r="AF2592">
        <v>3</v>
      </c>
      <c r="AG2592">
        <v>2.12287015363139E-3</v>
      </c>
      <c r="AH2592">
        <v>4.2989371587498302E-3</v>
      </c>
      <c r="AI2592">
        <v>31</v>
      </c>
      <c r="AJ2592">
        <v>68.060865883028001</v>
      </c>
      <c r="AK2592">
        <v>509</v>
      </c>
      <c r="AL2592">
        <v>0.99974935853394298</v>
      </c>
      <c r="AM2592">
        <v>7.5235801606566004E-4</v>
      </c>
      <c r="AN2592">
        <v>1</v>
      </c>
      <c r="AO2592">
        <v>7.5235801606566004E-4</v>
      </c>
      <c r="AP2592">
        <v>1</v>
      </c>
      <c r="AQ2592">
        <v>510</v>
      </c>
      <c r="AR2592">
        <v>0.999999999999999</v>
      </c>
      <c r="AS2592">
        <v>5.9891555839760796E-3</v>
      </c>
      <c r="AT2592">
        <v>1</v>
      </c>
      <c r="AU2592">
        <v>4.9373117837989301E-3</v>
      </c>
      <c r="AV2592">
        <v>2</v>
      </c>
      <c r="AW2592">
        <v>510</v>
      </c>
      <c r="AX2592">
        <v>0.999999999999999</v>
      </c>
      <c r="AY2592">
        <v>64.403067805763399</v>
      </c>
      <c r="AZ2592">
        <v>509</v>
      </c>
      <c r="BA2592">
        <v>0.99974935853394298</v>
      </c>
      <c r="BB2592">
        <v>501</v>
      </c>
      <c r="BC2592">
        <v>0.91458606460023695</v>
      </c>
      <c r="BD2592">
        <v>8</v>
      </c>
      <c r="BE2592">
        <v>8.4661577383696895E-2</v>
      </c>
      <c r="BF2592">
        <v>66.059718200837906</v>
      </c>
      <c r="BG2592">
        <v>71.4815968063089</v>
      </c>
      <c r="BH2592">
        <v>60.855988676119999</v>
      </c>
      <c r="BI2592">
        <v>64.423575458885907</v>
      </c>
    </row>
    <row r="2593" spans="1:61" x14ac:dyDescent="0.25">
      <c r="A2593" s="10" t="str">
        <f>VLOOKUP(D2593,'Index-Relations'!E:F,2,FALSE)</f>
        <v>BM</v>
      </c>
      <c r="B2593" t="s">
        <v>3450</v>
      </c>
      <c r="C2593" s="53" t="s">
        <v>2769</v>
      </c>
      <c r="D2593" s="59" t="s">
        <v>2848</v>
      </c>
      <c r="E2593" s="59" t="s">
        <v>6009</v>
      </c>
      <c r="F2593" t="s">
        <v>975</v>
      </c>
      <c r="G2593" t="s">
        <v>952</v>
      </c>
      <c r="H2593" t="s">
        <v>976</v>
      </c>
      <c r="I2593" s="52">
        <v>45352</v>
      </c>
      <c r="J2593" t="s">
        <v>2457</v>
      </c>
      <c r="K2593">
        <v>510</v>
      </c>
      <c r="L2593">
        <v>70.815520101995006</v>
      </c>
      <c r="M2593">
        <v>510</v>
      </c>
      <c r="N2593">
        <v>1</v>
      </c>
      <c r="O2593">
        <v>75.341528594123901</v>
      </c>
      <c r="P2593">
        <v>510</v>
      </c>
      <c r="Q2593">
        <v>1</v>
      </c>
      <c r="R2593">
        <v>504</v>
      </c>
      <c r="S2593">
        <v>0.99163027528969505</v>
      </c>
      <c r="T2593">
        <v>37.717903852979802</v>
      </c>
      <c r="U2593">
        <v>0.77009276640481505</v>
      </c>
      <c r="V2593">
        <v>415</v>
      </c>
      <c r="W2593">
        <v>7.3894515196423705E-2</v>
      </c>
      <c r="X2593">
        <v>63</v>
      </c>
      <c r="Y2593">
        <v>508</v>
      </c>
      <c r="Z2593">
        <v>0.99817853350270003</v>
      </c>
      <c r="AA2593">
        <v>74.402838886842204</v>
      </c>
      <c r="AB2593">
        <v>425</v>
      </c>
      <c r="AC2593">
        <v>0.91436885508899302</v>
      </c>
      <c r="AD2593">
        <v>83</v>
      </c>
      <c r="AE2593">
        <v>8.3809678413707095E-2</v>
      </c>
      <c r="AF2593">
        <v>2</v>
      </c>
      <c r="AG2593">
        <v>1.82146649729945E-3</v>
      </c>
      <c r="AH2593">
        <v>3.88608383218533E-3</v>
      </c>
      <c r="AI2593">
        <v>22</v>
      </c>
      <c r="AJ2593">
        <v>68.392473451085294</v>
      </c>
      <c r="AK2593">
        <v>510</v>
      </c>
      <c r="AL2593">
        <v>1</v>
      </c>
      <c r="AM2593">
        <v>6.6400261640562003E-4</v>
      </c>
      <c r="AN2593">
        <v>1</v>
      </c>
      <c r="AO2593">
        <v>6.6400261640562003E-4</v>
      </c>
      <c r="AP2593">
        <v>1</v>
      </c>
      <c r="AQ2593">
        <v>510</v>
      </c>
      <c r="AR2593">
        <v>1</v>
      </c>
      <c r="AS2593">
        <v>6.3321910166836996E-3</v>
      </c>
      <c r="AT2593">
        <v>1</v>
      </c>
      <c r="AU2593">
        <v>4.8924551982361302E-3</v>
      </c>
      <c r="AV2593">
        <v>2</v>
      </c>
      <c r="AW2593">
        <v>510</v>
      </c>
      <c r="AX2593">
        <v>0.999999999999999</v>
      </c>
      <c r="AY2593">
        <v>66.091966989537895</v>
      </c>
      <c r="AZ2593">
        <v>510</v>
      </c>
      <c r="BA2593">
        <v>1</v>
      </c>
      <c r="BB2593">
        <v>501</v>
      </c>
      <c r="BC2593">
        <v>0.91476792703579102</v>
      </c>
      <c r="BD2593">
        <v>8</v>
      </c>
      <c r="BE2593">
        <v>8.4568070347802393E-2</v>
      </c>
      <c r="BF2593">
        <v>66.865404580099906</v>
      </c>
      <c r="BG2593">
        <v>71.738613549172896</v>
      </c>
      <c r="BH2593">
        <v>62.325938327486902</v>
      </c>
      <c r="BI2593">
        <v>64.724893462252993</v>
      </c>
    </row>
    <row r="2594" spans="1:61" x14ac:dyDescent="0.25">
      <c r="A2594" s="10" t="str">
        <f>VLOOKUP(D2594,'Index-Relations'!E:F,2,FALSE)</f>
        <v>BM</v>
      </c>
      <c r="B2594" t="s">
        <v>3450</v>
      </c>
      <c r="C2594" s="53" t="s">
        <v>2770</v>
      </c>
      <c r="D2594" s="59" t="s">
        <v>2848</v>
      </c>
      <c r="E2594" s="59" t="s">
        <v>6010</v>
      </c>
      <c r="F2594" t="s">
        <v>975</v>
      </c>
      <c r="G2594" t="s">
        <v>952</v>
      </c>
      <c r="H2594" t="s">
        <v>976</v>
      </c>
      <c r="I2594" s="52">
        <v>45323</v>
      </c>
      <c r="J2594" t="s">
        <v>2457</v>
      </c>
      <c r="K2594">
        <v>510</v>
      </c>
      <c r="L2594">
        <v>70.338557913798098</v>
      </c>
      <c r="M2594">
        <v>510</v>
      </c>
      <c r="N2594">
        <v>1</v>
      </c>
      <c r="O2594">
        <v>73.677524430393106</v>
      </c>
      <c r="P2594">
        <v>510</v>
      </c>
      <c r="Q2594">
        <v>1</v>
      </c>
      <c r="R2594">
        <v>504</v>
      </c>
      <c r="S2594">
        <v>0.99120242242616996</v>
      </c>
      <c r="T2594">
        <v>37.942385764235802</v>
      </c>
      <c r="U2594">
        <v>0.76246245920917699</v>
      </c>
      <c r="V2594">
        <v>413</v>
      </c>
      <c r="W2594">
        <v>7.7224511892143896E-2</v>
      </c>
      <c r="X2594">
        <v>60</v>
      </c>
      <c r="Y2594">
        <v>508</v>
      </c>
      <c r="Z2594">
        <v>0.99818969299270099</v>
      </c>
      <c r="AA2594">
        <v>71.924765798104403</v>
      </c>
      <c r="AB2594">
        <v>424</v>
      </c>
      <c r="AC2594">
        <v>0.91257671882250002</v>
      </c>
      <c r="AD2594">
        <v>84</v>
      </c>
      <c r="AE2594">
        <v>8.5612974170200001E-2</v>
      </c>
      <c r="AF2594">
        <v>2</v>
      </c>
      <c r="AG2594">
        <v>1.81030700729981E-3</v>
      </c>
      <c r="AH2594">
        <v>3.8920335691011998E-3</v>
      </c>
      <c r="AI2594">
        <v>21</v>
      </c>
      <c r="AJ2594">
        <v>68.6379211453945</v>
      </c>
      <c r="AK2594">
        <v>510</v>
      </c>
      <c r="AL2594">
        <v>1</v>
      </c>
      <c r="AM2594">
        <v>6.7505974259801703E-4</v>
      </c>
      <c r="AN2594">
        <v>1</v>
      </c>
      <c r="AO2594">
        <v>6.7505974259801703E-4</v>
      </c>
      <c r="AP2594">
        <v>1</v>
      </c>
      <c r="AQ2594">
        <v>510</v>
      </c>
      <c r="AR2594">
        <v>0.999999999999999</v>
      </c>
      <c r="AS2594">
        <v>7.4614244350019098E-3</v>
      </c>
      <c r="AT2594">
        <v>1</v>
      </c>
      <c r="AU2594">
        <v>5.0177288466307004E-3</v>
      </c>
      <c r="AV2594">
        <v>2</v>
      </c>
      <c r="AW2594">
        <v>510</v>
      </c>
      <c r="AX2594">
        <v>1</v>
      </c>
      <c r="AY2594">
        <v>66.139350050960701</v>
      </c>
      <c r="AZ2594">
        <v>510</v>
      </c>
      <c r="BA2594">
        <v>1</v>
      </c>
      <c r="BB2594">
        <v>501</v>
      </c>
      <c r="BC2594">
        <v>0.91830597140044601</v>
      </c>
      <c r="BD2594">
        <v>8</v>
      </c>
      <c r="BE2594">
        <v>8.1018968856955406E-2</v>
      </c>
      <c r="BF2594">
        <v>66.290142093547999</v>
      </c>
      <c r="BG2594">
        <v>69.869368605210994</v>
      </c>
      <c r="BH2594">
        <v>62.400653944805001</v>
      </c>
      <c r="BI2594">
        <v>64.882731309594902</v>
      </c>
    </row>
    <row r="2595" spans="1:61" x14ac:dyDescent="0.25">
      <c r="A2595" s="10" t="str">
        <f>VLOOKUP(D2595,'Index-Relations'!E:F,2,FALSE)</f>
        <v>BM</v>
      </c>
      <c r="B2595" t="s">
        <v>3450</v>
      </c>
      <c r="C2595" s="53" t="s">
        <v>2760</v>
      </c>
      <c r="D2595" s="59" t="s">
        <v>2849</v>
      </c>
      <c r="E2595" s="59" t="s">
        <v>6011</v>
      </c>
      <c r="F2595" t="s">
        <v>977</v>
      </c>
      <c r="G2595" t="s">
        <v>91</v>
      </c>
      <c r="H2595" t="s">
        <v>978</v>
      </c>
      <c r="I2595" s="52">
        <v>45658</v>
      </c>
      <c r="J2595" t="s">
        <v>2457</v>
      </c>
      <c r="K2595">
        <v>607</v>
      </c>
      <c r="L2595" s="73">
        <v>66.411685625353996</v>
      </c>
      <c r="M2595">
        <v>600</v>
      </c>
      <c r="N2595">
        <v>0.99848653285576905</v>
      </c>
      <c r="O2595" s="73">
        <v>71.501936820436001</v>
      </c>
      <c r="P2595">
        <v>600</v>
      </c>
      <c r="Q2595">
        <v>0.99848653285576905</v>
      </c>
      <c r="R2595">
        <v>587</v>
      </c>
      <c r="S2595">
        <v>0.98740771600477195</v>
      </c>
      <c r="T2595">
        <v>37.069638029220897</v>
      </c>
      <c r="U2595">
        <v>0.79254425841491805</v>
      </c>
      <c r="V2595">
        <v>490</v>
      </c>
      <c r="W2595">
        <v>9.80746393140811E-2</v>
      </c>
      <c r="X2595">
        <v>99</v>
      </c>
      <c r="Y2595">
        <v>600</v>
      </c>
      <c r="Z2595">
        <v>0.998439807970813</v>
      </c>
      <c r="AA2595">
        <v>77.770408248394801</v>
      </c>
      <c r="AB2595">
        <v>494</v>
      </c>
      <c r="AC2595">
        <v>0.89991891569981897</v>
      </c>
      <c r="AD2595">
        <v>105</v>
      </c>
      <c r="AE2595">
        <v>9.8364166851174703E-2</v>
      </c>
      <c r="AF2595">
        <v>8</v>
      </c>
      <c r="AG2595">
        <v>1.71691744900591E-3</v>
      </c>
      <c r="AH2595">
        <v>4.91885544372521E-3</v>
      </c>
      <c r="AI2595">
        <v>40</v>
      </c>
      <c r="AJ2595" s="73">
        <v>65.715296693873995</v>
      </c>
      <c r="AK2595">
        <v>600</v>
      </c>
      <c r="AL2595">
        <v>0.99848653285576905</v>
      </c>
      <c r="AM2595">
        <v>6.1475461705008997E-4</v>
      </c>
      <c r="AN2595">
        <v>2</v>
      </c>
      <c r="AO2595">
        <v>7.8412498915345899E-4</v>
      </c>
      <c r="AP2595">
        <v>4</v>
      </c>
      <c r="AQ2595">
        <v>605</v>
      </c>
      <c r="AR2595">
        <v>0.99947918353592402</v>
      </c>
      <c r="AS2595">
        <v>5.0566881003538096E-3</v>
      </c>
      <c r="AT2595">
        <v>2</v>
      </c>
      <c r="AU2595">
        <v>4.9675253073743998E-3</v>
      </c>
      <c r="AV2595">
        <v>2</v>
      </c>
      <c r="AW2595">
        <v>605</v>
      </c>
      <c r="AX2595">
        <v>0.99947918353592402</v>
      </c>
      <c r="AY2595" s="73">
        <v>60.801781082414898</v>
      </c>
      <c r="AZ2595">
        <v>600</v>
      </c>
      <c r="BA2595">
        <v>0.99848653285576905</v>
      </c>
      <c r="BB2595">
        <v>590</v>
      </c>
      <c r="BC2595">
        <v>0.93589311923692997</v>
      </c>
      <c r="BD2595">
        <v>11</v>
      </c>
      <c r="BE2595">
        <v>6.2801939309840293E-2</v>
      </c>
      <c r="BF2595">
        <v>66.411685625353996</v>
      </c>
      <c r="BG2595">
        <v>71.501936820436001</v>
      </c>
      <c r="BH2595">
        <v>60.801781082414898</v>
      </c>
      <c r="BI2595">
        <v>65.715296693873995</v>
      </c>
    </row>
    <row r="2596" spans="1:61" x14ac:dyDescent="0.25">
      <c r="A2596" s="10" t="str">
        <f>VLOOKUP(D2596,'Index-Relations'!E:F,2,FALSE)</f>
        <v>BM</v>
      </c>
      <c r="B2596" t="s">
        <v>3450</v>
      </c>
      <c r="C2596" s="53" t="s">
        <v>2761</v>
      </c>
      <c r="D2596" s="59" t="s">
        <v>2849</v>
      </c>
      <c r="E2596" s="59" t="s">
        <v>6012</v>
      </c>
      <c r="F2596" t="s">
        <v>977</v>
      </c>
      <c r="G2596" t="s">
        <v>91</v>
      </c>
      <c r="H2596" t="s">
        <v>978</v>
      </c>
      <c r="I2596" s="52">
        <v>45628</v>
      </c>
      <c r="J2596" t="s">
        <v>2457</v>
      </c>
      <c r="K2596">
        <v>608</v>
      </c>
      <c r="L2596" s="73">
        <v>66.445312017419994</v>
      </c>
      <c r="M2596">
        <v>600</v>
      </c>
      <c r="N2596">
        <v>0.99826187083175499</v>
      </c>
      <c r="O2596" s="73">
        <v>71.350821339295905</v>
      </c>
      <c r="P2596">
        <v>600</v>
      </c>
      <c r="Q2596">
        <v>0.99826187083175499</v>
      </c>
      <c r="R2596">
        <v>587</v>
      </c>
      <c r="S2596">
        <v>0.98682167377220498</v>
      </c>
      <c r="T2596">
        <v>37.152090040032903</v>
      </c>
      <c r="U2596">
        <v>0.79271374811111495</v>
      </c>
      <c r="V2596">
        <v>490</v>
      </c>
      <c r="W2596">
        <v>9.9384418223112295E-2</v>
      </c>
      <c r="X2596">
        <v>100</v>
      </c>
      <c r="Y2596">
        <v>600</v>
      </c>
      <c r="Z2596">
        <v>0.99819034774376003</v>
      </c>
      <c r="AA2596">
        <v>72.910553028882902</v>
      </c>
      <c r="AB2596">
        <v>494</v>
      </c>
      <c r="AC2596">
        <v>0.90015020207182495</v>
      </c>
      <c r="AD2596">
        <v>105</v>
      </c>
      <c r="AE2596">
        <v>9.7910704551515307E-2</v>
      </c>
      <c r="AF2596">
        <v>9</v>
      </c>
      <c r="AG2596">
        <v>1.93909337665885E-3</v>
      </c>
      <c r="AH2596">
        <v>4.9620728345682701E-3</v>
      </c>
      <c r="AI2596">
        <v>39</v>
      </c>
      <c r="AJ2596" s="73">
        <v>65.752695660024997</v>
      </c>
      <c r="AK2596">
        <v>600</v>
      </c>
      <c r="AL2596">
        <v>0.99826187083175499</v>
      </c>
      <c r="AM2596">
        <v>6.54686372130887E-4</v>
      </c>
      <c r="AN2596">
        <v>2</v>
      </c>
      <c r="AO2596">
        <v>8.29009769157351E-4</v>
      </c>
      <c r="AP2596">
        <v>4</v>
      </c>
      <c r="AQ2596">
        <v>605</v>
      </c>
      <c r="AR2596">
        <v>0.99936847303524301</v>
      </c>
      <c r="AS2596">
        <v>4.9706963932939999E-3</v>
      </c>
      <c r="AT2596">
        <v>2</v>
      </c>
      <c r="AU2596">
        <v>5.3733324658489599E-3</v>
      </c>
      <c r="AV2596">
        <v>2</v>
      </c>
      <c r="AW2596">
        <v>605</v>
      </c>
      <c r="AX2596">
        <v>0.99936847303524401</v>
      </c>
      <c r="AY2596" s="73">
        <v>61.057038308080998</v>
      </c>
      <c r="AZ2596">
        <v>600</v>
      </c>
      <c r="BA2596">
        <v>0.99826187083175499</v>
      </c>
      <c r="BB2596">
        <v>590</v>
      </c>
      <c r="BC2596">
        <v>0.94041506388215501</v>
      </c>
      <c r="BD2596">
        <v>11</v>
      </c>
      <c r="BE2596">
        <v>5.8124399383931401E-2</v>
      </c>
      <c r="BF2596">
        <v>66.445312017419994</v>
      </c>
      <c r="BG2596">
        <v>71.350821339295905</v>
      </c>
      <c r="BH2596">
        <v>61.057038308080998</v>
      </c>
      <c r="BI2596">
        <v>65.752695660024997</v>
      </c>
    </row>
    <row r="2597" spans="1:61" x14ac:dyDescent="0.25">
      <c r="A2597" s="10" t="str">
        <f>VLOOKUP(D2597,'Index-Relations'!E:F,2,FALSE)</f>
        <v>BM</v>
      </c>
      <c r="B2597" t="s">
        <v>3450</v>
      </c>
      <c r="C2597" s="53" t="s">
        <v>2762</v>
      </c>
      <c r="D2597" s="59" t="s">
        <v>2849</v>
      </c>
      <c r="E2597" s="59" t="s">
        <v>6013</v>
      </c>
      <c r="F2597" t="s">
        <v>977</v>
      </c>
      <c r="G2597" t="s">
        <v>91</v>
      </c>
      <c r="H2597" t="s">
        <v>978</v>
      </c>
      <c r="I2597" s="52">
        <v>45597</v>
      </c>
      <c r="J2597" t="s">
        <v>2457</v>
      </c>
      <c r="K2597">
        <v>608</v>
      </c>
      <c r="L2597" s="73">
        <v>66.475522310830897</v>
      </c>
      <c r="M2597">
        <v>600</v>
      </c>
      <c r="N2597">
        <v>0.99821245198882302</v>
      </c>
      <c r="O2597" s="73">
        <v>71.271996139460896</v>
      </c>
      <c r="P2597">
        <v>600</v>
      </c>
      <c r="Q2597">
        <v>0.99821245198882302</v>
      </c>
      <c r="R2597">
        <v>587</v>
      </c>
      <c r="S2597">
        <v>0.98672613772705198</v>
      </c>
      <c r="T2597">
        <v>37.672104532433799</v>
      </c>
      <c r="U2597">
        <v>0.79345027549536096</v>
      </c>
      <c r="V2597">
        <v>488</v>
      </c>
      <c r="W2597">
        <v>9.9924757145193097E-2</v>
      </c>
      <c r="X2597">
        <v>101</v>
      </c>
      <c r="Y2597">
        <v>600</v>
      </c>
      <c r="Z2597">
        <v>0.99785023575649201</v>
      </c>
      <c r="AA2597">
        <v>74.3624391676491</v>
      </c>
      <c r="AB2597">
        <v>494</v>
      </c>
      <c r="AC2597">
        <v>0.89883213109304205</v>
      </c>
      <c r="AD2597">
        <v>105</v>
      </c>
      <c r="AE2597">
        <v>9.8862657616989494E-2</v>
      </c>
      <c r="AF2597">
        <v>9</v>
      </c>
      <c r="AG2597">
        <v>2.3052112899675202E-3</v>
      </c>
      <c r="AH2597">
        <v>5.1879240669222603E-3</v>
      </c>
      <c r="AI2597">
        <v>39</v>
      </c>
      <c r="AJ2597" s="73">
        <v>65.846147300167999</v>
      </c>
      <c r="AK2597">
        <v>600</v>
      </c>
      <c r="AL2597">
        <v>0.99821245198882302</v>
      </c>
      <c r="AM2597">
        <v>4.2646497674447598E-4</v>
      </c>
      <c r="AN2597">
        <v>1</v>
      </c>
      <c r="AO2597">
        <v>9.4782737056114095E-4</v>
      </c>
      <c r="AP2597">
        <v>4</v>
      </c>
      <c r="AQ2597">
        <v>605</v>
      </c>
      <c r="AR2597">
        <v>0.99933786379323697</v>
      </c>
      <c r="AS2597">
        <v>5.1254054604635496E-3</v>
      </c>
      <c r="AT2597">
        <v>2</v>
      </c>
      <c r="AU2597">
        <v>5.2869967232967796E-3</v>
      </c>
      <c r="AV2597">
        <v>2</v>
      </c>
      <c r="AW2597">
        <v>605</v>
      </c>
      <c r="AX2597">
        <v>0.99933786379323697</v>
      </c>
      <c r="AY2597" s="73">
        <v>61.023201077899003</v>
      </c>
      <c r="AZ2597">
        <v>600</v>
      </c>
      <c r="BA2597">
        <v>0.99821245198882302</v>
      </c>
      <c r="BB2597">
        <v>591</v>
      </c>
      <c r="BC2597">
        <v>0.93786260703544999</v>
      </c>
      <c r="BD2597">
        <v>10</v>
      </c>
      <c r="BE2597">
        <v>6.0527429387225398E-2</v>
      </c>
      <c r="BF2597">
        <v>66.475522310830897</v>
      </c>
      <c r="BG2597">
        <v>71.271996139460896</v>
      </c>
      <c r="BH2597">
        <v>61.023201077899003</v>
      </c>
      <c r="BI2597">
        <v>65.846147300167999</v>
      </c>
    </row>
    <row r="2598" spans="1:61" x14ac:dyDescent="0.25">
      <c r="A2598" s="10" t="str">
        <f>VLOOKUP(D2598,'Index-Relations'!E:F,2,FALSE)</f>
        <v>BM</v>
      </c>
      <c r="B2598" t="s">
        <v>3450</v>
      </c>
      <c r="C2598" s="53" t="s">
        <v>2763</v>
      </c>
      <c r="D2598" s="59" t="s">
        <v>2849</v>
      </c>
      <c r="E2598" s="59" t="s">
        <v>6014</v>
      </c>
      <c r="F2598" t="s">
        <v>977</v>
      </c>
      <c r="G2598" t="s">
        <v>91</v>
      </c>
      <c r="H2598" t="s">
        <v>978</v>
      </c>
      <c r="I2598" s="52">
        <v>45566</v>
      </c>
      <c r="J2598" t="s">
        <v>2457</v>
      </c>
      <c r="K2598">
        <v>607</v>
      </c>
      <c r="L2598" s="73">
        <v>66.435471314251998</v>
      </c>
      <c r="M2598">
        <v>600</v>
      </c>
      <c r="N2598">
        <v>0.99858703660770198</v>
      </c>
      <c r="O2598" s="73">
        <v>71.105167972951904</v>
      </c>
      <c r="P2598">
        <v>600</v>
      </c>
      <c r="Q2598">
        <v>0.99858703660770198</v>
      </c>
      <c r="R2598">
        <v>587</v>
      </c>
      <c r="S2598">
        <v>0.98689810054911797</v>
      </c>
      <c r="T2598">
        <v>37.818581350860399</v>
      </c>
      <c r="U2598">
        <v>0.79329789170768805</v>
      </c>
      <c r="V2598">
        <v>486</v>
      </c>
      <c r="W2598">
        <v>0.101041990832023</v>
      </c>
      <c r="X2598">
        <v>100</v>
      </c>
      <c r="Y2598">
        <v>600</v>
      </c>
      <c r="Z2598">
        <v>0.99820571500585697</v>
      </c>
      <c r="AA2598">
        <v>73.186186051861696</v>
      </c>
      <c r="AB2598">
        <v>493</v>
      </c>
      <c r="AC2598">
        <v>0.899329916831482</v>
      </c>
      <c r="AD2598">
        <v>106</v>
      </c>
      <c r="AE2598">
        <v>9.8714559996547199E-2</v>
      </c>
      <c r="AF2598">
        <v>8</v>
      </c>
      <c r="AG2598">
        <v>1.9555231719699598E-3</v>
      </c>
      <c r="AH2598">
        <v>5.1440731826131502E-3</v>
      </c>
      <c r="AI2598">
        <v>38</v>
      </c>
      <c r="AJ2598" s="73">
        <v>65.812818263569</v>
      </c>
      <c r="AK2598">
        <v>600</v>
      </c>
      <c r="AL2598">
        <v>0.99858703660770198</v>
      </c>
      <c r="AM2598">
        <v>4.4103505915624598E-4</v>
      </c>
      <c r="AN2598">
        <v>1</v>
      </c>
      <c r="AO2598">
        <v>9.38929763238074E-4</v>
      </c>
      <c r="AP2598">
        <v>4</v>
      </c>
      <c r="AQ2598">
        <v>605</v>
      </c>
      <c r="AR2598">
        <v>0.99981861932501104</v>
      </c>
      <c r="AS2598">
        <v>5.5148774867366896E-3</v>
      </c>
      <c r="AT2598">
        <v>2</v>
      </c>
      <c r="AU2598">
        <v>5.22765517423551E-3</v>
      </c>
      <c r="AV2598">
        <v>2</v>
      </c>
      <c r="AW2598">
        <v>605</v>
      </c>
      <c r="AX2598">
        <v>0.99981861932501204</v>
      </c>
      <c r="AY2598" s="73">
        <v>61.060839021200998</v>
      </c>
      <c r="AZ2598">
        <v>600</v>
      </c>
      <c r="BA2598">
        <v>0.99858703660770198</v>
      </c>
      <c r="BB2598">
        <v>591</v>
      </c>
      <c r="BC2598">
        <v>0.93718225891031903</v>
      </c>
      <c r="BD2598">
        <v>10</v>
      </c>
      <c r="BE2598">
        <v>6.1697430651454499E-2</v>
      </c>
      <c r="BF2598">
        <v>66.435471314251998</v>
      </c>
      <c r="BG2598">
        <v>71.105167972951904</v>
      </c>
      <c r="BH2598">
        <v>61.060839021200998</v>
      </c>
      <c r="BI2598">
        <v>65.812818263569</v>
      </c>
    </row>
    <row r="2599" spans="1:61" x14ac:dyDescent="0.25">
      <c r="A2599" s="10" t="str">
        <f>VLOOKUP(D2599,'Index-Relations'!E:F,2,FALSE)</f>
        <v>BM</v>
      </c>
      <c r="B2599" t="s">
        <v>3450</v>
      </c>
      <c r="C2599" s="53" t="s">
        <v>2764</v>
      </c>
      <c r="D2599" s="59" t="s">
        <v>2849</v>
      </c>
      <c r="E2599" s="59" t="s">
        <v>6015</v>
      </c>
      <c r="F2599" t="s">
        <v>977</v>
      </c>
      <c r="G2599" t="s">
        <v>91</v>
      </c>
      <c r="H2599" t="s">
        <v>978</v>
      </c>
      <c r="I2599" s="52">
        <v>45537</v>
      </c>
      <c r="J2599" t="s">
        <v>2457</v>
      </c>
      <c r="K2599">
        <v>659</v>
      </c>
      <c r="L2599" s="73">
        <v>66.472169687179004</v>
      </c>
      <c r="M2599">
        <v>656</v>
      </c>
      <c r="N2599">
        <v>0.99932205161502696</v>
      </c>
      <c r="O2599" s="73">
        <v>71.018699757242899</v>
      </c>
      <c r="P2599">
        <v>656</v>
      </c>
      <c r="Q2599">
        <v>0.99932205161502696</v>
      </c>
      <c r="R2599">
        <v>639</v>
      </c>
      <c r="S2599">
        <v>0.98885187975767297</v>
      </c>
      <c r="T2599">
        <v>38.059832438184998</v>
      </c>
      <c r="U2599">
        <v>0.80709645815134501</v>
      </c>
      <c r="V2599">
        <v>531</v>
      </c>
      <c r="W2599">
        <v>9.9625357778654E-2</v>
      </c>
      <c r="X2599">
        <v>109</v>
      </c>
      <c r="Y2599">
        <v>654</v>
      </c>
      <c r="Z2599">
        <v>0.99857135285564702</v>
      </c>
      <c r="AA2599">
        <v>73.662249145916206</v>
      </c>
      <c r="AB2599">
        <v>538</v>
      </c>
      <c r="AC2599">
        <v>0.93455679379962897</v>
      </c>
      <c r="AD2599">
        <v>127</v>
      </c>
      <c r="AE2599">
        <v>9.4246703015287397E-2</v>
      </c>
      <c r="AF2599">
        <v>-6</v>
      </c>
      <c r="AG2599">
        <v>0</v>
      </c>
      <c r="AH2599">
        <v>4.9106302483514696E-3</v>
      </c>
      <c r="AI2599">
        <v>37</v>
      </c>
      <c r="AJ2599" s="73">
        <v>66.134837399731893</v>
      </c>
      <c r="AK2599">
        <v>656</v>
      </c>
      <c r="AL2599">
        <v>0.99932205161502696</v>
      </c>
      <c r="AM2599">
        <v>4.9017056353419896E-4</v>
      </c>
      <c r="AN2599">
        <v>1</v>
      </c>
      <c r="AO2599">
        <v>7.4837199089056302E-4</v>
      </c>
      <c r="AP2599">
        <v>3</v>
      </c>
      <c r="AQ2599">
        <v>659</v>
      </c>
      <c r="AR2599">
        <v>1</v>
      </c>
      <c r="AS2599">
        <v>4.7636478859549303E-3</v>
      </c>
      <c r="AT2599">
        <v>1</v>
      </c>
      <c r="AU2599">
        <v>5.2687550740381003E-3</v>
      </c>
      <c r="AV2599">
        <v>4</v>
      </c>
      <c r="AW2599">
        <v>659</v>
      </c>
      <c r="AX2599">
        <v>1</v>
      </c>
      <c r="AY2599" s="73">
        <v>60.9954964954239</v>
      </c>
      <c r="AZ2599">
        <v>656</v>
      </c>
      <c r="BA2599">
        <v>0.99932205161502696</v>
      </c>
      <c r="BB2599">
        <v>645</v>
      </c>
      <c r="BC2599">
        <v>0.94063423018573</v>
      </c>
      <c r="BD2599">
        <v>11</v>
      </c>
      <c r="BE2599">
        <v>5.8617397823378999E-2</v>
      </c>
      <c r="BF2599">
        <v>66.472169687179004</v>
      </c>
      <c r="BG2599">
        <v>71.018699757242899</v>
      </c>
      <c r="BH2599">
        <v>60.9954964954239</v>
      </c>
      <c r="BI2599">
        <v>66.134837399731893</v>
      </c>
    </row>
    <row r="2600" spans="1:61" x14ac:dyDescent="0.25">
      <c r="A2600" s="10" t="str">
        <f>VLOOKUP(D2600,'Index-Relations'!E:F,2,FALSE)</f>
        <v>BM</v>
      </c>
      <c r="B2600" t="s">
        <v>3450</v>
      </c>
      <c r="C2600" s="53" t="s">
        <v>3350</v>
      </c>
      <c r="D2600" s="59" t="s">
        <v>2849</v>
      </c>
      <c r="E2600" s="59" t="s">
        <v>6016</v>
      </c>
      <c r="F2600" t="s">
        <v>977</v>
      </c>
      <c r="G2600" t="s">
        <v>91</v>
      </c>
      <c r="H2600" t="s">
        <v>978</v>
      </c>
      <c r="I2600" s="52">
        <v>45505</v>
      </c>
      <c r="J2600" t="s">
        <v>2457</v>
      </c>
      <c r="K2600">
        <v>659</v>
      </c>
      <c r="L2600" s="73">
        <v>66.524833042868906</v>
      </c>
      <c r="M2600">
        <v>656</v>
      </c>
      <c r="N2600">
        <v>0.99931147882267302</v>
      </c>
      <c r="O2600" s="73">
        <v>71.077324119064897</v>
      </c>
      <c r="P2600">
        <v>656</v>
      </c>
      <c r="Q2600">
        <v>0.99931147882267302</v>
      </c>
      <c r="R2600">
        <v>639</v>
      </c>
      <c r="S2600">
        <v>0.989040138599935</v>
      </c>
      <c r="T2600">
        <v>38.069643810231099</v>
      </c>
      <c r="U2600">
        <v>0.79897881558338402</v>
      </c>
      <c r="V2600">
        <v>532</v>
      </c>
      <c r="W2600">
        <v>0.10060153342354999</v>
      </c>
      <c r="X2600">
        <v>109</v>
      </c>
      <c r="Y2600">
        <v>654</v>
      </c>
      <c r="Z2600">
        <v>0.99855014150344601</v>
      </c>
      <c r="AA2600">
        <v>74.577963495560198</v>
      </c>
      <c r="AB2600">
        <v>530</v>
      </c>
      <c r="AC2600">
        <v>0.91225486770491504</v>
      </c>
      <c r="AD2600">
        <v>123</v>
      </c>
      <c r="AE2600">
        <v>8.6108869693752199E-2</v>
      </c>
      <c r="AF2600">
        <v>6</v>
      </c>
      <c r="AG2600">
        <v>1.63626260133264E-3</v>
      </c>
      <c r="AH2600">
        <v>4.6840537071937902E-3</v>
      </c>
      <c r="AI2600">
        <v>36</v>
      </c>
      <c r="AJ2600" s="73">
        <v>66.21473211256</v>
      </c>
      <c r="AK2600">
        <v>656</v>
      </c>
      <c r="AL2600">
        <v>0.99931147882267302</v>
      </c>
      <c r="AM2600">
        <v>5.1593621688089696E-4</v>
      </c>
      <c r="AN2600">
        <v>1</v>
      </c>
      <c r="AO2600">
        <v>7.9057539416916699E-4</v>
      </c>
      <c r="AP2600">
        <v>3</v>
      </c>
      <c r="AQ2600">
        <v>659</v>
      </c>
      <c r="AR2600">
        <v>0.999999999999999</v>
      </c>
      <c r="AS2600">
        <v>5.5131477062413904E-3</v>
      </c>
      <c r="AT2600">
        <v>1</v>
      </c>
      <c r="AU2600">
        <v>5.2207967792487703E-3</v>
      </c>
      <c r="AV2600">
        <v>4</v>
      </c>
      <c r="AW2600">
        <v>659</v>
      </c>
      <c r="AX2600">
        <v>1</v>
      </c>
      <c r="AY2600" s="73">
        <v>61.004063306915903</v>
      </c>
      <c r="AZ2600">
        <v>656</v>
      </c>
      <c r="BA2600">
        <v>0.99931147882267302</v>
      </c>
      <c r="BB2600">
        <v>646</v>
      </c>
      <c r="BC2600">
        <v>0.93340758129451495</v>
      </c>
      <c r="BD2600">
        <v>10</v>
      </c>
      <c r="BE2600">
        <v>6.5801843311315597E-2</v>
      </c>
      <c r="BF2600">
        <v>66.524833042868906</v>
      </c>
      <c r="BG2600">
        <v>71.077324119064897</v>
      </c>
      <c r="BH2600">
        <v>61.004063306915903</v>
      </c>
      <c r="BI2600">
        <v>66.21473211256</v>
      </c>
    </row>
    <row r="2601" spans="1:61" x14ac:dyDescent="0.25">
      <c r="A2601" s="10" t="str">
        <f>VLOOKUP(D2601,'Index-Relations'!E:F,2,FALSE)</f>
        <v>BM</v>
      </c>
      <c r="B2601" t="s">
        <v>3450</v>
      </c>
      <c r="C2601" s="53" t="s">
        <v>2765</v>
      </c>
      <c r="D2601" s="59" t="s">
        <v>2849</v>
      </c>
      <c r="E2601" s="59" t="s">
        <v>6017</v>
      </c>
      <c r="F2601" t="s">
        <v>977</v>
      </c>
      <c r="G2601" t="s">
        <v>91</v>
      </c>
      <c r="H2601" t="s">
        <v>978</v>
      </c>
      <c r="I2601" s="52">
        <v>45474</v>
      </c>
      <c r="J2601" t="s">
        <v>2457</v>
      </c>
      <c r="K2601">
        <v>659</v>
      </c>
      <c r="L2601" s="73">
        <v>66.765421602970903</v>
      </c>
      <c r="M2601">
        <v>656</v>
      </c>
      <c r="N2601">
        <v>0.99954260727630595</v>
      </c>
      <c r="O2601" s="73">
        <v>71.071423905027004</v>
      </c>
      <c r="P2601">
        <v>656</v>
      </c>
      <c r="Q2601">
        <v>0.99954260727630595</v>
      </c>
      <c r="R2601">
        <v>639</v>
      </c>
      <c r="S2601">
        <v>0.98826918591357205</v>
      </c>
      <c r="T2601">
        <v>38.056708322282702</v>
      </c>
      <c r="U2601">
        <v>0.80022334425434305</v>
      </c>
      <c r="V2601">
        <v>529</v>
      </c>
      <c r="W2601">
        <v>9.8346154044397893E-2</v>
      </c>
      <c r="X2601">
        <v>110</v>
      </c>
      <c r="Y2601">
        <v>654</v>
      </c>
      <c r="Z2601">
        <v>0.99863830310740798</v>
      </c>
      <c r="AA2601">
        <v>77.416003165149604</v>
      </c>
      <c r="AB2601">
        <v>527</v>
      </c>
      <c r="AC2601">
        <v>0.91208849012990401</v>
      </c>
      <c r="AD2601">
        <v>125</v>
      </c>
      <c r="AE2601">
        <v>8.5307539736111396E-2</v>
      </c>
      <c r="AF2601">
        <v>7</v>
      </c>
      <c r="AG2601">
        <v>2.60397013398426E-3</v>
      </c>
      <c r="AH2601">
        <v>4.1661630012307703E-3</v>
      </c>
      <c r="AI2601">
        <v>36</v>
      </c>
      <c r="AJ2601" s="73">
        <v>66.289225335484005</v>
      </c>
      <c r="AK2601">
        <v>656</v>
      </c>
      <c r="AL2601">
        <v>0.99954260727630595</v>
      </c>
      <c r="AM2601">
        <v>5.8247426557906897E-4</v>
      </c>
      <c r="AN2601">
        <v>1</v>
      </c>
      <c r="AO2601">
        <v>8.6363628728364195E-4</v>
      </c>
      <c r="AP2601">
        <v>3</v>
      </c>
      <c r="AQ2601">
        <v>659</v>
      </c>
      <c r="AR2601">
        <v>1</v>
      </c>
      <c r="AS2601">
        <v>5.4874473161603899E-3</v>
      </c>
      <c r="AT2601">
        <v>1</v>
      </c>
      <c r="AU2601">
        <v>5.0288797804337202E-3</v>
      </c>
      <c r="AV2601">
        <v>4</v>
      </c>
      <c r="AW2601">
        <v>659</v>
      </c>
      <c r="AX2601">
        <v>1</v>
      </c>
      <c r="AY2601" s="73">
        <v>61.615916903726998</v>
      </c>
      <c r="AZ2601">
        <v>656</v>
      </c>
      <c r="BA2601">
        <v>0.99954260727630595</v>
      </c>
      <c r="BB2601">
        <v>646</v>
      </c>
      <c r="BC2601">
        <v>0.92896208619371401</v>
      </c>
      <c r="BD2601">
        <v>10</v>
      </c>
      <c r="BE2601">
        <v>7.0174277519002307E-2</v>
      </c>
      <c r="BF2601">
        <v>66.765421602970903</v>
      </c>
      <c r="BG2601">
        <v>71.071423905027004</v>
      </c>
      <c r="BH2601">
        <v>61.615916903726998</v>
      </c>
      <c r="BI2601">
        <v>66.289225335484005</v>
      </c>
    </row>
    <row r="2602" spans="1:61" x14ac:dyDescent="0.25">
      <c r="A2602" s="10" t="str">
        <f>VLOOKUP(D2602,'Index-Relations'!E:F,2,FALSE)</f>
        <v>BM</v>
      </c>
      <c r="B2602" t="s">
        <v>3450</v>
      </c>
      <c r="C2602" s="53" t="s">
        <v>2766</v>
      </c>
      <c r="D2602" s="59" t="s">
        <v>2849</v>
      </c>
      <c r="E2602" s="59" t="s">
        <v>6018</v>
      </c>
      <c r="F2602" t="s">
        <v>977</v>
      </c>
      <c r="G2602" t="s">
        <v>91</v>
      </c>
      <c r="H2602" t="s">
        <v>978</v>
      </c>
      <c r="I2602" s="52">
        <v>45446</v>
      </c>
      <c r="J2602" t="s">
        <v>2457</v>
      </c>
      <c r="K2602">
        <v>659</v>
      </c>
      <c r="L2602" s="73">
        <v>66.521798832307994</v>
      </c>
      <c r="M2602">
        <v>657</v>
      </c>
      <c r="N2602">
        <v>0.99966885468934497</v>
      </c>
      <c r="O2602" s="73">
        <v>70.980664240596994</v>
      </c>
      <c r="P2602">
        <v>657</v>
      </c>
      <c r="Q2602">
        <v>0.99966885468934497</v>
      </c>
      <c r="R2602">
        <v>640</v>
      </c>
      <c r="S2602">
        <v>0.98796430908641797</v>
      </c>
      <c r="T2602">
        <v>38.152719572082503</v>
      </c>
      <c r="U2602">
        <v>0.80176148565715999</v>
      </c>
      <c r="V2602">
        <v>531</v>
      </c>
      <c r="W2602">
        <v>0.10064940659404301</v>
      </c>
      <c r="X2602">
        <v>109</v>
      </c>
      <c r="Y2602">
        <v>654</v>
      </c>
      <c r="Z2602">
        <v>0.99764488700055498</v>
      </c>
      <c r="AA2602">
        <v>78.493424113318298</v>
      </c>
      <c r="AB2602">
        <v>527</v>
      </c>
      <c r="AC2602">
        <v>0.91176520191892096</v>
      </c>
      <c r="AD2602">
        <v>126</v>
      </c>
      <c r="AE2602">
        <v>8.5621928916819703E-2</v>
      </c>
      <c r="AF2602">
        <v>6</v>
      </c>
      <c r="AG2602">
        <v>2.6128691642592402E-3</v>
      </c>
      <c r="AH2602">
        <v>4.3352087878860404E-3</v>
      </c>
      <c r="AI2602">
        <v>36</v>
      </c>
      <c r="AJ2602" s="73">
        <v>65.927954823627999</v>
      </c>
      <c r="AK2602">
        <v>657</v>
      </c>
      <c r="AL2602">
        <v>0.99966885468934497</v>
      </c>
      <c r="AM2602">
        <v>6.4574460075728199E-4</v>
      </c>
      <c r="AN2602">
        <v>1</v>
      </c>
      <c r="AO2602">
        <v>9.3083309088871696E-4</v>
      </c>
      <c r="AP2602">
        <v>3</v>
      </c>
      <c r="AQ2602">
        <v>659</v>
      </c>
      <c r="AR2602">
        <v>0.999999999999999</v>
      </c>
      <c r="AS2602">
        <v>5.7524341262705598E-3</v>
      </c>
      <c r="AT2602">
        <v>1</v>
      </c>
      <c r="AU2602">
        <v>5.1942814585199098E-3</v>
      </c>
      <c r="AV2602">
        <v>4</v>
      </c>
      <c r="AW2602">
        <v>659</v>
      </c>
      <c r="AX2602">
        <v>1</v>
      </c>
      <c r="AY2602" s="73">
        <v>61.330987591761897</v>
      </c>
      <c r="AZ2602">
        <v>657</v>
      </c>
      <c r="BA2602">
        <v>0.99966885468934497</v>
      </c>
      <c r="BB2602">
        <v>646</v>
      </c>
      <c r="BC2602">
        <v>0.92529934883280096</v>
      </c>
      <c r="BD2602">
        <v>10</v>
      </c>
      <c r="BE2602">
        <v>7.3769818076309196E-2</v>
      </c>
      <c r="BF2602">
        <v>66.521798832307994</v>
      </c>
      <c r="BG2602">
        <v>70.980664240596994</v>
      </c>
      <c r="BH2602">
        <v>61.330987591761897</v>
      </c>
      <c r="BI2602">
        <v>65.927954823627999</v>
      </c>
    </row>
    <row r="2603" spans="1:61" x14ac:dyDescent="0.25">
      <c r="A2603" s="10" t="str">
        <f>VLOOKUP(D2603,'Index-Relations'!E:F,2,FALSE)</f>
        <v>BM</v>
      </c>
      <c r="B2603" t="s">
        <v>3450</v>
      </c>
      <c r="C2603" s="53" t="s">
        <v>2767</v>
      </c>
      <c r="D2603" s="59" t="s">
        <v>2849</v>
      </c>
      <c r="E2603" s="59" t="s">
        <v>6019</v>
      </c>
      <c r="F2603" t="s">
        <v>977</v>
      </c>
      <c r="G2603" t="s">
        <v>91</v>
      </c>
      <c r="H2603" t="s">
        <v>978</v>
      </c>
      <c r="I2603" s="52">
        <v>45413</v>
      </c>
      <c r="J2603" t="s">
        <v>2457</v>
      </c>
      <c r="K2603">
        <v>660</v>
      </c>
      <c r="L2603" s="73">
        <v>66.414735435834004</v>
      </c>
      <c r="M2603">
        <v>658</v>
      </c>
      <c r="N2603">
        <v>0.99966873678550605</v>
      </c>
      <c r="O2603" s="73">
        <v>70.8708001749239</v>
      </c>
      <c r="P2603">
        <v>658</v>
      </c>
      <c r="Q2603">
        <v>0.99966873678550605</v>
      </c>
      <c r="R2603">
        <v>641</v>
      </c>
      <c r="S2603">
        <v>0.98762398911073201</v>
      </c>
      <c r="T2603">
        <v>38.344422213754001</v>
      </c>
      <c r="U2603">
        <v>0.77113188021439205</v>
      </c>
      <c r="V2603">
        <v>532</v>
      </c>
      <c r="W2603">
        <v>9.2900799244380994E-2</v>
      </c>
      <c r="X2603">
        <v>108</v>
      </c>
      <c r="Y2603">
        <v>655</v>
      </c>
      <c r="Z2603">
        <v>0.99763686003006602</v>
      </c>
      <c r="AA2603">
        <v>81.6988262419206</v>
      </c>
      <c r="AB2603">
        <v>527</v>
      </c>
      <c r="AC2603">
        <v>0.91067569264563597</v>
      </c>
      <c r="AD2603">
        <v>127</v>
      </c>
      <c r="AE2603">
        <v>8.67170063676935E-2</v>
      </c>
      <c r="AF2603">
        <v>6</v>
      </c>
      <c r="AG2603">
        <v>2.6073009866698898E-3</v>
      </c>
      <c r="AH2603">
        <v>3.7635825595303801E-3</v>
      </c>
      <c r="AI2603">
        <v>36</v>
      </c>
      <c r="AJ2603" s="73">
        <v>65.919572236800903</v>
      </c>
      <c r="AK2603">
        <v>658</v>
      </c>
      <c r="AL2603">
        <v>0.99966873678550605</v>
      </c>
      <c r="AM2603">
        <v>6.8395969150932001E-4</v>
      </c>
      <c r="AN2603">
        <v>1</v>
      </c>
      <c r="AO2603">
        <v>9.9067644262732196E-4</v>
      </c>
      <c r="AP2603">
        <v>3</v>
      </c>
      <c r="AQ2603">
        <v>660</v>
      </c>
      <c r="AR2603">
        <v>0.999999999999999</v>
      </c>
      <c r="AS2603">
        <v>5.4963525840143104E-3</v>
      </c>
      <c r="AT2603">
        <v>1</v>
      </c>
      <c r="AU2603">
        <v>5.5629922711491302E-3</v>
      </c>
      <c r="AV2603">
        <v>5</v>
      </c>
      <c r="AW2603">
        <v>660</v>
      </c>
      <c r="AX2603">
        <v>1</v>
      </c>
      <c r="AY2603" s="73">
        <v>61.081690814752001</v>
      </c>
      <c r="AZ2603">
        <v>658</v>
      </c>
      <c r="BA2603">
        <v>0.99966873678550605</v>
      </c>
      <c r="BB2603">
        <v>645</v>
      </c>
      <c r="BC2603">
        <v>0.92193957105551805</v>
      </c>
      <c r="BD2603">
        <v>12</v>
      </c>
      <c r="BE2603">
        <v>7.7069752501854202E-2</v>
      </c>
      <c r="BF2603">
        <v>66.414735435834004</v>
      </c>
      <c r="BG2603">
        <v>70.8708001749239</v>
      </c>
      <c r="BH2603">
        <v>61.081690814752001</v>
      </c>
      <c r="BI2603">
        <v>65.919572236800903</v>
      </c>
    </row>
    <row r="2604" spans="1:61" x14ac:dyDescent="0.25">
      <c r="A2604" s="10" t="str">
        <f>VLOOKUP(D2604,'Index-Relations'!E:F,2,FALSE)</f>
        <v>BM</v>
      </c>
      <c r="B2604" t="s">
        <v>3450</v>
      </c>
      <c r="C2604" s="53" t="s">
        <v>2768</v>
      </c>
      <c r="D2604" s="59" t="s">
        <v>2849</v>
      </c>
      <c r="E2604" s="59" t="s">
        <v>6020</v>
      </c>
      <c r="F2604" t="s">
        <v>977</v>
      </c>
      <c r="G2604" t="s">
        <v>91</v>
      </c>
      <c r="H2604" t="s">
        <v>978</v>
      </c>
      <c r="I2604" s="52">
        <v>45383</v>
      </c>
      <c r="J2604" t="s">
        <v>2457</v>
      </c>
      <c r="K2604">
        <v>660</v>
      </c>
      <c r="L2604">
        <v>70.657572977917297</v>
      </c>
      <c r="M2604">
        <v>658</v>
      </c>
      <c r="N2604">
        <v>0.99964984875944496</v>
      </c>
      <c r="O2604">
        <v>74.897463937328993</v>
      </c>
      <c r="P2604">
        <v>658</v>
      </c>
      <c r="Q2604">
        <v>0.99964984875944496</v>
      </c>
      <c r="R2604">
        <v>641</v>
      </c>
      <c r="S2604">
        <v>0.98813840440567402</v>
      </c>
      <c r="T2604">
        <v>38.343919894458303</v>
      </c>
      <c r="U2604">
        <v>0.77273015191008498</v>
      </c>
      <c r="V2604">
        <v>532</v>
      </c>
      <c r="W2604">
        <v>9.2590161379466199E-2</v>
      </c>
      <c r="X2604">
        <v>108</v>
      </c>
      <c r="Y2604">
        <v>655</v>
      </c>
      <c r="Z2604">
        <v>0.99765841521342002</v>
      </c>
      <c r="AA2604">
        <v>79.514301945485499</v>
      </c>
      <c r="AB2604">
        <v>525</v>
      </c>
      <c r="AC2604">
        <v>0.90879939230406204</v>
      </c>
      <c r="AD2604">
        <v>129</v>
      </c>
      <c r="AE2604">
        <v>8.8614167511985906E-2</v>
      </c>
      <c r="AF2604">
        <v>6</v>
      </c>
      <c r="AG2604">
        <v>2.5864401839517698E-3</v>
      </c>
      <c r="AH2604">
        <v>3.7177081161261102E-3</v>
      </c>
      <c r="AI2604">
        <v>36</v>
      </c>
      <c r="AJ2604">
        <v>70.003829008526097</v>
      </c>
      <c r="AK2604">
        <v>658</v>
      </c>
      <c r="AL2604">
        <v>0.99964984875944496</v>
      </c>
      <c r="AM2604">
        <v>6.5265525887791404E-4</v>
      </c>
      <c r="AN2604">
        <v>1</v>
      </c>
      <c r="AO2604">
        <v>9.7786656638257797E-4</v>
      </c>
      <c r="AP2604">
        <v>3</v>
      </c>
      <c r="AQ2604">
        <v>660</v>
      </c>
      <c r="AR2604">
        <v>1</v>
      </c>
      <c r="AS2604">
        <v>5.19547051357379E-3</v>
      </c>
      <c r="AT2604">
        <v>1</v>
      </c>
      <c r="AU2604">
        <v>5.3851787771807599E-3</v>
      </c>
      <c r="AV2604">
        <v>5</v>
      </c>
      <c r="AW2604">
        <v>660</v>
      </c>
      <c r="AX2604">
        <v>0.999999999999999</v>
      </c>
      <c r="AY2604">
        <v>64.623876014074995</v>
      </c>
      <c r="AZ2604">
        <v>658</v>
      </c>
      <c r="BA2604">
        <v>0.99964984875944496</v>
      </c>
      <c r="BB2604">
        <v>645</v>
      </c>
      <c r="BC2604">
        <v>0.92112919463714404</v>
      </c>
      <c r="BD2604">
        <v>12</v>
      </c>
      <c r="BE2604">
        <v>7.7892938796472702E-2</v>
      </c>
      <c r="BF2604">
        <v>66.429226028361896</v>
      </c>
      <c r="BG2604">
        <v>70.992318437236904</v>
      </c>
      <c r="BH2604">
        <v>60.981661208646898</v>
      </c>
      <c r="BI2604">
        <v>65.922504590059006</v>
      </c>
    </row>
    <row r="2605" spans="1:61" x14ac:dyDescent="0.25">
      <c r="A2605" s="10" t="str">
        <f>VLOOKUP(D2605,'Index-Relations'!E:F,2,FALSE)</f>
        <v>BM</v>
      </c>
      <c r="B2605" t="s">
        <v>3450</v>
      </c>
      <c r="C2605" s="53" t="s">
        <v>2769</v>
      </c>
      <c r="D2605" s="59" t="s">
        <v>2849</v>
      </c>
      <c r="E2605" s="59" t="s">
        <v>6021</v>
      </c>
      <c r="F2605" t="s">
        <v>977</v>
      </c>
      <c r="G2605" t="s">
        <v>91</v>
      </c>
      <c r="H2605" t="s">
        <v>978</v>
      </c>
      <c r="I2605" s="52">
        <v>45352</v>
      </c>
      <c r="J2605" t="s">
        <v>2457</v>
      </c>
      <c r="K2605">
        <v>660</v>
      </c>
      <c r="L2605">
        <v>71.4240772072162</v>
      </c>
      <c r="M2605">
        <v>660</v>
      </c>
      <c r="N2605">
        <v>1</v>
      </c>
      <c r="O2605">
        <v>75.187519852207103</v>
      </c>
      <c r="P2605">
        <v>660</v>
      </c>
      <c r="Q2605">
        <v>1</v>
      </c>
      <c r="R2605">
        <v>643</v>
      </c>
      <c r="S2605">
        <v>0.98830017012252602</v>
      </c>
      <c r="T2605">
        <v>38.312368665033603</v>
      </c>
      <c r="U2605">
        <v>0.78529312140889795</v>
      </c>
      <c r="V2605">
        <v>528</v>
      </c>
      <c r="W2605">
        <v>7.0200674277085498E-2</v>
      </c>
      <c r="X2605">
        <v>87</v>
      </c>
      <c r="Y2605">
        <v>657</v>
      </c>
      <c r="Z2605">
        <v>0.99799716524604498</v>
      </c>
      <c r="AA2605">
        <v>82.356176103730505</v>
      </c>
      <c r="AB2605">
        <v>526</v>
      </c>
      <c r="AC2605">
        <v>0.90789971197694397</v>
      </c>
      <c r="AD2605">
        <v>130</v>
      </c>
      <c r="AE2605">
        <v>8.9891650289844902E-2</v>
      </c>
      <c r="AF2605">
        <v>4</v>
      </c>
      <c r="AG2605">
        <v>2.20863773321032E-3</v>
      </c>
      <c r="AH2605">
        <v>3.2233654682656699E-3</v>
      </c>
      <c r="AI2605">
        <v>23</v>
      </c>
      <c r="AJ2605">
        <v>70.331738651543802</v>
      </c>
      <c r="AK2605">
        <v>660</v>
      </c>
      <c r="AL2605">
        <v>1</v>
      </c>
      <c r="AM2605">
        <v>5.7829282085227905E-4</v>
      </c>
      <c r="AN2605">
        <v>1</v>
      </c>
      <c r="AO2605">
        <v>9.0575850301192595E-4</v>
      </c>
      <c r="AP2605">
        <v>3</v>
      </c>
      <c r="AQ2605">
        <v>660</v>
      </c>
      <c r="AR2605">
        <v>0.999999999999999</v>
      </c>
      <c r="AS2605">
        <v>5.5148285785918596E-3</v>
      </c>
      <c r="AT2605">
        <v>1</v>
      </c>
      <c r="AU2605">
        <v>5.4163853535218803E-3</v>
      </c>
      <c r="AV2605">
        <v>5</v>
      </c>
      <c r="AW2605">
        <v>660</v>
      </c>
      <c r="AX2605">
        <v>0.999999999999999</v>
      </c>
      <c r="AY2605">
        <v>66.208952514984503</v>
      </c>
      <c r="AZ2605">
        <v>660</v>
      </c>
      <c r="BA2605">
        <v>1</v>
      </c>
      <c r="BB2605">
        <v>645</v>
      </c>
      <c r="BC2605">
        <v>0.92064180359886505</v>
      </c>
      <c r="BD2605">
        <v>12</v>
      </c>
      <c r="BE2605">
        <v>7.8452437898122604E-2</v>
      </c>
      <c r="BF2605">
        <v>67.185188221906898</v>
      </c>
      <c r="BG2605">
        <v>71.289551355087994</v>
      </c>
      <c r="BH2605">
        <v>62.330166120651</v>
      </c>
      <c r="BI2605">
        <v>66.186388986323905</v>
      </c>
    </row>
    <row r="2606" spans="1:61" x14ac:dyDescent="0.25">
      <c r="A2606" s="10" t="str">
        <f>VLOOKUP(D2606,'Index-Relations'!E:F,2,FALSE)</f>
        <v>BM</v>
      </c>
      <c r="B2606" t="s">
        <v>3450</v>
      </c>
      <c r="C2606" s="53" t="s">
        <v>2770</v>
      </c>
      <c r="D2606" s="59" t="s">
        <v>2849</v>
      </c>
      <c r="E2606" s="59" t="s">
        <v>6022</v>
      </c>
      <c r="F2606" t="s">
        <v>977</v>
      </c>
      <c r="G2606" t="s">
        <v>91</v>
      </c>
      <c r="H2606" t="s">
        <v>978</v>
      </c>
      <c r="I2606" s="52">
        <v>45323</v>
      </c>
      <c r="J2606" t="s">
        <v>2457</v>
      </c>
      <c r="K2606">
        <v>660</v>
      </c>
      <c r="L2606">
        <v>70.992983531327994</v>
      </c>
      <c r="M2606">
        <v>660</v>
      </c>
      <c r="N2606">
        <v>1</v>
      </c>
      <c r="O2606">
        <v>73.735044587398306</v>
      </c>
      <c r="P2606">
        <v>660</v>
      </c>
      <c r="Q2606">
        <v>1</v>
      </c>
      <c r="R2606">
        <v>643</v>
      </c>
      <c r="S2606">
        <v>0.98806368993619098</v>
      </c>
      <c r="T2606">
        <v>38.491398494265603</v>
      </c>
      <c r="U2606">
        <v>0.77957548582874903</v>
      </c>
      <c r="V2606">
        <v>523</v>
      </c>
      <c r="W2606">
        <v>7.3048210089361201E-2</v>
      </c>
      <c r="X2606">
        <v>82</v>
      </c>
      <c r="Y2606">
        <v>657</v>
      </c>
      <c r="Z2606">
        <v>0.998091776942444</v>
      </c>
      <c r="AA2606">
        <v>78.692017443303001</v>
      </c>
      <c r="AB2606">
        <v>524</v>
      </c>
      <c r="AC2606">
        <v>0.90782168152040299</v>
      </c>
      <c r="AD2606">
        <v>132</v>
      </c>
      <c r="AE2606">
        <v>9.0068450602067293E-2</v>
      </c>
      <c r="AF2606">
        <v>4</v>
      </c>
      <c r="AG2606">
        <v>2.10986787752971E-3</v>
      </c>
      <c r="AH2606">
        <v>3.2281741892605902E-3</v>
      </c>
      <c r="AI2606">
        <v>22</v>
      </c>
      <c r="AJ2606">
        <v>70.478470840931394</v>
      </c>
      <c r="AK2606">
        <v>660</v>
      </c>
      <c r="AL2606">
        <v>1</v>
      </c>
      <c r="AM2606">
        <v>5.9179805482365304E-4</v>
      </c>
      <c r="AN2606">
        <v>1</v>
      </c>
      <c r="AO2606">
        <v>8.9319009960585403E-4</v>
      </c>
      <c r="AP2606">
        <v>3</v>
      </c>
      <c r="AQ2606">
        <v>660</v>
      </c>
      <c r="AR2606">
        <v>1</v>
      </c>
      <c r="AS2606">
        <v>6.5411343444268001E-3</v>
      </c>
      <c r="AT2606">
        <v>1</v>
      </c>
      <c r="AU2606">
        <v>5.5671688615913399E-3</v>
      </c>
      <c r="AV2606">
        <v>5</v>
      </c>
      <c r="AW2606">
        <v>660</v>
      </c>
      <c r="AX2606">
        <v>0.999999999999999</v>
      </c>
      <c r="AY2606">
        <v>66.240592186370094</v>
      </c>
      <c r="AZ2606">
        <v>660</v>
      </c>
      <c r="BA2606">
        <v>1</v>
      </c>
      <c r="BB2606">
        <v>645</v>
      </c>
      <c r="BC2606">
        <v>0.92338356438815505</v>
      </c>
      <c r="BD2606">
        <v>12</v>
      </c>
      <c r="BE2606">
        <v>7.5723245512238996E-2</v>
      </c>
      <c r="BF2606">
        <v>66.686787108051902</v>
      </c>
      <c r="BG2606">
        <v>69.675246178481999</v>
      </c>
      <c r="BH2606">
        <v>62.387310445932997</v>
      </c>
      <c r="BI2606">
        <v>66.305264334290996</v>
      </c>
    </row>
    <row r="2607" spans="1:61" x14ac:dyDescent="0.25">
      <c r="A2607" s="10" t="str">
        <f>VLOOKUP(D2607,'Index-Relations'!E:F,2,FALSE)</f>
        <v>ESG</v>
      </c>
      <c r="B2607" t="s">
        <v>3450</v>
      </c>
      <c r="C2607" s="53" t="s">
        <v>2760</v>
      </c>
      <c r="D2607" s="59" t="s">
        <v>2850</v>
      </c>
      <c r="E2607" s="59" t="s">
        <v>6023</v>
      </c>
      <c r="F2607" t="s">
        <v>980</v>
      </c>
      <c r="G2607" t="s">
        <v>979</v>
      </c>
      <c r="H2607" t="s">
        <v>981</v>
      </c>
      <c r="I2607" s="52">
        <v>45659</v>
      </c>
      <c r="J2607" t="s">
        <v>2457</v>
      </c>
      <c r="K2607">
        <v>565</v>
      </c>
      <c r="L2607" s="73">
        <v>66.219010384975903</v>
      </c>
      <c r="M2607">
        <v>563</v>
      </c>
      <c r="N2607">
        <v>0.99980731669337097</v>
      </c>
      <c r="O2607" s="73">
        <v>71.690555415958997</v>
      </c>
      <c r="P2607">
        <v>563</v>
      </c>
      <c r="Q2607">
        <v>0.99980731669337097</v>
      </c>
      <c r="R2607">
        <v>550</v>
      </c>
      <c r="S2607">
        <v>0.98898491160837199</v>
      </c>
      <c r="T2607">
        <v>35.622069401862198</v>
      </c>
      <c r="U2607">
        <v>0.78559458225865098</v>
      </c>
      <c r="V2607">
        <v>458</v>
      </c>
      <c r="W2607">
        <v>9.4344048341293896E-2</v>
      </c>
      <c r="X2607">
        <v>89</v>
      </c>
      <c r="Y2607">
        <v>561</v>
      </c>
      <c r="Z2607">
        <v>0.99928255588430803</v>
      </c>
      <c r="AA2607">
        <v>52.554903172552599</v>
      </c>
      <c r="AB2607">
        <v>468</v>
      </c>
      <c r="AC2607">
        <v>0.90929391416265604</v>
      </c>
      <c r="AD2607">
        <v>92</v>
      </c>
      <c r="AE2607">
        <v>8.97943538589554E-2</v>
      </c>
      <c r="AF2607">
        <v>5</v>
      </c>
      <c r="AG2607">
        <v>9.1173197838841005E-4</v>
      </c>
      <c r="AH2607">
        <v>5.3591553129027801E-3</v>
      </c>
      <c r="AI2607">
        <v>36</v>
      </c>
      <c r="AJ2607" s="73">
        <v>65.374153170488995</v>
      </c>
      <c r="AK2607">
        <v>563</v>
      </c>
      <c r="AL2607">
        <v>0.99980731669337097</v>
      </c>
      <c r="AM2607">
        <v>6.6883739001103099E-4</v>
      </c>
      <c r="AN2607">
        <v>1</v>
      </c>
      <c r="AO2607">
        <v>9.0904497702016401E-4</v>
      </c>
      <c r="AP2607">
        <v>2</v>
      </c>
      <c r="AQ2607">
        <v>565</v>
      </c>
      <c r="AR2607">
        <v>1</v>
      </c>
      <c r="AS2607">
        <v>5.7577996515002401E-3</v>
      </c>
      <c r="AT2607">
        <v>1</v>
      </c>
      <c r="AU2607">
        <v>6.4504320561707996E-3</v>
      </c>
      <c r="AV2607">
        <v>2</v>
      </c>
      <c r="AW2607">
        <v>565</v>
      </c>
      <c r="AX2607">
        <v>0.999999999999999</v>
      </c>
      <c r="AY2607" s="73">
        <v>60.215563167926902</v>
      </c>
      <c r="AZ2607">
        <v>563</v>
      </c>
      <c r="BA2607">
        <v>0.99980731669337097</v>
      </c>
      <c r="BB2607">
        <v>553</v>
      </c>
      <c r="BC2607">
        <v>0.923990826582887</v>
      </c>
      <c r="BD2607">
        <v>10</v>
      </c>
      <c r="BE2607">
        <v>7.51001284400927E-2</v>
      </c>
      <c r="BF2607">
        <v>66.219010384975903</v>
      </c>
      <c r="BG2607">
        <v>71.690555415958997</v>
      </c>
      <c r="BH2607">
        <v>60.215563167926902</v>
      </c>
      <c r="BI2607">
        <v>65.374153170488995</v>
      </c>
    </row>
    <row r="2608" spans="1:61" x14ac:dyDescent="0.25">
      <c r="A2608" s="10" t="str">
        <f>VLOOKUP(D2608,'Index-Relations'!E:F,2,FALSE)</f>
        <v>ESG</v>
      </c>
      <c r="B2608" t="s">
        <v>3450</v>
      </c>
      <c r="C2608" s="53" t="s">
        <v>2761</v>
      </c>
      <c r="D2608" s="59" t="s">
        <v>2850</v>
      </c>
      <c r="E2608" s="59" t="s">
        <v>6024</v>
      </c>
      <c r="F2608" t="s">
        <v>980</v>
      </c>
      <c r="G2608" t="s">
        <v>979</v>
      </c>
      <c r="H2608" t="s">
        <v>981</v>
      </c>
      <c r="I2608" s="52">
        <v>45628</v>
      </c>
      <c r="J2608" t="s">
        <v>2457</v>
      </c>
      <c r="K2608">
        <v>566</v>
      </c>
      <c r="L2608" s="73">
        <v>66.242359474552899</v>
      </c>
      <c r="M2608">
        <v>563</v>
      </c>
      <c r="N2608">
        <v>0.99964966905738195</v>
      </c>
      <c r="O2608" s="73">
        <v>71.487707696664003</v>
      </c>
      <c r="P2608">
        <v>563</v>
      </c>
      <c r="Q2608">
        <v>0.99964966905738195</v>
      </c>
      <c r="R2608">
        <v>550</v>
      </c>
      <c r="S2608">
        <v>0.98838876551854604</v>
      </c>
      <c r="T2608">
        <v>35.774105959092999</v>
      </c>
      <c r="U2608">
        <v>0.786004564860039</v>
      </c>
      <c r="V2608">
        <v>458</v>
      </c>
      <c r="W2608">
        <v>9.6049147311836003E-2</v>
      </c>
      <c r="X2608">
        <v>90</v>
      </c>
      <c r="Y2608">
        <v>561</v>
      </c>
      <c r="Z2608">
        <v>0.99911251162290604</v>
      </c>
      <c r="AA2608">
        <v>49.291911076596399</v>
      </c>
      <c r="AB2608">
        <v>469</v>
      </c>
      <c r="AC2608">
        <v>0.90993344562367195</v>
      </c>
      <c r="AD2608">
        <v>91</v>
      </c>
      <c r="AE2608">
        <v>8.9018180598113505E-2</v>
      </c>
      <c r="AF2608">
        <v>6</v>
      </c>
      <c r="AG2608">
        <v>1.0483737782138001E-3</v>
      </c>
      <c r="AH2608">
        <v>5.51904582097859E-3</v>
      </c>
      <c r="AI2608">
        <v>35</v>
      </c>
      <c r="AJ2608" s="73">
        <v>65.390397290298907</v>
      </c>
      <c r="AK2608">
        <v>563</v>
      </c>
      <c r="AL2608">
        <v>0.99964966905738195</v>
      </c>
      <c r="AM2608">
        <v>7.6985238657020099E-4</v>
      </c>
      <c r="AN2608">
        <v>1</v>
      </c>
      <c r="AO2608">
        <v>1.0281148740170199E-3</v>
      </c>
      <c r="AP2608">
        <v>2</v>
      </c>
      <c r="AQ2608">
        <v>565</v>
      </c>
      <c r="AR2608">
        <v>0.99988409062151995</v>
      </c>
      <c r="AS2608">
        <v>5.6932101383712101E-3</v>
      </c>
      <c r="AT2608">
        <v>1</v>
      </c>
      <c r="AU2608">
        <v>6.8306327663142201E-3</v>
      </c>
      <c r="AV2608">
        <v>2</v>
      </c>
      <c r="AW2608">
        <v>565</v>
      </c>
      <c r="AX2608">
        <v>0.99988409062151995</v>
      </c>
      <c r="AY2608" s="73">
        <v>60.532307632197003</v>
      </c>
      <c r="AZ2608">
        <v>563</v>
      </c>
      <c r="BA2608">
        <v>0.99964966905738195</v>
      </c>
      <c r="BB2608">
        <v>553</v>
      </c>
      <c r="BC2608">
        <v>0.93064606280704298</v>
      </c>
      <c r="BD2608">
        <v>10</v>
      </c>
      <c r="BE2608">
        <v>6.8209912940459402E-2</v>
      </c>
      <c r="BF2608">
        <v>66.242359474552899</v>
      </c>
      <c r="BG2608">
        <v>71.487707696664003</v>
      </c>
      <c r="BH2608">
        <v>60.532307632197003</v>
      </c>
      <c r="BI2608">
        <v>65.390397290298907</v>
      </c>
    </row>
    <row r="2609" spans="1:61" x14ac:dyDescent="0.25">
      <c r="A2609" s="10" t="str">
        <f>VLOOKUP(D2609,'Index-Relations'!E:F,2,FALSE)</f>
        <v>ESG</v>
      </c>
      <c r="B2609" t="s">
        <v>3450</v>
      </c>
      <c r="C2609" s="53" t="s">
        <v>2762</v>
      </c>
      <c r="D2609" s="59" t="s">
        <v>2850</v>
      </c>
      <c r="E2609" s="59" t="s">
        <v>6025</v>
      </c>
      <c r="F2609" t="s">
        <v>980</v>
      </c>
      <c r="G2609" t="s">
        <v>979</v>
      </c>
      <c r="H2609" t="s">
        <v>981</v>
      </c>
      <c r="I2609" s="52">
        <v>45597</v>
      </c>
      <c r="J2609" t="s">
        <v>2457</v>
      </c>
      <c r="K2609">
        <v>566</v>
      </c>
      <c r="L2609" s="73">
        <v>66.247702284328994</v>
      </c>
      <c r="M2609">
        <v>563</v>
      </c>
      <c r="N2609">
        <v>0.99958539354633003</v>
      </c>
      <c r="O2609" s="73">
        <v>71.393671367455894</v>
      </c>
      <c r="P2609">
        <v>563</v>
      </c>
      <c r="Q2609">
        <v>0.99958539354633003</v>
      </c>
      <c r="R2609">
        <v>550</v>
      </c>
      <c r="S2609">
        <v>0.98828500120635798</v>
      </c>
      <c r="T2609">
        <v>36.229658951249803</v>
      </c>
      <c r="U2609">
        <v>0.78577112227860002</v>
      </c>
      <c r="V2609">
        <v>456</v>
      </c>
      <c r="W2609">
        <v>9.6203495705157793E-2</v>
      </c>
      <c r="X2609">
        <v>91</v>
      </c>
      <c r="Y2609">
        <v>561</v>
      </c>
      <c r="Z2609">
        <v>0.99888001156359896</v>
      </c>
      <c r="AA2609">
        <v>50.217896281425801</v>
      </c>
      <c r="AB2609">
        <v>469</v>
      </c>
      <c r="AC2609">
        <v>0.90834303893091095</v>
      </c>
      <c r="AD2609">
        <v>91</v>
      </c>
      <c r="AE2609">
        <v>9.0343876472906495E-2</v>
      </c>
      <c r="AF2609">
        <v>6</v>
      </c>
      <c r="AG2609">
        <v>1.31308459618174E-3</v>
      </c>
      <c r="AH2609">
        <v>5.6947817447529801E-3</v>
      </c>
      <c r="AI2609">
        <v>35</v>
      </c>
      <c r="AJ2609" s="73">
        <v>65.453653011390998</v>
      </c>
      <c r="AK2609">
        <v>563</v>
      </c>
      <c r="AL2609">
        <v>0.99958539354633003</v>
      </c>
      <c r="AM2609">
        <v>8.8449644509972305E-4</v>
      </c>
      <c r="AN2609">
        <v>1</v>
      </c>
      <c r="AO2609">
        <v>1.1464253828287699E-3</v>
      </c>
      <c r="AP2609">
        <v>2</v>
      </c>
      <c r="AQ2609">
        <v>565</v>
      </c>
      <c r="AR2609">
        <v>0.99985112059320702</v>
      </c>
      <c r="AS2609">
        <v>5.8042258070435402E-3</v>
      </c>
      <c r="AT2609">
        <v>1</v>
      </c>
      <c r="AU2609">
        <v>6.8289616847599004E-3</v>
      </c>
      <c r="AV2609">
        <v>2</v>
      </c>
      <c r="AW2609">
        <v>565</v>
      </c>
      <c r="AX2609">
        <v>0.99985112059320702</v>
      </c>
      <c r="AY2609" s="73">
        <v>60.468207217698001</v>
      </c>
      <c r="AZ2609">
        <v>563</v>
      </c>
      <c r="BA2609">
        <v>0.99958539354633003</v>
      </c>
      <c r="BB2609">
        <v>553</v>
      </c>
      <c r="BC2609">
        <v>0.92741926426968102</v>
      </c>
      <c r="BD2609">
        <v>10</v>
      </c>
      <c r="BE2609">
        <v>7.1285430940697295E-2</v>
      </c>
      <c r="BF2609">
        <v>66.247702284328994</v>
      </c>
      <c r="BG2609">
        <v>71.393671367455894</v>
      </c>
      <c r="BH2609">
        <v>60.468207217698001</v>
      </c>
      <c r="BI2609">
        <v>65.453653011390998</v>
      </c>
    </row>
    <row r="2610" spans="1:61" x14ac:dyDescent="0.25">
      <c r="A2610" s="10" t="str">
        <f>VLOOKUP(D2610,'Index-Relations'!E:F,2,FALSE)</f>
        <v>ESG</v>
      </c>
      <c r="B2610" t="s">
        <v>3450</v>
      </c>
      <c r="C2610" s="53" t="s">
        <v>2763</v>
      </c>
      <c r="D2610" s="59" t="s">
        <v>2850</v>
      </c>
      <c r="E2610" s="59" t="s">
        <v>6026</v>
      </c>
      <c r="F2610" t="s">
        <v>980</v>
      </c>
      <c r="G2610" t="s">
        <v>979</v>
      </c>
      <c r="H2610" t="s">
        <v>981</v>
      </c>
      <c r="I2610" s="52">
        <v>45566</v>
      </c>
      <c r="J2610" t="s">
        <v>2457</v>
      </c>
      <c r="K2610">
        <v>566</v>
      </c>
      <c r="L2610" s="73">
        <v>66.225998261447003</v>
      </c>
      <c r="M2610">
        <v>563</v>
      </c>
      <c r="N2610">
        <v>0.99960967636319698</v>
      </c>
      <c r="O2610" s="73">
        <v>71.248491807232995</v>
      </c>
      <c r="P2610">
        <v>563</v>
      </c>
      <c r="Q2610">
        <v>0.99960967636319698</v>
      </c>
      <c r="R2610">
        <v>550</v>
      </c>
      <c r="S2610">
        <v>0.98815636046008304</v>
      </c>
      <c r="T2610">
        <v>36.373569575861303</v>
      </c>
      <c r="U2610">
        <v>0.78516875496277305</v>
      </c>
      <c r="V2610">
        <v>454</v>
      </c>
      <c r="W2610">
        <v>9.7399380794317203E-2</v>
      </c>
      <c r="X2610">
        <v>90</v>
      </c>
      <c r="Y2610">
        <v>561</v>
      </c>
      <c r="Z2610">
        <v>0.99886839872948596</v>
      </c>
      <c r="AA2610">
        <v>49.173858146881201</v>
      </c>
      <c r="AB2610">
        <v>469</v>
      </c>
      <c r="AC2610">
        <v>0.90835867013859595</v>
      </c>
      <c r="AD2610">
        <v>91</v>
      </c>
      <c r="AE2610">
        <v>9.0309546760999296E-2</v>
      </c>
      <c r="AF2610">
        <v>6</v>
      </c>
      <c r="AG2610">
        <v>1.3317831004037699E-3</v>
      </c>
      <c r="AH2610">
        <v>5.6214060429644703E-3</v>
      </c>
      <c r="AI2610">
        <v>34</v>
      </c>
      <c r="AJ2610" s="73">
        <v>65.435940049837996</v>
      </c>
      <c r="AK2610">
        <v>563</v>
      </c>
      <c r="AL2610">
        <v>0.99960967636319698</v>
      </c>
      <c r="AM2610">
        <v>9.1422153378506205E-4</v>
      </c>
      <c r="AN2610">
        <v>1</v>
      </c>
      <c r="AO2610">
        <v>1.1944229131729399E-3</v>
      </c>
      <c r="AP2610">
        <v>2</v>
      </c>
      <c r="AQ2610">
        <v>565</v>
      </c>
      <c r="AR2610">
        <v>0.99988261070810203</v>
      </c>
      <c r="AS2610">
        <v>6.3147146071415297E-3</v>
      </c>
      <c r="AT2610">
        <v>1</v>
      </c>
      <c r="AU2610">
        <v>6.7398269771666601E-3</v>
      </c>
      <c r="AV2610">
        <v>2</v>
      </c>
      <c r="AW2610">
        <v>565</v>
      </c>
      <c r="AX2610">
        <v>0.99988261070810103</v>
      </c>
      <c r="AY2610" s="73">
        <v>60.535621832163997</v>
      </c>
      <c r="AZ2610">
        <v>563</v>
      </c>
      <c r="BA2610">
        <v>0.99960967636319698</v>
      </c>
      <c r="BB2610">
        <v>553</v>
      </c>
      <c r="BC2610">
        <v>0.926691578522848</v>
      </c>
      <c r="BD2610">
        <v>10</v>
      </c>
      <c r="BE2610">
        <v>7.199660927208E-2</v>
      </c>
      <c r="BF2610">
        <v>66.225998261447003</v>
      </c>
      <c r="BG2610">
        <v>71.248491807232995</v>
      </c>
      <c r="BH2610">
        <v>60.535621832163997</v>
      </c>
      <c r="BI2610">
        <v>65.435940049837996</v>
      </c>
    </row>
    <row r="2611" spans="1:61" x14ac:dyDescent="0.25">
      <c r="A2611" s="10" t="str">
        <f>VLOOKUP(D2611,'Index-Relations'!E:F,2,FALSE)</f>
        <v>ESG</v>
      </c>
      <c r="B2611" t="s">
        <v>3450</v>
      </c>
      <c r="C2611" s="53" t="s">
        <v>2764</v>
      </c>
      <c r="D2611" s="59" t="s">
        <v>2850</v>
      </c>
      <c r="E2611" s="59" t="s">
        <v>6027</v>
      </c>
      <c r="F2611" t="s">
        <v>980</v>
      </c>
      <c r="G2611" t="s">
        <v>979</v>
      </c>
      <c r="H2611" t="s">
        <v>981</v>
      </c>
      <c r="I2611" s="52">
        <v>45537</v>
      </c>
      <c r="J2611" t="s">
        <v>2457</v>
      </c>
      <c r="K2611">
        <v>643</v>
      </c>
      <c r="L2611" s="73">
        <v>66.041229088215005</v>
      </c>
      <c r="M2611">
        <v>641</v>
      </c>
      <c r="N2611">
        <v>0.99968610970275296</v>
      </c>
      <c r="O2611" s="73">
        <v>71.027421131052904</v>
      </c>
      <c r="P2611">
        <v>641</v>
      </c>
      <c r="Q2611">
        <v>0.99968610970275296</v>
      </c>
      <c r="R2611">
        <v>624</v>
      </c>
      <c r="S2611">
        <v>0.98873791096926</v>
      </c>
      <c r="T2611">
        <v>36.657089607435303</v>
      </c>
      <c r="U2611">
        <v>0.80058403781677201</v>
      </c>
      <c r="V2611">
        <v>518</v>
      </c>
      <c r="W2611">
        <v>9.6883977128803603E-2</v>
      </c>
      <c r="X2611">
        <v>102</v>
      </c>
      <c r="Y2611">
        <v>639</v>
      </c>
      <c r="Z2611">
        <v>0.99893787616610696</v>
      </c>
      <c r="AA2611">
        <v>49.829564397632602</v>
      </c>
      <c r="AB2611">
        <v>530</v>
      </c>
      <c r="AC2611">
        <v>0.94502108620499303</v>
      </c>
      <c r="AD2611">
        <v>120</v>
      </c>
      <c r="AE2611">
        <v>8.7049860224946901E-2</v>
      </c>
      <c r="AF2611">
        <v>-7</v>
      </c>
      <c r="AG2611">
        <v>0</v>
      </c>
      <c r="AH2611">
        <v>5.3495644329388699E-3</v>
      </c>
      <c r="AI2611">
        <v>34</v>
      </c>
      <c r="AJ2611" s="73">
        <v>65.658414459415994</v>
      </c>
      <c r="AK2611">
        <v>641</v>
      </c>
      <c r="AL2611">
        <v>0.99968610970275296</v>
      </c>
      <c r="AM2611">
        <v>9.6801153220791496E-4</v>
      </c>
      <c r="AN2611">
        <v>1</v>
      </c>
      <c r="AO2611">
        <v>1.2443320769579499E-3</v>
      </c>
      <c r="AP2611">
        <v>2</v>
      </c>
      <c r="AQ2611">
        <v>643</v>
      </c>
      <c r="AR2611">
        <v>1</v>
      </c>
      <c r="AS2611">
        <v>5.6512577552351303E-3</v>
      </c>
      <c r="AT2611">
        <v>1</v>
      </c>
      <c r="AU2611">
        <v>6.7608218132674102E-3</v>
      </c>
      <c r="AV2611">
        <v>4</v>
      </c>
      <c r="AW2611">
        <v>643</v>
      </c>
      <c r="AX2611">
        <v>1</v>
      </c>
      <c r="AY2611" s="73">
        <v>60.142169534705999</v>
      </c>
      <c r="AZ2611">
        <v>641</v>
      </c>
      <c r="BA2611">
        <v>0.99968610970275296</v>
      </c>
      <c r="BB2611">
        <v>630</v>
      </c>
      <c r="BC2611">
        <v>0.92895387825271503</v>
      </c>
      <c r="BD2611">
        <v>11</v>
      </c>
      <c r="BE2611">
        <v>6.9801789670326395E-2</v>
      </c>
      <c r="BF2611">
        <v>66.041229088215005</v>
      </c>
      <c r="BG2611">
        <v>71.027421131052904</v>
      </c>
      <c r="BH2611">
        <v>60.142169534705999</v>
      </c>
      <c r="BI2611">
        <v>65.658414459415994</v>
      </c>
    </row>
    <row r="2612" spans="1:61" x14ac:dyDescent="0.25">
      <c r="A2612" s="10" t="str">
        <f>VLOOKUP(D2612,'Index-Relations'!E:F,2,FALSE)</f>
        <v>ESG</v>
      </c>
      <c r="B2612" t="s">
        <v>3450</v>
      </c>
      <c r="C2612" s="53" t="s">
        <v>3350</v>
      </c>
      <c r="D2612" s="59" t="s">
        <v>2850</v>
      </c>
      <c r="E2612" s="59" t="s">
        <v>6028</v>
      </c>
      <c r="F2612" t="s">
        <v>980</v>
      </c>
      <c r="G2612" t="s">
        <v>979</v>
      </c>
      <c r="H2612" t="s">
        <v>981</v>
      </c>
      <c r="I2612" s="52">
        <v>45505</v>
      </c>
      <c r="J2612" t="s">
        <v>2457</v>
      </c>
      <c r="K2612">
        <v>643</v>
      </c>
      <c r="L2612" s="73">
        <v>66.063776358105997</v>
      </c>
      <c r="M2612">
        <v>641</v>
      </c>
      <c r="N2612">
        <v>0.99967660044902296</v>
      </c>
      <c r="O2612" s="73">
        <v>71.040566790783004</v>
      </c>
      <c r="P2612">
        <v>641</v>
      </c>
      <c r="Q2612">
        <v>0.99967660044902296</v>
      </c>
      <c r="R2612">
        <v>624</v>
      </c>
      <c r="S2612">
        <v>0.98887477137370505</v>
      </c>
      <c r="T2612">
        <v>36.643182653520299</v>
      </c>
      <c r="U2612">
        <v>0.79144976228947705</v>
      </c>
      <c r="V2612">
        <v>519</v>
      </c>
      <c r="W2612">
        <v>9.8094330743775604E-2</v>
      </c>
      <c r="X2612">
        <v>102</v>
      </c>
      <c r="Y2612">
        <v>639</v>
      </c>
      <c r="Z2612">
        <v>0.99892530992187301</v>
      </c>
      <c r="AA2612">
        <v>50.403227366390297</v>
      </c>
      <c r="AB2612">
        <v>522</v>
      </c>
      <c r="AC2612">
        <v>0.91983911733771195</v>
      </c>
      <c r="AD2612">
        <v>116</v>
      </c>
      <c r="AE2612">
        <v>7.8884762727875396E-2</v>
      </c>
      <c r="AF2612">
        <v>5</v>
      </c>
      <c r="AG2612">
        <v>1.27611993441194E-3</v>
      </c>
      <c r="AH2612">
        <v>5.1845666779071703E-3</v>
      </c>
      <c r="AI2612">
        <v>33</v>
      </c>
      <c r="AJ2612" s="73">
        <v>65.727442836220902</v>
      </c>
      <c r="AK2612">
        <v>641</v>
      </c>
      <c r="AL2612">
        <v>0.99967660044902296</v>
      </c>
      <c r="AM2612">
        <v>1.0190504358721601E-3</v>
      </c>
      <c r="AN2612">
        <v>1</v>
      </c>
      <c r="AO2612">
        <v>1.31392359067872E-3</v>
      </c>
      <c r="AP2612">
        <v>2</v>
      </c>
      <c r="AQ2612">
        <v>643</v>
      </c>
      <c r="AR2612">
        <v>1</v>
      </c>
      <c r="AS2612">
        <v>6.5414112211861801E-3</v>
      </c>
      <c r="AT2612">
        <v>1</v>
      </c>
      <c r="AU2612">
        <v>6.9029549790637704E-3</v>
      </c>
      <c r="AV2612">
        <v>4</v>
      </c>
      <c r="AW2612">
        <v>643</v>
      </c>
      <c r="AX2612">
        <v>0.999999999999999</v>
      </c>
      <c r="AY2612" s="73">
        <v>60.111504487204002</v>
      </c>
      <c r="AZ2612">
        <v>641</v>
      </c>
      <c r="BA2612">
        <v>0.99967660044902296</v>
      </c>
      <c r="BB2612">
        <v>631</v>
      </c>
      <c r="BC2612">
        <v>0.91875185013680905</v>
      </c>
      <c r="BD2612">
        <v>10</v>
      </c>
      <c r="BE2612">
        <v>7.9934226272512204E-2</v>
      </c>
      <c r="BF2612">
        <v>66.063776358105997</v>
      </c>
      <c r="BG2612">
        <v>71.040566790783004</v>
      </c>
      <c r="BH2612">
        <v>60.111504487204002</v>
      </c>
      <c r="BI2612">
        <v>65.727442836220902</v>
      </c>
    </row>
    <row r="2613" spans="1:61" x14ac:dyDescent="0.25">
      <c r="A2613" s="10" t="str">
        <f>VLOOKUP(D2613,'Index-Relations'!E:F,2,FALSE)</f>
        <v>ESG</v>
      </c>
      <c r="B2613" t="s">
        <v>3450</v>
      </c>
      <c r="C2613" s="53" t="s">
        <v>2765</v>
      </c>
      <c r="D2613" s="59" t="s">
        <v>2850</v>
      </c>
      <c r="E2613" s="59" t="s">
        <v>6029</v>
      </c>
      <c r="F2613" t="s">
        <v>980</v>
      </c>
      <c r="G2613" t="s">
        <v>979</v>
      </c>
      <c r="H2613" t="s">
        <v>981</v>
      </c>
      <c r="I2613" s="52">
        <v>45474</v>
      </c>
      <c r="J2613" t="s">
        <v>2457</v>
      </c>
      <c r="K2613">
        <v>643</v>
      </c>
      <c r="L2613" s="73">
        <v>66.284250282578995</v>
      </c>
      <c r="M2613">
        <v>641</v>
      </c>
      <c r="N2613">
        <v>0.99964004589240996</v>
      </c>
      <c r="O2613" s="73">
        <v>71.021333543173895</v>
      </c>
      <c r="P2613">
        <v>641</v>
      </c>
      <c r="Q2613">
        <v>0.99964004589240996</v>
      </c>
      <c r="R2613">
        <v>624</v>
      </c>
      <c r="S2613">
        <v>0.98774714395964303</v>
      </c>
      <c r="T2613">
        <v>36.572264421923997</v>
      </c>
      <c r="U2613">
        <v>0.79274880638128098</v>
      </c>
      <c r="V2613">
        <v>516</v>
      </c>
      <c r="W2613">
        <v>9.5569731624559506E-2</v>
      </c>
      <c r="X2613">
        <v>103</v>
      </c>
      <c r="Y2613">
        <v>639</v>
      </c>
      <c r="Z2613">
        <v>0.99874706226211596</v>
      </c>
      <c r="AA2613">
        <v>51.3818216701453</v>
      </c>
      <c r="AB2613">
        <v>519</v>
      </c>
      <c r="AC2613">
        <v>0.92031790810769198</v>
      </c>
      <c r="AD2613">
        <v>118</v>
      </c>
      <c r="AE2613">
        <v>7.7174241994007603E-2</v>
      </c>
      <c r="AF2613">
        <v>6</v>
      </c>
      <c r="AG2613">
        <v>2.5078498983000502E-3</v>
      </c>
      <c r="AH2613">
        <v>4.4010143509992201E-3</v>
      </c>
      <c r="AI2613">
        <v>33</v>
      </c>
      <c r="AJ2613" s="73">
        <v>65.766782306666997</v>
      </c>
      <c r="AK2613">
        <v>641</v>
      </c>
      <c r="AL2613">
        <v>0.99964004589240996</v>
      </c>
      <c r="AM2613">
        <v>1.1492356005758601E-3</v>
      </c>
      <c r="AN2613">
        <v>1</v>
      </c>
      <c r="AO2613">
        <v>1.44989421858531E-3</v>
      </c>
      <c r="AP2613">
        <v>2</v>
      </c>
      <c r="AQ2613">
        <v>643</v>
      </c>
      <c r="AR2613">
        <v>1</v>
      </c>
      <c r="AS2613">
        <v>6.5039149200559797E-3</v>
      </c>
      <c r="AT2613">
        <v>1</v>
      </c>
      <c r="AU2613">
        <v>6.6097771260237304E-3</v>
      </c>
      <c r="AV2613">
        <v>4</v>
      </c>
      <c r="AW2613">
        <v>643</v>
      </c>
      <c r="AX2613">
        <v>0.999999999999999</v>
      </c>
      <c r="AY2613" s="73">
        <v>60.706694303560901</v>
      </c>
      <c r="AZ2613">
        <v>641</v>
      </c>
      <c r="BA2613">
        <v>0.99964004589240996</v>
      </c>
      <c r="BB2613">
        <v>631</v>
      </c>
      <c r="BC2613">
        <v>0.913115266089779</v>
      </c>
      <c r="BD2613">
        <v>10</v>
      </c>
      <c r="BE2613">
        <v>8.5434839691634998E-2</v>
      </c>
      <c r="BF2613">
        <v>66.284250282578995</v>
      </c>
      <c r="BG2613">
        <v>71.021333543173895</v>
      </c>
      <c r="BH2613">
        <v>60.706694303560901</v>
      </c>
      <c r="BI2613">
        <v>65.766782306666997</v>
      </c>
    </row>
    <row r="2614" spans="1:61" x14ac:dyDescent="0.25">
      <c r="A2614" s="10" t="str">
        <f>VLOOKUP(D2614,'Index-Relations'!E:F,2,FALSE)</f>
        <v>ESG</v>
      </c>
      <c r="B2614" t="s">
        <v>3450</v>
      </c>
      <c r="C2614" s="53" t="s">
        <v>2766</v>
      </c>
      <c r="D2614" s="59" t="s">
        <v>2850</v>
      </c>
      <c r="E2614" s="59" t="s">
        <v>6030</v>
      </c>
      <c r="F2614" t="s">
        <v>980</v>
      </c>
      <c r="G2614" t="s">
        <v>979</v>
      </c>
      <c r="H2614" t="s">
        <v>981</v>
      </c>
      <c r="I2614" s="52">
        <v>45446</v>
      </c>
      <c r="J2614" t="s">
        <v>2457</v>
      </c>
      <c r="K2614">
        <v>631</v>
      </c>
      <c r="L2614" s="73">
        <v>66.655023352934904</v>
      </c>
      <c r="M2614">
        <v>631</v>
      </c>
      <c r="N2614">
        <v>1</v>
      </c>
      <c r="O2614" s="73">
        <v>71.706573078931001</v>
      </c>
      <c r="P2614">
        <v>631</v>
      </c>
      <c r="Q2614">
        <v>1</v>
      </c>
      <c r="R2614">
        <v>615</v>
      </c>
      <c r="S2614">
        <v>0.99012221685982404</v>
      </c>
      <c r="T2614">
        <v>36.627470425084802</v>
      </c>
      <c r="U2614">
        <v>0.79089867582547901</v>
      </c>
      <c r="V2614">
        <v>512</v>
      </c>
      <c r="W2614">
        <v>0.10985011048175999</v>
      </c>
      <c r="X2614">
        <v>103</v>
      </c>
      <c r="Y2614">
        <v>630</v>
      </c>
      <c r="Z2614">
        <v>0.99904105446601099</v>
      </c>
      <c r="AA2614">
        <v>55.449911531766404</v>
      </c>
      <c r="AB2614">
        <v>516</v>
      </c>
      <c r="AC2614">
        <v>0.92271003970897902</v>
      </c>
      <c r="AD2614">
        <v>113</v>
      </c>
      <c r="AE2614">
        <v>7.6064967194088604E-2</v>
      </c>
      <c r="AF2614">
        <v>2</v>
      </c>
      <c r="AG2614">
        <v>1.22499309693221E-3</v>
      </c>
      <c r="AH2614">
        <v>5.6901129501522102E-3</v>
      </c>
      <c r="AI2614">
        <v>34</v>
      </c>
      <c r="AJ2614" s="73">
        <v>65.908191375149997</v>
      </c>
      <c r="AK2614">
        <v>631</v>
      </c>
      <c r="AL2614">
        <v>1</v>
      </c>
      <c r="AM2614">
        <v>1.32182134248196E-3</v>
      </c>
      <c r="AN2614">
        <v>1</v>
      </c>
      <c r="AO2614">
        <v>1.3921535903142601E-3</v>
      </c>
      <c r="AP2614">
        <v>2</v>
      </c>
      <c r="AQ2614">
        <v>631</v>
      </c>
      <c r="AR2614">
        <v>1</v>
      </c>
      <c r="AS2614">
        <v>6.1899654967811999E-3</v>
      </c>
      <c r="AT2614">
        <v>1</v>
      </c>
      <c r="AU2614">
        <v>6.9077228228637804E-3</v>
      </c>
      <c r="AV2614">
        <v>4</v>
      </c>
      <c r="AW2614">
        <v>631</v>
      </c>
      <c r="AX2614">
        <v>0.999999999999999</v>
      </c>
      <c r="AY2614" s="73">
        <v>60.856686586313899</v>
      </c>
      <c r="AZ2614">
        <v>631</v>
      </c>
      <c r="BA2614">
        <v>1</v>
      </c>
      <c r="BB2614">
        <v>619</v>
      </c>
      <c r="BC2614">
        <v>0.91104957574294798</v>
      </c>
      <c r="BD2614">
        <v>10</v>
      </c>
      <c r="BE2614">
        <v>8.7558270666737395E-2</v>
      </c>
      <c r="BF2614">
        <v>66.655023352934904</v>
      </c>
      <c r="BG2614">
        <v>71.706573078931001</v>
      </c>
      <c r="BH2614">
        <v>60.856686586313899</v>
      </c>
      <c r="BI2614">
        <v>65.908191375149997</v>
      </c>
    </row>
    <row r="2615" spans="1:61" x14ac:dyDescent="0.25">
      <c r="A2615" s="10" t="str">
        <f>VLOOKUP(D2615,'Index-Relations'!E:F,2,FALSE)</f>
        <v>ESG</v>
      </c>
      <c r="B2615" t="s">
        <v>3450</v>
      </c>
      <c r="C2615" s="53" t="s">
        <v>2767</v>
      </c>
      <c r="D2615" s="59" t="s">
        <v>2850</v>
      </c>
      <c r="E2615" s="59" t="s">
        <v>6031</v>
      </c>
      <c r="F2615" t="s">
        <v>980</v>
      </c>
      <c r="G2615" t="s">
        <v>979</v>
      </c>
      <c r="H2615" t="s">
        <v>981</v>
      </c>
      <c r="I2615" s="52">
        <v>45413</v>
      </c>
      <c r="J2615" t="s">
        <v>2457</v>
      </c>
      <c r="K2615">
        <v>632</v>
      </c>
      <c r="L2615" s="73">
        <v>66.514033745445005</v>
      </c>
      <c r="M2615">
        <v>632</v>
      </c>
      <c r="N2615">
        <v>1</v>
      </c>
      <c r="O2615" s="73">
        <v>71.581157360167893</v>
      </c>
      <c r="P2615">
        <v>632</v>
      </c>
      <c r="Q2615">
        <v>1</v>
      </c>
      <c r="R2615">
        <v>616</v>
      </c>
      <c r="S2615">
        <v>0.98985391267828904</v>
      </c>
      <c r="T2615">
        <v>36.8180680985216</v>
      </c>
      <c r="U2615">
        <v>0.76058178060079196</v>
      </c>
      <c r="V2615">
        <v>513</v>
      </c>
      <c r="W2615">
        <v>0.101898056571079</v>
      </c>
      <c r="X2615">
        <v>102</v>
      </c>
      <c r="Y2615">
        <v>631</v>
      </c>
      <c r="Z2615">
        <v>0.99905290450635298</v>
      </c>
      <c r="AA2615">
        <v>57.518854392845199</v>
      </c>
      <c r="AB2615">
        <v>516</v>
      </c>
      <c r="AC2615">
        <v>0.92114935658369901</v>
      </c>
      <c r="AD2615">
        <v>114</v>
      </c>
      <c r="AE2615">
        <v>7.7651576196628297E-2</v>
      </c>
      <c r="AF2615">
        <v>2</v>
      </c>
      <c r="AG2615">
        <v>1.19906721967252E-3</v>
      </c>
      <c r="AH2615">
        <v>5.0466244470500996E-3</v>
      </c>
      <c r="AI2615">
        <v>34</v>
      </c>
      <c r="AJ2615" s="73">
        <v>65.863239030944001</v>
      </c>
      <c r="AK2615">
        <v>632</v>
      </c>
      <c r="AL2615">
        <v>1</v>
      </c>
      <c r="AM2615">
        <v>1.39980566349915E-3</v>
      </c>
      <c r="AN2615">
        <v>1</v>
      </c>
      <c r="AO2615">
        <v>1.4756211860095199E-3</v>
      </c>
      <c r="AP2615">
        <v>2</v>
      </c>
      <c r="AQ2615">
        <v>632</v>
      </c>
      <c r="AR2615">
        <v>0.999999999999999</v>
      </c>
      <c r="AS2615">
        <v>5.9133886158817999E-3</v>
      </c>
      <c r="AT2615">
        <v>1</v>
      </c>
      <c r="AU2615">
        <v>7.0578623459371199E-3</v>
      </c>
      <c r="AV2615">
        <v>5</v>
      </c>
      <c r="AW2615">
        <v>632</v>
      </c>
      <c r="AX2615">
        <v>1</v>
      </c>
      <c r="AY2615" s="73">
        <v>60.557386826044997</v>
      </c>
      <c r="AZ2615">
        <v>632</v>
      </c>
      <c r="BA2615">
        <v>1</v>
      </c>
      <c r="BB2615">
        <v>619</v>
      </c>
      <c r="BC2615">
        <v>0.90795451467576305</v>
      </c>
      <c r="BD2615">
        <v>11</v>
      </c>
      <c r="BE2615">
        <v>9.0569864138226999E-2</v>
      </c>
      <c r="BF2615">
        <v>66.514033745445005</v>
      </c>
      <c r="BG2615">
        <v>71.581157360167893</v>
      </c>
      <c r="BH2615">
        <v>60.557386826044997</v>
      </c>
      <c r="BI2615">
        <v>65.863239030944001</v>
      </c>
    </row>
    <row r="2616" spans="1:61" x14ac:dyDescent="0.25">
      <c r="A2616" s="10" t="str">
        <f>VLOOKUP(D2616,'Index-Relations'!E:F,2,FALSE)</f>
        <v>ESG</v>
      </c>
      <c r="B2616" t="s">
        <v>3450</v>
      </c>
      <c r="C2616" s="53" t="s">
        <v>2768</v>
      </c>
      <c r="D2616" s="59" t="s">
        <v>2850</v>
      </c>
      <c r="E2616" s="59" t="s">
        <v>6032</v>
      </c>
      <c r="F2616" t="s">
        <v>980</v>
      </c>
      <c r="G2616" t="s">
        <v>979</v>
      </c>
      <c r="H2616" t="s">
        <v>981</v>
      </c>
      <c r="I2616" s="52">
        <v>45383</v>
      </c>
      <c r="J2616" t="s">
        <v>2457</v>
      </c>
      <c r="K2616">
        <v>633</v>
      </c>
      <c r="L2616">
        <v>70.635697651709805</v>
      </c>
      <c r="M2616">
        <v>633</v>
      </c>
      <c r="N2616">
        <v>1</v>
      </c>
      <c r="O2616">
        <v>75.331339794929093</v>
      </c>
      <c r="P2616">
        <v>633</v>
      </c>
      <c r="Q2616">
        <v>1</v>
      </c>
      <c r="R2616">
        <v>617</v>
      </c>
      <c r="S2616">
        <v>0.99023830496825205</v>
      </c>
      <c r="T2616">
        <v>36.829025068179199</v>
      </c>
      <c r="U2616">
        <v>0.76216306050467097</v>
      </c>
      <c r="V2616">
        <v>514</v>
      </c>
      <c r="W2616">
        <v>0.101299864403263</v>
      </c>
      <c r="X2616">
        <v>103</v>
      </c>
      <c r="Y2616">
        <v>632</v>
      </c>
      <c r="Z2616">
        <v>0.99903559660017205</v>
      </c>
      <c r="AA2616">
        <v>56.127431871931499</v>
      </c>
      <c r="AB2616">
        <v>515</v>
      </c>
      <c r="AC2616">
        <v>0.91948460932704301</v>
      </c>
      <c r="AD2616">
        <v>116</v>
      </c>
      <c r="AE2616">
        <v>7.9298101037003604E-2</v>
      </c>
      <c r="AF2616">
        <v>2</v>
      </c>
      <c r="AG2616">
        <v>1.21728963595307E-3</v>
      </c>
      <c r="AH2616">
        <v>5.0165731453571203E-3</v>
      </c>
      <c r="AI2616">
        <v>34</v>
      </c>
      <c r="AJ2616">
        <v>69.905782482633398</v>
      </c>
      <c r="AK2616">
        <v>633</v>
      </c>
      <c r="AL2616">
        <v>1</v>
      </c>
      <c r="AM2616">
        <v>1.3367835882392E-3</v>
      </c>
      <c r="AN2616">
        <v>1</v>
      </c>
      <c r="AO2616">
        <v>1.4174977195391301E-3</v>
      </c>
      <c r="AP2616">
        <v>2</v>
      </c>
      <c r="AQ2616">
        <v>633</v>
      </c>
      <c r="AR2616">
        <v>1</v>
      </c>
      <c r="AS2616">
        <v>5.5940551757611701E-3</v>
      </c>
      <c r="AT2616">
        <v>1</v>
      </c>
      <c r="AU2616">
        <v>6.7517967539747299E-3</v>
      </c>
      <c r="AV2616">
        <v>5</v>
      </c>
      <c r="AW2616">
        <v>633</v>
      </c>
      <c r="AX2616">
        <v>1</v>
      </c>
      <c r="AY2616">
        <v>63.908586781699199</v>
      </c>
      <c r="AZ2616">
        <v>633</v>
      </c>
      <c r="BA2616">
        <v>1</v>
      </c>
      <c r="BB2616">
        <v>620</v>
      </c>
      <c r="BC2616">
        <v>0.90658330316278901</v>
      </c>
      <c r="BD2616">
        <v>11</v>
      </c>
      <c r="BE2616">
        <v>9.1999199117671196E-2</v>
      </c>
      <c r="BF2616">
        <v>66.490380549142003</v>
      </c>
      <c r="BG2616">
        <v>71.636091264563007</v>
      </c>
      <c r="BH2616">
        <v>60.419498619046998</v>
      </c>
      <c r="BI2616">
        <v>65.854160273241007</v>
      </c>
    </row>
    <row r="2617" spans="1:61" x14ac:dyDescent="0.25">
      <c r="A2617" s="10" t="str">
        <f>VLOOKUP(D2617,'Index-Relations'!E:F,2,FALSE)</f>
        <v>ESG</v>
      </c>
      <c r="B2617" t="s">
        <v>3450</v>
      </c>
      <c r="C2617" s="53" t="s">
        <v>2769</v>
      </c>
      <c r="D2617" s="59" t="s">
        <v>2850</v>
      </c>
      <c r="E2617" s="59" t="s">
        <v>6033</v>
      </c>
      <c r="F2617" t="s">
        <v>980</v>
      </c>
      <c r="G2617" t="s">
        <v>979</v>
      </c>
      <c r="H2617" t="s">
        <v>981</v>
      </c>
      <c r="I2617" s="52">
        <v>45352</v>
      </c>
      <c r="J2617" t="s">
        <v>2457</v>
      </c>
      <c r="K2617">
        <v>635</v>
      </c>
      <c r="L2617">
        <v>71.523198883900704</v>
      </c>
      <c r="M2617">
        <v>635</v>
      </c>
      <c r="N2617">
        <v>1</v>
      </c>
      <c r="O2617">
        <v>75.662474653115495</v>
      </c>
      <c r="P2617">
        <v>635</v>
      </c>
      <c r="Q2617">
        <v>1</v>
      </c>
      <c r="R2617">
        <v>619</v>
      </c>
      <c r="S2617">
        <v>0.99002625060237304</v>
      </c>
      <c r="T2617">
        <v>36.811699191718802</v>
      </c>
      <c r="U2617">
        <v>0.77226387079020098</v>
      </c>
      <c r="V2617">
        <v>510</v>
      </c>
      <c r="W2617">
        <v>7.2719255615731906E-2</v>
      </c>
      <c r="X2617">
        <v>84</v>
      </c>
      <c r="Y2617">
        <v>634</v>
      </c>
      <c r="Z2617">
        <v>0.99902983285425695</v>
      </c>
      <c r="AA2617">
        <v>55.4631969698004</v>
      </c>
      <c r="AB2617">
        <v>516</v>
      </c>
      <c r="AC2617">
        <v>0.91771016551683005</v>
      </c>
      <c r="AD2617">
        <v>117</v>
      </c>
      <c r="AE2617">
        <v>8.1106993627163296E-2</v>
      </c>
      <c r="AF2617">
        <v>2</v>
      </c>
      <c r="AG2617">
        <v>1.18284085600665E-3</v>
      </c>
      <c r="AH2617">
        <v>4.8237795627981998E-3</v>
      </c>
      <c r="AI2617">
        <v>23</v>
      </c>
      <c r="AJ2617">
        <v>70.259518981740399</v>
      </c>
      <c r="AK2617">
        <v>635</v>
      </c>
      <c r="AL2617">
        <v>1</v>
      </c>
      <c r="AM2617">
        <v>1.18514558650962E-3</v>
      </c>
      <c r="AN2617">
        <v>1</v>
      </c>
      <c r="AO2617">
        <v>1.26629576202325E-3</v>
      </c>
      <c r="AP2617">
        <v>2</v>
      </c>
      <c r="AQ2617">
        <v>635</v>
      </c>
      <c r="AR2617">
        <v>1</v>
      </c>
      <c r="AS2617">
        <v>5.9412868116281098E-3</v>
      </c>
      <c r="AT2617">
        <v>1</v>
      </c>
      <c r="AU2617">
        <v>6.7369268788248296E-3</v>
      </c>
      <c r="AV2617">
        <v>5</v>
      </c>
      <c r="AW2617">
        <v>635</v>
      </c>
      <c r="AX2617">
        <v>0.999999999999999</v>
      </c>
      <c r="AY2617">
        <v>65.848582573171001</v>
      </c>
      <c r="AZ2617">
        <v>635</v>
      </c>
      <c r="BA2617">
        <v>1</v>
      </c>
      <c r="BB2617">
        <v>622</v>
      </c>
      <c r="BC2617">
        <v>0.90653324081529896</v>
      </c>
      <c r="BD2617">
        <v>11</v>
      </c>
      <c r="BE2617">
        <v>9.2200463422677001E-2</v>
      </c>
      <c r="BF2617">
        <v>67.383243261383001</v>
      </c>
      <c r="BG2617">
        <v>71.971038419026897</v>
      </c>
      <c r="BH2617">
        <v>62.061577992187999</v>
      </c>
      <c r="BI2617">
        <v>66.137233525333002</v>
      </c>
    </row>
    <row r="2618" spans="1:61" x14ac:dyDescent="0.25">
      <c r="A2618" s="10" t="str">
        <f>VLOOKUP(D2618,'Index-Relations'!E:F,2,FALSE)</f>
        <v>ESG</v>
      </c>
      <c r="B2618" t="s">
        <v>3450</v>
      </c>
      <c r="C2618" s="53" t="s">
        <v>2770</v>
      </c>
      <c r="D2618" s="59" t="s">
        <v>2850</v>
      </c>
      <c r="E2618" s="59" t="s">
        <v>6034</v>
      </c>
      <c r="F2618" t="s">
        <v>980</v>
      </c>
      <c r="G2618" t="s">
        <v>979</v>
      </c>
      <c r="H2618" t="s">
        <v>981</v>
      </c>
      <c r="I2618" s="52">
        <v>45323</v>
      </c>
      <c r="J2618" t="s">
        <v>2457</v>
      </c>
      <c r="K2618">
        <v>635</v>
      </c>
      <c r="L2618">
        <v>70.970155249448297</v>
      </c>
      <c r="M2618">
        <v>635</v>
      </c>
      <c r="N2618">
        <v>1</v>
      </c>
      <c r="O2618">
        <v>73.897332006182296</v>
      </c>
      <c r="P2618">
        <v>635</v>
      </c>
      <c r="Q2618">
        <v>1</v>
      </c>
      <c r="R2618">
        <v>619</v>
      </c>
      <c r="S2618">
        <v>0.98983510313979295</v>
      </c>
      <c r="T2618">
        <v>36.984046054178101</v>
      </c>
      <c r="U2618">
        <v>0.76628656410679596</v>
      </c>
      <c r="V2618">
        <v>506</v>
      </c>
      <c r="W2618">
        <v>7.5840342023303295E-2</v>
      </c>
      <c r="X2618">
        <v>79</v>
      </c>
      <c r="Y2618">
        <v>634</v>
      </c>
      <c r="Z2618">
        <v>0.99899104309083697</v>
      </c>
      <c r="AA2618">
        <v>55.314509058750801</v>
      </c>
      <c r="AB2618">
        <v>514</v>
      </c>
      <c r="AC2618">
        <v>0.91718652849344795</v>
      </c>
      <c r="AD2618">
        <v>119</v>
      </c>
      <c r="AE2618">
        <v>8.1595836130371899E-2</v>
      </c>
      <c r="AF2618">
        <v>2</v>
      </c>
      <c r="AG2618">
        <v>1.21763537617974E-3</v>
      </c>
      <c r="AH2618">
        <v>4.6776999420080796E-3</v>
      </c>
      <c r="AI2618">
        <v>22</v>
      </c>
      <c r="AJ2618">
        <v>70.409393144818907</v>
      </c>
      <c r="AK2618">
        <v>635</v>
      </c>
      <c r="AL2618">
        <v>1</v>
      </c>
      <c r="AM2618">
        <v>1.2145792391551301E-3</v>
      </c>
      <c r="AN2618">
        <v>1</v>
      </c>
      <c r="AO2618">
        <v>1.2890197235234499E-3</v>
      </c>
      <c r="AP2618">
        <v>2</v>
      </c>
      <c r="AQ2618">
        <v>635</v>
      </c>
      <c r="AR2618">
        <v>1</v>
      </c>
      <c r="AS2618">
        <v>7.0571603756104098E-3</v>
      </c>
      <c r="AT2618">
        <v>1</v>
      </c>
      <c r="AU2618">
        <v>7.0221870785797599E-3</v>
      </c>
      <c r="AV2618">
        <v>5</v>
      </c>
      <c r="AW2618">
        <v>635</v>
      </c>
      <c r="AX2618">
        <v>1</v>
      </c>
      <c r="AY2618">
        <v>65.886200540913904</v>
      </c>
      <c r="AZ2618">
        <v>635</v>
      </c>
      <c r="BA2618">
        <v>1</v>
      </c>
      <c r="BB2618">
        <v>622</v>
      </c>
      <c r="BC2618">
        <v>0.91058461299780302</v>
      </c>
      <c r="BD2618">
        <v>11</v>
      </c>
      <c r="BE2618">
        <v>8.8126367278673304E-2</v>
      </c>
      <c r="BF2618">
        <v>66.772291850010006</v>
      </c>
      <c r="BG2618">
        <v>69.997814145645904</v>
      </c>
      <c r="BH2618">
        <v>62.139012121088903</v>
      </c>
      <c r="BI2618">
        <v>66.295356896217001</v>
      </c>
    </row>
    <row r="2619" spans="1:61" x14ac:dyDescent="0.25">
      <c r="A2619" s="10" t="str">
        <f>VLOOKUP(D2619,'Index-Relations'!E:F,2,FALSE)</f>
        <v>ESG</v>
      </c>
      <c r="B2619" t="s">
        <v>3450</v>
      </c>
      <c r="C2619" s="53" t="s">
        <v>2760</v>
      </c>
      <c r="D2619" s="59" t="s">
        <v>3059</v>
      </c>
      <c r="E2619" s="59" t="s">
        <v>6035</v>
      </c>
      <c r="F2619" t="s">
        <v>2556</v>
      </c>
      <c r="G2619" t="s">
        <v>2557</v>
      </c>
      <c r="H2619" t="s">
        <v>2558</v>
      </c>
      <c r="I2619" s="52">
        <v>45659</v>
      </c>
      <c r="J2619" t="s">
        <v>2457</v>
      </c>
      <c r="K2619">
        <v>123</v>
      </c>
      <c r="L2619" s="73">
        <v>73.762469097228006</v>
      </c>
      <c r="M2619">
        <v>123</v>
      </c>
      <c r="N2619">
        <v>1</v>
      </c>
      <c r="O2619" s="73">
        <v>77.810348659682006</v>
      </c>
      <c r="P2619">
        <v>123</v>
      </c>
      <c r="Q2619">
        <v>1</v>
      </c>
      <c r="R2619">
        <v>121</v>
      </c>
      <c r="S2619">
        <v>0.98121865981577805</v>
      </c>
      <c r="T2619">
        <v>43.329427836594697</v>
      </c>
      <c r="U2619">
        <v>0.86775084126258095</v>
      </c>
      <c r="V2619">
        <v>111</v>
      </c>
      <c r="W2619">
        <v>8.8977801061929804E-2</v>
      </c>
      <c r="X2619">
        <v>24</v>
      </c>
      <c r="Y2619">
        <v>123</v>
      </c>
      <c r="Z2619">
        <v>0.999999999999999</v>
      </c>
      <c r="AA2619">
        <v>60.037052565383199</v>
      </c>
      <c r="AB2619">
        <v>111</v>
      </c>
      <c r="AC2619">
        <v>0.94796007926204395</v>
      </c>
      <c r="AD2619">
        <v>12</v>
      </c>
      <c r="AE2619">
        <v>5.2039920737955499E-2</v>
      </c>
      <c r="AF2619">
        <v>0</v>
      </c>
      <c r="AG2619">
        <v>6.94E-18</v>
      </c>
      <c r="AH2619">
        <v>1.67055665111265E-3</v>
      </c>
      <c r="AI2619">
        <v>5</v>
      </c>
      <c r="AJ2619" s="73">
        <v>72.819405507642998</v>
      </c>
      <c r="AK2619">
        <v>123</v>
      </c>
      <c r="AL2619">
        <v>1</v>
      </c>
      <c r="AM2619">
        <v>0</v>
      </c>
      <c r="AN2619">
        <v>0</v>
      </c>
      <c r="AO2619">
        <v>0</v>
      </c>
      <c r="AP2619">
        <v>0</v>
      </c>
      <c r="AQ2619">
        <v>123</v>
      </c>
      <c r="AR2619">
        <v>0.999999999999999</v>
      </c>
      <c r="AS2619">
        <v>0</v>
      </c>
      <c r="AT2619">
        <v>0</v>
      </c>
      <c r="AU2619">
        <v>0</v>
      </c>
      <c r="AV2619">
        <v>0</v>
      </c>
      <c r="AW2619">
        <v>123</v>
      </c>
      <c r="AX2619">
        <v>0.999999999999999</v>
      </c>
      <c r="AY2619" s="73">
        <v>68.376476192200997</v>
      </c>
      <c r="AZ2619">
        <v>123</v>
      </c>
      <c r="BA2619">
        <v>1</v>
      </c>
      <c r="BB2619">
        <v>122</v>
      </c>
      <c r="BC2619">
        <v>0.98627907689743999</v>
      </c>
      <c r="BD2619">
        <v>1</v>
      </c>
      <c r="BE2619">
        <v>1.3720923102559899E-2</v>
      </c>
      <c r="BF2619">
        <v>73.762469097228006</v>
      </c>
      <c r="BG2619">
        <v>77.810348659682006</v>
      </c>
      <c r="BH2619">
        <v>68.376476192200997</v>
      </c>
      <c r="BI2619">
        <v>72.819405507642998</v>
      </c>
    </row>
    <row r="2620" spans="1:61" x14ac:dyDescent="0.25">
      <c r="A2620" s="10" t="str">
        <f>VLOOKUP(D2620,'Index-Relations'!E:F,2,FALSE)</f>
        <v>ESG</v>
      </c>
      <c r="B2620" t="s">
        <v>3450</v>
      </c>
      <c r="C2620" s="53" t="s">
        <v>2761</v>
      </c>
      <c r="D2620" s="59" t="s">
        <v>3059</v>
      </c>
      <c r="E2620" s="59" t="s">
        <v>6036</v>
      </c>
      <c r="F2620" t="s">
        <v>2556</v>
      </c>
      <c r="G2620" t="s">
        <v>2557</v>
      </c>
      <c r="H2620" t="s">
        <v>2558</v>
      </c>
      <c r="I2620" s="52">
        <v>45628</v>
      </c>
      <c r="J2620" t="s">
        <v>2457</v>
      </c>
      <c r="K2620">
        <v>123</v>
      </c>
      <c r="L2620" s="73">
        <v>73.792046017947996</v>
      </c>
      <c r="M2620">
        <v>123</v>
      </c>
      <c r="N2620">
        <v>1</v>
      </c>
      <c r="O2620" s="73">
        <v>77.711018163974998</v>
      </c>
      <c r="P2620">
        <v>123</v>
      </c>
      <c r="Q2620">
        <v>1</v>
      </c>
      <c r="R2620">
        <v>121</v>
      </c>
      <c r="S2620">
        <v>0.98042844247235394</v>
      </c>
      <c r="T2620">
        <v>43.699792564025699</v>
      </c>
      <c r="U2620">
        <v>0.86727869471661401</v>
      </c>
      <c r="V2620">
        <v>111</v>
      </c>
      <c r="W2620">
        <v>9.0594410449239604E-2</v>
      </c>
      <c r="X2620">
        <v>25</v>
      </c>
      <c r="Y2620">
        <v>123</v>
      </c>
      <c r="Z2620">
        <v>0.999999999999999</v>
      </c>
      <c r="AA2620">
        <v>55.750147374007398</v>
      </c>
      <c r="AB2620">
        <v>112</v>
      </c>
      <c r="AC2620">
        <v>0.95331124534610601</v>
      </c>
      <c r="AD2620">
        <v>11</v>
      </c>
      <c r="AE2620">
        <v>4.6688754653894299E-2</v>
      </c>
      <c r="AF2620">
        <v>0</v>
      </c>
      <c r="AG2620">
        <v>0</v>
      </c>
      <c r="AH2620">
        <v>1.6654965960791199E-3</v>
      </c>
      <c r="AI2620">
        <v>5</v>
      </c>
      <c r="AJ2620" s="73">
        <v>72.775242256841906</v>
      </c>
      <c r="AK2620">
        <v>123</v>
      </c>
      <c r="AL2620">
        <v>1</v>
      </c>
      <c r="AM2620">
        <v>0</v>
      </c>
      <c r="AN2620">
        <v>0</v>
      </c>
      <c r="AO2620">
        <v>0</v>
      </c>
      <c r="AP2620">
        <v>0</v>
      </c>
      <c r="AQ2620">
        <v>123</v>
      </c>
      <c r="AR2620">
        <v>0.999999999999999</v>
      </c>
      <c r="AS2620">
        <v>0</v>
      </c>
      <c r="AT2620">
        <v>0</v>
      </c>
      <c r="AU2620">
        <v>0</v>
      </c>
      <c r="AV2620">
        <v>0</v>
      </c>
      <c r="AW2620">
        <v>123</v>
      </c>
      <c r="AX2620">
        <v>0.999999999999999</v>
      </c>
      <c r="AY2620" s="73">
        <v>68.560551160451993</v>
      </c>
      <c r="AZ2620">
        <v>123</v>
      </c>
      <c r="BA2620">
        <v>1</v>
      </c>
      <c r="BB2620">
        <v>122</v>
      </c>
      <c r="BC2620">
        <v>0.98604868262020795</v>
      </c>
      <c r="BD2620">
        <v>1</v>
      </c>
      <c r="BE2620">
        <v>1.39513173797915E-2</v>
      </c>
      <c r="BF2620">
        <v>73.792046017947996</v>
      </c>
      <c r="BG2620">
        <v>77.711018163974998</v>
      </c>
      <c r="BH2620">
        <v>68.560551160451993</v>
      </c>
      <c r="BI2620">
        <v>72.775242256841906</v>
      </c>
    </row>
    <row r="2621" spans="1:61" x14ac:dyDescent="0.25">
      <c r="A2621" s="10" t="str">
        <f>VLOOKUP(D2621,'Index-Relations'!E:F,2,FALSE)</f>
        <v>ESG</v>
      </c>
      <c r="B2621" t="s">
        <v>3450</v>
      </c>
      <c r="C2621" s="53" t="s">
        <v>2762</v>
      </c>
      <c r="D2621" s="59" t="s">
        <v>3059</v>
      </c>
      <c r="E2621" s="59" t="s">
        <v>6037</v>
      </c>
      <c r="F2621" t="s">
        <v>2556</v>
      </c>
      <c r="G2621" t="s">
        <v>2557</v>
      </c>
      <c r="H2621" t="s">
        <v>2558</v>
      </c>
      <c r="I2621" s="52">
        <v>45597</v>
      </c>
      <c r="J2621" t="s">
        <v>2457</v>
      </c>
      <c r="K2621">
        <v>123</v>
      </c>
      <c r="L2621" s="73">
        <v>73.245900129589899</v>
      </c>
      <c r="M2621">
        <v>123</v>
      </c>
      <c r="N2621">
        <v>1</v>
      </c>
      <c r="O2621" s="73">
        <v>77.100863866682005</v>
      </c>
      <c r="P2621">
        <v>123</v>
      </c>
      <c r="Q2621">
        <v>1</v>
      </c>
      <c r="R2621">
        <v>121</v>
      </c>
      <c r="S2621">
        <v>0.97951646749636201</v>
      </c>
      <c r="T2621">
        <v>43.604435687987198</v>
      </c>
      <c r="U2621">
        <v>0.86124010143317298</v>
      </c>
      <c r="V2621">
        <v>110</v>
      </c>
      <c r="W2621">
        <v>9.5330953696508694E-2</v>
      </c>
      <c r="X2621">
        <v>27</v>
      </c>
      <c r="Y2621">
        <v>123</v>
      </c>
      <c r="Z2621">
        <v>1</v>
      </c>
      <c r="AA2621">
        <v>57.323139500831303</v>
      </c>
      <c r="AB2621">
        <v>112</v>
      </c>
      <c r="AC2621">
        <v>0.95277101957691701</v>
      </c>
      <c r="AD2621">
        <v>11</v>
      </c>
      <c r="AE2621">
        <v>4.72289804230831E-2</v>
      </c>
      <c r="AF2621">
        <v>0</v>
      </c>
      <c r="AG2621">
        <v>0</v>
      </c>
      <c r="AH2621">
        <v>1.6871293947483699E-3</v>
      </c>
      <c r="AI2621">
        <v>5</v>
      </c>
      <c r="AJ2621" s="73">
        <v>72.342484022383005</v>
      </c>
      <c r="AK2621">
        <v>123</v>
      </c>
      <c r="AL2621">
        <v>1</v>
      </c>
      <c r="AM2621">
        <v>0</v>
      </c>
      <c r="AN2621">
        <v>0</v>
      </c>
      <c r="AO2621">
        <v>0</v>
      </c>
      <c r="AP2621">
        <v>0</v>
      </c>
      <c r="AQ2621">
        <v>123</v>
      </c>
      <c r="AR2621">
        <v>1</v>
      </c>
      <c r="AS2621">
        <v>0</v>
      </c>
      <c r="AT2621">
        <v>0</v>
      </c>
      <c r="AU2621">
        <v>0</v>
      </c>
      <c r="AV2621">
        <v>0</v>
      </c>
      <c r="AW2621">
        <v>123</v>
      </c>
      <c r="AX2621">
        <v>1</v>
      </c>
      <c r="AY2621" s="73">
        <v>67.952129149887</v>
      </c>
      <c r="AZ2621">
        <v>123</v>
      </c>
      <c r="BA2621">
        <v>1</v>
      </c>
      <c r="BB2621">
        <v>122</v>
      </c>
      <c r="BC2621">
        <v>0.98566338513934104</v>
      </c>
      <c r="BD2621">
        <v>1</v>
      </c>
      <c r="BE2621">
        <v>1.43366148606581E-2</v>
      </c>
      <c r="BF2621">
        <v>73.245900129589899</v>
      </c>
      <c r="BG2621">
        <v>77.100863866682005</v>
      </c>
      <c r="BH2621">
        <v>67.952129149887</v>
      </c>
      <c r="BI2621">
        <v>72.342484022383005</v>
      </c>
    </row>
    <row r="2622" spans="1:61" x14ac:dyDescent="0.25">
      <c r="A2622" s="10" t="str">
        <f>VLOOKUP(D2622,'Index-Relations'!E:F,2,FALSE)</f>
        <v>ESG</v>
      </c>
      <c r="B2622" t="s">
        <v>3450</v>
      </c>
      <c r="C2622" s="53" t="s">
        <v>2763</v>
      </c>
      <c r="D2622" s="59" t="s">
        <v>3059</v>
      </c>
      <c r="E2622" s="59" t="s">
        <v>6038</v>
      </c>
      <c r="F2622" t="s">
        <v>2556</v>
      </c>
      <c r="G2622" t="s">
        <v>2557</v>
      </c>
      <c r="H2622" t="s">
        <v>2558</v>
      </c>
      <c r="I2622" s="52">
        <v>45566</v>
      </c>
      <c r="J2622" t="s">
        <v>2457</v>
      </c>
      <c r="K2622">
        <v>123</v>
      </c>
      <c r="L2622" s="73">
        <v>73.280760282331997</v>
      </c>
      <c r="M2622">
        <v>123</v>
      </c>
      <c r="N2622">
        <v>1</v>
      </c>
      <c r="O2622" s="73">
        <v>76.923971775921004</v>
      </c>
      <c r="P2622">
        <v>123</v>
      </c>
      <c r="Q2622">
        <v>1</v>
      </c>
      <c r="R2622">
        <v>121</v>
      </c>
      <c r="S2622">
        <v>0.97835124630310299</v>
      </c>
      <c r="T2622">
        <v>43.693052615951203</v>
      </c>
      <c r="U2622">
        <v>0.85866187131351102</v>
      </c>
      <c r="V2622">
        <v>109</v>
      </c>
      <c r="W2622">
        <v>9.5697914946750701E-2</v>
      </c>
      <c r="X2622">
        <v>27</v>
      </c>
      <c r="Y2622">
        <v>123</v>
      </c>
      <c r="Z2622">
        <v>0.999999999999999</v>
      </c>
      <c r="AA2622">
        <v>54.590204730034898</v>
      </c>
      <c r="AB2622">
        <v>112</v>
      </c>
      <c r="AC2622">
        <v>0.952129191579696</v>
      </c>
      <c r="AD2622">
        <v>11</v>
      </c>
      <c r="AE2622">
        <v>4.7870808420303397E-2</v>
      </c>
      <c r="AF2622">
        <v>0</v>
      </c>
      <c r="AG2622">
        <v>0</v>
      </c>
      <c r="AH2622">
        <v>1.9581675273923601E-3</v>
      </c>
      <c r="AI2622">
        <v>5</v>
      </c>
      <c r="AJ2622" s="73">
        <v>72.407070221401</v>
      </c>
      <c r="AK2622">
        <v>123</v>
      </c>
      <c r="AL2622">
        <v>1</v>
      </c>
      <c r="AM2622">
        <v>0</v>
      </c>
      <c r="AN2622">
        <v>0</v>
      </c>
      <c r="AO2622">
        <v>0</v>
      </c>
      <c r="AP2622">
        <v>0</v>
      </c>
      <c r="AQ2622">
        <v>123</v>
      </c>
      <c r="AR2622">
        <v>0.999999999999999</v>
      </c>
      <c r="AS2622">
        <v>0</v>
      </c>
      <c r="AT2622">
        <v>0</v>
      </c>
      <c r="AU2622">
        <v>0</v>
      </c>
      <c r="AV2622">
        <v>0</v>
      </c>
      <c r="AW2622">
        <v>123</v>
      </c>
      <c r="AX2622">
        <v>1</v>
      </c>
      <c r="AY2622" s="73">
        <v>68.153946623855006</v>
      </c>
      <c r="AZ2622">
        <v>123</v>
      </c>
      <c r="BA2622">
        <v>1</v>
      </c>
      <c r="BB2622">
        <v>122</v>
      </c>
      <c r="BC2622">
        <v>0.98455296221125699</v>
      </c>
      <c r="BD2622">
        <v>1</v>
      </c>
      <c r="BE2622">
        <v>1.5447037788742801E-2</v>
      </c>
      <c r="BF2622">
        <v>73.280760282331997</v>
      </c>
      <c r="BG2622">
        <v>76.923971775921004</v>
      </c>
      <c r="BH2622">
        <v>68.153946623855006</v>
      </c>
      <c r="BI2622">
        <v>72.407070221401</v>
      </c>
    </row>
    <row r="2623" spans="1:61" x14ac:dyDescent="0.25">
      <c r="A2623" s="10" t="str">
        <f>VLOOKUP(D2623,'Index-Relations'!E:F,2,FALSE)</f>
        <v>ESG</v>
      </c>
      <c r="B2623" t="s">
        <v>3450</v>
      </c>
      <c r="C2623" s="53" t="s">
        <v>2764</v>
      </c>
      <c r="D2623" s="59" t="s">
        <v>3059</v>
      </c>
      <c r="E2623" s="59" t="s">
        <v>6039</v>
      </c>
      <c r="F2623" t="s">
        <v>2556</v>
      </c>
      <c r="G2623" t="s">
        <v>2557</v>
      </c>
      <c r="H2623" t="s">
        <v>2558</v>
      </c>
      <c r="I2623" s="52">
        <v>45537</v>
      </c>
      <c r="J2623" t="s">
        <v>2457</v>
      </c>
      <c r="K2623">
        <v>134</v>
      </c>
      <c r="L2623" s="73">
        <v>73.675815218934005</v>
      </c>
      <c r="M2623">
        <v>134</v>
      </c>
      <c r="N2623">
        <v>1</v>
      </c>
      <c r="O2623" s="73">
        <v>76.660986130396907</v>
      </c>
      <c r="P2623">
        <v>134</v>
      </c>
      <c r="Q2623">
        <v>1</v>
      </c>
      <c r="R2623">
        <v>131</v>
      </c>
      <c r="S2623">
        <v>0.98189347294041995</v>
      </c>
      <c r="T2623">
        <v>43.883744135453803</v>
      </c>
      <c r="U2623">
        <v>0.876022126904066</v>
      </c>
      <c r="V2623">
        <v>118</v>
      </c>
      <c r="W2623">
        <v>9.5977811604640001E-2</v>
      </c>
      <c r="X2623">
        <v>31</v>
      </c>
      <c r="Y2623">
        <v>134</v>
      </c>
      <c r="Z2623">
        <v>1</v>
      </c>
      <c r="AA2623">
        <v>52.370555098227001</v>
      </c>
      <c r="AB2623">
        <v>123</v>
      </c>
      <c r="AC2623">
        <v>1.00424500022235</v>
      </c>
      <c r="AD2623">
        <v>14</v>
      </c>
      <c r="AE2623">
        <v>4.8192834145853299E-2</v>
      </c>
      <c r="AF2623">
        <v>-3</v>
      </c>
      <c r="AG2623">
        <v>0</v>
      </c>
      <c r="AH2623">
        <v>1.9233727763586801E-3</v>
      </c>
      <c r="AI2623">
        <v>5</v>
      </c>
      <c r="AJ2623" s="73">
        <v>73.384257449290899</v>
      </c>
      <c r="AK2623">
        <v>134</v>
      </c>
      <c r="AL2623">
        <v>1</v>
      </c>
      <c r="AM2623">
        <v>0</v>
      </c>
      <c r="AN2623">
        <v>0</v>
      </c>
      <c r="AO2623">
        <v>0</v>
      </c>
      <c r="AP2623">
        <v>0</v>
      </c>
      <c r="AQ2623">
        <v>134</v>
      </c>
      <c r="AR2623">
        <v>1</v>
      </c>
      <c r="AS2623">
        <v>0</v>
      </c>
      <c r="AT2623">
        <v>0</v>
      </c>
      <c r="AU2623">
        <v>0</v>
      </c>
      <c r="AV2623">
        <v>0</v>
      </c>
      <c r="AW2623">
        <v>134</v>
      </c>
      <c r="AX2623">
        <v>1</v>
      </c>
      <c r="AY2623" s="73">
        <v>68.486768303302</v>
      </c>
      <c r="AZ2623">
        <v>134</v>
      </c>
      <c r="BA2623">
        <v>1</v>
      </c>
      <c r="BB2623">
        <v>133</v>
      </c>
      <c r="BC2623">
        <v>0.98738209599164495</v>
      </c>
      <c r="BD2623">
        <v>1</v>
      </c>
      <c r="BE2623">
        <v>1.2617904008354301E-2</v>
      </c>
      <c r="BF2623">
        <v>73.675815218934005</v>
      </c>
      <c r="BG2623">
        <v>76.660986130396907</v>
      </c>
      <c r="BH2623">
        <v>68.486768303302</v>
      </c>
      <c r="BI2623">
        <v>73.384257449290899</v>
      </c>
    </row>
    <row r="2624" spans="1:61" x14ac:dyDescent="0.25">
      <c r="A2624" s="10" t="str">
        <f>VLOOKUP(D2624,'Index-Relations'!E:F,2,FALSE)</f>
        <v>ESG</v>
      </c>
      <c r="B2624" t="s">
        <v>3450</v>
      </c>
      <c r="C2624" s="53" t="s">
        <v>3350</v>
      </c>
      <c r="D2624" s="59" t="s">
        <v>3059</v>
      </c>
      <c r="E2624" s="59" t="s">
        <v>6040</v>
      </c>
      <c r="F2624" t="s">
        <v>2556</v>
      </c>
      <c r="G2624" t="s">
        <v>2557</v>
      </c>
      <c r="H2624" t="s">
        <v>2558</v>
      </c>
      <c r="I2624" s="52">
        <v>45505</v>
      </c>
      <c r="J2624" t="s">
        <v>2457</v>
      </c>
      <c r="K2624">
        <v>134</v>
      </c>
      <c r="L2624" s="73">
        <v>73.505048323957993</v>
      </c>
      <c r="M2624">
        <v>134</v>
      </c>
      <c r="N2624">
        <v>1</v>
      </c>
      <c r="O2624" s="73">
        <v>76.292761077444993</v>
      </c>
      <c r="P2624">
        <v>134</v>
      </c>
      <c r="Q2624">
        <v>1</v>
      </c>
      <c r="R2624">
        <v>131</v>
      </c>
      <c r="S2624">
        <v>0.982450662733244</v>
      </c>
      <c r="T2624">
        <v>43.796442704293298</v>
      </c>
      <c r="U2624">
        <v>0.86690067713717101</v>
      </c>
      <c r="V2624">
        <v>118</v>
      </c>
      <c r="W2624">
        <v>9.3516034939803094E-2</v>
      </c>
      <c r="X2624">
        <v>30</v>
      </c>
      <c r="Y2624">
        <v>134</v>
      </c>
      <c r="Z2624">
        <v>1</v>
      </c>
      <c r="AA2624">
        <v>54.951454183052299</v>
      </c>
      <c r="AB2624">
        <v>124</v>
      </c>
      <c r="AC2624">
        <v>0.97243584289910101</v>
      </c>
      <c r="AD2624">
        <v>10</v>
      </c>
      <c r="AE2624">
        <v>2.7564157100898899E-2</v>
      </c>
      <c r="AF2624">
        <v>0</v>
      </c>
      <c r="AG2624">
        <v>0</v>
      </c>
      <c r="AH2624">
        <v>1.8900887152302501E-3</v>
      </c>
      <c r="AI2624">
        <v>5</v>
      </c>
      <c r="AJ2624" s="73">
        <v>73.392926243443995</v>
      </c>
      <c r="AK2624">
        <v>134</v>
      </c>
      <c r="AL2624">
        <v>1</v>
      </c>
      <c r="AM2624">
        <v>0</v>
      </c>
      <c r="AN2624">
        <v>0</v>
      </c>
      <c r="AO2624">
        <v>0</v>
      </c>
      <c r="AP2624">
        <v>0</v>
      </c>
      <c r="AQ2624">
        <v>134</v>
      </c>
      <c r="AR2624">
        <v>1</v>
      </c>
      <c r="AS2624">
        <v>0</v>
      </c>
      <c r="AT2624">
        <v>0</v>
      </c>
      <c r="AU2624">
        <v>0</v>
      </c>
      <c r="AV2624">
        <v>0</v>
      </c>
      <c r="AW2624">
        <v>134</v>
      </c>
      <c r="AX2624">
        <v>1</v>
      </c>
      <c r="AY2624" s="73">
        <v>68.333215897491897</v>
      </c>
      <c r="AZ2624">
        <v>134</v>
      </c>
      <c r="BA2624">
        <v>1</v>
      </c>
      <c r="BB2624">
        <v>133</v>
      </c>
      <c r="BC2624">
        <v>0.98704381709554301</v>
      </c>
      <c r="BD2624">
        <v>1</v>
      </c>
      <c r="BE2624">
        <v>1.2956182904456E-2</v>
      </c>
      <c r="BF2624">
        <v>73.505048323957993</v>
      </c>
      <c r="BG2624">
        <v>76.292761077444993</v>
      </c>
      <c r="BH2624">
        <v>68.333215897491897</v>
      </c>
      <c r="BI2624">
        <v>73.392926243443995</v>
      </c>
    </row>
    <row r="2625" spans="1:61" x14ac:dyDescent="0.25">
      <c r="A2625" s="10" t="str">
        <f>VLOOKUP(D2625,'Index-Relations'!E:F,2,FALSE)</f>
        <v>ESG</v>
      </c>
      <c r="B2625" t="s">
        <v>3450</v>
      </c>
      <c r="C2625" s="53" t="s">
        <v>2765</v>
      </c>
      <c r="D2625" s="59" t="s">
        <v>3059</v>
      </c>
      <c r="E2625" s="59" t="s">
        <v>6041</v>
      </c>
      <c r="F2625" t="s">
        <v>2556</v>
      </c>
      <c r="G2625" t="s">
        <v>2557</v>
      </c>
      <c r="H2625" t="s">
        <v>2558</v>
      </c>
      <c r="I2625" s="52">
        <v>45474</v>
      </c>
      <c r="J2625" t="s">
        <v>2457</v>
      </c>
      <c r="K2625">
        <v>134</v>
      </c>
      <c r="L2625" s="73">
        <v>73.335291522823994</v>
      </c>
      <c r="M2625">
        <v>134</v>
      </c>
      <c r="N2625">
        <v>1</v>
      </c>
      <c r="O2625" s="73">
        <v>75.958246244340899</v>
      </c>
      <c r="P2625">
        <v>134</v>
      </c>
      <c r="Q2625">
        <v>1</v>
      </c>
      <c r="R2625">
        <v>130</v>
      </c>
      <c r="S2625">
        <v>0.97753310605889898</v>
      </c>
      <c r="T2625">
        <v>43.789244531235298</v>
      </c>
      <c r="U2625">
        <v>0.87717196838627798</v>
      </c>
      <c r="V2625">
        <v>116</v>
      </c>
      <c r="W2625">
        <v>9.0549285980083105E-2</v>
      </c>
      <c r="X2625">
        <v>31</v>
      </c>
      <c r="Y2625">
        <v>134</v>
      </c>
      <c r="Z2625">
        <v>0.999999999999999</v>
      </c>
      <c r="AA2625">
        <v>55.306370360055404</v>
      </c>
      <c r="AB2625">
        <v>123</v>
      </c>
      <c r="AC2625">
        <v>0.96914589202293999</v>
      </c>
      <c r="AD2625">
        <v>11</v>
      </c>
      <c r="AE2625">
        <v>3.0854107977058599E-2</v>
      </c>
      <c r="AF2625">
        <v>0</v>
      </c>
      <c r="AG2625">
        <v>4.2327000000000002E-16</v>
      </c>
      <c r="AH2625">
        <v>1.87956231238782E-3</v>
      </c>
      <c r="AI2625">
        <v>5</v>
      </c>
      <c r="AJ2625" s="73">
        <v>73.326694555722</v>
      </c>
      <c r="AK2625">
        <v>134</v>
      </c>
      <c r="AL2625">
        <v>1</v>
      </c>
      <c r="AM2625">
        <v>0</v>
      </c>
      <c r="AN2625">
        <v>0</v>
      </c>
      <c r="AO2625">
        <v>0</v>
      </c>
      <c r="AP2625">
        <v>0</v>
      </c>
      <c r="AQ2625">
        <v>134</v>
      </c>
      <c r="AR2625">
        <v>0.999999999999999</v>
      </c>
      <c r="AS2625">
        <v>0</v>
      </c>
      <c r="AT2625">
        <v>0</v>
      </c>
      <c r="AU2625">
        <v>0</v>
      </c>
      <c r="AV2625">
        <v>0</v>
      </c>
      <c r="AW2625">
        <v>134</v>
      </c>
      <c r="AX2625">
        <v>1</v>
      </c>
      <c r="AY2625" s="73">
        <v>68.226779282841903</v>
      </c>
      <c r="AZ2625">
        <v>134</v>
      </c>
      <c r="BA2625">
        <v>1</v>
      </c>
      <c r="BB2625">
        <v>133</v>
      </c>
      <c r="BC2625">
        <v>0.98579802347414203</v>
      </c>
      <c r="BD2625">
        <v>1</v>
      </c>
      <c r="BE2625">
        <v>1.4201976525857699E-2</v>
      </c>
      <c r="BF2625">
        <v>73.335291522823994</v>
      </c>
      <c r="BG2625">
        <v>75.958246244340899</v>
      </c>
      <c r="BH2625">
        <v>68.226779282841903</v>
      </c>
      <c r="BI2625">
        <v>73.326694555722</v>
      </c>
    </row>
    <row r="2626" spans="1:61" x14ac:dyDescent="0.25">
      <c r="A2626" s="10" t="str">
        <f>VLOOKUP(D2626,'Index-Relations'!E:F,2,FALSE)</f>
        <v>ESG</v>
      </c>
      <c r="B2626" t="s">
        <v>3450</v>
      </c>
      <c r="C2626" s="53" t="s">
        <v>2766</v>
      </c>
      <c r="D2626" s="59" t="s">
        <v>3059</v>
      </c>
      <c r="E2626" s="59" t="s">
        <v>6042</v>
      </c>
      <c r="F2626" t="s">
        <v>2556</v>
      </c>
      <c r="G2626" t="s">
        <v>2557</v>
      </c>
      <c r="H2626" t="s">
        <v>2558</v>
      </c>
      <c r="I2626" s="52">
        <v>45446</v>
      </c>
      <c r="J2626" t="s">
        <v>2457</v>
      </c>
      <c r="K2626">
        <v>137</v>
      </c>
      <c r="L2626" s="73">
        <v>73.661115916342993</v>
      </c>
      <c r="M2626">
        <v>137</v>
      </c>
      <c r="N2626">
        <v>1</v>
      </c>
      <c r="O2626" s="73">
        <v>76.441539438698996</v>
      </c>
      <c r="P2626">
        <v>137</v>
      </c>
      <c r="Q2626">
        <v>1</v>
      </c>
      <c r="R2626">
        <v>133</v>
      </c>
      <c r="S2626">
        <v>0.97697027482189103</v>
      </c>
      <c r="T2626">
        <v>43.727203596696199</v>
      </c>
      <c r="U2626">
        <v>0.87276953577721705</v>
      </c>
      <c r="V2626">
        <v>119</v>
      </c>
      <c r="W2626">
        <v>9.2361156598291999E-2</v>
      </c>
      <c r="X2626">
        <v>32</v>
      </c>
      <c r="Y2626">
        <v>137</v>
      </c>
      <c r="Z2626">
        <v>1</v>
      </c>
      <c r="AA2626">
        <v>55.026653309628202</v>
      </c>
      <c r="AB2626">
        <v>126</v>
      </c>
      <c r="AC2626">
        <v>0.96937531061566495</v>
      </c>
      <c r="AD2626">
        <v>11</v>
      </c>
      <c r="AE2626">
        <v>3.0624689384334599E-2</v>
      </c>
      <c r="AF2626">
        <v>0</v>
      </c>
      <c r="AG2626">
        <v>2.5327000000000002E-16</v>
      </c>
      <c r="AH2626">
        <v>1.8862876888370199E-3</v>
      </c>
      <c r="AI2626">
        <v>5</v>
      </c>
      <c r="AJ2626" s="73">
        <v>73.404885318286901</v>
      </c>
      <c r="AK2626">
        <v>137</v>
      </c>
      <c r="AL2626">
        <v>1</v>
      </c>
      <c r="AM2626">
        <v>0</v>
      </c>
      <c r="AN2626">
        <v>0</v>
      </c>
      <c r="AO2626">
        <v>0</v>
      </c>
      <c r="AP2626">
        <v>0</v>
      </c>
      <c r="AQ2626">
        <v>137</v>
      </c>
      <c r="AR2626">
        <v>1</v>
      </c>
      <c r="AS2626">
        <v>0</v>
      </c>
      <c r="AT2626">
        <v>0</v>
      </c>
      <c r="AU2626">
        <v>0</v>
      </c>
      <c r="AV2626">
        <v>0</v>
      </c>
      <c r="AW2626">
        <v>137</v>
      </c>
      <c r="AX2626">
        <v>0.999999999999999</v>
      </c>
      <c r="AY2626" s="73">
        <v>68.456557886992996</v>
      </c>
      <c r="AZ2626">
        <v>137</v>
      </c>
      <c r="BA2626">
        <v>1</v>
      </c>
      <c r="BB2626">
        <v>136</v>
      </c>
      <c r="BC2626">
        <v>0.984610901641918</v>
      </c>
      <c r="BD2626">
        <v>1</v>
      </c>
      <c r="BE2626">
        <v>1.53890983580814E-2</v>
      </c>
      <c r="BF2626">
        <v>73.661115916342993</v>
      </c>
      <c r="BG2626">
        <v>76.441539438698996</v>
      </c>
      <c r="BH2626">
        <v>68.456557886992996</v>
      </c>
      <c r="BI2626">
        <v>73.404885318286901</v>
      </c>
    </row>
    <row r="2627" spans="1:61" x14ac:dyDescent="0.25">
      <c r="A2627" s="10" t="str">
        <f>VLOOKUP(D2627,'Index-Relations'!E:F,2,FALSE)</f>
        <v>ESG</v>
      </c>
      <c r="B2627" t="s">
        <v>3450</v>
      </c>
      <c r="C2627" s="53" t="s">
        <v>2767</v>
      </c>
      <c r="D2627" s="59" t="s">
        <v>3059</v>
      </c>
      <c r="E2627" s="59" t="s">
        <v>6043</v>
      </c>
      <c r="F2627" t="s">
        <v>2556</v>
      </c>
      <c r="G2627" t="s">
        <v>2557</v>
      </c>
      <c r="H2627" t="s">
        <v>2558</v>
      </c>
      <c r="I2627" s="52">
        <v>45413</v>
      </c>
      <c r="J2627" t="s">
        <v>2457</v>
      </c>
      <c r="K2627">
        <v>137</v>
      </c>
      <c r="L2627" s="73">
        <v>73.680471260737903</v>
      </c>
      <c r="M2627">
        <v>137</v>
      </c>
      <c r="N2627">
        <v>1</v>
      </c>
      <c r="O2627" s="73">
        <v>76.394253042720905</v>
      </c>
      <c r="P2627">
        <v>137</v>
      </c>
      <c r="Q2627">
        <v>1</v>
      </c>
      <c r="R2627">
        <v>133</v>
      </c>
      <c r="S2627">
        <v>0.976260885476681</v>
      </c>
      <c r="T2627">
        <v>43.881561596123298</v>
      </c>
      <c r="U2627">
        <v>0.87392969982899105</v>
      </c>
      <c r="V2627">
        <v>119</v>
      </c>
      <c r="W2627">
        <v>9.0496889631789104E-2</v>
      </c>
      <c r="X2627">
        <v>31</v>
      </c>
      <c r="Y2627">
        <v>137</v>
      </c>
      <c r="Z2627">
        <v>1</v>
      </c>
      <c r="AA2627">
        <v>55.896943728202402</v>
      </c>
      <c r="AB2627">
        <v>126</v>
      </c>
      <c r="AC2627">
        <v>0.968545343153144</v>
      </c>
      <c r="AD2627">
        <v>11</v>
      </c>
      <c r="AE2627">
        <v>3.1454656846855299E-2</v>
      </c>
      <c r="AF2627">
        <v>0</v>
      </c>
      <c r="AG2627">
        <v>0</v>
      </c>
      <c r="AH2627">
        <v>1.83385026733423E-3</v>
      </c>
      <c r="AI2627">
        <v>5</v>
      </c>
      <c r="AJ2627" s="73">
        <v>73.487548724670006</v>
      </c>
      <c r="AK2627">
        <v>137</v>
      </c>
      <c r="AL2627">
        <v>1</v>
      </c>
      <c r="AM2627">
        <v>0</v>
      </c>
      <c r="AN2627">
        <v>0</v>
      </c>
      <c r="AO2627">
        <v>0</v>
      </c>
      <c r="AP2627">
        <v>0</v>
      </c>
      <c r="AQ2627">
        <v>137</v>
      </c>
      <c r="AR2627">
        <v>1</v>
      </c>
      <c r="AS2627">
        <v>0</v>
      </c>
      <c r="AT2627">
        <v>0</v>
      </c>
      <c r="AU2627">
        <v>0</v>
      </c>
      <c r="AV2627">
        <v>0</v>
      </c>
      <c r="AW2627">
        <v>137</v>
      </c>
      <c r="AX2627">
        <v>1</v>
      </c>
      <c r="AY2627" s="73">
        <v>68.435432039337002</v>
      </c>
      <c r="AZ2627">
        <v>137</v>
      </c>
      <c r="BA2627">
        <v>1</v>
      </c>
      <c r="BB2627">
        <v>136</v>
      </c>
      <c r="BC2627">
        <v>0.98482134675558997</v>
      </c>
      <c r="BD2627">
        <v>1</v>
      </c>
      <c r="BE2627">
        <v>1.5178653244409901E-2</v>
      </c>
      <c r="BF2627">
        <v>73.680471260737903</v>
      </c>
      <c r="BG2627">
        <v>76.394253042720905</v>
      </c>
      <c r="BH2627">
        <v>68.435432039337002</v>
      </c>
      <c r="BI2627">
        <v>73.487548724670006</v>
      </c>
    </row>
    <row r="2628" spans="1:61" x14ac:dyDescent="0.25">
      <c r="A2628" s="10" t="str">
        <f>VLOOKUP(D2628,'Index-Relations'!E:F,2,FALSE)</f>
        <v>ESG</v>
      </c>
      <c r="B2628" t="s">
        <v>3450</v>
      </c>
      <c r="C2628" s="53" t="s">
        <v>2768</v>
      </c>
      <c r="D2628" s="59" t="s">
        <v>3059</v>
      </c>
      <c r="E2628" s="59" t="s">
        <v>6044</v>
      </c>
      <c r="F2628" t="s">
        <v>2556</v>
      </c>
      <c r="G2628" t="s">
        <v>2557</v>
      </c>
      <c r="H2628" t="s">
        <v>2558</v>
      </c>
      <c r="I2628" s="52">
        <v>45383</v>
      </c>
      <c r="J2628" t="s">
        <v>2457</v>
      </c>
      <c r="K2628">
        <v>126</v>
      </c>
      <c r="L2628">
        <v>76.312025689641303</v>
      </c>
      <c r="M2628">
        <v>126</v>
      </c>
      <c r="N2628">
        <v>1</v>
      </c>
      <c r="O2628">
        <v>78.870000326700705</v>
      </c>
      <c r="P2628">
        <v>126</v>
      </c>
      <c r="Q2628">
        <v>1</v>
      </c>
      <c r="R2628">
        <v>123</v>
      </c>
      <c r="S2628">
        <v>0.98629993857370701</v>
      </c>
      <c r="T2628">
        <v>42.0950794566768</v>
      </c>
      <c r="U2628">
        <v>0.88128251840820204</v>
      </c>
      <c r="V2628">
        <v>111</v>
      </c>
      <c r="W2628">
        <v>0.132008831561369</v>
      </c>
      <c r="X2628">
        <v>27</v>
      </c>
      <c r="Y2628">
        <v>126</v>
      </c>
      <c r="Z2628">
        <v>1</v>
      </c>
      <c r="AA2628">
        <v>57.085671022716603</v>
      </c>
      <c r="AB2628">
        <v>114</v>
      </c>
      <c r="AC2628">
        <v>0.96905525102852197</v>
      </c>
      <c r="AD2628">
        <v>12</v>
      </c>
      <c r="AE2628">
        <v>3.0944748971477299E-2</v>
      </c>
      <c r="AF2628">
        <v>0</v>
      </c>
      <c r="AG2628">
        <v>5.4123000000000002E-16</v>
      </c>
      <c r="AH2628">
        <v>1.5267814669101499E-3</v>
      </c>
      <c r="AI2628">
        <v>4</v>
      </c>
      <c r="AJ2628">
        <v>75.189973182170704</v>
      </c>
      <c r="AK2628">
        <v>126</v>
      </c>
      <c r="AL2628">
        <v>1</v>
      </c>
      <c r="AM2628">
        <v>0</v>
      </c>
      <c r="AN2628">
        <v>0</v>
      </c>
      <c r="AO2628">
        <v>0</v>
      </c>
      <c r="AP2628">
        <v>0</v>
      </c>
      <c r="AQ2628">
        <v>126</v>
      </c>
      <c r="AR2628">
        <v>0.999999999999999</v>
      </c>
      <c r="AS2628">
        <v>0</v>
      </c>
      <c r="AT2628">
        <v>0</v>
      </c>
      <c r="AU2628">
        <v>0</v>
      </c>
      <c r="AV2628">
        <v>0</v>
      </c>
      <c r="AW2628">
        <v>126</v>
      </c>
      <c r="AX2628">
        <v>0.999999999999999</v>
      </c>
      <c r="AY2628">
        <v>72.008603593327805</v>
      </c>
      <c r="AZ2628">
        <v>126</v>
      </c>
      <c r="BA2628">
        <v>1</v>
      </c>
      <c r="BB2628">
        <v>124</v>
      </c>
      <c r="BC2628">
        <v>0.92490673816216595</v>
      </c>
      <c r="BD2628">
        <v>2</v>
      </c>
      <c r="BE2628">
        <v>7.5093261837833603E-2</v>
      </c>
      <c r="BF2628">
        <v>72.600885364673005</v>
      </c>
      <c r="BG2628">
        <v>74.821115390680006</v>
      </c>
      <c r="BH2628">
        <v>67.898177425654893</v>
      </c>
      <c r="BI2628">
        <v>71.856420447193997</v>
      </c>
    </row>
    <row r="2629" spans="1:61" x14ac:dyDescent="0.25">
      <c r="A2629" s="10" t="str">
        <f>VLOOKUP(D2629,'Index-Relations'!E:F,2,FALSE)</f>
        <v>ESG</v>
      </c>
      <c r="B2629" t="s">
        <v>3450</v>
      </c>
      <c r="C2629" s="53" t="s">
        <v>2769</v>
      </c>
      <c r="D2629" s="59" t="s">
        <v>3059</v>
      </c>
      <c r="E2629" s="59" t="s">
        <v>6045</v>
      </c>
      <c r="F2629" t="s">
        <v>2556</v>
      </c>
      <c r="G2629" t="s">
        <v>2557</v>
      </c>
      <c r="H2629" t="s">
        <v>2558</v>
      </c>
      <c r="I2629" s="52">
        <v>45352</v>
      </c>
      <c r="J2629" t="s">
        <v>2457</v>
      </c>
      <c r="K2629">
        <v>126</v>
      </c>
      <c r="L2629">
        <v>77.044573778892897</v>
      </c>
      <c r="M2629">
        <v>126</v>
      </c>
      <c r="N2629">
        <v>1</v>
      </c>
      <c r="O2629">
        <v>79.256841632132904</v>
      </c>
      <c r="P2629">
        <v>126</v>
      </c>
      <c r="Q2629">
        <v>1</v>
      </c>
      <c r="R2629">
        <v>123</v>
      </c>
      <c r="S2629">
        <v>0.98568553521217595</v>
      </c>
      <c r="T2629">
        <v>42.088069908050699</v>
      </c>
      <c r="U2629">
        <v>0.87841185610418804</v>
      </c>
      <c r="V2629">
        <v>110</v>
      </c>
      <c r="W2629">
        <v>0.110770305489471</v>
      </c>
      <c r="X2629">
        <v>24</v>
      </c>
      <c r="Y2629">
        <v>126</v>
      </c>
      <c r="Z2629">
        <v>1</v>
      </c>
      <c r="AA2629">
        <v>72.467230611179801</v>
      </c>
      <c r="AB2629">
        <v>114</v>
      </c>
      <c r="AC2629">
        <v>0.96986981314743403</v>
      </c>
      <c r="AD2629">
        <v>12</v>
      </c>
      <c r="AE2629">
        <v>3.0130186852565601E-2</v>
      </c>
      <c r="AF2629">
        <v>0</v>
      </c>
      <c r="AG2629">
        <v>1.3183999999999999E-16</v>
      </c>
      <c r="AH2629">
        <v>1.5477621850807301E-3</v>
      </c>
      <c r="AI2629">
        <v>2</v>
      </c>
      <c r="AJ2629">
        <v>75.681554496716203</v>
      </c>
      <c r="AK2629">
        <v>126</v>
      </c>
      <c r="AL2629">
        <v>1</v>
      </c>
      <c r="AM2629">
        <v>0</v>
      </c>
      <c r="AN2629">
        <v>0</v>
      </c>
      <c r="AO2629">
        <v>0</v>
      </c>
      <c r="AP2629">
        <v>0</v>
      </c>
      <c r="AQ2629">
        <v>126</v>
      </c>
      <c r="AR2629">
        <v>0.999999999999999</v>
      </c>
      <c r="AS2629">
        <v>0</v>
      </c>
      <c r="AT2629">
        <v>0</v>
      </c>
      <c r="AU2629">
        <v>0</v>
      </c>
      <c r="AV2629">
        <v>0</v>
      </c>
      <c r="AW2629">
        <v>126</v>
      </c>
      <c r="AX2629">
        <v>1</v>
      </c>
      <c r="AY2629">
        <v>73.162611493876895</v>
      </c>
      <c r="AZ2629">
        <v>126</v>
      </c>
      <c r="BA2629">
        <v>1</v>
      </c>
      <c r="BB2629">
        <v>124</v>
      </c>
      <c r="BC2629">
        <v>0.92306567410873597</v>
      </c>
      <c r="BD2629">
        <v>2</v>
      </c>
      <c r="BE2629">
        <v>7.6934325891263103E-2</v>
      </c>
      <c r="BF2629">
        <v>73.188250500964998</v>
      </c>
      <c r="BG2629">
        <v>75.282206406729998</v>
      </c>
      <c r="BH2629">
        <v>68.897089496820996</v>
      </c>
      <c r="BI2629">
        <v>72.155323792193002</v>
      </c>
    </row>
    <row r="2630" spans="1:61" x14ac:dyDescent="0.25">
      <c r="A2630" s="10" t="str">
        <f>VLOOKUP(D2630,'Index-Relations'!E:F,2,FALSE)</f>
        <v>ESG</v>
      </c>
      <c r="B2630" t="s">
        <v>3450</v>
      </c>
      <c r="C2630" s="53" t="s">
        <v>2770</v>
      </c>
      <c r="D2630" s="59" t="s">
        <v>3059</v>
      </c>
      <c r="E2630" s="59" t="s">
        <v>6046</v>
      </c>
      <c r="F2630" t="s">
        <v>2556</v>
      </c>
      <c r="G2630" t="s">
        <v>2557</v>
      </c>
      <c r="H2630" t="s">
        <v>2558</v>
      </c>
      <c r="I2630" s="52">
        <v>45323</v>
      </c>
      <c r="J2630" t="s">
        <v>2457</v>
      </c>
      <c r="K2630">
        <v>125</v>
      </c>
      <c r="L2630">
        <v>76.889554622419396</v>
      </c>
      <c r="M2630">
        <v>125</v>
      </c>
      <c r="N2630">
        <v>1</v>
      </c>
      <c r="O2630">
        <v>78.302710066565197</v>
      </c>
      <c r="P2630">
        <v>125</v>
      </c>
      <c r="Q2630">
        <v>1</v>
      </c>
      <c r="R2630">
        <v>122</v>
      </c>
      <c r="S2630">
        <v>0.983564738455454</v>
      </c>
      <c r="T2630">
        <v>42.249187010427399</v>
      </c>
      <c r="U2630">
        <v>0.88705136898594905</v>
      </c>
      <c r="V2630">
        <v>109</v>
      </c>
      <c r="W2630">
        <v>0.116828310707418</v>
      </c>
      <c r="X2630">
        <v>24</v>
      </c>
      <c r="Y2630">
        <v>125</v>
      </c>
      <c r="Z2630">
        <v>1</v>
      </c>
      <c r="AA2630">
        <v>58.416309013446998</v>
      </c>
      <c r="AB2630">
        <v>112</v>
      </c>
      <c r="AC2630">
        <v>0.96802097186238101</v>
      </c>
      <c r="AD2630">
        <v>13</v>
      </c>
      <c r="AE2630">
        <v>3.19790281376192E-2</v>
      </c>
      <c r="AF2630">
        <v>0</v>
      </c>
      <c r="AG2630">
        <v>0</v>
      </c>
      <c r="AH2630">
        <v>1.6278076720529001E-3</v>
      </c>
      <c r="AI2630">
        <v>2</v>
      </c>
      <c r="AJ2630">
        <v>76.089760524356393</v>
      </c>
      <c r="AK2630">
        <v>125</v>
      </c>
      <c r="AL2630">
        <v>1</v>
      </c>
      <c r="AM2630">
        <v>0</v>
      </c>
      <c r="AN2630">
        <v>0</v>
      </c>
      <c r="AO2630">
        <v>0</v>
      </c>
      <c r="AP2630">
        <v>0</v>
      </c>
      <c r="AQ2630">
        <v>125</v>
      </c>
      <c r="AR2630">
        <v>1</v>
      </c>
      <c r="AS2630">
        <v>0</v>
      </c>
      <c r="AT2630">
        <v>0</v>
      </c>
      <c r="AU2630">
        <v>0</v>
      </c>
      <c r="AV2630">
        <v>0</v>
      </c>
      <c r="AW2630">
        <v>125</v>
      </c>
      <c r="AX2630">
        <v>1</v>
      </c>
      <c r="AY2630">
        <v>73.399045259352107</v>
      </c>
      <c r="AZ2630">
        <v>125</v>
      </c>
      <c r="BA2630">
        <v>1</v>
      </c>
      <c r="BB2630">
        <v>123</v>
      </c>
      <c r="BC2630">
        <v>0.91105242389124197</v>
      </c>
      <c r="BD2630">
        <v>2</v>
      </c>
      <c r="BE2630">
        <v>8.8947576108757101E-2</v>
      </c>
      <c r="BF2630">
        <v>72.783290450826001</v>
      </c>
      <c r="BG2630">
        <v>73.920347820011997</v>
      </c>
      <c r="BH2630">
        <v>69.074506371453893</v>
      </c>
      <c r="BI2630">
        <v>72.287933295989902</v>
      </c>
    </row>
    <row r="2631" spans="1:61" x14ac:dyDescent="0.25">
      <c r="A2631" s="10" t="str">
        <f>VLOOKUP(D2631,'Index-Relations'!E:F,2,FALSE)</f>
        <v>BM</v>
      </c>
      <c r="B2631" t="s">
        <v>3450</v>
      </c>
      <c r="C2631" s="53" t="s">
        <v>2760</v>
      </c>
      <c r="D2631" s="59" t="s">
        <v>3060</v>
      </c>
      <c r="E2631" s="59" t="s">
        <v>6047</v>
      </c>
      <c r="F2631" t="s">
        <v>983</v>
      </c>
      <c r="G2631" t="s">
        <v>128</v>
      </c>
      <c r="H2631" t="s">
        <v>984</v>
      </c>
      <c r="I2631" s="52">
        <v>45658</v>
      </c>
      <c r="J2631" t="s">
        <v>2457</v>
      </c>
      <c r="K2631">
        <v>44</v>
      </c>
      <c r="L2631" s="73">
        <v>48.508244801008999</v>
      </c>
      <c r="M2631">
        <v>42</v>
      </c>
      <c r="N2631">
        <v>0.97262512355353803</v>
      </c>
      <c r="O2631" s="73">
        <v>49.707043751264003</v>
      </c>
      <c r="P2631">
        <v>42</v>
      </c>
      <c r="Q2631">
        <v>0.97262512355353803</v>
      </c>
      <c r="R2631">
        <v>40</v>
      </c>
      <c r="S2631">
        <v>0.95262975266245298</v>
      </c>
      <c r="T2631">
        <v>38.148262664546699</v>
      </c>
      <c r="U2631">
        <v>0.76606543230475599</v>
      </c>
      <c r="V2631">
        <v>34</v>
      </c>
      <c r="W2631">
        <v>5.6551150743588401E-2</v>
      </c>
      <c r="X2631">
        <v>3</v>
      </c>
      <c r="Y2631">
        <v>43</v>
      </c>
      <c r="Z2631">
        <v>0.97338769449219897</v>
      </c>
      <c r="AA2631">
        <v>34.638405548120403</v>
      </c>
      <c r="AB2631">
        <v>31</v>
      </c>
      <c r="AC2631">
        <v>0.86351878782271896</v>
      </c>
      <c r="AD2631">
        <v>12</v>
      </c>
      <c r="AE2631">
        <v>0.109868906669479</v>
      </c>
      <c r="AF2631">
        <v>1</v>
      </c>
      <c r="AG2631">
        <v>2.6612305507800301E-2</v>
      </c>
      <c r="AH2631">
        <v>5.7590595170780804E-3</v>
      </c>
      <c r="AI2631">
        <v>2</v>
      </c>
      <c r="AJ2631" s="73">
        <v>50.740687317618999</v>
      </c>
      <c r="AK2631">
        <v>42</v>
      </c>
      <c r="AL2631">
        <v>0.97262512355353803</v>
      </c>
      <c r="AM2631">
        <v>1.18258527798296E-2</v>
      </c>
      <c r="AN2631">
        <v>1</v>
      </c>
      <c r="AO2631">
        <v>0</v>
      </c>
      <c r="AP2631">
        <v>0</v>
      </c>
      <c r="AQ2631">
        <v>43</v>
      </c>
      <c r="AR2631">
        <v>0.99923742906133795</v>
      </c>
      <c r="AS2631">
        <v>0</v>
      </c>
      <c r="AT2631">
        <v>0</v>
      </c>
      <c r="AU2631">
        <v>0</v>
      </c>
      <c r="AV2631">
        <v>0</v>
      </c>
      <c r="AW2631">
        <v>44</v>
      </c>
      <c r="AX2631">
        <v>1</v>
      </c>
      <c r="AY2631" s="73">
        <v>45.263131727138003</v>
      </c>
      <c r="AZ2631">
        <v>42</v>
      </c>
      <c r="BA2631">
        <v>0.97262512355353803</v>
      </c>
      <c r="BB2631">
        <v>43</v>
      </c>
      <c r="BC2631">
        <v>0.99923742906133795</v>
      </c>
      <c r="BD2631">
        <v>0</v>
      </c>
      <c r="BE2631">
        <v>0</v>
      </c>
      <c r="BF2631">
        <v>48.508244801008999</v>
      </c>
      <c r="BG2631">
        <v>49.707043751264003</v>
      </c>
      <c r="BH2631">
        <v>45.263131727138003</v>
      </c>
      <c r="BI2631">
        <v>50.740687317618999</v>
      </c>
    </row>
    <row r="2632" spans="1:61" x14ac:dyDescent="0.25">
      <c r="A2632" s="10" t="str">
        <f>VLOOKUP(D2632,'Index-Relations'!E:F,2,FALSE)</f>
        <v>BM</v>
      </c>
      <c r="B2632" t="s">
        <v>3450</v>
      </c>
      <c r="C2632" s="53" t="s">
        <v>2761</v>
      </c>
      <c r="D2632" s="59" t="s">
        <v>3060</v>
      </c>
      <c r="E2632" s="59" t="s">
        <v>6048</v>
      </c>
      <c r="F2632" t="s">
        <v>983</v>
      </c>
      <c r="G2632" t="s">
        <v>128</v>
      </c>
      <c r="H2632" t="s">
        <v>984</v>
      </c>
      <c r="I2632" s="52">
        <v>45628</v>
      </c>
      <c r="J2632" t="s">
        <v>2457</v>
      </c>
      <c r="K2632">
        <v>44</v>
      </c>
      <c r="L2632" s="73">
        <v>48.296181446355902</v>
      </c>
      <c r="M2632">
        <v>42</v>
      </c>
      <c r="N2632">
        <v>0.97295097639811901</v>
      </c>
      <c r="O2632" s="73">
        <v>49.599953014329003</v>
      </c>
      <c r="P2632">
        <v>42</v>
      </c>
      <c r="Q2632">
        <v>0.97295097639811901</v>
      </c>
      <c r="R2632">
        <v>40</v>
      </c>
      <c r="S2632">
        <v>0.95336642280549599</v>
      </c>
      <c r="T2632">
        <v>38.724486630128801</v>
      </c>
      <c r="U2632">
        <v>0.77864719971406104</v>
      </c>
      <c r="V2632">
        <v>33</v>
      </c>
      <c r="W2632">
        <v>5.8404746972205303E-2</v>
      </c>
      <c r="X2632">
        <v>3</v>
      </c>
      <c r="Y2632">
        <v>42</v>
      </c>
      <c r="Z2632">
        <v>0.97295097639811901</v>
      </c>
      <c r="AA2632">
        <v>30.073790597251602</v>
      </c>
      <c r="AB2632">
        <v>32</v>
      </c>
      <c r="AC2632">
        <v>0.86734937682959601</v>
      </c>
      <c r="AD2632">
        <v>10</v>
      </c>
      <c r="AE2632">
        <v>0.105601599568522</v>
      </c>
      <c r="AF2632">
        <v>2</v>
      </c>
      <c r="AG2632">
        <v>2.7049023601880402E-2</v>
      </c>
      <c r="AH2632">
        <v>5.9772713414281602E-3</v>
      </c>
      <c r="AI2632">
        <v>2</v>
      </c>
      <c r="AJ2632" s="73">
        <v>50.357469904630001</v>
      </c>
      <c r="AK2632">
        <v>42</v>
      </c>
      <c r="AL2632">
        <v>0.97295097639811901</v>
      </c>
      <c r="AM2632">
        <v>1.2211151486210501E-2</v>
      </c>
      <c r="AN2632">
        <v>1</v>
      </c>
      <c r="AO2632">
        <v>0</v>
      </c>
      <c r="AP2632">
        <v>0</v>
      </c>
      <c r="AQ2632">
        <v>43</v>
      </c>
      <c r="AR2632">
        <v>0.99929879149081002</v>
      </c>
      <c r="AS2632">
        <v>0</v>
      </c>
      <c r="AT2632">
        <v>0</v>
      </c>
      <c r="AU2632">
        <v>0</v>
      </c>
      <c r="AV2632">
        <v>0</v>
      </c>
      <c r="AW2632">
        <v>44</v>
      </c>
      <c r="AX2632">
        <v>1</v>
      </c>
      <c r="AY2632" s="73">
        <v>45.177921278353999</v>
      </c>
      <c r="AZ2632">
        <v>42</v>
      </c>
      <c r="BA2632">
        <v>0.97295097639811901</v>
      </c>
      <c r="BB2632">
        <v>43</v>
      </c>
      <c r="BC2632">
        <v>0.99929879149081002</v>
      </c>
      <c r="BD2632">
        <v>0</v>
      </c>
      <c r="BE2632">
        <v>0</v>
      </c>
      <c r="BF2632">
        <v>48.296181446355902</v>
      </c>
      <c r="BG2632">
        <v>49.599953014329003</v>
      </c>
      <c r="BH2632">
        <v>45.177921278353999</v>
      </c>
      <c r="BI2632">
        <v>50.357469904630001</v>
      </c>
    </row>
    <row r="2633" spans="1:61" x14ac:dyDescent="0.25">
      <c r="A2633" s="10" t="str">
        <f>VLOOKUP(D2633,'Index-Relations'!E:F,2,FALSE)</f>
        <v>BM</v>
      </c>
      <c r="B2633" t="s">
        <v>3450</v>
      </c>
      <c r="C2633" s="53" t="s">
        <v>2762</v>
      </c>
      <c r="D2633" s="59" t="s">
        <v>3060</v>
      </c>
      <c r="E2633" s="59" t="s">
        <v>6049</v>
      </c>
      <c r="F2633" t="s">
        <v>983</v>
      </c>
      <c r="G2633" t="s">
        <v>128</v>
      </c>
      <c r="H2633" t="s">
        <v>984</v>
      </c>
      <c r="I2633" s="52">
        <v>45597</v>
      </c>
      <c r="J2633" t="s">
        <v>2457</v>
      </c>
      <c r="K2633">
        <v>44</v>
      </c>
      <c r="L2633" s="73">
        <v>48.696521111343998</v>
      </c>
      <c r="M2633">
        <v>42</v>
      </c>
      <c r="N2633">
        <v>0.97265994656862498</v>
      </c>
      <c r="O2633" s="73">
        <v>50.169681964608003</v>
      </c>
      <c r="P2633">
        <v>42</v>
      </c>
      <c r="Q2633">
        <v>0.97265994656862498</v>
      </c>
      <c r="R2633">
        <v>40</v>
      </c>
      <c r="S2633">
        <v>0.95349723178611301</v>
      </c>
      <c r="T2633">
        <v>39.636622890725299</v>
      </c>
      <c r="U2633">
        <v>0.78138127488154896</v>
      </c>
      <c r="V2633">
        <v>33</v>
      </c>
      <c r="W2633">
        <v>5.99007281781547E-2</v>
      </c>
      <c r="X2633">
        <v>3</v>
      </c>
      <c r="Y2633">
        <v>42</v>
      </c>
      <c r="Z2633">
        <v>0.97265994656862498</v>
      </c>
      <c r="AA2633">
        <v>30.7421486812765</v>
      </c>
      <c r="AB2633">
        <v>32</v>
      </c>
      <c r="AC2633">
        <v>0.865771450303505</v>
      </c>
      <c r="AD2633">
        <v>10</v>
      </c>
      <c r="AE2633">
        <v>0.106888496265119</v>
      </c>
      <c r="AF2633">
        <v>2</v>
      </c>
      <c r="AG2633">
        <v>2.7340053431374502E-2</v>
      </c>
      <c r="AH2633">
        <v>5.89814646999463E-3</v>
      </c>
      <c r="AI2633">
        <v>2</v>
      </c>
      <c r="AJ2633" s="73">
        <v>50.605738399864002</v>
      </c>
      <c r="AK2633">
        <v>42</v>
      </c>
      <c r="AL2633">
        <v>0.97265994656862498</v>
      </c>
      <c r="AM2633">
        <v>1.3780994921688199E-2</v>
      </c>
      <c r="AN2633">
        <v>1</v>
      </c>
      <c r="AO2633">
        <v>0</v>
      </c>
      <c r="AP2633">
        <v>0</v>
      </c>
      <c r="AQ2633">
        <v>43</v>
      </c>
      <c r="AR2633">
        <v>0.99919239684619099</v>
      </c>
      <c r="AS2633">
        <v>0</v>
      </c>
      <c r="AT2633">
        <v>0</v>
      </c>
      <c r="AU2633">
        <v>0</v>
      </c>
      <c r="AV2633">
        <v>0</v>
      </c>
      <c r="AW2633">
        <v>43</v>
      </c>
      <c r="AX2633">
        <v>0.99919239684619099</v>
      </c>
      <c r="AY2633" s="73">
        <v>45.561050539145903</v>
      </c>
      <c r="AZ2633">
        <v>42</v>
      </c>
      <c r="BA2633">
        <v>0.97265994656862498</v>
      </c>
      <c r="BB2633">
        <v>43</v>
      </c>
      <c r="BC2633">
        <v>0.99919239684619099</v>
      </c>
      <c r="BD2633">
        <v>0</v>
      </c>
      <c r="BE2633">
        <v>0</v>
      </c>
      <c r="BF2633">
        <v>48.696521111343998</v>
      </c>
      <c r="BG2633">
        <v>50.169681964608003</v>
      </c>
      <c r="BH2633">
        <v>45.561050539145903</v>
      </c>
      <c r="BI2633">
        <v>50.605738399864002</v>
      </c>
    </row>
    <row r="2634" spans="1:61" x14ac:dyDescent="0.25">
      <c r="A2634" s="10" t="str">
        <f>VLOOKUP(D2634,'Index-Relations'!E:F,2,FALSE)</f>
        <v>BM</v>
      </c>
      <c r="B2634" t="s">
        <v>3450</v>
      </c>
      <c r="C2634" s="53" t="s">
        <v>2763</v>
      </c>
      <c r="D2634" s="59" t="s">
        <v>3060</v>
      </c>
      <c r="E2634" s="59" t="s">
        <v>6050</v>
      </c>
      <c r="F2634" t="s">
        <v>983</v>
      </c>
      <c r="G2634" t="s">
        <v>128</v>
      </c>
      <c r="H2634" t="s">
        <v>984</v>
      </c>
      <c r="I2634" s="52">
        <v>45566</v>
      </c>
      <c r="J2634" t="s">
        <v>2457</v>
      </c>
      <c r="K2634">
        <v>44</v>
      </c>
      <c r="L2634" s="73">
        <v>49.405170094132998</v>
      </c>
      <c r="M2634">
        <v>42</v>
      </c>
      <c r="N2634">
        <v>0.97018527208962502</v>
      </c>
      <c r="O2634" s="73">
        <v>51.114823340599003</v>
      </c>
      <c r="P2634">
        <v>42</v>
      </c>
      <c r="Q2634">
        <v>0.97018527208962502</v>
      </c>
      <c r="R2634">
        <v>40</v>
      </c>
      <c r="S2634">
        <v>0.95011032905424997</v>
      </c>
      <c r="T2634">
        <v>40.4527898162616</v>
      </c>
      <c r="U2634">
        <v>0.77544109511426096</v>
      </c>
      <c r="V2634">
        <v>32</v>
      </c>
      <c r="W2634">
        <v>5.9713024513685597E-2</v>
      </c>
      <c r="X2634">
        <v>3</v>
      </c>
      <c r="Y2634">
        <v>41</v>
      </c>
      <c r="Z2634">
        <v>0.96540417948409796</v>
      </c>
      <c r="AA2634">
        <v>29.317920991284801</v>
      </c>
      <c r="AB2634">
        <v>31</v>
      </c>
      <c r="AC2634">
        <v>0.85289956416367696</v>
      </c>
      <c r="AD2634">
        <v>10</v>
      </c>
      <c r="AE2634">
        <v>0.112504615320421</v>
      </c>
      <c r="AF2634">
        <v>3</v>
      </c>
      <c r="AG2634">
        <v>3.4595820515901501E-2</v>
      </c>
      <c r="AH2634">
        <v>5.94800166718297E-3</v>
      </c>
      <c r="AI2634">
        <v>2</v>
      </c>
      <c r="AJ2634" s="73">
        <v>50.957063474420004</v>
      </c>
      <c r="AK2634">
        <v>42</v>
      </c>
      <c r="AL2634">
        <v>0.97018527208962502</v>
      </c>
      <c r="AM2634">
        <v>1.27946808002447E-2</v>
      </c>
      <c r="AN2634">
        <v>1</v>
      </c>
      <c r="AO2634">
        <v>0</v>
      </c>
      <c r="AP2634">
        <v>0</v>
      </c>
      <c r="AQ2634">
        <v>43</v>
      </c>
      <c r="AR2634">
        <v>0.99925324874525101</v>
      </c>
      <c r="AS2634">
        <v>0</v>
      </c>
      <c r="AT2634">
        <v>0</v>
      </c>
      <c r="AU2634">
        <v>0</v>
      </c>
      <c r="AV2634">
        <v>0</v>
      </c>
      <c r="AW2634">
        <v>43</v>
      </c>
      <c r="AX2634">
        <v>0.99925324874525101</v>
      </c>
      <c r="AY2634" s="73">
        <v>46.4012193225009</v>
      </c>
      <c r="AZ2634">
        <v>42</v>
      </c>
      <c r="BA2634">
        <v>0.97018527208962502</v>
      </c>
      <c r="BB2634">
        <v>43</v>
      </c>
      <c r="BC2634">
        <v>0.99925324874525101</v>
      </c>
      <c r="BD2634">
        <v>0</v>
      </c>
      <c r="BE2634">
        <v>0</v>
      </c>
      <c r="BF2634">
        <v>49.405170094132998</v>
      </c>
      <c r="BG2634">
        <v>51.114823340599003</v>
      </c>
      <c r="BH2634">
        <v>46.4012193225009</v>
      </c>
      <c r="BI2634">
        <v>50.957063474420004</v>
      </c>
    </row>
    <row r="2635" spans="1:61" x14ac:dyDescent="0.25">
      <c r="A2635" s="10" t="str">
        <f>VLOOKUP(D2635,'Index-Relations'!E:F,2,FALSE)</f>
        <v>BM</v>
      </c>
      <c r="B2635" t="s">
        <v>3450</v>
      </c>
      <c r="C2635" s="53" t="s">
        <v>2764</v>
      </c>
      <c r="D2635" s="59" t="s">
        <v>3060</v>
      </c>
      <c r="E2635" s="59" t="s">
        <v>6051</v>
      </c>
      <c r="F2635" t="s">
        <v>983</v>
      </c>
      <c r="G2635" t="s">
        <v>128</v>
      </c>
      <c r="H2635" t="s">
        <v>984</v>
      </c>
      <c r="I2635" s="52">
        <v>45537</v>
      </c>
      <c r="J2635" t="s">
        <v>2457</v>
      </c>
      <c r="K2635">
        <v>42</v>
      </c>
      <c r="L2635" s="73">
        <v>50.59756706932</v>
      </c>
      <c r="M2635">
        <v>41</v>
      </c>
      <c r="N2635">
        <v>0.97269023229701501</v>
      </c>
      <c r="O2635" s="73">
        <v>52.69307286718</v>
      </c>
      <c r="P2635">
        <v>41</v>
      </c>
      <c r="Q2635">
        <v>0.97269023229701501</v>
      </c>
      <c r="R2635">
        <v>39</v>
      </c>
      <c r="S2635">
        <v>0.95876643662572902</v>
      </c>
      <c r="T2635">
        <v>39.685610967947298</v>
      </c>
      <c r="U2635">
        <v>0.76205843150845998</v>
      </c>
      <c r="V2635">
        <v>31</v>
      </c>
      <c r="W2635">
        <v>5.92404651635383E-2</v>
      </c>
      <c r="X2635">
        <v>3</v>
      </c>
      <c r="Y2635">
        <v>40</v>
      </c>
      <c r="Z2635">
        <v>0.96734614019079301</v>
      </c>
      <c r="AA2635">
        <v>29.392033072536101</v>
      </c>
      <c r="AB2635">
        <v>31</v>
      </c>
      <c r="AC2635">
        <v>0.85385502492286003</v>
      </c>
      <c r="AD2635">
        <v>9</v>
      </c>
      <c r="AE2635">
        <v>0.113491115267933</v>
      </c>
      <c r="AF2635">
        <v>2</v>
      </c>
      <c r="AG2635">
        <v>3.2653859809206202E-2</v>
      </c>
      <c r="AH2635">
        <v>5.77763769706889E-3</v>
      </c>
      <c r="AI2635">
        <v>2</v>
      </c>
      <c r="AJ2635" s="73">
        <v>51.895492565962897</v>
      </c>
      <c r="AK2635">
        <v>41</v>
      </c>
      <c r="AL2635">
        <v>0.97269023229701501</v>
      </c>
      <c r="AM2635">
        <v>1.16360166153846E-2</v>
      </c>
      <c r="AN2635">
        <v>1</v>
      </c>
      <c r="AO2635">
        <v>0</v>
      </c>
      <c r="AP2635">
        <v>0</v>
      </c>
      <c r="AQ2635">
        <v>42</v>
      </c>
      <c r="AR2635">
        <v>0.999999999999999</v>
      </c>
      <c r="AS2635">
        <v>0</v>
      </c>
      <c r="AT2635">
        <v>0</v>
      </c>
      <c r="AU2635">
        <v>0</v>
      </c>
      <c r="AV2635">
        <v>0</v>
      </c>
      <c r="AW2635">
        <v>42</v>
      </c>
      <c r="AX2635">
        <v>1</v>
      </c>
      <c r="AY2635" s="73">
        <v>47.519246417767</v>
      </c>
      <c r="AZ2635">
        <v>41</v>
      </c>
      <c r="BA2635">
        <v>0.97269023229701501</v>
      </c>
      <c r="BB2635">
        <v>42</v>
      </c>
      <c r="BC2635">
        <v>0.999999999999999</v>
      </c>
      <c r="BD2635">
        <v>0</v>
      </c>
      <c r="BE2635">
        <v>0</v>
      </c>
      <c r="BF2635">
        <v>50.59756706932</v>
      </c>
      <c r="BG2635">
        <v>52.69307286718</v>
      </c>
      <c r="BH2635">
        <v>47.519246417767</v>
      </c>
      <c r="BI2635">
        <v>51.895492565962897</v>
      </c>
    </row>
    <row r="2636" spans="1:61" x14ac:dyDescent="0.25">
      <c r="A2636" s="10" t="str">
        <f>VLOOKUP(D2636,'Index-Relations'!E:F,2,FALSE)</f>
        <v>BM</v>
      </c>
      <c r="B2636" t="s">
        <v>3450</v>
      </c>
      <c r="C2636" s="53" t="s">
        <v>3350</v>
      </c>
      <c r="D2636" s="59" t="s">
        <v>3060</v>
      </c>
      <c r="E2636" s="59" t="s">
        <v>6052</v>
      </c>
      <c r="F2636" t="s">
        <v>983</v>
      </c>
      <c r="G2636" t="s">
        <v>128</v>
      </c>
      <c r="H2636" t="s">
        <v>984</v>
      </c>
      <c r="I2636" s="52">
        <v>45505</v>
      </c>
      <c r="J2636" t="s">
        <v>2457</v>
      </c>
      <c r="K2636">
        <v>42</v>
      </c>
      <c r="L2636" s="73">
        <v>50.804535432114903</v>
      </c>
      <c r="M2636">
        <v>41</v>
      </c>
      <c r="N2636">
        <v>0.96973171492162402</v>
      </c>
      <c r="O2636" s="73">
        <v>52.894409783699899</v>
      </c>
      <c r="P2636">
        <v>41</v>
      </c>
      <c r="Q2636">
        <v>0.96973171492162402</v>
      </c>
      <c r="R2636">
        <v>39</v>
      </c>
      <c r="S2636">
        <v>0.95616642877133595</v>
      </c>
      <c r="T2636">
        <v>39.6976734774059</v>
      </c>
      <c r="U2636">
        <v>0.77371058568772999</v>
      </c>
      <c r="V2636">
        <v>32</v>
      </c>
      <c r="W2636">
        <v>5.68695214039538E-2</v>
      </c>
      <c r="X2636">
        <v>3</v>
      </c>
      <c r="Y2636">
        <v>40</v>
      </c>
      <c r="Z2636">
        <v>0.96417307142408204</v>
      </c>
      <c r="AA2636">
        <v>32.503078669031098</v>
      </c>
      <c r="AB2636">
        <v>30</v>
      </c>
      <c r="AC2636">
        <v>0.70928244920049999</v>
      </c>
      <c r="AD2636">
        <v>10</v>
      </c>
      <c r="AE2636">
        <v>0.254890622223582</v>
      </c>
      <c r="AF2636">
        <v>2</v>
      </c>
      <c r="AG2636">
        <v>3.5826928575917003E-2</v>
      </c>
      <c r="AH2636">
        <v>5.3862762848743096E-3</v>
      </c>
      <c r="AI2636">
        <v>2</v>
      </c>
      <c r="AJ2636" s="73">
        <v>52.080076718969003</v>
      </c>
      <c r="AK2636">
        <v>41</v>
      </c>
      <c r="AL2636">
        <v>0.96973171492162402</v>
      </c>
      <c r="AM2636">
        <v>1.2043614716123601E-2</v>
      </c>
      <c r="AN2636">
        <v>1</v>
      </c>
      <c r="AO2636">
        <v>0</v>
      </c>
      <c r="AP2636">
        <v>0</v>
      </c>
      <c r="AQ2636">
        <v>42</v>
      </c>
      <c r="AR2636">
        <v>1</v>
      </c>
      <c r="AS2636">
        <v>0</v>
      </c>
      <c r="AT2636">
        <v>0</v>
      </c>
      <c r="AU2636">
        <v>0</v>
      </c>
      <c r="AV2636">
        <v>0</v>
      </c>
      <c r="AW2636">
        <v>42</v>
      </c>
      <c r="AX2636">
        <v>1</v>
      </c>
      <c r="AY2636" s="73">
        <v>47.682286043330997</v>
      </c>
      <c r="AZ2636">
        <v>41</v>
      </c>
      <c r="BA2636">
        <v>0.96973171492162402</v>
      </c>
      <c r="BB2636">
        <v>42</v>
      </c>
      <c r="BC2636">
        <v>1</v>
      </c>
      <c r="BD2636">
        <v>0</v>
      </c>
      <c r="BE2636">
        <v>0</v>
      </c>
      <c r="BF2636">
        <v>50.804535432114903</v>
      </c>
      <c r="BG2636">
        <v>52.894409783699899</v>
      </c>
      <c r="BH2636">
        <v>47.682286043330997</v>
      </c>
      <c r="BI2636">
        <v>52.080076718969003</v>
      </c>
    </row>
    <row r="2637" spans="1:61" x14ac:dyDescent="0.25">
      <c r="A2637" s="10" t="str">
        <f>VLOOKUP(D2637,'Index-Relations'!E:F,2,FALSE)</f>
        <v>BM</v>
      </c>
      <c r="B2637" t="s">
        <v>3450</v>
      </c>
      <c r="C2637" s="53" t="s">
        <v>2765</v>
      </c>
      <c r="D2637" s="59" t="s">
        <v>3060</v>
      </c>
      <c r="E2637" s="59" t="s">
        <v>6053</v>
      </c>
      <c r="F2637" t="s">
        <v>983</v>
      </c>
      <c r="G2637" t="s">
        <v>128</v>
      </c>
      <c r="H2637" t="s">
        <v>984</v>
      </c>
      <c r="I2637" s="52">
        <v>45474</v>
      </c>
      <c r="J2637" t="s">
        <v>2457</v>
      </c>
      <c r="K2637">
        <v>42</v>
      </c>
      <c r="L2637" s="73">
        <v>51.155518129081997</v>
      </c>
      <c r="M2637">
        <v>41</v>
      </c>
      <c r="N2637">
        <v>0.96738820125088998</v>
      </c>
      <c r="O2637" s="73">
        <v>53.401756065385001</v>
      </c>
      <c r="P2637">
        <v>41</v>
      </c>
      <c r="Q2637">
        <v>0.96738820125088998</v>
      </c>
      <c r="R2637">
        <v>39</v>
      </c>
      <c r="S2637">
        <v>0.95360586383858104</v>
      </c>
      <c r="T2637">
        <v>40.266732277712897</v>
      </c>
      <c r="U2637">
        <v>0.79871436574946897</v>
      </c>
      <c r="V2637">
        <v>32</v>
      </c>
      <c r="W2637">
        <v>0.118269498666926</v>
      </c>
      <c r="X2637">
        <v>3</v>
      </c>
      <c r="Y2637">
        <v>40</v>
      </c>
      <c r="Z2637">
        <v>0.96168573519223399</v>
      </c>
      <c r="AA2637">
        <v>42.799929211286397</v>
      </c>
      <c r="AB2637">
        <v>29</v>
      </c>
      <c r="AC2637">
        <v>0.71272239483436095</v>
      </c>
      <c r="AD2637">
        <v>11</v>
      </c>
      <c r="AE2637">
        <v>0.24896334035787199</v>
      </c>
      <c r="AF2637">
        <v>2</v>
      </c>
      <c r="AG2637">
        <v>3.8314264807765598E-2</v>
      </c>
      <c r="AH2637">
        <v>4.0103664745571596E-3</v>
      </c>
      <c r="AI2637">
        <v>2</v>
      </c>
      <c r="AJ2637" s="73">
        <v>52.244462045393</v>
      </c>
      <c r="AK2637">
        <v>41</v>
      </c>
      <c r="AL2637">
        <v>0.96738820125088998</v>
      </c>
      <c r="AM2637">
        <v>1.28269693057703E-2</v>
      </c>
      <c r="AN2637">
        <v>1</v>
      </c>
      <c r="AO2637">
        <v>0</v>
      </c>
      <c r="AP2637">
        <v>0</v>
      </c>
      <c r="AQ2637">
        <v>42</v>
      </c>
      <c r="AR2637">
        <v>0.999999999999999</v>
      </c>
      <c r="AS2637">
        <v>0</v>
      </c>
      <c r="AT2637">
        <v>0</v>
      </c>
      <c r="AU2637">
        <v>0</v>
      </c>
      <c r="AV2637">
        <v>0</v>
      </c>
      <c r="AW2637">
        <v>42</v>
      </c>
      <c r="AX2637">
        <v>0.999999999999999</v>
      </c>
      <c r="AY2637" s="73">
        <v>48.056437647118898</v>
      </c>
      <c r="AZ2637">
        <v>41</v>
      </c>
      <c r="BA2637">
        <v>0.96738820125088998</v>
      </c>
      <c r="BB2637">
        <v>42</v>
      </c>
      <c r="BC2637">
        <v>0.999999999999999</v>
      </c>
      <c r="BD2637">
        <v>0</v>
      </c>
      <c r="BE2637">
        <v>0</v>
      </c>
      <c r="BF2637">
        <v>51.155518129081997</v>
      </c>
      <c r="BG2637">
        <v>53.401756065385001</v>
      </c>
      <c r="BH2637">
        <v>48.056437647118898</v>
      </c>
      <c r="BI2637">
        <v>52.244462045393</v>
      </c>
    </row>
    <row r="2638" spans="1:61" x14ac:dyDescent="0.25">
      <c r="A2638" s="10" t="str">
        <f>VLOOKUP(D2638,'Index-Relations'!E:F,2,FALSE)</f>
        <v>BM</v>
      </c>
      <c r="B2638" t="s">
        <v>3450</v>
      </c>
      <c r="C2638" s="53" t="s">
        <v>2766</v>
      </c>
      <c r="D2638" s="59" t="s">
        <v>3060</v>
      </c>
      <c r="E2638" s="59" t="s">
        <v>6054</v>
      </c>
      <c r="F2638" t="s">
        <v>983</v>
      </c>
      <c r="G2638" t="s">
        <v>128</v>
      </c>
      <c r="H2638" t="s">
        <v>984</v>
      </c>
      <c r="I2638" s="52">
        <v>45446</v>
      </c>
      <c r="J2638" t="s">
        <v>2457</v>
      </c>
      <c r="K2638">
        <v>42</v>
      </c>
      <c r="L2638" s="73">
        <v>51.905921153074999</v>
      </c>
      <c r="M2638">
        <v>41</v>
      </c>
      <c r="N2638">
        <v>0.96488553619527895</v>
      </c>
      <c r="O2638" s="73">
        <v>54.513195172770899</v>
      </c>
      <c r="P2638">
        <v>41</v>
      </c>
      <c r="Q2638">
        <v>0.96488553619527895</v>
      </c>
      <c r="R2638">
        <v>39</v>
      </c>
      <c r="S2638">
        <v>0.95002733482429502</v>
      </c>
      <c r="T2638">
        <v>41.068864226104303</v>
      </c>
      <c r="U2638">
        <v>0.80047602624723802</v>
      </c>
      <c r="V2638">
        <v>32</v>
      </c>
      <c r="W2638">
        <v>0.111179081474906</v>
      </c>
      <c r="X2638">
        <v>3</v>
      </c>
      <c r="Y2638">
        <v>40</v>
      </c>
      <c r="Z2638">
        <v>0.95925192679384097</v>
      </c>
      <c r="AA2638">
        <v>43.736550326221298</v>
      </c>
      <c r="AB2638">
        <v>29</v>
      </c>
      <c r="AC2638">
        <v>0.72953970740811802</v>
      </c>
      <c r="AD2638">
        <v>11</v>
      </c>
      <c r="AE2638">
        <v>0.22971221938572201</v>
      </c>
      <c r="AF2638">
        <v>2</v>
      </c>
      <c r="AG2638">
        <v>4.07480732061581E-2</v>
      </c>
      <c r="AH2638">
        <v>3.74798733404804E-3</v>
      </c>
      <c r="AI2638">
        <v>2</v>
      </c>
      <c r="AJ2638" s="73">
        <v>52.547037328826903</v>
      </c>
      <c r="AK2638">
        <v>41</v>
      </c>
      <c r="AL2638">
        <v>0.96488553619527895</v>
      </c>
      <c r="AM2638">
        <v>1.2917298378393701E-2</v>
      </c>
      <c r="AN2638">
        <v>1</v>
      </c>
      <c r="AO2638">
        <v>0</v>
      </c>
      <c r="AP2638">
        <v>0</v>
      </c>
      <c r="AQ2638">
        <v>42</v>
      </c>
      <c r="AR2638">
        <v>1</v>
      </c>
      <c r="AS2638">
        <v>0</v>
      </c>
      <c r="AT2638">
        <v>0</v>
      </c>
      <c r="AU2638">
        <v>0</v>
      </c>
      <c r="AV2638">
        <v>0</v>
      </c>
      <c r="AW2638">
        <v>42</v>
      </c>
      <c r="AX2638">
        <v>1</v>
      </c>
      <c r="AY2638" s="73">
        <v>48.902401261350903</v>
      </c>
      <c r="AZ2638">
        <v>41</v>
      </c>
      <c r="BA2638">
        <v>0.96488553619527895</v>
      </c>
      <c r="BB2638">
        <v>42</v>
      </c>
      <c r="BC2638">
        <v>1</v>
      </c>
      <c r="BD2638">
        <v>0</v>
      </c>
      <c r="BE2638">
        <v>0</v>
      </c>
      <c r="BF2638">
        <v>51.905921153074999</v>
      </c>
      <c r="BG2638">
        <v>54.513195172770899</v>
      </c>
      <c r="BH2638">
        <v>48.902401261350903</v>
      </c>
      <c r="BI2638">
        <v>52.547037328826903</v>
      </c>
    </row>
    <row r="2639" spans="1:61" x14ac:dyDescent="0.25">
      <c r="A2639" s="10" t="str">
        <f>VLOOKUP(D2639,'Index-Relations'!E:F,2,FALSE)</f>
        <v>BM</v>
      </c>
      <c r="B2639" t="s">
        <v>3450</v>
      </c>
      <c r="C2639" s="53" t="s">
        <v>2767</v>
      </c>
      <c r="D2639" s="59" t="s">
        <v>3060</v>
      </c>
      <c r="E2639" s="59" t="s">
        <v>6055</v>
      </c>
      <c r="F2639" t="s">
        <v>983</v>
      </c>
      <c r="G2639" t="s">
        <v>128</v>
      </c>
      <c r="H2639" t="s">
        <v>984</v>
      </c>
      <c r="I2639" s="52">
        <v>45413</v>
      </c>
      <c r="J2639" t="s">
        <v>2457</v>
      </c>
      <c r="K2639">
        <v>42</v>
      </c>
      <c r="L2639" s="73">
        <v>52.029597489566001</v>
      </c>
      <c r="M2639">
        <v>41</v>
      </c>
      <c r="N2639">
        <v>0.966282124695795</v>
      </c>
      <c r="O2639" s="73">
        <v>54.582855092475</v>
      </c>
      <c r="P2639">
        <v>41</v>
      </c>
      <c r="Q2639">
        <v>0.966282124695795</v>
      </c>
      <c r="R2639">
        <v>39</v>
      </c>
      <c r="S2639">
        <v>0.95026076134822302</v>
      </c>
      <c r="T2639">
        <v>40.870211061432201</v>
      </c>
      <c r="U2639">
        <v>0.80537478169023002</v>
      </c>
      <c r="V2639">
        <v>32</v>
      </c>
      <c r="W2639">
        <v>0.105766470303803</v>
      </c>
      <c r="X2639">
        <v>3</v>
      </c>
      <c r="Y2639">
        <v>40</v>
      </c>
      <c r="Z2639">
        <v>0.96107699413116299</v>
      </c>
      <c r="AA2639">
        <v>43.772940832689201</v>
      </c>
      <c r="AB2639">
        <v>29</v>
      </c>
      <c r="AC2639">
        <v>0.72847563249424996</v>
      </c>
      <c r="AD2639">
        <v>11</v>
      </c>
      <c r="AE2639">
        <v>0.232601361636913</v>
      </c>
      <c r="AF2639">
        <v>2</v>
      </c>
      <c r="AG2639">
        <v>3.8923005868836201E-2</v>
      </c>
      <c r="AH2639">
        <v>3.66606096791584E-3</v>
      </c>
      <c r="AI2639">
        <v>2</v>
      </c>
      <c r="AJ2639" s="73">
        <v>52.644418628476899</v>
      </c>
      <c r="AK2639">
        <v>41</v>
      </c>
      <c r="AL2639">
        <v>0.966282124695795</v>
      </c>
      <c r="AM2639">
        <v>1.1760070971451601E-2</v>
      </c>
      <c r="AN2639">
        <v>1</v>
      </c>
      <c r="AO2639">
        <v>0</v>
      </c>
      <c r="AP2639">
        <v>0</v>
      </c>
      <c r="AQ2639">
        <v>42</v>
      </c>
      <c r="AR2639">
        <v>1</v>
      </c>
      <c r="AS2639">
        <v>0</v>
      </c>
      <c r="AT2639">
        <v>0</v>
      </c>
      <c r="AU2639">
        <v>0</v>
      </c>
      <c r="AV2639">
        <v>0</v>
      </c>
      <c r="AW2639">
        <v>42</v>
      </c>
      <c r="AX2639">
        <v>0.999999999999999</v>
      </c>
      <c r="AY2639" s="73">
        <v>49.065660673084999</v>
      </c>
      <c r="AZ2639">
        <v>41</v>
      </c>
      <c r="BA2639">
        <v>0.966282124695795</v>
      </c>
      <c r="BB2639">
        <v>42</v>
      </c>
      <c r="BC2639">
        <v>1</v>
      </c>
      <c r="BD2639">
        <v>0</v>
      </c>
      <c r="BE2639">
        <v>0</v>
      </c>
      <c r="BF2639">
        <v>52.029597489566001</v>
      </c>
      <c r="BG2639">
        <v>54.582855092475</v>
      </c>
      <c r="BH2639">
        <v>49.065660673084999</v>
      </c>
      <c r="BI2639">
        <v>52.644418628476899</v>
      </c>
    </row>
    <row r="2640" spans="1:61" x14ac:dyDescent="0.25">
      <c r="A2640" s="10" t="str">
        <f>VLOOKUP(D2640,'Index-Relations'!E:F,2,FALSE)</f>
        <v>BM</v>
      </c>
      <c r="B2640" t="s">
        <v>3450</v>
      </c>
      <c r="C2640" s="53" t="s">
        <v>2768</v>
      </c>
      <c r="D2640" s="59" t="s">
        <v>3060</v>
      </c>
      <c r="E2640" s="59" t="s">
        <v>6056</v>
      </c>
      <c r="F2640" t="s">
        <v>983</v>
      </c>
      <c r="G2640" t="s">
        <v>128</v>
      </c>
      <c r="H2640" t="s">
        <v>984</v>
      </c>
      <c r="I2640" s="52">
        <v>45383</v>
      </c>
      <c r="J2640" t="s">
        <v>2457</v>
      </c>
      <c r="K2640">
        <v>42</v>
      </c>
      <c r="L2640">
        <v>52.241571919496003</v>
      </c>
      <c r="M2640">
        <v>41</v>
      </c>
      <c r="N2640">
        <v>0.96593032093751197</v>
      </c>
      <c r="O2640">
        <v>55.4042625097551</v>
      </c>
      <c r="P2640">
        <v>41</v>
      </c>
      <c r="Q2640">
        <v>0.96593032093751197</v>
      </c>
      <c r="R2640">
        <v>39</v>
      </c>
      <c r="S2640">
        <v>0.95135500514105198</v>
      </c>
      <c r="T2640">
        <v>40.913750119314599</v>
      </c>
      <c r="U2640">
        <v>0.80324695303038796</v>
      </c>
      <c r="V2640">
        <v>32</v>
      </c>
      <c r="W2640">
        <v>0.10267625747483</v>
      </c>
      <c r="X2640">
        <v>3</v>
      </c>
      <c r="Y2640">
        <v>40</v>
      </c>
      <c r="Z2640">
        <v>0.96074819244350096</v>
      </c>
      <c r="AA2640">
        <v>42.759398025182698</v>
      </c>
      <c r="AB2640">
        <v>29</v>
      </c>
      <c r="AC2640">
        <v>0.72225963818709005</v>
      </c>
      <c r="AD2640">
        <v>11</v>
      </c>
      <c r="AE2640">
        <v>0.23848855425641</v>
      </c>
      <c r="AF2640">
        <v>2</v>
      </c>
      <c r="AG2640">
        <v>3.9251807556499298E-2</v>
      </c>
      <c r="AH2640">
        <v>3.7140725815933699E-3</v>
      </c>
      <c r="AI2640">
        <v>2</v>
      </c>
      <c r="AJ2640">
        <v>53.074471804862903</v>
      </c>
      <c r="AK2640">
        <v>41</v>
      </c>
      <c r="AL2640">
        <v>0.96593032093751197</v>
      </c>
      <c r="AM2640">
        <v>9.8195816846769601E-3</v>
      </c>
      <c r="AN2640">
        <v>1</v>
      </c>
      <c r="AO2640">
        <v>0</v>
      </c>
      <c r="AP2640">
        <v>0</v>
      </c>
      <c r="AQ2640">
        <v>42</v>
      </c>
      <c r="AR2640">
        <v>1</v>
      </c>
      <c r="AS2640">
        <v>0</v>
      </c>
      <c r="AT2640">
        <v>0</v>
      </c>
      <c r="AU2640">
        <v>0</v>
      </c>
      <c r="AV2640">
        <v>0</v>
      </c>
      <c r="AW2640">
        <v>42</v>
      </c>
      <c r="AX2640">
        <v>0.999999999999999</v>
      </c>
      <c r="AY2640">
        <v>49.2398776407044</v>
      </c>
      <c r="AZ2640">
        <v>41</v>
      </c>
      <c r="BA2640">
        <v>0.96593032093751197</v>
      </c>
      <c r="BB2640">
        <v>42</v>
      </c>
      <c r="BC2640">
        <v>1</v>
      </c>
      <c r="BD2640">
        <v>0</v>
      </c>
      <c r="BE2640">
        <v>0</v>
      </c>
      <c r="BF2640">
        <v>51.908203080783998</v>
      </c>
      <c r="BG2640">
        <v>54.494264385693</v>
      </c>
      <c r="BH2640">
        <v>48.97201163658</v>
      </c>
      <c r="BI2640">
        <v>52.459585507321002</v>
      </c>
    </row>
    <row r="2641" spans="1:61" x14ac:dyDescent="0.25">
      <c r="A2641" s="10" t="str">
        <f>VLOOKUP(D2641,'Index-Relations'!E:F,2,FALSE)</f>
        <v>BM</v>
      </c>
      <c r="B2641" t="s">
        <v>3450</v>
      </c>
      <c r="C2641" s="53" t="s">
        <v>2769</v>
      </c>
      <c r="D2641" s="59" t="s">
        <v>3060</v>
      </c>
      <c r="E2641" s="59" t="s">
        <v>6057</v>
      </c>
      <c r="F2641" t="s">
        <v>983</v>
      </c>
      <c r="G2641" t="s">
        <v>128</v>
      </c>
      <c r="H2641" t="s">
        <v>984</v>
      </c>
      <c r="I2641" s="52">
        <v>45352</v>
      </c>
      <c r="J2641" t="s">
        <v>2457</v>
      </c>
      <c r="K2641">
        <v>44</v>
      </c>
      <c r="L2641">
        <v>51.776545663527997</v>
      </c>
      <c r="M2641">
        <v>43</v>
      </c>
      <c r="N2641">
        <v>0.96832450732702502</v>
      </c>
      <c r="O2641">
        <v>55.116862062245097</v>
      </c>
      <c r="P2641">
        <v>43</v>
      </c>
      <c r="Q2641">
        <v>0.96832450732702502</v>
      </c>
      <c r="R2641">
        <v>41</v>
      </c>
      <c r="S2641">
        <v>0.95492416629552701</v>
      </c>
      <c r="T2641">
        <v>42.423874443970597</v>
      </c>
      <c r="U2641">
        <v>0.82544488218449996</v>
      </c>
      <c r="V2641">
        <v>33</v>
      </c>
      <c r="W2641">
        <v>9.3396272121547302E-2</v>
      </c>
      <c r="X2641">
        <v>2</v>
      </c>
      <c r="Y2641">
        <v>42</v>
      </c>
      <c r="Z2641">
        <v>0.96389590902431299</v>
      </c>
      <c r="AA2641">
        <v>46.458501987159202</v>
      </c>
      <c r="AB2641">
        <v>31</v>
      </c>
      <c r="AC2641">
        <v>0.73941616253814002</v>
      </c>
      <c r="AD2641">
        <v>11</v>
      </c>
      <c r="AE2641">
        <v>0.224479746486173</v>
      </c>
      <c r="AF2641">
        <v>2</v>
      </c>
      <c r="AG2641">
        <v>3.6104090975686502E-2</v>
      </c>
      <c r="AH2641">
        <v>4.2201113030769299E-5</v>
      </c>
      <c r="AI2641">
        <v>1</v>
      </c>
      <c r="AJ2641">
        <v>52.863391382624599</v>
      </c>
      <c r="AK2641">
        <v>43</v>
      </c>
      <c r="AL2641">
        <v>0.96832450732702502</v>
      </c>
      <c r="AM2641">
        <v>9.0107018256253193E-3</v>
      </c>
      <c r="AN2641">
        <v>1</v>
      </c>
      <c r="AO2641">
        <v>0</v>
      </c>
      <c r="AP2641">
        <v>0</v>
      </c>
      <c r="AQ2641">
        <v>44</v>
      </c>
      <c r="AR2641">
        <v>1</v>
      </c>
      <c r="AS2641">
        <v>0</v>
      </c>
      <c r="AT2641">
        <v>0</v>
      </c>
      <c r="AU2641">
        <v>0</v>
      </c>
      <c r="AV2641">
        <v>0</v>
      </c>
      <c r="AW2641">
        <v>44</v>
      </c>
      <c r="AX2641">
        <v>1</v>
      </c>
      <c r="AY2641">
        <v>48.375090386606999</v>
      </c>
      <c r="AZ2641">
        <v>43</v>
      </c>
      <c r="BA2641">
        <v>0.96832450732702502</v>
      </c>
      <c r="BB2641">
        <v>44</v>
      </c>
      <c r="BC2641">
        <v>1</v>
      </c>
      <c r="BD2641">
        <v>0</v>
      </c>
      <c r="BE2641">
        <v>0</v>
      </c>
      <c r="BF2641">
        <v>51.520744909704</v>
      </c>
      <c r="BG2641">
        <v>54.3500228433019</v>
      </c>
      <c r="BH2641">
        <v>48.242897743194</v>
      </c>
      <c r="BI2641">
        <v>52.239677304438999</v>
      </c>
    </row>
    <row r="2642" spans="1:61" x14ac:dyDescent="0.25">
      <c r="A2642" s="10" t="str">
        <f>VLOOKUP(D2642,'Index-Relations'!E:F,2,FALSE)</f>
        <v>BM</v>
      </c>
      <c r="B2642" t="s">
        <v>3450</v>
      </c>
      <c r="C2642" s="53" t="s">
        <v>2770</v>
      </c>
      <c r="D2642" s="59" t="s">
        <v>3060</v>
      </c>
      <c r="E2642" s="59" t="s">
        <v>6058</v>
      </c>
      <c r="F2642" t="s">
        <v>983</v>
      </c>
      <c r="G2642" t="s">
        <v>128</v>
      </c>
      <c r="H2642" t="s">
        <v>984</v>
      </c>
      <c r="I2642" s="52">
        <v>45323</v>
      </c>
      <c r="J2642" t="s">
        <v>2457</v>
      </c>
      <c r="K2642">
        <v>44</v>
      </c>
      <c r="L2642">
        <v>51.503071710888797</v>
      </c>
      <c r="M2642">
        <v>43</v>
      </c>
      <c r="N2642">
        <v>0.96855033869701301</v>
      </c>
      <c r="O2642">
        <v>54.839073914588297</v>
      </c>
      <c r="P2642">
        <v>43</v>
      </c>
      <c r="Q2642">
        <v>0.96855033869701301</v>
      </c>
      <c r="R2642">
        <v>41</v>
      </c>
      <c r="S2642">
        <v>0.95554670811517906</v>
      </c>
      <c r="T2642">
        <v>42.912065307389298</v>
      </c>
      <c r="U2642">
        <v>0.82585747948389299</v>
      </c>
      <c r="V2642">
        <v>31</v>
      </c>
      <c r="W2642">
        <v>9.55857752691011E-2</v>
      </c>
      <c r="X2642">
        <v>2</v>
      </c>
      <c r="Y2642">
        <v>42</v>
      </c>
      <c r="Z2642">
        <v>0.96455222484506098</v>
      </c>
      <c r="AA2642">
        <v>47.168134268629998</v>
      </c>
      <c r="AB2642">
        <v>31</v>
      </c>
      <c r="AC2642">
        <v>0.73256459628153403</v>
      </c>
      <c r="AD2642">
        <v>11</v>
      </c>
      <c r="AE2642">
        <v>0.231987628563526</v>
      </c>
      <c r="AF2642">
        <v>2</v>
      </c>
      <c r="AG2642">
        <v>3.5447775154938702E-2</v>
      </c>
      <c r="AH2642">
        <v>4.2960993472549603E-5</v>
      </c>
      <c r="AI2642">
        <v>1</v>
      </c>
      <c r="AJ2642">
        <v>52.369215619737197</v>
      </c>
      <c r="AK2642">
        <v>43</v>
      </c>
      <c r="AL2642">
        <v>0.96855033869701301</v>
      </c>
      <c r="AM2642">
        <v>9.6991075711963699E-3</v>
      </c>
      <c r="AN2642">
        <v>1</v>
      </c>
      <c r="AO2642">
        <v>0</v>
      </c>
      <c r="AP2642">
        <v>0</v>
      </c>
      <c r="AQ2642">
        <v>43</v>
      </c>
      <c r="AR2642">
        <v>0.96855033869701301</v>
      </c>
      <c r="AS2642">
        <v>0</v>
      </c>
      <c r="AT2642">
        <v>0</v>
      </c>
      <c r="AU2642">
        <v>0</v>
      </c>
      <c r="AV2642">
        <v>0</v>
      </c>
      <c r="AW2642">
        <v>43</v>
      </c>
      <c r="AX2642">
        <v>0.96855033869701201</v>
      </c>
      <c r="AY2642">
        <v>48.304749690973999</v>
      </c>
      <c r="AZ2642">
        <v>43</v>
      </c>
      <c r="BA2642">
        <v>0.96855033869701301</v>
      </c>
      <c r="BB2642">
        <v>43</v>
      </c>
      <c r="BC2642">
        <v>0.96855033869701301</v>
      </c>
      <c r="BD2642">
        <v>0</v>
      </c>
      <c r="BE2642">
        <v>0</v>
      </c>
      <c r="BF2642">
        <v>51.276266972219901</v>
      </c>
      <c r="BG2642">
        <v>54.141859773026901</v>
      </c>
      <c r="BH2642">
        <v>48.158185670156897</v>
      </c>
      <c r="BI2642">
        <v>51.797571044199998</v>
      </c>
    </row>
    <row r="2643" spans="1:61" x14ac:dyDescent="0.25">
      <c r="A2643" s="10" t="str">
        <f>VLOOKUP(D2643,'Index-Relations'!E:F,2,FALSE)</f>
        <v>ESG</v>
      </c>
      <c r="B2643" t="s">
        <v>3450</v>
      </c>
      <c r="C2643" s="53" t="s">
        <v>2760</v>
      </c>
      <c r="D2643" s="59" t="s">
        <v>3273</v>
      </c>
      <c r="E2643" s="59" t="s">
        <v>6059</v>
      </c>
      <c r="F2643" t="s">
        <v>2569</v>
      </c>
      <c r="G2643" t="s">
        <v>985</v>
      </c>
      <c r="H2643" t="s">
        <v>987</v>
      </c>
      <c r="I2643" s="52">
        <v>45659</v>
      </c>
      <c r="J2643" t="s">
        <v>2457</v>
      </c>
      <c r="K2643">
        <v>157</v>
      </c>
      <c r="L2643" s="73">
        <v>43.538865508964001</v>
      </c>
      <c r="M2643">
        <v>157</v>
      </c>
      <c r="N2643">
        <v>1</v>
      </c>
      <c r="O2643" s="73">
        <v>41.844100767743001</v>
      </c>
      <c r="P2643">
        <v>157</v>
      </c>
      <c r="Q2643">
        <v>1</v>
      </c>
      <c r="R2643">
        <v>145</v>
      </c>
      <c r="S2643">
        <v>0.94275668467882501</v>
      </c>
      <c r="T2643">
        <v>37.1985266929928</v>
      </c>
      <c r="U2643">
        <v>0.76670526801315497</v>
      </c>
      <c r="V2643">
        <v>125</v>
      </c>
      <c r="W2643">
        <v>3.4533031037527903E-2</v>
      </c>
      <c r="X2643">
        <v>13</v>
      </c>
      <c r="Y2643">
        <v>157</v>
      </c>
      <c r="Z2643">
        <v>0.999999999999999</v>
      </c>
      <c r="AA2643">
        <v>33.958850048432502</v>
      </c>
      <c r="AB2643">
        <v>129</v>
      </c>
      <c r="AC2643">
        <v>0.857697357863481</v>
      </c>
      <c r="AD2643">
        <v>28</v>
      </c>
      <c r="AE2643">
        <v>0.142302642136518</v>
      </c>
      <c r="AF2643">
        <v>0</v>
      </c>
      <c r="AG2643">
        <v>1.3878000000000001E-16</v>
      </c>
      <c r="AH2643">
        <v>2.6494076994688998E-3</v>
      </c>
      <c r="AI2643">
        <v>5</v>
      </c>
      <c r="AJ2643" s="73">
        <v>45.142180321490898</v>
      </c>
      <c r="AK2643">
        <v>157</v>
      </c>
      <c r="AL2643">
        <v>1</v>
      </c>
      <c r="AM2643">
        <v>0</v>
      </c>
      <c r="AN2643">
        <v>0</v>
      </c>
      <c r="AO2643">
        <v>0</v>
      </c>
      <c r="AP2643">
        <v>0</v>
      </c>
      <c r="AQ2643">
        <v>157</v>
      </c>
      <c r="AR2643">
        <v>0.999999999999999</v>
      </c>
      <c r="AS2643">
        <v>0</v>
      </c>
      <c r="AT2643">
        <v>0</v>
      </c>
      <c r="AU2643">
        <v>0</v>
      </c>
      <c r="AV2643">
        <v>0</v>
      </c>
      <c r="AW2643">
        <v>157</v>
      </c>
      <c r="AX2643">
        <v>0.999999999999999</v>
      </c>
      <c r="AY2643" s="73">
        <v>43.163697536480903</v>
      </c>
      <c r="AZ2643">
        <v>157</v>
      </c>
      <c r="BA2643">
        <v>1</v>
      </c>
      <c r="BB2643">
        <v>157</v>
      </c>
      <c r="BC2643">
        <v>0.999999999999999</v>
      </c>
      <c r="BD2643">
        <v>0</v>
      </c>
      <c r="BE2643">
        <v>0</v>
      </c>
      <c r="BF2643">
        <v>43.538865508964001</v>
      </c>
      <c r="BG2643">
        <v>41.844100767743001</v>
      </c>
      <c r="BH2643">
        <v>43.163697536480903</v>
      </c>
      <c r="BI2643">
        <v>45.142180321490898</v>
      </c>
    </row>
    <row r="2644" spans="1:61" x14ac:dyDescent="0.25">
      <c r="A2644" s="10" t="str">
        <f>VLOOKUP(D2644,'Index-Relations'!E:F,2,FALSE)</f>
        <v>ESG</v>
      </c>
      <c r="B2644" t="s">
        <v>3450</v>
      </c>
      <c r="C2644" s="53" t="s">
        <v>2761</v>
      </c>
      <c r="D2644" s="59" t="s">
        <v>3273</v>
      </c>
      <c r="E2644" s="59" t="s">
        <v>6060</v>
      </c>
      <c r="F2644" t="s">
        <v>2569</v>
      </c>
      <c r="G2644" t="s">
        <v>985</v>
      </c>
      <c r="H2644" t="s">
        <v>987</v>
      </c>
      <c r="I2644" s="52">
        <v>45628</v>
      </c>
      <c r="J2644" t="s">
        <v>2457</v>
      </c>
      <c r="K2644">
        <v>153</v>
      </c>
      <c r="L2644" s="73">
        <v>44.0545951574749</v>
      </c>
      <c r="M2644">
        <v>153</v>
      </c>
      <c r="N2644">
        <v>1</v>
      </c>
      <c r="O2644" s="73">
        <v>42.356762581055897</v>
      </c>
      <c r="P2644">
        <v>153</v>
      </c>
      <c r="Q2644">
        <v>1</v>
      </c>
      <c r="R2644">
        <v>141</v>
      </c>
      <c r="S2644">
        <v>0.936822936760348</v>
      </c>
      <c r="T2644">
        <v>36.7875679103987</v>
      </c>
      <c r="U2644">
        <v>0.75678834703068798</v>
      </c>
      <c r="V2644">
        <v>121</v>
      </c>
      <c r="W2644">
        <v>3.1596466952204097E-2</v>
      </c>
      <c r="X2644">
        <v>13</v>
      </c>
      <c r="Y2644">
        <v>153</v>
      </c>
      <c r="Z2644">
        <v>1</v>
      </c>
      <c r="AA2644">
        <v>30.1998324435299</v>
      </c>
      <c r="AB2644">
        <v>122</v>
      </c>
      <c r="AC2644">
        <v>0.83928763747467205</v>
      </c>
      <c r="AD2644">
        <v>31</v>
      </c>
      <c r="AE2644">
        <v>0.160712362525327</v>
      </c>
      <c r="AF2644">
        <v>0</v>
      </c>
      <c r="AG2644">
        <v>5.2735999999999995E-16</v>
      </c>
      <c r="AH2644">
        <v>3.8289844468448E-3</v>
      </c>
      <c r="AI2644">
        <v>7</v>
      </c>
      <c r="AJ2644" s="73">
        <v>45.774511176734002</v>
      </c>
      <c r="AK2644">
        <v>153</v>
      </c>
      <c r="AL2644">
        <v>1</v>
      </c>
      <c r="AM2644">
        <v>0</v>
      </c>
      <c r="AN2644">
        <v>0</v>
      </c>
      <c r="AO2644">
        <v>0</v>
      </c>
      <c r="AP2644">
        <v>0</v>
      </c>
      <c r="AQ2644">
        <v>153</v>
      </c>
      <c r="AR2644">
        <v>0.999999999999999</v>
      </c>
      <c r="AS2644">
        <v>0</v>
      </c>
      <c r="AT2644">
        <v>0</v>
      </c>
      <c r="AU2644">
        <v>0</v>
      </c>
      <c r="AV2644">
        <v>0</v>
      </c>
      <c r="AW2644">
        <v>153</v>
      </c>
      <c r="AX2644">
        <v>1</v>
      </c>
      <c r="AY2644" s="73">
        <v>43.639455408452001</v>
      </c>
      <c r="AZ2644">
        <v>153</v>
      </c>
      <c r="BA2644">
        <v>1</v>
      </c>
      <c r="BB2644">
        <v>152</v>
      </c>
      <c r="BC2644">
        <v>0.99844080480451503</v>
      </c>
      <c r="BD2644">
        <v>1</v>
      </c>
      <c r="BE2644">
        <v>1.5591951954843899E-3</v>
      </c>
      <c r="BF2644">
        <v>44.0545951574749</v>
      </c>
      <c r="BG2644">
        <v>42.356762581055897</v>
      </c>
      <c r="BH2644">
        <v>43.639455408452001</v>
      </c>
      <c r="BI2644">
        <v>45.774511176734002</v>
      </c>
    </row>
    <row r="2645" spans="1:61" x14ac:dyDescent="0.25">
      <c r="A2645" s="10" t="str">
        <f>VLOOKUP(D2645,'Index-Relations'!E:F,2,FALSE)</f>
        <v>ESG</v>
      </c>
      <c r="B2645" t="s">
        <v>3450</v>
      </c>
      <c r="C2645" s="53" t="s">
        <v>2762</v>
      </c>
      <c r="D2645" s="59" t="s">
        <v>3273</v>
      </c>
      <c r="E2645" s="59" t="s">
        <v>6061</v>
      </c>
      <c r="F2645" t="s">
        <v>2569</v>
      </c>
      <c r="G2645" t="s">
        <v>985</v>
      </c>
      <c r="H2645" t="s">
        <v>987</v>
      </c>
      <c r="I2645" s="52">
        <v>45597</v>
      </c>
      <c r="J2645" t="s">
        <v>2457</v>
      </c>
      <c r="K2645">
        <v>153</v>
      </c>
      <c r="L2645" s="73">
        <v>44.276841711295901</v>
      </c>
      <c r="M2645">
        <v>153</v>
      </c>
      <c r="N2645">
        <v>1</v>
      </c>
      <c r="O2645" s="73">
        <v>42.468427336562002</v>
      </c>
      <c r="P2645">
        <v>153</v>
      </c>
      <c r="Q2645">
        <v>1</v>
      </c>
      <c r="R2645">
        <v>141</v>
      </c>
      <c r="S2645">
        <v>0.937906363767113</v>
      </c>
      <c r="T2645">
        <v>36.754653048253601</v>
      </c>
      <c r="U2645">
        <v>0.756613208136376</v>
      </c>
      <c r="V2645">
        <v>121</v>
      </c>
      <c r="W2645">
        <v>3.1251151205805898E-2</v>
      </c>
      <c r="X2645">
        <v>13</v>
      </c>
      <c r="Y2645">
        <v>153</v>
      </c>
      <c r="Z2645">
        <v>1</v>
      </c>
      <c r="AA2645">
        <v>29.396436976676899</v>
      </c>
      <c r="AB2645">
        <v>121</v>
      </c>
      <c r="AC2645">
        <v>0.83746603513001405</v>
      </c>
      <c r="AD2645">
        <v>32</v>
      </c>
      <c r="AE2645">
        <v>0.162533964869986</v>
      </c>
      <c r="AF2645">
        <v>0</v>
      </c>
      <c r="AG2645">
        <v>0</v>
      </c>
      <c r="AH2645">
        <v>3.9614613927826999E-3</v>
      </c>
      <c r="AI2645">
        <v>7</v>
      </c>
      <c r="AJ2645" s="73">
        <v>45.988061762975001</v>
      </c>
      <c r="AK2645">
        <v>153</v>
      </c>
      <c r="AL2645">
        <v>1</v>
      </c>
      <c r="AM2645">
        <v>0</v>
      </c>
      <c r="AN2645">
        <v>0</v>
      </c>
      <c r="AO2645">
        <v>0</v>
      </c>
      <c r="AP2645">
        <v>0</v>
      </c>
      <c r="AQ2645">
        <v>153</v>
      </c>
      <c r="AR2645">
        <v>1</v>
      </c>
      <c r="AS2645">
        <v>0</v>
      </c>
      <c r="AT2645">
        <v>0</v>
      </c>
      <c r="AU2645">
        <v>0</v>
      </c>
      <c r="AV2645">
        <v>0</v>
      </c>
      <c r="AW2645">
        <v>153</v>
      </c>
      <c r="AX2645">
        <v>1</v>
      </c>
      <c r="AY2645" s="73">
        <v>43.912737124834997</v>
      </c>
      <c r="AZ2645">
        <v>153</v>
      </c>
      <c r="BA2645">
        <v>1</v>
      </c>
      <c r="BB2645">
        <v>152</v>
      </c>
      <c r="BC2645">
        <v>0.99843520134970898</v>
      </c>
      <c r="BD2645">
        <v>1</v>
      </c>
      <c r="BE2645">
        <v>1.56479865029037E-3</v>
      </c>
      <c r="BF2645">
        <v>44.276841711295901</v>
      </c>
      <c r="BG2645">
        <v>42.468427336562002</v>
      </c>
      <c r="BH2645">
        <v>43.912737124834997</v>
      </c>
      <c r="BI2645">
        <v>45.988061762975001</v>
      </c>
    </row>
    <row r="2646" spans="1:61" x14ac:dyDescent="0.25">
      <c r="A2646" s="10" t="str">
        <f>VLOOKUP(D2646,'Index-Relations'!E:F,2,FALSE)</f>
        <v>ESG</v>
      </c>
      <c r="B2646" t="s">
        <v>3450</v>
      </c>
      <c r="C2646" s="53" t="s">
        <v>2763</v>
      </c>
      <c r="D2646" s="59" t="s">
        <v>3273</v>
      </c>
      <c r="E2646" s="59" t="s">
        <v>6062</v>
      </c>
      <c r="F2646" t="s">
        <v>2569</v>
      </c>
      <c r="G2646" t="s">
        <v>985</v>
      </c>
      <c r="H2646" t="s">
        <v>987</v>
      </c>
      <c r="I2646" s="52">
        <v>45567</v>
      </c>
      <c r="J2646" t="s">
        <v>2457</v>
      </c>
      <c r="K2646">
        <v>153</v>
      </c>
      <c r="L2646" s="73">
        <v>44.4970810629029</v>
      </c>
      <c r="M2646">
        <v>153</v>
      </c>
      <c r="N2646">
        <v>1</v>
      </c>
      <c r="O2646" s="73">
        <v>42.666308557123998</v>
      </c>
      <c r="P2646">
        <v>153</v>
      </c>
      <c r="Q2646">
        <v>1</v>
      </c>
      <c r="R2646">
        <v>141</v>
      </c>
      <c r="S2646">
        <v>0.93564968583825203</v>
      </c>
      <c r="T2646">
        <v>36.743294175089403</v>
      </c>
      <c r="U2646">
        <v>0.75820990644564001</v>
      </c>
      <c r="V2646">
        <v>122</v>
      </c>
      <c r="W2646">
        <v>3.1749947153454999E-2</v>
      </c>
      <c r="X2646">
        <v>13</v>
      </c>
      <c r="Y2646">
        <v>153</v>
      </c>
      <c r="Z2646">
        <v>0.999999999999999</v>
      </c>
      <c r="AA2646">
        <v>28.196099318046901</v>
      </c>
      <c r="AB2646">
        <v>121</v>
      </c>
      <c r="AC2646">
        <v>0.83979946621778601</v>
      </c>
      <c r="AD2646">
        <v>32</v>
      </c>
      <c r="AE2646">
        <v>0.16020053378221299</v>
      </c>
      <c r="AF2646">
        <v>0</v>
      </c>
      <c r="AG2646">
        <v>1.6652999999999999E-16</v>
      </c>
      <c r="AH2646">
        <v>4.14994231613121E-3</v>
      </c>
      <c r="AI2646">
        <v>7</v>
      </c>
      <c r="AJ2646" s="73">
        <v>46.101803072905</v>
      </c>
      <c r="AK2646">
        <v>153</v>
      </c>
      <c r="AL2646">
        <v>1</v>
      </c>
      <c r="AM2646">
        <v>0</v>
      </c>
      <c r="AN2646">
        <v>0</v>
      </c>
      <c r="AO2646">
        <v>0</v>
      </c>
      <c r="AP2646">
        <v>0</v>
      </c>
      <c r="AQ2646">
        <v>153</v>
      </c>
      <c r="AR2646">
        <v>1</v>
      </c>
      <c r="AS2646">
        <v>0</v>
      </c>
      <c r="AT2646">
        <v>0</v>
      </c>
      <c r="AU2646">
        <v>0</v>
      </c>
      <c r="AV2646">
        <v>0</v>
      </c>
      <c r="AW2646">
        <v>153</v>
      </c>
      <c r="AX2646">
        <v>1</v>
      </c>
      <c r="AY2646" s="73">
        <v>44.236424130224002</v>
      </c>
      <c r="AZ2646">
        <v>153</v>
      </c>
      <c r="BA2646">
        <v>1</v>
      </c>
      <c r="BB2646">
        <v>152</v>
      </c>
      <c r="BC2646">
        <v>0.99840247052771702</v>
      </c>
      <c r="BD2646">
        <v>1</v>
      </c>
      <c r="BE2646">
        <v>1.5975294722820499E-3</v>
      </c>
      <c r="BF2646">
        <v>44.4970810629029</v>
      </c>
      <c r="BG2646">
        <v>42.666308557123998</v>
      </c>
      <c r="BH2646">
        <v>44.236424130224002</v>
      </c>
      <c r="BI2646">
        <v>46.101803072905</v>
      </c>
    </row>
    <row r="2647" spans="1:61" x14ac:dyDescent="0.25">
      <c r="A2647" s="10" t="str">
        <f>VLOOKUP(D2647,'Index-Relations'!E:F,2,FALSE)</f>
        <v>ESG</v>
      </c>
      <c r="B2647" t="s">
        <v>3450</v>
      </c>
      <c r="C2647" s="53" t="s">
        <v>2764</v>
      </c>
      <c r="D2647" s="59" t="s">
        <v>3273</v>
      </c>
      <c r="E2647" s="59" t="s">
        <v>6063</v>
      </c>
      <c r="F2647" t="s">
        <v>2569</v>
      </c>
      <c r="G2647" t="s">
        <v>985</v>
      </c>
      <c r="H2647" t="s">
        <v>987</v>
      </c>
      <c r="I2647" s="52">
        <v>45537</v>
      </c>
      <c r="J2647" t="s">
        <v>2457</v>
      </c>
      <c r="K2647">
        <v>158</v>
      </c>
      <c r="L2647" s="73">
        <v>44.358635308663899</v>
      </c>
      <c r="M2647">
        <v>158</v>
      </c>
      <c r="N2647">
        <v>1</v>
      </c>
      <c r="O2647" s="73">
        <v>42.641904069359903</v>
      </c>
      <c r="P2647">
        <v>158</v>
      </c>
      <c r="Q2647">
        <v>1</v>
      </c>
      <c r="R2647">
        <v>146</v>
      </c>
      <c r="S2647">
        <v>0.94198466756347099</v>
      </c>
      <c r="T2647">
        <v>37.0582838655342</v>
      </c>
      <c r="U2647">
        <v>0.76155298576799502</v>
      </c>
      <c r="V2647">
        <v>126</v>
      </c>
      <c r="W2647">
        <v>2.9838540861665201E-2</v>
      </c>
      <c r="X2647">
        <v>15</v>
      </c>
      <c r="Y2647">
        <v>158</v>
      </c>
      <c r="Z2647">
        <v>0.999999999999999</v>
      </c>
      <c r="AA2647">
        <v>32.724352303160103</v>
      </c>
      <c r="AB2647">
        <v>126</v>
      </c>
      <c r="AC2647">
        <v>0.85788864977213897</v>
      </c>
      <c r="AD2647">
        <v>33</v>
      </c>
      <c r="AE2647">
        <v>0.14471732458303899</v>
      </c>
      <c r="AF2647">
        <v>-1</v>
      </c>
      <c r="AG2647">
        <v>0</v>
      </c>
      <c r="AH2647">
        <v>3.1723613744972499E-3</v>
      </c>
      <c r="AI2647">
        <v>7</v>
      </c>
      <c r="AJ2647" s="73">
        <v>45.484420458720997</v>
      </c>
      <c r="AK2647">
        <v>158</v>
      </c>
      <c r="AL2647">
        <v>1</v>
      </c>
      <c r="AM2647">
        <v>0</v>
      </c>
      <c r="AN2647">
        <v>0</v>
      </c>
      <c r="AO2647">
        <v>0</v>
      </c>
      <c r="AP2647">
        <v>0</v>
      </c>
      <c r="AQ2647">
        <v>158</v>
      </c>
      <c r="AR2647">
        <v>1</v>
      </c>
      <c r="AS2647">
        <v>0</v>
      </c>
      <c r="AT2647">
        <v>0</v>
      </c>
      <c r="AU2647">
        <v>0</v>
      </c>
      <c r="AV2647">
        <v>0</v>
      </c>
      <c r="AW2647">
        <v>158</v>
      </c>
      <c r="AX2647">
        <v>0.999999999999999</v>
      </c>
      <c r="AY2647" s="73">
        <v>44.534103283017998</v>
      </c>
      <c r="AZ2647">
        <v>158</v>
      </c>
      <c r="BA2647">
        <v>1</v>
      </c>
      <c r="BB2647">
        <v>155</v>
      </c>
      <c r="BC2647">
        <v>0.99021509078794501</v>
      </c>
      <c r="BD2647">
        <v>3</v>
      </c>
      <c r="BE2647">
        <v>9.7849092120542401E-3</v>
      </c>
      <c r="BF2647">
        <v>44.358635308663899</v>
      </c>
      <c r="BG2647">
        <v>42.641904069359903</v>
      </c>
      <c r="BH2647">
        <v>44.534103283017998</v>
      </c>
      <c r="BI2647">
        <v>45.484420458720997</v>
      </c>
    </row>
    <row r="2648" spans="1:61" x14ac:dyDescent="0.25">
      <c r="A2648" s="10" t="str">
        <f>VLOOKUP(D2648,'Index-Relations'!E:F,2,FALSE)</f>
        <v>ESG</v>
      </c>
      <c r="B2648" t="s">
        <v>3450</v>
      </c>
      <c r="C2648" s="53" t="s">
        <v>3350</v>
      </c>
      <c r="D2648" s="59" t="s">
        <v>3273</v>
      </c>
      <c r="E2648" s="59" t="s">
        <v>6064</v>
      </c>
      <c r="F2648" t="s">
        <v>2569</v>
      </c>
      <c r="G2648" t="s">
        <v>985</v>
      </c>
      <c r="H2648" t="s">
        <v>987</v>
      </c>
      <c r="I2648" s="52">
        <v>45505</v>
      </c>
      <c r="J2648" t="s">
        <v>2457</v>
      </c>
      <c r="K2648">
        <v>158</v>
      </c>
      <c r="L2648" s="73">
        <v>43.870335658613897</v>
      </c>
      <c r="M2648">
        <v>158</v>
      </c>
      <c r="N2648">
        <v>1</v>
      </c>
      <c r="O2648" s="73">
        <v>42.262249553068997</v>
      </c>
      <c r="P2648">
        <v>158</v>
      </c>
      <c r="Q2648">
        <v>1</v>
      </c>
      <c r="R2648">
        <v>146</v>
      </c>
      <c r="S2648">
        <v>0.94076289116618605</v>
      </c>
      <c r="T2648">
        <v>36.982877368064699</v>
      </c>
      <c r="U2648">
        <v>0.76245508096881698</v>
      </c>
      <c r="V2648">
        <v>126</v>
      </c>
      <c r="W2648">
        <v>3.0770783208358101E-2</v>
      </c>
      <c r="X2648">
        <v>15</v>
      </c>
      <c r="Y2648">
        <v>158</v>
      </c>
      <c r="Z2648">
        <v>0.999999999999999</v>
      </c>
      <c r="AA2648">
        <v>30.8790236935458</v>
      </c>
      <c r="AB2648">
        <v>125</v>
      </c>
      <c r="AC2648">
        <v>0.86049319459542395</v>
      </c>
      <c r="AD2648">
        <v>33</v>
      </c>
      <c r="AE2648">
        <v>0.139506805404574</v>
      </c>
      <c r="AF2648">
        <v>0</v>
      </c>
      <c r="AG2648">
        <v>3.3307000000000001E-16</v>
      </c>
      <c r="AH2648">
        <v>3.9617140072412804E-3</v>
      </c>
      <c r="AI2648">
        <v>7</v>
      </c>
      <c r="AJ2648" s="73">
        <v>45.072207651669999</v>
      </c>
      <c r="AK2648">
        <v>158</v>
      </c>
      <c r="AL2648">
        <v>1</v>
      </c>
      <c r="AM2648">
        <v>0</v>
      </c>
      <c r="AN2648">
        <v>0</v>
      </c>
      <c r="AO2648">
        <v>0</v>
      </c>
      <c r="AP2648">
        <v>0</v>
      </c>
      <c r="AQ2648">
        <v>158</v>
      </c>
      <c r="AR2648">
        <v>0.999999999999999</v>
      </c>
      <c r="AS2648">
        <v>0</v>
      </c>
      <c r="AT2648">
        <v>0</v>
      </c>
      <c r="AU2648">
        <v>0</v>
      </c>
      <c r="AV2648">
        <v>0</v>
      </c>
      <c r="AW2648">
        <v>158</v>
      </c>
      <c r="AX2648">
        <v>0.999999999999999</v>
      </c>
      <c r="AY2648" s="73">
        <v>43.979646744535998</v>
      </c>
      <c r="AZ2648">
        <v>158</v>
      </c>
      <c r="BA2648">
        <v>1</v>
      </c>
      <c r="BB2648">
        <v>155</v>
      </c>
      <c r="BC2648">
        <v>0.98983736431818403</v>
      </c>
      <c r="BD2648">
        <v>3</v>
      </c>
      <c r="BE2648">
        <v>1.01626356818155E-2</v>
      </c>
      <c r="BF2648">
        <v>43.870335658613897</v>
      </c>
      <c r="BG2648">
        <v>42.262249553068997</v>
      </c>
      <c r="BH2648">
        <v>43.979646744535998</v>
      </c>
      <c r="BI2648">
        <v>45.072207651669999</v>
      </c>
    </row>
    <row r="2649" spans="1:61" x14ac:dyDescent="0.25">
      <c r="A2649" s="10" t="str">
        <f>VLOOKUP(D2649,'Index-Relations'!E:F,2,FALSE)</f>
        <v>ESG</v>
      </c>
      <c r="B2649" t="s">
        <v>3450</v>
      </c>
      <c r="C2649" s="53" t="s">
        <v>2765</v>
      </c>
      <c r="D2649" s="59" t="s">
        <v>3273</v>
      </c>
      <c r="E2649" s="59" t="s">
        <v>6065</v>
      </c>
      <c r="F2649" t="s">
        <v>2569</v>
      </c>
      <c r="G2649" t="s">
        <v>985</v>
      </c>
      <c r="H2649" t="s">
        <v>987</v>
      </c>
      <c r="I2649" s="52">
        <v>45475</v>
      </c>
      <c r="J2649" t="s">
        <v>2457</v>
      </c>
      <c r="K2649">
        <v>158</v>
      </c>
      <c r="L2649" s="73">
        <v>43.783092834910903</v>
      </c>
      <c r="M2649">
        <v>158</v>
      </c>
      <c r="N2649">
        <v>1</v>
      </c>
      <c r="O2649" s="73">
        <v>42.239763161311899</v>
      </c>
      <c r="P2649">
        <v>158</v>
      </c>
      <c r="Q2649">
        <v>1</v>
      </c>
      <c r="R2649">
        <v>146</v>
      </c>
      <c r="S2649">
        <v>0.93941967046485397</v>
      </c>
      <c r="T2649">
        <v>36.826915878651299</v>
      </c>
      <c r="U2649">
        <v>0.75181369848247903</v>
      </c>
      <c r="V2649">
        <v>125</v>
      </c>
      <c r="W2649">
        <v>3.0273454708513999E-2</v>
      </c>
      <c r="X2649">
        <v>15</v>
      </c>
      <c r="Y2649">
        <v>158</v>
      </c>
      <c r="Z2649">
        <v>1</v>
      </c>
      <c r="AA2649">
        <v>30.555621581684001</v>
      </c>
      <c r="AB2649">
        <v>124</v>
      </c>
      <c r="AC2649">
        <v>0.85929100866114805</v>
      </c>
      <c r="AD2649">
        <v>34</v>
      </c>
      <c r="AE2649">
        <v>0.14070899133885101</v>
      </c>
      <c r="AF2649">
        <v>0</v>
      </c>
      <c r="AG2649">
        <v>0</v>
      </c>
      <c r="AH2649">
        <v>3.7891819037320202E-3</v>
      </c>
      <c r="AI2649">
        <v>7</v>
      </c>
      <c r="AJ2649" s="73">
        <v>45.028998868365001</v>
      </c>
      <c r="AK2649">
        <v>158</v>
      </c>
      <c r="AL2649">
        <v>1</v>
      </c>
      <c r="AM2649">
        <v>0</v>
      </c>
      <c r="AN2649">
        <v>0</v>
      </c>
      <c r="AO2649">
        <v>0</v>
      </c>
      <c r="AP2649">
        <v>0</v>
      </c>
      <c r="AQ2649">
        <v>158</v>
      </c>
      <c r="AR2649">
        <v>1</v>
      </c>
      <c r="AS2649">
        <v>0</v>
      </c>
      <c r="AT2649">
        <v>0</v>
      </c>
      <c r="AU2649">
        <v>0</v>
      </c>
      <c r="AV2649">
        <v>0</v>
      </c>
      <c r="AW2649">
        <v>158</v>
      </c>
      <c r="AX2649">
        <v>1</v>
      </c>
      <c r="AY2649" s="73">
        <v>43.806429193642998</v>
      </c>
      <c r="AZ2649">
        <v>158</v>
      </c>
      <c r="BA2649">
        <v>1</v>
      </c>
      <c r="BB2649">
        <v>155</v>
      </c>
      <c r="BC2649">
        <v>0.98965775974828496</v>
      </c>
      <c r="BD2649">
        <v>3</v>
      </c>
      <c r="BE2649">
        <v>1.0342240251714201E-2</v>
      </c>
      <c r="BF2649">
        <v>43.783092834910903</v>
      </c>
      <c r="BG2649">
        <v>42.239763161311899</v>
      </c>
      <c r="BH2649">
        <v>43.806429193642998</v>
      </c>
      <c r="BI2649">
        <v>45.028998868365001</v>
      </c>
    </row>
    <row r="2650" spans="1:61" x14ac:dyDescent="0.25">
      <c r="A2650" s="10" t="str">
        <f>VLOOKUP(D2650,'Index-Relations'!E:F,2,FALSE)</f>
        <v>ESG</v>
      </c>
      <c r="B2650" t="s">
        <v>3450</v>
      </c>
      <c r="C2650" s="53" t="s">
        <v>2766</v>
      </c>
      <c r="D2650" s="59" t="s">
        <v>3273</v>
      </c>
      <c r="E2650" s="59" t="s">
        <v>6066</v>
      </c>
      <c r="F2650" t="s">
        <v>2569</v>
      </c>
      <c r="G2650" t="s">
        <v>985</v>
      </c>
      <c r="H2650" t="s">
        <v>987</v>
      </c>
      <c r="I2650" s="52">
        <v>45446</v>
      </c>
      <c r="J2650" t="s">
        <v>2457</v>
      </c>
      <c r="K2650">
        <v>161</v>
      </c>
      <c r="L2650" s="73">
        <v>44.802182956418001</v>
      </c>
      <c r="M2650">
        <v>161</v>
      </c>
      <c r="N2650">
        <v>1</v>
      </c>
      <c r="O2650" s="73">
        <v>43.330328091771896</v>
      </c>
      <c r="P2650">
        <v>161</v>
      </c>
      <c r="Q2650">
        <v>1</v>
      </c>
      <c r="R2650">
        <v>150</v>
      </c>
      <c r="S2650">
        <v>0.94292017406762596</v>
      </c>
      <c r="T2650">
        <v>36.837699038481503</v>
      </c>
      <c r="U2650">
        <v>0.73746060023923998</v>
      </c>
      <c r="V2650">
        <v>124</v>
      </c>
      <c r="W2650">
        <v>3.7232627810046902E-2</v>
      </c>
      <c r="X2650">
        <v>14</v>
      </c>
      <c r="Y2650">
        <v>161</v>
      </c>
      <c r="Z2650">
        <v>1</v>
      </c>
      <c r="AA2650">
        <v>36.580009017824601</v>
      </c>
      <c r="AB2650">
        <v>128</v>
      </c>
      <c r="AC2650">
        <v>0.86155598397109801</v>
      </c>
      <c r="AD2650">
        <v>33</v>
      </c>
      <c r="AE2650">
        <v>0.138444016028901</v>
      </c>
      <c r="AF2650">
        <v>0</v>
      </c>
      <c r="AG2650">
        <v>8.3269999999999995E-17</v>
      </c>
      <c r="AH2650">
        <v>3.41831930288466E-3</v>
      </c>
      <c r="AI2650">
        <v>9</v>
      </c>
      <c r="AJ2650" s="73">
        <v>45.720932203829904</v>
      </c>
      <c r="AK2650">
        <v>161</v>
      </c>
      <c r="AL2650">
        <v>1</v>
      </c>
      <c r="AM2650">
        <v>0</v>
      </c>
      <c r="AN2650">
        <v>0</v>
      </c>
      <c r="AO2650">
        <v>0</v>
      </c>
      <c r="AP2650">
        <v>0</v>
      </c>
      <c r="AQ2650">
        <v>161</v>
      </c>
      <c r="AR2650">
        <v>1</v>
      </c>
      <c r="AS2650">
        <v>0</v>
      </c>
      <c r="AT2650">
        <v>0</v>
      </c>
      <c r="AU2650">
        <v>0</v>
      </c>
      <c r="AV2650">
        <v>0</v>
      </c>
      <c r="AW2650">
        <v>161</v>
      </c>
      <c r="AX2650">
        <v>1</v>
      </c>
      <c r="AY2650" s="73">
        <v>44.853927655370001</v>
      </c>
      <c r="AZ2650">
        <v>161</v>
      </c>
      <c r="BA2650">
        <v>1</v>
      </c>
      <c r="BB2650">
        <v>159</v>
      </c>
      <c r="BC2650">
        <v>0.98605347392811804</v>
      </c>
      <c r="BD2650">
        <v>2</v>
      </c>
      <c r="BE2650">
        <v>1.39465260718818E-2</v>
      </c>
      <c r="BF2650">
        <v>44.802182956418001</v>
      </c>
      <c r="BG2650">
        <v>43.330328091771896</v>
      </c>
      <c r="BH2650">
        <v>44.853927655370001</v>
      </c>
      <c r="BI2650">
        <v>45.720932203829904</v>
      </c>
    </row>
    <row r="2651" spans="1:61" x14ac:dyDescent="0.25">
      <c r="A2651" s="10" t="str">
        <f>VLOOKUP(D2651,'Index-Relations'!E:F,2,FALSE)</f>
        <v>ESG</v>
      </c>
      <c r="B2651" t="s">
        <v>3450</v>
      </c>
      <c r="C2651" s="53" t="s">
        <v>2767</v>
      </c>
      <c r="D2651" s="59" t="s">
        <v>3273</v>
      </c>
      <c r="E2651" s="59" t="s">
        <v>6067</v>
      </c>
      <c r="F2651" t="s">
        <v>2569</v>
      </c>
      <c r="G2651" t="s">
        <v>985</v>
      </c>
      <c r="H2651" t="s">
        <v>987</v>
      </c>
      <c r="I2651" s="52">
        <v>45414</v>
      </c>
      <c r="J2651" t="s">
        <v>2457</v>
      </c>
      <c r="K2651">
        <v>161</v>
      </c>
      <c r="L2651" s="73">
        <v>45.561542436461998</v>
      </c>
      <c r="M2651">
        <v>161</v>
      </c>
      <c r="N2651">
        <v>1</v>
      </c>
      <c r="O2651" s="73">
        <v>43.914569154520002</v>
      </c>
      <c r="P2651">
        <v>161</v>
      </c>
      <c r="Q2651">
        <v>1</v>
      </c>
      <c r="R2651">
        <v>150</v>
      </c>
      <c r="S2651">
        <v>0.93656119660291404</v>
      </c>
      <c r="T2651">
        <v>37.225022221216904</v>
      </c>
      <c r="U2651">
        <v>0.73999410431569501</v>
      </c>
      <c r="V2651">
        <v>124</v>
      </c>
      <c r="W2651">
        <v>3.6447513809671303E-2</v>
      </c>
      <c r="X2651">
        <v>14</v>
      </c>
      <c r="Y2651">
        <v>161</v>
      </c>
      <c r="Z2651">
        <v>0.999999999999999</v>
      </c>
      <c r="AA2651">
        <v>36.331257696847402</v>
      </c>
      <c r="AB2651">
        <v>128</v>
      </c>
      <c r="AC2651">
        <v>0.857644449719415</v>
      </c>
      <c r="AD2651">
        <v>33</v>
      </c>
      <c r="AE2651">
        <v>0.142355550280584</v>
      </c>
      <c r="AF2651">
        <v>0</v>
      </c>
      <c r="AG2651">
        <v>1.1102E-16</v>
      </c>
      <c r="AH2651">
        <v>3.1013096268321201E-3</v>
      </c>
      <c r="AI2651">
        <v>9</v>
      </c>
      <c r="AJ2651" s="73">
        <v>46.563395898769897</v>
      </c>
      <c r="AK2651">
        <v>161</v>
      </c>
      <c r="AL2651">
        <v>1</v>
      </c>
      <c r="AM2651">
        <v>0</v>
      </c>
      <c r="AN2651">
        <v>0</v>
      </c>
      <c r="AO2651">
        <v>0</v>
      </c>
      <c r="AP2651">
        <v>0</v>
      </c>
      <c r="AQ2651">
        <v>161</v>
      </c>
      <c r="AR2651">
        <v>1</v>
      </c>
      <c r="AS2651">
        <v>0</v>
      </c>
      <c r="AT2651">
        <v>0</v>
      </c>
      <c r="AU2651">
        <v>0</v>
      </c>
      <c r="AV2651">
        <v>0</v>
      </c>
      <c r="AW2651">
        <v>161</v>
      </c>
      <c r="AX2651">
        <v>0.999999999999999</v>
      </c>
      <c r="AY2651" s="73">
        <v>45.4789095501079</v>
      </c>
      <c r="AZ2651">
        <v>161</v>
      </c>
      <c r="BA2651">
        <v>1</v>
      </c>
      <c r="BB2651">
        <v>159</v>
      </c>
      <c r="BC2651">
        <v>0.98556623321341097</v>
      </c>
      <c r="BD2651">
        <v>2</v>
      </c>
      <c r="BE2651">
        <v>1.4433766786588101E-2</v>
      </c>
      <c r="BF2651">
        <v>45.561542436461998</v>
      </c>
      <c r="BG2651">
        <v>43.914569154520002</v>
      </c>
      <c r="BH2651">
        <v>45.4789095501079</v>
      </c>
      <c r="BI2651">
        <v>46.563395898769897</v>
      </c>
    </row>
    <row r="2652" spans="1:61" x14ac:dyDescent="0.25">
      <c r="A2652" s="10" t="str">
        <f>VLOOKUP(D2652,'Index-Relations'!E:F,2,FALSE)</f>
        <v>ESG</v>
      </c>
      <c r="B2652" t="s">
        <v>3450</v>
      </c>
      <c r="C2652" s="53" t="s">
        <v>2768</v>
      </c>
      <c r="D2652" s="59" t="s">
        <v>3273</v>
      </c>
      <c r="E2652" s="59" t="s">
        <v>6068</v>
      </c>
      <c r="F2652" t="s">
        <v>2569</v>
      </c>
      <c r="G2652" t="s">
        <v>985</v>
      </c>
      <c r="H2652" t="s">
        <v>987</v>
      </c>
      <c r="I2652" s="52">
        <v>45384</v>
      </c>
      <c r="J2652" t="s">
        <v>2457</v>
      </c>
      <c r="K2652">
        <v>161</v>
      </c>
      <c r="L2652">
        <v>45.725608434167199</v>
      </c>
      <c r="M2652">
        <v>161</v>
      </c>
      <c r="N2652">
        <v>1</v>
      </c>
      <c r="O2652">
        <v>43.298859905423299</v>
      </c>
      <c r="P2652">
        <v>161</v>
      </c>
      <c r="Q2652">
        <v>1</v>
      </c>
      <c r="R2652">
        <v>150</v>
      </c>
      <c r="S2652">
        <v>0.93112527313668803</v>
      </c>
      <c r="T2652">
        <v>37.6460274118513</v>
      </c>
      <c r="U2652">
        <v>0.74593773657323104</v>
      </c>
      <c r="V2652">
        <v>124</v>
      </c>
      <c r="W2652">
        <v>3.6244378611567901E-2</v>
      </c>
      <c r="X2652">
        <v>14</v>
      </c>
      <c r="Y2652">
        <v>161</v>
      </c>
      <c r="Z2652">
        <v>0.999999999999999</v>
      </c>
      <c r="AA2652">
        <v>36.631272949657799</v>
      </c>
      <c r="AB2652">
        <v>128</v>
      </c>
      <c r="AC2652">
        <v>0.854999458304181</v>
      </c>
      <c r="AD2652">
        <v>33</v>
      </c>
      <c r="AE2652">
        <v>0.145000541695818</v>
      </c>
      <c r="AF2652">
        <v>0</v>
      </c>
      <c r="AG2652">
        <v>0</v>
      </c>
      <c r="AH2652">
        <v>3.10472239007908E-3</v>
      </c>
      <c r="AI2652">
        <v>9</v>
      </c>
      <c r="AJ2652">
        <v>47.954946399087703</v>
      </c>
      <c r="AK2652">
        <v>161</v>
      </c>
      <c r="AL2652">
        <v>1</v>
      </c>
      <c r="AM2652">
        <v>0</v>
      </c>
      <c r="AN2652">
        <v>0</v>
      </c>
      <c r="AO2652">
        <v>0</v>
      </c>
      <c r="AP2652">
        <v>0</v>
      </c>
      <c r="AQ2652">
        <v>161</v>
      </c>
      <c r="AR2652">
        <v>1</v>
      </c>
      <c r="AS2652">
        <v>0</v>
      </c>
      <c r="AT2652">
        <v>0</v>
      </c>
      <c r="AU2652">
        <v>0</v>
      </c>
      <c r="AV2652">
        <v>0</v>
      </c>
      <c r="AW2652">
        <v>161</v>
      </c>
      <c r="AX2652">
        <v>0.999999999999999</v>
      </c>
      <c r="AY2652">
        <v>44.885463051159498</v>
      </c>
      <c r="AZ2652">
        <v>161</v>
      </c>
      <c r="BA2652">
        <v>1</v>
      </c>
      <c r="BB2652">
        <v>159</v>
      </c>
      <c r="BC2652">
        <v>0.98623711336045095</v>
      </c>
      <c r="BD2652">
        <v>2</v>
      </c>
      <c r="BE2652">
        <v>1.37628866395481E-2</v>
      </c>
      <c r="BF2652">
        <v>45.608386170093901</v>
      </c>
      <c r="BG2652">
        <v>43.841014576783003</v>
      </c>
      <c r="BH2652">
        <v>45.666786273234003</v>
      </c>
      <c r="BI2652">
        <v>46.585767656637003</v>
      </c>
    </row>
    <row r="2653" spans="1:61" x14ac:dyDescent="0.25">
      <c r="A2653" s="10" t="str">
        <f>VLOOKUP(D2653,'Index-Relations'!E:F,2,FALSE)</f>
        <v>ESG</v>
      </c>
      <c r="B2653" t="s">
        <v>3450</v>
      </c>
      <c r="C2653" s="53" t="s">
        <v>2769</v>
      </c>
      <c r="D2653" s="59" t="s">
        <v>3273</v>
      </c>
      <c r="E2653" s="59" t="s">
        <v>6069</v>
      </c>
      <c r="F2653" t="s">
        <v>2569</v>
      </c>
      <c r="G2653" t="s">
        <v>985</v>
      </c>
      <c r="H2653" t="s">
        <v>987</v>
      </c>
      <c r="I2653" s="52">
        <v>45352</v>
      </c>
      <c r="J2653" t="s">
        <v>2457</v>
      </c>
      <c r="K2653">
        <v>173</v>
      </c>
      <c r="L2653">
        <v>47.031250458890099</v>
      </c>
      <c r="M2653">
        <v>173</v>
      </c>
      <c r="N2653">
        <v>1</v>
      </c>
      <c r="O2653">
        <v>44.853569695588902</v>
      </c>
      <c r="P2653">
        <v>173</v>
      </c>
      <c r="Q2653">
        <v>1</v>
      </c>
      <c r="R2653">
        <v>160</v>
      </c>
      <c r="S2653">
        <v>0.92190606685849097</v>
      </c>
      <c r="T2653">
        <v>37.210657093759501</v>
      </c>
      <c r="U2653">
        <v>0.63508956488239199</v>
      </c>
      <c r="V2653">
        <v>136</v>
      </c>
      <c r="W2653">
        <v>4.0831391435183897E-2</v>
      </c>
      <c r="X2653">
        <v>16</v>
      </c>
      <c r="Y2653">
        <v>173</v>
      </c>
      <c r="Z2653">
        <v>0.999999999999999</v>
      </c>
      <c r="AA2653">
        <v>30.1379623176914</v>
      </c>
      <c r="AB2653">
        <v>137</v>
      </c>
      <c r="AC2653">
        <v>0.84555636898923603</v>
      </c>
      <c r="AD2653">
        <v>36</v>
      </c>
      <c r="AE2653">
        <v>0.154443631010763</v>
      </c>
      <c r="AF2653">
        <v>0</v>
      </c>
      <c r="AG2653">
        <v>0</v>
      </c>
      <c r="AH2653">
        <v>3.06042422719643E-3</v>
      </c>
      <c r="AI2653">
        <v>7</v>
      </c>
      <c r="AJ2653">
        <v>47.9768240193265</v>
      </c>
      <c r="AK2653">
        <v>173</v>
      </c>
      <c r="AL2653">
        <v>1</v>
      </c>
      <c r="AM2653">
        <v>0</v>
      </c>
      <c r="AN2653">
        <v>0</v>
      </c>
      <c r="AO2653">
        <v>0</v>
      </c>
      <c r="AP2653">
        <v>0</v>
      </c>
      <c r="AQ2653">
        <v>173</v>
      </c>
      <c r="AR2653">
        <v>1</v>
      </c>
      <c r="AS2653">
        <v>0</v>
      </c>
      <c r="AT2653">
        <v>0</v>
      </c>
      <c r="AU2653">
        <v>0</v>
      </c>
      <c r="AV2653">
        <v>0</v>
      </c>
      <c r="AW2653">
        <v>173</v>
      </c>
      <c r="AX2653">
        <v>1</v>
      </c>
      <c r="AY2653">
        <v>46.773464765026702</v>
      </c>
      <c r="AZ2653">
        <v>173</v>
      </c>
      <c r="BA2653">
        <v>1</v>
      </c>
      <c r="BB2653">
        <v>171</v>
      </c>
      <c r="BC2653">
        <v>0.98771751654475404</v>
      </c>
      <c r="BD2653">
        <v>2</v>
      </c>
      <c r="BE2653">
        <v>1.2282483455245E-2</v>
      </c>
      <c r="BF2653">
        <v>46.696250997004903</v>
      </c>
      <c r="BG2653">
        <v>45.208118815066896</v>
      </c>
      <c r="BH2653">
        <v>47.212274874563903</v>
      </c>
      <c r="BI2653">
        <v>46.619806952466</v>
      </c>
    </row>
    <row r="2654" spans="1:61" x14ac:dyDescent="0.25">
      <c r="A2654" s="10" t="str">
        <f>VLOOKUP(D2654,'Index-Relations'!E:F,2,FALSE)</f>
        <v>ESG</v>
      </c>
      <c r="B2654" t="s">
        <v>3450</v>
      </c>
      <c r="C2654" s="53" t="s">
        <v>2770</v>
      </c>
      <c r="D2654" s="59" t="s">
        <v>3273</v>
      </c>
      <c r="E2654" s="59" t="s">
        <v>6070</v>
      </c>
      <c r="F2654" t="s">
        <v>2569</v>
      </c>
      <c r="G2654" t="s">
        <v>985</v>
      </c>
      <c r="H2654" t="s">
        <v>987</v>
      </c>
      <c r="I2654" s="52">
        <v>45323</v>
      </c>
      <c r="J2654" t="s">
        <v>2457</v>
      </c>
      <c r="K2654">
        <v>173</v>
      </c>
      <c r="L2654">
        <v>47.663096125019898</v>
      </c>
      <c r="M2654">
        <v>173</v>
      </c>
      <c r="N2654">
        <v>1</v>
      </c>
      <c r="O2654">
        <v>45.319525791350799</v>
      </c>
      <c r="P2654">
        <v>173</v>
      </c>
      <c r="Q2654">
        <v>1</v>
      </c>
      <c r="R2654">
        <v>160</v>
      </c>
      <c r="S2654">
        <v>0.93262493270644398</v>
      </c>
      <c r="T2654">
        <v>36.924064581963997</v>
      </c>
      <c r="U2654">
        <v>0.62711537489615998</v>
      </c>
      <c r="V2654">
        <v>134</v>
      </c>
      <c r="W2654">
        <v>4.2222772530434702E-2</v>
      </c>
      <c r="X2654">
        <v>15</v>
      </c>
      <c r="Y2654">
        <v>173</v>
      </c>
      <c r="Z2654">
        <v>1</v>
      </c>
      <c r="AA2654">
        <v>32.284915825410401</v>
      </c>
      <c r="AB2654">
        <v>137</v>
      </c>
      <c r="AC2654">
        <v>0.854774891564683</v>
      </c>
      <c r="AD2654">
        <v>36</v>
      </c>
      <c r="AE2654">
        <v>0.145225108435316</v>
      </c>
      <c r="AF2654">
        <v>0</v>
      </c>
      <c r="AG2654">
        <v>0</v>
      </c>
      <c r="AH2654">
        <v>3.0822147874159001E-3</v>
      </c>
      <c r="AI2654">
        <v>6</v>
      </c>
      <c r="AJ2654">
        <v>48.2918735650805</v>
      </c>
      <c r="AK2654">
        <v>173</v>
      </c>
      <c r="AL2654">
        <v>1</v>
      </c>
      <c r="AM2654">
        <v>0</v>
      </c>
      <c r="AN2654">
        <v>0</v>
      </c>
      <c r="AO2654">
        <v>0</v>
      </c>
      <c r="AP2654">
        <v>0</v>
      </c>
      <c r="AQ2654">
        <v>173</v>
      </c>
      <c r="AR2654">
        <v>1</v>
      </c>
      <c r="AS2654">
        <v>0</v>
      </c>
      <c r="AT2654">
        <v>0</v>
      </c>
      <c r="AU2654">
        <v>0</v>
      </c>
      <c r="AV2654">
        <v>0</v>
      </c>
      <c r="AW2654">
        <v>173</v>
      </c>
      <c r="AX2654">
        <v>1</v>
      </c>
      <c r="AY2654">
        <v>47.815544770928497</v>
      </c>
      <c r="AZ2654">
        <v>173</v>
      </c>
      <c r="BA2654">
        <v>1</v>
      </c>
      <c r="BB2654">
        <v>171</v>
      </c>
      <c r="BC2654">
        <v>0.98733112332806605</v>
      </c>
      <c r="BD2654">
        <v>2</v>
      </c>
      <c r="BE2654">
        <v>1.26688766719333E-2</v>
      </c>
      <c r="BF2654">
        <v>47.194458981587999</v>
      </c>
      <c r="BG2654">
        <v>45.579382961143999</v>
      </c>
      <c r="BH2654">
        <v>48.142629907958998</v>
      </c>
      <c r="BI2654">
        <v>46.787422462895996</v>
      </c>
    </row>
    <row r="2655" spans="1:61" x14ac:dyDescent="0.25">
      <c r="A2655" s="10" t="str">
        <f>VLOOKUP(D2655,'Index-Relations'!E:F,2,FALSE)</f>
        <v>BM</v>
      </c>
      <c r="B2655" t="s">
        <v>3450</v>
      </c>
      <c r="C2655" s="53" t="s">
        <v>2760</v>
      </c>
      <c r="D2655" s="59" t="s">
        <v>3274</v>
      </c>
      <c r="E2655" s="59" t="s">
        <v>6071</v>
      </c>
      <c r="F2655" t="s">
        <v>992</v>
      </c>
      <c r="G2655" t="s">
        <v>134</v>
      </c>
      <c r="H2655" t="s">
        <v>993</v>
      </c>
      <c r="I2655" s="52">
        <v>45658</v>
      </c>
      <c r="J2655" t="s">
        <v>2457</v>
      </c>
      <c r="K2655">
        <v>180</v>
      </c>
      <c r="L2655" s="73">
        <v>63.528090994869999</v>
      </c>
      <c r="M2655">
        <v>175</v>
      </c>
      <c r="N2655">
        <v>0.99907792338772605</v>
      </c>
      <c r="O2655" s="73">
        <v>63.431915242404997</v>
      </c>
      <c r="P2655">
        <v>175</v>
      </c>
      <c r="Q2655">
        <v>0.99907792338772605</v>
      </c>
      <c r="R2655">
        <v>152</v>
      </c>
      <c r="S2655">
        <v>0.86446310287287498</v>
      </c>
      <c r="T2655">
        <v>39.829778554399802</v>
      </c>
      <c r="U2655">
        <v>0.77987039083808196</v>
      </c>
      <c r="V2655">
        <v>132</v>
      </c>
      <c r="W2655">
        <v>0.22102309725053901</v>
      </c>
      <c r="X2655">
        <v>21</v>
      </c>
      <c r="Y2655">
        <v>179</v>
      </c>
      <c r="Z2655">
        <v>0.99992953692922903</v>
      </c>
      <c r="AA2655">
        <v>139.77659392963201</v>
      </c>
      <c r="AB2655">
        <v>134</v>
      </c>
      <c r="AC2655">
        <v>0.90905247307991399</v>
      </c>
      <c r="AD2655">
        <v>45</v>
      </c>
      <c r="AE2655">
        <v>9.0877063849314293E-2</v>
      </c>
      <c r="AF2655">
        <v>1</v>
      </c>
      <c r="AG2655">
        <v>7.0463070770979103E-5</v>
      </c>
      <c r="AH2655">
        <v>1.2827190186496E-2</v>
      </c>
      <c r="AI2655">
        <v>24</v>
      </c>
      <c r="AJ2655" s="73">
        <v>64.912505381860896</v>
      </c>
      <c r="AK2655">
        <v>175</v>
      </c>
      <c r="AL2655">
        <v>0.99907792338772605</v>
      </c>
      <c r="AM2655">
        <v>9.7165373917389802E-2</v>
      </c>
      <c r="AN2655">
        <v>2</v>
      </c>
      <c r="AO2655">
        <v>8.6169643690554396E-2</v>
      </c>
      <c r="AP2655">
        <v>1</v>
      </c>
      <c r="AQ2655">
        <v>164</v>
      </c>
      <c r="AR2655">
        <v>0.99628282270371604</v>
      </c>
      <c r="AS2655">
        <v>0</v>
      </c>
      <c r="AT2655">
        <v>0</v>
      </c>
      <c r="AU2655">
        <v>0</v>
      </c>
      <c r="AV2655">
        <v>0</v>
      </c>
      <c r="AW2655">
        <v>165</v>
      </c>
      <c r="AX2655">
        <v>0.996557752819206</v>
      </c>
      <c r="AY2655" s="73">
        <v>59.530082352062003</v>
      </c>
      <c r="AZ2655">
        <v>175</v>
      </c>
      <c r="BA2655">
        <v>0.99907792338772605</v>
      </c>
      <c r="BB2655">
        <v>158</v>
      </c>
      <c r="BC2655">
        <v>0.86156883043237698</v>
      </c>
      <c r="BD2655">
        <v>5</v>
      </c>
      <c r="BE2655">
        <v>4.85443485807837E-2</v>
      </c>
      <c r="BF2655">
        <v>63.528090994869999</v>
      </c>
      <c r="BG2655">
        <v>63.431915242404997</v>
      </c>
      <c r="BH2655">
        <v>59.530082352062003</v>
      </c>
      <c r="BI2655">
        <v>64.912505381860896</v>
      </c>
    </row>
    <row r="2656" spans="1:61" x14ac:dyDescent="0.25">
      <c r="A2656" s="10" t="str">
        <f>VLOOKUP(D2656,'Index-Relations'!E:F,2,FALSE)</f>
        <v>BM</v>
      </c>
      <c r="B2656" t="s">
        <v>3450</v>
      </c>
      <c r="C2656" s="53" t="s">
        <v>2761</v>
      </c>
      <c r="D2656" s="59" t="s">
        <v>3274</v>
      </c>
      <c r="E2656" s="59" t="s">
        <v>6072</v>
      </c>
      <c r="F2656" t="s">
        <v>992</v>
      </c>
      <c r="G2656" t="s">
        <v>134</v>
      </c>
      <c r="H2656" t="s">
        <v>993</v>
      </c>
      <c r="I2656" s="52">
        <v>45628</v>
      </c>
      <c r="J2656" t="s">
        <v>2457</v>
      </c>
      <c r="K2656">
        <v>179</v>
      </c>
      <c r="L2656" s="73">
        <v>63.056585825156901</v>
      </c>
      <c r="M2656">
        <v>175</v>
      </c>
      <c r="N2656">
        <v>0.99917802385936905</v>
      </c>
      <c r="O2656" s="73">
        <v>63.002314175406902</v>
      </c>
      <c r="P2656">
        <v>175</v>
      </c>
      <c r="Q2656">
        <v>0.99917802385936905</v>
      </c>
      <c r="R2656">
        <v>152</v>
      </c>
      <c r="S2656">
        <v>0.85931637702283603</v>
      </c>
      <c r="T2656">
        <v>40.024502831756301</v>
      </c>
      <c r="U2656">
        <v>0.78483418525780402</v>
      </c>
      <c r="V2656">
        <v>130</v>
      </c>
      <c r="W2656">
        <v>0.22803549597453801</v>
      </c>
      <c r="X2656">
        <v>21</v>
      </c>
      <c r="Y2656">
        <v>177</v>
      </c>
      <c r="Z2656">
        <v>0.99957929712762605</v>
      </c>
      <c r="AA2656">
        <v>187.46643196487801</v>
      </c>
      <c r="AB2656">
        <v>136</v>
      </c>
      <c r="AC2656">
        <v>0.91683539738887498</v>
      </c>
      <c r="AD2656">
        <v>41</v>
      </c>
      <c r="AE2656">
        <v>8.2743899738751403E-2</v>
      </c>
      <c r="AF2656">
        <v>2</v>
      </c>
      <c r="AG2656">
        <v>4.2070287237265497E-4</v>
      </c>
      <c r="AH2656">
        <v>1.26662427054127E-2</v>
      </c>
      <c r="AI2656">
        <v>23</v>
      </c>
      <c r="AJ2656" s="73">
        <v>64.451358836374993</v>
      </c>
      <c r="AK2656">
        <v>175</v>
      </c>
      <c r="AL2656">
        <v>0.99917802385936905</v>
      </c>
      <c r="AM2656">
        <v>9.6895475540211398E-2</v>
      </c>
      <c r="AN2656">
        <v>2</v>
      </c>
      <c r="AO2656">
        <v>8.6378829070571803E-2</v>
      </c>
      <c r="AP2656">
        <v>1</v>
      </c>
      <c r="AQ2656">
        <v>164</v>
      </c>
      <c r="AR2656">
        <v>0.99635135688953202</v>
      </c>
      <c r="AS2656">
        <v>0</v>
      </c>
      <c r="AT2656">
        <v>0</v>
      </c>
      <c r="AU2656">
        <v>0</v>
      </c>
      <c r="AV2656">
        <v>0</v>
      </c>
      <c r="AW2656">
        <v>164</v>
      </c>
      <c r="AX2656">
        <v>0.995964060488299</v>
      </c>
      <c r="AY2656" s="73">
        <v>59.037261753080998</v>
      </c>
      <c r="AZ2656">
        <v>175</v>
      </c>
      <c r="BA2656">
        <v>0.99917802385936905</v>
      </c>
      <c r="BB2656">
        <v>158</v>
      </c>
      <c r="BC2656">
        <v>0.86416928969762496</v>
      </c>
      <c r="BD2656">
        <v>5</v>
      </c>
      <c r="BE2656">
        <v>4.5803238121335001E-2</v>
      </c>
      <c r="BF2656">
        <v>63.056585825156901</v>
      </c>
      <c r="BG2656">
        <v>63.002314175406902</v>
      </c>
      <c r="BH2656">
        <v>59.037261753080998</v>
      </c>
      <c r="BI2656">
        <v>64.451358836374993</v>
      </c>
    </row>
    <row r="2657" spans="1:61" x14ac:dyDescent="0.25">
      <c r="A2657" s="10" t="str">
        <f>VLOOKUP(D2657,'Index-Relations'!E:F,2,FALSE)</f>
        <v>BM</v>
      </c>
      <c r="B2657" t="s">
        <v>3450</v>
      </c>
      <c r="C2657" s="53" t="s">
        <v>2762</v>
      </c>
      <c r="D2657" s="59" t="s">
        <v>3274</v>
      </c>
      <c r="E2657" s="59" t="s">
        <v>6073</v>
      </c>
      <c r="F2657" t="s">
        <v>992</v>
      </c>
      <c r="G2657" t="s">
        <v>134</v>
      </c>
      <c r="H2657" t="s">
        <v>993</v>
      </c>
      <c r="I2657" s="52">
        <v>45597</v>
      </c>
      <c r="J2657" t="s">
        <v>2457</v>
      </c>
      <c r="K2657">
        <v>179</v>
      </c>
      <c r="L2657" s="73">
        <v>62.478918799521999</v>
      </c>
      <c r="M2657">
        <v>175</v>
      </c>
      <c r="N2657">
        <v>0.99909616841983095</v>
      </c>
      <c r="O2657" s="73">
        <v>62.403573643455999</v>
      </c>
      <c r="P2657">
        <v>175</v>
      </c>
      <c r="Q2657">
        <v>0.99909616841983095</v>
      </c>
      <c r="R2657">
        <v>152</v>
      </c>
      <c r="S2657">
        <v>0.84703138561038605</v>
      </c>
      <c r="T2657">
        <v>39.632400191365797</v>
      </c>
      <c r="U2657">
        <v>0.77811885076610598</v>
      </c>
      <c r="V2657">
        <v>130</v>
      </c>
      <c r="W2657">
        <v>0.22431540908639899</v>
      </c>
      <c r="X2657">
        <v>21</v>
      </c>
      <c r="Y2657">
        <v>177</v>
      </c>
      <c r="Z2657">
        <v>0.99956051123226797</v>
      </c>
      <c r="AA2657">
        <v>102.442174668937</v>
      </c>
      <c r="AB2657">
        <v>135</v>
      </c>
      <c r="AC2657">
        <v>0.927520228535333</v>
      </c>
      <c r="AD2657">
        <v>42</v>
      </c>
      <c r="AE2657">
        <v>7.2040282696935604E-2</v>
      </c>
      <c r="AF2657">
        <v>2</v>
      </c>
      <c r="AG2657">
        <v>4.39488767731213E-4</v>
      </c>
      <c r="AH2657">
        <v>1.2789749302702101E-2</v>
      </c>
      <c r="AI2657">
        <v>23</v>
      </c>
      <c r="AJ2657" s="73">
        <v>63.721934705937898</v>
      </c>
      <c r="AK2657">
        <v>175</v>
      </c>
      <c r="AL2657">
        <v>0.99909616841983095</v>
      </c>
      <c r="AM2657">
        <v>9.6755032327850196E-2</v>
      </c>
      <c r="AN2657">
        <v>2</v>
      </c>
      <c r="AO2657">
        <v>8.7067255732839105E-2</v>
      </c>
      <c r="AP2657">
        <v>1</v>
      </c>
      <c r="AQ2657">
        <v>161</v>
      </c>
      <c r="AR2657">
        <v>0.99451387256924695</v>
      </c>
      <c r="AS2657">
        <v>0</v>
      </c>
      <c r="AT2657">
        <v>0</v>
      </c>
      <c r="AU2657">
        <v>0</v>
      </c>
      <c r="AV2657">
        <v>0</v>
      </c>
      <c r="AW2657">
        <v>163</v>
      </c>
      <c r="AX2657">
        <v>0.995358092189772</v>
      </c>
      <c r="AY2657" s="73">
        <v>58.900713176265</v>
      </c>
      <c r="AZ2657">
        <v>175</v>
      </c>
      <c r="BA2657">
        <v>0.99909616841983095</v>
      </c>
      <c r="BB2657">
        <v>156</v>
      </c>
      <c r="BC2657">
        <v>0.87953497744924902</v>
      </c>
      <c r="BD2657">
        <v>4</v>
      </c>
      <c r="BE2657">
        <v>2.7911639387159501E-2</v>
      </c>
      <c r="BF2657">
        <v>62.478918799521999</v>
      </c>
      <c r="BG2657">
        <v>62.403573643455999</v>
      </c>
      <c r="BH2657">
        <v>58.900713176265</v>
      </c>
      <c r="BI2657">
        <v>63.721934705937898</v>
      </c>
    </row>
    <row r="2658" spans="1:61" x14ac:dyDescent="0.25">
      <c r="A2658" s="10" t="str">
        <f>VLOOKUP(D2658,'Index-Relations'!E:F,2,FALSE)</f>
        <v>BM</v>
      </c>
      <c r="B2658" t="s">
        <v>3450</v>
      </c>
      <c r="C2658" s="53" t="s">
        <v>2763</v>
      </c>
      <c r="D2658" s="59" t="s">
        <v>3274</v>
      </c>
      <c r="E2658" s="59" t="s">
        <v>6074</v>
      </c>
      <c r="F2658" t="s">
        <v>992</v>
      </c>
      <c r="G2658" t="s">
        <v>134</v>
      </c>
      <c r="H2658" t="s">
        <v>993</v>
      </c>
      <c r="I2658" s="52">
        <v>45566</v>
      </c>
      <c r="J2658" t="s">
        <v>2457</v>
      </c>
      <c r="K2658">
        <v>180</v>
      </c>
      <c r="L2658" s="73">
        <v>63.618571733307903</v>
      </c>
      <c r="M2658">
        <v>176</v>
      </c>
      <c r="N2658">
        <v>0.99915160753405496</v>
      </c>
      <c r="O2658" s="73">
        <v>63.434863159432901</v>
      </c>
      <c r="P2658">
        <v>176</v>
      </c>
      <c r="Q2658">
        <v>0.99915160753405496</v>
      </c>
      <c r="R2658">
        <v>153</v>
      </c>
      <c r="S2658">
        <v>0.86277074880406202</v>
      </c>
      <c r="T2658">
        <v>39.482173509877001</v>
      </c>
      <c r="U2658">
        <v>0.77923204329937601</v>
      </c>
      <c r="V2658">
        <v>131</v>
      </c>
      <c r="W2658">
        <v>0.22499153455799301</v>
      </c>
      <c r="X2658">
        <v>21</v>
      </c>
      <c r="Y2658">
        <v>178</v>
      </c>
      <c r="Z2658">
        <v>0.99952289868326105</v>
      </c>
      <c r="AA2658">
        <v>99.371295820477698</v>
      </c>
      <c r="AB2658">
        <v>135</v>
      </c>
      <c r="AC2658">
        <v>0.91225504923414202</v>
      </c>
      <c r="AD2658">
        <v>43</v>
      </c>
      <c r="AE2658">
        <v>8.7267849449119E-2</v>
      </c>
      <c r="AF2658">
        <v>2</v>
      </c>
      <c r="AG2658">
        <v>4.7710131673842001E-4</v>
      </c>
      <c r="AH2658">
        <v>1.31512559701371E-2</v>
      </c>
      <c r="AI2658">
        <v>24</v>
      </c>
      <c r="AJ2658" s="73">
        <v>64.792226904594003</v>
      </c>
      <c r="AK2658">
        <v>176</v>
      </c>
      <c r="AL2658">
        <v>0.99915160753405496</v>
      </c>
      <c r="AM2658">
        <v>9.7879474293273303E-2</v>
      </c>
      <c r="AN2658">
        <v>2</v>
      </c>
      <c r="AO2658">
        <v>8.9346641771224297E-2</v>
      </c>
      <c r="AP2658">
        <v>1</v>
      </c>
      <c r="AQ2658">
        <v>162</v>
      </c>
      <c r="AR2658">
        <v>0.994712488398382</v>
      </c>
      <c r="AS2658">
        <v>0</v>
      </c>
      <c r="AT2658">
        <v>0</v>
      </c>
      <c r="AU2658">
        <v>0</v>
      </c>
      <c r="AV2658">
        <v>0</v>
      </c>
      <c r="AW2658">
        <v>164</v>
      </c>
      <c r="AX2658">
        <v>0.99556307905640695</v>
      </c>
      <c r="AY2658" s="73">
        <v>60.017224924109001</v>
      </c>
      <c r="AZ2658">
        <v>176</v>
      </c>
      <c r="BA2658">
        <v>0.99915160753405496</v>
      </c>
      <c r="BB2658">
        <v>157</v>
      </c>
      <c r="BC2658">
        <v>0.87785383751859303</v>
      </c>
      <c r="BD2658">
        <v>4</v>
      </c>
      <c r="BE2658">
        <v>2.75120091085648E-2</v>
      </c>
      <c r="BF2658">
        <v>63.618571733307903</v>
      </c>
      <c r="BG2658">
        <v>63.434863159432901</v>
      </c>
      <c r="BH2658">
        <v>60.017224924109001</v>
      </c>
      <c r="BI2658">
        <v>64.792226904594003</v>
      </c>
    </row>
    <row r="2659" spans="1:61" x14ac:dyDescent="0.25">
      <c r="A2659" s="10" t="str">
        <f>VLOOKUP(D2659,'Index-Relations'!E:F,2,FALSE)</f>
        <v>BM</v>
      </c>
      <c r="B2659" t="s">
        <v>3450</v>
      </c>
      <c r="C2659" s="53" t="s">
        <v>2764</v>
      </c>
      <c r="D2659" s="59" t="s">
        <v>3274</v>
      </c>
      <c r="E2659" s="59" t="s">
        <v>6075</v>
      </c>
      <c r="F2659" t="s">
        <v>992</v>
      </c>
      <c r="G2659" t="s">
        <v>134</v>
      </c>
      <c r="H2659" t="s">
        <v>993</v>
      </c>
      <c r="I2659" s="52">
        <v>45537</v>
      </c>
      <c r="J2659" t="s">
        <v>2457</v>
      </c>
      <c r="K2659">
        <v>194</v>
      </c>
      <c r="L2659" s="73">
        <v>64.458379344516999</v>
      </c>
      <c r="M2659">
        <v>192</v>
      </c>
      <c r="N2659">
        <v>0.99949927474802802</v>
      </c>
      <c r="O2659" s="73">
        <v>64.177329024954005</v>
      </c>
      <c r="P2659">
        <v>192</v>
      </c>
      <c r="Q2659">
        <v>0.99949927474802802</v>
      </c>
      <c r="R2659">
        <v>165</v>
      </c>
      <c r="S2659">
        <v>0.87459480922271504</v>
      </c>
      <c r="T2659">
        <v>39.478043455128599</v>
      </c>
      <c r="U2659">
        <v>0.79326362985829901</v>
      </c>
      <c r="V2659">
        <v>139</v>
      </c>
      <c r="W2659">
        <v>0.227398181084042</v>
      </c>
      <c r="X2659">
        <v>24</v>
      </c>
      <c r="Y2659">
        <v>194</v>
      </c>
      <c r="Z2659">
        <v>0.999999999999999</v>
      </c>
      <c r="AA2659">
        <v>100.070291638377</v>
      </c>
      <c r="AB2659">
        <v>140</v>
      </c>
      <c r="AC2659">
        <v>0.92183485302993695</v>
      </c>
      <c r="AD2659">
        <v>54</v>
      </c>
      <c r="AE2659">
        <v>7.8165146970062993E-2</v>
      </c>
      <c r="AF2659">
        <v>0</v>
      </c>
      <c r="AG2659">
        <v>0</v>
      </c>
      <c r="AH2659">
        <v>1.3209066100063701E-2</v>
      </c>
      <c r="AI2659">
        <v>24</v>
      </c>
      <c r="AJ2659" s="73">
        <v>65.750514021525007</v>
      </c>
      <c r="AK2659">
        <v>192</v>
      </c>
      <c r="AL2659">
        <v>0.99949927474802802</v>
      </c>
      <c r="AM2659">
        <v>9.1220123730455405E-2</v>
      </c>
      <c r="AN2659">
        <v>2</v>
      </c>
      <c r="AO2659">
        <v>8.2354497068387295E-2</v>
      </c>
      <c r="AP2659">
        <v>1</v>
      </c>
      <c r="AQ2659">
        <v>176</v>
      </c>
      <c r="AR2659">
        <v>0.99431966683025896</v>
      </c>
      <c r="AS2659">
        <v>0</v>
      </c>
      <c r="AT2659">
        <v>0</v>
      </c>
      <c r="AU2659">
        <v>0</v>
      </c>
      <c r="AV2659">
        <v>0</v>
      </c>
      <c r="AW2659">
        <v>178</v>
      </c>
      <c r="AX2659">
        <v>0.99532371864440805</v>
      </c>
      <c r="AY2659" s="73">
        <v>60.632147988361901</v>
      </c>
      <c r="AZ2659">
        <v>192</v>
      </c>
      <c r="BA2659">
        <v>0.99949927474802802</v>
      </c>
      <c r="BB2659">
        <v>171</v>
      </c>
      <c r="BC2659">
        <v>0.88167841036875005</v>
      </c>
      <c r="BD2659">
        <v>4</v>
      </c>
      <c r="BE2659">
        <v>3.02867593931219E-2</v>
      </c>
      <c r="BF2659">
        <v>64.458379344516999</v>
      </c>
      <c r="BG2659">
        <v>64.177329024954005</v>
      </c>
      <c r="BH2659">
        <v>60.632147988361901</v>
      </c>
      <c r="BI2659">
        <v>65.750514021525007</v>
      </c>
    </row>
    <row r="2660" spans="1:61" x14ac:dyDescent="0.25">
      <c r="A2660" s="10" t="str">
        <f>VLOOKUP(D2660,'Index-Relations'!E:F,2,FALSE)</f>
        <v>BM</v>
      </c>
      <c r="B2660" t="s">
        <v>3450</v>
      </c>
      <c r="C2660" s="53" t="s">
        <v>3350</v>
      </c>
      <c r="D2660" s="59" t="s">
        <v>3274</v>
      </c>
      <c r="E2660" s="59" t="s">
        <v>6076</v>
      </c>
      <c r="F2660" t="s">
        <v>992</v>
      </c>
      <c r="G2660" t="s">
        <v>134</v>
      </c>
      <c r="H2660" t="s">
        <v>993</v>
      </c>
      <c r="I2660" s="52">
        <v>45505</v>
      </c>
      <c r="J2660" t="s">
        <v>2457</v>
      </c>
      <c r="K2660">
        <v>195</v>
      </c>
      <c r="L2660" s="73">
        <v>64.823148813421</v>
      </c>
      <c r="M2660">
        <v>193</v>
      </c>
      <c r="N2660">
        <v>0.99944264892087797</v>
      </c>
      <c r="O2660" s="73">
        <v>64.463759069920997</v>
      </c>
      <c r="P2660">
        <v>193</v>
      </c>
      <c r="Q2660">
        <v>0.99944264892087797</v>
      </c>
      <c r="R2660">
        <v>166</v>
      </c>
      <c r="S2660">
        <v>0.884763947062564</v>
      </c>
      <c r="T2660">
        <v>39.765125201256502</v>
      </c>
      <c r="U2660">
        <v>0.81695569908757104</v>
      </c>
      <c r="V2660">
        <v>139</v>
      </c>
      <c r="W2660">
        <v>0.254726838282266</v>
      </c>
      <c r="X2660">
        <v>24</v>
      </c>
      <c r="Y2660">
        <v>195</v>
      </c>
      <c r="Z2660">
        <v>1</v>
      </c>
      <c r="AA2660">
        <v>103.2457750067</v>
      </c>
      <c r="AB2660">
        <v>140</v>
      </c>
      <c r="AC2660">
        <v>0.91679478660887104</v>
      </c>
      <c r="AD2660">
        <v>55</v>
      </c>
      <c r="AE2660">
        <v>8.3205213391129101E-2</v>
      </c>
      <c r="AF2660">
        <v>0</v>
      </c>
      <c r="AG2660">
        <v>0</v>
      </c>
      <c r="AH2660">
        <v>1.25332523480649E-2</v>
      </c>
      <c r="AI2660">
        <v>24</v>
      </c>
      <c r="AJ2660" s="73">
        <v>65.984408886756995</v>
      </c>
      <c r="AK2660">
        <v>193</v>
      </c>
      <c r="AL2660">
        <v>0.99944264892087797</v>
      </c>
      <c r="AM2660">
        <v>0.100000640747099</v>
      </c>
      <c r="AN2660">
        <v>2</v>
      </c>
      <c r="AO2660">
        <v>9.0887766001911299E-2</v>
      </c>
      <c r="AP2660">
        <v>1</v>
      </c>
      <c r="AQ2660">
        <v>176</v>
      </c>
      <c r="AR2660">
        <v>0.99362274937915795</v>
      </c>
      <c r="AS2660">
        <v>0</v>
      </c>
      <c r="AT2660">
        <v>0</v>
      </c>
      <c r="AU2660">
        <v>0</v>
      </c>
      <c r="AV2660">
        <v>0</v>
      </c>
      <c r="AW2660">
        <v>179</v>
      </c>
      <c r="AX2660">
        <v>0.99503761729307505</v>
      </c>
      <c r="AY2660" s="73">
        <v>61.064498116682998</v>
      </c>
      <c r="AZ2660">
        <v>193</v>
      </c>
      <c r="BA2660">
        <v>0.99944264892087797</v>
      </c>
      <c r="BB2660">
        <v>171</v>
      </c>
      <c r="BC2660">
        <v>0.87186772066714802</v>
      </c>
      <c r="BD2660">
        <v>4</v>
      </c>
      <c r="BE2660">
        <v>3.0867262710099E-2</v>
      </c>
      <c r="BF2660">
        <v>64.823148813421</v>
      </c>
      <c r="BG2660">
        <v>64.463759069920997</v>
      </c>
      <c r="BH2660">
        <v>61.064498116682998</v>
      </c>
      <c r="BI2660">
        <v>65.984408886756995</v>
      </c>
    </row>
    <row r="2661" spans="1:61" x14ac:dyDescent="0.25">
      <c r="A2661" s="10" t="str">
        <f>VLOOKUP(D2661,'Index-Relations'!E:F,2,FALSE)</f>
        <v>BM</v>
      </c>
      <c r="B2661" t="s">
        <v>3450</v>
      </c>
      <c r="C2661" s="53" t="s">
        <v>2765</v>
      </c>
      <c r="D2661" s="59" t="s">
        <v>3274</v>
      </c>
      <c r="E2661" s="59" t="s">
        <v>6077</v>
      </c>
      <c r="F2661" t="s">
        <v>992</v>
      </c>
      <c r="G2661" t="s">
        <v>134</v>
      </c>
      <c r="H2661" t="s">
        <v>993</v>
      </c>
      <c r="I2661" s="52">
        <v>45474</v>
      </c>
      <c r="J2661" t="s">
        <v>2457</v>
      </c>
      <c r="K2661">
        <v>197</v>
      </c>
      <c r="L2661" s="73">
        <v>65.297271730920002</v>
      </c>
      <c r="M2661">
        <v>195</v>
      </c>
      <c r="N2661">
        <v>0.99949560331948695</v>
      </c>
      <c r="O2661" s="73">
        <v>64.528570399463902</v>
      </c>
      <c r="P2661">
        <v>195</v>
      </c>
      <c r="Q2661">
        <v>0.99949560331948695</v>
      </c>
      <c r="R2661">
        <v>168</v>
      </c>
      <c r="S2661">
        <v>0.88017743799077297</v>
      </c>
      <c r="T2661">
        <v>39.703641259240101</v>
      </c>
      <c r="U2661">
        <v>0.81474511655856796</v>
      </c>
      <c r="V2661">
        <v>140</v>
      </c>
      <c r="W2661">
        <v>0.249211007446244</v>
      </c>
      <c r="X2661">
        <v>25</v>
      </c>
      <c r="Y2661">
        <v>197</v>
      </c>
      <c r="Z2661">
        <v>0.999999999999999</v>
      </c>
      <c r="AA2661">
        <v>105.695113248653</v>
      </c>
      <c r="AB2661">
        <v>142</v>
      </c>
      <c r="AC2661">
        <v>0.92023340914389495</v>
      </c>
      <c r="AD2661">
        <v>55</v>
      </c>
      <c r="AE2661">
        <v>7.9766590856104005E-2</v>
      </c>
      <c r="AF2661">
        <v>0</v>
      </c>
      <c r="AG2661">
        <v>1.9429E-16</v>
      </c>
      <c r="AH2661">
        <v>1.24019491213268E-2</v>
      </c>
      <c r="AI2661">
        <v>24</v>
      </c>
      <c r="AJ2661" s="73">
        <v>65.994484664813996</v>
      </c>
      <c r="AK2661">
        <v>195</v>
      </c>
      <c r="AL2661">
        <v>0.99949560331948695</v>
      </c>
      <c r="AM2661">
        <v>0.103296005852327</v>
      </c>
      <c r="AN2661">
        <v>2</v>
      </c>
      <c r="AO2661">
        <v>9.4330483584233099E-2</v>
      </c>
      <c r="AP2661">
        <v>1</v>
      </c>
      <c r="AQ2661">
        <v>178</v>
      </c>
      <c r="AR2661">
        <v>0.993630225911462</v>
      </c>
      <c r="AS2661">
        <v>0</v>
      </c>
      <c r="AT2661">
        <v>0</v>
      </c>
      <c r="AU2661">
        <v>0</v>
      </c>
      <c r="AV2661">
        <v>0</v>
      </c>
      <c r="AW2661">
        <v>181</v>
      </c>
      <c r="AX2661">
        <v>0.99504931714671496</v>
      </c>
      <c r="AY2661" s="73">
        <v>61.920783727767997</v>
      </c>
      <c r="AZ2661">
        <v>195</v>
      </c>
      <c r="BA2661">
        <v>0.99949560331948695</v>
      </c>
      <c r="BB2661">
        <v>173</v>
      </c>
      <c r="BC2661">
        <v>0.86991951763640496</v>
      </c>
      <c r="BD2661">
        <v>4</v>
      </c>
      <c r="BE2661">
        <v>2.93802246908242E-2</v>
      </c>
      <c r="BF2661">
        <v>65.297271730920002</v>
      </c>
      <c r="BG2661">
        <v>64.528570399463902</v>
      </c>
      <c r="BH2661">
        <v>61.920783727767997</v>
      </c>
      <c r="BI2661">
        <v>65.994484664813996</v>
      </c>
    </row>
    <row r="2662" spans="1:61" x14ac:dyDescent="0.25">
      <c r="A2662" s="10" t="str">
        <f>VLOOKUP(D2662,'Index-Relations'!E:F,2,FALSE)</f>
        <v>BM</v>
      </c>
      <c r="B2662" t="s">
        <v>3450</v>
      </c>
      <c r="C2662" s="53" t="s">
        <v>2766</v>
      </c>
      <c r="D2662" s="59" t="s">
        <v>3274</v>
      </c>
      <c r="E2662" s="59" t="s">
        <v>6078</v>
      </c>
      <c r="F2662" t="s">
        <v>992</v>
      </c>
      <c r="G2662" t="s">
        <v>134</v>
      </c>
      <c r="H2662" t="s">
        <v>993</v>
      </c>
      <c r="I2662" s="52">
        <v>45446</v>
      </c>
      <c r="J2662" t="s">
        <v>2457</v>
      </c>
      <c r="K2662">
        <v>199</v>
      </c>
      <c r="L2662" s="73">
        <v>65.727995381189004</v>
      </c>
      <c r="M2662">
        <v>197</v>
      </c>
      <c r="N2662">
        <v>0.99954661094293895</v>
      </c>
      <c r="O2662" s="73">
        <v>64.863529992752007</v>
      </c>
      <c r="P2662">
        <v>197</v>
      </c>
      <c r="Q2662">
        <v>0.99954661094293895</v>
      </c>
      <c r="R2662">
        <v>168</v>
      </c>
      <c r="S2662">
        <v>0.88796179015996202</v>
      </c>
      <c r="T2662">
        <v>39.576606486681598</v>
      </c>
      <c r="U2662">
        <v>0.81694305404224199</v>
      </c>
      <c r="V2662">
        <v>141</v>
      </c>
      <c r="W2662">
        <v>0.25103170531122598</v>
      </c>
      <c r="X2662">
        <v>26</v>
      </c>
      <c r="Y2662">
        <v>199</v>
      </c>
      <c r="Z2662">
        <v>1</v>
      </c>
      <c r="AA2662">
        <v>102.148513479648</v>
      </c>
      <c r="AB2662">
        <v>142</v>
      </c>
      <c r="AC2662">
        <v>0.918216679819709</v>
      </c>
      <c r="AD2662">
        <v>57</v>
      </c>
      <c r="AE2662">
        <v>8.1783320180290706E-2</v>
      </c>
      <c r="AF2662">
        <v>0</v>
      </c>
      <c r="AG2662">
        <v>0</v>
      </c>
      <c r="AH2662">
        <v>1.2386371133797499E-2</v>
      </c>
      <c r="AI2662">
        <v>24</v>
      </c>
      <c r="AJ2662" s="73">
        <v>66.400175514618994</v>
      </c>
      <c r="AK2662">
        <v>197</v>
      </c>
      <c r="AL2662">
        <v>0.99954661094293895</v>
      </c>
      <c r="AM2662">
        <v>0.10526627926269599</v>
      </c>
      <c r="AN2662">
        <v>2</v>
      </c>
      <c r="AO2662">
        <v>9.7142777682221904E-2</v>
      </c>
      <c r="AP2662">
        <v>1</v>
      </c>
      <c r="AQ2662">
        <v>178</v>
      </c>
      <c r="AR2662">
        <v>0.99357100729134396</v>
      </c>
      <c r="AS2662">
        <v>0</v>
      </c>
      <c r="AT2662">
        <v>0</v>
      </c>
      <c r="AU2662">
        <v>0</v>
      </c>
      <c r="AV2662">
        <v>0</v>
      </c>
      <c r="AW2662">
        <v>181</v>
      </c>
      <c r="AX2662">
        <v>0.99490097188195004</v>
      </c>
      <c r="AY2662" s="73">
        <v>62.317723287287897</v>
      </c>
      <c r="AZ2662">
        <v>197</v>
      </c>
      <c r="BA2662">
        <v>0.99954661094293895</v>
      </c>
      <c r="BB2662">
        <v>173</v>
      </c>
      <c r="BC2662">
        <v>0.86812255764412705</v>
      </c>
      <c r="BD2662">
        <v>4</v>
      </c>
      <c r="BE2662">
        <v>2.8305671964995401E-2</v>
      </c>
      <c r="BF2662">
        <v>65.727995381189004</v>
      </c>
      <c r="BG2662">
        <v>64.863529992752007</v>
      </c>
      <c r="BH2662">
        <v>62.317723287287897</v>
      </c>
      <c r="BI2662">
        <v>66.400175514618994</v>
      </c>
    </row>
    <row r="2663" spans="1:61" x14ac:dyDescent="0.25">
      <c r="A2663" s="10" t="str">
        <f>VLOOKUP(D2663,'Index-Relations'!E:F,2,FALSE)</f>
        <v>BM</v>
      </c>
      <c r="B2663" t="s">
        <v>3450</v>
      </c>
      <c r="C2663" s="53" t="s">
        <v>2767</v>
      </c>
      <c r="D2663" s="59" t="s">
        <v>3274</v>
      </c>
      <c r="E2663" s="59" t="s">
        <v>6079</v>
      </c>
      <c r="F2663" t="s">
        <v>992</v>
      </c>
      <c r="G2663" t="s">
        <v>134</v>
      </c>
      <c r="H2663" t="s">
        <v>993</v>
      </c>
      <c r="I2663" s="52">
        <v>45413</v>
      </c>
      <c r="J2663" t="s">
        <v>2457</v>
      </c>
      <c r="K2663">
        <v>200</v>
      </c>
      <c r="L2663" s="73">
        <v>66.014824976347995</v>
      </c>
      <c r="M2663">
        <v>198</v>
      </c>
      <c r="N2663">
        <v>0.99952633016479497</v>
      </c>
      <c r="O2663" s="73">
        <v>65.245253393608905</v>
      </c>
      <c r="P2663">
        <v>198</v>
      </c>
      <c r="Q2663">
        <v>0.99952633016479497</v>
      </c>
      <c r="R2663">
        <v>169</v>
      </c>
      <c r="S2663">
        <v>0.89628627163178898</v>
      </c>
      <c r="T2663">
        <v>39.654311064394598</v>
      </c>
      <c r="U2663">
        <v>0.813566348474828</v>
      </c>
      <c r="V2663">
        <v>142</v>
      </c>
      <c r="W2663">
        <v>0.24771776684060201</v>
      </c>
      <c r="X2663">
        <v>26</v>
      </c>
      <c r="Y2663">
        <v>200</v>
      </c>
      <c r="Z2663">
        <v>1</v>
      </c>
      <c r="AA2663">
        <v>104.190681180593</v>
      </c>
      <c r="AB2663">
        <v>143</v>
      </c>
      <c r="AC2663">
        <v>0.91759262989052404</v>
      </c>
      <c r="AD2663">
        <v>57</v>
      </c>
      <c r="AE2663">
        <v>8.2407370109475506E-2</v>
      </c>
      <c r="AF2663">
        <v>0</v>
      </c>
      <c r="AG2663">
        <v>2.7756000000000002E-16</v>
      </c>
      <c r="AH2663">
        <v>1.2353355512071101E-2</v>
      </c>
      <c r="AI2663">
        <v>24</v>
      </c>
      <c r="AJ2663" s="73">
        <v>66.808142972827895</v>
      </c>
      <c r="AK2663">
        <v>198</v>
      </c>
      <c r="AL2663">
        <v>0.99952633016479497</v>
      </c>
      <c r="AM2663">
        <v>0.1006816714741</v>
      </c>
      <c r="AN2663">
        <v>2</v>
      </c>
      <c r="AO2663">
        <v>9.4282714864770995E-2</v>
      </c>
      <c r="AP2663">
        <v>1</v>
      </c>
      <c r="AQ2663">
        <v>179</v>
      </c>
      <c r="AR2663">
        <v>0.99366984228965005</v>
      </c>
      <c r="AS2663">
        <v>0</v>
      </c>
      <c r="AT2663">
        <v>0</v>
      </c>
      <c r="AU2663">
        <v>0</v>
      </c>
      <c r="AV2663">
        <v>0</v>
      </c>
      <c r="AW2663">
        <v>181</v>
      </c>
      <c r="AX2663">
        <v>0.99470559264924796</v>
      </c>
      <c r="AY2663" s="73">
        <v>62.302418324668899</v>
      </c>
      <c r="AZ2663">
        <v>198</v>
      </c>
      <c r="BA2663">
        <v>0.99952633016479497</v>
      </c>
      <c r="BB2663">
        <v>174</v>
      </c>
      <c r="BC2663">
        <v>0.87181366426740403</v>
      </c>
      <c r="BD2663">
        <v>4</v>
      </c>
      <c r="BE2663">
        <v>2.75734631574753E-2</v>
      </c>
      <c r="BF2663">
        <v>66.014824976347995</v>
      </c>
      <c r="BG2663">
        <v>65.245253393608905</v>
      </c>
      <c r="BH2663">
        <v>62.302418324668899</v>
      </c>
      <c r="BI2663">
        <v>66.808142972827895</v>
      </c>
    </row>
    <row r="2664" spans="1:61" x14ac:dyDescent="0.25">
      <c r="A2664" s="10" t="str">
        <f>VLOOKUP(D2664,'Index-Relations'!E:F,2,FALSE)</f>
        <v>BM</v>
      </c>
      <c r="B2664" t="s">
        <v>3450</v>
      </c>
      <c r="C2664" s="53" t="s">
        <v>2768</v>
      </c>
      <c r="D2664" s="59" t="s">
        <v>3274</v>
      </c>
      <c r="E2664" s="59" t="s">
        <v>6080</v>
      </c>
      <c r="F2664" t="s">
        <v>992</v>
      </c>
      <c r="G2664" t="s">
        <v>134</v>
      </c>
      <c r="H2664" t="s">
        <v>993</v>
      </c>
      <c r="I2664" s="52">
        <v>45383</v>
      </c>
      <c r="J2664" t="s">
        <v>2457</v>
      </c>
      <c r="K2664">
        <v>200</v>
      </c>
      <c r="L2664">
        <v>69.304280523056505</v>
      </c>
      <c r="M2664">
        <v>198</v>
      </c>
      <c r="N2664">
        <v>0.99945068123894798</v>
      </c>
      <c r="O2664">
        <v>66.396403998843596</v>
      </c>
      <c r="P2664">
        <v>198</v>
      </c>
      <c r="Q2664">
        <v>0.99945068123894798</v>
      </c>
      <c r="R2664">
        <v>169</v>
      </c>
      <c r="S2664">
        <v>0.89260572772046998</v>
      </c>
      <c r="T2664">
        <v>39.522046187995301</v>
      </c>
      <c r="U2664">
        <v>0.81312143172705698</v>
      </c>
      <c r="V2664">
        <v>142</v>
      </c>
      <c r="W2664">
        <v>0.23930699745412901</v>
      </c>
      <c r="X2664">
        <v>26</v>
      </c>
      <c r="Y2664">
        <v>200</v>
      </c>
      <c r="Z2664">
        <v>1</v>
      </c>
      <c r="AA2664">
        <v>98.230562397986404</v>
      </c>
      <c r="AB2664">
        <v>143</v>
      </c>
      <c r="AC2664">
        <v>0.91649679453956601</v>
      </c>
      <c r="AD2664">
        <v>57</v>
      </c>
      <c r="AE2664">
        <v>8.3503205460433605E-2</v>
      </c>
      <c r="AF2664">
        <v>0</v>
      </c>
      <c r="AG2664">
        <v>5.5510000000000001E-17</v>
      </c>
      <c r="AH2664">
        <v>1.22780238310271E-2</v>
      </c>
      <c r="AI2664">
        <v>24</v>
      </c>
      <c r="AJ2664">
        <v>71.905461079700103</v>
      </c>
      <c r="AK2664">
        <v>198</v>
      </c>
      <c r="AL2664">
        <v>0.99945068123894798</v>
      </c>
      <c r="AM2664">
        <v>9.3713812031186602E-2</v>
      </c>
      <c r="AN2664">
        <v>2</v>
      </c>
      <c r="AO2664">
        <v>8.8013180967035601E-2</v>
      </c>
      <c r="AP2664">
        <v>1</v>
      </c>
      <c r="AQ2664">
        <v>179</v>
      </c>
      <c r="AR2664">
        <v>0.993378024448762</v>
      </c>
      <c r="AS2664">
        <v>0</v>
      </c>
      <c r="AT2664">
        <v>0</v>
      </c>
      <c r="AU2664">
        <v>0</v>
      </c>
      <c r="AV2664">
        <v>0</v>
      </c>
      <c r="AW2664">
        <v>181</v>
      </c>
      <c r="AX2664">
        <v>0.99443636717518302</v>
      </c>
      <c r="AY2664">
        <v>66.078620697569207</v>
      </c>
      <c r="AZ2664">
        <v>198</v>
      </c>
      <c r="BA2664">
        <v>0.99945068123894798</v>
      </c>
      <c r="BB2664">
        <v>174</v>
      </c>
      <c r="BC2664">
        <v>0.87704630046612797</v>
      </c>
      <c r="BD2664">
        <v>4</v>
      </c>
      <c r="BE2664">
        <v>2.8318543015598399E-2</v>
      </c>
      <c r="BF2664">
        <v>65.679985675853999</v>
      </c>
      <c r="BG2664">
        <v>64.570755883011998</v>
      </c>
      <c r="BH2664">
        <v>62.380397783098999</v>
      </c>
      <c r="BI2664">
        <v>66.485634249707005</v>
      </c>
    </row>
    <row r="2665" spans="1:61" x14ac:dyDescent="0.25">
      <c r="A2665" s="10" t="str">
        <f>VLOOKUP(D2665,'Index-Relations'!E:F,2,FALSE)</f>
        <v>BM</v>
      </c>
      <c r="B2665" t="s">
        <v>3450</v>
      </c>
      <c r="C2665" s="53" t="s">
        <v>2769</v>
      </c>
      <c r="D2665" s="59" t="s">
        <v>3274</v>
      </c>
      <c r="E2665" s="59" t="s">
        <v>6081</v>
      </c>
      <c r="F2665" t="s">
        <v>992</v>
      </c>
      <c r="G2665" t="s">
        <v>134</v>
      </c>
      <c r="H2665" t="s">
        <v>993</v>
      </c>
      <c r="I2665" s="52">
        <v>45352</v>
      </c>
      <c r="J2665" t="s">
        <v>2457</v>
      </c>
      <c r="K2665">
        <v>200</v>
      </c>
      <c r="L2665">
        <v>69.568686741006204</v>
      </c>
      <c r="M2665">
        <v>197</v>
      </c>
      <c r="N2665">
        <v>0.99910134957675301</v>
      </c>
      <c r="O2665">
        <v>66.781935342569199</v>
      </c>
      <c r="P2665">
        <v>197</v>
      </c>
      <c r="Q2665">
        <v>0.99910134957675301</v>
      </c>
      <c r="R2665">
        <v>169</v>
      </c>
      <c r="S2665">
        <v>0.89860007849763501</v>
      </c>
      <c r="T2665">
        <v>39.497782018908403</v>
      </c>
      <c r="U2665">
        <v>0.76622267578773895</v>
      </c>
      <c r="V2665">
        <v>139</v>
      </c>
      <c r="W2665">
        <v>0.17080042721917699</v>
      </c>
      <c r="X2665">
        <v>22</v>
      </c>
      <c r="Y2665">
        <v>200</v>
      </c>
      <c r="Z2665">
        <v>1</v>
      </c>
      <c r="AA2665">
        <v>100.97821691718801</v>
      </c>
      <c r="AB2665">
        <v>143</v>
      </c>
      <c r="AC2665">
        <v>0.92166089836582299</v>
      </c>
      <c r="AD2665">
        <v>57</v>
      </c>
      <c r="AE2665">
        <v>7.8339101634176095E-2</v>
      </c>
      <c r="AF2665">
        <v>0</v>
      </c>
      <c r="AG2665">
        <v>2.3592E-16</v>
      </c>
      <c r="AH2665">
        <v>1.75073633792456E-3</v>
      </c>
      <c r="AI2665">
        <v>13</v>
      </c>
      <c r="AJ2665">
        <v>71.760809423733093</v>
      </c>
      <c r="AK2665">
        <v>197</v>
      </c>
      <c r="AL2665">
        <v>0.99910134957675301</v>
      </c>
      <c r="AM2665">
        <v>0.10262140764276199</v>
      </c>
      <c r="AN2665">
        <v>2</v>
      </c>
      <c r="AO2665">
        <v>9.6531997948986606E-2</v>
      </c>
      <c r="AP2665">
        <v>1</v>
      </c>
      <c r="AQ2665">
        <v>179</v>
      </c>
      <c r="AR2665">
        <v>0.99347193860322602</v>
      </c>
      <c r="AS2665">
        <v>0</v>
      </c>
      <c r="AT2665">
        <v>0</v>
      </c>
      <c r="AU2665">
        <v>0</v>
      </c>
      <c r="AV2665">
        <v>0</v>
      </c>
      <c r="AW2665">
        <v>181</v>
      </c>
      <c r="AX2665">
        <v>0.994582468864733</v>
      </c>
      <c r="AY2665">
        <v>66.579766308916405</v>
      </c>
      <c r="AZ2665">
        <v>197</v>
      </c>
      <c r="BA2665">
        <v>0.99910134957675301</v>
      </c>
      <c r="BB2665">
        <v>174</v>
      </c>
      <c r="BC2665">
        <v>0.86749421440656604</v>
      </c>
      <c r="BD2665">
        <v>4</v>
      </c>
      <c r="BE2665">
        <v>2.9445726247673699E-2</v>
      </c>
      <c r="BF2665">
        <v>66.045350654413994</v>
      </c>
      <c r="BG2665">
        <v>64.981565922144</v>
      </c>
      <c r="BH2665">
        <v>62.842782458151902</v>
      </c>
      <c r="BI2665">
        <v>66.502716509089893</v>
      </c>
    </row>
    <row r="2666" spans="1:61" x14ac:dyDescent="0.25">
      <c r="A2666" s="10" t="str">
        <f>VLOOKUP(D2666,'Index-Relations'!E:F,2,FALSE)</f>
        <v>BM</v>
      </c>
      <c r="B2666" t="s">
        <v>3450</v>
      </c>
      <c r="C2666" s="53" t="s">
        <v>2770</v>
      </c>
      <c r="D2666" s="59" t="s">
        <v>3274</v>
      </c>
      <c r="E2666" s="59" t="s">
        <v>6082</v>
      </c>
      <c r="F2666" t="s">
        <v>992</v>
      </c>
      <c r="G2666" t="s">
        <v>134</v>
      </c>
      <c r="H2666" t="s">
        <v>993</v>
      </c>
      <c r="I2666" s="52">
        <v>45323</v>
      </c>
      <c r="J2666" t="s">
        <v>2457</v>
      </c>
      <c r="K2666">
        <v>200</v>
      </c>
      <c r="L2666">
        <v>70.060274100047593</v>
      </c>
      <c r="M2666">
        <v>197</v>
      </c>
      <c r="N2666">
        <v>0.99906203426962703</v>
      </c>
      <c r="O2666">
        <v>66.804165018341394</v>
      </c>
      <c r="P2666">
        <v>197</v>
      </c>
      <c r="Q2666">
        <v>0.99906203426962703</v>
      </c>
      <c r="R2666">
        <v>169</v>
      </c>
      <c r="S2666">
        <v>0.90950547568099305</v>
      </c>
      <c r="T2666">
        <v>39.433788805917303</v>
      </c>
      <c r="U2666">
        <v>0.80224655604224304</v>
      </c>
      <c r="V2666">
        <v>136</v>
      </c>
      <c r="W2666">
        <v>0.18078843629897101</v>
      </c>
      <c r="X2666">
        <v>21</v>
      </c>
      <c r="Y2666">
        <v>198</v>
      </c>
      <c r="Z2666">
        <v>0.99944926005307899</v>
      </c>
      <c r="AA2666">
        <v>103.998437006155</v>
      </c>
      <c r="AB2666">
        <v>138</v>
      </c>
      <c r="AC2666">
        <v>0.91655247315919697</v>
      </c>
      <c r="AD2666">
        <v>60</v>
      </c>
      <c r="AE2666">
        <v>8.28967868938814E-2</v>
      </c>
      <c r="AF2666">
        <v>2</v>
      </c>
      <c r="AG2666">
        <v>5.5073994692116102E-4</v>
      </c>
      <c r="AH2666">
        <v>2.5794859755042198E-3</v>
      </c>
      <c r="AI2666">
        <v>13</v>
      </c>
      <c r="AJ2666">
        <v>72.298389658151905</v>
      </c>
      <c r="AK2666">
        <v>197</v>
      </c>
      <c r="AL2666">
        <v>0.99906203426962703</v>
      </c>
      <c r="AM2666">
        <v>0.105601124284042</v>
      </c>
      <c r="AN2666">
        <v>2</v>
      </c>
      <c r="AO2666">
        <v>9.9308389825790405E-2</v>
      </c>
      <c r="AP2666">
        <v>1</v>
      </c>
      <c r="AQ2666">
        <v>179</v>
      </c>
      <c r="AR2666">
        <v>0.99352269316373198</v>
      </c>
      <c r="AS2666">
        <v>0</v>
      </c>
      <c r="AT2666">
        <v>0</v>
      </c>
      <c r="AU2666">
        <v>0</v>
      </c>
      <c r="AV2666">
        <v>0</v>
      </c>
      <c r="AW2666">
        <v>180</v>
      </c>
      <c r="AX2666">
        <v>0.99417359622527102</v>
      </c>
      <c r="AY2666">
        <v>67.302424811220007</v>
      </c>
      <c r="AZ2666">
        <v>197</v>
      </c>
      <c r="BA2666">
        <v>0.99906203426962703</v>
      </c>
      <c r="BB2666">
        <v>173</v>
      </c>
      <c r="BC2666">
        <v>0.86058083031692001</v>
      </c>
      <c r="BD2666">
        <v>5</v>
      </c>
      <c r="BE2666">
        <v>3.36334730210213E-2</v>
      </c>
      <c r="BF2666">
        <v>66.501747046917998</v>
      </c>
      <c r="BG2666">
        <v>65.118900404895001</v>
      </c>
      <c r="BH2666">
        <v>63.479058773856899</v>
      </c>
      <c r="BI2666">
        <v>66.985985425472904</v>
      </c>
    </row>
    <row r="2667" spans="1:61" x14ac:dyDescent="0.25">
      <c r="A2667" s="10" t="str">
        <f>VLOOKUP(D2667,'Index-Relations'!E:F,2,FALSE)</f>
        <v>BM</v>
      </c>
      <c r="B2667" t="s">
        <v>3450</v>
      </c>
      <c r="C2667" s="53" t="s">
        <v>2760</v>
      </c>
      <c r="D2667" s="59" t="s">
        <v>2851</v>
      </c>
      <c r="E2667" s="59" t="s">
        <v>6083</v>
      </c>
      <c r="F2667" t="s">
        <v>1013</v>
      </c>
      <c r="G2667" t="s">
        <v>140</v>
      </c>
      <c r="H2667" t="s">
        <v>1014</v>
      </c>
      <c r="I2667" s="52">
        <v>45658</v>
      </c>
      <c r="J2667" t="s">
        <v>2457</v>
      </c>
      <c r="K2667">
        <v>82</v>
      </c>
      <c r="L2667" s="73">
        <v>59.278162236093003</v>
      </c>
      <c r="M2667">
        <v>82</v>
      </c>
      <c r="N2667">
        <v>1</v>
      </c>
      <c r="O2667" s="73">
        <v>57.125891085004</v>
      </c>
      <c r="P2667">
        <v>82</v>
      </c>
      <c r="Q2667">
        <v>1</v>
      </c>
      <c r="R2667">
        <v>80</v>
      </c>
      <c r="S2667">
        <v>0.99009989767338202</v>
      </c>
      <c r="T2667">
        <v>32.9077313866905</v>
      </c>
      <c r="U2667">
        <v>0.61848529784997996</v>
      </c>
      <c r="V2667">
        <v>53</v>
      </c>
      <c r="W2667">
        <v>0.230108412295283</v>
      </c>
      <c r="X2667">
        <v>18</v>
      </c>
      <c r="Y2667">
        <v>80</v>
      </c>
      <c r="Z2667">
        <v>0.98640270547050701</v>
      </c>
      <c r="AA2667">
        <v>46.583245277933997</v>
      </c>
      <c r="AB2667">
        <v>65</v>
      </c>
      <c r="AC2667">
        <v>0.75911968162695398</v>
      </c>
      <c r="AD2667">
        <v>15</v>
      </c>
      <c r="AE2667">
        <v>0.22728302384355201</v>
      </c>
      <c r="AF2667">
        <v>2</v>
      </c>
      <c r="AG2667">
        <v>1.3597294529492701E-2</v>
      </c>
      <c r="AH2667">
        <v>3.3735272748619E-3</v>
      </c>
      <c r="AI2667">
        <v>6</v>
      </c>
      <c r="AJ2667" s="73">
        <v>55.918803924197</v>
      </c>
      <c r="AK2667">
        <v>82</v>
      </c>
      <c r="AL2667">
        <v>1</v>
      </c>
      <c r="AM2667">
        <v>0</v>
      </c>
      <c r="AN2667">
        <v>0</v>
      </c>
      <c r="AO2667">
        <v>4.4133770657697503E-2</v>
      </c>
      <c r="AP2667">
        <v>1</v>
      </c>
      <c r="AQ2667">
        <v>82</v>
      </c>
      <c r="AR2667">
        <v>1</v>
      </c>
      <c r="AS2667">
        <v>0</v>
      </c>
      <c r="AT2667">
        <v>0</v>
      </c>
      <c r="AU2667">
        <v>0</v>
      </c>
      <c r="AV2667">
        <v>0</v>
      </c>
      <c r="AW2667">
        <v>82</v>
      </c>
      <c r="AX2667">
        <v>1</v>
      </c>
      <c r="AY2667" s="73">
        <v>62.969800536298003</v>
      </c>
      <c r="AZ2667">
        <v>82</v>
      </c>
      <c r="BA2667">
        <v>1</v>
      </c>
      <c r="BB2667">
        <v>79</v>
      </c>
      <c r="BC2667">
        <v>0.93953183737025603</v>
      </c>
      <c r="BD2667">
        <v>2</v>
      </c>
      <c r="BE2667">
        <v>1.6334391972046201E-2</v>
      </c>
      <c r="BF2667">
        <v>59.278162236093003</v>
      </c>
      <c r="BG2667">
        <v>57.125891085004</v>
      </c>
      <c r="BH2667">
        <v>62.969800536298003</v>
      </c>
      <c r="BI2667">
        <v>55.918803924197</v>
      </c>
    </row>
    <row r="2668" spans="1:61" x14ac:dyDescent="0.25">
      <c r="A2668" s="10" t="str">
        <f>VLOOKUP(D2668,'Index-Relations'!E:F,2,FALSE)</f>
        <v>BM</v>
      </c>
      <c r="B2668" t="s">
        <v>3450</v>
      </c>
      <c r="C2668" s="53" t="s">
        <v>2761</v>
      </c>
      <c r="D2668" s="59" t="s">
        <v>2851</v>
      </c>
      <c r="E2668" s="59" t="s">
        <v>6084</v>
      </c>
      <c r="F2668" t="s">
        <v>1013</v>
      </c>
      <c r="G2668" t="s">
        <v>140</v>
      </c>
      <c r="H2668" t="s">
        <v>1014</v>
      </c>
      <c r="I2668" s="52">
        <v>45628</v>
      </c>
      <c r="J2668" t="s">
        <v>2457</v>
      </c>
      <c r="K2668">
        <v>83</v>
      </c>
      <c r="L2668" s="73">
        <v>58.954727355417901</v>
      </c>
      <c r="M2668">
        <v>82</v>
      </c>
      <c r="N2668">
        <v>0.99756525851409406</v>
      </c>
      <c r="O2668" s="73">
        <v>56.963396211103003</v>
      </c>
      <c r="P2668">
        <v>82</v>
      </c>
      <c r="Q2668">
        <v>0.99756525851409406</v>
      </c>
      <c r="R2668">
        <v>80</v>
      </c>
      <c r="S2668">
        <v>0.98771897283542898</v>
      </c>
      <c r="T2668">
        <v>33.1472984859749</v>
      </c>
      <c r="U2668">
        <v>0.63084300567573903</v>
      </c>
      <c r="V2668">
        <v>52</v>
      </c>
      <c r="W2668">
        <v>0.23428325419978299</v>
      </c>
      <c r="X2668">
        <v>18</v>
      </c>
      <c r="Y2668">
        <v>79</v>
      </c>
      <c r="Z2668">
        <v>0.98343882037249697</v>
      </c>
      <c r="AA2668">
        <v>43.464009311339296</v>
      </c>
      <c r="AB2668">
        <v>64</v>
      </c>
      <c r="AC2668">
        <v>0.75363490693271495</v>
      </c>
      <c r="AD2668">
        <v>15</v>
      </c>
      <c r="AE2668">
        <v>0.22980391343978099</v>
      </c>
      <c r="AF2668">
        <v>4</v>
      </c>
      <c r="AG2668">
        <v>1.6561179627502299E-2</v>
      </c>
      <c r="AH2668">
        <v>3.4365205546551601E-3</v>
      </c>
      <c r="AI2668">
        <v>6</v>
      </c>
      <c r="AJ2668" s="73">
        <v>55.623601153952002</v>
      </c>
      <c r="AK2668">
        <v>82</v>
      </c>
      <c r="AL2668">
        <v>0.99756525851409406</v>
      </c>
      <c r="AM2668">
        <v>0</v>
      </c>
      <c r="AN2668">
        <v>0</v>
      </c>
      <c r="AO2668">
        <v>4.3935195100998102E-2</v>
      </c>
      <c r="AP2668">
        <v>1</v>
      </c>
      <c r="AQ2668">
        <v>82</v>
      </c>
      <c r="AR2668">
        <v>0.99756525851409406</v>
      </c>
      <c r="AS2668">
        <v>0</v>
      </c>
      <c r="AT2668">
        <v>0</v>
      </c>
      <c r="AU2668">
        <v>0</v>
      </c>
      <c r="AV2668">
        <v>0</v>
      </c>
      <c r="AW2668">
        <v>82</v>
      </c>
      <c r="AX2668">
        <v>0.99756525851409406</v>
      </c>
      <c r="AY2668" s="73">
        <v>62.600848594672897</v>
      </c>
      <c r="AZ2668">
        <v>82</v>
      </c>
      <c r="BA2668">
        <v>0.99756525851409406</v>
      </c>
      <c r="BB2668">
        <v>79</v>
      </c>
      <c r="BC2668">
        <v>0.93640683148945902</v>
      </c>
      <c r="BD2668">
        <v>2</v>
      </c>
      <c r="BE2668">
        <v>1.72232319236361E-2</v>
      </c>
      <c r="BF2668">
        <v>58.954727355417901</v>
      </c>
      <c r="BG2668">
        <v>56.963396211103003</v>
      </c>
      <c r="BH2668">
        <v>62.600848594672897</v>
      </c>
      <c r="BI2668">
        <v>55.623601153952002</v>
      </c>
    </row>
    <row r="2669" spans="1:61" x14ac:dyDescent="0.25">
      <c r="A2669" s="10" t="str">
        <f>VLOOKUP(D2669,'Index-Relations'!E:F,2,FALSE)</f>
        <v>BM</v>
      </c>
      <c r="B2669" t="s">
        <v>3450</v>
      </c>
      <c r="C2669" s="53" t="s">
        <v>2762</v>
      </c>
      <c r="D2669" s="59" t="s">
        <v>2851</v>
      </c>
      <c r="E2669" s="59" t="s">
        <v>6085</v>
      </c>
      <c r="F2669" t="s">
        <v>1013</v>
      </c>
      <c r="G2669" t="s">
        <v>140</v>
      </c>
      <c r="H2669" t="s">
        <v>1014</v>
      </c>
      <c r="I2669" s="52">
        <v>45597</v>
      </c>
      <c r="J2669" t="s">
        <v>2457</v>
      </c>
      <c r="K2669">
        <v>83</v>
      </c>
      <c r="L2669" s="73">
        <v>59.84793107686</v>
      </c>
      <c r="M2669">
        <v>82</v>
      </c>
      <c r="N2669">
        <v>0.99755187687298297</v>
      </c>
      <c r="O2669" s="73">
        <v>57.809417664035003</v>
      </c>
      <c r="P2669">
        <v>82</v>
      </c>
      <c r="Q2669">
        <v>0.99755187687298297</v>
      </c>
      <c r="R2669">
        <v>80</v>
      </c>
      <c r="S2669">
        <v>0.98783577404948597</v>
      </c>
      <c r="T2669">
        <v>33.592860669484899</v>
      </c>
      <c r="U2669">
        <v>0.63247151252066602</v>
      </c>
      <c r="V2669">
        <v>52</v>
      </c>
      <c r="W2669">
        <v>0.247737722134385</v>
      </c>
      <c r="X2669">
        <v>18</v>
      </c>
      <c r="Y2669">
        <v>79</v>
      </c>
      <c r="Z2669">
        <v>0.98336781333437995</v>
      </c>
      <c r="AA2669">
        <v>48.900729297255801</v>
      </c>
      <c r="AB2669">
        <v>63</v>
      </c>
      <c r="AC2669">
        <v>0.74742158991652397</v>
      </c>
      <c r="AD2669">
        <v>16</v>
      </c>
      <c r="AE2669">
        <v>0.23594622341785601</v>
      </c>
      <c r="AF2669">
        <v>4</v>
      </c>
      <c r="AG2669">
        <v>1.6632186665619799E-2</v>
      </c>
      <c r="AH2669">
        <v>3.20547285485317E-3</v>
      </c>
      <c r="AI2669">
        <v>6</v>
      </c>
      <c r="AJ2669" s="73">
        <v>56.554754030068999</v>
      </c>
      <c r="AK2669">
        <v>82</v>
      </c>
      <c r="AL2669">
        <v>0.99755187687298297</v>
      </c>
      <c r="AM2669">
        <v>0</v>
      </c>
      <c r="AN2669">
        <v>0</v>
      </c>
      <c r="AO2669">
        <v>0</v>
      </c>
      <c r="AP2669">
        <v>0</v>
      </c>
      <c r="AQ2669">
        <v>82</v>
      </c>
      <c r="AR2669">
        <v>0.99755187687298297</v>
      </c>
      <c r="AS2669">
        <v>0</v>
      </c>
      <c r="AT2669">
        <v>0</v>
      </c>
      <c r="AU2669">
        <v>0</v>
      </c>
      <c r="AV2669">
        <v>0</v>
      </c>
      <c r="AW2669">
        <v>82</v>
      </c>
      <c r="AX2669">
        <v>0.99755187687298297</v>
      </c>
      <c r="AY2669" s="73">
        <v>63.430952303378902</v>
      </c>
      <c r="AZ2669">
        <v>82</v>
      </c>
      <c r="BA2669">
        <v>0.99755187687298297</v>
      </c>
      <c r="BB2669">
        <v>79</v>
      </c>
      <c r="BC2669">
        <v>0.93191735888114302</v>
      </c>
      <c r="BD2669">
        <v>3</v>
      </c>
      <c r="BE2669">
        <v>6.5634517991840002E-2</v>
      </c>
      <c r="BF2669">
        <v>59.84793107686</v>
      </c>
      <c r="BG2669">
        <v>57.809417664035003</v>
      </c>
      <c r="BH2669">
        <v>63.430952303378902</v>
      </c>
      <c r="BI2669">
        <v>56.554754030068999</v>
      </c>
    </row>
    <row r="2670" spans="1:61" x14ac:dyDescent="0.25">
      <c r="A2670" s="10" t="str">
        <f>VLOOKUP(D2670,'Index-Relations'!E:F,2,FALSE)</f>
        <v>BM</v>
      </c>
      <c r="B2670" t="s">
        <v>3450</v>
      </c>
      <c r="C2670" s="53" t="s">
        <v>2763</v>
      </c>
      <c r="D2670" s="59" t="s">
        <v>2851</v>
      </c>
      <c r="E2670" s="59" t="s">
        <v>6086</v>
      </c>
      <c r="F2670" t="s">
        <v>1013</v>
      </c>
      <c r="G2670" t="s">
        <v>140</v>
      </c>
      <c r="H2670" t="s">
        <v>1014</v>
      </c>
      <c r="I2670" s="52">
        <v>45566</v>
      </c>
      <c r="J2670" t="s">
        <v>2457</v>
      </c>
      <c r="K2670">
        <v>82</v>
      </c>
      <c r="L2670" s="73">
        <v>60.512026358027001</v>
      </c>
      <c r="M2670">
        <v>82</v>
      </c>
      <c r="N2670">
        <v>1</v>
      </c>
      <c r="O2670" s="73">
        <v>58.001088412141002</v>
      </c>
      <c r="P2670">
        <v>82</v>
      </c>
      <c r="Q2670">
        <v>1</v>
      </c>
      <c r="R2670">
        <v>80</v>
      </c>
      <c r="S2670">
        <v>0.99150945536697199</v>
      </c>
      <c r="T2670">
        <v>33.420157914576201</v>
      </c>
      <c r="U2670">
        <v>0.63642564043708905</v>
      </c>
      <c r="V2670">
        <v>52</v>
      </c>
      <c r="W2670">
        <v>0.26299866930571297</v>
      </c>
      <c r="X2670">
        <v>18</v>
      </c>
      <c r="Y2670">
        <v>79</v>
      </c>
      <c r="Z2670">
        <v>0.98659194731562605</v>
      </c>
      <c r="AA2670">
        <v>67.863153623244102</v>
      </c>
      <c r="AB2670">
        <v>68</v>
      </c>
      <c r="AC2670">
        <v>0.85704627065654304</v>
      </c>
      <c r="AD2670">
        <v>11</v>
      </c>
      <c r="AE2670">
        <v>0.12954567665908201</v>
      </c>
      <c r="AF2670">
        <v>3</v>
      </c>
      <c r="AG2670">
        <v>1.34080526843733E-2</v>
      </c>
      <c r="AH2670">
        <v>3.2353854151884001E-3</v>
      </c>
      <c r="AI2670">
        <v>7</v>
      </c>
      <c r="AJ2670" s="73">
        <v>56.774979035123899</v>
      </c>
      <c r="AK2670">
        <v>82</v>
      </c>
      <c r="AL2670">
        <v>1</v>
      </c>
      <c r="AM2670">
        <v>0</v>
      </c>
      <c r="AN2670">
        <v>0</v>
      </c>
      <c r="AO2670">
        <v>0</v>
      </c>
      <c r="AP2670">
        <v>0</v>
      </c>
      <c r="AQ2670">
        <v>82</v>
      </c>
      <c r="AR2670">
        <v>1</v>
      </c>
      <c r="AS2670">
        <v>0</v>
      </c>
      <c r="AT2670">
        <v>0</v>
      </c>
      <c r="AU2670">
        <v>0</v>
      </c>
      <c r="AV2670">
        <v>0</v>
      </c>
      <c r="AW2670">
        <v>82</v>
      </c>
      <c r="AX2670">
        <v>1</v>
      </c>
      <c r="AY2670" s="73">
        <v>64.797932284482002</v>
      </c>
      <c r="AZ2670">
        <v>82</v>
      </c>
      <c r="BA2670">
        <v>1</v>
      </c>
      <c r="BB2670">
        <v>79</v>
      </c>
      <c r="BC2670">
        <v>0.92933959995503701</v>
      </c>
      <c r="BD2670">
        <v>3</v>
      </c>
      <c r="BE2670">
        <v>7.0660400044962698E-2</v>
      </c>
      <c r="BF2670">
        <v>60.512026358027001</v>
      </c>
      <c r="BG2670">
        <v>58.001088412141002</v>
      </c>
      <c r="BH2670">
        <v>64.797932284482002</v>
      </c>
      <c r="BI2670">
        <v>56.774979035123899</v>
      </c>
    </row>
    <row r="2671" spans="1:61" x14ac:dyDescent="0.25">
      <c r="A2671" s="10" t="str">
        <f>VLOOKUP(D2671,'Index-Relations'!E:F,2,FALSE)</f>
        <v>BM</v>
      </c>
      <c r="B2671" t="s">
        <v>3450</v>
      </c>
      <c r="C2671" s="53" t="s">
        <v>2764</v>
      </c>
      <c r="D2671" s="59" t="s">
        <v>2851</v>
      </c>
      <c r="E2671" s="59" t="s">
        <v>6087</v>
      </c>
      <c r="F2671" t="s">
        <v>1013</v>
      </c>
      <c r="G2671" t="s">
        <v>140</v>
      </c>
      <c r="H2671" t="s">
        <v>1014</v>
      </c>
      <c r="I2671" s="52">
        <v>45537</v>
      </c>
      <c r="J2671" t="s">
        <v>2457</v>
      </c>
      <c r="K2671">
        <v>82</v>
      </c>
      <c r="L2671" s="73">
        <v>59.811254831280998</v>
      </c>
      <c r="M2671">
        <v>82</v>
      </c>
      <c r="N2671">
        <v>1</v>
      </c>
      <c r="O2671" s="73">
        <v>57.552088833113999</v>
      </c>
      <c r="P2671">
        <v>82</v>
      </c>
      <c r="Q2671">
        <v>1</v>
      </c>
      <c r="R2671">
        <v>80</v>
      </c>
      <c r="S2671">
        <v>0.99253094722809199</v>
      </c>
      <c r="T2671">
        <v>33.509644828052501</v>
      </c>
      <c r="U2671">
        <v>0.67007975790583696</v>
      </c>
      <c r="V2671">
        <v>53</v>
      </c>
      <c r="W2671">
        <v>0.25205850071795699</v>
      </c>
      <c r="X2671">
        <v>15</v>
      </c>
      <c r="Y2671">
        <v>79</v>
      </c>
      <c r="Z2671">
        <v>0.98876228154472501</v>
      </c>
      <c r="AA2671">
        <v>70.968405948016198</v>
      </c>
      <c r="AB2671">
        <v>69</v>
      </c>
      <c r="AC2671">
        <v>0.86045954378745404</v>
      </c>
      <c r="AD2671">
        <v>11</v>
      </c>
      <c r="AE2671">
        <v>0.131789168572093</v>
      </c>
      <c r="AF2671">
        <v>2</v>
      </c>
      <c r="AG2671">
        <v>7.7512876404519301E-3</v>
      </c>
      <c r="AH2671">
        <v>4.1445317047435499E-3</v>
      </c>
      <c r="AI2671">
        <v>9</v>
      </c>
      <c r="AJ2671" s="73">
        <v>56.193465044663903</v>
      </c>
      <c r="AK2671">
        <v>82</v>
      </c>
      <c r="AL2671">
        <v>1</v>
      </c>
      <c r="AM2671">
        <v>0</v>
      </c>
      <c r="AN2671">
        <v>0</v>
      </c>
      <c r="AO2671">
        <v>0</v>
      </c>
      <c r="AP2671">
        <v>0</v>
      </c>
      <c r="AQ2671">
        <v>82</v>
      </c>
      <c r="AR2671">
        <v>1</v>
      </c>
      <c r="AS2671">
        <v>0</v>
      </c>
      <c r="AT2671">
        <v>0</v>
      </c>
      <c r="AU2671">
        <v>0</v>
      </c>
      <c r="AV2671">
        <v>0</v>
      </c>
      <c r="AW2671">
        <v>82</v>
      </c>
      <c r="AX2671">
        <v>0.999999999999999</v>
      </c>
      <c r="AY2671" s="73">
        <v>64.049427954765903</v>
      </c>
      <c r="AZ2671">
        <v>82</v>
      </c>
      <c r="BA2671">
        <v>1</v>
      </c>
      <c r="BB2671">
        <v>80</v>
      </c>
      <c r="BC2671">
        <v>0.93292174742913403</v>
      </c>
      <c r="BD2671">
        <v>2</v>
      </c>
      <c r="BE2671">
        <v>6.7078252570865499E-2</v>
      </c>
      <c r="BF2671">
        <v>59.811254831280998</v>
      </c>
      <c r="BG2671">
        <v>57.552088833113999</v>
      </c>
      <c r="BH2671">
        <v>64.049427954765903</v>
      </c>
      <c r="BI2671">
        <v>56.193465044663903</v>
      </c>
    </row>
    <row r="2672" spans="1:61" x14ac:dyDescent="0.25">
      <c r="A2672" s="10" t="str">
        <f>VLOOKUP(D2672,'Index-Relations'!E:F,2,FALSE)</f>
        <v>BM</v>
      </c>
      <c r="B2672" t="s">
        <v>3450</v>
      </c>
      <c r="C2672" s="53" t="s">
        <v>3350</v>
      </c>
      <c r="D2672" s="59" t="s">
        <v>2851</v>
      </c>
      <c r="E2672" s="59" t="s">
        <v>6088</v>
      </c>
      <c r="F2672" t="s">
        <v>1013</v>
      </c>
      <c r="G2672" t="s">
        <v>140</v>
      </c>
      <c r="H2672" t="s">
        <v>1014</v>
      </c>
      <c r="I2672" s="52">
        <v>45505</v>
      </c>
      <c r="J2672" t="s">
        <v>2457</v>
      </c>
      <c r="K2672">
        <v>82</v>
      </c>
      <c r="L2672" s="73">
        <v>60.127873758236902</v>
      </c>
      <c r="M2672">
        <v>82</v>
      </c>
      <c r="N2672">
        <v>1</v>
      </c>
      <c r="O2672" s="73">
        <v>57.990302325896998</v>
      </c>
      <c r="P2672">
        <v>82</v>
      </c>
      <c r="Q2672">
        <v>1</v>
      </c>
      <c r="R2672">
        <v>80</v>
      </c>
      <c r="S2672">
        <v>0.99169447977653202</v>
      </c>
      <c r="T2672">
        <v>33.829383197521302</v>
      </c>
      <c r="U2672">
        <v>0.67497862990942104</v>
      </c>
      <c r="V2672">
        <v>53</v>
      </c>
      <c r="W2672">
        <v>0.26311492907316503</v>
      </c>
      <c r="X2672">
        <v>15</v>
      </c>
      <c r="Y2672">
        <v>79</v>
      </c>
      <c r="Z2672">
        <v>0.98785354143668402</v>
      </c>
      <c r="AA2672">
        <v>72.543241178407598</v>
      </c>
      <c r="AB2672">
        <v>68</v>
      </c>
      <c r="AC2672">
        <v>0.85038340277229696</v>
      </c>
      <c r="AD2672">
        <v>11</v>
      </c>
      <c r="AE2672">
        <v>0.13747013866438601</v>
      </c>
      <c r="AF2672">
        <v>3</v>
      </c>
      <c r="AG2672">
        <v>1.2146458563315801E-2</v>
      </c>
      <c r="AH2672">
        <v>4.3447887584812401E-3</v>
      </c>
      <c r="AI2672">
        <v>9</v>
      </c>
      <c r="AJ2672" s="73">
        <v>56.456294424025003</v>
      </c>
      <c r="AK2672">
        <v>82</v>
      </c>
      <c r="AL2672">
        <v>1</v>
      </c>
      <c r="AM2672">
        <v>0</v>
      </c>
      <c r="AN2672">
        <v>0</v>
      </c>
      <c r="AO2672">
        <v>0</v>
      </c>
      <c r="AP2672">
        <v>0</v>
      </c>
      <c r="AQ2672">
        <v>82</v>
      </c>
      <c r="AR2672">
        <v>1</v>
      </c>
      <c r="AS2672">
        <v>0</v>
      </c>
      <c r="AT2672">
        <v>0</v>
      </c>
      <c r="AU2672">
        <v>0</v>
      </c>
      <c r="AV2672">
        <v>0</v>
      </c>
      <c r="AW2672">
        <v>82</v>
      </c>
      <c r="AX2672">
        <v>1</v>
      </c>
      <c r="AY2672" s="73">
        <v>64.297543089010006</v>
      </c>
      <c r="AZ2672">
        <v>82</v>
      </c>
      <c r="BA2672">
        <v>1</v>
      </c>
      <c r="BB2672">
        <v>81</v>
      </c>
      <c r="BC2672">
        <v>0.98398610954181698</v>
      </c>
      <c r="BD2672">
        <v>1</v>
      </c>
      <c r="BE2672">
        <v>1.6013890458182401E-2</v>
      </c>
      <c r="BF2672">
        <v>60.127873758236902</v>
      </c>
      <c r="BG2672">
        <v>57.990302325896998</v>
      </c>
      <c r="BH2672">
        <v>64.297543089010006</v>
      </c>
      <c r="BI2672">
        <v>56.456294424025003</v>
      </c>
    </row>
    <row r="2673" spans="1:61" x14ac:dyDescent="0.25">
      <c r="A2673" s="10" t="str">
        <f>VLOOKUP(D2673,'Index-Relations'!E:F,2,FALSE)</f>
        <v>BM</v>
      </c>
      <c r="B2673" t="s">
        <v>3450</v>
      </c>
      <c r="C2673" s="53" t="s">
        <v>2765</v>
      </c>
      <c r="D2673" s="59" t="s">
        <v>2851</v>
      </c>
      <c r="E2673" s="59" t="s">
        <v>6089</v>
      </c>
      <c r="F2673" t="s">
        <v>1013</v>
      </c>
      <c r="G2673" t="s">
        <v>140</v>
      </c>
      <c r="H2673" t="s">
        <v>1014</v>
      </c>
      <c r="I2673" s="52">
        <v>45474</v>
      </c>
      <c r="J2673" t="s">
        <v>2457</v>
      </c>
      <c r="K2673">
        <v>82</v>
      </c>
      <c r="L2673" s="73">
        <v>60.072648336598903</v>
      </c>
      <c r="M2673">
        <v>82</v>
      </c>
      <c r="N2673">
        <v>1</v>
      </c>
      <c r="O2673" s="73">
        <v>57.968853495771903</v>
      </c>
      <c r="P2673">
        <v>82</v>
      </c>
      <c r="Q2673">
        <v>1</v>
      </c>
      <c r="R2673">
        <v>80</v>
      </c>
      <c r="S2673">
        <v>0.99242315941190995</v>
      </c>
      <c r="T2673">
        <v>33.557059536216798</v>
      </c>
      <c r="U2673">
        <v>0.684943317805629</v>
      </c>
      <c r="V2673">
        <v>52</v>
      </c>
      <c r="W2673">
        <v>0.27140156201554899</v>
      </c>
      <c r="X2673">
        <v>14</v>
      </c>
      <c r="Y2673">
        <v>79</v>
      </c>
      <c r="Z2673">
        <v>0.98845342837136296</v>
      </c>
      <c r="AA2673">
        <v>75.939472354202593</v>
      </c>
      <c r="AB2673">
        <v>66</v>
      </c>
      <c r="AC2673">
        <v>0.84305988845046398</v>
      </c>
      <c r="AD2673">
        <v>13</v>
      </c>
      <c r="AE2673">
        <v>0.14539353992089801</v>
      </c>
      <c r="AF2673">
        <v>3</v>
      </c>
      <c r="AG2673">
        <v>1.15465716286367E-2</v>
      </c>
      <c r="AH2673">
        <v>4.3052801715149601E-3</v>
      </c>
      <c r="AI2673">
        <v>9</v>
      </c>
      <c r="AJ2673" s="73">
        <v>56.496122761982903</v>
      </c>
      <c r="AK2673">
        <v>82</v>
      </c>
      <c r="AL2673">
        <v>1</v>
      </c>
      <c r="AM2673">
        <v>0</v>
      </c>
      <c r="AN2673">
        <v>0</v>
      </c>
      <c r="AO2673">
        <v>0</v>
      </c>
      <c r="AP2673">
        <v>0</v>
      </c>
      <c r="AQ2673">
        <v>82</v>
      </c>
      <c r="AR2673">
        <v>0.999999999999999</v>
      </c>
      <c r="AS2673">
        <v>0</v>
      </c>
      <c r="AT2673">
        <v>0</v>
      </c>
      <c r="AU2673">
        <v>0</v>
      </c>
      <c r="AV2673">
        <v>0</v>
      </c>
      <c r="AW2673">
        <v>82</v>
      </c>
      <c r="AX2673">
        <v>1</v>
      </c>
      <c r="AY2673" s="73">
        <v>64.155963938144893</v>
      </c>
      <c r="AZ2673">
        <v>82</v>
      </c>
      <c r="BA2673">
        <v>1</v>
      </c>
      <c r="BB2673">
        <v>81</v>
      </c>
      <c r="BC2673">
        <v>0.98490030420972896</v>
      </c>
      <c r="BD2673">
        <v>1</v>
      </c>
      <c r="BE2673">
        <v>1.50996957902705E-2</v>
      </c>
      <c r="BF2673">
        <v>60.072648336598903</v>
      </c>
      <c r="BG2673">
        <v>57.968853495771903</v>
      </c>
      <c r="BH2673">
        <v>64.155963938144893</v>
      </c>
      <c r="BI2673">
        <v>56.496122761982903</v>
      </c>
    </row>
    <row r="2674" spans="1:61" x14ac:dyDescent="0.25">
      <c r="A2674" s="10" t="str">
        <f>VLOOKUP(D2674,'Index-Relations'!E:F,2,FALSE)</f>
        <v>BM</v>
      </c>
      <c r="B2674" t="s">
        <v>3450</v>
      </c>
      <c r="C2674" s="53" t="s">
        <v>2766</v>
      </c>
      <c r="D2674" s="59" t="s">
        <v>2851</v>
      </c>
      <c r="E2674" s="59" t="s">
        <v>6090</v>
      </c>
      <c r="F2674" t="s">
        <v>1013</v>
      </c>
      <c r="G2674" t="s">
        <v>140</v>
      </c>
      <c r="H2674" t="s">
        <v>1014</v>
      </c>
      <c r="I2674" s="52">
        <v>45446</v>
      </c>
      <c r="J2674" t="s">
        <v>2457</v>
      </c>
      <c r="K2674">
        <v>82</v>
      </c>
      <c r="L2674" s="73">
        <v>60.505266390806902</v>
      </c>
      <c r="M2674">
        <v>82</v>
      </c>
      <c r="N2674">
        <v>1</v>
      </c>
      <c r="O2674" s="73">
        <v>58.369179817715001</v>
      </c>
      <c r="P2674">
        <v>82</v>
      </c>
      <c r="Q2674">
        <v>1</v>
      </c>
      <c r="R2674">
        <v>80</v>
      </c>
      <c r="S2674">
        <v>0.99222618182422495</v>
      </c>
      <c r="T2674">
        <v>33.777494911413598</v>
      </c>
      <c r="U2674">
        <v>0.68269076784945504</v>
      </c>
      <c r="V2674">
        <v>52</v>
      </c>
      <c r="W2674">
        <v>0.27363056889534598</v>
      </c>
      <c r="X2674">
        <v>14</v>
      </c>
      <c r="Y2674">
        <v>79</v>
      </c>
      <c r="Z2674">
        <v>0.98787844595344598</v>
      </c>
      <c r="AA2674">
        <v>74.951662460523806</v>
      </c>
      <c r="AB2674">
        <v>66</v>
      </c>
      <c r="AC2674">
        <v>0.84330889498444095</v>
      </c>
      <c r="AD2674">
        <v>13</v>
      </c>
      <c r="AE2674">
        <v>0.14456955096900401</v>
      </c>
      <c r="AF2674">
        <v>3</v>
      </c>
      <c r="AG2674">
        <v>1.2121554046554101E-2</v>
      </c>
      <c r="AH2674">
        <v>4.4285017513097198E-3</v>
      </c>
      <c r="AI2674">
        <v>9</v>
      </c>
      <c r="AJ2674" s="73">
        <v>56.965462469235</v>
      </c>
      <c r="AK2674">
        <v>82</v>
      </c>
      <c r="AL2674">
        <v>1</v>
      </c>
      <c r="AM2674">
        <v>0</v>
      </c>
      <c r="AN2674">
        <v>0</v>
      </c>
      <c r="AO2674">
        <v>0</v>
      </c>
      <c r="AP2674">
        <v>0</v>
      </c>
      <c r="AQ2674">
        <v>82</v>
      </c>
      <c r="AR2674">
        <v>1</v>
      </c>
      <c r="AS2674">
        <v>0</v>
      </c>
      <c r="AT2674">
        <v>0</v>
      </c>
      <c r="AU2674">
        <v>0</v>
      </c>
      <c r="AV2674">
        <v>0</v>
      </c>
      <c r="AW2674">
        <v>82</v>
      </c>
      <c r="AX2674">
        <v>1</v>
      </c>
      <c r="AY2674" s="73">
        <v>64.530241092346998</v>
      </c>
      <c r="AZ2674">
        <v>82</v>
      </c>
      <c r="BA2674">
        <v>1</v>
      </c>
      <c r="BB2674">
        <v>81</v>
      </c>
      <c r="BC2674">
        <v>0.98487829354353695</v>
      </c>
      <c r="BD2674">
        <v>1</v>
      </c>
      <c r="BE2674">
        <v>1.51217064564627E-2</v>
      </c>
      <c r="BF2674">
        <v>60.505266390806902</v>
      </c>
      <c r="BG2674">
        <v>58.369179817715001</v>
      </c>
      <c r="BH2674">
        <v>64.530241092346998</v>
      </c>
      <c r="BI2674">
        <v>56.965462469235</v>
      </c>
    </row>
    <row r="2675" spans="1:61" x14ac:dyDescent="0.25">
      <c r="A2675" s="10" t="str">
        <f>VLOOKUP(D2675,'Index-Relations'!E:F,2,FALSE)</f>
        <v>BM</v>
      </c>
      <c r="B2675" t="s">
        <v>3450</v>
      </c>
      <c r="C2675" s="53" t="s">
        <v>2767</v>
      </c>
      <c r="D2675" s="59" t="s">
        <v>2851</v>
      </c>
      <c r="E2675" s="59" t="s">
        <v>6091</v>
      </c>
      <c r="F2675" t="s">
        <v>1013</v>
      </c>
      <c r="G2675" t="s">
        <v>140</v>
      </c>
      <c r="H2675" t="s">
        <v>1014</v>
      </c>
      <c r="I2675" s="52">
        <v>45413</v>
      </c>
      <c r="J2675" t="s">
        <v>2457</v>
      </c>
      <c r="K2675">
        <v>82</v>
      </c>
      <c r="L2675" s="73">
        <v>60.298303461247002</v>
      </c>
      <c r="M2675">
        <v>82</v>
      </c>
      <c r="N2675">
        <v>1</v>
      </c>
      <c r="O2675" s="73">
        <v>58.148946085451897</v>
      </c>
      <c r="P2675">
        <v>82</v>
      </c>
      <c r="Q2675">
        <v>1</v>
      </c>
      <c r="R2675">
        <v>80</v>
      </c>
      <c r="S2675">
        <v>0.99278895384890598</v>
      </c>
      <c r="T2675">
        <v>33.430657376253798</v>
      </c>
      <c r="U2675">
        <v>0.68371828339697505</v>
      </c>
      <c r="V2675">
        <v>52</v>
      </c>
      <c r="W2675">
        <v>0.27330231680533901</v>
      </c>
      <c r="X2675">
        <v>14</v>
      </c>
      <c r="Y2675">
        <v>79</v>
      </c>
      <c r="Z2675">
        <v>0.98856958075652301</v>
      </c>
      <c r="AA2675">
        <v>76.6100586573626</v>
      </c>
      <c r="AB2675">
        <v>66</v>
      </c>
      <c r="AC2675">
        <v>0.84814628207833498</v>
      </c>
      <c r="AD2675">
        <v>13</v>
      </c>
      <c r="AE2675">
        <v>0.14042329867818701</v>
      </c>
      <c r="AF2675">
        <v>3</v>
      </c>
      <c r="AG2675">
        <v>1.1430419243476601E-2</v>
      </c>
      <c r="AH2675">
        <v>3.5121188743947999E-3</v>
      </c>
      <c r="AI2675">
        <v>9</v>
      </c>
      <c r="AJ2675" s="73">
        <v>56.880045852975002</v>
      </c>
      <c r="AK2675">
        <v>82</v>
      </c>
      <c r="AL2675">
        <v>1</v>
      </c>
      <c r="AM2675">
        <v>0</v>
      </c>
      <c r="AN2675">
        <v>0</v>
      </c>
      <c r="AO2675">
        <v>0</v>
      </c>
      <c r="AP2675">
        <v>0</v>
      </c>
      <c r="AQ2675">
        <v>82</v>
      </c>
      <c r="AR2675">
        <v>1</v>
      </c>
      <c r="AS2675">
        <v>0</v>
      </c>
      <c r="AT2675">
        <v>0</v>
      </c>
      <c r="AU2675">
        <v>0</v>
      </c>
      <c r="AV2675">
        <v>0</v>
      </c>
      <c r="AW2675">
        <v>82</v>
      </c>
      <c r="AX2675">
        <v>1</v>
      </c>
      <c r="AY2675" s="73">
        <v>64.261138950813006</v>
      </c>
      <c r="AZ2675">
        <v>82</v>
      </c>
      <c r="BA2675">
        <v>1</v>
      </c>
      <c r="BB2675">
        <v>81</v>
      </c>
      <c r="BC2675">
        <v>0.98476887096406296</v>
      </c>
      <c r="BD2675">
        <v>1</v>
      </c>
      <c r="BE2675">
        <v>1.52311290359368E-2</v>
      </c>
      <c r="BF2675">
        <v>60.298303461247002</v>
      </c>
      <c r="BG2675">
        <v>58.148946085451897</v>
      </c>
      <c r="BH2675">
        <v>64.261138950813006</v>
      </c>
      <c r="BI2675">
        <v>56.880045852975002</v>
      </c>
    </row>
    <row r="2676" spans="1:61" x14ac:dyDescent="0.25">
      <c r="A2676" s="10" t="str">
        <f>VLOOKUP(D2676,'Index-Relations'!E:F,2,FALSE)</f>
        <v>BM</v>
      </c>
      <c r="B2676" t="s">
        <v>3450</v>
      </c>
      <c r="C2676" s="53" t="s">
        <v>2768</v>
      </c>
      <c r="D2676" s="59" t="s">
        <v>2851</v>
      </c>
      <c r="E2676" s="59" t="s">
        <v>6092</v>
      </c>
      <c r="F2676" t="s">
        <v>1013</v>
      </c>
      <c r="G2676" t="s">
        <v>140</v>
      </c>
      <c r="H2676" t="s">
        <v>1014</v>
      </c>
      <c r="I2676" s="52">
        <v>45383</v>
      </c>
      <c r="J2676" t="s">
        <v>2457</v>
      </c>
      <c r="K2676">
        <v>82</v>
      </c>
      <c r="L2676">
        <v>64.101349438686</v>
      </c>
      <c r="M2676">
        <v>82</v>
      </c>
      <c r="N2676">
        <v>1</v>
      </c>
      <c r="O2676">
        <v>60.470727752341098</v>
      </c>
      <c r="P2676">
        <v>82</v>
      </c>
      <c r="Q2676">
        <v>1</v>
      </c>
      <c r="R2676">
        <v>80</v>
      </c>
      <c r="S2676">
        <v>0.99235577665485197</v>
      </c>
      <c r="T2676">
        <v>33.172587429360497</v>
      </c>
      <c r="U2676">
        <v>0.68348849844271597</v>
      </c>
      <c r="V2676">
        <v>52</v>
      </c>
      <c r="W2676">
        <v>0.26980267888284598</v>
      </c>
      <c r="X2676">
        <v>14</v>
      </c>
      <c r="Y2676">
        <v>79</v>
      </c>
      <c r="Z2676">
        <v>0.98878764754711601</v>
      </c>
      <c r="AA2676">
        <v>73.873214907213594</v>
      </c>
      <c r="AB2676">
        <v>66</v>
      </c>
      <c r="AC2676">
        <v>0.84938927474904002</v>
      </c>
      <c r="AD2676">
        <v>13</v>
      </c>
      <c r="AE2676">
        <v>0.13939837279807599</v>
      </c>
      <c r="AF2676">
        <v>3</v>
      </c>
      <c r="AG2676">
        <v>1.12123524528836E-2</v>
      </c>
      <c r="AH2676">
        <v>4.3051453240320701E-3</v>
      </c>
      <c r="AI2676">
        <v>9</v>
      </c>
      <c r="AJ2676">
        <v>59.551914050516501</v>
      </c>
      <c r="AK2676">
        <v>82</v>
      </c>
      <c r="AL2676">
        <v>1</v>
      </c>
      <c r="AM2676">
        <v>0</v>
      </c>
      <c r="AN2676">
        <v>0</v>
      </c>
      <c r="AO2676">
        <v>0</v>
      </c>
      <c r="AP2676">
        <v>0</v>
      </c>
      <c r="AQ2676">
        <v>82</v>
      </c>
      <c r="AR2676">
        <v>0.999999999999999</v>
      </c>
      <c r="AS2676">
        <v>0</v>
      </c>
      <c r="AT2676">
        <v>0</v>
      </c>
      <c r="AU2676">
        <v>0</v>
      </c>
      <c r="AV2676">
        <v>0</v>
      </c>
      <c r="AW2676">
        <v>82</v>
      </c>
      <c r="AX2676">
        <v>1</v>
      </c>
      <c r="AY2676">
        <v>69.133341784798503</v>
      </c>
      <c r="AZ2676">
        <v>82</v>
      </c>
      <c r="BA2676">
        <v>1</v>
      </c>
      <c r="BB2676">
        <v>81</v>
      </c>
      <c r="BC2676">
        <v>0.98535463555806302</v>
      </c>
      <c r="BD2676">
        <v>1</v>
      </c>
      <c r="BE2676">
        <v>1.46453644419362E-2</v>
      </c>
      <c r="BF2676">
        <v>60.527866181223999</v>
      </c>
      <c r="BG2676">
        <v>58.343608607900997</v>
      </c>
      <c r="BH2676">
        <v>64.525615076026</v>
      </c>
      <c r="BI2676">
        <v>57.028456724031003</v>
      </c>
    </row>
    <row r="2677" spans="1:61" x14ac:dyDescent="0.25">
      <c r="A2677" s="10" t="str">
        <f>VLOOKUP(D2677,'Index-Relations'!E:F,2,FALSE)</f>
        <v>BM</v>
      </c>
      <c r="B2677" t="s">
        <v>3450</v>
      </c>
      <c r="C2677" s="53" t="s">
        <v>2769</v>
      </c>
      <c r="D2677" s="59" t="s">
        <v>2851</v>
      </c>
      <c r="E2677" s="59" t="s">
        <v>6093</v>
      </c>
      <c r="F2677" t="s">
        <v>1013</v>
      </c>
      <c r="G2677" t="s">
        <v>140</v>
      </c>
      <c r="H2677" t="s">
        <v>1014</v>
      </c>
      <c r="I2677" s="52">
        <v>45352</v>
      </c>
      <c r="J2677" t="s">
        <v>2457</v>
      </c>
      <c r="K2677">
        <v>82</v>
      </c>
      <c r="L2677">
        <v>64.017096947469298</v>
      </c>
      <c r="M2677">
        <v>82</v>
      </c>
      <c r="N2677">
        <v>1</v>
      </c>
      <c r="O2677">
        <v>60.6310774698891</v>
      </c>
      <c r="P2677">
        <v>82</v>
      </c>
      <c r="Q2677">
        <v>1</v>
      </c>
      <c r="R2677">
        <v>80</v>
      </c>
      <c r="S2677">
        <v>0.99232818862223704</v>
      </c>
      <c r="T2677">
        <v>33.029574185736003</v>
      </c>
      <c r="U2677">
        <v>0.67169515455913698</v>
      </c>
      <c r="V2677">
        <v>52</v>
      </c>
      <c r="W2677">
        <v>0.249232114325531</v>
      </c>
      <c r="X2677">
        <v>14</v>
      </c>
      <c r="Y2677">
        <v>79</v>
      </c>
      <c r="Z2677">
        <v>0.98915955004325995</v>
      </c>
      <c r="AA2677">
        <v>76.852239939342198</v>
      </c>
      <c r="AB2677">
        <v>66</v>
      </c>
      <c r="AC2677">
        <v>0.84485964598716701</v>
      </c>
      <c r="AD2677">
        <v>13</v>
      </c>
      <c r="AE2677">
        <v>0.144299904056092</v>
      </c>
      <c r="AF2677">
        <v>3</v>
      </c>
      <c r="AG2677">
        <v>1.0840449956740101E-2</v>
      </c>
      <c r="AH2677">
        <v>1.1379917893725501E-3</v>
      </c>
      <c r="AI2677">
        <v>7</v>
      </c>
      <c r="AJ2677">
        <v>59.409410538768597</v>
      </c>
      <c r="AK2677">
        <v>82</v>
      </c>
      <c r="AL2677">
        <v>1</v>
      </c>
      <c r="AM2677">
        <v>0</v>
      </c>
      <c r="AN2677">
        <v>0</v>
      </c>
      <c r="AO2677">
        <v>0</v>
      </c>
      <c r="AP2677">
        <v>0</v>
      </c>
      <c r="AQ2677">
        <v>82</v>
      </c>
      <c r="AR2677">
        <v>0.999999999999999</v>
      </c>
      <c r="AS2677">
        <v>0</v>
      </c>
      <c r="AT2677">
        <v>0</v>
      </c>
      <c r="AU2677">
        <v>2.3597385802568899E-2</v>
      </c>
      <c r="AV2677">
        <v>1</v>
      </c>
      <c r="AW2677">
        <v>82</v>
      </c>
      <c r="AX2677">
        <v>0.999999999999999</v>
      </c>
      <c r="AY2677">
        <v>68.923743436269007</v>
      </c>
      <c r="AZ2677">
        <v>82</v>
      </c>
      <c r="BA2677">
        <v>1</v>
      </c>
      <c r="BB2677">
        <v>81</v>
      </c>
      <c r="BC2677">
        <v>0.98670157286627502</v>
      </c>
      <c r="BD2677">
        <v>1</v>
      </c>
      <c r="BE2677">
        <v>1.3298427133724099E-2</v>
      </c>
      <c r="BF2677">
        <v>60.449977356882997</v>
      </c>
      <c r="BG2677">
        <v>58.491351874644003</v>
      </c>
      <c r="BH2677">
        <v>64.303626905959007</v>
      </c>
      <c r="BI2677">
        <v>56.851703906485902</v>
      </c>
    </row>
    <row r="2678" spans="1:61" x14ac:dyDescent="0.25">
      <c r="A2678" s="10" t="str">
        <f>VLOOKUP(D2678,'Index-Relations'!E:F,2,FALSE)</f>
        <v>BM</v>
      </c>
      <c r="B2678" t="s">
        <v>3450</v>
      </c>
      <c r="C2678" s="53" t="s">
        <v>2770</v>
      </c>
      <c r="D2678" s="59" t="s">
        <v>2851</v>
      </c>
      <c r="E2678" s="59" t="s">
        <v>6094</v>
      </c>
      <c r="F2678" t="s">
        <v>1013</v>
      </c>
      <c r="G2678" t="s">
        <v>140</v>
      </c>
      <c r="H2678" t="s">
        <v>1014</v>
      </c>
      <c r="I2678" s="52">
        <v>45323</v>
      </c>
      <c r="J2678" t="s">
        <v>2457</v>
      </c>
      <c r="K2678">
        <v>82</v>
      </c>
      <c r="L2678">
        <v>64.252917972076702</v>
      </c>
      <c r="M2678">
        <v>82</v>
      </c>
      <c r="N2678">
        <v>1</v>
      </c>
      <c r="O2678">
        <v>60.5584110187025</v>
      </c>
      <c r="P2678">
        <v>82</v>
      </c>
      <c r="Q2678">
        <v>1</v>
      </c>
      <c r="R2678">
        <v>80</v>
      </c>
      <c r="S2678">
        <v>0.99238609537487998</v>
      </c>
      <c r="T2678">
        <v>32.8457388063254</v>
      </c>
      <c r="U2678">
        <v>0.66492807884982996</v>
      </c>
      <c r="V2678">
        <v>52</v>
      </c>
      <c r="W2678">
        <v>0.23941504851461801</v>
      </c>
      <c r="X2678">
        <v>14</v>
      </c>
      <c r="Y2678">
        <v>79</v>
      </c>
      <c r="Z2678">
        <v>0.98922032585065101</v>
      </c>
      <c r="AA2678">
        <v>77.075992175992994</v>
      </c>
      <c r="AB2678">
        <v>66</v>
      </c>
      <c r="AC2678">
        <v>0.84650378988302499</v>
      </c>
      <c r="AD2678">
        <v>13</v>
      </c>
      <c r="AE2678">
        <v>0.14271653596762601</v>
      </c>
      <c r="AF2678">
        <v>3</v>
      </c>
      <c r="AG2678">
        <v>1.0779674149348099E-2</v>
      </c>
      <c r="AH2678">
        <v>1.1954248880945201E-3</v>
      </c>
      <c r="AI2678">
        <v>6</v>
      </c>
      <c r="AJ2678">
        <v>60.172534588725597</v>
      </c>
      <c r="AK2678">
        <v>82</v>
      </c>
      <c r="AL2678">
        <v>1</v>
      </c>
      <c r="AM2678">
        <v>0</v>
      </c>
      <c r="AN2678">
        <v>0</v>
      </c>
      <c r="AO2678">
        <v>0</v>
      </c>
      <c r="AP2678">
        <v>0</v>
      </c>
      <c r="AQ2678">
        <v>82</v>
      </c>
      <c r="AR2678">
        <v>1</v>
      </c>
      <c r="AS2678">
        <v>0</v>
      </c>
      <c r="AT2678">
        <v>0</v>
      </c>
      <c r="AU2678">
        <v>2.2566720402097201E-2</v>
      </c>
      <c r="AV2678">
        <v>1</v>
      </c>
      <c r="AW2678">
        <v>82</v>
      </c>
      <c r="AX2678">
        <v>1</v>
      </c>
      <c r="AY2678">
        <v>68.950008368217993</v>
      </c>
      <c r="AZ2678">
        <v>82</v>
      </c>
      <c r="BA2678">
        <v>1</v>
      </c>
      <c r="BB2678">
        <v>81</v>
      </c>
      <c r="BC2678">
        <v>0.98558151319635301</v>
      </c>
      <c r="BD2678">
        <v>1</v>
      </c>
      <c r="BE2678">
        <v>1.4418486803646199E-2</v>
      </c>
      <c r="BF2678">
        <v>60.740757199567</v>
      </c>
      <c r="BG2678">
        <v>58.456971672037</v>
      </c>
      <c r="BH2678">
        <v>64.427964222623899</v>
      </c>
      <c r="BI2678">
        <v>57.630758904254002</v>
      </c>
    </row>
    <row r="2679" spans="1:61" x14ac:dyDescent="0.25">
      <c r="A2679" s="10" t="str">
        <f>VLOOKUP(D2679,'Index-Relations'!E:F,2,FALSE)</f>
        <v>ESG</v>
      </c>
      <c r="B2679" t="s">
        <v>3450</v>
      </c>
      <c r="C2679" s="53" t="s">
        <v>2760</v>
      </c>
      <c r="D2679" s="59" t="s">
        <v>2852</v>
      </c>
      <c r="E2679" s="59" t="s">
        <v>6095</v>
      </c>
      <c r="F2679" t="s">
        <v>1016</v>
      </c>
      <c r="G2679" t="s">
        <v>1015</v>
      </c>
      <c r="H2679" t="s">
        <v>1017</v>
      </c>
      <c r="I2679" s="52">
        <v>45659</v>
      </c>
      <c r="J2679" t="s">
        <v>2457</v>
      </c>
      <c r="K2679">
        <v>51</v>
      </c>
      <c r="L2679" s="73">
        <v>66.7980777381579</v>
      </c>
      <c r="M2679">
        <v>51</v>
      </c>
      <c r="N2679">
        <v>1</v>
      </c>
      <c r="O2679" s="73">
        <v>63.116823057531001</v>
      </c>
      <c r="P2679">
        <v>51</v>
      </c>
      <c r="Q2679">
        <v>1</v>
      </c>
      <c r="R2679">
        <v>49</v>
      </c>
      <c r="S2679">
        <v>0.98454227339795897</v>
      </c>
      <c r="T2679">
        <v>27.567856198746099</v>
      </c>
      <c r="U2679">
        <v>0.54360180810785697</v>
      </c>
      <c r="V2679">
        <v>29</v>
      </c>
      <c r="W2679">
        <v>8.8061167453210396E-2</v>
      </c>
      <c r="X2679">
        <v>6</v>
      </c>
      <c r="Y2679">
        <v>50</v>
      </c>
      <c r="Z2679">
        <v>0.98506049092995296</v>
      </c>
      <c r="AA2679">
        <v>40.458271772398902</v>
      </c>
      <c r="AB2679">
        <v>45</v>
      </c>
      <c r="AC2679">
        <v>0.89343195973019796</v>
      </c>
      <c r="AD2679">
        <v>5</v>
      </c>
      <c r="AE2679">
        <v>9.1628531199755101E-2</v>
      </c>
      <c r="AF2679">
        <v>1</v>
      </c>
      <c r="AG2679">
        <v>1.49395090700465E-2</v>
      </c>
      <c r="AH2679">
        <v>3.0085579848894099E-3</v>
      </c>
      <c r="AI2679">
        <v>4</v>
      </c>
      <c r="AJ2679" s="73">
        <v>64.008108894272993</v>
      </c>
      <c r="AK2679">
        <v>51</v>
      </c>
      <c r="AL2679">
        <v>1</v>
      </c>
      <c r="AM2679">
        <v>0</v>
      </c>
      <c r="AN2679">
        <v>0</v>
      </c>
      <c r="AO2679">
        <v>6.8909162575998398E-2</v>
      </c>
      <c r="AP2679">
        <v>1</v>
      </c>
      <c r="AQ2679">
        <v>51</v>
      </c>
      <c r="AR2679">
        <v>1</v>
      </c>
      <c r="AS2679">
        <v>0</v>
      </c>
      <c r="AT2679">
        <v>0</v>
      </c>
      <c r="AU2679">
        <v>0</v>
      </c>
      <c r="AV2679">
        <v>0</v>
      </c>
      <c r="AW2679">
        <v>51</v>
      </c>
      <c r="AX2679">
        <v>0.999999999999999</v>
      </c>
      <c r="AY2679" s="73">
        <v>69.780464802999902</v>
      </c>
      <c r="AZ2679">
        <v>51</v>
      </c>
      <c r="BA2679">
        <v>1</v>
      </c>
      <c r="BB2679">
        <v>49</v>
      </c>
      <c r="BC2679">
        <v>0.911023431616792</v>
      </c>
      <c r="BD2679">
        <v>1</v>
      </c>
      <c r="BE2679">
        <v>2.00674058072094E-2</v>
      </c>
      <c r="BF2679">
        <v>66.7980777381579</v>
      </c>
      <c r="BG2679">
        <v>63.116823057531001</v>
      </c>
      <c r="BH2679">
        <v>69.780464802999902</v>
      </c>
      <c r="BI2679">
        <v>64.008108894272993</v>
      </c>
    </row>
    <row r="2680" spans="1:61" x14ac:dyDescent="0.25">
      <c r="A2680" s="10" t="str">
        <f>VLOOKUP(D2680,'Index-Relations'!E:F,2,FALSE)</f>
        <v>ESG</v>
      </c>
      <c r="B2680" t="s">
        <v>3450</v>
      </c>
      <c r="C2680" s="53" t="s">
        <v>2761</v>
      </c>
      <c r="D2680" s="59" t="s">
        <v>2852</v>
      </c>
      <c r="E2680" s="59" t="s">
        <v>6096</v>
      </c>
      <c r="F2680" t="s">
        <v>1016</v>
      </c>
      <c r="G2680" t="s">
        <v>1015</v>
      </c>
      <c r="H2680" t="s">
        <v>1017</v>
      </c>
      <c r="I2680" s="52">
        <v>45628</v>
      </c>
      <c r="J2680" t="s">
        <v>2457</v>
      </c>
      <c r="K2680">
        <v>51</v>
      </c>
      <c r="L2680" s="73">
        <v>66.581295395306995</v>
      </c>
      <c r="M2680">
        <v>51</v>
      </c>
      <c r="N2680">
        <v>1</v>
      </c>
      <c r="O2680" s="73">
        <v>63.017710377726999</v>
      </c>
      <c r="P2680">
        <v>51</v>
      </c>
      <c r="Q2680">
        <v>1</v>
      </c>
      <c r="R2680">
        <v>49</v>
      </c>
      <c r="S2680">
        <v>0.98444009829998202</v>
      </c>
      <c r="T2680">
        <v>27.630956395342899</v>
      </c>
      <c r="U2680">
        <v>0.55513050043839296</v>
      </c>
      <c r="V2680">
        <v>28</v>
      </c>
      <c r="W2680">
        <v>8.90330319032058E-2</v>
      </c>
      <c r="X2680">
        <v>6</v>
      </c>
      <c r="Y2680">
        <v>49</v>
      </c>
      <c r="Z2680">
        <v>0.98444009829998202</v>
      </c>
      <c r="AA2680">
        <v>38.008917644280103</v>
      </c>
      <c r="AB2680">
        <v>44</v>
      </c>
      <c r="AC2680">
        <v>0.89247995119048595</v>
      </c>
      <c r="AD2680">
        <v>5</v>
      </c>
      <c r="AE2680">
        <v>9.1960147109496598E-2</v>
      </c>
      <c r="AF2680">
        <v>2</v>
      </c>
      <c r="AG2680">
        <v>1.55599017000173E-2</v>
      </c>
      <c r="AH2680">
        <v>3.0185246978236E-3</v>
      </c>
      <c r="AI2680">
        <v>4</v>
      </c>
      <c r="AJ2680" s="73">
        <v>63.803682738234002</v>
      </c>
      <c r="AK2680">
        <v>51</v>
      </c>
      <c r="AL2680">
        <v>1</v>
      </c>
      <c r="AM2680">
        <v>0</v>
      </c>
      <c r="AN2680">
        <v>0</v>
      </c>
      <c r="AO2680">
        <v>6.9429969762501903E-2</v>
      </c>
      <c r="AP2680">
        <v>1</v>
      </c>
      <c r="AQ2680">
        <v>51</v>
      </c>
      <c r="AR2680">
        <v>1</v>
      </c>
      <c r="AS2680">
        <v>0</v>
      </c>
      <c r="AT2680">
        <v>0</v>
      </c>
      <c r="AU2680">
        <v>0</v>
      </c>
      <c r="AV2680">
        <v>0</v>
      </c>
      <c r="AW2680">
        <v>51</v>
      </c>
      <c r="AX2680">
        <v>0.999999999999999</v>
      </c>
      <c r="AY2680" s="73">
        <v>69.545204881371006</v>
      </c>
      <c r="AZ2680">
        <v>51</v>
      </c>
      <c r="BA2680">
        <v>1</v>
      </c>
      <c r="BB2680">
        <v>49</v>
      </c>
      <c r="BC2680">
        <v>0.909008543213779</v>
      </c>
      <c r="BD2680">
        <v>1</v>
      </c>
      <c r="BE2680">
        <v>2.1561487023718E-2</v>
      </c>
      <c r="BF2680">
        <v>66.581295395306995</v>
      </c>
      <c r="BG2680">
        <v>63.017710377726999</v>
      </c>
      <c r="BH2680">
        <v>69.545204881371006</v>
      </c>
      <c r="BI2680">
        <v>63.803682738234002</v>
      </c>
    </row>
    <row r="2681" spans="1:61" x14ac:dyDescent="0.25">
      <c r="A2681" s="10" t="str">
        <f>VLOOKUP(D2681,'Index-Relations'!E:F,2,FALSE)</f>
        <v>ESG</v>
      </c>
      <c r="B2681" t="s">
        <v>3450</v>
      </c>
      <c r="C2681" s="53" t="s">
        <v>2762</v>
      </c>
      <c r="D2681" s="59" t="s">
        <v>2852</v>
      </c>
      <c r="E2681" s="59" t="s">
        <v>6097</v>
      </c>
      <c r="F2681" t="s">
        <v>1016</v>
      </c>
      <c r="G2681" t="s">
        <v>1015</v>
      </c>
      <c r="H2681" t="s">
        <v>1017</v>
      </c>
      <c r="I2681" s="52">
        <v>45597</v>
      </c>
      <c r="J2681" t="s">
        <v>2457</v>
      </c>
      <c r="K2681">
        <v>51</v>
      </c>
      <c r="L2681" s="73">
        <v>67.855026468571893</v>
      </c>
      <c r="M2681">
        <v>51</v>
      </c>
      <c r="N2681">
        <v>1</v>
      </c>
      <c r="O2681" s="73">
        <v>64.282027705453899</v>
      </c>
      <c r="P2681">
        <v>51</v>
      </c>
      <c r="Q2681">
        <v>1</v>
      </c>
      <c r="R2681">
        <v>49</v>
      </c>
      <c r="S2681">
        <v>0.98464287644340698</v>
      </c>
      <c r="T2681">
        <v>28.444856132597401</v>
      </c>
      <c r="U2681">
        <v>0.54858585943128901</v>
      </c>
      <c r="V2681">
        <v>28</v>
      </c>
      <c r="W2681">
        <v>9.4262574690298404E-2</v>
      </c>
      <c r="X2681">
        <v>6</v>
      </c>
      <c r="Y2681">
        <v>49</v>
      </c>
      <c r="Z2681">
        <v>0.98464287644340698</v>
      </c>
      <c r="AA2681">
        <v>41.220046718095503</v>
      </c>
      <c r="AB2681">
        <v>44</v>
      </c>
      <c r="AC2681">
        <v>0.88396226620736995</v>
      </c>
      <c r="AD2681">
        <v>5</v>
      </c>
      <c r="AE2681">
        <v>0.100680610236037</v>
      </c>
      <c r="AF2681">
        <v>2</v>
      </c>
      <c r="AG2681">
        <v>1.53571235565923E-2</v>
      </c>
      <c r="AH2681">
        <v>2.9220564368365202E-3</v>
      </c>
      <c r="AI2681">
        <v>4</v>
      </c>
      <c r="AJ2681" s="73">
        <v>64.989666643250999</v>
      </c>
      <c r="AK2681">
        <v>51</v>
      </c>
      <c r="AL2681">
        <v>1</v>
      </c>
      <c r="AM2681">
        <v>0</v>
      </c>
      <c r="AN2681">
        <v>0</v>
      </c>
      <c r="AO2681">
        <v>0</v>
      </c>
      <c r="AP2681">
        <v>0</v>
      </c>
      <c r="AQ2681">
        <v>51</v>
      </c>
      <c r="AR2681">
        <v>1</v>
      </c>
      <c r="AS2681">
        <v>0</v>
      </c>
      <c r="AT2681">
        <v>0</v>
      </c>
      <c r="AU2681">
        <v>0</v>
      </c>
      <c r="AV2681">
        <v>0</v>
      </c>
      <c r="AW2681">
        <v>51</v>
      </c>
      <c r="AX2681">
        <v>1</v>
      </c>
      <c r="AY2681" s="73">
        <v>70.808372045666999</v>
      </c>
      <c r="AZ2681">
        <v>51</v>
      </c>
      <c r="BA2681">
        <v>1</v>
      </c>
      <c r="BB2681">
        <v>49</v>
      </c>
      <c r="BC2681">
        <v>0.90259761215241396</v>
      </c>
      <c r="BD2681">
        <v>2</v>
      </c>
      <c r="BE2681">
        <v>9.7402387847584995E-2</v>
      </c>
      <c r="BF2681">
        <v>67.855026468571893</v>
      </c>
      <c r="BG2681">
        <v>64.282027705453899</v>
      </c>
      <c r="BH2681">
        <v>70.808372045666999</v>
      </c>
      <c r="BI2681">
        <v>64.989666643250999</v>
      </c>
    </row>
    <row r="2682" spans="1:61" x14ac:dyDescent="0.25">
      <c r="A2682" s="10" t="str">
        <f>VLOOKUP(D2682,'Index-Relations'!E:F,2,FALSE)</f>
        <v>ESG</v>
      </c>
      <c r="B2682" t="s">
        <v>3450</v>
      </c>
      <c r="C2682" s="53" t="s">
        <v>2763</v>
      </c>
      <c r="D2682" s="59" t="s">
        <v>2852</v>
      </c>
      <c r="E2682" s="59" t="s">
        <v>6098</v>
      </c>
      <c r="F2682" t="s">
        <v>1016</v>
      </c>
      <c r="G2682" t="s">
        <v>1015</v>
      </c>
      <c r="H2682" t="s">
        <v>1017</v>
      </c>
      <c r="I2682" s="52">
        <v>45566</v>
      </c>
      <c r="J2682" t="s">
        <v>2457</v>
      </c>
      <c r="K2682">
        <v>51</v>
      </c>
      <c r="L2682" s="73">
        <v>68.977934650273994</v>
      </c>
      <c r="M2682">
        <v>51</v>
      </c>
      <c r="N2682">
        <v>1</v>
      </c>
      <c r="O2682" s="73">
        <v>64.705156914325002</v>
      </c>
      <c r="P2682">
        <v>51</v>
      </c>
      <c r="Q2682">
        <v>1</v>
      </c>
      <c r="R2682">
        <v>49</v>
      </c>
      <c r="S2682">
        <v>0.986654698184254</v>
      </c>
      <c r="T2682">
        <v>28.382518468579999</v>
      </c>
      <c r="U2682">
        <v>0.54451720959974603</v>
      </c>
      <c r="V2682">
        <v>28</v>
      </c>
      <c r="W2682">
        <v>9.3169133816926E-2</v>
      </c>
      <c r="X2682">
        <v>6</v>
      </c>
      <c r="Y2682">
        <v>49</v>
      </c>
      <c r="Z2682">
        <v>0.986654698184253</v>
      </c>
      <c r="AA2682">
        <v>41.405999661080699</v>
      </c>
      <c r="AB2682">
        <v>46</v>
      </c>
      <c r="AC2682">
        <v>0.95714532021165499</v>
      </c>
      <c r="AD2682">
        <v>3</v>
      </c>
      <c r="AE2682">
        <v>2.95093779725977E-2</v>
      </c>
      <c r="AF2682">
        <v>2</v>
      </c>
      <c r="AG2682">
        <v>1.33453018157465E-2</v>
      </c>
      <c r="AH2682">
        <v>3.0423793575537501E-3</v>
      </c>
      <c r="AI2682">
        <v>4</v>
      </c>
      <c r="AJ2682" s="73">
        <v>65.397364147788906</v>
      </c>
      <c r="AK2682">
        <v>51</v>
      </c>
      <c r="AL2682">
        <v>1</v>
      </c>
      <c r="AM2682">
        <v>0</v>
      </c>
      <c r="AN2682">
        <v>0</v>
      </c>
      <c r="AO2682">
        <v>0</v>
      </c>
      <c r="AP2682">
        <v>0</v>
      </c>
      <c r="AQ2682">
        <v>51</v>
      </c>
      <c r="AR2682">
        <v>1</v>
      </c>
      <c r="AS2682">
        <v>0</v>
      </c>
      <c r="AT2682">
        <v>0</v>
      </c>
      <c r="AU2682">
        <v>0</v>
      </c>
      <c r="AV2682">
        <v>0</v>
      </c>
      <c r="AW2682">
        <v>51</v>
      </c>
      <c r="AX2682">
        <v>1</v>
      </c>
      <c r="AY2682" s="73">
        <v>72.987567147150997</v>
      </c>
      <c r="AZ2682">
        <v>51</v>
      </c>
      <c r="BA2682">
        <v>1</v>
      </c>
      <c r="BB2682">
        <v>49</v>
      </c>
      <c r="BC2682">
        <v>0.89444272530229096</v>
      </c>
      <c r="BD2682">
        <v>2</v>
      </c>
      <c r="BE2682">
        <v>0.105557274697708</v>
      </c>
      <c r="BF2682">
        <v>68.977934650273994</v>
      </c>
      <c r="BG2682">
        <v>64.705156914325002</v>
      </c>
      <c r="BH2682">
        <v>72.987567147150997</v>
      </c>
      <c r="BI2682">
        <v>65.397364147788906</v>
      </c>
    </row>
    <row r="2683" spans="1:61" x14ac:dyDescent="0.25">
      <c r="A2683" s="10" t="str">
        <f>VLOOKUP(D2683,'Index-Relations'!E:F,2,FALSE)</f>
        <v>ESG</v>
      </c>
      <c r="B2683" t="s">
        <v>3450</v>
      </c>
      <c r="C2683" s="53" t="s">
        <v>2764</v>
      </c>
      <c r="D2683" s="59" t="s">
        <v>2852</v>
      </c>
      <c r="E2683" s="59" t="s">
        <v>6099</v>
      </c>
      <c r="F2683" t="s">
        <v>1016</v>
      </c>
      <c r="G2683" t="s">
        <v>1015</v>
      </c>
      <c r="H2683" t="s">
        <v>1017</v>
      </c>
      <c r="I2683" s="52">
        <v>45538</v>
      </c>
      <c r="J2683" t="s">
        <v>2457</v>
      </c>
      <c r="K2683">
        <v>57</v>
      </c>
      <c r="L2683" s="73">
        <v>68.342334876858004</v>
      </c>
      <c r="M2683">
        <v>57</v>
      </c>
      <c r="N2683">
        <v>1</v>
      </c>
      <c r="O2683" s="73">
        <v>64.458787717673999</v>
      </c>
      <c r="P2683">
        <v>57</v>
      </c>
      <c r="Q2683">
        <v>1</v>
      </c>
      <c r="R2683">
        <v>55</v>
      </c>
      <c r="S2683">
        <v>0.988504513107194</v>
      </c>
      <c r="T2683">
        <v>29.499039995289799</v>
      </c>
      <c r="U2683">
        <v>0.60066652063821402</v>
      </c>
      <c r="V2683">
        <v>34</v>
      </c>
      <c r="W2683">
        <v>0.105532588393649</v>
      </c>
      <c r="X2683">
        <v>7</v>
      </c>
      <c r="Y2683">
        <v>55</v>
      </c>
      <c r="Z2683">
        <v>0.988504513107195</v>
      </c>
      <c r="AA2683">
        <v>44.938176190668997</v>
      </c>
      <c r="AB2683">
        <v>51</v>
      </c>
      <c r="AC2683">
        <v>0.95493905723024897</v>
      </c>
      <c r="AD2683">
        <v>4</v>
      </c>
      <c r="AE2683">
        <v>3.3565455876945899E-2</v>
      </c>
      <c r="AF2683">
        <v>2</v>
      </c>
      <c r="AG2683">
        <v>1.1495486892804999E-2</v>
      </c>
      <c r="AH2683">
        <v>3.4384892377628501E-3</v>
      </c>
      <c r="AI2683">
        <v>6</v>
      </c>
      <c r="AJ2683" s="73">
        <v>64.813055684133005</v>
      </c>
      <c r="AK2683">
        <v>57</v>
      </c>
      <c r="AL2683">
        <v>1</v>
      </c>
      <c r="AM2683">
        <v>0</v>
      </c>
      <c r="AN2683">
        <v>0</v>
      </c>
      <c r="AO2683">
        <v>0</v>
      </c>
      <c r="AP2683">
        <v>0</v>
      </c>
      <c r="AQ2683">
        <v>57</v>
      </c>
      <c r="AR2683">
        <v>1</v>
      </c>
      <c r="AS2683">
        <v>0</v>
      </c>
      <c r="AT2683">
        <v>0</v>
      </c>
      <c r="AU2683">
        <v>0</v>
      </c>
      <c r="AV2683">
        <v>0</v>
      </c>
      <c r="AW2683">
        <v>57</v>
      </c>
      <c r="AX2683">
        <v>1</v>
      </c>
      <c r="AY2683" s="73">
        <v>72.302411118682997</v>
      </c>
      <c r="AZ2683">
        <v>57</v>
      </c>
      <c r="BA2683">
        <v>1</v>
      </c>
      <c r="BB2683">
        <v>55</v>
      </c>
      <c r="BC2683">
        <v>0.896761048988582</v>
      </c>
      <c r="BD2683">
        <v>2</v>
      </c>
      <c r="BE2683">
        <v>0.103238951011417</v>
      </c>
      <c r="BF2683">
        <v>68.342334876858004</v>
      </c>
      <c r="BG2683">
        <v>64.458787717673999</v>
      </c>
      <c r="BH2683">
        <v>72.302411118682997</v>
      </c>
      <c r="BI2683">
        <v>64.813055684133005</v>
      </c>
    </row>
    <row r="2684" spans="1:61" x14ac:dyDescent="0.25">
      <c r="A2684" s="10" t="str">
        <f>VLOOKUP(D2684,'Index-Relations'!E:F,2,FALSE)</f>
        <v>ESG</v>
      </c>
      <c r="B2684" t="s">
        <v>3450</v>
      </c>
      <c r="C2684" s="53" t="s">
        <v>3350</v>
      </c>
      <c r="D2684" s="59" t="s">
        <v>2852</v>
      </c>
      <c r="E2684" s="59" t="s">
        <v>6100</v>
      </c>
      <c r="F2684" t="s">
        <v>1016</v>
      </c>
      <c r="G2684" t="s">
        <v>1015</v>
      </c>
      <c r="H2684" t="s">
        <v>1017</v>
      </c>
      <c r="I2684" s="52">
        <v>45505</v>
      </c>
      <c r="J2684" t="s">
        <v>2457</v>
      </c>
      <c r="K2684">
        <v>57</v>
      </c>
      <c r="L2684" s="73">
        <v>69.011963766893999</v>
      </c>
      <c r="M2684">
        <v>57</v>
      </c>
      <c r="N2684">
        <v>1</v>
      </c>
      <c r="O2684" s="73">
        <v>65.162078833911906</v>
      </c>
      <c r="P2684">
        <v>57</v>
      </c>
      <c r="Q2684">
        <v>1</v>
      </c>
      <c r="R2684">
        <v>55</v>
      </c>
      <c r="S2684">
        <v>0.98711550759633804</v>
      </c>
      <c r="T2684">
        <v>29.641298220038799</v>
      </c>
      <c r="U2684">
        <v>0.59780196267436403</v>
      </c>
      <c r="V2684">
        <v>34</v>
      </c>
      <c r="W2684">
        <v>0.107142847549801</v>
      </c>
      <c r="X2684">
        <v>7</v>
      </c>
      <c r="Y2684">
        <v>55</v>
      </c>
      <c r="Z2684">
        <v>0.98711550759633804</v>
      </c>
      <c r="AA2684">
        <v>45.182103313022402</v>
      </c>
      <c r="AB2684">
        <v>52</v>
      </c>
      <c r="AC2684">
        <v>0.95610386773108003</v>
      </c>
      <c r="AD2684">
        <v>3</v>
      </c>
      <c r="AE2684">
        <v>3.1011639865257599E-2</v>
      </c>
      <c r="AF2684">
        <v>2</v>
      </c>
      <c r="AG2684">
        <v>1.2884492403661799E-2</v>
      </c>
      <c r="AH2684">
        <v>3.6867855335802101E-3</v>
      </c>
      <c r="AI2684">
        <v>6</v>
      </c>
      <c r="AJ2684" s="73">
        <v>65.487343864015997</v>
      </c>
      <c r="AK2684">
        <v>57</v>
      </c>
      <c r="AL2684">
        <v>1</v>
      </c>
      <c r="AM2684">
        <v>0</v>
      </c>
      <c r="AN2684">
        <v>0</v>
      </c>
      <c r="AO2684">
        <v>0</v>
      </c>
      <c r="AP2684">
        <v>0</v>
      </c>
      <c r="AQ2684">
        <v>57</v>
      </c>
      <c r="AR2684">
        <v>0.999999999999999</v>
      </c>
      <c r="AS2684">
        <v>0</v>
      </c>
      <c r="AT2684">
        <v>0</v>
      </c>
      <c r="AU2684">
        <v>0</v>
      </c>
      <c r="AV2684">
        <v>0</v>
      </c>
      <c r="AW2684">
        <v>57</v>
      </c>
      <c r="AX2684">
        <v>1</v>
      </c>
      <c r="AY2684" s="73">
        <v>72.902747967059994</v>
      </c>
      <c r="AZ2684">
        <v>57</v>
      </c>
      <c r="BA2684">
        <v>1</v>
      </c>
      <c r="BB2684">
        <v>56</v>
      </c>
      <c r="BC2684">
        <v>0.97515738395548801</v>
      </c>
      <c r="BD2684">
        <v>1</v>
      </c>
      <c r="BE2684">
        <v>2.4842616044511601E-2</v>
      </c>
      <c r="BF2684">
        <v>69.011963766893999</v>
      </c>
      <c r="BG2684">
        <v>65.162078833911906</v>
      </c>
      <c r="BH2684">
        <v>72.902747967059994</v>
      </c>
      <c r="BI2684">
        <v>65.487343864015997</v>
      </c>
    </row>
    <row r="2685" spans="1:61" x14ac:dyDescent="0.25">
      <c r="A2685" s="10" t="str">
        <f>VLOOKUP(D2685,'Index-Relations'!E:F,2,FALSE)</f>
        <v>ESG</v>
      </c>
      <c r="B2685" t="s">
        <v>3450</v>
      </c>
      <c r="C2685" s="53" t="s">
        <v>2765</v>
      </c>
      <c r="D2685" s="59" t="s">
        <v>2852</v>
      </c>
      <c r="E2685" s="59" t="s">
        <v>6101</v>
      </c>
      <c r="F2685" t="s">
        <v>1016</v>
      </c>
      <c r="G2685" t="s">
        <v>1015</v>
      </c>
      <c r="H2685" t="s">
        <v>1017</v>
      </c>
      <c r="I2685" s="52">
        <v>45474</v>
      </c>
      <c r="J2685" t="s">
        <v>2457</v>
      </c>
      <c r="K2685">
        <v>57</v>
      </c>
      <c r="L2685" s="73">
        <v>68.849594510971897</v>
      </c>
      <c r="M2685">
        <v>57</v>
      </c>
      <c r="N2685">
        <v>1</v>
      </c>
      <c r="O2685" s="73">
        <v>65.045537803692895</v>
      </c>
      <c r="P2685">
        <v>57</v>
      </c>
      <c r="Q2685">
        <v>1</v>
      </c>
      <c r="R2685">
        <v>55</v>
      </c>
      <c r="S2685">
        <v>0.98826770237944195</v>
      </c>
      <c r="T2685">
        <v>29.304228518276702</v>
      </c>
      <c r="U2685">
        <v>0.61233614917762402</v>
      </c>
      <c r="V2685">
        <v>34</v>
      </c>
      <c r="W2685">
        <v>0.11254234972034199</v>
      </c>
      <c r="X2685">
        <v>6</v>
      </c>
      <c r="Y2685">
        <v>55</v>
      </c>
      <c r="Z2685">
        <v>0.98826770237944295</v>
      </c>
      <c r="AA2685">
        <v>47.238994034508899</v>
      </c>
      <c r="AB2685">
        <v>50</v>
      </c>
      <c r="AC2685">
        <v>0.93519618558232098</v>
      </c>
      <c r="AD2685">
        <v>5</v>
      </c>
      <c r="AE2685">
        <v>5.3071516797121202E-2</v>
      </c>
      <c r="AF2685">
        <v>2</v>
      </c>
      <c r="AG2685">
        <v>1.17322976205572E-2</v>
      </c>
      <c r="AH2685">
        <v>3.79813852072257E-3</v>
      </c>
      <c r="AI2685">
        <v>6</v>
      </c>
      <c r="AJ2685" s="73">
        <v>65.373975958369996</v>
      </c>
      <c r="AK2685">
        <v>57</v>
      </c>
      <c r="AL2685">
        <v>1</v>
      </c>
      <c r="AM2685">
        <v>0</v>
      </c>
      <c r="AN2685">
        <v>0</v>
      </c>
      <c r="AO2685">
        <v>0</v>
      </c>
      <c r="AP2685">
        <v>0</v>
      </c>
      <c r="AQ2685">
        <v>57</v>
      </c>
      <c r="AR2685">
        <v>1</v>
      </c>
      <c r="AS2685">
        <v>0</v>
      </c>
      <c r="AT2685">
        <v>0</v>
      </c>
      <c r="AU2685">
        <v>0</v>
      </c>
      <c r="AV2685">
        <v>0</v>
      </c>
      <c r="AW2685">
        <v>57</v>
      </c>
      <c r="AX2685">
        <v>0.999999999999999</v>
      </c>
      <c r="AY2685" s="73">
        <v>72.708677590925902</v>
      </c>
      <c r="AZ2685">
        <v>57</v>
      </c>
      <c r="BA2685">
        <v>1</v>
      </c>
      <c r="BB2685">
        <v>56</v>
      </c>
      <c r="BC2685">
        <v>0.97661899799372798</v>
      </c>
      <c r="BD2685">
        <v>1</v>
      </c>
      <c r="BE2685">
        <v>2.3381002006271301E-2</v>
      </c>
      <c r="BF2685">
        <v>68.849594510971897</v>
      </c>
      <c r="BG2685">
        <v>65.045537803692895</v>
      </c>
      <c r="BH2685">
        <v>72.708677590925902</v>
      </c>
      <c r="BI2685">
        <v>65.373975958369996</v>
      </c>
    </row>
    <row r="2686" spans="1:61" x14ac:dyDescent="0.25">
      <c r="A2686" s="10" t="str">
        <f>VLOOKUP(D2686,'Index-Relations'!E:F,2,FALSE)</f>
        <v>ESG</v>
      </c>
      <c r="B2686" t="s">
        <v>3450</v>
      </c>
      <c r="C2686" s="53" t="s">
        <v>2766</v>
      </c>
      <c r="D2686" s="59" t="s">
        <v>2852</v>
      </c>
      <c r="E2686" s="59" t="s">
        <v>6102</v>
      </c>
      <c r="F2686" t="s">
        <v>1016</v>
      </c>
      <c r="G2686" t="s">
        <v>1015</v>
      </c>
      <c r="H2686" t="s">
        <v>1017</v>
      </c>
      <c r="I2686" s="52">
        <v>45446</v>
      </c>
      <c r="J2686" t="s">
        <v>2457</v>
      </c>
      <c r="K2686">
        <v>57</v>
      </c>
      <c r="L2686" s="73">
        <v>69.318277741561005</v>
      </c>
      <c r="M2686">
        <v>57</v>
      </c>
      <c r="N2686">
        <v>1</v>
      </c>
      <c r="O2686" s="73">
        <v>65.497141876640995</v>
      </c>
      <c r="P2686">
        <v>57</v>
      </c>
      <c r="Q2686">
        <v>1</v>
      </c>
      <c r="R2686">
        <v>55</v>
      </c>
      <c r="S2686">
        <v>0.98791266981474402</v>
      </c>
      <c r="T2686">
        <v>29.532368504633599</v>
      </c>
      <c r="U2686">
        <v>0.61501822660350003</v>
      </c>
      <c r="V2686">
        <v>34</v>
      </c>
      <c r="W2686">
        <v>0.11316852433904501</v>
      </c>
      <c r="X2686">
        <v>6</v>
      </c>
      <c r="Y2686">
        <v>55</v>
      </c>
      <c r="Z2686">
        <v>0.98791266981474402</v>
      </c>
      <c r="AA2686">
        <v>47.081400298113898</v>
      </c>
      <c r="AB2686">
        <v>50</v>
      </c>
      <c r="AC2686">
        <v>0.93338726550501205</v>
      </c>
      <c r="AD2686">
        <v>5</v>
      </c>
      <c r="AE2686">
        <v>5.4525404309732101E-2</v>
      </c>
      <c r="AF2686">
        <v>2</v>
      </c>
      <c r="AG2686">
        <v>1.20873301852552E-2</v>
      </c>
      <c r="AH2686">
        <v>3.88353335169028E-3</v>
      </c>
      <c r="AI2686">
        <v>6</v>
      </c>
      <c r="AJ2686" s="73">
        <v>65.837394001305</v>
      </c>
      <c r="AK2686">
        <v>57</v>
      </c>
      <c r="AL2686">
        <v>1</v>
      </c>
      <c r="AM2686">
        <v>0</v>
      </c>
      <c r="AN2686">
        <v>0</v>
      </c>
      <c r="AO2686">
        <v>0</v>
      </c>
      <c r="AP2686">
        <v>0</v>
      </c>
      <c r="AQ2686">
        <v>57</v>
      </c>
      <c r="AR2686">
        <v>0.999999999999999</v>
      </c>
      <c r="AS2686">
        <v>0</v>
      </c>
      <c r="AT2686">
        <v>0</v>
      </c>
      <c r="AU2686">
        <v>0</v>
      </c>
      <c r="AV2686">
        <v>0</v>
      </c>
      <c r="AW2686">
        <v>57</v>
      </c>
      <c r="AX2686">
        <v>0.999999999999999</v>
      </c>
      <c r="AY2686" s="73">
        <v>73.166822537938003</v>
      </c>
      <c r="AZ2686">
        <v>57</v>
      </c>
      <c r="BA2686">
        <v>1</v>
      </c>
      <c r="BB2686">
        <v>56</v>
      </c>
      <c r="BC2686">
        <v>0.97648760817774605</v>
      </c>
      <c r="BD2686">
        <v>1</v>
      </c>
      <c r="BE2686">
        <v>2.35123918222537E-2</v>
      </c>
      <c r="BF2686">
        <v>69.318277741561005</v>
      </c>
      <c r="BG2686">
        <v>65.497141876640995</v>
      </c>
      <c r="BH2686">
        <v>73.166822537938003</v>
      </c>
      <c r="BI2686">
        <v>65.837394001305</v>
      </c>
    </row>
    <row r="2687" spans="1:61" x14ac:dyDescent="0.25">
      <c r="A2687" s="10" t="str">
        <f>VLOOKUP(D2687,'Index-Relations'!E:F,2,FALSE)</f>
        <v>ESG</v>
      </c>
      <c r="B2687" t="s">
        <v>3450</v>
      </c>
      <c r="C2687" s="53" t="s">
        <v>2767</v>
      </c>
      <c r="D2687" s="59" t="s">
        <v>2852</v>
      </c>
      <c r="E2687" s="59" t="s">
        <v>6103</v>
      </c>
      <c r="F2687" t="s">
        <v>1016</v>
      </c>
      <c r="G2687" t="s">
        <v>1015</v>
      </c>
      <c r="H2687" t="s">
        <v>1017</v>
      </c>
      <c r="I2687" s="52">
        <v>45413</v>
      </c>
      <c r="J2687" t="s">
        <v>2457</v>
      </c>
      <c r="K2687">
        <v>57</v>
      </c>
      <c r="L2687" s="73">
        <v>69.016731060274907</v>
      </c>
      <c r="M2687">
        <v>57</v>
      </c>
      <c r="N2687">
        <v>1</v>
      </c>
      <c r="O2687" s="73">
        <v>65.179224837518007</v>
      </c>
      <c r="P2687">
        <v>57</v>
      </c>
      <c r="Q2687">
        <v>1</v>
      </c>
      <c r="R2687">
        <v>55</v>
      </c>
      <c r="S2687">
        <v>0.98896675272675005</v>
      </c>
      <c r="T2687">
        <v>29.070788874230601</v>
      </c>
      <c r="U2687">
        <v>0.61116537093838896</v>
      </c>
      <c r="V2687">
        <v>34</v>
      </c>
      <c r="W2687">
        <v>0.111626382755557</v>
      </c>
      <c r="X2687">
        <v>6</v>
      </c>
      <c r="Y2687">
        <v>55</v>
      </c>
      <c r="Z2687">
        <v>0.98896675272675005</v>
      </c>
      <c r="AA2687">
        <v>46.972772313867601</v>
      </c>
      <c r="AB2687">
        <v>50</v>
      </c>
      <c r="AC2687">
        <v>0.93790055917826598</v>
      </c>
      <c r="AD2687">
        <v>5</v>
      </c>
      <c r="AE2687">
        <v>5.10661935484834E-2</v>
      </c>
      <c r="AF2687">
        <v>2</v>
      </c>
      <c r="AG2687">
        <v>1.10332472732499E-2</v>
      </c>
      <c r="AH2687">
        <v>3.6331783716922099E-3</v>
      </c>
      <c r="AI2687">
        <v>6</v>
      </c>
      <c r="AJ2687" s="73">
        <v>65.650451009704994</v>
      </c>
      <c r="AK2687">
        <v>57</v>
      </c>
      <c r="AL2687">
        <v>1</v>
      </c>
      <c r="AM2687">
        <v>0</v>
      </c>
      <c r="AN2687">
        <v>0</v>
      </c>
      <c r="AO2687">
        <v>0</v>
      </c>
      <c r="AP2687">
        <v>0</v>
      </c>
      <c r="AQ2687">
        <v>57</v>
      </c>
      <c r="AR2687">
        <v>0.999999999999999</v>
      </c>
      <c r="AS2687">
        <v>0</v>
      </c>
      <c r="AT2687">
        <v>0</v>
      </c>
      <c r="AU2687">
        <v>0</v>
      </c>
      <c r="AV2687">
        <v>0</v>
      </c>
      <c r="AW2687">
        <v>57</v>
      </c>
      <c r="AX2687">
        <v>1</v>
      </c>
      <c r="AY2687" s="73">
        <v>72.782759880260997</v>
      </c>
      <c r="AZ2687">
        <v>57</v>
      </c>
      <c r="BA2687">
        <v>1</v>
      </c>
      <c r="BB2687">
        <v>56</v>
      </c>
      <c r="BC2687">
        <v>0.97669564035742695</v>
      </c>
      <c r="BD2687">
        <v>1</v>
      </c>
      <c r="BE2687">
        <v>2.33043596425721E-2</v>
      </c>
      <c r="BF2687">
        <v>69.016731060274907</v>
      </c>
      <c r="BG2687">
        <v>65.179224837518007</v>
      </c>
      <c r="BH2687">
        <v>72.782759880260997</v>
      </c>
      <c r="BI2687">
        <v>65.650451009704994</v>
      </c>
    </row>
    <row r="2688" spans="1:61" x14ac:dyDescent="0.25">
      <c r="A2688" s="10" t="str">
        <f>VLOOKUP(D2688,'Index-Relations'!E:F,2,FALSE)</f>
        <v>ESG</v>
      </c>
      <c r="B2688" t="s">
        <v>3450</v>
      </c>
      <c r="C2688" s="53" t="s">
        <v>2768</v>
      </c>
      <c r="D2688" s="59" t="s">
        <v>2852</v>
      </c>
      <c r="E2688" s="59" t="s">
        <v>6104</v>
      </c>
      <c r="F2688" t="s">
        <v>1016</v>
      </c>
      <c r="G2688" t="s">
        <v>1015</v>
      </c>
      <c r="H2688" t="s">
        <v>1017</v>
      </c>
      <c r="I2688" s="52">
        <v>45383</v>
      </c>
      <c r="J2688" t="s">
        <v>2457</v>
      </c>
      <c r="K2688">
        <v>49</v>
      </c>
      <c r="L2688">
        <v>78.831016762983893</v>
      </c>
      <c r="M2688">
        <v>49</v>
      </c>
      <c r="N2688">
        <v>1</v>
      </c>
      <c r="O2688">
        <v>72.239520582418095</v>
      </c>
      <c r="P2688">
        <v>49</v>
      </c>
      <c r="Q2688">
        <v>1</v>
      </c>
      <c r="R2688">
        <v>49</v>
      </c>
      <c r="S2688">
        <v>1</v>
      </c>
      <c r="T2688">
        <v>28.931706561830499</v>
      </c>
      <c r="U2688">
        <v>0.59197143722380197</v>
      </c>
      <c r="V2688">
        <v>28</v>
      </c>
      <c r="W2688">
        <v>0.11135929283493499</v>
      </c>
      <c r="X2688">
        <v>5</v>
      </c>
      <c r="Y2688">
        <v>49</v>
      </c>
      <c r="Z2688">
        <v>1</v>
      </c>
      <c r="AA2688">
        <v>42.495635791625197</v>
      </c>
      <c r="AB2688">
        <v>43</v>
      </c>
      <c r="AC2688">
        <v>0.94217495831103404</v>
      </c>
      <c r="AD2688">
        <v>6</v>
      </c>
      <c r="AE2688">
        <v>5.7825041688964997E-2</v>
      </c>
      <c r="AF2688">
        <v>0</v>
      </c>
      <c r="AG2688">
        <v>2.0819999999999999E-17</v>
      </c>
      <c r="AH2688">
        <v>2.9873488371863102E-3</v>
      </c>
      <c r="AI2688">
        <v>4</v>
      </c>
      <c r="AJ2688">
        <v>75.239740886259398</v>
      </c>
      <c r="AK2688">
        <v>49</v>
      </c>
      <c r="AL2688">
        <v>1</v>
      </c>
      <c r="AM2688">
        <v>0</v>
      </c>
      <c r="AN2688">
        <v>0</v>
      </c>
      <c r="AO2688">
        <v>0</v>
      </c>
      <c r="AP2688">
        <v>0</v>
      </c>
      <c r="AQ2688">
        <v>49</v>
      </c>
      <c r="AR2688">
        <v>1</v>
      </c>
      <c r="AS2688">
        <v>0</v>
      </c>
      <c r="AT2688">
        <v>0</v>
      </c>
      <c r="AU2688">
        <v>0</v>
      </c>
      <c r="AV2688">
        <v>0</v>
      </c>
      <c r="AW2688">
        <v>49</v>
      </c>
      <c r="AX2688">
        <v>1</v>
      </c>
      <c r="AY2688">
        <v>82.856428176302202</v>
      </c>
      <c r="AZ2688">
        <v>49</v>
      </c>
      <c r="BA2688">
        <v>1</v>
      </c>
      <c r="BB2688">
        <v>48</v>
      </c>
      <c r="BC2688">
        <v>0.97612345268025202</v>
      </c>
      <c r="BD2688">
        <v>1</v>
      </c>
      <c r="BE2688">
        <v>2.38765473197474E-2</v>
      </c>
      <c r="BF2688">
        <v>74.548750325308902</v>
      </c>
      <c r="BG2688">
        <v>69.193662972524905</v>
      </c>
      <c r="BH2688">
        <v>78.413060462247998</v>
      </c>
      <c r="BI2688">
        <v>70.927364147841999</v>
      </c>
    </row>
    <row r="2689" spans="1:61" x14ac:dyDescent="0.25">
      <c r="A2689" s="10" t="str">
        <f>VLOOKUP(D2689,'Index-Relations'!E:F,2,FALSE)</f>
        <v>ESG</v>
      </c>
      <c r="B2689" t="s">
        <v>3450</v>
      </c>
      <c r="C2689" s="53" t="s">
        <v>2769</v>
      </c>
      <c r="D2689" s="59" t="s">
        <v>2852</v>
      </c>
      <c r="E2689" s="59" t="s">
        <v>6105</v>
      </c>
      <c r="F2689" t="s">
        <v>1016</v>
      </c>
      <c r="G2689" t="s">
        <v>1015</v>
      </c>
      <c r="H2689" t="s">
        <v>1017</v>
      </c>
      <c r="I2689" s="52">
        <v>45352</v>
      </c>
      <c r="J2689" t="s">
        <v>2457</v>
      </c>
      <c r="K2689">
        <v>49</v>
      </c>
      <c r="L2689">
        <v>79.042366254466799</v>
      </c>
      <c r="M2689">
        <v>49</v>
      </c>
      <c r="N2689">
        <v>1</v>
      </c>
      <c r="O2689">
        <v>72.713742215264503</v>
      </c>
      <c r="P2689">
        <v>49</v>
      </c>
      <c r="Q2689">
        <v>1</v>
      </c>
      <c r="R2689">
        <v>49</v>
      </c>
      <c r="S2689">
        <v>0.999999999999999</v>
      </c>
      <c r="T2689">
        <v>28.747581953809298</v>
      </c>
      <c r="U2689">
        <v>0.59194417181858505</v>
      </c>
      <c r="V2689">
        <v>28</v>
      </c>
      <c r="W2689">
        <v>0.11072235502635</v>
      </c>
      <c r="X2689">
        <v>5</v>
      </c>
      <c r="Y2689">
        <v>49</v>
      </c>
      <c r="Z2689">
        <v>0.999999999999999</v>
      </c>
      <c r="AA2689">
        <v>46.311946986722297</v>
      </c>
      <c r="AB2689">
        <v>43</v>
      </c>
      <c r="AC2689">
        <v>0.94208465885209602</v>
      </c>
      <c r="AD2689">
        <v>6</v>
      </c>
      <c r="AE2689">
        <v>5.7915341147903802E-2</v>
      </c>
      <c r="AF2689">
        <v>0</v>
      </c>
      <c r="AG2689">
        <v>1.3878000000000001E-16</v>
      </c>
      <c r="AH2689">
        <v>1.95817184744461E-3</v>
      </c>
      <c r="AI2689">
        <v>4</v>
      </c>
      <c r="AJ2689">
        <v>75.544656357155603</v>
      </c>
      <c r="AK2689">
        <v>49</v>
      </c>
      <c r="AL2689">
        <v>1</v>
      </c>
      <c r="AM2689">
        <v>0</v>
      </c>
      <c r="AN2689">
        <v>0</v>
      </c>
      <c r="AO2689">
        <v>0</v>
      </c>
      <c r="AP2689">
        <v>0</v>
      </c>
      <c r="AQ2689">
        <v>49</v>
      </c>
      <c r="AR2689">
        <v>1</v>
      </c>
      <c r="AS2689">
        <v>0</v>
      </c>
      <c r="AT2689">
        <v>0</v>
      </c>
      <c r="AU2689">
        <v>0</v>
      </c>
      <c r="AV2689">
        <v>0</v>
      </c>
      <c r="AW2689">
        <v>49</v>
      </c>
      <c r="AX2689">
        <v>1</v>
      </c>
      <c r="AY2689">
        <v>82.807620756999796</v>
      </c>
      <c r="AZ2689">
        <v>49</v>
      </c>
      <c r="BA2689">
        <v>1</v>
      </c>
      <c r="BB2689">
        <v>48</v>
      </c>
      <c r="BC2689">
        <v>0.97832938625111698</v>
      </c>
      <c r="BD2689">
        <v>1</v>
      </c>
      <c r="BE2689">
        <v>2.16706137488821E-2</v>
      </c>
      <c r="BF2689">
        <v>74.772095015494003</v>
      </c>
      <c r="BG2689">
        <v>69.677005853707001</v>
      </c>
      <c r="BH2689">
        <v>78.312451092060002</v>
      </c>
      <c r="BI2689">
        <v>71.131271750901902</v>
      </c>
    </row>
    <row r="2690" spans="1:61" x14ac:dyDescent="0.25">
      <c r="A2690" s="10" t="str">
        <f>VLOOKUP(D2690,'Index-Relations'!E:F,2,FALSE)</f>
        <v>ESG</v>
      </c>
      <c r="B2690" t="s">
        <v>3450</v>
      </c>
      <c r="C2690" s="53" t="s">
        <v>2770</v>
      </c>
      <c r="D2690" s="59" t="s">
        <v>2852</v>
      </c>
      <c r="E2690" s="59" t="s">
        <v>6106</v>
      </c>
      <c r="F2690" t="s">
        <v>1016</v>
      </c>
      <c r="G2690" t="s">
        <v>1015</v>
      </c>
      <c r="H2690" t="s">
        <v>1017</v>
      </c>
      <c r="I2690" s="52">
        <v>45323</v>
      </c>
      <c r="J2690" t="s">
        <v>2457</v>
      </c>
      <c r="K2690">
        <v>49</v>
      </c>
      <c r="L2690">
        <v>78.782945647473497</v>
      </c>
      <c r="M2690">
        <v>49</v>
      </c>
      <c r="N2690">
        <v>1</v>
      </c>
      <c r="O2690">
        <v>72.256909289007396</v>
      </c>
      <c r="P2690">
        <v>49</v>
      </c>
      <c r="Q2690">
        <v>1</v>
      </c>
      <c r="R2690">
        <v>49</v>
      </c>
      <c r="S2690">
        <v>1</v>
      </c>
      <c r="T2690">
        <v>28.735526005567898</v>
      </c>
      <c r="U2690">
        <v>0.58031215423248095</v>
      </c>
      <c r="V2690">
        <v>28</v>
      </c>
      <c r="W2690">
        <v>9.18080830248552E-2</v>
      </c>
      <c r="X2690">
        <v>5</v>
      </c>
      <c r="Y2690">
        <v>49</v>
      </c>
      <c r="Z2690">
        <v>1</v>
      </c>
      <c r="AA2690">
        <v>46.395576064188504</v>
      </c>
      <c r="AB2690">
        <v>43</v>
      </c>
      <c r="AC2690">
        <v>0.94105031418435703</v>
      </c>
      <c r="AD2690">
        <v>6</v>
      </c>
      <c r="AE2690">
        <v>5.8949685815642097E-2</v>
      </c>
      <c r="AF2690">
        <v>0</v>
      </c>
      <c r="AG2690">
        <v>0</v>
      </c>
      <c r="AH2690">
        <v>2.07525199467848E-3</v>
      </c>
      <c r="AI2690">
        <v>4</v>
      </c>
      <c r="AJ2690">
        <v>75.376340194307005</v>
      </c>
      <c r="AK2690">
        <v>49</v>
      </c>
      <c r="AL2690">
        <v>1</v>
      </c>
      <c r="AM2690">
        <v>0</v>
      </c>
      <c r="AN2690">
        <v>0</v>
      </c>
      <c r="AO2690">
        <v>0</v>
      </c>
      <c r="AP2690">
        <v>0</v>
      </c>
      <c r="AQ2690">
        <v>49</v>
      </c>
      <c r="AR2690">
        <v>1</v>
      </c>
      <c r="AS2690">
        <v>0</v>
      </c>
      <c r="AT2690">
        <v>0</v>
      </c>
      <c r="AU2690">
        <v>0</v>
      </c>
      <c r="AV2690">
        <v>0</v>
      </c>
      <c r="AW2690">
        <v>49</v>
      </c>
      <c r="AX2690">
        <v>1</v>
      </c>
      <c r="AY2690">
        <v>82.628413609076802</v>
      </c>
      <c r="AZ2690">
        <v>49</v>
      </c>
      <c r="BA2690">
        <v>1</v>
      </c>
      <c r="BB2690">
        <v>48</v>
      </c>
      <c r="BC2690">
        <v>0.97668105367536695</v>
      </c>
      <c r="BD2690">
        <v>1</v>
      </c>
      <c r="BE2690">
        <v>2.3318946324632502E-2</v>
      </c>
      <c r="BF2690">
        <v>74.579625312128002</v>
      </c>
      <c r="BG2690">
        <v>69.259800041494003</v>
      </c>
      <c r="BH2690">
        <v>78.234792505335903</v>
      </c>
      <c r="BI2690">
        <v>71.028056229691998</v>
      </c>
    </row>
    <row r="2691" spans="1:61" x14ac:dyDescent="0.25">
      <c r="A2691" s="10" t="str">
        <f>VLOOKUP(D2691,'Index-Relations'!E:F,2,FALSE)</f>
        <v>ESG</v>
      </c>
      <c r="B2691" t="s">
        <v>3450</v>
      </c>
      <c r="C2691" s="53" t="s">
        <v>2760</v>
      </c>
      <c r="D2691" s="59" t="s">
        <v>3061</v>
      </c>
      <c r="E2691" s="59" t="s">
        <v>6107</v>
      </c>
      <c r="F2691" t="s">
        <v>1020</v>
      </c>
      <c r="G2691" t="s">
        <v>1019</v>
      </c>
      <c r="H2691" t="s">
        <v>1021</v>
      </c>
      <c r="I2691" s="52">
        <v>45659</v>
      </c>
      <c r="J2691" t="s">
        <v>2457</v>
      </c>
      <c r="K2691">
        <v>241</v>
      </c>
      <c r="L2691" s="73">
        <v>41.197185899914899</v>
      </c>
      <c r="M2691">
        <v>240</v>
      </c>
      <c r="N2691">
        <v>0.99956157893184305</v>
      </c>
      <c r="O2691" s="73">
        <v>40.369675869826899</v>
      </c>
      <c r="P2691">
        <v>240</v>
      </c>
      <c r="Q2691">
        <v>0.99956157893184305</v>
      </c>
      <c r="R2691">
        <v>221</v>
      </c>
      <c r="S2691">
        <v>0.93190722076122701</v>
      </c>
      <c r="T2691">
        <v>46.036436486790798</v>
      </c>
      <c r="U2691">
        <v>0.78798729995513594</v>
      </c>
      <c r="V2691">
        <v>199</v>
      </c>
      <c r="W2691">
        <v>4.0823852089252897E-2</v>
      </c>
      <c r="X2691">
        <v>36</v>
      </c>
      <c r="Y2691">
        <v>241</v>
      </c>
      <c r="Z2691">
        <v>1</v>
      </c>
      <c r="AA2691">
        <v>116.76989788096</v>
      </c>
      <c r="AB2691">
        <v>160</v>
      </c>
      <c r="AC2691">
        <v>0.85984247968637495</v>
      </c>
      <c r="AD2691">
        <v>81</v>
      </c>
      <c r="AE2691">
        <v>0.140157520313624</v>
      </c>
      <c r="AF2691">
        <v>0</v>
      </c>
      <c r="AG2691">
        <v>2.7756000000000002E-16</v>
      </c>
      <c r="AH2691">
        <v>8.1713667359256999E-3</v>
      </c>
      <c r="AI2691">
        <v>16</v>
      </c>
      <c r="AJ2691" s="73">
        <v>41.167555138548998</v>
      </c>
      <c r="AK2691">
        <v>240</v>
      </c>
      <c r="AL2691">
        <v>0.99956157893184305</v>
      </c>
      <c r="AM2691">
        <v>0</v>
      </c>
      <c r="AN2691">
        <v>0</v>
      </c>
      <c r="AO2691">
        <v>0</v>
      </c>
      <c r="AP2691">
        <v>0</v>
      </c>
      <c r="AQ2691">
        <v>241</v>
      </c>
      <c r="AR2691">
        <v>1</v>
      </c>
      <c r="AS2691">
        <v>0</v>
      </c>
      <c r="AT2691">
        <v>0</v>
      </c>
      <c r="AU2691">
        <v>0</v>
      </c>
      <c r="AV2691">
        <v>0</v>
      </c>
      <c r="AW2691">
        <v>241</v>
      </c>
      <c r="AX2691">
        <v>1</v>
      </c>
      <c r="AY2691" s="73">
        <v>41.970950675094002</v>
      </c>
      <c r="AZ2691">
        <v>240</v>
      </c>
      <c r="BA2691">
        <v>0.99956157893184305</v>
      </c>
      <c r="BB2691">
        <v>236</v>
      </c>
      <c r="BC2691">
        <v>0.98135196764900201</v>
      </c>
      <c r="BD2691">
        <v>5</v>
      </c>
      <c r="BE2691">
        <v>1.8648032350997299E-2</v>
      </c>
      <c r="BF2691">
        <v>41.197185899914899</v>
      </c>
      <c r="BG2691">
        <v>40.369675869826899</v>
      </c>
      <c r="BH2691">
        <v>41.970950675094002</v>
      </c>
      <c r="BI2691">
        <v>41.167555138548998</v>
      </c>
    </row>
    <row r="2692" spans="1:61" x14ac:dyDescent="0.25">
      <c r="A2692" s="10" t="str">
        <f>VLOOKUP(D2692,'Index-Relations'!E:F,2,FALSE)</f>
        <v>ESG</v>
      </c>
      <c r="B2692" t="s">
        <v>3450</v>
      </c>
      <c r="C2692" s="53" t="s">
        <v>2761</v>
      </c>
      <c r="D2692" s="59" t="s">
        <v>3061</v>
      </c>
      <c r="E2692" s="59" t="s">
        <v>6108</v>
      </c>
      <c r="F2692" t="s">
        <v>1020</v>
      </c>
      <c r="G2692" t="s">
        <v>1019</v>
      </c>
      <c r="H2692" t="s">
        <v>1021</v>
      </c>
      <c r="I2692" s="52">
        <v>45628</v>
      </c>
      <c r="J2692" t="s">
        <v>2457</v>
      </c>
      <c r="K2692">
        <v>250</v>
      </c>
      <c r="L2692" s="73">
        <v>41.12101370621</v>
      </c>
      <c r="M2692">
        <v>249</v>
      </c>
      <c r="N2692">
        <v>0.99954566502263797</v>
      </c>
      <c r="O2692" s="73">
        <v>40.262779462379903</v>
      </c>
      <c r="P2692">
        <v>249</v>
      </c>
      <c r="Q2692">
        <v>0.99954566502263797</v>
      </c>
      <c r="R2692">
        <v>229</v>
      </c>
      <c r="S2692">
        <v>0.92823287570384005</v>
      </c>
      <c r="T2692">
        <v>46.199899888105897</v>
      </c>
      <c r="U2692">
        <v>0.80696728041240895</v>
      </c>
      <c r="V2692">
        <v>206</v>
      </c>
      <c r="W2692">
        <v>4.58863422526457E-2</v>
      </c>
      <c r="X2692">
        <v>39</v>
      </c>
      <c r="Y2692">
        <v>250</v>
      </c>
      <c r="Z2692">
        <v>1</v>
      </c>
      <c r="AA2692">
        <v>100.69169015702001</v>
      </c>
      <c r="AB2692">
        <v>156</v>
      </c>
      <c r="AC2692">
        <v>0.84188006097398504</v>
      </c>
      <c r="AD2692">
        <v>93</v>
      </c>
      <c r="AE2692">
        <v>0.15766560404865301</v>
      </c>
      <c r="AF2692">
        <v>1</v>
      </c>
      <c r="AG2692">
        <v>4.5433497736158102E-4</v>
      </c>
      <c r="AH2692">
        <v>8.6267389675151601E-3</v>
      </c>
      <c r="AI2692">
        <v>17</v>
      </c>
      <c r="AJ2692" s="73">
        <v>41.172149724230898</v>
      </c>
      <c r="AK2692">
        <v>249</v>
      </c>
      <c r="AL2692">
        <v>0.99954566502263797</v>
      </c>
      <c r="AM2692">
        <v>0</v>
      </c>
      <c r="AN2692">
        <v>0</v>
      </c>
      <c r="AO2692">
        <v>0</v>
      </c>
      <c r="AP2692">
        <v>0</v>
      </c>
      <c r="AQ2692">
        <v>250</v>
      </c>
      <c r="AR2692">
        <v>1</v>
      </c>
      <c r="AS2692">
        <v>0</v>
      </c>
      <c r="AT2692">
        <v>0</v>
      </c>
      <c r="AU2692">
        <v>0</v>
      </c>
      <c r="AV2692">
        <v>0</v>
      </c>
      <c r="AW2692">
        <v>250</v>
      </c>
      <c r="AX2692">
        <v>0.999999999999999</v>
      </c>
      <c r="AY2692" s="73">
        <v>41.831103497126001</v>
      </c>
      <c r="AZ2692">
        <v>249</v>
      </c>
      <c r="BA2692">
        <v>0.99954566502263797</v>
      </c>
      <c r="BB2692">
        <v>245</v>
      </c>
      <c r="BC2692">
        <v>0.98130471453505796</v>
      </c>
      <c r="BD2692">
        <v>5</v>
      </c>
      <c r="BE2692">
        <v>1.8695285464941602E-2</v>
      </c>
      <c r="BF2692">
        <v>41.12101370621</v>
      </c>
      <c r="BG2692">
        <v>40.262779462379903</v>
      </c>
      <c r="BH2692">
        <v>41.831103497126001</v>
      </c>
      <c r="BI2692">
        <v>41.172149724230898</v>
      </c>
    </row>
    <row r="2693" spans="1:61" x14ac:dyDescent="0.25">
      <c r="A2693" s="10" t="str">
        <f>VLOOKUP(D2693,'Index-Relations'!E:F,2,FALSE)</f>
        <v>ESG</v>
      </c>
      <c r="B2693" t="s">
        <v>3450</v>
      </c>
      <c r="C2693" s="53" t="s">
        <v>2762</v>
      </c>
      <c r="D2693" s="59" t="s">
        <v>3061</v>
      </c>
      <c r="E2693" s="59" t="s">
        <v>6109</v>
      </c>
      <c r="F2693" t="s">
        <v>1020</v>
      </c>
      <c r="G2693" t="s">
        <v>1019</v>
      </c>
      <c r="H2693" t="s">
        <v>1021</v>
      </c>
      <c r="I2693" s="52">
        <v>45597</v>
      </c>
      <c r="J2693" t="s">
        <v>2457</v>
      </c>
      <c r="K2693">
        <v>251</v>
      </c>
      <c r="L2693" s="73">
        <v>41.0738949303109</v>
      </c>
      <c r="M2693">
        <v>250</v>
      </c>
      <c r="N2693">
        <v>0.99957780287058995</v>
      </c>
      <c r="O2693" s="73">
        <v>40.277921257171997</v>
      </c>
      <c r="P2693">
        <v>250</v>
      </c>
      <c r="Q2693">
        <v>0.99957780287058995</v>
      </c>
      <c r="R2693">
        <v>230</v>
      </c>
      <c r="S2693">
        <v>0.92949899747262199</v>
      </c>
      <c r="T2693">
        <v>46.224278643454802</v>
      </c>
      <c r="U2693">
        <v>0.80279408213210202</v>
      </c>
      <c r="V2693">
        <v>205</v>
      </c>
      <c r="W2693">
        <v>4.58417873648422E-2</v>
      </c>
      <c r="X2693">
        <v>39</v>
      </c>
      <c r="Y2693">
        <v>248</v>
      </c>
      <c r="Z2693">
        <v>0.99423692601902403</v>
      </c>
      <c r="AA2693">
        <v>98.727342023423304</v>
      </c>
      <c r="AB2693">
        <v>152</v>
      </c>
      <c r="AC2693">
        <v>0.82746140443973204</v>
      </c>
      <c r="AD2693">
        <v>96</v>
      </c>
      <c r="AE2693">
        <v>0.16677552157929099</v>
      </c>
      <c r="AF2693">
        <v>3</v>
      </c>
      <c r="AG2693">
        <v>5.7630739809753596E-3</v>
      </c>
      <c r="AH2693">
        <v>8.7023861899544197E-3</v>
      </c>
      <c r="AI2693">
        <v>17</v>
      </c>
      <c r="AJ2693" s="73">
        <v>41.251370672907001</v>
      </c>
      <c r="AK2693">
        <v>250</v>
      </c>
      <c r="AL2693">
        <v>0.99957780287058995</v>
      </c>
      <c r="AM2693">
        <v>0</v>
      </c>
      <c r="AN2693">
        <v>0</v>
      </c>
      <c r="AO2693">
        <v>0</v>
      </c>
      <c r="AP2693">
        <v>0</v>
      </c>
      <c r="AQ2693">
        <v>251</v>
      </c>
      <c r="AR2693">
        <v>0.999999999999999</v>
      </c>
      <c r="AS2693">
        <v>0</v>
      </c>
      <c r="AT2693">
        <v>0</v>
      </c>
      <c r="AU2693">
        <v>0</v>
      </c>
      <c r="AV2693">
        <v>0</v>
      </c>
      <c r="AW2693">
        <v>251</v>
      </c>
      <c r="AX2693">
        <v>1</v>
      </c>
      <c r="AY2693" s="73">
        <v>41.642802575289899</v>
      </c>
      <c r="AZ2693">
        <v>250</v>
      </c>
      <c r="BA2693">
        <v>0.99957780287058995</v>
      </c>
      <c r="BB2693">
        <v>246</v>
      </c>
      <c r="BC2693">
        <v>0.98195107076663501</v>
      </c>
      <c r="BD2693">
        <v>5</v>
      </c>
      <c r="BE2693">
        <v>1.8048929233364801E-2</v>
      </c>
      <c r="BF2693">
        <v>41.0738949303109</v>
      </c>
      <c r="BG2693">
        <v>40.277921257171997</v>
      </c>
      <c r="BH2693">
        <v>41.642802575289899</v>
      </c>
      <c r="BI2693">
        <v>41.251370672907001</v>
      </c>
    </row>
    <row r="2694" spans="1:61" x14ac:dyDescent="0.25">
      <c r="A2694" s="10" t="str">
        <f>VLOOKUP(D2694,'Index-Relations'!E:F,2,FALSE)</f>
        <v>ESG</v>
      </c>
      <c r="B2694" t="s">
        <v>3450</v>
      </c>
      <c r="C2694" s="53" t="s">
        <v>2763</v>
      </c>
      <c r="D2694" s="59" t="s">
        <v>3061</v>
      </c>
      <c r="E2694" s="59" t="s">
        <v>6110</v>
      </c>
      <c r="F2694" t="s">
        <v>1020</v>
      </c>
      <c r="G2694" t="s">
        <v>1019</v>
      </c>
      <c r="H2694" t="s">
        <v>1021</v>
      </c>
      <c r="I2694" s="52">
        <v>45573</v>
      </c>
      <c r="J2694" t="s">
        <v>2457</v>
      </c>
      <c r="K2694">
        <v>251</v>
      </c>
      <c r="L2694" s="73">
        <v>40.681479339729002</v>
      </c>
      <c r="M2694">
        <v>250</v>
      </c>
      <c r="N2694">
        <v>0.99957079035753305</v>
      </c>
      <c r="O2694" s="73">
        <v>39.768638791873002</v>
      </c>
      <c r="P2694">
        <v>250</v>
      </c>
      <c r="Q2694">
        <v>0.99957079035753305</v>
      </c>
      <c r="R2694">
        <v>230</v>
      </c>
      <c r="S2694">
        <v>0.92931240059564701</v>
      </c>
      <c r="T2694">
        <v>46.195147907210199</v>
      </c>
      <c r="U2694">
        <v>0.80160124698689506</v>
      </c>
      <c r="V2694">
        <v>206</v>
      </c>
      <c r="W2694">
        <v>4.5175190253897698E-2</v>
      </c>
      <c r="X2694">
        <v>39</v>
      </c>
      <c r="Y2694">
        <v>248</v>
      </c>
      <c r="Z2694">
        <v>0.99502421197410995</v>
      </c>
      <c r="AA2694">
        <v>94.907389967438604</v>
      </c>
      <c r="AB2694">
        <v>150</v>
      </c>
      <c r="AC2694">
        <v>0.82314946341143302</v>
      </c>
      <c r="AD2694">
        <v>98</v>
      </c>
      <c r="AE2694">
        <v>0.17187474856267601</v>
      </c>
      <c r="AF2694">
        <v>3</v>
      </c>
      <c r="AG2694">
        <v>4.9757880258899899E-3</v>
      </c>
      <c r="AH2694">
        <v>9.03763565780576E-3</v>
      </c>
      <c r="AI2694">
        <v>17</v>
      </c>
      <c r="AJ2694" s="73">
        <v>40.984850321853003</v>
      </c>
      <c r="AK2694">
        <v>250</v>
      </c>
      <c r="AL2694">
        <v>0.99957079035753305</v>
      </c>
      <c r="AM2694">
        <v>0</v>
      </c>
      <c r="AN2694">
        <v>0</v>
      </c>
      <c r="AO2694">
        <v>0</v>
      </c>
      <c r="AP2694">
        <v>0</v>
      </c>
      <c r="AQ2694">
        <v>251</v>
      </c>
      <c r="AR2694">
        <v>1</v>
      </c>
      <c r="AS2694">
        <v>0</v>
      </c>
      <c r="AT2694">
        <v>0</v>
      </c>
      <c r="AU2694">
        <v>0</v>
      </c>
      <c r="AV2694">
        <v>0</v>
      </c>
      <c r="AW2694">
        <v>251</v>
      </c>
      <c r="AX2694">
        <v>1</v>
      </c>
      <c r="AY2694" s="73">
        <v>41.3083918757359</v>
      </c>
      <c r="AZ2694">
        <v>250</v>
      </c>
      <c r="BA2694">
        <v>0.99957079035753305</v>
      </c>
      <c r="BB2694">
        <v>246</v>
      </c>
      <c r="BC2694">
        <v>0.98129450136062202</v>
      </c>
      <c r="BD2694">
        <v>5</v>
      </c>
      <c r="BE2694">
        <v>1.87054986393775E-2</v>
      </c>
      <c r="BF2694">
        <v>40.681479339729002</v>
      </c>
      <c r="BG2694">
        <v>39.768638791873002</v>
      </c>
      <c r="BH2694">
        <v>41.3083918757359</v>
      </c>
      <c r="BI2694">
        <v>40.984850321853003</v>
      </c>
    </row>
    <row r="2695" spans="1:61" x14ac:dyDescent="0.25">
      <c r="A2695" s="10" t="str">
        <f>VLOOKUP(D2695,'Index-Relations'!E:F,2,FALSE)</f>
        <v>ESG</v>
      </c>
      <c r="B2695" t="s">
        <v>3450</v>
      </c>
      <c r="C2695" s="53" t="s">
        <v>2764</v>
      </c>
      <c r="D2695" s="59" t="s">
        <v>3061</v>
      </c>
      <c r="E2695" s="59" t="s">
        <v>6111</v>
      </c>
      <c r="F2695" t="s">
        <v>1020</v>
      </c>
      <c r="G2695" t="s">
        <v>1019</v>
      </c>
      <c r="H2695" t="s">
        <v>1021</v>
      </c>
      <c r="I2695" s="52">
        <v>45537</v>
      </c>
      <c r="J2695" t="s">
        <v>2457</v>
      </c>
      <c r="K2695">
        <v>252</v>
      </c>
      <c r="L2695" s="73">
        <v>39.847264368388998</v>
      </c>
      <c r="M2695">
        <v>251</v>
      </c>
      <c r="N2695">
        <v>0.99994931560442502</v>
      </c>
      <c r="O2695" s="73">
        <v>39.448572541993997</v>
      </c>
      <c r="P2695">
        <v>251</v>
      </c>
      <c r="Q2695">
        <v>0.99994931560442502</v>
      </c>
      <c r="R2695">
        <v>231</v>
      </c>
      <c r="S2695">
        <v>0.93846114410190795</v>
      </c>
      <c r="T2695">
        <v>46.224183349273702</v>
      </c>
      <c r="U2695">
        <v>0.82187022078079697</v>
      </c>
      <c r="V2695">
        <v>207</v>
      </c>
      <c r="W2695">
        <v>5.2758565540400197E-2</v>
      </c>
      <c r="X2695">
        <v>40</v>
      </c>
      <c r="Y2695">
        <v>249</v>
      </c>
      <c r="Z2695">
        <v>0.997816712279887</v>
      </c>
      <c r="AA2695">
        <v>107.71262149674401</v>
      </c>
      <c r="AB2695">
        <v>145</v>
      </c>
      <c r="AC2695">
        <v>0.81715472544026102</v>
      </c>
      <c r="AD2695">
        <v>104</v>
      </c>
      <c r="AE2695">
        <v>0.180661986839626</v>
      </c>
      <c r="AF2695">
        <v>3</v>
      </c>
      <c r="AG2695">
        <v>2.1832877201119201E-3</v>
      </c>
      <c r="AH2695">
        <v>8.4090031828078903E-3</v>
      </c>
      <c r="AI2695">
        <v>17</v>
      </c>
      <c r="AJ2695" s="73">
        <v>39.849998754930901</v>
      </c>
      <c r="AK2695">
        <v>251</v>
      </c>
      <c r="AL2695">
        <v>0.99994931560442502</v>
      </c>
      <c r="AM2695">
        <v>0</v>
      </c>
      <c r="AN2695">
        <v>0</v>
      </c>
      <c r="AO2695">
        <v>0</v>
      </c>
      <c r="AP2695">
        <v>0</v>
      </c>
      <c r="AQ2695">
        <v>252</v>
      </c>
      <c r="AR2695">
        <v>1</v>
      </c>
      <c r="AS2695">
        <v>0</v>
      </c>
      <c r="AT2695">
        <v>0</v>
      </c>
      <c r="AU2695">
        <v>0</v>
      </c>
      <c r="AV2695">
        <v>0</v>
      </c>
      <c r="AW2695">
        <v>252</v>
      </c>
      <c r="AX2695">
        <v>0.999999999999999</v>
      </c>
      <c r="AY2695" s="73">
        <v>40.625068439384997</v>
      </c>
      <c r="AZ2695">
        <v>251</v>
      </c>
      <c r="BA2695">
        <v>0.99994931560442502</v>
      </c>
      <c r="BB2695">
        <v>246</v>
      </c>
      <c r="BC2695">
        <v>0.94478504689766296</v>
      </c>
      <c r="BD2695">
        <v>6</v>
      </c>
      <c r="BE2695">
        <v>5.5214953102336803E-2</v>
      </c>
      <c r="BF2695">
        <v>39.847264368388998</v>
      </c>
      <c r="BG2695">
        <v>39.448572541993997</v>
      </c>
      <c r="BH2695">
        <v>40.625068439384997</v>
      </c>
      <c r="BI2695">
        <v>39.849998754930901</v>
      </c>
    </row>
    <row r="2696" spans="1:61" x14ac:dyDescent="0.25">
      <c r="A2696" s="10" t="str">
        <f>VLOOKUP(D2696,'Index-Relations'!E:F,2,FALSE)</f>
        <v>ESG</v>
      </c>
      <c r="B2696" t="s">
        <v>3450</v>
      </c>
      <c r="C2696" s="53" t="s">
        <v>3350</v>
      </c>
      <c r="D2696" s="59" t="s">
        <v>3061</v>
      </c>
      <c r="E2696" s="59" t="s">
        <v>6112</v>
      </c>
      <c r="F2696" t="s">
        <v>1020</v>
      </c>
      <c r="G2696" t="s">
        <v>1019</v>
      </c>
      <c r="H2696" t="s">
        <v>1021</v>
      </c>
      <c r="I2696" s="52">
        <v>45505</v>
      </c>
      <c r="J2696" t="s">
        <v>2457</v>
      </c>
      <c r="K2696">
        <v>252</v>
      </c>
      <c r="L2696" s="73">
        <v>39.809787354267002</v>
      </c>
      <c r="M2696">
        <v>251</v>
      </c>
      <c r="N2696">
        <v>0.99994588053498501</v>
      </c>
      <c r="O2696" s="73">
        <v>39.401350785654003</v>
      </c>
      <c r="P2696">
        <v>251</v>
      </c>
      <c r="Q2696">
        <v>0.99994588053498501</v>
      </c>
      <c r="R2696">
        <v>231</v>
      </c>
      <c r="S2696">
        <v>0.93704525254793603</v>
      </c>
      <c r="T2696">
        <v>46.347064234453399</v>
      </c>
      <c r="U2696">
        <v>0.82040890785107401</v>
      </c>
      <c r="V2696">
        <v>207</v>
      </c>
      <c r="W2696">
        <v>5.3042560176615697E-2</v>
      </c>
      <c r="X2696">
        <v>40</v>
      </c>
      <c r="Y2696">
        <v>249</v>
      </c>
      <c r="Z2696">
        <v>0.99784629768394395</v>
      </c>
      <c r="AA2696">
        <v>116.477049240951</v>
      </c>
      <c r="AB2696">
        <v>143</v>
      </c>
      <c r="AC2696">
        <v>0.81028422653436105</v>
      </c>
      <c r="AD2696">
        <v>106</v>
      </c>
      <c r="AE2696">
        <v>0.18756207114958301</v>
      </c>
      <c r="AF2696">
        <v>3</v>
      </c>
      <c r="AG2696">
        <v>2.1537023160554899E-3</v>
      </c>
      <c r="AH2696">
        <v>9.1587659704522005E-3</v>
      </c>
      <c r="AI2696">
        <v>17</v>
      </c>
      <c r="AJ2696" s="73">
        <v>39.837350045235901</v>
      </c>
      <c r="AK2696">
        <v>251</v>
      </c>
      <c r="AL2696">
        <v>0.99994588053498501</v>
      </c>
      <c r="AM2696">
        <v>0</v>
      </c>
      <c r="AN2696">
        <v>0</v>
      </c>
      <c r="AO2696">
        <v>0</v>
      </c>
      <c r="AP2696">
        <v>0</v>
      </c>
      <c r="AQ2696">
        <v>252</v>
      </c>
      <c r="AR2696">
        <v>1</v>
      </c>
      <c r="AS2696">
        <v>0</v>
      </c>
      <c r="AT2696">
        <v>0</v>
      </c>
      <c r="AU2696">
        <v>0</v>
      </c>
      <c r="AV2696">
        <v>0</v>
      </c>
      <c r="AW2696">
        <v>252</v>
      </c>
      <c r="AX2696">
        <v>1</v>
      </c>
      <c r="AY2696" s="73">
        <v>40.604535207582998</v>
      </c>
      <c r="AZ2696">
        <v>251</v>
      </c>
      <c r="BA2696">
        <v>0.99994588053498501</v>
      </c>
      <c r="BB2696">
        <v>246</v>
      </c>
      <c r="BC2696">
        <v>0.94347727028893102</v>
      </c>
      <c r="BD2696">
        <v>6</v>
      </c>
      <c r="BE2696">
        <v>5.6522729711068503E-2</v>
      </c>
      <c r="BF2696">
        <v>39.809787354267002</v>
      </c>
      <c r="BG2696">
        <v>39.401350785654003</v>
      </c>
      <c r="BH2696">
        <v>40.604535207582998</v>
      </c>
      <c r="BI2696">
        <v>39.837350045235901</v>
      </c>
    </row>
    <row r="2697" spans="1:61" x14ac:dyDescent="0.25">
      <c r="A2697" s="10" t="str">
        <f>VLOOKUP(D2697,'Index-Relations'!E:F,2,FALSE)</f>
        <v>ESG</v>
      </c>
      <c r="B2697" t="s">
        <v>3450</v>
      </c>
      <c r="C2697" s="53" t="s">
        <v>2765</v>
      </c>
      <c r="D2697" s="59" t="s">
        <v>3061</v>
      </c>
      <c r="E2697" s="59" t="s">
        <v>6113</v>
      </c>
      <c r="F2697" t="s">
        <v>1020</v>
      </c>
      <c r="G2697" t="s">
        <v>1019</v>
      </c>
      <c r="H2697" t="s">
        <v>1021</v>
      </c>
      <c r="I2697" s="52">
        <v>45474</v>
      </c>
      <c r="J2697" t="s">
        <v>2457</v>
      </c>
      <c r="K2697">
        <v>252</v>
      </c>
      <c r="L2697" s="73">
        <v>39.728297289670998</v>
      </c>
      <c r="M2697">
        <v>251</v>
      </c>
      <c r="N2697">
        <v>0.99994938217594298</v>
      </c>
      <c r="O2697" s="73">
        <v>39.335694500073998</v>
      </c>
      <c r="P2697">
        <v>251</v>
      </c>
      <c r="Q2697">
        <v>0.99994938217594298</v>
      </c>
      <c r="R2697">
        <v>231</v>
      </c>
      <c r="S2697">
        <v>0.93540647760901596</v>
      </c>
      <c r="T2697">
        <v>46.338348439206001</v>
      </c>
      <c r="U2697">
        <v>0.81138823601462995</v>
      </c>
      <c r="V2697">
        <v>207</v>
      </c>
      <c r="W2697">
        <v>5.33865691713655E-2</v>
      </c>
      <c r="X2697">
        <v>40</v>
      </c>
      <c r="Y2697">
        <v>249</v>
      </c>
      <c r="Z2697">
        <v>0.99795998258867602</v>
      </c>
      <c r="AA2697">
        <v>111.64588302520001</v>
      </c>
      <c r="AB2697">
        <v>142</v>
      </c>
      <c r="AC2697">
        <v>0.75413335119174996</v>
      </c>
      <c r="AD2697">
        <v>107</v>
      </c>
      <c r="AE2697">
        <v>0.24382663139692601</v>
      </c>
      <c r="AF2697">
        <v>3</v>
      </c>
      <c r="AG2697">
        <v>2.04001741132311E-3</v>
      </c>
      <c r="AH2697">
        <v>8.8237709041722699E-3</v>
      </c>
      <c r="AI2697">
        <v>17</v>
      </c>
      <c r="AJ2697" s="73">
        <v>39.781454040351903</v>
      </c>
      <c r="AK2697">
        <v>251</v>
      </c>
      <c r="AL2697">
        <v>0.99994938217594298</v>
      </c>
      <c r="AM2697">
        <v>0</v>
      </c>
      <c r="AN2697">
        <v>0</v>
      </c>
      <c r="AO2697">
        <v>0</v>
      </c>
      <c r="AP2697">
        <v>0</v>
      </c>
      <c r="AQ2697">
        <v>252</v>
      </c>
      <c r="AR2697">
        <v>0.999999999999999</v>
      </c>
      <c r="AS2697">
        <v>0</v>
      </c>
      <c r="AT2697">
        <v>0</v>
      </c>
      <c r="AU2697">
        <v>0</v>
      </c>
      <c r="AV2697">
        <v>0</v>
      </c>
      <c r="AW2697">
        <v>252</v>
      </c>
      <c r="AX2697">
        <v>1</v>
      </c>
      <c r="AY2697" s="73">
        <v>40.557617517781999</v>
      </c>
      <c r="AZ2697">
        <v>251</v>
      </c>
      <c r="BA2697">
        <v>0.99994938217594298</v>
      </c>
      <c r="BB2697">
        <v>246</v>
      </c>
      <c r="BC2697">
        <v>0.94190524805832399</v>
      </c>
      <c r="BD2697">
        <v>6</v>
      </c>
      <c r="BE2697">
        <v>5.8094751941675599E-2</v>
      </c>
      <c r="BF2697">
        <v>39.728297289670998</v>
      </c>
      <c r="BG2697">
        <v>39.335694500073998</v>
      </c>
      <c r="BH2697">
        <v>40.557617517781999</v>
      </c>
      <c r="BI2697">
        <v>39.781454040351903</v>
      </c>
    </row>
    <row r="2698" spans="1:61" x14ac:dyDescent="0.25">
      <c r="A2698" s="10" t="str">
        <f>VLOOKUP(D2698,'Index-Relations'!E:F,2,FALSE)</f>
        <v>ESG</v>
      </c>
      <c r="B2698" t="s">
        <v>3450</v>
      </c>
      <c r="C2698" s="53" t="s">
        <v>2766</v>
      </c>
      <c r="D2698" s="59" t="s">
        <v>3061</v>
      </c>
      <c r="E2698" s="59" t="s">
        <v>6114</v>
      </c>
      <c r="F2698" t="s">
        <v>1020</v>
      </c>
      <c r="G2698" t="s">
        <v>1019</v>
      </c>
      <c r="H2698" t="s">
        <v>1021</v>
      </c>
      <c r="I2698" s="52">
        <v>45446</v>
      </c>
      <c r="J2698" t="s">
        <v>2457</v>
      </c>
      <c r="K2698">
        <v>262</v>
      </c>
      <c r="L2698" s="73">
        <v>39.740685723775002</v>
      </c>
      <c r="M2698">
        <v>261</v>
      </c>
      <c r="N2698">
        <v>0.99994336278319296</v>
      </c>
      <c r="O2698" s="73">
        <v>39.281119666046003</v>
      </c>
      <c r="P2698">
        <v>261</v>
      </c>
      <c r="Q2698">
        <v>0.99994336278319296</v>
      </c>
      <c r="R2698">
        <v>241</v>
      </c>
      <c r="S2698">
        <v>0.93296004845844505</v>
      </c>
      <c r="T2698">
        <v>46.653796132946098</v>
      </c>
      <c r="U2698">
        <v>0.80364018807840198</v>
      </c>
      <c r="V2698">
        <v>215</v>
      </c>
      <c r="W2698">
        <v>5.4572979577412403E-2</v>
      </c>
      <c r="X2698">
        <v>41</v>
      </c>
      <c r="Y2698">
        <v>259</v>
      </c>
      <c r="Z2698">
        <v>0.99779180040472804</v>
      </c>
      <c r="AA2698">
        <v>109.13104986714301</v>
      </c>
      <c r="AB2698">
        <v>146</v>
      </c>
      <c r="AC2698">
        <v>0.74897704726169101</v>
      </c>
      <c r="AD2698">
        <v>113</v>
      </c>
      <c r="AE2698">
        <v>0.248814753143036</v>
      </c>
      <c r="AF2698">
        <v>3</v>
      </c>
      <c r="AG2698">
        <v>2.2081995952716801E-3</v>
      </c>
      <c r="AH2698">
        <v>8.3961719680729005E-3</v>
      </c>
      <c r="AI2698">
        <v>17</v>
      </c>
      <c r="AJ2698" s="73">
        <v>39.754652676595001</v>
      </c>
      <c r="AK2698">
        <v>261</v>
      </c>
      <c r="AL2698">
        <v>0.99994336278319296</v>
      </c>
      <c r="AM2698">
        <v>0</v>
      </c>
      <c r="AN2698">
        <v>0</v>
      </c>
      <c r="AO2698">
        <v>0</v>
      </c>
      <c r="AP2698">
        <v>0</v>
      </c>
      <c r="AQ2698">
        <v>262</v>
      </c>
      <c r="AR2698">
        <v>1</v>
      </c>
      <c r="AS2698">
        <v>0</v>
      </c>
      <c r="AT2698">
        <v>0</v>
      </c>
      <c r="AU2698">
        <v>0</v>
      </c>
      <c r="AV2698">
        <v>0</v>
      </c>
      <c r="AW2698">
        <v>262</v>
      </c>
      <c r="AX2698">
        <v>0.999999999999999</v>
      </c>
      <c r="AY2698" s="73">
        <v>40.577988066487002</v>
      </c>
      <c r="AZ2698">
        <v>261</v>
      </c>
      <c r="BA2698">
        <v>0.99994336278319296</v>
      </c>
      <c r="BB2698">
        <v>256</v>
      </c>
      <c r="BC2698">
        <v>0.94350998070668901</v>
      </c>
      <c r="BD2698">
        <v>6</v>
      </c>
      <c r="BE2698">
        <v>5.6490019293310198E-2</v>
      </c>
      <c r="BF2698">
        <v>39.740685723775002</v>
      </c>
      <c r="BG2698">
        <v>39.281119666046003</v>
      </c>
      <c r="BH2698">
        <v>40.577988066487002</v>
      </c>
      <c r="BI2698">
        <v>39.754652676595001</v>
      </c>
    </row>
    <row r="2699" spans="1:61" x14ac:dyDescent="0.25">
      <c r="A2699" s="10" t="str">
        <f>VLOOKUP(D2699,'Index-Relations'!E:F,2,FALSE)</f>
        <v>ESG</v>
      </c>
      <c r="B2699" t="s">
        <v>3450</v>
      </c>
      <c r="C2699" s="53" t="s">
        <v>2767</v>
      </c>
      <c r="D2699" s="59" t="s">
        <v>3061</v>
      </c>
      <c r="E2699" s="59" t="s">
        <v>6115</v>
      </c>
      <c r="F2699" t="s">
        <v>1020</v>
      </c>
      <c r="G2699" t="s">
        <v>1019</v>
      </c>
      <c r="H2699" t="s">
        <v>1021</v>
      </c>
      <c r="I2699" s="52">
        <v>45418</v>
      </c>
      <c r="J2699" t="s">
        <v>2457</v>
      </c>
      <c r="K2699">
        <v>262</v>
      </c>
      <c r="L2699" s="73">
        <v>40.931804655677901</v>
      </c>
      <c r="M2699">
        <v>261</v>
      </c>
      <c r="N2699">
        <v>0.99994203426419004</v>
      </c>
      <c r="O2699" s="73">
        <v>40.328795101490897</v>
      </c>
      <c r="P2699">
        <v>261</v>
      </c>
      <c r="Q2699">
        <v>0.99994203426419004</v>
      </c>
      <c r="R2699">
        <v>241</v>
      </c>
      <c r="S2699">
        <v>0.92959274867508401</v>
      </c>
      <c r="T2699">
        <v>46.804350750527803</v>
      </c>
      <c r="U2699">
        <v>0.79280219323991497</v>
      </c>
      <c r="V2699">
        <v>215</v>
      </c>
      <c r="W2699">
        <v>5.5791397144139603E-2</v>
      </c>
      <c r="X2699">
        <v>41</v>
      </c>
      <c r="Y2699">
        <v>259</v>
      </c>
      <c r="Z2699">
        <v>0.99791323165093704</v>
      </c>
      <c r="AA2699">
        <v>121.22164564080001</v>
      </c>
      <c r="AB2699">
        <v>146</v>
      </c>
      <c r="AC2699">
        <v>0.74323239432007004</v>
      </c>
      <c r="AD2699">
        <v>113</v>
      </c>
      <c r="AE2699">
        <v>0.25468083733086699</v>
      </c>
      <c r="AF2699">
        <v>3</v>
      </c>
      <c r="AG2699">
        <v>2.0867683490626799E-3</v>
      </c>
      <c r="AH2699">
        <v>8.2637010826732294E-3</v>
      </c>
      <c r="AI2699">
        <v>17</v>
      </c>
      <c r="AJ2699" s="73">
        <v>41.317859891596903</v>
      </c>
      <c r="AK2699">
        <v>261</v>
      </c>
      <c r="AL2699">
        <v>0.99994203426419004</v>
      </c>
      <c r="AM2699">
        <v>0</v>
      </c>
      <c r="AN2699">
        <v>0</v>
      </c>
      <c r="AO2699">
        <v>0</v>
      </c>
      <c r="AP2699">
        <v>0</v>
      </c>
      <c r="AQ2699">
        <v>262</v>
      </c>
      <c r="AR2699">
        <v>1</v>
      </c>
      <c r="AS2699">
        <v>0</v>
      </c>
      <c r="AT2699">
        <v>0</v>
      </c>
      <c r="AU2699">
        <v>0</v>
      </c>
      <c r="AV2699">
        <v>0</v>
      </c>
      <c r="AW2699">
        <v>262</v>
      </c>
      <c r="AX2699">
        <v>0.999999999999999</v>
      </c>
      <c r="AY2699" s="73">
        <v>41.228261602518998</v>
      </c>
      <c r="AZ2699">
        <v>261</v>
      </c>
      <c r="BA2699">
        <v>0.99994203426419004</v>
      </c>
      <c r="BB2699">
        <v>256</v>
      </c>
      <c r="BC2699">
        <v>0.94347262363518702</v>
      </c>
      <c r="BD2699">
        <v>6</v>
      </c>
      <c r="BE2699">
        <v>5.6527376364812303E-2</v>
      </c>
      <c r="BF2699">
        <v>40.931804655677901</v>
      </c>
      <c r="BG2699">
        <v>40.328795101490897</v>
      </c>
      <c r="BH2699">
        <v>41.228261602518998</v>
      </c>
      <c r="BI2699">
        <v>41.317859891596903</v>
      </c>
    </row>
    <row r="2700" spans="1:61" x14ac:dyDescent="0.25">
      <c r="A2700" s="10" t="str">
        <f>VLOOKUP(D2700,'Index-Relations'!E:F,2,FALSE)</f>
        <v>ESG</v>
      </c>
      <c r="B2700" t="s">
        <v>3450</v>
      </c>
      <c r="C2700" s="53" t="s">
        <v>2768</v>
      </c>
      <c r="D2700" s="59" t="s">
        <v>3061</v>
      </c>
      <c r="E2700" s="59" t="s">
        <v>6116</v>
      </c>
      <c r="F2700" t="s">
        <v>1020</v>
      </c>
      <c r="G2700" t="s">
        <v>1019</v>
      </c>
      <c r="H2700" t="s">
        <v>1021</v>
      </c>
      <c r="I2700" s="52">
        <v>45383</v>
      </c>
      <c r="J2700" t="s">
        <v>2457</v>
      </c>
      <c r="K2700">
        <v>250</v>
      </c>
      <c r="L2700">
        <v>38.654688685209301</v>
      </c>
      <c r="M2700">
        <v>250</v>
      </c>
      <c r="N2700">
        <v>1</v>
      </c>
      <c r="O2700">
        <v>37.952578433873803</v>
      </c>
      <c r="P2700">
        <v>250</v>
      </c>
      <c r="Q2700">
        <v>1</v>
      </c>
      <c r="R2700">
        <v>232</v>
      </c>
      <c r="S2700">
        <v>0.93557506606527796</v>
      </c>
      <c r="T2700">
        <v>47.446244015811303</v>
      </c>
      <c r="U2700">
        <v>0.79696285658742005</v>
      </c>
      <c r="V2700">
        <v>206</v>
      </c>
      <c r="W2700">
        <v>4.9297576046868803E-2</v>
      </c>
      <c r="X2700">
        <v>37</v>
      </c>
      <c r="Y2700">
        <v>249</v>
      </c>
      <c r="Z2700">
        <v>0.99600298735250403</v>
      </c>
      <c r="AA2700">
        <v>145.64496935096801</v>
      </c>
      <c r="AB2700">
        <v>140</v>
      </c>
      <c r="AC2700">
        <v>0.74528584589495295</v>
      </c>
      <c r="AD2700">
        <v>109</v>
      </c>
      <c r="AE2700">
        <v>0.25071714145754997</v>
      </c>
      <c r="AF2700">
        <v>1</v>
      </c>
      <c r="AG2700">
        <v>3.9970126474958003E-3</v>
      </c>
      <c r="AH2700">
        <v>9.5556598884398592E-3</v>
      </c>
      <c r="AI2700">
        <v>16</v>
      </c>
      <c r="AJ2700">
        <v>40.428740607085103</v>
      </c>
      <c r="AK2700">
        <v>250</v>
      </c>
      <c r="AL2700">
        <v>1</v>
      </c>
      <c r="AM2700">
        <v>0</v>
      </c>
      <c r="AN2700">
        <v>0</v>
      </c>
      <c r="AO2700">
        <v>0</v>
      </c>
      <c r="AP2700">
        <v>0</v>
      </c>
      <c r="AQ2700">
        <v>250</v>
      </c>
      <c r="AR2700">
        <v>0.999999999999999</v>
      </c>
      <c r="AS2700">
        <v>0</v>
      </c>
      <c r="AT2700">
        <v>0</v>
      </c>
      <c r="AU2700">
        <v>0</v>
      </c>
      <c r="AV2700">
        <v>0</v>
      </c>
      <c r="AW2700">
        <v>250</v>
      </c>
      <c r="AX2700">
        <v>1</v>
      </c>
      <c r="AY2700">
        <v>37.954422821900501</v>
      </c>
      <c r="AZ2700">
        <v>250</v>
      </c>
      <c r="BA2700">
        <v>1</v>
      </c>
      <c r="BB2700">
        <v>244</v>
      </c>
      <c r="BC2700">
        <v>0.92765078435292103</v>
      </c>
      <c r="BD2700">
        <v>6</v>
      </c>
      <c r="BE2700">
        <v>7.2349215647078302E-2</v>
      </c>
      <c r="BF2700">
        <v>39.979168950946999</v>
      </c>
      <c r="BG2700">
        <v>39.682324508369</v>
      </c>
      <c r="BH2700">
        <v>39.621952424903903</v>
      </c>
      <c r="BI2700">
        <v>41.063552137501901</v>
      </c>
    </row>
    <row r="2701" spans="1:61" x14ac:dyDescent="0.25">
      <c r="A2701" s="10" t="str">
        <f>VLOOKUP(D2701,'Index-Relations'!E:F,2,FALSE)</f>
        <v>ESG</v>
      </c>
      <c r="B2701" t="s">
        <v>3450</v>
      </c>
      <c r="C2701" s="53" t="s">
        <v>2769</v>
      </c>
      <c r="D2701" s="59" t="s">
        <v>3061</v>
      </c>
      <c r="E2701" s="59" t="s">
        <v>6117</v>
      </c>
      <c r="F2701" t="s">
        <v>1020</v>
      </c>
      <c r="G2701" t="s">
        <v>1019</v>
      </c>
      <c r="H2701" t="s">
        <v>1021</v>
      </c>
      <c r="I2701" s="52">
        <v>45352</v>
      </c>
      <c r="J2701" t="s">
        <v>2457</v>
      </c>
      <c r="K2701">
        <v>250</v>
      </c>
      <c r="L2701">
        <v>39.0581379737567</v>
      </c>
      <c r="M2701">
        <v>250</v>
      </c>
      <c r="N2701">
        <v>1</v>
      </c>
      <c r="O2701">
        <v>37.499327625929602</v>
      </c>
      <c r="P2701">
        <v>250</v>
      </c>
      <c r="Q2701">
        <v>1</v>
      </c>
      <c r="R2701">
        <v>232</v>
      </c>
      <c r="S2701">
        <v>0.93195804191315001</v>
      </c>
      <c r="T2701">
        <v>47.016940228943398</v>
      </c>
      <c r="U2701">
        <v>0.77671155355772004</v>
      </c>
      <c r="V2701">
        <v>204</v>
      </c>
      <c r="W2701">
        <v>3.8065681341832303E-2</v>
      </c>
      <c r="X2701">
        <v>34</v>
      </c>
      <c r="Y2701">
        <v>249</v>
      </c>
      <c r="Z2701">
        <v>0.99566893622652997</v>
      </c>
      <c r="AA2701">
        <v>123.55119874786701</v>
      </c>
      <c r="AB2701">
        <v>140</v>
      </c>
      <c r="AC2701">
        <v>0.74570879453141803</v>
      </c>
      <c r="AD2701">
        <v>109</v>
      </c>
      <c r="AE2701">
        <v>0.24996014169511199</v>
      </c>
      <c r="AF2701">
        <v>1</v>
      </c>
      <c r="AG2701">
        <v>4.3310637734691997E-3</v>
      </c>
      <c r="AH2701">
        <v>8.56330436336325E-3</v>
      </c>
      <c r="AI2701">
        <v>13</v>
      </c>
      <c r="AJ2701">
        <v>40.341604814158501</v>
      </c>
      <c r="AK2701">
        <v>250</v>
      </c>
      <c r="AL2701">
        <v>1</v>
      </c>
      <c r="AM2701">
        <v>0</v>
      </c>
      <c r="AN2701">
        <v>0</v>
      </c>
      <c r="AO2701">
        <v>0</v>
      </c>
      <c r="AP2701">
        <v>0</v>
      </c>
      <c r="AQ2701">
        <v>250</v>
      </c>
      <c r="AR2701">
        <v>0.999999999999999</v>
      </c>
      <c r="AS2701">
        <v>0</v>
      </c>
      <c r="AT2701">
        <v>0</v>
      </c>
      <c r="AU2701">
        <v>0</v>
      </c>
      <c r="AV2701">
        <v>0</v>
      </c>
      <c r="AW2701">
        <v>250</v>
      </c>
      <c r="AX2701">
        <v>0.999999999999999</v>
      </c>
      <c r="AY2701">
        <v>39.070304131147502</v>
      </c>
      <c r="AZ2701">
        <v>250</v>
      </c>
      <c r="BA2701">
        <v>1</v>
      </c>
      <c r="BB2701">
        <v>244</v>
      </c>
      <c r="BC2701">
        <v>0.93526983950940201</v>
      </c>
      <c r="BD2701">
        <v>6</v>
      </c>
      <c r="BE2701">
        <v>6.4730160490597599E-2</v>
      </c>
      <c r="BF2701">
        <v>40.238466864986997</v>
      </c>
      <c r="BG2701">
        <v>39.232881104184997</v>
      </c>
      <c r="BH2701">
        <v>40.658022133941003</v>
      </c>
      <c r="BI2701">
        <v>40.840838460572002</v>
      </c>
    </row>
    <row r="2702" spans="1:61" x14ac:dyDescent="0.25">
      <c r="A2702" s="10" t="str">
        <f>VLOOKUP(D2702,'Index-Relations'!E:F,2,FALSE)</f>
        <v>ESG</v>
      </c>
      <c r="B2702" t="s">
        <v>3450</v>
      </c>
      <c r="C2702" s="53" t="s">
        <v>2770</v>
      </c>
      <c r="D2702" s="59" t="s">
        <v>3061</v>
      </c>
      <c r="E2702" s="59" t="s">
        <v>6118</v>
      </c>
      <c r="F2702" t="s">
        <v>1020</v>
      </c>
      <c r="G2702" t="s">
        <v>1019</v>
      </c>
      <c r="H2702" t="s">
        <v>1021</v>
      </c>
      <c r="I2702" s="52">
        <v>45323</v>
      </c>
      <c r="J2702" t="s">
        <v>2457</v>
      </c>
      <c r="K2702">
        <v>250</v>
      </c>
      <c r="L2702">
        <v>39.323976036028</v>
      </c>
      <c r="M2702">
        <v>250</v>
      </c>
      <c r="N2702">
        <v>1</v>
      </c>
      <c r="O2702">
        <v>37.799122529533598</v>
      </c>
      <c r="P2702">
        <v>250</v>
      </c>
      <c r="Q2702">
        <v>1</v>
      </c>
      <c r="R2702">
        <v>232</v>
      </c>
      <c r="S2702">
        <v>0.93400431673353601</v>
      </c>
      <c r="T2702">
        <v>46.8138762390629</v>
      </c>
      <c r="U2702">
        <v>0.77291418036979997</v>
      </c>
      <c r="V2702">
        <v>203</v>
      </c>
      <c r="W2702">
        <v>3.7456788167350402E-2</v>
      </c>
      <c r="X2702">
        <v>33</v>
      </c>
      <c r="Y2702">
        <v>249</v>
      </c>
      <c r="Z2702">
        <v>0.99575742419804403</v>
      </c>
      <c r="AA2702">
        <v>147.610391160137</v>
      </c>
      <c r="AB2702">
        <v>141</v>
      </c>
      <c r="AC2702">
        <v>0.75339709557241996</v>
      </c>
      <c r="AD2702">
        <v>108</v>
      </c>
      <c r="AE2702">
        <v>0.24236032862562401</v>
      </c>
      <c r="AF2702">
        <v>1</v>
      </c>
      <c r="AG2702">
        <v>4.2425758019551396E-3</v>
      </c>
      <c r="AH2702">
        <v>8.3023230843545792E-3</v>
      </c>
      <c r="AI2702">
        <v>12</v>
      </c>
      <c r="AJ2702">
        <v>40.620974633199602</v>
      </c>
      <c r="AK2702">
        <v>250</v>
      </c>
      <c r="AL2702">
        <v>1</v>
      </c>
      <c r="AM2702">
        <v>0</v>
      </c>
      <c r="AN2702">
        <v>0</v>
      </c>
      <c r="AO2702">
        <v>0</v>
      </c>
      <c r="AP2702">
        <v>0</v>
      </c>
      <c r="AQ2702">
        <v>250</v>
      </c>
      <c r="AR2702">
        <v>0.999999999999999</v>
      </c>
      <c r="AS2702">
        <v>0</v>
      </c>
      <c r="AT2702">
        <v>0</v>
      </c>
      <c r="AU2702">
        <v>0</v>
      </c>
      <c r="AV2702">
        <v>0</v>
      </c>
      <c r="AW2702">
        <v>250</v>
      </c>
      <c r="AX2702">
        <v>1</v>
      </c>
      <c r="AY2702">
        <v>39.224115881623199</v>
      </c>
      <c r="AZ2702">
        <v>250</v>
      </c>
      <c r="BA2702">
        <v>1</v>
      </c>
      <c r="BB2702">
        <v>244</v>
      </c>
      <c r="BC2702">
        <v>0.93496763369560099</v>
      </c>
      <c r="BD2702">
        <v>6</v>
      </c>
      <c r="BE2702">
        <v>6.5032366304398903E-2</v>
      </c>
      <c r="BF2702">
        <v>40.409936883842903</v>
      </c>
      <c r="BG2702">
        <v>39.454704907230997</v>
      </c>
      <c r="BH2702">
        <v>40.776486769797998</v>
      </c>
      <c r="BI2702">
        <v>40.998302367560903</v>
      </c>
    </row>
    <row r="2703" spans="1:61" x14ac:dyDescent="0.25">
      <c r="A2703" s="10" t="str">
        <f>VLOOKUP(D2703,'Index-Relations'!E:F,2,FALSE)</f>
        <v>ESG</v>
      </c>
      <c r="B2703" t="s">
        <v>3450</v>
      </c>
      <c r="C2703" s="53" t="s">
        <v>2760</v>
      </c>
      <c r="D2703" s="59" t="s">
        <v>3062</v>
      </c>
      <c r="E2703" s="59" t="s">
        <v>6119</v>
      </c>
      <c r="F2703" t="s">
        <v>1026</v>
      </c>
      <c r="G2703" t="s">
        <v>1025</v>
      </c>
      <c r="H2703" t="s">
        <v>1027</v>
      </c>
      <c r="I2703" s="52">
        <v>45659</v>
      </c>
      <c r="J2703" t="s">
        <v>2457</v>
      </c>
      <c r="K2703">
        <v>247</v>
      </c>
      <c r="L2703" s="73">
        <v>41.469749328356997</v>
      </c>
      <c r="M2703">
        <v>245</v>
      </c>
      <c r="N2703">
        <v>0.99917962888992196</v>
      </c>
      <c r="O2703" s="73">
        <v>40.155297991921998</v>
      </c>
      <c r="P2703">
        <v>245</v>
      </c>
      <c r="Q2703">
        <v>0.99917962888992196</v>
      </c>
      <c r="R2703">
        <v>223</v>
      </c>
      <c r="S2703">
        <v>0.92726655396110103</v>
      </c>
      <c r="T2703">
        <v>45.662296442947202</v>
      </c>
      <c r="U2703">
        <v>0.79496250179880001</v>
      </c>
      <c r="V2703">
        <v>203</v>
      </c>
      <c r="W2703">
        <v>4.2470241819673099E-2</v>
      </c>
      <c r="X2703">
        <v>36</v>
      </c>
      <c r="Y2703">
        <v>247</v>
      </c>
      <c r="Z2703">
        <v>0.999999999999999</v>
      </c>
      <c r="AA2703">
        <v>117.89631583143399</v>
      </c>
      <c r="AB2703">
        <v>158</v>
      </c>
      <c r="AC2703">
        <v>0.852926708188252</v>
      </c>
      <c r="AD2703">
        <v>89</v>
      </c>
      <c r="AE2703">
        <v>0.147073291811747</v>
      </c>
      <c r="AF2703">
        <v>0</v>
      </c>
      <c r="AG2703">
        <v>8.3269999999999995E-17</v>
      </c>
      <c r="AH2703">
        <v>8.3825303724107299E-3</v>
      </c>
      <c r="AI2703">
        <v>16</v>
      </c>
      <c r="AJ2703" s="73">
        <v>41.666925011094897</v>
      </c>
      <c r="AK2703">
        <v>245</v>
      </c>
      <c r="AL2703">
        <v>0.99917962888992196</v>
      </c>
      <c r="AM2703">
        <v>0</v>
      </c>
      <c r="AN2703">
        <v>0</v>
      </c>
      <c r="AO2703">
        <v>0</v>
      </c>
      <c r="AP2703">
        <v>0</v>
      </c>
      <c r="AQ2703">
        <v>247</v>
      </c>
      <c r="AR2703">
        <v>0.999999999999999</v>
      </c>
      <c r="AS2703">
        <v>0</v>
      </c>
      <c r="AT2703">
        <v>0</v>
      </c>
      <c r="AU2703">
        <v>0</v>
      </c>
      <c r="AV2703">
        <v>0</v>
      </c>
      <c r="AW2703">
        <v>247</v>
      </c>
      <c r="AX2703">
        <v>0.999999999999999</v>
      </c>
      <c r="AY2703" s="73">
        <v>42.348511726676897</v>
      </c>
      <c r="AZ2703">
        <v>245</v>
      </c>
      <c r="BA2703">
        <v>0.99917962888992196</v>
      </c>
      <c r="BB2703">
        <v>243</v>
      </c>
      <c r="BC2703">
        <v>0.98275299383549097</v>
      </c>
      <c r="BD2703">
        <v>4</v>
      </c>
      <c r="BE2703">
        <v>1.7247006164508499E-2</v>
      </c>
      <c r="BF2703">
        <v>41.469749328356997</v>
      </c>
      <c r="BG2703">
        <v>40.155297991921998</v>
      </c>
      <c r="BH2703">
        <v>42.348511726676897</v>
      </c>
      <c r="BI2703">
        <v>41.666925011094897</v>
      </c>
    </row>
    <row r="2704" spans="1:61" x14ac:dyDescent="0.25">
      <c r="A2704" s="10" t="str">
        <f>VLOOKUP(D2704,'Index-Relations'!E:F,2,FALSE)</f>
        <v>ESG</v>
      </c>
      <c r="B2704" t="s">
        <v>3450</v>
      </c>
      <c r="C2704" s="53" t="s">
        <v>2761</v>
      </c>
      <c r="D2704" s="59" t="s">
        <v>3062</v>
      </c>
      <c r="E2704" s="59" t="s">
        <v>6120</v>
      </c>
      <c r="F2704" t="s">
        <v>1026</v>
      </c>
      <c r="G2704" t="s">
        <v>1025</v>
      </c>
      <c r="H2704" t="s">
        <v>1027</v>
      </c>
      <c r="I2704" s="52">
        <v>45628</v>
      </c>
      <c r="J2704" t="s">
        <v>2457</v>
      </c>
      <c r="K2704">
        <v>257</v>
      </c>
      <c r="L2704" s="73">
        <v>41.338048526500998</v>
      </c>
      <c r="M2704">
        <v>255</v>
      </c>
      <c r="N2704">
        <v>0.999152329945038</v>
      </c>
      <c r="O2704" s="73">
        <v>40.033517182835901</v>
      </c>
      <c r="P2704">
        <v>255</v>
      </c>
      <c r="Q2704">
        <v>0.999152329945038</v>
      </c>
      <c r="R2704">
        <v>232</v>
      </c>
      <c r="S2704">
        <v>0.92373918695231105</v>
      </c>
      <c r="T2704">
        <v>45.834708538080697</v>
      </c>
      <c r="U2704">
        <v>0.81478037034575101</v>
      </c>
      <c r="V2704">
        <v>211</v>
      </c>
      <c r="W2704">
        <v>4.7794831213169797E-2</v>
      </c>
      <c r="X2704">
        <v>40</v>
      </c>
      <c r="Y2704">
        <v>257</v>
      </c>
      <c r="Z2704">
        <v>1</v>
      </c>
      <c r="AA2704">
        <v>101.024486788535</v>
      </c>
      <c r="AB2704">
        <v>155</v>
      </c>
      <c r="AC2704">
        <v>0.83509257127697201</v>
      </c>
      <c r="AD2704">
        <v>100</v>
      </c>
      <c r="AE2704">
        <v>0.16405975866806499</v>
      </c>
      <c r="AF2704">
        <v>2</v>
      </c>
      <c r="AG2704">
        <v>8.4767005496175197E-4</v>
      </c>
      <c r="AH2704">
        <v>8.8755752748547901E-3</v>
      </c>
      <c r="AI2704">
        <v>17</v>
      </c>
      <c r="AJ2704" s="73">
        <v>41.584876292855</v>
      </c>
      <c r="AK2704">
        <v>255</v>
      </c>
      <c r="AL2704">
        <v>0.999152329945038</v>
      </c>
      <c r="AM2704">
        <v>0</v>
      </c>
      <c r="AN2704">
        <v>0</v>
      </c>
      <c r="AO2704">
        <v>0</v>
      </c>
      <c r="AP2704">
        <v>0</v>
      </c>
      <c r="AQ2704">
        <v>257</v>
      </c>
      <c r="AR2704">
        <v>1</v>
      </c>
      <c r="AS2704">
        <v>0</v>
      </c>
      <c r="AT2704">
        <v>0</v>
      </c>
      <c r="AU2704">
        <v>0</v>
      </c>
      <c r="AV2704">
        <v>0</v>
      </c>
      <c r="AW2704">
        <v>257</v>
      </c>
      <c r="AX2704">
        <v>1</v>
      </c>
      <c r="AY2704" s="73">
        <v>42.152444802463002</v>
      </c>
      <c r="AZ2704">
        <v>255</v>
      </c>
      <c r="BA2704">
        <v>0.999152329945038</v>
      </c>
      <c r="BB2704">
        <v>253</v>
      </c>
      <c r="BC2704">
        <v>0.98278793757737304</v>
      </c>
      <c r="BD2704">
        <v>4</v>
      </c>
      <c r="BE2704">
        <v>1.7212062422626E-2</v>
      </c>
      <c r="BF2704">
        <v>41.338048526500998</v>
      </c>
      <c r="BG2704">
        <v>40.033517182835901</v>
      </c>
      <c r="BH2704">
        <v>42.152444802463002</v>
      </c>
      <c r="BI2704">
        <v>41.584876292855</v>
      </c>
    </row>
    <row r="2705" spans="1:61" x14ac:dyDescent="0.25">
      <c r="A2705" s="10" t="str">
        <f>VLOOKUP(D2705,'Index-Relations'!E:F,2,FALSE)</f>
        <v>ESG</v>
      </c>
      <c r="B2705" t="s">
        <v>3450</v>
      </c>
      <c r="C2705" s="53" t="s">
        <v>2762</v>
      </c>
      <c r="D2705" s="59" t="s">
        <v>3062</v>
      </c>
      <c r="E2705" s="59" t="s">
        <v>6121</v>
      </c>
      <c r="F2705" t="s">
        <v>1026</v>
      </c>
      <c r="G2705" t="s">
        <v>1025</v>
      </c>
      <c r="H2705" t="s">
        <v>1027</v>
      </c>
      <c r="I2705" s="52">
        <v>45597</v>
      </c>
      <c r="J2705" t="s">
        <v>2457</v>
      </c>
      <c r="K2705">
        <v>258</v>
      </c>
      <c r="L2705" s="73">
        <v>41.291155795591997</v>
      </c>
      <c r="M2705">
        <v>256</v>
      </c>
      <c r="N2705">
        <v>0.99926499419686199</v>
      </c>
      <c r="O2705" s="73">
        <v>40.068426852173999</v>
      </c>
      <c r="P2705">
        <v>256</v>
      </c>
      <c r="Q2705">
        <v>0.99926499419686199</v>
      </c>
      <c r="R2705">
        <v>233</v>
      </c>
      <c r="S2705">
        <v>0.92520480980156905</v>
      </c>
      <c r="T2705">
        <v>45.889252589279401</v>
      </c>
      <c r="U2705">
        <v>0.81066614111506796</v>
      </c>
      <c r="V2705">
        <v>209</v>
      </c>
      <c r="W2705">
        <v>4.7852915455768801E-2</v>
      </c>
      <c r="X2705">
        <v>40</v>
      </c>
      <c r="Y2705">
        <v>254</v>
      </c>
      <c r="Z2705">
        <v>0.99348200385028895</v>
      </c>
      <c r="AA2705">
        <v>99.066351505340194</v>
      </c>
      <c r="AB2705">
        <v>151</v>
      </c>
      <c r="AC2705">
        <v>0.820559307077665</v>
      </c>
      <c r="AD2705">
        <v>103</v>
      </c>
      <c r="AE2705">
        <v>0.17292269677262301</v>
      </c>
      <c r="AF2705">
        <v>4</v>
      </c>
      <c r="AG2705">
        <v>6.5179961497107402E-3</v>
      </c>
      <c r="AH2705">
        <v>8.9589829709622506E-3</v>
      </c>
      <c r="AI2705">
        <v>17</v>
      </c>
      <c r="AJ2705" s="73">
        <v>41.6573159625109</v>
      </c>
      <c r="AK2705">
        <v>256</v>
      </c>
      <c r="AL2705">
        <v>0.99926499419686199</v>
      </c>
      <c r="AM2705">
        <v>0</v>
      </c>
      <c r="AN2705">
        <v>0</v>
      </c>
      <c r="AO2705">
        <v>0</v>
      </c>
      <c r="AP2705">
        <v>0</v>
      </c>
      <c r="AQ2705">
        <v>258</v>
      </c>
      <c r="AR2705">
        <v>1</v>
      </c>
      <c r="AS2705">
        <v>0</v>
      </c>
      <c r="AT2705">
        <v>0</v>
      </c>
      <c r="AU2705">
        <v>0</v>
      </c>
      <c r="AV2705">
        <v>0</v>
      </c>
      <c r="AW2705">
        <v>258</v>
      </c>
      <c r="AX2705">
        <v>0.999999999999999</v>
      </c>
      <c r="AY2705" s="73">
        <v>41.956745976181899</v>
      </c>
      <c r="AZ2705">
        <v>256</v>
      </c>
      <c r="BA2705">
        <v>0.99926499419686199</v>
      </c>
      <c r="BB2705">
        <v>254</v>
      </c>
      <c r="BC2705">
        <v>0.98339552453333401</v>
      </c>
      <c r="BD2705">
        <v>4</v>
      </c>
      <c r="BE2705">
        <v>1.6604475466665301E-2</v>
      </c>
      <c r="BF2705">
        <v>41.291155795591997</v>
      </c>
      <c r="BG2705">
        <v>40.068426852173999</v>
      </c>
      <c r="BH2705">
        <v>41.956745976181899</v>
      </c>
      <c r="BI2705">
        <v>41.6573159625109</v>
      </c>
    </row>
    <row r="2706" spans="1:61" x14ac:dyDescent="0.25">
      <c r="A2706" s="10" t="str">
        <f>VLOOKUP(D2706,'Index-Relations'!E:F,2,FALSE)</f>
        <v>ESG</v>
      </c>
      <c r="B2706" t="s">
        <v>3450</v>
      </c>
      <c r="C2706" s="53" t="s">
        <v>2763</v>
      </c>
      <c r="D2706" s="59" t="s">
        <v>3062</v>
      </c>
      <c r="E2706" s="59" t="s">
        <v>6122</v>
      </c>
      <c r="F2706" t="s">
        <v>1026</v>
      </c>
      <c r="G2706" t="s">
        <v>1025</v>
      </c>
      <c r="H2706" t="s">
        <v>1027</v>
      </c>
      <c r="I2706" s="52">
        <v>45573</v>
      </c>
      <c r="J2706" t="s">
        <v>2457</v>
      </c>
      <c r="K2706">
        <v>258</v>
      </c>
      <c r="L2706" s="73">
        <v>40.889997550993002</v>
      </c>
      <c r="M2706">
        <v>256</v>
      </c>
      <c r="N2706">
        <v>0.99928825691858303</v>
      </c>
      <c r="O2706" s="73">
        <v>39.5921706269989</v>
      </c>
      <c r="P2706">
        <v>256</v>
      </c>
      <c r="Q2706">
        <v>0.99928825691858303</v>
      </c>
      <c r="R2706">
        <v>233</v>
      </c>
      <c r="S2706">
        <v>0.92530148510910903</v>
      </c>
      <c r="T2706">
        <v>46.034186949719498</v>
      </c>
      <c r="U2706">
        <v>0.80937974929145895</v>
      </c>
      <c r="V2706">
        <v>210</v>
      </c>
      <c r="W2706">
        <v>4.7039203091337203E-2</v>
      </c>
      <c r="X2706">
        <v>40</v>
      </c>
      <c r="Y2706">
        <v>254</v>
      </c>
      <c r="Z2706">
        <v>0.994385017745684</v>
      </c>
      <c r="AA2706">
        <v>94.901419722875701</v>
      </c>
      <c r="AB2706">
        <v>149</v>
      </c>
      <c r="AC2706">
        <v>0.81716470121183604</v>
      </c>
      <c r="AD2706">
        <v>105</v>
      </c>
      <c r="AE2706">
        <v>0.17722031653384601</v>
      </c>
      <c r="AF2706">
        <v>4</v>
      </c>
      <c r="AG2706">
        <v>5.6149822543164396E-3</v>
      </c>
      <c r="AH2706">
        <v>9.2952410722156702E-3</v>
      </c>
      <c r="AI2706">
        <v>17</v>
      </c>
      <c r="AJ2706" s="73">
        <v>41.333945621318897</v>
      </c>
      <c r="AK2706">
        <v>256</v>
      </c>
      <c r="AL2706">
        <v>0.99928825691858303</v>
      </c>
      <c r="AM2706">
        <v>0</v>
      </c>
      <c r="AN2706">
        <v>0</v>
      </c>
      <c r="AO2706">
        <v>0</v>
      </c>
      <c r="AP2706">
        <v>0</v>
      </c>
      <c r="AQ2706">
        <v>258</v>
      </c>
      <c r="AR2706">
        <v>1</v>
      </c>
      <c r="AS2706">
        <v>0</v>
      </c>
      <c r="AT2706">
        <v>0</v>
      </c>
      <c r="AU2706">
        <v>0</v>
      </c>
      <c r="AV2706">
        <v>0</v>
      </c>
      <c r="AW2706">
        <v>258</v>
      </c>
      <c r="AX2706">
        <v>1</v>
      </c>
      <c r="AY2706" s="73">
        <v>41.608722336750901</v>
      </c>
      <c r="AZ2706">
        <v>256</v>
      </c>
      <c r="BA2706">
        <v>0.99928825691858303</v>
      </c>
      <c r="BB2706">
        <v>254</v>
      </c>
      <c r="BC2706">
        <v>0.98274113030683397</v>
      </c>
      <c r="BD2706">
        <v>4</v>
      </c>
      <c r="BE2706">
        <v>1.7258869693165702E-2</v>
      </c>
      <c r="BF2706">
        <v>40.889997550993002</v>
      </c>
      <c r="BG2706">
        <v>39.5921706269989</v>
      </c>
      <c r="BH2706">
        <v>41.608722336750901</v>
      </c>
      <c r="BI2706">
        <v>41.333945621318897</v>
      </c>
    </row>
    <row r="2707" spans="1:61" x14ac:dyDescent="0.25">
      <c r="A2707" s="10" t="str">
        <f>VLOOKUP(D2707,'Index-Relations'!E:F,2,FALSE)</f>
        <v>ESG</v>
      </c>
      <c r="B2707" t="s">
        <v>3450</v>
      </c>
      <c r="C2707" s="53" t="s">
        <v>2764</v>
      </c>
      <c r="D2707" s="59" t="s">
        <v>3062</v>
      </c>
      <c r="E2707" s="59" t="s">
        <v>6123</v>
      </c>
      <c r="F2707" t="s">
        <v>1026</v>
      </c>
      <c r="G2707" t="s">
        <v>1025</v>
      </c>
      <c r="H2707" t="s">
        <v>1027</v>
      </c>
      <c r="I2707" s="52">
        <v>45537</v>
      </c>
      <c r="J2707" t="s">
        <v>2457</v>
      </c>
      <c r="K2707">
        <v>259</v>
      </c>
      <c r="L2707" s="73">
        <v>40.053214599012001</v>
      </c>
      <c r="M2707">
        <v>257</v>
      </c>
      <c r="N2707">
        <v>0.99976021046357799</v>
      </c>
      <c r="O2707" s="73">
        <v>39.324912575437899</v>
      </c>
      <c r="P2707">
        <v>257</v>
      </c>
      <c r="Q2707">
        <v>0.99976021046357799</v>
      </c>
      <c r="R2707">
        <v>234</v>
      </c>
      <c r="S2707">
        <v>0.93481712028405906</v>
      </c>
      <c r="T2707">
        <v>46.114574674201698</v>
      </c>
      <c r="U2707">
        <v>0.83072494473987502</v>
      </c>
      <c r="V2707">
        <v>211</v>
      </c>
      <c r="W2707">
        <v>5.0731075224661498E-2</v>
      </c>
      <c r="X2707">
        <v>41</v>
      </c>
      <c r="Y2707">
        <v>255</v>
      </c>
      <c r="Z2707">
        <v>0.99745899600173704</v>
      </c>
      <c r="AA2707">
        <v>107.805175503538</v>
      </c>
      <c r="AB2707">
        <v>144</v>
      </c>
      <c r="AC2707">
        <v>0.81016584389164303</v>
      </c>
      <c r="AD2707">
        <v>111</v>
      </c>
      <c r="AE2707">
        <v>0.18729315211009301</v>
      </c>
      <c r="AF2707">
        <v>4</v>
      </c>
      <c r="AG2707">
        <v>2.54100399826251E-3</v>
      </c>
      <c r="AH2707">
        <v>8.6463870421137207E-3</v>
      </c>
      <c r="AI2707">
        <v>17</v>
      </c>
      <c r="AJ2707" s="73">
        <v>40.189097904969998</v>
      </c>
      <c r="AK2707">
        <v>257</v>
      </c>
      <c r="AL2707">
        <v>0.99976021046357799</v>
      </c>
      <c r="AM2707">
        <v>0</v>
      </c>
      <c r="AN2707">
        <v>0</v>
      </c>
      <c r="AO2707">
        <v>0</v>
      </c>
      <c r="AP2707">
        <v>0</v>
      </c>
      <c r="AQ2707">
        <v>259</v>
      </c>
      <c r="AR2707">
        <v>0.999999999999999</v>
      </c>
      <c r="AS2707">
        <v>0</v>
      </c>
      <c r="AT2707">
        <v>0</v>
      </c>
      <c r="AU2707">
        <v>0</v>
      </c>
      <c r="AV2707">
        <v>0</v>
      </c>
      <c r="AW2707">
        <v>259</v>
      </c>
      <c r="AX2707">
        <v>1</v>
      </c>
      <c r="AY2707" s="73">
        <v>40.814231944665998</v>
      </c>
      <c r="AZ2707">
        <v>257</v>
      </c>
      <c r="BA2707">
        <v>0.99976021046357799</v>
      </c>
      <c r="BB2707">
        <v>254</v>
      </c>
      <c r="BC2707">
        <v>0.94574898878961899</v>
      </c>
      <c r="BD2707">
        <v>5</v>
      </c>
      <c r="BE2707">
        <v>5.4251011210380201E-2</v>
      </c>
      <c r="BF2707">
        <v>40.053214599012001</v>
      </c>
      <c r="BG2707">
        <v>39.324912575437899</v>
      </c>
      <c r="BH2707">
        <v>40.814231944665998</v>
      </c>
      <c r="BI2707">
        <v>40.189097904969998</v>
      </c>
    </row>
    <row r="2708" spans="1:61" x14ac:dyDescent="0.25">
      <c r="A2708" s="10" t="str">
        <f>VLOOKUP(D2708,'Index-Relations'!E:F,2,FALSE)</f>
        <v>ESG</v>
      </c>
      <c r="B2708" t="s">
        <v>3450</v>
      </c>
      <c r="C2708" s="53" t="s">
        <v>3350</v>
      </c>
      <c r="D2708" s="59" t="s">
        <v>3062</v>
      </c>
      <c r="E2708" s="59" t="s">
        <v>6124</v>
      </c>
      <c r="F2708" t="s">
        <v>1026</v>
      </c>
      <c r="G2708" t="s">
        <v>1025</v>
      </c>
      <c r="H2708" t="s">
        <v>1027</v>
      </c>
      <c r="I2708" s="52">
        <v>45505</v>
      </c>
      <c r="J2708" t="s">
        <v>2457</v>
      </c>
      <c r="K2708">
        <v>259</v>
      </c>
      <c r="L2708" s="73">
        <v>39.994864535079998</v>
      </c>
      <c r="M2708">
        <v>257</v>
      </c>
      <c r="N2708">
        <v>0.999750520130672</v>
      </c>
      <c r="O2708" s="73">
        <v>39.265889055023898</v>
      </c>
      <c r="P2708">
        <v>257</v>
      </c>
      <c r="Q2708">
        <v>0.999750520130672</v>
      </c>
      <c r="R2708">
        <v>234</v>
      </c>
      <c r="S2708">
        <v>0.93348034076286301</v>
      </c>
      <c r="T2708">
        <v>46.230819210079602</v>
      </c>
      <c r="U2708">
        <v>0.82824039665518301</v>
      </c>
      <c r="V2708">
        <v>211</v>
      </c>
      <c r="W2708">
        <v>5.1212046459910503E-2</v>
      </c>
      <c r="X2708">
        <v>41</v>
      </c>
      <c r="Y2708">
        <v>255</v>
      </c>
      <c r="Z2708">
        <v>0.99748794839878696</v>
      </c>
      <c r="AA2708">
        <v>116.712669133774</v>
      </c>
      <c r="AB2708">
        <v>142</v>
      </c>
      <c r="AC2708">
        <v>0.80305376782833504</v>
      </c>
      <c r="AD2708">
        <v>113</v>
      </c>
      <c r="AE2708">
        <v>0.194434180570452</v>
      </c>
      <c r="AF2708">
        <v>4</v>
      </c>
      <c r="AG2708">
        <v>2.51205160121262E-3</v>
      </c>
      <c r="AH2708">
        <v>9.3979665204269904E-3</v>
      </c>
      <c r="AI2708">
        <v>17</v>
      </c>
      <c r="AJ2708" s="73">
        <v>40.155191677473901</v>
      </c>
      <c r="AK2708">
        <v>257</v>
      </c>
      <c r="AL2708">
        <v>0.999750520130672</v>
      </c>
      <c r="AM2708">
        <v>0</v>
      </c>
      <c r="AN2708">
        <v>0</v>
      </c>
      <c r="AO2708">
        <v>0</v>
      </c>
      <c r="AP2708">
        <v>0</v>
      </c>
      <c r="AQ2708">
        <v>259</v>
      </c>
      <c r="AR2708">
        <v>0.999999999999999</v>
      </c>
      <c r="AS2708">
        <v>0</v>
      </c>
      <c r="AT2708">
        <v>0</v>
      </c>
      <c r="AU2708">
        <v>0</v>
      </c>
      <c r="AV2708">
        <v>0</v>
      </c>
      <c r="AW2708">
        <v>259</v>
      </c>
      <c r="AX2708">
        <v>1</v>
      </c>
      <c r="AY2708" s="73">
        <v>40.776469955766999</v>
      </c>
      <c r="AZ2708">
        <v>257</v>
      </c>
      <c r="BA2708">
        <v>0.999750520130672</v>
      </c>
      <c r="BB2708">
        <v>254</v>
      </c>
      <c r="BC2708">
        <v>0.94454999073649504</v>
      </c>
      <c r="BD2708">
        <v>5</v>
      </c>
      <c r="BE2708">
        <v>5.5450009263504803E-2</v>
      </c>
      <c r="BF2708">
        <v>39.994864535079998</v>
      </c>
      <c r="BG2708">
        <v>39.265889055023898</v>
      </c>
      <c r="BH2708">
        <v>40.776469955766999</v>
      </c>
      <c r="BI2708">
        <v>40.155191677473901</v>
      </c>
    </row>
    <row r="2709" spans="1:61" x14ac:dyDescent="0.25">
      <c r="A2709" s="10" t="str">
        <f>VLOOKUP(D2709,'Index-Relations'!E:F,2,FALSE)</f>
        <v>ESG</v>
      </c>
      <c r="B2709" t="s">
        <v>3450</v>
      </c>
      <c r="C2709" s="53" t="s">
        <v>2765</v>
      </c>
      <c r="D2709" s="59" t="s">
        <v>3062</v>
      </c>
      <c r="E2709" s="59" t="s">
        <v>6125</v>
      </c>
      <c r="F2709" t="s">
        <v>1026</v>
      </c>
      <c r="G2709" t="s">
        <v>1025</v>
      </c>
      <c r="H2709" t="s">
        <v>1027</v>
      </c>
      <c r="I2709" s="52">
        <v>45474</v>
      </c>
      <c r="J2709" t="s">
        <v>2457</v>
      </c>
      <c r="K2709">
        <v>259</v>
      </c>
      <c r="L2709" s="73">
        <v>39.935231267999903</v>
      </c>
      <c r="M2709">
        <v>257</v>
      </c>
      <c r="N2709">
        <v>0.99975990584333196</v>
      </c>
      <c r="O2709" s="73">
        <v>39.229638692736998</v>
      </c>
      <c r="P2709">
        <v>257</v>
      </c>
      <c r="Q2709">
        <v>0.99975990584333196</v>
      </c>
      <c r="R2709">
        <v>234</v>
      </c>
      <c r="S2709">
        <v>0.93165026410809104</v>
      </c>
      <c r="T2709">
        <v>46.279197139337299</v>
      </c>
      <c r="U2709">
        <v>0.81964433407932102</v>
      </c>
      <c r="V2709">
        <v>211</v>
      </c>
      <c r="W2709">
        <v>5.1199664212363098E-2</v>
      </c>
      <c r="X2709">
        <v>41</v>
      </c>
      <c r="Y2709">
        <v>255</v>
      </c>
      <c r="Z2709">
        <v>0.99761567325019396</v>
      </c>
      <c r="AA2709">
        <v>111.7653077195</v>
      </c>
      <c r="AB2709">
        <v>141</v>
      </c>
      <c r="AC2709">
        <v>0.74575991677210096</v>
      </c>
      <c r="AD2709">
        <v>114</v>
      </c>
      <c r="AE2709">
        <v>0.251855756478092</v>
      </c>
      <c r="AF2709">
        <v>4</v>
      </c>
      <c r="AG2709">
        <v>2.3843267498056498E-3</v>
      </c>
      <c r="AH2709">
        <v>9.0709441059370396E-3</v>
      </c>
      <c r="AI2709">
        <v>17</v>
      </c>
      <c r="AJ2709" s="73">
        <v>40.109799021222898</v>
      </c>
      <c r="AK2709">
        <v>257</v>
      </c>
      <c r="AL2709">
        <v>0.99975990584333196</v>
      </c>
      <c r="AM2709">
        <v>0</v>
      </c>
      <c r="AN2709">
        <v>0</v>
      </c>
      <c r="AO2709">
        <v>0</v>
      </c>
      <c r="AP2709">
        <v>0</v>
      </c>
      <c r="AQ2709">
        <v>259</v>
      </c>
      <c r="AR2709">
        <v>1</v>
      </c>
      <c r="AS2709">
        <v>0</v>
      </c>
      <c r="AT2709">
        <v>0</v>
      </c>
      <c r="AU2709">
        <v>0</v>
      </c>
      <c r="AV2709">
        <v>0</v>
      </c>
      <c r="AW2709">
        <v>259</v>
      </c>
      <c r="AX2709">
        <v>0.999999999999999</v>
      </c>
      <c r="AY2709" s="73">
        <v>40.741450911222998</v>
      </c>
      <c r="AZ2709">
        <v>257</v>
      </c>
      <c r="BA2709">
        <v>0.99975990584333196</v>
      </c>
      <c r="BB2709">
        <v>254</v>
      </c>
      <c r="BC2709">
        <v>0.94296964565114805</v>
      </c>
      <c r="BD2709">
        <v>5</v>
      </c>
      <c r="BE2709">
        <v>5.7030354348851099E-2</v>
      </c>
      <c r="BF2709">
        <v>39.935231267999903</v>
      </c>
      <c r="BG2709">
        <v>39.229638692736998</v>
      </c>
      <c r="BH2709">
        <v>40.741450911222998</v>
      </c>
      <c r="BI2709">
        <v>40.109799021222898</v>
      </c>
    </row>
    <row r="2710" spans="1:61" x14ac:dyDescent="0.25">
      <c r="A2710" s="10" t="str">
        <f>VLOOKUP(D2710,'Index-Relations'!E:F,2,FALSE)</f>
        <v>ESG</v>
      </c>
      <c r="B2710" t="s">
        <v>3450</v>
      </c>
      <c r="C2710" s="53" t="s">
        <v>2766</v>
      </c>
      <c r="D2710" s="59" t="s">
        <v>3062</v>
      </c>
      <c r="E2710" s="59" t="s">
        <v>6126</v>
      </c>
      <c r="F2710" t="s">
        <v>1026</v>
      </c>
      <c r="G2710" t="s">
        <v>1025</v>
      </c>
      <c r="H2710" t="s">
        <v>1027</v>
      </c>
      <c r="I2710" s="52">
        <v>45446</v>
      </c>
      <c r="J2710" t="s">
        <v>2457</v>
      </c>
      <c r="K2710">
        <v>269</v>
      </c>
      <c r="L2710" s="73">
        <v>39.912900390759901</v>
      </c>
      <c r="M2710">
        <v>267</v>
      </c>
      <c r="N2710">
        <v>0.99975625952654101</v>
      </c>
      <c r="O2710" s="73">
        <v>39.174600301988903</v>
      </c>
      <c r="P2710">
        <v>267</v>
      </c>
      <c r="Q2710">
        <v>0.99975625952654101</v>
      </c>
      <c r="R2710">
        <v>244</v>
      </c>
      <c r="S2710">
        <v>0.92919187720829599</v>
      </c>
      <c r="T2710">
        <v>46.585826264066803</v>
      </c>
      <c r="U2710">
        <v>0.81150440651899602</v>
      </c>
      <c r="V2710">
        <v>219</v>
      </c>
      <c r="W2710">
        <v>5.3121912918212499E-2</v>
      </c>
      <c r="X2710">
        <v>42</v>
      </c>
      <c r="Y2710">
        <v>265</v>
      </c>
      <c r="Z2710">
        <v>0.99744347999446403</v>
      </c>
      <c r="AA2710">
        <v>109.15461032709899</v>
      </c>
      <c r="AB2710">
        <v>144</v>
      </c>
      <c r="AC2710">
        <v>0.74102177417840098</v>
      </c>
      <c r="AD2710">
        <v>121</v>
      </c>
      <c r="AE2710">
        <v>0.256421705816062</v>
      </c>
      <c r="AF2710">
        <v>4</v>
      </c>
      <c r="AG2710">
        <v>2.5565200055360699E-3</v>
      </c>
      <c r="AH2710">
        <v>8.6208673428584993E-3</v>
      </c>
      <c r="AI2710">
        <v>17</v>
      </c>
      <c r="AJ2710" s="73">
        <v>40.041162607181903</v>
      </c>
      <c r="AK2710">
        <v>267</v>
      </c>
      <c r="AL2710">
        <v>0.99975625952654101</v>
      </c>
      <c r="AM2710">
        <v>0</v>
      </c>
      <c r="AN2710">
        <v>0</v>
      </c>
      <c r="AO2710">
        <v>0</v>
      </c>
      <c r="AP2710">
        <v>0</v>
      </c>
      <c r="AQ2710">
        <v>269</v>
      </c>
      <c r="AR2710">
        <v>0.999999999999999</v>
      </c>
      <c r="AS2710">
        <v>0</v>
      </c>
      <c r="AT2710">
        <v>0</v>
      </c>
      <c r="AU2710">
        <v>0</v>
      </c>
      <c r="AV2710">
        <v>0</v>
      </c>
      <c r="AW2710">
        <v>269</v>
      </c>
      <c r="AX2710">
        <v>0.999999999999999</v>
      </c>
      <c r="AY2710" s="73">
        <v>40.725455347764999</v>
      </c>
      <c r="AZ2710">
        <v>267</v>
      </c>
      <c r="BA2710">
        <v>0.99975625952654101</v>
      </c>
      <c r="BB2710">
        <v>264</v>
      </c>
      <c r="BC2710">
        <v>0.94467772230885405</v>
      </c>
      <c r="BD2710">
        <v>5</v>
      </c>
      <c r="BE2710">
        <v>5.53222776911459E-2</v>
      </c>
      <c r="BF2710">
        <v>39.912900390759901</v>
      </c>
      <c r="BG2710">
        <v>39.174600301988903</v>
      </c>
      <c r="BH2710">
        <v>40.725455347764999</v>
      </c>
      <c r="BI2710">
        <v>40.041162607181903</v>
      </c>
    </row>
    <row r="2711" spans="1:61" x14ac:dyDescent="0.25">
      <c r="A2711" s="10" t="str">
        <f>VLOOKUP(D2711,'Index-Relations'!E:F,2,FALSE)</f>
        <v>ESG</v>
      </c>
      <c r="B2711" t="s">
        <v>3450</v>
      </c>
      <c r="C2711" s="53" t="s">
        <v>2767</v>
      </c>
      <c r="D2711" s="59" t="s">
        <v>3062</v>
      </c>
      <c r="E2711" s="59" t="s">
        <v>6127</v>
      </c>
      <c r="F2711" t="s">
        <v>1026</v>
      </c>
      <c r="G2711" t="s">
        <v>1025</v>
      </c>
      <c r="H2711" t="s">
        <v>1027</v>
      </c>
      <c r="I2711" s="52">
        <v>45418</v>
      </c>
      <c r="J2711" t="s">
        <v>2457</v>
      </c>
      <c r="K2711">
        <v>269</v>
      </c>
      <c r="L2711" s="73">
        <v>41.110418165078002</v>
      </c>
      <c r="M2711">
        <v>267</v>
      </c>
      <c r="N2711">
        <v>0.99976016247195199</v>
      </c>
      <c r="O2711" s="73">
        <v>40.226322407201998</v>
      </c>
      <c r="P2711">
        <v>267</v>
      </c>
      <c r="Q2711">
        <v>0.99976016247195199</v>
      </c>
      <c r="R2711">
        <v>244</v>
      </c>
      <c r="S2711">
        <v>0.92574699615467404</v>
      </c>
      <c r="T2711">
        <v>46.7577178313677</v>
      </c>
      <c r="U2711">
        <v>0.80044134721730098</v>
      </c>
      <c r="V2711">
        <v>219</v>
      </c>
      <c r="W2711">
        <v>5.4404280459986798E-2</v>
      </c>
      <c r="X2711">
        <v>42</v>
      </c>
      <c r="Y2711">
        <v>265</v>
      </c>
      <c r="Z2711">
        <v>0.99758020518108603</v>
      </c>
      <c r="AA2711">
        <v>120.92739149940699</v>
      </c>
      <c r="AB2711">
        <v>144</v>
      </c>
      <c r="AC2711">
        <v>0.73523801217240903</v>
      </c>
      <c r="AD2711">
        <v>121</v>
      </c>
      <c r="AE2711">
        <v>0.262342193008677</v>
      </c>
      <c r="AF2711">
        <v>4</v>
      </c>
      <c r="AG2711">
        <v>2.4197948189132999E-3</v>
      </c>
      <c r="AH2711">
        <v>8.5069842491753492E-3</v>
      </c>
      <c r="AI2711">
        <v>17</v>
      </c>
      <c r="AJ2711" s="73">
        <v>41.612590259526002</v>
      </c>
      <c r="AK2711">
        <v>267</v>
      </c>
      <c r="AL2711">
        <v>0.99976016247195199</v>
      </c>
      <c r="AM2711">
        <v>0</v>
      </c>
      <c r="AN2711">
        <v>0</v>
      </c>
      <c r="AO2711">
        <v>0</v>
      </c>
      <c r="AP2711">
        <v>0</v>
      </c>
      <c r="AQ2711">
        <v>269</v>
      </c>
      <c r="AR2711">
        <v>1</v>
      </c>
      <c r="AS2711">
        <v>0</v>
      </c>
      <c r="AT2711">
        <v>0</v>
      </c>
      <c r="AU2711">
        <v>0</v>
      </c>
      <c r="AV2711">
        <v>0</v>
      </c>
      <c r="AW2711">
        <v>269</v>
      </c>
      <c r="AX2711">
        <v>1</v>
      </c>
      <c r="AY2711" s="73">
        <v>41.379034496701003</v>
      </c>
      <c r="AZ2711">
        <v>267</v>
      </c>
      <c r="BA2711">
        <v>0.99976016247195199</v>
      </c>
      <c r="BB2711">
        <v>264</v>
      </c>
      <c r="BC2711">
        <v>0.94462580917629202</v>
      </c>
      <c r="BD2711">
        <v>5</v>
      </c>
      <c r="BE2711">
        <v>5.5374190823707897E-2</v>
      </c>
      <c r="BF2711">
        <v>41.110418165078002</v>
      </c>
      <c r="BG2711">
        <v>40.226322407201998</v>
      </c>
      <c r="BH2711">
        <v>41.379034496701003</v>
      </c>
      <c r="BI2711">
        <v>41.612590259526002</v>
      </c>
    </row>
    <row r="2712" spans="1:61" x14ac:dyDescent="0.25">
      <c r="A2712" s="10" t="str">
        <f>VLOOKUP(D2712,'Index-Relations'!E:F,2,FALSE)</f>
        <v>ESG</v>
      </c>
      <c r="B2712" t="s">
        <v>3450</v>
      </c>
      <c r="C2712" s="53" t="s">
        <v>2768</v>
      </c>
      <c r="D2712" s="59" t="s">
        <v>3062</v>
      </c>
      <c r="E2712" s="59" t="s">
        <v>6128</v>
      </c>
      <c r="F2712" t="s">
        <v>1026</v>
      </c>
      <c r="G2712" t="s">
        <v>1025</v>
      </c>
      <c r="H2712" t="s">
        <v>1027</v>
      </c>
      <c r="I2712" s="52">
        <v>45383</v>
      </c>
      <c r="J2712" t="s">
        <v>2457</v>
      </c>
      <c r="K2712">
        <v>257</v>
      </c>
      <c r="L2712">
        <v>38.997059762587497</v>
      </c>
      <c r="M2712">
        <v>257</v>
      </c>
      <c r="N2712">
        <v>1</v>
      </c>
      <c r="O2712">
        <v>37.672385071111698</v>
      </c>
      <c r="P2712">
        <v>257</v>
      </c>
      <c r="Q2712">
        <v>1</v>
      </c>
      <c r="R2712">
        <v>238</v>
      </c>
      <c r="S2712">
        <v>0.93264550327148199</v>
      </c>
      <c r="T2712">
        <v>47.091372450916801</v>
      </c>
      <c r="U2712">
        <v>0.81376350583106805</v>
      </c>
      <c r="V2712">
        <v>211</v>
      </c>
      <c r="W2712">
        <v>5.3312047430456297E-2</v>
      </c>
      <c r="X2712">
        <v>40</v>
      </c>
      <c r="Y2712">
        <v>256</v>
      </c>
      <c r="Z2712">
        <v>0.99548317229275296</v>
      </c>
      <c r="AA2712">
        <v>141.47286991274601</v>
      </c>
      <c r="AB2712">
        <v>141</v>
      </c>
      <c r="AC2712">
        <v>0.73702365655929003</v>
      </c>
      <c r="AD2712">
        <v>115</v>
      </c>
      <c r="AE2712">
        <v>0.25845951573346199</v>
      </c>
      <c r="AF2712">
        <v>1</v>
      </c>
      <c r="AG2712">
        <v>4.5168277072470397E-3</v>
      </c>
      <c r="AH2712">
        <v>9.8877764051634107E-3</v>
      </c>
      <c r="AI2712">
        <v>17</v>
      </c>
      <c r="AJ2712">
        <v>41.091853584963602</v>
      </c>
      <c r="AK2712">
        <v>257</v>
      </c>
      <c r="AL2712">
        <v>1</v>
      </c>
      <c r="AM2712">
        <v>0</v>
      </c>
      <c r="AN2712">
        <v>0</v>
      </c>
      <c r="AO2712">
        <v>0</v>
      </c>
      <c r="AP2712">
        <v>0</v>
      </c>
      <c r="AQ2712">
        <v>257</v>
      </c>
      <c r="AR2712">
        <v>1</v>
      </c>
      <c r="AS2712">
        <v>0</v>
      </c>
      <c r="AT2712">
        <v>0</v>
      </c>
      <c r="AU2712">
        <v>0</v>
      </c>
      <c r="AV2712">
        <v>0</v>
      </c>
      <c r="AW2712">
        <v>257</v>
      </c>
      <c r="AX2712">
        <v>0.999999999999999</v>
      </c>
      <c r="AY2712">
        <v>38.4549291061631</v>
      </c>
      <c r="AZ2712">
        <v>257</v>
      </c>
      <c r="BA2712">
        <v>1</v>
      </c>
      <c r="BB2712">
        <v>252</v>
      </c>
      <c r="BC2712">
        <v>0.92929385686048405</v>
      </c>
      <c r="BD2712">
        <v>5</v>
      </c>
      <c r="BE2712">
        <v>7.0706143139515704E-2</v>
      </c>
      <c r="BF2712">
        <v>40.267163775733898</v>
      </c>
      <c r="BG2712">
        <v>39.487763436983997</v>
      </c>
      <c r="BH2712">
        <v>39.960742538759902</v>
      </c>
      <c r="BI2712">
        <v>41.665649884676</v>
      </c>
    </row>
    <row r="2713" spans="1:61" x14ac:dyDescent="0.25">
      <c r="A2713" s="10" t="str">
        <f>VLOOKUP(D2713,'Index-Relations'!E:F,2,FALSE)</f>
        <v>ESG</v>
      </c>
      <c r="B2713" t="s">
        <v>3450</v>
      </c>
      <c r="C2713" s="53" t="s">
        <v>2769</v>
      </c>
      <c r="D2713" s="59" t="s">
        <v>3062</v>
      </c>
      <c r="E2713" s="59" t="s">
        <v>6129</v>
      </c>
      <c r="F2713" t="s">
        <v>1026</v>
      </c>
      <c r="G2713" t="s">
        <v>1025</v>
      </c>
      <c r="H2713" t="s">
        <v>1027</v>
      </c>
      <c r="I2713" s="52">
        <v>45352</v>
      </c>
      <c r="J2713" t="s">
        <v>2457</v>
      </c>
      <c r="K2713">
        <v>257</v>
      </c>
      <c r="L2713">
        <v>39.387429242049301</v>
      </c>
      <c r="M2713">
        <v>257</v>
      </c>
      <c r="N2713">
        <v>1</v>
      </c>
      <c r="O2713">
        <v>37.183214257431501</v>
      </c>
      <c r="P2713">
        <v>257</v>
      </c>
      <c r="Q2713">
        <v>1</v>
      </c>
      <c r="R2713">
        <v>238</v>
      </c>
      <c r="S2713">
        <v>0.92859563205471995</v>
      </c>
      <c r="T2713">
        <v>46.600321212731899</v>
      </c>
      <c r="U2713">
        <v>0.78892738038696997</v>
      </c>
      <c r="V2713">
        <v>211</v>
      </c>
      <c r="W2713">
        <v>4.1299930655480099E-2</v>
      </c>
      <c r="X2713">
        <v>36</v>
      </c>
      <c r="Y2713">
        <v>256</v>
      </c>
      <c r="Z2713">
        <v>0.99510771133675202</v>
      </c>
      <c r="AA2713">
        <v>119.7283146673</v>
      </c>
      <c r="AB2713">
        <v>141</v>
      </c>
      <c r="AC2713">
        <v>0.73717375485450998</v>
      </c>
      <c r="AD2713">
        <v>115</v>
      </c>
      <c r="AE2713">
        <v>0.25793395648224099</v>
      </c>
      <c r="AF2713">
        <v>1</v>
      </c>
      <c r="AG2713">
        <v>4.8922886632475297E-3</v>
      </c>
      <c r="AH2713">
        <v>8.7005568254309596E-3</v>
      </c>
      <c r="AI2713">
        <v>14</v>
      </c>
      <c r="AJ2713">
        <v>41.018874057506501</v>
      </c>
      <c r="AK2713">
        <v>257</v>
      </c>
      <c r="AL2713">
        <v>1</v>
      </c>
      <c r="AM2713">
        <v>0</v>
      </c>
      <c r="AN2713">
        <v>0</v>
      </c>
      <c r="AO2713">
        <v>0</v>
      </c>
      <c r="AP2713">
        <v>0</v>
      </c>
      <c r="AQ2713">
        <v>257</v>
      </c>
      <c r="AR2713">
        <v>0.999999999999999</v>
      </c>
      <c r="AS2713">
        <v>0</v>
      </c>
      <c r="AT2713">
        <v>0</v>
      </c>
      <c r="AU2713">
        <v>0</v>
      </c>
      <c r="AV2713">
        <v>0</v>
      </c>
      <c r="AW2713">
        <v>257</v>
      </c>
      <c r="AX2713">
        <v>0.999999999999999</v>
      </c>
      <c r="AY2713">
        <v>39.550667059358297</v>
      </c>
      <c r="AZ2713">
        <v>257</v>
      </c>
      <c r="BA2713">
        <v>1</v>
      </c>
      <c r="BB2713">
        <v>252</v>
      </c>
      <c r="BC2713">
        <v>0.93682389476515904</v>
      </c>
      <c r="BD2713">
        <v>5</v>
      </c>
      <c r="BE2713">
        <v>6.3176105234840296E-2</v>
      </c>
      <c r="BF2713">
        <v>40.516602300902001</v>
      </c>
      <c r="BG2713">
        <v>39.008060233903997</v>
      </c>
      <c r="BH2713">
        <v>40.982039266682001</v>
      </c>
      <c r="BI2713">
        <v>41.45753234995</v>
      </c>
    </row>
    <row r="2714" spans="1:61" x14ac:dyDescent="0.25">
      <c r="A2714" s="10" t="str">
        <f>VLOOKUP(D2714,'Index-Relations'!E:F,2,FALSE)</f>
        <v>ESG</v>
      </c>
      <c r="B2714" t="s">
        <v>3450</v>
      </c>
      <c r="C2714" s="53" t="s">
        <v>2770</v>
      </c>
      <c r="D2714" s="59" t="s">
        <v>3062</v>
      </c>
      <c r="E2714" s="59" t="s">
        <v>6130</v>
      </c>
      <c r="F2714" t="s">
        <v>1026</v>
      </c>
      <c r="G2714" t="s">
        <v>1025</v>
      </c>
      <c r="H2714" t="s">
        <v>1027</v>
      </c>
      <c r="I2714" s="52">
        <v>45323</v>
      </c>
      <c r="J2714" t="s">
        <v>2457</v>
      </c>
      <c r="K2714">
        <v>257</v>
      </c>
      <c r="L2714">
        <v>39.7219913262171</v>
      </c>
      <c r="M2714">
        <v>257</v>
      </c>
      <c r="N2714">
        <v>1</v>
      </c>
      <c r="O2714">
        <v>37.503901137173301</v>
      </c>
      <c r="P2714">
        <v>257</v>
      </c>
      <c r="Q2714">
        <v>1</v>
      </c>
      <c r="R2714">
        <v>238</v>
      </c>
      <c r="S2714">
        <v>0.93057582375979397</v>
      </c>
      <c r="T2714">
        <v>46.401581748913699</v>
      </c>
      <c r="U2714">
        <v>0.78851765272709295</v>
      </c>
      <c r="V2714">
        <v>210</v>
      </c>
      <c r="W2714">
        <v>4.0958841712907298E-2</v>
      </c>
      <c r="X2714">
        <v>35</v>
      </c>
      <c r="Y2714">
        <v>256</v>
      </c>
      <c r="Z2714">
        <v>0.99518962921774501</v>
      </c>
      <c r="AA2714">
        <v>143.807643290849</v>
      </c>
      <c r="AB2714">
        <v>142</v>
      </c>
      <c r="AC2714">
        <v>0.74432825820026904</v>
      </c>
      <c r="AD2714">
        <v>114</v>
      </c>
      <c r="AE2714">
        <v>0.25086137101747602</v>
      </c>
      <c r="AF2714">
        <v>1</v>
      </c>
      <c r="AG2714">
        <v>4.8103707822543199E-3</v>
      </c>
      <c r="AH2714">
        <v>8.5155745017000996E-3</v>
      </c>
      <c r="AI2714">
        <v>13</v>
      </c>
      <c r="AJ2714">
        <v>41.322223904804403</v>
      </c>
      <c r="AK2714">
        <v>257</v>
      </c>
      <c r="AL2714">
        <v>1</v>
      </c>
      <c r="AM2714">
        <v>0</v>
      </c>
      <c r="AN2714">
        <v>0</v>
      </c>
      <c r="AO2714">
        <v>0</v>
      </c>
      <c r="AP2714">
        <v>0</v>
      </c>
      <c r="AQ2714">
        <v>257</v>
      </c>
      <c r="AR2714">
        <v>1</v>
      </c>
      <c r="AS2714">
        <v>0</v>
      </c>
      <c r="AT2714">
        <v>0</v>
      </c>
      <c r="AU2714">
        <v>0</v>
      </c>
      <c r="AV2714">
        <v>0</v>
      </c>
      <c r="AW2714">
        <v>257</v>
      </c>
      <c r="AX2714">
        <v>0.999999999999999</v>
      </c>
      <c r="AY2714">
        <v>39.819026119721499</v>
      </c>
      <c r="AZ2714">
        <v>257</v>
      </c>
      <c r="BA2714">
        <v>1</v>
      </c>
      <c r="BB2714">
        <v>252</v>
      </c>
      <c r="BC2714">
        <v>0.93634318451168497</v>
      </c>
      <c r="BD2714">
        <v>5</v>
      </c>
      <c r="BE2714">
        <v>6.36568154883147E-2</v>
      </c>
      <c r="BF2714">
        <v>40.746206421423999</v>
      </c>
      <c r="BG2714">
        <v>39.251793854403999</v>
      </c>
      <c r="BH2714">
        <v>41.191459078874999</v>
      </c>
      <c r="BI2714">
        <v>41.626476758095897</v>
      </c>
    </row>
    <row r="2715" spans="1:61" x14ac:dyDescent="0.25">
      <c r="A2715" s="10" t="str">
        <f>VLOOKUP(D2715,'Index-Relations'!E:F,2,FALSE)</f>
        <v>ESG</v>
      </c>
      <c r="B2715" t="s">
        <v>3450</v>
      </c>
      <c r="C2715" s="53" t="s">
        <v>2760</v>
      </c>
      <c r="D2715" s="59" t="s">
        <v>3063</v>
      </c>
      <c r="E2715" s="59" t="s">
        <v>6131</v>
      </c>
      <c r="F2715" t="s">
        <v>1032</v>
      </c>
      <c r="G2715" t="s">
        <v>1031</v>
      </c>
      <c r="H2715" t="s">
        <v>1033</v>
      </c>
      <c r="I2715" s="52">
        <v>45659</v>
      </c>
      <c r="J2715" t="s">
        <v>2457</v>
      </c>
      <c r="K2715">
        <v>241</v>
      </c>
      <c r="L2715" s="73">
        <v>37.591796732015901</v>
      </c>
      <c r="M2715">
        <v>240</v>
      </c>
      <c r="N2715">
        <v>0.99903765929872601</v>
      </c>
      <c r="O2715" s="73">
        <v>37.099551091415897</v>
      </c>
      <c r="P2715">
        <v>240</v>
      </c>
      <c r="Q2715">
        <v>0.99903765929872601</v>
      </c>
      <c r="R2715">
        <v>221</v>
      </c>
      <c r="S2715">
        <v>0.93737259487159197</v>
      </c>
      <c r="T2715">
        <v>46.0964159405003</v>
      </c>
      <c r="U2715">
        <v>0.79254457285082003</v>
      </c>
      <c r="V2715">
        <v>199</v>
      </c>
      <c r="W2715">
        <v>4.4624755108972201E-2</v>
      </c>
      <c r="X2715">
        <v>36</v>
      </c>
      <c r="Y2715">
        <v>241</v>
      </c>
      <c r="Z2715">
        <v>1</v>
      </c>
      <c r="AA2715">
        <v>118.001723399195</v>
      </c>
      <c r="AB2715">
        <v>160</v>
      </c>
      <c r="AC2715">
        <v>0.83973871469749395</v>
      </c>
      <c r="AD2715">
        <v>81</v>
      </c>
      <c r="AE2715">
        <v>0.160261285302505</v>
      </c>
      <c r="AF2715">
        <v>0</v>
      </c>
      <c r="AG2715">
        <v>2.776E-17</v>
      </c>
      <c r="AH2715">
        <v>8.6345705468514194E-3</v>
      </c>
      <c r="AI2715">
        <v>16</v>
      </c>
      <c r="AJ2715" s="73">
        <v>38.240240603258897</v>
      </c>
      <c r="AK2715">
        <v>240</v>
      </c>
      <c r="AL2715">
        <v>0.99903765929872601</v>
      </c>
      <c r="AM2715">
        <v>0</v>
      </c>
      <c r="AN2715">
        <v>0</v>
      </c>
      <c r="AO2715">
        <v>0</v>
      </c>
      <c r="AP2715">
        <v>0</v>
      </c>
      <c r="AQ2715">
        <v>241</v>
      </c>
      <c r="AR2715">
        <v>0.999999999999999</v>
      </c>
      <c r="AS2715">
        <v>0</v>
      </c>
      <c r="AT2715">
        <v>0</v>
      </c>
      <c r="AU2715">
        <v>0</v>
      </c>
      <c r="AV2715">
        <v>0</v>
      </c>
      <c r="AW2715">
        <v>241</v>
      </c>
      <c r="AX2715">
        <v>1</v>
      </c>
      <c r="AY2715" s="73">
        <v>38.117416574853898</v>
      </c>
      <c r="AZ2715">
        <v>240</v>
      </c>
      <c r="BA2715">
        <v>0.99903765929872601</v>
      </c>
      <c r="BB2715">
        <v>236</v>
      </c>
      <c r="BC2715">
        <v>0.98504104025961403</v>
      </c>
      <c r="BD2715">
        <v>5</v>
      </c>
      <c r="BE2715">
        <v>1.49589597403851E-2</v>
      </c>
      <c r="BF2715">
        <v>37.591796732015901</v>
      </c>
      <c r="BG2715">
        <v>37.099551091415897</v>
      </c>
      <c r="BH2715">
        <v>38.117416574853898</v>
      </c>
      <c r="BI2715">
        <v>38.240240603258897</v>
      </c>
    </row>
    <row r="2716" spans="1:61" x14ac:dyDescent="0.25">
      <c r="A2716" s="10" t="str">
        <f>VLOOKUP(D2716,'Index-Relations'!E:F,2,FALSE)</f>
        <v>ESG</v>
      </c>
      <c r="B2716" t="s">
        <v>3450</v>
      </c>
      <c r="C2716" s="53" t="s">
        <v>2761</v>
      </c>
      <c r="D2716" s="59" t="s">
        <v>3063</v>
      </c>
      <c r="E2716" s="59" t="s">
        <v>6132</v>
      </c>
      <c r="F2716" t="s">
        <v>1032</v>
      </c>
      <c r="G2716" t="s">
        <v>1031</v>
      </c>
      <c r="H2716" t="s">
        <v>1033</v>
      </c>
      <c r="I2716" s="52">
        <v>45628</v>
      </c>
      <c r="J2716" t="s">
        <v>2457</v>
      </c>
      <c r="K2716">
        <v>250</v>
      </c>
      <c r="L2716" s="73">
        <v>37.506692776666</v>
      </c>
      <c r="M2716">
        <v>249</v>
      </c>
      <c r="N2716">
        <v>0.99900442340391205</v>
      </c>
      <c r="O2716" s="73">
        <v>36.983018450675999</v>
      </c>
      <c r="P2716">
        <v>249</v>
      </c>
      <c r="Q2716">
        <v>0.99900442340391205</v>
      </c>
      <c r="R2716">
        <v>229</v>
      </c>
      <c r="S2716">
        <v>0.93462503450760703</v>
      </c>
      <c r="T2716">
        <v>46.282969862129001</v>
      </c>
      <c r="U2716">
        <v>0.81064642994017999</v>
      </c>
      <c r="V2716">
        <v>206</v>
      </c>
      <c r="W2716">
        <v>4.96740320529898E-2</v>
      </c>
      <c r="X2716">
        <v>39</v>
      </c>
      <c r="Y2716">
        <v>250</v>
      </c>
      <c r="Z2716">
        <v>0.999999999999999</v>
      </c>
      <c r="AA2716">
        <v>102.043138590382</v>
      </c>
      <c r="AB2716">
        <v>156</v>
      </c>
      <c r="AC2716">
        <v>0.81004053656215702</v>
      </c>
      <c r="AD2716">
        <v>93</v>
      </c>
      <c r="AE2716">
        <v>0.188963886841756</v>
      </c>
      <c r="AF2716">
        <v>1</v>
      </c>
      <c r="AG2716">
        <v>9.9557659608698291E-4</v>
      </c>
      <c r="AH2716">
        <v>8.8934116971810806E-3</v>
      </c>
      <c r="AI2716">
        <v>17</v>
      </c>
      <c r="AJ2716" s="73">
        <v>38.225849712313902</v>
      </c>
      <c r="AK2716">
        <v>249</v>
      </c>
      <c r="AL2716">
        <v>0.99900442340391205</v>
      </c>
      <c r="AM2716">
        <v>0</v>
      </c>
      <c r="AN2716">
        <v>0</v>
      </c>
      <c r="AO2716">
        <v>0</v>
      </c>
      <c r="AP2716">
        <v>0</v>
      </c>
      <c r="AQ2716">
        <v>250</v>
      </c>
      <c r="AR2716">
        <v>0.999999999999999</v>
      </c>
      <c r="AS2716">
        <v>0</v>
      </c>
      <c r="AT2716">
        <v>0</v>
      </c>
      <c r="AU2716">
        <v>0</v>
      </c>
      <c r="AV2716">
        <v>0</v>
      </c>
      <c r="AW2716">
        <v>250</v>
      </c>
      <c r="AX2716">
        <v>1</v>
      </c>
      <c r="AY2716" s="73">
        <v>37.989387051850002</v>
      </c>
      <c r="AZ2716">
        <v>249</v>
      </c>
      <c r="BA2716">
        <v>0.99900442340391205</v>
      </c>
      <c r="BB2716">
        <v>245</v>
      </c>
      <c r="BC2716">
        <v>0.98513623968347297</v>
      </c>
      <c r="BD2716">
        <v>5</v>
      </c>
      <c r="BE2716">
        <v>1.48637603165263E-2</v>
      </c>
      <c r="BF2716">
        <v>37.506692776666</v>
      </c>
      <c r="BG2716">
        <v>36.983018450675999</v>
      </c>
      <c r="BH2716">
        <v>37.989387051850002</v>
      </c>
      <c r="BI2716">
        <v>38.225849712313902</v>
      </c>
    </row>
    <row r="2717" spans="1:61" x14ac:dyDescent="0.25">
      <c r="A2717" s="10" t="str">
        <f>VLOOKUP(D2717,'Index-Relations'!E:F,2,FALSE)</f>
        <v>ESG</v>
      </c>
      <c r="B2717" t="s">
        <v>3450</v>
      </c>
      <c r="C2717" s="53" t="s">
        <v>2762</v>
      </c>
      <c r="D2717" s="59" t="s">
        <v>3063</v>
      </c>
      <c r="E2717" s="59" t="s">
        <v>6133</v>
      </c>
      <c r="F2717" t="s">
        <v>1032</v>
      </c>
      <c r="G2717" t="s">
        <v>1031</v>
      </c>
      <c r="H2717" t="s">
        <v>1033</v>
      </c>
      <c r="I2717" s="52">
        <v>45597</v>
      </c>
      <c r="J2717" t="s">
        <v>2457</v>
      </c>
      <c r="K2717">
        <v>251</v>
      </c>
      <c r="L2717" s="73">
        <v>37.514702758526902</v>
      </c>
      <c r="M2717">
        <v>250</v>
      </c>
      <c r="N2717">
        <v>0.99907453874702601</v>
      </c>
      <c r="O2717" s="73">
        <v>37.019212781261899</v>
      </c>
      <c r="P2717">
        <v>250</v>
      </c>
      <c r="Q2717">
        <v>0.99907453874702601</v>
      </c>
      <c r="R2717">
        <v>230</v>
      </c>
      <c r="S2717">
        <v>0.93532508708093398</v>
      </c>
      <c r="T2717">
        <v>46.302137751612001</v>
      </c>
      <c r="U2717">
        <v>0.80589556303121301</v>
      </c>
      <c r="V2717">
        <v>205</v>
      </c>
      <c r="W2717">
        <v>4.9465862594976102E-2</v>
      </c>
      <c r="X2717">
        <v>39</v>
      </c>
      <c r="Y2717">
        <v>248</v>
      </c>
      <c r="Z2717">
        <v>0.99254871528452804</v>
      </c>
      <c r="AA2717">
        <v>99.992991086619597</v>
      </c>
      <c r="AB2717">
        <v>152</v>
      </c>
      <c r="AC2717">
        <v>0.795903058139801</v>
      </c>
      <c r="AD2717">
        <v>96</v>
      </c>
      <c r="AE2717">
        <v>0.19664565714472601</v>
      </c>
      <c r="AF2717">
        <v>3</v>
      </c>
      <c r="AG2717">
        <v>7.4512847154715699E-3</v>
      </c>
      <c r="AH2717">
        <v>8.9800803389215294E-3</v>
      </c>
      <c r="AI2717">
        <v>17</v>
      </c>
      <c r="AJ2717" s="73">
        <v>38.360070772665999</v>
      </c>
      <c r="AK2717">
        <v>250</v>
      </c>
      <c r="AL2717">
        <v>0.99907453874702601</v>
      </c>
      <c r="AM2717">
        <v>0</v>
      </c>
      <c r="AN2717">
        <v>0</v>
      </c>
      <c r="AO2717">
        <v>0</v>
      </c>
      <c r="AP2717">
        <v>0</v>
      </c>
      <c r="AQ2717">
        <v>251</v>
      </c>
      <c r="AR2717">
        <v>0.999999999999999</v>
      </c>
      <c r="AS2717">
        <v>0</v>
      </c>
      <c r="AT2717">
        <v>0</v>
      </c>
      <c r="AU2717">
        <v>0</v>
      </c>
      <c r="AV2717">
        <v>0</v>
      </c>
      <c r="AW2717">
        <v>251</v>
      </c>
      <c r="AX2717">
        <v>1</v>
      </c>
      <c r="AY2717" s="73">
        <v>37.875777695380897</v>
      </c>
      <c r="AZ2717">
        <v>250</v>
      </c>
      <c r="BA2717">
        <v>0.99907453874702601</v>
      </c>
      <c r="BB2717">
        <v>246</v>
      </c>
      <c r="BC2717">
        <v>0.98556810443391496</v>
      </c>
      <c r="BD2717">
        <v>5</v>
      </c>
      <c r="BE2717">
        <v>1.44318955660849E-2</v>
      </c>
      <c r="BF2717">
        <v>37.514702758526902</v>
      </c>
      <c r="BG2717">
        <v>37.019212781261899</v>
      </c>
      <c r="BH2717">
        <v>37.875777695380897</v>
      </c>
      <c r="BI2717">
        <v>38.360070772665999</v>
      </c>
    </row>
    <row r="2718" spans="1:61" x14ac:dyDescent="0.25">
      <c r="A2718" s="10" t="str">
        <f>VLOOKUP(D2718,'Index-Relations'!E:F,2,FALSE)</f>
        <v>ESG</v>
      </c>
      <c r="B2718" t="s">
        <v>3450</v>
      </c>
      <c r="C2718" s="53" t="s">
        <v>2763</v>
      </c>
      <c r="D2718" s="59" t="s">
        <v>3063</v>
      </c>
      <c r="E2718" s="59" t="s">
        <v>6134</v>
      </c>
      <c r="F2718" t="s">
        <v>1032</v>
      </c>
      <c r="G2718" t="s">
        <v>1031</v>
      </c>
      <c r="H2718" t="s">
        <v>1033</v>
      </c>
      <c r="I2718" s="52">
        <v>45573</v>
      </c>
      <c r="J2718" t="s">
        <v>2457</v>
      </c>
      <c r="K2718">
        <v>251</v>
      </c>
      <c r="L2718" s="73">
        <v>37.144236825897899</v>
      </c>
      <c r="M2718">
        <v>250</v>
      </c>
      <c r="N2718">
        <v>0.99905908308527402</v>
      </c>
      <c r="O2718" s="73">
        <v>36.555897710387001</v>
      </c>
      <c r="P2718">
        <v>250</v>
      </c>
      <c r="Q2718">
        <v>0.99905908308527402</v>
      </c>
      <c r="R2718">
        <v>230</v>
      </c>
      <c r="S2718">
        <v>0.93560300687085696</v>
      </c>
      <c r="T2718">
        <v>46.341732404389397</v>
      </c>
      <c r="U2718">
        <v>0.80484379302130904</v>
      </c>
      <c r="V2718">
        <v>206</v>
      </c>
      <c r="W2718">
        <v>4.9206605017789402E-2</v>
      </c>
      <c r="X2718">
        <v>39</v>
      </c>
      <c r="Y2718">
        <v>248</v>
      </c>
      <c r="Z2718">
        <v>0.99362318007568096</v>
      </c>
      <c r="AA2718">
        <v>96.362767330820603</v>
      </c>
      <c r="AB2718">
        <v>150</v>
      </c>
      <c r="AC2718">
        <v>0.79033399865131504</v>
      </c>
      <c r="AD2718">
        <v>98</v>
      </c>
      <c r="AE2718">
        <v>0.203289181424366</v>
      </c>
      <c r="AF2718">
        <v>3</v>
      </c>
      <c r="AG2718">
        <v>6.3768199243183204E-3</v>
      </c>
      <c r="AH2718">
        <v>9.2714087125629497E-3</v>
      </c>
      <c r="AI2718">
        <v>17</v>
      </c>
      <c r="AJ2718" s="73">
        <v>38.107373826890999</v>
      </c>
      <c r="AK2718">
        <v>250</v>
      </c>
      <c r="AL2718">
        <v>0.99905908308527402</v>
      </c>
      <c r="AM2718">
        <v>0</v>
      </c>
      <c r="AN2718">
        <v>0</v>
      </c>
      <c r="AO2718">
        <v>0</v>
      </c>
      <c r="AP2718">
        <v>0</v>
      </c>
      <c r="AQ2718">
        <v>251</v>
      </c>
      <c r="AR2718">
        <v>0.999999999999999</v>
      </c>
      <c r="AS2718">
        <v>0</v>
      </c>
      <c r="AT2718">
        <v>0</v>
      </c>
      <c r="AU2718">
        <v>0</v>
      </c>
      <c r="AV2718">
        <v>0</v>
      </c>
      <c r="AW2718">
        <v>251</v>
      </c>
      <c r="AX2718">
        <v>1</v>
      </c>
      <c r="AY2718" s="73">
        <v>37.541054582059999</v>
      </c>
      <c r="AZ2718">
        <v>250</v>
      </c>
      <c r="BA2718">
        <v>0.99905908308527402</v>
      </c>
      <c r="BB2718">
        <v>246</v>
      </c>
      <c r="BC2718">
        <v>0.98518598580330097</v>
      </c>
      <c r="BD2718">
        <v>5</v>
      </c>
      <c r="BE2718">
        <v>1.48140141966985E-2</v>
      </c>
      <c r="BF2718">
        <v>37.144236825897899</v>
      </c>
      <c r="BG2718">
        <v>36.555897710387001</v>
      </c>
      <c r="BH2718">
        <v>37.541054582059999</v>
      </c>
      <c r="BI2718">
        <v>38.107373826890999</v>
      </c>
    </row>
    <row r="2719" spans="1:61" x14ac:dyDescent="0.25">
      <c r="A2719" s="10" t="str">
        <f>VLOOKUP(D2719,'Index-Relations'!E:F,2,FALSE)</f>
        <v>ESG</v>
      </c>
      <c r="B2719" t="s">
        <v>3450</v>
      </c>
      <c r="C2719" s="53" t="s">
        <v>2764</v>
      </c>
      <c r="D2719" s="59" t="s">
        <v>3063</v>
      </c>
      <c r="E2719" s="59" t="s">
        <v>6135</v>
      </c>
      <c r="F2719" t="s">
        <v>1032</v>
      </c>
      <c r="G2719" t="s">
        <v>1031</v>
      </c>
      <c r="H2719" t="s">
        <v>1033</v>
      </c>
      <c r="I2719" s="52">
        <v>45537</v>
      </c>
      <c r="J2719" t="s">
        <v>2457</v>
      </c>
      <c r="K2719">
        <v>252</v>
      </c>
      <c r="L2719" s="73">
        <v>36.504223742228902</v>
      </c>
      <c r="M2719">
        <v>251</v>
      </c>
      <c r="N2719">
        <v>0.99988848219374304</v>
      </c>
      <c r="O2719" s="73">
        <v>36.312329096794997</v>
      </c>
      <c r="P2719">
        <v>251</v>
      </c>
      <c r="Q2719">
        <v>0.99988848219374304</v>
      </c>
      <c r="R2719">
        <v>231</v>
      </c>
      <c r="S2719">
        <v>0.94455046645001295</v>
      </c>
      <c r="T2719">
        <v>46.3154748104497</v>
      </c>
      <c r="U2719">
        <v>0.82256650752341598</v>
      </c>
      <c r="V2719">
        <v>207</v>
      </c>
      <c r="W2719">
        <v>5.5983637953229803E-2</v>
      </c>
      <c r="X2719">
        <v>40</v>
      </c>
      <c r="Y2719">
        <v>249</v>
      </c>
      <c r="Z2719">
        <v>0.99766352770898603</v>
      </c>
      <c r="AA2719">
        <v>109.08386861619501</v>
      </c>
      <c r="AB2719">
        <v>145</v>
      </c>
      <c r="AC2719">
        <v>0.78377000695548904</v>
      </c>
      <c r="AD2719">
        <v>104</v>
      </c>
      <c r="AE2719">
        <v>0.21389352075349699</v>
      </c>
      <c r="AF2719">
        <v>3</v>
      </c>
      <c r="AG2719">
        <v>2.3364722910126901E-3</v>
      </c>
      <c r="AH2719">
        <v>8.4356181445201101E-3</v>
      </c>
      <c r="AI2719">
        <v>17</v>
      </c>
      <c r="AJ2719" s="73">
        <v>37.201000738410897</v>
      </c>
      <c r="AK2719">
        <v>251</v>
      </c>
      <c r="AL2719">
        <v>0.99988848219374304</v>
      </c>
      <c r="AM2719">
        <v>0</v>
      </c>
      <c r="AN2719">
        <v>0</v>
      </c>
      <c r="AO2719">
        <v>0</v>
      </c>
      <c r="AP2719">
        <v>0</v>
      </c>
      <c r="AQ2719">
        <v>252</v>
      </c>
      <c r="AR2719">
        <v>1</v>
      </c>
      <c r="AS2719">
        <v>0</v>
      </c>
      <c r="AT2719">
        <v>0</v>
      </c>
      <c r="AU2719">
        <v>0</v>
      </c>
      <c r="AV2719">
        <v>0</v>
      </c>
      <c r="AW2719">
        <v>252</v>
      </c>
      <c r="AX2719">
        <v>1</v>
      </c>
      <c r="AY2719" s="73">
        <v>37.0616387681699</v>
      </c>
      <c r="AZ2719">
        <v>251</v>
      </c>
      <c r="BA2719">
        <v>0.99988848219374304</v>
      </c>
      <c r="BB2719">
        <v>246</v>
      </c>
      <c r="BC2719">
        <v>0.95364452211140105</v>
      </c>
      <c r="BD2719">
        <v>6</v>
      </c>
      <c r="BE2719">
        <v>4.6355477888598798E-2</v>
      </c>
      <c r="BF2719">
        <v>36.504223742228902</v>
      </c>
      <c r="BG2719">
        <v>36.312329096794997</v>
      </c>
      <c r="BH2719">
        <v>37.0616387681699</v>
      </c>
      <c r="BI2719">
        <v>37.201000738410897</v>
      </c>
    </row>
    <row r="2720" spans="1:61" x14ac:dyDescent="0.25">
      <c r="A2720" s="10" t="str">
        <f>VLOOKUP(D2720,'Index-Relations'!E:F,2,FALSE)</f>
        <v>ESG</v>
      </c>
      <c r="B2720" t="s">
        <v>3450</v>
      </c>
      <c r="C2720" s="53" t="s">
        <v>3350</v>
      </c>
      <c r="D2720" s="59" t="s">
        <v>3063</v>
      </c>
      <c r="E2720" s="59" t="s">
        <v>6136</v>
      </c>
      <c r="F2720" t="s">
        <v>1032</v>
      </c>
      <c r="G2720" t="s">
        <v>1031</v>
      </c>
      <c r="H2720" t="s">
        <v>1033</v>
      </c>
      <c r="I2720" s="52">
        <v>45505</v>
      </c>
      <c r="J2720" t="s">
        <v>2457</v>
      </c>
      <c r="K2720">
        <v>252</v>
      </c>
      <c r="L2720" s="73">
        <v>36.4146560160519</v>
      </c>
      <c r="M2720">
        <v>251</v>
      </c>
      <c r="N2720">
        <v>0.99988111584650796</v>
      </c>
      <c r="O2720" s="73">
        <v>36.228426100276998</v>
      </c>
      <c r="P2720">
        <v>251</v>
      </c>
      <c r="Q2720">
        <v>0.99988111584650796</v>
      </c>
      <c r="R2720">
        <v>231</v>
      </c>
      <c r="S2720">
        <v>0.94340493824636995</v>
      </c>
      <c r="T2720">
        <v>46.441366377576699</v>
      </c>
      <c r="U2720">
        <v>0.82143229751672597</v>
      </c>
      <c r="V2720">
        <v>207</v>
      </c>
      <c r="W2720">
        <v>5.63952108123753E-2</v>
      </c>
      <c r="X2720">
        <v>40</v>
      </c>
      <c r="Y2720">
        <v>249</v>
      </c>
      <c r="Z2720">
        <v>0.99769764127315896</v>
      </c>
      <c r="AA2720">
        <v>117.792154531245</v>
      </c>
      <c r="AB2720">
        <v>143</v>
      </c>
      <c r="AC2720">
        <v>0.77384592759402504</v>
      </c>
      <c r="AD2720">
        <v>106</v>
      </c>
      <c r="AE2720">
        <v>0.22385171367913401</v>
      </c>
      <c r="AF2720">
        <v>3</v>
      </c>
      <c r="AG2720">
        <v>2.3023587268406198E-3</v>
      </c>
      <c r="AH2720">
        <v>8.9475671786198707E-3</v>
      </c>
      <c r="AI2720">
        <v>17</v>
      </c>
      <c r="AJ2720" s="73">
        <v>37.139076991075903</v>
      </c>
      <c r="AK2720">
        <v>251</v>
      </c>
      <c r="AL2720">
        <v>0.99988111584650796</v>
      </c>
      <c r="AM2720">
        <v>0</v>
      </c>
      <c r="AN2720">
        <v>0</v>
      </c>
      <c r="AO2720">
        <v>0</v>
      </c>
      <c r="AP2720">
        <v>0</v>
      </c>
      <c r="AQ2720">
        <v>252</v>
      </c>
      <c r="AR2720">
        <v>0.999999999999999</v>
      </c>
      <c r="AS2720">
        <v>0</v>
      </c>
      <c r="AT2720">
        <v>0</v>
      </c>
      <c r="AU2720">
        <v>0</v>
      </c>
      <c r="AV2720">
        <v>0</v>
      </c>
      <c r="AW2720">
        <v>252</v>
      </c>
      <c r="AX2720">
        <v>1</v>
      </c>
      <c r="AY2720" s="73">
        <v>36.982284498497897</v>
      </c>
      <c r="AZ2720">
        <v>251</v>
      </c>
      <c r="BA2720">
        <v>0.99988111584650796</v>
      </c>
      <c r="BB2720">
        <v>246</v>
      </c>
      <c r="BC2720">
        <v>0.95257248638269099</v>
      </c>
      <c r="BD2720">
        <v>6</v>
      </c>
      <c r="BE2720">
        <v>4.7427513617308098E-2</v>
      </c>
      <c r="BF2720">
        <v>36.4146560160519</v>
      </c>
      <c r="BG2720">
        <v>36.228426100276998</v>
      </c>
      <c r="BH2720">
        <v>36.982284498497897</v>
      </c>
      <c r="BI2720">
        <v>37.139076991075903</v>
      </c>
    </row>
    <row r="2721" spans="1:61" x14ac:dyDescent="0.25">
      <c r="A2721" s="10" t="str">
        <f>VLOOKUP(D2721,'Index-Relations'!E:F,2,FALSE)</f>
        <v>ESG</v>
      </c>
      <c r="B2721" t="s">
        <v>3450</v>
      </c>
      <c r="C2721" s="53" t="s">
        <v>2765</v>
      </c>
      <c r="D2721" s="59" t="s">
        <v>3063</v>
      </c>
      <c r="E2721" s="59" t="s">
        <v>6137</v>
      </c>
      <c r="F2721" t="s">
        <v>1032</v>
      </c>
      <c r="G2721" t="s">
        <v>1031</v>
      </c>
      <c r="H2721" t="s">
        <v>1033</v>
      </c>
      <c r="I2721" s="52">
        <v>45474</v>
      </c>
      <c r="J2721" t="s">
        <v>2457</v>
      </c>
      <c r="K2721">
        <v>252</v>
      </c>
      <c r="L2721" s="73">
        <v>36.373679085628901</v>
      </c>
      <c r="M2721">
        <v>251</v>
      </c>
      <c r="N2721">
        <v>0.99988870917052697</v>
      </c>
      <c r="O2721" s="73">
        <v>36.209640652233901</v>
      </c>
      <c r="P2721">
        <v>251</v>
      </c>
      <c r="Q2721">
        <v>0.99988870917052697</v>
      </c>
      <c r="R2721">
        <v>231</v>
      </c>
      <c r="S2721">
        <v>0.94225716025996697</v>
      </c>
      <c r="T2721">
        <v>46.441894454327503</v>
      </c>
      <c r="U2721">
        <v>0.81229770762587805</v>
      </c>
      <c r="V2721">
        <v>207</v>
      </c>
      <c r="W2721">
        <v>5.6688989528109197E-2</v>
      </c>
      <c r="X2721">
        <v>40</v>
      </c>
      <c r="Y2721">
        <v>249</v>
      </c>
      <c r="Z2721">
        <v>0.99783776786081602</v>
      </c>
      <c r="AA2721">
        <v>113.25588989030599</v>
      </c>
      <c r="AB2721">
        <v>142</v>
      </c>
      <c r="AC2721">
        <v>0.71386811824053498</v>
      </c>
      <c r="AD2721">
        <v>107</v>
      </c>
      <c r="AE2721">
        <v>0.28396964962028098</v>
      </c>
      <c r="AF2721">
        <v>3</v>
      </c>
      <c r="AG2721">
        <v>2.1622321391838702E-3</v>
      </c>
      <c r="AH2721">
        <v>8.65103608585986E-3</v>
      </c>
      <c r="AI2721">
        <v>17</v>
      </c>
      <c r="AJ2721" s="73">
        <v>37.120518429355997</v>
      </c>
      <c r="AK2721">
        <v>251</v>
      </c>
      <c r="AL2721">
        <v>0.99988870917052697</v>
      </c>
      <c r="AM2721">
        <v>0</v>
      </c>
      <c r="AN2721">
        <v>0</v>
      </c>
      <c r="AO2721">
        <v>0</v>
      </c>
      <c r="AP2721">
        <v>0</v>
      </c>
      <c r="AQ2721">
        <v>252</v>
      </c>
      <c r="AR2721">
        <v>0.999999999999999</v>
      </c>
      <c r="AS2721">
        <v>0</v>
      </c>
      <c r="AT2721">
        <v>0</v>
      </c>
      <c r="AU2721">
        <v>0</v>
      </c>
      <c r="AV2721">
        <v>0</v>
      </c>
      <c r="AW2721">
        <v>252</v>
      </c>
      <c r="AX2721">
        <v>1</v>
      </c>
      <c r="AY2721" s="73">
        <v>36.960963062978998</v>
      </c>
      <c r="AZ2721">
        <v>251</v>
      </c>
      <c r="BA2721">
        <v>0.99988870917052697</v>
      </c>
      <c r="BB2721">
        <v>246</v>
      </c>
      <c r="BC2721">
        <v>0.95117898407484403</v>
      </c>
      <c r="BD2721">
        <v>6</v>
      </c>
      <c r="BE2721">
        <v>4.8821015925155198E-2</v>
      </c>
      <c r="BF2721">
        <v>36.373679085628901</v>
      </c>
      <c r="BG2721">
        <v>36.209640652233901</v>
      </c>
      <c r="BH2721">
        <v>36.960963062978998</v>
      </c>
      <c r="BI2721">
        <v>37.120518429355997</v>
      </c>
    </row>
    <row r="2722" spans="1:61" x14ac:dyDescent="0.25">
      <c r="A2722" s="10" t="str">
        <f>VLOOKUP(D2722,'Index-Relations'!E:F,2,FALSE)</f>
        <v>ESG</v>
      </c>
      <c r="B2722" t="s">
        <v>3450</v>
      </c>
      <c r="C2722" s="53" t="s">
        <v>2766</v>
      </c>
      <c r="D2722" s="59" t="s">
        <v>3063</v>
      </c>
      <c r="E2722" s="59" t="s">
        <v>6138</v>
      </c>
      <c r="F2722" t="s">
        <v>1032</v>
      </c>
      <c r="G2722" t="s">
        <v>1031</v>
      </c>
      <c r="H2722" t="s">
        <v>1033</v>
      </c>
      <c r="I2722" s="52">
        <v>45446</v>
      </c>
      <c r="J2722" t="s">
        <v>2457</v>
      </c>
      <c r="K2722">
        <v>262</v>
      </c>
      <c r="L2722" s="73">
        <v>36.294535053782901</v>
      </c>
      <c r="M2722">
        <v>261</v>
      </c>
      <c r="N2722">
        <v>0.99987558625114303</v>
      </c>
      <c r="O2722" s="73">
        <v>36.037929880718998</v>
      </c>
      <c r="P2722">
        <v>261</v>
      </c>
      <c r="Q2722">
        <v>0.99987558625114303</v>
      </c>
      <c r="R2722">
        <v>241</v>
      </c>
      <c r="S2722">
        <v>0.94035147354234305</v>
      </c>
      <c r="T2722">
        <v>46.760766280751398</v>
      </c>
      <c r="U2722">
        <v>0.80453738575547495</v>
      </c>
      <c r="V2722">
        <v>215</v>
      </c>
      <c r="W2722">
        <v>5.77023691179996E-2</v>
      </c>
      <c r="X2722">
        <v>41</v>
      </c>
      <c r="Y2722">
        <v>259</v>
      </c>
      <c r="Z2722">
        <v>0.99768579975142802</v>
      </c>
      <c r="AA2722">
        <v>110.73111495357701</v>
      </c>
      <c r="AB2722">
        <v>146</v>
      </c>
      <c r="AC2722">
        <v>0.70780561590605895</v>
      </c>
      <c r="AD2722">
        <v>113</v>
      </c>
      <c r="AE2722">
        <v>0.28988018384537001</v>
      </c>
      <c r="AF2722">
        <v>3</v>
      </c>
      <c r="AG2722">
        <v>2.3142002485703099E-3</v>
      </c>
      <c r="AH2722">
        <v>8.2486798821044E-3</v>
      </c>
      <c r="AI2722">
        <v>17</v>
      </c>
      <c r="AJ2722" s="73">
        <v>37.025913350056001</v>
      </c>
      <c r="AK2722">
        <v>261</v>
      </c>
      <c r="AL2722">
        <v>0.99987558625114303</v>
      </c>
      <c r="AM2722">
        <v>0</v>
      </c>
      <c r="AN2722">
        <v>0</v>
      </c>
      <c r="AO2722">
        <v>0</v>
      </c>
      <c r="AP2722">
        <v>0</v>
      </c>
      <c r="AQ2722">
        <v>262</v>
      </c>
      <c r="AR2722">
        <v>1</v>
      </c>
      <c r="AS2722">
        <v>0</v>
      </c>
      <c r="AT2722">
        <v>0</v>
      </c>
      <c r="AU2722">
        <v>0</v>
      </c>
      <c r="AV2722">
        <v>0</v>
      </c>
      <c r="AW2722">
        <v>262</v>
      </c>
      <c r="AX2722">
        <v>1</v>
      </c>
      <c r="AY2722" s="73">
        <v>36.925502627378002</v>
      </c>
      <c r="AZ2722">
        <v>261</v>
      </c>
      <c r="BA2722">
        <v>0.99987558625114303</v>
      </c>
      <c r="BB2722">
        <v>256</v>
      </c>
      <c r="BC2722">
        <v>0.95280626151720604</v>
      </c>
      <c r="BD2722">
        <v>6</v>
      </c>
      <c r="BE2722">
        <v>4.7193738482793401E-2</v>
      </c>
      <c r="BF2722">
        <v>36.294535053782901</v>
      </c>
      <c r="BG2722">
        <v>36.037929880718998</v>
      </c>
      <c r="BH2722">
        <v>36.925502627378002</v>
      </c>
      <c r="BI2722">
        <v>37.025913350056001</v>
      </c>
    </row>
    <row r="2723" spans="1:61" x14ac:dyDescent="0.25">
      <c r="A2723" s="10" t="str">
        <f>VLOOKUP(D2723,'Index-Relations'!E:F,2,FALSE)</f>
        <v>ESG</v>
      </c>
      <c r="B2723" t="s">
        <v>3450</v>
      </c>
      <c r="C2723" s="53" t="s">
        <v>2767</v>
      </c>
      <c r="D2723" s="59" t="s">
        <v>3063</v>
      </c>
      <c r="E2723" s="59" t="s">
        <v>6139</v>
      </c>
      <c r="F2723" t="s">
        <v>1032</v>
      </c>
      <c r="G2723" t="s">
        <v>1031</v>
      </c>
      <c r="H2723" t="s">
        <v>1033</v>
      </c>
      <c r="I2723" s="52">
        <v>45418</v>
      </c>
      <c r="J2723" t="s">
        <v>2457</v>
      </c>
      <c r="K2723">
        <v>262</v>
      </c>
      <c r="L2723" s="73">
        <v>37.308850098673901</v>
      </c>
      <c r="M2723">
        <v>261</v>
      </c>
      <c r="N2723">
        <v>0.99987259966466002</v>
      </c>
      <c r="O2723" s="73">
        <v>36.933258489265</v>
      </c>
      <c r="P2723">
        <v>261</v>
      </c>
      <c r="Q2723">
        <v>0.99987259966466002</v>
      </c>
      <c r="R2723">
        <v>241</v>
      </c>
      <c r="S2723">
        <v>0.93790486920730098</v>
      </c>
      <c r="T2723">
        <v>46.9319017015263</v>
      </c>
      <c r="U2723">
        <v>0.79345154707542098</v>
      </c>
      <c r="V2723">
        <v>215</v>
      </c>
      <c r="W2723">
        <v>5.8894554755075601E-2</v>
      </c>
      <c r="X2723">
        <v>41</v>
      </c>
      <c r="Y2723">
        <v>259</v>
      </c>
      <c r="Z2723">
        <v>0.99776998632948199</v>
      </c>
      <c r="AA2723">
        <v>120.954613307508</v>
      </c>
      <c r="AB2723">
        <v>146</v>
      </c>
      <c r="AC2723">
        <v>0.70283498301505598</v>
      </c>
      <c r="AD2723">
        <v>113</v>
      </c>
      <c r="AE2723">
        <v>0.29493500331442601</v>
      </c>
      <c r="AF2723">
        <v>3</v>
      </c>
      <c r="AG2723">
        <v>2.23001367051728E-3</v>
      </c>
      <c r="AH2723">
        <v>8.1036585033452905E-3</v>
      </c>
      <c r="AI2723">
        <v>17</v>
      </c>
      <c r="AJ2723" s="73">
        <v>38.361218333803897</v>
      </c>
      <c r="AK2723">
        <v>261</v>
      </c>
      <c r="AL2723">
        <v>0.99987259966466002</v>
      </c>
      <c r="AM2723">
        <v>0</v>
      </c>
      <c r="AN2723">
        <v>0</v>
      </c>
      <c r="AO2723">
        <v>0</v>
      </c>
      <c r="AP2723">
        <v>0</v>
      </c>
      <c r="AQ2723">
        <v>262</v>
      </c>
      <c r="AR2723">
        <v>1</v>
      </c>
      <c r="AS2723">
        <v>0</v>
      </c>
      <c r="AT2723">
        <v>0</v>
      </c>
      <c r="AU2723">
        <v>0</v>
      </c>
      <c r="AV2723">
        <v>0</v>
      </c>
      <c r="AW2723">
        <v>262</v>
      </c>
      <c r="AX2723">
        <v>1</v>
      </c>
      <c r="AY2723" s="73">
        <v>37.4749645637539</v>
      </c>
      <c r="AZ2723">
        <v>261</v>
      </c>
      <c r="BA2723">
        <v>0.99987259966466002</v>
      </c>
      <c r="BB2723">
        <v>256</v>
      </c>
      <c r="BC2723">
        <v>0.95288981215783797</v>
      </c>
      <c r="BD2723">
        <v>6</v>
      </c>
      <c r="BE2723">
        <v>4.7110187842161498E-2</v>
      </c>
      <c r="BF2723">
        <v>37.308850098673901</v>
      </c>
      <c r="BG2723">
        <v>36.933258489265</v>
      </c>
      <c r="BH2723">
        <v>37.4749645637539</v>
      </c>
      <c r="BI2723">
        <v>38.361218333803897</v>
      </c>
    </row>
    <row r="2724" spans="1:61" x14ac:dyDescent="0.25">
      <c r="A2724" s="10" t="str">
        <f>VLOOKUP(D2724,'Index-Relations'!E:F,2,FALSE)</f>
        <v>ESG</v>
      </c>
      <c r="B2724" t="s">
        <v>3450</v>
      </c>
      <c r="C2724" s="53" t="s">
        <v>2768</v>
      </c>
      <c r="D2724" s="59" t="s">
        <v>3063</v>
      </c>
      <c r="E2724" s="59" t="s">
        <v>6140</v>
      </c>
      <c r="F2724" t="s">
        <v>1032</v>
      </c>
      <c r="G2724" t="s">
        <v>1031</v>
      </c>
      <c r="H2724" t="s">
        <v>1033</v>
      </c>
      <c r="I2724" s="52">
        <v>45383</v>
      </c>
      <c r="J2724" t="s">
        <v>2457</v>
      </c>
      <c r="K2724">
        <v>250</v>
      </c>
      <c r="L2724">
        <v>34.778623850081203</v>
      </c>
      <c r="M2724">
        <v>250</v>
      </c>
      <c r="N2724">
        <v>1</v>
      </c>
      <c r="O2724">
        <v>34.2742453636668</v>
      </c>
      <c r="P2724">
        <v>250</v>
      </c>
      <c r="Q2724">
        <v>1</v>
      </c>
      <c r="R2724">
        <v>232</v>
      </c>
      <c r="S2724">
        <v>0.94337891728939804</v>
      </c>
      <c r="T2724">
        <v>47.600492160907599</v>
      </c>
      <c r="U2724">
        <v>0.79827885460041503</v>
      </c>
      <c r="V2724">
        <v>206</v>
      </c>
      <c r="W2724">
        <v>5.5338328234167997E-2</v>
      </c>
      <c r="X2724">
        <v>37</v>
      </c>
      <c r="Y2724">
        <v>249</v>
      </c>
      <c r="Z2724">
        <v>0.99714557732241704</v>
      </c>
      <c r="AA2724">
        <v>142.30457627052201</v>
      </c>
      <c r="AB2724">
        <v>140</v>
      </c>
      <c r="AC2724">
        <v>0.70111175605709197</v>
      </c>
      <c r="AD2724">
        <v>109</v>
      </c>
      <c r="AE2724">
        <v>0.29603382126532501</v>
      </c>
      <c r="AF2724">
        <v>1</v>
      </c>
      <c r="AG2724">
        <v>2.8544226775824E-3</v>
      </c>
      <c r="AH2724">
        <v>8.5429439926010993E-3</v>
      </c>
      <c r="AI2724">
        <v>16</v>
      </c>
      <c r="AJ2724">
        <v>36.884700581938297</v>
      </c>
      <c r="AK2724">
        <v>250</v>
      </c>
      <c r="AL2724">
        <v>1</v>
      </c>
      <c r="AM2724">
        <v>0</v>
      </c>
      <c r="AN2724">
        <v>0</v>
      </c>
      <c r="AO2724">
        <v>0</v>
      </c>
      <c r="AP2724">
        <v>0</v>
      </c>
      <c r="AQ2724">
        <v>250</v>
      </c>
      <c r="AR2724">
        <v>1</v>
      </c>
      <c r="AS2724">
        <v>0</v>
      </c>
      <c r="AT2724">
        <v>0</v>
      </c>
      <c r="AU2724">
        <v>0</v>
      </c>
      <c r="AV2724">
        <v>0</v>
      </c>
      <c r="AW2724">
        <v>250</v>
      </c>
      <c r="AX2724">
        <v>0.999999999999999</v>
      </c>
      <c r="AY2724">
        <v>34.205064870038903</v>
      </c>
      <c r="AZ2724">
        <v>250</v>
      </c>
      <c r="BA2724">
        <v>1</v>
      </c>
      <c r="BB2724">
        <v>244</v>
      </c>
      <c r="BC2724">
        <v>0.94329113154508804</v>
      </c>
      <c r="BD2724">
        <v>6</v>
      </c>
      <c r="BE2724">
        <v>5.6708868454911299E-2</v>
      </c>
      <c r="BF2724">
        <v>36.716793155253903</v>
      </c>
      <c r="BG2724">
        <v>36.561238200452998</v>
      </c>
      <c r="BH2724">
        <v>36.477622717774999</v>
      </c>
      <c r="BI2724">
        <v>38.098088770407898</v>
      </c>
    </row>
    <row r="2725" spans="1:61" x14ac:dyDescent="0.25">
      <c r="A2725" s="10" t="str">
        <f>VLOOKUP(D2725,'Index-Relations'!E:F,2,FALSE)</f>
        <v>ESG</v>
      </c>
      <c r="B2725" t="s">
        <v>3450</v>
      </c>
      <c r="C2725" s="53" t="s">
        <v>2769</v>
      </c>
      <c r="D2725" s="59" t="s">
        <v>3063</v>
      </c>
      <c r="E2725" s="59" t="s">
        <v>6141</v>
      </c>
      <c r="F2725" t="s">
        <v>1032</v>
      </c>
      <c r="G2725" t="s">
        <v>1031</v>
      </c>
      <c r="H2725" t="s">
        <v>1033</v>
      </c>
      <c r="I2725" s="52">
        <v>45352</v>
      </c>
      <c r="J2725" t="s">
        <v>2457</v>
      </c>
      <c r="K2725">
        <v>250</v>
      </c>
      <c r="L2725">
        <v>35.064971093846601</v>
      </c>
      <c r="M2725">
        <v>250</v>
      </c>
      <c r="N2725">
        <v>1</v>
      </c>
      <c r="O2725">
        <v>33.8996920477543</v>
      </c>
      <c r="P2725">
        <v>250</v>
      </c>
      <c r="Q2725">
        <v>1</v>
      </c>
      <c r="R2725">
        <v>232</v>
      </c>
      <c r="S2725">
        <v>0.94068797715693098</v>
      </c>
      <c r="T2725">
        <v>47.204772210866501</v>
      </c>
      <c r="U2725">
        <v>0.77946761852808999</v>
      </c>
      <c r="V2725">
        <v>204</v>
      </c>
      <c r="W2725">
        <v>4.3972039294691997E-2</v>
      </c>
      <c r="X2725">
        <v>34</v>
      </c>
      <c r="Y2725">
        <v>249</v>
      </c>
      <c r="Z2725">
        <v>0.99691420720258705</v>
      </c>
      <c r="AA2725">
        <v>124.98051552091199</v>
      </c>
      <c r="AB2725">
        <v>140</v>
      </c>
      <c r="AC2725">
        <v>0.70153620707776698</v>
      </c>
      <c r="AD2725">
        <v>109</v>
      </c>
      <c r="AE2725">
        <v>0.29537800012481902</v>
      </c>
      <c r="AF2725">
        <v>1</v>
      </c>
      <c r="AG2725">
        <v>3.0857927974127699E-3</v>
      </c>
      <c r="AH2725">
        <v>7.5095446952609399E-3</v>
      </c>
      <c r="AI2725">
        <v>13</v>
      </c>
      <c r="AJ2725">
        <v>36.773967913749502</v>
      </c>
      <c r="AK2725">
        <v>250</v>
      </c>
      <c r="AL2725">
        <v>1</v>
      </c>
      <c r="AM2725">
        <v>0</v>
      </c>
      <c r="AN2725">
        <v>0</v>
      </c>
      <c r="AO2725">
        <v>0</v>
      </c>
      <c r="AP2725">
        <v>0</v>
      </c>
      <c r="AQ2725">
        <v>250</v>
      </c>
      <c r="AR2725">
        <v>0.999999999999999</v>
      </c>
      <c r="AS2725">
        <v>0</v>
      </c>
      <c r="AT2725">
        <v>0</v>
      </c>
      <c r="AU2725">
        <v>0</v>
      </c>
      <c r="AV2725">
        <v>0</v>
      </c>
      <c r="AW2725">
        <v>250</v>
      </c>
      <c r="AX2725">
        <v>0.999999999999999</v>
      </c>
      <c r="AY2725">
        <v>35.055090797007203</v>
      </c>
      <c r="AZ2725">
        <v>250</v>
      </c>
      <c r="BA2725">
        <v>1</v>
      </c>
      <c r="BB2725">
        <v>244</v>
      </c>
      <c r="BC2725">
        <v>0.94991310123955497</v>
      </c>
      <c r="BD2725">
        <v>6</v>
      </c>
      <c r="BE2725">
        <v>5.0086898760444601E-2</v>
      </c>
      <c r="BF2725">
        <v>36.896535256283897</v>
      </c>
      <c r="BG2725">
        <v>36.171949081907002</v>
      </c>
      <c r="BH2725">
        <v>37.293309940600999</v>
      </c>
      <c r="BI2725">
        <v>37.877242282688002</v>
      </c>
    </row>
    <row r="2726" spans="1:61" x14ac:dyDescent="0.25">
      <c r="A2726" s="10" t="str">
        <f>VLOOKUP(D2726,'Index-Relations'!E:F,2,FALSE)</f>
        <v>ESG</v>
      </c>
      <c r="B2726" t="s">
        <v>3450</v>
      </c>
      <c r="C2726" s="53" t="s">
        <v>2770</v>
      </c>
      <c r="D2726" s="59" t="s">
        <v>3063</v>
      </c>
      <c r="E2726" s="59" t="s">
        <v>6142</v>
      </c>
      <c r="F2726" t="s">
        <v>1032</v>
      </c>
      <c r="G2726" t="s">
        <v>1031</v>
      </c>
      <c r="H2726" t="s">
        <v>1033</v>
      </c>
      <c r="I2726" s="52">
        <v>45323</v>
      </c>
      <c r="J2726" t="s">
        <v>2457</v>
      </c>
      <c r="K2726">
        <v>250</v>
      </c>
      <c r="L2726">
        <v>35.3206721463824</v>
      </c>
      <c r="M2726">
        <v>250</v>
      </c>
      <c r="N2726">
        <v>1</v>
      </c>
      <c r="O2726">
        <v>34.211010082898298</v>
      </c>
      <c r="P2726">
        <v>250</v>
      </c>
      <c r="Q2726">
        <v>1</v>
      </c>
      <c r="R2726">
        <v>232</v>
      </c>
      <c r="S2726">
        <v>0.94227027427372401</v>
      </c>
      <c r="T2726">
        <v>46.993517913374902</v>
      </c>
      <c r="U2726">
        <v>0.77519551173163403</v>
      </c>
      <c r="V2726">
        <v>203</v>
      </c>
      <c r="W2726">
        <v>4.31315130540968E-2</v>
      </c>
      <c r="X2726">
        <v>33</v>
      </c>
      <c r="Y2726">
        <v>249</v>
      </c>
      <c r="Z2726">
        <v>0.99697282447514302</v>
      </c>
      <c r="AA2726">
        <v>151.79513770808001</v>
      </c>
      <c r="AB2726">
        <v>141</v>
      </c>
      <c r="AC2726">
        <v>0.70926650840719496</v>
      </c>
      <c r="AD2726">
        <v>108</v>
      </c>
      <c r="AE2726">
        <v>0.287706316067948</v>
      </c>
      <c r="AF2726">
        <v>1</v>
      </c>
      <c r="AG2726">
        <v>3.0271755248569201E-3</v>
      </c>
      <c r="AH2726">
        <v>7.1924577603766004E-3</v>
      </c>
      <c r="AI2726">
        <v>12</v>
      </c>
      <c r="AJ2726">
        <v>37.072740018559202</v>
      </c>
      <c r="AK2726">
        <v>250</v>
      </c>
      <c r="AL2726">
        <v>1</v>
      </c>
      <c r="AM2726">
        <v>0</v>
      </c>
      <c r="AN2726">
        <v>0</v>
      </c>
      <c r="AO2726">
        <v>0</v>
      </c>
      <c r="AP2726">
        <v>0</v>
      </c>
      <c r="AQ2726">
        <v>250</v>
      </c>
      <c r="AR2726">
        <v>0.999999999999999</v>
      </c>
      <c r="AS2726">
        <v>0</v>
      </c>
      <c r="AT2726">
        <v>0</v>
      </c>
      <c r="AU2726">
        <v>0</v>
      </c>
      <c r="AV2726">
        <v>0</v>
      </c>
      <c r="AW2726">
        <v>250</v>
      </c>
      <c r="AX2726">
        <v>1</v>
      </c>
      <c r="AY2726">
        <v>35.183500252631703</v>
      </c>
      <c r="AZ2726">
        <v>250</v>
      </c>
      <c r="BA2726">
        <v>1</v>
      </c>
      <c r="BB2726">
        <v>244</v>
      </c>
      <c r="BC2726">
        <v>0.94947096644079298</v>
      </c>
      <c r="BD2726">
        <v>6</v>
      </c>
      <c r="BE2726">
        <v>5.0529033559206502E-2</v>
      </c>
      <c r="BF2726">
        <v>37.072081017869998</v>
      </c>
      <c r="BG2726">
        <v>36.412094307745001</v>
      </c>
      <c r="BH2726">
        <v>37.399836589164003</v>
      </c>
      <c r="BI2726">
        <v>38.061029446466897</v>
      </c>
    </row>
    <row r="2727" spans="1:61" x14ac:dyDescent="0.25">
      <c r="A2727" s="10" t="str">
        <f>VLOOKUP(D2727,'Index-Relations'!E:F,2,FALSE)</f>
        <v>ESG</v>
      </c>
      <c r="B2727" t="s">
        <v>3450</v>
      </c>
      <c r="C2727" s="53" t="s">
        <v>2760</v>
      </c>
      <c r="D2727" s="59" t="s">
        <v>3064</v>
      </c>
      <c r="E2727" s="59" t="s">
        <v>6143</v>
      </c>
      <c r="F2727" t="s">
        <v>1036</v>
      </c>
      <c r="G2727" t="s">
        <v>1035</v>
      </c>
      <c r="H2727" t="s">
        <v>1037</v>
      </c>
      <c r="I2727" s="52">
        <v>45659</v>
      </c>
      <c r="J2727" t="s">
        <v>2457</v>
      </c>
      <c r="K2727">
        <v>247</v>
      </c>
      <c r="L2727" s="73">
        <v>37.778108973682997</v>
      </c>
      <c r="M2727">
        <v>245</v>
      </c>
      <c r="N2727">
        <v>0.998376939696768</v>
      </c>
      <c r="O2727" s="73">
        <v>36.842171635547999</v>
      </c>
      <c r="P2727">
        <v>245</v>
      </c>
      <c r="Q2727">
        <v>0.998376939696768</v>
      </c>
      <c r="R2727">
        <v>223</v>
      </c>
      <c r="S2727">
        <v>0.93284688020949402</v>
      </c>
      <c r="T2727">
        <v>45.7512948723991</v>
      </c>
      <c r="U2727">
        <v>0.79937008349474004</v>
      </c>
      <c r="V2727">
        <v>203</v>
      </c>
      <c r="W2727">
        <v>4.6348920337897503E-2</v>
      </c>
      <c r="X2727">
        <v>36</v>
      </c>
      <c r="Y2727">
        <v>247</v>
      </c>
      <c r="Z2727">
        <v>0.999999999999999</v>
      </c>
      <c r="AA2727">
        <v>118.604167083113</v>
      </c>
      <c r="AB2727">
        <v>158</v>
      </c>
      <c r="AC2727">
        <v>0.83190334737355498</v>
      </c>
      <c r="AD2727">
        <v>89</v>
      </c>
      <c r="AE2727">
        <v>0.16809665262644399</v>
      </c>
      <c r="AF2727">
        <v>0</v>
      </c>
      <c r="AG2727">
        <v>2.4979999999999999E-16</v>
      </c>
      <c r="AH2727">
        <v>8.8589154442781995E-3</v>
      </c>
      <c r="AI2727">
        <v>16</v>
      </c>
      <c r="AJ2727" s="73">
        <v>38.646329922568903</v>
      </c>
      <c r="AK2727">
        <v>245</v>
      </c>
      <c r="AL2727">
        <v>0.998376939696768</v>
      </c>
      <c r="AM2727">
        <v>0</v>
      </c>
      <c r="AN2727">
        <v>0</v>
      </c>
      <c r="AO2727">
        <v>0</v>
      </c>
      <c r="AP2727">
        <v>0</v>
      </c>
      <c r="AQ2727">
        <v>247</v>
      </c>
      <c r="AR2727">
        <v>1</v>
      </c>
      <c r="AS2727">
        <v>0</v>
      </c>
      <c r="AT2727">
        <v>0</v>
      </c>
      <c r="AU2727">
        <v>0</v>
      </c>
      <c r="AV2727">
        <v>0</v>
      </c>
      <c r="AW2727">
        <v>247</v>
      </c>
      <c r="AX2727">
        <v>0.999999999999999</v>
      </c>
      <c r="AY2727" s="73">
        <v>38.398009249786</v>
      </c>
      <c r="AZ2727">
        <v>245</v>
      </c>
      <c r="BA2727">
        <v>0.998376939696768</v>
      </c>
      <c r="BB2727">
        <v>243</v>
      </c>
      <c r="BC2727">
        <v>0.986861251600613</v>
      </c>
      <c r="BD2727">
        <v>4</v>
      </c>
      <c r="BE2727">
        <v>1.31387483993867E-2</v>
      </c>
      <c r="BF2727">
        <v>37.778108973682997</v>
      </c>
      <c r="BG2727">
        <v>36.842171635547999</v>
      </c>
      <c r="BH2727">
        <v>38.398009249786</v>
      </c>
      <c r="BI2727">
        <v>38.646329922568903</v>
      </c>
    </row>
    <row r="2728" spans="1:61" x14ac:dyDescent="0.25">
      <c r="A2728" s="10" t="str">
        <f>VLOOKUP(D2728,'Index-Relations'!E:F,2,FALSE)</f>
        <v>ESG</v>
      </c>
      <c r="B2728" t="s">
        <v>3450</v>
      </c>
      <c r="C2728" s="53" t="s">
        <v>2761</v>
      </c>
      <c r="D2728" s="59" t="s">
        <v>3064</v>
      </c>
      <c r="E2728" s="59" t="s">
        <v>6144</v>
      </c>
      <c r="F2728" t="s">
        <v>1036</v>
      </c>
      <c r="G2728" t="s">
        <v>1035</v>
      </c>
      <c r="H2728" t="s">
        <v>1037</v>
      </c>
      <c r="I2728" s="52">
        <v>45628</v>
      </c>
      <c r="J2728" t="s">
        <v>2457</v>
      </c>
      <c r="K2728">
        <v>257</v>
      </c>
      <c r="L2728" s="73">
        <v>37.652024063732</v>
      </c>
      <c r="M2728">
        <v>255</v>
      </c>
      <c r="N2728">
        <v>0.99832528665924303</v>
      </c>
      <c r="O2728" s="73">
        <v>36.716715570699002</v>
      </c>
      <c r="P2728">
        <v>255</v>
      </c>
      <c r="Q2728">
        <v>0.99832528665924303</v>
      </c>
      <c r="R2728">
        <v>232</v>
      </c>
      <c r="S2728">
        <v>0.93023687595014304</v>
      </c>
      <c r="T2728">
        <v>45.944506346309801</v>
      </c>
      <c r="U2728">
        <v>0.81764104350917699</v>
      </c>
      <c r="V2728">
        <v>211</v>
      </c>
      <c r="W2728">
        <v>5.1663655157733801E-2</v>
      </c>
      <c r="X2728">
        <v>40</v>
      </c>
      <c r="Y2728">
        <v>257</v>
      </c>
      <c r="Z2728">
        <v>1</v>
      </c>
      <c r="AA2728">
        <v>101.969668311764</v>
      </c>
      <c r="AB2728">
        <v>155</v>
      </c>
      <c r="AC2728">
        <v>0.80224518361840802</v>
      </c>
      <c r="AD2728">
        <v>100</v>
      </c>
      <c r="AE2728">
        <v>0.19608010304083501</v>
      </c>
      <c r="AF2728">
        <v>2</v>
      </c>
      <c r="AG2728">
        <v>1.6747133407560501E-3</v>
      </c>
      <c r="AH2728">
        <v>9.1505932544939592E-3</v>
      </c>
      <c r="AI2728">
        <v>17</v>
      </c>
      <c r="AJ2728" s="73">
        <v>38.555256549882998</v>
      </c>
      <c r="AK2728">
        <v>255</v>
      </c>
      <c r="AL2728">
        <v>0.99832528665924303</v>
      </c>
      <c r="AM2728">
        <v>0</v>
      </c>
      <c r="AN2728">
        <v>0</v>
      </c>
      <c r="AO2728">
        <v>0</v>
      </c>
      <c r="AP2728">
        <v>0</v>
      </c>
      <c r="AQ2728">
        <v>257</v>
      </c>
      <c r="AR2728">
        <v>1</v>
      </c>
      <c r="AS2728">
        <v>0</v>
      </c>
      <c r="AT2728">
        <v>0</v>
      </c>
      <c r="AU2728">
        <v>0</v>
      </c>
      <c r="AV2728">
        <v>0</v>
      </c>
      <c r="AW2728">
        <v>257</v>
      </c>
      <c r="AX2728">
        <v>0.999999999999999</v>
      </c>
      <c r="AY2728" s="73">
        <v>38.233051322400897</v>
      </c>
      <c r="AZ2728">
        <v>255</v>
      </c>
      <c r="BA2728">
        <v>0.99832528665924303</v>
      </c>
      <c r="BB2728">
        <v>253</v>
      </c>
      <c r="BC2728">
        <v>0.98701635953745104</v>
      </c>
      <c r="BD2728">
        <v>4</v>
      </c>
      <c r="BE2728">
        <v>1.29836404625484E-2</v>
      </c>
      <c r="BF2728">
        <v>37.652024063732</v>
      </c>
      <c r="BG2728">
        <v>36.716715570699002</v>
      </c>
      <c r="BH2728">
        <v>38.233051322400897</v>
      </c>
      <c r="BI2728">
        <v>38.555256549882998</v>
      </c>
    </row>
    <row r="2729" spans="1:61" x14ac:dyDescent="0.25">
      <c r="A2729" s="10" t="str">
        <f>VLOOKUP(D2729,'Index-Relations'!E:F,2,FALSE)</f>
        <v>ESG</v>
      </c>
      <c r="B2729" t="s">
        <v>3450</v>
      </c>
      <c r="C2729" s="53" t="s">
        <v>2762</v>
      </c>
      <c r="D2729" s="59" t="s">
        <v>3064</v>
      </c>
      <c r="E2729" s="59" t="s">
        <v>6145</v>
      </c>
      <c r="F2729" t="s">
        <v>1036</v>
      </c>
      <c r="G2729" t="s">
        <v>1035</v>
      </c>
      <c r="H2729" t="s">
        <v>1037</v>
      </c>
      <c r="I2729" s="52">
        <v>45597</v>
      </c>
      <c r="J2729" t="s">
        <v>2457</v>
      </c>
      <c r="K2729">
        <v>258</v>
      </c>
      <c r="L2729" s="73">
        <v>37.663217694346997</v>
      </c>
      <c r="M2729">
        <v>256</v>
      </c>
      <c r="N2729">
        <v>0.99853420102943102</v>
      </c>
      <c r="O2729" s="73">
        <v>36.771358192388902</v>
      </c>
      <c r="P2729">
        <v>256</v>
      </c>
      <c r="Q2729">
        <v>0.99853420102943102</v>
      </c>
      <c r="R2729">
        <v>233</v>
      </c>
      <c r="S2729">
        <v>0.93114190239355998</v>
      </c>
      <c r="T2729">
        <v>45.988990784715902</v>
      </c>
      <c r="U2729">
        <v>0.81298900362576498</v>
      </c>
      <c r="V2729">
        <v>209</v>
      </c>
      <c r="W2729">
        <v>5.1557664266308798E-2</v>
      </c>
      <c r="X2729">
        <v>40</v>
      </c>
      <c r="Y2729">
        <v>254</v>
      </c>
      <c r="Z2729">
        <v>0.99157994047972497</v>
      </c>
      <c r="AA2729">
        <v>99.971940268295796</v>
      </c>
      <c r="AB2729">
        <v>151</v>
      </c>
      <c r="AC2729">
        <v>0.78821993852816097</v>
      </c>
      <c r="AD2729">
        <v>103</v>
      </c>
      <c r="AE2729">
        <v>0.20336000195156401</v>
      </c>
      <c r="AF2729">
        <v>4</v>
      </c>
      <c r="AG2729">
        <v>8.4200595202747995E-3</v>
      </c>
      <c r="AH2729">
        <v>9.2438810680679495E-3</v>
      </c>
      <c r="AI2729">
        <v>17</v>
      </c>
      <c r="AJ2729" s="73">
        <v>38.685526907356902</v>
      </c>
      <c r="AK2729">
        <v>256</v>
      </c>
      <c r="AL2729">
        <v>0.99853420102943102</v>
      </c>
      <c r="AM2729">
        <v>0</v>
      </c>
      <c r="AN2729">
        <v>0</v>
      </c>
      <c r="AO2729">
        <v>0</v>
      </c>
      <c r="AP2729">
        <v>0</v>
      </c>
      <c r="AQ2729">
        <v>258</v>
      </c>
      <c r="AR2729">
        <v>1</v>
      </c>
      <c r="AS2729">
        <v>0</v>
      </c>
      <c r="AT2729">
        <v>0</v>
      </c>
      <c r="AU2729">
        <v>0</v>
      </c>
      <c r="AV2729">
        <v>0</v>
      </c>
      <c r="AW2729">
        <v>258</v>
      </c>
      <c r="AX2729">
        <v>1</v>
      </c>
      <c r="AY2729" s="73">
        <v>38.1177229155129</v>
      </c>
      <c r="AZ2729">
        <v>256</v>
      </c>
      <c r="BA2729">
        <v>0.99853420102943102</v>
      </c>
      <c r="BB2729">
        <v>254</v>
      </c>
      <c r="BC2729">
        <v>0.98738879540660796</v>
      </c>
      <c r="BD2729">
        <v>4</v>
      </c>
      <c r="BE2729">
        <v>1.2611204593391399E-2</v>
      </c>
      <c r="BF2729">
        <v>37.663217694346997</v>
      </c>
      <c r="BG2729">
        <v>36.771358192388902</v>
      </c>
      <c r="BH2729">
        <v>38.1177229155129</v>
      </c>
      <c r="BI2729">
        <v>38.685526907356902</v>
      </c>
    </row>
    <row r="2730" spans="1:61" x14ac:dyDescent="0.25">
      <c r="A2730" s="10" t="str">
        <f>VLOOKUP(D2730,'Index-Relations'!E:F,2,FALSE)</f>
        <v>ESG</v>
      </c>
      <c r="B2730" t="s">
        <v>3450</v>
      </c>
      <c r="C2730" s="53" t="s">
        <v>2763</v>
      </c>
      <c r="D2730" s="59" t="s">
        <v>3064</v>
      </c>
      <c r="E2730" s="59" t="s">
        <v>6146</v>
      </c>
      <c r="F2730" t="s">
        <v>1036</v>
      </c>
      <c r="G2730" t="s">
        <v>1035</v>
      </c>
      <c r="H2730" t="s">
        <v>1037</v>
      </c>
      <c r="I2730" s="52">
        <v>45573</v>
      </c>
      <c r="J2730" t="s">
        <v>2457</v>
      </c>
      <c r="K2730">
        <v>258</v>
      </c>
      <c r="L2730" s="73">
        <v>37.303702499210999</v>
      </c>
      <c r="M2730">
        <v>256</v>
      </c>
      <c r="N2730">
        <v>0.99857143945567695</v>
      </c>
      <c r="O2730" s="73">
        <v>36.356289913440001</v>
      </c>
      <c r="P2730">
        <v>256</v>
      </c>
      <c r="Q2730">
        <v>0.99857143945567695</v>
      </c>
      <c r="R2730">
        <v>233</v>
      </c>
      <c r="S2730">
        <v>0.93166419021859503</v>
      </c>
      <c r="T2730">
        <v>46.191891909375599</v>
      </c>
      <c r="U2730">
        <v>0.81192612967182298</v>
      </c>
      <c r="V2730">
        <v>210</v>
      </c>
      <c r="W2730">
        <v>5.1179959974065603E-2</v>
      </c>
      <c r="X2730">
        <v>40</v>
      </c>
      <c r="Y2730">
        <v>254</v>
      </c>
      <c r="Z2730">
        <v>0.99279928872007905</v>
      </c>
      <c r="AA2730">
        <v>96.033691408266293</v>
      </c>
      <c r="AB2730">
        <v>149</v>
      </c>
      <c r="AC2730">
        <v>0.78372904224603801</v>
      </c>
      <c r="AD2730">
        <v>105</v>
      </c>
      <c r="AE2730">
        <v>0.20907024647404099</v>
      </c>
      <c r="AF2730">
        <v>4</v>
      </c>
      <c r="AG2730">
        <v>7.2007112799204699E-3</v>
      </c>
      <c r="AH2730">
        <v>9.5359834769794209E-3</v>
      </c>
      <c r="AI2730">
        <v>17</v>
      </c>
      <c r="AJ2730" s="73">
        <v>38.396634304050899</v>
      </c>
      <c r="AK2730">
        <v>256</v>
      </c>
      <c r="AL2730">
        <v>0.99857143945567695</v>
      </c>
      <c r="AM2730">
        <v>0</v>
      </c>
      <c r="AN2730">
        <v>0</v>
      </c>
      <c r="AO2730">
        <v>0</v>
      </c>
      <c r="AP2730">
        <v>0</v>
      </c>
      <c r="AQ2730">
        <v>258</v>
      </c>
      <c r="AR2730">
        <v>1</v>
      </c>
      <c r="AS2730">
        <v>0</v>
      </c>
      <c r="AT2730">
        <v>0</v>
      </c>
      <c r="AU2730">
        <v>0</v>
      </c>
      <c r="AV2730">
        <v>0</v>
      </c>
      <c r="AW2730">
        <v>258</v>
      </c>
      <c r="AX2730">
        <v>1</v>
      </c>
      <c r="AY2730" s="73">
        <v>37.789202741059</v>
      </c>
      <c r="AZ2730">
        <v>256</v>
      </c>
      <c r="BA2730">
        <v>0.99857143945567695</v>
      </c>
      <c r="BB2730">
        <v>254</v>
      </c>
      <c r="BC2730">
        <v>0.98698148669623098</v>
      </c>
      <c r="BD2730">
        <v>4</v>
      </c>
      <c r="BE2730">
        <v>1.30185133037681E-2</v>
      </c>
      <c r="BF2730">
        <v>37.303702499210999</v>
      </c>
      <c r="BG2730">
        <v>36.356289913440001</v>
      </c>
      <c r="BH2730">
        <v>37.789202741059</v>
      </c>
      <c r="BI2730">
        <v>38.396634304050899</v>
      </c>
    </row>
    <row r="2731" spans="1:61" x14ac:dyDescent="0.25">
      <c r="A2731" s="10" t="str">
        <f>VLOOKUP(D2731,'Index-Relations'!E:F,2,FALSE)</f>
        <v>ESG</v>
      </c>
      <c r="B2731" t="s">
        <v>3450</v>
      </c>
      <c r="C2731" s="53" t="s">
        <v>2764</v>
      </c>
      <c r="D2731" s="59" t="s">
        <v>3064</v>
      </c>
      <c r="E2731" s="59" t="s">
        <v>6147</v>
      </c>
      <c r="F2731" t="s">
        <v>1036</v>
      </c>
      <c r="G2731" t="s">
        <v>1035</v>
      </c>
      <c r="H2731" t="s">
        <v>1037</v>
      </c>
      <c r="I2731" s="52">
        <v>45537</v>
      </c>
      <c r="J2731" t="s">
        <v>2457</v>
      </c>
      <c r="K2731">
        <v>259</v>
      </c>
      <c r="L2731" s="73">
        <v>36.6560999326</v>
      </c>
      <c r="M2731">
        <v>257</v>
      </c>
      <c r="N2731">
        <v>0.999560439592592</v>
      </c>
      <c r="O2731" s="73">
        <v>36.156284993207002</v>
      </c>
      <c r="P2731">
        <v>257</v>
      </c>
      <c r="Q2731">
        <v>0.999560439592592</v>
      </c>
      <c r="R2731">
        <v>234</v>
      </c>
      <c r="S2731">
        <v>0.94098008057109905</v>
      </c>
      <c r="T2731">
        <v>46.213331391921102</v>
      </c>
      <c r="U2731">
        <v>0.83076589619458896</v>
      </c>
      <c r="V2731">
        <v>211</v>
      </c>
      <c r="W2731">
        <v>5.4060754497200401E-2</v>
      </c>
      <c r="X2731">
        <v>41</v>
      </c>
      <c r="Y2731">
        <v>255</v>
      </c>
      <c r="Z2731">
        <v>0.99719283951646098</v>
      </c>
      <c r="AA2731">
        <v>108.837117729075</v>
      </c>
      <c r="AB2731">
        <v>144</v>
      </c>
      <c r="AC2731">
        <v>0.77644552232773401</v>
      </c>
      <c r="AD2731">
        <v>111</v>
      </c>
      <c r="AE2731">
        <v>0.220747317188727</v>
      </c>
      <c r="AF2731">
        <v>4</v>
      </c>
      <c r="AG2731">
        <v>2.8071604835384302E-3</v>
      </c>
      <c r="AH2731">
        <v>8.6792130454084494E-3</v>
      </c>
      <c r="AI2731">
        <v>17</v>
      </c>
      <c r="AJ2731" s="73">
        <v>37.477784390209898</v>
      </c>
      <c r="AK2731">
        <v>257</v>
      </c>
      <c r="AL2731">
        <v>0.999560439592592</v>
      </c>
      <c r="AM2731">
        <v>0</v>
      </c>
      <c r="AN2731">
        <v>0</v>
      </c>
      <c r="AO2731">
        <v>0</v>
      </c>
      <c r="AP2731">
        <v>0</v>
      </c>
      <c r="AQ2731">
        <v>259</v>
      </c>
      <c r="AR2731">
        <v>1</v>
      </c>
      <c r="AS2731">
        <v>0</v>
      </c>
      <c r="AT2731">
        <v>0</v>
      </c>
      <c r="AU2731">
        <v>0</v>
      </c>
      <c r="AV2731">
        <v>0</v>
      </c>
      <c r="AW2731">
        <v>259</v>
      </c>
      <c r="AX2731">
        <v>1</v>
      </c>
      <c r="AY2731" s="73">
        <v>37.196109863562903</v>
      </c>
      <c r="AZ2731">
        <v>257</v>
      </c>
      <c r="BA2731">
        <v>0.999560439592592</v>
      </c>
      <c r="BB2731">
        <v>254</v>
      </c>
      <c r="BC2731">
        <v>0.95505628372069196</v>
      </c>
      <c r="BD2731">
        <v>5</v>
      </c>
      <c r="BE2731">
        <v>4.4943716279307502E-2</v>
      </c>
      <c r="BF2731">
        <v>36.6560999326</v>
      </c>
      <c r="BG2731">
        <v>36.156284993207002</v>
      </c>
      <c r="BH2731">
        <v>37.196109863562903</v>
      </c>
      <c r="BI2731">
        <v>37.477784390209898</v>
      </c>
    </row>
    <row r="2732" spans="1:61" x14ac:dyDescent="0.25">
      <c r="A2732" s="10" t="str">
        <f>VLOOKUP(D2732,'Index-Relations'!E:F,2,FALSE)</f>
        <v>ESG</v>
      </c>
      <c r="B2732" t="s">
        <v>3450</v>
      </c>
      <c r="C2732" s="53" t="s">
        <v>3350</v>
      </c>
      <c r="D2732" s="59" t="s">
        <v>3064</v>
      </c>
      <c r="E2732" s="59" t="s">
        <v>6148</v>
      </c>
      <c r="F2732" t="s">
        <v>1036</v>
      </c>
      <c r="G2732" t="s">
        <v>1035</v>
      </c>
      <c r="H2732" t="s">
        <v>1037</v>
      </c>
      <c r="I2732" s="52">
        <v>45505</v>
      </c>
      <c r="J2732" t="s">
        <v>2457</v>
      </c>
      <c r="K2732">
        <v>259</v>
      </c>
      <c r="L2732" s="73">
        <v>36.548417621249001</v>
      </c>
      <c r="M2732">
        <v>257</v>
      </c>
      <c r="N2732">
        <v>0.99954279147470704</v>
      </c>
      <c r="O2732" s="73">
        <v>36.064754900879002</v>
      </c>
      <c r="P2732">
        <v>257</v>
      </c>
      <c r="Q2732">
        <v>0.99954279147470704</v>
      </c>
      <c r="R2732">
        <v>234</v>
      </c>
      <c r="S2732">
        <v>0.93995380802029205</v>
      </c>
      <c r="T2732">
        <v>46.332048641129603</v>
      </c>
      <c r="U2732">
        <v>0.82856076015979696</v>
      </c>
      <c r="V2732">
        <v>211</v>
      </c>
      <c r="W2732">
        <v>5.4674480737494001E-2</v>
      </c>
      <c r="X2732">
        <v>41</v>
      </c>
      <c r="Y2732">
        <v>255</v>
      </c>
      <c r="Z2732">
        <v>0.997222350828182</v>
      </c>
      <c r="AA2732">
        <v>117.668934841343</v>
      </c>
      <c r="AB2732">
        <v>142</v>
      </c>
      <c r="AC2732">
        <v>0.76623551961750802</v>
      </c>
      <c r="AD2732">
        <v>113</v>
      </c>
      <c r="AE2732">
        <v>0.23098683121067301</v>
      </c>
      <c r="AF2732">
        <v>4</v>
      </c>
      <c r="AG2732">
        <v>2.7776491718179601E-3</v>
      </c>
      <c r="AH2732">
        <v>9.1921883300637598E-3</v>
      </c>
      <c r="AI2732">
        <v>17</v>
      </c>
      <c r="AJ2732" s="73">
        <v>37.396285107268</v>
      </c>
      <c r="AK2732">
        <v>257</v>
      </c>
      <c r="AL2732">
        <v>0.99954279147470704</v>
      </c>
      <c r="AM2732">
        <v>0</v>
      </c>
      <c r="AN2732">
        <v>0</v>
      </c>
      <c r="AO2732">
        <v>0</v>
      </c>
      <c r="AP2732">
        <v>0</v>
      </c>
      <c r="AQ2732">
        <v>259</v>
      </c>
      <c r="AR2732">
        <v>1</v>
      </c>
      <c r="AS2732">
        <v>0</v>
      </c>
      <c r="AT2732">
        <v>0</v>
      </c>
      <c r="AU2732">
        <v>0</v>
      </c>
      <c r="AV2732">
        <v>0</v>
      </c>
      <c r="AW2732">
        <v>259</v>
      </c>
      <c r="AX2732">
        <v>1</v>
      </c>
      <c r="AY2732" s="73">
        <v>37.101828001474999</v>
      </c>
      <c r="AZ2732">
        <v>257</v>
      </c>
      <c r="BA2732">
        <v>0.99954279147470704</v>
      </c>
      <c r="BB2732">
        <v>254</v>
      </c>
      <c r="BC2732">
        <v>0.95409027843829097</v>
      </c>
      <c r="BD2732">
        <v>5</v>
      </c>
      <c r="BE2732">
        <v>4.5909721561708798E-2</v>
      </c>
      <c r="BF2732">
        <v>36.548417621249001</v>
      </c>
      <c r="BG2732">
        <v>36.064754900879002</v>
      </c>
      <c r="BH2732">
        <v>37.101828001474999</v>
      </c>
      <c r="BI2732">
        <v>37.396285107268</v>
      </c>
    </row>
    <row r="2733" spans="1:61" x14ac:dyDescent="0.25">
      <c r="A2733" s="10" t="str">
        <f>VLOOKUP(D2733,'Index-Relations'!E:F,2,FALSE)</f>
        <v>ESG</v>
      </c>
      <c r="B2733" t="s">
        <v>3450</v>
      </c>
      <c r="C2733" s="53" t="s">
        <v>2765</v>
      </c>
      <c r="D2733" s="59" t="s">
        <v>3064</v>
      </c>
      <c r="E2733" s="59" t="s">
        <v>6149</v>
      </c>
      <c r="F2733" t="s">
        <v>1036</v>
      </c>
      <c r="G2733" t="s">
        <v>1035</v>
      </c>
      <c r="H2733" t="s">
        <v>1037</v>
      </c>
      <c r="I2733" s="52">
        <v>45474</v>
      </c>
      <c r="J2733" t="s">
        <v>2457</v>
      </c>
      <c r="K2733">
        <v>259</v>
      </c>
      <c r="L2733" s="73">
        <v>36.5266038586119</v>
      </c>
      <c r="M2733">
        <v>257</v>
      </c>
      <c r="N2733">
        <v>0.99956022816456602</v>
      </c>
      <c r="O2733" s="73">
        <v>36.072323515283898</v>
      </c>
      <c r="P2733">
        <v>257</v>
      </c>
      <c r="Q2733">
        <v>0.99956022816456602</v>
      </c>
      <c r="R2733">
        <v>234</v>
      </c>
      <c r="S2733">
        <v>0.93864454799554398</v>
      </c>
      <c r="T2733">
        <v>46.3874225134997</v>
      </c>
      <c r="U2733">
        <v>0.81985036499119501</v>
      </c>
      <c r="V2733">
        <v>211</v>
      </c>
      <c r="W2733">
        <v>5.4616457790412902E-2</v>
      </c>
      <c r="X2733">
        <v>41</v>
      </c>
      <c r="Y2733">
        <v>255</v>
      </c>
      <c r="Z2733">
        <v>0.99737983525518303</v>
      </c>
      <c r="AA2733">
        <v>113.041739165824</v>
      </c>
      <c r="AB2733">
        <v>141</v>
      </c>
      <c r="AC2733">
        <v>0.70514170419197497</v>
      </c>
      <c r="AD2733">
        <v>114</v>
      </c>
      <c r="AE2733">
        <v>0.29223813106320801</v>
      </c>
      <c r="AF2733">
        <v>4</v>
      </c>
      <c r="AG2733">
        <v>2.62016474481602E-3</v>
      </c>
      <c r="AH2733">
        <v>8.9045544571349708E-3</v>
      </c>
      <c r="AI2733">
        <v>17</v>
      </c>
      <c r="AJ2733" s="73">
        <v>37.385837993762898</v>
      </c>
      <c r="AK2733">
        <v>257</v>
      </c>
      <c r="AL2733">
        <v>0.99956022816456602</v>
      </c>
      <c r="AM2733">
        <v>0</v>
      </c>
      <c r="AN2733">
        <v>0</v>
      </c>
      <c r="AO2733">
        <v>0</v>
      </c>
      <c r="AP2733">
        <v>0</v>
      </c>
      <c r="AQ2733">
        <v>259</v>
      </c>
      <c r="AR2733">
        <v>0.999999999999999</v>
      </c>
      <c r="AS2733">
        <v>0</v>
      </c>
      <c r="AT2733">
        <v>0</v>
      </c>
      <c r="AU2733">
        <v>0</v>
      </c>
      <c r="AV2733">
        <v>0</v>
      </c>
      <c r="AW2733">
        <v>259</v>
      </c>
      <c r="AX2733">
        <v>1</v>
      </c>
      <c r="AY2733" s="73">
        <v>37.089708199434</v>
      </c>
      <c r="AZ2733">
        <v>257</v>
      </c>
      <c r="BA2733">
        <v>0.99956022816456602</v>
      </c>
      <c r="BB2733">
        <v>254</v>
      </c>
      <c r="BC2733">
        <v>0.952696710831752</v>
      </c>
      <c r="BD2733">
        <v>5</v>
      </c>
      <c r="BE2733">
        <v>4.7303289168247199E-2</v>
      </c>
      <c r="BF2733">
        <v>36.5266038586119</v>
      </c>
      <c r="BG2733">
        <v>36.072323515283898</v>
      </c>
      <c r="BH2733">
        <v>37.089708199434</v>
      </c>
      <c r="BI2733">
        <v>37.385837993762898</v>
      </c>
    </row>
    <row r="2734" spans="1:61" x14ac:dyDescent="0.25">
      <c r="A2734" s="10" t="str">
        <f>VLOOKUP(D2734,'Index-Relations'!E:F,2,FALSE)</f>
        <v>ESG</v>
      </c>
      <c r="B2734" t="s">
        <v>3450</v>
      </c>
      <c r="C2734" s="53" t="s">
        <v>2766</v>
      </c>
      <c r="D2734" s="59" t="s">
        <v>3064</v>
      </c>
      <c r="E2734" s="59" t="s">
        <v>6150</v>
      </c>
      <c r="F2734" t="s">
        <v>1036</v>
      </c>
      <c r="G2734" t="s">
        <v>1035</v>
      </c>
      <c r="H2734" t="s">
        <v>1037</v>
      </c>
      <c r="I2734" s="52">
        <v>45446</v>
      </c>
      <c r="J2734" t="s">
        <v>2457</v>
      </c>
      <c r="K2734">
        <v>269</v>
      </c>
      <c r="L2734" s="73">
        <v>36.417716576708997</v>
      </c>
      <c r="M2734">
        <v>267</v>
      </c>
      <c r="N2734">
        <v>0.99955154224828202</v>
      </c>
      <c r="O2734" s="73">
        <v>35.902465274843003</v>
      </c>
      <c r="P2734">
        <v>267</v>
      </c>
      <c r="Q2734">
        <v>0.99955154224828202</v>
      </c>
      <c r="R2734">
        <v>244</v>
      </c>
      <c r="S2734">
        <v>0.93672886619112805</v>
      </c>
      <c r="T2734">
        <v>46.6925396405097</v>
      </c>
      <c r="U2734">
        <v>0.81162312745058396</v>
      </c>
      <c r="V2734">
        <v>219</v>
      </c>
      <c r="W2734">
        <v>5.6342036632198403E-2</v>
      </c>
      <c r="X2734">
        <v>42</v>
      </c>
      <c r="Y2734">
        <v>265</v>
      </c>
      <c r="Z2734">
        <v>0.99722943913400097</v>
      </c>
      <c r="AA2734">
        <v>110.405680666287</v>
      </c>
      <c r="AB2734">
        <v>144</v>
      </c>
      <c r="AC2734">
        <v>0.69946300384591698</v>
      </c>
      <c r="AD2734">
        <v>121</v>
      </c>
      <c r="AE2734">
        <v>0.297766435288084</v>
      </c>
      <c r="AF2734">
        <v>4</v>
      </c>
      <c r="AG2734">
        <v>2.7705608659990199E-3</v>
      </c>
      <c r="AH2734">
        <v>8.4790979376213205E-3</v>
      </c>
      <c r="AI2734">
        <v>17</v>
      </c>
      <c r="AJ2734" s="73">
        <v>37.255004833119003</v>
      </c>
      <c r="AK2734">
        <v>267</v>
      </c>
      <c r="AL2734">
        <v>0.99955154224828202</v>
      </c>
      <c r="AM2734">
        <v>0</v>
      </c>
      <c r="AN2734">
        <v>0</v>
      </c>
      <c r="AO2734">
        <v>0</v>
      </c>
      <c r="AP2734">
        <v>0</v>
      </c>
      <c r="AQ2734">
        <v>269</v>
      </c>
      <c r="AR2734">
        <v>1</v>
      </c>
      <c r="AS2734">
        <v>0</v>
      </c>
      <c r="AT2734">
        <v>0</v>
      </c>
      <c r="AU2734">
        <v>0</v>
      </c>
      <c r="AV2734">
        <v>0</v>
      </c>
      <c r="AW2734">
        <v>269</v>
      </c>
      <c r="AX2734">
        <v>0.999999999999999</v>
      </c>
      <c r="AY2734" s="73">
        <v>37.024359923045999</v>
      </c>
      <c r="AZ2734">
        <v>267</v>
      </c>
      <c r="BA2734">
        <v>0.99955154224828202</v>
      </c>
      <c r="BB2734">
        <v>264</v>
      </c>
      <c r="BC2734">
        <v>0.95438385728835595</v>
      </c>
      <c r="BD2734">
        <v>5</v>
      </c>
      <c r="BE2734">
        <v>4.5616142711643902E-2</v>
      </c>
      <c r="BF2734">
        <v>36.417716576708997</v>
      </c>
      <c r="BG2734">
        <v>35.902465274843003</v>
      </c>
      <c r="BH2734">
        <v>37.024359923045999</v>
      </c>
      <c r="BI2734">
        <v>37.255004833119003</v>
      </c>
    </row>
    <row r="2735" spans="1:61" x14ac:dyDescent="0.25">
      <c r="A2735" s="10" t="str">
        <f>VLOOKUP(D2735,'Index-Relations'!E:F,2,FALSE)</f>
        <v>ESG</v>
      </c>
      <c r="B2735" t="s">
        <v>3450</v>
      </c>
      <c r="C2735" s="53" t="s">
        <v>2767</v>
      </c>
      <c r="D2735" s="59" t="s">
        <v>3064</v>
      </c>
      <c r="E2735" s="59" t="s">
        <v>6151</v>
      </c>
      <c r="F2735" t="s">
        <v>1036</v>
      </c>
      <c r="G2735" t="s">
        <v>1035</v>
      </c>
      <c r="H2735" t="s">
        <v>1037</v>
      </c>
      <c r="I2735" s="52">
        <v>45418</v>
      </c>
      <c r="J2735" t="s">
        <v>2457</v>
      </c>
      <c r="K2735">
        <v>269</v>
      </c>
      <c r="L2735" s="73">
        <v>37.440300553461</v>
      </c>
      <c r="M2735">
        <v>267</v>
      </c>
      <c r="N2735">
        <v>0.99955743035605504</v>
      </c>
      <c r="O2735" s="73">
        <v>36.80499395975</v>
      </c>
      <c r="P2735">
        <v>267</v>
      </c>
      <c r="Q2735">
        <v>0.99955743035605504</v>
      </c>
      <c r="R2735">
        <v>244</v>
      </c>
      <c r="S2735">
        <v>0.93424988358868</v>
      </c>
      <c r="T2735">
        <v>46.885113857531103</v>
      </c>
      <c r="U2735">
        <v>0.80025089471873101</v>
      </c>
      <c r="V2735">
        <v>219</v>
      </c>
      <c r="W2735">
        <v>5.7588456078039099E-2</v>
      </c>
      <c r="X2735">
        <v>42</v>
      </c>
      <c r="Y2735">
        <v>265</v>
      </c>
      <c r="Z2735">
        <v>0.997328758749778</v>
      </c>
      <c r="AA2735">
        <v>120.34347635731</v>
      </c>
      <c r="AB2735">
        <v>144</v>
      </c>
      <c r="AC2735">
        <v>0.69451513816384403</v>
      </c>
      <c r="AD2735">
        <v>121</v>
      </c>
      <c r="AE2735">
        <v>0.30281362058593297</v>
      </c>
      <c r="AF2735">
        <v>4</v>
      </c>
      <c r="AG2735">
        <v>2.6712412502215501E-3</v>
      </c>
      <c r="AH2735">
        <v>8.3496317936502494E-3</v>
      </c>
      <c r="AI2735">
        <v>17</v>
      </c>
      <c r="AJ2735" s="73">
        <v>38.5998639161269</v>
      </c>
      <c r="AK2735">
        <v>267</v>
      </c>
      <c r="AL2735">
        <v>0.99955743035605504</v>
      </c>
      <c r="AM2735">
        <v>0</v>
      </c>
      <c r="AN2735">
        <v>0</v>
      </c>
      <c r="AO2735">
        <v>0</v>
      </c>
      <c r="AP2735">
        <v>0</v>
      </c>
      <c r="AQ2735">
        <v>269</v>
      </c>
      <c r="AR2735">
        <v>0.999999999999999</v>
      </c>
      <c r="AS2735">
        <v>0</v>
      </c>
      <c r="AT2735">
        <v>0</v>
      </c>
      <c r="AU2735">
        <v>0</v>
      </c>
      <c r="AV2735">
        <v>0</v>
      </c>
      <c r="AW2735">
        <v>269</v>
      </c>
      <c r="AX2735">
        <v>1</v>
      </c>
      <c r="AY2735" s="73">
        <v>37.578344407713899</v>
      </c>
      <c r="AZ2735">
        <v>267</v>
      </c>
      <c r="BA2735">
        <v>0.99955743035605504</v>
      </c>
      <c r="BB2735">
        <v>264</v>
      </c>
      <c r="BC2735">
        <v>0.95443223280793599</v>
      </c>
      <c r="BD2735">
        <v>5</v>
      </c>
      <c r="BE2735">
        <v>4.5567767192063298E-2</v>
      </c>
      <c r="BF2735">
        <v>37.440300553461</v>
      </c>
      <c r="BG2735">
        <v>36.80499395975</v>
      </c>
      <c r="BH2735">
        <v>37.578344407713899</v>
      </c>
      <c r="BI2735">
        <v>38.5998639161269</v>
      </c>
    </row>
    <row r="2736" spans="1:61" x14ac:dyDescent="0.25">
      <c r="A2736" s="10" t="str">
        <f>VLOOKUP(D2736,'Index-Relations'!E:F,2,FALSE)</f>
        <v>ESG</v>
      </c>
      <c r="B2736" t="s">
        <v>3450</v>
      </c>
      <c r="C2736" s="53" t="s">
        <v>2768</v>
      </c>
      <c r="D2736" s="59" t="s">
        <v>3064</v>
      </c>
      <c r="E2736" s="59" t="s">
        <v>6152</v>
      </c>
      <c r="F2736" t="s">
        <v>1036</v>
      </c>
      <c r="G2736" t="s">
        <v>1035</v>
      </c>
      <c r="H2736" t="s">
        <v>1037</v>
      </c>
      <c r="I2736" s="52">
        <v>45383</v>
      </c>
      <c r="J2736" t="s">
        <v>2457</v>
      </c>
      <c r="K2736">
        <v>257</v>
      </c>
      <c r="L2736">
        <v>35.011486127794299</v>
      </c>
      <c r="M2736">
        <v>257</v>
      </c>
      <c r="N2736">
        <v>1</v>
      </c>
      <c r="O2736">
        <v>34.0231214961604</v>
      </c>
      <c r="P2736">
        <v>257</v>
      </c>
      <c r="Q2736">
        <v>1</v>
      </c>
      <c r="R2736">
        <v>238</v>
      </c>
      <c r="S2736">
        <v>0.94098739146608901</v>
      </c>
      <c r="T2736">
        <v>47.3391322119029</v>
      </c>
      <c r="U2736">
        <v>0.81405678096596001</v>
      </c>
      <c r="V2736">
        <v>211</v>
      </c>
      <c r="W2736">
        <v>5.9163196622459203E-2</v>
      </c>
      <c r="X2736">
        <v>40</v>
      </c>
      <c r="Y2736">
        <v>256</v>
      </c>
      <c r="Z2736">
        <v>0.99694052403288702</v>
      </c>
      <c r="AA2736">
        <v>138.57953872686801</v>
      </c>
      <c r="AB2736">
        <v>141</v>
      </c>
      <c r="AC2736">
        <v>0.69359249344565099</v>
      </c>
      <c r="AD2736">
        <v>115</v>
      </c>
      <c r="AE2736">
        <v>0.30334803058723597</v>
      </c>
      <c r="AF2736">
        <v>1</v>
      </c>
      <c r="AG2736">
        <v>3.0594759671119199E-3</v>
      </c>
      <c r="AH2736">
        <v>8.8197501784842199E-3</v>
      </c>
      <c r="AI2736">
        <v>17</v>
      </c>
      <c r="AJ2736">
        <v>37.384726974132001</v>
      </c>
      <c r="AK2736">
        <v>257</v>
      </c>
      <c r="AL2736">
        <v>1</v>
      </c>
      <c r="AM2736">
        <v>0</v>
      </c>
      <c r="AN2736">
        <v>0</v>
      </c>
      <c r="AO2736">
        <v>0</v>
      </c>
      <c r="AP2736">
        <v>0</v>
      </c>
      <c r="AQ2736">
        <v>257</v>
      </c>
      <c r="AR2736">
        <v>1</v>
      </c>
      <c r="AS2736">
        <v>0</v>
      </c>
      <c r="AT2736">
        <v>0</v>
      </c>
      <c r="AU2736">
        <v>0</v>
      </c>
      <c r="AV2736">
        <v>0</v>
      </c>
      <c r="AW2736">
        <v>257</v>
      </c>
      <c r="AX2736">
        <v>0.999999999999999</v>
      </c>
      <c r="AY2736">
        <v>34.546975667034197</v>
      </c>
      <c r="AZ2736">
        <v>257</v>
      </c>
      <c r="BA2736">
        <v>1</v>
      </c>
      <c r="BB2736">
        <v>252</v>
      </c>
      <c r="BC2736">
        <v>0.94497625627689097</v>
      </c>
      <c r="BD2736">
        <v>5</v>
      </c>
      <c r="BE2736">
        <v>5.5023743723108802E-2</v>
      </c>
      <c r="BF2736">
        <v>36.921971398476998</v>
      </c>
      <c r="BG2736">
        <v>36.383342031127</v>
      </c>
      <c r="BH2736">
        <v>36.704217529569</v>
      </c>
      <c r="BI2736">
        <v>38.573283910691998</v>
      </c>
    </row>
    <row r="2737" spans="1:61" x14ac:dyDescent="0.25">
      <c r="A2737" s="10" t="str">
        <f>VLOOKUP(D2737,'Index-Relations'!E:F,2,FALSE)</f>
        <v>ESG</v>
      </c>
      <c r="B2737" t="s">
        <v>3450</v>
      </c>
      <c r="C2737" s="53" t="s">
        <v>2769</v>
      </c>
      <c r="D2737" s="59" t="s">
        <v>3064</v>
      </c>
      <c r="E2737" s="59" t="s">
        <v>6153</v>
      </c>
      <c r="F2737" t="s">
        <v>1036</v>
      </c>
      <c r="G2737" t="s">
        <v>1035</v>
      </c>
      <c r="H2737" t="s">
        <v>1037</v>
      </c>
      <c r="I2737" s="52">
        <v>45352</v>
      </c>
      <c r="J2737" t="s">
        <v>2457</v>
      </c>
      <c r="K2737">
        <v>257</v>
      </c>
      <c r="L2737">
        <v>35.274375488492602</v>
      </c>
      <c r="M2737">
        <v>257</v>
      </c>
      <c r="N2737">
        <v>1</v>
      </c>
      <c r="O2737">
        <v>33.6060245379335</v>
      </c>
      <c r="P2737">
        <v>257</v>
      </c>
      <c r="Q2737">
        <v>1</v>
      </c>
      <c r="R2737">
        <v>238</v>
      </c>
      <c r="S2737">
        <v>0.93789583623991701</v>
      </c>
      <c r="T2737">
        <v>46.899679155093501</v>
      </c>
      <c r="U2737">
        <v>0.78991299973717499</v>
      </c>
      <c r="V2737">
        <v>211</v>
      </c>
      <c r="W2737">
        <v>4.6767670693659197E-2</v>
      </c>
      <c r="X2737">
        <v>36</v>
      </c>
      <c r="Y2737">
        <v>256</v>
      </c>
      <c r="Z2737">
        <v>0.99669456829492997</v>
      </c>
      <c r="AA2737">
        <v>121.417890014704</v>
      </c>
      <c r="AB2737">
        <v>141</v>
      </c>
      <c r="AC2737">
        <v>0.69377854349350099</v>
      </c>
      <c r="AD2737">
        <v>115</v>
      </c>
      <c r="AE2737">
        <v>0.30291602480142799</v>
      </c>
      <c r="AF2737">
        <v>1</v>
      </c>
      <c r="AG2737">
        <v>3.30543170506947E-3</v>
      </c>
      <c r="AH2737">
        <v>7.5987033764973204E-3</v>
      </c>
      <c r="AI2737">
        <v>14</v>
      </c>
      <c r="AJ2737">
        <v>37.272067142232103</v>
      </c>
      <c r="AK2737">
        <v>257</v>
      </c>
      <c r="AL2737">
        <v>1</v>
      </c>
      <c r="AM2737">
        <v>0</v>
      </c>
      <c r="AN2737">
        <v>0</v>
      </c>
      <c r="AO2737">
        <v>0</v>
      </c>
      <c r="AP2737">
        <v>0</v>
      </c>
      <c r="AQ2737">
        <v>257</v>
      </c>
      <c r="AR2737">
        <v>0.999999999999999</v>
      </c>
      <c r="AS2737">
        <v>0</v>
      </c>
      <c r="AT2737">
        <v>0</v>
      </c>
      <c r="AU2737">
        <v>0</v>
      </c>
      <c r="AV2737">
        <v>0</v>
      </c>
      <c r="AW2737">
        <v>257</v>
      </c>
      <c r="AX2737">
        <v>1</v>
      </c>
      <c r="AY2737">
        <v>35.367472731926703</v>
      </c>
      <c r="AZ2737">
        <v>257</v>
      </c>
      <c r="BA2737">
        <v>1</v>
      </c>
      <c r="BB2737">
        <v>252</v>
      </c>
      <c r="BC2737">
        <v>0.95156773119801896</v>
      </c>
      <c r="BD2737">
        <v>5</v>
      </c>
      <c r="BE2737">
        <v>4.8432268801980601E-2</v>
      </c>
      <c r="BF2737">
        <v>37.083162432816998</v>
      </c>
      <c r="BG2737">
        <v>35.957602513162001</v>
      </c>
      <c r="BH2737">
        <v>37.497001451663898</v>
      </c>
      <c r="BI2737">
        <v>38.354300943588903</v>
      </c>
    </row>
    <row r="2738" spans="1:61" x14ac:dyDescent="0.25">
      <c r="A2738" s="10" t="str">
        <f>VLOOKUP(D2738,'Index-Relations'!E:F,2,FALSE)</f>
        <v>ESG</v>
      </c>
      <c r="B2738" t="s">
        <v>3450</v>
      </c>
      <c r="C2738" s="53" t="s">
        <v>2770</v>
      </c>
      <c r="D2738" s="59" t="s">
        <v>3064</v>
      </c>
      <c r="E2738" s="59" t="s">
        <v>6154</v>
      </c>
      <c r="F2738" t="s">
        <v>1036</v>
      </c>
      <c r="G2738" t="s">
        <v>1035</v>
      </c>
      <c r="H2738" t="s">
        <v>1037</v>
      </c>
      <c r="I2738" s="52">
        <v>45323</v>
      </c>
      <c r="J2738" t="s">
        <v>2457</v>
      </c>
      <c r="K2738">
        <v>257</v>
      </c>
      <c r="L2738">
        <v>35.575288895334403</v>
      </c>
      <c r="M2738">
        <v>257</v>
      </c>
      <c r="N2738">
        <v>1</v>
      </c>
      <c r="O2738">
        <v>33.922662973005103</v>
      </c>
      <c r="P2738">
        <v>257</v>
      </c>
      <c r="Q2738">
        <v>1</v>
      </c>
      <c r="R2738">
        <v>238</v>
      </c>
      <c r="S2738">
        <v>0.93944423223089701</v>
      </c>
      <c r="T2738">
        <v>46.689245808894299</v>
      </c>
      <c r="U2738">
        <v>0.79027510088578401</v>
      </c>
      <c r="V2738">
        <v>210</v>
      </c>
      <c r="W2738">
        <v>4.6313915033361602E-2</v>
      </c>
      <c r="X2738">
        <v>35</v>
      </c>
      <c r="Y2738">
        <v>256</v>
      </c>
      <c r="Z2738">
        <v>0.99674611092414001</v>
      </c>
      <c r="AA2738">
        <v>148.23406192043001</v>
      </c>
      <c r="AB2738">
        <v>142</v>
      </c>
      <c r="AC2738">
        <v>0.70080482555315304</v>
      </c>
      <c r="AD2738">
        <v>114</v>
      </c>
      <c r="AE2738">
        <v>0.29594128537098702</v>
      </c>
      <c r="AF2738">
        <v>1</v>
      </c>
      <c r="AG2738">
        <v>3.2538890758590502E-3</v>
      </c>
      <c r="AH2738">
        <v>7.3550662597098703E-3</v>
      </c>
      <c r="AI2738">
        <v>13</v>
      </c>
      <c r="AJ2738">
        <v>37.576760250420399</v>
      </c>
      <c r="AK2738">
        <v>257</v>
      </c>
      <c r="AL2738">
        <v>1</v>
      </c>
      <c r="AM2738">
        <v>0</v>
      </c>
      <c r="AN2738">
        <v>0</v>
      </c>
      <c r="AO2738">
        <v>0</v>
      </c>
      <c r="AP2738">
        <v>0</v>
      </c>
      <c r="AQ2738">
        <v>257</v>
      </c>
      <c r="AR2738">
        <v>0.999999999999999</v>
      </c>
      <c r="AS2738">
        <v>0</v>
      </c>
      <c r="AT2738">
        <v>0</v>
      </c>
      <c r="AU2738">
        <v>0</v>
      </c>
      <c r="AV2738">
        <v>0</v>
      </c>
      <c r="AW2738">
        <v>257</v>
      </c>
      <c r="AX2738">
        <v>1</v>
      </c>
      <c r="AY2738">
        <v>35.581981800688702</v>
      </c>
      <c r="AZ2738">
        <v>257</v>
      </c>
      <c r="BA2738">
        <v>1</v>
      </c>
      <c r="BB2738">
        <v>252</v>
      </c>
      <c r="BC2738">
        <v>0.95105016809519105</v>
      </c>
      <c r="BD2738">
        <v>5</v>
      </c>
      <c r="BE2738">
        <v>4.8949831904807999E-2</v>
      </c>
      <c r="BF2738">
        <v>37.299274660181901</v>
      </c>
      <c r="BG2738">
        <v>36.206713157596901</v>
      </c>
      <c r="BH2738">
        <v>37.675072433754998</v>
      </c>
      <c r="BI2738">
        <v>38.535230612139003</v>
      </c>
    </row>
    <row r="2739" spans="1:61" x14ac:dyDescent="0.25">
      <c r="A2739" s="10" t="str">
        <f>VLOOKUP(D2739,'Index-Relations'!E:F,2,FALSE)</f>
        <v>BM</v>
      </c>
      <c r="B2739" t="s">
        <v>3450</v>
      </c>
      <c r="C2739" s="53" t="s">
        <v>2760</v>
      </c>
      <c r="D2739" s="59" t="s">
        <v>3275</v>
      </c>
      <c r="E2739" s="59" t="s">
        <v>6155</v>
      </c>
      <c r="F2739" t="s">
        <v>1039</v>
      </c>
      <c r="G2739" t="s">
        <v>1028</v>
      </c>
      <c r="H2739" t="s">
        <v>1040</v>
      </c>
      <c r="I2739" s="52">
        <v>45659</v>
      </c>
      <c r="J2739" t="s">
        <v>2457</v>
      </c>
      <c r="K2739">
        <v>300</v>
      </c>
      <c r="L2739" s="73">
        <v>27.449174475674202</v>
      </c>
      <c r="M2739">
        <v>291</v>
      </c>
      <c r="N2739">
        <v>0.98206596122930201</v>
      </c>
      <c r="O2739" s="73">
        <v>28.1752039020895</v>
      </c>
      <c r="P2739">
        <v>291</v>
      </c>
      <c r="Q2739">
        <v>0.98206596122930201</v>
      </c>
      <c r="R2739">
        <v>269</v>
      </c>
      <c r="S2739">
        <v>0.93298278655257305</v>
      </c>
      <c r="T2739">
        <v>47.174669069151101</v>
      </c>
      <c r="U2739">
        <v>0.84936998869105995</v>
      </c>
      <c r="V2739">
        <v>251</v>
      </c>
      <c r="W2739">
        <v>9.0829905833994806E-2</v>
      </c>
      <c r="X2739">
        <v>53</v>
      </c>
      <c r="Y2739">
        <v>298</v>
      </c>
      <c r="Z2739">
        <v>0.99904151603546199</v>
      </c>
      <c r="AA2739">
        <v>200.90181255679701</v>
      </c>
      <c r="AB2739">
        <v>186</v>
      </c>
      <c r="AC2739">
        <v>0.75840001393904699</v>
      </c>
      <c r="AD2739">
        <v>112</v>
      </c>
      <c r="AE2739">
        <v>0.240641502096414</v>
      </c>
      <c r="AF2739">
        <v>2</v>
      </c>
      <c r="AG2739">
        <v>9.5848396453856999E-4</v>
      </c>
      <c r="AH2739">
        <v>8.9633526998905508E-3</v>
      </c>
      <c r="AI2739">
        <v>25</v>
      </c>
      <c r="AJ2739" s="73">
        <v>29.734782834211298</v>
      </c>
      <c r="AK2739">
        <v>291</v>
      </c>
      <c r="AL2739">
        <v>0.98206596122930201</v>
      </c>
      <c r="AM2739">
        <v>2.0780171900329301E-2</v>
      </c>
      <c r="AN2739">
        <v>6</v>
      </c>
      <c r="AO2739">
        <v>1.8088562201335701E-2</v>
      </c>
      <c r="AP2739">
        <v>6</v>
      </c>
      <c r="AQ2739">
        <v>300</v>
      </c>
      <c r="AR2739">
        <v>1</v>
      </c>
      <c r="AS2739">
        <v>0</v>
      </c>
      <c r="AT2739">
        <v>0</v>
      </c>
      <c r="AU2739">
        <v>1.65829210890321E-3</v>
      </c>
      <c r="AV2739">
        <v>1</v>
      </c>
      <c r="AW2739">
        <v>300</v>
      </c>
      <c r="AX2739">
        <v>0.999999999999999</v>
      </c>
      <c r="AY2739" s="73">
        <v>27.1744315332407</v>
      </c>
      <c r="AZ2739">
        <v>291</v>
      </c>
      <c r="BA2739">
        <v>0.98206596122930201</v>
      </c>
      <c r="BB2739">
        <v>287</v>
      </c>
      <c r="BC2739">
        <v>0.95819082940825195</v>
      </c>
      <c r="BD2739">
        <v>7</v>
      </c>
      <c r="BE2739">
        <v>2.3720608390411999E-2</v>
      </c>
      <c r="BF2739">
        <v>27.449174475674202</v>
      </c>
      <c r="BG2739">
        <v>28.1752039020895</v>
      </c>
      <c r="BH2739">
        <v>27.1744315332407</v>
      </c>
      <c r="BI2739">
        <v>29.734782834211298</v>
      </c>
    </row>
    <row r="2740" spans="1:61" x14ac:dyDescent="0.25">
      <c r="A2740" s="10" t="str">
        <f>VLOOKUP(D2740,'Index-Relations'!E:F,2,FALSE)</f>
        <v>BM</v>
      </c>
      <c r="B2740" t="s">
        <v>3450</v>
      </c>
      <c r="C2740" s="53" t="s">
        <v>2761</v>
      </c>
      <c r="D2740" s="59" t="s">
        <v>3275</v>
      </c>
      <c r="E2740" s="59" t="s">
        <v>6156</v>
      </c>
      <c r="F2740" t="s">
        <v>1039</v>
      </c>
      <c r="G2740" t="s">
        <v>1028</v>
      </c>
      <c r="H2740" t="s">
        <v>1040</v>
      </c>
      <c r="I2740" s="52">
        <v>45628</v>
      </c>
      <c r="J2740" t="s">
        <v>2457</v>
      </c>
      <c r="K2740">
        <v>300</v>
      </c>
      <c r="L2740" s="73">
        <v>27.536729989920499</v>
      </c>
      <c r="M2740">
        <v>295</v>
      </c>
      <c r="N2740">
        <v>0.98903120527560195</v>
      </c>
      <c r="O2740" s="73">
        <v>28.194722851236602</v>
      </c>
      <c r="P2740">
        <v>295</v>
      </c>
      <c r="Q2740">
        <v>0.98903120527560195</v>
      </c>
      <c r="R2740">
        <v>271</v>
      </c>
      <c r="S2740">
        <v>0.93455777972120302</v>
      </c>
      <c r="T2740">
        <v>47.3188333029901</v>
      </c>
      <c r="U2740">
        <v>0.86249845005081305</v>
      </c>
      <c r="V2740">
        <v>251</v>
      </c>
      <c r="W2740">
        <v>0.100343650366509</v>
      </c>
      <c r="X2740">
        <v>57</v>
      </c>
      <c r="Y2740">
        <v>298</v>
      </c>
      <c r="Z2740">
        <v>0.998621256353869</v>
      </c>
      <c r="AA2740">
        <v>179.883295645516</v>
      </c>
      <c r="AB2740">
        <v>181</v>
      </c>
      <c r="AC2740">
        <v>0.71998652271020902</v>
      </c>
      <c r="AD2740">
        <v>115</v>
      </c>
      <c r="AE2740">
        <v>0.27440761948704201</v>
      </c>
      <c r="AF2740">
        <v>4</v>
      </c>
      <c r="AG2740">
        <v>5.6058578027480804E-3</v>
      </c>
      <c r="AH2740">
        <v>9.1076047588601605E-3</v>
      </c>
      <c r="AI2740">
        <v>26</v>
      </c>
      <c r="AJ2740" s="73">
        <v>29.797141525620201</v>
      </c>
      <c r="AK2740">
        <v>295</v>
      </c>
      <c r="AL2740">
        <v>0.98903120527560195</v>
      </c>
      <c r="AM2740">
        <v>2.2288355570024801E-2</v>
      </c>
      <c r="AN2740">
        <v>7</v>
      </c>
      <c r="AO2740">
        <v>1.7890259400796998E-2</v>
      </c>
      <c r="AP2740">
        <v>6</v>
      </c>
      <c r="AQ2740">
        <v>300</v>
      </c>
      <c r="AR2740">
        <v>0.999999999999999</v>
      </c>
      <c r="AS2740">
        <v>0</v>
      </c>
      <c r="AT2740">
        <v>0</v>
      </c>
      <c r="AU2740">
        <v>1.7219726643754199E-3</v>
      </c>
      <c r="AV2740">
        <v>1</v>
      </c>
      <c r="AW2740">
        <v>299</v>
      </c>
      <c r="AX2740">
        <v>0.99890673622442205</v>
      </c>
      <c r="AY2740" s="73">
        <v>27.307014691071199</v>
      </c>
      <c r="AZ2740">
        <v>295</v>
      </c>
      <c r="BA2740">
        <v>0.98903120527560195</v>
      </c>
      <c r="BB2740">
        <v>287</v>
      </c>
      <c r="BC2740">
        <v>0.957782889288329</v>
      </c>
      <c r="BD2740">
        <v>7</v>
      </c>
      <c r="BE2740">
        <v>2.4326851310873501E-2</v>
      </c>
      <c r="BF2740">
        <v>27.536729989920499</v>
      </c>
      <c r="BG2740">
        <v>28.194722851236602</v>
      </c>
      <c r="BH2740">
        <v>27.307014691071199</v>
      </c>
      <c r="BI2740">
        <v>29.797141525620201</v>
      </c>
    </row>
    <row r="2741" spans="1:61" x14ac:dyDescent="0.25">
      <c r="A2741" s="10" t="str">
        <f>VLOOKUP(D2741,'Index-Relations'!E:F,2,FALSE)</f>
        <v>BM</v>
      </c>
      <c r="B2741" t="s">
        <v>3450</v>
      </c>
      <c r="C2741" s="53" t="s">
        <v>2762</v>
      </c>
      <c r="D2741" s="59" t="s">
        <v>3275</v>
      </c>
      <c r="E2741" s="59" t="s">
        <v>6157</v>
      </c>
      <c r="F2741" t="s">
        <v>1039</v>
      </c>
      <c r="G2741" t="s">
        <v>1028</v>
      </c>
      <c r="H2741" t="s">
        <v>1040</v>
      </c>
      <c r="I2741" s="52">
        <v>45597</v>
      </c>
      <c r="J2741" t="s">
        <v>2457</v>
      </c>
      <c r="K2741">
        <v>300</v>
      </c>
      <c r="L2741" s="73">
        <v>27.625813314452799</v>
      </c>
      <c r="M2741">
        <v>296</v>
      </c>
      <c r="N2741">
        <v>0.994832882618228</v>
      </c>
      <c r="O2741" s="73">
        <v>28.276347197199101</v>
      </c>
      <c r="P2741">
        <v>296</v>
      </c>
      <c r="Q2741">
        <v>0.994832882618228</v>
      </c>
      <c r="R2741">
        <v>271</v>
      </c>
      <c r="S2741">
        <v>0.93471647955979698</v>
      </c>
      <c r="T2741">
        <v>47.376858949571201</v>
      </c>
      <c r="U2741">
        <v>0.85822786116763705</v>
      </c>
      <c r="V2741">
        <v>248</v>
      </c>
      <c r="W2741">
        <v>0.10202644765671499</v>
      </c>
      <c r="X2741">
        <v>57</v>
      </c>
      <c r="Y2741">
        <v>294</v>
      </c>
      <c r="Z2741">
        <v>0.986796843752761</v>
      </c>
      <c r="AA2741">
        <v>180.49125955091699</v>
      </c>
      <c r="AB2741">
        <v>175</v>
      </c>
      <c r="AC2741">
        <v>0.697129426454557</v>
      </c>
      <c r="AD2741">
        <v>119</v>
      </c>
      <c r="AE2741">
        <v>0.289667417298203</v>
      </c>
      <c r="AF2741">
        <v>6</v>
      </c>
      <c r="AG2741">
        <v>1.3203156247238799E-2</v>
      </c>
      <c r="AH2741">
        <v>9.2323005339569903E-3</v>
      </c>
      <c r="AI2741">
        <v>25</v>
      </c>
      <c r="AJ2741" s="73">
        <v>29.961723797539602</v>
      </c>
      <c r="AK2741">
        <v>296</v>
      </c>
      <c r="AL2741">
        <v>0.994832882618228</v>
      </c>
      <c r="AM2741">
        <v>2.3649472885519E-2</v>
      </c>
      <c r="AN2741">
        <v>7</v>
      </c>
      <c r="AO2741">
        <v>1.76152310976391E-2</v>
      </c>
      <c r="AP2741">
        <v>6</v>
      </c>
      <c r="AQ2741">
        <v>299</v>
      </c>
      <c r="AR2741">
        <v>0.99886726849495999</v>
      </c>
      <c r="AS2741">
        <v>0</v>
      </c>
      <c r="AT2741">
        <v>0</v>
      </c>
      <c r="AU2741">
        <v>1.48560043496344E-2</v>
      </c>
      <c r="AV2741">
        <v>2</v>
      </c>
      <c r="AW2741">
        <v>299</v>
      </c>
      <c r="AX2741">
        <v>0.99886726849495899</v>
      </c>
      <c r="AY2741" s="73">
        <v>27.325241193464901</v>
      </c>
      <c r="AZ2741">
        <v>296</v>
      </c>
      <c r="BA2741">
        <v>0.994832882618228</v>
      </c>
      <c r="BB2741">
        <v>286</v>
      </c>
      <c r="BC2741">
        <v>0.95611041645726402</v>
      </c>
      <c r="BD2741">
        <v>7</v>
      </c>
      <c r="BE2741">
        <v>2.5141620940056501E-2</v>
      </c>
      <c r="BF2741">
        <v>27.625813314452799</v>
      </c>
      <c r="BG2741">
        <v>28.276347197199101</v>
      </c>
      <c r="BH2741">
        <v>27.325241193464901</v>
      </c>
      <c r="BI2741">
        <v>29.961723797539602</v>
      </c>
    </row>
    <row r="2742" spans="1:61" x14ac:dyDescent="0.25">
      <c r="A2742" s="10" t="str">
        <f>VLOOKUP(D2742,'Index-Relations'!E:F,2,FALSE)</f>
        <v>BM</v>
      </c>
      <c r="B2742" t="s">
        <v>3450</v>
      </c>
      <c r="C2742" s="53" t="s">
        <v>2763</v>
      </c>
      <c r="D2742" s="59" t="s">
        <v>3275</v>
      </c>
      <c r="E2742" s="59" t="s">
        <v>6158</v>
      </c>
      <c r="F2742" t="s">
        <v>1039</v>
      </c>
      <c r="G2742" t="s">
        <v>1028</v>
      </c>
      <c r="H2742" t="s">
        <v>1040</v>
      </c>
      <c r="I2742" s="52">
        <v>45573</v>
      </c>
      <c r="J2742" t="s">
        <v>2457</v>
      </c>
      <c r="K2742">
        <v>300</v>
      </c>
      <c r="L2742" s="73">
        <v>27.474958261118299</v>
      </c>
      <c r="M2742">
        <v>296</v>
      </c>
      <c r="N2742">
        <v>0.995004893135783</v>
      </c>
      <c r="O2742" s="73">
        <v>28.125132820103399</v>
      </c>
      <c r="P2742">
        <v>296</v>
      </c>
      <c r="Q2742">
        <v>0.995004893135783</v>
      </c>
      <c r="R2742">
        <v>271</v>
      </c>
      <c r="S2742">
        <v>0.93529077285170303</v>
      </c>
      <c r="T2742">
        <v>47.688630189176898</v>
      </c>
      <c r="U2742">
        <v>0.858733060716521</v>
      </c>
      <c r="V2742">
        <v>249</v>
      </c>
      <c r="W2742">
        <v>0.101584828291695</v>
      </c>
      <c r="X2742">
        <v>57</v>
      </c>
      <c r="Y2742">
        <v>294</v>
      </c>
      <c r="Z2742">
        <v>0.98856793556045197</v>
      </c>
      <c r="AA2742">
        <v>172.22903090820401</v>
      </c>
      <c r="AB2742">
        <v>174</v>
      </c>
      <c r="AC2742">
        <v>0.69709005414493797</v>
      </c>
      <c r="AD2742">
        <v>120</v>
      </c>
      <c r="AE2742">
        <v>0.29147788141551401</v>
      </c>
      <c r="AF2742">
        <v>6</v>
      </c>
      <c r="AG2742">
        <v>1.14320644395473E-2</v>
      </c>
      <c r="AH2742">
        <v>9.4103676796763198E-3</v>
      </c>
      <c r="AI2742">
        <v>25</v>
      </c>
      <c r="AJ2742" s="73">
        <v>29.852600258851901</v>
      </c>
      <c r="AK2742">
        <v>296</v>
      </c>
      <c r="AL2742">
        <v>0.995004893135783</v>
      </c>
      <c r="AM2742">
        <v>2.3779881497089601E-2</v>
      </c>
      <c r="AN2742">
        <v>7</v>
      </c>
      <c r="AO2742">
        <v>1.7870361450170898E-2</v>
      </c>
      <c r="AP2742">
        <v>6</v>
      </c>
      <c r="AQ2742">
        <v>299</v>
      </c>
      <c r="AR2742">
        <v>0.99896484757064097</v>
      </c>
      <c r="AS2742">
        <v>0</v>
      </c>
      <c r="AT2742">
        <v>0</v>
      </c>
      <c r="AU2742">
        <v>1.48972245892889E-2</v>
      </c>
      <c r="AV2742">
        <v>2</v>
      </c>
      <c r="AW2742">
        <v>299</v>
      </c>
      <c r="AX2742">
        <v>0.99896484757063997</v>
      </c>
      <c r="AY2742" s="73">
        <v>27.1480916870653</v>
      </c>
      <c r="AZ2742">
        <v>296</v>
      </c>
      <c r="BA2742">
        <v>0.995004893135783</v>
      </c>
      <c r="BB2742">
        <v>286</v>
      </c>
      <c r="BC2742">
        <v>0.95514858740490105</v>
      </c>
      <c r="BD2742">
        <v>7</v>
      </c>
      <c r="BE2742">
        <v>2.59458987155682E-2</v>
      </c>
      <c r="BF2742">
        <v>27.474958261118299</v>
      </c>
      <c r="BG2742">
        <v>28.125132820103399</v>
      </c>
      <c r="BH2742">
        <v>27.1480916870653</v>
      </c>
      <c r="BI2742">
        <v>29.852600258851901</v>
      </c>
    </row>
    <row r="2743" spans="1:61" x14ac:dyDescent="0.25">
      <c r="A2743" s="10" t="str">
        <f>VLOOKUP(D2743,'Index-Relations'!E:F,2,FALSE)</f>
        <v>BM</v>
      </c>
      <c r="B2743" t="s">
        <v>3450</v>
      </c>
      <c r="C2743" s="53" t="s">
        <v>2764</v>
      </c>
      <c r="D2743" s="59" t="s">
        <v>3275</v>
      </c>
      <c r="E2743" s="59" t="s">
        <v>6159</v>
      </c>
      <c r="F2743" t="s">
        <v>1039</v>
      </c>
      <c r="G2743" t="s">
        <v>1028</v>
      </c>
      <c r="H2743" t="s">
        <v>1040</v>
      </c>
      <c r="I2743" s="52">
        <v>45537</v>
      </c>
      <c r="J2743" t="s">
        <v>2457</v>
      </c>
      <c r="K2743">
        <v>300</v>
      </c>
      <c r="L2743" s="73">
        <v>27.0450530873022</v>
      </c>
      <c r="M2743">
        <v>296</v>
      </c>
      <c r="N2743">
        <v>0.99850340605939303</v>
      </c>
      <c r="O2743" s="73">
        <v>27.5947495097661</v>
      </c>
      <c r="P2743">
        <v>296</v>
      </c>
      <c r="Q2743">
        <v>0.99850340605939303</v>
      </c>
      <c r="R2743">
        <v>271</v>
      </c>
      <c r="S2743">
        <v>0.94441129729136997</v>
      </c>
      <c r="T2743">
        <v>47.496637992603702</v>
      </c>
      <c r="U2743">
        <v>0.85424273741573697</v>
      </c>
      <c r="V2743">
        <v>249</v>
      </c>
      <c r="W2743">
        <v>9.9568225170322794E-2</v>
      </c>
      <c r="X2743">
        <v>57</v>
      </c>
      <c r="Y2743">
        <v>294</v>
      </c>
      <c r="Z2743">
        <v>0.99644310269257397</v>
      </c>
      <c r="AA2743">
        <v>195.57786594594501</v>
      </c>
      <c r="AB2743">
        <v>168</v>
      </c>
      <c r="AC2743">
        <v>0.68129464432581399</v>
      </c>
      <c r="AD2743">
        <v>126</v>
      </c>
      <c r="AE2743">
        <v>0.31514845836675898</v>
      </c>
      <c r="AF2743">
        <v>6</v>
      </c>
      <c r="AG2743">
        <v>3.5568973074263099E-3</v>
      </c>
      <c r="AH2743">
        <v>8.4617918094200793E-3</v>
      </c>
      <c r="AI2743">
        <v>25</v>
      </c>
      <c r="AJ2743" s="73">
        <v>29.364530881372801</v>
      </c>
      <c r="AK2743">
        <v>296</v>
      </c>
      <c r="AL2743">
        <v>0.99850340605939303</v>
      </c>
      <c r="AM2743">
        <v>9.89600862230945E-3</v>
      </c>
      <c r="AN2743">
        <v>6</v>
      </c>
      <c r="AO2743">
        <v>2.0108509493077902E-2</v>
      </c>
      <c r="AP2743">
        <v>6</v>
      </c>
      <c r="AQ2743">
        <v>298</v>
      </c>
      <c r="AR2743">
        <v>0.99946438619952505</v>
      </c>
      <c r="AS2743">
        <v>0</v>
      </c>
      <c r="AT2743">
        <v>0</v>
      </c>
      <c r="AU2743">
        <v>1.47094994337372E-2</v>
      </c>
      <c r="AV2743">
        <v>2</v>
      </c>
      <c r="AW2743">
        <v>298</v>
      </c>
      <c r="AX2743">
        <v>0.99946438619952505</v>
      </c>
      <c r="AY2743" s="73">
        <v>26.963599070702301</v>
      </c>
      <c r="AZ2743">
        <v>296</v>
      </c>
      <c r="BA2743">
        <v>0.99850340605939303</v>
      </c>
      <c r="BB2743">
        <v>285</v>
      </c>
      <c r="BC2743">
        <v>0.95188912833974904</v>
      </c>
      <c r="BD2743">
        <v>7</v>
      </c>
      <c r="BE2743">
        <v>2.74667483666978E-2</v>
      </c>
      <c r="BF2743">
        <v>27.0450530873022</v>
      </c>
      <c r="BG2743">
        <v>27.5947495097661</v>
      </c>
      <c r="BH2743">
        <v>26.963599070702301</v>
      </c>
      <c r="BI2743">
        <v>29.364530881372801</v>
      </c>
    </row>
    <row r="2744" spans="1:61" x14ac:dyDescent="0.25">
      <c r="A2744" s="10" t="str">
        <f>VLOOKUP(D2744,'Index-Relations'!E:F,2,FALSE)</f>
        <v>BM</v>
      </c>
      <c r="B2744" t="s">
        <v>3450</v>
      </c>
      <c r="C2744" s="53" t="s">
        <v>3350</v>
      </c>
      <c r="D2744" s="59" t="s">
        <v>3275</v>
      </c>
      <c r="E2744" s="59" t="s">
        <v>6160</v>
      </c>
      <c r="F2744" t="s">
        <v>1039</v>
      </c>
      <c r="G2744" t="s">
        <v>1028</v>
      </c>
      <c r="H2744" t="s">
        <v>1040</v>
      </c>
      <c r="I2744" s="52">
        <v>45505</v>
      </c>
      <c r="J2744" t="s">
        <v>2457</v>
      </c>
      <c r="K2744">
        <v>300</v>
      </c>
      <c r="L2744" s="73">
        <v>26.8608618052432</v>
      </c>
      <c r="M2744">
        <v>296</v>
      </c>
      <c r="N2744">
        <v>0.99849783722093699</v>
      </c>
      <c r="O2744" s="73">
        <v>27.4326937218121</v>
      </c>
      <c r="P2744">
        <v>296</v>
      </c>
      <c r="Q2744">
        <v>0.99849783722093699</v>
      </c>
      <c r="R2744">
        <v>271</v>
      </c>
      <c r="S2744">
        <v>0.94396179285702497</v>
      </c>
      <c r="T2744">
        <v>47.643722674831899</v>
      </c>
      <c r="U2744">
        <v>0.84666849327247695</v>
      </c>
      <c r="V2744">
        <v>249</v>
      </c>
      <c r="W2744">
        <v>0.10056497725322899</v>
      </c>
      <c r="X2744">
        <v>57</v>
      </c>
      <c r="Y2744">
        <v>294</v>
      </c>
      <c r="Z2744">
        <v>0.99649552348226</v>
      </c>
      <c r="AA2744">
        <v>204.36067758982401</v>
      </c>
      <c r="AB2744">
        <v>166</v>
      </c>
      <c r="AC2744">
        <v>0.66370851444123002</v>
      </c>
      <c r="AD2744">
        <v>128</v>
      </c>
      <c r="AE2744">
        <v>0.33278700904102898</v>
      </c>
      <c r="AF2744">
        <v>6</v>
      </c>
      <c r="AG2744">
        <v>3.5044765177397702E-3</v>
      </c>
      <c r="AH2744">
        <v>8.7171863399687303E-3</v>
      </c>
      <c r="AI2744">
        <v>25</v>
      </c>
      <c r="AJ2744" s="73">
        <v>29.200488498529801</v>
      </c>
      <c r="AK2744">
        <v>296</v>
      </c>
      <c r="AL2744">
        <v>0.99849783722093699</v>
      </c>
      <c r="AM2744">
        <v>9.9561087588716096E-3</v>
      </c>
      <c r="AN2744">
        <v>6</v>
      </c>
      <c r="AO2744">
        <v>1.9385532942905799E-2</v>
      </c>
      <c r="AP2744">
        <v>6</v>
      </c>
      <c r="AQ2744">
        <v>298</v>
      </c>
      <c r="AR2744">
        <v>0.99949593027484596</v>
      </c>
      <c r="AS2744">
        <v>0</v>
      </c>
      <c r="AT2744">
        <v>0</v>
      </c>
      <c r="AU2744">
        <v>1.40876481323691E-2</v>
      </c>
      <c r="AV2744">
        <v>2</v>
      </c>
      <c r="AW2744">
        <v>298</v>
      </c>
      <c r="AX2744">
        <v>0.99949593027484696</v>
      </c>
      <c r="AY2744" s="73">
        <v>26.791637323657401</v>
      </c>
      <c r="AZ2744">
        <v>296</v>
      </c>
      <c r="BA2744">
        <v>0.99849783722093699</v>
      </c>
      <c r="BB2744">
        <v>285</v>
      </c>
      <c r="BC2744">
        <v>0.95193361015345701</v>
      </c>
      <c r="BD2744">
        <v>7</v>
      </c>
      <c r="BE2744">
        <v>2.8176787178483698E-2</v>
      </c>
      <c r="BF2744">
        <v>26.8608618052432</v>
      </c>
      <c r="BG2744">
        <v>27.4326937218121</v>
      </c>
      <c r="BH2744">
        <v>26.791637323657401</v>
      </c>
      <c r="BI2744">
        <v>29.200488498529801</v>
      </c>
    </row>
    <row r="2745" spans="1:61" x14ac:dyDescent="0.25">
      <c r="A2745" s="10" t="str">
        <f>VLOOKUP(D2745,'Index-Relations'!E:F,2,FALSE)</f>
        <v>BM</v>
      </c>
      <c r="B2745" t="s">
        <v>3450</v>
      </c>
      <c r="C2745" s="53" t="s">
        <v>2765</v>
      </c>
      <c r="D2745" s="59" t="s">
        <v>3275</v>
      </c>
      <c r="E2745" s="59" t="s">
        <v>6161</v>
      </c>
      <c r="F2745" t="s">
        <v>1039</v>
      </c>
      <c r="G2745" t="s">
        <v>1028</v>
      </c>
      <c r="H2745" t="s">
        <v>1040</v>
      </c>
      <c r="I2745" s="52">
        <v>45474</v>
      </c>
      <c r="J2745" t="s">
        <v>2457</v>
      </c>
      <c r="K2745">
        <v>300</v>
      </c>
      <c r="L2745" s="73">
        <v>26.915459728117401</v>
      </c>
      <c r="M2745">
        <v>296</v>
      </c>
      <c r="N2745">
        <v>0.99849894480846602</v>
      </c>
      <c r="O2745" s="73">
        <v>27.517626308613298</v>
      </c>
      <c r="P2745">
        <v>296</v>
      </c>
      <c r="Q2745">
        <v>0.99849894480846602</v>
      </c>
      <c r="R2745">
        <v>271</v>
      </c>
      <c r="S2745">
        <v>0.944369742457422</v>
      </c>
      <c r="T2745">
        <v>47.771142255320299</v>
      </c>
      <c r="U2745">
        <v>0.83974168538653104</v>
      </c>
      <c r="V2745">
        <v>249</v>
      </c>
      <c r="W2745">
        <v>0.10213489178229899</v>
      </c>
      <c r="X2745">
        <v>57</v>
      </c>
      <c r="Y2745">
        <v>294</v>
      </c>
      <c r="Z2745">
        <v>0.99666457877797199</v>
      </c>
      <c r="AA2745">
        <v>203.06051642310399</v>
      </c>
      <c r="AB2745">
        <v>165</v>
      </c>
      <c r="AC2745">
        <v>0.61482666592088597</v>
      </c>
      <c r="AD2745">
        <v>129</v>
      </c>
      <c r="AE2745">
        <v>0.38183791285708601</v>
      </c>
      <c r="AF2745">
        <v>6</v>
      </c>
      <c r="AG2745">
        <v>3.3354212220269501E-3</v>
      </c>
      <c r="AH2745">
        <v>8.6300471775689908E-3</v>
      </c>
      <c r="AI2745">
        <v>25</v>
      </c>
      <c r="AJ2745" s="73">
        <v>29.269061146207701</v>
      </c>
      <c r="AK2745">
        <v>296</v>
      </c>
      <c r="AL2745">
        <v>0.99849894480846602</v>
      </c>
      <c r="AM2745">
        <v>9.9414196930601596E-3</v>
      </c>
      <c r="AN2745">
        <v>6</v>
      </c>
      <c r="AO2745">
        <v>1.98563968848329E-2</v>
      </c>
      <c r="AP2745">
        <v>6</v>
      </c>
      <c r="AQ2745">
        <v>298</v>
      </c>
      <c r="AR2745">
        <v>0.99945339715835801</v>
      </c>
      <c r="AS2745">
        <v>0</v>
      </c>
      <c r="AT2745">
        <v>0</v>
      </c>
      <c r="AU2745">
        <v>1.3941449274550899E-2</v>
      </c>
      <c r="AV2745">
        <v>2</v>
      </c>
      <c r="AW2745">
        <v>298</v>
      </c>
      <c r="AX2745">
        <v>0.99945339715835801</v>
      </c>
      <c r="AY2745" s="73">
        <v>26.8294073116327</v>
      </c>
      <c r="AZ2745">
        <v>296</v>
      </c>
      <c r="BA2745">
        <v>0.99849894480846602</v>
      </c>
      <c r="BB2745">
        <v>285</v>
      </c>
      <c r="BC2745">
        <v>0.95070406694755005</v>
      </c>
      <c r="BD2745">
        <v>7</v>
      </c>
      <c r="BE2745">
        <v>2.8892933325974798E-2</v>
      </c>
      <c r="BF2745">
        <v>26.915459728117401</v>
      </c>
      <c r="BG2745">
        <v>27.517626308613298</v>
      </c>
      <c r="BH2745">
        <v>26.8294073116327</v>
      </c>
      <c r="BI2745">
        <v>29.269061146207701</v>
      </c>
    </row>
    <row r="2746" spans="1:61" x14ac:dyDescent="0.25">
      <c r="A2746" s="10" t="str">
        <f>VLOOKUP(D2746,'Index-Relations'!E:F,2,FALSE)</f>
        <v>BM</v>
      </c>
      <c r="B2746" t="s">
        <v>3450</v>
      </c>
      <c r="C2746" s="53" t="s">
        <v>2766</v>
      </c>
      <c r="D2746" s="59" t="s">
        <v>3275</v>
      </c>
      <c r="E2746" s="59" t="s">
        <v>6162</v>
      </c>
      <c r="F2746" t="s">
        <v>1039</v>
      </c>
      <c r="G2746" t="s">
        <v>1028</v>
      </c>
      <c r="H2746" t="s">
        <v>1040</v>
      </c>
      <c r="I2746" s="52">
        <v>45446</v>
      </c>
      <c r="J2746" t="s">
        <v>2457</v>
      </c>
      <c r="K2746">
        <v>300</v>
      </c>
      <c r="L2746" s="73">
        <v>26.822600707428901</v>
      </c>
      <c r="M2746">
        <v>296</v>
      </c>
      <c r="N2746">
        <v>0.99835672816911603</v>
      </c>
      <c r="O2746" s="73">
        <v>27.218458305191</v>
      </c>
      <c r="P2746">
        <v>296</v>
      </c>
      <c r="Q2746">
        <v>0.99835672816911603</v>
      </c>
      <c r="R2746">
        <v>272</v>
      </c>
      <c r="S2746">
        <v>0.94432556808454904</v>
      </c>
      <c r="T2746">
        <v>47.743215337370103</v>
      </c>
      <c r="U2746">
        <v>0.83140879675336499</v>
      </c>
      <c r="V2746">
        <v>247</v>
      </c>
      <c r="W2746">
        <v>0.101992551121057</v>
      </c>
      <c r="X2746">
        <v>57</v>
      </c>
      <c r="Y2746">
        <v>294</v>
      </c>
      <c r="Z2746">
        <v>0.99641000435703797</v>
      </c>
      <c r="AA2746">
        <v>184.47137742214301</v>
      </c>
      <c r="AB2746">
        <v>163</v>
      </c>
      <c r="AC2746">
        <v>0.60966792294837402</v>
      </c>
      <c r="AD2746">
        <v>131</v>
      </c>
      <c r="AE2746">
        <v>0.38674208140866401</v>
      </c>
      <c r="AF2746">
        <v>6</v>
      </c>
      <c r="AG2746">
        <v>3.5899956429617502E-3</v>
      </c>
      <c r="AH2746">
        <v>8.14555318000648E-3</v>
      </c>
      <c r="AI2746">
        <v>24</v>
      </c>
      <c r="AJ2746" s="73">
        <v>29.154250304790001</v>
      </c>
      <c r="AK2746">
        <v>296</v>
      </c>
      <c r="AL2746">
        <v>0.99835672816911603</v>
      </c>
      <c r="AM2746">
        <v>1.0178792728084999E-2</v>
      </c>
      <c r="AN2746">
        <v>6</v>
      </c>
      <c r="AO2746">
        <v>1.98761041508938E-2</v>
      </c>
      <c r="AP2746">
        <v>6</v>
      </c>
      <c r="AQ2746">
        <v>298</v>
      </c>
      <c r="AR2746">
        <v>0.99936861968472201</v>
      </c>
      <c r="AS2746">
        <v>0</v>
      </c>
      <c r="AT2746">
        <v>0</v>
      </c>
      <c r="AU2746">
        <v>1.2688808912448E-2</v>
      </c>
      <c r="AV2746">
        <v>2</v>
      </c>
      <c r="AW2746">
        <v>298</v>
      </c>
      <c r="AX2746">
        <v>0.99936861968472201</v>
      </c>
      <c r="AY2746" s="73">
        <v>26.9638672135729</v>
      </c>
      <c r="AZ2746">
        <v>296</v>
      </c>
      <c r="BA2746">
        <v>0.99835672816911603</v>
      </c>
      <c r="BB2746">
        <v>285</v>
      </c>
      <c r="BC2746">
        <v>0.95107479780075599</v>
      </c>
      <c r="BD2746">
        <v>7</v>
      </c>
      <c r="BE2746">
        <v>2.84177177330719E-2</v>
      </c>
      <c r="BF2746">
        <v>26.822600707428901</v>
      </c>
      <c r="BG2746">
        <v>27.218458305191</v>
      </c>
      <c r="BH2746">
        <v>26.9638672135729</v>
      </c>
      <c r="BI2746">
        <v>29.154250304790001</v>
      </c>
    </row>
    <row r="2747" spans="1:61" x14ac:dyDescent="0.25">
      <c r="A2747" s="10" t="str">
        <f>VLOOKUP(D2747,'Index-Relations'!E:F,2,FALSE)</f>
        <v>BM</v>
      </c>
      <c r="B2747" t="s">
        <v>3450</v>
      </c>
      <c r="C2747" s="53" t="s">
        <v>2767</v>
      </c>
      <c r="D2747" s="59" t="s">
        <v>3275</v>
      </c>
      <c r="E2747" s="59" t="s">
        <v>6163</v>
      </c>
      <c r="F2747" t="s">
        <v>1039</v>
      </c>
      <c r="G2747" t="s">
        <v>1028</v>
      </c>
      <c r="H2747" t="s">
        <v>1040</v>
      </c>
      <c r="I2747" s="52">
        <v>45418</v>
      </c>
      <c r="J2747" t="s">
        <v>2457</v>
      </c>
      <c r="K2747">
        <v>300</v>
      </c>
      <c r="L2747" s="73">
        <v>27.379038340239902</v>
      </c>
      <c r="M2747">
        <v>296</v>
      </c>
      <c r="N2747">
        <v>0.99842195806302803</v>
      </c>
      <c r="O2747" s="73">
        <v>27.6882334952859</v>
      </c>
      <c r="P2747">
        <v>296</v>
      </c>
      <c r="Q2747">
        <v>0.99842195806302803</v>
      </c>
      <c r="R2747">
        <v>272</v>
      </c>
      <c r="S2747">
        <v>0.943410110361392</v>
      </c>
      <c r="T2747">
        <v>47.896549621330799</v>
      </c>
      <c r="U2747">
        <v>0.822720218082858</v>
      </c>
      <c r="V2747">
        <v>247</v>
      </c>
      <c r="W2747">
        <v>0.102456108530738</v>
      </c>
      <c r="X2747">
        <v>57</v>
      </c>
      <c r="Y2747">
        <v>294</v>
      </c>
      <c r="Z2747">
        <v>0.99645923098103595</v>
      </c>
      <c r="AA2747">
        <v>187.882055679556</v>
      </c>
      <c r="AB2747">
        <v>163</v>
      </c>
      <c r="AC2747">
        <v>0.606435006418658</v>
      </c>
      <c r="AD2747">
        <v>131</v>
      </c>
      <c r="AE2747">
        <v>0.39002422456237701</v>
      </c>
      <c r="AF2747">
        <v>6</v>
      </c>
      <c r="AG2747">
        <v>3.5407690189634398E-3</v>
      </c>
      <c r="AH2747">
        <v>7.9801111845233096E-3</v>
      </c>
      <c r="AI2747">
        <v>24</v>
      </c>
      <c r="AJ2747" s="73">
        <v>29.884712815189999</v>
      </c>
      <c r="AK2747">
        <v>296</v>
      </c>
      <c r="AL2747">
        <v>0.99842195806302803</v>
      </c>
      <c r="AM2747">
        <v>9.5195029555619603E-3</v>
      </c>
      <c r="AN2747">
        <v>6</v>
      </c>
      <c r="AO2747">
        <v>1.98955038939728E-2</v>
      </c>
      <c r="AP2747">
        <v>6</v>
      </c>
      <c r="AQ2747">
        <v>298</v>
      </c>
      <c r="AR2747">
        <v>0.99943161060649999</v>
      </c>
      <c r="AS2747">
        <v>0</v>
      </c>
      <c r="AT2747">
        <v>0</v>
      </c>
      <c r="AU2747">
        <v>1.2045586083485301E-2</v>
      </c>
      <c r="AV2747">
        <v>2</v>
      </c>
      <c r="AW2747">
        <v>298</v>
      </c>
      <c r="AX2747">
        <v>0.99943161060649899</v>
      </c>
      <c r="AY2747" s="73">
        <v>27.295921078116901</v>
      </c>
      <c r="AZ2747">
        <v>296</v>
      </c>
      <c r="BA2747">
        <v>0.99842195806302803</v>
      </c>
      <c r="BB2747">
        <v>285</v>
      </c>
      <c r="BC2747">
        <v>0.95156154530474002</v>
      </c>
      <c r="BD2747">
        <v>7</v>
      </c>
      <c r="BE2747">
        <v>2.7974561407787198E-2</v>
      </c>
      <c r="BF2747">
        <v>27.379038340239902</v>
      </c>
      <c r="BG2747">
        <v>27.6882334952859</v>
      </c>
      <c r="BH2747">
        <v>27.295921078116901</v>
      </c>
      <c r="BI2747">
        <v>29.884712815189999</v>
      </c>
    </row>
    <row r="2748" spans="1:61" x14ac:dyDescent="0.25">
      <c r="A2748" s="10" t="str">
        <f>VLOOKUP(D2748,'Index-Relations'!E:F,2,FALSE)</f>
        <v>BM</v>
      </c>
      <c r="B2748" t="s">
        <v>3450</v>
      </c>
      <c r="C2748" s="53" t="s">
        <v>2768</v>
      </c>
      <c r="D2748" s="59" t="s">
        <v>3275</v>
      </c>
      <c r="E2748" s="59" t="s">
        <v>6164</v>
      </c>
      <c r="F2748" t="s">
        <v>1039</v>
      </c>
      <c r="G2748" t="s">
        <v>1028</v>
      </c>
      <c r="H2748" t="s">
        <v>1040</v>
      </c>
      <c r="I2748" s="52">
        <v>45383</v>
      </c>
      <c r="J2748" t="s">
        <v>2457</v>
      </c>
      <c r="K2748">
        <v>300</v>
      </c>
      <c r="L2748">
        <v>24.4434668010128</v>
      </c>
      <c r="M2748">
        <v>296</v>
      </c>
      <c r="N2748">
        <v>0.99831271052922099</v>
      </c>
      <c r="O2748">
        <v>24.540903189539801</v>
      </c>
      <c r="P2748">
        <v>296</v>
      </c>
      <c r="Q2748">
        <v>0.99831271052922099</v>
      </c>
      <c r="R2748">
        <v>272</v>
      </c>
      <c r="S2748">
        <v>0.94238954152685295</v>
      </c>
      <c r="T2748">
        <v>47.992931800433098</v>
      </c>
      <c r="U2748">
        <v>0.82039620691802295</v>
      </c>
      <c r="V2748">
        <v>247</v>
      </c>
      <c r="W2748">
        <v>9.7501298756130006E-2</v>
      </c>
      <c r="X2748">
        <v>57</v>
      </c>
      <c r="Y2748">
        <v>294</v>
      </c>
      <c r="Z2748">
        <v>0.996245205413821</v>
      </c>
      <c r="AA2748">
        <v>194.00883475750999</v>
      </c>
      <c r="AB2748">
        <v>163</v>
      </c>
      <c r="AC2748">
        <v>0.60366922799141798</v>
      </c>
      <c r="AD2748">
        <v>131</v>
      </c>
      <c r="AE2748">
        <v>0.39257597742240302</v>
      </c>
      <c r="AF2748">
        <v>6</v>
      </c>
      <c r="AG2748">
        <v>3.7547945861776599E-3</v>
      </c>
      <c r="AH2748">
        <v>7.9880492531956594E-3</v>
      </c>
      <c r="AI2748">
        <v>24</v>
      </c>
      <c r="AJ2748">
        <v>27.469792481201999</v>
      </c>
      <c r="AK2748">
        <v>296</v>
      </c>
      <c r="AL2748">
        <v>0.99831271052922099</v>
      </c>
      <c r="AM2748">
        <v>9.8182859048559293E-3</v>
      </c>
      <c r="AN2748">
        <v>6</v>
      </c>
      <c r="AO2748">
        <v>2.0092109595983499E-2</v>
      </c>
      <c r="AP2748">
        <v>6</v>
      </c>
      <c r="AQ2748">
        <v>298</v>
      </c>
      <c r="AR2748">
        <v>0.99937838716898797</v>
      </c>
      <c r="AS2748">
        <v>0</v>
      </c>
      <c r="AT2748">
        <v>0</v>
      </c>
      <c r="AU2748">
        <v>1.1406817041887601E-2</v>
      </c>
      <c r="AV2748">
        <v>2</v>
      </c>
      <c r="AW2748">
        <v>298</v>
      </c>
      <c r="AX2748">
        <v>0.99937838716898797</v>
      </c>
      <c r="AY2748">
        <v>24.152899511877301</v>
      </c>
      <c r="AZ2748">
        <v>296</v>
      </c>
      <c r="BA2748">
        <v>0.99831271052922099</v>
      </c>
      <c r="BB2748">
        <v>285</v>
      </c>
      <c r="BC2748">
        <v>0.95191570936634595</v>
      </c>
      <c r="BD2748">
        <v>7</v>
      </c>
      <c r="BE2748">
        <v>2.7370568206658199E-2</v>
      </c>
      <c r="BF2748">
        <v>27.384117801259901</v>
      </c>
      <c r="BG2748">
        <v>27.642286179174</v>
      </c>
      <c r="BH2748">
        <v>27.300138134333</v>
      </c>
      <c r="BI2748">
        <v>29.914501290472</v>
      </c>
    </row>
    <row r="2749" spans="1:61" x14ac:dyDescent="0.25">
      <c r="A2749" s="10" t="str">
        <f>VLOOKUP(D2749,'Index-Relations'!E:F,2,FALSE)</f>
        <v>BM</v>
      </c>
      <c r="B2749" t="s">
        <v>3450</v>
      </c>
      <c r="C2749" s="53" t="s">
        <v>2769</v>
      </c>
      <c r="D2749" s="59" t="s">
        <v>3275</v>
      </c>
      <c r="E2749" s="59" t="s">
        <v>6165</v>
      </c>
      <c r="F2749" t="s">
        <v>1039</v>
      </c>
      <c r="G2749" t="s">
        <v>1028</v>
      </c>
      <c r="H2749" t="s">
        <v>1040</v>
      </c>
      <c r="I2749" s="52">
        <v>45352</v>
      </c>
      <c r="J2749" t="s">
        <v>2457</v>
      </c>
      <c r="K2749">
        <v>300</v>
      </c>
      <c r="L2749">
        <v>24.522441519324499</v>
      </c>
      <c r="M2749">
        <v>296</v>
      </c>
      <c r="N2749">
        <v>0.99821791280749295</v>
      </c>
      <c r="O2749">
        <v>24.384884126163399</v>
      </c>
      <c r="P2749">
        <v>296</v>
      </c>
      <c r="Q2749">
        <v>0.99821791280749295</v>
      </c>
      <c r="R2749">
        <v>272</v>
      </c>
      <c r="S2749">
        <v>0.940091732189548</v>
      </c>
      <c r="T2749">
        <v>47.657762219067301</v>
      </c>
      <c r="U2749">
        <v>0.79982176994811405</v>
      </c>
      <c r="V2749">
        <v>247</v>
      </c>
      <c r="W2749">
        <v>8.30789909902903E-2</v>
      </c>
      <c r="X2749">
        <v>53</v>
      </c>
      <c r="Y2749">
        <v>294</v>
      </c>
      <c r="Z2749">
        <v>0.99596197522243801</v>
      </c>
      <c r="AA2749">
        <v>188.407789695612</v>
      </c>
      <c r="AB2749">
        <v>163</v>
      </c>
      <c r="AC2749">
        <v>0.60344566099938401</v>
      </c>
      <c r="AD2749">
        <v>131</v>
      </c>
      <c r="AE2749">
        <v>0.392516314223054</v>
      </c>
      <c r="AF2749">
        <v>6</v>
      </c>
      <c r="AG2749">
        <v>4.0380247775612102E-3</v>
      </c>
      <c r="AH2749">
        <v>6.3198852707943703E-3</v>
      </c>
      <c r="AI2749">
        <v>20</v>
      </c>
      <c r="AJ2749">
        <v>27.347249988304</v>
      </c>
      <c r="AK2749">
        <v>296</v>
      </c>
      <c r="AL2749">
        <v>0.99821791280749295</v>
      </c>
      <c r="AM2749">
        <v>9.7609686174231491E-3</v>
      </c>
      <c r="AN2749">
        <v>6</v>
      </c>
      <c r="AO2749">
        <v>1.92855333876314E-2</v>
      </c>
      <c r="AP2749">
        <v>6</v>
      </c>
      <c r="AQ2749">
        <v>298</v>
      </c>
      <c r="AR2749">
        <v>0.999388326720275</v>
      </c>
      <c r="AS2749">
        <v>0</v>
      </c>
      <c r="AT2749">
        <v>0</v>
      </c>
      <c r="AU2749">
        <v>1.0915263662021399E-2</v>
      </c>
      <c r="AV2749">
        <v>2</v>
      </c>
      <c r="AW2749">
        <v>298</v>
      </c>
      <c r="AX2749">
        <v>0.999388326720275</v>
      </c>
      <c r="AY2749">
        <v>24.4732267885678</v>
      </c>
      <c r="AZ2749">
        <v>296</v>
      </c>
      <c r="BA2749">
        <v>0.99821791280749295</v>
      </c>
      <c r="BB2749">
        <v>285</v>
      </c>
      <c r="BC2749">
        <v>0.95577791670872603</v>
      </c>
      <c r="BD2749">
        <v>7</v>
      </c>
      <c r="BE2749">
        <v>2.4324876623917802E-2</v>
      </c>
      <c r="BF2749">
        <v>27.444937331039998</v>
      </c>
      <c r="BG2749">
        <v>27.436748241461999</v>
      </c>
      <c r="BH2749">
        <v>27.667932881140999</v>
      </c>
      <c r="BI2749">
        <v>29.7597986828759</v>
      </c>
    </row>
    <row r="2750" spans="1:61" x14ac:dyDescent="0.25">
      <c r="A2750" s="10" t="str">
        <f>VLOOKUP(D2750,'Index-Relations'!E:F,2,FALSE)</f>
        <v>BM</v>
      </c>
      <c r="B2750" t="s">
        <v>3450</v>
      </c>
      <c r="C2750" s="53" t="s">
        <v>2770</v>
      </c>
      <c r="D2750" s="59" t="s">
        <v>3275</v>
      </c>
      <c r="E2750" s="59" t="s">
        <v>6166</v>
      </c>
      <c r="F2750" t="s">
        <v>1039</v>
      </c>
      <c r="G2750" t="s">
        <v>1028</v>
      </c>
      <c r="H2750" t="s">
        <v>1040</v>
      </c>
      <c r="I2750" s="52">
        <v>45323</v>
      </c>
      <c r="J2750" t="s">
        <v>2457</v>
      </c>
      <c r="K2750">
        <v>300</v>
      </c>
      <c r="L2750">
        <v>24.791171727414302</v>
      </c>
      <c r="M2750">
        <v>296</v>
      </c>
      <c r="N2750">
        <v>0.998256395401944</v>
      </c>
      <c r="O2750">
        <v>24.7203044389261</v>
      </c>
      <c r="P2750">
        <v>296</v>
      </c>
      <c r="Q2750">
        <v>0.998256395401944</v>
      </c>
      <c r="R2750">
        <v>272</v>
      </c>
      <c r="S2750">
        <v>0.94082310189741702</v>
      </c>
      <c r="T2750">
        <v>47.436260932134502</v>
      </c>
      <c r="U2750">
        <v>0.80408430305935397</v>
      </c>
      <c r="V2750">
        <v>246</v>
      </c>
      <c r="W2750">
        <v>7.9681105850161096E-2</v>
      </c>
      <c r="X2750">
        <v>51</v>
      </c>
      <c r="Y2750">
        <v>294</v>
      </c>
      <c r="Z2750">
        <v>0.996181857053276</v>
      </c>
      <c r="AA2750">
        <v>222.57561943757401</v>
      </c>
      <c r="AB2750">
        <v>164</v>
      </c>
      <c r="AC2750">
        <v>0.60944527451611796</v>
      </c>
      <c r="AD2750">
        <v>130</v>
      </c>
      <c r="AE2750">
        <v>0.38673658253715598</v>
      </c>
      <c r="AF2750">
        <v>6</v>
      </c>
      <c r="AG2750">
        <v>3.8181429467245001E-3</v>
      </c>
      <c r="AH2750">
        <v>6.1728617297211498E-3</v>
      </c>
      <c r="AI2750">
        <v>18</v>
      </c>
      <c r="AJ2750">
        <v>27.753910517074999</v>
      </c>
      <c r="AK2750">
        <v>296</v>
      </c>
      <c r="AL2750">
        <v>0.998256395401944</v>
      </c>
      <c r="AM2750">
        <v>9.6138749602755497E-3</v>
      </c>
      <c r="AN2750">
        <v>6</v>
      </c>
      <c r="AO2750">
        <v>1.99448689246619E-2</v>
      </c>
      <c r="AP2750">
        <v>6</v>
      </c>
      <c r="AQ2750">
        <v>296</v>
      </c>
      <c r="AR2750">
        <v>0.99796710264852495</v>
      </c>
      <c r="AS2750">
        <v>0</v>
      </c>
      <c r="AT2750">
        <v>0</v>
      </c>
      <c r="AU2750">
        <v>1.0591515970832001E-2</v>
      </c>
      <c r="AV2750">
        <v>2</v>
      </c>
      <c r="AW2750">
        <v>296</v>
      </c>
      <c r="AX2750">
        <v>0.99796710264852495</v>
      </c>
      <c r="AY2750">
        <v>24.5400722906714</v>
      </c>
      <c r="AZ2750">
        <v>296</v>
      </c>
      <c r="BA2750">
        <v>0.998256395401944</v>
      </c>
      <c r="BB2750">
        <v>283</v>
      </c>
      <c r="BC2750">
        <v>0.95317267214658197</v>
      </c>
      <c r="BD2750">
        <v>7</v>
      </c>
      <c r="BE2750">
        <v>2.4849561577281E-2</v>
      </c>
      <c r="BF2750">
        <v>27.729179531004899</v>
      </c>
      <c r="BG2750">
        <v>27.777304805533898</v>
      </c>
      <c r="BH2750">
        <v>27.763183970826901</v>
      </c>
      <c r="BI2750">
        <v>30.129915631566</v>
      </c>
    </row>
    <row r="2751" spans="1:61" x14ac:dyDescent="0.25">
      <c r="A2751" s="10" t="str">
        <f>VLOOKUP(D2751,'Index-Relations'!E:F,2,FALSE)</f>
        <v>BM</v>
      </c>
      <c r="B2751" t="s">
        <v>3450</v>
      </c>
      <c r="C2751" s="53" t="s">
        <v>2760</v>
      </c>
      <c r="D2751" s="59" t="s">
        <v>3276</v>
      </c>
      <c r="E2751" s="59" t="s">
        <v>6167</v>
      </c>
      <c r="F2751" t="s">
        <v>1042</v>
      </c>
      <c r="G2751" t="s">
        <v>1022</v>
      </c>
      <c r="H2751" t="s">
        <v>1043</v>
      </c>
      <c r="I2751" s="52">
        <v>45659</v>
      </c>
      <c r="J2751" t="s">
        <v>2457</v>
      </c>
      <c r="K2751">
        <v>300</v>
      </c>
      <c r="L2751" s="73">
        <v>27.1546056585873</v>
      </c>
      <c r="M2751">
        <v>291</v>
      </c>
      <c r="N2751">
        <v>0.98200438480320196</v>
      </c>
      <c r="O2751" s="73">
        <v>28.125809353695001</v>
      </c>
      <c r="P2751">
        <v>291</v>
      </c>
      <c r="Q2751">
        <v>0.98200438480320196</v>
      </c>
      <c r="R2751">
        <v>274</v>
      </c>
      <c r="S2751">
        <v>0.94071765211432101</v>
      </c>
      <c r="T2751">
        <v>47.332112094995701</v>
      </c>
      <c r="U2751">
        <v>0.84374126458922705</v>
      </c>
      <c r="V2751">
        <v>253</v>
      </c>
      <c r="W2751">
        <v>8.7108392979754701E-2</v>
      </c>
      <c r="X2751">
        <v>53</v>
      </c>
      <c r="Y2751">
        <v>298</v>
      </c>
      <c r="Z2751">
        <v>0.99907428218720196</v>
      </c>
      <c r="AA2751">
        <v>196.508806587484</v>
      </c>
      <c r="AB2751">
        <v>191</v>
      </c>
      <c r="AC2751">
        <v>0.764454950601135</v>
      </c>
      <c r="AD2751">
        <v>107</v>
      </c>
      <c r="AE2751">
        <v>0.23461933158606699</v>
      </c>
      <c r="AF2751">
        <v>2</v>
      </c>
      <c r="AG2751">
        <v>9.2571781279726596E-4</v>
      </c>
      <c r="AH2751">
        <v>8.6427702700940592E-3</v>
      </c>
      <c r="AI2751">
        <v>25</v>
      </c>
      <c r="AJ2751" s="73">
        <v>29.258269875770001</v>
      </c>
      <c r="AK2751">
        <v>291</v>
      </c>
      <c r="AL2751">
        <v>0.98200438480320196</v>
      </c>
      <c r="AM2751">
        <v>2.0069793541498401E-2</v>
      </c>
      <c r="AN2751">
        <v>6</v>
      </c>
      <c r="AO2751">
        <v>2.6356203178541902E-2</v>
      </c>
      <c r="AP2751">
        <v>8</v>
      </c>
      <c r="AQ2751">
        <v>298</v>
      </c>
      <c r="AR2751">
        <v>0.99725521025650299</v>
      </c>
      <c r="AS2751">
        <v>0</v>
      </c>
      <c r="AT2751">
        <v>0</v>
      </c>
      <c r="AU2751">
        <v>1.6016027401898501E-3</v>
      </c>
      <c r="AV2751">
        <v>1</v>
      </c>
      <c r="AW2751">
        <v>300</v>
      </c>
      <c r="AX2751">
        <v>1</v>
      </c>
      <c r="AY2751" s="73">
        <v>26.902373877003299</v>
      </c>
      <c r="AZ2751">
        <v>291</v>
      </c>
      <c r="BA2751">
        <v>0.98200438480320196</v>
      </c>
      <c r="BB2751">
        <v>282</v>
      </c>
      <c r="BC2751">
        <v>0.94573135149261101</v>
      </c>
      <c r="BD2751">
        <v>8</v>
      </c>
      <c r="BE2751">
        <v>2.5167655585349901E-2</v>
      </c>
      <c r="BF2751">
        <v>27.1546056585873</v>
      </c>
      <c r="BG2751">
        <v>28.125809353695001</v>
      </c>
      <c r="BH2751">
        <v>26.902373877003299</v>
      </c>
      <c r="BI2751">
        <v>29.258269875770001</v>
      </c>
    </row>
    <row r="2752" spans="1:61" x14ac:dyDescent="0.25">
      <c r="A2752" s="10" t="str">
        <f>VLOOKUP(D2752,'Index-Relations'!E:F,2,FALSE)</f>
        <v>BM</v>
      </c>
      <c r="B2752" t="s">
        <v>3450</v>
      </c>
      <c r="C2752" s="53" t="s">
        <v>2761</v>
      </c>
      <c r="D2752" s="59" t="s">
        <v>3276</v>
      </c>
      <c r="E2752" s="59" t="s">
        <v>6168</v>
      </c>
      <c r="F2752" t="s">
        <v>1042</v>
      </c>
      <c r="G2752" t="s">
        <v>1022</v>
      </c>
      <c r="H2752" t="s">
        <v>1043</v>
      </c>
      <c r="I2752" s="52">
        <v>45628</v>
      </c>
      <c r="J2752" t="s">
        <v>2457</v>
      </c>
      <c r="K2752">
        <v>300</v>
      </c>
      <c r="L2752" s="73">
        <v>27.2261030619315</v>
      </c>
      <c r="M2752">
        <v>296</v>
      </c>
      <c r="N2752">
        <v>0.99017393889475802</v>
      </c>
      <c r="O2752" s="73">
        <v>28.138891537706002</v>
      </c>
      <c r="P2752">
        <v>296</v>
      </c>
      <c r="Q2752">
        <v>0.99017393889475802</v>
      </c>
      <c r="R2752">
        <v>276</v>
      </c>
      <c r="S2752">
        <v>0.94188841972682702</v>
      </c>
      <c r="T2752">
        <v>47.479966418782901</v>
      </c>
      <c r="U2752">
        <v>0.85661715091642998</v>
      </c>
      <c r="V2752">
        <v>253</v>
      </c>
      <c r="W2752">
        <v>9.5622565859264694E-2</v>
      </c>
      <c r="X2752">
        <v>56</v>
      </c>
      <c r="Y2752">
        <v>299</v>
      </c>
      <c r="Z2752">
        <v>0.99972450819804004</v>
      </c>
      <c r="AA2752">
        <v>175.843325461354</v>
      </c>
      <c r="AB2752">
        <v>186</v>
      </c>
      <c r="AC2752">
        <v>0.72490626735864305</v>
      </c>
      <c r="AD2752">
        <v>112</v>
      </c>
      <c r="AE2752">
        <v>0.271888230115298</v>
      </c>
      <c r="AF2752">
        <v>2</v>
      </c>
      <c r="AG2752">
        <v>3.2055025260585E-3</v>
      </c>
      <c r="AH2752">
        <v>8.7221358974193704E-3</v>
      </c>
      <c r="AI2752">
        <v>26</v>
      </c>
      <c r="AJ2752" s="73">
        <v>29.3594961787187</v>
      </c>
      <c r="AK2752">
        <v>296</v>
      </c>
      <c r="AL2752">
        <v>0.99017393889475802</v>
      </c>
      <c r="AM2752">
        <v>2.15085540945942E-2</v>
      </c>
      <c r="AN2752">
        <v>7</v>
      </c>
      <c r="AO2752">
        <v>2.62936535412387E-2</v>
      </c>
      <c r="AP2752">
        <v>8</v>
      </c>
      <c r="AQ2752">
        <v>298</v>
      </c>
      <c r="AR2752">
        <v>0.99722811509703202</v>
      </c>
      <c r="AS2752">
        <v>0</v>
      </c>
      <c r="AT2752">
        <v>0</v>
      </c>
      <c r="AU2752">
        <v>1.6617261010920801E-3</v>
      </c>
      <c r="AV2752">
        <v>1</v>
      </c>
      <c r="AW2752">
        <v>300</v>
      </c>
      <c r="AX2752">
        <v>1</v>
      </c>
      <c r="AY2752" s="73">
        <v>26.984223288462498</v>
      </c>
      <c r="AZ2752">
        <v>296</v>
      </c>
      <c r="BA2752">
        <v>0.99017393889475802</v>
      </c>
      <c r="BB2752">
        <v>282</v>
      </c>
      <c r="BC2752">
        <v>0.94515122792281003</v>
      </c>
      <c r="BD2752">
        <v>8</v>
      </c>
      <c r="BE2752">
        <v>2.5783233632983099E-2</v>
      </c>
      <c r="BF2752">
        <v>27.2261030619315</v>
      </c>
      <c r="BG2752">
        <v>28.138891537706002</v>
      </c>
      <c r="BH2752">
        <v>26.984223288462498</v>
      </c>
      <c r="BI2752">
        <v>29.3594961787187</v>
      </c>
    </row>
    <row r="2753" spans="1:61" x14ac:dyDescent="0.25">
      <c r="A2753" s="10" t="str">
        <f>VLOOKUP(D2753,'Index-Relations'!E:F,2,FALSE)</f>
        <v>BM</v>
      </c>
      <c r="B2753" t="s">
        <v>3450</v>
      </c>
      <c r="C2753" s="53" t="s">
        <v>2762</v>
      </c>
      <c r="D2753" s="59" t="s">
        <v>3276</v>
      </c>
      <c r="E2753" s="59" t="s">
        <v>6169</v>
      </c>
      <c r="F2753" t="s">
        <v>1042</v>
      </c>
      <c r="G2753" t="s">
        <v>1022</v>
      </c>
      <c r="H2753" t="s">
        <v>1043</v>
      </c>
      <c r="I2753" s="52">
        <v>45597</v>
      </c>
      <c r="J2753" t="s">
        <v>2457</v>
      </c>
      <c r="K2753">
        <v>300</v>
      </c>
      <c r="L2753" s="73">
        <v>27.355294587946901</v>
      </c>
      <c r="M2753">
        <v>297</v>
      </c>
      <c r="N2753">
        <v>0.995486627877752</v>
      </c>
      <c r="O2753" s="73">
        <v>28.259693301301201</v>
      </c>
      <c r="P2753">
        <v>297</v>
      </c>
      <c r="Q2753">
        <v>0.995486627877752</v>
      </c>
      <c r="R2753">
        <v>276</v>
      </c>
      <c r="S2753">
        <v>0.94178828961193195</v>
      </c>
      <c r="T2753">
        <v>47.514390910267899</v>
      </c>
      <c r="U2753">
        <v>0.85236131589409303</v>
      </c>
      <c r="V2753">
        <v>251</v>
      </c>
      <c r="W2753">
        <v>9.7127285385554901E-2</v>
      </c>
      <c r="X2753">
        <v>56</v>
      </c>
      <c r="Y2753">
        <v>296</v>
      </c>
      <c r="Z2753">
        <v>0.98923351025617901</v>
      </c>
      <c r="AA2753">
        <v>176.62016133199899</v>
      </c>
      <c r="AB2753">
        <v>180</v>
      </c>
      <c r="AC2753">
        <v>0.70380116825387895</v>
      </c>
      <c r="AD2753">
        <v>116</v>
      </c>
      <c r="AE2753">
        <v>0.2854323420023</v>
      </c>
      <c r="AF2753">
        <v>4</v>
      </c>
      <c r="AG2753">
        <v>1.07664897438202E-2</v>
      </c>
      <c r="AH2753">
        <v>8.8394188161290306E-3</v>
      </c>
      <c r="AI2753">
        <v>25</v>
      </c>
      <c r="AJ2753" s="73">
        <v>29.553830329307999</v>
      </c>
      <c r="AK2753">
        <v>297</v>
      </c>
      <c r="AL2753">
        <v>0.995486627877752</v>
      </c>
      <c r="AM2753">
        <v>2.28860902857792E-2</v>
      </c>
      <c r="AN2753">
        <v>7</v>
      </c>
      <c r="AO2753">
        <v>2.59926892811034E-2</v>
      </c>
      <c r="AP2753">
        <v>8</v>
      </c>
      <c r="AQ2753">
        <v>293</v>
      </c>
      <c r="AR2753">
        <v>0.98452712513270701</v>
      </c>
      <c r="AS2753">
        <v>0</v>
      </c>
      <c r="AT2753">
        <v>0</v>
      </c>
      <c r="AU2753">
        <v>1.43764665909255E-2</v>
      </c>
      <c r="AV2753">
        <v>2</v>
      </c>
      <c r="AW2753">
        <v>300</v>
      </c>
      <c r="AX2753">
        <v>1</v>
      </c>
      <c r="AY2753" s="73">
        <v>27.0459517434691</v>
      </c>
      <c r="AZ2753">
        <v>297</v>
      </c>
      <c r="BA2753">
        <v>0.995486627877752</v>
      </c>
      <c r="BB2753">
        <v>277</v>
      </c>
      <c r="BC2753">
        <v>0.93196667857228299</v>
      </c>
      <c r="BD2753">
        <v>8</v>
      </c>
      <c r="BE2753">
        <v>2.6567757279321199E-2</v>
      </c>
      <c r="BF2753">
        <v>27.355294587946901</v>
      </c>
      <c r="BG2753">
        <v>28.259693301301201</v>
      </c>
      <c r="BH2753">
        <v>27.0459517434691</v>
      </c>
      <c r="BI2753">
        <v>29.553830329307999</v>
      </c>
    </row>
    <row r="2754" spans="1:61" x14ac:dyDescent="0.25">
      <c r="A2754" s="10" t="str">
        <f>VLOOKUP(D2754,'Index-Relations'!E:F,2,FALSE)</f>
        <v>BM</v>
      </c>
      <c r="B2754" t="s">
        <v>3450</v>
      </c>
      <c r="C2754" s="53" t="s">
        <v>2763</v>
      </c>
      <c r="D2754" s="59" t="s">
        <v>3276</v>
      </c>
      <c r="E2754" s="59" t="s">
        <v>6170</v>
      </c>
      <c r="F2754" t="s">
        <v>1042</v>
      </c>
      <c r="G2754" t="s">
        <v>1022</v>
      </c>
      <c r="H2754" t="s">
        <v>1043</v>
      </c>
      <c r="I2754" s="52">
        <v>45573</v>
      </c>
      <c r="J2754" t="s">
        <v>2457</v>
      </c>
      <c r="K2754">
        <v>300</v>
      </c>
      <c r="L2754" s="73">
        <v>27.178718211881399</v>
      </c>
      <c r="M2754">
        <v>297</v>
      </c>
      <c r="N2754">
        <v>0.99547284267787595</v>
      </c>
      <c r="O2754" s="73">
        <v>28.071185580614799</v>
      </c>
      <c r="P2754">
        <v>297</v>
      </c>
      <c r="Q2754">
        <v>0.99547284267787595</v>
      </c>
      <c r="R2754">
        <v>276</v>
      </c>
      <c r="S2754">
        <v>0.94217711065320098</v>
      </c>
      <c r="T2754">
        <v>47.695620379759703</v>
      </c>
      <c r="U2754">
        <v>0.85266576616419898</v>
      </c>
      <c r="V2754">
        <v>252</v>
      </c>
      <c r="W2754">
        <v>9.6841879920828697E-2</v>
      </c>
      <c r="X2754">
        <v>56</v>
      </c>
      <c r="Y2754">
        <v>296</v>
      </c>
      <c r="Z2754">
        <v>0.99073409465529105</v>
      </c>
      <c r="AA2754">
        <v>169.06718493908301</v>
      </c>
      <c r="AB2754">
        <v>179</v>
      </c>
      <c r="AC2754">
        <v>0.70350354404112503</v>
      </c>
      <c r="AD2754">
        <v>117</v>
      </c>
      <c r="AE2754">
        <v>0.28723055061416602</v>
      </c>
      <c r="AF2754">
        <v>4</v>
      </c>
      <c r="AG2754">
        <v>9.2659053447082806E-3</v>
      </c>
      <c r="AH2754">
        <v>9.0202753468889407E-3</v>
      </c>
      <c r="AI2754">
        <v>25</v>
      </c>
      <c r="AJ2754" s="73">
        <v>29.440606918934801</v>
      </c>
      <c r="AK2754">
        <v>297</v>
      </c>
      <c r="AL2754">
        <v>0.99547284267787595</v>
      </c>
      <c r="AM2754">
        <v>2.3080010977980198E-2</v>
      </c>
      <c r="AN2754">
        <v>7</v>
      </c>
      <c r="AO2754">
        <v>2.6526162984078901E-2</v>
      </c>
      <c r="AP2754">
        <v>8</v>
      </c>
      <c r="AQ2754">
        <v>293</v>
      </c>
      <c r="AR2754">
        <v>0.98591752551175904</v>
      </c>
      <c r="AS2754">
        <v>0</v>
      </c>
      <c r="AT2754">
        <v>0</v>
      </c>
      <c r="AU2754">
        <v>1.4458781348607799E-2</v>
      </c>
      <c r="AV2754">
        <v>2</v>
      </c>
      <c r="AW2754">
        <v>300</v>
      </c>
      <c r="AX2754">
        <v>0.999999999999999</v>
      </c>
      <c r="AY2754" s="73">
        <v>26.8473079150749</v>
      </c>
      <c r="AZ2754">
        <v>297</v>
      </c>
      <c r="BA2754">
        <v>0.99547284267787595</v>
      </c>
      <c r="BB2754">
        <v>277</v>
      </c>
      <c r="BC2754">
        <v>0.93204848398666396</v>
      </c>
      <c r="BD2754">
        <v>8</v>
      </c>
      <c r="BE2754">
        <v>2.7342878541015199E-2</v>
      </c>
      <c r="BF2754">
        <v>27.178718211881399</v>
      </c>
      <c r="BG2754">
        <v>28.071185580614799</v>
      </c>
      <c r="BH2754">
        <v>26.8473079150749</v>
      </c>
      <c r="BI2754">
        <v>29.440606918934801</v>
      </c>
    </row>
    <row r="2755" spans="1:61" x14ac:dyDescent="0.25">
      <c r="A2755" s="10" t="str">
        <f>VLOOKUP(D2755,'Index-Relations'!E:F,2,FALSE)</f>
        <v>BM</v>
      </c>
      <c r="B2755" t="s">
        <v>3450</v>
      </c>
      <c r="C2755" s="53" t="s">
        <v>2764</v>
      </c>
      <c r="D2755" s="59" t="s">
        <v>3276</v>
      </c>
      <c r="E2755" s="59" t="s">
        <v>6171</v>
      </c>
      <c r="F2755" t="s">
        <v>1042</v>
      </c>
      <c r="G2755" t="s">
        <v>1022</v>
      </c>
      <c r="H2755" t="s">
        <v>1043</v>
      </c>
      <c r="I2755" s="52">
        <v>45537</v>
      </c>
      <c r="J2755" t="s">
        <v>2457</v>
      </c>
      <c r="K2755">
        <v>300</v>
      </c>
      <c r="L2755" s="73">
        <v>26.783473482685199</v>
      </c>
      <c r="M2755">
        <v>297</v>
      </c>
      <c r="N2755">
        <v>0.99779501354563005</v>
      </c>
      <c r="O2755" s="73">
        <v>27.542043658731501</v>
      </c>
      <c r="P2755">
        <v>297</v>
      </c>
      <c r="Q2755">
        <v>0.99779501354563005</v>
      </c>
      <c r="R2755">
        <v>276</v>
      </c>
      <c r="S2755">
        <v>0.94993069358079796</v>
      </c>
      <c r="T2755">
        <v>47.4722091031689</v>
      </c>
      <c r="U2755">
        <v>0.84795306858541697</v>
      </c>
      <c r="V2755">
        <v>252</v>
      </c>
      <c r="W2755">
        <v>9.8101698318860495E-2</v>
      </c>
      <c r="X2755">
        <v>56</v>
      </c>
      <c r="Y2755">
        <v>296</v>
      </c>
      <c r="Z2755">
        <v>0.99743289280130298</v>
      </c>
      <c r="AA2755">
        <v>191.41960465730699</v>
      </c>
      <c r="AB2755">
        <v>173</v>
      </c>
      <c r="AC2755">
        <v>0.68777630758513597</v>
      </c>
      <c r="AD2755">
        <v>123</v>
      </c>
      <c r="AE2755">
        <v>0.30965658521616501</v>
      </c>
      <c r="AF2755">
        <v>4</v>
      </c>
      <c r="AG2755">
        <v>2.5671071986975102E-3</v>
      </c>
      <c r="AH2755">
        <v>8.10489456259233E-3</v>
      </c>
      <c r="AI2755">
        <v>25</v>
      </c>
      <c r="AJ2755" s="73">
        <v>28.993323697922701</v>
      </c>
      <c r="AK2755">
        <v>297</v>
      </c>
      <c r="AL2755">
        <v>0.99779501354563005</v>
      </c>
      <c r="AM2755">
        <v>9.5563999899626103E-3</v>
      </c>
      <c r="AN2755">
        <v>6</v>
      </c>
      <c r="AO2755">
        <v>2.8685876918104199E-2</v>
      </c>
      <c r="AP2755">
        <v>8</v>
      </c>
      <c r="AQ2755">
        <v>292</v>
      </c>
      <c r="AR2755">
        <v>0.98533342118592204</v>
      </c>
      <c r="AS2755">
        <v>0</v>
      </c>
      <c r="AT2755">
        <v>0</v>
      </c>
      <c r="AU2755">
        <v>1.4204702684274401E-2</v>
      </c>
      <c r="AV2755">
        <v>2</v>
      </c>
      <c r="AW2755">
        <v>299</v>
      </c>
      <c r="AX2755">
        <v>0.99975803572542499</v>
      </c>
      <c r="AY2755" s="73">
        <v>26.774908318254301</v>
      </c>
      <c r="AZ2755">
        <v>297</v>
      </c>
      <c r="BA2755">
        <v>0.99779501354563005</v>
      </c>
      <c r="BB2755">
        <v>276</v>
      </c>
      <c r="BC2755">
        <v>0.92780185734779996</v>
      </c>
      <c r="BD2755">
        <v>8</v>
      </c>
      <c r="BE2755">
        <v>2.8845686920018099E-2</v>
      </c>
      <c r="BF2755">
        <v>26.783473482685199</v>
      </c>
      <c r="BG2755">
        <v>27.542043658731501</v>
      </c>
      <c r="BH2755">
        <v>26.774908318254301</v>
      </c>
      <c r="BI2755">
        <v>28.993323697922701</v>
      </c>
    </row>
    <row r="2756" spans="1:61" x14ac:dyDescent="0.25">
      <c r="A2756" s="10" t="str">
        <f>VLOOKUP(D2756,'Index-Relations'!E:F,2,FALSE)</f>
        <v>BM</v>
      </c>
      <c r="B2756" t="s">
        <v>3450</v>
      </c>
      <c r="C2756" s="53" t="s">
        <v>3350</v>
      </c>
      <c r="D2756" s="59" t="s">
        <v>3276</v>
      </c>
      <c r="E2756" s="59" t="s">
        <v>6172</v>
      </c>
      <c r="F2756" t="s">
        <v>1042</v>
      </c>
      <c r="G2756" t="s">
        <v>1022</v>
      </c>
      <c r="H2756" t="s">
        <v>1043</v>
      </c>
      <c r="I2756" s="52">
        <v>45505</v>
      </c>
      <c r="J2756" t="s">
        <v>2457</v>
      </c>
      <c r="K2756">
        <v>300</v>
      </c>
      <c r="L2756" s="73">
        <v>26.602740510084399</v>
      </c>
      <c r="M2756">
        <v>297</v>
      </c>
      <c r="N2756">
        <v>0.99772232375166803</v>
      </c>
      <c r="O2756" s="73">
        <v>27.371594529237498</v>
      </c>
      <c r="P2756">
        <v>297</v>
      </c>
      <c r="Q2756">
        <v>0.99772232375166803</v>
      </c>
      <c r="R2756">
        <v>276</v>
      </c>
      <c r="S2756">
        <v>0.94940358996412899</v>
      </c>
      <c r="T2756">
        <v>47.617222635365401</v>
      </c>
      <c r="U2756">
        <v>0.84167871698257901</v>
      </c>
      <c r="V2756">
        <v>252</v>
      </c>
      <c r="W2756">
        <v>9.8860837847562097E-2</v>
      </c>
      <c r="X2756">
        <v>56</v>
      </c>
      <c r="Y2756">
        <v>296</v>
      </c>
      <c r="Z2756">
        <v>0.99745827104788298</v>
      </c>
      <c r="AA2756">
        <v>199.79945514762201</v>
      </c>
      <c r="AB2756">
        <v>171</v>
      </c>
      <c r="AC2756">
        <v>0.67057180018996998</v>
      </c>
      <c r="AD2756">
        <v>125</v>
      </c>
      <c r="AE2756">
        <v>0.326886470857914</v>
      </c>
      <c r="AF2756">
        <v>4</v>
      </c>
      <c r="AG2756">
        <v>2.5417289521156199E-3</v>
      </c>
      <c r="AH2756">
        <v>8.3511094251159795E-3</v>
      </c>
      <c r="AI2756">
        <v>25</v>
      </c>
      <c r="AJ2756" s="73">
        <v>28.839014134962699</v>
      </c>
      <c r="AK2756">
        <v>297</v>
      </c>
      <c r="AL2756">
        <v>0.99772232375166803</v>
      </c>
      <c r="AM2756">
        <v>9.6150553962497196E-3</v>
      </c>
      <c r="AN2756">
        <v>6</v>
      </c>
      <c r="AO2756">
        <v>2.8438421348833998E-2</v>
      </c>
      <c r="AP2756">
        <v>8</v>
      </c>
      <c r="AQ2756">
        <v>292</v>
      </c>
      <c r="AR2756">
        <v>0.98442735436847595</v>
      </c>
      <c r="AS2756">
        <v>0</v>
      </c>
      <c r="AT2756">
        <v>0</v>
      </c>
      <c r="AU2756">
        <v>1.3605066042986299E-2</v>
      </c>
      <c r="AV2756">
        <v>2</v>
      </c>
      <c r="AW2756">
        <v>299</v>
      </c>
      <c r="AX2756">
        <v>0.99974761274752499</v>
      </c>
      <c r="AY2756" s="73">
        <v>26.603503829175001</v>
      </c>
      <c r="AZ2756">
        <v>297</v>
      </c>
      <c r="BA2756">
        <v>0.99772232375166803</v>
      </c>
      <c r="BB2756">
        <v>276</v>
      </c>
      <c r="BC2756">
        <v>0.92640053915040099</v>
      </c>
      <c r="BD2756">
        <v>8</v>
      </c>
      <c r="BE2756">
        <v>2.95883938692416E-2</v>
      </c>
      <c r="BF2756">
        <v>26.602740510084399</v>
      </c>
      <c r="BG2756">
        <v>27.371594529237498</v>
      </c>
      <c r="BH2756">
        <v>26.603503829175001</v>
      </c>
      <c r="BI2756">
        <v>28.839014134962699</v>
      </c>
    </row>
    <row r="2757" spans="1:61" x14ac:dyDescent="0.25">
      <c r="A2757" s="10" t="str">
        <f>VLOOKUP(D2757,'Index-Relations'!E:F,2,FALSE)</f>
        <v>BM</v>
      </c>
      <c r="B2757" t="s">
        <v>3450</v>
      </c>
      <c r="C2757" s="53" t="s">
        <v>2765</v>
      </c>
      <c r="D2757" s="59" t="s">
        <v>3276</v>
      </c>
      <c r="E2757" s="59" t="s">
        <v>6173</v>
      </c>
      <c r="F2757" t="s">
        <v>1042</v>
      </c>
      <c r="G2757" t="s">
        <v>1022</v>
      </c>
      <c r="H2757" t="s">
        <v>1043</v>
      </c>
      <c r="I2757" s="52">
        <v>45474</v>
      </c>
      <c r="J2757" t="s">
        <v>2457</v>
      </c>
      <c r="K2757">
        <v>300</v>
      </c>
      <c r="L2757" s="73">
        <v>26.6603192032583</v>
      </c>
      <c r="M2757">
        <v>297</v>
      </c>
      <c r="N2757">
        <v>0.99800716774994402</v>
      </c>
      <c r="O2757" s="73">
        <v>27.4590074219728</v>
      </c>
      <c r="P2757">
        <v>297</v>
      </c>
      <c r="Q2757">
        <v>0.99800716774994402</v>
      </c>
      <c r="R2757">
        <v>276</v>
      </c>
      <c r="S2757">
        <v>0.95013185039583703</v>
      </c>
      <c r="T2757">
        <v>47.685383915182697</v>
      </c>
      <c r="U2757">
        <v>0.83436194557044496</v>
      </c>
      <c r="V2757">
        <v>252</v>
      </c>
      <c r="W2757">
        <v>0.100661510805757</v>
      </c>
      <c r="X2757">
        <v>56</v>
      </c>
      <c r="Y2757">
        <v>296</v>
      </c>
      <c r="Z2757">
        <v>0.99762019171568195</v>
      </c>
      <c r="AA2757">
        <v>198.67271031415501</v>
      </c>
      <c r="AB2757">
        <v>170</v>
      </c>
      <c r="AC2757">
        <v>0.62413696261305396</v>
      </c>
      <c r="AD2757">
        <v>126</v>
      </c>
      <c r="AE2757">
        <v>0.37348322910262799</v>
      </c>
      <c r="AF2757">
        <v>4</v>
      </c>
      <c r="AG2757">
        <v>2.3798082843173802E-3</v>
      </c>
      <c r="AH2757">
        <v>8.26028759742789E-3</v>
      </c>
      <c r="AI2757">
        <v>25</v>
      </c>
      <c r="AJ2757" s="73">
        <v>28.901007161945799</v>
      </c>
      <c r="AK2757">
        <v>297</v>
      </c>
      <c r="AL2757">
        <v>0.99800716774994402</v>
      </c>
      <c r="AM2757">
        <v>9.6052930676954699E-3</v>
      </c>
      <c r="AN2757">
        <v>6</v>
      </c>
      <c r="AO2757">
        <v>2.9342966715275101E-2</v>
      </c>
      <c r="AP2757">
        <v>8</v>
      </c>
      <c r="AQ2757">
        <v>292</v>
      </c>
      <c r="AR2757">
        <v>0.98575313116088503</v>
      </c>
      <c r="AS2757">
        <v>0</v>
      </c>
      <c r="AT2757">
        <v>0</v>
      </c>
      <c r="AU2757">
        <v>1.34700787417669E-2</v>
      </c>
      <c r="AV2757">
        <v>2</v>
      </c>
      <c r="AW2757">
        <v>299</v>
      </c>
      <c r="AX2757">
        <v>0.99972500731146297</v>
      </c>
      <c r="AY2757" s="73">
        <v>26.660880802340198</v>
      </c>
      <c r="AZ2757">
        <v>297</v>
      </c>
      <c r="BA2757">
        <v>0.99800716774994402</v>
      </c>
      <c r="BB2757">
        <v>276</v>
      </c>
      <c r="BC2757">
        <v>0.92607729059455601</v>
      </c>
      <c r="BD2757">
        <v>8</v>
      </c>
      <c r="BE2757">
        <v>3.0332873851053599E-2</v>
      </c>
      <c r="BF2757">
        <v>26.6603192032583</v>
      </c>
      <c r="BG2757">
        <v>27.4590074219728</v>
      </c>
      <c r="BH2757">
        <v>26.660880802340198</v>
      </c>
      <c r="BI2757">
        <v>28.901007161945799</v>
      </c>
    </row>
    <row r="2758" spans="1:61" x14ac:dyDescent="0.25">
      <c r="A2758" s="10" t="str">
        <f>VLOOKUP(D2758,'Index-Relations'!E:F,2,FALSE)</f>
        <v>BM</v>
      </c>
      <c r="B2758" t="s">
        <v>3450</v>
      </c>
      <c r="C2758" s="53" t="s">
        <v>2766</v>
      </c>
      <c r="D2758" s="59" t="s">
        <v>3276</v>
      </c>
      <c r="E2758" s="59" t="s">
        <v>6174</v>
      </c>
      <c r="F2758" t="s">
        <v>1042</v>
      </c>
      <c r="G2758" t="s">
        <v>1022</v>
      </c>
      <c r="H2758" t="s">
        <v>1043</v>
      </c>
      <c r="I2758" s="52">
        <v>45446</v>
      </c>
      <c r="J2758" t="s">
        <v>2457</v>
      </c>
      <c r="K2758">
        <v>300</v>
      </c>
      <c r="L2758" s="73">
        <v>26.614969803948998</v>
      </c>
      <c r="M2758">
        <v>297</v>
      </c>
      <c r="N2758">
        <v>0.99790706463599299</v>
      </c>
      <c r="O2758" s="73">
        <v>27.227833827925998</v>
      </c>
      <c r="P2758">
        <v>297</v>
      </c>
      <c r="Q2758">
        <v>0.99790706463599299</v>
      </c>
      <c r="R2758">
        <v>277</v>
      </c>
      <c r="S2758">
        <v>0.94962701675390204</v>
      </c>
      <c r="T2758">
        <v>47.657949698416303</v>
      </c>
      <c r="U2758">
        <v>0.82643265152623702</v>
      </c>
      <c r="V2758">
        <v>250</v>
      </c>
      <c r="W2758">
        <v>9.85036336653487E-2</v>
      </c>
      <c r="X2758">
        <v>55</v>
      </c>
      <c r="Y2758">
        <v>296</v>
      </c>
      <c r="Z2758">
        <v>0.99743585056241302</v>
      </c>
      <c r="AA2758">
        <v>177.122358108322</v>
      </c>
      <c r="AB2758">
        <v>167</v>
      </c>
      <c r="AC2758">
        <v>0.61636213145581298</v>
      </c>
      <c r="AD2758">
        <v>129</v>
      </c>
      <c r="AE2758">
        <v>0.38107371910660098</v>
      </c>
      <c r="AF2758">
        <v>4</v>
      </c>
      <c r="AG2758">
        <v>2.5641494375858698E-3</v>
      </c>
      <c r="AH2758">
        <v>7.8179273766278198E-3</v>
      </c>
      <c r="AI2758">
        <v>24</v>
      </c>
      <c r="AJ2758" s="73">
        <v>28.861517545017001</v>
      </c>
      <c r="AK2758">
        <v>297</v>
      </c>
      <c r="AL2758">
        <v>0.99790706463599299</v>
      </c>
      <c r="AM2758">
        <v>9.8467193239755203E-3</v>
      </c>
      <c r="AN2758">
        <v>6</v>
      </c>
      <c r="AO2758">
        <v>2.9833649049538499E-2</v>
      </c>
      <c r="AP2758">
        <v>8</v>
      </c>
      <c r="AQ2758">
        <v>292</v>
      </c>
      <c r="AR2758">
        <v>0.986049228729873</v>
      </c>
      <c r="AS2758">
        <v>0</v>
      </c>
      <c r="AT2758">
        <v>0</v>
      </c>
      <c r="AU2758">
        <v>1.2274848624404601E-2</v>
      </c>
      <c r="AV2758">
        <v>2</v>
      </c>
      <c r="AW2758">
        <v>299</v>
      </c>
      <c r="AX2758">
        <v>0.99970022424371097</v>
      </c>
      <c r="AY2758" s="73">
        <v>26.79445911989</v>
      </c>
      <c r="AZ2758">
        <v>297</v>
      </c>
      <c r="BA2758">
        <v>0.99790706463599299</v>
      </c>
      <c r="BB2758">
        <v>276</v>
      </c>
      <c r="BC2758">
        <v>0.92632996138463997</v>
      </c>
      <c r="BD2758">
        <v>8</v>
      </c>
      <c r="BE2758">
        <v>2.9885618295694201E-2</v>
      </c>
      <c r="BF2758">
        <v>26.614969803948998</v>
      </c>
      <c r="BG2758">
        <v>27.227833827925998</v>
      </c>
      <c r="BH2758">
        <v>26.79445911989</v>
      </c>
      <c r="BI2758">
        <v>28.861517545017001</v>
      </c>
    </row>
    <row r="2759" spans="1:61" x14ac:dyDescent="0.25">
      <c r="A2759" s="10" t="str">
        <f>VLOOKUP(D2759,'Index-Relations'!E:F,2,FALSE)</f>
        <v>BM</v>
      </c>
      <c r="B2759" t="s">
        <v>3450</v>
      </c>
      <c r="C2759" s="53" t="s">
        <v>2767</v>
      </c>
      <c r="D2759" s="59" t="s">
        <v>3276</v>
      </c>
      <c r="E2759" s="59" t="s">
        <v>6175</v>
      </c>
      <c r="F2759" t="s">
        <v>1042</v>
      </c>
      <c r="G2759" t="s">
        <v>1022</v>
      </c>
      <c r="H2759" t="s">
        <v>1043</v>
      </c>
      <c r="I2759" s="52">
        <v>45418</v>
      </c>
      <c r="J2759" t="s">
        <v>2457</v>
      </c>
      <c r="K2759">
        <v>300</v>
      </c>
      <c r="L2759" s="73">
        <v>27.144891095851001</v>
      </c>
      <c r="M2759">
        <v>297</v>
      </c>
      <c r="N2759">
        <v>0.997945135303972</v>
      </c>
      <c r="O2759" s="73">
        <v>27.673547083054999</v>
      </c>
      <c r="P2759">
        <v>297</v>
      </c>
      <c r="Q2759">
        <v>0.997945135303972</v>
      </c>
      <c r="R2759">
        <v>277</v>
      </c>
      <c r="S2759">
        <v>0.94875718168480605</v>
      </c>
      <c r="T2759">
        <v>47.796944409814301</v>
      </c>
      <c r="U2759">
        <v>0.81791365939133398</v>
      </c>
      <c r="V2759">
        <v>250</v>
      </c>
      <c r="W2759">
        <v>9.8994177852206294E-2</v>
      </c>
      <c r="X2759">
        <v>55</v>
      </c>
      <c r="Y2759">
        <v>296</v>
      </c>
      <c r="Z2759">
        <v>0.99745644236087605</v>
      </c>
      <c r="AA2759">
        <v>180.748531521129</v>
      </c>
      <c r="AB2759">
        <v>167</v>
      </c>
      <c r="AC2759">
        <v>0.61319802090733799</v>
      </c>
      <c r="AD2759">
        <v>129</v>
      </c>
      <c r="AE2759">
        <v>0.384258421453538</v>
      </c>
      <c r="AF2759">
        <v>4</v>
      </c>
      <c r="AG2759">
        <v>2.54355763912328E-3</v>
      </c>
      <c r="AH2759">
        <v>7.6507037940229602E-3</v>
      </c>
      <c r="AI2759">
        <v>24</v>
      </c>
      <c r="AJ2759" s="73">
        <v>29.561030678075898</v>
      </c>
      <c r="AK2759">
        <v>297</v>
      </c>
      <c r="AL2759">
        <v>0.997945135303972</v>
      </c>
      <c r="AM2759">
        <v>9.2103645239307707E-3</v>
      </c>
      <c r="AN2759">
        <v>6</v>
      </c>
      <c r="AO2759">
        <v>2.99041336119776E-2</v>
      </c>
      <c r="AP2759">
        <v>8</v>
      </c>
      <c r="AQ2759">
        <v>292</v>
      </c>
      <c r="AR2759">
        <v>0.98596093934687701</v>
      </c>
      <c r="AS2759">
        <v>0</v>
      </c>
      <c r="AT2759">
        <v>0</v>
      </c>
      <c r="AU2759">
        <v>1.1654415073054401E-2</v>
      </c>
      <c r="AV2759">
        <v>2</v>
      </c>
      <c r="AW2759">
        <v>299</v>
      </c>
      <c r="AX2759">
        <v>0.99974778579087398</v>
      </c>
      <c r="AY2759" s="73">
        <v>27.108027914908899</v>
      </c>
      <c r="AZ2759">
        <v>297</v>
      </c>
      <c r="BA2759">
        <v>0.997945135303972</v>
      </c>
      <c r="BB2759">
        <v>276</v>
      </c>
      <c r="BC2759">
        <v>0.92665519284161901</v>
      </c>
      <c r="BD2759">
        <v>8</v>
      </c>
      <c r="BE2759">
        <v>2.94016128932802E-2</v>
      </c>
      <c r="BF2759">
        <v>27.144891095851001</v>
      </c>
      <c r="BG2759">
        <v>27.673547083054999</v>
      </c>
      <c r="BH2759">
        <v>27.108027914908899</v>
      </c>
      <c r="BI2759">
        <v>29.561030678075898</v>
      </c>
    </row>
    <row r="2760" spans="1:61" x14ac:dyDescent="0.25">
      <c r="A2760" s="10" t="str">
        <f>VLOOKUP(D2760,'Index-Relations'!E:F,2,FALSE)</f>
        <v>BM</v>
      </c>
      <c r="B2760" t="s">
        <v>3450</v>
      </c>
      <c r="C2760" s="53" t="s">
        <v>2768</v>
      </c>
      <c r="D2760" s="59" t="s">
        <v>3276</v>
      </c>
      <c r="E2760" s="59" t="s">
        <v>6176</v>
      </c>
      <c r="F2760" t="s">
        <v>1042</v>
      </c>
      <c r="G2760" t="s">
        <v>1022</v>
      </c>
      <c r="H2760" t="s">
        <v>1043</v>
      </c>
      <c r="I2760" s="52">
        <v>45383</v>
      </c>
      <c r="J2760" t="s">
        <v>2457</v>
      </c>
      <c r="K2760">
        <v>300</v>
      </c>
      <c r="L2760">
        <v>24.215437282914301</v>
      </c>
      <c r="M2760">
        <v>297</v>
      </c>
      <c r="N2760">
        <v>0.99787870383735</v>
      </c>
      <c r="O2760">
        <v>24.5257697440031</v>
      </c>
      <c r="P2760">
        <v>297</v>
      </c>
      <c r="Q2760">
        <v>0.99787870383735</v>
      </c>
      <c r="R2760">
        <v>277</v>
      </c>
      <c r="S2760">
        <v>0.94785997057007898</v>
      </c>
      <c r="T2760">
        <v>47.902360463597802</v>
      </c>
      <c r="U2760">
        <v>0.81530448740280903</v>
      </c>
      <c r="V2760">
        <v>250</v>
      </c>
      <c r="W2760">
        <v>9.4465012971707396E-2</v>
      </c>
      <c r="X2760">
        <v>55</v>
      </c>
      <c r="Y2760">
        <v>296</v>
      </c>
      <c r="Z2760">
        <v>0.99731592688722703</v>
      </c>
      <c r="AA2760">
        <v>186.654302602548</v>
      </c>
      <c r="AB2760">
        <v>167</v>
      </c>
      <c r="AC2760">
        <v>0.61106344514010602</v>
      </c>
      <c r="AD2760">
        <v>129</v>
      </c>
      <c r="AE2760">
        <v>0.38625248174712101</v>
      </c>
      <c r="AF2760">
        <v>4</v>
      </c>
      <c r="AG2760">
        <v>2.6840731127718001E-3</v>
      </c>
      <c r="AH2760">
        <v>7.64694263316957E-3</v>
      </c>
      <c r="AI2760">
        <v>24</v>
      </c>
      <c r="AJ2760">
        <v>27.1454886484672</v>
      </c>
      <c r="AK2760">
        <v>297</v>
      </c>
      <c r="AL2760">
        <v>0.99787870383735</v>
      </c>
      <c r="AM2760">
        <v>9.4922320426472605E-3</v>
      </c>
      <c r="AN2760">
        <v>6</v>
      </c>
      <c r="AO2760">
        <v>3.00455925438897E-2</v>
      </c>
      <c r="AP2760">
        <v>8</v>
      </c>
      <c r="AQ2760">
        <v>292</v>
      </c>
      <c r="AR2760">
        <v>0.98583334916744503</v>
      </c>
      <c r="AS2760">
        <v>0</v>
      </c>
      <c r="AT2760">
        <v>0</v>
      </c>
      <c r="AU2760">
        <v>1.10280099071131E-2</v>
      </c>
      <c r="AV2760">
        <v>2</v>
      </c>
      <c r="AW2760">
        <v>299</v>
      </c>
      <c r="AX2760">
        <v>0.99970674988953501</v>
      </c>
      <c r="AY2760">
        <v>23.939891300203701</v>
      </c>
      <c r="AZ2760">
        <v>297</v>
      </c>
      <c r="BA2760">
        <v>0.99787870383735</v>
      </c>
      <c r="BB2760">
        <v>276</v>
      </c>
      <c r="BC2760">
        <v>0.92691797090113504</v>
      </c>
      <c r="BD2760">
        <v>8</v>
      </c>
      <c r="BE2760">
        <v>2.88697857224199E-2</v>
      </c>
      <c r="BF2760">
        <v>27.145675065997999</v>
      </c>
      <c r="BG2760">
        <v>27.636753072351901</v>
      </c>
      <c r="BH2760">
        <v>27.0997048895759</v>
      </c>
      <c r="BI2760">
        <v>29.593911462034999</v>
      </c>
    </row>
    <row r="2761" spans="1:61" x14ac:dyDescent="0.25">
      <c r="A2761" s="10" t="str">
        <f>VLOOKUP(D2761,'Index-Relations'!E:F,2,FALSE)</f>
        <v>BM</v>
      </c>
      <c r="B2761" t="s">
        <v>3450</v>
      </c>
      <c r="C2761" s="53" t="s">
        <v>2769</v>
      </c>
      <c r="D2761" s="59" t="s">
        <v>3276</v>
      </c>
      <c r="E2761" s="59" t="s">
        <v>6177</v>
      </c>
      <c r="F2761" t="s">
        <v>1042</v>
      </c>
      <c r="G2761" t="s">
        <v>1022</v>
      </c>
      <c r="H2761" t="s">
        <v>1043</v>
      </c>
      <c r="I2761" s="52">
        <v>45352</v>
      </c>
      <c r="J2761" t="s">
        <v>2457</v>
      </c>
      <c r="K2761">
        <v>300</v>
      </c>
      <c r="L2761">
        <v>24.3106504786338</v>
      </c>
      <c r="M2761">
        <v>297</v>
      </c>
      <c r="N2761">
        <v>0.99774920534186595</v>
      </c>
      <c r="O2761">
        <v>24.404337533538602</v>
      </c>
      <c r="P2761">
        <v>297</v>
      </c>
      <c r="Q2761">
        <v>0.99774920534186595</v>
      </c>
      <c r="R2761">
        <v>277</v>
      </c>
      <c r="S2761">
        <v>0.94627821598724904</v>
      </c>
      <c r="T2761">
        <v>47.605544984188498</v>
      </c>
      <c r="U2761">
        <v>0.79783604700967004</v>
      </c>
      <c r="V2761">
        <v>248</v>
      </c>
      <c r="W2761">
        <v>8.2629528236990393E-2</v>
      </c>
      <c r="X2761">
        <v>51</v>
      </c>
      <c r="Y2761">
        <v>296</v>
      </c>
      <c r="Z2761">
        <v>0.99714329735316398</v>
      </c>
      <c r="AA2761">
        <v>180.92258611874101</v>
      </c>
      <c r="AB2761">
        <v>167</v>
      </c>
      <c r="AC2761">
        <v>0.611141877418104</v>
      </c>
      <c r="AD2761">
        <v>129</v>
      </c>
      <c r="AE2761">
        <v>0.38600141993505899</v>
      </c>
      <c r="AF2761">
        <v>4</v>
      </c>
      <c r="AG2761">
        <v>2.8567026468364599E-3</v>
      </c>
      <c r="AH2761">
        <v>6.2194429484991797E-3</v>
      </c>
      <c r="AI2761">
        <v>20</v>
      </c>
      <c r="AJ2761">
        <v>27.038727456780101</v>
      </c>
      <c r="AK2761">
        <v>297</v>
      </c>
      <c r="AL2761">
        <v>0.99774920534186595</v>
      </c>
      <c r="AM2761">
        <v>9.4364422924993994E-3</v>
      </c>
      <c r="AN2761">
        <v>6</v>
      </c>
      <c r="AO2761">
        <v>3.01889443772945E-2</v>
      </c>
      <c r="AP2761">
        <v>8</v>
      </c>
      <c r="AQ2761">
        <v>292</v>
      </c>
      <c r="AR2761">
        <v>0.98539103442244202</v>
      </c>
      <c r="AS2761">
        <v>0</v>
      </c>
      <c r="AT2761">
        <v>0</v>
      </c>
      <c r="AU2761">
        <v>1.05523600875251E-2</v>
      </c>
      <c r="AV2761">
        <v>2</v>
      </c>
      <c r="AW2761">
        <v>299</v>
      </c>
      <c r="AX2761">
        <v>0.99975693741415705</v>
      </c>
      <c r="AY2761">
        <v>24.258482233835998</v>
      </c>
      <c r="AZ2761">
        <v>297</v>
      </c>
      <c r="BA2761">
        <v>0.99774920534186595</v>
      </c>
      <c r="BB2761">
        <v>276</v>
      </c>
      <c r="BC2761">
        <v>0.92922995972253997</v>
      </c>
      <c r="BD2761">
        <v>8</v>
      </c>
      <c r="BE2761">
        <v>2.59721303226076E-2</v>
      </c>
      <c r="BF2761">
        <v>27.222764291049899</v>
      </c>
      <c r="BG2761">
        <v>27.4673342733529</v>
      </c>
      <c r="BH2761">
        <v>27.463723623021</v>
      </c>
      <c r="BI2761">
        <v>29.451188594556001</v>
      </c>
    </row>
    <row r="2762" spans="1:61" x14ac:dyDescent="0.25">
      <c r="A2762" s="10" t="str">
        <f>VLOOKUP(D2762,'Index-Relations'!E:F,2,FALSE)</f>
        <v>BM</v>
      </c>
      <c r="B2762" t="s">
        <v>3450</v>
      </c>
      <c r="C2762" s="53" t="s">
        <v>2770</v>
      </c>
      <c r="D2762" s="59" t="s">
        <v>3276</v>
      </c>
      <c r="E2762" s="59" t="s">
        <v>6178</v>
      </c>
      <c r="F2762" t="s">
        <v>1042</v>
      </c>
      <c r="G2762" t="s">
        <v>1022</v>
      </c>
      <c r="H2762" t="s">
        <v>1043</v>
      </c>
      <c r="I2762" s="52">
        <v>45323</v>
      </c>
      <c r="J2762" t="s">
        <v>2457</v>
      </c>
      <c r="K2762">
        <v>300</v>
      </c>
      <c r="L2762">
        <v>24.5780998378345</v>
      </c>
      <c r="M2762">
        <v>297</v>
      </c>
      <c r="N2762">
        <v>0.99783274904594199</v>
      </c>
      <c r="O2762">
        <v>24.764263943340701</v>
      </c>
      <c r="P2762">
        <v>297</v>
      </c>
      <c r="Q2762">
        <v>0.99783274904594199</v>
      </c>
      <c r="R2762">
        <v>277</v>
      </c>
      <c r="S2762">
        <v>0.94670805479977105</v>
      </c>
      <c r="T2762">
        <v>47.381680484946003</v>
      </c>
      <c r="U2762">
        <v>0.79728931407385495</v>
      </c>
      <c r="V2762">
        <v>247</v>
      </c>
      <c r="W2762">
        <v>7.7407619087479895E-2</v>
      </c>
      <c r="X2762">
        <v>49</v>
      </c>
      <c r="Y2762">
        <v>296</v>
      </c>
      <c r="Z2762">
        <v>0.99732001248729396</v>
      </c>
      <c r="AA2762">
        <v>213.88720967129899</v>
      </c>
      <c r="AB2762">
        <v>167</v>
      </c>
      <c r="AC2762">
        <v>0.61679376586273904</v>
      </c>
      <c r="AD2762">
        <v>129</v>
      </c>
      <c r="AE2762">
        <v>0.38052624662455398</v>
      </c>
      <c r="AF2762">
        <v>4</v>
      </c>
      <c r="AG2762">
        <v>2.6799875127057598E-3</v>
      </c>
      <c r="AH2762">
        <v>6.0270349357192804E-3</v>
      </c>
      <c r="AI2762">
        <v>18</v>
      </c>
      <c r="AJ2762">
        <v>27.430552569411901</v>
      </c>
      <c r="AK2762">
        <v>297</v>
      </c>
      <c r="AL2762">
        <v>0.99783274904594199</v>
      </c>
      <c r="AM2762">
        <v>9.2907100518114308E-3</v>
      </c>
      <c r="AN2762">
        <v>6</v>
      </c>
      <c r="AO2762">
        <v>3.0816442613241599E-2</v>
      </c>
      <c r="AP2762">
        <v>8</v>
      </c>
      <c r="AQ2762">
        <v>290</v>
      </c>
      <c r="AR2762">
        <v>0.98527832412581995</v>
      </c>
      <c r="AS2762">
        <v>0</v>
      </c>
      <c r="AT2762">
        <v>0</v>
      </c>
      <c r="AU2762">
        <v>1.0235488218926199E-2</v>
      </c>
      <c r="AV2762">
        <v>2</v>
      </c>
      <c r="AW2762">
        <v>297</v>
      </c>
      <c r="AX2762">
        <v>0.998390389846469</v>
      </c>
      <c r="AY2762">
        <v>24.322562123793801</v>
      </c>
      <c r="AZ2762">
        <v>297</v>
      </c>
      <c r="BA2762">
        <v>0.99783274904594199</v>
      </c>
      <c r="BB2762">
        <v>274</v>
      </c>
      <c r="BC2762">
        <v>0.92778036426360899</v>
      </c>
      <c r="BD2762">
        <v>8</v>
      </c>
      <c r="BE2762">
        <v>2.6681517248969899E-2</v>
      </c>
      <c r="BF2762">
        <v>27.502128281160999</v>
      </c>
      <c r="BG2762">
        <v>27.817816923359999</v>
      </c>
      <c r="BH2762">
        <v>27.556828682782001</v>
      </c>
      <c r="BI2762">
        <v>29.811772330453</v>
      </c>
    </row>
    <row r="2763" spans="1:61" x14ac:dyDescent="0.25">
      <c r="A2763" s="10" t="str">
        <f>VLOOKUP(D2763,'Index-Relations'!E:F,2,FALSE)</f>
        <v>ESG</v>
      </c>
      <c r="B2763" t="s">
        <v>3450</v>
      </c>
      <c r="C2763" s="53" t="s">
        <v>2760</v>
      </c>
      <c r="D2763" s="59" t="s">
        <v>3065</v>
      </c>
      <c r="E2763" s="59" t="s">
        <v>6179</v>
      </c>
      <c r="F2763" t="s">
        <v>1045</v>
      </c>
      <c r="G2763" t="s">
        <v>1044</v>
      </c>
      <c r="H2763" t="s">
        <v>1046</v>
      </c>
      <c r="I2763" s="52">
        <v>45659</v>
      </c>
      <c r="J2763" t="s">
        <v>2457</v>
      </c>
      <c r="K2763">
        <v>190</v>
      </c>
      <c r="L2763" s="73">
        <v>24.3397061266806</v>
      </c>
      <c r="M2763">
        <v>189</v>
      </c>
      <c r="N2763">
        <v>0.98628939447147201</v>
      </c>
      <c r="O2763" s="73">
        <v>24.764302945973899</v>
      </c>
      <c r="P2763">
        <v>189</v>
      </c>
      <c r="Q2763">
        <v>0.98628939447147201</v>
      </c>
      <c r="R2763">
        <v>174</v>
      </c>
      <c r="S2763">
        <v>0.92139141914092504</v>
      </c>
      <c r="T2763">
        <v>44.725779722377503</v>
      </c>
      <c r="U2763">
        <v>0.85032500392074495</v>
      </c>
      <c r="V2763">
        <v>160</v>
      </c>
      <c r="W2763">
        <v>5.3065795641694002E-2</v>
      </c>
      <c r="X2763">
        <v>26</v>
      </c>
      <c r="Y2763">
        <v>190</v>
      </c>
      <c r="Z2763">
        <v>1</v>
      </c>
      <c r="AA2763">
        <v>50.2759242030736</v>
      </c>
      <c r="AB2763">
        <v>118</v>
      </c>
      <c r="AC2763">
        <v>0.83394297831666298</v>
      </c>
      <c r="AD2763">
        <v>72</v>
      </c>
      <c r="AE2763">
        <v>0.166057021683336</v>
      </c>
      <c r="AF2763">
        <v>0</v>
      </c>
      <c r="AG2763">
        <v>0</v>
      </c>
      <c r="AH2763">
        <v>1.49314240288649E-2</v>
      </c>
      <c r="AI2763">
        <v>12</v>
      </c>
      <c r="AJ2763" s="73">
        <v>27.395127547934301</v>
      </c>
      <c r="AK2763">
        <v>189</v>
      </c>
      <c r="AL2763">
        <v>0.98628939447147201</v>
      </c>
      <c r="AM2763">
        <v>0</v>
      </c>
      <c r="AN2763">
        <v>0</v>
      </c>
      <c r="AO2763">
        <v>0</v>
      </c>
      <c r="AP2763">
        <v>0</v>
      </c>
      <c r="AQ2763">
        <v>190</v>
      </c>
      <c r="AR2763">
        <v>0.999999999999999</v>
      </c>
      <c r="AS2763">
        <v>0</v>
      </c>
      <c r="AT2763">
        <v>0</v>
      </c>
      <c r="AU2763">
        <v>0</v>
      </c>
      <c r="AV2763">
        <v>0</v>
      </c>
      <c r="AW2763">
        <v>190</v>
      </c>
      <c r="AX2763">
        <v>0.999999999999999</v>
      </c>
      <c r="AY2763" s="73">
        <v>24.422912969424999</v>
      </c>
      <c r="AZ2763">
        <v>189</v>
      </c>
      <c r="BA2763">
        <v>0.98628939447147201</v>
      </c>
      <c r="BB2763">
        <v>187</v>
      </c>
      <c r="BC2763">
        <v>0.98546364398941899</v>
      </c>
      <c r="BD2763">
        <v>3</v>
      </c>
      <c r="BE2763">
        <v>1.4536356010580899E-2</v>
      </c>
      <c r="BF2763">
        <v>24.3397061266806</v>
      </c>
      <c r="BG2763">
        <v>24.764302945973899</v>
      </c>
      <c r="BH2763">
        <v>24.422912969424999</v>
      </c>
      <c r="BI2763">
        <v>27.395127547934301</v>
      </c>
    </row>
    <row r="2764" spans="1:61" x14ac:dyDescent="0.25">
      <c r="A2764" s="10" t="str">
        <f>VLOOKUP(D2764,'Index-Relations'!E:F,2,FALSE)</f>
        <v>ESG</v>
      </c>
      <c r="B2764" t="s">
        <v>3450</v>
      </c>
      <c r="C2764" s="53" t="s">
        <v>2761</v>
      </c>
      <c r="D2764" s="59" t="s">
        <v>3065</v>
      </c>
      <c r="E2764" s="59" t="s">
        <v>6180</v>
      </c>
      <c r="F2764" t="s">
        <v>1045</v>
      </c>
      <c r="G2764" t="s">
        <v>1044</v>
      </c>
      <c r="H2764" t="s">
        <v>1046</v>
      </c>
      <c r="I2764" s="52">
        <v>45628</v>
      </c>
      <c r="J2764" t="s">
        <v>2457</v>
      </c>
      <c r="K2764">
        <v>184</v>
      </c>
      <c r="L2764" s="73">
        <v>24.679040460034301</v>
      </c>
      <c r="M2764">
        <v>184</v>
      </c>
      <c r="N2764">
        <v>1</v>
      </c>
      <c r="O2764" s="73">
        <v>24.946823584251</v>
      </c>
      <c r="P2764">
        <v>184</v>
      </c>
      <c r="Q2764">
        <v>1</v>
      </c>
      <c r="R2764">
        <v>167</v>
      </c>
      <c r="S2764">
        <v>0.93945931949758099</v>
      </c>
      <c r="T2764">
        <v>43.5297246047488</v>
      </c>
      <c r="U2764">
        <v>0.83932071770005701</v>
      </c>
      <c r="V2764">
        <v>154</v>
      </c>
      <c r="W2764">
        <v>5.4526582285182902E-2</v>
      </c>
      <c r="X2764">
        <v>24</v>
      </c>
      <c r="Y2764">
        <v>184</v>
      </c>
      <c r="Z2764">
        <v>0.999999999999999</v>
      </c>
      <c r="AA2764">
        <v>38.556249621581799</v>
      </c>
      <c r="AB2764">
        <v>109</v>
      </c>
      <c r="AC2764">
        <v>0.79322359603805004</v>
      </c>
      <c r="AD2764">
        <v>75</v>
      </c>
      <c r="AE2764">
        <v>0.20677640396194899</v>
      </c>
      <c r="AF2764">
        <v>0</v>
      </c>
      <c r="AG2764">
        <v>3.8858E-16</v>
      </c>
      <c r="AH2764">
        <v>1.6975718614903899E-2</v>
      </c>
      <c r="AI2764">
        <v>12</v>
      </c>
      <c r="AJ2764" s="73">
        <v>27.948583645987</v>
      </c>
      <c r="AK2764">
        <v>184</v>
      </c>
      <c r="AL2764">
        <v>1</v>
      </c>
      <c r="AM2764">
        <v>0</v>
      </c>
      <c r="AN2764">
        <v>0</v>
      </c>
      <c r="AO2764">
        <v>0</v>
      </c>
      <c r="AP2764">
        <v>0</v>
      </c>
      <c r="AQ2764">
        <v>184</v>
      </c>
      <c r="AR2764">
        <v>1</v>
      </c>
      <c r="AS2764">
        <v>0</v>
      </c>
      <c r="AT2764">
        <v>0</v>
      </c>
      <c r="AU2764">
        <v>0</v>
      </c>
      <c r="AV2764">
        <v>0</v>
      </c>
      <c r="AW2764">
        <v>184</v>
      </c>
      <c r="AX2764">
        <v>0.999999999999999</v>
      </c>
      <c r="AY2764" s="73">
        <v>24.687352432520399</v>
      </c>
      <c r="AZ2764">
        <v>184</v>
      </c>
      <c r="BA2764">
        <v>1</v>
      </c>
      <c r="BB2764">
        <v>181</v>
      </c>
      <c r="BC2764">
        <v>0.98278721179861595</v>
      </c>
      <c r="BD2764">
        <v>3</v>
      </c>
      <c r="BE2764">
        <v>1.7212788201383201E-2</v>
      </c>
      <c r="BF2764">
        <v>24.679040460034301</v>
      </c>
      <c r="BG2764">
        <v>24.946823584251</v>
      </c>
      <c r="BH2764">
        <v>24.687352432520399</v>
      </c>
      <c r="BI2764">
        <v>27.948583645987</v>
      </c>
    </row>
    <row r="2765" spans="1:61" x14ac:dyDescent="0.25">
      <c r="A2765" s="10" t="str">
        <f>VLOOKUP(D2765,'Index-Relations'!E:F,2,FALSE)</f>
        <v>ESG</v>
      </c>
      <c r="B2765" t="s">
        <v>3450</v>
      </c>
      <c r="C2765" s="53" t="s">
        <v>2762</v>
      </c>
      <c r="D2765" s="59" t="s">
        <v>3065</v>
      </c>
      <c r="E2765" s="59" t="s">
        <v>6181</v>
      </c>
      <c r="F2765" t="s">
        <v>1045</v>
      </c>
      <c r="G2765" t="s">
        <v>1044</v>
      </c>
      <c r="H2765" t="s">
        <v>1046</v>
      </c>
      <c r="I2765" s="52">
        <v>45597</v>
      </c>
      <c r="J2765" t="s">
        <v>2457</v>
      </c>
      <c r="K2765">
        <v>185</v>
      </c>
      <c r="L2765" s="73">
        <v>24.850607020627798</v>
      </c>
      <c r="M2765">
        <v>185</v>
      </c>
      <c r="N2765">
        <v>1</v>
      </c>
      <c r="O2765" s="73">
        <v>25.1009575561345</v>
      </c>
      <c r="P2765">
        <v>185</v>
      </c>
      <c r="Q2765">
        <v>1</v>
      </c>
      <c r="R2765">
        <v>168</v>
      </c>
      <c r="S2765">
        <v>0.93965695952168504</v>
      </c>
      <c r="T2765">
        <v>43.538363399593699</v>
      </c>
      <c r="U2765">
        <v>0.83108712910259896</v>
      </c>
      <c r="V2765">
        <v>155</v>
      </c>
      <c r="W2765">
        <v>5.4025085642635098E-2</v>
      </c>
      <c r="X2765">
        <v>24</v>
      </c>
      <c r="Y2765">
        <v>185</v>
      </c>
      <c r="Z2765">
        <v>1</v>
      </c>
      <c r="AA2765">
        <v>37.356005533017203</v>
      </c>
      <c r="AB2765">
        <v>106</v>
      </c>
      <c r="AC2765">
        <v>0.77224248931639305</v>
      </c>
      <c r="AD2765">
        <v>79</v>
      </c>
      <c r="AE2765">
        <v>0.227757510683607</v>
      </c>
      <c r="AF2765">
        <v>0</v>
      </c>
      <c r="AG2765">
        <v>0</v>
      </c>
      <c r="AH2765">
        <v>1.7834121817249901E-2</v>
      </c>
      <c r="AI2765">
        <v>12</v>
      </c>
      <c r="AJ2765" s="73">
        <v>28.130995415094599</v>
      </c>
      <c r="AK2765">
        <v>185</v>
      </c>
      <c r="AL2765">
        <v>1</v>
      </c>
      <c r="AM2765">
        <v>0</v>
      </c>
      <c r="AN2765">
        <v>0</v>
      </c>
      <c r="AO2765">
        <v>0</v>
      </c>
      <c r="AP2765">
        <v>0</v>
      </c>
      <c r="AQ2765">
        <v>185</v>
      </c>
      <c r="AR2765">
        <v>1</v>
      </c>
      <c r="AS2765">
        <v>0</v>
      </c>
      <c r="AT2765">
        <v>0</v>
      </c>
      <c r="AU2765">
        <v>0</v>
      </c>
      <c r="AV2765">
        <v>0</v>
      </c>
      <c r="AW2765">
        <v>185</v>
      </c>
      <c r="AX2765">
        <v>1</v>
      </c>
      <c r="AY2765" s="73">
        <v>24.819409085363802</v>
      </c>
      <c r="AZ2765">
        <v>185</v>
      </c>
      <c r="BA2765">
        <v>1</v>
      </c>
      <c r="BB2765">
        <v>182</v>
      </c>
      <c r="BC2765">
        <v>0.98280050359358595</v>
      </c>
      <c r="BD2765">
        <v>3</v>
      </c>
      <c r="BE2765">
        <v>1.7199496406413699E-2</v>
      </c>
      <c r="BF2765">
        <v>24.850607020627798</v>
      </c>
      <c r="BG2765">
        <v>25.1009575561345</v>
      </c>
      <c r="BH2765">
        <v>24.819409085363802</v>
      </c>
      <c r="BI2765">
        <v>28.130995415094599</v>
      </c>
    </row>
    <row r="2766" spans="1:61" x14ac:dyDescent="0.25">
      <c r="A2766" s="10" t="str">
        <f>VLOOKUP(D2766,'Index-Relations'!E:F,2,FALSE)</f>
        <v>ESG</v>
      </c>
      <c r="B2766" t="s">
        <v>3450</v>
      </c>
      <c r="C2766" s="53" t="s">
        <v>2763</v>
      </c>
      <c r="D2766" s="59" t="s">
        <v>3065</v>
      </c>
      <c r="E2766" s="59" t="s">
        <v>6182</v>
      </c>
      <c r="F2766" t="s">
        <v>1045</v>
      </c>
      <c r="G2766" t="s">
        <v>1044</v>
      </c>
      <c r="H2766" t="s">
        <v>1046</v>
      </c>
      <c r="I2766" s="52">
        <v>45573</v>
      </c>
      <c r="J2766" t="s">
        <v>2457</v>
      </c>
      <c r="K2766">
        <v>185</v>
      </c>
      <c r="L2766" s="73">
        <v>24.82503425498</v>
      </c>
      <c r="M2766">
        <v>185</v>
      </c>
      <c r="N2766">
        <v>1</v>
      </c>
      <c r="O2766" s="73">
        <v>25.130988906600301</v>
      </c>
      <c r="P2766">
        <v>185</v>
      </c>
      <c r="Q2766">
        <v>1</v>
      </c>
      <c r="R2766">
        <v>168</v>
      </c>
      <c r="S2766">
        <v>0.93778042307309895</v>
      </c>
      <c r="T2766">
        <v>43.661367690125701</v>
      </c>
      <c r="U2766">
        <v>0.83216287486393103</v>
      </c>
      <c r="V2766">
        <v>156</v>
      </c>
      <c r="W2766">
        <v>5.4293905217605999E-2</v>
      </c>
      <c r="X2766">
        <v>24</v>
      </c>
      <c r="Y2766">
        <v>185</v>
      </c>
      <c r="Z2766">
        <v>0.999999999999999</v>
      </c>
      <c r="AA2766">
        <v>36.199142327757102</v>
      </c>
      <c r="AB2766">
        <v>105</v>
      </c>
      <c r="AC2766">
        <v>0.769882235321525</v>
      </c>
      <c r="AD2766">
        <v>80</v>
      </c>
      <c r="AE2766">
        <v>0.230117764678475</v>
      </c>
      <c r="AF2766">
        <v>0</v>
      </c>
      <c r="AG2766">
        <v>0</v>
      </c>
      <c r="AH2766">
        <v>1.8355658864246699E-2</v>
      </c>
      <c r="AI2766">
        <v>12</v>
      </c>
      <c r="AJ2766" s="73">
        <v>28.0960769086164</v>
      </c>
      <c r="AK2766">
        <v>185</v>
      </c>
      <c r="AL2766">
        <v>1</v>
      </c>
      <c r="AM2766">
        <v>0</v>
      </c>
      <c r="AN2766">
        <v>0</v>
      </c>
      <c r="AO2766">
        <v>0</v>
      </c>
      <c r="AP2766">
        <v>0</v>
      </c>
      <c r="AQ2766">
        <v>185</v>
      </c>
      <c r="AR2766">
        <v>0.999999999999999</v>
      </c>
      <c r="AS2766">
        <v>0</v>
      </c>
      <c r="AT2766">
        <v>0</v>
      </c>
      <c r="AU2766">
        <v>0</v>
      </c>
      <c r="AV2766">
        <v>0</v>
      </c>
      <c r="AW2766">
        <v>185</v>
      </c>
      <c r="AX2766">
        <v>1</v>
      </c>
      <c r="AY2766" s="73">
        <v>24.7341247431814</v>
      </c>
      <c r="AZ2766">
        <v>185</v>
      </c>
      <c r="BA2766">
        <v>1</v>
      </c>
      <c r="BB2766">
        <v>182</v>
      </c>
      <c r="BC2766">
        <v>0.98309767709949802</v>
      </c>
      <c r="BD2766">
        <v>3</v>
      </c>
      <c r="BE2766">
        <v>1.6902322900501299E-2</v>
      </c>
      <c r="BF2766">
        <v>24.82503425498</v>
      </c>
      <c r="BG2766">
        <v>25.130988906600301</v>
      </c>
      <c r="BH2766">
        <v>24.7341247431814</v>
      </c>
      <c r="BI2766">
        <v>28.0960769086164</v>
      </c>
    </row>
    <row r="2767" spans="1:61" x14ac:dyDescent="0.25">
      <c r="A2767" s="10" t="str">
        <f>VLOOKUP(D2767,'Index-Relations'!E:F,2,FALSE)</f>
        <v>ESG</v>
      </c>
      <c r="B2767" t="s">
        <v>3450</v>
      </c>
      <c r="C2767" s="53" t="s">
        <v>2764</v>
      </c>
      <c r="D2767" s="59" t="s">
        <v>3065</v>
      </c>
      <c r="E2767" s="59" t="s">
        <v>6183</v>
      </c>
      <c r="F2767" t="s">
        <v>1045</v>
      </c>
      <c r="G2767" t="s">
        <v>1044</v>
      </c>
      <c r="H2767" t="s">
        <v>1046</v>
      </c>
      <c r="I2767" s="52">
        <v>45537</v>
      </c>
      <c r="J2767" t="s">
        <v>2457</v>
      </c>
      <c r="K2767">
        <v>180</v>
      </c>
      <c r="L2767" s="73">
        <v>26.383052457274001</v>
      </c>
      <c r="M2767">
        <v>180</v>
      </c>
      <c r="N2767">
        <v>1</v>
      </c>
      <c r="O2767" s="73">
        <v>26.460762591247999</v>
      </c>
      <c r="P2767">
        <v>180</v>
      </c>
      <c r="Q2767">
        <v>1</v>
      </c>
      <c r="R2767">
        <v>164</v>
      </c>
      <c r="S2767">
        <v>0.93946063869250596</v>
      </c>
      <c r="T2767">
        <v>43.952325594269197</v>
      </c>
      <c r="U2767">
        <v>0.84905913565425795</v>
      </c>
      <c r="V2767">
        <v>150</v>
      </c>
      <c r="W2767">
        <v>7.2077458856608503E-2</v>
      </c>
      <c r="X2767">
        <v>25</v>
      </c>
      <c r="Y2767">
        <v>180</v>
      </c>
      <c r="Z2767">
        <v>1</v>
      </c>
      <c r="AA2767">
        <v>47.526783748696097</v>
      </c>
      <c r="AB2767">
        <v>101</v>
      </c>
      <c r="AC2767">
        <v>0.769135118691047</v>
      </c>
      <c r="AD2767">
        <v>79</v>
      </c>
      <c r="AE2767">
        <v>0.230864881308952</v>
      </c>
      <c r="AF2767">
        <v>0</v>
      </c>
      <c r="AG2767">
        <v>0</v>
      </c>
      <c r="AH2767">
        <v>1.30741608269931E-2</v>
      </c>
      <c r="AI2767">
        <v>11</v>
      </c>
      <c r="AJ2767" s="73">
        <v>29.359908877719</v>
      </c>
      <c r="AK2767">
        <v>180</v>
      </c>
      <c r="AL2767">
        <v>1</v>
      </c>
      <c r="AM2767">
        <v>0</v>
      </c>
      <c r="AN2767">
        <v>0</v>
      </c>
      <c r="AO2767">
        <v>0</v>
      </c>
      <c r="AP2767">
        <v>0</v>
      </c>
      <c r="AQ2767">
        <v>180</v>
      </c>
      <c r="AR2767">
        <v>1</v>
      </c>
      <c r="AS2767">
        <v>0</v>
      </c>
      <c r="AT2767">
        <v>0</v>
      </c>
      <c r="AU2767">
        <v>0</v>
      </c>
      <c r="AV2767">
        <v>0</v>
      </c>
      <c r="AW2767">
        <v>180</v>
      </c>
      <c r="AX2767">
        <v>0.999999999999999</v>
      </c>
      <c r="AY2767" s="73">
        <v>26.405959061729</v>
      </c>
      <c r="AZ2767">
        <v>180</v>
      </c>
      <c r="BA2767">
        <v>1</v>
      </c>
      <c r="BB2767">
        <v>177</v>
      </c>
      <c r="BC2767">
        <v>0.96655672194099196</v>
      </c>
      <c r="BD2767">
        <v>3</v>
      </c>
      <c r="BE2767">
        <v>3.3443278059007903E-2</v>
      </c>
      <c r="BF2767">
        <v>26.383052457274001</v>
      </c>
      <c r="BG2767">
        <v>26.460762591247999</v>
      </c>
      <c r="BH2767">
        <v>26.405959061729</v>
      </c>
      <c r="BI2767">
        <v>29.359908877719</v>
      </c>
    </row>
    <row r="2768" spans="1:61" x14ac:dyDescent="0.25">
      <c r="A2768" s="10" t="str">
        <f>VLOOKUP(D2768,'Index-Relations'!E:F,2,FALSE)</f>
        <v>ESG</v>
      </c>
      <c r="B2768" t="s">
        <v>3450</v>
      </c>
      <c r="C2768" s="53" t="s">
        <v>3350</v>
      </c>
      <c r="D2768" s="59" t="s">
        <v>3065</v>
      </c>
      <c r="E2768" s="59" t="s">
        <v>6184</v>
      </c>
      <c r="F2768" t="s">
        <v>1045</v>
      </c>
      <c r="G2768" t="s">
        <v>1044</v>
      </c>
      <c r="H2768" t="s">
        <v>1046</v>
      </c>
      <c r="I2768" s="52">
        <v>45505</v>
      </c>
      <c r="J2768" t="s">
        <v>2457</v>
      </c>
      <c r="K2768">
        <v>180</v>
      </c>
      <c r="L2768" s="73">
        <v>26.235493011214</v>
      </c>
      <c r="M2768">
        <v>180</v>
      </c>
      <c r="N2768">
        <v>1</v>
      </c>
      <c r="O2768" s="73">
        <v>26.349975584583898</v>
      </c>
      <c r="P2768">
        <v>180</v>
      </c>
      <c r="Q2768">
        <v>1</v>
      </c>
      <c r="R2768">
        <v>164</v>
      </c>
      <c r="S2768">
        <v>0.93849548950731698</v>
      </c>
      <c r="T2768">
        <v>44.185027666881901</v>
      </c>
      <c r="U2768">
        <v>0.850732893303771</v>
      </c>
      <c r="V2768">
        <v>150</v>
      </c>
      <c r="W2768">
        <v>7.3998734998814E-2</v>
      </c>
      <c r="X2768">
        <v>25</v>
      </c>
      <c r="Y2768">
        <v>180</v>
      </c>
      <c r="Z2768">
        <v>1</v>
      </c>
      <c r="AA2768">
        <v>47.215445409948401</v>
      </c>
      <c r="AB2768">
        <v>99</v>
      </c>
      <c r="AC2768">
        <v>0.75172540451589998</v>
      </c>
      <c r="AD2768">
        <v>81</v>
      </c>
      <c r="AE2768">
        <v>0.248274595484099</v>
      </c>
      <c r="AF2768">
        <v>0</v>
      </c>
      <c r="AG2768">
        <v>5.5510000000000001E-17</v>
      </c>
      <c r="AH2768">
        <v>1.35404879343581E-2</v>
      </c>
      <c r="AI2768">
        <v>11</v>
      </c>
      <c r="AJ2768" s="73">
        <v>29.255271228258898</v>
      </c>
      <c r="AK2768">
        <v>180</v>
      </c>
      <c r="AL2768">
        <v>1</v>
      </c>
      <c r="AM2768">
        <v>0</v>
      </c>
      <c r="AN2768">
        <v>0</v>
      </c>
      <c r="AO2768">
        <v>0</v>
      </c>
      <c r="AP2768">
        <v>0</v>
      </c>
      <c r="AQ2768">
        <v>180</v>
      </c>
      <c r="AR2768">
        <v>1</v>
      </c>
      <c r="AS2768">
        <v>0</v>
      </c>
      <c r="AT2768">
        <v>0</v>
      </c>
      <c r="AU2768">
        <v>0</v>
      </c>
      <c r="AV2768">
        <v>0</v>
      </c>
      <c r="AW2768">
        <v>180</v>
      </c>
      <c r="AX2768">
        <v>1</v>
      </c>
      <c r="AY2768" s="73">
        <v>26.249740564673999</v>
      </c>
      <c r="AZ2768">
        <v>180</v>
      </c>
      <c r="BA2768">
        <v>1</v>
      </c>
      <c r="BB2768">
        <v>177</v>
      </c>
      <c r="BC2768">
        <v>0.96620446102217405</v>
      </c>
      <c r="BD2768">
        <v>3</v>
      </c>
      <c r="BE2768">
        <v>3.37955389778253E-2</v>
      </c>
      <c r="BF2768">
        <v>26.235493011214</v>
      </c>
      <c r="BG2768">
        <v>26.349975584583898</v>
      </c>
      <c r="BH2768">
        <v>26.249740564673999</v>
      </c>
      <c r="BI2768">
        <v>29.255271228258898</v>
      </c>
    </row>
    <row r="2769" spans="1:61" x14ac:dyDescent="0.25">
      <c r="A2769" s="10" t="str">
        <f>VLOOKUP(D2769,'Index-Relations'!E:F,2,FALSE)</f>
        <v>ESG</v>
      </c>
      <c r="B2769" t="s">
        <v>3450</v>
      </c>
      <c r="C2769" s="53" t="s">
        <v>2765</v>
      </c>
      <c r="D2769" s="59" t="s">
        <v>3065</v>
      </c>
      <c r="E2769" s="59" t="s">
        <v>6185</v>
      </c>
      <c r="F2769" t="s">
        <v>1045</v>
      </c>
      <c r="G2769" t="s">
        <v>1044</v>
      </c>
      <c r="H2769" t="s">
        <v>1046</v>
      </c>
      <c r="I2769" s="52">
        <v>45474</v>
      </c>
      <c r="J2769" t="s">
        <v>2457</v>
      </c>
      <c r="K2769">
        <v>180</v>
      </c>
      <c r="L2769" s="73">
        <v>26.56205483175</v>
      </c>
      <c r="M2769">
        <v>180</v>
      </c>
      <c r="N2769">
        <v>1</v>
      </c>
      <c r="O2769" s="73">
        <v>26.724333295192899</v>
      </c>
      <c r="P2769">
        <v>180</v>
      </c>
      <c r="Q2769">
        <v>1</v>
      </c>
      <c r="R2769">
        <v>164</v>
      </c>
      <c r="S2769">
        <v>0.93874775932197996</v>
      </c>
      <c r="T2769">
        <v>43.9868813481214</v>
      </c>
      <c r="U2769">
        <v>0.84091503867034101</v>
      </c>
      <c r="V2769">
        <v>150</v>
      </c>
      <c r="W2769">
        <v>7.3463470333876998E-2</v>
      </c>
      <c r="X2769">
        <v>25</v>
      </c>
      <c r="Y2769">
        <v>180</v>
      </c>
      <c r="Z2769">
        <v>1</v>
      </c>
      <c r="AA2769">
        <v>46.882505014583401</v>
      </c>
      <c r="AB2769">
        <v>98</v>
      </c>
      <c r="AC2769">
        <v>0.70038085507075398</v>
      </c>
      <c r="AD2769">
        <v>82</v>
      </c>
      <c r="AE2769">
        <v>0.29961914492924502</v>
      </c>
      <c r="AF2769">
        <v>0</v>
      </c>
      <c r="AG2769">
        <v>2.2204E-16</v>
      </c>
      <c r="AH2769">
        <v>1.30659087814119E-2</v>
      </c>
      <c r="AI2769">
        <v>11</v>
      </c>
      <c r="AJ2769" s="73">
        <v>29.5364841269779</v>
      </c>
      <c r="AK2769">
        <v>180</v>
      </c>
      <c r="AL2769">
        <v>1</v>
      </c>
      <c r="AM2769">
        <v>0</v>
      </c>
      <c r="AN2769">
        <v>0</v>
      </c>
      <c r="AO2769">
        <v>0</v>
      </c>
      <c r="AP2769">
        <v>0</v>
      </c>
      <c r="AQ2769">
        <v>180</v>
      </c>
      <c r="AR2769">
        <v>1</v>
      </c>
      <c r="AS2769">
        <v>0</v>
      </c>
      <c r="AT2769">
        <v>0</v>
      </c>
      <c r="AU2769">
        <v>0</v>
      </c>
      <c r="AV2769">
        <v>0</v>
      </c>
      <c r="AW2769">
        <v>180</v>
      </c>
      <c r="AX2769">
        <v>1</v>
      </c>
      <c r="AY2769" s="73">
        <v>26.558170335853902</v>
      </c>
      <c r="AZ2769">
        <v>180</v>
      </c>
      <c r="BA2769">
        <v>1</v>
      </c>
      <c r="BB2769">
        <v>177</v>
      </c>
      <c r="BC2769">
        <v>0.96564736560685105</v>
      </c>
      <c r="BD2769">
        <v>3</v>
      </c>
      <c r="BE2769">
        <v>3.4352634393148902E-2</v>
      </c>
      <c r="BF2769">
        <v>26.56205483175</v>
      </c>
      <c r="BG2769">
        <v>26.724333295192899</v>
      </c>
      <c r="BH2769">
        <v>26.558170335853902</v>
      </c>
      <c r="BI2769">
        <v>29.5364841269779</v>
      </c>
    </row>
    <row r="2770" spans="1:61" x14ac:dyDescent="0.25">
      <c r="A2770" s="10" t="str">
        <f>VLOOKUP(D2770,'Index-Relations'!E:F,2,FALSE)</f>
        <v>ESG</v>
      </c>
      <c r="B2770" t="s">
        <v>3450</v>
      </c>
      <c r="C2770" s="53" t="s">
        <v>2766</v>
      </c>
      <c r="D2770" s="59" t="s">
        <v>3065</v>
      </c>
      <c r="E2770" s="59" t="s">
        <v>6186</v>
      </c>
      <c r="F2770" t="s">
        <v>1045</v>
      </c>
      <c r="G2770" t="s">
        <v>1044</v>
      </c>
      <c r="H2770" t="s">
        <v>1046</v>
      </c>
      <c r="I2770" s="52">
        <v>45446</v>
      </c>
      <c r="J2770" t="s">
        <v>2457</v>
      </c>
      <c r="K2770">
        <v>209</v>
      </c>
      <c r="L2770" s="73">
        <v>27.606381097993999</v>
      </c>
      <c r="M2770">
        <v>209</v>
      </c>
      <c r="N2770">
        <v>1</v>
      </c>
      <c r="O2770" s="73">
        <v>28.259932273657</v>
      </c>
      <c r="P2770">
        <v>209</v>
      </c>
      <c r="Q2770">
        <v>1</v>
      </c>
      <c r="R2770">
        <v>198</v>
      </c>
      <c r="S2770">
        <v>0.94890369342752501</v>
      </c>
      <c r="T2770">
        <v>45.1904338261538</v>
      </c>
      <c r="U2770">
        <v>0.81914107516532797</v>
      </c>
      <c r="V2770">
        <v>166</v>
      </c>
      <c r="W2770">
        <v>6.6514199218654702E-2</v>
      </c>
      <c r="X2770">
        <v>28</v>
      </c>
      <c r="Y2770">
        <v>209</v>
      </c>
      <c r="Z2770">
        <v>1</v>
      </c>
      <c r="AA2770">
        <v>48.862586209723801</v>
      </c>
      <c r="AB2770">
        <v>115</v>
      </c>
      <c r="AC2770">
        <v>0.66839820520748205</v>
      </c>
      <c r="AD2770">
        <v>94</v>
      </c>
      <c r="AE2770">
        <v>0.331601794792517</v>
      </c>
      <c r="AF2770">
        <v>0</v>
      </c>
      <c r="AG2770">
        <v>0</v>
      </c>
      <c r="AH2770">
        <v>9.7424210223567998E-3</v>
      </c>
      <c r="AI2770">
        <v>11</v>
      </c>
      <c r="AJ2770" s="73">
        <v>30.124233487824998</v>
      </c>
      <c r="AK2770">
        <v>209</v>
      </c>
      <c r="AL2770">
        <v>1</v>
      </c>
      <c r="AM2770">
        <v>0</v>
      </c>
      <c r="AN2770">
        <v>0</v>
      </c>
      <c r="AO2770">
        <v>0</v>
      </c>
      <c r="AP2770">
        <v>0</v>
      </c>
      <c r="AQ2770">
        <v>209</v>
      </c>
      <c r="AR2770">
        <v>1</v>
      </c>
      <c r="AS2770">
        <v>0</v>
      </c>
      <c r="AT2770">
        <v>0</v>
      </c>
      <c r="AU2770">
        <v>0</v>
      </c>
      <c r="AV2770">
        <v>0</v>
      </c>
      <c r="AW2770">
        <v>209</v>
      </c>
      <c r="AX2770">
        <v>1</v>
      </c>
      <c r="AY2770" s="73">
        <v>27.566904248111999</v>
      </c>
      <c r="AZ2770">
        <v>209</v>
      </c>
      <c r="BA2770">
        <v>1</v>
      </c>
      <c r="BB2770">
        <v>205</v>
      </c>
      <c r="BC2770">
        <v>0.96162159051931195</v>
      </c>
      <c r="BD2770">
        <v>4</v>
      </c>
      <c r="BE2770">
        <v>3.8378409480687103E-2</v>
      </c>
      <c r="BF2770">
        <v>27.606381097993999</v>
      </c>
      <c r="BG2770">
        <v>28.259932273657</v>
      </c>
      <c r="BH2770">
        <v>27.566904248111999</v>
      </c>
      <c r="BI2770">
        <v>30.124233487824998</v>
      </c>
    </row>
    <row r="2771" spans="1:61" x14ac:dyDescent="0.25">
      <c r="A2771" s="10" t="str">
        <f>VLOOKUP(D2771,'Index-Relations'!E:F,2,FALSE)</f>
        <v>ESG</v>
      </c>
      <c r="B2771" t="s">
        <v>3450</v>
      </c>
      <c r="C2771" s="53" t="s">
        <v>2767</v>
      </c>
      <c r="D2771" s="59" t="s">
        <v>3065</v>
      </c>
      <c r="E2771" s="59" t="s">
        <v>6187</v>
      </c>
      <c r="F2771" t="s">
        <v>1045</v>
      </c>
      <c r="G2771" t="s">
        <v>1044</v>
      </c>
      <c r="H2771" t="s">
        <v>1046</v>
      </c>
      <c r="I2771" s="52">
        <v>45418</v>
      </c>
      <c r="J2771" t="s">
        <v>2457</v>
      </c>
      <c r="K2771">
        <v>209</v>
      </c>
      <c r="L2771" s="73">
        <v>28.5691450074589</v>
      </c>
      <c r="M2771">
        <v>209</v>
      </c>
      <c r="N2771">
        <v>1</v>
      </c>
      <c r="O2771" s="73">
        <v>29.095685795623901</v>
      </c>
      <c r="P2771">
        <v>209</v>
      </c>
      <c r="Q2771">
        <v>1</v>
      </c>
      <c r="R2771">
        <v>198</v>
      </c>
      <c r="S2771">
        <v>0.94757833048560003</v>
      </c>
      <c r="T2771">
        <v>45.526574572639802</v>
      </c>
      <c r="U2771">
        <v>0.81066890436189099</v>
      </c>
      <c r="V2771">
        <v>166</v>
      </c>
      <c r="W2771">
        <v>7.0064739999945197E-2</v>
      </c>
      <c r="X2771">
        <v>28</v>
      </c>
      <c r="Y2771">
        <v>209</v>
      </c>
      <c r="Z2771">
        <v>1</v>
      </c>
      <c r="AA2771">
        <v>47.317132271741698</v>
      </c>
      <c r="AB2771">
        <v>115</v>
      </c>
      <c r="AC2771">
        <v>0.66519134988842998</v>
      </c>
      <c r="AD2771">
        <v>94</v>
      </c>
      <c r="AE2771">
        <v>0.33480865011156902</v>
      </c>
      <c r="AF2771">
        <v>0</v>
      </c>
      <c r="AG2771">
        <v>2.7756000000000002E-16</v>
      </c>
      <c r="AH2771">
        <v>9.8929488709463102E-3</v>
      </c>
      <c r="AI2771">
        <v>11</v>
      </c>
      <c r="AJ2771" s="73">
        <v>31.387526425635901</v>
      </c>
      <c r="AK2771">
        <v>209</v>
      </c>
      <c r="AL2771">
        <v>1</v>
      </c>
      <c r="AM2771">
        <v>0</v>
      </c>
      <c r="AN2771">
        <v>0</v>
      </c>
      <c r="AO2771">
        <v>0</v>
      </c>
      <c r="AP2771">
        <v>0</v>
      </c>
      <c r="AQ2771">
        <v>209</v>
      </c>
      <c r="AR2771">
        <v>1</v>
      </c>
      <c r="AS2771">
        <v>0</v>
      </c>
      <c r="AT2771">
        <v>0</v>
      </c>
      <c r="AU2771">
        <v>0</v>
      </c>
      <c r="AV2771">
        <v>0</v>
      </c>
      <c r="AW2771">
        <v>209</v>
      </c>
      <c r="AX2771">
        <v>1</v>
      </c>
      <c r="AY2771" s="73">
        <v>28.115585843591901</v>
      </c>
      <c r="AZ2771">
        <v>209</v>
      </c>
      <c r="BA2771">
        <v>1</v>
      </c>
      <c r="BB2771">
        <v>205</v>
      </c>
      <c r="BC2771">
        <v>0.96184115549497295</v>
      </c>
      <c r="BD2771">
        <v>4</v>
      </c>
      <c r="BE2771">
        <v>3.8158844505025998E-2</v>
      </c>
      <c r="BF2771">
        <v>28.5691450074589</v>
      </c>
      <c r="BG2771">
        <v>29.095685795623901</v>
      </c>
      <c r="BH2771">
        <v>28.115585843591901</v>
      </c>
      <c r="BI2771">
        <v>31.387526425635901</v>
      </c>
    </row>
    <row r="2772" spans="1:61" x14ac:dyDescent="0.25">
      <c r="A2772" s="10" t="str">
        <f>VLOOKUP(D2772,'Index-Relations'!E:F,2,FALSE)</f>
        <v>ESG</v>
      </c>
      <c r="B2772" t="s">
        <v>3450</v>
      </c>
      <c r="C2772" s="53" t="s">
        <v>2768</v>
      </c>
      <c r="D2772" s="59" t="s">
        <v>3065</v>
      </c>
      <c r="E2772" s="59" t="s">
        <v>6188</v>
      </c>
      <c r="F2772" t="s">
        <v>1045</v>
      </c>
      <c r="G2772" t="s">
        <v>1044</v>
      </c>
      <c r="H2772" t="s">
        <v>1046</v>
      </c>
      <c r="I2772" s="52">
        <v>45383</v>
      </c>
      <c r="J2772" t="s">
        <v>2457</v>
      </c>
      <c r="K2772">
        <v>209</v>
      </c>
      <c r="L2772">
        <v>25.686583678353902</v>
      </c>
      <c r="M2772">
        <v>209</v>
      </c>
      <c r="N2772">
        <v>1</v>
      </c>
      <c r="O2772">
        <v>25.938589211765802</v>
      </c>
      <c r="P2772">
        <v>209</v>
      </c>
      <c r="Q2772">
        <v>1</v>
      </c>
      <c r="R2772">
        <v>198</v>
      </c>
      <c r="S2772">
        <v>0.94626831972686598</v>
      </c>
      <c r="T2772">
        <v>45.651311323561501</v>
      </c>
      <c r="U2772">
        <v>0.80970387892456896</v>
      </c>
      <c r="V2772">
        <v>166</v>
      </c>
      <c r="W2772">
        <v>6.9625890069733104E-2</v>
      </c>
      <c r="X2772">
        <v>28</v>
      </c>
      <c r="Y2772">
        <v>209</v>
      </c>
      <c r="Z2772">
        <v>0.999999999999999</v>
      </c>
      <c r="AA2772">
        <v>47.801593694011501</v>
      </c>
      <c r="AB2772">
        <v>115</v>
      </c>
      <c r="AC2772">
        <v>0.66281380862301797</v>
      </c>
      <c r="AD2772">
        <v>94</v>
      </c>
      <c r="AE2772">
        <v>0.33718619137698103</v>
      </c>
      <c r="AF2772">
        <v>0</v>
      </c>
      <c r="AG2772">
        <v>0</v>
      </c>
      <c r="AH2772">
        <v>9.8195510508237993E-3</v>
      </c>
      <c r="AI2772">
        <v>11</v>
      </c>
      <c r="AJ2772">
        <v>29.080846972504499</v>
      </c>
      <c r="AK2772">
        <v>209</v>
      </c>
      <c r="AL2772">
        <v>1</v>
      </c>
      <c r="AM2772">
        <v>0</v>
      </c>
      <c r="AN2772">
        <v>0</v>
      </c>
      <c r="AO2772">
        <v>0</v>
      </c>
      <c r="AP2772">
        <v>0</v>
      </c>
      <c r="AQ2772">
        <v>209</v>
      </c>
      <c r="AR2772">
        <v>1</v>
      </c>
      <c r="AS2772">
        <v>0</v>
      </c>
      <c r="AT2772">
        <v>0</v>
      </c>
      <c r="AU2772">
        <v>0</v>
      </c>
      <c r="AV2772">
        <v>0</v>
      </c>
      <c r="AW2772">
        <v>209</v>
      </c>
      <c r="AX2772">
        <v>0.999999999999999</v>
      </c>
      <c r="AY2772">
        <v>25.0099496840954</v>
      </c>
      <c r="AZ2772">
        <v>209</v>
      </c>
      <c r="BA2772">
        <v>1</v>
      </c>
      <c r="BB2772">
        <v>205</v>
      </c>
      <c r="BC2772">
        <v>0.96265585595464098</v>
      </c>
      <c r="BD2772">
        <v>4</v>
      </c>
      <c r="BE2772">
        <v>3.7344144045358199E-2</v>
      </c>
      <c r="BF2772">
        <v>28.548114230037999</v>
      </c>
      <c r="BG2772">
        <v>28.931244379067898</v>
      </c>
      <c r="BH2772">
        <v>28.170049244255999</v>
      </c>
      <c r="BI2772">
        <v>31.418958811266901</v>
      </c>
    </row>
    <row r="2773" spans="1:61" x14ac:dyDescent="0.25">
      <c r="A2773" s="10" t="str">
        <f>VLOOKUP(D2773,'Index-Relations'!E:F,2,FALSE)</f>
        <v>ESG</v>
      </c>
      <c r="B2773" t="s">
        <v>3450</v>
      </c>
      <c r="C2773" s="53" t="s">
        <v>2769</v>
      </c>
      <c r="D2773" s="59" t="s">
        <v>3065</v>
      </c>
      <c r="E2773" s="59" t="s">
        <v>6189</v>
      </c>
      <c r="F2773" t="s">
        <v>1045</v>
      </c>
      <c r="G2773" t="s">
        <v>1044</v>
      </c>
      <c r="H2773" t="s">
        <v>1046</v>
      </c>
      <c r="I2773" s="52">
        <v>45352</v>
      </c>
      <c r="J2773" t="s">
        <v>2457</v>
      </c>
      <c r="K2773">
        <v>199</v>
      </c>
      <c r="L2773">
        <v>27.275783259983999</v>
      </c>
      <c r="M2773">
        <v>199</v>
      </c>
      <c r="N2773">
        <v>1</v>
      </c>
      <c r="O2773">
        <v>27.029290423489702</v>
      </c>
      <c r="P2773">
        <v>199</v>
      </c>
      <c r="Q2773">
        <v>1</v>
      </c>
      <c r="R2773">
        <v>182</v>
      </c>
      <c r="S2773">
        <v>0.93448923829442898</v>
      </c>
      <c r="T2773">
        <v>44.810936145170899</v>
      </c>
      <c r="U2773">
        <v>0.79621190774296502</v>
      </c>
      <c r="V2773">
        <v>156</v>
      </c>
      <c r="W2773">
        <v>4.8594059039512499E-2</v>
      </c>
      <c r="X2773">
        <v>25</v>
      </c>
      <c r="Y2773">
        <v>198</v>
      </c>
      <c r="Z2773">
        <v>0.99867122404744502</v>
      </c>
      <c r="AA2773">
        <v>37.992386714453403</v>
      </c>
      <c r="AB2773">
        <v>107</v>
      </c>
      <c r="AC2773">
        <v>0.65436502817362996</v>
      </c>
      <c r="AD2773">
        <v>91</v>
      </c>
      <c r="AE2773">
        <v>0.344306195873814</v>
      </c>
      <c r="AF2773">
        <v>1</v>
      </c>
      <c r="AG2773">
        <v>1.32877595255453E-3</v>
      </c>
      <c r="AH2773">
        <v>7.1461871110224898E-3</v>
      </c>
      <c r="AI2773">
        <v>9</v>
      </c>
      <c r="AJ2773">
        <v>30.065345870401298</v>
      </c>
      <c r="AK2773">
        <v>199</v>
      </c>
      <c r="AL2773">
        <v>1</v>
      </c>
      <c r="AM2773">
        <v>0</v>
      </c>
      <c r="AN2773">
        <v>0</v>
      </c>
      <c r="AO2773">
        <v>0</v>
      </c>
      <c r="AP2773">
        <v>0</v>
      </c>
      <c r="AQ2773">
        <v>199</v>
      </c>
      <c r="AR2773">
        <v>0.999999999999999</v>
      </c>
      <c r="AS2773">
        <v>0</v>
      </c>
      <c r="AT2773">
        <v>0</v>
      </c>
      <c r="AU2773">
        <v>0</v>
      </c>
      <c r="AV2773">
        <v>0</v>
      </c>
      <c r="AW2773">
        <v>199</v>
      </c>
      <c r="AX2773">
        <v>1</v>
      </c>
      <c r="AY2773">
        <v>27.207981017121998</v>
      </c>
      <c r="AZ2773">
        <v>199</v>
      </c>
      <c r="BA2773">
        <v>1</v>
      </c>
      <c r="BB2773">
        <v>197</v>
      </c>
      <c r="BC2773">
        <v>0.96958083819863805</v>
      </c>
      <c r="BD2773">
        <v>2</v>
      </c>
      <c r="BE2773">
        <v>3.0419161801361099E-2</v>
      </c>
      <c r="BF2773">
        <v>30.0873206919239</v>
      </c>
      <c r="BG2773">
        <v>30.029779902273901</v>
      </c>
      <c r="BH2773">
        <v>30.277105513875</v>
      </c>
      <c r="BI2773">
        <v>32.332261222371997</v>
      </c>
    </row>
    <row r="2774" spans="1:61" x14ac:dyDescent="0.25">
      <c r="A2774" s="10" t="str">
        <f>VLOOKUP(D2774,'Index-Relations'!E:F,2,FALSE)</f>
        <v>ESG</v>
      </c>
      <c r="B2774" t="s">
        <v>3450</v>
      </c>
      <c r="C2774" s="53" t="s">
        <v>2770</v>
      </c>
      <c r="D2774" s="59" t="s">
        <v>3065</v>
      </c>
      <c r="E2774" s="59" t="s">
        <v>6190</v>
      </c>
      <c r="F2774" t="s">
        <v>1045</v>
      </c>
      <c r="G2774" t="s">
        <v>1044</v>
      </c>
      <c r="H2774" t="s">
        <v>1046</v>
      </c>
      <c r="I2774" s="52">
        <v>45323</v>
      </c>
      <c r="J2774" t="s">
        <v>2457</v>
      </c>
      <c r="K2774">
        <v>199</v>
      </c>
      <c r="L2774">
        <v>27.494164586261899</v>
      </c>
      <c r="M2774">
        <v>199</v>
      </c>
      <c r="N2774">
        <v>1</v>
      </c>
      <c r="O2774">
        <v>27.314060980281798</v>
      </c>
      <c r="P2774">
        <v>199</v>
      </c>
      <c r="Q2774">
        <v>1</v>
      </c>
      <c r="R2774">
        <v>182</v>
      </c>
      <c r="S2774">
        <v>0.934837891886242</v>
      </c>
      <c r="T2774">
        <v>44.536226296992702</v>
      </c>
      <c r="U2774">
        <v>0.79794431602244598</v>
      </c>
      <c r="V2774">
        <v>156</v>
      </c>
      <c r="W2774">
        <v>4.7811252098113398E-2</v>
      </c>
      <c r="X2774">
        <v>24</v>
      </c>
      <c r="Y2774">
        <v>198</v>
      </c>
      <c r="Z2774">
        <v>0.99868524864313002</v>
      </c>
      <c r="AA2774">
        <v>62.841857173304199</v>
      </c>
      <c r="AB2774">
        <v>108</v>
      </c>
      <c r="AC2774">
        <v>0.65869667927642495</v>
      </c>
      <c r="AD2774">
        <v>90</v>
      </c>
      <c r="AE2774">
        <v>0.33998856936670402</v>
      </c>
      <c r="AF2774">
        <v>1</v>
      </c>
      <c r="AG2774">
        <v>1.31475135686964E-3</v>
      </c>
      <c r="AH2774">
        <v>7.1479268322550103E-3</v>
      </c>
      <c r="AI2774">
        <v>9</v>
      </c>
      <c r="AJ2774">
        <v>30.227904632791098</v>
      </c>
      <c r="AK2774">
        <v>199</v>
      </c>
      <c r="AL2774">
        <v>1</v>
      </c>
      <c r="AM2774">
        <v>0</v>
      </c>
      <c r="AN2774">
        <v>0</v>
      </c>
      <c r="AO2774">
        <v>0</v>
      </c>
      <c r="AP2774">
        <v>0</v>
      </c>
      <c r="AQ2774">
        <v>199</v>
      </c>
      <c r="AR2774">
        <v>1</v>
      </c>
      <c r="AS2774">
        <v>0</v>
      </c>
      <c r="AT2774">
        <v>0</v>
      </c>
      <c r="AU2774">
        <v>0</v>
      </c>
      <c r="AV2774">
        <v>0</v>
      </c>
      <c r="AW2774">
        <v>199</v>
      </c>
      <c r="AX2774">
        <v>1</v>
      </c>
      <c r="AY2774">
        <v>27.4159344368231</v>
      </c>
      <c r="AZ2774">
        <v>199</v>
      </c>
      <c r="BA2774">
        <v>1</v>
      </c>
      <c r="BB2774">
        <v>197</v>
      </c>
      <c r="BC2774">
        <v>0.96887524583078</v>
      </c>
      <c r="BD2774">
        <v>2</v>
      </c>
      <c r="BE2774">
        <v>3.1124754169219501E-2</v>
      </c>
      <c r="BF2774">
        <v>30.256846926203998</v>
      </c>
      <c r="BG2774">
        <v>30.246501574585999</v>
      </c>
      <c r="BH2774">
        <v>30.479044358157001</v>
      </c>
      <c r="BI2774">
        <v>32.409638792800003</v>
      </c>
    </row>
    <row r="2775" spans="1:61" x14ac:dyDescent="0.25">
      <c r="A2775" s="10" t="str">
        <f>VLOOKUP(D2775,'Index-Relations'!E:F,2,FALSE)</f>
        <v>ESG</v>
      </c>
      <c r="B2775" t="s">
        <v>3450</v>
      </c>
      <c r="C2775" s="53" t="s">
        <v>2760</v>
      </c>
      <c r="D2775" s="59" t="s">
        <v>3066</v>
      </c>
      <c r="E2775" s="59" t="s">
        <v>6191</v>
      </c>
      <c r="F2775" t="s">
        <v>1049</v>
      </c>
      <c r="G2775" t="s">
        <v>1048</v>
      </c>
      <c r="H2775" t="s">
        <v>1050</v>
      </c>
      <c r="I2775" s="52">
        <v>45659</v>
      </c>
      <c r="J2775" t="s">
        <v>2457</v>
      </c>
      <c r="K2775">
        <v>204</v>
      </c>
      <c r="L2775" s="73">
        <v>24.857547139701101</v>
      </c>
      <c r="M2775">
        <v>203</v>
      </c>
      <c r="N2775">
        <v>0.98575734806978599</v>
      </c>
      <c r="O2775" s="73">
        <v>25.299905625913201</v>
      </c>
      <c r="P2775">
        <v>203</v>
      </c>
      <c r="Q2775">
        <v>0.98575734806978599</v>
      </c>
      <c r="R2775">
        <v>185</v>
      </c>
      <c r="S2775">
        <v>0.91964615421679696</v>
      </c>
      <c r="T2775">
        <v>45.055231722211801</v>
      </c>
      <c r="U2775">
        <v>0.85003415575909202</v>
      </c>
      <c r="V2775">
        <v>170</v>
      </c>
      <c r="W2775">
        <v>5.8432280759391698E-2</v>
      </c>
      <c r="X2775">
        <v>28</v>
      </c>
      <c r="Y2775">
        <v>204</v>
      </c>
      <c r="Z2775">
        <v>1</v>
      </c>
      <c r="AA2775">
        <v>52.618814525642399</v>
      </c>
      <c r="AB2775">
        <v>123</v>
      </c>
      <c r="AC2775">
        <v>0.82230446607270402</v>
      </c>
      <c r="AD2775">
        <v>81</v>
      </c>
      <c r="AE2775">
        <v>0.17769553392729501</v>
      </c>
      <c r="AF2775">
        <v>0</v>
      </c>
      <c r="AG2775">
        <v>0</v>
      </c>
      <c r="AH2775">
        <v>1.47713114805411E-2</v>
      </c>
      <c r="AI2775">
        <v>12</v>
      </c>
      <c r="AJ2775" s="73">
        <v>27.886828987685199</v>
      </c>
      <c r="AK2775">
        <v>203</v>
      </c>
      <c r="AL2775">
        <v>0.98575734806978599</v>
      </c>
      <c r="AM2775">
        <v>0</v>
      </c>
      <c r="AN2775">
        <v>0</v>
      </c>
      <c r="AO2775">
        <v>0</v>
      </c>
      <c r="AP2775">
        <v>0</v>
      </c>
      <c r="AQ2775">
        <v>204</v>
      </c>
      <c r="AR2775">
        <v>1</v>
      </c>
      <c r="AS2775">
        <v>0</v>
      </c>
      <c r="AT2775">
        <v>0</v>
      </c>
      <c r="AU2775">
        <v>0</v>
      </c>
      <c r="AV2775">
        <v>0</v>
      </c>
      <c r="AW2775">
        <v>204</v>
      </c>
      <c r="AX2775">
        <v>1</v>
      </c>
      <c r="AY2775" s="73">
        <v>24.786102964867901</v>
      </c>
      <c r="AZ2775">
        <v>203</v>
      </c>
      <c r="BA2775">
        <v>0.98575734806978599</v>
      </c>
      <c r="BB2775">
        <v>202</v>
      </c>
      <c r="BC2775">
        <v>0.98806958855898397</v>
      </c>
      <c r="BD2775">
        <v>2</v>
      </c>
      <c r="BE2775">
        <v>1.19304114410152E-2</v>
      </c>
      <c r="BF2775">
        <v>24.857547139701101</v>
      </c>
      <c r="BG2775">
        <v>25.299905625913201</v>
      </c>
      <c r="BH2775">
        <v>24.786102964867901</v>
      </c>
      <c r="BI2775">
        <v>27.886828987685199</v>
      </c>
    </row>
    <row r="2776" spans="1:61" x14ac:dyDescent="0.25">
      <c r="A2776" s="10" t="str">
        <f>VLOOKUP(D2776,'Index-Relations'!E:F,2,FALSE)</f>
        <v>ESG</v>
      </c>
      <c r="B2776" t="s">
        <v>3450</v>
      </c>
      <c r="C2776" s="53" t="s">
        <v>2761</v>
      </c>
      <c r="D2776" s="59" t="s">
        <v>3066</v>
      </c>
      <c r="E2776" s="59" t="s">
        <v>6192</v>
      </c>
      <c r="F2776" t="s">
        <v>1049</v>
      </c>
      <c r="G2776" t="s">
        <v>1048</v>
      </c>
      <c r="H2776" t="s">
        <v>1050</v>
      </c>
      <c r="I2776" s="52">
        <v>45628</v>
      </c>
      <c r="J2776" t="s">
        <v>2457</v>
      </c>
      <c r="K2776">
        <v>204</v>
      </c>
      <c r="L2776" s="73">
        <v>24.914772787072799</v>
      </c>
      <c r="M2776">
        <v>204</v>
      </c>
      <c r="N2776">
        <v>1</v>
      </c>
      <c r="O2776" s="73">
        <v>25.060360116579101</v>
      </c>
      <c r="P2776">
        <v>204</v>
      </c>
      <c r="Q2776">
        <v>1</v>
      </c>
      <c r="R2776">
        <v>184</v>
      </c>
      <c r="S2776">
        <v>0.93675620554601002</v>
      </c>
      <c r="T2776">
        <v>44.331112799854502</v>
      </c>
      <c r="U2776">
        <v>0.84748188220623799</v>
      </c>
      <c r="V2776">
        <v>167</v>
      </c>
      <c r="W2776">
        <v>6.0182049283005599E-2</v>
      </c>
      <c r="X2776">
        <v>26</v>
      </c>
      <c r="Y2776">
        <v>204</v>
      </c>
      <c r="Z2776">
        <v>1</v>
      </c>
      <c r="AA2776">
        <v>37.122354399650703</v>
      </c>
      <c r="AB2776">
        <v>115</v>
      </c>
      <c r="AC2776">
        <v>0.76976581082358198</v>
      </c>
      <c r="AD2776">
        <v>89</v>
      </c>
      <c r="AE2776">
        <v>0.230234189176417</v>
      </c>
      <c r="AF2776">
        <v>0</v>
      </c>
      <c r="AG2776">
        <v>0</v>
      </c>
      <c r="AH2776">
        <v>1.6557807273773598E-2</v>
      </c>
      <c r="AI2776">
        <v>13</v>
      </c>
      <c r="AJ2776" s="73">
        <v>28.1012275762032</v>
      </c>
      <c r="AK2776">
        <v>204</v>
      </c>
      <c r="AL2776">
        <v>1</v>
      </c>
      <c r="AM2776">
        <v>0</v>
      </c>
      <c r="AN2776">
        <v>0</v>
      </c>
      <c r="AO2776">
        <v>0</v>
      </c>
      <c r="AP2776">
        <v>0</v>
      </c>
      <c r="AQ2776">
        <v>204</v>
      </c>
      <c r="AR2776">
        <v>1</v>
      </c>
      <c r="AS2776">
        <v>0</v>
      </c>
      <c r="AT2776">
        <v>0</v>
      </c>
      <c r="AU2776">
        <v>0</v>
      </c>
      <c r="AV2776">
        <v>0</v>
      </c>
      <c r="AW2776">
        <v>204</v>
      </c>
      <c r="AX2776">
        <v>0.999999999999999</v>
      </c>
      <c r="AY2776" s="73">
        <v>24.8960785876654</v>
      </c>
      <c r="AZ2776">
        <v>204</v>
      </c>
      <c r="BA2776">
        <v>1</v>
      </c>
      <c r="BB2776">
        <v>202</v>
      </c>
      <c r="BC2776">
        <v>0.98578071962346303</v>
      </c>
      <c r="BD2776">
        <v>2</v>
      </c>
      <c r="BE2776">
        <v>1.4219280376535999E-2</v>
      </c>
      <c r="BF2776">
        <v>24.914772787072799</v>
      </c>
      <c r="BG2776">
        <v>25.060360116579101</v>
      </c>
      <c r="BH2776">
        <v>24.8960785876654</v>
      </c>
      <c r="BI2776">
        <v>28.1012275762032</v>
      </c>
    </row>
    <row r="2777" spans="1:61" x14ac:dyDescent="0.25">
      <c r="A2777" s="10" t="str">
        <f>VLOOKUP(D2777,'Index-Relations'!E:F,2,FALSE)</f>
        <v>ESG</v>
      </c>
      <c r="B2777" t="s">
        <v>3450</v>
      </c>
      <c r="C2777" s="53" t="s">
        <v>2762</v>
      </c>
      <c r="D2777" s="59" t="s">
        <v>3066</v>
      </c>
      <c r="E2777" s="59" t="s">
        <v>6193</v>
      </c>
      <c r="F2777" t="s">
        <v>1049</v>
      </c>
      <c r="G2777" t="s">
        <v>1048</v>
      </c>
      <c r="H2777" t="s">
        <v>1050</v>
      </c>
      <c r="I2777" s="52">
        <v>45597</v>
      </c>
      <c r="J2777" t="s">
        <v>2457</v>
      </c>
      <c r="K2777">
        <v>205</v>
      </c>
      <c r="L2777" s="73">
        <v>25.087953239790998</v>
      </c>
      <c r="M2777">
        <v>205</v>
      </c>
      <c r="N2777">
        <v>1</v>
      </c>
      <c r="O2777" s="73">
        <v>25.2046241840359</v>
      </c>
      <c r="P2777">
        <v>205</v>
      </c>
      <c r="Q2777">
        <v>1</v>
      </c>
      <c r="R2777">
        <v>185</v>
      </c>
      <c r="S2777">
        <v>0.93716378087247199</v>
      </c>
      <c r="T2777">
        <v>44.369479552402503</v>
      </c>
      <c r="U2777">
        <v>0.83961719921625999</v>
      </c>
      <c r="V2777">
        <v>168</v>
      </c>
      <c r="W2777">
        <v>5.9831182732851401E-2</v>
      </c>
      <c r="X2777">
        <v>26</v>
      </c>
      <c r="Y2777">
        <v>205</v>
      </c>
      <c r="Z2777">
        <v>1</v>
      </c>
      <c r="AA2777">
        <v>35.757707988017899</v>
      </c>
      <c r="AB2777">
        <v>112</v>
      </c>
      <c r="AC2777">
        <v>0.74765320259238999</v>
      </c>
      <c r="AD2777">
        <v>93</v>
      </c>
      <c r="AE2777">
        <v>0.25234679740761001</v>
      </c>
      <c r="AF2777">
        <v>0</v>
      </c>
      <c r="AG2777">
        <v>0</v>
      </c>
      <c r="AH2777">
        <v>1.7349685420288301E-2</v>
      </c>
      <c r="AI2777">
        <v>13</v>
      </c>
      <c r="AJ2777" s="73">
        <v>28.301786453825599</v>
      </c>
      <c r="AK2777">
        <v>205</v>
      </c>
      <c r="AL2777">
        <v>1</v>
      </c>
      <c r="AM2777">
        <v>0</v>
      </c>
      <c r="AN2777">
        <v>0</v>
      </c>
      <c r="AO2777">
        <v>0</v>
      </c>
      <c r="AP2777">
        <v>0</v>
      </c>
      <c r="AQ2777">
        <v>205</v>
      </c>
      <c r="AR2777">
        <v>1</v>
      </c>
      <c r="AS2777">
        <v>0</v>
      </c>
      <c r="AT2777">
        <v>0</v>
      </c>
      <c r="AU2777">
        <v>0</v>
      </c>
      <c r="AV2777">
        <v>0</v>
      </c>
      <c r="AW2777">
        <v>205</v>
      </c>
      <c r="AX2777">
        <v>1</v>
      </c>
      <c r="AY2777" s="73">
        <v>25.0303292244655</v>
      </c>
      <c r="AZ2777">
        <v>205</v>
      </c>
      <c r="BA2777">
        <v>1</v>
      </c>
      <c r="BB2777">
        <v>203</v>
      </c>
      <c r="BC2777">
        <v>0.98579930109588199</v>
      </c>
      <c r="BD2777">
        <v>2</v>
      </c>
      <c r="BE2777">
        <v>1.42006989041177E-2</v>
      </c>
      <c r="BF2777">
        <v>25.087953239790998</v>
      </c>
      <c r="BG2777">
        <v>25.2046241840359</v>
      </c>
      <c r="BH2777">
        <v>25.0303292244655</v>
      </c>
      <c r="BI2777">
        <v>28.301786453825599</v>
      </c>
    </row>
    <row r="2778" spans="1:61" x14ac:dyDescent="0.25">
      <c r="A2778" s="10" t="str">
        <f>VLOOKUP(D2778,'Index-Relations'!E:F,2,FALSE)</f>
        <v>ESG</v>
      </c>
      <c r="B2778" t="s">
        <v>3450</v>
      </c>
      <c r="C2778" s="53" t="s">
        <v>2763</v>
      </c>
      <c r="D2778" s="59" t="s">
        <v>3066</v>
      </c>
      <c r="E2778" s="59" t="s">
        <v>6194</v>
      </c>
      <c r="F2778" t="s">
        <v>1049</v>
      </c>
      <c r="G2778" t="s">
        <v>1048</v>
      </c>
      <c r="H2778" t="s">
        <v>1050</v>
      </c>
      <c r="I2778" s="52">
        <v>45573</v>
      </c>
      <c r="J2778" t="s">
        <v>2457</v>
      </c>
      <c r="K2778">
        <v>205</v>
      </c>
      <c r="L2778" s="73">
        <v>25.0907825295888</v>
      </c>
      <c r="M2778">
        <v>205</v>
      </c>
      <c r="N2778">
        <v>1</v>
      </c>
      <c r="O2778" s="73">
        <v>25.233918504757099</v>
      </c>
      <c r="P2778">
        <v>205</v>
      </c>
      <c r="Q2778">
        <v>1</v>
      </c>
      <c r="R2778">
        <v>185</v>
      </c>
      <c r="S2778">
        <v>0.93530265372580002</v>
      </c>
      <c r="T2778">
        <v>44.566565989212499</v>
      </c>
      <c r="U2778">
        <v>0.84077657613085899</v>
      </c>
      <c r="V2778">
        <v>169</v>
      </c>
      <c r="W2778">
        <v>6.0160652144701399E-2</v>
      </c>
      <c r="X2778">
        <v>26</v>
      </c>
      <c r="Y2778">
        <v>205</v>
      </c>
      <c r="Z2778">
        <v>0.999999999999999</v>
      </c>
      <c r="AA2778">
        <v>34.602078764183503</v>
      </c>
      <c r="AB2778">
        <v>111</v>
      </c>
      <c r="AC2778">
        <v>0.74469500560291602</v>
      </c>
      <c r="AD2778">
        <v>94</v>
      </c>
      <c r="AE2778">
        <v>0.25530499439708298</v>
      </c>
      <c r="AF2778">
        <v>0</v>
      </c>
      <c r="AG2778">
        <v>5.5510000000000001E-17</v>
      </c>
      <c r="AH2778">
        <v>1.7823880623499402E-2</v>
      </c>
      <c r="AI2778">
        <v>13</v>
      </c>
      <c r="AJ2778" s="73">
        <v>28.3062136077946</v>
      </c>
      <c r="AK2778">
        <v>205</v>
      </c>
      <c r="AL2778">
        <v>1</v>
      </c>
      <c r="AM2778">
        <v>0</v>
      </c>
      <c r="AN2778">
        <v>0</v>
      </c>
      <c r="AO2778">
        <v>0</v>
      </c>
      <c r="AP2778">
        <v>0</v>
      </c>
      <c r="AQ2778">
        <v>205</v>
      </c>
      <c r="AR2778">
        <v>1</v>
      </c>
      <c r="AS2778">
        <v>0</v>
      </c>
      <c r="AT2778">
        <v>0</v>
      </c>
      <c r="AU2778">
        <v>0</v>
      </c>
      <c r="AV2778">
        <v>0</v>
      </c>
      <c r="AW2778">
        <v>205</v>
      </c>
      <c r="AX2778">
        <v>0.999999999999999</v>
      </c>
      <c r="AY2778" s="73">
        <v>24.985975643286999</v>
      </c>
      <c r="AZ2778">
        <v>205</v>
      </c>
      <c r="BA2778">
        <v>1</v>
      </c>
      <c r="BB2778">
        <v>203</v>
      </c>
      <c r="BC2778">
        <v>0.98601665248714798</v>
      </c>
      <c r="BD2778">
        <v>2</v>
      </c>
      <c r="BE2778">
        <v>1.3983347512851E-2</v>
      </c>
      <c r="BF2778">
        <v>25.0907825295888</v>
      </c>
      <c r="BG2778">
        <v>25.233918504757099</v>
      </c>
      <c r="BH2778">
        <v>24.985975643286999</v>
      </c>
      <c r="BI2778">
        <v>28.3062136077946</v>
      </c>
    </row>
    <row r="2779" spans="1:61" x14ac:dyDescent="0.25">
      <c r="A2779" s="10" t="str">
        <f>VLOOKUP(D2779,'Index-Relations'!E:F,2,FALSE)</f>
        <v>ESG</v>
      </c>
      <c r="B2779" t="s">
        <v>3450</v>
      </c>
      <c r="C2779" s="53" t="s">
        <v>2764</v>
      </c>
      <c r="D2779" s="59" t="s">
        <v>3066</v>
      </c>
      <c r="E2779" s="59" t="s">
        <v>6195</v>
      </c>
      <c r="F2779" t="s">
        <v>1049</v>
      </c>
      <c r="G2779" t="s">
        <v>1048</v>
      </c>
      <c r="H2779" t="s">
        <v>1050</v>
      </c>
      <c r="I2779" s="52">
        <v>45537</v>
      </c>
      <c r="J2779" t="s">
        <v>2457</v>
      </c>
      <c r="K2779">
        <v>201</v>
      </c>
      <c r="L2779" s="73">
        <v>26.034231902113898</v>
      </c>
      <c r="M2779">
        <v>201</v>
      </c>
      <c r="N2779">
        <v>1</v>
      </c>
      <c r="O2779" s="73">
        <v>25.891559033861999</v>
      </c>
      <c r="P2779">
        <v>201</v>
      </c>
      <c r="Q2779">
        <v>1</v>
      </c>
      <c r="R2779">
        <v>182</v>
      </c>
      <c r="S2779">
        <v>0.93796790197709901</v>
      </c>
      <c r="T2779">
        <v>45.081610540123101</v>
      </c>
      <c r="U2779">
        <v>0.85612411788644605</v>
      </c>
      <c r="V2779">
        <v>164</v>
      </c>
      <c r="W2779">
        <v>7.4253365973278695E-2</v>
      </c>
      <c r="X2779">
        <v>29</v>
      </c>
      <c r="Y2779">
        <v>201</v>
      </c>
      <c r="Z2779">
        <v>0.999999999999999</v>
      </c>
      <c r="AA2779">
        <v>46.719152729568599</v>
      </c>
      <c r="AB2779">
        <v>108</v>
      </c>
      <c r="AC2779">
        <v>0.741888611872353</v>
      </c>
      <c r="AD2779">
        <v>93</v>
      </c>
      <c r="AE2779">
        <v>0.258111388127646</v>
      </c>
      <c r="AF2779">
        <v>0</v>
      </c>
      <c r="AG2779">
        <v>5.5510000000000001E-17</v>
      </c>
      <c r="AH2779">
        <v>1.2378749852277399E-2</v>
      </c>
      <c r="AI2779">
        <v>12</v>
      </c>
      <c r="AJ2779" s="73">
        <v>29.053694922588999</v>
      </c>
      <c r="AK2779">
        <v>201</v>
      </c>
      <c r="AL2779">
        <v>1</v>
      </c>
      <c r="AM2779">
        <v>0</v>
      </c>
      <c r="AN2779">
        <v>0</v>
      </c>
      <c r="AO2779">
        <v>0</v>
      </c>
      <c r="AP2779">
        <v>0</v>
      </c>
      <c r="AQ2779">
        <v>201</v>
      </c>
      <c r="AR2779">
        <v>1</v>
      </c>
      <c r="AS2779">
        <v>0</v>
      </c>
      <c r="AT2779">
        <v>0</v>
      </c>
      <c r="AU2779">
        <v>0</v>
      </c>
      <c r="AV2779">
        <v>0</v>
      </c>
      <c r="AW2779">
        <v>201</v>
      </c>
      <c r="AX2779">
        <v>1</v>
      </c>
      <c r="AY2779" s="73">
        <v>26.060015900682998</v>
      </c>
      <c r="AZ2779">
        <v>201</v>
      </c>
      <c r="BA2779">
        <v>1</v>
      </c>
      <c r="BB2779">
        <v>198</v>
      </c>
      <c r="BC2779">
        <v>0.96543824088358998</v>
      </c>
      <c r="BD2779">
        <v>3</v>
      </c>
      <c r="BE2779">
        <v>3.4561759116409303E-2</v>
      </c>
      <c r="BF2779">
        <v>26.034231902113898</v>
      </c>
      <c r="BG2779">
        <v>25.891559033861999</v>
      </c>
      <c r="BH2779">
        <v>26.060015900682998</v>
      </c>
      <c r="BI2779">
        <v>29.053694922588999</v>
      </c>
    </row>
    <row r="2780" spans="1:61" x14ac:dyDescent="0.25">
      <c r="A2780" s="10" t="str">
        <f>VLOOKUP(D2780,'Index-Relations'!E:F,2,FALSE)</f>
        <v>ESG</v>
      </c>
      <c r="B2780" t="s">
        <v>3450</v>
      </c>
      <c r="C2780" s="53" t="s">
        <v>3350</v>
      </c>
      <c r="D2780" s="59" t="s">
        <v>3066</v>
      </c>
      <c r="E2780" s="59" t="s">
        <v>6196</v>
      </c>
      <c r="F2780" t="s">
        <v>1049</v>
      </c>
      <c r="G2780" t="s">
        <v>1048</v>
      </c>
      <c r="H2780" t="s">
        <v>1050</v>
      </c>
      <c r="I2780" s="52">
        <v>45505</v>
      </c>
      <c r="J2780" t="s">
        <v>2457</v>
      </c>
      <c r="K2780">
        <v>201</v>
      </c>
      <c r="L2780" s="73">
        <v>25.86746466928</v>
      </c>
      <c r="M2780">
        <v>201</v>
      </c>
      <c r="N2780">
        <v>1</v>
      </c>
      <c r="O2780" s="73">
        <v>25.773752053217901</v>
      </c>
      <c r="P2780">
        <v>201</v>
      </c>
      <c r="Q2780">
        <v>1</v>
      </c>
      <c r="R2780">
        <v>182</v>
      </c>
      <c r="S2780">
        <v>0.93725272265628101</v>
      </c>
      <c r="T2780">
        <v>45.307526162263997</v>
      </c>
      <c r="U2780">
        <v>0.85731071187693897</v>
      </c>
      <c r="V2780">
        <v>164</v>
      </c>
      <c r="W2780">
        <v>7.6449156314095407E-2</v>
      </c>
      <c r="X2780">
        <v>29</v>
      </c>
      <c r="Y2780">
        <v>201</v>
      </c>
      <c r="Z2780">
        <v>0.999999999999999</v>
      </c>
      <c r="AA2780">
        <v>46.480937734669197</v>
      </c>
      <c r="AB2780">
        <v>106</v>
      </c>
      <c r="AC2780">
        <v>0.72400171175529704</v>
      </c>
      <c r="AD2780">
        <v>95</v>
      </c>
      <c r="AE2780">
        <v>0.27599828824470202</v>
      </c>
      <c r="AF2780">
        <v>0</v>
      </c>
      <c r="AG2780">
        <v>0</v>
      </c>
      <c r="AH2780">
        <v>1.28568889649288E-2</v>
      </c>
      <c r="AI2780">
        <v>12</v>
      </c>
      <c r="AJ2780" s="73">
        <v>28.922082029582899</v>
      </c>
      <c r="AK2780">
        <v>201</v>
      </c>
      <c r="AL2780">
        <v>1</v>
      </c>
      <c r="AM2780">
        <v>0</v>
      </c>
      <c r="AN2780">
        <v>0</v>
      </c>
      <c r="AO2780">
        <v>0</v>
      </c>
      <c r="AP2780">
        <v>0</v>
      </c>
      <c r="AQ2780">
        <v>201</v>
      </c>
      <c r="AR2780">
        <v>1</v>
      </c>
      <c r="AS2780">
        <v>0</v>
      </c>
      <c r="AT2780">
        <v>0</v>
      </c>
      <c r="AU2780">
        <v>0</v>
      </c>
      <c r="AV2780">
        <v>0</v>
      </c>
      <c r="AW2780">
        <v>201</v>
      </c>
      <c r="AX2780">
        <v>0.999999999999999</v>
      </c>
      <c r="AY2780" s="73">
        <v>25.892908531069999</v>
      </c>
      <c r="AZ2780">
        <v>201</v>
      </c>
      <c r="BA2780">
        <v>1</v>
      </c>
      <c r="BB2780">
        <v>198</v>
      </c>
      <c r="BC2780">
        <v>0.96490788510290204</v>
      </c>
      <c r="BD2780">
        <v>3</v>
      </c>
      <c r="BE2780">
        <v>3.5092114897097397E-2</v>
      </c>
      <c r="BF2780">
        <v>25.86746466928</v>
      </c>
      <c r="BG2780">
        <v>25.773752053217901</v>
      </c>
      <c r="BH2780">
        <v>25.892908531069999</v>
      </c>
      <c r="BI2780">
        <v>28.922082029582899</v>
      </c>
    </row>
    <row r="2781" spans="1:61" x14ac:dyDescent="0.25">
      <c r="A2781" s="10" t="str">
        <f>VLOOKUP(D2781,'Index-Relations'!E:F,2,FALSE)</f>
        <v>ESG</v>
      </c>
      <c r="B2781" t="s">
        <v>3450</v>
      </c>
      <c r="C2781" s="53" t="s">
        <v>2765</v>
      </c>
      <c r="D2781" s="59" t="s">
        <v>3066</v>
      </c>
      <c r="E2781" s="59" t="s">
        <v>6197</v>
      </c>
      <c r="F2781" t="s">
        <v>1049</v>
      </c>
      <c r="G2781" t="s">
        <v>1048</v>
      </c>
      <c r="H2781" t="s">
        <v>1050</v>
      </c>
      <c r="I2781" s="52">
        <v>45474</v>
      </c>
      <c r="J2781" t="s">
        <v>2457</v>
      </c>
      <c r="K2781">
        <v>201</v>
      </c>
      <c r="L2781" s="73">
        <v>26.158865230579</v>
      </c>
      <c r="M2781">
        <v>201</v>
      </c>
      <c r="N2781">
        <v>1</v>
      </c>
      <c r="O2781" s="73">
        <v>26.096206721108999</v>
      </c>
      <c r="P2781">
        <v>201</v>
      </c>
      <c r="Q2781">
        <v>1</v>
      </c>
      <c r="R2781">
        <v>182</v>
      </c>
      <c r="S2781">
        <v>0.93767656274036404</v>
      </c>
      <c r="T2781">
        <v>45.2159996583894</v>
      </c>
      <c r="U2781">
        <v>0.84713958429788005</v>
      </c>
      <c r="V2781">
        <v>164</v>
      </c>
      <c r="W2781">
        <v>7.5259646951254394E-2</v>
      </c>
      <c r="X2781">
        <v>29</v>
      </c>
      <c r="Y2781">
        <v>201</v>
      </c>
      <c r="Z2781">
        <v>1</v>
      </c>
      <c r="AA2781">
        <v>46.036716050367701</v>
      </c>
      <c r="AB2781">
        <v>105</v>
      </c>
      <c r="AC2781">
        <v>0.67053442225461302</v>
      </c>
      <c r="AD2781">
        <v>96</v>
      </c>
      <c r="AE2781">
        <v>0.32946557774538499</v>
      </c>
      <c r="AF2781">
        <v>0</v>
      </c>
      <c r="AG2781">
        <v>5.5510999999999996E-16</v>
      </c>
      <c r="AH2781">
        <v>1.24662542254573E-2</v>
      </c>
      <c r="AI2781">
        <v>12</v>
      </c>
      <c r="AJ2781" s="73">
        <v>29.176347838129001</v>
      </c>
      <c r="AK2781">
        <v>201</v>
      </c>
      <c r="AL2781">
        <v>1</v>
      </c>
      <c r="AM2781">
        <v>0</v>
      </c>
      <c r="AN2781">
        <v>0</v>
      </c>
      <c r="AO2781">
        <v>0</v>
      </c>
      <c r="AP2781">
        <v>0</v>
      </c>
      <c r="AQ2781">
        <v>201</v>
      </c>
      <c r="AR2781">
        <v>1</v>
      </c>
      <c r="AS2781">
        <v>0</v>
      </c>
      <c r="AT2781">
        <v>0</v>
      </c>
      <c r="AU2781">
        <v>0</v>
      </c>
      <c r="AV2781">
        <v>0</v>
      </c>
      <c r="AW2781">
        <v>201</v>
      </c>
      <c r="AX2781">
        <v>0.999999999999999</v>
      </c>
      <c r="AY2781" s="73">
        <v>26.174444295049899</v>
      </c>
      <c r="AZ2781">
        <v>201</v>
      </c>
      <c r="BA2781">
        <v>1</v>
      </c>
      <c r="BB2781">
        <v>198</v>
      </c>
      <c r="BC2781">
        <v>0.96416242337350599</v>
      </c>
      <c r="BD2781">
        <v>3</v>
      </c>
      <c r="BE2781">
        <v>3.5837576626493103E-2</v>
      </c>
      <c r="BF2781">
        <v>26.158865230579</v>
      </c>
      <c r="BG2781">
        <v>26.096206721108999</v>
      </c>
      <c r="BH2781">
        <v>26.174444295049899</v>
      </c>
      <c r="BI2781">
        <v>29.176347838129001</v>
      </c>
    </row>
    <row r="2782" spans="1:61" x14ac:dyDescent="0.25">
      <c r="A2782" s="10" t="str">
        <f>VLOOKUP(D2782,'Index-Relations'!E:F,2,FALSE)</f>
        <v>ESG</v>
      </c>
      <c r="B2782" t="s">
        <v>3450</v>
      </c>
      <c r="C2782" s="53" t="s">
        <v>2766</v>
      </c>
      <c r="D2782" s="59" t="s">
        <v>3066</v>
      </c>
      <c r="E2782" s="59" t="s">
        <v>6198</v>
      </c>
      <c r="F2782" t="s">
        <v>1049</v>
      </c>
      <c r="G2782" t="s">
        <v>1048</v>
      </c>
      <c r="H2782" t="s">
        <v>1050</v>
      </c>
      <c r="I2782" s="52">
        <v>45446</v>
      </c>
      <c r="J2782" t="s">
        <v>2457</v>
      </c>
      <c r="K2782">
        <v>222</v>
      </c>
      <c r="L2782" s="73">
        <v>27.293752235539898</v>
      </c>
      <c r="M2782">
        <v>222</v>
      </c>
      <c r="N2782">
        <v>1</v>
      </c>
      <c r="O2782" s="73">
        <v>27.483815693216901</v>
      </c>
      <c r="P2782">
        <v>222</v>
      </c>
      <c r="Q2782">
        <v>1</v>
      </c>
      <c r="R2782">
        <v>210</v>
      </c>
      <c r="S2782">
        <v>0.94709256908172901</v>
      </c>
      <c r="T2782">
        <v>45.661528995553603</v>
      </c>
      <c r="U2782">
        <v>0.82955483587884005</v>
      </c>
      <c r="V2782">
        <v>176</v>
      </c>
      <c r="W2782">
        <v>7.9799466699050706E-2</v>
      </c>
      <c r="X2782">
        <v>34</v>
      </c>
      <c r="Y2782">
        <v>222</v>
      </c>
      <c r="Z2782">
        <v>1</v>
      </c>
      <c r="AA2782">
        <v>52.3238689226228</v>
      </c>
      <c r="AB2782">
        <v>121</v>
      </c>
      <c r="AC2782">
        <v>0.64850560170099003</v>
      </c>
      <c r="AD2782">
        <v>101</v>
      </c>
      <c r="AE2782">
        <v>0.35149439829900903</v>
      </c>
      <c r="AF2782">
        <v>0</v>
      </c>
      <c r="AG2782">
        <v>0</v>
      </c>
      <c r="AH2782">
        <v>1.0003351758970699E-2</v>
      </c>
      <c r="AI2782">
        <v>15</v>
      </c>
      <c r="AJ2782" s="73">
        <v>30.028607382885902</v>
      </c>
      <c r="AK2782">
        <v>222</v>
      </c>
      <c r="AL2782">
        <v>1</v>
      </c>
      <c r="AM2782">
        <v>0</v>
      </c>
      <c r="AN2782">
        <v>0</v>
      </c>
      <c r="AO2782">
        <v>0</v>
      </c>
      <c r="AP2782">
        <v>0</v>
      </c>
      <c r="AQ2782">
        <v>222</v>
      </c>
      <c r="AR2782">
        <v>1</v>
      </c>
      <c r="AS2782">
        <v>0</v>
      </c>
      <c r="AT2782">
        <v>0</v>
      </c>
      <c r="AU2782">
        <v>0</v>
      </c>
      <c r="AV2782">
        <v>0</v>
      </c>
      <c r="AW2782">
        <v>222</v>
      </c>
      <c r="AX2782">
        <v>0.999999999999999</v>
      </c>
      <c r="AY2782" s="73">
        <v>27.4194238874029</v>
      </c>
      <c r="AZ2782">
        <v>222</v>
      </c>
      <c r="BA2782">
        <v>1</v>
      </c>
      <c r="BB2782">
        <v>218</v>
      </c>
      <c r="BC2782">
        <v>0.96110038259959596</v>
      </c>
      <c r="BD2782">
        <v>4</v>
      </c>
      <c r="BE2782">
        <v>3.8899617400403701E-2</v>
      </c>
      <c r="BF2782">
        <v>27.293752235539898</v>
      </c>
      <c r="BG2782">
        <v>27.483815693216901</v>
      </c>
      <c r="BH2782">
        <v>27.4194238874029</v>
      </c>
      <c r="BI2782">
        <v>30.028607382885902</v>
      </c>
    </row>
    <row r="2783" spans="1:61" x14ac:dyDescent="0.25">
      <c r="A2783" s="10" t="str">
        <f>VLOOKUP(D2783,'Index-Relations'!E:F,2,FALSE)</f>
        <v>ESG</v>
      </c>
      <c r="B2783" t="s">
        <v>3450</v>
      </c>
      <c r="C2783" s="53" t="s">
        <v>2767</v>
      </c>
      <c r="D2783" s="59" t="s">
        <v>3066</v>
      </c>
      <c r="E2783" s="59" t="s">
        <v>6199</v>
      </c>
      <c r="F2783" t="s">
        <v>1049</v>
      </c>
      <c r="G2783" t="s">
        <v>1048</v>
      </c>
      <c r="H2783" t="s">
        <v>1050</v>
      </c>
      <c r="I2783" s="52">
        <v>45418</v>
      </c>
      <c r="J2783" t="s">
        <v>2457</v>
      </c>
      <c r="K2783">
        <v>222</v>
      </c>
      <c r="L2783" s="73">
        <v>28.318289872754001</v>
      </c>
      <c r="M2783">
        <v>222</v>
      </c>
      <c r="N2783">
        <v>1</v>
      </c>
      <c r="O2783" s="73">
        <v>28.411273955883999</v>
      </c>
      <c r="P2783">
        <v>222</v>
      </c>
      <c r="Q2783">
        <v>1</v>
      </c>
      <c r="R2783">
        <v>210</v>
      </c>
      <c r="S2783">
        <v>0.94599643570754499</v>
      </c>
      <c r="T2783">
        <v>45.962387520991399</v>
      </c>
      <c r="U2783">
        <v>0.821146194733539</v>
      </c>
      <c r="V2783">
        <v>176</v>
      </c>
      <c r="W2783">
        <v>8.3573082363079795E-2</v>
      </c>
      <c r="X2783">
        <v>34</v>
      </c>
      <c r="Y2783">
        <v>222</v>
      </c>
      <c r="Z2783">
        <v>0.999999999999999</v>
      </c>
      <c r="AA2783">
        <v>50.906320774709599</v>
      </c>
      <c r="AB2783">
        <v>121</v>
      </c>
      <c r="AC2783">
        <v>0.64561731594887495</v>
      </c>
      <c r="AD2783">
        <v>101</v>
      </c>
      <c r="AE2783">
        <v>0.354382684051124</v>
      </c>
      <c r="AF2783">
        <v>0</v>
      </c>
      <c r="AG2783">
        <v>0</v>
      </c>
      <c r="AH2783">
        <v>1.0117320914503399E-2</v>
      </c>
      <c r="AI2783">
        <v>15</v>
      </c>
      <c r="AJ2783" s="73">
        <v>31.357469009612998</v>
      </c>
      <c r="AK2783">
        <v>222</v>
      </c>
      <c r="AL2783">
        <v>1</v>
      </c>
      <c r="AM2783">
        <v>0</v>
      </c>
      <c r="AN2783">
        <v>0</v>
      </c>
      <c r="AO2783">
        <v>0</v>
      </c>
      <c r="AP2783">
        <v>0</v>
      </c>
      <c r="AQ2783">
        <v>222</v>
      </c>
      <c r="AR2783">
        <v>1</v>
      </c>
      <c r="AS2783">
        <v>0</v>
      </c>
      <c r="AT2783">
        <v>0</v>
      </c>
      <c r="AU2783">
        <v>0</v>
      </c>
      <c r="AV2783">
        <v>0</v>
      </c>
      <c r="AW2783">
        <v>222</v>
      </c>
      <c r="AX2783">
        <v>1</v>
      </c>
      <c r="AY2783" s="73">
        <v>27.983227053940901</v>
      </c>
      <c r="AZ2783">
        <v>222</v>
      </c>
      <c r="BA2783">
        <v>1</v>
      </c>
      <c r="BB2783">
        <v>218</v>
      </c>
      <c r="BC2783">
        <v>0.96143892066403103</v>
      </c>
      <c r="BD2783">
        <v>4</v>
      </c>
      <c r="BE2783">
        <v>3.8561079335968002E-2</v>
      </c>
      <c r="BF2783">
        <v>28.318289872754001</v>
      </c>
      <c r="BG2783">
        <v>28.411273955883999</v>
      </c>
      <c r="BH2783">
        <v>27.983227053940901</v>
      </c>
      <c r="BI2783">
        <v>31.357469009612998</v>
      </c>
    </row>
    <row r="2784" spans="1:61" x14ac:dyDescent="0.25">
      <c r="A2784" s="10" t="str">
        <f>VLOOKUP(D2784,'Index-Relations'!E:F,2,FALSE)</f>
        <v>ESG</v>
      </c>
      <c r="B2784" t="s">
        <v>3450</v>
      </c>
      <c r="C2784" s="53" t="s">
        <v>2768</v>
      </c>
      <c r="D2784" s="59" t="s">
        <v>3066</v>
      </c>
      <c r="E2784" s="59" t="s">
        <v>6200</v>
      </c>
      <c r="F2784" t="s">
        <v>1049</v>
      </c>
      <c r="G2784" t="s">
        <v>1048</v>
      </c>
      <c r="H2784" t="s">
        <v>1050</v>
      </c>
      <c r="I2784" s="52">
        <v>45383</v>
      </c>
      <c r="J2784" t="s">
        <v>2457</v>
      </c>
      <c r="K2784">
        <v>222</v>
      </c>
      <c r="L2784">
        <v>25.438863706567702</v>
      </c>
      <c r="M2784">
        <v>222</v>
      </c>
      <c r="N2784">
        <v>1</v>
      </c>
      <c r="O2784">
        <v>25.240501041685</v>
      </c>
      <c r="P2784">
        <v>222</v>
      </c>
      <c r="Q2784">
        <v>1</v>
      </c>
      <c r="R2784">
        <v>210</v>
      </c>
      <c r="S2784">
        <v>0.94467501774701901</v>
      </c>
      <c r="T2784">
        <v>46.073340588508302</v>
      </c>
      <c r="U2784">
        <v>0.82089062283303404</v>
      </c>
      <c r="V2784">
        <v>176</v>
      </c>
      <c r="W2784">
        <v>8.3130058601906004E-2</v>
      </c>
      <c r="X2784">
        <v>34</v>
      </c>
      <c r="Y2784">
        <v>222</v>
      </c>
      <c r="Z2784">
        <v>0.999999999999999</v>
      </c>
      <c r="AA2784">
        <v>51.574024158034703</v>
      </c>
      <c r="AB2784">
        <v>121</v>
      </c>
      <c r="AC2784">
        <v>0.64330545866945199</v>
      </c>
      <c r="AD2784">
        <v>101</v>
      </c>
      <c r="AE2784">
        <v>0.35669454133054701</v>
      </c>
      <c r="AF2784">
        <v>0</v>
      </c>
      <c r="AG2784">
        <v>0</v>
      </c>
      <c r="AH2784">
        <v>1.0040453664428401E-2</v>
      </c>
      <c r="AI2784">
        <v>15</v>
      </c>
      <c r="AJ2784">
        <v>29.047806014676301</v>
      </c>
      <c r="AK2784">
        <v>222</v>
      </c>
      <c r="AL2784">
        <v>1</v>
      </c>
      <c r="AM2784">
        <v>0</v>
      </c>
      <c r="AN2784">
        <v>0</v>
      </c>
      <c r="AO2784">
        <v>0</v>
      </c>
      <c r="AP2784">
        <v>0</v>
      </c>
      <c r="AQ2784">
        <v>222</v>
      </c>
      <c r="AR2784">
        <v>0.999999999999999</v>
      </c>
      <c r="AS2784">
        <v>0</v>
      </c>
      <c r="AT2784">
        <v>0</v>
      </c>
      <c r="AU2784">
        <v>0</v>
      </c>
      <c r="AV2784">
        <v>0</v>
      </c>
      <c r="AW2784">
        <v>222</v>
      </c>
      <c r="AX2784">
        <v>0.999999999999999</v>
      </c>
      <c r="AY2784">
        <v>24.901508558872798</v>
      </c>
      <c r="AZ2784">
        <v>222</v>
      </c>
      <c r="BA2784">
        <v>1</v>
      </c>
      <c r="BB2784">
        <v>218</v>
      </c>
      <c r="BC2784">
        <v>0.962331069814786</v>
      </c>
      <c r="BD2784">
        <v>4</v>
      </c>
      <c r="BE2784">
        <v>3.7668930185213799E-2</v>
      </c>
      <c r="BF2784">
        <v>28.345743996703</v>
      </c>
      <c r="BG2784">
        <v>28.280561495084001</v>
      </c>
      <c r="BH2784">
        <v>28.0837986644989</v>
      </c>
      <c r="BI2784">
        <v>31.433953881492901</v>
      </c>
    </row>
    <row r="2785" spans="1:61" x14ac:dyDescent="0.25">
      <c r="A2785" s="10" t="str">
        <f>VLOOKUP(D2785,'Index-Relations'!E:F,2,FALSE)</f>
        <v>ESG</v>
      </c>
      <c r="B2785" t="s">
        <v>3450</v>
      </c>
      <c r="C2785" s="53" t="s">
        <v>2769</v>
      </c>
      <c r="D2785" s="59" t="s">
        <v>3066</v>
      </c>
      <c r="E2785" s="59" t="s">
        <v>6201</v>
      </c>
      <c r="F2785" t="s">
        <v>1049</v>
      </c>
      <c r="G2785" t="s">
        <v>1048</v>
      </c>
      <c r="H2785" t="s">
        <v>1050</v>
      </c>
      <c r="I2785" s="52">
        <v>45352</v>
      </c>
      <c r="J2785" t="s">
        <v>2457</v>
      </c>
      <c r="K2785">
        <v>206</v>
      </c>
      <c r="L2785">
        <v>26.658848344020299</v>
      </c>
      <c r="M2785">
        <v>206</v>
      </c>
      <c r="N2785">
        <v>1</v>
      </c>
      <c r="O2785">
        <v>26.391872576134801</v>
      </c>
      <c r="P2785">
        <v>206</v>
      </c>
      <c r="Q2785">
        <v>1</v>
      </c>
      <c r="R2785">
        <v>188</v>
      </c>
      <c r="S2785">
        <v>0.93100778960387898</v>
      </c>
      <c r="T2785">
        <v>45.096386214475103</v>
      </c>
      <c r="U2785">
        <v>0.80523438873835196</v>
      </c>
      <c r="V2785">
        <v>162</v>
      </c>
      <c r="W2785">
        <v>5.6651811314372101E-2</v>
      </c>
      <c r="X2785">
        <v>28</v>
      </c>
      <c r="Y2785">
        <v>205</v>
      </c>
      <c r="Z2785">
        <v>0.99863259730866905</v>
      </c>
      <c r="AA2785">
        <v>38.839989621076299</v>
      </c>
      <c r="AB2785">
        <v>108</v>
      </c>
      <c r="AC2785">
        <v>0.63930741194337803</v>
      </c>
      <c r="AD2785">
        <v>97</v>
      </c>
      <c r="AE2785">
        <v>0.35932518536529101</v>
      </c>
      <c r="AF2785">
        <v>1</v>
      </c>
      <c r="AG2785">
        <v>1.36740269133034E-3</v>
      </c>
      <c r="AH2785">
        <v>7.4373782180629901E-3</v>
      </c>
      <c r="AI2785">
        <v>9</v>
      </c>
      <c r="AJ2785">
        <v>29.572575470780901</v>
      </c>
      <c r="AK2785">
        <v>206</v>
      </c>
      <c r="AL2785">
        <v>1</v>
      </c>
      <c r="AM2785">
        <v>0</v>
      </c>
      <c r="AN2785">
        <v>0</v>
      </c>
      <c r="AO2785">
        <v>0</v>
      </c>
      <c r="AP2785">
        <v>0</v>
      </c>
      <c r="AQ2785">
        <v>206</v>
      </c>
      <c r="AR2785">
        <v>0.999999999999999</v>
      </c>
      <c r="AS2785">
        <v>0</v>
      </c>
      <c r="AT2785">
        <v>0</v>
      </c>
      <c r="AU2785">
        <v>0</v>
      </c>
      <c r="AV2785">
        <v>0</v>
      </c>
      <c r="AW2785">
        <v>206</v>
      </c>
      <c r="AX2785">
        <v>0.999999999999999</v>
      </c>
      <c r="AY2785">
        <v>26.549488153945799</v>
      </c>
      <c r="AZ2785">
        <v>206</v>
      </c>
      <c r="BA2785">
        <v>1</v>
      </c>
      <c r="BB2785">
        <v>204</v>
      </c>
      <c r="BC2785">
        <v>0.96944746743616905</v>
      </c>
      <c r="BD2785">
        <v>2</v>
      </c>
      <c r="BE2785">
        <v>3.0552532563830601E-2</v>
      </c>
      <c r="BF2785">
        <v>29.491793490695901</v>
      </c>
      <c r="BG2785">
        <v>29.446457517991899</v>
      </c>
      <c r="BH2785">
        <v>29.629799580821</v>
      </c>
      <c r="BI2785">
        <v>31.874177091299</v>
      </c>
    </row>
    <row r="2786" spans="1:61" x14ac:dyDescent="0.25">
      <c r="A2786" s="10" t="str">
        <f>VLOOKUP(D2786,'Index-Relations'!E:F,2,FALSE)</f>
        <v>ESG</v>
      </c>
      <c r="B2786" t="s">
        <v>3450</v>
      </c>
      <c r="C2786" s="53" t="s">
        <v>2770</v>
      </c>
      <c r="D2786" s="59" t="s">
        <v>3066</v>
      </c>
      <c r="E2786" s="59" t="s">
        <v>6202</v>
      </c>
      <c r="F2786" t="s">
        <v>1049</v>
      </c>
      <c r="G2786" t="s">
        <v>1048</v>
      </c>
      <c r="H2786" t="s">
        <v>1050</v>
      </c>
      <c r="I2786" s="52">
        <v>45323</v>
      </c>
      <c r="J2786" t="s">
        <v>2457</v>
      </c>
      <c r="K2786">
        <v>206</v>
      </c>
      <c r="L2786">
        <v>26.8722301048529</v>
      </c>
      <c r="M2786">
        <v>206</v>
      </c>
      <c r="N2786">
        <v>1</v>
      </c>
      <c r="O2786">
        <v>26.677937567946501</v>
      </c>
      <c r="P2786">
        <v>206</v>
      </c>
      <c r="Q2786">
        <v>1</v>
      </c>
      <c r="R2786">
        <v>188</v>
      </c>
      <c r="S2786">
        <v>0.93147721286804497</v>
      </c>
      <c r="T2786">
        <v>44.8112658728501</v>
      </c>
      <c r="U2786">
        <v>0.80417867532210796</v>
      </c>
      <c r="V2786">
        <v>161</v>
      </c>
      <c r="W2786">
        <v>5.6369824345444998E-2</v>
      </c>
      <c r="X2786">
        <v>27</v>
      </c>
      <c r="Y2786">
        <v>205</v>
      </c>
      <c r="Z2786">
        <v>0.998646112142894</v>
      </c>
      <c r="AA2786">
        <v>64.380536596370902</v>
      </c>
      <c r="AB2786">
        <v>109</v>
      </c>
      <c r="AC2786">
        <v>0.64371398287343196</v>
      </c>
      <c r="AD2786">
        <v>96</v>
      </c>
      <c r="AE2786">
        <v>0.35493212926946099</v>
      </c>
      <c r="AF2786">
        <v>1</v>
      </c>
      <c r="AG2786">
        <v>1.3538878571061001E-3</v>
      </c>
      <c r="AH2786">
        <v>7.5532711846240099E-3</v>
      </c>
      <c r="AI2786">
        <v>9</v>
      </c>
      <c r="AJ2786">
        <v>29.723555252792799</v>
      </c>
      <c r="AK2786">
        <v>206</v>
      </c>
      <c r="AL2786">
        <v>1</v>
      </c>
      <c r="AM2786">
        <v>0</v>
      </c>
      <c r="AN2786">
        <v>0</v>
      </c>
      <c r="AO2786">
        <v>0</v>
      </c>
      <c r="AP2786">
        <v>0</v>
      </c>
      <c r="AQ2786">
        <v>206</v>
      </c>
      <c r="AR2786">
        <v>0.999999999999999</v>
      </c>
      <c r="AS2786">
        <v>0</v>
      </c>
      <c r="AT2786">
        <v>0</v>
      </c>
      <c r="AU2786">
        <v>0</v>
      </c>
      <c r="AV2786">
        <v>0</v>
      </c>
      <c r="AW2786">
        <v>206</v>
      </c>
      <c r="AX2786">
        <v>0.999999999999999</v>
      </c>
      <c r="AY2786">
        <v>26.7557870698482</v>
      </c>
      <c r="AZ2786">
        <v>206</v>
      </c>
      <c r="BA2786">
        <v>1</v>
      </c>
      <c r="BB2786">
        <v>204</v>
      </c>
      <c r="BC2786">
        <v>0.96874901077827003</v>
      </c>
      <c r="BD2786">
        <v>2</v>
      </c>
      <c r="BE2786">
        <v>3.12509892217291E-2</v>
      </c>
      <c r="BF2786">
        <v>29.661303654937999</v>
      </c>
      <c r="BG2786">
        <v>29.666977850826999</v>
      </c>
      <c r="BH2786">
        <v>29.835385516542999</v>
      </c>
      <c r="BI2786">
        <v>31.943293389874</v>
      </c>
    </row>
    <row r="2787" spans="1:61" x14ac:dyDescent="0.25">
      <c r="A2787" s="10" t="str">
        <f>VLOOKUP(D2787,'Index-Relations'!E:F,2,FALSE)</f>
        <v>ESG</v>
      </c>
      <c r="B2787" t="s">
        <v>3450</v>
      </c>
      <c r="C2787" s="53" t="s">
        <v>2760</v>
      </c>
      <c r="D2787" s="59" t="s">
        <v>3067</v>
      </c>
      <c r="E2787" s="59" t="s">
        <v>6203</v>
      </c>
      <c r="F2787" t="s">
        <v>1053</v>
      </c>
      <c r="G2787" t="s">
        <v>1052</v>
      </c>
      <c r="H2787" t="s">
        <v>1054</v>
      </c>
      <c r="I2787" s="52">
        <v>45659</v>
      </c>
      <c r="J2787" t="s">
        <v>2457</v>
      </c>
      <c r="K2787">
        <v>149</v>
      </c>
      <c r="L2787" s="73">
        <v>24.657236382392998</v>
      </c>
      <c r="M2787">
        <v>148</v>
      </c>
      <c r="N2787">
        <v>0.98631693309860602</v>
      </c>
      <c r="O2787" s="73">
        <v>25.606882717524702</v>
      </c>
      <c r="P2787">
        <v>148</v>
      </c>
      <c r="Q2787">
        <v>0.98631693309860602</v>
      </c>
      <c r="R2787">
        <v>135</v>
      </c>
      <c r="S2787">
        <v>0.89800190233301103</v>
      </c>
      <c r="T2787">
        <v>40.902003142785098</v>
      </c>
      <c r="U2787">
        <v>0.85116201013694004</v>
      </c>
      <c r="V2787">
        <v>122</v>
      </c>
      <c r="W2787">
        <v>5.2809474449380403E-2</v>
      </c>
      <c r="X2787">
        <v>19</v>
      </c>
      <c r="Y2787">
        <v>149</v>
      </c>
      <c r="Z2787">
        <v>1</v>
      </c>
      <c r="AA2787">
        <v>28.925154391138999</v>
      </c>
      <c r="AB2787">
        <v>95</v>
      </c>
      <c r="AC2787">
        <v>0.86828865631462804</v>
      </c>
      <c r="AD2787">
        <v>54</v>
      </c>
      <c r="AE2787">
        <v>0.13171134368537099</v>
      </c>
      <c r="AF2787">
        <v>0</v>
      </c>
      <c r="AG2787">
        <v>0</v>
      </c>
      <c r="AH2787">
        <v>1.9880378580460299E-2</v>
      </c>
      <c r="AI2787">
        <v>10</v>
      </c>
      <c r="AJ2787" s="73">
        <v>27.3354605008319</v>
      </c>
      <c r="AK2787">
        <v>148</v>
      </c>
      <c r="AL2787">
        <v>0.98631693309860602</v>
      </c>
      <c r="AM2787">
        <v>0</v>
      </c>
      <c r="AN2787">
        <v>0</v>
      </c>
      <c r="AO2787">
        <v>0</v>
      </c>
      <c r="AP2787">
        <v>0</v>
      </c>
      <c r="AQ2787">
        <v>149</v>
      </c>
      <c r="AR2787">
        <v>0.999999999999999</v>
      </c>
      <c r="AS2787">
        <v>0</v>
      </c>
      <c r="AT2787">
        <v>0</v>
      </c>
      <c r="AU2787">
        <v>0</v>
      </c>
      <c r="AV2787">
        <v>0</v>
      </c>
      <c r="AW2787">
        <v>149</v>
      </c>
      <c r="AX2787">
        <v>0.999999999999999</v>
      </c>
      <c r="AY2787" s="73">
        <v>24.869457036557801</v>
      </c>
      <c r="AZ2787">
        <v>148</v>
      </c>
      <c r="BA2787">
        <v>0.98631693309860602</v>
      </c>
      <c r="BB2787">
        <v>147</v>
      </c>
      <c r="BC2787">
        <v>0.98545552555582405</v>
      </c>
      <c r="BD2787">
        <v>2</v>
      </c>
      <c r="BE2787">
        <v>1.4544474444175001E-2</v>
      </c>
      <c r="BF2787">
        <v>24.657236382392998</v>
      </c>
      <c r="BG2787">
        <v>25.606882717524702</v>
      </c>
      <c r="BH2787">
        <v>24.869457036557801</v>
      </c>
      <c r="BI2787">
        <v>27.3354605008319</v>
      </c>
    </row>
    <row r="2788" spans="1:61" x14ac:dyDescent="0.25">
      <c r="A2788" s="10" t="str">
        <f>VLOOKUP(D2788,'Index-Relations'!E:F,2,FALSE)</f>
        <v>ESG</v>
      </c>
      <c r="B2788" t="s">
        <v>3450</v>
      </c>
      <c r="C2788" s="53" t="s">
        <v>2761</v>
      </c>
      <c r="D2788" s="59" t="s">
        <v>3067</v>
      </c>
      <c r="E2788" s="59" t="s">
        <v>6204</v>
      </c>
      <c r="F2788" t="s">
        <v>1053</v>
      </c>
      <c r="G2788" t="s">
        <v>1052</v>
      </c>
      <c r="H2788" t="s">
        <v>1054</v>
      </c>
      <c r="I2788" s="52">
        <v>45628</v>
      </c>
      <c r="J2788" t="s">
        <v>2457</v>
      </c>
      <c r="K2788">
        <v>150</v>
      </c>
      <c r="L2788" s="73">
        <v>24.470729083588999</v>
      </c>
      <c r="M2788">
        <v>150</v>
      </c>
      <c r="N2788">
        <v>1</v>
      </c>
      <c r="O2788" s="73">
        <v>26.0234993970539</v>
      </c>
      <c r="P2788">
        <v>150</v>
      </c>
      <c r="Q2788">
        <v>1</v>
      </c>
      <c r="R2788">
        <v>135</v>
      </c>
      <c r="S2788">
        <v>0.92330285021531999</v>
      </c>
      <c r="T2788">
        <v>39.802368244640398</v>
      </c>
      <c r="U2788">
        <v>0.84769890286447003</v>
      </c>
      <c r="V2788">
        <v>121</v>
      </c>
      <c r="W2788">
        <v>4.5975092056497698E-2</v>
      </c>
      <c r="X2788">
        <v>17</v>
      </c>
      <c r="Y2788">
        <v>150</v>
      </c>
      <c r="Z2788">
        <v>0.999999999999999</v>
      </c>
      <c r="AA2788">
        <v>29.914943164645901</v>
      </c>
      <c r="AB2788">
        <v>91</v>
      </c>
      <c r="AC2788">
        <v>0.84775018724521101</v>
      </c>
      <c r="AD2788">
        <v>59</v>
      </c>
      <c r="AE2788">
        <v>0.15224981275478799</v>
      </c>
      <c r="AF2788">
        <v>0</v>
      </c>
      <c r="AG2788">
        <v>3.0530999999999998E-16</v>
      </c>
      <c r="AH2788">
        <v>2.2538927887578199E-2</v>
      </c>
      <c r="AI2788">
        <v>10</v>
      </c>
      <c r="AJ2788" s="73">
        <v>27.378202253277902</v>
      </c>
      <c r="AK2788">
        <v>150</v>
      </c>
      <c r="AL2788">
        <v>1</v>
      </c>
      <c r="AM2788">
        <v>0</v>
      </c>
      <c r="AN2788">
        <v>0</v>
      </c>
      <c r="AO2788">
        <v>0</v>
      </c>
      <c r="AP2788">
        <v>0</v>
      </c>
      <c r="AQ2788">
        <v>150</v>
      </c>
      <c r="AR2788">
        <v>0.999999999999999</v>
      </c>
      <c r="AS2788">
        <v>0</v>
      </c>
      <c r="AT2788">
        <v>0</v>
      </c>
      <c r="AU2788">
        <v>0</v>
      </c>
      <c r="AV2788">
        <v>0</v>
      </c>
      <c r="AW2788">
        <v>150</v>
      </c>
      <c r="AX2788">
        <v>1</v>
      </c>
      <c r="AY2788" s="73">
        <v>24.120126122097901</v>
      </c>
      <c r="AZ2788">
        <v>150</v>
      </c>
      <c r="BA2788">
        <v>1</v>
      </c>
      <c r="BB2788">
        <v>148</v>
      </c>
      <c r="BC2788">
        <v>0.980850013446117</v>
      </c>
      <c r="BD2788">
        <v>2</v>
      </c>
      <c r="BE2788">
        <v>1.9149986553882201E-2</v>
      </c>
      <c r="BF2788">
        <v>24.470729083588999</v>
      </c>
      <c r="BG2788">
        <v>26.0234993970539</v>
      </c>
      <c r="BH2788">
        <v>24.120126122097901</v>
      </c>
      <c r="BI2788">
        <v>27.378202253277902</v>
      </c>
    </row>
    <row r="2789" spans="1:61" x14ac:dyDescent="0.25">
      <c r="A2789" s="10" t="str">
        <f>VLOOKUP(D2789,'Index-Relations'!E:F,2,FALSE)</f>
        <v>ESG</v>
      </c>
      <c r="B2789" t="s">
        <v>3450</v>
      </c>
      <c r="C2789" s="53" t="s">
        <v>2762</v>
      </c>
      <c r="D2789" s="59" t="s">
        <v>3067</v>
      </c>
      <c r="E2789" s="59" t="s">
        <v>6205</v>
      </c>
      <c r="F2789" t="s">
        <v>1053</v>
      </c>
      <c r="G2789" t="s">
        <v>1052</v>
      </c>
      <c r="H2789" t="s">
        <v>1054</v>
      </c>
      <c r="I2789" s="52">
        <v>45597</v>
      </c>
      <c r="J2789" t="s">
        <v>2457</v>
      </c>
      <c r="K2789">
        <v>151</v>
      </c>
      <c r="L2789" s="73">
        <v>24.639032391449199</v>
      </c>
      <c r="M2789">
        <v>151</v>
      </c>
      <c r="N2789">
        <v>1</v>
      </c>
      <c r="O2789" s="73">
        <v>26.205575955354899</v>
      </c>
      <c r="P2789">
        <v>151</v>
      </c>
      <c r="Q2789">
        <v>1</v>
      </c>
      <c r="R2789">
        <v>136</v>
      </c>
      <c r="S2789">
        <v>0.92281203099195996</v>
      </c>
      <c r="T2789">
        <v>39.903167231276598</v>
      </c>
      <c r="U2789">
        <v>0.84022720529417105</v>
      </c>
      <c r="V2789">
        <v>122</v>
      </c>
      <c r="W2789">
        <v>4.6950973531770697E-2</v>
      </c>
      <c r="X2789">
        <v>17</v>
      </c>
      <c r="Y2789">
        <v>151</v>
      </c>
      <c r="Z2789">
        <v>1</v>
      </c>
      <c r="AA2789">
        <v>29.343487148744</v>
      </c>
      <c r="AB2789">
        <v>88</v>
      </c>
      <c r="AC2789">
        <v>0.82630475076772303</v>
      </c>
      <c r="AD2789">
        <v>63</v>
      </c>
      <c r="AE2789">
        <v>0.173695249232276</v>
      </c>
      <c r="AF2789">
        <v>0</v>
      </c>
      <c r="AG2789">
        <v>0</v>
      </c>
      <c r="AH2789">
        <v>2.3727569893049201E-2</v>
      </c>
      <c r="AI2789">
        <v>10</v>
      </c>
      <c r="AJ2789" s="73">
        <v>27.5508466121372</v>
      </c>
      <c r="AK2789">
        <v>151</v>
      </c>
      <c r="AL2789">
        <v>1</v>
      </c>
      <c r="AM2789">
        <v>0</v>
      </c>
      <c r="AN2789">
        <v>0</v>
      </c>
      <c r="AO2789">
        <v>0</v>
      </c>
      <c r="AP2789">
        <v>0</v>
      </c>
      <c r="AQ2789">
        <v>151</v>
      </c>
      <c r="AR2789">
        <v>1</v>
      </c>
      <c r="AS2789">
        <v>0</v>
      </c>
      <c r="AT2789">
        <v>0</v>
      </c>
      <c r="AU2789">
        <v>0</v>
      </c>
      <c r="AV2789">
        <v>0</v>
      </c>
      <c r="AW2789">
        <v>151</v>
      </c>
      <c r="AX2789">
        <v>0.999999999999999</v>
      </c>
      <c r="AY2789" s="73">
        <v>24.241420078282601</v>
      </c>
      <c r="AZ2789">
        <v>151</v>
      </c>
      <c r="BA2789">
        <v>1</v>
      </c>
      <c r="BB2789">
        <v>149</v>
      </c>
      <c r="BC2789">
        <v>0.98069994979439301</v>
      </c>
      <c r="BD2789">
        <v>2</v>
      </c>
      <c r="BE2789">
        <v>1.9300050205606101E-2</v>
      </c>
      <c r="BF2789">
        <v>24.639032391449199</v>
      </c>
      <c r="BG2789">
        <v>26.205575955354899</v>
      </c>
      <c r="BH2789">
        <v>24.241420078282601</v>
      </c>
      <c r="BI2789">
        <v>27.5508466121372</v>
      </c>
    </row>
    <row r="2790" spans="1:61" x14ac:dyDescent="0.25">
      <c r="A2790" s="10" t="str">
        <f>VLOOKUP(D2790,'Index-Relations'!E:F,2,FALSE)</f>
        <v>ESG</v>
      </c>
      <c r="B2790" t="s">
        <v>3450</v>
      </c>
      <c r="C2790" s="53" t="s">
        <v>2763</v>
      </c>
      <c r="D2790" s="59" t="s">
        <v>3067</v>
      </c>
      <c r="E2790" s="59" t="s">
        <v>6206</v>
      </c>
      <c r="F2790" t="s">
        <v>1053</v>
      </c>
      <c r="G2790" t="s">
        <v>1052</v>
      </c>
      <c r="H2790" t="s">
        <v>1054</v>
      </c>
      <c r="I2790" s="52">
        <v>45573</v>
      </c>
      <c r="J2790" t="s">
        <v>2457</v>
      </c>
      <c r="K2790">
        <v>151</v>
      </c>
      <c r="L2790" s="73">
        <v>24.6929618110793</v>
      </c>
      <c r="M2790">
        <v>151</v>
      </c>
      <c r="N2790">
        <v>1</v>
      </c>
      <c r="O2790" s="73">
        <v>26.331138433760799</v>
      </c>
      <c r="P2790">
        <v>151</v>
      </c>
      <c r="Q2790">
        <v>1</v>
      </c>
      <c r="R2790">
        <v>136</v>
      </c>
      <c r="S2790">
        <v>0.91924203602510501</v>
      </c>
      <c r="T2790">
        <v>39.795532485718603</v>
      </c>
      <c r="U2790">
        <v>0.840526105265056</v>
      </c>
      <c r="V2790">
        <v>123</v>
      </c>
      <c r="W2790">
        <v>4.6014682063022803E-2</v>
      </c>
      <c r="X2790">
        <v>17</v>
      </c>
      <c r="Y2790">
        <v>151</v>
      </c>
      <c r="Z2790">
        <v>0.999999999999999</v>
      </c>
      <c r="AA2790">
        <v>28.525164980141401</v>
      </c>
      <c r="AB2790">
        <v>87</v>
      </c>
      <c r="AC2790">
        <v>0.82438150871156801</v>
      </c>
      <c r="AD2790">
        <v>64</v>
      </c>
      <c r="AE2790">
        <v>0.17561849128843099</v>
      </c>
      <c r="AF2790">
        <v>0</v>
      </c>
      <c r="AG2790">
        <v>8.3269999999999995E-17</v>
      </c>
      <c r="AH2790">
        <v>2.4467410134278798E-2</v>
      </c>
      <c r="AI2790">
        <v>10</v>
      </c>
      <c r="AJ2790" s="73">
        <v>27.5777944183484</v>
      </c>
      <c r="AK2790">
        <v>151</v>
      </c>
      <c r="AL2790">
        <v>1</v>
      </c>
      <c r="AM2790">
        <v>0</v>
      </c>
      <c r="AN2790">
        <v>0</v>
      </c>
      <c r="AO2790">
        <v>0</v>
      </c>
      <c r="AP2790">
        <v>0</v>
      </c>
      <c r="AQ2790">
        <v>151</v>
      </c>
      <c r="AR2790">
        <v>0.999999999999999</v>
      </c>
      <c r="AS2790">
        <v>0</v>
      </c>
      <c r="AT2790">
        <v>0</v>
      </c>
      <c r="AU2790">
        <v>0</v>
      </c>
      <c r="AV2790">
        <v>0</v>
      </c>
      <c r="AW2790">
        <v>151</v>
      </c>
      <c r="AX2790">
        <v>1</v>
      </c>
      <c r="AY2790" s="73">
        <v>24.2444756990127</v>
      </c>
      <c r="AZ2790">
        <v>151</v>
      </c>
      <c r="BA2790">
        <v>1</v>
      </c>
      <c r="BB2790">
        <v>149</v>
      </c>
      <c r="BC2790">
        <v>0.98076624154345904</v>
      </c>
      <c r="BD2790">
        <v>2</v>
      </c>
      <c r="BE2790">
        <v>1.9233758456540202E-2</v>
      </c>
      <c r="BF2790">
        <v>24.6929618110793</v>
      </c>
      <c r="BG2790">
        <v>26.331138433760799</v>
      </c>
      <c r="BH2790">
        <v>24.2444756990127</v>
      </c>
      <c r="BI2790">
        <v>27.5777944183484</v>
      </c>
    </row>
    <row r="2791" spans="1:61" x14ac:dyDescent="0.25">
      <c r="A2791" s="10" t="str">
        <f>VLOOKUP(D2791,'Index-Relations'!E:F,2,FALSE)</f>
        <v>ESG</v>
      </c>
      <c r="B2791" t="s">
        <v>3450</v>
      </c>
      <c r="C2791" s="53" t="s">
        <v>2764</v>
      </c>
      <c r="D2791" s="59" t="s">
        <v>3067</v>
      </c>
      <c r="E2791" s="59" t="s">
        <v>6207</v>
      </c>
      <c r="F2791" t="s">
        <v>1053</v>
      </c>
      <c r="G2791" t="s">
        <v>1052</v>
      </c>
      <c r="H2791" t="s">
        <v>1054</v>
      </c>
      <c r="I2791" s="52">
        <v>45537</v>
      </c>
      <c r="J2791" t="s">
        <v>2457</v>
      </c>
      <c r="K2791">
        <v>150</v>
      </c>
      <c r="L2791" s="73">
        <v>26.665295975732999</v>
      </c>
      <c r="M2791">
        <v>150</v>
      </c>
      <c r="N2791">
        <v>1</v>
      </c>
      <c r="O2791" s="73">
        <v>27.885281791909001</v>
      </c>
      <c r="P2791">
        <v>150</v>
      </c>
      <c r="Q2791">
        <v>1</v>
      </c>
      <c r="R2791">
        <v>135</v>
      </c>
      <c r="S2791">
        <v>0.92466141786032996</v>
      </c>
      <c r="T2791">
        <v>39.475741748244502</v>
      </c>
      <c r="U2791">
        <v>0.83444190426129405</v>
      </c>
      <c r="V2791">
        <v>122</v>
      </c>
      <c r="W2791">
        <v>5.7649298352791797E-2</v>
      </c>
      <c r="X2791">
        <v>21</v>
      </c>
      <c r="Y2791">
        <v>150</v>
      </c>
      <c r="Z2791">
        <v>0.999999999999999</v>
      </c>
      <c r="AA2791">
        <v>30.732650178065398</v>
      </c>
      <c r="AB2791">
        <v>84</v>
      </c>
      <c r="AC2791">
        <v>0.83112981514130102</v>
      </c>
      <c r="AD2791">
        <v>66</v>
      </c>
      <c r="AE2791">
        <v>0.16887018485869801</v>
      </c>
      <c r="AF2791">
        <v>0</v>
      </c>
      <c r="AG2791">
        <v>0</v>
      </c>
      <c r="AH2791">
        <v>1.6508753541407101E-2</v>
      </c>
      <c r="AI2791">
        <v>10</v>
      </c>
      <c r="AJ2791" s="73">
        <v>29.148646401314998</v>
      </c>
      <c r="AK2791">
        <v>150</v>
      </c>
      <c r="AL2791">
        <v>1</v>
      </c>
      <c r="AM2791">
        <v>0</v>
      </c>
      <c r="AN2791">
        <v>0</v>
      </c>
      <c r="AO2791">
        <v>0</v>
      </c>
      <c r="AP2791">
        <v>0</v>
      </c>
      <c r="AQ2791">
        <v>150</v>
      </c>
      <c r="AR2791">
        <v>0.999999999999999</v>
      </c>
      <c r="AS2791">
        <v>0</v>
      </c>
      <c r="AT2791">
        <v>0</v>
      </c>
      <c r="AU2791">
        <v>0</v>
      </c>
      <c r="AV2791">
        <v>0</v>
      </c>
      <c r="AW2791">
        <v>150</v>
      </c>
      <c r="AX2791">
        <v>1</v>
      </c>
      <c r="AY2791" s="73">
        <v>26.423161272191901</v>
      </c>
      <c r="AZ2791">
        <v>150</v>
      </c>
      <c r="BA2791">
        <v>1</v>
      </c>
      <c r="BB2791">
        <v>147</v>
      </c>
      <c r="BC2791">
        <v>0.966717634527542</v>
      </c>
      <c r="BD2791">
        <v>3</v>
      </c>
      <c r="BE2791">
        <v>3.32823654724579E-2</v>
      </c>
      <c r="BF2791">
        <v>26.665295975732999</v>
      </c>
      <c r="BG2791">
        <v>27.885281791909001</v>
      </c>
      <c r="BH2791">
        <v>26.423161272191901</v>
      </c>
      <c r="BI2791">
        <v>29.148646401314998</v>
      </c>
    </row>
    <row r="2792" spans="1:61" x14ac:dyDescent="0.25">
      <c r="A2792" s="10" t="str">
        <f>VLOOKUP(D2792,'Index-Relations'!E:F,2,FALSE)</f>
        <v>ESG</v>
      </c>
      <c r="B2792" t="s">
        <v>3450</v>
      </c>
      <c r="C2792" s="53" t="s">
        <v>3350</v>
      </c>
      <c r="D2792" s="59" t="s">
        <v>3067</v>
      </c>
      <c r="E2792" s="59" t="s">
        <v>6208</v>
      </c>
      <c r="F2792" t="s">
        <v>1053</v>
      </c>
      <c r="G2792" t="s">
        <v>1052</v>
      </c>
      <c r="H2792" t="s">
        <v>1054</v>
      </c>
      <c r="I2792" s="52">
        <v>45505</v>
      </c>
      <c r="J2792" t="s">
        <v>2457</v>
      </c>
      <c r="K2792">
        <v>150</v>
      </c>
      <c r="L2792" s="73">
        <v>26.573609747241001</v>
      </c>
      <c r="M2792">
        <v>150</v>
      </c>
      <c r="N2792">
        <v>1</v>
      </c>
      <c r="O2792" s="73">
        <v>27.811214541053001</v>
      </c>
      <c r="P2792">
        <v>150</v>
      </c>
      <c r="Q2792">
        <v>1</v>
      </c>
      <c r="R2792">
        <v>135</v>
      </c>
      <c r="S2792">
        <v>0.92286210988779305</v>
      </c>
      <c r="T2792">
        <v>39.824519923318199</v>
      </c>
      <c r="U2792">
        <v>0.83809261074749397</v>
      </c>
      <c r="V2792">
        <v>122</v>
      </c>
      <c r="W2792">
        <v>5.89039009646284E-2</v>
      </c>
      <c r="X2792">
        <v>21</v>
      </c>
      <c r="Y2792">
        <v>150</v>
      </c>
      <c r="Z2792">
        <v>1</v>
      </c>
      <c r="AA2792">
        <v>30.4167521294195</v>
      </c>
      <c r="AB2792">
        <v>82</v>
      </c>
      <c r="AC2792">
        <v>0.81597517068110603</v>
      </c>
      <c r="AD2792">
        <v>68</v>
      </c>
      <c r="AE2792">
        <v>0.184024829318893</v>
      </c>
      <c r="AF2792">
        <v>0</v>
      </c>
      <c r="AG2792">
        <v>5.5510000000000001E-17</v>
      </c>
      <c r="AH2792">
        <v>1.6801225337738701E-2</v>
      </c>
      <c r="AI2792">
        <v>10</v>
      </c>
      <c r="AJ2792" s="73">
        <v>29.073627178479899</v>
      </c>
      <c r="AK2792">
        <v>150</v>
      </c>
      <c r="AL2792">
        <v>1</v>
      </c>
      <c r="AM2792">
        <v>0</v>
      </c>
      <c r="AN2792">
        <v>0</v>
      </c>
      <c r="AO2792">
        <v>0</v>
      </c>
      <c r="AP2792">
        <v>0</v>
      </c>
      <c r="AQ2792">
        <v>150</v>
      </c>
      <c r="AR2792">
        <v>1</v>
      </c>
      <c r="AS2792">
        <v>0</v>
      </c>
      <c r="AT2792">
        <v>0</v>
      </c>
      <c r="AU2792">
        <v>0</v>
      </c>
      <c r="AV2792">
        <v>0</v>
      </c>
      <c r="AW2792">
        <v>150</v>
      </c>
      <c r="AX2792">
        <v>1</v>
      </c>
      <c r="AY2792" s="73">
        <v>26.348376639669901</v>
      </c>
      <c r="AZ2792">
        <v>150</v>
      </c>
      <c r="BA2792">
        <v>1</v>
      </c>
      <c r="BB2792">
        <v>147</v>
      </c>
      <c r="BC2792">
        <v>0.96658872754556102</v>
      </c>
      <c r="BD2792">
        <v>3</v>
      </c>
      <c r="BE2792">
        <v>3.3411272454438097E-2</v>
      </c>
      <c r="BF2792">
        <v>26.573609747241001</v>
      </c>
      <c r="BG2792">
        <v>27.811214541053001</v>
      </c>
      <c r="BH2792">
        <v>26.348376639669901</v>
      </c>
      <c r="BI2792">
        <v>29.073627178479899</v>
      </c>
    </row>
    <row r="2793" spans="1:61" x14ac:dyDescent="0.25">
      <c r="A2793" s="10" t="str">
        <f>VLOOKUP(D2793,'Index-Relations'!E:F,2,FALSE)</f>
        <v>ESG</v>
      </c>
      <c r="B2793" t="s">
        <v>3450</v>
      </c>
      <c r="C2793" s="53" t="s">
        <v>2765</v>
      </c>
      <c r="D2793" s="59" t="s">
        <v>3067</v>
      </c>
      <c r="E2793" s="59" t="s">
        <v>6209</v>
      </c>
      <c r="F2793" t="s">
        <v>1053</v>
      </c>
      <c r="G2793" t="s">
        <v>1052</v>
      </c>
      <c r="H2793" t="s">
        <v>1054</v>
      </c>
      <c r="I2793" s="52">
        <v>45474</v>
      </c>
      <c r="J2793" t="s">
        <v>2457</v>
      </c>
      <c r="K2793">
        <v>150</v>
      </c>
      <c r="L2793" s="73">
        <v>26.878340935893</v>
      </c>
      <c r="M2793">
        <v>150</v>
      </c>
      <c r="N2793">
        <v>1</v>
      </c>
      <c r="O2793" s="73">
        <v>28.121802405300901</v>
      </c>
      <c r="P2793">
        <v>150</v>
      </c>
      <c r="Q2793">
        <v>1</v>
      </c>
      <c r="R2793">
        <v>135</v>
      </c>
      <c r="S2793">
        <v>0.92122360585682495</v>
      </c>
      <c r="T2793">
        <v>39.545277759212297</v>
      </c>
      <c r="U2793">
        <v>0.83332822695768805</v>
      </c>
      <c r="V2793">
        <v>122</v>
      </c>
      <c r="W2793">
        <v>5.81094216235961E-2</v>
      </c>
      <c r="X2793">
        <v>21</v>
      </c>
      <c r="Y2793">
        <v>150</v>
      </c>
      <c r="Z2793">
        <v>1</v>
      </c>
      <c r="AA2793">
        <v>30.2229067591459</v>
      </c>
      <c r="AB2793">
        <v>82</v>
      </c>
      <c r="AC2793">
        <v>0.82015663165354502</v>
      </c>
      <c r="AD2793">
        <v>68</v>
      </c>
      <c r="AE2793">
        <v>0.17984336834645401</v>
      </c>
      <c r="AF2793">
        <v>0</v>
      </c>
      <c r="AG2793">
        <v>0</v>
      </c>
      <c r="AH2793">
        <v>1.6324424486735399E-2</v>
      </c>
      <c r="AI2793">
        <v>10</v>
      </c>
      <c r="AJ2793" s="73">
        <v>29.326420714424</v>
      </c>
      <c r="AK2793">
        <v>150</v>
      </c>
      <c r="AL2793">
        <v>1</v>
      </c>
      <c r="AM2793">
        <v>0</v>
      </c>
      <c r="AN2793">
        <v>0</v>
      </c>
      <c r="AO2793">
        <v>0</v>
      </c>
      <c r="AP2793">
        <v>0</v>
      </c>
      <c r="AQ2793">
        <v>150</v>
      </c>
      <c r="AR2793">
        <v>1</v>
      </c>
      <c r="AS2793">
        <v>0</v>
      </c>
      <c r="AT2793">
        <v>0</v>
      </c>
      <c r="AU2793">
        <v>0</v>
      </c>
      <c r="AV2793">
        <v>0</v>
      </c>
      <c r="AW2793">
        <v>150</v>
      </c>
      <c r="AX2793">
        <v>1</v>
      </c>
      <c r="AY2793" s="73">
        <v>26.638929740736899</v>
      </c>
      <c r="AZ2793">
        <v>150</v>
      </c>
      <c r="BA2793">
        <v>1</v>
      </c>
      <c r="BB2793">
        <v>147</v>
      </c>
      <c r="BC2793">
        <v>0.96596837342646402</v>
      </c>
      <c r="BD2793">
        <v>3</v>
      </c>
      <c r="BE2793">
        <v>3.4031626573535798E-2</v>
      </c>
      <c r="BF2793">
        <v>26.878340935893</v>
      </c>
      <c r="BG2793">
        <v>28.121802405300901</v>
      </c>
      <c r="BH2793">
        <v>26.638929740736899</v>
      </c>
      <c r="BI2793">
        <v>29.326420714424</v>
      </c>
    </row>
    <row r="2794" spans="1:61" x14ac:dyDescent="0.25">
      <c r="A2794" s="10" t="str">
        <f>VLOOKUP(D2794,'Index-Relations'!E:F,2,FALSE)</f>
        <v>ESG</v>
      </c>
      <c r="B2794" t="s">
        <v>3450</v>
      </c>
      <c r="C2794" s="53" t="s">
        <v>2766</v>
      </c>
      <c r="D2794" s="59" t="s">
        <v>3067</v>
      </c>
      <c r="E2794" s="59" t="s">
        <v>6210</v>
      </c>
      <c r="F2794" t="s">
        <v>1053</v>
      </c>
      <c r="G2794" t="s">
        <v>1052</v>
      </c>
      <c r="H2794" t="s">
        <v>1054</v>
      </c>
      <c r="I2794" s="52">
        <v>45446</v>
      </c>
      <c r="J2794" t="s">
        <v>2457</v>
      </c>
      <c r="K2794">
        <v>184</v>
      </c>
      <c r="L2794" s="73">
        <v>27.368504920521001</v>
      </c>
      <c r="M2794">
        <v>184</v>
      </c>
      <c r="N2794">
        <v>1</v>
      </c>
      <c r="O2794" s="73">
        <v>27.790474305853898</v>
      </c>
      <c r="P2794">
        <v>184</v>
      </c>
      <c r="Q2794">
        <v>1</v>
      </c>
      <c r="R2794">
        <v>172</v>
      </c>
      <c r="S2794">
        <v>0.92976424170178995</v>
      </c>
      <c r="T2794">
        <v>39.127113744674197</v>
      </c>
      <c r="U2794">
        <v>0.805800665555233</v>
      </c>
      <c r="V2794">
        <v>144</v>
      </c>
      <c r="W2794">
        <v>4.1899127325914998E-2</v>
      </c>
      <c r="X2794">
        <v>21</v>
      </c>
      <c r="Y2794">
        <v>184</v>
      </c>
      <c r="Z2794">
        <v>0.999999999999999</v>
      </c>
      <c r="AA2794">
        <v>46.996198086723098</v>
      </c>
      <c r="AB2794">
        <v>104</v>
      </c>
      <c r="AC2794">
        <v>0.78781646284041296</v>
      </c>
      <c r="AD2794">
        <v>80</v>
      </c>
      <c r="AE2794">
        <v>0.21218353715958699</v>
      </c>
      <c r="AF2794">
        <v>0</v>
      </c>
      <c r="AG2794">
        <v>0</v>
      </c>
      <c r="AH2794">
        <v>1.4909047941330199E-2</v>
      </c>
      <c r="AI2794">
        <v>10</v>
      </c>
      <c r="AJ2794" s="73">
        <v>30.419104420932999</v>
      </c>
      <c r="AK2794">
        <v>184</v>
      </c>
      <c r="AL2794">
        <v>1</v>
      </c>
      <c r="AM2794">
        <v>0</v>
      </c>
      <c r="AN2794">
        <v>0</v>
      </c>
      <c r="AO2794">
        <v>0</v>
      </c>
      <c r="AP2794">
        <v>0</v>
      </c>
      <c r="AQ2794">
        <v>184</v>
      </c>
      <c r="AR2794">
        <v>0.999999999999999</v>
      </c>
      <c r="AS2794">
        <v>0</v>
      </c>
      <c r="AT2794">
        <v>0</v>
      </c>
      <c r="AU2794">
        <v>0</v>
      </c>
      <c r="AV2794">
        <v>0</v>
      </c>
      <c r="AW2794">
        <v>184</v>
      </c>
      <c r="AX2794">
        <v>0.999999999999999</v>
      </c>
      <c r="AY2794" s="73">
        <v>27.221222232458899</v>
      </c>
      <c r="AZ2794">
        <v>184</v>
      </c>
      <c r="BA2794">
        <v>1</v>
      </c>
      <c r="BB2794">
        <v>180</v>
      </c>
      <c r="BC2794">
        <v>0.95173385528633403</v>
      </c>
      <c r="BD2794">
        <v>4</v>
      </c>
      <c r="BE2794">
        <v>4.8266144713665797E-2</v>
      </c>
      <c r="BF2794">
        <v>27.368504920521001</v>
      </c>
      <c r="BG2794">
        <v>27.790474305853898</v>
      </c>
      <c r="BH2794">
        <v>27.221222232458899</v>
      </c>
      <c r="BI2794">
        <v>30.419104420932999</v>
      </c>
    </row>
    <row r="2795" spans="1:61" x14ac:dyDescent="0.25">
      <c r="A2795" s="10" t="str">
        <f>VLOOKUP(D2795,'Index-Relations'!E:F,2,FALSE)</f>
        <v>ESG</v>
      </c>
      <c r="B2795" t="s">
        <v>3450</v>
      </c>
      <c r="C2795" s="53" t="s">
        <v>2767</v>
      </c>
      <c r="D2795" s="59" t="s">
        <v>3067</v>
      </c>
      <c r="E2795" s="59" t="s">
        <v>6211</v>
      </c>
      <c r="F2795" t="s">
        <v>1053</v>
      </c>
      <c r="G2795" t="s">
        <v>1052</v>
      </c>
      <c r="H2795" t="s">
        <v>1054</v>
      </c>
      <c r="I2795" s="52">
        <v>45418</v>
      </c>
      <c r="J2795" t="s">
        <v>2457</v>
      </c>
      <c r="K2795">
        <v>184</v>
      </c>
      <c r="L2795" s="73">
        <v>28.4290680173259</v>
      </c>
      <c r="M2795">
        <v>184</v>
      </c>
      <c r="N2795">
        <v>1</v>
      </c>
      <c r="O2795" s="73">
        <v>28.685444091381001</v>
      </c>
      <c r="P2795">
        <v>184</v>
      </c>
      <c r="Q2795">
        <v>1</v>
      </c>
      <c r="R2795">
        <v>172</v>
      </c>
      <c r="S2795">
        <v>0.92721808461681998</v>
      </c>
      <c r="T2795">
        <v>39.456660737658503</v>
      </c>
      <c r="U2795">
        <v>0.80336120169552105</v>
      </c>
      <c r="V2795">
        <v>144</v>
      </c>
      <c r="W2795">
        <v>4.4983127195302598E-2</v>
      </c>
      <c r="X2795">
        <v>21</v>
      </c>
      <c r="Y2795">
        <v>184</v>
      </c>
      <c r="Z2795">
        <v>1</v>
      </c>
      <c r="AA2795">
        <v>45.337645269620303</v>
      </c>
      <c r="AB2795">
        <v>104</v>
      </c>
      <c r="AC2795">
        <v>0.786084079380857</v>
      </c>
      <c r="AD2795">
        <v>80</v>
      </c>
      <c r="AE2795">
        <v>0.213915920619142</v>
      </c>
      <c r="AF2795">
        <v>0</v>
      </c>
      <c r="AG2795">
        <v>0</v>
      </c>
      <c r="AH2795">
        <v>1.51933834301282E-2</v>
      </c>
      <c r="AI2795">
        <v>10</v>
      </c>
      <c r="AJ2795" s="73">
        <v>31.761169481865</v>
      </c>
      <c r="AK2795">
        <v>184</v>
      </c>
      <c r="AL2795">
        <v>1</v>
      </c>
      <c r="AM2795">
        <v>0</v>
      </c>
      <c r="AN2795">
        <v>0</v>
      </c>
      <c r="AO2795">
        <v>0</v>
      </c>
      <c r="AP2795">
        <v>0</v>
      </c>
      <c r="AQ2795">
        <v>184</v>
      </c>
      <c r="AR2795">
        <v>0.999999999999999</v>
      </c>
      <c r="AS2795">
        <v>0</v>
      </c>
      <c r="AT2795">
        <v>0</v>
      </c>
      <c r="AU2795">
        <v>0</v>
      </c>
      <c r="AV2795">
        <v>0</v>
      </c>
      <c r="AW2795">
        <v>184</v>
      </c>
      <c r="AX2795">
        <v>0.999999999999999</v>
      </c>
      <c r="AY2795" s="73">
        <v>27.897054762783899</v>
      </c>
      <c r="AZ2795">
        <v>184</v>
      </c>
      <c r="BA2795">
        <v>1</v>
      </c>
      <c r="BB2795">
        <v>180</v>
      </c>
      <c r="BC2795">
        <v>0.95159637936646202</v>
      </c>
      <c r="BD2795">
        <v>4</v>
      </c>
      <c r="BE2795">
        <v>4.84036206335378E-2</v>
      </c>
      <c r="BF2795">
        <v>28.4290680173259</v>
      </c>
      <c r="BG2795">
        <v>28.685444091381001</v>
      </c>
      <c r="BH2795">
        <v>27.897054762783899</v>
      </c>
      <c r="BI2795">
        <v>31.761169481865</v>
      </c>
    </row>
    <row r="2796" spans="1:61" x14ac:dyDescent="0.25">
      <c r="A2796" s="10" t="str">
        <f>VLOOKUP(D2796,'Index-Relations'!E:F,2,FALSE)</f>
        <v>ESG</v>
      </c>
      <c r="B2796" t="s">
        <v>3450</v>
      </c>
      <c r="C2796" s="53" t="s">
        <v>2768</v>
      </c>
      <c r="D2796" s="59" t="s">
        <v>3067</v>
      </c>
      <c r="E2796" s="59" t="s">
        <v>6212</v>
      </c>
      <c r="F2796" t="s">
        <v>1053</v>
      </c>
      <c r="G2796" t="s">
        <v>1052</v>
      </c>
      <c r="H2796" t="s">
        <v>1054</v>
      </c>
      <c r="I2796" s="52">
        <v>45383</v>
      </c>
      <c r="J2796" t="s">
        <v>2457</v>
      </c>
      <c r="K2796">
        <v>184</v>
      </c>
      <c r="L2796">
        <v>25.820749832630899</v>
      </c>
      <c r="M2796">
        <v>184</v>
      </c>
      <c r="N2796">
        <v>1</v>
      </c>
      <c r="O2796">
        <v>25.873123725154901</v>
      </c>
      <c r="P2796">
        <v>184</v>
      </c>
      <c r="Q2796">
        <v>1</v>
      </c>
      <c r="R2796">
        <v>172</v>
      </c>
      <c r="S2796">
        <v>0.92635863317450395</v>
      </c>
      <c r="T2796">
        <v>39.577355851841702</v>
      </c>
      <c r="U2796">
        <v>0.80302392371376696</v>
      </c>
      <c r="V2796">
        <v>144</v>
      </c>
      <c r="W2796">
        <v>4.5358616572120397E-2</v>
      </c>
      <c r="X2796">
        <v>21</v>
      </c>
      <c r="Y2796">
        <v>184</v>
      </c>
      <c r="Z2796">
        <v>1</v>
      </c>
      <c r="AA2796">
        <v>45.942212220877302</v>
      </c>
      <c r="AB2796">
        <v>104</v>
      </c>
      <c r="AC2796">
        <v>0.78617423608056003</v>
      </c>
      <c r="AD2796">
        <v>80</v>
      </c>
      <c r="AE2796">
        <v>0.213825763919439</v>
      </c>
      <c r="AF2796">
        <v>0</v>
      </c>
      <c r="AG2796">
        <v>2.4979999999999999E-16</v>
      </c>
      <c r="AH2796">
        <v>1.5030820933466599E-2</v>
      </c>
      <c r="AI2796">
        <v>10</v>
      </c>
      <c r="AJ2796">
        <v>29.634192262483101</v>
      </c>
      <c r="AK2796">
        <v>184</v>
      </c>
      <c r="AL2796">
        <v>1</v>
      </c>
      <c r="AM2796">
        <v>0</v>
      </c>
      <c r="AN2796">
        <v>0</v>
      </c>
      <c r="AO2796">
        <v>0</v>
      </c>
      <c r="AP2796">
        <v>0</v>
      </c>
      <c r="AQ2796">
        <v>184</v>
      </c>
      <c r="AR2796">
        <v>1</v>
      </c>
      <c r="AS2796">
        <v>0</v>
      </c>
      <c r="AT2796">
        <v>0</v>
      </c>
      <c r="AU2796">
        <v>0</v>
      </c>
      <c r="AV2796">
        <v>0</v>
      </c>
      <c r="AW2796">
        <v>184</v>
      </c>
      <c r="AX2796">
        <v>0.999999999999999</v>
      </c>
      <c r="AY2796">
        <v>25.0193921081414</v>
      </c>
      <c r="AZ2796">
        <v>184</v>
      </c>
      <c r="BA2796">
        <v>1</v>
      </c>
      <c r="BB2796">
        <v>180</v>
      </c>
      <c r="BC2796">
        <v>0.95258676997985303</v>
      </c>
      <c r="BD2796">
        <v>4</v>
      </c>
      <c r="BE2796">
        <v>4.7413230020146899E-2</v>
      </c>
      <c r="BF2796">
        <v>28.478236602837001</v>
      </c>
      <c r="BG2796">
        <v>28.579705582818001</v>
      </c>
      <c r="BH2796">
        <v>28.041612751813901</v>
      </c>
      <c r="BI2796">
        <v>31.8569337978889</v>
      </c>
    </row>
    <row r="2797" spans="1:61" x14ac:dyDescent="0.25">
      <c r="A2797" s="10" t="str">
        <f>VLOOKUP(D2797,'Index-Relations'!E:F,2,FALSE)</f>
        <v>ESG</v>
      </c>
      <c r="B2797" t="s">
        <v>3450</v>
      </c>
      <c r="C2797" s="53" t="s">
        <v>2769</v>
      </c>
      <c r="D2797" s="59" t="s">
        <v>3067</v>
      </c>
      <c r="E2797" s="59" t="s">
        <v>6213</v>
      </c>
      <c r="F2797" t="s">
        <v>1053</v>
      </c>
      <c r="G2797" t="s">
        <v>1052</v>
      </c>
      <c r="H2797" t="s">
        <v>1054</v>
      </c>
      <c r="I2797" s="52">
        <v>45352</v>
      </c>
      <c r="J2797" t="s">
        <v>2457</v>
      </c>
      <c r="K2797">
        <v>180</v>
      </c>
      <c r="L2797">
        <v>27.0258543442066</v>
      </c>
      <c r="M2797">
        <v>180</v>
      </c>
      <c r="N2797">
        <v>1</v>
      </c>
      <c r="O2797">
        <v>26.845806179691799</v>
      </c>
      <c r="P2797">
        <v>180</v>
      </c>
      <c r="Q2797">
        <v>1</v>
      </c>
      <c r="R2797">
        <v>163</v>
      </c>
      <c r="S2797">
        <v>0.91890596603783103</v>
      </c>
      <c r="T2797">
        <v>39.050256923958102</v>
      </c>
      <c r="U2797">
        <v>0.80175590028120203</v>
      </c>
      <c r="V2797">
        <v>139</v>
      </c>
      <c r="W2797">
        <v>4.21660787587122E-2</v>
      </c>
      <c r="X2797">
        <v>21</v>
      </c>
      <c r="Y2797">
        <v>179</v>
      </c>
      <c r="Z2797">
        <v>0.99866846327884295</v>
      </c>
      <c r="AA2797">
        <v>36.904420012655002</v>
      </c>
      <c r="AB2797">
        <v>95</v>
      </c>
      <c r="AC2797">
        <v>0.75419881990903603</v>
      </c>
      <c r="AD2797">
        <v>84</v>
      </c>
      <c r="AE2797">
        <v>0.24446964336980601</v>
      </c>
      <c r="AF2797">
        <v>1</v>
      </c>
      <c r="AG2797">
        <v>1.33153672115646E-3</v>
      </c>
      <c r="AH2797">
        <v>7.9761516255219007E-3</v>
      </c>
      <c r="AI2797">
        <v>8</v>
      </c>
      <c r="AJ2797">
        <v>30.0393012050639</v>
      </c>
      <c r="AK2797">
        <v>180</v>
      </c>
      <c r="AL2797">
        <v>1</v>
      </c>
      <c r="AM2797">
        <v>0</v>
      </c>
      <c r="AN2797">
        <v>0</v>
      </c>
      <c r="AO2797">
        <v>0</v>
      </c>
      <c r="AP2797">
        <v>0</v>
      </c>
      <c r="AQ2797">
        <v>180</v>
      </c>
      <c r="AR2797">
        <v>1</v>
      </c>
      <c r="AS2797">
        <v>0</v>
      </c>
      <c r="AT2797">
        <v>0</v>
      </c>
      <c r="AU2797">
        <v>0</v>
      </c>
      <c r="AV2797">
        <v>0</v>
      </c>
      <c r="AW2797">
        <v>180</v>
      </c>
      <c r="AX2797">
        <v>0.999999999999999</v>
      </c>
      <c r="AY2797">
        <v>26.7593771620414</v>
      </c>
      <c r="AZ2797">
        <v>180</v>
      </c>
      <c r="BA2797">
        <v>1</v>
      </c>
      <c r="BB2797">
        <v>177</v>
      </c>
      <c r="BC2797">
        <v>0.95648476683112704</v>
      </c>
      <c r="BD2797">
        <v>3</v>
      </c>
      <c r="BE2797">
        <v>4.3515233168872097E-2</v>
      </c>
      <c r="BF2797">
        <v>29.701198071569902</v>
      </c>
      <c r="BG2797">
        <v>29.686107133884001</v>
      </c>
      <c r="BH2797">
        <v>29.830723739443901</v>
      </c>
      <c r="BI2797">
        <v>32.174449641091897</v>
      </c>
    </row>
    <row r="2798" spans="1:61" x14ac:dyDescent="0.25">
      <c r="A2798" s="10" t="str">
        <f>VLOOKUP(D2798,'Index-Relations'!E:F,2,FALSE)</f>
        <v>ESG</v>
      </c>
      <c r="B2798" t="s">
        <v>3450</v>
      </c>
      <c r="C2798" s="53" t="s">
        <v>2770</v>
      </c>
      <c r="D2798" s="59" t="s">
        <v>3067</v>
      </c>
      <c r="E2798" s="59" t="s">
        <v>6214</v>
      </c>
      <c r="F2798" t="s">
        <v>1053</v>
      </c>
      <c r="G2798" t="s">
        <v>1052</v>
      </c>
      <c r="H2798" t="s">
        <v>1054</v>
      </c>
      <c r="I2798" s="52">
        <v>45323</v>
      </c>
      <c r="J2798" t="s">
        <v>2457</v>
      </c>
      <c r="K2798">
        <v>180</v>
      </c>
      <c r="L2798">
        <v>27.243057012786601</v>
      </c>
      <c r="M2798">
        <v>180</v>
      </c>
      <c r="N2798">
        <v>1</v>
      </c>
      <c r="O2798">
        <v>27.2355362292517</v>
      </c>
      <c r="P2798">
        <v>180</v>
      </c>
      <c r="Q2798">
        <v>1</v>
      </c>
      <c r="R2798">
        <v>163</v>
      </c>
      <c r="S2798">
        <v>0.91964488267105804</v>
      </c>
      <c r="T2798">
        <v>38.656732063654303</v>
      </c>
      <c r="U2798">
        <v>0.808623131009928</v>
      </c>
      <c r="V2798">
        <v>139</v>
      </c>
      <c r="W2798">
        <v>4.0812790744758999E-2</v>
      </c>
      <c r="X2798">
        <v>20</v>
      </c>
      <c r="Y2798">
        <v>179</v>
      </c>
      <c r="Z2798">
        <v>0.99868981698522497</v>
      </c>
      <c r="AA2798">
        <v>61.493420004132702</v>
      </c>
      <c r="AB2798">
        <v>96</v>
      </c>
      <c r="AC2798">
        <v>0.76073832442884604</v>
      </c>
      <c r="AD2798">
        <v>83</v>
      </c>
      <c r="AE2798">
        <v>0.23795149255637801</v>
      </c>
      <c r="AF2798">
        <v>1</v>
      </c>
      <c r="AG2798">
        <v>1.3101830147748601E-3</v>
      </c>
      <c r="AH2798">
        <v>7.7753949784877202E-3</v>
      </c>
      <c r="AI2798">
        <v>8</v>
      </c>
      <c r="AJ2798">
        <v>30.2244765076099</v>
      </c>
      <c r="AK2798">
        <v>180</v>
      </c>
      <c r="AL2798">
        <v>1</v>
      </c>
      <c r="AM2798">
        <v>0</v>
      </c>
      <c r="AN2798">
        <v>0</v>
      </c>
      <c r="AO2798">
        <v>0</v>
      </c>
      <c r="AP2798">
        <v>0</v>
      </c>
      <c r="AQ2798">
        <v>180</v>
      </c>
      <c r="AR2798">
        <v>0.999999999999999</v>
      </c>
      <c r="AS2798">
        <v>0</v>
      </c>
      <c r="AT2798">
        <v>0</v>
      </c>
      <c r="AU2798">
        <v>0</v>
      </c>
      <c r="AV2798">
        <v>0</v>
      </c>
      <c r="AW2798">
        <v>180</v>
      </c>
      <c r="AX2798">
        <v>0.999999999999999</v>
      </c>
      <c r="AY2798">
        <v>26.885177470559999</v>
      </c>
      <c r="AZ2798">
        <v>180</v>
      </c>
      <c r="BA2798">
        <v>1</v>
      </c>
      <c r="BB2798">
        <v>177</v>
      </c>
      <c r="BC2798">
        <v>0.95535083626272499</v>
      </c>
      <c r="BD2798">
        <v>3</v>
      </c>
      <c r="BE2798">
        <v>4.4649163737274303E-2</v>
      </c>
      <c r="BF2798">
        <v>29.849809697392899</v>
      </c>
      <c r="BG2798">
        <v>29.970244559140902</v>
      </c>
      <c r="BH2798">
        <v>29.956414817793998</v>
      </c>
      <c r="BI2798">
        <v>32.249482633145</v>
      </c>
    </row>
    <row r="2799" spans="1:61" x14ac:dyDescent="0.25">
      <c r="A2799" s="10" t="str">
        <f>VLOOKUP(D2799,'Index-Relations'!E:F,2,FALSE)</f>
        <v>ESG</v>
      </c>
      <c r="B2799" t="s">
        <v>3450</v>
      </c>
      <c r="C2799" s="53" t="s">
        <v>2760</v>
      </c>
      <c r="D2799" s="59" t="s">
        <v>3068</v>
      </c>
      <c r="E2799" s="59" t="s">
        <v>6215</v>
      </c>
      <c r="F2799" t="s">
        <v>1057</v>
      </c>
      <c r="G2799" t="s">
        <v>1056</v>
      </c>
      <c r="H2799" t="s">
        <v>1058</v>
      </c>
      <c r="I2799" s="52">
        <v>45659</v>
      </c>
      <c r="J2799" t="s">
        <v>2457</v>
      </c>
      <c r="K2799">
        <v>156</v>
      </c>
      <c r="L2799" s="73">
        <v>24.901122271707699</v>
      </c>
      <c r="M2799">
        <v>155</v>
      </c>
      <c r="N2799">
        <v>0.98582022081448994</v>
      </c>
      <c r="O2799" s="73">
        <v>25.7279777489126</v>
      </c>
      <c r="P2799">
        <v>155</v>
      </c>
      <c r="Q2799">
        <v>0.98582022081448994</v>
      </c>
      <c r="R2799">
        <v>138</v>
      </c>
      <c r="S2799">
        <v>0.89614194060652497</v>
      </c>
      <c r="T2799">
        <v>41.335089113269198</v>
      </c>
      <c r="U2799">
        <v>0.85395391276068999</v>
      </c>
      <c r="V2799">
        <v>128</v>
      </c>
      <c r="W2799">
        <v>5.4925772614255901E-2</v>
      </c>
      <c r="X2799">
        <v>20</v>
      </c>
      <c r="Y2799">
        <v>156</v>
      </c>
      <c r="Z2799">
        <v>1</v>
      </c>
      <c r="AA2799">
        <v>32.000571095581897</v>
      </c>
      <c r="AB2799">
        <v>95</v>
      </c>
      <c r="AC2799">
        <v>0.86110934836870101</v>
      </c>
      <c r="AD2799">
        <v>61</v>
      </c>
      <c r="AE2799">
        <v>0.13889065163129799</v>
      </c>
      <c r="AF2799">
        <v>0</v>
      </c>
      <c r="AG2799">
        <v>1.1102E-16</v>
      </c>
      <c r="AH2799">
        <v>1.9405268854180299E-2</v>
      </c>
      <c r="AI2799">
        <v>10</v>
      </c>
      <c r="AJ2799" s="73">
        <v>27.706027481579401</v>
      </c>
      <c r="AK2799">
        <v>155</v>
      </c>
      <c r="AL2799">
        <v>0.98582022081448994</v>
      </c>
      <c r="AM2799">
        <v>0</v>
      </c>
      <c r="AN2799">
        <v>0</v>
      </c>
      <c r="AO2799">
        <v>0</v>
      </c>
      <c r="AP2799">
        <v>0</v>
      </c>
      <c r="AQ2799">
        <v>156</v>
      </c>
      <c r="AR2799">
        <v>1</v>
      </c>
      <c r="AS2799">
        <v>0</v>
      </c>
      <c r="AT2799">
        <v>0</v>
      </c>
      <c r="AU2799">
        <v>0</v>
      </c>
      <c r="AV2799">
        <v>0</v>
      </c>
      <c r="AW2799">
        <v>156</v>
      </c>
      <c r="AX2799">
        <v>0.999999999999999</v>
      </c>
      <c r="AY2799" s="73">
        <v>25.001057231875901</v>
      </c>
      <c r="AZ2799">
        <v>155</v>
      </c>
      <c r="BA2799">
        <v>0.98582022081448994</v>
      </c>
      <c r="BB2799">
        <v>154</v>
      </c>
      <c r="BC2799">
        <v>0.98595927201151401</v>
      </c>
      <c r="BD2799">
        <v>2</v>
      </c>
      <c r="BE2799">
        <v>1.4040727988485701E-2</v>
      </c>
      <c r="BF2799">
        <v>24.901122271707699</v>
      </c>
      <c r="BG2799">
        <v>25.7279777489126</v>
      </c>
      <c r="BH2799">
        <v>25.001057231875901</v>
      </c>
      <c r="BI2799">
        <v>27.706027481579401</v>
      </c>
    </row>
    <row r="2800" spans="1:61" x14ac:dyDescent="0.25">
      <c r="A2800" s="10" t="str">
        <f>VLOOKUP(D2800,'Index-Relations'!E:F,2,FALSE)</f>
        <v>ESG</v>
      </c>
      <c r="B2800" t="s">
        <v>3450</v>
      </c>
      <c r="C2800" s="53" t="s">
        <v>2761</v>
      </c>
      <c r="D2800" s="59" t="s">
        <v>3068</v>
      </c>
      <c r="E2800" s="59" t="s">
        <v>6216</v>
      </c>
      <c r="F2800" t="s">
        <v>1057</v>
      </c>
      <c r="G2800" t="s">
        <v>1056</v>
      </c>
      <c r="H2800" t="s">
        <v>1058</v>
      </c>
      <c r="I2800" s="52">
        <v>45628</v>
      </c>
      <c r="J2800" t="s">
        <v>2457</v>
      </c>
      <c r="K2800">
        <v>159</v>
      </c>
      <c r="L2800" s="73">
        <v>24.6427791536656</v>
      </c>
      <c r="M2800">
        <v>159</v>
      </c>
      <c r="N2800">
        <v>1</v>
      </c>
      <c r="O2800" s="73">
        <v>25.894300823728699</v>
      </c>
      <c r="P2800">
        <v>159</v>
      </c>
      <c r="Q2800">
        <v>1</v>
      </c>
      <c r="R2800">
        <v>140</v>
      </c>
      <c r="S2800">
        <v>0.92025295479587899</v>
      </c>
      <c r="T2800">
        <v>40.398596060573198</v>
      </c>
      <c r="U2800">
        <v>0.84816415984670901</v>
      </c>
      <c r="V2800">
        <v>129</v>
      </c>
      <c r="W2800">
        <v>5.1907114651970003E-2</v>
      </c>
      <c r="X2800">
        <v>20</v>
      </c>
      <c r="Y2800">
        <v>159</v>
      </c>
      <c r="Z2800">
        <v>0.999999999999999</v>
      </c>
      <c r="AA2800">
        <v>31.5984656947297</v>
      </c>
      <c r="AB2800">
        <v>91</v>
      </c>
      <c r="AC2800">
        <v>0.83212777041519304</v>
      </c>
      <c r="AD2800">
        <v>68</v>
      </c>
      <c r="AE2800">
        <v>0.16787222958480699</v>
      </c>
      <c r="AF2800">
        <v>0</v>
      </c>
      <c r="AG2800">
        <v>0</v>
      </c>
      <c r="AH2800">
        <v>2.2640480722445899E-2</v>
      </c>
      <c r="AI2800">
        <v>10</v>
      </c>
      <c r="AJ2800" s="73">
        <v>27.618069203947599</v>
      </c>
      <c r="AK2800">
        <v>159</v>
      </c>
      <c r="AL2800">
        <v>1</v>
      </c>
      <c r="AM2800">
        <v>0</v>
      </c>
      <c r="AN2800">
        <v>0</v>
      </c>
      <c r="AO2800">
        <v>0</v>
      </c>
      <c r="AP2800">
        <v>0</v>
      </c>
      <c r="AQ2800">
        <v>159</v>
      </c>
      <c r="AR2800">
        <v>1</v>
      </c>
      <c r="AS2800">
        <v>0</v>
      </c>
      <c r="AT2800">
        <v>0</v>
      </c>
      <c r="AU2800">
        <v>0</v>
      </c>
      <c r="AV2800">
        <v>0</v>
      </c>
      <c r="AW2800">
        <v>159</v>
      </c>
      <c r="AX2800">
        <v>1</v>
      </c>
      <c r="AY2800" s="73">
        <v>24.2959811938514</v>
      </c>
      <c r="AZ2800">
        <v>159</v>
      </c>
      <c r="BA2800">
        <v>1</v>
      </c>
      <c r="BB2800">
        <v>157</v>
      </c>
      <c r="BC2800">
        <v>0.98107886917516396</v>
      </c>
      <c r="BD2800">
        <v>2</v>
      </c>
      <c r="BE2800">
        <v>1.89211308248356E-2</v>
      </c>
      <c r="BF2800">
        <v>24.6427791536656</v>
      </c>
      <c r="BG2800">
        <v>25.894300823728699</v>
      </c>
      <c r="BH2800">
        <v>24.2959811938514</v>
      </c>
      <c r="BI2800">
        <v>27.618069203947599</v>
      </c>
    </row>
    <row r="2801" spans="1:61" x14ac:dyDescent="0.25">
      <c r="A2801" s="10" t="str">
        <f>VLOOKUP(D2801,'Index-Relations'!E:F,2,FALSE)</f>
        <v>ESG</v>
      </c>
      <c r="B2801" t="s">
        <v>3450</v>
      </c>
      <c r="C2801" s="53" t="s">
        <v>2762</v>
      </c>
      <c r="D2801" s="59" t="s">
        <v>3068</v>
      </c>
      <c r="E2801" s="59" t="s">
        <v>6217</v>
      </c>
      <c r="F2801" t="s">
        <v>1057</v>
      </c>
      <c r="G2801" t="s">
        <v>1056</v>
      </c>
      <c r="H2801" t="s">
        <v>1058</v>
      </c>
      <c r="I2801" s="52">
        <v>45597</v>
      </c>
      <c r="J2801" t="s">
        <v>2457</v>
      </c>
      <c r="K2801">
        <v>160</v>
      </c>
      <c r="L2801" s="73">
        <v>24.830747599111501</v>
      </c>
      <c r="M2801">
        <v>160</v>
      </c>
      <c r="N2801">
        <v>1</v>
      </c>
      <c r="O2801" s="73">
        <v>26.085057848558201</v>
      </c>
      <c r="P2801">
        <v>160</v>
      </c>
      <c r="Q2801">
        <v>1</v>
      </c>
      <c r="R2801">
        <v>141</v>
      </c>
      <c r="S2801">
        <v>0.91982736840205304</v>
      </c>
      <c r="T2801">
        <v>40.478005301129997</v>
      </c>
      <c r="U2801">
        <v>0.83976539721965004</v>
      </c>
      <c r="V2801">
        <v>130</v>
      </c>
      <c r="W2801">
        <v>5.2846796794325301E-2</v>
      </c>
      <c r="X2801">
        <v>20</v>
      </c>
      <c r="Y2801">
        <v>160</v>
      </c>
      <c r="Z2801">
        <v>1</v>
      </c>
      <c r="AA2801">
        <v>30.8634282732706</v>
      </c>
      <c r="AB2801">
        <v>88</v>
      </c>
      <c r="AC2801">
        <v>0.80951786442304496</v>
      </c>
      <c r="AD2801">
        <v>72</v>
      </c>
      <c r="AE2801">
        <v>0.19048213557695401</v>
      </c>
      <c r="AF2801">
        <v>0</v>
      </c>
      <c r="AG2801">
        <v>5.5510000000000001E-17</v>
      </c>
      <c r="AH2801">
        <v>2.38489260612097E-2</v>
      </c>
      <c r="AI2801">
        <v>10</v>
      </c>
      <c r="AJ2801" s="73">
        <v>27.819575134292901</v>
      </c>
      <c r="AK2801">
        <v>160</v>
      </c>
      <c r="AL2801">
        <v>1</v>
      </c>
      <c r="AM2801">
        <v>0</v>
      </c>
      <c r="AN2801">
        <v>0</v>
      </c>
      <c r="AO2801">
        <v>0</v>
      </c>
      <c r="AP2801">
        <v>0</v>
      </c>
      <c r="AQ2801">
        <v>160</v>
      </c>
      <c r="AR2801">
        <v>0.999999999999999</v>
      </c>
      <c r="AS2801">
        <v>0</v>
      </c>
      <c r="AT2801">
        <v>0</v>
      </c>
      <c r="AU2801">
        <v>0</v>
      </c>
      <c r="AV2801">
        <v>0</v>
      </c>
      <c r="AW2801">
        <v>160</v>
      </c>
      <c r="AX2801">
        <v>1</v>
      </c>
      <c r="AY2801" s="73">
        <v>24.429165899142799</v>
      </c>
      <c r="AZ2801">
        <v>160</v>
      </c>
      <c r="BA2801">
        <v>1</v>
      </c>
      <c r="BB2801">
        <v>158</v>
      </c>
      <c r="BC2801">
        <v>0.980986131206253</v>
      </c>
      <c r="BD2801">
        <v>2</v>
      </c>
      <c r="BE2801">
        <v>1.90138687937461E-2</v>
      </c>
      <c r="BF2801">
        <v>24.830747599111501</v>
      </c>
      <c r="BG2801">
        <v>26.085057848558201</v>
      </c>
      <c r="BH2801">
        <v>24.429165899142799</v>
      </c>
      <c r="BI2801">
        <v>27.819575134292901</v>
      </c>
    </row>
    <row r="2802" spans="1:61" x14ac:dyDescent="0.25">
      <c r="A2802" s="10" t="str">
        <f>VLOOKUP(D2802,'Index-Relations'!E:F,2,FALSE)</f>
        <v>ESG</v>
      </c>
      <c r="B2802" t="s">
        <v>3450</v>
      </c>
      <c r="C2802" s="53" t="s">
        <v>2763</v>
      </c>
      <c r="D2802" s="59" t="s">
        <v>3068</v>
      </c>
      <c r="E2802" s="59" t="s">
        <v>6218</v>
      </c>
      <c r="F2802" t="s">
        <v>1057</v>
      </c>
      <c r="G2802" t="s">
        <v>1056</v>
      </c>
      <c r="H2802" t="s">
        <v>1058</v>
      </c>
      <c r="I2802" s="52">
        <v>45573</v>
      </c>
      <c r="J2802" t="s">
        <v>2457</v>
      </c>
      <c r="K2802">
        <v>160</v>
      </c>
      <c r="L2802" s="73">
        <v>24.898146482351599</v>
      </c>
      <c r="M2802">
        <v>160</v>
      </c>
      <c r="N2802">
        <v>1</v>
      </c>
      <c r="O2802" s="73">
        <v>26.202363201905499</v>
      </c>
      <c r="P2802">
        <v>160</v>
      </c>
      <c r="Q2802">
        <v>1</v>
      </c>
      <c r="R2802">
        <v>141</v>
      </c>
      <c r="S2802">
        <v>0.91606419256431004</v>
      </c>
      <c r="T2802">
        <v>40.411585676588402</v>
      </c>
      <c r="U2802">
        <v>0.84094929970619303</v>
      </c>
      <c r="V2802">
        <v>131</v>
      </c>
      <c r="W2802">
        <v>5.2155736840265698E-2</v>
      </c>
      <c r="X2802">
        <v>20</v>
      </c>
      <c r="Y2802">
        <v>160</v>
      </c>
      <c r="Z2802">
        <v>1</v>
      </c>
      <c r="AA2802">
        <v>30.075227352327399</v>
      </c>
      <c r="AB2802">
        <v>87</v>
      </c>
      <c r="AC2802">
        <v>0.80806920129452597</v>
      </c>
      <c r="AD2802">
        <v>73</v>
      </c>
      <c r="AE2802">
        <v>0.191930798705473</v>
      </c>
      <c r="AF2802">
        <v>0</v>
      </c>
      <c r="AG2802">
        <v>0</v>
      </c>
      <c r="AH2802">
        <v>2.45189628076295E-2</v>
      </c>
      <c r="AI2802">
        <v>10</v>
      </c>
      <c r="AJ2802" s="73">
        <v>27.8762527324484</v>
      </c>
      <c r="AK2802">
        <v>160</v>
      </c>
      <c r="AL2802">
        <v>1</v>
      </c>
      <c r="AM2802">
        <v>0</v>
      </c>
      <c r="AN2802">
        <v>0</v>
      </c>
      <c r="AO2802">
        <v>0</v>
      </c>
      <c r="AP2802">
        <v>0</v>
      </c>
      <c r="AQ2802">
        <v>160</v>
      </c>
      <c r="AR2802">
        <v>1</v>
      </c>
      <c r="AS2802">
        <v>0</v>
      </c>
      <c r="AT2802">
        <v>0</v>
      </c>
      <c r="AU2802">
        <v>0</v>
      </c>
      <c r="AV2802">
        <v>0</v>
      </c>
      <c r="AW2802">
        <v>160</v>
      </c>
      <c r="AX2802">
        <v>0.999999999999999</v>
      </c>
      <c r="AY2802" s="73">
        <v>24.447596200606199</v>
      </c>
      <c r="AZ2802">
        <v>160</v>
      </c>
      <c r="BA2802">
        <v>1</v>
      </c>
      <c r="BB2802">
        <v>158</v>
      </c>
      <c r="BC2802">
        <v>0.98107683023756598</v>
      </c>
      <c r="BD2802">
        <v>2</v>
      </c>
      <c r="BE2802">
        <v>1.8923169762433099E-2</v>
      </c>
      <c r="BF2802">
        <v>24.898146482351599</v>
      </c>
      <c r="BG2802">
        <v>26.202363201905499</v>
      </c>
      <c r="BH2802">
        <v>24.447596200606199</v>
      </c>
      <c r="BI2802">
        <v>27.8762527324484</v>
      </c>
    </row>
    <row r="2803" spans="1:61" x14ac:dyDescent="0.25">
      <c r="A2803" s="10" t="str">
        <f>VLOOKUP(D2803,'Index-Relations'!E:F,2,FALSE)</f>
        <v>ESG</v>
      </c>
      <c r="B2803" t="s">
        <v>3450</v>
      </c>
      <c r="C2803" s="53" t="s">
        <v>2764</v>
      </c>
      <c r="D2803" s="59" t="s">
        <v>3068</v>
      </c>
      <c r="E2803" s="59" t="s">
        <v>6219</v>
      </c>
      <c r="F2803" t="s">
        <v>1057</v>
      </c>
      <c r="G2803" t="s">
        <v>1056</v>
      </c>
      <c r="H2803" t="s">
        <v>1058</v>
      </c>
      <c r="I2803" s="52">
        <v>45537</v>
      </c>
      <c r="J2803" t="s">
        <v>2457</v>
      </c>
      <c r="K2803">
        <v>155</v>
      </c>
      <c r="L2803" s="73">
        <v>26.4378774180589</v>
      </c>
      <c r="M2803">
        <v>155</v>
      </c>
      <c r="N2803">
        <v>1</v>
      </c>
      <c r="O2803" s="73">
        <v>27.325469928242899</v>
      </c>
      <c r="P2803">
        <v>155</v>
      </c>
      <c r="Q2803">
        <v>1</v>
      </c>
      <c r="R2803">
        <v>137</v>
      </c>
      <c r="S2803">
        <v>0.92120201239219002</v>
      </c>
      <c r="T2803">
        <v>40.485312598244299</v>
      </c>
      <c r="U2803">
        <v>0.84379486745372101</v>
      </c>
      <c r="V2803">
        <v>126</v>
      </c>
      <c r="W2803">
        <v>6.1468392753311597E-2</v>
      </c>
      <c r="X2803">
        <v>21</v>
      </c>
      <c r="Y2803">
        <v>155</v>
      </c>
      <c r="Z2803">
        <v>1</v>
      </c>
      <c r="AA2803">
        <v>31.2960113413959</v>
      </c>
      <c r="AB2803">
        <v>84</v>
      </c>
      <c r="AC2803">
        <v>0.82173802890997705</v>
      </c>
      <c r="AD2803">
        <v>71</v>
      </c>
      <c r="AE2803">
        <v>0.17826197109002201</v>
      </c>
      <c r="AF2803">
        <v>0</v>
      </c>
      <c r="AG2803">
        <v>2.7756000000000002E-16</v>
      </c>
      <c r="AH2803">
        <v>1.6636435806356001E-2</v>
      </c>
      <c r="AI2803">
        <v>10</v>
      </c>
      <c r="AJ2803" s="73">
        <v>29.059923031189999</v>
      </c>
      <c r="AK2803">
        <v>155</v>
      </c>
      <c r="AL2803">
        <v>1</v>
      </c>
      <c r="AM2803">
        <v>0</v>
      </c>
      <c r="AN2803">
        <v>0</v>
      </c>
      <c r="AO2803">
        <v>0</v>
      </c>
      <c r="AP2803">
        <v>0</v>
      </c>
      <c r="AQ2803">
        <v>155</v>
      </c>
      <c r="AR2803">
        <v>1</v>
      </c>
      <c r="AS2803">
        <v>0</v>
      </c>
      <c r="AT2803">
        <v>0</v>
      </c>
      <c r="AU2803">
        <v>0</v>
      </c>
      <c r="AV2803">
        <v>0</v>
      </c>
      <c r="AW2803">
        <v>155</v>
      </c>
      <c r="AX2803">
        <v>1</v>
      </c>
      <c r="AY2803" s="73">
        <v>26.293801116377999</v>
      </c>
      <c r="AZ2803">
        <v>155</v>
      </c>
      <c r="BA2803">
        <v>1</v>
      </c>
      <c r="BB2803">
        <v>152</v>
      </c>
      <c r="BC2803">
        <v>0.96308754710835998</v>
      </c>
      <c r="BD2803">
        <v>3</v>
      </c>
      <c r="BE2803">
        <v>3.6912452891639899E-2</v>
      </c>
      <c r="BF2803">
        <v>26.4378774180589</v>
      </c>
      <c r="BG2803">
        <v>27.325469928242899</v>
      </c>
      <c r="BH2803">
        <v>26.293801116377999</v>
      </c>
      <c r="BI2803">
        <v>29.059923031189999</v>
      </c>
    </row>
    <row r="2804" spans="1:61" x14ac:dyDescent="0.25">
      <c r="A2804" s="10" t="str">
        <f>VLOOKUP(D2804,'Index-Relations'!E:F,2,FALSE)</f>
        <v>ESG</v>
      </c>
      <c r="B2804" t="s">
        <v>3450</v>
      </c>
      <c r="C2804" s="53" t="s">
        <v>3350</v>
      </c>
      <c r="D2804" s="59" t="s">
        <v>3068</v>
      </c>
      <c r="E2804" s="59" t="s">
        <v>6220</v>
      </c>
      <c r="F2804" t="s">
        <v>1057</v>
      </c>
      <c r="G2804" t="s">
        <v>1056</v>
      </c>
      <c r="H2804" t="s">
        <v>1058</v>
      </c>
      <c r="I2804" s="52">
        <v>45505</v>
      </c>
      <c r="J2804" t="s">
        <v>2457</v>
      </c>
      <c r="K2804">
        <v>155</v>
      </c>
      <c r="L2804" s="73">
        <v>26.339864498386</v>
      </c>
      <c r="M2804">
        <v>155</v>
      </c>
      <c r="N2804">
        <v>1</v>
      </c>
      <c r="O2804" s="73">
        <v>27.251719363553001</v>
      </c>
      <c r="P2804">
        <v>155</v>
      </c>
      <c r="Q2804">
        <v>1</v>
      </c>
      <c r="R2804">
        <v>137</v>
      </c>
      <c r="S2804">
        <v>0.92005308975054401</v>
      </c>
      <c r="T2804">
        <v>40.835342481281401</v>
      </c>
      <c r="U2804">
        <v>0.84736448531773201</v>
      </c>
      <c r="V2804">
        <v>126</v>
      </c>
      <c r="W2804">
        <v>6.2614495211482504E-2</v>
      </c>
      <c r="X2804">
        <v>21</v>
      </c>
      <c r="Y2804">
        <v>155</v>
      </c>
      <c r="Z2804">
        <v>1</v>
      </c>
      <c r="AA2804">
        <v>31.248766155439402</v>
      </c>
      <c r="AB2804">
        <v>82</v>
      </c>
      <c r="AC2804">
        <v>0.80608178569398403</v>
      </c>
      <c r="AD2804">
        <v>73</v>
      </c>
      <c r="AE2804">
        <v>0.193918214306016</v>
      </c>
      <c r="AF2804">
        <v>0</v>
      </c>
      <c r="AG2804">
        <v>0</v>
      </c>
      <c r="AH2804">
        <v>1.6935652238025799E-2</v>
      </c>
      <c r="AI2804">
        <v>10</v>
      </c>
      <c r="AJ2804" s="73">
        <v>28.9848910795079</v>
      </c>
      <c r="AK2804">
        <v>155</v>
      </c>
      <c r="AL2804">
        <v>1</v>
      </c>
      <c r="AM2804">
        <v>0</v>
      </c>
      <c r="AN2804">
        <v>0</v>
      </c>
      <c r="AO2804">
        <v>0</v>
      </c>
      <c r="AP2804">
        <v>0</v>
      </c>
      <c r="AQ2804">
        <v>155</v>
      </c>
      <c r="AR2804">
        <v>1</v>
      </c>
      <c r="AS2804">
        <v>0</v>
      </c>
      <c r="AT2804">
        <v>0</v>
      </c>
      <c r="AU2804">
        <v>0</v>
      </c>
      <c r="AV2804">
        <v>0</v>
      </c>
      <c r="AW2804">
        <v>155</v>
      </c>
      <c r="AX2804">
        <v>0.999999999999999</v>
      </c>
      <c r="AY2804" s="73">
        <v>26.2036819907009</v>
      </c>
      <c r="AZ2804">
        <v>155</v>
      </c>
      <c r="BA2804">
        <v>1</v>
      </c>
      <c r="BB2804">
        <v>152</v>
      </c>
      <c r="BC2804">
        <v>0.96258368424194896</v>
      </c>
      <c r="BD2804">
        <v>3</v>
      </c>
      <c r="BE2804">
        <v>3.7416315758050801E-2</v>
      </c>
      <c r="BF2804">
        <v>26.339864498386</v>
      </c>
      <c r="BG2804">
        <v>27.251719363553001</v>
      </c>
      <c r="BH2804">
        <v>26.2036819907009</v>
      </c>
      <c r="BI2804">
        <v>28.9848910795079</v>
      </c>
    </row>
    <row r="2805" spans="1:61" x14ac:dyDescent="0.25">
      <c r="A2805" s="10" t="str">
        <f>VLOOKUP(D2805,'Index-Relations'!E:F,2,FALSE)</f>
        <v>ESG</v>
      </c>
      <c r="B2805" t="s">
        <v>3450</v>
      </c>
      <c r="C2805" s="53" t="s">
        <v>2765</v>
      </c>
      <c r="D2805" s="59" t="s">
        <v>3068</v>
      </c>
      <c r="E2805" s="59" t="s">
        <v>6221</v>
      </c>
      <c r="F2805" t="s">
        <v>1057</v>
      </c>
      <c r="G2805" t="s">
        <v>1056</v>
      </c>
      <c r="H2805" t="s">
        <v>1058</v>
      </c>
      <c r="I2805" s="52">
        <v>45474</v>
      </c>
      <c r="J2805" t="s">
        <v>2457</v>
      </c>
      <c r="K2805">
        <v>155</v>
      </c>
      <c r="L2805" s="73">
        <v>26.650005542220899</v>
      </c>
      <c r="M2805">
        <v>155</v>
      </c>
      <c r="N2805">
        <v>1</v>
      </c>
      <c r="O2805" s="73">
        <v>27.562778370996998</v>
      </c>
      <c r="P2805">
        <v>155</v>
      </c>
      <c r="Q2805">
        <v>1</v>
      </c>
      <c r="R2805">
        <v>137</v>
      </c>
      <c r="S2805">
        <v>0.91832173507183701</v>
      </c>
      <c r="T2805">
        <v>40.568645360050702</v>
      </c>
      <c r="U2805">
        <v>0.84136983789981501</v>
      </c>
      <c r="V2805">
        <v>126</v>
      </c>
      <c r="W2805">
        <v>6.1796456293561799E-2</v>
      </c>
      <c r="X2805">
        <v>21</v>
      </c>
      <c r="Y2805">
        <v>155</v>
      </c>
      <c r="Z2805">
        <v>1</v>
      </c>
      <c r="AA2805">
        <v>31.028809847633699</v>
      </c>
      <c r="AB2805">
        <v>82</v>
      </c>
      <c r="AC2805">
        <v>0.81079401678811602</v>
      </c>
      <c r="AD2805">
        <v>73</v>
      </c>
      <c r="AE2805">
        <v>0.18920598321188301</v>
      </c>
      <c r="AF2805">
        <v>0</v>
      </c>
      <c r="AG2805">
        <v>5.5510000000000001E-17</v>
      </c>
      <c r="AH2805">
        <v>1.64796597354098E-2</v>
      </c>
      <c r="AI2805">
        <v>10</v>
      </c>
      <c r="AJ2805" s="73">
        <v>29.23625892155</v>
      </c>
      <c r="AK2805">
        <v>155</v>
      </c>
      <c r="AL2805">
        <v>1</v>
      </c>
      <c r="AM2805">
        <v>0</v>
      </c>
      <c r="AN2805">
        <v>0</v>
      </c>
      <c r="AO2805">
        <v>0</v>
      </c>
      <c r="AP2805">
        <v>0</v>
      </c>
      <c r="AQ2805">
        <v>155</v>
      </c>
      <c r="AR2805">
        <v>1</v>
      </c>
      <c r="AS2805">
        <v>0</v>
      </c>
      <c r="AT2805">
        <v>0</v>
      </c>
      <c r="AU2805">
        <v>0</v>
      </c>
      <c r="AV2805">
        <v>0</v>
      </c>
      <c r="AW2805">
        <v>155</v>
      </c>
      <c r="AX2805">
        <v>1</v>
      </c>
      <c r="AY2805" s="73">
        <v>26.521522708495901</v>
      </c>
      <c r="AZ2805">
        <v>155</v>
      </c>
      <c r="BA2805">
        <v>1</v>
      </c>
      <c r="BB2805">
        <v>152</v>
      </c>
      <c r="BC2805">
        <v>0.96183853158946397</v>
      </c>
      <c r="BD2805">
        <v>3</v>
      </c>
      <c r="BE2805">
        <v>3.8161468410535603E-2</v>
      </c>
      <c r="BF2805">
        <v>26.650005542220899</v>
      </c>
      <c r="BG2805">
        <v>27.562778370996998</v>
      </c>
      <c r="BH2805">
        <v>26.521522708495901</v>
      </c>
      <c r="BI2805">
        <v>29.23625892155</v>
      </c>
    </row>
    <row r="2806" spans="1:61" x14ac:dyDescent="0.25">
      <c r="A2806" s="10" t="str">
        <f>VLOOKUP(D2806,'Index-Relations'!E:F,2,FALSE)</f>
        <v>ESG</v>
      </c>
      <c r="B2806" t="s">
        <v>3450</v>
      </c>
      <c r="C2806" s="53" t="s">
        <v>2766</v>
      </c>
      <c r="D2806" s="59" t="s">
        <v>3068</v>
      </c>
      <c r="E2806" s="59" t="s">
        <v>6222</v>
      </c>
      <c r="F2806" t="s">
        <v>1057</v>
      </c>
      <c r="G2806" t="s">
        <v>1056</v>
      </c>
      <c r="H2806" t="s">
        <v>1058</v>
      </c>
      <c r="I2806" s="52">
        <v>45446</v>
      </c>
      <c r="J2806" t="s">
        <v>2457</v>
      </c>
      <c r="K2806">
        <v>193</v>
      </c>
      <c r="L2806" s="73">
        <v>27.444486317372998</v>
      </c>
      <c r="M2806">
        <v>193</v>
      </c>
      <c r="N2806">
        <v>1</v>
      </c>
      <c r="O2806" s="73">
        <v>27.221205067008999</v>
      </c>
      <c r="P2806">
        <v>193</v>
      </c>
      <c r="Q2806">
        <v>1</v>
      </c>
      <c r="R2806">
        <v>180</v>
      </c>
      <c r="S2806">
        <v>0.92463858949702704</v>
      </c>
      <c r="T2806">
        <v>39.945504995409998</v>
      </c>
      <c r="U2806">
        <v>0.81585573226377295</v>
      </c>
      <c r="V2806">
        <v>149</v>
      </c>
      <c r="W2806">
        <v>4.9871471475864397E-2</v>
      </c>
      <c r="X2806">
        <v>23</v>
      </c>
      <c r="Y2806">
        <v>193</v>
      </c>
      <c r="Z2806">
        <v>0.999999999999999</v>
      </c>
      <c r="AA2806">
        <v>41.127431983119102</v>
      </c>
      <c r="AB2806">
        <v>105</v>
      </c>
      <c r="AC2806">
        <v>0.76465762965372297</v>
      </c>
      <c r="AD2806">
        <v>88</v>
      </c>
      <c r="AE2806">
        <v>0.235342370346276</v>
      </c>
      <c r="AF2806">
        <v>0</v>
      </c>
      <c r="AG2806">
        <v>0</v>
      </c>
      <c r="AH2806">
        <v>1.46538631040764E-2</v>
      </c>
      <c r="AI2806">
        <v>11</v>
      </c>
      <c r="AJ2806" s="73">
        <v>30.752384333395</v>
      </c>
      <c r="AK2806">
        <v>193</v>
      </c>
      <c r="AL2806">
        <v>1</v>
      </c>
      <c r="AM2806">
        <v>0</v>
      </c>
      <c r="AN2806">
        <v>0</v>
      </c>
      <c r="AO2806">
        <v>0</v>
      </c>
      <c r="AP2806">
        <v>0</v>
      </c>
      <c r="AQ2806">
        <v>193</v>
      </c>
      <c r="AR2806">
        <v>1</v>
      </c>
      <c r="AS2806">
        <v>0</v>
      </c>
      <c r="AT2806">
        <v>0</v>
      </c>
      <c r="AU2806">
        <v>0</v>
      </c>
      <c r="AV2806">
        <v>0</v>
      </c>
      <c r="AW2806">
        <v>193</v>
      </c>
      <c r="AX2806">
        <v>0.999999999999999</v>
      </c>
      <c r="AY2806" s="73">
        <v>27.512184632369902</v>
      </c>
      <c r="AZ2806">
        <v>193</v>
      </c>
      <c r="BA2806">
        <v>1</v>
      </c>
      <c r="BB2806">
        <v>189</v>
      </c>
      <c r="BC2806">
        <v>0.95159739640824903</v>
      </c>
      <c r="BD2806">
        <v>4</v>
      </c>
      <c r="BE2806">
        <v>4.8402603591750297E-2</v>
      </c>
      <c r="BF2806">
        <v>27.444486317372998</v>
      </c>
      <c r="BG2806">
        <v>27.221205067008999</v>
      </c>
      <c r="BH2806">
        <v>27.512184632369902</v>
      </c>
      <c r="BI2806">
        <v>30.752384333395</v>
      </c>
    </row>
    <row r="2807" spans="1:61" x14ac:dyDescent="0.25">
      <c r="A2807" s="10" t="str">
        <f>VLOOKUP(D2807,'Index-Relations'!E:F,2,FALSE)</f>
        <v>ESG</v>
      </c>
      <c r="B2807" t="s">
        <v>3450</v>
      </c>
      <c r="C2807" s="53" t="s">
        <v>2767</v>
      </c>
      <c r="D2807" s="59" t="s">
        <v>3068</v>
      </c>
      <c r="E2807" s="59" t="s">
        <v>6223</v>
      </c>
      <c r="F2807" t="s">
        <v>1057</v>
      </c>
      <c r="G2807" t="s">
        <v>1056</v>
      </c>
      <c r="H2807" t="s">
        <v>1058</v>
      </c>
      <c r="I2807" s="52">
        <v>45418</v>
      </c>
      <c r="J2807" t="s">
        <v>2457</v>
      </c>
      <c r="K2807">
        <v>193</v>
      </c>
      <c r="L2807" s="73">
        <v>28.598238319250999</v>
      </c>
      <c r="M2807">
        <v>193</v>
      </c>
      <c r="N2807">
        <v>1</v>
      </c>
      <c r="O2807" s="73">
        <v>28.282916744167899</v>
      </c>
      <c r="P2807">
        <v>193</v>
      </c>
      <c r="Q2807">
        <v>1</v>
      </c>
      <c r="R2807">
        <v>180</v>
      </c>
      <c r="S2807">
        <v>0.92260186852502701</v>
      </c>
      <c r="T2807">
        <v>40.2275641129511</v>
      </c>
      <c r="U2807">
        <v>0.81439096546862999</v>
      </c>
      <c r="V2807">
        <v>149</v>
      </c>
      <c r="W2807">
        <v>5.3028173917620797E-2</v>
      </c>
      <c r="X2807">
        <v>23</v>
      </c>
      <c r="Y2807">
        <v>193</v>
      </c>
      <c r="Z2807">
        <v>1</v>
      </c>
      <c r="AA2807">
        <v>40.187641772577699</v>
      </c>
      <c r="AB2807">
        <v>105</v>
      </c>
      <c r="AC2807">
        <v>0.76365154554830195</v>
      </c>
      <c r="AD2807">
        <v>88</v>
      </c>
      <c r="AE2807">
        <v>0.236348454451697</v>
      </c>
      <c r="AF2807">
        <v>0</v>
      </c>
      <c r="AG2807">
        <v>5.5510000000000001E-17</v>
      </c>
      <c r="AH2807">
        <v>1.49062318921346E-2</v>
      </c>
      <c r="AI2807">
        <v>11</v>
      </c>
      <c r="AJ2807" s="73">
        <v>32.181699642264</v>
      </c>
      <c r="AK2807">
        <v>193</v>
      </c>
      <c r="AL2807">
        <v>1</v>
      </c>
      <c r="AM2807">
        <v>0</v>
      </c>
      <c r="AN2807">
        <v>0</v>
      </c>
      <c r="AO2807">
        <v>0</v>
      </c>
      <c r="AP2807">
        <v>0</v>
      </c>
      <c r="AQ2807">
        <v>193</v>
      </c>
      <c r="AR2807">
        <v>1</v>
      </c>
      <c r="AS2807">
        <v>0</v>
      </c>
      <c r="AT2807">
        <v>0</v>
      </c>
      <c r="AU2807">
        <v>0</v>
      </c>
      <c r="AV2807">
        <v>0</v>
      </c>
      <c r="AW2807">
        <v>193</v>
      </c>
      <c r="AX2807">
        <v>0.999999999999999</v>
      </c>
      <c r="AY2807" s="73">
        <v>28.196916979720999</v>
      </c>
      <c r="AZ2807">
        <v>193</v>
      </c>
      <c r="BA2807">
        <v>1</v>
      </c>
      <c r="BB2807">
        <v>189</v>
      </c>
      <c r="BC2807">
        <v>0.95158398897560403</v>
      </c>
      <c r="BD2807">
        <v>4</v>
      </c>
      <c r="BE2807">
        <v>4.8416011024395703E-2</v>
      </c>
      <c r="BF2807">
        <v>28.598238319250999</v>
      </c>
      <c r="BG2807">
        <v>28.282916744167899</v>
      </c>
      <c r="BH2807">
        <v>28.196916979720999</v>
      </c>
      <c r="BI2807">
        <v>32.181699642264</v>
      </c>
    </row>
    <row r="2808" spans="1:61" x14ac:dyDescent="0.25">
      <c r="A2808" s="10" t="str">
        <f>VLOOKUP(D2808,'Index-Relations'!E:F,2,FALSE)</f>
        <v>ESG</v>
      </c>
      <c r="B2808" t="s">
        <v>3450</v>
      </c>
      <c r="C2808" s="53" t="s">
        <v>2768</v>
      </c>
      <c r="D2808" s="59" t="s">
        <v>3068</v>
      </c>
      <c r="E2808" s="59" t="s">
        <v>6224</v>
      </c>
      <c r="F2808" t="s">
        <v>1057</v>
      </c>
      <c r="G2808" t="s">
        <v>1056</v>
      </c>
      <c r="H2808" t="s">
        <v>1058</v>
      </c>
      <c r="I2808" s="52">
        <v>45383</v>
      </c>
      <c r="J2808" t="s">
        <v>2457</v>
      </c>
      <c r="K2808">
        <v>193</v>
      </c>
      <c r="L2808">
        <v>25.983379255770899</v>
      </c>
      <c r="M2808">
        <v>193</v>
      </c>
      <c r="N2808">
        <v>1</v>
      </c>
      <c r="O2808">
        <v>25.411872747765798</v>
      </c>
      <c r="P2808">
        <v>193</v>
      </c>
      <c r="Q2808">
        <v>1</v>
      </c>
      <c r="R2808">
        <v>180</v>
      </c>
      <c r="S2808">
        <v>0.92184689047010504</v>
      </c>
      <c r="T2808">
        <v>40.329638759921799</v>
      </c>
      <c r="U2808">
        <v>0.81487736927950905</v>
      </c>
      <c r="V2808">
        <v>149</v>
      </c>
      <c r="W2808">
        <v>5.3308949153488397E-2</v>
      </c>
      <c r="X2808">
        <v>23</v>
      </c>
      <c r="Y2808">
        <v>193</v>
      </c>
      <c r="Z2808">
        <v>1</v>
      </c>
      <c r="AA2808">
        <v>40.783270646240098</v>
      </c>
      <c r="AB2808">
        <v>105</v>
      </c>
      <c r="AC2808">
        <v>0.76353605080905396</v>
      </c>
      <c r="AD2808">
        <v>88</v>
      </c>
      <c r="AE2808">
        <v>0.23646394919094599</v>
      </c>
      <c r="AF2808">
        <v>0</v>
      </c>
      <c r="AG2808">
        <v>0</v>
      </c>
      <c r="AH2808">
        <v>1.47448285538799E-2</v>
      </c>
      <c r="AI2808">
        <v>11</v>
      </c>
      <c r="AJ2808">
        <v>30.063322473783799</v>
      </c>
      <c r="AK2808">
        <v>193</v>
      </c>
      <c r="AL2808">
        <v>1</v>
      </c>
      <c r="AM2808">
        <v>0</v>
      </c>
      <c r="AN2808">
        <v>0</v>
      </c>
      <c r="AO2808">
        <v>0</v>
      </c>
      <c r="AP2808">
        <v>0</v>
      </c>
      <c r="AQ2808">
        <v>193</v>
      </c>
      <c r="AR2808">
        <v>0.999999999999999</v>
      </c>
      <c r="AS2808">
        <v>0</v>
      </c>
      <c r="AT2808">
        <v>0</v>
      </c>
      <c r="AU2808">
        <v>0</v>
      </c>
      <c r="AV2808">
        <v>0</v>
      </c>
      <c r="AW2808">
        <v>193</v>
      </c>
      <c r="AX2808">
        <v>1</v>
      </c>
      <c r="AY2808">
        <v>25.3341547096793</v>
      </c>
      <c r="AZ2808">
        <v>193</v>
      </c>
      <c r="BA2808">
        <v>1</v>
      </c>
      <c r="BB2808">
        <v>189</v>
      </c>
      <c r="BC2808">
        <v>0.95261469183056802</v>
      </c>
      <c r="BD2808">
        <v>4</v>
      </c>
      <c r="BE2808">
        <v>4.73853081694314E-2</v>
      </c>
      <c r="BF2808">
        <v>28.707790126379901</v>
      </c>
      <c r="BG2808">
        <v>28.228713328813999</v>
      </c>
      <c r="BH2808">
        <v>28.393864215710899</v>
      </c>
      <c r="BI2808">
        <v>32.322887664088</v>
      </c>
    </row>
    <row r="2809" spans="1:61" x14ac:dyDescent="0.25">
      <c r="A2809" s="10" t="str">
        <f>VLOOKUP(D2809,'Index-Relations'!E:F,2,FALSE)</f>
        <v>ESG</v>
      </c>
      <c r="B2809" t="s">
        <v>3450</v>
      </c>
      <c r="C2809" s="53" t="s">
        <v>2769</v>
      </c>
      <c r="D2809" s="59" t="s">
        <v>3068</v>
      </c>
      <c r="E2809" s="59" t="s">
        <v>6225</v>
      </c>
      <c r="F2809" t="s">
        <v>1057</v>
      </c>
      <c r="G2809" t="s">
        <v>1056</v>
      </c>
      <c r="H2809" t="s">
        <v>1058</v>
      </c>
      <c r="I2809" s="52">
        <v>45352</v>
      </c>
      <c r="J2809" t="s">
        <v>2457</v>
      </c>
      <c r="K2809">
        <v>185</v>
      </c>
      <c r="L2809">
        <v>26.7122907353804</v>
      </c>
      <c r="M2809">
        <v>185</v>
      </c>
      <c r="N2809">
        <v>1</v>
      </c>
      <c r="O2809">
        <v>26.4535980548612</v>
      </c>
      <c r="P2809">
        <v>185</v>
      </c>
      <c r="Q2809">
        <v>1</v>
      </c>
      <c r="R2809">
        <v>166</v>
      </c>
      <c r="S2809">
        <v>0.91114999106836703</v>
      </c>
      <c r="T2809">
        <v>39.469854463395301</v>
      </c>
      <c r="U2809">
        <v>0.81462353182811398</v>
      </c>
      <c r="V2809">
        <v>142</v>
      </c>
      <c r="W2809">
        <v>4.23264998780183E-2</v>
      </c>
      <c r="X2809">
        <v>21</v>
      </c>
      <c r="Y2809">
        <v>184</v>
      </c>
      <c r="Z2809">
        <v>0.99862912161022799</v>
      </c>
      <c r="AA2809">
        <v>36.556591439501403</v>
      </c>
      <c r="AB2809">
        <v>97</v>
      </c>
      <c r="AC2809">
        <v>0.74576314222826301</v>
      </c>
      <c r="AD2809">
        <v>87</v>
      </c>
      <c r="AE2809">
        <v>0.25286597938196398</v>
      </c>
      <c r="AF2809">
        <v>1</v>
      </c>
      <c r="AG2809">
        <v>1.37087838977212E-3</v>
      </c>
      <c r="AH2809">
        <v>8.0149123384157198E-3</v>
      </c>
      <c r="AI2809">
        <v>8</v>
      </c>
      <c r="AJ2809">
        <v>29.667998812353702</v>
      </c>
      <c r="AK2809">
        <v>185</v>
      </c>
      <c r="AL2809">
        <v>1</v>
      </c>
      <c r="AM2809">
        <v>0</v>
      </c>
      <c r="AN2809">
        <v>0</v>
      </c>
      <c r="AO2809">
        <v>0</v>
      </c>
      <c r="AP2809">
        <v>0</v>
      </c>
      <c r="AQ2809">
        <v>185</v>
      </c>
      <c r="AR2809">
        <v>1</v>
      </c>
      <c r="AS2809">
        <v>0</v>
      </c>
      <c r="AT2809">
        <v>0</v>
      </c>
      <c r="AU2809">
        <v>0</v>
      </c>
      <c r="AV2809">
        <v>0</v>
      </c>
      <c r="AW2809">
        <v>185</v>
      </c>
      <c r="AX2809">
        <v>0.999999999999999</v>
      </c>
      <c r="AY2809">
        <v>26.5803166834976</v>
      </c>
      <c r="AZ2809">
        <v>185</v>
      </c>
      <c r="BA2809">
        <v>1</v>
      </c>
      <c r="BB2809">
        <v>182</v>
      </c>
      <c r="BC2809">
        <v>0.95677742247271402</v>
      </c>
      <c r="BD2809">
        <v>3</v>
      </c>
      <c r="BE2809">
        <v>4.3222577527285103E-2</v>
      </c>
      <c r="BF2809">
        <v>29.472072792420899</v>
      </c>
      <c r="BG2809">
        <v>29.424565320060001</v>
      </c>
      <c r="BH2809">
        <v>29.674487799830999</v>
      </c>
      <c r="BI2809">
        <v>31.910045629232901</v>
      </c>
    </row>
    <row r="2810" spans="1:61" x14ac:dyDescent="0.25">
      <c r="A2810" s="10" t="str">
        <f>VLOOKUP(D2810,'Index-Relations'!E:F,2,FALSE)</f>
        <v>ESG</v>
      </c>
      <c r="B2810" t="s">
        <v>3450</v>
      </c>
      <c r="C2810" s="53" t="s">
        <v>2770</v>
      </c>
      <c r="D2810" s="59" t="s">
        <v>3068</v>
      </c>
      <c r="E2810" s="59" t="s">
        <v>6226</v>
      </c>
      <c r="F2810" t="s">
        <v>1057</v>
      </c>
      <c r="G2810" t="s">
        <v>1056</v>
      </c>
      <c r="H2810" t="s">
        <v>1058</v>
      </c>
      <c r="I2810" s="52">
        <v>45323</v>
      </c>
      <c r="J2810" t="s">
        <v>2457</v>
      </c>
      <c r="K2810">
        <v>185</v>
      </c>
      <c r="L2810">
        <v>26.924504519823699</v>
      </c>
      <c r="M2810">
        <v>185</v>
      </c>
      <c r="N2810">
        <v>1</v>
      </c>
      <c r="O2810">
        <v>26.837607595311699</v>
      </c>
      <c r="P2810">
        <v>185</v>
      </c>
      <c r="Q2810">
        <v>1</v>
      </c>
      <c r="R2810">
        <v>166</v>
      </c>
      <c r="S2810">
        <v>0.912018950746185</v>
      </c>
      <c r="T2810">
        <v>39.0591846453325</v>
      </c>
      <c r="U2810">
        <v>0.813430613116776</v>
      </c>
      <c r="V2810">
        <v>141</v>
      </c>
      <c r="W2810">
        <v>4.2746375267797697E-2</v>
      </c>
      <c r="X2810">
        <v>20</v>
      </c>
      <c r="Y2810">
        <v>184</v>
      </c>
      <c r="Z2810">
        <v>0.99864807196925498</v>
      </c>
      <c r="AA2810">
        <v>61.942242116092601</v>
      </c>
      <c r="AB2810">
        <v>98</v>
      </c>
      <c r="AC2810">
        <v>0.752066264726862</v>
      </c>
      <c r="AD2810">
        <v>86</v>
      </c>
      <c r="AE2810">
        <v>0.24658180724239201</v>
      </c>
      <c r="AF2810">
        <v>1</v>
      </c>
      <c r="AG2810">
        <v>1.3519280307452599E-3</v>
      </c>
      <c r="AH2810">
        <v>8.1517753101283692E-3</v>
      </c>
      <c r="AI2810">
        <v>8</v>
      </c>
      <c r="AJ2810">
        <v>29.8368331541411</v>
      </c>
      <c r="AK2810">
        <v>185</v>
      </c>
      <c r="AL2810">
        <v>1</v>
      </c>
      <c r="AM2810">
        <v>0</v>
      </c>
      <c r="AN2810">
        <v>0</v>
      </c>
      <c r="AO2810">
        <v>0</v>
      </c>
      <c r="AP2810">
        <v>0</v>
      </c>
      <c r="AQ2810">
        <v>185</v>
      </c>
      <c r="AR2810">
        <v>0.999999999999999</v>
      </c>
      <c r="AS2810">
        <v>0</v>
      </c>
      <c r="AT2810">
        <v>0</v>
      </c>
      <c r="AU2810">
        <v>0</v>
      </c>
      <c r="AV2810">
        <v>0</v>
      </c>
      <c r="AW2810">
        <v>185</v>
      </c>
      <c r="AX2810">
        <v>0.999999999999999</v>
      </c>
      <c r="AY2810">
        <v>26.711893394543502</v>
      </c>
      <c r="AZ2810">
        <v>185</v>
      </c>
      <c r="BA2810">
        <v>1</v>
      </c>
      <c r="BB2810">
        <v>182</v>
      </c>
      <c r="BC2810">
        <v>0.95560485026000597</v>
      </c>
      <c r="BD2810">
        <v>3</v>
      </c>
      <c r="BE2810">
        <v>4.43951497399932E-2</v>
      </c>
      <c r="BF2810">
        <v>29.624440120932899</v>
      </c>
      <c r="BG2810">
        <v>29.709364164878998</v>
      </c>
      <c r="BH2810">
        <v>29.812727903319001</v>
      </c>
      <c r="BI2810">
        <v>31.975751156076999</v>
      </c>
    </row>
    <row r="2811" spans="1:61" x14ac:dyDescent="0.25">
      <c r="A2811" s="10" t="str">
        <f>VLOOKUP(D2811,'Index-Relations'!E:F,2,FALSE)</f>
        <v>ESG</v>
      </c>
      <c r="B2811" t="s">
        <v>3450</v>
      </c>
      <c r="C2811" s="53" t="s">
        <v>2760</v>
      </c>
      <c r="D2811" s="59" t="s">
        <v>3277</v>
      </c>
      <c r="E2811" s="59" t="s">
        <v>6227</v>
      </c>
      <c r="F2811" t="s">
        <v>1061</v>
      </c>
      <c r="G2811" t="s">
        <v>1060</v>
      </c>
      <c r="H2811" t="s">
        <v>1062</v>
      </c>
      <c r="I2811" s="52">
        <v>45659</v>
      </c>
      <c r="J2811" t="s">
        <v>2457</v>
      </c>
      <c r="K2811">
        <v>255</v>
      </c>
      <c r="L2811" s="73">
        <v>27.860409194849499</v>
      </c>
      <c r="M2811">
        <v>254</v>
      </c>
      <c r="N2811">
        <v>0.99344473856891502</v>
      </c>
      <c r="O2811" s="73">
        <v>28.007977275974799</v>
      </c>
      <c r="P2811">
        <v>254</v>
      </c>
      <c r="Q2811">
        <v>0.99344473856891502</v>
      </c>
      <c r="R2811">
        <v>233</v>
      </c>
      <c r="S2811">
        <v>0.94398841769409803</v>
      </c>
      <c r="T2811">
        <v>45.873465870037698</v>
      </c>
      <c r="U2811">
        <v>0.81807625126808503</v>
      </c>
      <c r="V2811">
        <v>212</v>
      </c>
      <c r="W2811">
        <v>6.2227832439877298E-2</v>
      </c>
      <c r="X2811">
        <v>36</v>
      </c>
      <c r="Y2811">
        <v>255</v>
      </c>
      <c r="Z2811">
        <v>1</v>
      </c>
      <c r="AA2811">
        <v>108.854982674741</v>
      </c>
      <c r="AB2811">
        <v>163</v>
      </c>
      <c r="AC2811">
        <v>0.776026210252864</v>
      </c>
      <c r="AD2811">
        <v>92</v>
      </c>
      <c r="AE2811">
        <v>0.223973789747135</v>
      </c>
      <c r="AF2811">
        <v>0</v>
      </c>
      <c r="AG2811">
        <v>5.5510000000000001E-17</v>
      </c>
      <c r="AH2811">
        <v>9.6755327957406996E-3</v>
      </c>
      <c r="AI2811">
        <v>15</v>
      </c>
      <c r="AJ2811" s="73">
        <v>30.300308393738401</v>
      </c>
      <c r="AK2811">
        <v>254</v>
      </c>
      <c r="AL2811">
        <v>0.99344473856891502</v>
      </c>
      <c r="AM2811">
        <v>0</v>
      </c>
      <c r="AN2811">
        <v>0</v>
      </c>
      <c r="AO2811">
        <v>0</v>
      </c>
      <c r="AP2811">
        <v>0</v>
      </c>
      <c r="AQ2811">
        <v>255</v>
      </c>
      <c r="AR2811">
        <v>1</v>
      </c>
      <c r="AS2811">
        <v>0</v>
      </c>
      <c r="AT2811">
        <v>0</v>
      </c>
      <c r="AU2811">
        <v>0</v>
      </c>
      <c r="AV2811">
        <v>0</v>
      </c>
      <c r="AW2811">
        <v>255</v>
      </c>
      <c r="AX2811">
        <v>1</v>
      </c>
      <c r="AY2811" s="73">
        <v>27.892115558225399</v>
      </c>
      <c r="AZ2811">
        <v>254</v>
      </c>
      <c r="BA2811">
        <v>0.99344473856891502</v>
      </c>
      <c r="BB2811">
        <v>251</v>
      </c>
      <c r="BC2811">
        <v>0.99042015695345298</v>
      </c>
      <c r="BD2811">
        <v>4</v>
      </c>
      <c r="BE2811">
        <v>9.5798430465469792E-3</v>
      </c>
      <c r="BF2811">
        <v>27.860409194849499</v>
      </c>
      <c r="BG2811">
        <v>28.007977275974799</v>
      </c>
      <c r="BH2811">
        <v>27.892115558225399</v>
      </c>
      <c r="BI2811">
        <v>30.300308393738401</v>
      </c>
    </row>
    <row r="2812" spans="1:61" x14ac:dyDescent="0.25">
      <c r="A2812" s="10" t="str">
        <f>VLOOKUP(D2812,'Index-Relations'!E:F,2,FALSE)</f>
        <v>ESG</v>
      </c>
      <c r="B2812" t="s">
        <v>3450</v>
      </c>
      <c r="C2812" s="53" t="s">
        <v>2761</v>
      </c>
      <c r="D2812" s="59" t="s">
        <v>3277</v>
      </c>
      <c r="E2812" s="59" t="s">
        <v>6228</v>
      </c>
      <c r="F2812" t="s">
        <v>1061</v>
      </c>
      <c r="G2812" t="s">
        <v>1060</v>
      </c>
      <c r="H2812" t="s">
        <v>1062</v>
      </c>
      <c r="I2812" s="52">
        <v>45628</v>
      </c>
      <c r="J2812" t="s">
        <v>2457</v>
      </c>
      <c r="K2812">
        <v>262</v>
      </c>
      <c r="L2812" s="73">
        <v>27.782663204447299</v>
      </c>
      <c r="M2812">
        <v>262</v>
      </c>
      <c r="N2812">
        <v>1</v>
      </c>
      <c r="O2812" s="73">
        <v>27.891481900170199</v>
      </c>
      <c r="P2812">
        <v>262</v>
      </c>
      <c r="Q2812">
        <v>1</v>
      </c>
      <c r="R2812">
        <v>240</v>
      </c>
      <c r="S2812">
        <v>0.94288109443574597</v>
      </c>
      <c r="T2812">
        <v>46.063276075140301</v>
      </c>
      <c r="U2812">
        <v>0.83076212394237603</v>
      </c>
      <c r="V2812">
        <v>217</v>
      </c>
      <c r="W2812">
        <v>6.8582256375441894E-2</v>
      </c>
      <c r="X2812">
        <v>40</v>
      </c>
      <c r="Y2812">
        <v>262</v>
      </c>
      <c r="Z2812">
        <v>1</v>
      </c>
      <c r="AA2812">
        <v>94.255239305488402</v>
      </c>
      <c r="AB2812">
        <v>158</v>
      </c>
      <c r="AC2812">
        <v>0.72229343581211103</v>
      </c>
      <c r="AD2812">
        <v>104</v>
      </c>
      <c r="AE2812">
        <v>0.27770656418788803</v>
      </c>
      <c r="AF2812">
        <v>0</v>
      </c>
      <c r="AG2812">
        <v>1.6652999999999999E-16</v>
      </c>
      <c r="AH2812">
        <v>9.69492538348001E-3</v>
      </c>
      <c r="AI2812">
        <v>16</v>
      </c>
      <c r="AJ2812" s="73">
        <v>30.2085927211143</v>
      </c>
      <c r="AK2812">
        <v>262</v>
      </c>
      <c r="AL2812">
        <v>1</v>
      </c>
      <c r="AM2812">
        <v>0</v>
      </c>
      <c r="AN2812">
        <v>0</v>
      </c>
      <c r="AO2812">
        <v>0</v>
      </c>
      <c r="AP2812">
        <v>0</v>
      </c>
      <c r="AQ2812">
        <v>262</v>
      </c>
      <c r="AR2812">
        <v>0.999999999999999</v>
      </c>
      <c r="AS2812">
        <v>0</v>
      </c>
      <c r="AT2812">
        <v>0</v>
      </c>
      <c r="AU2812">
        <v>0</v>
      </c>
      <c r="AV2812">
        <v>0</v>
      </c>
      <c r="AW2812">
        <v>262</v>
      </c>
      <c r="AX2812">
        <v>1</v>
      </c>
      <c r="AY2812" s="73">
        <v>27.846355509933499</v>
      </c>
      <c r="AZ2812">
        <v>262</v>
      </c>
      <c r="BA2812">
        <v>1</v>
      </c>
      <c r="BB2812">
        <v>258</v>
      </c>
      <c r="BC2812">
        <v>0.99046422676945001</v>
      </c>
      <c r="BD2812">
        <v>4</v>
      </c>
      <c r="BE2812">
        <v>9.5357732305489992E-3</v>
      </c>
      <c r="BF2812">
        <v>27.782663204447299</v>
      </c>
      <c r="BG2812">
        <v>27.891481900170199</v>
      </c>
      <c r="BH2812">
        <v>27.846355509933499</v>
      </c>
      <c r="BI2812">
        <v>30.2085927211143</v>
      </c>
    </row>
    <row r="2813" spans="1:61" x14ac:dyDescent="0.25">
      <c r="A2813" s="10" t="str">
        <f>VLOOKUP(D2813,'Index-Relations'!E:F,2,FALSE)</f>
        <v>ESG</v>
      </c>
      <c r="B2813" t="s">
        <v>3450</v>
      </c>
      <c r="C2813" s="53" t="s">
        <v>2762</v>
      </c>
      <c r="D2813" s="59" t="s">
        <v>3277</v>
      </c>
      <c r="E2813" s="59" t="s">
        <v>6229</v>
      </c>
      <c r="F2813" t="s">
        <v>1061</v>
      </c>
      <c r="G2813" t="s">
        <v>1060</v>
      </c>
      <c r="H2813" t="s">
        <v>1062</v>
      </c>
      <c r="I2813" s="52">
        <v>45597</v>
      </c>
      <c r="J2813" t="s">
        <v>2457</v>
      </c>
      <c r="K2813">
        <v>263</v>
      </c>
      <c r="L2813" s="73">
        <v>27.8731345603594</v>
      </c>
      <c r="M2813">
        <v>263</v>
      </c>
      <c r="N2813">
        <v>1</v>
      </c>
      <c r="O2813" s="73">
        <v>27.946247023982298</v>
      </c>
      <c r="P2813">
        <v>263</v>
      </c>
      <c r="Q2813">
        <v>1</v>
      </c>
      <c r="R2813">
        <v>241</v>
      </c>
      <c r="S2813">
        <v>0.94317210332017598</v>
      </c>
      <c r="T2813">
        <v>46.135053248007502</v>
      </c>
      <c r="U2813">
        <v>0.826074735125363</v>
      </c>
      <c r="V2813">
        <v>218</v>
      </c>
      <c r="W2813">
        <v>6.7792752142571799E-2</v>
      </c>
      <c r="X2813">
        <v>40</v>
      </c>
      <c r="Y2813">
        <v>263</v>
      </c>
      <c r="Z2813">
        <v>1</v>
      </c>
      <c r="AA2813">
        <v>91.102635713723402</v>
      </c>
      <c r="AB2813">
        <v>155</v>
      </c>
      <c r="AC2813">
        <v>0.70339539683922103</v>
      </c>
      <c r="AD2813">
        <v>108</v>
      </c>
      <c r="AE2813">
        <v>0.29660460316077802</v>
      </c>
      <c r="AF2813">
        <v>0</v>
      </c>
      <c r="AG2813">
        <v>1.1102E-16</v>
      </c>
      <c r="AH2813">
        <v>9.7932606164225101E-3</v>
      </c>
      <c r="AI2813">
        <v>16</v>
      </c>
      <c r="AJ2813" s="73">
        <v>30.390025075532701</v>
      </c>
      <c r="AK2813">
        <v>263</v>
      </c>
      <c r="AL2813">
        <v>1</v>
      </c>
      <c r="AM2813">
        <v>0</v>
      </c>
      <c r="AN2813">
        <v>0</v>
      </c>
      <c r="AO2813">
        <v>0</v>
      </c>
      <c r="AP2813">
        <v>0</v>
      </c>
      <c r="AQ2813">
        <v>263</v>
      </c>
      <c r="AR2813">
        <v>1</v>
      </c>
      <c r="AS2813">
        <v>0</v>
      </c>
      <c r="AT2813">
        <v>0</v>
      </c>
      <c r="AU2813">
        <v>0</v>
      </c>
      <c r="AV2813">
        <v>0</v>
      </c>
      <c r="AW2813">
        <v>263</v>
      </c>
      <c r="AX2813">
        <v>1</v>
      </c>
      <c r="AY2813" s="73">
        <v>27.8785574030737</v>
      </c>
      <c r="AZ2813">
        <v>263</v>
      </c>
      <c r="BA2813">
        <v>1</v>
      </c>
      <c r="BB2813">
        <v>259</v>
      </c>
      <c r="BC2813">
        <v>0.99061933848153305</v>
      </c>
      <c r="BD2813">
        <v>4</v>
      </c>
      <c r="BE2813">
        <v>9.3806615184664401E-3</v>
      </c>
      <c r="BF2813">
        <v>27.8731345603594</v>
      </c>
      <c r="BG2813">
        <v>27.946247023982298</v>
      </c>
      <c r="BH2813">
        <v>27.8785574030737</v>
      </c>
      <c r="BI2813">
        <v>30.390025075532701</v>
      </c>
    </row>
    <row r="2814" spans="1:61" x14ac:dyDescent="0.25">
      <c r="A2814" s="10" t="str">
        <f>VLOOKUP(D2814,'Index-Relations'!E:F,2,FALSE)</f>
        <v>ESG</v>
      </c>
      <c r="B2814" t="s">
        <v>3450</v>
      </c>
      <c r="C2814" s="53" t="s">
        <v>2763</v>
      </c>
      <c r="D2814" s="59" t="s">
        <v>3277</v>
      </c>
      <c r="E2814" s="59" t="s">
        <v>6230</v>
      </c>
      <c r="F2814" t="s">
        <v>1061</v>
      </c>
      <c r="G2814" t="s">
        <v>1060</v>
      </c>
      <c r="H2814" t="s">
        <v>1062</v>
      </c>
      <c r="I2814" s="52">
        <v>45573</v>
      </c>
      <c r="J2814" t="s">
        <v>2457</v>
      </c>
      <c r="K2814">
        <v>263</v>
      </c>
      <c r="L2814" s="73">
        <v>27.700317116348899</v>
      </c>
      <c r="M2814">
        <v>263</v>
      </c>
      <c r="N2814">
        <v>1</v>
      </c>
      <c r="O2814" s="73">
        <v>27.752170413826999</v>
      </c>
      <c r="P2814">
        <v>263</v>
      </c>
      <c r="Q2814">
        <v>1</v>
      </c>
      <c r="R2814">
        <v>241</v>
      </c>
      <c r="S2814">
        <v>0.94157750189759004</v>
      </c>
      <c r="T2814">
        <v>46.434628710534803</v>
      </c>
      <c r="U2814">
        <v>0.82543882643205402</v>
      </c>
      <c r="V2814">
        <v>219</v>
      </c>
      <c r="W2814">
        <v>6.8889098267083004E-2</v>
      </c>
      <c r="X2814">
        <v>40</v>
      </c>
      <c r="Y2814">
        <v>263</v>
      </c>
      <c r="Z2814">
        <v>0.999999999999999</v>
      </c>
      <c r="AA2814">
        <v>87.376751372563703</v>
      </c>
      <c r="AB2814">
        <v>153</v>
      </c>
      <c r="AC2814">
        <v>0.69511920831910001</v>
      </c>
      <c r="AD2814">
        <v>110</v>
      </c>
      <c r="AE2814">
        <v>0.30488079168089899</v>
      </c>
      <c r="AF2814">
        <v>0</v>
      </c>
      <c r="AG2814">
        <v>5.5510000000000001E-17</v>
      </c>
      <c r="AH2814">
        <v>1.0021105520250701E-2</v>
      </c>
      <c r="AI2814">
        <v>16</v>
      </c>
      <c r="AJ2814" s="73">
        <v>30.281935443103301</v>
      </c>
      <c r="AK2814">
        <v>263</v>
      </c>
      <c r="AL2814">
        <v>1</v>
      </c>
      <c r="AM2814">
        <v>0</v>
      </c>
      <c r="AN2814">
        <v>0</v>
      </c>
      <c r="AO2814">
        <v>0</v>
      </c>
      <c r="AP2814">
        <v>0</v>
      </c>
      <c r="AQ2814">
        <v>263</v>
      </c>
      <c r="AR2814">
        <v>0.999999999999999</v>
      </c>
      <c r="AS2814">
        <v>0</v>
      </c>
      <c r="AT2814">
        <v>0</v>
      </c>
      <c r="AU2814">
        <v>0</v>
      </c>
      <c r="AV2814">
        <v>0</v>
      </c>
      <c r="AW2814">
        <v>263</v>
      </c>
      <c r="AX2814">
        <v>1</v>
      </c>
      <c r="AY2814" s="73">
        <v>27.6825175561234</v>
      </c>
      <c r="AZ2814">
        <v>263</v>
      </c>
      <c r="BA2814">
        <v>1</v>
      </c>
      <c r="BB2814">
        <v>259</v>
      </c>
      <c r="BC2814">
        <v>0.99050512496960097</v>
      </c>
      <c r="BD2814">
        <v>4</v>
      </c>
      <c r="BE2814">
        <v>9.4948750303982601E-3</v>
      </c>
      <c r="BF2814">
        <v>27.700317116348899</v>
      </c>
      <c r="BG2814">
        <v>27.752170413826999</v>
      </c>
      <c r="BH2814">
        <v>27.6825175561234</v>
      </c>
      <c r="BI2814">
        <v>30.281935443103301</v>
      </c>
    </row>
    <row r="2815" spans="1:61" x14ac:dyDescent="0.25">
      <c r="A2815" s="10" t="str">
        <f>VLOOKUP(D2815,'Index-Relations'!E:F,2,FALSE)</f>
        <v>ESG</v>
      </c>
      <c r="B2815" t="s">
        <v>3450</v>
      </c>
      <c r="C2815" s="53" t="s">
        <v>2764</v>
      </c>
      <c r="D2815" s="59" t="s">
        <v>3277</v>
      </c>
      <c r="E2815" s="59" t="s">
        <v>6231</v>
      </c>
      <c r="F2815" t="s">
        <v>1061</v>
      </c>
      <c r="G2815" t="s">
        <v>1060</v>
      </c>
      <c r="H2815" t="s">
        <v>1062</v>
      </c>
      <c r="I2815" s="52">
        <v>45537</v>
      </c>
      <c r="J2815" t="s">
        <v>2457</v>
      </c>
      <c r="K2815">
        <v>255</v>
      </c>
      <c r="L2815" s="73">
        <v>27.612063400448001</v>
      </c>
      <c r="M2815">
        <v>255</v>
      </c>
      <c r="N2815">
        <v>1</v>
      </c>
      <c r="O2815" s="73">
        <v>27.800401370867</v>
      </c>
      <c r="P2815">
        <v>255</v>
      </c>
      <c r="Q2815">
        <v>1</v>
      </c>
      <c r="R2815">
        <v>234</v>
      </c>
      <c r="S2815">
        <v>0.94486762904743005</v>
      </c>
      <c r="T2815">
        <v>46.115062107526903</v>
      </c>
      <c r="U2815">
        <v>0.83236411566406898</v>
      </c>
      <c r="V2815">
        <v>211</v>
      </c>
      <c r="W2815">
        <v>6.79004284020783E-2</v>
      </c>
      <c r="X2815">
        <v>40</v>
      </c>
      <c r="Y2815">
        <v>255</v>
      </c>
      <c r="Z2815">
        <v>1</v>
      </c>
      <c r="AA2815">
        <v>99.421612308142997</v>
      </c>
      <c r="AB2815">
        <v>144</v>
      </c>
      <c r="AC2815">
        <v>0.68038822189163095</v>
      </c>
      <c r="AD2815">
        <v>111</v>
      </c>
      <c r="AE2815">
        <v>0.31961177810836799</v>
      </c>
      <c r="AF2815">
        <v>0</v>
      </c>
      <c r="AG2815">
        <v>3.8858E-16</v>
      </c>
      <c r="AH2815">
        <v>8.8794935888306809E-3</v>
      </c>
      <c r="AI2815">
        <v>16</v>
      </c>
      <c r="AJ2815" s="73">
        <v>29.980812249543899</v>
      </c>
      <c r="AK2815">
        <v>255</v>
      </c>
      <c r="AL2815">
        <v>1</v>
      </c>
      <c r="AM2815">
        <v>0</v>
      </c>
      <c r="AN2815">
        <v>0</v>
      </c>
      <c r="AO2815">
        <v>0</v>
      </c>
      <c r="AP2815">
        <v>0</v>
      </c>
      <c r="AQ2815">
        <v>255</v>
      </c>
      <c r="AR2815">
        <v>1</v>
      </c>
      <c r="AS2815">
        <v>0</v>
      </c>
      <c r="AT2815">
        <v>0</v>
      </c>
      <c r="AU2815">
        <v>0</v>
      </c>
      <c r="AV2815">
        <v>0</v>
      </c>
      <c r="AW2815">
        <v>255</v>
      </c>
      <c r="AX2815">
        <v>0.999999999999999</v>
      </c>
      <c r="AY2815" s="73">
        <v>27.716026177925901</v>
      </c>
      <c r="AZ2815">
        <v>255</v>
      </c>
      <c r="BA2815">
        <v>1</v>
      </c>
      <c r="BB2815">
        <v>250</v>
      </c>
      <c r="BC2815">
        <v>0.97335864951346895</v>
      </c>
      <c r="BD2815">
        <v>5</v>
      </c>
      <c r="BE2815">
        <v>2.6641350486530501E-2</v>
      </c>
      <c r="BF2815">
        <v>27.612063400448001</v>
      </c>
      <c r="BG2815">
        <v>27.800401370867</v>
      </c>
      <c r="BH2815">
        <v>27.716026177925901</v>
      </c>
      <c r="BI2815">
        <v>29.980812249543899</v>
      </c>
    </row>
    <row r="2816" spans="1:61" x14ac:dyDescent="0.25">
      <c r="A2816" s="10" t="str">
        <f>VLOOKUP(D2816,'Index-Relations'!E:F,2,FALSE)</f>
        <v>ESG</v>
      </c>
      <c r="B2816" t="s">
        <v>3450</v>
      </c>
      <c r="C2816" s="53" t="s">
        <v>3350</v>
      </c>
      <c r="D2816" s="59" t="s">
        <v>3277</v>
      </c>
      <c r="E2816" s="59" t="s">
        <v>6232</v>
      </c>
      <c r="F2816" t="s">
        <v>1061</v>
      </c>
      <c r="G2816" t="s">
        <v>1060</v>
      </c>
      <c r="H2816" t="s">
        <v>1062</v>
      </c>
      <c r="I2816" s="52">
        <v>45505</v>
      </c>
      <c r="J2816" t="s">
        <v>2457</v>
      </c>
      <c r="K2816">
        <v>255</v>
      </c>
      <c r="L2816" s="73">
        <v>27.435055820713</v>
      </c>
      <c r="M2816">
        <v>255</v>
      </c>
      <c r="N2816">
        <v>1</v>
      </c>
      <c r="O2816" s="73">
        <v>27.661440517409901</v>
      </c>
      <c r="P2816">
        <v>255</v>
      </c>
      <c r="Q2816">
        <v>1</v>
      </c>
      <c r="R2816">
        <v>234</v>
      </c>
      <c r="S2816">
        <v>0.94434896545713098</v>
      </c>
      <c r="T2816">
        <v>46.2918902991726</v>
      </c>
      <c r="U2816">
        <v>0.83212413660705598</v>
      </c>
      <c r="V2816">
        <v>211</v>
      </c>
      <c r="W2816">
        <v>6.8538128541177107E-2</v>
      </c>
      <c r="X2816">
        <v>40</v>
      </c>
      <c r="Y2816">
        <v>255</v>
      </c>
      <c r="Z2816">
        <v>0.999999999999999</v>
      </c>
      <c r="AA2816">
        <v>108.752746931906</v>
      </c>
      <c r="AB2816">
        <v>142</v>
      </c>
      <c r="AC2816">
        <v>0.66169001622675105</v>
      </c>
      <c r="AD2816">
        <v>113</v>
      </c>
      <c r="AE2816">
        <v>0.338309983773248</v>
      </c>
      <c r="AF2816">
        <v>0</v>
      </c>
      <c r="AG2816">
        <v>2.2204E-16</v>
      </c>
      <c r="AH2816">
        <v>9.0352159831373E-3</v>
      </c>
      <c r="AI2816">
        <v>16</v>
      </c>
      <c r="AJ2816" s="73">
        <v>29.8206781681649</v>
      </c>
      <c r="AK2816">
        <v>255</v>
      </c>
      <c r="AL2816">
        <v>1</v>
      </c>
      <c r="AM2816">
        <v>0</v>
      </c>
      <c r="AN2816">
        <v>0</v>
      </c>
      <c r="AO2816">
        <v>0</v>
      </c>
      <c r="AP2816">
        <v>0</v>
      </c>
      <c r="AQ2816">
        <v>255</v>
      </c>
      <c r="AR2816">
        <v>0.999999999999999</v>
      </c>
      <c r="AS2816">
        <v>0</v>
      </c>
      <c r="AT2816">
        <v>0</v>
      </c>
      <c r="AU2816">
        <v>0</v>
      </c>
      <c r="AV2816">
        <v>0</v>
      </c>
      <c r="AW2816">
        <v>255</v>
      </c>
      <c r="AX2816">
        <v>0.999999999999999</v>
      </c>
      <c r="AY2816" s="73">
        <v>27.545158209587999</v>
      </c>
      <c r="AZ2816">
        <v>255</v>
      </c>
      <c r="BA2816">
        <v>1</v>
      </c>
      <c r="BB2816">
        <v>250</v>
      </c>
      <c r="BC2816">
        <v>0.97272334756232404</v>
      </c>
      <c r="BD2816">
        <v>5</v>
      </c>
      <c r="BE2816">
        <v>2.72766524376757E-2</v>
      </c>
      <c r="BF2816">
        <v>27.435055820713</v>
      </c>
      <c r="BG2816">
        <v>27.661440517409901</v>
      </c>
      <c r="BH2816">
        <v>27.545158209587999</v>
      </c>
      <c r="BI2816">
        <v>29.8206781681649</v>
      </c>
    </row>
    <row r="2817" spans="1:61" x14ac:dyDescent="0.25">
      <c r="A2817" s="10" t="str">
        <f>VLOOKUP(D2817,'Index-Relations'!E:F,2,FALSE)</f>
        <v>ESG</v>
      </c>
      <c r="B2817" t="s">
        <v>3450</v>
      </c>
      <c r="C2817" s="53" t="s">
        <v>2765</v>
      </c>
      <c r="D2817" s="59" t="s">
        <v>3277</v>
      </c>
      <c r="E2817" s="59" t="s">
        <v>6233</v>
      </c>
      <c r="F2817" t="s">
        <v>1061</v>
      </c>
      <c r="G2817" t="s">
        <v>1060</v>
      </c>
      <c r="H2817" t="s">
        <v>1062</v>
      </c>
      <c r="I2817" s="52">
        <v>45474</v>
      </c>
      <c r="J2817" t="s">
        <v>2457</v>
      </c>
      <c r="K2817">
        <v>255</v>
      </c>
      <c r="L2817" s="73">
        <v>27.532150846977899</v>
      </c>
      <c r="M2817">
        <v>255</v>
      </c>
      <c r="N2817">
        <v>1</v>
      </c>
      <c r="O2817" s="73">
        <v>27.791340460082001</v>
      </c>
      <c r="P2817">
        <v>255</v>
      </c>
      <c r="Q2817">
        <v>1</v>
      </c>
      <c r="R2817">
        <v>234</v>
      </c>
      <c r="S2817">
        <v>0.94480689113475202</v>
      </c>
      <c r="T2817">
        <v>46.361688667930402</v>
      </c>
      <c r="U2817">
        <v>0.82341929923102797</v>
      </c>
      <c r="V2817">
        <v>211</v>
      </c>
      <c r="W2817">
        <v>6.8438044667789202E-2</v>
      </c>
      <c r="X2817">
        <v>40</v>
      </c>
      <c r="Y2817">
        <v>255</v>
      </c>
      <c r="Z2817">
        <v>1</v>
      </c>
      <c r="AA2817">
        <v>103.718457808373</v>
      </c>
      <c r="AB2817">
        <v>141</v>
      </c>
      <c r="AC2817">
        <v>0.60586181166169395</v>
      </c>
      <c r="AD2817">
        <v>114</v>
      </c>
      <c r="AE2817">
        <v>0.394138188338305</v>
      </c>
      <c r="AF2817">
        <v>0</v>
      </c>
      <c r="AG2817">
        <v>0</v>
      </c>
      <c r="AH2817">
        <v>8.8394124475101102E-3</v>
      </c>
      <c r="AI2817">
        <v>16</v>
      </c>
      <c r="AJ2817" s="73">
        <v>29.926123280515</v>
      </c>
      <c r="AK2817">
        <v>255</v>
      </c>
      <c r="AL2817">
        <v>1</v>
      </c>
      <c r="AM2817">
        <v>0</v>
      </c>
      <c r="AN2817">
        <v>0</v>
      </c>
      <c r="AO2817">
        <v>0</v>
      </c>
      <c r="AP2817">
        <v>0</v>
      </c>
      <c r="AQ2817">
        <v>255</v>
      </c>
      <c r="AR2817">
        <v>0.999999999999999</v>
      </c>
      <c r="AS2817">
        <v>0</v>
      </c>
      <c r="AT2817">
        <v>0</v>
      </c>
      <c r="AU2817">
        <v>0</v>
      </c>
      <c r="AV2817">
        <v>0</v>
      </c>
      <c r="AW2817">
        <v>255</v>
      </c>
      <c r="AX2817">
        <v>0.999999999999999</v>
      </c>
      <c r="AY2817" s="73">
        <v>27.620126021200001</v>
      </c>
      <c r="AZ2817">
        <v>255</v>
      </c>
      <c r="BA2817">
        <v>1</v>
      </c>
      <c r="BB2817">
        <v>250</v>
      </c>
      <c r="BC2817">
        <v>0.97197047682815396</v>
      </c>
      <c r="BD2817">
        <v>5</v>
      </c>
      <c r="BE2817">
        <v>2.80295231718454E-2</v>
      </c>
      <c r="BF2817">
        <v>27.532150846977899</v>
      </c>
      <c r="BG2817">
        <v>27.791340460082001</v>
      </c>
      <c r="BH2817">
        <v>27.620126021200001</v>
      </c>
      <c r="BI2817">
        <v>29.926123280515</v>
      </c>
    </row>
    <row r="2818" spans="1:61" x14ac:dyDescent="0.25">
      <c r="A2818" s="10" t="str">
        <f>VLOOKUP(D2818,'Index-Relations'!E:F,2,FALSE)</f>
        <v>ESG</v>
      </c>
      <c r="B2818" t="s">
        <v>3450</v>
      </c>
      <c r="C2818" s="53" t="s">
        <v>2766</v>
      </c>
      <c r="D2818" s="59" t="s">
        <v>3277</v>
      </c>
      <c r="E2818" s="59" t="s">
        <v>6234</v>
      </c>
      <c r="F2818" t="s">
        <v>1061</v>
      </c>
      <c r="G2818" t="s">
        <v>1060</v>
      </c>
      <c r="H2818" t="s">
        <v>1062</v>
      </c>
      <c r="I2818" s="52">
        <v>45446</v>
      </c>
      <c r="J2818" t="s">
        <v>2457</v>
      </c>
      <c r="K2818">
        <v>265</v>
      </c>
      <c r="L2818" s="73">
        <v>27.191984173137001</v>
      </c>
      <c r="M2818">
        <v>265</v>
      </c>
      <c r="N2818">
        <v>1</v>
      </c>
      <c r="O2818" s="73">
        <v>27.279281720743899</v>
      </c>
      <c r="P2818">
        <v>265</v>
      </c>
      <c r="Q2818">
        <v>1</v>
      </c>
      <c r="R2818">
        <v>244</v>
      </c>
      <c r="S2818">
        <v>0.94424414824815295</v>
      </c>
      <c r="T2818">
        <v>46.664566078658503</v>
      </c>
      <c r="U2818">
        <v>0.81609648506421395</v>
      </c>
      <c r="V2818">
        <v>219</v>
      </c>
      <c r="W2818">
        <v>6.9705992575242903E-2</v>
      </c>
      <c r="X2818">
        <v>42</v>
      </c>
      <c r="Y2818">
        <v>265</v>
      </c>
      <c r="Z2818">
        <v>1</v>
      </c>
      <c r="AA2818">
        <v>103.033663568408</v>
      </c>
      <c r="AB2818">
        <v>145</v>
      </c>
      <c r="AC2818">
        <v>0.60020809140831199</v>
      </c>
      <c r="AD2818">
        <v>120</v>
      </c>
      <c r="AE2818">
        <v>0.39979190859168701</v>
      </c>
      <c r="AF2818">
        <v>0</v>
      </c>
      <c r="AG2818">
        <v>0</v>
      </c>
      <c r="AH2818">
        <v>8.5315515417855592E-3</v>
      </c>
      <c r="AI2818">
        <v>17</v>
      </c>
      <c r="AJ2818" s="73">
        <v>29.620812373201002</v>
      </c>
      <c r="AK2818">
        <v>265</v>
      </c>
      <c r="AL2818">
        <v>1</v>
      </c>
      <c r="AM2818">
        <v>0</v>
      </c>
      <c r="AN2818">
        <v>0</v>
      </c>
      <c r="AO2818">
        <v>0</v>
      </c>
      <c r="AP2818">
        <v>0</v>
      </c>
      <c r="AQ2818">
        <v>265</v>
      </c>
      <c r="AR2818">
        <v>0.999999999999999</v>
      </c>
      <c r="AS2818">
        <v>0</v>
      </c>
      <c r="AT2818">
        <v>0</v>
      </c>
      <c r="AU2818">
        <v>0</v>
      </c>
      <c r="AV2818">
        <v>0</v>
      </c>
      <c r="AW2818">
        <v>265</v>
      </c>
      <c r="AX2818">
        <v>1</v>
      </c>
      <c r="AY2818" s="73">
        <v>27.451614085526899</v>
      </c>
      <c r="AZ2818">
        <v>265</v>
      </c>
      <c r="BA2818">
        <v>1</v>
      </c>
      <c r="BB2818">
        <v>260</v>
      </c>
      <c r="BC2818">
        <v>0.97309574256633902</v>
      </c>
      <c r="BD2818">
        <v>5</v>
      </c>
      <c r="BE2818">
        <v>2.6904257433660601E-2</v>
      </c>
      <c r="BF2818">
        <v>27.191984173137001</v>
      </c>
      <c r="BG2818">
        <v>27.279281720743899</v>
      </c>
      <c r="BH2818">
        <v>27.451614085526899</v>
      </c>
      <c r="BI2818">
        <v>29.620812373201002</v>
      </c>
    </row>
    <row r="2819" spans="1:61" x14ac:dyDescent="0.25">
      <c r="A2819" s="10" t="str">
        <f>VLOOKUP(D2819,'Index-Relations'!E:F,2,FALSE)</f>
        <v>ESG</v>
      </c>
      <c r="B2819" t="s">
        <v>3450</v>
      </c>
      <c r="C2819" s="53" t="s">
        <v>2767</v>
      </c>
      <c r="D2819" s="59" t="s">
        <v>3277</v>
      </c>
      <c r="E2819" s="59" t="s">
        <v>6235</v>
      </c>
      <c r="F2819" t="s">
        <v>1061</v>
      </c>
      <c r="G2819" t="s">
        <v>1060</v>
      </c>
      <c r="H2819" t="s">
        <v>1062</v>
      </c>
      <c r="I2819" s="52">
        <v>45418</v>
      </c>
      <c r="J2819" t="s">
        <v>2457</v>
      </c>
      <c r="K2819">
        <v>265</v>
      </c>
      <c r="L2819" s="73">
        <v>27.778172593573998</v>
      </c>
      <c r="M2819">
        <v>265</v>
      </c>
      <c r="N2819">
        <v>1</v>
      </c>
      <c r="O2819" s="73">
        <v>27.793980970260002</v>
      </c>
      <c r="P2819">
        <v>265</v>
      </c>
      <c r="Q2819">
        <v>1</v>
      </c>
      <c r="R2819">
        <v>244</v>
      </c>
      <c r="S2819">
        <v>0.943333159035316</v>
      </c>
      <c r="T2819">
        <v>46.899407114836698</v>
      </c>
      <c r="U2819">
        <v>0.80586912862808802</v>
      </c>
      <c r="V2819">
        <v>219</v>
      </c>
      <c r="W2819">
        <v>7.0840665839184705E-2</v>
      </c>
      <c r="X2819">
        <v>42</v>
      </c>
      <c r="Y2819">
        <v>265</v>
      </c>
      <c r="Z2819">
        <v>1</v>
      </c>
      <c r="AA2819">
        <v>109.089413256437</v>
      </c>
      <c r="AB2819">
        <v>145</v>
      </c>
      <c r="AC2819">
        <v>0.59746030568115105</v>
      </c>
      <c r="AD2819">
        <v>120</v>
      </c>
      <c r="AE2819">
        <v>0.40253969431884801</v>
      </c>
      <c r="AF2819">
        <v>0</v>
      </c>
      <c r="AG2819">
        <v>0</v>
      </c>
      <c r="AH2819">
        <v>8.3898138593171898E-3</v>
      </c>
      <c r="AI2819">
        <v>17</v>
      </c>
      <c r="AJ2819" s="73">
        <v>30.379392732192901</v>
      </c>
      <c r="AK2819">
        <v>265</v>
      </c>
      <c r="AL2819">
        <v>1</v>
      </c>
      <c r="AM2819">
        <v>0</v>
      </c>
      <c r="AN2819">
        <v>0</v>
      </c>
      <c r="AO2819">
        <v>0</v>
      </c>
      <c r="AP2819">
        <v>0</v>
      </c>
      <c r="AQ2819">
        <v>265</v>
      </c>
      <c r="AR2819">
        <v>1</v>
      </c>
      <c r="AS2819">
        <v>0</v>
      </c>
      <c r="AT2819">
        <v>0</v>
      </c>
      <c r="AU2819">
        <v>0</v>
      </c>
      <c r="AV2819">
        <v>0</v>
      </c>
      <c r="AW2819">
        <v>265</v>
      </c>
      <c r="AX2819">
        <v>1</v>
      </c>
      <c r="AY2819" s="73">
        <v>27.789463955946999</v>
      </c>
      <c r="AZ2819">
        <v>265</v>
      </c>
      <c r="BA2819">
        <v>1</v>
      </c>
      <c r="BB2819">
        <v>260</v>
      </c>
      <c r="BC2819">
        <v>0.97328265103210199</v>
      </c>
      <c r="BD2819">
        <v>5</v>
      </c>
      <c r="BE2819">
        <v>2.6717348967897001E-2</v>
      </c>
      <c r="BF2819">
        <v>27.778172593573998</v>
      </c>
      <c r="BG2819">
        <v>27.793980970260002</v>
      </c>
      <c r="BH2819">
        <v>27.789463955946999</v>
      </c>
      <c r="BI2819">
        <v>30.379392732192901</v>
      </c>
    </row>
    <row r="2820" spans="1:61" x14ac:dyDescent="0.25">
      <c r="A2820" s="10" t="str">
        <f>VLOOKUP(D2820,'Index-Relations'!E:F,2,FALSE)</f>
        <v>ESG</v>
      </c>
      <c r="B2820" t="s">
        <v>3450</v>
      </c>
      <c r="C2820" s="53" t="s">
        <v>2768</v>
      </c>
      <c r="D2820" s="59" t="s">
        <v>3277</v>
      </c>
      <c r="E2820" s="59" t="s">
        <v>6236</v>
      </c>
      <c r="F2820" t="s">
        <v>1061</v>
      </c>
      <c r="G2820" t="s">
        <v>1060</v>
      </c>
      <c r="H2820" t="s">
        <v>1062</v>
      </c>
      <c r="I2820" s="52">
        <v>45383</v>
      </c>
      <c r="J2820" t="s">
        <v>2457</v>
      </c>
      <c r="K2820">
        <v>265</v>
      </c>
      <c r="L2820">
        <v>24.858786723036499</v>
      </c>
      <c r="M2820">
        <v>265</v>
      </c>
      <c r="N2820">
        <v>1</v>
      </c>
      <c r="O2820">
        <v>24.7032384359782</v>
      </c>
      <c r="P2820">
        <v>265</v>
      </c>
      <c r="Q2820">
        <v>1</v>
      </c>
      <c r="R2820">
        <v>244</v>
      </c>
      <c r="S2820">
        <v>0.94251868376166403</v>
      </c>
      <c r="T2820">
        <v>47.008000304522902</v>
      </c>
      <c r="U2820">
        <v>0.80517475073796496</v>
      </c>
      <c r="V2820">
        <v>219</v>
      </c>
      <c r="W2820">
        <v>7.0067467902666297E-2</v>
      </c>
      <c r="X2820">
        <v>42</v>
      </c>
      <c r="Y2820">
        <v>265</v>
      </c>
      <c r="Z2820">
        <v>1</v>
      </c>
      <c r="AA2820">
        <v>113.20955350144899</v>
      </c>
      <c r="AB2820">
        <v>145</v>
      </c>
      <c r="AC2820">
        <v>0.59478337580714002</v>
      </c>
      <c r="AD2820">
        <v>120</v>
      </c>
      <c r="AE2820">
        <v>0.40521662419285998</v>
      </c>
      <c r="AF2820">
        <v>0</v>
      </c>
      <c r="AG2820">
        <v>0</v>
      </c>
      <c r="AH2820">
        <v>8.3573985122382104E-3</v>
      </c>
      <c r="AI2820">
        <v>17</v>
      </c>
      <c r="AJ2820">
        <v>27.988642500394899</v>
      </c>
      <c r="AK2820">
        <v>265</v>
      </c>
      <c r="AL2820">
        <v>1</v>
      </c>
      <c r="AM2820">
        <v>0</v>
      </c>
      <c r="AN2820">
        <v>0</v>
      </c>
      <c r="AO2820">
        <v>0</v>
      </c>
      <c r="AP2820">
        <v>0</v>
      </c>
      <c r="AQ2820">
        <v>265</v>
      </c>
      <c r="AR2820">
        <v>1</v>
      </c>
      <c r="AS2820">
        <v>0</v>
      </c>
      <c r="AT2820">
        <v>0</v>
      </c>
      <c r="AU2820">
        <v>0</v>
      </c>
      <c r="AV2820">
        <v>0</v>
      </c>
      <c r="AW2820">
        <v>265</v>
      </c>
      <c r="AX2820">
        <v>1</v>
      </c>
      <c r="AY2820">
        <v>24.632791310110601</v>
      </c>
      <c r="AZ2820">
        <v>265</v>
      </c>
      <c r="BA2820">
        <v>1</v>
      </c>
      <c r="BB2820">
        <v>260</v>
      </c>
      <c r="BC2820">
        <v>0.97383176539585303</v>
      </c>
      <c r="BD2820">
        <v>5</v>
      </c>
      <c r="BE2820">
        <v>2.61682346041461E-2</v>
      </c>
      <c r="BF2820">
        <v>27.802517250400999</v>
      </c>
      <c r="BG2820">
        <v>27.761822242430899</v>
      </c>
      <c r="BH2820">
        <v>27.8088307267579</v>
      </c>
      <c r="BI2820">
        <v>30.434534697705899</v>
      </c>
    </row>
    <row r="2821" spans="1:61" x14ac:dyDescent="0.25">
      <c r="A2821" s="10" t="str">
        <f>VLOOKUP(D2821,'Index-Relations'!E:F,2,FALSE)</f>
        <v>ESG</v>
      </c>
      <c r="B2821" t="s">
        <v>3450</v>
      </c>
      <c r="C2821" s="53" t="s">
        <v>2769</v>
      </c>
      <c r="D2821" s="59" t="s">
        <v>3277</v>
      </c>
      <c r="E2821" s="59" t="s">
        <v>6237</v>
      </c>
      <c r="F2821" t="s">
        <v>1061</v>
      </c>
      <c r="G2821" t="s">
        <v>1060</v>
      </c>
      <c r="H2821" t="s">
        <v>1062</v>
      </c>
      <c r="I2821" s="52">
        <v>45352</v>
      </c>
      <c r="J2821" t="s">
        <v>2457</v>
      </c>
      <c r="K2821">
        <v>261</v>
      </c>
      <c r="L2821">
        <v>25.078081681208801</v>
      </c>
      <c r="M2821">
        <v>261</v>
      </c>
      <c r="N2821">
        <v>1</v>
      </c>
      <c r="O2821">
        <v>24.682676193004902</v>
      </c>
      <c r="P2821">
        <v>261</v>
      </c>
      <c r="Q2821">
        <v>1</v>
      </c>
      <c r="R2821">
        <v>243</v>
      </c>
      <c r="S2821">
        <v>0.946032550886444</v>
      </c>
      <c r="T2821">
        <v>46.676446701334001</v>
      </c>
      <c r="U2821">
        <v>0.78315775230707596</v>
      </c>
      <c r="V2821">
        <v>215</v>
      </c>
      <c r="W2821">
        <v>5.7791733893310701E-2</v>
      </c>
      <c r="X2821">
        <v>39</v>
      </c>
      <c r="Y2821">
        <v>261</v>
      </c>
      <c r="Z2821">
        <v>0.999999999999999</v>
      </c>
      <c r="AA2821">
        <v>108.749428418447</v>
      </c>
      <c r="AB2821">
        <v>144</v>
      </c>
      <c r="AC2821">
        <v>0.59888223578169797</v>
      </c>
      <c r="AD2821">
        <v>117</v>
      </c>
      <c r="AE2821">
        <v>0.40111776421830098</v>
      </c>
      <c r="AF2821">
        <v>0</v>
      </c>
      <c r="AG2821">
        <v>3.3307000000000001E-16</v>
      </c>
      <c r="AH2821">
        <v>6.0721326341449198E-3</v>
      </c>
      <c r="AI2821">
        <v>13</v>
      </c>
      <c r="AJ2821">
        <v>27.990299602557801</v>
      </c>
      <c r="AK2821">
        <v>261</v>
      </c>
      <c r="AL2821">
        <v>1</v>
      </c>
      <c r="AM2821">
        <v>0</v>
      </c>
      <c r="AN2821">
        <v>0</v>
      </c>
      <c r="AO2821">
        <v>0</v>
      </c>
      <c r="AP2821">
        <v>0</v>
      </c>
      <c r="AQ2821">
        <v>261</v>
      </c>
      <c r="AR2821">
        <v>1</v>
      </c>
      <c r="AS2821">
        <v>0</v>
      </c>
      <c r="AT2821">
        <v>0</v>
      </c>
      <c r="AU2821">
        <v>0</v>
      </c>
      <c r="AV2821">
        <v>0</v>
      </c>
      <c r="AW2821">
        <v>261</v>
      </c>
      <c r="AX2821">
        <v>1</v>
      </c>
      <c r="AY2821">
        <v>25.0784721933356</v>
      </c>
      <c r="AZ2821">
        <v>261</v>
      </c>
      <c r="BA2821">
        <v>1</v>
      </c>
      <c r="BB2821">
        <v>256</v>
      </c>
      <c r="BC2821">
        <v>0.97699270156043605</v>
      </c>
      <c r="BD2821">
        <v>5</v>
      </c>
      <c r="BE2821">
        <v>2.3007298439563E-2</v>
      </c>
      <c r="BF2821">
        <v>27.981710087520899</v>
      </c>
      <c r="BG2821">
        <v>27.659212691914899</v>
      </c>
      <c r="BH2821">
        <v>28.300360176460899</v>
      </c>
      <c r="BI2821">
        <v>30.384698166914902</v>
      </c>
    </row>
    <row r="2822" spans="1:61" x14ac:dyDescent="0.25">
      <c r="A2822" s="10" t="str">
        <f>VLOOKUP(D2822,'Index-Relations'!E:F,2,FALSE)</f>
        <v>ESG</v>
      </c>
      <c r="B2822" t="s">
        <v>3450</v>
      </c>
      <c r="C2822" s="53" t="s">
        <v>2770</v>
      </c>
      <c r="D2822" s="59" t="s">
        <v>3277</v>
      </c>
      <c r="E2822" s="59" t="s">
        <v>6238</v>
      </c>
      <c r="F2822" t="s">
        <v>1061</v>
      </c>
      <c r="G2822" t="s">
        <v>1060</v>
      </c>
      <c r="H2822" t="s">
        <v>1062</v>
      </c>
      <c r="I2822" s="52">
        <v>45323</v>
      </c>
      <c r="J2822" t="s">
        <v>2457</v>
      </c>
      <c r="K2822">
        <v>261</v>
      </c>
      <c r="L2822">
        <v>25.135272123741998</v>
      </c>
      <c r="M2822">
        <v>261</v>
      </c>
      <c r="N2822">
        <v>1</v>
      </c>
      <c r="O2822">
        <v>24.8102739992291</v>
      </c>
      <c r="P2822">
        <v>261</v>
      </c>
      <c r="Q2822">
        <v>1</v>
      </c>
      <c r="R2822">
        <v>243</v>
      </c>
      <c r="S2822">
        <v>0.94656027791466002</v>
      </c>
      <c r="T2822">
        <v>46.430852569303603</v>
      </c>
      <c r="U2822">
        <v>0.78897329324132304</v>
      </c>
      <c r="V2822">
        <v>214</v>
      </c>
      <c r="W2822">
        <v>5.7376067683084502E-2</v>
      </c>
      <c r="X2822">
        <v>38</v>
      </c>
      <c r="Y2822">
        <v>261</v>
      </c>
      <c r="Z2822">
        <v>0.999999999999999</v>
      </c>
      <c r="AA2822">
        <v>139.46483879597699</v>
      </c>
      <c r="AB2822">
        <v>145</v>
      </c>
      <c r="AC2822">
        <v>0.60473095418323797</v>
      </c>
      <c r="AD2822">
        <v>116</v>
      </c>
      <c r="AE2822">
        <v>0.39526904581676098</v>
      </c>
      <c r="AF2822">
        <v>0</v>
      </c>
      <c r="AG2822">
        <v>0</v>
      </c>
      <c r="AH2822">
        <v>5.8776932454205396E-3</v>
      </c>
      <c r="AI2822">
        <v>12</v>
      </c>
      <c r="AJ2822">
        <v>28.098160180610201</v>
      </c>
      <c r="AK2822">
        <v>261</v>
      </c>
      <c r="AL2822">
        <v>1</v>
      </c>
      <c r="AM2822">
        <v>0</v>
      </c>
      <c r="AN2822">
        <v>0</v>
      </c>
      <c r="AO2822">
        <v>0</v>
      </c>
      <c r="AP2822">
        <v>0</v>
      </c>
      <c r="AQ2822">
        <v>261</v>
      </c>
      <c r="AR2822">
        <v>0.999999999999999</v>
      </c>
      <c r="AS2822">
        <v>0</v>
      </c>
      <c r="AT2822">
        <v>0</v>
      </c>
      <c r="AU2822">
        <v>0</v>
      </c>
      <c r="AV2822">
        <v>0</v>
      </c>
      <c r="AW2822">
        <v>261</v>
      </c>
      <c r="AX2822">
        <v>1</v>
      </c>
      <c r="AY2822">
        <v>25.056946157793501</v>
      </c>
      <c r="AZ2822">
        <v>261</v>
      </c>
      <c r="BA2822">
        <v>1</v>
      </c>
      <c r="BB2822">
        <v>256</v>
      </c>
      <c r="BC2822">
        <v>0.97647830541608305</v>
      </c>
      <c r="BD2822">
        <v>5</v>
      </c>
      <c r="BE2822">
        <v>2.3521694583916501E-2</v>
      </c>
      <c r="BF2822">
        <v>28.018718909109001</v>
      </c>
      <c r="BG2822">
        <v>27.761359931074001</v>
      </c>
      <c r="BH2822">
        <v>28.295864782990002</v>
      </c>
      <c r="BI2822">
        <v>30.425306988587899</v>
      </c>
    </row>
    <row r="2823" spans="1:61" x14ac:dyDescent="0.25">
      <c r="A2823" s="10" t="str">
        <f>VLOOKUP(D2823,'Index-Relations'!E:F,2,FALSE)</f>
        <v>ESG</v>
      </c>
      <c r="B2823" t="s">
        <v>3450</v>
      </c>
      <c r="C2823" s="53" t="s">
        <v>2760</v>
      </c>
      <c r="D2823" s="59" t="s">
        <v>3278</v>
      </c>
      <c r="E2823" s="59" t="s">
        <v>6239</v>
      </c>
      <c r="F2823" t="s">
        <v>1065</v>
      </c>
      <c r="G2823" t="s">
        <v>1064</v>
      </c>
      <c r="H2823" t="s">
        <v>1066</v>
      </c>
      <c r="I2823" s="52">
        <v>45659</v>
      </c>
      <c r="J2823" t="s">
        <v>2457</v>
      </c>
      <c r="K2823">
        <v>251</v>
      </c>
      <c r="L2823" s="73">
        <v>27.701715985975799</v>
      </c>
      <c r="M2823">
        <v>250</v>
      </c>
      <c r="N2823">
        <v>0.99358395820844303</v>
      </c>
      <c r="O2823" s="73">
        <v>28.125163354158101</v>
      </c>
      <c r="P2823">
        <v>250</v>
      </c>
      <c r="Q2823">
        <v>0.99358395820844303</v>
      </c>
      <c r="R2823">
        <v>232</v>
      </c>
      <c r="S2823">
        <v>0.94823529204197099</v>
      </c>
      <c r="T2823">
        <v>46.360182779809598</v>
      </c>
      <c r="U2823">
        <v>0.80840341752832801</v>
      </c>
      <c r="V2823">
        <v>210</v>
      </c>
      <c r="W2823">
        <v>5.8669378288582902E-2</v>
      </c>
      <c r="X2823">
        <v>35</v>
      </c>
      <c r="Y2823">
        <v>251</v>
      </c>
      <c r="Z2823">
        <v>1</v>
      </c>
      <c r="AA2823">
        <v>108.802675436695</v>
      </c>
      <c r="AB2823">
        <v>165</v>
      </c>
      <c r="AC2823">
        <v>0.77956697536961395</v>
      </c>
      <c r="AD2823">
        <v>86</v>
      </c>
      <c r="AE2823">
        <v>0.220433024630386</v>
      </c>
      <c r="AF2823">
        <v>0</v>
      </c>
      <c r="AG2823">
        <v>0</v>
      </c>
      <c r="AH2823">
        <v>9.3756905838820199E-3</v>
      </c>
      <c r="AI2823">
        <v>15</v>
      </c>
      <c r="AJ2823" s="73">
        <v>29.919090748756101</v>
      </c>
      <c r="AK2823">
        <v>250</v>
      </c>
      <c r="AL2823">
        <v>0.99358395820844303</v>
      </c>
      <c r="AM2823">
        <v>0</v>
      </c>
      <c r="AN2823">
        <v>0</v>
      </c>
      <c r="AO2823">
        <v>0</v>
      </c>
      <c r="AP2823">
        <v>0</v>
      </c>
      <c r="AQ2823">
        <v>251</v>
      </c>
      <c r="AR2823">
        <v>1</v>
      </c>
      <c r="AS2823">
        <v>0</v>
      </c>
      <c r="AT2823">
        <v>0</v>
      </c>
      <c r="AU2823">
        <v>0</v>
      </c>
      <c r="AV2823">
        <v>0</v>
      </c>
      <c r="AW2823">
        <v>251</v>
      </c>
      <c r="AX2823">
        <v>0.999999999999999</v>
      </c>
      <c r="AY2823" s="73">
        <v>27.744764601294499</v>
      </c>
      <c r="AZ2823">
        <v>250</v>
      </c>
      <c r="BA2823">
        <v>0.99358395820844303</v>
      </c>
      <c r="BB2823">
        <v>246</v>
      </c>
      <c r="BC2823">
        <v>0.98803851986523294</v>
      </c>
      <c r="BD2823">
        <v>5</v>
      </c>
      <c r="BE2823">
        <v>1.19614801347667E-2</v>
      </c>
      <c r="BF2823">
        <v>27.701715985975799</v>
      </c>
      <c r="BG2823">
        <v>28.125163354158101</v>
      </c>
      <c r="BH2823">
        <v>27.744764601294499</v>
      </c>
      <c r="BI2823">
        <v>29.919090748756101</v>
      </c>
    </row>
    <row r="2824" spans="1:61" x14ac:dyDescent="0.25">
      <c r="A2824" s="10" t="str">
        <f>VLOOKUP(D2824,'Index-Relations'!E:F,2,FALSE)</f>
        <v>ESG</v>
      </c>
      <c r="B2824" t="s">
        <v>3450</v>
      </c>
      <c r="C2824" s="53" t="s">
        <v>2761</v>
      </c>
      <c r="D2824" s="59" t="s">
        <v>3278</v>
      </c>
      <c r="E2824" s="59" t="s">
        <v>6240</v>
      </c>
      <c r="F2824" t="s">
        <v>1065</v>
      </c>
      <c r="G2824" t="s">
        <v>1064</v>
      </c>
      <c r="H2824" t="s">
        <v>1066</v>
      </c>
      <c r="I2824" s="52">
        <v>45628</v>
      </c>
      <c r="J2824" t="s">
        <v>2457</v>
      </c>
      <c r="K2824">
        <v>254</v>
      </c>
      <c r="L2824" s="73">
        <v>27.859717542237199</v>
      </c>
      <c r="M2824">
        <v>254</v>
      </c>
      <c r="N2824">
        <v>1</v>
      </c>
      <c r="O2824" s="73">
        <v>28.260077043879502</v>
      </c>
      <c r="P2824">
        <v>254</v>
      </c>
      <c r="Q2824">
        <v>1</v>
      </c>
      <c r="R2824">
        <v>235</v>
      </c>
      <c r="S2824">
        <v>0.94663610984438695</v>
      </c>
      <c r="T2824">
        <v>46.451427405677997</v>
      </c>
      <c r="U2824">
        <v>0.821142512819375</v>
      </c>
      <c r="V2824">
        <v>211</v>
      </c>
      <c r="W2824">
        <v>6.4862470840216194E-2</v>
      </c>
      <c r="X2824">
        <v>38</v>
      </c>
      <c r="Y2824">
        <v>254</v>
      </c>
      <c r="Z2824">
        <v>0.999999999999999</v>
      </c>
      <c r="AA2824">
        <v>95.547243319293898</v>
      </c>
      <c r="AB2824">
        <v>159</v>
      </c>
      <c r="AC2824">
        <v>0.73406367154574004</v>
      </c>
      <c r="AD2824">
        <v>95</v>
      </c>
      <c r="AE2824">
        <v>0.26593632845425902</v>
      </c>
      <c r="AF2824">
        <v>0</v>
      </c>
      <c r="AG2824">
        <v>3.8858E-16</v>
      </c>
      <c r="AH2824">
        <v>9.4279054764379901E-3</v>
      </c>
      <c r="AI2824">
        <v>16</v>
      </c>
      <c r="AJ2824" s="73">
        <v>30.096079254827298</v>
      </c>
      <c r="AK2824">
        <v>254</v>
      </c>
      <c r="AL2824">
        <v>1</v>
      </c>
      <c r="AM2824">
        <v>0</v>
      </c>
      <c r="AN2824">
        <v>0</v>
      </c>
      <c r="AO2824">
        <v>0</v>
      </c>
      <c r="AP2824">
        <v>0</v>
      </c>
      <c r="AQ2824">
        <v>254</v>
      </c>
      <c r="AR2824">
        <v>0.999999999999999</v>
      </c>
      <c r="AS2824">
        <v>0</v>
      </c>
      <c r="AT2824">
        <v>0</v>
      </c>
      <c r="AU2824">
        <v>0</v>
      </c>
      <c r="AV2824">
        <v>0</v>
      </c>
      <c r="AW2824">
        <v>254</v>
      </c>
      <c r="AX2824">
        <v>0.999999999999999</v>
      </c>
      <c r="AY2824" s="73">
        <v>27.892559541536802</v>
      </c>
      <c r="AZ2824">
        <v>254</v>
      </c>
      <c r="BA2824">
        <v>1</v>
      </c>
      <c r="BB2824">
        <v>249</v>
      </c>
      <c r="BC2824">
        <v>0.98790678845545499</v>
      </c>
      <c r="BD2824">
        <v>5</v>
      </c>
      <c r="BE2824">
        <v>1.2093211544544199E-2</v>
      </c>
      <c r="BF2824">
        <v>27.859717542237199</v>
      </c>
      <c r="BG2824">
        <v>28.260077043879502</v>
      </c>
      <c r="BH2824">
        <v>27.892559541536802</v>
      </c>
      <c r="BI2824">
        <v>30.096079254827298</v>
      </c>
    </row>
    <row r="2825" spans="1:61" x14ac:dyDescent="0.25">
      <c r="A2825" s="10" t="str">
        <f>VLOOKUP(D2825,'Index-Relations'!E:F,2,FALSE)</f>
        <v>ESG</v>
      </c>
      <c r="B2825" t="s">
        <v>3450</v>
      </c>
      <c r="C2825" s="53" t="s">
        <v>2762</v>
      </c>
      <c r="D2825" s="59" t="s">
        <v>3278</v>
      </c>
      <c r="E2825" s="59" t="s">
        <v>6241</v>
      </c>
      <c r="F2825" t="s">
        <v>1065</v>
      </c>
      <c r="G2825" t="s">
        <v>1064</v>
      </c>
      <c r="H2825" t="s">
        <v>1066</v>
      </c>
      <c r="I2825" s="52">
        <v>45597</v>
      </c>
      <c r="J2825" t="s">
        <v>2457</v>
      </c>
      <c r="K2825">
        <v>255</v>
      </c>
      <c r="L2825" s="73">
        <v>27.954185058973898</v>
      </c>
      <c r="M2825">
        <v>255</v>
      </c>
      <c r="N2825">
        <v>1</v>
      </c>
      <c r="O2825" s="73">
        <v>28.310035184298801</v>
      </c>
      <c r="P2825">
        <v>255</v>
      </c>
      <c r="Q2825">
        <v>1</v>
      </c>
      <c r="R2825">
        <v>236</v>
      </c>
      <c r="S2825">
        <v>0.946955708932255</v>
      </c>
      <c r="T2825">
        <v>46.5030485612156</v>
      </c>
      <c r="U2825">
        <v>0.81646995226999297</v>
      </c>
      <c r="V2825">
        <v>212</v>
      </c>
      <c r="W2825">
        <v>6.4025332932208606E-2</v>
      </c>
      <c r="X2825">
        <v>38</v>
      </c>
      <c r="Y2825">
        <v>255</v>
      </c>
      <c r="Z2825">
        <v>0.999999999999999</v>
      </c>
      <c r="AA2825">
        <v>92.476675592991398</v>
      </c>
      <c r="AB2825">
        <v>156</v>
      </c>
      <c r="AC2825">
        <v>0.71547857600706499</v>
      </c>
      <c r="AD2825">
        <v>99</v>
      </c>
      <c r="AE2825">
        <v>0.28452142399293401</v>
      </c>
      <c r="AF2825">
        <v>0</v>
      </c>
      <c r="AG2825">
        <v>0</v>
      </c>
      <c r="AH2825">
        <v>9.5234599150897607E-3</v>
      </c>
      <c r="AI2825">
        <v>16</v>
      </c>
      <c r="AJ2825" s="73">
        <v>30.2807527464111</v>
      </c>
      <c r="AK2825">
        <v>255</v>
      </c>
      <c r="AL2825">
        <v>1</v>
      </c>
      <c r="AM2825">
        <v>0</v>
      </c>
      <c r="AN2825">
        <v>0</v>
      </c>
      <c r="AO2825">
        <v>0</v>
      </c>
      <c r="AP2825">
        <v>0</v>
      </c>
      <c r="AQ2825">
        <v>255</v>
      </c>
      <c r="AR2825">
        <v>1</v>
      </c>
      <c r="AS2825">
        <v>0</v>
      </c>
      <c r="AT2825">
        <v>0</v>
      </c>
      <c r="AU2825">
        <v>0</v>
      </c>
      <c r="AV2825">
        <v>0</v>
      </c>
      <c r="AW2825">
        <v>255</v>
      </c>
      <c r="AX2825">
        <v>1</v>
      </c>
      <c r="AY2825" s="73">
        <v>27.933420820720201</v>
      </c>
      <c r="AZ2825">
        <v>255</v>
      </c>
      <c r="BA2825">
        <v>1</v>
      </c>
      <c r="BB2825">
        <v>250</v>
      </c>
      <c r="BC2825">
        <v>0.98813752281562695</v>
      </c>
      <c r="BD2825">
        <v>5</v>
      </c>
      <c r="BE2825">
        <v>1.1862477184372401E-2</v>
      </c>
      <c r="BF2825">
        <v>27.954185058973898</v>
      </c>
      <c r="BG2825">
        <v>28.310035184298801</v>
      </c>
      <c r="BH2825">
        <v>27.933420820720201</v>
      </c>
      <c r="BI2825">
        <v>30.2807527464111</v>
      </c>
    </row>
    <row r="2826" spans="1:61" x14ac:dyDescent="0.25">
      <c r="A2826" s="10" t="str">
        <f>VLOOKUP(D2826,'Index-Relations'!E:F,2,FALSE)</f>
        <v>ESG</v>
      </c>
      <c r="B2826" t="s">
        <v>3450</v>
      </c>
      <c r="C2826" s="53" t="s">
        <v>2763</v>
      </c>
      <c r="D2826" s="59" t="s">
        <v>3278</v>
      </c>
      <c r="E2826" s="59" t="s">
        <v>6242</v>
      </c>
      <c r="F2826" t="s">
        <v>1065</v>
      </c>
      <c r="G2826" t="s">
        <v>1064</v>
      </c>
      <c r="H2826" t="s">
        <v>1066</v>
      </c>
      <c r="I2826" s="52">
        <v>45573</v>
      </c>
      <c r="J2826" t="s">
        <v>2457</v>
      </c>
      <c r="K2826">
        <v>255</v>
      </c>
      <c r="L2826" s="73">
        <v>27.7238004226584</v>
      </c>
      <c r="M2826">
        <v>255</v>
      </c>
      <c r="N2826">
        <v>1</v>
      </c>
      <c r="O2826" s="73">
        <v>28.033650207782699</v>
      </c>
      <c r="P2826">
        <v>255</v>
      </c>
      <c r="Q2826">
        <v>1</v>
      </c>
      <c r="R2826">
        <v>236</v>
      </c>
      <c r="S2826">
        <v>0.94545154130538001</v>
      </c>
      <c r="T2826">
        <v>46.6979115852155</v>
      </c>
      <c r="U2826">
        <v>0.81556379845845905</v>
      </c>
      <c r="V2826">
        <v>213</v>
      </c>
      <c r="W2826">
        <v>6.5099353201261798E-2</v>
      </c>
      <c r="X2826">
        <v>38</v>
      </c>
      <c r="Y2826">
        <v>255</v>
      </c>
      <c r="Z2826">
        <v>0.999999999999999</v>
      </c>
      <c r="AA2826">
        <v>88.874467938053897</v>
      </c>
      <c r="AB2826">
        <v>154</v>
      </c>
      <c r="AC2826">
        <v>0.705756502033557</v>
      </c>
      <c r="AD2826">
        <v>101</v>
      </c>
      <c r="AE2826">
        <v>0.294243497966442</v>
      </c>
      <c r="AF2826">
        <v>0</v>
      </c>
      <c r="AG2826">
        <v>1.1102E-16</v>
      </c>
      <c r="AH2826">
        <v>9.7533389153830804E-3</v>
      </c>
      <c r="AI2826">
        <v>16</v>
      </c>
      <c r="AJ2826" s="73">
        <v>30.146642532396999</v>
      </c>
      <c r="AK2826">
        <v>255</v>
      </c>
      <c r="AL2826">
        <v>1</v>
      </c>
      <c r="AM2826">
        <v>0</v>
      </c>
      <c r="AN2826">
        <v>0</v>
      </c>
      <c r="AO2826">
        <v>0</v>
      </c>
      <c r="AP2826">
        <v>0</v>
      </c>
      <c r="AQ2826">
        <v>255</v>
      </c>
      <c r="AR2826">
        <v>1</v>
      </c>
      <c r="AS2826">
        <v>0</v>
      </c>
      <c r="AT2826">
        <v>0</v>
      </c>
      <c r="AU2826">
        <v>0</v>
      </c>
      <c r="AV2826">
        <v>0</v>
      </c>
      <c r="AW2826">
        <v>255</v>
      </c>
      <c r="AX2826">
        <v>0.999999999999999</v>
      </c>
      <c r="AY2826" s="73">
        <v>27.6896851474302</v>
      </c>
      <c r="AZ2826">
        <v>255</v>
      </c>
      <c r="BA2826">
        <v>1</v>
      </c>
      <c r="BB2826">
        <v>250</v>
      </c>
      <c r="BC2826">
        <v>0.98808742812918904</v>
      </c>
      <c r="BD2826">
        <v>5</v>
      </c>
      <c r="BE2826">
        <v>1.1912571870810899E-2</v>
      </c>
      <c r="BF2826">
        <v>27.7238004226584</v>
      </c>
      <c r="BG2826">
        <v>28.033650207782699</v>
      </c>
      <c r="BH2826">
        <v>27.6896851474302</v>
      </c>
      <c r="BI2826">
        <v>30.146642532396999</v>
      </c>
    </row>
    <row r="2827" spans="1:61" x14ac:dyDescent="0.25">
      <c r="A2827" s="10" t="str">
        <f>VLOOKUP(D2827,'Index-Relations'!E:F,2,FALSE)</f>
        <v>ESG</v>
      </c>
      <c r="B2827" t="s">
        <v>3450</v>
      </c>
      <c r="C2827" s="53" t="s">
        <v>2764</v>
      </c>
      <c r="D2827" s="59" t="s">
        <v>3278</v>
      </c>
      <c r="E2827" s="59" t="s">
        <v>6243</v>
      </c>
      <c r="F2827" t="s">
        <v>1065</v>
      </c>
      <c r="G2827" t="s">
        <v>1064</v>
      </c>
      <c r="H2827" t="s">
        <v>1066</v>
      </c>
      <c r="I2827" s="52">
        <v>45537</v>
      </c>
      <c r="J2827" t="s">
        <v>2457</v>
      </c>
      <c r="K2827">
        <v>248</v>
      </c>
      <c r="L2827" s="73">
        <v>27.606190777952001</v>
      </c>
      <c r="M2827">
        <v>248</v>
      </c>
      <c r="N2827">
        <v>1</v>
      </c>
      <c r="O2827" s="73">
        <v>28.101767862515</v>
      </c>
      <c r="P2827">
        <v>248</v>
      </c>
      <c r="Q2827">
        <v>1</v>
      </c>
      <c r="R2827">
        <v>230</v>
      </c>
      <c r="S2827">
        <v>0.94824625914447402</v>
      </c>
      <c r="T2827">
        <v>46.392610011331897</v>
      </c>
      <c r="U2827">
        <v>0.82202571512120004</v>
      </c>
      <c r="V2827">
        <v>206</v>
      </c>
      <c r="W2827">
        <v>6.4571583077096997E-2</v>
      </c>
      <c r="X2827">
        <v>38</v>
      </c>
      <c r="Y2827">
        <v>248</v>
      </c>
      <c r="Z2827">
        <v>0.999999999999999</v>
      </c>
      <c r="AA2827">
        <v>100.911901377173</v>
      </c>
      <c r="AB2827">
        <v>144</v>
      </c>
      <c r="AC2827">
        <v>0.68821663770738295</v>
      </c>
      <c r="AD2827">
        <v>104</v>
      </c>
      <c r="AE2827">
        <v>0.311783362292616</v>
      </c>
      <c r="AF2827">
        <v>0</v>
      </c>
      <c r="AG2827">
        <v>0</v>
      </c>
      <c r="AH2827">
        <v>8.6258787828869202E-3</v>
      </c>
      <c r="AI2827">
        <v>16</v>
      </c>
      <c r="AJ2827" s="73">
        <v>29.863507263881999</v>
      </c>
      <c r="AK2827">
        <v>248</v>
      </c>
      <c r="AL2827">
        <v>1</v>
      </c>
      <c r="AM2827">
        <v>0</v>
      </c>
      <c r="AN2827">
        <v>0</v>
      </c>
      <c r="AO2827">
        <v>0</v>
      </c>
      <c r="AP2827">
        <v>0</v>
      </c>
      <c r="AQ2827">
        <v>248</v>
      </c>
      <c r="AR2827">
        <v>1</v>
      </c>
      <c r="AS2827">
        <v>0</v>
      </c>
      <c r="AT2827">
        <v>0</v>
      </c>
      <c r="AU2827">
        <v>0</v>
      </c>
      <c r="AV2827">
        <v>0</v>
      </c>
      <c r="AW2827">
        <v>248</v>
      </c>
      <c r="AX2827">
        <v>1</v>
      </c>
      <c r="AY2827" s="73">
        <v>27.644361231316001</v>
      </c>
      <c r="AZ2827">
        <v>248</v>
      </c>
      <c r="BA2827">
        <v>1</v>
      </c>
      <c r="BB2827">
        <v>242</v>
      </c>
      <c r="BC2827">
        <v>0.97097542522582203</v>
      </c>
      <c r="BD2827">
        <v>6</v>
      </c>
      <c r="BE2827">
        <v>2.9024574774177001E-2</v>
      </c>
      <c r="BF2827">
        <v>27.606190777952001</v>
      </c>
      <c r="BG2827">
        <v>28.101767862515</v>
      </c>
      <c r="BH2827">
        <v>27.644361231316001</v>
      </c>
      <c r="BI2827">
        <v>29.863507263881999</v>
      </c>
    </row>
    <row r="2828" spans="1:61" x14ac:dyDescent="0.25">
      <c r="A2828" s="10" t="str">
        <f>VLOOKUP(D2828,'Index-Relations'!E:F,2,FALSE)</f>
        <v>ESG</v>
      </c>
      <c r="B2828" t="s">
        <v>3450</v>
      </c>
      <c r="C2828" s="53" t="s">
        <v>3350</v>
      </c>
      <c r="D2828" s="59" t="s">
        <v>3278</v>
      </c>
      <c r="E2828" s="59" t="s">
        <v>6244</v>
      </c>
      <c r="F2828" t="s">
        <v>1065</v>
      </c>
      <c r="G2828" t="s">
        <v>1064</v>
      </c>
      <c r="H2828" t="s">
        <v>1066</v>
      </c>
      <c r="I2828" s="52">
        <v>45505</v>
      </c>
      <c r="J2828" t="s">
        <v>2457</v>
      </c>
      <c r="K2828">
        <v>248</v>
      </c>
      <c r="L2828" s="73">
        <v>27.438917314276999</v>
      </c>
      <c r="M2828">
        <v>248</v>
      </c>
      <c r="N2828">
        <v>1</v>
      </c>
      <c r="O2828" s="73">
        <v>27.956599808461998</v>
      </c>
      <c r="P2828">
        <v>248</v>
      </c>
      <c r="Q2828">
        <v>1</v>
      </c>
      <c r="R2828">
        <v>230</v>
      </c>
      <c r="S2828">
        <v>0.94751847251774401</v>
      </c>
      <c r="T2828">
        <v>46.566323546538499</v>
      </c>
      <c r="U2828">
        <v>0.82299740886093098</v>
      </c>
      <c r="V2828">
        <v>206</v>
      </c>
      <c r="W2828">
        <v>6.5242180562677998E-2</v>
      </c>
      <c r="X2828">
        <v>38</v>
      </c>
      <c r="Y2828">
        <v>248</v>
      </c>
      <c r="Z2828">
        <v>1</v>
      </c>
      <c r="AA2828">
        <v>110.12805938318</v>
      </c>
      <c r="AB2828">
        <v>142</v>
      </c>
      <c r="AC2828">
        <v>0.66975510528564697</v>
      </c>
      <c r="AD2828">
        <v>106</v>
      </c>
      <c r="AE2828">
        <v>0.33024489471435298</v>
      </c>
      <c r="AF2828">
        <v>0</v>
      </c>
      <c r="AG2828">
        <v>0</v>
      </c>
      <c r="AH2828">
        <v>8.7878433720092498E-3</v>
      </c>
      <c r="AI2828">
        <v>16</v>
      </c>
      <c r="AJ2828" s="73">
        <v>29.718119163249899</v>
      </c>
      <c r="AK2828">
        <v>248</v>
      </c>
      <c r="AL2828">
        <v>1</v>
      </c>
      <c r="AM2828">
        <v>0</v>
      </c>
      <c r="AN2828">
        <v>0</v>
      </c>
      <c r="AO2828">
        <v>0</v>
      </c>
      <c r="AP2828">
        <v>0</v>
      </c>
      <c r="AQ2828">
        <v>248</v>
      </c>
      <c r="AR2828">
        <v>0.999999999999999</v>
      </c>
      <c r="AS2828">
        <v>0</v>
      </c>
      <c r="AT2828">
        <v>0</v>
      </c>
      <c r="AU2828">
        <v>0</v>
      </c>
      <c r="AV2828">
        <v>0</v>
      </c>
      <c r="AW2828">
        <v>248</v>
      </c>
      <c r="AX2828">
        <v>0.999999999999999</v>
      </c>
      <c r="AY2828" s="73">
        <v>27.485611742155999</v>
      </c>
      <c r="AZ2828">
        <v>248</v>
      </c>
      <c r="BA2828">
        <v>1</v>
      </c>
      <c r="BB2828">
        <v>242</v>
      </c>
      <c r="BC2828">
        <v>0.97026111651846003</v>
      </c>
      <c r="BD2828">
        <v>6</v>
      </c>
      <c r="BE2828">
        <v>2.9738883481539101E-2</v>
      </c>
      <c r="BF2828">
        <v>27.438917314276999</v>
      </c>
      <c r="BG2828">
        <v>27.956599808461998</v>
      </c>
      <c r="BH2828">
        <v>27.485611742155999</v>
      </c>
      <c r="BI2828">
        <v>29.718119163249899</v>
      </c>
    </row>
    <row r="2829" spans="1:61" x14ac:dyDescent="0.25">
      <c r="A2829" s="10" t="str">
        <f>VLOOKUP(D2829,'Index-Relations'!E:F,2,FALSE)</f>
        <v>ESG</v>
      </c>
      <c r="B2829" t="s">
        <v>3450</v>
      </c>
      <c r="C2829" s="53" t="s">
        <v>2765</v>
      </c>
      <c r="D2829" s="59" t="s">
        <v>3278</v>
      </c>
      <c r="E2829" s="59" t="s">
        <v>6245</v>
      </c>
      <c r="F2829" t="s">
        <v>1065</v>
      </c>
      <c r="G2829" t="s">
        <v>1064</v>
      </c>
      <c r="H2829" t="s">
        <v>1066</v>
      </c>
      <c r="I2829" s="52">
        <v>45474</v>
      </c>
      <c r="J2829" t="s">
        <v>2457</v>
      </c>
      <c r="K2829">
        <v>248</v>
      </c>
      <c r="L2829" s="73">
        <v>27.527498708563002</v>
      </c>
      <c r="M2829">
        <v>248</v>
      </c>
      <c r="N2829">
        <v>1</v>
      </c>
      <c r="O2829" s="73">
        <v>28.079182469832901</v>
      </c>
      <c r="P2829">
        <v>248</v>
      </c>
      <c r="Q2829">
        <v>1</v>
      </c>
      <c r="R2829">
        <v>230</v>
      </c>
      <c r="S2829">
        <v>0.94805937582647404</v>
      </c>
      <c r="T2829">
        <v>46.611960927323302</v>
      </c>
      <c r="U2829">
        <v>0.81374359832001097</v>
      </c>
      <c r="V2829">
        <v>206</v>
      </c>
      <c r="W2829">
        <v>6.5019081362065995E-2</v>
      </c>
      <c r="X2829">
        <v>38</v>
      </c>
      <c r="Y2829">
        <v>248</v>
      </c>
      <c r="Z2829">
        <v>0.999999999999999</v>
      </c>
      <c r="AA2829">
        <v>105.175928747556</v>
      </c>
      <c r="AB2829">
        <v>141</v>
      </c>
      <c r="AC2829">
        <v>0.61433956122504496</v>
      </c>
      <c r="AD2829">
        <v>107</v>
      </c>
      <c r="AE2829">
        <v>0.38566043877495398</v>
      </c>
      <c r="AF2829">
        <v>0</v>
      </c>
      <c r="AG2829">
        <v>1.6652999999999999E-16</v>
      </c>
      <c r="AH2829">
        <v>8.5839885906870399E-3</v>
      </c>
      <c r="AI2829">
        <v>16</v>
      </c>
      <c r="AJ2829" s="73">
        <v>29.821318048547901</v>
      </c>
      <c r="AK2829">
        <v>248</v>
      </c>
      <c r="AL2829">
        <v>1</v>
      </c>
      <c r="AM2829">
        <v>0</v>
      </c>
      <c r="AN2829">
        <v>0</v>
      </c>
      <c r="AO2829">
        <v>0</v>
      </c>
      <c r="AP2829">
        <v>0</v>
      </c>
      <c r="AQ2829">
        <v>248</v>
      </c>
      <c r="AR2829">
        <v>1</v>
      </c>
      <c r="AS2829">
        <v>0</v>
      </c>
      <c r="AT2829">
        <v>0</v>
      </c>
      <c r="AU2829">
        <v>0</v>
      </c>
      <c r="AV2829">
        <v>0</v>
      </c>
      <c r="AW2829">
        <v>248</v>
      </c>
      <c r="AX2829">
        <v>1</v>
      </c>
      <c r="AY2829" s="73">
        <v>27.550684586131901</v>
      </c>
      <c r="AZ2829">
        <v>248</v>
      </c>
      <c r="BA2829">
        <v>1</v>
      </c>
      <c r="BB2829">
        <v>242</v>
      </c>
      <c r="BC2829">
        <v>0.96945789096348201</v>
      </c>
      <c r="BD2829">
        <v>6</v>
      </c>
      <c r="BE2829">
        <v>3.05421090365177E-2</v>
      </c>
      <c r="BF2829">
        <v>27.527498708563002</v>
      </c>
      <c r="BG2829">
        <v>28.079182469832901</v>
      </c>
      <c r="BH2829">
        <v>27.550684586131901</v>
      </c>
      <c r="BI2829">
        <v>29.821318048547901</v>
      </c>
    </row>
    <row r="2830" spans="1:61" x14ac:dyDescent="0.25">
      <c r="A2830" s="10" t="str">
        <f>VLOOKUP(D2830,'Index-Relations'!E:F,2,FALSE)</f>
        <v>ESG</v>
      </c>
      <c r="B2830" t="s">
        <v>3450</v>
      </c>
      <c r="C2830" s="53" t="s">
        <v>2766</v>
      </c>
      <c r="D2830" s="59" t="s">
        <v>3278</v>
      </c>
      <c r="E2830" s="59" t="s">
        <v>6246</v>
      </c>
      <c r="F2830" t="s">
        <v>1065</v>
      </c>
      <c r="G2830" t="s">
        <v>1064</v>
      </c>
      <c r="H2830" t="s">
        <v>1066</v>
      </c>
      <c r="I2830" s="52">
        <v>45446</v>
      </c>
      <c r="J2830" t="s">
        <v>2457</v>
      </c>
      <c r="K2830">
        <v>259</v>
      </c>
      <c r="L2830" s="73">
        <v>27.205247644544901</v>
      </c>
      <c r="M2830">
        <v>259</v>
      </c>
      <c r="N2830">
        <v>1</v>
      </c>
      <c r="O2830" s="73">
        <v>27.556845329548999</v>
      </c>
      <c r="P2830">
        <v>259</v>
      </c>
      <c r="Q2830">
        <v>1</v>
      </c>
      <c r="R2830">
        <v>241</v>
      </c>
      <c r="S2830">
        <v>0.94754778882881996</v>
      </c>
      <c r="T2830">
        <v>46.9214177748742</v>
      </c>
      <c r="U2830">
        <v>0.80731201160016897</v>
      </c>
      <c r="V2830">
        <v>215</v>
      </c>
      <c r="W2830">
        <v>6.62897358528097E-2</v>
      </c>
      <c r="X2830">
        <v>40</v>
      </c>
      <c r="Y2830">
        <v>259</v>
      </c>
      <c r="Z2830">
        <v>1</v>
      </c>
      <c r="AA2830">
        <v>104.503013490561</v>
      </c>
      <c r="AB2830">
        <v>146</v>
      </c>
      <c r="AC2830">
        <v>0.60837183726284405</v>
      </c>
      <c r="AD2830">
        <v>113</v>
      </c>
      <c r="AE2830">
        <v>0.39162816273715501</v>
      </c>
      <c r="AF2830">
        <v>0</v>
      </c>
      <c r="AG2830">
        <v>0</v>
      </c>
      <c r="AH2830">
        <v>8.2938380311825006E-3</v>
      </c>
      <c r="AI2830">
        <v>17</v>
      </c>
      <c r="AJ2830" s="73">
        <v>29.540179725997898</v>
      </c>
      <c r="AK2830">
        <v>259</v>
      </c>
      <c r="AL2830">
        <v>1</v>
      </c>
      <c r="AM2830">
        <v>0</v>
      </c>
      <c r="AN2830">
        <v>0</v>
      </c>
      <c r="AO2830">
        <v>0</v>
      </c>
      <c r="AP2830">
        <v>0</v>
      </c>
      <c r="AQ2830">
        <v>259</v>
      </c>
      <c r="AR2830">
        <v>1</v>
      </c>
      <c r="AS2830">
        <v>0</v>
      </c>
      <c r="AT2830">
        <v>0</v>
      </c>
      <c r="AU2830">
        <v>0</v>
      </c>
      <c r="AV2830">
        <v>0</v>
      </c>
      <c r="AW2830">
        <v>259</v>
      </c>
      <c r="AX2830">
        <v>0.999999999999999</v>
      </c>
      <c r="AY2830" s="73">
        <v>27.406176721522002</v>
      </c>
      <c r="AZ2830">
        <v>259</v>
      </c>
      <c r="BA2830">
        <v>1</v>
      </c>
      <c r="BB2830">
        <v>253</v>
      </c>
      <c r="BC2830">
        <v>0.97062768387803999</v>
      </c>
      <c r="BD2830">
        <v>6</v>
      </c>
      <c r="BE2830">
        <v>2.9372316121959698E-2</v>
      </c>
      <c r="BF2830">
        <v>27.205247644544901</v>
      </c>
      <c r="BG2830">
        <v>27.556845329548999</v>
      </c>
      <c r="BH2830">
        <v>27.406176721522002</v>
      </c>
      <c r="BI2830">
        <v>29.540179725997898</v>
      </c>
    </row>
    <row r="2831" spans="1:61" x14ac:dyDescent="0.25">
      <c r="A2831" s="10" t="str">
        <f>VLOOKUP(D2831,'Index-Relations'!E:F,2,FALSE)</f>
        <v>ESG</v>
      </c>
      <c r="B2831" t="s">
        <v>3450</v>
      </c>
      <c r="C2831" s="53" t="s">
        <v>2767</v>
      </c>
      <c r="D2831" s="59" t="s">
        <v>3278</v>
      </c>
      <c r="E2831" s="59" t="s">
        <v>6247</v>
      </c>
      <c r="F2831" t="s">
        <v>1065</v>
      </c>
      <c r="G2831" t="s">
        <v>1064</v>
      </c>
      <c r="H2831" t="s">
        <v>1066</v>
      </c>
      <c r="I2831" s="52">
        <v>45418</v>
      </c>
      <c r="J2831" t="s">
        <v>2457</v>
      </c>
      <c r="K2831">
        <v>259</v>
      </c>
      <c r="L2831" s="73">
        <v>27.782700788053901</v>
      </c>
      <c r="M2831">
        <v>259</v>
      </c>
      <c r="N2831">
        <v>1</v>
      </c>
      <c r="O2831" s="73">
        <v>28.062576801559899</v>
      </c>
      <c r="P2831">
        <v>259</v>
      </c>
      <c r="Q2831">
        <v>1</v>
      </c>
      <c r="R2831">
        <v>241</v>
      </c>
      <c r="S2831">
        <v>0.94666252462984402</v>
      </c>
      <c r="T2831">
        <v>47.1398220591106</v>
      </c>
      <c r="U2831">
        <v>0.79718528076792605</v>
      </c>
      <c r="V2831">
        <v>215</v>
      </c>
      <c r="W2831">
        <v>6.7318619580453903E-2</v>
      </c>
      <c r="X2831">
        <v>40</v>
      </c>
      <c r="Y2831">
        <v>259</v>
      </c>
      <c r="Z2831">
        <v>0.999999999999999</v>
      </c>
      <c r="AA2831">
        <v>110.771334262943</v>
      </c>
      <c r="AB2831">
        <v>146</v>
      </c>
      <c r="AC2831">
        <v>0.60560361819536301</v>
      </c>
      <c r="AD2831">
        <v>113</v>
      </c>
      <c r="AE2831">
        <v>0.39439638180463599</v>
      </c>
      <c r="AF2831">
        <v>0</v>
      </c>
      <c r="AG2831">
        <v>1.6652999999999999E-16</v>
      </c>
      <c r="AH2831">
        <v>8.1453889897798604E-3</v>
      </c>
      <c r="AI2831">
        <v>17</v>
      </c>
      <c r="AJ2831" s="73">
        <v>30.2910202755779</v>
      </c>
      <c r="AK2831">
        <v>259</v>
      </c>
      <c r="AL2831">
        <v>1</v>
      </c>
      <c r="AM2831">
        <v>0</v>
      </c>
      <c r="AN2831">
        <v>0</v>
      </c>
      <c r="AO2831">
        <v>0</v>
      </c>
      <c r="AP2831">
        <v>0</v>
      </c>
      <c r="AQ2831">
        <v>259</v>
      </c>
      <c r="AR2831">
        <v>1</v>
      </c>
      <c r="AS2831">
        <v>0</v>
      </c>
      <c r="AT2831">
        <v>0</v>
      </c>
      <c r="AU2831">
        <v>0</v>
      </c>
      <c r="AV2831">
        <v>0</v>
      </c>
      <c r="AW2831">
        <v>259</v>
      </c>
      <c r="AX2831">
        <v>1</v>
      </c>
      <c r="AY2831" s="73">
        <v>27.736458304997999</v>
      </c>
      <c r="AZ2831">
        <v>259</v>
      </c>
      <c r="BA2831">
        <v>1</v>
      </c>
      <c r="BB2831">
        <v>253</v>
      </c>
      <c r="BC2831">
        <v>0.97087634532415301</v>
      </c>
      <c r="BD2831">
        <v>6</v>
      </c>
      <c r="BE2831">
        <v>2.9123654675846E-2</v>
      </c>
      <c r="BF2831">
        <v>27.782700788053901</v>
      </c>
      <c r="BG2831">
        <v>28.062576801559899</v>
      </c>
      <c r="BH2831">
        <v>27.736458304997999</v>
      </c>
      <c r="BI2831">
        <v>30.2910202755779</v>
      </c>
    </row>
    <row r="2832" spans="1:61" x14ac:dyDescent="0.25">
      <c r="A2832" s="10" t="str">
        <f>VLOOKUP(D2832,'Index-Relations'!E:F,2,FALSE)</f>
        <v>ESG</v>
      </c>
      <c r="B2832" t="s">
        <v>3450</v>
      </c>
      <c r="C2832" s="53" t="s">
        <v>2768</v>
      </c>
      <c r="D2832" s="59" t="s">
        <v>3278</v>
      </c>
      <c r="E2832" s="59" t="s">
        <v>6248</v>
      </c>
      <c r="F2832" t="s">
        <v>1065</v>
      </c>
      <c r="G2832" t="s">
        <v>1064</v>
      </c>
      <c r="H2832" t="s">
        <v>1066</v>
      </c>
      <c r="I2832" s="52">
        <v>45383</v>
      </c>
      <c r="J2832" t="s">
        <v>2457</v>
      </c>
      <c r="K2832">
        <v>259</v>
      </c>
      <c r="L2832">
        <v>24.8836457412066</v>
      </c>
      <c r="M2832">
        <v>259</v>
      </c>
      <c r="N2832">
        <v>1</v>
      </c>
      <c r="O2832">
        <v>25.033194136051499</v>
      </c>
      <c r="P2832">
        <v>259</v>
      </c>
      <c r="Q2832">
        <v>1</v>
      </c>
      <c r="R2832">
        <v>241</v>
      </c>
      <c r="S2832">
        <v>0.94588950415947703</v>
      </c>
      <c r="T2832">
        <v>47.2603867195375</v>
      </c>
      <c r="U2832">
        <v>0.796041817869789</v>
      </c>
      <c r="V2832">
        <v>215</v>
      </c>
      <c r="W2832">
        <v>6.6552056527009407E-2</v>
      </c>
      <c r="X2832">
        <v>40</v>
      </c>
      <c r="Y2832">
        <v>259</v>
      </c>
      <c r="Z2832">
        <v>1</v>
      </c>
      <c r="AA2832">
        <v>114.927312177339</v>
      </c>
      <c r="AB2832">
        <v>146</v>
      </c>
      <c r="AC2832">
        <v>0.60353262214015901</v>
      </c>
      <c r="AD2832">
        <v>113</v>
      </c>
      <c r="AE2832">
        <v>0.39646737785984099</v>
      </c>
      <c r="AF2832">
        <v>0</v>
      </c>
      <c r="AG2832">
        <v>0</v>
      </c>
      <c r="AH2832">
        <v>8.1052295162946791E-3</v>
      </c>
      <c r="AI2832">
        <v>17</v>
      </c>
      <c r="AJ2832">
        <v>27.926688391648899</v>
      </c>
      <c r="AK2832">
        <v>259</v>
      </c>
      <c r="AL2832">
        <v>1</v>
      </c>
      <c r="AM2832">
        <v>0</v>
      </c>
      <c r="AN2832">
        <v>0</v>
      </c>
      <c r="AO2832">
        <v>0</v>
      </c>
      <c r="AP2832">
        <v>0</v>
      </c>
      <c r="AQ2832">
        <v>259</v>
      </c>
      <c r="AR2832">
        <v>0.999999999999999</v>
      </c>
      <c r="AS2832">
        <v>0</v>
      </c>
      <c r="AT2832">
        <v>0</v>
      </c>
      <c r="AU2832">
        <v>0</v>
      </c>
      <c r="AV2832">
        <v>0</v>
      </c>
      <c r="AW2832">
        <v>259</v>
      </c>
      <c r="AX2832">
        <v>1</v>
      </c>
      <c r="AY2832">
        <v>24.540589596865299</v>
      </c>
      <c r="AZ2832">
        <v>259</v>
      </c>
      <c r="BA2832">
        <v>1</v>
      </c>
      <c r="BB2832">
        <v>253</v>
      </c>
      <c r="BC2832">
        <v>0.97136216081363003</v>
      </c>
      <c r="BD2832">
        <v>6</v>
      </c>
      <c r="BE2832">
        <v>2.8637839186369599E-2</v>
      </c>
      <c r="BF2832">
        <v>27.801585575393901</v>
      </c>
      <c r="BG2832">
        <v>28.040308795632001</v>
      </c>
      <c r="BH2832">
        <v>27.742515555137</v>
      </c>
      <c r="BI2832">
        <v>30.346234139592902</v>
      </c>
    </row>
    <row r="2833" spans="1:61" x14ac:dyDescent="0.25">
      <c r="A2833" s="10" t="str">
        <f>VLOOKUP(D2833,'Index-Relations'!E:F,2,FALSE)</f>
        <v>ESG</v>
      </c>
      <c r="B2833" t="s">
        <v>3450</v>
      </c>
      <c r="C2833" s="53" t="s">
        <v>2769</v>
      </c>
      <c r="D2833" s="59" t="s">
        <v>3278</v>
      </c>
      <c r="E2833" s="59" t="s">
        <v>6249</v>
      </c>
      <c r="F2833" t="s">
        <v>1065</v>
      </c>
      <c r="G2833" t="s">
        <v>1064</v>
      </c>
      <c r="H2833" t="s">
        <v>1066</v>
      </c>
      <c r="I2833" s="52">
        <v>45352</v>
      </c>
      <c r="J2833" t="s">
        <v>2457</v>
      </c>
      <c r="K2833">
        <v>257</v>
      </c>
      <c r="L2833">
        <v>25.103753541515299</v>
      </c>
      <c r="M2833">
        <v>257</v>
      </c>
      <c r="N2833">
        <v>1</v>
      </c>
      <c r="O2833">
        <v>25.015629464697199</v>
      </c>
      <c r="P2833">
        <v>257</v>
      </c>
      <c r="Q2833">
        <v>1</v>
      </c>
      <c r="R2833">
        <v>240</v>
      </c>
      <c r="S2833">
        <v>0.94844197074485603</v>
      </c>
      <c r="T2833">
        <v>46.956727095022501</v>
      </c>
      <c r="U2833">
        <v>0.778825038895955</v>
      </c>
      <c r="V2833">
        <v>211</v>
      </c>
      <c r="W2833">
        <v>5.59814262582451E-2</v>
      </c>
      <c r="X2833">
        <v>37</v>
      </c>
      <c r="Y2833">
        <v>257</v>
      </c>
      <c r="Z2833">
        <v>1</v>
      </c>
      <c r="AA2833">
        <v>110.480490356782</v>
      </c>
      <c r="AB2833">
        <v>145</v>
      </c>
      <c r="AC2833">
        <v>0.60701453820814399</v>
      </c>
      <c r="AD2833">
        <v>112</v>
      </c>
      <c r="AE2833">
        <v>0.39298546179185501</v>
      </c>
      <c r="AF2833">
        <v>0</v>
      </c>
      <c r="AG2833">
        <v>1.1102E-16</v>
      </c>
      <c r="AH2833">
        <v>6.0328432650422099E-3</v>
      </c>
      <c r="AI2833">
        <v>13</v>
      </c>
      <c r="AJ2833">
        <v>27.930598520544301</v>
      </c>
      <c r="AK2833">
        <v>257</v>
      </c>
      <c r="AL2833">
        <v>1</v>
      </c>
      <c r="AM2833">
        <v>0</v>
      </c>
      <c r="AN2833">
        <v>0</v>
      </c>
      <c r="AO2833">
        <v>0</v>
      </c>
      <c r="AP2833">
        <v>0</v>
      </c>
      <c r="AQ2833">
        <v>257</v>
      </c>
      <c r="AR2833">
        <v>1</v>
      </c>
      <c r="AS2833">
        <v>0</v>
      </c>
      <c r="AT2833">
        <v>0</v>
      </c>
      <c r="AU2833">
        <v>0</v>
      </c>
      <c r="AV2833">
        <v>0</v>
      </c>
      <c r="AW2833">
        <v>257</v>
      </c>
      <c r="AX2833">
        <v>0.999999999999999</v>
      </c>
      <c r="AY2833">
        <v>24.983999184085398</v>
      </c>
      <c r="AZ2833">
        <v>257</v>
      </c>
      <c r="BA2833">
        <v>1</v>
      </c>
      <c r="BB2833">
        <v>251</v>
      </c>
      <c r="BC2833">
        <v>0.97445360933770497</v>
      </c>
      <c r="BD2833">
        <v>6</v>
      </c>
      <c r="BE2833">
        <v>2.5546390662294201E-2</v>
      </c>
      <c r="BF2833">
        <v>27.979764990622002</v>
      </c>
      <c r="BG2833">
        <v>27.940285088282899</v>
      </c>
      <c r="BH2833">
        <v>28.229265248810901</v>
      </c>
      <c r="BI2833">
        <v>30.294811762905901</v>
      </c>
    </row>
    <row r="2834" spans="1:61" x14ac:dyDescent="0.25">
      <c r="A2834" s="10" t="str">
        <f>VLOOKUP(D2834,'Index-Relations'!E:F,2,FALSE)</f>
        <v>ESG</v>
      </c>
      <c r="B2834" t="s">
        <v>3450</v>
      </c>
      <c r="C2834" s="53" t="s">
        <v>2770</v>
      </c>
      <c r="D2834" s="59" t="s">
        <v>3278</v>
      </c>
      <c r="E2834" s="59" t="s">
        <v>6250</v>
      </c>
      <c r="F2834" t="s">
        <v>1065</v>
      </c>
      <c r="G2834" t="s">
        <v>1064</v>
      </c>
      <c r="H2834" t="s">
        <v>1066</v>
      </c>
      <c r="I2834" s="52">
        <v>45323</v>
      </c>
      <c r="J2834" t="s">
        <v>2457</v>
      </c>
      <c r="K2834">
        <v>257</v>
      </c>
      <c r="L2834">
        <v>25.143306862349899</v>
      </c>
      <c r="M2834">
        <v>257</v>
      </c>
      <c r="N2834">
        <v>1</v>
      </c>
      <c r="O2834">
        <v>25.1392101402711</v>
      </c>
      <c r="P2834">
        <v>257</v>
      </c>
      <c r="Q2834">
        <v>1</v>
      </c>
      <c r="R2834">
        <v>240</v>
      </c>
      <c r="S2834">
        <v>0.94892364742426105</v>
      </c>
      <c r="T2834">
        <v>46.7123616450599</v>
      </c>
      <c r="U2834">
        <v>0.77921462522435703</v>
      </c>
      <c r="V2834">
        <v>210</v>
      </c>
      <c r="W2834">
        <v>5.5003728824912897E-2</v>
      </c>
      <c r="X2834">
        <v>36</v>
      </c>
      <c r="Y2834">
        <v>257</v>
      </c>
      <c r="Z2834">
        <v>0.999999999999999</v>
      </c>
      <c r="AA2834">
        <v>140.980964460395</v>
      </c>
      <c r="AB2834">
        <v>146</v>
      </c>
      <c r="AC2834">
        <v>0.61325637653994203</v>
      </c>
      <c r="AD2834">
        <v>111</v>
      </c>
      <c r="AE2834">
        <v>0.38674362346005697</v>
      </c>
      <c r="AF2834">
        <v>0</v>
      </c>
      <c r="AG2834">
        <v>6.1061999999999995E-16</v>
      </c>
      <c r="AH2834">
        <v>5.7765725207638901E-3</v>
      </c>
      <c r="AI2834">
        <v>12</v>
      </c>
      <c r="AJ2834">
        <v>28.021933326409201</v>
      </c>
      <c r="AK2834">
        <v>257</v>
      </c>
      <c r="AL2834">
        <v>1</v>
      </c>
      <c r="AM2834">
        <v>0</v>
      </c>
      <c r="AN2834">
        <v>0</v>
      </c>
      <c r="AO2834">
        <v>0</v>
      </c>
      <c r="AP2834">
        <v>0</v>
      </c>
      <c r="AQ2834">
        <v>257</v>
      </c>
      <c r="AR2834">
        <v>1</v>
      </c>
      <c r="AS2834">
        <v>0</v>
      </c>
      <c r="AT2834">
        <v>0</v>
      </c>
      <c r="AU2834">
        <v>0</v>
      </c>
      <c r="AV2834">
        <v>0</v>
      </c>
      <c r="AW2834">
        <v>257</v>
      </c>
      <c r="AX2834">
        <v>1</v>
      </c>
      <c r="AY2834">
        <v>24.9403725346214</v>
      </c>
      <c r="AZ2834">
        <v>257</v>
      </c>
      <c r="BA2834">
        <v>1</v>
      </c>
      <c r="BB2834">
        <v>251</v>
      </c>
      <c r="BC2834">
        <v>0.97374435387653102</v>
      </c>
      <c r="BD2834">
        <v>6</v>
      </c>
      <c r="BE2834">
        <v>2.6255646123468299E-2</v>
      </c>
      <c r="BF2834">
        <v>27.998684870849001</v>
      </c>
      <c r="BG2834">
        <v>28.036948497554899</v>
      </c>
      <c r="BH2834">
        <v>28.205235236564</v>
      </c>
      <c r="BI2834">
        <v>30.321301261894899</v>
      </c>
    </row>
    <row r="2835" spans="1:61" x14ac:dyDescent="0.25">
      <c r="A2835" s="10" t="str">
        <f>VLOOKUP(D2835,'Index-Relations'!E:F,2,FALSE)</f>
        <v>ESG</v>
      </c>
      <c r="B2835" t="s">
        <v>3450</v>
      </c>
      <c r="C2835" s="53" t="s">
        <v>2760</v>
      </c>
      <c r="D2835" s="59" t="s">
        <v>2853</v>
      </c>
      <c r="E2835" s="59" t="s">
        <v>6251</v>
      </c>
      <c r="F2835" t="s">
        <v>1069</v>
      </c>
      <c r="G2835" t="s">
        <v>1068</v>
      </c>
      <c r="H2835" t="s">
        <v>1070</v>
      </c>
      <c r="I2835" s="52">
        <v>45659</v>
      </c>
      <c r="J2835" t="s">
        <v>2457</v>
      </c>
      <c r="K2835">
        <v>4624</v>
      </c>
      <c r="L2835" s="73">
        <v>22.268233678152299</v>
      </c>
      <c r="M2835">
        <v>1155</v>
      </c>
      <c r="N2835">
        <v>0.71674729413731497</v>
      </c>
      <c r="O2835" s="73">
        <v>23.339949446978899</v>
      </c>
      <c r="P2835">
        <v>1155</v>
      </c>
      <c r="Q2835">
        <v>0.71674729413731497</v>
      </c>
      <c r="R2835">
        <v>1789</v>
      </c>
      <c r="S2835">
        <v>0.77079772484619002</v>
      </c>
      <c r="T2835">
        <v>47.842513849238898</v>
      </c>
      <c r="U2835">
        <v>0.83637787050279599</v>
      </c>
      <c r="V2835">
        <v>2577</v>
      </c>
      <c r="W2835">
        <v>0.114032245304739</v>
      </c>
      <c r="X2835">
        <v>474</v>
      </c>
      <c r="Y2835">
        <v>2963</v>
      </c>
      <c r="Z2835">
        <v>0.922505345685667</v>
      </c>
      <c r="AA2835">
        <v>123.31206278082099</v>
      </c>
      <c r="AB2835">
        <v>728</v>
      </c>
      <c r="AC2835">
        <v>0.48885428447156898</v>
      </c>
      <c r="AD2835">
        <v>2235</v>
      </c>
      <c r="AE2835">
        <v>0.43365106121409902</v>
      </c>
      <c r="AF2835">
        <v>1661</v>
      </c>
      <c r="AG2835">
        <v>7.7494654314331099E-2</v>
      </c>
      <c r="AH2835">
        <v>6.7052744784052796E-3</v>
      </c>
      <c r="AI2835">
        <v>131</v>
      </c>
      <c r="AJ2835" s="73">
        <v>24.726264939338801</v>
      </c>
      <c r="AK2835">
        <v>1155</v>
      </c>
      <c r="AL2835">
        <v>0.71674729413731497</v>
      </c>
      <c r="AM2835">
        <v>1.20200901127478E-2</v>
      </c>
      <c r="AN2835">
        <v>8</v>
      </c>
      <c r="AO2835">
        <v>1.39152827682332E-2</v>
      </c>
      <c r="AP2835">
        <v>10</v>
      </c>
      <c r="AQ2835">
        <v>2086</v>
      </c>
      <c r="AR2835">
        <v>0.85280666011501904</v>
      </c>
      <c r="AS2835">
        <v>1.5255794303362801E-3</v>
      </c>
      <c r="AT2835">
        <v>2</v>
      </c>
      <c r="AU2835">
        <v>1.87780112476676E-3</v>
      </c>
      <c r="AV2835">
        <v>13</v>
      </c>
      <c r="AW2835">
        <v>2137</v>
      </c>
      <c r="AX2835">
        <v>0.858900674016844</v>
      </c>
      <c r="AY2835" s="73">
        <v>22.315767463708799</v>
      </c>
      <c r="AZ2835">
        <v>1155</v>
      </c>
      <c r="BA2835">
        <v>0.71674729413731497</v>
      </c>
      <c r="BB2835">
        <v>2065</v>
      </c>
      <c r="BC2835">
        <v>0.82584190654487399</v>
      </c>
      <c r="BD2835">
        <v>11</v>
      </c>
      <c r="BE2835">
        <v>1.30494708019116E-2</v>
      </c>
      <c r="BF2835">
        <v>22.268233678152299</v>
      </c>
      <c r="BG2835">
        <v>23.339949446978899</v>
      </c>
      <c r="BH2835">
        <v>22.315767463708799</v>
      </c>
      <c r="BI2835">
        <v>24.726264939338801</v>
      </c>
    </row>
    <row r="2836" spans="1:61" x14ac:dyDescent="0.25">
      <c r="A2836" s="10" t="str">
        <f>VLOOKUP(D2836,'Index-Relations'!E:F,2,FALSE)</f>
        <v>ESG</v>
      </c>
      <c r="B2836" t="s">
        <v>3450</v>
      </c>
      <c r="C2836" s="53" t="s">
        <v>2761</v>
      </c>
      <c r="D2836" s="59" t="s">
        <v>2853</v>
      </c>
      <c r="E2836" s="59" t="s">
        <v>6252</v>
      </c>
      <c r="F2836" t="s">
        <v>1069</v>
      </c>
      <c r="G2836" t="s">
        <v>1068</v>
      </c>
      <c r="H2836" t="s">
        <v>1070</v>
      </c>
      <c r="I2836" s="52">
        <v>45628</v>
      </c>
      <c r="J2836" t="s">
        <v>2457</v>
      </c>
      <c r="K2836">
        <v>4626</v>
      </c>
      <c r="L2836" s="73">
        <v>22.240671708275901</v>
      </c>
      <c r="M2836">
        <v>1155</v>
      </c>
      <c r="N2836">
        <v>0.708373208997232</v>
      </c>
      <c r="O2836" s="73">
        <v>23.308281090132201</v>
      </c>
      <c r="P2836">
        <v>1155</v>
      </c>
      <c r="Q2836">
        <v>0.708373208997232</v>
      </c>
      <c r="R2836">
        <v>1789</v>
      </c>
      <c r="S2836">
        <v>0.76519027757962899</v>
      </c>
      <c r="T2836">
        <v>48.043986365701898</v>
      </c>
      <c r="U2836">
        <v>0.84930295837280501</v>
      </c>
      <c r="V2836">
        <v>2426</v>
      </c>
      <c r="W2836">
        <v>0.120858566007829</v>
      </c>
      <c r="X2836">
        <v>455</v>
      </c>
      <c r="Y2836">
        <v>2788</v>
      </c>
      <c r="Z2836">
        <v>0.90581893926898804</v>
      </c>
      <c r="AA2836">
        <v>66.924100774149693</v>
      </c>
      <c r="AB2836">
        <v>626</v>
      </c>
      <c r="AC2836">
        <v>0.43309990118520297</v>
      </c>
      <c r="AD2836">
        <v>2145</v>
      </c>
      <c r="AE2836">
        <v>0.470026301310699</v>
      </c>
      <c r="AF2836">
        <v>1855</v>
      </c>
      <c r="AG2836">
        <v>9.68737975040974E-2</v>
      </c>
      <c r="AH2836">
        <v>6.99516949433942E-3</v>
      </c>
      <c r="AI2836">
        <v>127</v>
      </c>
      <c r="AJ2836" s="73">
        <v>24.707031803795299</v>
      </c>
      <c r="AK2836">
        <v>1155</v>
      </c>
      <c r="AL2836">
        <v>0.708373208997232</v>
      </c>
      <c r="AM2836">
        <v>1.23050661478591E-2</v>
      </c>
      <c r="AN2836">
        <v>9</v>
      </c>
      <c r="AO2836">
        <v>1.33807520954048E-2</v>
      </c>
      <c r="AP2836">
        <v>10</v>
      </c>
      <c r="AQ2836">
        <v>2086</v>
      </c>
      <c r="AR2836">
        <v>0.84834459326233003</v>
      </c>
      <c r="AS2836">
        <v>1.4987575651496899E-3</v>
      </c>
      <c r="AT2836">
        <v>2</v>
      </c>
      <c r="AU2836">
        <v>1.94736632687379E-3</v>
      </c>
      <c r="AV2836">
        <v>13</v>
      </c>
      <c r="AW2836">
        <v>2126</v>
      </c>
      <c r="AX2836">
        <v>0.85314164092950395</v>
      </c>
      <c r="AY2836" s="73">
        <v>22.284817601203301</v>
      </c>
      <c r="AZ2836">
        <v>1155</v>
      </c>
      <c r="BA2836">
        <v>0.708373208997232</v>
      </c>
      <c r="BB2836">
        <v>2065</v>
      </c>
      <c r="BC2836">
        <v>0.82178879663986604</v>
      </c>
      <c r="BD2836">
        <v>11</v>
      </c>
      <c r="BE2836">
        <v>1.31750445270588E-2</v>
      </c>
      <c r="BF2836">
        <v>22.240671708275901</v>
      </c>
      <c r="BG2836">
        <v>23.308281090132201</v>
      </c>
      <c r="BH2836">
        <v>22.284817601203301</v>
      </c>
      <c r="BI2836">
        <v>24.707031803795299</v>
      </c>
    </row>
    <row r="2837" spans="1:61" x14ac:dyDescent="0.25">
      <c r="A2837" s="10" t="str">
        <f>VLOOKUP(D2837,'Index-Relations'!E:F,2,FALSE)</f>
        <v>ESG</v>
      </c>
      <c r="B2837" t="s">
        <v>3450</v>
      </c>
      <c r="C2837" s="53" t="s">
        <v>2762</v>
      </c>
      <c r="D2837" s="59" t="s">
        <v>2853</v>
      </c>
      <c r="E2837" s="59" t="s">
        <v>6253</v>
      </c>
      <c r="F2837" t="s">
        <v>1069</v>
      </c>
      <c r="G2837" t="s">
        <v>1068</v>
      </c>
      <c r="H2837" t="s">
        <v>1070</v>
      </c>
      <c r="I2837" s="52">
        <v>45597</v>
      </c>
      <c r="J2837" t="s">
        <v>2457</v>
      </c>
      <c r="K2837">
        <v>4632</v>
      </c>
      <c r="L2837" s="73">
        <v>22.3732345159784</v>
      </c>
      <c r="M2837">
        <v>1156</v>
      </c>
      <c r="N2837">
        <v>0.714282178689012</v>
      </c>
      <c r="O2837" s="73">
        <v>23.420668034625201</v>
      </c>
      <c r="P2837">
        <v>1156</v>
      </c>
      <c r="Q2837">
        <v>0.714282178689012</v>
      </c>
      <c r="R2837">
        <v>1790</v>
      </c>
      <c r="S2837">
        <v>0.76981511007027603</v>
      </c>
      <c r="T2837">
        <v>48.138407017729897</v>
      </c>
      <c r="U2837">
        <v>0.85001625222856203</v>
      </c>
      <c r="V2837">
        <v>2389</v>
      </c>
      <c r="W2837">
        <v>0.123196523639735</v>
      </c>
      <c r="X2837">
        <v>449</v>
      </c>
      <c r="Y2837">
        <v>2738</v>
      </c>
      <c r="Z2837">
        <v>0.90164546878071195</v>
      </c>
      <c r="AA2837">
        <v>68.517627981401304</v>
      </c>
      <c r="AB2837">
        <v>591</v>
      </c>
      <c r="AC2837">
        <v>0.41370422143119201</v>
      </c>
      <c r="AD2837">
        <v>2147</v>
      </c>
      <c r="AE2837">
        <v>0.48794124734951899</v>
      </c>
      <c r="AF2837">
        <v>1894</v>
      </c>
      <c r="AG2837">
        <v>9.8354531219287999E-2</v>
      </c>
      <c r="AH2837">
        <v>7.03170035053567E-3</v>
      </c>
      <c r="AI2837">
        <v>118</v>
      </c>
      <c r="AJ2837" s="73">
        <v>24.8938297982472</v>
      </c>
      <c r="AK2837">
        <v>1156</v>
      </c>
      <c r="AL2837">
        <v>0.714282178689012</v>
      </c>
      <c r="AM2837">
        <v>1.32398577157562E-2</v>
      </c>
      <c r="AN2837">
        <v>9</v>
      </c>
      <c r="AO2837">
        <v>1.3381395899812999E-2</v>
      </c>
      <c r="AP2837">
        <v>10</v>
      </c>
      <c r="AQ2837">
        <v>2068</v>
      </c>
      <c r="AR2837">
        <v>0.84034645894874105</v>
      </c>
      <c r="AS2837">
        <v>1.5637312668453499E-3</v>
      </c>
      <c r="AT2837">
        <v>2</v>
      </c>
      <c r="AU2837">
        <v>7.0008909783192998E-3</v>
      </c>
      <c r="AV2837">
        <v>13</v>
      </c>
      <c r="AW2837">
        <v>2128</v>
      </c>
      <c r="AX2837">
        <v>0.85649172046676902</v>
      </c>
      <c r="AY2837" s="73">
        <v>22.358157767952399</v>
      </c>
      <c r="AZ2837">
        <v>1156</v>
      </c>
      <c r="BA2837">
        <v>0.714282178689012</v>
      </c>
      <c r="BB2837">
        <v>2047</v>
      </c>
      <c r="BC2837">
        <v>0.81303877981346995</v>
      </c>
      <c r="BD2837">
        <v>11</v>
      </c>
      <c r="BE2837">
        <v>1.39262832354577E-2</v>
      </c>
      <c r="BF2837">
        <v>22.3732345159784</v>
      </c>
      <c r="BG2837">
        <v>23.420668034625201</v>
      </c>
      <c r="BH2837">
        <v>22.358157767952399</v>
      </c>
      <c r="BI2837">
        <v>24.8938297982472</v>
      </c>
    </row>
    <row r="2838" spans="1:61" x14ac:dyDescent="0.25">
      <c r="A2838" s="10" t="str">
        <f>VLOOKUP(D2838,'Index-Relations'!E:F,2,FALSE)</f>
        <v>ESG</v>
      </c>
      <c r="B2838" t="s">
        <v>3450</v>
      </c>
      <c r="C2838" s="53" t="s">
        <v>2763</v>
      </c>
      <c r="D2838" s="59" t="s">
        <v>2853</v>
      </c>
      <c r="E2838" s="59" t="s">
        <v>6254</v>
      </c>
      <c r="F2838" t="s">
        <v>1069</v>
      </c>
      <c r="G2838" t="s">
        <v>1068</v>
      </c>
      <c r="H2838" t="s">
        <v>1070</v>
      </c>
      <c r="I2838" s="52">
        <v>45573</v>
      </c>
      <c r="J2838" t="s">
        <v>2457</v>
      </c>
      <c r="K2838">
        <v>4632</v>
      </c>
      <c r="L2838" s="73">
        <v>22.466346136898199</v>
      </c>
      <c r="M2838">
        <v>1156</v>
      </c>
      <c r="N2838">
        <v>0.73606922583561396</v>
      </c>
      <c r="O2838" s="73">
        <v>23.480222858380401</v>
      </c>
      <c r="P2838">
        <v>1156</v>
      </c>
      <c r="Q2838">
        <v>0.73606922583561396</v>
      </c>
      <c r="R2838">
        <v>1790</v>
      </c>
      <c r="S2838">
        <v>0.77892752038605095</v>
      </c>
      <c r="T2838">
        <v>48.224380485870199</v>
      </c>
      <c r="U2838">
        <v>0.85124600625906999</v>
      </c>
      <c r="V2838">
        <v>2374</v>
      </c>
      <c r="W2838">
        <v>0.122625574554572</v>
      </c>
      <c r="X2838">
        <v>447</v>
      </c>
      <c r="Y2838">
        <v>2712</v>
      </c>
      <c r="Z2838">
        <v>0.907900616241472</v>
      </c>
      <c r="AA2838">
        <v>61.518561419355599</v>
      </c>
      <c r="AB2838">
        <v>580</v>
      </c>
      <c r="AC2838">
        <v>0.42989168335775602</v>
      </c>
      <c r="AD2838">
        <v>2127</v>
      </c>
      <c r="AE2838">
        <v>0.47763278151716698</v>
      </c>
      <c r="AF2838">
        <v>1925</v>
      </c>
      <c r="AG2838">
        <v>9.2475535125076197E-2</v>
      </c>
      <c r="AH2838">
        <v>7.1828952451486999E-3</v>
      </c>
      <c r="AI2838">
        <v>118</v>
      </c>
      <c r="AJ2838" s="73">
        <v>25.0312532154738</v>
      </c>
      <c r="AK2838">
        <v>1156</v>
      </c>
      <c r="AL2838">
        <v>0.73606922583561396</v>
      </c>
      <c r="AM2838">
        <v>1.4188627675813401E-2</v>
      </c>
      <c r="AN2838">
        <v>9</v>
      </c>
      <c r="AO2838">
        <v>1.43009828025561E-2</v>
      </c>
      <c r="AP2838">
        <v>10</v>
      </c>
      <c r="AQ2838">
        <v>2068</v>
      </c>
      <c r="AR2838">
        <v>0.851730654485925</v>
      </c>
      <c r="AS2838">
        <v>1.7352945333991799E-3</v>
      </c>
      <c r="AT2838">
        <v>2</v>
      </c>
      <c r="AU2838">
        <v>7.2563866466763098E-3</v>
      </c>
      <c r="AV2838">
        <v>13</v>
      </c>
      <c r="AW2838">
        <v>2128</v>
      </c>
      <c r="AX2838">
        <v>0.86679178314137495</v>
      </c>
      <c r="AY2838" s="73">
        <v>22.4324233463648</v>
      </c>
      <c r="AZ2838">
        <v>1156</v>
      </c>
      <c r="BA2838">
        <v>0.73606922583561396</v>
      </c>
      <c r="BB2838">
        <v>2047</v>
      </c>
      <c r="BC2838">
        <v>0.82238390967136699</v>
      </c>
      <c r="BD2838">
        <v>11</v>
      </c>
      <c r="BE2838">
        <v>1.50457620120016E-2</v>
      </c>
      <c r="BF2838">
        <v>22.466346136898199</v>
      </c>
      <c r="BG2838">
        <v>23.480222858380401</v>
      </c>
      <c r="BH2838">
        <v>22.4324233463648</v>
      </c>
      <c r="BI2838">
        <v>25.0312532154738</v>
      </c>
    </row>
    <row r="2839" spans="1:61" x14ac:dyDescent="0.25">
      <c r="A2839" s="10" t="str">
        <f>VLOOKUP(D2839,'Index-Relations'!E:F,2,FALSE)</f>
        <v>ESG</v>
      </c>
      <c r="B2839" t="s">
        <v>3450</v>
      </c>
      <c r="C2839" s="53" t="s">
        <v>2764</v>
      </c>
      <c r="D2839" s="59" t="s">
        <v>2853</v>
      </c>
      <c r="E2839" s="59" t="s">
        <v>6255</v>
      </c>
      <c r="F2839" t="s">
        <v>1069</v>
      </c>
      <c r="G2839" t="s">
        <v>1068</v>
      </c>
      <c r="H2839" t="s">
        <v>1070</v>
      </c>
      <c r="I2839" s="52">
        <v>45537</v>
      </c>
      <c r="J2839" t="s">
        <v>2457</v>
      </c>
      <c r="K2839">
        <v>4691</v>
      </c>
      <c r="L2839" s="73">
        <v>22.3703081689527</v>
      </c>
      <c r="M2839">
        <v>1156</v>
      </c>
      <c r="N2839">
        <v>0.73699141517063704</v>
      </c>
      <c r="O2839" s="73">
        <v>23.1587492268327</v>
      </c>
      <c r="P2839">
        <v>1156</v>
      </c>
      <c r="Q2839">
        <v>0.73699141517063704</v>
      </c>
      <c r="R2839">
        <v>1792</v>
      </c>
      <c r="S2839">
        <v>0.77991777962907904</v>
      </c>
      <c r="T2839">
        <v>48.354404241395599</v>
      </c>
      <c r="U2839">
        <v>0.84750550746911302</v>
      </c>
      <c r="V2839">
        <v>2368</v>
      </c>
      <c r="W2839">
        <v>0.12421452806486701</v>
      </c>
      <c r="X2839">
        <v>444</v>
      </c>
      <c r="Y2839">
        <v>2706</v>
      </c>
      <c r="Z2839">
        <v>0.90721531398101396</v>
      </c>
      <c r="AA2839">
        <v>70.460657053338906</v>
      </c>
      <c r="AB2839">
        <v>535</v>
      </c>
      <c r="AC2839">
        <v>0.41012996872254898</v>
      </c>
      <c r="AD2839">
        <v>2170</v>
      </c>
      <c r="AE2839">
        <v>0.49704834459534297</v>
      </c>
      <c r="AF2839">
        <v>1986</v>
      </c>
      <c r="AG2839">
        <v>9.2821686682107496E-2</v>
      </c>
      <c r="AH2839">
        <v>7.2824474394803801E-3</v>
      </c>
      <c r="AI2839">
        <v>117</v>
      </c>
      <c r="AJ2839" s="73">
        <v>24.866044460081199</v>
      </c>
      <c r="AK2839">
        <v>1156</v>
      </c>
      <c r="AL2839">
        <v>0.73699141517063704</v>
      </c>
      <c r="AM2839">
        <v>3.9060966572742502E-3</v>
      </c>
      <c r="AN2839">
        <v>8</v>
      </c>
      <c r="AO2839">
        <v>1.5539935155969201E-2</v>
      </c>
      <c r="AP2839">
        <v>10</v>
      </c>
      <c r="AQ2839">
        <v>2067</v>
      </c>
      <c r="AR2839">
        <v>0.85064891155153499</v>
      </c>
      <c r="AS2839">
        <v>2.0347368732417598E-3</v>
      </c>
      <c r="AT2839">
        <v>2</v>
      </c>
      <c r="AU2839">
        <v>7.1022880430231397E-3</v>
      </c>
      <c r="AV2839">
        <v>13</v>
      </c>
      <c r="AW2839">
        <v>2127</v>
      </c>
      <c r="AX2839">
        <v>0.86621358393074599</v>
      </c>
      <c r="AY2839" s="73">
        <v>22.6893833226647</v>
      </c>
      <c r="AZ2839">
        <v>1156</v>
      </c>
      <c r="BA2839">
        <v>0.73699141517063704</v>
      </c>
      <c r="BB2839">
        <v>2046</v>
      </c>
      <c r="BC2839">
        <v>0.81910535841339005</v>
      </c>
      <c r="BD2839">
        <v>11</v>
      </c>
      <c r="BE2839">
        <v>1.6003617982174902E-2</v>
      </c>
      <c r="BF2839">
        <v>22.3703081689527</v>
      </c>
      <c r="BG2839">
        <v>23.1587492268327</v>
      </c>
      <c r="BH2839">
        <v>22.6893833226647</v>
      </c>
      <c r="BI2839">
        <v>24.866044460081199</v>
      </c>
    </row>
    <row r="2840" spans="1:61" x14ac:dyDescent="0.25">
      <c r="A2840" s="10" t="str">
        <f>VLOOKUP(D2840,'Index-Relations'!E:F,2,FALSE)</f>
        <v>ESG</v>
      </c>
      <c r="B2840" t="s">
        <v>3450</v>
      </c>
      <c r="C2840" s="53" t="s">
        <v>3350</v>
      </c>
      <c r="D2840" s="59" t="s">
        <v>2853</v>
      </c>
      <c r="E2840" s="59" t="s">
        <v>6256</v>
      </c>
      <c r="F2840" t="s">
        <v>1069</v>
      </c>
      <c r="G2840" t="s">
        <v>1068</v>
      </c>
      <c r="H2840" t="s">
        <v>1070</v>
      </c>
      <c r="I2840" s="52">
        <v>45505</v>
      </c>
      <c r="J2840" t="s">
        <v>2457</v>
      </c>
      <c r="K2840">
        <v>4693</v>
      </c>
      <c r="L2840" s="73">
        <v>22.196811116919601</v>
      </c>
      <c r="M2840">
        <v>1157</v>
      </c>
      <c r="N2840">
        <v>0.736089047070563</v>
      </c>
      <c r="O2840" s="73">
        <v>22.999548417179302</v>
      </c>
      <c r="P2840">
        <v>1157</v>
      </c>
      <c r="Q2840">
        <v>0.736089047070563</v>
      </c>
      <c r="R2840">
        <v>1793</v>
      </c>
      <c r="S2840">
        <v>0.77859510961682499</v>
      </c>
      <c r="T2840">
        <v>48.464854199893203</v>
      </c>
      <c r="U2840">
        <v>0.84402693509937998</v>
      </c>
      <c r="V2840">
        <v>2367</v>
      </c>
      <c r="W2840">
        <v>0.12368388572753</v>
      </c>
      <c r="X2840">
        <v>446</v>
      </c>
      <c r="Y2840">
        <v>2706</v>
      </c>
      <c r="Z2840">
        <v>0.90734312419991503</v>
      </c>
      <c r="AA2840">
        <v>70.143792272254402</v>
      </c>
      <c r="AB2840">
        <v>524</v>
      </c>
      <c r="AC2840">
        <v>0.39856003472081403</v>
      </c>
      <c r="AD2840">
        <v>2182</v>
      </c>
      <c r="AE2840">
        <v>0.508783089479101</v>
      </c>
      <c r="AF2840">
        <v>1987</v>
      </c>
      <c r="AG2840">
        <v>9.2656875800083596E-2</v>
      </c>
      <c r="AH2840">
        <v>7.46974746567226E-3</v>
      </c>
      <c r="AI2840">
        <v>117</v>
      </c>
      <c r="AJ2840" s="73">
        <v>24.705108287833198</v>
      </c>
      <c r="AK2840">
        <v>1157</v>
      </c>
      <c r="AL2840">
        <v>0.736089047070563</v>
      </c>
      <c r="AM2840">
        <v>3.8960976694829498E-3</v>
      </c>
      <c r="AN2840">
        <v>8</v>
      </c>
      <c r="AO2840">
        <v>1.5339696061999499E-2</v>
      </c>
      <c r="AP2840">
        <v>10</v>
      </c>
      <c r="AQ2840">
        <v>2068</v>
      </c>
      <c r="AR2840">
        <v>0.85030767813463104</v>
      </c>
      <c r="AS2840">
        <v>2.08036042353802E-3</v>
      </c>
      <c r="AT2840">
        <v>2</v>
      </c>
      <c r="AU2840">
        <v>6.8668214945690796E-3</v>
      </c>
      <c r="AV2840">
        <v>13</v>
      </c>
      <c r="AW2840">
        <v>2128</v>
      </c>
      <c r="AX2840">
        <v>0.86635791303771303</v>
      </c>
      <c r="AY2840" s="73">
        <v>22.532687067631802</v>
      </c>
      <c r="AZ2840">
        <v>1157</v>
      </c>
      <c r="BA2840">
        <v>0.736089047070563</v>
      </c>
      <c r="BB2840">
        <v>2047</v>
      </c>
      <c r="BC2840">
        <v>0.81892449276465196</v>
      </c>
      <c r="BD2840">
        <v>11</v>
      </c>
      <c r="BE2840">
        <v>1.6043489307979698E-2</v>
      </c>
      <c r="BF2840">
        <v>22.196811116919601</v>
      </c>
      <c r="BG2840">
        <v>22.999548417179302</v>
      </c>
      <c r="BH2840">
        <v>22.532687067631802</v>
      </c>
      <c r="BI2840">
        <v>24.705108287833198</v>
      </c>
    </row>
    <row r="2841" spans="1:61" x14ac:dyDescent="0.25">
      <c r="A2841" s="10" t="str">
        <f>VLOOKUP(D2841,'Index-Relations'!E:F,2,FALSE)</f>
        <v>ESG</v>
      </c>
      <c r="B2841" t="s">
        <v>3450</v>
      </c>
      <c r="C2841" s="53" t="s">
        <v>2765</v>
      </c>
      <c r="D2841" s="59" t="s">
        <v>2853</v>
      </c>
      <c r="E2841" s="59" t="s">
        <v>6257</v>
      </c>
      <c r="F2841" t="s">
        <v>1069</v>
      </c>
      <c r="G2841" t="s">
        <v>1068</v>
      </c>
      <c r="H2841" t="s">
        <v>1070</v>
      </c>
      <c r="I2841" s="52">
        <v>45474</v>
      </c>
      <c r="J2841" t="s">
        <v>2457</v>
      </c>
      <c r="K2841">
        <v>4703</v>
      </c>
      <c r="L2841" s="73">
        <v>22.292363944126901</v>
      </c>
      <c r="M2841">
        <v>1161</v>
      </c>
      <c r="N2841">
        <v>0.73683188214029005</v>
      </c>
      <c r="O2841" s="73">
        <v>23.102115651564901</v>
      </c>
      <c r="P2841">
        <v>1161</v>
      </c>
      <c r="Q2841">
        <v>0.73683188214029005</v>
      </c>
      <c r="R2841">
        <v>1801</v>
      </c>
      <c r="S2841">
        <v>0.77851713282994395</v>
      </c>
      <c r="T2841">
        <v>48.504523521765499</v>
      </c>
      <c r="U2841">
        <v>0.84008103732343697</v>
      </c>
      <c r="V2841">
        <v>2374</v>
      </c>
      <c r="W2841">
        <v>0.12606200127652301</v>
      </c>
      <c r="X2841">
        <v>448</v>
      </c>
      <c r="Y2841">
        <v>2714</v>
      </c>
      <c r="Z2841">
        <v>0.90760775491900703</v>
      </c>
      <c r="AA2841">
        <v>128.50358228333701</v>
      </c>
      <c r="AB2841">
        <v>516</v>
      </c>
      <c r="AC2841">
        <v>0.37418389140195502</v>
      </c>
      <c r="AD2841">
        <v>2198</v>
      </c>
      <c r="AE2841">
        <v>0.53342386351705195</v>
      </c>
      <c r="AF2841">
        <v>1989</v>
      </c>
      <c r="AG2841">
        <v>9.2392245080992294E-2</v>
      </c>
      <c r="AH2841">
        <v>7.3400551833507502E-3</v>
      </c>
      <c r="AI2841">
        <v>118</v>
      </c>
      <c r="AJ2841" s="73">
        <v>24.820206853856298</v>
      </c>
      <c r="AK2841">
        <v>1161</v>
      </c>
      <c r="AL2841">
        <v>0.73683188214029005</v>
      </c>
      <c r="AM2841">
        <v>3.8980410190163602E-3</v>
      </c>
      <c r="AN2841">
        <v>7</v>
      </c>
      <c r="AO2841">
        <v>1.5948326570460001E-2</v>
      </c>
      <c r="AP2841">
        <v>10</v>
      </c>
      <c r="AQ2841">
        <v>2075</v>
      </c>
      <c r="AR2841">
        <v>0.85104860950921002</v>
      </c>
      <c r="AS2841">
        <v>1.8145610200473799E-3</v>
      </c>
      <c r="AT2841">
        <v>2</v>
      </c>
      <c r="AU2841">
        <v>6.8975907356837902E-3</v>
      </c>
      <c r="AV2841">
        <v>13</v>
      </c>
      <c r="AW2841">
        <v>2135</v>
      </c>
      <c r="AX2841">
        <v>0.86591520623013296</v>
      </c>
      <c r="AY2841" s="73">
        <v>22.6305473476807</v>
      </c>
      <c r="AZ2841">
        <v>1161</v>
      </c>
      <c r="BA2841">
        <v>0.73683188214029005</v>
      </c>
      <c r="BB2841">
        <v>2054</v>
      </c>
      <c r="BC2841">
        <v>0.81831591426654804</v>
      </c>
      <c r="BD2841">
        <v>11</v>
      </c>
      <c r="BE2841">
        <v>1.6784368672201799E-2</v>
      </c>
      <c r="BF2841">
        <v>22.292363944126901</v>
      </c>
      <c r="BG2841">
        <v>23.102115651564901</v>
      </c>
      <c r="BH2841">
        <v>22.6305473476807</v>
      </c>
      <c r="BI2841">
        <v>24.820206853856298</v>
      </c>
    </row>
    <row r="2842" spans="1:61" x14ac:dyDescent="0.25">
      <c r="A2842" s="10" t="str">
        <f>VLOOKUP(D2842,'Index-Relations'!E:F,2,FALSE)</f>
        <v>ESG</v>
      </c>
      <c r="B2842" t="s">
        <v>3450</v>
      </c>
      <c r="C2842" s="53" t="s">
        <v>2766</v>
      </c>
      <c r="D2842" s="59" t="s">
        <v>2853</v>
      </c>
      <c r="E2842" s="59" t="s">
        <v>6258</v>
      </c>
      <c r="F2842" t="s">
        <v>1069</v>
      </c>
      <c r="G2842" t="s">
        <v>1068</v>
      </c>
      <c r="H2842" t="s">
        <v>1070</v>
      </c>
      <c r="I2842" s="52">
        <v>45446</v>
      </c>
      <c r="J2842" t="s">
        <v>2457</v>
      </c>
      <c r="K2842">
        <v>4350</v>
      </c>
      <c r="L2842" s="73">
        <v>22.4911514662348</v>
      </c>
      <c r="M2842">
        <v>1145</v>
      </c>
      <c r="N2842">
        <v>0.76595262950545695</v>
      </c>
      <c r="O2842" s="73">
        <v>23.186935417667701</v>
      </c>
      <c r="P2842">
        <v>1145</v>
      </c>
      <c r="Q2842">
        <v>0.76595262950545695</v>
      </c>
      <c r="R2842">
        <v>1767</v>
      </c>
      <c r="S2842">
        <v>0.81165502818458501</v>
      </c>
      <c r="T2842">
        <v>48.477431823384698</v>
      </c>
      <c r="U2842">
        <v>0.833446566688825</v>
      </c>
      <c r="V2842">
        <v>2337</v>
      </c>
      <c r="W2842">
        <v>0.12085001973612999</v>
      </c>
      <c r="X2842">
        <v>437</v>
      </c>
      <c r="Y2842">
        <v>2673</v>
      </c>
      <c r="Z2842">
        <v>0.92681892733705196</v>
      </c>
      <c r="AA2842">
        <v>130.311498563101</v>
      </c>
      <c r="AB2842">
        <v>503</v>
      </c>
      <c r="AC2842">
        <v>0.39181866200194798</v>
      </c>
      <c r="AD2842">
        <v>2170</v>
      </c>
      <c r="AE2842">
        <v>0.53500026533510303</v>
      </c>
      <c r="AF2842">
        <v>1677</v>
      </c>
      <c r="AG2842">
        <v>7.3181072662948404E-2</v>
      </c>
      <c r="AH2842">
        <v>7.3693824504734396E-3</v>
      </c>
      <c r="AI2842">
        <v>117</v>
      </c>
      <c r="AJ2842" s="73">
        <v>25.019551482380798</v>
      </c>
      <c r="AK2842">
        <v>1145</v>
      </c>
      <c r="AL2842">
        <v>0.76595262950545695</v>
      </c>
      <c r="AM2842">
        <v>4.1540708757106899E-3</v>
      </c>
      <c r="AN2842">
        <v>7</v>
      </c>
      <c r="AO2842">
        <v>2.2965019267475802E-2</v>
      </c>
      <c r="AP2842">
        <v>9</v>
      </c>
      <c r="AQ2842">
        <v>2037</v>
      </c>
      <c r="AR2842">
        <v>0.87086051723978497</v>
      </c>
      <c r="AS2842">
        <v>1.8671146795707499E-3</v>
      </c>
      <c r="AT2842">
        <v>2</v>
      </c>
      <c r="AU2842">
        <v>7.4403821368678102E-3</v>
      </c>
      <c r="AV2842">
        <v>13</v>
      </c>
      <c r="AW2842">
        <v>2063</v>
      </c>
      <c r="AX2842">
        <v>0.88228746346216202</v>
      </c>
      <c r="AY2842" s="73">
        <v>22.819105296760402</v>
      </c>
      <c r="AZ2842">
        <v>1145</v>
      </c>
      <c r="BA2842">
        <v>0.76595262950545695</v>
      </c>
      <c r="BB2842">
        <v>2018</v>
      </c>
      <c r="BC2842">
        <v>0.82817794226329</v>
      </c>
      <c r="BD2842">
        <v>10</v>
      </c>
      <c r="BE2842">
        <v>1.9717555709019601E-2</v>
      </c>
      <c r="BF2842">
        <v>22.4911514662348</v>
      </c>
      <c r="BG2842">
        <v>23.186935417667701</v>
      </c>
      <c r="BH2842">
        <v>22.819105296760402</v>
      </c>
      <c r="BI2842">
        <v>25.019551482380798</v>
      </c>
    </row>
    <row r="2843" spans="1:61" x14ac:dyDescent="0.25">
      <c r="A2843" s="10" t="str">
        <f>VLOOKUP(D2843,'Index-Relations'!E:F,2,FALSE)</f>
        <v>ESG</v>
      </c>
      <c r="B2843" t="s">
        <v>3450</v>
      </c>
      <c r="C2843" s="53" t="s">
        <v>2767</v>
      </c>
      <c r="D2843" s="59" t="s">
        <v>2853</v>
      </c>
      <c r="E2843" s="59" t="s">
        <v>6259</v>
      </c>
      <c r="F2843" t="s">
        <v>1069</v>
      </c>
      <c r="G2843" t="s">
        <v>1068</v>
      </c>
      <c r="H2843" t="s">
        <v>1070</v>
      </c>
      <c r="I2843" s="52">
        <v>45418</v>
      </c>
      <c r="J2843" t="s">
        <v>2457</v>
      </c>
      <c r="K2843">
        <v>4412</v>
      </c>
      <c r="L2843" s="73">
        <v>23.047510902644198</v>
      </c>
      <c r="M2843">
        <v>1152</v>
      </c>
      <c r="N2843">
        <v>0.76270757567523495</v>
      </c>
      <c r="O2843" s="73">
        <v>23.721821009743898</v>
      </c>
      <c r="P2843">
        <v>1152</v>
      </c>
      <c r="Q2843">
        <v>0.76270757567523495</v>
      </c>
      <c r="R2843">
        <v>1792</v>
      </c>
      <c r="S2843">
        <v>0.80943559122334596</v>
      </c>
      <c r="T2843">
        <v>48.6328266248848</v>
      </c>
      <c r="U2843">
        <v>0.82662510406399103</v>
      </c>
      <c r="V2843">
        <v>2360</v>
      </c>
      <c r="W2843">
        <v>0.121570935217336</v>
      </c>
      <c r="X2843">
        <v>439</v>
      </c>
      <c r="Y2843">
        <v>2704</v>
      </c>
      <c r="Z2843">
        <v>0.92599014356067799</v>
      </c>
      <c r="AA2843">
        <v>87.666405384032998</v>
      </c>
      <c r="AB2843">
        <v>503</v>
      </c>
      <c r="AC2843">
        <v>0.38727925934811902</v>
      </c>
      <c r="AD2843">
        <v>2201</v>
      </c>
      <c r="AE2843">
        <v>0.53871088421255797</v>
      </c>
      <c r="AF2843">
        <v>1708</v>
      </c>
      <c r="AG2843">
        <v>7.4009856439321994E-2</v>
      </c>
      <c r="AH2843">
        <v>7.2118629580955797E-3</v>
      </c>
      <c r="AI2843">
        <v>120</v>
      </c>
      <c r="AJ2843" s="73">
        <v>25.7466419538341</v>
      </c>
      <c r="AK2843">
        <v>1152</v>
      </c>
      <c r="AL2843">
        <v>0.76270757567523495</v>
      </c>
      <c r="AM2843">
        <v>4.3950151876042797E-3</v>
      </c>
      <c r="AN2843">
        <v>8</v>
      </c>
      <c r="AO2843">
        <v>2.2916687466117702E-2</v>
      </c>
      <c r="AP2843">
        <v>9</v>
      </c>
      <c r="AQ2843">
        <v>2015</v>
      </c>
      <c r="AR2843">
        <v>0.865758032846763</v>
      </c>
      <c r="AS2843">
        <v>1.73316426907974E-3</v>
      </c>
      <c r="AT2843">
        <v>2</v>
      </c>
      <c r="AU2843">
        <v>7.0692894432075196E-3</v>
      </c>
      <c r="AV2843">
        <v>13</v>
      </c>
      <c r="AW2843">
        <v>2087</v>
      </c>
      <c r="AX2843">
        <v>0.88138508000030003</v>
      </c>
      <c r="AY2843" s="73">
        <v>23.0871206509415</v>
      </c>
      <c r="AZ2843">
        <v>1152</v>
      </c>
      <c r="BA2843">
        <v>0.76270757567523495</v>
      </c>
      <c r="BB2843">
        <v>1996</v>
      </c>
      <c r="BC2843">
        <v>0.82342310130224805</v>
      </c>
      <c r="BD2843">
        <v>10</v>
      </c>
      <c r="BE2843">
        <v>1.94182440783973E-2</v>
      </c>
      <c r="BF2843">
        <v>23.047510902644198</v>
      </c>
      <c r="BG2843">
        <v>23.721821009743898</v>
      </c>
      <c r="BH2843">
        <v>23.0871206509415</v>
      </c>
      <c r="BI2843">
        <v>25.7466419538341</v>
      </c>
    </row>
    <row r="2844" spans="1:61" x14ac:dyDescent="0.25">
      <c r="A2844" s="10" t="str">
        <f>VLOOKUP(D2844,'Index-Relations'!E:F,2,FALSE)</f>
        <v>ESG</v>
      </c>
      <c r="B2844" t="s">
        <v>3450</v>
      </c>
      <c r="C2844" s="53" t="s">
        <v>2768</v>
      </c>
      <c r="D2844" s="59" t="s">
        <v>2853</v>
      </c>
      <c r="E2844" s="59" t="s">
        <v>6260</v>
      </c>
      <c r="F2844" t="s">
        <v>1069</v>
      </c>
      <c r="G2844" t="s">
        <v>1068</v>
      </c>
      <c r="H2844" t="s">
        <v>1070</v>
      </c>
      <c r="I2844" s="52">
        <v>45383</v>
      </c>
      <c r="J2844" t="s">
        <v>2457</v>
      </c>
      <c r="K2844">
        <v>4417</v>
      </c>
      <c r="L2844">
        <v>19.707220207638301</v>
      </c>
      <c r="M2844">
        <v>1154</v>
      </c>
      <c r="N2844">
        <v>0.755905270589318</v>
      </c>
      <c r="O2844">
        <v>20.322884071956999</v>
      </c>
      <c r="P2844">
        <v>1154</v>
      </c>
      <c r="Q2844">
        <v>0.755905270589318</v>
      </c>
      <c r="R2844">
        <v>1795</v>
      </c>
      <c r="S2844">
        <v>0.80474172681907596</v>
      </c>
      <c r="T2844">
        <v>48.659432146873499</v>
      </c>
      <c r="U2844">
        <v>0.82637573299996703</v>
      </c>
      <c r="V2844">
        <v>2361</v>
      </c>
      <c r="W2844">
        <v>0.121028419698996</v>
      </c>
      <c r="X2844">
        <v>440</v>
      </c>
      <c r="Y2844">
        <v>2708</v>
      </c>
      <c r="Z2844">
        <v>0.92222901917921696</v>
      </c>
      <c r="AA2844">
        <v>89.687945286118307</v>
      </c>
      <c r="AB2844">
        <v>502</v>
      </c>
      <c r="AC2844">
        <v>0.38197395232596998</v>
      </c>
      <c r="AD2844">
        <v>2206</v>
      </c>
      <c r="AE2844">
        <v>0.54025506685324798</v>
      </c>
      <c r="AF2844">
        <v>1709</v>
      </c>
      <c r="AG2844">
        <v>7.7770980820781793E-2</v>
      </c>
      <c r="AH2844">
        <v>7.1542289174329797E-3</v>
      </c>
      <c r="AI2844">
        <v>120</v>
      </c>
      <c r="AJ2844">
        <v>22.555706187178998</v>
      </c>
      <c r="AK2844">
        <v>1154</v>
      </c>
      <c r="AL2844">
        <v>0.755905270589318</v>
      </c>
      <c r="AM2844">
        <v>4.4135457336365999E-3</v>
      </c>
      <c r="AN2844">
        <v>8</v>
      </c>
      <c r="AO2844">
        <v>2.27026346094257E-2</v>
      </c>
      <c r="AP2844">
        <v>9</v>
      </c>
      <c r="AQ2844">
        <v>2017</v>
      </c>
      <c r="AR2844">
        <v>0.860391949258833</v>
      </c>
      <c r="AS2844">
        <v>1.71211445890917E-3</v>
      </c>
      <c r="AT2844">
        <v>2</v>
      </c>
      <c r="AU2844">
        <v>6.6887230807863201E-3</v>
      </c>
      <c r="AV2844">
        <v>13</v>
      </c>
      <c r="AW2844">
        <v>2090</v>
      </c>
      <c r="AX2844">
        <v>0.87627909274892701</v>
      </c>
      <c r="AY2844">
        <v>19.682599139211799</v>
      </c>
      <c r="AZ2844">
        <v>1154</v>
      </c>
      <c r="BA2844">
        <v>0.755905270589318</v>
      </c>
      <c r="BB2844">
        <v>1998</v>
      </c>
      <c r="BC2844">
        <v>0.818787861520616</v>
      </c>
      <c r="BD2844">
        <v>10</v>
      </c>
      <c r="BE2844">
        <v>1.8901453128791299E-2</v>
      </c>
      <c r="BF2844">
        <v>23.089865933114499</v>
      </c>
      <c r="BG2844">
        <v>23.7426199823499</v>
      </c>
      <c r="BH2844">
        <v>23.1285809708077</v>
      </c>
      <c r="BI2844">
        <v>25.821438981968601</v>
      </c>
    </row>
    <row r="2845" spans="1:61" x14ac:dyDescent="0.25">
      <c r="A2845" s="10" t="str">
        <f>VLOOKUP(D2845,'Index-Relations'!E:F,2,FALSE)</f>
        <v>ESG</v>
      </c>
      <c r="B2845" t="s">
        <v>3450</v>
      </c>
      <c r="C2845" s="53" t="s">
        <v>2769</v>
      </c>
      <c r="D2845" s="59" t="s">
        <v>2853</v>
      </c>
      <c r="E2845" s="59" t="s">
        <v>6261</v>
      </c>
      <c r="F2845" t="s">
        <v>1069</v>
      </c>
      <c r="G2845" t="s">
        <v>1068</v>
      </c>
      <c r="H2845" t="s">
        <v>1070</v>
      </c>
      <c r="I2845" s="52">
        <v>45352</v>
      </c>
      <c r="J2845" t="s">
        <v>2457</v>
      </c>
      <c r="K2845">
        <v>4418</v>
      </c>
      <c r="L2845">
        <v>19.691476114935401</v>
      </c>
      <c r="M2845">
        <v>1153</v>
      </c>
      <c r="N2845">
        <v>0.76174179813517395</v>
      </c>
      <c r="O2845">
        <v>20.162627924377201</v>
      </c>
      <c r="P2845">
        <v>1153</v>
      </c>
      <c r="Q2845">
        <v>0.76174179813517395</v>
      </c>
      <c r="R2845">
        <v>1795</v>
      </c>
      <c r="S2845">
        <v>0.80725308013161601</v>
      </c>
      <c r="T2845">
        <v>48.416649610111598</v>
      </c>
      <c r="U2845">
        <v>0.80753907507967504</v>
      </c>
      <c r="V2845">
        <v>2292</v>
      </c>
      <c r="W2845">
        <v>0.104496945337357</v>
      </c>
      <c r="X2845">
        <v>394</v>
      </c>
      <c r="Y2845">
        <v>2708</v>
      </c>
      <c r="Z2845">
        <v>0.92609969913353696</v>
      </c>
      <c r="AA2845">
        <v>92.548477030291707</v>
      </c>
      <c r="AB2845">
        <v>503</v>
      </c>
      <c r="AC2845">
        <v>0.38430228399959498</v>
      </c>
      <c r="AD2845">
        <v>2205</v>
      </c>
      <c r="AE2845">
        <v>0.54179741513393997</v>
      </c>
      <c r="AF2845">
        <v>1710</v>
      </c>
      <c r="AG2845">
        <v>7.3900300866463806E-2</v>
      </c>
      <c r="AH2845">
        <v>6.0628874002465697E-3</v>
      </c>
      <c r="AI2845">
        <v>86</v>
      </c>
      <c r="AJ2845">
        <v>22.374668016112299</v>
      </c>
      <c r="AK2845">
        <v>1153</v>
      </c>
      <c r="AL2845">
        <v>0.76174179813517395</v>
      </c>
      <c r="AM2845">
        <v>4.4839279949887897E-3</v>
      </c>
      <c r="AN2845">
        <v>8</v>
      </c>
      <c r="AO2845">
        <v>2.27174317737357E-2</v>
      </c>
      <c r="AP2845">
        <v>9</v>
      </c>
      <c r="AQ2845">
        <v>2017</v>
      </c>
      <c r="AR2845">
        <v>0.865366448610142</v>
      </c>
      <c r="AS2845">
        <v>1.7500976947141999E-3</v>
      </c>
      <c r="AT2845">
        <v>2</v>
      </c>
      <c r="AU2845">
        <v>6.5662217612243896E-3</v>
      </c>
      <c r="AV2845">
        <v>13</v>
      </c>
      <c r="AW2845">
        <v>2085</v>
      </c>
      <c r="AX2845">
        <v>0.88050558663811795</v>
      </c>
      <c r="AY2845">
        <v>19.8718013449135</v>
      </c>
      <c r="AZ2845">
        <v>1153</v>
      </c>
      <c r="BA2845">
        <v>0.76174179813517395</v>
      </c>
      <c r="BB2845">
        <v>1998</v>
      </c>
      <c r="BC2845">
        <v>0.82663643309005996</v>
      </c>
      <c r="BD2845">
        <v>10</v>
      </c>
      <c r="BE2845">
        <v>1.6012583746346499E-2</v>
      </c>
      <c r="BF2845">
        <v>23.06397159802</v>
      </c>
      <c r="BG2845">
        <v>23.536424433837599</v>
      </c>
      <c r="BH2845">
        <v>23.362418804280399</v>
      </c>
      <c r="BI2845">
        <v>25.627598221165101</v>
      </c>
    </row>
    <row r="2846" spans="1:61" x14ac:dyDescent="0.25">
      <c r="A2846" s="10" t="str">
        <f>VLOOKUP(D2846,'Index-Relations'!E:F,2,FALSE)</f>
        <v>ESG</v>
      </c>
      <c r="B2846" t="s">
        <v>3450</v>
      </c>
      <c r="C2846" s="53" t="s">
        <v>2770</v>
      </c>
      <c r="D2846" s="59" t="s">
        <v>2853</v>
      </c>
      <c r="E2846" s="59" t="s">
        <v>6262</v>
      </c>
      <c r="F2846" t="s">
        <v>1069</v>
      </c>
      <c r="G2846" t="s">
        <v>1068</v>
      </c>
      <c r="H2846" t="s">
        <v>1070</v>
      </c>
      <c r="I2846" s="52">
        <v>45323</v>
      </c>
      <c r="J2846" t="s">
        <v>2457</v>
      </c>
      <c r="K2846">
        <v>4419</v>
      </c>
      <c r="L2846">
        <v>19.789992934936901</v>
      </c>
      <c r="M2846">
        <v>1151</v>
      </c>
      <c r="N2846">
        <v>0.757597305254047</v>
      </c>
      <c r="O2846">
        <v>20.2642724972176</v>
      </c>
      <c r="P2846">
        <v>1151</v>
      </c>
      <c r="Q2846">
        <v>0.757597305254047</v>
      </c>
      <c r="R2846">
        <v>1796</v>
      </c>
      <c r="S2846">
        <v>0.80399705504429297</v>
      </c>
      <c r="T2846">
        <v>48.228386717455798</v>
      </c>
      <c r="U2846">
        <v>0.80364424648387001</v>
      </c>
      <c r="V2846">
        <v>2237</v>
      </c>
      <c r="W2846">
        <v>9.6532335184590201E-2</v>
      </c>
      <c r="X2846">
        <v>361</v>
      </c>
      <c r="Y2846">
        <v>2675</v>
      </c>
      <c r="Z2846">
        <v>0.91888040584242303</v>
      </c>
      <c r="AA2846">
        <v>116.257384892552</v>
      </c>
      <c r="AB2846">
        <v>478</v>
      </c>
      <c r="AC2846">
        <v>0.383231088121673</v>
      </c>
      <c r="AD2846">
        <v>2197</v>
      </c>
      <c r="AE2846">
        <v>0.53564931772074798</v>
      </c>
      <c r="AF2846">
        <v>1744</v>
      </c>
      <c r="AG2846">
        <v>8.1119594157577996E-2</v>
      </c>
      <c r="AH2846">
        <v>5.4317966201301001E-3</v>
      </c>
      <c r="AI2846">
        <v>66</v>
      </c>
      <c r="AJ2846">
        <v>22.585948962763499</v>
      </c>
      <c r="AK2846">
        <v>1151</v>
      </c>
      <c r="AL2846">
        <v>0.757597305254047</v>
      </c>
      <c r="AM2846">
        <v>4.44046427269181E-3</v>
      </c>
      <c r="AN2846">
        <v>8</v>
      </c>
      <c r="AO2846">
        <v>2.3289872744412798E-2</v>
      </c>
      <c r="AP2846">
        <v>9</v>
      </c>
      <c r="AQ2846">
        <v>2007</v>
      </c>
      <c r="AR2846">
        <v>0.85800597267189804</v>
      </c>
      <c r="AS2846">
        <v>1.7162879358235E-3</v>
      </c>
      <c r="AT2846">
        <v>2</v>
      </c>
      <c r="AU2846">
        <v>6.4493642204583E-3</v>
      </c>
      <c r="AV2846">
        <v>13</v>
      </c>
      <c r="AW2846">
        <v>2082</v>
      </c>
      <c r="AX2846">
        <v>0.87392586982820597</v>
      </c>
      <c r="AY2846">
        <v>19.8833716987101</v>
      </c>
      <c r="AZ2846">
        <v>1151</v>
      </c>
      <c r="BA2846">
        <v>0.757597305254047</v>
      </c>
      <c r="BB2846">
        <v>1988</v>
      </c>
      <c r="BC2846">
        <v>0.81841261970790002</v>
      </c>
      <c r="BD2846">
        <v>10</v>
      </c>
      <c r="BE2846">
        <v>1.6303480219585598E-2</v>
      </c>
      <c r="BF2846">
        <v>23.179868517012</v>
      </c>
      <c r="BG2846">
        <v>23.658882068440398</v>
      </c>
      <c r="BH2846">
        <v>23.400143408909202</v>
      </c>
      <c r="BI2846">
        <v>25.8144142019461</v>
      </c>
    </row>
    <row r="2847" spans="1:61" x14ac:dyDescent="0.25">
      <c r="A2847" s="10" t="str">
        <f>VLOOKUP(D2847,'Index-Relations'!E:F,2,FALSE)</f>
        <v>BM</v>
      </c>
      <c r="B2847" t="s">
        <v>3450</v>
      </c>
      <c r="C2847" s="53" t="s">
        <v>2760</v>
      </c>
      <c r="D2847" s="59" t="s">
        <v>3279</v>
      </c>
      <c r="E2847" s="59" t="s">
        <v>6263</v>
      </c>
      <c r="F2847" t="s">
        <v>1074</v>
      </c>
      <c r="G2847" t="s">
        <v>1071</v>
      </c>
      <c r="H2847" t="s">
        <v>1075</v>
      </c>
      <c r="I2847" s="52">
        <v>45659</v>
      </c>
      <c r="J2847" t="s">
        <v>2457</v>
      </c>
      <c r="K2847">
        <v>4788</v>
      </c>
      <c r="L2847" s="73">
        <v>22.751879177026002</v>
      </c>
      <c r="M2847">
        <v>1160</v>
      </c>
      <c r="N2847">
        <v>0.71128973506709603</v>
      </c>
      <c r="O2847" s="73">
        <v>24.032501596513899</v>
      </c>
      <c r="P2847">
        <v>1160</v>
      </c>
      <c r="Q2847">
        <v>0.71128973506709603</v>
      </c>
      <c r="R2847">
        <v>1807</v>
      </c>
      <c r="S2847">
        <v>0.764126277873173</v>
      </c>
      <c r="T2847">
        <v>48.575004923065599</v>
      </c>
      <c r="U2847">
        <v>0.84811588189161002</v>
      </c>
      <c r="V2847">
        <v>2594</v>
      </c>
      <c r="W2847">
        <v>0.10995070263621699</v>
      </c>
      <c r="X2847">
        <v>477</v>
      </c>
      <c r="Y2847">
        <v>2986</v>
      </c>
      <c r="Z2847">
        <v>0.91653193515881104</v>
      </c>
      <c r="AA2847">
        <v>243.244216036479</v>
      </c>
      <c r="AB2847">
        <v>730</v>
      </c>
      <c r="AC2847">
        <v>0.49512841748132902</v>
      </c>
      <c r="AD2847">
        <v>2256</v>
      </c>
      <c r="AE2847">
        <v>0.42140351767748102</v>
      </c>
      <c r="AF2847">
        <v>1802</v>
      </c>
      <c r="AG2847">
        <v>8.3468064841189002E-2</v>
      </c>
      <c r="AH2847">
        <v>6.7095884543784097E-3</v>
      </c>
      <c r="AI2847">
        <v>133</v>
      </c>
      <c r="AJ2847" s="73">
        <v>25.061582110524899</v>
      </c>
      <c r="AK2847">
        <v>1160</v>
      </c>
      <c r="AL2847">
        <v>0.71128973506709603</v>
      </c>
      <c r="AM2847">
        <v>1.03819876416261E-2</v>
      </c>
      <c r="AN2847">
        <v>8</v>
      </c>
      <c r="AO2847">
        <v>1.2758017105974099E-2</v>
      </c>
      <c r="AP2847">
        <v>10</v>
      </c>
      <c r="AQ2847">
        <v>2095</v>
      </c>
      <c r="AR2847">
        <v>0.84943180862867496</v>
      </c>
      <c r="AS2847">
        <v>1.51085839192445E-3</v>
      </c>
      <c r="AT2847">
        <v>2</v>
      </c>
      <c r="AU2847">
        <v>1.8921850780404101E-3</v>
      </c>
      <c r="AV2847">
        <v>13</v>
      </c>
      <c r="AW2847">
        <v>2151</v>
      </c>
      <c r="AX2847">
        <v>0.85590392675219795</v>
      </c>
      <c r="AY2847" s="73">
        <v>22.662292415470699</v>
      </c>
      <c r="AZ2847">
        <v>1160</v>
      </c>
      <c r="BA2847">
        <v>0.71128973506709603</v>
      </c>
      <c r="BB2847">
        <v>2074</v>
      </c>
      <c r="BC2847">
        <v>0.82388225352170397</v>
      </c>
      <c r="BD2847">
        <v>11</v>
      </c>
      <c r="BE2847">
        <v>1.27915380009974E-2</v>
      </c>
      <c r="BF2847">
        <v>22.751879177026002</v>
      </c>
      <c r="BG2847">
        <v>24.032501596513899</v>
      </c>
      <c r="BH2847">
        <v>22.662292415470699</v>
      </c>
      <c r="BI2847">
        <v>25.061582110524899</v>
      </c>
    </row>
    <row r="2848" spans="1:61" x14ac:dyDescent="0.25">
      <c r="A2848" s="10" t="str">
        <f>VLOOKUP(D2848,'Index-Relations'!E:F,2,FALSE)</f>
        <v>BM</v>
      </c>
      <c r="B2848" t="s">
        <v>3450</v>
      </c>
      <c r="C2848" s="53" t="s">
        <v>2761</v>
      </c>
      <c r="D2848" s="59" t="s">
        <v>3279</v>
      </c>
      <c r="E2848" s="59" t="s">
        <v>6264</v>
      </c>
      <c r="F2848" t="s">
        <v>1074</v>
      </c>
      <c r="G2848" t="s">
        <v>1071</v>
      </c>
      <c r="H2848" t="s">
        <v>1075</v>
      </c>
      <c r="I2848" s="52">
        <v>45628</v>
      </c>
      <c r="J2848" t="s">
        <v>2457</v>
      </c>
      <c r="K2848">
        <v>4775</v>
      </c>
      <c r="L2848" s="73">
        <v>22.687706537868799</v>
      </c>
      <c r="M2848">
        <v>1160</v>
      </c>
      <c r="N2848">
        <v>0.70424389352567396</v>
      </c>
      <c r="O2848" s="73">
        <v>23.948875297249</v>
      </c>
      <c r="P2848">
        <v>1160</v>
      </c>
      <c r="Q2848">
        <v>0.70424389352567396</v>
      </c>
      <c r="R2848">
        <v>1807</v>
      </c>
      <c r="S2848">
        <v>0.75880585101517894</v>
      </c>
      <c r="T2848">
        <v>48.736778612263002</v>
      </c>
      <c r="U2848">
        <v>0.85948991699805799</v>
      </c>
      <c r="V2848">
        <v>2441</v>
      </c>
      <c r="W2848">
        <v>0.11757396181349999</v>
      </c>
      <c r="X2848">
        <v>458</v>
      </c>
      <c r="Y2848">
        <v>2806</v>
      </c>
      <c r="Z2848">
        <v>0.89635710915159195</v>
      </c>
      <c r="AA2848">
        <v>175.41297512277001</v>
      </c>
      <c r="AB2848">
        <v>628</v>
      </c>
      <c r="AC2848">
        <v>0.44778136413899799</v>
      </c>
      <c r="AD2848">
        <v>2161</v>
      </c>
      <c r="AE2848">
        <v>0.44432521397277203</v>
      </c>
      <c r="AF2848">
        <v>1986</v>
      </c>
      <c r="AG2848">
        <v>0.10789342188822899</v>
      </c>
      <c r="AH2848">
        <v>6.9987424508295799E-3</v>
      </c>
      <c r="AI2848">
        <v>129</v>
      </c>
      <c r="AJ2848" s="73">
        <v>25.0142529972847</v>
      </c>
      <c r="AK2848">
        <v>1160</v>
      </c>
      <c r="AL2848">
        <v>0.70424389352567396</v>
      </c>
      <c r="AM2848">
        <v>1.07317134240428E-2</v>
      </c>
      <c r="AN2848">
        <v>9</v>
      </c>
      <c r="AO2848">
        <v>1.2370598702820699E-2</v>
      </c>
      <c r="AP2848">
        <v>10</v>
      </c>
      <c r="AQ2848">
        <v>2095</v>
      </c>
      <c r="AR2848">
        <v>0.84527046907137404</v>
      </c>
      <c r="AS2848">
        <v>1.49202651936313E-3</v>
      </c>
      <c r="AT2848">
        <v>2</v>
      </c>
      <c r="AU2848">
        <v>1.9590337860911902E-3</v>
      </c>
      <c r="AV2848">
        <v>13</v>
      </c>
      <c r="AW2848">
        <v>2140</v>
      </c>
      <c r="AX2848">
        <v>0.84961823311943696</v>
      </c>
      <c r="AY2848" s="73">
        <v>22.607236895885499</v>
      </c>
      <c r="AZ2848">
        <v>1160</v>
      </c>
      <c r="BA2848">
        <v>0.70424389352567396</v>
      </c>
      <c r="BB2848">
        <v>2074</v>
      </c>
      <c r="BC2848">
        <v>0.82015863485890295</v>
      </c>
      <c r="BD2848">
        <v>11</v>
      </c>
      <c r="BE2848">
        <v>1.2741235509650299E-2</v>
      </c>
      <c r="BF2848">
        <v>22.687706537868799</v>
      </c>
      <c r="BG2848">
        <v>23.948875297249</v>
      </c>
      <c r="BH2848">
        <v>22.607236895885499</v>
      </c>
      <c r="BI2848">
        <v>25.0142529972847</v>
      </c>
    </row>
    <row r="2849" spans="1:61" x14ac:dyDescent="0.25">
      <c r="A2849" s="10" t="str">
        <f>VLOOKUP(D2849,'Index-Relations'!E:F,2,FALSE)</f>
        <v>BM</v>
      </c>
      <c r="B2849" t="s">
        <v>3450</v>
      </c>
      <c r="C2849" s="53" t="s">
        <v>2762</v>
      </c>
      <c r="D2849" s="59" t="s">
        <v>3279</v>
      </c>
      <c r="E2849" s="59" t="s">
        <v>6265</v>
      </c>
      <c r="F2849" t="s">
        <v>1074</v>
      </c>
      <c r="G2849" t="s">
        <v>1071</v>
      </c>
      <c r="H2849" t="s">
        <v>1075</v>
      </c>
      <c r="I2849" s="52">
        <v>45597</v>
      </c>
      <c r="J2849" t="s">
        <v>2457</v>
      </c>
      <c r="K2849">
        <v>4781</v>
      </c>
      <c r="L2849" s="73">
        <v>22.826491147711501</v>
      </c>
      <c r="M2849">
        <v>1161</v>
      </c>
      <c r="N2849">
        <v>0.70953761844761098</v>
      </c>
      <c r="O2849" s="73">
        <v>24.0689837649909</v>
      </c>
      <c r="P2849">
        <v>1161</v>
      </c>
      <c r="Q2849">
        <v>0.70953761844761098</v>
      </c>
      <c r="R2849">
        <v>1808</v>
      </c>
      <c r="S2849">
        <v>0.76387273722859805</v>
      </c>
      <c r="T2849">
        <v>48.863014064446197</v>
      </c>
      <c r="U2849">
        <v>0.85999322014411606</v>
      </c>
      <c r="V2849">
        <v>2404</v>
      </c>
      <c r="W2849">
        <v>0.119707742121056</v>
      </c>
      <c r="X2849">
        <v>452</v>
      </c>
      <c r="Y2849">
        <v>2756</v>
      </c>
      <c r="Z2849">
        <v>0.888440033337899</v>
      </c>
      <c r="AA2849">
        <v>178.63686161349</v>
      </c>
      <c r="AB2849">
        <v>593</v>
      </c>
      <c r="AC2849">
        <v>0.43147667827589697</v>
      </c>
      <c r="AD2849">
        <v>2163</v>
      </c>
      <c r="AE2849">
        <v>0.45696335506200098</v>
      </c>
      <c r="AF2849">
        <v>2025</v>
      </c>
      <c r="AG2849">
        <v>0.111559966662101</v>
      </c>
      <c r="AH2849">
        <v>7.0109268423045896E-3</v>
      </c>
      <c r="AI2849">
        <v>120</v>
      </c>
      <c r="AJ2849" s="73">
        <v>25.1948943554873</v>
      </c>
      <c r="AK2849">
        <v>1161</v>
      </c>
      <c r="AL2849">
        <v>0.70953761844761098</v>
      </c>
      <c r="AM2849">
        <v>1.15043989780078E-2</v>
      </c>
      <c r="AN2849">
        <v>9</v>
      </c>
      <c r="AO2849">
        <v>1.2302340992050799E-2</v>
      </c>
      <c r="AP2849">
        <v>10</v>
      </c>
      <c r="AQ2849">
        <v>2076</v>
      </c>
      <c r="AR2849">
        <v>0.83693061733454099</v>
      </c>
      <c r="AS2849">
        <v>1.55474956355381E-3</v>
      </c>
      <c r="AT2849">
        <v>2</v>
      </c>
      <c r="AU2849">
        <v>7.7433756134620297E-3</v>
      </c>
      <c r="AV2849">
        <v>13</v>
      </c>
      <c r="AW2849">
        <v>2142</v>
      </c>
      <c r="AX2849">
        <v>0.85341953482622401</v>
      </c>
      <c r="AY2849" s="73">
        <v>22.694556531816598</v>
      </c>
      <c r="AZ2849">
        <v>1161</v>
      </c>
      <c r="BA2849">
        <v>0.70953761844761098</v>
      </c>
      <c r="BB2849">
        <v>2055</v>
      </c>
      <c r="BC2849">
        <v>0.81141850783774605</v>
      </c>
      <c r="BD2849">
        <v>11</v>
      </c>
      <c r="BE2849">
        <v>1.32097685047434E-2</v>
      </c>
      <c r="BF2849">
        <v>22.826491147711501</v>
      </c>
      <c r="BG2849">
        <v>24.0689837649909</v>
      </c>
      <c r="BH2849">
        <v>22.694556531816598</v>
      </c>
      <c r="BI2849">
        <v>25.1948943554873</v>
      </c>
    </row>
    <row r="2850" spans="1:61" x14ac:dyDescent="0.25">
      <c r="A2850" s="10" t="str">
        <f>VLOOKUP(D2850,'Index-Relations'!E:F,2,FALSE)</f>
        <v>BM</v>
      </c>
      <c r="B2850" t="s">
        <v>3450</v>
      </c>
      <c r="C2850" s="53" t="s">
        <v>2763</v>
      </c>
      <c r="D2850" s="59" t="s">
        <v>3279</v>
      </c>
      <c r="E2850" s="59" t="s">
        <v>6266</v>
      </c>
      <c r="F2850" t="s">
        <v>1074</v>
      </c>
      <c r="G2850" t="s">
        <v>1071</v>
      </c>
      <c r="H2850" t="s">
        <v>1075</v>
      </c>
      <c r="I2850" s="52">
        <v>45573</v>
      </c>
      <c r="J2850" t="s">
        <v>2457</v>
      </c>
      <c r="K2850">
        <v>4781</v>
      </c>
      <c r="L2850" s="73">
        <v>22.904022856612499</v>
      </c>
      <c r="M2850">
        <v>1161</v>
      </c>
      <c r="N2850">
        <v>0.73062846827429995</v>
      </c>
      <c r="O2850" s="73">
        <v>24.1079557177558</v>
      </c>
      <c r="P2850">
        <v>1161</v>
      </c>
      <c r="Q2850">
        <v>0.73062846827429995</v>
      </c>
      <c r="R2850">
        <v>1808</v>
      </c>
      <c r="S2850">
        <v>0.77415157120078004</v>
      </c>
      <c r="T2850">
        <v>48.9592613446992</v>
      </c>
      <c r="U2850">
        <v>0.86130466646831105</v>
      </c>
      <c r="V2850">
        <v>2389</v>
      </c>
      <c r="W2850">
        <v>0.120401464244206</v>
      </c>
      <c r="X2850">
        <v>450</v>
      </c>
      <c r="Y2850">
        <v>2730</v>
      </c>
      <c r="Z2850">
        <v>0.89501721413272395</v>
      </c>
      <c r="AA2850">
        <v>179.760671704511</v>
      </c>
      <c r="AB2850">
        <v>582</v>
      </c>
      <c r="AC2850">
        <v>0.445822148498069</v>
      </c>
      <c r="AD2850">
        <v>2143</v>
      </c>
      <c r="AE2850">
        <v>0.448647889463889</v>
      </c>
      <c r="AF2850">
        <v>2056</v>
      </c>
      <c r="AG2850">
        <v>0.10552996203804001</v>
      </c>
      <c r="AH2850">
        <v>7.1636983913687799E-3</v>
      </c>
      <c r="AI2850">
        <v>120</v>
      </c>
      <c r="AJ2850" s="73">
        <v>25.3130765843284</v>
      </c>
      <c r="AK2850">
        <v>1161</v>
      </c>
      <c r="AL2850">
        <v>0.73062846827429995</v>
      </c>
      <c r="AM2850">
        <v>1.2256625275294E-2</v>
      </c>
      <c r="AN2850">
        <v>9</v>
      </c>
      <c r="AO2850">
        <v>1.31769329814398E-2</v>
      </c>
      <c r="AP2850">
        <v>10</v>
      </c>
      <c r="AQ2850">
        <v>2076</v>
      </c>
      <c r="AR2850">
        <v>0.84792085592435296</v>
      </c>
      <c r="AS2850">
        <v>1.7278148990818301E-3</v>
      </c>
      <c r="AT2850">
        <v>2</v>
      </c>
      <c r="AU2850">
        <v>8.0374451900094707E-3</v>
      </c>
      <c r="AV2850">
        <v>13</v>
      </c>
      <c r="AW2850">
        <v>2142</v>
      </c>
      <c r="AX2850">
        <v>0.86335667629622903</v>
      </c>
      <c r="AY2850" s="73">
        <v>22.7628178214831</v>
      </c>
      <c r="AZ2850">
        <v>1161</v>
      </c>
      <c r="BA2850">
        <v>0.73062846827429995</v>
      </c>
      <c r="BB2850">
        <v>2055</v>
      </c>
      <c r="BC2850">
        <v>0.82048261794213595</v>
      </c>
      <c r="BD2850">
        <v>11</v>
      </c>
      <c r="BE2850">
        <v>1.4261305000777E-2</v>
      </c>
      <c r="BF2850">
        <v>22.904022856612499</v>
      </c>
      <c r="BG2850">
        <v>24.1079557177558</v>
      </c>
      <c r="BH2850">
        <v>22.7628178214831</v>
      </c>
      <c r="BI2850">
        <v>25.3130765843284</v>
      </c>
    </row>
    <row r="2851" spans="1:61" x14ac:dyDescent="0.25">
      <c r="A2851" s="10" t="str">
        <f>VLOOKUP(D2851,'Index-Relations'!E:F,2,FALSE)</f>
        <v>BM</v>
      </c>
      <c r="B2851" t="s">
        <v>3450</v>
      </c>
      <c r="C2851" s="53" t="s">
        <v>2764</v>
      </c>
      <c r="D2851" s="59" t="s">
        <v>3279</v>
      </c>
      <c r="E2851" s="59" t="s">
        <v>6267</v>
      </c>
      <c r="F2851" t="s">
        <v>1074</v>
      </c>
      <c r="G2851" t="s">
        <v>1071</v>
      </c>
      <c r="H2851" t="s">
        <v>1075</v>
      </c>
      <c r="I2851" s="52">
        <v>45537</v>
      </c>
      <c r="J2851" t="s">
        <v>2457</v>
      </c>
      <c r="K2851">
        <v>4785</v>
      </c>
      <c r="L2851" s="73">
        <v>22.702207968167201</v>
      </c>
      <c r="M2851">
        <v>1158</v>
      </c>
      <c r="N2851">
        <v>0.74701459581024099</v>
      </c>
      <c r="O2851" s="73">
        <v>23.802609909651402</v>
      </c>
      <c r="P2851">
        <v>1158</v>
      </c>
      <c r="Q2851">
        <v>0.74701459581024099</v>
      </c>
      <c r="R2851">
        <v>1795</v>
      </c>
      <c r="S2851">
        <v>0.79239366644848297</v>
      </c>
      <c r="T2851">
        <v>48.822526568425403</v>
      </c>
      <c r="U2851">
        <v>0.85799959047545105</v>
      </c>
      <c r="V2851">
        <v>2372</v>
      </c>
      <c r="W2851">
        <v>0.12138366800162401</v>
      </c>
      <c r="X2851">
        <v>445</v>
      </c>
      <c r="Y2851">
        <v>2710</v>
      </c>
      <c r="Z2851">
        <v>0.90900330151953801</v>
      </c>
      <c r="AA2851">
        <v>218.58713203361199</v>
      </c>
      <c r="AB2851">
        <v>536</v>
      </c>
      <c r="AC2851">
        <v>0.44155288182873798</v>
      </c>
      <c r="AD2851">
        <v>2173</v>
      </c>
      <c r="AE2851">
        <v>0.46741777347581498</v>
      </c>
      <c r="AF2851">
        <v>2076</v>
      </c>
      <c r="AG2851">
        <v>9.1029344695445602E-2</v>
      </c>
      <c r="AH2851">
        <v>6.7629817462620603E-3</v>
      </c>
      <c r="AI2851">
        <v>118</v>
      </c>
      <c r="AJ2851" s="73">
        <v>25.057984649572202</v>
      </c>
      <c r="AK2851">
        <v>1158</v>
      </c>
      <c r="AL2851">
        <v>0.74701459581024099</v>
      </c>
      <c r="AM2851">
        <v>5.7600502824320301E-3</v>
      </c>
      <c r="AN2851">
        <v>8</v>
      </c>
      <c r="AO2851">
        <v>1.4713549495233401E-2</v>
      </c>
      <c r="AP2851">
        <v>10</v>
      </c>
      <c r="AQ2851">
        <v>2069</v>
      </c>
      <c r="AR2851">
        <v>0.85695425275908499</v>
      </c>
      <c r="AS2851">
        <v>2.08950515724199E-3</v>
      </c>
      <c r="AT2851">
        <v>2</v>
      </c>
      <c r="AU2851">
        <v>8.1145734841314102E-3</v>
      </c>
      <c r="AV2851">
        <v>13</v>
      </c>
      <c r="AW2851">
        <v>2129</v>
      </c>
      <c r="AX2851">
        <v>0.872162653083836</v>
      </c>
      <c r="AY2851" s="73">
        <v>22.774118414916</v>
      </c>
      <c r="AZ2851">
        <v>1158</v>
      </c>
      <c r="BA2851">
        <v>0.74701459581024099</v>
      </c>
      <c r="BB2851">
        <v>2048</v>
      </c>
      <c r="BC2851">
        <v>0.82679538159546195</v>
      </c>
      <c r="BD2851">
        <v>11</v>
      </c>
      <c r="BE2851">
        <v>1.5445321668389999E-2</v>
      </c>
      <c r="BF2851">
        <v>22.702207968167201</v>
      </c>
      <c r="BG2851">
        <v>23.802609909651402</v>
      </c>
      <c r="BH2851">
        <v>22.774118414916</v>
      </c>
      <c r="BI2851">
        <v>25.057984649572202</v>
      </c>
    </row>
    <row r="2852" spans="1:61" x14ac:dyDescent="0.25">
      <c r="A2852" s="10" t="str">
        <f>VLOOKUP(D2852,'Index-Relations'!E:F,2,FALSE)</f>
        <v>BM</v>
      </c>
      <c r="B2852" t="s">
        <v>3450</v>
      </c>
      <c r="C2852" s="53" t="s">
        <v>3350</v>
      </c>
      <c r="D2852" s="59" t="s">
        <v>3279</v>
      </c>
      <c r="E2852" s="59" t="s">
        <v>6268</v>
      </c>
      <c r="F2852" t="s">
        <v>1074</v>
      </c>
      <c r="G2852" t="s">
        <v>1071</v>
      </c>
      <c r="H2852" t="s">
        <v>1075</v>
      </c>
      <c r="I2852" s="52">
        <v>45505</v>
      </c>
      <c r="J2852" t="s">
        <v>2457</v>
      </c>
      <c r="K2852">
        <v>4787</v>
      </c>
      <c r="L2852" s="73">
        <v>22.529415634762699</v>
      </c>
      <c r="M2852">
        <v>1159</v>
      </c>
      <c r="N2852">
        <v>0.74622038327457396</v>
      </c>
      <c r="O2852" s="73">
        <v>23.641113536714901</v>
      </c>
      <c r="P2852">
        <v>1159</v>
      </c>
      <c r="Q2852">
        <v>0.74622038327457396</v>
      </c>
      <c r="R2852">
        <v>1796</v>
      </c>
      <c r="S2852">
        <v>0.79115879127171795</v>
      </c>
      <c r="T2852">
        <v>48.951386723665401</v>
      </c>
      <c r="U2852">
        <v>0.85522253393985104</v>
      </c>
      <c r="V2852">
        <v>2371</v>
      </c>
      <c r="W2852">
        <v>0.122026864153406</v>
      </c>
      <c r="X2852">
        <v>447</v>
      </c>
      <c r="Y2852">
        <v>2710</v>
      </c>
      <c r="Z2852">
        <v>0.90905239132115501</v>
      </c>
      <c r="AA2852">
        <v>224.32636304523399</v>
      </c>
      <c r="AB2852">
        <v>525</v>
      </c>
      <c r="AC2852">
        <v>0.430391985755955</v>
      </c>
      <c r="AD2852">
        <v>2185</v>
      </c>
      <c r="AE2852">
        <v>0.47866040556520001</v>
      </c>
      <c r="AF2852">
        <v>2077</v>
      </c>
      <c r="AG2852">
        <v>9.09476086788438E-2</v>
      </c>
      <c r="AH2852">
        <v>6.93614983257168E-3</v>
      </c>
      <c r="AI2852">
        <v>118</v>
      </c>
      <c r="AJ2852" s="73">
        <v>24.8973417755121</v>
      </c>
      <c r="AK2852">
        <v>1159</v>
      </c>
      <c r="AL2852">
        <v>0.74622038327457396</v>
      </c>
      <c r="AM2852">
        <v>5.7957388705352697E-3</v>
      </c>
      <c r="AN2852">
        <v>8</v>
      </c>
      <c r="AO2852">
        <v>1.4511497396252401E-2</v>
      </c>
      <c r="AP2852">
        <v>10</v>
      </c>
      <c r="AQ2852">
        <v>2070</v>
      </c>
      <c r="AR2852">
        <v>0.85651598687578201</v>
      </c>
      <c r="AS2852">
        <v>2.1329945177494501E-3</v>
      </c>
      <c r="AT2852">
        <v>2</v>
      </c>
      <c r="AU2852">
        <v>7.8179653633963994E-3</v>
      </c>
      <c r="AV2852">
        <v>13</v>
      </c>
      <c r="AW2852">
        <v>2130</v>
      </c>
      <c r="AX2852">
        <v>0.87219058054788501</v>
      </c>
      <c r="AY2852" s="73">
        <v>22.614872469256401</v>
      </c>
      <c r="AZ2852">
        <v>1159</v>
      </c>
      <c r="BA2852">
        <v>0.74622038327457396</v>
      </c>
      <c r="BB2852">
        <v>2049</v>
      </c>
      <c r="BC2852">
        <v>0.82626996062361002</v>
      </c>
      <c r="BD2852">
        <v>11</v>
      </c>
      <c r="BE2852">
        <v>1.5734528855919899E-2</v>
      </c>
      <c r="BF2852">
        <v>22.529415634762699</v>
      </c>
      <c r="BG2852">
        <v>23.641113536714901</v>
      </c>
      <c r="BH2852">
        <v>22.614872469256401</v>
      </c>
      <c r="BI2852">
        <v>24.8973417755121</v>
      </c>
    </row>
    <row r="2853" spans="1:61" x14ac:dyDescent="0.25">
      <c r="A2853" s="10" t="str">
        <f>VLOOKUP(D2853,'Index-Relations'!E:F,2,FALSE)</f>
        <v>BM</v>
      </c>
      <c r="B2853" t="s">
        <v>3450</v>
      </c>
      <c r="C2853" s="53" t="s">
        <v>2765</v>
      </c>
      <c r="D2853" s="59" t="s">
        <v>3279</v>
      </c>
      <c r="E2853" s="59" t="s">
        <v>6269</v>
      </c>
      <c r="F2853" t="s">
        <v>1074</v>
      </c>
      <c r="G2853" t="s">
        <v>1071</v>
      </c>
      <c r="H2853" t="s">
        <v>1075</v>
      </c>
      <c r="I2853" s="52">
        <v>45474</v>
      </c>
      <c r="J2853" t="s">
        <v>2457</v>
      </c>
      <c r="K2853">
        <v>4797</v>
      </c>
      <c r="L2853" s="73">
        <v>22.588559175602501</v>
      </c>
      <c r="M2853">
        <v>1163</v>
      </c>
      <c r="N2853">
        <v>0.747185963376649</v>
      </c>
      <c r="O2853" s="73">
        <v>23.720964817536998</v>
      </c>
      <c r="P2853">
        <v>1163</v>
      </c>
      <c r="Q2853">
        <v>0.747185963376649</v>
      </c>
      <c r="R2853">
        <v>1804</v>
      </c>
      <c r="S2853">
        <v>0.79130779987046096</v>
      </c>
      <c r="T2853">
        <v>49.047512693751997</v>
      </c>
      <c r="U2853">
        <v>0.85042238465696596</v>
      </c>
      <c r="V2853">
        <v>2378</v>
      </c>
      <c r="W2853">
        <v>0.124583599718816</v>
      </c>
      <c r="X2853">
        <v>449</v>
      </c>
      <c r="Y2853">
        <v>2718</v>
      </c>
      <c r="Z2853">
        <v>0.90942176234735705</v>
      </c>
      <c r="AA2853">
        <v>275.531305099988</v>
      </c>
      <c r="AB2853">
        <v>517</v>
      </c>
      <c r="AC2853">
        <v>0.406397940464366</v>
      </c>
      <c r="AD2853">
        <v>2201</v>
      </c>
      <c r="AE2853">
        <v>0.50302382188299</v>
      </c>
      <c r="AF2853">
        <v>2079</v>
      </c>
      <c r="AG2853">
        <v>9.0578237652643306E-2</v>
      </c>
      <c r="AH2853">
        <v>6.88683170691519E-3</v>
      </c>
      <c r="AI2853">
        <v>119</v>
      </c>
      <c r="AJ2853" s="73">
        <v>24.963247993446998</v>
      </c>
      <c r="AK2853">
        <v>1163</v>
      </c>
      <c r="AL2853">
        <v>0.747185963376649</v>
      </c>
      <c r="AM2853">
        <v>5.0154058655065897E-3</v>
      </c>
      <c r="AN2853">
        <v>7</v>
      </c>
      <c r="AO2853">
        <v>1.5003497573038101E-2</v>
      </c>
      <c r="AP2853">
        <v>10</v>
      </c>
      <c r="AQ2853">
        <v>2077</v>
      </c>
      <c r="AR2853">
        <v>0.85745619370824799</v>
      </c>
      <c r="AS2853">
        <v>1.8553964872731999E-3</v>
      </c>
      <c r="AT2853">
        <v>2</v>
      </c>
      <c r="AU2853">
        <v>7.8120009009339797E-3</v>
      </c>
      <c r="AV2853">
        <v>13</v>
      </c>
      <c r="AW2853">
        <v>2137</v>
      </c>
      <c r="AX2853">
        <v>0.87197648791622495</v>
      </c>
      <c r="AY2853" s="73">
        <v>22.671904104213201</v>
      </c>
      <c r="AZ2853">
        <v>1163</v>
      </c>
      <c r="BA2853">
        <v>0.747185963376649</v>
      </c>
      <c r="BB2853">
        <v>2056</v>
      </c>
      <c r="BC2853">
        <v>0.82618974369781095</v>
      </c>
      <c r="BD2853">
        <v>11</v>
      </c>
      <c r="BE2853">
        <v>1.62629524373996E-2</v>
      </c>
      <c r="BF2853">
        <v>22.588559175602501</v>
      </c>
      <c r="BG2853">
        <v>23.720964817536998</v>
      </c>
      <c r="BH2853">
        <v>22.671904104213201</v>
      </c>
      <c r="BI2853">
        <v>24.963247993446998</v>
      </c>
    </row>
    <row r="2854" spans="1:61" x14ac:dyDescent="0.25">
      <c r="A2854" s="10" t="str">
        <f>VLOOKUP(D2854,'Index-Relations'!E:F,2,FALSE)</f>
        <v>BM</v>
      </c>
      <c r="B2854" t="s">
        <v>3450</v>
      </c>
      <c r="C2854" s="53" t="s">
        <v>2766</v>
      </c>
      <c r="D2854" s="59" t="s">
        <v>3279</v>
      </c>
      <c r="E2854" s="59" t="s">
        <v>6270</v>
      </c>
      <c r="F2854" t="s">
        <v>1074</v>
      </c>
      <c r="G2854" t="s">
        <v>1071</v>
      </c>
      <c r="H2854" t="s">
        <v>1075</v>
      </c>
      <c r="I2854" s="52">
        <v>45446</v>
      </c>
      <c r="J2854" t="s">
        <v>2457</v>
      </c>
      <c r="K2854">
        <v>4772</v>
      </c>
      <c r="L2854" s="73">
        <v>22.320801719779599</v>
      </c>
      <c r="M2854">
        <v>1163</v>
      </c>
      <c r="N2854">
        <v>0.73914008961077804</v>
      </c>
      <c r="O2854" s="73">
        <v>23.351378587698999</v>
      </c>
      <c r="P2854">
        <v>1163</v>
      </c>
      <c r="Q2854">
        <v>0.73914008961077804</v>
      </c>
      <c r="R2854">
        <v>1805</v>
      </c>
      <c r="S2854">
        <v>0.78568468071868702</v>
      </c>
      <c r="T2854">
        <v>49.211304142997498</v>
      </c>
      <c r="U2854">
        <v>0.84835348368843</v>
      </c>
      <c r="V2854">
        <v>2381</v>
      </c>
      <c r="W2854">
        <v>0.12596709759959701</v>
      </c>
      <c r="X2854">
        <v>448</v>
      </c>
      <c r="Y2854">
        <v>2719</v>
      </c>
      <c r="Z2854">
        <v>0.90715214834126801</v>
      </c>
      <c r="AA2854">
        <v>268.078271304098</v>
      </c>
      <c r="AB2854">
        <v>516</v>
      </c>
      <c r="AC2854">
        <v>0.39617188149496901</v>
      </c>
      <c r="AD2854">
        <v>2203</v>
      </c>
      <c r="AE2854">
        <v>0.51098026684629705</v>
      </c>
      <c r="AF2854">
        <v>2053</v>
      </c>
      <c r="AG2854">
        <v>9.2847851658732494E-2</v>
      </c>
      <c r="AH2854">
        <v>6.7583723161482199E-3</v>
      </c>
      <c r="AI2854">
        <v>118</v>
      </c>
      <c r="AJ2854" s="73">
        <v>24.691969631395601</v>
      </c>
      <c r="AK2854">
        <v>1163</v>
      </c>
      <c r="AL2854">
        <v>0.73914008961077804</v>
      </c>
      <c r="AM2854">
        <v>4.9465295277717203E-3</v>
      </c>
      <c r="AN2854">
        <v>7</v>
      </c>
      <c r="AO2854">
        <v>1.4672826955949601E-2</v>
      </c>
      <c r="AP2854">
        <v>10</v>
      </c>
      <c r="AQ2854">
        <v>2078</v>
      </c>
      <c r="AR2854">
        <v>0.85393840243209396</v>
      </c>
      <c r="AS2854">
        <v>1.8102842393752101E-3</v>
      </c>
      <c r="AT2854">
        <v>2</v>
      </c>
      <c r="AU2854">
        <v>6.9928597764248399E-3</v>
      </c>
      <c r="AV2854">
        <v>13</v>
      </c>
      <c r="AW2854">
        <v>2099</v>
      </c>
      <c r="AX2854">
        <v>0.86350041516791098</v>
      </c>
      <c r="AY2854" s="73">
        <v>22.511019952061499</v>
      </c>
      <c r="AZ2854">
        <v>1163</v>
      </c>
      <c r="BA2854">
        <v>0.73914008961077804</v>
      </c>
      <c r="BB2854">
        <v>2057</v>
      </c>
      <c r="BC2854">
        <v>0.82377018248784295</v>
      </c>
      <c r="BD2854">
        <v>11</v>
      </c>
      <c r="BE2854">
        <v>1.5495392988300801E-2</v>
      </c>
      <c r="BF2854">
        <v>22.320801719779599</v>
      </c>
      <c r="BG2854">
        <v>23.351378587698999</v>
      </c>
      <c r="BH2854">
        <v>22.511019952061499</v>
      </c>
      <c r="BI2854">
        <v>24.691969631395601</v>
      </c>
    </row>
    <row r="2855" spans="1:61" x14ac:dyDescent="0.25">
      <c r="A2855" s="10" t="str">
        <f>VLOOKUP(D2855,'Index-Relations'!E:F,2,FALSE)</f>
        <v>BM</v>
      </c>
      <c r="B2855" t="s">
        <v>3450</v>
      </c>
      <c r="C2855" s="53" t="s">
        <v>2767</v>
      </c>
      <c r="D2855" s="59" t="s">
        <v>3279</v>
      </c>
      <c r="E2855" s="59" t="s">
        <v>6271</v>
      </c>
      <c r="F2855" t="s">
        <v>1074</v>
      </c>
      <c r="G2855" t="s">
        <v>1071</v>
      </c>
      <c r="H2855" t="s">
        <v>1075</v>
      </c>
      <c r="I2855" s="52">
        <v>45418</v>
      </c>
      <c r="J2855" t="s">
        <v>2457</v>
      </c>
      <c r="K2855">
        <v>4837</v>
      </c>
      <c r="L2855" s="73">
        <v>22.6229432583565</v>
      </c>
      <c r="M2855">
        <v>1170</v>
      </c>
      <c r="N2855">
        <v>0.735668338498361</v>
      </c>
      <c r="O2855" s="73">
        <v>23.614115812339101</v>
      </c>
      <c r="P2855">
        <v>1170</v>
      </c>
      <c r="Q2855">
        <v>0.735668338498361</v>
      </c>
      <c r="R2855">
        <v>1830</v>
      </c>
      <c r="S2855">
        <v>0.78341164663639695</v>
      </c>
      <c r="T2855">
        <v>49.335446922625302</v>
      </c>
      <c r="U2855">
        <v>0.842030396718358</v>
      </c>
      <c r="V2855">
        <v>2404</v>
      </c>
      <c r="W2855">
        <v>0.12553818831858901</v>
      </c>
      <c r="X2855">
        <v>450</v>
      </c>
      <c r="Y2855">
        <v>2750</v>
      </c>
      <c r="Z2855">
        <v>0.90618274108885799</v>
      </c>
      <c r="AA2855">
        <v>213.78897135544</v>
      </c>
      <c r="AB2855">
        <v>515</v>
      </c>
      <c r="AC2855">
        <v>0.39033709181399601</v>
      </c>
      <c r="AD2855">
        <v>2235</v>
      </c>
      <c r="AE2855">
        <v>0.51584564927486198</v>
      </c>
      <c r="AF2855">
        <v>2087</v>
      </c>
      <c r="AG2855">
        <v>9.3817258911141593E-2</v>
      </c>
      <c r="AH2855">
        <v>6.60087386754671E-3</v>
      </c>
      <c r="AI2855">
        <v>121</v>
      </c>
      <c r="AJ2855" s="73">
        <v>25.102542011253199</v>
      </c>
      <c r="AK2855">
        <v>1170</v>
      </c>
      <c r="AL2855">
        <v>0.735668338498361</v>
      </c>
      <c r="AM2855">
        <v>4.8574865087001196E-3</v>
      </c>
      <c r="AN2855">
        <v>8</v>
      </c>
      <c r="AO2855">
        <v>1.4686603953402899E-2</v>
      </c>
      <c r="AP2855">
        <v>10</v>
      </c>
      <c r="AQ2855">
        <v>2048</v>
      </c>
      <c r="AR2855">
        <v>0.84717677212565601</v>
      </c>
      <c r="AS2855">
        <v>1.6838063543069899E-3</v>
      </c>
      <c r="AT2855">
        <v>2</v>
      </c>
      <c r="AU2855">
        <v>6.6552747289921003E-3</v>
      </c>
      <c r="AV2855">
        <v>13</v>
      </c>
      <c r="AW2855">
        <v>2123</v>
      </c>
      <c r="AX2855">
        <v>0.86237575596544602</v>
      </c>
      <c r="AY2855" s="73">
        <v>22.6761621371244</v>
      </c>
      <c r="AZ2855">
        <v>1170</v>
      </c>
      <c r="BA2855">
        <v>0.735668338498361</v>
      </c>
      <c r="BB2855">
        <v>2027</v>
      </c>
      <c r="BC2855">
        <v>0.81734701411381905</v>
      </c>
      <c r="BD2855">
        <v>11</v>
      </c>
      <c r="BE2855">
        <v>1.51431540584337E-2</v>
      </c>
      <c r="BF2855">
        <v>22.6229432583565</v>
      </c>
      <c r="BG2855">
        <v>23.614115812339101</v>
      </c>
      <c r="BH2855">
        <v>22.6761621371244</v>
      </c>
      <c r="BI2855">
        <v>25.102542011253199</v>
      </c>
    </row>
    <row r="2856" spans="1:61" x14ac:dyDescent="0.25">
      <c r="A2856" s="10" t="str">
        <f>VLOOKUP(D2856,'Index-Relations'!E:F,2,FALSE)</f>
        <v>BM</v>
      </c>
      <c r="B2856" t="s">
        <v>3450</v>
      </c>
      <c r="C2856" s="53" t="s">
        <v>2768</v>
      </c>
      <c r="D2856" s="59" t="s">
        <v>3279</v>
      </c>
      <c r="E2856" s="59" t="s">
        <v>6272</v>
      </c>
      <c r="F2856" t="s">
        <v>1074</v>
      </c>
      <c r="G2856" t="s">
        <v>1071</v>
      </c>
      <c r="H2856" t="s">
        <v>1075</v>
      </c>
      <c r="I2856" s="52">
        <v>45383</v>
      </c>
      <c r="J2856" t="s">
        <v>2457</v>
      </c>
      <c r="K2856">
        <v>4843</v>
      </c>
      <c r="L2856">
        <v>19.332160428473902</v>
      </c>
      <c r="M2856">
        <v>1172</v>
      </c>
      <c r="N2856">
        <v>0.72814439653941698</v>
      </c>
      <c r="O2856">
        <v>20.298926956900999</v>
      </c>
      <c r="P2856">
        <v>1172</v>
      </c>
      <c r="Q2856">
        <v>0.72814439653941698</v>
      </c>
      <c r="R2856">
        <v>1833</v>
      </c>
      <c r="S2856">
        <v>0.778030059491995</v>
      </c>
      <c r="T2856">
        <v>49.348507383379001</v>
      </c>
      <c r="U2856">
        <v>0.83930498605485004</v>
      </c>
      <c r="V2856">
        <v>2406</v>
      </c>
      <c r="W2856">
        <v>0.123320102861551</v>
      </c>
      <c r="X2856">
        <v>451</v>
      </c>
      <c r="Y2856">
        <v>2755</v>
      </c>
      <c r="Z2856">
        <v>0.90166638372472396</v>
      </c>
      <c r="AA2856">
        <v>210.32543459302599</v>
      </c>
      <c r="AB2856">
        <v>514</v>
      </c>
      <c r="AC2856">
        <v>0.38479922550497297</v>
      </c>
      <c r="AD2856">
        <v>2241</v>
      </c>
      <c r="AE2856">
        <v>0.51686715821975104</v>
      </c>
      <c r="AF2856">
        <v>2088</v>
      </c>
      <c r="AG2856">
        <v>9.8333616275275704E-2</v>
      </c>
      <c r="AH2856">
        <v>6.6417340702817802E-3</v>
      </c>
      <c r="AI2856">
        <v>121</v>
      </c>
      <c r="AJ2856">
        <v>21.846453635425199</v>
      </c>
      <c r="AK2856">
        <v>1172</v>
      </c>
      <c r="AL2856">
        <v>0.72814439653941698</v>
      </c>
      <c r="AM2856">
        <v>4.9315554594101703E-3</v>
      </c>
      <c r="AN2856">
        <v>8</v>
      </c>
      <c r="AO2856">
        <v>1.46106996552899E-2</v>
      </c>
      <c r="AP2856">
        <v>10</v>
      </c>
      <c r="AQ2856">
        <v>2050</v>
      </c>
      <c r="AR2856">
        <v>0.84104288809296401</v>
      </c>
      <c r="AS2856">
        <v>1.6637662884685499E-3</v>
      </c>
      <c r="AT2856">
        <v>2</v>
      </c>
      <c r="AU2856">
        <v>6.2940541090666501E-3</v>
      </c>
      <c r="AV2856">
        <v>13</v>
      </c>
      <c r="AW2856">
        <v>2126</v>
      </c>
      <c r="AX2856">
        <v>0.85654124396834497</v>
      </c>
      <c r="AY2856">
        <v>19.356316793615399</v>
      </c>
      <c r="AZ2856">
        <v>1172</v>
      </c>
      <c r="BA2856">
        <v>0.72814439653941698</v>
      </c>
      <c r="BB2856">
        <v>2029</v>
      </c>
      <c r="BC2856">
        <v>0.81167105140349005</v>
      </c>
      <c r="BD2856">
        <v>11</v>
      </c>
      <c r="BE2856">
        <v>1.47611370341846E-2</v>
      </c>
      <c r="BF2856">
        <v>22.625629214419799</v>
      </c>
      <c r="BG2856">
        <v>23.618545748717299</v>
      </c>
      <c r="BH2856">
        <v>22.677083402543602</v>
      </c>
      <c r="BI2856">
        <v>25.113974242082101</v>
      </c>
    </row>
    <row r="2857" spans="1:61" x14ac:dyDescent="0.25">
      <c r="A2857" s="10" t="str">
        <f>VLOOKUP(D2857,'Index-Relations'!E:F,2,FALSE)</f>
        <v>BM</v>
      </c>
      <c r="B2857" t="s">
        <v>3450</v>
      </c>
      <c r="C2857" s="53" t="s">
        <v>2769</v>
      </c>
      <c r="D2857" s="59" t="s">
        <v>3279</v>
      </c>
      <c r="E2857" s="59" t="s">
        <v>6273</v>
      </c>
      <c r="F2857" t="s">
        <v>1074</v>
      </c>
      <c r="G2857" t="s">
        <v>1071</v>
      </c>
      <c r="H2857" t="s">
        <v>1075</v>
      </c>
      <c r="I2857" s="52">
        <v>45352</v>
      </c>
      <c r="J2857" t="s">
        <v>2457</v>
      </c>
      <c r="K2857">
        <v>4820</v>
      </c>
      <c r="L2857">
        <v>19.375111403177101</v>
      </c>
      <c r="M2857">
        <v>1171</v>
      </c>
      <c r="N2857">
        <v>0.73566773423288701</v>
      </c>
      <c r="O2857">
        <v>20.226198392272298</v>
      </c>
      <c r="P2857">
        <v>1171</v>
      </c>
      <c r="Q2857">
        <v>0.73566773423288701</v>
      </c>
      <c r="R2857">
        <v>1833</v>
      </c>
      <c r="S2857">
        <v>0.781865685892845</v>
      </c>
      <c r="T2857">
        <v>49.122414623778504</v>
      </c>
      <c r="U2857">
        <v>0.82781941312843599</v>
      </c>
      <c r="V2857">
        <v>2334</v>
      </c>
      <c r="W2857">
        <v>0.11069143357427</v>
      </c>
      <c r="X2857">
        <v>403</v>
      </c>
      <c r="Y2857">
        <v>2755</v>
      </c>
      <c r="Z2857">
        <v>0.90681413842525804</v>
      </c>
      <c r="AA2857">
        <v>221.00320981762701</v>
      </c>
      <c r="AB2857">
        <v>515</v>
      </c>
      <c r="AC2857">
        <v>0.38836124110130898</v>
      </c>
      <c r="AD2857">
        <v>2240</v>
      </c>
      <c r="AE2857">
        <v>0.51845289732394895</v>
      </c>
      <c r="AF2857">
        <v>2065</v>
      </c>
      <c r="AG2857">
        <v>9.3185861574740403E-2</v>
      </c>
      <c r="AH2857">
        <v>5.1226273933775296E-3</v>
      </c>
      <c r="AI2857">
        <v>87</v>
      </c>
      <c r="AJ2857">
        <v>21.7690006027333</v>
      </c>
      <c r="AK2857">
        <v>1171</v>
      </c>
      <c r="AL2857">
        <v>0.73566773423288701</v>
      </c>
      <c r="AM2857">
        <v>4.9813672285918204E-3</v>
      </c>
      <c r="AN2857">
        <v>8</v>
      </c>
      <c r="AO2857">
        <v>1.48444514122678E-2</v>
      </c>
      <c r="AP2857">
        <v>10</v>
      </c>
      <c r="AQ2857">
        <v>2050</v>
      </c>
      <c r="AR2857">
        <v>0.84777179529948798</v>
      </c>
      <c r="AS2857">
        <v>1.7001479751713401E-3</v>
      </c>
      <c r="AT2857">
        <v>2</v>
      </c>
      <c r="AU2857">
        <v>6.16174424782053E-3</v>
      </c>
      <c r="AV2857">
        <v>13</v>
      </c>
      <c r="AW2857">
        <v>2119</v>
      </c>
      <c r="AX2857">
        <v>0.86223783830401801</v>
      </c>
      <c r="AY2857">
        <v>19.538340599018301</v>
      </c>
      <c r="AZ2857">
        <v>1171</v>
      </c>
      <c r="BA2857">
        <v>0.73566773423288701</v>
      </c>
      <c r="BB2857">
        <v>2029</v>
      </c>
      <c r="BC2857">
        <v>0.81959699857247104</v>
      </c>
      <c r="BD2857">
        <v>11</v>
      </c>
      <c r="BE2857">
        <v>1.33303453147498E-2</v>
      </c>
      <c r="BF2857">
        <v>22.665514605329001</v>
      </c>
      <c r="BG2857">
        <v>23.509347891624</v>
      </c>
      <c r="BH2857">
        <v>22.909492563762399</v>
      </c>
      <c r="BI2857">
        <v>25.026796534104701</v>
      </c>
    </row>
    <row r="2858" spans="1:61" x14ac:dyDescent="0.25">
      <c r="A2858" s="10" t="str">
        <f>VLOOKUP(D2858,'Index-Relations'!E:F,2,FALSE)</f>
        <v>BM</v>
      </c>
      <c r="B2858" t="s">
        <v>3450</v>
      </c>
      <c r="C2858" s="53" t="s">
        <v>2770</v>
      </c>
      <c r="D2858" s="59" t="s">
        <v>3279</v>
      </c>
      <c r="E2858" s="59" t="s">
        <v>6274</v>
      </c>
      <c r="F2858" t="s">
        <v>1074</v>
      </c>
      <c r="G2858" t="s">
        <v>1071</v>
      </c>
      <c r="H2858" t="s">
        <v>1075</v>
      </c>
      <c r="I2858" s="52">
        <v>45323</v>
      </c>
      <c r="J2858" t="s">
        <v>2457</v>
      </c>
      <c r="K2858">
        <v>4821</v>
      </c>
      <c r="L2858">
        <v>19.5611014112833</v>
      </c>
      <c r="M2858">
        <v>1169</v>
      </c>
      <c r="N2858">
        <v>0.73165556666302101</v>
      </c>
      <c r="O2858">
        <v>20.4246710137181</v>
      </c>
      <c r="P2858">
        <v>1169</v>
      </c>
      <c r="Q2858">
        <v>0.73165556666302101</v>
      </c>
      <c r="R2858">
        <v>1834</v>
      </c>
      <c r="S2858">
        <v>0.77901101458161903</v>
      </c>
      <c r="T2858">
        <v>48.943129322530801</v>
      </c>
      <c r="U2858">
        <v>0.82403776843763399</v>
      </c>
      <c r="V2858">
        <v>2281</v>
      </c>
      <c r="W2858">
        <v>0.1042065697582</v>
      </c>
      <c r="X2858">
        <v>369</v>
      </c>
      <c r="Y2858">
        <v>2722</v>
      </c>
      <c r="Z2858">
        <v>0.89963507399017795</v>
      </c>
      <c r="AA2858">
        <v>291.66735363263399</v>
      </c>
      <c r="AB2858">
        <v>489</v>
      </c>
      <c r="AC2858">
        <v>0.38798005890098902</v>
      </c>
      <c r="AD2858">
        <v>2233</v>
      </c>
      <c r="AE2858">
        <v>0.51165501508918998</v>
      </c>
      <c r="AF2858">
        <v>2099</v>
      </c>
      <c r="AG2858">
        <v>0.10036492600982</v>
      </c>
      <c r="AH2858">
        <v>4.5767262174567103E-3</v>
      </c>
      <c r="AI2858">
        <v>67</v>
      </c>
      <c r="AJ2858">
        <v>22.084508008399599</v>
      </c>
      <c r="AK2858">
        <v>1169</v>
      </c>
      <c r="AL2858">
        <v>0.73165556666302101</v>
      </c>
      <c r="AM2858">
        <v>4.9354461644377304E-3</v>
      </c>
      <c r="AN2858">
        <v>8</v>
      </c>
      <c r="AO2858">
        <v>1.5174301594391299E-2</v>
      </c>
      <c r="AP2858">
        <v>10</v>
      </c>
      <c r="AQ2858">
        <v>2038</v>
      </c>
      <c r="AR2858">
        <v>0.83997487356268596</v>
      </c>
      <c r="AS2858">
        <v>1.66903285826313E-3</v>
      </c>
      <c r="AT2858">
        <v>2</v>
      </c>
      <c r="AU2858">
        <v>6.0388232989405698E-3</v>
      </c>
      <c r="AV2858">
        <v>13</v>
      </c>
      <c r="AW2858">
        <v>2116</v>
      </c>
      <c r="AX2858">
        <v>0.855521194323834</v>
      </c>
      <c r="AY2858">
        <v>19.595663094389799</v>
      </c>
      <c r="AZ2858">
        <v>1169</v>
      </c>
      <c r="BA2858">
        <v>0.73165556666302101</v>
      </c>
      <c r="BB2858">
        <v>2017</v>
      </c>
      <c r="BC2858">
        <v>0.81113109483783796</v>
      </c>
      <c r="BD2858">
        <v>11</v>
      </c>
      <c r="BE2858">
        <v>1.36694771304566E-2</v>
      </c>
      <c r="BF2858">
        <v>22.891987121195601</v>
      </c>
      <c r="BG2858">
        <v>23.7438672732412</v>
      </c>
      <c r="BH2858">
        <v>23.002392676743199</v>
      </c>
      <c r="BI2858">
        <v>25.344512335409199</v>
      </c>
    </row>
    <row r="2859" spans="1:61" x14ac:dyDescent="0.25">
      <c r="A2859" s="10" t="str">
        <f>VLOOKUP(D2859,'Index-Relations'!E:F,2,FALSE)</f>
        <v>BM</v>
      </c>
      <c r="B2859" t="s">
        <v>3450</v>
      </c>
      <c r="C2859" s="53" t="s">
        <v>2760</v>
      </c>
      <c r="D2859" s="59" t="s">
        <v>3069</v>
      </c>
      <c r="E2859" s="59" t="s">
        <v>6275</v>
      </c>
      <c r="F2859" t="s">
        <v>1077</v>
      </c>
      <c r="G2859" t="s">
        <v>1076</v>
      </c>
      <c r="H2859" t="s">
        <v>1078</v>
      </c>
      <c r="I2859" s="52">
        <v>45658</v>
      </c>
      <c r="J2859" t="s">
        <v>2457</v>
      </c>
      <c r="K2859">
        <v>1206</v>
      </c>
      <c r="L2859" s="73">
        <v>42.212854244703998</v>
      </c>
      <c r="M2859">
        <v>1023</v>
      </c>
      <c r="N2859">
        <v>0.973430717123279</v>
      </c>
      <c r="O2859" s="73">
        <v>42.845315720880002</v>
      </c>
      <c r="P2859">
        <v>1023</v>
      </c>
      <c r="Q2859">
        <v>0.973430717123279</v>
      </c>
      <c r="R2859">
        <v>969</v>
      </c>
      <c r="S2859">
        <v>0.93766159127220094</v>
      </c>
      <c r="T2859">
        <v>35.916154469496497</v>
      </c>
      <c r="U2859">
        <v>0.74989139827673701</v>
      </c>
      <c r="V2859">
        <v>946</v>
      </c>
      <c r="W2859">
        <v>5.62805209957788E-2</v>
      </c>
      <c r="X2859">
        <v>187</v>
      </c>
      <c r="Y2859">
        <v>1170</v>
      </c>
      <c r="Z2859">
        <v>0.99388518830559602</v>
      </c>
      <c r="AA2859">
        <v>164.88821663574001</v>
      </c>
      <c r="AB2859">
        <v>656</v>
      </c>
      <c r="AC2859">
        <v>0.76893944142195503</v>
      </c>
      <c r="AD2859">
        <v>514</v>
      </c>
      <c r="AE2859">
        <v>0.22494574688364</v>
      </c>
      <c r="AF2859">
        <v>36</v>
      </c>
      <c r="AG2859">
        <v>6.1148116944041396E-3</v>
      </c>
      <c r="AH2859">
        <v>3.7686840939810998E-3</v>
      </c>
      <c r="AI2859">
        <v>82</v>
      </c>
      <c r="AJ2859" s="73">
        <v>43.950189826785902</v>
      </c>
      <c r="AK2859">
        <v>1023</v>
      </c>
      <c r="AL2859">
        <v>0.973430717123279</v>
      </c>
      <c r="AM2859">
        <v>8.6524434777254106E-3</v>
      </c>
      <c r="AN2859">
        <v>11</v>
      </c>
      <c r="AO2859">
        <v>0.16583844507279599</v>
      </c>
      <c r="AP2859">
        <v>18</v>
      </c>
      <c r="AQ2859">
        <v>1179</v>
      </c>
      <c r="AR2859">
        <v>0.99780699886790303</v>
      </c>
      <c r="AS2859">
        <v>0</v>
      </c>
      <c r="AT2859">
        <v>0</v>
      </c>
      <c r="AU2859">
        <v>2.0107977209520402E-3</v>
      </c>
      <c r="AV2859">
        <v>3</v>
      </c>
      <c r="AW2859">
        <v>1180</v>
      </c>
      <c r="AX2859">
        <v>0.99784458442680102</v>
      </c>
      <c r="AY2859" s="73">
        <v>38.740177583108</v>
      </c>
      <c r="AZ2859">
        <v>1023</v>
      </c>
      <c r="BA2859">
        <v>0.973430717123279</v>
      </c>
      <c r="BB2859">
        <v>1146</v>
      </c>
      <c r="BC2859">
        <v>0.820090212970356</v>
      </c>
      <c r="BD2859">
        <v>15</v>
      </c>
      <c r="BE2859">
        <v>1.18783408247502E-2</v>
      </c>
      <c r="BF2859">
        <v>42.212854244703998</v>
      </c>
      <c r="BG2859">
        <v>42.845315720880002</v>
      </c>
      <c r="BH2859">
        <v>38.740177583108</v>
      </c>
      <c r="BI2859">
        <v>43.950189826785902</v>
      </c>
    </row>
    <row r="2860" spans="1:61" x14ac:dyDescent="0.25">
      <c r="A2860" s="10" t="str">
        <f>VLOOKUP(D2860,'Index-Relations'!E:F,2,FALSE)</f>
        <v>BM</v>
      </c>
      <c r="B2860" t="s">
        <v>3450</v>
      </c>
      <c r="C2860" s="53" t="s">
        <v>2761</v>
      </c>
      <c r="D2860" s="59" t="s">
        <v>3069</v>
      </c>
      <c r="E2860" s="59" t="s">
        <v>6276</v>
      </c>
      <c r="F2860" t="s">
        <v>1077</v>
      </c>
      <c r="G2860" t="s">
        <v>1076</v>
      </c>
      <c r="H2860" t="s">
        <v>1078</v>
      </c>
      <c r="I2860" s="52">
        <v>45628</v>
      </c>
      <c r="J2860" t="s">
        <v>2457</v>
      </c>
      <c r="K2860">
        <v>1203</v>
      </c>
      <c r="L2860" s="73">
        <v>42.412981476406003</v>
      </c>
      <c r="M2860">
        <v>1024</v>
      </c>
      <c r="N2860">
        <v>0.97325349344470702</v>
      </c>
      <c r="O2860" s="73">
        <v>42.854670647139898</v>
      </c>
      <c r="P2860">
        <v>1024</v>
      </c>
      <c r="Q2860">
        <v>0.97325349344470702</v>
      </c>
      <c r="R2860">
        <v>969</v>
      </c>
      <c r="S2860">
        <v>0.93646062748372605</v>
      </c>
      <c r="T2860">
        <v>36.049134790413</v>
      </c>
      <c r="U2860">
        <v>0.76040352891251195</v>
      </c>
      <c r="V2860">
        <v>932</v>
      </c>
      <c r="W2860">
        <v>5.9222684543301998E-2</v>
      </c>
      <c r="X2860">
        <v>186</v>
      </c>
      <c r="Y2860">
        <v>1154</v>
      </c>
      <c r="Z2860">
        <v>0.99146764405869903</v>
      </c>
      <c r="AA2860">
        <v>144.57666521818601</v>
      </c>
      <c r="AB2860">
        <v>621</v>
      </c>
      <c r="AC2860">
        <v>0.749108331104817</v>
      </c>
      <c r="AD2860">
        <v>529</v>
      </c>
      <c r="AE2860">
        <v>0.24115722434439901</v>
      </c>
      <c r="AF2860">
        <v>53</v>
      </c>
      <c r="AG2860">
        <v>9.7344445507835595E-3</v>
      </c>
      <c r="AH2860">
        <v>4.1412748041039704E-3</v>
      </c>
      <c r="AI2860">
        <v>83</v>
      </c>
      <c r="AJ2860" s="73">
        <v>44.186545744680998</v>
      </c>
      <c r="AK2860">
        <v>1024</v>
      </c>
      <c r="AL2860">
        <v>0.97325349344470702</v>
      </c>
      <c r="AM2860">
        <v>9.1155271667155494E-3</v>
      </c>
      <c r="AN2860">
        <v>11</v>
      </c>
      <c r="AO2860">
        <v>0.16251689543155401</v>
      </c>
      <c r="AP2860">
        <v>18</v>
      </c>
      <c r="AQ2860">
        <v>1180</v>
      </c>
      <c r="AR2860">
        <v>0.99792926594948606</v>
      </c>
      <c r="AS2860">
        <v>0</v>
      </c>
      <c r="AT2860">
        <v>0</v>
      </c>
      <c r="AU2860">
        <v>1.8263599644403601E-3</v>
      </c>
      <c r="AV2860">
        <v>3</v>
      </c>
      <c r="AW2860">
        <v>1171</v>
      </c>
      <c r="AX2860">
        <v>0.99670653406774801</v>
      </c>
      <c r="AY2860" s="73">
        <v>38.952051246006</v>
      </c>
      <c r="AZ2860">
        <v>1024</v>
      </c>
      <c r="BA2860">
        <v>0.97325349344470702</v>
      </c>
      <c r="BB2860">
        <v>1147</v>
      </c>
      <c r="BC2860">
        <v>0.82265314123288102</v>
      </c>
      <c r="BD2860">
        <v>15</v>
      </c>
      <c r="BE2860">
        <v>1.2759229285050499E-2</v>
      </c>
      <c r="BF2860">
        <v>42.412981476406003</v>
      </c>
      <c r="BG2860">
        <v>42.854670647139898</v>
      </c>
      <c r="BH2860">
        <v>38.952051246006</v>
      </c>
      <c r="BI2860">
        <v>44.186545744680998</v>
      </c>
    </row>
    <row r="2861" spans="1:61" x14ac:dyDescent="0.25">
      <c r="A2861" s="10" t="str">
        <f>VLOOKUP(D2861,'Index-Relations'!E:F,2,FALSE)</f>
        <v>BM</v>
      </c>
      <c r="B2861" t="s">
        <v>3450</v>
      </c>
      <c r="C2861" s="53" t="s">
        <v>2762</v>
      </c>
      <c r="D2861" s="59" t="s">
        <v>3069</v>
      </c>
      <c r="E2861" s="59" t="s">
        <v>6277</v>
      </c>
      <c r="F2861" t="s">
        <v>1077</v>
      </c>
      <c r="G2861" t="s">
        <v>1076</v>
      </c>
      <c r="H2861" t="s">
        <v>1078</v>
      </c>
      <c r="I2861" s="52">
        <v>45597</v>
      </c>
      <c r="J2861" t="s">
        <v>2457</v>
      </c>
      <c r="K2861">
        <v>1204</v>
      </c>
      <c r="L2861" s="73">
        <v>42.231685010329898</v>
      </c>
      <c r="M2861">
        <v>1025</v>
      </c>
      <c r="N2861">
        <v>0.97425888464865296</v>
      </c>
      <c r="O2861" s="73">
        <v>42.614571240998004</v>
      </c>
      <c r="P2861">
        <v>1025</v>
      </c>
      <c r="Q2861">
        <v>0.97425888464865296</v>
      </c>
      <c r="R2861">
        <v>970</v>
      </c>
      <c r="S2861">
        <v>0.93826429242626297</v>
      </c>
      <c r="T2861">
        <v>36.074740673982497</v>
      </c>
      <c r="U2861">
        <v>0.76004222923577203</v>
      </c>
      <c r="V2861">
        <v>923</v>
      </c>
      <c r="W2861">
        <v>6.05503806144339E-2</v>
      </c>
      <c r="X2861">
        <v>187</v>
      </c>
      <c r="Y2861">
        <v>1141</v>
      </c>
      <c r="Z2861">
        <v>0.98746444318253701</v>
      </c>
      <c r="AA2861">
        <v>141.075984668834</v>
      </c>
      <c r="AB2861">
        <v>597</v>
      </c>
      <c r="AC2861">
        <v>0.73953936125387298</v>
      </c>
      <c r="AD2861">
        <v>544</v>
      </c>
      <c r="AE2861">
        <v>0.247925081928663</v>
      </c>
      <c r="AF2861">
        <v>63</v>
      </c>
      <c r="AG2861">
        <v>1.2535556817463199E-2</v>
      </c>
      <c r="AH2861">
        <v>4.2030953488187096E-3</v>
      </c>
      <c r="AI2861">
        <v>82</v>
      </c>
      <c r="AJ2861" s="73">
        <v>44.040330965739003</v>
      </c>
      <c r="AK2861">
        <v>1025</v>
      </c>
      <c r="AL2861">
        <v>0.97425888464865296</v>
      </c>
      <c r="AM2861">
        <v>9.5169806244642802E-3</v>
      </c>
      <c r="AN2861">
        <v>11</v>
      </c>
      <c r="AO2861">
        <v>0.15951338189435399</v>
      </c>
      <c r="AP2861">
        <v>18</v>
      </c>
      <c r="AQ2861">
        <v>1171</v>
      </c>
      <c r="AR2861">
        <v>0.99666303662676703</v>
      </c>
      <c r="AS2861">
        <v>0</v>
      </c>
      <c r="AT2861">
        <v>0</v>
      </c>
      <c r="AU2861">
        <v>1.95605877003691E-2</v>
      </c>
      <c r="AV2861">
        <v>6</v>
      </c>
      <c r="AW2861">
        <v>1172</v>
      </c>
      <c r="AX2861">
        <v>0.99670271805342203</v>
      </c>
      <c r="AY2861" s="73">
        <v>38.838309383835004</v>
      </c>
      <c r="AZ2861">
        <v>1025</v>
      </c>
      <c r="BA2861">
        <v>0.97425888464865296</v>
      </c>
      <c r="BB2861">
        <v>1138</v>
      </c>
      <c r="BC2861">
        <v>0.823850199236557</v>
      </c>
      <c r="BD2861">
        <v>15</v>
      </c>
      <c r="BE2861">
        <v>1.32994554958559E-2</v>
      </c>
      <c r="BF2861">
        <v>42.231685010329898</v>
      </c>
      <c r="BG2861">
        <v>42.614571240998004</v>
      </c>
      <c r="BH2861">
        <v>38.838309383835004</v>
      </c>
      <c r="BI2861">
        <v>44.040330965739003</v>
      </c>
    </row>
    <row r="2862" spans="1:61" x14ac:dyDescent="0.25">
      <c r="A2862" s="10" t="str">
        <f>VLOOKUP(D2862,'Index-Relations'!E:F,2,FALSE)</f>
        <v>BM</v>
      </c>
      <c r="B2862" t="s">
        <v>3450</v>
      </c>
      <c r="C2862" s="53" t="s">
        <v>2763</v>
      </c>
      <c r="D2862" s="59" t="s">
        <v>3069</v>
      </c>
      <c r="E2862" s="59" t="s">
        <v>6278</v>
      </c>
      <c r="F2862" t="s">
        <v>1077</v>
      </c>
      <c r="G2862" t="s">
        <v>1076</v>
      </c>
      <c r="H2862" t="s">
        <v>1078</v>
      </c>
      <c r="I2862" s="52">
        <v>45566</v>
      </c>
      <c r="J2862" t="s">
        <v>2457</v>
      </c>
      <c r="K2862">
        <v>1204</v>
      </c>
      <c r="L2862" s="73">
        <v>42.451678351608898</v>
      </c>
      <c r="M2862">
        <v>1025</v>
      </c>
      <c r="N2862">
        <v>0.97584305959782403</v>
      </c>
      <c r="O2862" s="73">
        <v>42.898052837542998</v>
      </c>
      <c r="P2862">
        <v>1025</v>
      </c>
      <c r="Q2862">
        <v>0.97584305959782403</v>
      </c>
      <c r="R2862">
        <v>970</v>
      </c>
      <c r="S2862">
        <v>0.93892810594820397</v>
      </c>
      <c r="T2862">
        <v>35.949038315323897</v>
      </c>
      <c r="U2862">
        <v>0.76236638161917303</v>
      </c>
      <c r="V2862">
        <v>920</v>
      </c>
      <c r="W2862">
        <v>6.09060919546906E-2</v>
      </c>
      <c r="X2862">
        <v>186</v>
      </c>
      <c r="Y2862">
        <v>1136</v>
      </c>
      <c r="Z2862">
        <v>0.98767646902802098</v>
      </c>
      <c r="AA2862">
        <v>137.01211371949</v>
      </c>
      <c r="AB2862">
        <v>591</v>
      </c>
      <c r="AC2862">
        <v>0.74408667191948596</v>
      </c>
      <c r="AD2862">
        <v>545</v>
      </c>
      <c r="AE2862">
        <v>0.24358979710853501</v>
      </c>
      <c r="AF2862">
        <v>68</v>
      </c>
      <c r="AG2862">
        <v>1.23235309719773E-2</v>
      </c>
      <c r="AH2862">
        <v>4.2829770984756403E-3</v>
      </c>
      <c r="AI2862">
        <v>82</v>
      </c>
      <c r="AJ2862" s="73">
        <v>44.125791339865998</v>
      </c>
      <c r="AK2862">
        <v>1025</v>
      </c>
      <c r="AL2862">
        <v>0.97584305959782403</v>
      </c>
      <c r="AM2862">
        <v>9.4819599005634796E-3</v>
      </c>
      <c r="AN2862">
        <v>11</v>
      </c>
      <c r="AO2862">
        <v>0.16634417263725901</v>
      </c>
      <c r="AP2862">
        <v>18</v>
      </c>
      <c r="AQ2862">
        <v>1171</v>
      </c>
      <c r="AR2862">
        <v>0.99675526918087498</v>
      </c>
      <c r="AS2862">
        <v>0</v>
      </c>
      <c r="AT2862">
        <v>0</v>
      </c>
      <c r="AU2862">
        <v>1.9009847550390601E-2</v>
      </c>
      <c r="AV2862">
        <v>6</v>
      </c>
      <c r="AW2862">
        <v>1172</v>
      </c>
      <c r="AX2862">
        <v>0.99679233531654199</v>
      </c>
      <c r="AY2862" s="73">
        <v>39.057209290138999</v>
      </c>
      <c r="AZ2862">
        <v>1025</v>
      </c>
      <c r="BA2862">
        <v>0.97584305959782403</v>
      </c>
      <c r="BB2862">
        <v>1138</v>
      </c>
      <c r="BC2862">
        <v>0.817605931276286</v>
      </c>
      <c r="BD2862">
        <v>15</v>
      </c>
      <c r="BE2862">
        <v>1.28051652673285E-2</v>
      </c>
      <c r="BF2862">
        <v>42.451678351608898</v>
      </c>
      <c r="BG2862">
        <v>42.898052837542998</v>
      </c>
      <c r="BH2862">
        <v>39.057209290138999</v>
      </c>
      <c r="BI2862">
        <v>44.125791339865998</v>
      </c>
    </row>
    <row r="2863" spans="1:61" x14ac:dyDescent="0.25">
      <c r="A2863" s="10" t="str">
        <f>VLOOKUP(D2863,'Index-Relations'!E:F,2,FALSE)</f>
        <v>BM</v>
      </c>
      <c r="B2863" t="s">
        <v>3450</v>
      </c>
      <c r="C2863" s="53" t="s">
        <v>2764</v>
      </c>
      <c r="D2863" s="59" t="s">
        <v>3069</v>
      </c>
      <c r="E2863" s="59" t="s">
        <v>6279</v>
      </c>
      <c r="F2863" t="s">
        <v>1077</v>
      </c>
      <c r="G2863" t="s">
        <v>1076</v>
      </c>
      <c r="H2863" t="s">
        <v>1078</v>
      </c>
      <c r="I2863" s="52">
        <v>45537</v>
      </c>
      <c r="J2863" t="s">
        <v>2457</v>
      </c>
      <c r="K2863">
        <v>894</v>
      </c>
      <c r="L2863" s="73">
        <v>42.526668984551002</v>
      </c>
      <c r="M2863">
        <v>832</v>
      </c>
      <c r="N2863">
        <v>0.99075181851789595</v>
      </c>
      <c r="O2863" s="73">
        <v>43.257679195244002</v>
      </c>
      <c r="P2863">
        <v>832</v>
      </c>
      <c r="Q2863">
        <v>0.99075181851789595</v>
      </c>
      <c r="R2863">
        <v>754</v>
      </c>
      <c r="S2863">
        <v>0.956000071940733</v>
      </c>
      <c r="T2863">
        <v>35.5140209044988</v>
      </c>
      <c r="U2863">
        <v>0.762311724943456</v>
      </c>
      <c r="V2863">
        <v>694</v>
      </c>
      <c r="W2863">
        <v>6.2425483830008899E-2</v>
      </c>
      <c r="X2863">
        <v>152</v>
      </c>
      <c r="Y2863">
        <v>862</v>
      </c>
      <c r="Z2863">
        <v>0.99634338304369996</v>
      </c>
      <c r="AA2863">
        <v>159.427212198723</v>
      </c>
      <c r="AB2863">
        <v>474</v>
      </c>
      <c r="AC2863">
        <v>0.77811572113032501</v>
      </c>
      <c r="AD2863">
        <v>389</v>
      </c>
      <c r="AE2863">
        <v>0.219137252274652</v>
      </c>
      <c r="AF2863">
        <v>31</v>
      </c>
      <c r="AG2863">
        <v>2.7470265950213998E-3</v>
      </c>
      <c r="AH2863">
        <v>3.8810491352613001E-3</v>
      </c>
      <c r="AI2863">
        <v>65</v>
      </c>
      <c r="AJ2863" s="73">
        <v>43.955799278934002</v>
      </c>
      <c r="AK2863">
        <v>832</v>
      </c>
      <c r="AL2863">
        <v>0.99075181851789595</v>
      </c>
      <c r="AM2863">
        <v>3.1612265993309001E-3</v>
      </c>
      <c r="AN2863">
        <v>9</v>
      </c>
      <c r="AO2863">
        <v>0.18838270483480599</v>
      </c>
      <c r="AP2863">
        <v>17</v>
      </c>
      <c r="AQ2863">
        <v>885</v>
      </c>
      <c r="AR2863">
        <v>0.99965051327704701</v>
      </c>
      <c r="AS2863">
        <v>0</v>
      </c>
      <c r="AT2863">
        <v>0</v>
      </c>
      <c r="AU2863">
        <v>2.00965958260182E-2</v>
      </c>
      <c r="AV2863">
        <v>6</v>
      </c>
      <c r="AW2863">
        <v>885</v>
      </c>
      <c r="AX2863">
        <v>0.99965051327704701</v>
      </c>
      <c r="AY2863" s="73">
        <v>39.189075292506899</v>
      </c>
      <c r="AZ2863">
        <v>832</v>
      </c>
      <c r="BA2863">
        <v>0.99075181851789595</v>
      </c>
      <c r="BB2863">
        <v>854</v>
      </c>
      <c r="BC2863">
        <v>0.79698731212551999</v>
      </c>
      <c r="BD2863">
        <v>14</v>
      </c>
      <c r="BE2863">
        <v>1.42804963167199E-2</v>
      </c>
      <c r="BF2863">
        <v>42.526668984551002</v>
      </c>
      <c r="BG2863">
        <v>43.257679195244002</v>
      </c>
      <c r="BH2863">
        <v>39.189075292506899</v>
      </c>
      <c r="BI2863">
        <v>43.955799278934002</v>
      </c>
    </row>
    <row r="2864" spans="1:61" x14ac:dyDescent="0.25">
      <c r="A2864" s="10" t="str">
        <f>VLOOKUP(D2864,'Index-Relations'!E:F,2,FALSE)</f>
        <v>BM</v>
      </c>
      <c r="B2864" t="s">
        <v>3450</v>
      </c>
      <c r="C2864" s="53" t="s">
        <v>3350</v>
      </c>
      <c r="D2864" s="59" t="s">
        <v>3069</v>
      </c>
      <c r="E2864" s="59" t="s">
        <v>6280</v>
      </c>
      <c r="F2864" t="s">
        <v>1077</v>
      </c>
      <c r="G2864" t="s">
        <v>1076</v>
      </c>
      <c r="H2864" t="s">
        <v>1078</v>
      </c>
      <c r="I2864" s="52">
        <v>45505</v>
      </c>
      <c r="J2864" t="s">
        <v>2457</v>
      </c>
      <c r="K2864">
        <v>894</v>
      </c>
      <c r="L2864" s="73">
        <v>41.442845071876</v>
      </c>
      <c r="M2864">
        <v>832</v>
      </c>
      <c r="N2864">
        <v>0.99020611635782896</v>
      </c>
      <c r="O2864" s="73">
        <v>42.173211921559997</v>
      </c>
      <c r="P2864">
        <v>832</v>
      </c>
      <c r="Q2864">
        <v>0.99020611635782896</v>
      </c>
      <c r="R2864">
        <v>754</v>
      </c>
      <c r="S2864">
        <v>0.95470091535845103</v>
      </c>
      <c r="T2864">
        <v>35.515829978005101</v>
      </c>
      <c r="U2864">
        <v>0.76092023395558595</v>
      </c>
      <c r="V2864">
        <v>693</v>
      </c>
      <c r="W2864">
        <v>6.4138773180839895E-2</v>
      </c>
      <c r="X2864">
        <v>151</v>
      </c>
      <c r="Y2864">
        <v>860</v>
      </c>
      <c r="Z2864">
        <v>0.99491398059805003</v>
      </c>
      <c r="AA2864">
        <v>164.47177763522501</v>
      </c>
      <c r="AB2864">
        <v>468</v>
      </c>
      <c r="AC2864">
        <v>0.76276082847913296</v>
      </c>
      <c r="AD2864">
        <v>392</v>
      </c>
      <c r="AE2864">
        <v>0.23215315211891799</v>
      </c>
      <c r="AF2864">
        <v>34</v>
      </c>
      <c r="AG2864">
        <v>5.0860194019483303E-3</v>
      </c>
      <c r="AH2864">
        <v>4.4111978882999201E-3</v>
      </c>
      <c r="AI2864">
        <v>65</v>
      </c>
      <c r="AJ2864" s="73">
        <v>42.9052946344449</v>
      </c>
      <c r="AK2864">
        <v>832</v>
      </c>
      <c r="AL2864">
        <v>0.99020611635782896</v>
      </c>
      <c r="AM2864">
        <v>3.34089408688438E-3</v>
      </c>
      <c r="AN2864">
        <v>9</v>
      </c>
      <c r="AO2864">
        <v>0.18264996200931</v>
      </c>
      <c r="AP2864">
        <v>17</v>
      </c>
      <c r="AQ2864">
        <v>885</v>
      </c>
      <c r="AR2864">
        <v>0.99959089516158695</v>
      </c>
      <c r="AS2864">
        <v>0</v>
      </c>
      <c r="AT2864">
        <v>0</v>
      </c>
      <c r="AU2864">
        <v>1.9451427753648099E-2</v>
      </c>
      <c r="AV2864">
        <v>6</v>
      </c>
      <c r="AW2864">
        <v>885</v>
      </c>
      <c r="AX2864">
        <v>0.99959089516158695</v>
      </c>
      <c r="AY2864" s="73">
        <v>38.322385393087004</v>
      </c>
      <c r="AZ2864">
        <v>832</v>
      </c>
      <c r="BA2864">
        <v>0.99020611635782896</v>
      </c>
      <c r="BB2864">
        <v>854</v>
      </c>
      <c r="BC2864">
        <v>0.80222600204862704</v>
      </c>
      <c r="BD2864">
        <v>14</v>
      </c>
      <c r="BE2864">
        <v>1.4714931103649499E-2</v>
      </c>
      <c r="BF2864">
        <v>41.442845071876</v>
      </c>
      <c r="BG2864">
        <v>42.173211921559997</v>
      </c>
      <c r="BH2864">
        <v>38.322385393087004</v>
      </c>
      <c r="BI2864">
        <v>42.9052946344449</v>
      </c>
    </row>
    <row r="2865" spans="1:61" x14ac:dyDescent="0.25">
      <c r="A2865" s="10" t="str">
        <f>VLOOKUP(D2865,'Index-Relations'!E:F,2,FALSE)</f>
        <v>BM</v>
      </c>
      <c r="B2865" t="s">
        <v>3450</v>
      </c>
      <c r="C2865" s="53" t="s">
        <v>2765</v>
      </c>
      <c r="D2865" s="59" t="s">
        <v>3069</v>
      </c>
      <c r="E2865" s="59" t="s">
        <v>6281</v>
      </c>
      <c r="F2865" t="s">
        <v>1077</v>
      </c>
      <c r="G2865" t="s">
        <v>1076</v>
      </c>
      <c r="H2865" t="s">
        <v>1078</v>
      </c>
      <c r="I2865" s="52">
        <v>45474</v>
      </c>
      <c r="J2865" t="s">
        <v>2457</v>
      </c>
      <c r="K2865">
        <v>894</v>
      </c>
      <c r="L2865" s="73">
        <v>41.480141597515001</v>
      </c>
      <c r="M2865">
        <v>832</v>
      </c>
      <c r="N2865">
        <v>0.99020096202806696</v>
      </c>
      <c r="O2865" s="73">
        <v>42.268071003629998</v>
      </c>
      <c r="P2865">
        <v>832</v>
      </c>
      <c r="Q2865">
        <v>0.99020096202806696</v>
      </c>
      <c r="R2865">
        <v>754</v>
      </c>
      <c r="S2865">
        <v>0.95414571348647703</v>
      </c>
      <c r="T2865">
        <v>35.558337072057597</v>
      </c>
      <c r="U2865">
        <v>0.74742340968257004</v>
      </c>
      <c r="V2865">
        <v>691</v>
      </c>
      <c r="W2865">
        <v>6.5070663194958397E-2</v>
      </c>
      <c r="X2865">
        <v>152</v>
      </c>
      <c r="Y2865">
        <v>859</v>
      </c>
      <c r="Z2865">
        <v>0.994349126239778</v>
      </c>
      <c r="AA2865">
        <v>163.639773151279</v>
      </c>
      <c r="AB2865">
        <v>460</v>
      </c>
      <c r="AC2865">
        <v>0.74935902140903898</v>
      </c>
      <c r="AD2865">
        <v>399</v>
      </c>
      <c r="AE2865">
        <v>0.24499010483073899</v>
      </c>
      <c r="AF2865">
        <v>35</v>
      </c>
      <c r="AG2865">
        <v>5.65087376022088E-3</v>
      </c>
      <c r="AH2865">
        <v>4.3836847117306099E-3</v>
      </c>
      <c r="AI2865">
        <v>65</v>
      </c>
      <c r="AJ2865" s="73">
        <v>42.938250775918</v>
      </c>
      <c r="AK2865">
        <v>832</v>
      </c>
      <c r="AL2865">
        <v>0.99020096202806696</v>
      </c>
      <c r="AM2865">
        <v>3.0046315351639498E-3</v>
      </c>
      <c r="AN2865">
        <v>8</v>
      </c>
      <c r="AO2865">
        <v>0.18410514714879</v>
      </c>
      <c r="AP2865">
        <v>17</v>
      </c>
      <c r="AQ2865">
        <v>885</v>
      </c>
      <c r="AR2865">
        <v>0.99953758108124902</v>
      </c>
      <c r="AS2865">
        <v>0</v>
      </c>
      <c r="AT2865">
        <v>0</v>
      </c>
      <c r="AU2865">
        <v>1.97211825903079E-2</v>
      </c>
      <c r="AV2865">
        <v>6</v>
      </c>
      <c r="AW2865">
        <v>885</v>
      </c>
      <c r="AX2865">
        <v>0.99953758108124902</v>
      </c>
      <c r="AY2865" s="73">
        <v>38.325802392694001</v>
      </c>
      <c r="AZ2865">
        <v>832</v>
      </c>
      <c r="BA2865">
        <v>0.99020096202806696</v>
      </c>
      <c r="BB2865">
        <v>854</v>
      </c>
      <c r="BC2865">
        <v>0.80071520350096403</v>
      </c>
      <c r="BD2865">
        <v>14</v>
      </c>
      <c r="BE2865">
        <v>1.47172304314937E-2</v>
      </c>
      <c r="BF2865">
        <v>41.480141597515001</v>
      </c>
      <c r="BG2865">
        <v>42.268071003629998</v>
      </c>
      <c r="BH2865">
        <v>38.325802392694001</v>
      </c>
      <c r="BI2865">
        <v>42.938250775918</v>
      </c>
    </row>
    <row r="2866" spans="1:61" x14ac:dyDescent="0.25">
      <c r="A2866" s="10" t="str">
        <f>VLOOKUP(D2866,'Index-Relations'!E:F,2,FALSE)</f>
        <v>BM</v>
      </c>
      <c r="B2866" t="s">
        <v>3450</v>
      </c>
      <c r="C2866" s="53" t="s">
        <v>2766</v>
      </c>
      <c r="D2866" s="59" t="s">
        <v>3069</v>
      </c>
      <c r="E2866" s="59" t="s">
        <v>6282</v>
      </c>
      <c r="F2866" t="s">
        <v>1077</v>
      </c>
      <c r="G2866" t="s">
        <v>1076</v>
      </c>
      <c r="H2866" t="s">
        <v>1078</v>
      </c>
      <c r="I2866" s="52">
        <v>45446</v>
      </c>
      <c r="J2866" t="s">
        <v>2457</v>
      </c>
      <c r="K2866">
        <v>887</v>
      </c>
      <c r="L2866" s="73">
        <v>41.102267800329898</v>
      </c>
      <c r="M2866">
        <v>832</v>
      </c>
      <c r="N2866">
        <v>0.99055690734365398</v>
      </c>
      <c r="O2866" s="73">
        <v>41.753273153998997</v>
      </c>
      <c r="P2866">
        <v>832</v>
      </c>
      <c r="Q2866">
        <v>0.99055690734365398</v>
      </c>
      <c r="R2866">
        <v>754</v>
      </c>
      <c r="S2866">
        <v>0.95222889851563797</v>
      </c>
      <c r="T2866">
        <v>35.971002295537801</v>
      </c>
      <c r="U2866">
        <v>0.73760366600001703</v>
      </c>
      <c r="V2866">
        <v>691</v>
      </c>
      <c r="W2866">
        <v>6.5273606696686096E-2</v>
      </c>
      <c r="X2866">
        <v>151</v>
      </c>
      <c r="Y2866">
        <v>859</v>
      </c>
      <c r="Z2866">
        <v>0.99463808854340097</v>
      </c>
      <c r="AA2866">
        <v>161.63249330412799</v>
      </c>
      <c r="AB2866">
        <v>461</v>
      </c>
      <c r="AC2866">
        <v>0.747607995133585</v>
      </c>
      <c r="AD2866">
        <v>398</v>
      </c>
      <c r="AE2866">
        <v>0.24703009340981599</v>
      </c>
      <c r="AF2866">
        <v>28</v>
      </c>
      <c r="AG2866">
        <v>5.3619114565985797E-3</v>
      </c>
      <c r="AH2866">
        <v>4.2518496141561203E-3</v>
      </c>
      <c r="AI2866">
        <v>65</v>
      </c>
      <c r="AJ2866" s="73">
        <v>42.623148919646901</v>
      </c>
      <c r="AK2866">
        <v>832</v>
      </c>
      <c r="AL2866">
        <v>0.99055690734365398</v>
      </c>
      <c r="AM2866">
        <v>2.9057633368862199E-3</v>
      </c>
      <c r="AN2866">
        <v>8</v>
      </c>
      <c r="AO2866">
        <v>0.17616072718716999</v>
      </c>
      <c r="AP2866">
        <v>17</v>
      </c>
      <c r="AQ2866">
        <v>883</v>
      </c>
      <c r="AR2866">
        <v>0.99984743026769995</v>
      </c>
      <c r="AS2866">
        <v>0</v>
      </c>
      <c r="AT2866">
        <v>0</v>
      </c>
      <c r="AU2866">
        <v>1.8007281750800099E-2</v>
      </c>
      <c r="AV2866">
        <v>6</v>
      </c>
      <c r="AW2866">
        <v>880</v>
      </c>
      <c r="AX2866">
        <v>0.99959810014968897</v>
      </c>
      <c r="AY2866" s="73">
        <v>38.163312935043997</v>
      </c>
      <c r="AZ2866">
        <v>832</v>
      </c>
      <c r="BA2866">
        <v>0.99055690734365398</v>
      </c>
      <c r="BB2866">
        <v>852</v>
      </c>
      <c r="BC2866">
        <v>0.80877721561208205</v>
      </c>
      <c r="BD2866">
        <v>14</v>
      </c>
      <c r="BE2866">
        <v>1.4909487468448E-2</v>
      </c>
      <c r="BF2866">
        <v>41.102267800329898</v>
      </c>
      <c r="BG2866">
        <v>41.753273153998997</v>
      </c>
      <c r="BH2866">
        <v>38.163312935043997</v>
      </c>
      <c r="BI2866">
        <v>42.623148919646901</v>
      </c>
    </row>
    <row r="2867" spans="1:61" x14ac:dyDescent="0.25">
      <c r="A2867" s="10" t="str">
        <f>VLOOKUP(D2867,'Index-Relations'!E:F,2,FALSE)</f>
        <v>BM</v>
      </c>
      <c r="B2867" t="s">
        <v>3450</v>
      </c>
      <c r="C2867" s="53" t="s">
        <v>2767</v>
      </c>
      <c r="D2867" s="59" t="s">
        <v>3069</v>
      </c>
      <c r="E2867" s="59" t="s">
        <v>6283</v>
      </c>
      <c r="F2867" t="s">
        <v>1077</v>
      </c>
      <c r="G2867" t="s">
        <v>1076</v>
      </c>
      <c r="H2867" t="s">
        <v>1078</v>
      </c>
      <c r="I2867" s="52">
        <v>45413</v>
      </c>
      <c r="J2867" t="s">
        <v>2457</v>
      </c>
      <c r="K2867">
        <v>887</v>
      </c>
      <c r="L2867" s="73">
        <v>41.852658967417902</v>
      </c>
      <c r="M2867">
        <v>832</v>
      </c>
      <c r="N2867">
        <v>0.99040065468065397</v>
      </c>
      <c r="O2867" s="73">
        <v>42.274977692004903</v>
      </c>
      <c r="P2867">
        <v>832</v>
      </c>
      <c r="Q2867">
        <v>0.99040065468065397</v>
      </c>
      <c r="R2867">
        <v>754</v>
      </c>
      <c r="S2867">
        <v>0.94872739778645998</v>
      </c>
      <c r="T2867">
        <v>36.253108132644499</v>
      </c>
      <c r="U2867">
        <v>0.73278631555978901</v>
      </c>
      <c r="V2867">
        <v>689</v>
      </c>
      <c r="W2867">
        <v>6.2378167192004799E-2</v>
      </c>
      <c r="X2867">
        <v>151</v>
      </c>
      <c r="Y2867">
        <v>857</v>
      </c>
      <c r="Z2867">
        <v>0.99437780614113902</v>
      </c>
      <c r="AA2867">
        <v>162.22308889690299</v>
      </c>
      <c r="AB2867">
        <v>458</v>
      </c>
      <c r="AC2867">
        <v>0.74509858177641997</v>
      </c>
      <c r="AD2867">
        <v>399</v>
      </c>
      <c r="AE2867">
        <v>0.249279224364718</v>
      </c>
      <c r="AF2867">
        <v>30</v>
      </c>
      <c r="AG2867">
        <v>5.6221938588608099E-3</v>
      </c>
      <c r="AH2867">
        <v>3.8791118527264101E-3</v>
      </c>
      <c r="AI2867">
        <v>65</v>
      </c>
      <c r="AJ2867" s="73">
        <v>43.472874359730902</v>
      </c>
      <c r="AK2867">
        <v>832</v>
      </c>
      <c r="AL2867">
        <v>0.99040065468065397</v>
      </c>
      <c r="AM2867">
        <v>2.90185318371726E-3</v>
      </c>
      <c r="AN2867">
        <v>8</v>
      </c>
      <c r="AO2867">
        <v>0.17499223108547901</v>
      </c>
      <c r="AP2867">
        <v>15</v>
      </c>
      <c r="AQ2867">
        <v>880</v>
      </c>
      <c r="AR2867">
        <v>0.99955643125767002</v>
      </c>
      <c r="AS2867">
        <v>0</v>
      </c>
      <c r="AT2867">
        <v>0</v>
      </c>
      <c r="AU2867">
        <v>1.75479135039864E-2</v>
      </c>
      <c r="AV2867">
        <v>6</v>
      </c>
      <c r="AW2867">
        <v>880</v>
      </c>
      <c r="AX2867">
        <v>0.99955643125767002</v>
      </c>
      <c r="AY2867" s="73">
        <v>38.789768247891999</v>
      </c>
      <c r="AZ2867">
        <v>832</v>
      </c>
      <c r="BA2867">
        <v>0.99040065468065397</v>
      </c>
      <c r="BB2867">
        <v>851</v>
      </c>
      <c r="BC2867">
        <v>0.809527477369821</v>
      </c>
      <c r="BD2867">
        <v>14</v>
      </c>
      <c r="BE2867">
        <v>1.5036722802368599E-2</v>
      </c>
      <c r="BF2867">
        <v>41.852658967417902</v>
      </c>
      <c r="BG2867">
        <v>42.274977692004903</v>
      </c>
      <c r="BH2867">
        <v>38.789768247891999</v>
      </c>
      <c r="BI2867">
        <v>43.472874359730902</v>
      </c>
    </row>
    <row r="2868" spans="1:61" x14ac:dyDescent="0.25">
      <c r="A2868" s="10" t="str">
        <f>VLOOKUP(D2868,'Index-Relations'!E:F,2,FALSE)</f>
        <v>BM</v>
      </c>
      <c r="B2868" t="s">
        <v>3450</v>
      </c>
      <c r="C2868" s="53" t="s">
        <v>2768</v>
      </c>
      <c r="D2868" s="59" t="s">
        <v>3069</v>
      </c>
      <c r="E2868" s="59" t="s">
        <v>6284</v>
      </c>
      <c r="F2868" t="s">
        <v>1077</v>
      </c>
      <c r="G2868" t="s">
        <v>1076</v>
      </c>
      <c r="H2868" t="s">
        <v>1078</v>
      </c>
      <c r="I2868" s="52">
        <v>45383</v>
      </c>
      <c r="J2868" t="s">
        <v>2457</v>
      </c>
      <c r="K2868">
        <v>887</v>
      </c>
      <c r="L2868">
        <v>40.226051162007899</v>
      </c>
      <c r="M2868">
        <v>832</v>
      </c>
      <c r="N2868">
        <v>0.99004636956734005</v>
      </c>
      <c r="O2868">
        <v>42.461696161867003</v>
      </c>
      <c r="P2868">
        <v>832</v>
      </c>
      <c r="Q2868">
        <v>0.99004636956734005</v>
      </c>
      <c r="R2868">
        <v>754</v>
      </c>
      <c r="S2868">
        <v>0.94574796990086196</v>
      </c>
      <c r="T2868">
        <v>36.699646645498099</v>
      </c>
      <c r="U2868">
        <v>0.73291118689525403</v>
      </c>
      <c r="V2868">
        <v>689</v>
      </c>
      <c r="W2868">
        <v>6.1649340497821697E-2</v>
      </c>
      <c r="X2868">
        <v>151</v>
      </c>
      <c r="Y2868">
        <v>857</v>
      </c>
      <c r="Z2868">
        <v>0.99419581685990799</v>
      </c>
      <c r="AA2868">
        <v>170.35967488022999</v>
      </c>
      <c r="AB2868">
        <v>458</v>
      </c>
      <c r="AC2868">
        <v>0.74050591382092101</v>
      </c>
      <c r="AD2868">
        <v>399</v>
      </c>
      <c r="AE2868">
        <v>0.25368990303898697</v>
      </c>
      <c r="AF2868">
        <v>30</v>
      </c>
      <c r="AG2868">
        <v>5.8041831400914498E-3</v>
      </c>
      <c r="AH2868">
        <v>3.8104525650167402E-3</v>
      </c>
      <c r="AI2868">
        <v>65</v>
      </c>
      <c r="AJ2868">
        <v>42.607585765245098</v>
      </c>
      <c r="AK2868">
        <v>832</v>
      </c>
      <c r="AL2868">
        <v>0.99004636956734005</v>
      </c>
      <c r="AM2868">
        <v>3.0114682549141399E-3</v>
      </c>
      <c r="AN2868">
        <v>8</v>
      </c>
      <c r="AO2868">
        <v>0.16587536813130899</v>
      </c>
      <c r="AP2868">
        <v>15</v>
      </c>
      <c r="AQ2868">
        <v>880</v>
      </c>
      <c r="AR2868">
        <v>0.99954709943882702</v>
      </c>
      <c r="AS2868">
        <v>0</v>
      </c>
      <c r="AT2868">
        <v>0</v>
      </c>
      <c r="AU2868">
        <v>1.77454916484024E-2</v>
      </c>
      <c r="AV2868">
        <v>6</v>
      </c>
      <c r="AW2868">
        <v>880</v>
      </c>
      <c r="AX2868">
        <v>0.99954709943882702</v>
      </c>
      <c r="AY2868">
        <v>36.444004596385803</v>
      </c>
      <c r="AZ2868">
        <v>832</v>
      </c>
      <c r="BA2868">
        <v>0.99004636956734005</v>
      </c>
      <c r="BB2868">
        <v>851</v>
      </c>
      <c r="BC2868">
        <v>0.81868520297703495</v>
      </c>
      <c r="BD2868">
        <v>14</v>
      </c>
      <c r="BE2868">
        <v>1.49865283304826E-2</v>
      </c>
      <c r="BF2868">
        <v>41.547111568996897</v>
      </c>
      <c r="BG2868">
        <v>41.774444530845997</v>
      </c>
      <c r="BH2868">
        <v>38.7067730784849</v>
      </c>
      <c r="BI2868">
        <v>43.238002034319003</v>
      </c>
    </row>
    <row r="2869" spans="1:61" x14ac:dyDescent="0.25">
      <c r="A2869" s="10" t="str">
        <f>VLOOKUP(D2869,'Index-Relations'!E:F,2,FALSE)</f>
        <v>BM</v>
      </c>
      <c r="B2869" t="s">
        <v>3450</v>
      </c>
      <c r="C2869" s="53" t="s">
        <v>2769</v>
      </c>
      <c r="D2869" s="59" t="s">
        <v>3069</v>
      </c>
      <c r="E2869" s="59" t="s">
        <v>6285</v>
      </c>
      <c r="F2869" t="s">
        <v>1077</v>
      </c>
      <c r="G2869" t="s">
        <v>1076</v>
      </c>
      <c r="H2869" t="s">
        <v>1078</v>
      </c>
      <c r="I2869" s="52">
        <v>45352</v>
      </c>
      <c r="J2869" t="s">
        <v>2457</v>
      </c>
      <c r="K2869">
        <v>884</v>
      </c>
      <c r="L2869">
        <v>39.635520270639198</v>
      </c>
      <c r="M2869">
        <v>831</v>
      </c>
      <c r="N2869">
        <v>0.990967281171933</v>
      </c>
      <c r="O2869">
        <v>41.905892968920703</v>
      </c>
      <c r="P2869">
        <v>831</v>
      </c>
      <c r="Q2869">
        <v>0.990967281171933</v>
      </c>
      <c r="R2869">
        <v>754</v>
      </c>
      <c r="S2869">
        <v>0.94220892493766695</v>
      </c>
      <c r="T2869">
        <v>36.8184138106297</v>
      </c>
      <c r="U2869">
        <v>0.66600994088008802</v>
      </c>
      <c r="V2869">
        <v>685</v>
      </c>
      <c r="W2869">
        <v>5.0017273804680101E-2</v>
      </c>
      <c r="X2869">
        <v>137</v>
      </c>
      <c r="Y2869">
        <v>857</v>
      </c>
      <c r="Z2869">
        <v>0.99541913544828897</v>
      </c>
      <c r="AA2869">
        <v>168.01175192628</v>
      </c>
      <c r="AB2869">
        <v>458</v>
      </c>
      <c r="AC2869">
        <v>0.73860378164102003</v>
      </c>
      <c r="AD2869">
        <v>399</v>
      </c>
      <c r="AE2869">
        <v>0.256815353807269</v>
      </c>
      <c r="AF2869">
        <v>27</v>
      </c>
      <c r="AG2869">
        <v>4.5808645517100201E-3</v>
      </c>
      <c r="AH2869">
        <v>3.54582221235808E-3</v>
      </c>
      <c r="AI2869">
        <v>53</v>
      </c>
      <c r="AJ2869">
        <v>41.529680755239902</v>
      </c>
      <c r="AK2869">
        <v>831</v>
      </c>
      <c r="AL2869">
        <v>0.990967281171933</v>
      </c>
      <c r="AM2869">
        <v>3.1303245009270098E-3</v>
      </c>
      <c r="AN2869">
        <v>8</v>
      </c>
      <c r="AO2869">
        <v>0.15530515863626301</v>
      </c>
      <c r="AP2869">
        <v>15</v>
      </c>
      <c r="AQ2869">
        <v>878</v>
      </c>
      <c r="AR2869">
        <v>0.99957652173475398</v>
      </c>
      <c r="AS2869">
        <v>0</v>
      </c>
      <c r="AT2869">
        <v>0</v>
      </c>
      <c r="AU2869">
        <v>1.7086427984158999E-2</v>
      </c>
      <c r="AV2869">
        <v>6</v>
      </c>
      <c r="AW2869">
        <v>876</v>
      </c>
      <c r="AX2869">
        <v>0.99909613557121302</v>
      </c>
      <c r="AY2869">
        <v>36.335488338710398</v>
      </c>
      <c r="AZ2869">
        <v>831</v>
      </c>
      <c r="BA2869">
        <v>0.990967281171933</v>
      </c>
      <c r="BB2869">
        <v>849</v>
      </c>
      <c r="BC2869">
        <v>0.830781664308196</v>
      </c>
      <c r="BD2869">
        <v>14</v>
      </c>
      <c r="BE2869">
        <v>1.3489698790294401E-2</v>
      </c>
      <c r="BF2869">
        <v>41.007381405356</v>
      </c>
      <c r="BG2869">
        <v>41.491759282208001</v>
      </c>
      <c r="BH2869">
        <v>38.549947194749997</v>
      </c>
      <c r="BI2869">
        <v>42.275035893826903</v>
      </c>
    </row>
    <row r="2870" spans="1:61" x14ac:dyDescent="0.25">
      <c r="A2870" s="10" t="str">
        <f>VLOOKUP(D2870,'Index-Relations'!E:F,2,FALSE)</f>
        <v>BM</v>
      </c>
      <c r="B2870" t="s">
        <v>3450</v>
      </c>
      <c r="C2870" s="53" t="s">
        <v>2770</v>
      </c>
      <c r="D2870" s="59" t="s">
        <v>3069</v>
      </c>
      <c r="E2870" s="59" t="s">
        <v>6286</v>
      </c>
      <c r="F2870" t="s">
        <v>1077</v>
      </c>
      <c r="G2870" t="s">
        <v>1076</v>
      </c>
      <c r="H2870" t="s">
        <v>1078</v>
      </c>
      <c r="I2870" s="52">
        <v>45323</v>
      </c>
      <c r="J2870" t="s">
        <v>2457</v>
      </c>
      <c r="K2870">
        <v>884</v>
      </c>
      <c r="L2870">
        <v>40.292138275878898</v>
      </c>
      <c r="M2870">
        <v>830</v>
      </c>
      <c r="N2870">
        <v>0.99153471926083103</v>
      </c>
      <c r="O2870">
        <v>42.6131099298767</v>
      </c>
      <c r="P2870">
        <v>830</v>
      </c>
      <c r="Q2870">
        <v>0.99153471926083103</v>
      </c>
      <c r="R2870">
        <v>754</v>
      </c>
      <c r="S2870">
        <v>0.94825684081230399</v>
      </c>
      <c r="T2870">
        <v>36.317473614104003</v>
      </c>
      <c r="U2870">
        <v>0.65720996457055603</v>
      </c>
      <c r="V2870">
        <v>681</v>
      </c>
      <c r="W2870">
        <v>4.5602560808454297E-2</v>
      </c>
      <c r="X2870">
        <v>133</v>
      </c>
      <c r="Y2870">
        <v>856</v>
      </c>
      <c r="Z2870">
        <v>0.995665370230986</v>
      </c>
      <c r="AA2870">
        <v>187.02438519818099</v>
      </c>
      <c r="AB2870">
        <v>460</v>
      </c>
      <c r="AC2870">
        <v>0.74536972551771896</v>
      </c>
      <c r="AD2870">
        <v>396</v>
      </c>
      <c r="AE2870">
        <v>0.25029564471326599</v>
      </c>
      <c r="AF2870">
        <v>28</v>
      </c>
      <c r="AG2870">
        <v>4.3346297690133803E-3</v>
      </c>
      <c r="AH2870">
        <v>3.3228691467966699E-3</v>
      </c>
      <c r="AI2870">
        <v>49</v>
      </c>
      <c r="AJ2870">
        <v>42.020090439470302</v>
      </c>
      <c r="AK2870">
        <v>830</v>
      </c>
      <c r="AL2870">
        <v>0.99153471926083103</v>
      </c>
      <c r="AM2870">
        <v>2.9963721126184499E-3</v>
      </c>
      <c r="AN2870">
        <v>8</v>
      </c>
      <c r="AO2870">
        <v>0.163722351040196</v>
      </c>
      <c r="AP2870">
        <v>15</v>
      </c>
      <c r="AQ2870">
        <v>876</v>
      </c>
      <c r="AR2870">
        <v>0.99913423387546796</v>
      </c>
      <c r="AS2870">
        <v>0</v>
      </c>
      <c r="AT2870">
        <v>0</v>
      </c>
      <c r="AU2870">
        <v>1.6692983720084799E-2</v>
      </c>
      <c r="AV2870">
        <v>6</v>
      </c>
      <c r="AW2870">
        <v>876</v>
      </c>
      <c r="AX2870">
        <v>0.99913423387546796</v>
      </c>
      <c r="AY2870">
        <v>37.102935251872402</v>
      </c>
      <c r="AZ2870">
        <v>830</v>
      </c>
      <c r="BA2870">
        <v>0.99153471926083103</v>
      </c>
      <c r="BB2870">
        <v>847</v>
      </c>
      <c r="BC2870">
        <v>0.821918930248421</v>
      </c>
      <c r="BD2870">
        <v>14</v>
      </c>
      <c r="BE2870">
        <v>1.349295258685E-2</v>
      </c>
      <c r="BF2870">
        <v>41.654396226621898</v>
      </c>
      <c r="BG2870">
        <v>42.041711023521898</v>
      </c>
      <c r="BH2870">
        <v>39.360503179589003</v>
      </c>
      <c r="BI2870">
        <v>42.752807447152897</v>
      </c>
    </row>
    <row r="2871" spans="1:61" x14ac:dyDescent="0.25">
      <c r="A2871" s="10" t="str">
        <f>VLOOKUP(D2871,'Index-Relations'!E:F,2,FALSE)</f>
        <v>ESG</v>
      </c>
      <c r="B2871" t="s">
        <v>3450</v>
      </c>
      <c r="C2871" s="53" t="s">
        <v>2760</v>
      </c>
      <c r="D2871" s="59" t="s">
        <v>3070</v>
      </c>
      <c r="E2871" s="59" t="s">
        <v>6287</v>
      </c>
      <c r="F2871" t="s">
        <v>2461</v>
      </c>
      <c r="G2871" t="s">
        <v>1080</v>
      </c>
      <c r="H2871" t="s">
        <v>1082</v>
      </c>
      <c r="I2871" s="52">
        <v>45659</v>
      </c>
      <c r="J2871" t="s">
        <v>2457</v>
      </c>
      <c r="K2871">
        <v>558</v>
      </c>
      <c r="L2871" s="73">
        <v>36.653249861537901</v>
      </c>
      <c r="M2871">
        <v>534</v>
      </c>
      <c r="N2871">
        <v>0.99283411045990599</v>
      </c>
      <c r="O2871" s="73">
        <v>34.743465616062998</v>
      </c>
      <c r="P2871">
        <v>534</v>
      </c>
      <c r="Q2871">
        <v>0.99283411045990599</v>
      </c>
      <c r="R2871">
        <v>500</v>
      </c>
      <c r="S2871">
        <v>0.91385360148393502</v>
      </c>
      <c r="T2871">
        <v>37.175997547003803</v>
      </c>
      <c r="U2871">
        <v>0.75671542025758098</v>
      </c>
      <c r="V2871">
        <v>435</v>
      </c>
      <c r="W2871">
        <v>3.65001349782796E-2</v>
      </c>
      <c r="X2871">
        <v>85</v>
      </c>
      <c r="Y2871">
        <v>558</v>
      </c>
      <c r="Z2871">
        <v>1</v>
      </c>
      <c r="AA2871">
        <v>40.1964648852395</v>
      </c>
      <c r="AB2871">
        <v>322</v>
      </c>
      <c r="AC2871">
        <v>0.80382041654613701</v>
      </c>
      <c r="AD2871">
        <v>236</v>
      </c>
      <c r="AE2871">
        <v>0.19617958345386199</v>
      </c>
      <c r="AF2871">
        <v>0</v>
      </c>
      <c r="AG2871">
        <v>1.3878000000000001E-16</v>
      </c>
      <c r="AH2871">
        <v>4.7553976699271899E-3</v>
      </c>
      <c r="AI2871">
        <v>30</v>
      </c>
      <c r="AJ2871" s="73">
        <v>40.018575501168002</v>
      </c>
      <c r="AK2871">
        <v>534</v>
      </c>
      <c r="AL2871">
        <v>0.99283411045990599</v>
      </c>
      <c r="AM2871">
        <v>0</v>
      </c>
      <c r="AN2871">
        <v>0</v>
      </c>
      <c r="AO2871">
        <v>0</v>
      </c>
      <c r="AP2871">
        <v>0</v>
      </c>
      <c r="AQ2871">
        <v>558</v>
      </c>
      <c r="AR2871">
        <v>1</v>
      </c>
      <c r="AS2871">
        <v>0</v>
      </c>
      <c r="AT2871">
        <v>0</v>
      </c>
      <c r="AU2871">
        <v>0</v>
      </c>
      <c r="AV2871">
        <v>0</v>
      </c>
      <c r="AW2871">
        <v>558</v>
      </c>
      <c r="AX2871">
        <v>0.999999999999999</v>
      </c>
      <c r="AY2871" s="73">
        <v>36.065578298725903</v>
      </c>
      <c r="AZ2871">
        <v>534</v>
      </c>
      <c r="BA2871">
        <v>0.99283411045990599</v>
      </c>
      <c r="BB2871">
        <v>552</v>
      </c>
      <c r="BC2871">
        <v>0.994949000955344</v>
      </c>
      <c r="BD2871">
        <v>6</v>
      </c>
      <c r="BE2871">
        <v>5.0509990446557899E-3</v>
      </c>
      <c r="BF2871">
        <v>36.653249861537901</v>
      </c>
      <c r="BG2871">
        <v>34.743465616062998</v>
      </c>
      <c r="BH2871">
        <v>36.065578298725903</v>
      </c>
      <c r="BI2871">
        <v>40.018575501168002</v>
      </c>
    </row>
    <row r="2872" spans="1:61" x14ac:dyDescent="0.25">
      <c r="A2872" s="10" t="str">
        <f>VLOOKUP(D2872,'Index-Relations'!E:F,2,FALSE)</f>
        <v>ESG</v>
      </c>
      <c r="B2872" t="s">
        <v>3450</v>
      </c>
      <c r="C2872" s="53" t="s">
        <v>2761</v>
      </c>
      <c r="D2872" s="59" t="s">
        <v>3070</v>
      </c>
      <c r="E2872" s="59" t="s">
        <v>6288</v>
      </c>
      <c r="F2872" t="s">
        <v>2461</v>
      </c>
      <c r="G2872" t="s">
        <v>1080</v>
      </c>
      <c r="H2872" t="s">
        <v>1082</v>
      </c>
      <c r="I2872" s="52">
        <v>45628</v>
      </c>
      <c r="J2872" t="s">
        <v>2457</v>
      </c>
      <c r="K2872">
        <v>461</v>
      </c>
      <c r="L2872" s="73">
        <v>37.712695381370999</v>
      </c>
      <c r="M2872">
        <v>447</v>
      </c>
      <c r="N2872">
        <v>0.99058223050700001</v>
      </c>
      <c r="O2872" s="73">
        <v>35.889025012532997</v>
      </c>
      <c r="P2872">
        <v>447</v>
      </c>
      <c r="Q2872">
        <v>0.99058223050700001</v>
      </c>
      <c r="R2872">
        <v>411</v>
      </c>
      <c r="S2872">
        <v>0.91878997270669405</v>
      </c>
      <c r="T2872">
        <v>36.589460305654598</v>
      </c>
      <c r="U2872">
        <v>0.75876004894353399</v>
      </c>
      <c r="V2872">
        <v>364</v>
      </c>
      <c r="W2872">
        <v>3.3649919454926701E-2</v>
      </c>
      <c r="X2872">
        <v>70</v>
      </c>
      <c r="Y2872">
        <v>461</v>
      </c>
      <c r="Z2872">
        <v>0.999999999999999</v>
      </c>
      <c r="AA2872">
        <v>34.259371807565401</v>
      </c>
      <c r="AB2872">
        <v>267</v>
      </c>
      <c r="AC2872">
        <v>0.77483278150697599</v>
      </c>
      <c r="AD2872">
        <v>194</v>
      </c>
      <c r="AE2872">
        <v>0.22516721849302301</v>
      </c>
      <c r="AF2872">
        <v>0</v>
      </c>
      <c r="AG2872">
        <v>0</v>
      </c>
      <c r="AH2872">
        <v>5.2448827311876696E-3</v>
      </c>
      <c r="AI2872">
        <v>26</v>
      </c>
      <c r="AJ2872" s="73">
        <v>41.047249476898003</v>
      </c>
      <c r="AK2872">
        <v>447</v>
      </c>
      <c r="AL2872">
        <v>0.99058223050700001</v>
      </c>
      <c r="AM2872">
        <v>0</v>
      </c>
      <c r="AN2872">
        <v>0</v>
      </c>
      <c r="AO2872">
        <v>0</v>
      </c>
      <c r="AP2872">
        <v>0</v>
      </c>
      <c r="AQ2872">
        <v>461</v>
      </c>
      <c r="AR2872">
        <v>1</v>
      </c>
      <c r="AS2872">
        <v>0</v>
      </c>
      <c r="AT2872">
        <v>0</v>
      </c>
      <c r="AU2872">
        <v>0</v>
      </c>
      <c r="AV2872">
        <v>0</v>
      </c>
      <c r="AW2872">
        <v>461</v>
      </c>
      <c r="AX2872">
        <v>1</v>
      </c>
      <c r="AY2872" s="73">
        <v>36.982288407946001</v>
      </c>
      <c r="AZ2872">
        <v>447</v>
      </c>
      <c r="BA2872">
        <v>0.99058223050700001</v>
      </c>
      <c r="BB2872">
        <v>455</v>
      </c>
      <c r="BC2872">
        <v>0.99519701417322903</v>
      </c>
      <c r="BD2872">
        <v>6</v>
      </c>
      <c r="BE2872">
        <v>4.80298582677058E-3</v>
      </c>
      <c r="BF2872">
        <v>37.712695381370999</v>
      </c>
      <c r="BG2872">
        <v>35.889025012532997</v>
      </c>
      <c r="BH2872">
        <v>36.982288407946001</v>
      </c>
      <c r="BI2872">
        <v>41.047249476898003</v>
      </c>
    </row>
    <row r="2873" spans="1:61" x14ac:dyDescent="0.25">
      <c r="A2873" s="10" t="str">
        <f>VLOOKUP(D2873,'Index-Relations'!E:F,2,FALSE)</f>
        <v>ESG</v>
      </c>
      <c r="B2873" t="s">
        <v>3450</v>
      </c>
      <c r="C2873" s="53" t="s">
        <v>2762</v>
      </c>
      <c r="D2873" s="59" t="s">
        <v>3070</v>
      </c>
      <c r="E2873" s="59" t="s">
        <v>6289</v>
      </c>
      <c r="F2873" t="s">
        <v>2461</v>
      </c>
      <c r="G2873" t="s">
        <v>1080</v>
      </c>
      <c r="H2873" t="s">
        <v>1082</v>
      </c>
      <c r="I2873" s="52">
        <v>45597</v>
      </c>
      <c r="J2873" t="s">
        <v>2457</v>
      </c>
      <c r="K2873">
        <v>462</v>
      </c>
      <c r="L2873" s="73">
        <v>37.6129539928139</v>
      </c>
      <c r="M2873">
        <v>448</v>
      </c>
      <c r="N2873">
        <v>0.99131209831823297</v>
      </c>
      <c r="O2873" s="73">
        <v>35.697158035247902</v>
      </c>
      <c r="P2873">
        <v>448</v>
      </c>
      <c r="Q2873">
        <v>0.99131209831823297</v>
      </c>
      <c r="R2873">
        <v>412</v>
      </c>
      <c r="S2873">
        <v>0.91940745516991695</v>
      </c>
      <c r="T2873">
        <v>36.404459177875502</v>
      </c>
      <c r="U2873">
        <v>0.759355144241188</v>
      </c>
      <c r="V2873">
        <v>365</v>
      </c>
      <c r="W2873">
        <v>3.3368128259183699E-2</v>
      </c>
      <c r="X2873">
        <v>70</v>
      </c>
      <c r="Y2873">
        <v>462</v>
      </c>
      <c r="Z2873">
        <v>1</v>
      </c>
      <c r="AA2873">
        <v>33.239493174793701</v>
      </c>
      <c r="AB2873">
        <v>260</v>
      </c>
      <c r="AC2873">
        <v>0.76199139675998295</v>
      </c>
      <c r="AD2873">
        <v>202</v>
      </c>
      <c r="AE2873">
        <v>0.23800860324001599</v>
      </c>
      <c r="AF2873">
        <v>0</v>
      </c>
      <c r="AG2873">
        <v>0</v>
      </c>
      <c r="AH2873">
        <v>5.3782162641612596E-3</v>
      </c>
      <c r="AI2873">
        <v>26</v>
      </c>
      <c r="AJ2873" s="73">
        <v>40.912841914924002</v>
      </c>
      <c r="AK2873">
        <v>448</v>
      </c>
      <c r="AL2873">
        <v>0.99131209831823297</v>
      </c>
      <c r="AM2873">
        <v>0</v>
      </c>
      <c r="AN2873">
        <v>0</v>
      </c>
      <c r="AO2873">
        <v>0</v>
      </c>
      <c r="AP2873">
        <v>0</v>
      </c>
      <c r="AQ2873">
        <v>462</v>
      </c>
      <c r="AR2873">
        <v>1</v>
      </c>
      <c r="AS2873">
        <v>0</v>
      </c>
      <c r="AT2873">
        <v>0</v>
      </c>
      <c r="AU2873">
        <v>0</v>
      </c>
      <c r="AV2873">
        <v>0</v>
      </c>
      <c r="AW2873">
        <v>462</v>
      </c>
      <c r="AX2873">
        <v>1</v>
      </c>
      <c r="AY2873" s="73">
        <v>36.9952606180359</v>
      </c>
      <c r="AZ2873">
        <v>448</v>
      </c>
      <c r="BA2873">
        <v>0.99131209831823297</v>
      </c>
      <c r="BB2873">
        <v>456</v>
      </c>
      <c r="BC2873">
        <v>0.99528605878934795</v>
      </c>
      <c r="BD2873">
        <v>6</v>
      </c>
      <c r="BE2873">
        <v>4.7139412106511399E-3</v>
      </c>
      <c r="BF2873">
        <v>37.6129539928139</v>
      </c>
      <c r="BG2873">
        <v>35.697158035247902</v>
      </c>
      <c r="BH2873">
        <v>36.9952606180359</v>
      </c>
      <c r="BI2873">
        <v>40.912841914924002</v>
      </c>
    </row>
    <row r="2874" spans="1:61" x14ac:dyDescent="0.25">
      <c r="A2874" s="10" t="str">
        <f>VLOOKUP(D2874,'Index-Relations'!E:F,2,FALSE)</f>
        <v>ESG</v>
      </c>
      <c r="B2874" t="s">
        <v>3450</v>
      </c>
      <c r="C2874" s="53" t="s">
        <v>2763</v>
      </c>
      <c r="D2874" s="59" t="s">
        <v>3070</v>
      </c>
      <c r="E2874" s="59" t="s">
        <v>6290</v>
      </c>
      <c r="F2874" t="s">
        <v>2461</v>
      </c>
      <c r="G2874" t="s">
        <v>1080</v>
      </c>
      <c r="H2874" t="s">
        <v>1082</v>
      </c>
      <c r="I2874" s="52">
        <v>45566</v>
      </c>
      <c r="J2874" t="s">
        <v>2457</v>
      </c>
      <c r="K2874">
        <v>462</v>
      </c>
      <c r="L2874" s="73">
        <v>37.753558212578902</v>
      </c>
      <c r="M2874">
        <v>448</v>
      </c>
      <c r="N2874">
        <v>0.99296655877917195</v>
      </c>
      <c r="O2874" s="73">
        <v>35.771270671796898</v>
      </c>
      <c r="P2874">
        <v>448</v>
      </c>
      <c r="Q2874">
        <v>0.99296655877917195</v>
      </c>
      <c r="R2874">
        <v>412</v>
      </c>
      <c r="S2874">
        <v>0.91584320777506401</v>
      </c>
      <c r="T2874">
        <v>36.4181456718593</v>
      </c>
      <c r="U2874">
        <v>0.76115224798714498</v>
      </c>
      <c r="V2874">
        <v>366</v>
      </c>
      <c r="W2874">
        <v>3.3828853453937303E-2</v>
      </c>
      <c r="X2874">
        <v>70</v>
      </c>
      <c r="Y2874">
        <v>462</v>
      </c>
      <c r="Z2874">
        <v>0.999999999999999</v>
      </c>
      <c r="AA2874">
        <v>32.753264017442802</v>
      </c>
      <c r="AB2874">
        <v>257</v>
      </c>
      <c r="AC2874">
        <v>0.76606448292847096</v>
      </c>
      <c r="AD2874">
        <v>205</v>
      </c>
      <c r="AE2874">
        <v>0.23393551707152799</v>
      </c>
      <c r="AF2874">
        <v>0</v>
      </c>
      <c r="AG2874">
        <v>0</v>
      </c>
      <c r="AH2874">
        <v>5.5344376689860997E-3</v>
      </c>
      <c r="AI2874">
        <v>26</v>
      </c>
      <c r="AJ2874" s="73">
        <v>40.988672183284002</v>
      </c>
      <c r="AK2874">
        <v>448</v>
      </c>
      <c r="AL2874">
        <v>0.99296655877917195</v>
      </c>
      <c r="AM2874">
        <v>0</v>
      </c>
      <c r="AN2874">
        <v>0</v>
      </c>
      <c r="AO2874">
        <v>0</v>
      </c>
      <c r="AP2874">
        <v>0</v>
      </c>
      <c r="AQ2874">
        <v>462</v>
      </c>
      <c r="AR2874">
        <v>1</v>
      </c>
      <c r="AS2874">
        <v>0</v>
      </c>
      <c r="AT2874">
        <v>0</v>
      </c>
      <c r="AU2874">
        <v>0</v>
      </c>
      <c r="AV2874">
        <v>0</v>
      </c>
      <c r="AW2874">
        <v>462</v>
      </c>
      <c r="AX2874">
        <v>1</v>
      </c>
      <c r="AY2874" s="73">
        <v>37.220680647806901</v>
      </c>
      <c r="AZ2874">
        <v>448</v>
      </c>
      <c r="BA2874">
        <v>0.99296655877917195</v>
      </c>
      <c r="BB2874">
        <v>456</v>
      </c>
      <c r="BC2874">
        <v>0.99539374012941095</v>
      </c>
      <c r="BD2874">
        <v>6</v>
      </c>
      <c r="BE2874">
        <v>4.6062598705880796E-3</v>
      </c>
      <c r="BF2874">
        <v>37.753558212578902</v>
      </c>
      <c r="BG2874">
        <v>35.771270671796898</v>
      </c>
      <c r="BH2874">
        <v>37.220680647806901</v>
      </c>
      <c r="BI2874">
        <v>40.988672183284002</v>
      </c>
    </row>
    <row r="2875" spans="1:61" x14ac:dyDescent="0.25">
      <c r="A2875" s="10" t="str">
        <f>VLOOKUP(D2875,'Index-Relations'!E:F,2,FALSE)</f>
        <v>ESG</v>
      </c>
      <c r="B2875" t="s">
        <v>3450</v>
      </c>
      <c r="C2875" s="53" t="s">
        <v>2764</v>
      </c>
      <c r="D2875" s="59" t="s">
        <v>3070</v>
      </c>
      <c r="E2875" s="59" t="s">
        <v>6291</v>
      </c>
      <c r="F2875" t="s">
        <v>2461</v>
      </c>
      <c r="G2875" t="s">
        <v>1080</v>
      </c>
      <c r="H2875" t="s">
        <v>1082</v>
      </c>
      <c r="I2875" s="52">
        <v>45537</v>
      </c>
      <c r="J2875" t="s">
        <v>2457</v>
      </c>
      <c r="K2875">
        <v>474</v>
      </c>
      <c r="L2875" s="73">
        <v>37.831985613798999</v>
      </c>
      <c r="M2875">
        <v>461</v>
      </c>
      <c r="N2875">
        <v>0.99261684760265301</v>
      </c>
      <c r="O2875" s="73">
        <v>35.731648241787902</v>
      </c>
      <c r="P2875">
        <v>461</v>
      </c>
      <c r="Q2875">
        <v>0.99261684760265301</v>
      </c>
      <c r="R2875">
        <v>422</v>
      </c>
      <c r="S2875">
        <v>0.92629260495882404</v>
      </c>
      <c r="T2875">
        <v>37.322834055670398</v>
      </c>
      <c r="U2875">
        <v>0.76784995658147903</v>
      </c>
      <c r="V2875">
        <v>376</v>
      </c>
      <c r="W2875">
        <v>3.9193691343590797E-2</v>
      </c>
      <c r="X2875">
        <v>77</v>
      </c>
      <c r="Y2875">
        <v>474</v>
      </c>
      <c r="Z2875">
        <v>0.999999999999999</v>
      </c>
      <c r="AA2875">
        <v>39.304418222127701</v>
      </c>
      <c r="AB2875">
        <v>255</v>
      </c>
      <c r="AC2875">
        <v>0.79488040905532897</v>
      </c>
      <c r="AD2875">
        <v>220</v>
      </c>
      <c r="AE2875">
        <v>0.208008208110495</v>
      </c>
      <c r="AF2875">
        <v>-1</v>
      </c>
      <c r="AG2875">
        <v>0</v>
      </c>
      <c r="AH2875">
        <v>3.78914431463802E-3</v>
      </c>
      <c r="AI2875">
        <v>25</v>
      </c>
      <c r="AJ2875" s="73">
        <v>40.889900247359897</v>
      </c>
      <c r="AK2875">
        <v>461</v>
      </c>
      <c r="AL2875">
        <v>0.99261684760265301</v>
      </c>
      <c r="AM2875">
        <v>0</v>
      </c>
      <c r="AN2875">
        <v>0</v>
      </c>
      <c r="AO2875">
        <v>1.15446973366115E-4</v>
      </c>
      <c r="AP2875">
        <v>1</v>
      </c>
      <c r="AQ2875">
        <v>474</v>
      </c>
      <c r="AR2875">
        <v>1</v>
      </c>
      <c r="AS2875">
        <v>0</v>
      </c>
      <c r="AT2875">
        <v>0</v>
      </c>
      <c r="AU2875">
        <v>0</v>
      </c>
      <c r="AV2875">
        <v>0</v>
      </c>
      <c r="AW2875">
        <v>474</v>
      </c>
      <c r="AX2875">
        <v>1</v>
      </c>
      <c r="AY2875" s="73">
        <v>37.5594470793109</v>
      </c>
      <c r="AZ2875">
        <v>461</v>
      </c>
      <c r="BA2875">
        <v>0.99261684760265301</v>
      </c>
      <c r="BB2875">
        <v>465</v>
      </c>
      <c r="BC2875">
        <v>0.98564562705763903</v>
      </c>
      <c r="BD2875">
        <v>8</v>
      </c>
      <c r="BE2875">
        <v>1.4238925968994599E-2</v>
      </c>
      <c r="BF2875">
        <v>37.831985613798999</v>
      </c>
      <c r="BG2875">
        <v>35.731648241787902</v>
      </c>
      <c r="BH2875">
        <v>37.5594470793109</v>
      </c>
      <c r="BI2875">
        <v>40.889900247359897</v>
      </c>
    </row>
    <row r="2876" spans="1:61" x14ac:dyDescent="0.25">
      <c r="A2876" s="10" t="str">
        <f>VLOOKUP(D2876,'Index-Relations'!E:F,2,FALSE)</f>
        <v>ESG</v>
      </c>
      <c r="B2876" t="s">
        <v>3450</v>
      </c>
      <c r="C2876" s="53" t="s">
        <v>3350</v>
      </c>
      <c r="D2876" s="59" t="s">
        <v>3070</v>
      </c>
      <c r="E2876" s="59" t="s">
        <v>6292</v>
      </c>
      <c r="F2876" t="s">
        <v>2461</v>
      </c>
      <c r="G2876" t="s">
        <v>1080</v>
      </c>
      <c r="H2876" t="s">
        <v>1082</v>
      </c>
      <c r="I2876" s="52">
        <v>45505</v>
      </c>
      <c r="J2876" t="s">
        <v>2457</v>
      </c>
      <c r="K2876">
        <v>474</v>
      </c>
      <c r="L2876" s="73">
        <v>37.270777684734902</v>
      </c>
      <c r="M2876">
        <v>461</v>
      </c>
      <c r="N2876">
        <v>0.99252905248826795</v>
      </c>
      <c r="O2876" s="73">
        <v>35.2666053794809</v>
      </c>
      <c r="P2876">
        <v>461</v>
      </c>
      <c r="Q2876">
        <v>0.99252905248826795</v>
      </c>
      <c r="R2876">
        <v>422</v>
      </c>
      <c r="S2876">
        <v>0.92448952799275297</v>
      </c>
      <c r="T2876">
        <v>37.111487798133197</v>
      </c>
      <c r="U2876">
        <v>0.76418853282390897</v>
      </c>
      <c r="V2876">
        <v>376</v>
      </c>
      <c r="W2876">
        <v>3.9959414339505298E-2</v>
      </c>
      <c r="X2876">
        <v>77</v>
      </c>
      <c r="Y2876">
        <v>474</v>
      </c>
      <c r="Z2876">
        <v>0.999999999999999</v>
      </c>
      <c r="AA2876">
        <v>37.311401124228396</v>
      </c>
      <c r="AB2876">
        <v>251</v>
      </c>
      <c r="AC2876">
        <v>0.78933076960199</v>
      </c>
      <c r="AD2876">
        <v>223</v>
      </c>
      <c r="AE2876">
        <v>0.210669230398009</v>
      </c>
      <c r="AF2876">
        <v>0</v>
      </c>
      <c r="AG2876">
        <v>0</v>
      </c>
      <c r="AH2876">
        <v>4.4175035646598602E-3</v>
      </c>
      <c r="AI2876">
        <v>25</v>
      </c>
      <c r="AJ2876" s="73">
        <v>40.349203076470999</v>
      </c>
      <c r="AK2876">
        <v>461</v>
      </c>
      <c r="AL2876">
        <v>0.99252905248826795</v>
      </c>
      <c r="AM2876">
        <v>0</v>
      </c>
      <c r="AN2876">
        <v>0</v>
      </c>
      <c r="AO2876">
        <v>1.11045433382714E-4</v>
      </c>
      <c r="AP2876">
        <v>1</v>
      </c>
      <c r="AQ2876">
        <v>474</v>
      </c>
      <c r="AR2876">
        <v>1</v>
      </c>
      <c r="AS2876">
        <v>0</v>
      </c>
      <c r="AT2876">
        <v>0</v>
      </c>
      <c r="AU2876">
        <v>0</v>
      </c>
      <c r="AV2876">
        <v>0</v>
      </c>
      <c r="AW2876">
        <v>474</v>
      </c>
      <c r="AX2876">
        <v>0.999999999999999</v>
      </c>
      <c r="AY2876" s="73">
        <v>36.982062377344</v>
      </c>
      <c r="AZ2876">
        <v>461</v>
      </c>
      <c r="BA2876">
        <v>0.99252905248826795</v>
      </c>
      <c r="BB2876">
        <v>465</v>
      </c>
      <c r="BC2876">
        <v>0.98531809428835304</v>
      </c>
      <c r="BD2876">
        <v>8</v>
      </c>
      <c r="BE2876">
        <v>1.4570860278263801E-2</v>
      </c>
      <c r="BF2876">
        <v>37.270777684734902</v>
      </c>
      <c r="BG2876">
        <v>35.2666053794809</v>
      </c>
      <c r="BH2876">
        <v>36.982062377344</v>
      </c>
      <c r="BI2876">
        <v>40.349203076470999</v>
      </c>
    </row>
    <row r="2877" spans="1:61" x14ac:dyDescent="0.25">
      <c r="A2877" s="10" t="str">
        <f>VLOOKUP(D2877,'Index-Relations'!E:F,2,FALSE)</f>
        <v>ESG</v>
      </c>
      <c r="B2877" t="s">
        <v>3450</v>
      </c>
      <c r="C2877" s="53" t="s">
        <v>2765</v>
      </c>
      <c r="D2877" s="59" t="s">
        <v>3070</v>
      </c>
      <c r="E2877" s="59" t="s">
        <v>6293</v>
      </c>
      <c r="F2877" t="s">
        <v>2461</v>
      </c>
      <c r="G2877" t="s">
        <v>1080</v>
      </c>
      <c r="H2877" t="s">
        <v>1082</v>
      </c>
      <c r="I2877" s="52">
        <v>45474</v>
      </c>
      <c r="J2877" t="s">
        <v>2457</v>
      </c>
      <c r="K2877">
        <v>474</v>
      </c>
      <c r="L2877" s="73">
        <v>37.540969188040997</v>
      </c>
      <c r="M2877">
        <v>461</v>
      </c>
      <c r="N2877">
        <v>0.992763753398611</v>
      </c>
      <c r="O2877" s="73">
        <v>35.579479133226897</v>
      </c>
      <c r="P2877">
        <v>461</v>
      </c>
      <c r="Q2877">
        <v>0.992763753398611</v>
      </c>
      <c r="R2877">
        <v>422</v>
      </c>
      <c r="S2877">
        <v>0.91905223536005598</v>
      </c>
      <c r="T2877">
        <v>37.028541386645998</v>
      </c>
      <c r="U2877">
        <v>0.75160017927066203</v>
      </c>
      <c r="V2877">
        <v>375</v>
      </c>
      <c r="W2877">
        <v>3.9376538251921202E-2</v>
      </c>
      <c r="X2877">
        <v>77</v>
      </c>
      <c r="Y2877">
        <v>474</v>
      </c>
      <c r="Z2877">
        <v>1</v>
      </c>
      <c r="AA2877">
        <v>35.737420671305102</v>
      </c>
      <c r="AB2877">
        <v>248</v>
      </c>
      <c r="AC2877">
        <v>0.77676024331900795</v>
      </c>
      <c r="AD2877">
        <v>226</v>
      </c>
      <c r="AE2877">
        <v>0.223239756680991</v>
      </c>
      <c r="AF2877">
        <v>0</v>
      </c>
      <c r="AG2877">
        <v>3.3307000000000001E-16</v>
      </c>
      <c r="AH2877">
        <v>4.2917507887029697E-3</v>
      </c>
      <c r="AI2877">
        <v>25</v>
      </c>
      <c r="AJ2877" s="73">
        <v>40.586414925527997</v>
      </c>
      <c r="AK2877">
        <v>461</v>
      </c>
      <c r="AL2877">
        <v>0.992763753398611</v>
      </c>
      <c r="AM2877">
        <v>0</v>
      </c>
      <c r="AN2877">
        <v>0</v>
      </c>
      <c r="AO2877">
        <v>1.10346603867139E-4</v>
      </c>
      <c r="AP2877">
        <v>1</v>
      </c>
      <c r="AQ2877">
        <v>474</v>
      </c>
      <c r="AR2877">
        <v>1</v>
      </c>
      <c r="AS2877">
        <v>0</v>
      </c>
      <c r="AT2877">
        <v>0</v>
      </c>
      <c r="AU2877">
        <v>0</v>
      </c>
      <c r="AV2877">
        <v>0</v>
      </c>
      <c r="AW2877">
        <v>474</v>
      </c>
      <c r="AX2877">
        <v>1</v>
      </c>
      <c r="AY2877" s="73">
        <v>37.180644502615003</v>
      </c>
      <c r="AZ2877">
        <v>461</v>
      </c>
      <c r="BA2877">
        <v>0.992763753398611</v>
      </c>
      <c r="BB2877">
        <v>465</v>
      </c>
      <c r="BC2877">
        <v>0.98531816776402004</v>
      </c>
      <c r="BD2877">
        <v>8</v>
      </c>
      <c r="BE2877">
        <v>1.4571485632112399E-2</v>
      </c>
      <c r="BF2877">
        <v>37.540969188040997</v>
      </c>
      <c r="BG2877">
        <v>35.579479133226897</v>
      </c>
      <c r="BH2877">
        <v>37.180644502615003</v>
      </c>
      <c r="BI2877">
        <v>40.586414925527997</v>
      </c>
    </row>
    <row r="2878" spans="1:61" x14ac:dyDescent="0.25">
      <c r="A2878" s="10" t="str">
        <f>VLOOKUP(D2878,'Index-Relations'!E:F,2,FALSE)</f>
        <v>ESG</v>
      </c>
      <c r="B2878" t="s">
        <v>3450</v>
      </c>
      <c r="C2878" s="53" t="s">
        <v>2766</v>
      </c>
      <c r="D2878" s="59" t="s">
        <v>3070</v>
      </c>
      <c r="E2878" s="59" t="s">
        <v>6294</v>
      </c>
      <c r="F2878" t="s">
        <v>2461</v>
      </c>
      <c r="G2878" t="s">
        <v>1080</v>
      </c>
      <c r="H2878" t="s">
        <v>1082</v>
      </c>
      <c r="I2878" s="52">
        <v>45446</v>
      </c>
      <c r="J2878" t="s">
        <v>2457</v>
      </c>
      <c r="K2878">
        <v>538</v>
      </c>
      <c r="L2878" s="73">
        <v>37.257446373987001</v>
      </c>
      <c r="M2878">
        <v>527</v>
      </c>
      <c r="N2878">
        <v>0.99299650538519402</v>
      </c>
      <c r="O2878" s="73">
        <v>35.920220971566998</v>
      </c>
      <c r="P2878">
        <v>527</v>
      </c>
      <c r="Q2878">
        <v>0.99299650538519402</v>
      </c>
      <c r="R2878">
        <v>489</v>
      </c>
      <c r="S2878">
        <v>0.91707891459965496</v>
      </c>
      <c r="T2878">
        <v>35.9650171392543</v>
      </c>
      <c r="U2878">
        <v>0.73763535772511402</v>
      </c>
      <c r="V2878">
        <v>398</v>
      </c>
      <c r="W2878">
        <v>3.7499338612266203E-2</v>
      </c>
      <c r="X2878">
        <v>78</v>
      </c>
      <c r="Y2878">
        <v>538</v>
      </c>
      <c r="Z2878">
        <v>1</v>
      </c>
      <c r="AA2878">
        <v>43.188137533702999</v>
      </c>
      <c r="AB2878">
        <v>284</v>
      </c>
      <c r="AC2878">
        <v>0.77240053984703705</v>
      </c>
      <c r="AD2878">
        <v>254</v>
      </c>
      <c r="AE2878">
        <v>0.22759946015296201</v>
      </c>
      <c r="AF2878">
        <v>0</v>
      </c>
      <c r="AG2878">
        <v>1.1102E-16</v>
      </c>
      <c r="AH2878">
        <v>4.3921407423618396E-3</v>
      </c>
      <c r="AI2878">
        <v>29</v>
      </c>
      <c r="AJ2878" s="73">
        <v>39.882756469325003</v>
      </c>
      <c r="AK2878">
        <v>527</v>
      </c>
      <c r="AL2878">
        <v>0.99299650538519402</v>
      </c>
      <c r="AM2878">
        <v>0</v>
      </c>
      <c r="AN2878">
        <v>0</v>
      </c>
      <c r="AO2878">
        <v>1.12140269840032E-4</v>
      </c>
      <c r="AP2878">
        <v>1</v>
      </c>
      <c r="AQ2878">
        <v>538</v>
      </c>
      <c r="AR2878">
        <v>0.999999999999999</v>
      </c>
      <c r="AS2878">
        <v>0</v>
      </c>
      <c r="AT2878">
        <v>0</v>
      </c>
      <c r="AU2878">
        <v>0</v>
      </c>
      <c r="AV2878">
        <v>0</v>
      </c>
      <c r="AW2878">
        <v>538</v>
      </c>
      <c r="AX2878">
        <v>1</v>
      </c>
      <c r="AY2878" s="73">
        <v>36.865375265974997</v>
      </c>
      <c r="AZ2878">
        <v>527</v>
      </c>
      <c r="BA2878">
        <v>0.99299650538519402</v>
      </c>
      <c r="BB2878">
        <v>529</v>
      </c>
      <c r="BC2878">
        <v>0.97853951324418798</v>
      </c>
      <c r="BD2878">
        <v>8</v>
      </c>
      <c r="BE2878">
        <v>2.1348346485971701E-2</v>
      </c>
      <c r="BF2878">
        <v>37.257446373987001</v>
      </c>
      <c r="BG2878">
        <v>35.920220971566998</v>
      </c>
      <c r="BH2878">
        <v>36.865375265974997</v>
      </c>
      <c r="BI2878">
        <v>39.882756469325003</v>
      </c>
    </row>
    <row r="2879" spans="1:61" x14ac:dyDescent="0.25">
      <c r="A2879" s="10" t="str">
        <f>VLOOKUP(D2879,'Index-Relations'!E:F,2,FALSE)</f>
        <v>ESG</v>
      </c>
      <c r="B2879" t="s">
        <v>3450</v>
      </c>
      <c r="C2879" s="53" t="s">
        <v>2767</v>
      </c>
      <c r="D2879" s="59" t="s">
        <v>3070</v>
      </c>
      <c r="E2879" s="59" t="s">
        <v>6295</v>
      </c>
      <c r="F2879" t="s">
        <v>2461</v>
      </c>
      <c r="G2879" t="s">
        <v>1080</v>
      </c>
      <c r="H2879" t="s">
        <v>1082</v>
      </c>
      <c r="I2879" s="52">
        <v>45413</v>
      </c>
      <c r="J2879" t="s">
        <v>2457</v>
      </c>
      <c r="K2879">
        <v>538</v>
      </c>
      <c r="L2879" s="73">
        <v>38.3267996364049</v>
      </c>
      <c r="M2879">
        <v>527</v>
      </c>
      <c r="N2879">
        <v>0.99251859556442301</v>
      </c>
      <c r="O2879" s="73">
        <v>36.7340844898659</v>
      </c>
      <c r="P2879">
        <v>527</v>
      </c>
      <c r="Q2879">
        <v>0.99251859556442301</v>
      </c>
      <c r="R2879">
        <v>489</v>
      </c>
      <c r="S2879">
        <v>0.91053389388099504</v>
      </c>
      <c r="T2879">
        <v>36.365159693915601</v>
      </c>
      <c r="U2879">
        <v>0.73554674818222898</v>
      </c>
      <c r="V2879">
        <v>397</v>
      </c>
      <c r="W2879">
        <v>3.6561684019334399E-2</v>
      </c>
      <c r="X2879">
        <v>78</v>
      </c>
      <c r="Y2879">
        <v>538</v>
      </c>
      <c r="Z2879">
        <v>0.999999999999999</v>
      </c>
      <c r="AA2879">
        <v>43.470079201945801</v>
      </c>
      <c r="AB2879">
        <v>283</v>
      </c>
      <c r="AC2879">
        <v>0.77150909620413499</v>
      </c>
      <c r="AD2879">
        <v>255</v>
      </c>
      <c r="AE2879">
        <v>0.22849090379586401</v>
      </c>
      <c r="AF2879">
        <v>0</v>
      </c>
      <c r="AG2879">
        <v>0</v>
      </c>
      <c r="AH2879">
        <v>3.9791373482522896E-3</v>
      </c>
      <c r="AI2879">
        <v>29</v>
      </c>
      <c r="AJ2879" s="73">
        <v>41.067577339837001</v>
      </c>
      <c r="AK2879">
        <v>527</v>
      </c>
      <c r="AL2879">
        <v>0.99251859556442301</v>
      </c>
      <c r="AM2879">
        <v>0</v>
      </c>
      <c r="AN2879">
        <v>0</v>
      </c>
      <c r="AO2879">
        <v>0</v>
      </c>
      <c r="AP2879">
        <v>0</v>
      </c>
      <c r="AQ2879">
        <v>538</v>
      </c>
      <c r="AR2879">
        <v>1</v>
      </c>
      <c r="AS2879">
        <v>0</v>
      </c>
      <c r="AT2879">
        <v>0</v>
      </c>
      <c r="AU2879">
        <v>0</v>
      </c>
      <c r="AV2879">
        <v>0</v>
      </c>
      <c r="AW2879">
        <v>538</v>
      </c>
      <c r="AX2879">
        <v>1</v>
      </c>
      <c r="AY2879" s="73">
        <v>37.764484513094899</v>
      </c>
      <c r="AZ2879">
        <v>527</v>
      </c>
      <c r="BA2879">
        <v>0.99251859556442301</v>
      </c>
      <c r="BB2879">
        <v>530</v>
      </c>
      <c r="BC2879">
        <v>0.97790330973629802</v>
      </c>
      <c r="BD2879">
        <v>8</v>
      </c>
      <c r="BE2879">
        <v>2.2096690263701001E-2</v>
      </c>
      <c r="BF2879">
        <v>38.3267996364049</v>
      </c>
      <c r="BG2879">
        <v>36.7340844898659</v>
      </c>
      <c r="BH2879">
        <v>37.764484513094899</v>
      </c>
      <c r="BI2879">
        <v>41.067577339837001</v>
      </c>
    </row>
    <row r="2880" spans="1:61" x14ac:dyDescent="0.25">
      <c r="A2880" s="10" t="str">
        <f>VLOOKUP(D2880,'Index-Relations'!E:F,2,FALSE)</f>
        <v>ESG</v>
      </c>
      <c r="B2880" t="s">
        <v>3450</v>
      </c>
      <c r="C2880" s="53" t="s">
        <v>2768</v>
      </c>
      <c r="D2880" s="59" t="s">
        <v>3070</v>
      </c>
      <c r="E2880" s="59" t="s">
        <v>6296</v>
      </c>
      <c r="F2880" t="s">
        <v>2461</v>
      </c>
      <c r="G2880" t="s">
        <v>1080</v>
      </c>
      <c r="H2880" t="s">
        <v>1082</v>
      </c>
      <c r="I2880" s="52">
        <v>45383</v>
      </c>
      <c r="J2880" t="s">
        <v>2457</v>
      </c>
      <c r="K2880">
        <v>538</v>
      </c>
      <c r="L2880">
        <v>36.842610760125297</v>
      </c>
      <c r="M2880">
        <v>527</v>
      </c>
      <c r="N2880">
        <v>0.992331257688012</v>
      </c>
      <c r="O2880">
        <v>34.5424785572758</v>
      </c>
      <c r="P2880">
        <v>527</v>
      </c>
      <c r="Q2880">
        <v>0.992331257688012</v>
      </c>
      <c r="R2880">
        <v>489</v>
      </c>
      <c r="S2880">
        <v>0.90593018096813405</v>
      </c>
      <c r="T2880">
        <v>36.554829179676901</v>
      </c>
      <c r="U2880">
        <v>0.73695988165298898</v>
      </c>
      <c r="V2880">
        <v>397</v>
      </c>
      <c r="W2880">
        <v>3.5896041262471701E-2</v>
      </c>
      <c r="X2880">
        <v>78</v>
      </c>
      <c r="Y2880">
        <v>538</v>
      </c>
      <c r="Z2880">
        <v>0.999999999999999</v>
      </c>
      <c r="AA2880">
        <v>44.823891379876301</v>
      </c>
      <c r="AB2880">
        <v>283</v>
      </c>
      <c r="AC2880">
        <v>0.76937579733676098</v>
      </c>
      <c r="AD2880">
        <v>255</v>
      </c>
      <c r="AE2880">
        <v>0.23062420266323799</v>
      </c>
      <c r="AF2880">
        <v>0</v>
      </c>
      <c r="AG2880">
        <v>0</v>
      </c>
      <c r="AH2880">
        <v>3.8728417069522399E-3</v>
      </c>
      <c r="AI2880">
        <v>29</v>
      </c>
      <c r="AJ2880">
        <v>40.846678246249198</v>
      </c>
      <c r="AK2880">
        <v>527</v>
      </c>
      <c r="AL2880">
        <v>0.992331257688012</v>
      </c>
      <c r="AM2880">
        <v>0</v>
      </c>
      <c r="AN2880">
        <v>0</v>
      </c>
      <c r="AO2880">
        <v>0</v>
      </c>
      <c r="AP2880">
        <v>0</v>
      </c>
      <c r="AQ2880">
        <v>538</v>
      </c>
      <c r="AR2880">
        <v>0.999999999999999</v>
      </c>
      <c r="AS2880">
        <v>0</v>
      </c>
      <c r="AT2880">
        <v>0</v>
      </c>
      <c r="AU2880">
        <v>0</v>
      </c>
      <c r="AV2880">
        <v>0</v>
      </c>
      <c r="AW2880">
        <v>538</v>
      </c>
      <c r="AX2880">
        <v>1</v>
      </c>
      <c r="AY2880">
        <v>35.793529682998802</v>
      </c>
      <c r="AZ2880">
        <v>527</v>
      </c>
      <c r="BA2880">
        <v>0.992331257688012</v>
      </c>
      <c r="BB2880">
        <v>530</v>
      </c>
      <c r="BC2880">
        <v>0.978750295507685</v>
      </c>
      <c r="BD2880">
        <v>8</v>
      </c>
      <c r="BE2880">
        <v>2.1249704492314399E-2</v>
      </c>
      <c r="BF2880">
        <v>38.435035572837002</v>
      </c>
      <c r="BG2880">
        <v>36.701194727995897</v>
      </c>
      <c r="BH2880">
        <v>38.040000323922001</v>
      </c>
      <c r="BI2880">
        <v>41.118636400017998</v>
      </c>
    </row>
    <row r="2881" spans="1:61" x14ac:dyDescent="0.25">
      <c r="A2881" s="10" t="str">
        <f>VLOOKUP(D2881,'Index-Relations'!E:F,2,FALSE)</f>
        <v>ESG</v>
      </c>
      <c r="B2881" t="s">
        <v>3450</v>
      </c>
      <c r="C2881" s="53" t="s">
        <v>2769</v>
      </c>
      <c r="D2881" s="59" t="s">
        <v>3070</v>
      </c>
      <c r="E2881" s="59" t="s">
        <v>6297</v>
      </c>
      <c r="F2881" t="s">
        <v>2461</v>
      </c>
      <c r="G2881" t="s">
        <v>1080</v>
      </c>
      <c r="H2881" t="s">
        <v>1082</v>
      </c>
      <c r="I2881" s="52">
        <v>45352</v>
      </c>
      <c r="J2881" t="s">
        <v>2457</v>
      </c>
      <c r="K2881">
        <v>604</v>
      </c>
      <c r="L2881">
        <v>38.183907289358203</v>
      </c>
      <c r="M2881">
        <v>576</v>
      </c>
      <c r="N2881">
        <v>0.98777428394003797</v>
      </c>
      <c r="O2881">
        <v>35.881727294118903</v>
      </c>
      <c r="P2881">
        <v>576</v>
      </c>
      <c r="Q2881">
        <v>0.98777428394003797</v>
      </c>
      <c r="R2881">
        <v>510</v>
      </c>
      <c r="S2881">
        <v>0.88883826745341299</v>
      </c>
      <c r="T2881">
        <v>36.670197487915097</v>
      </c>
      <c r="U2881">
        <v>0.63538970128995798</v>
      </c>
      <c r="V2881">
        <v>443</v>
      </c>
      <c r="W2881">
        <v>4.2469651483103901E-2</v>
      </c>
      <c r="X2881">
        <v>83</v>
      </c>
      <c r="Y2881">
        <v>595</v>
      </c>
      <c r="Z2881">
        <v>0.99733738330802602</v>
      </c>
      <c r="AA2881">
        <v>42.393740678442498</v>
      </c>
      <c r="AB2881">
        <v>304</v>
      </c>
      <c r="AC2881">
        <v>0.759611374384354</v>
      </c>
      <c r="AD2881">
        <v>291</v>
      </c>
      <c r="AE2881">
        <v>0.23772600892367099</v>
      </c>
      <c r="AF2881">
        <v>9</v>
      </c>
      <c r="AG2881">
        <v>2.6626166919743702E-3</v>
      </c>
      <c r="AH2881">
        <v>3.3003762874236901E-3</v>
      </c>
      <c r="AI2881">
        <v>22</v>
      </c>
      <c r="AJ2881">
        <v>41.504329552246801</v>
      </c>
      <c r="AK2881">
        <v>576</v>
      </c>
      <c r="AL2881">
        <v>0.98777428394003797</v>
      </c>
      <c r="AM2881">
        <v>0</v>
      </c>
      <c r="AN2881">
        <v>0</v>
      </c>
      <c r="AO2881">
        <v>0</v>
      </c>
      <c r="AP2881">
        <v>0</v>
      </c>
      <c r="AQ2881">
        <v>604</v>
      </c>
      <c r="AR2881">
        <v>1</v>
      </c>
      <c r="AS2881">
        <v>0</v>
      </c>
      <c r="AT2881">
        <v>0</v>
      </c>
      <c r="AU2881">
        <v>0</v>
      </c>
      <c r="AV2881">
        <v>0</v>
      </c>
      <c r="AW2881">
        <v>604</v>
      </c>
      <c r="AX2881">
        <v>1</v>
      </c>
      <c r="AY2881">
        <v>37.334863809618</v>
      </c>
      <c r="AZ2881">
        <v>576</v>
      </c>
      <c r="BA2881">
        <v>0.98777428394003797</v>
      </c>
      <c r="BB2881">
        <v>595</v>
      </c>
      <c r="BC2881">
        <v>0.98175253158405196</v>
      </c>
      <c r="BD2881">
        <v>9</v>
      </c>
      <c r="BE2881">
        <v>1.8247468415947099E-2</v>
      </c>
      <c r="BF2881">
        <v>39.470357708233998</v>
      </c>
      <c r="BG2881">
        <v>37.843878952186998</v>
      </c>
      <c r="BH2881">
        <v>39.317272763307997</v>
      </c>
      <c r="BI2881">
        <v>41.558049380192003</v>
      </c>
    </row>
    <row r="2882" spans="1:61" x14ac:dyDescent="0.25">
      <c r="A2882" s="10" t="str">
        <f>VLOOKUP(D2882,'Index-Relations'!E:F,2,FALSE)</f>
        <v>ESG</v>
      </c>
      <c r="B2882" t="s">
        <v>3450</v>
      </c>
      <c r="C2882" s="53" t="s">
        <v>2770</v>
      </c>
      <c r="D2882" s="59" t="s">
        <v>3070</v>
      </c>
      <c r="E2882" s="59" t="s">
        <v>6298</v>
      </c>
      <c r="F2882" t="s">
        <v>2461</v>
      </c>
      <c r="G2882" t="s">
        <v>1080</v>
      </c>
      <c r="H2882" t="s">
        <v>1082</v>
      </c>
      <c r="I2882" s="52">
        <v>45323</v>
      </c>
      <c r="J2882" t="s">
        <v>2457</v>
      </c>
      <c r="K2882">
        <v>604</v>
      </c>
      <c r="L2882">
        <v>38.071898316455403</v>
      </c>
      <c r="M2882">
        <v>575</v>
      </c>
      <c r="N2882">
        <v>0.98895219292538805</v>
      </c>
      <c r="O2882">
        <v>35.675509900581197</v>
      </c>
      <c r="P2882">
        <v>575</v>
      </c>
      <c r="Q2882">
        <v>0.98895219292538805</v>
      </c>
      <c r="R2882">
        <v>510</v>
      </c>
      <c r="S2882">
        <v>0.90172240366073997</v>
      </c>
      <c r="T2882">
        <v>36.429893451345201</v>
      </c>
      <c r="U2882">
        <v>0.62524478992301902</v>
      </c>
      <c r="V2882">
        <v>439</v>
      </c>
      <c r="W2882">
        <v>4.2743083643061203E-2</v>
      </c>
      <c r="X2882">
        <v>81</v>
      </c>
      <c r="Y2882">
        <v>595</v>
      </c>
      <c r="Z2882">
        <v>0.99738830907248799</v>
      </c>
      <c r="AA2882">
        <v>55.636561855388202</v>
      </c>
      <c r="AB2882">
        <v>306</v>
      </c>
      <c r="AC2882">
        <v>0.76372584990722503</v>
      </c>
      <c r="AD2882">
        <v>289</v>
      </c>
      <c r="AE2882">
        <v>0.23366245916526099</v>
      </c>
      <c r="AF2882">
        <v>9</v>
      </c>
      <c r="AG2882">
        <v>2.6116909275124799E-3</v>
      </c>
      <c r="AH2882">
        <v>3.3078055587527099E-3</v>
      </c>
      <c r="AI2882">
        <v>22</v>
      </c>
      <c r="AJ2882">
        <v>41.243903668804599</v>
      </c>
      <c r="AK2882">
        <v>575</v>
      </c>
      <c r="AL2882">
        <v>0.98895219292538805</v>
      </c>
      <c r="AM2882">
        <v>0</v>
      </c>
      <c r="AN2882">
        <v>0</v>
      </c>
      <c r="AO2882">
        <v>0</v>
      </c>
      <c r="AP2882">
        <v>0</v>
      </c>
      <c r="AQ2882">
        <v>604</v>
      </c>
      <c r="AR2882">
        <v>1</v>
      </c>
      <c r="AS2882">
        <v>0</v>
      </c>
      <c r="AT2882">
        <v>0</v>
      </c>
      <c r="AU2882">
        <v>0</v>
      </c>
      <c r="AV2882">
        <v>0</v>
      </c>
      <c r="AW2882">
        <v>604</v>
      </c>
      <c r="AX2882">
        <v>1</v>
      </c>
      <c r="AY2882">
        <v>37.5877800861971</v>
      </c>
      <c r="AZ2882">
        <v>575</v>
      </c>
      <c r="BA2882">
        <v>0.98895219292538805</v>
      </c>
      <c r="BB2882">
        <v>595</v>
      </c>
      <c r="BC2882">
        <v>0.98114180267794804</v>
      </c>
      <c r="BD2882">
        <v>9</v>
      </c>
      <c r="BE2882">
        <v>1.8858197322051101E-2</v>
      </c>
      <c r="BF2882">
        <v>39.371497385374902</v>
      </c>
      <c r="BG2882">
        <v>37.673193326706901</v>
      </c>
      <c r="BH2882">
        <v>39.606329820309</v>
      </c>
      <c r="BI2882">
        <v>41.286405659348901</v>
      </c>
    </row>
    <row r="2883" spans="1:61" x14ac:dyDescent="0.25">
      <c r="A2883" s="10" t="str">
        <f>VLOOKUP(D2883,'Index-Relations'!E:F,2,FALSE)</f>
        <v>ESG</v>
      </c>
      <c r="B2883" t="s">
        <v>3450</v>
      </c>
      <c r="C2883" s="53" t="s">
        <v>2760</v>
      </c>
      <c r="D2883" s="59" t="s">
        <v>3071</v>
      </c>
      <c r="E2883" s="59" t="s">
        <v>6299</v>
      </c>
      <c r="F2883" t="s">
        <v>2514</v>
      </c>
      <c r="G2883" t="s">
        <v>1084</v>
      </c>
      <c r="H2883" t="s">
        <v>1086</v>
      </c>
      <c r="I2883" s="52">
        <v>45659</v>
      </c>
      <c r="J2883" t="s">
        <v>2457</v>
      </c>
      <c r="K2883">
        <v>253</v>
      </c>
      <c r="L2883" s="73">
        <v>40.660814198448001</v>
      </c>
      <c r="M2883">
        <v>235</v>
      </c>
      <c r="N2883">
        <v>0.99375114184929503</v>
      </c>
      <c r="O2883" s="73">
        <v>37.595316555114003</v>
      </c>
      <c r="P2883">
        <v>235</v>
      </c>
      <c r="Q2883">
        <v>0.99375114184929503</v>
      </c>
      <c r="R2883">
        <v>223</v>
      </c>
      <c r="S2883">
        <v>0.89785242108055996</v>
      </c>
      <c r="T2883">
        <v>33.1866590746125</v>
      </c>
      <c r="U2883">
        <v>0.73983243069036997</v>
      </c>
      <c r="V2883">
        <v>187</v>
      </c>
      <c r="W2883">
        <v>5.1818634396967296E-3</v>
      </c>
      <c r="X2883">
        <v>27</v>
      </c>
      <c r="Y2883">
        <v>253</v>
      </c>
      <c r="Z2883">
        <v>0.999999999999999</v>
      </c>
      <c r="AA2883">
        <v>21.1520445812947</v>
      </c>
      <c r="AB2883">
        <v>181</v>
      </c>
      <c r="AC2883">
        <v>0.84434837769614801</v>
      </c>
      <c r="AD2883">
        <v>72</v>
      </c>
      <c r="AE2883">
        <v>0.15565162230385199</v>
      </c>
      <c r="AF2883">
        <v>0</v>
      </c>
      <c r="AG2883">
        <v>0</v>
      </c>
      <c r="AH2883">
        <v>2.8066562057748302E-3</v>
      </c>
      <c r="AI2883">
        <v>14</v>
      </c>
      <c r="AJ2883" s="73">
        <v>43.5229897591229</v>
      </c>
      <c r="AK2883">
        <v>235</v>
      </c>
      <c r="AL2883">
        <v>0.99375114184929503</v>
      </c>
      <c r="AM2883">
        <v>0</v>
      </c>
      <c r="AN2883">
        <v>0</v>
      </c>
      <c r="AO2883">
        <v>0</v>
      </c>
      <c r="AP2883">
        <v>0</v>
      </c>
      <c r="AQ2883">
        <v>253</v>
      </c>
      <c r="AR2883">
        <v>1</v>
      </c>
      <c r="AS2883">
        <v>0</v>
      </c>
      <c r="AT2883">
        <v>0</v>
      </c>
      <c r="AU2883">
        <v>0</v>
      </c>
      <c r="AV2883">
        <v>0</v>
      </c>
      <c r="AW2883">
        <v>253</v>
      </c>
      <c r="AX2883">
        <v>0.999999999999999</v>
      </c>
      <c r="AY2883" s="73">
        <v>40.812554247988899</v>
      </c>
      <c r="AZ2883">
        <v>235</v>
      </c>
      <c r="BA2883">
        <v>0.99375114184929503</v>
      </c>
      <c r="BB2883">
        <v>253</v>
      </c>
      <c r="BC2883">
        <v>1</v>
      </c>
      <c r="BD2883">
        <v>0</v>
      </c>
      <c r="BE2883">
        <v>0</v>
      </c>
      <c r="BF2883">
        <v>40.660814198448001</v>
      </c>
      <c r="BG2883">
        <v>37.595316555114003</v>
      </c>
      <c r="BH2883">
        <v>40.812554247988899</v>
      </c>
      <c r="BI2883">
        <v>43.5229897591229</v>
      </c>
    </row>
    <row r="2884" spans="1:61" x14ac:dyDescent="0.25">
      <c r="A2884" s="10" t="str">
        <f>VLOOKUP(D2884,'Index-Relations'!E:F,2,FALSE)</f>
        <v>ESG</v>
      </c>
      <c r="B2884" t="s">
        <v>3450</v>
      </c>
      <c r="C2884" s="53" t="s">
        <v>2761</v>
      </c>
      <c r="D2884" s="59" t="s">
        <v>3071</v>
      </c>
      <c r="E2884" s="59" t="s">
        <v>6300</v>
      </c>
      <c r="F2884" t="s">
        <v>2514</v>
      </c>
      <c r="G2884" t="s">
        <v>1084</v>
      </c>
      <c r="H2884" t="s">
        <v>1086</v>
      </c>
      <c r="I2884" s="52">
        <v>45628</v>
      </c>
      <c r="J2884" t="s">
        <v>2457</v>
      </c>
      <c r="K2884">
        <v>205</v>
      </c>
      <c r="L2884" s="73">
        <v>41.833446889363998</v>
      </c>
      <c r="M2884">
        <v>194</v>
      </c>
      <c r="N2884">
        <v>0.99181830687717099</v>
      </c>
      <c r="O2884" s="73">
        <v>39.978762216297</v>
      </c>
      <c r="P2884">
        <v>194</v>
      </c>
      <c r="Q2884">
        <v>0.99181830687717099</v>
      </c>
      <c r="R2884">
        <v>173</v>
      </c>
      <c r="S2884">
        <v>0.90429906530817195</v>
      </c>
      <c r="T2884">
        <v>32.544582755221199</v>
      </c>
      <c r="U2884">
        <v>0.73894850951211499</v>
      </c>
      <c r="V2884">
        <v>156</v>
      </c>
      <c r="W2884">
        <v>3.3153156140281999E-3</v>
      </c>
      <c r="X2884">
        <v>17</v>
      </c>
      <c r="Y2884">
        <v>205</v>
      </c>
      <c r="Z2884">
        <v>1</v>
      </c>
      <c r="AA2884">
        <v>20.436443852029502</v>
      </c>
      <c r="AB2884">
        <v>162</v>
      </c>
      <c r="AC2884">
        <v>0.852161599399059</v>
      </c>
      <c r="AD2884">
        <v>43</v>
      </c>
      <c r="AE2884">
        <v>0.14783840060094</v>
      </c>
      <c r="AF2884">
        <v>0</v>
      </c>
      <c r="AG2884">
        <v>0</v>
      </c>
      <c r="AH2884">
        <v>2.9862590382261898E-3</v>
      </c>
      <c r="AI2884">
        <v>11</v>
      </c>
      <c r="AJ2884" s="73">
        <v>44.314108355822903</v>
      </c>
      <c r="AK2884">
        <v>194</v>
      </c>
      <c r="AL2884">
        <v>0.99181830687717099</v>
      </c>
      <c r="AM2884">
        <v>0</v>
      </c>
      <c r="AN2884">
        <v>0</v>
      </c>
      <c r="AO2884">
        <v>0</v>
      </c>
      <c r="AP2884">
        <v>0</v>
      </c>
      <c r="AQ2884">
        <v>205</v>
      </c>
      <c r="AR2884">
        <v>1</v>
      </c>
      <c r="AS2884">
        <v>0</v>
      </c>
      <c r="AT2884">
        <v>0</v>
      </c>
      <c r="AU2884">
        <v>0</v>
      </c>
      <c r="AV2884">
        <v>0</v>
      </c>
      <c r="AW2884">
        <v>205</v>
      </c>
      <c r="AX2884">
        <v>1</v>
      </c>
      <c r="AY2884" s="73">
        <v>41.244372781213002</v>
      </c>
      <c r="AZ2884">
        <v>194</v>
      </c>
      <c r="BA2884">
        <v>0.99181830687717099</v>
      </c>
      <c r="BB2884">
        <v>205</v>
      </c>
      <c r="BC2884">
        <v>1</v>
      </c>
      <c r="BD2884">
        <v>0</v>
      </c>
      <c r="BE2884">
        <v>0</v>
      </c>
      <c r="BF2884">
        <v>41.833446889363998</v>
      </c>
      <c r="BG2884">
        <v>39.978762216297</v>
      </c>
      <c r="BH2884">
        <v>41.244372781213002</v>
      </c>
      <c r="BI2884">
        <v>44.314108355822903</v>
      </c>
    </row>
    <row r="2885" spans="1:61" x14ac:dyDescent="0.25">
      <c r="A2885" s="10" t="str">
        <f>VLOOKUP(D2885,'Index-Relations'!E:F,2,FALSE)</f>
        <v>ESG</v>
      </c>
      <c r="B2885" t="s">
        <v>3450</v>
      </c>
      <c r="C2885" s="53" t="s">
        <v>2762</v>
      </c>
      <c r="D2885" s="59" t="s">
        <v>3071</v>
      </c>
      <c r="E2885" s="59" t="s">
        <v>6301</v>
      </c>
      <c r="F2885" t="s">
        <v>2514</v>
      </c>
      <c r="G2885" t="s">
        <v>1084</v>
      </c>
      <c r="H2885" t="s">
        <v>1086</v>
      </c>
      <c r="I2885" s="52">
        <v>45597</v>
      </c>
      <c r="J2885" t="s">
        <v>2457</v>
      </c>
      <c r="K2885">
        <v>205</v>
      </c>
      <c r="L2885" s="73">
        <v>41.820537438673</v>
      </c>
      <c r="M2885">
        <v>194</v>
      </c>
      <c r="N2885">
        <v>0.99251084346226603</v>
      </c>
      <c r="O2885" s="73">
        <v>39.886217384609999</v>
      </c>
      <c r="P2885">
        <v>194</v>
      </c>
      <c r="Q2885">
        <v>0.99251084346226603</v>
      </c>
      <c r="R2885">
        <v>173</v>
      </c>
      <c r="S2885">
        <v>0.90498443879919699</v>
      </c>
      <c r="T2885">
        <v>32.512583967577797</v>
      </c>
      <c r="U2885">
        <v>0.73957133086294002</v>
      </c>
      <c r="V2885">
        <v>156</v>
      </c>
      <c r="W2885">
        <v>3.25828265806706E-3</v>
      </c>
      <c r="X2885">
        <v>17</v>
      </c>
      <c r="Y2885">
        <v>205</v>
      </c>
      <c r="Z2885">
        <v>0.999999999999999</v>
      </c>
      <c r="AA2885">
        <v>20.0619380060194</v>
      </c>
      <c r="AB2885">
        <v>160</v>
      </c>
      <c r="AC2885">
        <v>0.84447884847079902</v>
      </c>
      <c r="AD2885">
        <v>45</v>
      </c>
      <c r="AE2885">
        <v>0.15552115152920001</v>
      </c>
      <c r="AF2885">
        <v>0</v>
      </c>
      <c r="AG2885">
        <v>1.1102E-16</v>
      </c>
      <c r="AH2885">
        <v>3.0743825377092301E-3</v>
      </c>
      <c r="AI2885">
        <v>11</v>
      </c>
      <c r="AJ2885" s="73">
        <v>44.278183029158903</v>
      </c>
      <c r="AK2885">
        <v>194</v>
      </c>
      <c r="AL2885">
        <v>0.99251084346226603</v>
      </c>
      <c r="AM2885">
        <v>0</v>
      </c>
      <c r="AN2885">
        <v>0</v>
      </c>
      <c r="AO2885">
        <v>0</v>
      </c>
      <c r="AP2885">
        <v>0</v>
      </c>
      <c r="AQ2885">
        <v>205</v>
      </c>
      <c r="AR2885">
        <v>1</v>
      </c>
      <c r="AS2885">
        <v>0</v>
      </c>
      <c r="AT2885">
        <v>0</v>
      </c>
      <c r="AU2885">
        <v>0</v>
      </c>
      <c r="AV2885">
        <v>0</v>
      </c>
      <c r="AW2885">
        <v>205</v>
      </c>
      <c r="AX2885">
        <v>0.999999999999999</v>
      </c>
      <c r="AY2885" s="73">
        <v>41.296643203988999</v>
      </c>
      <c r="AZ2885">
        <v>194</v>
      </c>
      <c r="BA2885">
        <v>0.99251084346226603</v>
      </c>
      <c r="BB2885">
        <v>205</v>
      </c>
      <c r="BC2885">
        <v>1</v>
      </c>
      <c r="BD2885">
        <v>0</v>
      </c>
      <c r="BE2885">
        <v>0</v>
      </c>
      <c r="BF2885">
        <v>41.820537438673</v>
      </c>
      <c r="BG2885">
        <v>39.886217384609999</v>
      </c>
      <c r="BH2885">
        <v>41.296643203988999</v>
      </c>
      <c r="BI2885">
        <v>44.278183029158903</v>
      </c>
    </row>
    <row r="2886" spans="1:61" x14ac:dyDescent="0.25">
      <c r="A2886" s="10" t="str">
        <f>VLOOKUP(D2886,'Index-Relations'!E:F,2,FALSE)</f>
        <v>ESG</v>
      </c>
      <c r="B2886" t="s">
        <v>3450</v>
      </c>
      <c r="C2886" s="53" t="s">
        <v>2763</v>
      </c>
      <c r="D2886" s="59" t="s">
        <v>3071</v>
      </c>
      <c r="E2886" s="59" t="s">
        <v>6302</v>
      </c>
      <c r="F2886" t="s">
        <v>2514</v>
      </c>
      <c r="G2886" t="s">
        <v>1084</v>
      </c>
      <c r="H2886" t="s">
        <v>1086</v>
      </c>
      <c r="I2886" s="52">
        <v>45566</v>
      </c>
      <c r="J2886" t="s">
        <v>2457</v>
      </c>
      <c r="K2886">
        <v>205</v>
      </c>
      <c r="L2886" s="73">
        <v>42.091890785231001</v>
      </c>
      <c r="M2886">
        <v>194</v>
      </c>
      <c r="N2886">
        <v>0.99384538934594302</v>
      </c>
      <c r="O2886" s="73">
        <v>40.125081895576898</v>
      </c>
      <c r="P2886">
        <v>194</v>
      </c>
      <c r="Q2886">
        <v>0.99384538934594302</v>
      </c>
      <c r="R2886">
        <v>173</v>
      </c>
      <c r="S2886">
        <v>0.899075018557696</v>
      </c>
      <c r="T2886">
        <v>32.2867517408298</v>
      </c>
      <c r="U2886">
        <v>0.74063410982764799</v>
      </c>
      <c r="V2886">
        <v>156</v>
      </c>
      <c r="W2886">
        <v>3.1793873046538201E-3</v>
      </c>
      <c r="X2886">
        <v>17</v>
      </c>
      <c r="Y2886">
        <v>205</v>
      </c>
      <c r="Z2886">
        <v>0.999999999999999</v>
      </c>
      <c r="AA2886">
        <v>19.6500871006821</v>
      </c>
      <c r="AB2886">
        <v>160</v>
      </c>
      <c r="AC2886">
        <v>0.84748702902337203</v>
      </c>
      <c r="AD2886">
        <v>45</v>
      </c>
      <c r="AE2886">
        <v>0.152512970976627</v>
      </c>
      <c r="AF2886">
        <v>0</v>
      </c>
      <c r="AG2886">
        <v>0</v>
      </c>
      <c r="AH2886">
        <v>3.1824248160505601E-3</v>
      </c>
      <c r="AI2886">
        <v>11</v>
      </c>
      <c r="AJ2886" s="73">
        <v>44.446753936058002</v>
      </c>
      <c r="AK2886">
        <v>194</v>
      </c>
      <c r="AL2886">
        <v>0.99384538934594302</v>
      </c>
      <c r="AM2886">
        <v>0</v>
      </c>
      <c r="AN2886">
        <v>0</v>
      </c>
      <c r="AO2886">
        <v>0</v>
      </c>
      <c r="AP2886">
        <v>0</v>
      </c>
      <c r="AQ2886">
        <v>205</v>
      </c>
      <c r="AR2886">
        <v>1</v>
      </c>
      <c r="AS2886">
        <v>0</v>
      </c>
      <c r="AT2886">
        <v>0</v>
      </c>
      <c r="AU2886">
        <v>0</v>
      </c>
      <c r="AV2886">
        <v>0</v>
      </c>
      <c r="AW2886">
        <v>205</v>
      </c>
      <c r="AX2886">
        <v>1</v>
      </c>
      <c r="AY2886" s="73">
        <v>41.661313338991</v>
      </c>
      <c r="AZ2886">
        <v>194</v>
      </c>
      <c r="BA2886">
        <v>0.99384538934594302</v>
      </c>
      <c r="BB2886">
        <v>205</v>
      </c>
      <c r="BC2886">
        <v>1</v>
      </c>
      <c r="BD2886">
        <v>0</v>
      </c>
      <c r="BE2886">
        <v>0</v>
      </c>
      <c r="BF2886">
        <v>42.091890785231001</v>
      </c>
      <c r="BG2886">
        <v>40.125081895576898</v>
      </c>
      <c r="BH2886">
        <v>41.661313338991</v>
      </c>
      <c r="BI2886">
        <v>44.446753936058002</v>
      </c>
    </row>
    <row r="2887" spans="1:61" x14ac:dyDescent="0.25">
      <c r="A2887" s="10" t="str">
        <f>VLOOKUP(D2887,'Index-Relations'!E:F,2,FALSE)</f>
        <v>ESG</v>
      </c>
      <c r="B2887" t="s">
        <v>3450</v>
      </c>
      <c r="C2887" s="53" t="s">
        <v>2764</v>
      </c>
      <c r="D2887" s="59" t="s">
        <v>3071</v>
      </c>
      <c r="E2887" s="59" t="s">
        <v>6303</v>
      </c>
      <c r="F2887" t="s">
        <v>2514</v>
      </c>
      <c r="G2887" t="s">
        <v>1084</v>
      </c>
      <c r="H2887" t="s">
        <v>1086</v>
      </c>
      <c r="I2887" s="52">
        <v>45537</v>
      </c>
      <c r="J2887" t="s">
        <v>2457</v>
      </c>
      <c r="K2887">
        <v>205</v>
      </c>
      <c r="L2887" s="73">
        <v>41.948840219718001</v>
      </c>
      <c r="M2887">
        <v>194</v>
      </c>
      <c r="N2887">
        <v>0.99305479039356603</v>
      </c>
      <c r="O2887" s="73">
        <v>39.527205399906897</v>
      </c>
      <c r="P2887">
        <v>194</v>
      </c>
      <c r="Q2887">
        <v>0.99305479039356603</v>
      </c>
      <c r="R2887">
        <v>180</v>
      </c>
      <c r="S2887">
        <v>0.92868172797433901</v>
      </c>
      <c r="T2887">
        <v>33.513573117744599</v>
      </c>
      <c r="U2887">
        <v>0.77833126703805</v>
      </c>
      <c r="V2887">
        <v>146</v>
      </c>
      <c r="W2887">
        <v>6.6259186568135E-3</v>
      </c>
      <c r="X2887">
        <v>24</v>
      </c>
      <c r="Y2887">
        <v>205</v>
      </c>
      <c r="Z2887">
        <v>1</v>
      </c>
      <c r="AA2887">
        <v>28.5268066653368</v>
      </c>
      <c r="AB2887">
        <v>144</v>
      </c>
      <c r="AC2887">
        <v>0.86670728556271404</v>
      </c>
      <c r="AD2887">
        <v>62</v>
      </c>
      <c r="AE2887">
        <v>0.140630557545525</v>
      </c>
      <c r="AF2887">
        <v>-1</v>
      </c>
      <c r="AG2887">
        <v>0</v>
      </c>
      <c r="AH2887">
        <v>2.5317468327626402E-3</v>
      </c>
      <c r="AI2887">
        <v>11</v>
      </c>
      <c r="AJ2887" s="73">
        <v>44.585039522853997</v>
      </c>
      <c r="AK2887">
        <v>194</v>
      </c>
      <c r="AL2887">
        <v>0.99305479039356603</v>
      </c>
      <c r="AM2887">
        <v>0</v>
      </c>
      <c r="AN2887">
        <v>0</v>
      </c>
      <c r="AO2887">
        <v>0</v>
      </c>
      <c r="AP2887">
        <v>0</v>
      </c>
      <c r="AQ2887">
        <v>205</v>
      </c>
      <c r="AR2887">
        <v>1</v>
      </c>
      <c r="AS2887">
        <v>0</v>
      </c>
      <c r="AT2887">
        <v>0</v>
      </c>
      <c r="AU2887">
        <v>0</v>
      </c>
      <c r="AV2887">
        <v>0</v>
      </c>
      <c r="AW2887">
        <v>205</v>
      </c>
      <c r="AX2887">
        <v>0.999999999999999</v>
      </c>
      <c r="AY2887" s="73">
        <v>41.711820116694</v>
      </c>
      <c r="AZ2887">
        <v>194</v>
      </c>
      <c r="BA2887">
        <v>0.99305479039356603</v>
      </c>
      <c r="BB2887">
        <v>203</v>
      </c>
      <c r="BC2887">
        <v>0.98999526079306899</v>
      </c>
      <c r="BD2887">
        <v>2</v>
      </c>
      <c r="BE2887">
        <v>1.0004739206930799E-2</v>
      </c>
      <c r="BF2887">
        <v>41.948840219718001</v>
      </c>
      <c r="BG2887">
        <v>39.527205399906897</v>
      </c>
      <c r="BH2887">
        <v>41.711820116694</v>
      </c>
      <c r="BI2887">
        <v>44.585039522853997</v>
      </c>
    </row>
    <row r="2888" spans="1:61" x14ac:dyDescent="0.25">
      <c r="A2888" s="10" t="str">
        <f>VLOOKUP(D2888,'Index-Relations'!E:F,2,FALSE)</f>
        <v>ESG</v>
      </c>
      <c r="B2888" t="s">
        <v>3450</v>
      </c>
      <c r="C2888" s="53" t="s">
        <v>3350</v>
      </c>
      <c r="D2888" s="59" t="s">
        <v>3071</v>
      </c>
      <c r="E2888" s="59" t="s">
        <v>6304</v>
      </c>
      <c r="F2888" t="s">
        <v>2514</v>
      </c>
      <c r="G2888" t="s">
        <v>1084</v>
      </c>
      <c r="H2888" t="s">
        <v>1086</v>
      </c>
      <c r="I2888" s="52">
        <v>45505</v>
      </c>
      <c r="J2888" t="s">
        <v>2457</v>
      </c>
      <c r="K2888">
        <v>205</v>
      </c>
      <c r="L2888" s="73">
        <v>41.5151943908769</v>
      </c>
      <c r="M2888">
        <v>194</v>
      </c>
      <c r="N2888">
        <v>0.99295234625974504</v>
      </c>
      <c r="O2888" s="73">
        <v>39.204221797865898</v>
      </c>
      <c r="P2888">
        <v>194</v>
      </c>
      <c r="Q2888">
        <v>0.99295234625974504</v>
      </c>
      <c r="R2888">
        <v>180</v>
      </c>
      <c r="S2888">
        <v>0.92598349369803101</v>
      </c>
      <c r="T2888">
        <v>33.2056550133616</v>
      </c>
      <c r="U2888">
        <v>0.77024491306301301</v>
      </c>
      <c r="V2888">
        <v>146</v>
      </c>
      <c r="W2888">
        <v>6.9736605493983996E-3</v>
      </c>
      <c r="X2888">
        <v>24</v>
      </c>
      <c r="Y2888">
        <v>205</v>
      </c>
      <c r="Z2888">
        <v>1</v>
      </c>
      <c r="AA2888">
        <v>23.232013230200401</v>
      </c>
      <c r="AB2888">
        <v>144</v>
      </c>
      <c r="AC2888">
        <v>0.86182550595702101</v>
      </c>
      <c r="AD2888">
        <v>61</v>
      </c>
      <c r="AE2888">
        <v>0.13817449404297799</v>
      </c>
      <c r="AF2888">
        <v>0</v>
      </c>
      <c r="AG2888">
        <v>0</v>
      </c>
      <c r="AH2888">
        <v>3.0586450949886901E-3</v>
      </c>
      <c r="AI2888">
        <v>11</v>
      </c>
      <c r="AJ2888" s="73">
        <v>44.176613380569002</v>
      </c>
      <c r="AK2888">
        <v>194</v>
      </c>
      <c r="AL2888">
        <v>0.99295234625974504</v>
      </c>
      <c r="AM2888">
        <v>0</v>
      </c>
      <c r="AN2888">
        <v>0</v>
      </c>
      <c r="AO2888">
        <v>0</v>
      </c>
      <c r="AP2888">
        <v>0</v>
      </c>
      <c r="AQ2888">
        <v>205</v>
      </c>
      <c r="AR2888">
        <v>1</v>
      </c>
      <c r="AS2888">
        <v>0</v>
      </c>
      <c r="AT2888">
        <v>0</v>
      </c>
      <c r="AU2888">
        <v>0</v>
      </c>
      <c r="AV2888">
        <v>0</v>
      </c>
      <c r="AW2888">
        <v>205</v>
      </c>
      <c r="AX2888">
        <v>1</v>
      </c>
      <c r="AY2888" s="73">
        <v>41.242765187966903</v>
      </c>
      <c r="AZ2888">
        <v>194</v>
      </c>
      <c r="BA2888">
        <v>0.99295234625974504</v>
      </c>
      <c r="BB2888">
        <v>203</v>
      </c>
      <c r="BC2888">
        <v>0.98986660550426098</v>
      </c>
      <c r="BD2888">
        <v>2</v>
      </c>
      <c r="BE2888">
        <v>1.0133394495738199E-2</v>
      </c>
      <c r="BF2888">
        <v>41.5151943908769</v>
      </c>
      <c r="BG2888">
        <v>39.204221797865898</v>
      </c>
      <c r="BH2888">
        <v>41.242765187966903</v>
      </c>
      <c r="BI2888">
        <v>44.176613380569002</v>
      </c>
    </row>
    <row r="2889" spans="1:61" x14ac:dyDescent="0.25">
      <c r="A2889" s="10" t="str">
        <f>VLOOKUP(D2889,'Index-Relations'!E:F,2,FALSE)</f>
        <v>ESG</v>
      </c>
      <c r="B2889" t="s">
        <v>3450</v>
      </c>
      <c r="C2889" s="53" t="s">
        <v>2765</v>
      </c>
      <c r="D2889" s="59" t="s">
        <v>3071</v>
      </c>
      <c r="E2889" s="59" t="s">
        <v>6305</v>
      </c>
      <c r="F2889" t="s">
        <v>2514</v>
      </c>
      <c r="G2889" t="s">
        <v>1084</v>
      </c>
      <c r="H2889" t="s">
        <v>1086</v>
      </c>
      <c r="I2889" s="52">
        <v>45474</v>
      </c>
      <c r="J2889" t="s">
        <v>2457</v>
      </c>
      <c r="K2889">
        <v>205</v>
      </c>
      <c r="L2889" s="73">
        <v>41.6895892585719</v>
      </c>
      <c r="M2889">
        <v>194</v>
      </c>
      <c r="N2889">
        <v>0.99316921412203896</v>
      </c>
      <c r="O2889" s="73">
        <v>39.425915778836902</v>
      </c>
      <c r="P2889">
        <v>194</v>
      </c>
      <c r="Q2889">
        <v>0.99316921412203896</v>
      </c>
      <c r="R2889">
        <v>180</v>
      </c>
      <c r="S2889">
        <v>0.92085611680891299</v>
      </c>
      <c r="T2889">
        <v>32.995792123092798</v>
      </c>
      <c r="U2889">
        <v>0.75254154026547404</v>
      </c>
      <c r="V2889">
        <v>145</v>
      </c>
      <c r="W2889">
        <v>6.5881980514310703E-3</v>
      </c>
      <c r="X2889">
        <v>24</v>
      </c>
      <c r="Y2889">
        <v>205</v>
      </c>
      <c r="Z2889">
        <v>0.999999999999999</v>
      </c>
      <c r="AA2889">
        <v>22.656068524470399</v>
      </c>
      <c r="AB2889">
        <v>143</v>
      </c>
      <c r="AC2889">
        <v>0.85989718966618001</v>
      </c>
      <c r="AD2889">
        <v>62</v>
      </c>
      <c r="AE2889">
        <v>0.14010281033381899</v>
      </c>
      <c r="AF2889">
        <v>0</v>
      </c>
      <c r="AG2889">
        <v>0</v>
      </c>
      <c r="AH2889">
        <v>2.9834555759318099E-3</v>
      </c>
      <c r="AI2889">
        <v>11</v>
      </c>
      <c r="AJ2889" s="73">
        <v>44.310578968122002</v>
      </c>
      <c r="AK2889">
        <v>194</v>
      </c>
      <c r="AL2889">
        <v>0.99316921412203896</v>
      </c>
      <c r="AM2889">
        <v>0</v>
      </c>
      <c r="AN2889">
        <v>0</v>
      </c>
      <c r="AO2889">
        <v>0</v>
      </c>
      <c r="AP2889">
        <v>0</v>
      </c>
      <c r="AQ2889">
        <v>205</v>
      </c>
      <c r="AR2889">
        <v>1</v>
      </c>
      <c r="AS2889">
        <v>0</v>
      </c>
      <c r="AT2889">
        <v>0</v>
      </c>
      <c r="AU2889">
        <v>0</v>
      </c>
      <c r="AV2889">
        <v>0</v>
      </c>
      <c r="AW2889">
        <v>205</v>
      </c>
      <c r="AX2889">
        <v>1</v>
      </c>
      <c r="AY2889" s="73">
        <v>41.370288751409902</v>
      </c>
      <c r="AZ2889">
        <v>194</v>
      </c>
      <c r="BA2889">
        <v>0.99316921412203896</v>
      </c>
      <c r="BB2889">
        <v>203</v>
      </c>
      <c r="BC2889">
        <v>0.98971680945060203</v>
      </c>
      <c r="BD2889">
        <v>2</v>
      </c>
      <c r="BE2889">
        <v>1.02831905493973E-2</v>
      </c>
      <c r="BF2889">
        <v>41.6895892585719</v>
      </c>
      <c r="BG2889">
        <v>39.425915778836902</v>
      </c>
      <c r="BH2889">
        <v>41.370288751409902</v>
      </c>
      <c r="BI2889">
        <v>44.310578968122002</v>
      </c>
    </row>
    <row r="2890" spans="1:61" x14ac:dyDescent="0.25">
      <c r="A2890" s="10" t="str">
        <f>VLOOKUP(D2890,'Index-Relations'!E:F,2,FALSE)</f>
        <v>ESG</v>
      </c>
      <c r="B2890" t="s">
        <v>3450</v>
      </c>
      <c r="C2890" s="53" t="s">
        <v>2766</v>
      </c>
      <c r="D2890" s="59" t="s">
        <v>3071</v>
      </c>
      <c r="E2890" s="59" t="s">
        <v>6306</v>
      </c>
      <c r="F2890" t="s">
        <v>2514</v>
      </c>
      <c r="G2890" t="s">
        <v>1084</v>
      </c>
      <c r="H2890" t="s">
        <v>1086</v>
      </c>
      <c r="I2890" s="52">
        <v>45446</v>
      </c>
      <c r="J2890" t="s">
        <v>2457</v>
      </c>
      <c r="K2890">
        <v>246</v>
      </c>
      <c r="L2890" s="73">
        <v>44.995043479724004</v>
      </c>
      <c r="M2890">
        <v>236</v>
      </c>
      <c r="N2890">
        <v>0.98750645641745904</v>
      </c>
      <c r="O2890" s="73">
        <v>42.183983929689902</v>
      </c>
      <c r="P2890">
        <v>236</v>
      </c>
      <c r="Q2890">
        <v>0.98750645641745904</v>
      </c>
      <c r="R2890">
        <v>212</v>
      </c>
      <c r="S2890">
        <v>0.87956730674769301</v>
      </c>
      <c r="T2890">
        <v>32.140451471128003</v>
      </c>
      <c r="U2890">
        <v>0.73614568181127604</v>
      </c>
      <c r="V2890">
        <v>153</v>
      </c>
      <c r="W2890">
        <v>1.8770090121460099E-2</v>
      </c>
      <c r="X2890">
        <v>17</v>
      </c>
      <c r="Y2890">
        <v>246</v>
      </c>
      <c r="Z2890">
        <v>0.999999999999999</v>
      </c>
      <c r="AA2890">
        <v>24.3992294978563</v>
      </c>
      <c r="AB2890">
        <v>154</v>
      </c>
      <c r="AC2890">
        <v>0.836424929434192</v>
      </c>
      <c r="AD2890">
        <v>92</v>
      </c>
      <c r="AE2890">
        <v>0.163575070565807</v>
      </c>
      <c r="AF2890">
        <v>0</v>
      </c>
      <c r="AG2890">
        <v>3.3307000000000001E-16</v>
      </c>
      <c r="AH2890">
        <v>4.9489501855653102E-3</v>
      </c>
      <c r="AI2890">
        <v>12</v>
      </c>
      <c r="AJ2890" s="73">
        <v>47.875313076790903</v>
      </c>
      <c r="AK2890">
        <v>236</v>
      </c>
      <c r="AL2890">
        <v>0.98750645641745904</v>
      </c>
      <c r="AM2890">
        <v>0</v>
      </c>
      <c r="AN2890">
        <v>0</v>
      </c>
      <c r="AO2890">
        <v>0</v>
      </c>
      <c r="AP2890">
        <v>0</v>
      </c>
      <c r="AQ2890">
        <v>246</v>
      </c>
      <c r="AR2890">
        <v>1</v>
      </c>
      <c r="AS2890">
        <v>0</v>
      </c>
      <c r="AT2890">
        <v>0</v>
      </c>
      <c r="AU2890">
        <v>0</v>
      </c>
      <c r="AV2890">
        <v>0</v>
      </c>
      <c r="AW2890">
        <v>246</v>
      </c>
      <c r="AX2890">
        <v>0.999999999999999</v>
      </c>
      <c r="AY2890" s="73">
        <v>44.270779957852</v>
      </c>
      <c r="AZ2890">
        <v>236</v>
      </c>
      <c r="BA2890">
        <v>0.98750645641745904</v>
      </c>
      <c r="BB2890">
        <v>241</v>
      </c>
      <c r="BC2890">
        <v>0.97533072359943096</v>
      </c>
      <c r="BD2890">
        <v>5</v>
      </c>
      <c r="BE2890">
        <v>2.46692764005687E-2</v>
      </c>
      <c r="BF2890">
        <v>44.995043479724004</v>
      </c>
      <c r="BG2890">
        <v>42.183983929689902</v>
      </c>
      <c r="BH2890">
        <v>44.270779957852</v>
      </c>
      <c r="BI2890">
        <v>47.875313076790903</v>
      </c>
    </row>
    <row r="2891" spans="1:61" x14ac:dyDescent="0.25">
      <c r="A2891" s="10" t="str">
        <f>VLOOKUP(D2891,'Index-Relations'!E:F,2,FALSE)</f>
        <v>ESG</v>
      </c>
      <c r="B2891" t="s">
        <v>3450</v>
      </c>
      <c r="C2891" s="53" t="s">
        <v>2767</v>
      </c>
      <c r="D2891" s="59" t="s">
        <v>3071</v>
      </c>
      <c r="E2891" s="59" t="s">
        <v>6307</v>
      </c>
      <c r="F2891" t="s">
        <v>2514</v>
      </c>
      <c r="G2891" t="s">
        <v>1084</v>
      </c>
      <c r="H2891" t="s">
        <v>1086</v>
      </c>
      <c r="I2891" s="52">
        <v>45413</v>
      </c>
      <c r="J2891" t="s">
        <v>2457</v>
      </c>
      <c r="K2891">
        <v>246</v>
      </c>
      <c r="L2891" s="73">
        <v>46.170342751013003</v>
      </c>
      <c r="M2891">
        <v>236</v>
      </c>
      <c r="N2891">
        <v>0.98690202527041004</v>
      </c>
      <c r="O2891" s="73">
        <v>43.148518527572001</v>
      </c>
      <c r="P2891">
        <v>236</v>
      </c>
      <c r="Q2891">
        <v>0.98690202527041004</v>
      </c>
      <c r="R2891">
        <v>212</v>
      </c>
      <c r="S2891">
        <v>0.87173097049439197</v>
      </c>
      <c r="T2891">
        <v>32.311995114078201</v>
      </c>
      <c r="U2891">
        <v>0.72836642041007205</v>
      </c>
      <c r="V2891">
        <v>152</v>
      </c>
      <c r="W2891">
        <v>1.9176219204168302E-2</v>
      </c>
      <c r="X2891">
        <v>17</v>
      </c>
      <c r="Y2891">
        <v>246</v>
      </c>
      <c r="Z2891">
        <v>0.999999999999999</v>
      </c>
      <c r="AA2891">
        <v>25.012445359272601</v>
      </c>
      <c r="AB2891">
        <v>154</v>
      </c>
      <c r="AC2891">
        <v>0.841922223301103</v>
      </c>
      <c r="AD2891">
        <v>92</v>
      </c>
      <c r="AE2891">
        <v>0.158077776698896</v>
      </c>
      <c r="AF2891">
        <v>0</v>
      </c>
      <c r="AG2891">
        <v>8.3269999999999995E-17</v>
      </c>
      <c r="AH2891">
        <v>4.6623945242227098E-3</v>
      </c>
      <c r="AI2891">
        <v>12</v>
      </c>
      <c r="AJ2891" s="73">
        <v>49.111386559503003</v>
      </c>
      <c r="AK2891">
        <v>236</v>
      </c>
      <c r="AL2891">
        <v>0.98690202527041004</v>
      </c>
      <c r="AM2891">
        <v>0</v>
      </c>
      <c r="AN2891">
        <v>0</v>
      </c>
      <c r="AO2891">
        <v>0</v>
      </c>
      <c r="AP2891">
        <v>0</v>
      </c>
      <c r="AQ2891">
        <v>246</v>
      </c>
      <c r="AR2891">
        <v>1</v>
      </c>
      <c r="AS2891">
        <v>0</v>
      </c>
      <c r="AT2891">
        <v>0</v>
      </c>
      <c r="AU2891">
        <v>0</v>
      </c>
      <c r="AV2891">
        <v>0</v>
      </c>
      <c r="AW2891">
        <v>246</v>
      </c>
      <c r="AX2891">
        <v>1</v>
      </c>
      <c r="AY2891" s="73">
        <v>45.249695259118901</v>
      </c>
      <c r="AZ2891">
        <v>236</v>
      </c>
      <c r="BA2891">
        <v>0.98690202527041004</v>
      </c>
      <c r="BB2891">
        <v>241</v>
      </c>
      <c r="BC2891">
        <v>0.97433413958086901</v>
      </c>
      <c r="BD2891">
        <v>5</v>
      </c>
      <c r="BE2891">
        <v>2.5665860419130101E-2</v>
      </c>
      <c r="BF2891">
        <v>46.170342751013003</v>
      </c>
      <c r="BG2891">
        <v>43.148518527572001</v>
      </c>
      <c r="BH2891">
        <v>45.249695259118901</v>
      </c>
      <c r="BI2891">
        <v>49.111386559503003</v>
      </c>
    </row>
    <row r="2892" spans="1:61" x14ac:dyDescent="0.25">
      <c r="A2892" s="10" t="str">
        <f>VLOOKUP(D2892,'Index-Relations'!E:F,2,FALSE)</f>
        <v>ESG</v>
      </c>
      <c r="B2892" t="s">
        <v>3450</v>
      </c>
      <c r="C2892" s="53" t="s">
        <v>2768</v>
      </c>
      <c r="D2892" s="59" t="s">
        <v>3071</v>
      </c>
      <c r="E2892" s="59" t="s">
        <v>6308</v>
      </c>
      <c r="F2892" t="s">
        <v>2514</v>
      </c>
      <c r="G2892" t="s">
        <v>1084</v>
      </c>
      <c r="H2892" t="s">
        <v>1086</v>
      </c>
      <c r="I2892" s="52">
        <v>45383</v>
      </c>
      <c r="J2892" t="s">
        <v>2457</v>
      </c>
      <c r="K2892">
        <v>246</v>
      </c>
      <c r="L2892">
        <v>46.153846809181601</v>
      </c>
      <c r="M2892">
        <v>236</v>
      </c>
      <c r="N2892">
        <v>0.98650426316758999</v>
      </c>
      <c r="O2892">
        <v>42.083113675908201</v>
      </c>
      <c r="P2892">
        <v>236</v>
      </c>
      <c r="Q2892">
        <v>0.98650426316758999</v>
      </c>
      <c r="R2892">
        <v>212</v>
      </c>
      <c r="S2892">
        <v>0.865912709131064</v>
      </c>
      <c r="T2892">
        <v>32.354740525303598</v>
      </c>
      <c r="U2892">
        <v>0.73021870245654497</v>
      </c>
      <c r="V2892">
        <v>152</v>
      </c>
      <c r="W2892">
        <v>1.9326147917659901E-2</v>
      </c>
      <c r="X2892">
        <v>17</v>
      </c>
      <c r="Y2892">
        <v>246</v>
      </c>
      <c r="Z2892">
        <v>0.999999999999999</v>
      </c>
      <c r="AA2892">
        <v>25.8546942399059</v>
      </c>
      <c r="AB2892">
        <v>154</v>
      </c>
      <c r="AC2892">
        <v>0.84163736162493397</v>
      </c>
      <c r="AD2892">
        <v>92</v>
      </c>
      <c r="AE2892">
        <v>0.15836263837506601</v>
      </c>
      <c r="AF2892">
        <v>0</v>
      </c>
      <c r="AG2892">
        <v>0</v>
      </c>
      <c r="AH2892">
        <v>4.5338981638042702E-3</v>
      </c>
      <c r="AI2892">
        <v>12</v>
      </c>
      <c r="AJ2892">
        <v>50.610983228122997</v>
      </c>
      <c r="AK2892">
        <v>236</v>
      </c>
      <c r="AL2892">
        <v>0.98650426316758999</v>
      </c>
      <c r="AM2892">
        <v>0</v>
      </c>
      <c r="AN2892">
        <v>0</v>
      </c>
      <c r="AO2892">
        <v>0</v>
      </c>
      <c r="AP2892">
        <v>0</v>
      </c>
      <c r="AQ2892">
        <v>246</v>
      </c>
      <c r="AR2892">
        <v>1</v>
      </c>
      <c r="AS2892">
        <v>0</v>
      </c>
      <c r="AT2892">
        <v>0</v>
      </c>
      <c r="AU2892">
        <v>0</v>
      </c>
      <c r="AV2892">
        <v>0</v>
      </c>
      <c r="AW2892">
        <v>246</v>
      </c>
      <c r="AX2892">
        <v>1</v>
      </c>
      <c r="AY2892">
        <v>44.5973079851913</v>
      </c>
      <c r="AZ2892">
        <v>236</v>
      </c>
      <c r="BA2892">
        <v>0.98650426316758999</v>
      </c>
      <c r="BB2892">
        <v>241</v>
      </c>
      <c r="BC2892">
        <v>0.97520443719096594</v>
      </c>
      <c r="BD2892">
        <v>5</v>
      </c>
      <c r="BE2892">
        <v>2.4795562809033798E-2</v>
      </c>
      <c r="BF2892">
        <v>46.335520544136003</v>
      </c>
      <c r="BG2892">
        <v>43.146518854352898</v>
      </c>
      <c r="BH2892">
        <v>45.545986530914</v>
      </c>
      <c r="BI2892">
        <v>49.243078624516897</v>
      </c>
    </row>
    <row r="2893" spans="1:61" x14ac:dyDescent="0.25">
      <c r="A2893" s="10" t="str">
        <f>VLOOKUP(D2893,'Index-Relations'!E:F,2,FALSE)</f>
        <v>ESG</v>
      </c>
      <c r="B2893" t="s">
        <v>3450</v>
      </c>
      <c r="C2893" s="53" t="s">
        <v>2769</v>
      </c>
      <c r="D2893" s="59" t="s">
        <v>3071</v>
      </c>
      <c r="E2893" s="59" t="s">
        <v>6309</v>
      </c>
      <c r="F2893" t="s">
        <v>2514</v>
      </c>
      <c r="G2893" t="s">
        <v>1084</v>
      </c>
      <c r="H2893" t="s">
        <v>1086</v>
      </c>
      <c r="I2893" s="52">
        <v>45352</v>
      </c>
      <c r="J2893" t="s">
        <v>2457</v>
      </c>
      <c r="K2893">
        <v>290</v>
      </c>
      <c r="L2893">
        <v>47.007855239292297</v>
      </c>
      <c r="M2893">
        <v>265</v>
      </c>
      <c r="N2893">
        <v>0.98341673571491195</v>
      </c>
      <c r="O2893">
        <v>43.114829095168197</v>
      </c>
      <c r="P2893">
        <v>265</v>
      </c>
      <c r="Q2893">
        <v>0.98341673571491195</v>
      </c>
      <c r="R2893">
        <v>218</v>
      </c>
      <c r="S2893">
        <v>0.85920102025181899</v>
      </c>
      <c r="T2893">
        <v>32.193553505633403</v>
      </c>
      <c r="U2893">
        <v>0.61486645056313405</v>
      </c>
      <c r="V2893">
        <v>182</v>
      </c>
      <c r="W2893">
        <v>1.9220115719510999E-2</v>
      </c>
      <c r="X2893">
        <v>26</v>
      </c>
      <c r="Y2893">
        <v>283</v>
      </c>
      <c r="Z2893">
        <v>0.99779072612674802</v>
      </c>
      <c r="AA2893">
        <v>35.868438599480598</v>
      </c>
      <c r="AB2893">
        <v>153</v>
      </c>
      <c r="AC2893">
        <v>0.82907552312073995</v>
      </c>
      <c r="AD2893">
        <v>130</v>
      </c>
      <c r="AE2893">
        <v>0.16871520300600701</v>
      </c>
      <c r="AF2893">
        <v>7</v>
      </c>
      <c r="AG2893">
        <v>2.2092738732518102E-3</v>
      </c>
      <c r="AH2893">
        <v>2.7818007972410402E-3</v>
      </c>
      <c r="AI2893">
        <v>10</v>
      </c>
      <c r="AJ2893">
        <v>50.559166215963103</v>
      </c>
      <c r="AK2893">
        <v>265</v>
      </c>
      <c r="AL2893">
        <v>0.98341673571491195</v>
      </c>
      <c r="AM2893">
        <v>0</v>
      </c>
      <c r="AN2893">
        <v>0</v>
      </c>
      <c r="AO2893">
        <v>0</v>
      </c>
      <c r="AP2893">
        <v>0</v>
      </c>
      <c r="AQ2893">
        <v>290</v>
      </c>
      <c r="AR2893">
        <v>1</v>
      </c>
      <c r="AS2893">
        <v>0</v>
      </c>
      <c r="AT2893">
        <v>0</v>
      </c>
      <c r="AU2893">
        <v>0</v>
      </c>
      <c r="AV2893">
        <v>0</v>
      </c>
      <c r="AW2893">
        <v>290</v>
      </c>
      <c r="AX2893">
        <v>1</v>
      </c>
      <c r="AY2893">
        <v>45.621822390340299</v>
      </c>
      <c r="AZ2893">
        <v>265</v>
      </c>
      <c r="BA2893">
        <v>0.98341673571491195</v>
      </c>
      <c r="BB2893">
        <v>285</v>
      </c>
      <c r="BC2893">
        <v>0.97904061352775695</v>
      </c>
      <c r="BD2893">
        <v>5</v>
      </c>
      <c r="BE2893">
        <v>2.09593864722421E-2</v>
      </c>
      <c r="BF2893">
        <v>46.827464729793</v>
      </c>
      <c r="BG2893">
        <v>43.908043931987997</v>
      </c>
      <c r="BH2893">
        <v>46.246728003012997</v>
      </c>
      <c r="BI2893">
        <v>49.0479847219259</v>
      </c>
    </row>
    <row r="2894" spans="1:61" x14ac:dyDescent="0.25">
      <c r="A2894" s="10" t="str">
        <f>VLOOKUP(D2894,'Index-Relations'!E:F,2,FALSE)</f>
        <v>ESG</v>
      </c>
      <c r="B2894" t="s">
        <v>3450</v>
      </c>
      <c r="C2894" s="53" t="s">
        <v>2770</v>
      </c>
      <c r="D2894" s="59" t="s">
        <v>3071</v>
      </c>
      <c r="E2894" s="59" t="s">
        <v>6310</v>
      </c>
      <c r="F2894" t="s">
        <v>2514</v>
      </c>
      <c r="G2894" t="s">
        <v>1084</v>
      </c>
      <c r="H2894" t="s">
        <v>1086</v>
      </c>
      <c r="I2894" s="52">
        <v>45323</v>
      </c>
      <c r="J2894" t="s">
        <v>2457</v>
      </c>
      <c r="K2894">
        <v>290</v>
      </c>
      <c r="L2894">
        <v>47.014989825231901</v>
      </c>
      <c r="M2894">
        <v>264</v>
      </c>
      <c r="N2894">
        <v>0.98446635473224897</v>
      </c>
      <c r="O2894">
        <v>42.929294453680598</v>
      </c>
      <c r="P2894">
        <v>264</v>
      </c>
      <c r="Q2894">
        <v>0.98446635473224897</v>
      </c>
      <c r="R2894">
        <v>218</v>
      </c>
      <c r="S2894">
        <v>0.87394754754135595</v>
      </c>
      <c r="T2894">
        <v>32.025043000041599</v>
      </c>
      <c r="U2894">
        <v>0.60695787200500895</v>
      </c>
      <c r="V2894">
        <v>178</v>
      </c>
      <c r="W2894">
        <v>1.98822306751598E-2</v>
      </c>
      <c r="X2894">
        <v>25</v>
      </c>
      <c r="Y2894">
        <v>283</v>
      </c>
      <c r="Z2894">
        <v>0.99782601755414702</v>
      </c>
      <c r="AA2894">
        <v>43.430832490951801</v>
      </c>
      <c r="AB2894">
        <v>154</v>
      </c>
      <c r="AC2894">
        <v>0.83310638558474903</v>
      </c>
      <c r="AD2894">
        <v>129</v>
      </c>
      <c r="AE2894">
        <v>0.16471963196939701</v>
      </c>
      <c r="AF2894">
        <v>7</v>
      </c>
      <c r="AG2894">
        <v>2.17398244585317E-3</v>
      </c>
      <c r="AH2894">
        <v>2.8131383866410401E-3</v>
      </c>
      <c r="AI2894">
        <v>10</v>
      </c>
      <c r="AJ2894">
        <v>50.3917746488059</v>
      </c>
      <c r="AK2894">
        <v>264</v>
      </c>
      <c r="AL2894">
        <v>0.98446635473224897</v>
      </c>
      <c r="AM2894">
        <v>0</v>
      </c>
      <c r="AN2894">
        <v>0</v>
      </c>
      <c r="AO2894">
        <v>0</v>
      </c>
      <c r="AP2894">
        <v>0</v>
      </c>
      <c r="AQ2894">
        <v>290</v>
      </c>
      <c r="AR2894">
        <v>1</v>
      </c>
      <c r="AS2894">
        <v>0</v>
      </c>
      <c r="AT2894">
        <v>0</v>
      </c>
      <c r="AU2894">
        <v>0</v>
      </c>
      <c r="AV2894">
        <v>0</v>
      </c>
      <c r="AW2894">
        <v>290</v>
      </c>
      <c r="AX2894">
        <v>1</v>
      </c>
      <c r="AY2894">
        <v>46.017101399082797</v>
      </c>
      <c r="AZ2894">
        <v>264</v>
      </c>
      <c r="BA2894">
        <v>0.98446635473224897</v>
      </c>
      <c r="BB2894">
        <v>285</v>
      </c>
      <c r="BC2894">
        <v>0.978543689001797</v>
      </c>
      <c r="BD2894">
        <v>5</v>
      </c>
      <c r="BE2894">
        <v>2.14563109982026E-2</v>
      </c>
      <c r="BF2894">
        <v>46.806826640898997</v>
      </c>
      <c r="BG2894">
        <v>43.771895188527999</v>
      </c>
      <c r="BH2894">
        <v>46.613776286495003</v>
      </c>
      <c r="BI2894">
        <v>48.840446585688902</v>
      </c>
    </row>
    <row r="2895" spans="1:61" x14ac:dyDescent="0.25">
      <c r="A2895" s="10" t="str">
        <f>VLOOKUP(D2895,'Index-Relations'!E:F,2,FALSE)</f>
        <v>BM</v>
      </c>
      <c r="B2895" t="s">
        <v>3450</v>
      </c>
      <c r="C2895" s="53" t="s">
        <v>2760</v>
      </c>
      <c r="D2895" s="59" t="s">
        <v>3280</v>
      </c>
      <c r="E2895" s="59" t="s">
        <v>6311</v>
      </c>
      <c r="F2895" t="s">
        <v>1088</v>
      </c>
      <c r="G2895" t="s">
        <v>988</v>
      </c>
      <c r="H2895" t="s">
        <v>1089</v>
      </c>
      <c r="I2895" s="52">
        <v>45659</v>
      </c>
      <c r="J2895" t="s">
        <v>2457</v>
      </c>
      <c r="K2895">
        <v>311</v>
      </c>
      <c r="L2895" s="73">
        <v>47.3541122159439</v>
      </c>
      <c r="M2895">
        <v>303</v>
      </c>
      <c r="N2895">
        <v>0.99228414188771696</v>
      </c>
      <c r="O2895" s="73">
        <v>47.659029188885903</v>
      </c>
      <c r="P2895">
        <v>303</v>
      </c>
      <c r="Q2895">
        <v>0.99228414188771696</v>
      </c>
      <c r="R2895">
        <v>287</v>
      </c>
      <c r="S2895">
        <v>0.96235463015344003</v>
      </c>
      <c r="T2895">
        <v>37.251773687924697</v>
      </c>
      <c r="U2895">
        <v>0.76541145405000999</v>
      </c>
      <c r="V2895">
        <v>255</v>
      </c>
      <c r="W2895">
        <v>4.9533794405692902E-2</v>
      </c>
      <c r="X2895">
        <v>43</v>
      </c>
      <c r="Y2895">
        <v>309</v>
      </c>
      <c r="Z2895">
        <v>0.99772818682556996</v>
      </c>
      <c r="AA2895">
        <v>100.822689887493</v>
      </c>
      <c r="AB2895">
        <v>225</v>
      </c>
      <c r="AC2895">
        <v>0.81775255501058897</v>
      </c>
      <c r="AD2895">
        <v>84</v>
      </c>
      <c r="AE2895">
        <v>0.179975631814981</v>
      </c>
      <c r="AF2895">
        <v>2</v>
      </c>
      <c r="AG2895">
        <v>2.2718131744299502E-3</v>
      </c>
      <c r="AH2895">
        <v>2.8692970784926701E-3</v>
      </c>
      <c r="AI2895">
        <v>19</v>
      </c>
      <c r="AJ2895" s="73">
        <v>47.555377277219897</v>
      </c>
      <c r="AK2895">
        <v>303</v>
      </c>
      <c r="AL2895">
        <v>0.99228414188771696</v>
      </c>
      <c r="AM2895">
        <v>8.5530497117990503E-3</v>
      </c>
      <c r="AN2895">
        <v>5</v>
      </c>
      <c r="AO2895">
        <v>0.128271259716913</v>
      </c>
      <c r="AP2895">
        <v>6</v>
      </c>
      <c r="AQ2895">
        <v>311</v>
      </c>
      <c r="AR2895">
        <v>1</v>
      </c>
      <c r="AS2895">
        <v>0</v>
      </c>
      <c r="AT2895">
        <v>0</v>
      </c>
      <c r="AU2895">
        <v>2.0332526429356198E-3</v>
      </c>
      <c r="AV2895">
        <v>2</v>
      </c>
      <c r="AW2895">
        <v>311</v>
      </c>
      <c r="AX2895">
        <v>1</v>
      </c>
      <c r="AY2895" s="73">
        <v>44.831772590596998</v>
      </c>
      <c r="AZ2895">
        <v>303</v>
      </c>
      <c r="BA2895">
        <v>0.99228414188771696</v>
      </c>
      <c r="BB2895">
        <v>300</v>
      </c>
      <c r="BC2895">
        <v>0.86331868240614495</v>
      </c>
      <c r="BD2895">
        <v>5</v>
      </c>
      <c r="BE2895">
        <v>8.4100578769408605E-3</v>
      </c>
      <c r="BF2895">
        <v>47.3541122159439</v>
      </c>
      <c r="BG2895">
        <v>47.659029188885903</v>
      </c>
      <c r="BH2895">
        <v>44.831772590596998</v>
      </c>
      <c r="BI2895">
        <v>47.555377277219897</v>
      </c>
    </row>
    <row r="2896" spans="1:61" x14ac:dyDescent="0.25">
      <c r="A2896" s="10" t="str">
        <f>VLOOKUP(D2896,'Index-Relations'!E:F,2,FALSE)</f>
        <v>BM</v>
      </c>
      <c r="B2896" t="s">
        <v>3450</v>
      </c>
      <c r="C2896" s="53" t="s">
        <v>2761</v>
      </c>
      <c r="D2896" s="59" t="s">
        <v>3280</v>
      </c>
      <c r="E2896" s="59" t="s">
        <v>6312</v>
      </c>
      <c r="F2896" t="s">
        <v>1088</v>
      </c>
      <c r="G2896" t="s">
        <v>988</v>
      </c>
      <c r="H2896" t="s">
        <v>1089</v>
      </c>
      <c r="I2896" s="52">
        <v>45628</v>
      </c>
      <c r="J2896" t="s">
        <v>2457</v>
      </c>
      <c r="K2896">
        <v>311</v>
      </c>
      <c r="L2896" s="73">
        <v>47.206988752056901</v>
      </c>
      <c r="M2896">
        <v>303</v>
      </c>
      <c r="N2896">
        <v>0.99241702973158896</v>
      </c>
      <c r="O2896" s="73">
        <v>47.249240597265</v>
      </c>
      <c r="P2896">
        <v>303</v>
      </c>
      <c r="Q2896">
        <v>0.99241702973158896</v>
      </c>
      <c r="R2896">
        <v>287</v>
      </c>
      <c r="S2896">
        <v>0.96109634202915695</v>
      </c>
      <c r="T2896">
        <v>37.642430651431098</v>
      </c>
      <c r="U2896">
        <v>0.77100474518662099</v>
      </c>
      <c r="V2896">
        <v>255</v>
      </c>
      <c r="W2896">
        <v>4.9764509826279703E-2</v>
      </c>
      <c r="X2896">
        <v>43</v>
      </c>
      <c r="Y2896">
        <v>308</v>
      </c>
      <c r="Z2896">
        <v>0.99704925591018601</v>
      </c>
      <c r="AA2896">
        <v>93.906768278696504</v>
      </c>
      <c r="AB2896">
        <v>221</v>
      </c>
      <c r="AC2896">
        <v>0.79462608931747103</v>
      </c>
      <c r="AD2896">
        <v>84</v>
      </c>
      <c r="AE2896">
        <v>0.19966484204384999</v>
      </c>
      <c r="AF2896">
        <v>6</v>
      </c>
      <c r="AG2896">
        <v>5.7090686386783102E-3</v>
      </c>
      <c r="AH2896">
        <v>3.1638033769255799E-3</v>
      </c>
      <c r="AI2896">
        <v>20</v>
      </c>
      <c r="AJ2896" s="73">
        <v>47.472703158542899</v>
      </c>
      <c r="AK2896">
        <v>303</v>
      </c>
      <c r="AL2896">
        <v>0.99241702973158896</v>
      </c>
      <c r="AM2896">
        <v>8.8022815551353703E-3</v>
      </c>
      <c r="AN2896">
        <v>5</v>
      </c>
      <c r="AO2896">
        <v>0.11631542857803601</v>
      </c>
      <c r="AP2896">
        <v>6</v>
      </c>
      <c r="AQ2896">
        <v>311</v>
      </c>
      <c r="AR2896">
        <v>0.999999999999999</v>
      </c>
      <c r="AS2896">
        <v>0</v>
      </c>
      <c r="AT2896">
        <v>0</v>
      </c>
      <c r="AU2896">
        <v>1.91031101138277E-3</v>
      </c>
      <c r="AV2896">
        <v>2</v>
      </c>
      <c r="AW2896">
        <v>311</v>
      </c>
      <c r="AX2896">
        <v>1</v>
      </c>
      <c r="AY2896" s="73">
        <v>44.871749512529902</v>
      </c>
      <c r="AZ2896">
        <v>303</v>
      </c>
      <c r="BA2896">
        <v>0.99241702973158896</v>
      </c>
      <c r="BB2896">
        <v>300</v>
      </c>
      <c r="BC2896">
        <v>0.87439132715749801</v>
      </c>
      <c r="BD2896">
        <v>5</v>
      </c>
      <c r="BE2896">
        <v>9.29324426446459E-3</v>
      </c>
      <c r="BF2896">
        <v>47.206988752056901</v>
      </c>
      <c r="BG2896">
        <v>47.249240597265</v>
      </c>
      <c r="BH2896">
        <v>44.871749512529902</v>
      </c>
      <c r="BI2896">
        <v>47.472703158542899</v>
      </c>
    </row>
    <row r="2897" spans="1:61" x14ac:dyDescent="0.25">
      <c r="A2897" s="10" t="str">
        <f>VLOOKUP(D2897,'Index-Relations'!E:F,2,FALSE)</f>
        <v>BM</v>
      </c>
      <c r="B2897" t="s">
        <v>3450</v>
      </c>
      <c r="C2897" s="53" t="s">
        <v>2762</v>
      </c>
      <c r="D2897" s="59" t="s">
        <v>3280</v>
      </c>
      <c r="E2897" s="59" t="s">
        <v>6313</v>
      </c>
      <c r="F2897" t="s">
        <v>1088</v>
      </c>
      <c r="G2897" t="s">
        <v>988</v>
      </c>
      <c r="H2897" t="s">
        <v>1089</v>
      </c>
      <c r="I2897" s="52">
        <v>45597</v>
      </c>
      <c r="J2897" t="s">
        <v>2457</v>
      </c>
      <c r="K2897">
        <v>312</v>
      </c>
      <c r="L2897" s="73">
        <v>47.250401142484002</v>
      </c>
      <c r="M2897">
        <v>304</v>
      </c>
      <c r="N2897">
        <v>0.9932827478024</v>
      </c>
      <c r="O2897" s="73">
        <v>47.232402761663003</v>
      </c>
      <c r="P2897">
        <v>304</v>
      </c>
      <c r="Q2897">
        <v>0.9932827478024</v>
      </c>
      <c r="R2897">
        <v>288</v>
      </c>
      <c r="S2897">
        <v>0.96182252187391204</v>
      </c>
      <c r="T2897">
        <v>37.604980368260001</v>
      </c>
      <c r="U2897">
        <v>0.77119251148652201</v>
      </c>
      <c r="V2897">
        <v>254</v>
      </c>
      <c r="W2897">
        <v>4.9691800186291497E-2</v>
      </c>
      <c r="X2897">
        <v>43</v>
      </c>
      <c r="Y2897">
        <v>306</v>
      </c>
      <c r="Z2897">
        <v>0.99457834039680704</v>
      </c>
      <c r="AA2897">
        <v>90.624039419576803</v>
      </c>
      <c r="AB2897">
        <v>220</v>
      </c>
      <c r="AC2897">
        <v>0.79540266189601205</v>
      </c>
      <c r="AD2897">
        <v>86</v>
      </c>
      <c r="AE2897">
        <v>0.19917567850079401</v>
      </c>
      <c r="AF2897">
        <v>6</v>
      </c>
      <c r="AG2897">
        <v>5.4216596031927897E-3</v>
      </c>
      <c r="AH2897">
        <v>3.1876646835626199E-3</v>
      </c>
      <c r="AI2897">
        <v>20</v>
      </c>
      <c r="AJ2897" s="73">
        <v>47.580910492528901</v>
      </c>
      <c r="AK2897">
        <v>304</v>
      </c>
      <c r="AL2897">
        <v>0.9932827478024</v>
      </c>
      <c r="AM2897">
        <v>9.2852857805409209E-3</v>
      </c>
      <c r="AN2897">
        <v>5</v>
      </c>
      <c r="AO2897">
        <v>0.115380881115209</v>
      </c>
      <c r="AP2897">
        <v>6</v>
      </c>
      <c r="AQ2897">
        <v>312</v>
      </c>
      <c r="AR2897">
        <v>0.999999999999999</v>
      </c>
      <c r="AS2897">
        <v>0</v>
      </c>
      <c r="AT2897">
        <v>0</v>
      </c>
      <c r="AU2897">
        <v>2.7158542539670202E-2</v>
      </c>
      <c r="AV2897">
        <v>5</v>
      </c>
      <c r="AW2897">
        <v>312</v>
      </c>
      <c r="AX2897">
        <v>0.999999999999999</v>
      </c>
      <c r="AY2897" s="73">
        <v>44.899279559899</v>
      </c>
      <c r="AZ2897">
        <v>304</v>
      </c>
      <c r="BA2897">
        <v>0.9932827478024</v>
      </c>
      <c r="BB2897">
        <v>301</v>
      </c>
      <c r="BC2897">
        <v>0.87483085401736804</v>
      </c>
      <c r="BD2897">
        <v>5</v>
      </c>
      <c r="BE2897">
        <v>9.7882648674219603E-3</v>
      </c>
      <c r="BF2897">
        <v>47.250401142484002</v>
      </c>
      <c r="BG2897">
        <v>47.232402761663003</v>
      </c>
      <c r="BH2897">
        <v>44.899279559899</v>
      </c>
      <c r="BI2897">
        <v>47.580910492528901</v>
      </c>
    </row>
    <row r="2898" spans="1:61" x14ac:dyDescent="0.25">
      <c r="A2898" s="10" t="str">
        <f>VLOOKUP(D2898,'Index-Relations'!E:F,2,FALSE)</f>
        <v>BM</v>
      </c>
      <c r="B2898" t="s">
        <v>3450</v>
      </c>
      <c r="C2898" s="53" t="s">
        <v>2763</v>
      </c>
      <c r="D2898" s="59" t="s">
        <v>3280</v>
      </c>
      <c r="E2898" s="59" t="s">
        <v>6314</v>
      </c>
      <c r="F2898" t="s">
        <v>1088</v>
      </c>
      <c r="G2898" t="s">
        <v>988</v>
      </c>
      <c r="H2898" t="s">
        <v>1089</v>
      </c>
      <c r="I2898" s="52">
        <v>45567</v>
      </c>
      <c r="J2898" t="s">
        <v>2457</v>
      </c>
      <c r="K2898">
        <v>312</v>
      </c>
      <c r="L2898" s="73">
        <v>47.529123208637003</v>
      </c>
      <c r="M2898">
        <v>304</v>
      </c>
      <c r="N2898">
        <v>0.99320907199763997</v>
      </c>
      <c r="O2898" s="73">
        <v>47.565029769109998</v>
      </c>
      <c r="P2898">
        <v>304</v>
      </c>
      <c r="Q2898">
        <v>0.99320907199763997</v>
      </c>
      <c r="R2898">
        <v>288</v>
      </c>
      <c r="S2898">
        <v>0.961480450723598</v>
      </c>
      <c r="T2898">
        <v>37.455188301859899</v>
      </c>
      <c r="U2898">
        <v>0.77385768111138498</v>
      </c>
      <c r="V2898">
        <v>255</v>
      </c>
      <c r="W2898">
        <v>5.0452978937850598E-2</v>
      </c>
      <c r="X2898">
        <v>43</v>
      </c>
      <c r="Y2898">
        <v>306</v>
      </c>
      <c r="Z2898">
        <v>0.99481923764828795</v>
      </c>
      <c r="AA2898">
        <v>88.073865560982199</v>
      </c>
      <c r="AB2898">
        <v>218</v>
      </c>
      <c r="AC2898">
        <v>0.80175332993340798</v>
      </c>
      <c r="AD2898">
        <v>88</v>
      </c>
      <c r="AE2898">
        <v>0.19306590771488</v>
      </c>
      <c r="AF2898">
        <v>6</v>
      </c>
      <c r="AG2898">
        <v>5.1807623517111899E-3</v>
      </c>
      <c r="AH2898">
        <v>3.4206114125934E-3</v>
      </c>
      <c r="AI2898">
        <v>20</v>
      </c>
      <c r="AJ2898" s="73">
        <v>47.705124640480001</v>
      </c>
      <c r="AK2898">
        <v>304</v>
      </c>
      <c r="AL2898">
        <v>0.99320907199763997</v>
      </c>
      <c r="AM2898">
        <v>9.1814126532127303E-3</v>
      </c>
      <c r="AN2898">
        <v>5</v>
      </c>
      <c r="AO2898">
        <v>0.12016446228251999</v>
      </c>
      <c r="AP2898">
        <v>6</v>
      </c>
      <c r="AQ2898">
        <v>312</v>
      </c>
      <c r="AR2898">
        <v>1</v>
      </c>
      <c r="AS2898">
        <v>0</v>
      </c>
      <c r="AT2898">
        <v>0</v>
      </c>
      <c r="AU2898">
        <v>2.6552307251220601E-2</v>
      </c>
      <c r="AV2898">
        <v>5</v>
      </c>
      <c r="AW2898">
        <v>312</v>
      </c>
      <c r="AX2898">
        <v>0.999999999999999</v>
      </c>
      <c r="AY2898" s="73">
        <v>45.224544257677898</v>
      </c>
      <c r="AZ2898">
        <v>304</v>
      </c>
      <c r="BA2898">
        <v>0.99320907199763997</v>
      </c>
      <c r="BB2898">
        <v>301</v>
      </c>
      <c r="BC2898">
        <v>0.87030928144022601</v>
      </c>
      <c r="BD2898">
        <v>5</v>
      </c>
      <c r="BE2898">
        <v>9.5262562772531999E-3</v>
      </c>
      <c r="BF2898">
        <v>47.529123208637003</v>
      </c>
      <c r="BG2898">
        <v>47.565029769109998</v>
      </c>
      <c r="BH2898">
        <v>45.224544257677898</v>
      </c>
      <c r="BI2898">
        <v>47.705124640480001</v>
      </c>
    </row>
    <row r="2899" spans="1:61" x14ac:dyDescent="0.25">
      <c r="A2899" s="10" t="str">
        <f>VLOOKUP(D2899,'Index-Relations'!E:F,2,FALSE)</f>
        <v>BM</v>
      </c>
      <c r="B2899" t="s">
        <v>3450</v>
      </c>
      <c r="C2899" s="53" t="s">
        <v>2764</v>
      </c>
      <c r="D2899" s="59" t="s">
        <v>3280</v>
      </c>
      <c r="E2899" s="59" t="s">
        <v>6315</v>
      </c>
      <c r="F2899" t="s">
        <v>1088</v>
      </c>
      <c r="G2899" t="s">
        <v>988</v>
      </c>
      <c r="H2899" t="s">
        <v>1089</v>
      </c>
      <c r="I2899" s="52">
        <v>45537</v>
      </c>
      <c r="J2899" t="s">
        <v>2457</v>
      </c>
      <c r="K2899">
        <v>310</v>
      </c>
      <c r="L2899" s="73">
        <v>47.530316966988003</v>
      </c>
      <c r="M2899">
        <v>303</v>
      </c>
      <c r="N2899">
        <v>0.99654744420483399</v>
      </c>
      <c r="O2899" s="73">
        <v>47.662301451893001</v>
      </c>
      <c r="P2899">
        <v>303</v>
      </c>
      <c r="Q2899">
        <v>0.99654744420483399</v>
      </c>
      <c r="R2899">
        <v>284</v>
      </c>
      <c r="S2899">
        <v>0.96620129308431502</v>
      </c>
      <c r="T2899">
        <v>37.2630422975556</v>
      </c>
      <c r="U2899">
        <v>0.76675340994110697</v>
      </c>
      <c r="V2899">
        <v>252</v>
      </c>
      <c r="W2899">
        <v>5.70698930924146E-2</v>
      </c>
      <c r="X2899">
        <v>47</v>
      </c>
      <c r="Y2899">
        <v>304</v>
      </c>
      <c r="Z2899">
        <v>0.99748877498291</v>
      </c>
      <c r="AA2899">
        <v>106.201319299453</v>
      </c>
      <c r="AB2899">
        <v>206</v>
      </c>
      <c r="AC2899">
        <v>0.81128811159540604</v>
      </c>
      <c r="AD2899">
        <v>99</v>
      </c>
      <c r="AE2899">
        <v>0.18711367466960299</v>
      </c>
      <c r="AF2899">
        <v>5</v>
      </c>
      <c r="AG2899">
        <v>1.5982137349902701E-3</v>
      </c>
      <c r="AH2899">
        <v>3.40428771812338E-3</v>
      </c>
      <c r="AI2899">
        <v>18</v>
      </c>
      <c r="AJ2899" s="73">
        <v>47.489675726131999</v>
      </c>
      <c r="AK2899">
        <v>303</v>
      </c>
      <c r="AL2899">
        <v>0.99654744420483399</v>
      </c>
      <c r="AM2899">
        <v>4.1208660307712501E-3</v>
      </c>
      <c r="AN2899">
        <v>4</v>
      </c>
      <c r="AO2899">
        <v>0.13638661848446501</v>
      </c>
      <c r="AP2899">
        <v>6</v>
      </c>
      <c r="AQ2899">
        <v>310</v>
      </c>
      <c r="AR2899">
        <v>1</v>
      </c>
      <c r="AS2899">
        <v>0</v>
      </c>
      <c r="AT2899">
        <v>0</v>
      </c>
      <c r="AU2899">
        <v>2.69260691428179E-2</v>
      </c>
      <c r="AV2899">
        <v>5</v>
      </c>
      <c r="AW2899">
        <v>310</v>
      </c>
      <c r="AX2899">
        <v>1</v>
      </c>
      <c r="AY2899" s="73">
        <v>45.482751124502002</v>
      </c>
      <c r="AZ2899">
        <v>303</v>
      </c>
      <c r="BA2899">
        <v>0.99654744420483399</v>
      </c>
      <c r="BB2899">
        <v>299</v>
      </c>
      <c r="BC2899">
        <v>0.85327090503505898</v>
      </c>
      <c r="BD2899">
        <v>5</v>
      </c>
      <c r="BE2899">
        <v>1.0342476480475E-2</v>
      </c>
      <c r="BF2899">
        <v>47.530316966988003</v>
      </c>
      <c r="BG2899">
        <v>47.662301451893001</v>
      </c>
      <c r="BH2899">
        <v>45.482751124502002</v>
      </c>
      <c r="BI2899">
        <v>47.489675726131999</v>
      </c>
    </row>
    <row r="2900" spans="1:61" x14ac:dyDescent="0.25">
      <c r="A2900" s="10" t="str">
        <f>VLOOKUP(D2900,'Index-Relations'!E:F,2,FALSE)</f>
        <v>BM</v>
      </c>
      <c r="B2900" t="s">
        <v>3450</v>
      </c>
      <c r="C2900" s="53" t="s">
        <v>3350</v>
      </c>
      <c r="D2900" s="59" t="s">
        <v>3280</v>
      </c>
      <c r="E2900" s="59" t="s">
        <v>6316</v>
      </c>
      <c r="F2900" t="s">
        <v>1088</v>
      </c>
      <c r="G2900" t="s">
        <v>988</v>
      </c>
      <c r="H2900" t="s">
        <v>1089</v>
      </c>
      <c r="I2900" s="52">
        <v>45505</v>
      </c>
      <c r="J2900" t="s">
        <v>2457</v>
      </c>
      <c r="K2900">
        <v>310</v>
      </c>
      <c r="L2900" s="73">
        <v>46.844337406920999</v>
      </c>
      <c r="M2900">
        <v>303</v>
      </c>
      <c r="N2900">
        <v>0.99638927824233903</v>
      </c>
      <c r="O2900" s="73">
        <v>47.000385418965898</v>
      </c>
      <c r="P2900">
        <v>303</v>
      </c>
      <c r="Q2900">
        <v>0.99638927824233903</v>
      </c>
      <c r="R2900">
        <v>284</v>
      </c>
      <c r="S2900">
        <v>0.96544263438835398</v>
      </c>
      <c r="T2900">
        <v>37.434545020278499</v>
      </c>
      <c r="U2900">
        <v>0.76662738526089802</v>
      </c>
      <c r="V2900">
        <v>251</v>
      </c>
      <c r="W2900">
        <v>5.9409369385705998E-2</v>
      </c>
      <c r="X2900">
        <v>46</v>
      </c>
      <c r="Y2900">
        <v>303</v>
      </c>
      <c r="Z2900">
        <v>0.99623022320919596</v>
      </c>
      <c r="AA2900">
        <v>106.88588954479199</v>
      </c>
      <c r="AB2900">
        <v>204</v>
      </c>
      <c r="AC2900">
        <v>0.80529774582050595</v>
      </c>
      <c r="AD2900">
        <v>99</v>
      </c>
      <c r="AE2900">
        <v>0.19093247738868999</v>
      </c>
      <c r="AF2900">
        <v>7</v>
      </c>
      <c r="AG2900">
        <v>3.76977679080378E-3</v>
      </c>
      <c r="AH2900">
        <v>4.0767186184013501E-3</v>
      </c>
      <c r="AI2900">
        <v>18</v>
      </c>
      <c r="AJ2900" s="73">
        <v>46.890346330531003</v>
      </c>
      <c r="AK2900">
        <v>303</v>
      </c>
      <c r="AL2900">
        <v>0.99638927824233903</v>
      </c>
      <c r="AM2900">
        <v>4.3506704078591597E-3</v>
      </c>
      <c r="AN2900">
        <v>4</v>
      </c>
      <c r="AO2900">
        <v>0.13388833215853099</v>
      </c>
      <c r="AP2900">
        <v>6</v>
      </c>
      <c r="AQ2900">
        <v>310</v>
      </c>
      <c r="AR2900">
        <v>1</v>
      </c>
      <c r="AS2900">
        <v>0</v>
      </c>
      <c r="AT2900">
        <v>0</v>
      </c>
      <c r="AU2900">
        <v>2.6545122209948702E-2</v>
      </c>
      <c r="AV2900">
        <v>5</v>
      </c>
      <c r="AW2900">
        <v>310</v>
      </c>
      <c r="AX2900">
        <v>1</v>
      </c>
      <c r="AY2900" s="73">
        <v>44.848622933633898</v>
      </c>
      <c r="AZ2900">
        <v>303</v>
      </c>
      <c r="BA2900">
        <v>0.99638927824233903</v>
      </c>
      <c r="BB2900">
        <v>299</v>
      </c>
      <c r="BC2900">
        <v>0.85547138140050805</v>
      </c>
      <c r="BD2900">
        <v>5</v>
      </c>
      <c r="BE2900">
        <v>1.06402864409594E-2</v>
      </c>
      <c r="BF2900">
        <v>46.844337406920999</v>
      </c>
      <c r="BG2900">
        <v>47.000385418965898</v>
      </c>
      <c r="BH2900">
        <v>44.848622933633898</v>
      </c>
      <c r="BI2900">
        <v>46.890346330531003</v>
      </c>
    </row>
    <row r="2901" spans="1:61" x14ac:dyDescent="0.25">
      <c r="A2901" s="10" t="str">
        <f>VLOOKUP(D2901,'Index-Relations'!E:F,2,FALSE)</f>
        <v>BM</v>
      </c>
      <c r="B2901" t="s">
        <v>3450</v>
      </c>
      <c r="C2901" s="53" t="s">
        <v>2765</v>
      </c>
      <c r="D2901" s="59" t="s">
        <v>3280</v>
      </c>
      <c r="E2901" s="59" t="s">
        <v>6317</v>
      </c>
      <c r="F2901" t="s">
        <v>1088</v>
      </c>
      <c r="G2901" t="s">
        <v>988</v>
      </c>
      <c r="H2901" t="s">
        <v>1089</v>
      </c>
      <c r="I2901" s="52">
        <v>45475</v>
      </c>
      <c r="J2901" t="s">
        <v>2457</v>
      </c>
      <c r="K2901">
        <v>310</v>
      </c>
      <c r="L2901" s="73">
        <v>46.775061617345003</v>
      </c>
      <c r="M2901">
        <v>303</v>
      </c>
      <c r="N2901">
        <v>0.996177582312887</v>
      </c>
      <c r="O2901" s="73">
        <v>46.966736882539003</v>
      </c>
      <c r="P2901">
        <v>303</v>
      </c>
      <c r="Q2901">
        <v>0.996177582312887</v>
      </c>
      <c r="R2901">
        <v>284</v>
      </c>
      <c r="S2901">
        <v>0.96467561000972502</v>
      </c>
      <c r="T2901">
        <v>37.378691828038001</v>
      </c>
      <c r="U2901">
        <v>0.75562565677490301</v>
      </c>
      <c r="V2901">
        <v>250</v>
      </c>
      <c r="W2901">
        <v>6.0365400997410702E-2</v>
      </c>
      <c r="X2901">
        <v>46</v>
      </c>
      <c r="Y2901">
        <v>303</v>
      </c>
      <c r="Z2901">
        <v>0.99602178729978796</v>
      </c>
      <c r="AA2901">
        <v>107.282880268808</v>
      </c>
      <c r="AB2901">
        <v>203</v>
      </c>
      <c r="AC2901">
        <v>0.80597769128853602</v>
      </c>
      <c r="AD2901">
        <v>100</v>
      </c>
      <c r="AE2901">
        <v>0.190044096011251</v>
      </c>
      <c r="AF2901">
        <v>7</v>
      </c>
      <c r="AG2901">
        <v>3.9782127002120004E-3</v>
      </c>
      <c r="AH2901">
        <v>3.9879896169330896E-3</v>
      </c>
      <c r="AI2901">
        <v>18</v>
      </c>
      <c r="AJ2901" s="73">
        <v>46.862999846038001</v>
      </c>
      <c r="AK2901">
        <v>303</v>
      </c>
      <c r="AL2901">
        <v>0.996177582312887</v>
      </c>
      <c r="AM2901">
        <v>3.5065063667376901E-3</v>
      </c>
      <c r="AN2901">
        <v>3</v>
      </c>
      <c r="AO2901">
        <v>0.13581123771848799</v>
      </c>
      <c r="AP2901">
        <v>6</v>
      </c>
      <c r="AQ2901">
        <v>310</v>
      </c>
      <c r="AR2901">
        <v>0.999999999999999</v>
      </c>
      <c r="AS2901">
        <v>0</v>
      </c>
      <c r="AT2901">
        <v>0</v>
      </c>
      <c r="AU2901">
        <v>2.6787117124111099E-2</v>
      </c>
      <c r="AV2901">
        <v>5</v>
      </c>
      <c r="AW2901">
        <v>310</v>
      </c>
      <c r="AX2901">
        <v>0.999999999999999</v>
      </c>
      <c r="AY2901" s="73">
        <v>44.720988868964</v>
      </c>
      <c r="AZ2901">
        <v>303</v>
      </c>
      <c r="BA2901">
        <v>0.996177582312887</v>
      </c>
      <c r="BB2901">
        <v>299</v>
      </c>
      <c r="BC2901">
        <v>0.85332151969527603</v>
      </c>
      <c r="BD2901">
        <v>5</v>
      </c>
      <c r="BE2901">
        <v>1.08672425862344E-2</v>
      </c>
      <c r="BF2901">
        <v>46.775061617345003</v>
      </c>
      <c r="BG2901">
        <v>46.966736882539003</v>
      </c>
      <c r="BH2901">
        <v>44.720988868964</v>
      </c>
      <c r="BI2901">
        <v>46.862999846038001</v>
      </c>
    </row>
    <row r="2902" spans="1:61" x14ac:dyDescent="0.25">
      <c r="A2902" s="10" t="str">
        <f>VLOOKUP(D2902,'Index-Relations'!E:F,2,FALSE)</f>
        <v>BM</v>
      </c>
      <c r="B2902" t="s">
        <v>3450</v>
      </c>
      <c r="C2902" s="53" t="s">
        <v>2766</v>
      </c>
      <c r="D2902" s="59" t="s">
        <v>3280</v>
      </c>
      <c r="E2902" s="59" t="s">
        <v>6318</v>
      </c>
      <c r="F2902" t="s">
        <v>1088</v>
      </c>
      <c r="G2902" t="s">
        <v>988</v>
      </c>
      <c r="H2902" t="s">
        <v>1089</v>
      </c>
      <c r="I2902" s="52">
        <v>45446</v>
      </c>
      <c r="J2902" t="s">
        <v>2457</v>
      </c>
      <c r="K2902">
        <v>310</v>
      </c>
      <c r="L2902" s="73">
        <v>47.828006067334996</v>
      </c>
      <c r="M2902">
        <v>303</v>
      </c>
      <c r="N2902">
        <v>0.99621644140927101</v>
      </c>
      <c r="O2902" s="73">
        <v>48.325912716813001</v>
      </c>
      <c r="P2902">
        <v>303</v>
      </c>
      <c r="Q2902">
        <v>0.99621644140927101</v>
      </c>
      <c r="R2902">
        <v>284</v>
      </c>
      <c r="S2902">
        <v>0.96389661881609701</v>
      </c>
      <c r="T2902">
        <v>36.697726633372604</v>
      </c>
      <c r="U2902">
        <v>0.73767065899251805</v>
      </c>
      <c r="V2902">
        <v>250</v>
      </c>
      <c r="W2902">
        <v>5.9858217265703603E-2</v>
      </c>
      <c r="X2902">
        <v>44</v>
      </c>
      <c r="Y2902">
        <v>303</v>
      </c>
      <c r="Z2902">
        <v>0.99610678540726505</v>
      </c>
      <c r="AA2902">
        <v>103.606876347545</v>
      </c>
      <c r="AB2902">
        <v>203</v>
      </c>
      <c r="AC2902">
        <v>0.81105338464653898</v>
      </c>
      <c r="AD2902">
        <v>100</v>
      </c>
      <c r="AE2902">
        <v>0.18505340076072599</v>
      </c>
      <c r="AF2902">
        <v>7</v>
      </c>
      <c r="AG2902">
        <v>3.8932145927340601E-3</v>
      </c>
      <c r="AH2902">
        <v>3.8078106885731499E-3</v>
      </c>
      <c r="AI2902">
        <v>18</v>
      </c>
      <c r="AJ2902" s="73">
        <v>47.5803127756379</v>
      </c>
      <c r="AK2902">
        <v>303</v>
      </c>
      <c r="AL2902">
        <v>0.99621644140927101</v>
      </c>
      <c r="AM2902">
        <v>2.9545138822057102E-3</v>
      </c>
      <c r="AN2902">
        <v>3</v>
      </c>
      <c r="AO2902">
        <v>0.15443397381959201</v>
      </c>
      <c r="AP2902">
        <v>6</v>
      </c>
      <c r="AQ2902">
        <v>310</v>
      </c>
      <c r="AR2902">
        <v>1</v>
      </c>
      <c r="AS2902">
        <v>0</v>
      </c>
      <c r="AT2902">
        <v>0</v>
      </c>
      <c r="AU2902">
        <v>2.34410187297154E-2</v>
      </c>
      <c r="AV2902">
        <v>5</v>
      </c>
      <c r="AW2902">
        <v>309</v>
      </c>
      <c r="AX2902">
        <v>0.99951236840466895</v>
      </c>
      <c r="AY2902" s="73">
        <v>45.4747120491309</v>
      </c>
      <c r="AZ2902">
        <v>303</v>
      </c>
      <c r="BA2902">
        <v>0.99621644140927101</v>
      </c>
      <c r="BB2902">
        <v>299</v>
      </c>
      <c r="BC2902">
        <v>0.83472053247931199</v>
      </c>
      <c r="BD2902">
        <v>5</v>
      </c>
      <c r="BE2902">
        <v>1.08454937010954E-2</v>
      </c>
      <c r="BF2902">
        <v>47.828006067334996</v>
      </c>
      <c r="BG2902">
        <v>48.325912716813001</v>
      </c>
      <c r="BH2902">
        <v>45.4747120491309</v>
      </c>
      <c r="BI2902">
        <v>47.5803127756379</v>
      </c>
    </row>
    <row r="2903" spans="1:61" x14ac:dyDescent="0.25">
      <c r="A2903" s="10" t="str">
        <f>VLOOKUP(D2903,'Index-Relations'!E:F,2,FALSE)</f>
        <v>BM</v>
      </c>
      <c r="B2903" t="s">
        <v>3450</v>
      </c>
      <c r="C2903" s="53" t="s">
        <v>2767</v>
      </c>
      <c r="D2903" s="59" t="s">
        <v>3280</v>
      </c>
      <c r="E2903" s="59" t="s">
        <v>6319</v>
      </c>
      <c r="F2903" t="s">
        <v>1088</v>
      </c>
      <c r="G2903" t="s">
        <v>988</v>
      </c>
      <c r="H2903" t="s">
        <v>1089</v>
      </c>
      <c r="I2903" s="52">
        <v>45414</v>
      </c>
      <c r="J2903" t="s">
        <v>2457</v>
      </c>
      <c r="K2903">
        <v>310</v>
      </c>
      <c r="L2903" s="73">
        <v>48.175826717762</v>
      </c>
      <c r="M2903">
        <v>303</v>
      </c>
      <c r="N2903">
        <v>0.99614403833199106</v>
      </c>
      <c r="O2903" s="73">
        <v>48.475209385259902</v>
      </c>
      <c r="P2903">
        <v>303</v>
      </c>
      <c r="Q2903">
        <v>0.99614403833199106</v>
      </c>
      <c r="R2903">
        <v>284</v>
      </c>
      <c r="S2903">
        <v>0.96088624240820997</v>
      </c>
      <c r="T2903">
        <v>37.046035005007298</v>
      </c>
      <c r="U2903">
        <v>0.73714294225859101</v>
      </c>
      <c r="V2903">
        <v>250</v>
      </c>
      <c r="W2903">
        <v>5.7551551166850602E-2</v>
      </c>
      <c r="X2903">
        <v>44</v>
      </c>
      <c r="Y2903">
        <v>303</v>
      </c>
      <c r="Z2903">
        <v>0.99604889025190602</v>
      </c>
      <c r="AA2903">
        <v>101.740603644107</v>
      </c>
      <c r="AB2903">
        <v>203</v>
      </c>
      <c r="AC2903">
        <v>0.80390557028965604</v>
      </c>
      <c r="AD2903">
        <v>100</v>
      </c>
      <c r="AE2903">
        <v>0.19214331996224901</v>
      </c>
      <c r="AF2903">
        <v>7</v>
      </c>
      <c r="AG2903">
        <v>3.9511097480940298E-3</v>
      </c>
      <c r="AH2903">
        <v>3.4986817064344999E-3</v>
      </c>
      <c r="AI2903">
        <v>18</v>
      </c>
      <c r="AJ2903" s="73">
        <v>48.047462342902897</v>
      </c>
      <c r="AK2903">
        <v>303</v>
      </c>
      <c r="AL2903">
        <v>0.99614403833199106</v>
      </c>
      <c r="AM2903">
        <v>2.8826027406198798E-3</v>
      </c>
      <c r="AN2903">
        <v>3</v>
      </c>
      <c r="AO2903">
        <v>0.151492066481689</v>
      </c>
      <c r="AP2903">
        <v>6</v>
      </c>
      <c r="AQ2903">
        <v>309</v>
      </c>
      <c r="AR2903">
        <v>0.99945526269938401</v>
      </c>
      <c r="AS2903">
        <v>0</v>
      </c>
      <c r="AT2903">
        <v>0</v>
      </c>
      <c r="AU2903">
        <v>2.24486697724703E-2</v>
      </c>
      <c r="AV2903">
        <v>5</v>
      </c>
      <c r="AW2903">
        <v>309</v>
      </c>
      <c r="AX2903">
        <v>0.99945526269938501</v>
      </c>
      <c r="AY2903" s="73">
        <v>45.770597004770003</v>
      </c>
      <c r="AZ2903">
        <v>303</v>
      </c>
      <c r="BA2903">
        <v>0.99614403833199106</v>
      </c>
      <c r="BB2903">
        <v>298</v>
      </c>
      <c r="BC2903">
        <v>0.83708834693002399</v>
      </c>
      <c r="BD2903">
        <v>5</v>
      </c>
      <c r="BE2903">
        <v>1.08748492876712E-2</v>
      </c>
      <c r="BF2903">
        <v>48.175826717762</v>
      </c>
      <c r="BG2903">
        <v>48.475209385259902</v>
      </c>
      <c r="BH2903">
        <v>45.770597004770003</v>
      </c>
      <c r="BI2903">
        <v>48.047462342902897</v>
      </c>
    </row>
    <row r="2904" spans="1:61" x14ac:dyDescent="0.25">
      <c r="A2904" s="10" t="str">
        <f>VLOOKUP(D2904,'Index-Relations'!E:F,2,FALSE)</f>
        <v>BM</v>
      </c>
      <c r="B2904" t="s">
        <v>3450</v>
      </c>
      <c r="C2904" s="53" t="s">
        <v>2768</v>
      </c>
      <c r="D2904" s="59" t="s">
        <v>3280</v>
      </c>
      <c r="E2904" s="59" t="s">
        <v>6320</v>
      </c>
      <c r="F2904" t="s">
        <v>1088</v>
      </c>
      <c r="G2904" t="s">
        <v>988</v>
      </c>
      <c r="H2904" t="s">
        <v>1089</v>
      </c>
      <c r="I2904" s="52">
        <v>45384</v>
      </c>
      <c r="J2904" t="s">
        <v>2457</v>
      </c>
      <c r="K2904">
        <v>310</v>
      </c>
      <c r="L2904">
        <v>47.830061878526699</v>
      </c>
      <c r="M2904">
        <v>303</v>
      </c>
      <c r="N2904">
        <v>0.99612888989376303</v>
      </c>
      <c r="O2904">
        <v>49.890093105876502</v>
      </c>
      <c r="P2904">
        <v>303</v>
      </c>
      <c r="Q2904">
        <v>0.99612888989376303</v>
      </c>
      <c r="R2904">
        <v>284</v>
      </c>
      <c r="S2904">
        <v>0.958020229313708</v>
      </c>
      <c r="T2904">
        <v>37.648560497083601</v>
      </c>
      <c r="U2904">
        <v>0.74428946334236401</v>
      </c>
      <c r="V2904">
        <v>250</v>
      </c>
      <c r="W2904">
        <v>5.7221671574114501E-2</v>
      </c>
      <c r="X2904">
        <v>44</v>
      </c>
      <c r="Y2904">
        <v>303</v>
      </c>
      <c r="Z2904">
        <v>0.99586581876281</v>
      </c>
      <c r="AA2904">
        <v>106.39855882394799</v>
      </c>
      <c r="AB2904">
        <v>203</v>
      </c>
      <c r="AC2904">
        <v>0.79870916250838997</v>
      </c>
      <c r="AD2904">
        <v>100</v>
      </c>
      <c r="AE2904">
        <v>0.197156656254419</v>
      </c>
      <c r="AF2904">
        <v>7</v>
      </c>
      <c r="AG2904">
        <v>4.1341812371903097E-3</v>
      </c>
      <c r="AH2904">
        <v>3.5139512948128698E-3</v>
      </c>
      <c r="AI2904">
        <v>18</v>
      </c>
      <c r="AJ2904">
        <v>48.313769614490099</v>
      </c>
      <c r="AK2904">
        <v>303</v>
      </c>
      <c r="AL2904">
        <v>0.99612888989376303</v>
      </c>
      <c r="AM2904">
        <v>2.88604066083976E-3</v>
      </c>
      <c r="AN2904">
        <v>3</v>
      </c>
      <c r="AO2904">
        <v>0.14260778872153199</v>
      </c>
      <c r="AP2904">
        <v>6</v>
      </c>
      <c r="AQ2904">
        <v>309</v>
      </c>
      <c r="AR2904">
        <v>0.99944963458495295</v>
      </c>
      <c r="AS2904">
        <v>0</v>
      </c>
      <c r="AT2904">
        <v>0</v>
      </c>
      <c r="AU2904">
        <v>2.2537260066561E-2</v>
      </c>
      <c r="AV2904">
        <v>5</v>
      </c>
      <c r="AW2904">
        <v>309</v>
      </c>
      <c r="AX2904">
        <v>0.99944963458495295</v>
      </c>
      <c r="AY2904">
        <v>44.487376544361901</v>
      </c>
      <c r="AZ2904">
        <v>303</v>
      </c>
      <c r="BA2904">
        <v>0.99612888989376303</v>
      </c>
      <c r="BB2904">
        <v>298</v>
      </c>
      <c r="BC2904">
        <v>0.84595678095540505</v>
      </c>
      <c r="BD2904">
        <v>5</v>
      </c>
      <c r="BE2904">
        <v>1.0885064908015E-2</v>
      </c>
      <c r="BF2904">
        <v>47.825100259528902</v>
      </c>
      <c r="BG2904">
        <v>47.964911807991903</v>
      </c>
      <c r="BH2904">
        <v>45.621288627410998</v>
      </c>
      <c r="BI2904">
        <v>47.789896638658</v>
      </c>
    </row>
    <row r="2905" spans="1:61" x14ac:dyDescent="0.25">
      <c r="A2905" s="10" t="str">
        <f>VLOOKUP(D2905,'Index-Relations'!E:F,2,FALSE)</f>
        <v>BM</v>
      </c>
      <c r="B2905" t="s">
        <v>3450</v>
      </c>
      <c r="C2905" s="53" t="s">
        <v>2769</v>
      </c>
      <c r="D2905" s="59" t="s">
        <v>3280</v>
      </c>
      <c r="E2905" s="59" t="s">
        <v>6321</v>
      </c>
      <c r="F2905" t="s">
        <v>1088</v>
      </c>
      <c r="G2905" t="s">
        <v>988</v>
      </c>
      <c r="H2905" t="s">
        <v>1089</v>
      </c>
      <c r="I2905" s="52">
        <v>45352</v>
      </c>
      <c r="J2905" t="s">
        <v>2457</v>
      </c>
      <c r="K2905">
        <v>310</v>
      </c>
      <c r="L2905">
        <v>47.477890048514098</v>
      </c>
      <c r="M2905">
        <v>306</v>
      </c>
      <c r="N2905">
        <v>0.99850327717535803</v>
      </c>
      <c r="O2905">
        <v>49.189605538068299</v>
      </c>
      <c r="P2905">
        <v>306</v>
      </c>
      <c r="Q2905">
        <v>0.99850327717535803</v>
      </c>
      <c r="R2905">
        <v>286</v>
      </c>
      <c r="S2905">
        <v>0.95497411734661497</v>
      </c>
      <c r="T2905">
        <v>37.775465225268903</v>
      </c>
      <c r="U2905">
        <v>0.67708935898744704</v>
      </c>
      <c r="V2905">
        <v>253</v>
      </c>
      <c r="W2905">
        <v>4.5987656954465203E-2</v>
      </c>
      <c r="X2905">
        <v>39</v>
      </c>
      <c r="Y2905">
        <v>306</v>
      </c>
      <c r="Z2905">
        <v>0.99850327717535703</v>
      </c>
      <c r="AA2905">
        <v>117.67754670777001</v>
      </c>
      <c r="AB2905">
        <v>202</v>
      </c>
      <c r="AC2905">
        <v>0.80304579656427</v>
      </c>
      <c r="AD2905">
        <v>104</v>
      </c>
      <c r="AE2905">
        <v>0.195457480611087</v>
      </c>
      <c r="AF2905">
        <v>4</v>
      </c>
      <c r="AG2905">
        <v>1.4967228246419899E-3</v>
      </c>
      <c r="AH2905">
        <v>3.0649427920203601E-3</v>
      </c>
      <c r="AI2905">
        <v>15</v>
      </c>
      <c r="AJ2905">
        <v>47.464718865334099</v>
      </c>
      <c r="AK2905">
        <v>306</v>
      </c>
      <c r="AL2905">
        <v>0.99850327717535803</v>
      </c>
      <c r="AM2905">
        <v>2.86811370172774E-3</v>
      </c>
      <c r="AN2905">
        <v>3</v>
      </c>
      <c r="AO2905">
        <v>0.121767127323617</v>
      </c>
      <c r="AP2905">
        <v>6</v>
      </c>
      <c r="AQ2905">
        <v>310</v>
      </c>
      <c r="AR2905">
        <v>1</v>
      </c>
      <c r="AS2905">
        <v>0</v>
      </c>
      <c r="AT2905">
        <v>0</v>
      </c>
      <c r="AU2905">
        <v>2.1692453058891299E-2</v>
      </c>
      <c r="AV2905">
        <v>5</v>
      </c>
      <c r="AW2905">
        <v>309</v>
      </c>
      <c r="AX2905">
        <v>0.99955289313578699</v>
      </c>
      <c r="AY2905">
        <v>44.9277078423777</v>
      </c>
      <c r="AZ2905">
        <v>306</v>
      </c>
      <c r="BA2905">
        <v>0.99850327717535803</v>
      </c>
      <c r="BB2905">
        <v>299</v>
      </c>
      <c r="BC2905">
        <v>0.86858216666379595</v>
      </c>
      <c r="BD2905">
        <v>5</v>
      </c>
      <c r="BE2905">
        <v>9.6507060125857903E-3</v>
      </c>
      <c r="BF2905">
        <v>47.451682477749898</v>
      </c>
      <c r="BG2905">
        <v>47.697465435761004</v>
      </c>
      <c r="BH2905">
        <v>45.904960139347999</v>
      </c>
      <c r="BI2905">
        <v>46.931469230760001</v>
      </c>
    </row>
    <row r="2906" spans="1:61" x14ac:dyDescent="0.25">
      <c r="A2906" s="10" t="str">
        <f>VLOOKUP(D2906,'Index-Relations'!E:F,2,FALSE)</f>
        <v>BM</v>
      </c>
      <c r="B2906" t="s">
        <v>3450</v>
      </c>
      <c r="C2906" s="53" t="s">
        <v>2770</v>
      </c>
      <c r="D2906" s="59" t="s">
        <v>3280</v>
      </c>
      <c r="E2906" s="59" t="s">
        <v>6322</v>
      </c>
      <c r="F2906" t="s">
        <v>1088</v>
      </c>
      <c r="G2906" t="s">
        <v>988</v>
      </c>
      <c r="H2906" t="s">
        <v>1089</v>
      </c>
      <c r="I2906" s="52">
        <v>45323</v>
      </c>
      <c r="J2906" t="s">
        <v>2457</v>
      </c>
      <c r="K2906">
        <v>310</v>
      </c>
      <c r="L2906">
        <v>48.619718387987</v>
      </c>
      <c r="M2906">
        <v>306</v>
      </c>
      <c r="N2906">
        <v>0.99858763507493697</v>
      </c>
      <c r="O2906">
        <v>50.310149936339201</v>
      </c>
      <c r="P2906">
        <v>306</v>
      </c>
      <c r="Q2906">
        <v>0.99858763507493697</v>
      </c>
      <c r="R2906">
        <v>286</v>
      </c>
      <c r="S2906">
        <v>0.95990066532031804</v>
      </c>
      <c r="T2906">
        <v>37.255971661855298</v>
      </c>
      <c r="U2906">
        <v>0.67026860271540201</v>
      </c>
      <c r="V2906">
        <v>251</v>
      </c>
      <c r="W2906">
        <v>4.2729125005156597E-2</v>
      </c>
      <c r="X2906">
        <v>38</v>
      </c>
      <c r="Y2906">
        <v>306</v>
      </c>
      <c r="Z2906">
        <v>0.99858763507493697</v>
      </c>
      <c r="AA2906">
        <v>124.77414012969101</v>
      </c>
      <c r="AB2906">
        <v>202</v>
      </c>
      <c r="AC2906">
        <v>0.81445524239134004</v>
      </c>
      <c r="AD2906">
        <v>104</v>
      </c>
      <c r="AE2906">
        <v>0.18413239268359599</v>
      </c>
      <c r="AF2906">
        <v>4</v>
      </c>
      <c r="AG2906">
        <v>1.4123649250631599E-3</v>
      </c>
      <c r="AH2906">
        <v>3.0386932527218702E-3</v>
      </c>
      <c r="AI2906">
        <v>14</v>
      </c>
      <c r="AJ2906">
        <v>48.294524439886601</v>
      </c>
      <c r="AK2906">
        <v>306</v>
      </c>
      <c r="AL2906">
        <v>0.99858763507493697</v>
      </c>
      <c r="AM2906">
        <v>2.6725630742174301E-3</v>
      </c>
      <c r="AN2906">
        <v>3</v>
      </c>
      <c r="AO2906">
        <v>0.12951897435245399</v>
      </c>
      <c r="AP2906">
        <v>6</v>
      </c>
      <c r="AQ2906">
        <v>309</v>
      </c>
      <c r="AR2906">
        <v>0.99955041219669005</v>
      </c>
      <c r="AS2906">
        <v>0</v>
      </c>
      <c r="AT2906">
        <v>0</v>
      </c>
      <c r="AU2906">
        <v>2.1210152913795199E-2</v>
      </c>
      <c r="AV2906">
        <v>5</v>
      </c>
      <c r="AW2906">
        <v>309</v>
      </c>
      <c r="AX2906">
        <v>0.99955041219669005</v>
      </c>
      <c r="AY2906">
        <v>46.246762190520599</v>
      </c>
      <c r="AZ2906">
        <v>306</v>
      </c>
      <c r="BA2906">
        <v>0.99858763507493697</v>
      </c>
      <c r="BB2906">
        <v>298</v>
      </c>
      <c r="BC2906">
        <v>0.86041581940460099</v>
      </c>
      <c r="BD2906">
        <v>5</v>
      </c>
      <c r="BE2906">
        <v>9.6156184396339796E-3</v>
      </c>
      <c r="BF2906">
        <v>48.447316066637903</v>
      </c>
      <c r="BG2906">
        <v>48.558123960326903</v>
      </c>
      <c r="BH2906">
        <v>47.133056918549002</v>
      </c>
      <c r="BI2906">
        <v>47.627359603366898</v>
      </c>
    </row>
    <row r="2907" spans="1:61" x14ac:dyDescent="0.25">
      <c r="A2907" s="10" t="str">
        <f>VLOOKUP(D2907,'Index-Relations'!E:F,2,FALSE)</f>
        <v>BM</v>
      </c>
      <c r="B2907" t="s">
        <v>3450</v>
      </c>
      <c r="C2907" s="53" t="s">
        <v>2760</v>
      </c>
      <c r="D2907" s="59" t="s">
        <v>168</v>
      </c>
      <c r="E2907" s="59" t="s">
        <v>6323</v>
      </c>
      <c r="F2907" t="s">
        <v>1090</v>
      </c>
      <c r="G2907" t="s">
        <v>168</v>
      </c>
      <c r="H2907" t="s">
        <v>1091</v>
      </c>
      <c r="I2907" s="52">
        <v>45659</v>
      </c>
      <c r="J2907" t="s">
        <v>2457</v>
      </c>
      <c r="K2907">
        <v>14</v>
      </c>
      <c r="L2907" s="73">
        <v>92.669611076025006</v>
      </c>
      <c r="M2907">
        <v>12</v>
      </c>
      <c r="N2907">
        <v>0.97677534961860002</v>
      </c>
      <c r="O2907" s="73">
        <v>86.099084251299004</v>
      </c>
      <c r="P2907">
        <v>12</v>
      </c>
      <c r="Q2907">
        <v>0.97677534961860002</v>
      </c>
      <c r="R2907">
        <v>12</v>
      </c>
      <c r="S2907">
        <v>0.97677534961860002</v>
      </c>
      <c r="T2907">
        <v>41.538661738655499</v>
      </c>
      <c r="U2907">
        <v>0.56206587902952698</v>
      </c>
      <c r="V2907">
        <v>6</v>
      </c>
      <c r="W2907">
        <v>0.156388660496071</v>
      </c>
      <c r="X2907">
        <v>2</v>
      </c>
      <c r="Y2907">
        <v>12</v>
      </c>
      <c r="Z2907">
        <v>0.97677534961860002</v>
      </c>
      <c r="AA2907">
        <v>381.93906799112102</v>
      </c>
      <c r="AB2907">
        <v>11</v>
      </c>
      <c r="AC2907">
        <v>0.94104533342054497</v>
      </c>
      <c r="AD2907">
        <v>1</v>
      </c>
      <c r="AE2907">
        <v>3.5730016198055797E-2</v>
      </c>
      <c r="AF2907">
        <v>2</v>
      </c>
      <c r="AG2907">
        <v>2.3224650381399099E-2</v>
      </c>
      <c r="AH2907">
        <v>2.5364445182861999E-2</v>
      </c>
      <c r="AI2907">
        <v>2</v>
      </c>
      <c r="AJ2907" s="73">
        <v>93.198821472665998</v>
      </c>
      <c r="AK2907">
        <v>12</v>
      </c>
      <c r="AL2907">
        <v>0.97677534961860002</v>
      </c>
      <c r="AM2907">
        <v>0</v>
      </c>
      <c r="AN2907">
        <v>0</v>
      </c>
      <c r="AO2907">
        <v>0</v>
      </c>
      <c r="AP2907">
        <v>0</v>
      </c>
      <c r="AQ2907">
        <v>13</v>
      </c>
      <c r="AR2907">
        <v>0.98688653931099501</v>
      </c>
      <c r="AS2907">
        <v>0</v>
      </c>
      <c r="AT2907">
        <v>0</v>
      </c>
      <c r="AU2907">
        <v>0</v>
      </c>
      <c r="AV2907">
        <v>0</v>
      </c>
      <c r="AW2907">
        <v>13</v>
      </c>
      <c r="AX2907">
        <v>0.98688653931099501</v>
      </c>
      <c r="AY2907" s="73">
        <v>91.873048257093998</v>
      </c>
      <c r="AZ2907">
        <v>12</v>
      </c>
      <c r="BA2907">
        <v>0.97677534961860002</v>
      </c>
      <c r="BB2907">
        <v>13</v>
      </c>
      <c r="BC2907">
        <v>0.98688653931099501</v>
      </c>
      <c r="BD2907">
        <v>0</v>
      </c>
      <c r="BE2907">
        <v>0</v>
      </c>
      <c r="BF2907">
        <v>92.669611076025006</v>
      </c>
      <c r="BG2907">
        <v>86.099084251299004</v>
      </c>
      <c r="BH2907">
        <v>91.873048257093998</v>
      </c>
      <c r="BI2907">
        <v>93.198821472665998</v>
      </c>
    </row>
    <row r="2908" spans="1:61" x14ac:dyDescent="0.25">
      <c r="A2908" s="10" t="str">
        <f>VLOOKUP(D2908,'Index-Relations'!E:F,2,FALSE)</f>
        <v>BM</v>
      </c>
      <c r="B2908" t="s">
        <v>3450</v>
      </c>
      <c r="C2908" s="53" t="s">
        <v>2761</v>
      </c>
      <c r="D2908" s="59" t="s">
        <v>168</v>
      </c>
      <c r="E2908" s="59" t="s">
        <v>6324</v>
      </c>
      <c r="F2908" t="s">
        <v>1090</v>
      </c>
      <c r="G2908" t="s">
        <v>168</v>
      </c>
      <c r="H2908" t="s">
        <v>1091</v>
      </c>
      <c r="I2908" s="52">
        <v>45628</v>
      </c>
      <c r="J2908" t="s">
        <v>2457</v>
      </c>
      <c r="K2908">
        <v>14</v>
      </c>
      <c r="L2908" s="73">
        <v>92.615047337578005</v>
      </c>
      <c r="M2908">
        <v>12</v>
      </c>
      <c r="N2908">
        <v>0.97565147667463203</v>
      </c>
      <c r="O2908" s="73">
        <v>86.0612757488299</v>
      </c>
      <c r="P2908">
        <v>12</v>
      </c>
      <c r="Q2908">
        <v>0.97565147667463203</v>
      </c>
      <c r="R2908">
        <v>12</v>
      </c>
      <c r="S2908">
        <v>0.97565147667463203</v>
      </c>
      <c r="T2908">
        <v>41.383330136814898</v>
      </c>
      <c r="U2908">
        <v>0.56921107651116898</v>
      </c>
      <c r="V2908">
        <v>6</v>
      </c>
      <c r="W2908">
        <v>0.166918076659618</v>
      </c>
      <c r="X2908">
        <v>2</v>
      </c>
      <c r="Y2908">
        <v>12</v>
      </c>
      <c r="Z2908">
        <v>0.97565147667463203</v>
      </c>
      <c r="AA2908">
        <v>366.36972106004998</v>
      </c>
      <c r="AB2908">
        <v>11</v>
      </c>
      <c r="AC2908">
        <v>0.939517038913392</v>
      </c>
      <c r="AD2908">
        <v>1</v>
      </c>
      <c r="AE2908">
        <v>3.6134437761239598E-2</v>
      </c>
      <c r="AF2908">
        <v>2</v>
      </c>
      <c r="AG2908">
        <v>2.4348523325367501E-2</v>
      </c>
      <c r="AH2908">
        <v>2.5806957679021199E-2</v>
      </c>
      <c r="AI2908">
        <v>2</v>
      </c>
      <c r="AJ2908" s="73">
        <v>93.243243870085905</v>
      </c>
      <c r="AK2908">
        <v>12</v>
      </c>
      <c r="AL2908">
        <v>0.97565147667463203</v>
      </c>
      <c r="AM2908">
        <v>0</v>
      </c>
      <c r="AN2908">
        <v>0</v>
      </c>
      <c r="AO2908">
        <v>0</v>
      </c>
      <c r="AP2908">
        <v>0</v>
      </c>
      <c r="AQ2908">
        <v>13</v>
      </c>
      <c r="AR2908">
        <v>0.98567484775089298</v>
      </c>
      <c r="AS2908">
        <v>0</v>
      </c>
      <c r="AT2908">
        <v>0</v>
      </c>
      <c r="AU2908">
        <v>0</v>
      </c>
      <c r="AV2908">
        <v>0</v>
      </c>
      <c r="AW2908">
        <v>13</v>
      </c>
      <c r="AX2908">
        <v>0.98567484775089298</v>
      </c>
      <c r="AY2908" s="73">
        <v>91.7415294380109</v>
      </c>
      <c r="AZ2908">
        <v>12</v>
      </c>
      <c r="BA2908">
        <v>0.97565147667463203</v>
      </c>
      <c r="BB2908">
        <v>13</v>
      </c>
      <c r="BC2908">
        <v>0.98567484775089298</v>
      </c>
      <c r="BD2908">
        <v>0</v>
      </c>
      <c r="BE2908">
        <v>0</v>
      </c>
      <c r="BF2908">
        <v>92.615047337578005</v>
      </c>
      <c r="BG2908">
        <v>86.0612757488299</v>
      </c>
      <c r="BH2908">
        <v>91.7415294380109</v>
      </c>
      <c r="BI2908">
        <v>93.243243870085905</v>
      </c>
    </row>
    <row r="2909" spans="1:61" x14ac:dyDescent="0.25">
      <c r="A2909" s="10" t="str">
        <f>VLOOKUP(D2909,'Index-Relations'!E:F,2,FALSE)</f>
        <v>BM</v>
      </c>
      <c r="B2909" t="s">
        <v>3450</v>
      </c>
      <c r="C2909" s="53" t="s">
        <v>2762</v>
      </c>
      <c r="D2909" s="59" t="s">
        <v>168</v>
      </c>
      <c r="E2909" s="59" t="s">
        <v>6325</v>
      </c>
      <c r="F2909" t="s">
        <v>1090</v>
      </c>
      <c r="G2909" t="s">
        <v>168</v>
      </c>
      <c r="H2909" t="s">
        <v>1091</v>
      </c>
      <c r="I2909" s="52">
        <v>45597</v>
      </c>
      <c r="J2909" t="s">
        <v>2457</v>
      </c>
      <c r="K2909">
        <v>14</v>
      </c>
      <c r="L2909" s="73">
        <v>92.585930262369999</v>
      </c>
      <c r="M2909">
        <v>12</v>
      </c>
      <c r="N2909">
        <v>0.97705758329246595</v>
      </c>
      <c r="O2909" s="73">
        <v>86.085535626822903</v>
      </c>
      <c r="P2909">
        <v>12</v>
      </c>
      <c r="Q2909">
        <v>0.97705758329246595</v>
      </c>
      <c r="R2909">
        <v>12</v>
      </c>
      <c r="S2909">
        <v>0.97705758329246595</v>
      </c>
      <c r="T2909">
        <v>41.184906924243499</v>
      </c>
      <c r="U2909">
        <v>0.56727494372295395</v>
      </c>
      <c r="V2909">
        <v>6</v>
      </c>
      <c r="W2909">
        <v>0.16319455825899801</v>
      </c>
      <c r="X2909">
        <v>2</v>
      </c>
      <c r="Y2909">
        <v>12</v>
      </c>
      <c r="Z2909">
        <v>0.97705758329246595</v>
      </c>
      <c r="AA2909">
        <v>364.42505056868998</v>
      </c>
      <c r="AB2909">
        <v>11</v>
      </c>
      <c r="AC2909">
        <v>0.94140563858748605</v>
      </c>
      <c r="AD2909">
        <v>1</v>
      </c>
      <c r="AE2909">
        <v>3.5651944704979802E-2</v>
      </c>
      <c r="AF2909">
        <v>2</v>
      </c>
      <c r="AG2909">
        <v>2.2942416707533601E-2</v>
      </c>
      <c r="AH2909">
        <v>2.6328231615496699E-2</v>
      </c>
      <c r="AI2909">
        <v>2</v>
      </c>
      <c r="AJ2909" s="73">
        <v>93.227667851573997</v>
      </c>
      <c r="AK2909">
        <v>12</v>
      </c>
      <c r="AL2909">
        <v>0.97705758329246595</v>
      </c>
      <c r="AM2909">
        <v>0</v>
      </c>
      <c r="AN2909">
        <v>0</v>
      </c>
      <c r="AO2909">
        <v>0</v>
      </c>
      <c r="AP2909">
        <v>0</v>
      </c>
      <c r="AQ2909">
        <v>13</v>
      </c>
      <c r="AR2909">
        <v>0.98728333046567696</v>
      </c>
      <c r="AS2909">
        <v>0</v>
      </c>
      <c r="AT2909">
        <v>0</v>
      </c>
      <c r="AU2909">
        <v>0</v>
      </c>
      <c r="AV2909">
        <v>0</v>
      </c>
      <c r="AW2909">
        <v>13</v>
      </c>
      <c r="AX2909">
        <v>0.98728333046567696</v>
      </c>
      <c r="AY2909" s="73">
        <v>91.689460017821006</v>
      </c>
      <c r="AZ2909">
        <v>12</v>
      </c>
      <c r="BA2909">
        <v>0.97705758329246595</v>
      </c>
      <c r="BB2909">
        <v>13</v>
      </c>
      <c r="BC2909">
        <v>0.98728333046567696</v>
      </c>
      <c r="BD2909">
        <v>0</v>
      </c>
      <c r="BE2909">
        <v>0</v>
      </c>
      <c r="BF2909">
        <v>92.585930262369999</v>
      </c>
      <c r="BG2909">
        <v>86.085535626822903</v>
      </c>
      <c r="BH2909">
        <v>91.689460017821006</v>
      </c>
      <c r="BI2909">
        <v>93.227667851573997</v>
      </c>
    </row>
    <row r="2910" spans="1:61" x14ac:dyDescent="0.25">
      <c r="A2910" s="10" t="str">
        <f>VLOOKUP(D2910,'Index-Relations'!E:F,2,FALSE)</f>
        <v>BM</v>
      </c>
      <c r="B2910" t="s">
        <v>3450</v>
      </c>
      <c r="C2910" s="53" t="s">
        <v>2763</v>
      </c>
      <c r="D2910" s="59" t="s">
        <v>168</v>
      </c>
      <c r="E2910" s="59" t="s">
        <v>6326</v>
      </c>
      <c r="F2910" t="s">
        <v>1090</v>
      </c>
      <c r="G2910" t="s">
        <v>168</v>
      </c>
      <c r="H2910" t="s">
        <v>1091</v>
      </c>
      <c r="I2910" s="52">
        <v>45566</v>
      </c>
      <c r="J2910" t="s">
        <v>2457</v>
      </c>
      <c r="K2910">
        <v>14</v>
      </c>
      <c r="L2910" s="73">
        <v>92.472738516510006</v>
      </c>
      <c r="M2910">
        <v>12</v>
      </c>
      <c r="N2910">
        <v>0.97592635463584598</v>
      </c>
      <c r="O2910" s="73">
        <v>86.204332290161901</v>
      </c>
      <c r="P2910">
        <v>12</v>
      </c>
      <c r="Q2910">
        <v>0.97592635463584598</v>
      </c>
      <c r="R2910">
        <v>12</v>
      </c>
      <c r="S2910">
        <v>0.97592635463584598</v>
      </c>
      <c r="T2910">
        <v>40.961594900815598</v>
      </c>
      <c r="U2910">
        <v>0.58570771977704195</v>
      </c>
      <c r="V2910">
        <v>6</v>
      </c>
      <c r="W2910">
        <v>0.181124933725478</v>
      </c>
      <c r="X2910">
        <v>2</v>
      </c>
      <c r="Y2910">
        <v>12</v>
      </c>
      <c r="Z2910">
        <v>0.97592635463584598</v>
      </c>
      <c r="AA2910">
        <v>358.75123242381898</v>
      </c>
      <c r="AB2910">
        <v>11</v>
      </c>
      <c r="AC2910">
        <v>0.93996819515455798</v>
      </c>
      <c r="AD2910">
        <v>1</v>
      </c>
      <c r="AE2910">
        <v>3.5958159481287597E-2</v>
      </c>
      <c r="AF2910">
        <v>2</v>
      </c>
      <c r="AG2910">
        <v>2.4073645364153799E-2</v>
      </c>
      <c r="AH2910">
        <v>2.6702447290495101E-2</v>
      </c>
      <c r="AI2910">
        <v>2</v>
      </c>
      <c r="AJ2910" s="73">
        <v>93.238137993533002</v>
      </c>
      <c r="AK2910">
        <v>12</v>
      </c>
      <c r="AL2910">
        <v>0.97592635463584598</v>
      </c>
      <c r="AM2910">
        <v>0</v>
      </c>
      <c r="AN2910">
        <v>0</v>
      </c>
      <c r="AO2910">
        <v>0</v>
      </c>
      <c r="AP2910">
        <v>0</v>
      </c>
      <c r="AQ2910">
        <v>13</v>
      </c>
      <c r="AR2910">
        <v>0.98711846203618803</v>
      </c>
      <c r="AS2910">
        <v>0</v>
      </c>
      <c r="AT2910">
        <v>0</v>
      </c>
      <c r="AU2910">
        <v>0</v>
      </c>
      <c r="AV2910">
        <v>0</v>
      </c>
      <c r="AW2910">
        <v>13</v>
      </c>
      <c r="AX2910">
        <v>0.98711846203618803</v>
      </c>
      <c r="AY2910" s="73">
        <v>91.459251493436</v>
      </c>
      <c r="AZ2910">
        <v>12</v>
      </c>
      <c r="BA2910">
        <v>0.97592635463584598</v>
      </c>
      <c r="BB2910">
        <v>13</v>
      </c>
      <c r="BC2910">
        <v>0.98711846203618803</v>
      </c>
      <c r="BD2910">
        <v>0</v>
      </c>
      <c r="BE2910">
        <v>0</v>
      </c>
      <c r="BF2910">
        <v>92.472738516510006</v>
      </c>
      <c r="BG2910">
        <v>86.204332290161901</v>
      </c>
      <c r="BH2910">
        <v>91.459251493436</v>
      </c>
      <c r="BI2910">
        <v>93.238137993533002</v>
      </c>
    </row>
    <row r="2911" spans="1:61" x14ac:dyDescent="0.25">
      <c r="A2911" s="10" t="str">
        <f>VLOOKUP(D2911,'Index-Relations'!E:F,2,FALSE)</f>
        <v>BM</v>
      </c>
      <c r="B2911" t="s">
        <v>3450</v>
      </c>
      <c r="C2911" s="53" t="s">
        <v>2764</v>
      </c>
      <c r="D2911" s="59" t="s">
        <v>168</v>
      </c>
      <c r="E2911" s="59" t="s">
        <v>6327</v>
      </c>
      <c r="F2911" t="s">
        <v>1090</v>
      </c>
      <c r="G2911" t="s">
        <v>168</v>
      </c>
      <c r="H2911" t="s">
        <v>1091</v>
      </c>
      <c r="I2911" s="52">
        <v>45537</v>
      </c>
      <c r="J2911" t="s">
        <v>2457</v>
      </c>
      <c r="K2911">
        <v>12</v>
      </c>
      <c r="L2911" s="73">
        <v>92.800224541022004</v>
      </c>
      <c r="M2911">
        <v>12</v>
      </c>
      <c r="N2911">
        <v>1</v>
      </c>
      <c r="O2911" s="73">
        <v>86.063629118004897</v>
      </c>
      <c r="P2911">
        <v>12</v>
      </c>
      <c r="Q2911">
        <v>1</v>
      </c>
      <c r="R2911">
        <v>12</v>
      </c>
      <c r="S2911">
        <v>1</v>
      </c>
      <c r="T2911">
        <v>40.963068565938897</v>
      </c>
      <c r="U2911">
        <v>0.55600172796473402</v>
      </c>
      <c r="V2911">
        <v>6</v>
      </c>
      <c r="W2911">
        <v>0.16488119438853399</v>
      </c>
      <c r="X2911">
        <v>2</v>
      </c>
      <c r="Y2911">
        <v>12</v>
      </c>
      <c r="Z2911">
        <v>1</v>
      </c>
      <c r="AA2911">
        <v>401.53505663378002</v>
      </c>
      <c r="AB2911">
        <v>11</v>
      </c>
      <c r="AC2911">
        <v>0.96738686638606497</v>
      </c>
      <c r="AD2911">
        <v>1</v>
      </c>
      <c r="AE2911">
        <v>3.2613133613934503E-2</v>
      </c>
      <c r="AF2911">
        <v>0</v>
      </c>
      <c r="AG2911">
        <v>5.5510000000000001E-17</v>
      </c>
      <c r="AH2911">
        <v>2.1201937208409499E-2</v>
      </c>
      <c r="AI2911">
        <v>2</v>
      </c>
      <c r="AJ2911" s="73">
        <v>93.711819973483003</v>
      </c>
      <c r="AK2911">
        <v>12</v>
      </c>
      <c r="AL2911">
        <v>1</v>
      </c>
      <c r="AM2911">
        <v>0</v>
      </c>
      <c r="AN2911">
        <v>0</v>
      </c>
      <c r="AO2911">
        <v>0</v>
      </c>
      <c r="AP2911">
        <v>0</v>
      </c>
      <c r="AQ2911">
        <v>12</v>
      </c>
      <c r="AR2911">
        <v>1</v>
      </c>
      <c r="AS2911">
        <v>0</v>
      </c>
      <c r="AT2911">
        <v>0</v>
      </c>
      <c r="AU2911">
        <v>0</v>
      </c>
      <c r="AV2911">
        <v>0</v>
      </c>
      <c r="AW2911">
        <v>12</v>
      </c>
      <c r="AX2911">
        <v>1</v>
      </c>
      <c r="AY2911" s="73">
        <v>91.780729696870907</v>
      </c>
      <c r="AZ2911">
        <v>12</v>
      </c>
      <c r="BA2911">
        <v>1</v>
      </c>
      <c r="BB2911">
        <v>12</v>
      </c>
      <c r="BC2911">
        <v>1</v>
      </c>
      <c r="BD2911">
        <v>0</v>
      </c>
      <c r="BE2911">
        <v>0</v>
      </c>
      <c r="BF2911">
        <v>92.800224541022004</v>
      </c>
      <c r="BG2911">
        <v>86.063629118004897</v>
      </c>
      <c r="BH2911">
        <v>91.780729696870907</v>
      </c>
      <c r="BI2911">
        <v>93.711819973483003</v>
      </c>
    </row>
    <row r="2912" spans="1:61" x14ac:dyDescent="0.25">
      <c r="A2912" s="10" t="str">
        <f>VLOOKUP(D2912,'Index-Relations'!E:F,2,FALSE)</f>
        <v>BM</v>
      </c>
      <c r="B2912" t="s">
        <v>3450</v>
      </c>
      <c r="C2912" s="53" t="s">
        <v>3350</v>
      </c>
      <c r="D2912" s="59" t="s">
        <v>168</v>
      </c>
      <c r="E2912" s="59" t="s">
        <v>6328</v>
      </c>
      <c r="F2912" t="s">
        <v>1090</v>
      </c>
      <c r="G2912" t="s">
        <v>168</v>
      </c>
      <c r="H2912" t="s">
        <v>1091</v>
      </c>
      <c r="I2912" s="52">
        <v>45505</v>
      </c>
      <c r="J2912" t="s">
        <v>2457</v>
      </c>
      <c r="K2912">
        <v>12</v>
      </c>
      <c r="L2912" s="73">
        <v>92.798422972221999</v>
      </c>
      <c r="M2912">
        <v>12</v>
      </c>
      <c r="N2912">
        <v>1</v>
      </c>
      <c r="O2912" s="73">
        <v>85.991755954854995</v>
      </c>
      <c r="P2912">
        <v>12</v>
      </c>
      <c r="Q2912">
        <v>1</v>
      </c>
      <c r="R2912">
        <v>12</v>
      </c>
      <c r="S2912">
        <v>1</v>
      </c>
      <c r="T2912">
        <v>40.984748855534697</v>
      </c>
      <c r="U2912">
        <v>0.57043620135403095</v>
      </c>
      <c r="V2912">
        <v>6</v>
      </c>
      <c r="W2912">
        <v>0.19960270692950199</v>
      </c>
      <c r="X2912">
        <v>2</v>
      </c>
      <c r="Y2912">
        <v>12</v>
      </c>
      <c r="Z2912">
        <v>1</v>
      </c>
      <c r="AA2912">
        <v>407.38756218148302</v>
      </c>
      <c r="AB2912">
        <v>11</v>
      </c>
      <c r="AC2912">
        <v>0.967253350343939</v>
      </c>
      <c r="AD2912">
        <v>1</v>
      </c>
      <c r="AE2912">
        <v>3.2746649656060299E-2</v>
      </c>
      <c r="AF2912">
        <v>0</v>
      </c>
      <c r="AG2912">
        <v>0</v>
      </c>
      <c r="AH2912">
        <v>2.0065078397008201E-2</v>
      </c>
      <c r="AI2912">
        <v>2</v>
      </c>
      <c r="AJ2912" s="73">
        <v>93.738592460372004</v>
      </c>
      <c r="AK2912">
        <v>12</v>
      </c>
      <c r="AL2912">
        <v>1</v>
      </c>
      <c r="AM2912">
        <v>0</v>
      </c>
      <c r="AN2912">
        <v>0</v>
      </c>
      <c r="AO2912">
        <v>0</v>
      </c>
      <c r="AP2912">
        <v>0</v>
      </c>
      <c r="AQ2912">
        <v>12</v>
      </c>
      <c r="AR2912">
        <v>1</v>
      </c>
      <c r="AS2912">
        <v>0</v>
      </c>
      <c r="AT2912">
        <v>0</v>
      </c>
      <c r="AU2912">
        <v>0</v>
      </c>
      <c r="AV2912">
        <v>0</v>
      </c>
      <c r="AW2912">
        <v>12</v>
      </c>
      <c r="AX2912">
        <v>1</v>
      </c>
      <c r="AY2912" s="73">
        <v>91.764729508058906</v>
      </c>
      <c r="AZ2912">
        <v>12</v>
      </c>
      <c r="BA2912">
        <v>1</v>
      </c>
      <c r="BB2912">
        <v>12</v>
      </c>
      <c r="BC2912">
        <v>1</v>
      </c>
      <c r="BD2912">
        <v>0</v>
      </c>
      <c r="BE2912">
        <v>0</v>
      </c>
      <c r="BF2912">
        <v>92.798422972221999</v>
      </c>
      <c r="BG2912">
        <v>85.991755954854995</v>
      </c>
      <c r="BH2912">
        <v>91.764729508058906</v>
      </c>
      <c r="BI2912">
        <v>93.738592460372004</v>
      </c>
    </row>
    <row r="2913" spans="1:61" x14ac:dyDescent="0.25">
      <c r="A2913" s="10" t="str">
        <f>VLOOKUP(D2913,'Index-Relations'!E:F,2,FALSE)</f>
        <v>BM</v>
      </c>
      <c r="B2913" t="s">
        <v>3450</v>
      </c>
      <c r="C2913" s="53" t="s">
        <v>2765</v>
      </c>
      <c r="D2913" s="59" t="s">
        <v>168</v>
      </c>
      <c r="E2913" s="59" t="s">
        <v>6329</v>
      </c>
      <c r="F2913" t="s">
        <v>1090</v>
      </c>
      <c r="G2913" t="s">
        <v>168</v>
      </c>
      <c r="H2913" t="s">
        <v>1091</v>
      </c>
      <c r="I2913" s="52">
        <v>45475</v>
      </c>
      <c r="J2913" t="s">
        <v>2457</v>
      </c>
      <c r="K2913">
        <v>12</v>
      </c>
      <c r="L2913" s="73">
        <v>92.790439374467994</v>
      </c>
      <c r="M2913">
        <v>12</v>
      </c>
      <c r="N2913">
        <v>1</v>
      </c>
      <c r="O2913" s="73">
        <v>85.913063402366006</v>
      </c>
      <c r="P2913">
        <v>12</v>
      </c>
      <c r="Q2913">
        <v>1</v>
      </c>
      <c r="R2913">
        <v>12</v>
      </c>
      <c r="S2913">
        <v>1</v>
      </c>
      <c r="T2913">
        <v>40.909091051187197</v>
      </c>
      <c r="U2913">
        <v>0.56783645380907299</v>
      </c>
      <c r="V2913">
        <v>6</v>
      </c>
      <c r="W2913">
        <v>0.19925392952217</v>
      </c>
      <c r="X2913">
        <v>2</v>
      </c>
      <c r="Y2913">
        <v>12</v>
      </c>
      <c r="Z2913">
        <v>1</v>
      </c>
      <c r="AA2913">
        <v>393.81844341495599</v>
      </c>
      <c r="AB2913">
        <v>11</v>
      </c>
      <c r="AC2913">
        <v>0.96777912964610602</v>
      </c>
      <c r="AD2913">
        <v>1</v>
      </c>
      <c r="AE2913">
        <v>3.2220870353893698E-2</v>
      </c>
      <c r="AF2913">
        <v>0</v>
      </c>
      <c r="AG2913">
        <v>0</v>
      </c>
      <c r="AH2913">
        <v>2.018807401169E-2</v>
      </c>
      <c r="AI2913">
        <v>2</v>
      </c>
      <c r="AJ2913" s="73">
        <v>93.751569310120004</v>
      </c>
      <c r="AK2913">
        <v>12</v>
      </c>
      <c r="AL2913">
        <v>1</v>
      </c>
      <c r="AM2913">
        <v>0</v>
      </c>
      <c r="AN2913">
        <v>0</v>
      </c>
      <c r="AO2913">
        <v>0</v>
      </c>
      <c r="AP2913">
        <v>0</v>
      </c>
      <c r="AQ2913">
        <v>12</v>
      </c>
      <c r="AR2913">
        <v>0.999999999999999</v>
      </c>
      <c r="AS2913">
        <v>0</v>
      </c>
      <c r="AT2913">
        <v>0</v>
      </c>
      <c r="AU2913">
        <v>0</v>
      </c>
      <c r="AV2913">
        <v>0</v>
      </c>
      <c r="AW2913">
        <v>12</v>
      </c>
      <c r="AX2913">
        <v>1</v>
      </c>
      <c r="AY2913" s="73">
        <v>91.736514026862906</v>
      </c>
      <c r="AZ2913">
        <v>12</v>
      </c>
      <c r="BA2913">
        <v>1</v>
      </c>
      <c r="BB2913">
        <v>12</v>
      </c>
      <c r="BC2913">
        <v>0.999999999999999</v>
      </c>
      <c r="BD2913">
        <v>0</v>
      </c>
      <c r="BE2913">
        <v>0</v>
      </c>
      <c r="BF2913">
        <v>92.790439374467994</v>
      </c>
      <c r="BG2913">
        <v>85.913063402366006</v>
      </c>
      <c r="BH2913">
        <v>91.736514026862906</v>
      </c>
      <c r="BI2913">
        <v>93.751569310120004</v>
      </c>
    </row>
    <row r="2914" spans="1:61" x14ac:dyDescent="0.25">
      <c r="A2914" s="10" t="str">
        <f>VLOOKUP(D2914,'Index-Relations'!E:F,2,FALSE)</f>
        <v>BM</v>
      </c>
      <c r="B2914" t="s">
        <v>3450</v>
      </c>
      <c r="C2914" s="53" t="s">
        <v>2766</v>
      </c>
      <c r="D2914" s="59" t="s">
        <v>168</v>
      </c>
      <c r="E2914" s="59" t="s">
        <v>6330</v>
      </c>
      <c r="F2914" t="s">
        <v>1090</v>
      </c>
      <c r="G2914" t="s">
        <v>168</v>
      </c>
      <c r="H2914" t="s">
        <v>1091</v>
      </c>
      <c r="I2914" s="52">
        <v>45447</v>
      </c>
      <c r="J2914" t="s">
        <v>2457</v>
      </c>
      <c r="K2914">
        <v>13</v>
      </c>
      <c r="L2914" s="73">
        <v>92.594942956512995</v>
      </c>
      <c r="M2914">
        <v>12</v>
      </c>
      <c r="N2914">
        <v>0.984924345977503</v>
      </c>
      <c r="O2914" s="73">
        <v>86.086180498914899</v>
      </c>
      <c r="P2914">
        <v>12</v>
      </c>
      <c r="Q2914">
        <v>0.984924345977503</v>
      </c>
      <c r="R2914">
        <v>12</v>
      </c>
      <c r="S2914">
        <v>0.984924345977503</v>
      </c>
      <c r="T2914">
        <v>40.663550631461398</v>
      </c>
      <c r="U2914">
        <v>0.60754418288537404</v>
      </c>
      <c r="V2914">
        <v>6</v>
      </c>
      <c r="W2914">
        <v>0.21258236692619301</v>
      </c>
      <c r="X2914">
        <v>2</v>
      </c>
      <c r="Y2914">
        <v>12</v>
      </c>
      <c r="Z2914">
        <v>0.984924345977503</v>
      </c>
      <c r="AA2914">
        <v>402.78695357175502</v>
      </c>
      <c r="AB2914">
        <v>11</v>
      </c>
      <c r="AC2914">
        <v>0.95135709785232003</v>
      </c>
      <c r="AD2914">
        <v>1</v>
      </c>
      <c r="AE2914">
        <v>3.3567248125183101E-2</v>
      </c>
      <c r="AF2914">
        <v>1</v>
      </c>
      <c r="AG2914">
        <v>1.50756540224965E-2</v>
      </c>
      <c r="AH2914">
        <v>2.0457858435638899E-2</v>
      </c>
      <c r="AI2914">
        <v>2</v>
      </c>
      <c r="AJ2914" s="73">
        <v>93.664553145426893</v>
      </c>
      <c r="AK2914">
        <v>12</v>
      </c>
      <c r="AL2914">
        <v>0.984924345977503</v>
      </c>
      <c r="AM2914">
        <v>0</v>
      </c>
      <c r="AN2914">
        <v>0</v>
      </c>
      <c r="AO2914">
        <v>0</v>
      </c>
      <c r="AP2914">
        <v>0</v>
      </c>
      <c r="AQ2914">
        <v>12</v>
      </c>
      <c r="AR2914">
        <v>0.984924345977503</v>
      </c>
      <c r="AS2914">
        <v>0</v>
      </c>
      <c r="AT2914">
        <v>0</v>
      </c>
      <c r="AU2914">
        <v>0</v>
      </c>
      <c r="AV2914">
        <v>0</v>
      </c>
      <c r="AW2914">
        <v>12</v>
      </c>
      <c r="AX2914">
        <v>0.984924345977503</v>
      </c>
      <c r="AY2914" s="73">
        <v>91.462608694205997</v>
      </c>
      <c r="AZ2914">
        <v>12</v>
      </c>
      <c r="BA2914">
        <v>0.984924345977503</v>
      </c>
      <c r="BB2914">
        <v>12</v>
      </c>
      <c r="BC2914">
        <v>0.984924345977503</v>
      </c>
      <c r="BD2914">
        <v>0</v>
      </c>
      <c r="BE2914">
        <v>0</v>
      </c>
      <c r="BF2914">
        <v>92.594942956512995</v>
      </c>
      <c r="BG2914">
        <v>86.086180498914899</v>
      </c>
      <c r="BH2914">
        <v>91.462608694205997</v>
      </c>
      <c r="BI2914">
        <v>93.664553145426893</v>
      </c>
    </row>
    <row r="2915" spans="1:61" x14ac:dyDescent="0.25">
      <c r="A2915" s="10" t="str">
        <f>VLOOKUP(D2915,'Index-Relations'!E:F,2,FALSE)</f>
        <v>BM</v>
      </c>
      <c r="B2915" t="s">
        <v>3450</v>
      </c>
      <c r="C2915" s="53" t="s">
        <v>2767</v>
      </c>
      <c r="D2915" s="59" t="s">
        <v>168</v>
      </c>
      <c r="E2915" s="59" t="s">
        <v>6331</v>
      </c>
      <c r="F2915" t="s">
        <v>1090</v>
      </c>
      <c r="G2915" t="s">
        <v>168</v>
      </c>
      <c r="H2915" t="s">
        <v>1091</v>
      </c>
      <c r="I2915" s="52">
        <v>45414</v>
      </c>
      <c r="J2915" t="s">
        <v>2457</v>
      </c>
      <c r="K2915">
        <v>13</v>
      </c>
      <c r="L2915" s="73">
        <v>92.608792541935003</v>
      </c>
      <c r="M2915">
        <v>12</v>
      </c>
      <c r="N2915">
        <v>0.98331245319990501</v>
      </c>
      <c r="O2915" s="73">
        <v>85.737965670734994</v>
      </c>
      <c r="P2915">
        <v>12</v>
      </c>
      <c r="Q2915">
        <v>0.98331245319990501</v>
      </c>
      <c r="R2915">
        <v>12</v>
      </c>
      <c r="S2915">
        <v>0.98331245319990501</v>
      </c>
      <c r="T2915">
        <v>40.776958623676002</v>
      </c>
      <c r="U2915">
        <v>0.59356218224206203</v>
      </c>
      <c r="V2915">
        <v>6</v>
      </c>
      <c r="W2915">
        <v>0.224866736798256</v>
      </c>
      <c r="X2915">
        <v>2</v>
      </c>
      <c r="Y2915">
        <v>12</v>
      </c>
      <c r="Z2915">
        <v>0.98331245319990501</v>
      </c>
      <c r="AA2915">
        <v>332.30739914108398</v>
      </c>
      <c r="AB2915">
        <v>11</v>
      </c>
      <c r="AC2915">
        <v>0.94844738413909102</v>
      </c>
      <c r="AD2915">
        <v>1</v>
      </c>
      <c r="AE2915">
        <v>3.4865069060813797E-2</v>
      </c>
      <c r="AF2915">
        <v>1</v>
      </c>
      <c r="AG2915">
        <v>1.6687546800094401E-2</v>
      </c>
      <c r="AH2915">
        <v>2.12822783672331E-2</v>
      </c>
      <c r="AI2915">
        <v>2</v>
      </c>
      <c r="AJ2915" s="73">
        <v>93.702541016422003</v>
      </c>
      <c r="AK2915">
        <v>12</v>
      </c>
      <c r="AL2915">
        <v>0.98331245319990501</v>
      </c>
      <c r="AM2915">
        <v>0</v>
      </c>
      <c r="AN2915">
        <v>0</v>
      </c>
      <c r="AO2915">
        <v>0</v>
      </c>
      <c r="AP2915">
        <v>0</v>
      </c>
      <c r="AQ2915">
        <v>12</v>
      </c>
      <c r="AR2915">
        <v>0.98331245319990501</v>
      </c>
      <c r="AS2915">
        <v>0</v>
      </c>
      <c r="AT2915">
        <v>0</v>
      </c>
      <c r="AU2915">
        <v>0</v>
      </c>
      <c r="AV2915">
        <v>0</v>
      </c>
      <c r="AW2915">
        <v>12</v>
      </c>
      <c r="AX2915">
        <v>0.98331245319990501</v>
      </c>
      <c r="AY2915" s="73">
        <v>91.477471205211998</v>
      </c>
      <c r="AZ2915">
        <v>12</v>
      </c>
      <c r="BA2915">
        <v>0.98331245319990501</v>
      </c>
      <c r="BB2915">
        <v>12</v>
      </c>
      <c r="BC2915">
        <v>0.98331245319990501</v>
      </c>
      <c r="BD2915">
        <v>0</v>
      </c>
      <c r="BE2915">
        <v>0</v>
      </c>
      <c r="BF2915">
        <v>92.608792541935003</v>
      </c>
      <c r="BG2915">
        <v>85.737965670734994</v>
      </c>
      <c r="BH2915">
        <v>91.477471205211998</v>
      </c>
      <c r="BI2915">
        <v>93.702541016422003</v>
      </c>
    </row>
    <row r="2916" spans="1:61" x14ac:dyDescent="0.25">
      <c r="A2916" s="10" t="str">
        <f>VLOOKUP(D2916,'Index-Relations'!E:F,2,FALSE)</f>
        <v>BM</v>
      </c>
      <c r="B2916" t="s">
        <v>3450</v>
      </c>
      <c r="C2916" s="53" t="s">
        <v>2768</v>
      </c>
      <c r="D2916" s="59" t="s">
        <v>168</v>
      </c>
      <c r="E2916" s="59" t="s">
        <v>6332</v>
      </c>
      <c r="F2916" t="s">
        <v>1090</v>
      </c>
      <c r="G2916" t="s">
        <v>168</v>
      </c>
      <c r="H2916" t="s">
        <v>1091</v>
      </c>
      <c r="I2916" s="52">
        <v>45383</v>
      </c>
      <c r="J2916" t="s">
        <v>2457</v>
      </c>
      <c r="K2916">
        <v>14</v>
      </c>
      <c r="L2916">
        <v>94.226385262386501</v>
      </c>
      <c r="M2916">
        <v>13</v>
      </c>
      <c r="N2916">
        <v>0.98640106055826104</v>
      </c>
      <c r="O2916">
        <v>87.966774051375097</v>
      </c>
      <c r="P2916">
        <v>13</v>
      </c>
      <c r="Q2916">
        <v>0.98640106055826104</v>
      </c>
      <c r="R2916">
        <v>13</v>
      </c>
      <c r="S2916">
        <v>0.98640106055826104</v>
      </c>
      <c r="T2916">
        <v>40.913695997685998</v>
      </c>
      <c r="U2916">
        <v>0.61896685792142503</v>
      </c>
      <c r="V2916">
        <v>7</v>
      </c>
      <c r="W2916">
        <v>0.21296968793093701</v>
      </c>
      <c r="X2916">
        <v>2</v>
      </c>
      <c r="Y2916">
        <v>13</v>
      </c>
      <c r="Z2916">
        <v>0.98640106055826104</v>
      </c>
      <c r="AA2916">
        <v>326.07985775045398</v>
      </c>
      <c r="AB2916">
        <v>12</v>
      </c>
      <c r="AC2916">
        <v>0.95447600995780402</v>
      </c>
      <c r="AD2916">
        <v>1</v>
      </c>
      <c r="AE2916">
        <v>3.1925050600457298E-2</v>
      </c>
      <c r="AF2916">
        <v>1</v>
      </c>
      <c r="AG2916">
        <v>1.3598939441738501E-2</v>
      </c>
      <c r="AH2916">
        <v>1.0305468385032599E-2</v>
      </c>
      <c r="AI2916">
        <v>2</v>
      </c>
      <c r="AJ2916">
        <v>95.863052729927304</v>
      </c>
      <c r="AK2916">
        <v>13</v>
      </c>
      <c r="AL2916">
        <v>0.98640106055826104</v>
      </c>
      <c r="AM2916">
        <v>0</v>
      </c>
      <c r="AN2916">
        <v>0</v>
      </c>
      <c r="AO2916">
        <v>0</v>
      </c>
      <c r="AP2916">
        <v>0</v>
      </c>
      <c r="AQ2916">
        <v>13</v>
      </c>
      <c r="AR2916">
        <v>0.98640106055826104</v>
      </c>
      <c r="AS2916">
        <v>0</v>
      </c>
      <c r="AT2916">
        <v>0</v>
      </c>
      <c r="AU2916">
        <v>0</v>
      </c>
      <c r="AV2916">
        <v>0</v>
      </c>
      <c r="AW2916">
        <v>13</v>
      </c>
      <c r="AX2916">
        <v>0.98640106055826104</v>
      </c>
      <c r="AY2916">
        <v>93.972896315406501</v>
      </c>
      <c r="AZ2916">
        <v>13</v>
      </c>
      <c r="BA2916">
        <v>0.98640106055826104</v>
      </c>
      <c r="BB2916">
        <v>13</v>
      </c>
      <c r="BC2916">
        <v>0.98640106055826104</v>
      </c>
      <c r="BD2916">
        <v>0</v>
      </c>
      <c r="BE2916">
        <v>0</v>
      </c>
      <c r="BF2916">
        <v>92.862743465338994</v>
      </c>
      <c r="BG2916">
        <v>86.620668694399001</v>
      </c>
      <c r="BH2916">
        <v>91.859721618598996</v>
      </c>
      <c r="BI2916">
        <v>93.860708778832006</v>
      </c>
    </row>
    <row r="2917" spans="1:61" x14ac:dyDescent="0.25">
      <c r="A2917" s="10" t="str">
        <f>VLOOKUP(D2917,'Index-Relations'!E:F,2,FALSE)</f>
        <v>BM</v>
      </c>
      <c r="B2917" t="s">
        <v>3450</v>
      </c>
      <c r="C2917" s="53" t="s">
        <v>2769</v>
      </c>
      <c r="D2917" s="59" t="s">
        <v>168</v>
      </c>
      <c r="E2917" s="59" t="s">
        <v>6333</v>
      </c>
      <c r="F2917" t="s">
        <v>1090</v>
      </c>
      <c r="G2917" t="s">
        <v>168</v>
      </c>
      <c r="H2917" t="s">
        <v>1091</v>
      </c>
      <c r="I2917" s="52">
        <v>45352</v>
      </c>
      <c r="J2917" t="s">
        <v>2457</v>
      </c>
      <c r="K2917">
        <v>15</v>
      </c>
      <c r="L2917">
        <v>93.549826815301103</v>
      </c>
      <c r="M2917">
        <v>13</v>
      </c>
      <c r="N2917">
        <v>0.97720657001236599</v>
      </c>
      <c r="O2917">
        <v>87.667294776880397</v>
      </c>
      <c r="P2917">
        <v>13</v>
      </c>
      <c r="Q2917">
        <v>0.97720657001236599</v>
      </c>
      <c r="R2917">
        <v>13</v>
      </c>
      <c r="S2917">
        <v>0.97720657001236599</v>
      </c>
      <c r="T2917">
        <v>40.9380406852761</v>
      </c>
      <c r="U2917">
        <v>0.59720819060715502</v>
      </c>
      <c r="V2917">
        <v>7</v>
      </c>
      <c r="W2917">
        <v>0.20994173762629001</v>
      </c>
      <c r="X2917">
        <v>1</v>
      </c>
      <c r="Y2917">
        <v>13</v>
      </c>
      <c r="Z2917">
        <v>0.97720657001236599</v>
      </c>
      <c r="AA2917">
        <v>294.52940765641603</v>
      </c>
      <c r="AB2917">
        <v>12</v>
      </c>
      <c r="AC2917">
        <v>0.92752652590098295</v>
      </c>
      <c r="AD2917">
        <v>1</v>
      </c>
      <c r="AE2917">
        <v>4.9680044111382798E-2</v>
      </c>
      <c r="AF2917">
        <v>2</v>
      </c>
      <c r="AG2917">
        <v>2.27934299876341E-2</v>
      </c>
      <c r="AH2917">
        <v>4.8786358754389402E-4</v>
      </c>
      <c r="AI2917">
        <v>1</v>
      </c>
      <c r="AJ2917">
        <v>95.195217778182496</v>
      </c>
      <c r="AK2917">
        <v>13</v>
      </c>
      <c r="AL2917">
        <v>0.97720657001236599</v>
      </c>
      <c r="AM2917">
        <v>0</v>
      </c>
      <c r="AN2917">
        <v>0</v>
      </c>
      <c r="AO2917">
        <v>0</v>
      </c>
      <c r="AP2917">
        <v>0</v>
      </c>
      <c r="AQ2917">
        <v>14</v>
      </c>
      <c r="AR2917">
        <v>0.99390758292140302</v>
      </c>
      <c r="AS2917">
        <v>0</v>
      </c>
      <c r="AT2917">
        <v>0</v>
      </c>
      <c r="AU2917">
        <v>0</v>
      </c>
      <c r="AV2917">
        <v>0</v>
      </c>
      <c r="AW2917">
        <v>14</v>
      </c>
      <c r="AX2917">
        <v>0.99390758292140302</v>
      </c>
      <c r="AY2917">
        <v>93.254159898255097</v>
      </c>
      <c r="AZ2917">
        <v>13</v>
      </c>
      <c r="BA2917">
        <v>0.97720657001236599</v>
      </c>
      <c r="BB2917">
        <v>14</v>
      </c>
      <c r="BC2917">
        <v>0.99390758292140302</v>
      </c>
      <c r="BD2917">
        <v>0</v>
      </c>
      <c r="BE2917">
        <v>0</v>
      </c>
      <c r="BF2917">
        <v>91.809036631593003</v>
      </c>
      <c r="BG2917">
        <v>86.076656441457999</v>
      </c>
      <c r="BH2917">
        <v>90.624876740066995</v>
      </c>
      <c r="BI2917">
        <v>93.002245875152994</v>
      </c>
    </row>
    <row r="2918" spans="1:61" x14ac:dyDescent="0.25">
      <c r="A2918" s="10" t="str">
        <f>VLOOKUP(D2918,'Index-Relations'!E:F,2,FALSE)</f>
        <v>BM</v>
      </c>
      <c r="B2918" t="s">
        <v>3450</v>
      </c>
      <c r="C2918" s="53" t="s">
        <v>2770</v>
      </c>
      <c r="D2918" s="59" t="s">
        <v>168</v>
      </c>
      <c r="E2918" s="59" t="s">
        <v>6334</v>
      </c>
      <c r="F2918" t="s">
        <v>1090</v>
      </c>
      <c r="G2918" t="s">
        <v>168</v>
      </c>
      <c r="H2918" t="s">
        <v>1091</v>
      </c>
      <c r="I2918" s="52">
        <v>45323</v>
      </c>
      <c r="J2918" t="s">
        <v>2457</v>
      </c>
      <c r="K2918">
        <v>15</v>
      </c>
      <c r="L2918">
        <v>93.445432745039597</v>
      </c>
      <c r="M2918">
        <v>13</v>
      </c>
      <c r="N2918">
        <v>0.97625378660081896</v>
      </c>
      <c r="O2918">
        <v>87.343708255513803</v>
      </c>
      <c r="P2918">
        <v>13</v>
      </c>
      <c r="Q2918">
        <v>0.97625378660081896</v>
      </c>
      <c r="R2918">
        <v>13</v>
      </c>
      <c r="S2918">
        <v>0.97625378660081896</v>
      </c>
      <c r="T2918">
        <v>40.823058052026902</v>
      </c>
      <c r="U2918">
        <v>0.70172959632128096</v>
      </c>
      <c r="V2918">
        <v>7</v>
      </c>
      <c r="W2918">
        <v>0.22244343288093199</v>
      </c>
      <c r="X2918">
        <v>2</v>
      </c>
      <c r="Y2918">
        <v>13</v>
      </c>
      <c r="Z2918">
        <v>0.97625378660081896</v>
      </c>
      <c r="AA2918">
        <v>285.91293926503897</v>
      </c>
      <c r="AB2918">
        <v>12</v>
      </c>
      <c r="AC2918">
        <v>0.92354098491560299</v>
      </c>
      <c r="AD2918">
        <v>1</v>
      </c>
      <c r="AE2918">
        <v>5.2712801685215797E-2</v>
      </c>
      <c r="AF2918">
        <v>2</v>
      </c>
      <c r="AG2918">
        <v>2.3746213399180899E-2</v>
      </c>
      <c r="AH2918">
        <v>2.1261828098062499E-2</v>
      </c>
      <c r="AI2918">
        <v>1</v>
      </c>
      <c r="AJ2918">
        <v>95.201593431900704</v>
      </c>
      <c r="AK2918">
        <v>13</v>
      </c>
      <c r="AL2918">
        <v>0.97625378660081896</v>
      </c>
      <c r="AM2918">
        <v>0</v>
      </c>
      <c r="AN2918">
        <v>0</v>
      </c>
      <c r="AO2918">
        <v>0</v>
      </c>
      <c r="AP2918">
        <v>0</v>
      </c>
      <c r="AQ2918">
        <v>14</v>
      </c>
      <c r="AR2918">
        <v>0.99329929598363897</v>
      </c>
      <c r="AS2918">
        <v>0</v>
      </c>
      <c r="AT2918">
        <v>0</v>
      </c>
      <c r="AU2918">
        <v>0</v>
      </c>
      <c r="AV2918">
        <v>0</v>
      </c>
      <c r="AW2918">
        <v>14</v>
      </c>
      <c r="AX2918">
        <v>0.99329929598363897</v>
      </c>
      <c r="AY2918">
        <v>93.042143311946006</v>
      </c>
      <c r="AZ2918">
        <v>13</v>
      </c>
      <c r="BA2918">
        <v>0.97625378660081896</v>
      </c>
      <c r="BB2918">
        <v>14</v>
      </c>
      <c r="BC2918">
        <v>0.99329929598363897</v>
      </c>
      <c r="BD2918">
        <v>0</v>
      </c>
      <c r="BE2918">
        <v>0</v>
      </c>
      <c r="BF2918">
        <v>91.619102919572995</v>
      </c>
      <c r="BG2918">
        <v>85.700512805661006</v>
      </c>
      <c r="BH2918">
        <v>90.340051677220004</v>
      </c>
      <c r="BI2918">
        <v>92.910261775079903</v>
      </c>
    </row>
    <row r="2919" spans="1:61" x14ac:dyDescent="0.25">
      <c r="A2919" s="10" t="str">
        <f>VLOOKUP(D2919,'Index-Relations'!E:F,2,FALSE)</f>
        <v>ESG</v>
      </c>
      <c r="B2919" t="s">
        <v>3450</v>
      </c>
      <c r="C2919" s="53" t="s">
        <v>2760</v>
      </c>
      <c r="D2919" s="59" t="s">
        <v>1093</v>
      </c>
      <c r="E2919" s="59" t="s">
        <v>6335</v>
      </c>
      <c r="F2919" t="s">
        <v>1094</v>
      </c>
      <c r="G2919" t="s">
        <v>1093</v>
      </c>
      <c r="H2919" t="s">
        <v>1095</v>
      </c>
      <c r="I2919" s="52">
        <v>45658</v>
      </c>
      <c r="J2919" t="s">
        <v>2457</v>
      </c>
      <c r="K2919">
        <v>100</v>
      </c>
      <c r="L2919" s="73">
        <v>56.039878708511999</v>
      </c>
      <c r="M2919">
        <v>95</v>
      </c>
      <c r="N2919">
        <v>0.99663769426443405</v>
      </c>
      <c r="O2919" s="73">
        <v>54.768061721965999</v>
      </c>
      <c r="P2919">
        <v>95</v>
      </c>
      <c r="Q2919">
        <v>0.99663769426443405</v>
      </c>
      <c r="R2919">
        <v>96</v>
      </c>
      <c r="S2919">
        <v>0.99301880206323001</v>
      </c>
      <c r="T2919">
        <v>55.206685382688498</v>
      </c>
      <c r="U2919">
        <v>0.99404634428954297</v>
      </c>
      <c r="V2919">
        <v>100</v>
      </c>
      <c r="W2919">
        <v>0.13410292700217999</v>
      </c>
      <c r="X2919">
        <v>39</v>
      </c>
      <c r="Y2919">
        <v>100</v>
      </c>
      <c r="Z2919">
        <v>1</v>
      </c>
      <c r="AA2919">
        <v>232.92895666255001</v>
      </c>
      <c r="AB2919">
        <v>66</v>
      </c>
      <c r="AC2919">
        <v>0.77908054066723198</v>
      </c>
      <c r="AD2919">
        <v>34</v>
      </c>
      <c r="AE2919">
        <v>0.22091945933276799</v>
      </c>
      <c r="AF2919">
        <v>0</v>
      </c>
      <c r="AG2919">
        <v>0</v>
      </c>
      <c r="AH2919">
        <v>2.5478537657416299E-3</v>
      </c>
      <c r="AI2919">
        <v>8</v>
      </c>
      <c r="AJ2919" s="73">
        <v>55.750952428171999</v>
      </c>
      <c r="AK2919">
        <v>95</v>
      </c>
      <c r="AL2919">
        <v>0.99663769426443405</v>
      </c>
      <c r="AM2919">
        <v>0</v>
      </c>
      <c r="AN2919">
        <v>0</v>
      </c>
      <c r="AO2919">
        <v>0</v>
      </c>
      <c r="AP2919">
        <v>0</v>
      </c>
      <c r="AQ2919">
        <v>100</v>
      </c>
      <c r="AR2919">
        <v>1</v>
      </c>
      <c r="AS2919">
        <v>0</v>
      </c>
      <c r="AT2919">
        <v>0</v>
      </c>
      <c r="AU2919">
        <v>0</v>
      </c>
      <c r="AV2919">
        <v>0</v>
      </c>
      <c r="AW2919">
        <v>100</v>
      </c>
      <c r="AX2919">
        <v>0.999999999999999</v>
      </c>
      <c r="AY2919" s="73">
        <v>56.641831558824897</v>
      </c>
      <c r="AZ2919">
        <v>95</v>
      </c>
      <c r="BA2919">
        <v>0.99663769426443405</v>
      </c>
      <c r="BB2919">
        <v>94</v>
      </c>
      <c r="BC2919">
        <v>0.929719412597799</v>
      </c>
      <c r="BD2919">
        <v>6</v>
      </c>
      <c r="BE2919">
        <v>7.0280587402200903E-2</v>
      </c>
      <c r="BF2919">
        <v>56.039878708511999</v>
      </c>
      <c r="BG2919">
        <v>54.768061721965999</v>
      </c>
      <c r="BH2919">
        <v>56.641831558824897</v>
      </c>
      <c r="BI2919">
        <v>55.750952428171999</v>
      </c>
    </row>
    <row r="2920" spans="1:61" x14ac:dyDescent="0.25">
      <c r="A2920" s="10" t="str">
        <f>VLOOKUP(D2920,'Index-Relations'!E:F,2,FALSE)</f>
        <v>ESG</v>
      </c>
      <c r="B2920" t="s">
        <v>3450</v>
      </c>
      <c r="C2920" s="53" t="s">
        <v>2761</v>
      </c>
      <c r="D2920" s="59" t="s">
        <v>1093</v>
      </c>
      <c r="E2920" s="59" t="s">
        <v>6336</v>
      </c>
      <c r="F2920" t="s">
        <v>1094</v>
      </c>
      <c r="G2920" t="s">
        <v>1093</v>
      </c>
      <c r="H2920" t="s">
        <v>1095</v>
      </c>
      <c r="I2920" s="52">
        <v>45628</v>
      </c>
      <c r="J2920" t="s">
        <v>2457</v>
      </c>
      <c r="K2920">
        <v>100</v>
      </c>
      <c r="L2920" s="73">
        <v>58.285502496833899</v>
      </c>
      <c r="M2920">
        <v>95</v>
      </c>
      <c r="N2920">
        <v>0.99694543678579906</v>
      </c>
      <c r="O2920" s="73">
        <v>56.510149447179998</v>
      </c>
      <c r="P2920">
        <v>95</v>
      </c>
      <c r="Q2920">
        <v>0.99694543678579906</v>
      </c>
      <c r="R2920">
        <v>96</v>
      </c>
      <c r="S2920">
        <v>0.99350487291398304</v>
      </c>
      <c r="T2920">
        <v>55.239035026992497</v>
      </c>
      <c r="U2920">
        <v>0.990412305051106</v>
      </c>
      <c r="V2920">
        <v>100</v>
      </c>
      <c r="W2920">
        <v>0.14091193341647201</v>
      </c>
      <c r="X2920">
        <v>38</v>
      </c>
      <c r="Y2920">
        <v>100</v>
      </c>
      <c r="Z2920">
        <v>0.999999999999999</v>
      </c>
      <c r="AA2920">
        <v>208.38175785006101</v>
      </c>
      <c r="AB2920">
        <v>65</v>
      </c>
      <c r="AC2920">
        <v>0.84323049399919903</v>
      </c>
      <c r="AD2920">
        <v>35</v>
      </c>
      <c r="AE2920">
        <v>0.1567695060008</v>
      </c>
      <c r="AF2920">
        <v>0</v>
      </c>
      <c r="AG2920">
        <v>0</v>
      </c>
      <c r="AH2920">
        <v>2.5069662833036299E-3</v>
      </c>
      <c r="AI2920">
        <v>6</v>
      </c>
      <c r="AJ2920" s="73">
        <v>57.93690241294</v>
      </c>
      <c r="AK2920">
        <v>95</v>
      </c>
      <c r="AL2920">
        <v>0.99694543678579906</v>
      </c>
      <c r="AM2920">
        <v>0</v>
      </c>
      <c r="AN2920">
        <v>0</v>
      </c>
      <c r="AO2920">
        <v>0</v>
      </c>
      <c r="AP2920">
        <v>0</v>
      </c>
      <c r="AQ2920">
        <v>100</v>
      </c>
      <c r="AR2920">
        <v>0.999999999999999</v>
      </c>
      <c r="AS2920">
        <v>0</v>
      </c>
      <c r="AT2920">
        <v>0</v>
      </c>
      <c r="AU2920">
        <v>0</v>
      </c>
      <c r="AV2920">
        <v>0</v>
      </c>
      <c r="AW2920">
        <v>100</v>
      </c>
      <c r="AX2920">
        <v>1</v>
      </c>
      <c r="AY2920" s="73">
        <v>59.284468707478901</v>
      </c>
      <c r="AZ2920">
        <v>95</v>
      </c>
      <c r="BA2920">
        <v>0.99694543678579906</v>
      </c>
      <c r="BB2920">
        <v>94</v>
      </c>
      <c r="BC2920">
        <v>0.93522817860618002</v>
      </c>
      <c r="BD2920">
        <v>6</v>
      </c>
      <c r="BE2920">
        <v>6.4771821393819803E-2</v>
      </c>
      <c r="BF2920">
        <v>58.285502496833899</v>
      </c>
      <c r="BG2920">
        <v>56.510149447179998</v>
      </c>
      <c r="BH2920">
        <v>59.284468707478901</v>
      </c>
      <c r="BI2920">
        <v>57.93690241294</v>
      </c>
    </row>
    <row r="2921" spans="1:61" x14ac:dyDescent="0.25">
      <c r="A2921" s="10" t="str">
        <f>VLOOKUP(D2921,'Index-Relations'!E:F,2,FALSE)</f>
        <v>ESG</v>
      </c>
      <c r="B2921" t="s">
        <v>3450</v>
      </c>
      <c r="C2921" s="53" t="s">
        <v>2762</v>
      </c>
      <c r="D2921" s="59" t="s">
        <v>1093</v>
      </c>
      <c r="E2921" s="59" t="s">
        <v>6337</v>
      </c>
      <c r="F2921" t="s">
        <v>1094</v>
      </c>
      <c r="G2921" t="s">
        <v>1093</v>
      </c>
      <c r="H2921" t="s">
        <v>1095</v>
      </c>
      <c r="I2921" s="52">
        <v>45597</v>
      </c>
      <c r="J2921" t="s">
        <v>2457</v>
      </c>
      <c r="K2921">
        <v>100</v>
      </c>
      <c r="L2921" s="73">
        <v>58.445541417062898</v>
      </c>
      <c r="M2921">
        <v>95</v>
      </c>
      <c r="N2921">
        <v>0.99676657610983099</v>
      </c>
      <c r="O2921" s="73">
        <v>56.825327480756002</v>
      </c>
      <c r="P2921">
        <v>95</v>
      </c>
      <c r="Q2921">
        <v>0.99676657610983099</v>
      </c>
      <c r="R2921">
        <v>96</v>
      </c>
      <c r="S2921">
        <v>0.99301228916864903</v>
      </c>
      <c r="T2921">
        <v>55.465084142306097</v>
      </c>
      <c r="U2921">
        <v>0.99060629577784998</v>
      </c>
      <c r="V2921">
        <v>100</v>
      </c>
      <c r="W2921">
        <v>0.142274854968995</v>
      </c>
      <c r="X2921">
        <v>38</v>
      </c>
      <c r="Y2921">
        <v>100</v>
      </c>
      <c r="Z2921">
        <v>0.999999999999999</v>
      </c>
      <c r="AA2921">
        <v>211.36945636373301</v>
      </c>
      <c r="AB2921">
        <v>65</v>
      </c>
      <c r="AC2921">
        <v>0.84193798352828897</v>
      </c>
      <c r="AD2921">
        <v>35</v>
      </c>
      <c r="AE2921">
        <v>0.15806201647171</v>
      </c>
      <c r="AF2921">
        <v>0</v>
      </c>
      <c r="AG2921">
        <v>0</v>
      </c>
      <c r="AH2921">
        <v>2.54206356231155E-3</v>
      </c>
      <c r="AI2921">
        <v>6</v>
      </c>
      <c r="AJ2921" s="73">
        <v>58.032896421208001</v>
      </c>
      <c r="AK2921">
        <v>95</v>
      </c>
      <c r="AL2921">
        <v>0.99676657610983099</v>
      </c>
      <c r="AM2921">
        <v>0</v>
      </c>
      <c r="AN2921">
        <v>0</v>
      </c>
      <c r="AO2921">
        <v>0</v>
      </c>
      <c r="AP2921">
        <v>0</v>
      </c>
      <c r="AQ2921">
        <v>100</v>
      </c>
      <c r="AR2921">
        <v>0.999999999999999</v>
      </c>
      <c r="AS2921">
        <v>0</v>
      </c>
      <c r="AT2921">
        <v>0</v>
      </c>
      <c r="AU2921">
        <v>0</v>
      </c>
      <c r="AV2921">
        <v>0</v>
      </c>
      <c r="AW2921">
        <v>100</v>
      </c>
      <c r="AX2921">
        <v>1</v>
      </c>
      <c r="AY2921" s="73">
        <v>59.288259459959001</v>
      </c>
      <c r="AZ2921">
        <v>95</v>
      </c>
      <c r="BA2921">
        <v>0.99676657610983099</v>
      </c>
      <c r="BB2921">
        <v>94</v>
      </c>
      <c r="BC2921">
        <v>0.93634875971010501</v>
      </c>
      <c r="BD2921">
        <v>6</v>
      </c>
      <c r="BE2921">
        <v>6.3651240289894107E-2</v>
      </c>
      <c r="BF2921">
        <v>58.445541417062898</v>
      </c>
      <c r="BG2921">
        <v>56.825327480756002</v>
      </c>
      <c r="BH2921">
        <v>59.288259459959001</v>
      </c>
      <c r="BI2921">
        <v>58.032896421208001</v>
      </c>
    </row>
    <row r="2922" spans="1:61" x14ac:dyDescent="0.25">
      <c r="A2922" s="10" t="str">
        <f>VLOOKUP(D2922,'Index-Relations'!E:F,2,FALSE)</f>
        <v>ESG</v>
      </c>
      <c r="B2922" t="s">
        <v>3450</v>
      </c>
      <c r="C2922" s="53" t="s">
        <v>2763</v>
      </c>
      <c r="D2922" s="59" t="s">
        <v>1093</v>
      </c>
      <c r="E2922" s="59" t="s">
        <v>6338</v>
      </c>
      <c r="F2922" t="s">
        <v>1094</v>
      </c>
      <c r="G2922" t="s">
        <v>1093</v>
      </c>
      <c r="H2922" t="s">
        <v>1095</v>
      </c>
      <c r="I2922" s="52">
        <v>45566</v>
      </c>
      <c r="J2922" t="s">
        <v>2457</v>
      </c>
      <c r="K2922">
        <v>100</v>
      </c>
      <c r="L2922" s="73">
        <v>59.435422553713003</v>
      </c>
      <c r="M2922">
        <v>95</v>
      </c>
      <c r="N2922">
        <v>0.99662779019574499</v>
      </c>
      <c r="O2922" s="73">
        <v>58.8349009910199</v>
      </c>
      <c r="P2922">
        <v>95</v>
      </c>
      <c r="Q2922">
        <v>0.99662779019574499</v>
      </c>
      <c r="R2922">
        <v>96</v>
      </c>
      <c r="S2922">
        <v>0.99317018460002304</v>
      </c>
      <c r="T2922">
        <v>55.271137620476097</v>
      </c>
      <c r="U2922">
        <v>0.99068516184378397</v>
      </c>
      <c r="V2922">
        <v>100</v>
      </c>
      <c r="W2922">
        <v>0.139863076051435</v>
      </c>
      <c r="X2922">
        <v>38</v>
      </c>
      <c r="Y2922">
        <v>100</v>
      </c>
      <c r="Z2922">
        <v>1</v>
      </c>
      <c r="AA2922">
        <v>207.345164608197</v>
      </c>
      <c r="AB2922">
        <v>62</v>
      </c>
      <c r="AC2922">
        <v>0.84283613395048895</v>
      </c>
      <c r="AD2922">
        <v>38</v>
      </c>
      <c r="AE2922">
        <v>0.15716386604950999</v>
      </c>
      <c r="AF2922">
        <v>0</v>
      </c>
      <c r="AG2922">
        <v>1.6652999999999999E-16</v>
      </c>
      <c r="AH2922">
        <v>2.55864650930844E-3</v>
      </c>
      <c r="AI2922">
        <v>6</v>
      </c>
      <c r="AJ2922" s="73">
        <v>58.594252965752901</v>
      </c>
      <c r="AK2922">
        <v>95</v>
      </c>
      <c r="AL2922">
        <v>0.99662779019574499</v>
      </c>
      <c r="AM2922">
        <v>0</v>
      </c>
      <c r="AN2922">
        <v>0</v>
      </c>
      <c r="AO2922">
        <v>0</v>
      </c>
      <c r="AP2922">
        <v>0</v>
      </c>
      <c r="AQ2922">
        <v>100</v>
      </c>
      <c r="AR2922">
        <v>0.999999999999999</v>
      </c>
      <c r="AS2922">
        <v>0</v>
      </c>
      <c r="AT2922">
        <v>0</v>
      </c>
      <c r="AU2922">
        <v>0</v>
      </c>
      <c r="AV2922">
        <v>0</v>
      </c>
      <c r="AW2922">
        <v>100</v>
      </c>
      <c r="AX2922">
        <v>0.999999999999999</v>
      </c>
      <c r="AY2922" s="73">
        <v>59.525869096346</v>
      </c>
      <c r="AZ2922">
        <v>95</v>
      </c>
      <c r="BA2922">
        <v>0.99662779019574499</v>
      </c>
      <c r="BB2922">
        <v>94</v>
      </c>
      <c r="BC2922">
        <v>0.93166695878174399</v>
      </c>
      <c r="BD2922">
        <v>6</v>
      </c>
      <c r="BE2922">
        <v>6.8333041218255897E-2</v>
      </c>
      <c r="BF2922">
        <v>59.435422553713003</v>
      </c>
      <c r="BG2922">
        <v>58.8349009910199</v>
      </c>
      <c r="BH2922">
        <v>59.525869096346</v>
      </c>
      <c r="BI2922">
        <v>58.594252965752901</v>
      </c>
    </row>
    <row r="2923" spans="1:61" x14ac:dyDescent="0.25">
      <c r="A2923" s="10" t="str">
        <f>VLOOKUP(D2923,'Index-Relations'!E:F,2,FALSE)</f>
        <v>ESG</v>
      </c>
      <c r="B2923" t="s">
        <v>3450</v>
      </c>
      <c r="C2923" s="53" t="s">
        <v>2764</v>
      </c>
      <c r="D2923" s="59" t="s">
        <v>1093</v>
      </c>
      <c r="E2923" s="59" t="s">
        <v>6339</v>
      </c>
      <c r="F2923" t="s">
        <v>1094</v>
      </c>
      <c r="G2923" t="s">
        <v>1093</v>
      </c>
      <c r="H2923" t="s">
        <v>1095</v>
      </c>
      <c r="I2923" s="52">
        <v>45537</v>
      </c>
      <c r="J2923" t="s">
        <v>2457</v>
      </c>
      <c r="K2923">
        <v>100</v>
      </c>
      <c r="L2923" s="73">
        <v>59.396696133900903</v>
      </c>
      <c r="M2923">
        <v>95</v>
      </c>
      <c r="N2923">
        <v>0.99705653990658805</v>
      </c>
      <c r="O2923" s="73">
        <v>58.771985921740999</v>
      </c>
      <c r="P2923">
        <v>95</v>
      </c>
      <c r="Q2923">
        <v>0.99705653990658805</v>
      </c>
      <c r="R2923">
        <v>96</v>
      </c>
      <c r="S2923">
        <v>0.99434085382137605</v>
      </c>
      <c r="T2923">
        <v>55.2235812025652</v>
      </c>
      <c r="U2923">
        <v>1.00838147386181</v>
      </c>
      <c r="V2923">
        <v>100</v>
      </c>
      <c r="W2923">
        <v>0.15126318484805101</v>
      </c>
      <c r="X2923">
        <v>38</v>
      </c>
      <c r="Y2923">
        <v>100</v>
      </c>
      <c r="Z2923">
        <v>1</v>
      </c>
      <c r="AA2923">
        <v>210.921450362413</v>
      </c>
      <c r="AB2923">
        <v>64</v>
      </c>
      <c r="AC2923">
        <v>0.856862744660015</v>
      </c>
      <c r="AD2923">
        <v>38</v>
      </c>
      <c r="AE2923">
        <v>0.16043313705409501</v>
      </c>
      <c r="AF2923">
        <v>-2</v>
      </c>
      <c r="AG2923">
        <v>0</v>
      </c>
      <c r="AH2923">
        <v>2.1449411364403799E-3</v>
      </c>
      <c r="AI2923">
        <v>6</v>
      </c>
      <c r="AJ2923" s="73">
        <v>58.602880412771903</v>
      </c>
      <c r="AK2923">
        <v>95</v>
      </c>
      <c r="AL2923">
        <v>0.99705653990658805</v>
      </c>
      <c r="AM2923">
        <v>0</v>
      </c>
      <c r="AN2923">
        <v>0</v>
      </c>
      <c r="AO2923">
        <v>0</v>
      </c>
      <c r="AP2923">
        <v>0</v>
      </c>
      <c r="AQ2923">
        <v>100</v>
      </c>
      <c r="AR2923">
        <v>1</v>
      </c>
      <c r="AS2923">
        <v>0</v>
      </c>
      <c r="AT2923">
        <v>0</v>
      </c>
      <c r="AU2923">
        <v>0</v>
      </c>
      <c r="AV2923">
        <v>0</v>
      </c>
      <c r="AW2923">
        <v>100</v>
      </c>
      <c r="AX2923">
        <v>1</v>
      </c>
      <c r="AY2923" s="73">
        <v>59.571488346627</v>
      </c>
      <c r="AZ2923">
        <v>95</v>
      </c>
      <c r="BA2923">
        <v>0.99705653990658805</v>
      </c>
      <c r="BB2923">
        <v>94</v>
      </c>
      <c r="BC2923">
        <v>0.930521942126595</v>
      </c>
      <c r="BD2923">
        <v>6</v>
      </c>
      <c r="BE2923">
        <v>6.9478057873404206E-2</v>
      </c>
      <c r="BF2923">
        <v>59.396696133900903</v>
      </c>
      <c r="BG2923">
        <v>58.771985921740999</v>
      </c>
      <c r="BH2923">
        <v>59.571488346627</v>
      </c>
      <c r="BI2923">
        <v>58.602880412771903</v>
      </c>
    </row>
    <row r="2924" spans="1:61" x14ac:dyDescent="0.25">
      <c r="A2924" s="10" t="str">
        <f>VLOOKUP(D2924,'Index-Relations'!E:F,2,FALSE)</f>
        <v>ESG</v>
      </c>
      <c r="B2924" t="s">
        <v>3450</v>
      </c>
      <c r="C2924" s="53" t="s">
        <v>3350</v>
      </c>
      <c r="D2924" s="59" t="s">
        <v>1093</v>
      </c>
      <c r="E2924" s="59" t="s">
        <v>6340</v>
      </c>
      <c r="F2924" t="s">
        <v>1094</v>
      </c>
      <c r="G2924" t="s">
        <v>1093</v>
      </c>
      <c r="H2924" t="s">
        <v>1095</v>
      </c>
      <c r="I2924" s="52">
        <v>45505</v>
      </c>
      <c r="J2924" t="s">
        <v>2457</v>
      </c>
      <c r="K2924">
        <v>100</v>
      </c>
      <c r="L2924" s="73">
        <v>59.900167326381897</v>
      </c>
      <c r="M2924">
        <v>95</v>
      </c>
      <c r="N2924">
        <v>0.996880757738422</v>
      </c>
      <c r="O2924" s="73">
        <v>59.321111193211003</v>
      </c>
      <c r="P2924">
        <v>95</v>
      </c>
      <c r="Q2924">
        <v>0.996880757738422</v>
      </c>
      <c r="R2924">
        <v>96</v>
      </c>
      <c r="S2924">
        <v>0.99406667569901996</v>
      </c>
      <c r="T2924">
        <v>55.244243976681403</v>
      </c>
      <c r="U2924">
        <v>0.99133404543489401</v>
      </c>
      <c r="V2924">
        <v>100</v>
      </c>
      <c r="W2924">
        <v>0.16601602762547801</v>
      </c>
      <c r="X2924">
        <v>38</v>
      </c>
      <c r="Y2924">
        <v>100</v>
      </c>
      <c r="Z2924">
        <v>1</v>
      </c>
      <c r="AA2924">
        <v>213.06872482457501</v>
      </c>
      <c r="AB2924">
        <v>61</v>
      </c>
      <c r="AC2924">
        <v>0.83083930819396501</v>
      </c>
      <c r="AD2924">
        <v>39</v>
      </c>
      <c r="AE2924">
        <v>0.16916069180603399</v>
      </c>
      <c r="AF2924">
        <v>0</v>
      </c>
      <c r="AG2924">
        <v>0</v>
      </c>
      <c r="AH2924">
        <v>2.3931162409796601E-3</v>
      </c>
      <c r="AI2924">
        <v>6</v>
      </c>
      <c r="AJ2924" s="73">
        <v>58.662257414925897</v>
      </c>
      <c r="AK2924">
        <v>95</v>
      </c>
      <c r="AL2924">
        <v>0.996880757738422</v>
      </c>
      <c r="AM2924">
        <v>0</v>
      </c>
      <c r="AN2924">
        <v>0</v>
      </c>
      <c r="AO2924">
        <v>0</v>
      </c>
      <c r="AP2924">
        <v>0</v>
      </c>
      <c r="AQ2924">
        <v>100</v>
      </c>
      <c r="AR2924">
        <v>1</v>
      </c>
      <c r="AS2924">
        <v>0</v>
      </c>
      <c r="AT2924">
        <v>0</v>
      </c>
      <c r="AU2924">
        <v>0</v>
      </c>
      <c r="AV2924">
        <v>0</v>
      </c>
      <c r="AW2924">
        <v>100</v>
      </c>
      <c r="AX2924">
        <v>1</v>
      </c>
      <c r="AY2924" s="73">
        <v>60.226230249057998</v>
      </c>
      <c r="AZ2924">
        <v>95</v>
      </c>
      <c r="BA2924">
        <v>0.996880757738422</v>
      </c>
      <c r="BB2924">
        <v>94</v>
      </c>
      <c r="BC2924">
        <v>0.92993722800123202</v>
      </c>
      <c r="BD2924">
        <v>6</v>
      </c>
      <c r="BE2924">
        <v>7.0062771998767398E-2</v>
      </c>
      <c r="BF2924">
        <v>59.900167326381897</v>
      </c>
      <c r="BG2924">
        <v>59.321111193211003</v>
      </c>
      <c r="BH2924">
        <v>60.226230249057998</v>
      </c>
      <c r="BI2924">
        <v>58.662257414925897</v>
      </c>
    </row>
    <row r="2925" spans="1:61" x14ac:dyDescent="0.25">
      <c r="A2925" s="10" t="str">
        <f>VLOOKUP(D2925,'Index-Relations'!E:F,2,FALSE)</f>
        <v>ESG</v>
      </c>
      <c r="B2925" t="s">
        <v>3450</v>
      </c>
      <c r="C2925" s="53" t="s">
        <v>2765</v>
      </c>
      <c r="D2925" s="59" t="s">
        <v>1093</v>
      </c>
      <c r="E2925" s="59" t="s">
        <v>6341</v>
      </c>
      <c r="F2925" t="s">
        <v>1094</v>
      </c>
      <c r="G2925" t="s">
        <v>1093</v>
      </c>
      <c r="H2925" t="s">
        <v>1095</v>
      </c>
      <c r="I2925" s="52">
        <v>45474</v>
      </c>
      <c r="J2925" t="s">
        <v>2457</v>
      </c>
      <c r="K2925">
        <v>100</v>
      </c>
      <c r="L2925" s="73">
        <v>59.924643078794901</v>
      </c>
      <c r="M2925">
        <v>95</v>
      </c>
      <c r="N2925">
        <v>0.99679883569190597</v>
      </c>
      <c r="O2925" s="73">
        <v>59.306079720950997</v>
      </c>
      <c r="P2925">
        <v>95</v>
      </c>
      <c r="Q2925">
        <v>0.99679883569190597</v>
      </c>
      <c r="R2925">
        <v>96</v>
      </c>
      <c r="S2925">
        <v>0.993275119241952</v>
      </c>
      <c r="T2925">
        <v>55.215604612043698</v>
      </c>
      <c r="U2925">
        <v>0.99193938447938901</v>
      </c>
      <c r="V2925">
        <v>100</v>
      </c>
      <c r="W2925">
        <v>0.171283251237487</v>
      </c>
      <c r="X2925">
        <v>38</v>
      </c>
      <c r="Y2925">
        <v>100</v>
      </c>
      <c r="Z2925">
        <v>1</v>
      </c>
      <c r="AA2925">
        <v>219.251051745019</v>
      </c>
      <c r="AB2925">
        <v>61</v>
      </c>
      <c r="AC2925">
        <v>0.83303658843232498</v>
      </c>
      <c r="AD2925">
        <v>39</v>
      </c>
      <c r="AE2925">
        <v>0.166963411567674</v>
      </c>
      <c r="AF2925">
        <v>0</v>
      </c>
      <c r="AG2925">
        <v>0</v>
      </c>
      <c r="AH2925">
        <v>1.5561902710193201E-3</v>
      </c>
      <c r="AI2925">
        <v>6</v>
      </c>
      <c r="AJ2925" s="73">
        <v>58.6392857574549</v>
      </c>
      <c r="AK2925">
        <v>95</v>
      </c>
      <c r="AL2925">
        <v>0.99679883569190597</v>
      </c>
      <c r="AM2925">
        <v>0</v>
      </c>
      <c r="AN2925">
        <v>0</v>
      </c>
      <c r="AO2925">
        <v>0</v>
      </c>
      <c r="AP2925">
        <v>0</v>
      </c>
      <c r="AQ2925">
        <v>100</v>
      </c>
      <c r="AR2925">
        <v>1</v>
      </c>
      <c r="AS2925">
        <v>0</v>
      </c>
      <c r="AT2925">
        <v>0</v>
      </c>
      <c r="AU2925">
        <v>0</v>
      </c>
      <c r="AV2925">
        <v>0</v>
      </c>
      <c r="AW2925">
        <v>100</v>
      </c>
      <c r="AX2925">
        <v>1</v>
      </c>
      <c r="AY2925" s="73">
        <v>60.345219078627998</v>
      </c>
      <c r="AZ2925">
        <v>95</v>
      </c>
      <c r="BA2925">
        <v>0.99679883569190597</v>
      </c>
      <c r="BB2925">
        <v>94</v>
      </c>
      <c r="BC2925">
        <v>0.92881697950446596</v>
      </c>
      <c r="BD2925">
        <v>6</v>
      </c>
      <c r="BE2925">
        <v>7.11830204955331E-2</v>
      </c>
      <c r="BF2925">
        <v>59.924643078794901</v>
      </c>
      <c r="BG2925">
        <v>59.306079720950997</v>
      </c>
      <c r="BH2925">
        <v>60.345219078627998</v>
      </c>
      <c r="BI2925">
        <v>58.6392857574549</v>
      </c>
    </row>
    <row r="2926" spans="1:61" x14ac:dyDescent="0.25">
      <c r="A2926" s="10" t="str">
        <f>VLOOKUP(D2926,'Index-Relations'!E:F,2,FALSE)</f>
        <v>ESG</v>
      </c>
      <c r="B2926" t="s">
        <v>3450</v>
      </c>
      <c r="C2926" s="53" t="s">
        <v>2766</v>
      </c>
      <c r="D2926" s="59" t="s">
        <v>1093</v>
      </c>
      <c r="E2926" s="59" t="s">
        <v>6342</v>
      </c>
      <c r="F2926" t="s">
        <v>1094</v>
      </c>
      <c r="G2926" t="s">
        <v>1093</v>
      </c>
      <c r="H2926" t="s">
        <v>1095</v>
      </c>
      <c r="I2926" s="52">
        <v>45446</v>
      </c>
      <c r="J2926" t="s">
        <v>2457</v>
      </c>
      <c r="K2926">
        <v>98</v>
      </c>
      <c r="L2926" s="73">
        <v>59.637058005607997</v>
      </c>
      <c r="M2926">
        <v>95</v>
      </c>
      <c r="N2926">
        <v>0.99728503528576395</v>
      </c>
      <c r="O2926" s="73">
        <v>59.062096808283002</v>
      </c>
      <c r="P2926">
        <v>95</v>
      </c>
      <c r="Q2926">
        <v>0.99728503528576395</v>
      </c>
      <c r="R2926">
        <v>97</v>
      </c>
      <c r="S2926">
        <v>0.99769033115442396</v>
      </c>
      <c r="T2926">
        <v>55.173603522203202</v>
      </c>
      <c r="U2926">
        <v>0.99273082007430102</v>
      </c>
      <c r="V2926">
        <v>98</v>
      </c>
      <c r="W2926">
        <v>0.16685189319266999</v>
      </c>
      <c r="X2926">
        <v>38</v>
      </c>
      <c r="Y2926">
        <v>98</v>
      </c>
      <c r="Z2926">
        <v>0.999999999999999</v>
      </c>
      <c r="AA2926">
        <v>216.05330340794899</v>
      </c>
      <c r="AB2926">
        <v>60</v>
      </c>
      <c r="AC2926">
        <v>0.83848726411468499</v>
      </c>
      <c r="AD2926">
        <v>38</v>
      </c>
      <c r="AE2926">
        <v>0.16151273588531401</v>
      </c>
      <c r="AF2926">
        <v>0</v>
      </c>
      <c r="AG2926">
        <v>5.5510000000000001E-17</v>
      </c>
      <c r="AH2926">
        <v>2.2878464865278602E-3</v>
      </c>
      <c r="AI2926">
        <v>5</v>
      </c>
      <c r="AJ2926" s="73">
        <v>58.079861596907897</v>
      </c>
      <c r="AK2926">
        <v>95</v>
      </c>
      <c r="AL2926">
        <v>0.99728503528576395</v>
      </c>
      <c r="AM2926">
        <v>0</v>
      </c>
      <c r="AN2926">
        <v>0</v>
      </c>
      <c r="AO2926">
        <v>0</v>
      </c>
      <c r="AP2926">
        <v>0</v>
      </c>
      <c r="AQ2926">
        <v>98</v>
      </c>
      <c r="AR2926">
        <v>0.999999999999999</v>
      </c>
      <c r="AS2926">
        <v>0</v>
      </c>
      <c r="AT2926">
        <v>0</v>
      </c>
      <c r="AU2926">
        <v>0</v>
      </c>
      <c r="AV2926">
        <v>0</v>
      </c>
      <c r="AW2926">
        <v>98</v>
      </c>
      <c r="AX2926">
        <v>0.999999999999999</v>
      </c>
      <c r="AY2926" s="73">
        <v>59.925610179989903</v>
      </c>
      <c r="AZ2926">
        <v>95</v>
      </c>
      <c r="BA2926">
        <v>0.99728503528576395</v>
      </c>
      <c r="BB2926">
        <v>91</v>
      </c>
      <c r="BC2926">
        <v>0.93788407591321599</v>
      </c>
      <c r="BD2926">
        <v>7</v>
      </c>
      <c r="BE2926">
        <v>6.2115924086783798E-2</v>
      </c>
      <c r="BF2926">
        <v>59.637058005607997</v>
      </c>
      <c r="BG2926">
        <v>59.062096808283002</v>
      </c>
      <c r="BH2926">
        <v>59.925610179989903</v>
      </c>
      <c r="BI2926">
        <v>58.079861596907897</v>
      </c>
    </row>
    <row r="2927" spans="1:61" x14ac:dyDescent="0.25">
      <c r="A2927" s="10" t="str">
        <f>VLOOKUP(D2927,'Index-Relations'!E:F,2,FALSE)</f>
        <v>ESG</v>
      </c>
      <c r="B2927" t="s">
        <v>3450</v>
      </c>
      <c r="C2927" s="53" t="s">
        <v>2767</v>
      </c>
      <c r="D2927" s="59" t="s">
        <v>1093</v>
      </c>
      <c r="E2927" s="59" t="s">
        <v>6343</v>
      </c>
      <c r="F2927" t="s">
        <v>1094</v>
      </c>
      <c r="G2927" t="s">
        <v>1093</v>
      </c>
      <c r="H2927" t="s">
        <v>1095</v>
      </c>
      <c r="I2927" s="52">
        <v>45413</v>
      </c>
      <c r="J2927" t="s">
        <v>2457</v>
      </c>
      <c r="K2927">
        <v>98</v>
      </c>
      <c r="L2927" s="73">
        <v>59.339566280631999</v>
      </c>
      <c r="M2927">
        <v>95</v>
      </c>
      <c r="N2927">
        <v>0.99743411919872305</v>
      </c>
      <c r="O2927" s="73">
        <v>58.870697803986999</v>
      </c>
      <c r="P2927">
        <v>95</v>
      </c>
      <c r="Q2927">
        <v>0.99743411919872305</v>
      </c>
      <c r="R2927">
        <v>97</v>
      </c>
      <c r="S2927">
        <v>0.99733327166998798</v>
      </c>
      <c r="T2927">
        <v>54.922829404458298</v>
      </c>
      <c r="U2927">
        <v>0.99252751001876405</v>
      </c>
      <c r="V2927">
        <v>98</v>
      </c>
      <c r="W2927">
        <v>0.16548706076990199</v>
      </c>
      <c r="X2927">
        <v>38</v>
      </c>
      <c r="Y2927">
        <v>98</v>
      </c>
      <c r="Z2927">
        <v>1</v>
      </c>
      <c r="AA2927">
        <v>216.29472885541301</v>
      </c>
      <c r="AB2927">
        <v>59</v>
      </c>
      <c r="AC2927">
        <v>0.83748834553713203</v>
      </c>
      <c r="AD2927">
        <v>39</v>
      </c>
      <c r="AE2927">
        <v>0.162511654462867</v>
      </c>
      <c r="AF2927">
        <v>0</v>
      </c>
      <c r="AG2927">
        <v>0</v>
      </c>
      <c r="AH2927">
        <v>2.0311741263761298E-3</v>
      </c>
      <c r="AI2927">
        <v>4</v>
      </c>
      <c r="AJ2927" s="73">
        <v>57.7147545986019</v>
      </c>
      <c r="AK2927">
        <v>95</v>
      </c>
      <c r="AL2927">
        <v>0.99743411919872305</v>
      </c>
      <c r="AM2927">
        <v>0</v>
      </c>
      <c r="AN2927">
        <v>0</v>
      </c>
      <c r="AO2927">
        <v>0</v>
      </c>
      <c r="AP2927">
        <v>0</v>
      </c>
      <c r="AQ2927">
        <v>97</v>
      </c>
      <c r="AR2927">
        <v>0.96608470285077197</v>
      </c>
      <c r="AS2927">
        <v>0</v>
      </c>
      <c r="AT2927">
        <v>0</v>
      </c>
      <c r="AU2927">
        <v>0</v>
      </c>
      <c r="AV2927">
        <v>0</v>
      </c>
      <c r="AW2927">
        <v>98</v>
      </c>
      <c r="AX2927">
        <v>1</v>
      </c>
      <c r="AY2927" s="73">
        <v>59.708528374365898</v>
      </c>
      <c r="AZ2927">
        <v>95</v>
      </c>
      <c r="BA2927">
        <v>0.99743411919872305</v>
      </c>
      <c r="BB2927">
        <v>91</v>
      </c>
      <c r="BC2927">
        <v>0.93866663010666995</v>
      </c>
      <c r="BD2927">
        <v>6</v>
      </c>
      <c r="BE2927">
        <v>2.7418072744102E-2</v>
      </c>
      <c r="BF2927">
        <v>59.339566280631999</v>
      </c>
      <c r="BG2927">
        <v>58.870697803986999</v>
      </c>
      <c r="BH2927">
        <v>59.708528374365898</v>
      </c>
      <c r="BI2927">
        <v>57.7147545986019</v>
      </c>
    </row>
    <row r="2928" spans="1:61" x14ac:dyDescent="0.25">
      <c r="A2928" s="10" t="str">
        <f>VLOOKUP(D2928,'Index-Relations'!E:F,2,FALSE)</f>
        <v>ESG</v>
      </c>
      <c r="B2928" t="s">
        <v>3450</v>
      </c>
      <c r="C2928" s="53" t="s">
        <v>2768</v>
      </c>
      <c r="D2928" s="59" t="s">
        <v>1093</v>
      </c>
      <c r="E2928" s="59" t="s">
        <v>6344</v>
      </c>
      <c r="F2928" t="s">
        <v>1094</v>
      </c>
      <c r="G2928" t="s">
        <v>1093</v>
      </c>
      <c r="H2928" t="s">
        <v>1095</v>
      </c>
      <c r="I2928" s="52">
        <v>45383</v>
      </c>
      <c r="J2928" t="s">
        <v>2457</v>
      </c>
      <c r="K2928">
        <v>98</v>
      </c>
      <c r="L2928">
        <v>63.083126724913299</v>
      </c>
      <c r="M2928">
        <v>95</v>
      </c>
      <c r="N2928">
        <v>0.99760601142998395</v>
      </c>
      <c r="O2928">
        <v>60.718625615188202</v>
      </c>
      <c r="P2928">
        <v>95</v>
      </c>
      <c r="Q2928">
        <v>0.99760601142998395</v>
      </c>
      <c r="R2928">
        <v>97</v>
      </c>
      <c r="S2928">
        <v>0.99735888038332499</v>
      </c>
      <c r="T2928">
        <v>54.753765542374502</v>
      </c>
      <c r="U2928">
        <v>0.992557214080388</v>
      </c>
      <c r="V2928">
        <v>98</v>
      </c>
      <c r="W2928">
        <v>0.167194511379128</v>
      </c>
      <c r="X2928">
        <v>38</v>
      </c>
      <c r="Y2928">
        <v>98</v>
      </c>
      <c r="Z2928">
        <v>1</v>
      </c>
      <c r="AA2928">
        <v>214.02623495972699</v>
      </c>
      <c r="AB2928">
        <v>59</v>
      </c>
      <c r="AC2928">
        <v>0.83612279399965195</v>
      </c>
      <c r="AD2928">
        <v>39</v>
      </c>
      <c r="AE2928">
        <v>0.163877206000348</v>
      </c>
      <c r="AF2928">
        <v>0</v>
      </c>
      <c r="AG2928">
        <v>0</v>
      </c>
      <c r="AH2928">
        <v>1.9769461832049098E-3</v>
      </c>
      <c r="AI2928">
        <v>4</v>
      </c>
      <c r="AJ2928">
        <v>60.610719349835001</v>
      </c>
      <c r="AK2928">
        <v>95</v>
      </c>
      <c r="AL2928">
        <v>0.99760601142998395</v>
      </c>
      <c r="AM2928">
        <v>0</v>
      </c>
      <c r="AN2928">
        <v>0</v>
      </c>
      <c r="AO2928">
        <v>0</v>
      </c>
      <c r="AP2928">
        <v>0</v>
      </c>
      <c r="AQ2928">
        <v>97</v>
      </c>
      <c r="AR2928">
        <v>0.96676164612885995</v>
      </c>
      <c r="AS2928">
        <v>0</v>
      </c>
      <c r="AT2928">
        <v>0</v>
      </c>
      <c r="AU2928">
        <v>0</v>
      </c>
      <c r="AV2928">
        <v>0</v>
      </c>
      <c r="AW2928">
        <v>98</v>
      </c>
      <c r="AX2928">
        <v>1</v>
      </c>
      <c r="AY2928">
        <v>65.499752624932796</v>
      </c>
      <c r="AZ2928">
        <v>95</v>
      </c>
      <c r="BA2928">
        <v>0.99760601142998395</v>
      </c>
      <c r="BB2928">
        <v>91</v>
      </c>
      <c r="BC2928">
        <v>0.93916257549298199</v>
      </c>
      <c r="BD2928">
        <v>6</v>
      </c>
      <c r="BE2928">
        <v>2.7599070635878301E-2</v>
      </c>
      <c r="BF2928">
        <v>60.436412700909997</v>
      </c>
      <c r="BG2928">
        <v>58.980649133104997</v>
      </c>
      <c r="BH2928">
        <v>62.548288773412999</v>
      </c>
      <c r="BI2928">
        <v>58.117084092589998</v>
      </c>
    </row>
    <row r="2929" spans="1:61" x14ac:dyDescent="0.25">
      <c r="A2929" s="10" t="str">
        <f>VLOOKUP(D2929,'Index-Relations'!E:F,2,FALSE)</f>
        <v>ESG</v>
      </c>
      <c r="B2929" t="s">
        <v>3450</v>
      </c>
      <c r="C2929" s="53" t="s">
        <v>2769</v>
      </c>
      <c r="D2929" s="59" t="s">
        <v>1093</v>
      </c>
      <c r="E2929" s="59" t="s">
        <v>6345</v>
      </c>
      <c r="F2929" t="s">
        <v>1094</v>
      </c>
      <c r="G2929" t="s">
        <v>1093</v>
      </c>
      <c r="H2929" t="s">
        <v>1095</v>
      </c>
      <c r="I2929" s="52">
        <v>45352</v>
      </c>
      <c r="J2929" t="s">
        <v>2457</v>
      </c>
      <c r="K2929">
        <v>99</v>
      </c>
      <c r="L2929">
        <v>64.9192100168613</v>
      </c>
      <c r="M2929">
        <v>93</v>
      </c>
      <c r="N2929">
        <v>0.99572537180076404</v>
      </c>
      <c r="O2929">
        <v>62.435957355076702</v>
      </c>
      <c r="P2929">
        <v>93</v>
      </c>
      <c r="Q2929">
        <v>0.99572537180076404</v>
      </c>
      <c r="R2929">
        <v>97</v>
      </c>
      <c r="S2929">
        <v>0.99841757542680099</v>
      </c>
      <c r="T2929">
        <v>54.605699471533804</v>
      </c>
      <c r="U2929">
        <v>0.991063328318883</v>
      </c>
      <c r="V2929">
        <v>97</v>
      </c>
      <c r="W2929">
        <v>0.196015912965359</v>
      </c>
      <c r="X2929">
        <v>35</v>
      </c>
      <c r="Y2929">
        <v>99</v>
      </c>
      <c r="Z2929">
        <v>1</v>
      </c>
      <c r="AA2929">
        <v>216.735662034038</v>
      </c>
      <c r="AB2929">
        <v>59</v>
      </c>
      <c r="AC2929">
        <v>0.83760751892401397</v>
      </c>
      <c r="AD2929">
        <v>40</v>
      </c>
      <c r="AE2929">
        <v>0.162392481075985</v>
      </c>
      <c r="AF2929">
        <v>0</v>
      </c>
      <c r="AG2929">
        <v>0</v>
      </c>
      <c r="AH2929">
        <v>8.0033863458247296E-5</v>
      </c>
      <c r="AI2929">
        <v>2</v>
      </c>
      <c r="AJ2929">
        <v>62.553668815496501</v>
      </c>
      <c r="AK2929">
        <v>93</v>
      </c>
      <c r="AL2929">
        <v>0.99572537180076404</v>
      </c>
      <c r="AM2929">
        <v>0</v>
      </c>
      <c r="AN2929">
        <v>0</v>
      </c>
      <c r="AO2929">
        <v>0</v>
      </c>
      <c r="AP2929">
        <v>0</v>
      </c>
      <c r="AQ2929">
        <v>99</v>
      </c>
      <c r="AR2929">
        <v>0.999999999999999</v>
      </c>
      <c r="AS2929">
        <v>0</v>
      </c>
      <c r="AT2929">
        <v>0</v>
      </c>
      <c r="AU2929">
        <v>0</v>
      </c>
      <c r="AV2929">
        <v>0</v>
      </c>
      <c r="AW2929">
        <v>99</v>
      </c>
      <c r="AX2929">
        <v>1</v>
      </c>
      <c r="AY2929">
        <v>67.107103587274196</v>
      </c>
      <c r="AZ2929">
        <v>93</v>
      </c>
      <c r="BA2929">
        <v>0.99572537180076404</v>
      </c>
      <c r="BB2929">
        <v>93</v>
      </c>
      <c r="BC2929">
        <v>0.97038760792002798</v>
      </c>
      <c r="BD2929">
        <v>6</v>
      </c>
      <c r="BE2929">
        <v>2.9612392079971302E-2</v>
      </c>
      <c r="BF2929">
        <v>61.882601287884</v>
      </c>
      <c r="BG2929">
        <v>60.247687117064899</v>
      </c>
      <c r="BH2929">
        <v>63.889872430724999</v>
      </c>
      <c r="BI2929">
        <v>59.731797285418999</v>
      </c>
    </row>
    <row r="2930" spans="1:61" x14ac:dyDescent="0.25">
      <c r="A2930" s="10" t="str">
        <f>VLOOKUP(D2930,'Index-Relations'!E:F,2,FALSE)</f>
        <v>ESG</v>
      </c>
      <c r="B2930" t="s">
        <v>3450</v>
      </c>
      <c r="C2930" s="53" t="s">
        <v>2770</v>
      </c>
      <c r="D2930" s="59" t="s">
        <v>1093</v>
      </c>
      <c r="E2930" s="59" t="s">
        <v>6346</v>
      </c>
      <c r="F2930" t="s">
        <v>1094</v>
      </c>
      <c r="G2930" t="s">
        <v>1093</v>
      </c>
      <c r="H2930" t="s">
        <v>1095</v>
      </c>
      <c r="I2930" s="52">
        <v>45323</v>
      </c>
      <c r="J2930" t="s">
        <v>2457</v>
      </c>
      <c r="K2930">
        <v>100</v>
      </c>
      <c r="L2930">
        <v>64.940879401172793</v>
      </c>
      <c r="M2930">
        <v>94</v>
      </c>
      <c r="N2930">
        <v>0.99543272380187298</v>
      </c>
      <c r="O2930">
        <v>62.964620491870797</v>
      </c>
      <c r="P2930">
        <v>94</v>
      </c>
      <c r="Q2930">
        <v>0.99543272380187298</v>
      </c>
      <c r="R2930">
        <v>98</v>
      </c>
      <c r="S2930">
        <v>0.99817591844043396</v>
      </c>
      <c r="T2930">
        <v>54.440359476317397</v>
      </c>
      <c r="U2930">
        <v>0.99095468880473903</v>
      </c>
      <c r="V2930">
        <v>99</v>
      </c>
      <c r="W2930">
        <v>0.18451797059129799</v>
      </c>
      <c r="X2930">
        <v>35</v>
      </c>
      <c r="Y2930">
        <v>100</v>
      </c>
      <c r="Z2930">
        <v>1</v>
      </c>
      <c r="AA2930">
        <v>220.48545799591599</v>
      </c>
      <c r="AB2930">
        <v>60</v>
      </c>
      <c r="AC2930">
        <v>0.85021424013255098</v>
      </c>
      <c r="AD2930">
        <v>40</v>
      </c>
      <c r="AE2930">
        <v>0.14978575986744899</v>
      </c>
      <c r="AF2930">
        <v>0</v>
      </c>
      <c r="AG2930">
        <v>0</v>
      </c>
      <c r="AH2930">
        <v>9.4869718626101296E-5</v>
      </c>
      <c r="AI2930">
        <v>3</v>
      </c>
      <c r="AJ2930">
        <v>62.325763086659897</v>
      </c>
      <c r="AK2930">
        <v>94</v>
      </c>
      <c r="AL2930">
        <v>0.99543272380187298</v>
      </c>
      <c r="AM2930">
        <v>0</v>
      </c>
      <c r="AN2930">
        <v>0</v>
      </c>
      <c r="AO2930">
        <v>0</v>
      </c>
      <c r="AP2930">
        <v>0</v>
      </c>
      <c r="AQ2930">
        <v>100</v>
      </c>
      <c r="AR2930">
        <v>1</v>
      </c>
      <c r="AS2930">
        <v>0</v>
      </c>
      <c r="AT2930">
        <v>0</v>
      </c>
      <c r="AU2930">
        <v>0</v>
      </c>
      <c r="AV2930">
        <v>0</v>
      </c>
      <c r="AW2930">
        <v>100</v>
      </c>
      <c r="AX2930">
        <v>1</v>
      </c>
      <c r="AY2930">
        <v>66.687208978199294</v>
      </c>
      <c r="AZ2930">
        <v>94</v>
      </c>
      <c r="BA2930">
        <v>0.99543272380187298</v>
      </c>
      <c r="BB2930">
        <v>93</v>
      </c>
      <c r="BC2930">
        <v>0.93422477876339205</v>
      </c>
      <c r="BD2930">
        <v>7</v>
      </c>
      <c r="BE2930">
        <v>6.5775221236607298E-2</v>
      </c>
      <c r="BF2930">
        <v>61.894710999742998</v>
      </c>
      <c r="BG2930">
        <v>60.720623777745999</v>
      </c>
      <c r="BH2930">
        <v>63.441436972917003</v>
      </c>
      <c r="BI2930">
        <v>59.442988074257897</v>
      </c>
    </row>
    <row r="2931" spans="1:61" x14ac:dyDescent="0.25">
      <c r="A2931" s="10" t="str">
        <f>VLOOKUP(D2931,'Index-Relations'!E:F,2,FALSE)</f>
        <v>BM</v>
      </c>
      <c r="B2931" t="s">
        <v>3450</v>
      </c>
      <c r="C2931" s="53" t="s">
        <v>2760</v>
      </c>
      <c r="D2931" s="59" t="s">
        <v>3281</v>
      </c>
      <c r="E2931" s="59" t="s">
        <v>6347</v>
      </c>
      <c r="F2931" t="s">
        <v>1098</v>
      </c>
      <c r="G2931" t="s">
        <v>1097</v>
      </c>
      <c r="H2931" t="s">
        <v>1099</v>
      </c>
      <c r="I2931" s="52">
        <v>45659</v>
      </c>
      <c r="J2931" t="s">
        <v>2457</v>
      </c>
      <c r="K2931">
        <v>1506</v>
      </c>
      <c r="L2931" s="73">
        <v>54.303559475496897</v>
      </c>
      <c r="M2931">
        <v>1487</v>
      </c>
      <c r="N2931">
        <v>0.99701176443302197</v>
      </c>
      <c r="O2931" s="73">
        <v>61.082102498110999</v>
      </c>
      <c r="P2931">
        <v>1487</v>
      </c>
      <c r="Q2931">
        <v>0.99701176443302197</v>
      </c>
      <c r="R2931">
        <v>1459</v>
      </c>
      <c r="S2931">
        <v>0.99371872810065998</v>
      </c>
      <c r="T2931">
        <v>33.1751811845023</v>
      </c>
      <c r="U2931">
        <v>0.62685437822726198</v>
      </c>
      <c r="V2931">
        <v>935</v>
      </c>
      <c r="W2931">
        <v>9.6760723169218105E-2</v>
      </c>
      <c r="X2931">
        <v>142</v>
      </c>
      <c r="Y2931">
        <v>1488</v>
      </c>
      <c r="Z2931">
        <v>0.99623015120150105</v>
      </c>
      <c r="AA2931">
        <v>28.059548958559802</v>
      </c>
      <c r="AB2931">
        <v>926</v>
      </c>
      <c r="AC2931">
        <v>0.90881654090943198</v>
      </c>
      <c r="AD2931">
        <v>562</v>
      </c>
      <c r="AE2931">
        <v>8.7413610292068497E-2</v>
      </c>
      <c r="AF2931">
        <v>18</v>
      </c>
      <c r="AG2931">
        <v>3.7698487984994902E-3</v>
      </c>
      <c r="AH2931">
        <v>4.5631347582095003E-3</v>
      </c>
      <c r="AI2931">
        <v>45</v>
      </c>
      <c r="AJ2931" s="73">
        <v>50.620106887726898</v>
      </c>
      <c r="AK2931">
        <v>1487</v>
      </c>
      <c r="AL2931">
        <v>0.99701176443302197</v>
      </c>
      <c r="AM2931">
        <v>9.2752152075301093E-3</v>
      </c>
      <c r="AN2931">
        <v>7</v>
      </c>
      <c r="AO2931">
        <v>4.7447909397538004E-3</v>
      </c>
      <c r="AP2931">
        <v>2</v>
      </c>
      <c r="AQ2931">
        <v>1502</v>
      </c>
      <c r="AR2931">
        <v>0.999809551536612</v>
      </c>
      <c r="AS2931">
        <v>1.4820321829151E-2</v>
      </c>
      <c r="AT2931">
        <v>16</v>
      </c>
      <c r="AU2931">
        <v>5.7354849556231101E-3</v>
      </c>
      <c r="AV2931">
        <v>6</v>
      </c>
      <c r="AW2931">
        <v>1502</v>
      </c>
      <c r="AX2931">
        <v>0.999809551536612</v>
      </c>
      <c r="AY2931" s="73">
        <v>52.790557013221999</v>
      </c>
      <c r="AZ2931">
        <v>1487</v>
      </c>
      <c r="BA2931">
        <v>0.99701176443302197</v>
      </c>
      <c r="BB2931">
        <v>1473</v>
      </c>
      <c r="BC2931">
        <v>0.865578210366725</v>
      </c>
      <c r="BD2931">
        <v>27</v>
      </c>
      <c r="BE2931">
        <v>0.129486550230133</v>
      </c>
      <c r="BF2931">
        <v>54.303559475496897</v>
      </c>
      <c r="BG2931">
        <v>61.082102498110999</v>
      </c>
      <c r="BH2931">
        <v>52.790557013221999</v>
      </c>
      <c r="BI2931">
        <v>50.620106887726898</v>
      </c>
    </row>
    <row r="2932" spans="1:61" x14ac:dyDescent="0.25">
      <c r="A2932" s="10" t="str">
        <f>VLOOKUP(D2932,'Index-Relations'!E:F,2,FALSE)</f>
        <v>BM</v>
      </c>
      <c r="B2932" t="s">
        <v>3450</v>
      </c>
      <c r="C2932" s="53" t="s">
        <v>2761</v>
      </c>
      <c r="D2932" s="59" t="s">
        <v>3281</v>
      </c>
      <c r="E2932" s="59" t="s">
        <v>6348</v>
      </c>
      <c r="F2932" t="s">
        <v>1098</v>
      </c>
      <c r="G2932" t="s">
        <v>1097</v>
      </c>
      <c r="H2932" t="s">
        <v>1099</v>
      </c>
      <c r="I2932" s="52">
        <v>45628</v>
      </c>
      <c r="J2932" t="s">
        <v>2457</v>
      </c>
      <c r="K2932">
        <v>1506</v>
      </c>
      <c r="L2932" s="73">
        <v>54.396301113556</v>
      </c>
      <c r="M2932">
        <v>1488</v>
      </c>
      <c r="N2932">
        <v>0.99698897810951204</v>
      </c>
      <c r="O2932" s="73">
        <v>60.9012284479439</v>
      </c>
      <c r="P2932">
        <v>1488</v>
      </c>
      <c r="Q2932">
        <v>0.99698897810951204</v>
      </c>
      <c r="R2932">
        <v>1459</v>
      </c>
      <c r="S2932">
        <v>0.99348925952655098</v>
      </c>
      <c r="T2932">
        <v>33.229065533885397</v>
      </c>
      <c r="U2932">
        <v>0.629722922381176</v>
      </c>
      <c r="V2932">
        <v>936</v>
      </c>
      <c r="W2932">
        <v>9.6665879121902706E-2</v>
      </c>
      <c r="X2932">
        <v>143</v>
      </c>
      <c r="Y2932">
        <v>1488</v>
      </c>
      <c r="Z2932">
        <v>0.99613169444224703</v>
      </c>
      <c r="AA2932">
        <v>26.722694289592301</v>
      </c>
      <c r="AB2932">
        <v>945</v>
      </c>
      <c r="AC2932">
        <v>0.90800034964948095</v>
      </c>
      <c r="AD2932">
        <v>542</v>
      </c>
      <c r="AE2932">
        <v>8.8111502227796304E-2</v>
      </c>
      <c r="AF2932">
        <v>19</v>
      </c>
      <c r="AG2932">
        <v>3.8881481227223502E-3</v>
      </c>
      <c r="AH2932">
        <v>4.6805288046424696E-3</v>
      </c>
      <c r="AI2932">
        <v>45</v>
      </c>
      <c r="AJ2932" s="73">
        <v>50.789045043162901</v>
      </c>
      <c r="AK2932">
        <v>1488</v>
      </c>
      <c r="AL2932">
        <v>0.99698897810951204</v>
      </c>
      <c r="AM2932">
        <v>9.6228986157673099E-3</v>
      </c>
      <c r="AN2932">
        <v>7</v>
      </c>
      <c r="AO2932">
        <v>4.9317651872525601E-3</v>
      </c>
      <c r="AP2932">
        <v>2</v>
      </c>
      <c r="AQ2932">
        <v>1502</v>
      </c>
      <c r="AR2932">
        <v>0.99980354739132404</v>
      </c>
      <c r="AS2932">
        <v>1.49534113764382E-2</v>
      </c>
      <c r="AT2932">
        <v>16</v>
      </c>
      <c r="AU2932">
        <v>6.16566824689657E-3</v>
      </c>
      <c r="AV2932">
        <v>6</v>
      </c>
      <c r="AW2932">
        <v>1502</v>
      </c>
      <c r="AX2932">
        <v>0.99980354739132504</v>
      </c>
      <c r="AY2932" s="73">
        <v>53.112819968384997</v>
      </c>
      <c r="AZ2932">
        <v>1488</v>
      </c>
      <c r="BA2932">
        <v>0.99698897810951204</v>
      </c>
      <c r="BB2932">
        <v>1473</v>
      </c>
      <c r="BC2932">
        <v>0.87011671538068103</v>
      </c>
      <c r="BD2932">
        <v>27</v>
      </c>
      <c r="BE2932">
        <v>0.12475506682339001</v>
      </c>
      <c r="BF2932">
        <v>54.396301113556</v>
      </c>
      <c r="BG2932">
        <v>60.9012284479439</v>
      </c>
      <c r="BH2932">
        <v>53.112819968384997</v>
      </c>
      <c r="BI2932">
        <v>50.789045043162901</v>
      </c>
    </row>
    <row r="2933" spans="1:61" x14ac:dyDescent="0.25">
      <c r="A2933" s="10" t="str">
        <f>VLOOKUP(D2933,'Index-Relations'!E:F,2,FALSE)</f>
        <v>BM</v>
      </c>
      <c r="B2933" t="s">
        <v>3450</v>
      </c>
      <c r="C2933" s="53" t="s">
        <v>2762</v>
      </c>
      <c r="D2933" s="59" t="s">
        <v>3281</v>
      </c>
      <c r="E2933" s="59" t="s">
        <v>6349</v>
      </c>
      <c r="F2933" t="s">
        <v>1098</v>
      </c>
      <c r="G2933" t="s">
        <v>1097</v>
      </c>
      <c r="H2933" t="s">
        <v>1099</v>
      </c>
      <c r="I2933" s="52">
        <v>45597</v>
      </c>
      <c r="J2933" t="s">
        <v>2457</v>
      </c>
      <c r="K2933">
        <v>1507</v>
      </c>
      <c r="L2933" s="73">
        <v>54.824909576038898</v>
      </c>
      <c r="M2933">
        <v>1491</v>
      </c>
      <c r="N2933">
        <v>0.99722159234165297</v>
      </c>
      <c r="O2933" s="73">
        <v>61.213323971618898</v>
      </c>
      <c r="P2933">
        <v>1491</v>
      </c>
      <c r="Q2933">
        <v>0.99722159234165297</v>
      </c>
      <c r="R2933">
        <v>1464</v>
      </c>
      <c r="S2933">
        <v>0.99381357045302299</v>
      </c>
      <c r="T2933">
        <v>33.208335861102697</v>
      </c>
      <c r="U2933">
        <v>0.62962052264135604</v>
      </c>
      <c r="V2933">
        <v>936</v>
      </c>
      <c r="W2933">
        <v>9.7609856087489802E-2</v>
      </c>
      <c r="X2933">
        <v>144</v>
      </c>
      <c r="Y2933">
        <v>1489</v>
      </c>
      <c r="Z2933">
        <v>0.99618753616404898</v>
      </c>
      <c r="AA2933">
        <v>28.344623381112001</v>
      </c>
      <c r="AB2933">
        <v>940</v>
      </c>
      <c r="AC2933">
        <v>0.90737228497559697</v>
      </c>
      <c r="AD2933">
        <v>549</v>
      </c>
      <c r="AE2933">
        <v>8.8815251188452099E-2</v>
      </c>
      <c r="AF2933">
        <v>18</v>
      </c>
      <c r="AG2933">
        <v>3.81246383595021E-3</v>
      </c>
      <c r="AH2933">
        <v>4.9399247988757304E-3</v>
      </c>
      <c r="AI2933">
        <v>44</v>
      </c>
      <c r="AJ2933" s="73">
        <v>51.305063885772903</v>
      </c>
      <c r="AK2933">
        <v>1491</v>
      </c>
      <c r="AL2933">
        <v>0.99722159234165297</v>
      </c>
      <c r="AM2933">
        <v>1.02916821318907E-2</v>
      </c>
      <c r="AN2933">
        <v>7</v>
      </c>
      <c r="AO2933">
        <v>5.4082075519173598E-3</v>
      </c>
      <c r="AP2933">
        <v>3</v>
      </c>
      <c r="AQ2933">
        <v>1504</v>
      </c>
      <c r="AR2933">
        <v>0.99988833781685904</v>
      </c>
      <c r="AS2933">
        <v>1.5571094859899199E-2</v>
      </c>
      <c r="AT2933">
        <v>16</v>
      </c>
      <c r="AU2933">
        <v>6.3774260054079001E-3</v>
      </c>
      <c r="AV2933">
        <v>6</v>
      </c>
      <c r="AW2933">
        <v>1504</v>
      </c>
      <c r="AX2933">
        <v>0.99988833781685904</v>
      </c>
      <c r="AY2933" s="73">
        <v>53.499803251472002</v>
      </c>
      <c r="AZ2933">
        <v>1491</v>
      </c>
      <c r="BA2933">
        <v>0.99722159234165297</v>
      </c>
      <c r="BB2933">
        <v>1474</v>
      </c>
      <c r="BC2933">
        <v>0.87072632426493601</v>
      </c>
      <c r="BD2933">
        <v>27</v>
      </c>
      <c r="BE2933">
        <v>0.123753806000005</v>
      </c>
      <c r="BF2933">
        <v>54.824909576038898</v>
      </c>
      <c r="BG2933">
        <v>61.213323971618898</v>
      </c>
      <c r="BH2933">
        <v>53.499803251472002</v>
      </c>
      <c r="BI2933">
        <v>51.305063885772903</v>
      </c>
    </row>
    <row r="2934" spans="1:61" x14ac:dyDescent="0.25">
      <c r="A2934" s="10" t="str">
        <f>VLOOKUP(D2934,'Index-Relations'!E:F,2,FALSE)</f>
        <v>BM</v>
      </c>
      <c r="B2934" t="s">
        <v>3450</v>
      </c>
      <c r="C2934" s="53" t="s">
        <v>2763</v>
      </c>
      <c r="D2934" s="59" t="s">
        <v>3281</v>
      </c>
      <c r="E2934" s="59" t="s">
        <v>6350</v>
      </c>
      <c r="F2934" t="s">
        <v>1098</v>
      </c>
      <c r="G2934" t="s">
        <v>1097</v>
      </c>
      <c r="H2934" t="s">
        <v>1099</v>
      </c>
      <c r="I2934" s="52">
        <v>45566</v>
      </c>
      <c r="J2934" t="s">
        <v>2457</v>
      </c>
      <c r="K2934">
        <v>1507</v>
      </c>
      <c r="L2934" s="73">
        <v>54.791866600768003</v>
      </c>
      <c r="M2934">
        <v>1493</v>
      </c>
      <c r="N2934">
        <v>0.99755359182216097</v>
      </c>
      <c r="O2934" s="73">
        <v>61.2471520305089</v>
      </c>
      <c r="P2934">
        <v>1493</v>
      </c>
      <c r="Q2934">
        <v>0.99755359182216097</v>
      </c>
      <c r="R2934">
        <v>1465</v>
      </c>
      <c r="S2934">
        <v>0.99411463886638995</v>
      </c>
      <c r="T2934">
        <v>33.500112544442899</v>
      </c>
      <c r="U2934">
        <v>0.62960709531270398</v>
      </c>
      <c r="V2934">
        <v>930</v>
      </c>
      <c r="W2934">
        <v>9.9114910423380498E-2</v>
      </c>
      <c r="X2934">
        <v>143</v>
      </c>
      <c r="Y2934">
        <v>1488</v>
      </c>
      <c r="Z2934">
        <v>0.99627246247019197</v>
      </c>
      <c r="AA2934">
        <v>28.4736996710201</v>
      </c>
      <c r="AB2934">
        <v>948</v>
      </c>
      <c r="AC2934">
        <v>0.92296601027636105</v>
      </c>
      <c r="AD2934">
        <v>540</v>
      </c>
      <c r="AE2934">
        <v>7.3306452193829905E-2</v>
      </c>
      <c r="AF2934">
        <v>19</v>
      </c>
      <c r="AG2934">
        <v>3.7275375298083798E-3</v>
      </c>
      <c r="AH2934">
        <v>4.6701634099338097E-3</v>
      </c>
      <c r="AI2934">
        <v>44</v>
      </c>
      <c r="AJ2934" s="73">
        <v>51.181809272968998</v>
      </c>
      <c r="AK2934">
        <v>1493</v>
      </c>
      <c r="AL2934">
        <v>0.99755359182216097</v>
      </c>
      <c r="AM2934">
        <v>1.0416030588950799E-2</v>
      </c>
      <c r="AN2934">
        <v>7</v>
      </c>
      <c r="AO2934">
        <v>5.5068299944496602E-3</v>
      </c>
      <c r="AP2934">
        <v>3</v>
      </c>
      <c r="AQ2934">
        <v>1505</v>
      </c>
      <c r="AR2934">
        <v>0.99992375489395202</v>
      </c>
      <c r="AS2934">
        <v>1.52456294146195E-2</v>
      </c>
      <c r="AT2934">
        <v>16</v>
      </c>
      <c r="AU2934">
        <v>6.2030121313408201E-3</v>
      </c>
      <c r="AV2934">
        <v>9</v>
      </c>
      <c r="AW2934">
        <v>1505</v>
      </c>
      <c r="AX2934">
        <v>0.99992375489395302</v>
      </c>
      <c r="AY2934" s="73">
        <v>53.452067624742</v>
      </c>
      <c r="AZ2934">
        <v>1493</v>
      </c>
      <c r="BA2934">
        <v>0.99755359182216097</v>
      </c>
      <c r="BB2934">
        <v>1475</v>
      </c>
      <c r="BC2934">
        <v>0.87059965553113805</v>
      </c>
      <c r="BD2934">
        <v>27</v>
      </c>
      <c r="BE2934">
        <v>0.123817269368364</v>
      </c>
      <c r="BF2934">
        <v>54.791866600768003</v>
      </c>
      <c r="BG2934">
        <v>61.2471520305089</v>
      </c>
      <c r="BH2934">
        <v>53.452067624742</v>
      </c>
      <c r="BI2934">
        <v>51.181809272968998</v>
      </c>
    </row>
    <row r="2935" spans="1:61" x14ac:dyDescent="0.25">
      <c r="A2935" s="10" t="str">
        <f>VLOOKUP(D2935,'Index-Relations'!E:F,2,FALSE)</f>
        <v>BM</v>
      </c>
      <c r="B2935" t="s">
        <v>3450</v>
      </c>
      <c r="C2935" s="53" t="s">
        <v>2764</v>
      </c>
      <c r="D2935" s="59" t="s">
        <v>3281</v>
      </c>
      <c r="E2935" s="59" t="s">
        <v>6351</v>
      </c>
      <c r="F2935" t="s">
        <v>1098</v>
      </c>
      <c r="G2935" t="s">
        <v>1097</v>
      </c>
      <c r="H2935" t="s">
        <v>1099</v>
      </c>
      <c r="I2935" s="52">
        <v>45538</v>
      </c>
      <c r="J2935" t="s">
        <v>2457</v>
      </c>
      <c r="K2935">
        <v>1506</v>
      </c>
      <c r="L2935" s="73">
        <v>55.357329084604899</v>
      </c>
      <c r="M2935">
        <v>1494</v>
      </c>
      <c r="N2935">
        <v>0.99793515911683095</v>
      </c>
      <c r="O2935" s="73">
        <v>61.328290551459901</v>
      </c>
      <c r="P2935">
        <v>1494</v>
      </c>
      <c r="Q2935">
        <v>0.99793515911683095</v>
      </c>
      <c r="R2935">
        <v>1467</v>
      </c>
      <c r="S2935">
        <v>0.99478465204893496</v>
      </c>
      <c r="T2935">
        <v>33.418039664336902</v>
      </c>
      <c r="U2935">
        <v>0.642138321718982</v>
      </c>
      <c r="V2935">
        <v>938</v>
      </c>
      <c r="W2935">
        <v>0.106459127540721</v>
      </c>
      <c r="X2935">
        <v>148</v>
      </c>
      <c r="Y2935">
        <v>1487</v>
      </c>
      <c r="Z2935">
        <v>0.99663627735611904</v>
      </c>
      <c r="AA2935">
        <v>29.086637680461202</v>
      </c>
      <c r="AB2935">
        <v>956</v>
      </c>
      <c r="AC2935">
        <v>0.93490993674283596</v>
      </c>
      <c r="AD2935">
        <v>564</v>
      </c>
      <c r="AE2935">
        <v>7.1522621402432998E-2</v>
      </c>
      <c r="AF2935">
        <v>-14</v>
      </c>
      <c r="AG2935">
        <v>0</v>
      </c>
      <c r="AH2935">
        <v>4.3646305281418597E-3</v>
      </c>
      <c r="AI2935">
        <v>46</v>
      </c>
      <c r="AJ2935" s="73">
        <v>51.856166533568</v>
      </c>
      <c r="AK2935">
        <v>1494</v>
      </c>
      <c r="AL2935">
        <v>0.99793515911683095</v>
      </c>
      <c r="AM2935">
        <v>1.0810088105730999E-2</v>
      </c>
      <c r="AN2935">
        <v>7</v>
      </c>
      <c r="AO2935">
        <v>5.6598366354588796E-3</v>
      </c>
      <c r="AP2935">
        <v>3</v>
      </c>
      <c r="AQ2935">
        <v>1506</v>
      </c>
      <c r="AR2935">
        <v>0.999999999999999</v>
      </c>
      <c r="AS2935">
        <v>1.5764382274269999E-2</v>
      </c>
      <c r="AT2935">
        <v>16</v>
      </c>
      <c r="AU2935">
        <v>6.5020721780210096E-3</v>
      </c>
      <c r="AV2935">
        <v>9</v>
      </c>
      <c r="AW2935">
        <v>1506</v>
      </c>
      <c r="AX2935">
        <v>0.999999999999999</v>
      </c>
      <c r="AY2935" s="73">
        <v>54.130912362141899</v>
      </c>
      <c r="AZ2935">
        <v>1494</v>
      </c>
      <c r="BA2935">
        <v>0.99793515911683095</v>
      </c>
      <c r="BB2935">
        <v>1476</v>
      </c>
      <c r="BC2935">
        <v>0.87394754646996398</v>
      </c>
      <c r="BD2935">
        <v>27</v>
      </c>
      <c r="BE2935">
        <v>0.120392616894576</v>
      </c>
      <c r="BF2935">
        <v>55.357329084604899</v>
      </c>
      <c r="BG2935">
        <v>61.328290551459901</v>
      </c>
      <c r="BH2935">
        <v>54.130912362141899</v>
      </c>
      <c r="BI2935">
        <v>51.856166533568</v>
      </c>
    </row>
    <row r="2936" spans="1:61" x14ac:dyDescent="0.25">
      <c r="A2936" s="10" t="str">
        <f>VLOOKUP(D2936,'Index-Relations'!E:F,2,FALSE)</f>
        <v>BM</v>
      </c>
      <c r="B2936" t="s">
        <v>3450</v>
      </c>
      <c r="C2936" s="53" t="s">
        <v>3350</v>
      </c>
      <c r="D2936" s="59" t="s">
        <v>3281</v>
      </c>
      <c r="E2936" s="59" t="s">
        <v>6352</v>
      </c>
      <c r="F2936" t="s">
        <v>1098</v>
      </c>
      <c r="G2936" t="s">
        <v>1097</v>
      </c>
      <c r="H2936" t="s">
        <v>1099</v>
      </c>
      <c r="I2936" s="52">
        <v>45505</v>
      </c>
      <c r="J2936" t="s">
        <v>2457</v>
      </c>
      <c r="K2936">
        <v>1506</v>
      </c>
      <c r="L2936" s="73">
        <v>55.591032316937998</v>
      </c>
      <c r="M2936">
        <v>1494</v>
      </c>
      <c r="N2936">
        <v>0.99804959585546205</v>
      </c>
      <c r="O2936" s="73">
        <v>61.228332729188999</v>
      </c>
      <c r="P2936">
        <v>1494</v>
      </c>
      <c r="Q2936">
        <v>0.99804959585546205</v>
      </c>
      <c r="R2936">
        <v>1467</v>
      </c>
      <c r="S2936">
        <v>0.994926582542073</v>
      </c>
      <c r="T2936">
        <v>33.434073497273097</v>
      </c>
      <c r="U2936">
        <v>0.643398546130035</v>
      </c>
      <c r="V2936">
        <v>940</v>
      </c>
      <c r="W2936">
        <v>0.113367390632393</v>
      </c>
      <c r="X2936">
        <v>149</v>
      </c>
      <c r="Y2936">
        <v>1487</v>
      </c>
      <c r="Z2936">
        <v>0.99679923905766299</v>
      </c>
      <c r="AA2936">
        <v>33.137133854969903</v>
      </c>
      <c r="AB2936">
        <v>933</v>
      </c>
      <c r="AC2936">
        <v>0.93078376680795805</v>
      </c>
      <c r="AD2936">
        <v>554</v>
      </c>
      <c r="AE2936">
        <v>6.6015472249706095E-2</v>
      </c>
      <c r="AF2936">
        <v>19</v>
      </c>
      <c r="AG2936">
        <v>3.2007609423353798E-3</v>
      </c>
      <c r="AH2936">
        <v>4.2067491098356198E-3</v>
      </c>
      <c r="AI2936">
        <v>47</v>
      </c>
      <c r="AJ2936" s="73">
        <v>52.026078284664997</v>
      </c>
      <c r="AK2936">
        <v>1494</v>
      </c>
      <c r="AL2936">
        <v>0.99804959585546205</v>
      </c>
      <c r="AM2936">
        <v>1.0516481938496299E-2</v>
      </c>
      <c r="AN2936">
        <v>7</v>
      </c>
      <c r="AO2936">
        <v>5.5133830263805802E-3</v>
      </c>
      <c r="AP2936">
        <v>3</v>
      </c>
      <c r="AQ2936">
        <v>1505</v>
      </c>
      <c r="AR2936">
        <v>0.99903309730094902</v>
      </c>
      <c r="AS2936">
        <v>1.5763875419327399E-2</v>
      </c>
      <c r="AT2936">
        <v>16</v>
      </c>
      <c r="AU2936">
        <v>6.0269524317314799E-3</v>
      </c>
      <c r="AV2936">
        <v>8</v>
      </c>
      <c r="AW2936">
        <v>1505</v>
      </c>
      <c r="AX2936">
        <v>0.99903309730094803</v>
      </c>
      <c r="AY2936" s="73">
        <v>54.6059129422989</v>
      </c>
      <c r="AZ2936">
        <v>1494</v>
      </c>
      <c r="BA2936">
        <v>0.99804959585546205</v>
      </c>
      <c r="BB2936">
        <v>1476</v>
      </c>
      <c r="BC2936">
        <v>0.87293818523398103</v>
      </c>
      <c r="BD2936">
        <v>26</v>
      </c>
      <c r="BE2936">
        <v>0.120581529040586</v>
      </c>
      <c r="BF2936">
        <v>55.591032316937998</v>
      </c>
      <c r="BG2936">
        <v>61.228332729188999</v>
      </c>
      <c r="BH2936">
        <v>54.6059129422989</v>
      </c>
      <c r="BI2936">
        <v>52.026078284664997</v>
      </c>
    </row>
    <row r="2937" spans="1:61" x14ac:dyDescent="0.25">
      <c r="A2937" s="10" t="str">
        <f>VLOOKUP(D2937,'Index-Relations'!E:F,2,FALSE)</f>
        <v>BM</v>
      </c>
      <c r="B2937" t="s">
        <v>3450</v>
      </c>
      <c r="C2937" s="53" t="s">
        <v>2765</v>
      </c>
      <c r="D2937" s="59" t="s">
        <v>3281</v>
      </c>
      <c r="E2937" s="59" t="s">
        <v>6353</v>
      </c>
      <c r="F2937" t="s">
        <v>1098</v>
      </c>
      <c r="G2937" t="s">
        <v>1097</v>
      </c>
      <c r="H2937" t="s">
        <v>1099</v>
      </c>
      <c r="I2937" s="52">
        <v>45474</v>
      </c>
      <c r="J2937" t="s">
        <v>2457</v>
      </c>
      <c r="K2937">
        <v>1506</v>
      </c>
      <c r="L2937" s="73">
        <v>56.309632720411003</v>
      </c>
      <c r="M2937">
        <v>1495</v>
      </c>
      <c r="N2937">
        <v>0.99820397521094695</v>
      </c>
      <c r="O2937" s="73">
        <v>61.7514568241169</v>
      </c>
      <c r="P2937">
        <v>1495</v>
      </c>
      <c r="Q2937">
        <v>0.99820397521094695</v>
      </c>
      <c r="R2937">
        <v>1467</v>
      </c>
      <c r="S2937">
        <v>0.99516938717159298</v>
      </c>
      <c r="T2937">
        <v>32.996394184021099</v>
      </c>
      <c r="U2937">
        <v>0.64805054131346496</v>
      </c>
      <c r="V2937">
        <v>938</v>
      </c>
      <c r="W2937">
        <v>0.113323721412614</v>
      </c>
      <c r="X2937">
        <v>149</v>
      </c>
      <c r="Y2937">
        <v>1485</v>
      </c>
      <c r="Z2937">
        <v>0.99501778327878199</v>
      </c>
      <c r="AA2937">
        <v>29.584409395436499</v>
      </c>
      <c r="AB2937">
        <v>914</v>
      </c>
      <c r="AC2937">
        <v>0.92313768032146304</v>
      </c>
      <c r="AD2937">
        <v>571</v>
      </c>
      <c r="AE2937">
        <v>7.1880102957317393E-2</v>
      </c>
      <c r="AF2937">
        <v>21</v>
      </c>
      <c r="AG2937">
        <v>4.9822167212189104E-3</v>
      </c>
      <c r="AH2937">
        <v>3.0370935900076398E-3</v>
      </c>
      <c r="AI2937">
        <v>46</v>
      </c>
      <c r="AJ2937" s="73">
        <v>52.651577019866899</v>
      </c>
      <c r="AK2937">
        <v>1495</v>
      </c>
      <c r="AL2937">
        <v>0.99820397521094695</v>
      </c>
      <c r="AM2937">
        <v>9.7709537985987902E-3</v>
      </c>
      <c r="AN2937">
        <v>7</v>
      </c>
      <c r="AO2937">
        <v>4.8056371839384302E-3</v>
      </c>
      <c r="AP2937">
        <v>3</v>
      </c>
      <c r="AQ2937">
        <v>1505</v>
      </c>
      <c r="AR2937">
        <v>0.99905403944608195</v>
      </c>
      <c r="AS2937">
        <v>1.49465506579054E-2</v>
      </c>
      <c r="AT2937">
        <v>16</v>
      </c>
      <c r="AU2937">
        <v>5.5382749610000696E-3</v>
      </c>
      <c r="AV2937">
        <v>8</v>
      </c>
      <c r="AW2937">
        <v>1505</v>
      </c>
      <c r="AX2937">
        <v>0.99905403944608195</v>
      </c>
      <c r="AY2937" s="73">
        <v>55.439994274484</v>
      </c>
      <c r="AZ2937">
        <v>1495</v>
      </c>
      <c r="BA2937">
        <v>0.99820397521094695</v>
      </c>
      <c r="BB2937">
        <v>1476</v>
      </c>
      <c r="BC2937">
        <v>0.87413200107997602</v>
      </c>
      <c r="BD2937">
        <v>26</v>
      </c>
      <c r="BE2937">
        <v>0.120116401182167</v>
      </c>
      <c r="BF2937">
        <v>56.309632720411003</v>
      </c>
      <c r="BG2937">
        <v>61.7514568241169</v>
      </c>
      <c r="BH2937">
        <v>55.439994274484</v>
      </c>
      <c r="BI2937">
        <v>52.651577019866899</v>
      </c>
    </row>
    <row r="2938" spans="1:61" x14ac:dyDescent="0.25">
      <c r="A2938" s="10" t="str">
        <f>VLOOKUP(D2938,'Index-Relations'!E:F,2,FALSE)</f>
        <v>BM</v>
      </c>
      <c r="B2938" t="s">
        <v>3450</v>
      </c>
      <c r="C2938" s="53" t="s">
        <v>2766</v>
      </c>
      <c r="D2938" s="59" t="s">
        <v>3281</v>
      </c>
      <c r="E2938" s="59" t="s">
        <v>6354</v>
      </c>
      <c r="F2938" t="s">
        <v>1098</v>
      </c>
      <c r="G2938" t="s">
        <v>1097</v>
      </c>
      <c r="H2938" t="s">
        <v>1099</v>
      </c>
      <c r="I2938" s="52">
        <v>45446</v>
      </c>
      <c r="J2938" t="s">
        <v>2457</v>
      </c>
      <c r="K2938">
        <v>1506</v>
      </c>
      <c r="L2938" s="73">
        <v>56.416453810623899</v>
      </c>
      <c r="M2938">
        <v>1495</v>
      </c>
      <c r="N2938">
        <v>0.99808249697753904</v>
      </c>
      <c r="O2938" s="73">
        <v>61.568432057328899</v>
      </c>
      <c r="P2938">
        <v>1495</v>
      </c>
      <c r="Q2938">
        <v>0.99808249697753904</v>
      </c>
      <c r="R2938">
        <v>1468</v>
      </c>
      <c r="S2938">
        <v>0.99509928889055899</v>
      </c>
      <c r="T2938">
        <v>33.396833709096903</v>
      </c>
      <c r="U2938">
        <v>0.65435349134729404</v>
      </c>
      <c r="V2938">
        <v>940</v>
      </c>
      <c r="W2938">
        <v>0.122978839574879</v>
      </c>
      <c r="X2938">
        <v>149</v>
      </c>
      <c r="Y2938">
        <v>1486</v>
      </c>
      <c r="Z2938">
        <v>0.99482505245406005</v>
      </c>
      <c r="AA2938">
        <v>31.710173944613501</v>
      </c>
      <c r="AB2938">
        <v>906</v>
      </c>
      <c r="AC2938">
        <v>0.92339041011965295</v>
      </c>
      <c r="AD2938">
        <v>580</v>
      </c>
      <c r="AE2938">
        <v>7.1434642334406107E-2</v>
      </c>
      <c r="AF2938">
        <v>20</v>
      </c>
      <c r="AG2938">
        <v>5.1749475459404101E-3</v>
      </c>
      <c r="AH2938">
        <v>3.0772106706334901E-3</v>
      </c>
      <c r="AI2938">
        <v>46</v>
      </c>
      <c r="AJ2938" s="73">
        <v>52.732232376484902</v>
      </c>
      <c r="AK2938">
        <v>1495</v>
      </c>
      <c r="AL2938">
        <v>0.99808249697753904</v>
      </c>
      <c r="AM2938">
        <v>1.01822032642667E-2</v>
      </c>
      <c r="AN2938">
        <v>7</v>
      </c>
      <c r="AO2938">
        <v>5.2027382445057804E-3</v>
      </c>
      <c r="AP2938">
        <v>3</v>
      </c>
      <c r="AQ2938">
        <v>1505</v>
      </c>
      <c r="AR2938">
        <v>0.99900591354863</v>
      </c>
      <c r="AS2938">
        <v>1.5600336700307501E-2</v>
      </c>
      <c r="AT2938">
        <v>16</v>
      </c>
      <c r="AU2938">
        <v>5.7656289007542603E-3</v>
      </c>
      <c r="AV2938">
        <v>8</v>
      </c>
      <c r="AW2938">
        <v>1505</v>
      </c>
      <c r="AX2938">
        <v>0.999005913548629</v>
      </c>
      <c r="AY2938" s="73">
        <v>55.806675459514899</v>
      </c>
      <c r="AZ2938">
        <v>1495</v>
      </c>
      <c r="BA2938">
        <v>0.99808249697753904</v>
      </c>
      <c r="BB2938">
        <v>1476</v>
      </c>
      <c r="BC2938">
        <v>0.87568330283575302</v>
      </c>
      <c r="BD2938">
        <v>26</v>
      </c>
      <c r="BE2938">
        <v>0.11811987246837</v>
      </c>
      <c r="BF2938">
        <v>56.416453810623899</v>
      </c>
      <c r="BG2938">
        <v>61.568432057328899</v>
      </c>
      <c r="BH2938">
        <v>55.806675459514899</v>
      </c>
      <c r="BI2938">
        <v>52.732232376484902</v>
      </c>
    </row>
    <row r="2939" spans="1:61" x14ac:dyDescent="0.25">
      <c r="A2939" s="10" t="str">
        <f>VLOOKUP(D2939,'Index-Relations'!E:F,2,FALSE)</f>
        <v>BM</v>
      </c>
      <c r="B2939" t="s">
        <v>3450</v>
      </c>
      <c r="C2939" s="53" t="s">
        <v>2767</v>
      </c>
      <c r="D2939" s="59" t="s">
        <v>3281</v>
      </c>
      <c r="E2939" s="59" t="s">
        <v>6355</v>
      </c>
      <c r="F2939" t="s">
        <v>1098</v>
      </c>
      <c r="G2939" t="s">
        <v>1097</v>
      </c>
      <c r="H2939" t="s">
        <v>1099</v>
      </c>
      <c r="I2939" s="52">
        <v>45413</v>
      </c>
      <c r="J2939" t="s">
        <v>2457</v>
      </c>
      <c r="K2939">
        <v>1506</v>
      </c>
      <c r="L2939" s="73">
        <v>56.317045060142902</v>
      </c>
      <c r="M2939">
        <v>1495</v>
      </c>
      <c r="N2939">
        <v>0.99809136114149699</v>
      </c>
      <c r="O2939" s="73">
        <v>61.586477420526897</v>
      </c>
      <c r="P2939">
        <v>1495</v>
      </c>
      <c r="Q2939">
        <v>0.99809136114149699</v>
      </c>
      <c r="R2939">
        <v>1469</v>
      </c>
      <c r="S2939">
        <v>0.99519005933882998</v>
      </c>
      <c r="T2939">
        <v>33.716488677056098</v>
      </c>
      <c r="U2939">
        <v>0.65338630872946901</v>
      </c>
      <c r="V2939">
        <v>943</v>
      </c>
      <c r="W2939">
        <v>0.121722782351717</v>
      </c>
      <c r="X2939">
        <v>150</v>
      </c>
      <c r="Y2939">
        <v>1486</v>
      </c>
      <c r="Z2939">
        <v>0.99504537206843102</v>
      </c>
      <c r="AA2939">
        <v>33.127063811443399</v>
      </c>
      <c r="AB2939">
        <v>906</v>
      </c>
      <c r="AC2939">
        <v>0.92282024409783003</v>
      </c>
      <c r="AD2939">
        <v>580</v>
      </c>
      <c r="AE2939">
        <v>7.2225127970601502E-2</v>
      </c>
      <c r="AF2939">
        <v>20</v>
      </c>
      <c r="AG2939">
        <v>4.9546279315676404E-3</v>
      </c>
      <c r="AH2939">
        <v>3.0006307113933498E-3</v>
      </c>
      <c r="AI2939">
        <v>46</v>
      </c>
      <c r="AJ2939" s="73">
        <v>52.377761696392902</v>
      </c>
      <c r="AK2939">
        <v>1495</v>
      </c>
      <c r="AL2939">
        <v>0.99809136114149699</v>
      </c>
      <c r="AM2939">
        <v>1.0366499199972999E-2</v>
      </c>
      <c r="AN2939">
        <v>7</v>
      </c>
      <c r="AO2939">
        <v>9.8982215974758696E-3</v>
      </c>
      <c r="AP2939">
        <v>4</v>
      </c>
      <c r="AQ2939">
        <v>1503</v>
      </c>
      <c r="AR2939">
        <v>0.99857203352541302</v>
      </c>
      <c r="AS2939">
        <v>1.5860518864652701E-2</v>
      </c>
      <c r="AT2939">
        <v>16</v>
      </c>
      <c r="AU2939">
        <v>5.4579346907247901E-3</v>
      </c>
      <c r="AV2939">
        <v>7</v>
      </c>
      <c r="AW2939">
        <v>1504</v>
      </c>
      <c r="AX2939">
        <v>0.99889391234449398</v>
      </c>
      <c r="AY2939" s="73">
        <v>55.844320703022902</v>
      </c>
      <c r="AZ2939">
        <v>1495</v>
      </c>
      <c r="BA2939">
        <v>0.99809136114149699</v>
      </c>
      <c r="BB2939">
        <v>1475</v>
      </c>
      <c r="BC2939">
        <v>0.88103558989574504</v>
      </c>
      <c r="BD2939">
        <v>24</v>
      </c>
      <c r="BE2939">
        <v>0.10763822203219101</v>
      </c>
      <c r="BF2939">
        <v>56.317045060142902</v>
      </c>
      <c r="BG2939">
        <v>61.586477420526897</v>
      </c>
      <c r="BH2939">
        <v>55.844320703022902</v>
      </c>
      <c r="BI2939">
        <v>52.377761696392902</v>
      </c>
    </row>
    <row r="2940" spans="1:61" x14ac:dyDescent="0.25">
      <c r="A2940" s="10" t="str">
        <f>VLOOKUP(D2940,'Index-Relations'!E:F,2,FALSE)</f>
        <v>BM</v>
      </c>
      <c r="B2940" t="s">
        <v>3450</v>
      </c>
      <c r="C2940" s="53" t="s">
        <v>2768</v>
      </c>
      <c r="D2940" s="59" t="s">
        <v>3281</v>
      </c>
      <c r="E2940" s="59" t="s">
        <v>6356</v>
      </c>
      <c r="F2940" t="s">
        <v>1098</v>
      </c>
      <c r="G2940" t="s">
        <v>1097</v>
      </c>
      <c r="H2940" t="s">
        <v>1099</v>
      </c>
      <c r="I2940" s="52">
        <v>45383</v>
      </c>
      <c r="J2940" t="s">
        <v>2457</v>
      </c>
      <c r="K2940">
        <v>1507</v>
      </c>
      <c r="L2940">
        <v>59.3450740285598</v>
      </c>
      <c r="M2940">
        <v>1495</v>
      </c>
      <c r="N2940">
        <v>0.99913684283189097</v>
      </c>
      <c r="O2940">
        <v>65.511184527561596</v>
      </c>
      <c r="P2940">
        <v>1495</v>
      </c>
      <c r="Q2940">
        <v>0.99913684283189097</v>
      </c>
      <c r="R2940">
        <v>1471</v>
      </c>
      <c r="S2940">
        <v>0.99617329784716702</v>
      </c>
      <c r="T2940">
        <v>33.550653182390299</v>
      </c>
      <c r="U2940">
        <v>0.65371246043457798</v>
      </c>
      <c r="V2940">
        <v>945</v>
      </c>
      <c r="W2940">
        <v>0.121425354966399</v>
      </c>
      <c r="X2940">
        <v>150</v>
      </c>
      <c r="Y2940">
        <v>1488</v>
      </c>
      <c r="Z2940">
        <v>0.996079101814485</v>
      </c>
      <c r="AA2940">
        <v>31.3217430499597</v>
      </c>
      <c r="AB2940">
        <v>906</v>
      </c>
      <c r="AC2940">
        <v>0.92240475892710705</v>
      </c>
      <c r="AD2940">
        <v>582</v>
      </c>
      <c r="AE2940">
        <v>7.3674342887377606E-2</v>
      </c>
      <c r="AF2940">
        <v>19</v>
      </c>
      <c r="AG2940">
        <v>3.92089818551449E-3</v>
      </c>
      <c r="AH2940">
        <v>2.9043481597205798E-3</v>
      </c>
      <c r="AI2940">
        <v>46</v>
      </c>
      <c r="AJ2940">
        <v>53.750307012078103</v>
      </c>
      <c r="AK2940">
        <v>1495</v>
      </c>
      <c r="AL2940">
        <v>0.99913684283189097</v>
      </c>
      <c r="AM2940">
        <v>1.0656454196457299E-2</v>
      </c>
      <c r="AN2940">
        <v>6</v>
      </c>
      <c r="AO2940">
        <v>9.2267636011072896E-3</v>
      </c>
      <c r="AP2940">
        <v>4</v>
      </c>
      <c r="AQ2940">
        <v>1505</v>
      </c>
      <c r="AR2940">
        <v>0.99968964265922999</v>
      </c>
      <c r="AS2940">
        <v>1.55216882690302E-2</v>
      </c>
      <c r="AT2940">
        <v>16</v>
      </c>
      <c r="AU2940">
        <v>5.1326104562443298E-3</v>
      </c>
      <c r="AV2940">
        <v>7</v>
      </c>
      <c r="AW2940">
        <v>1506</v>
      </c>
      <c r="AX2940">
        <v>1</v>
      </c>
      <c r="AY2940">
        <v>59.238056088605703</v>
      </c>
      <c r="AZ2940">
        <v>1495</v>
      </c>
      <c r="BA2940">
        <v>0.99913684283189097</v>
      </c>
      <c r="BB2940">
        <v>1477</v>
      </c>
      <c r="BC2940">
        <v>0.88163038162357599</v>
      </c>
      <c r="BD2940">
        <v>24</v>
      </c>
      <c r="BE2940">
        <v>0.108832497434546</v>
      </c>
      <c r="BF2940">
        <v>56.794972003363</v>
      </c>
      <c r="BG2940">
        <v>61.793761467931901</v>
      </c>
      <c r="BH2940">
        <v>56.875680055901903</v>
      </c>
      <c r="BI2940">
        <v>52.366339286041999</v>
      </c>
    </row>
    <row r="2941" spans="1:61" x14ac:dyDescent="0.25">
      <c r="A2941" s="10" t="str">
        <f>VLOOKUP(D2941,'Index-Relations'!E:F,2,FALSE)</f>
        <v>BM</v>
      </c>
      <c r="B2941" t="s">
        <v>3450</v>
      </c>
      <c r="C2941" s="53" t="s">
        <v>2769</v>
      </c>
      <c r="D2941" s="59" t="s">
        <v>3281</v>
      </c>
      <c r="E2941" s="59" t="s">
        <v>6357</v>
      </c>
      <c r="F2941" t="s">
        <v>1098</v>
      </c>
      <c r="G2941" t="s">
        <v>1097</v>
      </c>
      <c r="H2941" t="s">
        <v>1099</v>
      </c>
      <c r="I2941" s="52">
        <v>45352</v>
      </c>
      <c r="J2941" t="s">
        <v>2457</v>
      </c>
      <c r="K2941">
        <v>1506</v>
      </c>
      <c r="L2941">
        <v>59.951833940130498</v>
      </c>
      <c r="M2941">
        <v>1491</v>
      </c>
      <c r="N2941">
        <v>0.99763044391835698</v>
      </c>
      <c r="O2941">
        <v>66.148781432822602</v>
      </c>
      <c r="P2941">
        <v>1491</v>
      </c>
      <c r="Q2941">
        <v>0.99763044391835698</v>
      </c>
      <c r="R2941">
        <v>1473</v>
      </c>
      <c r="S2941">
        <v>0.99641389897643395</v>
      </c>
      <c r="T2941">
        <v>33.630495998896201</v>
      </c>
      <c r="U2941">
        <v>0.64111107975620896</v>
      </c>
      <c r="V2941">
        <v>940</v>
      </c>
      <c r="W2941">
        <v>0.114997731086064</v>
      </c>
      <c r="X2941">
        <v>142</v>
      </c>
      <c r="Y2941">
        <v>1488</v>
      </c>
      <c r="Z2941">
        <v>0.99625144921670405</v>
      </c>
      <c r="AA2941">
        <v>31.4081457501538</v>
      </c>
      <c r="AB2941">
        <v>905</v>
      </c>
      <c r="AC2941">
        <v>0.92319165225361299</v>
      </c>
      <c r="AD2941">
        <v>583</v>
      </c>
      <c r="AE2941">
        <v>7.3059796963090701E-2</v>
      </c>
      <c r="AF2941">
        <v>18</v>
      </c>
      <c r="AG2941">
        <v>3.7485507832960702E-3</v>
      </c>
      <c r="AH2941">
        <v>1.0928042302051999E-3</v>
      </c>
      <c r="AI2941">
        <v>33</v>
      </c>
      <c r="AJ2941">
        <v>54.697152996229299</v>
      </c>
      <c r="AK2941">
        <v>1491</v>
      </c>
      <c r="AL2941">
        <v>0.99763044391835698</v>
      </c>
      <c r="AM2941">
        <v>1.0907811454366499E-2</v>
      </c>
      <c r="AN2941">
        <v>6</v>
      </c>
      <c r="AO2941">
        <v>9.28419547374368E-3</v>
      </c>
      <c r="AP2941">
        <v>4</v>
      </c>
      <c r="AQ2941">
        <v>1506</v>
      </c>
      <c r="AR2941">
        <v>0.999999999999999</v>
      </c>
      <c r="AS2941">
        <v>1.5739729424065901E-2</v>
      </c>
      <c r="AT2941">
        <v>16</v>
      </c>
      <c r="AU2941">
        <v>5.1302963198778997E-3</v>
      </c>
      <c r="AV2941">
        <v>7</v>
      </c>
      <c r="AW2941">
        <v>1506</v>
      </c>
      <c r="AX2941">
        <v>1</v>
      </c>
      <c r="AY2941">
        <v>59.239959420832101</v>
      </c>
      <c r="AZ2941">
        <v>1491</v>
      </c>
      <c r="BA2941">
        <v>0.99763044391835698</v>
      </c>
      <c r="BB2941">
        <v>1478</v>
      </c>
      <c r="BC2941">
        <v>0.87838307166473095</v>
      </c>
      <c r="BD2941">
        <v>24</v>
      </c>
      <c r="BE2941">
        <v>0.11233273286152499</v>
      </c>
      <c r="BF2941">
        <v>57.306343166405</v>
      </c>
      <c r="BG2941">
        <v>62.307425627498901</v>
      </c>
      <c r="BH2941">
        <v>56.859975387818899</v>
      </c>
      <c r="BI2941">
        <v>53.206060167016901</v>
      </c>
    </row>
    <row r="2942" spans="1:61" x14ac:dyDescent="0.25">
      <c r="A2942" s="10" t="str">
        <f>VLOOKUP(D2942,'Index-Relations'!E:F,2,FALSE)</f>
        <v>BM</v>
      </c>
      <c r="B2942" t="s">
        <v>3450</v>
      </c>
      <c r="C2942" s="53" t="s">
        <v>2770</v>
      </c>
      <c r="D2942" s="59" t="s">
        <v>3281</v>
      </c>
      <c r="E2942" s="59" t="s">
        <v>6358</v>
      </c>
      <c r="F2942" t="s">
        <v>1098</v>
      </c>
      <c r="G2942" t="s">
        <v>1097</v>
      </c>
      <c r="H2942" t="s">
        <v>1099</v>
      </c>
      <c r="I2942" s="52">
        <v>45323</v>
      </c>
      <c r="J2942" t="s">
        <v>2457</v>
      </c>
      <c r="K2942">
        <v>1506</v>
      </c>
      <c r="L2942">
        <v>60.8240340948335</v>
      </c>
      <c r="M2942">
        <v>1490</v>
      </c>
      <c r="N2942">
        <v>0.99758700286039703</v>
      </c>
      <c r="O2942">
        <v>66.695888643825896</v>
      </c>
      <c r="P2942">
        <v>1490</v>
      </c>
      <c r="Q2942">
        <v>0.99758700286039703</v>
      </c>
      <c r="R2942">
        <v>1473</v>
      </c>
      <c r="S2942">
        <v>0.99644533432676996</v>
      </c>
      <c r="T2942">
        <v>33.885894754276201</v>
      </c>
      <c r="U2942">
        <v>0.63380469046307297</v>
      </c>
      <c r="V2942">
        <v>933</v>
      </c>
      <c r="W2942">
        <v>0.113545927698572</v>
      </c>
      <c r="X2942">
        <v>137</v>
      </c>
      <c r="Y2942">
        <v>1488</v>
      </c>
      <c r="Z2942">
        <v>0.99661273843651399</v>
      </c>
      <c r="AA2942">
        <v>32.5988552655839</v>
      </c>
      <c r="AB2942">
        <v>895</v>
      </c>
      <c r="AC2942">
        <v>0.917486054908906</v>
      </c>
      <c r="AD2942">
        <v>593</v>
      </c>
      <c r="AE2942">
        <v>7.9126683527608294E-2</v>
      </c>
      <c r="AF2942">
        <v>18</v>
      </c>
      <c r="AG2942">
        <v>3.3872615634855498E-3</v>
      </c>
      <c r="AH2942">
        <v>1.0479688644189E-3</v>
      </c>
      <c r="AI2942">
        <v>33</v>
      </c>
      <c r="AJ2942">
        <v>55.614724947021898</v>
      </c>
      <c r="AK2942">
        <v>1490</v>
      </c>
      <c r="AL2942">
        <v>0.99758700286039703</v>
      </c>
      <c r="AM2942">
        <v>1.13001893174343E-2</v>
      </c>
      <c r="AN2942">
        <v>6</v>
      </c>
      <c r="AO2942">
        <v>9.3604369946761207E-3</v>
      </c>
      <c r="AP2942">
        <v>4</v>
      </c>
      <c r="AQ2942">
        <v>1502</v>
      </c>
      <c r="AR2942">
        <v>0.999863014481428</v>
      </c>
      <c r="AS2942">
        <v>1.6460990240467498E-2</v>
      </c>
      <c r="AT2942">
        <v>16</v>
      </c>
      <c r="AU2942">
        <v>5.3506861808288496E-3</v>
      </c>
      <c r="AV2942">
        <v>7</v>
      </c>
      <c r="AW2942">
        <v>1502</v>
      </c>
      <c r="AX2942">
        <v>0.999863014481428</v>
      </c>
      <c r="AY2942">
        <v>59.881211556942503</v>
      </c>
      <c r="AZ2942">
        <v>1490</v>
      </c>
      <c r="BA2942">
        <v>0.99758700286039703</v>
      </c>
      <c r="BB2942">
        <v>1473</v>
      </c>
      <c r="BC2942">
        <v>0.88318512897455004</v>
      </c>
      <c r="BD2942">
        <v>25</v>
      </c>
      <c r="BE2942">
        <v>0.107317448512201</v>
      </c>
      <c r="BF2942">
        <v>58.047279114165903</v>
      </c>
      <c r="BG2942">
        <v>62.673964273766003</v>
      </c>
      <c r="BH2942">
        <v>57.310033886799999</v>
      </c>
      <c r="BI2942">
        <v>53.938888380660998</v>
      </c>
    </row>
    <row r="2943" spans="1:61" x14ac:dyDescent="0.25">
      <c r="A2943" s="10" t="str">
        <f>VLOOKUP(D2943,'Index-Relations'!E:F,2,FALSE)</f>
        <v>ESG</v>
      </c>
      <c r="B2943" t="s">
        <v>3450</v>
      </c>
      <c r="C2943" s="53" t="s">
        <v>2760</v>
      </c>
      <c r="D2943" s="59" t="s">
        <v>2854</v>
      </c>
      <c r="E2943" s="59" t="s">
        <v>6359</v>
      </c>
      <c r="F2943" t="s">
        <v>1102</v>
      </c>
      <c r="G2943" t="s">
        <v>1101</v>
      </c>
      <c r="H2943" t="s">
        <v>1103</v>
      </c>
      <c r="I2943" s="52">
        <v>45659</v>
      </c>
      <c r="J2943" t="s">
        <v>2457</v>
      </c>
      <c r="K2943">
        <v>948</v>
      </c>
      <c r="L2943" s="73">
        <v>62.859143252232897</v>
      </c>
      <c r="M2943">
        <v>948</v>
      </c>
      <c r="N2943">
        <v>1</v>
      </c>
      <c r="O2943" s="73">
        <v>68.8454534977149</v>
      </c>
      <c r="P2943">
        <v>948</v>
      </c>
      <c r="Q2943">
        <v>1</v>
      </c>
      <c r="R2943">
        <v>933</v>
      </c>
      <c r="S2943">
        <v>0.99852297247237398</v>
      </c>
      <c r="T2943">
        <v>31.681132568852401</v>
      </c>
      <c r="U2943">
        <v>0.60161749009296495</v>
      </c>
      <c r="V2943">
        <v>590</v>
      </c>
      <c r="W2943">
        <v>0.115251672863996</v>
      </c>
      <c r="X2943">
        <v>99</v>
      </c>
      <c r="Y2943">
        <v>948</v>
      </c>
      <c r="Z2943">
        <v>0.999999999999999</v>
      </c>
      <c r="AA2943">
        <v>21.59149047371</v>
      </c>
      <c r="AB2943">
        <v>650</v>
      </c>
      <c r="AC2943">
        <v>0.93433269507982697</v>
      </c>
      <c r="AD2943">
        <v>298</v>
      </c>
      <c r="AE2943">
        <v>6.5667304920172906E-2</v>
      </c>
      <c r="AF2943">
        <v>0</v>
      </c>
      <c r="AG2943">
        <v>0</v>
      </c>
      <c r="AH2943">
        <v>1.6119109952998801E-3</v>
      </c>
      <c r="AI2943">
        <v>12</v>
      </c>
      <c r="AJ2943" s="73">
        <v>58.889720974306996</v>
      </c>
      <c r="AK2943">
        <v>948</v>
      </c>
      <c r="AL2943">
        <v>1</v>
      </c>
      <c r="AM2943">
        <v>0</v>
      </c>
      <c r="AN2943">
        <v>0</v>
      </c>
      <c r="AO2943">
        <v>0</v>
      </c>
      <c r="AP2943">
        <v>0</v>
      </c>
      <c r="AQ2943">
        <v>948</v>
      </c>
      <c r="AR2943">
        <v>0.999999999999999</v>
      </c>
      <c r="AS2943">
        <v>0</v>
      </c>
      <c r="AT2943">
        <v>0</v>
      </c>
      <c r="AU2943">
        <v>0</v>
      </c>
      <c r="AV2943">
        <v>0</v>
      </c>
      <c r="AW2943">
        <v>948</v>
      </c>
      <c r="AX2943">
        <v>1</v>
      </c>
      <c r="AY2943" s="73">
        <v>60.005456693885897</v>
      </c>
      <c r="AZ2943">
        <v>948</v>
      </c>
      <c r="BA2943">
        <v>1</v>
      </c>
      <c r="BB2943">
        <v>934</v>
      </c>
      <c r="BC2943">
        <v>0.93384090725079305</v>
      </c>
      <c r="BD2943">
        <v>14</v>
      </c>
      <c r="BE2943">
        <v>6.6159092749206602E-2</v>
      </c>
      <c r="BF2943">
        <v>62.859143252232897</v>
      </c>
      <c r="BG2943">
        <v>68.8454534977149</v>
      </c>
      <c r="BH2943">
        <v>60.005456693885897</v>
      </c>
      <c r="BI2943">
        <v>58.889720974306996</v>
      </c>
    </row>
    <row r="2944" spans="1:61" x14ac:dyDescent="0.25">
      <c r="A2944" s="10" t="str">
        <f>VLOOKUP(D2944,'Index-Relations'!E:F,2,FALSE)</f>
        <v>ESG</v>
      </c>
      <c r="B2944" t="s">
        <v>3450</v>
      </c>
      <c r="C2944" s="53" t="s">
        <v>2761</v>
      </c>
      <c r="D2944" s="59" t="s">
        <v>2854</v>
      </c>
      <c r="E2944" s="59" t="s">
        <v>6360</v>
      </c>
      <c r="F2944" t="s">
        <v>1102</v>
      </c>
      <c r="G2944" t="s">
        <v>1101</v>
      </c>
      <c r="H2944" t="s">
        <v>1103</v>
      </c>
      <c r="I2944" s="52">
        <v>45628</v>
      </c>
      <c r="J2944" t="s">
        <v>2457</v>
      </c>
      <c r="K2944">
        <v>954</v>
      </c>
      <c r="L2944" s="73">
        <v>62.765792436711003</v>
      </c>
      <c r="M2944">
        <v>954</v>
      </c>
      <c r="N2944">
        <v>1</v>
      </c>
      <c r="O2944" s="73">
        <v>68.379333630865901</v>
      </c>
      <c r="P2944">
        <v>954</v>
      </c>
      <c r="Q2944">
        <v>1</v>
      </c>
      <c r="R2944">
        <v>939</v>
      </c>
      <c r="S2944">
        <v>0.99846630166178196</v>
      </c>
      <c r="T2944">
        <v>31.770433209337099</v>
      </c>
      <c r="U2944">
        <v>0.60420486761450598</v>
      </c>
      <c r="V2944">
        <v>592</v>
      </c>
      <c r="W2944">
        <v>0.11461602719582201</v>
      </c>
      <c r="X2944">
        <v>99</v>
      </c>
      <c r="Y2944">
        <v>954</v>
      </c>
      <c r="Z2944">
        <v>1</v>
      </c>
      <c r="AA2944">
        <v>20.7388425276819</v>
      </c>
      <c r="AB2944">
        <v>673</v>
      </c>
      <c r="AC2944">
        <v>0.93568805167004299</v>
      </c>
      <c r="AD2944">
        <v>281</v>
      </c>
      <c r="AE2944">
        <v>6.4311948329955307E-2</v>
      </c>
      <c r="AF2944">
        <v>0</v>
      </c>
      <c r="AG2944">
        <v>1.34615E-15</v>
      </c>
      <c r="AH2944">
        <v>1.6344609605457501E-3</v>
      </c>
      <c r="AI2944">
        <v>12</v>
      </c>
      <c r="AJ2944" s="73">
        <v>58.819164857692002</v>
      </c>
      <c r="AK2944">
        <v>954</v>
      </c>
      <c r="AL2944">
        <v>1</v>
      </c>
      <c r="AM2944">
        <v>0</v>
      </c>
      <c r="AN2944">
        <v>0</v>
      </c>
      <c r="AO2944">
        <v>0</v>
      </c>
      <c r="AP2944">
        <v>0</v>
      </c>
      <c r="AQ2944">
        <v>954</v>
      </c>
      <c r="AR2944">
        <v>1</v>
      </c>
      <c r="AS2944">
        <v>0</v>
      </c>
      <c r="AT2944">
        <v>0</v>
      </c>
      <c r="AU2944">
        <v>0</v>
      </c>
      <c r="AV2944">
        <v>0</v>
      </c>
      <c r="AW2944">
        <v>954</v>
      </c>
      <c r="AX2944">
        <v>1</v>
      </c>
      <c r="AY2944" s="73">
        <v>60.318961353452899</v>
      </c>
      <c r="AZ2944">
        <v>954</v>
      </c>
      <c r="BA2944">
        <v>1</v>
      </c>
      <c r="BB2944">
        <v>940</v>
      </c>
      <c r="BC2944">
        <v>0.93585307129087403</v>
      </c>
      <c r="BD2944">
        <v>14</v>
      </c>
      <c r="BE2944">
        <v>6.4146928709125695E-2</v>
      </c>
      <c r="BF2944">
        <v>62.765792436711003</v>
      </c>
      <c r="BG2944">
        <v>68.379333630865901</v>
      </c>
      <c r="BH2944">
        <v>60.318961353452899</v>
      </c>
      <c r="BI2944">
        <v>58.819164857692002</v>
      </c>
    </row>
    <row r="2945" spans="1:61" x14ac:dyDescent="0.25">
      <c r="A2945" s="10" t="str">
        <f>VLOOKUP(D2945,'Index-Relations'!E:F,2,FALSE)</f>
        <v>ESG</v>
      </c>
      <c r="B2945" t="s">
        <v>3450</v>
      </c>
      <c r="C2945" s="53" t="s">
        <v>2762</v>
      </c>
      <c r="D2945" s="59" t="s">
        <v>2854</v>
      </c>
      <c r="E2945" s="59" t="s">
        <v>6361</v>
      </c>
      <c r="F2945" t="s">
        <v>1102</v>
      </c>
      <c r="G2945" t="s">
        <v>1101</v>
      </c>
      <c r="H2945" t="s">
        <v>1103</v>
      </c>
      <c r="I2945" s="52">
        <v>45597</v>
      </c>
      <c r="J2945" t="s">
        <v>2457</v>
      </c>
      <c r="K2945">
        <v>960</v>
      </c>
      <c r="L2945" s="73">
        <v>63.225383180905901</v>
      </c>
      <c r="M2945">
        <v>960</v>
      </c>
      <c r="N2945">
        <v>1</v>
      </c>
      <c r="O2945" s="73">
        <v>68.674314884089995</v>
      </c>
      <c r="P2945">
        <v>960</v>
      </c>
      <c r="Q2945">
        <v>1</v>
      </c>
      <c r="R2945">
        <v>945</v>
      </c>
      <c r="S2945">
        <v>0.99858228772443802</v>
      </c>
      <c r="T2945">
        <v>31.684362332438901</v>
      </c>
      <c r="U2945">
        <v>0.60544099721977196</v>
      </c>
      <c r="V2945">
        <v>597</v>
      </c>
      <c r="W2945">
        <v>0.115324180081585</v>
      </c>
      <c r="X2945">
        <v>99</v>
      </c>
      <c r="Y2945">
        <v>960</v>
      </c>
      <c r="Z2945">
        <v>0.999999999999999</v>
      </c>
      <c r="AA2945">
        <v>21.914218496608701</v>
      </c>
      <c r="AB2945">
        <v>676</v>
      </c>
      <c r="AC2945">
        <v>0.93388454648872499</v>
      </c>
      <c r="AD2945">
        <v>284</v>
      </c>
      <c r="AE2945">
        <v>6.6115453511274E-2</v>
      </c>
      <c r="AF2945">
        <v>0</v>
      </c>
      <c r="AG2945">
        <v>4.0245999999999999E-16</v>
      </c>
      <c r="AH2945">
        <v>1.52979966404458E-3</v>
      </c>
      <c r="AI2945">
        <v>11</v>
      </c>
      <c r="AJ2945" s="73">
        <v>59.440615223834001</v>
      </c>
      <c r="AK2945">
        <v>960</v>
      </c>
      <c r="AL2945">
        <v>1</v>
      </c>
      <c r="AM2945">
        <v>0</v>
      </c>
      <c r="AN2945">
        <v>0</v>
      </c>
      <c r="AO2945">
        <v>0</v>
      </c>
      <c r="AP2945">
        <v>0</v>
      </c>
      <c r="AQ2945">
        <v>960</v>
      </c>
      <c r="AR2945">
        <v>0.999999999999999</v>
      </c>
      <c r="AS2945">
        <v>0</v>
      </c>
      <c r="AT2945">
        <v>0</v>
      </c>
      <c r="AU2945">
        <v>0</v>
      </c>
      <c r="AV2945">
        <v>0</v>
      </c>
      <c r="AW2945">
        <v>960</v>
      </c>
      <c r="AX2945">
        <v>1</v>
      </c>
      <c r="AY2945" s="73">
        <v>60.688236780002001</v>
      </c>
      <c r="AZ2945">
        <v>960</v>
      </c>
      <c r="BA2945">
        <v>1</v>
      </c>
      <c r="BB2945">
        <v>946</v>
      </c>
      <c r="BC2945">
        <v>0.93861830254589596</v>
      </c>
      <c r="BD2945">
        <v>14</v>
      </c>
      <c r="BE2945">
        <v>6.1381697454103899E-2</v>
      </c>
      <c r="BF2945">
        <v>63.225383180905901</v>
      </c>
      <c r="BG2945">
        <v>68.674314884089995</v>
      </c>
      <c r="BH2945">
        <v>60.688236780002001</v>
      </c>
      <c r="BI2945">
        <v>59.440615223834001</v>
      </c>
    </row>
    <row r="2946" spans="1:61" x14ac:dyDescent="0.25">
      <c r="A2946" s="10" t="str">
        <f>VLOOKUP(D2946,'Index-Relations'!E:F,2,FALSE)</f>
        <v>ESG</v>
      </c>
      <c r="B2946" t="s">
        <v>3450</v>
      </c>
      <c r="C2946" s="53" t="s">
        <v>2763</v>
      </c>
      <c r="D2946" s="59" t="s">
        <v>2854</v>
      </c>
      <c r="E2946" s="59" t="s">
        <v>6362</v>
      </c>
      <c r="F2946" t="s">
        <v>1102</v>
      </c>
      <c r="G2946" t="s">
        <v>1101</v>
      </c>
      <c r="H2946" t="s">
        <v>1103</v>
      </c>
      <c r="I2946" s="52">
        <v>45566</v>
      </c>
      <c r="J2946" t="s">
        <v>2457</v>
      </c>
      <c r="K2946">
        <v>965</v>
      </c>
      <c r="L2946" s="73">
        <v>63.106710693267999</v>
      </c>
      <c r="M2946">
        <v>964</v>
      </c>
      <c r="N2946">
        <v>1</v>
      </c>
      <c r="O2946" s="73">
        <v>68.676262375658894</v>
      </c>
      <c r="P2946">
        <v>964</v>
      </c>
      <c r="Q2946">
        <v>1</v>
      </c>
      <c r="R2946">
        <v>949</v>
      </c>
      <c r="S2946">
        <v>0.99865612223934497</v>
      </c>
      <c r="T2946">
        <v>32.061883768600197</v>
      </c>
      <c r="U2946">
        <v>0.60716981371218903</v>
      </c>
      <c r="V2946">
        <v>597</v>
      </c>
      <c r="W2946">
        <v>0.116299191701649</v>
      </c>
      <c r="X2946">
        <v>100</v>
      </c>
      <c r="Y2946">
        <v>963</v>
      </c>
      <c r="Z2946">
        <v>0.99983945220980597</v>
      </c>
      <c r="AA2946">
        <v>21.323884398633801</v>
      </c>
      <c r="AB2946">
        <v>684</v>
      </c>
      <c r="AC2946">
        <v>0.95438761339266898</v>
      </c>
      <c r="AD2946">
        <v>279</v>
      </c>
      <c r="AE2946">
        <v>4.5451838817135701E-2</v>
      </c>
      <c r="AF2946">
        <v>2</v>
      </c>
      <c r="AG2946">
        <v>1.6054779019474599E-4</v>
      </c>
      <c r="AH2946">
        <v>1.2951292166378499E-3</v>
      </c>
      <c r="AI2946">
        <v>12</v>
      </c>
      <c r="AJ2946" s="73">
        <v>59.258195963616899</v>
      </c>
      <c r="AK2946">
        <v>964</v>
      </c>
      <c r="AL2946">
        <v>1</v>
      </c>
      <c r="AM2946">
        <v>0</v>
      </c>
      <c r="AN2946">
        <v>0</v>
      </c>
      <c r="AO2946">
        <v>0</v>
      </c>
      <c r="AP2946">
        <v>0</v>
      </c>
      <c r="AQ2946">
        <v>964</v>
      </c>
      <c r="AR2946">
        <v>1</v>
      </c>
      <c r="AS2946">
        <v>0</v>
      </c>
      <c r="AT2946">
        <v>0</v>
      </c>
      <c r="AU2946">
        <v>0</v>
      </c>
      <c r="AV2946">
        <v>0</v>
      </c>
      <c r="AW2946">
        <v>964</v>
      </c>
      <c r="AX2946">
        <v>0.999999999999999</v>
      </c>
      <c r="AY2946" s="73">
        <v>60.502242925159898</v>
      </c>
      <c r="AZ2946">
        <v>964</v>
      </c>
      <c r="BA2946">
        <v>1</v>
      </c>
      <c r="BB2946">
        <v>950</v>
      </c>
      <c r="BC2946">
        <v>0.93756212976416198</v>
      </c>
      <c r="BD2946">
        <v>14</v>
      </c>
      <c r="BE2946">
        <v>6.2437870235837703E-2</v>
      </c>
      <c r="BF2946">
        <v>63.106710693267999</v>
      </c>
      <c r="BG2946">
        <v>68.676262375658894</v>
      </c>
      <c r="BH2946">
        <v>60.502242925159898</v>
      </c>
      <c r="BI2946">
        <v>59.258195963616899</v>
      </c>
    </row>
    <row r="2947" spans="1:61" x14ac:dyDescent="0.25">
      <c r="A2947" s="10" t="str">
        <f>VLOOKUP(D2947,'Index-Relations'!E:F,2,FALSE)</f>
        <v>ESG</v>
      </c>
      <c r="B2947" t="s">
        <v>3450</v>
      </c>
      <c r="C2947" s="53" t="s">
        <v>2764</v>
      </c>
      <c r="D2947" s="59" t="s">
        <v>2854</v>
      </c>
      <c r="E2947" s="59" t="s">
        <v>6363</v>
      </c>
      <c r="F2947" t="s">
        <v>1102</v>
      </c>
      <c r="G2947" t="s">
        <v>1101</v>
      </c>
      <c r="H2947" t="s">
        <v>1103</v>
      </c>
      <c r="I2947" s="52">
        <v>45538</v>
      </c>
      <c r="J2947" t="s">
        <v>2457</v>
      </c>
      <c r="K2947">
        <v>987</v>
      </c>
      <c r="L2947" s="73">
        <v>63.2521133418619</v>
      </c>
      <c r="M2947">
        <v>987</v>
      </c>
      <c r="N2947">
        <v>1</v>
      </c>
      <c r="O2947" s="73">
        <v>68.573036236039997</v>
      </c>
      <c r="P2947">
        <v>987</v>
      </c>
      <c r="Q2947">
        <v>1</v>
      </c>
      <c r="R2947">
        <v>971</v>
      </c>
      <c r="S2947">
        <v>0.99866446970866296</v>
      </c>
      <c r="T2947">
        <v>31.880471367656298</v>
      </c>
      <c r="U2947">
        <v>0.61945536199366202</v>
      </c>
      <c r="V2947">
        <v>615</v>
      </c>
      <c r="W2947">
        <v>0.1242164171377</v>
      </c>
      <c r="X2947">
        <v>106</v>
      </c>
      <c r="Y2947">
        <v>983</v>
      </c>
      <c r="Z2947">
        <v>0.99965400703140495</v>
      </c>
      <c r="AA2947">
        <v>22.647927389936299</v>
      </c>
      <c r="AB2947">
        <v>698</v>
      </c>
      <c r="AC2947">
        <v>0.95514960221942302</v>
      </c>
      <c r="AD2947">
        <v>308</v>
      </c>
      <c r="AE2947">
        <v>5.0063880947836703E-2</v>
      </c>
      <c r="AF2947">
        <v>-19</v>
      </c>
      <c r="AG2947">
        <v>0</v>
      </c>
      <c r="AH2947">
        <v>1.28702685250957E-3</v>
      </c>
      <c r="AI2947">
        <v>13</v>
      </c>
      <c r="AJ2947" s="73">
        <v>59.615724326850902</v>
      </c>
      <c r="AK2947">
        <v>987</v>
      </c>
      <c r="AL2947">
        <v>1</v>
      </c>
      <c r="AM2947">
        <v>0</v>
      </c>
      <c r="AN2947">
        <v>0</v>
      </c>
      <c r="AO2947">
        <v>0</v>
      </c>
      <c r="AP2947">
        <v>0</v>
      </c>
      <c r="AQ2947">
        <v>987</v>
      </c>
      <c r="AR2947">
        <v>0.999999999999999</v>
      </c>
      <c r="AS2947">
        <v>0</v>
      </c>
      <c r="AT2947">
        <v>0</v>
      </c>
      <c r="AU2947">
        <v>0</v>
      </c>
      <c r="AV2947">
        <v>0</v>
      </c>
      <c r="AW2947">
        <v>987</v>
      </c>
      <c r="AX2947">
        <v>0.999999999999999</v>
      </c>
      <c r="AY2947" s="73">
        <v>60.655469849066002</v>
      </c>
      <c r="AZ2947">
        <v>987</v>
      </c>
      <c r="BA2947">
        <v>1</v>
      </c>
      <c r="BB2947">
        <v>973</v>
      </c>
      <c r="BC2947">
        <v>0.940912668558335</v>
      </c>
      <c r="BD2947">
        <v>14</v>
      </c>
      <c r="BE2947">
        <v>5.9087331441664302E-2</v>
      </c>
      <c r="BF2947">
        <v>63.2521133418619</v>
      </c>
      <c r="BG2947">
        <v>68.573036236039997</v>
      </c>
      <c r="BH2947">
        <v>60.655469849066002</v>
      </c>
      <c r="BI2947">
        <v>59.615724326850902</v>
      </c>
    </row>
    <row r="2948" spans="1:61" x14ac:dyDescent="0.25">
      <c r="A2948" s="10" t="str">
        <f>VLOOKUP(D2948,'Index-Relations'!E:F,2,FALSE)</f>
        <v>ESG</v>
      </c>
      <c r="B2948" t="s">
        <v>3450</v>
      </c>
      <c r="C2948" s="53" t="s">
        <v>3350</v>
      </c>
      <c r="D2948" s="59" t="s">
        <v>2854</v>
      </c>
      <c r="E2948" s="59" t="s">
        <v>6364</v>
      </c>
      <c r="F2948" t="s">
        <v>1102</v>
      </c>
      <c r="G2948" t="s">
        <v>1101</v>
      </c>
      <c r="H2948" t="s">
        <v>1103</v>
      </c>
      <c r="I2948" s="52">
        <v>45505</v>
      </c>
      <c r="J2948" t="s">
        <v>2457</v>
      </c>
      <c r="K2948">
        <v>988</v>
      </c>
      <c r="L2948" s="73">
        <v>63.5194588031029</v>
      </c>
      <c r="M2948">
        <v>988</v>
      </c>
      <c r="N2948">
        <v>1</v>
      </c>
      <c r="O2948" s="73">
        <v>68.530061231068004</v>
      </c>
      <c r="P2948">
        <v>988</v>
      </c>
      <c r="Q2948">
        <v>1</v>
      </c>
      <c r="R2948">
        <v>972</v>
      </c>
      <c r="S2948">
        <v>0.99869179014632403</v>
      </c>
      <c r="T2948">
        <v>31.796504334163298</v>
      </c>
      <c r="U2948">
        <v>0.61884808415679005</v>
      </c>
      <c r="V2948">
        <v>616</v>
      </c>
      <c r="W2948">
        <v>0.12989439961025601</v>
      </c>
      <c r="X2948">
        <v>106</v>
      </c>
      <c r="Y2948">
        <v>984</v>
      </c>
      <c r="Z2948">
        <v>0.99963121710140501</v>
      </c>
      <c r="AA2948">
        <v>23.0180244429514</v>
      </c>
      <c r="AB2948">
        <v>682</v>
      </c>
      <c r="AC2948">
        <v>0.954253429583791</v>
      </c>
      <c r="AD2948">
        <v>302</v>
      </c>
      <c r="AE2948">
        <v>4.5377787517613198E-2</v>
      </c>
      <c r="AF2948">
        <v>4</v>
      </c>
      <c r="AG2948">
        <v>3.6878289859484898E-4</v>
      </c>
      <c r="AH2948">
        <v>1.25649675633995E-3</v>
      </c>
      <c r="AI2948">
        <v>14</v>
      </c>
      <c r="AJ2948" s="73">
        <v>59.704122533525002</v>
      </c>
      <c r="AK2948">
        <v>988</v>
      </c>
      <c r="AL2948">
        <v>1</v>
      </c>
      <c r="AM2948">
        <v>0</v>
      </c>
      <c r="AN2948">
        <v>0</v>
      </c>
      <c r="AO2948">
        <v>0</v>
      </c>
      <c r="AP2948">
        <v>0</v>
      </c>
      <c r="AQ2948">
        <v>988</v>
      </c>
      <c r="AR2948">
        <v>0.999999999999999</v>
      </c>
      <c r="AS2948">
        <v>0</v>
      </c>
      <c r="AT2948">
        <v>0</v>
      </c>
      <c r="AU2948">
        <v>0</v>
      </c>
      <c r="AV2948">
        <v>0</v>
      </c>
      <c r="AW2948">
        <v>988</v>
      </c>
      <c r="AX2948">
        <v>0.999999999999999</v>
      </c>
      <c r="AY2948" s="73">
        <v>61.271529518599003</v>
      </c>
      <c r="AZ2948">
        <v>988</v>
      </c>
      <c r="BA2948">
        <v>1</v>
      </c>
      <c r="BB2948">
        <v>975</v>
      </c>
      <c r="BC2948">
        <v>0.94215633072246996</v>
      </c>
      <c r="BD2948">
        <v>13</v>
      </c>
      <c r="BE2948">
        <v>5.7843669277529097E-2</v>
      </c>
      <c r="BF2948">
        <v>63.5194588031029</v>
      </c>
      <c r="BG2948">
        <v>68.530061231068004</v>
      </c>
      <c r="BH2948">
        <v>61.271529518599003</v>
      </c>
      <c r="BI2948">
        <v>59.704122533525002</v>
      </c>
    </row>
    <row r="2949" spans="1:61" x14ac:dyDescent="0.25">
      <c r="A2949" s="10" t="str">
        <f>VLOOKUP(D2949,'Index-Relations'!E:F,2,FALSE)</f>
        <v>ESG</v>
      </c>
      <c r="B2949" t="s">
        <v>3450</v>
      </c>
      <c r="C2949" s="53" t="s">
        <v>2765</v>
      </c>
      <c r="D2949" s="59" t="s">
        <v>2854</v>
      </c>
      <c r="E2949" s="59" t="s">
        <v>6365</v>
      </c>
      <c r="F2949" t="s">
        <v>1102</v>
      </c>
      <c r="G2949" t="s">
        <v>1101</v>
      </c>
      <c r="H2949" t="s">
        <v>1103</v>
      </c>
      <c r="I2949" s="52">
        <v>45474</v>
      </c>
      <c r="J2949" t="s">
        <v>2457</v>
      </c>
      <c r="K2949">
        <v>999</v>
      </c>
      <c r="L2949" s="73">
        <v>64.388767168530904</v>
      </c>
      <c r="M2949">
        <v>999</v>
      </c>
      <c r="N2949">
        <v>1</v>
      </c>
      <c r="O2949" s="73">
        <v>69.064549919341999</v>
      </c>
      <c r="P2949">
        <v>999</v>
      </c>
      <c r="Q2949">
        <v>1</v>
      </c>
      <c r="R2949">
        <v>983</v>
      </c>
      <c r="S2949">
        <v>0.998754388684709</v>
      </c>
      <c r="T2949">
        <v>31.3199005006386</v>
      </c>
      <c r="U2949">
        <v>0.62683239885817299</v>
      </c>
      <c r="V2949">
        <v>625</v>
      </c>
      <c r="W2949">
        <v>0.12878549058549399</v>
      </c>
      <c r="X2949">
        <v>107</v>
      </c>
      <c r="Y2949">
        <v>995</v>
      </c>
      <c r="Z2949">
        <v>0.99964937158589995</v>
      </c>
      <c r="AA2949">
        <v>22.952171137781299</v>
      </c>
      <c r="AB2949">
        <v>680</v>
      </c>
      <c r="AC2949">
        <v>0.94857252210349297</v>
      </c>
      <c r="AD2949">
        <v>315</v>
      </c>
      <c r="AE2949">
        <v>5.1076849482407698E-2</v>
      </c>
      <c r="AF2949">
        <v>4</v>
      </c>
      <c r="AG2949">
        <v>3.5062841409862899E-4</v>
      </c>
      <c r="AH2949">
        <v>1.2862629068732801E-3</v>
      </c>
      <c r="AI2949">
        <v>16</v>
      </c>
      <c r="AJ2949" s="73">
        <v>60.457461855871003</v>
      </c>
      <c r="AK2949">
        <v>999</v>
      </c>
      <c r="AL2949">
        <v>1</v>
      </c>
      <c r="AM2949">
        <v>0</v>
      </c>
      <c r="AN2949">
        <v>0</v>
      </c>
      <c r="AO2949">
        <v>0</v>
      </c>
      <c r="AP2949">
        <v>0</v>
      </c>
      <c r="AQ2949">
        <v>999</v>
      </c>
      <c r="AR2949">
        <v>0.999999999999999</v>
      </c>
      <c r="AS2949">
        <v>0</v>
      </c>
      <c r="AT2949">
        <v>0</v>
      </c>
      <c r="AU2949">
        <v>0</v>
      </c>
      <c r="AV2949">
        <v>0</v>
      </c>
      <c r="AW2949">
        <v>999</v>
      </c>
      <c r="AX2949">
        <v>1</v>
      </c>
      <c r="AY2949" s="73">
        <v>62.404603200855902</v>
      </c>
      <c r="AZ2949">
        <v>999</v>
      </c>
      <c r="BA2949">
        <v>1</v>
      </c>
      <c r="BB2949">
        <v>986</v>
      </c>
      <c r="BC2949">
        <v>0.94591900955668395</v>
      </c>
      <c r="BD2949">
        <v>13</v>
      </c>
      <c r="BE2949">
        <v>5.4080990443315602E-2</v>
      </c>
      <c r="BF2949">
        <v>64.388767168530904</v>
      </c>
      <c r="BG2949">
        <v>69.064549919341999</v>
      </c>
      <c r="BH2949">
        <v>62.404603200855902</v>
      </c>
      <c r="BI2949">
        <v>60.457461855871003</v>
      </c>
    </row>
    <row r="2950" spans="1:61" x14ac:dyDescent="0.25">
      <c r="A2950" s="10" t="str">
        <f>VLOOKUP(D2950,'Index-Relations'!E:F,2,FALSE)</f>
        <v>ESG</v>
      </c>
      <c r="B2950" t="s">
        <v>3450</v>
      </c>
      <c r="C2950" s="53" t="s">
        <v>2766</v>
      </c>
      <c r="D2950" s="59" t="s">
        <v>2854</v>
      </c>
      <c r="E2950" s="59" t="s">
        <v>6366</v>
      </c>
      <c r="F2950" t="s">
        <v>1102</v>
      </c>
      <c r="G2950" t="s">
        <v>1101</v>
      </c>
      <c r="H2950" t="s">
        <v>1103</v>
      </c>
      <c r="I2950" s="52">
        <v>45446</v>
      </c>
      <c r="J2950" t="s">
        <v>2457</v>
      </c>
      <c r="K2950">
        <v>1017</v>
      </c>
      <c r="L2950" s="73">
        <v>64.281513576714005</v>
      </c>
      <c r="M2950">
        <v>1017</v>
      </c>
      <c r="N2950">
        <v>1</v>
      </c>
      <c r="O2950" s="73">
        <v>68.655051731409998</v>
      </c>
      <c r="P2950">
        <v>1017</v>
      </c>
      <c r="Q2950">
        <v>1</v>
      </c>
      <c r="R2950">
        <v>1000</v>
      </c>
      <c r="S2950">
        <v>0.998695648002494</v>
      </c>
      <c r="T2950">
        <v>31.643423403543601</v>
      </c>
      <c r="U2950">
        <v>0.63292259904929005</v>
      </c>
      <c r="V2950">
        <v>634</v>
      </c>
      <c r="W2950">
        <v>0.140898874940807</v>
      </c>
      <c r="X2950">
        <v>107</v>
      </c>
      <c r="Y2950">
        <v>1012</v>
      </c>
      <c r="Z2950">
        <v>0.99961466988320702</v>
      </c>
      <c r="AA2950">
        <v>24.796200904674201</v>
      </c>
      <c r="AB2950">
        <v>683</v>
      </c>
      <c r="AC2950">
        <v>0.94636021910552104</v>
      </c>
      <c r="AD2950">
        <v>329</v>
      </c>
      <c r="AE2950">
        <v>5.3254450777685501E-2</v>
      </c>
      <c r="AF2950">
        <v>5</v>
      </c>
      <c r="AG2950">
        <v>3.8533011679312001E-4</v>
      </c>
      <c r="AH2950">
        <v>1.3223632565320001E-3</v>
      </c>
      <c r="AI2950">
        <v>16</v>
      </c>
      <c r="AJ2950" s="73">
        <v>60.328265796795002</v>
      </c>
      <c r="AK2950">
        <v>1017</v>
      </c>
      <c r="AL2950">
        <v>1</v>
      </c>
      <c r="AM2950">
        <v>0</v>
      </c>
      <c r="AN2950">
        <v>0</v>
      </c>
      <c r="AO2950">
        <v>0</v>
      </c>
      <c r="AP2950">
        <v>0</v>
      </c>
      <c r="AQ2950">
        <v>1017</v>
      </c>
      <c r="AR2950">
        <v>1</v>
      </c>
      <c r="AS2950">
        <v>0</v>
      </c>
      <c r="AT2950">
        <v>0</v>
      </c>
      <c r="AU2950">
        <v>0</v>
      </c>
      <c r="AV2950">
        <v>0</v>
      </c>
      <c r="AW2950">
        <v>1017</v>
      </c>
      <c r="AX2950">
        <v>0.999999999999999</v>
      </c>
      <c r="AY2950" s="73">
        <v>62.599558340994001</v>
      </c>
      <c r="AZ2950">
        <v>1017</v>
      </c>
      <c r="BA2950">
        <v>1</v>
      </c>
      <c r="BB2950">
        <v>1004</v>
      </c>
      <c r="BC2950">
        <v>0.94637547525306598</v>
      </c>
      <c r="BD2950">
        <v>13</v>
      </c>
      <c r="BE2950">
        <v>5.3624524746933598E-2</v>
      </c>
      <c r="BF2950">
        <v>64.281513576714005</v>
      </c>
      <c r="BG2950">
        <v>68.655051731409998</v>
      </c>
      <c r="BH2950">
        <v>62.599558340994001</v>
      </c>
      <c r="BI2950">
        <v>60.328265796795002</v>
      </c>
    </row>
    <row r="2951" spans="1:61" x14ac:dyDescent="0.25">
      <c r="A2951" s="10" t="str">
        <f>VLOOKUP(D2951,'Index-Relations'!E:F,2,FALSE)</f>
        <v>ESG</v>
      </c>
      <c r="B2951" t="s">
        <v>3450</v>
      </c>
      <c r="C2951" s="53" t="s">
        <v>2767</v>
      </c>
      <c r="D2951" s="59" t="s">
        <v>2854</v>
      </c>
      <c r="E2951" s="59" t="s">
        <v>6367</v>
      </c>
      <c r="F2951" t="s">
        <v>1102</v>
      </c>
      <c r="G2951" t="s">
        <v>1101</v>
      </c>
      <c r="H2951" t="s">
        <v>1103</v>
      </c>
      <c r="I2951" s="52">
        <v>45413</v>
      </c>
      <c r="J2951" t="s">
        <v>2457</v>
      </c>
      <c r="K2951">
        <v>1020</v>
      </c>
      <c r="L2951" s="73">
        <v>64.181792140423994</v>
      </c>
      <c r="M2951">
        <v>1020</v>
      </c>
      <c r="N2951">
        <v>1</v>
      </c>
      <c r="O2951" s="73">
        <v>68.817397816303895</v>
      </c>
      <c r="P2951">
        <v>1020</v>
      </c>
      <c r="Q2951">
        <v>1</v>
      </c>
      <c r="R2951">
        <v>1003</v>
      </c>
      <c r="S2951">
        <v>0.99862855440965204</v>
      </c>
      <c r="T2951">
        <v>32.055002783849801</v>
      </c>
      <c r="U2951">
        <v>0.63165452677515299</v>
      </c>
      <c r="V2951">
        <v>637</v>
      </c>
      <c r="W2951">
        <v>0.138894668928535</v>
      </c>
      <c r="X2951">
        <v>108</v>
      </c>
      <c r="Y2951">
        <v>1015</v>
      </c>
      <c r="Z2951">
        <v>0.99963783146198504</v>
      </c>
      <c r="AA2951">
        <v>25.6448196477666</v>
      </c>
      <c r="AB2951">
        <v>685</v>
      </c>
      <c r="AC2951">
        <v>0.94568407752730099</v>
      </c>
      <c r="AD2951">
        <v>330</v>
      </c>
      <c r="AE2951">
        <v>5.3953753934683997E-2</v>
      </c>
      <c r="AF2951">
        <v>5</v>
      </c>
      <c r="AG2951">
        <v>3.6216853801442002E-4</v>
      </c>
      <c r="AH2951">
        <v>1.26039674597889E-3</v>
      </c>
      <c r="AI2951">
        <v>16</v>
      </c>
      <c r="AJ2951" s="73">
        <v>59.875671159801897</v>
      </c>
      <c r="AK2951">
        <v>1020</v>
      </c>
      <c r="AL2951">
        <v>1</v>
      </c>
      <c r="AM2951">
        <v>0</v>
      </c>
      <c r="AN2951">
        <v>0</v>
      </c>
      <c r="AO2951">
        <v>0</v>
      </c>
      <c r="AP2951">
        <v>0</v>
      </c>
      <c r="AQ2951">
        <v>1020</v>
      </c>
      <c r="AR2951">
        <v>1</v>
      </c>
      <c r="AS2951">
        <v>0</v>
      </c>
      <c r="AT2951">
        <v>0</v>
      </c>
      <c r="AU2951">
        <v>0</v>
      </c>
      <c r="AV2951">
        <v>0</v>
      </c>
      <c r="AW2951">
        <v>1020</v>
      </c>
      <c r="AX2951">
        <v>1</v>
      </c>
      <c r="AY2951" s="73">
        <v>62.612232232162903</v>
      </c>
      <c r="AZ2951">
        <v>1020</v>
      </c>
      <c r="BA2951">
        <v>1</v>
      </c>
      <c r="BB2951">
        <v>1008</v>
      </c>
      <c r="BC2951">
        <v>0.95644117187649003</v>
      </c>
      <c r="BD2951">
        <v>12</v>
      </c>
      <c r="BE2951">
        <v>4.3558828123509197E-2</v>
      </c>
      <c r="BF2951">
        <v>64.181792140423994</v>
      </c>
      <c r="BG2951">
        <v>68.817397816303895</v>
      </c>
      <c r="BH2951">
        <v>62.612232232162903</v>
      </c>
      <c r="BI2951">
        <v>59.875671159801897</v>
      </c>
    </row>
    <row r="2952" spans="1:61" x14ac:dyDescent="0.25">
      <c r="A2952" s="10" t="str">
        <f>VLOOKUP(D2952,'Index-Relations'!E:F,2,FALSE)</f>
        <v>ESG</v>
      </c>
      <c r="B2952" t="s">
        <v>3450</v>
      </c>
      <c r="C2952" s="53" t="s">
        <v>2768</v>
      </c>
      <c r="D2952" s="59" t="s">
        <v>2854</v>
      </c>
      <c r="E2952" s="59" t="s">
        <v>6368</v>
      </c>
      <c r="F2952" t="s">
        <v>1102</v>
      </c>
      <c r="G2952" t="s">
        <v>1101</v>
      </c>
      <c r="H2952" t="s">
        <v>1103</v>
      </c>
      <c r="I2952" s="52">
        <v>45383</v>
      </c>
      <c r="J2952" t="s">
        <v>2457</v>
      </c>
      <c r="K2952">
        <v>911</v>
      </c>
      <c r="L2952">
        <v>67.932701944718204</v>
      </c>
      <c r="M2952">
        <v>911</v>
      </c>
      <c r="N2952">
        <v>1</v>
      </c>
      <c r="O2952">
        <v>73.134456717190801</v>
      </c>
      <c r="P2952">
        <v>911</v>
      </c>
      <c r="Q2952">
        <v>1</v>
      </c>
      <c r="R2952">
        <v>909</v>
      </c>
      <c r="S2952">
        <v>0.99995803794088101</v>
      </c>
      <c r="T2952">
        <v>31.742053258254401</v>
      </c>
      <c r="U2952">
        <v>0.61234227762827897</v>
      </c>
      <c r="V2952">
        <v>566</v>
      </c>
      <c r="W2952">
        <v>0.11063772425918</v>
      </c>
      <c r="X2952">
        <v>90</v>
      </c>
      <c r="Y2952">
        <v>909</v>
      </c>
      <c r="Z2952">
        <v>0.99829285649413002</v>
      </c>
      <c r="AA2952">
        <v>21.275511644927299</v>
      </c>
      <c r="AB2952">
        <v>614</v>
      </c>
      <c r="AC2952">
        <v>0.95241059170981801</v>
      </c>
      <c r="AD2952">
        <v>295</v>
      </c>
      <c r="AE2952">
        <v>4.5882264784312003E-2</v>
      </c>
      <c r="AF2952">
        <v>2</v>
      </c>
      <c r="AG2952">
        <v>1.70714350586909E-3</v>
      </c>
      <c r="AH2952">
        <v>1.19926826566896E-3</v>
      </c>
      <c r="AI2952">
        <v>9</v>
      </c>
      <c r="AJ2952">
        <v>63.089346862805897</v>
      </c>
      <c r="AK2952">
        <v>911</v>
      </c>
      <c r="AL2952">
        <v>1</v>
      </c>
      <c r="AM2952">
        <v>0</v>
      </c>
      <c r="AN2952">
        <v>0</v>
      </c>
      <c r="AO2952">
        <v>0</v>
      </c>
      <c r="AP2952">
        <v>0</v>
      </c>
      <c r="AQ2952">
        <v>911</v>
      </c>
      <c r="AR2952">
        <v>1</v>
      </c>
      <c r="AS2952">
        <v>0</v>
      </c>
      <c r="AT2952">
        <v>0</v>
      </c>
      <c r="AU2952">
        <v>0</v>
      </c>
      <c r="AV2952">
        <v>0</v>
      </c>
      <c r="AW2952">
        <v>911</v>
      </c>
      <c r="AX2952">
        <v>0.999999999999999</v>
      </c>
      <c r="AY2952">
        <v>66.207589886121198</v>
      </c>
      <c r="AZ2952">
        <v>911</v>
      </c>
      <c r="BA2952">
        <v>1</v>
      </c>
      <c r="BB2952">
        <v>897</v>
      </c>
      <c r="BC2952">
        <v>0.90845761517621304</v>
      </c>
      <c r="BD2952">
        <v>14</v>
      </c>
      <c r="BE2952">
        <v>9.1542384823786599E-2</v>
      </c>
      <c r="BF2952">
        <v>64.307631461266993</v>
      </c>
      <c r="BG2952">
        <v>68.361664052109901</v>
      </c>
      <c r="BH2952">
        <v>62.943402970869997</v>
      </c>
      <c r="BI2952">
        <v>60.206778794128901</v>
      </c>
    </row>
    <row r="2953" spans="1:61" x14ac:dyDescent="0.25">
      <c r="A2953" s="10" t="str">
        <f>VLOOKUP(D2953,'Index-Relations'!E:F,2,FALSE)</f>
        <v>ESG</v>
      </c>
      <c r="B2953" t="s">
        <v>3450</v>
      </c>
      <c r="C2953" s="53" t="s">
        <v>2769</v>
      </c>
      <c r="D2953" s="59" t="s">
        <v>2854</v>
      </c>
      <c r="E2953" s="59" t="s">
        <v>6369</v>
      </c>
      <c r="F2953" t="s">
        <v>1102</v>
      </c>
      <c r="G2953" t="s">
        <v>1101</v>
      </c>
      <c r="H2953" t="s">
        <v>1103</v>
      </c>
      <c r="I2953" s="52">
        <v>45352</v>
      </c>
      <c r="J2953" t="s">
        <v>2457</v>
      </c>
      <c r="K2953">
        <v>926</v>
      </c>
      <c r="L2953">
        <v>68.300652251501404</v>
      </c>
      <c r="M2953">
        <v>926</v>
      </c>
      <c r="N2953">
        <v>1</v>
      </c>
      <c r="O2953">
        <v>73.432734895809304</v>
      </c>
      <c r="P2953">
        <v>926</v>
      </c>
      <c r="Q2953">
        <v>1</v>
      </c>
      <c r="R2953">
        <v>923</v>
      </c>
      <c r="S2953">
        <v>0.99988445122088199</v>
      </c>
      <c r="T2953">
        <v>31.947869128057398</v>
      </c>
      <c r="U2953">
        <v>0.59874482836170795</v>
      </c>
      <c r="V2953">
        <v>570</v>
      </c>
      <c r="W2953">
        <v>0.10460224810851</v>
      </c>
      <c r="X2953">
        <v>87</v>
      </c>
      <c r="Y2953">
        <v>924</v>
      </c>
      <c r="Z2953">
        <v>0.99839567957206798</v>
      </c>
      <c r="AA2953">
        <v>21.528912202989801</v>
      </c>
      <c r="AB2953">
        <v>618</v>
      </c>
      <c r="AC2953">
        <v>0.95119815523001605</v>
      </c>
      <c r="AD2953">
        <v>306</v>
      </c>
      <c r="AE2953">
        <v>4.7197524342053397E-2</v>
      </c>
      <c r="AF2953">
        <v>2</v>
      </c>
      <c r="AG2953">
        <v>1.6043204279304699E-3</v>
      </c>
      <c r="AH2953">
        <v>5.6162086995627399E-4</v>
      </c>
      <c r="AI2953">
        <v>7</v>
      </c>
      <c r="AJ2953">
        <v>63.833095335280099</v>
      </c>
      <c r="AK2953">
        <v>926</v>
      </c>
      <c r="AL2953">
        <v>1</v>
      </c>
      <c r="AM2953">
        <v>0</v>
      </c>
      <c r="AN2953">
        <v>0</v>
      </c>
      <c r="AO2953">
        <v>0</v>
      </c>
      <c r="AP2953">
        <v>0</v>
      </c>
      <c r="AQ2953">
        <v>926</v>
      </c>
      <c r="AR2953">
        <v>0.999999999999999</v>
      </c>
      <c r="AS2953">
        <v>0</v>
      </c>
      <c r="AT2953">
        <v>0</v>
      </c>
      <c r="AU2953">
        <v>0</v>
      </c>
      <c r="AV2953">
        <v>0</v>
      </c>
      <c r="AW2953">
        <v>926</v>
      </c>
      <c r="AX2953">
        <v>0.999999999999999</v>
      </c>
      <c r="AY2953">
        <v>66.069113143977901</v>
      </c>
      <c r="AZ2953">
        <v>926</v>
      </c>
      <c r="BA2953">
        <v>1</v>
      </c>
      <c r="BB2953">
        <v>912</v>
      </c>
      <c r="BC2953">
        <v>0.90618154395873496</v>
      </c>
      <c r="BD2953">
        <v>14</v>
      </c>
      <c r="BE2953">
        <v>9.3818456041264403E-2</v>
      </c>
      <c r="BF2953">
        <v>64.630051082793898</v>
      </c>
      <c r="BG2953">
        <v>68.626701879142004</v>
      </c>
      <c r="BH2953">
        <v>62.780599028284001</v>
      </c>
      <c r="BI2953">
        <v>60.921792849882898</v>
      </c>
    </row>
    <row r="2954" spans="1:61" x14ac:dyDescent="0.25">
      <c r="A2954" s="10" t="str">
        <f>VLOOKUP(D2954,'Index-Relations'!E:F,2,FALSE)</f>
        <v>ESG</v>
      </c>
      <c r="B2954" t="s">
        <v>3450</v>
      </c>
      <c r="C2954" s="53" t="s">
        <v>2770</v>
      </c>
      <c r="D2954" s="59" t="s">
        <v>2854</v>
      </c>
      <c r="E2954" s="59" t="s">
        <v>6370</v>
      </c>
      <c r="F2954" t="s">
        <v>1102</v>
      </c>
      <c r="G2954" t="s">
        <v>1101</v>
      </c>
      <c r="H2954" t="s">
        <v>1103</v>
      </c>
      <c r="I2954" s="52">
        <v>45323</v>
      </c>
      <c r="J2954" t="s">
        <v>2457</v>
      </c>
      <c r="K2954">
        <v>927</v>
      </c>
      <c r="L2954">
        <v>68.431964415226403</v>
      </c>
      <c r="M2954">
        <v>927</v>
      </c>
      <c r="N2954">
        <v>1</v>
      </c>
      <c r="O2954">
        <v>73.673149202213807</v>
      </c>
      <c r="P2954">
        <v>927</v>
      </c>
      <c r="Q2954">
        <v>1</v>
      </c>
      <c r="R2954">
        <v>924</v>
      </c>
      <c r="S2954">
        <v>0.99985672376381796</v>
      </c>
      <c r="T2954">
        <v>32.205141133433301</v>
      </c>
      <c r="U2954">
        <v>0.588814432700284</v>
      </c>
      <c r="V2954">
        <v>565</v>
      </c>
      <c r="W2954">
        <v>0.103613524525325</v>
      </c>
      <c r="X2954">
        <v>83</v>
      </c>
      <c r="Y2954">
        <v>925</v>
      </c>
      <c r="Z2954">
        <v>0.99876991679254801</v>
      </c>
      <c r="AA2954">
        <v>22.216894967559298</v>
      </c>
      <c r="AB2954">
        <v>612</v>
      </c>
      <c r="AC2954">
        <v>0.94955433697743996</v>
      </c>
      <c r="AD2954">
        <v>313</v>
      </c>
      <c r="AE2954">
        <v>4.9215579815106797E-2</v>
      </c>
      <c r="AF2954">
        <v>2</v>
      </c>
      <c r="AG2954">
        <v>1.23008320745273E-3</v>
      </c>
      <c r="AH2954">
        <v>5.9247490518411403E-4</v>
      </c>
      <c r="AI2954">
        <v>7</v>
      </c>
      <c r="AJ2954">
        <v>63.875363999349801</v>
      </c>
      <c r="AK2954">
        <v>927</v>
      </c>
      <c r="AL2954">
        <v>1</v>
      </c>
      <c r="AM2954">
        <v>0</v>
      </c>
      <c r="AN2954">
        <v>0</v>
      </c>
      <c r="AO2954">
        <v>0</v>
      </c>
      <c r="AP2954">
        <v>0</v>
      </c>
      <c r="AQ2954">
        <v>927</v>
      </c>
      <c r="AR2954">
        <v>1</v>
      </c>
      <c r="AS2954">
        <v>0</v>
      </c>
      <c r="AT2954">
        <v>0</v>
      </c>
      <c r="AU2954">
        <v>0</v>
      </c>
      <c r="AV2954">
        <v>0</v>
      </c>
      <c r="AW2954">
        <v>927</v>
      </c>
      <c r="AX2954">
        <v>0.999999999999999</v>
      </c>
      <c r="AY2954">
        <v>65.989406584008904</v>
      </c>
      <c r="AZ2954">
        <v>927</v>
      </c>
      <c r="BA2954">
        <v>1</v>
      </c>
      <c r="BB2954">
        <v>914</v>
      </c>
      <c r="BC2954">
        <v>0.90959045069101196</v>
      </c>
      <c r="BD2954">
        <v>13</v>
      </c>
      <c r="BE2954">
        <v>9.0409549308987605E-2</v>
      </c>
      <c r="BF2954">
        <v>64.665782256470905</v>
      </c>
      <c r="BG2954">
        <v>68.797637302160993</v>
      </c>
      <c r="BH2954">
        <v>62.651051041938899</v>
      </c>
      <c r="BI2954">
        <v>60.897149756855903</v>
      </c>
    </row>
    <row r="2955" spans="1:61" x14ac:dyDescent="0.25">
      <c r="A2955" s="10" t="str">
        <f>VLOOKUP(D2955,'Index-Relations'!E:F,2,FALSE)</f>
        <v>ESG</v>
      </c>
      <c r="B2955" t="s">
        <v>3450</v>
      </c>
      <c r="C2955" s="53" t="s">
        <v>2760</v>
      </c>
      <c r="D2955" s="59" t="s">
        <v>2855</v>
      </c>
      <c r="E2955" s="59" t="s">
        <v>6371</v>
      </c>
      <c r="F2955" t="s">
        <v>1106</v>
      </c>
      <c r="G2955" t="s">
        <v>1105</v>
      </c>
      <c r="H2955" t="s">
        <v>1107</v>
      </c>
      <c r="I2955" s="52">
        <v>45659</v>
      </c>
      <c r="J2955" t="s">
        <v>2457</v>
      </c>
      <c r="K2955">
        <v>1347</v>
      </c>
      <c r="L2955" s="73">
        <v>63.702960489779997</v>
      </c>
      <c r="M2955">
        <v>1335</v>
      </c>
      <c r="N2955">
        <v>0.99758145399119103</v>
      </c>
      <c r="O2955" s="73">
        <v>69.722771860538998</v>
      </c>
      <c r="P2955">
        <v>1335</v>
      </c>
      <c r="Q2955">
        <v>0.99758145399119103</v>
      </c>
      <c r="R2955">
        <v>1313</v>
      </c>
      <c r="S2955">
        <v>0.99656522873519104</v>
      </c>
      <c r="T2955">
        <v>30.944765144872498</v>
      </c>
      <c r="U2955">
        <v>0.598893003691093</v>
      </c>
      <c r="V2955">
        <v>823</v>
      </c>
      <c r="W2955">
        <v>8.9666210660194701E-2</v>
      </c>
      <c r="X2955">
        <v>123</v>
      </c>
      <c r="Y2955">
        <v>1336</v>
      </c>
      <c r="Z2955">
        <v>0.99758384796034905</v>
      </c>
      <c r="AA2955">
        <v>19.8326684329747</v>
      </c>
      <c r="AB2955">
        <v>823</v>
      </c>
      <c r="AC2955">
        <v>0.94234113003505005</v>
      </c>
      <c r="AD2955">
        <v>513</v>
      </c>
      <c r="AE2955">
        <v>5.5242717925298702E-2</v>
      </c>
      <c r="AF2955">
        <v>11</v>
      </c>
      <c r="AG2955">
        <v>2.41615203965043E-3</v>
      </c>
      <c r="AH2955">
        <v>2.2696991335571502E-3</v>
      </c>
      <c r="AI2955">
        <v>16</v>
      </c>
      <c r="AJ2955" s="73">
        <v>59.860141218334</v>
      </c>
      <c r="AK2955">
        <v>1335</v>
      </c>
      <c r="AL2955">
        <v>0.99758145399119103</v>
      </c>
      <c r="AM2955">
        <v>0</v>
      </c>
      <c r="AN2955">
        <v>0</v>
      </c>
      <c r="AO2955">
        <v>0</v>
      </c>
      <c r="AP2955">
        <v>0</v>
      </c>
      <c r="AQ2955">
        <v>1345</v>
      </c>
      <c r="AR2955">
        <v>0.99995536363265403</v>
      </c>
      <c r="AS2955">
        <v>0</v>
      </c>
      <c r="AT2955">
        <v>0</v>
      </c>
      <c r="AU2955">
        <v>0</v>
      </c>
      <c r="AV2955">
        <v>0</v>
      </c>
      <c r="AW2955">
        <v>1345</v>
      </c>
      <c r="AX2955">
        <v>0.99995536363265503</v>
      </c>
      <c r="AY2955" s="73">
        <v>60.802958118141902</v>
      </c>
      <c r="AZ2955">
        <v>1335</v>
      </c>
      <c r="BA2955">
        <v>0.99758145399119103</v>
      </c>
      <c r="BB2955">
        <v>1327</v>
      </c>
      <c r="BC2955">
        <v>0.89836533330521795</v>
      </c>
      <c r="BD2955">
        <v>18</v>
      </c>
      <c r="BE2955">
        <v>0.10159003032743601</v>
      </c>
      <c r="BF2955">
        <v>63.702960489779997</v>
      </c>
      <c r="BG2955">
        <v>69.722771860538998</v>
      </c>
      <c r="BH2955">
        <v>60.802958118141902</v>
      </c>
      <c r="BI2955">
        <v>59.860141218334</v>
      </c>
    </row>
    <row r="2956" spans="1:61" x14ac:dyDescent="0.25">
      <c r="A2956" s="10" t="str">
        <f>VLOOKUP(D2956,'Index-Relations'!E:F,2,FALSE)</f>
        <v>ESG</v>
      </c>
      <c r="B2956" t="s">
        <v>3450</v>
      </c>
      <c r="C2956" s="53" t="s">
        <v>2761</v>
      </c>
      <c r="D2956" s="59" t="s">
        <v>2855</v>
      </c>
      <c r="E2956" s="59" t="s">
        <v>6372</v>
      </c>
      <c r="F2956" t="s">
        <v>1106</v>
      </c>
      <c r="G2956" t="s">
        <v>1105</v>
      </c>
      <c r="H2956" t="s">
        <v>1107</v>
      </c>
      <c r="I2956" s="52">
        <v>45628</v>
      </c>
      <c r="J2956" t="s">
        <v>2457</v>
      </c>
      <c r="K2956">
        <v>1353</v>
      </c>
      <c r="L2956" s="73">
        <v>63.843465582145001</v>
      </c>
      <c r="M2956">
        <v>1341</v>
      </c>
      <c r="N2956">
        <v>0.99761958067146295</v>
      </c>
      <c r="O2956" s="73">
        <v>69.558946985147998</v>
      </c>
      <c r="P2956">
        <v>1341</v>
      </c>
      <c r="Q2956">
        <v>0.99761958067146295</v>
      </c>
      <c r="R2956">
        <v>1319</v>
      </c>
      <c r="S2956">
        <v>0.99656189339325096</v>
      </c>
      <c r="T2956">
        <v>31.040537805500598</v>
      </c>
      <c r="U2956">
        <v>0.60120821876727404</v>
      </c>
      <c r="V2956">
        <v>826</v>
      </c>
      <c r="W2956">
        <v>8.9370585378808695E-2</v>
      </c>
      <c r="X2956">
        <v>124</v>
      </c>
      <c r="Y2956">
        <v>1342</v>
      </c>
      <c r="Z2956">
        <v>0.99762196165334005</v>
      </c>
      <c r="AA2956">
        <v>18.817634110610499</v>
      </c>
      <c r="AB2956">
        <v>845</v>
      </c>
      <c r="AC2956">
        <v>0.94453023218097099</v>
      </c>
      <c r="AD2956">
        <v>497</v>
      </c>
      <c r="AE2956">
        <v>5.3091729472370897E-2</v>
      </c>
      <c r="AF2956">
        <v>11</v>
      </c>
      <c r="AG2956">
        <v>2.37803834665797E-3</v>
      </c>
      <c r="AH2956">
        <v>2.32105713567788E-3</v>
      </c>
      <c r="AI2956">
        <v>16</v>
      </c>
      <c r="AJ2956" s="73">
        <v>60.008422698809902</v>
      </c>
      <c r="AK2956">
        <v>1341</v>
      </c>
      <c r="AL2956">
        <v>0.99761958067146295</v>
      </c>
      <c r="AM2956">
        <v>0</v>
      </c>
      <c r="AN2956">
        <v>0</v>
      </c>
      <c r="AO2956">
        <v>0</v>
      </c>
      <c r="AP2956">
        <v>0</v>
      </c>
      <c r="AQ2956">
        <v>1351</v>
      </c>
      <c r="AR2956">
        <v>0.99995682467102998</v>
      </c>
      <c r="AS2956">
        <v>0</v>
      </c>
      <c r="AT2956">
        <v>0</v>
      </c>
      <c r="AU2956">
        <v>0</v>
      </c>
      <c r="AV2956">
        <v>0</v>
      </c>
      <c r="AW2956">
        <v>1351</v>
      </c>
      <c r="AX2956">
        <v>0.99995682467102998</v>
      </c>
      <c r="AY2956" s="73">
        <v>61.252119304004999</v>
      </c>
      <c r="AZ2956">
        <v>1341</v>
      </c>
      <c r="BA2956">
        <v>0.99761958067146295</v>
      </c>
      <c r="BB2956">
        <v>1333</v>
      </c>
      <c r="BC2956">
        <v>0.90253204860422998</v>
      </c>
      <c r="BD2956">
        <v>18</v>
      </c>
      <c r="BE2956">
        <v>9.7424776066800806E-2</v>
      </c>
      <c r="BF2956">
        <v>63.843465582145001</v>
      </c>
      <c r="BG2956">
        <v>69.558946985147998</v>
      </c>
      <c r="BH2956">
        <v>61.252119304004999</v>
      </c>
      <c r="BI2956">
        <v>60.008422698809902</v>
      </c>
    </row>
    <row r="2957" spans="1:61" x14ac:dyDescent="0.25">
      <c r="A2957" s="10" t="str">
        <f>VLOOKUP(D2957,'Index-Relations'!E:F,2,FALSE)</f>
        <v>ESG</v>
      </c>
      <c r="B2957" t="s">
        <v>3450</v>
      </c>
      <c r="C2957" s="53" t="s">
        <v>2762</v>
      </c>
      <c r="D2957" s="59" t="s">
        <v>2855</v>
      </c>
      <c r="E2957" s="59" t="s">
        <v>6373</v>
      </c>
      <c r="F2957" t="s">
        <v>1106</v>
      </c>
      <c r="G2957" t="s">
        <v>1105</v>
      </c>
      <c r="H2957" t="s">
        <v>1107</v>
      </c>
      <c r="I2957" s="52">
        <v>45597</v>
      </c>
      <c r="J2957" t="s">
        <v>2457</v>
      </c>
      <c r="K2957">
        <v>1360</v>
      </c>
      <c r="L2957" s="73">
        <v>64.233083225803</v>
      </c>
      <c r="M2957">
        <v>1348</v>
      </c>
      <c r="N2957">
        <v>0.99774636241295001</v>
      </c>
      <c r="O2957" s="73">
        <v>69.803927931470994</v>
      </c>
      <c r="P2957">
        <v>1348</v>
      </c>
      <c r="Q2957">
        <v>0.99774636241295001</v>
      </c>
      <c r="R2957">
        <v>1326</v>
      </c>
      <c r="S2957">
        <v>0.99667962524617304</v>
      </c>
      <c r="T2957">
        <v>30.973219567697399</v>
      </c>
      <c r="U2957">
        <v>0.60186041702550597</v>
      </c>
      <c r="V2957">
        <v>829</v>
      </c>
      <c r="W2957">
        <v>9.01368193071444E-2</v>
      </c>
      <c r="X2957">
        <v>125</v>
      </c>
      <c r="Y2957">
        <v>1347</v>
      </c>
      <c r="Z2957">
        <v>0.99771238633682502</v>
      </c>
      <c r="AA2957">
        <v>19.741751205070099</v>
      </c>
      <c r="AB2957">
        <v>843</v>
      </c>
      <c r="AC2957">
        <v>0.94254039053561001</v>
      </c>
      <c r="AD2957">
        <v>504</v>
      </c>
      <c r="AE2957">
        <v>5.51719958012147E-2</v>
      </c>
      <c r="AF2957">
        <v>13</v>
      </c>
      <c r="AG2957">
        <v>2.2876136631746801E-3</v>
      </c>
      <c r="AH2957">
        <v>2.2092718341724799E-3</v>
      </c>
      <c r="AI2957">
        <v>15</v>
      </c>
      <c r="AJ2957" s="73">
        <v>60.511841140510903</v>
      </c>
      <c r="AK2957">
        <v>1348</v>
      </c>
      <c r="AL2957">
        <v>0.99774636241295001</v>
      </c>
      <c r="AM2957">
        <v>0</v>
      </c>
      <c r="AN2957">
        <v>0</v>
      </c>
      <c r="AO2957">
        <v>0</v>
      </c>
      <c r="AP2957">
        <v>0</v>
      </c>
      <c r="AQ2957">
        <v>1358</v>
      </c>
      <c r="AR2957">
        <v>0.99998147568593998</v>
      </c>
      <c r="AS2957">
        <v>0</v>
      </c>
      <c r="AT2957">
        <v>0</v>
      </c>
      <c r="AU2957">
        <v>0</v>
      </c>
      <c r="AV2957">
        <v>0</v>
      </c>
      <c r="AW2957">
        <v>1358</v>
      </c>
      <c r="AX2957">
        <v>0.99998147568593998</v>
      </c>
      <c r="AY2957" s="73">
        <v>61.603572839175897</v>
      </c>
      <c r="AZ2957">
        <v>1348</v>
      </c>
      <c r="BA2957">
        <v>0.99774636241295001</v>
      </c>
      <c r="BB2957">
        <v>1339</v>
      </c>
      <c r="BC2957">
        <v>0.90415867059730903</v>
      </c>
      <c r="BD2957">
        <v>19</v>
      </c>
      <c r="BE2957">
        <v>9.5822805088631099E-2</v>
      </c>
      <c r="BF2957">
        <v>64.233083225803</v>
      </c>
      <c r="BG2957">
        <v>69.803927931470994</v>
      </c>
      <c r="BH2957">
        <v>61.603572839175897</v>
      </c>
      <c r="BI2957">
        <v>60.511841140510903</v>
      </c>
    </row>
    <row r="2958" spans="1:61" x14ac:dyDescent="0.25">
      <c r="A2958" s="10" t="str">
        <f>VLOOKUP(D2958,'Index-Relations'!E:F,2,FALSE)</f>
        <v>ESG</v>
      </c>
      <c r="B2958" t="s">
        <v>3450</v>
      </c>
      <c r="C2958" s="53" t="s">
        <v>2763</v>
      </c>
      <c r="D2958" s="59" t="s">
        <v>2855</v>
      </c>
      <c r="E2958" s="59" t="s">
        <v>6374</v>
      </c>
      <c r="F2958" t="s">
        <v>1106</v>
      </c>
      <c r="G2958" t="s">
        <v>1105</v>
      </c>
      <c r="H2958" t="s">
        <v>1107</v>
      </c>
      <c r="I2958" s="52">
        <v>45566</v>
      </c>
      <c r="J2958" t="s">
        <v>2457</v>
      </c>
      <c r="K2958">
        <v>1365</v>
      </c>
      <c r="L2958" s="73">
        <v>64.070723341256993</v>
      </c>
      <c r="M2958">
        <v>1354</v>
      </c>
      <c r="N2958">
        <v>0.99809665322153196</v>
      </c>
      <c r="O2958" s="73">
        <v>69.753440457964999</v>
      </c>
      <c r="P2958">
        <v>1354</v>
      </c>
      <c r="Q2958">
        <v>0.99809665322153196</v>
      </c>
      <c r="R2958">
        <v>1332</v>
      </c>
      <c r="S2958">
        <v>0.99702938887894799</v>
      </c>
      <c r="T2958">
        <v>31.3241698697977</v>
      </c>
      <c r="U2958">
        <v>0.60353963550670597</v>
      </c>
      <c r="V2958">
        <v>827</v>
      </c>
      <c r="W2958">
        <v>9.1258789201601506E-2</v>
      </c>
      <c r="X2958">
        <v>125</v>
      </c>
      <c r="Y2958">
        <v>1352</v>
      </c>
      <c r="Z2958">
        <v>0.99801833468750201</v>
      </c>
      <c r="AA2958">
        <v>19.366886378685599</v>
      </c>
      <c r="AB2958">
        <v>853</v>
      </c>
      <c r="AC2958">
        <v>0.95741786370181503</v>
      </c>
      <c r="AD2958">
        <v>499</v>
      </c>
      <c r="AE2958">
        <v>4.0600470985687698E-2</v>
      </c>
      <c r="AF2958">
        <v>13</v>
      </c>
      <c r="AG2958">
        <v>1.98166531249653E-3</v>
      </c>
      <c r="AH2958">
        <v>2.04821674508398E-3</v>
      </c>
      <c r="AI2958">
        <v>15</v>
      </c>
      <c r="AJ2958" s="73">
        <v>60.259357928950998</v>
      </c>
      <c r="AK2958">
        <v>1354</v>
      </c>
      <c r="AL2958">
        <v>0.99809665322153196</v>
      </c>
      <c r="AM2958">
        <v>0</v>
      </c>
      <c r="AN2958">
        <v>0</v>
      </c>
      <c r="AO2958">
        <v>0</v>
      </c>
      <c r="AP2958">
        <v>0</v>
      </c>
      <c r="AQ2958">
        <v>1364</v>
      </c>
      <c r="AR2958">
        <v>1</v>
      </c>
      <c r="AS2958">
        <v>0</v>
      </c>
      <c r="AT2958">
        <v>0</v>
      </c>
      <c r="AU2958">
        <v>1.10992289774645E-4</v>
      </c>
      <c r="AV2958">
        <v>1</v>
      </c>
      <c r="AW2958">
        <v>1364</v>
      </c>
      <c r="AX2958">
        <v>1</v>
      </c>
      <c r="AY2958" s="73">
        <v>61.418291680223902</v>
      </c>
      <c r="AZ2958">
        <v>1354</v>
      </c>
      <c r="BA2958">
        <v>0.99809665322153196</v>
      </c>
      <c r="BB2958">
        <v>1345</v>
      </c>
      <c r="BC2958">
        <v>0.90333402533319795</v>
      </c>
      <c r="BD2958">
        <v>19</v>
      </c>
      <c r="BE2958">
        <v>9.6665974666801005E-2</v>
      </c>
      <c r="BF2958">
        <v>64.070723341256993</v>
      </c>
      <c r="BG2958">
        <v>69.753440457964999</v>
      </c>
      <c r="BH2958">
        <v>61.418291680223902</v>
      </c>
      <c r="BI2958">
        <v>60.259357928950998</v>
      </c>
    </row>
    <row r="2959" spans="1:61" x14ac:dyDescent="0.25">
      <c r="A2959" s="10" t="str">
        <f>VLOOKUP(D2959,'Index-Relations'!E:F,2,FALSE)</f>
        <v>ESG</v>
      </c>
      <c r="B2959" t="s">
        <v>3450</v>
      </c>
      <c r="C2959" s="53" t="s">
        <v>2764</v>
      </c>
      <c r="D2959" s="59" t="s">
        <v>2855</v>
      </c>
      <c r="E2959" s="59" t="s">
        <v>6375</v>
      </c>
      <c r="F2959" t="s">
        <v>1106</v>
      </c>
      <c r="G2959" t="s">
        <v>1105</v>
      </c>
      <c r="H2959" t="s">
        <v>1107</v>
      </c>
      <c r="I2959" s="52">
        <v>45538</v>
      </c>
      <c r="J2959" t="s">
        <v>2457</v>
      </c>
      <c r="K2959">
        <v>1380</v>
      </c>
      <c r="L2959" s="73">
        <v>64.541099606193995</v>
      </c>
      <c r="M2959">
        <v>1370</v>
      </c>
      <c r="N2959">
        <v>0.998440245805709</v>
      </c>
      <c r="O2959" s="73">
        <v>69.768763936114993</v>
      </c>
      <c r="P2959">
        <v>1370</v>
      </c>
      <c r="Q2959">
        <v>0.998440245805709</v>
      </c>
      <c r="R2959">
        <v>1347</v>
      </c>
      <c r="S2959">
        <v>0.99744419331398204</v>
      </c>
      <c r="T2959">
        <v>31.191854157050301</v>
      </c>
      <c r="U2959">
        <v>0.61510907127829395</v>
      </c>
      <c r="V2959">
        <v>841</v>
      </c>
      <c r="W2959">
        <v>9.7732832426151203E-2</v>
      </c>
      <c r="X2959">
        <v>131</v>
      </c>
      <c r="Y2959">
        <v>1365</v>
      </c>
      <c r="Z2959">
        <v>0.99828423347584105</v>
      </c>
      <c r="AA2959">
        <v>20.345318740569098</v>
      </c>
      <c r="AB2959">
        <v>865</v>
      </c>
      <c r="AC2959">
        <v>0.96686229033308402</v>
      </c>
      <c r="AD2959">
        <v>533</v>
      </c>
      <c r="AE2959">
        <v>3.8841496843566803E-2</v>
      </c>
      <c r="AF2959">
        <v>-18</v>
      </c>
      <c r="AG2959">
        <v>0</v>
      </c>
      <c r="AH2959">
        <v>2.0054249282052601E-3</v>
      </c>
      <c r="AI2959">
        <v>17</v>
      </c>
      <c r="AJ2959" s="73">
        <v>60.876649608087</v>
      </c>
      <c r="AK2959">
        <v>1370</v>
      </c>
      <c r="AL2959">
        <v>0.998440245805709</v>
      </c>
      <c r="AM2959">
        <v>0</v>
      </c>
      <c r="AN2959">
        <v>0</v>
      </c>
      <c r="AO2959">
        <v>0</v>
      </c>
      <c r="AP2959">
        <v>0</v>
      </c>
      <c r="AQ2959">
        <v>1380</v>
      </c>
      <c r="AR2959">
        <v>1</v>
      </c>
      <c r="AS2959">
        <v>0</v>
      </c>
      <c r="AT2959">
        <v>0</v>
      </c>
      <c r="AU2959">
        <v>1.2124523658105901E-4</v>
      </c>
      <c r="AV2959">
        <v>1</v>
      </c>
      <c r="AW2959">
        <v>1380</v>
      </c>
      <c r="AX2959">
        <v>1</v>
      </c>
      <c r="AY2959" s="73">
        <v>61.989618409862899</v>
      </c>
      <c r="AZ2959">
        <v>1370</v>
      </c>
      <c r="BA2959">
        <v>0.998440245805709</v>
      </c>
      <c r="BB2959">
        <v>1361</v>
      </c>
      <c r="BC2959">
        <v>0.90738822058610202</v>
      </c>
      <c r="BD2959">
        <v>19</v>
      </c>
      <c r="BE2959">
        <v>9.2611779413897297E-2</v>
      </c>
      <c r="BF2959">
        <v>64.541099606193995</v>
      </c>
      <c r="BG2959">
        <v>69.768763936114993</v>
      </c>
      <c r="BH2959">
        <v>61.989618409862899</v>
      </c>
      <c r="BI2959">
        <v>60.876649608087</v>
      </c>
    </row>
    <row r="2960" spans="1:61" x14ac:dyDescent="0.25">
      <c r="A2960" s="10" t="str">
        <f>VLOOKUP(D2960,'Index-Relations'!E:F,2,FALSE)</f>
        <v>ESG</v>
      </c>
      <c r="B2960" t="s">
        <v>3450</v>
      </c>
      <c r="C2960" s="53" t="s">
        <v>3350</v>
      </c>
      <c r="D2960" s="59" t="s">
        <v>2855</v>
      </c>
      <c r="E2960" s="59" t="s">
        <v>6376</v>
      </c>
      <c r="F2960" t="s">
        <v>1106</v>
      </c>
      <c r="G2960" t="s">
        <v>1105</v>
      </c>
      <c r="H2960" t="s">
        <v>1107</v>
      </c>
      <c r="I2960" s="52">
        <v>45505</v>
      </c>
      <c r="J2960" t="s">
        <v>2457</v>
      </c>
      <c r="K2960">
        <v>1381</v>
      </c>
      <c r="L2960" s="73">
        <v>64.733680830418905</v>
      </c>
      <c r="M2960">
        <v>1371</v>
      </c>
      <c r="N2960">
        <v>0.99857499171534503</v>
      </c>
      <c r="O2960" s="73">
        <v>69.670903412987002</v>
      </c>
      <c r="P2960">
        <v>1371</v>
      </c>
      <c r="Q2960">
        <v>0.99857499171534503</v>
      </c>
      <c r="R2960">
        <v>1348</v>
      </c>
      <c r="S2960">
        <v>0.99756097922050202</v>
      </c>
      <c r="T2960">
        <v>31.178954167059899</v>
      </c>
      <c r="U2960">
        <v>0.61563818917794</v>
      </c>
      <c r="V2960">
        <v>843</v>
      </c>
      <c r="W2960">
        <v>0.103095800390178</v>
      </c>
      <c r="X2960">
        <v>131</v>
      </c>
      <c r="Y2960">
        <v>1366</v>
      </c>
      <c r="Z2960">
        <v>0.99840430632103905</v>
      </c>
      <c r="AA2960">
        <v>22.355590502963199</v>
      </c>
      <c r="AB2960">
        <v>842</v>
      </c>
      <c r="AC2960">
        <v>0.96477719030487996</v>
      </c>
      <c r="AD2960">
        <v>524</v>
      </c>
      <c r="AE2960">
        <v>3.3627116016160002E-2</v>
      </c>
      <c r="AF2960">
        <v>15</v>
      </c>
      <c r="AG2960">
        <v>1.59569367895959E-3</v>
      </c>
      <c r="AH2960">
        <v>1.95659143392013E-3</v>
      </c>
      <c r="AI2960">
        <v>18</v>
      </c>
      <c r="AJ2960" s="73">
        <v>60.963431845029902</v>
      </c>
      <c r="AK2960">
        <v>1371</v>
      </c>
      <c r="AL2960">
        <v>0.99857499171534503</v>
      </c>
      <c r="AM2960">
        <v>0</v>
      </c>
      <c r="AN2960">
        <v>0</v>
      </c>
      <c r="AO2960">
        <v>0</v>
      </c>
      <c r="AP2960">
        <v>0</v>
      </c>
      <c r="AQ2960">
        <v>1380</v>
      </c>
      <c r="AR2960">
        <v>0.99875050420756095</v>
      </c>
      <c r="AS2960">
        <v>0</v>
      </c>
      <c r="AT2960">
        <v>0</v>
      </c>
      <c r="AU2960">
        <v>0</v>
      </c>
      <c r="AV2960">
        <v>0</v>
      </c>
      <c r="AW2960">
        <v>1380</v>
      </c>
      <c r="AX2960">
        <v>0.99875050420756095</v>
      </c>
      <c r="AY2960" s="73">
        <v>62.445016613996899</v>
      </c>
      <c r="AZ2960">
        <v>1371</v>
      </c>
      <c r="BA2960">
        <v>0.99857499171534503</v>
      </c>
      <c r="BB2960">
        <v>1362</v>
      </c>
      <c r="BC2960">
        <v>0.90604945800527104</v>
      </c>
      <c r="BD2960">
        <v>18</v>
      </c>
      <c r="BE2960">
        <v>9.2701046202290097E-2</v>
      </c>
      <c r="BF2960">
        <v>64.733680830418905</v>
      </c>
      <c r="BG2960">
        <v>69.670903412987002</v>
      </c>
      <c r="BH2960">
        <v>62.445016613996899</v>
      </c>
      <c r="BI2960">
        <v>60.963431845029902</v>
      </c>
    </row>
    <row r="2961" spans="1:61" x14ac:dyDescent="0.25">
      <c r="A2961" s="10" t="str">
        <f>VLOOKUP(D2961,'Index-Relations'!E:F,2,FALSE)</f>
        <v>ESG</v>
      </c>
      <c r="B2961" t="s">
        <v>3450</v>
      </c>
      <c r="C2961" s="53" t="s">
        <v>2765</v>
      </c>
      <c r="D2961" s="59" t="s">
        <v>2855</v>
      </c>
      <c r="E2961" s="59" t="s">
        <v>6377</v>
      </c>
      <c r="F2961" t="s">
        <v>1106</v>
      </c>
      <c r="G2961" t="s">
        <v>1105</v>
      </c>
      <c r="H2961" t="s">
        <v>1107</v>
      </c>
      <c r="I2961" s="52">
        <v>45474</v>
      </c>
      <c r="J2961" t="s">
        <v>2457</v>
      </c>
      <c r="K2961">
        <v>1392</v>
      </c>
      <c r="L2961" s="73">
        <v>65.347872834428898</v>
      </c>
      <c r="M2961">
        <v>1382</v>
      </c>
      <c r="N2961">
        <v>0.99863243342936003</v>
      </c>
      <c r="O2961" s="73">
        <v>69.989773846396901</v>
      </c>
      <c r="P2961">
        <v>1382</v>
      </c>
      <c r="Q2961">
        <v>0.99863243342936003</v>
      </c>
      <c r="R2961">
        <v>1358</v>
      </c>
      <c r="S2961">
        <v>0.99744277489266897</v>
      </c>
      <c r="T2961">
        <v>30.749750410211799</v>
      </c>
      <c r="U2961">
        <v>0.62376573816682501</v>
      </c>
      <c r="V2961">
        <v>849</v>
      </c>
      <c r="W2961">
        <v>0.103256384060903</v>
      </c>
      <c r="X2961">
        <v>132</v>
      </c>
      <c r="Y2961">
        <v>1374</v>
      </c>
      <c r="Z2961">
        <v>0.99688190159296897</v>
      </c>
      <c r="AA2961">
        <v>20.420309631701301</v>
      </c>
      <c r="AB2961">
        <v>833</v>
      </c>
      <c r="AC2961">
        <v>0.95679781758172999</v>
      </c>
      <c r="AD2961">
        <v>541</v>
      </c>
      <c r="AE2961">
        <v>4.0084084011237801E-2</v>
      </c>
      <c r="AF2961">
        <v>18</v>
      </c>
      <c r="AG2961">
        <v>3.1180984070315601E-3</v>
      </c>
      <c r="AH2961">
        <v>1.0704778210994001E-3</v>
      </c>
      <c r="AI2961">
        <v>19</v>
      </c>
      <c r="AJ2961" s="73">
        <v>61.460477282724902</v>
      </c>
      <c r="AK2961">
        <v>1382</v>
      </c>
      <c r="AL2961">
        <v>0.99863243342936003</v>
      </c>
      <c r="AM2961">
        <v>0</v>
      </c>
      <c r="AN2961">
        <v>0</v>
      </c>
      <c r="AO2961">
        <v>0</v>
      </c>
      <c r="AP2961">
        <v>0</v>
      </c>
      <c r="AQ2961">
        <v>1391</v>
      </c>
      <c r="AR2961">
        <v>0.998789585661222</v>
      </c>
      <c r="AS2961">
        <v>0</v>
      </c>
      <c r="AT2961">
        <v>0</v>
      </c>
      <c r="AU2961">
        <v>0</v>
      </c>
      <c r="AV2961">
        <v>0</v>
      </c>
      <c r="AW2961">
        <v>1391</v>
      </c>
      <c r="AX2961">
        <v>0.998789585661223</v>
      </c>
      <c r="AY2961" s="73">
        <v>63.336594769077998</v>
      </c>
      <c r="AZ2961">
        <v>1382</v>
      </c>
      <c r="BA2961">
        <v>0.99863243342936003</v>
      </c>
      <c r="BB2961">
        <v>1373</v>
      </c>
      <c r="BC2961">
        <v>0.90820423673594297</v>
      </c>
      <c r="BD2961">
        <v>18</v>
      </c>
      <c r="BE2961">
        <v>9.0585348925279502E-2</v>
      </c>
      <c r="BF2961">
        <v>65.347872834428898</v>
      </c>
      <c r="BG2961">
        <v>69.989773846396901</v>
      </c>
      <c r="BH2961">
        <v>63.336594769077998</v>
      </c>
      <c r="BI2961">
        <v>61.460477282724902</v>
      </c>
    </row>
    <row r="2962" spans="1:61" x14ac:dyDescent="0.25">
      <c r="A2962" s="10" t="str">
        <f>VLOOKUP(D2962,'Index-Relations'!E:F,2,FALSE)</f>
        <v>ESG</v>
      </c>
      <c r="B2962" t="s">
        <v>3450</v>
      </c>
      <c r="C2962" s="53" t="s">
        <v>2766</v>
      </c>
      <c r="D2962" s="59" t="s">
        <v>2855</v>
      </c>
      <c r="E2962" s="59" t="s">
        <v>6378</v>
      </c>
      <c r="F2962" t="s">
        <v>1106</v>
      </c>
      <c r="G2962" t="s">
        <v>1105</v>
      </c>
      <c r="H2962" t="s">
        <v>1107</v>
      </c>
      <c r="I2962" s="52">
        <v>45446</v>
      </c>
      <c r="J2962" t="s">
        <v>2457</v>
      </c>
      <c r="K2962">
        <v>1406</v>
      </c>
      <c r="L2962" s="73">
        <v>65.426066138541998</v>
      </c>
      <c r="M2962">
        <v>1396</v>
      </c>
      <c r="N2962">
        <v>0.99856201933782596</v>
      </c>
      <c r="O2962" s="73">
        <v>69.783580083405994</v>
      </c>
      <c r="P2962">
        <v>1396</v>
      </c>
      <c r="Q2962">
        <v>0.99856201933782596</v>
      </c>
      <c r="R2962">
        <v>1371</v>
      </c>
      <c r="S2962">
        <v>0.99730594042710097</v>
      </c>
      <c r="T2962">
        <v>31.066525381718499</v>
      </c>
      <c r="U2962">
        <v>0.62901498603737804</v>
      </c>
      <c r="V2962">
        <v>857</v>
      </c>
      <c r="W2962">
        <v>0.111396771884253</v>
      </c>
      <c r="X2962">
        <v>132</v>
      </c>
      <c r="Y2962">
        <v>1387</v>
      </c>
      <c r="Z2962">
        <v>0.996642162028893</v>
      </c>
      <c r="AA2962">
        <v>21.929141782187699</v>
      </c>
      <c r="AB2962">
        <v>829</v>
      </c>
      <c r="AC2962">
        <v>0.95471251112003397</v>
      </c>
      <c r="AD2962">
        <v>558</v>
      </c>
      <c r="AE2962">
        <v>4.1929650908860402E-2</v>
      </c>
      <c r="AF2962">
        <v>19</v>
      </c>
      <c r="AG2962">
        <v>3.3578379711051501E-3</v>
      </c>
      <c r="AH2962">
        <v>1.0925480899977699E-3</v>
      </c>
      <c r="AI2962">
        <v>19</v>
      </c>
      <c r="AJ2962" s="73">
        <v>61.477183813428901</v>
      </c>
      <c r="AK2962">
        <v>1396</v>
      </c>
      <c r="AL2962">
        <v>0.99856201933782596</v>
      </c>
      <c r="AM2962">
        <v>0</v>
      </c>
      <c r="AN2962">
        <v>0</v>
      </c>
      <c r="AO2962">
        <v>0</v>
      </c>
      <c r="AP2962">
        <v>0</v>
      </c>
      <c r="AQ2962">
        <v>1405</v>
      </c>
      <c r="AR2962">
        <v>0.99872982704504798</v>
      </c>
      <c r="AS2962">
        <v>0</v>
      </c>
      <c r="AT2962">
        <v>0</v>
      </c>
      <c r="AU2962">
        <v>0</v>
      </c>
      <c r="AV2962">
        <v>0</v>
      </c>
      <c r="AW2962">
        <v>1405</v>
      </c>
      <c r="AX2962">
        <v>0.99872982704504798</v>
      </c>
      <c r="AY2962" s="73">
        <v>63.714493883872002</v>
      </c>
      <c r="AZ2962">
        <v>1396</v>
      </c>
      <c r="BA2962">
        <v>0.99856201933782596</v>
      </c>
      <c r="BB2962">
        <v>1387</v>
      </c>
      <c r="BC2962">
        <v>0.91006173830385195</v>
      </c>
      <c r="BD2962">
        <v>18</v>
      </c>
      <c r="BE2962">
        <v>8.8668088741195306E-2</v>
      </c>
      <c r="BF2962">
        <v>65.426066138541998</v>
      </c>
      <c r="BG2962">
        <v>69.783580083405994</v>
      </c>
      <c r="BH2962">
        <v>63.714493883872002</v>
      </c>
      <c r="BI2962">
        <v>61.477183813428901</v>
      </c>
    </row>
    <row r="2963" spans="1:61" x14ac:dyDescent="0.25">
      <c r="A2963" s="10" t="str">
        <f>VLOOKUP(D2963,'Index-Relations'!E:F,2,FALSE)</f>
        <v>ESG</v>
      </c>
      <c r="B2963" t="s">
        <v>3450</v>
      </c>
      <c r="C2963" s="53" t="s">
        <v>2767</v>
      </c>
      <c r="D2963" s="59" t="s">
        <v>2855</v>
      </c>
      <c r="E2963" s="59" t="s">
        <v>6379</v>
      </c>
      <c r="F2963" t="s">
        <v>1106</v>
      </c>
      <c r="G2963" t="s">
        <v>1105</v>
      </c>
      <c r="H2963" t="s">
        <v>1107</v>
      </c>
      <c r="I2963" s="52">
        <v>45413</v>
      </c>
      <c r="J2963" t="s">
        <v>2457</v>
      </c>
      <c r="K2963">
        <v>1410</v>
      </c>
      <c r="L2963" s="73">
        <v>65.382469076525993</v>
      </c>
      <c r="M2963">
        <v>1400</v>
      </c>
      <c r="N2963">
        <v>0.99865624739425096</v>
      </c>
      <c r="O2963" s="73">
        <v>69.940620647486995</v>
      </c>
      <c r="P2963">
        <v>1400</v>
      </c>
      <c r="Q2963">
        <v>0.99865624739425096</v>
      </c>
      <c r="R2963">
        <v>1375</v>
      </c>
      <c r="S2963">
        <v>0.99738718173330798</v>
      </c>
      <c r="T2963">
        <v>31.490427796568401</v>
      </c>
      <c r="U2963">
        <v>0.62788420874085904</v>
      </c>
      <c r="V2963">
        <v>860</v>
      </c>
      <c r="W2963">
        <v>0.110671429220098</v>
      </c>
      <c r="X2963">
        <v>133</v>
      </c>
      <c r="Y2963">
        <v>1391</v>
      </c>
      <c r="Z2963">
        <v>0.99686756355671702</v>
      </c>
      <c r="AA2963">
        <v>22.763684744796102</v>
      </c>
      <c r="AB2963">
        <v>831</v>
      </c>
      <c r="AC2963">
        <v>0.95474683098135305</v>
      </c>
      <c r="AD2963">
        <v>560</v>
      </c>
      <c r="AE2963">
        <v>4.2120732575363397E-2</v>
      </c>
      <c r="AF2963">
        <v>19</v>
      </c>
      <c r="AG2963">
        <v>3.1324364432827601E-3</v>
      </c>
      <c r="AH2963">
        <v>1.0479859458364499E-3</v>
      </c>
      <c r="AI2963">
        <v>19</v>
      </c>
      <c r="AJ2963" s="73">
        <v>61.104647160387998</v>
      </c>
      <c r="AK2963">
        <v>1400</v>
      </c>
      <c r="AL2963">
        <v>0.99865624739425096</v>
      </c>
      <c r="AM2963">
        <v>0</v>
      </c>
      <c r="AN2963">
        <v>0</v>
      </c>
      <c r="AO2963">
        <v>0</v>
      </c>
      <c r="AP2963">
        <v>0</v>
      </c>
      <c r="AQ2963">
        <v>1409</v>
      </c>
      <c r="AR2963">
        <v>0.99883443849574705</v>
      </c>
      <c r="AS2963">
        <v>0</v>
      </c>
      <c r="AT2963">
        <v>0</v>
      </c>
      <c r="AU2963">
        <v>0</v>
      </c>
      <c r="AV2963">
        <v>0</v>
      </c>
      <c r="AW2963">
        <v>1409</v>
      </c>
      <c r="AX2963">
        <v>0.99883443849574705</v>
      </c>
      <c r="AY2963" s="73">
        <v>63.796517778057002</v>
      </c>
      <c r="AZ2963">
        <v>1400</v>
      </c>
      <c r="BA2963">
        <v>0.99865624739425096</v>
      </c>
      <c r="BB2963">
        <v>1391</v>
      </c>
      <c r="BC2963">
        <v>0.91985295700963698</v>
      </c>
      <c r="BD2963">
        <v>18</v>
      </c>
      <c r="BE2963">
        <v>7.8981481486110297E-2</v>
      </c>
      <c r="BF2963">
        <v>65.382469076525993</v>
      </c>
      <c r="BG2963">
        <v>69.940620647486995</v>
      </c>
      <c r="BH2963">
        <v>63.796517778057002</v>
      </c>
      <c r="BI2963">
        <v>61.104647160387998</v>
      </c>
    </row>
    <row r="2964" spans="1:61" x14ac:dyDescent="0.25">
      <c r="A2964" s="10" t="str">
        <f>VLOOKUP(D2964,'Index-Relations'!E:F,2,FALSE)</f>
        <v>ESG</v>
      </c>
      <c r="B2964" t="s">
        <v>3450</v>
      </c>
      <c r="C2964" s="53" t="s">
        <v>2768</v>
      </c>
      <c r="D2964" s="59" t="s">
        <v>2855</v>
      </c>
      <c r="E2964" s="59" t="s">
        <v>6380</v>
      </c>
      <c r="F2964" t="s">
        <v>1106</v>
      </c>
      <c r="G2964" t="s">
        <v>1105</v>
      </c>
      <c r="H2964" t="s">
        <v>1107</v>
      </c>
      <c r="I2964" s="52">
        <v>45383</v>
      </c>
      <c r="J2964" t="s">
        <v>2457</v>
      </c>
      <c r="K2964">
        <v>1334</v>
      </c>
      <c r="L2964">
        <v>71.357619045373298</v>
      </c>
      <c r="M2964">
        <v>1326</v>
      </c>
      <c r="N2964">
        <v>0.99951436912404101</v>
      </c>
      <c r="O2964">
        <v>75.751589413087103</v>
      </c>
      <c r="P2964">
        <v>1326</v>
      </c>
      <c r="Q2964">
        <v>0.99951436912404101</v>
      </c>
      <c r="R2964">
        <v>1311</v>
      </c>
      <c r="S2964">
        <v>0.99924663298204397</v>
      </c>
      <c r="T2964">
        <v>30.98461964725</v>
      </c>
      <c r="U2964">
        <v>0.61935761318245997</v>
      </c>
      <c r="V2964">
        <v>818</v>
      </c>
      <c r="W2964">
        <v>0.11482322464656999</v>
      </c>
      <c r="X2964">
        <v>128</v>
      </c>
      <c r="Y2964">
        <v>1317</v>
      </c>
      <c r="Z2964">
        <v>0.99810157789671194</v>
      </c>
      <c r="AA2964">
        <v>22.761976140147699</v>
      </c>
      <c r="AB2964">
        <v>793</v>
      </c>
      <c r="AC2964">
        <v>0.95900111249374198</v>
      </c>
      <c r="AD2964">
        <v>524</v>
      </c>
      <c r="AE2964">
        <v>3.9100465402970699E-2</v>
      </c>
      <c r="AF2964">
        <v>17</v>
      </c>
      <c r="AG2964">
        <v>1.8984221032863401E-3</v>
      </c>
      <c r="AH2964">
        <v>1.1017245090635399E-3</v>
      </c>
      <c r="AI2964">
        <v>16</v>
      </c>
      <c r="AJ2964">
        <v>66.090808514926593</v>
      </c>
      <c r="AK2964">
        <v>1326</v>
      </c>
      <c r="AL2964">
        <v>0.99951436912404101</v>
      </c>
      <c r="AM2964">
        <v>0</v>
      </c>
      <c r="AN2964">
        <v>0</v>
      </c>
      <c r="AO2964">
        <v>0</v>
      </c>
      <c r="AP2964">
        <v>0</v>
      </c>
      <c r="AQ2964">
        <v>1333</v>
      </c>
      <c r="AR2964">
        <v>0.99978052337866197</v>
      </c>
      <c r="AS2964">
        <v>0</v>
      </c>
      <c r="AT2964">
        <v>0</v>
      </c>
      <c r="AU2964">
        <v>0</v>
      </c>
      <c r="AV2964">
        <v>0</v>
      </c>
      <c r="AW2964">
        <v>1334</v>
      </c>
      <c r="AX2964">
        <v>1</v>
      </c>
      <c r="AY2964">
        <v>70.152671680111197</v>
      </c>
      <c r="AZ2964">
        <v>1326</v>
      </c>
      <c r="BA2964">
        <v>0.99951436912404101</v>
      </c>
      <c r="BB2964">
        <v>1317</v>
      </c>
      <c r="BC2964">
        <v>0.91959545047218105</v>
      </c>
      <c r="BD2964">
        <v>16</v>
      </c>
      <c r="BE2964">
        <v>8.01850729064809E-2</v>
      </c>
      <c r="BF2964">
        <v>67.118421708249002</v>
      </c>
      <c r="BG2964">
        <v>70.636113822484006</v>
      </c>
      <c r="BH2964">
        <v>66.203289195068905</v>
      </c>
      <c r="BI2964">
        <v>62.532928590784003</v>
      </c>
    </row>
    <row r="2965" spans="1:61" x14ac:dyDescent="0.25">
      <c r="A2965" s="10" t="str">
        <f>VLOOKUP(D2965,'Index-Relations'!E:F,2,FALSE)</f>
        <v>ESG</v>
      </c>
      <c r="B2965" t="s">
        <v>3450</v>
      </c>
      <c r="C2965" s="53" t="s">
        <v>2769</v>
      </c>
      <c r="D2965" s="59" t="s">
        <v>2855</v>
      </c>
      <c r="E2965" s="59" t="s">
        <v>6381</v>
      </c>
      <c r="F2965" t="s">
        <v>1106</v>
      </c>
      <c r="G2965" t="s">
        <v>1105</v>
      </c>
      <c r="H2965" t="s">
        <v>1107</v>
      </c>
      <c r="I2965" s="52">
        <v>45352</v>
      </c>
      <c r="J2965" t="s">
        <v>2457</v>
      </c>
      <c r="K2965">
        <v>1344</v>
      </c>
      <c r="L2965">
        <v>71.809786862353803</v>
      </c>
      <c r="M2965">
        <v>1332</v>
      </c>
      <c r="N2965">
        <v>0.99939095175013803</v>
      </c>
      <c r="O2965">
        <v>76.145770840752107</v>
      </c>
      <c r="P2965">
        <v>1332</v>
      </c>
      <c r="Q2965">
        <v>0.99939095175013803</v>
      </c>
      <c r="R2965">
        <v>1321</v>
      </c>
      <c r="S2965">
        <v>0.99926009608250499</v>
      </c>
      <c r="T2965">
        <v>31.157348922403301</v>
      </c>
      <c r="U2965">
        <v>0.60381518759468999</v>
      </c>
      <c r="V2965">
        <v>817</v>
      </c>
      <c r="W2965">
        <v>0.103604567584656</v>
      </c>
      <c r="X2965">
        <v>124</v>
      </c>
      <c r="Y2965">
        <v>1327</v>
      </c>
      <c r="Z2965">
        <v>0.99818298757084201</v>
      </c>
      <c r="AA2965">
        <v>23.083899054503998</v>
      </c>
      <c r="AB2965">
        <v>796</v>
      </c>
      <c r="AC2965">
        <v>0.95894359046323596</v>
      </c>
      <c r="AD2965">
        <v>531</v>
      </c>
      <c r="AE2965">
        <v>3.9239397107605899E-2</v>
      </c>
      <c r="AF2965">
        <v>17</v>
      </c>
      <c r="AG2965">
        <v>1.8170124291580199E-3</v>
      </c>
      <c r="AH2965">
        <v>2.99797069559402E-4</v>
      </c>
      <c r="AI2965">
        <v>12</v>
      </c>
      <c r="AJ2965">
        <v>66.808812757192896</v>
      </c>
      <c r="AK2965">
        <v>1332</v>
      </c>
      <c r="AL2965">
        <v>0.99939095175013803</v>
      </c>
      <c r="AM2965">
        <v>0</v>
      </c>
      <c r="AN2965">
        <v>0</v>
      </c>
      <c r="AO2965">
        <v>0</v>
      </c>
      <c r="AP2965">
        <v>0</v>
      </c>
      <c r="AQ2965">
        <v>1344</v>
      </c>
      <c r="AR2965">
        <v>0.999999999999999</v>
      </c>
      <c r="AS2965">
        <v>0</v>
      </c>
      <c r="AT2965">
        <v>0</v>
      </c>
      <c r="AU2965">
        <v>0</v>
      </c>
      <c r="AV2965">
        <v>0</v>
      </c>
      <c r="AW2965">
        <v>1344</v>
      </c>
      <c r="AX2965">
        <v>0.999999999999999</v>
      </c>
      <c r="AY2965">
        <v>70.221247682561696</v>
      </c>
      <c r="AZ2965">
        <v>1332</v>
      </c>
      <c r="BA2965">
        <v>0.99939095175013803</v>
      </c>
      <c r="BB2965">
        <v>1328</v>
      </c>
      <c r="BC2965">
        <v>0.91768942250062102</v>
      </c>
      <c r="BD2965">
        <v>16</v>
      </c>
      <c r="BE2965">
        <v>8.2310577499378104E-2</v>
      </c>
      <c r="BF2965">
        <v>67.518422005573996</v>
      </c>
      <c r="BG2965">
        <v>70.992202373967899</v>
      </c>
      <c r="BH2965">
        <v>66.222524152168901</v>
      </c>
      <c r="BI2965">
        <v>63.212886532534</v>
      </c>
    </row>
    <row r="2966" spans="1:61" x14ac:dyDescent="0.25">
      <c r="A2966" s="10" t="str">
        <f>VLOOKUP(D2966,'Index-Relations'!E:F,2,FALSE)</f>
        <v>ESG</v>
      </c>
      <c r="B2966" t="s">
        <v>3450</v>
      </c>
      <c r="C2966" s="53" t="s">
        <v>2770</v>
      </c>
      <c r="D2966" s="59" t="s">
        <v>2855</v>
      </c>
      <c r="E2966" s="59" t="s">
        <v>6382</v>
      </c>
      <c r="F2966" t="s">
        <v>1106</v>
      </c>
      <c r="G2966" t="s">
        <v>1105</v>
      </c>
      <c r="H2966" t="s">
        <v>1107</v>
      </c>
      <c r="I2966" s="52">
        <v>45323</v>
      </c>
      <c r="J2966" t="s">
        <v>2457</v>
      </c>
      <c r="K2966">
        <v>1345</v>
      </c>
      <c r="L2966">
        <v>72.281593613068196</v>
      </c>
      <c r="M2966">
        <v>1332</v>
      </c>
      <c r="N2966">
        <v>0.999409634234663</v>
      </c>
      <c r="O2966">
        <v>76.595699808282006</v>
      </c>
      <c r="P2966">
        <v>1332</v>
      </c>
      <c r="Q2966">
        <v>0.999409634234663</v>
      </c>
      <c r="R2966">
        <v>1322</v>
      </c>
      <c r="S2966">
        <v>0.99929262632151905</v>
      </c>
      <c r="T2966">
        <v>31.3946489441255</v>
      </c>
      <c r="U2966">
        <v>0.59486380805841899</v>
      </c>
      <c r="V2966">
        <v>811</v>
      </c>
      <c r="W2966">
        <v>0.10280479490934</v>
      </c>
      <c r="X2966">
        <v>118</v>
      </c>
      <c r="Y2966">
        <v>1328</v>
      </c>
      <c r="Z2966">
        <v>0.99850318156218398</v>
      </c>
      <c r="AA2966">
        <v>23.893241306604999</v>
      </c>
      <c r="AB2966">
        <v>788</v>
      </c>
      <c r="AC2966">
        <v>0.95673956198073795</v>
      </c>
      <c r="AD2966">
        <v>540</v>
      </c>
      <c r="AE2966">
        <v>4.1763619581444998E-2</v>
      </c>
      <c r="AF2966">
        <v>17</v>
      </c>
      <c r="AG2966">
        <v>1.49681843781609E-3</v>
      </c>
      <c r="AH2966">
        <v>3.1445375967183202E-4</v>
      </c>
      <c r="AI2966">
        <v>12</v>
      </c>
      <c r="AJ2966">
        <v>67.246959750640499</v>
      </c>
      <c r="AK2966">
        <v>1332</v>
      </c>
      <c r="AL2966">
        <v>0.999409634234663</v>
      </c>
      <c r="AM2966">
        <v>0</v>
      </c>
      <c r="AN2966">
        <v>0</v>
      </c>
      <c r="AO2966">
        <v>0</v>
      </c>
      <c r="AP2966">
        <v>0</v>
      </c>
      <c r="AQ2966">
        <v>1341</v>
      </c>
      <c r="AR2966">
        <v>0.99989779939273504</v>
      </c>
      <c r="AS2966">
        <v>0</v>
      </c>
      <c r="AT2966">
        <v>0</v>
      </c>
      <c r="AU2966">
        <v>0</v>
      </c>
      <c r="AV2966">
        <v>0</v>
      </c>
      <c r="AW2966">
        <v>1341</v>
      </c>
      <c r="AX2966">
        <v>0.99989779939273504</v>
      </c>
      <c r="AY2966">
        <v>70.468431980988299</v>
      </c>
      <c r="AZ2966">
        <v>1332</v>
      </c>
      <c r="BA2966">
        <v>0.999409634234663</v>
      </c>
      <c r="BB2966">
        <v>1325</v>
      </c>
      <c r="BC2966">
        <v>0.92107184508727202</v>
      </c>
      <c r="BD2966">
        <v>16</v>
      </c>
      <c r="BE2966">
        <v>7.8825954305462603E-2</v>
      </c>
      <c r="BF2966">
        <v>67.886616076162895</v>
      </c>
      <c r="BG2966">
        <v>71.342619694473001</v>
      </c>
      <c r="BH2966">
        <v>66.349280008864895</v>
      </c>
      <c r="BI2966">
        <v>63.550164933280001</v>
      </c>
    </row>
    <row r="2967" spans="1:61" x14ac:dyDescent="0.25">
      <c r="A2967" s="10" t="str">
        <f>VLOOKUP(D2967,'Index-Relations'!E:F,2,FALSE)</f>
        <v>ESG</v>
      </c>
      <c r="B2967" t="s">
        <v>3450</v>
      </c>
      <c r="C2967" s="53" t="s">
        <v>2760</v>
      </c>
      <c r="D2967" s="59" t="s">
        <v>3072</v>
      </c>
      <c r="E2967" s="59" t="s">
        <v>6383</v>
      </c>
      <c r="F2967" t="s">
        <v>1110</v>
      </c>
      <c r="G2967" t="s">
        <v>1109</v>
      </c>
      <c r="H2967" t="s">
        <v>1111</v>
      </c>
      <c r="I2967" s="52">
        <v>45659</v>
      </c>
      <c r="J2967" t="s">
        <v>2457</v>
      </c>
      <c r="K2967">
        <v>50</v>
      </c>
      <c r="L2967" s="73">
        <v>72.433209776008994</v>
      </c>
      <c r="M2967">
        <v>50</v>
      </c>
      <c r="N2967">
        <v>1</v>
      </c>
      <c r="O2967" s="73">
        <v>79.492869602976</v>
      </c>
      <c r="P2967">
        <v>50</v>
      </c>
      <c r="Q2967">
        <v>1</v>
      </c>
      <c r="R2967">
        <v>49</v>
      </c>
      <c r="S2967">
        <v>0.98101014658155805</v>
      </c>
      <c r="T2967">
        <v>31.8020395567268</v>
      </c>
      <c r="U2967">
        <v>0.59441068435948297</v>
      </c>
      <c r="V2967">
        <v>29</v>
      </c>
      <c r="W2967">
        <v>5.7609173644233597E-2</v>
      </c>
      <c r="X2967">
        <v>6</v>
      </c>
      <c r="Y2967">
        <v>50</v>
      </c>
      <c r="Z2967">
        <v>1</v>
      </c>
      <c r="AA2967">
        <v>6.9515989383498802</v>
      </c>
      <c r="AB2967">
        <v>48</v>
      </c>
      <c r="AC2967">
        <v>0.96182603128312405</v>
      </c>
      <c r="AD2967">
        <v>2</v>
      </c>
      <c r="AE2967">
        <v>3.8173968716875901E-2</v>
      </c>
      <c r="AF2967">
        <v>0</v>
      </c>
      <c r="AG2967">
        <v>2.0819999999999999E-17</v>
      </c>
      <c r="AH2967">
        <v>3.4566954373301899E-3</v>
      </c>
      <c r="AI2967">
        <v>2</v>
      </c>
      <c r="AJ2967" s="73">
        <v>68.765274991593898</v>
      </c>
      <c r="AK2967">
        <v>50</v>
      </c>
      <c r="AL2967">
        <v>1</v>
      </c>
      <c r="AM2967">
        <v>0</v>
      </c>
      <c r="AN2967">
        <v>0</v>
      </c>
      <c r="AO2967">
        <v>0</v>
      </c>
      <c r="AP2967">
        <v>0</v>
      </c>
      <c r="AQ2967">
        <v>50</v>
      </c>
      <c r="AR2967">
        <v>1</v>
      </c>
      <c r="AS2967">
        <v>0</v>
      </c>
      <c r="AT2967">
        <v>0</v>
      </c>
      <c r="AU2967">
        <v>0</v>
      </c>
      <c r="AV2967">
        <v>0</v>
      </c>
      <c r="AW2967">
        <v>50</v>
      </c>
      <c r="AX2967">
        <v>0.999999999999999</v>
      </c>
      <c r="AY2967" s="73">
        <v>68.550873846580998</v>
      </c>
      <c r="AZ2967">
        <v>50</v>
      </c>
      <c r="BA2967">
        <v>1</v>
      </c>
      <c r="BB2967">
        <v>44</v>
      </c>
      <c r="BC2967">
        <v>0.88209893653071703</v>
      </c>
      <c r="BD2967">
        <v>6</v>
      </c>
      <c r="BE2967">
        <v>0.117901063469282</v>
      </c>
      <c r="BF2967">
        <v>72.433209776008994</v>
      </c>
      <c r="BG2967">
        <v>79.492869602976</v>
      </c>
      <c r="BH2967">
        <v>68.550873846580998</v>
      </c>
      <c r="BI2967">
        <v>68.765274991593898</v>
      </c>
    </row>
    <row r="2968" spans="1:61" x14ac:dyDescent="0.25">
      <c r="A2968" s="10" t="str">
        <f>VLOOKUP(D2968,'Index-Relations'!E:F,2,FALSE)</f>
        <v>ESG</v>
      </c>
      <c r="B2968" t="s">
        <v>3450</v>
      </c>
      <c r="C2968" s="53" t="s">
        <v>2761</v>
      </c>
      <c r="D2968" s="59" t="s">
        <v>3072</v>
      </c>
      <c r="E2968" s="59" t="s">
        <v>6384</v>
      </c>
      <c r="F2968" t="s">
        <v>1110</v>
      </c>
      <c r="G2968" t="s">
        <v>1109</v>
      </c>
      <c r="H2968" t="s">
        <v>1111</v>
      </c>
      <c r="I2968" s="52">
        <v>45628</v>
      </c>
      <c r="J2968" t="s">
        <v>2457</v>
      </c>
      <c r="K2968">
        <v>50</v>
      </c>
      <c r="L2968" s="73">
        <v>73.031497964630006</v>
      </c>
      <c r="M2968">
        <v>50</v>
      </c>
      <c r="N2968">
        <v>1</v>
      </c>
      <c r="O2968" s="73">
        <v>79.842672121570999</v>
      </c>
      <c r="P2968">
        <v>50</v>
      </c>
      <c r="Q2968">
        <v>1</v>
      </c>
      <c r="R2968">
        <v>49</v>
      </c>
      <c r="S2968">
        <v>0.97744408442119701</v>
      </c>
      <c r="T2968">
        <v>32.525481330976099</v>
      </c>
      <c r="U2968">
        <v>0.59910301472042105</v>
      </c>
      <c r="V2968">
        <v>31</v>
      </c>
      <c r="W2968">
        <v>5.5705838560237801E-2</v>
      </c>
      <c r="X2968">
        <v>6</v>
      </c>
      <c r="Y2968">
        <v>50</v>
      </c>
      <c r="Z2968">
        <v>0.999999999999999</v>
      </c>
      <c r="AA2968">
        <v>6.7788759535600702</v>
      </c>
      <c r="AB2968">
        <v>49</v>
      </c>
      <c r="AC2968">
        <v>0.97744408442119701</v>
      </c>
      <c r="AD2968">
        <v>1</v>
      </c>
      <c r="AE2968">
        <v>2.25559155788027E-2</v>
      </c>
      <c r="AF2968">
        <v>0</v>
      </c>
      <c r="AG2968">
        <v>1.3183999999999999E-16</v>
      </c>
      <c r="AH2968">
        <v>3.3554716671193698E-3</v>
      </c>
      <c r="AI2968">
        <v>2</v>
      </c>
      <c r="AJ2968" s="73">
        <v>69.439717410122</v>
      </c>
      <c r="AK2968">
        <v>50</v>
      </c>
      <c r="AL2968">
        <v>1</v>
      </c>
      <c r="AM2968">
        <v>0</v>
      </c>
      <c r="AN2968">
        <v>0</v>
      </c>
      <c r="AO2968">
        <v>0</v>
      </c>
      <c r="AP2968">
        <v>0</v>
      </c>
      <c r="AQ2968">
        <v>50</v>
      </c>
      <c r="AR2968">
        <v>1</v>
      </c>
      <c r="AS2968">
        <v>0</v>
      </c>
      <c r="AT2968">
        <v>0</v>
      </c>
      <c r="AU2968">
        <v>0</v>
      </c>
      <c r="AV2968">
        <v>0</v>
      </c>
      <c r="AW2968">
        <v>50</v>
      </c>
      <c r="AX2968">
        <v>0.999999999999999</v>
      </c>
      <c r="AY2968" s="73">
        <v>68.715000675512997</v>
      </c>
      <c r="AZ2968">
        <v>50</v>
      </c>
      <c r="BA2968">
        <v>1</v>
      </c>
      <c r="BB2968">
        <v>44</v>
      </c>
      <c r="BC2968">
        <v>0.87031474773167194</v>
      </c>
      <c r="BD2968">
        <v>6</v>
      </c>
      <c r="BE2968">
        <v>0.129685252268327</v>
      </c>
      <c r="BF2968">
        <v>73.031497964630006</v>
      </c>
      <c r="BG2968">
        <v>79.842672121570999</v>
      </c>
      <c r="BH2968">
        <v>68.715000675512997</v>
      </c>
      <c r="BI2968">
        <v>69.439717410122</v>
      </c>
    </row>
    <row r="2969" spans="1:61" x14ac:dyDescent="0.25">
      <c r="A2969" s="10" t="str">
        <f>VLOOKUP(D2969,'Index-Relations'!E:F,2,FALSE)</f>
        <v>ESG</v>
      </c>
      <c r="B2969" t="s">
        <v>3450</v>
      </c>
      <c r="C2969" s="53" t="s">
        <v>2762</v>
      </c>
      <c r="D2969" s="59" t="s">
        <v>3072</v>
      </c>
      <c r="E2969" s="59" t="s">
        <v>6385</v>
      </c>
      <c r="F2969" t="s">
        <v>1110</v>
      </c>
      <c r="G2969" t="s">
        <v>1109</v>
      </c>
      <c r="H2969" t="s">
        <v>1111</v>
      </c>
      <c r="I2969" s="52">
        <v>45597</v>
      </c>
      <c r="J2969" t="s">
        <v>2457</v>
      </c>
      <c r="K2969">
        <v>50</v>
      </c>
      <c r="L2969" s="73">
        <v>73.676446289687902</v>
      </c>
      <c r="M2969">
        <v>50</v>
      </c>
      <c r="N2969">
        <v>1</v>
      </c>
      <c r="O2969" s="73">
        <v>80.218690169818004</v>
      </c>
      <c r="P2969">
        <v>50</v>
      </c>
      <c r="Q2969">
        <v>1</v>
      </c>
      <c r="R2969">
        <v>49</v>
      </c>
      <c r="S2969">
        <v>0.97644452459801001</v>
      </c>
      <c r="T2969">
        <v>32.564966970402303</v>
      </c>
      <c r="U2969">
        <v>0.601458482511668</v>
      </c>
      <c r="V2969">
        <v>31</v>
      </c>
      <c r="W2969">
        <v>5.5742477584135003E-2</v>
      </c>
      <c r="X2969">
        <v>6</v>
      </c>
      <c r="Y2969">
        <v>50</v>
      </c>
      <c r="Z2969">
        <v>1</v>
      </c>
      <c r="AA2969">
        <v>6.8859326125544698</v>
      </c>
      <c r="AB2969">
        <v>49</v>
      </c>
      <c r="AC2969">
        <v>0.97644452459801001</v>
      </c>
      <c r="AD2969">
        <v>1</v>
      </c>
      <c r="AE2969">
        <v>2.3555475401989798E-2</v>
      </c>
      <c r="AF2969">
        <v>0</v>
      </c>
      <c r="AG2969">
        <v>6.5919999999999994E-17</v>
      </c>
      <c r="AH2969">
        <v>3.4168390379541698E-3</v>
      </c>
      <c r="AI2969">
        <v>2</v>
      </c>
      <c r="AJ2969" s="73">
        <v>70.260502681249903</v>
      </c>
      <c r="AK2969">
        <v>50</v>
      </c>
      <c r="AL2969">
        <v>1</v>
      </c>
      <c r="AM2969">
        <v>0</v>
      </c>
      <c r="AN2969">
        <v>0</v>
      </c>
      <c r="AO2969">
        <v>0</v>
      </c>
      <c r="AP2969">
        <v>0</v>
      </c>
      <c r="AQ2969">
        <v>50</v>
      </c>
      <c r="AR2969">
        <v>0.999999999999999</v>
      </c>
      <c r="AS2969">
        <v>0</v>
      </c>
      <c r="AT2969">
        <v>0</v>
      </c>
      <c r="AU2969">
        <v>0</v>
      </c>
      <c r="AV2969">
        <v>0</v>
      </c>
      <c r="AW2969">
        <v>50</v>
      </c>
      <c r="AX2969">
        <v>0.999999999999999</v>
      </c>
      <c r="AY2969" s="73">
        <v>69.368544367246997</v>
      </c>
      <c r="AZ2969">
        <v>50</v>
      </c>
      <c r="BA2969">
        <v>1</v>
      </c>
      <c r="BB2969">
        <v>44</v>
      </c>
      <c r="BC2969">
        <v>0.878865823778475</v>
      </c>
      <c r="BD2969">
        <v>6</v>
      </c>
      <c r="BE2969">
        <v>0.121134176221524</v>
      </c>
      <c r="BF2969">
        <v>73.676446289687902</v>
      </c>
      <c r="BG2969">
        <v>80.218690169818004</v>
      </c>
      <c r="BH2969">
        <v>69.368544367246997</v>
      </c>
      <c r="BI2969">
        <v>70.260502681249903</v>
      </c>
    </row>
    <row r="2970" spans="1:61" x14ac:dyDescent="0.25">
      <c r="A2970" s="10" t="str">
        <f>VLOOKUP(D2970,'Index-Relations'!E:F,2,FALSE)</f>
        <v>ESG</v>
      </c>
      <c r="B2970" t="s">
        <v>3450</v>
      </c>
      <c r="C2970" s="53" t="s">
        <v>2763</v>
      </c>
      <c r="D2970" s="59" t="s">
        <v>3072</v>
      </c>
      <c r="E2970" s="59" t="s">
        <v>6386</v>
      </c>
      <c r="F2970" t="s">
        <v>1110</v>
      </c>
      <c r="G2970" t="s">
        <v>1109</v>
      </c>
      <c r="H2970" t="s">
        <v>1111</v>
      </c>
      <c r="I2970" s="52">
        <v>45566</v>
      </c>
      <c r="J2970" t="s">
        <v>2457</v>
      </c>
      <c r="K2970">
        <v>50</v>
      </c>
      <c r="L2970" s="73">
        <v>73.880971156019996</v>
      </c>
      <c r="M2970">
        <v>50</v>
      </c>
      <c r="N2970">
        <v>1</v>
      </c>
      <c r="O2970" s="73">
        <v>80.308840193201902</v>
      </c>
      <c r="P2970">
        <v>50</v>
      </c>
      <c r="Q2970">
        <v>1</v>
      </c>
      <c r="R2970">
        <v>49</v>
      </c>
      <c r="S2970">
        <v>0.97646281672600199</v>
      </c>
      <c r="T2970">
        <v>32.787259420846098</v>
      </c>
      <c r="U2970">
        <v>0.60163236395674902</v>
      </c>
      <c r="V2970">
        <v>31</v>
      </c>
      <c r="W2970">
        <v>5.5773956916217601E-2</v>
      </c>
      <c r="X2970">
        <v>6</v>
      </c>
      <c r="Y2970">
        <v>50</v>
      </c>
      <c r="Z2970">
        <v>1</v>
      </c>
      <c r="AA2970">
        <v>6.7382883227837302</v>
      </c>
      <c r="AB2970">
        <v>49</v>
      </c>
      <c r="AC2970">
        <v>0.97646281672600199</v>
      </c>
      <c r="AD2970">
        <v>1</v>
      </c>
      <c r="AE2970">
        <v>2.35371832739973E-2</v>
      </c>
      <c r="AF2970">
        <v>0</v>
      </c>
      <c r="AG2970">
        <v>0</v>
      </c>
      <c r="AH2970">
        <v>3.44635803779049E-3</v>
      </c>
      <c r="AI2970">
        <v>2</v>
      </c>
      <c r="AJ2970" s="73">
        <v>70.567919140068</v>
      </c>
      <c r="AK2970">
        <v>50</v>
      </c>
      <c r="AL2970">
        <v>1</v>
      </c>
      <c r="AM2970">
        <v>0</v>
      </c>
      <c r="AN2970">
        <v>0</v>
      </c>
      <c r="AO2970">
        <v>0</v>
      </c>
      <c r="AP2970">
        <v>0</v>
      </c>
      <c r="AQ2970">
        <v>50</v>
      </c>
      <c r="AR2970">
        <v>0.999999999999999</v>
      </c>
      <c r="AS2970">
        <v>0</v>
      </c>
      <c r="AT2970">
        <v>0</v>
      </c>
      <c r="AU2970">
        <v>0</v>
      </c>
      <c r="AV2970">
        <v>0</v>
      </c>
      <c r="AW2970">
        <v>50</v>
      </c>
      <c r="AX2970">
        <v>1</v>
      </c>
      <c r="AY2970" s="73">
        <v>69.535254376165</v>
      </c>
      <c r="AZ2970">
        <v>50</v>
      </c>
      <c r="BA2970">
        <v>1</v>
      </c>
      <c r="BB2970">
        <v>44</v>
      </c>
      <c r="BC2970">
        <v>0.87737938887261002</v>
      </c>
      <c r="BD2970">
        <v>6</v>
      </c>
      <c r="BE2970">
        <v>0.12262061112738901</v>
      </c>
      <c r="BF2970">
        <v>73.880971156019996</v>
      </c>
      <c r="BG2970">
        <v>80.308840193201902</v>
      </c>
      <c r="BH2970">
        <v>69.535254376165</v>
      </c>
      <c r="BI2970">
        <v>70.567919140068</v>
      </c>
    </row>
    <row r="2971" spans="1:61" x14ac:dyDescent="0.25">
      <c r="A2971" s="10" t="str">
        <f>VLOOKUP(D2971,'Index-Relations'!E:F,2,FALSE)</f>
        <v>ESG</v>
      </c>
      <c r="B2971" t="s">
        <v>3450</v>
      </c>
      <c r="C2971" s="53" t="s">
        <v>2764</v>
      </c>
      <c r="D2971" s="59" t="s">
        <v>3072</v>
      </c>
      <c r="E2971" s="59" t="s">
        <v>6387</v>
      </c>
      <c r="F2971" t="s">
        <v>1110</v>
      </c>
      <c r="G2971" t="s">
        <v>1109</v>
      </c>
      <c r="H2971" t="s">
        <v>1111</v>
      </c>
      <c r="I2971" s="52">
        <v>45537</v>
      </c>
      <c r="J2971" t="s">
        <v>2457</v>
      </c>
      <c r="K2971">
        <v>50</v>
      </c>
      <c r="L2971" s="73">
        <v>74.662909313476902</v>
      </c>
      <c r="M2971">
        <v>50</v>
      </c>
      <c r="N2971">
        <v>1</v>
      </c>
      <c r="O2971" s="73">
        <v>81.731751676119998</v>
      </c>
      <c r="P2971">
        <v>50</v>
      </c>
      <c r="Q2971">
        <v>1</v>
      </c>
      <c r="R2971">
        <v>49</v>
      </c>
      <c r="S2971">
        <v>0.98116606133028095</v>
      </c>
      <c r="T2971">
        <v>32.151573928831503</v>
      </c>
      <c r="U2971">
        <v>0.59679370802516896</v>
      </c>
      <c r="V2971">
        <v>29</v>
      </c>
      <c r="W2971">
        <v>6.4363548077986499E-2</v>
      </c>
      <c r="X2971">
        <v>6</v>
      </c>
      <c r="Y2971">
        <v>50</v>
      </c>
      <c r="Z2971">
        <v>0.999999999999999</v>
      </c>
      <c r="AA2971">
        <v>6.7321732607170999</v>
      </c>
      <c r="AB2971">
        <v>49</v>
      </c>
      <c r="AC2971">
        <v>0.98116606133028095</v>
      </c>
      <c r="AD2971">
        <v>1</v>
      </c>
      <c r="AE2971">
        <v>1.8833938669718799E-2</v>
      </c>
      <c r="AF2971">
        <v>0</v>
      </c>
      <c r="AG2971">
        <v>1.5959E-16</v>
      </c>
      <c r="AH2971">
        <v>3.73582418388811E-3</v>
      </c>
      <c r="AI2971">
        <v>2</v>
      </c>
      <c r="AJ2971" s="73">
        <v>71.340351250384899</v>
      </c>
      <c r="AK2971">
        <v>50</v>
      </c>
      <c r="AL2971">
        <v>1</v>
      </c>
      <c r="AM2971">
        <v>0</v>
      </c>
      <c r="AN2971">
        <v>0</v>
      </c>
      <c r="AO2971">
        <v>0</v>
      </c>
      <c r="AP2971">
        <v>0</v>
      </c>
      <c r="AQ2971">
        <v>50</v>
      </c>
      <c r="AR2971">
        <v>1</v>
      </c>
      <c r="AS2971">
        <v>0</v>
      </c>
      <c r="AT2971">
        <v>0</v>
      </c>
      <c r="AU2971">
        <v>0</v>
      </c>
      <c r="AV2971">
        <v>0</v>
      </c>
      <c r="AW2971">
        <v>50</v>
      </c>
      <c r="AX2971">
        <v>1</v>
      </c>
      <c r="AY2971" s="73">
        <v>70.035686421976905</v>
      </c>
      <c r="AZ2971">
        <v>50</v>
      </c>
      <c r="BA2971">
        <v>1</v>
      </c>
      <c r="BB2971">
        <v>44</v>
      </c>
      <c r="BC2971">
        <v>0.876812006393066</v>
      </c>
      <c r="BD2971">
        <v>6</v>
      </c>
      <c r="BE2971">
        <v>0.123187993606933</v>
      </c>
      <c r="BF2971">
        <v>74.662909313476902</v>
      </c>
      <c r="BG2971">
        <v>81.731751676119998</v>
      </c>
      <c r="BH2971">
        <v>70.035686421976905</v>
      </c>
      <c r="BI2971">
        <v>71.340351250384899</v>
      </c>
    </row>
    <row r="2972" spans="1:61" x14ac:dyDescent="0.25">
      <c r="A2972" s="10" t="str">
        <f>VLOOKUP(D2972,'Index-Relations'!E:F,2,FALSE)</f>
        <v>ESG</v>
      </c>
      <c r="B2972" t="s">
        <v>3450</v>
      </c>
      <c r="C2972" s="53" t="s">
        <v>3350</v>
      </c>
      <c r="D2972" s="59" t="s">
        <v>3072</v>
      </c>
      <c r="E2972" s="59" t="s">
        <v>6388</v>
      </c>
      <c r="F2972" t="s">
        <v>1110</v>
      </c>
      <c r="G2972" t="s">
        <v>1109</v>
      </c>
      <c r="H2972" t="s">
        <v>1111</v>
      </c>
      <c r="I2972" s="52">
        <v>45505</v>
      </c>
      <c r="J2972" t="s">
        <v>2457</v>
      </c>
      <c r="K2972">
        <v>50</v>
      </c>
      <c r="L2972" s="73">
        <v>74.475007928162</v>
      </c>
      <c r="M2972">
        <v>50</v>
      </c>
      <c r="N2972">
        <v>1</v>
      </c>
      <c r="O2972" s="73">
        <v>81.504924144058904</v>
      </c>
      <c r="P2972">
        <v>50</v>
      </c>
      <c r="Q2972">
        <v>1</v>
      </c>
      <c r="R2972">
        <v>49</v>
      </c>
      <c r="S2972">
        <v>0.98153570538004797</v>
      </c>
      <c r="T2972">
        <v>32.258072027448698</v>
      </c>
      <c r="U2972">
        <v>0.59675448076105597</v>
      </c>
      <c r="V2972">
        <v>29</v>
      </c>
      <c r="W2972">
        <v>6.5224160172660306E-2</v>
      </c>
      <c r="X2972">
        <v>6</v>
      </c>
      <c r="Y2972">
        <v>50</v>
      </c>
      <c r="Z2972">
        <v>0.999999999999999</v>
      </c>
      <c r="AA2972">
        <v>6.9639389338639903</v>
      </c>
      <c r="AB2972">
        <v>49</v>
      </c>
      <c r="AC2972">
        <v>0.98153570538004797</v>
      </c>
      <c r="AD2972">
        <v>1</v>
      </c>
      <c r="AE2972">
        <v>1.8464294619951499E-2</v>
      </c>
      <c r="AF2972">
        <v>0</v>
      </c>
      <c r="AG2972">
        <v>4.4062E-16</v>
      </c>
      <c r="AH2972">
        <v>3.6739440983145901E-3</v>
      </c>
      <c r="AI2972">
        <v>2</v>
      </c>
      <c r="AJ2972" s="73">
        <v>71.130610189639995</v>
      </c>
      <c r="AK2972">
        <v>50</v>
      </c>
      <c r="AL2972">
        <v>1</v>
      </c>
      <c r="AM2972">
        <v>0</v>
      </c>
      <c r="AN2972">
        <v>0</v>
      </c>
      <c r="AO2972">
        <v>0</v>
      </c>
      <c r="AP2972">
        <v>0</v>
      </c>
      <c r="AQ2972">
        <v>50</v>
      </c>
      <c r="AR2972">
        <v>0.999999999999999</v>
      </c>
      <c r="AS2972">
        <v>0</v>
      </c>
      <c r="AT2972">
        <v>0</v>
      </c>
      <c r="AU2972">
        <v>0</v>
      </c>
      <c r="AV2972">
        <v>0</v>
      </c>
      <c r="AW2972">
        <v>50</v>
      </c>
      <c r="AX2972">
        <v>0.999999999999999</v>
      </c>
      <c r="AY2972" s="73">
        <v>69.880496271021897</v>
      </c>
      <c r="AZ2972">
        <v>50</v>
      </c>
      <c r="BA2972">
        <v>1</v>
      </c>
      <c r="BB2972">
        <v>45</v>
      </c>
      <c r="BC2972">
        <v>0.89093980578338605</v>
      </c>
      <c r="BD2972">
        <v>5</v>
      </c>
      <c r="BE2972">
        <v>0.109060194216613</v>
      </c>
      <c r="BF2972">
        <v>74.475007928162</v>
      </c>
      <c r="BG2972">
        <v>81.504924144058904</v>
      </c>
      <c r="BH2972">
        <v>69.880496271021897</v>
      </c>
      <c r="BI2972">
        <v>71.130610189639995</v>
      </c>
    </row>
    <row r="2973" spans="1:61" x14ac:dyDescent="0.25">
      <c r="A2973" s="10" t="str">
        <f>VLOOKUP(D2973,'Index-Relations'!E:F,2,FALSE)</f>
        <v>ESG</v>
      </c>
      <c r="B2973" t="s">
        <v>3450</v>
      </c>
      <c r="C2973" s="53" t="s">
        <v>2765</v>
      </c>
      <c r="D2973" s="59" t="s">
        <v>3072</v>
      </c>
      <c r="E2973" s="59" t="s">
        <v>6389</v>
      </c>
      <c r="F2973" t="s">
        <v>1110</v>
      </c>
      <c r="G2973" t="s">
        <v>1109</v>
      </c>
      <c r="H2973" t="s">
        <v>1111</v>
      </c>
      <c r="I2973" s="52">
        <v>45474</v>
      </c>
      <c r="J2973" t="s">
        <v>2457</v>
      </c>
      <c r="K2973">
        <v>50</v>
      </c>
      <c r="L2973" s="73">
        <v>75.145370278838001</v>
      </c>
      <c r="M2973">
        <v>50</v>
      </c>
      <c r="N2973">
        <v>1</v>
      </c>
      <c r="O2973" s="73">
        <v>81.448719348523994</v>
      </c>
      <c r="P2973">
        <v>50</v>
      </c>
      <c r="Q2973">
        <v>1</v>
      </c>
      <c r="R2973">
        <v>49</v>
      </c>
      <c r="S2973">
        <v>0.98072351030537497</v>
      </c>
      <c r="T2973">
        <v>31.846149249007201</v>
      </c>
      <c r="U2973">
        <v>0.60157900766121797</v>
      </c>
      <c r="V2973">
        <v>29</v>
      </c>
      <c r="W2973">
        <v>6.5468110814195402E-2</v>
      </c>
      <c r="X2973">
        <v>6</v>
      </c>
      <c r="Y2973">
        <v>50</v>
      </c>
      <c r="Z2973">
        <v>1</v>
      </c>
      <c r="AA2973">
        <v>7.2795392594946398</v>
      </c>
      <c r="AB2973">
        <v>49</v>
      </c>
      <c r="AC2973">
        <v>0.97930208708303901</v>
      </c>
      <c r="AD2973">
        <v>1</v>
      </c>
      <c r="AE2973">
        <v>2.0697912916960801E-2</v>
      </c>
      <c r="AF2973">
        <v>0</v>
      </c>
      <c r="AG2973">
        <v>0</v>
      </c>
      <c r="AH2973">
        <v>3.8732718959949698E-3</v>
      </c>
      <c r="AI2973">
        <v>2</v>
      </c>
      <c r="AJ2973" s="73">
        <v>71.664078697988899</v>
      </c>
      <c r="AK2973">
        <v>50</v>
      </c>
      <c r="AL2973">
        <v>1</v>
      </c>
      <c r="AM2973">
        <v>0</v>
      </c>
      <c r="AN2973">
        <v>0</v>
      </c>
      <c r="AO2973">
        <v>0</v>
      </c>
      <c r="AP2973">
        <v>0</v>
      </c>
      <c r="AQ2973">
        <v>50</v>
      </c>
      <c r="AR2973">
        <v>1</v>
      </c>
      <c r="AS2973">
        <v>0</v>
      </c>
      <c r="AT2973">
        <v>0</v>
      </c>
      <c r="AU2973">
        <v>0</v>
      </c>
      <c r="AV2973">
        <v>0</v>
      </c>
      <c r="AW2973">
        <v>50</v>
      </c>
      <c r="AX2973">
        <v>1</v>
      </c>
      <c r="AY2973" s="73">
        <v>71.339451728651994</v>
      </c>
      <c r="AZ2973">
        <v>50</v>
      </c>
      <c r="BA2973">
        <v>1</v>
      </c>
      <c r="BB2973">
        <v>45</v>
      </c>
      <c r="BC2973">
        <v>0.89522419333480796</v>
      </c>
      <c r="BD2973">
        <v>5</v>
      </c>
      <c r="BE2973">
        <v>0.104775806665191</v>
      </c>
      <c r="BF2973">
        <v>75.145370278838001</v>
      </c>
      <c r="BG2973">
        <v>81.448719348523994</v>
      </c>
      <c r="BH2973">
        <v>71.339451728651994</v>
      </c>
      <c r="BI2973">
        <v>71.664078697988899</v>
      </c>
    </row>
    <row r="2974" spans="1:61" x14ac:dyDescent="0.25">
      <c r="A2974" s="10" t="str">
        <f>VLOOKUP(D2974,'Index-Relations'!E:F,2,FALSE)</f>
        <v>ESG</v>
      </c>
      <c r="B2974" t="s">
        <v>3450</v>
      </c>
      <c r="C2974" s="53" t="s">
        <v>2766</v>
      </c>
      <c r="D2974" s="59" t="s">
        <v>3072</v>
      </c>
      <c r="E2974" s="59" t="s">
        <v>6390</v>
      </c>
      <c r="F2974" t="s">
        <v>1110</v>
      </c>
      <c r="G2974" t="s">
        <v>1109</v>
      </c>
      <c r="H2974" t="s">
        <v>1111</v>
      </c>
      <c r="I2974" s="52">
        <v>45446</v>
      </c>
      <c r="J2974" t="s">
        <v>2457</v>
      </c>
      <c r="K2974">
        <v>50</v>
      </c>
      <c r="L2974" s="73">
        <v>76.529420036871002</v>
      </c>
      <c r="M2974">
        <v>50</v>
      </c>
      <c r="N2974">
        <v>1</v>
      </c>
      <c r="O2974" s="73">
        <v>82.077899448287994</v>
      </c>
      <c r="P2974">
        <v>50</v>
      </c>
      <c r="Q2974">
        <v>1</v>
      </c>
      <c r="R2974">
        <v>50</v>
      </c>
      <c r="S2974">
        <v>1</v>
      </c>
      <c r="T2974">
        <v>30.9660609737996</v>
      </c>
      <c r="U2974">
        <v>0.56811225845684998</v>
      </c>
      <c r="V2974">
        <v>29</v>
      </c>
      <c r="W2974">
        <v>5.9912500687480698E-2</v>
      </c>
      <c r="X2974">
        <v>6</v>
      </c>
      <c r="Y2974">
        <v>50</v>
      </c>
      <c r="Z2974">
        <v>1</v>
      </c>
      <c r="AA2974">
        <v>7.4681532787095302</v>
      </c>
      <c r="AB2974">
        <v>49</v>
      </c>
      <c r="AC2974">
        <v>0.97882560627389104</v>
      </c>
      <c r="AD2974">
        <v>1</v>
      </c>
      <c r="AE2974">
        <v>2.1174393726108898E-2</v>
      </c>
      <c r="AF2974">
        <v>0</v>
      </c>
      <c r="AG2974">
        <v>0</v>
      </c>
      <c r="AH2974">
        <v>4.1303471052823101E-3</v>
      </c>
      <c r="AI2974">
        <v>2</v>
      </c>
      <c r="AJ2974" s="73">
        <v>73.506195007608</v>
      </c>
      <c r="AK2974">
        <v>50</v>
      </c>
      <c r="AL2974">
        <v>1</v>
      </c>
      <c r="AM2974">
        <v>0</v>
      </c>
      <c r="AN2974">
        <v>0</v>
      </c>
      <c r="AO2974">
        <v>0</v>
      </c>
      <c r="AP2974">
        <v>0</v>
      </c>
      <c r="AQ2974">
        <v>50</v>
      </c>
      <c r="AR2974">
        <v>0.999999999999999</v>
      </c>
      <c r="AS2974">
        <v>0</v>
      </c>
      <c r="AT2974">
        <v>0</v>
      </c>
      <c r="AU2974">
        <v>0</v>
      </c>
      <c r="AV2974">
        <v>0</v>
      </c>
      <c r="AW2974">
        <v>50</v>
      </c>
      <c r="AX2974">
        <v>0.999999999999999</v>
      </c>
      <c r="AY2974" s="73">
        <v>72.787671414345994</v>
      </c>
      <c r="AZ2974">
        <v>50</v>
      </c>
      <c r="BA2974">
        <v>1</v>
      </c>
      <c r="BB2974">
        <v>45</v>
      </c>
      <c r="BC2974">
        <v>0.90169884894295005</v>
      </c>
      <c r="BD2974">
        <v>5</v>
      </c>
      <c r="BE2974">
        <v>9.8301151057049202E-2</v>
      </c>
      <c r="BF2974">
        <v>76.529420036871002</v>
      </c>
      <c r="BG2974">
        <v>82.077899448287994</v>
      </c>
      <c r="BH2974">
        <v>72.787671414345994</v>
      </c>
      <c r="BI2974">
        <v>73.506195007608</v>
      </c>
    </row>
    <row r="2975" spans="1:61" x14ac:dyDescent="0.25">
      <c r="A2975" s="10" t="str">
        <f>VLOOKUP(D2975,'Index-Relations'!E:F,2,FALSE)</f>
        <v>ESG</v>
      </c>
      <c r="B2975" t="s">
        <v>3450</v>
      </c>
      <c r="C2975" s="53" t="s">
        <v>2767</v>
      </c>
      <c r="D2975" s="59" t="s">
        <v>3072</v>
      </c>
      <c r="E2975" s="59" t="s">
        <v>6391</v>
      </c>
      <c r="F2975" t="s">
        <v>1110</v>
      </c>
      <c r="G2975" t="s">
        <v>1109</v>
      </c>
      <c r="H2975" t="s">
        <v>1111</v>
      </c>
      <c r="I2975" s="52">
        <v>45413</v>
      </c>
      <c r="J2975" t="s">
        <v>2457</v>
      </c>
      <c r="K2975">
        <v>50</v>
      </c>
      <c r="L2975" s="73">
        <v>76.569249670320005</v>
      </c>
      <c r="M2975">
        <v>50</v>
      </c>
      <c r="N2975">
        <v>1</v>
      </c>
      <c r="O2975" s="73">
        <v>82.094309702631904</v>
      </c>
      <c r="P2975">
        <v>50</v>
      </c>
      <c r="Q2975">
        <v>1</v>
      </c>
      <c r="R2975">
        <v>50</v>
      </c>
      <c r="S2975">
        <v>0.999999999999999</v>
      </c>
      <c r="T2975">
        <v>31.276965763011599</v>
      </c>
      <c r="U2975">
        <v>0.55935036116611503</v>
      </c>
      <c r="V2975">
        <v>29</v>
      </c>
      <c r="W2975">
        <v>5.9095625709638701E-2</v>
      </c>
      <c r="X2975">
        <v>6</v>
      </c>
      <c r="Y2975">
        <v>50</v>
      </c>
      <c r="Z2975">
        <v>0.999999999999999</v>
      </c>
      <c r="AA2975">
        <v>7.7189478452022202</v>
      </c>
      <c r="AB2975">
        <v>49</v>
      </c>
      <c r="AC2975">
        <v>0.98020186274780996</v>
      </c>
      <c r="AD2975">
        <v>1</v>
      </c>
      <c r="AE2975">
        <v>1.9798137252189801E-2</v>
      </c>
      <c r="AF2975">
        <v>0</v>
      </c>
      <c r="AG2975">
        <v>8.6740000000000005E-17</v>
      </c>
      <c r="AH2975">
        <v>3.7682453669955099E-3</v>
      </c>
      <c r="AI2975">
        <v>2</v>
      </c>
      <c r="AJ2975" s="73">
        <v>73.554471140128996</v>
      </c>
      <c r="AK2975">
        <v>50</v>
      </c>
      <c r="AL2975">
        <v>1</v>
      </c>
      <c r="AM2975">
        <v>0</v>
      </c>
      <c r="AN2975">
        <v>0</v>
      </c>
      <c r="AO2975">
        <v>0</v>
      </c>
      <c r="AP2975">
        <v>0</v>
      </c>
      <c r="AQ2975">
        <v>50</v>
      </c>
      <c r="AR2975">
        <v>0.999999999999999</v>
      </c>
      <c r="AS2975">
        <v>0</v>
      </c>
      <c r="AT2975">
        <v>0</v>
      </c>
      <c r="AU2975">
        <v>0</v>
      </c>
      <c r="AV2975">
        <v>0</v>
      </c>
      <c r="AW2975">
        <v>50</v>
      </c>
      <c r="AX2975">
        <v>0.999999999999999</v>
      </c>
      <c r="AY2975" s="73">
        <v>72.837265366457004</v>
      </c>
      <c r="AZ2975">
        <v>50</v>
      </c>
      <c r="BA2975">
        <v>1</v>
      </c>
      <c r="BB2975">
        <v>46</v>
      </c>
      <c r="BC2975">
        <v>0.91996275121115001</v>
      </c>
      <c r="BD2975">
        <v>4</v>
      </c>
      <c r="BE2975">
        <v>8.0037248788849005E-2</v>
      </c>
      <c r="BF2975">
        <v>76.569249670320005</v>
      </c>
      <c r="BG2975">
        <v>82.094309702631904</v>
      </c>
      <c r="BH2975">
        <v>72.837265366457004</v>
      </c>
      <c r="BI2975">
        <v>73.554471140128996</v>
      </c>
    </row>
    <row r="2976" spans="1:61" x14ac:dyDescent="0.25">
      <c r="A2976" s="10" t="str">
        <f>VLOOKUP(D2976,'Index-Relations'!E:F,2,FALSE)</f>
        <v>ESG</v>
      </c>
      <c r="B2976" t="s">
        <v>3450</v>
      </c>
      <c r="C2976" s="53" t="s">
        <v>2768</v>
      </c>
      <c r="D2976" s="59" t="s">
        <v>3072</v>
      </c>
      <c r="E2976" s="59" t="s">
        <v>6392</v>
      </c>
      <c r="F2976" t="s">
        <v>1110</v>
      </c>
      <c r="G2976" t="s">
        <v>1109</v>
      </c>
      <c r="H2976" t="s">
        <v>1111</v>
      </c>
      <c r="I2976" s="52">
        <v>45383</v>
      </c>
      <c r="J2976" t="s">
        <v>2457</v>
      </c>
      <c r="K2976">
        <v>50</v>
      </c>
      <c r="L2976">
        <v>84.084126987356797</v>
      </c>
      <c r="M2976">
        <v>50</v>
      </c>
      <c r="N2976">
        <v>1</v>
      </c>
      <c r="O2976">
        <v>87.665363543065595</v>
      </c>
      <c r="P2976">
        <v>50</v>
      </c>
      <c r="Q2976">
        <v>1</v>
      </c>
      <c r="R2976">
        <v>50</v>
      </c>
      <c r="S2976">
        <v>0.999999999999999</v>
      </c>
      <c r="T2976">
        <v>31.049103684234399</v>
      </c>
      <c r="U2976">
        <v>0.561355585014915</v>
      </c>
      <c r="V2976">
        <v>29</v>
      </c>
      <c r="W2976">
        <v>5.8945464948256698E-2</v>
      </c>
      <c r="X2976">
        <v>6</v>
      </c>
      <c r="Y2976">
        <v>50</v>
      </c>
      <c r="Z2976">
        <v>1</v>
      </c>
      <c r="AA2976">
        <v>7.5101174324134101</v>
      </c>
      <c r="AB2976">
        <v>49</v>
      </c>
      <c r="AC2976">
        <v>0.98058930668024302</v>
      </c>
      <c r="AD2976">
        <v>1</v>
      </c>
      <c r="AE2976">
        <v>1.9410693319756499E-2</v>
      </c>
      <c r="AF2976">
        <v>0</v>
      </c>
      <c r="AG2976">
        <v>0</v>
      </c>
      <c r="AH2976">
        <v>3.7780978512640599E-3</v>
      </c>
      <c r="AI2976">
        <v>2</v>
      </c>
      <c r="AJ2976">
        <v>81.573372441102606</v>
      </c>
      <c r="AK2976">
        <v>50</v>
      </c>
      <c r="AL2976">
        <v>1</v>
      </c>
      <c r="AM2976">
        <v>0</v>
      </c>
      <c r="AN2976">
        <v>0</v>
      </c>
      <c r="AO2976">
        <v>0</v>
      </c>
      <c r="AP2976">
        <v>0</v>
      </c>
      <c r="AQ2976">
        <v>50</v>
      </c>
      <c r="AR2976">
        <v>1</v>
      </c>
      <c r="AS2976">
        <v>0</v>
      </c>
      <c r="AT2976">
        <v>0</v>
      </c>
      <c r="AU2976">
        <v>0</v>
      </c>
      <c r="AV2976">
        <v>0</v>
      </c>
      <c r="AW2976">
        <v>50</v>
      </c>
      <c r="AX2976">
        <v>1</v>
      </c>
      <c r="AY2976">
        <v>80.944112437301101</v>
      </c>
      <c r="AZ2976">
        <v>50</v>
      </c>
      <c r="BA2976">
        <v>1</v>
      </c>
      <c r="BB2976">
        <v>46</v>
      </c>
      <c r="BC2976">
        <v>0.92090419164456905</v>
      </c>
      <c r="BD2976">
        <v>4</v>
      </c>
      <c r="BE2976">
        <v>7.9095808355430203E-2</v>
      </c>
      <c r="BF2976">
        <v>77.228861682668906</v>
      </c>
      <c r="BG2976">
        <v>82.257202653736897</v>
      </c>
      <c r="BH2976">
        <v>74.084032144619997</v>
      </c>
      <c r="BI2976">
        <v>73.947651188943993</v>
      </c>
    </row>
    <row r="2977" spans="1:61" x14ac:dyDescent="0.25">
      <c r="A2977" s="10" t="str">
        <f>VLOOKUP(D2977,'Index-Relations'!E:F,2,FALSE)</f>
        <v>ESG</v>
      </c>
      <c r="B2977" t="s">
        <v>3450</v>
      </c>
      <c r="C2977" s="53" t="s">
        <v>2769</v>
      </c>
      <c r="D2977" s="59" t="s">
        <v>3072</v>
      </c>
      <c r="E2977" s="59" t="s">
        <v>6393</v>
      </c>
      <c r="F2977" t="s">
        <v>1110</v>
      </c>
      <c r="G2977" t="s">
        <v>1109</v>
      </c>
      <c r="H2977" t="s">
        <v>1111</v>
      </c>
      <c r="I2977" s="52">
        <v>45352</v>
      </c>
      <c r="J2977" t="s">
        <v>2457</v>
      </c>
      <c r="K2977">
        <v>50</v>
      </c>
      <c r="L2977">
        <v>83.245000239994098</v>
      </c>
      <c r="M2977">
        <v>50</v>
      </c>
      <c r="N2977">
        <v>1</v>
      </c>
      <c r="O2977">
        <v>86.565143422328603</v>
      </c>
      <c r="P2977">
        <v>50</v>
      </c>
      <c r="Q2977">
        <v>1</v>
      </c>
      <c r="R2977">
        <v>49</v>
      </c>
      <c r="S2977">
        <v>0.98352526172724497</v>
      </c>
      <c r="T2977">
        <v>31.8155458684368</v>
      </c>
      <c r="U2977">
        <v>0.50909967770809605</v>
      </c>
      <c r="V2977">
        <v>26</v>
      </c>
      <c r="W2977">
        <v>6.1559522308561702E-2</v>
      </c>
      <c r="X2977">
        <v>5</v>
      </c>
      <c r="Y2977">
        <v>50</v>
      </c>
      <c r="Z2977">
        <v>0.999999999999999</v>
      </c>
      <c r="AA2977">
        <v>12.277119143889999</v>
      </c>
      <c r="AB2977">
        <v>50</v>
      </c>
      <c r="AC2977">
        <v>1</v>
      </c>
      <c r="AD2977">
        <v>0</v>
      </c>
      <c r="AE2977">
        <v>0</v>
      </c>
      <c r="AF2977">
        <v>0</v>
      </c>
      <c r="AG2977">
        <v>0</v>
      </c>
      <c r="AH2977">
        <v>3.7795112502578099E-3</v>
      </c>
      <c r="AI2977">
        <v>1</v>
      </c>
      <c r="AJ2977">
        <v>81.306067132932299</v>
      </c>
      <c r="AK2977">
        <v>50</v>
      </c>
      <c r="AL2977">
        <v>1</v>
      </c>
      <c r="AM2977">
        <v>0</v>
      </c>
      <c r="AN2977">
        <v>0</v>
      </c>
      <c r="AO2977">
        <v>0</v>
      </c>
      <c r="AP2977">
        <v>0</v>
      </c>
      <c r="AQ2977">
        <v>50</v>
      </c>
      <c r="AR2977">
        <v>1</v>
      </c>
      <c r="AS2977">
        <v>0</v>
      </c>
      <c r="AT2977">
        <v>0</v>
      </c>
      <c r="AU2977">
        <v>0</v>
      </c>
      <c r="AV2977">
        <v>0</v>
      </c>
      <c r="AW2977">
        <v>50</v>
      </c>
      <c r="AX2977">
        <v>1</v>
      </c>
      <c r="AY2977">
        <v>80.043647944494097</v>
      </c>
      <c r="AZ2977">
        <v>50</v>
      </c>
      <c r="BA2977">
        <v>1</v>
      </c>
      <c r="BB2977">
        <v>46</v>
      </c>
      <c r="BC2977">
        <v>0.91523072980460596</v>
      </c>
      <c r="BD2977">
        <v>4</v>
      </c>
      <c r="BE2977">
        <v>8.4769270195393404E-2</v>
      </c>
      <c r="BF2977">
        <v>76.282253281561907</v>
      </c>
      <c r="BG2977">
        <v>81.114325859671993</v>
      </c>
      <c r="BH2977">
        <v>73.065652071518002</v>
      </c>
      <c r="BI2977">
        <v>73.640322057651005</v>
      </c>
    </row>
    <row r="2978" spans="1:61" x14ac:dyDescent="0.25">
      <c r="A2978" s="10" t="str">
        <f>VLOOKUP(D2978,'Index-Relations'!E:F,2,FALSE)</f>
        <v>ESG</v>
      </c>
      <c r="B2978" t="s">
        <v>3450</v>
      </c>
      <c r="C2978" s="53" t="s">
        <v>2770</v>
      </c>
      <c r="D2978" s="59" t="s">
        <v>3072</v>
      </c>
      <c r="E2978" s="59" t="s">
        <v>6394</v>
      </c>
      <c r="F2978" t="s">
        <v>1110</v>
      </c>
      <c r="G2978" t="s">
        <v>1109</v>
      </c>
      <c r="H2978" t="s">
        <v>1111</v>
      </c>
      <c r="I2978" s="52">
        <v>45323</v>
      </c>
      <c r="J2978" t="s">
        <v>2457</v>
      </c>
      <c r="K2978">
        <v>50</v>
      </c>
      <c r="L2978">
        <v>84.182140092530005</v>
      </c>
      <c r="M2978">
        <v>50</v>
      </c>
      <c r="N2978">
        <v>1</v>
      </c>
      <c r="O2978">
        <v>87.034850178209396</v>
      </c>
      <c r="P2978">
        <v>50</v>
      </c>
      <c r="Q2978">
        <v>1</v>
      </c>
      <c r="R2978">
        <v>49</v>
      </c>
      <c r="S2978">
        <v>0.98252123737747799</v>
      </c>
      <c r="T2978">
        <v>32.315852426354802</v>
      </c>
      <c r="U2978">
        <v>0.51117441791612195</v>
      </c>
      <c r="V2978">
        <v>26</v>
      </c>
      <c r="W2978">
        <v>6.1829603810915602E-2</v>
      </c>
      <c r="X2978">
        <v>5</v>
      </c>
      <c r="Y2978">
        <v>50</v>
      </c>
      <c r="Z2978">
        <v>0.999999999999999</v>
      </c>
      <c r="AA2978">
        <v>12.9634920505897</v>
      </c>
      <c r="AB2978">
        <v>50</v>
      </c>
      <c r="AC2978">
        <v>0.999999999999999</v>
      </c>
      <c r="AD2978">
        <v>0</v>
      </c>
      <c r="AE2978">
        <v>0</v>
      </c>
      <c r="AF2978">
        <v>0</v>
      </c>
      <c r="AG2978">
        <v>1.1102E-16</v>
      </c>
      <c r="AH2978">
        <v>3.86997061455539E-3</v>
      </c>
      <c r="AI2978">
        <v>1</v>
      </c>
      <c r="AJ2978">
        <v>82.204449289735706</v>
      </c>
      <c r="AK2978">
        <v>50</v>
      </c>
      <c r="AL2978">
        <v>1</v>
      </c>
      <c r="AM2978">
        <v>0</v>
      </c>
      <c r="AN2978">
        <v>0</v>
      </c>
      <c r="AO2978">
        <v>0</v>
      </c>
      <c r="AP2978">
        <v>0</v>
      </c>
      <c r="AQ2978">
        <v>50</v>
      </c>
      <c r="AR2978">
        <v>0.999999999999999</v>
      </c>
      <c r="AS2978">
        <v>0</v>
      </c>
      <c r="AT2978">
        <v>0</v>
      </c>
      <c r="AU2978">
        <v>0</v>
      </c>
      <c r="AV2978">
        <v>0</v>
      </c>
      <c r="AW2978">
        <v>50</v>
      </c>
      <c r="AX2978">
        <v>0.999999999999999</v>
      </c>
      <c r="AY2978">
        <v>81.193002512657301</v>
      </c>
      <c r="AZ2978">
        <v>50</v>
      </c>
      <c r="BA2978">
        <v>1</v>
      </c>
      <c r="BB2978">
        <v>46</v>
      </c>
      <c r="BC2978">
        <v>0.92083033774015899</v>
      </c>
      <c r="BD2978">
        <v>4</v>
      </c>
      <c r="BE2978">
        <v>7.9169662259840401E-2</v>
      </c>
      <c r="BF2978">
        <v>77.377502067655996</v>
      </c>
      <c r="BG2978">
        <v>81.6387997319449</v>
      </c>
      <c r="BH2978">
        <v>74.089800096687995</v>
      </c>
      <c r="BI2978">
        <v>74.720699195606997</v>
      </c>
    </row>
    <row r="2979" spans="1:61" x14ac:dyDescent="0.25">
      <c r="A2979" s="10" t="str">
        <f>VLOOKUP(D2979,'Index-Relations'!E:F,2,FALSE)</f>
        <v>ESG</v>
      </c>
      <c r="B2979" t="s">
        <v>3450</v>
      </c>
      <c r="C2979" s="53" t="s">
        <v>2760</v>
      </c>
      <c r="D2979" s="59" t="s">
        <v>3073</v>
      </c>
      <c r="E2979" s="59" t="s">
        <v>6395</v>
      </c>
      <c r="F2979" t="s">
        <v>1117</v>
      </c>
      <c r="G2979" t="s">
        <v>1116</v>
      </c>
      <c r="H2979" t="s">
        <v>1118</v>
      </c>
      <c r="I2979" s="52">
        <v>45659</v>
      </c>
      <c r="J2979" t="s">
        <v>2457</v>
      </c>
      <c r="K2979">
        <v>50</v>
      </c>
      <c r="L2979" s="73">
        <v>86.152908181617903</v>
      </c>
      <c r="M2979">
        <v>50</v>
      </c>
      <c r="N2979">
        <v>1</v>
      </c>
      <c r="O2979" s="73">
        <v>88.171714108445997</v>
      </c>
      <c r="P2979">
        <v>50</v>
      </c>
      <c r="Q2979">
        <v>1</v>
      </c>
      <c r="R2979">
        <v>49</v>
      </c>
      <c r="S2979">
        <v>0.977875404935868</v>
      </c>
      <c r="T2979">
        <v>30.999239016665499</v>
      </c>
      <c r="U2979">
        <v>0.61684846166470098</v>
      </c>
      <c r="V2979">
        <v>35</v>
      </c>
      <c r="W2979">
        <v>4.1581118050689099E-2</v>
      </c>
      <c r="X2979">
        <v>8</v>
      </c>
      <c r="Y2979">
        <v>50</v>
      </c>
      <c r="Z2979">
        <v>1</v>
      </c>
      <c r="AA2979">
        <v>34.806943948275602</v>
      </c>
      <c r="AB2979">
        <v>44</v>
      </c>
      <c r="AC2979">
        <v>0.92202982616271401</v>
      </c>
      <c r="AD2979">
        <v>6</v>
      </c>
      <c r="AE2979">
        <v>7.7970173837285897E-2</v>
      </c>
      <c r="AF2979">
        <v>0</v>
      </c>
      <c r="AG2979">
        <v>4.1629999999999998E-17</v>
      </c>
      <c r="AH2979">
        <v>9.3225641598408907E-3</v>
      </c>
      <c r="AI2979">
        <v>4</v>
      </c>
      <c r="AJ2979" s="73">
        <v>84.685806982917001</v>
      </c>
      <c r="AK2979">
        <v>50</v>
      </c>
      <c r="AL2979">
        <v>1</v>
      </c>
      <c r="AM2979">
        <v>0</v>
      </c>
      <c r="AN2979">
        <v>0</v>
      </c>
      <c r="AO2979">
        <v>0</v>
      </c>
      <c r="AP2979">
        <v>0</v>
      </c>
      <c r="AQ2979">
        <v>50</v>
      </c>
      <c r="AR2979">
        <v>1</v>
      </c>
      <c r="AS2979">
        <v>0</v>
      </c>
      <c r="AT2979">
        <v>0</v>
      </c>
      <c r="AU2979">
        <v>0</v>
      </c>
      <c r="AV2979">
        <v>0</v>
      </c>
      <c r="AW2979">
        <v>50</v>
      </c>
      <c r="AX2979">
        <v>1</v>
      </c>
      <c r="AY2979" s="73">
        <v>82.417902203214993</v>
      </c>
      <c r="AZ2979">
        <v>50</v>
      </c>
      <c r="BA2979">
        <v>1</v>
      </c>
      <c r="BB2979">
        <v>48</v>
      </c>
      <c r="BC2979">
        <v>0.88999835226219604</v>
      </c>
      <c r="BD2979">
        <v>2</v>
      </c>
      <c r="BE2979">
        <v>0.11000164773780299</v>
      </c>
      <c r="BF2979">
        <v>86.152908181617903</v>
      </c>
      <c r="BG2979">
        <v>88.171714108445997</v>
      </c>
      <c r="BH2979">
        <v>82.417902203214993</v>
      </c>
      <c r="BI2979">
        <v>84.685806982917001</v>
      </c>
    </row>
    <row r="2980" spans="1:61" x14ac:dyDescent="0.25">
      <c r="A2980" s="10" t="str">
        <f>VLOOKUP(D2980,'Index-Relations'!E:F,2,FALSE)</f>
        <v>ESG</v>
      </c>
      <c r="B2980" t="s">
        <v>3450</v>
      </c>
      <c r="C2980" s="53" t="s">
        <v>2761</v>
      </c>
      <c r="D2980" s="59" t="s">
        <v>3073</v>
      </c>
      <c r="E2980" s="59" t="s">
        <v>6396</v>
      </c>
      <c r="F2980" t="s">
        <v>1117</v>
      </c>
      <c r="G2980" t="s">
        <v>1116</v>
      </c>
      <c r="H2980" t="s">
        <v>1118</v>
      </c>
      <c r="I2980" s="52">
        <v>45628</v>
      </c>
      <c r="J2980" t="s">
        <v>2457</v>
      </c>
      <c r="K2980">
        <v>50</v>
      </c>
      <c r="L2980" s="73">
        <v>86.323781212330005</v>
      </c>
      <c r="M2980">
        <v>50</v>
      </c>
      <c r="N2980">
        <v>1</v>
      </c>
      <c r="O2980" s="73">
        <v>88.453698494473997</v>
      </c>
      <c r="P2980">
        <v>50</v>
      </c>
      <c r="Q2980">
        <v>1</v>
      </c>
      <c r="R2980">
        <v>49</v>
      </c>
      <c r="S2980">
        <v>0.97714848110807195</v>
      </c>
      <c r="T2980">
        <v>30.270472760378102</v>
      </c>
      <c r="U2980">
        <v>0.60467574865280804</v>
      </c>
      <c r="V2980">
        <v>34</v>
      </c>
      <c r="W2980">
        <v>4.6369806175142698E-2</v>
      </c>
      <c r="X2980">
        <v>8</v>
      </c>
      <c r="Y2980">
        <v>50</v>
      </c>
      <c r="Z2980">
        <v>1</v>
      </c>
      <c r="AA2980">
        <v>16.943485930071599</v>
      </c>
      <c r="AB2980">
        <v>44</v>
      </c>
      <c r="AC2980">
        <v>0.92235449541522496</v>
      </c>
      <c r="AD2980">
        <v>6</v>
      </c>
      <c r="AE2980">
        <v>7.76455045847744E-2</v>
      </c>
      <c r="AF2980">
        <v>0</v>
      </c>
      <c r="AG2980">
        <v>0</v>
      </c>
      <c r="AH2980">
        <v>3.5547608473229298E-3</v>
      </c>
      <c r="AI2980">
        <v>2</v>
      </c>
      <c r="AJ2980" s="73">
        <v>85.040713107021901</v>
      </c>
      <c r="AK2980">
        <v>50</v>
      </c>
      <c r="AL2980">
        <v>1</v>
      </c>
      <c r="AM2980">
        <v>0</v>
      </c>
      <c r="AN2980">
        <v>0</v>
      </c>
      <c r="AO2980">
        <v>0</v>
      </c>
      <c r="AP2980">
        <v>0</v>
      </c>
      <c r="AQ2980">
        <v>50</v>
      </c>
      <c r="AR2980">
        <v>0.999999999999999</v>
      </c>
      <c r="AS2980">
        <v>0</v>
      </c>
      <c r="AT2980">
        <v>0</v>
      </c>
      <c r="AU2980">
        <v>0</v>
      </c>
      <c r="AV2980">
        <v>0</v>
      </c>
      <c r="AW2980">
        <v>50</v>
      </c>
      <c r="AX2980">
        <v>1</v>
      </c>
      <c r="AY2980" s="73">
        <v>82.321355596528903</v>
      </c>
      <c r="AZ2980">
        <v>50</v>
      </c>
      <c r="BA2980">
        <v>1</v>
      </c>
      <c r="BB2980">
        <v>48</v>
      </c>
      <c r="BC2980">
        <v>0.89250386124905201</v>
      </c>
      <c r="BD2980">
        <v>2</v>
      </c>
      <c r="BE2980">
        <v>0.107496138750947</v>
      </c>
      <c r="BF2980">
        <v>86.323781212330005</v>
      </c>
      <c r="BG2980">
        <v>88.453698494473997</v>
      </c>
      <c r="BH2980">
        <v>82.321355596528903</v>
      </c>
      <c r="BI2980">
        <v>85.040713107021901</v>
      </c>
    </row>
    <row r="2981" spans="1:61" x14ac:dyDescent="0.25">
      <c r="A2981" s="10" t="str">
        <f>VLOOKUP(D2981,'Index-Relations'!E:F,2,FALSE)</f>
        <v>ESG</v>
      </c>
      <c r="B2981" t="s">
        <v>3450</v>
      </c>
      <c r="C2981" s="53" t="s">
        <v>2762</v>
      </c>
      <c r="D2981" s="59" t="s">
        <v>3073</v>
      </c>
      <c r="E2981" s="59" t="s">
        <v>6397</v>
      </c>
      <c r="F2981" t="s">
        <v>1117</v>
      </c>
      <c r="G2981" t="s">
        <v>1116</v>
      </c>
      <c r="H2981" t="s">
        <v>1118</v>
      </c>
      <c r="I2981" s="52">
        <v>45597</v>
      </c>
      <c r="J2981" t="s">
        <v>2457</v>
      </c>
      <c r="K2981">
        <v>50</v>
      </c>
      <c r="L2981" s="73">
        <v>86.045362227329903</v>
      </c>
      <c r="M2981">
        <v>50</v>
      </c>
      <c r="N2981">
        <v>1</v>
      </c>
      <c r="O2981" s="73">
        <v>88.415113020964</v>
      </c>
      <c r="P2981">
        <v>50</v>
      </c>
      <c r="Q2981">
        <v>1</v>
      </c>
      <c r="R2981">
        <v>49</v>
      </c>
      <c r="S2981">
        <v>0.97690221932513999</v>
      </c>
      <c r="T2981">
        <v>30.582640477053499</v>
      </c>
      <c r="U2981">
        <v>0.60690741179835195</v>
      </c>
      <c r="V2981">
        <v>34</v>
      </c>
      <c r="W2981">
        <v>4.6094579327801602E-2</v>
      </c>
      <c r="X2981">
        <v>8</v>
      </c>
      <c r="Y2981">
        <v>50</v>
      </c>
      <c r="Z2981">
        <v>1</v>
      </c>
      <c r="AA2981">
        <v>16.965340527461599</v>
      </c>
      <c r="AB2981">
        <v>44</v>
      </c>
      <c r="AC2981">
        <v>0.92169809753628296</v>
      </c>
      <c r="AD2981">
        <v>6</v>
      </c>
      <c r="AE2981">
        <v>7.8301902463716697E-2</v>
      </c>
      <c r="AF2981">
        <v>0</v>
      </c>
      <c r="AG2981">
        <v>8.3269999999999995E-17</v>
      </c>
      <c r="AH2981">
        <v>3.6636170590377401E-3</v>
      </c>
      <c r="AI2981">
        <v>2</v>
      </c>
      <c r="AJ2981" s="73">
        <v>84.748518997895999</v>
      </c>
      <c r="AK2981">
        <v>50</v>
      </c>
      <c r="AL2981">
        <v>1</v>
      </c>
      <c r="AM2981">
        <v>0</v>
      </c>
      <c r="AN2981">
        <v>0</v>
      </c>
      <c r="AO2981">
        <v>0</v>
      </c>
      <c r="AP2981">
        <v>0</v>
      </c>
      <c r="AQ2981">
        <v>50</v>
      </c>
      <c r="AR2981">
        <v>1</v>
      </c>
      <c r="AS2981">
        <v>0</v>
      </c>
      <c r="AT2981">
        <v>0</v>
      </c>
      <c r="AU2981">
        <v>0</v>
      </c>
      <c r="AV2981">
        <v>0</v>
      </c>
      <c r="AW2981">
        <v>50</v>
      </c>
      <c r="AX2981">
        <v>1</v>
      </c>
      <c r="AY2981" s="73">
        <v>81.837237352696903</v>
      </c>
      <c r="AZ2981">
        <v>50</v>
      </c>
      <c r="BA2981">
        <v>1</v>
      </c>
      <c r="BB2981">
        <v>48</v>
      </c>
      <c r="BC2981">
        <v>0.88763648108833704</v>
      </c>
      <c r="BD2981">
        <v>2</v>
      </c>
      <c r="BE2981">
        <v>0.11236351891166201</v>
      </c>
      <c r="BF2981">
        <v>86.045362227329903</v>
      </c>
      <c r="BG2981">
        <v>88.415113020964</v>
      </c>
      <c r="BH2981">
        <v>81.837237352696903</v>
      </c>
      <c r="BI2981">
        <v>84.748518997895999</v>
      </c>
    </row>
    <row r="2982" spans="1:61" x14ac:dyDescent="0.25">
      <c r="A2982" s="10" t="str">
        <f>VLOOKUP(D2982,'Index-Relations'!E:F,2,FALSE)</f>
        <v>ESG</v>
      </c>
      <c r="B2982" t="s">
        <v>3450</v>
      </c>
      <c r="C2982" s="53" t="s">
        <v>2763</v>
      </c>
      <c r="D2982" s="59" t="s">
        <v>3073</v>
      </c>
      <c r="E2982" s="59" t="s">
        <v>6398</v>
      </c>
      <c r="F2982" t="s">
        <v>1117</v>
      </c>
      <c r="G2982" t="s">
        <v>1116</v>
      </c>
      <c r="H2982" t="s">
        <v>1118</v>
      </c>
      <c r="I2982" s="52">
        <v>45566</v>
      </c>
      <c r="J2982" t="s">
        <v>2457</v>
      </c>
      <c r="K2982">
        <v>50</v>
      </c>
      <c r="L2982" s="73">
        <v>86.019292874890994</v>
      </c>
      <c r="M2982">
        <v>50</v>
      </c>
      <c r="N2982">
        <v>1</v>
      </c>
      <c r="O2982" s="73">
        <v>88.361910295183904</v>
      </c>
      <c r="P2982">
        <v>50</v>
      </c>
      <c r="Q2982">
        <v>1</v>
      </c>
      <c r="R2982">
        <v>49</v>
      </c>
      <c r="S2982">
        <v>0.97776317099299004</v>
      </c>
      <c r="T2982">
        <v>30.6006933269176</v>
      </c>
      <c r="U2982">
        <v>0.60972013971737005</v>
      </c>
      <c r="V2982">
        <v>34</v>
      </c>
      <c r="W2982">
        <v>4.5818407191246302E-2</v>
      </c>
      <c r="X2982">
        <v>8</v>
      </c>
      <c r="Y2982">
        <v>50</v>
      </c>
      <c r="Z2982">
        <v>1</v>
      </c>
      <c r="AA2982">
        <v>16.0104493427508</v>
      </c>
      <c r="AB2982">
        <v>45</v>
      </c>
      <c r="AC2982">
        <v>0.92468896894214003</v>
      </c>
      <c r="AD2982">
        <v>5</v>
      </c>
      <c r="AE2982">
        <v>7.5311031057859801E-2</v>
      </c>
      <c r="AF2982">
        <v>0</v>
      </c>
      <c r="AG2982">
        <v>5.5510000000000001E-17</v>
      </c>
      <c r="AH2982">
        <v>3.6818897132322799E-3</v>
      </c>
      <c r="AI2982">
        <v>2</v>
      </c>
      <c r="AJ2982" s="73">
        <v>84.723124936508995</v>
      </c>
      <c r="AK2982">
        <v>50</v>
      </c>
      <c r="AL2982">
        <v>1</v>
      </c>
      <c r="AM2982">
        <v>0</v>
      </c>
      <c r="AN2982">
        <v>0</v>
      </c>
      <c r="AO2982">
        <v>0</v>
      </c>
      <c r="AP2982">
        <v>0</v>
      </c>
      <c r="AQ2982">
        <v>50</v>
      </c>
      <c r="AR2982">
        <v>0.999999999999999</v>
      </c>
      <c r="AS2982">
        <v>0</v>
      </c>
      <c r="AT2982">
        <v>0</v>
      </c>
      <c r="AU2982">
        <v>0</v>
      </c>
      <c r="AV2982">
        <v>0</v>
      </c>
      <c r="AW2982">
        <v>50</v>
      </c>
      <c r="AX2982">
        <v>0.999999999999999</v>
      </c>
      <c r="AY2982" s="73">
        <v>81.773495489902899</v>
      </c>
      <c r="AZ2982">
        <v>50</v>
      </c>
      <c r="BA2982">
        <v>1</v>
      </c>
      <c r="BB2982">
        <v>48</v>
      </c>
      <c r="BC2982">
        <v>0.88248680770625398</v>
      </c>
      <c r="BD2982">
        <v>2</v>
      </c>
      <c r="BE2982">
        <v>0.117513192293745</v>
      </c>
      <c r="BF2982">
        <v>86.019292874890994</v>
      </c>
      <c r="BG2982">
        <v>88.361910295183904</v>
      </c>
      <c r="BH2982">
        <v>81.773495489902899</v>
      </c>
      <c r="BI2982">
        <v>84.723124936508995</v>
      </c>
    </row>
    <row r="2983" spans="1:61" x14ac:dyDescent="0.25">
      <c r="A2983" s="10" t="str">
        <f>VLOOKUP(D2983,'Index-Relations'!E:F,2,FALSE)</f>
        <v>ESG</v>
      </c>
      <c r="B2983" t="s">
        <v>3450</v>
      </c>
      <c r="C2983" s="53" t="s">
        <v>2764</v>
      </c>
      <c r="D2983" s="59" t="s">
        <v>3073</v>
      </c>
      <c r="E2983" s="59" t="s">
        <v>6399</v>
      </c>
      <c r="F2983" t="s">
        <v>1117</v>
      </c>
      <c r="G2983" t="s">
        <v>1116</v>
      </c>
      <c r="H2983" t="s">
        <v>1118</v>
      </c>
      <c r="I2983" s="52">
        <v>45537</v>
      </c>
      <c r="J2983" t="s">
        <v>2457</v>
      </c>
      <c r="K2983">
        <v>50</v>
      </c>
      <c r="L2983" s="73">
        <v>86.525917917402893</v>
      </c>
      <c r="M2983">
        <v>50</v>
      </c>
      <c r="N2983">
        <v>1</v>
      </c>
      <c r="O2983" s="73">
        <v>88.082631943590997</v>
      </c>
      <c r="P2983">
        <v>50</v>
      </c>
      <c r="Q2983">
        <v>1</v>
      </c>
      <c r="R2983">
        <v>49</v>
      </c>
      <c r="S2983">
        <v>0.97928010470247495</v>
      </c>
      <c r="T2983">
        <v>29.887265664445099</v>
      </c>
      <c r="U2983">
        <v>0.59680236742070802</v>
      </c>
      <c r="V2983">
        <v>35</v>
      </c>
      <c r="W2983">
        <v>4.7137882189941999E-2</v>
      </c>
      <c r="X2983">
        <v>8</v>
      </c>
      <c r="Y2983">
        <v>50</v>
      </c>
      <c r="Z2983">
        <v>1</v>
      </c>
      <c r="AA2983">
        <v>7.7828099831201403</v>
      </c>
      <c r="AB2983">
        <v>45</v>
      </c>
      <c r="AC2983">
        <v>0.93042471261522997</v>
      </c>
      <c r="AD2983">
        <v>5</v>
      </c>
      <c r="AE2983">
        <v>6.9575287384769105E-2</v>
      </c>
      <c r="AF2983">
        <v>0</v>
      </c>
      <c r="AG2983">
        <v>0</v>
      </c>
      <c r="AH2983">
        <v>8.4598604697031995E-5</v>
      </c>
      <c r="AI2983">
        <v>1</v>
      </c>
      <c r="AJ2983" s="73">
        <v>85.236293325904001</v>
      </c>
      <c r="AK2983">
        <v>50</v>
      </c>
      <c r="AL2983">
        <v>1</v>
      </c>
      <c r="AM2983">
        <v>0</v>
      </c>
      <c r="AN2983">
        <v>0</v>
      </c>
      <c r="AO2983">
        <v>0</v>
      </c>
      <c r="AP2983">
        <v>0</v>
      </c>
      <c r="AQ2983">
        <v>50</v>
      </c>
      <c r="AR2983">
        <v>1</v>
      </c>
      <c r="AS2983">
        <v>0</v>
      </c>
      <c r="AT2983">
        <v>0</v>
      </c>
      <c r="AU2983">
        <v>0</v>
      </c>
      <c r="AV2983">
        <v>0</v>
      </c>
      <c r="AW2983">
        <v>50</v>
      </c>
      <c r="AX2983">
        <v>1</v>
      </c>
      <c r="AY2983" s="73">
        <v>83.008557794840996</v>
      </c>
      <c r="AZ2983">
        <v>50</v>
      </c>
      <c r="BA2983">
        <v>1</v>
      </c>
      <c r="BB2983">
        <v>48</v>
      </c>
      <c r="BC2983">
        <v>0.87879922449005698</v>
      </c>
      <c r="BD2983">
        <v>2</v>
      </c>
      <c r="BE2983">
        <v>0.121200775509942</v>
      </c>
      <c r="BF2983">
        <v>86.525917917402893</v>
      </c>
      <c r="BG2983">
        <v>88.082631943590997</v>
      </c>
      <c r="BH2983">
        <v>83.008557794840996</v>
      </c>
      <c r="BI2983">
        <v>85.236293325904001</v>
      </c>
    </row>
    <row r="2984" spans="1:61" x14ac:dyDescent="0.25">
      <c r="A2984" s="10" t="str">
        <f>VLOOKUP(D2984,'Index-Relations'!E:F,2,FALSE)</f>
        <v>ESG</v>
      </c>
      <c r="B2984" t="s">
        <v>3450</v>
      </c>
      <c r="C2984" s="53" t="s">
        <v>3350</v>
      </c>
      <c r="D2984" s="59" t="s">
        <v>3073</v>
      </c>
      <c r="E2984" s="59" t="s">
        <v>6400</v>
      </c>
      <c r="F2984" t="s">
        <v>1117</v>
      </c>
      <c r="G2984" t="s">
        <v>1116</v>
      </c>
      <c r="H2984" t="s">
        <v>1118</v>
      </c>
      <c r="I2984" s="52">
        <v>45505</v>
      </c>
      <c r="J2984" t="s">
        <v>2457</v>
      </c>
      <c r="K2984">
        <v>50</v>
      </c>
      <c r="L2984" s="73">
        <v>86.556106757494007</v>
      </c>
      <c r="M2984">
        <v>50</v>
      </c>
      <c r="N2984">
        <v>1</v>
      </c>
      <c r="O2984" s="73">
        <v>88.056068878062902</v>
      </c>
      <c r="P2984">
        <v>50</v>
      </c>
      <c r="Q2984">
        <v>1</v>
      </c>
      <c r="R2984">
        <v>49</v>
      </c>
      <c r="S2984">
        <v>0.97982504823826699</v>
      </c>
      <c r="T2984">
        <v>29.819932791032599</v>
      </c>
      <c r="U2984">
        <v>0.60955526577018204</v>
      </c>
      <c r="V2984">
        <v>35</v>
      </c>
      <c r="W2984">
        <v>4.5376302218275398E-2</v>
      </c>
      <c r="X2984">
        <v>8</v>
      </c>
      <c r="Y2984">
        <v>50</v>
      </c>
      <c r="Z2984">
        <v>1</v>
      </c>
      <c r="AA2984">
        <v>7.8660348010733596</v>
      </c>
      <c r="AB2984">
        <v>47</v>
      </c>
      <c r="AC2984">
        <v>0.95341772851629403</v>
      </c>
      <c r="AD2984">
        <v>3</v>
      </c>
      <c r="AE2984">
        <v>4.6582271483705799E-2</v>
      </c>
      <c r="AF2984">
        <v>0</v>
      </c>
      <c r="AG2984">
        <v>8.3269999999999995E-17</v>
      </c>
      <c r="AH2984">
        <v>8.7219704423162995E-5</v>
      </c>
      <c r="AI2984">
        <v>1</v>
      </c>
      <c r="AJ2984" s="73">
        <v>85.362221478639</v>
      </c>
      <c r="AK2984">
        <v>50</v>
      </c>
      <c r="AL2984">
        <v>1</v>
      </c>
      <c r="AM2984">
        <v>0</v>
      </c>
      <c r="AN2984">
        <v>0</v>
      </c>
      <c r="AO2984">
        <v>0</v>
      </c>
      <c r="AP2984">
        <v>0</v>
      </c>
      <c r="AQ2984">
        <v>50</v>
      </c>
      <c r="AR2984">
        <v>0.999999999999999</v>
      </c>
      <c r="AS2984">
        <v>0</v>
      </c>
      <c r="AT2984">
        <v>0</v>
      </c>
      <c r="AU2984">
        <v>0</v>
      </c>
      <c r="AV2984">
        <v>0</v>
      </c>
      <c r="AW2984">
        <v>50</v>
      </c>
      <c r="AX2984">
        <v>1</v>
      </c>
      <c r="AY2984" s="73">
        <v>83.058228704292901</v>
      </c>
      <c r="AZ2984">
        <v>50</v>
      </c>
      <c r="BA2984">
        <v>1</v>
      </c>
      <c r="BB2984">
        <v>49</v>
      </c>
      <c r="BC2984">
        <v>0.95457286537599695</v>
      </c>
      <c r="BD2984">
        <v>1</v>
      </c>
      <c r="BE2984">
        <v>4.5427134624002198E-2</v>
      </c>
      <c r="BF2984">
        <v>86.556106757494007</v>
      </c>
      <c r="BG2984">
        <v>88.056068878062902</v>
      </c>
      <c r="BH2984">
        <v>83.058228704292901</v>
      </c>
      <c r="BI2984">
        <v>85.362221478639</v>
      </c>
    </row>
    <row r="2985" spans="1:61" x14ac:dyDescent="0.25">
      <c r="A2985" s="10" t="str">
        <f>VLOOKUP(D2985,'Index-Relations'!E:F,2,FALSE)</f>
        <v>ESG</v>
      </c>
      <c r="B2985" t="s">
        <v>3450</v>
      </c>
      <c r="C2985" s="53" t="s">
        <v>2765</v>
      </c>
      <c r="D2985" s="59" t="s">
        <v>3073</v>
      </c>
      <c r="E2985" s="59" t="s">
        <v>6401</v>
      </c>
      <c r="F2985" t="s">
        <v>1117</v>
      </c>
      <c r="G2985" t="s">
        <v>1116</v>
      </c>
      <c r="H2985" t="s">
        <v>1118</v>
      </c>
      <c r="I2985" s="52">
        <v>45474</v>
      </c>
      <c r="J2985" t="s">
        <v>2457</v>
      </c>
      <c r="K2985">
        <v>50</v>
      </c>
      <c r="L2985" s="73">
        <v>87.646200955474001</v>
      </c>
      <c r="M2985">
        <v>50</v>
      </c>
      <c r="N2985">
        <v>1</v>
      </c>
      <c r="O2985" s="73">
        <v>88.357203308872002</v>
      </c>
      <c r="P2985">
        <v>50</v>
      </c>
      <c r="Q2985">
        <v>1</v>
      </c>
      <c r="R2985">
        <v>49</v>
      </c>
      <c r="S2985">
        <v>0.97934343213861197</v>
      </c>
      <c r="T2985">
        <v>29.530755633360101</v>
      </c>
      <c r="U2985">
        <v>0.598617183567419</v>
      </c>
      <c r="V2985">
        <v>35</v>
      </c>
      <c r="W2985">
        <v>4.4503792463737202E-2</v>
      </c>
      <c r="X2985">
        <v>8</v>
      </c>
      <c r="Y2985">
        <v>50</v>
      </c>
      <c r="Z2985">
        <v>1</v>
      </c>
      <c r="AA2985">
        <v>8.0258840503409097</v>
      </c>
      <c r="AB2985">
        <v>48</v>
      </c>
      <c r="AC2985">
        <v>0.97440056355969196</v>
      </c>
      <c r="AD2985">
        <v>2</v>
      </c>
      <c r="AE2985">
        <v>2.55994364403077E-2</v>
      </c>
      <c r="AF2985">
        <v>0</v>
      </c>
      <c r="AG2985">
        <v>0</v>
      </c>
      <c r="AH2985">
        <v>7.9100529528536699E-5</v>
      </c>
      <c r="AI2985">
        <v>1</v>
      </c>
      <c r="AJ2985" s="73">
        <v>86.509292023381903</v>
      </c>
      <c r="AK2985">
        <v>50</v>
      </c>
      <c r="AL2985">
        <v>1</v>
      </c>
      <c r="AM2985">
        <v>0</v>
      </c>
      <c r="AN2985">
        <v>0</v>
      </c>
      <c r="AO2985">
        <v>0</v>
      </c>
      <c r="AP2985">
        <v>0</v>
      </c>
      <c r="AQ2985">
        <v>50</v>
      </c>
      <c r="AR2985">
        <v>0.999999999999999</v>
      </c>
      <c r="AS2985">
        <v>0</v>
      </c>
      <c r="AT2985">
        <v>0</v>
      </c>
      <c r="AU2985">
        <v>0</v>
      </c>
      <c r="AV2985">
        <v>0</v>
      </c>
      <c r="AW2985">
        <v>50</v>
      </c>
      <c r="AX2985">
        <v>1</v>
      </c>
      <c r="AY2985" s="73">
        <v>84.825977835860996</v>
      </c>
      <c r="AZ2985">
        <v>50</v>
      </c>
      <c r="BA2985">
        <v>1</v>
      </c>
      <c r="BB2985">
        <v>49</v>
      </c>
      <c r="BC2985">
        <v>0.95762887698889498</v>
      </c>
      <c r="BD2985">
        <v>1</v>
      </c>
      <c r="BE2985">
        <v>4.2371123011104697E-2</v>
      </c>
      <c r="BF2985">
        <v>87.646200955474001</v>
      </c>
      <c r="BG2985">
        <v>88.357203308872002</v>
      </c>
      <c r="BH2985">
        <v>84.825977835860996</v>
      </c>
      <c r="BI2985">
        <v>86.509292023381903</v>
      </c>
    </row>
    <row r="2986" spans="1:61" x14ac:dyDescent="0.25">
      <c r="A2986" s="10" t="str">
        <f>VLOOKUP(D2986,'Index-Relations'!E:F,2,FALSE)</f>
        <v>ESG</v>
      </c>
      <c r="B2986" t="s">
        <v>3450</v>
      </c>
      <c r="C2986" s="53" t="s">
        <v>2766</v>
      </c>
      <c r="D2986" s="59" t="s">
        <v>3073</v>
      </c>
      <c r="E2986" s="59" t="s">
        <v>6402</v>
      </c>
      <c r="F2986" t="s">
        <v>1117</v>
      </c>
      <c r="G2986" t="s">
        <v>1116</v>
      </c>
      <c r="H2986" t="s">
        <v>1118</v>
      </c>
      <c r="I2986" s="52">
        <v>45446</v>
      </c>
      <c r="J2986" t="s">
        <v>2457</v>
      </c>
      <c r="K2986">
        <v>50</v>
      </c>
      <c r="L2986" s="73">
        <v>87.474812348292005</v>
      </c>
      <c r="M2986">
        <v>50</v>
      </c>
      <c r="N2986">
        <v>1</v>
      </c>
      <c r="O2986" s="73">
        <v>88.115850721940902</v>
      </c>
      <c r="P2986">
        <v>50</v>
      </c>
      <c r="Q2986">
        <v>1</v>
      </c>
      <c r="R2986">
        <v>49</v>
      </c>
      <c r="S2986">
        <v>0.97872892174487003</v>
      </c>
      <c r="T2986">
        <v>29.736365313386301</v>
      </c>
      <c r="U2986">
        <v>0.63769697630357602</v>
      </c>
      <c r="V2986">
        <v>34</v>
      </c>
      <c r="W2986">
        <v>3.74743593442214E-2</v>
      </c>
      <c r="X2986">
        <v>7</v>
      </c>
      <c r="Y2986">
        <v>50</v>
      </c>
      <c r="Z2986">
        <v>1</v>
      </c>
      <c r="AA2986">
        <v>17.023505844332099</v>
      </c>
      <c r="AB2986">
        <v>47</v>
      </c>
      <c r="AC2986">
        <v>0.95993500714202695</v>
      </c>
      <c r="AD2986">
        <v>3</v>
      </c>
      <c r="AE2986">
        <v>4.0064992857972999E-2</v>
      </c>
      <c r="AF2986">
        <v>0</v>
      </c>
      <c r="AG2986">
        <v>0</v>
      </c>
      <c r="AH2986">
        <v>1.6822025245005899E-3</v>
      </c>
      <c r="AI2986">
        <v>2</v>
      </c>
      <c r="AJ2986" s="73">
        <v>85.934026786933998</v>
      </c>
      <c r="AK2986">
        <v>50</v>
      </c>
      <c r="AL2986">
        <v>1</v>
      </c>
      <c r="AM2986">
        <v>0</v>
      </c>
      <c r="AN2986">
        <v>0</v>
      </c>
      <c r="AO2986">
        <v>0</v>
      </c>
      <c r="AP2986">
        <v>0</v>
      </c>
      <c r="AQ2986">
        <v>50</v>
      </c>
      <c r="AR2986">
        <v>1</v>
      </c>
      <c r="AS2986">
        <v>0</v>
      </c>
      <c r="AT2986">
        <v>0</v>
      </c>
      <c r="AU2986">
        <v>0</v>
      </c>
      <c r="AV2986">
        <v>0</v>
      </c>
      <c r="AW2986">
        <v>50</v>
      </c>
      <c r="AX2986">
        <v>0.999999999999999</v>
      </c>
      <c r="AY2986" s="73">
        <v>85.105948884040899</v>
      </c>
      <c r="AZ2986">
        <v>50</v>
      </c>
      <c r="BA2986">
        <v>1</v>
      </c>
      <c r="BB2986">
        <v>49</v>
      </c>
      <c r="BC2986">
        <v>0.95800416788973397</v>
      </c>
      <c r="BD2986">
        <v>1</v>
      </c>
      <c r="BE2986">
        <v>4.1995832110265099E-2</v>
      </c>
      <c r="BF2986">
        <v>87.474812348292005</v>
      </c>
      <c r="BG2986">
        <v>88.115850721940902</v>
      </c>
      <c r="BH2986">
        <v>85.105948884040899</v>
      </c>
      <c r="BI2986">
        <v>85.934026786933998</v>
      </c>
    </row>
    <row r="2987" spans="1:61" x14ac:dyDescent="0.25">
      <c r="A2987" s="10" t="str">
        <f>VLOOKUP(D2987,'Index-Relations'!E:F,2,FALSE)</f>
        <v>ESG</v>
      </c>
      <c r="B2987" t="s">
        <v>3450</v>
      </c>
      <c r="C2987" s="53" t="s">
        <v>2767</v>
      </c>
      <c r="D2987" s="59" t="s">
        <v>3073</v>
      </c>
      <c r="E2987" s="59" t="s">
        <v>6403</v>
      </c>
      <c r="F2987" t="s">
        <v>1117</v>
      </c>
      <c r="G2987" t="s">
        <v>1116</v>
      </c>
      <c r="H2987" t="s">
        <v>1118</v>
      </c>
      <c r="I2987" s="52">
        <v>45414</v>
      </c>
      <c r="J2987" t="s">
        <v>2457</v>
      </c>
      <c r="K2987">
        <v>50</v>
      </c>
      <c r="L2987" s="73">
        <v>87.445144004540893</v>
      </c>
      <c r="M2987">
        <v>50</v>
      </c>
      <c r="N2987">
        <v>1</v>
      </c>
      <c r="O2987" s="73">
        <v>88.099171855639</v>
      </c>
      <c r="P2987">
        <v>50</v>
      </c>
      <c r="Q2987">
        <v>1</v>
      </c>
      <c r="R2987">
        <v>49</v>
      </c>
      <c r="S2987">
        <v>0.97966870295177599</v>
      </c>
      <c r="T2987">
        <v>29.704861000876999</v>
      </c>
      <c r="U2987">
        <v>0.62876796916042199</v>
      </c>
      <c r="V2987">
        <v>34</v>
      </c>
      <c r="W2987">
        <v>3.5565377288574798E-2</v>
      </c>
      <c r="X2987">
        <v>7</v>
      </c>
      <c r="Y2987">
        <v>50</v>
      </c>
      <c r="Z2987">
        <v>1</v>
      </c>
      <c r="AA2987">
        <v>17.683653445340202</v>
      </c>
      <c r="AB2987">
        <v>47</v>
      </c>
      <c r="AC2987">
        <v>0.95844324824848803</v>
      </c>
      <c r="AD2987">
        <v>3</v>
      </c>
      <c r="AE2987">
        <v>4.1556751751511203E-2</v>
      </c>
      <c r="AF2987">
        <v>0</v>
      </c>
      <c r="AG2987">
        <v>6.9390000000000004E-17</v>
      </c>
      <c r="AH2987">
        <v>1.5396647404558601E-3</v>
      </c>
      <c r="AI2987">
        <v>2</v>
      </c>
      <c r="AJ2987" s="73">
        <v>85.864869854543002</v>
      </c>
      <c r="AK2987">
        <v>50</v>
      </c>
      <c r="AL2987">
        <v>1</v>
      </c>
      <c r="AM2987">
        <v>0</v>
      </c>
      <c r="AN2987">
        <v>0</v>
      </c>
      <c r="AO2987">
        <v>0</v>
      </c>
      <c r="AP2987">
        <v>0</v>
      </c>
      <c r="AQ2987">
        <v>50</v>
      </c>
      <c r="AR2987">
        <v>1</v>
      </c>
      <c r="AS2987">
        <v>0</v>
      </c>
      <c r="AT2987">
        <v>0</v>
      </c>
      <c r="AU2987">
        <v>0</v>
      </c>
      <c r="AV2987">
        <v>0</v>
      </c>
      <c r="AW2987">
        <v>50</v>
      </c>
      <c r="AX2987">
        <v>0.999999999999999</v>
      </c>
      <c r="AY2987" s="73">
        <v>85.101010718791002</v>
      </c>
      <c r="AZ2987">
        <v>50</v>
      </c>
      <c r="BA2987">
        <v>1</v>
      </c>
      <c r="BB2987">
        <v>49</v>
      </c>
      <c r="BC2987">
        <v>0.95590460564073398</v>
      </c>
      <c r="BD2987">
        <v>1</v>
      </c>
      <c r="BE2987">
        <v>4.4095394359265197E-2</v>
      </c>
      <c r="BF2987">
        <v>87.445144004540893</v>
      </c>
      <c r="BG2987">
        <v>88.099171855639</v>
      </c>
      <c r="BH2987">
        <v>85.101010718791002</v>
      </c>
      <c r="BI2987">
        <v>85.864869854543002</v>
      </c>
    </row>
    <row r="2988" spans="1:61" x14ac:dyDescent="0.25">
      <c r="A2988" s="10" t="str">
        <f>VLOOKUP(D2988,'Index-Relations'!E:F,2,FALSE)</f>
        <v>ESG</v>
      </c>
      <c r="B2988" t="s">
        <v>3450</v>
      </c>
      <c r="C2988" s="53" t="s">
        <v>2768</v>
      </c>
      <c r="D2988" s="59" t="s">
        <v>3073</v>
      </c>
      <c r="E2988" s="59" t="s">
        <v>6404</v>
      </c>
      <c r="F2988" t="s">
        <v>1117</v>
      </c>
      <c r="G2988" t="s">
        <v>1116</v>
      </c>
      <c r="H2988" t="s">
        <v>1118</v>
      </c>
      <c r="I2988" s="52">
        <v>45384</v>
      </c>
      <c r="J2988" t="s">
        <v>2457</v>
      </c>
      <c r="K2988">
        <v>50</v>
      </c>
      <c r="L2988">
        <v>92.732624364923396</v>
      </c>
      <c r="M2988">
        <v>50</v>
      </c>
      <c r="N2988">
        <v>1</v>
      </c>
      <c r="O2988">
        <v>92.360665434768606</v>
      </c>
      <c r="P2988">
        <v>50</v>
      </c>
      <c r="Q2988">
        <v>1</v>
      </c>
      <c r="R2988">
        <v>49</v>
      </c>
      <c r="S2988">
        <v>0.98182773337320495</v>
      </c>
      <c r="T2988">
        <v>29.384529875352701</v>
      </c>
      <c r="U2988">
        <v>0.62288852537656803</v>
      </c>
      <c r="V2988">
        <v>34</v>
      </c>
      <c r="W2988">
        <v>3.6659071587055801E-2</v>
      </c>
      <c r="X2988">
        <v>7</v>
      </c>
      <c r="Y2988">
        <v>50</v>
      </c>
      <c r="Z2988">
        <v>1</v>
      </c>
      <c r="AA2988">
        <v>16.616772730496098</v>
      </c>
      <c r="AB2988">
        <v>47</v>
      </c>
      <c r="AC2988">
        <v>0.959320587866348</v>
      </c>
      <c r="AD2988">
        <v>3</v>
      </c>
      <c r="AE2988">
        <v>4.0679412133651699E-2</v>
      </c>
      <c r="AF2988">
        <v>0</v>
      </c>
      <c r="AG2988">
        <v>0</v>
      </c>
      <c r="AH2988">
        <v>1.6180367137047999E-3</v>
      </c>
      <c r="AI2988">
        <v>2</v>
      </c>
      <c r="AJ2988">
        <v>92.684916410037502</v>
      </c>
      <c r="AK2988">
        <v>50</v>
      </c>
      <c r="AL2988">
        <v>1</v>
      </c>
      <c r="AM2988">
        <v>0</v>
      </c>
      <c r="AN2988">
        <v>0</v>
      </c>
      <c r="AO2988">
        <v>0</v>
      </c>
      <c r="AP2988">
        <v>0</v>
      </c>
      <c r="AQ2988">
        <v>50</v>
      </c>
      <c r="AR2988">
        <v>0.999999999999999</v>
      </c>
      <c r="AS2988">
        <v>0</v>
      </c>
      <c r="AT2988">
        <v>0</v>
      </c>
      <c r="AU2988">
        <v>0</v>
      </c>
      <c r="AV2988">
        <v>0</v>
      </c>
      <c r="AW2988">
        <v>50</v>
      </c>
      <c r="AX2988">
        <v>0.999999999999999</v>
      </c>
      <c r="AY2988">
        <v>90.823535241760794</v>
      </c>
      <c r="AZ2988">
        <v>50</v>
      </c>
      <c r="BA2988">
        <v>1</v>
      </c>
      <c r="BB2988">
        <v>49</v>
      </c>
      <c r="BC2988">
        <v>0.95825927362209296</v>
      </c>
      <c r="BD2988">
        <v>1</v>
      </c>
      <c r="BE2988">
        <v>4.1740726377906399E-2</v>
      </c>
      <c r="BF2988">
        <v>87.751918207425007</v>
      </c>
      <c r="BG2988">
        <v>88.168819752323003</v>
      </c>
      <c r="BH2988">
        <v>85.769552697849903</v>
      </c>
      <c r="BI2988">
        <v>86.020073292762007</v>
      </c>
    </row>
    <row r="2989" spans="1:61" x14ac:dyDescent="0.25">
      <c r="A2989" s="10" t="str">
        <f>VLOOKUP(D2989,'Index-Relations'!E:F,2,FALSE)</f>
        <v>ESG</v>
      </c>
      <c r="B2989" t="s">
        <v>3450</v>
      </c>
      <c r="C2989" s="53" t="s">
        <v>2769</v>
      </c>
      <c r="D2989" s="59" t="s">
        <v>3073</v>
      </c>
      <c r="E2989" s="59" t="s">
        <v>6405</v>
      </c>
      <c r="F2989" t="s">
        <v>1117</v>
      </c>
      <c r="G2989" t="s">
        <v>1116</v>
      </c>
      <c r="H2989" t="s">
        <v>1118</v>
      </c>
      <c r="I2989" s="52">
        <v>45352</v>
      </c>
      <c r="J2989" t="s">
        <v>2457</v>
      </c>
      <c r="K2989">
        <v>50</v>
      </c>
      <c r="L2989">
        <v>92.911951375432196</v>
      </c>
      <c r="M2989">
        <v>50</v>
      </c>
      <c r="N2989">
        <v>1</v>
      </c>
      <c r="O2989">
        <v>92.341035368408896</v>
      </c>
      <c r="P2989">
        <v>50</v>
      </c>
      <c r="Q2989">
        <v>1</v>
      </c>
      <c r="R2989">
        <v>49</v>
      </c>
      <c r="S2989">
        <v>0.98273167657537996</v>
      </c>
      <c r="T2989">
        <v>29.1998813645518</v>
      </c>
      <c r="U2989">
        <v>0.611852132456433</v>
      </c>
      <c r="V2989">
        <v>34</v>
      </c>
      <c r="W2989">
        <v>3.9643976084967801E-2</v>
      </c>
      <c r="X2989">
        <v>7</v>
      </c>
      <c r="Y2989">
        <v>50</v>
      </c>
      <c r="Z2989">
        <v>1</v>
      </c>
      <c r="AA2989">
        <v>14.043815724117399</v>
      </c>
      <c r="AB2989">
        <v>47</v>
      </c>
      <c r="AC2989">
        <v>0.95888213537526301</v>
      </c>
      <c r="AD2989">
        <v>3</v>
      </c>
      <c r="AE2989">
        <v>4.1117864624737002E-2</v>
      </c>
      <c r="AF2989">
        <v>0</v>
      </c>
      <c r="AG2989">
        <v>0</v>
      </c>
      <c r="AH2989">
        <v>5.4255478287809499E-5</v>
      </c>
      <c r="AI2989">
        <v>1</v>
      </c>
      <c r="AJ2989">
        <v>92.792810558146599</v>
      </c>
      <c r="AK2989">
        <v>50</v>
      </c>
      <c r="AL2989">
        <v>1</v>
      </c>
      <c r="AM2989">
        <v>0</v>
      </c>
      <c r="AN2989">
        <v>0</v>
      </c>
      <c r="AO2989">
        <v>0</v>
      </c>
      <c r="AP2989">
        <v>0</v>
      </c>
      <c r="AQ2989">
        <v>50</v>
      </c>
      <c r="AR2989">
        <v>1</v>
      </c>
      <c r="AS2989">
        <v>0</v>
      </c>
      <c r="AT2989">
        <v>0</v>
      </c>
      <c r="AU2989">
        <v>0</v>
      </c>
      <c r="AV2989">
        <v>0</v>
      </c>
      <c r="AW2989">
        <v>50</v>
      </c>
      <c r="AX2989">
        <v>1</v>
      </c>
      <c r="AY2989">
        <v>91.313278699264998</v>
      </c>
      <c r="AZ2989">
        <v>50</v>
      </c>
      <c r="BA2989">
        <v>1</v>
      </c>
      <c r="BB2989">
        <v>49</v>
      </c>
      <c r="BC2989">
        <v>0.95871386949888104</v>
      </c>
      <c r="BD2989">
        <v>1</v>
      </c>
      <c r="BE2989">
        <v>4.1286130501118803E-2</v>
      </c>
      <c r="BF2989">
        <v>88.034696039942901</v>
      </c>
      <c r="BG2989">
        <v>88.116127927392</v>
      </c>
      <c r="BH2989">
        <v>86.555642109627996</v>
      </c>
      <c r="BI2989">
        <v>86.180285790539898</v>
      </c>
    </row>
    <row r="2990" spans="1:61" x14ac:dyDescent="0.25">
      <c r="A2990" s="10" t="str">
        <f>VLOOKUP(D2990,'Index-Relations'!E:F,2,FALSE)</f>
        <v>ESG</v>
      </c>
      <c r="B2990" t="s">
        <v>3450</v>
      </c>
      <c r="C2990" s="53" t="s">
        <v>2770</v>
      </c>
      <c r="D2990" s="59" t="s">
        <v>3073</v>
      </c>
      <c r="E2990" s="59" t="s">
        <v>6406</v>
      </c>
      <c r="F2990" t="s">
        <v>1117</v>
      </c>
      <c r="G2990" t="s">
        <v>1116</v>
      </c>
      <c r="H2990" t="s">
        <v>1118</v>
      </c>
      <c r="I2990" s="52">
        <v>45323</v>
      </c>
      <c r="J2990" t="s">
        <v>2457</v>
      </c>
      <c r="K2990">
        <v>51</v>
      </c>
      <c r="L2990">
        <v>93.036784837498899</v>
      </c>
      <c r="M2990">
        <v>50</v>
      </c>
      <c r="N2990">
        <v>1</v>
      </c>
      <c r="O2990">
        <v>92.216813906012604</v>
      </c>
      <c r="P2990">
        <v>50</v>
      </c>
      <c r="Q2990">
        <v>1</v>
      </c>
      <c r="R2990">
        <v>49</v>
      </c>
      <c r="S2990">
        <v>0.98174301837601896</v>
      </c>
      <c r="T2990">
        <v>29.784492495252099</v>
      </c>
      <c r="U2990">
        <v>0.61418415368305701</v>
      </c>
      <c r="V2990">
        <v>34</v>
      </c>
      <c r="W2990">
        <v>4.0225516438291302E-2</v>
      </c>
      <c r="X2990">
        <v>7</v>
      </c>
      <c r="Y2990">
        <v>50</v>
      </c>
      <c r="Z2990">
        <v>1</v>
      </c>
      <c r="AA2990">
        <v>14.698661945180101</v>
      </c>
      <c r="AB2990">
        <v>47</v>
      </c>
      <c r="AC2990">
        <v>0.95856401304933903</v>
      </c>
      <c r="AD2990">
        <v>3</v>
      </c>
      <c r="AE2990">
        <v>4.1435986950660399E-2</v>
      </c>
      <c r="AF2990">
        <v>1</v>
      </c>
      <c r="AG2990">
        <v>0</v>
      </c>
      <c r="AH2990">
        <v>5.6912328209612998E-5</v>
      </c>
      <c r="AI2990">
        <v>1</v>
      </c>
      <c r="AJ2990">
        <v>92.633556189870106</v>
      </c>
      <c r="AK2990">
        <v>50</v>
      </c>
      <c r="AL2990">
        <v>1</v>
      </c>
      <c r="AM2990">
        <v>0</v>
      </c>
      <c r="AN2990">
        <v>0</v>
      </c>
      <c r="AO2990">
        <v>0</v>
      </c>
      <c r="AP2990">
        <v>0</v>
      </c>
      <c r="AQ2990">
        <v>50</v>
      </c>
      <c r="AR2990">
        <v>1</v>
      </c>
      <c r="AS2990">
        <v>0</v>
      </c>
      <c r="AT2990">
        <v>0</v>
      </c>
      <c r="AU2990">
        <v>0</v>
      </c>
      <c r="AV2990">
        <v>0</v>
      </c>
      <c r="AW2990">
        <v>50</v>
      </c>
      <c r="AX2990">
        <v>1</v>
      </c>
      <c r="AY2990">
        <v>91.810524429717304</v>
      </c>
      <c r="AZ2990">
        <v>50</v>
      </c>
      <c r="BA2990">
        <v>1</v>
      </c>
      <c r="BB2990">
        <v>49</v>
      </c>
      <c r="BC2990">
        <v>0.95454297209647399</v>
      </c>
      <c r="BD2990">
        <v>1</v>
      </c>
      <c r="BE2990">
        <v>4.5457027903525002E-2</v>
      </c>
      <c r="BF2990">
        <v>88.011750809636894</v>
      </c>
      <c r="BG2990">
        <v>88.003538669958999</v>
      </c>
      <c r="BH2990">
        <v>86.845092974238995</v>
      </c>
      <c r="BI2990">
        <v>86.045008157200996</v>
      </c>
    </row>
    <row r="2991" spans="1:61" x14ac:dyDescent="0.25">
      <c r="A2991" s="10" t="str">
        <f>VLOOKUP(D2991,'Index-Relations'!E:F,2,FALSE)</f>
        <v>ESG</v>
      </c>
      <c r="B2991" t="s">
        <v>3450</v>
      </c>
      <c r="C2991" s="53" t="s">
        <v>2760</v>
      </c>
      <c r="D2991" s="59" t="s">
        <v>3160</v>
      </c>
      <c r="E2991" s="59" t="s">
        <v>6407</v>
      </c>
      <c r="F2991" t="s">
        <v>1124</v>
      </c>
      <c r="G2991" t="s">
        <v>1123</v>
      </c>
      <c r="H2991" t="s">
        <v>1125</v>
      </c>
      <c r="I2991" s="52">
        <v>45659</v>
      </c>
      <c r="J2991" t="s">
        <v>2457</v>
      </c>
      <c r="K2991">
        <v>50</v>
      </c>
      <c r="L2991" s="73">
        <v>81.963735466429995</v>
      </c>
      <c r="M2991">
        <v>50</v>
      </c>
      <c r="N2991">
        <v>1</v>
      </c>
      <c r="O2991" s="73">
        <v>84.096361780505902</v>
      </c>
      <c r="P2991">
        <v>50</v>
      </c>
      <c r="Q2991">
        <v>1</v>
      </c>
      <c r="R2991">
        <v>48</v>
      </c>
      <c r="S2991">
        <v>0.97927309474147595</v>
      </c>
      <c r="T2991">
        <v>31.750003249766198</v>
      </c>
      <c r="U2991">
        <v>0.69363188520513697</v>
      </c>
      <c r="V2991">
        <v>34</v>
      </c>
      <c r="W2991">
        <v>8.9974697517637398E-2</v>
      </c>
      <c r="X2991">
        <v>10</v>
      </c>
      <c r="Y2991">
        <v>50</v>
      </c>
      <c r="Z2991">
        <v>0.999999999999999</v>
      </c>
      <c r="AA2991">
        <v>16.499136176313701</v>
      </c>
      <c r="AB2991">
        <v>45</v>
      </c>
      <c r="AC2991">
        <v>0.948693848742168</v>
      </c>
      <c r="AD2991">
        <v>5</v>
      </c>
      <c r="AE2991">
        <v>5.1306151257831299E-2</v>
      </c>
      <c r="AF2991">
        <v>0</v>
      </c>
      <c r="AG2991">
        <v>0</v>
      </c>
      <c r="AH2991">
        <v>0</v>
      </c>
      <c r="AI2991">
        <v>0</v>
      </c>
      <c r="AJ2991" s="73">
        <v>80.331997586926903</v>
      </c>
      <c r="AK2991">
        <v>50</v>
      </c>
      <c r="AL2991">
        <v>1</v>
      </c>
      <c r="AM2991">
        <v>0</v>
      </c>
      <c r="AN2991">
        <v>0</v>
      </c>
      <c r="AO2991">
        <v>0</v>
      </c>
      <c r="AP2991">
        <v>0</v>
      </c>
      <c r="AQ2991">
        <v>50</v>
      </c>
      <c r="AR2991">
        <v>0.999999999999999</v>
      </c>
      <c r="AS2991">
        <v>0</v>
      </c>
      <c r="AT2991">
        <v>0</v>
      </c>
      <c r="AU2991">
        <v>0</v>
      </c>
      <c r="AV2991">
        <v>0</v>
      </c>
      <c r="AW2991">
        <v>50</v>
      </c>
      <c r="AX2991">
        <v>1</v>
      </c>
      <c r="AY2991" s="73">
        <v>78.733513237688996</v>
      </c>
      <c r="AZ2991">
        <v>50</v>
      </c>
      <c r="BA2991">
        <v>1</v>
      </c>
      <c r="BB2991">
        <v>48</v>
      </c>
      <c r="BC2991">
        <v>0.89418643173952095</v>
      </c>
      <c r="BD2991">
        <v>2</v>
      </c>
      <c r="BE2991">
        <v>0.105813568260478</v>
      </c>
      <c r="BF2991">
        <v>81.963735466429995</v>
      </c>
      <c r="BG2991">
        <v>84.096361780505902</v>
      </c>
      <c r="BH2991">
        <v>78.733513237688996</v>
      </c>
      <c r="BI2991">
        <v>80.331997586926903</v>
      </c>
    </row>
    <row r="2992" spans="1:61" x14ac:dyDescent="0.25">
      <c r="A2992" s="10" t="str">
        <f>VLOOKUP(D2992,'Index-Relations'!E:F,2,FALSE)</f>
        <v>ESG</v>
      </c>
      <c r="B2992" t="s">
        <v>3450</v>
      </c>
      <c r="C2992" s="53" t="s">
        <v>2761</v>
      </c>
      <c r="D2992" s="59" t="s">
        <v>3160</v>
      </c>
      <c r="E2992" s="59" t="s">
        <v>6408</v>
      </c>
      <c r="F2992" t="s">
        <v>1124</v>
      </c>
      <c r="G2992" t="s">
        <v>1123</v>
      </c>
      <c r="H2992" t="s">
        <v>1125</v>
      </c>
      <c r="I2992" s="52">
        <v>45628</v>
      </c>
      <c r="J2992" t="s">
        <v>2457</v>
      </c>
      <c r="K2992">
        <v>50</v>
      </c>
      <c r="L2992" s="73">
        <v>82.658123224202996</v>
      </c>
      <c r="M2992">
        <v>50</v>
      </c>
      <c r="N2992">
        <v>1</v>
      </c>
      <c r="O2992" s="73">
        <v>84.318505364778005</v>
      </c>
      <c r="P2992">
        <v>50</v>
      </c>
      <c r="Q2992">
        <v>1</v>
      </c>
      <c r="R2992">
        <v>48</v>
      </c>
      <c r="S2992">
        <v>0.97617155158354596</v>
      </c>
      <c r="T2992">
        <v>31.020502715667401</v>
      </c>
      <c r="U2992">
        <v>0.66244974309847104</v>
      </c>
      <c r="V2992">
        <v>34</v>
      </c>
      <c r="W2992">
        <v>8.8799162915532803E-2</v>
      </c>
      <c r="X2992">
        <v>10</v>
      </c>
      <c r="Y2992">
        <v>50</v>
      </c>
      <c r="Z2992">
        <v>0.999999999999999</v>
      </c>
      <c r="AA2992">
        <v>13.427874960340599</v>
      </c>
      <c r="AB2992">
        <v>45</v>
      </c>
      <c r="AC2992">
        <v>0.94690007071333304</v>
      </c>
      <c r="AD2992">
        <v>5</v>
      </c>
      <c r="AE2992">
        <v>5.3099929286666903E-2</v>
      </c>
      <c r="AF2992">
        <v>0</v>
      </c>
      <c r="AG2992">
        <v>0</v>
      </c>
      <c r="AH2992">
        <v>0</v>
      </c>
      <c r="AI2992">
        <v>0</v>
      </c>
      <c r="AJ2992" s="73">
        <v>81.126604326714002</v>
      </c>
      <c r="AK2992">
        <v>50</v>
      </c>
      <c r="AL2992">
        <v>1</v>
      </c>
      <c r="AM2992">
        <v>0</v>
      </c>
      <c r="AN2992">
        <v>0</v>
      </c>
      <c r="AO2992">
        <v>0</v>
      </c>
      <c r="AP2992">
        <v>0</v>
      </c>
      <c r="AQ2992">
        <v>50</v>
      </c>
      <c r="AR2992">
        <v>1</v>
      </c>
      <c r="AS2992">
        <v>0</v>
      </c>
      <c r="AT2992">
        <v>0</v>
      </c>
      <c r="AU2992">
        <v>0</v>
      </c>
      <c r="AV2992">
        <v>0</v>
      </c>
      <c r="AW2992">
        <v>50</v>
      </c>
      <c r="AX2992">
        <v>1</v>
      </c>
      <c r="AY2992" s="73">
        <v>79.669504164813006</v>
      </c>
      <c r="AZ2992">
        <v>50</v>
      </c>
      <c r="BA2992">
        <v>1</v>
      </c>
      <c r="BB2992">
        <v>48</v>
      </c>
      <c r="BC2992">
        <v>0.89730054928009795</v>
      </c>
      <c r="BD2992">
        <v>2</v>
      </c>
      <c r="BE2992">
        <v>0.102699450719901</v>
      </c>
      <c r="BF2992">
        <v>82.658123224202996</v>
      </c>
      <c r="BG2992">
        <v>84.318505364778005</v>
      </c>
      <c r="BH2992">
        <v>79.669504164813006</v>
      </c>
      <c r="BI2992">
        <v>81.126604326714002</v>
      </c>
    </row>
    <row r="2993" spans="1:61" x14ac:dyDescent="0.25">
      <c r="A2993" s="10" t="str">
        <f>VLOOKUP(D2993,'Index-Relations'!E:F,2,FALSE)</f>
        <v>ESG</v>
      </c>
      <c r="B2993" t="s">
        <v>3450</v>
      </c>
      <c r="C2993" s="53" t="s">
        <v>2762</v>
      </c>
      <c r="D2993" s="59" t="s">
        <v>3160</v>
      </c>
      <c r="E2993" s="59" t="s">
        <v>6409</v>
      </c>
      <c r="F2993" t="s">
        <v>1124</v>
      </c>
      <c r="G2993" t="s">
        <v>1123</v>
      </c>
      <c r="H2993" t="s">
        <v>1125</v>
      </c>
      <c r="I2993" s="52">
        <v>45597</v>
      </c>
      <c r="J2993" t="s">
        <v>2457</v>
      </c>
      <c r="K2993">
        <v>50</v>
      </c>
      <c r="L2993" s="73">
        <v>82.3514092856459</v>
      </c>
      <c r="M2993">
        <v>50</v>
      </c>
      <c r="N2993">
        <v>1</v>
      </c>
      <c r="O2993" s="73">
        <v>84.203415816825</v>
      </c>
      <c r="P2993">
        <v>50</v>
      </c>
      <c r="Q2993">
        <v>1</v>
      </c>
      <c r="R2993">
        <v>48</v>
      </c>
      <c r="S2993">
        <v>0.97551991749114997</v>
      </c>
      <c r="T2993">
        <v>31.253011152367499</v>
      </c>
      <c r="U2993">
        <v>0.66450094967470397</v>
      </c>
      <c r="V2993">
        <v>34</v>
      </c>
      <c r="W2993">
        <v>8.8837884095825895E-2</v>
      </c>
      <c r="X2993">
        <v>10</v>
      </c>
      <c r="Y2993">
        <v>50</v>
      </c>
      <c r="Z2993">
        <v>0.999999999999999</v>
      </c>
      <c r="AA2993">
        <v>13.258565126859899</v>
      </c>
      <c r="AB2993">
        <v>45</v>
      </c>
      <c r="AC2993">
        <v>0.94655024874358196</v>
      </c>
      <c r="AD2993">
        <v>5</v>
      </c>
      <c r="AE2993">
        <v>5.3449751256418002E-2</v>
      </c>
      <c r="AF2993">
        <v>0</v>
      </c>
      <c r="AG2993">
        <v>0</v>
      </c>
      <c r="AH2993">
        <v>0</v>
      </c>
      <c r="AI2993">
        <v>0</v>
      </c>
      <c r="AJ2993" s="73">
        <v>80.793609503214</v>
      </c>
      <c r="AK2993">
        <v>50</v>
      </c>
      <c r="AL2993">
        <v>1</v>
      </c>
      <c r="AM2993">
        <v>0</v>
      </c>
      <c r="AN2993">
        <v>0</v>
      </c>
      <c r="AO2993">
        <v>0</v>
      </c>
      <c r="AP2993">
        <v>0</v>
      </c>
      <c r="AQ2993">
        <v>50</v>
      </c>
      <c r="AR2993">
        <v>0.999999999999999</v>
      </c>
      <c r="AS2993">
        <v>0</v>
      </c>
      <c r="AT2993">
        <v>0</v>
      </c>
      <c r="AU2993">
        <v>0</v>
      </c>
      <c r="AV2993">
        <v>0</v>
      </c>
      <c r="AW2993">
        <v>50</v>
      </c>
      <c r="AX2993">
        <v>1</v>
      </c>
      <c r="AY2993" s="73">
        <v>79.209681387494001</v>
      </c>
      <c r="AZ2993">
        <v>50</v>
      </c>
      <c r="BA2993">
        <v>1</v>
      </c>
      <c r="BB2993">
        <v>48</v>
      </c>
      <c r="BC2993">
        <v>0.89290306447745504</v>
      </c>
      <c r="BD2993">
        <v>2</v>
      </c>
      <c r="BE2993">
        <v>0.107096935522544</v>
      </c>
      <c r="BF2993">
        <v>82.3514092856459</v>
      </c>
      <c r="BG2993">
        <v>84.203415816825</v>
      </c>
      <c r="BH2993">
        <v>79.209681387494001</v>
      </c>
      <c r="BI2993">
        <v>80.793609503214</v>
      </c>
    </row>
    <row r="2994" spans="1:61" x14ac:dyDescent="0.25">
      <c r="A2994" s="10" t="str">
        <f>VLOOKUP(D2994,'Index-Relations'!E:F,2,FALSE)</f>
        <v>ESG</v>
      </c>
      <c r="B2994" t="s">
        <v>3450</v>
      </c>
      <c r="C2994" s="53" t="s">
        <v>2763</v>
      </c>
      <c r="D2994" s="59" t="s">
        <v>3160</v>
      </c>
      <c r="E2994" s="59" t="s">
        <v>6410</v>
      </c>
      <c r="F2994" t="s">
        <v>1124</v>
      </c>
      <c r="G2994" t="s">
        <v>1123</v>
      </c>
      <c r="H2994" t="s">
        <v>1125</v>
      </c>
      <c r="I2994" s="52">
        <v>45566</v>
      </c>
      <c r="J2994" t="s">
        <v>2457</v>
      </c>
      <c r="K2994">
        <v>50</v>
      </c>
      <c r="L2994" s="73">
        <v>82.534822406462993</v>
      </c>
      <c r="M2994">
        <v>50</v>
      </c>
      <c r="N2994">
        <v>1</v>
      </c>
      <c r="O2994" s="73">
        <v>84.449524870679994</v>
      </c>
      <c r="P2994">
        <v>50</v>
      </c>
      <c r="Q2994">
        <v>1</v>
      </c>
      <c r="R2994">
        <v>48</v>
      </c>
      <c r="S2994">
        <v>0.97731910731254501</v>
      </c>
      <c r="T2994">
        <v>31.338723042155198</v>
      </c>
      <c r="U2994">
        <v>0.66629792101089202</v>
      </c>
      <c r="V2994">
        <v>34</v>
      </c>
      <c r="W2994">
        <v>8.8512504820232596E-2</v>
      </c>
      <c r="X2994">
        <v>10</v>
      </c>
      <c r="Y2994">
        <v>50</v>
      </c>
      <c r="Z2994">
        <v>0.999999999999999</v>
      </c>
      <c r="AA2994">
        <v>12.5000516830862</v>
      </c>
      <c r="AB2994">
        <v>45</v>
      </c>
      <c r="AC2994">
        <v>0.94647608089747104</v>
      </c>
      <c r="AD2994">
        <v>5</v>
      </c>
      <c r="AE2994">
        <v>5.3523919102528197E-2</v>
      </c>
      <c r="AF2994">
        <v>0</v>
      </c>
      <c r="AG2994">
        <v>0</v>
      </c>
      <c r="AH2994">
        <v>0</v>
      </c>
      <c r="AI2994">
        <v>0</v>
      </c>
      <c r="AJ2994" s="73">
        <v>80.922537069998</v>
      </c>
      <c r="AK2994">
        <v>50</v>
      </c>
      <c r="AL2994">
        <v>1</v>
      </c>
      <c r="AM2994">
        <v>0</v>
      </c>
      <c r="AN2994">
        <v>0</v>
      </c>
      <c r="AO2994">
        <v>0</v>
      </c>
      <c r="AP2994">
        <v>0</v>
      </c>
      <c r="AQ2994">
        <v>50</v>
      </c>
      <c r="AR2994">
        <v>1</v>
      </c>
      <c r="AS2994">
        <v>0</v>
      </c>
      <c r="AT2994">
        <v>0</v>
      </c>
      <c r="AU2994">
        <v>0</v>
      </c>
      <c r="AV2994">
        <v>0</v>
      </c>
      <c r="AW2994">
        <v>50</v>
      </c>
      <c r="AX2994">
        <v>0.999999999999999</v>
      </c>
      <c r="AY2994" s="73">
        <v>79.312716482645001</v>
      </c>
      <c r="AZ2994">
        <v>50</v>
      </c>
      <c r="BA2994">
        <v>1</v>
      </c>
      <c r="BB2994">
        <v>48</v>
      </c>
      <c r="BC2994">
        <v>0.88725786252771499</v>
      </c>
      <c r="BD2994">
        <v>2</v>
      </c>
      <c r="BE2994">
        <v>0.112742137472284</v>
      </c>
      <c r="BF2994">
        <v>82.534822406462993</v>
      </c>
      <c r="BG2994">
        <v>84.449524870679994</v>
      </c>
      <c r="BH2994">
        <v>79.312716482645001</v>
      </c>
      <c r="BI2994">
        <v>80.922537069998</v>
      </c>
    </row>
    <row r="2995" spans="1:61" x14ac:dyDescent="0.25">
      <c r="A2995" s="10" t="str">
        <f>VLOOKUP(D2995,'Index-Relations'!E:F,2,FALSE)</f>
        <v>ESG</v>
      </c>
      <c r="B2995" t="s">
        <v>3450</v>
      </c>
      <c r="C2995" s="53" t="s">
        <v>2764</v>
      </c>
      <c r="D2995" s="59" t="s">
        <v>3160</v>
      </c>
      <c r="E2995" s="59" t="s">
        <v>6411</v>
      </c>
      <c r="F2995" t="s">
        <v>1124</v>
      </c>
      <c r="G2995" t="s">
        <v>1123</v>
      </c>
      <c r="H2995" t="s">
        <v>1125</v>
      </c>
      <c r="I2995" s="52">
        <v>45537</v>
      </c>
      <c r="J2995" t="s">
        <v>2457</v>
      </c>
      <c r="K2995">
        <v>50</v>
      </c>
      <c r="L2995" s="73">
        <v>82.002974090151</v>
      </c>
      <c r="M2995">
        <v>50</v>
      </c>
      <c r="N2995">
        <v>1</v>
      </c>
      <c r="O2995" s="73">
        <v>84.047967727049993</v>
      </c>
      <c r="P2995">
        <v>50</v>
      </c>
      <c r="Q2995">
        <v>1</v>
      </c>
      <c r="R2995">
        <v>49</v>
      </c>
      <c r="S2995">
        <v>0.986783467286523</v>
      </c>
      <c r="T2995">
        <v>32.0623196671187</v>
      </c>
      <c r="U2995">
        <v>0.68939568869668699</v>
      </c>
      <c r="V2995">
        <v>33</v>
      </c>
      <c r="W2995">
        <v>8.6023990585625307E-2</v>
      </c>
      <c r="X2995">
        <v>10</v>
      </c>
      <c r="Y2995">
        <v>50</v>
      </c>
      <c r="Z2995">
        <v>1</v>
      </c>
      <c r="AA2995">
        <v>14.347394525825299</v>
      </c>
      <c r="AB2995">
        <v>46</v>
      </c>
      <c r="AC2995">
        <v>0.956779825762471</v>
      </c>
      <c r="AD2995">
        <v>5</v>
      </c>
      <c r="AE2995">
        <v>5.0660846281219099E-2</v>
      </c>
      <c r="AF2995">
        <v>-1</v>
      </c>
      <c r="AG2995">
        <v>0</v>
      </c>
      <c r="AH2995">
        <v>0</v>
      </c>
      <c r="AI2995">
        <v>0</v>
      </c>
      <c r="AJ2995" s="73">
        <v>80.185234670108898</v>
      </c>
      <c r="AK2995">
        <v>50</v>
      </c>
      <c r="AL2995">
        <v>1</v>
      </c>
      <c r="AM2995">
        <v>0</v>
      </c>
      <c r="AN2995">
        <v>0</v>
      </c>
      <c r="AO2995">
        <v>0</v>
      </c>
      <c r="AP2995">
        <v>0</v>
      </c>
      <c r="AQ2995">
        <v>50</v>
      </c>
      <c r="AR2995">
        <v>1</v>
      </c>
      <c r="AS2995">
        <v>0</v>
      </c>
      <c r="AT2995">
        <v>0</v>
      </c>
      <c r="AU2995">
        <v>0</v>
      </c>
      <c r="AV2995">
        <v>0</v>
      </c>
      <c r="AW2995">
        <v>50</v>
      </c>
      <c r="AX2995">
        <v>1</v>
      </c>
      <c r="AY2995" s="73">
        <v>78.758392758467906</v>
      </c>
      <c r="AZ2995">
        <v>50</v>
      </c>
      <c r="BA2995">
        <v>1</v>
      </c>
      <c r="BB2995">
        <v>49</v>
      </c>
      <c r="BC2995">
        <v>0.92492812602881502</v>
      </c>
      <c r="BD2995">
        <v>1</v>
      </c>
      <c r="BE2995">
        <v>7.5071873971184006E-2</v>
      </c>
      <c r="BF2995">
        <v>82.002974090151</v>
      </c>
      <c r="BG2995">
        <v>84.047967727049993</v>
      </c>
      <c r="BH2995">
        <v>78.758392758467906</v>
      </c>
      <c r="BI2995">
        <v>80.185234670108898</v>
      </c>
    </row>
    <row r="2996" spans="1:61" x14ac:dyDescent="0.25">
      <c r="A2996" s="10" t="str">
        <f>VLOOKUP(D2996,'Index-Relations'!E:F,2,FALSE)</f>
        <v>ESG</v>
      </c>
      <c r="B2996" t="s">
        <v>3450</v>
      </c>
      <c r="C2996" s="53" t="s">
        <v>3350</v>
      </c>
      <c r="D2996" s="59" t="s">
        <v>3160</v>
      </c>
      <c r="E2996" s="59" t="s">
        <v>6412</v>
      </c>
      <c r="F2996" t="s">
        <v>1124</v>
      </c>
      <c r="G2996" t="s">
        <v>1123</v>
      </c>
      <c r="H2996" t="s">
        <v>1125</v>
      </c>
      <c r="I2996" s="52">
        <v>45505</v>
      </c>
      <c r="J2996" t="s">
        <v>2457</v>
      </c>
      <c r="K2996">
        <v>50</v>
      </c>
      <c r="L2996" s="73">
        <v>82.04735272776</v>
      </c>
      <c r="M2996">
        <v>50</v>
      </c>
      <c r="N2996">
        <v>1</v>
      </c>
      <c r="O2996" s="73">
        <v>84.140671392371999</v>
      </c>
      <c r="P2996">
        <v>50</v>
      </c>
      <c r="Q2996">
        <v>1</v>
      </c>
      <c r="R2996">
        <v>49</v>
      </c>
      <c r="S2996">
        <v>0.98710572915198802</v>
      </c>
      <c r="T2996">
        <v>32.040326515774197</v>
      </c>
      <c r="U2996">
        <v>0.69752977867402999</v>
      </c>
      <c r="V2996">
        <v>33</v>
      </c>
      <c r="W2996">
        <v>8.0427711193990406E-2</v>
      </c>
      <c r="X2996">
        <v>10</v>
      </c>
      <c r="Y2996">
        <v>50</v>
      </c>
      <c r="Z2996">
        <v>1</v>
      </c>
      <c r="AA2996">
        <v>14.6976682863984</v>
      </c>
      <c r="AB2996">
        <v>45</v>
      </c>
      <c r="AC2996">
        <v>0.95257524061647003</v>
      </c>
      <c r="AD2996">
        <v>5</v>
      </c>
      <c r="AE2996">
        <v>4.7424759383528997E-2</v>
      </c>
      <c r="AF2996">
        <v>0</v>
      </c>
      <c r="AG2996">
        <v>1.1102E-16</v>
      </c>
      <c r="AH2996">
        <v>0</v>
      </c>
      <c r="AI2996">
        <v>0</v>
      </c>
      <c r="AJ2996" s="73">
        <v>80.281540181877006</v>
      </c>
      <c r="AK2996">
        <v>50</v>
      </c>
      <c r="AL2996">
        <v>1</v>
      </c>
      <c r="AM2996">
        <v>0</v>
      </c>
      <c r="AN2996">
        <v>0</v>
      </c>
      <c r="AO2996">
        <v>0</v>
      </c>
      <c r="AP2996">
        <v>0</v>
      </c>
      <c r="AQ2996">
        <v>50</v>
      </c>
      <c r="AR2996">
        <v>1</v>
      </c>
      <c r="AS2996">
        <v>0</v>
      </c>
      <c r="AT2996">
        <v>0</v>
      </c>
      <c r="AU2996">
        <v>0</v>
      </c>
      <c r="AV2996">
        <v>0</v>
      </c>
      <c r="AW2996">
        <v>50</v>
      </c>
      <c r="AX2996">
        <v>1</v>
      </c>
      <c r="AY2996" s="73">
        <v>78.781030420438995</v>
      </c>
      <c r="AZ2996">
        <v>50</v>
      </c>
      <c r="BA2996">
        <v>1</v>
      </c>
      <c r="BB2996">
        <v>50</v>
      </c>
      <c r="BC2996">
        <v>1</v>
      </c>
      <c r="BD2996">
        <v>0</v>
      </c>
      <c r="BE2996">
        <v>0</v>
      </c>
      <c r="BF2996">
        <v>82.04735272776</v>
      </c>
      <c r="BG2996">
        <v>84.140671392371999</v>
      </c>
      <c r="BH2996">
        <v>78.781030420438995</v>
      </c>
      <c r="BI2996">
        <v>80.281540181877006</v>
      </c>
    </row>
    <row r="2997" spans="1:61" x14ac:dyDescent="0.25">
      <c r="A2997" s="10" t="str">
        <f>VLOOKUP(D2997,'Index-Relations'!E:F,2,FALSE)</f>
        <v>ESG</v>
      </c>
      <c r="B2997" t="s">
        <v>3450</v>
      </c>
      <c r="C2997" s="53" t="s">
        <v>2765</v>
      </c>
      <c r="D2997" s="59" t="s">
        <v>3160</v>
      </c>
      <c r="E2997" s="59" t="s">
        <v>6413</v>
      </c>
      <c r="F2997" t="s">
        <v>1124</v>
      </c>
      <c r="G2997" t="s">
        <v>1123</v>
      </c>
      <c r="H2997" t="s">
        <v>1125</v>
      </c>
      <c r="I2997" s="52">
        <v>45474</v>
      </c>
      <c r="J2997" t="s">
        <v>2457</v>
      </c>
      <c r="K2997">
        <v>50</v>
      </c>
      <c r="L2997" s="73">
        <v>82.816800059466004</v>
      </c>
      <c r="M2997">
        <v>50</v>
      </c>
      <c r="N2997">
        <v>1</v>
      </c>
      <c r="O2997" s="73">
        <v>84.695058810112897</v>
      </c>
      <c r="P2997">
        <v>50</v>
      </c>
      <c r="Q2997">
        <v>1</v>
      </c>
      <c r="R2997">
        <v>49</v>
      </c>
      <c r="S2997">
        <v>0.98666858476827202</v>
      </c>
      <c r="T2997">
        <v>31.743470187887599</v>
      </c>
      <c r="U2997">
        <v>0.69558535690613998</v>
      </c>
      <c r="V2997">
        <v>32</v>
      </c>
      <c r="W2997">
        <v>8.5142753665782403E-2</v>
      </c>
      <c r="X2997">
        <v>10</v>
      </c>
      <c r="Y2997">
        <v>50</v>
      </c>
      <c r="Z2997">
        <v>1</v>
      </c>
      <c r="AA2997">
        <v>14.7540915956255</v>
      </c>
      <c r="AB2997">
        <v>46</v>
      </c>
      <c r="AC2997">
        <v>0.96711488185607397</v>
      </c>
      <c r="AD2997">
        <v>4</v>
      </c>
      <c r="AE2997">
        <v>3.2885118143925397E-2</v>
      </c>
      <c r="AF2997">
        <v>0</v>
      </c>
      <c r="AG2997">
        <v>5.5510000000000001E-17</v>
      </c>
      <c r="AH2997">
        <v>0</v>
      </c>
      <c r="AI2997">
        <v>0</v>
      </c>
      <c r="AJ2997" s="73">
        <v>81.035877525376904</v>
      </c>
      <c r="AK2997">
        <v>50</v>
      </c>
      <c r="AL2997">
        <v>1</v>
      </c>
      <c r="AM2997">
        <v>0</v>
      </c>
      <c r="AN2997">
        <v>0</v>
      </c>
      <c r="AO2997">
        <v>0</v>
      </c>
      <c r="AP2997">
        <v>0</v>
      </c>
      <c r="AQ2997">
        <v>50</v>
      </c>
      <c r="AR2997">
        <v>1</v>
      </c>
      <c r="AS2997">
        <v>0</v>
      </c>
      <c r="AT2997">
        <v>0</v>
      </c>
      <c r="AU2997">
        <v>0</v>
      </c>
      <c r="AV2997">
        <v>0</v>
      </c>
      <c r="AW2997">
        <v>50</v>
      </c>
      <c r="AX2997">
        <v>0.999999999999999</v>
      </c>
      <c r="AY2997" s="73">
        <v>79.835686278631002</v>
      </c>
      <c r="AZ2997">
        <v>50</v>
      </c>
      <c r="BA2997">
        <v>1</v>
      </c>
      <c r="BB2997">
        <v>50</v>
      </c>
      <c r="BC2997">
        <v>1</v>
      </c>
      <c r="BD2997">
        <v>0</v>
      </c>
      <c r="BE2997">
        <v>0</v>
      </c>
      <c r="BF2997">
        <v>82.816800059466004</v>
      </c>
      <c r="BG2997">
        <v>84.695058810112897</v>
      </c>
      <c r="BH2997">
        <v>79.835686278631002</v>
      </c>
      <c r="BI2997">
        <v>81.035877525376904</v>
      </c>
    </row>
    <row r="2998" spans="1:61" x14ac:dyDescent="0.25">
      <c r="A2998" s="10" t="str">
        <f>VLOOKUP(D2998,'Index-Relations'!E:F,2,FALSE)</f>
        <v>ESG</v>
      </c>
      <c r="B2998" t="s">
        <v>3450</v>
      </c>
      <c r="C2998" s="53" t="s">
        <v>2766</v>
      </c>
      <c r="D2998" s="59" t="s">
        <v>3160</v>
      </c>
      <c r="E2998" s="59" t="s">
        <v>6414</v>
      </c>
      <c r="F2998" t="s">
        <v>1124</v>
      </c>
      <c r="G2998" t="s">
        <v>1123</v>
      </c>
      <c r="H2998" t="s">
        <v>1125</v>
      </c>
      <c r="I2998" s="52">
        <v>45446</v>
      </c>
      <c r="J2998" t="s">
        <v>2457</v>
      </c>
      <c r="K2998">
        <v>50</v>
      </c>
      <c r="L2998" s="73">
        <v>81.637722652696894</v>
      </c>
      <c r="M2998">
        <v>50</v>
      </c>
      <c r="N2998">
        <v>1</v>
      </c>
      <c r="O2998" s="73">
        <v>82.633801950888</v>
      </c>
      <c r="P2998">
        <v>50</v>
      </c>
      <c r="Q2998">
        <v>1</v>
      </c>
      <c r="R2998">
        <v>49</v>
      </c>
      <c r="S2998">
        <v>0.98352486974447295</v>
      </c>
      <c r="T2998">
        <v>31.270632588728201</v>
      </c>
      <c r="U2998">
        <v>0.71384511786937699</v>
      </c>
      <c r="V2998">
        <v>33</v>
      </c>
      <c r="W2998">
        <v>0.11287588840094</v>
      </c>
      <c r="X2998">
        <v>10</v>
      </c>
      <c r="Y2998">
        <v>50</v>
      </c>
      <c r="Z2998">
        <v>0.999999999999999</v>
      </c>
      <c r="AA2998">
        <v>19.886683330039599</v>
      </c>
      <c r="AB2998">
        <v>46</v>
      </c>
      <c r="AC2998">
        <v>0.96063680511539795</v>
      </c>
      <c r="AD2998">
        <v>4</v>
      </c>
      <c r="AE2998">
        <v>3.9363194884601403E-2</v>
      </c>
      <c r="AF2998">
        <v>0</v>
      </c>
      <c r="AG2998">
        <v>2.9142999999999998E-16</v>
      </c>
      <c r="AH2998">
        <v>0</v>
      </c>
      <c r="AI2998">
        <v>0</v>
      </c>
      <c r="AJ2998" s="73">
        <v>79.748808852484999</v>
      </c>
      <c r="AK2998">
        <v>50</v>
      </c>
      <c r="AL2998">
        <v>1</v>
      </c>
      <c r="AM2998">
        <v>0</v>
      </c>
      <c r="AN2998">
        <v>0</v>
      </c>
      <c r="AO2998">
        <v>0</v>
      </c>
      <c r="AP2998">
        <v>0</v>
      </c>
      <c r="AQ2998">
        <v>50</v>
      </c>
      <c r="AR2998">
        <v>1</v>
      </c>
      <c r="AS2998">
        <v>0</v>
      </c>
      <c r="AT2998">
        <v>0</v>
      </c>
      <c r="AU2998">
        <v>0</v>
      </c>
      <c r="AV2998">
        <v>0</v>
      </c>
      <c r="AW2998">
        <v>50</v>
      </c>
      <c r="AX2998">
        <v>1</v>
      </c>
      <c r="AY2998" s="73">
        <v>79.439171847860905</v>
      </c>
      <c r="AZ2998">
        <v>50</v>
      </c>
      <c r="BA2998">
        <v>1</v>
      </c>
      <c r="BB2998">
        <v>50</v>
      </c>
      <c r="BC2998">
        <v>1</v>
      </c>
      <c r="BD2998">
        <v>0</v>
      </c>
      <c r="BE2998">
        <v>0</v>
      </c>
      <c r="BF2998">
        <v>81.637722652696894</v>
      </c>
      <c r="BG2998">
        <v>82.633801950888</v>
      </c>
      <c r="BH2998">
        <v>79.439171847860905</v>
      </c>
      <c r="BI2998">
        <v>79.748808852484999</v>
      </c>
    </row>
    <row r="2999" spans="1:61" x14ac:dyDescent="0.25">
      <c r="A2999" s="10" t="str">
        <f>VLOOKUP(D2999,'Index-Relations'!E:F,2,FALSE)</f>
        <v>ESG</v>
      </c>
      <c r="B2999" t="s">
        <v>3450</v>
      </c>
      <c r="C2999" s="53" t="s">
        <v>2767</v>
      </c>
      <c r="D2999" s="59" t="s">
        <v>3160</v>
      </c>
      <c r="E2999" s="59" t="s">
        <v>6415</v>
      </c>
      <c r="F2999" t="s">
        <v>1124</v>
      </c>
      <c r="G2999" t="s">
        <v>1123</v>
      </c>
      <c r="H2999" t="s">
        <v>1125</v>
      </c>
      <c r="I2999" s="52">
        <v>45414</v>
      </c>
      <c r="J2999" t="s">
        <v>2457</v>
      </c>
      <c r="K2999">
        <v>50</v>
      </c>
      <c r="L2999" s="73">
        <v>81.763154449842901</v>
      </c>
      <c r="M2999">
        <v>50</v>
      </c>
      <c r="N2999">
        <v>1</v>
      </c>
      <c r="O2999" s="73">
        <v>82.748524980053006</v>
      </c>
      <c r="P2999">
        <v>50</v>
      </c>
      <c r="Q2999">
        <v>1</v>
      </c>
      <c r="R2999">
        <v>49</v>
      </c>
      <c r="S2999">
        <v>0.984134968223905</v>
      </c>
      <c r="T2999">
        <v>31.147165481363199</v>
      </c>
      <c r="U2999">
        <v>0.70654156019187697</v>
      </c>
      <c r="V2999">
        <v>33</v>
      </c>
      <c r="W2999">
        <v>0.10809501326566</v>
      </c>
      <c r="X2999">
        <v>10</v>
      </c>
      <c r="Y2999">
        <v>50</v>
      </c>
      <c r="Z2999">
        <v>0.999999999999999</v>
      </c>
      <c r="AA2999">
        <v>20.661179302991599</v>
      </c>
      <c r="AB2999">
        <v>46</v>
      </c>
      <c r="AC2999">
        <v>0.958599804880364</v>
      </c>
      <c r="AD2999">
        <v>4</v>
      </c>
      <c r="AE2999">
        <v>4.1400195119635601E-2</v>
      </c>
      <c r="AF2999">
        <v>0</v>
      </c>
      <c r="AG2999">
        <v>3.1225E-16</v>
      </c>
      <c r="AH2999">
        <v>0</v>
      </c>
      <c r="AI2999">
        <v>0</v>
      </c>
      <c r="AJ2999" s="73">
        <v>79.905692861362994</v>
      </c>
      <c r="AK2999">
        <v>50</v>
      </c>
      <c r="AL2999">
        <v>1</v>
      </c>
      <c r="AM2999">
        <v>0</v>
      </c>
      <c r="AN2999">
        <v>0</v>
      </c>
      <c r="AO2999">
        <v>0</v>
      </c>
      <c r="AP2999">
        <v>0</v>
      </c>
      <c r="AQ2999">
        <v>50</v>
      </c>
      <c r="AR2999">
        <v>1</v>
      </c>
      <c r="AS2999">
        <v>0</v>
      </c>
      <c r="AT2999">
        <v>0</v>
      </c>
      <c r="AU2999">
        <v>0</v>
      </c>
      <c r="AV2999">
        <v>0</v>
      </c>
      <c r="AW2999">
        <v>50</v>
      </c>
      <c r="AX2999">
        <v>0.999999999999999</v>
      </c>
      <c r="AY2999" s="73">
        <v>79.480451418334994</v>
      </c>
      <c r="AZ2999">
        <v>50</v>
      </c>
      <c r="BA2999">
        <v>1</v>
      </c>
      <c r="BB2999">
        <v>50</v>
      </c>
      <c r="BC2999">
        <v>1</v>
      </c>
      <c r="BD2999">
        <v>0</v>
      </c>
      <c r="BE2999">
        <v>0</v>
      </c>
      <c r="BF2999">
        <v>81.763154449842901</v>
      </c>
      <c r="BG2999">
        <v>82.748524980053006</v>
      </c>
      <c r="BH2999">
        <v>79.480451418334994</v>
      </c>
      <c r="BI2999">
        <v>79.905692861362994</v>
      </c>
    </row>
    <row r="3000" spans="1:61" x14ac:dyDescent="0.25">
      <c r="A3000" s="10" t="str">
        <f>VLOOKUP(D3000,'Index-Relations'!E:F,2,FALSE)</f>
        <v>ESG</v>
      </c>
      <c r="B3000" t="s">
        <v>3450</v>
      </c>
      <c r="C3000" s="53" t="s">
        <v>2768</v>
      </c>
      <c r="D3000" s="59" t="s">
        <v>3160</v>
      </c>
      <c r="E3000" s="59" t="s">
        <v>6416</v>
      </c>
      <c r="F3000" t="s">
        <v>1124</v>
      </c>
      <c r="G3000" t="s">
        <v>1123</v>
      </c>
      <c r="H3000" t="s">
        <v>1125</v>
      </c>
      <c r="I3000" s="52">
        <v>45384</v>
      </c>
      <c r="J3000" t="s">
        <v>2457</v>
      </c>
      <c r="K3000">
        <v>50</v>
      </c>
      <c r="L3000">
        <v>88.741359652112905</v>
      </c>
      <c r="M3000">
        <v>50</v>
      </c>
      <c r="N3000">
        <v>1</v>
      </c>
      <c r="O3000">
        <v>88.528373382093903</v>
      </c>
      <c r="P3000">
        <v>50</v>
      </c>
      <c r="Q3000">
        <v>1</v>
      </c>
      <c r="R3000">
        <v>49</v>
      </c>
      <c r="S3000">
        <v>0.98588261005948397</v>
      </c>
      <c r="T3000">
        <v>30.877561922139702</v>
      </c>
      <c r="U3000">
        <v>0.69952649286492796</v>
      </c>
      <c r="V3000">
        <v>33</v>
      </c>
      <c r="W3000">
        <v>0.11195118340634901</v>
      </c>
      <c r="X3000">
        <v>10</v>
      </c>
      <c r="Y3000">
        <v>50</v>
      </c>
      <c r="Z3000">
        <v>0.999999999999999</v>
      </c>
      <c r="AA3000">
        <v>19.4789919565834</v>
      </c>
      <c r="AB3000">
        <v>46</v>
      </c>
      <c r="AC3000">
        <v>0.95894832203621405</v>
      </c>
      <c r="AD3000">
        <v>4</v>
      </c>
      <c r="AE3000">
        <v>4.1051677963785199E-2</v>
      </c>
      <c r="AF3000">
        <v>0</v>
      </c>
      <c r="AG3000">
        <v>0</v>
      </c>
      <c r="AH3000">
        <v>0</v>
      </c>
      <c r="AI3000">
        <v>0</v>
      </c>
      <c r="AJ3000">
        <v>88.272866317255406</v>
      </c>
      <c r="AK3000">
        <v>50</v>
      </c>
      <c r="AL3000">
        <v>1</v>
      </c>
      <c r="AM3000">
        <v>0</v>
      </c>
      <c r="AN3000">
        <v>0</v>
      </c>
      <c r="AO3000">
        <v>0</v>
      </c>
      <c r="AP3000">
        <v>0</v>
      </c>
      <c r="AQ3000">
        <v>50</v>
      </c>
      <c r="AR3000">
        <v>0.999999999999999</v>
      </c>
      <c r="AS3000">
        <v>0</v>
      </c>
      <c r="AT3000">
        <v>0</v>
      </c>
      <c r="AU3000">
        <v>0</v>
      </c>
      <c r="AV3000">
        <v>0</v>
      </c>
      <c r="AW3000">
        <v>50</v>
      </c>
      <c r="AX3000">
        <v>0.999999999999999</v>
      </c>
      <c r="AY3000">
        <v>86.692594061135196</v>
      </c>
      <c r="AZ3000">
        <v>50</v>
      </c>
      <c r="BA3000">
        <v>1</v>
      </c>
      <c r="BB3000">
        <v>50</v>
      </c>
      <c r="BC3000">
        <v>0.999999999999999</v>
      </c>
      <c r="BD3000">
        <v>0</v>
      </c>
      <c r="BE3000">
        <v>0</v>
      </c>
      <c r="BF3000">
        <v>81.852995417691005</v>
      </c>
      <c r="BG3000">
        <v>82.499703027753995</v>
      </c>
      <c r="BH3000">
        <v>80.004917828066993</v>
      </c>
      <c r="BI3000">
        <v>79.803174739417997</v>
      </c>
    </row>
    <row r="3001" spans="1:61" x14ac:dyDescent="0.25">
      <c r="A3001" s="10" t="str">
        <f>VLOOKUP(D3001,'Index-Relations'!E:F,2,FALSE)</f>
        <v>ESG</v>
      </c>
      <c r="B3001" t="s">
        <v>3450</v>
      </c>
      <c r="C3001" s="53" t="s">
        <v>2769</v>
      </c>
      <c r="D3001" s="59" t="s">
        <v>3160</v>
      </c>
      <c r="E3001" s="59" t="s">
        <v>6417</v>
      </c>
      <c r="F3001" t="s">
        <v>1124</v>
      </c>
      <c r="G3001" t="s">
        <v>1123</v>
      </c>
      <c r="H3001" t="s">
        <v>1125</v>
      </c>
      <c r="I3001" s="52">
        <v>45352</v>
      </c>
      <c r="J3001" t="s">
        <v>2457</v>
      </c>
      <c r="K3001">
        <v>50</v>
      </c>
      <c r="L3001">
        <v>89.3495337387928</v>
      </c>
      <c r="M3001">
        <v>50</v>
      </c>
      <c r="N3001">
        <v>1</v>
      </c>
      <c r="O3001">
        <v>89.163424003946204</v>
      </c>
      <c r="P3001">
        <v>50</v>
      </c>
      <c r="Q3001">
        <v>1</v>
      </c>
      <c r="R3001">
        <v>49</v>
      </c>
      <c r="S3001">
        <v>0.98877680552587499</v>
      </c>
      <c r="T3001">
        <v>30.9796644120145</v>
      </c>
      <c r="U3001">
        <v>0.68843108919104401</v>
      </c>
      <c r="V3001">
        <v>32</v>
      </c>
      <c r="W3001">
        <v>0.116500623647426</v>
      </c>
      <c r="X3001">
        <v>8</v>
      </c>
      <c r="Y3001">
        <v>50</v>
      </c>
      <c r="Z3001">
        <v>1</v>
      </c>
      <c r="AA3001">
        <v>20.903728611166901</v>
      </c>
      <c r="AB3001">
        <v>46</v>
      </c>
      <c r="AC3001">
        <v>0.96017687895348802</v>
      </c>
      <c r="AD3001">
        <v>4</v>
      </c>
      <c r="AE3001">
        <v>3.9823121046510902E-2</v>
      </c>
      <c r="AF3001">
        <v>0</v>
      </c>
      <c r="AG3001">
        <v>2.2204E-16</v>
      </c>
      <c r="AH3001">
        <v>0</v>
      </c>
      <c r="AI3001">
        <v>0</v>
      </c>
      <c r="AJ3001">
        <v>88.918845516592</v>
      </c>
      <c r="AK3001">
        <v>50</v>
      </c>
      <c r="AL3001">
        <v>1</v>
      </c>
      <c r="AM3001">
        <v>1.5962149361161001E-3</v>
      </c>
      <c r="AN3001">
        <v>1</v>
      </c>
      <c r="AO3001">
        <v>0</v>
      </c>
      <c r="AP3001">
        <v>0</v>
      </c>
      <c r="AQ3001">
        <v>50</v>
      </c>
      <c r="AR3001">
        <v>0.999999999999999</v>
      </c>
      <c r="AS3001">
        <v>0</v>
      </c>
      <c r="AT3001">
        <v>0</v>
      </c>
      <c r="AU3001">
        <v>0</v>
      </c>
      <c r="AV3001">
        <v>0</v>
      </c>
      <c r="AW3001">
        <v>50</v>
      </c>
      <c r="AX3001">
        <v>1</v>
      </c>
      <c r="AY3001">
        <v>87.226755053274999</v>
      </c>
      <c r="AZ3001">
        <v>50</v>
      </c>
      <c r="BA3001">
        <v>1</v>
      </c>
      <c r="BB3001">
        <v>50</v>
      </c>
      <c r="BC3001">
        <v>0.999999999999999</v>
      </c>
      <c r="BD3001">
        <v>0</v>
      </c>
      <c r="BE3001">
        <v>0</v>
      </c>
      <c r="BF3001">
        <v>82.520201277390996</v>
      </c>
      <c r="BG3001">
        <v>83.289223649524999</v>
      </c>
      <c r="BH3001">
        <v>80.475782222639907</v>
      </c>
      <c r="BI3001">
        <v>80.590488794083001</v>
      </c>
    </row>
    <row r="3002" spans="1:61" x14ac:dyDescent="0.25">
      <c r="A3002" s="10" t="str">
        <f>VLOOKUP(D3002,'Index-Relations'!E:F,2,FALSE)</f>
        <v>ESG</v>
      </c>
      <c r="B3002" t="s">
        <v>3450</v>
      </c>
      <c r="C3002" s="53" t="s">
        <v>2770</v>
      </c>
      <c r="D3002" s="59" t="s">
        <v>3160</v>
      </c>
      <c r="E3002" s="59" t="s">
        <v>6418</v>
      </c>
      <c r="F3002" t="s">
        <v>1124</v>
      </c>
      <c r="G3002" t="s">
        <v>1123</v>
      </c>
      <c r="H3002" t="s">
        <v>1125</v>
      </c>
      <c r="I3002" s="52">
        <v>45323</v>
      </c>
      <c r="J3002" t="s">
        <v>2457</v>
      </c>
      <c r="K3002">
        <v>50</v>
      </c>
      <c r="L3002">
        <v>89.434294032105399</v>
      </c>
      <c r="M3002">
        <v>50</v>
      </c>
      <c r="N3002">
        <v>1</v>
      </c>
      <c r="O3002">
        <v>88.996102221100898</v>
      </c>
      <c r="P3002">
        <v>50</v>
      </c>
      <c r="Q3002">
        <v>1</v>
      </c>
      <c r="R3002">
        <v>49</v>
      </c>
      <c r="S3002">
        <v>0.988029199029823</v>
      </c>
      <c r="T3002">
        <v>31.223277798190601</v>
      </c>
      <c r="U3002">
        <v>0.68857806997347304</v>
      </c>
      <c r="V3002">
        <v>32</v>
      </c>
      <c r="W3002">
        <v>0.112775435269997</v>
      </c>
      <c r="X3002">
        <v>8</v>
      </c>
      <c r="Y3002">
        <v>50</v>
      </c>
      <c r="Z3002">
        <v>1</v>
      </c>
      <c r="AA3002">
        <v>21.815295375034701</v>
      </c>
      <c r="AB3002">
        <v>46</v>
      </c>
      <c r="AC3002">
        <v>0.95887541840357304</v>
      </c>
      <c r="AD3002">
        <v>4</v>
      </c>
      <c r="AE3002">
        <v>4.1124581596426901E-2</v>
      </c>
      <c r="AF3002">
        <v>0</v>
      </c>
      <c r="AG3002">
        <v>0</v>
      </c>
      <c r="AH3002">
        <v>0</v>
      </c>
      <c r="AI3002">
        <v>0</v>
      </c>
      <c r="AJ3002">
        <v>88.772057563795897</v>
      </c>
      <c r="AK3002">
        <v>50</v>
      </c>
      <c r="AL3002">
        <v>1</v>
      </c>
      <c r="AM3002">
        <v>1.80694115667478E-3</v>
      </c>
      <c r="AN3002">
        <v>1</v>
      </c>
      <c r="AO3002">
        <v>0</v>
      </c>
      <c r="AP3002">
        <v>0</v>
      </c>
      <c r="AQ3002">
        <v>50</v>
      </c>
      <c r="AR3002">
        <v>0.999999999999999</v>
      </c>
      <c r="AS3002">
        <v>0</v>
      </c>
      <c r="AT3002">
        <v>0</v>
      </c>
      <c r="AU3002">
        <v>0</v>
      </c>
      <c r="AV3002">
        <v>0</v>
      </c>
      <c r="AW3002">
        <v>50</v>
      </c>
      <c r="AX3002">
        <v>0.999999999999999</v>
      </c>
      <c r="AY3002">
        <v>87.660505607118793</v>
      </c>
      <c r="AZ3002">
        <v>50</v>
      </c>
      <c r="BA3002">
        <v>1</v>
      </c>
      <c r="BB3002">
        <v>50</v>
      </c>
      <c r="BC3002">
        <v>0.999999999999999</v>
      </c>
      <c r="BD3002">
        <v>0</v>
      </c>
      <c r="BE3002">
        <v>0</v>
      </c>
      <c r="BF3002">
        <v>82.484132962698993</v>
      </c>
      <c r="BG3002">
        <v>83.206584798373001</v>
      </c>
      <c r="BH3002">
        <v>80.639267743811899</v>
      </c>
      <c r="BI3002">
        <v>80.534454061847995</v>
      </c>
    </row>
    <row r="3003" spans="1:61" x14ac:dyDescent="0.25">
      <c r="A3003" s="10" t="str">
        <f>VLOOKUP(D3003,'Index-Relations'!E:F,2,FALSE)</f>
        <v>BM</v>
      </c>
      <c r="B3003" t="s">
        <v>3450</v>
      </c>
      <c r="C3003" s="53" t="s">
        <v>2760</v>
      </c>
      <c r="D3003" s="59" t="s">
        <v>3223</v>
      </c>
      <c r="E3003" s="59" t="s">
        <v>6419</v>
      </c>
      <c r="F3003" t="s">
        <v>1127</v>
      </c>
      <c r="G3003" t="s">
        <v>1119</v>
      </c>
      <c r="H3003" t="s">
        <v>1128</v>
      </c>
      <c r="I3003" s="52">
        <v>45658</v>
      </c>
      <c r="J3003" t="s">
        <v>2457</v>
      </c>
      <c r="K3003">
        <v>458</v>
      </c>
      <c r="L3003" s="73">
        <v>76.8757659831859</v>
      </c>
      <c r="M3003">
        <v>435</v>
      </c>
      <c r="N3003">
        <v>0.99543992835379702</v>
      </c>
      <c r="O3003" s="73">
        <v>78.835525121969994</v>
      </c>
      <c r="P3003">
        <v>435</v>
      </c>
      <c r="Q3003">
        <v>0.99543992835379702</v>
      </c>
      <c r="R3003">
        <v>420</v>
      </c>
      <c r="S3003">
        <v>0.97521238780574404</v>
      </c>
      <c r="T3003">
        <v>34.468158039108999</v>
      </c>
      <c r="U3003">
        <v>0.69258547615923605</v>
      </c>
      <c r="V3003">
        <v>323</v>
      </c>
      <c r="W3003">
        <v>0.10773811900173701</v>
      </c>
      <c r="X3003">
        <v>51</v>
      </c>
      <c r="Y3003">
        <v>445</v>
      </c>
      <c r="Z3003">
        <v>0.996419153622364</v>
      </c>
      <c r="AA3003">
        <v>73.023543266900504</v>
      </c>
      <c r="AB3003">
        <v>337</v>
      </c>
      <c r="AC3003">
        <v>0.91491083083885305</v>
      </c>
      <c r="AD3003">
        <v>107</v>
      </c>
      <c r="AE3003">
        <v>8.1273797354612001E-2</v>
      </c>
      <c r="AF3003">
        <v>14</v>
      </c>
      <c r="AG3003">
        <v>3.81537180653464E-3</v>
      </c>
      <c r="AH3003">
        <v>9.1089503119191999E-3</v>
      </c>
      <c r="AI3003">
        <v>16</v>
      </c>
      <c r="AJ3003" s="73">
        <v>74.863024354839894</v>
      </c>
      <c r="AK3003">
        <v>435</v>
      </c>
      <c r="AL3003">
        <v>0.99543992835379702</v>
      </c>
      <c r="AM3003">
        <v>1.8399663849007101E-2</v>
      </c>
      <c r="AN3003">
        <v>4</v>
      </c>
      <c r="AO3003">
        <v>0</v>
      </c>
      <c r="AP3003">
        <v>0</v>
      </c>
      <c r="AQ3003">
        <v>447</v>
      </c>
      <c r="AR3003">
        <v>0.99866799362087399</v>
      </c>
      <c r="AS3003">
        <v>4.1994536454663299E-2</v>
      </c>
      <c r="AT3003">
        <v>3</v>
      </c>
      <c r="AU3003">
        <v>0</v>
      </c>
      <c r="AV3003">
        <v>0</v>
      </c>
      <c r="AW3003">
        <v>448</v>
      </c>
      <c r="AX3003">
        <v>0.99885896316330203</v>
      </c>
      <c r="AY3003" s="73">
        <v>74.294399453400004</v>
      </c>
      <c r="AZ3003">
        <v>435</v>
      </c>
      <c r="BA3003">
        <v>0.99543992835379702</v>
      </c>
      <c r="BB3003">
        <v>435</v>
      </c>
      <c r="BC3003">
        <v>0.88651915275009197</v>
      </c>
      <c r="BD3003">
        <v>12</v>
      </c>
      <c r="BE3003">
        <v>0.112148840870781</v>
      </c>
      <c r="BF3003">
        <v>76.8757659831859</v>
      </c>
      <c r="BG3003">
        <v>78.835525121969994</v>
      </c>
      <c r="BH3003">
        <v>74.294399453400004</v>
      </c>
      <c r="BI3003">
        <v>74.863024354839894</v>
      </c>
    </row>
    <row r="3004" spans="1:61" x14ac:dyDescent="0.25">
      <c r="A3004" s="10" t="str">
        <f>VLOOKUP(D3004,'Index-Relations'!E:F,2,FALSE)</f>
        <v>BM</v>
      </c>
      <c r="B3004" t="s">
        <v>3450</v>
      </c>
      <c r="C3004" s="53" t="s">
        <v>2761</v>
      </c>
      <c r="D3004" s="59" t="s">
        <v>3223</v>
      </c>
      <c r="E3004" s="59" t="s">
        <v>6420</v>
      </c>
      <c r="F3004" t="s">
        <v>1127</v>
      </c>
      <c r="G3004" t="s">
        <v>1119</v>
      </c>
      <c r="H3004" t="s">
        <v>1128</v>
      </c>
      <c r="I3004" s="52">
        <v>45628</v>
      </c>
      <c r="J3004" t="s">
        <v>2457</v>
      </c>
      <c r="K3004">
        <v>455</v>
      </c>
      <c r="L3004" s="73">
        <v>76.700203447935905</v>
      </c>
      <c r="M3004">
        <v>436</v>
      </c>
      <c r="N3004">
        <v>0.99651668344794997</v>
      </c>
      <c r="O3004" s="73">
        <v>78.580025863082994</v>
      </c>
      <c r="P3004">
        <v>436</v>
      </c>
      <c r="Q3004">
        <v>0.99651668344794997</v>
      </c>
      <c r="R3004">
        <v>421</v>
      </c>
      <c r="S3004">
        <v>0.97595697047409902</v>
      </c>
      <c r="T3004">
        <v>34.644835070168597</v>
      </c>
      <c r="U3004">
        <v>0.70316784704914903</v>
      </c>
      <c r="V3004">
        <v>320</v>
      </c>
      <c r="W3004">
        <v>0.11236627447507801</v>
      </c>
      <c r="X3004">
        <v>50</v>
      </c>
      <c r="Y3004">
        <v>441</v>
      </c>
      <c r="Z3004">
        <v>0.99675809675950799</v>
      </c>
      <c r="AA3004">
        <v>62.555467858800903</v>
      </c>
      <c r="AB3004">
        <v>345</v>
      </c>
      <c r="AC3004">
        <v>0.91825436989152498</v>
      </c>
      <c r="AD3004">
        <v>96</v>
      </c>
      <c r="AE3004">
        <v>7.8503726867981696E-2</v>
      </c>
      <c r="AF3004">
        <v>14</v>
      </c>
      <c r="AG3004">
        <v>3.2419032404923599E-3</v>
      </c>
      <c r="AH3004">
        <v>8.4157629081763295E-3</v>
      </c>
      <c r="AI3004">
        <v>16</v>
      </c>
      <c r="AJ3004" s="73">
        <v>74.6654848980249</v>
      </c>
      <c r="AK3004">
        <v>436</v>
      </c>
      <c r="AL3004">
        <v>0.99651668344794997</v>
      </c>
      <c r="AM3004">
        <v>1.9113933316725298E-2</v>
      </c>
      <c r="AN3004">
        <v>5</v>
      </c>
      <c r="AO3004">
        <v>0</v>
      </c>
      <c r="AP3004">
        <v>0</v>
      </c>
      <c r="AQ3004">
        <v>447</v>
      </c>
      <c r="AR3004">
        <v>0.99954779866871302</v>
      </c>
      <c r="AS3004">
        <v>4.2293495061587298E-2</v>
      </c>
      <c r="AT3004">
        <v>3</v>
      </c>
      <c r="AU3004">
        <v>0</v>
      </c>
      <c r="AV3004">
        <v>0</v>
      </c>
      <c r="AW3004">
        <v>448</v>
      </c>
      <c r="AX3004">
        <v>0.99975675246627405</v>
      </c>
      <c r="AY3004" s="73">
        <v>74.257521778713894</v>
      </c>
      <c r="AZ3004">
        <v>436</v>
      </c>
      <c r="BA3004">
        <v>0.99651668344794997</v>
      </c>
      <c r="BB3004">
        <v>435</v>
      </c>
      <c r="BC3004">
        <v>0.88796611655356505</v>
      </c>
      <c r="BD3004">
        <v>12</v>
      </c>
      <c r="BE3004">
        <v>0.111581682115148</v>
      </c>
      <c r="BF3004">
        <v>76.700203447935905</v>
      </c>
      <c r="BG3004">
        <v>78.580025863082994</v>
      </c>
      <c r="BH3004">
        <v>74.257521778713894</v>
      </c>
      <c r="BI3004">
        <v>74.6654848980249</v>
      </c>
    </row>
    <row r="3005" spans="1:61" x14ac:dyDescent="0.25">
      <c r="A3005" s="10" t="str">
        <f>VLOOKUP(D3005,'Index-Relations'!E:F,2,FALSE)</f>
        <v>BM</v>
      </c>
      <c r="B3005" t="s">
        <v>3450</v>
      </c>
      <c r="C3005" s="53" t="s">
        <v>2762</v>
      </c>
      <c r="D3005" s="59" t="s">
        <v>3223</v>
      </c>
      <c r="E3005" s="59" t="s">
        <v>6421</v>
      </c>
      <c r="F3005" t="s">
        <v>1127</v>
      </c>
      <c r="G3005" t="s">
        <v>1119</v>
      </c>
      <c r="H3005" t="s">
        <v>1128</v>
      </c>
      <c r="I3005" s="52">
        <v>45597</v>
      </c>
      <c r="J3005" t="s">
        <v>2457</v>
      </c>
      <c r="K3005">
        <v>457</v>
      </c>
      <c r="L3005" s="73">
        <v>76.447319629442902</v>
      </c>
      <c r="M3005">
        <v>438</v>
      </c>
      <c r="N3005">
        <v>0.99656303407392099</v>
      </c>
      <c r="O3005" s="73">
        <v>78.513651289795007</v>
      </c>
      <c r="P3005">
        <v>438</v>
      </c>
      <c r="Q3005">
        <v>0.99656303407392099</v>
      </c>
      <c r="R3005">
        <v>422</v>
      </c>
      <c r="S3005">
        <v>0.97549118004967705</v>
      </c>
      <c r="T3005">
        <v>34.904612231873799</v>
      </c>
      <c r="U3005">
        <v>0.70536058154413805</v>
      </c>
      <c r="V3005">
        <v>320</v>
      </c>
      <c r="W3005">
        <v>0.113930657671258</v>
      </c>
      <c r="X3005">
        <v>50</v>
      </c>
      <c r="Y3005">
        <v>443</v>
      </c>
      <c r="Z3005">
        <v>0.99679987519028401</v>
      </c>
      <c r="AA3005">
        <v>62.035527040286802</v>
      </c>
      <c r="AB3005">
        <v>343</v>
      </c>
      <c r="AC3005">
        <v>0.91583106677485604</v>
      </c>
      <c r="AD3005">
        <v>100</v>
      </c>
      <c r="AE3005">
        <v>8.0968808415428001E-2</v>
      </c>
      <c r="AF3005">
        <v>14</v>
      </c>
      <c r="AG3005">
        <v>3.2001248097157701E-3</v>
      </c>
      <c r="AH3005">
        <v>8.5375204761302202E-3</v>
      </c>
      <c r="AI3005">
        <v>17</v>
      </c>
      <c r="AJ3005" s="73">
        <v>74.433564116946997</v>
      </c>
      <c r="AK3005">
        <v>438</v>
      </c>
      <c r="AL3005">
        <v>0.99656303407392099</v>
      </c>
      <c r="AM3005">
        <v>2.0693342566007401E-2</v>
      </c>
      <c r="AN3005">
        <v>5</v>
      </c>
      <c r="AO3005">
        <v>0</v>
      </c>
      <c r="AP3005">
        <v>0</v>
      </c>
      <c r="AQ3005">
        <v>446</v>
      </c>
      <c r="AR3005">
        <v>0.99926350731537605</v>
      </c>
      <c r="AS3005">
        <v>4.0498164540713498E-2</v>
      </c>
      <c r="AT3005">
        <v>3</v>
      </c>
      <c r="AU3005">
        <v>0</v>
      </c>
      <c r="AV3005">
        <v>0</v>
      </c>
      <c r="AW3005">
        <v>447</v>
      </c>
      <c r="AX3005">
        <v>0.99954537311504399</v>
      </c>
      <c r="AY3005" s="73">
        <v>73.829786219460999</v>
      </c>
      <c r="AZ3005">
        <v>438</v>
      </c>
      <c r="BA3005">
        <v>0.99656303407392099</v>
      </c>
      <c r="BB3005">
        <v>433</v>
      </c>
      <c r="BC3005">
        <v>0.87778721011671201</v>
      </c>
      <c r="BD3005">
        <v>13</v>
      </c>
      <c r="BE3005">
        <v>0.121476297198663</v>
      </c>
      <c r="BF3005">
        <v>76.447319629442902</v>
      </c>
      <c r="BG3005">
        <v>78.513651289795007</v>
      </c>
      <c r="BH3005">
        <v>73.829786219460999</v>
      </c>
      <c r="BI3005">
        <v>74.433564116946997</v>
      </c>
    </row>
    <row r="3006" spans="1:61" x14ac:dyDescent="0.25">
      <c r="A3006" s="10" t="str">
        <f>VLOOKUP(D3006,'Index-Relations'!E:F,2,FALSE)</f>
        <v>BM</v>
      </c>
      <c r="B3006" t="s">
        <v>3450</v>
      </c>
      <c r="C3006" s="53" t="s">
        <v>2763</v>
      </c>
      <c r="D3006" s="59" t="s">
        <v>3223</v>
      </c>
      <c r="E3006" s="59" t="s">
        <v>6422</v>
      </c>
      <c r="F3006" t="s">
        <v>1127</v>
      </c>
      <c r="G3006" t="s">
        <v>1119</v>
      </c>
      <c r="H3006" t="s">
        <v>1128</v>
      </c>
      <c r="I3006" s="52">
        <v>45566</v>
      </c>
      <c r="J3006" t="s">
        <v>2457</v>
      </c>
      <c r="K3006">
        <v>457</v>
      </c>
      <c r="L3006" s="73">
        <v>76.503279147132901</v>
      </c>
      <c r="M3006">
        <v>439</v>
      </c>
      <c r="N3006">
        <v>0.99652975260848697</v>
      </c>
      <c r="O3006" s="73">
        <v>78.598461432840907</v>
      </c>
      <c r="P3006">
        <v>439</v>
      </c>
      <c r="Q3006">
        <v>0.99652975260848697</v>
      </c>
      <c r="R3006">
        <v>423</v>
      </c>
      <c r="S3006">
        <v>0.97648625338415496</v>
      </c>
      <c r="T3006">
        <v>34.960073119326999</v>
      </c>
      <c r="U3006">
        <v>0.70789758931314595</v>
      </c>
      <c r="V3006">
        <v>318</v>
      </c>
      <c r="W3006">
        <v>0.115441691533374</v>
      </c>
      <c r="X3006">
        <v>50</v>
      </c>
      <c r="Y3006">
        <v>441</v>
      </c>
      <c r="Z3006">
        <v>0.99652985986846598</v>
      </c>
      <c r="AA3006">
        <v>62.592684160940202</v>
      </c>
      <c r="AB3006">
        <v>342</v>
      </c>
      <c r="AC3006">
        <v>0.91609466767801295</v>
      </c>
      <c r="AD3006">
        <v>99</v>
      </c>
      <c r="AE3006">
        <v>8.0435192190452004E-2</v>
      </c>
      <c r="AF3006">
        <v>16</v>
      </c>
      <c r="AG3006">
        <v>3.4701401315342601E-3</v>
      </c>
      <c r="AH3006">
        <v>8.3958512298378894E-3</v>
      </c>
      <c r="AI3006">
        <v>17</v>
      </c>
      <c r="AJ3006" s="73">
        <v>74.532139857713901</v>
      </c>
      <c r="AK3006">
        <v>439</v>
      </c>
      <c r="AL3006">
        <v>0.99652975260848697</v>
      </c>
      <c r="AM3006">
        <v>2.2632303710884299E-2</v>
      </c>
      <c r="AN3006">
        <v>5</v>
      </c>
      <c r="AO3006">
        <v>0</v>
      </c>
      <c r="AP3006">
        <v>0</v>
      </c>
      <c r="AQ3006">
        <v>447</v>
      </c>
      <c r="AR3006">
        <v>0.99928380526731897</v>
      </c>
      <c r="AS3006">
        <v>3.7769049769647497E-2</v>
      </c>
      <c r="AT3006">
        <v>3</v>
      </c>
      <c r="AU3006">
        <v>0</v>
      </c>
      <c r="AV3006">
        <v>0</v>
      </c>
      <c r="AW3006">
        <v>448</v>
      </c>
      <c r="AX3006">
        <v>0.99950438951474296</v>
      </c>
      <c r="AY3006" s="73">
        <v>73.817078926262994</v>
      </c>
      <c r="AZ3006">
        <v>439</v>
      </c>
      <c r="BA3006">
        <v>0.99652975260848697</v>
      </c>
      <c r="BB3006">
        <v>434</v>
      </c>
      <c r="BC3006">
        <v>0.87432766838350495</v>
      </c>
      <c r="BD3006">
        <v>13</v>
      </c>
      <c r="BE3006">
        <v>0.124956136883813</v>
      </c>
      <c r="BF3006">
        <v>76.503279147132901</v>
      </c>
      <c r="BG3006">
        <v>78.598461432840907</v>
      </c>
      <c r="BH3006">
        <v>73.817078926262994</v>
      </c>
      <c r="BI3006">
        <v>74.532139857713901</v>
      </c>
    </row>
    <row r="3007" spans="1:61" x14ac:dyDescent="0.25">
      <c r="A3007" s="10" t="str">
        <f>VLOOKUP(D3007,'Index-Relations'!E:F,2,FALSE)</f>
        <v>BM</v>
      </c>
      <c r="B3007" t="s">
        <v>3450</v>
      </c>
      <c r="C3007" s="53" t="s">
        <v>2764</v>
      </c>
      <c r="D3007" s="59" t="s">
        <v>3223</v>
      </c>
      <c r="E3007" s="59" t="s">
        <v>6423</v>
      </c>
      <c r="F3007" t="s">
        <v>1127</v>
      </c>
      <c r="G3007" t="s">
        <v>1119</v>
      </c>
      <c r="H3007" t="s">
        <v>1128</v>
      </c>
      <c r="I3007" s="52">
        <v>45537</v>
      </c>
      <c r="J3007" t="s">
        <v>2457</v>
      </c>
      <c r="K3007">
        <v>458</v>
      </c>
      <c r="L3007" s="73">
        <v>76.922162239324905</v>
      </c>
      <c r="M3007">
        <v>445</v>
      </c>
      <c r="N3007">
        <v>0.99682595419200604</v>
      </c>
      <c r="O3007" s="73">
        <v>78.797788161266993</v>
      </c>
      <c r="P3007">
        <v>445</v>
      </c>
      <c r="Q3007">
        <v>0.99682595419200604</v>
      </c>
      <c r="R3007">
        <v>430</v>
      </c>
      <c r="S3007">
        <v>0.97847514063493801</v>
      </c>
      <c r="T3007">
        <v>34.730452692370797</v>
      </c>
      <c r="U3007">
        <v>0.70894765304400797</v>
      </c>
      <c r="V3007">
        <v>322</v>
      </c>
      <c r="W3007">
        <v>0.11509199437111101</v>
      </c>
      <c r="X3007">
        <v>50</v>
      </c>
      <c r="Y3007">
        <v>447</v>
      </c>
      <c r="Z3007">
        <v>0.99692920124538498</v>
      </c>
      <c r="AA3007">
        <v>61.115564869228599</v>
      </c>
      <c r="AB3007">
        <v>343</v>
      </c>
      <c r="AC3007">
        <v>0.91673989868851702</v>
      </c>
      <c r="AD3007">
        <v>108</v>
      </c>
      <c r="AE3007">
        <v>8.4118526846294506E-2</v>
      </c>
      <c r="AF3007">
        <v>7</v>
      </c>
      <c r="AG3007">
        <v>0</v>
      </c>
      <c r="AH3007">
        <v>8.4095681569245993E-3</v>
      </c>
      <c r="AI3007">
        <v>17</v>
      </c>
      <c r="AJ3007" s="73">
        <v>75.029400153558896</v>
      </c>
      <c r="AK3007">
        <v>445</v>
      </c>
      <c r="AL3007">
        <v>0.99682595419200604</v>
      </c>
      <c r="AM3007">
        <v>2.20387390018499E-2</v>
      </c>
      <c r="AN3007">
        <v>4</v>
      </c>
      <c r="AO3007">
        <v>0</v>
      </c>
      <c r="AP3007">
        <v>0</v>
      </c>
      <c r="AQ3007">
        <v>452</v>
      </c>
      <c r="AR3007">
        <v>0.99964110985797505</v>
      </c>
      <c r="AS3007">
        <v>3.8621287561308497E-2</v>
      </c>
      <c r="AT3007">
        <v>3</v>
      </c>
      <c r="AU3007">
        <v>0</v>
      </c>
      <c r="AV3007">
        <v>0</v>
      </c>
      <c r="AW3007">
        <v>451</v>
      </c>
      <c r="AX3007">
        <v>0.99978062685255098</v>
      </c>
      <c r="AY3007" s="73">
        <v>74.625190972593003</v>
      </c>
      <c r="AZ3007">
        <v>445</v>
      </c>
      <c r="BA3007">
        <v>0.99682595419200604</v>
      </c>
      <c r="BB3007">
        <v>440</v>
      </c>
      <c r="BC3007">
        <v>0.87463988529932002</v>
      </c>
      <c r="BD3007">
        <v>12</v>
      </c>
      <c r="BE3007">
        <v>0.12500122455865501</v>
      </c>
      <c r="BF3007">
        <v>76.922162239324905</v>
      </c>
      <c r="BG3007">
        <v>78.797788161266993</v>
      </c>
      <c r="BH3007">
        <v>74.625190972593003</v>
      </c>
      <c r="BI3007">
        <v>75.029400153558896</v>
      </c>
    </row>
    <row r="3008" spans="1:61" x14ac:dyDescent="0.25">
      <c r="A3008" s="10" t="str">
        <f>VLOOKUP(D3008,'Index-Relations'!E:F,2,FALSE)</f>
        <v>BM</v>
      </c>
      <c r="B3008" t="s">
        <v>3450</v>
      </c>
      <c r="C3008" s="53" t="s">
        <v>3350</v>
      </c>
      <c r="D3008" s="59" t="s">
        <v>3223</v>
      </c>
      <c r="E3008" s="59" t="s">
        <v>6424</v>
      </c>
      <c r="F3008" t="s">
        <v>1127</v>
      </c>
      <c r="G3008" t="s">
        <v>1119</v>
      </c>
      <c r="H3008" t="s">
        <v>1128</v>
      </c>
      <c r="I3008" s="52">
        <v>45505</v>
      </c>
      <c r="J3008" t="s">
        <v>2457</v>
      </c>
      <c r="K3008">
        <v>459</v>
      </c>
      <c r="L3008" s="73">
        <v>76.932199909318001</v>
      </c>
      <c r="M3008">
        <v>446</v>
      </c>
      <c r="N3008">
        <v>0.996622038352446</v>
      </c>
      <c r="O3008" s="73">
        <v>78.847498593119994</v>
      </c>
      <c r="P3008">
        <v>446</v>
      </c>
      <c r="Q3008">
        <v>0.996622038352446</v>
      </c>
      <c r="R3008">
        <v>431</v>
      </c>
      <c r="S3008">
        <v>0.97833646400212304</v>
      </c>
      <c r="T3008">
        <v>34.7382894836216</v>
      </c>
      <c r="U3008">
        <v>0.71133623390214096</v>
      </c>
      <c r="V3008">
        <v>323</v>
      </c>
      <c r="W3008">
        <v>0.113172068033968</v>
      </c>
      <c r="X3008">
        <v>50</v>
      </c>
      <c r="Y3008">
        <v>448</v>
      </c>
      <c r="Z3008">
        <v>0.99671083024436102</v>
      </c>
      <c r="AA3008">
        <v>63.015898519154398</v>
      </c>
      <c r="AB3008">
        <v>337</v>
      </c>
      <c r="AC3008">
        <v>0.92311305531091203</v>
      </c>
      <c r="AD3008">
        <v>111</v>
      </c>
      <c r="AE3008">
        <v>7.3597774933449198E-2</v>
      </c>
      <c r="AF3008">
        <v>11</v>
      </c>
      <c r="AG3008">
        <v>3.2891697556383498E-3</v>
      </c>
      <c r="AH3008">
        <v>8.5281298761250394E-3</v>
      </c>
      <c r="AI3008">
        <v>17</v>
      </c>
      <c r="AJ3008" s="73">
        <v>75.066729176107998</v>
      </c>
      <c r="AK3008">
        <v>446</v>
      </c>
      <c r="AL3008">
        <v>0.996622038352446</v>
      </c>
      <c r="AM3008">
        <v>2.1414202253609502E-2</v>
      </c>
      <c r="AN3008">
        <v>4</v>
      </c>
      <c r="AO3008">
        <v>0</v>
      </c>
      <c r="AP3008">
        <v>0</v>
      </c>
      <c r="AQ3008">
        <v>452</v>
      </c>
      <c r="AR3008">
        <v>0.99943987248460497</v>
      </c>
      <c r="AS3008">
        <v>4.4628691213194398E-2</v>
      </c>
      <c r="AT3008">
        <v>4</v>
      </c>
      <c r="AU3008">
        <v>0</v>
      </c>
      <c r="AV3008">
        <v>0</v>
      </c>
      <c r="AW3008">
        <v>451</v>
      </c>
      <c r="AX3008">
        <v>0.99958925813966404</v>
      </c>
      <c r="AY3008" s="73">
        <v>74.611265835224998</v>
      </c>
      <c r="AZ3008">
        <v>446</v>
      </c>
      <c r="BA3008">
        <v>0.996622038352446</v>
      </c>
      <c r="BB3008">
        <v>442</v>
      </c>
      <c r="BC3008">
        <v>0.91560950089875004</v>
      </c>
      <c r="BD3008">
        <v>10</v>
      </c>
      <c r="BE3008">
        <v>8.3830371585855407E-2</v>
      </c>
      <c r="BF3008">
        <v>76.932199909318001</v>
      </c>
      <c r="BG3008">
        <v>78.847498593119994</v>
      </c>
      <c r="BH3008">
        <v>74.611265835224998</v>
      </c>
      <c r="BI3008">
        <v>75.066729176107998</v>
      </c>
    </row>
    <row r="3009" spans="1:61" x14ac:dyDescent="0.25">
      <c r="A3009" s="10" t="str">
        <f>VLOOKUP(D3009,'Index-Relations'!E:F,2,FALSE)</f>
        <v>BM</v>
      </c>
      <c r="B3009" t="s">
        <v>3450</v>
      </c>
      <c r="C3009" s="53" t="s">
        <v>2765</v>
      </c>
      <c r="D3009" s="59" t="s">
        <v>3223</v>
      </c>
      <c r="E3009" s="59" t="s">
        <v>6425</v>
      </c>
      <c r="F3009" t="s">
        <v>1127</v>
      </c>
      <c r="G3009" t="s">
        <v>1119</v>
      </c>
      <c r="H3009" t="s">
        <v>1128</v>
      </c>
      <c r="I3009" s="52">
        <v>45474</v>
      </c>
      <c r="J3009" t="s">
        <v>2457</v>
      </c>
      <c r="K3009">
        <v>462</v>
      </c>
      <c r="L3009" s="73">
        <v>77.717312554274997</v>
      </c>
      <c r="M3009">
        <v>449</v>
      </c>
      <c r="N3009">
        <v>0.99653741277457897</v>
      </c>
      <c r="O3009" s="73">
        <v>79.217900754419006</v>
      </c>
      <c r="P3009">
        <v>449</v>
      </c>
      <c r="Q3009">
        <v>0.99653741277457897</v>
      </c>
      <c r="R3009">
        <v>434</v>
      </c>
      <c r="S3009">
        <v>0.97781537981302402</v>
      </c>
      <c r="T3009">
        <v>34.457562772302502</v>
      </c>
      <c r="U3009">
        <v>0.70868694943494404</v>
      </c>
      <c r="V3009">
        <v>325</v>
      </c>
      <c r="W3009">
        <v>0.116191113802378</v>
      </c>
      <c r="X3009">
        <v>51</v>
      </c>
      <c r="Y3009">
        <v>451</v>
      </c>
      <c r="Z3009">
        <v>0.99665582007123099</v>
      </c>
      <c r="AA3009">
        <v>64.765719121016403</v>
      </c>
      <c r="AB3009">
        <v>336</v>
      </c>
      <c r="AC3009">
        <v>0.92788741598061697</v>
      </c>
      <c r="AD3009">
        <v>114</v>
      </c>
      <c r="AE3009">
        <v>6.7298625022934502E-2</v>
      </c>
      <c r="AF3009">
        <v>12</v>
      </c>
      <c r="AG3009">
        <v>4.8139589964483996E-3</v>
      </c>
      <c r="AH3009">
        <v>8.2309573991410003E-3</v>
      </c>
      <c r="AI3009">
        <v>17</v>
      </c>
      <c r="AJ3009" s="73">
        <v>75.854312587227</v>
      </c>
      <c r="AK3009">
        <v>449</v>
      </c>
      <c r="AL3009">
        <v>0.99653741277457897</v>
      </c>
      <c r="AM3009">
        <v>2.10892418106347E-2</v>
      </c>
      <c r="AN3009">
        <v>4</v>
      </c>
      <c r="AO3009">
        <v>0</v>
      </c>
      <c r="AP3009">
        <v>0</v>
      </c>
      <c r="AQ3009">
        <v>455</v>
      </c>
      <c r="AR3009">
        <v>0.99945103456419804</v>
      </c>
      <c r="AS3009">
        <v>4.2339718509199202E-2</v>
      </c>
      <c r="AT3009">
        <v>4</v>
      </c>
      <c r="AU3009">
        <v>0</v>
      </c>
      <c r="AV3009">
        <v>0</v>
      </c>
      <c r="AW3009">
        <v>454</v>
      </c>
      <c r="AX3009">
        <v>0.99958827573971099</v>
      </c>
      <c r="AY3009" s="73">
        <v>75.737261036961897</v>
      </c>
      <c r="AZ3009">
        <v>449</v>
      </c>
      <c r="BA3009">
        <v>0.99653741277457897</v>
      </c>
      <c r="BB3009">
        <v>445</v>
      </c>
      <c r="BC3009">
        <v>0.91816509499693999</v>
      </c>
      <c r="BD3009">
        <v>10</v>
      </c>
      <c r="BE3009">
        <v>8.1285939567257603E-2</v>
      </c>
      <c r="BF3009">
        <v>77.717312554274997</v>
      </c>
      <c r="BG3009">
        <v>79.217900754419006</v>
      </c>
      <c r="BH3009">
        <v>75.737261036961897</v>
      </c>
      <c r="BI3009">
        <v>75.854312587227</v>
      </c>
    </row>
    <row r="3010" spans="1:61" x14ac:dyDescent="0.25">
      <c r="A3010" s="10" t="str">
        <f>VLOOKUP(D3010,'Index-Relations'!E:F,2,FALSE)</f>
        <v>BM</v>
      </c>
      <c r="B3010" t="s">
        <v>3450</v>
      </c>
      <c r="C3010" s="53" t="s">
        <v>2766</v>
      </c>
      <c r="D3010" s="59" t="s">
        <v>3223</v>
      </c>
      <c r="E3010" s="59" t="s">
        <v>6426</v>
      </c>
      <c r="F3010" t="s">
        <v>1127</v>
      </c>
      <c r="G3010" t="s">
        <v>1119</v>
      </c>
      <c r="H3010" t="s">
        <v>1128</v>
      </c>
      <c r="I3010" s="52">
        <v>45446</v>
      </c>
      <c r="J3010" t="s">
        <v>2457</v>
      </c>
      <c r="K3010">
        <v>465</v>
      </c>
      <c r="L3010" s="73">
        <v>77.652337279880001</v>
      </c>
      <c r="M3010">
        <v>453</v>
      </c>
      <c r="N3010">
        <v>0.99669879813665296</v>
      </c>
      <c r="O3010" s="73">
        <v>78.993566659532902</v>
      </c>
      <c r="P3010">
        <v>453</v>
      </c>
      <c r="Q3010">
        <v>0.99669879813665296</v>
      </c>
      <c r="R3010">
        <v>437</v>
      </c>
      <c r="S3010">
        <v>0.97764722260051196</v>
      </c>
      <c r="T3010">
        <v>34.936280670776</v>
      </c>
      <c r="U3010">
        <v>0.72010014347392803</v>
      </c>
      <c r="V3010">
        <v>327</v>
      </c>
      <c r="W3010">
        <v>0.12559903586725599</v>
      </c>
      <c r="X3010">
        <v>51</v>
      </c>
      <c r="Y3010">
        <v>454</v>
      </c>
      <c r="Z3010">
        <v>0.99682755780749899</v>
      </c>
      <c r="AA3010">
        <v>65.262574016626303</v>
      </c>
      <c r="AB3010">
        <v>338</v>
      </c>
      <c r="AC3010">
        <v>0.92869501177330005</v>
      </c>
      <c r="AD3010">
        <v>115</v>
      </c>
      <c r="AE3010">
        <v>6.6574229631098297E-2</v>
      </c>
      <c r="AF3010">
        <v>12</v>
      </c>
      <c r="AG3010">
        <v>4.7307585956011802E-3</v>
      </c>
      <c r="AH3010">
        <v>7.6334872725160301E-3</v>
      </c>
      <c r="AI3010">
        <v>17</v>
      </c>
      <c r="AJ3010" s="73">
        <v>75.395441845499903</v>
      </c>
      <c r="AK3010">
        <v>453</v>
      </c>
      <c r="AL3010">
        <v>0.99669879813665296</v>
      </c>
      <c r="AM3010">
        <v>1.1928536083119E-2</v>
      </c>
      <c r="AN3010">
        <v>3</v>
      </c>
      <c r="AO3010">
        <v>0</v>
      </c>
      <c r="AP3010">
        <v>0</v>
      </c>
      <c r="AQ3010">
        <v>459</v>
      </c>
      <c r="AR3010">
        <v>0.99961752442228702</v>
      </c>
      <c r="AS3010">
        <v>4.7094235112372901E-2</v>
      </c>
      <c r="AT3010">
        <v>4</v>
      </c>
      <c r="AU3010">
        <v>0</v>
      </c>
      <c r="AV3010">
        <v>0</v>
      </c>
      <c r="AW3010">
        <v>458</v>
      </c>
      <c r="AX3010">
        <v>0.99971337757870304</v>
      </c>
      <c r="AY3010" s="73">
        <v>76.086738512156899</v>
      </c>
      <c r="AZ3010">
        <v>453</v>
      </c>
      <c r="BA3010">
        <v>0.99669879813665296</v>
      </c>
      <c r="BB3010">
        <v>449</v>
      </c>
      <c r="BC3010">
        <v>0.916607204152456</v>
      </c>
      <c r="BD3010">
        <v>10</v>
      </c>
      <c r="BE3010">
        <v>8.3010320269830296E-2</v>
      </c>
      <c r="BF3010">
        <v>77.652337279880001</v>
      </c>
      <c r="BG3010">
        <v>78.993566659532902</v>
      </c>
      <c r="BH3010">
        <v>76.086738512156899</v>
      </c>
      <c r="BI3010">
        <v>75.395441845499903</v>
      </c>
    </row>
    <row r="3011" spans="1:61" x14ac:dyDescent="0.25">
      <c r="A3011" s="10" t="str">
        <f>VLOOKUP(D3011,'Index-Relations'!E:F,2,FALSE)</f>
        <v>BM</v>
      </c>
      <c r="B3011" t="s">
        <v>3450</v>
      </c>
      <c r="C3011" s="53" t="s">
        <v>2767</v>
      </c>
      <c r="D3011" s="59" t="s">
        <v>3223</v>
      </c>
      <c r="E3011" s="59" t="s">
        <v>6427</v>
      </c>
      <c r="F3011" t="s">
        <v>1127</v>
      </c>
      <c r="G3011" t="s">
        <v>1119</v>
      </c>
      <c r="H3011" t="s">
        <v>1128</v>
      </c>
      <c r="I3011" s="52">
        <v>45413</v>
      </c>
      <c r="J3011" t="s">
        <v>2457</v>
      </c>
      <c r="K3011">
        <v>465</v>
      </c>
      <c r="L3011" s="73">
        <v>77.7788299114669</v>
      </c>
      <c r="M3011">
        <v>453</v>
      </c>
      <c r="N3011">
        <v>0.99672367150384</v>
      </c>
      <c r="O3011" s="73">
        <v>79.107578657434999</v>
      </c>
      <c r="P3011">
        <v>453</v>
      </c>
      <c r="Q3011">
        <v>0.99672367150384</v>
      </c>
      <c r="R3011">
        <v>437</v>
      </c>
      <c r="S3011">
        <v>0.97750022738569997</v>
      </c>
      <c r="T3011">
        <v>34.997352479529603</v>
      </c>
      <c r="U3011">
        <v>0.71232170433006903</v>
      </c>
      <c r="V3011">
        <v>328</v>
      </c>
      <c r="W3011">
        <v>0.121417223325948</v>
      </c>
      <c r="X3011">
        <v>51</v>
      </c>
      <c r="Y3011">
        <v>454</v>
      </c>
      <c r="Z3011">
        <v>0.99686361335484497</v>
      </c>
      <c r="AA3011">
        <v>68.529213395715601</v>
      </c>
      <c r="AB3011">
        <v>338</v>
      </c>
      <c r="AC3011">
        <v>0.92744562268775699</v>
      </c>
      <c r="AD3011">
        <v>115</v>
      </c>
      <c r="AE3011">
        <v>6.7674893838485503E-2</v>
      </c>
      <c r="AF3011">
        <v>12</v>
      </c>
      <c r="AG3011">
        <v>4.8794834737573498E-3</v>
      </c>
      <c r="AH3011">
        <v>7.6039185800725597E-3</v>
      </c>
      <c r="AI3011">
        <v>17</v>
      </c>
      <c r="AJ3011" s="73">
        <v>75.569938112019003</v>
      </c>
      <c r="AK3011">
        <v>453</v>
      </c>
      <c r="AL3011">
        <v>0.99672367150384</v>
      </c>
      <c r="AM3011">
        <v>1.19231668416499E-2</v>
      </c>
      <c r="AN3011">
        <v>3</v>
      </c>
      <c r="AO3011">
        <v>0</v>
      </c>
      <c r="AP3011">
        <v>0</v>
      </c>
      <c r="AQ3011">
        <v>457</v>
      </c>
      <c r="AR3011">
        <v>0.99906813863343502</v>
      </c>
      <c r="AS3011">
        <v>4.6520560353780202E-2</v>
      </c>
      <c r="AT3011">
        <v>4</v>
      </c>
      <c r="AU3011">
        <v>0</v>
      </c>
      <c r="AV3011">
        <v>0</v>
      </c>
      <c r="AW3011">
        <v>456</v>
      </c>
      <c r="AX3011">
        <v>0.99915393979587896</v>
      </c>
      <c r="AY3011" s="73">
        <v>76.165234292745893</v>
      </c>
      <c r="AZ3011">
        <v>453</v>
      </c>
      <c r="BA3011">
        <v>0.99672367150384</v>
      </c>
      <c r="BB3011">
        <v>447</v>
      </c>
      <c r="BC3011">
        <v>0.91445037672455698</v>
      </c>
      <c r="BD3011">
        <v>10</v>
      </c>
      <c r="BE3011">
        <v>8.4617761908878097E-2</v>
      </c>
      <c r="BF3011">
        <v>77.7788299114669</v>
      </c>
      <c r="BG3011">
        <v>79.107578657434999</v>
      </c>
      <c r="BH3011">
        <v>76.165234292745893</v>
      </c>
      <c r="BI3011">
        <v>75.569938112019003</v>
      </c>
    </row>
    <row r="3012" spans="1:61" x14ac:dyDescent="0.25">
      <c r="A3012" s="10" t="str">
        <f>VLOOKUP(D3012,'Index-Relations'!E:F,2,FALSE)</f>
        <v>BM</v>
      </c>
      <c r="B3012" t="s">
        <v>3450</v>
      </c>
      <c r="C3012" s="53" t="s">
        <v>2768</v>
      </c>
      <c r="D3012" s="59" t="s">
        <v>3223</v>
      </c>
      <c r="E3012" s="59" t="s">
        <v>6428</v>
      </c>
      <c r="F3012" t="s">
        <v>1127</v>
      </c>
      <c r="G3012" t="s">
        <v>1119</v>
      </c>
      <c r="H3012" t="s">
        <v>1128</v>
      </c>
      <c r="I3012" s="52">
        <v>45383</v>
      </c>
      <c r="J3012" t="s">
        <v>2457</v>
      </c>
      <c r="K3012">
        <v>467</v>
      </c>
      <c r="L3012">
        <v>85.412916376309994</v>
      </c>
      <c r="M3012">
        <v>454</v>
      </c>
      <c r="N3012">
        <v>0.99676822933356202</v>
      </c>
      <c r="O3012">
        <v>85.754439220037298</v>
      </c>
      <c r="P3012">
        <v>454</v>
      </c>
      <c r="Q3012">
        <v>0.99676822933356202</v>
      </c>
      <c r="R3012">
        <v>439</v>
      </c>
      <c r="S3012">
        <v>0.97822760058077196</v>
      </c>
      <c r="T3012">
        <v>34.665087352331497</v>
      </c>
      <c r="U3012">
        <v>0.71045311523078403</v>
      </c>
      <c r="V3012">
        <v>328</v>
      </c>
      <c r="W3012">
        <v>0.122395618097419</v>
      </c>
      <c r="X3012">
        <v>51</v>
      </c>
      <c r="Y3012">
        <v>456</v>
      </c>
      <c r="Z3012">
        <v>0.99693705277008704</v>
      </c>
      <c r="AA3012">
        <v>66.309895843988599</v>
      </c>
      <c r="AB3012">
        <v>339</v>
      </c>
      <c r="AC3012">
        <v>0.92804537018678201</v>
      </c>
      <c r="AD3012">
        <v>116</v>
      </c>
      <c r="AE3012">
        <v>6.7023462569464107E-2</v>
      </c>
      <c r="AF3012">
        <v>12</v>
      </c>
      <c r="AG3012">
        <v>4.93116724375375E-3</v>
      </c>
      <c r="AH3012">
        <v>7.5717754928607403E-3</v>
      </c>
      <c r="AI3012">
        <v>17</v>
      </c>
      <c r="AJ3012">
        <v>84.067004625612796</v>
      </c>
      <c r="AK3012">
        <v>454</v>
      </c>
      <c r="AL3012">
        <v>0.99676822933356202</v>
      </c>
      <c r="AM3012">
        <v>1.0394897724650701E-2</v>
      </c>
      <c r="AN3012">
        <v>3</v>
      </c>
      <c r="AO3012">
        <v>0</v>
      </c>
      <c r="AP3012">
        <v>0</v>
      </c>
      <c r="AQ3012">
        <v>459</v>
      </c>
      <c r="AR3012">
        <v>0.99910829827872605</v>
      </c>
      <c r="AS3012">
        <v>4.7910428747865698E-2</v>
      </c>
      <c r="AT3012">
        <v>4</v>
      </c>
      <c r="AU3012">
        <v>0</v>
      </c>
      <c r="AV3012">
        <v>0</v>
      </c>
      <c r="AW3012">
        <v>458</v>
      </c>
      <c r="AX3012">
        <v>0.99919552721641802</v>
      </c>
      <c r="AY3012">
        <v>83.562104867241203</v>
      </c>
      <c r="AZ3012">
        <v>454</v>
      </c>
      <c r="BA3012">
        <v>0.99676822933356202</v>
      </c>
      <c r="BB3012">
        <v>449</v>
      </c>
      <c r="BC3012">
        <v>0.92121452249278102</v>
      </c>
      <c r="BD3012">
        <v>10</v>
      </c>
      <c r="BE3012">
        <v>7.7893775785944599E-2</v>
      </c>
      <c r="BF3012">
        <v>77.974963360106898</v>
      </c>
      <c r="BG3012">
        <v>79.235767402796</v>
      </c>
      <c r="BH3012">
        <v>76.682384205103006</v>
      </c>
      <c r="BI3012">
        <v>75.423294158948906</v>
      </c>
    </row>
    <row r="3013" spans="1:61" x14ac:dyDescent="0.25">
      <c r="A3013" s="10" t="str">
        <f>VLOOKUP(D3013,'Index-Relations'!E:F,2,FALSE)</f>
        <v>BM</v>
      </c>
      <c r="B3013" t="s">
        <v>3450</v>
      </c>
      <c r="C3013" s="53" t="s">
        <v>2769</v>
      </c>
      <c r="D3013" s="59" t="s">
        <v>3223</v>
      </c>
      <c r="E3013" s="59" t="s">
        <v>6429</v>
      </c>
      <c r="F3013" t="s">
        <v>1127</v>
      </c>
      <c r="G3013" t="s">
        <v>1119</v>
      </c>
      <c r="H3013" t="s">
        <v>1128</v>
      </c>
      <c r="I3013" s="52">
        <v>45352</v>
      </c>
      <c r="J3013" t="s">
        <v>2457</v>
      </c>
      <c r="K3013">
        <v>468</v>
      </c>
      <c r="L3013">
        <v>85.715832307367194</v>
      </c>
      <c r="M3013">
        <v>455</v>
      </c>
      <c r="N3013">
        <v>0.99701608600199099</v>
      </c>
      <c r="O3013">
        <v>85.931128831551007</v>
      </c>
      <c r="P3013">
        <v>455</v>
      </c>
      <c r="Q3013">
        <v>0.99701608600199099</v>
      </c>
      <c r="R3013">
        <v>442</v>
      </c>
      <c r="S3013">
        <v>0.98032042018057897</v>
      </c>
      <c r="T3013">
        <v>34.758989016137399</v>
      </c>
      <c r="U3013">
        <v>0.69848279757319798</v>
      </c>
      <c r="V3013">
        <v>326</v>
      </c>
      <c r="W3013">
        <v>0.109359792795066</v>
      </c>
      <c r="X3013">
        <v>42</v>
      </c>
      <c r="Y3013">
        <v>459</v>
      </c>
      <c r="Z3013">
        <v>0.99758964496535296</v>
      </c>
      <c r="AA3013">
        <v>67.565736857094606</v>
      </c>
      <c r="AB3013">
        <v>341</v>
      </c>
      <c r="AC3013">
        <v>0.92944251180425996</v>
      </c>
      <c r="AD3013">
        <v>117</v>
      </c>
      <c r="AE3013">
        <v>6.63430624517478E-2</v>
      </c>
      <c r="AF3013">
        <v>10</v>
      </c>
      <c r="AG3013">
        <v>4.2144257439920797E-3</v>
      </c>
      <c r="AH3013">
        <v>1.0644230049233201E-3</v>
      </c>
      <c r="AI3013">
        <v>10</v>
      </c>
      <c r="AJ3013">
        <v>84.385218022682196</v>
      </c>
      <c r="AK3013">
        <v>455</v>
      </c>
      <c r="AL3013">
        <v>0.99701608600199099</v>
      </c>
      <c r="AM3013">
        <v>1.0646825505161399E-2</v>
      </c>
      <c r="AN3013">
        <v>3</v>
      </c>
      <c r="AO3013">
        <v>0</v>
      </c>
      <c r="AP3013">
        <v>0</v>
      </c>
      <c r="AQ3013">
        <v>460</v>
      </c>
      <c r="AR3013">
        <v>0.99908538081759901</v>
      </c>
      <c r="AS3013">
        <v>4.4211536871988401E-2</v>
      </c>
      <c r="AT3013">
        <v>4</v>
      </c>
      <c r="AU3013">
        <v>5.3633296090944797E-4</v>
      </c>
      <c r="AV3013">
        <v>1</v>
      </c>
      <c r="AW3013">
        <v>459</v>
      </c>
      <c r="AX3013">
        <v>0.99918559224525705</v>
      </c>
      <c r="AY3013">
        <v>83.955597009626899</v>
      </c>
      <c r="AZ3013">
        <v>455</v>
      </c>
      <c r="BA3013">
        <v>0.99701608600199099</v>
      </c>
      <c r="BB3013">
        <v>450</v>
      </c>
      <c r="BC3013">
        <v>0.92292195695022405</v>
      </c>
      <c r="BD3013">
        <v>10</v>
      </c>
      <c r="BE3013">
        <v>7.6163423867375304E-2</v>
      </c>
      <c r="BF3013">
        <v>78.1803323944319</v>
      </c>
      <c r="BG3013">
        <v>79.428075089675005</v>
      </c>
      <c r="BH3013">
        <v>76.960246414916895</v>
      </c>
      <c r="BI3013">
        <v>75.652282654399897</v>
      </c>
    </row>
    <row r="3014" spans="1:61" x14ac:dyDescent="0.25">
      <c r="A3014" s="10" t="str">
        <f>VLOOKUP(D3014,'Index-Relations'!E:F,2,FALSE)</f>
        <v>BM</v>
      </c>
      <c r="B3014" t="s">
        <v>3450</v>
      </c>
      <c r="C3014" s="53" t="s">
        <v>2770</v>
      </c>
      <c r="D3014" s="59" t="s">
        <v>3223</v>
      </c>
      <c r="E3014" s="59" t="s">
        <v>6430</v>
      </c>
      <c r="F3014" t="s">
        <v>1127</v>
      </c>
      <c r="G3014" t="s">
        <v>1119</v>
      </c>
      <c r="H3014" t="s">
        <v>1128</v>
      </c>
      <c r="I3014" s="52">
        <v>45323</v>
      </c>
      <c r="J3014" t="s">
        <v>2457</v>
      </c>
      <c r="K3014">
        <v>469</v>
      </c>
      <c r="L3014">
        <v>85.817492624080003</v>
      </c>
      <c r="M3014">
        <v>454</v>
      </c>
      <c r="N3014">
        <v>0.99715354150790902</v>
      </c>
      <c r="O3014">
        <v>85.835638289076698</v>
      </c>
      <c r="P3014">
        <v>454</v>
      </c>
      <c r="Q3014">
        <v>0.99715354150790902</v>
      </c>
      <c r="R3014">
        <v>443</v>
      </c>
      <c r="S3014">
        <v>0.98068627134191999</v>
      </c>
      <c r="T3014">
        <v>35.0831431329757</v>
      </c>
      <c r="U3014">
        <v>0.69353417092194802</v>
      </c>
      <c r="V3014">
        <v>317</v>
      </c>
      <c r="W3014">
        <v>0.108614975594044</v>
      </c>
      <c r="X3014">
        <v>43</v>
      </c>
      <c r="Y3014">
        <v>458</v>
      </c>
      <c r="Z3014">
        <v>0.997895193403318</v>
      </c>
      <c r="AA3014">
        <v>70.740933197359297</v>
      </c>
      <c r="AB3014">
        <v>340</v>
      </c>
      <c r="AC3014">
        <v>0.92897630916180896</v>
      </c>
      <c r="AD3014">
        <v>117</v>
      </c>
      <c r="AE3014">
        <v>6.7207969375790794E-2</v>
      </c>
      <c r="AF3014">
        <v>12</v>
      </c>
      <c r="AG3014">
        <v>3.8157214623995399E-3</v>
      </c>
      <c r="AH3014">
        <v>1.1259439371455299E-3</v>
      </c>
      <c r="AI3014">
        <v>9</v>
      </c>
      <c r="AJ3014">
        <v>84.2533453409185</v>
      </c>
      <c r="AK3014">
        <v>454</v>
      </c>
      <c r="AL3014">
        <v>0.99715354150790902</v>
      </c>
      <c r="AM3014">
        <v>1.15205786813245E-2</v>
      </c>
      <c r="AN3014">
        <v>3</v>
      </c>
      <c r="AO3014">
        <v>0</v>
      </c>
      <c r="AP3014">
        <v>0</v>
      </c>
      <c r="AQ3014">
        <v>459</v>
      </c>
      <c r="AR3014">
        <v>0.99807279247616398</v>
      </c>
      <c r="AS3014">
        <v>4.2272730555687602E-2</v>
      </c>
      <c r="AT3014">
        <v>4</v>
      </c>
      <c r="AU3014">
        <v>5.3607762350793499E-4</v>
      </c>
      <c r="AV3014">
        <v>1</v>
      </c>
      <c r="AW3014">
        <v>458</v>
      </c>
      <c r="AX3014">
        <v>0.99815044755495497</v>
      </c>
      <c r="AY3014">
        <v>84.332275298544502</v>
      </c>
      <c r="AZ3014">
        <v>454</v>
      </c>
      <c r="BA3014">
        <v>0.99715354150790902</v>
      </c>
      <c r="BB3014">
        <v>449</v>
      </c>
      <c r="BC3014">
        <v>0.91633447504833199</v>
      </c>
      <c r="BD3014">
        <v>10</v>
      </c>
      <c r="BE3014">
        <v>8.17383174278319E-2</v>
      </c>
      <c r="BF3014">
        <v>78.163550987461903</v>
      </c>
      <c r="BG3014">
        <v>79.393312404930896</v>
      </c>
      <c r="BH3014">
        <v>77.104876768723003</v>
      </c>
      <c r="BI3014">
        <v>75.611490239290902</v>
      </c>
    </row>
    <row r="3015" spans="1:61" x14ac:dyDescent="0.25">
      <c r="A3015" s="10" t="str">
        <f>VLOOKUP(D3015,'Index-Relations'!E:F,2,FALSE)</f>
        <v>BM</v>
      </c>
      <c r="B3015" t="s">
        <v>3450</v>
      </c>
      <c r="C3015" s="53" t="s">
        <v>2760</v>
      </c>
      <c r="D3015" s="59" t="s">
        <v>3074</v>
      </c>
      <c r="E3015" s="59" t="s">
        <v>6431</v>
      </c>
      <c r="F3015" t="s">
        <v>2644</v>
      </c>
      <c r="G3015" t="s">
        <v>2645</v>
      </c>
      <c r="H3015" t="s">
        <v>2646</v>
      </c>
      <c r="I3015" s="52">
        <v>45658</v>
      </c>
      <c r="J3015" t="s">
        <v>2457</v>
      </c>
      <c r="K3015">
        <v>112</v>
      </c>
      <c r="L3015" s="73">
        <v>79.403556891188899</v>
      </c>
      <c r="M3015">
        <v>110</v>
      </c>
      <c r="N3015">
        <v>0.99805410858344001</v>
      </c>
      <c r="O3015" s="73">
        <v>81.421868174286899</v>
      </c>
      <c r="P3015">
        <v>110</v>
      </c>
      <c r="Q3015">
        <v>0.99805410858344001</v>
      </c>
      <c r="R3015">
        <v>107</v>
      </c>
      <c r="S3015">
        <v>0.97724034404221605</v>
      </c>
      <c r="T3015">
        <v>33.642694274122697</v>
      </c>
      <c r="U3015">
        <v>0.68444155315315702</v>
      </c>
      <c r="V3015">
        <v>81</v>
      </c>
      <c r="W3015">
        <v>0.107834864701533</v>
      </c>
      <c r="X3015">
        <v>18</v>
      </c>
      <c r="Y3015">
        <v>110</v>
      </c>
      <c r="Z3015">
        <v>0.99805410858344001</v>
      </c>
      <c r="AA3015">
        <v>69.229828972909303</v>
      </c>
      <c r="AB3015">
        <v>92</v>
      </c>
      <c r="AC3015">
        <v>0.92486071663161495</v>
      </c>
      <c r="AD3015">
        <v>18</v>
      </c>
      <c r="AE3015">
        <v>7.3193391951824699E-2</v>
      </c>
      <c r="AF3015">
        <v>2</v>
      </c>
      <c r="AG3015">
        <v>1.9458914165596799E-3</v>
      </c>
      <c r="AH3015">
        <v>1.1645794683988299E-2</v>
      </c>
      <c r="AI3015">
        <v>7</v>
      </c>
      <c r="AJ3015" s="73">
        <v>77.750165859646998</v>
      </c>
      <c r="AK3015">
        <v>110</v>
      </c>
      <c r="AL3015">
        <v>0.99805410858344001</v>
      </c>
      <c r="AM3015">
        <v>2.06094274088067E-2</v>
      </c>
      <c r="AN3015">
        <v>3</v>
      </c>
      <c r="AO3015">
        <v>0</v>
      </c>
      <c r="AP3015">
        <v>0</v>
      </c>
      <c r="AQ3015">
        <v>112</v>
      </c>
      <c r="AR3015">
        <v>1</v>
      </c>
      <c r="AS3015">
        <v>4.8448934900134397E-2</v>
      </c>
      <c r="AT3015">
        <v>3</v>
      </c>
      <c r="AU3015">
        <v>0</v>
      </c>
      <c r="AV3015">
        <v>0</v>
      </c>
      <c r="AW3015">
        <v>112</v>
      </c>
      <c r="AX3015">
        <v>0.999999999999999</v>
      </c>
      <c r="AY3015" s="73">
        <v>76.160729129833996</v>
      </c>
      <c r="AZ3015">
        <v>110</v>
      </c>
      <c r="BA3015">
        <v>0.99805410858344001</v>
      </c>
      <c r="BB3015">
        <v>103</v>
      </c>
      <c r="BC3015">
        <v>0.87244433435638602</v>
      </c>
      <c r="BD3015">
        <v>9</v>
      </c>
      <c r="BE3015">
        <v>0.12755566564361301</v>
      </c>
      <c r="BF3015">
        <v>79.403556891188899</v>
      </c>
      <c r="BG3015">
        <v>81.421868174286899</v>
      </c>
      <c r="BH3015">
        <v>76.160729129833996</v>
      </c>
      <c r="BI3015">
        <v>77.750165859646998</v>
      </c>
    </row>
    <row r="3016" spans="1:61" x14ac:dyDescent="0.25">
      <c r="A3016" s="10" t="str">
        <f>VLOOKUP(D3016,'Index-Relations'!E:F,2,FALSE)</f>
        <v>BM</v>
      </c>
      <c r="B3016" t="s">
        <v>3450</v>
      </c>
      <c r="C3016" s="53" t="s">
        <v>2761</v>
      </c>
      <c r="D3016" s="59" t="s">
        <v>3074</v>
      </c>
      <c r="E3016" s="59" t="s">
        <v>6432</v>
      </c>
      <c r="F3016" t="s">
        <v>2644</v>
      </c>
      <c r="G3016" t="s">
        <v>2645</v>
      </c>
      <c r="H3016" t="s">
        <v>2646</v>
      </c>
      <c r="I3016" s="52">
        <v>45628</v>
      </c>
      <c r="J3016" t="s">
        <v>2457</v>
      </c>
      <c r="K3016">
        <v>112</v>
      </c>
      <c r="L3016" s="73">
        <v>79.269356113200899</v>
      </c>
      <c r="M3016">
        <v>110</v>
      </c>
      <c r="N3016">
        <v>0.99808344497484802</v>
      </c>
      <c r="O3016" s="73">
        <v>81.232990379279997</v>
      </c>
      <c r="P3016">
        <v>110</v>
      </c>
      <c r="Q3016">
        <v>0.99808344497484802</v>
      </c>
      <c r="R3016">
        <v>107</v>
      </c>
      <c r="S3016">
        <v>0.97680643074102902</v>
      </c>
      <c r="T3016">
        <v>33.840447050616199</v>
      </c>
      <c r="U3016">
        <v>0.69670491936366896</v>
      </c>
      <c r="V3016">
        <v>81</v>
      </c>
      <c r="W3016">
        <v>0.110861554518913</v>
      </c>
      <c r="X3016">
        <v>18</v>
      </c>
      <c r="Y3016">
        <v>110</v>
      </c>
      <c r="Z3016">
        <v>0.99808344497484802</v>
      </c>
      <c r="AA3016">
        <v>58.959638589285902</v>
      </c>
      <c r="AB3016">
        <v>92</v>
      </c>
      <c r="AC3016">
        <v>0.92535911328568099</v>
      </c>
      <c r="AD3016">
        <v>18</v>
      </c>
      <c r="AE3016">
        <v>7.2724331689167504E-2</v>
      </c>
      <c r="AF3016">
        <v>2</v>
      </c>
      <c r="AG3016">
        <v>1.91655502515147E-3</v>
      </c>
      <c r="AH3016">
        <v>1.06948306587805E-2</v>
      </c>
      <c r="AI3016">
        <v>7</v>
      </c>
      <c r="AJ3016" s="73">
        <v>77.585350731380998</v>
      </c>
      <c r="AK3016">
        <v>110</v>
      </c>
      <c r="AL3016">
        <v>0.99808344497484802</v>
      </c>
      <c r="AM3016">
        <v>2.124260542752E-2</v>
      </c>
      <c r="AN3016">
        <v>3</v>
      </c>
      <c r="AO3016">
        <v>0</v>
      </c>
      <c r="AP3016">
        <v>0</v>
      </c>
      <c r="AQ3016">
        <v>112</v>
      </c>
      <c r="AR3016">
        <v>0.999999999999999</v>
      </c>
      <c r="AS3016">
        <v>4.8892703318943798E-2</v>
      </c>
      <c r="AT3016">
        <v>3</v>
      </c>
      <c r="AU3016">
        <v>0</v>
      </c>
      <c r="AV3016">
        <v>0</v>
      </c>
      <c r="AW3016">
        <v>112</v>
      </c>
      <c r="AX3016">
        <v>1</v>
      </c>
      <c r="AY3016" s="73">
        <v>76.143830979664997</v>
      </c>
      <c r="AZ3016">
        <v>110</v>
      </c>
      <c r="BA3016">
        <v>0.99808344497484802</v>
      </c>
      <c r="BB3016">
        <v>103</v>
      </c>
      <c r="BC3016">
        <v>0.87293849001758805</v>
      </c>
      <c r="BD3016">
        <v>9</v>
      </c>
      <c r="BE3016">
        <v>0.127061509982411</v>
      </c>
      <c r="BF3016">
        <v>79.269356113200899</v>
      </c>
      <c r="BG3016">
        <v>81.232990379279997</v>
      </c>
      <c r="BH3016">
        <v>76.143830979664997</v>
      </c>
      <c r="BI3016">
        <v>77.585350731380998</v>
      </c>
    </row>
    <row r="3017" spans="1:61" x14ac:dyDescent="0.25">
      <c r="A3017" s="10" t="str">
        <f>VLOOKUP(D3017,'Index-Relations'!E:F,2,FALSE)</f>
        <v>BM</v>
      </c>
      <c r="B3017" t="s">
        <v>3450</v>
      </c>
      <c r="C3017" s="53" t="s">
        <v>2762</v>
      </c>
      <c r="D3017" s="59" t="s">
        <v>3074</v>
      </c>
      <c r="E3017" s="59" t="s">
        <v>6433</v>
      </c>
      <c r="F3017" t="s">
        <v>2644</v>
      </c>
      <c r="G3017" t="s">
        <v>2645</v>
      </c>
      <c r="H3017" t="s">
        <v>2646</v>
      </c>
      <c r="I3017" s="52">
        <v>45597</v>
      </c>
      <c r="J3017" t="s">
        <v>2457</v>
      </c>
      <c r="K3017">
        <v>112</v>
      </c>
      <c r="L3017" s="73">
        <v>79.020066723862001</v>
      </c>
      <c r="M3017">
        <v>110</v>
      </c>
      <c r="N3017">
        <v>0.99812327889331198</v>
      </c>
      <c r="O3017" s="73">
        <v>81.208313914553997</v>
      </c>
      <c r="P3017">
        <v>110</v>
      </c>
      <c r="Q3017">
        <v>0.99812327889331198</v>
      </c>
      <c r="R3017">
        <v>107</v>
      </c>
      <c r="S3017">
        <v>0.97617855923934904</v>
      </c>
      <c r="T3017">
        <v>34.0965684475077</v>
      </c>
      <c r="U3017">
        <v>0.69986617335724299</v>
      </c>
      <c r="V3017">
        <v>81</v>
      </c>
      <c r="W3017">
        <v>0.111906655330374</v>
      </c>
      <c r="X3017">
        <v>18</v>
      </c>
      <c r="Y3017">
        <v>110</v>
      </c>
      <c r="Z3017">
        <v>0.99812327889331198</v>
      </c>
      <c r="AA3017">
        <v>58.322206576441602</v>
      </c>
      <c r="AB3017">
        <v>92</v>
      </c>
      <c r="AC3017">
        <v>0.92444633721366098</v>
      </c>
      <c r="AD3017">
        <v>18</v>
      </c>
      <c r="AE3017">
        <v>7.3676941679650901E-2</v>
      </c>
      <c r="AF3017">
        <v>2</v>
      </c>
      <c r="AG3017">
        <v>1.8767211066875399E-3</v>
      </c>
      <c r="AH3017">
        <v>1.07133135969553E-2</v>
      </c>
      <c r="AI3017">
        <v>7</v>
      </c>
      <c r="AJ3017" s="73">
        <v>77.350930187033995</v>
      </c>
      <c r="AK3017">
        <v>110</v>
      </c>
      <c r="AL3017">
        <v>0.99812327889331198</v>
      </c>
      <c r="AM3017">
        <v>2.3024299848457799E-2</v>
      </c>
      <c r="AN3017">
        <v>3</v>
      </c>
      <c r="AO3017">
        <v>0</v>
      </c>
      <c r="AP3017">
        <v>0</v>
      </c>
      <c r="AQ3017">
        <v>112</v>
      </c>
      <c r="AR3017">
        <v>0.999999999999999</v>
      </c>
      <c r="AS3017">
        <v>4.6929749028197E-2</v>
      </c>
      <c r="AT3017">
        <v>3</v>
      </c>
      <c r="AU3017">
        <v>0</v>
      </c>
      <c r="AV3017">
        <v>0</v>
      </c>
      <c r="AW3017">
        <v>112</v>
      </c>
      <c r="AX3017">
        <v>0.999999999999999</v>
      </c>
      <c r="AY3017" s="73">
        <v>75.685730340237896</v>
      </c>
      <c r="AZ3017">
        <v>110</v>
      </c>
      <c r="BA3017">
        <v>0.99812327889331198</v>
      </c>
      <c r="BB3017">
        <v>102</v>
      </c>
      <c r="BC3017">
        <v>0.86130639549794996</v>
      </c>
      <c r="BD3017">
        <v>10</v>
      </c>
      <c r="BE3017">
        <v>0.13869360450204901</v>
      </c>
      <c r="BF3017">
        <v>79.020066723862001</v>
      </c>
      <c r="BG3017">
        <v>81.208313914553997</v>
      </c>
      <c r="BH3017">
        <v>75.685730340237896</v>
      </c>
      <c r="BI3017">
        <v>77.350930187033995</v>
      </c>
    </row>
    <row r="3018" spans="1:61" x14ac:dyDescent="0.25">
      <c r="A3018" s="10" t="str">
        <f>VLOOKUP(D3018,'Index-Relations'!E:F,2,FALSE)</f>
        <v>BM</v>
      </c>
      <c r="B3018" t="s">
        <v>3450</v>
      </c>
      <c r="C3018" s="53" t="s">
        <v>2763</v>
      </c>
      <c r="D3018" s="59" t="s">
        <v>3074</v>
      </c>
      <c r="E3018" s="59" t="s">
        <v>6434</v>
      </c>
      <c r="F3018" t="s">
        <v>2644</v>
      </c>
      <c r="G3018" t="s">
        <v>2645</v>
      </c>
      <c r="H3018" t="s">
        <v>2646</v>
      </c>
      <c r="I3018" s="52">
        <v>45566</v>
      </c>
      <c r="J3018" t="s">
        <v>2457</v>
      </c>
      <c r="K3018">
        <v>112</v>
      </c>
      <c r="L3018" s="73">
        <v>79.109452202476007</v>
      </c>
      <c r="M3018">
        <v>110</v>
      </c>
      <c r="N3018">
        <v>0.99801490267458903</v>
      </c>
      <c r="O3018" s="73">
        <v>81.329257826637004</v>
      </c>
      <c r="P3018">
        <v>110</v>
      </c>
      <c r="Q3018">
        <v>0.99801490267458903</v>
      </c>
      <c r="R3018">
        <v>107</v>
      </c>
      <c r="S3018">
        <v>0.97720555396164199</v>
      </c>
      <c r="T3018">
        <v>34.147687936065097</v>
      </c>
      <c r="U3018">
        <v>0.70177624771971003</v>
      </c>
      <c r="V3018">
        <v>81</v>
      </c>
      <c r="W3018">
        <v>0.112304087617142</v>
      </c>
      <c r="X3018">
        <v>18</v>
      </c>
      <c r="Y3018">
        <v>110</v>
      </c>
      <c r="Z3018">
        <v>0.99801490267459003</v>
      </c>
      <c r="AA3018">
        <v>59.087511962288701</v>
      </c>
      <c r="AB3018">
        <v>93</v>
      </c>
      <c r="AC3018">
        <v>0.92529634400310701</v>
      </c>
      <c r="AD3018">
        <v>17</v>
      </c>
      <c r="AE3018">
        <v>7.2718558671481998E-2</v>
      </c>
      <c r="AF3018">
        <v>2</v>
      </c>
      <c r="AG3018">
        <v>1.9850973254100998E-3</v>
      </c>
      <c r="AH3018">
        <v>1.0504717353295299E-2</v>
      </c>
      <c r="AI3018">
        <v>7</v>
      </c>
      <c r="AJ3018" s="73">
        <v>77.482508415083004</v>
      </c>
      <c r="AK3018">
        <v>110</v>
      </c>
      <c r="AL3018">
        <v>0.99801490267458903</v>
      </c>
      <c r="AM3018">
        <v>2.5336520204364301E-2</v>
      </c>
      <c r="AN3018">
        <v>3</v>
      </c>
      <c r="AO3018">
        <v>0</v>
      </c>
      <c r="AP3018">
        <v>0</v>
      </c>
      <c r="AQ3018">
        <v>112</v>
      </c>
      <c r="AR3018">
        <v>1</v>
      </c>
      <c r="AS3018">
        <v>4.3725988142855603E-2</v>
      </c>
      <c r="AT3018">
        <v>3</v>
      </c>
      <c r="AU3018">
        <v>0</v>
      </c>
      <c r="AV3018">
        <v>0</v>
      </c>
      <c r="AW3018">
        <v>112</v>
      </c>
      <c r="AX3018">
        <v>1</v>
      </c>
      <c r="AY3018" s="73">
        <v>75.700003549404002</v>
      </c>
      <c r="AZ3018">
        <v>110</v>
      </c>
      <c r="BA3018">
        <v>0.99801490267458903</v>
      </c>
      <c r="BB3018">
        <v>102</v>
      </c>
      <c r="BC3018">
        <v>0.85723191384974295</v>
      </c>
      <c r="BD3018">
        <v>10</v>
      </c>
      <c r="BE3018">
        <v>0.14276808615025599</v>
      </c>
      <c r="BF3018">
        <v>79.109452202476007</v>
      </c>
      <c r="BG3018">
        <v>81.329257826637004</v>
      </c>
      <c r="BH3018">
        <v>75.700003549404002</v>
      </c>
      <c r="BI3018">
        <v>77.482508415083004</v>
      </c>
    </row>
    <row r="3019" spans="1:61" x14ac:dyDescent="0.25">
      <c r="A3019" s="10" t="str">
        <f>VLOOKUP(D3019,'Index-Relations'!E:F,2,FALSE)</f>
        <v>BM</v>
      </c>
      <c r="B3019" t="s">
        <v>3450</v>
      </c>
      <c r="C3019" s="53" t="s">
        <v>2764</v>
      </c>
      <c r="D3019" s="59" t="s">
        <v>3074</v>
      </c>
      <c r="E3019" s="59" t="s">
        <v>6435</v>
      </c>
      <c r="F3019" t="s">
        <v>2644</v>
      </c>
      <c r="G3019" t="s">
        <v>2645</v>
      </c>
      <c r="H3019" t="s">
        <v>2646</v>
      </c>
      <c r="I3019" s="52">
        <v>45537</v>
      </c>
      <c r="J3019" t="s">
        <v>2457</v>
      </c>
      <c r="K3019">
        <v>128</v>
      </c>
      <c r="L3019" s="73">
        <v>79.446152577479893</v>
      </c>
      <c r="M3019">
        <v>127</v>
      </c>
      <c r="N3019">
        <v>0.99859932529190798</v>
      </c>
      <c r="O3019" s="73">
        <v>81.328378147199899</v>
      </c>
      <c r="P3019">
        <v>127</v>
      </c>
      <c r="Q3019">
        <v>0.99859932529190798</v>
      </c>
      <c r="R3019">
        <v>123</v>
      </c>
      <c r="S3019">
        <v>0.97917097770895001</v>
      </c>
      <c r="T3019">
        <v>33.9992532732469</v>
      </c>
      <c r="U3019">
        <v>0.70921409521286205</v>
      </c>
      <c r="V3019">
        <v>92</v>
      </c>
      <c r="W3019">
        <v>0.11331976999299199</v>
      </c>
      <c r="X3019">
        <v>20</v>
      </c>
      <c r="Y3019">
        <v>127</v>
      </c>
      <c r="Z3019">
        <v>0.99859932529190798</v>
      </c>
      <c r="AA3019">
        <v>58.430510533275203</v>
      </c>
      <c r="AB3019">
        <v>111</v>
      </c>
      <c r="AC3019">
        <v>0.92854932209691599</v>
      </c>
      <c r="AD3019">
        <v>17</v>
      </c>
      <c r="AE3019">
        <v>7.3585805531963394E-2</v>
      </c>
      <c r="AF3019">
        <v>0</v>
      </c>
      <c r="AG3019">
        <v>0</v>
      </c>
      <c r="AH3019">
        <v>9.9919426710240993E-3</v>
      </c>
      <c r="AI3019">
        <v>7</v>
      </c>
      <c r="AJ3019" s="73">
        <v>77.910165013118998</v>
      </c>
      <c r="AK3019">
        <v>127</v>
      </c>
      <c r="AL3019">
        <v>0.99859932529190798</v>
      </c>
      <c r="AM3019">
        <v>2.4207352070842899E-2</v>
      </c>
      <c r="AN3019">
        <v>3</v>
      </c>
      <c r="AO3019">
        <v>0</v>
      </c>
      <c r="AP3019">
        <v>0</v>
      </c>
      <c r="AQ3019">
        <v>128</v>
      </c>
      <c r="AR3019">
        <v>0.999999999999999</v>
      </c>
      <c r="AS3019">
        <v>4.3467460353653703E-2</v>
      </c>
      <c r="AT3019">
        <v>3</v>
      </c>
      <c r="AU3019">
        <v>0</v>
      </c>
      <c r="AV3019">
        <v>0</v>
      </c>
      <c r="AW3019">
        <v>128</v>
      </c>
      <c r="AX3019">
        <v>1</v>
      </c>
      <c r="AY3019" s="73">
        <v>76.536179081302905</v>
      </c>
      <c r="AZ3019">
        <v>127</v>
      </c>
      <c r="BA3019">
        <v>0.99859932529190798</v>
      </c>
      <c r="BB3019">
        <v>118</v>
      </c>
      <c r="BC3019">
        <v>0.86121797391793398</v>
      </c>
      <c r="BD3019">
        <v>10</v>
      </c>
      <c r="BE3019">
        <v>0.138782026082065</v>
      </c>
      <c r="BF3019">
        <v>79.446152577479893</v>
      </c>
      <c r="BG3019">
        <v>81.328378147199899</v>
      </c>
      <c r="BH3019">
        <v>76.536179081302905</v>
      </c>
      <c r="BI3019">
        <v>77.910165013118998</v>
      </c>
    </row>
    <row r="3020" spans="1:61" x14ac:dyDescent="0.25">
      <c r="A3020" s="10" t="str">
        <f>VLOOKUP(D3020,'Index-Relations'!E:F,2,FALSE)</f>
        <v>BM</v>
      </c>
      <c r="B3020" t="s">
        <v>3450</v>
      </c>
      <c r="C3020" s="53" t="s">
        <v>3350</v>
      </c>
      <c r="D3020" s="59" t="s">
        <v>3074</v>
      </c>
      <c r="E3020" s="59" t="s">
        <v>6436</v>
      </c>
      <c r="F3020" t="s">
        <v>2644</v>
      </c>
      <c r="G3020" t="s">
        <v>2645</v>
      </c>
      <c r="H3020" t="s">
        <v>2646</v>
      </c>
      <c r="I3020" s="52">
        <v>45505</v>
      </c>
      <c r="J3020" t="s">
        <v>2457</v>
      </c>
      <c r="K3020">
        <v>128</v>
      </c>
      <c r="L3020" s="73">
        <v>79.491482131300003</v>
      </c>
      <c r="M3020">
        <v>127</v>
      </c>
      <c r="N3020">
        <v>0.99843985889828002</v>
      </c>
      <c r="O3020" s="73">
        <v>81.426300873987003</v>
      </c>
      <c r="P3020">
        <v>127</v>
      </c>
      <c r="Q3020">
        <v>0.99843985889828002</v>
      </c>
      <c r="R3020">
        <v>123</v>
      </c>
      <c r="S3020">
        <v>0.97919649394427699</v>
      </c>
      <c r="T3020">
        <v>34.008059357945399</v>
      </c>
      <c r="U3020">
        <v>0.71519887948848604</v>
      </c>
      <c r="V3020">
        <v>92</v>
      </c>
      <c r="W3020">
        <v>0.111387562988096</v>
      </c>
      <c r="X3020">
        <v>20</v>
      </c>
      <c r="Y3020">
        <v>127</v>
      </c>
      <c r="Z3020">
        <v>0.99843985889828002</v>
      </c>
      <c r="AA3020">
        <v>60.435285055593603</v>
      </c>
      <c r="AB3020">
        <v>112</v>
      </c>
      <c r="AC3020">
        <v>0.93794380021620505</v>
      </c>
      <c r="AD3020">
        <v>15</v>
      </c>
      <c r="AE3020">
        <v>6.0496058682075103E-2</v>
      </c>
      <c r="AF3020">
        <v>1</v>
      </c>
      <c r="AG3020">
        <v>1.5601411017197599E-3</v>
      </c>
      <c r="AH3020">
        <v>1.01654282449816E-2</v>
      </c>
      <c r="AI3020">
        <v>7</v>
      </c>
      <c r="AJ3020" s="73">
        <v>77.984792363997997</v>
      </c>
      <c r="AK3020">
        <v>127</v>
      </c>
      <c r="AL3020">
        <v>0.99843985889828002</v>
      </c>
      <c r="AM3020">
        <v>2.3530600253085999E-2</v>
      </c>
      <c r="AN3020">
        <v>3</v>
      </c>
      <c r="AO3020">
        <v>0</v>
      </c>
      <c r="AP3020">
        <v>0</v>
      </c>
      <c r="AQ3020">
        <v>128</v>
      </c>
      <c r="AR3020">
        <v>1</v>
      </c>
      <c r="AS3020">
        <v>5.0333146792614102E-2</v>
      </c>
      <c r="AT3020">
        <v>4</v>
      </c>
      <c r="AU3020">
        <v>0</v>
      </c>
      <c r="AV3020">
        <v>0</v>
      </c>
      <c r="AW3020">
        <v>128</v>
      </c>
      <c r="AX3020">
        <v>0.999999999999999</v>
      </c>
      <c r="AY3020" s="73">
        <v>76.556292780801996</v>
      </c>
      <c r="AZ3020">
        <v>127</v>
      </c>
      <c r="BA3020">
        <v>0.99843985889828002</v>
      </c>
      <c r="BB3020">
        <v>120</v>
      </c>
      <c r="BC3020">
        <v>0.90772309329510403</v>
      </c>
      <c r="BD3020">
        <v>8</v>
      </c>
      <c r="BE3020">
        <v>9.2276906704895204E-2</v>
      </c>
      <c r="BF3020">
        <v>79.491482131300003</v>
      </c>
      <c r="BG3020">
        <v>81.426300873987003</v>
      </c>
      <c r="BH3020">
        <v>76.556292780801996</v>
      </c>
      <c r="BI3020">
        <v>77.984792363997997</v>
      </c>
    </row>
    <row r="3021" spans="1:61" x14ac:dyDescent="0.25">
      <c r="A3021" s="10" t="str">
        <f>VLOOKUP(D3021,'Index-Relations'!E:F,2,FALSE)</f>
        <v>BM</v>
      </c>
      <c r="B3021" t="s">
        <v>3450</v>
      </c>
      <c r="C3021" s="53" t="s">
        <v>2765</v>
      </c>
      <c r="D3021" s="59" t="s">
        <v>3074</v>
      </c>
      <c r="E3021" s="59" t="s">
        <v>6437</v>
      </c>
      <c r="F3021" t="s">
        <v>2644</v>
      </c>
      <c r="G3021" t="s">
        <v>2645</v>
      </c>
      <c r="H3021" t="s">
        <v>2646</v>
      </c>
      <c r="I3021" s="52">
        <v>45474</v>
      </c>
      <c r="J3021" t="s">
        <v>2457</v>
      </c>
      <c r="K3021">
        <v>129</v>
      </c>
      <c r="L3021" s="73">
        <v>80.347642761236003</v>
      </c>
      <c r="M3021">
        <v>128</v>
      </c>
      <c r="N3021">
        <v>0.99840509652190002</v>
      </c>
      <c r="O3021" s="73">
        <v>81.786646685304007</v>
      </c>
      <c r="P3021">
        <v>128</v>
      </c>
      <c r="Q3021">
        <v>0.99840509652190002</v>
      </c>
      <c r="R3021">
        <v>124</v>
      </c>
      <c r="S3021">
        <v>0.97855612416427096</v>
      </c>
      <c r="T3021">
        <v>33.713089161658502</v>
      </c>
      <c r="U3021">
        <v>0.71023831632396905</v>
      </c>
      <c r="V3021">
        <v>93</v>
      </c>
      <c r="W3021">
        <v>0.111864837633256</v>
      </c>
      <c r="X3021">
        <v>21</v>
      </c>
      <c r="Y3021">
        <v>128</v>
      </c>
      <c r="Z3021">
        <v>0.99840509652190002</v>
      </c>
      <c r="AA3021">
        <v>61.482012239843797</v>
      </c>
      <c r="AB3021">
        <v>113</v>
      </c>
      <c r="AC3021">
        <v>0.94356273302743299</v>
      </c>
      <c r="AD3021">
        <v>14</v>
      </c>
      <c r="AE3021">
        <v>5.3187868234105699E-2</v>
      </c>
      <c r="AF3021">
        <v>2</v>
      </c>
      <c r="AG3021">
        <v>3.2493987384609201E-3</v>
      </c>
      <c r="AH3021">
        <v>9.7425610694926203E-3</v>
      </c>
      <c r="AI3021">
        <v>7</v>
      </c>
      <c r="AJ3021" s="73">
        <v>78.866901337830996</v>
      </c>
      <c r="AK3021">
        <v>128</v>
      </c>
      <c r="AL3021">
        <v>0.99840509652190002</v>
      </c>
      <c r="AM3021">
        <v>2.3112344626241399E-2</v>
      </c>
      <c r="AN3021">
        <v>3</v>
      </c>
      <c r="AO3021">
        <v>0</v>
      </c>
      <c r="AP3021">
        <v>0</v>
      </c>
      <c r="AQ3021">
        <v>129</v>
      </c>
      <c r="AR3021">
        <v>0.999999999999999</v>
      </c>
      <c r="AS3021">
        <v>4.7660811845086103E-2</v>
      </c>
      <c r="AT3021">
        <v>4</v>
      </c>
      <c r="AU3021">
        <v>0</v>
      </c>
      <c r="AV3021">
        <v>0</v>
      </c>
      <c r="AW3021">
        <v>129</v>
      </c>
      <c r="AX3021">
        <v>1</v>
      </c>
      <c r="AY3021" s="73">
        <v>77.808674536691996</v>
      </c>
      <c r="AZ3021">
        <v>128</v>
      </c>
      <c r="BA3021">
        <v>0.99840509652190002</v>
      </c>
      <c r="BB3021">
        <v>121</v>
      </c>
      <c r="BC3021">
        <v>0.91040525758803903</v>
      </c>
      <c r="BD3021">
        <v>8</v>
      </c>
      <c r="BE3021">
        <v>8.9594742411960804E-2</v>
      </c>
      <c r="BF3021">
        <v>80.347642761236003</v>
      </c>
      <c r="BG3021">
        <v>81.786646685304007</v>
      </c>
      <c r="BH3021">
        <v>77.808674536691996</v>
      </c>
      <c r="BI3021">
        <v>78.866901337830996</v>
      </c>
    </row>
    <row r="3022" spans="1:61" x14ac:dyDescent="0.25">
      <c r="A3022" s="10" t="str">
        <f>VLOOKUP(D3022,'Index-Relations'!E:F,2,FALSE)</f>
        <v>BM</v>
      </c>
      <c r="B3022" t="s">
        <v>3450</v>
      </c>
      <c r="C3022" s="53" t="s">
        <v>2766</v>
      </c>
      <c r="D3022" s="59" t="s">
        <v>3074</v>
      </c>
      <c r="E3022" s="59" t="s">
        <v>6438</v>
      </c>
      <c r="F3022" t="s">
        <v>2644</v>
      </c>
      <c r="G3022" t="s">
        <v>2645</v>
      </c>
      <c r="H3022" t="s">
        <v>2646</v>
      </c>
      <c r="I3022" s="52">
        <v>45446</v>
      </c>
      <c r="J3022" t="s">
        <v>2457</v>
      </c>
      <c r="K3022">
        <v>129</v>
      </c>
      <c r="L3022" s="73">
        <v>80.371994752332995</v>
      </c>
      <c r="M3022">
        <v>128</v>
      </c>
      <c r="N3022">
        <v>0.99829658448618697</v>
      </c>
      <c r="O3022" s="73">
        <v>81.661830583222894</v>
      </c>
      <c r="P3022">
        <v>128</v>
      </c>
      <c r="Q3022">
        <v>0.99829658448618697</v>
      </c>
      <c r="R3022">
        <v>124</v>
      </c>
      <c r="S3022">
        <v>0.97799953360083902</v>
      </c>
      <c r="T3022">
        <v>34.192345259537099</v>
      </c>
      <c r="U3022">
        <v>0.72337997962117895</v>
      </c>
      <c r="V3022">
        <v>93</v>
      </c>
      <c r="W3022">
        <v>0.12396180652052199</v>
      </c>
      <c r="X3022">
        <v>21</v>
      </c>
      <c r="Y3022">
        <v>128</v>
      </c>
      <c r="Z3022">
        <v>0.99829658448618697</v>
      </c>
      <c r="AA3022">
        <v>62.227920897077901</v>
      </c>
      <c r="AB3022">
        <v>113</v>
      </c>
      <c r="AC3022">
        <v>0.94305351345052602</v>
      </c>
      <c r="AD3022">
        <v>14</v>
      </c>
      <c r="AE3022">
        <v>5.3479500159747499E-2</v>
      </c>
      <c r="AF3022">
        <v>2</v>
      </c>
      <c r="AG3022">
        <v>3.4669863897255201E-3</v>
      </c>
      <c r="AH3022">
        <v>9.0426173683198496E-3</v>
      </c>
      <c r="AI3022">
        <v>7</v>
      </c>
      <c r="AJ3022" s="73">
        <v>78.469022470707998</v>
      </c>
      <c r="AK3022">
        <v>128</v>
      </c>
      <c r="AL3022">
        <v>0.99829658448618697</v>
      </c>
      <c r="AM3022">
        <v>1.2873086669310699E-2</v>
      </c>
      <c r="AN3022">
        <v>2</v>
      </c>
      <c r="AO3022">
        <v>0</v>
      </c>
      <c r="AP3022">
        <v>0</v>
      </c>
      <c r="AQ3022">
        <v>129</v>
      </c>
      <c r="AR3022">
        <v>1</v>
      </c>
      <c r="AS3022">
        <v>5.3297277306664698E-2</v>
      </c>
      <c r="AT3022">
        <v>4</v>
      </c>
      <c r="AU3022">
        <v>0</v>
      </c>
      <c r="AV3022">
        <v>0</v>
      </c>
      <c r="AW3022">
        <v>129</v>
      </c>
      <c r="AX3022">
        <v>1</v>
      </c>
      <c r="AY3022" s="73">
        <v>78.232605391311907</v>
      </c>
      <c r="AZ3022">
        <v>128</v>
      </c>
      <c r="BA3022">
        <v>0.99829658448618697</v>
      </c>
      <c r="BB3022">
        <v>121</v>
      </c>
      <c r="BC3022">
        <v>0.90809345076801595</v>
      </c>
      <c r="BD3022">
        <v>8</v>
      </c>
      <c r="BE3022">
        <v>9.1906549231984005E-2</v>
      </c>
      <c r="BF3022">
        <v>80.371994752332995</v>
      </c>
      <c r="BG3022">
        <v>81.661830583222894</v>
      </c>
      <c r="BH3022">
        <v>78.232605391311907</v>
      </c>
      <c r="BI3022">
        <v>78.469022470707998</v>
      </c>
    </row>
    <row r="3023" spans="1:61" x14ac:dyDescent="0.25">
      <c r="A3023" s="10" t="str">
        <f>VLOOKUP(D3023,'Index-Relations'!E:F,2,FALSE)</f>
        <v>BM</v>
      </c>
      <c r="B3023" t="s">
        <v>3450</v>
      </c>
      <c r="C3023" s="53" t="s">
        <v>2767</v>
      </c>
      <c r="D3023" s="59" t="s">
        <v>3074</v>
      </c>
      <c r="E3023" s="59" t="s">
        <v>6439</v>
      </c>
      <c r="F3023" t="s">
        <v>2644</v>
      </c>
      <c r="G3023" t="s">
        <v>2645</v>
      </c>
      <c r="H3023" t="s">
        <v>2646</v>
      </c>
      <c r="I3023" s="52">
        <v>45413</v>
      </c>
      <c r="J3023" t="s">
        <v>2457</v>
      </c>
      <c r="K3023">
        <v>129</v>
      </c>
      <c r="L3023" s="73">
        <v>80.497874277758001</v>
      </c>
      <c r="M3023">
        <v>128</v>
      </c>
      <c r="N3023">
        <v>0.99835588518139695</v>
      </c>
      <c r="O3023" s="73">
        <v>81.778574942008007</v>
      </c>
      <c r="P3023">
        <v>128</v>
      </c>
      <c r="Q3023">
        <v>0.99835588518139695</v>
      </c>
      <c r="R3023">
        <v>124</v>
      </c>
      <c r="S3023">
        <v>0.97786855828585195</v>
      </c>
      <c r="T3023">
        <v>34.264204501434001</v>
      </c>
      <c r="U3023">
        <v>0.71930006899926902</v>
      </c>
      <c r="V3023">
        <v>93</v>
      </c>
      <c r="W3023">
        <v>0.120175782906441</v>
      </c>
      <c r="X3023">
        <v>21</v>
      </c>
      <c r="Y3023">
        <v>128</v>
      </c>
      <c r="Z3023">
        <v>0.99835588518139695</v>
      </c>
      <c r="AA3023">
        <v>65.431050090252697</v>
      </c>
      <c r="AB3023">
        <v>113</v>
      </c>
      <c r="AC3023">
        <v>0.94200993200174399</v>
      </c>
      <c r="AD3023">
        <v>14</v>
      </c>
      <c r="AE3023">
        <v>5.4377782829582499E-2</v>
      </c>
      <c r="AF3023">
        <v>2</v>
      </c>
      <c r="AG3023">
        <v>3.6122851686728099E-3</v>
      </c>
      <c r="AH3023">
        <v>9.0448249608681905E-3</v>
      </c>
      <c r="AI3023">
        <v>7</v>
      </c>
      <c r="AJ3023" s="73">
        <v>78.641338049662906</v>
      </c>
      <c r="AK3023">
        <v>128</v>
      </c>
      <c r="AL3023">
        <v>0.99835588518139695</v>
      </c>
      <c r="AM3023">
        <v>1.28892874315864E-2</v>
      </c>
      <c r="AN3023">
        <v>2</v>
      </c>
      <c r="AO3023">
        <v>0</v>
      </c>
      <c r="AP3023">
        <v>0</v>
      </c>
      <c r="AQ3023">
        <v>129</v>
      </c>
      <c r="AR3023">
        <v>1</v>
      </c>
      <c r="AS3023">
        <v>5.2527424784749803E-2</v>
      </c>
      <c r="AT3023">
        <v>4</v>
      </c>
      <c r="AU3023">
        <v>0</v>
      </c>
      <c r="AV3023">
        <v>0</v>
      </c>
      <c r="AW3023">
        <v>129</v>
      </c>
      <c r="AX3023">
        <v>0.999999999999999</v>
      </c>
      <c r="AY3023" s="73">
        <v>78.296663780199907</v>
      </c>
      <c r="AZ3023">
        <v>128</v>
      </c>
      <c r="BA3023">
        <v>0.99835588518139695</v>
      </c>
      <c r="BB3023">
        <v>121</v>
      </c>
      <c r="BC3023">
        <v>0.90618337823806805</v>
      </c>
      <c r="BD3023">
        <v>8</v>
      </c>
      <c r="BE3023">
        <v>9.3816621761931202E-2</v>
      </c>
      <c r="BF3023">
        <v>80.497874277758001</v>
      </c>
      <c r="BG3023">
        <v>81.778574942008007</v>
      </c>
      <c r="BH3023">
        <v>78.296663780199907</v>
      </c>
      <c r="BI3023">
        <v>78.641338049662906</v>
      </c>
    </row>
    <row r="3024" spans="1:61" x14ac:dyDescent="0.25">
      <c r="A3024" s="10" t="str">
        <f>VLOOKUP(D3024,'Index-Relations'!E:F,2,FALSE)</f>
        <v>BM</v>
      </c>
      <c r="B3024" t="s">
        <v>3450</v>
      </c>
      <c r="C3024" s="53" t="s">
        <v>2768</v>
      </c>
      <c r="D3024" s="59" t="s">
        <v>3074</v>
      </c>
      <c r="E3024" s="59" t="s">
        <v>6440</v>
      </c>
      <c r="F3024" t="s">
        <v>2644</v>
      </c>
      <c r="G3024" t="s">
        <v>2645</v>
      </c>
      <c r="H3024" t="s">
        <v>2646</v>
      </c>
      <c r="I3024" s="52">
        <v>45383</v>
      </c>
      <c r="J3024" t="s">
        <v>2457</v>
      </c>
      <c r="K3024">
        <v>129</v>
      </c>
      <c r="L3024">
        <v>87.675585452302698</v>
      </c>
      <c r="M3024">
        <v>128</v>
      </c>
      <c r="N3024">
        <v>0.99839115098256404</v>
      </c>
      <c r="O3024">
        <v>87.940778428231994</v>
      </c>
      <c r="P3024">
        <v>128</v>
      </c>
      <c r="Q3024">
        <v>0.99839115098256404</v>
      </c>
      <c r="R3024">
        <v>124</v>
      </c>
      <c r="S3024">
        <v>0.97867223418319005</v>
      </c>
      <c r="T3024">
        <v>33.912752051155202</v>
      </c>
      <c r="U3024">
        <v>0.71731535302035598</v>
      </c>
      <c r="V3024">
        <v>93</v>
      </c>
      <c r="W3024">
        <v>0.121812989063358</v>
      </c>
      <c r="X3024">
        <v>21</v>
      </c>
      <c r="Y3024">
        <v>128</v>
      </c>
      <c r="Z3024">
        <v>0.99839115098256404</v>
      </c>
      <c r="AA3024">
        <v>63.179924947542403</v>
      </c>
      <c r="AB3024">
        <v>113</v>
      </c>
      <c r="AC3024">
        <v>0.94261680464669995</v>
      </c>
      <c r="AD3024">
        <v>14</v>
      </c>
      <c r="AE3024">
        <v>5.3665237165902997E-2</v>
      </c>
      <c r="AF3024">
        <v>2</v>
      </c>
      <c r="AG3024">
        <v>3.7179581873961198E-3</v>
      </c>
      <c r="AH3024">
        <v>9.0389621740423007E-3</v>
      </c>
      <c r="AI3024">
        <v>7</v>
      </c>
      <c r="AJ3024">
        <v>86.741475313733702</v>
      </c>
      <c r="AK3024">
        <v>128</v>
      </c>
      <c r="AL3024">
        <v>0.99839115098256404</v>
      </c>
      <c r="AM3024">
        <v>1.1271517313395299E-2</v>
      </c>
      <c r="AN3024">
        <v>2</v>
      </c>
      <c r="AO3024">
        <v>0</v>
      </c>
      <c r="AP3024">
        <v>0</v>
      </c>
      <c r="AQ3024">
        <v>129</v>
      </c>
      <c r="AR3024">
        <v>1</v>
      </c>
      <c r="AS3024">
        <v>5.4088021678501498E-2</v>
      </c>
      <c r="AT3024">
        <v>4</v>
      </c>
      <c r="AU3024">
        <v>0</v>
      </c>
      <c r="AV3024">
        <v>0</v>
      </c>
      <c r="AW3024">
        <v>129</v>
      </c>
      <c r="AX3024">
        <v>1</v>
      </c>
      <c r="AY3024">
        <v>85.523812328099396</v>
      </c>
      <c r="AZ3024">
        <v>128</v>
      </c>
      <c r="BA3024">
        <v>0.99839115098256404</v>
      </c>
      <c r="BB3024">
        <v>121</v>
      </c>
      <c r="BC3024">
        <v>0.91382374708404401</v>
      </c>
      <c r="BD3024">
        <v>8</v>
      </c>
      <c r="BE3024">
        <v>8.6176252915955404E-2</v>
      </c>
      <c r="BF3024">
        <v>80.719988552946901</v>
      </c>
      <c r="BG3024">
        <v>81.916934591526896</v>
      </c>
      <c r="BH3024">
        <v>78.882375769879999</v>
      </c>
      <c r="BI3024">
        <v>78.481989761883995</v>
      </c>
    </row>
    <row r="3025" spans="1:61" x14ac:dyDescent="0.25">
      <c r="A3025" s="10" t="str">
        <f>VLOOKUP(D3025,'Index-Relations'!E:F,2,FALSE)</f>
        <v>BM</v>
      </c>
      <c r="B3025" t="s">
        <v>3450</v>
      </c>
      <c r="C3025" s="53" t="s">
        <v>2769</v>
      </c>
      <c r="D3025" s="59" t="s">
        <v>3074</v>
      </c>
      <c r="E3025" s="59" t="s">
        <v>6441</v>
      </c>
      <c r="F3025" t="s">
        <v>2644</v>
      </c>
      <c r="G3025" t="s">
        <v>2645</v>
      </c>
      <c r="H3025" t="s">
        <v>2646</v>
      </c>
      <c r="I3025" s="52">
        <v>45352</v>
      </c>
      <c r="J3025" t="s">
        <v>2457</v>
      </c>
      <c r="K3025">
        <v>131</v>
      </c>
      <c r="L3025">
        <v>87.971143422507495</v>
      </c>
      <c r="M3025">
        <v>129</v>
      </c>
      <c r="N3025">
        <v>0.99788423272024496</v>
      </c>
      <c r="O3025">
        <v>88.079148295152706</v>
      </c>
      <c r="P3025">
        <v>129</v>
      </c>
      <c r="Q3025">
        <v>0.99788423272024496</v>
      </c>
      <c r="R3025">
        <v>125</v>
      </c>
      <c r="S3025">
        <v>0.97975613288084595</v>
      </c>
      <c r="T3025">
        <v>34.036834287834402</v>
      </c>
      <c r="U3025">
        <v>0.70609290398416003</v>
      </c>
      <c r="V3025">
        <v>92</v>
      </c>
      <c r="W3025">
        <v>0.107707334603907</v>
      </c>
      <c r="X3025">
        <v>18</v>
      </c>
      <c r="Y3025">
        <v>129</v>
      </c>
      <c r="Z3025">
        <v>0.99788423272024396</v>
      </c>
      <c r="AA3025">
        <v>65.183066927060906</v>
      </c>
      <c r="AB3025">
        <v>114</v>
      </c>
      <c r="AC3025">
        <v>0.94313130614371699</v>
      </c>
      <c r="AD3025">
        <v>14</v>
      </c>
      <c r="AE3025">
        <v>5.2718215444092498E-2</v>
      </c>
      <c r="AF3025">
        <v>3</v>
      </c>
      <c r="AG3025">
        <v>4.1504784121896001E-3</v>
      </c>
      <c r="AH3025">
        <v>1.1467220711707899E-3</v>
      </c>
      <c r="AI3025">
        <v>4</v>
      </c>
      <c r="AJ3025">
        <v>87.066034960821696</v>
      </c>
      <c r="AK3025">
        <v>129</v>
      </c>
      <c r="AL3025">
        <v>0.99788423272024496</v>
      </c>
      <c r="AM3025">
        <v>1.20079630295148E-2</v>
      </c>
      <c r="AN3025">
        <v>3</v>
      </c>
      <c r="AO3025">
        <v>0</v>
      </c>
      <c r="AP3025">
        <v>0</v>
      </c>
      <c r="AQ3025">
        <v>130</v>
      </c>
      <c r="AR3025">
        <v>0.99944540768449497</v>
      </c>
      <c r="AS3025">
        <v>4.9863736376584901E-2</v>
      </c>
      <c r="AT3025">
        <v>4</v>
      </c>
      <c r="AU3025">
        <v>0</v>
      </c>
      <c r="AV3025">
        <v>0</v>
      </c>
      <c r="AW3025">
        <v>130</v>
      </c>
      <c r="AX3025">
        <v>0.99944540768449497</v>
      </c>
      <c r="AY3025">
        <v>85.937458462813296</v>
      </c>
      <c r="AZ3025">
        <v>129</v>
      </c>
      <c r="BA3025">
        <v>0.99788423272024496</v>
      </c>
      <c r="BB3025">
        <v>122</v>
      </c>
      <c r="BC3025">
        <v>0.91575936061612795</v>
      </c>
      <c r="BD3025">
        <v>8</v>
      </c>
      <c r="BE3025">
        <v>8.3686047068366395E-2</v>
      </c>
      <c r="BF3025">
        <v>80.970330679137902</v>
      </c>
      <c r="BG3025">
        <v>82.090084593120906</v>
      </c>
      <c r="BH3025">
        <v>79.232911226374</v>
      </c>
      <c r="BI3025">
        <v>78.771317589714897</v>
      </c>
    </row>
    <row r="3026" spans="1:61" x14ac:dyDescent="0.25">
      <c r="A3026" s="10" t="str">
        <f>VLOOKUP(D3026,'Index-Relations'!E:F,2,FALSE)</f>
        <v>BM</v>
      </c>
      <c r="B3026" t="s">
        <v>3450</v>
      </c>
      <c r="C3026" s="53" t="s">
        <v>2770</v>
      </c>
      <c r="D3026" s="59" t="s">
        <v>3074</v>
      </c>
      <c r="E3026" s="59" t="s">
        <v>6442</v>
      </c>
      <c r="F3026" t="s">
        <v>2644</v>
      </c>
      <c r="G3026" t="s">
        <v>2645</v>
      </c>
      <c r="H3026" t="s">
        <v>2646</v>
      </c>
      <c r="I3026" s="52">
        <v>45323</v>
      </c>
      <c r="J3026" t="s">
        <v>2457</v>
      </c>
      <c r="K3026">
        <v>131</v>
      </c>
      <c r="L3026">
        <v>88.140952741773802</v>
      </c>
      <c r="M3026">
        <v>129</v>
      </c>
      <c r="N3026">
        <v>0.99837884533671895</v>
      </c>
      <c r="O3026">
        <v>88.043584890896497</v>
      </c>
      <c r="P3026">
        <v>129</v>
      </c>
      <c r="Q3026">
        <v>0.99837884533671895</v>
      </c>
      <c r="R3026">
        <v>125</v>
      </c>
      <c r="S3026">
        <v>0.98010966059815996</v>
      </c>
      <c r="T3026">
        <v>34.366944386286796</v>
      </c>
      <c r="U3026">
        <v>0.70150374820089201</v>
      </c>
      <c r="V3026">
        <v>91</v>
      </c>
      <c r="W3026">
        <v>0.10687912501846</v>
      </c>
      <c r="X3026">
        <v>18</v>
      </c>
      <c r="Y3026">
        <v>129</v>
      </c>
      <c r="Z3026">
        <v>0.99837884533671895</v>
      </c>
      <c r="AA3026">
        <v>68.212769652806202</v>
      </c>
      <c r="AB3026">
        <v>114</v>
      </c>
      <c r="AC3026">
        <v>0.94279409602689301</v>
      </c>
      <c r="AD3026">
        <v>14</v>
      </c>
      <c r="AE3026">
        <v>5.3645734233505701E-2</v>
      </c>
      <c r="AF3026">
        <v>3</v>
      </c>
      <c r="AG3026">
        <v>3.560169739601E-3</v>
      </c>
      <c r="AH3026">
        <v>1.21246261572138E-3</v>
      </c>
      <c r="AI3026">
        <v>4</v>
      </c>
      <c r="AJ3026">
        <v>87.007265361918002</v>
      </c>
      <c r="AK3026">
        <v>129</v>
      </c>
      <c r="AL3026">
        <v>0.99837884533671895</v>
      </c>
      <c r="AM3026">
        <v>1.3056509238784E-2</v>
      </c>
      <c r="AN3026">
        <v>3</v>
      </c>
      <c r="AO3026">
        <v>0</v>
      </c>
      <c r="AP3026">
        <v>0</v>
      </c>
      <c r="AQ3026">
        <v>129</v>
      </c>
      <c r="AR3026">
        <v>0.99837884533671895</v>
      </c>
      <c r="AS3026">
        <v>4.7908556706763201E-2</v>
      </c>
      <c r="AT3026">
        <v>4</v>
      </c>
      <c r="AU3026">
        <v>0</v>
      </c>
      <c r="AV3026">
        <v>0</v>
      </c>
      <c r="AW3026">
        <v>129</v>
      </c>
      <c r="AX3026">
        <v>0.99837884533671895</v>
      </c>
      <c r="AY3026">
        <v>86.396304641937405</v>
      </c>
      <c r="AZ3026">
        <v>129</v>
      </c>
      <c r="BA3026">
        <v>0.99837884533671895</v>
      </c>
      <c r="BB3026">
        <v>121</v>
      </c>
      <c r="BC3026">
        <v>0.90858332925645202</v>
      </c>
      <c r="BD3026">
        <v>8</v>
      </c>
      <c r="BE3026">
        <v>8.9795516080266605E-2</v>
      </c>
      <c r="BF3026">
        <v>81.040880313710005</v>
      </c>
      <c r="BG3026">
        <v>82.128296969991993</v>
      </c>
      <c r="BH3026">
        <v>79.480346039073893</v>
      </c>
      <c r="BI3026">
        <v>78.805584926574895</v>
      </c>
    </row>
    <row r="3027" spans="1:61" x14ac:dyDescent="0.25">
      <c r="A3027" s="10" t="str">
        <f>VLOOKUP(D3027,'Index-Relations'!E:F,2,FALSE)</f>
        <v>ESG</v>
      </c>
      <c r="B3027" t="s">
        <v>3450</v>
      </c>
      <c r="C3027" s="53" t="s">
        <v>2760</v>
      </c>
      <c r="D3027" s="59" t="s">
        <v>3161</v>
      </c>
      <c r="E3027" s="59" t="s">
        <v>6443</v>
      </c>
      <c r="F3027" t="s">
        <v>1130</v>
      </c>
      <c r="G3027" t="s">
        <v>1129</v>
      </c>
      <c r="H3027" t="s">
        <v>1131</v>
      </c>
      <c r="I3027" s="52">
        <v>45658</v>
      </c>
      <c r="J3027" t="s">
        <v>2457</v>
      </c>
      <c r="K3027">
        <v>99</v>
      </c>
      <c r="L3027" s="73">
        <v>85.612443810537997</v>
      </c>
      <c r="M3027">
        <v>99</v>
      </c>
      <c r="N3027">
        <v>1</v>
      </c>
      <c r="O3027" s="73">
        <v>83.972164284135005</v>
      </c>
      <c r="P3027">
        <v>99</v>
      </c>
      <c r="Q3027">
        <v>1</v>
      </c>
      <c r="R3027">
        <v>99</v>
      </c>
      <c r="S3027">
        <v>1</v>
      </c>
      <c r="T3027">
        <v>31.6782949152173</v>
      </c>
      <c r="U3027">
        <v>0.55014484229862304</v>
      </c>
      <c r="V3027">
        <v>55</v>
      </c>
      <c r="W3027">
        <v>3.5060800771016497E-2</v>
      </c>
      <c r="X3027">
        <v>6</v>
      </c>
      <c r="Y3027">
        <v>99</v>
      </c>
      <c r="Z3027">
        <v>1</v>
      </c>
      <c r="AA3027">
        <v>24.2264189820859</v>
      </c>
      <c r="AB3027">
        <v>91</v>
      </c>
      <c r="AC3027">
        <v>0.919923445262953</v>
      </c>
      <c r="AD3027">
        <v>8</v>
      </c>
      <c r="AE3027">
        <v>8.0076554737046599E-2</v>
      </c>
      <c r="AF3027">
        <v>0</v>
      </c>
      <c r="AG3027">
        <v>0</v>
      </c>
      <c r="AH3027">
        <v>1.7558202527720699E-2</v>
      </c>
      <c r="AI3027">
        <v>7</v>
      </c>
      <c r="AJ3027" s="73">
        <v>83.745340580599901</v>
      </c>
      <c r="AK3027">
        <v>99</v>
      </c>
      <c r="AL3027">
        <v>1</v>
      </c>
      <c r="AM3027">
        <v>0</v>
      </c>
      <c r="AN3027">
        <v>0</v>
      </c>
      <c r="AO3027">
        <v>9.9360885195171698E-3</v>
      </c>
      <c r="AP3027">
        <v>1</v>
      </c>
      <c r="AQ3027">
        <v>99</v>
      </c>
      <c r="AR3027">
        <v>1</v>
      </c>
      <c r="AS3027">
        <v>0</v>
      </c>
      <c r="AT3027">
        <v>0</v>
      </c>
      <c r="AU3027">
        <v>0</v>
      </c>
      <c r="AV3027">
        <v>0</v>
      </c>
      <c r="AW3027">
        <v>99</v>
      </c>
      <c r="AX3027">
        <v>1</v>
      </c>
      <c r="AY3027" s="73">
        <v>84.059211671369994</v>
      </c>
      <c r="AZ3027">
        <v>99</v>
      </c>
      <c r="BA3027">
        <v>1</v>
      </c>
      <c r="BB3027">
        <v>92</v>
      </c>
      <c r="BC3027">
        <v>0.93076972029786598</v>
      </c>
      <c r="BD3027">
        <v>6</v>
      </c>
      <c r="BE3027">
        <v>5.9294191182616598E-2</v>
      </c>
      <c r="BF3027">
        <v>85.612443810537997</v>
      </c>
      <c r="BG3027">
        <v>83.972164284135005</v>
      </c>
      <c r="BH3027">
        <v>84.059211671369994</v>
      </c>
      <c r="BI3027">
        <v>83.745340580599901</v>
      </c>
    </row>
    <row r="3028" spans="1:61" x14ac:dyDescent="0.25">
      <c r="A3028" s="10" t="str">
        <f>VLOOKUP(D3028,'Index-Relations'!E:F,2,FALSE)</f>
        <v>ESG</v>
      </c>
      <c r="B3028" t="s">
        <v>3450</v>
      </c>
      <c r="C3028" s="53" t="s">
        <v>2761</v>
      </c>
      <c r="D3028" s="59" t="s">
        <v>3161</v>
      </c>
      <c r="E3028" s="59" t="s">
        <v>6444</v>
      </c>
      <c r="F3028" t="s">
        <v>1130</v>
      </c>
      <c r="G3028" t="s">
        <v>1129</v>
      </c>
      <c r="H3028" t="s">
        <v>1131</v>
      </c>
      <c r="I3028" s="52">
        <v>45628</v>
      </c>
      <c r="J3028" t="s">
        <v>2457</v>
      </c>
      <c r="K3028">
        <v>99</v>
      </c>
      <c r="L3028" s="73">
        <v>85.439687022499001</v>
      </c>
      <c r="M3028">
        <v>99</v>
      </c>
      <c r="N3028">
        <v>1</v>
      </c>
      <c r="O3028" s="73">
        <v>83.782228952813</v>
      </c>
      <c r="P3028">
        <v>99</v>
      </c>
      <c r="Q3028">
        <v>1</v>
      </c>
      <c r="R3028">
        <v>99</v>
      </c>
      <c r="S3028">
        <v>1</v>
      </c>
      <c r="T3028">
        <v>31.839478713561199</v>
      </c>
      <c r="U3028">
        <v>0.57297408583266496</v>
      </c>
      <c r="V3028">
        <v>55</v>
      </c>
      <c r="W3028">
        <v>3.5837787581442002E-2</v>
      </c>
      <c r="X3028">
        <v>6</v>
      </c>
      <c r="Y3028">
        <v>99</v>
      </c>
      <c r="Z3028">
        <v>1</v>
      </c>
      <c r="AA3028">
        <v>22.2080430088029</v>
      </c>
      <c r="AB3028">
        <v>92</v>
      </c>
      <c r="AC3028">
        <v>0.92887754883928897</v>
      </c>
      <c r="AD3028">
        <v>7</v>
      </c>
      <c r="AE3028">
        <v>7.1122451160710601E-2</v>
      </c>
      <c r="AF3028">
        <v>0</v>
      </c>
      <c r="AG3028">
        <v>8.3269999999999995E-17</v>
      </c>
      <c r="AH3028">
        <v>1.8391695277890498E-2</v>
      </c>
      <c r="AI3028">
        <v>7</v>
      </c>
      <c r="AJ3028" s="73">
        <v>83.584762879168906</v>
      </c>
      <c r="AK3028">
        <v>99</v>
      </c>
      <c r="AL3028">
        <v>1</v>
      </c>
      <c r="AM3028">
        <v>0</v>
      </c>
      <c r="AN3028">
        <v>0</v>
      </c>
      <c r="AO3028">
        <v>1.0000016053384899E-2</v>
      </c>
      <c r="AP3028">
        <v>1</v>
      </c>
      <c r="AQ3028">
        <v>99</v>
      </c>
      <c r="AR3028">
        <v>0.999999999999999</v>
      </c>
      <c r="AS3028">
        <v>0</v>
      </c>
      <c r="AT3028">
        <v>0</v>
      </c>
      <c r="AU3028">
        <v>0</v>
      </c>
      <c r="AV3028">
        <v>0</v>
      </c>
      <c r="AW3028">
        <v>99</v>
      </c>
      <c r="AX3028">
        <v>1</v>
      </c>
      <c r="AY3028" s="73">
        <v>83.9019053651229</v>
      </c>
      <c r="AZ3028">
        <v>99</v>
      </c>
      <c r="BA3028">
        <v>1</v>
      </c>
      <c r="BB3028">
        <v>92</v>
      </c>
      <c r="BC3028">
        <v>0.92965573007670499</v>
      </c>
      <c r="BD3028">
        <v>6</v>
      </c>
      <c r="BE3028">
        <v>6.0344253869909298E-2</v>
      </c>
      <c r="BF3028">
        <v>85.439687022499001</v>
      </c>
      <c r="BG3028">
        <v>83.782228952813</v>
      </c>
      <c r="BH3028">
        <v>83.9019053651229</v>
      </c>
      <c r="BI3028">
        <v>83.584762879168906</v>
      </c>
    </row>
    <row r="3029" spans="1:61" x14ac:dyDescent="0.25">
      <c r="A3029" s="10" t="str">
        <f>VLOOKUP(D3029,'Index-Relations'!E:F,2,FALSE)</f>
        <v>ESG</v>
      </c>
      <c r="B3029" t="s">
        <v>3450</v>
      </c>
      <c r="C3029" s="53" t="s">
        <v>2762</v>
      </c>
      <c r="D3029" s="59" t="s">
        <v>3161</v>
      </c>
      <c r="E3029" s="59" t="s">
        <v>6445</v>
      </c>
      <c r="F3029" t="s">
        <v>1130</v>
      </c>
      <c r="G3029" t="s">
        <v>1129</v>
      </c>
      <c r="H3029" t="s">
        <v>1131</v>
      </c>
      <c r="I3029" s="52">
        <v>45597</v>
      </c>
      <c r="J3029" t="s">
        <v>2457</v>
      </c>
      <c r="K3029">
        <v>99</v>
      </c>
      <c r="L3029" s="73">
        <v>85.829099883660007</v>
      </c>
      <c r="M3029">
        <v>99</v>
      </c>
      <c r="N3029">
        <v>1</v>
      </c>
      <c r="O3029" s="73">
        <v>84.116433018803903</v>
      </c>
      <c r="P3029">
        <v>99</v>
      </c>
      <c r="Q3029">
        <v>1</v>
      </c>
      <c r="R3029">
        <v>99</v>
      </c>
      <c r="S3029">
        <v>0.999999999999999</v>
      </c>
      <c r="T3029">
        <v>32.075766024098201</v>
      </c>
      <c r="U3029">
        <v>0.57042278269748803</v>
      </c>
      <c r="V3029">
        <v>55</v>
      </c>
      <c r="W3029">
        <v>3.6465641033746103E-2</v>
      </c>
      <c r="X3029">
        <v>6</v>
      </c>
      <c r="Y3029">
        <v>99</v>
      </c>
      <c r="Z3029">
        <v>0.999999999999999</v>
      </c>
      <c r="AA3029">
        <v>24.2294181526469</v>
      </c>
      <c r="AB3029">
        <v>92</v>
      </c>
      <c r="AC3029">
        <v>0.92781766604476401</v>
      </c>
      <c r="AD3029">
        <v>7</v>
      </c>
      <c r="AE3029">
        <v>7.2182333955235295E-2</v>
      </c>
      <c r="AF3029">
        <v>0</v>
      </c>
      <c r="AG3029">
        <v>3.6082000000000001E-16</v>
      </c>
      <c r="AH3029">
        <v>2.2219094885498301E-2</v>
      </c>
      <c r="AI3029">
        <v>7</v>
      </c>
      <c r="AJ3029" s="73">
        <v>84.063162149618904</v>
      </c>
      <c r="AK3029">
        <v>99</v>
      </c>
      <c r="AL3029">
        <v>1</v>
      </c>
      <c r="AM3029">
        <v>0</v>
      </c>
      <c r="AN3029">
        <v>0</v>
      </c>
      <c r="AO3029">
        <v>0</v>
      </c>
      <c r="AP3029">
        <v>0</v>
      </c>
      <c r="AQ3029">
        <v>99</v>
      </c>
      <c r="AR3029">
        <v>1</v>
      </c>
      <c r="AS3029">
        <v>0</v>
      </c>
      <c r="AT3029">
        <v>0</v>
      </c>
      <c r="AU3029">
        <v>0</v>
      </c>
      <c r="AV3029">
        <v>0</v>
      </c>
      <c r="AW3029">
        <v>99</v>
      </c>
      <c r="AX3029">
        <v>0.999999999999999</v>
      </c>
      <c r="AY3029" s="73">
        <v>84.312722270242901</v>
      </c>
      <c r="AZ3029">
        <v>99</v>
      </c>
      <c r="BA3029">
        <v>1</v>
      </c>
      <c r="BB3029">
        <v>91</v>
      </c>
      <c r="BC3029">
        <v>0.91951229989290095</v>
      </c>
      <c r="BD3029">
        <v>8</v>
      </c>
      <c r="BE3029">
        <v>8.04877001070987E-2</v>
      </c>
      <c r="BF3029">
        <v>85.829099883660007</v>
      </c>
      <c r="BG3029">
        <v>84.116433018803903</v>
      </c>
      <c r="BH3029">
        <v>84.312722270242901</v>
      </c>
      <c r="BI3029">
        <v>84.063162149618904</v>
      </c>
    </row>
    <row r="3030" spans="1:61" x14ac:dyDescent="0.25">
      <c r="A3030" s="10" t="str">
        <f>VLOOKUP(D3030,'Index-Relations'!E:F,2,FALSE)</f>
        <v>ESG</v>
      </c>
      <c r="B3030" t="s">
        <v>3450</v>
      </c>
      <c r="C3030" s="53" t="s">
        <v>2763</v>
      </c>
      <c r="D3030" s="59" t="s">
        <v>3161</v>
      </c>
      <c r="E3030" s="59" t="s">
        <v>6446</v>
      </c>
      <c r="F3030" t="s">
        <v>1130</v>
      </c>
      <c r="G3030" t="s">
        <v>1129</v>
      </c>
      <c r="H3030" t="s">
        <v>1131</v>
      </c>
      <c r="I3030" s="52">
        <v>45566</v>
      </c>
      <c r="J3030" t="s">
        <v>2457</v>
      </c>
      <c r="K3030">
        <v>100</v>
      </c>
      <c r="L3030" s="73">
        <v>85.962892708688003</v>
      </c>
      <c r="M3030">
        <v>100</v>
      </c>
      <c r="N3030">
        <v>1</v>
      </c>
      <c r="O3030" s="73">
        <v>84.084835427089999</v>
      </c>
      <c r="P3030">
        <v>100</v>
      </c>
      <c r="Q3030">
        <v>1</v>
      </c>
      <c r="R3030">
        <v>99</v>
      </c>
      <c r="S3030">
        <v>0.98865892554255097</v>
      </c>
      <c r="T3030">
        <v>32.366376484961798</v>
      </c>
      <c r="U3030">
        <v>0.58035073594440101</v>
      </c>
      <c r="V3030">
        <v>56</v>
      </c>
      <c r="W3030">
        <v>3.7509755959064903E-2</v>
      </c>
      <c r="X3030">
        <v>7</v>
      </c>
      <c r="Y3030">
        <v>100</v>
      </c>
      <c r="Z3030">
        <v>1</v>
      </c>
      <c r="AA3030">
        <v>23.432186860175801</v>
      </c>
      <c r="AB3030">
        <v>95</v>
      </c>
      <c r="AC3030">
        <v>0.94999444177668801</v>
      </c>
      <c r="AD3030">
        <v>5</v>
      </c>
      <c r="AE3030">
        <v>5.0005558223312201E-2</v>
      </c>
      <c r="AF3030">
        <v>0</v>
      </c>
      <c r="AG3030">
        <v>0</v>
      </c>
      <c r="AH3030">
        <v>1.8057047229213901E-2</v>
      </c>
      <c r="AI3030">
        <v>7</v>
      </c>
      <c r="AJ3030" s="73">
        <v>84.084014917613899</v>
      </c>
      <c r="AK3030">
        <v>100</v>
      </c>
      <c r="AL3030">
        <v>1</v>
      </c>
      <c r="AM3030">
        <v>0</v>
      </c>
      <c r="AN3030">
        <v>0</v>
      </c>
      <c r="AO3030">
        <v>0</v>
      </c>
      <c r="AP3030">
        <v>0</v>
      </c>
      <c r="AQ3030">
        <v>100</v>
      </c>
      <c r="AR3030">
        <v>1</v>
      </c>
      <c r="AS3030">
        <v>0</v>
      </c>
      <c r="AT3030">
        <v>0</v>
      </c>
      <c r="AU3030">
        <v>0</v>
      </c>
      <c r="AV3030">
        <v>0</v>
      </c>
      <c r="AW3030">
        <v>100</v>
      </c>
      <c r="AX3030">
        <v>1</v>
      </c>
      <c r="AY3030" s="73">
        <v>84.622937898391996</v>
      </c>
      <c r="AZ3030">
        <v>100</v>
      </c>
      <c r="BA3030">
        <v>1</v>
      </c>
      <c r="BB3030">
        <v>92</v>
      </c>
      <c r="BC3030">
        <v>0.91892868812335404</v>
      </c>
      <c r="BD3030">
        <v>8</v>
      </c>
      <c r="BE3030">
        <v>8.1071311876645805E-2</v>
      </c>
      <c r="BF3030">
        <v>85.962892708688003</v>
      </c>
      <c r="BG3030">
        <v>84.084835427089999</v>
      </c>
      <c r="BH3030">
        <v>84.622937898391996</v>
      </c>
      <c r="BI3030">
        <v>84.084014917613899</v>
      </c>
    </row>
    <row r="3031" spans="1:61" x14ac:dyDescent="0.25">
      <c r="A3031" s="10" t="str">
        <f>VLOOKUP(D3031,'Index-Relations'!E:F,2,FALSE)</f>
        <v>ESG</v>
      </c>
      <c r="B3031" t="s">
        <v>3450</v>
      </c>
      <c r="C3031" s="53" t="s">
        <v>2764</v>
      </c>
      <c r="D3031" s="59" t="s">
        <v>3161</v>
      </c>
      <c r="E3031" s="59" t="s">
        <v>6447</v>
      </c>
      <c r="F3031" t="s">
        <v>1130</v>
      </c>
      <c r="G3031" t="s">
        <v>1129</v>
      </c>
      <c r="H3031" t="s">
        <v>1131</v>
      </c>
      <c r="I3031" s="52">
        <v>45537</v>
      </c>
      <c r="J3031" t="s">
        <v>2457</v>
      </c>
      <c r="K3031">
        <v>100</v>
      </c>
      <c r="L3031" s="73">
        <v>85.945237394906997</v>
      </c>
      <c r="M3031">
        <v>100</v>
      </c>
      <c r="N3031">
        <v>1</v>
      </c>
      <c r="O3031" s="73">
        <v>84.088353391635906</v>
      </c>
      <c r="P3031">
        <v>100</v>
      </c>
      <c r="Q3031">
        <v>1</v>
      </c>
      <c r="R3031">
        <v>99</v>
      </c>
      <c r="S3031">
        <v>0.98901204249807395</v>
      </c>
      <c r="T3031">
        <v>32.2195827991725</v>
      </c>
      <c r="U3031">
        <v>0.59006644307816303</v>
      </c>
      <c r="V3031">
        <v>56</v>
      </c>
      <c r="W3031">
        <v>4.04924998739849E-2</v>
      </c>
      <c r="X3031">
        <v>7</v>
      </c>
      <c r="Y3031">
        <v>100</v>
      </c>
      <c r="Z3031">
        <v>0.999999999999999</v>
      </c>
      <c r="AA3031">
        <v>24.273196995909199</v>
      </c>
      <c r="AB3031">
        <v>95</v>
      </c>
      <c r="AC3031">
        <v>0.94922956343813103</v>
      </c>
      <c r="AD3031">
        <v>5</v>
      </c>
      <c r="AE3031">
        <v>5.07704365618687E-2</v>
      </c>
      <c r="AF3031">
        <v>0</v>
      </c>
      <c r="AG3031">
        <v>2.0122999999999999E-16</v>
      </c>
      <c r="AH3031">
        <v>1.9892140972304798E-2</v>
      </c>
      <c r="AI3031">
        <v>7</v>
      </c>
      <c r="AJ3031" s="73">
        <v>84.094612811662998</v>
      </c>
      <c r="AK3031">
        <v>100</v>
      </c>
      <c r="AL3031">
        <v>1</v>
      </c>
      <c r="AM3031">
        <v>0</v>
      </c>
      <c r="AN3031">
        <v>0</v>
      </c>
      <c r="AO3031">
        <v>0</v>
      </c>
      <c r="AP3031">
        <v>0</v>
      </c>
      <c r="AQ3031">
        <v>100</v>
      </c>
      <c r="AR3031">
        <v>1</v>
      </c>
      <c r="AS3031">
        <v>0</v>
      </c>
      <c r="AT3031">
        <v>0</v>
      </c>
      <c r="AU3031">
        <v>0</v>
      </c>
      <c r="AV3031">
        <v>0</v>
      </c>
      <c r="AW3031">
        <v>100</v>
      </c>
      <c r="AX3031">
        <v>0.999999999999999</v>
      </c>
      <c r="AY3031" s="73">
        <v>84.580922159192895</v>
      </c>
      <c r="AZ3031">
        <v>100</v>
      </c>
      <c r="BA3031">
        <v>1</v>
      </c>
      <c r="BB3031">
        <v>92</v>
      </c>
      <c r="BC3031">
        <v>0.91893590858721796</v>
      </c>
      <c r="BD3031">
        <v>8</v>
      </c>
      <c r="BE3031">
        <v>8.1064091412781702E-2</v>
      </c>
      <c r="BF3031">
        <v>85.945237394906997</v>
      </c>
      <c r="BG3031">
        <v>84.088353391635906</v>
      </c>
      <c r="BH3031">
        <v>84.580922159192895</v>
      </c>
      <c r="BI3031">
        <v>84.094612811662998</v>
      </c>
    </row>
    <row r="3032" spans="1:61" x14ac:dyDescent="0.25">
      <c r="A3032" s="10" t="str">
        <f>VLOOKUP(D3032,'Index-Relations'!E:F,2,FALSE)</f>
        <v>ESG</v>
      </c>
      <c r="B3032" t="s">
        <v>3450</v>
      </c>
      <c r="C3032" s="53" t="s">
        <v>3350</v>
      </c>
      <c r="D3032" s="59" t="s">
        <v>3161</v>
      </c>
      <c r="E3032" s="59" t="s">
        <v>6448</v>
      </c>
      <c r="F3032" t="s">
        <v>1130</v>
      </c>
      <c r="G3032" t="s">
        <v>1129</v>
      </c>
      <c r="H3032" t="s">
        <v>1131</v>
      </c>
      <c r="I3032" s="52">
        <v>45505</v>
      </c>
      <c r="J3032" t="s">
        <v>2457</v>
      </c>
      <c r="K3032">
        <v>100</v>
      </c>
      <c r="L3032" s="73">
        <v>86.109962329733904</v>
      </c>
      <c r="M3032">
        <v>100</v>
      </c>
      <c r="N3032">
        <v>1</v>
      </c>
      <c r="O3032" s="73">
        <v>84.111762094908002</v>
      </c>
      <c r="P3032">
        <v>100</v>
      </c>
      <c r="Q3032">
        <v>1</v>
      </c>
      <c r="R3032">
        <v>99</v>
      </c>
      <c r="S3032">
        <v>0.98976504679347599</v>
      </c>
      <c r="T3032">
        <v>32.179114762996903</v>
      </c>
      <c r="U3032">
        <v>0.59762855492648104</v>
      </c>
      <c r="V3032">
        <v>56</v>
      </c>
      <c r="W3032">
        <v>4.1400560301246697E-2</v>
      </c>
      <c r="X3032">
        <v>7</v>
      </c>
      <c r="Y3032">
        <v>100</v>
      </c>
      <c r="Z3032">
        <v>1</v>
      </c>
      <c r="AA3032">
        <v>24.566010148782699</v>
      </c>
      <c r="AB3032">
        <v>95</v>
      </c>
      <c r="AC3032">
        <v>0.94926987694923803</v>
      </c>
      <c r="AD3032">
        <v>5</v>
      </c>
      <c r="AE3032">
        <v>5.0730123050761397E-2</v>
      </c>
      <c r="AF3032">
        <v>0</v>
      </c>
      <c r="AG3032">
        <v>5.5510000000000001E-17</v>
      </c>
      <c r="AH3032">
        <v>1.8970573697673201E-2</v>
      </c>
      <c r="AI3032">
        <v>7</v>
      </c>
      <c r="AJ3032" s="73">
        <v>84.186524767099996</v>
      </c>
      <c r="AK3032">
        <v>100</v>
      </c>
      <c r="AL3032">
        <v>1</v>
      </c>
      <c r="AM3032">
        <v>0</v>
      </c>
      <c r="AN3032">
        <v>0</v>
      </c>
      <c r="AO3032">
        <v>0</v>
      </c>
      <c r="AP3032">
        <v>0</v>
      </c>
      <c r="AQ3032">
        <v>100</v>
      </c>
      <c r="AR3032">
        <v>1</v>
      </c>
      <c r="AS3032">
        <v>0</v>
      </c>
      <c r="AT3032">
        <v>0</v>
      </c>
      <c r="AU3032">
        <v>0</v>
      </c>
      <c r="AV3032">
        <v>0</v>
      </c>
      <c r="AW3032">
        <v>100</v>
      </c>
      <c r="AX3032">
        <v>0.999999999999999</v>
      </c>
      <c r="AY3032" s="73">
        <v>85.1069682716779</v>
      </c>
      <c r="AZ3032">
        <v>100</v>
      </c>
      <c r="BA3032">
        <v>1</v>
      </c>
      <c r="BB3032">
        <v>95</v>
      </c>
      <c r="BC3032">
        <v>0.94990871511739605</v>
      </c>
      <c r="BD3032">
        <v>5</v>
      </c>
      <c r="BE3032">
        <v>5.0091284882603802E-2</v>
      </c>
      <c r="BF3032">
        <v>86.109962329733904</v>
      </c>
      <c r="BG3032">
        <v>84.111762094908002</v>
      </c>
      <c r="BH3032">
        <v>85.1069682716779</v>
      </c>
      <c r="BI3032">
        <v>84.186524767099996</v>
      </c>
    </row>
    <row r="3033" spans="1:61" x14ac:dyDescent="0.25">
      <c r="A3033" s="10" t="str">
        <f>VLOOKUP(D3033,'Index-Relations'!E:F,2,FALSE)</f>
        <v>ESG</v>
      </c>
      <c r="B3033" t="s">
        <v>3450</v>
      </c>
      <c r="C3033" s="53" t="s">
        <v>2765</v>
      </c>
      <c r="D3033" s="59" t="s">
        <v>3161</v>
      </c>
      <c r="E3033" s="59" t="s">
        <v>6449</v>
      </c>
      <c r="F3033" t="s">
        <v>1130</v>
      </c>
      <c r="G3033" t="s">
        <v>1129</v>
      </c>
      <c r="H3033" t="s">
        <v>1131</v>
      </c>
      <c r="I3033" s="52">
        <v>45474</v>
      </c>
      <c r="J3033" t="s">
        <v>2457</v>
      </c>
      <c r="K3033">
        <v>100</v>
      </c>
      <c r="L3033" s="73">
        <v>86.192865125468998</v>
      </c>
      <c r="M3033">
        <v>100</v>
      </c>
      <c r="N3033">
        <v>1</v>
      </c>
      <c r="O3033" s="73">
        <v>83.945748518304995</v>
      </c>
      <c r="P3033">
        <v>100</v>
      </c>
      <c r="Q3033">
        <v>1</v>
      </c>
      <c r="R3033">
        <v>99</v>
      </c>
      <c r="S3033">
        <v>0.99024195174562402</v>
      </c>
      <c r="T3033">
        <v>31.9105238541554</v>
      </c>
      <c r="U3033">
        <v>0.586968642822571</v>
      </c>
      <c r="V3033">
        <v>55</v>
      </c>
      <c r="W3033">
        <v>4.5959495916600701E-2</v>
      </c>
      <c r="X3033">
        <v>6</v>
      </c>
      <c r="Y3033">
        <v>99</v>
      </c>
      <c r="Z3033">
        <v>0.99024195174562302</v>
      </c>
      <c r="AA3033">
        <v>25.822235718513902</v>
      </c>
      <c r="AB3033">
        <v>94</v>
      </c>
      <c r="AC3033">
        <v>0.93761868219953803</v>
      </c>
      <c r="AD3033">
        <v>5</v>
      </c>
      <c r="AE3033">
        <v>5.2623269546086301E-2</v>
      </c>
      <c r="AF3033">
        <v>1</v>
      </c>
      <c r="AG3033">
        <v>9.7580482543756508E-3</v>
      </c>
      <c r="AH3033">
        <v>1.98519077664931E-2</v>
      </c>
      <c r="AI3033">
        <v>7</v>
      </c>
      <c r="AJ3033" s="73">
        <v>84.0222474576249</v>
      </c>
      <c r="AK3033">
        <v>100</v>
      </c>
      <c r="AL3033">
        <v>1</v>
      </c>
      <c r="AM3033">
        <v>0</v>
      </c>
      <c r="AN3033">
        <v>0</v>
      </c>
      <c r="AO3033">
        <v>0</v>
      </c>
      <c r="AP3033">
        <v>0</v>
      </c>
      <c r="AQ3033">
        <v>100</v>
      </c>
      <c r="AR3033">
        <v>1</v>
      </c>
      <c r="AS3033">
        <v>0</v>
      </c>
      <c r="AT3033">
        <v>0</v>
      </c>
      <c r="AU3033">
        <v>0</v>
      </c>
      <c r="AV3033">
        <v>0</v>
      </c>
      <c r="AW3033">
        <v>100</v>
      </c>
      <c r="AX3033">
        <v>0.999999999999999</v>
      </c>
      <c r="AY3033" s="73">
        <v>85.616763287466895</v>
      </c>
      <c r="AZ3033">
        <v>100</v>
      </c>
      <c r="BA3033">
        <v>1</v>
      </c>
      <c r="BB3033">
        <v>95</v>
      </c>
      <c r="BC3033">
        <v>0.94989085295858</v>
      </c>
      <c r="BD3033">
        <v>5</v>
      </c>
      <c r="BE3033">
        <v>5.0109147041419E-2</v>
      </c>
      <c r="BF3033">
        <v>86.192865125468998</v>
      </c>
      <c r="BG3033">
        <v>83.945748518304995</v>
      </c>
      <c r="BH3033">
        <v>85.616763287466895</v>
      </c>
      <c r="BI3033">
        <v>84.0222474576249</v>
      </c>
    </row>
    <row r="3034" spans="1:61" x14ac:dyDescent="0.25">
      <c r="A3034" s="10" t="str">
        <f>VLOOKUP(D3034,'Index-Relations'!E:F,2,FALSE)</f>
        <v>ESG</v>
      </c>
      <c r="B3034" t="s">
        <v>3450</v>
      </c>
      <c r="C3034" s="53" t="s">
        <v>2766</v>
      </c>
      <c r="D3034" s="59" t="s">
        <v>3161</v>
      </c>
      <c r="E3034" s="59" t="s">
        <v>6450</v>
      </c>
      <c r="F3034" t="s">
        <v>1130</v>
      </c>
      <c r="G3034" t="s">
        <v>1129</v>
      </c>
      <c r="H3034" t="s">
        <v>1131</v>
      </c>
      <c r="I3034" s="52">
        <v>45446</v>
      </c>
      <c r="J3034" t="s">
        <v>2457</v>
      </c>
      <c r="K3034">
        <v>100</v>
      </c>
      <c r="L3034" s="73">
        <v>86.411646203408907</v>
      </c>
      <c r="M3034">
        <v>100</v>
      </c>
      <c r="N3034">
        <v>1</v>
      </c>
      <c r="O3034" s="73">
        <v>84.008401147488996</v>
      </c>
      <c r="P3034">
        <v>100</v>
      </c>
      <c r="Q3034">
        <v>1</v>
      </c>
      <c r="R3034">
        <v>99</v>
      </c>
      <c r="S3034">
        <v>0.99023072608026097</v>
      </c>
      <c r="T3034">
        <v>32.007233642752801</v>
      </c>
      <c r="U3034">
        <v>0.58881789773660498</v>
      </c>
      <c r="V3034">
        <v>55</v>
      </c>
      <c r="W3034">
        <v>4.6882085635484599E-2</v>
      </c>
      <c r="X3034">
        <v>6</v>
      </c>
      <c r="Y3034">
        <v>99</v>
      </c>
      <c r="Z3034">
        <v>0.99023072608026097</v>
      </c>
      <c r="AA3034">
        <v>25.900836174641402</v>
      </c>
      <c r="AB3034">
        <v>95</v>
      </c>
      <c r="AC3034">
        <v>0.948220139386585</v>
      </c>
      <c r="AD3034">
        <v>4</v>
      </c>
      <c r="AE3034">
        <v>4.2010586693675897E-2</v>
      </c>
      <c r="AF3034">
        <v>1</v>
      </c>
      <c r="AG3034">
        <v>9.7692739197388703E-3</v>
      </c>
      <c r="AH3034">
        <v>2.0547844298674602E-2</v>
      </c>
      <c r="AI3034">
        <v>7</v>
      </c>
      <c r="AJ3034" s="73">
        <v>84.353158584480994</v>
      </c>
      <c r="AK3034">
        <v>100</v>
      </c>
      <c r="AL3034">
        <v>1</v>
      </c>
      <c r="AM3034">
        <v>0</v>
      </c>
      <c r="AN3034">
        <v>0</v>
      </c>
      <c r="AO3034">
        <v>0</v>
      </c>
      <c r="AP3034">
        <v>0</v>
      </c>
      <c r="AQ3034">
        <v>100</v>
      </c>
      <c r="AR3034">
        <v>1</v>
      </c>
      <c r="AS3034">
        <v>0</v>
      </c>
      <c r="AT3034">
        <v>0</v>
      </c>
      <c r="AU3034">
        <v>0</v>
      </c>
      <c r="AV3034">
        <v>0</v>
      </c>
      <c r="AW3034">
        <v>100</v>
      </c>
      <c r="AX3034">
        <v>1</v>
      </c>
      <c r="AY3034" s="73">
        <v>85.922520530002998</v>
      </c>
      <c r="AZ3034">
        <v>100</v>
      </c>
      <c r="BA3034">
        <v>1</v>
      </c>
      <c r="BB3034">
        <v>95</v>
      </c>
      <c r="BC3034">
        <v>0.95171929048040305</v>
      </c>
      <c r="BD3034">
        <v>5</v>
      </c>
      <c r="BE3034">
        <v>4.8280709519596003E-2</v>
      </c>
      <c r="BF3034">
        <v>86.411646203408907</v>
      </c>
      <c r="BG3034">
        <v>84.008401147488996</v>
      </c>
      <c r="BH3034">
        <v>85.922520530002998</v>
      </c>
      <c r="BI3034">
        <v>84.353158584480994</v>
      </c>
    </row>
    <row r="3035" spans="1:61" x14ac:dyDescent="0.25">
      <c r="A3035" s="10" t="str">
        <f>VLOOKUP(D3035,'Index-Relations'!E:F,2,FALSE)</f>
        <v>ESG</v>
      </c>
      <c r="B3035" t="s">
        <v>3450</v>
      </c>
      <c r="C3035" s="53" t="s">
        <v>2767</v>
      </c>
      <c r="D3035" s="59" t="s">
        <v>3161</v>
      </c>
      <c r="E3035" s="59" t="s">
        <v>6451</v>
      </c>
      <c r="F3035" t="s">
        <v>1130</v>
      </c>
      <c r="G3035" t="s">
        <v>1129</v>
      </c>
      <c r="H3035" t="s">
        <v>1131</v>
      </c>
      <c r="I3035" s="52">
        <v>45413</v>
      </c>
      <c r="J3035" t="s">
        <v>2457</v>
      </c>
      <c r="K3035">
        <v>100</v>
      </c>
      <c r="L3035" s="73">
        <v>86.753598497970003</v>
      </c>
      <c r="M3035">
        <v>100</v>
      </c>
      <c r="N3035">
        <v>1</v>
      </c>
      <c r="O3035" s="73">
        <v>84.5273461908249</v>
      </c>
      <c r="P3035">
        <v>100</v>
      </c>
      <c r="Q3035">
        <v>1</v>
      </c>
      <c r="R3035">
        <v>99</v>
      </c>
      <c r="S3035">
        <v>0.98964476894734099</v>
      </c>
      <c r="T3035">
        <v>32.152898009718101</v>
      </c>
      <c r="U3035">
        <v>0.58745936415789202</v>
      </c>
      <c r="V3035">
        <v>55</v>
      </c>
      <c r="W3035">
        <v>4.6957797092444797E-2</v>
      </c>
      <c r="X3035">
        <v>6</v>
      </c>
      <c r="Y3035">
        <v>99</v>
      </c>
      <c r="Z3035">
        <v>0.98964476894733999</v>
      </c>
      <c r="AA3035">
        <v>26.266697250277701</v>
      </c>
      <c r="AB3035">
        <v>95</v>
      </c>
      <c r="AC3035">
        <v>0.94911781661586903</v>
      </c>
      <c r="AD3035">
        <v>4</v>
      </c>
      <c r="AE3035">
        <v>4.0526952331471203E-2</v>
      </c>
      <c r="AF3035">
        <v>1</v>
      </c>
      <c r="AG3035">
        <v>1.0355231052658899E-2</v>
      </c>
      <c r="AH3035">
        <v>1.9873579121598699E-2</v>
      </c>
      <c r="AI3035">
        <v>7</v>
      </c>
      <c r="AJ3035" s="73">
        <v>84.511316415144904</v>
      </c>
      <c r="AK3035">
        <v>100</v>
      </c>
      <c r="AL3035">
        <v>1</v>
      </c>
      <c r="AM3035">
        <v>0</v>
      </c>
      <c r="AN3035">
        <v>0</v>
      </c>
      <c r="AO3035">
        <v>0</v>
      </c>
      <c r="AP3035">
        <v>0</v>
      </c>
      <c r="AQ3035">
        <v>100</v>
      </c>
      <c r="AR3035">
        <v>1</v>
      </c>
      <c r="AS3035">
        <v>0</v>
      </c>
      <c r="AT3035">
        <v>0</v>
      </c>
      <c r="AU3035">
        <v>0</v>
      </c>
      <c r="AV3035">
        <v>0</v>
      </c>
      <c r="AW3035">
        <v>100</v>
      </c>
      <c r="AX3035">
        <v>1</v>
      </c>
      <c r="AY3035" s="73">
        <v>86.259684716159995</v>
      </c>
      <c r="AZ3035">
        <v>100</v>
      </c>
      <c r="BA3035">
        <v>1</v>
      </c>
      <c r="BB3035">
        <v>96</v>
      </c>
      <c r="BC3035">
        <v>0.95976270593956503</v>
      </c>
      <c r="BD3035">
        <v>4</v>
      </c>
      <c r="BE3035">
        <v>4.0237294060434498E-2</v>
      </c>
      <c r="BF3035">
        <v>86.753598497970003</v>
      </c>
      <c r="BG3035">
        <v>84.5273461908249</v>
      </c>
      <c r="BH3035">
        <v>86.259684716159995</v>
      </c>
      <c r="BI3035">
        <v>84.511316415144904</v>
      </c>
    </row>
    <row r="3036" spans="1:61" x14ac:dyDescent="0.25">
      <c r="A3036" s="10" t="str">
        <f>VLOOKUP(D3036,'Index-Relations'!E:F,2,FALSE)</f>
        <v>ESG</v>
      </c>
      <c r="B3036" t="s">
        <v>3450</v>
      </c>
      <c r="C3036" s="53" t="s">
        <v>2768</v>
      </c>
      <c r="D3036" s="59" t="s">
        <v>3161</v>
      </c>
      <c r="E3036" s="59" t="s">
        <v>6452</v>
      </c>
      <c r="F3036" t="s">
        <v>1130</v>
      </c>
      <c r="G3036" t="s">
        <v>1129</v>
      </c>
      <c r="H3036" t="s">
        <v>1131</v>
      </c>
      <c r="I3036" s="52">
        <v>45383</v>
      </c>
      <c r="J3036" t="s">
        <v>2457</v>
      </c>
      <c r="K3036">
        <v>100</v>
      </c>
      <c r="L3036">
        <v>91.307276317076699</v>
      </c>
      <c r="M3036">
        <v>100</v>
      </c>
      <c r="N3036">
        <v>1</v>
      </c>
      <c r="O3036">
        <v>89.417915646004602</v>
      </c>
      <c r="P3036">
        <v>100</v>
      </c>
      <c r="Q3036">
        <v>1</v>
      </c>
      <c r="R3036">
        <v>100</v>
      </c>
      <c r="S3036">
        <v>1</v>
      </c>
      <c r="T3036">
        <v>34.0232492257758</v>
      </c>
      <c r="U3036">
        <v>0.60799711008028601</v>
      </c>
      <c r="V3036">
        <v>63</v>
      </c>
      <c r="W3036">
        <v>7.5040880609616598E-2</v>
      </c>
      <c r="X3036">
        <v>8</v>
      </c>
      <c r="Y3036">
        <v>100</v>
      </c>
      <c r="Z3036">
        <v>0.999999999999999</v>
      </c>
      <c r="AA3036">
        <v>35.5319886766557</v>
      </c>
      <c r="AB3036">
        <v>97</v>
      </c>
      <c r="AC3036">
        <v>0.96898086131430305</v>
      </c>
      <c r="AD3036">
        <v>3</v>
      </c>
      <c r="AE3036">
        <v>3.1019138685696598E-2</v>
      </c>
      <c r="AF3036">
        <v>0</v>
      </c>
      <c r="AG3036">
        <v>0</v>
      </c>
      <c r="AH3036">
        <v>1.49329460492962E-2</v>
      </c>
      <c r="AI3036">
        <v>8</v>
      </c>
      <c r="AJ3036">
        <v>89.910223394600806</v>
      </c>
      <c r="AK3036">
        <v>100</v>
      </c>
      <c r="AL3036">
        <v>1</v>
      </c>
      <c r="AM3036">
        <v>0</v>
      </c>
      <c r="AN3036">
        <v>0</v>
      </c>
      <c r="AO3036">
        <v>0</v>
      </c>
      <c r="AP3036">
        <v>0</v>
      </c>
      <c r="AQ3036">
        <v>100</v>
      </c>
      <c r="AR3036">
        <v>0.999999999999999</v>
      </c>
      <c r="AS3036">
        <v>0</v>
      </c>
      <c r="AT3036">
        <v>0</v>
      </c>
      <c r="AU3036">
        <v>0</v>
      </c>
      <c r="AV3036">
        <v>0</v>
      </c>
      <c r="AW3036">
        <v>100</v>
      </c>
      <c r="AX3036">
        <v>1</v>
      </c>
      <c r="AY3036">
        <v>90.8871242515837</v>
      </c>
      <c r="AZ3036">
        <v>100</v>
      </c>
      <c r="BA3036">
        <v>1</v>
      </c>
      <c r="BB3036">
        <v>95</v>
      </c>
      <c r="BC3036">
        <v>0.949805540017155</v>
      </c>
      <c r="BD3036">
        <v>5</v>
      </c>
      <c r="BE3036">
        <v>5.0194459982844303E-2</v>
      </c>
      <c r="BF3036">
        <v>87.218144459004904</v>
      </c>
      <c r="BG3036">
        <v>85.205849403888905</v>
      </c>
      <c r="BH3036">
        <v>86.699595482693994</v>
      </c>
      <c r="BI3036">
        <v>85.178148479501999</v>
      </c>
    </row>
    <row r="3037" spans="1:61" x14ac:dyDescent="0.25">
      <c r="A3037" s="10" t="str">
        <f>VLOOKUP(D3037,'Index-Relations'!E:F,2,FALSE)</f>
        <v>ESG</v>
      </c>
      <c r="B3037" t="s">
        <v>3450</v>
      </c>
      <c r="C3037" s="53" t="s">
        <v>2769</v>
      </c>
      <c r="D3037" s="59" t="s">
        <v>3161</v>
      </c>
      <c r="E3037" s="59" t="s">
        <v>6453</v>
      </c>
      <c r="F3037" t="s">
        <v>1130</v>
      </c>
      <c r="G3037" t="s">
        <v>1129</v>
      </c>
      <c r="H3037" t="s">
        <v>1131</v>
      </c>
      <c r="I3037" s="52">
        <v>45352</v>
      </c>
      <c r="J3037" t="s">
        <v>2457</v>
      </c>
      <c r="K3037">
        <v>100</v>
      </c>
      <c r="L3037">
        <v>91.528216695861701</v>
      </c>
      <c r="M3037">
        <v>100</v>
      </c>
      <c r="N3037">
        <v>1</v>
      </c>
      <c r="O3037">
        <v>89.571024605984903</v>
      </c>
      <c r="P3037">
        <v>100</v>
      </c>
      <c r="Q3037">
        <v>1</v>
      </c>
      <c r="R3037">
        <v>100</v>
      </c>
      <c r="S3037">
        <v>1</v>
      </c>
      <c r="T3037">
        <v>34.069021827213597</v>
      </c>
      <c r="U3037">
        <v>0.58938662634740702</v>
      </c>
      <c r="V3037">
        <v>59</v>
      </c>
      <c r="W3037">
        <v>7.7455396686614095E-2</v>
      </c>
      <c r="X3037">
        <v>8</v>
      </c>
      <c r="Y3037">
        <v>100</v>
      </c>
      <c r="Z3037">
        <v>1</v>
      </c>
      <c r="AA3037">
        <v>36.218973503130201</v>
      </c>
      <c r="AB3037">
        <v>97</v>
      </c>
      <c r="AC3037">
        <v>0.96942397416939097</v>
      </c>
      <c r="AD3037">
        <v>3</v>
      </c>
      <c r="AE3037">
        <v>3.05760258306087E-2</v>
      </c>
      <c r="AF3037">
        <v>0</v>
      </c>
      <c r="AG3037">
        <v>0</v>
      </c>
      <c r="AH3037">
        <v>2.9023744301969502E-3</v>
      </c>
      <c r="AI3037">
        <v>5</v>
      </c>
      <c r="AJ3037">
        <v>90.167822301219005</v>
      </c>
      <c r="AK3037">
        <v>100</v>
      </c>
      <c r="AL3037">
        <v>1</v>
      </c>
      <c r="AM3037">
        <v>0</v>
      </c>
      <c r="AN3037">
        <v>0</v>
      </c>
      <c r="AO3037">
        <v>0</v>
      </c>
      <c r="AP3037">
        <v>0</v>
      </c>
      <c r="AQ3037">
        <v>100</v>
      </c>
      <c r="AR3037">
        <v>1</v>
      </c>
      <c r="AS3037">
        <v>0</v>
      </c>
      <c r="AT3037">
        <v>0</v>
      </c>
      <c r="AU3037">
        <v>0</v>
      </c>
      <c r="AV3037">
        <v>0</v>
      </c>
      <c r="AW3037">
        <v>100</v>
      </c>
      <c r="AX3037">
        <v>0.999999999999999</v>
      </c>
      <c r="AY3037">
        <v>91.149045882180005</v>
      </c>
      <c r="AZ3037">
        <v>100</v>
      </c>
      <c r="BA3037">
        <v>1</v>
      </c>
      <c r="BB3037">
        <v>95</v>
      </c>
      <c r="BC3037">
        <v>0.94930244939584896</v>
      </c>
      <c r="BD3037">
        <v>5</v>
      </c>
      <c r="BE3037">
        <v>5.0697550604150203E-2</v>
      </c>
      <c r="BF3037">
        <v>87.551076302802997</v>
      </c>
      <c r="BG3037">
        <v>85.486172922556904</v>
      </c>
      <c r="BH3037">
        <v>87.101555949212894</v>
      </c>
      <c r="BI3037">
        <v>85.517737364813996</v>
      </c>
    </row>
    <row r="3038" spans="1:61" x14ac:dyDescent="0.25">
      <c r="A3038" s="10" t="str">
        <f>VLOOKUP(D3038,'Index-Relations'!E:F,2,FALSE)</f>
        <v>ESG</v>
      </c>
      <c r="B3038" t="s">
        <v>3450</v>
      </c>
      <c r="C3038" s="53" t="s">
        <v>2770</v>
      </c>
      <c r="D3038" s="59" t="s">
        <v>3161</v>
      </c>
      <c r="E3038" s="59" t="s">
        <v>6454</v>
      </c>
      <c r="F3038" t="s">
        <v>1130</v>
      </c>
      <c r="G3038" t="s">
        <v>1129</v>
      </c>
      <c r="H3038" t="s">
        <v>1131</v>
      </c>
      <c r="I3038" s="52">
        <v>45323</v>
      </c>
      <c r="J3038" t="s">
        <v>2457</v>
      </c>
      <c r="K3038">
        <v>100</v>
      </c>
      <c r="L3038">
        <v>91.660100309484093</v>
      </c>
      <c r="M3038">
        <v>100</v>
      </c>
      <c r="N3038">
        <v>1</v>
      </c>
      <c r="O3038">
        <v>89.567652031882005</v>
      </c>
      <c r="P3038">
        <v>100</v>
      </c>
      <c r="Q3038">
        <v>1</v>
      </c>
      <c r="R3038">
        <v>100</v>
      </c>
      <c r="S3038">
        <v>0.999999999999999</v>
      </c>
      <c r="T3038">
        <v>34.135325233344801</v>
      </c>
      <c r="U3038">
        <v>0.54736271204856302</v>
      </c>
      <c r="V3038">
        <v>59</v>
      </c>
      <c r="W3038">
        <v>7.1415552143851105E-2</v>
      </c>
      <c r="X3038">
        <v>8</v>
      </c>
      <c r="Y3038">
        <v>100</v>
      </c>
      <c r="Z3038">
        <v>0.999999999999999</v>
      </c>
      <c r="AA3038">
        <v>37.237536034818099</v>
      </c>
      <c r="AB3038">
        <v>97</v>
      </c>
      <c r="AC3038">
        <v>0.97012629713702103</v>
      </c>
      <c r="AD3038">
        <v>3</v>
      </c>
      <c r="AE3038">
        <v>2.9873702862978298E-2</v>
      </c>
      <c r="AF3038">
        <v>0</v>
      </c>
      <c r="AG3038">
        <v>2.9837E-16</v>
      </c>
      <c r="AH3038">
        <v>3.0586856554523701E-3</v>
      </c>
      <c r="AI3038">
        <v>5</v>
      </c>
      <c r="AJ3038">
        <v>90.279569111384802</v>
      </c>
      <c r="AK3038">
        <v>100</v>
      </c>
      <c r="AL3038">
        <v>1</v>
      </c>
      <c r="AM3038">
        <v>0</v>
      </c>
      <c r="AN3038">
        <v>0</v>
      </c>
      <c r="AO3038">
        <v>0</v>
      </c>
      <c r="AP3038">
        <v>0</v>
      </c>
      <c r="AQ3038">
        <v>100</v>
      </c>
      <c r="AR3038">
        <v>1</v>
      </c>
      <c r="AS3038">
        <v>0</v>
      </c>
      <c r="AT3038">
        <v>0</v>
      </c>
      <c r="AU3038">
        <v>0</v>
      </c>
      <c r="AV3038">
        <v>0</v>
      </c>
      <c r="AW3038">
        <v>100</v>
      </c>
      <c r="AX3038">
        <v>1</v>
      </c>
      <c r="AY3038">
        <v>91.359936492686401</v>
      </c>
      <c r="AZ3038">
        <v>100</v>
      </c>
      <c r="BA3038">
        <v>1</v>
      </c>
      <c r="BB3038">
        <v>95</v>
      </c>
      <c r="BC3038">
        <v>0.949721372169546</v>
      </c>
      <c r="BD3038">
        <v>5</v>
      </c>
      <c r="BE3038">
        <v>5.0278627830453497E-2</v>
      </c>
      <c r="BF3038">
        <v>87.694695450533004</v>
      </c>
      <c r="BG3038">
        <v>85.488737271543897</v>
      </c>
      <c r="BH3038">
        <v>87.320510274961904</v>
      </c>
      <c r="BI3038">
        <v>85.666397632092995</v>
      </c>
    </row>
    <row r="3039" spans="1:61" x14ac:dyDescent="0.25">
      <c r="A3039" s="10" t="str">
        <f>VLOOKUP(D3039,'Index-Relations'!E:F,2,FALSE)</f>
        <v>BM</v>
      </c>
      <c r="B3039" t="s">
        <v>3450</v>
      </c>
      <c r="C3039" s="53" t="s">
        <v>2760</v>
      </c>
      <c r="D3039" s="59" t="s">
        <v>2856</v>
      </c>
      <c r="E3039" s="59" t="s">
        <v>6455</v>
      </c>
      <c r="F3039" t="s">
        <v>1135</v>
      </c>
      <c r="G3039" t="s">
        <v>1134</v>
      </c>
      <c r="H3039" t="s">
        <v>1136</v>
      </c>
      <c r="I3039" s="52">
        <v>45658</v>
      </c>
      <c r="J3039" t="s">
        <v>2457</v>
      </c>
      <c r="K3039">
        <v>8121</v>
      </c>
      <c r="L3039" s="73">
        <v>56.793365308157803</v>
      </c>
      <c r="M3039">
        <v>7117</v>
      </c>
      <c r="N3039">
        <v>0.99130471133794396</v>
      </c>
      <c r="O3039" s="73">
        <v>62.3160126004489</v>
      </c>
      <c r="P3039">
        <v>7117</v>
      </c>
      <c r="Q3039">
        <v>0.99130471133794396</v>
      </c>
      <c r="R3039">
        <v>6997</v>
      </c>
      <c r="S3039">
        <v>0.97828780968860296</v>
      </c>
      <c r="T3039">
        <v>34.216374703465803</v>
      </c>
      <c r="U3039">
        <v>0.67924488985151998</v>
      </c>
      <c r="V3039">
        <v>5310</v>
      </c>
      <c r="W3039">
        <v>0.10770684388780399</v>
      </c>
      <c r="X3039">
        <v>853</v>
      </c>
      <c r="Y3039">
        <v>7792</v>
      </c>
      <c r="Z3039">
        <v>0.99355650390149397</v>
      </c>
      <c r="AA3039">
        <v>40.3670392664555</v>
      </c>
      <c r="AB3039">
        <v>4295</v>
      </c>
      <c r="AC3039">
        <v>0.87538337916784403</v>
      </c>
      <c r="AD3039">
        <v>3479</v>
      </c>
      <c r="AE3039">
        <v>0.117924595751532</v>
      </c>
      <c r="AF3039">
        <v>347</v>
      </c>
      <c r="AG3039">
        <v>6.6920250806226699E-3</v>
      </c>
      <c r="AH3039">
        <v>6.49418744343343E-3</v>
      </c>
      <c r="AI3039">
        <v>236</v>
      </c>
      <c r="AJ3039" s="73">
        <v>53.529445382244901</v>
      </c>
      <c r="AK3039">
        <v>7117</v>
      </c>
      <c r="AL3039">
        <v>0.99130471133794396</v>
      </c>
      <c r="AM3039">
        <v>8.5157712669949193E-3</v>
      </c>
      <c r="AN3039">
        <v>16</v>
      </c>
      <c r="AO3039">
        <v>4.4456958654398599E-3</v>
      </c>
      <c r="AP3039">
        <v>11</v>
      </c>
      <c r="AQ3039">
        <v>7767</v>
      </c>
      <c r="AR3039">
        <v>0.99854981661929199</v>
      </c>
      <c r="AS3039">
        <v>1.42710188113057E-2</v>
      </c>
      <c r="AT3039">
        <v>28</v>
      </c>
      <c r="AU3039">
        <v>5.6503402089673697E-3</v>
      </c>
      <c r="AV3039">
        <v>21</v>
      </c>
      <c r="AW3039">
        <v>7774</v>
      </c>
      <c r="AX3039">
        <v>0.998515664672183</v>
      </c>
      <c r="AY3039" s="73">
        <v>55.447848283664399</v>
      </c>
      <c r="AZ3039">
        <v>7117</v>
      </c>
      <c r="BA3039">
        <v>0.99130471133794396</v>
      </c>
      <c r="BB3039">
        <v>7693</v>
      </c>
      <c r="BC3039">
        <v>0.88909916094789698</v>
      </c>
      <c r="BD3039">
        <v>63</v>
      </c>
      <c r="BE3039">
        <v>0.10500495980595401</v>
      </c>
      <c r="BF3039">
        <v>56.793365308157803</v>
      </c>
      <c r="BG3039">
        <v>62.3160126004489</v>
      </c>
      <c r="BH3039">
        <v>55.447848283664399</v>
      </c>
      <c r="BI3039">
        <v>53.529445382244901</v>
      </c>
    </row>
    <row r="3040" spans="1:61" x14ac:dyDescent="0.25">
      <c r="A3040" s="10" t="str">
        <f>VLOOKUP(D3040,'Index-Relations'!E:F,2,FALSE)</f>
        <v>BM</v>
      </c>
      <c r="B3040" t="s">
        <v>3450</v>
      </c>
      <c r="C3040" s="53" t="s">
        <v>2761</v>
      </c>
      <c r="D3040" s="59" t="s">
        <v>2856</v>
      </c>
      <c r="E3040" s="59" t="s">
        <v>6456</v>
      </c>
      <c r="F3040" t="s">
        <v>1135</v>
      </c>
      <c r="G3040" t="s">
        <v>1134</v>
      </c>
      <c r="H3040" t="s">
        <v>1136</v>
      </c>
      <c r="I3040" s="52">
        <v>45628</v>
      </c>
      <c r="J3040" t="s">
        <v>2457</v>
      </c>
      <c r="K3040">
        <v>8118</v>
      </c>
      <c r="L3040" s="73">
        <v>56.7583182128377</v>
      </c>
      <c r="M3040">
        <v>7137</v>
      </c>
      <c r="N3040">
        <v>0.99173954001019304</v>
      </c>
      <c r="O3040" s="73">
        <v>62.084069643181003</v>
      </c>
      <c r="P3040">
        <v>7137</v>
      </c>
      <c r="Q3040">
        <v>0.99173954001019304</v>
      </c>
      <c r="R3040">
        <v>7015</v>
      </c>
      <c r="S3040">
        <v>0.97846938482130796</v>
      </c>
      <c r="T3040">
        <v>34.3147132989128</v>
      </c>
      <c r="U3040">
        <v>0.68223762514083697</v>
      </c>
      <c r="V3040">
        <v>5248</v>
      </c>
      <c r="W3040">
        <v>0.10775596184457201</v>
      </c>
      <c r="X3040">
        <v>835</v>
      </c>
      <c r="Y3040">
        <v>7692</v>
      </c>
      <c r="Z3040">
        <v>0.99310492792006899</v>
      </c>
      <c r="AA3040">
        <v>37.231060023015601</v>
      </c>
      <c r="AB3040">
        <v>4274</v>
      </c>
      <c r="AC3040">
        <v>0.87443486041727903</v>
      </c>
      <c r="AD3040">
        <v>3375</v>
      </c>
      <c r="AE3040">
        <v>0.118423351781813</v>
      </c>
      <c r="AF3040">
        <v>469</v>
      </c>
      <c r="AG3040">
        <v>7.1417878009069997E-3</v>
      </c>
      <c r="AH3040">
        <v>6.3461103212119497E-3</v>
      </c>
      <c r="AI3040">
        <v>235</v>
      </c>
      <c r="AJ3040" s="73">
        <v>53.524212188852403</v>
      </c>
      <c r="AK3040">
        <v>7137</v>
      </c>
      <c r="AL3040">
        <v>0.99173954001019304</v>
      </c>
      <c r="AM3040">
        <v>8.7894378868622492E-3</v>
      </c>
      <c r="AN3040">
        <v>17</v>
      </c>
      <c r="AO3040">
        <v>4.5980250215136203E-3</v>
      </c>
      <c r="AP3040">
        <v>11</v>
      </c>
      <c r="AQ3040">
        <v>7782</v>
      </c>
      <c r="AR3040">
        <v>0.99868881609809101</v>
      </c>
      <c r="AS3040">
        <v>1.42727859378285E-2</v>
      </c>
      <c r="AT3040">
        <v>28</v>
      </c>
      <c r="AU3040">
        <v>5.9804010309184299E-3</v>
      </c>
      <c r="AV3040">
        <v>21</v>
      </c>
      <c r="AW3040">
        <v>7779</v>
      </c>
      <c r="AX3040">
        <v>0.99861586748988895</v>
      </c>
      <c r="AY3040" s="73">
        <v>55.626611841933197</v>
      </c>
      <c r="AZ3040">
        <v>7137</v>
      </c>
      <c r="BA3040">
        <v>0.99173954001019304</v>
      </c>
      <c r="BB3040">
        <v>7708</v>
      </c>
      <c r="BC3040">
        <v>0.89311884936015395</v>
      </c>
      <c r="BD3040">
        <v>63</v>
      </c>
      <c r="BE3040">
        <v>0.100971941716424</v>
      </c>
      <c r="BF3040">
        <v>56.7583182128377</v>
      </c>
      <c r="BG3040">
        <v>62.084069643181003</v>
      </c>
      <c r="BH3040">
        <v>55.626611841933197</v>
      </c>
      <c r="BI3040">
        <v>53.524212188852403</v>
      </c>
    </row>
    <row r="3041" spans="1:61" x14ac:dyDescent="0.25">
      <c r="A3041" s="10" t="str">
        <f>VLOOKUP(D3041,'Index-Relations'!E:F,2,FALSE)</f>
        <v>BM</v>
      </c>
      <c r="B3041" t="s">
        <v>3450</v>
      </c>
      <c r="C3041" s="53" t="s">
        <v>2762</v>
      </c>
      <c r="D3041" s="59" t="s">
        <v>2856</v>
      </c>
      <c r="E3041" s="59" t="s">
        <v>6457</v>
      </c>
      <c r="F3041" t="s">
        <v>1135</v>
      </c>
      <c r="G3041" t="s">
        <v>1134</v>
      </c>
      <c r="H3041" t="s">
        <v>1136</v>
      </c>
      <c r="I3041" s="52">
        <v>45597</v>
      </c>
      <c r="J3041" t="s">
        <v>2457</v>
      </c>
      <c r="K3041">
        <v>8145</v>
      </c>
      <c r="L3041" s="73">
        <v>57.3531760461929</v>
      </c>
      <c r="M3041">
        <v>7161</v>
      </c>
      <c r="N3041">
        <v>0.99190552817024402</v>
      </c>
      <c r="O3041" s="73">
        <v>62.589538875629401</v>
      </c>
      <c r="P3041">
        <v>7161</v>
      </c>
      <c r="Q3041">
        <v>0.99190552817024402</v>
      </c>
      <c r="R3041">
        <v>7034</v>
      </c>
      <c r="S3041">
        <v>0.97973931224365696</v>
      </c>
      <c r="T3041">
        <v>34.454771646954697</v>
      </c>
      <c r="U3041">
        <v>0.683719870735916</v>
      </c>
      <c r="V3041">
        <v>5229</v>
      </c>
      <c r="W3041">
        <v>0.10914088858767999</v>
      </c>
      <c r="X3041">
        <v>835</v>
      </c>
      <c r="Y3041">
        <v>7654</v>
      </c>
      <c r="Z3041">
        <v>0.992671165435973</v>
      </c>
      <c r="AA3041">
        <v>39.025691680082602</v>
      </c>
      <c r="AB3041">
        <v>4224</v>
      </c>
      <c r="AC3041">
        <v>0.87439270312055595</v>
      </c>
      <c r="AD3041">
        <v>3406</v>
      </c>
      <c r="AE3041">
        <v>0.118183975347446</v>
      </c>
      <c r="AF3041">
        <v>515</v>
      </c>
      <c r="AG3041">
        <v>7.4233215319970099E-3</v>
      </c>
      <c r="AH3041">
        <v>6.9707733935516396E-3</v>
      </c>
      <c r="AI3041">
        <v>234</v>
      </c>
      <c r="AJ3041" s="73">
        <v>54.195160001096198</v>
      </c>
      <c r="AK3041">
        <v>7161</v>
      </c>
      <c r="AL3041">
        <v>0.99190552817024402</v>
      </c>
      <c r="AM3041">
        <v>9.3653103678378296E-3</v>
      </c>
      <c r="AN3041">
        <v>16</v>
      </c>
      <c r="AO3041">
        <v>3.6871608473306602E-3</v>
      </c>
      <c r="AP3041">
        <v>10</v>
      </c>
      <c r="AQ3041">
        <v>7782</v>
      </c>
      <c r="AR3041">
        <v>0.99849266264257497</v>
      </c>
      <c r="AS3041">
        <v>1.4670270613114E-2</v>
      </c>
      <c r="AT3041">
        <v>28</v>
      </c>
      <c r="AU3041">
        <v>6.0236730097933504E-3</v>
      </c>
      <c r="AV3041">
        <v>21</v>
      </c>
      <c r="AW3041">
        <v>7788</v>
      </c>
      <c r="AX3041">
        <v>0.99847311567846997</v>
      </c>
      <c r="AY3041" s="73">
        <v>56.136539462381201</v>
      </c>
      <c r="AZ3041">
        <v>7161</v>
      </c>
      <c r="BA3041">
        <v>0.99190552817024402</v>
      </c>
      <c r="BB3041">
        <v>7706</v>
      </c>
      <c r="BC3041">
        <v>0.89240123838246499</v>
      </c>
      <c r="BD3041">
        <v>66</v>
      </c>
      <c r="BE3041">
        <v>0.102404263412779</v>
      </c>
      <c r="BF3041">
        <v>57.3531760461929</v>
      </c>
      <c r="BG3041">
        <v>62.589538875629401</v>
      </c>
      <c r="BH3041">
        <v>56.136539462381201</v>
      </c>
      <c r="BI3041">
        <v>54.195160001096198</v>
      </c>
    </row>
    <row r="3042" spans="1:61" x14ac:dyDescent="0.25">
      <c r="A3042" s="10" t="str">
        <f>VLOOKUP(D3042,'Index-Relations'!E:F,2,FALSE)</f>
        <v>BM</v>
      </c>
      <c r="B3042" t="s">
        <v>3450</v>
      </c>
      <c r="C3042" s="53" t="s">
        <v>2763</v>
      </c>
      <c r="D3042" s="59" t="s">
        <v>2856</v>
      </c>
      <c r="E3042" s="59" t="s">
        <v>6458</v>
      </c>
      <c r="F3042" t="s">
        <v>1135</v>
      </c>
      <c r="G3042" t="s">
        <v>1134</v>
      </c>
      <c r="H3042" t="s">
        <v>1136</v>
      </c>
      <c r="I3042" s="52">
        <v>45566</v>
      </c>
      <c r="J3042" t="s">
        <v>2457</v>
      </c>
      <c r="K3042">
        <v>8163</v>
      </c>
      <c r="L3042" s="73">
        <v>57.496932301814802</v>
      </c>
      <c r="M3042">
        <v>7179</v>
      </c>
      <c r="N3042">
        <v>0.99239083384466797</v>
      </c>
      <c r="O3042" s="73">
        <v>62.741757197852998</v>
      </c>
      <c r="P3042">
        <v>7179</v>
      </c>
      <c r="Q3042">
        <v>0.99239083384466797</v>
      </c>
      <c r="R3042">
        <v>7051</v>
      </c>
      <c r="S3042">
        <v>0.98062576575931704</v>
      </c>
      <c r="T3042">
        <v>34.7168650592251</v>
      </c>
      <c r="U3042">
        <v>0.68493439633954101</v>
      </c>
      <c r="V3042">
        <v>5222</v>
      </c>
      <c r="W3042">
        <v>0.110814193974365</v>
      </c>
      <c r="X3042">
        <v>834</v>
      </c>
      <c r="Y3042">
        <v>7653</v>
      </c>
      <c r="Z3042">
        <v>0.99278660937126695</v>
      </c>
      <c r="AA3042">
        <v>39.793508774852697</v>
      </c>
      <c r="AB3042">
        <v>4191</v>
      </c>
      <c r="AC3042">
        <v>0.88754423977793995</v>
      </c>
      <c r="AD3042">
        <v>3435</v>
      </c>
      <c r="AE3042">
        <v>0.10512422003185901</v>
      </c>
      <c r="AF3042">
        <v>537</v>
      </c>
      <c r="AG3042">
        <v>7.3315401902002897E-3</v>
      </c>
      <c r="AH3042">
        <v>6.3615953500151499E-3</v>
      </c>
      <c r="AI3042">
        <v>234</v>
      </c>
      <c r="AJ3042" s="73">
        <v>54.287461633581401</v>
      </c>
      <c r="AK3042">
        <v>7179</v>
      </c>
      <c r="AL3042">
        <v>0.99239083384466797</v>
      </c>
      <c r="AM3042">
        <v>9.5714378917158994E-3</v>
      </c>
      <c r="AN3042">
        <v>16</v>
      </c>
      <c r="AO3042">
        <v>3.70869662884344E-3</v>
      </c>
      <c r="AP3042">
        <v>10</v>
      </c>
      <c r="AQ3042">
        <v>7803</v>
      </c>
      <c r="AR3042">
        <v>0.99864650476882999</v>
      </c>
      <c r="AS3042">
        <v>1.4329267051122901E-2</v>
      </c>
      <c r="AT3042">
        <v>28</v>
      </c>
      <c r="AU3042">
        <v>5.8795920832649604E-3</v>
      </c>
      <c r="AV3042">
        <v>24</v>
      </c>
      <c r="AW3042">
        <v>7809</v>
      </c>
      <c r="AX3042">
        <v>0.99863215942879802</v>
      </c>
      <c r="AY3042" s="73">
        <v>56.267104330408202</v>
      </c>
      <c r="AZ3042">
        <v>7179</v>
      </c>
      <c r="BA3042">
        <v>0.99239083384466797</v>
      </c>
      <c r="BB3042">
        <v>7727</v>
      </c>
      <c r="BC3042">
        <v>0.89254626953183303</v>
      </c>
      <c r="BD3042">
        <v>66</v>
      </c>
      <c r="BE3042">
        <v>0.102391538608153</v>
      </c>
      <c r="BF3042">
        <v>57.496932301814802</v>
      </c>
      <c r="BG3042">
        <v>62.741757197852998</v>
      </c>
      <c r="BH3042">
        <v>56.267104330408202</v>
      </c>
      <c r="BI3042">
        <v>54.287461633581401</v>
      </c>
    </row>
    <row r="3043" spans="1:61" x14ac:dyDescent="0.25">
      <c r="A3043" s="10" t="str">
        <f>VLOOKUP(D3043,'Index-Relations'!E:F,2,FALSE)</f>
        <v>BM</v>
      </c>
      <c r="B3043" t="s">
        <v>3450</v>
      </c>
      <c r="C3043" s="53" t="s">
        <v>2764</v>
      </c>
      <c r="D3043" s="59" t="s">
        <v>2856</v>
      </c>
      <c r="E3043" s="59" t="s">
        <v>6459</v>
      </c>
      <c r="F3043" t="s">
        <v>1135</v>
      </c>
      <c r="G3043" t="s">
        <v>1134</v>
      </c>
      <c r="H3043" t="s">
        <v>1136</v>
      </c>
      <c r="I3043" s="52">
        <v>45537</v>
      </c>
      <c r="J3043" t="s">
        <v>2457</v>
      </c>
      <c r="K3043">
        <v>8200</v>
      </c>
      <c r="L3043" s="73">
        <v>57.9308538319072</v>
      </c>
      <c r="M3043">
        <v>7315</v>
      </c>
      <c r="N3043">
        <v>0.99426080929768101</v>
      </c>
      <c r="O3043" s="73">
        <v>62.861135970040003</v>
      </c>
      <c r="P3043">
        <v>7315</v>
      </c>
      <c r="Q3043">
        <v>0.99426080929768101</v>
      </c>
      <c r="R3043">
        <v>7165</v>
      </c>
      <c r="S3043">
        <v>0.98375113310481599</v>
      </c>
      <c r="T3043">
        <v>34.651132822575299</v>
      </c>
      <c r="U3043">
        <v>0.697829714554697</v>
      </c>
      <c r="V3043">
        <v>5341</v>
      </c>
      <c r="W3043">
        <v>0.115713482427685</v>
      </c>
      <c r="X3043">
        <v>859</v>
      </c>
      <c r="Y3043">
        <v>7853</v>
      </c>
      <c r="Z3043">
        <v>0.99444893188132499</v>
      </c>
      <c r="AA3043">
        <v>40.744878924512101</v>
      </c>
      <c r="AB3043">
        <v>4231</v>
      </c>
      <c r="AC3043">
        <v>0.90027924558524697</v>
      </c>
      <c r="AD3043">
        <v>3710</v>
      </c>
      <c r="AE3043">
        <v>0.105413286077426</v>
      </c>
      <c r="AF3043">
        <v>259</v>
      </c>
      <c r="AG3043">
        <v>0</v>
      </c>
      <c r="AH3043">
        <v>6.22346832348049E-3</v>
      </c>
      <c r="AI3043">
        <v>237</v>
      </c>
      <c r="AJ3043" s="73">
        <v>54.7947821147376</v>
      </c>
      <c r="AK3043">
        <v>7315</v>
      </c>
      <c r="AL3043">
        <v>0.99426080929768101</v>
      </c>
      <c r="AM3043">
        <v>9.8138303661740693E-3</v>
      </c>
      <c r="AN3043">
        <v>15</v>
      </c>
      <c r="AO3043">
        <v>3.7883522976432699E-3</v>
      </c>
      <c r="AP3043">
        <v>9</v>
      </c>
      <c r="AQ3043">
        <v>7861</v>
      </c>
      <c r="AR3043">
        <v>0.99909858405790297</v>
      </c>
      <c r="AS3043">
        <v>1.46677481398561E-2</v>
      </c>
      <c r="AT3043">
        <v>27</v>
      </c>
      <c r="AU3043">
        <v>6.17730934052839E-3</v>
      </c>
      <c r="AV3043">
        <v>23</v>
      </c>
      <c r="AW3043">
        <v>7884</v>
      </c>
      <c r="AX3043">
        <v>0.99912509834850505</v>
      </c>
      <c r="AY3043" s="73">
        <v>56.826632200401299</v>
      </c>
      <c r="AZ3043">
        <v>7315</v>
      </c>
      <c r="BA3043">
        <v>0.99426080929768101</v>
      </c>
      <c r="BB3043">
        <v>7788</v>
      </c>
      <c r="BC3043">
        <v>0.89553316660055504</v>
      </c>
      <c r="BD3043">
        <v>64</v>
      </c>
      <c r="BE3043">
        <v>9.9777065159705094E-2</v>
      </c>
      <c r="BF3043">
        <v>57.9308538319072</v>
      </c>
      <c r="BG3043">
        <v>62.861135970040003</v>
      </c>
      <c r="BH3043">
        <v>56.826632200401299</v>
      </c>
      <c r="BI3043">
        <v>54.7947821147376</v>
      </c>
    </row>
    <row r="3044" spans="1:61" x14ac:dyDescent="0.25">
      <c r="A3044" s="10" t="str">
        <f>VLOOKUP(D3044,'Index-Relations'!E:F,2,FALSE)</f>
        <v>BM</v>
      </c>
      <c r="B3044" t="s">
        <v>3450</v>
      </c>
      <c r="C3044" s="53" t="s">
        <v>3350</v>
      </c>
      <c r="D3044" s="59" t="s">
        <v>2856</v>
      </c>
      <c r="E3044" s="59" t="s">
        <v>6460</v>
      </c>
      <c r="F3044" t="s">
        <v>1135</v>
      </c>
      <c r="G3044" t="s">
        <v>1134</v>
      </c>
      <c r="H3044" t="s">
        <v>1136</v>
      </c>
      <c r="I3044" s="52">
        <v>45505</v>
      </c>
      <c r="J3044" t="s">
        <v>2457</v>
      </c>
      <c r="K3044">
        <v>8222</v>
      </c>
      <c r="L3044" s="73">
        <v>58.032131834995397</v>
      </c>
      <c r="M3044">
        <v>7332</v>
      </c>
      <c r="N3044">
        <v>0.99423122022113097</v>
      </c>
      <c r="O3044" s="73">
        <v>62.760452411619198</v>
      </c>
      <c r="P3044">
        <v>7332</v>
      </c>
      <c r="Q3044">
        <v>0.99423122022113097</v>
      </c>
      <c r="R3044">
        <v>7185</v>
      </c>
      <c r="S3044">
        <v>0.983720346998327</v>
      </c>
      <c r="T3044">
        <v>34.6908205848382</v>
      </c>
      <c r="U3044">
        <v>0.69737668212691295</v>
      </c>
      <c r="V3044">
        <v>5356</v>
      </c>
      <c r="W3044">
        <v>0.120560788304839</v>
      </c>
      <c r="X3044">
        <v>863</v>
      </c>
      <c r="Y3044">
        <v>7868</v>
      </c>
      <c r="Z3044">
        <v>0.99449452625340495</v>
      </c>
      <c r="AA3044">
        <v>44.155342127322299</v>
      </c>
      <c r="AB3044">
        <v>4129</v>
      </c>
      <c r="AC3044">
        <v>0.89874011721645597</v>
      </c>
      <c r="AD3044">
        <v>3711</v>
      </c>
      <c r="AE3044">
        <v>9.5630330463794794E-2</v>
      </c>
      <c r="AF3044">
        <v>382</v>
      </c>
      <c r="AG3044">
        <v>5.62955231974891E-3</v>
      </c>
      <c r="AH3044">
        <v>6.1241592118187697E-3</v>
      </c>
      <c r="AI3044">
        <v>240</v>
      </c>
      <c r="AJ3044" s="73">
        <v>54.857280512227902</v>
      </c>
      <c r="AK3044">
        <v>7332</v>
      </c>
      <c r="AL3044">
        <v>0.99423122022113097</v>
      </c>
      <c r="AM3044">
        <v>9.6285659272330806E-3</v>
      </c>
      <c r="AN3044">
        <v>15</v>
      </c>
      <c r="AO3044">
        <v>3.7018735144374601E-3</v>
      </c>
      <c r="AP3044">
        <v>9</v>
      </c>
      <c r="AQ3044">
        <v>7853</v>
      </c>
      <c r="AR3044">
        <v>0.99827885402894501</v>
      </c>
      <c r="AS3044">
        <v>1.5024588495873299E-2</v>
      </c>
      <c r="AT3044">
        <v>29</v>
      </c>
      <c r="AU3044">
        <v>5.8322461368714596E-3</v>
      </c>
      <c r="AV3044">
        <v>21</v>
      </c>
      <c r="AW3044">
        <v>7878</v>
      </c>
      <c r="AX3044">
        <v>0.99831016407809303</v>
      </c>
      <c r="AY3044" s="73">
        <v>57.082481346002297</v>
      </c>
      <c r="AZ3044">
        <v>7332</v>
      </c>
      <c r="BA3044">
        <v>0.99423122022113097</v>
      </c>
      <c r="BB3044">
        <v>7783</v>
      </c>
      <c r="BC3044">
        <v>0.89717846067872198</v>
      </c>
      <c r="BD3044">
        <v>61</v>
      </c>
      <c r="BE3044">
        <v>9.7398519835785596E-2</v>
      </c>
      <c r="BF3044">
        <v>58.032131834995397</v>
      </c>
      <c r="BG3044">
        <v>62.760452411619198</v>
      </c>
      <c r="BH3044">
        <v>57.082481346002297</v>
      </c>
      <c r="BI3044">
        <v>54.857280512227902</v>
      </c>
    </row>
    <row r="3045" spans="1:61" x14ac:dyDescent="0.25">
      <c r="A3045" s="10" t="str">
        <f>VLOOKUP(D3045,'Index-Relations'!E:F,2,FALSE)</f>
        <v>BM</v>
      </c>
      <c r="B3045" t="s">
        <v>3450</v>
      </c>
      <c r="C3045" s="53" t="s">
        <v>2765</v>
      </c>
      <c r="D3045" s="59" t="s">
        <v>2856</v>
      </c>
      <c r="E3045" s="59" t="s">
        <v>6461</v>
      </c>
      <c r="F3045" t="s">
        <v>1135</v>
      </c>
      <c r="G3045" t="s">
        <v>1134</v>
      </c>
      <c r="H3045" t="s">
        <v>1136</v>
      </c>
      <c r="I3045" s="52">
        <v>45474</v>
      </c>
      <c r="J3045" t="s">
        <v>2457</v>
      </c>
      <c r="K3045">
        <v>8244</v>
      </c>
      <c r="L3045" s="73">
        <v>58.677500805049199</v>
      </c>
      <c r="M3045">
        <v>7358</v>
      </c>
      <c r="N3045">
        <v>0.99435870441359198</v>
      </c>
      <c r="O3045" s="73">
        <v>63.134039388134099</v>
      </c>
      <c r="P3045">
        <v>7358</v>
      </c>
      <c r="Q3045">
        <v>0.99435870441359198</v>
      </c>
      <c r="R3045">
        <v>7209</v>
      </c>
      <c r="S3045">
        <v>0.98402202796573701</v>
      </c>
      <c r="T3045">
        <v>34.350806494982798</v>
      </c>
      <c r="U3045">
        <v>0.70204891323340901</v>
      </c>
      <c r="V3045">
        <v>5358</v>
      </c>
      <c r="W3045">
        <v>0.120611605309995</v>
      </c>
      <c r="X3045">
        <v>862</v>
      </c>
      <c r="Y3045">
        <v>7886</v>
      </c>
      <c r="Z3045">
        <v>0.99305710451319595</v>
      </c>
      <c r="AA3045">
        <v>42.512315114003599</v>
      </c>
      <c r="AB3045">
        <v>4068</v>
      </c>
      <c r="AC3045">
        <v>0.89212950204075403</v>
      </c>
      <c r="AD3045">
        <v>3781</v>
      </c>
      <c r="AE3045">
        <v>0.100591486100571</v>
      </c>
      <c r="AF3045">
        <v>395</v>
      </c>
      <c r="AG3045">
        <v>7.2790118586742803E-3</v>
      </c>
      <c r="AH3045">
        <v>5.3903620974062403E-3</v>
      </c>
      <c r="AI3045">
        <v>239</v>
      </c>
      <c r="AJ3045" s="73">
        <v>55.3937912613222</v>
      </c>
      <c r="AK3045">
        <v>7358</v>
      </c>
      <c r="AL3045">
        <v>0.99435870441359198</v>
      </c>
      <c r="AM3045">
        <v>9.1994493123161401E-3</v>
      </c>
      <c r="AN3045">
        <v>15</v>
      </c>
      <c r="AO3045">
        <v>3.2673384073974598E-3</v>
      </c>
      <c r="AP3045">
        <v>9</v>
      </c>
      <c r="AQ3045">
        <v>7878</v>
      </c>
      <c r="AR3045">
        <v>0.99826851249293103</v>
      </c>
      <c r="AS3045">
        <v>1.44537791038868E-2</v>
      </c>
      <c r="AT3045">
        <v>29</v>
      </c>
      <c r="AU3045">
        <v>5.3839814273502701E-3</v>
      </c>
      <c r="AV3045">
        <v>21</v>
      </c>
      <c r="AW3045">
        <v>7903</v>
      </c>
      <c r="AX3045">
        <v>0.99830178344291698</v>
      </c>
      <c r="AY3045" s="73">
        <v>57.913107514489901</v>
      </c>
      <c r="AZ3045">
        <v>7358</v>
      </c>
      <c r="BA3045">
        <v>0.99435870441359198</v>
      </c>
      <c r="BB3045">
        <v>7808</v>
      </c>
      <c r="BC3045">
        <v>0.89728087221793795</v>
      </c>
      <c r="BD3045">
        <v>61</v>
      </c>
      <c r="BE3045">
        <v>9.7720301867595505E-2</v>
      </c>
      <c r="BF3045">
        <v>58.677500805049199</v>
      </c>
      <c r="BG3045">
        <v>63.134039388134099</v>
      </c>
      <c r="BH3045">
        <v>57.913107514489901</v>
      </c>
      <c r="BI3045">
        <v>55.3937912613222</v>
      </c>
    </row>
    <row r="3046" spans="1:61" x14ac:dyDescent="0.25">
      <c r="A3046" s="10" t="str">
        <f>VLOOKUP(D3046,'Index-Relations'!E:F,2,FALSE)</f>
        <v>BM</v>
      </c>
      <c r="B3046" t="s">
        <v>3450</v>
      </c>
      <c r="C3046" s="53" t="s">
        <v>2766</v>
      </c>
      <c r="D3046" s="59" t="s">
        <v>2856</v>
      </c>
      <c r="E3046" s="59" t="s">
        <v>6462</v>
      </c>
      <c r="F3046" t="s">
        <v>1135</v>
      </c>
      <c r="G3046" t="s">
        <v>1134</v>
      </c>
      <c r="H3046" t="s">
        <v>1136</v>
      </c>
      <c r="I3046" s="52">
        <v>45446</v>
      </c>
      <c r="J3046" t="s">
        <v>2457</v>
      </c>
      <c r="K3046">
        <v>8253</v>
      </c>
      <c r="L3046" s="73">
        <v>58.828656273208601</v>
      </c>
      <c r="M3046">
        <v>7378</v>
      </c>
      <c r="N3046">
        <v>0.99451446532259402</v>
      </c>
      <c r="O3046" s="73">
        <v>63.033738973657101</v>
      </c>
      <c r="P3046">
        <v>7378</v>
      </c>
      <c r="Q3046">
        <v>0.99451446532259402</v>
      </c>
      <c r="R3046">
        <v>7228</v>
      </c>
      <c r="S3046">
        <v>0.98405203991345702</v>
      </c>
      <c r="T3046">
        <v>34.680563323627702</v>
      </c>
      <c r="U3046">
        <v>0.70765555007599901</v>
      </c>
      <c r="V3046">
        <v>5368</v>
      </c>
      <c r="W3046">
        <v>0.12857110343004499</v>
      </c>
      <c r="X3046">
        <v>862</v>
      </c>
      <c r="Y3046">
        <v>7897</v>
      </c>
      <c r="Z3046">
        <v>0.99269329674657802</v>
      </c>
      <c r="AA3046">
        <v>44.3427994905989</v>
      </c>
      <c r="AB3046">
        <v>4048</v>
      </c>
      <c r="AC3046">
        <v>0.89253544575076404</v>
      </c>
      <c r="AD3046">
        <v>3814</v>
      </c>
      <c r="AE3046">
        <v>9.9900745277126807E-2</v>
      </c>
      <c r="AF3046">
        <v>391</v>
      </c>
      <c r="AG3046">
        <v>7.5638089721082003E-3</v>
      </c>
      <c r="AH3046">
        <v>5.6221375786823201E-3</v>
      </c>
      <c r="AI3046">
        <v>239</v>
      </c>
      <c r="AJ3046" s="73">
        <v>55.4797109305688</v>
      </c>
      <c r="AK3046">
        <v>7378</v>
      </c>
      <c r="AL3046">
        <v>0.99451446532259402</v>
      </c>
      <c r="AM3046">
        <v>8.9052101231632298E-3</v>
      </c>
      <c r="AN3046">
        <v>14</v>
      </c>
      <c r="AO3046">
        <v>3.4641320098566502E-3</v>
      </c>
      <c r="AP3046">
        <v>9</v>
      </c>
      <c r="AQ3046">
        <v>7900</v>
      </c>
      <c r="AR3046">
        <v>0.99837275079247101</v>
      </c>
      <c r="AS3046">
        <v>1.52503375934418E-2</v>
      </c>
      <c r="AT3046">
        <v>29</v>
      </c>
      <c r="AU3046">
        <v>5.5446420194079299E-3</v>
      </c>
      <c r="AV3046">
        <v>22</v>
      </c>
      <c r="AW3046">
        <v>7921</v>
      </c>
      <c r="AX3046">
        <v>0.99839857714750602</v>
      </c>
      <c r="AY3046" s="73">
        <v>58.323526078823299</v>
      </c>
      <c r="AZ3046">
        <v>7378</v>
      </c>
      <c r="BA3046">
        <v>0.99451446532259402</v>
      </c>
      <c r="BB3046">
        <v>7830</v>
      </c>
      <c r="BC3046">
        <v>0.89871821478375802</v>
      </c>
      <c r="BD3046">
        <v>61</v>
      </c>
      <c r="BE3046">
        <v>9.6190403998856894E-2</v>
      </c>
      <c r="BF3046">
        <v>58.828656273208601</v>
      </c>
      <c r="BG3046">
        <v>63.033738973657101</v>
      </c>
      <c r="BH3046">
        <v>58.323526078823299</v>
      </c>
      <c r="BI3046">
        <v>55.4797109305688</v>
      </c>
    </row>
    <row r="3047" spans="1:61" x14ac:dyDescent="0.25">
      <c r="A3047" s="10" t="str">
        <f>VLOOKUP(D3047,'Index-Relations'!E:F,2,FALSE)</f>
        <v>BM</v>
      </c>
      <c r="B3047" t="s">
        <v>3450</v>
      </c>
      <c r="C3047" s="53" t="s">
        <v>2767</v>
      </c>
      <c r="D3047" s="59" t="s">
        <v>2856</v>
      </c>
      <c r="E3047" s="59" t="s">
        <v>6463</v>
      </c>
      <c r="F3047" t="s">
        <v>1135</v>
      </c>
      <c r="G3047" t="s">
        <v>1134</v>
      </c>
      <c r="H3047" t="s">
        <v>1136</v>
      </c>
      <c r="I3047" s="52">
        <v>45413</v>
      </c>
      <c r="J3047" t="s">
        <v>2457</v>
      </c>
      <c r="K3047">
        <v>8276</v>
      </c>
      <c r="L3047" s="73">
        <v>58.740136588628701</v>
      </c>
      <c r="M3047">
        <v>7396</v>
      </c>
      <c r="N3047">
        <v>0.99450693269729695</v>
      </c>
      <c r="O3047" s="73">
        <v>62.994744592619902</v>
      </c>
      <c r="P3047">
        <v>7396</v>
      </c>
      <c r="Q3047">
        <v>0.99450693269729695</v>
      </c>
      <c r="R3047">
        <v>7248</v>
      </c>
      <c r="S3047">
        <v>0.98386761810489498</v>
      </c>
      <c r="T3047">
        <v>34.929087713523401</v>
      </c>
      <c r="U3047">
        <v>0.70206180598701795</v>
      </c>
      <c r="V3047">
        <v>5383</v>
      </c>
      <c r="W3047">
        <v>0.12545891178657301</v>
      </c>
      <c r="X3047">
        <v>864</v>
      </c>
      <c r="Y3047">
        <v>7911</v>
      </c>
      <c r="Z3047">
        <v>0.99270084206169296</v>
      </c>
      <c r="AA3047">
        <v>46.475474389339702</v>
      </c>
      <c r="AB3047">
        <v>4042</v>
      </c>
      <c r="AC3047">
        <v>0.89099138050725502</v>
      </c>
      <c r="AD3047">
        <v>3831</v>
      </c>
      <c r="AE3047">
        <v>0.10142465002480799</v>
      </c>
      <c r="AF3047">
        <v>403</v>
      </c>
      <c r="AG3047">
        <v>7.5839694679362499E-3</v>
      </c>
      <c r="AH3047">
        <v>5.4020472683922903E-3</v>
      </c>
      <c r="AI3047">
        <v>239</v>
      </c>
      <c r="AJ3047" s="73">
        <v>55.270281968731503</v>
      </c>
      <c r="AK3047">
        <v>7396</v>
      </c>
      <c r="AL3047">
        <v>0.99450693269729695</v>
      </c>
      <c r="AM3047">
        <v>8.9879247867937894E-3</v>
      </c>
      <c r="AN3047">
        <v>14</v>
      </c>
      <c r="AO3047">
        <v>6.4455341450534503E-3</v>
      </c>
      <c r="AP3047">
        <v>10</v>
      </c>
      <c r="AQ3047">
        <v>7910</v>
      </c>
      <c r="AR3047">
        <v>0.99807447834651397</v>
      </c>
      <c r="AS3047">
        <v>1.52665820580984E-2</v>
      </c>
      <c r="AT3047">
        <v>29</v>
      </c>
      <c r="AU3047">
        <v>5.3630495889794997E-3</v>
      </c>
      <c r="AV3047">
        <v>22</v>
      </c>
      <c r="AW3047">
        <v>7937</v>
      </c>
      <c r="AX3047">
        <v>0.99831977694374996</v>
      </c>
      <c r="AY3047" s="73">
        <v>58.295964117435602</v>
      </c>
      <c r="AZ3047">
        <v>7396</v>
      </c>
      <c r="BA3047">
        <v>0.99450693269729695</v>
      </c>
      <c r="BB3047">
        <v>7836</v>
      </c>
      <c r="BC3047">
        <v>0.90129820393758098</v>
      </c>
      <c r="BD3047">
        <v>64</v>
      </c>
      <c r="BE3047">
        <v>9.03307402638793E-2</v>
      </c>
      <c r="BF3047">
        <v>58.740136588628701</v>
      </c>
      <c r="BG3047">
        <v>62.994744592619902</v>
      </c>
      <c r="BH3047">
        <v>58.295964117435602</v>
      </c>
      <c r="BI3047">
        <v>55.270281968731503</v>
      </c>
    </row>
    <row r="3048" spans="1:61" x14ac:dyDescent="0.25">
      <c r="A3048" s="10" t="str">
        <f>VLOOKUP(D3048,'Index-Relations'!E:F,2,FALSE)</f>
        <v>BM</v>
      </c>
      <c r="B3048" t="s">
        <v>3450</v>
      </c>
      <c r="C3048" s="53" t="s">
        <v>2768</v>
      </c>
      <c r="D3048" s="59" t="s">
        <v>2856</v>
      </c>
      <c r="E3048" s="59" t="s">
        <v>6464</v>
      </c>
      <c r="F3048" t="s">
        <v>1135</v>
      </c>
      <c r="G3048" t="s">
        <v>1134</v>
      </c>
      <c r="H3048" t="s">
        <v>1136</v>
      </c>
      <c r="I3048" s="52">
        <v>45383</v>
      </c>
      <c r="J3048" t="s">
        <v>2457</v>
      </c>
      <c r="K3048">
        <v>8294</v>
      </c>
      <c r="L3048">
        <v>62.520348238336602</v>
      </c>
      <c r="M3048">
        <v>7334</v>
      </c>
      <c r="N3048">
        <v>0.99456591162399</v>
      </c>
      <c r="O3048">
        <v>67.143422653104807</v>
      </c>
      <c r="P3048">
        <v>7334</v>
      </c>
      <c r="Q3048">
        <v>0.99456591162399</v>
      </c>
      <c r="R3048">
        <v>7268</v>
      </c>
      <c r="S3048">
        <v>0.98431535366862699</v>
      </c>
      <c r="T3048">
        <v>34.779521757334003</v>
      </c>
      <c r="U3048">
        <v>0.70241798741113104</v>
      </c>
      <c r="V3048">
        <v>5388</v>
      </c>
      <c r="W3048">
        <v>0.124745752421454</v>
      </c>
      <c r="X3048">
        <v>864</v>
      </c>
      <c r="Y3048">
        <v>7930</v>
      </c>
      <c r="Z3048">
        <v>0.99319260855556402</v>
      </c>
      <c r="AA3048">
        <v>44.487445442037298</v>
      </c>
      <c r="AB3048">
        <v>4042</v>
      </c>
      <c r="AC3048">
        <v>0.88891006777686199</v>
      </c>
      <c r="AD3048">
        <v>3850</v>
      </c>
      <c r="AE3048">
        <v>0.10399044621223801</v>
      </c>
      <c r="AF3048">
        <v>402</v>
      </c>
      <c r="AG3048">
        <v>7.0994860108998803E-3</v>
      </c>
      <c r="AH3048">
        <v>5.3054106320792197E-3</v>
      </c>
      <c r="AI3048">
        <v>239</v>
      </c>
      <c r="AJ3048">
        <v>57.818714234517699</v>
      </c>
      <c r="AK3048">
        <v>7334</v>
      </c>
      <c r="AL3048">
        <v>0.99456591162399</v>
      </c>
      <c r="AM3048">
        <v>9.0190932680040397E-3</v>
      </c>
      <c r="AN3048">
        <v>13</v>
      </c>
      <c r="AO3048">
        <v>6.0294624461336502E-3</v>
      </c>
      <c r="AP3048">
        <v>10</v>
      </c>
      <c r="AQ3048">
        <v>7926</v>
      </c>
      <c r="AR3048">
        <v>0.99870662339681904</v>
      </c>
      <c r="AS3048">
        <v>1.5116680380308599E-2</v>
      </c>
      <c r="AT3048">
        <v>29</v>
      </c>
      <c r="AU3048">
        <v>5.1202709359148401E-3</v>
      </c>
      <c r="AV3048">
        <v>22</v>
      </c>
      <c r="AW3048">
        <v>7953</v>
      </c>
      <c r="AX3048">
        <v>0.99894536436707704</v>
      </c>
      <c r="AY3048">
        <v>62.283531591766199</v>
      </c>
      <c r="AZ3048">
        <v>7334</v>
      </c>
      <c r="BA3048">
        <v>0.99456591162399</v>
      </c>
      <c r="BB3048">
        <v>7852</v>
      </c>
      <c r="BC3048">
        <v>0.90233672867895198</v>
      </c>
      <c r="BD3048">
        <v>64</v>
      </c>
      <c r="BE3048">
        <v>9.0340432271732996E-2</v>
      </c>
      <c r="BF3048">
        <v>58.996781248177697</v>
      </c>
      <c r="BG3048">
        <v>63.0786766601747</v>
      </c>
      <c r="BH3048">
        <v>58.9156872426368</v>
      </c>
      <c r="BI3048">
        <v>55.197093521053098</v>
      </c>
    </row>
    <row r="3049" spans="1:61" x14ac:dyDescent="0.25">
      <c r="A3049" s="10" t="str">
        <f>VLOOKUP(D3049,'Index-Relations'!E:F,2,FALSE)</f>
        <v>BM</v>
      </c>
      <c r="B3049" t="s">
        <v>3450</v>
      </c>
      <c r="C3049" s="53" t="s">
        <v>2769</v>
      </c>
      <c r="D3049" s="59" t="s">
        <v>2856</v>
      </c>
      <c r="E3049" s="59" t="s">
        <v>6465</v>
      </c>
      <c r="F3049" t="s">
        <v>1135</v>
      </c>
      <c r="G3049" t="s">
        <v>1134</v>
      </c>
      <c r="H3049" t="s">
        <v>1136</v>
      </c>
      <c r="I3049" s="52">
        <v>45352</v>
      </c>
      <c r="J3049" t="s">
        <v>2457</v>
      </c>
      <c r="K3049">
        <v>8314</v>
      </c>
      <c r="L3049">
        <v>63.118456334648002</v>
      </c>
      <c r="M3049">
        <v>7211</v>
      </c>
      <c r="N3049">
        <v>0.99282192436261096</v>
      </c>
      <c r="O3049">
        <v>67.567028543275001</v>
      </c>
      <c r="P3049">
        <v>7211</v>
      </c>
      <c r="Q3049">
        <v>0.99282192436261096</v>
      </c>
      <c r="R3049">
        <v>7291</v>
      </c>
      <c r="S3049">
        <v>0.98429317020637597</v>
      </c>
      <c r="T3049">
        <v>34.807259977375601</v>
      </c>
      <c r="U3049">
        <v>0.69139628002641695</v>
      </c>
      <c r="V3049">
        <v>5334</v>
      </c>
      <c r="W3049">
        <v>0.115941820545022</v>
      </c>
      <c r="X3049">
        <v>792</v>
      </c>
      <c r="Y3049">
        <v>7964</v>
      </c>
      <c r="Z3049">
        <v>0.99347064929631501</v>
      </c>
      <c r="AA3049">
        <v>44.965760985713601</v>
      </c>
      <c r="AB3049">
        <v>4048</v>
      </c>
      <c r="AC3049">
        <v>0.88808753058758905</v>
      </c>
      <c r="AD3049">
        <v>3877</v>
      </c>
      <c r="AE3049">
        <v>0.105051167751936</v>
      </c>
      <c r="AF3049">
        <v>389</v>
      </c>
      <c r="AG3049">
        <v>6.86130166047363E-3</v>
      </c>
      <c r="AH3049">
        <v>1.7716588501666801E-3</v>
      </c>
      <c r="AI3049">
        <v>169</v>
      </c>
      <c r="AJ3049">
        <v>58.621156439100403</v>
      </c>
      <c r="AK3049">
        <v>7211</v>
      </c>
      <c r="AL3049">
        <v>0.99282192436261096</v>
      </c>
      <c r="AM3049">
        <v>9.0378810916469498E-3</v>
      </c>
      <c r="AN3049">
        <v>13</v>
      </c>
      <c r="AO3049">
        <v>6.0425810731940003E-3</v>
      </c>
      <c r="AP3049">
        <v>10</v>
      </c>
      <c r="AQ3049">
        <v>7955</v>
      </c>
      <c r="AR3049">
        <v>0.99893743904842303</v>
      </c>
      <c r="AS3049">
        <v>1.49060539927677E-2</v>
      </c>
      <c r="AT3049">
        <v>29</v>
      </c>
      <c r="AU3049">
        <v>5.7796163239637998E-3</v>
      </c>
      <c r="AV3049">
        <v>24</v>
      </c>
      <c r="AW3049">
        <v>7971</v>
      </c>
      <c r="AX3049">
        <v>0.99893104594483595</v>
      </c>
      <c r="AY3049">
        <v>62.607178747256299</v>
      </c>
      <c r="AZ3049">
        <v>7211</v>
      </c>
      <c r="BA3049">
        <v>0.99282192436261096</v>
      </c>
      <c r="BB3049">
        <v>7881</v>
      </c>
      <c r="BC3049">
        <v>0.90070938467392903</v>
      </c>
      <c r="BD3049">
        <v>64</v>
      </c>
      <c r="BE3049">
        <v>9.2185473301300294E-2</v>
      </c>
      <c r="BF3049">
        <v>59.5121536623164</v>
      </c>
      <c r="BG3049">
        <v>63.423911390304198</v>
      </c>
      <c r="BH3049">
        <v>59.172122774548797</v>
      </c>
      <c r="BI3049">
        <v>55.894731857521101</v>
      </c>
    </row>
    <row r="3050" spans="1:61" x14ac:dyDescent="0.25">
      <c r="A3050" s="10" t="str">
        <f>VLOOKUP(D3050,'Index-Relations'!E:F,2,FALSE)</f>
        <v>BM</v>
      </c>
      <c r="B3050" t="s">
        <v>3450</v>
      </c>
      <c r="C3050" s="53" t="s">
        <v>2770</v>
      </c>
      <c r="D3050" s="59" t="s">
        <v>2856</v>
      </c>
      <c r="E3050" s="59" t="s">
        <v>6466</v>
      </c>
      <c r="F3050" t="s">
        <v>1135</v>
      </c>
      <c r="G3050" t="s">
        <v>1134</v>
      </c>
      <c r="H3050" t="s">
        <v>1136</v>
      </c>
      <c r="I3050" s="52">
        <v>45323</v>
      </c>
      <c r="J3050" t="s">
        <v>2457</v>
      </c>
      <c r="K3050">
        <v>8325</v>
      </c>
      <c r="L3050">
        <v>63.802661268347599</v>
      </c>
      <c r="M3050">
        <v>7137</v>
      </c>
      <c r="N3050">
        <v>0.99248787932864801</v>
      </c>
      <c r="O3050">
        <v>67.873885868969197</v>
      </c>
      <c r="P3050">
        <v>7137</v>
      </c>
      <c r="Q3050">
        <v>0.99248787932864801</v>
      </c>
      <c r="R3050">
        <v>7300</v>
      </c>
      <c r="S3050">
        <v>0.98468060071122399</v>
      </c>
      <c r="T3050">
        <v>35.060708787385401</v>
      </c>
      <c r="U3050">
        <v>0.68380398983782997</v>
      </c>
      <c r="V3050">
        <v>5267</v>
      </c>
      <c r="W3050">
        <v>0.11347841015940199</v>
      </c>
      <c r="X3050">
        <v>755</v>
      </c>
      <c r="Y3050">
        <v>7943</v>
      </c>
      <c r="Z3050">
        <v>0.99387772168663202</v>
      </c>
      <c r="AA3050">
        <v>45.9855046146712</v>
      </c>
      <c r="AB3050">
        <v>3999</v>
      </c>
      <c r="AC3050">
        <v>0.88470718582476104</v>
      </c>
      <c r="AD3050">
        <v>3905</v>
      </c>
      <c r="AE3050">
        <v>0.108849079261263</v>
      </c>
      <c r="AF3050">
        <v>421</v>
      </c>
      <c r="AG3050">
        <v>6.4437349139751998E-3</v>
      </c>
      <c r="AH3050">
        <v>1.74731967788666E-3</v>
      </c>
      <c r="AI3050">
        <v>158</v>
      </c>
      <c r="AJ3050">
        <v>59.3982371409937</v>
      </c>
      <c r="AK3050">
        <v>7137</v>
      </c>
      <c r="AL3050">
        <v>0.99248787932864801</v>
      </c>
      <c r="AM3050">
        <v>9.3966439746482298E-3</v>
      </c>
      <c r="AN3050">
        <v>13</v>
      </c>
      <c r="AO3050">
        <v>6.0248193214949399E-3</v>
      </c>
      <c r="AP3050">
        <v>10</v>
      </c>
      <c r="AQ3050">
        <v>7936</v>
      </c>
      <c r="AR3050">
        <v>0.998501778386504</v>
      </c>
      <c r="AS3050">
        <v>1.5165041970989E-2</v>
      </c>
      <c r="AT3050">
        <v>29</v>
      </c>
      <c r="AU3050">
        <v>5.9931037999758604E-3</v>
      </c>
      <c r="AV3050">
        <v>24</v>
      </c>
      <c r="AW3050">
        <v>7963</v>
      </c>
      <c r="AX3050">
        <v>0.99855320440097095</v>
      </c>
      <c r="AY3050">
        <v>63.2104364444602</v>
      </c>
      <c r="AZ3050">
        <v>7137</v>
      </c>
      <c r="BA3050">
        <v>0.99248787932864801</v>
      </c>
      <c r="BB3050">
        <v>7857</v>
      </c>
      <c r="BC3050">
        <v>0.90335020782095299</v>
      </c>
      <c r="BD3050">
        <v>69</v>
      </c>
      <c r="BE3050">
        <v>8.9126751244056404E-2</v>
      </c>
      <c r="BF3050">
        <v>60.078646704629001</v>
      </c>
      <c r="BG3050">
        <v>63.613771460635697</v>
      </c>
      <c r="BH3050">
        <v>59.605474591957197</v>
      </c>
      <c r="BI3050">
        <v>56.531674099706699</v>
      </c>
    </row>
    <row r="3051" spans="1:61" x14ac:dyDescent="0.25">
      <c r="A3051" s="10" t="str">
        <f>VLOOKUP(D3051,'Index-Relations'!E:F,2,FALSE)</f>
        <v>ESG</v>
      </c>
      <c r="B3051" t="s">
        <v>3450</v>
      </c>
      <c r="C3051" s="53" t="s">
        <v>2760</v>
      </c>
      <c r="D3051" s="59" t="s">
        <v>2857</v>
      </c>
      <c r="E3051" s="59" t="s">
        <v>6467</v>
      </c>
      <c r="F3051" t="s">
        <v>1139</v>
      </c>
      <c r="G3051" t="s">
        <v>1138</v>
      </c>
      <c r="H3051" t="s">
        <v>1140</v>
      </c>
      <c r="I3051" s="52">
        <v>45659</v>
      </c>
      <c r="J3051" t="s">
        <v>2457</v>
      </c>
      <c r="K3051">
        <v>94</v>
      </c>
      <c r="L3051" s="73">
        <v>61.485364137705901</v>
      </c>
      <c r="M3051">
        <v>94</v>
      </c>
      <c r="N3051">
        <v>1</v>
      </c>
      <c r="O3051" s="73">
        <v>66.399338270610897</v>
      </c>
      <c r="P3051">
        <v>94</v>
      </c>
      <c r="Q3051">
        <v>1</v>
      </c>
      <c r="R3051">
        <v>94</v>
      </c>
      <c r="S3051">
        <v>1</v>
      </c>
      <c r="T3051">
        <v>34.825875088166399</v>
      </c>
      <c r="U3051">
        <v>0.64974966579999704</v>
      </c>
      <c r="V3051">
        <v>53</v>
      </c>
      <c r="W3051">
        <v>7.1642920672086496E-2</v>
      </c>
      <c r="X3051">
        <v>8</v>
      </c>
      <c r="Y3051">
        <v>94</v>
      </c>
      <c r="Z3051">
        <v>0.999999999999999</v>
      </c>
      <c r="AA3051">
        <v>78.089018835642307</v>
      </c>
      <c r="AB3051">
        <v>80</v>
      </c>
      <c r="AC3051">
        <v>0.83972995734414801</v>
      </c>
      <c r="AD3051">
        <v>14</v>
      </c>
      <c r="AE3051">
        <v>0.16027004265585201</v>
      </c>
      <c r="AF3051">
        <v>0</v>
      </c>
      <c r="AG3051">
        <v>0</v>
      </c>
      <c r="AH3051">
        <v>8.01937383341398E-3</v>
      </c>
      <c r="AI3051">
        <v>8</v>
      </c>
      <c r="AJ3051" s="73">
        <v>56.672436518851001</v>
      </c>
      <c r="AK3051">
        <v>94</v>
      </c>
      <c r="AL3051">
        <v>1</v>
      </c>
      <c r="AM3051">
        <v>0</v>
      </c>
      <c r="AN3051">
        <v>0</v>
      </c>
      <c r="AO3051">
        <v>5.50647244748231E-3</v>
      </c>
      <c r="AP3051">
        <v>1</v>
      </c>
      <c r="AQ3051">
        <v>94</v>
      </c>
      <c r="AR3051">
        <v>1</v>
      </c>
      <c r="AS3051">
        <v>0</v>
      </c>
      <c r="AT3051">
        <v>0</v>
      </c>
      <c r="AU3051">
        <v>0</v>
      </c>
      <c r="AV3051">
        <v>0</v>
      </c>
      <c r="AW3051">
        <v>94</v>
      </c>
      <c r="AX3051">
        <v>1</v>
      </c>
      <c r="AY3051" s="73">
        <v>61.119945569543901</v>
      </c>
      <c r="AZ3051">
        <v>94</v>
      </c>
      <c r="BA3051">
        <v>1</v>
      </c>
      <c r="BB3051">
        <v>92</v>
      </c>
      <c r="BC3051">
        <v>0.98415686885442999</v>
      </c>
      <c r="BD3051">
        <v>1</v>
      </c>
      <c r="BE3051">
        <v>1.0336658698087199E-2</v>
      </c>
      <c r="BF3051">
        <v>61.485364137705901</v>
      </c>
      <c r="BG3051">
        <v>66.399338270610897</v>
      </c>
      <c r="BH3051">
        <v>61.119945569543901</v>
      </c>
      <c r="BI3051">
        <v>56.672436518851001</v>
      </c>
    </row>
    <row r="3052" spans="1:61" x14ac:dyDescent="0.25">
      <c r="A3052" s="10" t="str">
        <f>VLOOKUP(D3052,'Index-Relations'!E:F,2,FALSE)</f>
        <v>ESG</v>
      </c>
      <c r="B3052" t="s">
        <v>3450</v>
      </c>
      <c r="C3052" s="53" t="s">
        <v>2761</v>
      </c>
      <c r="D3052" s="59" t="s">
        <v>2857</v>
      </c>
      <c r="E3052" s="59" t="s">
        <v>6468</v>
      </c>
      <c r="F3052" t="s">
        <v>1139</v>
      </c>
      <c r="G3052" t="s">
        <v>1138</v>
      </c>
      <c r="H3052" t="s">
        <v>1140</v>
      </c>
      <c r="I3052" s="52">
        <v>45628</v>
      </c>
      <c r="J3052" t="s">
        <v>2457</v>
      </c>
      <c r="K3052">
        <v>94</v>
      </c>
      <c r="L3052" s="73">
        <v>61.156433716425902</v>
      </c>
      <c r="M3052">
        <v>94</v>
      </c>
      <c r="N3052">
        <v>1</v>
      </c>
      <c r="O3052" s="73">
        <v>66.146488899536905</v>
      </c>
      <c r="P3052">
        <v>94</v>
      </c>
      <c r="Q3052">
        <v>1</v>
      </c>
      <c r="R3052">
        <v>94</v>
      </c>
      <c r="S3052">
        <v>1</v>
      </c>
      <c r="T3052">
        <v>34.6390340711934</v>
      </c>
      <c r="U3052">
        <v>0.67333070426117403</v>
      </c>
      <c r="V3052">
        <v>53</v>
      </c>
      <c r="W3052">
        <v>7.8084552656062498E-2</v>
      </c>
      <c r="X3052">
        <v>9</v>
      </c>
      <c r="Y3052">
        <v>94</v>
      </c>
      <c r="Z3052">
        <v>1</v>
      </c>
      <c r="AA3052">
        <v>70.755553800764403</v>
      </c>
      <c r="AB3052">
        <v>81</v>
      </c>
      <c r="AC3052">
        <v>0.84637622828978498</v>
      </c>
      <c r="AD3052">
        <v>13</v>
      </c>
      <c r="AE3052">
        <v>0.15362377171021399</v>
      </c>
      <c r="AF3052">
        <v>0</v>
      </c>
      <c r="AG3052">
        <v>0</v>
      </c>
      <c r="AH3052">
        <v>7.9058491330662103E-3</v>
      </c>
      <c r="AI3052">
        <v>8</v>
      </c>
      <c r="AJ3052" s="73">
        <v>56.299444083749997</v>
      </c>
      <c r="AK3052">
        <v>94</v>
      </c>
      <c r="AL3052">
        <v>1</v>
      </c>
      <c r="AM3052">
        <v>0</v>
      </c>
      <c r="AN3052">
        <v>0</v>
      </c>
      <c r="AO3052">
        <v>5.5406085163952797E-3</v>
      </c>
      <c r="AP3052">
        <v>1</v>
      </c>
      <c r="AQ3052">
        <v>94</v>
      </c>
      <c r="AR3052">
        <v>0.999999999999999</v>
      </c>
      <c r="AS3052">
        <v>0</v>
      </c>
      <c r="AT3052">
        <v>0</v>
      </c>
      <c r="AU3052">
        <v>0</v>
      </c>
      <c r="AV3052">
        <v>0</v>
      </c>
      <c r="AW3052">
        <v>94</v>
      </c>
      <c r="AX3052">
        <v>0.999999999999999</v>
      </c>
      <c r="AY3052" s="73">
        <v>60.798176359316898</v>
      </c>
      <c r="AZ3052">
        <v>94</v>
      </c>
      <c r="BA3052">
        <v>1</v>
      </c>
      <c r="BB3052">
        <v>92</v>
      </c>
      <c r="BC3052">
        <v>0.98465896234501504</v>
      </c>
      <c r="BD3052">
        <v>1</v>
      </c>
      <c r="BE3052">
        <v>9.8004291385892991E-3</v>
      </c>
      <c r="BF3052">
        <v>61.156433716425902</v>
      </c>
      <c r="BG3052">
        <v>66.146488899536905</v>
      </c>
      <c r="BH3052">
        <v>60.798176359316898</v>
      </c>
      <c r="BI3052">
        <v>56.299444083749997</v>
      </c>
    </row>
    <row r="3053" spans="1:61" x14ac:dyDescent="0.25">
      <c r="A3053" s="10" t="str">
        <f>VLOOKUP(D3053,'Index-Relations'!E:F,2,FALSE)</f>
        <v>ESG</v>
      </c>
      <c r="B3053" t="s">
        <v>3450</v>
      </c>
      <c r="C3053" s="53" t="s">
        <v>2762</v>
      </c>
      <c r="D3053" s="59" t="s">
        <v>2857</v>
      </c>
      <c r="E3053" s="59" t="s">
        <v>6469</v>
      </c>
      <c r="F3053" t="s">
        <v>1139</v>
      </c>
      <c r="G3053" t="s">
        <v>1138</v>
      </c>
      <c r="H3053" t="s">
        <v>1140</v>
      </c>
      <c r="I3053" s="52">
        <v>45597</v>
      </c>
      <c r="J3053" t="s">
        <v>2457</v>
      </c>
      <c r="K3053">
        <v>94</v>
      </c>
      <c r="L3053" s="73">
        <v>61.592760547403998</v>
      </c>
      <c r="M3053">
        <v>94</v>
      </c>
      <c r="N3053">
        <v>1</v>
      </c>
      <c r="O3053" s="73">
        <v>66.616837464333003</v>
      </c>
      <c r="P3053">
        <v>94</v>
      </c>
      <c r="Q3053">
        <v>1</v>
      </c>
      <c r="R3053">
        <v>94</v>
      </c>
      <c r="S3053">
        <v>1</v>
      </c>
      <c r="T3053">
        <v>34.914342906537399</v>
      </c>
      <c r="U3053">
        <v>0.67157764092597205</v>
      </c>
      <c r="V3053">
        <v>53</v>
      </c>
      <c r="W3053">
        <v>7.7006760655225603E-2</v>
      </c>
      <c r="X3053">
        <v>9</v>
      </c>
      <c r="Y3053">
        <v>94</v>
      </c>
      <c r="Z3053">
        <v>1</v>
      </c>
      <c r="AA3053">
        <v>74.928863453316495</v>
      </c>
      <c r="AB3053">
        <v>81</v>
      </c>
      <c r="AC3053">
        <v>0.84610423110327904</v>
      </c>
      <c r="AD3053">
        <v>13</v>
      </c>
      <c r="AE3053">
        <v>0.15389576889671999</v>
      </c>
      <c r="AF3053">
        <v>0</v>
      </c>
      <c r="AG3053">
        <v>0</v>
      </c>
      <c r="AH3053">
        <v>7.9023546489323995E-3</v>
      </c>
      <c r="AI3053">
        <v>8</v>
      </c>
      <c r="AJ3053" s="73">
        <v>56.673996771062903</v>
      </c>
      <c r="AK3053">
        <v>94</v>
      </c>
      <c r="AL3053">
        <v>1</v>
      </c>
      <c r="AM3053">
        <v>0</v>
      </c>
      <c r="AN3053">
        <v>0</v>
      </c>
      <c r="AO3053">
        <v>0</v>
      </c>
      <c r="AP3053">
        <v>0</v>
      </c>
      <c r="AQ3053">
        <v>94</v>
      </c>
      <c r="AR3053">
        <v>1</v>
      </c>
      <c r="AS3053">
        <v>0</v>
      </c>
      <c r="AT3053">
        <v>0</v>
      </c>
      <c r="AU3053">
        <v>0</v>
      </c>
      <c r="AV3053">
        <v>0</v>
      </c>
      <c r="AW3053">
        <v>94</v>
      </c>
      <c r="AX3053">
        <v>1</v>
      </c>
      <c r="AY3053" s="73">
        <v>61.232105028286902</v>
      </c>
      <c r="AZ3053">
        <v>94</v>
      </c>
      <c r="BA3053">
        <v>1</v>
      </c>
      <c r="BB3053">
        <v>92</v>
      </c>
      <c r="BC3053">
        <v>0.98376096132274604</v>
      </c>
      <c r="BD3053">
        <v>2</v>
      </c>
      <c r="BE3053">
        <v>1.6239038677253299E-2</v>
      </c>
      <c r="BF3053">
        <v>61.592760547403998</v>
      </c>
      <c r="BG3053">
        <v>66.616837464333003</v>
      </c>
      <c r="BH3053">
        <v>61.232105028286902</v>
      </c>
      <c r="BI3053">
        <v>56.673996771062903</v>
      </c>
    </row>
    <row r="3054" spans="1:61" x14ac:dyDescent="0.25">
      <c r="A3054" s="10" t="str">
        <f>VLOOKUP(D3054,'Index-Relations'!E:F,2,FALSE)</f>
        <v>ESG</v>
      </c>
      <c r="B3054" t="s">
        <v>3450</v>
      </c>
      <c r="C3054" s="53" t="s">
        <v>2763</v>
      </c>
      <c r="D3054" s="59" t="s">
        <v>2857</v>
      </c>
      <c r="E3054" s="59" t="s">
        <v>6470</v>
      </c>
      <c r="F3054" t="s">
        <v>1139</v>
      </c>
      <c r="G3054" t="s">
        <v>1138</v>
      </c>
      <c r="H3054" t="s">
        <v>1140</v>
      </c>
      <c r="I3054" s="52">
        <v>45566</v>
      </c>
      <c r="J3054" t="s">
        <v>2457</v>
      </c>
      <c r="K3054">
        <v>94</v>
      </c>
      <c r="L3054" s="73">
        <v>61.779718937479899</v>
      </c>
      <c r="M3054">
        <v>94</v>
      </c>
      <c r="N3054">
        <v>1</v>
      </c>
      <c r="O3054" s="73">
        <v>66.734576229572895</v>
      </c>
      <c r="P3054">
        <v>94</v>
      </c>
      <c r="Q3054">
        <v>1</v>
      </c>
      <c r="R3054">
        <v>94</v>
      </c>
      <c r="S3054">
        <v>1</v>
      </c>
      <c r="T3054">
        <v>34.957718119049403</v>
      </c>
      <c r="U3054">
        <v>0.67012321894399096</v>
      </c>
      <c r="V3054">
        <v>53</v>
      </c>
      <c r="W3054">
        <v>7.7447636281001805E-2</v>
      </c>
      <c r="X3054">
        <v>9</v>
      </c>
      <c r="Y3054">
        <v>94</v>
      </c>
      <c r="Z3054">
        <v>1</v>
      </c>
      <c r="AA3054">
        <v>72.840587591511806</v>
      </c>
      <c r="AB3054">
        <v>80</v>
      </c>
      <c r="AC3054">
        <v>0.83709422292425695</v>
      </c>
      <c r="AD3054">
        <v>14</v>
      </c>
      <c r="AE3054">
        <v>0.162905777075742</v>
      </c>
      <c r="AF3054">
        <v>0</v>
      </c>
      <c r="AG3054">
        <v>0</v>
      </c>
      <c r="AH3054">
        <v>8.3824947322151105E-3</v>
      </c>
      <c r="AI3054">
        <v>8</v>
      </c>
      <c r="AJ3054" s="73">
        <v>56.781729968738901</v>
      </c>
      <c r="AK3054">
        <v>94</v>
      </c>
      <c r="AL3054">
        <v>1</v>
      </c>
      <c r="AM3054">
        <v>0</v>
      </c>
      <c r="AN3054">
        <v>0</v>
      </c>
      <c r="AO3054">
        <v>0</v>
      </c>
      <c r="AP3054">
        <v>0</v>
      </c>
      <c r="AQ3054">
        <v>94</v>
      </c>
      <c r="AR3054">
        <v>1</v>
      </c>
      <c r="AS3054">
        <v>0</v>
      </c>
      <c r="AT3054">
        <v>0</v>
      </c>
      <c r="AU3054">
        <v>0</v>
      </c>
      <c r="AV3054">
        <v>0</v>
      </c>
      <c r="AW3054">
        <v>94</v>
      </c>
      <c r="AX3054">
        <v>0.999999999999999</v>
      </c>
      <c r="AY3054" s="73">
        <v>61.530560998905997</v>
      </c>
      <c r="AZ3054">
        <v>94</v>
      </c>
      <c r="BA3054">
        <v>1</v>
      </c>
      <c r="BB3054">
        <v>92</v>
      </c>
      <c r="BC3054">
        <v>0.98274498668666499</v>
      </c>
      <c r="BD3054">
        <v>2</v>
      </c>
      <c r="BE3054">
        <v>1.7255013313334799E-2</v>
      </c>
      <c r="BF3054">
        <v>61.779718937479899</v>
      </c>
      <c r="BG3054">
        <v>66.734576229572895</v>
      </c>
      <c r="BH3054">
        <v>61.530560998905997</v>
      </c>
      <c r="BI3054">
        <v>56.781729968738901</v>
      </c>
    </row>
    <row r="3055" spans="1:61" x14ac:dyDescent="0.25">
      <c r="A3055" s="10" t="str">
        <f>VLOOKUP(D3055,'Index-Relations'!E:F,2,FALSE)</f>
        <v>ESG</v>
      </c>
      <c r="B3055" t="s">
        <v>3450</v>
      </c>
      <c r="C3055" s="53" t="s">
        <v>2764</v>
      </c>
      <c r="D3055" s="59" t="s">
        <v>2857</v>
      </c>
      <c r="E3055" s="59" t="s">
        <v>6471</v>
      </c>
      <c r="F3055" t="s">
        <v>1139</v>
      </c>
      <c r="G3055" t="s">
        <v>1138</v>
      </c>
      <c r="H3055" t="s">
        <v>1140</v>
      </c>
      <c r="I3055" s="52">
        <v>45537</v>
      </c>
      <c r="J3055" t="s">
        <v>2457</v>
      </c>
      <c r="K3055">
        <v>95</v>
      </c>
      <c r="L3055" s="73">
        <v>62.287369853290002</v>
      </c>
      <c r="M3055">
        <v>95</v>
      </c>
      <c r="N3055">
        <v>1</v>
      </c>
      <c r="O3055" s="73">
        <v>67.131964532070995</v>
      </c>
      <c r="P3055">
        <v>95</v>
      </c>
      <c r="Q3055">
        <v>1</v>
      </c>
      <c r="R3055">
        <v>95</v>
      </c>
      <c r="S3055">
        <v>1</v>
      </c>
      <c r="T3055">
        <v>35.354224708355098</v>
      </c>
      <c r="U3055">
        <v>0.67582089098016995</v>
      </c>
      <c r="V3055">
        <v>54</v>
      </c>
      <c r="W3055">
        <v>7.6763853360289805E-2</v>
      </c>
      <c r="X3055">
        <v>9</v>
      </c>
      <c r="Y3055">
        <v>95</v>
      </c>
      <c r="Z3055">
        <v>1</v>
      </c>
      <c r="AA3055">
        <v>73.729456331924794</v>
      </c>
      <c r="AB3055">
        <v>83</v>
      </c>
      <c r="AC3055">
        <v>0.85269412487252005</v>
      </c>
      <c r="AD3055">
        <v>13</v>
      </c>
      <c r="AE3055">
        <v>0.15467462731852899</v>
      </c>
      <c r="AF3055">
        <v>-1</v>
      </c>
      <c r="AG3055">
        <v>0</v>
      </c>
      <c r="AH3055">
        <v>8.0627206179855592E-3</v>
      </c>
      <c r="AI3055">
        <v>8</v>
      </c>
      <c r="AJ3055" s="73">
        <v>57.380449430301901</v>
      </c>
      <c r="AK3055">
        <v>95</v>
      </c>
      <c r="AL3055">
        <v>1</v>
      </c>
      <c r="AM3055">
        <v>0</v>
      </c>
      <c r="AN3055">
        <v>0</v>
      </c>
      <c r="AO3055">
        <v>0</v>
      </c>
      <c r="AP3055">
        <v>0</v>
      </c>
      <c r="AQ3055">
        <v>95</v>
      </c>
      <c r="AR3055">
        <v>1</v>
      </c>
      <c r="AS3055">
        <v>0</v>
      </c>
      <c r="AT3055">
        <v>0</v>
      </c>
      <c r="AU3055">
        <v>0</v>
      </c>
      <c r="AV3055">
        <v>0</v>
      </c>
      <c r="AW3055">
        <v>95</v>
      </c>
      <c r="AX3055">
        <v>0.999999999999999</v>
      </c>
      <c r="AY3055" s="73">
        <v>62.048320078860897</v>
      </c>
      <c r="AZ3055">
        <v>95</v>
      </c>
      <c r="BA3055">
        <v>1</v>
      </c>
      <c r="BB3055">
        <v>93</v>
      </c>
      <c r="BC3055">
        <v>0.98332993888091602</v>
      </c>
      <c r="BD3055">
        <v>2</v>
      </c>
      <c r="BE3055">
        <v>1.6670061119083798E-2</v>
      </c>
      <c r="BF3055">
        <v>62.287369853290002</v>
      </c>
      <c r="BG3055">
        <v>67.131964532070995</v>
      </c>
      <c r="BH3055">
        <v>62.048320078860897</v>
      </c>
      <c r="BI3055">
        <v>57.380449430301901</v>
      </c>
    </row>
    <row r="3056" spans="1:61" x14ac:dyDescent="0.25">
      <c r="A3056" s="10" t="str">
        <f>VLOOKUP(D3056,'Index-Relations'!E:F,2,FALSE)</f>
        <v>ESG</v>
      </c>
      <c r="B3056" t="s">
        <v>3450</v>
      </c>
      <c r="C3056" s="53" t="s">
        <v>3350</v>
      </c>
      <c r="D3056" s="59" t="s">
        <v>2857</v>
      </c>
      <c r="E3056" s="59" t="s">
        <v>6472</v>
      </c>
      <c r="F3056" t="s">
        <v>1139</v>
      </c>
      <c r="G3056" t="s">
        <v>1138</v>
      </c>
      <c r="H3056" t="s">
        <v>1140</v>
      </c>
      <c r="I3056" s="52">
        <v>45505</v>
      </c>
      <c r="J3056" t="s">
        <v>2457</v>
      </c>
      <c r="K3056">
        <v>95</v>
      </c>
      <c r="L3056" s="73">
        <v>62.114499823988901</v>
      </c>
      <c r="M3056">
        <v>95</v>
      </c>
      <c r="N3056">
        <v>1</v>
      </c>
      <c r="O3056" s="73">
        <v>66.948739554903995</v>
      </c>
      <c r="P3056">
        <v>95</v>
      </c>
      <c r="Q3056">
        <v>1</v>
      </c>
      <c r="R3056">
        <v>95</v>
      </c>
      <c r="S3056">
        <v>1</v>
      </c>
      <c r="T3056">
        <v>35.4437145416086</v>
      </c>
      <c r="U3056">
        <v>0.67178177299865305</v>
      </c>
      <c r="V3056">
        <v>54</v>
      </c>
      <c r="W3056">
        <v>7.9890151496029599E-2</v>
      </c>
      <c r="X3056">
        <v>9</v>
      </c>
      <c r="Y3056">
        <v>95</v>
      </c>
      <c r="Z3056">
        <v>0.999999999999999</v>
      </c>
      <c r="AA3056">
        <v>73.557681738111796</v>
      </c>
      <c r="AB3056">
        <v>84</v>
      </c>
      <c r="AC3056">
        <v>0.86645095626897095</v>
      </c>
      <c r="AD3056">
        <v>11</v>
      </c>
      <c r="AE3056">
        <v>0.13354904373102799</v>
      </c>
      <c r="AF3056">
        <v>0</v>
      </c>
      <c r="AG3056">
        <v>1.6652999999999999E-16</v>
      </c>
      <c r="AH3056">
        <v>7.85581314125724E-3</v>
      </c>
      <c r="AI3056">
        <v>8</v>
      </c>
      <c r="AJ3056" s="73">
        <v>57.290857984265898</v>
      </c>
      <c r="AK3056">
        <v>95</v>
      </c>
      <c r="AL3056">
        <v>1</v>
      </c>
      <c r="AM3056">
        <v>0</v>
      </c>
      <c r="AN3056">
        <v>0</v>
      </c>
      <c r="AO3056">
        <v>0</v>
      </c>
      <c r="AP3056">
        <v>0</v>
      </c>
      <c r="AQ3056">
        <v>95</v>
      </c>
      <c r="AR3056">
        <v>1</v>
      </c>
      <c r="AS3056">
        <v>0</v>
      </c>
      <c r="AT3056">
        <v>0</v>
      </c>
      <c r="AU3056">
        <v>0</v>
      </c>
      <c r="AV3056">
        <v>0</v>
      </c>
      <c r="AW3056">
        <v>95</v>
      </c>
      <c r="AX3056">
        <v>0.999999999999999</v>
      </c>
      <c r="AY3056" s="73">
        <v>61.820133753154003</v>
      </c>
      <c r="AZ3056">
        <v>95</v>
      </c>
      <c r="BA3056">
        <v>1</v>
      </c>
      <c r="BB3056">
        <v>94</v>
      </c>
      <c r="BC3056">
        <v>0.98953088830163505</v>
      </c>
      <c r="BD3056">
        <v>1</v>
      </c>
      <c r="BE3056">
        <v>1.04691116983643E-2</v>
      </c>
      <c r="BF3056">
        <v>62.114499823988901</v>
      </c>
      <c r="BG3056">
        <v>66.948739554903995</v>
      </c>
      <c r="BH3056">
        <v>61.820133753154003</v>
      </c>
      <c r="BI3056">
        <v>57.290857984265898</v>
      </c>
    </row>
    <row r="3057" spans="1:61" x14ac:dyDescent="0.25">
      <c r="A3057" s="10" t="str">
        <f>VLOOKUP(D3057,'Index-Relations'!E:F,2,FALSE)</f>
        <v>ESG</v>
      </c>
      <c r="B3057" t="s">
        <v>3450</v>
      </c>
      <c r="C3057" s="53" t="s">
        <v>2765</v>
      </c>
      <c r="D3057" s="59" t="s">
        <v>2857</v>
      </c>
      <c r="E3057" s="59" t="s">
        <v>6473</v>
      </c>
      <c r="F3057" t="s">
        <v>1139</v>
      </c>
      <c r="G3057" t="s">
        <v>1138</v>
      </c>
      <c r="H3057" t="s">
        <v>1140</v>
      </c>
      <c r="I3057" s="52">
        <v>45474</v>
      </c>
      <c r="J3057" t="s">
        <v>2457</v>
      </c>
      <c r="K3057">
        <v>96</v>
      </c>
      <c r="L3057" s="73">
        <v>62.075649336146903</v>
      </c>
      <c r="M3057">
        <v>96</v>
      </c>
      <c r="N3057">
        <v>1</v>
      </c>
      <c r="O3057" s="73">
        <v>66.722187283324999</v>
      </c>
      <c r="P3057">
        <v>96</v>
      </c>
      <c r="Q3057">
        <v>1</v>
      </c>
      <c r="R3057">
        <v>96</v>
      </c>
      <c r="S3057">
        <v>1</v>
      </c>
      <c r="T3057">
        <v>35.228146552302</v>
      </c>
      <c r="U3057">
        <v>0.66010516926055496</v>
      </c>
      <c r="V3057">
        <v>55</v>
      </c>
      <c r="W3057">
        <v>7.7616826923476295E-2</v>
      </c>
      <c r="X3057">
        <v>7</v>
      </c>
      <c r="Y3057">
        <v>96</v>
      </c>
      <c r="Z3057">
        <v>1</v>
      </c>
      <c r="AA3057">
        <v>75.431838011205201</v>
      </c>
      <c r="AB3057">
        <v>86</v>
      </c>
      <c r="AC3057">
        <v>0.87903811958255595</v>
      </c>
      <c r="AD3057">
        <v>10</v>
      </c>
      <c r="AE3057">
        <v>0.120961880417443</v>
      </c>
      <c r="AF3057">
        <v>0</v>
      </c>
      <c r="AG3057">
        <v>0</v>
      </c>
      <c r="AH3057">
        <v>7.5709511467216698E-3</v>
      </c>
      <c r="AI3057">
        <v>8</v>
      </c>
      <c r="AJ3057" s="73">
        <v>57.149374824158002</v>
      </c>
      <c r="AK3057">
        <v>96</v>
      </c>
      <c r="AL3057">
        <v>1</v>
      </c>
      <c r="AM3057">
        <v>0</v>
      </c>
      <c r="AN3057">
        <v>0</v>
      </c>
      <c r="AO3057">
        <v>0</v>
      </c>
      <c r="AP3057">
        <v>0</v>
      </c>
      <c r="AQ3057">
        <v>96</v>
      </c>
      <c r="AR3057">
        <v>0.999999999999999</v>
      </c>
      <c r="AS3057">
        <v>0</v>
      </c>
      <c r="AT3057">
        <v>0</v>
      </c>
      <c r="AU3057">
        <v>0</v>
      </c>
      <c r="AV3057">
        <v>0</v>
      </c>
      <c r="AW3057">
        <v>96</v>
      </c>
      <c r="AX3057">
        <v>1</v>
      </c>
      <c r="AY3057" s="73">
        <v>62.073337566256001</v>
      </c>
      <c r="AZ3057">
        <v>96</v>
      </c>
      <c r="BA3057">
        <v>1</v>
      </c>
      <c r="BB3057">
        <v>95</v>
      </c>
      <c r="BC3057">
        <v>0.99007484444724903</v>
      </c>
      <c r="BD3057">
        <v>1</v>
      </c>
      <c r="BE3057">
        <v>9.9251555527507702E-3</v>
      </c>
      <c r="BF3057">
        <v>62.075649336146903</v>
      </c>
      <c r="BG3057">
        <v>66.722187283324999</v>
      </c>
      <c r="BH3057">
        <v>62.073337566256001</v>
      </c>
      <c r="BI3057">
        <v>57.149374824158002</v>
      </c>
    </row>
    <row r="3058" spans="1:61" x14ac:dyDescent="0.25">
      <c r="A3058" s="10" t="str">
        <f>VLOOKUP(D3058,'Index-Relations'!E:F,2,FALSE)</f>
        <v>ESG</v>
      </c>
      <c r="B3058" t="s">
        <v>3450</v>
      </c>
      <c r="C3058" s="53" t="s">
        <v>2766</v>
      </c>
      <c r="D3058" s="59" t="s">
        <v>2857</v>
      </c>
      <c r="E3058" s="59" t="s">
        <v>6474</v>
      </c>
      <c r="F3058" t="s">
        <v>1139</v>
      </c>
      <c r="G3058" t="s">
        <v>1138</v>
      </c>
      <c r="H3058" t="s">
        <v>1140</v>
      </c>
      <c r="I3058" s="52">
        <v>45446</v>
      </c>
      <c r="J3058" t="s">
        <v>2457</v>
      </c>
      <c r="K3058">
        <v>96</v>
      </c>
      <c r="L3058" s="73">
        <v>62.571343084710001</v>
      </c>
      <c r="M3058">
        <v>96</v>
      </c>
      <c r="N3058">
        <v>1</v>
      </c>
      <c r="O3058" s="73">
        <v>67.136016068896893</v>
      </c>
      <c r="P3058">
        <v>96</v>
      </c>
      <c r="Q3058">
        <v>1</v>
      </c>
      <c r="R3058">
        <v>96</v>
      </c>
      <c r="S3058">
        <v>0.999999999999999</v>
      </c>
      <c r="T3058">
        <v>35.4328640681493</v>
      </c>
      <c r="U3058">
        <v>0.65706958890420297</v>
      </c>
      <c r="V3058">
        <v>55</v>
      </c>
      <c r="W3058">
        <v>7.6760797245364595E-2</v>
      </c>
      <c r="X3058">
        <v>7</v>
      </c>
      <c r="Y3058">
        <v>96</v>
      </c>
      <c r="Z3058">
        <v>1</v>
      </c>
      <c r="AA3058">
        <v>73.989214035424098</v>
      </c>
      <c r="AB3058">
        <v>87</v>
      </c>
      <c r="AC3058">
        <v>0.89003068139470198</v>
      </c>
      <c r="AD3058">
        <v>9</v>
      </c>
      <c r="AE3058">
        <v>0.109969318605297</v>
      </c>
      <c r="AF3058">
        <v>0</v>
      </c>
      <c r="AG3058">
        <v>0</v>
      </c>
      <c r="AH3058">
        <v>7.4386197019910803E-3</v>
      </c>
      <c r="AI3058">
        <v>8</v>
      </c>
      <c r="AJ3058" s="73">
        <v>57.737351676305003</v>
      </c>
      <c r="AK3058">
        <v>96</v>
      </c>
      <c r="AL3058">
        <v>1</v>
      </c>
      <c r="AM3058">
        <v>0</v>
      </c>
      <c r="AN3058">
        <v>0</v>
      </c>
      <c r="AO3058">
        <v>0</v>
      </c>
      <c r="AP3058">
        <v>0</v>
      </c>
      <c r="AQ3058">
        <v>96</v>
      </c>
      <c r="AR3058">
        <v>1</v>
      </c>
      <c r="AS3058">
        <v>0</v>
      </c>
      <c r="AT3058">
        <v>0</v>
      </c>
      <c r="AU3058">
        <v>0</v>
      </c>
      <c r="AV3058">
        <v>0</v>
      </c>
      <c r="AW3058">
        <v>96</v>
      </c>
      <c r="AX3058">
        <v>1</v>
      </c>
      <c r="AY3058" s="73">
        <v>62.499943905267997</v>
      </c>
      <c r="AZ3058">
        <v>96</v>
      </c>
      <c r="BA3058">
        <v>1</v>
      </c>
      <c r="BB3058">
        <v>95</v>
      </c>
      <c r="BC3058">
        <v>0.99019676701015602</v>
      </c>
      <c r="BD3058">
        <v>1</v>
      </c>
      <c r="BE3058">
        <v>9.8032329898431192E-3</v>
      </c>
      <c r="BF3058">
        <v>62.571343084710001</v>
      </c>
      <c r="BG3058">
        <v>67.136016068896893</v>
      </c>
      <c r="BH3058">
        <v>62.499943905267997</v>
      </c>
      <c r="BI3058">
        <v>57.737351676305003</v>
      </c>
    </row>
    <row r="3059" spans="1:61" x14ac:dyDescent="0.25">
      <c r="A3059" s="10" t="str">
        <f>VLOOKUP(D3059,'Index-Relations'!E:F,2,FALSE)</f>
        <v>ESG</v>
      </c>
      <c r="B3059" t="s">
        <v>3450</v>
      </c>
      <c r="C3059" s="53" t="s">
        <v>2767</v>
      </c>
      <c r="D3059" s="59" t="s">
        <v>2857</v>
      </c>
      <c r="E3059" s="59" t="s">
        <v>6475</v>
      </c>
      <c r="F3059" t="s">
        <v>1139</v>
      </c>
      <c r="G3059" t="s">
        <v>1138</v>
      </c>
      <c r="H3059" t="s">
        <v>1140</v>
      </c>
      <c r="I3059" s="52">
        <v>45413</v>
      </c>
      <c r="J3059" t="s">
        <v>2457</v>
      </c>
      <c r="K3059">
        <v>97</v>
      </c>
      <c r="L3059" s="73">
        <v>61.984891969368903</v>
      </c>
      <c r="M3059">
        <v>97</v>
      </c>
      <c r="N3059">
        <v>1</v>
      </c>
      <c r="O3059" s="73">
        <v>66.111695609758996</v>
      </c>
      <c r="P3059">
        <v>97</v>
      </c>
      <c r="Q3059">
        <v>1</v>
      </c>
      <c r="R3059">
        <v>97</v>
      </c>
      <c r="S3059">
        <v>1</v>
      </c>
      <c r="T3059">
        <v>35.7905024910796</v>
      </c>
      <c r="U3059">
        <v>0.65962338539801102</v>
      </c>
      <c r="V3059">
        <v>56</v>
      </c>
      <c r="W3059">
        <v>7.5017873229552806E-2</v>
      </c>
      <c r="X3059">
        <v>7</v>
      </c>
      <c r="Y3059">
        <v>97</v>
      </c>
      <c r="Z3059">
        <v>1</v>
      </c>
      <c r="AA3059">
        <v>74.496991853722605</v>
      </c>
      <c r="AB3059">
        <v>87</v>
      </c>
      <c r="AC3059">
        <v>0.87441880532934302</v>
      </c>
      <c r="AD3059">
        <v>10</v>
      </c>
      <c r="AE3059">
        <v>0.12558119467065601</v>
      </c>
      <c r="AF3059">
        <v>0</v>
      </c>
      <c r="AG3059">
        <v>0</v>
      </c>
      <c r="AH3059">
        <v>6.8519499151648297E-3</v>
      </c>
      <c r="AI3059">
        <v>8</v>
      </c>
      <c r="AJ3059" s="73">
        <v>57.251803688137002</v>
      </c>
      <c r="AK3059">
        <v>97</v>
      </c>
      <c r="AL3059">
        <v>1</v>
      </c>
      <c r="AM3059">
        <v>0</v>
      </c>
      <c r="AN3059">
        <v>0</v>
      </c>
      <c r="AO3059">
        <v>0</v>
      </c>
      <c r="AP3059">
        <v>0</v>
      </c>
      <c r="AQ3059">
        <v>97</v>
      </c>
      <c r="AR3059">
        <v>0.999999999999999</v>
      </c>
      <c r="AS3059">
        <v>0</v>
      </c>
      <c r="AT3059">
        <v>0</v>
      </c>
      <c r="AU3059">
        <v>0</v>
      </c>
      <c r="AV3059">
        <v>0</v>
      </c>
      <c r="AW3059">
        <v>97</v>
      </c>
      <c r="AX3059">
        <v>1</v>
      </c>
      <c r="AY3059" s="73">
        <v>62.289881192350002</v>
      </c>
      <c r="AZ3059">
        <v>97</v>
      </c>
      <c r="BA3059">
        <v>1</v>
      </c>
      <c r="BB3059">
        <v>96</v>
      </c>
      <c r="BC3059">
        <v>0.98985569089749903</v>
      </c>
      <c r="BD3059">
        <v>1</v>
      </c>
      <c r="BE3059">
        <v>1.0144309102500301E-2</v>
      </c>
      <c r="BF3059">
        <v>61.984891969368903</v>
      </c>
      <c r="BG3059">
        <v>66.111695609758996</v>
      </c>
      <c r="BH3059">
        <v>62.289881192350002</v>
      </c>
      <c r="BI3059">
        <v>57.251803688137002</v>
      </c>
    </row>
    <row r="3060" spans="1:61" x14ac:dyDescent="0.25">
      <c r="A3060" s="10" t="str">
        <f>VLOOKUP(D3060,'Index-Relations'!E:F,2,FALSE)</f>
        <v>ESG</v>
      </c>
      <c r="B3060" t="s">
        <v>3450</v>
      </c>
      <c r="C3060" s="53" t="s">
        <v>2768</v>
      </c>
      <c r="D3060" s="59" t="s">
        <v>2857</v>
      </c>
      <c r="E3060" s="59" t="s">
        <v>6476</v>
      </c>
      <c r="F3060" t="s">
        <v>1139</v>
      </c>
      <c r="G3060" t="s">
        <v>1138</v>
      </c>
      <c r="H3060" t="s">
        <v>1140</v>
      </c>
      <c r="I3060" s="52">
        <v>45383</v>
      </c>
      <c r="J3060" t="s">
        <v>2457</v>
      </c>
      <c r="K3060">
        <v>97</v>
      </c>
      <c r="L3060">
        <v>65.998173206984902</v>
      </c>
      <c r="M3060">
        <v>97</v>
      </c>
      <c r="N3060">
        <v>1</v>
      </c>
      <c r="O3060">
        <v>69.279146703918201</v>
      </c>
      <c r="P3060">
        <v>97</v>
      </c>
      <c r="Q3060">
        <v>1</v>
      </c>
      <c r="R3060">
        <v>97</v>
      </c>
      <c r="S3060">
        <v>1</v>
      </c>
      <c r="T3060">
        <v>35.529075941146999</v>
      </c>
      <c r="U3060">
        <v>0.65756057102502796</v>
      </c>
      <c r="V3060">
        <v>56</v>
      </c>
      <c r="W3060">
        <v>7.42250278804856E-2</v>
      </c>
      <c r="X3060">
        <v>7</v>
      </c>
      <c r="Y3060">
        <v>97</v>
      </c>
      <c r="Z3060">
        <v>1</v>
      </c>
      <c r="AA3060">
        <v>72.129970351473105</v>
      </c>
      <c r="AB3060">
        <v>87</v>
      </c>
      <c r="AC3060">
        <v>0.875322927451884</v>
      </c>
      <c r="AD3060">
        <v>10</v>
      </c>
      <c r="AE3060">
        <v>0.124677072548115</v>
      </c>
      <c r="AF3060">
        <v>0</v>
      </c>
      <c r="AG3060">
        <v>0</v>
      </c>
      <c r="AH3060">
        <v>6.7653577541098601E-3</v>
      </c>
      <c r="AI3060">
        <v>8</v>
      </c>
      <c r="AJ3060">
        <v>61.155603047655497</v>
      </c>
      <c r="AK3060">
        <v>97</v>
      </c>
      <c r="AL3060">
        <v>1</v>
      </c>
      <c r="AM3060">
        <v>0</v>
      </c>
      <c r="AN3060">
        <v>0</v>
      </c>
      <c r="AO3060">
        <v>0</v>
      </c>
      <c r="AP3060">
        <v>0</v>
      </c>
      <c r="AQ3060">
        <v>97</v>
      </c>
      <c r="AR3060">
        <v>1</v>
      </c>
      <c r="AS3060">
        <v>0</v>
      </c>
      <c r="AT3060">
        <v>0</v>
      </c>
      <c r="AU3060">
        <v>0</v>
      </c>
      <c r="AV3060">
        <v>0</v>
      </c>
      <c r="AW3060">
        <v>97</v>
      </c>
      <c r="AX3060">
        <v>0.999999999999999</v>
      </c>
      <c r="AY3060">
        <v>66.232149444270604</v>
      </c>
      <c r="AZ3060">
        <v>97</v>
      </c>
      <c r="BA3060">
        <v>1</v>
      </c>
      <c r="BB3060">
        <v>96</v>
      </c>
      <c r="BC3060">
        <v>0.99035653306682103</v>
      </c>
      <c r="BD3060">
        <v>1</v>
      </c>
      <c r="BE3060">
        <v>9.6434669331789194E-3</v>
      </c>
      <c r="BF3060">
        <v>61.862361055614997</v>
      </c>
      <c r="BG3060">
        <v>66.075384884989006</v>
      </c>
      <c r="BH3060">
        <v>62.203158900468999</v>
      </c>
      <c r="BI3060">
        <v>57.034559046467898</v>
      </c>
    </row>
    <row r="3061" spans="1:61" x14ac:dyDescent="0.25">
      <c r="A3061" s="10" t="str">
        <f>VLOOKUP(D3061,'Index-Relations'!E:F,2,FALSE)</f>
        <v>ESG</v>
      </c>
      <c r="B3061" t="s">
        <v>3450</v>
      </c>
      <c r="C3061" s="53" t="s">
        <v>2769</v>
      </c>
      <c r="D3061" s="59" t="s">
        <v>2857</v>
      </c>
      <c r="E3061" s="59" t="s">
        <v>6477</v>
      </c>
      <c r="F3061" t="s">
        <v>1139</v>
      </c>
      <c r="G3061" t="s">
        <v>1138</v>
      </c>
      <c r="H3061" t="s">
        <v>1140</v>
      </c>
      <c r="I3061" s="52">
        <v>45352</v>
      </c>
      <c r="J3061" t="s">
        <v>2457</v>
      </c>
      <c r="K3061">
        <v>97</v>
      </c>
      <c r="L3061">
        <v>66.7784713204952</v>
      </c>
      <c r="M3061">
        <v>97</v>
      </c>
      <c r="N3061">
        <v>1</v>
      </c>
      <c r="O3061">
        <v>70.023349753199398</v>
      </c>
      <c r="P3061">
        <v>97</v>
      </c>
      <c r="Q3061">
        <v>1</v>
      </c>
      <c r="R3061">
        <v>97</v>
      </c>
      <c r="S3061">
        <v>1</v>
      </c>
      <c r="T3061">
        <v>35.655674435651797</v>
      </c>
      <c r="U3061">
        <v>0.62456154187000501</v>
      </c>
      <c r="V3061">
        <v>55</v>
      </c>
      <c r="W3061">
        <v>6.4074111814100596E-2</v>
      </c>
      <c r="X3061">
        <v>7</v>
      </c>
      <c r="Y3061">
        <v>97</v>
      </c>
      <c r="Z3061">
        <v>1</v>
      </c>
      <c r="AA3061">
        <v>84.762564324112702</v>
      </c>
      <c r="AB3061">
        <v>87</v>
      </c>
      <c r="AC3061">
        <v>0.87396305229823301</v>
      </c>
      <c r="AD3061">
        <v>10</v>
      </c>
      <c r="AE3061">
        <v>0.12603694770176599</v>
      </c>
      <c r="AF3061">
        <v>0</v>
      </c>
      <c r="AG3061">
        <v>0</v>
      </c>
      <c r="AH3061">
        <v>5.5241551948717301E-3</v>
      </c>
      <c r="AI3061">
        <v>7</v>
      </c>
      <c r="AJ3061">
        <v>62.095642620850498</v>
      </c>
      <c r="AK3061">
        <v>97</v>
      </c>
      <c r="AL3061">
        <v>1</v>
      </c>
      <c r="AM3061">
        <v>0</v>
      </c>
      <c r="AN3061">
        <v>0</v>
      </c>
      <c r="AO3061">
        <v>0</v>
      </c>
      <c r="AP3061">
        <v>0</v>
      </c>
      <c r="AQ3061">
        <v>97</v>
      </c>
      <c r="AR3061">
        <v>1</v>
      </c>
      <c r="AS3061">
        <v>0</v>
      </c>
      <c r="AT3061">
        <v>0</v>
      </c>
      <c r="AU3061">
        <v>0</v>
      </c>
      <c r="AV3061">
        <v>0</v>
      </c>
      <c r="AW3061">
        <v>97</v>
      </c>
      <c r="AX3061">
        <v>1</v>
      </c>
      <c r="AY3061">
        <v>66.826173808825899</v>
      </c>
      <c r="AZ3061">
        <v>97</v>
      </c>
      <c r="BA3061">
        <v>1</v>
      </c>
      <c r="BB3061">
        <v>96</v>
      </c>
      <c r="BC3061">
        <v>0.99050065912490304</v>
      </c>
      <c r="BD3061">
        <v>1</v>
      </c>
      <c r="BE3061">
        <v>9.4993408750964296E-3</v>
      </c>
      <c r="BF3061">
        <v>62.499372586779998</v>
      </c>
      <c r="BG3061">
        <v>66.581815987368898</v>
      </c>
      <c r="BH3061">
        <v>62.791076728709001</v>
      </c>
      <c r="BI3061">
        <v>57.75398923889</v>
      </c>
    </row>
    <row r="3062" spans="1:61" x14ac:dyDescent="0.25">
      <c r="A3062" s="10" t="str">
        <f>VLOOKUP(D3062,'Index-Relations'!E:F,2,FALSE)</f>
        <v>ESG</v>
      </c>
      <c r="B3062" t="s">
        <v>3450</v>
      </c>
      <c r="C3062" s="53" t="s">
        <v>2770</v>
      </c>
      <c r="D3062" s="59" t="s">
        <v>2857</v>
      </c>
      <c r="E3062" s="59" t="s">
        <v>6478</v>
      </c>
      <c r="F3062" t="s">
        <v>1139</v>
      </c>
      <c r="G3062" t="s">
        <v>1138</v>
      </c>
      <c r="H3062" t="s">
        <v>1140</v>
      </c>
      <c r="I3062" s="52">
        <v>45323</v>
      </c>
      <c r="J3062" t="s">
        <v>2457</v>
      </c>
      <c r="K3062">
        <v>100</v>
      </c>
      <c r="L3062">
        <v>66.169099464706505</v>
      </c>
      <c r="M3062">
        <v>100</v>
      </c>
      <c r="N3062">
        <v>1</v>
      </c>
      <c r="O3062">
        <v>69.239422991469894</v>
      </c>
      <c r="P3062">
        <v>100</v>
      </c>
      <c r="Q3062">
        <v>1</v>
      </c>
      <c r="R3062">
        <v>100</v>
      </c>
      <c r="S3062">
        <v>0.999999999999999</v>
      </c>
      <c r="T3062">
        <v>36.354680144086899</v>
      </c>
      <c r="U3062">
        <v>0.62592033920501999</v>
      </c>
      <c r="V3062">
        <v>58</v>
      </c>
      <c r="W3062">
        <v>4.8456718857187303E-2</v>
      </c>
      <c r="X3062">
        <v>7</v>
      </c>
      <c r="Y3062">
        <v>100</v>
      </c>
      <c r="Z3062">
        <v>1</v>
      </c>
      <c r="AA3062">
        <v>72.494654446482798</v>
      </c>
      <c r="AB3062">
        <v>90</v>
      </c>
      <c r="AC3062">
        <v>0.87900141432394396</v>
      </c>
      <c r="AD3062">
        <v>10</v>
      </c>
      <c r="AE3062">
        <v>0.120998585676055</v>
      </c>
      <c r="AF3062">
        <v>0</v>
      </c>
      <c r="AG3062">
        <v>2.776E-17</v>
      </c>
      <c r="AH3062">
        <v>1.7825440753411899E-3</v>
      </c>
      <c r="AI3062">
        <v>5</v>
      </c>
      <c r="AJ3062">
        <v>62.262886302976803</v>
      </c>
      <c r="AK3062">
        <v>100</v>
      </c>
      <c r="AL3062">
        <v>1</v>
      </c>
      <c r="AM3062">
        <v>0</v>
      </c>
      <c r="AN3062">
        <v>0</v>
      </c>
      <c r="AO3062">
        <v>0</v>
      </c>
      <c r="AP3062">
        <v>0</v>
      </c>
      <c r="AQ3062">
        <v>100</v>
      </c>
      <c r="AR3062">
        <v>1</v>
      </c>
      <c r="AS3062">
        <v>0</v>
      </c>
      <c r="AT3062">
        <v>0</v>
      </c>
      <c r="AU3062">
        <v>0</v>
      </c>
      <c r="AV3062">
        <v>0</v>
      </c>
      <c r="AW3062">
        <v>100</v>
      </c>
      <c r="AX3062">
        <v>1</v>
      </c>
      <c r="AY3062">
        <v>65.710255454113707</v>
      </c>
      <c r="AZ3062">
        <v>100</v>
      </c>
      <c r="BA3062">
        <v>1</v>
      </c>
      <c r="BB3062">
        <v>99</v>
      </c>
      <c r="BC3062">
        <v>0.99039138538584104</v>
      </c>
      <c r="BD3062">
        <v>1</v>
      </c>
      <c r="BE3062">
        <v>9.6086146141586403E-3</v>
      </c>
      <c r="BF3062">
        <v>61.9463620847919</v>
      </c>
      <c r="BG3062">
        <v>65.786577166075901</v>
      </c>
      <c r="BH3062">
        <v>61.855453381362899</v>
      </c>
      <c r="BI3062">
        <v>57.878249261825999</v>
      </c>
    </row>
    <row r="3063" spans="1:61" x14ac:dyDescent="0.25">
      <c r="A3063" s="10" t="str">
        <f>VLOOKUP(D3063,'Index-Relations'!E:F,2,FALSE)</f>
        <v>ESG</v>
      </c>
      <c r="B3063" t="s">
        <v>3450</v>
      </c>
      <c r="C3063" s="53" t="s">
        <v>2760</v>
      </c>
      <c r="D3063" s="59" t="s">
        <v>2858</v>
      </c>
      <c r="E3063" s="59" t="s">
        <v>6479</v>
      </c>
      <c r="F3063" t="s">
        <v>1143</v>
      </c>
      <c r="G3063" t="s">
        <v>1142</v>
      </c>
      <c r="H3063" t="s">
        <v>1144</v>
      </c>
      <c r="I3063" s="52">
        <v>45659</v>
      </c>
      <c r="J3063" t="s">
        <v>2457</v>
      </c>
      <c r="K3063">
        <v>94</v>
      </c>
      <c r="L3063" s="73">
        <v>59.890069578078901</v>
      </c>
      <c r="M3063">
        <v>94</v>
      </c>
      <c r="N3063">
        <v>1</v>
      </c>
      <c r="O3063" s="73">
        <v>65.409594120186</v>
      </c>
      <c r="P3063">
        <v>94</v>
      </c>
      <c r="Q3063">
        <v>1</v>
      </c>
      <c r="R3063">
        <v>94</v>
      </c>
      <c r="S3063">
        <v>1</v>
      </c>
      <c r="T3063">
        <v>33.077759422310301</v>
      </c>
      <c r="U3063">
        <v>0.59385477693462896</v>
      </c>
      <c r="V3063">
        <v>48</v>
      </c>
      <c r="W3063">
        <v>2.4664045554214701E-2</v>
      </c>
      <c r="X3063">
        <v>6</v>
      </c>
      <c r="Y3063">
        <v>94</v>
      </c>
      <c r="Z3063">
        <v>1</v>
      </c>
      <c r="AA3063">
        <v>39.578131670857999</v>
      </c>
      <c r="AB3063">
        <v>81</v>
      </c>
      <c r="AC3063">
        <v>0.83992546258572898</v>
      </c>
      <c r="AD3063">
        <v>13</v>
      </c>
      <c r="AE3063">
        <v>0.16007453741427</v>
      </c>
      <c r="AF3063">
        <v>0</v>
      </c>
      <c r="AG3063">
        <v>0</v>
      </c>
      <c r="AH3063">
        <v>4.9522038353286702E-4</v>
      </c>
      <c r="AI3063">
        <v>3</v>
      </c>
      <c r="AJ3063" s="73">
        <v>54.959443203100903</v>
      </c>
      <c r="AK3063">
        <v>94</v>
      </c>
      <c r="AL3063">
        <v>1</v>
      </c>
      <c r="AM3063">
        <v>0</v>
      </c>
      <c r="AN3063">
        <v>0</v>
      </c>
      <c r="AO3063">
        <v>5.8064375710250296E-3</v>
      </c>
      <c r="AP3063">
        <v>1</v>
      </c>
      <c r="AQ3063">
        <v>94</v>
      </c>
      <c r="AR3063">
        <v>1</v>
      </c>
      <c r="AS3063">
        <v>0</v>
      </c>
      <c r="AT3063">
        <v>0</v>
      </c>
      <c r="AU3063">
        <v>0</v>
      </c>
      <c r="AV3063">
        <v>0</v>
      </c>
      <c r="AW3063">
        <v>94</v>
      </c>
      <c r="AX3063">
        <v>0.999999999999999</v>
      </c>
      <c r="AY3063" s="73">
        <v>59.755831164283997</v>
      </c>
      <c r="AZ3063">
        <v>94</v>
      </c>
      <c r="BA3063">
        <v>1</v>
      </c>
      <c r="BB3063">
        <v>91</v>
      </c>
      <c r="BC3063">
        <v>0.97674445624872896</v>
      </c>
      <c r="BD3063">
        <v>2</v>
      </c>
      <c r="BE3063">
        <v>1.7449106180245502E-2</v>
      </c>
      <c r="BF3063">
        <v>59.890069578078901</v>
      </c>
      <c r="BG3063">
        <v>65.409594120186</v>
      </c>
      <c r="BH3063">
        <v>59.755831164283997</v>
      </c>
      <c r="BI3063">
        <v>54.959443203100903</v>
      </c>
    </row>
    <row r="3064" spans="1:61" x14ac:dyDescent="0.25">
      <c r="A3064" s="10" t="str">
        <f>VLOOKUP(D3064,'Index-Relations'!E:F,2,FALSE)</f>
        <v>ESG</v>
      </c>
      <c r="B3064" t="s">
        <v>3450</v>
      </c>
      <c r="C3064" s="53" t="s">
        <v>2761</v>
      </c>
      <c r="D3064" s="59" t="s">
        <v>2858</v>
      </c>
      <c r="E3064" s="59" t="s">
        <v>6480</v>
      </c>
      <c r="F3064" t="s">
        <v>1143</v>
      </c>
      <c r="G3064" t="s">
        <v>1142</v>
      </c>
      <c r="H3064" t="s">
        <v>1144</v>
      </c>
      <c r="I3064" s="52">
        <v>45628</v>
      </c>
      <c r="J3064" t="s">
        <v>2457</v>
      </c>
      <c r="K3064">
        <v>94</v>
      </c>
      <c r="L3064" s="73">
        <v>59.779354897509897</v>
      </c>
      <c r="M3064">
        <v>94</v>
      </c>
      <c r="N3064">
        <v>1</v>
      </c>
      <c r="O3064" s="73">
        <v>65.280674388172997</v>
      </c>
      <c r="P3064">
        <v>94</v>
      </c>
      <c r="Q3064">
        <v>1</v>
      </c>
      <c r="R3064">
        <v>94</v>
      </c>
      <c r="S3064">
        <v>0.999999999999999</v>
      </c>
      <c r="T3064">
        <v>32.988391356824899</v>
      </c>
      <c r="U3064">
        <v>0.61133229705338599</v>
      </c>
      <c r="V3064">
        <v>48</v>
      </c>
      <c r="W3064">
        <v>3.24531758018234E-2</v>
      </c>
      <c r="X3064">
        <v>7</v>
      </c>
      <c r="Y3064">
        <v>94</v>
      </c>
      <c r="Z3064">
        <v>0.999999999999999</v>
      </c>
      <c r="AA3064">
        <v>36.055476414646598</v>
      </c>
      <c r="AB3064">
        <v>82</v>
      </c>
      <c r="AC3064">
        <v>0.84991835792801296</v>
      </c>
      <c r="AD3064">
        <v>12</v>
      </c>
      <c r="AE3064">
        <v>0.15008164207198599</v>
      </c>
      <c r="AF3064">
        <v>0</v>
      </c>
      <c r="AG3064">
        <v>0</v>
      </c>
      <c r="AH3064">
        <v>4.77455582411726E-4</v>
      </c>
      <c r="AI3064">
        <v>3</v>
      </c>
      <c r="AJ3064" s="73">
        <v>54.825134992888003</v>
      </c>
      <c r="AK3064">
        <v>94</v>
      </c>
      <c r="AL3064">
        <v>1</v>
      </c>
      <c r="AM3064">
        <v>0</v>
      </c>
      <c r="AN3064">
        <v>0</v>
      </c>
      <c r="AO3064">
        <v>5.82126971216198E-3</v>
      </c>
      <c r="AP3064">
        <v>1</v>
      </c>
      <c r="AQ3064">
        <v>94</v>
      </c>
      <c r="AR3064">
        <v>1</v>
      </c>
      <c r="AS3064">
        <v>0</v>
      </c>
      <c r="AT3064">
        <v>0</v>
      </c>
      <c r="AU3064">
        <v>0</v>
      </c>
      <c r="AV3064">
        <v>0</v>
      </c>
      <c r="AW3064">
        <v>94</v>
      </c>
      <c r="AX3064">
        <v>0.999999999999999</v>
      </c>
      <c r="AY3064" s="73">
        <v>59.686606243120004</v>
      </c>
      <c r="AZ3064">
        <v>94</v>
      </c>
      <c r="BA3064">
        <v>1</v>
      </c>
      <c r="BB3064">
        <v>91</v>
      </c>
      <c r="BC3064">
        <v>0.97726302785330799</v>
      </c>
      <c r="BD3064">
        <v>2</v>
      </c>
      <c r="BE3064">
        <v>1.6915702434529799E-2</v>
      </c>
      <c r="BF3064">
        <v>59.779354897509897</v>
      </c>
      <c r="BG3064">
        <v>65.280674388172997</v>
      </c>
      <c r="BH3064">
        <v>59.686606243120004</v>
      </c>
      <c r="BI3064">
        <v>54.825134992888003</v>
      </c>
    </row>
    <row r="3065" spans="1:61" x14ac:dyDescent="0.25">
      <c r="A3065" s="10" t="str">
        <f>VLOOKUP(D3065,'Index-Relations'!E:F,2,FALSE)</f>
        <v>ESG</v>
      </c>
      <c r="B3065" t="s">
        <v>3450</v>
      </c>
      <c r="C3065" s="53" t="s">
        <v>2762</v>
      </c>
      <c r="D3065" s="59" t="s">
        <v>2858</v>
      </c>
      <c r="E3065" s="59" t="s">
        <v>6481</v>
      </c>
      <c r="F3065" t="s">
        <v>1143</v>
      </c>
      <c r="G3065" t="s">
        <v>1142</v>
      </c>
      <c r="H3065" t="s">
        <v>1144</v>
      </c>
      <c r="I3065" s="52">
        <v>45597</v>
      </c>
      <c r="J3065" t="s">
        <v>2457</v>
      </c>
      <c r="K3065">
        <v>94</v>
      </c>
      <c r="L3065" s="73">
        <v>60.129904372630001</v>
      </c>
      <c r="M3065">
        <v>94</v>
      </c>
      <c r="N3065">
        <v>1</v>
      </c>
      <c r="O3065" s="73">
        <v>65.703519775350003</v>
      </c>
      <c r="P3065">
        <v>94</v>
      </c>
      <c r="Q3065">
        <v>1</v>
      </c>
      <c r="R3065">
        <v>94</v>
      </c>
      <c r="S3065">
        <v>1</v>
      </c>
      <c r="T3065">
        <v>33.247790185836301</v>
      </c>
      <c r="U3065">
        <v>0.60356377128323002</v>
      </c>
      <c r="V3065">
        <v>48</v>
      </c>
      <c r="W3065">
        <v>3.2756892054670798E-2</v>
      </c>
      <c r="X3065">
        <v>7</v>
      </c>
      <c r="Y3065">
        <v>94</v>
      </c>
      <c r="Z3065">
        <v>1</v>
      </c>
      <c r="AA3065">
        <v>36.6569937164519</v>
      </c>
      <c r="AB3065">
        <v>82</v>
      </c>
      <c r="AC3065">
        <v>0.84506981427580097</v>
      </c>
      <c r="AD3065">
        <v>12</v>
      </c>
      <c r="AE3065">
        <v>0.15493018572419801</v>
      </c>
      <c r="AF3065">
        <v>0</v>
      </c>
      <c r="AG3065">
        <v>0</v>
      </c>
      <c r="AH3065">
        <v>4.8366493538204398E-4</v>
      </c>
      <c r="AI3065">
        <v>3</v>
      </c>
      <c r="AJ3065" s="73">
        <v>55.112470863893897</v>
      </c>
      <c r="AK3065">
        <v>94</v>
      </c>
      <c r="AL3065">
        <v>1</v>
      </c>
      <c r="AM3065">
        <v>0</v>
      </c>
      <c r="AN3065">
        <v>0</v>
      </c>
      <c r="AO3065">
        <v>0</v>
      </c>
      <c r="AP3065">
        <v>0</v>
      </c>
      <c r="AQ3065">
        <v>94</v>
      </c>
      <c r="AR3065">
        <v>1</v>
      </c>
      <c r="AS3065">
        <v>0</v>
      </c>
      <c r="AT3065">
        <v>0</v>
      </c>
      <c r="AU3065">
        <v>0</v>
      </c>
      <c r="AV3065">
        <v>0</v>
      </c>
      <c r="AW3065">
        <v>94</v>
      </c>
      <c r="AX3065">
        <v>1</v>
      </c>
      <c r="AY3065" s="73">
        <v>60.067527340487999</v>
      </c>
      <c r="AZ3065">
        <v>94</v>
      </c>
      <c r="BA3065">
        <v>1</v>
      </c>
      <c r="BB3065">
        <v>91</v>
      </c>
      <c r="BC3065">
        <v>0.97554596411666294</v>
      </c>
      <c r="BD3065">
        <v>3</v>
      </c>
      <c r="BE3065">
        <v>2.4454035883336101E-2</v>
      </c>
      <c r="BF3065">
        <v>60.129904372630001</v>
      </c>
      <c r="BG3065">
        <v>65.703519775350003</v>
      </c>
      <c r="BH3065">
        <v>60.067527340487999</v>
      </c>
      <c r="BI3065">
        <v>55.112470863893897</v>
      </c>
    </row>
    <row r="3066" spans="1:61" x14ac:dyDescent="0.25">
      <c r="A3066" s="10" t="str">
        <f>VLOOKUP(D3066,'Index-Relations'!E:F,2,FALSE)</f>
        <v>ESG</v>
      </c>
      <c r="B3066" t="s">
        <v>3450</v>
      </c>
      <c r="C3066" s="53" t="s">
        <v>2763</v>
      </c>
      <c r="D3066" s="59" t="s">
        <v>2858</v>
      </c>
      <c r="E3066" s="59" t="s">
        <v>6482</v>
      </c>
      <c r="F3066" t="s">
        <v>1143</v>
      </c>
      <c r="G3066" t="s">
        <v>1142</v>
      </c>
      <c r="H3066" t="s">
        <v>1144</v>
      </c>
      <c r="I3066" s="52">
        <v>45566</v>
      </c>
      <c r="J3066" t="s">
        <v>2457</v>
      </c>
      <c r="K3066">
        <v>94</v>
      </c>
      <c r="L3066" s="73">
        <v>60.445679606238002</v>
      </c>
      <c r="M3066">
        <v>94</v>
      </c>
      <c r="N3066">
        <v>1</v>
      </c>
      <c r="O3066" s="73">
        <v>65.929920090121897</v>
      </c>
      <c r="P3066">
        <v>94</v>
      </c>
      <c r="Q3066">
        <v>1</v>
      </c>
      <c r="R3066">
        <v>94</v>
      </c>
      <c r="S3066">
        <v>0.999999999999999</v>
      </c>
      <c r="T3066">
        <v>33.361827930304202</v>
      </c>
      <c r="U3066">
        <v>0.60201626486246496</v>
      </c>
      <c r="V3066">
        <v>48</v>
      </c>
      <c r="W3066">
        <v>3.2263103272536099E-2</v>
      </c>
      <c r="X3066">
        <v>7</v>
      </c>
      <c r="Y3066">
        <v>94</v>
      </c>
      <c r="Z3066">
        <v>1</v>
      </c>
      <c r="AA3066">
        <v>35.734007271983003</v>
      </c>
      <c r="AB3066">
        <v>81</v>
      </c>
      <c r="AC3066">
        <v>0.83500359553150805</v>
      </c>
      <c r="AD3066">
        <v>13</v>
      </c>
      <c r="AE3066">
        <v>0.16499640446849101</v>
      </c>
      <c r="AF3066">
        <v>0</v>
      </c>
      <c r="AG3066">
        <v>1.3878000000000001E-16</v>
      </c>
      <c r="AH3066">
        <v>4.8870961062999095E-4</v>
      </c>
      <c r="AI3066">
        <v>3</v>
      </c>
      <c r="AJ3066" s="73">
        <v>55.3304411912559</v>
      </c>
      <c r="AK3066">
        <v>94</v>
      </c>
      <c r="AL3066">
        <v>1</v>
      </c>
      <c r="AM3066">
        <v>0</v>
      </c>
      <c r="AN3066">
        <v>0</v>
      </c>
      <c r="AO3066">
        <v>0</v>
      </c>
      <c r="AP3066">
        <v>0</v>
      </c>
      <c r="AQ3066">
        <v>94</v>
      </c>
      <c r="AR3066">
        <v>1</v>
      </c>
      <c r="AS3066">
        <v>0</v>
      </c>
      <c r="AT3066">
        <v>0</v>
      </c>
      <c r="AU3066">
        <v>0</v>
      </c>
      <c r="AV3066">
        <v>0</v>
      </c>
      <c r="AW3066">
        <v>94</v>
      </c>
      <c r="AX3066">
        <v>0.999999999999999</v>
      </c>
      <c r="AY3066" s="73">
        <v>60.528314744996898</v>
      </c>
      <c r="AZ3066">
        <v>94</v>
      </c>
      <c r="BA3066">
        <v>1</v>
      </c>
      <c r="BB3066">
        <v>91</v>
      </c>
      <c r="BC3066">
        <v>0.97489659539998696</v>
      </c>
      <c r="BD3066">
        <v>3</v>
      </c>
      <c r="BE3066">
        <v>2.5103404600012098E-2</v>
      </c>
      <c r="BF3066">
        <v>60.445679606238002</v>
      </c>
      <c r="BG3066">
        <v>65.929920090121897</v>
      </c>
      <c r="BH3066">
        <v>60.528314744996898</v>
      </c>
      <c r="BI3066">
        <v>55.3304411912559</v>
      </c>
    </row>
    <row r="3067" spans="1:61" x14ac:dyDescent="0.25">
      <c r="A3067" s="10" t="str">
        <f>VLOOKUP(D3067,'Index-Relations'!E:F,2,FALSE)</f>
        <v>ESG</v>
      </c>
      <c r="B3067" t="s">
        <v>3450</v>
      </c>
      <c r="C3067" s="53" t="s">
        <v>2764</v>
      </c>
      <c r="D3067" s="59" t="s">
        <v>2858</v>
      </c>
      <c r="E3067" s="59" t="s">
        <v>6483</v>
      </c>
      <c r="F3067" t="s">
        <v>1143</v>
      </c>
      <c r="G3067" t="s">
        <v>1142</v>
      </c>
      <c r="H3067" t="s">
        <v>1144</v>
      </c>
      <c r="I3067" s="52">
        <v>45537</v>
      </c>
      <c r="J3067" t="s">
        <v>2457</v>
      </c>
      <c r="K3067">
        <v>96</v>
      </c>
      <c r="L3067" s="73">
        <v>61.017121014925998</v>
      </c>
      <c r="M3067">
        <v>96</v>
      </c>
      <c r="N3067">
        <v>1</v>
      </c>
      <c r="O3067" s="73">
        <v>66.334717569679</v>
      </c>
      <c r="P3067">
        <v>96</v>
      </c>
      <c r="Q3067">
        <v>1</v>
      </c>
      <c r="R3067">
        <v>96</v>
      </c>
      <c r="S3067">
        <v>1</v>
      </c>
      <c r="T3067">
        <v>34.026358167390903</v>
      </c>
      <c r="U3067">
        <v>0.60742472702831196</v>
      </c>
      <c r="V3067">
        <v>50</v>
      </c>
      <c r="W3067">
        <v>3.2673904394068899E-2</v>
      </c>
      <c r="X3067">
        <v>8</v>
      </c>
      <c r="Y3067">
        <v>96</v>
      </c>
      <c r="Z3067">
        <v>1</v>
      </c>
      <c r="AA3067">
        <v>37.532319791812697</v>
      </c>
      <c r="AB3067">
        <v>84</v>
      </c>
      <c r="AC3067">
        <v>0.84871363271730504</v>
      </c>
      <c r="AD3067">
        <v>13</v>
      </c>
      <c r="AE3067">
        <v>0.159888306035957</v>
      </c>
      <c r="AF3067">
        <v>-1</v>
      </c>
      <c r="AG3067">
        <v>0</v>
      </c>
      <c r="AH3067">
        <v>4.7661678730293402E-4</v>
      </c>
      <c r="AI3067">
        <v>3</v>
      </c>
      <c r="AJ3067" s="73">
        <v>55.996225877962999</v>
      </c>
      <c r="AK3067">
        <v>96</v>
      </c>
      <c r="AL3067">
        <v>1</v>
      </c>
      <c r="AM3067">
        <v>0</v>
      </c>
      <c r="AN3067">
        <v>0</v>
      </c>
      <c r="AO3067">
        <v>0</v>
      </c>
      <c r="AP3067">
        <v>0</v>
      </c>
      <c r="AQ3067">
        <v>96</v>
      </c>
      <c r="AR3067">
        <v>0.999999999999999</v>
      </c>
      <c r="AS3067">
        <v>0</v>
      </c>
      <c r="AT3067">
        <v>0</v>
      </c>
      <c r="AU3067">
        <v>0</v>
      </c>
      <c r="AV3067">
        <v>0</v>
      </c>
      <c r="AW3067">
        <v>96</v>
      </c>
      <c r="AX3067">
        <v>1</v>
      </c>
      <c r="AY3067" s="73">
        <v>61.133150290078</v>
      </c>
      <c r="AZ3067">
        <v>96</v>
      </c>
      <c r="BA3067">
        <v>1</v>
      </c>
      <c r="BB3067">
        <v>93</v>
      </c>
      <c r="BC3067">
        <v>0.97556176519912796</v>
      </c>
      <c r="BD3067">
        <v>3</v>
      </c>
      <c r="BE3067">
        <v>2.4438234800871001E-2</v>
      </c>
      <c r="BF3067">
        <v>61.017121014925998</v>
      </c>
      <c r="BG3067">
        <v>66.334717569679</v>
      </c>
      <c r="BH3067">
        <v>61.133150290078</v>
      </c>
      <c r="BI3067">
        <v>55.996225877962999</v>
      </c>
    </row>
    <row r="3068" spans="1:61" x14ac:dyDescent="0.25">
      <c r="A3068" s="10" t="str">
        <f>VLOOKUP(D3068,'Index-Relations'!E:F,2,FALSE)</f>
        <v>ESG</v>
      </c>
      <c r="B3068" t="s">
        <v>3450</v>
      </c>
      <c r="C3068" s="53" t="s">
        <v>3350</v>
      </c>
      <c r="D3068" s="59" t="s">
        <v>2858</v>
      </c>
      <c r="E3068" s="59" t="s">
        <v>6484</v>
      </c>
      <c r="F3068" t="s">
        <v>1143</v>
      </c>
      <c r="G3068" t="s">
        <v>1142</v>
      </c>
      <c r="H3068" t="s">
        <v>1144</v>
      </c>
      <c r="I3068" s="52">
        <v>45505</v>
      </c>
      <c r="J3068" t="s">
        <v>2457</v>
      </c>
      <c r="K3068">
        <v>96</v>
      </c>
      <c r="L3068" s="73">
        <v>60.856593376877903</v>
      </c>
      <c r="M3068">
        <v>96</v>
      </c>
      <c r="N3068">
        <v>1</v>
      </c>
      <c r="O3068" s="73">
        <v>66.133766357254004</v>
      </c>
      <c r="P3068">
        <v>96</v>
      </c>
      <c r="Q3068">
        <v>1</v>
      </c>
      <c r="R3068">
        <v>96</v>
      </c>
      <c r="S3068">
        <v>1</v>
      </c>
      <c r="T3068">
        <v>34.166472901954499</v>
      </c>
      <c r="U3068">
        <v>0.60562711972001304</v>
      </c>
      <c r="V3068">
        <v>50</v>
      </c>
      <c r="W3068">
        <v>3.1685552810282097E-2</v>
      </c>
      <c r="X3068">
        <v>8</v>
      </c>
      <c r="Y3068">
        <v>96</v>
      </c>
      <c r="Z3068">
        <v>1</v>
      </c>
      <c r="AA3068">
        <v>39.480690171061802</v>
      </c>
      <c r="AB3068">
        <v>85</v>
      </c>
      <c r="AC3068">
        <v>0.86316793882929599</v>
      </c>
      <c r="AD3068">
        <v>11</v>
      </c>
      <c r="AE3068">
        <v>0.13683206117070301</v>
      </c>
      <c r="AF3068">
        <v>0</v>
      </c>
      <c r="AG3068">
        <v>0</v>
      </c>
      <c r="AH3068">
        <v>4.7449703187147702E-4</v>
      </c>
      <c r="AI3068">
        <v>3</v>
      </c>
      <c r="AJ3068" s="73">
        <v>55.993902061220901</v>
      </c>
      <c r="AK3068">
        <v>96</v>
      </c>
      <c r="AL3068">
        <v>1</v>
      </c>
      <c r="AM3068">
        <v>0</v>
      </c>
      <c r="AN3068">
        <v>0</v>
      </c>
      <c r="AO3068">
        <v>0</v>
      </c>
      <c r="AP3068">
        <v>0</v>
      </c>
      <c r="AQ3068">
        <v>96</v>
      </c>
      <c r="AR3068">
        <v>0.999999999999999</v>
      </c>
      <c r="AS3068">
        <v>0</v>
      </c>
      <c r="AT3068">
        <v>0</v>
      </c>
      <c r="AU3068">
        <v>0</v>
      </c>
      <c r="AV3068">
        <v>0</v>
      </c>
      <c r="AW3068">
        <v>96</v>
      </c>
      <c r="AX3068">
        <v>1</v>
      </c>
      <c r="AY3068" s="73">
        <v>60.868419903457998</v>
      </c>
      <c r="AZ3068">
        <v>96</v>
      </c>
      <c r="BA3068">
        <v>1</v>
      </c>
      <c r="BB3068">
        <v>94</v>
      </c>
      <c r="BC3068">
        <v>0.980821648519834</v>
      </c>
      <c r="BD3068">
        <v>2</v>
      </c>
      <c r="BE3068">
        <v>1.9178351480165501E-2</v>
      </c>
      <c r="BF3068">
        <v>60.856593376877903</v>
      </c>
      <c r="BG3068">
        <v>66.133766357254004</v>
      </c>
      <c r="BH3068">
        <v>60.868419903457998</v>
      </c>
      <c r="BI3068">
        <v>55.993902061220901</v>
      </c>
    </row>
    <row r="3069" spans="1:61" x14ac:dyDescent="0.25">
      <c r="A3069" s="10" t="str">
        <f>VLOOKUP(D3069,'Index-Relations'!E:F,2,FALSE)</f>
        <v>ESG</v>
      </c>
      <c r="B3069" t="s">
        <v>3450</v>
      </c>
      <c r="C3069" s="53" t="s">
        <v>2765</v>
      </c>
      <c r="D3069" s="59" t="s">
        <v>2858</v>
      </c>
      <c r="E3069" s="59" t="s">
        <v>6485</v>
      </c>
      <c r="F3069" t="s">
        <v>1143</v>
      </c>
      <c r="G3069" t="s">
        <v>1142</v>
      </c>
      <c r="H3069" t="s">
        <v>1144</v>
      </c>
      <c r="I3069" s="52">
        <v>45474</v>
      </c>
      <c r="J3069" t="s">
        <v>2457</v>
      </c>
      <c r="K3069">
        <v>97</v>
      </c>
      <c r="L3069" s="73">
        <v>60.703587548999899</v>
      </c>
      <c r="M3069">
        <v>97</v>
      </c>
      <c r="N3069">
        <v>1</v>
      </c>
      <c r="O3069" s="73">
        <v>65.737353457278999</v>
      </c>
      <c r="P3069">
        <v>97</v>
      </c>
      <c r="Q3069">
        <v>1</v>
      </c>
      <c r="R3069">
        <v>97</v>
      </c>
      <c r="S3069">
        <v>1</v>
      </c>
      <c r="T3069">
        <v>33.875639908757897</v>
      </c>
      <c r="U3069">
        <v>0.59547958966288805</v>
      </c>
      <c r="V3069">
        <v>51</v>
      </c>
      <c r="W3069">
        <v>2.87150447078099E-2</v>
      </c>
      <c r="X3069">
        <v>7</v>
      </c>
      <c r="Y3069">
        <v>97</v>
      </c>
      <c r="Z3069">
        <v>1</v>
      </c>
      <c r="AA3069">
        <v>41.978917092124902</v>
      </c>
      <c r="AB3069">
        <v>87</v>
      </c>
      <c r="AC3069">
        <v>0.87564698692255205</v>
      </c>
      <c r="AD3069">
        <v>10</v>
      </c>
      <c r="AE3069">
        <v>0.12435301307744701</v>
      </c>
      <c r="AF3069">
        <v>0</v>
      </c>
      <c r="AG3069">
        <v>0</v>
      </c>
      <c r="AH3069">
        <v>7.4850155594687301E-4</v>
      </c>
      <c r="AI3069">
        <v>3</v>
      </c>
      <c r="AJ3069" s="73">
        <v>55.628557226760002</v>
      </c>
      <c r="AK3069">
        <v>97</v>
      </c>
      <c r="AL3069">
        <v>1</v>
      </c>
      <c r="AM3069">
        <v>0</v>
      </c>
      <c r="AN3069">
        <v>0</v>
      </c>
      <c r="AO3069">
        <v>0</v>
      </c>
      <c r="AP3069">
        <v>0</v>
      </c>
      <c r="AQ3069">
        <v>97</v>
      </c>
      <c r="AR3069">
        <v>0.999999999999999</v>
      </c>
      <c r="AS3069">
        <v>0</v>
      </c>
      <c r="AT3069">
        <v>0</v>
      </c>
      <c r="AU3069">
        <v>0</v>
      </c>
      <c r="AV3069">
        <v>0</v>
      </c>
      <c r="AW3069">
        <v>97</v>
      </c>
      <c r="AX3069">
        <v>0.999999999999999</v>
      </c>
      <c r="AY3069" s="73">
        <v>61.183306262698999</v>
      </c>
      <c r="AZ3069">
        <v>97</v>
      </c>
      <c r="BA3069">
        <v>1</v>
      </c>
      <c r="BB3069">
        <v>95</v>
      </c>
      <c r="BC3069">
        <v>0.98242095900432302</v>
      </c>
      <c r="BD3069">
        <v>2</v>
      </c>
      <c r="BE3069">
        <v>1.7579040995676601E-2</v>
      </c>
      <c r="BF3069">
        <v>60.703587548999899</v>
      </c>
      <c r="BG3069">
        <v>65.737353457278999</v>
      </c>
      <c r="BH3069">
        <v>61.183306262698999</v>
      </c>
      <c r="BI3069">
        <v>55.628557226760002</v>
      </c>
    </row>
    <row r="3070" spans="1:61" x14ac:dyDescent="0.25">
      <c r="A3070" s="10" t="str">
        <f>VLOOKUP(D3070,'Index-Relations'!E:F,2,FALSE)</f>
        <v>ESG</v>
      </c>
      <c r="B3070" t="s">
        <v>3450</v>
      </c>
      <c r="C3070" s="53" t="s">
        <v>2766</v>
      </c>
      <c r="D3070" s="59" t="s">
        <v>2858</v>
      </c>
      <c r="E3070" s="59" t="s">
        <v>6486</v>
      </c>
      <c r="F3070" t="s">
        <v>1143</v>
      </c>
      <c r="G3070" t="s">
        <v>1142</v>
      </c>
      <c r="H3070" t="s">
        <v>1144</v>
      </c>
      <c r="I3070" s="52">
        <v>45446</v>
      </c>
      <c r="J3070" t="s">
        <v>2457</v>
      </c>
      <c r="K3070">
        <v>97</v>
      </c>
      <c r="L3070" s="73">
        <v>60.885511472281998</v>
      </c>
      <c r="M3070">
        <v>97</v>
      </c>
      <c r="N3070">
        <v>1</v>
      </c>
      <c r="O3070" s="73">
        <v>65.798511095716904</v>
      </c>
      <c r="P3070">
        <v>97</v>
      </c>
      <c r="Q3070">
        <v>1</v>
      </c>
      <c r="R3070">
        <v>97</v>
      </c>
      <c r="S3070">
        <v>0.999999999999999</v>
      </c>
      <c r="T3070">
        <v>34.000389142714504</v>
      </c>
      <c r="U3070">
        <v>0.59409275754866397</v>
      </c>
      <c r="V3070">
        <v>51</v>
      </c>
      <c r="W3070">
        <v>2.8627279774946699E-2</v>
      </c>
      <c r="X3070">
        <v>7</v>
      </c>
      <c r="Y3070">
        <v>97</v>
      </c>
      <c r="Z3070">
        <v>1</v>
      </c>
      <c r="AA3070">
        <v>42.310459429031503</v>
      </c>
      <c r="AB3070">
        <v>88</v>
      </c>
      <c r="AC3070">
        <v>0.88754090436475297</v>
      </c>
      <c r="AD3070">
        <v>9</v>
      </c>
      <c r="AE3070">
        <v>0.112459095635246</v>
      </c>
      <c r="AF3070">
        <v>0</v>
      </c>
      <c r="AG3070">
        <v>0</v>
      </c>
      <c r="AH3070">
        <v>7.5808152008278898E-4</v>
      </c>
      <c r="AI3070">
        <v>3</v>
      </c>
      <c r="AJ3070" s="73">
        <v>55.898764989598</v>
      </c>
      <c r="AK3070">
        <v>97</v>
      </c>
      <c r="AL3070">
        <v>1</v>
      </c>
      <c r="AM3070">
        <v>0</v>
      </c>
      <c r="AN3070">
        <v>0</v>
      </c>
      <c r="AO3070">
        <v>0</v>
      </c>
      <c r="AP3070">
        <v>0</v>
      </c>
      <c r="AQ3070">
        <v>97</v>
      </c>
      <c r="AR3070">
        <v>1</v>
      </c>
      <c r="AS3070">
        <v>0</v>
      </c>
      <c r="AT3070">
        <v>0</v>
      </c>
      <c r="AU3070">
        <v>0</v>
      </c>
      <c r="AV3070">
        <v>0</v>
      </c>
      <c r="AW3070">
        <v>97</v>
      </c>
      <c r="AX3070">
        <v>1</v>
      </c>
      <c r="AY3070" s="73">
        <v>61.365859588364998</v>
      </c>
      <c r="AZ3070">
        <v>97</v>
      </c>
      <c r="BA3070">
        <v>1</v>
      </c>
      <c r="BB3070">
        <v>95</v>
      </c>
      <c r="BC3070">
        <v>0.98229508073598804</v>
      </c>
      <c r="BD3070">
        <v>2</v>
      </c>
      <c r="BE3070">
        <v>1.7704919264011E-2</v>
      </c>
      <c r="BF3070">
        <v>60.885511472281998</v>
      </c>
      <c r="BG3070">
        <v>65.798511095716904</v>
      </c>
      <c r="BH3070">
        <v>61.365859588364998</v>
      </c>
      <c r="BI3070">
        <v>55.898764989598</v>
      </c>
    </row>
    <row r="3071" spans="1:61" x14ac:dyDescent="0.25">
      <c r="A3071" s="10" t="str">
        <f>VLOOKUP(D3071,'Index-Relations'!E:F,2,FALSE)</f>
        <v>ESG</v>
      </c>
      <c r="B3071" t="s">
        <v>3450</v>
      </c>
      <c r="C3071" s="53" t="s">
        <v>2767</v>
      </c>
      <c r="D3071" s="59" t="s">
        <v>2858</v>
      </c>
      <c r="E3071" s="59" t="s">
        <v>6487</v>
      </c>
      <c r="F3071" t="s">
        <v>1143</v>
      </c>
      <c r="G3071" t="s">
        <v>1142</v>
      </c>
      <c r="H3071" t="s">
        <v>1144</v>
      </c>
      <c r="I3071" s="52">
        <v>45413</v>
      </c>
      <c r="J3071" t="s">
        <v>2457</v>
      </c>
      <c r="K3071">
        <v>98</v>
      </c>
      <c r="L3071" s="73">
        <v>60.394515188009002</v>
      </c>
      <c r="M3071">
        <v>98</v>
      </c>
      <c r="N3071">
        <v>1</v>
      </c>
      <c r="O3071" s="73">
        <v>64.741302809207994</v>
      </c>
      <c r="P3071">
        <v>98</v>
      </c>
      <c r="Q3071">
        <v>1</v>
      </c>
      <c r="R3071">
        <v>98</v>
      </c>
      <c r="S3071">
        <v>1</v>
      </c>
      <c r="T3071">
        <v>34.411647292304004</v>
      </c>
      <c r="U3071">
        <v>0.60020821608496699</v>
      </c>
      <c r="V3071">
        <v>52</v>
      </c>
      <c r="W3071">
        <v>2.7513165153095601E-2</v>
      </c>
      <c r="X3071">
        <v>7</v>
      </c>
      <c r="Y3071">
        <v>98</v>
      </c>
      <c r="Z3071">
        <v>1</v>
      </c>
      <c r="AA3071">
        <v>43.3404235481201</v>
      </c>
      <c r="AB3071">
        <v>88</v>
      </c>
      <c r="AC3071">
        <v>0.87161745254460599</v>
      </c>
      <c r="AD3071">
        <v>10</v>
      </c>
      <c r="AE3071">
        <v>0.12838254745539299</v>
      </c>
      <c r="AF3071">
        <v>0</v>
      </c>
      <c r="AG3071">
        <v>0</v>
      </c>
      <c r="AH3071">
        <v>7.0058517119941997E-4</v>
      </c>
      <c r="AI3071">
        <v>3</v>
      </c>
      <c r="AJ3071" s="73">
        <v>55.534414871604902</v>
      </c>
      <c r="AK3071">
        <v>98</v>
      </c>
      <c r="AL3071">
        <v>1</v>
      </c>
      <c r="AM3071">
        <v>0</v>
      </c>
      <c r="AN3071">
        <v>0</v>
      </c>
      <c r="AO3071">
        <v>0</v>
      </c>
      <c r="AP3071">
        <v>0</v>
      </c>
      <c r="AQ3071">
        <v>98</v>
      </c>
      <c r="AR3071">
        <v>1</v>
      </c>
      <c r="AS3071">
        <v>0</v>
      </c>
      <c r="AT3071">
        <v>0</v>
      </c>
      <c r="AU3071">
        <v>0</v>
      </c>
      <c r="AV3071">
        <v>0</v>
      </c>
      <c r="AW3071">
        <v>98</v>
      </c>
      <c r="AX3071">
        <v>1</v>
      </c>
      <c r="AY3071" s="73">
        <v>61.301808418112898</v>
      </c>
      <c r="AZ3071">
        <v>98</v>
      </c>
      <c r="BA3071">
        <v>1</v>
      </c>
      <c r="BB3071">
        <v>96</v>
      </c>
      <c r="BC3071">
        <v>0.98309948021379001</v>
      </c>
      <c r="BD3071">
        <v>2</v>
      </c>
      <c r="BE3071">
        <v>1.6900519786209701E-2</v>
      </c>
      <c r="BF3071">
        <v>60.394515188009002</v>
      </c>
      <c r="BG3071">
        <v>64.741302809207994</v>
      </c>
      <c r="BH3071">
        <v>61.301808418112898</v>
      </c>
      <c r="BI3071">
        <v>55.534414871604902</v>
      </c>
    </row>
    <row r="3072" spans="1:61" x14ac:dyDescent="0.25">
      <c r="A3072" s="10" t="str">
        <f>VLOOKUP(D3072,'Index-Relations'!E:F,2,FALSE)</f>
        <v>ESG</v>
      </c>
      <c r="B3072" t="s">
        <v>3450</v>
      </c>
      <c r="C3072" s="53" t="s">
        <v>2768</v>
      </c>
      <c r="D3072" s="59" t="s">
        <v>2858</v>
      </c>
      <c r="E3072" s="59" t="s">
        <v>6488</v>
      </c>
      <c r="F3072" t="s">
        <v>1143</v>
      </c>
      <c r="G3072" t="s">
        <v>1142</v>
      </c>
      <c r="H3072" t="s">
        <v>1144</v>
      </c>
      <c r="I3072" s="52">
        <v>45383</v>
      </c>
      <c r="J3072" t="s">
        <v>2457</v>
      </c>
      <c r="K3072">
        <v>99</v>
      </c>
      <c r="L3072">
        <v>64.030705712613695</v>
      </c>
      <c r="M3072">
        <v>99</v>
      </c>
      <c r="N3072">
        <v>1</v>
      </c>
      <c r="O3072">
        <v>68.170776560606498</v>
      </c>
      <c r="P3072">
        <v>99</v>
      </c>
      <c r="Q3072">
        <v>1</v>
      </c>
      <c r="R3072">
        <v>99</v>
      </c>
      <c r="S3072">
        <v>0.999999999999999</v>
      </c>
      <c r="T3072">
        <v>34.897317802181703</v>
      </c>
      <c r="U3072">
        <v>0.60603507021254799</v>
      </c>
      <c r="V3072">
        <v>53</v>
      </c>
      <c r="W3072">
        <v>2.64367287349105E-2</v>
      </c>
      <c r="X3072">
        <v>7</v>
      </c>
      <c r="Y3072">
        <v>99</v>
      </c>
      <c r="Z3072">
        <v>1</v>
      </c>
      <c r="AA3072">
        <v>42.625574545552901</v>
      </c>
      <c r="AB3072">
        <v>89</v>
      </c>
      <c r="AC3072">
        <v>0.87473274030969395</v>
      </c>
      <c r="AD3072">
        <v>10</v>
      </c>
      <c r="AE3072">
        <v>0.125267259690305</v>
      </c>
      <c r="AF3072">
        <v>0</v>
      </c>
      <c r="AG3072">
        <v>2.776E-17</v>
      </c>
      <c r="AH3072">
        <v>6.7900882858785299E-4</v>
      </c>
      <c r="AI3072">
        <v>3</v>
      </c>
      <c r="AJ3072">
        <v>58.515827347877497</v>
      </c>
      <c r="AK3072">
        <v>99</v>
      </c>
      <c r="AL3072">
        <v>1</v>
      </c>
      <c r="AM3072">
        <v>0</v>
      </c>
      <c r="AN3072">
        <v>0</v>
      </c>
      <c r="AO3072">
        <v>0</v>
      </c>
      <c r="AP3072">
        <v>0</v>
      </c>
      <c r="AQ3072">
        <v>99</v>
      </c>
      <c r="AR3072">
        <v>0.999999999999999</v>
      </c>
      <c r="AS3072">
        <v>0</v>
      </c>
      <c r="AT3072">
        <v>0</v>
      </c>
      <c r="AU3072">
        <v>0</v>
      </c>
      <c r="AV3072">
        <v>0</v>
      </c>
      <c r="AW3072">
        <v>99</v>
      </c>
      <c r="AX3072">
        <v>0.999999999999999</v>
      </c>
      <c r="AY3072">
        <v>65.178168309530903</v>
      </c>
      <c r="AZ3072">
        <v>99</v>
      </c>
      <c r="BA3072">
        <v>1</v>
      </c>
      <c r="BB3072">
        <v>97</v>
      </c>
      <c r="BC3072">
        <v>0.98400464420016098</v>
      </c>
      <c r="BD3072">
        <v>2</v>
      </c>
      <c r="BE3072">
        <v>1.5995355799838702E-2</v>
      </c>
      <c r="BF3072">
        <v>60.533797051496002</v>
      </c>
      <c r="BG3072">
        <v>65.023965020080993</v>
      </c>
      <c r="BH3072">
        <v>61.513306786073997</v>
      </c>
      <c r="BI3072">
        <v>55.463894103032899</v>
      </c>
    </row>
    <row r="3073" spans="1:61" x14ac:dyDescent="0.25">
      <c r="A3073" s="10" t="str">
        <f>VLOOKUP(D3073,'Index-Relations'!E:F,2,FALSE)</f>
        <v>ESG</v>
      </c>
      <c r="B3073" t="s">
        <v>3450</v>
      </c>
      <c r="C3073" s="53" t="s">
        <v>2769</v>
      </c>
      <c r="D3073" s="59" t="s">
        <v>2858</v>
      </c>
      <c r="E3073" s="59" t="s">
        <v>6489</v>
      </c>
      <c r="F3073" t="s">
        <v>1143</v>
      </c>
      <c r="G3073" t="s">
        <v>1142</v>
      </c>
      <c r="H3073" t="s">
        <v>1144</v>
      </c>
      <c r="I3073" s="52">
        <v>45352</v>
      </c>
      <c r="J3073" t="s">
        <v>2457</v>
      </c>
      <c r="K3073">
        <v>99</v>
      </c>
      <c r="L3073">
        <v>64.744867844176099</v>
      </c>
      <c r="M3073">
        <v>99</v>
      </c>
      <c r="N3073">
        <v>1</v>
      </c>
      <c r="O3073">
        <v>68.636862859056507</v>
      </c>
      <c r="P3073">
        <v>99</v>
      </c>
      <c r="Q3073">
        <v>1</v>
      </c>
      <c r="R3073">
        <v>99</v>
      </c>
      <c r="S3073">
        <v>0.999999999999999</v>
      </c>
      <c r="T3073">
        <v>34.837679053173702</v>
      </c>
      <c r="U3073">
        <v>0.60888767078457595</v>
      </c>
      <c r="V3073">
        <v>51</v>
      </c>
      <c r="W3073">
        <v>2.7521575503375501E-2</v>
      </c>
      <c r="X3073">
        <v>6</v>
      </c>
      <c r="Y3073">
        <v>99</v>
      </c>
      <c r="Z3073">
        <v>1</v>
      </c>
      <c r="AA3073">
        <v>42.442787262076102</v>
      </c>
      <c r="AB3073">
        <v>89</v>
      </c>
      <c r="AC3073">
        <v>0.875463899577963</v>
      </c>
      <c r="AD3073">
        <v>10</v>
      </c>
      <c r="AE3073">
        <v>0.124536100422035</v>
      </c>
      <c r="AF3073">
        <v>0</v>
      </c>
      <c r="AG3073">
        <v>2.2204E-16</v>
      </c>
      <c r="AH3073">
        <v>5.0445964607418305E-4</v>
      </c>
      <c r="AI3073">
        <v>2</v>
      </c>
      <c r="AJ3073">
        <v>59.526419397822401</v>
      </c>
      <c r="AK3073">
        <v>99</v>
      </c>
      <c r="AL3073">
        <v>1</v>
      </c>
      <c r="AM3073">
        <v>0</v>
      </c>
      <c r="AN3073">
        <v>0</v>
      </c>
      <c r="AO3073">
        <v>0</v>
      </c>
      <c r="AP3073">
        <v>0</v>
      </c>
      <c r="AQ3073">
        <v>99</v>
      </c>
      <c r="AR3073">
        <v>0.999999999999999</v>
      </c>
      <c r="AS3073">
        <v>0</v>
      </c>
      <c r="AT3073">
        <v>0</v>
      </c>
      <c r="AU3073">
        <v>0</v>
      </c>
      <c r="AV3073">
        <v>0</v>
      </c>
      <c r="AW3073">
        <v>99</v>
      </c>
      <c r="AX3073">
        <v>1</v>
      </c>
      <c r="AY3073">
        <v>65.801301585317603</v>
      </c>
      <c r="AZ3073">
        <v>99</v>
      </c>
      <c r="BA3073">
        <v>1</v>
      </c>
      <c r="BB3073">
        <v>97</v>
      </c>
      <c r="BC3073">
        <v>0.98255513846270504</v>
      </c>
      <c r="BD3073">
        <v>2</v>
      </c>
      <c r="BE3073">
        <v>1.74448615372945E-2</v>
      </c>
      <c r="BF3073">
        <v>61.152277276421898</v>
      </c>
      <c r="BG3073">
        <v>65.394831986954998</v>
      </c>
      <c r="BH3073">
        <v>62.102198385123003</v>
      </c>
      <c r="BI3073">
        <v>56.298409789554</v>
      </c>
    </row>
    <row r="3074" spans="1:61" x14ac:dyDescent="0.25">
      <c r="A3074" s="10" t="str">
        <f>VLOOKUP(D3074,'Index-Relations'!E:F,2,FALSE)</f>
        <v>ESG</v>
      </c>
      <c r="B3074" t="s">
        <v>3450</v>
      </c>
      <c r="C3074" s="53" t="s">
        <v>2770</v>
      </c>
      <c r="D3074" s="59" t="s">
        <v>2858</v>
      </c>
      <c r="E3074" s="59" t="s">
        <v>6490</v>
      </c>
      <c r="F3074" t="s">
        <v>1143</v>
      </c>
      <c r="G3074" t="s">
        <v>1142</v>
      </c>
      <c r="H3074" t="s">
        <v>1144</v>
      </c>
      <c r="I3074" s="52">
        <v>45323</v>
      </c>
      <c r="J3074" t="s">
        <v>2457</v>
      </c>
      <c r="K3074">
        <v>100</v>
      </c>
      <c r="L3074">
        <v>64.5849135239379</v>
      </c>
      <c r="M3074">
        <v>100</v>
      </c>
      <c r="N3074">
        <v>1</v>
      </c>
      <c r="O3074">
        <v>68.561709265456997</v>
      </c>
      <c r="P3074">
        <v>100</v>
      </c>
      <c r="Q3074">
        <v>1</v>
      </c>
      <c r="R3074">
        <v>100</v>
      </c>
      <c r="S3074">
        <v>0.999999999999999</v>
      </c>
      <c r="T3074">
        <v>35.075637067344502</v>
      </c>
      <c r="U3074">
        <v>0.59581213698098401</v>
      </c>
      <c r="V3074">
        <v>51</v>
      </c>
      <c r="W3074">
        <v>2.8226847539287E-2</v>
      </c>
      <c r="X3074">
        <v>6</v>
      </c>
      <c r="Y3074">
        <v>100</v>
      </c>
      <c r="Z3074">
        <v>0.999999999999999</v>
      </c>
      <c r="AA3074">
        <v>47.0579484605597</v>
      </c>
      <c r="AB3074">
        <v>90</v>
      </c>
      <c r="AC3074">
        <v>0.87659825252305101</v>
      </c>
      <c r="AD3074">
        <v>10</v>
      </c>
      <c r="AE3074">
        <v>0.123401747476948</v>
      </c>
      <c r="AF3074">
        <v>0</v>
      </c>
      <c r="AG3074">
        <v>1.6652999999999999E-16</v>
      </c>
      <c r="AH3074">
        <v>5.2819931350023698E-4</v>
      </c>
      <c r="AI3074">
        <v>2</v>
      </c>
      <c r="AJ3074">
        <v>59.433833928669102</v>
      </c>
      <c r="AK3074">
        <v>100</v>
      </c>
      <c r="AL3074">
        <v>1</v>
      </c>
      <c r="AM3074">
        <v>0</v>
      </c>
      <c r="AN3074">
        <v>0</v>
      </c>
      <c r="AO3074">
        <v>0</v>
      </c>
      <c r="AP3074">
        <v>0</v>
      </c>
      <c r="AQ3074">
        <v>100</v>
      </c>
      <c r="AR3074">
        <v>1</v>
      </c>
      <c r="AS3074">
        <v>0</v>
      </c>
      <c r="AT3074">
        <v>0</v>
      </c>
      <c r="AU3074">
        <v>0</v>
      </c>
      <c r="AV3074">
        <v>0</v>
      </c>
      <c r="AW3074">
        <v>100</v>
      </c>
      <c r="AX3074">
        <v>1</v>
      </c>
      <c r="AY3074">
        <v>65.545238669467594</v>
      </c>
      <c r="AZ3074">
        <v>100</v>
      </c>
      <c r="BA3074">
        <v>1</v>
      </c>
      <c r="BB3074">
        <v>98</v>
      </c>
      <c r="BC3074">
        <v>0.98051962876693899</v>
      </c>
      <c r="BD3074">
        <v>2</v>
      </c>
      <c r="BE3074">
        <v>1.9480371233060699E-2</v>
      </c>
      <c r="BF3074">
        <v>61.019576259826898</v>
      </c>
      <c r="BG3074">
        <v>65.400233703710995</v>
      </c>
      <c r="BH3074">
        <v>61.877812938718002</v>
      </c>
      <c r="BI3074">
        <v>56.156684803839902</v>
      </c>
    </row>
    <row r="3075" spans="1:61" x14ac:dyDescent="0.25">
      <c r="A3075" s="10" t="str">
        <f>VLOOKUP(D3075,'Index-Relations'!E:F,2,FALSE)</f>
        <v>BM</v>
      </c>
      <c r="B3075" t="s">
        <v>3450</v>
      </c>
      <c r="C3075" s="53" t="s">
        <v>2760</v>
      </c>
      <c r="D3075" s="59" t="s">
        <v>2859</v>
      </c>
      <c r="E3075" s="59" t="s">
        <v>6491</v>
      </c>
      <c r="F3075" t="s">
        <v>1147</v>
      </c>
      <c r="G3075" t="s">
        <v>1146</v>
      </c>
      <c r="H3075" t="s">
        <v>1148</v>
      </c>
      <c r="I3075" s="52">
        <v>45658</v>
      </c>
      <c r="J3075" t="s">
        <v>2457</v>
      </c>
      <c r="K3075">
        <v>1484</v>
      </c>
      <c r="L3075" s="73">
        <v>59.993490505789403</v>
      </c>
      <c r="M3075">
        <v>1464</v>
      </c>
      <c r="N3075">
        <v>0.99726283920832204</v>
      </c>
      <c r="O3075" s="73">
        <v>66.672470180499204</v>
      </c>
      <c r="P3075">
        <v>1464</v>
      </c>
      <c r="Q3075">
        <v>0.99726283920832204</v>
      </c>
      <c r="R3075">
        <v>1427</v>
      </c>
      <c r="S3075">
        <v>0.98924696509978105</v>
      </c>
      <c r="T3075">
        <v>33.110364656972003</v>
      </c>
      <c r="U3075">
        <v>0.66807444584884501</v>
      </c>
      <c r="V3075">
        <v>1063</v>
      </c>
      <c r="W3075">
        <v>0.113277868162418</v>
      </c>
      <c r="X3075">
        <v>195</v>
      </c>
      <c r="Y3075">
        <v>1463</v>
      </c>
      <c r="Z3075">
        <v>0.996466058336126</v>
      </c>
      <c r="AA3075">
        <v>34.172440579060897</v>
      </c>
      <c r="AB3075">
        <v>1217</v>
      </c>
      <c r="AC3075">
        <v>0.91769434476296197</v>
      </c>
      <c r="AD3075">
        <v>245</v>
      </c>
      <c r="AE3075">
        <v>7.8754991625104895E-2</v>
      </c>
      <c r="AF3075">
        <v>22</v>
      </c>
      <c r="AG3075">
        <v>3.55066361193309E-3</v>
      </c>
      <c r="AH3075">
        <v>7.7273176383547198E-3</v>
      </c>
      <c r="AI3075">
        <v>105</v>
      </c>
      <c r="AJ3075" s="73">
        <v>56.584380734477797</v>
      </c>
      <c r="AK3075">
        <v>1464</v>
      </c>
      <c r="AL3075">
        <v>0.99726283920832204</v>
      </c>
      <c r="AM3075">
        <v>9.9457331852158496E-3</v>
      </c>
      <c r="AN3075">
        <v>11</v>
      </c>
      <c r="AO3075">
        <v>5.2533255227269803E-3</v>
      </c>
      <c r="AP3075">
        <v>7</v>
      </c>
      <c r="AQ3075">
        <v>1480</v>
      </c>
      <c r="AR3075">
        <v>0.99970700357692399</v>
      </c>
      <c r="AS3075">
        <v>1.5701712284976101E-2</v>
      </c>
      <c r="AT3075">
        <v>16</v>
      </c>
      <c r="AU3075">
        <v>6.0389590978750102E-3</v>
      </c>
      <c r="AV3075">
        <v>6</v>
      </c>
      <c r="AW3075">
        <v>1480</v>
      </c>
      <c r="AX3075">
        <v>0.99970700357692399</v>
      </c>
      <c r="AY3075" s="73">
        <v>57.3022988721697</v>
      </c>
      <c r="AZ3075">
        <v>1464</v>
      </c>
      <c r="BA3075">
        <v>0.99726283920832204</v>
      </c>
      <c r="BB3075">
        <v>1430</v>
      </c>
      <c r="BC3075">
        <v>0.87303517126698904</v>
      </c>
      <c r="BD3075">
        <v>43</v>
      </c>
      <c r="BE3075">
        <v>0.121418506787208</v>
      </c>
      <c r="BF3075">
        <v>59.993490505789403</v>
      </c>
      <c r="BG3075">
        <v>66.672470180499204</v>
      </c>
      <c r="BH3075">
        <v>57.3022988721697</v>
      </c>
      <c r="BI3075">
        <v>56.584380734477797</v>
      </c>
    </row>
    <row r="3076" spans="1:61" x14ac:dyDescent="0.25">
      <c r="A3076" s="10" t="str">
        <f>VLOOKUP(D3076,'Index-Relations'!E:F,2,FALSE)</f>
        <v>BM</v>
      </c>
      <c r="B3076" t="s">
        <v>3450</v>
      </c>
      <c r="C3076" s="53" t="s">
        <v>2761</v>
      </c>
      <c r="D3076" s="59" t="s">
        <v>2859</v>
      </c>
      <c r="E3076" s="59" t="s">
        <v>6492</v>
      </c>
      <c r="F3076" t="s">
        <v>1147</v>
      </c>
      <c r="G3076" t="s">
        <v>1146</v>
      </c>
      <c r="H3076" t="s">
        <v>1148</v>
      </c>
      <c r="I3076" s="52">
        <v>45628</v>
      </c>
      <c r="J3076" t="s">
        <v>2457</v>
      </c>
      <c r="K3076">
        <v>1487</v>
      </c>
      <c r="L3076" s="73">
        <v>60.092121143500101</v>
      </c>
      <c r="M3076">
        <v>1464</v>
      </c>
      <c r="N3076">
        <v>0.99712091877923203</v>
      </c>
      <c r="O3076" s="73">
        <v>66.599108397363693</v>
      </c>
      <c r="P3076">
        <v>1464</v>
      </c>
      <c r="Q3076">
        <v>0.99712091877923203</v>
      </c>
      <c r="R3076">
        <v>1427</v>
      </c>
      <c r="S3076">
        <v>0.98896465220089502</v>
      </c>
      <c r="T3076">
        <v>33.169530668774399</v>
      </c>
      <c r="U3076">
        <v>0.66989352912795197</v>
      </c>
      <c r="V3076">
        <v>1061</v>
      </c>
      <c r="W3076">
        <v>0.112176545916187</v>
      </c>
      <c r="X3076">
        <v>195</v>
      </c>
      <c r="Y3076">
        <v>1462</v>
      </c>
      <c r="Z3076">
        <v>0.99623797240394096</v>
      </c>
      <c r="AA3076">
        <v>31.721324827697799</v>
      </c>
      <c r="AB3076">
        <v>1219</v>
      </c>
      <c r="AC3076">
        <v>0.91623184702698501</v>
      </c>
      <c r="AD3076">
        <v>242</v>
      </c>
      <c r="AE3076">
        <v>7.9992287053207503E-2</v>
      </c>
      <c r="AF3076">
        <v>26</v>
      </c>
      <c r="AG3076">
        <v>3.77586591980697E-3</v>
      </c>
      <c r="AH3076">
        <v>7.5873230321902999E-3</v>
      </c>
      <c r="AI3076">
        <v>104</v>
      </c>
      <c r="AJ3076" s="73">
        <v>56.712316766236498</v>
      </c>
      <c r="AK3076">
        <v>1464</v>
      </c>
      <c r="AL3076">
        <v>0.99712091877923203</v>
      </c>
      <c r="AM3076">
        <v>1.0307767716398601E-2</v>
      </c>
      <c r="AN3076">
        <v>11</v>
      </c>
      <c r="AO3076">
        <v>5.4632095305924902E-3</v>
      </c>
      <c r="AP3076">
        <v>7</v>
      </c>
      <c r="AQ3076">
        <v>1480</v>
      </c>
      <c r="AR3076">
        <v>0.99956320948641997</v>
      </c>
      <c r="AS3076">
        <v>1.56743380685005E-2</v>
      </c>
      <c r="AT3076">
        <v>16</v>
      </c>
      <c r="AU3076">
        <v>6.4360691813054004E-3</v>
      </c>
      <c r="AV3076">
        <v>6</v>
      </c>
      <c r="AW3076">
        <v>1480</v>
      </c>
      <c r="AX3076">
        <v>0.99956320948641897</v>
      </c>
      <c r="AY3076" s="73">
        <v>57.574227703975197</v>
      </c>
      <c r="AZ3076">
        <v>1464</v>
      </c>
      <c r="BA3076">
        <v>0.99712091877923203</v>
      </c>
      <c r="BB3076">
        <v>1430</v>
      </c>
      <c r="BC3076">
        <v>0.87694296298269203</v>
      </c>
      <c r="BD3076">
        <v>43</v>
      </c>
      <c r="BE3076">
        <v>0.117157036973135</v>
      </c>
      <c r="BF3076">
        <v>60.092121143500101</v>
      </c>
      <c r="BG3076">
        <v>66.599108397363693</v>
      </c>
      <c r="BH3076">
        <v>57.574227703975197</v>
      </c>
      <c r="BI3076">
        <v>56.712316766236498</v>
      </c>
    </row>
    <row r="3077" spans="1:61" x14ac:dyDescent="0.25">
      <c r="A3077" s="10" t="str">
        <f>VLOOKUP(D3077,'Index-Relations'!E:F,2,FALSE)</f>
        <v>BM</v>
      </c>
      <c r="B3077" t="s">
        <v>3450</v>
      </c>
      <c r="C3077" s="53" t="s">
        <v>2762</v>
      </c>
      <c r="D3077" s="59" t="s">
        <v>2859</v>
      </c>
      <c r="E3077" s="59" t="s">
        <v>6493</v>
      </c>
      <c r="F3077" t="s">
        <v>1147</v>
      </c>
      <c r="G3077" t="s">
        <v>1146</v>
      </c>
      <c r="H3077" t="s">
        <v>1148</v>
      </c>
      <c r="I3077" s="52">
        <v>45597</v>
      </c>
      <c r="J3077" t="s">
        <v>2457</v>
      </c>
      <c r="K3077">
        <v>1487</v>
      </c>
      <c r="L3077" s="73">
        <v>60.653718781495598</v>
      </c>
      <c r="M3077">
        <v>1464</v>
      </c>
      <c r="N3077">
        <v>0.99716450260548195</v>
      </c>
      <c r="O3077" s="73">
        <v>67.027989103269903</v>
      </c>
      <c r="P3077">
        <v>1464</v>
      </c>
      <c r="Q3077">
        <v>0.99716450260548195</v>
      </c>
      <c r="R3077">
        <v>1427</v>
      </c>
      <c r="S3077">
        <v>0.98965316018799099</v>
      </c>
      <c r="T3077">
        <v>33.296093003409503</v>
      </c>
      <c r="U3077">
        <v>0.67178968646343795</v>
      </c>
      <c r="V3077">
        <v>1059</v>
      </c>
      <c r="W3077">
        <v>0.112844710442498</v>
      </c>
      <c r="X3077">
        <v>196</v>
      </c>
      <c r="Y3077">
        <v>1462</v>
      </c>
      <c r="Z3077">
        <v>0.99628099788163405</v>
      </c>
      <c r="AA3077">
        <v>33.016892513135197</v>
      </c>
      <c r="AB3077">
        <v>1215</v>
      </c>
      <c r="AC3077">
        <v>0.91510399129741204</v>
      </c>
      <c r="AD3077">
        <v>246</v>
      </c>
      <c r="AE3077">
        <v>8.1159739781771406E-2</v>
      </c>
      <c r="AF3077">
        <v>26</v>
      </c>
      <c r="AG3077">
        <v>3.7362689208163902E-3</v>
      </c>
      <c r="AH3077">
        <v>8.26289752021344E-3</v>
      </c>
      <c r="AI3077">
        <v>103</v>
      </c>
      <c r="AJ3077" s="73">
        <v>57.360623813582897</v>
      </c>
      <c r="AK3077">
        <v>1464</v>
      </c>
      <c r="AL3077">
        <v>0.99716450260548195</v>
      </c>
      <c r="AM3077">
        <v>1.0972510365402199E-2</v>
      </c>
      <c r="AN3077">
        <v>10</v>
      </c>
      <c r="AO3077">
        <v>4.2626108233177204E-3</v>
      </c>
      <c r="AP3077">
        <v>6</v>
      </c>
      <c r="AQ3077">
        <v>1479</v>
      </c>
      <c r="AR3077">
        <v>0.999487351650308</v>
      </c>
      <c r="AS3077">
        <v>1.6057087909213199E-2</v>
      </c>
      <c r="AT3077">
        <v>16</v>
      </c>
      <c r="AU3077">
        <v>6.4776225943975396E-3</v>
      </c>
      <c r="AV3077">
        <v>6</v>
      </c>
      <c r="AW3077">
        <v>1479</v>
      </c>
      <c r="AX3077">
        <v>0.999487351650308</v>
      </c>
      <c r="AY3077" s="73">
        <v>58.081758833658803</v>
      </c>
      <c r="AZ3077">
        <v>1464</v>
      </c>
      <c r="BA3077">
        <v>0.99716450260548195</v>
      </c>
      <c r="BB3077">
        <v>1426</v>
      </c>
      <c r="BC3077">
        <v>0.87664632858777503</v>
      </c>
      <c r="BD3077">
        <v>47</v>
      </c>
      <c r="BE3077">
        <v>0.118578412239215</v>
      </c>
      <c r="BF3077">
        <v>60.653718781495598</v>
      </c>
      <c r="BG3077">
        <v>67.027989103269903</v>
      </c>
      <c r="BH3077">
        <v>58.081758833658803</v>
      </c>
      <c r="BI3077">
        <v>57.360623813582897</v>
      </c>
    </row>
    <row r="3078" spans="1:61" x14ac:dyDescent="0.25">
      <c r="A3078" s="10" t="str">
        <f>VLOOKUP(D3078,'Index-Relations'!E:F,2,FALSE)</f>
        <v>BM</v>
      </c>
      <c r="B3078" t="s">
        <v>3450</v>
      </c>
      <c r="C3078" s="53" t="s">
        <v>2763</v>
      </c>
      <c r="D3078" s="59" t="s">
        <v>2859</v>
      </c>
      <c r="E3078" s="59" t="s">
        <v>6494</v>
      </c>
      <c r="F3078" t="s">
        <v>1147</v>
      </c>
      <c r="G3078" t="s">
        <v>1146</v>
      </c>
      <c r="H3078" t="s">
        <v>1148</v>
      </c>
      <c r="I3078" s="52">
        <v>45566</v>
      </c>
      <c r="J3078" t="s">
        <v>2457</v>
      </c>
      <c r="K3078">
        <v>1485</v>
      </c>
      <c r="L3078" s="73">
        <v>60.835818532889199</v>
      </c>
      <c r="M3078">
        <v>1464</v>
      </c>
      <c r="N3078">
        <v>0.99749509624810795</v>
      </c>
      <c r="O3078" s="73">
        <v>67.218678630892697</v>
      </c>
      <c r="P3078">
        <v>1464</v>
      </c>
      <c r="Q3078">
        <v>0.99749509624810795</v>
      </c>
      <c r="R3078">
        <v>1427</v>
      </c>
      <c r="S3078">
        <v>0.99024462301516303</v>
      </c>
      <c r="T3078">
        <v>33.569073229224202</v>
      </c>
      <c r="U3078">
        <v>0.67259386641544605</v>
      </c>
      <c r="V3078">
        <v>1057</v>
      </c>
      <c r="W3078">
        <v>0.114742010782992</v>
      </c>
      <c r="X3078">
        <v>195</v>
      </c>
      <c r="Y3078">
        <v>1462</v>
      </c>
      <c r="Z3078">
        <v>0.99663459295602097</v>
      </c>
      <c r="AA3078">
        <v>33.645147658000802</v>
      </c>
      <c r="AB3078">
        <v>1226</v>
      </c>
      <c r="AC3078">
        <v>0.93002580575216698</v>
      </c>
      <c r="AD3078">
        <v>235</v>
      </c>
      <c r="AE3078">
        <v>6.6590304782113002E-2</v>
      </c>
      <c r="AF3078">
        <v>24</v>
      </c>
      <c r="AG3078">
        <v>3.3838894657193899E-3</v>
      </c>
      <c r="AH3078">
        <v>7.4516133339503797E-3</v>
      </c>
      <c r="AI3078">
        <v>103</v>
      </c>
      <c r="AJ3078" s="73">
        <v>57.474888424221497</v>
      </c>
      <c r="AK3078">
        <v>1464</v>
      </c>
      <c r="AL3078">
        <v>0.99749509624810795</v>
      </c>
      <c r="AM3078">
        <v>1.12343366925501E-2</v>
      </c>
      <c r="AN3078">
        <v>10</v>
      </c>
      <c r="AO3078">
        <v>4.3052823025374097E-3</v>
      </c>
      <c r="AP3078">
        <v>6</v>
      </c>
      <c r="AQ3078">
        <v>1479</v>
      </c>
      <c r="AR3078">
        <v>0.99961914611501701</v>
      </c>
      <c r="AS3078">
        <v>1.5714929702920301E-2</v>
      </c>
      <c r="AT3078">
        <v>16</v>
      </c>
      <c r="AU3078">
        <v>6.0721688845201396E-3</v>
      </c>
      <c r="AV3078">
        <v>6</v>
      </c>
      <c r="AW3078">
        <v>1479</v>
      </c>
      <c r="AX3078">
        <v>0.99961914611501701</v>
      </c>
      <c r="AY3078" s="73">
        <v>58.248648690272098</v>
      </c>
      <c r="AZ3078">
        <v>1464</v>
      </c>
      <c r="BA3078">
        <v>0.99749509624810795</v>
      </c>
      <c r="BB3078">
        <v>1426</v>
      </c>
      <c r="BC3078">
        <v>0.87688004736063896</v>
      </c>
      <c r="BD3078">
        <v>47</v>
      </c>
      <c r="BE3078">
        <v>0.11843381645183999</v>
      </c>
      <c r="BF3078">
        <v>60.835818532889199</v>
      </c>
      <c r="BG3078">
        <v>67.218678630892697</v>
      </c>
      <c r="BH3078">
        <v>58.248648690272098</v>
      </c>
      <c r="BI3078">
        <v>57.474888424221497</v>
      </c>
    </row>
    <row r="3079" spans="1:61" x14ac:dyDescent="0.25">
      <c r="A3079" s="10" t="str">
        <f>VLOOKUP(D3079,'Index-Relations'!E:F,2,FALSE)</f>
        <v>BM</v>
      </c>
      <c r="B3079" t="s">
        <v>3450</v>
      </c>
      <c r="C3079" s="53" t="s">
        <v>2764</v>
      </c>
      <c r="D3079" s="59" t="s">
        <v>2859</v>
      </c>
      <c r="E3079" s="59" t="s">
        <v>6495</v>
      </c>
      <c r="F3079" t="s">
        <v>1147</v>
      </c>
      <c r="G3079" t="s">
        <v>1146</v>
      </c>
      <c r="H3079" t="s">
        <v>1148</v>
      </c>
      <c r="I3079" s="52">
        <v>45537</v>
      </c>
      <c r="J3079" t="s">
        <v>2457</v>
      </c>
      <c r="K3079">
        <v>1606</v>
      </c>
      <c r="L3079" s="73">
        <v>61.235511529637797</v>
      </c>
      <c r="M3079">
        <v>1587</v>
      </c>
      <c r="N3079">
        <v>0.99800049015106695</v>
      </c>
      <c r="O3079" s="73">
        <v>67.170815410413496</v>
      </c>
      <c r="P3079">
        <v>1587</v>
      </c>
      <c r="Q3079">
        <v>0.99800049015106695</v>
      </c>
      <c r="R3079">
        <v>1541</v>
      </c>
      <c r="S3079">
        <v>0.99175790507226702</v>
      </c>
      <c r="T3079">
        <v>33.558477494916602</v>
      </c>
      <c r="U3079">
        <v>0.68217061061498496</v>
      </c>
      <c r="V3079">
        <v>1143</v>
      </c>
      <c r="W3079">
        <v>0.119173838589425</v>
      </c>
      <c r="X3079">
        <v>210</v>
      </c>
      <c r="Y3079">
        <v>1584</v>
      </c>
      <c r="Z3079">
        <v>0.99714232108476797</v>
      </c>
      <c r="AA3079">
        <v>33.881589764620401</v>
      </c>
      <c r="AB3079">
        <v>1344</v>
      </c>
      <c r="AC3079">
        <v>0.94348321251493905</v>
      </c>
      <c r="AD3079">
        <v>266</v>
      </c>
      <c r="AE3079">
        <v>6.4127592445216694E-2</v>
      </c>
      <c r="AF3079">
        <v>-4</v>
      </c>
      <c r="AG3079">
        <v>0</v>
      </c>
      <c r="AH3079">
        <v>7.2653695657900101E-3</v>
      </c>
      <c r="AI3079">
        <v>106</v>
      </c>
      <c r="AJ3079" s="73">
        <v>57.962145550015201</v>
      </c>
      <c r="AK3079">
        <v>1587</v>
      </c>
      <c r="AL3079">
        <v>0.99800049015106695</v>
      </c>
      <c r="AM3079">
        <v>1.14037191045429E-2</v>
      </c>
      <c r="AN3079">
        <v>10</v>
      </c>
      <c r="AO3079">
        <v>4.3193172687417099E-3</v>
      </c>
      <c r="AP3079">
        <v>5</v>
      </c>
      <c r="AQ3079">
        <v>1601</v>
      </c>
      <c r="AR3079">
        <v>0.999719789909159</v>
      </c>
      <c r="AS3079">
        <v>1.58596063275693E-2</v>
      </c>
      <c r="AT3079">
        <v>15</v>
      </c>
      <c r="AU3079">
        <v>6.3828366059228902E-3</v>
      </c>
      <c r="AV3079">
        <v>8</v>
      </c>
      <c r="AW3079">
        <v>1601</v>
      </c>
      <c r="AX3079">
        <v>0.999719789909159</v>
      </c>
      <c r="AY3079" s="73">
        <v>58.855140859572899</v>
      </c>
      <c r="AZ3079">
        <v>1587</v>
      </c>
      <c r="BA3079">
        <v>0.99800049015106695</v>
      </c>
      <c r="BB3079">
        <v>1549</v>
      </c>
      <c r="BC3079">
        <v>0.88125428559492103</v>
      </c>
      <c r="BD3079">
        <v>47</v>
      </c>
      <c r="BE3079">
        <v>0.11414618704549601</v>
      </c>
      <c r="BF3079">
        <v>61.235511529637797</v>
      </c>
      <c r="BG3079">
        <v>67.170815410413496</v>
      </c>
      <c r="BH3079">
        <v>58.855140859572899</v>
      </c>
      <c r="BI3079">
        <v>57.962145550015201</v>
      </c>
    </row>
    <row r="3080" spans="1:61" x14ac:dyDescent="0.25">
      <c r="A3080" s="10" t="str">
        <f>VLOOKUP(D3080,'Index-Relations'!E:F,2,FALSE)</f>
        <v>BM</v>
      </c>
      <c r="B3080" t="s">
        <v>3450</v>
      </c>
      <c r="C3080" s="53" t="s">
        <v>3350</v>
      </c>
      <c r="D3080" s="59" t="s">
        <v>2859</v>
      </c>
      <c r="E3080" s="59" t="s">
        <v>6496</v>
      </c>
      <c r="F3080" t="s">
        <v>1147</v>
      </c>
      <c r="G3080" t="s">
        <v>1146</v>
      </c>
      <c r="H3080" t="s">
        <v>1148</v>
      </c>
      <c r="I3080" s="52">
        <v>45505</v>
      </c>
      <c r="J3080" t="s">
        <v>2457</v>
      </c>
      <c r="K3080">
        <v>1606</v>
      </c>
      <c r="L3080" s="73">
        <v>61.447125000585601</v>
      </c>
      <c r="M3080">
        <v>1587</v>
      </c>
      <c r="N3080">
        <v>0.99804622514883601</v>
      </c>
      <c r="O3080" s="73">
        <v>67.164584904805594</v>
      </c>
      <c r="P3080">
        <v>1587</v>
      </c>
      <c r="Q3080">
        <v>0.99804622514883601</v>
      </c>
      <c r="R3080">
        <v>1541</v>
      </c>
      <c r="S3080">
        <v>0.99180331946665801</v>
      </c>
      <c r="T3080">
        <v>33.561805822140499</v>
      </c>
      <c r="U3080">
        <v>0.68428724464994595</v>
      </c>
      <c r="V3080">
        <v>1146</v>
      </c>
      <c r="W3080">
        <v>0.12577708309906399</v>
      </c>
      <c r="X3080">
        <v>210</v>
      </c>
      <c r="Y3080">
        <v>1584</v>
      </c>
      <c r="Z3080">
        <v>0.99726698846807404</v>
      </c>
      <c r="AA3080">
        <v>34.712513057684298</v>
      </c>
      <c r="AB3080">
        <v>1329</v>
      </c>
      <c r="AC3080">
        <v>0.94496544913270597</v>
      </c>
      <c r="AD3080">
        <v>254</v>
      </c>
      <c r="AE3080">
        <v>5.2279609538587797E-2</v>
      </c>
      <c r="AF3080">
        <v>23</v>
      </c>
      <c r="AG3080">
        <v>2.75494132870526E-3</v>
      </c>
      <c r="AH3080">
        <v>7.2102061300364098E-3</v>
      </c>
      <c r="AI3080">
        <v>106</v>
      </c>
      <c r="AJ3080" s="73">
        <v>58.1343464144461</v>
      </c>
      <c r="AK3080">
        <v>1587</v>
      </c>
      <c r="AL3080">
        <v>0.99804622514883601</v>
      </c>
      <c r="AM3080">
        <v>1.1202220724007899E-2</v>
      </c>
      <c r="AN3080">
        <v>10</v>
      </c>
      <c r="AO3080">
        <v>4.2260875868863701E-3</v>
      </c>
      <c r="AP3080">
        <v>5</v>
      </c>
      <c r="AQ3080">
        <v>1599</v>
      </c>
      <c r="AR3080">
        <v>0.99895871841069095</v>
      </c>
      <c r="AS3080">
        <v>1.6336185881133301E-2</v>
      </c>
      <c r="AT3080">
        <v>17</v>
      </c>
      <c r="AU3080">
        <v>6.1303629497566998E-3</v>
      </c>
      <c r="AV3080">
        <v>8</v>
      </c>
      <c r="AW3080">
        <v>1598</v>
      </c>
      <c r="AX3080">
        <v>0.99895251199497004</v>
      </c>
      <c r="AY3080" s="73">
        <v>59.208744261825103</v>
      </c>
      <c r="AZ3080">
        <v>1587</v>
      </c>
      <c r="BA3080">
        <v>0.99804622514883601</v>
      </c>
      <c r="BB3080">
        <v>1551</v>
      </c>
      <c r="BC3080">
        <v>0.88414200269061005</v>
      </c>
      <c r="BD3080">
        <v>43</v>
      </c>
      <c r="BE3080">
        <v>0.11059062813319399</v>
      </c>
      <c r="BF3080">
        <v>61.447125000585601</v>
      </c>
      <c r="BG3080">
        <v>67.164584904805594</v>
      </c>
      <c r="BH3080">
        <v>59.208744261825103</v>
      </c>
      <c r="BI3080">
        <v>58.1343464144461</v>
      </c>
    </row>
    <row r="3081" spans="1:61" x14ac:dyDescent="0.25">
      <c r="A3081" s="10" t="str">
        <f>VLOOKUP(D3081,'Index-Relations'!E:F,2,FALSE)</f>
        <v>BM</v>
      </c>
      <c r="B3081" t="s">
        <v>3450</v>
      </c>
      <c r="C3081" s="53" t="s">
        <v>2765</v>
      </c>
      <c r="D3081" s="59" t="s">
        <v>2859</v>
      </c>
      <c r="E3081" s="59" t="s">
        <v>6497</v>
      </c>
      <c r="F3081" t="s">
        <v>1147</v>
      </c>
      <c r="G3081" t="s">
        <v>1146</v>
      </c>
      <c r="H3081" t="s">
        <v>1148</v>
      </c>
      <c r="I3081" s="52">
        <v>45474</v>
      </c>
      <c r="J3081" t="s">
        <v>2457</v>
      </c>
      <c r="K3081">
        <v>1607</v>
      </c>
      <c r="L3081" s="73">
        <v>62.014763197928403</v>
      </c>
      <c r="M3081">
        <v>1588</v>
      </c>
      <c r="N3081">
        <v>0.99811987360822296</v>
      </c>
      <c r="O3081" s="73">
        <v>67.399178081850806</v>
      </c>
      <c r="P3081">
        <v>1588</v>
      </c>
      <c r="Q3081">
        <v>0.99811987360822296</v>
      </c>
      <c r="R3081">
        <v>1542</v>
      </c>
      <c r="S3081">
        <v>0.99196672602079705</v>
      </c>
      <c r="T3081">
        <v>33.183452202805398</v>
      </c>
      <c r="U3081">
        <v>0.69118260800603104</v>
      </c>
      <c r="V3081">
        <v>1139</v>
      </c>
      <c r="W3081">
        <v>0.12564583648493599</v>
      </c>
      <c r="X3081">
        <v>208</v>
      </c>
      <c r="Y3081">
        <v>1581</v>
      </c>
      <c r="Z3081">
        <v>0.995423987538267</v>
      </c>
      <c r="AA3081">
        <v>35.112351150137897</v>
      </c>
      <c r="AB3081">
        <v>1319</v>
      </c>
      <c r="AC3081">
        <v>0.93725809493470602</v>
      </c>
      <c r="AD3081">
        <v>260</v>
      </c>
      <c r="AE3081">
        <v>5.8034823684697201E-2</v>
      </c>
      <c r="AF3081">
        <v>28</v>
      </c>
      <c r="AG3081">
        <v>4.7070813805962603E-3</v>
      </c>
      <c r="AH3081">
        <v>6.2248194336592001E-3</v>
      </c>
      <c r="AI3081">
        <v>105</v>
      </c>
      <c r="AJ3081" s="73">
        <v>58.608620324399901</v>
      </c>
      <c r="AK3081">
        <v>1588</v>
      </c>
      <c r="AL3081">
        <v>0.99811987360822296</v>
      </c>
      <c r="AM3081">
        <v>1.0650304853441799E-2</v>
      </c>
      <c r="AN3081">
        <v>10</v>
      </c>
      <c r="AO3081">
        <v>3.7041958084139E-3</v>
      </c>
      <c r="AP3081">
        <v>5</v>
      </c>
      <c r="AQ3081">
        <v>1600</v>
      </c>
      <c r="AR3081">
        <v>0.99894346007182</v>
      </c>
      <c r="AS3081">
        <v>1.5643634522598399E-2</v>
      </c>
      <c r="AT3081">
        <v>17</v>
      </c>
      <c r="AU3081">
        <v>5.5863470315299099E-3</v>
      </c>
      <c r="AV3081">
        <v>8</v>
      </c>
      <c r="AW3081">
        <v>1599</v>
      </c>
      <c r="AX3081">
        <v>0.99893715211034595</v>
      </c>
      <c r="AY3081" s="73">
        <v>59.997388834816</v>
      </c>
      <c r="AZ3081">
        <v>1588</v>
      </c>
      <c r="BA3081">
        <v>0.99811987360822296</v>
      </c>
      <c r="BB3081">
        <v>1552</v>
      </c>
      <c r="BC3081">
        <v>0.88488587326469603</v>
      </c>
      <c r="BD3081">
        <v>43</v>
      </c>
      <c r="BE3081">
        <v>0.110353390998709</v>
      </c>
      <c r="BF3081">
        <v>62.014763197928403</v>
      </c>
      <c r="BG3081">
        <v>67.399178081850806</v>
      </c>
      <c r="BH3081">
        <v>59.997388834816</v>
      </c>
      <c r="BI3081">
        <v>58.608620324399901</v>
      </c>
    </row>
    <row r="3082" spans="1:61" x14ac:dyDescent="0.25">
      <c r="A3082" s="10" t="str">
        <f>VLOOKUP(D3082,'Index-Relations'!E:F,2,FALSE)</f>
        <v>BM</v>
      </c>
      <c r="B3082" t="s">
        <v>3450</v>
      </c>
      <c r="C3082" s="53" t="s">
        <v>2766</v>
      </c>
      <c r="D3082" s="59" t="s">
        <v>2859</v>
      </c>
      <c r="E3082" s="59" t="s">
        <v>6498</v>
      </c>
      <c r="F3082" t="s">
        <v>1147</v>
      </c>
      <c r="G3082" t="s">
        <v>1146</v>
      </c>
      <c r="H3082" t="s">
        <v>1148</v>
      </c>
      <c r="I3082" s="52">
        <v>45446</v>
      </c>
      <c r="J3082" t="s">
        <v>2457</v>
      </c>
      <c r="K3082">
        <v>1607</v>
      </c>
      <c r="L3082" s="73">
        <v>62.275833700921403</v>
      </c>
      <c r="M3082">
        <v>1590</v>
      </c>
      <c r="N3082">
        <v>0.99804684305991298</v>
      </c>
      <c r="O3082" s="73">
        <v>67.398650698262799</v>
      </c>
      <c r="P3082">
        <v>1590</v>
      </c>
      <c r="Q3082">
        <v>0.99804684305991298</v>
      </c>
      <c r="R3082">
        <v>1544</v>
      </c>
      <c r="S3082">
        <v>0.99168708172948405</v>
      </c>
      <c r="T3082">
        <v>33.493327406523697</v>
      </c>
      <c r="U3082">
        <v>0.69741574382918303</v>
      </c>
      <c r="V3082">
        <v>1140</v>
      </c>
      <c r="W3082">
        <v>0.13525715382440201</v>
      </c>
      <c r="X3082">
        <v>207</v>
      </c>
      <c r="Y3082">
        <v>1583</v>
      </c>
      <c r="Z3082">
        <v>0.995051725921133</v>
      </c>
      <c r="AA3082">
        <v>36.796069256989803</v>
      </c>
      <c r="AB3082">
        <v>1321</v>
      </c>
      <c r="AC3082">
        <v>0.93916942581939999</v>
      </c>
      <c r="AD3082">
        <v>260</v>
      </c>
      <c r="AE3082">
        <v>5.5734050245905102E-2</v>
      </c>
      <c r="AF3082">
        <v>26</v>
      </c>
      <c r="AG3082">
        <v>5.0965239346944802E-3</v>
      </c>
      <c r="AH3082">
        <v>6.5228937405095904E-3</v>
      </c>
      <c r="AI3082">
        <v>105</v>
      </c>
      <c r="AJ3082" s="73">
        <v>58.801505459578898</v>
      </c>
      <c r="AK3082">
        <v>1590</v>
      </c>
      <c r="AL3082">
        <v>0.99804684305991298</v>
      </c>
      <c r="AM3082">
        <v>1.0342302147950099E-2</v>
      </c>
      <c r="AN3082">
        <v>9</v>
      </c>
      <c r="AO3082">
        <v>3.9504091977315301E-3</v>
      </c>
      <c r="AP3082">
        <v>5</v>
      </c>
      <c r="AQ3082">
        <v>1600</v>
      </c>
      <c r="AR3082">
        <v>0.99897958817678001</v>
      </c>
      <c r="AS3082">
        <v>1.6626556217835101E-2</v>
      </c>
      <c r="AT3082">
        <v>17</v>
      </c>
      <c r="AU3082">
        <v>5.79383701611516E-3</v>
      </c>
      <c r="AV3082">
        <v>8</v>
      </c>
      <c r="AW3082">
        <v>1600</v>
      </c>
      <c r="AX3082">
        <v>0.99897958817678001</v>
      </c>
      <c r="AY3082" s="73">
        <v>60.506025406539997</v>
      </c>
      <c r="AZ3082">
        <v>1590</v>
      </c>
      <c r="BA3082">
        <v>0.99804684305991298</v>
      </c>
      <c r="BB3082">
        <v>1552</v>
      </c>
      <c r="BC3082">
        <v>0.88613389423342004</v>
      </c>
      <c r="BD3082">
        <v>43</v>
      </c>
      <c r="BE3082">
        <v>0.108895284745627</v>
      </c>
      <c r="BF3082">
        <v>62.275833700921403</v>
      </c>
      <c r="BG3082">
        <v>67.398650698262799</v>
      </c>
      <c r="BH3082">
        <v>60.506025406539997</v>
      </c>
      <c r="BI3082">
        <v>58.801505459578898</v>
      </c>
    </row>
    <row r="3083" spans="1:61" x14ac:dyDescent="0.25">
      <c r="A3083" s="10" t="str">
        <f>VLOOKUP(D3083,'Index-Relations'!E:F,2,FALSE)</f>
        <v>BM</v>
      </c>
      <c r="B3083" t="s">
        <v>3450</v>
      </c>
      <c r="C3083" s="53" t="s">
        <v>2767</v>
      </c>
      <c r="D3083" s="59" t="s">
        <v>2859</v>
      </c>
      <c r="E3083" s="59" t="s">
        <v>6499</v>
      </c>
      <c r="F3083" t="s">
        <v>1147</v>
      </c>
      <c r="G3083" t="s">
        <v>1146</v>
      </c>
      <c r="H3083" t="s">
        <v>1148</v>
      </c>
      <c r="I3083" s="52">
        <v>45413</v>
      </c>
      <c r="J3083" t="s">
        <v>2457</v>
      </c>
      <c r="K3083">
        <v>1610</v>
      </c>
      <c r="L3083" s="73">
        <v>62.2029008862498</v>
      </c>
      <c r="M3083">
        <v>1593</v>
      </c>
      <c r="N3083">
        <v>0.99817729831243296</v>
      </c>
      <c r="O3083" s="73">
        <v>67.399701912844094</v>
      </c>
      <c r="P3083">
        <v>1593</v>
      </c>
      <c r="Q3083">
        <v>0.99817729831243296</v>
      </c>
      <c r="R3083">
        <v>1547</v>
      </c>
      <c r="S3083">
        <v>0.991634282116725</v>
      </c>
      <c r="T3083">
        <v>33.778900528564698</v>
      </c>
      <c r="U3083">
        <v>0.69094487081346201</v>
      </c>
      <c r="V3083">
        <v>1142</v>
      </c>
      <c r="W3083">
        <v>0.13146299564803901</v>
      </c>
      <c r="X3083">
        <v>207</v>
      </c>
      <c r="Y3083">
        <v>1585</v>
      </c>
      <c r="Z3083">
        <v>0.99519956790611797</v>
      </c>
      <c r="AA3083">
        <v>38.3592916306769</v>
      </c>
      <c r="AB3083">
        <v>1323</v>
      </c>
      <c r="AC3083">
        <v>0.938455721924363</v>
      </c>
      <c r="AD3083">
        <v>260</v>
      </c>
      <c r="AE3083">
        <v>5.6580799062396603E-2</v>
      </c>
      <c r="AF3083">
        <v>27</v>
      </c>
      <c r="AG3083">
        <v>4.9634790132394597E-3</v>
      </c>
      <c r="AH3083">
        <v>6.2497327562180396E-3</v>
      </c>
      <c r="AI3083">
        <v>105</v>
      </c>
      <c r="AJ3083" s="73">
        <v>58.574813660571301</v>
      </c>
      <c r="AK3083">
        <v>1593</v>
      </c>
      <c r="AL3083">
        <v>0.99817729831243296</v>
      </c>
      <c r="AM3083">
        <v>1.04429568096278E-2</v>
      </c>
      <c r="AN3083">
        <v>9</v>
      </c>
      <c r="AO3083">
        <v>7.4619093757475599E-3</v>
      </c>
      <c r="AP3083">
        <v>6</v>
      </c>
      <c r="AQ3083">
        <v>1602</v>
      </c>
      <c r="AR3083">
        <v>0.99897174732905802</v>
      </c>
      <c r="AS3083">
        <v>1.6633945659218899E-2</v>
      </c>
      <c r="AT3083">
        <v>17</v>
      </c>
      <c r="AU3083">
        <v>5.7636503663203104E-3</v>
      </c>
      <c r="AV3083">
        <v>9</v>
      </c>
      <c r="AW3083">
        <v>1602</v>
      </c>
      <c r="AX3083">
        <v>0.99897174732905902</v>
      </c>
      <c r="AY3083" s="73">
        <v>60.5015911373047</v>
      </c>
      <c r="AZ3083">
        <v>1593</v>
      </c>
      <c r="BA3083">
        <v>0.99817729831243296</v>
      </c>
      <c r="BB3083">
        <v>1549</v>
      </c>
      <c r="BC3083">
        <v>0.88918573077949103</v>
      </c>
      <c r="BD3083">
        <v>47</v>
      </c>
      <c r="BE3083">
        <v>0.102324107173819</v>
      </c>
      <c r="BF3083">
        <v>62.2029008862498</v>
      </c>
      <c r="BG3083">
        <v>67.399701912844094</v>
      </c>
      <c r="BH3083">
        <v>60.5015911373047</v>
      </c>
      <c r="BI3083">
        <v>58.574813660571301</v>
      </c>
    </row>
    <row r="3084" spans="1:61" x14ac:dyDescent="0.25">
      <c r="A3084" s="10" t="str">
        <f>VLOOKUP(D3084,'Index-Relations'!E:F,2,FALSE)</f>
        <v>BM</v>
      </c>
      <c r="B3084" t="s">
        <v>3450</v>
      </c>
      <c r="C3084" s="53" t="s">
        <v>2768</v>
      </c>
      <c r="D3084" s="59" t="s">
        <v>2859</v>
      </c>
      <c r="E3084" s="59" t="s">
        <v>6500</v>
      </c>
      <c r="F3084" t="s">
        <v>1147</v>
      </c>
      <c r="G3084" t="s">
        <v>1146</v>
      </c>
      <c r="H3084" t="s">
        <v>1148</v>
      </c>
      <c r="I3084" s="52">
        <v>45383</v>
      </c>
      <c r="J3084" t="s">
        <v>2457</v>
      </c>
      <c r="K3084">
        <v>1608</v>
      </c>
      <c r="L3084">
        <v>66.792082528678193</v>
      </c>
      <c r="M3084">
        <v>1594</v>
      </c>
      <c r="N3084">
        <v>0.99904164900428005</v>
      </c>
      <c r="O3084">
        <v>72.359966032653304</v>
      </c>
      <c r="P3084">
        <v>1594</v>
      </c>
      <c r="Q3084">
        <v>0.99904164900428005</v>
      </c>
      <c r="R3084">
        <v>1548</v>
      </c>
      <c r="S3084">
        <v>0.99244103801911498</v>
      </c>
      <c r="T3084">
        <v>33.604681712327498</v>
      </c>
      <c r="U3084">
        <v>0.69143974528890295</v>
      </c>
      <c r="V3084">
        <v>1142</v>
      </c>
      <c r="W3084">
        <v>0.130666559281679</v>
      </c>
      <c r="X3084">
        <v>207</v>
      </c>
      <c r="Y3084">
        <v>1586</v>
      </c>
      <c r="Z3084">
        <v>0.99601334248038897</v>
      </c>
      <c r="AA3084">
        <v>37.047769050969201</v>
      </c>
      <c r="AB3084">
        <v>1320</v>
      </c>
      <c r="AC3084">
        <v>0.937794431605112</v>
      </c>
      <c r="AD3084">
        <v>264</v>
      </c>
      <c r="AE3084">
        <v>5.8046243647619497E-2</v>
      </c>
      <c r="AF3084">
        <v>24</v>
      </c>
      <c r="AG3084">
        <v>4.1593247472683104E-3</v>
      </c>
      <c r="AH3084">
        <v>6.1659684443681204E-3</v>
      </c>
      <c r="AI3084">
        <v>105</v>
      </c>
      <c r="AJ3084">
        <v>62.048477522466897</v>
      </c>
      <c r="AK3084">
        <v>1594</v>
      </c>
      <c r="AL3084">
        <v>0.99904164900428005</v>
      </c>
      <c r="AM3084">
        <v>1.05732301538441E-2</v>
      </c>
      <c r="AN3084">
        <v>9</v>
      </c>
      <c r="AO3084">
        <v>6.98466724788836E-3</v>
      </c>
      <c r="AP3084">
        <v>6</v>
      </c>
      <c r="AQ3084">
        <v>1601</v>
      </c>
      <c r="AR3084">
        <v>0.99973537576321703</v>
      </c>
      <c r="AS3084">
        <v>1.6519145296479399E-2</v>
      </c>
      <c r="AT3084">
        <v>17</v>
      </c>
      <c r="AU3084">
        <v>5.48813569670141E-3</v>
      </c>
      <c r="AV3084">
        <v>9</v>
      </c>
      <c r="AW3084">
        <v>1601</v>
      </c>
      <c r="AX3084">
        <v>0.99973537576321703</v>
      </c>
      <c r="AY3084">
        <v>65.156098997444602</v>
      </c>
      <c r="AZ3084">
        <v>1594</v>
      </c>
      <c r="BA3084">
        <v>0.99904164900428005</v>
      </c>
      <c r="BB3084">
        <v>1548</v>
      </c>
      <c r="BC3084">
        <v>0.89004415425952299</v>
      </c>
      <c r="BD3084">
        <v>47</v>
      </c>
      <c r="BE3084">
        <v>0.10270655425580499</v>
      </c>
      <c r="BF3084">
        <v>62.575346553339003</v>
      </c>
      <c r="BG3084">
        <v>67.584956593661602</v>
      </c>
      <c r="BH3084">
        <v>61.270870644202397</v>
      </c>
      <c r="BI3084">
        <v>58.564553500247499</v>
      </c>
    </row>
    <row r="3085" spans="1:61" x14ac:dyDescent="0.25">
      <c r="A3085" s="10" t="str">
        <f>VLOOKUP(D3085,'Index-Relations'!E:F,2,FALSE)</f>
        <v>BM</v>
      </c>
      <c r="B3085" t="s">
        <v>3450</v>
      </c>
      <c r="C3085" s="53" t="s">
        <v>2769</v>
      </c>
      <c r="D3085" s="59" t="s">
        <v>2859</v>
      </c>
      <c r="E3085" s="59" t="s">
        <v>6501</v>
      </c>
      <c r="F3085" t="s">
        <v>1147</v>
      </c>
      <c r="G3085" t="s">
        <v>1146</v>
      </c>
      <c r="H3085" t="s">
        <v>1148</v>
      </c>
      <c r="I3085" s="52">
        <v>45352</v>
      </c>
      <c r="J3085" t="s">
        <v>2457</v>
      </c>
      <c r="K3085">
        <v>1610</v>
      </c>
      <c r="L3085">
        <v>67.379710930708697</v>
      </c>
      <c r="M3085">
        <v>1595</v>
      </c>
      <c r="N3085">
        <v>0.99786036295832303</v>
      </c>
      <c r="O3085">
        <v>72.733827889297004</v>
      </c>
      <c r="P3085">
        <v>1595</v>
      </c>
      <c r="Q3085">
        <v>0.99786036295832303</v>
      </c>
      <c r="R3085">
        <v>1552</v>
      </c>
      <c r="S3085">
        <v>0.99234118580277098</v>
      </c>
      <c r="T3085">
        <v>33.6743540934851</v>
      </c>
      <c r="U3085">
        <v>0.678634725428098</v>
      </c>
      <c r="V3085">
        <v>1130</v>
      </c>
      <c r="W3085">
        <v>0.121755710269684</v>
      </c>
      <c r="X3085">
        <v>183</v>
      </c>
      <c r="Y3085">
        <v>1590</v>
      </c>
      <c r="Z3085">
        <v>0.99611807896376903</v>
      </c>
      <c r="AA3085">
        <v>37.751411567866903</v>
      </c>
      <c r="AB3085">
        <v>1321</v>
      </c>
      <c r="AC3085">
        <v>0.93699744799169704</v>
      </c>
      <c r="AD3085">
        <v>267</v>
      </c>
      <c r="AE3085">
        <v>5.8957912139601103E-2</v>
      </c>
      <c r="AF3085">
        <v>22</v>
      </c>
      <c r="AG3085">
        <v>4.0446398687016202E-3</v>
      </c>
      <c r="AH3085">
        <v>1.7972588979052E-3</v>
      </c>
      <c r="AI3085">
        <v>75</v>
      </c>
      <c r="AJ3085">
        <v>62.899525850511203</v>
      </c>
      <c r="AK3085">
        <v>1595</v>
      </c>
      <c r="AL3085">
        <v>0.99786036295832303</v>
      </c>
      <c r="AM3085">
        <v>1.06091347509501E-2</v>
      </c>
      <c r="AN3085">
        <v>10</v>
      </c>
      <c r="AO3085">
        <v>6.9910885028275603E-3</v>
      </c>
      <c r="AP3085">
        <v>6</v>
      </c>
      <c r="AQ3085">
        <v>1603</v>
      </c>
      <c r="AR3085">
        <v>0.99967430103827304</v>
      </c>
      <c r="AS3085">
        <v>1.6271602429410899E-2</v>
      </c>
      <c r="AT3085">
        <v>17</v>
      </c>
      <c r="AU3085">
        <v>6.2116799665333502E-3</v>
      </c>
      <c r="AV3085">
        <v>10</v>
      </c>
      <c r="AW3085">
        <v>1601</v>
      </c>
      <c r="AX3085">
        <v>0.99965828730011697</v>
      </c>
      <c r="AY3085">
        <v>65.447993385406505</v>
      </c>
      <c r="AZ3085">
        <v>1595</v>
      </c>
      <c r="BA3085">
        <v>0.99786036295832303</v>
      </c>
      <c r="BB3085">
        <v>1550</v>
      </c>
      <c r="BC3085">
        <v>0.88807292122723103</v>
      </c>
      <c r="BD3085">
        <v>47</v>
      </c>
      <c r="BE3085">
        <v>0.104610291308214</v>
      </c>
      <c r="BF3085">
        <v>63.111956874360203</v>
      </c>
      <c r="BG3085">
        <v>67.916303919850193</v>
      </c>
      <c r="BH3085">
        <v>61.506049742724002</v>
      </c>
      <c r="BI3085">
        <v>59.332826324062502</v>
      </c>
    </row>
    <row r="3086" spans="1:61" x14ac:dyDescent="0.25">
      <c r="A3086" s="10" t="str">
        <f>VLOOKUP(D3086,'Index-Relations'!E:F,2,FALSE)</f>
        <v>BM</v>
      </c>
      <c r="B3086" t="s">
        <v>3450</v>
      </c>
      <c r="C3086" s="53" t="s">
        <v>2770</v>
      </c>
      <c r="D3086" s="59" t="s">
        <v>2859</v>
      </c>
      <c r="E3086" s="59" t="s">
        <v>6502</v>
      </c>
      <c r="F3086" t="s">
        <v>1147</v>
      </c>
      <c r="G3086" t="s">
        <v>1146</v>
      </c>
      <c r="H3086" t="s">
        <v>1148</v>
      </c>
      <c r="I3086" s="52">
        <v>45323</v>
      </c>
      <c r="J3086" t="s">
        <v>2457</v>
      </c>
      <c r="K3086">
        <v>1610</v>
      </c>
      <c r="L3086">
        <v>68.084441280091497</v>
      </c>
      <c r="M3086">
        <v>1595</v>
      </c>
      <c r="N3086">
        <v>0.99802115170518702</v>
      </c>
      <c r="O3086">
        <v>73.076685506189705</v>
      </c>
      <c r="P3086">
        <v>1595</v>
      </c>
      <c r="Q3086">
        <v>0.99802115170518702</v>
      </c>
      <c r="R3086">
        <v>1552</v>
      </c>
      <c r="S3086">
        <v>0.992374563617345</v>
      </c>
      <c r="T3086">
        <v>33.9748115515442</v>
      </c>
      <c r="U3086">
        <v>0.67062217809665003</v>
      </c>
      <c r="V3086">
        <v>1123</v>
      </c>
      <c r="W3086">
        <v>0.11924684300560701</v>
      </c>
      <c r="X3086">
        <v>177</v>
      </c>
      <c r="Y3086">
        <v>1589</v>
      </c>
      <c r="Z3086">
        <v>0.99647826021213104</v>
      </c>
      <c r="AA3086">
        <v>38.4783174531252</v>
      </c>
      <c r="AB3086">
        <v>1317</v>
      </c>
      <c r="AC3086">
        <v>0.93411027313107897</v>
      </c>
      <c r="AD3086">
        <v>270</v>
      </c>
      <c r="AE3086">
        <v>6.2210921314551401E-2</v>
      </c>
      <c r="AF3086">
        <v>23</v>
      </c>
      <c r="AG3086">
        <v>3.6788055543696099E-3</v>
      </c>
      <c r="AH3086">
        <v>1.83203767795566E-3</v>
      </c>
      <c r="AI3086">
        <v>71</v>
      </c>
      <c r="AJ3086">
        <v>63.703599234754599</v>
      </c>
      <c r="AK3086">
        <v>1595</v>
      </c>
      <c r="AL3086">
        <v>0.99802115170518702</v>
      </c>
      <c r="AM3086">
        <v>1.10559295432086E-2</v>
      </c>
      <c r="AN3086">
        <v>10</v>
      </c>
      <c r="AO3086">
        <v>6.9978447119534801E-3</v>
      </c>
      <c r="AP3086">
        <v>6</v>
      </c>
      <c r="AQ3086">
        <v>1599</v>
      </c>
      <c r="AR3086">
        <v>0.99943599770665204</v>
      </c>
      <c r="AS3086">
        <v>1.6688716755348498E-2</v>
      </c>
      <c r="AT3086">
        <v>17</v>
      </c>
      <c r="AU3086">
        <v>6.4876544721579202E-3</v>
      </c>
      <c r="AV3086">
        <v>10</v>
      </c>
      <c r="AW3086">
        <v>1599</v>
      </c>
      <c r="AX3086">
        <v>0.99943599770665204</v>
      </c>
      <c r="AY3086">
        <v>66.061162614350593</v>
      </c>
      <c r="AZ3086">
        <v>1595</v>
      </c>
      <c r="BA3086">
        <v>0.99802115170518702</v>
      </c>
      <c r="BB3086">
        <v>1545</v>
      </c>
      <c r="BC3086">
        <v>0.89189310411492095</v>
      </c>
      <c r="BD3086">
        <v>48</v>
      </c>
      <c r="BE3086">
        <v>0.100545048879777</v>
      </c>
      <c r="BF3086">
        <v>63.723760031784401</v>
      </c>
      <c r="BG3086">
        <v>68.154681414541798</v>
      </c>
      <c r="BH3086">
        <v>61.944789327560002</v>
      </c>
      <c r="BI3086">
        <v>60.011243354655903</v>
      </c>
    </row>
    <row r="3087" spans="1:61" x14ac:dyDescent="0.25">
      <c r="A3087" s="10" t="str">
        <f>VLOOKUP(D3087,'Index-Relations'!E:F,2,FALSE)</f>
        <v>ESG</v>
      </c>
      <c r="B3087" t="s">
        <v>3450</v>
      </c>
      <c r="C3087" s="53" t="s">
        <v>2760</v>
      </c>
      <c r="D3087" s="59" t="s">
        <v>2860</v>
      </c>
      <c r="E3087" s="59" t="s">
        <v>6503</v>
      </c>
      <c r="F3087" t="s">
        <v>1151</v>
      </c>
      <c r="G3087" t="s">
        <v>1150</v>
      </c>
      <c r="H3087" t="s">
        <v>1152</v>
      </c>
      <c r="I3087" s="52">
        <v>45658</v>
      </c>
      <c r="J3087" t="s">
        <v>2457</v>
      </c>
      <c r="K3087">
        <v>781</v>
      </c>
      <c r="L3087" s="73">
        <v>65.432017341625993</v>
      </c>
      <c r="M3087">
        <v>781</v>
      </c>
      <c r="N3087">
        <v>1</v>
      </c>
      <c r="O3087" s="73">
        <v>72.602507490462003</v>
      </c>
      <c r="P3087">
        <v>781</v>
      </c>
      <c r="Q3087">
        <v>1</v>
      </c>
      <c r="R3087">
        <v>763</v>
      </c>
      <c r="S3087">
        <v>0.99187058512789905</v>
      </c>
      <c r="T3087">
        <v>29.987994607505101</v>
      </c>
      <c r="U3087">
        <v>0.54417849750529101</v>
      </c>
      <c r="V3087">
        <v>483</v>
      </c>
      <c r="W3087">
        <v>2.4093352085003E-2</v>
      </c>
      <c r="X3087">
        <v>44</v>
      </c>
      <c r="Y3087">
        <v>779</v>
      </c>
      <c r="Z3087">
        <v>0.999154297958181</v>
      </c>
      <c r="AA3087">
        <v>5.3978510326995401</v>
      </c>
      <c r="AB3087">
        <v>682</v>
      </c>
      <c r="AC3087">
        <v>0.919152414953186</v>
      </c>
      <c r="AD3087">
        <v>97</v>
      </c>
      <c r="AE3087">
        <v>8.0001883004995694E-2</v>
      </c>
      <c r="AF3087">
        <v>2</v>
      </c>
      <c r="AG3087">
        <v>8.4570204181827404E-4</v>
      </c>
      <c r="AH3087">
        <v>1.2697360574210901E-3</v>
      </c>
      <c r="AI3087">
        <v>11</v>
      </c>
      <c r="AJ3087" s="73">
        <v>60.886054032607902</v>
      </c>
      <c r="AK3087">
        <v>781</v>
      </c>
      <c r="AL3087">
        <v>1</v>
      </c>
      <c r="AM3087">
        <v>0</v>
      </c>
      <c r="AN3087">
        <v>0</v>
      </c>
      <c r="AO3087">
        <v>2.10573480617184E-3</v>
      </c>
      <c r="AP3087">
        <v>1</v>
      </c>
      <c r="AQ3087">
        <v>781</v>
      </c>
      <c r="AR3087">
        <v>1</v>
      </c>
      <c r="AS3087">
        <v>0</v>
      </c>
      <c r="AT3087">
        <v>0</v>
      </c>
      <c r="AU3087">
        <v>0</v>
      </c>
      <c r="AV3087">
        <v>0</v>
      </c>
      <c r="AW3087">
        <v>781</v>
      </c>
      <c r="AX3087">
        <v>0.999999999999999</v>
      </c>
      <c r="AY3087" s="73">
        <v>62.268110375143998</v>
      </c>
      <c r="AZ3087">
        <v>781</v>
      </c>
      <c r="BA3087">
        <v>1</v>
      </c>
      <c r="BB3087">
        <v>763</v>
      </c>
      <c r="BC3087">
        <v>0.91117939859890795</v>
      </c>
      <c r="BD3087">
        <v>17</v>
      </c>
      <c r="BE3087">
        <v>8.6714866594919393E-2</v>
      </c>
      <c r="BF3087">
        <v>65.432017341625993</v>
      </c>
      <c r="BG3087">
        <v>72.602507490462003</v>
      </c>
      <c r="BH3087">
        <v>62.268110375143998</v>
      </c>
      <c r="BI3087">
        <v>60.886054032607902</v>
      </c>
    </row>
    <row r="3088" spans="1:61" x14ac:dyDescent="0.25">
      <c r="A3088" s="10" t="str">
        <f>VLOOKUP(D3088,'Index-Relations'!E:F,2,FALSE)</f>
        <v>ESG</v>
      </c>
      <c r="B3088" t="s">
        <v>3450</v>
      </c>
      <c r="C3088" s="53" t="s">
        <v>2761</v>
      </c>
      <c r="D3088" s="59" t="s">
        <v>2860</v>
      </c>
      <c r="E3088" s="59" t="s">
        <v>6504</v>
      </c>
      <c r="F3088" t="s">
        <v>1151</v>
      </c>
      <c r="G3088" t="s">
        <v>1150</v>
      </c>
      <c r="H3088" t="s">
        <v>1152</v>
      </c>
      <c r="I3088" s="52">
        <v>45628</v>
      </c>
      <c r="J3088" t="s">
        <v>2457</v>
      </c>
      <c r="K3088">
        <v>781</v>
      </c>
      <c r="L3088" s="73">
        <v>65.417054401480002</v>
      </c>
      <c r="M3088">
        <v>781</v>
      </c>
      <c r="N3088">
        <v>1</v>
      </c>
      <c r="O3088" s="73">
        <v>72.345893185251896</v>
      </c>
      <c r="P3088">
        <v>781</v>
      </c>
      <c r="Q3088">
        <v>1</v>
      </c>
      <c r="R3088">
        <v>763</v>
      </c>
      <c r="S3088">
        <v>0.99185897659035005</v>
      </c>
      <c r="T3088">
        <v>30.004375677221901</v>
      </c>
      <c r="U3088">
        <v>0.54740104293811698</v>
      </c>
      <c r="V3088">
        <v>482</v>
      </c>
      <c r="W3088">
        <v>2.47483263526737E-2</v>
      </c>
      <c r="X3088">
        <v>44</v>
      </c>
      <c r="Y3088">
        <v>778</v>
      </c>
      <c r="Z3088">
        <v>0.99897839109688902</v>
      </c>
      <c r="AA3088">
        <v>5.0060132428571302</v>
      </c>
      <c r="AB3088">
        <v>686</v>
      </c>
      <c r="AC3088">
        <v>0.92148974945572804</v>
      </c>
      <c r="AD3088">
        <v>92</v>
      </c>
      <c r="AE3088">
        <v>7.7488641641159206E-2</v>
      </c>
      <c r="AF3088">
        <v>3</v>
      </c>
      <c r="AG3088">
        <v>1.0216089031125301E-3</v>
      </c>
      <c r="AH3088">
        <v>1.37258079830416E-3</v>
      </c>
      <c r="AI3088">
        <v>11</v>
      </c>
      <c r="AJ3088" s="73">
        <v>60.920877867622998</v>
      </c>
      <c r="AK3088">
        <v>781</v>
      </c>
      <c r="AL3088">
        <v>1</v>
      </c>
      <c r="AM3088">
        <v>0</v>
      </c>
      <c r="AN3088">
        <v>0</v>
      </c>
      <c r="AO3088">
        <v>2.1770488387471199E-3</v>
      </c>
      <c r="AP3088">
        <v>1</v>
      </c>
      <c r="AQ3088">
        <v>781</v>
      </c>
      <c r="AR3088">
        <v>1</v>
      </c>
      <c r="AS3088">
        <v>0</v>
      </c>
      <c r="AT3088">
        <v>0</v>
      </c>
      <c r="AU3088">
        <v>0</v>
      </c>
      <c r="AV3088">
        <v>0</v>
      </c>
      <c r="AW3088">
        <v>781</v>
      </c>
      <c r="AX3088">
        <v>1</v>
      </c>
      <c r="AY3088" s="73">
        <v>62.473348491334903</v>
      </c>
      <c r="AZ3088">
        <v>781</v>
      </c>
      <c r="BA3088">
        <v>1</v>
      </c>
      <c r="BB3088">
        <v>763</v>
      </c>
      <c r="BC3088">
        <v>0.91406994715510403</v>
      </c>
      <c r="BD3088">
        <v>17</v>
      </c>
      <c r="BE3088">
        <v>8.3753004006148504E-2</v>
      </c>
      <c r="BF3088">
        <v>65.417054401480002</v>
      </c>
      <c r="BG3088">
        <v>72.345893185251896</v>
      </c>
      <c r="BH3088">
        <v>62.473348491334903</v>
      </c>
      <c r="BI3088">
        <v>60.920877867622998</v>
      </c>
    </row>
    <row r="3089" spans="1:61" x14ac:dyDescent="0.25">
      <c r="A3089" s="10" t="str">
        <f>VLOOKUP(D3089,'Index-Relations'!E:F,2,FALSE)</f>
        <v>ESG</v>
      </c>
      <c r="B3089" t="s">
        <v>3450</v>
      </c>
      <c r="C3089" s="53" t="s">
        <v>2762</v>
      </c>
      <c r="D3089" s="59" t="s">
        <v>2860</v>
      </c>
      <c r="E3089" s="59" t="s">
        <v>6505</v>
      </c>
      <c r="F3089" t="s">
        <v>1151</v>
      </c>
      <c r="G3089" t="s">
        <v>1150</v>
      </c>
      <c r="H3089" t="s">
        <v>1152</v>
      </c>
      <c r="I3089" s="52">
        <v>45597</v>
      </c>
      <c r="J3089" t="s">
        <v>2457</v>
      </c>
      <c r="K3089">
        <v>781</v>
      </c>
      <c r="L3089" s="73">
        <v>65.880568811751004</v>
      </c>
      <c r="M3089">
        <v>781</v>
      </c>
      <c r="N3089">
        <v>1</v>
      </c>
      <c r="O3089" s="73">
        <v>72.661204738471994</v>
      </c>
      <c r="P3089">
        <v>781</v>
      </c>
      <c r="Q3089">
        <v>1</v>
      </c>
      <c r="R3089">
        <v>763</v>
      </c>
      <c r="S3089">
        <v>0.991521485401612</v>
      </c>
      <c r="T3089">
        <v>30.068560422200498</v>
      </c>
      <c r="U3089">
        <v>0.54771701683976104</v>
      </c>
      <c r="V3089">
        <v>480</v>
      </c>
      <c r="W3089">
        <v>2.4957072608909801E-2</v>
      </c>
      <c r="X3089">
        <v>45</v>
      </c>
      <c r="Y3089">
        <v>778</v>
      </c>
      <c r="Z3089">
        <v>0.99897026377322895</v>
      </c>
      <c r="AA3089">
        <v>5.2803657137375097</v>
      </c>
      <c r="AB3089">
        <v>685</v>
      </c>
      <c r="AC3089">
        <v>0.91943942521621302</v>
      </c>
      <c r="AD3089">
        <v>93</v>
      </c>
      <c r="AE3089">
        <v>7.9530838557016204E-2</v>
      </c>
      <c r="AF3089">
        <v>3</v>
      </c>
      <c r="AG3089">
        <v>1.0297362267702101E-3</v>
      </c>
      <c r="AH3089">
        <v>1.0932950115639399E-3</v>
      </c>
      <c r="AI3089">
        <v>11</v>
      </c>
      <c r="AJ3089" s="73">
        <v>61.523089469542001</v>
      </c>
      <c r="AK3089">
        <v>781</v>
      </c>
      <c r="AL3089">
        <v>1</v>
      </c>
      <c r="AM3089">
        <v>0</v>
      </c>
      <c r="AN3089">
        <v>0</v>
      </c>
      <c r="AO3089">
        <v>0</v>
      </c>
      <c r="AP3089">
        <v>0</v>
      </c>
      <c r="AQ3089">
        <v>781</v>
      </c>
      <c r="AR3089">
        <v>1</v>
      </c>
      <c r="AS3089">
        <v>0</v>
      </c>
      <c r="AT3089">
        <v>0</v>
      </c>
      <c r="AU3089">
        <v>0</v>
      </c>
      <c r="AV3089">
        <v>0</v>
      </c>
      <c r="AW3089">
        <v>781</v>
      </c>
      <c r="AX3089">
        <v>1</v>
      </c>
      <c r="AY3089" s="73">
        <v>62.8954099862299</v>
      </c>
      <c r="AZ3089">
        <v>781</v>
      </c>
      <c r="BA3089">
        <v>1</v>
      </c>
      <c r="BB3089">
        <v>759</v>
      </c>
      <c r="BC3089">
        <v>0.914759522174867</v>
      </c>
      <c r="BD3089">
        <v>22</v>
      </c>
      <c r="BE3089">
        <v>8.5240477825132804E-2</v>
      </c>
      <c r="BF3089">
        <v>65.880568811751004</v>
      </c>
      <c r="BG3089">
        <v>72.661204738471994</v>
      </c>
      <c r="BH3089">
        <v>62.8954099862299</v>
      </c>
      <c r="BI3089">
        <v>61.523089469542001</v>
      </c>
    </row>
    <row r="3090" spans="1:61" x14ac:dyDescent="0.25">
      <c r="A3090" s="10" t="str">
        <f>VLOOKUP(D3090,'Index-Relations'!E:F,2,FALSE)</f>
        <v>ESG</v>
      </c>
      <c r="B3090" t="s">
        <v>3450</v>
      </c>
      <c r="C3090" s="53" t="s">
        <v>2763</v>
      </c>
      <c r="D3090" s="59" t="s">
        <v>2860</v>
      </c>
      <c r="E3090" s="59" t="s">
        <v>6506</v>
      </c>
      <c r="F3090" t="s">
        <v>1151</v>
      </c>
      <c r="G3090" t="s">
        <v>1150</v>
      </c>
      <c r="H3090" t="s">
        <v>1152</v>
      </c>
      <c r="I3090" s="52">
        <v>45566</v>
      </c>
      <c r="J3090" t="s">
        <v>2457</v>
      </c>
      <c r="K3090">
        <v>761</v>
      </c>
      <c r="L3090" s="73">
        <v>65.674485930209897</v>
      </c>
      <c r="M3090">
        <v>761</v>
      </c>
      <c r="N3090">
        <v>1</v>
      </c>
      <c r="O3090" s="73">
        <v>72.655719159130001</v>
      </c>
      <c r="P3090">
        <v>761</v>
      </c>
      <c r="Q3090">
        <v>1</v>
      </c>
      <c r="R3090">
        <v>744</v>
      </c>
      <c r="S3090">
        <v>0.99237185769969505</v>
      </c>
      <c r="T3090">
        <v>29.848657368106998</v>
      </c>
      <c r="U3090">
        <v>0.54682613774731703</v>
      </c>
      <c r="V3090">
        <v>467</v>
      </c>
      <c r="W3090">
        <v>2.25015924071638E-2</v>
      </c>
      <c r="X3090">
        <v>46</v>
      </c>
      <c r="Y3090">
        <v>758</v>
      </c>
      <c r="Z3090">
        <v>0.99898452610969102</v>
      </c>
      <c r="AA3090">
        <v>5.1465623739494299</v>
      </c>
      <c r="AB3090">
        <v>677</v>
      </c>
      <c r="AC3090">
        <v>0.93629548606912505</v>
      </c>
      <c r="AD3090">
        <v>81</v>
      </c>
      <c r="AE3090">
        <v>6.2689040040565802E-2</v>
      </c>
      <c r="AF3090">
        <v>3</v>
      </c>
      <c r="AG3090">
        <v>1.0154738903090899E-3</v>
      </c>
      <c r="AH3090">
        <v>7.47197900771233E-4</v>
      </c>
      <c r="AI3090">
        <v>10</v>
      </c>
      <c r="AJ3090" s="73">
        <v>61.153263833266998</v>
      </c>
      <c r="AK3090">
        <v>761</v>
      </c>
      <c r="AL3090">
        <v>1</v>
      </c>
      <c r="AM3090">
        <v>0</v>
      </c>
      <c r="AN3090">
        <v>0</v>
      </c>
      <c r="AO3090">
        <v>0</v>
      </c>
      <c r="AP3090">
        <v>0</v>
      </c>
      <c r="AQ3090">
        <v>761</v>
      </c>
      <c r="AR3090">
        <v>1</v>
      </c>
      <c r="AS3090">
        <v>0</v>
      </c>
      <c r="AT3090">
        <v>0</v>
      </c>
      <c r="AU3090">
        <v>0</v>
      </c>
      <c r="AV3090">
        <v>0</v>
      </c>
      <c r="AW3090">
        <v>761</v>
      </c>
      <c r="AX3090">
        <v>0.999999999999999</v>
      </c>
      <c r="AY3090" s="73">
        <v>62.837116083934902</v>
      </c>
      <c r="AZ3090">
        <v>761</v>
      </c>
      <c r="BA3090">
        <v>1</v>
      </c>
      <c r="BB3090">
        <v>739</v>
      </c>
      <c r="BC3090">
        <v>0.91599250330305004</v>
      </c>
      <c r="BD3090">
        <v>22</v>
      </c>
      <c r="BE3090">
        <v>8.4007496696949305E-2</v>
      </c>
      <c r="BF3090">
        <v>65.674485930209897</v>
      </c>
      <c r="BG3090">
        <v>72.655719159130001</v>
      </c>
      <c r="BH3090">
        <v>62.837116083934902</v>
      </c>
      <c r="BI3090">
        <v>61.153263833266998</v>
      </c>
    </row>
    <row r="3091" spans="1:61" x14ac:dyDescent="0.25">
      <c r="A3091" s="10" t="str">
        <f>VLOOKUP(D3091,'Index-Relations'!E:F,2,FALSE)</f>
        <v>ESG</v>
      </c>
      <c r="B3091" t="s">
        <v>3450</v>
      </c>
      <c r="C3091" s="53" t="s">
        <v>2764</v>
      </c>
      <c r="D3091" s="59" t="s">
        <v>2860</v>
      </c>
      <c r="E3091" s="59" t="s">
        <v>6507</v>
      </c>
      <c r="F3091" t="s">
        <v>1151</v>
      </c>
      <c r="G3091" t="s">
        <v>1150</v>
      </c>
      <c r="H3091" t="s">
        <v>1152</v>
      </c>
      <c r="I3091" s="52">
        <v>45537</v>
      </c>
      <c r="J3091" t="s">
        <v>2457</v>
      </c>
      <c r="K3091">
        <v>845</v>
      </c>
      <c r="L3091" s="73">
        <v>65.636073924759003</v>
      </c>
      <c r="M3091">
        <v>845</v>
      </c>
      <c r="N3091">
        <v>1</v>
      </c>
      <c r="O3091" s="73">
        <v>72.170257152003998</v>
      </c>
      <c r="P3091">
        <v>845</v>
      </c>
      <c r="Q3091">
        <v>1</v>
      </c>
      <c r="R3091">
        <v>825</v>
      </c>
      <c r="S3091">
        <v>0.99257340447272202</v>
      </c>
      <c r="T3091">
        <v>30.026706356782501</v>
      </c>
      <c r="U3091">
        <v>0.55031369084316994</v>
      </c>
      <c r="V3091">
        <v>519</v>
      </c>
      <c r="W3091">
        <v>2.4133431646102401E-2</v>
      </c>
      <c r="X3091">
        <v>53</v>
      </c>
      <c r="Y3091">
        <v>842</v>
      </c>
      <c r="Z3091">
        <v>0.99910339862568298</v>
      </c>
      <c r="AA3091">
        <v>5.3973779937765904</v>
      </c>
      <c r="AB3091">
        <v>761</v>
      </c>
      <c r="AC3091">
        <v>0.94604848070992398</v>
      </c>
      <c r="AD3091">
        <v>93</v>
      </c>
      <c r="AE3091">
        <v>6.1199323557623801E-2</v>
      </c>
      <c r="AF3091">
        <v>-9</v>
      </c>
      <c r="AG3091">
        <v>0</v>
      </c>
      <c r="AH3091">
        <v>8.6183506358069499E-4</v>
      </c>
      <c r="AI3091">
        <v>10</v>
      </c>
      <c r="AJ3091" s="73">
        <v>61.417333630269901</v>
      </c>
      <c r="AK3091">
        <v>845</v>
      </c>
      <c r="AL3091">
        <v>1</v>
      </c>
      <c r="AM3091">
        <v>0</v>
      </c>
      <c r="AN3091">
        <v>0</v>
      </c>
      <c r="AO3091">
        <v>0</v>
      </c>
      <c r="AP3091">
        <v>0</v>
      </c>
      <c r="AQ3091">
        <v>845</v>
      </c>
      <c r="AR3091">
        <v>1</v>
      </c>
      <c r="AS3091">
        <v>0</v>
      </c>
      <c r="AT3091">
        <v>0</v>
      </c>
      <c r="AU3091">
        <v>0</v>
      </c>
      <c r="AV3091">
        <v>0</v>
      </c>
      <c r="AW3091">
        <v>845</v>
      </c>
      <c r="AX3091">
        <v>0.999999999999999</v>
      </c>
      <c r="AY3091" s="73">
        <v>62.844461263257003</v>
      </c>
      <c r="AZ3091">
        <v>845</v>
      </c>
      <c r="BA3091">
        <v>1</v>
      </c>
      <c r="BB3091">
        <v>823</v>
      </c>
      <c r="BC3091">
        <v>0.92235795542832699</v>
      </c>
      <c r="BD3091">
        <v>22</v>
      </c>
      <c r="BE3091">
        <v>7.76420445716728E-2</v>
      </c>
      <c r="BF3091">
        <v>65.636073924759003</v>
      </c>
      <c r="BG3091">
        <v>72.170257152003998</v>
      </c>
      <c r="BH3091">
        <v>62.844461263257003</v>
      </c>
      <c r="BI3091">
        <v>61.417333630269901</v>
      </c>
    </row>
    <row r="3092" spans="1:61" x14ac:dyDescent="0.25">
      <c r="A3092" s="10" t="str">
        <f>VLOOKUP(D3092,'Index-Relations'!E:F,2,FALSE)</f>
        <v>ESG</v>
      </c>
      <c r="B3092" t="s">
        <v>3450</v>
      </c>
      <c r="C3092" s="53" t="s">
        <v>3350</v>
      </c>
      <c r="D3092" s="59" t="s">
        <v>2860</v>
      </c>
      <c r="E3092" s="59" t="s">
        <v>6508</v>
      </c>
      <c r="F3092" t="s">
        <v>1151</v>
      </c>
      <c r="G3092" t="s">
        <v>1150</v>
      </c>
      <c r="H3092" t="s">
        <v>1152</v>
      </c>
      <c r="I3092" s="52">
        <v>45505</v>
      </c>
      <c r="J3092" t="s">
        <v>2457</v>
      </c>
      <c r="K3092">
        <v>845</v>
      </c>
      <c r="L3092" s="73">
        <v>65.870111109831001</v>
      </c>
      <c r="M3092">
        <v>845</v>
      </c>
      <c r="N3092">
        <v>1</v>
      </c>
      <c r="O3092" s="73">
        <v>72.229805277636999</v>
      </c>
      <c r="P3092">
        <v>845</v>
      </c>
      <c r="Q3092">
        <v>1</v>
      </c>
      <c r="R3092">
        <v>825</v>
      </c>
      <c r="S3092">
        <v>0.99250060308396304</v>
      </c>
      <c r="T3092">
        <v>29.9592692190812</v>
      </c>
      <c r="U3092">
        <v>0.55540857061674997</v>
      </c>
      <c r="V3092">
        <v>520</v>
      </c>
      <c r="W3092">
        <v>2.41763789686456E-2</v>
      </c>
      <c r="X3092">
        <v>53</v>
      </c>
      <c r="Y3092">
        <v>842</v>
      </c>
      <c r="Z3092">
        <v>0.999041727272032</v>
      </c>
      <c r="AA3092">
        <v>5.4125185497428401</v>
      </c>
      <c r="AB3092">
        <v>758</v>
      </c>
      <c r="AC3092">
        <v>0.95200532800881399</v>
      </c>
      <c r="AD3092">
        <v>84</v>
      </c>
      <c r="AE3092">
        <v>4.7036399263218898E-2</v>
      </c>
      <c r="AF3092">
        <v>3</v>
      </c>
      <c r="AG3092">
        <v>9.5827272796613402E-4</v>
      </c>
      <c r="AH3092">
        <v>8.6357665107739503E-4</v>
      </c>
      <c r="AI3092">
        <v>10</v>
      </c>
      <c r="AJ3092" s="73">
        <v>61.554731138336898</v>
      </c>
      <c r="AK3092">
        <v>845</v>
      </c>
      <c r="AL3092">
        <v>1</v>
      </c>
      <c r="AM3092">
        <v>0</v>
      </c>
      <c r="AN3092">
        <v>0</v>
      </c>
      <c r="AO3092">
        <v>0</v>
      </c>
      <c r="AP3092">
        <v>0</v>
      </c>
      <c r="AQ3092">
        <v>845</v>
      </c>
      <c r="AR3092">
        <v>0.999999999999999</v>
      </c>
      <c r="AS3092">
        <v>0</v>
      </c>
      <c r="AT3092">
        <v>0</v>
      </c>
      <c r="AU3092">
        <v>0</v>
      </c>
      <c r="AV3092">
        <v>0</v>
      </c>
      <c r="AW3092">
        <v>845</v>
      </c>
      <c r="AX3092">
        <v>1</v>
      </c>
      <c r="AY3092" s="73">
        <v>63.283683928277902</v>
      </c>
      <c r="AZ3092">
        <v>845</v>
      </c>
      <c r="BA3092">
        <v>1</v>
      </c>
      <c r="BB3092">
        <v>824</v>
      </c>
      <c r="BC3092">
        <v>0.92398632109411805</v>
      </c>
      <c r="BD3092">
        <v>21</v>
      </c>
      <c r="BE3092">
        <v>7.6013678905881399E-2</v>
      </c>
      <c r="BF3092">
        <v>65.870111109831001</v>
      </c>
      <c r="BG3092">
        <v>72.229805277636999</v>
      </c>
      <c r="BH3092">
        <v>63.283683928277902</v>
      </c>
      <c r="BI3092">
        <v>61.554731138336898</v>
      </c>
    </row>
    <row r="3093" spans="1:61" x14ac:dyDescent="0.25">
      <c r="A3093" s="10" t="str">
        <f>VLOOKUP(D3093,'Index-Relations'!E:F,2,FALSE)</f>
        <v>ESG</v>
      </c>
      <c r="B3093" t="s">
        <v>3450</v>
      </c>
      <c r="C3093" s="53" t="s">
        <v>2765</v>
      </c>
      <c r="D3093" s="59" t="s">
        <v>2860</v>
      </c>
      <c r="E3093" s="59" t="s">
        <v>6509</v>
      </c>
      <c r="F3093" t="s">
        <v>1151</v>
      </c>
      <c r="G3093" t="s">
        <v>1150</v>
      </c>
      <c r="H3093" t="s">
        <v>1152</v>
      </c>
      <c r="I3093" s="52">
        <v>45474</v>
      </c>
      <c r="J3093" t="s">
        <v>2457</v>
      </c>
      <c r="K3093">
        <v>845</v>
      </c>
      <c r="L3093" s="73">
        <v>66.543932134412003</v>
      </c>
      <c r="M3093">
        <v>845</v>
      </c>
      <c r="N3093">
        <v>1</v>
      </c>
      <c r="O3093" s="73">
        <v>72.475465949404906</v>
      </c>
      <c r="P3093">
        <v>845</v>
      </c>
      <c r="Q3093">
        <v>1</v>
      </c>
      <c r="R3093">
        <v>825</v>
      </c>
      <c r="S3093">
        <v>0.99244558867821897</v>
      </c>
      <c r="T3093">
        <v>29.555960665803401</v>
      </c>
      <c r="U3093">
        <v>0.56540575799370996</v>
      </c>
      <c r="V3093">
        <v>515</v>
      </c>
      <c r="W3093">
        <v>2.4201258634310802E-2</v>
      </c>
      <c r="X3093">
        <v>53</v>
      </c>
      <c r="Y3093">
        <v>840</v>
      </c>
      <c r="Z3093">
        <v>0.99795820720199002</v>
      </c>
      <c r="AA3093">
        <v>5.4624551110114403</v>
      </c>
      <c r="AB3093">
        <v>752</v>
      </c>
      <c r="AC3093">
        <v>0.94651913682948696</v>
      </c>
      <c r="AD3093">
        <v>88</v>
      </c>
      <c r="AE3093">
        <v>5.1439070372502303E-2</v>
      </c>
      <c r="AF3093">
        <v>5</v>
      </c>
      <c r="AG3093">
        <v>2.0417927980098602E-3</v>
      </c>
      <c r="AH3093">
        <v>8.6885876957578203E-4</v>
      </c>
      <c r="AI3093">
        <v>10</v>
      </c>
      <c r="AJ3093" s="73">
        <v>62.119524465831901</v>
      </c>
      <c r="AK3093">
        <v>845</v>
      </c>
      <c r="AL3093">
        <v>1</v>
      </c>
      <c r="AM3093">
        <v>0</v>
      </c>
      <c r="AN3093">
        <v>0</v>
      </c>
      <c r="AO3093">
        <v>0</v>
      </c>
      <c r="AP3093">
        <v>0</v>
      </c>
      <c r="AQ3093">
        <v>845</v>
      </c>
      <c r="AR3093">
        <v>0.999999999999999</v>
      </c>
      <c r="AS3093">
        <v>0</v>
      </c>
      <c r="AT3093">
        <v>0</v>
      </c>
      <c r="AU3093">
        <v>0</v>
      </c>
      <c r="AV3093">
        <v>0</v>
      </c>
      <c r="AW3093">
        <v>845</v>
      </c>
      <c r="AX3093">
        <v>1</v>
      </c>
      <c r="AY3093" s="73">
        <v>64.255185105032993</v>
      </c>
      <c r="AZ3093">
        <v>845</v>
      </c>
      <c r="BA3093">
        <v>1</v>
      </c>
      <c r="BB3093">
        <v>824</v>
      </c>
      <c r="BC3093">
        <v>0.92543823883630505</v>
      </c>
      <c r="BD3093">
        <v>21</v>
      </c>
      <c r="BE3093">
        <v>7.4561761163693993E-2</v>
      </c>
      <c r="BF3093">
        <v>66.543932134412003</v>
      </c>
      <c r="BG3093">
        <v>72.475465949404906</v>
      </c>
      <c r="BH3093">
        <v>64.255185105032993</v>
      </c>
      <c r="BI3093">
        <v>62.119524465831901</v>
      </c>
    </row>
    <row r="3094" spans="1:61" x14ac:dyDescent="0.25">
      <c r="A3094" s="10" t="str">
        <f>VLOOKUP(D3094,'Index-Relations'!E:F,2,FALSE)</f>
        <v>ESG</v>
      </c>
      <c r="B3094" t="s">
        <v>3450</v>
      </c>
      <c r="C3094" s="53" t="s">
        <v>2766</v>
      </c>
      <c r="D3094" s="59" t="s">
        <v>2860</v>
      </c>
      <c r="E3094" s="59" t="s">
        <v>6510</v>
      </c>
      <c r="F3094" t="s">
        <v>1151</v>
      </c>
      <c r="G3094" t="s">
        <v>1150</v>
      </c>
      <c r="H3094" t="s">
        <v>1152</v>
      </c>
      <c r="I3094" s="52">
        <v>45446</v>
      </c>
      <c r="J3094" t="s">
        <v>2457</v>
      </c>
      <c r="K3094">
        <v>845</v>
      </c>
      <c r="L3094" s="73">
        <v>66.607196067397993</v>
      </c>
      <c r="M3094">
        <v>845</v>
      </c>
      <c r="N3094">
        <v>1</v>
      </c>
      <c r="O3094" s="73">
        <v>72.298922684475997</v>
      </c>
      <c r="P3094">
        <v>845</v>
      </c>
      <c r="Q3094">
        <v>1</v>
      </c>
      <c r="R3094">
        <v>825</v>
      </c>
      <c r="S3094">
        <v>0.99207207769070904</v>
      </c>
      <c r="T3094">
        <v>29.759280516733401</v>
      </c>
      <c r="U3094">
        <v>0.56903922855824796</v>
      </c>
      <c r="V3094">
        <v>513</v>
      </c>
      <c r="W3094">
        <v>2.43463661253309E-2</v>
      </c>
      <c r="X3094">
        <v>52</v>
      </c>
      <c r="Y3094">
        <v>840</v>
      </c>
      <c r="Z3094">
        <v>0.99783175788233902</v>
      </c>
      <c r="AA3094">
        <v>5.6902825707370104</v>
      </c>
      <c r="AB3094">
        <v>754</v>
      </c>
      <c r="AC3094">
        <v>0.95009032892572698</v>
      </c>
      <c r="AD3094">
        <v>86</v>
      </c>
      <c r="AE3094">
        <v>4.7741428956612597E-2</v>
      </c>
      <c r="AF3094">
        <v>5</v>
      </c>
      <c r="AG3094">
        <v>2.1682421176603601E-3</v>
      </c>
      <c r="AH3094">
        <v>9.0666111526651E-4</v>
      </c>
      <c r="AI3094">
        <v>10</v>
      </c>
      <c r="AJ3094" s="73">
        <v>62.125861061510903</v>
      </c>
      <c r="AK3094">
        <v>845</v>
      </c>
      <c r="AL3094">
        <v>1</v>
      </c>
      <c r="AM3094">
        <v>0</v>
      </c>
      <c r="AN3094">
        <v>0</v>
      </c>
      <c r="AO3094">
        <v>0</v>
      </c>
      <c r="AP3094">
        <v>0</v>
      </c>
      <c r="AQ3094">
        <v>845</v>
      </c>
      <c r="AR3094">
        <v>1</v>
      </c>
      <c r="AS3094">
        <v>0</v>
      </c>
      <c r="AT3094">
        <v>0</v>
      </c>
      <c r="AU3094">
        <v>0</v>
      </c>
      <c r="AV3094">
        <v>0</v>
      </c>
      <c r="AW3094">
        <v>845</v>
      </c>
      <c r="AX3094">
        <v>1</v>
      </c>
      <c r="AY3094" s="73">
        <v>64.562847461212002</v>
      </c>
      <c r="AZ3094">
        <v>845</v>
      </c>
      <c r="BA3094">
        <v>1</v>
      </c>
      <c r="BB3094">
        <v>824</v>
      </c>
      <c r="BC3094">
        <v>0.92632455550796799</v>
      </c>
      <c r="BD3094">
        <v>21</v>
      </c>
      <c r="BE3094">
        <v>7.3675444492031603E-2</v>
      </c>
      <c r="BF3094">
        <v>66.607196067397993</v>
      </c>
      <c r="BG3094">
        <v>72.298922684475997</v>
      </c>
      <c r="BH3094">
        <v>64.562847461212002</v>
      </c>
      <c r="BI3094">
        <v>62.125861061510903</v>
      </c>
    </row>
    <row r="3095" spans="1:61" x14ac:dyDescent="0.25">
      <c r="A3095" s="10" t="str">
        <f>VLOOKUP(D3095,'Index-Relations'!E:F,2,FALSE)</f>
        <v>ESG</v>
      </c>
      <c r="B3095" t="s">
        <v>3450</v>
      </c>
      <c r="C3095" s="53" t="s">
        <v>2767</v>
      </c>
      <c r="D3095" s="59" t="s">
        <v>2860</v>
      </c>
      <c r="E3095" s="59" t="s">
        <v>6511</v>
      </c>
      <c r="F3095" t="s">
        <v>1151</v>
      </c>
      <c r="G3095" t="s">
        <v>1150</v>
      </c>
      <c r="H3095" t="s">
        <v>1152</v>
      </c>
      <c r="I3095" s="52">
        <v>45413</v>
      </c>
      <c r="J3095" t="s">
        <v>2457</v>
      </c>
      <c r="K3095">
        <v>846</v>
      </c>
      <c r="L3095" s="73">
        <v>66.559410204938004</v>
      </c>
      <c r="M3095">
        <v>846</v>
      </c>
      <c r="N3095">
        <v>1</v>
      </c>
      <c r="O3095" s="73">
        <v>72.291128497441903</v>
      </c>
      <c r="P3095">
        <v>846</v>
      </c>
      <c r="Q3095">
        <v>1</v>
      </c>
      <c r="R3095">
        <v>826</v>
      </c>
      <c r="S3095">
        <v>0.99183098753753896</v>
      </c>
      <c r="T3095">
        <v>29.992894639831398</v>
      </c>
      <c r="U3095">
        <v>0.55921777267426498</v>
      </c>
      <c r="V3095">
        <v>513</v>
      </c>
      <c r="W3095">
        <v>2.3142416110139102E-2</v>
      </c>
      <c r="X3095">
        <v>51</v>
      </c>
      <c r="Y3095">
        <v>841</v>
      </c>
      <c r="Z3095">
        <v>0.99776022425691802</v>
      </c>
      <c r="AA3095">
        <v>6.0681775709177996</v>
      </c>
      <c r="AB3095">
        <v>755</v>
      </c>
      <c r="AC3095">
        <v>0.94877641835930104</v>
      </c>
      <c r="AD3095">
        <v>86</v>
      </c>
      <c r="AE3095">
        <v>4.8983805897616702E-2</v>
      </c>
      <c r="AF3095">
        <v>5</v>
      </c>
      <c r="AG3095">
        <v>2.2397757430816499E-3</v>
      </c>
      <c r="AH3095">
        <v>8.5669696787741504E-4</v>
      </c>
      <c r="AI3095">
        <v>10</v>
      </c>
      <c r="AJ3095" s="73">
        <v>61.935421539900901</v>
      </c>
      <c r="AK3095">
        <v>846</v>
      </c>
      <c r="AL3095">
        <v>1</v>
      </c>
      <c r="AM3095">
        <v>0</v>
      </c>
      <c r="AN3095">
        <v>0</v>
      </c>
      <c r="AO3095">
        <v>0</v>
      </c>
      <c r="AP3095">
        <v>0</v>
      </c>
      <c r="AQ3095">
        <v>846</v>
      </c>
      <c r="AR3095">
        <v>1</v>
      </c>
      <c r="AS3095">
        <v>0</v>
      </c>
      <c r="AT3095">
        <v>0</v>
      </c>
      <c r="AU3095">
        <v>0</v>
      </c>
      <c r="AV3095">
        <v>0</v>
      </c>
      <c r="AW3095">
        <v>846</v>
      </c>
      <c r="AX3095">
        <v>0.999999999999999</v>
      </c>
      <c r="AY3095" s="73">
        <v>64.573520095305</v>
      </c>
      <c r="AZ3095">
        <v>846</v>
      </c>
      <c r="BA3095">
        <v>1</v>
      </c>
      <c r="BB3095">
        <v>824</v>
      </c>
      <c r="BC3095">
        <v>0.93257324669580899</v>
      </c>
      <c r="BD3095">
        <v>22</v>
      </c>
      <c r="BE3095">
        <v>6.7426753304190304E-2</v>
      </c>
      <c r="BF3095">
        <v>66.559410204938004</v>
      </c>
      <c r="BG3095">
        <v>72.291128497441903</v>
      </c>
      <c r="BH3095">
        <v>64.573520095305</v>
      </c>
      <c r="BI3095">
        <v>61.935421539900901</v>
      </c>
    </row>
    <row r="3096" spans="1:61" x14ac:dyDescent="0.25">
      <c r="A3096" s="10" t="str">
        <f>VLOOKUP(D3096,'Index-Relations'!E:F,2,FALSE)</f>
        <v>ESG</v>
      </c>
      <c r="B3096" t="s">
        <v>3450</v>
      </c>
      <c r="C3096" s="53" t="s">
        <v>2768</v>
      </c>
      <c r="D3096" s="59" t="s">
        <v>2860</v>
      </c>
      <c r="E3096" s="59" t="s">
        <v>6512</v>
      </c>
      <c r="F3096" t="s">
        <v>1151</v>
      </c>
      <c r="G3096" t="s">
        <v>1150</v>
      </c>
      <c r="H3096" t="s">
        <v>1152</v>
      </c>
      <c r="I3096" s="52">
        <v>45383</v>
      </c>
      <c r="J3096" t="s">
        <v>2457</v>
      </c>
      <c r="K3096">
        <v>890</v>
      </c>
      <c r="L3096">
        <v>71.090711594502096</v>
      </c>
      <c r="M3096">
        <v>890</v>
      </c>
      <c r="N3096">
        <v>1</v>
      </c>
      <c r="O3096">
        <v>75.685211855746601</v>
      </c>
      <c r="P3096">
        <v>890</v>
      </c>
      <c r="Q3096">
        <v>1</v>
      </c>
      <c r="R3096">
        <v>876</v>
      </c>
      <c r="S3096">
        <v>0.99539079616316894</v>
      </c>
      <c r="T3096">
        <v>31.127606394047099</v>
      </c>
      <c r="U3096">
        <v>0.58909971978070497</v>
      </c>
      <c r="V3096">
        <v>556</v>
      </c>
      <c r="W3096">
        <v>2.5878868252818699E-2</v>
      </c>
      <c r="X3096">
        <v>60</v>
      </c>
      <c r="Y3096">
        <v>890</v>
      </c>
      <c r="Z3096">
        <v>1</v>
      </c>
      <c r="AA3096">
        <v>7.5546459839070703</v>
      </c>
      <c r="AB3096">
        <v>793</v>
      </c>
      <c r="AC3096">
        <v>0.94751554321221798</v>
      </c>
      <c r="AD3096">
        <v>97</v>
      </c>
      <c r="AE3096">
        <v>5.2484456787780402E-2</v>
      </c>
      <c r="AF3096">
        <v>0</v>
      </c>
      <c r="AG3096">
        <v>7.2858E-16</v>
      </c>
      <c r="AH3096">
        <v>8.1217531519647899E-4</v>
      </c>
      <c r="AI3096">
        <v>8</v>
      </c>
      <c r="AJ3096">
        <v>66.481403125769305</v>
      </c>
      <c r="AK3096">
        <v>890</v>
      </c>
      <c r="AL3096">
        <v>1</v>
      </c>
      <c r="AM3096">
        <v>0</v>
      </c>
      <c r="AN3096">
        <v>0</v>
      </c>
      <c r="AO3096">
        <v>0</v>
      </c>
      <c r="AP3096">
        <v>0</v>
      </c>
      <c r="AQ3096">
        <v>890</v>
      </c>
      <c r="AR3096">
        <v>0.999999999999999</v>
      </c>
      <c r="AS3096">
        <v>0</v>
      </c>
      <c r="AT3096">
        <v>0</v>
      </c>
      <c r="AU3096">
        <v>0</v>
      </c>
      <c r="AV3096">
        <v>0</v>
      </c>
      <c r="AW3096">
        <v>890</v>
      </c>
      <c r="AX3096">
        <v>1</v>
      </c>
      <c r="AY3096">
        <v>69.449264206231405</v>
      </c>
      <c r="AZ3096">
        <v>890</v>
      </c>
      <c r="BA3096">
        <v>1</v>
      </c>
      <c r="BB3096">
        <v>868</v>
      </c>
      <c r="BC3096">
        <v>0.92194672031463898</v>
      </c>
      <c r="BD3096">
        <v>22</v>
      </c>
      <c r="BE3096">
        <v>7.8053279685360202E-2</v>
      </c>
      <c r="BF3096">
        <v>66.536739733533906</v>
      </c>
      <c r="BG3096">
        <v>70.7301806775329</v>
      </c>
      <c r="BH3096">
        <v>65.149342915700998</v>
      </c>
      <c r="BI3096">
        <v>62.173799145208001</v>
      </c>
    </row>
    <row r="3097" spans="1:61" x14ac:dyDescent="0.25">
      <c r="A3097" s="10" t="str">
        <f>VLOOKUP(D3097,'Index-Relations'!E:F,2,FALSE)</f>
        <v>ESG</v>
      </c>
      <c r="B3097" t="s">
        <v>3450</v>
      </c>
      <c r="C3097" s="53" t="s">
        <v>2769</v>
      </c>
      <c r="D3097" s="59" t="s">
        <v>2860</v>
      </c>
      <c r="E3097" s="59" t="s">
        <v>6513</v>
      </c>
      <c r="F3097" t="s">
        <v>1151</v>
      </c>
      <c r="G3097" t="s">
        <v>1150</v>
      </c>
      <c r="H3097" t="s">
        <v>1152</v>
      </c>
      <c r="I3097" s="52">
        <v>45352</v>
      </c>
      <c r="J3097" t="s">
        <v>2457</v>
      </c>
      <c r="K3097">
        <v>891</v>
      </c>
      <c r="L3097">
        <v>71.619994768443405</v>
      </c>
      <c r="M3097">
        <v>891</v>
      </c>
      <c r="N3097">
        <v>1</v>
      </c>
      <c r="O3097">
        <v>75.885161022643899</v>
      </c>
      <c r="P3097">
        <v>891</v>
      </c>
      <c r="Q3097">
        <v>1</v>
      </c>
      <c r="R3097">
        <v>877</v>
      </c>
      <c r="S3097">
        <v>0.99531888756959497</v>
      </c>
      <c r="T3097">
        <v>31.3269392478283</v>
      </c>
      <c r="U3097">
        <v>0.58358608341615803</v>
      </c>
      <c r="V3097">
        <v>543</v>
      </c>
      <c r="W3097">
        <v>2.7297729755990499E-2</v>
      </c>
      <c r="X3097">
        <v>53</v>
      </c>
      <c r="Y3097">
        <v>891</v>
      </c>
      <c r="Z3097">
        <v>1</v>
      </c>
      <c r="AA3097">
        <v>7.5883475409893997</v>
      </c>
      <c r="AB3097">
        <v>793</v>
      </c>
      <c r="AC3097">
        <v>0.94643586252411604</v>
      </c>
      <c r="AD3097">
        <v>98</v>
      </c>
      <c r="AE3097">
        <v>5.3564137475883601E-2</v>
      </c>
      <c r="AF3097">
        <v>0</v>
      </c>
      <c r="AG3097">
        <v>8.3269999999999995E-17</v>
      </c>
      <c r="AH3097">
        <v>8.8776680979302702E-4</v>
      </c>
      <c r="AI3097">
        <v>7</v>
      </c>
      <c r="AJ3097">
        <v>67.284025008626301</v>
      </c>
      <c r="AK3097">
        <v>891</v>
      </c>
      <c r="AL3097">
        <v>1</v>
      </c>
      <c r="AM3097">
        <v>0</v>
      </c>
      <c r="AN3097">
        <v>0</v>
      </c>
      <c r="AO3097">
        <v>0</v>
      </c>
      <c r="AP3097">
        <v>0</v>
      </c>
      <c r="AQ3097">
        <v>891</v>
      </c>
      <c r="AR3097">
        <v>0.999999999999999</v>
      </c>
      <c r="AS3097">
        <v>0</v>
      </c>
      <c r="AT3097">
        <v>0</v>
      </c>
      <c r="AU3097">
        <v>0</v>
      </c>
      <c r="AV3097">
        <v>0</v>
      </c>
      <c r="AW3097">
        <v>891</v>
      </c>
      <c r="AX3097">
        <v>1</v>
      </c>
      <c r="AY3097">
        <v>69.816424122641905</v>
      </c>
      <c r="AZ3097">
        <v>891</v>
      </c>
      <c r="BA3097">
        <v>1</v>
      </c>
      <c r="BB3097">
        <v>869</v>
      </c>
      <c r="BC3097">
        <v>0.92041401961147695</v>
      </c>
      <c r="BD3097">
        <v>22</v>
      </c>
      <c r="BE3097">
        <v>7.9585980388522895E-2</v>
      </c>
      <c r="BF3097">
        <v>67.034157728539</v>
      </c>
      <c r="BG3097">
        <v>70.887750918509994</v>
      </c>
      <c r="BH3097">
        <v>65.446931462090006</v>
      </c>
      <c r="BI3097">
        <v>62.943208008458001</v>
      </c>
    </row>
    <row r="3098" spans="1:61" x14ac:dyDescent="0.25">
      <c r="A3098" s="10" t="str">
        <f>VLOOKUP(D3098,'Index-Relations'!E:F,2,FALSE)</f>
        <v>ESG</v>
      </c>
      <c r="B3098" t="s">
        <v>3450</v>
      </c>
      <c r="C3098" s="53" t="s">
        <v>2770</v>
      </c>
      <c r="D3098" s="59" t="s">
        <v>2860</v>
      </c>
      <c r="E3098" s="59" t="s">
        <v>6514</v>
      </c>
      <c r="F3098" t="s">
        <v>1151</v>
      </c>
      <c r="G3098" t="s">
        <v>1150</v>
      </c>
      <c r="H3098" t="s">
        <v>1152</v>
      </c>
      <c r="I3098" s="52">
        <v>45323</v>
      </c>
      <c r="J3098" t="s">
        <v>2457</v>
      </c>
      <c r="K3098">
        <v>892</v>
      </c>
      <c r="L3098">
        <v>71.869087418725698</v>
      </c>
      <c r="M3098">
        <v>891</v>
      </c>
      <c r="N3098">
        <v>1</v>
      </c>
      <c r="O3098">
        <v>76.050743358090799</v>
      </c>
      <c r="P3098">
        <v>891</v>
      </c>
      <c r="Q3098">
        <v>1</v>
      </c>
      <c r="R3098">
        <v>877</v>
      </c>
      <c r="S3098">
        <v>0.99544559780995601</v>
      </c>
      <c r="T3098">
        <v>31.564303339834801</v>
      </c>
      <c r="U3098">
        <v>0.57559379829768897</v>
      </c>
      <c r="V3098">
        <v>540</v>
      </c>
      <c r="W3098">
        <v>2.7610241688374001E-2</v>
      </c>
      <c r="X3098">
        <v>53</v>
      </c>
      <c r="Y3098">
        <v>891</v>
      </c>
      <c r="Z3098">
        <v>0.999999999999999</v>
      </c>
      <c r="AA3098">
        <v>7.5803398960660804</v>
      </c>
      <c r="AB3098">
        <v>789</v>
      </c>
      <c r="AC3098">
        <v>0.94162129048020504</v>
      </c>
      <c r="AD3098">
        <v>102</v>
      </c>
      <c r="AE3098">
        <v>5.8378709519795097E-2</v>
      </c>
      <c r="AF3098">
        <v>1</v>
      </c>
      <c r="AG3098">
        <v>0</v>
      </c>
      <c r="AH3098">
        <v>9.1187872438781305E-4</v>
      </c>
      <c r="AI3098">
        <v>6</v>
      </c>
      <c r="AJ3098">
        <v>67.590819420201299</v>
      </c>
      <c r="AK3098">
        <v>891</v>
      </c>
      <c r="AL3098">
        <v>1</v>
      </c>
      <c r="AM3098">
        <v>0</v>
      </c>
      <c r="AN3098">
        <v>0</v>
      </c>
      <c r="AO3098">
        <v>0</v>
      </c>
      <c r="AP3098">
        <v>0</v>
      </c>
      <c r="AQ3098">
        <v>891</v>
      </c>
      <c r="AR3098">
        <v>1</v>
      </c>
      <c r="AS3098">
        <v>0</v>
      </c>
      <c r="AT3098">
        <v>0</v>
      </c>
      <c r="AU3098">
        <v>0</v>
      </c>
      <c r="AV3098">
        <v>0</v>
      </c>
      <c r="AW3098">
        <v>891</v>
      </c>
      <c r="AX3098">
        <v>1</v>
      </c>
      <c r="AY3098">
        <v>69.986927801852701</v>
      </c>
      <c r="AZ3098">
        <v>891</v>
      </c>
      <c r="BA3098">
        <v>1</v>
      </c>
      <c r="BB3098">
        <v>869</v>
      </c>
      <c r="BC3098">
        <v>0.92391351110523501</v>
      </c>
      <c r="BD3098">
        <v>22</v>
      </c>
      <c r="BE3098">
        <v>7.6086488894764298E-2</v>
      </c>
      <c r="BF3098">
        <v>67.2022160632809</v>
      </c>
      <c r="BG3098">
        <v>71.005534077988997</v>
      </c>
      <c r="BH3098">
        <v>65.530789469418906</v>
      </c>
      <c r="BI3098">
        <v>63.210860489043903</v>
      </c>
    </row>
    <row r="3099" spans="1:61" x14ac:dyDescent="0.25">
      <c r="A3099" s="10" t="str">
        <f>VLOOKUP(D3099,'Index-Relations'!E:F,2,FALSE)</f>
        <v>ESG</v>
      </c>
      <c r="B3099" t="s">
        <v>3450</v>
      </c>
      <c r="C3099" s="53" t="s">
        <v>2760</v>
      </c>
      <c r="D3099" s="59" t="s">
        <v>3282</v>
      </c>
      <c r="E3099" s="59" t="s">
        <v>6515</v>
      </c>
      <c r="F3099" t="s">
        <v>2549</v>
      </c>
      <c r="G3099" t="s">
        <v>2550</v>
      </c>
      <c r="H3099" t="s">
        <v>2551</v>
      </c>
      <c r="I3099" s="52">
        <v>45658</v>
      </c>
      <c r="J3099" t="s">
        <v>2457</v>
      </c>
      <c r="K3099">
        <v>53</v>
      </c>
      <c r="L3099" s="73">
        <v>61.641488697393903</v>
      </c>
      <c r="M3099">
        <v>51</v>
      </c>
      <c r="N3099">
        <v>0.93336115935959896</v>
      </c>
      <c r="O3099" s="73">
        <v>63.966373977415998</v>
      </c>
      <c r="P3099">
        <v>51</v>
      </c>
      <c r="Q3099">
        <v>0.93336115935959896</v>
      </c>
      <c r="R3099">
        <v>48</v>
      </c>
      <c r="S3099">
        <v>0.88864500106315003</v>
      </c>
      <c r="T3099">
        <v>57.305870062195503</v>
      </c>
      <c r="U3099">
        <v>0.96140151313978695</v>
      </c>
      <c r="V3099">
        <v>50</v>
      </c>
      <c r="W3099">
        <v>5.3743888697638201E-2</v>
      </c>
      <c r="X3099">
        <v>2</v>
      </c>
      <c r="Y3099">
        <v>51</v>
      </c>
      <c r="Z3099">
        <v>0.908184708285659</v>
      </c>
      <c r="AA3099">
        <v>63.147355026225199</v>
      </c>
      <c r="AB3099">
        <v>45</v>
      </c>
      <c r="AC3099">
        <v>0.83346910827589205</v>
      </c>
      <c r="AD3099">
        <v>6</v>
      </c>
      <c r="AE3099">
        <v>7.4715600009767499E-2</v>
      </c>
      <c r="AF3099">
        <v>2</v>
      </c>
      <c r="AG3099">
        <v>9.1815291714340094E-2</v>
      </c>
      <c r="AH3099">
        <v>0.18417452546427501</v>
      </c>
      <c r="AI3099">
        <v>35</v>
      </c>
      <c r="AJ3099" s="73">
        <v>56.750949262604003</v>
      </c>
      <c r="AK3099">
        <v>51</v>
      </c>
      <c r="AL3099">
        <v>0.93336115935959896</v>
      </c>
      <c r="AM3099">
        <v>0</v>
      </c>
      <c r="AN3099">
        <v>0</v>
      </c>
      <c r="AO3099">
        <v>0</v>
      </c>
      <c r="AP3099">
        <v>0</v>
      </c>
      <c r="AQ3099">
        <v>53</v>
      </c>
      <c r="AR3099">
        <v>1</v>
      </c>
      <c r="AS3099">
        <v>0</v>
      </c>
      <c r="AT3099">
        <v>0</v>
      </c>
      <c r="AU3099">
        <v>0</v>
      </c>
      <c r="AV3099">
        <v>0</v>
      </c>
      <c r="AW3099">
        <v>53</v>
      </c>
      <c r="AX3099">
        <v>0.999999999999999</v>
      </c>
      <c r="AY3099" s="73">
        <v>62.848575143242002</v>
      </c>
      <c r="AZ3099">
        <v>51</v>
      </c>
      <c r="BA3099">
        <v>0.93336115935959896</v>
      </c>
      <c r="BB3099">
        <v>52</v>
      </c>
      <c r="BC3099">
        <v>0.98822935386153499</v>
      </c>
      <c r="BD3099">
        <v>1</v>
      </c>
      <c r="BE3099">
        <v>1.1770646138464401E-2</v>
      </c>
      <c r="BF3099">
        <v>61.641488697393903</v>
      </c>
      <c r="BG3099">
        <v>63.966373977415998</v>
      </c>
      <c r="BH3099">
        <v>62.848575143242002</v>
      </c>
      <c r="BI3099">
        <v>56.750949262604003</v>
      </c>
    </row>
    <row r="3100" spans="1:61" x14ac:dyDescent="0.25">
      <c r="A3100" s="10" t="str">
        <f>VLOOKUP(D3100,'Index-Relations'!E:F,2,FALSE)</f>
        <v>ESG</v>
      </c>
      <c r="B3100" t="s">
        <v>3450</v>
      </c>
      <c r="C3100" s="53" t="s">
        <v>2761</v>
      </c>
      <c r="D3100" s="59" t="s">
        <v>3282</v>
      </c>
      <c r="E3100" s="59" t="s">
        <v>6516</v>
      </c>
      <c r="F3100" t="s">
        <v>2549</v>
      </c>
      <c r="G3100" t="s">
        <v>2550</v>
      </c>
      <c r="H3100" t="s">
        <v>2551</v>
      </c>
      <c r="I3100" s="52">
        <v>45628</v>
      </c>
      <c r="J3100" t="s">
        <v>2457</v>
      </c>
      <c r="K3100">
        <v>54</v>
      </c>
      <c r="L3100" s="73">
        <v>61.899607097965003</v>
      </c>
      <c r="M3100">
        <v>52</v>
      </c>
      <c r="N3100">
        <v>0.93846846554831898</v>
      </c>
      <c r="O3100" s="73">
        <v>64.389489011975996</v>
      </c>
      <c r="P3100">
        <v>52</v>
      </c>
      <c r="Q3100">
        <v>0.93846846554831898</v>
      </c>
      <c r="R3100">
        <v>49</v>
      </c>
      <c r="S3100">
        <v>0.89481974368028605</v>
      </c>
      <c r="T3100">
        <v>57.277089863471197</v>
      </c>
      <c r="U3100">
        <v>0.96312642453878905</v>
      </c>
      <c r="V3100">
        <v>51</v>
      </c>
      <c r="W3100">
        <v>5.6223132757045199E-2</v>
      </c>
      <c r="X3100">
        <v>2</v>
      </c>
      <c r="Y3100">
        <v>52</v>
      </c>
      <c r="Z3100">
        <v>0.91469335861627199</v>
      </c>
      <c r="AA3100">
        <v>55.182992155625897</v>
      </c>
      <c r="AB3100">
        <v>47</v>
      </c>
      <c r="AC3100">
        <v>0.84601673890099505</v>
      </c>
      <c r="AD3100">
        <v>5</v>
      </c>
      <c r="AE3100">
        <v>6.8676619715276194E-2</v>
      </c>
      <c r="AF3100">
        <v>2</v>
      </c>
      <c r="AG3100">
        <v>8.5306641383727802E-2</v>
      </c>
      <c r="AH3100">
        <v>0.19351757712051601</v>
      </c>
      <c r="AI3100">
        <v>36</v>
      </c>
      <c r="AJ3100" s="73">
        <v>56.898276979402901</v>
      </c>
      <c r="AK3100">
        <v>52</v>
      </c>
      <c r="AL3100">
        <v>0.93846846554831898</v>
      </c>
      <c r="AM3100">
        <v>0</v>
      </c>
      <c r="AN3100">
        <v>0</v>
      </c>
      <c r="AO3100">
        <v>0</v>
      </c>
      <c r="AP3100">
        <v>0</v>
      </c>
      <c r="AQ3100">
        <v>54</v>
      </c>
      <c r="AR3100">
        <v>1</v>
      </c>
      <c r="AS3100">
        <v>0</v>
      </c>
      <c r="AT3100">
        <v>0</v>
      </c>
      <c r="AU3100">
        <v>0</v>
      </c>
      <c r="AV3100">
        <v>0</v>
      </c>
      <c r="AW3100">
        <v>54</v>
      </c>
      <c r="AX3100">
        <v>1</v>
      </c>
      <c r="AY3100" s="73">
        <v>63.000906659415001</v>
      </c>
      <c r="AZ3100">
        <v>52</v>
      </c>
      <c r="BA3100">
        <v>0.93846846554831898</v>
      </c>
      <c r="BB3100">
        <v>53</v>
      </c>
      <c r="BC3100">
        <v>0.98935585659154501</v>
      </c>
      <c r="BD3100">
        <v>1</v>
      </c>
      <c r="BE3100">
        <v>1.0644143408454199E-2</v>
      </c>
      <c r="BF3100">
        <v>61.899607097965003</v>
      </c>
      <c r="BG3100">
        <v>64.389489011975996</v>
      </c>
      <c r="BH3100">
        <v>63.000906659415001</v>
      </c>
      <c r="BI3100">
        <v>56.898276979402901</v>
      </c>
    </row>
    <row r="3101" spans="1:61" x14ac:dyDescent="0.25">
      <c r="A3101" s="10" t="str">
        <f>VLOOKUP(D3101,'Index-Relations'!E:F,2,FALSE)</f>
        <v>ESG</v>
      </c>
      <c r="B3101" t="s">
        <v>3450</v>
      </c>
      <c r="C3101" s="53" t="s">
        <v>2762</v>
      </c>
      <c r="D3101" s="59" t="s">
        <v>3282</v>
      </c>
      <c r="E3101" s="59" t="s">
        <v>6517</v>
      </c>
      <c r="F3101" t="s">
        <v>2549</v>
      </c>
      <c r="G3101" t="s">
        <v>2550</v>
      </c>
      <c r="H3101" t="s">
        <v>2551</v>
      </c>
      <c r="I3101" s="52">
        <v>45597</v>
      </c>
      <c r="J3101" t="s">
        <v>2457</v>
      </c>
      <c r="K3101">
        <v>55</v>
      </c>
      <c r="L3101" s="73">
        <v>62.194168232098903</v>
      </c>
      <c r="M3101">
        <v>53</v>
      </c>
      <c r="N3101">
        <v>0.94656103845145401</v>
      </c>
      <c r="O3101" s="73">
        <v>64.555044457316995</v>
      </c>
      <c r="P3101">
        <v>53</v>
      </c>
      <c r="Q3101">
        <v>0.94656103845145401</v>
      </c>
      <c r="R3101">
        <v>50</v>
      </c>
      <c r="S3101">
        <v>0.90424548300739205</v>
      </c>
      <c r="T3101">
        <v>56.305719211021497</v>
      </c>
      <c r="U3101">
        <v>0.961608105744994</v>
      </c>
      <c r="V3101">
        <v>52</v>
      </c>
      <c r="W3101">
        <v>5.55850825999126E-2</v>
      </c>
      <c r="X3101">
        <v>2</v>
      </c>
      <c r="Y3101">
        <v>53</v>
      </c>
      <c r="Z3101">
        <v>0.92237003467800205</v>
      </c>
      <c r="AA3101">
        <v>53.517516418584897</v>
      </c>
      <c r="AB3101">
        <v>48</v>
      </c>
      <c r="AC3101">
        <v>0.84983927671926396</v>
      </c>
      <c r="AD3101">
        <v>5</v>
      </c>
      <c r="AE3101">
        <v>7.2530757958738507E-2</v>
      </c>
      <c r="AF3101">
        <v>2</v>
      </c>
      <c r="AG3101">
        <v>7.7629965321996799E-2</v>
      </c>
      <c r="AH3101">
        <v>0.19446991399383501</v>
      </c>
      <c r="AI3101">
        <v>37</v>
      </c>
      <c r="AJ3101" s="73">
        <v>57.281123578303003</v>
      </c>
      <c r="AK3101">
        <v>53</v>
      </c>
      <c r="AL3101">
        <v>0.94656103845145401</v>
      </c>
      <c r="AM3101">
        <v>0</v>
      </c>
      <c r="AN3101">
        <v>0</v>
      </c>
      <c r="AO3101">
        <v>0</v>
      </c>
      <c r="AP3101">
        <v>0</v>
      </c>
      <c r="AQ3101">
        <v>55</v>
      </c>
      <c r="AR3101">
        <v>0.999999999999999</v>
      </c>
      <c r="AS3101">
        <v>0</v>
      </c>
      <c r="AT3101">
        <v>0</v>
      </c>
      <c r="AU3101">
        <v>0</v>
      </c>
      <c r="AV3101">
        <v>0</v>
      </c>
      <c r="AW3101">
        <v>55</v>
      </c>
      <c r="AX3101">
        <v>0.999999999999999</v>
      </c>
      <c r="AY3101" s="73">
        <v>63.311739995487002</v>
      </c>
      <c r="AZ3101">
        <v>53</v>
      </c>
      <c r="BA3101">
        <v>0.94656103845145401</v>
      </c>
      <c r="BB3101">
        <v>54</v>
      </c>
      <c r="BC3101">
        <v>0.98827334085779295</v>
      </c>
      <c r="BD3101">
        <v>1</v>
      </c>
      <c r="BE3101">
        <v>1.17266591422061E-2</v>
      </c>
      <c r="BF3101">
        <v>62.194168232098903</v>
      </c>
      <c r="BG3101">
        <v>64.555044457316995</v>
      </c>
      <c r="BH3101">
        <v>63.311739995487002</v>
      </c>
      <c r="BI3101">
        <v>57.281123578303003</v>
      </c>
    </row>
    <row r="3102" spans="1:61" x14ac:dyDescent="0.25">
      <c r="A3102" s="10" t="str">
        <f>VLOOKUP(D3102,'Index-Relations'!E:F,2,FALSE)</f>
        <v>ESG</v>
      </c>
      <c r="B3102" t="s">
        <v>3450</v>
      </c>
      <c r="C3102" s="53" t="s">
        <v>2763</v>
      </c>
      <c r="D3102" s="59" t="s">
        <v>3282</v>
      </c>
      <c r="E3102" s="59" t="s">
        <v>6518</v>
      </c>
      <c r="F3102" t="s">
        <v>2549</v>
      </c>
      <c r="G3102" t="s">
        <v>2550</v>
      </c>
      <c r="H3102" t="s">
        <v>2551</v>
      </c>
      <c r="I3102" s="52">
        <v>45566</v>
      </c>
      <c r="J3102" t="s">
        <v>2457</v>
      </c>
      <c r="K3102">
        <v>55</v>
      </c>
      <c r="L3102" s="73">
        <v>56.413905499046997</v>
      </c>
      <c r="M3102">
        <v>54</v>
      </c>
      <c r="N3102">
        <v>0.999763194733016</v>
      </c>
      <c r="O3102" s="73">
        <v>59.785690558025998</v>
      </c>
      <c r="P3102">
        <v>54</v>
      </c>
      <c r="Q3102">
        <v>0.999763194733016</v>
      </c>
      <c r="R3102">
        <v>50</v>
      </c>
      <c r="S3102">
        <v>0.94699217034758099</v>
      </c>
      <c r="T3102">
        <v>56.929353892184402</v>
      </c>
      <c r="U3102">
        <v>0.95422055983778598</v>
      </c>
      <c r="V3102">
        <v>52</v>
      </c>
      <c r="W3102">
        <v>8.8352698537861804E-2</v>
      </c>
      <c r="X3102">
        <v>3</v>
      </c>
      <c r="Y3102">
        <v>53</v>
      </c>
      <c r="Z3102">
        <v>0.97037430452093498</v>
      </c>
      <c r="AA3102">
        <v>49.298548054731</v>
      </c>
      <c r="AB3102">
        <v>46</v>
      </c>
      <c r="AC3102">
        <v>0.87748429475566403</v>
      </c>
      <c r="AD3102">
        <v>7</v>
      </c>
      <c r="AE3102">
        <v>9.2890009765270606E-2</v>
      </c>
      <c r="AF3102">
        <v>2</v>
      </c>
      <c r="AG3102">
        <v>2.9625695479064799E-2</v>
      </c>
      <c r="AH3102">
        <v>0.19546446496645101</v>
      </c>
      <c r="AI3102">
        <v>34</v>
      </c>
      <c r="AJ3102" s="73">
        <v>51.577721215686999</v>
      </c>
      <c r="AK3102">
        <v>54</v>
      </c>
      <c r="AL3102">
        <v>0.999763194733016</v>
      </c>
      <c r="AM3102">
        <v>0</v>
      </c>
      <c r="AN3102">
        <v>0</v>
      </c>
      <c r="AO3102">
        <v>0</v>
      </c>
      <c r="AP3102">
        <v>0</v>
      </c>
      <c r="AQ3102">
        <v>55</v>
      </c>
      <c r="AR3102">
        <v>1</v>
      </c>
      <c r="AS3102">
        <v>0</v>
      </c>
      <c r="AT3102">
        <v>0</v>
      </c>
      <c r="AU3102">
        <v>0</v>
      </c>
      <c r="AV3102">
        <v>0</v>
      </c>
      <c r="AW3102">
        <v>55</v>
      </c>
      <c r="AX3102">
        <v>1</v>
      </c>
      <c r="AY3102" s="73">
        <v>56.721540311588903</v>
      </c>
      <c r="AZ3102">
        <v>54</v>
      </c>
      <c r="BA3102">
        <v>0.999763194733016</v>
      </c>
      <c r="BB3102">
        <v>53</v>
      </c>
      <c r="BC3102">
        <v>0.97423522489414205</v>
      </c>
      <c r="BD3102">
        <v>2</v>
      </c>
      <c r="BE3102">
        <v>2.5764775105857299E-2</v>
      </c>
      <c r="BF3102">
        <v>56.413905499046997</v>
      </c>
      <c r="BG3102">
        <v>59.785690558025998</v>
      </c>
      <c r="BH3102">
        <v>56.721540311588903</v>
      </c>
      <c r="BI3102">
        <v>51.577721215686999</v>
      </c>
    </row>
    <row r="3103" spans="1:61" x14ac:dyDescent="0.25">
      <c r="A3103" s="10" t="str">
        <f>VLOOKUP(D3103,'Index-Relations'!E:F,2,FALSE)</f>
        <v>ESG</v>
      </c>
      <c r="B3103" t="s">
        <v>3450</v>
      </c>
      <c r="C3103" s="53" t="s">
        <v>2764</v>
      </c>
      <c r="D3103" s="59" t="s">
        <v>3282</v>
      </c>
      <c r="E3103" s="59" t="s">
        <v>6519</v>
      </c>
      <c r="F3103" t="s">
        <v>2549</v>
      </c>
      <c r="G3103" t="s">
        <v>2550</v>
      </c>
      <c r="H3103" t="s">
        <v>2551</v>
      </c>
      <c r="I3103" s="52">
        <v>45537</v>
      </c>
      <c r="J3103" t="s">
        <v>2457</v>
      </c>
      <c r="K3103">
        <v>55</v>
      </c>
      <c r="L3103" s="73">
        <v>56.518942256430996</v>
      </c>
      <c r="M3103">
        <v>54</v>
      </c>
      <c r="N3103">
        <v>0.99977334298156295</v>
      </c>
      <c r="O3103" s="73">
        <v>59.610393640451903</v>
      </c>
      <c r="P3103">
        <v>54</v>
      </c>
      <c r="Q3103">
        <v>0.99977334298156295</v>
      </c>
      <c r="R3103">
        <v>50</v>
      </c>
      <c r="S3103">
        <v>0.94406127227058501</v>
      </c>
      <c r="T3103">
        <v>56.460713588971601</v>
      </c>
      <c r="U3103">
        <v>0.95764567694623404</v>
      </c>
      <c r="V3103">
        <v>52</v>
      </c>
      <c r="W3103">
        <v>9.2384792485098705E-2</v>
      </c>
      <c r="X3103">
        <v>4</v>
      </c>
      <c r="Y3103">
        <v>53</v>
      </c>
      <c r="Z3103">
        <v>0.96714052981319099</v>
      </c>
      <c r="AA3103">
        <v>50.738391444677902</v>
      </c>
      <c r="AB3103">
        <v>45</v>
      </c>
      <c r="AC3103">
        <v>0.85612095013026901</v>
      </c>
      <c r="AD3103">
        <v>8</v>
      </c>
      <c r="AE3103">
        <v>0.111019579682922</v>
      </c>
      <c r="AF3103">
        <v>2</v>
      </c>
      <c r="AG3103">
        <v>3.2859470186808203E-2</v>
      </c>
      <c r="AH3103">
        <v>0.19980604982106301</v>
      </c>
      <c r="AI3103">
        <v>35</v>
      </c>
      <c r="AJ3103" s="73">
        <v>51.753834038282001</v>
      </c>
      <c r="AK3103">
        <v>54</v>
      </c>
      <c r="AL3103">
        <v>0.99977334298156295</v>
      </c>
      <c r="AM3103">
        <v>0</v>
      </c>
      <c r="AN3103">
        <v>0</v>
      </c>
      <c r="AO3103">
        <v>0</v>
      </c>
      <c r="AP3103">
        <v>0</v>
      </c>
      <c r="AQ3103">
        <v>55</v>
      </c>
      <c r="AR3103">
        <v>0.999999999999999</v>
      </c>
      <c r="AS3103">
        <v>0</v>
      </c>
      <c r="AT3103">
        <v>0</v>
      </c>
      <c r="AU3103">
        <v>0</v>
      </c>
      <c r="AV3103">
        <v>0</v>
      </c>
      <c r="AW3103">
        <v>55</v>
      </c>
      <c r="AX3103">
        <v>1</v>
      </c>
      <c r="AY3103" s="73">
        <v>56.998758676830001</v>
      </c>
      <c r="AZ3103">
        <v>54</v>
      </c>
      <c r="BA3103">
        <v>0.99977334298156295</v>
      </c>
      <c r="BB3103">
        <v>53</v>
      </c>
      <c r="BC3103">
        <v>0.97534654092112605</v>
      </c>
      <c r="BD3103">
        <v>2</v>
      </c>
      <c r="BE3103">
        <v>2.4653459078873199E-2</v>
      </c>
      <c r="BF3103">
        <v>56.518942256430996</v>
      </c>
      <c r="BG3103">
        <v>59.610393640451903</v>
      </c>
      <c r="BH3103">
        <v>56.998758676830001</v>
      </c>
      <c r="BI3103">
        <v>51.753834038282001</v>
      </c>
    </row>
    <row r="3104" spans="1:61" x14ac:dyDescent="0.25">
      <c r="A3104" s="10" t="str">
        <f>VLOOKUP(D3104,'Index-Relations'!E:F,2,FALSE)</f>
        <v>ESG</v>
      </c>
      <c r="B3104" t="s">
        <v>3450</v>
      </c>
      <c r="C3104" s="53" t="s">
        <v>3350</v>
      </c>
      <c r="D3104" s="59" t="s">
        <v>3282</v>
      </c>
      <c r="E3104" s="59" t="s">
        <v>6520</v>
      </c>
      <c r="F3104" t="s">
        <v>2549</v>
      </c>
      <c r="G3104" t="s">
        <v>2550</v>
      </c>
      <c r="H3104" t="s">
        <v>2551</v>
      </c>
      <c r="I3104" s="52">
        <v>45505</v>
      </c>
      <c r="J3104" t="s">
        <v>2457</v>
      </c>
      <c r="K3104">
        <v>56</v>
      </c>
      <c r="L3104" s="73">
        <v>56.164173092412</v>
      </c>
      <c r="M3104">
        <v>55</v>
      </c>
      <c r="N3104">
        <v>0.99962718027587405</v>
      </c>
      <c r="O3104" s="73">
        <v>59.191748295685997</v>
      </c>
      <c r="P3104">
        <v>55</v>
      </c>
      <c r="Q3104">
        <v>0.99962718027587405</v>
      </c>
      <c r="R3104">
        <v>51</v>
      </c>
      <c r="S3104">
        <v>0.93410872313005</v>
      </c>
      <c r="T3104">
        <v>56.138478317285198</v>
      </c>
      <c r="U3104">
        <v>0.95378413596148703</v>
      </c>
      <c r="V3104">
        <v>53</v>
      </c>
      <c r="W3104">
        <v>8.7283845149464898E-2</v>
      </c>
      <c r="X3104">
        <v>4</v>
      </c>
      <c r="Y3104">
        <v>54</v>
      </c>
      <c r="Z3104">
        <v>0.960040934722168</v>
      </c>
      <c r="AA3104">
        <v>56.867993661042497</v>
      </c>
      <c r="AB3104">
        <v>45</v>
      </c>
      <c r="AC3104">
        <v>0.85005846720262901</v>
      </c>
      <c r="AD3104">
        <v>9</v>
      </c>
      <c r="AE3104">
        <v>0.109982467519538</v>
      </c>
      <c r="AF3104">
        <v>2</v>
      </c>
      <c r="AG3104">
        <v>3.9959065277831898E-2</v>
      </c>
      <c r="AH3104">
        <v>0.190990512016737</v>
      </c>
      <c r="AI3104">
        <v>36</v>
      </c>
      <c r="AJ3104" s="73">
        <v>51.529467432597997</v>
      </c>
      <c r="AK3104">
        <v>55</v>
      </c>
      <c r="AL3104">
        <v>0.99962718027587405</v>
      </c>
      <c r="AM3104">
        <v>0</v>
      </c>
      <c r="AN3104">
        <v>0</v>
      </c>
      <c r="AO3104">
        <v>0</v>
      </c>
      <c r="AP3104">
        <v>0</v>
      </c>
      <c r="AQ3104">
        <v>55</v>
      </c>
      <c r="AR3104">
        <v>0.99962718027587405</v>
      </c>
      <c r="AS3104">
        <v>0</v>
      </c>
      <c r="AT3104">
        <v>0</v>
      </c>
      <c r="AU3104">
        <v>0</v>
      </c>
      <c r="AV3104">
        <v>0</v>
      </c>
      <c r="AW3104">
        <v>55</v>
      </c>
      <c r="AX3104">
        <v>0.99962718027587405</v>
      </c>
      <c r="AY3104" s="73">
        <v>56.637673252276997</v>
      </c>
      <c r="AZ3104">
        <v>55</v>
      </c>
      <c r="BA3104">
        <v>0.99962718027587405</v>
      </c>
      <c r="BB3104">
        <v>53</v>
      </c>
      <c r="BC3104">
        <v>0.97624066172527202</v>
      </c>
      <c r="BD3104">
        <v>2</v>
      </c>
      <c r="BE3104">
        <v>2.3386518550602399E-2</v>
      </c>
      <c r="BF3104">
        <v>56.164173092412</v>
      </c>
      <c r="BG3104">
        <v>59.191748295685997</v>
      </c>
      <c r="BH3104">
        <v>56.637673252276997</v>
      </c>
      <c r="BI3104">
        <v>51.529467432597997</v>
      </c>
    </row>
    <row r="3105" spans="1:61" x14ac:dyDescent="0.25">
      <c r="A3105" s="10" t="str">
        <f>VLOOKUP(D3105,'Index-Relations'!E:F,2,FALSE)</f>
        <v>ESG</v>
      </c>
      <c r="B3105" t="s">
        <v>3450</v>
      </c>
      <c r="C3105" s="53" t="s">
        <v>2765</v>
      </c>
      <c r="D3105" s="59" t="s">
        <v>3282</v>
      </c>
      <c r="E3105" s="59" t="s">
        <v>6521</v>
      </c>
      <c r="F3105" t="s">
        <v>2549</v>
      </c>
      <c r="G3105" t="s">
        <v>2550</v>
      </c>
      <c r="H3105" t="s">
        <v>2551</v>
      </c>
      <c r="I3105" s="52">
        <v>45474</v>
      </c>
      <c r="J3105" t="s">
        <v>2457</v>
      </c>
      <c r="K3105">
        <v>56</v>
      </c>
      <c r="L3105" s="73">
        <v>56.783927269282998</v>
      </c>
      <c r="M3105">
        <v>55</v>
      </c>
      <c r="N3105">
        <v>0.99941356629987099</v>
      </c>
      <c r="O3105" s="73">
        <v>60.414183380437997</v>
      </c>
      <c r="P3105">
        <v>55</v>
      </c>
      <c r="Q3105">
        <v>0.99941356629987099</v>
      </c>
      <c r="R3105">
        <v>51</v>
      </c>
      <c r="S3105">
        <v>0.93494799856080102</v>
      </c>
      <c r="T3105">
        <v>56.843867440923702</v>
      </c>
      <c r="U3105">
        <v>0.94827227827949601</v>
      </c>
      <c r="V3105">
        <v>53</v>
      </c>
      <c r="W3105">
        <v>9.1131537306095203E-2</v>
      </c>
      <c r="X3105">
        <v>4</v>
      </c>
      <c r="Y3105">
        <v>54</v>
      </c>
      <c r="Z3105">
        <v>0.96028091342261002</v>
      </c>
      <c r="AA3105">
        <v>59.549193465936497</v>
      </c>
      <c r="AB3105">
        <v>44</v>
      </c>
      <c r="AC3105">
        <v>0.84293309358245605</v>
      </c>
      <c r="AD3105">
        <v>10</v>
      </c>
      <c r="AE3105">
        <v>0.11734781984015399</v>
      </c>
      <c r="AF3105">
        <v>2</v>
      </c>
      <c r="AG3105">
        <v>3.9719086577388901E-2</v>
      </c>
      <c r="AH3105">
        <v>0.17602694103518601</v>
      </c>
      <c r="AI3105">
        <v>36</v>
      </c>
      <c r="AJ3105" s="73">
        <v>51.725352669320003</v>
      </c>
      <c r="AK3105">
        <v>55</v>
      </c>
      <c r="AL3105">
        <v>0.99941356629987099</v>
      </c>
      <c r="AM3105">
        <v>0</v>
      </c>
      <c r="AN3105">
        <v>0</v>
      </c>
      <c r="AO3105">
        <v>0</v>
      </c>
      <c r="AP3105">
        <v>0</v>
      </c>
      <c r="AQ3105">
        <v>55</v>
      </c>
      <c r="AR3105">
        <v>0.99941356629987099</v>
      </c>
      <c r="AS3105">
        <v>0</v>
      </c>
      <c r="AT3105">
        <v>0</v>
      </c>
      <c r="AU3105">
        <v>0</v>
      </c>
      <c r="AV3105">
        <v>0</v>
      </c>
      <c r="AW3105">
        <v>55</v>
      </c>
      <c r="AX3105">
        <v>0.99941356629987099</v>
      </c>
      <c r="AY3105" s="73">
        <v>56.911041043308899</v>
      </c>
      <c r="AZ3105">
        <v>55</v>
      </c>
      <c r="BA3105">
        <v>0.99941356629987099</v>
      </c>
      <c r="BB3105">
        <v>53</v>
      </c>
      <c r="BC3105">
        <v>0.97785069624625098</v>
      </c>
      <c r="BD3105">
        <v>2</v>
      </c>
      <c r="BE3105">
        <v>2.1562870053619999E-2</v>
      </c>
      <c r="BF3105">
        <v>56.783927269282998</v>
      </c>
      <c r="BG3105">
        <v>60.414183380437997</v>
      </c>
      <c r="BH3105">
        <v>56.911041043308899</v>
      </c>
      <c r="BI3105">
        <v>51.725352669320003</v>
      </c>
    </row>
    <row r="3106" spans="1:61" x14ac:dyDescent="0.25">
      <c r="A3106" s="10" t="str">
        <f>VLOOKUP(D3106,'Index-Relations'!E:F,2,FALSE)</f>
        <v>ESG</v>
      </c>
      <c r="B3106" t="s">
        <v>3450</v>
      </c>
      <c r="C3106" s="53" t="s">
        <v>2766</v>
      </c>
      <c r="D3106" s="59" t="s">
        <v>3282</v>
      </c>
      <c r="E3106" s="59" t="s">
        <v>6522</v>
      </c>
      <c r="F3106" t="s">
        <v>2549</v>
      </c>
      <c r="G3106" t="s">
        <v>2550</v>
      </c>
      <c r="H3106" t="s">
        <v>2551</v>
      </c>
      <c r="I3106" s="52">
        <v>45446</v>
      </c>
      <c r="J3106" t="s">
        <v>2457</v>
      </c>
      <c r="K3106">
        <v>55</v>
      </c>
      <c r="L3106" s="73">
        <v>56.525943993302903</v>
      </c>
      <c r="M3106">
        <v>55</v>
      </c>
      <c r="N3106">
        <v>1</v>
      </c>
      <c r="O3106" s="73">
        <v>60.221979495005002</v>
      </c>
      <c r="P3106">
        <v>55</v>
      </c>
      <c r="Q3106">
        <v>1</v>
      </c>
      <c r="R3106">
        <v>51</v>
      </c>
      <c r="S3106">
        <v>0.93226784535917395</v>
      </c>
      <c r="T3106">
        <v>56.234256797147999</v>
      </c>
      <c r="U3106">
        <v>0.95014859192083601</v>
      </c>
      <c r="V3106">
        <v>53</v>
      </c>
      <c r="W3106">
        <v>9.3625252048042604E-2</v>
      </c>
      <c r="X3106">
        <v>4</v>
      </c>
      <c r="Y3106">
        <v>54</v>
      </c>
      <c r="Z3106">
        <v>0.95953040268185197</v>
      </c>
      <c r="AA3106">
        <v>56.327390292018102</v>
      </c>
      <c r="AB3106">
        <v>44</v>
      </c>
      <c r="AC3106">
        <v>0.83459458796798702</v>
      </c>
      <c r="AD3106">
        <v>10</v>
      </c>
      <c r="AE3106">
        <v>0.124935814713864</v>
      </c>
      <c r="AF3106">
        <v>1</v>
      </c>
      <c r="AG3106">
        <v>4.0469597318147699E-2</v>
      </c>
      <c r="AH3106">
        <v>0.17678451261348699</v>
      </c>
      <c r="AI3106">
        <v>36</v>
      </c>
      <c r="AJ3106" s="73">
        <v>51.347592247228</v>
      </c>
      <c r="AK3106">
        <v>55</v>
      </c>
      <c r="AL3106">
        <v>1</v>
      </c>
      <c r="AM3106">
        <v>0</v>
      </c>
      <c r="AN3106">
        <v>0</v>
      </c>
      <c r="AO3106">
        <v>0</v>
      </c>
      <c r="AP3106">
        <v>0</v>
      </c>
      <c r="AQ3106">
        <v>55</v>
      </c>
      <c r="AR3106">
        <v>1</v>
      </c>
      <c r="AS3106">
        <v>0</v>
      </c>
      <c r="AT3106">
        <v>0</v>
      </c>
      <c r="AU3106">
        <v>0</v>
      </c>
      <c r="AV3106">
        <v>0</v>
      </c>
      <c r="AW3106">
        <v>55</v>
      </c>
      <c r="AX3106">
        <v>1</v>
      </c>
      <c r="AY3106" s="73">
        <v>56.637950579513898</v>
      </c>
      <c r="AZ3106">
        <v>55</v>
      </c>
      <c r="BA3106">
        <v>1</v>
      </c>
      <c r="BB3106">
        <v>53</v>
      </c>
      <c r="BC3106">
        <v>0.97834280510830796</v>
      </c>
      <c r="BD3106">
        <v>2</v>
      </c>
      <c r="BE3106">
        <v>2.16571948916916E-2</v>
      </c>
      <c r="BF3106">
        <v>56.525943993302903</v>
      </c>
      <c r="BG3106">
        <v>60.221979495005002</v>
      </c>
      <c r="BH3106">
        <v>56.637950579513898</v>
      </c>
      <c r="BI3106">
        <v>51.347592247228</v>
      </c>
    </row>
    <row r="3107" spans="1:61" x14ac:dyDescent="0.25">
      <c r="A3107" s="10" t="str">
        <f>VLOOKUP(D3107,'Index-Relations'!E:F,2,FALSE)</f>
        <v>ESG</v>
      </c>
      <c r="B3107" t="s">
        <v>3450</v>
      </c>
      <c r="C3107" s="53" t="s">
        <v>2767</v>
      </c>
      <c r="D3107" s="59" t="s">
        <v>3282</v>
      </c>
      <c r="E3107" s="59" t="s">
        <v>6523</v>
      </c>
      <c r="F3107" t="s">
        <v>2549</v>
      </c>
      <c r="G3107" t="s">
        <v>2550</v>
      </c>
      <c r="H3107" t="s">
        <v>2551</v>
      </c>
      <c r="I3107" s="52">
        <v>45413</v>
      </c>
      <c r="J3107" t="s">
        <v>2457</v>
      </c>
      <c r="K3107">
        <v>55</v>
      </c>
      <c r="L3107" s="73">
        <v>57.772919935323003</v>
      </c>
      <c r="M3107">
        <v>55</v>
      </c>
      <c r="N3107">
        <v>1</v>
      </c>
      <c r="O3107" s="73">
        <v>60.921991063893998</v>
      </c>
      <c r="P3107">
        <v>55</v>
      </c>
      <c r="Q3107">
        <v>1</v>
      </c>
      <c r="R3107">
        <v>51</v>
      </c>
      <c r="S3107">
        <v>0.93815972208355802</v>
      </c>
      <c r="T3107">
        <v>55.984949807432201</v>
      </c>
      <c r="U3107">
        <v>0.95202615285103098</v>
      </c>
      <c r="V3107">
        <v>53</v>
      </c>
      <c r="W3107">
        <v>9.5854606922378294E-2</v>
      </c>
      <c r="X3107">
        <v>4</v>
      </c>
      <c r="Y3107">
        <v>54</v>
      </c>
      <c r="Z3107">
        <v>0.96450173646905701</v>
      </c>
      <c r="AA3107">
        <v>60.916145779641496</v>
      </c>
      <c r="AB3107">
        <v>44</v>
      </c>
      <c r="AC3107">
        <v>0.83926525929433005</v>
      </c>
      <c r="AD3107">
        <v>10</v>
      </c>
      <c r="AE3107">
        <v>0.125236477174726</v>
      </c>
      <c r="AF3107">
        <v>1</v>
      </c>
      <c r="AG3107">
        <v>3.5498263530942598E-2</v>
      </c>
      <c r="AH3107">
        <v>0.17076752841550699</v>
      </c>
      <c r="AI3107">
        <v>36</v>
      </c>
      <c r="AJ3107" s="73">
        <v>53.110347894965997</v>
      </c>
      <c r="AK3107">
        <v>55</v>
      </c>
      <c r="AL3107">
        <v>1</v>
      </c>
      <c r="AM3107">
        <v>0</v>
      </c>
      <c r="AN3107">
        <v>0</v>
      </c>
      <c r="AO3107">
        <v>0</v>
      </c>
      <c r="AP3107">
        <v>0</v>
      </c>
      <c r="AQ3107">
        <v>55</v>
      </c>
      <c r="AR3107">
        <v>0.999999999999999</v>
      </c>
      <c r="AS3107">
        <v>0</v>
      </c>
      <c r="AT3107">
        <v>0</v>
      </c>
      <c r="AU3107">
        <v>0</v>
      </c>
      <c r="AV3107">
        <v>0</v>
      </c>
      <c r="AW3107">
        <v>55</v>
      </c>
      <c r="AX3107">
        <v>1</v>
      </c>
      <c r="AY3107" s="73">
        <v>58.028953038180902</v>
      </c>
      <c r="AZ3107">
        <v>55</v>
      </c>
      <c r="BA3107">
        <v>1</v>
      </c>
      <c r="BB3107">
        <v>51</v>
      </c>
      <c r="BC3107">
        <v>0.90271351826897495</v>
      </c>
      <c r="BD3107">
        <v>4</v>
      </c>
      <c r="BE3107">
        <v>9.7286481731024096E-2</v>
      </c>
      <c r="BF3107">
        <v>57.772919935323003</v>
      </c>
      <c r="BG3107">
        <v>60.921991063893998</v>
      </c>
      <c r="BH3107">
        <v>58.028953038180902</v>
      </c>
      <c r="BI3107">
        <v>53.110347894965997</v>
      </c>
    </row>
    <row r="3108" spans="1:61" x14ac:dyDescent="0.25">
      <c r="A3108" s="10" t="str">
        <f>VLOOKUP(D3108,'Index-Relations'!E:F,2,FALSE)</f>
        <v>ESG</v>
      </c>
      <c r="B3108" t="s">
        <v>3450</v>
      </c>
      <c r="C3108" s="53" t="s">
        <v>2768</v>
      </c>
      <c r="D3108" s="59" t="s">
        <v>3282</v>
      </c>
      <c r="E3108" s="59" t="s">
        <v>6524</v>
      </c>
      <c r="F3108" t="s">
        <v>2549</v>
      </c>
      <c r="G3108" t="s">
        <v>2550</v>
      </c>
      <c r="H3108" t="s">
        <v>2551</v>
      </c>
      <c r="I3108" s="52">
        <v>45383</v>
      </c>
      <c r="J3108" t="s">
        <v>2457</v>
      </c>
      <c r="K3108">
        <v>64</v>
      </c>
      <c r="L3108">
        <v>60.865901710552798</v>
      </c>
      <c r="M3108">
        <v>64</v>
      </c>
      <c r="N3108">
        <v>1</v>
      </c>
      <c r="O3108">
        <v>63.419296748749197</v>
      </c>
      <c r="P3108">
        <v>64</v>
      </c>
      <c r="Q3108">
        <v>1</v>
      </c>
      <c r="R3108">
        <v>59</v>
      </c>
      <c r="S3108">
        <v>0.93843937446425396</v>
      </c>
      <c r="T3108">
        <v>55.467821721185203</v>
      </c>
      <c r="U3108">
        <v>0.95494141636304497</v>
      </c>
      <c r="V3108">
        <v>62</v>
      </c>
      <c r="W3108">
        <v>0.10726577214400899</v>
      </c>
      <c r="X3108">
        <v>6</v>
      </c>
      <c r="Y3108">
        <v>63</v>
      </c>
      <c r="Z3108">
        <v>0.96248805707885698</v>
      </c>
      <c r="AA3108">
        <v>72.306793837826007</v>
      </c>
      <c r="AB3108">
        <v>54</v>
      </c>
      <c r="AC3108">
        <v>0.83273123993380505</v>
      </c>
      <c r="AD3108">
        <v>9</v>
      </c>
      <c r="AE3108">
        <v>0.129756817145051</v>
      </c>
      <c r="AF3108">
        <v>1</v>
      </c>
      <c r="AG3108">
        <v>3.7511942921142599E-2</v>
      </c>
      <c r="AH3108">
        <v>0.14508513425317099</v>
      </c>
      <c r="AI3108">
        <v>39</v>
      </c>
      <c r="AJ3108">
        <v>53.525343998825399</v>
      </c>
      <c r="AK3108">
        <v>64</v>
      </c>
      <c r="AL3108">
        <v>1</v>
      </c>
      <c r="AM3108">
        <v>0</v>
      </c>
      <c r="AN3108">
        <v>0</v>
      </c>
      <c r="AO3108">
        <v>0</v>
      </c>
      <c r="AP3108">
        <v>0</v>
      </c>
      <c r="AQ3108">
        <v>64</v>
      </c>
      <c r="AR3108">
        <v>0.999999999999999</v>
      </c>
      <c r="AS3108">
        <v>0</v>
      </c>
      <c r="AT3108">
        <v>0</v>
      </c>
      <c r="AU3108">
        <v>0</v>
      </c>
      <c r="AV3108">
        <v>0</v>
      </c>
      <c r="AW3108">
        <v>64</v>
      </c>
      <c r="AX3108">
        <v>1</v>
      </c>
      <c r="AY3108">
        <v>62.327301307325001</v>
      </c>
      <c r="AZ3108">
        <v>64</v>
      </c>
      <c r="BA3108">
        <v>1</v>
      </c>
      <c r="BB3108">
        <v>59</v>
      </c>
      <c r="BC3108">
        <v>0.89486480770816501</v>
      </c>
      <c r="BD3108">
        <v>5</v>
      </c>
      <c r="BE3108">
        <v>0.105135192291834</v>
      </c>
      <c r="BF3108">
        <v>55.995934411679997</v>
      </c>
      <c r="BG3108">
        <v>58.665616514804903</v>
      </c>
      <c r="BH3108">
        <v>57.569910618889999</v>
      </c>
      <c r="BI3108">
        <v>50.571369461861899</v>
      </c>
    </row>
    <row r="3109" spans="1:61" x14ac:dyDescent="0.25">
      <c r="A3109" s="10" t="str">
        <f>VLOOKUP(D3109,'Index-Relations'!E:F,2,FALSE)</f>
        <v>ESG</v>
      </c>
      <c r="B3109" t="s">
        <v>3450</v>
      </c>
      <c r="C3109" s="53" t="s">
        <v>2769</v>
      </c>
      <c r="D3109" s="59" t="s">
        <v>3282</v>
      </c>
      <c r="E3109" s="59" t="s">
        <v>6525</v>
      </c>
      <c r="F3109" t="s">
        <v>2549</v>
      </c>
      <c r="G3109" t="s">
        <v>2550</v>
      </c>
      <c r="H3109" t="s">
        <v>2551</v>
      </c>
      <c r="I3109" s="52">
        <v>45352</v>
      </c>
      <c r="J3109" t="s">
        <v>2457</v>
      </c>
      <c r="K3109">
        <v>64</v>
      </c>
      <c r="L3109">
        <v>61.105710554809001</v>
      </c>
      <c r="M3109">
        <v>64</v>
      </c>
      <c r="N3109">
        <v>1</v>
      </c>
      <c r="O3109">
        <v>63.451190000044498</v>
      </c>
      <c r="P3109">
        <v>64</v>
      </c>
      <c r="Q3109">
        <v>1</v>
      </c>
      <c r="R3109">
        <v>59</v>
      </c>
      <c r="S3109">
        <v>0.93754764725102901</v>
      </c>
      <c r="T3109">
        <v>55.361960288867799</v>
      </c>
      <c r="U3109">
        <v>0.94705642035112203</v>
      </c>
      <c r="V3109">
        <v>62</v>
      </c>
      <c r="W3109">
        <v>0.117092986845776</v>
      </c>
      <c r="X3109">
        <v>5</v>
      </c>
      <c r="Y3109">
        <v>63</v>
      </c>
      <c r="Z3109">
        <v>0.96148015011747501</v>
      </c>
      <c r="AA3109">
        <v>74.772423410763494</v>
      </c>
      <c r="AB3109">
        <v>53</v>
      </c>
      <c r="AC3109">
        <v>0.82466472237765198</v>
      </c>
      <c r="AD3109">
        <v>10</v>
      </c>
      <c r="AE3109">
        <v>0.136815427739823</v>
      </c>
      <c r="AF3109">
        <v>1</v>
      </c>
      <c r="AG3109">
        <v>3.8519849882524403E-2</v>
      </c>
      <c r="AH3109">
        <v>0.122212455855871</v>
      </c>
      <c r="AI3109">
        <v>34</v>
      </c>
      <c r="AJ3109">
        <v>53.922867795620597</v>
      </c>
      <c r="AK3109">
        <v>64</v>
      </c>
      <c r="AL3109">
        <v>1</v>
      </c>
      <c r="AM3109">
        <v>0</v>
      </c>
      <c r="AN3109">
        <v>0</v>
      </c>
      <c r="AO3109">
        <v>0</v>
      </c>
      <c r="AP3109">
        <v>0</v>
      </c>
      <c r="AQ3109">
        <v>64</v>
      </c>
      <c r="AR3109">
        <v>0.999999999999999</v>
      </c>
      <c r="AS3109">
        <v>0</v>
      </c>
      <c r="AT3109">
        <v>0</v>
      </c>
      <c r="AU3109">
        <v>0</v>
      </c>
      <c r="AV3109">
        <v>0</v>
      </c>
      <c r="AW3109">
        <v>64</v>
      </c>
      <c r="AX3109">
        <v>0.999999999999999</v>
      </c>
      <c r="AY3109">
        <v>62.576286456682404</v>
      </c>
      <c r="AZ3109">
        <v>64</v>
      </c>
      <c r="BA3109">
        <v>1</v>
      </c>
      <c r="BB3109">
        <v>59</v>
      </c>
      <c r="BC3109">
        <v>0.89606777714139796</v>
      </c>
      <c r="BD3109">
        <v>5</v>
      </c>
      <c r="BE3109">
        <v>0.103932222858601</v>
      </c>
      <c r="BF3109">
        <v>56.112915480906899</v>
      </c>
      <c r="BG3109">
        <v>58.598310299486997</v>
      </c>
      <c r="BH3109">
        <v>57.736452238941901</v>
      </c>
      <c r="BI3109">
        <v>50.813882971736</v>
      </c>
    </row>
    <row r="3110" spans="1:61" x14ac:dyDescent="0.25">
      <c r="A3110" s="10" t="str">
        <f>VLOOKUP(D3110,'Index-Relations'!E:F,2,FALSE)</f>
        <v>ESG</v>
      </c>
      <c r="B3110" t="s">
        <v>3450</v>
      </c>
      <c r="C3110" s="53" t="s">
        <v>2770</v>
      </c>
      <c r="D3110" s="59" t="s">
        <v>3282</v>
      </c>
      <c r="E3110" s="59" t="s">
        <v>6526</v>
      </c>
      <c r="F3110" t="s">
        <v>2549</v>
      </c>
      <c r="G3110" t="s">
        <v>2550</v>
      </c>
      <c r="H3110" t="s">
        <v>2551</v>
      </c>
      <c r="I3110" s="52">
        <v>45323</v>
      </c>
      <c r="J3110" t="s">
        <v>2457</v>
      </c>
      <c r="K3110">
        <v>64</v>
      </c>
      <c r="L3110">
        <v>63.299118109616799</v>
      </c>
      <c r="M3110">
        <v>64</v>
      </c>
      <c r="N3110">
        <v>1</v>
      </c>
      <c r="O3110">
        <v>65.916774060664807</v>
      </c>
      <c r="P3110">
        <v>64</v>
      </c>
      <c r="Q3110">
        <v>1</v>
      </c>
      <c r="R3110">
        <v>59</v>
      </c>
      <c r="S3110">
        <v>0.94576976227244303</v>
      </c>
      <c r="T3110">
        <v>55.8052755006048</v>
      </c>
      <c r="U3110">
        <v>0.95581915045858701</v>
      </c>
      <c r="V3110">
        <v>61</v>
      </c>
      <c r="W3110">
        <v>0.117975093053932</v>
      </c>
      <c r="X3110">
        <v>5</v>
      </c>
      <c r="Y3110">
        <v>62</v>
      </c>
      <c r="Z3110">
        <v>0.96781933320269797</v>
      </c>
      <c r="AA3110">
        <v>75.435888989712893</v>
      </c>
      <c r="AB3110">
        <v>53</v>
      </c>
      <c r="AC3110">
        <v>0.84934152736344004</v>
      </c>
      <c r="AD3110">
        <v>9</v>
      </c>
      <c r="AE3110">
        <v>0.118477805839257</v>
      </c>
      <c r="AF3110">
        <v>2</v>
      </c>
      <c r="AG3110">
        <v>3.2180666797301097E-2</v>
      </c>
      <c r="AH3110">
        <v>0.11657870959562</v>
      </c>
      <c r="AI3110">
        <v>31</v>
      </c>
      <c r="AJ3110">
        <v>55.956185897100603</v>
      </c>
      <c r="AK3110">
        <v>64</v>
      </c>
      <c r="AL3110">
        <v>1</v>
      </c>
      <c r="AM3110">
        <v>0</v>
      </c>
      <c r="AN3110">
        <v>0</v>
      </c>
      <c r="AO3110">
        <v>0</v>
      </c>
      <c r="AP3110">
        <v>0</v>
      </c>
      <c r="AQ3110">
        <v>64</v>
      </c>
      <c r="AR3110">
        <v>1</v>
      </c>
      <c r="AS3110">
        <v>0</v>
      </c>
      <c r="AT3110">
        <v>0</v>
      </c>
      <c r="AU3110">
        <v>0</v>
      </c>
      <c r="AV3110">
        <v>0</v>
      </c>
      <c r="AW3110">
        <v>64</v>
      </c>
      <c r="AX3110">
        <v>1</v>
      </c>
      <c r="AY3110">
        <v>64.174084951086201</v>
      </c>
      <c r="AZ3110">
        <v>64</v>
      </c>
      <c r="BA3110">
        <v>1</v>
      </c>
      <c r="BB3110">
        <v>59</v>
      </c>
      <c r="BC3110">
        <v>0.89157483852525599</v>
      </c>
      <c r="BD3110">
        <v>5</v>
      </c>
      <c r="BE3110">
        <v>0.108425161474743</v>
      </c>
      <c r="BF3110">
        <v>57.9548361652569</v>
      </c>
      <c r="BG3110">
        <v>60.836208231808897</v>
      </c>
      <c r="BH3110">
        <v>59.027610680502001</v>
      </c>
      <c r="BI3110">
        <v>52.4091165963479</v>
      </c>
    </row>
    <row r="3111" spans="1:61" x14ac:dyDescent="0.25">
      <c r="A3111" s="10" t="str">
        <f>VLOOKUP(D3111,'Index-Relations'!E:F,2,FALSE)</f>
        <v>ESG</v>
      </c>
      <c r="B3111" t="s">
        <v>3450</v>
      </c>
      <c r="C3111" s="53" t="s">
        <v>2760</v>
      </c>
      <c r="D3111" s="59" t="s">
        <v>3075</v>
      </c>
      <c r="E3111" s="59" t="s">
        <v>6527</v>
      </c>
      <c r="F3111" t="s">
        <v>1319</v>
      </c>
      <c r="G3111" t="s">
        <v>1318</v>
      </c>
      <c r="H3111" t="s">
        <v>1320</v>
      </c>
      <c r="I3111" s="52">
        <v>45658</v>
      </c>
      <c r="J3111" t="s">
        <v>2457</v>
      </c>
      <c r="K3111">
        <v>522</v>
      </c>
      <c r="L3111" s="73">
        <v>78.595115598231004</v>
      </c>
      <c r="M3111">
        <v>522</v>
      </c>
      <c r="N3111">
        <v>1</v>
      </c>
      <c r="O3111" s="73">
        <v>82.079850597163897</v>
      </c>
      <c r="P3111">
        <v>522</v>
      </c>
      <c r="Q3111">
        <v>1</v>
      </c>
      <c r="R3111">
        <v>515</v>
      </c>
      <c r="S3111">
        <v>0.99038251298199598</v>
      </c>
      <c r="T3111">
        <v>35.207615517293299</v>
      </c>
      <c r="U3111">
        <v>0.72291533578589595</v>
      </c>
      <c r="V3111">
        <v>413</v>
      </c>
      <c r="W3111">
        <v>0.12019499938611999</v>
      </c>
      <c r="X3111">
        <v>82</v>
      </c>
      <c r="Y3111">
        <v>522</v>
      </c>
      <c r="Z3111">
        <v>0.999999999999999</v>
      </c>
      <c r="AA3111">
        <v>50.595128471938501</v>
      </c>
      <c r="AB3111">
        <v>474</v>
      </c>
      <c r="AC3111">
        <v>0.90325455955966605</v>
      </c>
      <c r="AD3111">
        <v>48</v>
      </c>
      <c r="AE3111">
        <v>9.6745440440333494E-2</v>
      </c>
      <c r="AF3111">
        <v>0</v>
      </c>
      <c r="AG3111">
        <v>0</v>
      </c>
      <c r="AH3111">
        <v>7.2211784918113798E-3</v>
      </c>
      <c r="AI3111">
        <v>39</v>
      </c>
      <c r="AJ3111" s="73">
        <v>75.623830797067001</v>
      </c>
      <c r="AK3111">
        <v>522</v>
      </c>
      <c r="AL3111">
        <v>1</v>
      </c>
      <c r="AM3111">
        <v>0</v>
      </c>
      <c r="AN3111">
        <v>0</v>
      </c>
      <c r="AO3111">
        <v>0</v>
      </c>
      <c r="AP3111">
        <v>0</v>
      </c>
      <c r="AQ3111">
        <v>522</v>
      </c>
      <c r="AR3111">
        <v>0.999999999999999</v>
      </c>
      <c r="AS3111">
        <v>0</v>
      </c>
      <c r="AT3111">
        <v>0</v>
      </c>
      <c r="AU3111">
        <v>0</v>
      </c>
      <c r="AV3111">
        <v>0</v>
      </c>
      <c r="AW3111">
        <v>522</v>
      </c>
      <c r="AX3111">
        <v>1</v>
      </c>
      <c r="AY3111" s="73">
        <v>75.186148810381994</v>
      </c>
      <c r="AZ3111">
        <v>522</v>
      </c>
      <c r="BA3111">
        <v>1</v>
      </c>
      <c r="BB3111">
        <v>507</v>
      </c>
      <c r="BC3111">
        <v>0.92559030306557799</v>
      </c>
      <c r="BD3111">
        <v>15</v>
      </c>
      <c r="BE3111">
        <v>7.4409696934421204E-2</v>
      </c>
      <c r="BF3111">
        <v>78.595115598231004</v>
      </c>
      <c r="BG3111">
        <v>82.079850597163897</v>
      </c>
      <c r="BH3111">
        <v>75.186148810381994</v>
      </c>
      <c r="BI3111">
        <v>75.623830797067001</v>
      </c>
    </row>
    <row r="3112" spans="1:61" x14ac:dyDescent="0.25">
      <c r="A3112" s="10" t="str">
        <f>VLOOKUP(D3112,'Index-Relations'!E:F,2,FALSE)</f>
        <v>ESG</v>
      </c>
      <c r="B3112" t="s">
        <v>3450</v>
      </c>
      <c r="C3112" s="53" t="s">
        <v>2761</v>
      </c>
      <c r="D3112" s="59" t="s">
        <v>3075</v>
      </c>
      <c r="E3112" s="59" t="s">
        <v>6528</v>
      </c>
      <c r="F3112" t="s">
        <v>1319</v>
      </c>
      <c r="G3112" t="s">
        <v>1318</v>
      </c>
      <c r="H3112" t="s">
        <v>1320</v>
      </c>
      <c r="I3112" s="52">
        <v>45628</v>
      </c>
      <c r="J3112" t="s">
        <v>2457</v>
      </c>
      <c r="K3112">
        <v>522</v>
      </c>
      <c r="L3112" s="73">
        <v>78.424506230396005</v>
      </c>
      <c r="M3112">
        <v>522</v>
      </c>
      <c r="N3112">
        <v>1</v>
      </c>
      <c r="O3112" s="73">
        <v>81.917467960457003</v>
      </c>
      <c r="P3112">
        <v>522</v>
      </c>
      <c r="Q3112">
        <v>1</v>
      </c>
      <c r="R3112">
        <v>515</v>
      </c>
      <c r="S3112">
        <v>0.99026823904198902</v>
      </c>
      <c r="T3112">
        <v>35.292917101576201</v>
      </c>
      <c r="U3112">
        <v>0.73403991256078305</v>
      </c>
      <c r="V3112">
        <v>413</v>
      </c>
      <c r="W3112">
        <v>0.119791546582902</v>
      </c>
      <c r="X3112">
        <v>83</v>
      </c>
      <c r="Y3112">
        <v>522</v>
      </c>
      <c r="Z3112">
        <v>0.999999999999999</v>
      </c>
      <c r="AA3112">
        <v>45.602797625614102</v>
      </c>
      <c r="AB3112">
        <v>476</v>
      </c>
      <c r="AC3112">
        <v>0.90010960493955205</v>
      </c>
      <c r="AD3112">
        <v>46</v>
      </c>
      <c r="AE3112">
        <v>9.9890395060446793E-2</v>
      </c>
      <c r="AF3112">
        <v>0</v>
      </c>
      <c r="AG3112">
        <v>3.747E-16</v>
      </c>
      <c r="AH3112">
        <v>7.2231694686975597E-3</v>
      </c>
      <c r="AI3112">
        <v>39</v>
      </c>
      <c r="AJ3112" s="73">
        <v>75.414901617132998</v>
      </c>
      <c r="AK3112">
        <v>522</v>
      </c>
      <c r="AL3112">
        <v>1</v>
      </c>
      <c r="AM3112">
        <v>0</v>
      </c>
      <c r="AN3112">
        <v>0</v>
      </c>
      <c r="AO3112">
        <v>0</v>
      </c>
      <c r="AP3112">
        <v>0</v>
      </c>
      <c r="AQ3112">
        <v>522</v>
      </c>
      <c r="AR3112">
        <v>1</v>
      </c>
      <c r="AS3112">
        <v>0</v>
      </c>
      <c r="AT3112">
        <v>0</v>
      </c>
      <c r="AU3112">
        <v>0</v>
      </c>
      <c r="AV3112">
        <v>0</v>
      </c>
      <c r="AW3112">
        <v>522</v>
      </c>
      <c r="AX3112">
        <v>1</v>
      </c>
      <c r="AY3112" s="73">
        <v>75.178892550322999</v>
      </c>
      <c r="AZ3112">
        <v>522</v>
      </c>
      <c r="BA3112">
        <v>1</v>
      </c>
      <c r="BB3112">
        <v>507</v>
      </c>
      <c r="BC3112">
        <v>0.930017097937755</v>
      </c>
      <c r="BD3112">
        <v>15</v>
      </c>
      <c r="BE3112">
        <v>6.9982902062244695E-2</v>
      </c>
      <c r="BF3112">
        <v>78.424506230396005</v>
      </c>
      <c r="BG3112">
        <v>81.917467960457003</v>
      </c>
      <c r="BH3112">
        <v>75.178892550322999</v>
      </c>
      <c r="BI3112">
        <v>75.414901617132998</v>
      </c>
    </row>
    <row r="3113" spans="1:61" x14ac:dyDescent="0.25">
      <c r="A3113" s="10" t="str">
        <f>VLOOKUP(D3113,'Index-Relations'!E:F,2,FALSE)</f>
        <v>ESG</v>
      </c>
      <c r="B3113" t="s">
        <v>3450</v>
      </c>
      <c r="C3113" s="53" t="s">
        <v>2762</v>
      </c>
      <c r="D3113" s="59" t="s">
        <v>3075</v>
      </c>
      <c r="E3113" s="59" t="s">
        <v>6529</v>
      </c>
      <c r="F3113" t="s">
        <v>1319</v>
      </c>
      <c r="G3113" t="s">
        <v>1318</v>
      </c>
      <c r="H3113" t="s">
        <v>1320</v>
      </c>
      <c r="I3113" s="52">
        <v>45597</v>
      </c>
      <c r="J3113" t="s">
        <v>2457</v>
      </c>
      <c r="K3113">
        <v>522</v>
      </c>
      <c r="L3113" s="73">
        <v>78.533808590711999</v>
      </c>
      <c r="M3113">
        <v>522</v>
      </c>
      <c r="N3113">
        <v>1</v>
      </c>
      <c r="O3113" s="73">
        <v>82.056676275751002</v>
      </c>
      <c r="P3113">
        <v>522</v>
      </c>
      <c r="Q3113">
        <v>1</v>
      </c>
      <c r="R3113">
        <v>515</v>
      </c>
      <c r="S3113">
        <v>0.99019901692239898</v>
      </c>
      <c r="T3113">
        <v>35.6378536360127</v>
      </c>
      <c r="U3113">
        <v>0.73402846936841804</v>
      </c>
      <c r="V3113">
        <v>411</v>
      </c>
      <c r="W3113">
        <v>0.11952431755879001</v>
      </c>
      <c r="X3113">
        <v>83</v>
      </c>
      <c r="Y3113">
        <v>522</v>
      </c>
      <c r="Z3113">
        <v>1</v>
      </c>
      <c r="AA3113">
        <v>46.015137602947703</v>
      </c>
      <c r="AB3113">
        <v>476</v>
      </c>
      <c r="AC3113">
        <v>0.89917472211951199</v>
      </c>
      <c r="AD3113">
        <v>46</v>
      </c>
      <c r="AE3113">
        <v>0.10082527788048699</v>
      </c>
      <c r="AF3113">
        <v>0</v>
      </c>
      <c r="AG3113">
        <v>0</v>
      </c>
      <c r="AH3113">
        <v>9.3702766401239299E-3</v>
      </c>
      <c r="AI3113">
        <v>39</v>
      </c>
      <c r="AJ3113" s="73">
        <v>75.503824301909006</v>
      </c>
      <c r="AK3113">
        <v>522</v>
      </c>
      <c r="AL3113">
        <v>1</v>
      </c>
      <c r="AM3113">
        <v>0</v>
      </c>
      <c r="AN3113">
        <v>0</v>
      </c>
      <c r="AO3113">
        <v>0</v>
      </c>
      <c r="AP3113">
        <v>0</v>
      </c>
      <c r="AQ3113">
        <v>522</v>
      </c>
      <c r="AR3113">
        <v>1</v>
      </c>
      <c r="AS3113">
        <v>0</v>
      </c>
      <c r="AT3113">
        <v>0</v>
      </c>
      <c r="AU3113">
        <v>0</v>
      </c>
      <c r="AV3113">
        <v>0</v>
      </c>
      <c r="AW3113">
        <v>522</v>
      </c>
      <c r="AX3113">
        <v>0.999999999999999</v>
      </c>
      <c r="AY3113" s="73">
        <v>75.242241273625993</v>
      </c>
      <c r="AZ3113">
        <v>522</v>
      </c>
      <c r="BA3113">
        <v>1</v>
      </c>
      <c r="BB3113">
        <v>506</v>
      </c>
      <c r="BC3113">
        <v>0.92609419314493002</v>
      </c>
      <c r="BD3113">
        <v>16</v>
      </c>
      <c r="BE3113">
        <v>7.3905806855069506E-2</v>
      </c>
      <c r="BF3113">
        <v>78.533808590711999</v>
      </c>
      <c r="BG3113">
        <v>82.056676275751002</v>
      </c>
      <c r="BH3113">
        <v>75.242241273625993</v>
      </c>
      <c r="BI3113">
        <v>75.503824301909006</v>
      </c>
    </row>
    <row r="3114" spans="1:61" x14ac:dyDescent="0.25">
      <c r="A3114" s="10" t="str">
        <f>VLOOKUP(D3114,'Index-Relations'!E:F,2,FALSE)</f>
        <v>ESG</v>
      </c>
      <c r="B3114" t="s">
        <v>3450</v>
      </c>
      <c r="C3114" s="53" t="s">
        <v>2763</v>
      </c>
      <c r="D3114" s="59" t="s">
        <v>3075</v>
      </c>
      <c r="E3114" s="59" t="s">
        <v>6530</v>
      </c>
      <c r="F3114" t="s">
        <v>1319</v>
      </c>
      <c r="G3114" t="s">
        <v>1318</v>
      </c>
      <c r="H3114" t="s">
        <v>1320</v>
      </c>
      <c r="I3114" s="52">
        <v>45566</v>
      </c>
      <c r="J3114" t="s">
        <v>2457</v>
      </c>
      <c r="K3114">
        <v>525</v>
      </c>
      <c r="L3114" s="73">
        <v>78.564284600012897</v>
      </c>
      <c r="M3114">
        <v>525</v>
      </c>
      <c r="N3114">
        <v>1</v>
      </c>
      <c r="O3114" s="73">
        <v>81.983972893751996</v>
      </c>
      <c r="P3114">
        <v>525</v>
      </c>
      <c r="Q3114">
        <v>1</v>
      </c>
      <c r="R3114">
        <v>517</v>
      </c>
      <c r="S3114">
        <v>0.98767218459825801</v>
      </c>
      <c r="T3114">
        <v>35.771756958429499</v>
      </c>
      <c r="U3114">
        <v>0.73656487008760996</v>
      </c>
      <c r="V3114">
        <v>412</v>
      </c>
      <c r="W3114">
        <v>0.124258752107043</v>
      </c>
      <c r="X3114">
        <v>85</v>
      </c>
      <c r="Y3114">
        <v>525</v>
      </c>
      <c r="Z3114">
        <v>1</v>
      </c>
      <c r="AA3114">
        <v>46.610446928807697</v>
      </c>
      <c r="AB3114">
        <v>479</v>
      </c>
      <c r="AC3114">
        <v>0.90263443454896897</v>
      </c>
      <c r="AD3114">
        <v>46</v>
      </c>
      <c r="AE3114">
        <v>9.7365565451030506E-2</v>
      </c>
      <c r="AF3114">
        <v>0</v>
      </c>
      <c r="AG3114">
        <v>0</v>
      </c>
      <c r="AH3114">
        <v>7.20056751239136E-3</v>
      </c>
      <c r="AI3114">
        <v>39</v>
      </c>
      <c r="AJ3114" s="73">
        <v>75.550062568707006</v>
      </c>
      <c r="AK3114">
        <v>525</v>
      </c>
      <c r="AL3114">
        <v>1</v>
      </c>
      <c r="AM3114">
        <v>0</v>
      </c>
      <c r="AN3114">
        <v>0</v>
      </c>
      <c r="AO3114">
        <v>0</v>
      </c>
      <c r="AP3114">
        <v>0</v>
      </c>
      <c r="AQ3114">
        <v>525</v>
      </c>
      <c r="AR3114">
        <v>1</v>
      </c>
      <c r="AS3114">
        <v>0</v>
      </c>
      <c r="AT3114">
        <v>0</v>
      </c>
      <c r="AU3114">
        <v>0</v>
      </c>
      <c r="AV3114">
        <v>0</v>
      </c>
      <c r="AW3114">
        <v>525</v>
      </c>
      <c r="AX3114">
        <v>0.999999999999999</v>
      </c>
      <c r="AY3114" s="73">
        <v>75.317750294503995</v>
      </c>
      <c r="AZ3114">
        <v>525</v>
      </c>
      <c r="BA3114">
        <v>1</v>
      </c>
      <c r="BB3114">
        <v>509</v>
      </c>
      <c r="BC3114">
        <v>0.92606442478657403</v>
      </c>
      <c r="BD3114">
        <v>16</v>
      </c>
      <c r="BE3114">
        <v>7.39355752134256E-2</v>
      </c>
      <c r="BF3114">
        <v>78.564284600012897</v>
      </c>
      <c r="BG3114">
        <v>81.983972893751996</v>
      </c>
      <c r="BH3114">
        <v>75.317750294503995</v>
      </c>
      <c r="BI3114">
        <v>75.550062568707006</v>
      </c>
    </row>
    <row r="3115" spans="1:61" x14ac:dyDescent="0.25">
      <c r="A3115" s="10" t="str">
        <f>VLOOKUP(D3115,'Index-Relations'!E:F,2,FALSE)</f>
        <v>ESG</v>
      </c>
      <c r="B3115" t="s">
        <v>3450</v>
      </c>
      <c r="C3115" s="53" t="s">
        <v>2764</v>
      </c>
      <c r="D3115" s="59" t="s">
        <v>3075</v>
      </c>
      <c r="E3115" s="59" t="s">
        <v>6531</v>
      </c>
      <c r="F3115" t="s">
        <v>1319</v>
      </c>
      <c r="G3115" t="s">
        <v>1318</v>
      </c>
      <c r="H3115" t="s">
        <v>1320</v>
      </c>
      <c r="I3115" s="52">
        <v>45537</v>
      </c>
      <c r="J3115" t="s">
        <v>2457</v>
      </c>
      <c r="K3115">
        <v>568</v>
      </c>
      <c r="L3115" s="73">
        <v>78.469760845884906</v>
      </c>
      <c r="M3115">
        <v>568</v>
      </c>
      <c r="N3115">
        <v>1</v>
      </c>
      <c r="O3115" s="73">
        <v>82.0608424499829</v>
      </c>
      <c r="P3115">
        <v>568</v>
      </c>
      <c r="Q3115">
        <v>1</v>
      </c>
      <c r="R3115">
        <v>559</v>
      </c>
      <c r="S3115">
        <v>0.98895380274123601</v>
      </c>
      <c r="T3115">
        <v>35.735128944153402</v>
      </c>
      <c r="U3115">
        <v>0.74900189942767303</v>
      </c>
      <c r="V3115">
        <v>445</v>
      </c>
      <c r="W3115">
        <v>0.12639055328872001</v>
      </c>
      <c r="X3115">
        <v>91</v>
      </c>
      <c r="Y3115">
        <v>568</v>
      </c>
      <c r="Z3115">
        <v>1</v>
      </c>
      <c r="AA3115">
        <v>46.566378033411503</v>
      </c>
      <c r="AB3115">
        <v>528</v>
      </c>
      <c r="AC3115">
        <v>0.91912832898237296</v>
      </c>
      <c r="AD3115">
        <v>49</v>
      </c>
      <c r="AE3115">
        <v>9.8010981660603499E-2</v>
      </c>
      <c r="AF3115">
        <v>-9</v>
      </c>
      <c r="AG3115">
        <v>0</v>
      </c>
      <c r="AH3115">
        <v>6.8729990168370303E-3</v>
      </c>
      <c r="AI3115">
        <v>39</v>
      </c>
      <c r="AJ3115" s="73">
        <v>75.461667523305906</v>
      </c>
      <c r="AK3115">
        <v>568</v>
      </c>
      <c r="AL3115">
        <v>1</v>
      </c>
      <c r="AM3115">
        <v>0</v>
      </c>
      <c r="AN3115">
        <v>0</v>
      </c>
      <c r="AO3115">
        <v>0</v>
      </c>
      <c r="AP3115">
        <v>0</v>
      </c>
      <c r="AQ3115">
        <v>568</v>
      </c>
      <c r="AR3115">
        <v>1</v>
      </c>
      <c r="AS3115">
        <v>0</v>
      </c>
      <c r="AT3115">
        <v>0</v>
      </c>
      <c r="AU3115">
        <v>0</v>
      </c>
      <c r="AV3115">
        <v>0</v>
      </c>
      <c r="AW3115">
        <v>568</v>
      </c>
      <c r="AX3115">
        <v>0.999999999999999</v>
      </c>
      <c r="AY3115" s="73">
        <v>75.313740569459</v>
      </c>
      <c r="AZ3115">
        <v>568</v>
      </c>
      <c r="BA3115">
        <v>1</v>
      </c>
      <c r="BB3115">
        <v>552</v>
      </c>
      <c r="BC3115">
        <v>0.92794342963850596</v>
      </c>
      <c r="BD3115">
        <v>16</v>
      </c>
      <c r="BE3115">
        <v>7.2056570361493502E-2</v>
      </c>
      <c r="BF3115">
        <v>78.469760845884906</v>
      </c>
      <c r="BG3115">
        <v>82.0608424499829</v>
      </c>
      <c r="BH3115">
        <v>75.313740569459</v>
      </c>
      <c r="BI3115">
        <v>75.461667523305906</v>
      </c>
    </row>
    <row r="3116" spans="1:61" x14ac:dyDescent="0.25">
      <c r="A3116" s="10" t="str">
        <f>VLOOKUP(D3116,'Index-Relations'!E:F,2,FALSE)</f>
        <v>ESG</v>
      </c>
      <c r="B3116" t="s">
        <v>3450</v>
      </c>
      <c r="C3116" s="53" t="s">
        <v>3350</v>
      </c>
      <c r="D3116" s="59" t="s">
        <v>3075</v>
      </c>
      <c r="E3116" s="59" t="s">
        <v>6532</v>
      </c>
      <c r="F3116" t="s">
        <v>1319</v>
      </c>
      <c r="G3116" t="s">
        <v>1318</v>
      </c>
      <c r="H3116" t="s">
        <v>1320</v>
      </c>
      <c r="I3116" s="52">
        <v>45505</v>
      </c>
      <c r="J3116" t="s">
        <v>2457</v>
      </c>
      <c r="K3116">
        <v>568</v>
      </c>
      <c r="L3116" s="73">
        <v>78.434064613391996</v>
      </c>
      <c r="M3116">
        <v>568</v>
      </c>
      <c r="N3116">
        <v>1</v>
      </c>
      <c r="O3116" s="73">
        <v>82.026862350789997</v>
      </c>
      <c r="P3116">
        <v>568</v>
      </c>
      <c r="Q3116">
        <v>1</v>
      </c>
      <c r="R3116">
        <v>559</v>
      </c>
      <c r="S3116">
        <v>0.98910323756787</v>
      </c>
      <c r="T3116">
        <v>35.745363295593897</v>
      </c>
      <c r="U3116">
        <v>0.74834264364911296</v>
      </c>
      <c r="V3116">
        <v>446</v>
      </c>
      <c r="W3116">
        <v>0.130250415488355</v>
      </c>
      <c r="X3116">
        <v>91</v>
      </c>
      <c r="Y3116">
        <v>568</v>
      </c>
      <c r="Z3116">
        <v>0.999999999999999</v>
      </c>
      <c r="AA3116">
        <v>48.644143723906602</v>
      </c>
      <c r="AB3116">
        <v>525</v>
      </c>
      <c r="AC3116">
        <v>0.94174152269545197</v>
      </c>
      <c r="AD3116">
        <v>43</v>
      </c>
      <c r="AE3116">
        <v>5.8258477304547897E-2</v>
      </c>
      <c r="AF3116">
        <v>0</v>
      </c>
      <c r="AG3116">
        <v>4.1629999999999998E-17</v>
      </c>
      <c r="AH3116">
        <v>6.7231354621302298E-3</v>
      </c>
      <c r="AI3116">
        <v>38</v>
      </c>
      <c r="AJ3116" s="73">
        <v>75.434877104796996</v>
      </c>
      <c r="AK3116">
        <v>568</v>
      </c>
      <c r="AL3116">
        <v>1</v>
      </c>
      <c r="AM3116">
        <v>0</v>
      </c>
      <c r="AN3116">
        <v>0</v>
      </c>
      <c r="AO3116">
        <v>0</v>
      </c>
      <c r="AP3116">
        <v>0</v>
      </c>
      <c r="AQ3116">
        <v>568</v>
      </c>
      <c r="AR3116">
        <v>1</v>
      </c>
      <c r="AS3116">
        <v>0</v>
      </c>
      <c r="AT3116">
        <v>0</v>
      </c>
      <c r="AU3116">
        <v>0</v>
      </c>
      <c r="AV3116">
        <v>0</v>
      </c>
      <c r="AW3116">
        <v>568</v>
      </c>
      <c r="AX3116">
        <v>0.999999999999999</v>
      </c>
      <c r="AY3116" s="73">
        <v>75.260236852995902</v>
      </c>
      <c r="AZ3116">
        <v>568</v>
      </c>
      <c r="BA3116">
        <v>1</v>
      </c>
      <c r="BB3116">
        <v>553</v>
      </c>
      <c r="BC3116">
        <v>0.93482094160964901</v>
      </c>
      <c r="BD3116">
        <v>15</v>
      </c>
      <c r="BE3116">
        <v>6.517905839035E-2</v>
      </c>
      <c r="BF3116">
        <v>78.434064613391996</v>
      </c>
      <c r="BG3116">
        <v>82.026862350789997</v>
      </c>
      <c r="BH3116">
        <v>75.260236852995902</v>
      </c>
      <c r="BI3116">
        <v>75.434877104796996</v>
      </c>
    </row>
    <row r="3117" spans="1:61" x14ac:dyDescent="0.25">
      <c r="A3117" s="10" t="str">
        <f>VLOOKUP(D3117,'Index-Relations'!E:F,2,FALSE)</f>
        <v>ESG</v>
      </c>
      <c r="B3117" t="s">
        <v>3450</v>
      </c>
      <c r="C3117" s="53" t="s">
        <v>2765</v>
      </c>
      <c r="D3117" s="59" t="s">
        <v>3075</v>
      </c>
      <c r="E3117" s="59" t="s">
        <v>6533</v>
      </c>
      <c r="F3117" t="s">
        <v>1319</v>
      </c>
      <c r="G3117" t="s">
        <v>1318</v>
      </c>
      <c r="H3117" t="s">
        <v>1320</v>
      </c>
      <c r="I3117" s="52">
        <v>45474</v>
      </c>
      <c r="J3117" t="s">
        <v>2457</v>
      </c>
      <c r="K3117">
        <v>568</v>
      </c>
      <c r="L3117" s="73">
        <v>79.167256007831995</v>
      </c>
      <c r="M3117">
        <v>568</v>
      </c>
      <c r="N3117">
        <v>1</v>
      </c>
      <c r="O3117" s="73">
        <v>82.052653846938</v>
      </c>
      <c r="P3117">
        <v>568</v>
      </c>
      <c r="Q3117">
        <v>1</v>
      </c>
      <c r="R3117">
        <v>559</v>
      </c>
      <c r="S3117">
        <v>0.98869525524577095</v>
      </c>
      <c r="T3117">
        <v>35.546028286377997</v>
      </c>
      <c r="U3117">
        <v>0.75399783620177996</v>
      </c>
      <c r="V3117">
        <v>442</v>
      </c>
      <c r="W3117">
        <v>0.130090704069451</v>
      </c>
      <c r="X3117">
        <v>90</v>
      </c>
      <c r="Y3117">
        <v>566</v>
      </c>
      <c r="Z3117">
        <v>0.99763565364655304</v>
      </c>
      <c r="AA3117">
        <v>50.788999195667003</v>
      </c>
      <c r="AB3117">
        <v>521</v>
      </c>
      <c r="AC3117">
        <v>0.93671589334425998</v>
      </c>
      <c r="AD3117">
        <v>45</v>
      </c>
      <c r="AE3117">
        <v>6.0919760302292701E-2</v>
      </c>
      <c r="AF3117">
        <v>2</v>
      </c>
      <c r="AG3117">
        <v>2.3643463534468502E-3</v>
      </c>
      <c r="AH3117">
        <v>6.4111111579292701E-3</v>
      </c>
      <c r="AI3117">
        <v>38</v>
      </c>
      <c r="AJ3117" s="73">
        <v>75.992999514163003</v>
      </c>
      <c r="AK3117">
        <v>568</v>
      </c>
      <c r="AL3117">
        <v>1</v>
      </c>
      <c r="AM3117">
        <v>0</v>
      </c>
      <c r="AN3117">
        <v>0</v>
      </c>
      <c r="AO3117">
        <v>0</v>
      </c>
      <c r="AP3117">
        <v>0</v>
      </c>
      <c r="AQ3117">
        <v>568</v>
      </c>
      <c r="AR3117">
        <v>1</v>
      </c>
      <c r="AS3117">
        <v>0</v>
      </c>
      <c r="AT3117">
        <v>0</v>
      </c>
      <c r="AU3117">
        <v>0</v>
      </c>
      <c r="AV3117">
        <v>0</v>
      </c>
      <c r="AW3117">
        <v>568</v>
      </c>
      <c r="AX3117">
        <v>1</v>
      </c>
      <c r="AY3117" s="73">
        <v>76.456873779619897</v>
      </c>
      <c r="AZ3117">
        <v>568</v>
      </c>
      <c r="BA3117">
        <v>1</v>
      </c>
      <c r="BB3117">
        <v>553</v>
      </c>
      <c r="BC3117">
        <v>0.93358840057010795</v>
      </c>
      <c r="BD3117">
        <v>15</v>
      </c>
      <c r="BE3117">
        <v>6.6411599429891097E-2</v>
      </c>
      <c r="BF3117">
        <v>79.167256007831995</v>
      </c>
      <c r="BG3117">
        <v>82.052653846938</v>
      </c>
      <c r="BH3117">
        <v>76.456873779619897</v>
      </c>
      <c r="BI3117">
        <v>75.992999514163003</v>
      </c>
    </row>
    <row r="3118" spans="1:61" x14ac:dyDescent="0.25">
      <c r="A3118" s="10" t="str">
        <f>VLOOKUP(D3118,'Index-Relations'!E:F,2,FALSE)</f>
        <v>ESG</v>
      </c>
      <c r="B3118" t="s">
        <v>3450</v>
      </c>
      <c r="C3118" s="53" t="s">
        <v>2766</v>
      </c>
      <c r="D3118" s="59" t="s">
        <v>3075</v>
      </c>
      <c r="E3118" s="59" t="s">
        <v>6534</v>
      </c>
      <c r="F3118" t="s">
        <v>1319</v>
      </c>
      <c r="G3118" t="s">
        <v>1318</v>
      </c>
      <c r="H3118" t="s">
        <v>1320</v>
      </c>
      <c r="I3118" s="52">
        <v>45446</v>
      </c>
      <c r="J3118" t="s">
        <v>2457</v>
      </c>
      <c r="K3118">
        <v>571</v>
      </c>
      <c r="L3118" s="73">
        <v>79.305244267306904</v>
      </c>
      <c r="M3118">
        <v>571</v>
      </c>
      <c r="N3118">
        <v>1</v>
      </c>
      <c r="O3118" s="73">
        <v>81.999363859317</v>
      </c>
      <c r="P3118">
        <v>571</v>
      </c>
      <c r="Q3118">
        <v>1</v>
      </c>
      <c r="R3118">
        <v>562</v>
      </c>
      <c r="S3118">
        <v>0.98840508776479497</v>
      </c>
      <c r="T3118">
        <v>36.017756817848102</v>
      </c>
      <c r="U3118">
        <v>0.76452958118926095</v>
      </c>
      <c r="V3118">
        <v>444</v>
      </c>
      <c r="W3118">
        <v>0.141620942356047</v>
      </c>
      <c r="X3118">
        <v>90</v>
      </c>
      <c r="Y3118">
        <v>569</v>
      </c>
      <c r="Z3118">
        <v>0.99766501010290898</v>
      </c>
      <c r="AA3118">
        <v>53.245356188443303</v>
      </c>
      <c r="AB3118">
        <v>526</v>
      </c>
      <c r="AC3118">
        <v>0.95335629568300295</v>
      </c>
      <c r="AD3118">
        <v>43</v>
      </c>
      <c r="AE3118">
        <v>4.4308714419906303E-2</v>
      </c>
      <c r="AF3118">
        <v>2</v>
      </c>
      <c r="AG3118">
        <v>2.3349898970902701E-3</v>
      </c>
      <c r="AH3118">
        <v>6.2142313418916701E-3</v>
      </c>
      <c r="AI3118">
        <v>38</v>
      </c>
      <c r="AJ3118" s="73">
        <v>76.056652254233896</v>
      </c>
      <c r="AK3118">
        <v>571</v>
      </c>
      <c r="AL3118">
        <v>1</v>
      </c>
      <c r="AM3118">
        <v>0</v>
      </c>
      <c r="AN3118">
        <v>0</v>
      </c>
      <c r="AO3118">
        <v>0</v>
      </c>
      <c r="AP3118">
        <v>0</v>
      </c>
      <c r="AQ3118">
        <v>571</v>
      </c>
      <c r="AR3118">
        <v>0.999999999999999</v>
      </c>
      <c r="AS3118">
        <v>0</v>
      </c>
      <c r="AT3118">
        <v>0</v>
      </c>
      <c r="AU3118">
        <v>0</v>
      </c>
      <c r="AV3118">
        <v>0</v>
      </c>
      <c r="AW3118">
        <v>571</v>
      </c>
      <c r="AX3118">
        <v>1</v>
      </c>
      <c r="AY3118" s="73">
        <v>76.750583221697994</v>
      </c>
      <c r="AZ3118">
        <v>571</v>
      </c>
      <c r="BA3118">
        <v>1</v>
      </c>
      <c r="BB3118">
        <v>556</v>
      </c>
      <c r="BC3118">
        <v>0.93132818989233801</v>
      </c>
      <c r="BD3118">
        <v>15</v>
      </c>
      <c r="BE3118">
        <v>6.8671810107661796E-2</v>
      </c>
      <c r="BF3118">
        <v>79.305244267306904</v>
      </c>
      <c r="BG3118">
        <v>81.999363859317</v>
      </c>
      <c r="BH3118">
        <v>76.750583221697994</v>
      </c>
      <c r="BI3118">
        <v>76.056652254233896</v>
      </c>
    </row>
    <row r="3119" spans="1:61" x14ac:dyDescent="0.25">
      <c r="A3119" s="10" t="str">
        <f>VLOOKUP(D3119,'Index-Relations'!E:F,2,FALSE)</f>
        <v>ESG</v>
      </c>
      <c r="B3119" t="s">
        <v>3450</v>
      </c>
      <c r="C3119" s="53" t="s">
        <v>2767</v>
      </c>
      <c r="D3119" s="59" t="s">
        <v>3075</v>
      </c>
      <c r="E3119" s="59" t="s">
        <v>6535</v>
      </c>
      <c r="F3119" t="s">
        <v>1319</v>
      </c>
      <c r="G3119" t="s">
        <v>1318</v>
      </c>
      <c r="H3119" t="s">
        <v>1320</v>
      </c>
      <c r="I3119" s="52">
        <v>45413</v>
      </c>
      <c r="J3119" t="s">
        <v>2457</v>
      </c>
      <c r="K3119">
        <v>574</v>
      </c>
      <c r="L3119" s="73">
        <v>79.222203989731995</v>
      </c>
      <c r="M3119" s="72">
        <v>574</v>
      </c>
      <c r="N3119" s="72">
        <v>1</v>
      </c>
      <c r="O3119" s="73">
        <v>81.947697993453005</v>
      </c>
      <c r="P3119" s="72">
        <v>574</v>
      </c>
      <c r="Q3119" s="72">
        <v>1</v>
      </c>
      <c r="R3119">
        <v>563</v>
      </c>
      <c r="S3119">
        <v>0.988434658550434</v>
      </c>
      <c r="T3119">
        <v>36.171952023222701</v>
      </c>
      <c r="U3119">
        <v>0.74510837405739305</v>
      </c>
      <c r="V3119">
        <v>445</v>
      </c>
      <c r="W3119">
        <v>0.13494164516826601</v>
      </c>
      <c r="X3119">
        <v>89</v>
      </c>
      <c r="Y3119">
        <v>570</v>
      </c>
      <c r="Z3119">
        <v>0.99775476972626198</v>
      </c>
      <c r="AA3119">
        <v>55.466156720001798</v>
      </c>
      <c r="AB3119">
        <v>527</v>
      </c>
      <c r="AC3119">
        <v>0.95350494129488705</v>
      </c>
      <c r="AD3119">
        <v>43</v>
      </c>
      <c r="AE3119">
        <v>4.42498284313756E-2</v>
      </c>
      <c r="AF3119">
        <v>4</v>
      </c>
      <c r="AG3119">
        <v>2.2452302737366002E-3</v>
      </c>
      <c r="AH3119">
        <v>5.7039131233152197E-3</v>
      </c>
      <c r="AI3119">
        <v>38</v>
      </c>
      <c r="AJ3119" s="73">
        <v>76.005330347992995</v>
      </c>
      <c r="AK3119" s="72">
        <v>574</v>
      </c>
      <c r="AL3119" s="72">
        <v>1</v>
      </c>
      <c r="AM3119">
        <v>0</v>
      </c>
      <c r="AN3119">
        <v>0</v>
      </c>
      <c r="AO3119">
        <v>0</v>
      </c>
      <c r="AP3119">
        <v>0</v>
      </c>
      <c r="AQ3119">
        <v>572</v>
      </c>
      <c r="AR3119">
        <v>0.99996172649655601</v>
      </c>
      <c r="AS3119">
        <v>0</v>
      </c>
      <c r="AT3119">
        <v>0</v>
      </c>
      <c r="AU3119">
        <v>0</v>
      </c>
      <c r="AV3119">
        <v>0</v>
      </c>
      <c r="AW3119">
        <v>572</v>
      </c>
      <c r="AX3119">
        <v>0.99996172649655601</v>
      </c>
      <c r="AY3119" s="73">
        <v>76.564552914837904</v>
      </c>
      <c r="AZ3119" s="72">
        <v>574</v>
      </c>
      <c r="BA3119" s="72">
        <v>1</v>
      </c>
      <c r="BB3119">
        <v>555</v>
      </c>
      <c r="BC3119">
        <v>0.926636206910602</v>
      </c>
      <c r="BD3119">
        <v>17</v>
      </c>
      <c r="BE3119">
        <v>7.3325519585954096E-2</v>
      </c>
      <c r="BF3119">
        <v>79.222203989731995</v>
      </c>
      <c r="BG3119">
        <v>81.947697993453005</v>
      </c>
      <c r="BH3119">
        <v>76.564552914837904</v>
      </c>
      <c r="BI3119">
        <v>76.005330347992995</v>
      </c>
    </row>
    <row r="3120" spans="1:61" x14ac:dyDescent="0.25">
      <c r="A3120" s="10" t="str">
        <f>VLOOKUP(D3120,'Index-Relations'!E:F,2,FALSE)</f>
        <v>ESG</v>
      </c>
      <c r="B3120" t="s">
        <v>3450</v>
      </c>
      <c r="C3120" s="53" t="s">
        <v>2768</v>
      </c>
      <c r="D3120" s="59" t="s">
        <v>3075</v>
      </c>
      <c r="E3120" s="59" t="s">
        <v>6536</v>
      </c>
      <c r="F3120" t="s">
        <v>1319</v>
      </c>
      <c r="G3120" t="s">
        <v>1318</v>
      </c>
      <c r="H3120" t="s">
        <v>1320</v>
      </c>
      <c r="I3120" s="52">
        <v>45383</v>
      </c>
      <c r="J3120" t="s">
        <v>2457</v>
      </c>
      <c r="K3120">
        <v>552</v>
      </c>
      <c r="L3120">
        <v>84.518191971057703</v>
      </c>
      <c r="M3120">
        <v>552</v>
      </c>
      <c r="N3120">
        <v>1</v>
      </c>
      <c r="O3120">
        <v>86.038127649321595</v>
      </c>
      <c r="P3120">
        <v>552</v>
      </c>
      <c r="Q3120">
        <v>1</v>
      </c>
      <c r="R3120">
        <v>546</v>
      </c>
      <c r="S3120">
        <v>0.99229294634453802</v>
      </c>
      <c r="T3120">
        <v>35.522375825584596</v>
      </c>
      <c r="U3120">
        <v>0.74691828563043094</v>
      </c>
      <c r="V3120">
        <v>423</v>
      </c>
      <c r="W3120">
        <v>0.14423691071338099</v>
      </c>
      <c r="X3120">
        <v>82</v>
      </c>
      <c r="Y3120">
        <v>552</v>
      </c>
      <c r="Z3120">
        <v>1</v>
      </c>
      <c r="AA3120">
        <v>53.020344278558802</v>
      </c>
      <c r="AB3120">
        <v>506</v>
      </c>
      <c r="AC3120">
        <v>0.95560588962568405</v>
      </c>
      <c r="AD3120">
        <v>46</v>
      </c>
      <c r="AE3120">
        <v>4.4394110374315301E-2</v>
      </c>
      <c r="AF3120">
        <v>0</v>
      </c>
      <c r="AG3120">
        <v>0</v>
      </c>
      <c r="AH3120">
        <v>4.9316404847414902E-3</v>
      </c>
      <c r="AI3120">
        <v>36</v>
      </c>
      <c r="AJ3120">
        <v>81.894078663798894</v>
      </c>
      <c r="AK3120">
        <v>552</v>
      </c>
      <c r="AL3120">
        <v>1</v>
      </c>
      <c r="AM3120">
        <v>0</v>
      </c>
      <c r="AN3120">
        <v>0</v>
      </c>
      <c r="AO3120">
        <v>0</v>
      </c>
      <c r="AP3120">
        <v>0</v>
      </c>
      <c r="AQ3120">
        <v>552</v>
      </c>
      <c r="AR3120">
        <v>1</v>
      </c>
      <c r="AS3120">
        <v>0</v>
      </c>
      <c r="AT3120">
        <v>0</v>
      </c>
      <c r="AU3120">
        <v>0</v>
      </c>
      <c r="AV3120">
        <v>0</v>
      </c>
      <c r="AW3120">
        <v>552</v>
      </c>
      <c r="AX3120">
        <v>1</v>
      </c>
      <c r="AY3120">
        <v>82.691552625222002</v>
      </c>
      <c r="AZ3120">
        <v>552</v>
      </c>
      <c r="BA3120">
        <v>1</v>
      </c>
      <c r="BB3120">
        <v>535</v>
      </c>
      <c r="BC3120">
        <v>0.918333138126607</v>
      </c>
      <c r="BD3120">
        <v>17</v>
      </c>
      <c r="BE3120">
        <v>8.1666861873392393E-2</v>
      </c>
      <c r="BF3120">
        <v>79.257006234347003</v>
      </c>
      <c r="BG3120">
        <v>82.000679331823903</v>
      </c>
      <c r="BH3120">
        <v>76.825750195758005</v>
      </c>
      <c r="BI3120">
        <v>75.828329227070896</v>
      </c>
    </row>
    <row r="3121" spans="1:61" x14ac:dyDescent="0.25">
      <c r="A3121" s="10" t="str">
        <f>VLOOKUP(D3121,'Index-Relations'!E:F,2,FALSE)</f>
        <v>ESG</v>
      </c>
      <c r="B3121" t="s">
        <v>3450</v>
      </c>
      <c r="C3121" s="53" t="s">
        <v>2769</v>
      </c>
      <c r="D3121" s="59" t="s">
        <v>3075</v>
      </c>
      <c r="E3121" s="59" t="s">
        <v>6537</v>
      </c>
      <c r="F3121" t="s">
        <v>1319</v>
      </c>
      <c r="G3121" t="s">
        <v>1318</v>
      </c>
      <c r="H3121" t="s">
        <v>1320</v>
      </c>
      <c r="I3121" s="52">
        <v>45352</v>
      </c>
      <c r="J3121" t="s">
        <v>2457</v>
      </c>
      <c r="K3121">
        <v>552</v>
      </c>
      <c r="L3121">
        <v>85.050104109787199</v>
      </c>
      <c r="M3121">
        <v>552</v>
      </c>
      <c r="N3121">
        <v>1</v>
      </c>
      <c r="O3121">
        <v>86.041918237892105</v>
      </c>
      <c r="P3121">
        <v>552</v>
      </c>
      <c r="Q3121">
        <v>1</v>
      </c>
      <c r="R3121">
        <v>546</v>
      </c>
      <c r="S3121">
        <v>0.99245131288477295</v>
      </c>
      <c r="T3121">
        <v>35.538657491116297</v>
      </c>
      <c r="U3121">
        <v>0.73171600358087296</v>
      </c>
      <c r="V3121">
        <v>417</v>
      </c>
      <c r="W3121">
        <v>0.122708613179319</v>
      </c>
      <c r="X3121">
        <v>72</v>
      </c>
      <c r="Y3121">
        <v>552</v>
      </c>
      <c r="Z3121">
        <v>1</v>
      </c>
      <c r="AA3121">
        <v>54.6889584523529</v>
      </c>
      <c r="AB3121">
        <v>506</v>
      </c>
      <c r="AC3121">
        <v>0.95612352097241604</v>
      </c>
      <c r="AD3121">
        <v>46</v>
      </c>
      <c r="AE3121">
        <v>4.38764790275828E-2</v>
      </c>
      <c r="AF3121">
        <v>0</v>
      </c>
      <c r="AG3121">
        <v>2.4979999999999999E-16</v>
      </c>
      <c r="AH3121">
        <v>1.76536802950552E-3</v>
      </c>
      <c r="AI3121">
        <v>24</v>
      </c>
      <c r="AJ3121">
        <v>82.381238822585601</v>
      </c>
      <c r="AK3121">
        <v>552</v>
      </c>
      <c r="AL3121">
        <v>1</v>
      </c>
      <c r="AM3121">
        <v>0</v>
      </c>
      <c r="AN3121">
        <v>0</v>
      </c>
      <c r="AO3121">
        <v>0</v>
      </c>
      <c r="AP3121">
        <v>0</v>
      </c>
      <c r="AQ3121">
        <v>552</v>
      </c>
      <c r="AR3121">
        <v>1</v>
      </c>
      <c r="AS3121">
        <v>0</v>
      </c>
      <c r="AT3121">
        <v>0</v>
      </c>
      <c r="AU3121">
        <v>0</v>
      </c>
      <c r="AV3121">
        <v>0</v>
      </c>
      <c r="AW3121">
        <v>552</v>
      </c>
      <c r="AX3121">
        <v>0.999999999999999</v>
      </c>
      <c r="AY3121">
        <v>83.691026096284702</v>
      </c>
      <c r="AZ3121">
        <v>552</v>
      </c>
      <c r="BA3121">
        <v>1</v>
      </c>
      <c r="BB3121">
        <v>535</v>
      </c>
      <c r="BC3121">
        <v>0.91957482667549595</v>
      </c>
      <c r="BD3121">
        <v>17</v>
      </c>
      <c r="BE3121">
        <v>8.0425173324503205E-2</v>
      </c>
      <c r="BF3121">
        <v>80.043759651547902</v>
      </c>
      <c r="BG3121">
        <v>82.035673319390995</v>
      </c>
      <c r="BH3121">
        <v>78.103544886622998</v>
      </c>
      <c r="BI3121">
        <v>76.452100442331997</v>
      </c>
    </row>
    <row r="3122" spans="1:61" x14ac:dyDescent="0.25">
      <c r="A3122" s="10" t="str">
        <f>VLOOKUP(D3122,'Index-Relations'!E:F,2,FALSE)</f>
        <v>ESG</v>
      </c>
      <c r="B3122" t="s">
        <v>3450</v>
      </c>
      <c r="C3122" s="53" t="s">
        <v>2770</v>
      </c>
      <c r="D3122" s="59" t="s">
        <v>3075</v>
      </c>
      <c r="E3122" s="59" t="s">
        <v>6538</v>
      </c>
      <c r="F3122" t="s">
        <v>1319</v>
      </c>
      <c r="G3122" t="s">
        <v>1318</v>
      </c>
      <c r="H3122" t="s">
        <v>1320</v>
      </c>
      <c r="I3122" s="52">
        <v>45323</v>
      </c>
      <c r="J3122" t="s">
        <v>2457</v>
      </c>
      <c r="K3122">
        <v>553</v>
      </c>
      <c r="L3122">
        <v>84.997907665158706</v>
      </c>
      <c r="M3122">
        <v>552</v>
      </c>
      <c r="N3122">
        <v>1</v>
      </c>
      <c r="O3122">
        <v>85.562073805844406</v>
      </c>
      <c r="P3122">
        <v>552</v>
      </c>
      <c r="Q3122">
        <v>1</v>
      </c>
      <c r="R3122">
        <v>546</v>
      </c>
      <c r="S3122">
        <v>0.99216280211285601</v>
      </c>
      <c r="T3122">
        <v>35.8314576078836</v>
      </c>
      <c r="U3122">
        <v>0.72366596004308403</v>
      </c>
      <c r="V3122">
        <v>417</v>
      </c>
      <c r="W3122">
        <v>0.126170400294491</v>
      </c>
      <c r="X3122">
        <v>70</v>
      </c>
      <c r="Y3122">
        <v>552</v>
      </c>
      <c r="Z3122">
        <v>1</v>
      </c>
      <c r="AA3122">
        <v>53.683023909599399</v>
      </c>
      <c r="AB3122">
        <v>507</v>
      </c>
      <c r="AC3122">
        <v>0.95782701118399405</v>
      </c>
      <c r="AD3122">
        <v>45</v>
      </c>
      <c r="AE3122">
        <v>4.2172988816005702E-2</v>
      </c>
      <c r="AF3122">
        <v>1</v>
      </c>
      <c r="AG3122">
        <v>1.3183999999999999E-16</v>
      </c>
      <c r="AH3122">
        <v>1.8685705333132401E-3</v>
      </c>
      <c r="AI3122">
        <v>23</v>
      </c>
      <c r="AJ3122">
        <v>82.448945028800495</v>
      </c>
      <c r="AK3122">
        <v>552</v>
      </c>
      <c r="AL3122">
        <v>1</v>
      </c>
      <c r="AM3122">
        <v>0</v>
      </c>
      <c r="AN3122">
        <v>0</v>
      </c>
      <c r="AO3122">
        <v>0</v>
      </c>
      <c r="AP3122">
        <v>0</v>
      </c>
      <c r="AQ3122">
        <v>552</v>
      </c>
      <c r="AR3122">
        <v>1</v>
      </c>
      <c r="AS3122">
        <v>0</v>
      </c>
      <c r="AT3122">
        <v>0</v>
      </c>
      <c r="AU3122">
        <v>0</v>
      </c>
      <c r="AV3122">
        <v>0</v>
      </c>
      <c r="AW3122">
        <v>552</v>
      </c>
      <c r="AX3122">
        <v>0.999999999999999</v>
      </c>
      <c r="AY3122">
        <v>83.888539184870893</v>
      </c>
      <c r="AZ3122">
        <v>552</v>
      </c>
      <c r="BA3122">
        <v>1</v>
      </c>
      <c r="BB3122">
        <v>535</v>
      </c>
      <c r="BC3122">
        <v>0.91920714190627995</v>
      </c>
      <c r="BD3122">
        <v>17</v>
      </c>
      <c r="BE3122">
        <v>8.0792858093719305E-2</v>
      </c>
      <c r="BF3122">
        <v>79.851806531056994</v>
      </c>
      <c r="BG3122">
        <v>81.270323289985896</v>
      </c>
      <c r="BH3122">
        <v>78.255971296515995</v>
      </c>
      <c r="BI3122">
        <v>76.566204171269007</v>
      </c>
    </row>
    <row r="3123" spans="1:61" x14ac:dyDescent="0.25">
      <c r="A3123" s="10" t="str">
        <f>VLOOKUP(D3123,'Index-Relations'!E:F,2,FALSE)</f>
        <v>ESG</v>
      </c>
      <c r="B3123" t="s">
        <v>3450</v>
      </c>
      <c r="C3123" s="53" t="s">
        <v>2760</v>
      </c>
      <c r="D3123" s="59" t="s">
        <v>2861</v>
      </c>
      <c r="E3123" s="59" t="s">
        <v>6539</v>
      </c>
      <c r="F3123" t="s">
        <v>1325</v>
      </c>
      <c r="G3123" t="s">
        <v>1324</v>
      </c>
      <c r="H3123" t="s">
        <v>1326</v>
      </c>
      <c r="I3123" s="52">
        <v>45658</v>
      </c>
      <c r="J3123" t="s">
        <v>2457</v>
      </c>
      <c r="K3123">
        <v>826</v>
      </c>
      <c r="L3123" s="73">
        <v>80.3137776814105</v>
      </c>
      <c r="M3123">
        <v>824</v>
      </c>
      <c r="N3123">
        <v>0.99970602315624602</v>
      </c>
      <c r="O3123" s="73">
        <v>83.092860009075096</v>
      </c>
      <c r="P3123">
        <v>824</v>
      </c>
      <c r="Q3123">
        <v>0.99970602315624602</v>
      </c>
      <c r="R3123">
        <v>805</v>
      </c>
      <c r="S3123">
        <v>0.989356100321509</v>
      </c>
      <c r="T3123">
        <v>34.602591626886003</v>
      </c>
      <c r="U3123">
        <v>0.71728640965442203</v>
      </c>
      <c r="V3123">
        <v>617</v>
      </c>
      <c r="W3123">
        <v>0.11687347218020799</v>
      </c>
      <c r="X3123">
        <v>107</v>
      </c>
      <c r="Y3123">
        <v>823</v>
      </c>
      <c r="Z3123">
        <v>0.99964754776637199</v>
      </c>
      <c r="AA3123">
        <v>49.9756077590609</v>
      </c>
      <c r="AB3123">
        <v>702</v>
      </c>
      <c r="AC3123">
        <v>0.90932806555905799</v>
      </c>
      <c r="AD3123">
        <v>121</v>
      </c>
      <c r="AE3123">
        <v>9.0319482207313506E-2</v>
      </c>
      <c r="AF3123">
        <v>3</v>
      </c>
      <c r="AG3123">
        <v>3.5245223362839702E-4</v>
      </c>
      <c r="AH3123">
        <v>9.8504247936652203E-3</v>
      </c>
      <c r="AI3123">
        <v>61</v>
      </c>
      <c r="AJ3123" s="73">
        <v>77.471920643223697</v>
      </c>
      <c r="AK3123">
        <v>824</v>
      </c>
      <c r="AL3123">
        <v>0.99970602315624602</v>
      </c>
      <c r="AM3123">
        <v>0</v>
      </c>
      <c r="AN3123">
        <v>0</v>
      </c>
      <c r="AO3123">
        <v>0</v>
      </c>
      <c r="AP3123">
        <v>0</v>
      </c>
      <c r="AQ3123">
        <v>826</v>
      </c>
      <c r="AR3123">
        <v>1</v>
      </c>
      <c r="AS3123">
        <v>0</v>
      </c>
      <c r="AT3123">
        <v>0</v>
      </c>
      <c r="AU3123">
        <v>0</v>
      </c>
      <c r="AV3123">
        <v>0</v>
      </c>
      <c r="AW3123">
        <v>826</v>
      </c>
      <c r="AX3123">
        <v>1</v>
      </c>
      <c r="AY3123" s="73">
        <v>77.601171168690797</v>
      </c>
      <c r="AZ3123">
        <v>824</v>
      </c>
      <c r="BA3123">
        <v>0.99970602315624602</v>
      </c>
      <c r="BB3123">
        <v>808</v>
      </c>
      <c r="BC3123">
        <v>0.92001012550547001</v>
      </c>
      <c r="BD3123">
        <v>18</v>
      </c>
      <c r="BE3123">
        <v>7.9989874494529295E-2</v>
      </c>
      <c r="BF3123">
        <v>80.3137776814105</v>
      </c>
      <c r="BG3123">
        <v>83.092860009075096</v>
      </c>
      <c r="BH3123">
        <v>77.601171168690797</v>
      </c>
      <c r="BI3123">
        <v>77.471920643223697</v>
      </c>
    </row>
    <row r="3124" spans="1:61" x14ac:dyDescent="0.25">
      <c r="A3124" s="10" t="str">
        <f>VLOOKUP(D3124,'Index-Relations'!E:F,2,FALSE)</f>
        <v>ESG</v>
      </c>
      <c r="B3124" t="s">
        <v>3450</v>
      </c>
      <c r="C3124" s="53" t="s">
        <v>2761</v>
      </c>
      <c r="D3124" s="59" t="s">
        <v>2861</v>
      </c>
      <c r="E3124" s="59" t="s">
        <v>6540</v>
      </c>
      <c r="F3124" t="s">
        <v>1325</v>
      </c>
      <c r="G3124" t="s">
        <v>1324</v>
      </c>
      <c r="H3124" t="s">
        <v>1326</v>
      </c>
      <c r="I3124" s="52">
        <v>45628</v>
      </c>
      <c r="J3124" t="s">
        <v>2457</v>
      </c>
      <c r="K3124">
        <v>826</v>
      </c>
      <c r="L3124" s="73">
        <v>80.219505193711498</v>
      </c>
      <c r="M3124">
        <v>824</v>
      </c>
      <c r="N3124">
        <v>0.99968688605895994</v>
      </c>
      <c r="O3124" s="73">
        <v>82.973605600293993</v>
      </c>
      <c r="P3124">
        <v>824</v>
      </c>
      <c r="Q3124">
        <v>0.99968688605895994</v>
      </c>
      <c r="R3124">
        <v>805</v>
      </c>
      <c r="S3124">
        <v>0.98919453487381803</v>
      </c>
      <c r="T3124">
        <v>34.676248144233902</v>
      </c>
      <c r="U3124">
        <v>0.72795123078894997</v>
      </c>
      <c r="V3124">
        <v>616</v>
      </c>
      <c r="W3124">
        <v>0.11800478353022199</v>
      </c>
      <c r="X3124">
        <v>107</v>
      </c>
      <c r="Y3124">
        <v>823</v>
      </c>
      <c r="Z3124">
        <v>0.99962987699863803</v>
      </c>
      <c r="AA3124">
        <v>44.792697681045603</v>
      </c>
      <c r="AB3124">
        <v>705</v>
      </c>
      <c r="AC3124">
        <v>0.91017523102106301</v>
      </c>
      <c r="AD3124">
        <v>118</v>
      </c>
      <c r="AE3124">
        <v>8.9454645977574604E-2</v>
      </c>
      <c r="AF3124">
        <v>3</v>
      </c>
      <c r="AG3124">
        <v>3.7012300136181299E-4</v>
      </c>
      <c r="AH3124">
        <v>9.7138059186745399E-3</v>
      </c>
      <c r="AI3124">
        <v>60</v>
      </c>
      <c r="AJ3124" s="73">
        <v>77.352818136554902</v>
      </c>
      <c r="AK3124">
        <v>824</v>
      </c>
      <c r="AL3124">
        <v>0.99968688605895994</v>
      </c>
      <c r="AM3124">
        <v>0</v>
      </c>
      <c r="AN3124">
        <v>0</v>
      </c>
      <c r="AO3124">
        <v>0</v>
      </c>
      <c r="AP3124">
        <v>0</v>
      </c>
      <c r="AQ3124">
        <v>826</v>
      </c>
      <c r="AR3124">
        <v>0.999999999999999</v>
      </c>
      <c r="AS3124">
        <v>0</v>
      </c>
      <c r="AT3124">
        <v>0</v>
      </c>
      <c r="AU3124">
        <v>0</v>
      </c>
      <c r="AV3124">
        <v>0</v>
      </c>
      <c r="AW3124">
        <v>826</v>
      </c>
      <c r="AX3124">
        <v>1</v>
      </c>
      <c r="AY3124" s="73">
        <v>77.616464519310895</v>
      </c>
      <c r="AZ3124">
        <v>824</v>
      </c>
      <c r="BA3124">
        <v>0.99968688605895994</v>
      </c>
      <c r="BB3124">
        <v>808</v>
      </c>
      <c r="BC3124">
        <v>0.92261472126427702</v>
      </c>
      <c r="BD3124">
        <v>18</v>
      </c>
      <c r="BE3124">
        <v>7.7385278735722304E-2</v>
      </c>
      <c r="BF3124">
        <v>80.219505193711498</v>
      </c>
      <c r="BG3124">
        <v>82.973605600293993</v>
      </c>
      <c r="BH3124">
        <v>77.616464519310895</v>
      </c>
      <c r="BI3124">
        <v>77.352818136554902</v>
      </c>
    </row>
    <row r="3125" spans="1:61" x14ac:dyDescent="0.25">
      <c r="A3125" s="10" t="str">
        <f>VLOOKUP(D3125,'Index-Relations'!E:F,2,FALSE)</f>
        <v>ESG</v>
      </c>
      <c r="B3125" t="s">
        <v>3450</v>
      </c>
      <c r="C3125" s="53" t="s">
        <v>2762</v>
      </c>
      <c r="D3125" s="59" t="s">
        <v>2861</v>
      </c>
      <c r="E3125" s="59" t="s">
        <v>6541</v>
      </c>
      <c r="F3125" t="s">
        <v>1325</v>
      </c>
      <c r="G3125" t="s">
        <v>1324</v>
      </c>
      <c r="H3125" t="s">
        <v>1326</v>
      </c>
      <c r="I3125" s="52">
        <v>45597</v>
      </c>
      <c r="J3125" t="s">
        <v>2457</v>
      </c>
      <c r="K3125">
        <v>827</v>
      </c>
      <c r="L3125" s="73">
        <v>80.324607794732799</v>
      </c>
      <c r="M3125">
        <v>825</v>
      </c>
      <c r="N3125">
        <v>0.99969428299948504</v>
      </c>
      <c r="O3125" s="73">
        <v>83.083704169409501</v>
      </c>
      <c r="P3125">
        <v>825</v>
      </c>
      <c r="Q3125">
        <v>0.99969428299948504</v>
      </c>
      <c r="R3125">
        <v>806</v>
      </c>
      <c r="S3125">
        <v>0.98922026742283298</v>
      </c>
      <c r="T3125">
        <v>34.9694507597113</v>
      </c>
      <c r="U3125">
        <v>0.72832216015974005</v>
      </c>
      <c r="V3125">
        <v>615</v>
      </c>
      <c r="W3125">
        <v>0.11794310781223</v>
      </c>
      <c r="X3125">
        <v>108</v>
      </c>
      <c r="Y3125">
        <v>824</v>
      </c>
      <c r="Z3125">
        <v>0.999626883629535</v>
      </c>
      <c r="AA3125">
        <v>44.312372093388802</v>
      </c>
      <c r="AB3125">
        <v>705</v>
      </c>
      <c r="AC3125">
        <v>0.90873631576860103</v>
      </c>
      <c r="AD3125">
        <v>119</v>
      </c>
      <c r="AE3125">
        <v>9.0890567860934607E-2</v>
      </c>
      <c r="AF3125">
        <v>3</v>
      </c>
      <c r="AG3125">
        <v>3.7311637046431802E-4</v>
      </c>
      <c r="AH3125">
        <v>1.20748131169571E-2</v>
      </c>
      <c r="AI3125">
        <v>60</v>
      </c>
      <c r="AJ3125" s="73">
        <v>77.436199937074093</v>
      </c>
      <c r="AK3125">
        <v>825</v>
      </c>
      <c r="AL3125">
        <v>0.99969428299948504</v>
      </c>
      <c r="AM3125">
        <v>0</v>
      </c>
      <c r="AN3125">
        <v>0</v>
      </c>
      <c r="AO3125">
        <v>0</v>
      </c>
      <c r="AP3125">
        <v>0</v>
      </c>
      <c r="AQ3125">
        <v>827</v>
      </c>
      <c r="AR3125">
        <v>0.999999999999999</v>
      </c>
      <c r="AS3125">
        <v>0</v>
      </c>
      <c r="AT3125">
        <v>0</v>
      </c>
      <c r="AU3125">
        <v>0</v>
      </c>
      <c r="AV3125">
        <v>0</v>
      </c>
      <c r="AW3125">
        <v>827</v>
      </c>
      <c r="AX3125">
        <v>0.999999999999999</v>
      </c>
      <c r="AY3125" s="73">
        <v>77.697386614044404</v>
      </c>
      <c r="AZ3125">
        <v>825</v>
      </c>
      <c r="BA3125">
        <v>0.99969428299948504</v>
      </c>
      <c r="BB3125">
        <v>807</v>
      </c>
      <c r="BC3125">
        <v>0.91909180685247205</v>
      </c>
      <c r="BD3125">
        <v>20</v>
      </c>
      <c r="BE3125">
        <v>8.0908193147527493E-2</v>
      </c>
      <c r="BF3125">
        <v>80.324607794732799</v>
      </c>
      <c r="BG3125">
        <v>83.083704169409501</v>
      </c>
      <c r="BH3125">
        <v>77.697386614044404</v>
      </c>
      <c r="BI3125">
        <v>77.436199937074093</v>
      </c>
    </row>
    <row r="3126" spans="1:61" x14ac:dyDescent="0.25">
      <c r="A3126" s="10" t="str">
        <f>VLOOKUP(D3126,'Index-Relations'!E:F,2,FALSE)</f>
        <v>ESG</v>
      </c>
      <c r="B3126" t="s">
        <v>3450</v>
      </c>
      <c r="C3126" s="53" t="s">
        <v>2763</v>
      </c>
      <c r="D3126" s="59" t="s">
        <v>2861</v>
      </c>
      <c r="E3126" s="59" t="s">
        <v>6542</v>
      </c>
      <c r="F3126" t="s">
        <v>1325</v>
      </c>
      <c r="G3126" t="s">
        <v>1324</v>
      </c>
      <c r="H3126" t="s">
        <v>1326</v>
      </c>
      <c r="I3126" s="52">
        <v>45566</v>
      </c>
      <c r="J3126" t="s">
        <v>2457</v>
      </c>
      <c r="K3126">
        <v>830</v>
      </c>
      <c r="L3126" s="73">
        <v>80.384478511239394</v>
      </c>
      <c r="M3126">
        <v>828</v>
      </c>
      <c r="N3126">
        <v>0.99973259530637404</v>
      </c>
      <c r="O3126" s="73">
        <v>83.038128969360201</v>
      </c>
      <c r="P3126">
        <v>828</v>
      </c>
      <c r="Q3126">
        <v>0.99973259530637404</v>
      </c>
      <c r="R3126">
        <v>808</v>
      </c>
      <c r="S3126">
        <v>0.98686421658053303</v>
      </c>
      <c r="T3126">
        <v>35.091934689385099</v>
      </c>
      <c r="U3126">
        <v>0.73047950684738305</v>
      </c>
      <c r="V3126">
        <v>616</v>
      </c>
      <c r="W3126">
        <v>0.12110359632506</v>
      </c>
      <c r="X3126">
        <v>110</v>
      </c>
      <c r="Y3126">
        <v>827</v>
      </c>
      <c r="Z3126">
        <v>0.99966689711891998</v>
      </c>
      <c r="AA3126">
        <v>44.313288812200099</v>
      </c>
      <c r="AB3126">
        <v>705</v>
      </c>
      <c r="AC3126">
        <v>0.91125105510375304</v>
      </c>
      <c r="AD3126">
        <v>122</v>
      </c>
      <c r="AE3126">
        <v>8.8415842015168195E-2</v>
      </c>
      <c r="AF3126">
        <v>3</v>
      </c>
      <c r="AG3126">
        <v>3.3310288107868402E-4</v>
      </c>
      <c r="AH3126">
        <v>9.5345542467855995E-3</v>
      </c>
      <c r="AI3126">
        <v>60</v>
      </c>
      <c r="AJ3126" s="73">
        <v>77.509333930311598</v>
      </c>
      <c r="AK3126">
        <v>828</v>
      </c>
      <c r="AL3126">
        <v>0.99973259530637404</v>
      </c>
      <c r="AM3126">
        <v>0</v>
      </c>
      <c r="AN3126">
        <v>0</v>
      </c>
      <c r="AO3126">
        <v>0</v>
      </c>
      <c r="AP3126">
        <v>0</v>
      </c>
      <c r="AQ3126">
        <v>830</v>
      </c>
      <c r="AR3126">
        <v>1</v>
      </c>
      <c r="AS3126">
        <v>0</v>
      </c>
      <c r="AT3126">
        <v>0</v>
      </c>
      <c r="AU3126">
        <v>0</v>
      </c>
      <c r="AV3126">
        <v>0</v>
      </c>
      <c r="AW3126">
        <v>830</v>
      </c>
      <c r="AX3126">
        <v>0.999999999999999</v>
      </c>
      <c r="AY3126" s="73">
        <v>77.810151461812794</v>
      </c>
      <c r="AZ3126">
        <v>828</v>
      </c>
      <c r="BA3126">
        <v>0.99973259530637404</v>
      </c>
      <c r="BB3126">
        <v>810</v>
      </c>
      <c r="BC3126">
        <v>0.91926911412636803</v>
      </c>
      <c r="BD3126">
        <v>20</v>
      </c>
      <c r="BE3126">
        <v>8.0730885873631406E-2</v>
      </c>
      <c r="BF3126">
        <v>80.384478511239394</v>
      </c>
      <c r="BG3126">
        <v>83.038128969360201</v>
      </c>
      <c r="BH3126">
        <v>77.810151461812794</v>
      </c>
      <c r="BI3126">
        <v>77.509333930311598</v>
      </c>
    </row>
    <row r="3127" spans="1:61" x14ac:dyDescent="0.25">
      <c r="A3127" s="10" t="str">
        <f>VLOOKUP(D3127,'Index-Relations'!E:F,2,FALSE)</f>
        <v>ESG</v>
      </c>
      <c r="B3127" t="s">
        <v>3450</v>
      </c>
      <c r="C3127" s="53" t="s">
        <v>2764</v>
      </c>
      <c r="D3127" s="59" t="s">
        <v>2861</v>
      </c>
      <c r="E3127" s="59" t="s">
        <v>6543</v>
      </c>
      <c r="F3127" t="s">
        <v>1325</v>
      </c>
      <c r="G3127" t="s">
        <v>1324</v>
      </c>
      <c r="H3127" t="s">
        <v>1326</v>
      </c>
      <c r="I3127" s="52">
        <v>45537</v>
      </c>
      <c r="J3127" t="s">
        <v>2457</v>
      </c>
      <c r="K3127">
        <v>938</v>
      </c>
      <c r="L3127" s="73">
        <v>80.271796524998393</v>
      </c>
      <c r="M3127">
        <v>934</v>
      </c>
      <c r="N3127">
        <v>0.99972516268549405</v>
      </c>
      <c r="O3127" s="73">
        <v>82.8983860576285</v>
      </c>
      <c r="P3127">
        <v>934</v>
      </c>
      <c r="Q3127">
        <v>0.99972516268549405</v>
      </c>
      <c r="R3127">
        <v>911</v>
      </c>
      <c r="S3127">
        <v>0.98827962904321298</v>
      </c>
      <c r="T3127">
        <v>35.148064184635501</v>
      </c>
      <c r="U3127">
        <v>0.74069776000530596</v>
      </c>
      <c r="V3127">
        <v>695</v>
      </c>
      <c r="W3127">
        <v>0.121277798604026</v>
      </c>
      <c r="X3127">
        <v>123</v>
      </c>
      <c r="Y3127">
        <v>934</v>
      </c>
      <c r="Z3127">
        <v>0.99965893224243796</v>
      </c>
      <c r="AA3127">
        <v>44.094580774615601</v>
      </c>
      <c r="AB3127">
        <v>808</v>
      </c>
      <c r="AC3127">
        <v>0.929038448483822</v>
      </c>
      <c r="AD3127">
        <v>143</v>
      </c>
      <c r="AE3127">
        <v>8.5578238149669403E-2</v>
      </c>
      <c r="AF3127">
        <v>-13</v>
      </c>
      <c r="AG3127">
        <v>0</v>
      </c>
      <c r="AH3127">
        <v>9.1413266336263198E-3</v>
      </c>
      <c r="AI3127">
        <v>60</v>
      </c>
      <c r="AJ3127" s="73">
        <v>77.344958515658703</v>
      </c>
      <c r="AK3127">
        <v>934</v>
      </c>
      <c r="AL3127">
        <v>0.99972516268549405</v>
      </c>
      <c r="AM3127">
        <v>0</v>
      </c>
      <c r="AN3127">
        <v>0</v>
      </c>
      <c r="AO3127">
        <v>0</v>
      </c>
      <c r="AP3127">
        <v>0</v>
      </c>
      <c r="AQ3127">
        <v>938</v>
      </c>
      <c r="AR3127">
        <v>1</v>
      </c>
      <c r="AS3127">
        <v>0</v>
      </c>
      <c r="AT3127">
        <v>0</v>
      </c>
      <c r="AU3127">
        <v>0</v>
      </c>
      <c r="AV3127">
        <v>0</v>
      </c>
      <c r="AW3127">
        <v>938</v>
      </c>
      <c r="AX3127">
        <v>0.999999999999999</v>
      </c>
      <c r="AY3127" s="73">
        <v>78.021938733253194</v>
      </c>
      <c r="AZ3127">
        <v>934</v>
      </c>
      <c r="BA3127">
        <v>0.99972516268549405</v>
      </c>
      <c r="BB3127">
        <v>917</v>
      </c>
      <c r="BC3127">
        <v>0.920791797800949</v>
      </c>
      <c r="BD3127">
        <v>21</v>
      </c>
      <c r="BE3127">
        <v>7.9208202199050906E-2</v>
      </c>
      <c r="BF3127">
        <v>80.271796524998393</v>
      </c>
      <c r="BG3127">
        <v>82.8983860576285</v>
      </c>
      <c r="BH3127">
        <v>78.021938733253194</v>
      </c>
      <c r="BI3127">
        <v>77.344958515658703</v>
      </c>
    </row>
    <row r="3128" spans="1:61" x14ac:dyDescent="0.25">
      <c r="A3128" s="10" t="str">
        <f>VLOOKUP(D3128,'Index-Relations'!E:F,2,FALSE)</f>
        <v>ESG</v>
      </c>
      <c r="B3128" t="s">
        <v>3450</v>
      </c>
      <c r="C3128" s="53" t="s">
        <v>3350</v>
      </c>
      <c r="D3128" s="59" t="s">
        <v>2861</v>
      </c>
      <c r="E3128" s="59" t="s">
        <v>6544</v>
      </c>
      <c r="F3128" t="s">
        <v>1325</v>
      </c>
      <c r="G3128" t="s">
        <v>1324</v>
      </c>
      <c r="H3128" t="s">
        <v>1326</v>
      </c>
      <c r="I3128" s="52">
        <v>45505</v>
      </c>
      <c r="J3128" t="s">
        <v>2457</v>
      </c>
      <c r="K3128">
        <v>938</v>
      </c>
      <c r="L3128" s="73">
        <v>80.201439195638699</v>
      </c>
      <c r="M3128">
        <v>934</v>
      </c>
      <c r="N3128">
        <v>0.99971815614892101</v>
      </c>
      <c r="O3128" s="73">
        <v>82.846599851634295</v>
      </c>
      <c r="P3128">
        <v>934</v>
      </c>
      <c r="Q3128">
        <v>0.99971815614892101</v>
      </c>
      <c r="R3128">
        <v>911</v>
      </c>
      <c r="S3128">
        <v>0.988347470335037</v>
      </c>
      <c r="T3128">
        <v>35.1841225279383</v>
      </c>
      <c r="U3128">
        <v>0.74118075550789597</v>
      </c>
      <c r="V3128">
        <v>696</v>
      </c>
      <c r="W3128">
        <v>0.12612375169479101</v>
      </c>
      <c r="X3128">
        <v>122</v>
      </c>
      <c r="Y3128">
        <v>934</v>
      </c>
      <c r="Z3128">
        <v>0.99965555058086197</v>
      </c>
      <c r="AA3128">
        <v>46.081964811417798</v>
      </c>
      <c r="AB3128">
        <v>796</v>
      </c>
      <c r="AC3128">
        <v>0.93480849013995804</v>
      </c>
      <c r="AD3128">
        <v>138</v>
      </c>
      <c r="AE3128">
        <v>6.4847060440903395E-2</v>
      </c>
      <c r="AF3128">
        <v>4</v>
      </c>
      <c r="AG3128">
        <v>3.44449419137707E-4</v>
      </c>
      <c r="AH3128">
        <v>9.2499509824126407E-3</v>
      </c>
      <c r="AI3128">
        <v>59</v>
      </c>
      <c r="AJ3128" s="73">
        <v>77.269179909248095</v>
      </c>
      <c r="AK3128">
        <v>934</v>
      </c>
      <c r="AL3128">
        <v>0.99971815614892101</v>
      </c>
      <c r="AM3128">
        <v>0</v>
      </c>
      <c r="AN3128">
        <v>0</v>
      </c>
      <c r="AO3128">
        <v>0</v>
      </c>
      <c r="AP3128">
        <v>0</v>
      </c>
      <c r="AQ3128">
        <v>937</v>
      </c>
      <c r="AR3128">
        <v>0.99999880051063506</v>
      </c>
      <c r="AS3128">
        <v>0</v>
      </c>
      <c r="AT3128">
        <v>0</v>
      </c>
      <c r="AU3128">
        <v>0</v>
      </c>
      <c r="AV3128">
        <v>0</v>
      </c>
      <c r="AW3128">
        <v>937</v>
      </c>
      <c r="AX3128">
        <v>0.99999880051063506</v>
      </c>
      <c r="AY3128" s="73">
        <v>77.956471920756698</v>
      </c>
      <c r="AZ3128">
        <v>934</v>
      </c>
      <c r="BA3128">
        <v>0.99971815614892101</v>
      </c>
      <c r="BB3128">
        <v>918</v>
      </c>
      <c r="BC3128">
        <v>0.92908951933315598</v>
      </c>
      <c r="BD3128">
        <v>19</v>
      </c>
      <c r="BE3128">
        <v>7.0909281177478606E-2</v>
      </c>
      <c r="BF3128">
        <v>80.201439195638699</v>
      </c>
      <c r="BG3128">
        <v>82.846599851634295</v>
      </c>
      <c r="BH3128">
        <v>77.956471920756698</v>
      </c>
      <c r="BI3128">
        <v>77.269179909248095</v>
      </c>
    </row>
    <row r="3129" spans="1:61" x14ac:dyDescent="0.25">
      <c r="A3129" s="10" t="str">
        <f>VLOOKUP(D3129,'Index-Relations'!E:F,2,FALSE)</f>
        <v>ESG</v>
      </c>
      <c r="B3129" t="s">
        <v>3450</v>
      </c>
      <c r="C3129" s="53" t="s">
        <v>2765</v>
      </c>
      <c r="D3129" s="59" t="s">
        <v>2861</v>
      </c>
      <c r="E3129" s="59" t="s">
        <v>6545</v>
      </c>
      <c r="F3129" t="s">
        <v>1325</v>
      </c>
      <c r="G3129" t="s">
        <v>1324</v>
      </c>
      <c r="H3129" t="s">
        <v>1326</v>
      </c>
      <c r="I3129" s="52">
        <v>45474</v>
      </c>
      <c r="J3129" t="s">
        <v>2457</v>
      </c>
      <c r="K3129">
        <v>939</v>
      </c>
      <c r="L3129" s="73">
        <v>80.766917774288501</v>
      </c>
      <c r="M3129">
        <v>935</v>
      </c>
      <c r="N3129">
        <v>0.99975458875701295</v>
      </c>
      <c r="O3129" s="73">
        <v>82.933177235340494</v>
      </c>
      <c r="P3129">
        <v>935</v>
      </c>
      <c r="Q3129">
        <v>0.99975458875701295</v>
      </c>
      <c r="R3129">
        <v>912</v>
      </c>
      <c r="S3129">
        <v>0.98812225265515496</v>
      </c>
      <c r="T3129">
        <v>35.039671732333701</v>
      </c>
      <c r="U3129">
        <v>0.74524689020326396</v>
      </c>
      <c r="V3129">
        <v>693</v>
      </c>
      <c r="W3129">
        <v>0.12515503048774901</v>
      </c>
      <c r="X3129">
        <v>122</v>
      </c>
      <c r="Y3129">
        <v>933</v>
      </c>
      <c r="Z3129">
        <v>0.997592957922673</v>
      </c>
      <c r="AA3129">
        <v>48.290460032957697</v>
      </c>
      <c r="AB3129">
        <v>791</v>
      </c>
      <c r="AC3129">
        <v>0.93161845092273998</v>
      </c>
      <c r="AD3129">
        <v>140</v>
      </c>
      <c r="AE3129">
        <v>6.5623278492556406E-2</v>
      </c>
      <c r="AF3129">
        <v>8</v>
      </c>
      <c r="AG3129">
        <v>2.75827058470291E-3</v>
      </c>
      <c r="AH3129">
        <v>8.9841095992460006E-3</v>
      </c>
      <c r="AI3129">
        <v>59</v>
      </c>
      <c r="AJ3129" s="73">
        <v>77.739211633695902</v>
      </c>
      <c r="AK3129">
        <v>935</v>
      </c>
      <c r="AL3129">
        <v>0.99975458875701295</v>
      </c>
      <c r="AM3129">
        <v>0</v>
      </c>
      <c r="AN3129">
        <v>0</v>
      </c>
      <c r="AO3129">
        <v>0</v>
      </c>
      <c r="AP3129">
        <v>0</v>
      </c>
      <c r="AQ3129">
        <v>938</v>
      </c>
      <c r="AR3129">
        <v>0.99999812379717901</v>
      </c>
      <c r="AS3129">
        <v>0</v>
      </c>
      <c r="AT3129">
        <v>0</v>
      </c>
      <c r="AU3129">
        <v>0</v>
      </c>
      <c r="AV3129">
        <v>0</v>
      </c>
      <c r="AW3129">
        <v>938</v>
      </c>
      <c r="AX3129">
        <v>0.99999812379717901</v>
      </c>
      <c r="AY3129" s="73">
        <v>78.850244890094601</v>
      </c>
      <c r="AZ3129">
        <v>935</v>
      </c>
      <c r="BA3129">
        <v>0.99975458875701295</v>
      </c>
      <c r="BB3129">
        <v>919</v>
      </c>
      <c r="BC3129">
        <v>0.92805290114710604</v>
      </c>
      <c r="BD3129">
        <v>19</v>
      </c>
      <c r="BE3129">
        <v>7.1945222650072901E-2</v>
      </c>
      <c r="BF3129">
        <v>80.766917774288501</v>
      </c>
      <c r="BG3129">
        <v>82.933177235340494</v>
      </c>
      <c r="BH3129">
        <v>78.850244890094601</v>
      </c>
      <c r="BI3129">
        <v>77.739211633695902</v>
      </c>
    </row>
    <row r="3130" spans="1:61" x14ac:dyDescent="0.25">
      <c r="A3130" s="10" t="str">
        <f>VLOOKUP(D3130,'Index-Relations'!E:F,2,FALSE)</f>
        <v>ESG</v>
      </c>
      <c r="B3130" t="s">
        <v>3450</v>
      </c>
      <c r="C3130" s="53" t="s">
        <v>2766</v>
      </c>
      <c r="D3130" s="59" t="s">
        <v>2861</v>
      </c>
      <c r="E3130" s="59" t="s">
        <v>6546</v>
      </c>
      <c r="F3130" t="s">
        <v>1325</v>
      </c>
      <c r="G3130" t="s">
        <v>1324</v>
      </c>
      <c r="H3130" t="s">
        <v>1326</v>
      </c>
      <c r="I3130" s="52">
        <v>45446</v>
      </c>
      <c r="J3130" t="s">
        <v>2457</v>
      </c>
      <c r="K3130">
        <v>942</v>
      </c>
      <c r="L3130" s="73">
        <v>80.915124502207703</v>
      </c>
      <c r="M3130">
        <v>938</v>
      </c>
      <c r="N3130">
        <v>0.99972467224274897</v>
      </c>
      <c r="O3130" s="73">
        <v>82.921774443276007</v>
      </c>
      <c r="P3130">
        <v>938</v>
      </c>
      <c r="Q3130">
        <v>0.99972467224274897</v>
      </c>
      <c r="R3130">
        <v>915</v>
      </c>
      <c r="S3130">
        <v>0.98784503921630595</v>
      </c>
      <c r="T3130">
        <v>35.514023328497601</v>
      </c>
      <c r="U3130">
        <v>0.75660901172789996</v>
      </c>
      <c r="V3130">
        <v>695</v>
      </c>
      <c r="W3130">
        <v>0.13608155904522301</v>
      </c>
      <c r="X3130">
        <v>122</v>
      </c>
      <c r="Y3130">
        <v>935</v>
      </c>
      <c r="Z3130">
        <v>0.99741389232980404</v>
      </c>
      <c r="AA3130">
        <v>51.061624462476203</v>
      </c>
      <c r="AB3130">
        <v>794</v>
      </c>
      <c r="AC3130">
        <v>0.951352479348335</v>
      </c>
      <c r="AD3130">
        <v>140</v>
      </c>
      <c r="AE3130">
        <v>4.5872224262185297E-2</v>
      </c>
      <c r="AF3130">
        <v>8</v>
      </c>
      <c r="AG3130">
        <v>2.7752963894790701E-3</v>
      </c>
      <c r="AH3130">
        <v>9.0507532253328998E-3</v>
      </c>
      <c r="AI3130">
        <v>59</v>
      </c>
      <c r="AJ3130" s="73">
        <v>77.781553143863107</v>
      </c>
      <c r="AK3130">
        <v>938</v>
      </c>
      <c r="AL3130">
        <v>0.99972467224274897</v>
      </c>
      <c r="AM3130">
        <v>0</v>
      </c>
      <c r="AN3130">
        <v>0</v>
      </c>
      <c r="AO3130">
        <v>0</v>
      </c>
      <c r="AP3130">
        <v>0</v>
      </c>
      <c r="AQ3130">
        <v>941</v>
      </c>
      <c r="AR3130">
        <v>0.99995391645311404</v>
      </c>
      <c r="AS3130">
        <v>0</v>
      </c>
      <c r="AT3130">
        <v>0</v>
      </c>
      <c r="AU3130">
        <v>0</v>
      </c>
      <c r="AV3130">
        <v>0</v>
      </c>
      <c r="AW3130">
        <v>941</v>
      </c>
      <c r="AX3130">
        <v>0.99995391645311404</v>
      </c>
      <c r="AY3130" s="73">
        <v>79.177069657602303</v>
      </c>
      <c r="AZ3130">
        <v>938</v>
      </c>
      <c r="BA3130">
        <v>0.99972467224274897</v>
      </c>
      <c r="BB3130">
        <v>922</v>
      </c>
      <c r="BC3130">
        <v>0.92610696390213498</v>
      </c>
      <c r="BD3130">
        <v>19</v>
      </c>
      <c r="BE3130">
        <v>7.38469525509797E-2</v>
      </c>
      <c r="BF3130">
        <v>80.915124502207703</v>
      </c>
      <c r="BG3130">
        <v>82.921774443276007</v>
      </c>
      <c r="BH3130">
        <v>79.177069657602303</v>
      </c>
      <c r="BI3130">
        <v>77.781553143863107</v>
      </c>
    </row>
    <row r="3131" spans="1:61" x14ac:dyDescent="0.25">
      <c r="A3131" s="10" t="str">
        <f>VLOOKUP(D3131,'Index-Relations'!E:F,2,FALSE)</f>
        <v>ESG</v>
      </c>
      <c r="B3131" t="s">
        <v>3450</v>
      </c>
      <c r="C3131" s="53" t="s">
        <v>2767</v>
      </c>
      <c r="D3131" s="59" t="s">
        <v>2861</v>
      </c>
      <c r="E3131" s="59" t="s">
        <v>6547</v>
      </c>
      <c r="F3131" t="s">
        <v>1325</v>
      </c>
      <c r="G3131" t="s">
        <v>1324</v>
      </c>
      <c r="H3131" t="s">
        <v>1326</v>
      </c>
      <c r="I3131" s="52">
        <v>45413</v>
      </c>
      <c r="J3131" t="s">
        <v>2457</v>
      </c>
      <c r="K3131">
        <v>944</v>
      </c>
      <c r="L3131" s="73">
        <v>80.854900568556801</v>
      </c>
      <c r="M3131">
        <v>939</v>
      </c>
      <c r="N3131">
        <v>0.99973472101065297</v>
      </c>
      <c r="O3131" s="73">
        <v>82.863486209913901</v>
      </c>
      <c r="P3131">
        <v>939</v>
      </c>
      <c r="Q3131">
        <v>0.99973472101065297</v>
      </c>
      <c r="R3131">
        <v>916</v>
      </c>
      <c r="S3131">
        <v>0.98801120648582497</v>
      </c>
      <c r="T3131">
        <v>35.663049982369003</v>
      </c>
      <c r="U3131">
        <v>0.73955351584227502</v>
      </c>
      <c r="V3131">
        <v>695</v>
      </c>
      <c r="W3131">
        <v>0.12919182909256099</v>
      </c>
      <c r="X3131">
        <v>121</v>
      </c>
      <c r="Y3131">
        <v>936</v>
      </c>
      <c r="Z3131">
        <v>0.99752700711431597</v>
      </c>
      <c r="AA3131">
        <v>53.179003515957497</v>
      </c>
      <c r="AB3131">
        <v>793</v>
      </c>
      <c r="AC3131">
        <v>0.95113139830709803</v>
      </c>
      <c r="AD3131">
        <v>142</v>
      </c>
      <c r="AE3131">
        <v>4.6183696717175003E-2</v>
      </c>
      <c r="AF3131">
        <v>9</v>
      </c>
      <c r="AG3131">
        <v>2.68490497572691E-3</v>
      </c>
      <c r="AH3131">
        <v>8.40812167769521E-3</v>
      </c>
      <c r="AI3131">
        <v>59</v>
      </c>
      <c r="AJ3131" s="73">
        <v>77.744720172298202</v>
      </c>
      <c r="AK3131">
        <v>939</v>
      </c>
      <c r="AL3131">
        <v>0.99973472101065297</v>
      </c>
      <c r="AM3131">
        <v>0</v>
      </c>
      <c r="AN3131">
        <v>0</v>
      </c>
      <c r="AO3131">
        <v>0</v>
      </c>
      <c r="AP3131">
        <v>0</v>
      </c>
      <c r="AQ3131">
        <v>942</v>
      </c>
      <c r="AR3131">
        <v>0.99995960805427997</v>
      </c>
      <c r="AS3131">
        <v>0</v>
      </c>
      <c r="AT3131">
        <v>0</v>
      </c>
      <c r="AU3131">
        <v>0</v>
      </c>
      <c r="AV3131">
        <v>0</v>
      </c>
      <c r="AW3131">
        <v>942</v>
      </c>
      <c r="AX3131">
        <v>0.99995960805427997</v>
      </c>
      <c r="AY3131" s="73">
        <v>79.062005923306202</v>
      </c>
      <c r="AZ3131">
        <v>939</v>
      </c>
      <c r="BA3131">
        <v>0.99973472101065297</v>
      </c>
      <c r="BB3131">
        <v>921</v>
      </c>
      <c r="BC3131">
        <v>0.92263520820938605</v>
      </c>
      <c r="BD3131">
        <v>21</v>
      </c>
      <c r="BE3131">
        <v>7.7324399844894406E-2</v>
      </c>
      <c r="BF3131">
        <v>80.854900568556801</v>
      </c>
      <c r="BG3131">
        <v>82.863486209913901</v>
      </c>
      <c r="BH3131">
        <v>79.062005923306202</v>
      </c>
      <c r="BI3131">
        <v>77.744720172298202</v>
      </c>
    </row>
    <row r="3132" spans="1:61" x14ac:dyDescent="0.25">
      <c r="A3132" s="10" t="str">
        <f>VLOOKUP(D3132,'Index-Relations'!E:F,2,FALSE)</f>
        <v>ESG</v>
      </c>
      <c r="B3132" t="s">
        <v>3450</v>
      </c>
      <c r="C3132" s="53" t="s">
        <v>2768</v>
      </c>
      <c r="D3132" s="59" t="s">
        <v>2861</v>
      </c>
      <c r="E3132" s="59" t="s">
        <v>6548</v>
      </c>
      <c r="F3132" t="s">
        <v>1325</v>
      </c>
      <c r="G3132" t="s">
        <v>1324</v>
      </c>
      <c r="H3132" t="s">
        <v>1326</v>
      </c>
      <c r="I3132" s="52">
        <v>45383</v>
      </c>
      <c r="J3132" t="s">
        <v>2457</v>
      </c>
      <c r="K3132">
        <v>923</v>
      </c>
      <c r="L3132">
        <v>86.913445474425302</v>
      </c>
      <c r="M3132">
        <v>922</v>
      </c>
      <c r="N3132">
        <v>0.99905112704504695</v>
      </c>
      <c r="O3132">
        <v>87.4685951347452</v>
      </c>
      <c r="P3132">
        <v>922</v>
      </c>
      <c r="Q3132">
        <v>0.99905112704504695</v>
      </c>
      <c r="R3132">
        <v>901</v>
      </c>
      <c r="S3132">
        <v>0.990757634718888</v>
      </c>
      <c r="T3132">
        <v>35.670293952738902</v>
      </c>
      <c r="U3132">
        <v>0.747758179934079</v>
      </c>
      <c r="V3132">
        <v>682</v>
      </c>
      <c r="W3132">
        <v>0.14194891343301699</v>
      </c>
      <c r="X3132">
        <v>121</v>
      </c>
      <c r="Y3132">
        <v>919</v>
      </c>
      <c r="Z3132">
        <v>0.99855526199848998</v>
      </c>
      <c r="AA3132">
        <v>53.106296599320402</v>
      </c>
      <c r="AB3132">
        <v>778</v>
      </c>
      <c r="AC3132">
        <v>0.94907318110033301</v>
      </c>
      <c r="AD3132">
        <v>140</v>
      </c>
      <c r="AE3132">
        <v>4.9335413527800798E-2</v>
      </c>
      <c r="AF3132">
        <v>5</v>
      </c>
      <c r="AG3132">
        <v>1.59140537186522E-3</v>
      </c>
      <c r="AH3132">
        <v>7.8469840212295108E-3</v>
      </c>
      <c r="AI3132">
        <v>58</v>
      </c>
      <c r="AJ3132">
        <v>84.5375591731393</v>
      </c>
      <c r="AK3132">
        <v>922</v>
      </c>
      <c r="AL3132">
        <v>0.99905112704504695</v>
      </c>
      <c r="AM3132">
        <v>0</v>
      </c>
      <c r="AN3132">
        <v>0</v>
      </c>
      <c r="AO3132">
        <v>0</v>
      </c>
      <c r="AP3132">
        <v>0</v>
      </c>
      <c r="AQ3132">
        <v>923</v>
      </c>
      <c r="AR3132">
        <v>0.999999999999999</v>
      </c>
      <c r="AS3132">
        <v>0</v>
      </c>
      <c r="AT3132">
        <v>0</v>
      </c>
      <c r="AU3132">
        <v>0</v>
      </c>
      <c r="AV3132">
        <v>0</v>
      </c>
      <c r="AW3132">
        <v>923</v>
      </c>
      <c r="AX3132">
        <v>0.999999999999999</v>
      </c>
      <c r="AY3132">
        <v>85.685909952901</v>
      </c>
      <c r="AZ3132">
        <v>922</v>
      </c>
      <c r="BA3132">
        <v>0.99905112704504695</v>
      </c>
      <c r="BB3132">
        <v>902</v>
      </c>
      <c r="BC3132">
        <v>0.92307355378536304</v>
      </c>
      <c r="BD3132">
        <v>21</v>
      </c>
      <c r="BE3132">
        <v>7.6926446214636401E-2</v>
      </c>
      <c r="BF3132">
        <v>81.172156460384898</v>
      </c>
      <c r="BG3132">
        <v>82.981301790879996</v>
      </c>
      <c r="BH3132">
        <v>79.554220163848996</v>
      </c>
      <c r="BI3132">
        <v>77.942628303923001</v>
      </c>
    </row>
    <row r="3133" spans="1:61" x14ac:dyDescent="0.25">
      <c r="A3133" s="10" t="str">
        <f>VLOOKUP(D3133,'Index-Relations'!E:F,2,FALSE)</f>
        <v>ESG</v>
      </c>
      <c r="B3133" t="s">
        <v>3450</v>
      </c>
      <c r="C3133" s="53" t="s">
        <v>2769</v>
      </c>
      <c r="D3133" s="59" t="s">
        <v>2861</v>
      </c>
      <c r="E3133" s="59" t="s">
        <v>6549</v>
      </c>
      <c r="F3133" t="s">
        <v>1325</v>
      </c>
      <c r="G3133" t="s">
        <v>1324</v>
      </c>
      <c r="H3133" t="s">
        <v>1326</v>
      </c>
      <c r="I3133" s="52">
        <v>45352</v>
      </c>
      <c r="J3133" t="s">
        <v>2457</v>
      </c>
      <c r="K3133">
        <v>925</v>
      </c>
      <c r="L3133">
        <v>87.246672374508606</v>
      </c>
      <c r="M3133">
        <v>922</v>
      </c>
      <c r="N3133">
        <v>0.99871343270791701</v>
      </c>
      <c r="O3133">
        <v>87.432715091109301</v>
      </c>
      <c r="P3133">
        <v>922</v>
      </c>
      <c r="Q3133">
        <v>0.99871343270791701</v>
      </c>
      <c r="R3133">
        <v>902</v>
      </c>
      <c r="S3133">
        <v>0.99057607696507499</v>
      </c>
      <c r="T3133">
        <v>35.718147238552604</v>
      </c>
      <c r="U3133">
        <v>0.73715000992447899</v>
      </c>
      <c r="V3133">
        <v>673</v>
      </c>
      <c r="W3133">
        <v>0.124003172042553</v>
      </c>
      <c r="X3133">
        <v>108</v>
      </c>
      <c r="Y3133">
        <v>920</v>
      </c>
      <c r="Z3133">
        <v>0.99823079569602702</v>
      </c>
      <c r="AA3133">
        <v>56.106044548433303</v>
      </c>
      <c r="AB3133">
        <v>778</v>
      </c>
      <c r="AC3133">
        <v>0.94916210508853105</v>
      </c>
      <c r="AD3133">
        <v>141</v>
      </c>
      <c r="AE3133">
        <v>4.8928239133512103E-2</v>
      </c>
      <c r="AF3133">
        <v>6</v>
      </c>
      <c r="AG3133">
        <v>1.9096557779562E-3</v>
      </c>
      <c r="AH3133">
        <v>1.8353323626395599E-3</v>
      </c>
      <c r="AI3133">
        <v>39</v>
      </c>
      <c r="AJ3133">
        <v>84.920563194715399</v>
      </c>
      <c r="AK3133">
        <v>922</v>
      </c>
      <c r="AL3133">
        <v>0.99871343270791701</v>
      </c>
      <c r="AM3133">
        <v>0</v>
      </c>
      <c r="AN3133">
        <v>0</v>
      </c>
      <c r="AO3133">
        <v>0</v>
      </c>
      <c r="AP3133">
        <v>0</v>
      </c>
      <c r="AQ3133">
        <v>924</v>
      </c>
      <c r="AR3133">
        <v>0.99973264486078395</v>
      </c>
      <c r="AS3133">
        <v>0</v>
      </c>
      <c r="AT3133">
        <v>0</v>
      </c>
      <c r="AU3133">
        <v>0</v>
      </c>
      <c r="AV3133">
        <v>0</v>
      </c>
      <c r="AW3133">
        <v>924</v>
      </c>
      <c r="AX3133">
        <v>0.99973264486078395</v>
      </c>
      <c r="AY3133">
        <v>86.261728292792995</v>
      </c>
      <c r="AZ3133">
        <v>922</v>
      </c>
      <c r="BA3133">
        <v>0.99871343270791701</v>
      </c>
      <c r="BB3133">
        <v>903</v>
      </c>
      <c r="BC3133">
        <v>0.92447938263551199</v>
      </c>
      <c r="BD3133">
        <v>21</v>
      </c>
      <c r="BE3133">
        <v>7.5253262225272705E-2</v>
      </c>
      <c r="BF3133">
        <v>81.677604477135006</v>
      </c>
      <c r="BG3133">
        <v>82.956803223055999</v>
      </c>
      <c r="BH3133">
        <v>80.341339984548</v>
      </c>
      <c r="BI3133">
        <v>78.440920504656901</v>
      </c>
    </row>
    <row r="3134" spans="1:61" x14ac:dyDescent="0.25">
      <c r="A3134" s="10" t="str">
        <f>VLOOKUP(D3134,'Index-Relations'!E:F,2,FALSE)</f>
        <v>ESG</v>
      </c>
      <c r="B3134" t="s">
        <v>3450</v>
      </c>
      <c r="C3134" s="53" t="s">
        <v>2770</v>
      </c>
      <c r="D3134" s="59" t="s">
        <v>2861</v>
      </c>
      <c r="E3134" s="59" t="s">
        <v>6550</v>
      </c>
      <c r="F3134" t="s">
        <v>1325</v>
      </c>
      <c r="G3134" t="s">
        <v>1324</v>
      </c>
      <c r="H3134" t="s">
        <v>1326</v>
      </c>
      <c r="I3134" s="52">
        <v>45323</v>
      </c>
      <c r="J3134" t="s">
        <v>2457</v>
      </c>
      <c r="K3134">
        <v>925</v>
      </c>
      <c r="L3134">
        <v>87.272472211811902</v>
      </c>
      <c r="M3134">
        <v>922</v>
      </c>
      <c r="N3134">
        <v>0.99884959866600098</v>
      </c>
      <c r="O3134">
        <v>87.173709332702401</v>
      </c>
      <c r="P3134">
        <v>922</v>
      </c>
      <c r="Q3134">
        <v>0.99884959866600098</v>
      </c>
      <c r="R3134">
        <v>902</v>
      </c>
      <c r="S3134">
        <v>0.99055044342290999</v>
      </c>
      <c r="T3134">
        <v>36.008349135111899</v>
      </c>
      <c r="U3134">
        <v>0.72868796983960304</v>
      </c>
      <c r="V3134">
        <v>671</v>
      </c>
      <c r="W3134">
        <v>0.12404411811172</v>
      </c>
      <c r="X3134">
        <v>104</v>
      </c>
      <c r="Y3134">
        <v>920</v>
      </c>
      <c r="Z3134">
        <v>0.998366460686127</v>
      </c>
      <c r="AA3134">
        <v>53.471287798534298</v>
      </c>
      <c r="AB3134">
        <v>778</v>
      </c>
      <c r="AC3134">
        <v>0.951656048103945</v>
      </c>
      <c r="AD3134">
        <v>141</v>
      </c>
      <c r="AE3134">
        <v>4.65791871757203E-2</v>
      </c>
      <c r="AF3134">
        <v>6</v>
      </c>
      <c r="AG3134">
        <v>1.7647647203337599E-3</v>
      </c>
      <c r="AH3134">
        <v>1.8941685557655899E-3</v>
      </c>
      <c r="AI3134">
        <v>36</v>
      </c>
      <c r="AJ3134">
        <v>84.969447611799197</v>
      </c>
      <c r="AK3134">
        <v>922</v>
      </c>
      <c r="AL3134">
        <v>0.99884959866600098</v>
      </c>
      <c r="AM3134">
        <v>0</v>
      </c>
      <c r="AN3134">
        <v>0</v>
      </c>
      <c r="AO3134">
        <v>0</v>
      </c>
      <c r="AP3134">
        <v>0</v>
      </c>
      <c r="AQ3134">
        <v>923</v>
      </c>
      <c r="AR3134">
        <v>0.99886795343219703</v>
      </c>
      <c r="AS3134">
        <v>0</v>
      </c>
      <c r="AT3134">
        <v>0</v>
      </c>
      <c r="AU3134">
        <v>0</v>
      </c>
      <c r="AV3134">
        <v>0</v>
      </c>
      <c r="AW3134">
        <v>923</v>
      </c>
      <c r="AX3134">
        <v>0.99886795343219703</v>
      </c>
      <c r="AY3134">
        <v>86.440175594951199</v>
      </c>
      <c r="AZ3134">
        <v>922</v>
      </c>
      <c r="BA3134">
        <v>0.99884959866600098</v>
      </c>
      <c r="BB3134">
        <v>902</v>
      </c>
      <c r="BC3134">
        <v>0.92208220192993295</v>
      </c>
      <c r="BD3134">
        <v>21</v>
      </c>
      <c r="BE3134">
        <v>7.6785751502263605E-2</v>
      </c>
      <c r="BF3134">
        <v>81.611800518706005</v>
      </c>
      <c r="BG3134">
        <v>82.554232734346002</v>
      </c>
      <c r="BH3134">
        <v>80.464932456553996</v>
      </c>
      <c r="BI3134">
        <v>78.542462241899003</v>
      </c>
    </row>
    <row r="3135" spans="1:61" x14ac:dyDescent="0.25">
      <c r="A3135" s="10" t="str">
        <f>VLOOKUP(D3135,'Index-Relations'!E:F,2,FALSE)</f>
        <v>BM</v>
      </c>
      <c r="B3135" t="s">
        <v>3450</v>
      </c>
      <c r="C3135" s="53" t="s">
        <v>2760</v>
      </c>
      <c r="D3135" s="59" t="s">
        <v>3076</v>
      </c>
      <c r="E3135" s="59" t="s">
        <v>6551</v>
      </c>
      <c r="F3135" t="s">
        <v>1328</v>
      </c>
      <c r="G3135" t="s">
        <v>523</v>
      </c>
      <c r="H3135" t="s">
        <v>1329</v>
      </c>
      <c r="I3135" s="52">
        <v>45658</v>
      </c>
      <c r="J3135" t="s">
        <v>2457</v>
      </c>
      <c r="K3135">
        <v>1527</v>
      </c>
      <c r="L3135" s="73">
        <v>59.775852650282403</v>
      </c>
      <c r="M3135">
        <v>1509</v>
      </c>
      <c r="N3135">
        <v>0.99761329355745898</v>
      </c>
      <c r="O3135" s="73">
        <v>66.443408433184203</v>
      </c>
      <c r="P3135">
        <v>1509</v>
      </c>
      <c r="Q3135">
        <v>0.99761329355745898</v>
      </c>
      <c r="R3135">
        <v>1470</v>
      </c>
      <c r="S3135">
        <v>0.98907499173413904</v>
      </c>
      <c r="T3135">
        <v>32.939198995338103</v>
      </c>
      <c r="U3135">
        <v>0.66938804471868796</v>
      </c>
      <c r="V3135">
        <v>1093</v>
      </c>
      <c r="W3135">
        <v>0.118538699319295</v>
      </c>
      <c r="X3135">
        <v>212</v>
      </c>
      <c r="Y3135">
        <v>1508</v>
      </c>
      <c r="Z3135">
        <v>0.99681440702583501</v>
      </c>
      <c r="AA3135">
        <v>34.900910615517802</v>
      </c>
      <c r="AB3135">
        <v>1263</v>
      </c>
      <c r="AC3135">
        <v>0.92216104101774099</v>
      </c>
      <c r="AD3135">
        <v>244</v>
      </c>
      <c r="AE3135">
        <v>7.4636599868804804E-2</v>
      </c>
      <c r="AF3135">
        <v>20</v>
      </c>
      <c r="AG3135">
        <v>3.2023591134534E-3</v>
      </c>
      <c r="AH3135">
        <v>7.8037991230164097E-3</v>
      </c>
      <c r="AI3135">
        <v>108</v>
      </c>
      <c r="AJ3135" s="73">
        <v>56.465406176246702</v>
      </c>
      <c r="AK3135">
        <v>1509</v>
      </c>
      <c r="AL3135">
        <v>0.99761329355745898</v>
      </c>
      <c r="AM3135">
        <v>9.2187460671044504E-3</v>
      </c>
      <c r="AN3135">
        <v>10</v>
      </c>
      <c r="AO3135">
        <v>5.2672085297089596E-3</v>
      </c>
      <c r="AP3135">
        <v>7</v>
      </c>
      <c r="AQ3135">
        <v>1523</v>
      </c>
      <c r="AR3135">
        <v>0.99970622927284403</v>
      </c>
      <c r="AS3135">
        <v>1.5743207330417001E-2</v>
      </c>
      <c r="AT3135">
        <v>16</v>
      </c>
      <c r="AU3135">
        <v>6.0549183052298599E-3</v>
      </c>
      <c r="AV3135">
        <v>6</v>
      </c>
      <c r="AW3135">
        <v>1523</v>
      </c>
      <c r="AX3135">
        <v>0.99970622927284403</v>
      </c>
      <c r="AY3135" s="73">
        <v>57.066698360068798</v>
      </c>
      <c r="AZ3135">
        <v>1509</v>
      </c>
      <c r="BA3135">
        <v>0.99761329355745898</v>
      </c>
      <c r="BB3135">
        <v>1471</v>
      </c>
      <c r="BC3135">
        <v>0.87182204706648103</v>
      </c>
      <c r="BD3135">
        <v>45</v>
      </c>
      <c r="BE3135">
        <v>0.122616973676654</v>
      </c>
      <c r="BF3135">
        <v>59.775852650282403</v>
      </c>
      <c r="BG3135">
        <v>66.443408433184203</v>
      </c>
      <c r="BH3135">
        <v>57.066698360068798</v>
      </c>
      <c r="BI3135">
        <v>56.465406176246702</v>
      </c>
    </row>
    <row r="3136" spans="1:61" x14ac:dyDescent="0.25">
      <c r="A3136" s="10" t="str">
        <f>VLOOKUP(D3136,'Index-Relations'!E:F,2,FALSE)</f>
        <v>BM</v>
      </c>
      <c r="B3136" t="s">
        <v>3450</v>
      </c>
      <c r="C3136" s="53" t="s">
        <v>2761</v>
      </c>
      <c r="D3136" s="59" t="s">
        <v>3076</v>
      </c>
      <c r="E3136" s="59" t="s">
        <v>6552</v>
      </c>
      <c r="F3136" t="s">
        <v>1328</v>
      </c>
      <c r="G3136" t="s">
        <v>523</v>
      </c>
      <c r="H3136" t="s">
        <v>1329</v>
      </c>
      <c r="I3136" s="52">
        <v>45628</v>
      </c>
      <c r="J3136" t="s">
        <v>2457</v>
      </c>
      <c r="K3136">
        <v>1530</v>
      </c>
      <c r="L3136" s="73">
        <v>59.874487950556201</v>
      </c>
      <c r="M3136">
        <v>1509</v>
      </c>
      <c r="N3136">
        <v>0.99747959690381605</v>
      </c>
      <c r="O3136" s="73">
        <v>66.367171916619697</v>
      </c>
      <c r="P3136">
        <v>1509</v>
      </c>
      <c r="Q3136">
        <v>0.99747959690381605</v>
      </c>
      <c r="R3136">
        <v>1470</v>
      </c>
      <c r="S3136">
        <v>0.98878673028174602</v>
      </c>
      <c r="T3136">
        <v>32.994096624338603</v>
      </c>
      <c r="U3136">
        <v>0.670839022426724</v>
      </c>
      <c r="V3136">
        <v>1091</v>
      </c>
      <c r="W3136">
        <v>0.117505484830047</v>
      </c>
      <c r="X3136">
        <v>212</v>
      </c>
      <c r="Y3136">
        <v>1507</v>
      </c>
      <c r="Z3136">
        <v>0.99659495343148097</v>
      </c>
      <c r="AA3136">
        <v>32.502969559786301</v>
      </c>
      <c r="AB3136">
        <v>1265</v>
      </c>
      <c r="AC3136">
        <v>0.92073290378765105</v>
      </c>
      <c r="AD3136">
        <v>241</v>
      </c>
      <c r="AE3136">
        <v>7.5848184721660994E-2</v>
      </c>
      <c r="AF3136">
        <v>24</v>
      </c>
      <c r="AG3136">
        <v>3.4189114906873598E-3</v>
      </c>
      <c r="AH3136">
        <v>7.6541924404906203E-3</v>
      </c>
      <c r="AI3136">
        <v>107</v>
      </c>
      <c r="AJ3136" s="73">
        <v>56.5942175477755</v>
      </c>
      <c r="AK3136">
        <v>1509</v>
      </c>
      <c r="AL3136">
        <v>0.99747959690381605</v>
      </c>
      <c r="AM3136">
        <v>9.5530321186102704E-3</v>
      </c>
      <c r="AN3136">
        <v>10</v>
      </c>
      <c r="AO3136">
        <v>5.47371027786662E-3</v>
      </c>
      <c r="AP3136">
        <v>7</v>
      </c>
      <c r="AQ3136">
        <v>1523</v>
      </c>
      <c r="AR3136">
        <v>0.99956236993838998</v>
      </c>
      <c r="AS3136">
        <v>1.5704465461898999E-2</v>
      </c>
      <c r="AT3136">
        <v>16</v>
      </c>
      <c r="AU3136">
        <v>6.4484398464855104E-3</v>
      </c>
      <c r="AV3136">
        <v>6</v>
      </c>
      <c r="AW3136">
        <v>1523</v>
      </c>
      <c r="AX3136">
        <v>0.99956236993838998</v>
      </c>
      <c r="AY3136" s="73">
        <v>57.343117302355097</v>
      </c>
      <c r="AZ3136">
        <v>1509</v>
      </c>
      <c r="BA3136">
        <v>0.99747959690381605</v>
      </c>
      <c r="BB3136">
        <v>1471</v>
      </c>
      <c r="BC3136">
        <v>0.87576282179114895</v>
      </c>
      <c r="BD3136">
        <v>45</v>
      </c>
      <c r="BE3136">
        <v>0.11832583786937401</v>
      </c>
      <c r="BF3136">
        <v>59.874487950556201</v>
      </c>
      <c r="BG3136">
        <v>66.367171916619697</v>
      </c>
      <c r="BH3136">
        <v>57.343117302355097</v>
      </c>
      <c r="BI3136">
        <v>56.5942175477755</v>
      </c>
    </row>
    <row r="3137" spans="1:61" x14ac:dyDescent="0.25">
      <c r="A3137" s="10" t="str">
        <f>VLOOKUP(D3137,'Index-Relations'!E:F,2,FALSE)</f>
        <v>BM</v>
      </c>
      <c r="B3137" t="s">
        <v>3450</v>
      </c>
      <c r="C3137" s="53" t="s">
        <v>2762</v>
      </c>
      <c r="D3137" s="59" t="s">
        <v>3076</v>
      </c>
      <c r="E3137" s="59" t="s">
        <v>6553</v>
      </c>
      <c r="F3137" t="s">
        <v>1328</v>
      </c>
      <c r="G3137" t="s">
        <v>523</v>
      </c>
      <c r="H3137" t="s">
        <v>1329</v>
      </c>
      <c r="I3137" s="52">
        <v>45597</v>
      </c>
      <c r="J3137" t="s">
        <v>2457</v>
      </c>
      <c r="K3137">
        <v>1530</v>
      </c>
      <c r="L3137" s="73">
        <v>60.416934169675599</v>
      </c>
      <c r="M3137">
        <v>1509</v>
      </c>
      <c r="N3137">
        <v>0.99752835283436303</v>
      </c>
      <c r="O3137" s="73">
        <v>66.785449425034003</v>
      </c>
      <c r="P3137">
        <v>1509</v>
      </c>
      <c r="Q3137">
        <v>0.99752835283436303</v>
      </c>
      <c r="R3137">
        <v>1470</v>
      </c>
      <c r="S3137">
        <v>0.98944733431540599</v>
      </c>
      <c r="T3137">
        <v>33.105586336065002</v>
      </c>
      <c r="U3137">
        <v>0.67266461551744205</v>
      </c>
      <c r="V3137">
        <v>1089</v>
      </c>
      <c r="W3137">
        <v>0.118241539568751</v>
      </c>
      <c r="X3137">
        <v>213</v>
      </c>
      <c r="Y3137">
        <v>1507</v>
      </c>
      <c r="Z3137">
        <v>0.99664213987059802</v>
      </c>
      <c r="AA3137">
        <v>33.869350027764597</v>
      </c>
      <c r="AB3137">
        <v>1261</v>
      </c>
      <c r="AC3137">
        <v>0.92001959404522904</v>
      </c>
      <c r="AD3137">
        <v>245</v>
      </c>
      <c r="AE3137">
        <v>7.6605226094346807E-2</v>
      </c>
      <c r="AF3137">
        <v>24</v>
      </c>
      <c r="AG3137">
        <v>3.3751798604238601E-3</v>
      </c>
      <c r="AH3137">
        <v>8.3318934937020306E-3</v>
      </c>
      <c r="AI3137">
        <v>106</v>
      </c>
      <c r="AJ3137" s="73">
        <v>57.2288217877649</v>
      </c>
      <c r="AK3137">
        <v>1509</v>
      </c>
      <c r="AL3137">
        <v>0.99752835283436303</v>
      </c>
      <c r="AM3137">
        <v>1.0224915783304801E-2</v>
      </c>
      <c r="AN3137">
        <v>9</v>
      </c>
      <c r="AO3137">
        <v>4.2756771629426597E-3</v>
      </c>
      <c r="AP3137">
        <v>6</v>
      </c>
      <c r="AQ3137">
        <v>1522</v>
      </c>
      <c r="AR3137">
        <v>0.99948578021023904</v>
      </c>
      <c r="AS3137">
        <v>1.6106308298478301E-2</v>
      </c>
      <c r="AT3137">
        <v>16</v>
      </c>
      <c r="AU3137">
        <v>6.4974786920543202E-3</v>
      </c>
      <c r="AV3137">
        <v>6</v>
      </c>
      <c r="AW3137">
        <v>1522</v>
      </c>
      <c r="AX3137">
        <v>0.99948578021023904</v>
      </c>
      <c r="AY3137" s="73">
        <v>57.822973234024801</v>
      </c>
      <c r="AZ3137">
        <v>1509</v>
      </c>
      <c r="BA3137">
        <v>0.99752835283436303</v>
      </c>
      <c r="BB3137">
        <v>1467</v>
      </c>
      <c r="BC3137">
        <v>0.87508844300316901</v>
      </c>
      <c r="BD3137">
        <v>49</v>
      </c>
      <c r="BE3137">
        <v>0.120121660044127</v>
      </c>
      <c r="BF3137">
        <v>60.416934169675599</v>
      </c>
      <c r="BG3137">
        <v>66.785449425034003</v>
      </c>
      <c r="BH3137">
        <v>57.822973234024801</v>
      </c>
      <c r="BI3137">
        <v>57.2288217877649</v>
      </c>
    </row>
    <row r="3138" spans="1:61" x14ac:dyDescent="0.25">
      <c r="A3138" s="10" t="str">
        <f>VLOOKUP(D3138,'Index-Relations'!E:F,2,FALSE)</f>
        <v>BM</v>
      </c>
      <c r="B3138" t="s">
        <v>3450</v>
      </c>
      <c r="C3138" s="53" t="s">
        <v>2763</v>
      </c>
      <c r="D3138" s="59" t="s">
        <v>3076</v>
      </c>
      <c r="E3138" s="59" t="s">
        <v>6554</v>
      </c>
      <c r="F3138" t="s">
        <v>1328</v>
      </c>
      <c r="G3138" t="s">
        <v>523</v>
      </c>
      <c r="H3138" t="s">
        <v>1329</v>
      </c>
      <c r="I3138" s="52">
        <v>45566</v>
      </c>
      <c r="J3138" t="s">
        <v>2457</v>
      </c>
      <c r="K3138">
        <v>1528</v>
      </c>
      <c r="L3138" s="73">
        <v>60.589368151958197</v>
      </c>
      <c r="M3138">
        <v>1509</v>
      </c>
      <c r="N3138">
        <v>0.99782930386997604</v>
      </c>
      <c r="O3138" s="73">
        <v>66.967660596404698</v>
      </c>
      <c r="P3138">
        <v>1509</v>
      </c>
      <c r="Q3138">
        <v>0.99782930386997604</v>
      </c>
      <c r="R3138">
        <v>1470</v>
      </c>
      <c r="S3138">
        <v>0.98995088717823498</v>
      </c>
      <c r="T3138">
        <v>33.376313564839002</v>
      </c>
      <c r="U3138">
        <v>0.67347639704870799</v>
      </c>
      <c r="V3138">
        <v>1086</v>
      </c>
      <c r="W3138">
        <v>0.120208586553994</v>
      </c>
      <c r="X3138">
        <v>212</v>
      </c>
      <c r="Y3138">
        <v>1507</v>
      </c>
      <c r="Z3138">
        <v>0.99696637966303803</v>
      </c>
      <c r="AA3138">
        <v>34.515256406924003</v>
      </c>
      <c r="AB3138">
        <v>1271</v>
      </c>
      <c r="AC3138">
        <v>0.93451563884838296</v>
      </c>
      <c r="AD3138">
        <v>235</v>
      </c>
      <c r="AE3138">
        <v>6.2432206395008398E-2</v>
      </c>
      <c r="AF3138">
        <v>22</v>
      </c>
      <c r="AG3138">
        <v>3.0521547566077899E-3</v>
      </c>
      <c r="AH3138">
        <v>7.5174189775039603E-3</v>
      </c>
      <c r="AI3138">
        <v>106</v>
      </c>
      <c r="AJ3138" s="73">
        <v>57.336720138077503</v>
      </c>
      <c r="AK3138">
        <v>1509</v>
      </c>
      <c r="AL3138">
        <v>0.99782930386997604</v>
      </c>
      <c r="AM3138">
        <v>1.0504598821376001E-2</v>
      </c>
      <c r="AN3138">
        <v>9</v>
      </c>
      <c r="AO3138">
        <v>4.31739465813041E-3</v>
      </c>
      <c r="AP3138">
        <v>6</v>
      </c>
      <c r="AQ3138">
        <v>1522</v>
      </c>
      <c r="AR3138">
        <v>0.99961807463181096</v>
      </c>
      <c r="AS3138">
        <v>1.5759141627552601E-2</v>
      </c>
      <c r="AT3138">
        <v>16</v>
      </c>
      <c r="AU3138">
        <v>6.0892521472615101E-3</v>
      </c>
      <c r="AV3138">
        <v>6</v>
      </c>
      <c r="AW3138">
        <v>1522</v>
      </c>
      <c r="AX3138">
        <v>0.99961807463181096</v>
      </c>
      <c r="AY3138" s="73">
        <v>57.979321554638098</v>
      </c>
      <c r="AZ3138">
        <v>1509</v>
      </c>
      <c r="BA3138">
        <v>0.99782930386997604</v>
      </c>
      <c r="BB3138">
        <v>1467</v>
      </c>
      <c r="BC3138">
        <v>0.87502122806594695</v>
      </c>
      <c r="BD3138">
        <v>49</v>
      </c>
      <c r="BE3138">
        <v>0.12027945190773399</v>
      </c>
      <c r="BF3138">
        <v>60.589368151958197</v>
      </c>
      <c r="BG3138">
        <v>66.967660596404698</v>
      </c>
      <c r="BH3138">
        <v>57.979321554638098</v>
      </c>
      <c r="BI3138">
        <v>57.336720138077503</v>
      </c>
    </row>
    <row r="3139" spans="1:61" x14ac:dyDescent="0.25">
      <c r="A3139" s="10" t="str">
        <f>VLOOKUP(D3139,'Index-Relations'!E:F,2,FALSE)</f>
        <v>BM</v>
      </c>
      <c r="B3139" t="s">
        <v>3450</v>
      </c>
      <c r="C3139" s="53" t="s">
        <v>2764</v>
      </c>
      <c r="D3139" s="59" t="s">
        <v>3076</v>
      </c>
      <c r="E3139" s="59" t="s">
        <v>6555</v>
      </c>
      <c r="F3139" t="s">
        <v>1328</v>
      </c>
      <c r="G3139" t="s">
        <v>523</v>
      </c>
      <c r="H3139" t="s">
        <v>1329</v>
      </c>
      <c r="I3139" s="52">
        <v>45537</v>
      </c>
      <c r="J3139" t="s">
        <v>2457</v>
      </c>
      <c r="K3139">
        <v>1656</v>
      </c>
      <c r="L3139" s="73">
        <v>60.988938187609797</v>
      </c>
      <c r="M3139">
        <v>1638</v>
      </c>
      <c r="N3139">
        <v>0.99827505564624897</v>
      </c>
      <c r="O3139" s="73">
        <v>66.919230952483503</v>
      </c>
      <c r="P3139">
        <v>1638</v>
      </c>
      <c r="Q3139">
        <v>0.99827505564624897</v>
      </c>
      <c r="R3139">
        <v>1590</v>
      </c>
      <c r="S3139">
        <v>0.99147811597464197</v>
      </c>
      <c r="T3139">
        <v>33.35231791548</v>
      </c>
      <c r="U3139">
        <v>0.68285710657137699</v>
      </c>
      <c r="V3139">
        <v>1175</v>
      </c>
      <c r="W3139">
        <v>0.124486529889935</v>
      </c>
      <c r="X3139">
        <v>228</v>
      </c>
      <c r="Y3139">
        <v>1635</v>
      </c>
      <c r="Z3139">
        <v>0.99741362412483403</v>
      </c>
      <c r="AA3139">
        <v>34.857735184755597</v>
      </c>
      <c r="AB3139">
        <v>1391</v>
      </c>
      <c r="AC3139">
        <v>0.94639506732426404</v>
      </c>
      <c r="AD3139">
        <v>270</v>
      </c>
      <c r="AE3139">
        <v>6.1526838147241601E-2</v>
      </c>
      <c r="AF3139">
        <v>-5</v>
      </c>
      <c r="AG3139">
        <v>0</v>
      </c>
      <c r="AH3139">
        <v>7.3272980352456904E-3</v>
      </c>
      <c r="AI3139">
        <v>109</v>
      </c>
      <c r="AJ3139" s="73">
        <v>57.829029185735202</v>
      </c>
      <c r="AK3139">
        <v>1638</v>
      </c>
      <c r="AL3139">
        <v>0.99827505564624897</v>
      </c>
      <c r="AM3139">
        <v>1.0682869427642801E-2</v>
      </c>
      <c r="AN3139">
        <v>9</v>
      </c>
      <c r="AO3139">
        <v>4.3357377845492798E-3</v>
      </c>
      <c r="AP3139">
        <v>5</v>
      </c>
      <c r="AQ3139">
        <v>1651</v>
      </c>
      <c r="AR3139">
        <v>0.99971872464955003</v>
      </c>
      <c r="AS3139">
        <v>1.5919898938692899E-2</v>
      </c>
      <c r="AT3139">
        <v>15</v>
      </c>
      <c r="AU3139">
        <v>6.4071018920465097E-3</v>
      </c>
      <c r="AV3139">
        <v>8</v>
      </c>
      <c r="AW3139">
        <v>1651</v>
      </c>
      <c r="AX3139">
        <v>0.99971872464955003</v>
      </c>
      <c r="AY3139" s="73">
        <v>58.582783662745904</v>
      </c>
      <c r="AZ3139">
        <v>1638</v>
      </c>
      <c r="BA3139">
        <v>0.99827505564624897</v>
      </c>
      <c r="BB3139">
        <v>1597</v>
      </c>
      <c r="BC3139">
        <v>0.87957657848024795</v>
      </c>
      <c r="BD3139">
        <v>49</v>
      </c>
      <c r="BE3139">
        <v>0.11580640838475199</v>
      </c>
      <c r="BF3139">
        <v>60.988938187609797</v>
      </c>
      <c r="BG3139">
        <v>66.919230952483503</v>
      </c>
      <c r="BH3139">
        <v>58.582783662745904</v>
      </c>
      <c r="BI3139">
        <v>57.829029185735202</v>
      </c>
    </row>
    <row r="3140" spans="1:61" x14ac:dyDescent="0.25">
      <c r="A3140" s="10" t="str">
        <f>VLOOKUP(D3140,'Index-Relations'!E:F,2,FALSE)</f>
        <v>BM</v>
      </c>
      <c r="B3140" t="s">
        <v>3450</v>
      </c>
      <c r="C3140" s="53" t="s">
        <v>3350</v>
      </c>
      <c r="D3140" s="59" t="s">
        <v>3076</v>
      </c>
      <c r="E3140" s="59" t="s">
        <v>6556</v>
      </c>
      <c r="F3140" t="s">
        <v>1328</v>
      </c>
      <c r="G3140" t="s">
        <v>523</v>
      </c>
      <c r="H3140" t="s">
        <v>1329</v>
      </c>
      <c r="I3140" s="52">
        <v>45505</v>
      </c>
      <c r="J3140" t="s">
        <v>2457</v>
      </c>
      <c r="K3140">
        <v>1656</v>
      </c>
      <c r="L3140" s="73">
        <v>61.211765313495597</v>
      </c>
      <c r="M3140">
        <v>1638</v>
      </c>
      <c r="N3140">
        <v>0.99832436310072803</v>
      </c>
      <c r="O3140" s="73">
        <v>66.917238082417597</v>
      </c>
      <c r="P3140">
        <v>1638</v>
      </c>
      <c r="Q3140">
        <v>0.99832436310072803</v>
      </c>
      <c r="R3140">
        <v>1590</v>
      </c>
      <c r="S3140">
        <v>0.99151475371867903</v>
      </c>
      <c r="T3140">
        <v>33.362720453299701</v>
      </c>
      <c r="U3140">
        <v>0.68506629858035095</v>
      </c>
      <c r="V3140">
        <v>1178</v>
      </c>
      <c r="W3140">
        <v>0.13126913656532099</v>
      </c>
      <c r="X3140">
        <v>228</v>
      </c>
      <c r="Y3140">
        <v>1635</v>
      </c>
      <c r="Z3140">
        <v>0.99754236165283905</v>
      </c>
      <c r="AA3140">
        <v>35.641386995599703</v>
      </c>
      <c r="AB3140">
        <v>1375</v>
      </c>
      <c r="AC3140">
        <v>0.947845725188175</v>
      </c>
      <c r="AD3140">
        <v>259</v>
      </c>
      <c r="AE3140">
        <v>4.9674628859968699E-2</v>
      </c>
      <c r="AF3140">
        <v>22</v>
      </c>
      <c r="AG3140">
        <v>2.4796459518557899E-3</v>
      </c>
      <c r="AH3140">
        <v>7.2698926596913302E-3</v>
      </c>
      <c r="AI3140">
        <v>109</v>
      </c>
      <c r="AJ3140" s="73">
        <v>58.003402362086099</v>
      </c>
      <c r="AK3140">
        <v>1638</v>
      </c>
      <c r="AL3140">
        <v>0.99832436310072803</v>
      </c>
      <c r="AM3140">
        <v>1.04826982175049E-2</v>
      </c>
      <c r="AN3140">
        <v>9</v>
      </c>
      <c r="AO3140">
        <v>4.2410819375504E-3</v>
      </c>
      <c r="AP3140">
        <v>5</v>
      </c>
      <c r="AQ3140">
        <v>1649</v>
      </c>
      <c r="AR3140">
        <v>0.99895502389632695</v>
      </c>
      <c r="AS3140">
        <v>1.6394147410462301E-2</v>
      </c>
      <c r="AT3140">
        <v>17</v>
      </c>
      <c r="AU3140">
        <v>6.1521137558809297E-3</v>
      </c>
      <c r="AV3140">
        <v>8</v>
      </c>
      <c r="AW3140">
        <v>1648</v>
      </c>
      <c r="AX3140">
        <v>0.99894879545996296</v>
      </c>
      <c r="AY3140" s="73">
        <v>58.955355298849099</v>
      </c>
      <c r="AZ3140">
        <v>1638</v>
      </c>
      <c r="BA3140">
        <v>0.99832436310072803</v>
      </c>
      <c r="BB3140">
        <v>1599</v>
      </c>
      <c r="BC3140">
        <v>0.88153615723443302</v>
      </c>
      <c r="BD3140">
        <v>45</v>
      </c>
      <c r="BE3140">
        <v>0.113177784724344</v>
      </c>
      <c r="BF3140">
        <v>61.211765313495597</v>
      </c>
      <c r="BG3140">
        <v>66.917238082417597</v>
      </c>
      <c r="BH3140">
        <v>58.955355298849099</v>
      </c>
      <c r="BI3140">
        <v>58.003402362086099</v>
      </c>
    </row>
    <row r="3141" spans="1:61" x14ac:dyDescent="0.25">
      <c r="A3141" s="10" t="str">
        <f>VLOOKUP(D3141,'Index-Relations'!E:F,2,FALSE)</f>
        <v>BM</v>
      </c>
      <c r="B3141" t="s">
        <v>3450</v>
      </c>
      <c r="C3141" s="53" t="s">
        <v>2765</v>
      </c>
      <c r="D3141" s="59" t="s">
        <v>3076</v>
      </c>
      <c r="E3141" s="59" t="s">
        <v>6557</v>
      </c>
      <c r="F3141" t="s">
        <v>1328</v>
      </c>
      <c r="G3141" t="s">
        <v>523</v>
      </c>
      <c r="H3141" t="s">
        <v>1329</v>
      </c>
      <c r="I3141" s="52">
        <v>45474</v>
      </c>
      <c r="J3141" t="s">
        <v>2457</v>
      </c>
      <c r="K3141">
        <v>1657</v>
      </c>
      <c r="L3141" s="73">
        <v>61.805318680479402</v>
      </c>
      <c r="M3141">
        <v>1639</v>
      </c>
      <c r="N3141">
        <v>0.99835663874445602</v>
      </c>
      <c r="O3141" s="73">
        <v>67.158431229720804</v>
      </c>
      <c r="P3141">
        <v>1639</v>
      </c>
      <c r="Q3141">
        <v>0.99835663874445602</v>
      </c>
      <c r="R3141">
        <v>1591</v>
      </c>
      <c r="S3141">
        <v>0.99161252097677599</v>
      </c>
      <c r="T3141">
        <v>32.990522188817401</v>
      </c>
      <c r="U3141">
        <v>0.69117621582947397</v>
      </c>
      <c r="V3141">
        <v>1170</v>
      </c>
      <c r="W3141">
        <v>0.131112362777738</v>
      </c>
      <c r="X3141">
        <v>226</v>
      </c>
      <c r="Y3141">
        <v>1632</v>
      </c>
      <c r="Z3141">
        <v>0.99565336451259001</v>
      </c>
      <c r="AA3141">
        <v>36.0970966412861</v>
      </c>
      <c r="AB3141">
        <v>1365</v>
      </c>
      <c r="AC3141">
        <v>0.94077099007162002</v>
      </c>
      <c r="AD3141">
        <v>264</v>
      </c>
      <c r="AE3141">
        <v>5.4634129128597303E-2</v>
      </c>
      <c r="AF3141">
        <v>28</v>
      </c>
      <c r="AG3141">
        <v>4.59488079978221E-3</v>
      </c>
      <c r="AH3141">
        <v>6.2821327294183002E-3</v>
      </c>
      <c r="AI3141">
        <v>108</v>
      </c>
      <c r="AJ3141" s="73">
        <v>58.493172834339902</v>
      </c>
      <c r="AK3141">
        <v>1639</v>
      </c>
      <c r="AL3141">
        <v>0.99835663874445602</v>
      </c>
      <c r="AM3141">
        <v>9.9477551970213098E-3</v>
      </c>
      <c r="AN3141">
        <v>9</v>
      </c>
      <c r="AO3141">
        <v>3.71434727537805E-3</v>
      </c>
      <c r="AP3141">
        <v>5</v>
      </c>
      <c r="AQ3141">
        <v>1650</v>
      </c>
      <c r="AR3141">
        <v>0.99894056459038905</v>
      </c>
      <c r="AS3141">
        <v>1.5686506402830699E-2</v>
      </c>
      <c r="AT3141">
        <v>17</v>
      </c>
      <c r="AU3141">
        <v>5.6016565940568098E-3</v>
      </c>
      <c r="AV3141">
        <v>8</v>
      </c>
      <c r="AW3141">
        <v>1649</v>
      </c>
      <c r="AX3141">
        <v>0.99893423934174597</v>
      </c>
      <c r="AY3141" s="73">
        <v>59.80400527335</v>
      </c>
      <c r="AZ3141">
        <v>1639</v>
      </c>
      <c r="BA3141">
        <v>0.99835663874445602</v>
      </c>
      <c r="BB3141">
        <v>1600</v>
      </c>
      <c r="BC3141">
        <v>0.88228319966319002</v>
      </c>
      <c r="BD3141">
        <v>45</v>
      </c>
      <c r="BE3141">
        <v>0.11294301765182101</v>
      </c>
      <c r="BF3141">
        <v>61.805318680479402</v>
      </c>
      <c r="BG3141">
        <v>67.158431229720804</v>
      </c>
      <c r="BH3141">
        <v>59.80400527335</v>
      </c>
      <c r="BI3141">
        <v>58.493172834339902</v>
      </c>
    </row>
    <row r="3142" spans="1:61" x14ac:dyDescent="0.25">
      <c r="A3142" s="10" t="str">
        <f>VLOOKUP(D3142,'Index-Relations'!E:F,2,FALSE)</f>
        <v>BM</v>
      </c>
      <c r="B3142" t="s">
        <v>3450</v>
      </c>
      <c r="C3142" s="53" t="s">
        <v>2766</v>
      </c>
      <c r="D3142" s="59" t="s">
        <v>3076</v>
      </c>
      <c r="E3142" s="59" t="s">
        <v>6558</v>
      </c>
      <c r="F3142" t="s">
        <v>1328</v>
      </c>
      <c r="G3142" t="s">
        <v>523</v>
      </c>
      <c r="H3142" t="s">
        <v>1329</v>
      </c>
      <c r="I3142" s="52">
        <v>45446</v>
      </c>
      <c r="J3142" t="s">
        <v>2457</v>
      </c>
      <c r="K3142">
        <v>1657</v>
      </c>
      <c r="L3142" s="73">
        <v>62.060146607691401</v>
      </c>
      <c r="M3142">
        <v>1641</v>
      </c>
      <c r="N3142">
        <v>0.99828217422117904</v>
      </c>
      <c r="O3142" s="73">
        <v>67.151432513672802</v>
      </c>
      <c r="P3142">
        <v>1641</v>
      </c>
      <c r="Q3142">
        <v>0.99828217422117904</v>
      </c>
      <c r="R3142">
        <v>1593</v>
      </c>
      <c r="S3142">
        <v>0.99128531327312797</v>
      </c>
      <c r="T3142">
        <v>33.303428475578698</v>
      </c>
      <c r="U3142">
        <v>0.69781454515417296</v>
      </c>
      <c r="V3142">
        <v>1171</v>
      </c>
      <c r="W3142">
        <v>0.141350350437526</v>
      </c>
      <c r="X3142">
        <v>225</v>
      </c>
      <c r="Y3142">
        <v>1633</v>
      </c>
      <c r="Z3142">
        <v>0.99516346232994002</v>
      </c>
      <c r="AA3142">
        <v>37.749486201772903</v>
      </c>
      <c r="AB3142">
        <v>1364</v>
      </c>
      <c r="AC3142">
        <v>0.93947607924852194</v>
      </c>
      <c r="AD3142">
        <v>267</v>
      </c>
      <c r="AE3142">
        <v>5.5538647171706201E-2</v>
      </c>
      <c r="AF3142">
        <v>26</v>
      </c>
      <c r="AG3142">
        <v>4.9852735797715902E-3</v>
      </c>
      <c r="AH3142">
        <v>6.5783796272184999E-3</v>
      </c>
      <c r="AI3142">
        <v>108</v>
      </c>
      <c r="AJ3142" s="73">
        <v>58.683945804154902</v>
      </c>
      <c r="AK3142">
        <v>1641</v>
      </c>
      <c r="AL3142">
        <v>0.99828217422117904</v>
      </c>
      <c r="AM3142">
        <v>9.6419088814826293E-3</v>
      </c>
      <c r="AN3142">
        <v>8</v>
      </c>
      <c r="AO3142">
        <v>3.9633610600522404E-3</v>
      </c>
      <c r="AP3142">
        <v>5</v>
      </c>
      <c r="AQ3142">
        <v>1650</v>
      </c>
      <c r="AR3142">
        <v>0.998976242641473</v>
      </c>
      <c r="AS3142">
        <v>1.6681068258543302E-2</v>
      </c>
      <c r="AT3142">
        <v>17</v>
      </c>
      <c r="AU3142">
        <v>5.8128327645516602E-3</v>
      </c>
      <c r="AV3142">
        <v>8</v>
      </c>
      <c r="AW3142">
        <v>1650</v>
      </c>
      <c r="AX3142">
        <v>0.998976242641473</v>
      </c>
      <c r="AY3142" s="73">
        <v>60.306296687901103</v>
      </c>
      <c r="AZ3142">
        <v>1641</v>
      </c>
      <c r="BA3142">
        <v>0.99828217422117904</v>
      </c>
      <c r="BB3142">
        <v>1600</v>
      </c>
      <c r="BC3142">
        <v>0.88345530117577697</v>
      </c>
      <c r="BD3142">
        <v>45</v>
      </c>
      <c r="BE3142">
        <v>0.11155758040564399</v>
      </c>
      <c r="BF3142">
        <v>62.060146607691401</v>
      </c>
      <c r="BG3142">
        <v>67.151432513672802</v>
      </c>
      <c r="BH3142">
        <v>60.306296687901103</v>
      </c>
      <c r="BI3142">
        <v>58.683945804154902</v>
      </c>
    </row>
    <row r="3143" spans="1:61" x14ac:dyDescent="0.25">
      <c r="A3143" s="10" t="str">
        <f>VLOOKUP(D3143,'Index-Relations'!E:F,2,FALSE)</f>
        <v>BM</v>
      </c>
      <c r="B3143" t="s">
        <v>3450</v>
      </c>
      <c r="C3143" s="53" t="s">
        <v>2767</v>
      </c>
      <c r="D3143" s="59" t="s">
        <v>3076</v>
      </c>
      <c r="E3143" s="59" t="s">
        <v>6559</v>
      </c>
      <c r="F3143" t="s">
        <v>1328</v>
      </c>
      <c r="G3143" t="s">
        <v>523</v>
      </c>
      <c r="H3143" t="s">
        <v>1329</v>
      </c>
      <c r="I3143" s="52">
        <v>45413</v>
      </c>
      <c r="J3143" t="s">
        <v>2457</v>
      </c>
      <c r="K3143">
        <v>1660</v>
      </c>
      <c r="L3143" s="73">
        <v>62.008840007871797</v>
      </c>
      <c r="M3143">
        <v>1644</v>
      </c>
      <c r="N3143">
        <v>0.99841343849045805</v>
      </c>
      <c r="O3143" s="73">
        <v>67.170473575373094</v>
      </c>
      <c r="P3143">
        <v>1644</v>
      </c>
      <c r="Q3143">
        <v>0.99841343849045805</v>
      </c>
      <c r="R3143">
        <v>1596</v>
      </c>
      <c r="S3143">
        <v>0.99122289131502395</v>
      </c>
      <c r="T3143">
        <v>33.588188635333999</v>
      </c>
      <c r="U3143">
        <v>0.69124959458339696</v>
      </c>
      <c r="V3143">
        <v>1173</v>
      </c>
      <c r="W3143">
        <v>0.137433559815787</v>
      </c>
      <c r="X3143">
        <v>225</v>
      </c>
      <c r="Y3143">
        <v>1635</v>
      </c>
      <c r="Z3143">
        <v>0.99531297012369901</v>
      </c>
      <c r="AA3143">
        <v>39.306688646162101</v>
      </c>
      <c r="AB3143">
        <v>1365</v>
      </c>
      <c r="AC3143">
        <v>0.93871100917615902</v>
      </c>
      <c r="AD3143">
        <v>268</v>
      </c>
      <c r="AE3143">
        <v>5.6438535177204499E-2</v>
      </c>
      <c r="AF3143">
        <v>27</v>
      </c>
      <c r="AG3143">
        <v>4.85045564663617E-3</v>
      </c>
      <c r="AH3143">
        <v>6.30180372215388E-3</v>
      </c>
      <c r="AI3143">
        <v>108</v>
      </c>
      <c r="AJ3143" s="73">
        <v>58.475229997360302</v>
      </c>
      <c r="AK3143">
        <v>1644</v>
      </c>
      <c r="AL3143">
        <v>0.99841343849045805</v>
      </c>
      <c r="AM3143">
        <v>9.7309815494889297E-3</v>
      </c>
      <c r="AN3143">
        <v>8</v>
      </c>
      <c r="AO3143">
        <v>7.4792476467964103E-3</v>
      </c>
      <c r="AP3143">
        <v>6</v>
      </c>
      <c r="AQ3143">
        <v>1652</v>
      </c>
      <c r="AR3143">
        <v>0.99896935811168597</v>
      </c>
      <c r="AS3143">
        <v>1.6672595801418201E-2</v>
      </c>
      <c r="AT3143">
        <v>17</v>
      </c>
      <c r="AU3143">
        <v>5.7770426131635699E-3</v>
      </c>
      <c r="AV3143">
        <v>9</v>
      </c>
      <c r="AW3143">
        <v>1652</v>
      </c>
      <c r="AX3143">
        <v>0.99896935811168497</v>
      </c>
      <c r="AY3143" s="73">
        <v>60.327331368533699</v>
      </c>
      <c r="AZ3143">
        <v>1644</v>
      </c>
      <c r="BA3143">
        <v>0.99841343849045805</v>
      </c>
      <c r="BB3143">
        <v>1597</v>
      </c>
      <c r="BC3143">
        <v>0.88644229300227995</v>
      </c>
      <c r="BD3143">
        <v>49</v>
      </c>
      <c r="BE3143">
        <v>0.105047817462608</v>
      </c>
      <c r="BF3143">
        <v>62.008840007871797</v>
      </c>
      <c r="BG3143">
        <v>67.170473575373094</v>
      </c>
      <c r="BH3143">
        <v>60.327331368533699</v>
      </c>
      <c r="BI3143">
        <v>58.475229997360302</v>
      </c>
    </row>
    <row r="3144" spans="1:61" x14ac:dyDescent="0.25">
      <c r="A3144" s="10" t="str">
        <f>VLOOKUP(D3144,'Index-Relations'!E:F,2,FALSE)</f>
        <v>BM</v>
      </c>
      <c r="B3144" t="s">
        <v>3450</v>
      </c>
      <c r="C3144" s="53" t="s">
        <v>2768</v>
      </c>
      <c r="D3144" s="59" t="s">
        <v>3076</v>
      </c>
      <c r="E3144" s="59" t="s">
        <v>6560</v>
      </c>
      <c r="F3144" t="s">
        <v>1328</v>
      </c>
      <c r="G3144" t="s">
        <v>523</v>
      </c>
      <c r="H3144" t="s">
        <v>1329</v>
      </c>
      <c r="I3144" s="52">
        <v>45383</v>
      </c>
      <c r="J3144" t="s">
        <v>2457</v>
      </c>
      <c r="K3144">
        <v>1658</v>
      </c>
      <c r="L3144">
        <v>66.521625606724399</v>
      </c>
      <c r="M3144">
        <v>1645</v>
      </c>
      <c r="N3144">
        <v>0.99924467248951299</v>
      </c>
      <c r="O3144">
        <v>72.121014786610104</v>
      </c>
      <c r="P3144">
        <v>1645</v>
      </c>
      <c r="Q3144">
        <v>0.99924467248951299</v>
      </c>
      <c r="R3144">
        <v>1597</v>
      </c>
      <c r="S3144">
        <v>0.99204149971028299</v>
      </c>
      <c r="T3144">
        <v>33.417592552284098</v>
      </c>
      <c r="U3144">
        <v>0.69181347435424201</v>
      </c>
      <c r="V3144">
        <v>1173</v>
      </c>
      <c r="W3144">
        <v>0.136641314757146</v>
      </c>
      <c r="X3144">
        <v>225</v>
      </c>
      <c r="Y3144">
        <v>1636</v>
      </c>
      <c r="Z3144">
        <v>0.99608971570106397</v>
      </c>
      <c r="AA3144">
        <v>37.933654388469101</v>
      </c>
      <c r="AB3144">
        <v>1362</v>
      </c>
      <c r="AC3144">
        <v>0.93803403555135101</v>
      </c>
      <c r="AD3144">
        <v>272</v>
      </c>
      <c r="AE3144">
        <v>5.7882528397468401E-2</v>
      </c>
      <c r="AF3144">
        <v>24</v>
      </c>
      <c r="AG3144">
        <v>4.0834360511802E-3</v>
      </c>
      <c r="AH3144">
        <v>6.2175314068007104E-3</v>
      </c>
      <c r="AI3144">
        <v>108</v>
      </c>
      <c r="AJ3144">
        <v>61.891261652827303</v>
      </c>
      <c r="AK3144">
        <v>1645</v>
      </c>
      <c r="AL3144">
        <v>0.99924467248951299</v>
      </c>
      <c r="AM3144">
        <v>9.8397235853902396E-3</v>
      </c>
      <c r="AN3144">
        <v>8</v>
      </c>
      <c r="AO3144">
        <v>7.0042670473141801E-3</v>
      </c>
      <c r="AP3144">
        <v>6</v>
      </c>
      <c r="AQ3144">
        <v>1651</v>
      </c>
      <c r="AR3144">
        <v>0.99973463319642297</v>
      </c>
      <c r="AS3144">
        <v>1.6565499964927601E-2</v>
      </c>
      <c r="AT3144">
        <v>17</v>
      </c>
      <c r="AU3144">
        <v>5.5035360522315202E-3</v>
      </c>
      <c r="AV3144">
        <v>9</v>
      </c>
      <c r="AW3144">
        <v>1651</v>
      </c>
      <c r="AX3144">
        <v>0.99973463319642297</v>
      </c>
      <c r="AY3144">
        <v>64.856481549335101</v>
      </c>
      <c r="AZ3144">
        <v>1645</v>
      </c>
      <c r="BA3144">
        <v>0.99924467248951299</v>
      </c>
      <c r="BB3144">
        <v>1596</v>
      </c>
      <c r="BC3144">
        <v>0.88749883376706296</v>
      </c>
      <c r="BD3144">
        <v>49</v>
      </c>
      <c r="BE3144">
        <v>0.10523153238204599</v>
      </c>
      <c r="BF3144">
        <v>62.383837829642999</v>
      </c>
      <c r="BG3144">
        <v>67.353775084839498</v>
      </c>
      <c r="BH3144">
        <v>61.099845036123398</v>
      </c>
      <c r="BI3144">
        <v>58.468305524204503</v>
      </c>
    </row>
    <row r="3145" spans="1:61" x14ac:dyDescent="0.25">
      <c r="A3145" s="10" t="str">
        <f>VLOOKUP(D3145,'Index-Relations'!E:F,2,FALSE)</f>
        <v>BM</v>
      </c>
      <c r="B3145" t="s">
        <v>3450</v>
      </c>
      <c r="C3145" s="53" t="s">
        <v>2769</v>
      </c>
      <c r="D3145" s="59" t="s">
        <v>3076</v>
      </c>
      <c r="E3145" s="59" t="s">
        <v>6561</v>
      </c>
      <c r="F3145" t="s">
        <v>1328</v>
      </c>
      <c r="G3145" t="s">
        <v>523</v>
      </c>
      <c r="H3145" t="s">
        <v>1329</v>
      </c>
      <c r="I3145" s="52">
        <v>45352</v>
      </c>
      <c r="J3145" t="s">
        <v>2457</v>
      </c>
      <c r="K3145">
        <v>1660</v>
      </c>
      <c r="L3145">
        <v>67.080816831322096</v>
      </c>
      <c r="M3145">
        <v>1646</v>
      </c>
      <c r="N3145">
        <v>0.998071598457827</v>
      </c>
      <c r="O3145">
        <v>72.504184917688903</v>
      </c>
      <c r="P3145">
        <v>1646</v>
      </c>
      <c r="Q3145">
        <v>0.998071598457827</v>
      </c>
      <c r="R3145">
        <v>1601</v>
      </c>
      <c r="S3145">
        <v>0.99192965385424303</v>
      </c>
      <c r="T3145">
        <v>33.486220046921297</v>
      </c>
      <c r="U3145">
        <v>0.67913991408907204</v>
      </c>
      <c r="V3145">
        <v>1161</v>
      </c>
      <c r="W3145">
        <v>0.12626981432378701</v>
      </c>
      <c r="X3145">
        <v>200</v>
      </c>
      <c r="Y3145">
        <v>1640</v>
      </c>
      <c r="Z3145">
        <v>0.99620423230260602</v>
      </c>
      <c r="AA3145">
        <v>38.6965778048245</v>
      </c>
      <c r="AB3145">
        <v>1363</v>
      </c>
      <c r="AC3145">
        <v>0.93717822508228699</v>
      </c>
      <c r="AD3145">
        <v>275</v>
      </c>
      <c r="AE3145">
        <v>5.8862765066029298E-2</v>
      </c>
      <c r="AF3145">
        <v>22</v>
      </c>
      <c r="AG3145">
        <v>3.9590098516832598E-3</v>
      </c>
      <c r="AH3145">
        <v>1.83127039291976E-3</v>
      </c>
      <c r="AI3145">
        <v>77</v>
      </c>
      <c r="AJ3145">
        <v>62.692198076690303</v>
      </c>
      <c r="AK3145">
        <v>1646</v>
      </c>
      <c r="AL3145">
        <v>0.998071598457827</v>
      </c>
      <c r="AM3145">
        <v>9.9352981357725308E-3</v>
      </c>
      <c r="AN3145">
        <v>9</v>
      </c>
      <c r="AO3145">
        <v>7.01357261900298E-3</v>
      </c>
      <c r="AP3145">
        <v>6</v>
      </c>
      <c r="AQ3145">
        <v>1653</v>
      </c>
      <c r="AR3145">
        <v>0.99967325355428105</v>
      </c>
      <c r="AS3145">
        <v>1.6323933707900001E-2</v>
      </c>
      <c r="AT3145">
        <v>17</v>
      </c>
      <c r="AU3145">
        <v>6.2316574183930397E-3</v>
      </c>
      <c r="AV3145">
        <v>10</v>
      </c>
      <c r="AW3145">
        <v>1651</v>
      </c>
      <c r="AX3145">
        <v>0.99965718831416694</v>
      </c>
      <c r="AY3145">
        <v>65.126302375962098</v>
      </c>
      <c r="AZ3145">
        <v>1646</v>
      </c>
      <c r="BA3145">
        <v>0.998071598457827</v>
      </c>
      <c r="BB3145">
        <v>1598</v>
      </c>
      <c r="BC3145">
        <v>0.88531291739894302</v>
      </c>
      <c r="BD3145">
        <v>49</v>
      </c>
      <c r="BE3145">
        <v>0.107346763536334</v>
      </c>
      <c r="BF3145">
        <v>62.890607030572099</v>
      </c>
      <c r="BG3145">
        <v>67.691415873700194</v>
      </c>
      <c r="BH3145">
        <v>61.314890675708902</v>
      </c>
      <c r="BI3145">
        <v>59.187896599232602</v>
      </c>
    </row>
    <row r="3146" spans="1:61" x14ac:dyDescent="0.25">
      <c r="A3146" s="10" t="str">
        <f>VLOOKUP(D3146,'Index-Relations'!E:F,2,FALSE)</f>
        <v>BM</v>
      </c>
      <c r="B3146" t="s">
        <v>3450</v>
      </c>
      <c r="C3146" s="53" t="s">
        <v>2770</v>
      </c>
      <c r="D3146" s="59" t="s">
        <v>3076</v>
      </c>
      <c r="E3146" s="59" t="s">
        <v>6562</v>
      </c>
      <c r="F3146" t="s">
        <v>1328</v>
      </c>
      <c r="G3146" t="s">
        <v>523</v>
      </c>
      <c r="H3146" t="s">
        <v>1329</v>
      </c>
      <c r="I3146" s="52">
        <v>45323</v>
      </c>
      <c r="J3146" t="s">
        <v>2457</v>
      </c>
      <c r="K3146">
        <v>1660</v>
      </c>
      <c r="L3146">
        <v>67.746256501466704</v>
      </c>
      <c r="M3146">
        <v>1646</v>
      </c>
      <c r="N3146">
        <v>0.99826755379580201</v>
      </c>
      <c r="O3146">
        <v>72.746113538083506</v>
      </c>
      <c r="P3146">
        <v>1646</v>
      </c>
      <c r="Q3146">
        <v>0.99826755379580201</v>
      </c>
      <c r="R3146">
        <v>1601</v>
      </c>
      <c r="S3146">
        <v>0.991921729618086</v>
      </c>
      <c r="T3146">
        <v>33.777708263592302</v>
      </c>
      <c r="U3146">
        <v>0.671339339379177</v>
      </c>
      <c r="V3146">
        <v>1154</v>
      </c>
      <c r="W3146">
        <v>0.123891688068547</v>
      </c>
      <c r="X3146">
        <v>193</v>
      </c>
      <c r="Y3146">
        <v>1639</v>
      </c>
      <c r="Z3146">
        <v>0.99659291975491004</v>
      </c>
      <c r="AA3146">
        <v>39.514918336859402</v>
      </c>
      <c r="AB3146">
        <v>1359</v>
      </c>
      <c r="AC3146">
        <v>0.93428608357919496</v>
      </c>
      <c r="AD3146">
        <v>278</v>
      </c>
      <c r="AE3146">
        <v>6.2149197520604001E-2</v>
      </c>
      <c r="AF3146">
        <v>23</v>
      </c>
      <c r="AG3146">
        <v>3.5647189002010098E-3</v>
      </c>
      <c r="AH3146">
        <v>1.8669001223087401E-3</v>
      </c>
      <c r="AI3146">
        <v>73</v>
      </c>
      <c r="AJ3146">
        <v>63.4813485591418</v>
      </c>
      <c r="AK3146">
        <v>1646</v>
      </c>
      <c r="AL3146">
        <v>0.99826755379580201</v>
      </c>
      <c r="AM3146">
        <v>1.04001976220217E-2</v>
      </c>
      <c r="AN3146">
        <v>9</v>
      </c>
      <c r="AO3146">
        <v>7.0233689596570599E-3</v>
      </c>
      <c r="AP3146">
        <v>6</v>
      </c>
      <c r="AQ3146">
        <v>1650</v>
      </c>
      <c r="AR3146">
        <v>0.99968756036902695</v>
      </c>
      <c r="AS3146">
        <v>1.6749587917520899E-2</v>
      </c>
      <c r="AT3146">
        <v>17</v>
      </c>
      <c r="AU3146">
        <v>6.5113178294598896E-3</v>
      </c>
      <c r="AV3146">
        <v>10</v>
      </c>
      <c r="AW3146">
        <v>1650</v>
      </c>
      <c r="AX3146">
        <v>0.99968756036902695</v>
      </c>
      <c r="AY3146">
        <v>65.731262029540204</v>
      </c>
      <c r="AZ3146">
        <v>1646</v>
      </c>
      <c r="BA3146">
        <v>0.99826755379580201</v>
      </c>
      <c r="BB3146">
        <v>1594</v>
      </c>
      <c r="BC3146">
        <v>0.88913031735130499</v>
      </c>
      <c r="BD3146">
        <v>50</v>
      </c>
      <c r="BE3146">
        <v>0.103533874058064</v>
      </c>
      <c r="BF3146">
        <v>63.465832083197398</v>
      </c>
      <c r="BG3146">
        <v>67.826663906422795</v>
      </c>
      <c r="BH3146">
        <v>61.749696155872101</v>
      </c>
      <c r="BI3146">
        <v>59.858152720893898</v>
      </c>
    </row>
    <row r="3147" spans="1:61" x14ac:dyDescent="0.25">
      <c r="A3147" s="10" t="str">
        <f>VLOOKUP(D3147,'Index-Relations'!E:F,2,FALSE)</f>
        <v>BM</v>
      </c>
      <c r="B3147" t="s">
        <v>3450</v>
      </c>
      <c r="C3147" s="53" t="s">
        <v>2767</v>
      </c>
      <c r="D3147" s="59" t="s">
        <v>2938</v>
      </c>
      <c r="E3147" s="59" t="s">
        <v>6563</v>
      </c>
      <c r="F3147" t="s">
        <v>1331</v>
      </c>
      <c r="G3147" t="s">
        <v>2741</v>
      </c>
      <c r="H3147" t="s">
        <v>1332</v>
      </c>
      <c r="I3147" s="52">
        <v>45413</v>
      </c>
      <c r="J3147" t="s">
        <v>2457</v>
      </c>
      <c r="K3147">
        <v>1081</v>
      </c>
      <c r="L3147" s="73">
        <v>70.686367459482298</v>
      </c>
      <c r="M3147">
        <v>1071</v>
      </c>
      <c r="N3147">
        <v>0.99819619200472998</v>
      </c>
      <c r="O3147" s="73">
        <v>73.670004165050898</v>
      </c>
      <c r="P3147">
        <v>1071</v>
      </c>
      <c r="Q3147">
        <v>0.99819619200472998</v>
      </c>
      <c r="R3147">
        <v>1046</v>
      </c>
      <c r="S3147">
        <v>0.98612257763502598</v>
      </c>
      <c r="T3147">
        <v>36.040987036731302</v>
      </c>
      <c r="U3147">
        <v>0.75264970982801604</v>
      </c>
      <c r="V3147">
        <v>796</v>
      </c>
      <c r="W3147">
        <v>0.149672867643277</v>
      </c>
      <c r="X3147">
        <v>149</v>
      </c>
      <c r="Y3147">
        <v>1066</v>
      </c>
      <c r="Z3147">
        <v>0.99495176936549201</v>
      </c>
      <c r="AA3147">
        <v>67.504609102972907</v>
      </c>
      <c r="AB3147">
        <v>906</v>
      </c>
      <c r="AC3147">
        <v>0.92428536138282502</v>
      </c>
      <c r="AD3147">
        <v>159</v>
      </c>
      <c r="AE3147">
        <v>7.0240435374915103E-2</v>
      </c>
      <c r="AF3147">
        <v>16</v>
      </c>
      <c r="AG3147">
        <v>5.4742032422590101E-3</v>
      </c>
      <c r="AH3147">
        <v>1.01674285367783E-2</v>
      </c>
      <c r="AI3147">
        <v>82</v>
      </c>
      <c r="AJ3147" s="73">
        <v>67.3814087812829</v>
      </c>
      <c r="AK3147">
        <v>1071</v>
      </c>
      <c r="AL3147">
        <v>0.99819619200472998</v>
      </c>
      <c r="AM3147">
        <v>8.7951482620184096E-3</v>
      </c>
      <c r="AN3147">
        <v>5</v>
      </c>
      <c r="AO3147">
        <v>2.6333120722887003E-4</v>
      </c>
      <c r="AP3147">
        <v>1</v>
      </c>
      <c r="AQ3147">
        <v>1075</v>
      </c>
      <c r="AR3147">
        <v>0.99937515051510395</v>
      </c>
      <c r="AS3147">
        <v>1.9077048318954098E-2</v>
      </c>
      <c r="AT3147">
        <v>9</v>
      </c>
      <c r="AU3147">
        <v>6.2243418896034599E-3</v>
      </c>
      <c r="AV3147">
        <v>4</v>
      </c>
      <c r="AW3147">
        <v>1075</v>
      </c>
      <c r="AX3147">
        <v>0.99937515051510495</v>
      </c>
      <c r="AY3147" s="73">
        <v>69.275997604002001</v>
      </c>
      <c r="AZ3147">
        <v>1071</v>
      </c>
      <c r="BA3147">
        <v>0.99819619200472998</v>
      </c>
      <c r="BB3147">
        <v>1047</v>
      </c>
      <c r="BC3147">
        <v>0.92011762933209795</v>
      </c>
      <c r="BD3147">
        <v>27</v>
      </c>
      <c r="BE3147">
        <v>7.8994189975777201E-2</v>
      </c>
      <c r="BF3147">
        <v>70.686367459482298</v>
      </c>
      <c r="BG3147">
        <v>73.670004165050898</v>
      </c>
      <c r="BH3147">
        <v>69.275997604002001</v>
      </c>
      <c r="BI3147">
        <v>67.3814087812829</v>
      </c>
    </row>
    <row r="3148" spans="1:61" x14ac:dyDescent="0.25">
      <c r="A3148" s="10" t="str">
        <f>VLOOKUP(D3148,'Index-Relations'!E:F,2,FALSE)</f>
        <v>BM</v>
      </c>
      <c r="B3148" t="s">
        <v>3450</v>
      </c>
      <c r="C3148" s="53" t="s">
        <v>2768</v>
      </c>
      <c r="D3148" s="59" t="s">
        <v>2938</v>
      </c>
      <c r="E3148" s="59" t="s">
        <v>6564</v>
      </c>
      <c r="F3148" t="s">
        <v>1331</v>
      </c>
      <c r="G3148" t="s">
        <v>2741</v>
      </c>
      <c r="H3148" t="s">
        <v>1332</v>
      </c>
      <c r="I3148" s="52">
        <v>45383</v>
      </c>
      <c r="J3148" t="s">
        <v>2457</v>
      </c>
      <c r="K3148">
        <v>1080</v>
      </c>
      <c r="L3148">
        <v>76.553223487327202</v>
      </c>
      <c r="M3148">
        <v>1072</v>
      </c>
      <c r="N3148">
        <v>0.99822787094714305</v>
      </c>
      <c r="O3148">
        <v>78.761302692972706</v>
      </c>
      <c r="P3148">
        <v>1072</v>
      </c>
      <c r="Q3148">
        <v>0.99822787094714305</v>
      </c>
      <c r="R3148">
        <v>1047</v>
      </c>
      <c r="S3148">
        <v>0.98669690804168297</v>
      </c>
      <c r="T3148">
        <v>35.896784478495199</v>
      </c>
      <c r="U3148">
        <v>0.75315133328184103</v>
      </c>
      <c r="V3148">
        <v>796</v>
      </c>
      <c r="W3148">
        <v>0.14825603585105299</v>
      </c>
      <c r="X3148">
        <v>149</v>
      </c>
      <c r="Y3148">
        <v>1067</v>
      </c>
      <c r="Z3148">
        <v>0.99507166821446402</v>
      </c>
      <c r="AA3148">
        <v>65.631660964005206</v>
      </c>
      <c r="AB3148">
        <v>904</v>
      </c>
      <c r="AC3148">
        <v>0.92298565336634797</v>
      </c>
      <c r="AD3148">
        <v>162</v>
      </c>
      <c r="AE3148">
        <v>7.1626397371853598E-2</v>
      </c>
      <c r="AF3148">
        <v>14</v>
      </c>
      <c r="AG3148">
        <v>5.3879492617978503E-3</v>
      </c>
      <c r="AH3148">
        <v>1.00674110562226E-2</v>
      </c>
      <c r="AI3148">
        <v>82</v>
      </c>
      <c r="AJ3148">
        <v>73.287426523537604</v>
      </c>
      <c r="AK3148">
        <v>1072</v>
      </c>
      <c r="AL3148">
        <v>0.99822787094714305</v>
      </c>
      <c r="AM3148">
        <v>8.2483120142141306E-3</v>
      </c>
      <c r="AN3148">
        <v>5</v>
      </c>
      <c r="AO3148">
        <v>2.5371227385143498E-4</v>
      </c>
      <c r="AP3148">
        <v>1</v>
      </c>
      <c r="AQ3148">
        <v>1076</v>
      </c>
      <c r="AR3148">
        <v>0.99929628613194099</v>
      </c>
      <c r="AS3148">
        <v>1.94353394556805E-2</v>
      </c>
      <c r="AT3148">
        <v>9</v>
      </c>
      <c r="AU3148">
        <v>6.1112150896741697E-3</v>
      </c>
      <c r="AV3148">
        <v>4</v>
      </c>
      <c r="AW3148">
        <v>1076</v>
      </c>
      <c r="AX3148">
        <v>0.99929628613194099</v>
      </c>
      <c r="AY3148">
        <v>75.1745272647875</v>
      </c>
      <c r="AZ3148">
        <v>1072</v>
      </c>
      <c r="BA3148">
        <v>0.99822787094714305</v>
      </c>
      <c r="BB3148">
        <v>1048</v>
      </c>
      <c r="BC3148">
        <v>0.92277020429262502</v>
      </c>
      <c r="BD3148">
        <v>27</v>
      </c>
      <c r="BE3148">
        <v>7.6272369565464099E-2</v>
      </c>
      <c r="BF3148">
        <v>70.751407544412501</v>
      </c>
      <c r="BG3148">
        <v>73.718939428722706</v>
      </c>
      <c r="BH3148">
        <v>69.351985881447604</v>
      </c>
      <c r="BI3148">
        <v>67.392504403971898</v>
      </c>
    </row>
    <row r="3149" spans="1:61" x14ac:dyDescent="0.25">
      <c r="A3149" s="10" t="str">
        <f>VLOOKUP(D3149,'Index-Relations'!E:F,2,FALSE)</f>
        <v>BM</v>
      </c>
      <c r="B3149" t="s">
        <v>3450</v>
      </c>
      <c r="C3149" s="53" t="s">
        <v>2769</v>
      </c>
      <c r="D3149" s="59" t="s">
        <v>2938</v>
      </c>
      <c r="E3149" s="59" t="s">
        <v>6565</v>
      </c>
      <c r="F3149" t="s">
        <v>1331</v>
      </c>
      <c r="G3149" t="s">
        <v>2741</v>
      </c>
      <c r="H3149" t="s">
        <v>1332</v>
      </c>
      <c r="I3149" s="52">
        <v>45352</v>
      </c>
      <c r="J3149" t="s">
        <v>2457</v>
      </c>
      <c r="K3149">
        <v>1082</v>
      </c>
      <c r="L3149">
        <v>77.161944099739799</v>
      </c>
      <c r="M3149">
        <v>1073</v>
      </c>
      <c r="N3149">
        <v>0.99797454926756402</v>
      </c>
      <c r="O3149">
        <v>78.848234533568302</v>
      </c>
      <c r="P3149">
        <v>1073</v>
      </c>
      <c r="Q3149">
        <v>0.99797454926756402</v>
      </c>
      <c r="R3149">
        <v>1049</v>
      </c>
      <c r="S3149">
        <v>0.98679578907195098</v>
      </c>
      <c r="T3149">
        <v>35.915153432420198</v>
      </c>
      <c r="U3149">
        <v>0.74561785690244697</v>
      </c>
      <c r="V3149">
        <v>788</v>
      </c>
      <c r="W3149">
        <v>0.134094747442349</v>
      </c>
      <c r="X3149">
        <v>133</v>
      </c>
      <c r="Y3149">
        <v>1069</v>
      </c>
      <c r="Z3149">
        <v>0.99495614235321905</v>
      </c>
      <c r="AA3149">
        <v>66.730123439820105</v>
      </c>
      <c r="AB3149">
        <v>905</v>
      </c>
      <c r="AC3149">
        <v>0.92199580822036298</v>
      </c>
      <c r="AD3149">
        <v>163</v>
      </c>
      <c r="AE3149">
        <v>7.2518428833745804E-2</v>
      </c>
      <c r="AF3149">
        <v>14</v>
      </c>
      <c r="AG3149">
        <v>5.4857629458909098E-3</v>
      </c>
      <c r="AH3149">
        <v>2.80175979486663E-3</v>
      </c>
      <c r="AI3149">
        <v>58</v>
      </c>
      <c r="AJ3149">
        <v>73.901626260401201</v>
      </c>
      <c r="AK3149">
        <v>1073</v>
      </c>
      <c r="AL3149">
        <v>0.99797454926756402</v>
      </c>
      <c r="AM3149">
        <v>7.8461408030722195E-3</v>
      </c>
      <c r="AN3149">
        <v>6</v>
      </c>
      <c r="AO3149">
        <v>2.2576277268205301E-4</v>
      </c>
      <c r="AP3149">
        <v>1</v>
      </c>
      <c r="AQ3149">
        <v>1077</v>
      </c>
      <c r="AR3149">
        <v>0.99909135498212498</v>
      </c>
      <c r="AS3149">
        <v>1.8156874719010799E-2</v>
      </c>
      <c r="AT3149">
        <v>9</v>
      </c>
      <c r="AU3149">
        <v>8.4784897066810701E-3</v>
      </c>
      <c r="AV3149">
        <v>5</v>
      </c>
      <c r="AW3149">
        <v>1075</v>
      </c>
      <c r="AX3149">
        <v>0.99903995852413996</v>
      </c>
      <c r="AY3149">
        <v>76.077018429995903</v>
      </c>
      <c r="AZ3149">
        <v>1073</v>
      </c>
      <c r="BA3149">
        <v>0.99797454926756402</v>
      </c>
      <c r="BB3149">
        <v>1049</v>
      </c>
      <c r="BC3149">
        <v>0.92393502100229796</v>
      </c>
      <c r="BD3149">
        <v>27</v>
      </c>
      <c r="BE3149">
        <v>7.4930571207144206E-2</v>
      </c>
      <c r="BF3149">
        <v>71.456663385746097</v>
      </c>
      <c r="BG3149">
        <v>73.842902373573907</v>
      </c>
      <c r="BH3149">
        <v>70.293879488416195</v>
      </c>
      <c r="BI3149">
        <v>68.030393591285502</v>
      </c>
    </row>
    <row r="3150" spans="1:61" x14ac:dyDescent="0.25">
      <c r="A3150" s="10" t="str">
        <f>VLOOKUP(D3150,'Index-Relations'!E:F,2,FALSE)</f>
        <v>BM</v>
      </c>
      <c r="B3150" t="s">
        <v>3450</v>
      </c>
      <c r="C3150" s="53" t="s">
        <v>2770</v>
      </c>
      <c r="D3150" s="59" t="s">
        <v>2938</v>
      </c>
      <c r="E3150" s="59" t="s">
        <v>6566</v>
      </c>
      <c r="F3150" t="s">
        <v>1331</v>
      </c>
      <c r="G3150" t="s">
        <v>2741</v>
      </c>
      <c r="H3150" t="s">
        <v>1332</v>
      </c>
      <c r="I3150" s="52">
        <v>45323</v>
      </c>
      <c r="J3150" t="s">
        <v>2457</v>
      </c>
      <c r="K3150">
        <v>1082</v>
      </c>
      <c r="L3150">
        <v>77.133195484759199</v>
      </c>
      <c r="M3150">
        <v>1073</v>
      </c>
      <c r="N3150">
        <v>0.99833713456320905</v>
      </c>
      <c r="O3150">
        <v>78.414849156791206</v>
      </c>
      <c r="P3150">
        <v>1073</v>
      </c>
      <c r="Q3150">
        <v>0.99833713456320905</v>
      </c>
      <c r="R3150">
        <v>1049</v>
      </c>
      <c r="S3150">
        <v>0.98717705019249402</v>
      </c>
      <c r="T3150">
        <v>36.131787089623003</v>
      </c>
      <c r="U3150">
        <v>0.73756234640484597</v>
      </c>
      <c r="V3150">
        <v>786</v>
      </c>
      <c r="W3150">
        <v>0.130372287457658</v>
      </c>
      <c r="X3150">
        <v>129</v>
      </c>
      <c r="Y3150">
        <v>1068</v>
      </c>
      <c r="Z3150">
        <v>0.99529767603004804</v>
      </c>
      <c r="AA3150">
        <v>66.677809193530095</v>
      </c>
      <c r="AB3150">
        <v>905</v>
      </c>
      <c r="AC3150">
        <v>0.92342061884992999</v>
      </c>
      <c r="AD3150">
        <v>162</v>
      </c>
      <c r="AE3150">
        <v>7.1463498635952E-2</v>
      </c>
      <c r="AF3150">
        <v>15</v>
      </c>
      <c r="AG3150">
        <v>5.1158825141172301E-3</v>
      </c>
      <c r="AH3150">
        <v>2.87632127766149E-3</v>
      </c>
      <c r="AI3150">
        <v>54</v>
      </c>
      <c r="AJ3150">
        <v>74.022372575236105</v>
      </c>
      <c r="AK3150">
        <v>1073</v>
      </c>
      <c r="AL3150">
        <v>0.99833713456320905</v>
      </c>
      <c r="AM3150">
        <v>8.3379725040810294E-3</v>
      </c>
      <c r="AN3150">
        <v>6</v>
      </c>
      <c r="AO3150">
        <v>2.28882043601092E-4</v>
      </c>
      <c r="AP3150">
        <v>1</v>
      </c>
      <c r="AQ3150">
        <v>1073</v>
      </c>
      <c r="AR3150">
        <v>0.99836582830754605</v>
      </c>
      <c r="AS3150">
        <v>1.74188055362192E-2</v>
      </c>
      <c r="AT3150">
        <v>9</v>
      </c>
      <c r="AU3150">
        <v>8.6539781557994806E-3</v>
      </c>
      <c r="AV3150">
        <v>5</v>
      </c>
      <c r="AW3150">
        <v>1073</v>
      </c>
      <c r="AX3150">
        <v>0.99836582830754605</v>
      </c>
      <c r="AY3150">
        <v>76.226677488140993</v>
      </c>
      <c r="AZ3150">
        <v>1073</v>
      </c>
      <c r="BA3150">
        <v>0.99833713456320905</v>
      </c>
      <c r="BB3150">
        <v>1045</v>
      </c>
      <c r="BC3150">
        <v>0.92206486256077103</v>
      </c>
      <c r="BD3150">
        <v>27</v>
      </c>
      <c r="BE3150">
        <v>7.6072083703173796E-2</v>
      </c>
      <c r="BF3150">
        <v>71.353549616441001</v>
      </c>
      <c r="BG3150">
        <v>73.318063281833403</v>
      </c>
      <c r="BH3150">
        <v>70.384401730343995</v>
      </c>
      <c r="BI3150">
        <v>68.183373910464496</v>
      </c>
    </row>
    <row r="3151" spans="1:61" x14ac:dyDescent="0.25">
      <c r="A3151" s="10" t="str">
        <f>VLOOKUP(D3151,'Index-Relations'!E:F,2,FALSE)</f>
        <v>ESG</v>
      </c>
      <c r="B3151" t="s">
        <v>3450</v>
      </c>
      <c r="C3151" s="53" t="s">
        <v>2760</v>
      </c>
      <c r="D3151" s="59" t="s">
        <v>2862</v>
      </c>
      <c r="E3151" s="59" t="s">
        <v>6567</v>
      </c>
      <c r="F3151" t="s">
        <v>1335</v>
      </c>
      <c r="G3151" t="s">
        <v>1334</v>
      </c>
      <c r="H3151" t="s">
        <v>1336</v>
      </c>
      <c r="I3151" s="52">
        <v>45658</v>
      </c>
      <c r="J3151" t="s">
        <v>2457</v>
      </c>
      <c r="K3151">
        <v>363</v>
      </c>
      <c r="L3151" s="73">
        <v>71.423044182635905</v>
      </c>
      <c r="M3151">
        <v>362</v>
      </c>
      <c r="N3151">
        <v>0.99893713959657404</v>
      </c>
      <c r="O3151" s="73">
        <v>75.618175768344898</v>
      </c>
      <c r="P3151">
        <v>362</v>
      </c>
      <c r="Q3151">
        <v>0.99893713959657404</v>
      </c>
      <c r="R3151">
        <v>353</v>
      </c>
      <c r="S3151">
        <v>0.985913807081789</v>
      </c>
      <c r="T3151">
        <v>34.427603549216798</v>
      </c>
      <c r="U3151">
        <v>0.74692229559770995</v>
      </c>
      <c r="V3151">
        <v>256</v>
      </c>
      <c r="W3151">
        <v>0.15765586838489501</v>
      </c>
      <c r="X3151">
        <v>55</v>
      </c>
      <c r="Y3151">
        <v>363</v>
      </c>
      <c r="Z3151">
        <v>0.999999999999999</v>
      </c>
      <c r="AA3151">
        <v>52.761737100518097</v>
      </c>
      <c r="AB3151">
        <v>323</v>
      </c>
      <c r="AC3151">
        <v>0.92805935387416905</v>
      </c>
      <c r="AD3151">
        <v>40</v>
      </c>
      <c r="AE3151">
        <v>7.1940646125830093E-2</v>
      </c>
      <c r="AF3151">
        <v>0</v>
      </c>
      <c r="AG3151">
        <v>6.2449999999999999E-16</v>
      </c>
      <c r="AH3151">
        <v>1.2184454083146499E-2</v>
      </c>
      <c r="AI3151">
        <v>30</v>
      </c>
      <c r="AJ3151" s="73">
        <v>68.924576366281897</v>
      </c>
      <c r="AK3151">
        <v>362</v>
      </c>
      <c r="AL3151">
        <v>0.99893713959657404</v>
      </c>
      <c r="AM3151">
        <v>1.0008271537589E-2</v>
      </c>
      <c r="AN3151">
        <v>3</v>
      </c>
      <c r="AO3151">
        <v>0</v>
      </c>
      <c r="AP3151">
        <v>0</v>
      </c>
      <c r="AQ3151">
        <v>362</v>
      </c>
      <c r="AR3151">
        <v>0.99893713959657404</v>
      </c>
      <c r="AS3151">
        <v>0</v>
      </c>
      <c r="AT3151">
        <v>0</v>
      </c>
      <c r="AU3151">
        <v>0</v>
      </c>
      <c r="AV3151">
        <v>0</v>
      </c>
      <c r="AW3151">
        <v>362</v>
      </c>
      <c r="AX3151">
        <v>0.99893713959657504</v>
      </c>
      <c r="AY3151" s="73">
        <v>67.674454300513901</v>
      </c>
      <c r="AZ3151">
        <v>362</v>
      </c>
      <c r="BA3151">
        <v>0.99893713959657404</v>
      </c>
      <c r="BB3151">
        <v>349</v>
      </c>
      <c r="BC3151">
        <v>0.91244189876035497</v>
      </c>
      <c r="BD3151">
        <v>13</v>
      </c>
      <c r="BE3151">
        <v>8.64952408362194E-2</v>
      </c>
      <c r="BF3151">
        <v>71.423044182635905</v>
      </c>
      <c r="BG3151">
        <v>75.618175768344898</v>
      </c>
      <c r="BH3151">
        <v>67.674454300513901</v>
      </c>
      <c r="BI3151">
        <v>68.924576366281897</v>
      </c>
    </row>
    <row r="3152" spans="1:61" x14ac:dyDescent="0.25">
      <c r="A3152" s="10" t="str">
        <f>VLOOKUP(D3152,'Index-Relations'!E:F,2,FALSE)</f>
        <v>ESG</v>
      </c>
      <c r="B3152" t="s">
        <v>3450</v>
      </c>
      <c r="C3152" s="53" t="s">
        <v>2761</v>
      </c>
      <c r="D3152" s="59" t="s">
        <v>2862</v>
      </c>
      <c r="E3152" s="59" t="s">
        <v>6568</v>
      </c>
      <c r="F3152" t="s">
        <v>1335</v>
      </c>
      <c r="G3152" t="s">
        <v>1334</v>
      </c>
      <c r="H3152" t="s">
        <v>1336</v>
      </c>
      <c r="I3152" s="52">
        <v>45628</v>
      </c>
      <c r="J3152" t="s">
        <v>2457</v>
      </c>
      <c r="K3152">
        <v>399</v>
      </c>
      <c r="L3152" s="73">
        <v>71.075262970271993</v>
      </c>
      <c r="M3152">
        <v>399</v>
      </c>
      <c r="N3152">
        <v>1</v>
      </c>
      <c r="O3152" s="73">
        <v>75.092363367375</v>
      </c>
      <c r="P3152">
        <v>399</v>
      </c>
      <c r="Q3152">
        <v>1</v>
      </c>
      <c r="R3152">
        <v>386</v>
      </c>
      <c r="S3152">
        <v>0.98659918865114205</v>
      </c>
      <c r="T3152">
        <v>34.850448223662497</v>
      </c>
      <c r="U3152">
        <v>0.76074844973531197</v>
      </c>
      <c r="V3152">
        <v>291</v>
      </c>
      <c r="W3152">
        <v>0.15150434674605001</v>
      </c>
      <c r="X3152">
        <v>62</v>
      </c>
      <c r="Y3152">
        <v>399</v>
      </c>
      <c r="Z3152">
        <v>0.999999999999999</v>
      </c>
      <c r="AA3152">
        <v>51.582260696086799</v>
      </c>
      <c r="AB3152">
        <v>349</v>
      </c>
      <c r="AC3152">
        <v>0.92842154511878805</v>
      </c>
      <c r="AD3152">
        <v>50</v>
      </c>
      <c r="AE3152">
        <v>7.1578454881212297E-2</v>
      </c>
      <c r="AF3152">
        <v>0</v>
      </c>
      <c r="AG3152">
        <v>0</v>
      </c>
      <c r="AH3152">
        <v>1.23918580086631E-2</v>
      </c>
      <c r="AI3152">
        <v>38</v>
      </c>
      <c r="AJ3152" s="73">
        <v>68.667369719677893</v>
      </c>
      <c r="AK3152">
        <v>399</v>
      </c>
      <c r="AL3152">
        <v>1</v>
      </c>
      <c r="AM3152">
        <v>1.0092065035676299E-2</v>
      </c>
      <c r="AN3152">
        <v>3</v>
      </c>
      <c r="AO3152">
        <v>0</v>
      </c>
      <c r="AP3152">
        <v>0</v>
      </c>
      <c r="AQ3152">
        <v>399</v>
      </c>
      <c r="AR3152">
        <v>1</v>
      </c>
      <c r="AS3152">
        <v>0</v>
      </c>
      <c r="AT3152">
        <v>0</v>
      </c>
      <c r="AU3152">
        <v>0</v>
      </c>
      <c r="AV3152">
        <v>0</v>
      </c>
      <c r="AW3152">
        <v>399</v>
      </c>
      <c r="AX3152">
        <v>1</v>
      </c>
      <c r="AY3152" s="73">
        <v>67.469725750318005</v>
      </c>
      <c r="AZ3152">
        <v>399</v>
      </c>
      <c r="BA3152">
        <v>1</v>
      </c>
      <c r="BB3152">
        <v>385</v>
      </c>
      <c r="BC3152">
        <v>0.91786540189972698</v>
      </c>
      <c r="BD3152">
        <v>14</v>
      </c>
      <c r="BE3152">
        <v>8.2134598100272793E-2</v>
      </c>
      <c r="BF3152">
        <v>71.075262970271993</v>
      </c>
      <c r="BG3152">
        <v>75.092363367375</v>
      </c>
      <c r="BH3152">
        <v>67.469725750318005</v>
      </c>
      <c r="BI3152">
        <v>68.667369719677893</v>
      </c>
    </row>
    <row r="3153" spans="1:61" x14ac:dyDescent="0.25">
      <c r="A3153" s="10" t="str">
        <f>VLOOKUP(D3153,'Index-Relations'!E:F,2,FALSE)</f>
        <v>ESG</v>
      </c>
      <c r="B3153" t="s">
        <v>3450</v>
      </c>
      <c r="C3153" s="53" t="s">
        <v>2762</v>
      </c>
      <c r="D3153" s="59" t="s">
        <v>2862</v>
      </c>
      <c r="E3153" s="59" t="s">
        <v>6569</v>
      </c>
      <c r="F3153" t="s">
        <v>1335</v>
      </c>
      <c r="G3153" t="s">
        <v>1334</v>
      </c>
      <c r="H3153" t="s">
        <v>1336</v>
      </c>
      <c r="I3153" s="52">
        <v>45597</v>
      </c>
      <c r="J3153" t="s">
        <v>2457</v>
      </c>
      <c r="K3153">
        <v>399</v>
      </c>
      <c r="L3153" s="73">
        <v>71.107523611245895</v>
      </c>
      <c r="M3153">
        <v>399</v>
      </c>
      <c r="N3153">
        <v>1</v>
      </c>
      <c r="O3153" s="73">
        <v>75.132697259333</v>
      </c>
      <c r="P3153">
        <v>399</v>
      </c>
      <c r="Q3153">
        <v>1</v>
      </c>
      <c r="R3153">
        <v>386</v>
      </c>
      <c r="S3153">
        <v>0.98670760908532096</v>
      </c>
      <c r="T3153">
        <v>35.184113101686798</v>
      </c>
      <c r="U3153">
        <v>0.76185630325379405</v>
      </c>
      <c r="V3153">
        <v>290</v>
      </c>
      <c r="W3153">
        <v>0.15147634018426001</v>
      </c>
      <c r="X3153">
        <v>62</v>
      </c>
      <c r="Y3153">
        <v>399</v>
      </c>
      <c r="Z3153">
        <v>1</v>
      </c>
      <c r="AA3153">
        <v>50.665268003082303</v>
      </c>
      <c r="AB3153">
        <v>348</v>
      </c>
      <c r="AC3153">
        <v>0.92818002088547102</v>
      </c>
      <c r="AD3153">
        <v>51</v>
      </c>
      <c r="AE3153">
        <v>7.1819979114529101E-2</v>
      </c>
      <c r="AF3153">
        <v>0</v>
      </c>
      <c r="AG3153">
        <v>0</v>
      </c>
      <c r="AH3153">
        <v>1.43823311922968E-2</v>
      </c>
      <c r="AI3153">
        <v>38</v>
      </c>
      <c r="AJ3153" s="73">
        <v>68.713123235778895</v>
      </c>
      <c r="AK3153">
        <v>399</v>
      </c>
      <c r="AL3153">
        <v>1</v>
      </c>
      <c r="AM3153">
        <v>1.04292444417913E-2</v>
      </c>
      <c r="AN3153">
        <v>3</v>
      </c>
      <c r="AO3153">
        <v>0</v>
      </c>
      <c r="AP3153">
        <v>0</v>
      </c>
      <c r="AQ3153">
        <v>399</v>
      </c>
      <c r="AR3153">
        <v>0.999999999999999</v>
      </c>
      <c r="AS3153">
        <v>0</v>
      </c>
      <c r="AT3153">
        <v>0</v>
      </c>
      <c r="AU3153">
        <v>0</v>
      </c>
      <c r="AV3153">
        <v>0</v>
      </c>
      <c r="AW3153">
        <v>399</v>
      </c>
      <c r="AX3153">
        <v>1</v>
      </c>
      <c r="AY3153" s="73">
        <v>67.429807908018901</v>
      </c>
      <c r="AZ3153">
        <v>399</v>
      </c>
      <c r="BA3153">
        <v>1</v>
      </c>
      <c r="BB3153">
        <v>385</v>
      </c>
      <c r="BC3153">
        <v>0.915132798998749</v>
      </c>
      <c r="BD3153">
        <v>14</v>
      </c>
      <c r="BE3153">
        <v>8.4867201001250905E-2</v>
      </c>
      <c r="BF3153">
        <v>71.107523611245895</v>
      </c>
      <c r="BG3153">
        <v>75.132697259333</v>
      </c>
      <c r="BH3153">
        <v>67.429807908018901</v>
      </c>
      <c r="BI3153">
        <v>68.713123235778895</v>
      </c>
    </row>
    <row r="3154" spans="1:61" x14ac:dyDescent="0.25">
      <c r="A3154" s="10" t="str">
        <f>VLOOKUP(D3154,'Index-Relations'!E:F,2,FALSE)</f>
        <v>ESG</v>
      </c>
      <c r="B3154" t="s">
        <v>3450</v>
      </c>
      <c r="C3154" s="53" t="s">
        <v>2763</v>
      </c>
      <c r="D3154" s="59" t="s">
        <v>2862</v>
      </c>
      <c r="E3154" s="59" t="s">
        <v>6570</v>
      </c>
      <c r="F3154" t="s">
        <v>1335</v>
      </c>
      <c r="G3154" t="s">
        <v>1334</v>
      </c>
      <c r="H3154" t="s">
        <v>1336</v>
      </c>
      <c r="I3154" s="52">
        <v>45566</v>
      </c>
      <c r="J3154" t="s">
        <v>2457</v>
      </c>
      <c r="K3154">
        <v>399</v>
      </c>
      <c r="L3154" s="73">
        <v>71.247794105379896</v>
      </c>
      <c r="M3154">
        <v>399</v>
      </c>
      <c r="N3154">
        <v>1</v>
      </c>
      <c r="O3154" s="73">
        <v>75.261244577023007</v>
      </c>
      <c r="P3154">
        <v>399</v>
      </c>
      <c r="Q3154">
        <v>1</v>
      </c>
      <c r="R3154">
        <v>386</v>
      </c>
      <c r="S3154">
        <v>0.98706105996392501</v>
      </c>
      <c r="T3154">
        <v>35.3276586776581</v>
      </c>
      <c r="U3154">
        <v>0.76260127093812902</v>
      </c>
      <c r="V3154">
        <v>289</v>
      </c>
      <c r="W3154">
        <v>0.151837142557638</v>
      </c>
      <c r="X3154">
        <v>62</v>
      </c>
      <c r="Y3154">
        <v>399</v>
      </c>
      <c r="Z3154">
        <v>0.999999999999999</v>
      </c>
      <c r="AA3154">
        <v>50.256075080237999</v>
      </c>
      <c r="AB3154">
        <v>348</v>
      </c>
      <c r="AC3154">
        <v>0.93076794264060403</v>
      </c>
      <c r="AD3154">
        <v>51</v>
      </c>
      <c r="AE3154">
        <v>6.9232057359395097E-2</v>
      </c>
      <c r="AF3154">
        <v>0</v>
      </c>
      <c r="AG3154">
        <v>0</v>
      </c>
      <c r="AH3154">
        <v>1.2229369548204401E-2</v>
      </c>
      <c r="AI3154">
        <v>37</v>
      </c>
      <c r="AJ3154" s="73">
        <v>68.816602814085996</v>
      </c>
      <c r="AK3154">
        <v>399</v>
      </c>
      <c r="AL3154">
        <v>1</v>
      </c>
      <c r="AM3154">
        <v>1.04912159516735E-2</v>
      </c>
      <c r="AN3154">
        <v>3</v>
      </c>
      <c r="AO3154">
        <v>0</v>
      </c>
      <c r="AP3154">
        <v>0</v>
      </c>
      <c r="AQ3154">
        <v>399</v>
      </c>
      <c r="AR3154">
        <v>1</v>
      </c>
      <c r="AS3154">
        <v>0</v>
      </c>
      <c r="AT3154">
        <v>0</v>
      </c>
      <c r="AU3154">
        <v>0</v>
      </c>
      <c r="AV3154">
        <v>0</v>
      </c>
      <c r="AW3154">
        <v>399</v>
      </c>
      <c r="AX3154">
        <v>1</v>
      </c>
      <c r="AY3154" s="73">
        <v>67.609680653059996</v>
      </c>
      <c r="AZ3154">
        <v>399</v>
      </c>
      <c r="BA3154">
        <v>1</v>
      </c>
      <c r="BB3154">
        <v>385</v>
      </c>
      <c r="BC3154">
        <v>0.914446682816204</v>
      </c>
      <c r="BD3154">
        <v>14</v>
      </c>
      <c r="BE3154">
        <v>8.5553317183795205E-2</v>
      </c>
      <c r="BF3154">
        <v>71.247794105379896</v>
      </c>
      <c r="BG3154">
        <v>75.261244577023007</v>
      </c>
      <c r="BH3154">
        <v>67.609680653059996</v>
      </c>
      <c r="BI3154">
        <v>68.816602814085996</v>
      </c>
    </row>
    <row r="3155" spans="1:61" x14ac:dyDescent="0.25">
      <c r="A3155" s="10" t="str">
        <f>VLOOKUP(D3155,'Index-Relations'!E:F,2,FALSE)</f>
        <v>ESG</v>
      </c>
      <c r="B3155" t="s">
        <v>3450</v>
      </c>
      <c r="C3155" s="53" t="s">
        <v>2764</v>
      </c>
      <c r="D3155" s="59" t="s">
        <v>2862</v>
      </c>
      <c r="E3155" s="59" t="s">
        <v>6571</v>
      </c>
      <c r="F3155" t="s">
        <v>1335</v>
      </c>
      <c r="G3155" t="s">
        <v>1334</v>
      </c>
      <c r="H3155" t="s">
        <v>1336</v>
      </c>
      <c r="I3155" s="52">
        <v>45537</v>
      </c>
      <c r="J3155" t="s">
        <v>2457</v>
      </c>
      <c r="K3155">
        <v>402</v>
      </c>
      <c r="L3155" s="73">
        <v>70.982233041920907</v>
      </c>
      <c r="M3155">
        <v>402</v>
      </c>
      <c r="N3155">
        <v>1</v>
      </c>
      <c r="O3155" s="73">
        <v>74.869898692571894</v>
      </c>
      <c r="P3155">
        <v>402</v>
      </c>
      <c r="Q3155">
        <v>1</v>
      </c>
      <c r="R3155">
        <v>388</v>
      </c>
      <c r="S3155">
        <v>0.98496958904337295</v>
      </c>
      <c r="T3155">
        <v>35.439580637233</v>
      </c>
      <c r="U3155">
        <v>0.77134205546354495</v>
      </c>
      <c r="V3155">
        <v>291</v>
      </c>
      <c r="W3155">
        <v>0.15383692310699101</v>
      </c>
      <c r="X3155">
        <v>64</v>
      </c>
      <c r="Y3155">
        <v>402</v>
      </c>
      <c r="Z3155">
        <v>1</v>
      </c>
      <c r="AA3155">
        <v>52.466185086621003</v>
      </c>
      <c r="AB3155">
        <v>360</v>
      </c>
      <c r="AC3155">
        <v>0.95544585931982295</v>
      </c>
      <c r="AD3155">
        <v>51</v>
      </c>
      <c r="AE3155">
        <v>5.97395402210339E-2</v>
      </c>
      <c r="AF3155">
        <v>-9</v>
      </c>
      <c r="AG3155">
        <v>0</v>
      </c>
      <c r="AH3155">
        <v>1.20736615790604E-2</v>
      </c>
      <c r="AI3155">
        <v>36</v>
      </c>
      <c r="AJ3155" s="73">
        <v>68.560050345963006</v>
      </c>
      <c r="AK3155">
        <v>402</v>
      </c>
      <c r="AL3155">
        <v>1</v>
      </c>
      <c r="AM3155">
        <v>1.1153188432971599E-2</v>
      </c>
      <c r="AN3155">
        <v>3</v>
      </c>
      <c r="AO3155">
        <v>0</v>
      </c>
      <c r="AP3155">
        <v>0</v>
      </c>
      <c r="AQ3155">
        <v>402</v>
      </c>
      <c r="AR3155">
        <v>1</v>
      </c>
      <c r="AS3155">
        <v>0</v>
      </c>
      <c r="AT3155">
        <v>0</v>
      </c>
      <c r="AU3155">
        <v>0</v>
      </c>
      <c r="AV3155">
        <v>0</v>
      </c>
      <c r="AW3155">
        <v>402</v>
      </c>
      <c r="AX3155">
        <v>1</v>
      </c>
      <c r="AY3155" s="73">
        <v>67.701837792335994</v>
      </c>
      <c r="AZ3155">
        <v>402</v>
      </c>
      <c r="BA3155">
        <v>1</v>
      </c>
      <c r="BB3155">
        <v>388</v>
      </c>
      <c r="BC3155">
        <v>0.91352382410527899</v>
      </c>
      <c r="BD3155">
        <v>14</v>
      </c>
      <c r="BE3155">
        <v>8.6476175894720203E-2</v>
      </c>
      <c r="BF3155">
        <v>70.982233041920907</v>
      </c>
      <c r="BG3155">
        <v>74.869898692571894</v>
      </c>
      <c r="BH3155">
        <v>67.701837792335994</v>
      </c>
      <c r="BI3155">
        <v>68.560050345963006</v>
      </c>
    </row>
    <row r="3156" spans="1:61" x14ac:dyDescent="0.25">
      <c r="A3156" s="10" t="str">
        <f>VLOOKUP(D3156,'Index-Relations'!E:F,2,FALSE)</f>
        <v>ESG</v>
      </c>
      <c r="B3156" t="s">
        <v>3450</v>
      </c>
      <c r="C3156" s="53" t="s">
        <v>3350</v>
      </c>
      <c r="D3156" s="59" t="s">
        <v>2862</v>
      </c>
      <c r="E3156" s="59" t="s">
        <v>6572</v>
      </c>
      <c r="F3156" t="s">
        <v>1335</v>
      </c>
      <c r="G3156" t="s">
        <v>1334</v>
      </c>
      <c r="H3156" t="s">
        <v>1336</v>
      </c>
      <c r="I3156" s="52">
        <v>45505</v>
      </c>
      <c r="J3156" t="s">
        <v>2457</v>
      </c>
      <c r="K3156">
        <v>402</v>
      </c>
      <c r="L3156" s="73">
        <v>70.958998963796901</v>
      </c>
      <c r="M3156">
        <v>402</v>
      </c>
      <c r="N3156">
        <v>1</v>
      </c>
      <c r="O3156" s="73">
        <v>74.886954120392005</v>
      </c>
      <c r="P3156">
        <v>402</v>
      </c>
      <c r="Q3156">
        <v>1</v>
      </c>
      <c r="R3156">
        <v>388</v>
      </c>
      <c r="S3156">
        <v>0.98505429842136305</v>
      </c>
      <c r="T3156">
        <v>35.413777615127302</v>
      </c>
      <c r="U3156">
        <v>0.77152592567906197</v>
      </c>
      <c r="V3156">
        <v>292</v>
      </c>
      <c r="W3156">
        <v>0.15941709567446699</v>
      </c>
      <c r="X3156">
        <v>63</v>
      </c>
      <c r="Y3156">
        <v>402</v>
      </c>
      <c r="Z3156">
        <v>1</v>
      </c>
      <c r="AA3156">
        <v>54.240481309122103</v>
      </c>
      <c r="AB3156">
        <v>353</v>
      </c>
      <c r="AC3156">
        <v>0.94089054523326399</v>
      </c>
      <c r="AD3156">
        <v>49</v>
      </c>
      <c r="AE3156">
        <v>5.9109454766735597E-2</v>
      </c>
      <c r="AF3156">
        <v>0</v>
      </c>
      <c r="AG3156">
        <v>2.1511000000000001E-16</v>
      </c>
      <c r="AH3156">
        <v>1.2484333723912E-2</v>
      </c>
      <c r="AI3156">
        <v>36</v>
      </c>
      <c r="AJ3156" s="73">
        <v>68.517731808169003</v>
      </c>
      <c r="AK3156">
        <v>402</v>
      </c>
      <c r="AL3156">
        <v>1</v>
      </c>
      <c r="AM3156">
        <v>1.12640098591094E-2</v>
      </c>
      <c r="AN3156">
        <v>3</v>
      </c>
      <c r="AO3156">
        <v>0</v>
      </c>
      <c r="AP3156">
        <v>0</v>
      </c>
      <c r="AQ3156">
        <v>402</v>
      </c>
      <c r="AR3156">
        <v>1</v>
      </c>
      <c r="AS3156">
        <v>0</v>
      </c>
      <c r="AT3156">
        <v>0</v>
      </c>
      <c r="AU3156">
        <v>0</v>
      </c>
      <c r="AV3156">
        <v>0</v>
      </c>
      <c r="AW3156">
        <v>402</v>
      </c>
      <c r="AX3156">
        <v>1</v>
      </c>
      <c r="AY3156" s="73">
        <v>67.672797433005897</v>
      </c>
      <c r="AZ3156">
        <v>402</v>
      </c>
      <c r="BA3156">
        <v>1</v>
      </c>
      <c r="BB3156">
        <v>389</v>
      </c>
      <c r="BC3156">
        <v>0.92012562485107896</v>
      </c>
      <c r="BD3156">
        <v>13</v>
      </c>
      <c r="BE3156">
        <v>7.9874375148920096E-2</v>
      </c>
      <c r="BF3156">
        <v>70.958998963796901</v>
      </c>
      <c r="BG3156">
        <v>74.886954120392005</v>
      </c>
      <c r="BH3156">
        <v>67.672797433005897</v>
      </c>
      <c r="BI3156">
        <v>68.517731808169003</v>
      </c>
    </row>
    <row r="3157" spans="1:61" x14ac:dyDescent="0.25">
      <c r="A3157" s="10" t="str">
        <f>VLOOKUP(D3157,'Index-Relations'!E:F,2,FALSE)</f>
        <v>ESG</v>
      </c>
      <c r="B3157" t="s">
        <v>3450</v>
      </c>
      <c r="C3157" s="53" t="s">
        <v>2765</v>
      </c>
      <c r="D3157" s="59" t="s">
        <v>2862</v>
      </c>
      <c r="E3157" s="59" t="s">
        <v>6573</v>
      </c>
      <c r="F3157" t="s">
        <v>1335</v>
      </c>
      <c r="G3157" t="s">
        <v>1334</v>
      </c>
      <c r="H3157" t="s">
        <v>1336</v>
      </c>
      <c r="I3157" s="52">
        <v>45474</v>
      </c>
      <c r="J3157" t="s">
        <v>2457</v>
      </c>
      <c r="K3157">
        <v>402</v>
      </c>
      <c r="L3157" s="73">
        <v>71.365895502186007</v>
      </c>
      <c r="M3157">
        <v>402</v>
      </c>
      <c r="N3157">
        <v>1</v>
      </c>
      <c r="O3157" s="73">
        <v>75.064417263315903</v>
      </c>
      <c r="P3157">
        <v>402</v>
      </c>
      <c r="Q3157">
        <v>1</v>
      </c>
      <c r="R3157">
        <v>388</v>
      </c>
      <c r="S3157">
        <v>0.984923141451299</v>
      </c>
      <c r="T3157">
        <v>35.262656094699302</v>
      </c>
      <c r="U3157">
        <v>0.77568354396828099</v>
      </c>
      <c r="V3157">
        <v>289</v>
      </c>
      <c r="W3157">
        <v>0.15864760499059599</v>
      </c>
      <c r="X3157">
        <v>61</v>
      </c>
      <c r="Y3157">
        <v>400</v>
      </c>
      <c r="Z3157">
        <v>0.99675955374986502</v>
      </c>
      <c r="AA3157">
        <v>56.7602214340492</v>
      </c>
      <c r="AB3157">
        <v>354</v>
      </c>
      <c r="AC3157">
        <v>0.93823379640656901</v>
      </c>
      <c r="AD3157">
        <v>45</v>
      </c>
      <c r="AE3157">
        <v>5.7994671777952797E-2</v>
      </c>
      <c r="AF3157">
        <v>3</v>
      </c>
      <c r="AG3157">
        <v>3.7715318154781202E-3</v>
      </c>
      <c r="AH3157">
        <v>1.18096704377199E-2</v>
      </c>
      <c r="AI3157">
        <v>36</v>
      </c>
      <c r="AJ3157" s="73">
        <v>68.810328026104003</v>
      </c>
      <c r="AK3157">
        <v>402</v>
      </c>
      <c r="AL3157">
        <v>1</v>
      </c>
      <c r="AM3157">
        <v>1.1685467835965E-2</v>
      </c>
      <c r="AN3157">
        <v>3</v>
      </c>
      <c r="AO3157">
        <v>0</v>
      </c>
      <c r="AP3157">
        <v>0</v>
      </c>
      <c r="AQ3157">
        <v>402</v>
      </c>
      <c r="AR3157">
        <v>0.999999999999999</v>
      </c>
      <c r="AS3157">
        <v>0</v>
      </c>
      <c r="AT3157">
        <v>0</v>
      </c>
      <c r="AU3157">
        <v>0</v>
      </c>
      <c r="AV3157">
        <v>0</v>
      </c>
      <c r="AW3157">
        <v>402</v>
      </c>
      <c r="AX3157">
        <v>0.999999999999999</v>
      </c>
      <c r="AY3157" s="73">
        <v>68.397847573443897</v>
      </c>
      <c r="AZ3157">
        <v>402</v>
      </c>
      <c r="BA3157">
        <v>1</v>
      </c>
      <c r="BB3157">
        <v>389</v>
      </c>
      <c r="BC3157">
        <v>0.91728787354118302</v>
      </c>
      <c r="BD3157">
        <v>13</v>
      </c>
      <c r="BE3157">
        <v>8.2712126458816301E-2</v>
      </c>
      <c r="BF3157">
        <v>71.365895502186007</v>
      </c>
      <c r="BG3157">
        <v>75.064417263315903</v>
      </c>
      <c r="BH3157">
        <v>68.397847573443897</v>
      </c>
      <c r="BI3157">
        <v>68.810328026104003</v>
      </c>
    </row>
    <row r="3158" spans="1:61" x14ac:dyDescent="0.25">
      <c r="A3158" s="10" t="str">
        <f>VLOOKUP(D3158,'Index-Relations'!E:F,2,FALSE)</f>
        <v>ESG</v>
      </c>
      <c r="B3158" t="s">
        <v>3450</v>
      </c>
      <c r="C3158" s="53" t="s">
        <v>2766</v>
      </c>
      <c r="D3158" s="59" t="s">
        <v>2862</v>
      </c>
      <c r="E3158" s="59" t="s">
        <v>6574</v>
      </c>
      <c r="F3158" t="s">
        <v>1335</v>
      </c>
      <c r="G3158" t="s">
        <v>1334</v>
      </c>
      <c r="H3158" t="s">
        <v>1336</v>
      </c>
      <c r="I3158" s="52">
        <v>45446</v>
      </c>
      <c r="J3158" t="s">
        <v>2457</v>
      </c>
      <c r="K3158">
        <v>404</v>
      </c>
      <c r="L3158" s="73">
        <v>71.333874948235007</v>
      </c>
      <c r="M3158">
        <v>403</v>
      </c>
      <c r="N3158">
        <v>0.99994416880956005</v>
      </c>
      <c r="O3158" s="73">
        <v>75.090719378520006</v>
      </c>
      <c r="P3158">
        <v>403</v>
      </c>
      <c r="Q3158">
        <v>0.99994416880956005</v>
      </c>
      <c r="R3158">
        <v>389</v>
      </c>
      <c r="S3158">
        <v>0.984190689859193</v>
      </c>
      <c r="T3158">
        <v>35.646976220241399</v>
      </c>
      <c r="U3158">
        <v>0.78693116749609004</v>
      </c>
      <c r="V3158">
        <v>290</v>
      </c>
      <c r="W3158">
        <v>0.170096956011559</v>
      </c>
      <c r="X3158">
        <v>62</v>
      </c>
      <c r="Y3158">
        <v>401</v>
      </c>
      <c r="Z3158">
        <v>0.99666823589523801</v>
      </c>
      <c r="AA3158">
        <v>58.074367702253802</v>
      </c>
      <c r="AB3158">
        <v>355</v>
      </c>
      <c r="AC3158">
        <v>0.94033686596683097</v>
      </c>
      <c r="AD3158">
        <v>45</v>
      </c>
      <c r="AE3158">
        <v>5.5748743614824001E-2</v>
      </c>
      <c r="AF3158">
        <v>4</v>
      </c>
      <c r="AG3158">
        <v>3.9143904183448304E-3</v>
      </c>
      <c r="AH3158">
        <v>1.25168293320406E-2</v>
      </c>
      <c r="AI3158">
        <v>36</v>
      </c>
      <c r="AJ3158" s="73">
        <v>68.623064839136902</v>
      </c>
      <c r="AK3158">
        <v>403</v>
      </c>
      <c r="AL3158">
        <v>0.99994416880956005</v>
      </c>
      <c r="AM3158">
        <v>8.0993184398656607E-3</v>
      </c>
      <c r="AN3158">
        <v>2</v>
      </c>
      <c r="AO3158">
        <v>0</v>
      </c>
      <c r="AP3158">
        <v>0</v>
      </c>
      <c r="AQ3158">
        <v>403</v>
      </c>
      <c r="AR3158">
        <v>0.99994416880956005</v>
      </c>
      <c r="AS3158">
        <v>0</v>
      </c>
      <c r="AT3158">
        <v>0</v>
      </c>
      <c r="AU3158">
        <v>0</v>
      </c>
      <c r="AV3158">
        <v>0</v>
      </c>
      <c r="AW3158">
        <v>403</v>
      </c>
      <c r="AX3158">
        <v>0.99994416880956005</v>
      </c>
      <c r="AY3158" s="73">
        <v>68.4074733776269</v>
      </c>
      <c r="AZ3158">
        <v>403</v>
      </c>
      <c r="BA3158">
        <v>0.99994416880956005</v>
      </c>
      <c r="BB3158">
        <v>390</v>
      </c>
      <c r="BC3158">
        <v>0.91490863162168401</v>
      </c>
      <c r="BD3158">
        <v>13</v>
      </c>
      <c r="BE3158">
        <v>8.5035537187875695E-2</v>
      </c>
      <c r="BF3158">
        <v>71.333874948235007</v>
      </c>
      <c r="BG3158">
        <v>75.090719378520006</v>
      </c>
      <c r="BH3158">
        <v>68.4074733776269</v>
      </c>
      <c r="BI3158">
        <v>68.623064839136902</v>
      </c>
    </row>
    <row r="3159" spans="1:61" x14ac:dyDescent="0.25">
      <c r="A3159" s="10" t="str">
        <f>VLOOKUP(D3159,'Index-Relations'!E:F,2,FALSE)</f>
        <v>ESG</v>
      </c>
      <c r="B3159" t="s">
        <v>3450</v>
      </c>
      <c r="C3159" s="53" t="s">
        <v>2767</v>
      </c>
      <c r="D3159" s="59" t="s">
        <v>2862</v>
      </c>
      <c r="E3159" s="59" t="s">
        <v>6575</v>
      </c>
      <c r="F3159" t="s">
        <v>1335</v>
      </c>
      <c r="G3159" t="s">
        <v>1334</v>
      </c>
      <c r="H3159" t="s">
        <v>1336</v>
      </c>
      <c r="I3159" s="52">
        <v>45413</v>
      </c>
      <c r="J3159" t="s">
        <v>2457</v>
      </c>
      <c r="K3159">
        <v>405</v>
      </c>
      <c r="L3159" s="73">
        <v>71.336060660384902</v>
      </c>
      <c r="M3159">
        <v>403</v>
      </c>
      <c r="N3159">
        <v>0.99995096109642501</v>
      </c>
      <c r="O3159" s="73">
        <v>75.058356012854006</v>
      </c>
      <c r="P3159">
        <v>403</v>
      </c>
      <c r="Q3159">
        <v>0.99995096109642501</v>
      </c>
      <c r="R3159">
        <v>389</v>
      </c>
      <c r="S3159">
        <v>0.98418854829712199</v>
      </c>
      <c r="T3159">
        <v>35.7747259003511</v>
      </c>
      <c r="U3159">
        <v>0.77028245322108202</v>
      </c>
      <c r="V3159">
        <v>289</v>
      </c>
      <c r="W3159">
        <v>0.16303986147662999</v>
      </c>
      <c r="X3159">
        <v>62</v>
      </c>
      <c r="Y3159">
        <v>401</v>
      </c>
      <c r="Z3159">
        <v>0.99685140585342502</v>
      </c>
      <c r="AA3159">
        <v>60.813145047969698</v>
      </c>
      <c r="AB3159">
        <v>355</v>
      </c>
      <c r="AC3159">
        <v>0.94000815634354395</v>
      </c>
      <c r="AD3159">
        <v>45</v>
      </c>
      <c r="AE3159">
        <v>5.6190736881521999E-2</v>
      </c>
      <c r="AF3159">
        <v>5</v>
      </c>
      <c r="AG3159">
        <v>3.8011067749332199E-3</v>
      </c>
      <c r="AH3159">
        <v>1.19144375927359E-2</v>
      </c>
      <c r="AI3159">
        <v>36</v>
      </c>
      <c r="AJ3159" s="73">
        <v>68.674961153845004</v>
      </c>
      <c r="AK3159">
        <v>403</v>
      </c>
      <c r="AL3159">
        <v>0.99995096109642501</v>
      </c>
      <c r="AM3159">
        <v>8.0136771587368399E-3</v>
      </c>
      <c r="AN3159">
        <v>2</v>
      </c>
      <c r="AO3159">
        <v>0</v>
      </c>
      <c r="AP3159">
        <v>0</v>
      </c>
      <c r="AQ3159">
        <v>403</v>
      </c>
      <c r="AR3159">
        <v>0.99995096109642501</v>
      </c>
      <c r="AS3159">
        <v>0</v>
      </c>
      <c r="AT3159">
        <v>0</v>
      </c>
      <c r="AU3159">
        <v>0</v>
      </c>
      <c r="AV3159">
        <v>0</v>
      </c>
      <c r="AW3159">
        <v>403</v>
      </c>
      <c r="AX3159">
        <v>0.99995096109642501</v>
      </c>
      <c r="AY3159" s="73">
        <v>68.317814100947999</v>
      </c>
      <c r="AZ3159">
        <v>403</v>
      </c>
      <c r="BA3159">
        <v>0.99995096109642501</v>
      </c>
      <c r="BB3159">
        <v>387</v>
      </c>
      <c r="BC3159">
        <v>0.90937363164154705</v>
      </c>
      <c r="BD3159">
        <v>16</v>
      </c>
      <c r="BE3159">
        <v>9.0577329454877897E-2</v>
      </c>
      <c r="BF3159">
        <v>71.336060660384902</v>
      </c>
      <c r="BG3159">
        <v>75.058356012854006</v>
      </c>
      <c r="BH3159">
        <v>68.317814100947999</v>
      </c>
      <c r="BI3159">
        <v>68.674961153845004</v>
      </c>
    </row>
    <row r="3160" spans="1:61" x14ac:dyDescent="0.25">
      <c r="A3160" s="10" t="str">
        <f>VLOOKUP(D3160,'Index-Relations'!E:F,2,FALSE)</f>
        <v>ESG</v>
      </c>
      <c r="B3160" t="s">
        <v>3450</v>
      </c>
      <c r="C3160" s="53" t="s">
        <v>2768</v>
      </c>
      <c r="D3160" s="59" t="s">
        <v>2862</v>
      </c>
      <c r="E3160" s="59" t="s">
        <v>6576</v>
      </c>
      <c r="F3160" t="s">
        <v>1335</v>
      </c>
      <c r="G3160" t="s">
        <v>1334</v>
      </c>
      <c r="H3160" t="s">
        <v>1336</v>
      </c>
      <c r="I3160" s="52">
        <v>45383</v>
      </c>
      <c r="J3160" t="s">
        <v>2457</v>
      </c>
      <c r="K3160">
        <v>404</v>
      </c>
      <c r="L3160">
        <v>77.165578607139096</v>
      </c>
      <c r="M3160">
        <v>404</v>
      </c>
      <c r="N3160">
        <v>1</v>
      </c>
      <c r="O3160">
        <v>79.934418665344893</v>
      </c>
      <c r="P3160">
        <v>404</v>
      </c>
      <c r="Q3160">
        <v>1</v>
      </c>
      <c r="R3160">
        <v>390</v>
      </c>
      <c r="S3160">
        <v>0.98496862846948996</v>
      </c>
      <c r="T3160">
        <v>35.616767412630601</v>
      </c>
      <c r="U3160">
        <v>0.76979454251236501</v>
      </c>
      <c r="V3160">
        <v>289</v>
      </c>
      <c r="W3160">
        <v>0.16130813452463699</v>
      </c>
      <c r="X3160">
        <v>62</v>
      </c>
      <c r="Y3160">
        <v>402</v>
      </c>
      <c r="Z3160">
        <v>0.99703303059539805</v>
      </c>
      <c r="AA3160">
        <v>58.863660319948202</v>
      </c>
      <c r="AB3160">
        <v>355</v>
      </c>
      <c r="AC3160">
        <v>0.93929333378704805</v>
      </c>
      <c r="AD3160">
        <v>46</v>
      </c>
      <c r="AE3160">
        <v>5.7037316077261098E-2</v>
      </c>
      <c r="AF3160">
        <v>3</v>
      </c>
      <c r="AG3160">
        <v>3.66935013569004E-3</v>
      </c>
      <c r="AH3160">
        <v>1.1745503447582101E-2</v>
      </c>
      <c r="AI3160">
        <v>36</v>
      </c>
      <c r="AJ3160">
        <v>74.803596053423405</v>
      </c>
      <c r="AK3160">
        <v>404</v>
      </c>
      <c r="AL3160">
        <v>1</v>
      </c>
      <c r="AM3160">
        <v>7.7108292362127401E-3</v>
      </c>
      <c r="AN3160">
        <v>2</v>
      </c>
      <c r="AO3160">
        <v>0</v>
      </c>
      <c r="AP3160">
        <v>0</v>
      </c>
      <c r="AQ3160">
        <v>404</v>
      </c>
      <c r="AR3160">
        <v>0.999999999999999</v>
      </c>
      <c r="AS3160">
        <v>0</v>
      </c>
      <c r="AT3160">
        <v>0</v>
      </c>
      <c r="AU3160">
        <v>0</v>
      </c>
      <c r="AV3160">
        <v>0</v>
      </c>
      <c r="AW3160">
        <v>404</v>
      </c>
      <c r="AX3160">
        <v>1</v>
      </c>
      <c r="AY3160">
        <v>74.105323904375098</v>
      </c>
      <c r="AZ3160">
        <v>404</v>
      </c>
      <c r="BA3160">
        <v>1</v>
      </c>
      <c r="BB3160">
        <v>388</v>
      </c>
      <c r="BC3160">
        <v>0.91207563781370504</v>
      </c>
      <c r="BD3160">
        <v>16</v>
      </c>
      <c r="BE3160">
        <v>8.79243621862945E-2</v>
      </c>
      <c r="BF3160">
        <v>71.418666158676899</v>
      </c>
      <c r="BG3160">
        <v>75.131157597192001</v>
      </c>
      <c r="BH3160">
        <v>68.408489028179901</v>
      </c>
      <c r="BI3160">
        <v>68.738131151449906</v>
      </c>
    </row>
    <row r="3161" spans="1:61" x14ac:dyDescent="0.25">
      <c r="A3161" s="10" t="str">
        <f>VLOOKUP(D3161,'Index-Relations'!E:F,2,FALSE)</f>
        <v>ESG</v>
      </c>
      <c r="B3161" t="s">
        <v>3450</v>
      </c>
      <c r="C3161" s="53" t="s">
        <v>2769</v>
      </c>
      <c r="D3161" s="59" t="s">
        <v>2862</v>
      </c>
      <c r="E3161" s="59" t="s">
        <v>6577</v>
      </c>
      <c r="F3161" t="s">
        <v>1335</v>
      </c>
      <c r="G3161" t="s">
        <v>1334</v>
      </c>
      <c r="H3161" t="s">
        <v>1336</v>
      </c>
      <c r="I3161" s="52">
        <v>45352</v>
      </c>
      <c r="J3161" t="s">
        <v>2457</v>
      </c>
      <c r="K3161">
        <v>406</v>
      </c>
      <c r="L3161">
        <v>77.765302645668498</v>
      </c>
      <c r="M3161">
        <v>404</v>
      </c>
      <c r="N3161">
        <v>0.999368899824573</v>
      </c>
      <c r="O3161">
        <v>79.818274778766096</v>
      </c>
      <c r="P3161">
        <v>404</v>
      </c>
      <c r="Q3161">
        <v>0.999368899824573</v>
      </c>
      <c r="R3161">
        <v>391</v>
      </c>
      <c r="S3161">
        <v>0.98514831458364105</v>
      </c>
      <c r="T3161">
        <v>35.728348698936799</v>
      </c>
      <c r="U3161">
        <v>0.76349591704660702</v>
      </c>
      <c r="V3161">
        <v>285</v>
      </c>
      <c r="W3161">
        <v>0.13942171217131699</v>
      </c>
      <c r="X3161">
        <v>55</v>
      </c>
      <c r="Y3161">
        <v>403</v>
      </c>
      <c r="Z3161">
        <v>0.99644151788917201</v>
      </c>
      <c r="AA3161">
        <v>60.1234012729401</v>
      </c>
      <c r="AB3161">
        <v>356</v>
      </c>
      <c r="AC3161">
        <v>0.93880861761397805</v>
      </c>
      <c r="AD3161">
        <v>46</v>
      </c>
      <c r="AE3161">
        <v>5.6961044515962102E-2</v>
      </c>
      <c r="AF3161">
        <v>4</v>
      </c>
      <c r="AG3161">
        <v>4.2303378700590602E-3</v>
      </c>
      <c r="AH3161">
        <v>2.6276211549782998E-3</v>
      </c>
      <c r="AI3161">
        <v>26</v>
      </c>
      <c r="AJ3161">
        <v>75.582561521086006</v>
      </c>
      <c r="AK3161">
        <v>404</v>
      </c>
      <c r="AL3161">
        <v>0.999368899824573</v>
      </c>
      <c r="AM3161">
        <v>6.9837593142431801E-3</v>
      </c>
      <c r="AN3161">
        <v>3</v>
      </c>
      <c r="AO3161">
        <v>0</v>
      </c>
      <c r="AP3161">
        <v>0</v>
      </c>
      <c r="AQ3161">
        <v>406</v>
      </c>
      <c r="AR3161">
        <v>1</v>
      </c>
      <c r="AS3161">
        <v>0</v>
      </c>
      <c r="AT3161">
        <v>0</v>
      </c>
      <c r="AU3161">
        <v>0</v>
      </c>
      <c r="AV3161">
        <v>0</v>
      </c>
      <c r="AW3161">
        <v>406</v>
      </c>
      <c r="AX3161">
        <v>1</v>
      </c>
      <c r="AY3161">
        <v>74.982543604263697</v>
      </c>
      <c r="AZ3161">
        <v>404</v>
      </c>
      <c r="BA3161">
        <v>0.999368899824573</v>
      </c>
      <c r="BB3161">
        <v>390</v>
      </c>
      <c r="BC3161">
        <v>0.914371947503829</v>
      </c>
      <c r="BD3161">
        <v>16</v>
      </c>
      <c r="BE3161">
        <v>8.5628052496170906E-2</v>
      </c>
      <c r="BF3161">
        <v>72.223890348911993</v>
      </c>
      <c r="BG3161">
        <v>75.033489029506995</v>
      </c>
      <c r="BH3161">
        <v>69.351278155065998</v>
      </c>
      <c r="BI3161">
        <v>69.663926195045903</v>
      </c>
    </row>
    <row r="3162" spans="1:61" x14ac:dyDescent="0.25">
      <c r="A3162" s="10" t="str">
        <f>VLOOKUP(D3162,'Index-Relations'!E:F,2,FALSE)</f>
        <v>ESG</v>
      </c>
      <c r="B3162" t="s">
        <v>3450</v>
      </c>
      <c r="C3162" s="53" t="s">
        <v>2770</v>
      </c>
      <c r="D3162" s="59" t="s">
        <v>2862</v>
      </c>
      <c r="E3162" s="59" t="s">
        <v>6578</v>
      </c>
      <c r="F3162" t="s">
        <v>1335</v>
      </c>
      <c r="G3162" t="s">
        <v>1334</v>
      </c>
      <c r="H3162" t="s">
        <v>1336</v>
      </c>
      <c r="I3162" s="52">
        <v>45323</v>
      </c>
      <c r="J3162" t="s">
        <v>2457</v>
      </c>
      <c r="K3162">
        <v>406</v>
      </c>
      <c r="L3162">
        <v>77.739419051032201</v>
      </c>
      <c r="M3162">
        <v>404</v>
      </c>
      <c r="N3162">
        <v>0.99935527173917704</v>
      </c>
      <c r="O3162">
        <v>79.232497314323794</v>
      </c>
      <c r="P3162">
        <v>404</v>
      </c>
      <c r="Q3162">
        <v>0.99935527173917704</v>
      </c>
      <c r="R3162">
        <v>391</v>
      </c>
      <c r="S3162">
        <v>0.98503546212416704</v>
      </c>
      <c r="T3162">
        <v>35.9968590512673</v>
      </c>
      <c r="U3162">
        <v>0.75797668010614305</v>
      </c>
      <c r="V3162">
        <v>284</v>
      </c>
      <c r="W3162">
        <v>0.134218693308163</v>
      </c>
      <c r="X3162">
        <v>55</v>
      </c>
      <c r="Y3162">
        <v>403</v>
      </c>
      <c r="Z3162">
        <v>0.99641591836421795</v>
      </c>
      <c r="AA3162">
        <v>60.028668072189298</v>
      </c>
      <c r="AB3162">
        <v>356</v>
      </c>
      <c r="AC3162">
        <v>0.93919751984241395</v>
      </c>
      <c r="AD3162">
        <v>46</v>
      </c>
      <c r="AE3162">
        <v>5.6582782848200397E-2</v>
      </c>
      <c r="AF3162">
        <v>4</v>
      </c>
      <c r="AG3162">
        <v>4.2196973093850199E-3</v>
      </c>
      <c r="AH3162">
        <v>2.66749470129697E-3</v>
      </c>
      <c r="AI3162">
        <v>25</v>
      </c>
      <c r="AJ3162">
        <v>75.695912229583897</v>
      </c>
      <c r="AK3162">
        <v>404</v>
      </c>
      <c r="AL3162">
        <v>0.99935527173917704</v>
      </c>
      <c r="AM3162">
        <v>7.5050222572910401E-3</v>
      </c>
      <c r="AN3162">
        <v>3</v>
      </c>
      <c r="AO3162">
        <v>0</v>
      </c>
      <c r="AP3162">
        <v>0</v>
      </c>
      <c r="AQ3162">
        <v>405</v>
      </c>
      <c r="AR3162">
        <v>0.99951755008749998</v>
      </c>
      <c r="AS3162">
        <v>0</v>
      </c>
      <c r="AT3162">
        <v>0</v>
      </c>
      <c r="AU3162">
        <v>0</v>
      </c>
      <c r="AV3162">
        <v>0</v>
      </c>
      <c r="AW3162">
        <v>405</v>
      </c>
      <c r="AX3162">
        <v>0.99951755008749998</v>
      </c>
      <c r="AY3162">
        <v>75.284643473081303</v>
      </c>
      <c r="AZ3162">
        <v>404</v>
      </c>
      <c r="BA3162">
        <v>0.99935527173917704</v>
      </c>
      <c r="BB3162">
        <v>389</v>
      </c>
      <c r="BC3162">
        <v>0.91258610190606804</v>
      </c>
      <c r="BD3162">
        <v>16</v>
      </c>
      <c r="BE3162">
        <v>8.6931448181432294E-2</v>
      </c>
      <c r="BF3162">
        <v>72.081197002731002</v>
      </c>
      <c r="BG3162">
        <v>74.3127867640099</v>
      </c>
      <c r="BH3162">
        <v>69.548775856774895</v>
      </c>
      <c r="BI3162">
        <v>69.800239737748996</v>
      </c>
    </row>
    <row r="3163" spans="1:61" x14ac:dyDescent="0.25">
      <c r="A3163" s="10" t="str">
        <f>VLOOKUP(D3163,'Index-Relations'!E:F,2,FALSE)</f>
        <v>BM</v>
      </c>
      <c r="B3163" t="s">
        <v>3450</v>
      </c>
      <c r="C3163" s="53" t="s">
        <v>2760</v>
      </c>
      <c r="D3163" s="59" t="s">
        <v>3354</v>
      </c>
      <c r="E3163" s="59" t="s">
        <v>6579</v>
      </c>
      <c r="F3163" t="s">
        <v>3368</v>
      </c>
      <c r="G3163" t="s">
        <v>3367</v>
      </c>
      <c r="H3163" t="s">
        <v>3374</v>
      </c>
      <c r="I3163" s="52">
        <v>45658</v>
      </c>
      <c r="J3163" t="s">
        <v>2457</v>
      </c>
      <c r="K3163">
        <v>1136</v>
      </c>
      <c r="L3163" s="73">
        <v>69.779635040085495</v>
      </c>
      <c r="M3163">
        <v>1120</v>
      </c>
      <c r="N3163">
        <v>0.99669834092999399</v>
      </c>
      <c r="O3163" s="73">
        <v>73.274253987661893</v>
      </c>
      <c r="P3163">
        <v>1120</v>
      </c>
      <c r="Q3163">
        <v>0.99669834092999399</v>
      </c>
      <c r="R3163">
        <v>1090</v>
      </c>
      <c r="S3163">
        <v>0.98270747246670798</v>
      </c>
      <c r="T3163">
        <v>35.382035797276799</v>
      </c>
      <c r="U3163">
        <v>0.74529209015721598</v>
      </c>
      <c r="V3163">
        <v>845</v>
      </c>
      <c r="W3163">
        <v>0.13514535835171701</v>
      </c>
      <c r="X3163">
        <v>174</v>
      </c>
      <c r="Y3163">
        <v>1120</v>
      </c>
      <c r="Z3163">
        <v>0.996038337021666</v>
      </c>
      <c r="AA3163">
        <v>66.322373260235295</v>
      </c>
      <c r="AB3163">
        <v>936</v>
      </c>
      <c r="AC3163">
        <v>0.87714205302922998</v>
      </c>
      <c r="AD3163">
        <v>183</v>
      </c>
      <c r="AE3163">
        <v>0.11883863178222499</v>
      </c>
      <c r="AF3163">
        <v>17</v>
      </c>
      <c r="AG3163">
        <v>4.0193151885441003E-3</v>
      </c>
      <c r="AH3163">
        <v>1.06314378067425E-2</v>
      </c>
      <c r="AI3163">
        <v>87</v>
      </c>
      <c r="AJ3163" s="73">
        <v>67.275380160735494</v>
      </c>
      <c r="AK3163">
        <v>1120</v>
      </c>
      <c r="AL3163">
        <v>0.99669834092999399</v>
      </c>
      <c r="AM3163">
        <v>9.0783319341814998E-3</v>
      </c>
      <c r="AN3163">
        <v>7</v>
      </c>
      <c r="AO3163">
        <v>5.0318014224717796E-3</v>
      </c>
      <c r="AP3163">
        <v>5</v>
      </c>
      <c r="AQ3163">
        <v>1132</v>
      </c>
      <c r="AR3163">
        <v>0.99898983711018297</v>
      </c>
      <c r="AS3163">
        <v>1.7195169739472001E-2</v>
      </c>
      <c r="AT3163">
        <v>8</v>
      </c>
      <c r="AU3163">
        <v>6.7611652690674302E-3</v>
      </c>
      <c r="AV3163">
        <v>4</v>
      </c>
      <c r="AW3163">
        <v>1132</v>
      </c>
      <c r="AX3163">
        <v>0.99898983711018297</v>
      </c>
      <c r="AY3163" s="73">
        <v>67.168430374194301</v>
      </c>
      <c r="AZ3163">
        <v>1120</v>
      </c>
      <c r="BA3163">
        <v>0.99669834092999399</v>
      </c>
      <c r="BB3163">
        <v>1100</v>
      </c>
      <c r="BC3163">
        <v>0.922620318842855</v>
      </c>
      <c r="BD3163">
        <v>27</v>
      </c>
      <c r="BE3163">
        <v>7.1337716844856097E-2</v>
      </c>
      <c r="BF3163">
        <v>69.779635040085495</v>
      </c>
      <c r="BG3163">
        <v>73.274253987661893</v>
      </c>
      <c r="BH3163">
        <v>67.168430374194301</v>
      </c>
      <c r="BI3163">
        <v>67.275380160735494</v>
      </c>
    </row>
    <row r="3164" spans="1:61" x14ac:dyDescent="0.25">
      <c r="A3164" s="10" t="str">
        <f>VLOOKUP(D3164,'Index-Relations'!E:F,2,FALSE)</f>
        <v>BM</v>
      </c>
      <c r="B3164" t="s">
        <v>3450</v>
      </c>
      <c r="C3164" s="53" t="s">
        <v>2761</v>
      </c>
      <c r="D3164" s="59" t="s">
        <v>3354</v>
      </c>
      <c r="E3164" s="59" t="s">
        <v>6580</v>
      </c>
      <c r="F3164" t="s">
        <v>3368</v>
      </c>
      <c r="G3164" t="s">
        <v>3367</v>
      </c>
      <c r="H3164" t="s">
        <v>3374</v>
      </c>
      <c r="I3164" s="52">
        <v>45628</v>
      </c>
      <c r="J3164" t="s">
        <v>2457</v>
      </c>
      <c r="K3164">
        <v>1138</v>
      </c>
      <c r="L3164" s="73">
        <v>69.552088589575902</v>
      </c>
      <c r="M3164">
        <v>1120</v>
      </c>
      <c r="N3164">
        <v>0.99636679413302398</v>
      </c>
      <c r="O3164" s="73">
        <v>73.044999793526301</v>
      </c>
      <c r="P3164">
        <v>1120</v>
      </c>
      <c r="Q3164">
        <v>0.99636679413302398</v>
      </c>
      <c r="R3164">
        <v>1090</v>
      </c>
      <c r="S3164">
        <v>0.98228075162551498</v>
      </c>
      <c r="T3164">
        <v>35.4694179420258</v>
      </c>
      <c r="U3164">
        <v>0.75452562262535905</v>
      </c>
      <c r="V3164">
        <v>843</v>
      </c>
      <c r="W3164">
        <v>0.136099373252483</v>
      </c>
      <c r="X3164">
        <v>174</v>
      </c>
      <c r="Y3164">
        <v>1119</v>
      </c>
      <c r="Z3164">
        <v>0.99561592364806994</v>
      </c>
      <c r="AA3164">
        <v>59.273075828274102</v>
      </c>
      <c r="AB3164">
        <v>936</v>
      </c>
      <c r="AC3164">
        <v>0.87678683736418495</v>
      </c>
      <c r="AD3164">
        <v>182</v>
      </c>
      <c r="AE3164">
        <v>0.11878159975939701</v>
      </c>
      <c r="AF3164">
        <v>20</v>
      </c>
      <c r="AG3164">
        <v>4.4315628764175904E-3</v>
      </c>
      <c r="AH3164">
        <v>1.0347273445751801E-2</v>
      </c>
      <c r="AI3164">
        <v>86</v>
      </c>
      <c r="AJ3164" s="73">
        <v>67.049943947181006</v>
      </c>
      <c r="AK3164">
        <v>1120</v>
      </c>
      <c r="AL3164">
        <v>0.99636679413302398</v>
      </c>
      <c r="AM3164">
        <v>9.2971976013157005E-3</v>
      </c>
      <c r="AN3164">
        <v>7</v>
      </c>
      <c r="AO3164">
        <v>5.1884881967167598E-3</v>
      </c>
      <c r="AP3164">
        <v>5</v>
      </c>
      <c r="AQ3164">
        <v>1132</v>
      </c>
      <c r="AR3164">
        <v>0.998651813020346</v>
      </c>
      <c r="AS3164">
        <v>1.69917107193777E-2</v>
      </c>
      <c r="AT3164">
        <v>8</v>
      </c>
      <c r="AU3164">
        <v>6.9935638024667202E-3</v>
      </c>
      <c r="AV3164">
        <v>4</v>
      </c>
      <c r="AW3164">
        <v>1132</v>
      </c>
      <c r="AX3164">
        <v>0.998651813020346</v>
      </c>
      <c r="AY3164" s="73">
        <v>67.045175751470396</v>
      </c>
      <c r="AZ3164">
        <v>1120</v>
      </c>
      <c r="BA3164">
        <v>0.99636679413302398</v>
      </c>
      <c r="BB3164">
        <v>1100</v>
      </c>
      <c r="BC3164">
        <v>0.92427681217746804</v>
      </c>
      <c r="BD3164">
        <v>27</v>
      </c>
      <c r="BE3164">
        <v>6.9186512646161297E-2</v>
      </c>
      <c r="BF3164">
        <v>69.552088589575902</v>
      </c>
      <c r="BG3164">
        <v>73.044999793526301</v>
      </c>
      <c r="BH3164">
        <v>67.045175751470396</v>
      </c>
      <c r="BI3164">
        <v>67.049943947181006</v>
      </c>
    </row>
    <row r="3165" spans="1:61" x14ac:dyDescent="0.25">
      <c r="A3165" s="10" t="str">
        <f>VLOOKUP(D3165,'Index-Relations'!E:F,2,FALSE)</f>
        <v>BM</v>
      </c>
      <c r="B3165" t="s">
        <v>3450</v>
      </c>
      <c r="C3165" s="53" t="s">
        <v>2762</v>
      </c>
      <c r="D3165" s="59" t="s">
        <v>3354</v>
      </c>
      <c r="E3165" s="59" t="s">
        <v>6581</v>
      </c>
      <c r="F3165" t="s">
        <v>3368</v>
      </c>
      <c r="G3165" t="s">
        <v>3367</v>
      </c>
      <c r="H3165" t="s">
        <v>3374</v>
      </c>
      <c r="I3165" s="52">
        <v>45597</v>
      </c>
      <c r="J3165" t="s">
        <v>2457</v>
      </c>
      <c r="K3165">
        <v>1138</v>
      </c>
      <c r="L3165" s="73">
        <v>69.793993395588998</v>
      </c>
      <c r="M3165">
        <v>1120</v>
      </c>
      <c r="N3165">
        <v>0.99638737184982595</v>
      </c>
      <c r="O3165" s="73">
        <v>73.335716576145899</v>
      </c>
      <c r="P3165">
        <v>1120</v>
      </c>
      <c r="Q3165">
        <v>0.99638737184982595</v>
      </c>
      <c r="R3165">
        <v>1090</v>
      </c>
      <c r="S3165">
        <v>0.98232396874884098</v>
      </c>
      <c r="T3165">
        <v>35.860504782921403</v>
      </c>
      <c r="U3165">
        <v>0.75539795645244701</v>
      </c>
      <c r="V3165">
        <v>841</v>
      </c>
      <c r="W3165">
        <v>0.137466332319191</v>
      </c>
      <c r="X3165">
        <v>175</v>
      </c>
      <c r="Y3165">
        <v>1119</v>
      </c>
      <c r="Z3165">
        <v>0.99565048591389105</v>
      </c>
      <c r="AA3165">
        <v>59.344811267546703</v>
      </c>
      <c r="AB3165">
        <v>934</v>
      </c>
      <c r="AC3165">
        <v>0.87546372649275905</v>
      </c>
      <c r="AD3165">
        <v>184</v>
      </c>
      <c r="AE3165">
        <v>0.120129931839025</v>
      </c>
      <c r="AF3165">
        <v>20</v>
      </c>
      <c r="AG3165">
        <v>4.4063416682151302E-3</v>
      </c>
      <c r="AH3165">
        <v>1.17213112326426E-2</v>
      </c>
      <c r="AI3165">
        <v>86</v>
      </c>
      <c r="AJ3165" s="73">
        <v>67.300398542037001</v>
      </c>
      <c r="AK3165">
        <v>1120</v>
      </c>
      <c r="AL3165">
        <v>0.99638737184982595</v>
      </c>
      <c r="AM3165">
        <v>9.7510333714146292E-3</v>
      </c>
      <c r="AN3165">
        <v>6</v>
      </c>
      <c r="AO3165">
        <v>3.4650216230545499E-4</v>
      </c>
      <c r="AP3165">
        <v>4</v>
      </c>
      <c r="AQ3165">
        <v>1131</v>
      </c>
      <c r="AR3165">
        <v>0.99849688089982003</v>
      </c>
      <c r="AS3165">
        <v>1.6782370698436199E-2</v>
      </c>
      <c r="AT3165">
        <v>8</v>
      </c>
      <c r="AU3165">
        <v>6.5261923295224398E-3</v>
      </c>
      <c r="AV3165">
        <v>4</v>
      </c>
      <c r="AW3165">
        <v>1131</v>
      </c>
      <c r="AX3165">
        <v>0.99849688089982003</v>
      </c>
      <c r="AY3165" s="73">
        <v>67.197938949830004</v>
      </c>
      <c r="AZ3165">
        <v>1120</v>
      </c>
      <c r="BA3165">
        <v>0.99638737184982595</v>
      </c>
      <c r="BB3165">
        <v>1098</v>
      </c>
      <c r="BC3165">
        <v>0.91900987023784098</v>
      </c>
      <c r="BD3165">
        <v>29</v>
      </c>
      <c r="BE3165">
        <v>7.9140508499673398E-2</v>
      </c>
      <c r="BF3165">
        <v>69.793993395588998</v>
      </c>
      <c r="BG3165">
        <v>73.335716576145899</v>
      </c>
      <c r="BH3165">
        <v>67.197938949830004</v>
      </c>
      <c r="BI3165">
        <v>67.300398542037001</v>
      </c>
    </row>
    <row r="3166" spans="1:61" x14ac:dyDescent="0.25">
      <c r="A3166" s="10" t="str">
        <f>VLOOKUP(D3166,'Index-Relations'!E:F,2,FALSE)</f>
        <v>BM</v>
      </c>
      <c r="B3166" t="s">
        <v>3450</v>
      </c>
      <c r="C3166" s="53" t="s">
        <v>2763</v>
      </c>
      <c r="D3166" s="59" t="s">
        <v>3354</v>
      </c>
      <c r="E3166" s="59" t="s">
        <v>6582</v>
      </c>
      <c r="F3166" t="s">
        <v>3368</v>
      </c>
      <c r="G3166" t="s">
        <v>3367</v>
      </c>
      <c r="H3166" t="s">
        <v>3374</v>
      </c>
      <c r="I3166" s="52">
        <v>45566</v>
      </c>
      <c r="J3166" t="s">
        <v>2457</v>
      </c>
      <c r="K3166">
        <v>1136</v>
      </c>
      <c r="L3166" s="73">
        <v>69.928467729615093</v>
      </c>
      <c r="M3166">
        <v>1120</v>
      </c>
      <c r="N3166">
        <v>0.99694836158511402</v>
      </c>
      <c r="O3166" s="73">
        <v>73.399172492629603</v>
      </c>
      <c r="P3166">
        <v>1120</v>
      </c>
      <c r="Q3166">
        <v>0.99694836158511402</v>
      </c>
      <c r="R3166">
        <v>1090</v>
      </c>
      <c r="S3166">
        <v>0.98332305768712303</v>
      </c>
      <c r="T3166">
        <v>35.9571894117732</v>
      </c>
      <c r="U3166">
        <v>0.75600446221778705</v>
      </c>
      <c r="V3166">
        <v>839</v>
      </c>
      <c r="W3166">
        <v>0.13941744342354701</v>
      </c>
      <c r="X3166">
        <v>174</v>
      </c>
      <c r="Y3166">
        <v>1119</v>
      </c>
      <c r="Z3166">
        <v>0.99628416466143599</v>
      </c>
      <c r="AA3166">
        <v>60.480027421643001</v>
      </c>
      <c r="AB3166">
        <v>938</v>
      </c>
      <c r="AC3166">
        <v>0.88942286277730098</v>
      </c>
      <c r="AD3166">
        <v>180</v>
      </c>
      <c r="AE3166">
        <v>0.106802415489322</v>
      </c>
      <c r="AF3166">
        <v>18</v>
      </c>
      <c r="AG3166">
        <v>3.7747217333757798E-3</v>
      </c>
      <c r="AH3166">
        <v>1.0265683226494999E-2</v>
      </c>
      <c r="AI3166">
        <v>86</v>
      </c>
      <c r="AJ3166" s="73">
        <v>67.400219817715097</v>
      </c>
      <c r="AK3166">
        <v>1120</v>
      </c>
      <c r="AL3166">
        <v>0.99694836158511402</v>
      </c>
      <c r="AM3166">
        <v>1.02498471579837E-2</v>
      </c>
      <c r="AN3166">
        <v>6</v>
      </c>
      <c r="AO3166">
        <v>3.4291003213702799E-4</v>
      </c>
      <c r="AP3166">
        <v>4</v>
      </c>
      <c r="AQ3166">
        <v>1131</v>
      </c>
      <c r="AR3166">
        <v>0.99897594611295004</v>
      </c>
      <c r="AS3166">
        <v>1.62645225778493E-2</v>
      </c>
      <c r="AT3166">
        <v>8</v>
      </c>
      <c r="AU3166">
        <v>6.4104027743961999E-3</v>
      </c>
      <c r="AV3166">
        <v>4</v>
      </c>
      <c r="AW3166">
        <v>1131</v>
      </c>
      <c r="AX3166">
        <v>0.99897594611295104</v>
      </c>
      <c r="AY3166" s="73">
        <v>67.407240829108602</v>
      </c>
      <c r="AZ3166">
        <v>1120</v>
      </c>
      <c r="BA3166">
        <v>0.99694836158511402</v>
      </c>
      <c r="BB3166">
        <v>1098</v>
      </c>
      <c r="BC3166">
        <v>0.91829260386862699</v>
      </c>
      <c r="BD3166">
        <v>29</v>
      </c>
      <c r="BE3166">
        <v>8.0340432212186605E-2</v>
      </c>
      <c r="BF3166">
        <v>69.928467729615093</v>
      </c>
      <c r="BG3166">
        <v>73.399172492629603</v>
      </c>
      <c r="BH3166">
        <v>67.407240829108602</v>
      </c>
      <c r="BI3166">
        <v>67.400219817715097</v>
      </c>
    </row>
    <row r="3167" spans="1:61" x14ac:dyDescent="0.25">
      <c r="A3167" s="10" t="str">
        <f>VLOOKUP(D3167,'Index-Relations'!E:F,2,FALSE)</f>
        <v>BM</v>
      </c>
      <c r="B3167" t="s">
        <v>3450</v>
      </c>
      <c r="C3167" s="53" t="s">
        <v>2764</v>
      </c>
      <c r="D3167" s="59" t="s">
        <v>3354</v>
      </c>
      <c r="E3167" s="59" t="s">
        <v>6583</v>
      </c>
      <c r="F3167" t="s">
        <v>3368</v>
      </c>
      <c r="G3167" t="s">
        <v>3367</v>
      </c>
      <c r="H3167" t="s">
        <v>3374</v>
      </c>
      <c r="I3167" s="52">
        <v>45537</v>
      </c>
      <c r="J3167" t="s">
        <v>2457</v>
      </c>
      <c r="K3167">
        <v>1227</v>
      </c>
      <c r="L3167" s="73">
        <v>69.888179522074395</v>
      </c>
      <c r="M3167">
        <v>1214</v>
      </c>
      <c r="N3167">
        <v>0.99763599202352005</v>
      </c>
      <c r="O3167" s="73">
        <v>73.305640484179705</v>
      </c>
      <c r="P3167">
        <v>1214</v>
      </c>
      <c r="Q3167">
        <v>0.99763599202352005</v>
      </c>
      <c r="R3167">
        <v>1178</v>
      </c>
      <c r="S3167">
        <v>0.98522525800016902</v>
      </c>
      <c r="T3167">
        <v>36.021820097980097</v>
      </c>
      <c r="U3167">
        <v>0.76506868301919495</v>
      </c>
      <c r="V3167">
        <v>910</v>
      </c>
      <c r="W3167">
        <v>0.13920671321236699</v>
      </c>
      <c r="X3167">
        <v>185</v>
      </c>
      <c r="Y3167">
        <v>1212</v>
      </c>
      <c r="Z3167">
        <v>0.99690051280606995</v>
      </c>
      <c r="AA3167">
        <v>61.304344975078997</v>
      </c>
      <c r="AB3167">
        <v>1024</v>
      </c>
      <c r="AC3167">
        <v>0.90802814414659205</v>
      </c>
      <c r="AD3167">
        <v>206</v>
      </c>
      <c r="AE3167">
        <v>0.104513118272495</v>
      </c>
      <c r="AF3167">
        <v>-3</v>
      </c>
      <c r="AG3167">
        <v>0</v>
      </c>
      <c r="AH3167">
        <v>1.00143706832467E-2</v>
      </c>
      <c r="AI3167">
        <v>88</v>
      </c>
      <c r="AJ3167" s="73">
        <v>67.297616099897496</v>
      </c>
      <c r="AK3167">
        <v>1214</v>
      </c>
      <c r="AL3167">
        <v>0.99763599202352005</v>
      </c>
      <c r="AM3167">
        <v>1.0121501516837999E-2</v>
      </c>
      <c r="AN3167">
        <v>6</v>
      </c>
      <c r="AO3167">
        <v>2.7221949914169703E-4</v>
      </c>
      <c r="AP3167">
        <v>3</v>
      </c>
      <c r="AQ3167">
        <v>1222</v>
      </c>
      <c r="AR3167">
        <v>0.99912166521162005</v>
      </c>
      <c r="AS3167">
        <v>1.5972160849979399E-2</v>
      </c>
      <c r="AT3167">
        <v>7</v>
      </c>
      <c r="AU3167">
        <v>6.7998705519067499E-3</v>
      </c>
      <c r="AV3167">
        <v>6</v>
      </c>
      <c r="AW3167">
        <v>1222</v>
      </c>
      <c r="AX3167">
        <v>0.99912166521162005</v>
      </c>
      <c r="AY3167" s="73">
        <v>67.7071866305876</v>
      </c>
      <c r="AZ3167">
        <v>1214</v>
      </c>
      <c r="BA3167">
        <v>0.99763599202352005</v>
      </c>
      <c r="BB3167">
        <v>1190</v>
      </c>
      <c r="BC3167">
        <v>0.92045996346287695</v>
      </c>
      <c r="BD3167">
        <v>29</v>
      </c>
      <c r="BE3167">
        <v>7.8389482249601197E-2</v>
      </c>
      <c r="BF3167">
        <v>69.888179522074395</v>
      </c>
      <c r="BG3167">
        <v>73.305640484179705</v>
      </c>
      <c r="BH3167">
        <v>67.7071866305876</v>
      </c>
      <c r="BI3167">
        <v>67.297616099897496</v>
      </c>
    </row>
    <row r="3168" spans="1:61" x14ac:dyDescent="0.25">
      <c r="A3168" s="10" t="str">
        <f>VLOOKUP(D3168,'Index-Relations'!E:F,2,FALSE)</f>
        <v>BM</v>
      </c>
      <c r="B3168" t="s">
        <v>3450</v>
      </c>
      <c r="C3168" s="53" t="s">
        <v>3350</v>
      </c>
      <c r="D3168" s="59" t="s">
        <v>3354</v>
      </c>
      <c r="E3168" s="59" t="s">
        <v>6584</v>
      </c>
      <c r="F3168" t="s">
        <v>3368</v>
      </c>
      <c r="G3168" t="s">
        <v>3367</v>
      </c>
      <c r="H3168" t="s">
        <v>3374</v>
      </c>
      <c r="I3168" s="52">
        <v>45505</v>
      </c>
      <c r="J3168" t="s">
        <v>2457</v>
      </c>
      <c r="K3168">
        <v>1227</v>
      </c>
      <c r="L3168" s="73">
        <v>69.842930520831203</v>
      </c>
      <c r="M3168">
        <v>1214</v>
      </c>
      <c r="N3168">
        <v>0.99753020501384304</v>
      </c>
      <c r="O3168" s="73">
        <v>73.298646922231299</v>
      </c>
      <c r="P3168">
        <v>1214</v>
      </c>
      <c r="Q3168">
        <v>0.99753020501384304</v>
      </c>
      <c r="R3168">
        <v>1178</v>
      </c>
      <c r="S3168">
        <v>0.98508938418700498</v>
      </c>
      <c r="T3168">
        <v>36.096756713207498</v>
      </c>
      <c r="U3168">
        <v>0.764991821973941</v>
      </c>
      <c r="V3168">
        <v>912</v>
      </c>
      <c r="W3168">
        <v>0.142689690588028</v>
      </c>
      <c r="X3168">
        <v>184</v>
      </c>
      <c r="Y3168">
        <v>1212</v>
      </c>
      <c r="Z3168">
        <v>0.99677206459975998</v>
      </c>
      <c r="AA3168">
        <v>63.4481697373758</v>
      </c>
      <c r="AB3168">
        <v>1011</v>
      </c>
      <c r="AC3168">
        <v>0.91695928512500302</v>
      </c>
      <c r="AD3168">
        <v>200</v>
      </c>
      <c r="AE3168">
        <v>7.9743824236213304E-2</v>
      </c>
      <c r="AF3168">
        <v>16</v>
      </c>
      <c r="AG3168">
        <v>3.2968906387827799E-3</v>
      </c>
      <c r="AH3168">
        <v>1.00409251925811E-2</v>
      </c>
      <c r="AI3168">
        <v>87</v>
      </c>
      <c r="AJ3168" s="73">
        <v>67.2765772859468</v>
      </c>
      <c r="AK3168">
        <v>1214</v>
      </c>
      <c r="AL3168">
        <v>0.99753020501384304</v>
      </c>
      <c r="AM3168">
        <v>1.0158447207685901E-2</v>
      </c>
      <c r="AN3168">
        <v>6</v>
      </c>
      <c r="AO3168">
        <v>2.9245233068022898E-4</v>
      </c>
      <c r="AP3168">
        <v>3</v>
      </c>
      <c r="AQ3168">
        <v>1221</v>
      </c>
      <c r="AR3168">
        <v>0.99906060596885604</v>
      </c>
      <c r="AS3168">
        <v>1.73442997896264E-2</v>
      </c>
      <c r="AT3168">
        <v>9</v>
      </c>
      <c r="AU3168">
        <v>6.6971312256519297E-3</v>
      </c>
      <c r="AV3168">
        <v>6</v>
      </c>
      <c r="AW3168">
        <v>1221</v>
      </c>
      <c r="AX3168">
        <v>0.99906060596885704</v>
      </c>
      <c r="AY3168" s="73">
        <v>67.625374851237495</v>
      </c>
      <c r="AZ3168">
        <v>1214</v>
      </c>
      <c r="BA3168">
        <v>0.99753020501384304</v>
      </c>
      <c r="BB3168">
        <v>1192</v>
      </c>
      <c r="BC3168">
        <v>0.92974170704698</v>
      </c>
      <c r="BD3168">
        <v>26</v>
      </c>
      <c r="BE3168">
        <v>6.9026446591195695E-2</v>
      </c>
      <c r="BF3168">
        <v>69.842930520831203</v>
      </c>
      <c r="BG3168">
        <v>73.298646922231299</v>
      </c>
      <c r="BH3168">
        <v>67.625374851237495</v>
      </c>
      <c r="BI3168">
        <v>67.2765772859468</v>
      </c>
    </row>
    <row r="3169" spans="1:61" x14ac:dyDescent="0.25">
      <c r="A3169" s="10" t="str">
        <f>VLOOKUP(D3169,'Index-Relations'!E:F,2,FALSE)</f>
        <v>BM</v>
      </c>
      <c r="B3169" t="s">
        <v>3450</v>
      </c>
      <c r="C3169" s="53" t="s">
        <v>2765</v>
      </c>
      <c r="D3169" s="59" t="s">
        <v>3354</v>
      </c>
      <c r="E3169" s="59" t="s">
        <v>6585</v>
      </c>
      <c r="F3169" t="s">
        <v>3368</v>
      </c>
      <c r="G3169" t="s">
        <v>3367</v>
      </c>
      <c r="H3169" t="s">
        <v>3374</v>
      </c>
      <c r="I3169" s="52">
        <v>45474</v>
      </c>
      <c r="J3169" t="s">
        <v>2457</v>
      </c>
      <c r="K3169">
        <v>1228</v>
      </c>
      <c r="L3169" s="73">
        <v>70.480861927760202</v>
      </c>
      <c r="M3169">
        <v>1215</v>
      </c>
      <c r="N3169">
        <v>0.99760694418435603</v>
      </c>
      <c r="O3169" s="73">
        <v>73.399269561600207</v>
      </c>
      <c r="P3169">
        <v>1215</v>
      </c>
      <c r="Q3169">
        <v>0.99760694418435603</v>
      </c>
      <c r="R3169">
        <v>1179</v>
      </c>
      <c r="S3169">
        <v>0.98492287563857495</v>
      </c>
      <c r="T3169">
        <v>35.994107098840701</v>
      </c>
      <c r="U3169">
        <v>0.76965330470752302</v>
      </c>
      <c r="V3169">
        <v>907</v>
      </c>
      <c r="W3169">
        <v>0.14280340568887501</v>
      </c>
      <c r="X3169">
        <v>183</v>
      </c>
      <c r="Y3169">
        <v>1211</v>
      </c>
      <c r="Z3169">
        <v>0.99546823674815399</v>
      </c>
      <c r="AA3169">
        <v>65.760733286759901</v>
      </c>
      <c r="AB3169">
        <v>1004</v>
      </c>
      <c r="AC3169">
        <v>0.91177816811812495</v>
      </c>
      <c r="AD3169">
        <v>204</v>
      </c>
      <c r="AE3169">
        <v>8.2900480612007194E-2</v>
      </c>
      <c r="AF3169">
        <v>20</v>
      </c>
      <c r="AG3169">
        <v>5.3213512698675001E-3</v>
      </c>
      <c r="AH3169">
        <v>9.6283602480531204E-3</v>
      </c>
      <c r="AI3169">
        <v>87</v>
      </c>
      <c r="AJ3169" s="73">
        <v>67.745238936648704</v>
      </c>
      <c r="AK3169">
        <v>1215</v>
      </c>
      <c r="AL3169">
        <v>0.99760694418435603</v>
      </c>
      <c r="AM3169">
        <v>1.0339164695118801E-2</v>
      </c>
      <c r="AN3169">
        <v>6</v>
      </c>
      <c r="AO3169">
        <v>3.1628143604968601E-4</v>
      </c>
      <c r="AP3169">
        <v>3</v>
      </c>
      <c r="AQ3169">
        <v>1222</v>
      </c>
      <c r="AR3169">
        <v>0.99894786017353299</v>
      </c>
      <c r="AS3169">
        <v>1.7157544218379998E-2</v>
      </c>
      <c r="AT3169">
        <v>9</v>
      </c>
      <c r="AU3169">
        <v>6.1937183740413499E-3</v>
      </c>
      <c r="AV3169">
        <v>6</v>
      </c>
      <c r="AW3169">
        <v>1222</v>
      </c>
      <c r="AX3169">
        <v>0.99894786017353299</v>
      </c>
      <c r="AY3169" s="73">
        <v>68.680626303552998</v>
      </c>
      <c r="AZ3169">
        <v>1215</v>
      </c>
      <c r="BA3169">
        <v>0.99760694418435603</v>
      </c>
      <c r="BB3169">
        <v>1193</v>
      </c>
      <c r="BC3169">
        <v>0.92806845741713195</v>
      </c>
      <c r="BD3169">
        <v>26</v>
      </c>
      <c r="BE3169">
        <v>7.0563121320351002E-2</v>
      </c>
      <c r="BF3169">
        <v>70.480861927760202</v>
      </c>
      <c r="BG3169">
        <v>73.399269561600207</v>
      </c>
      <c r="BH3169">
        <v>68.680626303552998</v>
      </c>
      <c r="BI3169">
        <v>67.745238936648704</v>
      </c>
    </row>
    <row r="3170" spans="1:61" x14ac:dyDescent="0.25">
      <c r="A3170" s="10" t="str">
        <f>VLOOKUP(D3170,'Index-Relations'!E:F,2,FALSE)</f>
        <v>BM</v>
      </c>
      <c r="B3170" t="s">
        <v>3450</v>
      </c>
      <c r="C3170" s="53" t="s">
        <v>2766</v>
      </c>
      <c r="D3170" s="59" t="s">
        <v>3354</v>
      </c>
      <c r="E3170" s="59" t="s">
        <v>6586</v>
      </c>
      <c r="F3170" t="s">
        <v>3368</v>
      </c>
      <c r="G3170" t="s">
        <v>3367</v>
      </c>
      <c r="H3170" t="s">
        <v>3374</v>
      </c>
      <c r="I3170" s="52">
        <v>45446</v>
      </c>
      <c r="J3170" t="s">
        <v>2457</v>
      </c>
      <c r="K3170">
        <v>1229</v>
      </c>
      <c r="L3170" s="73">
        <v>70.7009048296309</v>
      </c>
      <c r="M3170">
        <v>1218</v>
      </c>
      <c r="N3170">
        <v>0.99796959261137896</v>
      </c>
      <c r="O3170" s="73">
        <v>73.499398530285703</v>
      </c>
      <c r="P3170">
        <v>1218</v>
      </c>
      <c r="Q3170">
        <v>0.99796959261137896</v>
      </c>
      <c r="R3170">
        <v>1182</v>
      </c>
      <c r="S3170">
        <v>0.98501540180815295</v>
      </c>
      <c r="T3170">
        <v>36.2446086867646</v>
      </c>
      <c r="U3170">
        <v>0.77548593820114298</v>
      </c>
      <c r="V3170">
        <v>909</v>
      </c>
      <c r="W3170">
        <v>0.15022198094570999</v>
      </c>
      <c r="X3170">
        <v>182</v>
      </c>
      <c r="Y3170">
        <v>1213</v>
      </c>
      <c r="Z3170">
        <v>0.99515474081418898</v>
      </c>
      <c r="AA3170">
        <v>67.098894946492806</v>
      </c>
      <c r="AB3170">
        <v>1006</v>
      </c>
      <c r="AC3170">
        <v>0.92182058588527205</v>
      </c>
      <c r="AD3170">
        <v>205</v>
      </c>
      <c r="AE3170">
        <v>7.2878607184121397E-2</v>
      </c>
      <c r="AF3170">
        <v>18</v>
      </c>
      <c r="AG3170">
        <v>5.3008069306058597E-3</v>
      </c>
      <c r="AH3170">
        <v>1.0130450819431499E-2</v>
      </c>
      <c r="AI3170">
        <v>87</v>
      </c>
      <c r="AJ3170" s="73">
        <v>67.7851985790263</v>
      </c>
      <c r="AK3170">
        <v>1218</v>
      </c>
      <c r="AL3170">
        <v>0.99796959261137896</v>
      </c>
      <c r="AM3170">
        <v>8.4173319640544596E-3</v>
      </c>
      <c r="AN3170">
        <v>5</v>
      </c>
      <c r="AO3170">
        <v>3.3476453046252301E-4</v>
      </c>
      <c r="AP3170">
        <v>3</v>
      </c>
      <c r="AQ3170">
        <v>1223</v>
      </c>
      <c r="AR3170">
        <v>0.99917790685401997</v>
      </c>
      <c r="AS3170">
        <v>1.8650057163045401E-2</v>
      </c>
      <c r="AT3170">
        <v>9</v>
      </c>
      <c r="AU3170">
        <v>6.2530682737983196E-3</v>
      </c>
      <c r="AV3170">
        <v>6</v>
      </c>
      <c r="AW3170">
        <v>1223</v>
      </c>
      <c r="AX3170">
        <v>0.99917790685402097</v>
      </c>
      <c r="AY3170" s="73">
        <v>69.127033326943902</v>
      </c>
      <c r="AZ3170">
        <v>1218</v>
      </c>
      <c r="BA3170">
        <v>0.99796959261137896</v>
      </c>
      <c r="BB3170">
        <v>1194</v>
      </c>
      <c r="BC3170">
        <v>0.92619061476433096</v>
      </c>
      <c r="BD3170">
        <v>26</v>
      </c>
      <c r="BE3170">
        <v>7.2652527559226202E-2</v>
      </c>
      <c r="BF3170">
        <v>70.7009048296309</v>
      </c>
      <c r="BG3170">
        <v>73.499398530285703</v>
      </c>
      <c r="BH3170">
        <v>69.127033326943902</v>
      </c>
      <c r="BI3170">
        <v>67.7851985790263</v>
      </c>
    </row>
    <row r="3171" spans="1:61" x14ac:dyDescent="0.25">
      <c r="A3171" s="10" t="str">
        <f>VLOOKUP(D3171,'Index-Relations'!E:F,2,FALSE)</f>
        <v>BM</v>
      </c>
      <c r="B3171" t="s">
        <v>3450</v>
      </c>
      <c r="C3171" s="53" t="s">
        <v>2767</v>
      </c>
      <c r="D3171" s="59" t="s">
        <v>3354</v>
      </c>
      <c r="E3171" s="59" t="s">
        <v>6587</v>
      </c>
      <c r="F3171" t="s">
        <v>3368</v>
      </c>
      <c r="G3171" t="s">
        <v>3367</v>
      </c>
      <c r="H3171" t="s">
        <v>3374</v>
      </c>
      <c r="I3171" s="52">
        <v>45413</v>
      </c>
      <c r="J3171" t="s">
        <v>2457</v>
      </c>
      <c r="K3171">
        <v>1231</v>
      </c>
      <c r="L3171" s="73">
        <v>70.601403381134901</v>
      </c>
      <c r="M3171">
        <v>1220</v>
      </c>
      <c r="N3171">
        <v>0.99824258910397101</v>
      </c>
      <c r="O3171" s="73">
        <v>73.387182260675601</v>
      </c>
      <c r="P3171">
        <v>1220</v>
      </c>
      <c r="Q3171">
        <v>0.99824258910397101</v>
      </c>
      <c r="R3171">
        <v>1184</v>
      </c>
      <c r="S3171">
        <v>0.98522087399505098</v>
      </c>
      <c r="T3171">
        <v>36.3431739840495</v>
      </c>
      <c r="U3171">
        <v>0.75984931997958305</v>
      </c>
      <c r="V3171">
        <v>910</v>
      </c>
      <c r="W3171">
        <v>0.14377069683291699</v>
      </c>
      <c r="X3171">
        <v>181</v>
      </c>
      <c r="Y3171">
        <v>1214</v>
      </c>
      <c r="Z3171">
        <v>0.99502447318155096</v>
      </c>
      <c r="AA3171">
        <v>70.034817426165006</v>
      </c>
      <c r="AB3171">
        <v>1006</v>
      </c>
      <c r="AC3171">
        <v>0.92114278324779897</v>
      </c>
      <c r="AD3171">
        <v>206</v>
      </c>
      <c r="AE3171">
        <v>7.3386706739689403E-2</v>
      </c>
      <c r="AF3171">
        <v>19</v>
      </c>
      <c r="AG3171">
        <v>5.4705100125115999E-3</v>
      </c>
      <c r="AH3171">
        <v>9.4993924323049997E-3</v>
      </c>
      <c r="AI3171">
        <v>87</v>
      </c>
      <c r="AJ3171" s="73">
        <v>67.782991223642398</v>
      </c>
      <c r="AK3171">
        <v>1220</v>
      </c>
      <c r="AL3171">
        <v>0.99824258910397101</v>
      </c>
      <c r="AM3171">
        <v>8.3723906574083001E-3</v>
      </c>
      <c r="AN3171">
        <v>5</v>
      </c>
      <c r="AO3171">
        <v>3.63086396587474E-4</v>
      </c>
      <c r="AP3171">
        <v>3</v>
      </c>
      <c r="AQ3171">
        <v>1225</v>
      </c>
      <c r="AR3171">
        <v>0.99940518524147903</v>
      </c>
      <c r="AS3171">
        <v>1.8160069206142399E-2</v>
      </c>
      <c r="AT3171">
        <v>9</v>
      </c>
      <c r="AU3171">
        <v>6.3245624158119003E-3</v>
      </c>
      <c r="AV3171">
        <v>7</v>
      </c>
      <c r="AW3171">
        <v>1225</v>
      </c>
      <c r="AX3171">
        <v>0.99940518524148003</v>
      </c>
      <c r="AY3171" s="73">
        <v>68.924620339599898</v>
      </c>
      <c r="AZ3171">
        <v>1220</v>
      </c>
      <c r="BA3171">
        <v>0.99824258910397101</v>
      </c>
      <c r="BB3171">
        <v>1191</v>
      </c>
      <c r="BC3171">
        <v>0.92227002440630501</v>
      </c>
      <c r="BD3171">
        <v>31</v>
      </c>
      <c r="BE3171">
        <v>7.6772074438586302E-2</v>
      </c>
      <c r="BF3171">
        <v>70.601403381134901</v>
      </c>
      <c r="BG3171">
        <v>73.387182260675601</v>
      </c>
      <c r="BH3171">
        <v>68.924620339599898</v>
      </c>
      <c r="BI3171">
        <v>67.782991223642398</v>
      </c>
    </row>
    <row r="3172" spans="1:61" x14ac:dyDescent="0.25">
      <c r="A3172" s="10" t="str">
        <f>VLOOKUP(D3172,'Index-Relations'!E:F,2,FALSE)</f>
        <v>BM</v>
      </c>
      <c r="B3172" t="s">
        <v>3450</v>
      </c>
      <c r="C3172" s="53" t="s">
        <v>2768</v>
      </c>
      <c r="D3172" s="59" t="s">
        <v>3354</v>
      </c>
      <c r="E3172" s="59" t="s">
        <v>6588</v>
      </c>
      <c r="F3172" t="s">
        <v>3368</v>
      </c>
      <c r="G3172" t="s">
        <v>3367</v>
      </c>
      <c r="H3172" t="s">
        <v>3374</v>
      </c>
      <c r="I3172" s="52">
        <v>45383</v>
      </c>
      <c r="J3172" t="s">
        <v>2457</v>
      </c>
      <c r="K3172">
        <v>1230</v>
      </c>
      <c r="L3172">
        <v>76.457395393930597</v>
      </c>
      <c r="M3172">
        <v>1221</v>
      </c>
      <c r="N3172">
        <v>0.99826562342588998</v>
      </c>
      <c r="O3172">
        <v>78.520029488398905</v>
      </c>
      <c r="P3172">
        <v>1221</v>
      </c>
      <c r="Q3172">
        <v>0.99826562342588998</v>
      </c>
      <c r="R3172">
        <v>1185</v>
      </c>
      <c r="S3172">
        <v>0.98569418652506902</v>
      </c>
      <c r="T3172">
        <v>36.225811967315501</v>
      </c>
      <c r="U3172">
        <v>0.76031992786011005</v>
      </c>
      <c r="V3172">
        <v>910</v>
      </c>
      <c r="W3172">
        <v>0.14256897682401201</v>
      </c>
      <c r="X3172">
        <v>181</v>
      </c>
      <c r="Y3172">
        <v>1215</v>
      </c>
      <c r="Z3172">
        <v>0.99512825578257003</v>
      </c>
      <c r="AA3172">
        <v>68.141770031886196</v>
      </c>
      <c r="AB3172">
        <v>1004</v>
      </c>
      <c r="AC3172">
        <v>0.920127484751185</v>
      </c>
      <c r="AD3172">
        <v>209</v>
      </c>
      <c r="AE3172">
        <v>7.4473149643020597E-2</v>
      </c>
      <c r="AF3172">
        <v>17</v>
      </c>
      <c r="AG3172">
        <v>5.3993656057940397E-3</v>
      </c>
      <c r="AH3172">
        <v>9.4041718309864006E-3</v>
      </c>
      <c r="AI3172">
        <v>87</v>
      </c>
      <c r="AJ3172">
        <v>73.712097000040202</v>
      </c>
      <c r="AK3172">
        <v>1221</v>
      </c>
      <c r="AL3172">
        <v>0.99826562342588998</v>
      </c>
      <c r="AM3172">
        <v>7.8442113729763306E-3</v>
      </c>
      <c r="AN3172">
        <v>5</v>
      </c>
      <c r="AO3172">
        <v>3.6151093670292302E-4</v>
      </c>
      <c r="AP3172">
        <v>3</v>
      </c>
      <c r="AQ3172">
        <v>1226</v>
      </c>
      <c r="AR3172">
        <v>0.999330762425374</v>
      </c>
      <c r="AS3172">
        <v>1.8483164862481301E-2</v>
      </c>
      <c r="AT3172">
        <v>9</v>
      </c>
      <c r="AU3172">
        <v>6.2192768399448499E-3</v>
      </c>
      <c r="AV3172">
        <v>7</v>
      </c>
      <c r="AW3172">
        <v>1226</v>
      </c>
      <c r="AX3172">
        <v>0.999330762425375</v>
      </c>
      <c r="AY3172">
        <v>74.7606451349575</v>
      </c>
      <c r="AZ3172">
        <v>1221</v>
      </c>
      <c r="BA3172">
        <v>0.99826562342588998</v>
      </c>
      <c r="BB3172">
        <v>1192</v>
      </c>
      <c r="BC3172">
        <v>0.92478820037646603</v>
      </c>
      <c r="BD3172">
        <v>31</v>
      </c>
      <c r="BE3172">
        <v>7.4181051112204896E-2</v>
      </c>
      <c r="BF3172">
        <v>70.658907228933998</v>
      </c>
      <c r="BG3172">
        <v>73.428713356486298</v>
      </c>
      <c r="BH3172">
        <v>68.982778563244594</v>
      </c>
      <c r="BI3172">
        <v>67.802614909580399</v>
      </c>
    </row>
    <row r="3173" spans="1:61" x14ac:dyDescent="0.25">
      <c r="A3173" s="10" t="str">
        <f>VLOOKUP(D3173,'Index-Relations'!E:F,2,FALSE)</f>
        <v>BM</v>
      </c>
      <c r="B3173" t="s">
        <v>3450</v>
      </c>
      <c r="C3173" s="53" t="s">
        <v>2769</v>
      </c>
      <c r="D3173" s="59" t="s">
        <v>3354</v>
      </c>
      <c r="E3173" s="59" t="s">
        <v>6589</v>
      </c>
      <c r="F3173" t="s">
        <v>3368</v>
      </c>
      <c r="G3173" t="s">
        <v>3367</v>
      </c>
      <c r="H3173" t="s">
        <v>3374</v>
      </c>
      <c r="I3173" s="52">
        <v>45352</v>
      </c>
      <c r="J3173" t="s">
        <v>2457</v>
      </c>
      <c r="K3173">
        <v>1232</v>
      </c>
      <c r="L3173">
        <v>77.077482327603704</v>
      </c>
      <c r="M3173">
        <v>1223</v>
      </c>
      <c r="N3173">
        <v>0.99807171996131205</v>
      </c>
      <c r="O3173">
        <v>78.634236374810001</v>
      </c>
      <c r="P3173">
        <v>1223</v>
      </c>
      <c r="Q3173">
        <v>0.99807171996131205</v>
      </c>
      <c r="R3173">
        <v>1188</v>
      </c>
      <c r="S3173">
        <v>0.98579003561817302</v>
      </c>
      <c r="T3173">
        <v>36.221394100286403</v>
      </c>
      <c r="U3173">
        <v>0.75385337705967803</v>
      </c>
      <c r="V3173">
        <v>901</v>
      </c>
      <c r="W3173">
        <v>0.12815214991918</v>
      </c>
      <c r="X3173">
        <v>157</v>
      </c>
      <c r="Y3173">
        <v>1218</v>
      </c>
      <c r="Z3173">
        <v>0.99504332765044701</v>
      </c>
      <c r="AA3173">
        <v>70.064086357665801</v>
      </c>
      <c r="AB3173">
        <v>1006</v>
      </c>
      <c r="AC3173">
        <v>0.91922554509886401</v>
      </c>
      <c r="AD3173">
        <v>210</v>
      </c>
      <c r="AE3173">
        <v>7.5320587601851605E-2</v>
      </c>
      <c r="AF3173">
        <v>16</v>
      </c>
      <c r="AG3173">
        <v>5.4538672992837699E-3</v>
      </c>
      <c r="AH3173">
        <v>2.59899313566963E-3</v>
      </c>
      <c r="AI3173">
        <v>59</v>
      </c>
      <c r="AJ3173">
        <v>74.316283200360203</v>
      </c>
      <c r="AK3173">
        <v>1223</v>
      </c>
      <c r="AL3173">
        <v>0.99807171996131205</v>
      </c>
      <c r="AM3173">
        <v>7.4697233800888E-3</v>
      </c>
      <c r="AN3173">
        <v>6</v>
      </c>
      <c r="AO3173">
        <v>3.3663973081094498E-4</v>
      </c>
      <c r="AP3173">
        <v>3</v>
      </c>
      <c r="AQ3173">
        <v>1227</v>
      </c>
      <c r="AR3173">
        <v>0.99913494708996697</v>
      </c>
      <c r="AS3173">
        <v>1.72858013897523E-2</v>
      </c>
      <c r="AT3173">
        <v>9</v>
      </c>
      <c r="AU3173">
        <v>8.5011773191354095E-3</v>
      </c>
      <c r="AV3173">
        <v>8</v>
      </c>
      <c r="AW3173">
        <v>1225</v>
      </c>
      <c r="AX3173">
        <v>0.99908601636931105</v>
      </c>
      <c r="AY3173">
        <v>75.673966738383101</v>
      </c>
      <c r="AZ3173">
        <v>1223</v>
      </c>
      <c r="BA3173">
        <v>0.99807171996131205</v>
      </c>
      <c r="BB3173">
        <v>1193</v>
      </c>
      <c r="BC3173">
        <v>0.92567835184733205</v>
      </c>
      <c r="BD3173">
        <v>31</v>
      </c>
      <c r="BE3173">
        <v>7.3119955511824195E-2</v>
      </c>
      <c r="BF3173">
        <v>71.355479861951594</v>
      </c>
      <c r="BG3173">
        <v>73.5751675319204</v>
      </c>
      <c r="BH3173">
        <v>69.912818631776005</v>
      </c>
      <c r="BI3173">
        <v>68.415998030235997</v>
      </c>
    </row>
    <row r="3174" spans="1:61" x14ac:dyDescent="0.25">
      <c r="A3174" s="10" t="str">
        <f>VLOOKUP(D3174,'Index-Relations'!E:F,2,FALSE)</f>
        <v>BM</v>
      </c>
      <c r="B3174" t="s">
        <v>3450</v>
      </c>
      <c r="C3174" s="53" t="s">
        <v>2770</v>
      </c>
      <c r="D3174" s="59" t="s">
        <v>3354</v>
      </c>
      <c r="E3174" s="59" t="s">
        <v>6590</v>
      </c>
      <c r="F3174" t="s">
        <v>3368</v>
      </c>
      <c r="G3174" t="s">
        <v>3367</v>
      </c>
      <c r="H3174" t="s">
        <v>3374</v>
      </c>
      <c r="I3174" s="52">
        <v>45323</v>
      </c>
      <c r="J3174" t="s">
        <v>2457</v>
      </c>
      <c r="K3174">
        <v>1232</v>
      </c>
      <c r="L3174">
        <v>77.057422422850493</v>
      </c>
      <c r="M3174">
        <v>1223</v>
      </c>
      <c r="N3174">
        <v>0.99841284579529499</v>
      </c>
      <c r="O3174">
        <v>78.229289286599993</v>
      </c>
      <c r="P3174">
        <v>1223</v>
      </c>
      <c r="Q3174">
        <v>0.99841284579529499</v>
      </c>
      <c r="R3174">
        <v>1188</v>
      </c>
      <c r="S3174">
        <v>0.98620167174966</v>
      </c>
      <c r="T3174">
        <v>36.415564961335001</v>
      </c>
      <c r="U3174">
        <v>0.74654862585447201</v>
      </c>
      <c r="V3174">
        <v>896</v>
      </c>
      <c r="W3174">
        <v>0.124797325881851</v>
      </c>
      <c r="X3174">
        <v>151</v>
      </c>
      <c r="Y3174">
        <v>1217</v>
      </c>
      <c r="Z3174">
        <v>0.99539320575912804</v>
      </c>
      <c r="AA3174">
        <v>69.422470191923594</v>
      </c>
      <c r="AB3174">
        <v>1005</v>
      </c>
      <c r="AC3174">
        <v>0.92117157851998599</v>
      </c>
      <c r="AD3174">
        <v>210</v>
      </c>
      <c r="AE3174">
        <v>7.3752461528090799E-2</v>
      </c>
      <c r="AF3174">
        <v>17</v>
      </c>
      <c r="AG3174">
        <v>5.0759599519224E-3</v>
      </c>
      <c r="AH3174">
        <v>2.6700961976536901E-3</v>
      </c>
      <c r="AI3174">
        <v>55</v>
      </c>
      <c r="AJ3174">
        <v>74.417167419165693</v>
      </c>
      <c r="AK3174">
        <v>1223</v>
      </c>
      <c r="AL3174">
        <v>0.99841284579529499</v>
      </c>
      <c r="AM3174">
        <v>7.9583397584499505E-3</v>
      </c>
      <c r="AN3174">
        <v>6</v>
      </c>
      <c r="AO3174">
        <v>3.2971910113547903E-4</v>
      </c>
      <c r="AP3174">
        <v>3</v>
      </c>
      <c r="AQ3174">
        <v>1223</v>
      </c>
      <c r="AR3174">
        <v>0.99844023309673602</v>
      </c>
      <c r="AS3174">
        <v>1.66257171723403E-2</v>
      </c>
      <c r="AT3174">
        <v>9</v>
      </c>
      <c r="AU3174">
        <v>8.69124214274377E-3</v>
      </c>
      <c r="AV3174">
        <v>8</v>
      </c>
      <c r="AW3174">
        <v>1223</v>
      </c>
      <c r="AX3174">
        <v>0.99844023309673602</v>
      </c>
      <c r="AY3174">
        <v>75.8375220917451</v>
      </c>
      <c r="AZ3174">
        <v>1223</v>
      </c>
      <c r="BA3174">
        <v>0.99841284579529499</v>
      </c>
      <c r="BB3174">
        <v>1189</v>
      </c>
      <c r="BC3174">
        <v>0.92376810000104104</v>
      </c>
      <c r="BD3174">
        <v>31</v>
      </c>
      <c r="BE3174">
        <v>7.4342413994559403E-2</v>
      </c>
      <c r="BF3174">
        <v>71.269433702971696</v>
      </c>
      <c r="BG3174">
        <v>73.089035599135002</v>
      </c>
      <c r="BH3174">
        <v>70.0156133225139</v>
      </c>
      <c r="BI3174">
        <v>68.558986512624003</v>
      </c>
    </row>
    <row r="3175" spans="1:61" x14ac:dyDescent="0.25">
      <c r="A3175" s="10" t="str">
        <f>VLOOKUP(D3175,'Index-Relations'!E:F,2,FALSE)</f>
        <v>ESG</v>
      </c>
      <c r="B3175" t="s">
        <v>3450</v>
      </c>
      <c r="C3175" s="53" t="s">
        <v>2760</v>
      </c>
      <c r="D3175" s="59" t="s">
        <v>3077</v>
      </c>
      <c r="E3175" s="59" t="s">
        <v>6591</v>
      </c>
      <c r="F3175" t="s">
        <v>2744</v>
      </c>
      <c r="G3175" t="s">
        <v>2745</v>
      </c>
      <c r="H3175" t="s">
        <v>2746</v>
      </c>
      <c r="I3175" s="52">
        <v>45658</v>
      </c>
      <c r="J3175" t="s">
        <v>2457</v>
      </c>
      <c r="K3175">
        <v>240</v>
      </c>
      <c r="L3175" s="73">
        <v>76.052371666211997</v>
      </c>
      <c r="M3175">
        <v>240</v>
      </c>
      <c r="N3175">
        <v>1</v>
      </c>
      <c r="O3175" s="73">
        <v>79.431558229448996</v>
      </c>
      <c r="P3175">
        <v>240</v>
      </c>
      <c r="Q3175">
        <v>1</v>
      </c>
      <c r="R3175">
        <v>238</v>
      </c>
      <c r="S3175">
        <v>0.99421836179787104</v>
      </c>
      <c r="T3175">
        <v>37.896839179452101</v>
      </c>
      <c r="U3175">
        <v>0.84358335701405995</v>
      </c>
      <c r="V3175">
        <v>205</v>
      </c>
      <c r="W3175">
        <v>0.115530175886321</v>
      </c>
      <c r="X3175">
        <v>45</v>
      </c>
      <c r="Y3175">
        <v>240</v>
      </c>
      <c r="Z3175">
        <v>1</v>
      </c>
      <c r="AA3175">
        <v>35.975044221859598</v>
      </c>
      <c r="AB3175">
        <v>215</v>
      </c>
      <c r="AC3175">
        <v>0.85889718716010599</v>
      </c>
      <c r="AD3175">
        <v>25</v>
      </c>
      <c r="AE3175">
        <v>0.14110281283989301</v>
      </c>
      <c r="AF3175">
        <v>0</v>
      </c>
      <c r="AG3175">
        <v>0</v>
      </c>
      <c r="AH3175">
        <v>1.07210746193923E-3</v>
      </c>
      <c r="AI3175">
        <v>9</v>
      </c>
      <c r="AJ3175" s="73">
        <v>73.260173817780995</v>
      </c>
      <c r="AK3175">
        <v>240</v>
      </c>
      <c r="AL3175">
        <v>1</v>
      </c>
      <c r="AM3175">
        <v>0</v>
      </c>
      <c r="AN3175">
        <v>0</v>
      </c>
      <c r="AO3175">
        <v>0</v>
      </c>
      <c r="AP3175">
        <v>0</v>
      </c>
      <c r="AQ3175">
        <v>240</v>
      </c>
      <c r="AR3175">
        <v>1</v>
      </c>
      <c r="AS3175">
        <v>0</v>
      </c>
      <c r="AT3175">
        <v>0</v>
      </c>
      <c r="AU3175">
        <v>0</v>
      </c>
      <c r="AV3175">
        <v>0</v>
      </c>
      <c r="AW3175">
        <v>240</v>
      </c>
      <c r="AX3175">
        <v>1</v>
      </c>
      <c r="AY3175" s="73">
        <v>73.801104741526004</v>
      </c>
      <c r="AZ3175">
        <v>240</v>
      </c>
      <c r="BA3175">
        <v>1</v>
      </c>
      <c r="BB3175">
        <v>236</v>
      </c>
      <c r="BC3175">
        <v>0.964916281877927</v>
      </c>
      <c r="BD3175">
        <v>4</v>
      </c>
      <c r="BE3175">
        <v>3.5083718122072199E-2</v>
      </c>
      <c r="BF3175">
        <v>76.052371666211997</v>
      </c>
      <c r="BG3175">
        <v>79.431558229448996</v>
      </c>
      <c r="BH3175">
        <v>73.801104741526004</v>
      </c>
      <c r="BI3175">
        <v>73.260173817780995</v>
      </c>
    </row>
    <row r="3176" spans="1:61" x14ac:dyDescent="0.25">
      <c r="A3176" s="10" t="str">
        <f>VLOOKUP(D3176,'Index-Relations'!E:F,2,FALSE)</f>
        <v>ESG</v>
      </c>
      <c r="B3176" t="s">
        <v>3450</v>
      </c>
      <c r="C3176" s="53" t="s">
        <v>2761</v>
      </c>
      <c r="D3176" s="59" t="s">
        <v>3077</v>
      </c>
      <c r="E3176" s="59" t="s">
        <v>6592</v>
      </c>
      <c r="F3176" t="s">
        <v>2744</v>
      </c>
      <c r="G3176" t="s">
        <v>2745</v>
      </c>
      <c r="H3176" t="s">
        <v>2746</v>
      </c>
      <c r="I3176" s="52">
        <v>45628</v>
      </c>
      <c r="J3176" t="s">
        <v>2457</v>
      </c>
      <c r="K3176">
        <v>243</v>
      </c>
      <c r="L3176" s="73">
        <v>75.643559748596005</v>
      </c>
      <c r="M3176">
        <v>243</v>
      </c>
      <c r="N3176">
        <v>1</v>
      </c>
      <c r="O3176" s="73">
        <v>79.222210834536895</v>
      </c>
      <c r="P3176">
        <v>243</v>
      </c>
      <c r="Q3176">
        <v>1</v>
      </c>
      <c r="R3176">
        <v>241</v>
      </c>
      <c r="S3176">
        <v>0.99401335526115098</v>
      </c>
      <c r="T3176">
        <v>38.01797550909</v>
      </c>
      <c r="U3176">
        <v>0.84518698071898701</v>
      </c>
      <c r="V3176">
        <v>208</v>
      </c>
      <c r="W3176">
        <v>0.11536221890281199</v>
      </c>
      <c r="X3176">
        <v>46</v>
      </c>
      <c r="Y3176">
        <v>243</v>
      </c>
      <c r="Z3176">
        <v>0.999999999999999</v>
      </c>
      <c r="AA3176">
        <v>32.816576799425398</v>
      </c>
      <c r="AB3176">
        <v>220</v>
      </c>
      <c r="AC3176">
        <v>0.85447854942016599</v>
      </c>
      <c r="AD3176">
        <v>23</v>
      </c>
      <c r="AE3176">
        <v>0.14552145057983301</v>
      </c>
      <c r="AF3176">
        <v>0</v>
      </c>
      <c r="AG3176">
        <v>0</v>
      </c>
      <c r="AH3176">
        <v>1.05199125649494E-3</v>
      </c>
      <c r="AI3176">
        <v>9</v>
      </c>
      <c r="AJ3176" s="73">
        <v>72.767282209122996</v>
      </c>
      <c r="AK3176">
        <v>243</v>
      </c>
      <c r="AL3176">
        <v>1</v>
      </c>
      <c r="AM3176">
        <v>0</v>
      </c>
      <c r="AN3176">
        <v>0</v>
      </c>
      <c r="AO3176">
        <v>0</v>
      </c>
      <c r="AP3176">
        <v>0</v>
      </c>
      <c r="AQ3176">
        <v>243</v>
      </c>
      <c r="AR3176">
        <v>1</v>
      </c>
      <c r="AS3176">
        <v>0</v>
      </c>
      <c r="AT3176">
        <v>0</v>
      </c>
      <c r="AU3176">
        <v>0</v>
      </c>
      <c r="AV3176">
        <v>0</v>
      </c>
      <c r="AW3176">
        <v>243</v>
      </c>
      <c r="AX3176">
        <v>1</v>
      </c>
      <c r="AY3176" s="73">
        <v>73.484766999463901</v>
      </c>
      <c r="AZ3176">
        <v>243</v>
      </c>
      <c r="BA3176">
        <v>1</v>
      </c>
      <c r="BB3176">
        <v>239</v>
      </c>
      <c r="BC3176">
        <v>0.96518578978904002</v>
      </c>
      <c r="BD3176">
        <v>4</v>
      </c>
      <c r="BE3176">
        <v>3.4814210210959297E-2</v>
      </c>
      <c r="BF3176">
        <v>75.643559748596005</v>
      </c>
      <c r="BG3176">
        <v>79.222210834536895</v>
      </c>
      <c r="BH3176">
        <v>73.484766999463901</v>
      </c>
      <c r="BI3176">
        <v>72.767282209122996</v>
      </c>
    </row>
    <row r="3177" spans="1:61" x14ac:dyDescent="0.25">
      <c r="A3177" s="10" t="str">
        <f>VLOOKUP(D3177,'Index-Relations'!E:F,2,FALSE)</f>
        <v>ESG</v>
      </c>
      <c r="B3177" t="s">
        <v>3450</v>
      </c>
      <c r="C3177" s="53" t="s">
        <v>2762</v>
      </c>
      <c r="D3177" s="59" t="s">
        <v>3077</v>
      </c>
      <c r="E3177" s="59" t="s">
        <v>6593</v>
      </c>
      <c r="F3177" t="s">
        <v>2744</v>
      </c>
      <c r="G3177" t="s">
        <v>2745</v>
      </c>
      <c r="H3177" t="s">
        <v>2746</v>
      </c>
      <c r="I3177" s="52">
        <v>45597</v>
      </c>
      <c r="J3177" t="s">
        <v>2457</v>
      </c>
      <c r="K3177">
        <v>245</v>
      </c>
      <c r="L3177" s="73">
        <v>76.006090350553904</v>
      </c>
      <c r="M3177">
        <v>245</v>
      </c>
      <c r="N3177">
        <v>1</v>
      </c>
      <c r="O3177" s="73">
        <v>79.649046052960898</v>
      </c>
      <c r="P3177">
        <v>245</v>
      </c>
      <c r="Q3177">
        <v>1</v>
      </c>
      <c r="R3177">
        <v>241</v>
      </c>
      <c r="S3177">
        <v>0.98509335312396296</v>
      </c>
      <c r="T3177">
        <v>38.2471005410722</v>
      </c>
      <c r="U3177">
        <v>0.84190190063660297</v>
      </c>
      <c r="V3177">
        <v>209</v>
      </c>
      <c r="W3177">
        <v>0.118243961000875</v>
      </c>
      <c r="X3177">
        <v>48</v>
      </c>
      <c r="Y3177">
        <v>245</v>
      </c>
      <c r="Z3177">
        <v>1</v>
      </c>
      <c r="AA3177">
        <v>32.911442975171099</v>
      </c>
      <c r="AB3177">
        <v>221</v>
      </c>
      <c r="AC3177">
        <v>0.84370752462056298</v>
      </c>
      <c r="AD3177">
        <v>24</v>
      </c>
      <c r="AE3177">
        <v>0.156292475379436</v>
      </c>
      <c r="AF3177">
        <v>0</v>
      </c>
      <c r="AG3177">
        <v>0</v>
      </c>
      <c r="AH3177">
        <v>1.0534744922141299E-3</v>
      </c>
      <c r="AI3177">
        <v>9</v>
      </c>
      <c r="AJ3177" s="73">
        <v>72.903457449653999</v>
      </c>
      <c r="AK3177">
        <v>245</v>
      </c>
      <c r="AL3177">
        <v>1</v>
      </c>
      <c r="AM3177">
        <v>0</v>
      </c>
      <c r="AN3177">
        <v>0</v>
      </c>
      <c r="AO3177">
        <v>0</v>
      </c>
      <c r="AP3177">
        <v>0</v>
      </c>
      <c r="AQ3177">
        <v>245</v>
      </c>
      <c r="AR3177">
        <v>1</v>
      </c>
      <c r="AS3177">
        <v>0</v>
      </c>
      <c r="AT3177">
        <v>0</v>
      </c>
      <c r="AU3177">
        <v>0</v>
      </c>
      <c r="AV3177">
        <v>0</v>
      </c>
      <c r="AW3177">
        <v>245</v>
      </c>
      <c r="AX3177">
        <v>1</v>
      </c>
      <c r="AY3177" s="73">
        <v>73.898352258255898</v>
      </c>
      <c r="AZ3177">
        <v>245</v>
      </c>
      <c r="BA3177">
        <v>1</v>
      </c>
      <c r="BB3177">
        <v>240</v>
      </c>
      <c r="BC3177">
        <v>0.96018267513634104</v>
      </c>
      <c r="BD3177">
        <v>5</v>
      </c>
      <c r="BE3177">
        <v>3.9817324863658098E-2</v>
      </c>
      <c r="BF3177">
        <v>76.006090350553904</v>
      </c>
      <c r="BG3177">
        <v>79.649046052960898</v>
      </c>
      <c r="BH3177">
        <v>73.898352258255898</v>
      </c>
      <c r="BI3177">
        <v>72.903457449653999</v>
      </c>
    </row>
    <row r="3178" spans="1:61" x14ac:dyDescent="0.25">
      <c r="A3178" s="10" t="str">
        <f>VLOOKUP(D3178,'Index-Relations'!E:F,2,FALSE)</f>
        <v>ESG</v>
      </c>
      <c r="B3178" t="s">
        <v>3450</v>
      </c>
      <c r="C3178" s="53" t="s">
        <v>2763</v>
      </c>
      <c r="D3178" s="59" t="s">
        <v>3077</v>
      </c>
      <c r="E3178" s="59" t="s">
        <v>6594</v>
      </c>
      <c r="F3178" t="s">
        <v>2744</v>
      </c>
      <c r="G3178" t="s">
        <v>2745</v>
      </c>
      <c r="H3178" t="s">
        <v>2746</v>
      </c>
      <c r="I3178" s="52">
        <v>45566</v>
      </c>
      <c r="J3178" t="s">
        <v>2457</v>
      </c>
      <c r="K3178">
        <v>248</v>
      </c>
      <c r="L3178" s="73">
        <v>76.108362672931904</v>
      </c>
      <c r="M3178">
        <v>248</v>
      </c>
      <c r="N3178">
        <v>1</v>
      </c>
      <c r="O3178" s="73">
        <v>79.585837758096901</v>
      </c>
      <c r="P3178">
        <v>248</v>
      </c>
      <c r="Q3178">
        <v>1</v>
      </c>
      <c r="R3178">
        <v>243</v>
      </c>
      <c r="S3178">
        <v>0.97997409525058199</v>
      </c>
      <c r="T3178">
        <v>38.222159228662399</v>
      </c>
      <c r="U3178">
        <v>0.84129761573911199</v>
      </c>
      <c r="V3178">
        <v>211</v>
      </c>
      <c r="W3178">
        <v>0.119170599020755</v>
      </c>
      <c r="X3178">
        <v>49</v>
      </c>
      <c r="Y3178">
        <v>248</v>
      </c>
      <c r="Z3178">
        <v>1</v>
      </c>
      <c r="AA3178">
        <v>33.037403879703</v>
      </c>
      <c r="AB3178">
        <v>226</v>
      </c>
      <c r="AC3178">
        <v>0.86312359371075298</v>
      </c>
      <c r="AD3178">
        <v>22</v>
      </c>
      <c r="AE3178">
        <v>0.13687640628924599</v>
      </c>
      <c r="AF3178">
        <v>0</v>
      </c>
      <c r="AG3178">
        <v>0</v>
      </c>
      <c r="AH3178">
        <v>1.1743745706537701E-3</v>
      </c>
      <c r="AI3178">
        <v>9</v>
      </c>
      <c r="AJ3178" s="73">
        <v>73.063126092308906</v>
      </c>
      <c r="AK3178">
        <v>248</v>
      </c>
      <c r="AL3178">
        <v>1</v>
      </c>
      <c r="AM3178">
        <v>0</v>
      </c>
      <c r="AN3178">
        <v>0</v>
      </c>
      <c r="AO3178">
        <v>0</v>
      </c>
      <c r="AP3178">
        <v>0</v>
      </c>
      <c r="AQ3178">
        <v>248</v>
      </c>
      <c r="AR3178">
        <v>1</v>
      </c>
      <c r="AS3178">
        <v>0</v>
      </c>
      <c r="AT3178">
        <v>0</v>
      </c>
      <c r="AU3178">
        <v>0</v>
      </c>
      <c r="AV3178">
        <v>0</v>
      </c>
      <c r="AW3178">
        <v>248</v>
      </c>
      <c r="AX3178">
        <v>1</v>
      </c>
      <c r="AY3178" s="73">
        <v>74.072946434287005</v>
      </c>
      <c r="AZ3178">
        <v>248</v>
      </c>
      <c r="BA3178">
        <v>1</v>
      </c>
      <c r="BB3178">
        <v>243</v>
      </c>
      <c r="BC3178">
        <v>0.96015319449420999</v>
      </c>
      <c r="BD3178">
        <v>5</v>
      </c>
      <c r="BE3178">
        <v>3.9846805505789902E-2</v>
      </c>
      <c r="BF3178">
        <v>76.108362672931904</v>
      </c>
      <c r="BG3178">
        <v>79.585837758096901</v>
      </c>
      <c r="BH3178">
        <v>74.072946434287005</v>
      </c>
      <c r="BI3178">
        <v>73.063126092308906</v>
      </c>
    </row>
    <row r="3179" spans="1:61" x14ac:dyDescent="0.25">
      <c r="A3179" s="10" t="str">
        <f>VLOOKUP(D3179,'Index-Relations'!E:F,2,FALSE)</f>
        <v>ESG</v>
      </c>
      <c r="B3179" t="s">
        <v>3450</v>
      </c>
      <c r="C3179" s="53" t="s">
        <v>2764</v>
      </c>
      <c r="D3179" s="59" t="s">
        <v>3077</v>
      </c>
      <c r="E3179" s="59" t="s">
        <v>6595</v>
      </c>
      <c r="F3179" t="s">
        <v>2744</v>
      </c>
      <c r="G3179" t="s">
        <v>2745</v>
      </c>
      <c r="H3179" t="s">
        <v>2746</v>
      </c>
      <c r="I3179" s="52">
        <v>45537</v>
      </c>
      <c r="J3179" t="s">
        <v>2457</v>
      </c>
      <c r="K3179">
        <v>268</v>
      </c>
      <c r="L3179" s="73">
        <v>76.058650070466996</v>
      </c>
      <c r="M3179">
        <v>268</v>
      </c>
      <c r="N3179">
        <v>1</v>
      </c>
      <c r="O3179" s="73">
        <v>79.587497308666002</v>
      </c>
      <c r="P3179">
        <v>268</v>
      </c>
      <c r="Q3179">
        <v>1</v>
      </c>
      <c r="R3179">
        <v>262</v>
      </c>
      <c r="S3179">
        <v>0.98251079086821203</v>
      </c>
      <c r="T3179">
        <v>38.1388766194532</v>
      </c>
      <c r="U3179">
        <v>0.85321398556539496</v>
      </c>
      <c r="V3179">
        <v>227</v>
      </c>
      <c r="W3179">
        <v>0.118725261960422</v>
      </c>
      <c r="X3179">
        <v>53</v>
      </c>
      <c r="Y3179">
        <v>268</v>
      </c>
      <c r="Z3179">
        <v>1</v>
      </c>
      <c r="AA3179">
        <v>30.825086337759799</v>
      </c>
      <c r="AB3179">
        <v>248</v>
      </c>
      <c r="AC3179">
        <v>0.88664122609262397</v>
      </c>
      <c r="AD3179">
        <v>24</v>
      </c>
      <c r="AE3179">
        <v>0.13090181223077399</v>
      </c>
      <c r="AF3179">
        <v>-4</v>
      </c>
      <c r="AG3179">
        <v>0</v>
      </c>
      <c r="AH3179">
        <v>1.11640687673956E-3</v>
      </c>
      <c r="AI3179">
        <v>9</v>
      </c>
      <c r="AJ3179" s="73">
        <v>73.098820149489995</v>
      </c>
      <c r="AK3179">
        <v>268</v>
      </c>
      <c r="AL3179">
        <v>1</v>
      </c>
      <c r="AM3179">
        <v>0</v>
      </c>
      <c r="AN3179">
        <v>0</v>
      </c>
      <c r="AO3179">
        <v>0</v>
      </c>
      <c r="AP3179">
        <v>0</v>
      </c>
      <c r="AQ3179">
        <v>268</v>
      </c>
      <c r="AR3179">
        <v>1</v>
      </c>
      <c r="AS3179">
        <v>0</v>
      </c>
      <c r="AT3179">
        <v>0</v>
      </c>
      <c r="AU3179">
        <v>0</v>
      </c>
      <c r="AV3179">
        <v>0</v>
      </c>
      <c r="AW3179">
        <v>268</v>
      </c>
      <c r="AX3179">
        <v>1</v>
      </c>
      <c r="AY3179" s="73">
        <v>74.059351408802996</v>
      </c>
      <c r="AZ3179">
        <v>268</v>
      </c>
      <c r="BA3179">
        <v>1</v>
      </c>
      <c r="BB3179">
        <v>263</v>
      </c>
      <c r="BC3179">
        <v>0.96371643408186902</v>
      </c>
      <c r="BD3179">
        <v>5</v>
      </c>
      <c r="BE3179">
        <v>3.6283565918130603E-2</v>
      </c>
      <c r="BF3179">
        <v>76.058650070466996</v>
      </c>
      <c r="BG3179">
        <v>79.587497308666002</v>
      </c>
      <c r="BH3179">
        <v>74.059351408802996</v>
      </c>
      <c r="BI3179">
        <v>73.098820149489995</v>
      </c>
    </row>
    <row r="3180" spans="1:61" x14ac:dyDescent="0.25">
      <c r="A3180" s="10" t="str">
        <f>VLOOKUP(D3180,'Index-Relations'!E:F,2,FALSE)</f>
        <v>ESG</v>
      </c>
      <c r="B3180" t="s">
        <v>3450</v>
      </c>
      <c r="C3180" s="53" t="s">
        <v>3350</v>
      </c>
      <c r="D3180" s="59" t="s">
        <v>3077</v>
      </c>
      <c r="E3180" s="59" t="s">
        <v>6596</v>
      </c>
      <c r="F3180" t="s">
        <v>2744</v>
      </c>
      <c r="G3180" t="s">
        <v>2745</v>
      </c>
      <c r="H3180" t="s">
        <v>2746</v>
      </c>
      <c r="I3180" s="52">
        <v>45505</v>
      </c>
      <c r="J3180" t="s">
        <v>2457</v>
      </c>
      <c r="K3180">
        <v>270</v>
      </c>
      <c r="L3180" s="73">
        <v>76.162079066873005</v>
      </c>
      <c r="M3180">
        <v>270</v>
      </c>
      <c r="N3180">
        <v>1</v>
      </c>
      <c r="O3180" s="73">
        <v>79.5745712538139</v>
      </c>
      <c r="P3180">
        <v>270</v>
      </c>
      <c r="Q3180">
        <v>1</v>
      </c>
      <c r="R3180">
        <v>264</v>
      </c>
      <c r="S3180">
        <v>0.98318927143278001</v>
      </c>
      <c r="T3180">
        <v>38.116858514900301</v>
      </c>
      <c r="U3180">
        <v>0.84991014209012306</v>
      </c>
      <c r="V3180">
        <v>229</v>
      </c>
      <c r="W3180">
        <v>0.114925608243322</v>
      </c>
      <c r="X3180">
        <v>52</v>
      </c>
      <c r="Y3180">
        <v>270</v>
      </c>
      <c r="Z3180">
        <v>0.999999999999999</v>
      </c>
      <c r="AA3180">
        <v>33.188482066384097</v>
      </c>
      <c r="AB3180">
        <v>251</v>
      </c>
      <c r="AC3180">
        <v>0.93408047369893399</v>
      </c>
      <c r="AD3180">
        <v>19</v>
      </c>
      <c r="AE3180">
        <v>6.5919526301064596E-2</v>
      </c>
      <c r="AF3180">
        <v>0</v>
      </c>
      <c r="AG3180">
        <v>6.9389000000000002E-16</v>
      </c>
      <c r="AH3180">
        <v>1.1077875043693801E-3</v>
      </c>
      <c r="AI3180">
        <v>9</v>
      </c>
      <c r="AJ3180" s="73">
        <v>73.332880815907899</v>
      </c>
      <c r="AK3180">
        <v>270</v>
      </c>
      <c r="AL3180">
        <v>1</v>
      </c>
      <c r="AM3180">
        <v>0</v>
      </c>
      <c r="AN3180">
        <v>0</v>
      </c>
      <c r="AO3180">
        <v>0</v>
      </c>
      <c r="AP3180">
        <v>0</v>
      </c>
      <c r="AQ3180">
        <v>270</v>
      </c>
      <c r="AR3180">
        <v>1</v>
      </c>
      <c r="AS3180">
        <v>0</v>
      </c>
      <c r="AT3180">
        <v>0</v>
      </c>
      <c r="AU3180">
        <v>0</v>
      </c>
      <c r="AV3180">
        <v>0</v>
      </c>
      <c r="AW3180">
        <v>270</v>
      </c>
      <c r="AX3180">
        <v>1</v>
      </c>
      <c r="AY3180" s="73">
        <v>74.1316634808</v>
      </c>
      <c r="AZ3180">
        <v>270</v>
      </c>
      <c r="BA3180">
        <v>1</v>
      </c>
      <c r="BB3180">
        <v>264</v>
      </c>
      <c r="BC3180">
        <v>0.96108759621685702</v>
      </c>
      <c r="BD3180">
        <v>6</v>
      </c>
      <c r="BE3180">
        <v>3.8912403783142702E-2</v>
      </c>
      <c r="BF3180">
        <v>76.162079066873005</v>
      </c>
      <c r="BG3180">
        <v>79.5745712538139</v>
      </c>
      <c r="BH3180">
        <v>74.1316634808</v>
      </c>
      <c r="BI3180">
        <v>73.332880815907899</v>
      </c>
    </row>
    <row r="3181" spans="1:61" x14ac:dyDescent="0.25">
      <c r="A3181" s="10" t="str">
        <f>VLOOKUP(D3181,'Index-Relations'!E:F,2,FALSE)</f>
        <v>ESG</v>
      </c>
      <c r="B3181" t="s">
        <v>3450</v>
      </c>
      <c r="C3181" s="53" t="s">
        <v>2765</v>
      </c>
      <c r="D3181" s="59" t="s">
        <v>3077</v>
      </c>
      <c r="E3181" s="59" t="s">
        <v>6597</v>
      </c>
      <c r="F3181" t="s">
        <v>2744</v>
      </c>
      <c r="G3181" t="s">
        <v>2745</v>
      </c>
      <c r="H3181" t="s">
        <v>2746</v>
      </c>
      <c r="I3181" s="52">
        <v>45474</v>
      </c>
      <c r="J3181" t="s">
        <v>2457</v>
      </c>
      <c r="K3181">
        <v>269</v>
      </c>
      <c r="L3181" s="73">
        <v>77.254260315168906</v>
      </c>
      <c r="M3181">
        <v>269</v>
      </c>
      <c r="N3181">
        <v>1</v>
      </c>
      <c r="O3181" s="73">
        <v>79.471515273411001</v>
      </c>
      <c r="P3181">
        <v>269</v>
      </c>
      <c r="Q3181">
        <v>1</v>
      </c>
      <c r="R3181">
        <v>262</v>
      </c>
      <c r="S3181">
        <v>0.98175908786944999</v>
      </c>
      <c r="T3181">
        <v>37.757467061902297</v>
      </c>
      <c r="U3181">
        <v>0.85503987683530802</v>
      </c>
      <c r="V3181">
        <v>225</v>
      </c>
      <c r="W3181">
        <v>0.114043796374452</v>
      </c>
      <c r="X3181">
        <v>52</v>
      </c>
      <c r="Y3181">
        <v>268</v>
      </c>
      <c r="Z3181">
        <v>0.99595695525461403</v>
      </c>
      <c r="AA3181">
        <v>33.8134142510334</v>
      </c>
      <c r="AB3181">
        <v>247</v>
      </c>
      <c r="AC3181">
        <v>0.936540120876584</v>
      </c>
      <c r="AD3181">
        <v>21</v>
      </c>
      <c r="AE3181">
        <v>5.9416834378028298E-2</v>
      </c>
      <c r="AF3181">
        <v>1</v>
      </c>
      <c r="AG3181">
        <v>4.0430447453868503E-3</v>
      </c>
      <c r="AH3181">
        <v>1.16317367808579E-3</v>
      </c>
      <c r="AI3181">
        <v>9</v>
      </c>
      <c r="AJ3181" s="73">
        <v>74.131559568353893</v>
      </c>
      <c r="AK3181">
        <v>269</v>
      </c>
      <c r="AL3181">
        <v>1</v>
      </c>
      <c r="AM3181">
        <v>0</v>
      </c>
      <c r="AN3181">
        <v>0</v>
      </c>
      <c r="AO3181">
        <v>0</v>
      </c>
      <c r="AP3181">
        <v>0</v>
      </c>
      <c r="AQ3181">
        <v>269</v>
      </c>
      <c r="AR3181">
        <v>0.999999999999999</v>
      </c>
      <c r="AS3181">
        <v>0</v>
      </c>
      <c r="AT3181">
        <v>0</v>
      </c>
      <c r="AU3181">
        <v>0</v>
      </c>
      <c r="AV3181">
        <v>0</v>
      </c>
      <c r="AW3181">
        <v>269</v>
      </c>
      <c r="AX3181">
        <v>0.999999999999999</v>
      </c>
      <c r="AY3181" s="73">
        <v>76.000986616625994</v>
      </c>
      <c r="AZ3181">
        <v>269</v>
      </c>
      <c r="BA3181">
        <v>1</v>
      </c>
      <c r="BB3181">
        <v>263</v>
      </c>
      <c r="BC3181">
        <v>0.96162646727590295</v>
      </c>
      <c r="BD3181">
        <v>6</v>
      </c>
      <c r="BE3181">
        <v>3.8373532724096798E-2</v>
      </c>
      <c r="BF3181">
        <v>77.254260315168906</v>
      </c>
      <c r="BG3181">
        <v>79.471515273411001</v>
      </c>
      <c r="BH3181">
        <v>76.000986616625994</v>
      </c>
      <c r="BI3181">
        <v>74.131559568353893</v>
      </c>
    </row>
    <row r="3182" spans="1:61" x14ac:dyDescent="0.25">
      <c r="A3182" s="10" t="str">
        <f>VLOOKUP(D3182,'Index-Relations'!E:F,2,FALSE)</f>
        <v>ESG</v>
      </c>
      <c r="B3182" t="s">
        <v>3450</v>
      </c>
      <c r="C3182" s="53" t="s">
        <v>2766</v>
      </c>
      <c r="D3182" s="59" t="s">
        <v>3077</v>
      </c>
      <c r="E3182" s="59" t="s">
        <v>6598</v>
      </c>
      <c r="F3182" t="s">
        <v>2744</v>
      </c>
      <c r="G3182" t="s">
        <v>2745</v>
      </c>
      <c r="H3182" t="s">
        <v>2746</v>
      </c>
      <c r="I3182" s="52">
        <v>45446</v>
      </c>
      <c r="J3182" t="s">
        <v>2457</v>
      </c>
      <c r="K3182">
        <v>272</v>
      </c>
      <c r="L3182" s="73">
        <v>77.357942931827907</v>
      </c>
      <c r="M3182">
        <v>272</v>
      </c>
      <c r="N3182">
        <v>1</v>
      </c>
      <c r="O3182" s="73">
        <v>79.659323051664998</v>
      </c>
      <c r="P3182">
        <v>272</v>
      </c>
      <c r="Q3182">
        <v>1</v>
      </c>
      <c r="R3182">
        <v>266</v>
      </c>
      <c r="S3182">
        <v>0.98528755023435199</v>
      </c>
      <c r="T3182">
        <v>38.254170782199097</v>
      </c>
      <c r="U3182">
        <v>0.85544045393199997</v>
      </c>
      <c r="V3182">
        <v>229</v>
      </c>
      <c r="W3182">
        <v>0.113507953222659</v>
      </c>
      <c r="X3182">
        <v>53</v>
      </c>
      <c r="Y3182">
        <v>272</v>
      </c>
      <c r="Z3182">
        <v>1</v>
      </c>
      <c r="AA3182">
        <v>37.2591242374762</v>
      </c>
      <c r="AB3182">
        <v>253</v>
      </c>
      <c r="AC3182">
        <v>0.96858812644072101</v>
      </c>
      <c r="AD3182">
        <v>19</v>
      </c>
      <c r="AE3182">
        <v>3.1411873559278901E-2</v>
      </c>
      <c r="AF3182">
        <v>0</v>
      </c>
      <c r="AG3182">
        <v>6.9390000000000004E-17</v>
      </c>
      <c r="AH3182">
        <v>1.1624230291596099E-3</v>
      </c>
      <c r="AI3182">
        <v>9</v>
      </c>
      <c r="AJ3182" s="73">
        <v>74.009831780284998</v>
      </c>
      <c r="AK3182">
        <v>272</v>
      </c>
      <c r="AL3182">
        <v>1</v>
      </c>
      <c r="AM3182">
        <v>0</v>
      </c>
      <c r="AN3182">
        <v>0</v>
      </c>
      <c r="AO3182">
        <v>0</v>
      </c>
      <c r="AP3182">
        <v>0</v>
      </c>
      <c r="AQ3182">
        <v>272</v>
      </c>
      <c r="AR3182">
        <v>1</v>
      </c>
      <c r="AS3182">
        <v>0</v>
      </c>
      <c r="AT3182">
        <v>0</v>
      </c>
      <c r="AU3182">
        <v>0</v>
      </c>
      <c r="AV3182">
        <v>0</v>
      </c>
      <c r="AW3182">
        <v>272</v>
      </c>
      <c r="AX3182">
        <v>0.999999999999999</v>
      </c>
      <c r="AY3182" s="73">
        <v>76.119277438207902</v>
      </c>
      <c r="AZ3182">
        <v>272</v>
      </c>
      <c r="BA3182">
        <v>1</v>
      </c>
      <c r="BB3182">
        <v>266</v>
      </c>
      <c r="BC3182">
        <v>0.96040625332430696</v>
      </c>
      <c r="BD3182">
        <v>6</v>
      </c>
      <c r="BE3182">
        <v>3.9593746675692397E-2</v>
      </c>
      <c r="BF3182">
        <v>77.357942931827907</v>
      </c>
      <c r="BG3182">
        <v>79.659323051664998</v>
      </c>
      <c r="BH3182">
        <v>76.119277438207902</v>
      </c>
      <c r="BI3182">
        <v>74.009831780284998</v>
      </c>
    </row>
    <row r="3183" spans="1:61" x14ac:dyDescent="0.25">
      <c r="A3183" s="10" t="str">
        <f>VLOOKUP(D3183,'Index-Relations'!E:F,2,FALSE)</f>
        <v>ESG</v>
      </c>
      <c r="B3183" t="s">
        <v>3450</v>
      </c>
      <c r="C3183" s="53" t="s">
        <v>2767</v>
      </c>
      <c r="D3183" s="59" t="s">
        <v>3077</v>
      </c>
      <c r="E3183" s="59" t="s">
        <v>6599</v>
      </c>
      <c r="F3183" t="s">
        <v>2744</v>
      </c>
      <c r="G3183" t="s">
        <v>2745</v>
      </c>
      <c r="H3183" t="s">
        <v>2746</v>
      </c>
      <c r="I3183" s="52">
        <v>45413</v>
      </c>
      <c r="J3183" t="s">
        <v>2457</v>
      </c>
      <c r="K3183">
        <v>272</v>
      </c>
      <c r="L3183" s="73">
        <v>77.214332394226901</v>
      </c>
      <c r="M3183">
        <v>272</v>
      </c>
      <c r="N3183">
        <v>1</v>
      </c>
      <c r="O3183" s="73">
        <v>79.508893696209</v>
      </c>
      <c r="P3183">
        <v>272</v>
      </c>
      <c r="Q3183">
        <v>1</v>
      </c>
      <c r="R3183">
        <v>266</v>
      </c>
      <c r="S3183">
        <v>0.98522142709882399</v>
      </c>
      <c r="T3183">
        <v>38.2989341677022</v>
      </c>
      <c r="U3183">
        <v>0.85629453586463899</v>
      </c>
      <c r="V3183">
        <v>229</v>
      </c>
      <c r="W3183">
        <v>0.11234961059177299</v>
      </c>
      <c r="X3183">
        <v>53</v>
      </c>
      <c r="Y3183">
        <v>272</v>
      </c>
      <c r="Z3183">
        <v>0.999999999999999</v>
      </c>
      <c r="AA3183">
        <v>38.645256695175703</v>
      </c>
      <c r="AB3183">
        <v>253</v>
      </c>
      <c r="AC3183">
        <v>0.96884341647358796</v>
      </c>
      <c r="AD3183">
        <v>19</v>
      </c>
      <c r="AE3183">
        <v>3.1156583526411801E-2</v>
      </c>
      <c r="AF3183">
        <v>0</v>
      </c>
      <c r="AG3183">
        <v>0</v>
      </c>
      <c r="AH3183">
        <v>1.13919224479538E-3</v>
      </c>
      <c r="AI3183">
        <v>9</v>
      </c>
      <c r="AJ3183" s="73">
        <v>73.949006214422994</v>
      </c>
      <c r="AK3183">
        <v>272</v>
      </c>
      <c r="AL3183">
        <v>1</v>
      </c>
      <c r="AM3183">
        <v>0</v>
      </c>
      <c r="AN3183">
        <v>0</v>
      </c>
      <c r="AO3183">
        <v>0</v>
      </c>
      <c r="AP3183">
        <v>0</v>
      </c>
      <c r="AQ3183">
        <v>272</v>
      </c>
      <c r="AR3183">
        <v>1</v>
      </c>
      <c r="AS3183">
        <v>0</v>
      </c>
      <c r="AT3183">
        <v>0</v>
      </c>
      <c r="AU3183">
        <v>0</v>
      </c>
      <c r="AV3183">
        <v>0</v>
      </c>
      <c r="AW3183">
        <v>272</v>
      </c>
      <c r="AX3183">
        <v>1</v>
      </c>
      <c r="AY3183" s="73">
        <v>75.902258274822898</v>
      </c>
      <c r="AZ3183">
        <v>272</v>
      </c>
      <c r="BA3183">
        <v>1</v>
      </c>
      <c r="BB3183">
        <v>266</v>
      </c>
      <c r="BC3183">
        <v>0.960234219420396</v>
      </c>
      <c r="BD3183">
        <v>6</v>
      </c>
      <c r="BE3183">
        <v>3.9765780579603102E-2</v>
      </c>
      <c r="BF3183">
        <v>77.214332394226901</v>
      </c>
      <c r="BG3183">
        <v>79.508893696209</v>
      </c>
      <c r="BH3183">
        <v>75.902258274822898</v>
      </c>
      <c r="BI3183">
        <v>73.949006214422994</v>
      </c>
    </row>
    <row r="3184" spans="1:61" x14ac:dyDescent="0.25">
      <c r="A3184" s="10" t="str">
        <f>VLOOKUP(D3184,'Index-Relations'!E:F,2,FALSE)</f>
        <v>ESG</v>
      </c>
      <c r="B3184" t="s">
        <v>3450</v>
      </c>
      <c r="C3184" s="53" t="s">
        <v>2768</v>
      </c>
      <c r="D3184" s="59" t="s">
        <v>3077</v>
      </c>
      <c r="E3184" s="59" t="s">
        <v>6600</v>
      </c>
      <c r="F3184" t="s">
        <v>2744</v>
      </c>
      <c r="G3184" t="s">
        <v>2745</v>
      </c>
      <c r="H3184" t="s">
        <v>2746</v>
      </c>
      <c r="I3184" s="52">
        <v>45383</v>
      </c>
      <c r="J3184" t="s">
        <v>2457</v>
      </c>
      <c r="K3184">
        <v>263</v>
      </c>
      <c r="L3184">
        <v>83.475060240745407</v>
      </c>
      <c r="M3184">
        <v>263</v>
      </c>
      <c r="N3184">
        <v>1</v>
      </c>
      <c r="O3184">
        <v>84.469116169323598</v>
      </c>
      <c r="P3184">
        <v>263</v>
      </c>
      <c r="Q3184">
        <v>1</v>
      </c>
      <c r="R3184">
        <v>258</v>
      </c>
      <c r="S3184">
        <v>0.98861544503542798</v>
      </c>
      <c r="T3184">
        <v>38.202480819561799</v>
      </c>
      <c r="U3184">
        <v>0.86643630632911195</v>
      </c>
      <c r="V3184">
        <v>220</v>
      </c>
      <c r="W3184">
        <v>0.132101401439634</v>
      </c>
      <c r="X3184">
        <v>47</v>
      </c>
      <c r="Y3184">
        <v>263</v>
      </c>
      <c r="Z3184">
        <v>0.999999999999999</v>
      </c>
      <c r="AA3184">
        <v>39.993375994308401</v>
      </c>
      <c r="AB3184">
        <v>239</v>
      </c>
      <c r="AC3184">
        <v>0.96373329051488699</v>
      </c>
      <c r="AD3184">
        <v>24</v>
      </c>
      <c r="AE3184">
        <v>3.6266709485112597E-2</v>
      </c>
      <c r="AF3184">
        <v>0</v>
      </c>
      <c r="AG3184">
        <v>0</v>
      </c>
      <c r="AH3184">
        <v>1.33421302909703E-3</v>
      </c>
      <c r="AI3184">
        <v>9</v>
      </c>
      <c r="AJ3184">
        <v>80.941045297910193</v>
      </c>
      <c r="AK3184">
        <v>263</v>
      </c>
      <c r="AL3184">
        <v>1</v>
      </c>
      <c r="AM3184">
        <v>0</v>
      </c>
      <c r="AN3184">
        <v>0</v>
      </c>
      <c r="AO3184">
        <v>0</v>
      </c>
      <c r="AP3184">
        <v>0</v>
      </c>
      <c r="AQ3184">
        <v>263</v>
      </c>
      <c r="AR3184">
        <v>0.999999999999999</v>
      </c>
      <c r="AS3184">
        <v>0</v>
      </c>
      <c r="AT3184">
        <v>0</v>
      </c>
      <c r="AU3184">
        <v>0</v>
      </c>
      <c r="AV3184">
        <v>0</v>
      </c>
      <c r="AW3184">
        <v>263</v>
      </c>
      <c r="AX3184">
        <v>0.999999999999999</v>
      </c>
      <c r="AY3184">
        <v>82.735121902827601</v>
      </c>
      <c r="AZ3184">
        <v>263</v>
      </c>
      <c r="BA3184">
        <v>1</v>
      </c>
      <c r="BB3184">
        <v>256</v>
      </c>
      <c r="BC3184">
        <v>0.94270562611132902</v>
      </c>
      <c r="BD3184">
        <v>7</v>
      </c>
      <c r="BE3184">
        <v>5.7294373888670203E-2</v>
      </c>
      <c r="BF3184">
        <v>77.652175093930893</v>
      </c>
      <c r="BG3184">
        <v>79.580340194443906</v>
      </c>
      <c r="BH3184">
        <v>76.574496022115895</v>
      </c>
      <c r="BI3184">
        <v>74.325035166147899</v>
      </c>
    </row>
    <row r="3185" spans="1:61" x14ac:dyDescent="0.25">
      <c r="A3185" s="10" t="str">
        <f>VLOOKUP(D3185,'Index-Relations'!E:F,2,FALSE)</f>
        <v>ESG</v>
      </c>
      <c r="B3185" t="s">
        <v>3450</v>
      </c>
      <c r="C3185" s="53" t="s">
        <v>2769</v>
      </c>
      <c r="D3185" s="59" t="s">
        <v>3077</v>
      </c>
      <c r="E3185" s="59" t="s">
        <v>6601</v>
      </c>
      <c r="F3185" t="s">
        <v>2744</v>
      </c>
      <c r="G3185" t="s">
        <v>2745</v>
      </c>
      <c r="H3185" t="s">
        <v>2746</v>
      </c>
      <c r="I3185" s="52">
        <v>45352</v>
      </c>
      <c r="J3185" t="s">
        <v>2457</v>
      </c>
      <c r="K3185">
        <v>263</v>
      </c>
      <c r="L3185">
        <v>84.433530062204298</v>
      </c>
      <c r="M3185">
        <v>263</v>
      </c>
      <c r="N3185">
        <v>1</v>
      </c>
      <c r="O3185">
        <v>84.643519515489004</v>
      </c>
      <c r="P3185">
        <v>263</v>
      </c>
      <c r="Q3185">
        <v>1</v>
      </c>
      <c r="R3185">
        <v>258</v>
      </c>
      <c r="S3185">
        <v>0.98876483252840297</v>
      </c>
      <c r="T3185">
        <v>38.216316607284</v>
      </c>
      <c r="U3185">
        <v>0.85749794074146701</v>
      </c>
      <c r="V3185">
        <v>218</v>
      </c>
      <c r="W3185">
        <v>0.120480857744988</v>
      </c>
      <c r="X3185">
        <v>44</v>
      </c>
      <c r="Y3185">
        <v>263</v>
      </c>
      <c r="Z3185">
        <v>0.999999999999999</v>
      </c>
      <c r="AA3185">
        <v>45.2410492005368</v>
      </c>
      <c r="AB3185">
        <v>239</v>
      </c>
      <c r="AC3185">
        <v>0.96458921414929899</v>
      </c>
      <c r="AD3185">
        <v>24</v>
      </c>
      <c r="AE3185">
        <v>3.5410785850700802E-2</v>
      </c>
      <c r="AF3185">
        <v>0</v>
      </c>
      <c r="AG3185">
        <v>0</v>
      </c>
      <c r="AH3185">
        <v>9.6282558708623797E-4</v>
      </c>
      <c r="AI3185">
        <v>6</v>
      </c>
      <c r="AJ3185">
        <v>81.957615422190401</v>
      </c>
      <c r="AK3185">
        <v>263</v>
      </c>
      <c r="AL3185">
        <v>1</v>
      </c>
      <c r="AM3185">
        <v>0</v>
      </c>
      <c r="AN3185">
        <v>0</v>
      </c>
      <c r="AO3185">
        <v>0</v>
      </c>
      <c r="AP3185">
        <v>0</v>
      </c>
      <c r="AQ3185">
        <v>263</v>
      </c>
      <c r="AR3185">
        <v>0.999999999999999</v>
      </c>
      <c r="AS3185">
        <v>0</v>
      </c>
      <c r="AT3185">
        <v>0</v>
      </c>
      <c r="AU3185">
        <v>0</v>
      </c>
      <c r="AV3185">
        <v>0</v>
      </c>
      <c r="AW3185">
        <v>263</v>
      </c>
      <c r="AX3185">
        <v>1</v>
      </c>
      <c r="AY3185">
        <v>83.985538307144296</v>
      </c>
      <c r="AZ3185">
        <v>263</v>
      </c>
      <c r="BA3185">
        <v>1</v>
      </c>
      <c r="BB3185">
        <v>256</v>
      </c>
      <c r="BC3185">
        <v>0.94258994530556295</v>
      </c>
      <c r="BD3185">
        <v>7</v>
      </c>
      <c r="BE3185">
        <v>5.7410054694436802E-2</v>
      </c>
      <c r="BF3185">
        <v>78.947021053979</v>
      </c>
      <c r="BG3185">
        <v>79.851915918312898</v>
      </c>
      <c r="BH3185">
        <v>78.211542471114996</v>
      </c>
      <c r="BI3185">
        <v>75.589999189492005</v>
      </c>
    </row>
    <row r="3186" spans="1:61" x14ac:dyDescent="0.25">
      <c r="A3186" s="10" t="str">
        <f>VLOOKUP(D3186,'Index-Relations'!E:F,2,FALSE)</f>
        <v>ESG</v>
      </c>
      <c r="B3186" t="s">
        <v>3450</v>
      </c>
      <c r="C3186" s="53" t="s">
        <v>2770</v>
      </c>
      <c r="D3186" s="59" t="s">
        <v>3077</v>
      </c>
      <c r="E3186" s="59" t="s">
        <v>6602</v>
      </c>
      <c r="F3186" t="s">
        <v>2744</v>
      </c>
      <c r="G3186" t="s">
        <v>2745</v>
      </c>
      <c r="H3186" t="s">
        <v>2746</v>
      </c>
      <c r="I3186" s="52">
        <v>45323</v>
      </c>
      <c r="J3186" t="s">
        <v>2457</v>
      </c>
      <c r="K3186">
        <v>262</v>
      </c>
      <c r="L3186">
        <v>84.502909650921694</v>
      </c>
      <c r="M3186">
        <v>262</v>
      </c>
      <c r="N3186">
        <v>1</v>
      </c>
      <c r="O3186">
        <v>84.418901738773599</v>
      </c>
      <c r="P3186">
        <v>262</v>
      </c>
      <c r="Q3186">
        <v>1</v>
      </c>
      <c r="R3186">
        <v>257</v>
      </c>
      <c r="S3186">
        <v>0.98796852075052</v>
      </c>
      <c r="T3186">
        <v>38.401500448995797</v>
      </c>
      <c r="U3186">
        <v>0.85873577875282303</v>
      </c>
      <c r="V3186">
        <v>217</v>
      </c>
      <c r="W3186">
        <v>0.123312328137724</v>
      </c>
      <c r="X3186">
        <v>43</v>
      </c>
      <c r="Y3186">
        <v>262</v>
      </c>
      <c r="Z3186">
        <v>1</v>
      </c>
      <c r="AA3186">
        <v>39.962243329674898</v>
      </c>
      <c r="AB3186">
        <v>238</v>
      </c>
      <c r="AC3186">
        <v>0.96454382279540296</v>
      </c>
      <c r="AD3186">
        <v>24</v>
      </c>
      <c r="AE3186">
        <v>3.5456177204596998E-2</v>
      </c>
      <c r="AF3186">
        <v>0</v>
      </c>
      <c r="AG3186">
        <v>0</v>
      </c>
      <c r="AH3186">
        <v>1.00931775173065E-3</v>
      </c>
      <c r="AI3186">
        <v>6</v>
      </c>
      <c r="AJ3186">
        <v>81.933720355804894</v>
      </c>
      <c r="AK3186">
        <v>262</v>
      </c>
      <c r="AL3186">
        <v>1</v>
      </c>
      <c r="AM3186">
        <v>0</v>
      </c>
      <c r="AN3186">
        <v>0</v>
      </c>
      <c r="AO3186">
        <v>0</v>
      </c>
      <c r="AP3186">
        <v>0</v>
      </c>
      <c r="AQ3186">
        <v>262</v>
      </c>
      <c r="AR3186">
        <v>0.999999999999999</v>
      </c>
      <c r="AS3186">
        <v>0</v>
      </c>
      <c r="AT3186">
        <v>0</v>
      </c>
      <c r="AU3186">
        <v>0</v>
      </c>
      <c r="AV3186">
        <v>0</v>
      </c>
      <c r="AW3186">
        <v>262</v>
      </c>
      <c r="AX3186">
        <v>0.999999999999999</v>
      </c>
      <c r="AY3186">
        <v>84.298588199841603</v>
      </c>
      <c r="AZ3186">
        <v>262</v>
      </c>
      <c r="BA3186">
        <v>1</v>
      </c>
      <c r="BB3186">
        <v>255</v>
      </c>
      <c r="BC3186">
        <v>0.936283560648696</v>
      </c>
      <c r="BD3186">
        <v>7</v>
      </c>
      <c r="BE3186">
        <v>6.3716439351303403E-2</v>
      </c>
      <c r="BF3186">
        <v>78.876873170080003</v>
      </c>
      <c r="BG3186">
        <v>79.499657256935905</v>
      </c>
      <c r="BH3186">
        <v>78.398891966335</v>
      </c>
      <c r="BI3186">
        <v>75.602646320462895</v>
      </c>
    </row>
    <row r="3187" spans="1:61" x14ac:dyDescent="0.25">
      <c r="A3187" s="10" t="str">
        <f>VLOOKUP(D3187,'Index-Relations'!E:F,2,FALSE)</f>
        <v>BM</v>
      </c>
      <c r="B3187" t="s">
        <v>3450</v>
      </c>
      <c r="C3187" s="53" t="s">
        <v>2760</v>
      </c>
      <c r="D3187" s="59" t="s">
        <v>2863</v>
      </c>
      <c r="E3187" s="59" t="s">
        <v>6603</v>
      </c>
      <c r="F3187" t="s">
        <v>1338</v>
      </c>
      <c r="G3187" t="s">
        <v>517</v>
      </c>
      <c r="H3187" t="s">
        <v>1339</v>
      </c>
      <c r="I3187" s="52">
        <v>45658</v>
      </c>
      <c r="J3187" t="s">
        <v>2457</v>
      </c>
      <c r="K3187">
        <v>1556</v>
      </c>
      <c r="L3187" s="73">
        <v>60.139795139348998</v>
      </c>
      <c r="M3187">
        <v>1536</v>
      </c>
      <c r="N3187">
        <v>0.99731268868328904</v>
      </c>
      <c r="O3187" s="73">
        <v>66.706050939235794</v>
      </c>
      <c r="P3187">
        <v>1536</v>
      </c>
      <c r="Q3187">
        <v>0.99731268868328904</v>
      </c>
      <c r="R3187">
        <v>1497</v>
      </c>
      <c r="S3187">
        <v>0.98895198226507497</v>
      </c>
      <c r="T3187">
        <v>33.048800405792299</v>
      </c>
      <c r="U3187">
        <v>0.66949066039466298</v>
      </c>
      <c r="V3187">
        <v>1113</v>
      </c>
      <c r="W3187">
        <v>0.11674788303923</v>
      </c>
      <c r="X3187">
        <v>216</v>
      </c>
      <c r="Y3187">
        <v>1535</v>
      </c>
      <c r="Z3187">
        <v>0.99653041887243099</v>
      </c>
      <c r="AA3187">
        <v>35.182109509876703</v>
      </c>
      <c r="AB3187">
        <v>1283</v>
      </c>
      <c r="AC3187">
        <v>0.91827095534908398</v>
      </c>
      <c r="AD3187">
        <v>251</v>
      </c>
      <c r="AE3187">
        <v>7.8243046117255702E-2</v>
      </c>
      <c r="AF3187">
        <v>22</v>
      </c>
      <c r="AG3187">
        <v>3.4859985336594601E-3</v>
      </c>
      <c r="AH3187">
        <v>7.6309898817620604E-3</v>
      </c>
      <c r="AI3187">
        <v>108</v>
      </c>
      <c r="AJ3187" s="73">
        <v>56.7411124925653</v>
      </c>
      <c r="AK3187">
        <v>1536</v>
      </c>
      <c r="AL3187">
        <v>0.99731268868328904</v>
      </c>
      <c r="AM3187">
        <v>9.7646003928156307E-3</v>
      </c>
      <c r="AN3187">
        <v>11</v>
      </c>
      <c r="AO3187">
        <v>5.1576513774831299E-3</v>
      </c>
      <c r="AP3187">
        <v>7</v>
      </c>
      <c r="AQ3187">
        <v>1552</v>
      </c>
      <c r="AR3187">
        <v>0.99971233966017603</v>
      </c>
      <c r="AS3187">
        <v>1.5415750964812101E-2</v>
      </c>
      <c r="AT3187">
        <v>16</v>
      </c>
      <c r="AU3187">
        <v>5.9289769070984804E-3</v>
      </c>
      <c r="AV3187">
        <v>6</v>
      </c>
      <c r="AW3187">
        <v>1552</v>
      </c>
      <c r="AX3187">
        <v>0.99971233966017603</v>
      </c>
      <c r="AY3187" s="73">
        <v>57.516502157756101</v>
      </c>
      <c r="AZ3187">
        <v>1536</v>
      </c>
      <c r="BA3187">
        <v>0.99731268868328904</v>
      </c>
      <c r="BB3187">
        <v>1499</v>
      </c>
      <c r="BC3187">
        <v>0.87305769747704698</v>
      </c>
      <c r="BD3187">
        <v>46</v>
      </c>
      <c r="BE3187">
        <v>0.12149699080564599</v>
      </c>
      <c r="BF3187">
        <v>60.139795139348998</v>
      </c>
      <c r="BG3187">
        <v>66.706050939235794</v>
      </c>
      <c r="BH3187">
        <v>57.516502157756101</v>
      </c>
      <c r="BI3187">
        <v>56.7411124925653</v>
      </c>
    </row>
    <row r="3188" spans="1:61" x14ac:dyDescent="0.25">
      <c r="A3188" s="10" t="str">
        <f>VLOOKUP(D3188,'Index-Relations'!E:F,2,FALSE)</f>
        <v>BM</v>
      </c>
      <c r="B3188" t="s">
        <v>3450</v>
      </c>
      <c r="C3188" s="53" t="s">
        <v>2761</v>
      </c>
      <c r="D3188" s="59" t="s">
        <v>2863</v>
      </c>
      <c r="E3188" s="59" t="s">
        <v>6604</v>
      </c>
      <c r="F3188" t="s">
        <v>1338</v>
      </c>
      <c r="G3188" t="s">
        <v>517</v>
      </c>
      <c r="H3188" t="s">
        <v>1339</v>
      </c>
      <c r="I3188" s="52">
        <v>45628</v>
      </c>
      <c r="J3188" t="s">
        <v>2457</v>
      </c>
      <c r="K3188">
        <v>1559</v>
      </c>
      <c r="L3188" s="73">
        <v>60.245645464111199</v>
      </c>
      <c r="M3188">
        <v>1536</v>
      </c>
      <c r="N3188">
        <v>0.99717624657692905</v>
      </c>
      <c r="O3188" s="73">
        <v>66.636961131696694</v>
      </c>
      <c r="P3188">
        <v>1536</v>
      </c>
      <c r="Q3188">
        <v>0.99717624657692905</v>
      </c>
      <c r="R3188">
        <v>1497</v>
      </c>
      <c r="S3188">
        <v>0.98866678815723896</v>
      </c>
      <c r="T3188">
        <v>33.104697941334599</v>
      </c>
      <c r="U3188">
        <v>0.67133608184145899</v>
      </c>
      <c r="V3188">
        <v>1111</v>
      </c>
      <c r="W3188">
        <v>0.11581211346338</v>
      </c>
      <c r="X3188">
        <v>216</v>
      </c>
      <c r="Y3188">
        <v>1534</v>
      </c>
      <c r="Z3188">
        <v>0.99631026793359201</v>
      </c>
      <c r="AA3188">
        <v>32.721555804936202</v>
      </c>
      <c r="AB3188">
        <v>1285</v>
      </c>
      <c r="AC3188">
        <v>0.91686402928609001</v>
      </c>
      <c r="AD3188">
        <v>248</v>
      </c>
      <c r="AE3188">
        <v>7.94326662571984E-2</v>
      </c>
      <c r="AF3188">
        <v>26</v>
      </c>
      <c r="AG3188">
        <v>3.7033044567112202E-3</v>
      </c>
      <c r="AH3188">
        <v>7.4881136997405401E-3</v>
      </c>
      <c r="AI3188">
        <v>107</v>
      </c>
      <c r="AJ3188" s="73">
        <v>56.875953902389497</v>
      </c>
      <c r="AK3188">
        <v>1536</v>
      </c>
      <c r="AL3188">
        <v>0.99717624657692905</v>
      </c>
      <c r="AM3188">
        <v>1.0109681575996799E-2</v>
      </c>
      <c r="AN3188">
        <v>11</v>
      </c>
      <c r="AO3188">
        <v>5.3582220958834298E-3</v>
      </c>
      <c r="AP3188">
        <v>7</v>
      </c>
      <c r="AQ3188">
        <v>1552</v>
      </c>
      <c r="AR3188">
        <v>0.99957160336464601</v>
      </c>
      <c r="AS3188">
        <v>1.53731216250602E-2</v>
      </c>
      <c r="AT3188">
        <v>16</v>
      </c>
      <c r="AU3188">
        <v>6.3123861358041298E-3</v>
      </c>
      <c r="AV3188">
        <v>6</v>
      </c>
      <c r="AW3188">
        <v>1552</v>
      </c>
      <c r="AX3188">
        <v>0.99957160336464601</v>
      </c>
      <c r="AY3188" s="73">
        <v>57.797077322916103</v>
      </c>
      <c r="AZ3188">
        <v>1536</v>
      </c>
      <c r="BA3188">
        <v>0.99717624657692905</v>
      </c>
      <c r="BB3188">
        <v>1499</v>
      </c>
      <c r="BC3188">
        <v>0.87691395949103801</v>
      </c>
      <c r="BD3188">
        <v>46</v>
      </c>
      <c r="BE3188">
        <v>0.117299421777725</v>
      </c>
      <c r="BF3188">
        <v>60.245645464111199</v>
      </c>
      <c r="BG3188">
        <v>66.636961131696694</v>
      </c>
      <c r="BH3188">
        <v>57.797077322916103</v>
      </c>
      <c r="BI3188">
        <v>56.875953902389497</v>
      </c>
    </row>
    <row r="3189" spans="1:61" x14ac:dyDescent="0.25">
      <c r="A3189" s="10" t="str">
        <f>VLOOKUP(D3189,'Index-Relations'!E:F,2,FALSE)</f>
        <v>BM</v>
      </c>
      <c r="B3189" t="s">
        <v>3450</v>
      </c>
      <c r="C3189" s="53" t="s">
        <v>2762</v>
      </c>
      <c r="D3189" s="59" t="s">
        <v>2863</v>
      </c>
      <c r="E3189" s="59" t="s">
        <v>6605</v>
      </c>
      <c r="F3189" t="s">
        <v>1338</v>
      </c>
      <c r="G3189" t="s">
        <v>517</v>
      </c>
      <c r="H3189" t="s">
        <v>1339</v>
      </c>
      <c r="I3189" s="52">
        <v>45597</v>
      </c>
      <c r="J3189" t="s">
        <v>2457</v>
      </c>
      <c r="K3189">
        <v>1559</v>
      </c>
      <c r="L3189" s="73">
        <v>60.800578863857197</v>
      </c>
      <c r="M3189">
        <v>1536</v>
      </c>
      <c r="N3189">
        <v>0.99721975009848596</v>
      </c>
      <c r="O3189" s="73">
        <v>67.0636875113087</v>
      </c>
      <c r="P3189">
        <v>1536</v>
      </c>
      <c r="Q3189">
        <v>0.99721975009848596</v>
      </c>
      <c r="R3189">
        <v>1497</v>
      </c>
      <c r="S3189">
        <v>0.98932039820774897</v>
      </c>
      <c r="T3189">
        <v>33.234537177506098</v>
      </c>
      <c r="U3189">
        <v>0.67323728232458402</v>
      </c>
      <c r="V3189">
        <v>1109</v>
      </c>
      <c r="W3189">
        <v>0.116530563631489</v>
      </c>
      <c r="X3189">
        <v>217</v>
      </c>
      <c r="Y3189">
        <v>1534</v>
      </c>
      <c r="Z3189">
        <v>0.99635345978687695</v>
      </c>
      <c r="AA3189">
        <v>34.0450492062634</v>
      </c>
      <c r="AB3189">
        <v>1281</v>
      </c>
      <c r="AC3189">
        <v>0.91581662957015897</v>
      </c>
      <c r="AD3189">
        <v>252</v>
      </c>
      <c r="AE3189">
        <v>8.05198998446751E-2</v>
      </c>
      <c r="AF3189">
        <v>26</v>
      </c>
      <c r="AG3189">
        <v>3.6634705851653301E-3</v>
      </c>
      <c r="AH3189">
        <v>8.1504055422086195E-3</v>
      </c>
      <c r="AI3189">
        <v>106</v>
      </c>
      <c r="AJ3189" s="73">
        <v>57.513080117766499</v>
      </c>
      <c r="AK3189">
        <v>1536</v>
      </c>
      <c r="AL3189">
        <v>0.99721975009848596</v>
      </c>
      <c r="AM3189">
        <v>1.0758719412597199E-2</v>
      </c>
      <c r="AN3189">
        <v>10</v>
      </c>
      <c r="AO3189">
        <v>4.1795571191966096E-3</v>
      </c>
      <c r="AP3189">
        <v>6</v>
      </c>
      <c r="AQ3189">
        <v>1551</v>
      </c>
      <c r="AR3189">
        <v>0.99949734021039904</v>
      </c>
      <c r="AS3189">
        <v>1.57442278608683E-2</v>
      </c>
      <c r="AT3189">
        <v>16</v>
      </c>
      <c r="AU3189">
        <v>6.3514110839729097E-3</v>
      </c>
      <c r="AV3189">
        <v>6</v>
      </c>
      <c r="AW3189">
        <v>1551</v>
      </c>
      <c r="AX3189">
        <v>0.99949734021039904</v>
      </c>
      <c r="AY3189" s="73">
        <v>58.298379093657097</v>
      </c>
      <c r="AZ3189">
        <v>1536</v>
      </c>
      <c r="BA3189">
        <v>0.99721975009848596</v>
      </c>
      <c r="BB3189">
        <v>1495</v>
      </c>
      <c r="BC3189">
        <v>0.87644113004319901</v>
      </c>
      <c r="BD3189">
        <v>50</v>
      </c>
      <c r="BE3189">
        <v>0.118876653048003</v>
      </c>
      <c r="BF3189">
        <v>60.800578863857197</v>
      </c>
      <c r="BG3189">
        <v>67.0636875113087</v>
      </c>
      <c r="BH3189">
        <v>58.298379093657097</v>
      </c>
      <c r="BI3189">
        <v>57.513080117766499</v>
      </c>
    </row>
    <row r="3190" spans="1:61" x14ac:dyDescent="0.25">
      <c r="A3190" s="10" t="str">
        <f>VLOOKUP(D3190,'Index-Relations'!E:F,2,FALSE)</f>
        <v>BM</v>
      </c>
      <c r="B3190" t="s">
        <v>3450</v>
      </c>
      <c r="C3190" s="53" t="s">
        <v>2763</v>
      </c>
      <c r="D3190" s="59" t="s">
        <v>2863</v>
      </c>
      <c r="E3190" s="59" t="s">
        <v>6606</v>
      </c>
      <c r="F3190" t="s">
        <v>1338</v>
      </c>
      <c r="G3190" t="s">
        <v>517</v>
      </c>
      <c r="H3190" t="s">
        <v>1339</v>
      </c>
      <c r="I3190" s="52">
        <v>45566</v>
      </c>
      <c r="J3190" t="s">
        <v>2457</v>
      </c>
      <c r="K3190">
        <v>1557</v>
      </c>
      <c r="L3190" s="73">
        <v>60.9802905077932</v>
      </c>
      <c r="M3190">
        <v>1536</v>
      </c>
      <c r="N3190">
        <v>0.99754649543705698</v>
      </c>
      <c r="O3190" s="73">
        <v>67.247219308592705</v>
      </c>
      <c r="P3190">
        <v>1536</v>
      </c>
      <c r="Q3190">
        <v>0.99754649543705698</v>
      </c>
      <c r="R3190">
        <v>1497</v>
      </c>
      <c r="S3190">
        <v>0.98985138852841803</v>
      </c>
      <c r="T3190">
        <v>33.5073508384056</v>
      </c>
      <c r="U3190">
        <v>0.67402635995574001</v>
      </c>
      <c r="V3190">
        <v>1106</v>
      </c>
      <c r="W3190">
        <v>0.118451951380009</v>
      </c>
      <c r="X3190">
        <v>216</v>
      </c>
      <c r="Y3190">
        <v>1534</v>
      </c>
      <c r="Z3190">
        <v>0.99670364917920395</v>
      </c>
      <c r="AA3190">
        <v>34.628624943376799</v>
      </c>
      <c r="AB3190">
        <v>1292</v>
      </c>
      <c r="AC3190">
        <v>0.93051415527221304</v>
      </c>
      <c r="AD3190">
        <v>241</v>
      </c>
      <c r="AE3190">
        <v>6.6171390733948995E-2</v>
      </c>
      <c r="AF3190">
        <v>24</v>
      </c>
      <c r="AG3190">
        <v>3.3144539938371599E-3</v>
      </c>
      <c r="AH3190">
        <v>7.3537114042144698E-3</v>
      </c>
      <c r="AI3190">
        <v>106</v>
      </c>
      <c r="AJ3190" s="73">
        <v>57.624901919886497</v>
      </c>
      <c r="AK3190">
        <v>1536</v>
      </c>
      <c r="AL3190">
        <v>0.99754649543705698</v>
      </c>
      <c r="AM3190">
        <v>1.1003814544167601E-2</v>
      </c>
      <c r="AN3190">
        <v>10</v>
      </c>
      <c r="AO3190">
        <v>4.2169403778706703E-3</v>
      </c>
      <c r="AP3190">
        <v>6</v>
      </c>
      <c r="AQ3190">
        <v>1551</v>
      </c>
      <c r="AR3190">
        <v>0.99962696101839699</v>
      </c>
      <c r="AS3190">
        <v>1.5392468354650499E-2</v>
      </c>
      <c r="AT3190">
        <v>16</v>
      </c>
      <c r="AU3190">
        <v>5.9475714601319998E-3</v>
      </c>
      <c r="AV3190">
        <v>6</v>
      </c>
      <c r="AW3190">
        <v>1551</v>
      </c>
      <c r="AX3190">
        <v>0.99962696101839699</v>
      </c>
      <c r="AY3190" s="73">
        <v>58.468627990615197</v>
      </c>
      <c r="AZ3190">
        <v>1536</v>
      </c>
      <c r="BA3190">
        <v>0.99754649543705698</v>
      </c>
      <c r="BB3190">
        <v>1495</v>
      </c>
      <c r="BC3190">
        <v>0.87649508636130402</v>
      </c>
      <c r="BD3190">
        <v>50</v>
      </c>
      <c r="BE3190">
        <v>0.11891493427922099</v>
      </c>
      <c r="BF3190">
        <v>60.9802905077932</v>
      </c>
      <c r="BG3190">
        <v>67.247219308592705</v>
      </c>
      <c r="BH3190">
        <v>58.468627990615197</v>
      </c>
      <c r="BI3190">
        <v>57.624901919886497</v>
      </c>
    </row>
    <row r="3191" spans="1:61" x14ac:dyDescent="0.25">
      <c r="A3191" s="10" t="str">
        <f>VLOOKUP(D3191,'Index-Relations'!E:F,2,FALSE)</f>
        <v>BM</v>
      </c>
      <c r="B3191" t="s">
        <v>3450</v>
      </c>
      <c r="C3191" s="53" t="s">
        <v>2764</v>
      </c>
      <c r="D3191" s="59" t="s">
        <v>2863</v>
      </c>
      <c r="E3191" s="59" t="s">
        <v>6607</v>
      </c>
      <c r="F3191" t="s">
        <v>1338</v>
      </c>
      <c r="G3191" t="s">
        <v>517</v>
      </c>
      <c r="H3191" t="s">
        <v>1339</v>
      </c>
      <c r="I3191" s="52">
        <v>45537</v>
      </c>
      <c r="J3191" t="s">
        <v>2457</v>
      </c>
      <c r="K3191">
        <v>1686</v>
      </c>
      <c r="L3191" s="73">
        <v>61.375168795596501</v>
      </c>
      <c r="M3191">
        <v>1667</v>
      </c>
      <c r="N3191">
        <v>0.99804081498097696</v>
      </c>
      <c r="O3191" s="73">
        <v>67.203457313372297</v>
      </c>
      <c r="P3191">
        <v>1667</v>
      </c>
      <c r="Q3191">
        <v>0.99804081498097696</v>
      </c>
      <c r="R3191">
        <v>1619</v>
      </c>
      <c r="S3191">
        <v>0.99140617417807597</v>
      </c>
      <c r="T3191">
        <v>33.4984256011791</v>
      </c>
      <c r="U3191">
        <v>0.68332438717247201</v>
      </c>
      <c r="V3191">
        <v>1197</v>
      </c>
      <c r="W3191">
        <v>0.122645609986964</v>
      </c>
      <c r="X3191">
        <v>232</v>
      </c>
      <c r="Y3191">
        <v>1664</v>
      </c>
      <c r="Z3191">
        <v>0.99719995291701702</v>
      </c>
      <c r="AA3191">
        <v>34.950276662733003</v>
      </c>
      <c r="AB3191">
        <v>1417</v>
      </c>
      <c r="AC3191">
        <v>0.94371906149353102</v>
      </c>
      <c r="AD3191">
        <v>273</v>
      </c>
      <c r="AE3191">
        <v>6.3738253642280598E-2</v>
      </c>
      <c r="AF3191">
        <v>-4</v>
      </c>
      <c r="AG3191">
        <v>0</v>
      </c>
      <c r="AH3191">
        <v>7.1695824140447896E-3</v>
      </c>
      <c r="AI3191">
        <v>109</v>
      </c>
      <c r="AJ3191" s="73">
        <v>58.105751865383802</v>
      </c>
      <c r="AK3191">
        <v>1667</v>
      </c>
      <c r="AL3191">
        <v>0.99804081498097696</v>
      </c>
      <c r="AM3191">
        <v>1.11737362247509E-2</v>
      </c>
      <c r="AN3191">
        <v>10</v>
      </c>
      <c r="AO3191">
        <v>4.23220805331E-3</v>
      </c>
      <c r="AP3191">
        <v>5</v>
      </c>
      <c r="AQ3191">
        <v>1681</v>
      </c>
      <c r="AR3191">
        <v>0.99972544100623095</v>
      </c>
      <c r="AS3191">
        <v>1.55397599772565E-2</v>
      </c>
      <c r="AT3191">
        <v>15</v>
      </c>
      <c r="AU3191">
        <v>6.2541116583497E-3</v>
      </c>
      <c r="AV3191">
        <v>8</v>
      </c>
      <c r="AW3191">
        <v>1681</v>
      </c>
      <c r="AX3191">
        <v>0.99972544100623095</v>
      </c>
      <c r="AY3191" s="73">
        <v>59.065678339923203</v>
      </c>
      <c r="AZ3191">
        <v>1667</v>
      </c>
      <c r="BA3191">
        <v>0.99804081498097696</v>
      </c>
      <c r="BB3191">
        <v>1626</v>
      </c>
      <c r="BC3191">
        <v>0.88109652258212201</v>
      </c>
      <c r="BD3191">
        <v>50</v>
      </c>
      <c r="BE3191">
        <v>0.114396710370799</v>
      </c>
      <c r="BF3191">
        <v>61.375168795596501</v>
      </c>
      <c r="BG3191">
        <v>67.203457313372297</v>
      </c>
      <c r="BH3191">
        <v>59.065678339923203</v>
      </c>
      <c r="BI3191">
        <v>58.105751865383802</v>
      </c>
    </row>
    <row r="3192" spans="1:61" x14ac:dyDescent="0.25">
      <c r="A3192" s="10" t="str">
        <f>VLOOKUP(D3192,'Index-Relations'!E:F,2,FALSE)</f>
        <v>BM</v>
      </c>
      <c r="B3192" t="s">
        <v>3450</v>
      </c>
      <c r="C3192" s="53" t="s">
        <v>3350</v>
      </c>
      <c r="D3192" s="59" t="s">
        <v>2863</v>
      </c>
      <c r="E3192" s="59" t="s">
        <v>6608</v>
      </c>
      <c r="F3192" t="s">
        <v>1338</v>
      </c>
      <c r="G3192" t="s">
        <v>517</v>
      </c>
      <c r="H3192" t="s">
        <v>1339</v>
      </c>
      <c r="I3192" s="52">
        <v>45505</v>
      </c>
      <c r="J3192" t="s">
        <v>2457</v>
      </c>
      <c r="K3192">
        <v>1686</v>
      </c>
      <c r="L3192" s="73">
        <v>61.580867761729202</v>
      </c>
      <c r="M3192">
        <v>1667</v>
      </c>
      <c r="N3192">
        <v>0.99808507277832303</v>
      </c>
      <c r="O3192" s="73">
        <v>67.194377654661395</v>
      </c>
      <c r="P3192">
        <v>1667</v>
      </c>
      <c r="Q3192">
        <v>0.99808507277832303</v>
      </c>
      <c r="R3192">
        <v>1619</v>
      </c>
      <c r="S3192">
        <v>0.99143445806644304</v>
      </c>
      <c r="T3192">
        <v>33.505285598956597</v>
      </c>
      <c r="U3192">
        <v>0.68539270075317804</v>
      </c>
      <c r="V3192">
        <v>1200</v>
      </c>
      <c r="W3192">
        <v>0.12929895779315001</v>
      </c>
      <c r="X3192">
        <v>232</v>
      </c>
      <c r="Y3192">
        <v>1664</v>
      </c>
      <c r="Z3192">
        <v>0.99732132994929201</v>
      </c>
      <c r="AA3192">
        <v>35.776580459033099</v>
      </c>
      <c r="AB3192">
        <v>1401</v>
      </c>
      <c r="AC3192">
        <v>0.94516287406699095</v>
      </c>
      <c r="AD3192">
        <v>262</v>
      </c>
      <c r="AE3192">
        <v>5.2136962123797197E-2</v>
      </c>
      <c r="AF3192">
        <v>23</v>
      </c>
      <c r="AG3192">
        <v>2.7001638092112798E-3</v>
      </c>
      <c r="AH3192">
        <v>7.1161911089937697E-3</v>
      </c>
      <c r="AI3192">
        <v>109</v>
      </c>
      <c r="AJ3192" s="73">
        <v>58.267019228908701</v>
      </c>
      <c r="AK3192">
        <v>1667</v>
      </c>
      <c r="AL3192">
        <v>0.99808507277832303</v>
      </c>
      <c r="AM3192">
        <v>1.09794828175078E-2</v>
      </c>
      <c r="AN3192">
        <v>10</v>
      </c>
      <c r="AO3192">
        <v>4.1420587210944399E-3</v>
      </c>
      <c r="AP3192">
        <v>5</v>
      </c>
      <c r="AQ3192">
        <v>1679</v>
      </c>
      <c r="AR3192">
        <v>0.99897942259845796</v>
      </c>
      <c r="AS3192">
        <v>1.6011367442628301E-2</v>
      </c>
      <c r="AT3192">
        <v>17</v>
      </c>
      <c r="AU3192">
        <v>6.00847067114908E-3</v>
      </c>
      <c r="AV3192">
        <v>8</v>
      </c>
      <c r="AW3192">
        <v>1678</v>
      </c>
      <c r="AX3192">
        <v>0.99897333958720103</v>
      </c>
      <c r="AY3192" s="73">
        <v>59.415122107855403</v>
      </c>
      <c r="AZ3192">
        <v>1667</v>
      </c>
      <c r="BA3192">
        <v>0.99808507277832303</v>
      </c>
      <c r="BB3192">
        <v>1628</v>
      </c>
      <c r="BC3192">
        <v>0.88292753075396702</v>
      </c>
      <c r="BD3192">
        <v>46</v>
      </c>
      <c r="BE3192">
        <v>0.111909833123396</v>
      </c>
      <c r="BF3192">
        <v>61.580867761729202</v>
      </c>
      <c r="BG3192">
        <v>67.194377654661395</v>
      </c>
      <c r="BH3192">
        <v>59.415122107855403</v>
      </c>
      <c r="BI3192">
        <v>58.267019228908701</v>
      </c>
    </row>
    <row r="3193" spans="1:61" x14ac:dyDescent="0.25">
      <c r="A3193" s="10" t="str">
        <f>VLOOKUP(D3193,'Index-Relations'!E:F,2,FALSE)</f>
        <v>BM</v>
      </c>
      <c r="B3193" t="s">
        <v>3450</v>
      </c>
      <c r="C3193" s="53" t="s">
        <v>2765</v>
      </c>
      <c r="D3193" s="59" t="s">
        <v>2863</v>
      </c>
      <c r="E3193" s="59" t="s">
        <v>6609</v>
      </c>
      <c r="F3193" t="s">
        <v>1338</v>
      </c>
      <c r="G3193" t="s">
        <v>517</v>
      </c>
      <c r="H3193" t="s">
        <v>1339</v>
      </c>
      <c r="I3193" s="52">
        <v>45474</v>
      </c>
      <c r="J3193" t="s">
        <v>2457</v>
      </c>
      <c r="K3193">
        <v>1687</v>
      </c>
      <c r="L3193" s="73">
        <v>62.154193400612598</v>
      </c>
      <c r="M3193">
        <v>1668</v>
      </c>
      <c r="N3193">
        <v>0.99815725272679101</v>
      </c>
      <c r="O3193" s="73">
        <v>67.4209716562642</v>
      </c>
      <c r="P3193">
        <v>1668</v>
      </c>
      <c r="Q3193">
        <v>0.99815725272679101</v>
      </c>
      <c r="R3193">
        <v>1620</v>
      </c>
      <c r="S3193">
        <v>0.99156528144094502</v>
      </c>
      <c r="T3193">
        <v>33.139116885116202</v>
      </c>
      <c r="U3193">
        <v>0.69246280918408099</v>
      </c>
      <c r="V3193">
        <v>1192</v>
      </c>
      <c r="W3193">
        <v>0.12918940311816199</v>
      </c>
      <c r="X3193">
        <v>230</v>
      </c>
      <c r="Y3193">
        <v>1661</v>
      </c>
      <c r="Z3193">
        <v>0.99551496403491502</v>
      </c>
      <c r="AA3193">
        <v>36.272626900568198</v>
      </c>
      <c r="AB3193">
        <v>1390</v>
      </c>
      <c r="AC3193">
        <v>0.93752573261288397</v>
      </c>
      <c r="AD3193">
        <v>268</v>
      </c>
      <c r="AE3193">
        <v>5.7746586493905197E-2</v>
      </c>
      <c r="AF3193">
        <v>29</v>
      </c>
      <c r="AG3193">
        <v>4.7276808932104003E-3</v>
      </c>
      <c r="AH3193">
        <v>6.1532476429603401E-3</v>
      </c>
      <c r="AI3193">
        <v>108</v>
      </c>
      <c r="AJ3193" s="73">
        <v>58.730238603776201</v>
      </c>
      <c r="AK3193">
        <v>1668</v>
      </c>
      <c r="AL3193">
        <v>0.99815725272679101</v>
      </c>
      <c r="AM3193">
        <v>1.04385642972494E-2</v>
      </c>
      <c r="AN3193">
        <v>10</v>
      </c>
      <c r="AO3193">
        <v>3.6305520497128801E-3</v>
      </c>
      <c r="AP3193">
        <v>5</v>
      </c>
      <c r="AQ3193">
        <v>1680</v>
      </c>
      <c r="AR3193">
        <v>0.998964465325201</v>
      </c>
      <c r="AS3193">
        <v>1.5332620714048501E-2</v>
      </c>
      <c r="AT3193">
        <v>17</v>
      </c>
      <c r="AU3193">
        <v>5.4752838982377299E-3</v>
      </c>
      <c r="AV3193">
        <v>8</v>
      </c>
      <c r="AW3193">
        <v>1679</v>
      </c>
      <c r="AX3193">
        <v>0.99895828277340204</v>
      </c>
      <c r="AY3193" s="73">
        <v>60.2435665677597</v>
      </c>
      <c r="AZ3193">
        <v>1668</v>
      </c>
      <c r="BA3193">
        <v>0.99815725272679101</v>
      </c>
      <c r="BB3193">
        <v>1629</v>
      </c>
      <c r="BC3193">
        <v>0.88358022077647802</v>
      </c>
      <c r="BD3193">
        <v>46</v>
      </c>
      <c r="BE3193">
        <v>0.111753692499009</v>
      </c>
      <c r="BF3193">
        <v>62.154193400612598</v>
      </c>
      <c r="BG3193">
        <v>67.4209716562642</v>
      </c>
      <c r="BH3193">
        <v>60.2435665677597</v>
      </c>
      <c r="BI3193">
        <v>58.730238603776201</v>
      </c>
    </row>
    <row r="3194" spans="1:61" x14ac:dyDescent="0.25">
      <c r="A3194" s="10" t="str">
        <f>VLOOKUP(D3194,'Index-Relations'!E:F,2,FALSE)</f>
        <v>BM</v>
      </c>
      <c r="B3194" t="s">
        <v>3450</v>
      </c>
      <c r="C3194" s="53" t="s">
        <v>2766</v>
      </c>
      <c r="D3194" s="59" t="s">
        <v>2863</v>
      </c>
      <c r="E3194" s="59" t="s">
        <v>6610</v>
      </c>
      <c r="F3194" t="s">
        <v>1338</v>
      </c>
      <c r="G3194" t="s">
        <v>517</v>
      </c>
      <c r="H3194" t="s">
        <v>1339</v>
      </c>
      <c r="I3194" s="52">
        <v>45446</v>
      </c>
      <c r="J3194" t="s">
        <v>2457</v>
      </c>
      <c r="K3194">
        <v>1687</v>
      </c>
      <c r="L3194" s="73">
        <v>62.411625783976</v>
      </c>
      <c r="M3194">
        <v>1670</v>
      </c>
      <c r="N3194">
        <v>0.998085733029203</v>
      </c>
      <c r="O3194" s="73">
        <v>67.422176063124496</v>
      </c>
      <c r="P3194">
        <v>1670</v>
      </c>
      <c r="Q3194">
        <v>0.998085733029203</v>
      </c>
      <c r="R3194">
        <v>1622</v>
      </c>
      <c r="S3194">
        <v>0.99125059870819798</v>
      </c>
      <c r="T3194">
        <v>33.452846499945501</v>
      </c>
      <c r="U3194">
        <v>0.69906007722098795</v>
      </c>
      <c r="V3194">
        <v>1193</v>
      </c>
      <c r="W3194">
        <v>0.13921285056602301</v>
      </c>
      <c r="X3194">
        <v>229</v>
      </c>
      <c r="Y3194">
        <v>1662</v>
      </c>
      <c r="Z3194">
        <v>0.99503910757195801</v>
      </c>
      <c r="AA3194">
        <v>37.925087107366302</v>
      </c>
      <c r="AB3194">
        <v>1391</v>
      </c>
      <c r="AC3194">
        <v>0.93936781866252805</v>
      </c>
      <c r="AD3194">
        <v>269</v>
      </c>
      <c r="AE3194">
        <v>5.5525990906685599E-2</v>
      </c>
      <c r="AF3194">
        <v>27</v>
      </c>
      <c r="AG3194">
        <v>5.1061904307861603E-3</v>
      </c>
      <c r="AH3194">
        <v>6.4432681186180098E-3</v>
      </c>
      <c r="AI3194">
        <v>108</v>
      </c>
      <c r="AJ3194" s="73">
        <v>58.9185628703015</v>
      </c>
      <c r="AK3194">
        <v>1670</v>
      </c>
      <c r="AL3194">
        <v>0.998085733029203</v>
      </c>
      <c r="AM3194">
        <v>1.01363730673554E-2</v>
      </c>
      <c r="AN3194">
        <v>9</v>
      </c>
      <c r="AO3194">
        <v>3.8717512623488602E-3</v>
      </c>
      <c r="AP3194">
        <v>5</v>
      </c>
      <c r="AQ3194">
        <v>1680</v>
      </c>
      <c r="AR3194">
        <v>0.99899990594216503</v>
      </c>
      <c r="AS3194">
        <v>1.6295499226227798E-2</v>
      </c>
      <c r="AT3194">
        <v>17</v>
      </c>
      <c r="AU3194">
        <v>5.6784739651448797E-3</v>
      </c>
      <c r="AV3194">
        <v>8</v>
      </c>
      <c r="AW3194">
        <v>1680</v>
      </c>
      <c r="AX3194">
        <v>0.99899990594216503</v>
      </c>
      <c r="AY3194" s="73">
        <v>60.746279679857402</v>
      </c>
      <c r="AZ3194">
        <v>1670</v>
      </c>
      <c r="BA3194">
        <v>0.998085733029203</v>
      </c>
      <c r="BB3194">
        <v>1629</v>
      </c>
      <c r="BC3194">
        <v>0.88466574475335502</v>
      </c>
      <c r="BD3194">
        <v>46</v>
      </c>
      <c r="BE3194">
        <v>0.11046240992646</v>
      </c>
      <c r="BF3194">
        <v>62.411625783976</v>
      </c>
      <c r="BG3194">
        <v>67.422176063124496</v>
      </c>
      <c r="BH3194">
        <v>60.746279679857402</v>
      </c>
      <c r="BI3194">
        <v>58.9185628703015</v>
      </c>
    </row>
    <row r="3195" spans="1:61" x14ac:dyDescent="0.25">
      <c r="A3195" s="10" t="str">
        <f>VLOOKUP(D3195,'Index-Relations'!E:F,2,FALSE)</f>
        <v>BM</v>
      </c>
      <c r="B3195" t="s">
        <v>3450</v>
      </c>
      <c r="C3195" s="53" t="s">
        <v>2767</v>
      </c>
      <c r="D3195" s="59" t="s">
        <v>2863</v>
      </c>
      <c r="E3195" s="59" t="s">
        <v>6611</v>
      </c>
      <c r="F3195" t="s">
        <v>1338</v>
      </c>
      <c r="G3195" t="s">
        <v>517</v>
      </c>
      <c r="H3195" t="s">
        <v>1339</v>
      </c>
      <c r="I3195" s="52">
        <v>45413</v>
      </c>
      <c r="J3195" t="s">
        <v>2457</v>
      </c>
      <c r="K3195">
        <v>1690</v>
      </c>
      <c r="L3195" s="73">
        <v>62.339682364040101</v>
      </c>
      <c r="M3195">
        <v>1673</v>
      </c>
      <c r="N3195">
        <v>0.99821392006299003</v>
      </c>
      <c r="O3195" s="73">
        <v>67.422813875284604</v>
      </c>
      <c r="P3195">
        <v>1673</v>
      </c>
      <c r="Q3195">
        <v>0.99821392006299003</v>
      </c>
      <c r="R3195">
        <v>1625</v>
      </c>
      <c r="S3195">
        <v>0.99118417956912097</v>
      </c>
      <c r="T3195">
        <v>33.7343498311294</v>
      </c>
      <c r="U3195">
        <v>0.69270014285099701</v>
      </c>
      <c r="V3195">
        <v>1195</v>
      </c>
      <c r="W3195">
        <v>0.135404745073193</v>
      </c>
      <c r="X3195">
        <v>229</v>
      </c>
      <c r="Y3195">
        <v>1664</v>
      </c>
      <c r="Z3195">
        <v>0.995182789399913</v>
      </c>
      <c r="AA3195">
        <v>39.500968736793403</v>
      </c>
      <c r="AB3195">
        <v>1392</v>
      </c>
      <c r="AC3195">
        <v>0.93862120869089305</v>
      </c>
      <c r="AD3195">
        <v>270</v>
      </c>
      <c r="AE3195">
        <v>5.6401809730894897E-2</v>
      </c>
      <c r="AF3195">
        <v>28</v>
      </c>
      <c r="AG3195">
        <v>4.97698157821151E-3</v>
      </c>
      <c r="AH3195">
        <v>6.17459397355911E-3</v>
      </c>
      <c r="AI3195">
        <v>108</v>
      </c>
      <c r="AJ3195" s="73">
        <v>58.695219629566502</v>
      </c>
      <c r="AK3195">
        <v>1673</v>
      </c>
      <c r="AL3195">
        <v>0.99821392006299003</v>
      </c>
      <c r="AM3195">
        <v>1.02331367595523E-2</v>
      </c>
      <c r="AN3195">
        <v>9</v>
      </c>
      <c r="AO3195">
        <v>7.3119845769170997E-3</v>
      </c>
      <c r="AP3195">
        <v>6</v>
      </c>
      <c r="AQ3195">
        <v>1682</v>
      </c>
      <c r="AR3195">
        <v>0.99899240699766001</v>
      </c>
      <c r="AS3195">
        <v>1.6299736165222501E-2</v>
      </c>
      <c r="AT3195">
        <v>17</v>
      </c>
      <c r="AU3195">
        <v>5.6478470138287603E-3</v>
      </c>
      <c r="AV3195">
        <v>9</v>
      </c>
      <c r="AW3195">
        <v>1682</v>
      </c>
      <c r="AX3195">
        <v>0.99899240699766001</v>
      </c>
      <c r="AY3195" s="73">
        <v>60.741946257855297</v>
      </c>
      <c r="AZ3195">
        <v>1673</v>
      </c>
      <c r="BA3195">
        <v>0.99821392006299003</v>
      </c>
      <c r="BB3195">
        <v>1626</v>
      </c>
      <c r="BC3195">
        <v>0.88768759172688205</v>
      </c>
      <c r="BD3195">
        <v>50</v>
      </c>
      <c r="BE3195">
        <v>0.10399283069386001</v>
      </c>
      <c r="BF3195">
        <v>62.339682364040101</v>
      </c>
      <c r="BG3195">
        <v>67.422813875284604</v>
      </c>
      <c r="BH3195">
        <v>60.741946257855297</v>
      </c>
      <c r="BI3195">
        <v>58.695219629566502</v>
      </c>
    </row>
    <row r="3196" spans="1:61" x14ac:dyDescent="0.25">
      <c r="A3196" s="10" t="str">
        <f>VLOOKUP(D3196,'Index-Relations'!E:F,2,FALSE)</f>
        <v>BM</v>
      </c>
      <c r="B3196" t="s">
        <v>3450</v>
      </c>
      <c r="C3196" s="53" t="s">
        <v>2768</v>
      </c>
      <c r="D3196" s="59" t="s">
        <v>2863</v>
      </c>
      <c r="E3196" s="59" t="s">
        <v>6612</v>
      </c>
      <c r="F3196" t="s">
        <v>1338</v>
      </c>
      <c r="G3196" t="s">
        <v>517</v>
      </c>
      <c r="H3196" t="s">
        <v>1339</v>
      </c>
      <c r="I3196" s="52">
        <v>45383</v>
      </c>
      <c r="J3196" t="s">
        <v>2457</v>
      </c>
      <c r="K3196">
        <v>1688</v>
      </c>
      <c r="L3196">
        <v>66.915655976490697</v>
      </c>
      <c r="M3196">
        <v>1674</v>
      </c>
      <c r="N3196">
        <v>0.99906083021474901</v>
      </c>
      <c r="O3196">
        <v>72.357595340961595</v>
      </c>
      <c r="P3196">
        <v>1674</v>
      </c>
      <c r="Q3196">
        <v>0.99906083021474901</v>
      </c>
      <c r="R3196">
        <v>1626</v>
      </c>
      <c r="S3196">
        <v>0.99202158051459399</v>
      </c>
      <c r="T3196">
        <v>33.559941292156999</v>
      </c>
      <c r="U3196">
        <v>0.69317408114026602</v>
      </c>
      <c r="V3196">
        <v>1195</v>
      </c>
      <c r="W3196">
        <v>0.13461546411254799</v>
      </c>
      <c r="X3196">
        <v>229</v>
      </c>
      <c r="Y3196">
        <v>1665</v>
      </c>
      <c r="Z3196">
        <v>0.99597767098648105</v>
      </c>
      <c r="AA3196">
        <v>38.119089316757602</v>
      </c>
      <c r="AB3196">
        <v>1389</v>
      </c>
      <c r="AC3196">
        <v>0.93794267282380195</v>
      </c>
      <c r="AD3196">
        <v>274</v>
      </c>
      <c r="AE3196">
        <v>5.7865786836304403E-2</v>
      </c>
      <c r="AF3196">
        <v>25</v>
      </c>
      <c r="AG3196">
        <v>4.19154033989307E-3</v>
      </c>
      <c r="AH3196">
        <v>6.0914273770943201E-3</v>
      </c>
      <c r="AI3196">
        <v>108</v>
      </c>
      <c r="AJ3196">
        <v>62.172613862458903</v>
      </c>
      <c r="AK3196">
        <v>1674</v>
      </c>
      <c r="AL3196">
        <v>0.99906083021474901</v>
      </c>
      <c r="AM3196">
        <v>1.0361608990171399E-2</v>
      </c>
      <c r="AN3196">
        <v>9</v>
      </c>
      <c r="AO3196">
        <v>6.8448704791282001E-3</v>
      </c>
      <c r="AP3196">
        <v>6</v>
      </c>
      <c r="AQ3196">
        <v>1681</v>
      </c>
      <c r="AR3196">
        <v>0.99974067216631302</v>
      </c>
      <c r="AS3196">
        <v>1.6188517787226801E-2</v>
      </c>
      <c r="AT3196">
        <v>17</v>
      </c>
      <c r="AU3196">
        <v>5.3782917185007098E-3</v>
      </c>
      <c r="AV3196">
        <v>9</v>
      </c>
      <c r="AW3196">
        <v>1681</v>
      </c>
      <c r="AX3196">
        <v>0.99974067216631402</v>
      </c>
      <c r="AY3196">
        <v>65.387040290834193</v>
      </c>
      <c r="AZ3196">
        <v>1674</v>
      </c>
      <c r="BA3196">
        <v>0.99906083021474901</v>
      </c>
      <c r="BB3196">
        <v>1625</v>
      </c>
      <c r="BC3196">
        <v>0.88861030799937002</v>
      </c>
      <c r="BD3196">
        <v>50</v>
      </c>
      <c r="BE3196">
        <v>0.10428549368781399</v>
      </c>
      <c r="BF3196">
        <v>62.710625137273297</v>
      </c>
      <c r="BG3196">
        <v>67.608589001409001</v>
      </c>
      <c r="BH3196">
        <v>61.501936096728002</v>
      </c>
      <c r="BI3196">
        <v>58.690534436689703</v>
      </c>
    </row>
    <row r="3197" spans="1:61" x14ac:dyDescent="0.25">
      <c r="A3197" s="10" t="str">
        <f>VLOOKUP(D3197,'Index-Relations'!E:F,2,FALSE)</f>
        <v>BM</v>
      </c>
      <c r="B3197" t="s">
        <v>3450</v>
      </c>
      <c r="C3197" s="53" t="s">
        <v>2769</v>
      </c>
      <c r="D3197" s="59" t="s">
        <v>2863</v>
      </c>
      <c r="E3197" s="59" t="s">
        <v>6613</v>
      </c>
      <c r="F3197" t="s">
        <v>1338</v>
      </c>
      <c r="G3197" t="s">
        <v>517</v>
      </c>
      <c r="H3197" t="s">
        <v>1339</v>
      </c>
      <c r="I3197" s="52">
        <v>45352</v>
      </c>
      <c r="J3197" t="s">
        <v>2457</v>
      </c>
      <c r="K3197">
        <v>1690</v>
      </c>
      <c r="L3197">
        <v>67.497768393847494</v>
      </c>
      <c r="M3197">
        <v>1675</v>
      </c>
      <c r="N3197">
        <v>0.997903415904691</v>
      </c>
      <c r="O3197">
        <v>72.733196436460503</v>
      </c>
      <c r="P3197">
        <v>1675</v>
      </c>
      <c r="Q3197">
        <v>0.997903415904691</v>
      </c>
      <c r="R3197">
        <v>1630</v>
      </c>
      <c r="S3197">
        <v>0.99190435078625205</v>
      </c>
      <c r="T3197">
        <v>33.628067654353003</v>
      </c>
      <c r="U3197">
        <v>0.67975045699052805</v>
      </c>
      <c r="V3197">
        <v>1183</v>
      </c>
      <c r="W3197">
        <v>0.12467169062168</v>
      </c>
      <c r="X3197">
        <v>204</v>
      </c>
      <c r="Y3197">
        <v>1669</v>
      </c>
      <c r="Z3197">
        <v>0.99607949011437902</v>
      </c>
      <c r="AA3197">
        <v>38.849055869672902</v>
      </c>
      <c r="AB3197">
        <v>1390</v>
      </c>
      <c r="AC3197">
        <v>0.93711310886797405</v>
      </c>
      <c r="AD3197">
        <v>277</v>
      </c>
      <c r="AE3197">
        <v>5.8806936579145201E-2</v>
      </c>
      <c r="AF3197">
        <v>23</v>
      </c>
      <c r="AG3197">
        <v>4.0799545528802297E-3</v>
      </c>
      <c r="AH3197">
        <v>1.79564364890527E-3</v>
      </c>
      <c r="AI3197">
        <v>77</v>
      </c>
      <c r="AJ3197">
        <v>63.010824167550197</v>
      </c>
      <c r="AK3197">
        <v>1675</v>
      </c>
      <c r="AL3197">
        <v>0.997903415904691</v>
      </c>
      <c r="AM3197">
        <v>1.0395661857862599E-2</v>
      </c>
      <c r="AN3197">
        <v>10</v>
      </c>
      <c r="AO3197">
        <v>6.8504165325336801E-3</v>
      </c>
      <c r="AP3197">
        <v>6</v>
      </c>
      <c r="AQ3197">
        <v>1683</v>
      </c>
      <c r="AR3197">
        <v>0.99968085462640899</v>
      </c>
      <c r="AS3197">
        <v>1.59441915587492E-2</v>
      </c>
      <c r="AT3197">
        <v>17</v>
      </c>
      <c r="AU3197">
        <v>6.0866909523943002E-3</v>
      </c>
      <c r="AV3197">
        <v>10</v>
      </c>
      <c r="AW3197">
        <v>1681</v>
      </c>
      <c r="AX3197">
        <v>0.99966516311048004</v>
      </c>
      <c r="AY3197">
        <v>65.678044960258703</v>
      </c>
      <c r="AZ3197">
        <v>1675</v>
      </c>
      <c r="BA3197">
        <v>0.997903415904691</v>
      </c>
      <c r="BB3197">
        <v>1627</v>
      </c>
      <c r="BC3197">
        <v>0.88659831662381094</v>
      </c>
      <c r="BD3197">
        <v>50</v>
      </c>
      <c r="BE3197">
        <v>0.106232121470064</v>
      </c>
      <c r="BF3197">
        <v>63.2440321126237</v>
      </c>
      <c r="BG3197">
        <v>67.943505125347997</v>
      </c>
      <c r="BH3197">
        <v>61.737627530178301</v>
      </c>
      <c r="BI3197">
        <v>59.4483547685441</v>
      </c>
    </row>
    <row r="3198" spans="1:61" x14ac:dyDescent="0.25">
      <c r="A3198" s="10" t="str">
        <f>VLOOKUP(D3198,'Index-Relations'!E:F,2,FALSE)</f>
        <v>BM</v>
      </c>
      <c r="B3198" t="s">
        <v>3450</v>
      </c>
      <c r="C3198" s="53" t="s">
        <v>2770</v>
      </c>
      <c r="D3198" s="59" t="s">
        <v>2863</v>
      </c>
      <c r="E3198" s="59" t="s">
        <v>6614</v>
      </c>
      <c r="F3198" t="s">
        <v>1338</v>
      </c>
      <c r="G3198" t="s">
        <v>517</v>
      </c>
      <c r="H3198" t="s">
        <v>1339</v>
      </c>
      <c r="I3198" s="52">
        <v>45323</v>
      </c>
      <c r="J3198" t="s">
        <v>2457</v>
      </c>
      <c r="K3198">
        <v>1690</v>
      </c>
      <c r="L3198">
        <v>68.177424377912601</v>
      </c>
      <c r="M3198">
        <v>1675</v>
      </c>
      <c r="N3198">
        <v>0.99806314201382396</v>
      </c>
      <c r="O3198">
        <v>72.995687647868095</v>
      </c>
      <c r="P3198">
        <v>1675</v>
      </c>
      <c r="Q3198">
        <v>0.99806314201382396</v>
      </c>
      <c r="R3198">
        <v>1630</v>
      </c>
      <c r="S3198">
        <v>0.99187454605046399</v>
      </c>
      <c r="T3198">
        <v>33.926014446777302</v>
      </c>
      <c r="U3198">
        <v>0.671860601767446</v>
      </c>
      <c r="V3198">
        <v>1176</v>
      </c>
      <c r="W3198">
        <v>0.122392235607772</v>
      </c>
      <c r="X3198">
        <v>197</v>
      </c>
      <c r="Y3198">
        <v>1668</v>
      </c>
      <c r="Z3198">
        <v>0.99642999978117897</v>
      </c>
      <c r="AA3198">
        <v>39.6201749169783</v>
      </c>
      <c r="AB3198">
        <v>1386</v>
      </c>
      <c r="AC3198">
        <v>0.93434373341728105</v>
      </c>
      <c r="AD3198">
        <v>280</v>
      </c>
      <c r="AE3198">
        <v>6.1932533465320398E-2</v>
      </c>
      <c r="AF3198">
        <v>24</v>
      </c>
      <c r="AG3198">
        <v>3.7237331173980998E-3</v>
      </c>
      <c r="AH3198">
        <v>1.8310182974594601E-3</v>
      </c>
      <c r="AI3198">
        <v>73</v>
      </c>
      <c r="AJ3198">
        <v>63.809933716810797</v>
      </c>
      <c r="AK3198">
        <v>1675</v>
      </c>
      <c r="AL3198">
        <v>0.99806314201382396</v>
      </c>
      <c r="AM3198">
        <v>1.0821327479468901E-2</v>
      </c>
      <c r="AN3198">
        <v>10</v>
      </c>
      <c r="AO3198">
        <v>6.84935346074404E-3</v>
      </c>
      <c r="AP3198">
        <v>6</v>
      </c>
      <c r="AQ3198">
        <v>1679</v>
      </c>
      <c r="AR3198">
        <v>0.99944796559243299</v>
      </c>
      <c r="AS3198">
        <v>1.6334589372691902E-2</v>
      </c>
      <c r="AT3198">
        <v>17</v>
      </c>
      <c r="AU3198">
        <v>6.3499892381267001E-3</v>
      </c>
      <c r="AV3198">
        <v>10</v>
      </c>
      <c r="AW3198">
        <v>1679</v>
      </c>
      <c r="AX3198">
        <v>0.99944796559243299</v>
      </c>
      <c r="AY3198">
        <v>66.293529561076497</v>
      </c>
      <c r="AZ3198">
        <v>1675</v>
      </c>
      <c r="BA3198">
        <v>0.99806314201382396</v>
      </c>
      <c r="BB3198">
        <v>1622</v>
      </c>
      <c r="BC3198">
        <v>0.89010513194656704</v>
      </c>
      <c r="BD3198">
        <v>51</v>
      </c>
      <c r="BE3198">
        <v>0.102493480185121</v>
      </c>
      <c r="BF3198">
        <v>63.830674699998099</v>
      </c>
      <c r="BG3198">
        <v>68.101462389638499</v>
      </c>
      <c r="BH3198">
        <v>62.183251670994402</v>
      </c>
      <c r="BI3198">
        <v>60.123458828699498</v>
      </c>
    </row>
    <row r="3199" spans="1:61" x14ac:dyDescent="0.25">
      <c r="A3199" s="10" t="str">
        <f>VLOOKUP(D3199,'Index-Relations'!E:F,2,FALSE)</f>
        <v>ESG</v>
      </c>
      <c r="B3199" t="s">
        <v>3450</v>
      </c>
      <c r="C3199" s="53" t="s">
        <v>2760</v>
      </c>
      <c r="D3199" s="59" t="s">
        <v>2864</v>
      </c>
      <c r="E3199" s="59" t="s">
        <v>6615</v>
      </c>
      <c r="F3199" t="s">
        <v>1341</v>
      </c>
      <c r="G3199" t="s">
        <v>1340</v>
      </c>
      <c r="H3199" t="s">
        <v>1342</v>
      </c>
      <c r="I3199" s="52">
        <v>45658</v>
      </c>
      <c r="J3199" t="s">
        <v>2457</v>
      </c>
      <c r="K3199">
        <v>1450</v>
      </c>
      <c r="L3199" s="73">
        <v>60.22829904044</v>
      </c>
      <c r="M3199">
        <v>1439</v>
      </c>
      <c r="N3199">
        <v>0.99788763635042199</v>
      </c>
      <c r="O3199" s="73">
        <v>67.048735394425904</v>
      </c>
      <c r="P3199">
        <v>1439</v>
      </c>
      <c r="Q3199">
        <v>0.99788763635042199</v>
      </c>
      <c r="R3199">
        <v>1402</v>
      </c>
      <c r="S3199">
        <v>0.99003433430441901</v>
      </c>
      <c r="T3199">
        <v>32.505508521413603</v>
      </c>
      <c r="U3199">
        <v>0.65478432648555496</v>
      </c>
      <c r="V3199">
        <v>1038</v>
      </c>
      <c r="W3199">
        <v>0.119241034233549</v>
      </c>
      <c r="X3199">
        <v>198</v>
      </c>
      <c r="Y3199">
        <v>1436</v>
      </c>
      <c r="Z3199">
        <v>0.99698766785737702</v>
      </c>
      <c r="AA3199">
        <v>26.363883900776798</v>
      </c>
      <c r="AB3199">
        <v>1214</v>
      </c>
      <c r="AC3199">
        <v>0.91885044821561901</v>
      </c>
      <c r="AD3199">
        <v>221</v>
      </c>
      <c r="AE3199">
        <v>7.8120577945771805E-2</v>
      </c>
      <c r="AF3199">
        <v>15</v>
      </c>
      <c r="AG3199">
        <v>3.02897383860893E-3</v>
      </c>
      <c r="AH3199">
        <v>8.0248726975114797E-3</v>
      </c>
      <c r="AI3199">
        <v>99</v>
      </c>
      <c r="AJ3199" s="73">
        <v>56.556798635633903</v>
      </c>
      <c r="AK3199">
        <v>1439</v>
      </c>
      <c r="AL3199">
        <v>0.99788763635042199</v>
      </c>
      <c r="AM3199">
        <v>9.7578694881440397E-3</v>
      </c>
      <c r="AN3199">
        <v>10</v>
      </c>
      <c r="AO3199">
        <v>6.7096646096092604E-3</v>
      </c>
      <c r="AP3199">
        <v>5</v>
      </c>
      <c r="AQ3199">
        <v>1448</v>
      </c>
      <c r="AR3199">
        <v>0.99987594794540402</v>
      </c>
      <c r="AS3199">
        <v>1.9257642249808402E-2</v>
      </c>
      <c r="AT3199">
        <v>15</v>
      </c>
      <c r="AU3199">
        <v>7.4281330869251398E-3</v>
      </c>
      <c r="AV3199">
        <v>6</v>
      </c>
      <c r="AW3199">
        <v>1448</v>
      </c>
      <c r="AX3199">
        <v>0.99987594794540402</v>
      </c>
      <c r="AY3199" s="73">
        <v>57.618620720461998</v>
      </c>
      <c r="AZ3199">
        <v>1439</v>
      </c>
      <c r="BA3199">
        <v>0.99788763635042199</v>
      </c>
      <c r="BB3199">
        <v>1399</v>
      </c>
      <c r="BC3199">
        <v>0.864482236633483</v>
      </c>
      <c r="BD3199">
        <v>44</v>
      </c>
      <c r="BE3199">
        <v>0.12868404670231101</v>
      </c>
      <c r="BF3199">
        <v>60.22829904044</v>
      </c>
      <c r="BG3199">
        <v>67.048735394425904</v>
      </c>
      <c r="BH3199">
        <v>57.618620720461998</v>
      </c>
      <c r="BI3199">
        <v>56.556798635633903</v>
      </c>
    </row>
    <row r="3200" spans="1:61" x14ac:dyDescent="0.25">
      <c r="A3200" s="10" t="str">
        <f>VLOOKUP(D3200,'Index-Relations'!E:F,2,FALSE)</f>
        <v>ESG</v>
      </c>
      <c r="B3200" t="s">
        <v>3450</v>
      </c>
      <c r="C3200" s="53" t="s">
        <v>2761</v>
      </c>
      <c r="D3200" s="59" t="s">
        <v>2864</v>
      </c>
      <c r="E3200" s="59" t="s">
        <v>6616</v>
      </c>
      <c r="F3200" t="s">
        <v>1341</v>
      </c>
      <c r="G3200" t="s">
        <v>1340</v>
      </c>
      <c r="H3200" t="s">
        <v>1342</v>
      </c>
      <c r="I3200" s="52">
        <v>45628</v>
      </c>
      <c r="J3200" t="s">
        <v>2457</v>
      </c>
      <c r="K3200">
        <v>1453</v>
      </c>
      <c r="L3200" s="73">
        <v>60.328405296085897</v>
      </c>
      <c r="M3200">
        <v>1439</v>
      </c>
      <c r="N3200">
        <v>0.99777858083626503</v>
      </c>
      <c r="O3200" s="73">
        <v>66.975717551906996</v>
      </c>
      <c r="P3200">
        <v>1439</v>
      </c>
      <c r="Q3200">
        <v>0.99777858083626503</v>
      </c>
      <c r="R3200">
        <v>1402</v>
      </c>
      <c r="S3200">
        <v>0.98985778928563295</v>
      </c>
      <c r="T3200">
        <v>32.545311139419098</v>
      </c>
      <c r="U3200">
        <v>0.65628037110641602</v>
      </c>
      <c r="V3200">
        <v>1036</v>
      </c>
      <c r="W3200">
        <v>0.11694332505644101</v>
      </c>
      <c r="X3200">
        <v>198</v>
      </c>
      <c r="Y3200">
        <v>1435</v>
      </c>
      <c r="Z3200">
        <v>0.99679620259252899</v>
      </c>
      <c r="AA3200">
        <v>24.288584719472698</v>
      </c>
      <c r="AB3200">
        <v>1218</v>
      </c>
      <c r="AC3200">
        <v>0.91971645995130102</v>
      </c>
      <c r="AD3200">
        <v>216</v>
      </c>
      <c r="AE3200">
        <v>7.7065983882485894E-2</v>
      </c>
      <c r="AF3200">
        <v>19</v>
      </c>
      <c r="AG3200">
        <v>3.2175561662123398E-3</v>
      </c>
      <c r="AH3200">
        <v>7.8388419556382396E-3</v>
      </c>
      <c r="AI3200">
        <v>98</v>
      </c>
      <c r="AJ3200" s="73">
        <v>56.679040490889001</v>
      </c>
      <c r="AK3200">
        <v>1439</v>
      </c>
      <c r="AL3200">
        <v>0.99777858083626503</v>
      </c>
      <c r="AM3200">
        <v>1.0164140292173799E-2</v>
      </c>
      <c r="AN3200">
        <v>10</v>
      </c>
      <c r="AO3200">
        <v>6.9722887024087302E-3</v>
      </c>
      <c r="AP3200">
        <v>5</v>
      </c>
      <c r="AQ3200">
        <v>1448</v>
      </c>
      <c r="AR3200">
        <v>0.99978413151835799</v>
      </c>
      <c r="AS3200">
        <v>1.9329604851710001E-2</v>
      </c>
      <c r="AT3200">
        <v>15</v>
      </c>
      <c r="AU3200">
        <v>7.86185274402465E-3</v>
      </c>
      <c r="AV3200">
        <v>6</v>
      </c>
      <c r="AW3200">
        <v>1448</v>
      </c>
      <c r="AX3200">
        <v>0.99978413151835799</v>
      </c>
      <c r="AY3200" s="73">
        <v>57.893096464745902</v>
      </c>
      <c r="AZ3200">
        <v>1439</v>
      </c>
      <c r="BA3200">
        <v>0.99777858083626503</v>
      </c>
      <c r="BB3200">
        <v>1399</v>
      </c>
      <c r="BC3200">
        <v>0.86779000728518296</v>
      </c>
      <c r="BD3200">
        <v>44</v>
      </c>
      <c r="BE3200">
        <v>0.12502183553076501</v>
      </c>
      <c r="BF3200">
        <v>60.328405296085897</v>
      </c>
      <c r="BG3200">
        <v>66.975717551906996</v>
      </c>
      <c r="BH3200">
        <v>57.893096464745902</v>
      </c>
      <c r="BI3200">
        <v>56.679040490889001</v>
      </c>
    </row>
    <row r="3201" spans="1:61" x14ac:dyDescent="0.25">
      <c r="A3201" s="10" t="str">
        <f>VLOOKUP(D3201,'Index-Relations'!E:F,2,FALSE)</f>
        <v>ESG</v>
      </c>
      <c r="B3201" t="s">
        <v>3450</v>
      </c>
      <c r="C3201" s="53" t="s">
        <v>2762</v>
      </c>
      <c r="D3201" s="59" t="s">
        <v>2864</v>
      </c>
      <c r="E3201" s="59" t="s">
        <v>6617</v>
      </c>
      <c r="F3201" t="s">
        <v>1341</v>
      </c>
      <c r="G3201" t="s">
        <v>1340</v>
      </c>
      <c r="H3201" t="s">
        <v>1342</v>
      </c>
      <c r="I3201" s="52">
        <v>45597</v>
      </c>
      <c r="J3201" t="s">
        <v>2457</v>
      </c>
      <c r="K3201">
        <v>1453</v>
      </c>
      <c r="L3201" s="73">
        <v>60.890158053613</v>
      </c>
      <c r="M3201">
        <v>1439</v>
      </c>
      <c r="N3201">
        <v>0.99782868775681299</v>
      </c>
      <c r="O3201" s="73">
        <v>67.395184151736999</v>
      </c>
      <c r="P3201">
        <v>1439</v>
      </c>
      <c r="Q3201">
        <v>0.99782868775681299</v>
      </c>
      <c r="R3201">
        <v>1402</v>
      </c>
      <c r="S3201">
        <v>0.99004699395464502</v>
      </c>
      <c r="T3201">
        <v>32.698538435670002</v>
      </c>
      <c r="U3201">
        <v>0.65832494199943803</v>
      </c>
      <c r="V3201">
        <v>1034</v>
      </c>
      <c r="W3201">
        <v>0.11777315376229899</v>
      </c>
      <c r="X3201">
        <v>199</v>
      </c>
      <c r="Y3201">
        <v>1435</v>
      </c>
      <c r="Z3201">
        <v>0.99685324155911004</v>
      </c>
      <c r="AA3201">
        <v>25.152959874753201</v>
      </c>
      <c r="AB3201">
        <v>1214</v>
      </c>
      <c r="AC3201">
        <v>0.91821510381640004</v>
      </c>
      <c r="AD3201">
        <v>220</v>
      </c>
      <c r="AE3201">
        <v>7.8620975260530801E-2</v>
      </c>
      <c r="AF3201">
        <v>19</v>
      </c>
      <c r="AG3201">
        <v>3.1639209230683498E-3</v>
      </c>
      <c r="AH3201">
        <v>8.6182171774020194E-3</v>
      </c>
      <c r="AI3201">
        <v>97</v>
      </c>
      <c r="AJ3201" s="73">
        <v>57.316115977445001</v>
      </c>
      <c r="AK3201">
        <v>1439</v>
      </c>
      <c r="AL3201">
        <v>0.99782868775681299</v>
      </c>
      <c r="AM3201">
        <v>1.09184239751378E-2</v>
      </c>
      <c r="AN3201">
        <v>10</v>
      </c>
      <c r="AO3201">
        <v>5.56666876550636E-3</v>
      </c>
      <c r="AP3201">
        <v>4</v>
      </c>
      <c r="AQ3201">
        <v>1448</v>
      </c>
      <c r="AR3201">
        <v>0.99975555526638005</v>
      </c>
      <c r="AS3201">
        <v>1.98521444249273E-2</v>
      </c>
      <c r="AT3201">
        <v>15</v>
      </c>
      <c r="AU3201">
        <v>7.8950978637726908E-3</v>
      </c>
      <c r="AV3201">
        <v>6</v>
      </c>
      <c r="AW3201">
        <v>1448</v>
      </c>
      <c r="AX3201">
        <v>0.99975555526638005</v>
      </c>
      <c r="AY3201" s="73">
        <v>58.420515977626899</v>
      </c>
      <c r="AZ3201">
        <v>1439</v>
      </c>
      <c r="BA3201">
        <v>0.99782868775681299</v>
      </c>
      <c r="BB3201">
        <v>1395</v>
      </c>
      <c r="BC3201">
        <v>0.86690207661081098</v>
      </c>
      <c r="BD3201">
        <v>49</v>
      </c>
      <c r="BE3201">
        <v>0.127286809890063</v>
      </c>
      <c r="BF3201">
        <v>60.890158053613</v>
      </c>
      <c r="BG3201">
        <v>67.395184151736999</v>
      </c>
      <c r="BH3201">
        <v>58.420515977626899</v>
      </c>
      <c r="BI3201">
        <v>57.316115977445001</v>
      </c>
    </row>
    <row r="3202" spans="1:61" x14ac:dyDescent="0.25">
      <c r="A3202" s="10" t="str">
        <f>VLOOKUP(D3202,'Index-Relations'!E:F,2,FALSE)</f>
        <v>ESG</v>
      </c>
      <c r="B3202" t="s">
        <v>3450</v>
      </c>
      <c r="C3202" s="53" t="s">
        <v>2763</v>
      </c>
      <c r="D3202" s="59" t="s">
        <v>2864</v>
      </c>
      <c r="E3202" s="59" t="s">
        <v>6618</v>
      </c>
      <c r="F3202" t="s">
        <v>1341</v>
      </c>
      <c r="G3202" t="s">
        <v>1340</v>
      </c>
      <c r="H3202" t="s">
        <v>1342</v>
      </c>
      <c r="I3202" s="52">
        <v>45566</v>
      </c>
      <c r="J3202" t="s">
        <v>2457</v>
      </c>
      <c r="K3202">
        <v>1452</v>
      </c>
      <c r="L3202" s="73">
        <v>61.091177616156898</v>
      </c>
      <c r="M3202">
        <v>1439</v>
      </c>
      <c r="N3202">
        <v>0.99808258024829</v>
      </c>
      <c r="O3202" s="73">
        <v>67.588176945970005</v>
      </c>
      <c r="P3202">
        <v>1439</v>
      </c>
      <c r="Q3202">
        <v>0.99808258024829</v>
      </c>
      <c r="R3202">
        <v>1402</v>
      </c>
      <c r="S3202">
        <v>0.990431914557658</v>
      </c>
      <c r="T3202">
        <v>32.968358459341601</v>
      </c>
      <c r="U3202">
        <v>0.65913690536180802</v>
      </c>
      <c r="V3202">
        <v>1031</v>
      </c>
      <c r="W3202">
        <v>0.119359783125828</v>
      </c>
      <c r="X3202">
        <v>198</v>
      </c>
      <c r="Y3202">
        <v>1435</v>
      </c>
      <c r="Z3202">
        <v>0.99713948363157701</v>
      </c>
      <c r="AA3202">
        <v>25.365656531270499</v>
      </c>
      <c r="AB3202">
        <v>1225</v>
      </c>
      <c r="AC3202">
        <v>0.93180603052305599</v>
      </c>
      <c r="AD3202">
        <v>209</v>
      </c>
      <c r="AE3202">
        <v>6.5315139327723995E-2</v>
      </c>
      <c r="AF3202">
        <v>18</v>
      </c>
      <c r="AG3202">
        <v>2.8788301492190301E-3</v>
      </c>
      <c r="AH3202">
        <v>7.6728363306657003E-3</v>
      </c>
      <c r="AI3202">
        <v>97</v>
      </c>
      <c r="AJ3202" s="73">
        <v>57.454828612087901</v>
      </c>
      <c r="AK3202">
        <v>1439</v>
      </c>
      <c r="AL3202">
        <v>0.99808258024829</v>
      </c>
      <c r="AM3202">
        <v>1.11530284446901E-2</v>
      </c>
      <c r="AN3202">
        <v>10</v>
      </c>
      <c r="AO3202">
        <v>5.6152451956107702E-3</v>
      </c>
      <c r="AP3202">
        <v>4</v>
      </c>
      <c r="AQ3202">
        <v>1448</v>
      </c>
      <c r="AR3202">
        <v>0.99977854699717505</v>
      </c>
      <c r="AS3202">
        <v>1.97721008584235E-2</v>
      </c>
      <c r="AT3202">
        <v>15</v>
      </c>
      <c r="AU3202">
        <v>7.3818380799626397E-3</v>
      </c>
      <c r="AV3202">
        <v>6</v>
      </c>
      <c r="AW3202">
        <v>1448</v>
      </c>
      <c r="AX3202">
        <v>0.99977854699717505</v>
      </c>
      <c r="AY3202" s="73">
        <v>58.620354357695</v>
      </c>
      <c r="AZ3202">
        <v>1439</v>
      </c>
      <c r="BA3202">
        <v>0.99808258024829</v>
      </c>
      <c r="BB3202">
        <v>1395</v>
      </c>
      <c r="BC3202">
        <v>0.86653244197449597</v>
      </c>
      <c r="BD3202">
        <v>49</v>
      </c>
      <c r="BE3202">
        <v>0.12763085982706801</v>
      </c>
      <c r="BF3202">
        <v>61.091177616156898</v>
      </c>
      <c r="BG3202">
        <v>67.588176945970005</v>
      </c>
      <c r="BH3202">
        <v>58.620354357695</v>
      </c>
      <c r="BI3202">
        <v>57.454828612087901</v>
      </c>
    </row>
    <row r="3203" spans="1:61" x14ac:dyDescent="0.25">
      <c r="A3203" s="10" t="str">
        <f>VLOOKUP(D3203,'Index-Relations'!E:F,2,FALSE)</f>
        <v>ESG</v>
      </c>
      <c r="B3203" t="s">
        <v>3450</v>
      </c>
      <c r="C3203" s="53" t="s">
        <v>2764</v>
      </c>
      <c r="D3203" s="59" t="s">
        <v>2864</v>
      </c>
      <c r="E3203" s="59" t="s">
        <v>6619</v>
      </c>
      <c r="F3203" t="s">
        <v>1341</v>
      </c>
      <c r="G3203" t="s">
        <v>1340</v>
      </c>
      <c r="H3203" t="s">
        <v>1342</v>
      </c>
      <c r="I3203" s="52">
        <v>45537</v>
      </c>
      <c r="J3203" t="s">
        <v>2457</v>
      </c>
      <c r="K3203">
        <v>1645</v>
      </c>
      <c r="L3203" s="73">
        <v>61.282024495885899</v>
      </c>
      <c r="M3203">
        <v>1629</v>
      </c>
      <c r="N3203">
        <v>0.99837444796007202</v>
      </c>
      <c r="O3203" s="73">
        <v>67.284799246649897</v>
      </c>
      <c r="P3203">
        <v>1629</v>
      </c>
      <c r="Q3203">
        <v>0.99837444796007202</v>
      </c>
      <c r="R3203">
        <v>1583</v>
      </c>
      <c r="S3203">
        <v>0.991252822416962</v>
      </c>
      <c r="T3203">
        <v>33.057757496631801</v>
      </c>
      <c r="U3203">
        <v>0.66902017397874902</v>
      </c>
      <c r="V3203">
        <v>1170</v>
      </c>
      <c r="W3203">
        <v>0.12214968443937101</v>
      </c>
      <c r="X3203">
        <v>224</v>
      </c>
      <c r="Y3203">
        <v>1626</v>
      </c>
      <c r="Z3203">
        <v>0.997512356118466</v>
      </c>
      <c r="AA3203">
        <v>25.971778200906101</v>
      </c>
      <c r="AB3203">
        <v>1395</v>
      </c>
      <c r="AC3203">
        <v>0.94370843815152505</v>
      </c>
      <c r="AD3203">
        <v>257</v>
      </c>
      <c r="AE3203">
        <v>6.4638481899012598E-2</v>
      </c>
      <c r="AF3203">
        <v>-7</v>
      </c>
      <c r="AG3203">
        <v>0</v>
      </c>
      <c r="AH3203">
        <v>7.4614867226728398E-3</v>
      </c>
      <c r="AI3203">
        <v>102</v>
      </c>
      <c r="AJ3203" s="73">
        <v>57.740296362827898</v>
      </c>
      <c r="AK3203">
        <v>1629</v>
      </c>
      <c r="AL3203">
        <v>0.99837444796007202</v>
      </c>
      <c r="AM3203">
        <v>1.09836492623069E-2</v>
      </c>
      <c r="AN3203">
        <v>10</v>
      </c>
      <c r="AO3203">
        <v>5.5853223358801702E-3</v>
      </c>
      <c r="AP3203">
        <v>4</v>
      </c>
      <c r="AQ3203">
        <v>1641</v>
      </c>
      <c r="AR3203">
        <v>0.99985436348127199</v>
      </c>
      <c r="AS3203">
        <v>1.9872141623366899E-2</v>
      </c>
      <c r="AT3203">
        <v>15</v>
      </c>
      <c r="AU3203">
        <v>7.5102398875411302E-3</v>
      </c>
      <c r="AV3203">
        <v>8</v>
      </c>
      <c r="AW3203">
        <v>1641</v>
      </c>
      <c r="AX3203">
        <v>0.99985436348127199</v>
      </c>
      <c r="AY3203" s="73">
        <v>59.095099576374899</v>
      </c>
      <c r="AZ3203">
        <v>1629</v>
      </c>
      <c r="BA3203">
        <v>0.99837444796007202</v>
      </c>
      <c r="BB3203">
        <v>1587</v>
      </c>
      <c r="BC3203">
        <v>0.87230071264925302</v>
      </c>
      <c r="BD3203">
        <v>50</v>
      </c>
      <c r="BE3203">
        <v>0.12196832849613801</v>
      </c>
      <c r="BF3203">
        <v>61.282024495885899</v>
      </c>
      <c r="BG3203">
        <v>67.284799246649897</v>
      </c>
      <c r="BH3203">
        <v>59.095099576374899</v>
      </c>
      <c r="BI3203">
        <v>57.740296362827898</v>
      </c>
    </row>
    <row r="3204" spans="1:61" x14ac:dyDescent="0.25">
      <c r="A3204" s="10" t="str">
        <f>VLOOKUP(D3204,'Index-Relations'!E:F,2,FALSE)</f>
        <v>ESG</v>
      </c>
      <c r="B3204" t="s">
        <v>3450</v>
      </c>
      <c r="C3204" s="53" t="s">
        <v>3350</v>
      </c>
      <c r="D3204" s="59" t="s">
        <v>2864</v>
      </c>
      <c r="E3204" s="59" t="s">
        <v>6620</v>
      </c>
      <c r="F3204" t="s">
        <v>1341</v>
      </c>
      <c r="G3204" t="s">
        <v>1340</v>
      </c>
      <c r="H3204" t="s">
        <v>1342</v>
      </c>
      <c r="I3204" s="52">
        <v>45505</v>
      </c>
      <c r="J3204" t="s">
        <v>2457</v>
      </c>
      <c r="K3204">
        <v>1645</v>
      </c>
      <c r="L3204" s="73">
        <v>61.4572540218239</v>
      </c>
      <c r="M3204">
        <v>1629</v>
      </c>
      <c r="N3204">
        <v>0.99842976884105905</v>
      </c>
      <c r="O3204" s="73">
        <v>67.266161458404</v>
      </c>
      <c r="P3204">
        <v>1629</v>
      </c>
      <c r="Q3204">
        <v>0.99842976884105905</v>
      </c>
      <c r="R3204">
        <v>1583</v>
      </c>
      <c r="S3204">
        <v>0.99127264759956601</v>
      </c>
      <c r="T3204">
        <v>33.070028647976699</v>
      </c>
      <c r="U3204">
        <v>0.67150894306075404</v>
      </c>
      <c r="V3204">
        <v>1173</v>
      </c>
      <c r="W3204">
        <v>0.129070661169573</v>
      </c>
      <c r="X3204">
        <v>224</v>
      </c>
      <c r="Y3204">
        <v>1626</v>
      </c>
      <c r="Z3204">
        <v>0.99763634575620197</v>
      </c>
      <c r="AA3204">
        <v>26.6004266450167</v>
      </c>
      <c r="AB3204">
        <v>1379</v>
      </c>
      <c r="AC3204">
        <v>0.94443190622587003</v>
      </c>
      <c r="AD3204">
        <v>246</v>
      </c>
      <c r="AE3204">
        <v>5.3185599093930398E-2</v>
      </c>
      <c r="AF3204">
        <v>20</v>
      </c>
      <c r="AG3204">
        <v>2.38249468019926E-3</v>
      </c>
      <c r="AH3204">
        <v>7.4462171914636797E-3</v>
      </c>
      <c r="AI3204">
        <v>102</v>
      </c>
      <c r="AJ3204" s="73">
        <v>57.881421307777003</v>
      </c>
      <c r="AK3204">
        <v>1629</v>
      </c>
      <c r="AL3204">
        <v>0.99842976884105905</v>
      </c>
      <c r="AM3204">
        <v>1.0833714371088999E-2</v>
      </c>
      <c r="AN3204">
        <v>10</v>
      </c>
      <c r="AO3204">
        <v>5.4707095056701904E-3</v>
      </c>
      <c r="AP3204">
        <v>4</v>
      </c>
      <c r="AQ3204">
        <v>1639</v>
      </c>
      <c r="AR3204">
        <v>0.99909459626635699</v>
      </c>
      <c r="AS3204">
        <v>2.03701159481623E-2</v>
      </c>
      <c r="AT3204">
        <v>17</v>
      </c>
      <c r="AU3204">
        <v>7.2214772704758201E-3</v>
      </c>
      <c r="AV3204">
        <v>8</v>
      </c>
      <c r="AW3204">
        <v>1638</v>
      </c>
      <c r="AX3204">
        <v>0.99908878386298405</v>
      </c>
      <c r="AY3204" s="73">
        <v>59.395803466345001</v>
      </c>
      <c r="AZ3204">
        <v>1629</v>
      </c>
      <c r="BA3204">
        <v>0.99842976884105905</v>
      </c>
      <c r="BB3204">
        <v>1589</v>
      </c>
      <c r="BC3204">
        <v>0.87461773967085199</v>
      </c>
      <c r="BD3204">
        <v>46</v>
      </c>
      <c r="BE3204">
        <v>0.11900614708983399</v>
      </c>
      <c r="BF3204">
        <v>61.4572540218239</v>
      </c>
      <c r="BG3204">
        <v>67.266161458404</v>
      </c>
      <c r="BH3204">
        <v>59.395803466345001</v>
      </c>
      <c r="BI3204">
        <v>57.881421307777003</v>
      </c>
    </row>
    <row r="3205" spans="1:61" x14ac:dyDescent="0.25">
      <c r="A3205" s="10" t="str">
        <f>VLOOKUP(D3205,'Index-Relations'!E:F,2,FALSE)</f>
        <v>ESG</v>
      </c>
      <c r="B3205" t="s">
        <v>3450</v>
      </c>
      <c r="C3205" s="53" t="s">
        <v>2765</v>
      </c>
      <c r="D3205" s="59" t="s">
        <v>2864</v>
      </c>
      <c r="E3205" s="59" t="s">
        <v>6621</v>
      </c>
      <c r="F3205" t="s">
        <v>1341</v>
      </c>
      <c r="G3205" t="s">
        <v>1340</v>
      </c>
      <c r="H3205" t="s">
        <v>1342</v>
      </c>
      <c r="I3205" s="52">
        <v>45474</v>
      </c>
      <c r="J3205" t="s">
        <v>2457</v>
      </c>
      <c r="K3205">
        <v>1646</v>
      </c>
      <c r="L3205" s="73">
        <v>62.015236833985</v>
      </c>
      <c r="M3205">
        <v>1630</v>
      </c>
      <c r="N3205">
        <v>0.99847103513680902</v>
      </c>
      <c r="O3205" s="73">
        <v>67.435756322015905</v>
      </c>
      <c r="P3205">
        <v>1630</v>
      </c>
      <c r="Q3205">
        <v>0.99847103513680902</v>
      </c>
      <c r="R3205">
        <v>1584</v>
      </c>
      <c r="S3205">
        <v>0.99135761471206396</v>
      </c>
      <c r="T3205">
        <v>32.771834399360003</v>
      </c>
      <c r="U3205">
        <v>0.67969940551561803</v>
      </c>
      <c r="V3205">
        <v>1165</v>
      </c>
      <c r="W3205">
        <v>0.12917955757382299</v>
      </c>
      <c r="X3205">
        <v>222</v>
      </c>
      <c r="Y3205">
        <v>1623</v>
      </c>
      <c r="Z3205">
        <v>0.99574190845412303</v>
      </c>
      <c r="AA3205">
        <v>26.734021254069901</v>
      </c>
      <c r="AB3205">
        <v>1368</v>
      </c>
      <c r="AC3205">
        <v>0.93760140851445595</v>
      </c>
      <c r="AD3205">
        <v>252</v>
      </c>
      <c r="AE3205">
        <v>5.7941707061771597E-2</v>
      </c>
      <c r="AF3205">
        <v>26</v>
      </c>
      <c r="AG3205">
        <v>4.4568844237723301E-3</v>
      </c>
      <c r="AH3205">
        <v>6.41800799936926E-3</v>
      </c>
      <c r="AI3205">
        <v>101</v>
      </c>
      <c r="AJ3205" s="73">
        <v>58.302665597648897</v>
      </c>
      <c r="AK3205">
        <v>1630</v>
      </c>
      <c r="AL3205">
        <v>0.99847103513680902</v>
      </c>
      <c r="AM3205">
        <v>1.0516504097548601E-2</v>
      </c>
      <c r="AN3205">
        <v>10</v>
      </c>
      <c r="AO3205">
        <v>4.8117142780290997E-3</v>
      </c>
      <c r="AP3205">
        <v>4</v>
      </c>
      <c r="AQ3205">
        <v>1640</v>
      </c>
      <c r="AR3205">
        <v>0.99909107033049904</v>
      </c>
      <c r="AS3205">
        <v>1.9482154591148802E-2</v>
      </c>
      <c r="AT3205">
        <v>17</v>
      </c>
      <c r="AU3205">
        <v>6.5868614966619202E-3</v>
      </c>
      <c r="AV3205">
        <v>8</v>
      </c>
      <c r="AW3205">
        <v>1639</v>
      </c>
      <c r="AX3205">
        <v>0.99908515224166405</v>
      </c>
      <c r="AY3205" s="73">
        <v>60.278771572212897</v>
      </c>
      <c r="AZ3205">
        <v>1630</v>
      </c>
      <c r="BA3205">
        <v>0.99847103513680902</v>
      </c>
      <c r="BB3205">
        <v>1590</v>
      </c>
      <c r="BC3205">
        <v>0.87517175910088496</v>
      </c>
      <c r="BD3205">
        <v>46</v>
      </c>
      <c r="BE3205">
        <v>0.119107596951584</v>
      </c>
      <c r="BF3205">
        <v>62.015236833985</v>
      </c>
      <c r="BG3205">
        <v>67.435756322015905</v>
      </c>
      <c r="BH3205">
        <v>60.278771572212897</v>
      </c>
      <c r="BI3205">
        <v>58.302665597648897</v>
      </c>
    </row>
    <row r="3206" spans="1:61" x14ac:dyDescent="0.25">
      <c r="A3206" s="10" t="str">
        <f>VLOOKUP(D3206,'Index-Relations'!E:F,2,FALSE)</f>
        <v>ESG</v>
      </c>
      <c r="B3206" t="s">
        <v>3450</v>
      </c>
      <c r="C3206" s="53" t="s">
        <v>2766</v>
      </c>
      <c r="D3206" s="59" t="s">
        <v>2864</v>
      </c>
      <c r="E3206" s="59" t="s">
        <v>6622</v>
      </c>
      <c r="F3206" t="s">
        <v>1341</v>
      </c>
      <c r="G3206" t="s">
        <v>1340</v>
      </c>
      <c r="H3206" t="s">
        <v>1342</v>
      </c>
      <c r="I3206" s="52">
        <v>45446</v>
      </c>
      <c r="J3206" t="s">
        <v>2457</v>
      </c>
      <c r="K3206">
        <v>1610</v>
      </c>
      <c r="L3206" s="73">
        <v>63.923204083396001</v>
      </c>
      <c r="M3206">
        <v>1601</v>
      </c>
      <c r="N3206">
        <v>0.99848428310994597</v>
      </c>
      <c r="O3206" s="73">
        <v>69.115074982987906</v>
      </c>
      <c r="P3206">
        <v>1601</v>
      </c>
      <c r="Q3206">
        <v>0.99848428310994597</v>
      </c>
      <c r="R3206">
        <v>1557</v>
      </c>
      <c r="S3206">
        <v>0.99145095327127497</v>
      </c>
      <c r="T3206">
        <v>32.784754284447601</v>
      </c>
      <c r="U3206">
        <v>0.69033860961147298</v>
      </c>
      <c r="V3206">
        <v>1144</v>
      </c>
      <c r="W3206">
        <v>0.13259494575981601</v>
      </c>
      <c r="X3206">
        <v>220</v>
      </c>
      <c r="Y3206">
        <v>1592</v>
      </c>
      <c r="Z3206">
        <v>0.99570921790063704</v>
      </c>
      <c r="AA3206">
        <v>28.081373709492802</v>
      </c>
      <c r="AB3206">
        <v>1349</v>
      </c>
      <c r="AC3206">
        <v>0.94397543636730696</v>
      </c>
      <c r="AD3206">
        <v>241</v>
      </c>
      <c r="AE3206">
        <v>5.1634099815543698E-2</v>
      </c>
      <c r="AF3206">
        <v>20</v>
      </c>
      <c r="AG3206">
        <v>4.3904638171486004E-3</v>
      </c>
      <c r="AH3206">
        <v>7.59229576078668E-3</v>
      </c>
      <c r="AI3206">
        <v>100</v>
      </c>
      <c r="AJ3206" s="73">
        <v>60.139041403237997</v>
      </c>
      <c r="AK3206">
        <v>1601</v>
      </c>
      <c r="AL3206">
        <v>0.99848428310994597</v>
      </c>
      <c r="AM3206">
        <v>1.0645365435408701E-2</v>
      </c>
      <c r="AN3206">
        <v>9</v>
      </c>
      <c r="AO3206">
        <v>5.6563914509973803E-3</v>
      </c>
      <c r="AP3206">
        <v>4</v>
      </c>
      <c r="AQ3206">
        <v>1608</v>
      </c>
      <c r="AR3206">
        <v>0.99913037704846297</v>
      </c>
      <c r="AS3206">
        <v>2.07585902377516E-2</v>
      </c>
      <c r="AT3206">
        <v>16</v>
      </c>
      <c r="AU3206">
        <v>7.2568133514530004E-3</v>
      </c>
      <c r="AV3206">
        <v>8</v>
      </c>
      <c r="AW3206">
        <v>1608</v>
      </c>
      <c r="AX3206">
        <v>0.99913037704846297</v>
      </c>
      <c r="AY3206" s="73">
        <v>62.202422629177001</v>
      </c>
      <c r="AZ3206">
        <v>1601</v>
      </c>
      <c r="BA3206">
        <v>0.99848428310994597</v>
      </c>
      <c r="BB3206">
        <v>1558</v>
      </c>
      <c r="BC3206">
        <v>0.87476990321945802</v>
      </c>
      <c r="BD3206">
        <v>46</v>
      </c>
      <c r="BE3206">
        <v>0.118704082378007</v>
      </c>
      <c r="BF3206">
        <v>63.923204083396001</v>
      </c>
      <c r="BG3206">
        <v>69.115074982987906</v>
      </c>
      <c r="BH3206">
        <v>62.202422629177001</v>
      </c>
      <c r="BI3206">
        <v>60.139041403237997</v>
      </c>
    </row>
    <row r="3207" spans="1:61" x14ac:dyDescent="0.25">
      <c r="A3207" s="10" t="str">
        <f>VLOOKUP(D3207,'Index-Relations'!E:F,2,FALSE)</f>
        <v>ESG</v>
      </c>
      <c r="B3207" t="s">
        <v>3450</v>
      </c>
      <c r="C3207" s="53" t="s">
        <v>2767</v>
      </c>
      <c r="D3207" s="59" t="s">
        <v>2864</v>
      </c>
      <c r="E3207" s="59" t="s">
        <v>6623</v>
      </c>
      <c r="F3207" t="s">
        <v>1341</v>
      </c>
      <c r="G3207" t="s">
        <v>1340</v>
      </c>
      <c r="H3207" t="s">
        <v>1342</v>
      </c>
      <c r="I3207" s="52">
        <v>45413</v>
      </c>
      <c r="J3207" t="s">
        <v>2457</v>
      </c>
      <c r="K3207">
        <v>1614</v>
      </c>
      <c r="L3207" s="73">
        <v>63.956624445593903</v>
      </c>
      <c r="M3207">
        <v>1604</v>
      </c>
      <c r="N3207">
        <v>0.99856280743840098</v>
      </c>
      <c r="O3207" s="73">
        <v>69.126175921652006</v>
      </c>
      <c r="P3207">
        <v>1604</v>
      </c>
      <c r="Q3207">
        <v>0.99856280743840098</v>
      </c>
      <c r="R3207">
        <v>1560</v>
      </c>
      <c r="S3207">
        <v>0.99130248922839703</v>
      </c>
      <c r="T3207">
        <v>33.0306846963528</v>
      </c>
      <c r="U3207">
        <v>0.682758718838121</v>
      </c>
      <c r="V3207">
        <v>1146</v>
      </c>
      <c r="W3207">
        <v>0.12668568277956299</v>
      </c>
      <c r="X3207">
        <v>220</v>
      </c>
      <c r="Y3207">
        <v>1595</v>
      </c>
      <c r="Z3207">
        <v>0.99586943797678695</v>
      </c>
      <c r="AA3207">
        <v>28.796719908448399</v>
      </c>
      <c r="AB3207">
        <v>1351</v>
      </c>
      <c r="AC3207">
        <v>0.94362627337438698</v>
      </c>
      <c r="AD3207">
        <v>242</v>
      </c>
      <c r="AE3207">
        <v>5.2134852846969497E-2</v>
      </c>
      <c r="AF3207">
        <v>21</v>
      </c>
      <c r="AG3207">
        <v>4.2388737786432E-3</v>
      </c>
      <c r="AH3207">
        <v>7.2843913525544096E-3</v>
      </c>
      <c r="AI3207">
        <v>100</v>
      </c>
      <c r="AJ3207" s="73">
        <v>60.002042315428</v>
      </c>
      <c r="AK3207">
        <v>1604</v>
      </c>
      <c r="AL3207">
        <v>0.99856280743840098</v>
      </c>
      <c r="AM3207">
        <v>1.0727675649015901E-2</v>
      </c>
      <c r="AN3207">
        <v>9</v>
      </c>
      <c r="AO3207">
        <v>9.2348147280000292E-3</v>
      </c>
      <c r="AP3207">
        <v>5</v>
      </c>
      <c r="AQ3207">
        <v>1610</v>
      </c>
      <c r="AR3207">
        <v>0.99914656318121797</v>
      </c>
      <c r="AS3207">
        <v>2.0686698001917699E-2</v>
      </c>
      <c r="AT3207">
        <v>16</v>
      </c>
      <c r="AU3207">
        <v>7.1129585349371596E-3</v>
      </c>
      <c r="AV3207">
        <v>9</v>
      </c>
      <c r="AW3207">
        <v>1610</v>
      </c>
      <c r="AX3207">
        <v>0.99914656318121897</v>
      </c>
      <c r="AY3207" s="73">
        <v>62.375884231184997</v>
      </c>
      <c r="AZ3207">
        <v>1604</v>
      </c>
      <c r="BA3207">
        <v>0.99856280743840098</v>
      </c>
      <c r="BB3207">
        <v>1556</v>
      </c>
      <c r="BC3207">
        <v>0.87913493654729502</v>
      </c>
      <c r="BD3207">
        <v>49</v>
      </c>
      <c r="BE3207">
        <v>0.11077681190592301</v>
      </c>
      <c r="BF3207">
        <v>63.956624445593903</v>
      </c>
      <c r="BG3207">
        <v>69.126175921652006</v>
      </c>
      <c r="BH3207">
        <v>62.375884231184997</v>
      </c>
      <c r="BI3207">
        <v>60.002042315428</v>
      </c>
    </row>
    <row r="3208" spans="1:61" x14ac:dyDescent="0.25">
      <c r="A3208" s="10" t="str">
        <f>VLOOKUP(D3208,'Index-Relations'!E:F,2,FALSE)</f>
        <v>ESG</v>
      </c>
      <c r="B3208" t="s">
        <v>3450</v>
      </c>
      <c r="C3208" s="53" t="s">
        <v>2768</v>
      </c>
      <c r="D3208" s="59" t="s">
        <v>2864</v>
      </c>
      <c r="E3208" s="59" t="s">
        <v>6624</v>
      </c>
      <c r="F3208" t="s">
        <v>1341</v>
      </c>
      <c r="G3208" t="s">
        <v>1340</v>
      </c>
      <c r="H3208" t="s">
        <v>1342</v>
      </c>
      <c r="I3208" s="52">
        <v>45383</v>
      </c>
      <c r="J3208" t="s">
        <v>2457</v>
      </c>
      <c r="K3208">
        <v>1613</v>
      </c>
      <c r="L3208">
        <v>68.892882957719195</v>
      </c>
      <c r="M3208">
        <v>1606</v>
      </c>
      <c r="N3208">
        <v>0.99946815595252403</v>
      </c>
      <c r="O3208">
        <v>74.220470960482302</v>
      </c>
      <c r="P3208">
        <v>1606</v>
      </c>
      <c r="Q3208">
        <v>0.99946815595252403</v>
      </c>
      <c r="R3208">
        <v>1562</v>
      </c>
      <c r="S3208">
        <v>0.99229762152036805</v>
      </c>
      <c r="T3208">
        <v>32.864073745398997</v>
      </c>
      <c r="U3208">
        <v>0.68302055684997798</v>
      </c>
      <c r="V3208">
        <v>1147</v>
      </c>
      <c r="W3208">
        <v>0.12570557007161501</v>
      </c>
      <c r="X3208">
        <v>221</v>
      </c>
      <c r="Y3208">
        <v>1597</v>
      </c>
      <c r="Z3208">
        <v>0.99671988732579497</v>
      </c>
      <c r="AA3208">
        <v>27.799134071457399</v>
      </c>
      <c r="AB3208">
        <v>1349</v>
      </c>
      <c r="AC3208">
        <v>0.94323414345350098</v>
      </c>
      <c r="AD3208">
        <v>246</v>
      </c>
      <c r="AE3208">
        <v>5.3371299913640903E-2</v>
      </c>
      <c r="AF3208">
        <v>18</v>
      </c>
      <c r="AG3208">
        <v>3.39455663285796E-3</v>
      </c>
      <c r="AH3208">
        <v>7.1681874371166601E-3</v>
      </c>
      <c r="AI3208">
        <v>100</v>
      </c>
      <c r="AJ3208">
        <v>63.996921193092099</v>
      </c>
      <c r="AK3208">
        <v>1606</v>
      </c>
      <c r="AL3208">
        <v>0.99946815595252403</v>
      </c>
      <c r="AM3208">
        <v>1.0761974315970899E-2</v>
      </c>
      <c r="AN3208">
        <v>9</v>
      </c>
      <c r="AO3208">
        <v>8.6431081772668401E-3</v>
      </c>
      <c r="AP3208">
        <v>5</v>
      </c>
      <c r="AQ3208">
        <v>1610</v>
      </c>
      <c r="AR3208">
        <v>0.99996219431491995</v>
      </c>
      <c r="AS3208">
        <v>2.05395879502328E-2</v>
      </c>
      <c r="AT3208">
        <v>16</v>
      </c>
      <c r="AU3208">
        <v>6.7692525398518298E-3</v>
      </c>
      <c r="AV3208">
        <v>9</v>
      </c>
      <c r="AW3208">
        <v>1610</v>
      </c>
      <c r="AX3208">
        <v>0.99996219431491995</v>
      </c>
      <c r="AY3208">
        <v>67.393373345721201</v>
      </c>
      <c r="AZ3208">
        <v>1606</v>
      </c>
      <c r="BA3208">
        <v>0.99946815595252403</v>
      </c>
      <c r="BB3208">
        <v>1556</v>
      </c>
      <c r="BC3208">
        <v>0.88049276793784803</v>
      </c>
      <c r="BD3208">
        <v>49</v>
      </c>
      <c r="BE3208">
        <v>0.110826318199805</v>
      </c>
      <c r="BF3208">
        <v>64.347665775479001</v>
      </c>
      <c r="BG3208">
        <v>69.309117709239004</v>
      </c>
      <c r="BH3208">
        <v>63.172565850680002</v>
      </c>
      <c r="BI3208">
        <v>60.003656490806002</v>
      </c>
    </row>
    <row r="3209" spans="1:61" x14ac:dyDescent="0.25">
      <c r="A3209" s="10" t="str">
        <f>VLOOKUP(D3209,'Index-Relations'!E:F,2,FALSE)</f>
        <v>ESG</v>
      </c>
      <c r="B3209" t="s">
        <v>3450</v>
      </c>
      <c r="C3209" s="53" t="s">
        <v>2769</v>
      </c>
      <c r="D3209" s="59" t="s">
        <v>2864</v>
      </c>
      <c r="E3209" s="59" t="s">
        <v>6625</v>
      </c>
      <c r="F3209" t="s">
        <v>1341</v>
      </c>
      <c r="G3209" t="s">
        <v>1340</v>
      </c>
      <c r="H3209" t="s">
        <v>1342</v>
      </c>
      <c r="I3209" s="52">
        <v>45352</v>
      </c>
      <c r="J3209" t="s">
        <v>2457</v>
      </c>
      <c r="K3209">
        <v>1617</v>
      </c>
      <c r="L3209">
        <v>69.466429340991795</v>
      </c>
      <c r="M3209">
        <v>1607</v>
      </c>
      <c r="N3209">
        <v>0.99842154881661005</v>
      </c>
      <c r="O3209">
        <v>74.536266059486906</v>
      </c>
      <c r="P3209">
        <v>1607</v>
      </c>
      <c r="Q3209">
        <v>0.99842154881661005</v>
      </c>
      <c r="R3209">
        <v>1566</v>
      </c>
      <c r="S3209">
        <v>0.99218187652426904</v>
      </c>
      <c r="T3209">
        <v>32.930175317027398</v>
      </c>
      <c r="U3209">
        <v>0.66764164441312301</v>
      </c>
      <c r="V3209">
        <v>1135</v>
      </c>
      <c r="W3209">
        <v>0.11127143261256001</v>
      </c>
      <c r="X3209">
        <v>198</v>
      </c>
      <c r="Y3209">
        <v>1601</v>
      </c>
      <c r="Z3209">
        <v>0.99676030165266805</v>
      </c>
      <c r="AA3209">
        <v>28.276791939057599</v>
      </c>
      <c r="AB3209">
        <v>1350</v>
      </c>
      <c r="AC3209">
        <v>0.94236130289180497</v>
      </c>
      <c r="AD3209">
        <v>249</v>
      </c>
      <c r="AE3209">
        <v>5.4291697591559503E-2</v>
      </c>
      <c r="AF3209">
        <v>18</v>
      </c>
      <c r="AG3209">
        <v>3.3469995166346199E-3</v>
      </c>
      <c r="AH3209">
        <v>2.0583583621558402E-3</v>
      </c>
      <c r="AI3209">
        <v>74</v>
      </c>
      <c r="AJ3209">
        <v>64.833403215187403</v>
      </c>
      <c r="AK3209">
        <v>1607</v>
      </c>
      <c r="AL3209">
        <v>0.99842154881661005</v>
      </c>
      <c r="AM3209">
        <v>1.08529740153007E-2</v>
      </c>
      <c r="AN3209">
        <v>10</v>
      </c>
      <c r="AO3209">
        <v>8.3483617182301302E-3</v>
      </c>
      <c r="AP3209">
        <v>5</v>
      </c>
      <c r="AQ3209">
        <v>1614</v>
      </c>
      <c r="AR3209">
        <v>0.999926886266854</v>
      </c>
      <c r="AS3209">
        <v>1.9998061058183299E-2</v>
      </c>
      <c r="AT3209">
        <v>16</v>
      </c>
      <c r="AU3209">
        <v>7.5172894197715204E-3</v>
      </c>
      <c r="AV3209">
        <v>10</v>
      </c>
      <c r="AW3209">
        <v>1614</v>
      </c>
      <c r="AX3209">
        <v>0.999926886266855</v>
      </c>
      <c r="AY3209">
        <v>67.736299313069296</v>
      </c>
      <c r="AZ3209">
        <v>1607</v>
      </c>
      <c r="BA3209">
        <v>0.99842154881661005</v>
      </c>
      <c r="BB3209">
        <v>1560</v>
      </c>
      <c r="BC3209">
        <v>0.87903579853250202</v>
      </c>
      <c r="BD3209">
        <v>49</v>
      </c>
      <c r="BE3209">
        <v>0.112542726016122</v>
      </c>
      <c r="BF3209">
        <v>64.878412862741996</v>
      </c>
      <c r="BG3209">
        <v>69.598068952478997</v>
      </c>
      <c r="BH3209">
        <v>63.446353309974903</v>
      </c>
      <c r="BI3209">
        <v>60.768536076986997</v>
      </c>
    </row>
    <row r="3210" spans="1:61" x14ac:dyDescent="0.25">
      <c r="A3210" s="10" t="str">
        <f>VLOOKUP(D3210,'Index-Relations'!E:F,2,FALSE)</f>
        <v>ESG</v>
      </c>
      <c r="B3210" t="s">
        <v>3450</v>
      </c>
      <c r="C3210" s="53" t="s">
        <v>2770</v>
      </c>
      <c r="D3210" s="59" t="s">
        <v>2864</v>
      </c>
      <c r="E3210" s="59" t="s">
        <v>6626</v>
      </c>
      <c r="F3210" t="s">
        <v>1341</v>
      </c>
      <c r="G3210" t="s">
        <v>1340</v>
      </c>
      <c r="H3210" t="s">
        <v>1342</v>
      </c>
      <c r="I3210" s="52">
        <v>45323</v>
      </c>
      <c r="J3210" t="s">
        <v>2457</v>
      </c>
      <c r="K3210">
        <v>1617</v>
      </c>
      <c r="L3210">
        <v>70.094643917527506</v>
      </c>
      <c r="M3210">
        <v>1607</v>
      </c>
      <c r="N3210">
        <v>0.99843078377524297</v>
      </c>
      <c r="O3210">
        <v>74.756958931724398</v>
      </c>
      <c r="P3210">
        <v>1607</v>
      </c>
      <c r="Q3210">
        <v>0.99843078377524297</v>
      </c>
      <c r="R3210">
        <v>1566</v>
      </c>
      <c r="S3210">
        <v>0.99202557405037495</v>
      </c>
      <c r="T3210">
        <v>33.1687657250814</v>
      </c>
      <c r="U3210">
        <v>0.65844462345344001</v>
      </c>
      <c r="V3210">
        <v>1129</v>
      </c>
      <c r="W3210">
        <v>0.107625701640284</v>
      </c>
      <c r="X3210">
        <v>191</v>
      </c>
      <c r="Y3210">
        <v>1601</v>
      </c>
      <c r="Z3210">
        <v>0.99696341113209896</v>
      </c>
      <c r="AA3210">
        <v>28.7361743016376</v>
      </c>
      <c r="AB3210">
        <v>1346</v>
      </c>
      <c r="AC3210">
        <v>0.94048474657477399</v>
      </c>
      <c r="AD3210">
        <v>253</v>
      </c>
      <c r="AE3210">
        <v>5.6375544076383503E-2</v>
      </c>
      <c r="AF3210">
        <v>18</v>
      </c>
      <c r="AG3210">
        <v>3.1397093488422499E-3</v>
      </c>
      <c r="AH3210">
        <v>2.0745117028084501E-3</v>
      </c>
      <c r="AI3210">
        <v>70</v>
      </c>
      <c r="AJ3210">
        <v>65.614250399842305</v>
      </c>
      <c r="AK3210">
        <v>1607</v>
      </c>
      <c r="AL3210">
        <v>0.99843078377524297</v>
      </c>
      <c r="AM3210">
        <v>1.1323330559714901E-2</v>
      </c>
      <c r="AN3210">
        <v>10</v>
      </c>
      <c r="AO3210">
        <v>8.37279223339687E-3</v>
      </c>
      <c r="AP3210">
        <v>5</v>
      </c>
      <c r="AQ3210">
        <v>1612</v>
      </c>
      <c r="AR3210">
        <v>0.99951657905512103</v>
      </c>
      <c r="AS3210">
        <v>2.0360976514238401E-2</v>
      </c>
      <c r="AT3210">
        <v>16</v>
      </c>
      <c r="AU3210">
        <v>7.8402405115582992E-3</v>
      </c>
      <c r="AV3210">
        <v>10</v>
      </c>
      <c r="AW3210">
        <v>1612</v>
      </c>
      <c r="AX3210">
        <v>0.99951657905512103</v>
      </c>
      <c r="AY3210">
        <v>68.301105472261298</v>
      </c>
      <c r="AZ3210">
        <v>1607</v>
      </c>
      <c r="BA3210">
        <v>0.99843078377524297</v>
      </c>
      <c r="BB3210">
        <v>1557</v>
      </c>
      <c r="BC3210">
        <v>0.88230000538947395</v>
      </c>
      <c r="BD3210">
        <v>50</v>
      </c>
      <c r="BE3210">
        <v>0.108843781432249</v>
      </c>
      <c r="BF3210">
        <v>65.435501635335996</v>
      </c>
      <c r="BG3210">
        <v>69.734384226713004</v>
      </c>
      <c r="BH3210">
        <v>63.871035731745998</v>
      </c>
      <c r="BI3210">
        <v>61.446216320978998</v>
      </c>
    </row>
    <row r="3211" spans="1:61" x14ac:dyDescent="0.25">
      <c r="A3211" s="10" t="str">
        <f>VLOOKUP(D3211,'Index-Relations'!E:F,2,FALSE)</f>
        <v>ESG</v>
      </c>
      <c r="B3211" t="s">
        <v>3450</v>
      </c>
      <c r="C3211" s="53" t="s">
        <v>2760</v>
      </c>
      <c r="D3211" s="59" t="s">
        <v>2865</v>
      </c>
      <c r="E3211" s="59" t="s">
        <v>6627</v>
      </c>
      <c r="F3211" t="s">
        <v>1345</v>
      </c>
      <c r="G3211" t="s">
        <v>1344</v>
      </c>
      <c r="H3211" t="s">
        <v>1346</v>
      </c>
      <c r="I3211" s="52">
        <v>45658</v>
      </c>
      <c r="J3211" t="s">
        <v>2457</v>
      </c>
      <c r="K3211">
        <v>896</v>
      </c>
      <c r="L3211" s="73">
        <v>67.843180571731907</v>
      </c>
      <c r="M3211">
        <v>896</v>
      </c>
      <c r="N3211">
        <v>1</v>
      </c>
      <c r="O3211" s="73">
        <v>74.866888008128001</v>
      </c>
      <c r="P3211">
        <v>896</v>
      </c>
      <c r="Q3211">
        <v>1</v>
      </c>
      <c r="R3211">
        <v>882</v>
      </c>
      <c r="S3211">
        <v>0.99683871763078302</v>
      </c>
      <c r="T3211">
        <v>31.074312073950399</v>
      </c>
      <c r="U3211">
        <v>0.64468634760055799</v>
      </c>
      <c r="V3211">
        <v>663</v>
      </c>
      <c r="W3211">
        <v>0.118484730891948</v>
      </c>
      <c r="X3211">
        <v>134</v>
      </c>
      <c r="Y3211">
        <v>895</v>
      </c>
      <c r="Z3211">
        <v>0.99959893458022098</v>
      </c>
      <c r="AA3211">
        <v>28.613851890079999</v>
      </c>
      <c r="AB3211">
        <v>811</v>
      </c>
      <c r="AC3211">
        <v>0.94480223166432697</v>
      </c>
      <c r="AD3211">
        <v>84</v>
      </c>
      <c r="AE3211">
        <v>5.4796702915892698E-2</v>
      </c>
      <c r="AF3211">
        <v>1</v>
      </c>
      <c r="AG3211">
        <v>4.01065419779439E-4</v>
      </c>
      <c r="AH3211">
        <v>3.9294533240380796E-3</v>
      </c>
      <c r="AI3211">
        <v>53</v>
      </c>
      <c r="AJ3211" s="73">
        <v>64.005463098430994</v>
      </c>
      <c r="AK3211">
        <v>896</v>
      </c>
      <c r="AL3211">
        <v>1</v>
      </c>
      <c r="AM3211">
        <v>0</v>
      </c>
      <c r="AN3211">
        <v>0</v>
      </c>
      <c r="AO3211">
        <v>1.8499324231836399E-3</v>
      </c>
      <c r="AP3211">
        <v>1</v>
      </c>
      <c r="AQ3211">
        <v>896</v>
      </c>
      <c r="AR3211">
        <v>1</v>
      </c>
      <c r="AS3211">
        <v>0</v>
      </c>
      <c r="AT3211">
        <v>0</v>
      </c>
      <c r="AU3211">
        <v>0</v>
      </c>
      <c r="AV3211">
        <v>0</v>
      </c>
      <c r="AW3211">
        <v>896</v>
      </c>
      <c r="AX3211">
        <v>0.999999999999999</v>
      </c>
      <c r="AY3211" s="73">
        <v>63.900338977156999</v>
      </c>
      <c r="AZ3211">
        <v>896</v>
      </c>
      <c r="BA3211">
        <v>1</v>
      </c>
      <c r="BB3211">
        <v>864</v>
      </c>
      <c r="BC3211">
        <v>0.89773965250419596</v>
      </c>
      <c r="BD3211">
        <v>31</v>
      </c>
      <c r="BE3211">
        <v>0.100410415072619</v>
      </c>
      <c r="BF3211">
        <v>67.843180571731907</v>
      </c>
      <c r="BG3211">
        <v>74.866888008128001</v>
      </c>
      <c r="BH3211">
        <v>63.900338977156999</v>
      </c>
      <c r="BI3211">
        <v>64.005463098430994</v>
      </c>
    </row>
    <row r="3212" spans="1:61" x14ac:dyDescent="0.25">
      <c r="A3212" s="10" t="str">
        <f>VLOOKUP(D3212,'Index-Relations'!E:F,2,FALSE)</f>
        <v>ESG</v>
      </c>
      <c r="B3212" t="s">
        <v>3450</v>
      </c>
      <c r="C3212" s="53" t="s">
        <v>2761</v>
      </c>
      <c r="D3212" s="59" t="s">
        <v>2865</v>
      </c>
      <c r="E3212" s="59" t="s">
        <v>6628</v>
      </c>
      <c r="F3212" t="s">
        <v>1345</v>
      </c>
      <c r="G3212" t="s">
        <v>1344</v>
      </c>
      <c r="H3212" t="s">
        <v>1346</v>
      </c>
      <c r="I3212" s="52">
        <v>45628</v>
      </c>
      <c r="J3212" t="s">
        <v>2457</v>
      </c>
      <c r="K3212">
        <v>896</v>
      </c>
      <c r="L3212" s="73">
        <v>67.861567637144901</v>
      </c>
      <c r="M3212">
        <v>896</v>
      </c>
      <c r="N3212">
        <v>1</v>
      </c>
      <c r="O3212" s="73">
        <v>74.582466171207997</v>
      </c>
      <c r="P3212">
        <v>896</v>
      </c>
      <c r="Q3212">
        <v>1</v>
      </c>
      <c r="R3212">
        <v>882</v>
      </c>
      <c r="S3212">
        <v>0.99679450051186602</v>
      </c>
      <c r="T3212">
        <v>31.1368160226809</v>
      </c>
      <c r="U3212">
        <v>0.64621337374884702</v>
      </c>
      <c r="V3212">
        <v>662</v>
      </c>
      <c r="W3212">
        <v>0.117514949376177</v>
      </c>
      <c r="X3212">
        <v>135</v>
      </c>
      <c r="Y3212">
        <v>894</v>
      </c>
      <c r="Z3212">
        <v>0.99957243920954497</v>
      </c>
      <c r="AA3212">
        <v>26.479917308974901</v>
      </c>
      <c r="AB3212">
        <v>814</v>
      </c>
      <c r="AC3212">
        <v>0.94418932011891799</v>
      </c>
      <c r="AD3212">
        <v>80</v>
      </c>
      <c r="AE3212">
        <v>5.5383119090627299E-2</v>
      </c>
      <c r="AF3212">
        <v>2</v>
      </c>
      <c r="AG3212">
        <v>4.2756079045469498E-4</v>
      </c>
      <c r="AH3212">
        <v>3.86066362698354E-3</v>
      </c>
      <c r="AI3212">
        <v>53</v>
      </c>
      <c r="AJ3212" s="73">
        <v>64.052309807034007</v>
      </c>
      <c r="AK3212">
        <v>896</v>
      </c>
      <c r="AL3212">
        <v>1</v>
      </c>
      <c r="AM3212">
        <v>0</v>
      </c>
      <c r="AN3212">
        <v>0</v>
      </c>
      <c r="AO3212">
        <v>1.9078226408636601E-3</v>
      </c>
      <c r="AP3212">
        <v>1</v>
      </c>
      <c r="AQ3212">
        <v>896</v>
      </c>
      <c r="AR3212">
        <v>1</v>
      </c>
      <c r="AS3212">
        <v>0</v>
      </c>
      <c r="AT3212">
        <v>0</v>
      </c>
      <c r="AU3212">
        <v>0</v>
      </c>
      <c r="AV3212">
        <v>0</v>
      </c>
      <c r="AW3212">
        <v>896</v>
      </c>
      <c r="AX3212">
        <v>1</v>
      </c>
      <c r="AY3212" s="73">
        <v>64.212123679404996</v>
      </c>
      <c r="AZ3212">
        <v>896</v>
      </c>
      <c r="BA3212">
        <v>1</v>
      </c>
      <c r="BB3212">
        <v>864</v>
      </c>
      <c r="BC3212">
        <v>0.90095315067429305</v>
      </c>
      <c r="BD3212">
        <v>31</v>
      </c>
      <c r="BE3212">
        <v>9.7139026684843102E-2</v>
      </c>
      <c r="BF3212">
        <v>67.861567637144901</v>
      </c>
      <c r="BG3212">
        <v>74.582466171207997</v>
      </c>
      <c r="BH3212">
        <v>64.212123679404996</v>
      </c>
      <c r="BI3212">
        <v>64.052309807034007</v>
      </c>
    </row>
    <row r="3213" spans="1:61" x14ac:dyDescent="0.25">
      <c r="A3213" s="10" t="str">
        <f>VLOOKUP(D3213,'Index-Relations'!E:F,2,FALSE)</f>
        <v>ESG</v>
      </c>
      <c r="B3213" t="s">
        <v>3450</v>
      </c>
      <c r="C3213" s="53" t="s">
        <v>2762</v>
      </c>
      <c r="D3213" s="59" t="s">
        <v>2865</v>
      </c>
      <c r="E3213" s="59" t="s">
        <v>6629</v>
      </c>
      <c r="F3213" t="s">
        <v>1345</v>
      </c>
      <c r="G3213" t="s">
        <v>1344</v>
      </c>
      <c r="H3213" t="s">
        <v>1346</v>
      </c>
      <c r="I3213" s="52">
        <v>45597</v>
      </c>
      <c r="J3213" t="s">
        <v>2457</v>
      </c>
      <c r="K3213">
        <v>896</v>
      </c>
      <c r="L3213" s="73">
        <v>68.341466833772998</v>
      </c>
      <c r="M3213">
        <v>896</v>
      </c>
      <c r="N3213">
        <v>1</v>
      </c>
      <c r="O3213" s="73">
        <v>74.927481357204002</v>
      </c>
      <c r="P3213">
        <v>896</v>
      </c>
      <c r="Q3213">
        <v>1</v>
      </c>
      <c r="R3213">
        <v>882</v>
      </c>
      <c r="S3213">
        <v>0.99664520761128095</v>
      </c>
      <c r="T3213">
        <v>31.2531981274796</v>
      </c>
      <c r="U3213">
        <v>0.64814062338576395</v>
      </c>
      <c r="V3213">
        <v>660</v>
      </c>
      <c r="W3213">
        <v>0.11783064043807601</v>
      </c>
      <c r="X3213">
        <v>136</v>
      </c>
      <c r="Y3213">
        <v>894</v>
      </c>
      <c r="Z3213">
        <v>0.99958826849254001</v>
      </c>
      <c r="AA3213">
        <v>27.699285483592298</v>
      </c>
      <c r="AB3213">
        <v>813</v>
      </c>
      <c r="AC3213">
        <v>0.94125059066984096</v>
      </c>
      <c r="AD3213">
        <v>81</v>
      </c>
      <c r="AE3213">
        <v>5.8337677822697699E-2</v>
      </c>
      <c r="AF3213">
        <v>2</v>
      </c>
      <c r="AG3213">
        <v>4.11731507461231E-4</v>
      </c>
      <c r="AH3213">
        <v>4.6140210886796698E-3</v>
      </c>
      <c r="AI3213">
        <v>52</v>
      </c>
      <c r="AJ3213" s="73">
        <v>64.653584935670906</v>
      </c>
      <c r="AK3213">
        <v>896</v>
      </c>
      <c r="AL3213">
        <v>1</v>
      </c>
      <c r="AM3213">
        <v>0</v>
      </c>
      <c r="AN3213">
        <v>0</v>
      </c>
      <c r="AO3213">
        <v>0</v>
      </c>
      <c r="AP3213">
        <v>0</v>
      </c>
      <c r="AQ3213">
        <v>896</v>
      </c>
      <c r="AR3213">
        <v>1</v>
      </c>
      <c r="AS3213">
        <v>0</v>
      </c>
      <c r="AT3213">
        <v>0</v>
      </c>
      <c r="AU3213">
        <v>0</v>
      </c>
      <c r="AV3213">
        <v>0</v>
      </c>
      <c r="AW3213">
        <v>896</v>
      </c>
      <c r="AX3213">
        <v>0.999999999999999</v>
      </c>
      <c r="AY3213" s="73">
        <v>64.639638631316998</v>
      </c>
      <c r="AZ3213">
        <v>896</v>
      </c>
      <c r="BA3213">
        <v>1</v>
      </c>
      <c r="BB3213">
        <v>862</v>
      </c>
      <c r="BC3213">
        <v>0.90117279279982498</v>
      </c>
      <c r="BD3213">
        <v>34</v>
      </c>
      <c r="BE3213">
        <v>9.8827207200174405E-2</v>
      </c>
      <c r="BF3213">
        <v>68.341466833772998</v>
      </c>
      <c r="BG3213">
        <v>74.927481357204002</v>
      </c>
      <c r="BH3213">
        <v>64.639638631316998</v>
      </c>
      <c r="BI3213">
        <v>64.653584935670906</v>
      </c>
    </row>
    <row r="3214" spans="1:61" x14ac:dyDescent="0.25">
      <c r="A3214" s="10" t="str">
        <f>VLOOKUP(D3214,'Index-Relations'!E:F,2,FALSE)</f>
        <v>ESG</v>
      </c>
      <c r="B3214" t="s">
        <v>3450</v>
      </c>
      <c r="C3214" s="53" t="s">
        <v>2763</v>
      </c>
      <c r="D3214" s="59" t="s">
        <v>2865</v>
      </c>
      <c r="E3214" s="59" t="s">
        <v>6630</v>
      </c>
      <c r="F3214" t="s">
        <v>1345</v>
      </c>
      <c r="G3214" t="s">
        <v>1344</v>
      </c>
      <c r="H3214" t="s">
        <v>1346</v>
      </c>
      <c r="I3214" s="52">
        <v>45566</v>
      </c>
      <c r="J3214" t="s">
        <v>2457</v>
      </c>
      <c r="K3214">
        <v>900</v>
      </c>
      <c r="L3214" s="73">
        <v>68.424639988882902</v>
      </c>
      <c r="M3214">
        <v>900</v>
      </c>
      <c r="N3214">
        <v>1</v>
      </c>
      <c r="O3214" s="73">
        <v>75.002844144883895</v>
      </c>
      <c r="P3214">
        <v>900</v>
      </c>
      <c r="Q3214">
        <v>1</v>
      </c>
      <c r="R3214">
        <v>885</v>
      </c>
      <c r="S3214">
        <v>0.99593848257889095</v>
      </c>
      <c r="T3214">
        <v>31.614492343660299</v>
      </c>
      <c r="U3214">
        <v>0.65085571956256905</v>
      </c>
      <c r="V3214">
        <v>662</v>
      </c>
      <c r="W3214">
        <v>0.120142020424253</v>
      </c>
      <c r="X3214">
        <v>138</v>
      </c>
      <c r="Y3214">
        <v>898</v>
      </c>
      <c r="Z3214">
        <v>0.99964157459338698</v>
      </c>
      <c r="AA3214">
        <v>27.7666758806769</v>
      </c>
      <c r="AB3214">
        <v>826</v>
      </c>
      <c r="AC3214">
        <v>0.958117729964309</v>
      </c>
      <c r="AD3214">
        <v>72</v>
      </c>
      <c r="AE3214">
        <v>4.1523844629078099E-2</v>
      </c>
      <c r="AF3214">
        <v>2</v>
      </c>
      <c r="AG3214">
        <v>3.5842540661257201E-4</v>
      </c>
      <c r="AH3214">
        <v>3.6524634632520798E-3</v>
      </c>
      <c r="AI3214">
        <v>52</v>
      </c>
      <c r="AJ3214" s="73">
        <v>64.685463284484996</v>
      </c>
      <c r="AK3214">
        <v>900</v>
      </c>
      <c r="AL3214">
        <v>1</v>
      </c>
      <c r="AM3214">
        <v>0</v>
      </c>
      <c r="AN3214">
        <v>0</v>
      </c>
      <c r="AO3214">
        <v>0</v>
      </c>
      <c r="AP3214">
        <v>0</v>
      </c>
      <c r="AQ3214">
        <v>900</v>
      </c>
      <c r="AR3214">
        <v>1</v>
      </c>
      <c r="AS3214">
        <v>0</v>
      </c>
      <c r="AT3214">
        <v>0</v>
      </c>
      <c r="AU3214">
        <v>0</v>
      </c>
      <c r="AV3214">
        <v>0</v>
      </c>
      <c r="AW3214">
        <v>900</v>
      </c>
      <c r="AX3214">
        <v>0.999999999999999</v>
      </c>
      <c r="AY3214" s="73">
        <v>64.720431636073897</v>
      </c>
      <c r="AZ3214">
        <v>900</v>
      </c>
      <c r="BA3214">
        <v>1</v>
      </c>
      <c r="BB3214">
        <v>866</v>
      </c>
      <c r="BC3214">
        <v>0.90034875526082503</v>
      </c>
      <c r="BD3214">
        <v>34</v>
      </c>
      <c r="BE3214">
        <v>9.9651244739174402E-2</v>
      </c>
      <c r="BF3214">
        <v>68.424639988882902</v>
      </c>
      <c r="BG3214">
        <v>75.002844144883895</v>
      </c>
      <c r="BH3214">
        <v>64.720431636073897</v>
      </c>
      <c r="BI3214">
        <v>64.685463284484996</v>
      </c>
    </row>
    <row r="3215" spans="1:61" x14ac:dyDescent="0.25">
      <c r="A3215" s="10" t="str">
        <f>VLOOKUP(D3215,'Index-Relations'!E:F,2,FALSE)</f>
        <v>ESG</v>
      </c>
      <c r="B3215" t="s">
        <v>3450</v>
      </c>
      <c r="C3215" s="53" t="s">
        <v>2764</v>
      </c>
      <c r="D3215" s="59" t="s">
        <v>2865</v>
      </c>
      <c r="E3215" s="59" t="s">
        <v>6631</v>
      </c>
      <c r="F3215" t="s">
        <v>1345</v>
      </c>
      <c r="G3215" t="s">
        <v>1344</v>
      </c>
      <c r="H3215" t="s">
        <v>1346</v>
      </c>
      <c r="I3215" s="52">
        <v>45537</v>
      </c>
      <c r="J3215" t="s">
        <v>2457</v>
      </c>
      <c r="K3215">
        <v>984</v>
      </c>
      <c r="L3215" s="73">
        <v>68.664048296705005</v>
      </c>
      <c r="M3215">
        <v>984</v>
      </c>
      <c r="N3215">
        <v>1</v>
      </c>
      <c r="O3215" s="73">
        <v>74.889239929097997</v>
      </c>
      <c r="P3215">
        <v>984</v>
      </c>
      <c r="Q3215">
        <v>1</v>
      </c>
      <c r="R3215">
        <v>966</v>
      </c>
      <c r="S3215">
        <v>0.99626986716502797</v>
      </c>
      <c r="T3215">
        <v>31.6466089222059</v>
      </c>
      <c r="U3215">
        <v>0.66254245868821904</v>
      </c>
      <c r="V3215">
        <v>723</v>
      </c>
      <c r="W3215">
        <v>0.12555882927454001</v>
      </c>
      <c r="X3215">
        <v>153</v>
      </c>
      <c r="Y3215">
        <v>982</v>
      </c>
      <c r="Z3215">
        <v>0.99969129685494396</v>
      </c>
      <c r="AA3215">
        <v>28.878154198001599</v>
      </c>
      <c r="AB3215">
        <v>912</v>
      </c>
      <c r="AC3215">
        <v>0.96285425922087498</v>
      </c>
      <c r="AD3215">
        <v>81</v>
      </c>
      <c r="AE3215">
        <v>4.3171995435494201E-2</v>
      </c>
      <c r="AF3215">
        <v>-9</v>
      </c>
      <c r="AG3215">
        <v>0</v>
      </c>
      <c r="AH3215">
        <v>3.5553220882403201E-3</v>
      </c>
      <c r="AI3215">
        <v>54</v>
      </c>
      <c r="AJ3215" s="73">
        <v>65.123109634578995</v>
      </c>
      <c r="AK3215">
        <v>984</v>
      </c>
      <c r="AL3215">
        <v>1</v>
      </c>
      <c r="AM3215">
        <v>0</v>
      </c>
      <c r="AN3215">
        <v>0</v>
      </c>
      <c r="AO3215">
        <v>0</v>
      </c>
      <c r="AP3215">
        <v>0</v>
      </c>
      <c r="AQ3215">
        <v>984</v>
      </c>
      <c r="AR3215">
        <v>1</v>
      </c>
      <c r="AS3215">
        <v>0</v>
      </c>
      <c r="AT3215">
        <v>0</v>
      </c>
      <c r="AU3215">
        <v>0</v>
      </c>
      <c r="AV3215">
        <v>0</v>
      </c>
      <c r="AW3215">
        <v>984</v>
      </c>
      <c r="AX3215">
        <v>1</v>
      </c>
      <c r="AY3215" s="73">
        <v>65.029750572777004</v>
      </c>
      <c r="AZ3215">
        <v>984</v>
      </c>
      <c r="BA3215">
        <v>1</v>
      </c>
      <c r="BB3215">
        <v>950</v>
      </c>
      <c r="BC3215">
        <v>0.90584659350658903</v>
      </c>
      <c r="BD3215">
        <v>34</v>
      </c>
      <c r="BE3215">
        <v>9.4153406493410294E-2</v>
      </c>
      <c r="BF3215">
        <v>68.664048296705005</v>
      </c>
      <c r="BG3215">
        <v>74.889239929097997</v>
      </c>
      <c r="BH3215">
        <v>65.029750572777004</v>
      </c>
      <c r="BI3215">
        <v>65.123109634578995</v>
      </c>
    </row>
    <row r="3216" spans="1:61" x14ac:dyDescent="0.25">
      <c r="A3216" s="10" t="str">
        <f>VLOOKUP(D3216,'Index-Relations'!E:F,2,FALSE)</f>
        <v>ESG</v>
      </c>
      <c r="B3216" t="s">
        <v>3450</v>
      </c>
      <c r="C3216" s="53" t="s">
        <v>3350</v>
      </c>
      <c r="D3216" s="59" t="s">
        <v>2865</v>
      </c>
      <c r="E3216" s="59" t="s">
        <v>6632</v>
      </c>
      <c r="F3216" t="s">
        <v>1345</v>
      </c>
      <c r="G3216" t="s">
        <v>1344</v>
      </c>
      <c r="H3216" t="s">
        <v>1346</v>
      </c>
      <c r="I3216" s="52">
        <v>45505</v>
      </c>
      <c r="J3216" t="s">
        <v>2457</v>
      </c>
      <c r="K3216">
        <v>984</v>
      </c>
      <c r="L3216" s="73">
        <v>68.930029451606003</v>
      </c>
      <c r="M3216">
        <v>984</v>
      </c>
      <c r="N3216">
        <v>1</v>
      </c>
      <c r="O3216" s="73">
        <v>74.872537821129995</v>
      </c>
      <c r="P3216">
        <v>984</v>
      </c>
      <c r="Q3216">
        <v>1</v>
      </c>
      <c r="R3216">
        <v>966</v>
      </c>
      <c r="S3216">
        <v>0.99631763513710203</v>
      </c>
      <c r="T3216">
        <v>31.610267637205698</v>
      </c>
      <c r="U3216">
        <v>0.66499191070753805</v>
      </c>
      <c r="V3216">
        <v>724</v>
      </c>
      <c r="W3216">
        <v>0.13201982745474</v>
      </c>
      <c r="X3216">
        <v>153</v>
      </c>
      <c r="Y3216">
        <v>982</v>
      </c>
      <c r="Z3216">
        <v>0.99966174118125395</v>
      </c>
      <c r="AA3216">
        <v>29.642075343615499</v>
      </c>
      <c r="AB3216">
        <v>911</v>
      </c>
      <c r="AC3216">
        <v>0.97016415611650797</v>
      </c>
      <c r="AD3216">
        <v>71</v>
      </c>
      <c r="AE3216">
        <v>2.9497585064746999E-2</v>
      </c>
      <c r="AF3216">
        <v>2</v>
      </c>
      <c r="AG3216">
        <v>3.3825881874440601E-4</v>
      </c>
      <c r="AH3216">
        <v>3.4757154788175601E-3</v>
      </c>
      <c r="AI3216">
        <v>54</v>
      </c>
      <c r="AJ3216" s="73">
        <v>65.283838830636</v>
      </c>
      <c r="AK3216">
        <v>984</v>
      </c>
      <c r="AL3216">
        <v>1</v>
      </c>
      <c r="AM3216">
        <v>0</v>
      </c>
      <c r="AN3216">
        <v>0</v>
      </c>
      <c r="AO3216">
        <v>0</v>
      </c>
      <c r="AP3216">
        <v>0</v>
      </c>
      <c r="AQ3216">
        <v>984</v>
      </c>
      <c r="AR3216">
        <v>0.999999999999999</v>
      </c>
      <c r="AS3216">
        <v>0</v>
      </c>
      <c r="AT3216">
        <v>0</v>
      </c>
      <c r="AU3216">
        <v>0</v>
      </c>
      <c r="AV3216">
        <v>0</v>
      </c>
      <c r="AW3216">
        <v>984</v>
      </c>
      <c r="AX3216">
        <v>1</v>
      </c>
      <c r="AY3216" s="73">
        <v>65.530248115945</v>
      </c>
      <c r="AZ3216">
        <v>984</v>
      </c>
      <c r="BA3216">
        <v>1</v>
      </c>
      <c r="BB3216">
        <v>953</v>
      </c>
      <c r="BC3216">
        <v>0.911910623059076</v>
      </c>
      <c r="BD3216">
        <v>31</v>
      </c>
      <c r="BE3216">
        <v>8.80893769409236E-2</v>
      </c>
      <c r="BF3216">
        <v>68.930029451606003</v>
      </c>
      <c r="BG3216">
        <v>74.872537821129995</v>
      </c>
      <c r="BH3216">
        <v>65.530248115945</v>
      </c>
      <c r="BI3216">
        <v>65.283838830636</v>
      </c>
    </row>
    <row r="3217" spans="1:61" x14ac:dyDescent="0.25">
      <c r="A3217" s="10" t="str">
        <f>VLOOKUP(D3217,'Index-Relations'!E:F,2,FALSE)</f>
        <v>ESG</v>
      </c>
      <c r="B3217" t="s">
        <v>3450</v>
      </c>
      <c r="C3217" s="53" t="s">
        <v>2765</v>
      </c>
      <c r="D3217" s="59" t="s">
        <v>2865</v>
      </c>
      <c r="E3217" s="59" t="s">
        <v>6633</v>
      </c>
      <c r="F3217" t="s">
        <v>1345</v>
      </c>
      <c r="G3217" t="s">
        <v>1344</v>
      </c>
      <c r="H3217" t="s">
        <v>1346</v>
      </c>
      <c r="I3217" s="52">
        <v>45474</v>
      </c>
      <c r="J3217" t="s">
        <v>2457</v>
      </c>
      <c r="K3217">
        <v>985</v>
      </c>
      <c r="L3217" s="73">
        <v>69.570331746533995</v>
      </c>
      <c r="M3217">
        <v>985</v>
      </c>
      <c r="N3217">
        <v>1</v>
      </c>
      <c r="O3217" s="73">
        <v>75.108184512519898</v>
      </c>
      <c r="P3217">
        <v>985</v>
      </c>
      <c r="Q3217">
        <v>1</v>
      </c>
      <c r="R3217">
        <v>967</v>
      </c>
      <c r="S3217">
        <v>0.99627196668365503</v>
      </c>
      <c r="T3217">
        <v>31.172352060052301</v>
      </c>
      <c r="U3217">
        <v>0.67350142527876</v>
      </c>
      <c r="V3217">
        <v>718</v>
      </c>
      <c r="W3217">
        <v>0.13070013924634</v>
      </c>
      <c r="X3217">
        <v>150</v>
      </c>
      <c r="Y3217">
        <v>981</v>
      </c>
      <c r="Z3217">
        <v>0.99908088590027899</v>
      </c>
      <c r="AA3217">
        <v>29.897852182261602</v>
      </c>
      <c r="AB3217">
        <v>907</v>
      </c>
      <c r="AC3217">
        <v>0.96442011630666402</v>
      </c>
      <c r="AD3217">
        <v>74</v>
      </c>
      <c r="AE3217">
        <v>3.4660769593614603E-2</v>
      </c>
      <c r="AF3217">
        <v>4</v>
      </c>
      <c r="AG3217">
        <v>9.1911409972095898E-4</v>
      </c>
      <c r="AH3217">
        <v>3.3605546197381301E-3</v>
      </c>
      <c r="AI3217">
        <v>54</v>
      </c>
      <c r="AJ3217" s="73">
        <v>65.804171182966002</v>
      </c>
      <c r="AK3217">
        <v>985</v>
      </c>
      <c r="AL3217">
        <v>1</v>
      </c>
      <c r="AM3217">
        <v>0</v>
      </c>
      <c r="AN3217">
        <v>0</v>
      </c>
      <c r="AO3217">
        <v>0</v>
      </c>
      <c r="AP3217">
        <v>0</v>
      </c>
      <c r="AQ3217">
        <v>985</v>
      </c>
      <c r="AR3217">
        <v>1</v>
      </c>
      <c r="AS3217">
        <v>0</v>
      </c>
      <c r="AT3217">
        <v>0</v>
      </c>
      <c r="AU3217">
        <v>0</v>
      </c>
      <c r="AV3217">
        <v>0</v>
      </c>
      <c r="AW3217">
        <v>985</v>
      </c>
      <c r="AX3217">
        <v>1</v>
      </c>
      <c r="AY3217" s="73">
        <v>66.472219551853897</v>
      </c>
      <c r="AZ3217">
        <v>985</v>
      </c>
      <c r="BA3217">
        <v>1</v>
      </c>
      <c r="BB3217">
        <v>954</v>
      </c>
      <c r="BC3217">
        <v>0.91373876290917899</v>
      </c>
      <c r="BD3217">
        <v>31</v>
      </c>
      <c r="BE3217">
        <v>8.6261237090820897E-2</v>
      </c>
      <c r="BF3217">
        <v>69.570331746533995</v>
      </c>
      <c r="BG3217">
        <v>75.108184512519898</v>
      </c>
      <c r="BH3217">
        <v>66.472219551853897</v>
      </c>
      <c r="BI3217">
        <v>65.804171182966002</v>
      </c>
    </row>
    <row r="3218" spans="1:61" x14ac:dyDescent="0.25">
      <c r="A3218" s="10" t="str">
        <f>VLOOKUP(D3218,'Index-Relations'!E:F,2,FALSE)</f>
        <v>ESG</v>
      </c>
      <c r="B3218" t="s">
        <v>3450</v>
      </c>
      <c r="C3218" s="53" t="s">
        <v>2766</v>
      </c>
      <c r="D3218" s="59" t="s">
        <v>2865</v>
      </c>
      <c r="E3218" s="59" t="s">
        <v>6634</v>
      </c>
      <c r="F3218" t="s">
        <v>1345</v>
      </c>
      <c r="G3218" t="s">
        <v>1344</v>
      </c>
      <c r="H3218" t="s">
        <v>1346</v>
      </c>
      <c r="I3218" s="52">
        <v>45446</v>
      </c>
      <c r="J3218" t="s">
        <v>2457</v>
      </c>
      <c r="K3218">
        <v>987</v>
      </c>
      <c r="L3218" s="73">
        <v>69.794608443775005</v>
      </c>
      <c r="M3218">
        <v>987</v>
      </c>
      <c r="N3218">
        <v>1</v>
      </c>
      <c r="O3218" s="73">
        <v>75.027545988388994</v>
      </c>
      <c r="P3218">
        <v>987</v>
      </c>
      <c r="Q3218">
        <v>1</v>
      </c>
      <c r="R3218">
        <v>969</v>
      </c>
      <c r="S3218">
        <v>0.99606033753558398</v>
      </c>
      <c r="T3218">
        <v>31.548451490367899</v>
      </c>
      <c r="U3218">
        <v>0.68205363478957604</v>
      </c>
      <c r="V3218">
        <v>719</v>
      </c>
      <c r="W3218">
        <v>0.143801330808668</v>
      </c>
      <c r="X3218">
        <v>151</v>
      </c>
      <c r="Y3218">
        <v>983</v>
      </c>
      <c r="Z3218">
        <v>0.99904151598909496</v>
      </c>
      <c r="AA3218">
        <v>31.760346774560599</v>
      </c>
      <c r="AB3218">
        <v>911</v>
      </c>
      <c r="AC3218">
        <v>0.96803068553969496</v>
      </c>
      <c r="AD3218">
        <v>72</v>
      </c>
      <c r="AE3218">
        <v>3.1010830449400201E-2</v>
      </c>
      <c r="AF3218">
        <v>4</v>
      </c>
      <c r="AG3218">
        <v>9.5848401090436596E-4</v>
      </c>
      <c r="AH3218">
        <v>3.3443751045957402E-3</v>
      </c>
      <c r="AI3218">
        <v>54</v>
      </c>
      <c r="AJ3218" s="73">
        <v>65.988074035804004</v>
      </c>
      <c r="AK3218">
        <v>987</v>
      </c>
      <c r="AL3218">
        <v>1</v>
      </c>
      <c r="AM3218">
        <v>0</v>
      </c>
      <c r="AN3218">
        <v>0</v>
      </c>
      <c r="AO3218">
        <v>0</v>
      </c>
      <c r="AP3218">
        <v>0</v>
      </c>
      <c r="AQ3218">
        <v>987</v>
      </c>
      <c r="AR3218">
        <v>1</v>
      </c>
      <c r="AS3218">
        <v>0</v>
      </c>
      <c r="AT3218">
        <v>0</v>
      </c>
      <c r="AU3218">
        <v>0</v>
      </c>
      <c r="AV3218">
        <v>0</v>
      </c>
      <c r="AW3218">
        <v>987</v>
      </c>
      <c r="AX3218">
        <v>1</v>
      </c>
      <c r="AY3218" s="73">
        <v>66.941892676717998</v>
      </c>
      <c r="AZ3218">
        <v>987</v>
      </c>
      <c r="BA3218">
        <v>1</v>
      </c>
      <c r="BB3218">
        <v>956</v>
      </c>
      <c r="BC3218">
        <v>0.91388035418198998</v>
      </c>
      <c r="BD3218">
        <v>31</v>
      </c>
      <c r="BE3218">
        <v>8.6119645818009696E-2</v>
      </c>
      <c r="BF3218">
        <v>69.794608443775005</v>
      </c>
      <c r="BG3218">
        <v>75.027545988388994</v>
      </c>
      <c r="BH3218">
        <v>66.941892676717998</v>
      </c>
      <c r="BI3218">
        <v>65.988074035804004</v>
      </c>
    </row>
    <row r="3219" spans="1:61" x14ac:dyDescent="0.25">
      <c r="A3219" s="10" t="str">
        <f>VLOOKUP(D3219,'Index-Relations'!E:F,2,FALSE)</f>
        <v>ESG</v>
      </c>
      <c r="B3219" t="s">
        <v>3450</v>
      </c>
      <c r="C3219" s="53" t="s">
        <v>2767</v>
      </c>
      <c r="D3219" s="59" t="s">
        <v>2865</v>
      </c>
      <c r="E3219" s="59" t="s">
        <v>6635</v>
      </c>
      <c r="F3219" t="s">
        <v>1345</v>
      </c>
      <c r="G3219" t="s">
        <v>1344</v>
      </c>
      <c r="H3219" t="s">
        <v>1346</v>
      </c>
      <c r="I3219" s="52">
        <v>45413</v>
      </c>
      <c r="J3219" t="s">
        <v>2457</v>
      </c>
      <c r="K3219">
        <v>991</v>
      </c>
      <c r="L3219" s="73">
        <v>69.811338974204901</v>
      </c>
      <c r="M3219" s="72">
        <v>991</v>
      </c>
      <c r="N3219" s="72">
        <v>1</v>
      </c>
      <c r="O3219" s="73">
        <v>75.193014516307002</v>
      </c>
      <c r="P3219" s="72">
        <v>991</v>
      </c>
      <c r="Q3219" s="72">
        <v>1</v>
      </c>
      <c r="R3219">
        <v>971</v>
      </c>
      <c r="S3219">
        <v>0.99597967690901501</v>
      </c>
      <c r="T3219">
        <v>31.908541089211301</v>
      </c>
      <c r="U3219">
        <v>0.67549735138687905</v>
      </c>
      <c r="V3219">
        <v>721</v>
      </c>
      <c r="W3219">
        <v>0.13942433713965699</v>
      </c>
      <c r="X3219">
        <v>151</v>
      </c>
      <c r="Y3219">
        <v>985</v>
      </c>
      <c r="Z3219">
        <v>0.99907672922899904</v>
      </c>
      <c r="AA3219">
        <v>33.133938680133397</v>
      </c>
      <c r="AB3219">
        <v>913</v>
      </c>
      <c r="AC3219">
        <v>0.96814517002026901</v>
      </c>
      <c r="AD3219">
        <v>72</v>
      </c>
      <c r="AE3219">
        <v>3.0931559208729E-2</v>
      </c>
      <c r="AF3219">
        <v>6</v>
      </c>
      <c r="AG3219">
        <v>9.2327077100125905E-4</v>
      </c>
      <c r="AH3219">
        <v>3.1481658175662101E-3</v>
      </c>
      <c r="AI3219">
        <v>54</v>
      </c>
      <c r="AJ3219" s="73">
        <v>65.779027944766995</v>
      </c>
      <c r="AK3219" s="72">
        <v>991</v>
      </c>
      <c r="AL3219" s="72">
        <v>1</v>
      </c>
      <c r="AM3219">
        <v>0</v>
      </c>
      <c r="AN3219">
        <v>0</v>
      </c>
      <c r="AO3219">
        <v>0</v>
      </c>
      <c r="AP3219">
        <v>0</v>
      </c>
      <c r="AQ3219">
        <v>989</v>
      </c>
      <c r="AR3219">
        <v>0.99998934729484101</v>
      </c>
      <c r="AS3219">
        <v>0</v>
      </c>
      <c r="AT3219">
        <v>0</v>
      </c>
      <c r="AU3219">
        <v>0</v>
      </c>
      <c r="AV3219">
        <v>0</v>
      </c>
      <c r="AW3219">
        <v>989</v>
      </c>
      <c r="AX3219">
        <v>0.99998934729484101</v>
      </c>
      <c r="AY3219" s="73">
        <v>67.010939061307994</v>
      </c>
      <c r="AZ3219" s="72">
        <v>991</v>
      </c>
      <c r="BA3219" s="72">
        <v>1</v>
      </c>
      <c r="BB3219">
        <v>955</v>
      </c>
      <c r="BC3219">
        <v>0.92012828610271002</v>
      </c>
      <c r="BD3219">
        <v>34</v>
      </c>
      <c r="BE3219">
        <v>7.9861061192131794E-2</v>
      </c>
      <c r="BF3219">
        <v>69.811338974204901</v>
      </c>
      <c r="BG3219">
        <v>75.193014516307002</v>
      </c>
      <c r="BH3219">
        <v>67.010939061307994</v>
      </c>
      <c r="BI3219">
        <v>65.779027944766995</v>
      </c>
    </row>
    <row r="3220" spans="1:61" x14ac:dyDescent="0.25">
      <c r="A3220" s="10" t="str">
        <f>VLOOKUP(D3220,'Index-Relations'!E:F,2,FALSE)</f>
        <v>ESG</v>
      </c>
      <c r="B3220" t="s">
        <v>3450</v>
      </c>
      <c r="C3220" s="53" t="s">
        <v>2768</v>
      </c>
      <c r="D3220" s="59" t="s">
        <v>2865</v>
      </c>
      <c r="E3220" s="59" t="s">
        <v>6636</v>
      </c>
      <c r="F3220" t="s">
        <v>1345</v>
      </c>
      <c r="G3220" t="s">
        <v>1344</v>
      </c>
      <c r="H3220" t="s">
        <v>1346</v>
      </c>
      <c r="I3220" s="52">
        <v>45383</v>
      </c>
      <c r="J3220" t="s">
        <v>2457</v>
      </c>
      <c r="K3220">
        <v>960</v>
      </c>
      <c r="L3220">
        <v>75.1795054476639</v>
      </c>
      <c r="M3220">
        <v>960</v>
      </c>
      <c r="N3220">
        <v>1</v>
      </c>
      <c r="O3220">
        <v>79.042399507918006</v>
      </c>
      <c r="P3220">
        <v>960</v>
      </c>
      <c r="Q3220">
        <v>1</v>
      </c>
      <c r="R3220">
        <v>951</v>
      </c>
      <c r="S3220">
        <v>0.99780802338209895</v>
      </c>
      <c r="T3220">
        <v>32.276166927267901</v>
      </c>
      <c r="U3220">
        <v>0.67084153966172499</v>
      </c>
      <c r="V3220">
        <v>696</v>
      </c>
      <c r="W3220">
        <v>0.12357621617272301</v>
      </c>
      <c r="X3220">
        <v>137</v>
      </c>
      <c r="Y3220">
        <v>959</v>
      </c>
      <c r="Z3220">
        <v>0.998782940859681</v>
      </c>
      <c r="AA3220">
        <v>29.7765789951643</v>
      </c>
      <c r="AB3220">
        <v>884</v>
      </c>
      <c r="AC3220">
        <v>0.96744122726454496</v>
      </c>
      <c r="AD3220">
        <v>75</v>
      </c>
      <c r="AE3220">
        <v>3.1341713595135302E-2</v>
      </c>
      <c r="AF3220">
        <v>1</v>
      </c>
      <c r="AG3220">
        <v>1.21705914031902E-3</v>
      </c>
      <c r="AH3220">
        <v>2.80281553607023E-3</v>
      </c>
      <c r="AI3220">
        <v>50</v>
      </c>
      <c r="AJ3220">
        <v>71.235233311401004</v>
      </c>
      <c r="AK3220">
        <v>960</v>
      </c>
      <c r="AL3220">
        <v>1</v>
      </c>
      <c r="AM3220">
        <v>0</v>
      </c>
      <c r="AN3220">
        <v>0</v>
      </c>
      <c r="AO3220">
        <v>0</v>
      </c>
      <c r="AP3220">
        <v>0</v>
      </c>
      <c r="AQ3220">
        <v>960</v>
      </c>
      <c r="AR3220">
        <v>0.999999999999999</v>
      </c>
      <c r="AS3220">
        <v>0</v>
      </c>
      <c r="AT3220">
        <v>0</v>
      </c>
      <c r="AU3220">
        <v>0</v>
      </c>
      <c r="AV3220">
        <v>0</v>
      </c>
      <c r="AW3220">
        <v>960</v>
      </c>
      <c r="AX3220">
        <v>0.999999999999999</v>
      </c>
      <c r="AY3220">
        <v>72.9042875824166</v>
      </c>
      <c r="AZ3220">
        <v>960</v>
      </c>
      <c r="BA3220">
        <v>1</v>
      </c>
      <c r="BB3220">
        <v>928</v>
      </c>
      <c r="BC3220">
        <v>0.908233592443485</v>
      </c>
      <c r="BD3220">
        <v>32</v>
      </c>
      <c r="BE3220">
        <v>9.1766407556514398E-2</v>
      </c>
      <c r="BF3220">
        <v>70.432412553606994</v>
      </c>
      <c r="BG3220">
        <v>74.096932500095903</v>
      </c>
      <c r="BH3220">
        <v>68.247982848750993</v>
      </c>
      <c r="BI3220">
        <v>66.625695002014993</v>
      </c>
    </row>
    <row r="3221" spans="1:61" x14ac:dyDescent="0.25">
      <c r="A3221" s="10" t="str">
        <f>VLOOKUP(D3221,'Index-Relations'!E:F,2,FALSE)</f>
        <v>ESG</v>
      </c>
      <c r="B3221" t="s">
        <v>3450</v>
      </c>
      <c r="C3221" s="53" t="s">
        <v>2769</v>
      </c>
      <c r="D3221" s="59" t="s">
        <v>2865</v>
      </c>
      <c r="E3221" s="59" t="s">
        <v>6637</v>
      </c>
      <c r="F3221" t="s">
        <v>1345</v>
      </c>
      <c r="G3221" t="s">
        <v>1344</v>
      </c>
      <c r="H3221" t="s">
        <v>1346</v>
      </c>
      <c r="I3221" s="52">
        <v>45352</v>
      </c>
      <c r="J3221" t="s">
        <v>2457</v>
      </c>
      <c r="K3221">
        <v>960</v>
      </c>
      <c r="L3221">
        <v>75.655439919546296</v>
      </c>
      <c r="M3221">
        <v>960</v>
      </c>
      <c r="N3221">
        <v>1</v>
      </c>
      <c r="O3221">
        <v>79.282176991776595</v>
      </c>
      <c r="P3221">
        <v>960</v>
      </c>
      <c r="Q3221">
        <v>1</v>
      </c>
      <c r="R3221">
        <v>951</v>
      </c>
      <c r="S3221">
        <v>0.99783957261891498</v>
      </c>
      <c r="T3221">
        <v>32.424240842120497</v>
      </c>
      <c r="U3221">
        <v>0.652438554739456</v>
      </c>
      <c r="V3221">
        <v>686</v>
      </c>
      <c r="W3221">
        <v>0.11140653141076701</v>
      </c>
      <c r="X3221">
        <v>124</v>
      </c>
      <c r="Y3221">
        <v>959</v>
      </c>
      <c r="Z3221">
        <v>0.99885957683747495</v>
      </c>
      <c r="AA3221">
        <v>30.821130620678598</v>
      </c>
      <c r="AB3221">
        <v>884</v>
      </c>
      <c r="AC3221">
        <v>0.96748717820954899</v>
      </c>
      <c r="AD3221">
        <v>75</v>
      </c>
      <c r="AE3221">
        <v>3.13723986279279E-2</v>
      </c>
      <c r="AF3221">
        <v>1</v>
      </c>
      <c r="AG3221">
        <v>1.1404231625228699E-3</v>
      </c>
      <c r="AH3221">
        <v>1.0949607443486099E-3</v>
      </c>
      <c r="AI3221">
        <v>34</v>
      </c>
      <c r="AJ3221">
        <v>71.9450682222202</v>
      </c>
      <c r="AK3221">
        <v>960</v>
      </c>
      <c r="AL3221">
        <v>1</v>
      </c>
      <c r="AM3221">
        <v>0</v>
      </c>
      <c r="AN3221">
        <v>0</v>
      </c>
      <c r="AO3221">
        <v>0</v>
      </c>
      <c r="AP3221">
        <v>0</v>
      </c>
      <c r="AQ3221">
        <v>960</v>
      </c>
      <c r="AR3221">
        <v>1</v>
      </c>
      <c r="AS3221">
        <v>0</v>
      </c>
      <c r="AT3221">
        <v>0</v>
      </c>
      <c r="AU3221">
        <v>0</v>
      </c>
      <c r="AV3221">
        <v>0</v>
      </c>
      <c r="AW3221">
        <v>960</v>
      </c>
      <c r="AX3221">
        <v>0.999999999999999</v>
      </c>
      <c r="AY3221">
        <v>73.198373569149098</v>
      </c>
      <c r="AZ3221">
        <v>960</v>
      </c>
      <c r="BA3221">
        <v>1</v>
      </c>
      <c r="BB3221">
        <v>928</v>
      </c>
      <c r="BC3221">
        <v>0.90687058924964803</v>
      </c>
      <c r="BD3221">
        <v>32</v>
      </c>
      <c r="BE3221">
        <v>9.3129410750351693E-2</v>
      </c>
      <c r="BF3221">
        <v>70.915945449743901</v>
      </c>
      <c r="BG3221">
        <v>74.347552320322905</v>
      </c>
      <c r="BH3221">
        <v>68.490076372833897</v>
      </c>
      <c r="BI3221">
        <v>67.347904418084894</v>
      </c>
    </row>
    <row r="3222" spans="1:61" x14ac:dyDescent="0.25">
      <c r="A3222" s="10" t="str">
        <f>VLOOKUP(D3222,'Index-Relations'!E:F,2,FALSE)</f>
        <v>ESG</v>
      </c>
      <c r="B3222" t="s">
        <v>3450</v>
      </c>
      <c r="C3222" s="53" t="s">
        <v>2770</v>
      </c>
      <c r="D3222" s="59" t="s">
        <v>2865</v>
      </c>
      <c r="E3222" s="59" t="s">
        <v>6638</v>
      </c>
      <c r="F3222" t="s">
        <v>1345</v>
      </c>
      <c r="G3222" t="s">
        <v>1344</v>
      </c>
      <c r="H3222" t="s">
        <v>1346</v>
      </c>
      <c r="I3222" s="52">
        <v>45323</v>
      </c>
      <c r="J3222" t="s">
        <v>2457</v>
      </c>
      <c r="K3222">
        <v>961</v>
      </c>
      <c r="L3222">
        <v>75.807335051970497</v>
      </c>
      <c r="M3222">
        <v>960</v>
      </c>
      <c r="N3222">
        <v>1</v>
      </c>
      <c r="O3222">
        <v>79.321874940628305</v>
      </c>
      <c r="P3222">
        <v>960</v>
      </c>
      <c r="Q3222">
        <v>1</v>
      </c>
      <c r="R3222">
        <v>951</v>
      </c>
      <c r="S3222">
        <v>0.99770931843367605</v>
      </c>
      <c r="T3222">
        <v>32.709500872953598</v>
      </c>
      <c r="U3222">
        <v>0.64299657752529105</v>
      </c>
      <c r="V3222">
        <v>685</v>
      </c>
      <c r="W3222">
        <v>0.11186336960453799</v>
      </c>
      <c r="X3222">
        <v>121</v>
      </c>
      <c r="Y3222">
        <v>959</v>
      </c>
      <c r="Z3222">
        <v>0.99914162335378698</v>
      </c>
      <c r="AA3222">
        <v>30.8627783781285</v>
      </c>
      <c r="AB3222">
        <v>883</v>
      </c>
      <c r="AC3222">
        <v>0.96739815832317499</v>
      </c>
      <c r="AD3222">
        <v>76</v>
      </c>
      <c r="AE3222">
        <v>3.1743465030612199E-2</v>
      </c>
      <c r="AF3222">
        <v>2</v>
      </c>
      <c r="AG3222">
        <v>8.5837664621248705E-4</v>
      </c>
      <c r="AH3222">
        <v>1.1574342136342699E-3</v>
      </c>
      <c r="AI3222">
        <v>33</v>
      </c>
      <c r="AJ3222">
        <v>72.092554516473101</v>
      </c>
      <c r="AK3222">
        <v>960</v>
      </c>
      <c r="AL3222">
        <v>1</v>
      </c>
      <c r="AM3222">
        <v>0</v>
      </c>
      <c r="AN3222">
        <v>0</v>
      </c>
      <c r="AO3222">
        <v>0</v>
      </c>
      <c r="AP3222">
        <v>0</v>
      </c>
      <c r="AQ3222">
        <v>960</v>
      </c>
      <c r="AR3222">
        <v>1</v>
      </c>
      <c r="AS3222">
        <v>0</v>
      </c>
      <c r="AT3222">
        <v>0</v>
      </c>
      <c r="AU3222">
        <v>0</v>
      </c>
      <c r="AV3222">
        <v>0</v>
      </c>
      <c r="AW3222">
        <v>960</v>
      </c>
      <c r="AX3222">
        <v>1</v>
      </c>
      <c r="AY3222">
        <v>73.332759849350893</v>
      </c>
      <c r="AZ3222">
        <v>960</v>
      </c>
      <c r="BA3222">
        <v>1</v>
      </c>
      <c r="BB3222">
        <v>928</v>
      </c>
      <c r="BC3222">
        <v>0.90924094250184295</v>
      </c>
      <c r="BD3222">
        <v>32</v>
      </c>
      <c r="BE3222">
        <v>9.0759057498156298E-2</v>
      </c>
      <c r="BF3222">
        <v>70.966217859794995</v>
      </c>
      <c r="BG3222">
        <v>74.317637508977</v>
      </c>
      <c r="BH3222">
        <v>68.531498282889999</v>
      </c>
      <c r="BI3222">
        <v>67.442526391915905</v>
      </c>
    </row>
    <row r="3223" spans="1:61" x14ac:dyDescent="0.25">
      <c r="A3223" s="10" t="str">
        <f>VLOOKUP(D3223,'Index-Relations'!E:F,2,FALSE)</f>
        <v>ESG</v>
      </c>
      <c r="B3223" t="s">
        <v>3450</v>
      </c>
      <c r="C3223" s="53" t="s">
        <v>2760</v>
      </c>
      <c r="D3223" s="59" t="s">
        <v>3078</v>
      </c>
      <c r="E3223" s="59" t="s">
        <v>6639</v>
      </c>
      <c r="F3223" t="s">
        <v>2593</v>
      </c>
      <c r="G3223" t="s">
        <v>2594</v>
      </c>
      <c r="H3223" t="s">
        <v>2595</v>
      </c>
      <c r="I3223" s="52">
        <v>45658</v>
      </c>
      <c r="J3223" t="s">
        <v>2457</v>
      </c>
      <c r="K3223">
        <v>371</v>
      </c>
      <c r="L3223" s="73">
        <v>68.754907060366904</v>
      </c>
      <c r="M3223">
        <v>371</v>
      </c>
      <c r="N3223">
        <v>1</v>
      </c>
      <c r="O3223" s="73">
        <v>76.740409897103007</v>
      </c>
      <c r="P3223">
        <v>371</v>
      </c>
      <c r="Q3223">
        <v>1</v>
      </c>
      <c r="R3223">
        <v>368</v>
      </c>
      <c r="S3223">
        <v>0.998785012377849</v>
      </c>
      <c r="T3223">
        <v>30.348506308118498</v>
      </c>
      <c r="U3223">
        <v>0.71641084684016998</v>
      </c>
      <c r="V3223">
        <v>314</v>
      </c>
      <c r="W3223">
        <v>0.15062736260110501</v>
      </c>
      <c r="X3223">
        <v>64</v>
      </c>
      <c r="Y3223">
        <v>371</v>
      </c>
      <c r="Z3223">
        <v>1</v>
      </c>
      <c r="AA3223">
        <v>17.8222350836737</v>
      </c>
      <c r="AB3223">
        <v>337</v>
      </c>
      <c r="AC3223">
        <v>0.95792022015281197</v>
      </c>
      <c r="AD3223">
        <v>34</v>
      </c>
      <c r="AE3223">
        <v>4.20797798471872E-2</v>
      </c>
      <c r="AF3223">
        <v>0</v>
      </c>
      <c r="AG3223">
        <v>7.9102999999999996E-16</v>
      </c>
      <c r="AH3223">
        <v>3.4298902908344602E-4</v>
      </c>
      <c r="AI3223">
        <v>9</v>
      </c>
      <c r="AJ3223" s="73">
        <v>65.560383741454999</v>
      </c>
      <c r="AK3223">
        <v>371</v>
      </c>
      <c r="AL3223">
        <v>1</v>
      </c>
      <c r="AM3223">
        <v>0</v>
      </c>
      <c r="AN3223">
        <v>0</v>
      </c>
      <c r="AO3223">
        <v>0</v>
      </c>
      <c r="AP3223">
        <v>0</v>
      </c>
      <c r="AQ3223">
        <v>371</v>
      </c>
      <c r="AR3223">
        <v>1</v>
      </c>
      <c r="AS3223">
        <v>0</v>
      </c>
      <c r="AT3223">
        <v>0</v>
      </c>
      <c r="AU3223">
        <v>0</v>
      </c>
      <c r="AV3223">
        <v>0</v>
      </c>
      <c r="AW3223">
        <v>371</v>
      </c>
      <c r="AX3223">
        <v>0.999999999999999</v>
      </c>
      <c r="AY3223" s="73">
        <v>63.227673462200997</v>
      </c>
      <c r="AZ3223">
        <v>371</v>
      </c>
      <c r="BA3223">
        <v>1</v>
      </c>
      <c r="BB3223">
        <v>358</v>
      </c>
      <c r="BC3223">
        <v>0.88991016835842096</v>
      </c>
      <c r="BD3223">
        <v>13</v>
      </c>
      <c r="BE3223">
        <v>0.110089831641578</v>
      </c>
      <c r="BF3223">
        <v>68.754907060366904</v>
      </c>
      <c r="BG3223">
        <v>76.740409897103007</v>
      </c>
      <c r="BH3223">
        <v>63.227673462200997</v>
      </c>
      <c r="BI3223">
        <v>65.560383741454999</v>
      </c>
    </row>
    <row r="3224" spans="1:61" x14ac:dyDescent="0.25">
      <c r="A3224" s="10" t="str">
        <f>VLOOKUP(D3224,'Index-Relations'!E:F,2,FALSE)</f>
        <v>ESG</v>
      </c>
      <c r="B3224" t="s">
        <v>3450</v>
      </c>
      <c r="C3224" s="53" t="s">
        <v>2761</v>
      </c>
      <c r="D3224" s="59" t="s">
        <v>3078</v>
      </c>
      <c r="E3224" s="59" t="s">
        <v>6640</v>
      </c>
      <c r="F3224" t="s">
        <v>2593</v>
      </c>
      <c r="G3224" t="s">
        <v>2594</v>
      </c>
      <c r="H3224" t="s">
        <v>2595</v>
      </c>
      <c r="I3224" s="52">
        <v>45628</v>
      </c>
      <c r="J3224" t="s">
        <v>2457</v>
      </c>
      <c r="K3224">
        <v>375</v>
      </c>
      <c r="L3224" s="73">
        <v>68.969935219749004</v>
      </c>
      <c r="M3224">
        <v>375</v>
      </c>
      <c r="N3224">
        <v>1</v>
      </c>
      <c r="O3224" s="73">
        <v>76.541281684843</v>
      </c>
      <c r="P3224">
        <v>375</v>
      </c>
      <c r="Q3224">
        <v>1</v>
      </c>
      <c r="R3224">
        <v>372</v>
      </c>
      <c r="S3224">
        <v>0.998717583326583</v>
      </c>
      <c r="T3224">
        <v>30.4484313891199</v>
      </c>
      <c r="U3224">
        <v>0.71579252143119299</v>
      </c>
      <c r="V3224">
        <v>318</v>
      </c>
      <c r="W3224">
        <v>0.14846344863553501</v>
      </c>
      <c r="X3224">
        <v>65</v>
      </c>
      <c r="Y3224">
        <v>375</v>
      </c>
      <c r="Z3224">
        <v>0.999999999999999</v>
      </c>
      <c r="AA3224">
        <v>16.895455830125599</v>
      </c>
      <c r="AB3224">
        <v>345</v>
      </c>
      <c r="AC3224">
        <v>0.96184079512220899</v>
      </c>
      <c r="AD3224">
        <v>30</v>
      </c>
      <c r="AE3224">
        <v>3.81592048777901E-2</v>
      </c>
      <c r="AF3224">
        <v>0</v>
      </c>
      <c r="AG3224">
        <v>2.0819999999999999E-17</v>
      </c>
      <c r="AH3224">
        <v>3.3343641830440798E-4</v>
      </c>
      <c r="AI3224">
        <v>9</v>
      </c>
      <c r="AJ3224" s="73">
        <v>65.836709615291994</v>
      </c>
      <c r="AK3224">
        <v>375</v>
      </c>
      <c r="AL3224">
        <v>1</v>
      </c>
      <c r="AM3224">
        <v>0</v>
      </c>
      <c r="AN3224">
        <v>0</v>
      </c>
      <c r="AO3224">
        <v>0</v>
      </c>
      <c r="AP3224">
        <v>0</v>
      </c>
      <c r="AQ3224">
        <v>375</v>
      </c>
      <c r="AR3224">
        <v>1</v>
      </c>
      <c r="AS3224">
        <v>0</v>
      </c>
      <c r="AT3224">
        <v>0</v>
      </c>
      <c r="AU3224">
        <v>0</v>
      </c>
      <c r="AV3224">
        <v>0</v>
      </c>
      <c r="AW3224">
        <v>375</v>
      </c>
      <c r="AX3224">
        <v>1</v>
      </c>
      <c r="AY3224" s="73">
        <v>63.765391001041998</v>
      </c>
      <c r="AZ3224">
        <v>375</v>
      </c>
      <c r="BA3224">
        <v>1</v>
      </c>
      <c r="BB3224">
        <v>362</v>
      </c>
      <c r="BC3224">
        <v>0.89290825477235902</v>
      </c>
      <c r="BD3224">
        <v>13</v>
      </c>
      <c r="BE3224">
        <v>0.10709174522764001</v>
      </c>
      <c r="BF3224">
        <v>68.969935219749004</v>
      </c>
      <c r="BG3224">
        <v>76.541281684843</v>
      </c>
      <c r="BH3224">
        <v>63.765391001041998</v>
      </c>
      <c r="BI3224">
        <v>65.836709615291994</v>
      </c>
    </row>
    <row r="3225" spans="1:61" x14ac:dyDescent="0.25">
      <c r="A3225" s="10" t="str">
        <f>VLOOKUP(D3225,'Index-Relations'!E:F,2,FALSE)</f>
        <v>ESG</v>
      </c>
      <c r="B3225" t="s">
        <v>3450</v>
      </c>
      <c r="C3225" s="53" t="s">
        <v>2762</v>
      </c>
      <c r="D3225" s="59" t="s">
        <v>3078</v>
      </c>
      <c r="E3225" s="59" t="s">
        <v>6641</v>
      </c>
      <c r="F3225" t="s">
        <v>2593</v>
      </c>
      <c r="G3225" t="s">
        <v>2594</v>
      </c>
      <c r="H3225" t="s">
        <v>2595</v>
      </c>
      <c r="I3225" s="52">
        <v>45597</v>
      </c>
      <c r="J3225" t="s">
        <v>2457</v>
      </c>
      <c r="K3225">
        <v>378</v>
      </c>
      <c r="L3225" s="73">
        <v>69.39868927533</v>
      </c>
      <c r="M3225">
        <v>378</v>
      </c>
      <c r="N3225">
        <v>1</v>
      </c>
      <c r="O3225" s="73">
        <v>76.796433425085894</v>
      </c>
      <c r="P3225">
        <v>378</v>
      </c>
      <c r="Q3225">
        <v>1</v>
      </c>
      <c r="R3225">
        <v>373</v>
      </c>
      <c r="S3225">
        <v>0.99684486159971997</v>
      </c>
      <c r="T3225">
        <v>30.490513637109999</v>
      </c>
      <c r="U3225">
        <v>0.71636212973336399</v>
      </c>
      <c r="V3225">
        <v>320</v>
      </c>
      <c r="W3225">
        <v>0.14801295935898801</v>
      </c>
      <c r="X3225">
        <v>67</v>
      </c>
      <c r="Y3225">
        <v>378</v>
      </c>
      <c r="Z3225">
        <v>0.999999999999999</v>
      </c>
      <c r="AA3225">
        <v>17.553429018551</v>
      </c>
      <c r="AB3225">
        <v>346</v>
      </c>
      <c r="AC3225">
        <v>0.95560234496101004</v>
      </c>
      <c r="AD3225">
        <v>32</v>
      </c>
      <c r="AE3225">
        <v>4.4397655038989098E-2</v>
      </c>
      <c r="AF3225">
        <v>0</v>
      </c>
      <c r="AG3225">
        <v>3.4000999999999998E-16</v>
      </c>
      <c r="AH3225">
        <v>3.32071578604178E-4</v>
      </c>
      <c r="AI3225">
        <v>9</v>
      </c>
      <c r="AJ3225" s="73">
        <v>66.348237608896</v>
      </c>
      <c r="AK3225">
        <v>378</v>
      </c>
      <c r="AL3225">
        <v>1</v>
      </c>
      <c r="AM3225">
        <v>0</v>
      </c>
      <c r="AN3225">
        <v>0</v>
      </c>
      <c r="AO3225">
        <v>0</v>
      </c>
      <c r="AP3225">
        <v>0</v>
      </c>
      <c r="AQ3225">
        <v>378</v>
      </c>
      <c r="AR3225">
        <v>0.999999999999999</v>
      </c>
      <c r="AS3225">
        <v>0</v>
      </c>
      <c r="AT3225">
        <v>0</v>
      </c>
      <c r="AU3225">
        <v>0</v>
      </c>
      <c r="AV3225">
        <v>0</v>
      </c>
      <c r="AW3225">
        <v>378</v>
      </c>
      <c r="AX3225">
        <v>1</v>
      </c>
      <c r="AY3225" s="73">
        <v>64.240729053652004</v>
      </c>
      <c r="AZ3225">
        <v>378</v>
      </c>
      <c r="BA3225">
        <v>1</v>
      </c>
      <c r="BB3225">
        <v>363</v>
      </c>
      <c r="BC3225">
        <v>0.89507820031976804</v>
      </c>
      <c r="BD3225">
        <v>15</v>
      </c>
      <c r="BE3225">
        <v>0.10492179968023101</v>
      </c>
      <c r="BF3225">
        <v>69.39868927533</v>
      </c>
      <c r="BG3225">
        <v>76.796433425085894</v>
      </c>
      <c r="BH3225">
        <v>64.240729053652004</v>
      </c>
      <c r="BI3225">
        <v>66.348237608896</v>
      </c>
    </row>
    <row r="3226" spans="1:61" x14ac:dyDescent="0.25">
      <c r="A3226" s="10" t="str">
        <f>VLOOKUP(D3226,'Index-Relations'!E:F,2,FALSE)</f>
        <v>ESG</v>
      </c>
      <c r="B3226" t="s">
        <v>3450</v>
      </c>
      <c r="C3226" s="53" t="s">
        <v>2763</v>
      </c>
      <c r="D3226" s="59" t="s">
        <v>3078</v>
      </c>
      <c r="E3226" s="59" t="s">
        <v>6642</v>
      </c>
      <c r="F3226" t="s">
        <v>2593</v>
      </c>
      <c r="G3226" t="s">
        <v>2594</v>
      </c>
      <c r="H3226" t="s">
        <v>2595</v>
      </c>
      <c r="I3226" s="52">
        <v>45566</v>
      </c>
      <c r="J3226" t="s">
        <v>2457</v>
      </c>
      <c r="K3226">
        <v>381</v>
      </c>
      <c r="L3226" s="73">
        <v>69.305864317174894</v>
      </c>
      <c r="M3226">
        <v>381</v>
      </c>
      <c r="N3226">
        <v>1</v>
      </c>
      <c r="O3226" s="73">
        <v>76.812191260419993</v>
      </c>
      <c r="P3226">
        <v>381</v>
      </c>
      <c r="Q3226">
        <v>1</v>
      </c>
      <c r="R3226">
        <v>375</v>
      </c>
      <c r="S3226">
        <v>0.99561565561483101</v>
      </c>
      <c r="T3226">
        <v>30.905994007485901</v>
      </c>
      <c r="U3226">
        <v>0.71687075554541302</v>
      </c>
      <c r="V3226">
        <v>322</v>
      </c>
      <c r="W3226">
        <v>0.147963209861672</v>
      </c>
      <c r="X3226">
        <v>68</v>
      </c>
      <c r="Y3226">
        <v>381</v>
      </c>
      <c r="Z3226">
        <v>0.999999999999999</v>
      </c>
      <c r="AA3226">
        <v>17.578538425863901</v>
      </c>
      <c r="AB3226">
        <v>353</v>
      </c>
      <c r="AC3226">
        <v>0.96011929442252897</v>
      </c>
      <c r="AD3226">
        <v>28</v>
      </c>
      <c r="AE3226">
        <v>3.9880705577470803E-2</v>
      </c>
      <c r="AF3226">
        <v>0</v>
      </c>
      <c r="AG3226">
        <v>1.8735E-16</v>
      </c>
      <c r="AH3226">
        <v>3.7180862161621797E-4</v>
      </c>
      <c r="AI3226">
        <v>9</v>
      </c>
      <c r="AJ3226" s="73">
        <v>66.161988044265897</v>
      </c>
      <c r="AK3226">
        <v>381</v>
      </c>
      <c r="AL3226">
        <v>1</v>
      </c>
      <c r="AM3226">
        <v>0</v>
      </c>
      <c r="AN3226">
        <v>0</v>
      </c>
      <c r="AO3226">
        <v>0</v>
      </c>
      <c r="AP3226">
        <v>0</v>
      </c>
      <c r="AQ3226">
        <v>381</v>
      </c>
      <c r="AR3226">
        <v>0.999999999999999</v>
      </c>
      <c r="AS3226">
        <v>0</v>
      </c>
      <c r="AT3226">
        <v>0</v>
      </c>
      <c r="AU3226">
        <v>0</v>
      </c>
      <c r="AV3226">
        <v>0</v>
      </c>
      <c r="AW3226">
        <v>381</v>
      </c>
      <c r="AX3226">
        <v>1</v>
      </c>
      <c r="AY3226" s="73">
        <v>64.133464195810902</v>
      </c>
      <c r="AZ3226">
        <v>381</v>
      </c>
      <c r="BA3226">
        <v>1</v>
      </c>
      <c r="BB3226">
        <v>366</v>
      </c>
      <c r="BC3226">
        <v>0.89473305493934197</v>
      </c>
      <c r="BD3226">
        <v>15</v>
      </c>
      <c r="BE3226">
        <v>0.10526694506065699</v>
      </c>
      <c r="BF3226">
        <v>69.305864317174894</v>
      </c>
      <c r="BG3226">
        <v>76.812191260419993</v>
      </c>
      <c r="BH3226">
        <v>64.133464195810902</v>
      </c>
      <c r="BI3226">
        <v>66.161988044265897</v>
      </c>
    </row>
    <row r="3227" spans="1:61" x14ac:dyDescent="0.25">
      <c r="A3227" s="10" t="str">
        <f>VLOOKUP(D3227,'Index-Relations'!E:F,2,FALSE)</f>
        <v>ESG</v>
      </c>
      <c r="B3227" t="s">
        <v>3450</v>
      </c>
      <c r="C3227" s="53" t="s">
        <v>2764</v>
      </c>
      <c r="D3227" s="59" t="s">
        <v>3078</v>
      </c>
      <c r="E3227" s="59" t="s">
        <v>6643</v>
      </c>
      <c r="F3227" t="s">
        <v>2593</v>
      </c>
      <c r="G3227" t="s">
        <v>2594</v>
      </c>
      <c r="H3227" t="s">
        <v>2595</v>
      </c>
      <c r="I3227" s="52">
        <v>45537</v>
      </c>
      <c r="J3227" t="s">
        <v>2457</v>
      </c>
      <c r="K3227">
        <v>414</v>
      </c>
      <c r="L3227" s="73">
        <v>69.732627965755</v>
      </c>
      <c r="M3227">
        <v>414</v>
      </c>
      <c r="N3227">
        <v>1</v>
      </c>
      <c r="O3227" s="73">
        <v>76.603006612064902</v>
      </c>
      <c r="P3227">
        <v>414</v>
      </c>
      <c r="Q3227">
        <v>1</v>
      </c>
      <c r="R3227">
        <v>407</v>
      </c>
      <c r="S3227">
        <v>0.995997138343785</v>
      </c>
      <c r="T3227">
        <v>30.948252863206498</v>
      </c>
      <c r="U3227">
        <v>0.73081405295774304</v>
      </c>
      <c r="V3227">
        <v>346</v>
      </c>
      <c r="W3227">
        <v>0.15491097627071801</v>
      </c>
      <c r="X3227">
        <v>76</v>
      </c>
      <c r="Y3227">
        <v>414</v>
      </c>
      <c r="Z3227">
        <v>1</v>
      </c>
      <c r="AA3227">
        <v>18.3316308849761</v>
      </c>
      <c r="AB3227">
        <v>390</v>
      </c>
      <c r="AC3227">
        <v>0.96665798211439502</v>
      </c>
      <c r="AD3227">
        <v>30</v>
      </c>
      <c r="AE3227">
        <v>3.9840135886150499E-2</v>
      </c>
      <c r="AF3227">
        <v>-6</v>
      </c>
      <c r="AG3227">
        <v>0</v>
      </c>
      <c r="AH3227">
        <v>3.5712675050095401E-4</v>
      </c>
      <c r="AI3227">
        <v>9</v>
      </c>
      <c r="AJ3227" s="73">
        <v>66.878690786361901</v>
      </c>
      <c r="AK3227">
        <v>414</v>
      </c>
      <c r="AL3227">
        <v>1</v>
      </c>
      <c r="AM3227">
        <v>0</v>
      </c>
      <c r="AN3227">
        <v>0</v>
      </c>
      <c r="AO3227">
        <v>0</v>
      </c>
      <c r="AP3227">
        <v>0</v>
      </c>
      <c r="AQ3227">
        <v>414</v>
      </c>
      <c r="AR3227">
        <v>1</v>
      </c>
      <c r="AS3227">
        <v>0</v>
      </c>
      <c r="AT3227">
        <v>0</v>
      </c>
      <c r="AU3227">
        <v>0</v>
      </c>
      <c r="AV3227">
        <v>0</v>
      </c>
      <c r="AW3227">
        <v>414</v>
      </c>
      <c r="AX3227">
        <v>0.999999999999999</v>
      </c>
      <c r="AY3227" s="73">
        <v>64.659816832551897</v>
      </c>
      <c r="AZ3227">
        <v>414</v>
      </c>
      <c r="BA3227">
        <v>1</v>
      </c>
      <c r="BB3227">
        <v>399</v>
      </c>
      <c r="BC3227">
        <v>0.90178842815209803</v>
      </c>
      <c r="BD3227">
        <v>15</v>
      </c>
      <c r="BE3227">
        <v>9.8211571847901899E-2</v>
      </c>
      <c r="BF3227">
        <v>69.732627965755</v>
      </c>
      <c r="BG3227">
        <v>76.603006612064902</v>
      </c>
      <c r="BH3227">
        <v>64.659816832551897</v>
      </c>
      <c r="BI3227">
        <v>66.878690786361901</v>
      </c>
    </row>
    <row r="3228" spans="1:61" x14ac:dyDescent="0.25">
      <c r="A3228" s="10" t="str">
        <f>VLOOKUP(D3228,'Index-Relations'!E:F,2,FALSE)</f>
        <v>ESG</v>
      </c>
      <c r="B3228" t="s">
        <v>3450</v>
      </c>
      <c r="C3228" s="53" t="s">
        <v>3350</v>
      </c>
      <c r="D3228" s="59" t="s">
        <v>3078</v>
      </c>
      <c r="E3228" s="59" t="s">
        <v>6644</v>
      </c>
      <c r="F3228" t="s">
        <v>2593</v>
      </c>
      <c r="G3228" t="s">
        <v>2594</v>
      </c>
      <c r="H3228" t="s">
        <v>2595</v>
      </c>
      <c r="I3228" s="52">
        <v>45505</v>
      </c>
      <c r="J3228" t="s">
        <v>2457</v>
      </c>
      <c r="K3228">
        <v>417</v>
      </c>
      <c r="L3228" s="73">
        <v>70.119859660219902</v>
      </c>
      <c r="M3228">
        <v>417</v>
      </c>
      <c r="N3228">
        <v>1</v>
      </c>
      <c r="O3228" s="73">
        <v>76.551302033414999</v>
      </c>
      <c r="P3228">
        <v>417</v>
      </c>
      <c r="Q3228">
        <v>1</v>
      </c>
      <c r="R3228">
        <v>410</v>
      </c>
      <c r="S3228">
        <v>0.99617814099607904</v>
      </c>
      <c r="T3228">
        <v>30.942556379658001</v>
      </c>
      <c r="U3228">
        <v>0.72889066357988097</v>
      </c>
      <c r="V3228">
        <v>349</v>
      </c>
      <c r="W3228">
        <v>0.159581550203237</v>
      </c>
      <c r="X3228">
        <v>76</v>
      </c>
      <c r="Y3228">
        <v>417</v>
      </c>
      <c r="Z3228">
        <v>0.999999999999999</v>
      </c>
      <c r="AA3228">
        <v>19.769321762182798</v>
      </c>
      <c r="AB3228">
        <v>394</v>
      </c>
      <c r="AC3228">
        <v>0.97898545876382403</v>
      </c>
      <c r="AD3228">
        <v>23</v>
      </c>
      <c r="AE3228">
        <v>2.1014541236175299E-2</v>
      </c>
      <c r="AF3228">
        <v>0</v>
      </c>
      <c r="AG3228">
        <v>2.3938999999999998E-16</v>
      </c>
      <c r="AH3228">
        <v>3.5357564788673099E-4</v>
      </c>
      <c r="AI3228">
        <v>9</v>
      </c>
      <c r="AJ3228" s="73">
        <v>67.087229217281006</v>
      </c>
      <c r="AK3228">
        <v>417</v>
      </c>
      <c r="AL3228">
        <v>1</v>
      </c>
      <c r="AM3228">
        <v>0</v>
      </c>
      <c r="AN3228">
        <v>0</v>
      </c>
      <c r="AO3228">
        <v>0</v>
      </c>
      <c r="AP3228">
        <v>0</v>
      </c>
      <c r="AQ3228">
        <v>417</v>
      </c>
      <c r="AR3228">
        <v>1</v>
      </c>
      <c r="AS3228">
        <v>0</v>
      </c>
      <c r="AT3228">
        <v>0</v>
      </c>
      <c r="AU3228">
        <v>0</v>
      </c>
      <c r="AV3228">
        <v>0</v>
      </c>
      <c r="AW3228">
        <v>417</v>
      </c>
      <c r="AX3228">
        <v>0.999999999999999</v>
      </c>
      <c r="AY3228" s="73">
        <v>65.440515859682904</v>
      </c>
      <c r="AZ3228">
        <v>417</v>
      </c>
      <c r="BA3228">
        <v>1</v>
      </c>
      <c r="BB3228">
        <v>402</v>
      </c>
      <c r="BC3228">
        <v>0.90466694648425605</v>
      </c>
      <c r="BD3228">
        <v>15</v>
      </c>
      <c r="BE3228">
        <v>9.5333053515743699E-2</v>
      </c>
      <c r="BF3228">
        <v>70.119859660219902</v>
      </c>
      <c r="BG3228">
        <v>76.551302033414999</v>
      </c>
      <c r="BH3228">
        <v>65.440515859682904</v>
      </c>
      <c r="BI3228">
        <v>67.087229217281006</v>
      </c>
    </row>
    <row r="3229" spans="1:61" x14ac:dyDescent="0.25">
      <c r="A3229" s="10" t="str">
        <f>VLOOKUP(D3229,'Index-Relations'!E:F,2,FALSE)</f>
        <v>ESG</v>
      </c>
      <c r="B3229" t="s">
        <v>3450</v>
      </c>
      <c r="C3229" s="53" t="s">
        <v>2765</v>
      </c>
      <c r="D3229" s="59" t="s">
        <v>3078</v>
      </c>
      <c r="E3229" s="59" t="s">
        <v>6645</v>
      </c>
      <c r="F3229" t="s">
        <v>2593</v>
      </c>
      <c r="G3229" t="s">
        <v>2594</v>
      </c>
      <c r="H3229" t="s">
        <v>2595</v>
      </c>
      <c r="I3229" s="52">
        <v>45474</v>
      </c>
      <c r="J3229" t="s">
        <v>2457</v>
      </c>
      <c r="K3229">
        <v>417</v>
      </c>
      <c r="L3229" s="73">
        <v>70.819935608351898</v>
      </c>
      <c r="M3229">
        <v>417</v>
      </c>
      <c r="N3229">
        <v>1</v>
      </c>
      <c r="O3229" s="73">
        <v>76.654845494720902</v>
      </c>
      <c r="P3229">
        <v>417</v>
      </c>
      <c r="Q3229">
        <v>1</v>
      </c>
      <c r="R3229">
        <v>409</v>
      </c>
      <c r="S3229">
        <v>0.99597570374440103</v>
      </c>
      <c r="T3229">
        <v>30.281301648805702</v>
      </c>
      <c r="U3229">
        <v>0.73652969485351905</v>
      </c>
      <c r="V3229">
        <v>345</v>
      </c>
      <c r="W3229">
        <v>0.15553629207383601</v>
      </c>
      <c r="X3229">
        <v>75</v>
      </c>
      <c r="Y3229">
        <v>416</v>
      </c>
      <c r="Z3229">
        <v>0.99913615490451901</v>
      </c>
      <c r="AA3229">
        <v>19.651633519708401</v>
      </c>
      <c r="AB3229">
        <v>391</v>
      </c>
      <c r="AC3229">
        <v>0.98003601281925701</v>
      </c>
      <c r="AD3229">
        <v>25</v>
      </c>
      <c r="AE3229">
        <v>1.91001420852621E-2</v>
      </c>
      <c r="AF3229">
        <v>1</v>
      </c>
      <c r="AG3229">
        <v>8.6384509548078096E-4</v>
      </c>
      <c r="AH3229">
        <v>3.7483852213343599E-4</v>
      </c>
      <c r="AI3229">
        <v>9</v>
      </c>
      <c r="AJ3229" s="73">
        <v>67.6248821359479</v>
      </c>
      <c r="AK3229">
        <v>417</v>
      </c>
      <c r="AL3229">
        <v>1</v>
      </c>
      <c r="AM3229">
        <v>0</v>
      </c>
      <c r="AN3229">
        <v>0</v>
      </c>
      <c r="AO3229">
        <v>0</v>
      </c>
      <c r="AP3229">
        <v>0</v>
      </c>
      <c r="AQ3229">
        <v>417</v>
      </c>
      <c r="AR3229">
        <v>1</v>
      </c>
      <c r="AS3229">
        <v>0</v>
      </c>
      <c r="AT3229">
        <v>0</v>
      </c>
      <c r="AU3229">
        <v>0</v>
      </c>
      <c r="AV3229">
        <v>0</v>
      </c>
      <c r="AW3229">
        <v>417</v>
      </c>
      <c r="AX3229">
        <v>1</v>
      </c>
      <c r="AY3229" s="73">
        <v>66.609335638163003</v>
      </c>
      <c r="AZ3229">
        <v>417</v>
      </c>
      <c r="BA3229">
        <v>1</v>
      </c>
      <c r="BB3229">
        <v>402</v>
      </c>
      <c r="BC3229">
        <v>0.90788986565865804</v>
      </c>
      <c r="BD3229">
        <v>15</v>
      </c>
      <c r="BE3229">
        <v>9.2110134341341507E-2</v>
      </c>
      <c r="BF3229">
        <v>70.819935608351898</v>
      </c>
      <c r="BG3229">
        <v>76.654845494720902</v>
      </c>
      <c r="BH3229">
        <v>66.609335638163003</v>
      </c>
      <c r="BI3229">
        <v>67.6248821359479</v>
      </c>
    </row>
    <row r="3230" spans="1:61" x14ac:dyDescent="0.25">
      <c r="A3230" s="10" t="str">
        <f>VLOOKUP(D3230,'Index-Relations'!E:F,2,FALSE)</f>
        <v>ESG</v>
      </c>
      <c r="B3230" t="s">
        <v>3450</v>
      </c>
      <c r="C3230" s="53" t="s">
        <v>2766</v>
      </c>
      <c r="D3230" s="59" t="s">
        <v>3078</v>
      </c>
      <c r="E3230" s="59" t="s">
        <v>6646</v>
      </c>
      <c r="F3230" t="s">
        <v>2593</v>
      </c>
      <c r="G3230" t="s">
        <v>2594</v>
      </c>
      <c r="H3230" t="s">
        <v>2595</v>
      </c>
      <c r="I3230" s="52">
        <v>45446</v>
      </c>
      <c r="J3230" t="s">
        <v>2457</v>
      </c>
      <c r="K3230">
        <v>418</v>
      </c>
      <c r="L3230" s="73">
        <v>70.588729578240901</v>
      </c>
      <c r="M3230">
        <v>418</v>
      </c>
      <c r="N3230">
        <v>1</v>
      </c>
      <c r="O3230" s="73">
        <v>76.368489033661007</v>
      </c>
      <c r="P3230">
        <v>418</v>
      </c>
      <c r="Q3230">
        <v>1</v>
      </c>
      <c r="R3230">
        <v>411</v>
      </c>
      <c r="S3230">
        <v>0.99655907293216295</v>
      </c>
      <c r="T3230">
        <v>30.759264172617002</v>
      </c>
      <c r="U3230">
        <v>0.76450562250561105</v>
      </c>
      <c r="V3230">
        <v>347</v>
      </c>
      <c r="W3230">
        <v>0.178113078633478</v>
      </c>
      <c r="X3230">
        <v>76</v>
      </c>
      <c r="Y3230">
        <v>418</v>
      </c>
      <c r="Z3230">
        <v>1</v>
      </c>
      <c r="AA3230">
        <v>21.658515732814202</v>
      </c>
      <c r="AB3230">
        <v>395</v>
      </c>
      <c r="AC3230">
        <v>0.98592725397736503</v>
      </c>
      <c r="AD3230">
        <v>23</v>
      </c>
      <c r="AE3230">
        <v>1.40727460226344E-2</v>
      </c>
      <c r="AF3230">
        <v>0</v>
      </c>
      <c r="AG3230">
        <v>2.9664000000000002E-16</v>
      </c>
      <c r="AH3230">
        <v>3.89425972902627E-4</v>
      </c>
      <c r="AI3230">
        <v>9</v>
      </c>
      <c r="AJ3230" s="73">
        <v>67.336900818954007</v>
      </c>
      <c r="AK3230">
        <v>418</v>
      </c>
      <c r="AL3230">
        <v>1</v>
      </c>
      <c r="AM3230">
        <v>0</v>
      </c>
      <c r="AN3230">
        <v>0</v>
      </c>
      <c r="AO3230">
        <v>0</v>
      </c>
      <c r="AP3230">
        <v>0</v>
      </c>
      <c r="AQ3230">
        <v>418</v>
      </c>
      <c r="AR3230">
        <v>1</v>
      </c>
      <c r="AS3230">
        <v>0</v>
      </c>
      <c r="AT3230">
        <v>0</v>
      </c>
      <c r="AU3230">
        <v>0</v>
      </c>
      <c r="AV3230">
        <v>0</v>
      </c>
      <c r="AW3230">
        <v>418</v>
      </c>
      <c r="AX3230">
        <v>1</v>
      </c>
      <c r="AY3230" s="73">
        <v>66.499203104904893</v>
      </c>
      <c r="AZ3230">
        <v>418</v>
      </c>
      <c r="BA3230">
        <v>1</v>
      </c>
      <c r="BB3230">
        <v>404</v>
      </c>
      <c r="BC3230">
        <v>0.92175409669765096</v>
      </c>
      <c r="BD3230">
        <v>14</v>
      </c>
      <c r="BE3230">
        <v>7.8245903302348901E-2</v>
      </c>
      <c r="BF3230">
        <v>70.588729578240901</v>
      </c>
      <c r="BG3230">
        <v>76.368489033661007</v>
      </c>
      <c r="BH3230">
        <v>66.499203104904893</v>
      </c>
      <c r="BI3230">
        <v>67.336900818954007</v>
      </c>
    </row>
    <row r="3231" spans="1:61" x14ac:dyDescent="0.25">
      <c r="A3231" s="10" t="str">
        <f>VLOOKUP(D3231,'Index-Relations'!E:F,2,FALSE)</f>
        <v>ESG</v>
      </c>
      <c r="B3231" t="s">
        <v>3450</v>
      </c>
      <c r="C3231" s="53" t="s">
        <v>2767</v>
      </c>
      <c r="D3231" s="59" t="s">
        <v>3078</v>
      </c>
      <c r="E3231" s="59" t="s">
        <v>6647</v>
      </c>
      <c r="F3231" t="s">
        <v>2593</v>
      </c>
      <c r="G3231" t="s">
        <v>2594</v>
      </c>
      <c r="H3231" t="s">
        <v>2595</v>
      </c>
      <c r="I3231" s="52">
        <v>45413</v>
      </c>
      <c r="J3231" t="s">
        <v>2457</v>
      </c>
      <c r="K3231">
        <v>419</v>
      </c>
      <c r="L3231" s="73">
        <v>70.502652878866996</v>
      </c>
      <c r="M3231">
        <v>419</v>
      </c>
      <c r="N3231">
        <v>1</v>
      </c>
      <c r="O3231" s="73">
        <v>76.605127959103001</v>
      </c>
      <c r="P3231">
        <v>419</v>
      </c>
      <c r="Q3231">
        <v>1</v>
      </c>
      <c r="R3231">
        <v>412</v>
      </c>
      <c r="S3231">
        <v>0.99646532996668502</v>
      </c>
      <c r="T3231">
        <v>31.200498442836899</v>
      </c>
      <c r="U3231">
        <v>0.76406428621605804</v>
      </c>
      <c r="V3231">
        <v>348</v>
      </c>
      <c r="W3231">
        <v>0.17403420330237801</v>
      </c>
      <c r="X3231">
        <v>77</v>
      </c>
      <c r="Y3231">
        <v>419</v>
      </c>
      <c r="Z3231">
        <v>1</v>
      </c>
      <c r="AA3231">
        <v>22.494934606609</v>
      </c>
      <c r="AB3231">
        <v>396</v>
      </c>
      <c r="AC3231">
        <v>0.98539992685461197</v>
      </c>
      <c r="AD3231">
        <v>23</v>
      </c>
      <c r="AE3231">
        <v>1.46000731453874E-2</v>
      </c>
      <c r="AF3231">
        <v>0</v>
      </c>
      <c r="AG3231">
        <v>9.5410000000000006E-17</v>
      </c>
      <c r="AH3231">
        <v>3.83863498717298E-4</v>
      </c>
      <c r="AI3231">
        <v>9</v>
      </c>
      <c r="AJ3231" s="73">
        <v>66.862218862101003</v>
      </c>
      <c r="AK3231">
        <v>419</v>
      </c>
      <c r="AL3231">
        <v>1</v>
      </c>
      <c r="AM3231">
        <v>0</v>
      </c>
      <c r="AN3231">
        <v>0</v>
      </c>
      <c r="AO3231">
        <v>0</v>
      </c>
      <c r="AP3231">
        <v>0</v>
      </c>
      <c r="AQ3231">
        <v>419</v>
      </c>
      <c r="AR3231">
        <v>1</v>
      </c>
      <c r="AS3231">
        <v>0</v>
      </c>
      <c r="AT3231">
        <v>0</v>
      </c>
      <c r="AU3231">
        <v>0</v>
      </c>
      <c r="AV3231">
        <v>0</v>
      </c>
      <c r="AW3231">
        <v>419</v>
      </c>
      <c r="AX3231">
        <v>0.999999999999999</v>
      </c>
      <c r="AY3231" s="73">
        <v>66.513104594341002</v>
      </c>
      <c r="AZ3231">
        <v>419</v>
      </c>
      <c r="BA3231">
        <v>1</v>
      </c>
      <c r="BB3231">
        <v>405</v>
      </c>
      <c r="BC3231">
        <v>0.91990083714410797</v>
      </c>
      <c r="BD3231">
        <v>14</v>
      </c>
      <c r="BE3231">
        <v>8.0099162855891207E-2</v>
      </c>
      <c r="BF3231">
        <v>70.502652878866996</v>
      </c>
      <c r="BG3231">
        <v>76.605127959103001</v>
      </c>
      <c r="BH3231">
        <v>66.513104594341002</v>
      </c>
      <c r="BI3231">
        <v>66.862218862101003</v>
      </c>
    </row>
    <row r="3232" spans="1:61" x14ac:dyDescent="0.25">
      <c r="A3232" s="10" t="str">
        <f>VLOOKUP(D3232,'Index-Relations'!E:F,2,FALSE)</f>
        <v>ESG</v>
      </c>
      <c r="B3232" t="s">
        <v>3450</v>
      </c>
      <c r="C3232" s="53" t="s">
        <v>2768</v>
      </c>
      <c r="D3232" s="59" t="s">
        <v>3078</v>
      </c>
      <c r="E3232" s="59" t="s">
        <v>6648</v>
      </c>
      <c r="F3232" t="s">
        <v>2593</v>
      </c>
      <c r="G3232" t="s">
        <v>2594</v>
      </c>
      <c r="H3232" t="s">
        <v>2595</v>
      </c>
      <c r="I3232" s="52">
        <v>45383</v>
      </c>
      <c r="J3232" t="s">
        <v>2457</v>
      </c>
      <c r="K3232">
        <v>411</v>
      </c>
      <c r="L3232">
        <v>76.027564262814096</v>
      </c>
      <c r="M3232">
        <v>411</v>
      </c>
      <c r="N3232">
        <v>1</v>
      </c>
      <c r="O3232">
        <v>80.150469470711201</v>
      </c>
      <c r="P3232">
        <v>411</v>
      </c>
      <c r="Q3232">
        <v>1</v>
      </c>
      <c r="R3232">
        <v>406</v>
      </c>
      <c r="S3232">
        <v>0.99741601168506</v>
      </c>
      <c r="T3232">
        <v>32.574126568437599</v>
      </c>
      <c r="U3232">
        <v>0.77010488188756399</v>
      </c>
      <c r="V3232">
        <v>338</v>
      </c>
      <c r="W3232">
        <v>0.14113957090093299</v>
      </c>
      <c r="X3232">
        <v>70</v>
      </c>
      <c r="Y3232">
        <v>410</v>
      </c>
      <c r="Z3232">
        <v>0.998133183432513</v>
      </c>
      <c r="AA3232">
        <v>20.0546570043374</v>
      </c>
      <c r="AB3232">
        <v>382</v>
      </c>
      <c r="AC3232">
        <v>0.98301950669535099</v>
      </c>
      <c r="AD3232">
        <v>28</v>
      </c>
      <c r="AE3232">
        <v>1.51136767371619E-2</v>
      </c>
      <c r="AF3232">
        <v>1</v>
      </c>
      <c r="AG3232">
        <v>1.8668165674870299E-3</v>
      </c>
      <c r="AH3232">
        <v>4.5436618800357299E-4</v>
      </c>
      <c r="AI3232">
        <v>9</v>
      </c>
      <c r="AJ3232">
        <v>72.668217304218402</v>
      </c>
      <c r="AK3232">
        <v>411</v>
      </c>
      <c r="AL3232">
        <v>1</v>
      </c>
      <c r="AM3232">
        <v>0</v>
      </c>
      <c r="AN3232">
        <v>0</v>
      </c>
      <c r="AO3232">
        <v>0</v>
      </c>
      <c r="AP3232">
        <v>0</v>
      </c>
      <c r="AQ3232">
        <v>411</v>
      </c>
      <c r="AR3232">
        <v>1</v>
      </c>
      <c r="AS3232">
        <v>0</v>
      </c>
      <c r="AT3232">
        <v>0</v>
      </c>
      <c r="AU3232">
        <v>0</v>
      </c>
      <c r="AV3232">
        <v>0</v>
      </c>
      <c r="AW3232">
        <v>411</v>
      </c>
      <c r="AX3232">
        <v>1</v>
      </c>
      <c r="AY3232">
        <v>72.747273857103707</v>
      </c>
      <c r="AZ3232">
        <v>411</v>
      </c>
      <c r="BA3232">
        <v>1</v>
      </c>
      <c r="BB3232">
        <v>397</v>
      </c>
      <c r="BC3232">
        <v>0.90201567164227403</v>
      </c>
      <c r="BD3232">
        <v>14</v>
      </c>
      <c r="BE3232">
        <v>9.7984328357725206E-2</v>
      </c>
      <c r="BF3232">
        <v>71.522993875073894</v>
      </c>
      <c r="BG3232">
        <v>75.127731525511905</v>
      </c>
      <c r="BH3232">
        <v>68.257187013950002</v>
      </c>
      <c r="BI3232">
        <v>68.288599452145903</v>
      </c>
    </row>
    <row r="3233" spans="1:61" x14ac:dyDescent="0.25">
      <c r="A3233" s="10" t="str">
        <f>VLOOKUP(D3233,'Index-Relations'!E:F,2,FALSE)</f>
        <v>ESG</v>
      </c>
      <c r="B3233" t="s">
        <v>3450</v>
      </c>
      <c r="C3233" s="53" t="s">
        <v>2769</v>
      </c>
      <c r="D3233" s="59" t="s">
        <v>3078</v>
      </c>
      <c r="E3233" s="59" t="s">
        <v>6649</v>
      </c>
      <c r="F3233" t="s">
        <v>2593</v>
      </c>
      <c r="G3233" t="s">
        <v>2594</v>
      </c>
      <c r="H3233" t="s">
        <v>2595</v>
      </c>
      <c r="I3233" s="52">
        <v>45352</v>
      </c>
      <c r="J3233" t="s">
        <v>2457</v>
      </c>
      <c r="K3233">
        <v>412</v>
      </c>
      <c r="L3233">
        <v>76.442811106030504</v>
      </c>
      <c r="M3233">
        <v>412</v>
      </c>
      <c r="N3233">
        <v>1</v>
      </c>
      <c r="O3233">
        <v>80.215948925743206</v>
      </c>
      <c r="P3233">
        <v>412</v>
      </c>
      <c r="Q3233">
        <v>1</v>
      </c>
      <c r="R3233">
        <v>407</v>
      </c>
      <c r="S3233">
        <v>0.99745317965390901</v>
      </c>
      <c r="T3233">
        <v>32.844094485544097</v>
      </c>
      <c r="U3233">
        <v>0.75931575976149301</v>
      </c>
      <c r="V3233">
        <v>336</v>
      </c>
      <c r="W3233">
        <v>0.127488732104723</v>
      </c>
      <c r="X3233">
        <v>67</v>
      </c>
      <c r="Y3233">
        <v>411</v>
      </c>
      <c r="Z3233">
        <v>0.99826069468246303</v>
      </c>
      <c r="AA3233">
        <v>21.324075074207698</v>
      </c>
      <c r="AB3233">
        <v>383</v>
      </c>
      <c r="AC3233">
        <v>0.98335782312787601</v>
      </c>
      <c r="AD3233">
        <v>28</v>
      </c>
      <c r="AE3233">
        <v>1.49028715545868E-2</v>
      </c>
      <c r="AF3233">
        <v>1</v>
      </c>
      <c r="AG3233">
        <v>1.73930531753656E-3</v>
      </c>
      <c r="AH3233">
        <v>3.2212043700626002E-4</v>
      </c>
      <c r="AI3233">
        <v>6</v>
      </c>
      <c r="AJ3233">
        <v>73.361468272941195</v>
      </c>
      <c r="AK3233">
        <v>412</v>
      </c>
      <c r="AL3233">
        <v>1</v>
      </c>
      <c r="AM3233">
        <v>0</v>
      </c>
      <c r="AN3233">
        <v>0</v>
      </c>
      <c r="AO3233">
        <v>0</v>
      </c>
      <c r="AP3233">
        <v>0</v>
      </c>
      <c r="AQ3233">
        <v>412</v>
      </c>
      <c r="AR3233">
        <v>0.999999999999999</v>
      </c>
      <c r="AS3233">
        <v>0</v>
      </c>
      <c r="AT3233">
        <v>0</v>
      </c>
      <c r="AU3233">
        <v>0</v>
      </c>
      <c r="AV3233">
        <v>0</v>
      </c>
      <c r="AW3233">
        <v>412</v>
      </c>
      <c r="AX3233">
        <v>1</v>
      </c>
      <c r="AY3233">
        <v>72.899263846199901</v>
      </c>
      <c r="AZ3233">
        <v>412</v>
      </c>
      <c r="BA3233">
        <v>1</v>
      </c>
      <c r="BB3233">
        <v>398</v>
      </c>
      <c r="BC3233">
        <v>0.89973229177696101</v>
      </c>
      <c r="BD3233">
        <v>14</v>
      </c>
      <c r="BE3233">
        <v>0.100267708223038</v>
      </c>
      <c r="BF3233">
        <v>71.940572426307</v>
      </c>
      <c r="BG3233">
        <v>75.1903255881479</v>
      </c>
      <c r="BH3233">
        <v>68.366536194867905</v>
      </c>
      <c r="BI3233">
        <v>69.045408884430898</v>
      </c>
    </row>
    <row r="3234" spans="1:61" x14ac:dyDescent="0.25">
      <c r="A3234" s="10" t="str">
        <f>VLOOKUP(D3234,'Index-Relations'!E:F,2,FALSE)</f>
        <v>ESG</v>
      </c>
      <c r="B3234" t="s">
        <v>3450</v>
      </c>
      <c r="C3234" s="53" t="s">
        <v>2770</v>
      </c>
      <c r="D3234" s="59" t="s">
        <v>3078</v>
      </c>
      <c r="E3234" s="59" t="s">
        <v>6650</v>
      </c>
      <c r="F3234" t="s">
        <v>2593</v>
      </c>
      <c r="G3234" t="s">
        <v>2594</v>
      </c>
      <c r="H3234" t="s">
        <v>2595</v>
      </c>
      <c r="I3234" s="52">
        <v>45323</v>
      </c>
      <c r="J3234" t="s">
        <v>2457</v>
      </c>
      <c r="K3234">
        <v>411</v>
      </c>
      <c r="L3234">
        <v>76.680154239293998</v>
      </c>
      <c r="M3234">
        <v>411</v>
      </c>
      <c r="N3234">
        <v>1</v>
      </c>
      <c r="O3234">
        <v>80.466940068112294</v>
      </c>
      <c r="P3234">
        <v>411</v>
      </c>
      <c r="Q3234">
        <v>1</v>
      </c>
      <c r="R3234">
        <v>406</v>
      </c>
      <c r="S3234">
        <v>0.99721194965678095</v>
      </c>
      <c r="T3234">
        <v>33.2136646836681</v>
      </c>
      <c r="U3234">
        <v>0.75629763844414499</v>
      </c>
      <c r="V3234">
        <v>334</v>
      </c>
      <c r="W3234">
        <v>0.12940332240185801</v>
      </c>
      <c r="X3234">
        <v>66</v>
      </c>
      <c r="Y3234">
        <v>410</v>
      </c>
      <c r="Z3234">
        <v>0.99867589744886898</v>
      </c>
      <c r="AA3234">
        <v>20.559959119525502</v>
      </c>
      <c r="AB3234">
        <v>382</v>
      </c>
      <c r="AC3234">
        <v>0.98339410484393297</v>
      </c>
      <c r="AD3234">
        <v>28</v>
      </c>
      <c r="AE3234">
        <v>1.52817926049347E-2</v>
      </c>
      <c r="AF3234">
        <v>1</v>
      </c>
      <c r="AG3234">
        <v>1.32410255113151E-3</v>
      </c>
      <c r="AH3234">
        <v>3.3182822670949498E-4</v>
      </c>
      <c r="AI3234">
        <v>6</v>
      </c>
      <c r="AJ3234">
        <v>73.468834759695198</v>
      </c>
      <c r="AK3234">
        <v>411</v>
      </c>
      <c r="AL3234">
        <v>1</v>
      </c>
      <c r="AM3234">
        <v>0</v>
      </c>
      <c r="AN3234">
        <v>0</v>
      </c>
      <c r="AO3234">
        <v>0</v>
      </c>
      <c r="AP3234">
        <v>0</v>
      </c>
      <c r="AQ3234">
        <v>411</v>
      </c>
      <c r="AR3234">
        <v>0.999999999999999</v>
      </c>
      <c r="AS3234">
        <v>0</v>
      </c>
      <c r="AT3234">
        <v>0</v>
      </c>
      <c r="AU3234">
        <v>0</v>
      </c>
      <c r="AV3234">
        <v>0</v>
      </c>
      <c r="AW3234">
        <v>411</v>
      </c>
      <c r="AX3234">
        <v>0.999999999999999</v>
      </c>
      <c r="AY3234">
        <v>73.032691541739098</v>
      </c>
      <c r="AZ3234">
        <v>411</v>
      </c>
      <c r="BA3234">
        <v>1</v>
      </c>
      <c r="BB3234">
        <v>397</v>
      </c>
      <c r="BC3234">
        <v>0.90177191871826601</v>
      </c>
      <c r="BD3234">
        <v>14</v>
      </c>
      <c r="BE3234">
        <v>9.8228081281733104E-2</v>
      </c>
      <c r="BF3234">
        <v>72.046976218007998</v>
      </c>
      <c r="BG3234">
        <v>75.390297379600995</v>
      </c>
      <c r="BH3234">
        <v>68.358398242991996</v>
      </c>
      <c r="BI3234">
        <v>69.085025328733906</v>
      </c>
    </row>
    <row r="3235" spans="1:61" x14ac:dyDescent="0.25">
      <c r="A3235" s="10" t="str">
        <f>VLOOKUP(D3235,'Index-Relations'!E:F,2,FALSE)</f>
        <v>BM</v>
      </c>
      <c r="B3235" t="s">
        <v>3450</v>
      </c>
      <c r="C3235" s="53" t="s">
        <v>2760</v>
      </c>
      <c r="D3235" s="59" t="s">
        <v>3079</v>
      </c>
      <c r="E3235" s="59" t="s">
        <v>6651</v>
      </c>
      <c r="F3235" t="s">
        <v>1353</v>
      </c>
      <c r="G3235" t="s">
        <v>1352</v>
      </c>
      <c r="H3235" t="s">
        <v>1354</v>
      </c>
      <c r="I3235" s="52">
        <v>45658</v>
      </c>
      <c r="J3235" t="s">
        <v>2457</v>
      </c>
      <c r="K3235">
        <v>22</v>
      </c>
      <c r="L3235" s="73">
        <v>11.175693697427</v>
      </c>
      <c r="M3235">
        <v>19</v>
      </c>
      <c r="N3235">
        <v>0.96188412577321702</v>
      </c>
      <c r="O3235" s="73">
        <v>16.837665723809</v>
      </c>
      <c r="P3235">
        <v>19</v>
      </c>
      <c r="Q3235">
        <v>0.96188412577321702</v>
      </c>
      <c r="R3235">
        <v>18</v>
      </c>
      <c r="S3235">
        <v>0.92921907746367005</v>
      </c>
      <c r="T3235">
        <v>35.084544474046801</v>
      </c>
      <c r="U3235">
        <v>0.55677533460355999</v>
      </c>
      <c r="V3235">
        <v>16</v>
      </c>
      <c r="W3235">
        <v>7.4420049220074697E-2</v>
      </c>
      <c r="X3235">
        <v>4</v>
      </c>
      <c r="Y3235">
        <v>22</v>
      </c>
      <c r="Z3235">
        <v>1</v>
      </c>
      <c r="AA3235">
        <v>219.76170016585601</v>
      </c>
      <c r="AB3235">
        <v>9</v>
      </c>
      <c r="AC3235">
        <v>0.55241052578731598</v>
      </c>
      <c r="AD3235">
        <v>13</v>
      </c>
      <c r="AE3235">
        <v>0.44758947421268402</v>
      </c>
      <c r="AF3235">
        <v>0</v>
      </c>
      <c r="AG3235">
        <v>0</v>
      </c>
      <c r="AH3235">
        <v>0</v>
      </c>
      <c r="AI3235">
        <v>0</v>
      </c>
      <c r="AJ3235" s="73">
        <v>11.080012588798899</v>
      </c>
      <c r="AK3235">
        <v>19</v>
      </c>
      <c r="AL3235">
        <v>0.96188412577321702</v>
      </c>
      <c r="AM3235">
        <v>0</v>
      </c>
      <c r="AN3235">
        <v>0</v>
      </c>
      <c r="AO3235">
        <v>0</v>
      </c>
      <c r="AP3235">
        <v>0</v>
      </c>
      <c r="AQ3235">
        <v>21</v>
      </c>
      <c r="AR3235">
        <v>0.99083959720029402</v>
      </c>
      <c r="AS3235">
        <v>0</v>
      </c>
      <c r="AT3235">
        <v>0</v>
      </c>
      <c r="AU3235">
        <v>7.8699594833164896E-2</v>
      </c>
      <c r="AV3235">
        <v>1</v>
      </c>
      <c r="AW3235">
        <v>21</v>
      </c>
      <c r="AX3235">
        <v>0.99083959720029402</v>
      </c>
      <c r="AY3235" s="73">
        <v>11.402250816951</v>
      </c>
      <c r="AZ3235">
        <v>19</v>
      </c>
      <c r="BA3235">
        <v>0.96188412577321702</v>
      </c>
      <c r="BB3235">
        <v>21</v>
      </c>
      <c r="BC3235">
        <v>0.99083959720029402</v>
      </c>
      <c r="BD3235">
        <v>0</v>
      </c>
      <c r="BE3235">
        <v>0</v>
      </c>
      <c r="BF3235">
        <v>11.175693697427</v>
      </c>
      <c r="BG3235">
        <v>16.837665723809</v>
      </c>
      <c r="BH3235">
        <v>11.402250816951</v>
      </c>
      <c r="BI3235">
        <v>11.080012588798899</v>
      </c>
    </row>
    <row r="3236" spans="1:61" x14ac:dyDescent="0.25">
      <c r="A3236" s="10" t="str">
        <f>VLOOKUP(D3236,'Index-Relations'!E:F,2,FALSE)</f>
        <v>BM</v>
      </c>
      <c r="B3236" t="s">
        <v>3450</v>
      </c>
      <c r="C3236" s="53" t="s">
        <v>2761</v>
      </c>
      <c r="D3236" s="59" t="s">
        <v>3079</v>
      </c>
      <c r="E3236" s="59" t="s">
        <v>6652</v>
      </c>
      <c r="F3236" t="s">
        <v>1353</v>
      </c>
      <c r="G3236" t="s">
        <v>1352</v>
      </c>
      <c r="H3236" t="s">
        <v>1354</v>
      </c>
      <c r="I3236" s="52">
        <v>45628</v>
      </c>
      <c r="J3236" t="s">
        <v>2457</v>
      </c>
      <c r="K3236">
        <v>22</v>
      </c>
      <c r="L3236" s="73">
        <v>11.286944222561999</v>
      </c>
      <c r="M3236">
        <v>19</v>
      </c>
      <c r="N3236">
        <v>0.96151253374464296</v>
      </c>
      <c r="O3236" s="73">
        <v>17.074611652704998</v>
      </c>
      <c r="P3236">
        <v>19</v>
      </c>
      <c r="Q3236">
        <v>0.96151253374464296</v>
      </c>
      <c r="R3236">
        <v>18</v>
      </c>
      <c r="S3236">
        <v>0.92308844553831704</v>
      </c>
      <c r="T3236">
        <v>34.890794565266802</v>
      </c>
      <c r="U3236">
        <v>0.61903734175418001</v>
      </c>
      <c r="V3236">
        <v>15</v>
      </c>
      <c r="W3236">
        <v>9.9151981899032293E-2</v>
      </c>
      <c r="X3236">
        <v>4</v>
      </c>
      <c r="Y3236">
        <v>20</v>
      </c>
      <c r="Z3236">
        <v>0.97257551674460396</v>
      </c>
      <c r="AA3236">
        <v>155.06268168277001</v>
      </c>
      <c r="AB3236">
        <v>6</v>
      </c>
      <c r="AC3236">
        <v>0.51872764959557305</v>
      </c>
      <c r="AD3236">
        <v>14</v>
      </c>
      <c r="AE3236">
        <v>0.45384786714903003</v>
      </c>
      <c r="AF3236">
        <v>2</v>
      </c>
      <c r="AG3236">
        <v>2.74244832553961E-2</v>
      </c>
      <c r="AH3236">
        <v>0</v>
      </c>
      <c r="AI3236">
        <v>0</v>
      </c>
      <c r="AJ3236" s="73">
        <v>11.139630318099</v>
      </c>
      <c r="AK3236">
        <v>19</v>
      </c>
      <c r="AL3236">
        <v>0.96151253374464296</v>
      </c>
      <c r="AM3236">
        <v>0</v>
      </c>
      <c r="AN3236">
        <v>0</v>
      </c>
      <c r="AO3236">
        <v>0</v>
      </c>
      <c r="AP3236">
        <v>0</v>
      </c>
      <c r="AQ3236">
        <v>21</v>
      </c>
      <c r="AR3236">
        <v>0.98942319376188104</v>
      </c>
      <c r="AS3236">
        <v>0</v>
      </c>
      <c r="AT3236">
        <v>0</v>
      </c>
      <c r="AU3236">
        <v>7.1295816172009099E-2</v>
      </c>
      <c r="AV3236">
        <v>1</v>
      </c>
      <c r="AW3236">
        <v>21</v>
      </c>
      <c r="AX3236">
        <v>0.98942319376188204</v>
      </c>
      <c r="AY3236" s="73">
        <v>11.517616928689</v>
      </c>
      <c r="AZ3236">
        <v>19</v>
      </c>
      <c r="BA3236">
        <v>0.96151253374464296</v>
      </c>
      <c r="BB3236">
        <v>21</v>
      </c>
      <c r="BC3236">
        <v>0.98942319376188104</v>
      </c>
      <c r="BD3236">
        <v>0</v>
      </c>
      <c r="BE3236">
        <v>0</v>
      </c>
      <c r="BF3236">
        <v>11.286944222561999</v>
      </c>
      <c r="BG3236">
        <v>17.074611652704998</v>
      </c>
      <c r="BH3236">
        <v>11.517616928689</v>
      </c>
      <c r="BI3236">
        <v>11.139630318099</v>
      </c>
    </row>
    <row r="3237" spans="1:61" x14ac:dyDescent="0.25">
      <c r="A3237" s="10" t="str">
        <f>VLOOKUP(D3237,'Index-Relations'!E:F,2,FALSE)</f>
        <v>BM</v>
      </c>
      <c r="B3237" t="s">
        <v>3450</v>
      </c>
      <c r="C3237" s="53" t="s">
        <v>2762</v>
      </c>
      <c r="D3237" s="59" t="s">
        <v>3079</v>
      </c>
      <c r="E3237" s="59" t="s">
        <v>6653</v>
      </c>
      <c r="F3237" t="s">
        <v>1353</v>
      </c>
      <c r="G3237" t="s">
        <v>1352</v>
      </c>
      <c r="H3237" t="s">
        <v>1354</v>
      </c>
      <c r="I3237" s="52">
        <v>45597</v>
      </c>
      <c r="J3237" t="s">
        <v>2457</v>
      </c>
      <c r="K3237">
        <v>22</v>
      </c>
      <c r="L3237" s="73">
        <v>11.242867333928</v>
      </c>
      <c r="M3237">
        <v>19</v>
      </c>
      <c r="N3237">
        <v>0.96196103195953997</v>
      </c>
      <c r="O3237" s="73">
        <v>16.986838743461998</v>
      </c>
      <c r="P3237">
        <v>19</v>
      </c>
      <c r="Q3237">
        <v>0.96196103195953997</v>
      </c>
      <c r="R3237">
        <v>18</v>
      </c>
      <c r="S3237">
        <v>0.92143223853196898</v>
      </c>
      <c r="T3237">
        <v>35.156818087033997</v>
      </c>
      <c r="U3237">
        <v>0.62390599284272696</v>
      </c>
      <c r="V3237">
        <v>15</v>
      </c>
      <c r="W3237">
        <v>9.8010475317441795E-2</v>
      </c>
      <c r="X3237">
        <v>4</v>
      </c>
      <c r="Y3237">
        <v>20</v>
      </c>
      <c r="Z3237">
        <v>0.97301673367821595</v>
      </c>
      <c r="AA3237">
        <v>156.97647160963899</v>
      </c>
      <c r="AB3237">
        <v>5</v>
      </c>
      <c r="AC3237">
        <v>0.45657662784478198</v>
      </c>
      <c r="AD3237">
        <v>15</v>
      </c>
      <c r="AE3237">
        <v>0.51644010583343303</v>
      </c>
      <c r="AF3237">
        <v>2</v>
      </c>
      <c r="AG3237">
        <v>2.6983266321783599E-2</v>
      </c>
      <c r="AH3237">
        <v>0</v>
      </c>
      <c r="AI3237">
        <v>0</v>
      </c>
      <c r="AJ3237" s="73">
        <v>11.116918541013</v>
      </c>
      <c r="AK3237">
        <v>19</v>
      </c>
      <c r="AL3237">
        <v>0.96196103195953997</v>
      </c>
      <c r="AM3237">
        <v>0</v>
      </c>
      <c r="AN3237">
        <v>0</v>
      </c>
      <c r="AO3237">
        <v>0</v>
      </c>
      <c r="AP3237">
        <v>0</v>
      </c>
      <c r="AQ3237">
        <v>21</v>
      </c>
      <c r="AR3237">
        <v>0.98912306012595197</v>
      </c>
      <c r="AS3237">
        <v>0</v>
      </c>
      <c r="AT3237">
        <v>0</v>
      </c>
      <c r="AU3237">
        <v>7.1045841335143106E-2</v>
      </c>
      <c r="AV3237">
        <v>1</v>
      </c>
      <c r="AW3237">
        <v>21</v>
      </c>
      <c r="AX3237">
        <v>0.98912306012595197</v>
      </c>
      <c r="AY3237" s="73">
        <v>11.453029920477899</v>
      </c>
      <c r="AZ3237">
        <v>19</v>
      </c>
      <c r="BA3237">
        <v>0.96196103195953997</v>
      </c>
      <c r="BB3237">
        <v>21</v>
      </c>
      <c r="BC3237">
        <v>0.98912306012595197</v>
      </c>
      <c r="BD3237">
        <v>0</v>
      </c>
      <c r="BE3237">
        <v>0</v>
      </c>
      <c r="BF3237">
        <v>11.242867333928</v>
      </c>
      <c r="BG3237">
        <v>16.986838743461998</v>
      </c>
      <c r="BH3237">
        <v>11.453029920477899</v>
      </c>
      <c r="BI3237">
        <v>11.116918541013</v>
      </c>
    </row>
    <row r="3238" spans="1:61" x14ac:dyDescent="0.25">
      <c r="A3238" s="10" t="str">
        <f>VLOOKUP(D3238,'Index-Relations'!E:F,2,FALSE)</f>
        <v>BM</v>
      </c>
      <c r="B3238" t="s">
        <v>3450</v>
      </c>
      <c r="C3238" s="53" t="s">
        <v>2763</v>
      </c>
      <c r="D3238" s="59" t="s">
        <v>3079</v>
      </c>
      <c r="E3238" s="59" t="s">
        <v>6654</v>
      </c>
      <c r="F3238" t="s">
        <v>1353</v>
      </c>
      <c r="G3238" t="s">
        <v>1352</v>
      </c>
      <c r="H3238" t="s">
        <v>1354</v>
      </c>
      <c r="I3238" s="52">
        <v>45566</v>
      </c>
      <c r="J3238" t="s">
        <v>2457</v>
      </c>
      <c r="K3238">
        <v>22</v>
      </c>
      <c r="L3238" s="73">
        <v>11.2442940153759</v>
      </c>
      <c r="M3238">
        <v>19</v>
      </c>
      <c r="N3238">
        <v>0.96213604549965903</v>
      </c>
      <c r="O3238" s="73">
        <v>16.908294358231998</v>
      </c>
      <c r="P3238">
        <v>19</v>
      </c>
      <c r="Q3238">
        <v>0.96213604549965903</v>
      </c>
      <c r="R3238">
        <v>18</v>
      </c>
      <c r="S3238">
        <v>0.92172447674605296</v>
      </c>
      <c r="T3238">
        <v>35.040469877676998</v>
      </c>
      <c r="U3238">
        <v>0.62231317030150501</v>
      </c>
      <c r="V3238">
        <v>15</v>
      </c>
      <c r="W3238">
        <v>9.6310667241747097E-2</v>
      </c>
      <c r="X3238">
        <v>4</v>
      </c>
      <c r="Y3238">
        <v>20</v>
      </c>
      <c r="Z3238">
        <v>0.97302367317273497</v>
      </c>
      <c r="AA3238">
        <v>152.52335698404801</v>
      </c>
      <c r="AB3238">
        <v>5</v>
      </c>
      <c r="AC3238">
        <v>0.453827147062216</v>
      </c>
      <c r="AD3238">
        <v>15</v>
      </c>
      <c r="AE3238">
        <v>0.51919652611051803</v>
      </c>
      <c r="AF3238">
        <v>2</v>
      </c>
      <c r="AG3238">
        <v>2.6976326827265099E-2</v>
      </c>
      <c r="AH3238">
        <v>0</v>
      </c>
      <c r="AI3238">
        <v>0</v>
      </c>
      <c r="AJ3238" s="73">
        <v>11.0308211998119</v>
      </c>
      <c r="AK3238">
        <v>19</v>
      </c>
      <c r="AL3238">
        <v>0.96213604549965903</v>
      </c>
      <c r="AM3238">
        <v>0</v>
      </c>
      <c r="AN3238">
        <v>0</v>
      </c>
      <c r="AO3238">
        <v>0</v>
      </c>
      <c r="AP3238">
        <v>0</v>
      </c>
      <c r="AQ3238">
        <v>21</v>
      </c>
      <c r="AR3238">
        <v>0.98824556079535897</v>
      </c>
      <c r="AS3238">
        <v>0</v>
      </c>
      <c r="AT3238">
        <v>0</v>
      </c>
      <c r="AU3238">
        <v>6.4827039834271294E-2</v>
      </c>
      <c r="AV3238">
        <v>1</v>
      </c>
      <c r="AW3238">
        <v>21</v>
      </c>
      <c r="AX3238">
        <v>0.98824556079535897</v>
      </c>
      <c r="AY3238" s="73">
        <v>11.53681959709</v>
      </c>
      <c r="AZ3238">
        <v>19</v>
      </c>
      <c r="BA3238">
        <v>0.96213604549965903</v>
      </c>
      <c r="BB3238">
        <v>21</v>
      </c>
      <c r="BC3238">
        <v>0.98824556079535897</v>
      </c>
      <c r="BD3238">
        <v>0</v>
      </c>
      <c r="BE3238">
        <v>0</v>
      </c>
      <c r="BF3238">
        <v>11.2442940153759</v>
      </c>
      <c r="BG3238">
        <v>16.908294358231998</v>
      </c>
      <c r="BH3238">
        <v>11.53681959709</v>
      </c>
      <c r="BI3238">
        <v>11.0308211998119</v>
      </c>
    </row>
    <row r="3239" spans="1:61" x14ac:dyDescent="0.25">
      <c r="A3239" s="10" t="str">
        <f>VLOOKUP(D3239,'Index-Relations'!E:F,2,FALSE)</f>
        <v>BM</v>
      </c>
      <c r="B3239" t="s">
        <v>3450</v>
      </c>
      <c r="C3239" s="53" t="s">
        <v>2764</v>
      </c>
      <c r="D3239" s="59" t="s">
        <v>3079</v>
      </c>
      <c r="E3239" s="59" t="s">
        <v>6655</v>
      </c>
      <c r="F3239" t="s">
        <v>1353</v>
      </c>
      <c r="G3239" t="s">
        <v>1352</v>
      </c>
      <c r="H3239" t="s">
        <v>1354</v>
      </c>
      <c r="I3239" s="52">
        <v>45537</v>
      </c>
      <c r="J3239" t="s">
        <v>2457</v>
      </c>
      <c r="K3239">
        <v>17</v>
      </c>
      <c r="L3239" s="73">
        <v>11.375615505535</v>
      </c>
      <c r="M3239">
        <v>17</v>
      </c>
      <c r="N3239">
        <v>1</v>
      </c>
      <c r="O3239" s="73">
        <v>16.578992635904001</v>
      </c>
      <c r="P3239">
        <v>17</v>
      </c>
      <c r="Q3239">
        <v>1</v>
      </c>
      <c r="R3239">
        <v>15</v>
      </c>
      <c r="S3239">
        <v>0.93872493878753704</v>
      </c>
      <c r="T3239">
        <v>33.537834184556502</v>
      </c>
      <c r="U3239">
        <v>0.56154593735646197</v>
      </c>
      <c r="V3239">
        <v>12</v>
      </c>
      <c r="W3239">
        <v>0.102526986695485</v>
      </c>
      <c r="X3239">
        <v>3</v>
      </c>
      <c r="Y3239">
        <v>17</v>
      </c>
      <c r="Z3239">
        <v>1</v>
      </c>
      <c r="AA3239">
        <v>137.62100645934299</v>
      </c>
      <c r="AB3239">
        <v>1</v>
      </c>
      <c r="AC3239">
        <v>0.46255897811717001</v>
      </c>
      <c r="AD3239">
        <v>16</v>
      </c>
      <c r="AE3239">
        <v>0.53744102188282905</v>
      </c>
      <c r="AF3239">
        <v>0</v>
      </c>
      <c r="AG3239">
        <v>0</v>
      </c>
      <c r="AH3239">
        <v>0</v>
      </c>
      <c r="AI3239">
        <v>0</v>
      </c>
      <c r="AJ3239" s="73">
        <v>10.9024460175459</v>
      </c>
      <c r="AK3239">
        <v>17</v>
      </c>
      <c r="AL3239">
        <v>1</v>
      </c>
      <c r="AM3239">
        <v>0</v>
      </c>
      <c r="AN3239">
        <v>0</v>
      </c>
      <c r="AO3239">
        <v>0</v>
      </c>
      <c r="AP3239">
        <v>0</v>
      </c>
      <c r="AQ3239">
        <v>17</v>
      </c>
      <c r="AR3239">
        <v>1</v>
      </c>
      <c r="AS3239">
        <v>0</v>
      </c>
      <c r="AT3239">
        <v>0</v>
      </c>
      <c r="AU3239">
        <v>7.1788784054489699E-2</v>
      </c>
      <c r="AV3239">
        <v>1</v>
      </c>
      <c r="AW3239">
        <v>17</v>
      </c>
      <c r="AX3239">
        <v>1</v>
      </c>
      <c r="AY3239" s="73">
        <v>11.937721920545</v>
      </c>
      <c r="AZ3239">
        <v>17</v>
      </c>
      <c r="BA3239">
        <v>1</v>
      </c>
      <c r="BB3239">
        <v>17</v>
      </c>
      <c r="BC3239">
        <v>1</v>
      </c>
      <c r="BD3239">
        <v>0</v>
      </c>
      <c r="BE3239">
        <v>0</v>
      </c>
      <c r="BF3239">
        <v>11.375615505535</v>
      </c>
      <c r="BG3239">
        <v>16.578992635904001</v>
      </c>
      <c r="BH3239">
        <v>11.937721920545</v>
      </c>
      <c r="BI3239">
        <v>10.9024460175459</v>
      </c>
    </row>
    <row r="3240" spans="1:61" x14ac:dyDescent="0.25">
      <c r="A3240" s="10" t="str">
        <f>VLOOKUP(D3240,'Index-Relations'!E:F,2,FALSE)</f>
        <v>BM</v>
      </c>
      <c r="B3240" t="s">
        <v>3450</v>
      </c>
      <c r="C3240" s="53" t="s">
        <v>3350</v>
      </c>
      <c r="D3240" s="59" t="s">
        <v>3079</v>
      </c>
      <c r="E3240" s="59" t="s">
        <v>6656</v>
      </c>
      <c r="F3240" t="s">
        <v>1353</v>
      </c>
      <c r="G3240" t="s">
        <v>1352</v>
      </c>
      <c r="H3240" t="s">
        <v>1354</v>
      </c>
      <c r="I3240" s="52">
        <v>45505</v>
      </c>
      <c r="J3240" t="s">
        <v>2457</v>
      </c>
      <c r="K3240">
        <v>17</v>
      </c>
      <c r="L3240" s="73">
        <v>11.434492470354</v>
      </c>
      <c r="M3240">
        <v>17</v>
      </c>
      <c r="N3240">
        <v>1</v>
      </c>
      <c r="O3240" s="73">
        <v>16.706611864833999</v>
      </c>
      <c r="P3240">
        <v>17</v>
      </c>
      <c r="Q3240">
        <v>1</v>
      </c>
      <c r="R3240">
        <v>15</v>
      </c>
      <c r="S3240">
        <v>0.93284237156817296</v>
      </c>
      <c r="T3240">
        <v>33.449830662973</v>
      </c>
      <c r="U3240">
        <v>0.53815339603349799</v>
      </c>
      <c r="V3240">
        <v>12</v>
      </c>
      <c r="W3240">
        <v>0.11879374264581601</v>
      </c>
      <c r="X3240">
        <v>3</v>
      </c>
      <c r="Y3240">
        <v>17</v>
      </c>
      <c r="Z3240">
        <v>1</v>
      </c>
      <c r="AA3240">
        <v>117.96107494764399</v>
      </c>
      <c r="AB3240">
        <v>1</v>
      </c>
      <c r="AC3240">
        <v>0.46603750790871801</v>
      </c>
      <c r="AD3240">
        <v>16</v>
      </c>
      <c r="AE3240">
        <v>0.53396249209128099</v>
      </c>
      <c r="AF3240">
        <v>0</v>
      </c>
      <c r="AG3240">
        <v>0</v>
      </c>
      <c r="AH3240">
        <v>0</v>
      </c>
      <c r="AI3240">
        <v>0</v>
      </c>
      <c r="AJ3240" s="73">
        <v>10.995880292096</v>
      </c>
      <c r="AK3240">
        <v>17</v>
      </c>
      <c r="AL3240">
        <v>1</v>
      </c>
      <c r="AM3240">
        <v>0</v>
      </c>
      <c r="AN3240">
        <v>0</v>
      </c>
      <c r="AO3240">
        <v>0</v>
      </c>
      <c r="AP3240">
        <v>0</v>
      </c>
      <c r="AQ3240">
        <v>17</v>
      </c>
      <c r="AR3240">
        <v>1</v>
      </c>
      <c r="AS3240">
        <v>0</v>
      </c>
      <c r="AT3240">
        <v>0</v>
      </c>
      <c r="AU3240">
        <v>6.6408803085194201E-2</v>
      </c>
      <c r="AV3240">
        <v>1</v>
      </c>
      <c r="AW3240">
        <v>17</v>
      </c>
      <c r="AX3240">
        <v>1</v>
      </c>
      <c r="AY3240" s="73">
        <v>11.962876519699</v>
      </c>
      <c r="AZ3240">
        <v>17</v>
      </c>
      <c r="BA3240">
        <v>1</v>
      </c>
      <c r="BB3240">
        <v>17</v>
      </c>
      <c r="BC3240">
        <v>1</v>
      </c>
      <c r="BD3240">
        <v>0</v>
      </c>
      <c r="BE3240">
        <v>0</v>
      </c>
      <c r="BF3240">
        <v>11.434492470354</v>
      </c>
      <c r="BG3240">
        <v>16.706611864833999</v>
      </c>
      <c r="BH3240">
        <v>11.962876519699</v>
      </c>
      <c r="BI3240">
        <v>10.995880292096</v>
      </c>
    </row>
    <row r="3241" spans="1:61" x14ac:dyDescent="0.25">
      <c r="A3241" s="10" t="str">
        <f>VLOOKUP(D3241,'Index-Relations'!E:F,2,FALSE)</f>
        <v>BM</v>
      </c>
      <c r="B3241" t="s">
        <v>3450</v>
      </c>
      <c r="C3241" s="53" t="s">
        <v>2765</v>
      </c>
      <c r="D3241" s="59" t="s">
        <v>3079</v>
      </c>
      <c r="E3241" s="59" t="s">
        <v>6657</v>
      </c>
      <c r="F3241" t="s">
        <v>1353</v>
      </c>
      <c r="G3241" t="s">
        <v>1352</v>
      </c>
      <c r="H3241" t="s">
        <v>1354</v>
      </c>
      <c r="I3241" s="52">
        <v>45474</v>
      </c>
      <c r="J3241" t="s">
        <v>2457</v>
      </c>
      <c r="K3241">
        <v>18</v>
      </c>
      <c r="L3241" s="73">
        <v>13.723802277967</v>
      </c>
      <c r="M3241">
        <v>18</v>
      </c>
      <c r="N3241">
        <v>1</v>
      </c>
      <c r="O3241" s="73">
        <v>19.535053225872002</v>
      </c>
      <c r="P3241">
        <v>18</v>
      </c>
      <c r="Q3241">
        <v>1</v>
      </c>
      <c r="R3241">
        <v>16</v>
      </c>
      <c r="S3241">
        <v>0.93753023883370501</v>
      </c>
      <c r="T3241">
        <v>35.445274520277799</v>
      </c>
      <c r="U3241">
        <v>0.63455321410347298</v>
      </c>
      <c r="V3241">
        <v>13</v>
      </c>
      <c r="W3241">
        <v>8.8437862444097806E-2</v>
      </c>
      <c r="X3241">
        <v>3</v>
      </c>
      <c r="Y3241">
        <v>18</v>
      </c>
      <c r="Z3241">
        <v>1</v>
      </c>
      <c r="AA3241">
        <v>129.37090163510899</v>
      </c>
      <c r="AB3241">
        <v>1</v>
      </c>
      <c r="AC3241">
        <v>0.437017490424426</v>
      </c>
      <c r="AD3241">
        <v>17</v>
      </c>
      <c r="AE3241">
        <v>0.56298250957557305</v>
      </c>
      <c r="AF3241">
        <v>0</v>
      </c>
      <c r="AG3241">
        <v>0</v>
      </c>
      <c r="AH3241">
        <v>0</v>
      </c>
      <c r="AI3241">
        <v>0</v>
      </c>
      <c r="AJ3241" s="73">
        <v>13.755677862518899</v>
      </c>
      <c r="AK3241">
        <v>18</v>
      </c>
      <c r="AL3241">
        <v>1</v>
      </c>
      <c r="AM3241">
        <v>0</v>
      </c>
      <c r="AN3241">
        <v>0</v>
      </c>
      <c r="AO3241">
        <v>5.4843508338588198E-2</v>
      </c>
      <c r="AP3241">
        <v>1</v>
      </c>
      <c r="AQ3241">
        <v>18</v>
      </c>
      <c r="AR3241">
        <v>1</v>
      </c>
      <c r="AS3241">
        <v>0</v>
      </c>
      <c r="AT3241">
        <v>0</v>
      </c>
      <c r="AU3241">
        <v>5.4509456670596597E-2</v>
      </c>
      <c r="AV3241">
        <v>1</v>
      </c>
      <c r="AW3241">
        <v>18</v>
      </c>
      <c r="AX3241">
        <v>1</v>
      </c>
      <c r="AY3241" s="73">
        <v>13.160468252172</v>
      </c>
      <c r="AZ3241">
        <v>18</v>
      </c>
      <c r="BA3241">
        <v>1</v>
      </c>
      <c r="BB3241">
        <v>17</v>
      </c>
      <c r="BC3241">
        <v>0.94515649166141102</v>
      </c>
      <c r="BD3241">
        <v>0</v>
      </c>
      <c r="BE3241">
        <v>0</v>
      </c>
      <c r="BF3241">
        <v>13.723802277967</v>
      </c>
      <c r="BG3241">
        <v>19.535053225872002</v>
      </c>
      <c r="BH3241">
        <v>13.160468252172</v>
      </c>
      <c r="BI3241">
        <v>13.755677862518899</v>
      </c>
    </row>
    <row r="3242" spans="1:61" x14ac:dyDescent="0.25">
      <c r="A3242" s="10" t="str">
        <f>VLOOKUP(D3242,'Index-Relations'!E:F,2,FALSE)</f>
        <v>BM</v>
      </c>
      <c r="B3242" t="s">
        <v>3450</v>
      </c>
      <c r="C3242" s="53" t="s">
        <v>2766</v>
      </c>
      <c r="D3242" s="59" t="s">
        <v>3079</v>
      </c>
      <c r="E3242" s="59" t="s">
        <v>6658</v>
      </c>
      <c r="F3242" t="s">
        <v>1353</v>
      </c>
      <c r="G3242" t="s">
        <v>1352</v>
      </c>
      <c r="H3242" t="s">
        <v>1354</v>
      </c>
      <c r="I3242" s="52">
        <v>45446</v>
      </c>
      <c r="J3242" t="s">
        <v>2457</v>
      </c>
      <c r="K3242">
        <v>18</v>
      </c>
      <c r="L3242" s="73">
        <v>13.556420349248899</v>
      </c>
      <c r="M3242">
        <v>18</v>
      </c>
      <c r="N3242">
        <v>1</v>
      </c>
      <c r="O3242" s="73">
        <v>19.481212672055999</v>
      </c>
      <c r="P3242">
        <v>18</v>
      </c>
      <c r="Q3242">
        <v>1</v>
      </c>
      <c r="R3242">
        <v>16</v>
      </c>
      <c r="S3242">
        <v>0.93885286315934702</v>
      </c>
      <c r="T3242">
        <v>35.275793959601003</v>
      </c>
      <c r="U3242">
        <v>0.60127565203015498</v>
      </c>
      <c r="V3242">
        <v>13</v>
      </c>
      <c r="W3242">
        <v>8.0637737800416096E-2</v>
      </c>
      <c r="X3242">
        <v>3</v>
      </c>
      <c r="Y3242">
        <v>18</v>
      </c>
      <c r="Z3242">
        <v>1</v>
      </c>
      <c r="AA3242">
        <v>122.28405301700499</v>
      </c>
      <c r="AB3242">
        <v>1</v>
      </c>
      <c r="AC3242">
        <v>0.44918007488698197</v>
      </c>
      <c r="AD3242">
        <v>17</v>
      </c>
      <c r="AE3242">
        <v>0.55081992511301803</v>
      </c>
      <c r="AF3242">
        <v>0</v>
      </c>
      <c r="AG3242">
        <v>0</v>
      </c>
      <c r="AH3242">
        <v>0</v>
      </c>
      <c r="AI3242">
        <v>0</v>
      </c>
      <c r="AJ3242" s="73">
        <v>13.470268990352899</v>
      </c>
      <c r="AK3242">
        <v>18</v>
      </c>
      <c r="AL3242">
        <v>1</v>
      </c>
      <c r="AM3242">
        <v>0</v>
      </c>
      <c r="AN3242">
        <v>0</v>
      </c>
      <c r="AO3242">
        <v>5.25466432428933E-2</v>
      </c>
      <c r="AP3242">
        <v>1</v>
      </c>
      <c r="AQ3242">
        <v>18</v>
      </c>
      <c r="AR3242">
        <v>1</v>
      </c>
      <c r="AS3242">
        <v>0</v>
      </c>
      <c r="AT3242">
        <v>0</v>
      </c>
      <c r="AU3242">
        <v>6.2578699972555302E-2</v>
      </c>
      <c r="AV3242">
        <v>1</v>
      </c>
      <c r="AW3242">
        <v>18</v>
      </c>
      <c r="AX3242">
        <v>1</v>
      </c>
      <c r="AY3242" s="73">
        <v>13.0394521262429</v>
      </c>
      <c r="AZ3242">
        <v>18</v>
      </c>
      <c r="BA3242">
        <v>1</v>
      </c>
      <c r="BB3242">
        <v>17</v>
      </c>
      <c r="BC3242">
        <v>0.94745335675710596</v>
      </c>
      <c r="BD3242">
        <v>0</v>
      </c>
      <c r="BE3242">
        <v>0</v>
      </c>
      <c r="BF3242">
        <v>13.556420349248899</v>
      </c>
      <c r="BG3242">
        <v>19.481212672055999</v>
      </c>
      <c r="BH3242">
        <v>13.0394521262429</v>
      </c>
      <c r="BI3242">
        <v>13.470268990352899</v>
      </c>
    </row>
    <row r="3243" spans="1:61" x14ac:dyDescent="0.25">
      <c r="A3243" s="10" t="str">
        <f>VLOOKUP(D3243,'Index-Relations'!E:F,2,FALSE)</f>
        <v>BM</v>
      </c>
      <c r="B3243" t="s">
        <v>3450</v>
      </c>
      <c r="C3243" s="53" t="s">
        <v>2767</v>
      </c>
      <c r="D3243" s="59" t="s">
        <v>3079</v>
      </c>
      <c r="E3243" s="59" t="s">
        <v>6659</v>
      </c>
      <c r="F3243" t="s">
        <v>1353</v>
      </c>
      <c r="G3243" t="s">
        <v>1352</v>
      </c>
      <c r="H3243" t="s">
        <v>1354</v>
      </c>
      <c r="I3243" s="52">
        <v>45413</v>
      </c>
      <c r="J3243" t="s">
        <v>2457</v>
      </c>
      <c r="K3243">
        <v>18</v>
      </c>
      <c r="L3243" s="73">
        <v>13.114761520005001</v>
      </c>
      <c r="M3243">
        <v>18</v>
      </c>
      <c r="N3243">
        <v>1</v>
      </c>
      <c r="O3243" s="73">
        <v>18.930715616971</v>
      </c>
      <c r="P3243">
        <v>18</v>
      </c>
      <c r="Q3243">
        <v>1</v>
      </c>
      <c r="R3243">
        <v>16</v>
      </c>
      <c r="S3243">
        <v>0.93639667137668603</v>
      </c>
      <c r="T3243">
        <v>34.892360337300701</v>
      </c>
      <c r="U3243">
        <v>0.51356475003076896</v>
      </c>
      <c r="V3243">
        <v>12</v>
      </c>
      <c r="W3243">
        <v>8.7536592843480004E-2</v>
      </c>
      <c r="X3243">
        <v>3</v>
      </c>
      <c r="Y3243">
        <v>18</v>
      </c>
      <c r="Z3243">
        <v>1</v>
      </c>
      <c r="AA3243">
        <v>107.55337510131299</v>
      </c>
      <c r="AB3243">
        <v>1</v>
      </c>
      <c r="AC3243">
        <v>0.45545030507279999</v>
      </c>
      <c r="AD3243">
        <v>17</v>
      </c>
      <c r="AE3243">
        <v>0.54454969492719896</v>
      </c>
      <c r="AF3243">
        <v>0</v>
      </c>
      <c r="AG3243">
        <v>0</v>
      </c>
      <c r="AH3243">
        <v>0</v>
      </c>
      <c r="AI3243">
        <v>0</v>
      </c>
      <c r="AJ3243" s="73">
        <v>12.947042542617</v>
      </c>
      <c r="AK3243">
        <v>18</v>
      </c>
      <c r="AL3243">
        <v>1</v>
      </c>
      <c r="AM3243">
        <v>0</v>
      </c>
      <c r="AN3243">
        <v>0</v>
      </c>
      <c r="AO3243">
        <v>4.0424752059013802E-2</v>
      </c>
      <c r="AP3243">
        <v>1</v>
      </c>
      <c r="AQ3243">
        <v>18</v>
      </c>
      <c r="AR3243">
        <v>1</v>
      </c>
      <c r="AS3243">
        <v>0</v>
      </c>
      <c r="AT3243">
        <v>0</v>
      </c>
      <c r="AU3243">
        <v>5.5009603201725703E-2</v>
      </c>
      <c r="AV3243">
        <v>1</v>
      </c>
      <c r="AW3243">
        <v>18</v>
      </c>
      <c r="AX3243">
        <v>1</v>
      </c>
      <c r="AY3243" s="73">
        <v>12.842488355306999</v>
      </c>
      <c r="AZ3243">
        <v>18</v>
      </c>
      <c r="BA3243">
        <v>1</v>
      </c>
      <c r="BB3243">
        <v>17</v>
      </c>
      <c r="BC3243">
        <v>0.95957524794098603</v>
      </c>
      <c r="BD3243">
        <v>0</v>
      </c>
      <c r="BE3243">
        <v>0</v>
      </c>
      <c r="BF3243">
        <v>13.114761520005001</v>
      </c>
      <c r="BG3243">
        <v>18.930715616971</v>
      </c>
      <c r="BH3243">
        <v>12.842488355306999</v>
      </c>
      <c r="BI3243">
        <v>12.947042542617</v>
      </c>
    </row>
    <row r="3244" spans="1:61" x14ac:dyDescent="0.25">
      <c r="A3244" s="10" t="str">
        <f>VLOOKUP(D3244,'Index-Relations'!E:F,2,FALSE)</f>
        <v>BM</v>
      </c>
      <c r="B3244" t="s">
        <v>3450</v>
      </c>
      <c r="C3244" s="53" t="s">
        <v>2768</v>
      </c>
      <c r="D3244" s="59" t="s">
        <v>3079</v>
      </c>
      <c r="E3244" s="59" t="s">
        <v>6660</v>
      </c>
      <c r="F3244" t="s">
        <v>1353</v>
      </c>
      <c r="G3244" t="s">
        <v>1352</v>
      </c>
      <c r="H3244" t="s">
        <v>1354</v>
      </c>
      <c r="I3244" s="52">
        <v>45383</v>
      </c>
      <c r="J3244" t="s">
        <v>2457</v>
      </c>
      <c r="K3244">
        <v>18</v>
      </c>
      <c r="L3244">
        <v>10.9678805863443</v>
      </c>
      <c r="M3244">
        <v>17</v>
      </c>
      <c r="N3244">
        <v>0.99190535362175103</v>
      </c>
      <c r="O3244">
        <v>15.7379851536401</v>
      </c>
      <c r="P3244">
        <v>17</v>
      </c>
      <c r="Q3244">
        <v>0.99190535362175103</v>
      </c>
      <c r="R3244">
        <v>16</v>
      </c>
      <c r="S3244">
        <v>0.93582811218682205</v>
      </c>
      <c r="T3244">
        <v>34.653106850319901</v>
      </c>
      <c r="U3244">
        <v>0.51353657930344498</v>
      </c>
      <c r="V3244">
        <v>12</v>
      </c>
      <c r="W3244">
        <v>8.6299056078333297E-2</v>
      </c>
      <c r="X3244">
        <v>3</v>
      </c>
      <c r="Y3244">
        <v>18</v>
      </c>
      <c r="Z3244">
        <v>1</v>
      </c>
      <c r="AA3244">
        <v>97.550380242027899</v>
      </c>
      <c r="AB3244">
        <v>1</v>
      </c>
      <c r="AC3244">
        <v>0.44968997113116799</v>
      </c>
      <c r="AD3244">
        <v>17</v>
      </c>
      <c r="AE3244">
        <v>0.55031002886883096</v>
      </c>
      <c r="AF3244">
        <v>0</v>
      </c>
      <c r="AG3244">
        <v>0</v>
      </c>
      <c r="AH3244">
        <v>0</v>
      </c>
      <c r="AI3244">
        <v>0</v>
      </c>
      <c r="AJ3244">
        <v>10.784687227437001</v>
      </c>
      <c r="AK3244">
        <v>17</v>
      </c>
      <c r="AL3244">
        <v>0.99190535362175103</v>
      </c>
      <c r="AM3244">
        <v>0</v>
      </c>
      <c r="AN3244">
        <v>0</v>
      </c>
      <c r="AO3244">
        <v>3.5872238065946201E-2</v>
      </c>
      <c r="AP3244">
        <v>1</v>
      </c>
      <c r="AQ3244">
        <v>18</v>
      </c>
      <c r="AR3244">
        <v>1</v>
      </c>
      <c r="AS3244">
        <v>0</v>
      </c>
      <c r="AT3244">
        <v>0</v>
      </c>
      <c r="AU3244">
        <v>5.9908811489026E-2</v>
      </c>
      <c r="AV3244">
        <v>1</v>
      </c>
      <c r="AW3244">
        <v>18</v>
      </c>
      <c r="AX3244">
        <v>1</v>
      </c>
      <c r="AY3244">
        <v>11.0501273510302</v>
      </c>
      <c r="AZ3244">
        <v>17</v>
      </c>
      <c r="BA3244">
        <v>0.99190535362175103</v>
      </c>
      <c r="BB3244">
        <v>17</v>
      </c>
      <c r="BC3244">
        <v>0.96412776193405303</v>
      </c>
      <c r="BD3244">
        <v>0</v>
      </c>
      <c r="BE3244">
        <v>0</v>
      </c>
      <c r="BF3244">
        <v>12.8763071852299</v>
      </c>
      <c r="BG3244">
        <v>18.495718962386</v>
      </c>
      <c r="BH3244">
        <v>12.705083484462</v>
      </c>
      <c r="BI3244">
        <v>12.7445881609069</v>
      </c>
    </row>
    <row r="3245" spans="1:61" x14ac:dyDescent="0.25">
      <c r="A3245" s="10" t="str">
        <f>VLOOKUP(D3245,'Index-Relations'!E:F,2,FALSE)</f>
        <v>BM</v>
      </c>
      <c r="B3245" t="s">
        <v>3450</v>
      </c>
      <c r="C3245" s="53" t="s">
        <v>2769</v>
      </c>
      <c r="D3245" s="59" t="s">
        <v>3079</v>
      </c>
      <c r="E3245" s="59" t="s">
        <v>6661</v>
      </c>
      <c r="F3245" t="s">
        <v>1353</v>
      </c>
      <c r="G3245" t="s">
        <v>1352</v>
      </c>
      <c r="H3245" t="s">
        <v>1354</v>
      </c>
      <c r="I3245" s="52">
        <v>45352</v>
      </c>
      <c r="J3245" t="s">
        <v>2457</v>
      </c>
      <c r="K3245">
        <v>18</v>
      </c>
      <c r="L3245">
        <v>10.545563538612599</v>
      </c>
      <c r="M3245">
        <v>16</v>
      </c>
      <c r="N3245">
        <v>0.94267200643176796</v>
      </c>
      <c r="O3245">
        <v>14.723738863795701</v>
      </c>
      <c r="P3245">
        <v>16</v>
      </c>
      <c r="Q3245">
        <v>0.94267200643176796</v>
      </c>
      <c r="R3245">
        <v>16</v>
      </c>
      <c r="S3245">
        <v>0.930093247347199</v>
      </c>
      <c r="T3245">
        <v>35.888660112187402</v>
      </c>
      <c r="U3245">
        <v>0.56091176136828802</v>
      </c>
      <c r="V3245">
        <v>12</v>
      </c>
      <c r="W3245">
        <v>8.7995016678747207E-2</v>
      </c>
      <c r="X3245">
        <v>2</v>
      </c>
      <c r="Y3245">
        <v>18</v>
      </c>
      <c r="Z3245">
        <v>1</v>
      </c>
      <c r="AA3245">
        <v>107.458946358132</v>
      </c>
      <c r="AB3245">
        <v>1</v>
      </c>
      <c r="AC3245">
        <v>0.39466668259307502</v>
      </c>
      <c r="AD3245">
        <v>17</v>
      </c>
      <c r="AE3245">
        <v>0.60533331740692398</v>
      </c>
      <c r="AF3245">
        <v>0</v>
      </c>
      <c r="AG3245">
        <v>0</v>
      </c>
      <c r="AH3245">
        <v>0</v>
      </c>
      <c r="AI3245">
        <v>0</v>
      </c>
      <c r="AJ3245">
        <v>10.5276218033621</v>
      </c>
      <c r="AK3245">
        <v>16</v>
      </c>
      <c r="AL3245">
        <v>0.94267200643176796</v>
      </c>
      <c r="AM3245">
        <v>0</v>
      </c>
      <c r="AN3245">
        <v>0</v>
      </c>
      <c r="AO3245">
        <v>3.8837814762154803E-2</v>
      </c>
      <c r="AP3245">
        <v>1</v>
      </c>
      <c r="AQ3245">
        <v>18</v>
      </c>
      <c r="AR3245">
        <v>1</v>
      </c>
      <c r="AS3245">
        <v>0</v>
      </c>
      <c r="AT3245">
        <v>0</v>
      </c>
      <c r="AU3245">
        <v>7.7084191477831798E-2</v>
      </c>
      <c r="AV3245">
        <v>1</v>
      </c>
      <c r="AW3245">
        <v>18</v>
      </c>
      <c r="AX3245">
        <v>1</v>
      </c>
      <c r="AY3245">
        <v>10.710459216146001</v>
      </c>
      <c r="AZ3245">
        <v>16</v>
      </c>
      <c r="BA3245">
        <v>0.94267200643176796</v>
      </c>
      <c r="BB3245">
        <v>17</v>
      </c>
      <c r="BC3245">
        <v>0.96116218523784502</v>
      </c>
      <c r="BD3245">
        <v>0</v>
      </c>
      <c r="BE3245">
        <v>0</v>
      </c>
      <c r="BF3245">
        <v>12.355663775746001</v>
      </c>
      <c r="BG3245">
        <v>17.419399238081901</v>
      </c>
      <c r="BH3245">
        <v>12.474077260367901</v>
      </c>
      <c r="BI3245">
        <v>12.259213753164</v>
      </c>
    </row>
    <row r="3246" spans="1:61" x14ac:dyDescent="0.25">
      <c r="A3246" s="10" t="str">
        <f>VLOOKUP(D3246,'Index-Relations'!E:F,2,FALSE)</f>
        <v>BM</v>
      </c>
      <c r="B3246" t="s">
        <v>3450</v>
      </c>
      <c r="C3246" s="53" t="s">
        <v>2770</v>
      </c>
      <c r="D3246" s="59" t="s">
        <v>3079</v>
      </c>
      <c r="E3246" s="59" t="s">
        <v>6662</v>
      </c>
      <c r="F3246" t="s">
        <v>1353</v>
      </c>
      <c r="G3246" t="s">
        <v>1352</v>
      </c>
      <c r="H3246" t="s">
        <v>1354</v>
      </c>
      <c r="I3246" s="52">
        <v>45323</v>
      </c>
      <c r="J3246" t="s">
        <v>2457</v>
      </c>
      <c r="K3246">
        <v>18</v>
      </c>
      <c r="L3246">
        <v>11.1471791716022</v>
      </c>
      <c r="M3246">
        <v>16</v>
      </c>
      <c r="N3246">
        <v>0.92123492331123802</v>
      </c>
      <c r="O3246">
        <v>15.5893870267005</v>
      </c>
      <c r="P3246">
        <v>16</v>
      </c>
      <c r="Q3246">
        <v>0.92123492331123802</v>
      </c>
      <c r="R3246">
        <v>16</v>
      </c>
      <c r="S3246">
        <v>0.92245751602484405</v>
      </c>
      <c r="T3246">
        <v>34.1727782797741</v>
      </c>
      <c r="U3246">
        <v>0.549500871155159</v>
      </c>
      <c r="V3246">
        <v>11</v>
      </c>
      <c r="W3246">
        <v>9.0175130948439097E-2</v>
      </c>
      <c r="X3246">
        <v>2</v>
      </c>
      <c r="Y3246">
        <v>18</v>
      </c>
      <c r="Z3246">
        <v>0.999999999999999</v>
      </c>
      <c r="AA3246">
        <v>106.98849015694501</v>
      </c>
      <c r="AB3246">
        <v>1</v>
      </c>
      <c r="AC3246">
        <v>0.47104285805222601</v>
      </c>
      <c r="AD3246">
        <v>17</v>
      </c>
      <c r="AE3246">
        <v>0.52895714194777299</v>
      </c>
      <c r="AF3246">
        <v>0</v>
      </c>
      <c r="AG3246">
        <v>0</v>
      </c>
      <c r="AH3246">
        <v>0</v>
      </c>
      <c r="AI3246">
        <v>0</v>
      </c>
      <c r="AJ3246">
        <v>11.098818759902001</v>
      </c>
      <c r="AK3246">
        <v>16</v>
      </c>
      <c r="AL3246">
        <v>0.92123492331123802</v>
      </c>
      <c r="AM3246">
        <v>0</v>
      </c>
      <c r="AN3246">
        <v>0</v>
      </c>
      <c r="AO3246">
        <v>3.53845795973824E-2</v>
      </c>
      <c r="AP3246">
        <v>1</v>
      </c>
      <c r="AQ3246">
        <v>18</v>
      </c>
      <c r="AR3246">
        <v>1</v>
      </c>
      <c r="AS3246">
        <v>0</v>
      </c>
      <c r="AT3246">
        <v>0</v>
      </c>
      <c r="AU3246">
        <v>7.0174590848636295E-2</v>
      </c>
      <c r="AV3246">
        <v>1</v>
      </c>
      <c r="AW3246">
        <v>18</v>
      </c>
      <c r="AX3246">
        <v>1</v>
      </c>
      <c r="AY3246">
        <v>11.3771176620071</v>
      </c>
      <c r="AZ3246">
        <v>16</v>
      </c>
      <c r="BA3246">
        <v>0.92123492331123802</v>
      </c>
      <c r="BB3246">
        <v>17</v>
      </c>
      <c r="BC3246">
        <v>0.96461542040261705</v>
      </c>
      <c r="BD3246">
        <v>0</v>
      </c>
      <c r="BE3246">
        <v>0</v>
      </c>
      <c r="BF3246">
        <v>12.9011135903229</v>
      </c>
      <c r="BG3246">
        <v>18.364310494325899</v>
      </c>
      <c r="BH3246">
        <v>13.145249177866001</v>
      </c>
      <c r="BI3246">
        <v>12.619877337724899</v>
      </c>
    </row>
    <row r="3247" spans="1:61" x14ac:dyDescent="0.25">
      <c r="A3247" s="10" t="str">
        <f>VLOOKUP(D3247,'Index-Relations'!E:F,2,FALSE)</f>
        <v>BM</v>
      </c>
      <c r="B3247" t="s">
        <v>3450</v>
      </c>
      <c r="C3247" s="53" t="s">
        <v>2760</v>
      </c>
      <c r="D3247" s="59" t="s">
        <v>2867</v>
      </c>
      <c r="E3247" s="59" t="s">
        <v>6663</v>
      </c>
      <c r="F3247" t="s">
        <v>1356</v>
      </c>
      <c r="G3247" t="s">
        <v>962</v>
      </c>
      <c r="H3247" t="s">
        <v>1357</v>
      </c>
      <c r="I3247" s="52">
        <v>45658</v>
      </c>
      <c r="J3247" t="s">
        <v>2457</v>
      </c>
      <c r="K3247">
        <v>1818</v>
      </c>
      <c r="L3247" s="73">
        <v>57.036459016236002</v>
      </c>
      <c r="M3247">
        <v>1596</v>
      </c>
      <c r="N3247">
        <v>0.97858350781205095</v>
      </c>
      <c r="O3247" s="73">
        <v>55.1818019367579</v>
      </c>
      <c r="P3247">
        <v>1596</v>
      </c>
      <c r="Q3247">
        <v>0.97858350781205095</v>
      </c>
      <c r="R3247">
        <v>1518</v>
      </c>
      <c r="S3247">
        <v>0.95337582651878505</v>
      </c>
      <c r="T3247">
        <v>41.492834222252398</v>
      </c>
      <c r="U3247">
        <v>0.76906254714528</v>
      </c>
      <c r="V3247">
        <v>1387</v>
      </c>
      <c r="W3247">
        <v>8.6725852256456001E-2</v>
      </c>
      <c r="X3247">
        <v>277</v>
      </c>
      <c r="Y3247">
        <v>1765</v>
      </c>
      <c r="Z3247">
        <v>0.99297732617910694</v>
      </c>
      <c r="AA3247">
        <v>146.41007082224101</v>
      </c>
      <c r="AB3247">
        <v>1143</v>
      </c>
      <c r="AC3247">
        <v>0.82930521426974502</v>
      </c>
      <c r="AD3247">
        <v>622</v>
      </c>
      <c r="AE3247">
        <v>0.16367211190936201</v>
      </c>
      <c r="AF3247">
        <v>53</v>
      </c>
      <c r="AG3247">
        <v>7.0226738208923802E-3</v>
      </c>
      <c r="AH3247">
        <v>2.78266594645381E-3</v>
      </c>
      <c r="AI3247">
        <v>137</v>
      </c>
      <c r="AJ3247" s="73">
        <v>58.254944290249</v>
      </c>
      <c r="AK3247">
        <v>1596</v>
      </c>
      <c r="AL3247">
        <v>0.97858350781205095</v>
      </c>
      <c r="AM3247">
        <v>1.3508438154885701E-2</v>
      </c>
      <c r="AN3247">
        <v>22</v>
      </c>
      <c r="AO3247">
        <v>7.9923762605226906E-2</v>
      </c>
      <c r="AP3247">
        <v>27</v>
      </c>
      <c r="AQ3247">
        <v>1781</v>
      </c>
      <c r="AR3247">
        <v>0.99786305771395001</v>
      </c>
      <c r="AS3247">
        <v>4.6184461022145303E-3</v>
      </c>
      <c r="AT3247">
        <v>2</v>
      </c>
      <c r="AU3247">
        <v>3.7672995202258398E-3</v>
      </c>
      <c r="AV3247">
        <v>7</v>
      </c>
      <c r="AW3247">
        <v>1782</v>
      </c>
      <c r="AX3247">
        <v>0.99787761270318798</v>
      </c>
      <c r="AY3247" s="73">
        <v>55.561359273324904</v>
      </c>
      <c r="AZ3247">
        <v>1596</v>
      </c>
      <c r="BA3247">
        <v>0.97858350781205095</v>
      </c>
      <c r="BB3247">
        <v>1722</v>
      </c>
      <c r="BC3247">
        <v>0.89803012771737201</v>
      </c>
      <c r="BD3247">
        <v>32</v>
      </c>
      <c r="BE3247">
        <v>1.99091673913507E-2</v>
      </c>
      <c r="BF3247">
        <v>57.036459016236002</v>
      </c>
      <c r="BG3247">
        <v>55.1818019367579</v>
      </c>
      <c r="BH3247">
        <v>55.561359273324904</v>
      </c>
      <c r="BI3247">
        <v>58.254944290249</v>
      </c>
    </row>
    <row r="3248" spans="1:61" x14ac:dyDescent="0.25">
      <c r="A3248" s="10" t="str">
        <f>VLOOKUP(D3248,'Index-Relations'!E:F,2,FALSE)</f>
        <v>BM</v>
      </c>
      <c r="B3248" t="s">
        <v>3450</v>
      </c>
      <c r="C3248" s="53" t="s">
        <v>2761</v>
      </c>
      <c r="D3248" s="59" t="s">
        <v>2867</v>
      </c>
      <c r="E3248" s="59" t="s">
        <v>6664</v>
      </c>
      <c r="F3248" t="s">
        <v>1356</v>
      </c>
      <c r="G3248" t="s">
        <v>962</v>
      </c>
      <c r="H3248" t="s">
        <v>1357</v>
      </c>
      <c r="I3248" s="52">
        <v>45628</v>
      </c>
      <c r="J3248" t="s">
        <v>2457</v>
      </c>
      <c r="K3248">
        <v>1811</v>
      </c>
      <c r="L3248" s="73">
        <v>56.794708419270002</v>
      </c>
      <c r="M3248">
        <v>1597</v>
      </c>
      <c r="N3248">
        <v>0.97937738507241801</v>
      </c>
      <c r="O3248" s="73">
        <v>54.852668155051902</v>
      </c>
      <c r="P3248">
        <v>1597</v>
      </c>
      <c r="Q3248">
        <v>0.97937738507241801</v>
      </c>
      <c r="R3248">
        <v>1518</v>
      </c>
      <c r="S3248">
        <v>0.95401349207534003</v>
      </c>
      <c r="T3248">
        <v>41.535168172596002</v>
      </c>
      <c r="U3248">
        <v>0.77593773910936803</v>
      </c>
      <c r="V3248">
        <v>1370</v>
      </c>
      <c r="W3248">
        <v>9.3624217295866896E-2</v>
      </c>
      <c r="X3248">
        <v>275</v>
      </c>
      <c r="Y3248">
        <v>1743</v>
      </c>
      <c r="Z3248">
        <v>0.99184179632806502</v>
      </c>
      <c r="AA3248">
        <v>134.09798447973</v>
      </c>
      <c r="AB3248">
        <v>1101</v>
      </c>
      <c r="AC3248">
        <v>0.81964323606020695</v>
      </c>
      <c r="AD3248">
        <v>638</v>
      </c>
      <c r="AE3248">
        <v>0.17173751261961501</v>
      </c>
      <c r="AF3248">
        <v>72</v>
      </c>
      <c r="AG3248">
        <v>8.6192513201769298E-3</v>
      </c>
      <c r="AH3248">
        <v>2.8623683593856399E-3</v>
      </c>
      <c r="AI3248">
        <v>138</v>
      </c>
      <c r="AJ3248" s="73">
        <v>58.065805443229998</v>
      </c>
      <c r="AK3248">
        <v>1597</v>
      </c>
      <c r="AL3248">
        <v>0.97937738507241801</v>
      </c>
      <c r="AM3248">
        <v>1.4326744250494201E-2</v>
      </c>
      <c r="AN3248">
        <v>22</v>
      </c>
      <c r="AO3248">
        <v>7.9173696062443594E-2</v>
      </c>
      <c r="AP3248">
        <v>27</v>
      </c>
      <c r="AQ3248">
        <v>1780</v>
      </c>
      <c r="AR3248">
        <v>0.99812674454953498</v>
      </c>
      <c r="AS3248">
        <v>4.88307690270801E-3</v>
      </c>
      <c r="AT3248">
        <v>2</v>
      </c>
      <c r="AU3248">
        <v>3.7203042577103598E-3</v>
      </c>
      <c r="AV3248">
        <v>7</v>
      </c>
      <c r="AW3248">
        <v>1770</v>
      </c>
      <c r="AX3248">
        <v>0.99760492005408996</v>
      </c>
      <c r="AY3248" s="73">
        <v>55.302984626575999</v>
      </c>
      <c r="AZ3248">
        <v>1597</v>
      </c>
      <c r="BA3248">
        <v>0.97937738507241801</v>
      </c>
      <c r="BB3248">
        <v>1721</v>
      </c>
      <c r="BC3248">
        <v>0.89769503777665505</v>
      </c>
      <c r="BD3248">
        <v>32</v>
      </c>
      <c r="BE3248">
        <v>2.12580107104362E-2</v>
      </c>
      <c r="BF3248">
        <v>56.794708419270002</v>
      </c>
      <c r="BG3248">
        <v>54.852668155051902</v>
      </c>
      <c r="BH3248">
        <v>55.302984626575999</v>
      </c>
      <c r="BI3248">
        <v>58.065805443229998</v>
      </c>
    </row>
    <row r="3249" spans="1:61" x14ac:dyDescent="0.25">
      <c r="A3249" s="10" t="str">
        <f>VLOOKUP(D3249,'Index-Relations'!E:F,2,FALSE)</f>
        <v>BM</v>
      </c>
      <c r="B3249" t="s">
        <v>3450</v>
      </c>
      <c r="C3249" s="53" t="s">
        <v>2762</v>
      </c>
      <c r="D3249" s="59" t="s">
        <v>2867</v>
      </c>
      <c r="E3249" s="59" t="s">
        <v>6665</v>
      </c>
      <c r="F3249" t="s">
        <v>1356</v>
      </c>
      <c r="G3249" t="s">
        <v>962</v>
      </c>
      <c r="H3249" t="s">
        <v>1357</v>
      </c>
      <c r="I3249" s="52">
        <v>45597</v>
      </c>
      <c r="J3249" t="s">
        <v>2457</v>
      </c>
      <c r="K3249">
        <v>1812</v>
      </c>
      <c r="L3249" s="73">
        <v>56.774666698051</v>
      </c>
      <c r="M3249">
        <v>1598</v>
      </c>
      <c r="N3249">
        <v>0.97993105586420104</v>
      </c>
      <c r="O3249" s="73">
        <v>54.859864951019901</v>
      </c>
      <c r="P3249">
        <v>1598</v>
      </c>
      <c r="Q3249">
        <v>0.97993105586420104</v>
      </c>
      <c r="R3249">
        <v>1519</v>
      </c>
      <c r="S3249">
        <v>0.95550951076546997</v>
      </c>
      <c r="T3249">
        <v>41.632109344891298</v>
      </c>
      <c r="U3249">
        <v>0.77865689537350102</v>
      </c>
      <c r="V3249">
        <v>1361</v>
      </c>
      <c r="W3249">
        <v>9.3816919105542906E-2</v>
      </c>
      <c r="X3249">
        <v>275</v>
      </c>
      <c r="Y3249">
        <v>1730</v>
      </c>
      <c r="Z3249">
        <v>0.990249673672421</v>
      </c>
      <c r="AA3249">
        <v>131.90004900878401</v>
      </c>
      <c r="AB3249">
        <v>1072</v>
      </c>
      <c r="AC3249">
        <v>0.81450227632543704</v>
      </c>
      <c r="AD3249">
        <v>658</v>
      </c>
      <c r="AE3249">
        <v>0.175747397346985</v>
      </c>
      <c r="AF3249">
        <v>82</v>
      </c>
      <c r="AG3249">
        <v>9.7503263275779597E-3</v>
      </c>
      <c r="AH3249">
        <v>2.8900397484614799E-3</v>
      </c>
      <c r="AI3249">
        <v>137</v>
      </c>
      <c r="AJ3249" s="73">
        <v>58.046777569859898</v>
      </c>
      <c r="AK3249">
        <v>1598</v>
      </c>
      <c r="AL3249">
        <v>0.97993105586420104</v>
      </c>
      <c r="AM3249">
        <v>1.50124480542306E-2</v>
      </c>
      <c r="AN3249">
        <v>22</v>
      </c>
      <c r="AO3249">
        <v>7.7467605883668397E-2</v>
      </c>
      <c r="AP3249">
        <v>27</v>
      </c>
      <c r="AQ3249">
        <v>1769</v>
      </c>
      <c r="AR3249">
        <v>0.99763291746798299</v>
      </c>
      <c r="AS3249">
        <v>4.61468210887735E-3</v>
      </c>
      <c r="AT3249">
        <v>2</v>
      </c>
      <c r="AU3249">
        <v>1.05792035701759E-2</v>
      </c>
      <c r="AV3249">
        <v>10</v>
      </c>
      <c r="AW3249">
        <v>1771</v>
      </c>
      <c r="AX3249">
        <v>0.99771189396840998</v>
      </c>
      <c r="AY3249" s="73">
        <v>55.248420445630003</v>
      </c>
      <c r="AZ3249">
        <v>1598</v>
      </c>
      <c r="BA3249">
        <v>0.97993105586420104</v>
      </c>
      <c r="BB3249">
        <v>1710</v>
      </c>
      <c r="BC3249">
        <v>0.89789774999467098</v>
      </c>
      <c r="BD3249">
        <v>32</v>
      </c>
      <c r="BE3249">
        <v>2.2267561589643301E-2</v>
      </c>
      <c r="BF3249">
        <v>56.774666698051</v>
      </c>
      <c r="BG3249">
        <v>54.859864951019901</v>
      </c>
      <c r="BH3249">
        <v>55.248420445630003</v>
      </c>
      <c r="BI3249">
        <v>58.046777569859898</v>
      </c>
    </row>
    <row r="3250" spans="1:61" x14ac:dyDescent="0.25">
      <c r="A3250" s="10" t="str">
        <f>VLOOKUP(D3250,'Index-Relations'!E:F,2,FALSE)</f>
        <v>BM</v>
      </c>
      <c r="B3250" t="s">
        <v>3450</v>
      </c>
      <c r="C3250" s="53" t="s">
        <v>2763</v>
      </c>
      <c r="D3250" s="59" t="s">
        <v>2867</v>
      </c>
      <c r="E3250" s="59" t="s">
        <v>6666</v>
      </c>
      <c r="F3250" t="s">
        <v>1356</v>
      </c>
      <c r="G3250" t="s">
        <v>962</v>
      </c>
      <c r="H3250" t="s">
        <v>1357</v>
      </c>
      <c r="I3250" s="52">
        <v>45566</v>
      </c>
      <c r="J3250" t="s">
        <v>2457</v>
      </c>
      <c r="K3250">
        <v>1811</v>
      </c>
      <c r="L3250" s="73">
        <v>56.145718233081901</v>
      </c>
      <c r="M3250">
        <v>1598</v>
      </c>
      <c r="N3250">
        <v>0.98060779189400804</v>
      </c>
      <c r="O3250" s="73">
        <v>54.230242869454997</v>
      </c>
      <c r="P3250">
        <v>1598</v>
      </c>
      <c r="Q3250">
        <v>0.98060779189400804</v>
      </c>
      <c r="R3250">
        <v>1519</v>
      </c>
      <c r="S3250">
        <v>0.95531387158156</v>
      </c>
      <c r="T3250">
        <v>41.5025947093838</v>
      </c>
      <c r="U3250">
        <v>0.77915144165217398</v>
      </c>
      <c r="V3250">
        <v>1356</v>
      </c>
      <c r="W3250">
        <v>9.5367607133997598E-2</v>
      </c>
      <c r="X3250">
        <v>273</v>
      </c>
      <c r="Y3250">
        <v>1722</v>
      </c>
      <c r="Z3250">
        <v>0.98940088686578698</v>
      </c>
      <c r="AA3250">
        <v>130.632210889394</v>
      </c>
      <c r="AB3250">
        <v>1057</v>
      </c>
      <c r="AC3250">
        <v>0.80998152114320798</v>
      </c>
      <c r="AD3250">
        <v>665</v>
      </c>
      <c r="AE3250">
        <v>0.17941936572257799</v>
      </c>
      <c r="AF3250">
        <v>89</v>
      </c>
      <c r="AG3250">
        <v>1.05991131342132E-2</v>
      </c>
      <c r="AH3250">
        <v>2.9917318029532001E-3</v>
      </c>
      <c r="AI3250">
        <v>138</v>
      </c>
      <c r="AJ3250" s="73">
        <v>57.4582945881059</v>
      </c>
      <c r="AK3250">
        <v>1598</v>
      </c>
      <c r="AL3250">
        <v>0.98060779189400804</v>
      </c>
      <c r="AM3250">
        <v>1.54911067522729E-2</v>
      </c>
      <c r="AN3250">
        <v>22</v>
      </c>
      <c r="AO3250">
        <v>8.16453989486155E-2</v>
      </c>
      <c r="AP3250">
        <v>27</v>
      </c>
      <c r="AQ3250">
        <v>1769</v>
      </c>
      <c r="AR3250">
        <v>0.99790519786180798</v>
      </c>
      <c r="AS3250">
        <v>4.5189402434260197E-3</v>
      </c>
      <c r="AT3250">
        <v>2</v>
      </c>
      <c r="AU3250">
        <v>1.0562184056636101E-2</v>
      </c>
      <c r="AV3250">
        <v>10</v>
      </c>
      <c r="AW3250">
        <v>1771</v>
      </c>
      <c r="AX3250">
        <v>0.99798231633258805</v>
      </c>
      <c r="AY3250" s="73">
        <v>54.5845771117</v>
      </c>
      <c r="AZ3250">
        <v>1598</v>
      </c>
      <c r="BA3250">
        <v>0.98060779189400804</v>
      </c>
      <c r="BB3250">
        <v>1710</v>
      </c>
      <c r="BC3250">
        <v>0.89340830845769603</v>
      </c>
      <c r="BD3250">
        <v>32</v>
      </c>
      <c r="BE3250">
        <v>2.2851490455496101E-2</v>
      </c>
      <c r="BF3250">
        <v>56.145718233081901</v>
      </c>
      <c r="BG3250">
        <v>54.230242869454997</v>
      </c>
      <c r="BH3250">
        <v>54.5845771117</v>
      </c>
      <c r="BI3250">
        <v>57.4582945881059</v>
      </c>
    </row>
    <row r="3251" spans="1:61" x14ac:dyDescent="0.25">
      <c r="A3251" s="10" t="str">
        <f>VLOOKUP(D3251,'Index-Relations'!E:F,2,FALSE)</f>
        <v>BM</v>
      </c>
      <c r="B3251" t="s">
        <v>3450</v>
      </c>
      <c r="C3251" s="53" t="s">
        <v>2764</v>
      </c>
      <c r="D3251" s="59" t="s">
        <v>2867</v>
      </c>
      <c r="E3251" s="59" t="s">
        <v>6667</v>
      </c>
      <c r="F3251" t="s">
        <v>1356</v>
      </c>
      <c r="G3251" t="s">
        <v>962</v>
      </c>
      <c r="H3251" t="s">
        <v>1357</v>
      </c>
      <c r="I3251" s="52">
        <v>45537</v>
      </c>
      <c r="J3251" t="s">
        <v>2457</v>
      </c>
      <c r="K3251">
        <v>1485</v>
      </c>
      <c r="L3251" s="73">
        <v>57.648450439754001</v>
      </c>
      <c r="M3251">
        <v>1405</v>
      </c>
      <c r="N3251">
        <v>0.99010732736885099</v>
      </c>
      <c r="O3251" s="73">
        <v>55.697592943506997</v>
      </c>
      <c r="P3251">
        <v>1405</v>
      </c>
      <c r="Q3251">
        <v>0.99010732736885099</v>
      </c>
      <c r="R3251">
        <v>1293</v>
      </c>
      <c r="S3251">
        <v>0.96566103324174002</v>
      </c>
      <c r="T3251">
        <v>41.849738133733297</v>
      </c>
      <c r="U3251">
        <v>0.78580331782054502</v>
      </c>
      <c r="V3251">
        <v>1119</v>
      </c>
      <c r="W3251">
        <v>0.100185095805558</v>
      </c>
      <c r="X3251">
        <v>244</v>
      </c>
      <c r="Y3251">
        <v>1436</v>
      </c>
      <c r="Z3251">
        <v>0.99265680844937099</v>
      </c>
      <c r="AA3251">
        <v>144.522978806406</v>
      </c>
      <c r="AB3251">
        <v>913</v>
      </c>
      <c r="AC3251">
        <v>0.81544982917647102</v>
      </c>
      <c r="AD3251">
        <v>524</v>
      </c>
      <c r="AE3251">
        <v>0.17751348649339099</v>
      </c>
      <c r="AF3251">
        <v>48</v>
      </c>
      <c r="AG3251">
        <v>7.0366843301369296E-3</v>
      </c>
      <c r="AH3251">
        <v>2.6902341383192399E-3</v>
      </c>
      <c r="AI3251">
        <v>116</v>
      </c>
      <c r="AJ3251" s="73">
        <v>58.750158715043</v>
      </c>
      <c r="AK3251">
        <v>1405</v>
      </c>
      <c r="AL3251">
        <v>0.99010732736885099</v>
      </c>
      <c r="AM3251">
        <v>1.5152728948358901E-2</v>
      </c>
      <c r="AN3251">
        <v>20</v>
      </c>
      <c r="AO3251">
        <v>8.2287222924777095E-2</v>
      </c>
      <c r="AP3251">
        <v>24</v>
      </c>
      <c r="AQ3251">
        <v>1472</v>
      </c>
      <c r="AR3251">
        <v>0.99952987660633696</v>
      </c>
      <c r="AS3251">
        <v>4.9622876734731402E-3</v>
      </c>
      <c r="AT3251">
        <v>1</v>
      </c>
      <c r="AU3251">
        <v>1.0118283242121299E-2</v>
      </c>
      <c r="AV3251">
        <v>10</v>
      </c>
      <c r="AW3251">
        <v>1473</v>
      </c>
      <c r="AX3251">
        <v>0.99960375943519597</v>
      </c>
      <c r="AY3251" s="73">
        <v>56.244588767240003</v>
      </c>
      <c r="AZ3251">
        <v>1405</v>
      </c>
      <c r="BA3251">
        <v>0.99010732736885099</v>
      </c>
      <c r="BB3251">
        <v>1416</v>
      </c>
      <c r="BC3251">
        <v>0.89239263150280201</v>
      </c>
      <c r="BD3251">
        <v>32</v>
      </c>
      <c r="BE3251">
        <v>2.4850022178758199E-2</v>
      </c>
      <c r="BF3251">
        <v>57.648450439754001</v>
      </c>
      <c r="BG3251">
        <v>55.697592943506997</v>
      </c>
      <c r="BH3251">
        <v>56.244588767240003</v>
      </c>
      <c r="BI3251">
        <v>58.750158715043</v>
      </c>
    </row>
    <row r="3252" spans="1:61" x14ac:dyDescent="0.25">
      <c r="A3252" s="10" t="str">
        <f>VLOOKUP(D3252,'Index-Relations'!E:F,2,FALSE)</f>
        <v>BM</v>
      </c>
      <c r="B3252" t="s">
        <v>3450</v>
      </c>
      <c r="C3252" s="53" t="s">
        <v>3350</v>
      </c>
      <c r="D3252" s="59" t="s">
        <v>2867</v>
      </c>
      <c r="E3252" s="59" t="s">
        <v>6668</v>
      </c>
      <c r="F3252" t="s">
        <v>1356</v>
      </c>
      <c r="G3252" t="s">
        <v>962</v>
      </c>
      <c r="H3252" t="s">
        <v>1357</v>
      </c>
      <c r="I3252" s="52">
        <v>45505</v>
      </c>
      <c r="J3252" t="s">
        <v>2457</v>
      </c>
      <c r="K3252">
        <v>1486</v>
      </c>
      <c r="L3252" s="73">
        <v>57.110422318475997</v>
      </c>
      <c r="M3252">
        <v>1406</v>
      </c>
      <c r="N3252">
        <v>0.99009231136940601</v>
      </c>
      <c r="O3252" s="73">
        <v>55.221930634562902</v>
      </c>
      <c r="P3252">
        <v>1406</v>
      </c>
      <c r="Q3252">
        <v>0.99009231136940601</v>
      </c>
      <c r="R3252">
        <v>1294</v>
      </c>
      <c r="S3252">
        <v>0.96586824020431605</v>
      </c>
      <c r="T3252">
        <v>41.848081731664998</v>
      </c>
      <c r="U3252">
        <v>0.78803917707875604</v>
      </c>
      <c r="V3252">
        <v>1118</v>
      </c>
      <c r="W3252">
        <v>0.101709615744977</v>
      </c>
      <c r="X3252">
        <v>241</v>
      </c>
      <c r="Y3252">
        <v>1432</v>
      </c>
      <c r="Z3252">
        <v>0.99212807582065499</v>
      </c>
      <c r="AA3252">
        <v>148.991522633274</v>
      </c>
      <c r="AB3252">
        <v>897</v>
      </c>
      <c r="AC3252">
        <v>0.80695814052757997</v>
      </c>
      <c r="AD3252">
        <v>535</v>
      </c>
      <c r="AE3252">
        <v>0.18516993529307499</v>
      </c>
      <c r="AF3252">
        <v>54</v>
      </c>
      <c r="AG3252">
        <v>7.8719241793443404E-3</v>
      </c>
      <c r="AH3252">
        <v>2.9518182679417401E-3</v>
      </c>
      <c r="AI3252">
        <v>115</v>
      </c>
      <c r="AJ3252" s="73">
        <v>58.233576837625002</v>
      </c>
      <c r="AK3252">
        <v>1406</v>
      </c>
      <c r="AL3252">
        <v>0.99009231136940601</v>
      </c>
      <c r="AM3252">
        <v>1.6164389481956601E-2</v>
      </c>
      <c r="AN3252">
        <v>20</v>
      </c>
      <c r="AO3252">
        <v>8.1423868795608603E-2</v>
      </c>
      <c r="AP3252">
        <v>24</v>
      </c>
      <c r="AQ3252">
        <v>1472</v>
      </c>
      <c r="AR3252">
        <v>0.99943567027624702</v>
      </c>
      <c r="AS3252">
        <v>5.2178269449871398E-3</v>
      </c>
      <c r="AT3252">
        <v>1</v>
      </c>
      <c r="AU3252">
        <v>9.9918743797794592E-3</v>
      </c>
      <c r="AV3252">
        <v>10</v>
      </c>
      <c r="AW3252">
        <v>1473</v>
      </c>
      <c r="AX3252">
        <v>0.99951420164938198</v>
      </c>
      <c r="AY3252" s="73">
        <v>55.725074601277001</v>
      </c>
      <c r="AZ3252">
        <v>1406</v>
      </c>
      <c r="BA3252">
        <v>0.99009231136940601</v>
      </c>
      <c r="BB3252">
        <v>1416</v>
      </c>
      <c r="BC3252">
        <v>0.89405439862112501</v>
      </c>
      <c r="BD3252">
        <v>32</v>
      </c>
      <c r="BE3252">
        <v>2.3957402859512599E-2</v>
      </c>
      <c r="BF3252">
        <v>57.110422318475997</v>
      </c>
      <c r="BG3252">
        <v>55.221930634562902</v>
      </c>
      <c r="BH3252">
        <v>55.725074601277001</v>
      </c>
      <c r="BI3252">
        <v>58.233576837625002</v>
      </c>
    </row>
    <row r="3253" spans="1:61" x14ac:dyDescent="0.25">
      <c r="A3253" s="10" t="str">
        <f>VLOOKUP(D3253,'Index-Relations'!E:F,2,FALSE)</f>
        <v>BM</v>
      </c>
      <c r="B3253" t="s">
        <v>3450</v>
      </c>
      <c r="C3253" s="53" t="s">
        <v>2765</v>
      </c>
      <c r="D3253" s="59" t="s">
        <v>2867</v>
      </c>
      <c r="E3253" s="59" t="s">
        <v>6669</v>
      </c>
      <c r="F3253" t="s">
        <v>1356</v>
      </c>
      <c r="G3253" t="s">
        <v>962</v>
      </c>
      <c r="H3253" t="s">
        <v>1357</v>
      </c>
      <c r="I3253" s="52">
        <v>45474</v>
      </c>
      <c r="J3253" t="s">
        <v>2457</v>
      </c>
      <c r="K3253">
        <v>1486</v>
      </c>
      <c r="L3253" s="73">
        <v>57.268264142074898</v>
      </c>
      <c r="M3253">
        <v>1406</v>
      </c>
      <c r="N3253">
        <v>0.98975866810928004</v>
      </c>
      <c r="O3253" s="73">
        <v>55.338484411166</v>
      </c>
      <c r="P3253">
        <v>1406</v>
      </c>
      <c r="Q3253">
        <v>0.98975866810928004</v>
      </c>
      <c r="R3253">
        <v>1294</v>
      </c>
      <c r="S3253">
        <v>0.96582860844831597</v>
      </c>
      <c r="T3253">
        <v>41.825236397364002</v>
      </c>
      <c r="U3253">
        <v>0.78115782630392705</v>
      </c>
      <c r="V3253">
        <v>1115</v>
      </c>
      <c r="W3253">
        <v>0.100147066828537</v>
      </c>
      <c r="X3253">
        <v>242</v>
      </c>
      <c r="Y3253">
        <v>1430</v>
      </c>
      <c r="Z3253">
        <v>0.99186626052013804</v>
      </c>
      <c r="AA3253">
        <v>147.07797748443599</v>
      </c>
      <c r="AB3253">
        <v>871</v>
      </c>
      <c r="AC3253">
        <v>0.78768395512276501</v>
      </c>
      <c r="AD3253">
        <v>559</v>
      </c>
      <c r="AE3253">
        <v>0.204182305397374</v>
      </c>
      <c r="AF3253">
        <v>56</v>
      </c>
      <c r="AG3253">
        <v>8.1337394798605897E-3</v>
      </c>
      <c r="AH3253">
        <v>2.92612807320527E-3</v>
      </c>
      <c r="AI3253">
        <v>115</v>
      </c>
      <c r="AJ3253" s="73">
        <v>58.464752527309997</v>
      </c>
      <c r="AK3253">
        <v>1406</v>
      </c>
      <c r="AL3253">
        <v>0.98975866810928004</v>
      </c>
      <c r="AM3253">
        <v>1.5183801519397201E-2</v>
      </c>
      <c r="AN3253">
        <v>19</v>
      </c>
      <c r="AO3253">
        <v>8.1025897961874205E-2</v>
      </c>
      <c r="AP3253">
        <v>24</v>
      </c>
      <c r="AQ3253">
        <v>1472</v>
      </c>
      <c r="AR3253">
        <v>0.999423916868733</v>
      </c>
      <c r="AS3253">
        <v>4.8513418510120598E-3</v>
      </c>
      <c r="AT3253">
        <v>1</v>
      </c>
      <c r="AU3253">
        <v>9.7845132364259499E-3</v>
      </c>
      <c r="AV3253">
        <v>10</v>
      </c>
      <c r="AW3253">
        <v>1473</v>
      </c>
      <c r="AX3253">
        <v>0.99950127306743097</v>
      </c>
      <c r="AY3253" s="73">
        <v>55.984716470812003</v>
      </c>
      <c r="AZ3253">
        <v>1406</v>
      </c>
      <c r="BA3253">
        <v>0.98975866810928004</v>
      </c>
      <c r="BB3253">
        <v>1416</v>
      </c>
      <c r="BC3253">
        <v>0.89568435727540296</v>
      </c>
      <c r="BD3253">
        <v>32</v>
      </c>
      <c r="BE3253">
        <v>2.27136616314557E-2</v>
      </c>
      <c r="BF3253">
        <v>57.268264142074898</v>
      </c>
      <c r="BG3253">
        <v>55.338484411166</v>
      </c>
      <c r="BH3253">
        <v>55.984716470812003</v>
      </c>
      <c r="BI3253">
        <v>58.464752527309997</v>
      </c>
    </row>
    <row r="3254" spans="1:61" x14ac:dyDescent="0.25">
      <c r="A3254" s="10" t="str">
        <f>VLOOKUP(D3254,'Index-Relations'!E:F,2,FALSE)</f>
        <v>BM</v>
      </c>
      <c r="B3254" t="s">
        <v>3450</v>
      </c>
      <c r="C3254" s="53" t="s">
        <v>2766</v>
      </c>
      <c r="D3254" s="59" t="s">
        <v>2867</v>
      </c>
      <c r="E3254" s="59" t="s">
        <v>6670</v>
      </c>
      <c r="F3254" t="s">
        <v>1356</v>
      </c>
      <c r="G3254" t="s">
        <v>962</v>
      </c>
      <c r="H3254" t="s">
        <v>1357</v>
      </c>
      <c r="I3254" s="52">
        <v>45446</v>
      </c>
      <c r="J3254" t="s">
        <v>2457</v>
      </c>
      <c r="K3254">
        <v>1477</v>
      </c>
      <c r="L3254" s="73">
        <v>56.217781954198003</v>
      </c>
      <c r="M3254">
        <v>1406</v>
      </c>
      <c r="N3254">
        <v>0.99013133202532599</v>
      </c>
      <c r="O3254" s="73">
        <v>54.298835203811898</v>
      </c>
      <c r="P3254">
        <v>1406</v>
      </c>
      <c r="Q3254">
        <v>0.99013133202532599</v>
      </c>
      <c r="R3254">
        <v>1294</v>
      </c>
      <c r="S3254">
        <v>0.96444158690028203</v>
      </c>
      <c r="T3254">
        <v>41.732878231352501</v>
      </c>
      <c r="U3254">
        <v>0.77841750691542899</v>
      </c>
      <c r="V3254">
        <v>1112</v>
      </c>
      <c r="W3254">
        <v>0.10123065421975699</v>
      </c>
      <c r="X3254">
        <v>241</v>
      </c>
      <c r="Y3254">
        <v>1427</v>
      </c>
      <c r="Z3254">
        <v>0.99091809851827695</v>
      </c>
      <c r="AA3254">
        <v>153.18371138859899</v>
      </c>
      <c r="AB3254">
        <v>855</v>
      </c>
      <c r="AC3254">
        <v>0.77584423967655303</v>
      </c>
      <c r="AD3254">
        <v>572</v>
      </c>
      <c r="AE3254">
        <v>0.215073858841723</v>
      </c>
      <c r="AF3254">
        <v>50</v>
      </c>
      <c r="AG3254">
        <v>9.0819014817224101E-3</v>
      </c>
      <c r="AH3254">
        <v>2.9142203548693101E-3</v>
      </c>
      <c r="AI3254">
        <v>115</v>
      </c>
      <c r="AJ3254" s="73">
        <v>57.541529990554999</v>
      </c>
      <c r="AK3254">
        <v>1406</v>
      </c>
      <c r="AL3254">
        <v>0.99013133202532599</v>
      </c>
      <c r="AM3254">
        <v>1.6022234434643599E-2</v>
      </c>
      <c r="AN3254">
        <v>19</v>
      </c>
      <c r="AO3254">
        <v>8.25323041759706E-2</v>
      </c>
      <c r="AP3254">
        <v>24</v>
      </c>
      <c r="AQ3254">
        <v>1468</v>
      </c>
      <c r="AR3254">
        <v>0.99954656991778101</v>
      </c>
      <c r="AS3254">
        <v>5.2092843843697199E-3</v>
      </c>
      <c r="AT3254">
        <v>1</v>
      </c>
      <c r="AU3254">
        <v>9.7218175178559706E-3</v>
      </c>
      <c r="AV3254">
        <v>10</v>
      </c>
      <c r="AW3254">
        <v>1466</v>
      </c>
      <c r="AX3254">
        <v>0.999537042979325</v>
      </c>
      <c r="AY3254" s="73">
        <v>54.864346447187003</v>
      </c>
      <c r="AZ3254">
        <v>1406</v>
      </c>
      <c r="BA3254">
        <v>0.99013133202532599</v>
      </c>
      <c r="BB3254">
        <v>1412</v>
      </c>
      <c r="BC3254">
        <v>0.89329139110913902</v>
      </c>
      <c r="BD3254">
        <v>32</v>
      </c>
      <c r="BE3254">
        <v>2.37228746326709E-2</v>
      </c>
      <c r="BF3254">
        <v>56.217781954198003</v>
      </c>
      <c r="BG3254">
        <v>54.298835203811898</v>
      </c>
      <c r="BH3254">
        <v>54.864346447187003</v>
      </c>
      <c r="BI3254">
        <v>57.541529990554999</v>
      </c>
    </row>
    <row r="3255" spans="1:61" x14ac:dyDescent="0.25">
      <c r="A3255" s="10" t="str">
        <f>VLOOKUP(D3255,'Index-Relations'!E:F,2,FALSE)</f>
        <v>BM</v>
      </c>
      <c r="B3255" t="s">
        <v>3450</v>
      </c>
      <c r="C3255" s="53" t="s">
        <v>2767</v>
      </c>
      <c r="D3255" s="59" t="s">
        <v>2867</v>
      </c>
      <c r="E3255" s="59" t="s">
        <v>6671</v>
      </c>
      <c r="F3255" t="s">
        <v>1356</v>
      </c>
      <c r="G3255" t="s">
        <v>962</v>
      </c>
      <c r="H3255" t="s">
        <v>1357</v>
      </c>
      <c r="I3255" s="52">
        <v>45413</v>
      </c>
      <c r="J3255" t="s">
        <v>2457</v>
      </c>
      <c r="K3255">
        <v>1477</v>
      </c>
      <c r="L3255" s="73">
        <v>56.270226634087997</v>
      </c>
      <c r="M3255">
        <v>1406</v>
      </c>
      <c r="N3255">
        <v>0.98975407647670499</v>
      </c>
      <c r="O3255" s="73">
        <v>54.210599739105</v>
      </c>
      <c r="P3255">
        <v>1406</v>
      </c>
      <c r="Q3255">
        <v>0.98975407647670499</v>
      </c>
      <c r="R3255">
        <v>1294</v>
      </c>
      <c r="S3255">
        <v>0.96211488497967201</v>
      </c>
      <c r="T3255">
        <v>41.845553181573202</v>
      </c>
      <c r="U3255">
        <v>0.77369834347019995</v>
      </c>
      <c r="V3255">
        <v>1109</v>
      </c>
      <c r="W3255">
        <v>0.101686492178282</v>
      </c>
      <c r="X3255">
        <v>242</v>
      </c>
      <c r="Y3255">
        <v>1424</v>
      </c>
      <c r="Z3255">
        <v>0.99040714539909502</v>
      </c>
      <c r="AA3255">
        <v>157.41542796219201</v>
      </c>
      <c r="AB3255">
        <v>845</v>
      </c>
      <c r="AC3255">
        <v>0.77225735188051403</v>
      </c>
      <c r="AD3255">
        <v>579</v>
      </c>
      <c r="AE3255">
        <v>0.21814979351858099</v>
      </c>
      <c r="AF3255">
        <v>53</v>
      </c>
      <c r="AG3255">
        <v>9.5928546009038107E-3</v>
      </c>
      <c r="AH3255">
        <v>2.7632028543142801E-3</v>
      </c>
      <c r="AI3255">
        <v>115</v>
      </c>
      <c r="AJ3255" s="73">
        <v>57.633046410387998</v>
      </c>
      <c r="AK3255">
        <v>1406</v>
      </c>
      <c r="AL3255">
        <v>0.98975407647670499</v>
      </c>
      <c r="AM3255">
        <v>1.50856566621156E-2</v>
      </c>
      <c r="AN3255">
        <v>19</v>
      </c>
      <c r="AO3255">
        <v>8.2862530897571104E-2</v>
      </c>
      <c r="AP3255">
        <v>22</v>
      </c>
      <c r="AQ3255">
        <v>1465</v>
      </c>
      <c r="AR3255">
        <v>0.99942150901122495</v>
      </c>
      <c r="AS3255">
        <v>5.2138176403718796E-3</v>
      </c>
      <c r="AT3255">
        <v>1</v>
      </c>
      <c r="AU3255">
        <v>9.6783803000116599E-3</v>
      </c>
      <c r="AV3255">
        <v>10</v>
      </c>
      <c r="AW3255">
        <v>1466</v>
      </c>
      <c r="AX3255">
        <v>0.99950945413383097</v>
      </c>
      <c r="AY3255" s="73">
        <v>54.911321375988997</v>
      </c>
      <c r="AZ3255">
        <v>1406</v>
      </c>
      <c r="BA3255">
        <v>0.98975407647670499</v>
      </c>
      <c r="BB3255">
        <v>1410</v>
      </c>
      <c r="BC3255">
        <v>0.89298541391741304</v>
      </c>
      <c r="BD3255">
        <v>33</v>
      </c>
      <c r="BE3255">
        <v>2.35735641962409E-2</v>
      </c>
      <c r="BF3255">
        <v>56.270226634087997</v>
      </c>
      <c r="BG3255">
        <v>54.210599739105</v>
      </c>
      <c r="BH3255">
        <v>54.911321375988997</v>
      </c>
      <c r="BI3255">
        <v>57.633046410387998</v>
      </c>
    </row>
    <row r="3256" spans="1:61" x14ac:dyDescent="0.25">
      <c r="A3256" s="10" t="str">
        <f>VLOOKUP(D3256,'Index-Relations'!E:F,2,FALSE)</f>
        <v>BM</v>
      </c>
      <c r="B3256" t="s">
        <v>3450</v>
      </c>
      <c r="C3256" s="53" t="s">
        <v>2768</v>
      </c>
      <c r="D3256" s="59" t="s">
        <v>2867</v>
      </c>
      <c r="E3256" s="59" t="s">
        <v>6672</v>
      </c>
      <c r="F3256" t="s">
        <v>1356</v>
      </c>
      <c r="G3256" t="s">
        <v>962</v>
      </c>
      <c r="H3256" t="s">
        <v>1357</v>
      </c>
      <c r="I3256" s="52">
        <v>45383</v>
      </c>
      <c r="J3256" t="s">
        <v>2457</v>
      </c>
      <c r="K3256">
        <v>1477</v>
      </c>
      <c r="L3256">
        <v>62.331409336822396</v>
      </c>
      <c r="M3256">
        <v>1404</v>
      </c>
      <c r="N3256">
        <v>0.99021972130784897</v>
      </c>
      <c r="O3256">
        <v>60.232271115388301</v>
      </c>
      <c r="P3256">
        <v>1404</v>
      </c>
      <c r="Q3256">
        <v>0.99021972130784897</v>
      </c>
      <c r="R3256">
        <v>1294</v>
      </c>
      <c r="S3256">
        <v>0.96245834422347099</v>
      </c>
      <c r="T3256">
        <v>42.100035584187097</v>
      </c>
      <c r="U3256">
        <v>0.77296902642436105</v>
      </c>
      <c r="V3256">
        <v>1109</v>
      </c>
      <c r="W3256">
        <v>0.102075495567776</v>
      </c>
      <c r="X3256">
        <v>242</v>
      </c>
      <c r="Y3256">
        <v>1423</v>
      </c>
      <c r="Z3256">
        <v>0.98852539866554501</v>
      </c>
      <c r="AA3256">
        <v>159.10217289943299</v>
      </c>
      <c r="AB3256">
        <v>845</v>
      </c>
      <c r="AC3256">
        <v>0.77139366473845905</v>
      </c>
      <c r="AD3256">
        <v>578</v>
      </c>
      <c r="AE3256">
        <v>0.21713173392708399</v>
      </c>
      <c r="AF3256">
        <v>54</v>
      </c>
      <c r="AG3256">
        <v>1.14746013344556E-2</v>
      </c>
      <c r="AH3256">
        <v>2.7297604165211898E-3</v>
      </c>
      <c r="AI3256">
        <v>115</v>
      </c>
      <c r="AJ3256">
        <v>62.744088770964098</v>
      </c>
      <c r="AK3256">
        <v>1404</v>
      </c>
      <c r="AL3256">
        <v>0.99021972130784897</v>
      </c>
      <c r="AM3256">
        <v>1.49891868203255E-2</v>
      </c>
      <c r="AN3256">
        <v>19</v>
      </c>
      <c r="AO3256">
        <v>7.7775038123729101E-2</v>
      </c>
      <c r="AP3256">
        <v>22</v>
      </c>
      <c r="AQ3256">
        <v>1465</v>
      </c>
      <c r="AR3256">
        <v>0.99945562508882901</v>
      </c>
      <c r="AS3256">
        <v>5.5995249097749401E-3</v>
      </c>
      <c r="AT3256">
        <v>1</v>
      </c>
      <c r="AU3256">
        <v>9.5597413462822304E-3</v>
      </c>
      <c r="AV3256">
        <v>10</v>
      </c>
      <c r="AW3256">
        <v>1466</v>
      </c>
      <c r="AX3256">
        <v>0.99953564103318504</v>
      </c>
      <c r="AY3256">
        <v>60.665895399596103</v>
      </c>
      <c r="AZ3256">
        <v>1404</v>
      </c>
      <c r="BA3256">
        <v>0.99021972130784897</v>
      </c>
      <c r="BB3256">
        <v>1410</v>
      </c>
      <c r="BC3256">
        <v>0.89868440600945698</v>
      </c>
      <c r="BD3256">
        <v>33</v>
      </c>
      <c r="BE3256">
        <v>2.2996180955643101E-2</v>
      </c>
      <c r="BF3256">
        <v>56.685584418338998</v>
      </c>
      <c r="BG3256">
        <v>54.4630452515919</v>
      </c>
      <c r="BH3256">
        <v>55.418917126846999</v>
      </c>
      <c r="BI3256">
        <v>58.087057885813003</v>
      </c>
    </row>
    <row r="3257" spans="1:61" x14ac:dyDescent="0.25">
      <c r="A3257" s="10" t="str">
        <f>VLOOKUP(D3257,'Index-Relations'!E:F,2,FALSE)</f>
        <v>BM</v>
      </c>
      <c r="B3257" t="s">
        <v>3450</v>
      </c>
      <c r="C3257" s="53" t="s">
        <v>2769</v>
      </c>
      <c r="D3257" s="59" t="s">
        <v>2867</v>
      </c>
      <c r="E3257" s="59" t="s">
        <v>6673</v>
      </c>
      <c r="F3257" t="s">
        <v>1356</v>
      </c>
      <c r="G3257" t="s">
        <v>962</v>
      </c>
      <c r="H3257" t="s">
        <v>1357</v>
      </c>
      <c r="I3257" s="52">
        <v>45352</v>
      </c>
      <c r="J3257" t="s">
        <v>2457</v>
      </c>
      <c r="K3257">
        <v>1472</v>
      </c>
      <c r="L3257">
        <v>61.285424742505597</v>
      </c>
      <c r="M3257">
        <v>1395</v>
      </c>
      <c r="N3257">
        <v>0.99016070025276604</v>
      </c>
      <c r="O3257">
        <v>59.180647073268098</v>
      </c>
      <c r="P3257">
        <v>1395</v>
      </c>
      <c r="Q3257">
        <v>0.99016070025276604</v>
      </c>
      <c r="R3257">
        <v>1294</v>
      </c>
      <c r="S3257">
        <v>0.96164159364019197</v>
      </c>
      <c r="T3257">
        <v>42.057054764670603</v>
      </c>
      <c r="U3257">
        <v>0.73429608974822402</v>
      </c>
      <c r="V3257">
        <v>1102</v>
      </c>
      <c r="W3257">
        <v>9.3686001648226297E-2</v>
      </c>
      <c r="X3257">
        <v>218</v>
      </c>
      <c r="Y3257">
        <v>1423</v>
      </c>
      <c r="Z3257">
        <v>0.98993333996449395</v>
      </c>
      <c r="AA3257">
        <v>158.66656641114901</v>
      </c>
      <c r="AB3257">
        <v>846</v>
      </c>
      <c r="AC3257">
        <v>0.76688321384156299</v>
      </c>
      <c r="AD3257">
        <v>577</v>
      </c>
      <c r="AE3257">
        <v>0.22305012612292999</v>
      </c>
      <c r="AF3257">
        <v>49</v>
      </c>
      <c r="AG3257">
        <v>1.00666600355062E-2</v>
      </c>
      <c r="AH3257">
        <v>2.0550146716686499E-3</v>
      </c>
      <c r="AI3257">
        <v>92</v>
      </c>
      <c r="AJ3257">
        <v>61.719132528105597</v>
      </c>
      <c r="AK3257">
        <v>1395</v>
      </c>
      <c r="AL3257">
        <v>0.99016070025276604</v>
      </c>
      <c r="AM3257">
        <v>1.5734897439198401E-2</v>
      </c>
      <c r="AN3257">
        <v>19</v>
      </c>
      <c r="AO3257">
        <v>7.5670010315378095E-2</v>
      </c>
      <c r="AP3257">
        <v>22</v>
      </c>
      <c r="AQ3257">
        <v>1461</v>
      </c>
      <c r="AR3257">
        <v>0.99941656562763803</v>
      </c>
      <c r="AS3257">
        <v>5.4374997509092698E-3</v>
      </c>
      <c r="AT3257">
        <v>1</v>
      </c>
      <c r="AU3257">
        <v>9.3951697053621594E-3</v>
      </c>
      <c r="AV3257">
        <v>10</v>
      </c>
      <c r="AW3257">
        <v>1458</v>
      </c>
      <c r="AX3257">
        <v>0.99897616732942096</v>
      </c>
      <c r="AY3257">
        <v>59.697940901561502</v>
      </c>
      <c r="AZ3257">
        <v>1395</v>
      </c>
      <c r="BA3257">
        <v>0.99016070025276604</v>
      </c>
      <c r="BB3257">
        <v>1406</v>
      </c>
      <c r="BC3257">
        <v>0.90057590901593598</v>
      </c>
      <c r="BD3257">
        <v>33</v>
      </c>
      <c r="BE3257">
        <v>2.3170646296323701E-2</v>
      </c>
      <c r="BF3257">
        <v>55.952412514610302</v>
      </c>
      <c r="BG3257">
        <v>53.823809632344002</v>
      </c>
      <c r="BH3257">
        <v>54.767843472001502</v>
      </c>
      <c r="BI3257">
        <v>57.254799424851697</v>
      </c>
    </row>
    <row r="3258" spans="1:61" x14ac:dyDescent="0.25">
      <c r="A3258" s="10" t="str">
        <f>VLOOKUP(D3258,'Index-Relations'!E:F,2,FALSE)</f>
        <v>BM</v>
      </c>
      <c r="B3258" t="s">
        <v>3450</v>
      </c>
      <c r="C3258" s="53" t="s">
        <v>2770</v>
      </c>
      <c r="D3258" s="59" t="s">
        <v>2867</v>
      </c>
      <c r="E3258" s="59" t="s">
        <v>6674</v>
      </c>
      <c r="F3258" t="s">
        <v>1356</v>
      </c>
      <c r="G3258" t="s">
        <v>962</v>
      </c>
      <c r="H3258" t="s">
        <v>1357</v>
      </c>
      <c r="I3258" s="52">
        <v>45323</v>
      </c>
      <c r="J3258" t="s">
        <v>2457</v>
      </c>
      <c r="K3258">
        <v>1472</v>
      </c>
      <c r="L3258">
        <v>61.481708938316601</v>
      </c>
      <c r="M3258">
        <v>1391</v>
      </c>
      <c r="N3258">
        <v>0.98969623840888998</v>
      </c>
      <c r="O3258">
        <v>59.298380786966597</v>
      </c>
      <c r="P3258">
        <v>1391</v>
      </c>
      <c r="Q3258">
        <v>0.98969623840888998</v>
      </c>
      <c r="R3258">
        <v>1294</v>
      </c>
      <c r="S3258">
        <v>0.96432312479972504</v>
      </c>
      <c r="T3258">
        <v>41.936188471695701</v>
      </c>
      <c r="U3258">
        <v>0.73097637591589604</v>
      </c>
      <c r="V3258">
        <v>1099</v>
      </c>
      <c r="W3258">
        <v>9.0893638917467795E-2</v>
      </c>
      <c r="X3258">
        <v>212</v>
      </c>
      <c r="Y3258">
        <v>1422</v>
      </c>
      <c r="Z3258">
        <v>0.99028349202256205</v>
      </c>
      <c r="AA3258">
        <v>167.88217764901199</v>
      </c>
      <c r="AB3258">
        <v>847</v>
      </c>
      <c r="AC3258">
        <v>0.76982968533168195</v>
      </c>
      <c r="AD3258">
        <v>575</v>
      </c>
      <c r="AE3258">
        <v>0.22045380669087999</v>
      </c>
      <c r="AF3258">
        <v>50</v>
      </c>
      <c r="AG3258">
        <v>9.7165079774376092E-3</v>
      </c>
      <c r="AH3258">
        <v>1.89101553996331E-3</v>
      </c>
      <c r="AI3258">
        <v>86</v>
      </c>
      <c r="AJ3258">
        <v>61.895680938749102</v>
      </c>
      <c r="AK3258">
        <v>1391</v>
      </c>
      <c r="AL3258">
        <v>0.98969623840888998</v>
      </c>
      <c r="AM3258">
        <v>1.5473917578303201E-2</v>
      </c>
      <c r="AN3258">
        <v>19</v>
      </c>
      <c r="AO3258">
        <v>7.7230983230800201E-2</v>
      </c>
      <c r="AP3258">
        <v>22</v>
      </c>
      <c r="AQ3258">
        <v>1457</v>
      </c>
      <c r="AR3258">
        <v>0.99895318930615995</v>
      </c>
      <c r="AS3258">
        <v>5.7073784232919101E-3</v>
      </c>
      <c r="AT3258">
        <v>1</v>
      </c>
      <c r="AU3258">
        <v>9.4508064588925099E-3</v>
      </c>
      <c r="AV3258">
        <v>10</v>
      </c>
      <c r="AW3258">
        <v>1458</v>
      </c>
      <c r="AX3258">
        <v>0.99903631783045599</v>
      </c>
      <c r="AY3258">
        <v>60.003458505997003</v>
      </c>
      <c r="AZ3258">
        <v>1391</v>
      </c>
      <c r="BA3258">
        <v>0.98969623840888998</v>
      </c>
      <c r="BB3258">
        <v>1400</v>
      </c>
      <c r="BC3258">
        <v>0.89672097704990905</v>
      </c>
      <c r="BD3258">
        <v>35</v>
      </c>
      <c r="BE3258">
        <v>2.5001229025449798E-2</v>
      </c>
      <c r="BF3258">
        <v>56.142775086408498</v>
      </c>
      <c r="BG3258">
        <v>53.9469251435793</v>
      </c>
      <c r="BH3258">
        <v>55.087100643326004</v>
      </c>
      <c r="BI3258">
        <v>57.409317145114997</v>
      </c>
    </row>
    <row r="3259" spans="1:61" x14ac:dyDescent="0.25">
      <c r="A3259" s="10" t="str">
        <f>VLOOKUP(D3259,'Index-Relations'!E:F,2,FALSE)</f>
        <v>BM</v>
      </c>
      <c r="B3259" t="s">
        <v>3450</v>
      </c>
      <c r="C3259" s="53" t="s">
        <v>2760</v>
      </c>
      <c r="D3259" s="59" t="s">
        <v>2868</v>
      </c>
      <c r="E3259" s="59" t="s">
        <v>6675</v>
      </c>
      <c r="F3259" t="s">
        <v>1358</v>
      </c>
      <c r="G3259" t="s">
        <v>968</v>
      </c>
      <c r="H3259" t="s">
        <v>1359</v>
      </c>
      <c r="I3259" s="52">
        <v>45658</v>
      </c>
      <c r="J3259" t="s">
        <v>2457</v>
      </c>
      <c r="K3259">
        <v>1952</v>
      </c>
      <c r="L3259" s="73">
        <v>58.287522666120999</v>
      </c>
      <c r="M3259">
        <v>1726</v>
      </c>
      <c r="N3259">
        <v>0.98035973331533299</v>
      </c>
      <c r="O3259" s="73">
        <v>56.682089025514003</v>
      </c>
      <c r="P3259">
        <v>1726</v>
      </c>
      <c r="Q3259">
        <v>0.98035973331533299</v>
      </c>
      <c r="R3259">
        <v>1640</v>
      </c>
      <c r="S3259">
        <v>0.95367872986451796</v>
      </c>
      <c r="T3259">
        <v>41.520666352006799</v>
      </c>
      <c r="U3259">
        <v>0.78656824139916803</v>
      </c>
      <c r="V3259">
        <v>1486</v>
      </c>
      <c r="W3259">
        <v>8.0928280107208594E-2</v>
      </c>
      <c r="X3259">
        <v>305</v>
      </c>
      <c r="Y3259">
        <v>1895</v>
      </c>
      <c r="Z3259">
        <v>0.993234838514503</v>
      </c>
      <c r="AA3259">
        <v>146.592753690975</v>
      </c>
      <c r="AB3259">
        <v>1235</v>
      </c>
      <c r="AC3259">
        <v>0.82855608127841496</v>
      </c>
      <c r="AD3259">
        <v>659</v>
      </c>
      <c r="AE3259">
        <v>0.16452100492354299</v>
      </c>
      <c r="AF3259">
        <v>58</v>
      </c>
      <c r="AG3259">
        <v>6.9229137980411004E-3</v>
      </c>
      <c r="AH3259">
        <v>2.3248658520424298E-3</v>
      </c>
      <c r="AI3259">
        <v>143</v>
      </c>
      <c r="AJ3259" s="73">
        <v>60.009572123535897</v>
      </c>
      <c r="AK3259">
        <v>1726</v>
      </c>
      <c r="AL3259">
        <v>0.98035973331533299</v>
      </c>
      <c r="AM3259">
        <v>1.2076751185239E-2</v>
      </c>
      <c r="AN3259">
        <v>22</v>
      </c>
      <c r="AO3259">
        <v>7.1917075230733998E-2</v>
      </c>
      <c r="AP3259">
        <v>30</v>
      </c>
      <c r="AQ3259">
        <v>1914</v>
      </c>
      <c r="AR3259">
        <v>0.99798075836042799</v>
      </c>
      <c r="AS3259">
        <v>4.36341964784831E-3</v>
      </c>
      <c r="AT3259">
        <v>3</v>
      </c>
      <c r="AU3259">
        <v>4.3840330294771497E-3</v>
      </c>
      <c r="AV3259">
        <v>8</v>
      </c>
      <c r="AW3259">
        <v>1915</v>
      </c>
      <c r="AX3259">
        <v>0.99799377074435702</v>
      </c>
      <c r="AY3259" s="73">
        <v>56.152043974526897</v>
      </c>
      <c r="AZ3259">
        <v>1726</v>
      </c>
      <c r="BA3259">
        <v>0.98035973331533299</v>
      </c>
      <c r="BB3259">
        <v>1850</v>
      </c>
      <c r="BC3259">
        <v>0.906306263832516</v>
      </c>
      <c r="BD3259">
        <v>34</v>
      </c>
      <c r="BE3259">
        <v>1.97574192971782E-2</v>
      </c>
      <c r="BF3259">
        <v>58.287522666120999</v>
      </c>
      <c r="BG3259">
        <v>56.682089025514003</v>
      </c>
      <c r="BH3259">
        <v>56.152043974526897</v>
      </c>
      <c r="BI3259">
        <v>60.009572123535897</v>
      </c>
    </row>
    <row r="3260" spans="1:61" x14ac:dyDescent="0.25">
      <c r="A3260" s="10" t="str">
        <f>VLOOKUP(D3260,'Index-Relations'!E:F,2,FALSE)</f>
        <v>BM</v>
      </c>
      <c r="B3260" t="s">
        <v>3450</v>
      </c>
      <c r="C3260" s="53" t="s">
        <v>2761</v>
      </c>
      <c r="D3260" s="59" t="s">
        <v>2868</v>
      </c>
      <c r="E3260" s="59" t="s">
        <v>6676</v>
      </c>
      <c r="F3260" t="s">
        <v>1358</v>
      </c>
      <c r="G3260" t="s">
        <v>968</v>
      </c>
      <c r="H3260" t="s">
        <v>1359</v>
      </c>
      <c r="I3260" s="52">
        <v>45628</v>
      </c>
      <c r="J3260" t="s">
        <v>2457</v>
      </c>
      <c r="K3260">
        <v>1946</v>
      </c>
      <c r="L3260" s="73">
        <v>58.183671077347</v>
      </c>
      <c r="M3260">
        <v>1727</v>
      </c>
      <c r="N3260">
        <v>0.981076494854078</v>
      </c>
      <c r="O3260" s="73">
        <v>56.514303023644999</v>
      </c>
      <c r="P3260">
        <v>1727</v>
      </c>
      <c r="Q3260">
        <v>0.981076494854078</v>
      </c>
      <c r="R3260">
        <v>1640</v>
      </c>
      <c r="S3260">
        <v>0.95419490027823795</v>
      </c>
      <c r="T3260">
        <v>41.515175848231102</v>
      </c>
      <c r="U3260">
        <v>0.79364551365069602</v>
      </c>
      <c r="V3260">
        <v>1469</v>
      </c>
      <c r="W3260">
        <v>8.6187009982956794E-2</v>
      </c>
      <c r="X3260">
        <v>303</v>
      </c>
      <c r="Y3260">
        <v>1873</v>
      </c>
      <c r="Z3260">
        <v>0.99207751848724002</v>
      </c>
      <c r="AA3260">
        <v>132.57428466899799</v>
      </c>
      <c r="AB3260">
        <v>1192</v>
      </c>
      <c r="AC3260">
        <v>0.81958874940843696</v>
      </c>
      <c r="AD3260">
        <v>676</v>
      </c>
      <c r="AE3260">
        <v>0.17194677467189301</v>
      </c>
      <c r="AF3260">
        <v>78</v>
      </c>
      <c r="AG3260">
        <v>8.4644759196688402E-3</v>
      </c>
      <c r="AH3260">
        <v>2.3589043927913301E-3</v>
      </c>
      <c r="AI3260">
        <v>144</v>
      </c>
      <c r="AJ3260" s="73">
        <v>59.990018536887</v>
      </c>
      <c r="AK3260">
        <v>1727</v>
      </c>
      <c r="AL3260">
        <v>0.981076494854078</v>
      </c>
      <c r="AM3260">
        <v>1.26748868255534E-2</v>
      </c>
      <c r="AN3260">
        <v>22</v>
      </c>
      <c r="AO3260">
        <v>7.0519599403204694E-2</v>
      </c>
      <c r="AP3260">
        <v>30</v>
      </c>
      <c r="AQ3260">
        <v>1913</v>
      </c>
      <c r="AR3260">
        <v>0.99813655216774599</v>
      </c>
      <c r="AS3260">
        <v>4.54129253009027E-3</v>
      </c>
      <c r="AT3260">
        <v>3</v>
      </c>
      <c r="AU3260">
        <v>4.5458105396624501E-3</v>
      </c>
      <c r="AV3260">
        <v>8</v>
      </c>
      <c r="AW3260">
        <v>1903</v>
      </c>
      <c r="AX3260">
        <v>0.99767489344704097</v>
      </c>
      <c r="AY3260" s="73">
        <v>55.975862539471997</v>
      </c>
      <c r="AZ3260">
        <v>1727</v>
      </c>
      <c r="BA3260">
        <v>0.981076494854078</v>
      </c>
      <c r="BB3260">
        <v>1849</v>
      </c>
      <c r="BC3260">
        <v>0.90644297170257904</v>
      </c>
      <c r="BD3260">
        <v>34</v>
      </c>
      <c r="BE3260">
        <v>2.1173981061962499E-2</v>
      </c>
      <c r="BF3260">
        <v>58.183671077347</v>
      </c>
      <c r="BG3260">
        <v>56.514303023644999</v>
      </c>
      <c r="BH3260">
        <v>55.975862539471997</v>
      </c>
      <c r="BI3260">
        <v>59.990018536887</v>
      </c>
    </row>
    <row r="3261" spans="1:61" x14ac:dyDescent="0.25">
      <c r="A3261" s="10" t="str">
        <f>VLOOKUP(D3261,'Index-Relations'!E:F,2,FALSE)</f>
        <v>BM</v>
      </c>
      <c r="B3261" t="s">
        <v>3450</v>
      </c>
      <c r="C3261" s="53" t="s">
        <v>2762</v>
      </c>
      <c r="D3261" s="59" t="s">
        <v>2868</v>
      </c>
      <c r="E3261" s="59" t="s">
        <v>6677</v>
      </c>
      <c r="F3261" t="s">
        <v>1358</v>
      </c>
      <c r="G3261" t="s">
        <v>968</v>
      </c>
      <c r="H3261" t="s">
        <v>1359</v>
      </c>
      <c r="I3261" s="52">
        <v>45597</v>
      </c>
      <c r="J3261" t="s">
        <v>2457</v>
      </c>
      <c r="K3261">
        <v>1947</v>
      </c>
      <c r="L3261" s="73">
        <v>58.128915740823999</v>
      </c>
      <c r="M3261">
        <v>1728</v>
      </c>
      <c r="N3261">
        <v>0.98153756049345897</v>
      </c>
      <c r="O3261" s="73">
        <v>56.488496904172898</v>
      </c>
      <c r="P3261">
        <v>1728</v>
      </c>
      <c r="Q3261">
        <v>0.98153756049345897</v>
      </c>
      <c r="R3261">
        <v>1641</v>
      </c>
      <c r="S3261">
        <v>0.95550159438775395</v>
      </c>
      <c r="T3261">
        <v>41.717280971285597</v>
      </c>
      <c r="U3261">
        <v>0.79600496851468205</v>
      </c>
      <c r="V3261">
        <v>1460</v>
      </c>
      <c r="W3261">
        <v>8.67114863963524E-2</v>
      </c>
      <c r="X3261">
        <v>304</v>
      </c>
      <c r="Y3261">
        <v>1860</v>
      </c>
      <c r="Z3261">
        <v>0.99049929573279505</v>
      </c>
      <c r="AA3261">
        <v>130.55995897994501</v>
      </c>
      <c r="AB3261">
        <v>1163</v>
      </c>
      <c r="AC3261">
        <v>0.81474824798363199</v>
      </c>
      <c r="AD3261">
        <v>696</v>
      </c>
      <c r="AE3261">
        <v>0.175596136486211</v>
      </c>
      <c r="AF3261">
        <v>88</v>
      </c>
      <c r="AG3261">
        <v>9.6556155301568102E-3</v>
      </c>
      <c r="AH3261">
        <v>2.3761252523161898E-3</v>
      </c>
      <c r="AI3261">
        <v>143</v>
      </c>
      <c r="AJ3261" s="73">
        <v>59.957087740178999</v>
      </c>
      <c r="AK3261">
        <v>1728</v>
      </c>
      <c r="AL3261">
        <v>0.98153756049345897</v>
      </c>
      <c r="AM3261">
        <v>1.32488788050995E-2</v>
      </c>
      <c r="AN3261">
        <v>22</v>
      </c>
      <c r="AO3261">
        <v>6.8886757610567298E-2</v>
      </c>
      <c r="AP3261">
        <v>30</v>
      </c>
      <c r="AQ3261">
        <v>1902</v>
      </c>
      <c r="AR3261">
        <v>0.99767799718792005</v>
      </c>
      <c r="AS3261">
        <v>4.34429059272857E-3</v>
      </c>
      <c r="AT3261">
        <v>3</v>
      </c>
      <c r="AU3261">
        <v>1.0439275432626001E-2</v>
      </c>
      <c r="AV3261">
        <v>11</v>
      </c>
      <c r="AW3261">
        <v>1904</v>
      </c>
      <c r="AX3261">
        <v>0.99774769601910496</v>
      </c>
      <c r="AY3261" s="73">
        <v>55.892276755573</v>
      </c>
      <c r="AZ3261">
        <v>1728</v>
      </c>
      <c r="BA3261">
        <v>0.98153756049345897</v>
      </c>
      <c r="BB3261">
        <v>1838</v>
      </c>
      <c r="BC3261">
        <v>0.906412366239298</v>
      </c>
      <c r="BD3261">
        <v>34</v>
      </c>
      <c r="BE3261">
        <v>2.2378873338055098E-2</v>
      </c>
      <c r="BF3261">
        <v>58.128915740823999</v>
      </c>
      <c r="BG3261">
        <v>56.488496904172898</v>
      </c>
      <c r="BH3261">
        <v>55.892276755573</v>
      </c>
      <c r="BI3261">
        <v>59.957087740178999</v>
      </c>
    </row>
    <row r="3262" spans="1:61" x14ac:dyDescent="0.25">
      <c r="A3262" s="10" t="str">
        <f>VLOOKUP(D3262,'Index-Relations'!E:F,2,FALSE)</f>
        <v>BM</v>
      </c>
      <c r="B3262" t="s">
        <v>3450</v>
      </c>
      <c r="C3262" s="53" t="s">
        <v>2763</v>
      </c>
      <c r="D3262" s="59" t="s">
        <v>2868</v>
      </c>
      <c r="E3262" s="59" t="s">
        <v>6678</v>
      </c>
      <c r="F3262" t="s">
        <v>1358</v>
      </c>
      <c r="G3262" t="s">
        <v>968</v>
      </c>
      <c r="H3262" t="s">
        <v>1359</v>
      </c>
      <c r="I3262" s="52">
        <v>45566</v>
      </c>
      <c r="J3262" t="s">
        <v>2457</v>
      </c>
      <c r="K3262">
        <v>1946</v>
      </c>
      <c r="L3262" s="73">
        <v>57.640520914910901</v>
      </c>
      <c r="M3262">
        <v>1728</v>
      </c>
      <c r="N3262">
        <v>0.98218778394955397</v>
      </c>
      <c r="O3262" s="73">
        <v>56.011922021212001</v>
      </c>
      <c r="P3262">
        <v>1728</v>
      </c>
      <c r="Q3262">
        <v>0.98218778394955397</v>
      </c>
      <c r="R3262">
        <v>1641</v>
      </c>
      <c r="S3262">
        <v>0.95548192368051099</v>
      </c>
      <c r="T3262">
        <v>41.614699707664897</v>
      </c>
      <c r="U3262">
        <v>0.79595660026717996</v>
      </c>
      <c r="V3262">
        <v>1455</v>
      </c>
      <c r="W3262">
        <v>8.8164605530589094E-2</v>
      </c>
      <c r="X3262">
        <v>301</v>
      </c>
      <c r="Y3262">
        <v>1852</v>
      </c>
      <c r="Z3262">
        <v>0.98973524273134195</v>
      </c>
      <c r="AA3262">
        <v>129.03439045532099</v>
      </c>
      <c r="AB3262">
        <v>1149</v>
      </c>
      <c r="AC3262">
        <v>0.81182500946816305</v>
      </c>
      <c r="AD3262">
        <v>702</v>
      </c>
      <c r="AE3262">
        <v>0.177748346935415</v>
      </c>
      <c r="AF3262">
        <v>95</v>
      </c>
      <c r="AG3262">
        <v>1.04266435964204E-2</v>
      </c>
      <c r="AH3262">
        <v>2.45213689340221E-3</v>
      </c>
      <c r="AI3262">
        <v>144</v>
      </c>
      <c r="AJ3262" s="73">
        <v>59.525201941341997</v>
      </c>
      <c r="AK3262">
        <v>1728</v>
      </c>
      <c r="AL3262">
        <v>0.98218778394955397</v>
      </c>
      <c r="AM3262">
        <v>1.3620269990821001E-2</v>
      </c>
      <c r="AN3262">
        <v>22</v>
      </c>
      <c r="AO3262">
        <v>7.2285107824071604E-2</v>
      </c>
      <c r="AP3262">
        <v>30</v>
      </c>
      <c r="AQ3262">
        <v>1902</v>
      </c>
      <c r="AR3262">
        <v>0.99797607404910604</v>
      </c>
      <c r="AS3262">
        <v>4.2065981225720799E-3</v>
      </c>
      <c r="AT3262">
        <v>3</v>
      </c>
      <c r="AU3262">
        <v>1.03919669053925E-2</v>
      </c>
      <c r="AV3262">
        <v>11</v>
      </c>
      <c r="AW3262">
        <v>1904</v>
      </c>
      <c r="AX3262">
        <v>0.99804387904264802</v>
      </c>
      <c r="AY3262" s="73">
        <v>55.333123176660997</v>
      </c>
      <c r="AZ3262">
        <v>1728</v>
      </c>
      <c r="BA3262">
        <v>0.98218778394955397</v>
      </c>
      <c r="BB3262">
        <v>1838</v>
      </c>
      <c r="BC3262">
        <v>0.90245266464506402</v>
      </c>
      <c r="BD3262">
        <v>34</v>
      </c>
      <c r="BE3262">
        <v>2.32383015799697E-2</v>
      </c>
      <c r="BF3262">
        <v>57.640520914910901</v>
      </c>
      <c r="BG3262">
        <v>56.011922021212001</v>
      </c>
      <c r="BH3262">
        <v>55.333123176660997</v>
      </c>
      <c r="BI3262">
        <v>59.525201941341997</v>
      </c>
    </row>
    <row r="3263" spans="1:61" x14ac:dyDescent="0.25">
      <c r="A3263" s="10" t="str">
        <f>VLOOKUP(D3263,'Index-Relations'!E:F,2,FALSE)</f>
        <v>BM</v>
      </c>
      <c r="B3263" t="s">
        <v>3450</v>
      </c>
      <c r="C3263" s="53" t="s">
        <v>2764</v>
      </c>
      <c r="D3263" s="59" t="s">
        <v>2868</v>
      </c>
      <c r="E3263" s="59" t="s">
        <v>6679</v>
      </c>
      <c r="F3263" t="s">
        <v>1358</v>
      </c>
      <c r="G3263" t="s">
        <v>968</v>
      </c>
      <c r="H3263" t="s">
        <v>1359</v>
      </c>
      <c r="I3263" s="52">
        <v>45537</v>
      </c>
      <c r="J3263" t="s">
        <v>2457</v>
      </c>
      <c r="K3263">
        <v>1636</v>
      </c>
      <c r="L3263" s="73">
        <v>59.284355798812001</v>
      </c>
      <c r="M3263">
        <v>1554</v>
      </c>
      <c r="N3263">
        <v>0.99127582118161806</v>
      </c>
      <c r="O3263" s="73">
        <v>57.469444074838997</v>
      </c>
      <c r="P3263">
        <v>1554</v>
      </c>
      <c r="Q3263">
        <v>0.99127582118161806</v>
      </c>
      <c r="R3263">
        <v>1431</v>
      </c>
      <c r="S3263">
        <v>0.96600198200128495</v>
      </c>
      <c r="T3263">
        <v>41.9111474888374</v>
      </c>
      <c r="U3263">
        <v>0.79969316976594396</v>
      </c>
      <c r="V3263">
        <v>1233</v>
      </c>
      <c r="W3263">
        <v>9.1660908459440096E-2</v>
      </c>
      <c r="X3263">
        <v>276</v>
      </c>
      <c r="Y3263">
        <v>1584</v>
      </c>
      <c r="Z3263">
        <v>0.99319316643077105</v>
      </c>
      <c r="AA3263">
        <v>139.952533051177</v>
      </c>
      <c r="AB3263">
        <v>1011</v>
      </c>
      <c r="AC3263">
        <v>0.81885581432907195</v>
      </c>
      <c r="AD3263">
        <v>573</v>
      </c>
      <c r="AE3263">
        <v>0.17439263751290801</v>
      </c>
      <c r="AF3263">
        <v>52</v>
      </c>
      <c r="AG3263">
        <v>6.7515481580191702E-3</v>
      </c>
      <c r="AH3263">
        <v>2.1839544922013501E-3</v>
      </c>
      <c r="AI3263">
        <v>121</v>
      </c>
      <c r="AJ3263" s="73">
        <v>61.187700763698899</v>
      </c>
      <c r="AK3263">
        <v>1554</v>
      </c>
      <c r="AL3263">
        <v>0.99127582118161806</v>
      </c>
      <c r="AM3263">
        <v>1.30182078930332E-2</v>
      </c>
      <c r="AN3263">
        <v>20</v>
      </c>
      <c r="AO3263">
        <v>7.0985164076689602E-2</v>
      </c>
      <c r="AP3263">
        <v>26</v>
      </c>
      <c r="AQ3263">
        <v>1623</v>
      </c>
      <c r="AR3263">
        <v>0.99959610152765599</v>
      </c>
      <c r="AS3263">
        <v>4.2632645762006897E-3</v>
      </c>
      <c r="AT3263">
        <v>1</v>
      </c>
      <c r="AU3263">
        <v>1.00490562735015E-2</v>
      </c>
      <c r="AV3263">
        <v>13</v>
      </c>
      <c r="AW3263">
        <v>1624</v>
      </c>
      <c r="AX3263">
        <v>0.99965957669632699</v>
      </c>
      <c r="AY3263" s="73">
        <v>57.055386638449001</v>
      </c>
      <c r="AZ3263">
        <v>1554</v>
      </c>
      <c r="BA3263">
        <v>0.99127582118161806</v>
      </c>
      <c r="BB3263">
        <v>1563</v>
      </c>
      <c r="BC3263">
        <v>0.90426937928697904</v>
      </c>
      <c r="BD3263">
        <v>34</v>
      </c>
      <c r="BE3263">
        <v>2.43415581639875E-2</v>
      </c>
      <c r="BF3263">
        <v>59.284355798812001</v>
      </c>
      <c r="BG3263">
        <v>57.469444074838997</v>
      </c>
      <c r="BH3263">
        <v>57.055386638449001</v>
      </c>
      <c r="BI3263">
        <v>61.187700763698899</v>
      </c>
    </row>
    <row r="3264" spans="1:61" x14ac:dyDescent="0.25">
      <c r="A3264" s="10" t="str">
        <f>VLOOKUP(D3264,'Index-Relations'!E:F,2,FALSE)</f>
        <v>BM</v>
      </c>
      <c r="B3264" t="s">
        <v>3450</v>
      </c>
      <c r="C3264" s="53" t="s">
        <v>3350</v>
      </c>
      <c r="D3264" s="59" t="s">
        <v>2868</v>
      </c>
      <c r="E3264" s="59" t="s">
        <v>6680</v>
      </c>
      <c r="F3264" t="s">
        <v>1358</v>
      </c>
      <c r="G3264" t="s">
        <v>968</v>
      </c>
      <c r="H3264" t="s">
        <v>1359</v>
      </c>
      <c r="I3264" s="52">
        <v>45505</v>
      </c>
      <c r="J3264" t="s">
        <v>2457</v>
      </c>
      <c r="K3264">
        <v>1637</v>
      </c>
      <c r="L3264" s="73">
        <v>58.877235314411998</v>
      </c>
      <c r="M3264">
        <v>1555</v>
      </c>
      <c r="N3264">
        <v>0.99132482069854599</v>
      </c>
      <c r="O3264" s="73">
        <v>57.0951040968</v>
      </c>
      <c r="P3264">
        <v>1555</v>
      </c>
      <c r="Q3264">
        <v>0.99132482069854599</v>
      </c>
      <c r="R3264">
        <v>1432</v>
      </c>
      <c r="S3264">
        <v>0.96665442787247902</v>
      </c>
      <c r="T3264">
        <v>41.913753157326497</v>
      </c>
      <c r="U3264">
        <v>0.80221975827280001</v>
      </c>
      <c r="V3264">
        <v>1233</v>
      </c>
      <c r="W3264">
        <v>9.2849766821433699E-2</v>
      </c>
      <c r="X3264">
        <v>273</v>
      </c>
      <c r="Y3264">
        <v>1580</v>
      </c>
      <c r="Z3264">
        <v>0.99273876331435396</v>
      </c>
      <c r="AA3264">
        <v>143.06459478017899</v>
      </c>
      <c r="AB3264">
        <v>996</v>
      </c>
      <c r="AC3264">
        <v>0.81486912991501803</v>
      </c>
      <c r="AD3264">
        <v>583</v>
      </c>
      <c r="AE3264">
        <v>0.17765996152319</v>
      </c>
      <c r="AF3264">
        <v>58</v>
      </c>
      <c r="AG3264">
        <v>7.4709085617913297E-3</v>
      </c>
      <c r="AH3264">
        <v>2.3762270625194998E-3</v>
      </c>
      <c r="AI3264">
        <v>120</v>
      </c>
      <c r="AJ3264" s="73">
        <v>60.862817096032003</v>
      </c>
      <c r="AK3264">
        <v>1555</v>
      </c>
      <c r="AL3264">
        <v>0.99132482069854599</v>
      </c>
      <c r="AM3264">
        <v>1.3808840809972699E-2</v>
      </c>
      <c r="AN3264">
        <v>20</v>
      </c>
      <c r="AO3264">
        <v>6.9867331536153002E-2</v>
      </c>
      <c r="AP3264">
        <v>26</v>
      </c>
      <c r="AQ3264">
        <v>1623</v>
      </c>
      <c r="AR3264">
        <v>0.999517906981371</v>
      </c>
      <c r="AS3264">
        <v>4.4574613682589904E-3</v>
      </c>
      <c r="AT3264">
        <v>1</v>
      </c>
      <c r="AU3264">
        <v>9.6975113982842396E-3</v>
      </c>
      <c r="AV3264">
        <v>13</v>
      </c>
      <c r="AW3264">
        <v>1624</v>
      </c>
      <c r="AX3264">
        <v>0.99958499440409299</v>
      </c>
      <c r="AY3264" s="73">
        <v>56.623761046303898</v>
      </c>
      <c r="AZ3264">
        <v>1555</v>
      </c>
      <c r="BA3264">
        <v>0.99132482069854599</v>
      </c>
      <c r="BB3264">
        <v>1563</v>
      </c>
      <c r="BC3264">
        <v>0.90616714593061298</v>
      </c>
      <c r="BD3264">
        <v>34</v>
      </c>
      <c r="BE3264">
        <v>2.34834295146048E-2</v>
      </c>
      <c r="BF3264">
        <v>58.877235314411998</v>
      </c>
      <c r="BG3264">
        <v>57.0951040968</v>
      </c>
      <c r="BH3264">
        <v>56.623761046303898</v>
      </c>
      <c r="BI3264">
        <v>60.862817096032003</v>
      </c>
    </row>
    <row r="3265" spans="1:61" x14ac:dyDescent="0.25">
      <c r="A3265" s="10" t="str">
        <f>VLOOKUP(D3265,'Index-Relations'!E:F,2,FALSE)</f>
        <v>BM</v>
      </c>
      <c r="B3265" t="s">
        <v>3450</v>
      </c>
      <c r="C3265" s="53" t="s">
        <v>2765</v>
      </c>
      <c r="D3265" s="59" t="s">
        <v>2868</v>
      </c>
      <c r="E3265" s="59" t="s">
        <v>6681</v>
      </c>
      <c r="F3265" t="s">
        <v>1358</v>
      </c>
      <c r="G3265" t="s">
        <v>968</v>
      </c>
      <c r="H3265" t="s">
        <v>1359</v>
      </c>
      <c r="I3265" s="52">
        <v>45474</v>
      </c>
      <c r="J3265" t="s">
        <v>2457</v>
      </c>
      <c r="K3265">
        <v>1637</v>
      </c>
      <c r="L3265" s="73">
        <v>59.069816086995999</v>
      </c>
      <c r="M3265">
        <v>1555</v>
      </c>
      <c r="N3265">
        <v>0.99101129114988296</v>
      </c>
      <c r="O3265" s="73">
        <v>57.244314048634998</v>
      </c>
      <c r="P3265">
        <v>1555</v>
      </c>
      <c r="Q3265">
        <v>0.99101129114988296</v>
      </c>
      <c r="R3265">
        <v>1432</v>
      </c>
      <c r="S3265">
        <v>0.966420397194235</v>
      </c>
      <c r="T3265">
        <v>41.948100401133203</v>
      </c>
      <c r="U3265">
        <v>0.79810833736731002</v>
      </c>
      <c r="V3265">
        <v>1229</v>
      </c>
      <c r="W3265">
        <v>9.1498220577253694E-2</v>
      </c>
      <c r="X3265">
        <v>274</v>
      </c>
      <c r="Y3265">
        <v>1578</v>
      </c>
      <c r="Z3265">
        <v>0.99245302628954202</v>
      </c>
      <c r="AA3265">
        <v>140.88447201510999</v>
      </c>
      <c r="AB3265">
        <v>970</v>
      </c>
      <c r="AC3265">
        <v>0.79863065126921196</v>
      </c>
      <c r="AD3265">
        <v>607</v>
      </c>
      <c r="AE3265">
        <v>0.19357779496671201</v>
      </c>
      <c r="AF3265">
        <v>60</v>
      </c>
      <c r="AG3265">
        <v>7.7915537640756097E-3</v>
      </c>
      <c r="AH3265">
        <v>2.3426930978158299E-3</v>
      </c>
      <c r="AI3265">
        <v>120</v>
      </c>
      <c r="AJ3265" s="73">
        <v>61.089569634840998</v>
      </c>
      <c r="AK3265">
        <v>1555</v>
      </c>
      <c r="AL3265">
        <v>0.99101129114988296</v>
      </c>
      <c r="AM3265">
        <v>1.29768049940432E-2</v>
      </c>
      <c r="AN3265">
        <v>19</v>
      </c>
      <c r="AO3265">
        <v>6.9550623901829603E-2</v>
      </c>
      <c r="AP3265">
        <v>26</v>
      </c>
      <c r="AQ3265">
        <v>1623</v>
      </c>
      <c r="AR3265">
        <v>0.99950765172705602</v>
      </c>
      <c r="AS3265">
        <v>4.1461894163724198E-3</v>
      </c>
      <c r="AT3265">
        <v>1</v>
      </c>
      <c r="AU3265">
        <v>9.4645979147603802E-3</v>
      </c>
      <c r="AV3265">
        <v>13</v>
      </c>
      <c r="AW3265">
        <v>1624</v>
      </c>
      <c r="AX3265">
        <v>0.99957376404446796</v>
      </c>
      <c r="AY3265" s="73">
        <v>56.936810077578002</v>
      </c>
      <c r="AZ3265">
        <v>1555</v>
      </c>
      <c r="BA3265">
        <v>0.99101129114988296</v>
      </c>
      <c r="BB3265">
        <v>1563</v>
      </c>
      <c r="BC3265">
        <v>0.90739248301207598</v>
      </c>
      <c r="BD3265">
        <v>34</v>
      </c>
      <c r="BE3265">
        <v>2.2564544813150199E-2</v>
      </c>
      <c r="BF3265">
        <v>59.069816086995999</v>
      </c>
      <c r="BG3265">
        <v>57.244314048634998</v>
      </c>
      <c r="BH3265">
        <v>56.936810077578002</v>
      </c>
      <c r="BI3265">
        <v>61.089569634840998</v>
      </c>
    </row>
    <row r="3266" spans="1:61" x14ac:dyDescent="0.25">
      <c r="A3266" s="10" t="str">
        <f>VLOOKUP(D3266,'Index-Relations'!E:F,2,FALSE)</f>
        <v>BM</v>
      </c>
      <c r="B3266" t="s">
        <v>3450</v>
      </c>
      <c r="C3266" s="53" t="s">
        <v>2766</v>
      </c>
      <c r="D3266" s="59" t="s">
        <v>2868</v>
      </c>
      <c r="E3266" s="59" t="s">
        <v>6682</v>
      </c>
      <c r="F3266" t="s">
        <v>1358</v>
      </c>
      <c r="G3266" t="s">
        <v>968</v>
      </c>
      <c r="H3266" t="s">
        <v>1359</v>
      </c>
      <c r="I3266" s="52">
        <v>45446</v>
      </c>
      <c r="J3266" t="s">
        <v>2457</v>
      </c>
      <c r="K3266">
        <v>1627</v>
      </c>
      <c r="L3266" s="73">
        <v>58.073631445778901</v>
      </c>
      <c r="M3266">
        <v>1555</v>
      </c>
      <c r="N3266">
        <v>0.99140399159187798</v>
      </c>
      <c r="O3266" s="73">
        <v>56.245265005400903</v>
      </c>
      <c r="P3266">
        <v>1555</v>
      </c>
      <c r="Q3266">
        <v>0.99140399159187798</v>
      </c>
      <c r="R3266">
        <v>1432</v>
      </c>
      <c r="S3266">
        <v>0.96513585804798496</v>
      </c>
      <c r="T3266">
        <v>41.820647283931002</v>
      </c>
      <c r="U3266">
        <v>0.79549354029943697</v>
      </c>
      <c r="V3266">
        <v>1226</v>
      </c>
      <c r="W3266">
        <v>9.2774834160215605E-2</v>
      </c>
      <c r="X3266">
        <v>273</v>
      </c>
      <c r="Y3266">
        <v>1575</v>
      </c>
      <c r="Z3266">
        <v>0.99167795155434302</v>
      </c>
      <c r="AA3266">
        <v>147.94833592344801</v>
      </c>
      <c r="AB3266">
        <v>954</v>
      </c>
      <c r="AC3266">
        <v>0.78729437225560694</v>
      </c>
      <c r="AD3266">
        <v>620</v>
      </c>
      <c r="AE3266">
        <v>0.20409375269666499</v>
      </c>
      <c r="AF3266">
        <v>53</v>
      </c>
      <c r="AG3266">
        <v>8.6118750477267494E-3</v>
      </c>
      <c r="AH3266">
        <v>2.3391429187235402E-3</v>
      </c>
      <c r="AI3266">
        <v>120</v>
      </c>
      <c r="AJ3266" s="73">
        <v>60.163409870087001</v>
      </c>
      <c r="AK3266">
        <v>1555</v>
      </c>
      <c r="AL3266">
        <v>0.99140399159187798</v>
      </c>
      <c r="AM3266">
        <v>1.37564082954087E-2</v>
      </c>
      <c r="AN3266">
        <v>19</v>
      </c>
      <c r="AO3266">
        <v>7.1181342431970704E-2</v>
      </c>
      <c r="AP3266">
        <v>26</v>
      </c>
      <c r="AQ3266">
        <v>1618</v>
      </c>
      <c r="AR3266">
        <v>0.99961069291740301</v>
      </c>
      <c r="AS3266">
        <v>4.4725998243628001E-3</v>
      </c>
      <c r="AT3266">
        <v>1</v>
      </c>
      <c r="AU3266">
        <v>9.4777263854041397E-3</v>
      </c>
      <c r="AV3266">
        <v>13</v>
      </c>
      <c r="AW3266">
        <v>1616</v>
      </c>
      <c r="AX3266">
        <v>0.99960251325583804</v>
      </c>
      <c r="AY3266" s="73">
        <v>55.940805277731997</v>
      </c>
      <c r="AZ3266">
        <v>1555</v>
      </c>
      <c r="BA3266">
        <v>0.99140399159187798</v>
      </c>
      <c r="BB3266">
        <v>1558</v>
      </c>
      <c r="BC3266">
        <v>0.90484873388903997</v>
      </c>
      <c r="BD3266">
        <v>34</v>
      </c>
      <c r="BE3266">
        <v>2.3580616596392601E-2</v>
      </c>
      <c r="BF3266">
        <v>58.073631445778901</v>
      </c>
      <c r="BG3266">
        <v>56.245265005400903</v>
      </c>
      <c r="BH3266">
        <v>55.940805277731997</v>
      </c>
      <c r="BI3266">
        <v>60.163409870087001</v>
      </c>
    </row>
    <row r="3267" spans="1:61" x14ac:dyDescent="0.25">
      <c r="A3267" s="10" t="str">
        <f>VLOOKUP(D3267,'Index-Relations'!E:F,2,FALSE)</f>
        <v>BM</v>
      </c>
      <c r="B3267" t="s">
        <v>3450</v>
      </c>
      <c r="C3267" s="53" t="s">
        <v>2767</v>
      </c>
      <c r="D3267" s="59" t="s">
        <v>2868</v>
      </c>
      <c r="E3267" s="59" t="s">
        <v>6683</v>
      </c>
      <c r="F3267" t="s">
        <v>1358</v>
      </c>
      <c r="G3267" t="s">
        <v>968</v>
      </c>
      <c r="H3267" t="s">
        <v>1359</v>
      </c>
      <c r="I3267" s="52">
        <v>45413</v>
      </c>
      <c r="J3267" t="s">
        <v>2457</v>
      </c>
      <c r="K3267">
        <v>1627</v>
      </c>
      <c r="L3267" s="73">
        <v>58.157716030893901</v>
      </c>
      <c r="M3267">
        <v>1555</v>
      </c>
      <c r="N3267">
        <v>0.99114607732926996</v>
      </c>
      <c r="O3267" s="73">
        <v>56.237298091371002</v>
      </c>
      <c r="P3267">
        <v>1555</v>
      </c>
      <c r="Q3267">
        <v>0.99114607732926996</v>
      </c>
      <c r="R3267">
        <v>1432</v>
      </c>
      <c r="S3267">
        <v>0.96289149205204005</v>
      </c>
      <c r="T3267">
        <v>41.9344877058859</v>
      </c>
      <c r="U3267">
        <v>0.79293950587266504</v>
      </c>
      <c r="V3267">
        <v>1223</v>
      </c>
      <c r="W3267">
        <v>9.2883534137486096E-2</v>
      </c>
      <c r="X3267">
        <v>274</v>
      </c>
      <c r="Y3267">
        <v>1572</v>
      </c>
      <c r="Z3267">
        <v>0.99130341991378002</v>
      </c>
      <c r="AA3267">
        <v>151.87988729648399</v>
      </c>
      <c r="AB3267">
        <v>945</v>
      </c>
      <c r="AC3267">
        <v>0.78507874285177703</v>
      </c>
      <c r="AD3267">
        <v>626</v>
      </c>
      <c r="AE3267">
        <v>0.20594920509978201</v>
      </c>
      <c r="AF3267">
        <v>56</v>
      </c>
      <c r="AG3267">
        <v>8.9720520484402808E-3</v>
      </c>
      <c r="AH3267">
        <v>2.21435826486438E-3</v>
      </c>
      <c r="AI3267">
        <v>120</v>
      </c>
      <c r="AJ3267" s="73">
        <v>60.332753131001901</v>
      </c>
      <c r="AK3267">
        <v>1555</v>
      </c>
      <c r="AL3267">
        <v>0.99114607732926996</v>
      </c>
      <c r="AM3267">
        <v>1.2853444763586901E-2</v>
      </c>
      <c r="AN3267">
        <v>19</v>
      </c>
      <c r="AO3267">
        <v>7.09474818333415E-2</v>
      </c>
      <c r="AP3267">
        <v>24</v>
      </c>
      <c r="AQ3267">
        <v>1615</v>
      </c>
      <c r="AR3267">
        <v>0.99950710783514496</v>
      </c>
      <c r="AS3267">
        <v>4.4423334395665096E-3</v>
      </c>
      <c r="AT3267">
        <v>1</v>
      </c>
      <c r="AU3267">
        <v>9.4758065140696096E-3</v>
      </c>
      <c r="AV3267">
        <v>13</v>
      </c>
      <c r="AW3267">
        <v>1616</v>
      </c>
      <c r="AX3267">
        <v>0.99958203979209903</v>
      </c>
      <c r="AY3267" s="73">
        <v>55.964611318434002</v>
      </c>
      <c r="AZ3267">
        <v>1555</v>
      </c>
      <c r="BA3267">
        <v>0.99114607732926996</v>
      </c>
      <c r="BB3267">
        <v>1554</v>
      </c>
      <c r="BC3267">
        <v>0.90362604569498295</v>
      </c>
      <c r="BD3267">
        <v>37</v>
      </c>
      <c r="BE3267">
        <v>2.4933580306819799E-2</v>
      </c>
      <c r="BF3267">
        <v>58.157716030893901</v>
      </c>
      <c r="BG3267">
        <v>56.237298091371002</v>
      </c>
      <c r="BH3267">
        <v>55.964611318434002</v>
      </c>
      <c r="BI3267">
        <v>60.332753131001901</v>
      </c>
    </row>
    <row r="3268" spans="1:61" x14ac:dyDescent="0.25">
      <c r="A3268" s="10" t="str">
        <f>VLOOKUP(D3268,'Index-Relations'!E:F,2,FALSE)</f>
        <v>BM</v>
      </c>
      <c r="B3268" t="s">
        <v>3450</v>
      </c>
      <c r="C3268" s="53" t="s">
        <v>2768</v>
      </c>
      <c r="D3268" s="59" t="s">
        <v>2868</v>
      </c>
      <c r="E3268" s="59" t="s">
        <v>6684</v>
      </c>
      <c r="F3268" t="s">
        <v>1358</v>
      </c>
      <c r="G3268" t="s">
        <v>968</v>
      </c>
      <c r="H3268" t="s">
        <v>1359</v>
      </c>
      <c r="I3268" s="52">
        <v>45383</v>
      </c>
      <c r="J3268" t="s">
        <v>2457</v>
      </c>
      <c r="K3268">
        <v>1627</v>
      </c>
      <c r="L3268">
        <v>64.396917970084303</v>
      </c>
      <c r="M3268">
        <v>1553</v>
      </c>
      <c r="N3268">
        <v>0.991602419717317</v>
      </c>
      <c r="O3268">
        <v>62.474276506599701</v>
      </c>
      <c r="P3268">
        <v>1553</v>
      </c>
      <c r="Q3268">
        <v>0.991602419717317</v>
      </c>
      <c r="R3268">
        <v>1432</v>
      </c>
      <c r="S3268">
        <v>0.96305237344934602</v>
      </c>
      <c r="T3268">
        <v>42.202434827133303</v>
      </c>
      <c r="U3268">
        <v>0.79260878397967405</v>
      </c>
      <c r="V3268">
        <v>1223</v>
      </c>
      <c r="W3268">
        <v>9.3516511512753295E-2</v>
      </c>
      <c r="X3268">
        <v>274</v>
      </c>
      <c r="Y3268">
        <v>1571</v>
      </c>
      <c r="Z3268">
        <v>0.989738396465484</v>
      </c>
      <c r="AA3268">
        <v>152.418527508528</v>
      </c>
      <c r="AB3268">
        <v>945</v>
      </c>
      <c r="AC3268">
        <v>0.78608142257401203</v>
      </c>
      <c r="AD3268">
        <v>625</v>
      </c>
      <c r="AE3268">
        <v>0.203365954072038</v>
      </c>
      <c r="AF3268">
        <v>57</v>
      </c>
      <c r="AG3268">
        <v>1.0552623353949599E-2</v>
      </c>
      <c r="AH3268">
        <v>2.1815881975127301E-3</v>
      </c>
      <c r="AI3268">
        <v>120</v>
      </c>
      <c r="AJ3268">
        <v>66.056318421194305</v>
      </c>
      <c r="AK3268">
        <v>1553</v>
      </c>
      <c r="AL3268">
        <v>0.991602419717317</v>
      </c>
      <c r="AM3268">
        <v>1.26283086651942E-2</v>
      </c>
      <c r="AN3268">
        <v>19</v>
      </c>
      <c r="AO3268">
        <v>6.5911573964001699E-2</v>
      </c>
      <c r="AP3268">
        <v>24</v>
      </c>
      <c r="AQ3268">
        <v>1615</v>
      </c>
      <c r="AR3268">
        <v>0.99954136708746999</v>
      </c>
      <c r="AS3268">
        <v>4.7175693909688697E-3</v>
      </c>
      <c r="AT3268">
        <v>1</v>
      </c>
      <c r="AU3268">
        <v>9.3639903520695202E-3</v>
      </c>
      <c r="AV3268">
        <v>13</v>
      </c>
      <c r="AW3268">
        <v>1616</v>
      </c>
      <c r="AX3268">
        <v>0.99960878008695997</v>
      </c>
      <c r="AY3268">
        <v>61.538794344030201</v>
      </c>
      <c r="AZ3268">
        <v>1553</v>
      </c>
      <c r="BA3268">
        <v>0.991602419717317</v>
      </c>
      <c r="BB3268">
        <v>1554</v>
      </c>
      <c r="BC3268">
        <v>0.90896575876496799</v>
      </c>
      <c r="BD3268">
        <v>37</v>
      </c>
      <c r="BE3268">
        <v>2.4664034358501001E-2</v>
      </c>
      <c r="BF3268">
        <v>58.615782808797903</v>
      </c>
      <c r="BG3268">
        <v>56.577218784616001</v>
      </c>
      <c r="BH3268">
        <v>56.432676980936002</v>
      </c>
      <c r="BI3268">
        <v>60.888221590985999</v>
      </c>
    </row>
    <row r="3269" spans="1:61" x14ac:dyDescent="0.25">
      <c r="A3269" s="10" t="str">
        <f>VLOOKUP(D3269,'Index-Relations'!E:F,2,FALSE)</f>
        <v>BM</v>
      </c>
      <c r="B3269" t="s">
        <v>3450</v>
      </c>
      <c r="C3269" s="53" t="s">
        <v>2769</v>
      </c>
      <c r="D3269" s="59" t="s">
        <v>2868</v>
      </c>
      <c r="E3269" s="59" t="s">
        <v>6685</v>
      </c>
      <c r="F3269" t="s">
        <v>1358</v>
      </c>
      <c r="G3269" t="s">
        <v>968</v>
      </c>
      <c r="H3269" t="s">
        <v>1359</v>
      </c>
      <c r="I3269" s="52">
        <v>45352</v>
      </c>
      <c r="J3269" t="s">
        <v>2457</v>
      </c>
      <c r="K3269">
        <v>1622</v>
      </c>
      <c r="L3269">
        <v>63.641515129804098</v>
      </c>
      <c r="M3269">
        <v>1545</v>
      </c>
      <c r="N3269">
        <v>0.99167903814967595</v>
      </c>
      <c r="O3269">
        <v>61.670122526598199</v>
      </c>
      <c r="P3269">
        <v>1545</v>
      </c>
      <c r="Q3269">
        <v>0.99167903814967595</v>
      </c>
      <c r="R3269">
        <v>1433</v>
      </c>
      <c r="S3269">
        <v>0.96228816981513299</v>
      </c>
      <c r="T3269">
        <v>42.114882410210697</v>
      </c>
      <c r="U3269">
        <v>0.76391891087962904</v>
      </c>
      <c r="V3269">
        <v>1215</v>
      </c>
      <c r="W3269">
        <v>8.3851986532698597E-2</v>
      </c>
      <c r="X3269">
        <v>242</v>
      </c>
      <c r="Y3269">
        <v>1572</v>
      </c>
      <c r="Z3269">
        <v>0.99098886282105803</v>
      </c>
      <c r="AA3269">
        <v>155.18102976475299</v>
      </c>
      <c r="AB3269">
        <v>947</v>
      </c>
      <c r="AC3269">
        <v>0.78190850246458199</v>
      </c>
      <c r="AD3269">
        <v>624</v>
      </c>
      <c r="AE3269">
        <v>0.20883432629858201</v>
      </c>
      <c r="AF3269">
        <v>51</v>
      </c>
      <c r="AG3269">
        <v>9.25717123683578E-3</v>
      </c>
      <c r="AH3269">
        <v>1.5693098192769901E-3</v>
      </c>
      <c r="AI3269">
        <v>93</v>
      </c>
      <c r="AJ3269">
        <v>65.277891316677398</v>
      </c>
      <c r="AK3269">
        <v>1545</v>
      </c>
      <c r="AL3269">
        <v>0.99167903814967595</v>
      </c>
      <c r="AM3269">
        <v>1.33067885595345E-2</v>
      </c>
      <c r="AN3269">
        <v>19</v>
      </c>
      <c r="AO3269">
        <v>6.4384577407775603E-2</v>
      </c>
      <c r="AP3269">
        <v>24</v>
      </c>
      <c r="AQ3269">
        <v>1611</v>
      </c>
      <c r="AR3269">
        <v>0.999506597493795</v>
      </c>
      <c r="AS3269">
        <v>4.5984195167119903E-3</v>
      </c>
      <c r="AT3269">
        <v>1</v>
      </c>
      <c r="AU3269">
        <v>9.3266893951318101E-3</v>
      </c>
      <c r="AV3269">
        <v>13</v>
      </c>
      <c r="AW3269">
        <v>1608</v>
      </c>
      <c r="AX3269">
        <v>0.99913415864829302</v>
      </c>
      <c r="AY3269">
        <v>60.863196754897402</v>
      </c>
      <c r="AZ3269">
        <v>1545</v>
      </c>
      <c r="BA3269">
        <v>0.99167903814967595</v>
      </c>
      <c r="BB3269">
        <v>1550</v>
      </c>
      <c r="BC3269">
        <v>0.90978805287965503</v>
      </c>
      <c r="BD3269">
        <v>37</v>
      </c>
      <c r="BE3269">
        <v>2.5333967206364001E-2</v>
      </c>
      <c r="BF3269">
        <v>58.036628893335198</v>
      </c>
      <c r="BG3269">
        <v>56.0708707908002</v>
      </c>
      <c r="BH3269">
        <v>55.949465120941198</v>
      </c>
      <c r="BI3269">
        <v>60.179597492082202</v>
      </c>
    </row>
    <row r="3270" spans="1:61" x14ac:dyDescent="0.25">
      <c r="A3270" s="10" t="str">
        <f>VLOOKUP(D3270,'Index-Relations'!E:F,2,FALSE)</f>
        <v>BM</v>
      </c>
      <c r="B3270" t="s">
        <v>3450</v>
      </c>
      <c r="C3270" s="53" t="s">
        <v>2770</v>
      </c>
      <c r="D3270" s="59" t="s">
        <v>2868</v>
      </c>
      <c r="E3270" s="59" t="s">
        <v>6686</v>
      </c>
      <c r="F3270" t="s">
        <v>1358</v>
      </c>
      <c r="G3270" t="s">
        <v>968</v>
      </c>
      <c r="H3270" t="s">
        <v>1359</v>
      </c>
      <c r="I3270" s="52">
        <v>45323</v>
      </c>
      <c r="J3270" t="s">
        <v>2457</v>
      </c>
      <c r="K3270">
        <v>1622</v>
      </c>
      <c r="L3270">
        <v>63.776955688570602</v>
      </c>
      <c r="M3270">
        <v>1541</v>
      </c>
      <c r="N3270">
        <v>0.99125727203828196</v>
      </c>
      <c r="O3270">
        <v>61.725361900143703</v>
      </c>
      <c r="P3270">
        <v>1541</v>
      </c>
      <c r="Q3270">
        <v>0.99125727203828196</v>
      </c>
      <c r="R3270">
        <v>1433</v>
      </c>
      <c r="S3270">
        <v>0.96453998919545403</v>
      </c>
      <c r="T3270">
        <v>42.0211732333265</v>
      </c>
      <c r="U3270">
        <v>0.761761407574854</v>
      </c>
      <c r="V3270">
        <v>1209</v>
      </c>
      <c r="W3270">
        <v>8.1981326976119595E-2</v>
      </c>
      <c r="X3270">
        <v>234</v>
      </c>
      <c r="Y3270">
        <v>1571</v>
      </c>
      <c r="Z3270">
        <v>0.99136101924039</v>
      </c>
      <c r="AA3270">
        <v>161.64555442167699</v>
      </c>
      <c r="AB3270">
        <v>947</v>
      </c>
      <c r="AC3270">
        <v>0.78561531794610195</v>
      </c>
      <c r="AD3270">
        <v>623</v>
      </c>
      <c r="AE3270">
        <v>0.20549801582609201</v>
      </c>
      <c r="AF3270">
        <v>52</v>
      </c>
      <c r="AG3270">
        <v>8.8866662278046203E-3</v>
      </c>
      <c r="AH3270">
        <v>1.450258373445E-3</v>
      </c>
      <c r="AI3270">
        <v>87</v>
      </c>
      <c r="AJ3270">
        <v>65.390527575320107</v>
      </c>
      <c r="AK3270">
        <v>1541</v>
      </c>
      <c r="AL3270">
        <v>0.99125727203828196</v>
      </c>
      <c r="AM3270">
        <v>1.31295984182977E-2</v>
      </c>
      <c r="AN3270">
        <v>19</v>
      </c>
      <c r="AO3270">
        <v>6.5900593746761896E-2</v>
      </c>
      <c r="AP3270">
        <v>24</v>
      </c>
      <c r="AQ3270">
        <v>1607</v>
      </c>
      <c r="AR3270">
        <v>0.999111782523039</v>
      </c>
      <c r="AS3270">
        <v>4.8427029767918002E-3</v>
      </c>
      <c r="AT3270">
        <v>1</v>
      </c>
      <c r="AU3270">
        <v>9.4540804499774894E-3</v>
      </c>
      <c r="AV3270">
        <v>13</v>
      </c>
      <c r="AW3270">
        <v>1608</v>
      </c>
      <c r="AX3270">
        <v>0.99918231696498605</v>
      </c>
      <c r="AY3270">
        <v>61.0941714183502</v>
      </c>
      <c r="AZ3270">
        <v>1541</v>
      </c>
      <c r="BA3270">
        <v>0.99125727203828196</v>
      </c>
      <c r="BB3270">
        <v>1544</v>
      </c>
      <c r="BC3270">
        <v>0.90622806928615995</v>
      </c>
      <c r="BD3270">
        <v>39</v>
      </c>
      <c r="BE3270">
        <v>2.6983119490116898E-2</v>
      </c>
      <c r="BF3270">
        <v>58.186212349172798</v>
      </c>
      <c r="BG3270">
        <v>56.1406568630699</v>
      </c>
      <c r="BH3270">
        <v>56.189412546560099</v>
      </c>
      <c r="BI3270">
        <v>60.315315505842001</v>
      </c>
    </row>
    <row r="3271" spans="1:61" x14ac:dyDescent="0.25">
      <c r="A3271" s="10" t="str">
        <f>VLOOKUP(D3271,'Index-Relations'!E:F,2,FALSE)</f>
        <v>BM</v>
      </c>
      <c r="B3271" t="s">
        <v>3450</v>
      </c>
      <c r="C3271" s="53" t="s">
        <v>2760</v>
      </c>
      <c r="D3271" s="59" t="s">
        <v>2870</v>
      </c>
      <c r="E3271" s="59" t="s">
        <v>6687</v>
      </c>
      <c r="F3271" t="s">
        <v>1364</v>
      </c>
      <c r="G3271" t="s">
        <v>183</v>
      </c>
      <c r="H3271" t="s">
        <v>1365</v>
      </c>
      <c r="I3271" s="52">
        <v>45658</v>
      </c>
      <c r="J3271" t="s">
        <v>2457</v>
      </c>
      <c r="K3271">
        <v>2179</v>
      </c>
      <c r="L3271" s="73">
        <v>55.459263536966901</v>
      </c>
      <c r="M3271">
        <v>1913</v>
      </c>
      <c r="N3271">
        <v>0.97736298838202496</v>
      </c>
      <c r="O3271" s="73">
        <v>53.705273239154899</v>
      </c>
      <c r="P3271">
        <v>1913</v>
      </c>
      <c r="Q3271">
        <v>0.97736298838202496</v>
      </c>
      <c r="R3271">
        <v>1815</v>
      </c>
      <c r="S3271">
        <v>0.94234726053275997</v>
      </c>
      <c r="T3271">
        <v>40.928444568645403</v>
      </c>
      <c r="U3271">
        <v>0.75297139705443905</v>
      </c>
      <c r="V3271">
        <v>1624</v>
      </c>
      <c r="W3271">
        <v>0.117884890989106</v>
      </c>
      <c r="X3271">
        <v>346</v>
      </c>
      <c r="Y3271">
        <v>2110</v>
      </c>
      <c r="Z3271">
        <v>0.99187656480637698</v>
      </c>
      <c r="AA3271">
        <v>150.25181323899699</v>
      </c>
      <c r="AB3271">
        <v>1404</v>
      </c>
      <c r="AC3271">
        <v>0.82505860874895398</v>
      </c>
      <c r="AD3271">
        <v>705</v>
      </c>
      <c r="AE3271">
        <v>0.16672415994210599</v>
      </c>
      <c r="AF3271">
        <v>70</v>
      </c>
      <c r="AG3271">
        <v>8.2172313089397195E-3</v>
      </c>
      <c r="AH3271">
        <v>3.9507979882095002E-3</v>
      </c>
      <c r="AI3271">
        <v>177</v>
      </c>
      <c r="AJ3271" s="73">
        <v>56.671313206878999</v>
      </c>
      <c r="AK3271">
        <v>1913</v>
      </c>
      <c r="AL3271">
        <v>0.97736298838202496</v>
      </c>
      <c r="AM3271">
        <v>1.5327935759936399E-2</v>
      </c>
      <c r="AN3271">
        <v>24</v>
      </c>
      <c r="AO3271">
        <v>7.5812730848120305E-2</v>
      </c>
      <c r="AP3271">
        <v>31</v>
      </c>
      <c r="AQ3271">
        <v>2135</v>
      </c>
      <c r="AR3271">
        <v>0.99706327141006101</v>
      </c>
      <c r="AS3271">
        <v>3.7102424330787598E-3</v>
      </c>
      <c r="AT3271">
        <v>2</v>
      </c>
      <c r="AU3271">
        <v>3.1225114226191598E-3</v>
      </c>
      <c r="AV3271">
        <v>8</v>
      </c>
      <c r="AW3271">
        <v>2137</v>
      </c>
      <c r="AX3271">
        <v>0.99709510162217796</v>
      </c>
      <c r="AY3271" s="73">
        <v>53.928224627451897</v>
      </c>
      <c r="AZ3271">
        <v>1913</v>
      </c>
      <c r="BA3271">
        <v>0.97736298838202496</v>
      </c>
      <c r="BB3271">
        <v>2063</v>
      </c>
      <c r="BC3271">
        <v>0.89824637240873595</v>
      </c>
      <c r="BD3271">
        <v>41</v>
      </c>
      <c r="BE3271">
        <v>2.3004168153204899E-2</v>
      </c>
      <c r="BF3271">
        <v>55.459263536966901</v>
      </c>
      <c r="BG3271">
        <v>53.705273239154899</v>
      </c>
      <c r="BH3271">
        <v>53.928224627451897</v>
      </c>
      <c r="BI3271">
        <v>56.671313206878999</v>
      </c>
    </row>
    <row r="3272" spans="1:61" x14ac:dyDescent="0.25">
      <c r="A3272" s="10" t="str">
        <f>VLOOKUP(D3272,'Index-Relations'!E:F,2,FALSE)</f>
        <v>BM</v>
      </c>
      <c r="B3272" t="s">
        <v>3450</v>
      </c>
      <c r="C3272" s="53" t="s">
        <v>2761</v>
      </c>
      <c r="D3272" s="59" t="s">
        <v>2870</v>
      </c>
      <c r="E3272" s="59" t="s">
        <v>6688</v>
      </c>
      <c r="F3272" t="s">
        <v>1364</v>
      </c>
      <c r="G3272" t="s">
        <v>183</v>
      </c>
      <c r="H3272" t="s">
        <v>1365</v>
      </c>
      <c r="I3272" s="52">
        <v>45628</v>
      </c>
      <c r="J3272" t="s">
        <v>2457</v>
      </c>
      <c r="K3272">
        <v>2171</v>
      </c>
      <c r="L3272" s="73">
        <v>55.388015327715998</v>
      </c>
      <c r="M3272">
        <v>1914</v>
      </c>
      <c r="N3272">
        <v>0.97824924733381502</v>
      </c>
      <c r="O3272" s="73">
        <v>53.568173719421999</v>
      </c>
      <c r="P3272">
        <v>1914</v>
      </c>
      <c r="Q3272">
        <v>0.97824924733381502</v>
      </c>
      <c r="R3272">
        <v>1815</v>
      </c>
      <c r="S3272">
        <v>0.94262227383547603</v>
      </c>
      <c r="T3272">
        <v>40.988253398408297</v>
      </c>
      <c r="U3272">
        <v>0.76157878249502997</v>
      </c>
      <c r="V3272">
        <v>1606</v>
      </c>
      <c r="W3272">
        <v>0.126290874648327</v>
      </c>
      <c r="X3272">
        <v>344</v>
      </c>
      <c r="Y3272">
        <v>2084</v>
      </c>
      <c r="Z3272">
        <v>0.98996720934870597</v>
      </c>
      <c r="AA3272">
        <v>136.837127566139</v>
      </c>
      <c r="AB3272">
        <v>1360</v>
      </c>
      <c r="AC3272">
        <v>0.81910983175687302</v>
      </c>
      <c r="AD3272">
        <v>718</v>
      </c>
      <c r="AE3272">
        <v>0.17037725210353499</v>
      </c>
      <c r="AF3272">
        <v>93</v>
      </c>
      <c r="AG3272">
        <v>1.05129161395917E-2</v>
      </c>
      <c r="AH3272">
        <v>3.9769021313468701E-3</v>
      </c>
      <c r="AI3272">
        <v>177</v>
      </c>
      <c r="AJ3272" s="73">
        <v>56.634558979037003</v>
      </c>
      <c r="AK3272">
        <v>1914</v>
      </c>
      <c r="AL3272">
        <v>0.97824924733381502</v>
      </c>
      <c r="AM3272">
        <v>1.64251316262648E-2</v>
      </c>
      <c r="AN3272">
        <v>24</v>
      </c>
      <c r="AO3272">
        <v>7.5265625839227093E-2</v>
      </c>
      <c r="AP3272">
        <v>31</v>
      </c>
      <c r="AQ3272">
        <v>2134</v>
      </c>
      <c r="AR3272">
        <v>0.99739965996217705</v>
      </c>
      <c r="AS3272">
        <v>3.8984889555706398E-3</v>
      </c>
      <c r="AT3272">
        <v>2</v>
      </c>
      <c r="AU3272">
        <v>3.0611161876327102E-3</v>
      </c>
      <c r="AV3272">
        <v>8</v>
      </c>
      <c r="AW3272">
        <v>2124</v>
      </c>
      <c r="AX3272">
        <v>0.99697672516176805</v>
      </c>
      <c r="AY3272" s="73">
        <v>53.825784736678997</v>
      </c>
      <c r="AZ3272">
        <v>1914</v>
      </c>
      <c r="BA3272">
        <v>0.97824924733381502</v>
      </c>
      <c r="BB3272">
        <v>2062</v>
      </c>
      <c r="BC3272">
        <v>0.89782139097681501</v>
      </c>
      <c r="BD3272">
        <v>41</v>
      </c>
      <c r="BE3272">
        <v>2.4312643146135099E-2</v>
      </c>
      <c r="BF3272">
        <v>55.388015327715998</v>
      </c>
      <c r="BG3272">
        <v>53.568173719421999</v>
      </c>
      <c r="BH3272">
        <v>53.825784736678997</v>
      </c>
      <c r="BI3272">
        <v>56.634558979037003</v>
      </c>
    </row>
    <row r="3273" spans="1:61" x14ac:dyDescent="0.25">
      <c r="A3273" s="10" t="str">
        <f>VLOOKUP(D3273,'Index-Relations'!E:F,2,FALSE)</f>
        <v>BM</v>
      </c>
      <c r="B3273" t="s">
        <v>3450</v>
      </c>
      <c r="C3273" s="53" t="s">
        <v>2762</v>
      </c>
      <c r="D3273" s="59" t="s">
        <v>2870</v>
      </c>
      <c r="E3273" s="59" t="s">
        <v>6689</v>
      </c>
      <c r="F3273" t="s">
        <v>1364</v>
      </c>
      <c r="G3273" t="s">
        <v>183</v>
      </c>
      <c r="H3273" t="s">
        <v>1365</v>
      </c>
      <c r="I3273" s="52">
        <v>45597</v>
      </c>
      <c r="J3273" t="s">
        <v>2457</v>
      </c>
      <c r="K3273">
        <v>2172</v>
      </c>
      <c r="L3273" s="73">
        <v>55.455438219776902</v>
      </c>
      <c r="M3273">
        <v>1915</v>
      </c>
      <c r="N3273">
        <v>0.97887571362145098</v>
      </c>
      <c r="O3273" s="73">
        <v>53.662365169106003</v>
      </c>
      <c r="P3273">
        <v>1915</v>
      </c>
      <c r="Q3273">
        <v>0.97887571362145098</v>
      </c>
      <c r="R3273">
        <v>1816</v>
      </c>
      <c r="S3273">
        <v>0.942512693996301</v>
      </c>
      <c r="T3273">
        <v>41.087864421145497</v>
      </c>
      <c r="U3273">
        <v>0.763763230617031</v>
      </c>
      <c r="V3273">
        <v>1593</v>
      </c>
      <c r="W3273">
        <v>0.12652702809257599</v>
      </c>
      <c r="X3273">
        <v>343</v>
      </c>
      <c r="Y3273">
        <v>2067</v>
      </c>
      <c r="Z3273">
        <v>0.98787132500105701</v>
      </c>
      <c r="AA3273">
        <v>134.90658763316901</v>
      </c>
      <c r="AB3273">
        <v>1326</v>
      </c>
      <c r="AC3273">
        <v>0.81546017586055697</v>
      </c>
      <c r="AD3273">
        <v>740</v>
      </c>
      <c r="AE3273">
        <v>0.17231987077233901</v>
      </c>
      <c r="AF3273">
        <v>106</v>
      </c>
      <c r="AG3273">
        <v>1.22199533671031E-2</v>
      </c>
      <c r="AH3273">
        <v>3.9580705704367796E-3</v>
      </c>
      <c r="AI3273">
        <v>175</v>
      </c>
      <c r="AJ3273" s="73">
        <v>56.696794215830003</v>
      </c>
      <c r="AK3273">
        <v>1915</v>
      </c>
      <c r="AL3273">
        <v>0.97887571362145098</v>
      </c>
      <c r="AM3273">
        <v>1.7211028407003202E-2</v>
      </c>
      <c r="AN3273">
        <v>24</v>
      </c>
      <c r="AO3273">
        <v>7.4016829583300803E-2</v>
      </c>
      <c r="AP3273">
        <v>31</v>
      </c>
      <c r="AQ3273">
        <v>2122</v>
      </c>
      <c r="AR3273">
        <v>0.99707990173336103</v>
      </c>
      <c r="AS3273">
        <v>3.6880238464099199E-3</v>
      </c>
      <c r="AT3273">
        <v>2</v>
      </c>
      <c r="AU3273">
        <v>8.5446669743327007E-3</v>
      </c>
      <c r="AV3273">
        <v>11</v>
      </c>
      <c r="AW3273">
        <v>2125</v>
      </c>
      <c r="AX3273">
        <v>0.99715885321591402</v>
      </c>
      <c r="AY3273" s="73">
        <v>53.869516775189901</v>
      </c>
      <c r="AZ3273">
        <v>1915</v>
      </c>
      <c r="BA3273">
        <v>0.97887571362145098</v>
      </c>
      <c r="BB3273">
        <v>2051</v>
      </c>
      <c r="BC3273">
        <v>0.89843275976453796</v>
      </c>
      <c r="BD3273">
        <v>40</v>
      </c>
      <c r="BE3273">
        <v>2.4630312385522199E-2</v>
      </c>
      <c r="BF3273">
        <v>55.455438219776902</v>
      </c>
      <c r="BG3273">
        <v>53.662365169106003</v>
      </c>
      <c r="BH3273">
        <v>53.869516775189901</v>
      </c>
      <c r="BI3273">
        <v>56.696794215830003</v>
      </c>
    </row>
    <row r="3274" spans="1:61" x14ac:dyDescent="0.25">
      <c r="A3274" s="10" t="str">
        <f>VLOOKUP(D3274,'Index-Relations'!E:F,2,FALSE)</f>
        <v>BM</v>
      </c>
      <c r="B3274" t="s">
        <v>3450</v>
      </c>
      <c r="C3274" s="53" t="s">
        <v>2763</v>
      </c>
      <c r="D3274" s="59" t="s">
        <v>2870</v>
      </c>
      <c r="E3274" s="59" t="s">
        <v>6690</v>
      </c>
      <c r="F3274" t="s">
        <v>1364</v>
      </c>
      <c r="G3274" t="s">
        <v>183</v>
      </c>
      <c r="H3274" t="s">
        <v>1365</v>
      </c>
      <c r="I3274" s="52">
        <v>45566</v>
      </c>
      <c r="J3274" t="s">
        <v>2457</v>
      </c>
      <c r="K3274">
        <v>2171</v>
      </c>
      <c r="L3274" s="73">
        <v>55.0576900266569</v>
      </c>
      <c r="M3274">
        <v>1915</v>
      </c>
      <c r="N3274">
        <v>0.97961345971481895</v>
      </c>
      <c r="O3274" s="73">
        <v>53.256824151971003</v>
      </c>
      <c r="P3274">
        <v>1915</v>
      </c>
      <c r="Q3274">
        <v>0.97961345971481895</v>
      </c>
      <c r="R3274">
        <v>1816</v>
      </c>
      <c r="S3274">
        <v>0.94311529189207799</v>
      </c>
      <c r="T3274">
        <v>40.975171735868599</v>
      </c>
      <c r="U3274">
        <v>0.76404553188817004</v>
      </c>
      <c r="V3274">
        <v>1582</v>
      </c>
      <c r="W3274">
        <v>0.12935864875650299</v>
      </c>
      <c r="X3274">
        <v>340</v>
      </c>
      <c r="Y3274">
        <v>2053</v>
      </c>
      <c r="Z3274">
        <v>0.98654990429189604</v>
      </c>
      <c r="AA3274">
        <v>133.81164366206599</v>
      </c>
      <c r="AB3274">
        <v>1308</v>
      </c>
      <c r="AC3274">
        <v>0.81172215351941202</v>
      </c>
      <c r="AD3274">
        <v>744</v>
      </c>
      <c r="AE3274">
        <v>0.174728290211073</v>
      </c>
      <c r="AF3274">
        <v>119</v>
      </c>
      <c r="AG3274">
        <v>1.35495562695137E-2</v>
      </c>
      <c r="AH3274">
        <v>4.0495713137062303E-3</v>
      </c>
      <c r="AI3274">
        <v>176</v>
      </c>
      <c r="AJ3274" s="73">
        <v>56.330974497568903</v>
      </c>
      <c r="AK3274">
        <v>1915</v>
      </c>
      <c r="AL3274">
        <v>0.97961345971481895</v>
      </c>
      <c r="AM3274">
        <v>1.7748225398902601E-2</v>
      </c>
      <c r="AN3274">
        <v>24</v>
      </c>
      <c r="AO3274">
        <v>7.7379729468021005E-2</v>
      </c>
      <c r="AP3274">
        <v>31</v>
      </c>
      <c r="AQ3274">
        <v>2122</v>
      </c>
      <c r="AR3274">
        <v>0.99735511754148498</v>
      </c>
      <c r="AS3274">
        <v>3.6113286712899902E-3</v>
      </c>
      <c r="AT3274">
        <v>2</v>
      </c>
      <c r="AU3274">
        <v>8.52407632937352E-3</v>
      </c>
      <c r="AV3274">
        <v>11</v>
      </c>
      <c r="AW3274">
        <v>2125</v>
      </c>
      <c r="AX3274">
        <v>0.99743353187103601</v>
      </c>
      <c r="AY3274" s="73">
        <v>53.440988682879997</v>
      </c>
      <c r="AZ3274">
        <v>1915</v>
      </c>
      <c r="BA3274">
        <v>0.97961345971481895</v>
      </c>
      <c r="BB3274">
        <v>2051</v>
      </c>
      <c r="BC3274">
        <v>0.89487174700989802</v>
      </c>
      <c r="BD3274">
        <v>40</v>
      </c>
      <c r="BE3274">
        <v>2.5103641063565399E-2</v>
      </c>
      <c r="BF3274">
        <v>55.0576900266569</v>
      </c>
      <c r="BG3274">
        <v>53.256824151971003</v>
      </c>
      <c r="BH3274">
        <v>53.440988682879997</v>
      </c>
      <c r="BI3274">
        <v>56.330974497568903</v>
      </c>
    </row>
    <row r="3275" spans="1:61" x14ac:dyDescent="0.25">
      <c r="A3275" s="10" t="str">
        <f>VLOOKUP(D3275,'Index-Relations'!E:F,2,FALSE)</f>
        <v>BM</v>
      </c>
      <c r="B3275" t="s">
        <v>3450</v>
      </c>
      <c r="C3275" s="53" t="s">
        <v>2764</v>
      </c>
      <c r="D3275" s="59" t="s">
        <v>2870</v>
      </c>
      <c r="E3275" s="59" t="s">
        <v>6691</v>
      </c>
      <c r="F3275" t="s">
        <v>1364</v>
      </c>
      <c r="G3275" t="s">
        <v>183</v>
      </c>
      <c r="H3275" t="s">
        <v>1365</v>
      </c>
      <c r="I3275" s="52">
        <v>45537</v>
      </c>
      <c r="J3275" t="s">
        <v>2457</v>
      </c>
      <c r="K3275">
        <v>1834</v>
      </c>
      <c r="L3275" s="73">
        <v>56.315565287406997</v>
      </c>
      <c r="M3275">
        <v>1724</v>
      </c>
      <c r="N3275">
        <v>0.98878755986755595</v>
      </c>
      <c r="O3275" s="73">
        <v>54.440604881135897</v>
      </c>
      <c r="P3275">
        <v>1724</v>
      </c>
      <c r="Q3275">
        <v>0.98878755986755595</v>
      </c>
      <c r="R3275">
        <v>1582</v>
      </c>
      <c r="S3275">
        <v>0.95364520327104496</v>
      </c>
      <c r="T3275">
        <v>41.188212290387902</v>
      </c>
      <c r="U3275">
        <v>0.77118555089450103</v>
      </c>
      <c r="V3275">
        <v>1342</v>
      </c>
      <c r="W3275">
        <v>0.13358707486072499</v>
      </c>
      <c r="X3275">
        <v>312</v>
      </c>
      <c r="Y3275">
        <v>1758</v>
      </c>
      <c r="Z3275">
        <v>0.98957240066790597</v>
      </c>
      <c r="AA3275">
        <v>146.16063006944901</v>
      </c>
      <c r="AB3275">
        <v>1158</v>
      </c>
      <c r="AC3275">
        <v>0.80975749315980705</v>
      </c>
      <c r="AD3275">
        <v>600</v>
      </c>
      <c r="AE3275">
        <v>0.179937573454032</v>
      </c>
      <c r="AF3275">
        <v>76</v>
      </c>
      <c r="AG3275">
        <v>1.0304933386159801E-2</v>
      </c>
      <c r="AH3275">
        <v>3.88217942789969E-3</v>
      </c>
      <c r="AI3275">
        <v>153</v>
      </c>
      <c r="AJ3275" s="73">
        <v>57.418797280523897</v>
      </c>
      <c r="AK3275">
        <v>1724</v>
      </c>
      <c r="AL3275">
        <v>0.98878755986755595</v>
      </c>
      <c r="AM3275">
        <v>1.7449217866290501E-2</v>
      </c>
      <c r="AN3275">
        <v>22</v>
      </c>
      <c r="AO3275">
        <v>7.7902889271318498E-2</v>
      </c>
      <c r="AP3275">
        <v>28</v>
      </c>
      <c r="AQ3275">
        <v>1818</v>
      </c>
      <c r="AR3275">
        <v>0.99911078824578803</v>
      </c>
      <c r="AS3275">
        <v>3.89815826800066E-3</v>
      </c>
      <c r="AT3275">
        <v>1</v>
      </c>
      <c r="AU3275">
        <v>8.0369861573446506E-3</v>
      </c>
      <c r="AV3275">
        <v>11</v>
      </c>
      <c r="AW3275">
        <v>1819</v>
      </c>
      <c r="AX3275">
        <v>0.99916882739610202</v>
      </c>
      <c r="AY3275" s="73">
        <v>54.822735912626001</v>
      </c>
      <c r="AZ3275">
        <v>1724</v>
      </c>
      <c r="BA3275">
        <v>0.98878755986755595</v>
      </c>
      <c r="BB3275">
        <v>1751</v>
      </c>
      <c r="BC3275">
        <v>0.89522489111543901</v>
      </c>
      <c r="BD3275">
        <v>39</v>
      </c>
      <c r="BE3275">
        <v>2.5983007859029902E-2</v>
      </c>
      <c r="BF3275">
        <v>56.315565287406997</v>
      </c>
      <c r="BG3275">
        <v>54.440604881135897</v>
      </c>
      <c r="BH3275">
        <v>54.822735912626001</v>
      </c>
      <c r="BI3275">
        <v>57.418797280523897</v>
      </c>
    </row>
    <row r="3276" spans="1:61" x14ac:dyDescent="0.25">
      <c r="A3276" s="10" t="str">
        <f>VLOOKUP(D3276,'Index-Relations'!E:F,2,FALSE)</f>
        <v>BM</v>
      </c>
      <c r="B3276" t="s">
        <v>3450</v>
      </c>
      <c r="C3276" s="53" t="s">
        <v>3350</v>
      </c>
      <c r="D3276" s="59" t="s">
        <v>2870</v>
      </c>
      <c r="E3276" s="59" t="s">
        <v>6692</v>
      </c>
      <c r="F3276" t="s">
        <v>1364</v>
      </c>
      <c r="G3276" t="s">
        <v>183</v>
      </c>
      <c r="H3276" t="s">
        <v>1365</v>
      </c>
      <c r="I3276" s="52">
        <v>45505</v>
      </c>
      <c r="J3276" t="s">
        <v>2457</v>
      </c>
      <c r="K3276">
        <v>1835</v>
      </c>
      <c r="L3276" s="73">
        <v>55.891402159348999</v>
      </c>
      <c r="M3276">
        <v>1725</v>
      </c>
      <c r="N3276">
        <v>0.98864205404440597</v>
      </c>
      <c r="O3276" s="73">
        <v>54.089970041514</v>
      </c>
      <c r="P3276">
        <v>1725</v>
      </c>
      <c r="Q3276">
        <v>0.98864205404440597</v>
      </c>
      <c r="R3276">
        <v>1583</v>
      </c>
      <c r="S3276">
        <v>0.95465619944125901</v>
      </c>
      <c r="T3276">
        <v>41.2793749162213</v>
      </c>
      <c r="U3276">
        <v>0.77740407345240703</v>
      </c>
      <c r="V3276">
        <v>1338</v>
      </c>
      <c r="W3276">
        <v>0.13937128257037301</v>
      </c>
      <c r="X3276">
        <v>308</v>
      </c>
      <c r="Y3276">
        <v>1751</v>
      </c>
      <c r="Z3276">
        <v>0.98828255444749902</v>
      </c>
      <c r="AA3276">
        <v>151.06320538194501</v>
      </c>
      <c r="AB3276">
        <v>1140</v>
      </c>
      <c r="AC3276">
        <v>0.80154718004983505</v>
      </c>
      <c r="AD3276">
        <v>610</v>
      </c>
      <c r="AE3276">
        <v>0.18659927721922701</v>
      </c>
      <c r="AF3276">
        <v>85</v>
      </c>
      <c r="AG3276">
        <v>1.1853542730936899E-2</v>
      </c>
      <c r="AH3276">
        <v>4.0261754822491598E-3</v>
      </c>
      <c r="AI3276">
        <v>152</v>
      </c>
      <c r="AJ3276" s="73">
        <v>57.018474002811999</v>
      </c>
      <c r="AK3276">
        <v>1725</v>
      </c>
      <c r="AL3276">
        <v>0.98864205404440597</v>
      </c>
      <c r="AM3276">
        <v>1.84983281210441E-2</v>
      </c>
      <c r="AN3276">
        <v>22</v>
      </c>
      <c r="AO3276">
        <v>7.76369089498717E-2</v>
      </c>
      <c r="AP3276">
        <v>28</v>
      </c>
      <c r="AQ3276">
        <v>1815</v>
      </c>
      <c r="AR3276">
        <v>0.99833499348110699</v>
      </c>
      <c r="AS3276">
        <v>4.0943484259959601E-3</v>
      </c>
      <c r="AT3276">
        <v>1</v>
      </c>
      <c r="AU3276">
        <v>7.9196568817443292E-3</v>
      </c>
      <c r="AV3276">
        <v>11</v>
      </c>
      <c r="AW3276">
        <v>1816</v>
      </c>
      <c r="AX3276">
        <v>0.99839661583987305</v>
      </c>
      <c r="AY3276" s="73">
        <v>54.397075427219001</v>
      </c>
      <c r="AZ3276">
        <v>1725</v>
      </c>
      <c r="BA3276">
        <v>0.98864205404440597</v>
      </c>
      <c r="BB3276">
        <v>1748</v>
      </c>
      <c r="BC3276">
        <v>0.89522069712296903</v>
      </c>
      <c r="BD3276">
        <v>39</v>
      </c>
      <c r="BE3276">
        <v>2.5477387408265901E-2</v>
      </c>
      <c r="BF3276">
        <v>55.891402159348999</v>
      </c>
      <c r="BG3276">
        <v>54.089970041514</v>
      </c>
      <c r="BH3276">
        <v>54.397075427219001</v>
      </c>
      <c r="BI3276">
        <v>57.018474002811999</v>
      </c>
    </row>
    <row r="3277" spans="1:61" x14ac:dyDescent="0.25">
      <c r="A3277" s="10" t="str">
        <f>VLOOKUP(D3277,'Index-Relations'!E:F,2,FALSE)</f>
        <v>BM</v>
      </c>
      <c r="B3277" t="s">
        <v>3450</v>
      </c>
      <c r="C3277" s="53" t="s">
        <v>2765</v>
      </c>
      <c r="D3277" s="59" t="s">
        <v>2870</v>
      </c>
      <c r="E3277" s="59" t="s">
        <v>6693</v>
      </c>
      <c r="F3277" t="s">
        <v>1364</v>
      </c>
      <c r="G3277" t="s">
        <v>183</v>
      </c>
      <c r="H3277" t="s">
        <v>1365</v>
      </c>
      <c r="I3277" s="52">
        <v>45474</v>
      </c>
      <c r="J3277" t="s">
        <v>2457</v>
      </c>
      <c r="K3277">
        <v>1836</v>
      </c>
      <c r="L3277" s="73">
        <v>56.1076994684719</v>
      </c>
      <c r="M3277">
        <v>1726</v>
      </c>
      <c r="N3277">
        <v>0.98835731536508897</v>
      </c>
      <c r="O3277" s="73">
        <v>54.244524377213899</v>
      </c>
      <c r="P3277">
        <v>1726</v>
      </c>
      <c r="Q3277">
        <v>0.98835731536508897</v>
      </c>
      <c r="R3277">
        <v>1584</v>
      </c>
      <c r="S3277">
        <v>0.95468617532508104</v>
      </c>
      <c r="T3277">
        <v>41.281607272149898</v>
      </c>
      <c r="U3277">
        <v>0.77096846950925402</v>
      </c>
      <c r="V3277">
        <v>1335</v>
      </c>
      <c r="W3277">
        <v>0.13653103300213601</v>
      </c>
      <c r="X3277">
        <v>309</v>
      </c>
      <c r="Y3277">
        <v>1750</v>
      </c>
      <c r="Z3277">
        <v>0.98820382194338297</v>
      </c>
      <c r="AA3277">
        <v>149.64884452377601</v>
      </c>
      <c r="AB3277">
        <v>1115</v>
      </c>
      <c r="AC3277">
        <v>0.78672966858969295</v>
      </c>
      <c r="AD3277">
        <v>634</v>
      </c>
      <c r="AE3277">
        <v>0.201348334675264</v>
      </c>
      <c r="AF3277">
        <v>87</v>
      </c>
      <c r="AG3277">
        <v>1.1921996735042101E-2</v>
      </c>
      <c r="AH3277">
        <v>4.01688798088132E-3</v>
      </c>
      <c r="AI3277">
        <v>152</v>
      </c>
      <c r="AJ3277" s="73">
        <v>57.271550825060999</v>
      </c>
      <c r="AK3277">
        <v>1726</v>
      </c>
      <c r="AL3277">
        <v>0.98835731536508897</v>
      </c>
      <c r="AM3277">
        <v>1.79313038690289E-2</v>
      </c>
      <c r="AN3277">
        <v>21</v>
      </c>
      <c r="AO3277">
        <v>7.7762630809472502E-2</v>
      </c>
      <c r="AP3277">
        <v>29</v>
      </c>
      <c r="AQ3277">
        <v>1816</v>
      </c>
      <c r="AR3277">
        <v>0.99836267719326599</v>
      </c>
      <c r="AS3277">
        <v>3.8288070945421701E-3</v>
      </c>
      <c r="AT3277">
        <v>1</v>
      </c>
      <c r="AU3277">
        <v>7.7873979944128001E-3</v>
      </c>
      <c r="AV3277">
        <v>11</v>
      </c>
      <c r="AW3277">
        <v>1817</v>
      </c>
      <c r="AX3277">
        <v>0.99842372874796503</v>
      </c>
      <c r="AY3277" s="73">
        <v>54.713106031216</v>
      </c>
      <c r="AZ3277">
        <v>1726</v>
      </c>
      <c r="BA3277">
        <v>0.98835731536508897</v>
      </c>
      <c r="BB3277">
        <v>1748</v>
      </c>
      <c r="BC3277">
        <v>0.89614565649614397</v>
      </c>
      <c r="BD3277">
        <v>39</v>
      </c>
      <c r="BE3277">
        <v>2.44543898876486E-2</v>
      </c>
      <c r="BF3277">
        <v>56.1076994684719</v>
      </c>
      <c r="BG3277">
        <v>54.244524377213899</v>
      </c>
      <c r="BH3277">
        <v>54.713106031216</v>
      </c>
      <c r="BI3277">
        <v>57.271550825060999</v>
      </c>
    </row>
    <row r="3278" spans="1:61" x14ac:dyDescent="0.25">
      <c r="A3278" s="10" t="str">
        <f>VLOOKUP(D3278,'Index-Relations'!E:F,2,FALSE)</f>
        <v>BM</v>
      </c>
      <c r="B3278" t="s">
        <v>3450</v>
      </c>
      <c r="C3278" s="53" t="s">
        <v>2766</v>
      </c>
      <c r="D3278" s="59" t="s">
        <v>2870</v>
      </c>
      <c r="E3278" s="59" t="s">
        <v>6694</v>
      </c>
      <c r="F3278" t="s">
        <v>1364</v>
      </c>
      <c r="G3278" t="s">
        <v>183</v>
      </c>
      <c r="H3278" t="s">
        <v>1365</v>
      </c>
      <c r="I3278" s="52">
        <v>45446</v>
      </c>
      <c r="J3278" t="s">
        <v>2457</v>
      </c>
      <c r="K3278">
        <v>1823</v>
      </c>
      <c r="L3278" s="73">
        <v>55.512663890839001</v>
      </c>
      <c r="M3278">
        <v>1726</v>
      </c>
      <c r="N3278">
        <v>0.98924481907982398</v>
      </c>
      <c r="O3278" s="73">
        <v>53.671954776402899</v>
      </c>
      <c r="P3278">
        <v>1726</v>
      </c>
      <c r="Q3278">
        <v>0.98924481907982398</v>
      </c>
      <c r="R3278">
        <v>1584</v>
      </c>
      <c r="S3278">
        <v>0.95416724001134601</v>
      </c>
      <c r="T3278">
        <v>41.271580271273699</v>
      </c>
      <c r="U3278">
        <v>0.76955604960576496</v>
      </c>
      <c r="V3278">
        <v>1331</v>
      </c>
      <c r="W3278">
        <v>0.13690022350395201</v>
      </c>
      <c r="X3278">
        <v>308</v>
      </c>
      <c r="Y3278">
        <v>1746</v>
      </c>
      <c r="Z3278">
        <v>0.98790138475675204</v>
      </c>
      <c r="AA3278">
        <v>154.53234717921299</v>
      </c>
      <c r="AB3278">
        <v>1098</v>
      </c>
      <c r="AC3278">
        <v>0.78023403606171104</v>
      </c>
      <c r="AD3278">
        <v>647</v>
      </c>
      <c r="AE3278">
        <v>0.20753448750650599</v>
      </c>
      <c r="AF3278">
        <v>78</v>
      </c>
      <c r="AG3278">
        <v>1.22314764317822E-2</v>
      </c>
      <c r="AH3278">
        <v>3.9998449927826198E-3</v>
      </c>
      <c r="AI3278">
        <v>152</v>
      </c>
      <c r="AJ3278" s="73">
        <v>56.785339630037001</v>
      </c>
      <c r="AK3278">
        <v>1726</v>
      </c>
      <c r="AL3278">
        <v>0.98924481907982398</v>
      </c>
      <c r="AM3278">
        <v>1.9078776724947701E-2</v>
      </c>
      <c r="AN3278">
        <v>21</v>
      </c>
      <c r="AO3278">
        <v>7.8152547348307094E-2</v>
      </c>
      <c r="AP3278">
        <v>29</v>
      </c>
      <c r="AQ3278">
        <v>1810</v>
      </c>
      <c r="AR3278">
        <v>0.99880629269132404</v>
      </c>
      <c r="AS3278">
        <v>4.0814312436087304E-3</v>
      </c>
      <c r="AT3278">
        <v>1</v>
      </c>
      <c r="AU3278">
        <v>7.6941794157622699E-3</v>
      </c>
      <c r="AV3278">
        <v>11</v>
      </c>
      <c r="AW3278">
        <v>1806</v>
      </c>
      <c r="AX3278">
        <v>0.99853508066148999</v>
      </c>
      <c r="AY3278" s="73">
        <v>54.008251189910901</v>
      </c>
      <c r="AZ3278">
        <v>1726</v>
      </c>
      <c r="BA3278">
        <v>0.98924481907982398</v>
      </c>
      <c r="BB3278">
        <v>1742</v>
      </c>
      <c r="BC3278">
        <v>0.89486533161406001</v>
      </c>
      <c r="BD3278">
        <v>39</v>
      </c>
      <c r="BE3278">
        <v>2.5788413728956999E-2</v>
      </c>
      <c r="BF3278">
        <v>55.512663890839001</v>
      </c>
      <c r="BG3278">
        <v>53.671954776402899</v>
      </c>
      <c r="BH3278">
        <v>54.008251189910901</v>
      </c>
      <c r="BI3278">
        <v>56.785339630037001</v>
      </c>
    </row>
    <row r="3279" spans="1:61" x14ac:dyDescent="0.25">
      <c r="A3279" s="10" t="str">
        <f>VLOOKUP(D3279,'Index-Relations'!E:F,2,FALSE)</f>
        <v>BM</v>
      </c>
      <c r="B3279" t="s">
        <v>3450</v>
      </c>
      <c r="C3279" s="53" t="s">
        <v>2767</v>
      </c>
      <c r="D3279" s="59" t="s">
        <v>2870</v>
      </c>
      <c r="E3279" s="59" t="s">
        <v>6695</v>
      </c>
      <c r="F3279" t="s">
        <v>1364</v>
      </c>
      <c r="G3279" t="s">
        <v>183</v>
      </c>
      <c r="H3279" t="s">
        <v>1365</v>
      </c>
      <c r="I3279" s="52">
        <v>45413</v>
      </c>
      <c r="J3279" t="s">
        <v>2457</v>
      </c>
      <c r="K3279">
        <v>1823</v>
      </c>
      <c r="L3279" s="73">
        <v>55.464806515339902</v>
      </c>
      <c r="M3279">
        <v>1726</v>
      </c>
      <c r="N3279">
        <v>0.98880265128113498</v>
      </c>
      <c r="O3279" s="73">
        <v>53.514384631406898</v>
      </c>
      <c r="P3279">
        <v>1726</v>
      </c>
      <c r="Q3279">
        <v>0.98880265128113498</v>
      </c>
      <c r="R3279">
        <v>1584</v>
      </c>
      <c r="S3279">
        <v>0.95220676269168303</v>
      </c>
      <c r="T3279">
        <v>41.3327090819785</v>
      </c>
      <c r="U3279">
        <v>0.76574380724103097</v>
      </c>
      <c r="V3279">
        <v>1327</v>
      </c>
      <c r="W3279">
        <v>0.13724658178642801</v>
      </c>
      <c r="X3279">
        <v>309</v>
      </c>
      <c r="Y3279">
        <v>1743</v>
      </c>
      <c r="Z3279">
        <v>0.98717562820643101</v>
      </c>
      <c r="AA3279">
        <v>157.98914558100401</v>
      </c>
      <c r="AB3279">
        <v>1088</v>
      </c>
      <c r="AC3279">
        <v>0.77612065865227997</v>
      </c>
      <c r="AD3279">
        <v>654</v>
      </c>
      <c r="AE3279">
        <v>0.210892595279252</v>
      </c>
      <c r="AF3279">
        <v>81</v>
      </c>
      <c r="AG3279">
        <v>1.29867460684671E-2</v>
      </c>
      <c r="AH3279">
        <v>3.90660287001741E-3</v>
      </c>
      <c r="AI3279">
        <v>152</v>
      </c>
      <c r="AJ3279" s="73">
        <v>56.786584238978001</v>
      </c>
      <c r="AK3279">
        <v>1726</v>
      </c>
      <c r="AL3279">
        <v>0.98880265128113498</v>
      </c>
      <c r="AM3279">
        <v>1.8286265139988999E-2</v>
      </c>
      <c r="AN3279">
        <v>21</v>
      </c>
      <c r="AO3279">
        <v>7.8419444688318601E-2</v>
      </c>
      <c r="AP3279">
        <v>27</v>
      </c>
      <c r="AQ3279">
        <v>1805</v>
      </c>
      <c r="AR3279">
        <v>0.99837298836498001</v>
      </c>
      <c r="AS3279">
        <v>4.0409032109799802E-3</v>
      </c>
      <c r="AT3279">
        <v>1</v>
      </c>
      <c r="AU3279">
        <v>7.5625059706851197E-3</v>
      </c>
      <c r="AV3279">
        <v>11</v>
      </c>
      <c r="AW3279">
        <v>1806</v>
      </c>
      <c r="AX3279">
        <v>0.998441149116437</v>
      </c>
      <c r="AY3279" s="73">
        <v>53.932582966479998</v>
      </c>
      <c r="AZ3279">
        <v>1726</v>
      </c>
      <c r="BA3279">
        <v>0.98880265128113498</v>
      </c>
      <c r="BB3279">
        <v>1737</v>
      </c>
      <c r="BC3279">
        <v>0.89428408238703605</v>
      </c>
      <c r="BD3279">
        <v>41</v>
      </c>
      <c r="BE3279">
        <v>2.5669461289624999E-2</v>
      </c>
      <c r="BF3279">
        <v>55.464806515339902</v>
      </c>
      <c r="BG3279">
        <v>53.514384631406898</v>
      </c>
      <c r="BH3279">
        <v>53.932582966479998</v>
      </c>
      <c r="BI3279">
        <v>56.786584238978001</v>
      </c>
    </row>
    <row r="3280" spans="1:61" x14ac:dyDescent="0.25">
      <c r="A3280" s="10" t="str">
        <f>VLOOKUP(D3280,'Index-Relations'!E:F,2,FALSE)</f>
        <v>BM</v>
      </c>
      <c r="B3280" t="s">
        <v>3450</v>
      </c>
      <c r="C3280" s="53" t="s">
        <v>2768</v>
      </c>
      <c r="D3280" s="59" t="s">
        <v>2870</v>
      </c>
      <c r="E3280" s="59" t="s">
        <v>6696</v>
      </c>
      <c r="F3280" t="s">
        <v>1364</v>
      </c>
      <c r="G3280" t="s">
        <v>183</v>
      </c>
      <c r="H3280" t="s">
        <v>1365</v>
      </c>
      <c r="I3280" s="52">
        <v>45383</v>
      </c>
      <c r="J3280" t="s">
        <v>2457</v>
      </c>
      <c r="K3280">
        <v>1822</v>
      </c>
      <c r="L3280">
        <v>60.310923126149703</v>
      </c>
      <c r="M3280">
        <v>1724</v>
      </c>
      <c r="N3280">
        <v>0.98928436437734102</v>
      </c>
      <c r="O3280">
        <v>57.995606800202502</v>
      </c>
      <c r="P3280">
        <v>1724</v>
      </c>
      <c r="Q3280">
        <v>0.98928436437734102</v>
      </c>
      <c r="R3280">
        <v>1584</v>
      </c>
      <c r="S3280">
        <v>0.95222048945089399</v>
      </c>
      <c r="T3280">
        <v>41.476982772873498</v>
      </c>
      <c r="U3280">
        <v>0.76548526209207302</v>
      </c>
      <c r="V3280">
        <v>1327</v>
      </c>
      <c r="W3280">
        <v>0.13738950163479399</v>
      </c>
      <c r="X3280">
        <v>309</v>
      </c>
      <c r="Y3280">
        <v>1741</v>
      </c>
      <c r="Z3280">
        <v>0.98544430412334605</v>
      </c>
      <c r="AA3280">
        <v>158.887706057847</v>
      </c>
      <c r="AB3280">
        <v>1088</v>
      </c>
      <c r="AC3280">
        <v>0.77486697461712895</v>
      </c>
      <c r="AD3280">
        <v>652</v>
      </c>
      <c r="AE3280">
        <v>0.210419624348991</v>
      </c>
      <c r="AF3280">
        <v>82</v>
      </c>
      <c r="AG3280">
        <v>1.4713401033879501E-2</v>
      </c>
      <c r="AH3280">
        <v>3.9034003781148801E-3</v>
      </c>
      <c r="AI3280">
        <v>152</v>
      </c>
      <c r="AJ3280">
        <v>61.208847005687403</v>
      </c>
      <c r="AK3280">
        <v>1724</v>
      </c>
      <c r="AL3280">
        <v>0.98928436437734102</v>
      </c>
      <c r="AM3280">
        <v>1.8132715201204699E-2</v>
      </c>
      <c r="AN3280">
        <v>21</v>
      </c>
      <c r="AO3280">
        <v>7.3971563623049297E-2</v>
      </c>
      <c r="AP3280">
        <v>27</v>
      </c>
      <c r="AQ3280">
        <v>1805</v>
      </c>
      <c r="AR3280">
        <v>0.99852674005519904</v>
      </c>
      <c r="AS3280">
        <v>4.29846742775982E-3</v>
      </c>
      <c r="AT3280">
        <v>1</v>
      </c>
      <c r="AU3280">
        <v>7.4155513449000498E-3</v>
      </c>
      <c r="AV3280">
        <v>11</v>
      </c>
      <c r="AW3280">
        <v>1806</v>
      </c>
      <c r="AX3280">
        <v>0.99858816418243501</v>
      </c>
      <c r="AY3280">
        <v>58.517793577018601</v>
      </c>
      <c r="AZ3280">
        <v>1724</v>
      </c>
      <c r="BA3280">
        <v>0.98928436437734102</v>
      </c>
      <c r="BB3280">
        <v>1737</v>
      </c>
      <c r="BC3280">
        <v>0.89947977674385504</v>
      </c>
      <c r="BD3280">
        <v>41</v>
      </c>
      <c r="BE3280">
        <v>2.50753996882952E-2</v>
      </c>
      <c r="BF3280">
        <v>55.721910437178003</v>
      </c>
      <c r="BG3280">
        <v>53.605759702058002</v>
      </c>
      <c r="BH3280">
        <v>54.278646258494</v>
      </c>
      <c r="BI3280">
        <v>57.086959524126897</v>
      </c>
    </row>
    <row r="3281" spans="1:61" x14ac:dyDescent="0.25">
      <c r="A3281" s="10" t="str">
        <f>VLOOKUP(D3281,'Index-Relations'!E:F,2,FALSE)</f>
        <v>BM</v>
      </c>
      <c r="B3281" t="s">
        <v>3450</v>
      </c>
      <c r="C3281" s="53" t="s">
        <v>2769</v>
      </c>
      <c r="D3281" s="59" t="s">
        <v>2870</v>
      </c>
      <c r="E3281" s="59" t="s">
        <v>6697</v>
      </c>
      <c r="F3281" t="s">
        <v>1364</v>
      </c>
      <c r="G3281" t="s">
        <v>183</v>
      </c>
      <c r="H3281" t="s">
        <v>1365</v>
      </c>
      <c r="I3281" s="52">
        <v>45352</v>
      </c>
      <c r="J3281" t="s">
        <v>2457</v>
      </c>
      <c r="K3281">
        <v>1813</v>
      </c>
      <c r="L3281">
        <v>59.390169923756702</v>
      </c>
      <c r="M3281">
        <v>1708</v>
      </c>
      <c r="N3281">
        <v>0.98870089328594801</v>
      </c>
      <c r="O3281">
        <v>57.027335493342001</v>
      </c>
      <c r="P3281">
        <v>1708</v>
      </c>
      <c r="Q3281">
        <v>0.98870089328594801</v>
      </c>
      <c r="R3281">
        <v>1584</v>
      </c>
      <c r="S3281">
        <v>0.95241849062610695</v>
      </c>
      <c r="T3281">
        <v>41.374565725376101</v>
      </c>
      <c r="U3281">
        <v>0.72842336112459505</v>
      </c>
      <c r="V3281">
        <v>1317</v>
      </c>
      <c r="W3281">
        <v>0.12713587079063099</v>
      </c>
      <c r="X3281">
        <v>277</v>
      </c>
      <c r="Y3281">
        <v>1741</v>
      </c>
      <c r="Z3281">
        <v>0.98686817369271795</v>
      </c>
      <c r="AA3281">
        <v>158.657755174849</v>
      </c>
      <c r="AB3281">
        <v>1089</v>
      </c>
      <c r="AC3281">
        <v>0.77052942368620503</v>
      </c>
      <c r="AD3281">
        <v>651</v>
      </c>
      <c r="AE3281">
        <v>0.21618977466747299</v>
      </c>
      <c r="AF3281">
        <v>73</v>
      </c>
      <c r="AG3281">
        <v>1.3280801646320501E-2</v>
      </c>
      <c r="AH3281">
        <v>1.82954174011198E-3</v>
      </c>
      <c r="AI3281">
        <v>112</v>
      </c>
      <c r="AJ3281">
        <v>60.300068298908002</v>
      </c>
      <c r="AK3281">
        <v>1708</v>
      </c>
      <c r="AL3281">
        <v>0.98870089328594801</v>
      </c>
      <c r="AM3281">
        <v>1.9480863304191898E-2</v>
      </c>
      <c r="AN3281">
        <v>21</v>
      </c>
      <c r="AO3281">
        <v>7.3195406766074E-2</v>
      </c>
      <c r="AP3281">
        <v>27</v>
      </c>
      <c r="AQ3281">
        <v>1800</v>
      </c>
      <c r="AR3281">
        <v>0.99904503889424001</v>
      </c>
      <c r="AS3281">
        <v>4.1508808332340304E-3</v>
      </c>
      <c r="AT3281">
        <v>1</v>
      </c>
      <c r="AU3281">
        <v>7.3331699760407496E-3</v>
      </c>
      <c r="AV3281">
        <v>11</v>
      </c>
      <c r="AW3281">
        <v>1796</v>
      </c>
      <c r="AX3281">
        <v>0.99863594114314402</v>
      </c>
      <c r="AY3281">
        <v>57.704068595289698</v>
      </c>
      <c r="AZ3281">
        <v>1708</v>
      </c>
      <c r="BA3281">
        <v>0.98870089328594801</v>
      </c>
      <c r="BB3281">
        <v>1732</v>
      </c>
      <c r="BC3281">
        <v>0.90147216451706702</v>
      </c>
      <c r="BD3281">
        <v>41</v>
      </c>
      <c r="BE3281">
        <v>2.4377467611099199E-2</v>
      </c>
      <c r="BF3281">
        <v>55.086063127135198</v>
      </c>
      <c r="BG3281">
        <v>53.009117127815998</v>
      </c>
      <c r="BH3281">
        <v>53.731178532271002</v>
      </c>
      <c r="BI3281">
        <v>56.365524450329097</v>
      </c>
    </row>
    <row r="3282" spans="1:61" x14ac:dyDescent="0.25">
      <c r="A3282" s="10" t="str">
        <f>VLOOKUP(D3282,'Index-Relations'!E:F,2,FALSE)</f>
        <v>BM</v>
      </c>
      <c r="B3282" t="s">
        <v>3450</v>
      </c>
      <c r="C3282" s="53" t="s">
        <v>2770</v>
      </c>
      <c r="D3282" s="59" t="s">
        <v>2870</v>
      </c>
      <c r="E3282" s="59" t="s">
        <v>6698</v>
      </c>
      <c r="F3282" t="s">
        <v>1364</v>
      </c>
      <c r="G3282" t="s">
        <v>183</v>
      </c>
      <c r="H3282" t="s">
        <v>1365</v>
      </c>
      <c r="I3282" s="52">
        <v>45323</v>
      </c>
      <c r="J3282" t="s">
        <v>2457</v>
      </c>
      <c r="K3282">
        <v>1814</v>
      </c>
      <c r="L3282">
        <v>59.6602656440365</v>
      </c>
      <c r="M3282">
        <v>1704</v>
      </c>
      <c r="N3282">
        <v>0.98824970036055504</v>
      </c>
      <c r="O3282">
        <v>57.2608145968982</v>
      </c>
      <c r="P3282">
        <v>1704</v>
      </c>
      <c r="Q3282">
        <v>0.98824970036055504</v>
      </c>
      <c r="R3282">
        <v>1585</v>
      </c>
      <c r="S3282">
        <v>0.95543165027152599</v>
      </c>
      <c r="T3282">
        <v>41.2889654359576</v>
      </c>
      <c r="U3282">
        <v>0.72848165666306097</v>
      </c>
      <c r="V3282">
        <v>1315</v>
      </c>
      <c r="W3282">
        <v>0.12603573181001099</v>
      </c>
      <c r="X3282">
        <v>269</v>
      </c>
      <c r="Y3282">
        <v>1741</v>
      </c>
      <c r="Z3282">
        <v>0.98723321273725295</v>
      </c>
      <c r="AA3282">
        <v>167.56548202711599</v>
      </c>
      <c r="AB3282">
        <v>1090</v>
      </c>
      <c r="AC3282">
        <v>0.77494492123366898</v>
      </c>
      <c r="AD3282">
        <v>650</v>
      </c>
      <c r="AE3282">
        <v>0.21212828623968299</v>
      </c>
      <c r="AF3282">
        <v>74</v>
      </c>
      <c r="AG3282">
        <v>1.29267925266471E-2</v>
      </c>
      <c r="AH3282">
        <v>1.7912580528059001E-3</v>
      </c>
      <c r="AI3282">
        <v>108</v>
      </c>
      <c r="AJ3282">
        <v>60.545048048923903</v>
      </c>
      <c r="AK3282">
        <v>1704</v>
      </c>
      <c r="AL3282">
        <v>0.98824970036055504</v>
      </c>
      <c r="AM3282">
        <v>1.9624450635035099E-2</v>
      </c>
      <c r="AN3282">
        <v>21</v>
      </c>
      <c r="AO3282">
        <v>7.4352718819168703E-2</v>
      </c>
      <c r="AP3282">
        <v>27</v>
      </c>
      <c r="AQ3282">
        <v>1795</v>
      </c>
      <c r="AR3282">
        <v>0.99853596047569204</v>
      </c>
      <c r="AS3282">
        <v>4.3173121005623E-3</v>
      </c>
      <c r="AT3282">
        <v>1</v>
      </c>
      <c r="AU3282">
        <v>7.3033213679763696E-3</v>
      </c>
      <c r="AV3282">
        <v>11</v>
      </c>
      <c r="AW3282">
        <v>1797</v>
      </c>
      <c r="AX3282">
        <v>0.99865100898732595</v>
      </c>
      <c r="AY3282">
        <v>58.048301996275598</v>
      </c>
      <c r="AZ3282">
        <v>1704</v>
      </c>
      <c r="BA3282">
        <v>0.98824970036055504</v>
      </c>
      <c r="BB3282">
        <v>1724</v>
      </c>
      <c r="BC3282">
        <v>0.89756661152349304</v>
      </c>
      <c r="BD3282">
        <v>44</v>
      </c>
      <c r="BE3282">
        <v>2.6616630133029999E-2</v>
      </c>
      <c r="BF3282">
        <v>55.353379327544197</v>
      </c>
      <c r="BG3282">
        <v>53.245179864765902</v>
      </c>
      <c r="BH3282">
        <v>54.081706327602397</v>
      </c>
      <c r="BI3282">
        <v>56.594460031439397</v>
      </c>
    </row>
    <row r="3283" spans="1:61" x14ac:dyDescent="0.25">
      <c r="A3283" s="10" t="str">
        <f>VLOOKUP(D3283,'Index-Relations'!E:F,2,FALSE)</f>
        <v>ESG</v>
      </c>
      <c r="B3283" t="s">
        <v>3450</v>
      </c>
      <c r="C3283" s="53" t="s">
        <v>2760</v>
      </c>
      <c r="D3283" s="59" t="s">
        <v>2871</v>
      </c>
      <c r="E3283" s="59" t="s">
        <v>6699</v>
      </c>
      <c r="F3283" t="s">
        <v>1367</v>
      </c>
      <c r="G3283" t="s">
        <v>1366</v>
      </c>
      <c r="H3283" t="s">
        <v>1368</v>
      </c>
      <c r="I3283" s="52">
        <v>45658</v>
      </c>
      <c r="J3283" t="s">
        <v>2457</v>
      </c>
      <c r="K3283">
        <v>1108</v>
      </c>
      <c r="L3283" s="73">
        <v>53.309319887250901</v>
      </c>
      <c r="M3283">
        <v>1108</v>
      </c>
      <c r="N3283">
        <v>1</v>
      </c>
      <c r="O3283" s="73">
        <v>49.324733507847</v>
      </c>
      <c r="P3283">
        <v>1108</v>
      </c>
      <c r="Q3283">
        <v>1</v>
      </c>
      <c r="R3283">
        <v>1019</v>
      </c>
      <c r="S3283">
        <v>0.94964491285682295</v>
      </c>
      <c r="T3283">
        <v>39.549883056761097</v>
      </c>
      <c r="U3283">
        <v>0.69124293614647603</v>
      </c>
      <c r="V3283">
        <v>759</v>
      </c>
      <c r="W3283">
        <v>3.7449721008275698E-2</v>
      </c>
      <c r="X3283">
        <v>94</v>
      </c>
      <c r="Y3283">
        <v>1107</v>
      </c>
      <c r="Z3283">
        <v>0.99966307205140603</v>
      </c>
      <c r="AA3283">
        <v>23.775108597895901</v>
      </c>
      <c r="AB3283">
        <v>821</v>
      </c>
      <c r="AC3283">
        <v>0.80349632552364603</v>
      </c>
      <c r="AD3283">
        <v>286</v>
      </c>
      <c r="AE3283">
        <v>0.19616674652775801</v>
      </c>
      <c r="AF3283">
        <v>1</v>
      </c>
      <c r="AG3283">
        <v>3.3692794859549398E-4</v>
      </c>
      <c r="AH3283">
        <v>4.0060070091161599E-3</v>
      </c>
      <c r="AI3283">
        <v>30</v>
      </c>
      <c r="AJ3283" s="73">
        <v>55.4536809334449</v>
      </c>
      <c r="AK3283">
        <v>1108</v>
      </c>
      <c r="AL3283">
        <v>1</v>
      </c>
      <c r="AM3283">
        <v>0</v>
      </c>
      <c r="AN3283">
        <v>0</v>
      </c>
      <c r="AO3283">
        <v>0</v>
      </c>
      <c r="AP3283">
        <v>0</v>
      </c>
      <c r="AQ3283">
        <v>1108</v>
      </c>
      <c r="AR3283">
        <v>1</v>
      </c>
      <c r="AS3283">
        <v>0</v>
      </c>
      <c r="AT3283">
        <v>0</v>
      </c>
      <c r="AU3283">
        <v>0</v>
      </c>
      <c r="AV3283">
        <v>0</v>
      </c>
      <c r="AW3283">
        <v>1108</v>
      </c>
      <c r="AX3283">
        <v>0.999999999999999</v>
      </c>
      <c r="AY3283" s="73">
        <v>53.525211025617999</v>
      </c>
      <c r="AZ3283">
        <v>1108</v>
      </c>
      <c r="BA3283">
        <v>1</v>
      </c>
      <c r="BB3283">
        <v>1101</v>
      </c>
      <c r="BC3283">
        <v>0.99630458721731097</v>
      </c>
      <c r="BD3283">
        <v>7</v>
      </c>
      <c r="BE3283">
        <v>3.6954127826884799E-3</v>
      </c>
      <c r="BF3283">
        <v>53.309319887250901</v>
      </c>
      <c r="BG3283">
        <v>49.324733507847</v>
      </c>
      <c r="BH3283">
        <v>53.525211025617999</v>
      </c>
      <c r="BI3283">
        <v>55.4536809334449</v>
      </c>
    </row>
    <row r="3284" spans="1:61" x14ac:dyDescent="0.25">
      <c r="A3284" s="10" t="str">
        <f>VLOOKUP(D3284,'Index-Relations'!E:F,2,FALSE)</f>
        <v>ESG</v>
      </c>
      <c r="B3284" t="s">
        <v>3450</v>
      </c>
      <c r="C3284" s="53" t="s">
        <v>2761</v>
      </c>
      <c r="D3284" s="59" t="s">
        <v>2871</v>
      </c>
      <c r="E3284" s="59" t="s">
        <v>6700</v>
      </c>
      <c r="F3284" t="s">
        <v>1367</v>
      </c>
      <c r="G3284" t="s">
        <v>1366</v>
      </c>
      <c r="H3284" t="s">
        <v>1368</v>
      </c>
      <c r="I3284" s="52">
        <v>45628</v>
      </c>
      <c r="J3284" t="s">
        <v>2457</v>
      </c>
      <c r="K3284">
        <v>1108</v>
      </c>
      <c r="L3284" s="73">
        <v>53.337466521355999</v>
      </c>
      <c r="M3284">
        <v>1108</v>
      </c>
      <c r="N3284">
        <v>1</v>
      </c>
      <c r="O3284" s="73">
        <v>49.258088450917001</v>
      </c>
      <c r="P3284">
        <v>1108</v>
      </c>
      <c r="Q3284">
        <v>1</v>
      </c>
      <c r="R3284">
        <v>1019</v>
      </c>
      <c r="S3284">
        <v>0.94863526008944699</v>
      </c>
      <c r="T3284">
        <v>39.556361481670898</v>
      </c>
      <c r="U3284">
        <v>0.69958328137457604</v>
      </c>
      <c r="V3284">
        <v>758</v>
      </c>
      <c r="W3284">
        <v>4.0849713587736598E-2</v>
      </c>
      <c r="X3284">
        <v>94</v>
      </c>
      <c r="Y3284">
        <v>1106</v>
      </c>
      <c r="Z3284">
        <v>0.99536668614121604</v>
      </c>
      <c r="AA3284">
        <v>19.881628033447299</v>
      </c>
      <c r="AB3284">
        <v>804</v>
      </c>
      <c r="AC3284">
        <v>0.79052662408510099</v>
      </c>
      <c r="AD3284">
        <v>301</v>
      </c>
      <c r="AE3284">
        <v>0.204521895808711</v>
      </c>
      <c r="AF3284">
        <v>3</v>
      </c>
      <c r="AG3284">
        <v>4.9514801061869198E-3</v>
      </c>
      <c r="AH3284">
        <v>4.5528923407754003E-3</v>
      </c>
      <c r="AI3284">
        <v>31</v>
      </c>
      <c r="AJ3284" s="73">
        <v>55.544867951251902</v>
      </c>
      <c r="AK3284">
        <v>1108</v>
      </c>
      <c r="AL3284">
        <v>1</v>
      </c>
      <c r="AM3284">
        <v>0</v>
      </c>
      <c r="AN3284">
        <v>0</v>
      </c>
      <c r="AO3284">
        <v>0</v>
      </c>
      <c r="AP3284">
        <v>0</v>
      </c>
      <c r="AQ3284">
        <v>1108</v>
      </c>
      <c r="AR3284">
        <v>0.999999999999999</v>
      </c>
      <c r="AS3284">
        <v>0</v>
      </c>
      <c r="AT3284">
        <v>0</v>
      </c>
      <c r="AU3284">
        <v>0</v>
      </c>
      <c r="AV3284">
        <v>0</v>
      </c>
      <c r="AW3284">
        <v>1108</v>
      </c>
      <c r="AX3284">
        <v>1</v>
      </c>
      <c r="AY3284" s="73">
        <v>53.505532960280902</v>
      </c>
      <c r="AZ3284">
        <v>1108</v>
      </c>
      <c r="BA3284">
        <v>1</v>
      </c>
      <c r="BB3284">
        <v>1101</v>
      </c>
      <c r="BC3284">
        <v>0.99599798123569805</v>
      </c>
      <c r="BD3284">
        <v>7</v>
      </c>
      <c r="BE3284">
        <v>4.00201876430173E-3</v>
      </c>
      <c r="BF3284">
        <v>53.337466521355999</v>
      </c>
      <c r="BG3284">
        <v>49.258088450917001</v>
      </c>
      <c r="BH3284">
        <v>53.505532960280902</v>
      </c>
      <c r="BI3284">
        <v>55.544867951251902</v>
      </c>
    </row>
    <row r="3285" spans="1:61" x14ac:dyDescent="0.25">
      <c r="A3285" s="10" t="str">
        <f>VLOOKUP(D3285,'Index-Relations'!E:F,2,FALSE)</f>
        <v>ESG</v>
      </c>
      <c r="B3285" t="s">
        <v>3450</v>
      </c>
      <c r="C3285" s="53" t="s">
        <v>2762</v>
      </c>
      <c r="D3285" s="59" t="s">
        <v>2871</v>
      </c>
      <c r="E3285" s="59" t="s">
        <v>6701</v>
      </c>
      <c r="F3285" t="s">
        <v>1367</v>
      </c>
      <c r="G3285" t="s">
        <v>1366</v>
      </c>
      <c r="H3285" t="s">
        <v>1368</v>
      </c>
      <c r="I3285" s="52">
        <v>45597</v>
      </c>
      <c r="J3285" t="s">
        <v>2457</v>
      </c>
      <c r="K3285">
        <v>1106</v>
      </c>
      <c r="L3285" s="73">
        <v>54.404970217531002</v>
      </c>
      <c r="M3285">
        <v>1106</v>
      </c>
      <c r="N3285">
        <v>1</v>
      </c>
      <c r="O3285" s="73">
        <v>50.46843572481</v>
      </c>
      <c r="P3285">
        <v>1106</v>
      </c>
      <c r="Q3285">
        <v>1</v>
      </c>
      <c r="R3285">
        <v>1017</v>
      </c>
      <c r="S3285">
        <v>0.95089711146998201</v>
      </c>
      <c r="T3285">
        <v>39.844753050373299</v>
      </c>
      <c r="U3285">
        <v>0.70503577739166501</v>
      </c>
      <c r="V3285">
        <v>755</v>
      </c>
      <c r="W3285">
        <v>3.9641172690845501E-2</v>
      </c>
      <c r="X3285">
        <v>94</v>
      </c>
      <c r="Y3285">
        <v>1101</v>
      </c>
      <c r="Z3285">
        <v>0.99490162894408096</v>
      </c>
      <c r="AA3285">
        <v>19.450807889918401</v>
      </c>
      <c r="AB3285">
        <v>789</v>
      </c>
      <c r="AC3285">
        <v>0.78796737715073795</v>
      </c>
      <c r="AD3285">
        <v>312</v>
      </c>
      <c r="AE3285">
        <v>0.20693425179334399</v>
      </c>
      <c r="AF3285">
        <v>5</v>
      </c>
      <c r="AG3285">
        <v>5.0983710559177296E-3</v>
      </c>
      <c r="AH3285">
        <v>4.3260602861337101E-3</v>
      </c>
      <c r="AI3285">
        <v>31</v>
      </c>
      <c r="AJ3285" s="73">
        <v>56.479208226645902</v>
      </c>
      <c r="AK3285">
        <v>1106</v>
      </c>
      <c r="AL3285">
        <v>1</v>
      </c>
      <c r="AM3285">
        <v>0</v>
      </c>
      <c r="AN3285">
        <v>0</v>
      </c>
      <c r="AO3285">
        <v>0</v>
      </c>
      <c r="AP3285">
        <v>0</v>
      </c>
      <c r="AQ3285">
        <v>1106</v>
      </c>
      <c r="AR3285">
        <v>1</v>
      </c>
      <c r="AS3285">
        <v>0</v>
      </c>
      <c r="AT3285">
        <v>0</v>
      </c>
      <c r="AU3285">
        <v>0</v>
      </c>
      <c r="AV3285">
        <v>0</v>
      </c>
      <c r="AW3285">
        <v>1106</v>
      </c>
      <c r="AX3285">
        <v>1</v>
      </c>
      <c r="AY3285" s="73">
        <v>54.526711555364002</v>
      </c>
      <c r="AZ3285">
        <v>1106</v>
      </c>
      <c r="BA3285">
        <v>1</v>
      </c>
      <c r="BB3285">
        <v>1099</v>
      </c>
      <c r="BC3285">
        <v>0.99606234145592198</v>
      </c>
      <c r="BD3285">
        <v>7</v>
      </c>
      <c r="BE3285">
        <v>3.9376585440775002E-3</v>
      </c>
      <c r="BF3285">
        <v>54.404970217531002</v>
      </c>
      <c r="BG3285">
        <v>50.46843572481</v>
      </c>
      <c r="BH3285">
        <v>54.526711555364002</v>
      </c>
      <c r="BI3285">
        <v>56.479208226645902</v>
      </c>
    </row>
    <row r="3286" spans="1:61" x14ac:dyDescent="0.25">
      <c r="A3286" s="10" t="str">
        <f>VLOOKUP(D3286,'Index-Relations'!E:F,2,FALSE)</f>
        <v>ESG</v>
      </c>
      <c r="B3286" t="s">
        <v>3450</v>
      </c>
      <c r="C3286" s="53" t="s">
        <v>2763</v>
      </c>
      <c r="D3286" s="59" t="s">
        <v>2871</v>
      </c>
      <c r="E3286" s="59" t="s">
        <v>6702</v>
      </c>
      <c r="F3286" t="s">
        <v>1367</v>
      </c>
      <c r="G3286" t="s">
        <v>1366</v>
      </c>
      <c r="H3286" t="s">
        <v>1368</v>
      </c>
      <c r="I3286" s="52">
        <v>45566</v>
      </c>
      <c r="J3286" t="s">
        <v>2457</v>
      </c>
      <c r="K3286">
        <v>872</v>
      </c>
      <c r="L3286" s="73">
        <v>56.610250788735897</v>
      </c>
      <c r="M3286">
        <v>872</v>
      </c>
      <c r="N3286">
        <v>1</v>
      </c>
      <c r="O3286" s="73">
        <v>52.263056631196001</v>
      </c>
      <c r="P3286">
        <v>872</v>
      </c>
      <c r="Q3286">
        <v>1</v>
      </c>
      <c r="R3286">
        <v>801</v>
      </c>
      <c r="S3286">
        <v>0.95301256238688603</v>
      </c>
      <c r="T3286">
        <v>39.377029803433402</v>
      </c>
      <c r="U3286">
        <v>0.69255693772454796</v>
      </c>
      <c r="V3286">
        <v>581</v>
      </c>
      <c r="W3286">
        <v>3.1538004974012997E-2</v>
      </c>
      <c r="X3286">
        <v>74</v>
      </c>
      <c r="Y3286">
        <v>868</v>
      </c>
      <c r="Z3286">
        <v>0.99371235576723105</v>
      </c>
      <c r="AA3286">
        <v>18.769163541839202</v>
      </c>
      <c r="AB3286">
        <v>687</v>
      </c>
      <c r="AC3286">
        <v>0.812674022845146</v>
      </c>
      <c r="AD3286">
        <v>181</v>
      </c>
      <c r="AE3286">
        <v>0.18103833292208399</v>
      </c>
      <c r="AF3286">
        <v>4</v>
      </c>
      <c r="AG3286">
        <v>6.2876442327693604E-3</v>
      </c>
      <c r="AH3286">
        <v>4.00556047026866E-3</v>
      </c>
      <c r="AI3286">
        <v>24</v>
      </c>
      <c r="AJ3286" s="73">
        <v>58.6482467276469</v>
      </c>
      <c r="AK3286">
        <v>872</v>
      </c>
      <c r="AL3286">
        <v>1</v>
      </c>
      <c r="AM3286">
        <v>0</v>
      </c>
      <c r="AN3286">
        <v>0</v>
      </c>
      <c r="AO3286">
        <v>0</v>
      </c>
      <c r="AP3286">
        <v>0</v>
      </c>
      <c r="AQ3286">
        <v>872</v>
      </c>
      <c r="AR3286">
        <v>1</v>
      </c>
      <c r="AS3286">
        <v>0</v>
      </c>
      <c r="AT3286">
        <v>0</v>
      </c>
      <c r="AU3286">
        <v>0</v>
      </c>
      <c r="AV3286">
        <v>0</v>
      </c>
      <c r="AW3286">
        <v>872</v>
      </c>
      <c r="AX3286">
        <v>0.999999999999999</v>
      </c>
      <c r="AY3286" s="73">
        <v>56.7240599585989</v>
      </c>
      <c r="AZ3286">
        <v>872</v>
      </c>
      <c r="BA3286">
        <v>1</v>
      </c>
      <c r="BB3286">
        <v>865</v>
      </c>
      <c r="BC3286">
        <v>0.99456968437148296</v>
      </c>
      <c r="BD3286">
        <v>7</v>
      </c>
      <c r="BE3286">
        <v>5.4303156285167896E-3</v>
      </c>
      <c r="BF3286">
        <v>56.610250788735897</v>
      </c>
      <c r="BG3286">
        <v>52.263056631196001</v>
      </c>
      <c r="BH3286">
        <v>56.7240599585989</v>
      </c>
      <c r="BI3286">
        <v>58.6482467276469</v>
      </c>
    </row>
    <row r="3287" spans="1:61" x14ac:dyDescent="0.25">
      <c r="A3287" s="10" t="str">
        <f>VLOOKUP(D3287,'Index-Relations'!E:F,2,FALSE)</f>
        <v>ESG</v>
      </c>
      <c r="B3287" t="s">
        <v>3450</v>
      </c>
      <c r="C3287" s="53" t="s">
        <v>2764</v>
      </c>
      <c r="D3287" s="59" t="s">
        <v>2871</v>
      </c>
      <c r="E3287" s="59" t="s">
        <v>6703</v>
      </c>
      <c r="F3287" t="s">
        <v>1367</v>
      </c>
      <c r="G3287" t="s">
        <v>1366</v>
      </c>
      <c r="H3287" t="s">
        <v>1368</v>
      </c>
      <c r="I3287" s="52">
        <v>45537</v>
      </c>
      <c r="J3287" t="s">
        <v>2457</v>
      </c>
      <c r="K3287">
        <v>924</v>
      </c>
      <c r="L3287" s="73">
        <v>57.229446686046003</v>
      </c>
      <c r="M3287">
        <v>924</v>
      </c>
      <c r="N3287">
        <v>1</v>
      </c>
      <c r="O3287" s="73">
        <v>52.831821835417003</v>
      </c>
      <c r="P3287">
        <v>924</v>
      </c>
      <c r="Q3287">
        <v>1</v>
      </c>
      <c r="R3287">
        <v>845</v>
      </c>
      <c r="S3287">
        <v>0.95392580512457703</v>
      </c>
      <c r="T3287">
        <v>39.712831357005903</v>
      </c>
      <c r="U3287">
        <v>0.70408347133887605</v>
      </c>
      <c r="V3287">
        <v>623</v>
      </c>
      <c r="W3287">
        <v>3.4655041046016501E-2</v>
      </c>
      <c r="X3287">
        <v>85</v>
      </c>
      <c r="Y3287">
        <v>918</v>
      </c>
      <c r="Z3287">
        <v>0.99306503032550697</v>
      </c>
      <c r="AA3287">
        <v>20.6431381385623</v>
      </c>
      <c r="AB3287">
        <v>690</v>
      </c>
      <c r="AC3287">
        <v>0.79863417589109797</v>
      </c>
      <c r="AD3287">
        <v>229</v>
      </c>
      <c r="AE3287">
        <v>0.194646029811779</v>
      </c>
      <c r="AF3287">
        <v>5</v>
      </c>
      <c r="AG3287">
        <v>6.7197942971220503E-3</v>
      </c>
      <c r="AH3287">
        <v>4.2546805466753702E-3</v>
      </c>
      <c r="AI3287">
        <v>27</v>
      </c>
      <c r="AJ3287" s="73">
        <v>59.088232287764001</v>
      </c>
      <c r="AK3287">
        <v>924</v>
      </c>
      <c r="AL3287">
        <v>1</v>
      </c>
      <c r="AM3287">
        <v>0</v>
      </c>
      <c r="AN3287">
        <v>0</v>
      </c>
      <c r="AO3287">
        <v>0</v>
      </c>
      <c r="AP3287">
        <v>0</v>
      </c>
      <c r="AQ3287">
        <v>924</v>
      </c>
      <c r="AR3287">
        <v>1</v>
      </c>
      <c r="AS3287">
        <v>0</v>
      </c>
      <c r="AT3287">
        <v>0</v>
      </c>
      <c r="AU3287">
        <v>0</v>
      </c>
      <c r="AV3287">
        <v>0</v>
      </c>
      <c r="AW3287">
        <v>924</v>
      </c>
      <c r="AX3287">
        <v>1</v>
      </c>
      <c r="AY3287" s="73">
        <v>57.548450710360001</v>
      </c>
      <c r="AZ3287">
        <v>924</v>
      </c>
      <c r="BA3287">
        <v>1</v>
      </c>
      <c r="BB3287">
        <v>914</v>
      </c>
      <c r="BC3287">
        <v>0.99047619238122397</v>
      </c>
      <c r="BD3287">
        <v>10</v>
      </c>
      <c r="BE3287">
        <v>9.5238076187755503E-3</v>
      </c>
      <c r="BF3287">
        <v>57.229446686046003</v>
      </c>
      <c r="BG3287">
        <v>52.831821835417003</v>
      </c>
      <c r="BH3287">
        <v>57.548450710360001</v>
      </c>
      <c r="BI3287">
        <v>59.088232287764001</v>
      </c>
    </row>
    <row r="3288" spans="1:61" x14ac:dyDescent="0.25">
      <c r="A3288" s="10" t="str">
        <f>VLOOKUP(D3288,'Index-Relations'!E:F,2,FALSE)</f>
        <v>ESG</v>
      </c>
      <c r="B3288" t="s">
        <v>3450</v>
      </c>
      <c r="C3288" s="53" t="s">
        <v>3350</v>
      </c>
      <c r="D3288" s="59" t="s">
        <v>2871</v>
      </c>
      <c r="E3288" s="59" t="s">
        <v>6704</v>
      </c>
      <c r="F3288" t="s">
        <v>1367</v>
      </c>
      <c r="G3288" t="s">
        <v>1366</v>
      </c>
      <c r="H3288" t="s">
        <v>1368</v>
      </c>
      <c r="I3288" s="52">
        <v>45505</v>
      </c>
      <c r="J3288" t="s">
        <v>2457</v>
      </c>
      <c r="K3288">
        <v>925</v>
      </c>
      <c r="L3288" s="73">
        <v>57.031281792660003</v>
      </c>
      <c r="M3288">
        <v>925</v>
      </c>
      <c r="N3288">
        <v>1</v>
      </c>
      <c r="O3288" s="73">
        <v>52.733166838397999</v>
      </c>
      <c r="P3288">
        <v>925</v>
      </c>
      <c r="Q3288">
        <v>1</v>
      </c>
      <c r="R3288">
        <v>846</v>
      </c>
      <c r="S3288">
        <v>0.95461394546442802</v>
      </c>
      <c r="T3288">
        <v>39.8218288872377</v>
      </c>
      <c r="U3288">
        <v>0.71166134544376802</v>
      </c>
      <c r="V3288">
        <v>623</v>
      </c>
      <c r="W3288">
        <v>3.7383155634189799E-2</v>
      </c>
      <c r="X3288">
        <v>83</v>
      </c>
      <c r="Y3288">
        <v>916</v>
      </c>
      <c r="Z3288">
        <v>0.99260822322253905</v>
      </c>
      <c r="AA3288">
        <v>20.506571387165401</v>
      </c>
      <c r="AB3288">
        <v>683</v>
      </c>
      <c r="AC3288">
        <v>0.79514974854609299</v>
      </c>
      <c r="AD3288">
        <v>233</v>
      </c>
      <c r="AE3288">
        <v>0.19745847467644601</v>
      </c>
      <c r="AF3288">
        <v>9</v>
      </c>
      <c r="AG3288">
        <v>7.3917767774604702E-3</v>
      </c>
      <c r="AH3288">
        <v>4.7416432276857602E-3</v>
      </c>
      <c r="AI3288">
        <v>27</v>
      </c>
      <c r="AJ3288" s="73">
        <v>58.898312097045903</v>
      </c>
      <c r="AK3288">
        <v>925</v>
      </c>
      <c r="AL3288">
        <v>1</v>
      </c>
      <c r="AM3288">
        <v>0</v>
      </c>
      <c r="AN3288">
        <v>0</v>
      </c>
      <c r="AO3288">
        <v>0</v>
      </c>
      <c r="AP3288">
        <v>0</v>
      </c>
      <c r="AQ3288">
        <v>925</v>
      </c>
      <c r="AR3288">
        <v>1</v>
      </c>
      <c r="AS3288">
        <v>0</v>
      </c>
      <c r="AT3288">
        <v>0</v>
      </c>
      <c r="AU3288">
        <v>0</v>
      </c>
      <c r="AV3288">
        <v>0</v>
      </c>
      <c r="AW3288">
        <v>925</v>
      </c>
      <c r="AX3288">
        <v>1</v>
      </c>
      <c r="AY3288" s="73">
        <v>57.280952135275903</v>
      </c>
      <c r="AZ3288">
        <v>925</v>
      </c>
      <c r="BA3288">
        <v>1</v>
      </c>
      <c r="BB3288">
        <v>914</v>
      </c>
      <c r="BC3288">
        <v>0.99004452905381501</v>
      </c>
      <c r="BD3288">
        <v>11</v>
      </c>
      <c r="BE3288">
        <v>9.95547094618459E-3</v>
      </c>
      <c r="BF3288">
        <v>57.031281792660003</v>
      </c>
      <c r="BG3288">
        <v>52.733166838397999</v>
      </c>
      <c r="BH3288">
        <v>57.280952135275903</v>
      </c>
      <c r="BI3288">
        <v>58.898312097045903</v>
      </c>
    </row>
    <row r="3289" spans="1:61" x14ac:dyDescent="0.25">
      <c r="A3289" s="10" t="str">
        <f>VLOOKUP(D3289,'Index-Relations'!E:F,2,FALSE)</f>
        <v>ESG</v>
      </c>
      <c r="B3289" t="s">
        <v>3450</v>
      </c>
      <c r="C3289" s="53" t="s">
        <v>2765</v>
      </c>
      <c r="D3289" s="59" t="s">
        <v>2871</v>
      </c>
      <c r="E3289" s="59" t="s">
        <v>6705</v>
      </c>
      <c r="F3289" t="s">
        <v>1367</v>
      </c>
      <c r="G3289" t="s">
        <v>1366</v>
      </c>
      <c r="H3289" t="s">
        <v>1368</v>
      </c>
      <c r="I3289" s="52">
        <v>45474</v>
      </c>
      <c r="J3289" t="s">
        <v>2457</v>
      </c>
      <c r="K3289">
        <v>925</v>
      </c>
      <c r="L3289" s="73">
        <v>57.206929184579998</v>
      </c>
      <c r="M3289">
        <v>925</v>
      </c>
      <c r="N3289">
        <v>1</v>
      </c>
      <c r="O3289" s="73">
        <v>52.916599784372004</v>
      </c>
      <c r="P3289">
        <v>925</v>
      </c>
      <c r="Q3289">
        <v>1</v>
      </c>
      <c r="R3289">
        <v>846</v>
      </c>
      <c r="S3289">
        <v>0.95470059179726696</v>
      </c>
      <c r="T3289">
        <v>39.829437627957702</v>
      </c>
      <c r="U3289">
        <v>0.70743769142705903</v>
      </c>
      <c r="V3289">
        <v>620</v>
      </c>
      <c r="W3289">
        <v>3.5597374684596103E-2</v>
      </c>
      <c r="X3289">
        <v>83</v>
      </c>
      <c r="Y3289">
        <v>915</v>
      </c>
      <c r="Z3289">
        <v>0.99268789010713698</v>
      </c>
      <c r="AA3289">
        <v>20.624417300537601</v>
      </c>
      <c r="AB3289">
        <v>669</v>
      </c>
      <c r="AC3289">
        <v>0.78058897300615504</v>
      </c>
      <c r="AD3289">
        <v>246</v>
      </c>
      <c r="AE3289">
        <v>0.212098917100982</v>
      </c>
      <c r="AF3289">
        <v>10</v>
      </c>
      <c r="AG3289">
        <v>7.3121098928621798E-3</v>
      </c>
      <c r="AH3289">
        <v>4.68059158469068E-3</v>
      </c>
      <c r="AI3289">
        <v>27</v>
      </c>
      <c r="AJ3289" s="73">
        <v>59.155938865582002</v>
      </c>
      <c r="AK3289">
        <v>925</v>
      </c>
      <c r="AL3289">
        <v>1</v>
      </c>
      <c r="AM3289">
        <v>0</v>
      </c>
      <c r="AN3289">
        <v>0</v>
      </c>
      <c r="AO3289">
        <v>0</v>
      </c>
      <c r="AP3289">
        <v>0</v>
      </c>
      <c r="AQ3289">
        <v>925</v>
      </c>
      <c r="AR3289">
        <v>0.999999999999999</v>
      </c>
      <c r="AS3289">
        <v>0</v>
      </c>
      <c r="AT3289">
        <v>0</v>
      </c>
      <c r="AU3289">
        <v>0</v>
      </c>
      <c r="AV3289">
        <v>0</v>
      </c>
      <c r="AW3289">
        <v>925</v>
      </c>
      <c r="AX3289">
        <v>0.999999999999999</v>
      </c>
      <c r="AY3289" s="73">
        <v>57.471854747601903</v>
      </c>
      <c r="AZ3289">
        <v>925</v>
      </c>
      <c r="BA3289">
        <v>1</v>
      </c>
      <c r="BB3289">
        <v>914</v>
      </c>
      <c r="BC3289">
        <v>0.98986269432874596</v>
      </c>
      <c r="BD3289">
        <v>11</v>
      </c>
      <c r="BE3289">
        <v>1.01373056712532E-2</v>
      </c>
      <c r="BF3289">
        <v>57.206929184579998</v>
      </c>
      <c r="BG3289">
        <v>52.916599784372004</v>
      </c>
      <c r="BH3289">
        <v>57.471854747601903</v>
      </c>
      <c r="BI3289">
        <v>59.155938865582002</v>
      </c>
    </row>
    <row r="3290" spans="1:61" x14ac:dyDescent="0.25">
      <c r="A3290" s="10" t="str">
        <f>VLOOKUP(D3290,'Index-Relations'!E:F,2,FALSE)</f>
        <v>ESG</v>
      </c>
      <c r="B3290" t="s">
        <v>3450</v>
      </c>
      <c r="C3290" s="53" t="s">
        <v>2766</v>
      </c>
      <c r="D3290" s="59" t="s">
        <v>2871</v>
      </c>
      <c r="E3290" s="59" t="s">
        <v>6706</v>
      </c>
      <c r="F3290" t="s">
        <v>1367</v>
      </c>
      <c r="G3290" t="s">
        <v>1366</v>
      </c>
      <c r="H3290" t="s">
        <v>1368</v>
      </c>
      <c r="I3290" s="52">
        <v>45446</v>
      </c>
      <c r="J3290" t="s">
        <v>2457</v>
      </c>
      <c r="K3290">
        <v>925</v>
      </c>
      <c r="L3290" s="73">
        <v>56.553041877150903</v>
      </c>
      <c r="M3290">
        <v>925</v>
      </c>
      <c r="N3290">
        <v>1</v>
      </c>
      <c r="O3290" s="73">
        <v>52.298062654532004</v>
      </c>
      <c r="P3290">
        <v>925</v>
      </c>
      <c r="Q3290">
        <v>1</v>
      </c>
      <c r="R3290">
        <v>846</v>
      </c>
      <c r="S3290">
        <v>0.95168146846728496</v>
      </c>
      <c r="T3290">
        <v>39.754011462212297</v>
      </c>
      <c r="U3290">
        <v>0.70896895006217897</v>
      </c>
      <c r="V3290">
        <v>618</v>
      </c>
      <c r="W3290">
        <v>3.6474530340029801E-2</v>
      </c>
      <c r="X3290">
        <v>83</v>
      </c>
      <c r="Y3290">
        <v>913</v>
      </c>
      <c r="Z3290">
        <v>0.99095586456831097</v>
      </c>
      <c r="AA3290">
        <v>21.423614680988901</v>
      </c>
      <c r="AB3290">
        <v>660</v>
      </c>
      <c r="AC3290">
        <v>0.77575866007983996</v>
      </c>
      <c r="AD3290">
        <v>253</v>
      </c>
      <c r="AE3290">
        <v>0.21519720448846999</v>
      </c>
      <c r="AF3290">
        <v>12</v>
      </c>
      <c r="AG3290">
        <v>9.0441354316887195E-3</v>
      </c>
      <c r="AH3290">
        <v>4.5550844611249603E-3</v>
      </c>
      <c r="AI3290">
        <v>27</v>
      </c>
      <c r="AJ3290" s="73">
        <v>58.620285049002</v>
      </c>
      <c r="AK3290">
        <v>925</v>
      </c>
      <c r="AL3290">
        <v>1</v>
      </c>
      <c r="AM3290">
        <v>0</v>
      </c>
      <c r="AN3290">
        <v>0</v>
      </c>
      <c r="AO3290">
        <v>0</v>
      </c>
      <c r="AP3290">
        <v>0</v>
      </c>
      <c r="AQ3290">
        <v>925</v>
      </c>
      <c r="AR3290">
        <v>1</v>
      </c>
      <c r="AS3290">
        <v>0</v>
      </c>
      <c r="AT3290">
        <v>0</v>
      </c>
      <c r="AU3290">
        <v>0</v>
      </c>
      <c r="AV3290">
        <v>0</v>
      </c>
      <c r="AW3290">
        <v>925</v>
      </c>
      <c r="AX3290">
        <v>1</v>
      </c>
      <c r="AY3290" s="73">
        <v>56.754421682731</v>
      </c>
      <c r="AZ3290">
        <v>925</v>
      </c>
      <c r="BA3290">
        <v>1</v>
      </c>
      <c r="BB3290">
        <v>914</v>
      </c>
      <c r="BC3290">
        <v>0.98988779131650295</v>
      </c>
      <c r="BD3290">
        <v>11</v>
      </c>
      <c r="BE3290">
        <v>1.0112208683496399E-2</v>
      </c>
      <c r="BF3290">
        <v>56.553041877150903</v>
      </c>
      <c r="BG3290">
        <v>52.298062654532004</v>
      </c>
      <c r="BH3290">
        <v>56.754421682731</v>
      </c>
      <c r="BI3290">
        <v>58.620285049002</v>
      </c>
    </row>
    <row r="3291" spans="1:61" x14ac:dyDescent="0.25">
      <c r="A3291" s="10" t="str">
        <f>VLOOKUP(D3291,'Index-Relations'!E:F,2,FALSE)</f>
        <v>ESG</v>
      </c>
      <c r="B3291" t="s">
        <v>3450</v>
      </c>
      <c r="C3291" s="53" t="s">
        <v>2767</v>
      </c>
      <c r="D3291" s="59" t="s">
        <v>2871</v>
      </c>
      <c r="E3291" s="59" t="s">
        <v>6707</v>
      </c>
      <c r="F3291" t="s">
        <v>1367</v>
      </c>
      <c r="G3291" t="s">
        <v>1366</v>
      </c>
      <c r="H3291" t="s">
        <v>1368</v>
      </c>
      <c r="I3291" s="52">
        <v>45413</v>
      </c>
      <c r="J3291" t="s">
        <v>2457</v>
      </c>
      <c r="K3291">
        <v>925</v>
      </c>
      <c r="L3291" s="73">
        <v>56.474535634508896</v>
      </c>
      <c r="M3291">
        <v>925</v>
      </c>
      <c r="N3291">
        <v>1</v>
      </c>
      <c r="O3291" s="73">
        <v>52.054607773831997</v>
      </c>
      <c r="P3291">
        <v>925</v>
      </c>
      <c r="Q3291">
        <v>1</v>
      </c>
      <c r="R3291">
        <v>846</v>
      </c>
      <c r="S3291">
        <v>0.94835535603291399</v>
      </c>
      <c r="T3291">
        <v>39.766719100500502</v>
      </c>
      <c r="U3291">
        <v>0.704778942024054</v>
      </c>
      <c r="V3291">
        <v>616</v>
      </c>
      <c r="W3291">
        <v>3.6446272160527003E-2</v>
      </c>
      <c r="X3291">
        <v>84</v>
      </c>
      <c r="Y3291">
        <v>912</v>
      </c>
      <c r="Z3291">
        <v>0.98997940403811402</v>
      </c>
      <c r="AA3291">
        <v>21.6134574174093</v>
      </c>
      <c r="AB3291">
        <v>654</v>
      </c>
      <c r="AC3291">
        <v>0.76845758286322097</v>
      </c>
      <c r="AD3291">
        <v>258</v>
      </c>
      <c r="AE3291">
        <v>0.221521821174894</v>
      </c>
      <c r="AF3291">
        <v>13</v>
      </c>
      <c r="AG3291">
        <v>1.0020595961884E-2</v>
      </c>
      <c r="AH3291">
        <v>4.3973955604183603E-3</v>
      </c>
      <c r="AI3291">
        <v>27</v>
      </c>
      <c r="AJ3291" s="73">
        <v>58.610723236944899</v>
      </c>
      <c r="AK3291">
        <v>925</v>
      </c>
      <c r="AL3291">
        <v>1</v>
      </c>
      <c r="AM3291">
        <v>0</v>
      </c>
      <c r="AN3291">
        <v>0</v>
      </c>
      <c r="AO3291">
        <v>0</v>
      </c>
      <c r="AP3291">
        <v>0</v>
      </c>
      <c r="AQ3291">
        <v>925</v>
      </c>
      <c r="AR3291">
        <v>1</v>
      </c>
      <c r="AS3291">
        <v>0</v>
      </c>
      <c r="AT3291">
        <v>0</v>
      </c>
      <c r="AU3291">
        <v>0</v>
      </c>
      <c r="AV3291">
        <v>0</v>
      </c>
      <c r="AW3291">
        <v>925</v>
      </c>
      <c r="AX3291">
        <v>1</v>
      </c>
      <c r="AY3291" s="73">
        <v>56.656784043483</v>
      </c>
      <c r="AZ3291">
        <v>925</v>
      </c>
      <c r="BA3291">
        <v>1</v>
      </c>
      <c r="BB3291">
        <v>913</v>
      </c>
      <c r="BC3291">
        <v>0.98920670604140304</v>
      </c>
      <c r="BD3291">
        <v>12</v>
      </c>
      <c r="BE3291">
        <v>1.07932939585963E-2</v>
      </c>
      <c r="BF3291">
        <v>56.474535634508896</v>
      </c>
      <c r="BG3291">
        <v>52.054607773831997</v>
      </c>
      <c r="BH3291">
        <v>56.656784043483</v>
      </c>
      <c r="BI3291">
        <v>58.610723236944899</v>
      </c>
    </row>
    <row r="3292" spans="1:61" x14ac:dyDescent="0.25">
      <c r="A3292" s="10" t="str">
        <f>VLOOKUP(D3292,'Index-Relations'!E:F,2,FALSE)</f>
        <v>ESG</v>
      </c>
      <c r="B3292" t="s">
        <v>3450</v>
      </c>
      <c r="C3292" s="53" t="s">
        <v>2768</v>
      </c>
      <c r="D3292" s="59" t="s">
        <v>2871</v>
      </c>
      <c r="E3292" s="59" t="s">
        <v>6708</v>
      </c>
      <c r="F3292" t="s">
        <v>1367</v>
      </c>
      <c r="G3292" t="s">
        <v>1366</v>
      </c>
      <c r="H3292" t="s">
        <v>1368</v>
      </c>
      <c r="I3292" s="52">
        <v>45383</v>
      </c>
      <c r="J3292" t="s">
        <v>2457</v>
      </c>
      <c r="K3292">
        <v>941</v>
      </c>
      <c r="L3292">
        <v>61.334793562281703</v>
      </c>
      <c r="M3292">
        <v>941</v>
      </c>
      <c r="N3292">
        <v>1</v>
      </c>
      <c r="O3292">
        <v>55.723779939663203</v>
      </c>
      <c r="P3292">
        <v>941</v>
      </c>
      <c r="Q3292">
        <v>1</v>
      </c>
      <c r="R3292">
        <v>882</v>
      </c>
      <c r="S3292">
        <v>0.96019557766606001</v>
      </c>
      <c r="T3292">
        <v>40.046516732103498</v>
      </c>
      <c r="U3292">
        <v>0.71570157732004902</v>
      </c>
      <c r="V3292">
        <v>633</v>
      </c>
      <c r="W3292">
        <v>3.7634632294646302E-2</v>
      </c>
      <c r="X3292">
        <v>83</v>
      </c>
      <c r="Y3292">
        <v>938</v>
      </c>
      <c r="Z3292">
        <v>0.99899261802586703</v>
      </c>
      <c r="AA3292">
        <v>24.947711647694099</v>
      </c>
      <c r="AB3292">
        <v>659</v>
      </c>
      <c r="AC3292">
        <v>0.75809147238939001</v>
      </c>
      <c r="AD3292">
        <v>279</v>
      </c>
      <c r="AE3292">
        <v>0.24090114563647499</v>
      </c>
      <c r="AF3292">
        <v>3</v>
      </c>
      <c r="AG3292">
        <v>1.0073819741335799E-3</v>
      </c>
      <c r="AH3292">
        <v>4.6357550594439802E-3</v>
      </c>
      <c r="AI3292">
        <v>26</v>
      </c>
      <c r="AJ3292">
        <v>63.2080570986815</v>
      </c>
      <c r="AK3292">
        <v>941</v>
      </c>
      <c r="AL3292">
        <v>1</v>
      </c>
      <c r="AM3292">
        <v>1.72315291348532E-4</v>
      </c>
      <c r="AN3292">
        <v>1</v>
      </c>
      <c r="AO3292">
        <v>0</v>
      </c>
      <c r="AP3292">
        <v>0</v>
      </c>
      <c r="AQ3292">
        <v>941</v>
      </c>
      <c r="AR3292">
        <v>1</v>
      </c>
      <c r="AS3292">
        <v>0</v>
      </c>
      <c r="AT3292">
        <v>0</v>
      </c>
      <c r="AU3292">
        <v>0</v>
      </c>
      <c r="AV3292">
        <v>0</v>
      </c>
      <c r="AW3292">
        <v>941</v>
      </c>
      <c r="AX3292">
        <v>1</v>
      </c>
      <c r="AY3292">
        <v>61.178568500363703</v>
      </c>
      <c r="AZ3292">
        <v>941</v>
      </c>
      <c r="BA3292">
        <v>1</v>
      </c>
      <c r="BB3292">
        <v>928</v>
      </c>
      <c r="BC3292">
        <v>0.98869392224577402</v>
      </c>
      <c r="BD3292">
        <v>13</v>
      </c>
      <c r="BE3292">
        <v>1.13060777542254E-2</v>
      </c>
      <c r="BF3292">
        <v>56.2363907724339</v>
      </c>
      <c r="BG3292">
        <v>52.090040743233999</v>
      </c>
      <c r="BH3292">
        <v>56.407437856591997</v>
      </c>
      <c r="BI3292">
        <v>58.231897253931898</v>
      </c>
    </row>
    <row r="3293" spans="1:61" x14ac:dyDescent="0.25">
      <c r="A3293" s="10" t="str">
        <f>VLOOKUP(D3293,'Index-Relations'!E:F,2,FALSE)</f>
        <v>ESG</v>
      </c>
      <c r="B3293" t="s">
        <v>3450</v>
      </c>
      <c r="C3293" s="53" t="s">
        <v>2769</v>
      </c>
      <c r="D3293" s="59" t="s">
        <v>2871</v>
      </c>
      <c r="E3293" s="59" t="s">
        <v>6709</v>
      </c>
      <c r="F3293" t="s">
        <v>1367</v>
      </c>
      <c r="G3293" t="s">
        <v>1366</v>
      </c>
      <c r="H3293" t="s">
        <v>1368</v>
      </c>
      <c r="I3293" s="52">
        <v>45352</v>
      </c>
      <c r="J3293" t="s">
        <v>2457</v>
      </c>
      <c r="K3293">
        <v>941</v>
      </c>
      <c r="L3293">
        <v>60.316141307963598</v>
      </c>
      <c r="M3293">
        <v>941</v>
      </c>
      <c r="N3293">
        <v>1</v>
      </c>
      <c r="O3293">
        <v>54.647322865470201</v>
      </c>
      <c r="P3293">
        <v>941</v>
      </c>
      <c r="Q3293">
        <v>1</v>
      </c>
      <c r="R3293">
        <v>882</v>
      </c>
      <c r="S3293">
        <v>0.95773696005172804</v>
      </c>
      <c r="T3293">
        <v>39.8279952912578</v>
      </c>
      <c r="U3293">
        <v>0.673278396951699</v>
      </c>
      <c r="V3293">
        <v>627</v>
      </c>
      <c r="W3293">
        <v>3.6265107944216099E-2</v>
      </c>
      <c r="X3293">
        <v>78</v>
      </c>
      <c r="Y3293">
        <v>938</v>
      </c>
      <c r="Z3293">
        <v>0.99896915602473801</v>
      </c>
      <c r="AA3293">
        <v>24.8702894397316</v>
      </c>
      <c r="AB3293">
        <v>659</v>
      </c>
      <c r="AC3293">
        <v>0.75323843128872703</v>
      </c>
      <c r="AD3293">
        <v>279</v>
      </c>
      <c r="AE3293">
        <v>0.24573072473600999</v>
      </c>
      <c r="AF3293">
        <v>3</v>
      </c>
      <c r="AG3293">
        <v>1.03084397526168E-3</v>
      </c>
      <c r="AH3293">
        <v>4.4329737593080199E-3</v>
      </c>
      <c r="AI3293">
        <v>20</v>
      </c>
      <c r="AJ3293">
        <v>62.194969399359302</v>
      </c>
      <c r="AK3293">
        <v>941</v>
      </c>
      <c r="AL3293">
        <v>1</v>
      </c>
      <c r="AM3293">
        <v>1.9022270955425E-4</v>
      </c>
      <c r="AN3293">
        <v>1</v>
      </c>
      <c r="AO3293">
        <v>0</v>
      </c>
      <c r="AP3293">
        <v>0</v>
      </c>
      <c r="AQ3293">
        <v>941</v>
      </c>
      <c r="AR3293">
        <v>1</v>
      </c>
      <c r="AS3293">
        <v>0</v>
      </c>
      <c r="AT3293">
        <v>0</v>
      </c>
      <c r="AU3293">
        <v>0</v>
      </c>
      <c r="AV3293">
        <v>0</v>
      </c>
      <c r="AW3293">
        <v>941</v>
      </c>
      <c r="AX3293">
        <v>1</v>
      </c>
      <c r="AY3293">
        <v>60.288758339030302</v>
      </c>
      <c r="AZ3293">
        <v>941</v>
      </c>
      <c r="BA3293">
        <v>1</v>
      </c>
      <c r="BB3293">
        <v>928</v>
      </c>
      <c r="BC3293">
        <v>0.98986302982081797</v>
      </c>
      <c r="BD3293">
        <v>13</v>
      </c>
      <c r="BE3293">
        <v>1.01369701791813E-2</v>
      </c>
      <c r="BF3293">
        <v>55.492186233490003</v>
      </c>
      <c r="BG3293">
        <v>51.378280200565897</v>
      </c>
      <c r="BH3293">
        <v>55.788737521644002</v>
      </c>
      <c r="BI3293">
        <v>57.405090637334901</v>
      </c>
    </row>
    <row r="3294" spans="1:61" x14ac:dyDescent="0.25">
      <c r="A3294" s="10" t="str">
        <f>VLOOKUP(D3294,'Index-Relations'!E:F,2,FALSE)</f>
        <v>ESG</v>
      </c>
      <c r="B3294" t="s">
        <v>3450</v>
      </c>
      <c r="C3294" s="53" t="s">
        <v>2770</v>
      </c>
      <c r="D3294" s="59" t="s">
        <v>2871</v>
      </c>
      <c r="E3294" s="59" t="s">
        <v>6710</v>
      </c>
      <c r="F3294" t="s">
        <v>1367</v>
      </c>
      <c r="G3294" t="s">
        <v>1366</v>
      </c>
      <c r="H3294" t="s">
        <v>1368</v>
      </c>
      <c r="I3294" s="52">
        <v>45323</v>
      </c>
      <c r="J3294" t="s">
        <v>2457</v>
      </c>
      <c r="K3294">
        <v>941</v>
      </c>
      <c r="L3294">
        <v>60.645356422838603</v>
      </c>
      <c r="M3294">
        <v>940</v>
      </c>
      <c r="N3294">
        <v>0.99986436998663497</v>
      </c>
      <c r="O3294">
        <v>54.908991458393501</v>
      </c>
      <c r="P3294">
        <v>940</v>
      </c>
      <c r="Q3294">
        <v>0.99986436998663497</v>
      </c>
      <c r="R3294">
        <v>882</v>
      </c>
      <c r="S3294">
        <v>0.96235121361110199</v>
      </c>
      <c r="T3294">
        <v>39.764557611978198</v>
      </c>
      <c r="U3294">
        <v>0.67585928774766402</v>
      </c>
      <c r="V3294">
        <v>625</v>
      </c>
      <c r="W3294">
        <v>3.5639727544070798E-2</v>
      </c>
      <c r="X3294">
        <v>77</v>
      </c>
      <c r="Y3294">
        <v>938</v>
      </c>
      <c r="Z3294">
        <v>0.99896377328553598</v>
      </c>
      <c r="AA3294">
        <v>35.686133015947199</v>
      </c>
      <c r="AB3294">
        <v>660</v>
      </c>
      <c r="AC3294">
        <v>0.75891682751858203</v>
      </c>
      <c r="AD3294">
        <v>278</v>
      </c>
      <c r="AE3294">
        <v>0.24004694576695301</v>
      </c>
      <c r="AF3294">
        <v>3</v>
      </c>
      <c r="AG3294">
        <v>1.0362267144643699E-3</v>
      </c>
      <c r="AH3294">
        <v>5.1156682075631302E-3</v>
      </c>
      <c r="AI3294">
        <v>21</v>
      </c>
      <c r="AJ3294">
        <v>62.491775822584998</v>
      </c>
      <c r="AK3294">
        <v>940</v>
      </c>
      <c r="AL3294">
        <v>0.99986436998663497</v>
      </c>
      <c r="AM3294">
        <v>1.7977674159923301E-4</v>
      </c>
      <c r="AN3294">
        <v>1</v>
      </c>
      <c r="AO3294">
        <v>0</v>
      </c>
      <c r="AP3294">
        <v>0</v>
      </c>
      <c r="AQ3294">
        <v>941</v>
      </c>
      <c r="AR3294">
        <v>0.999999999999999</v>
      </c>
      <c r="AS3294">
        <v>0</v>
      </c>
      <c r="AT3294">
        <v>0</v>
      </c>
      <c r="AU3294">
        <v>0</v>
      </c>
      <c r="AV3294">
        <v>0</v>
      </c>
      <c r="AW3294">
        <v>941</v>
      </c>
      <c r="AX3294">
        <v>1</v>
      </c>
      <c r="AY3294">
        <v>60.701892793885001</v>
      </c>
      <c r="AZ3294">
        <v>940</v>
      </c>
      <c r="BA3294">
        <v>0.99986436998663497</v>
      </c>
      <c r="BB3294">
        <v>927</v>
      </c>
      <c r="BC3294">
        <v>0.98834187653195804</v>
      </c>
      <c r="BD3294">
        <v>14</v>
      </c>
      <c r="BE3294">
        <v>1.1658123468041501E-2</v>
      </c>
      <c r="BF3294">
        <v>55.769405490525898</v>
      </c>
      <c r="BG3294">
        <v>51.620500423147</v>
      </c>
      <c r="BH3294">
        <v>56.192329449269003</v>
      </c>
      <c r="BI3294">
        <v>57.627574796238903</v>
      </c>
    </row>
    <row r="3295" spans="1:61" x14ac:dyDescent="0.25">
      <c r="A3295" s="10" t="str">
        <f>VLOOKUP(D3295,'Index-Relations'!E:F,2,FALSE)</f>
        <v>ESG</v>
      </c>
      <c r="B3295" t="s">
        <v>3450</v>
      </c>
      <c r="C3295" s="53" t="s">
        <v>2760</v>
      </c>
      <c r="D3295" s="59" t="s">
        <v>2872</v>
      </c>
      <c r="E3295" s="59" t="s">
        <v>6711</v>
      </c>
      <c r="F3295" t="s">
        <v>1371</v>
      </c>
      <c r="G3295" t="s">
        <v>1370</v>
      </c>
      <c r="H3295" t="s">
        <v>1372</v>
      </c>
      <c r="I3295" s="52">
        <v>45658</v>
      </c>
      <c r="J3295" t="s">
        <v>2457</v>
      </c>
      <c r="K3295">
        <v>996</v>
      </c>
      <c r="L3295" s="73">
        <v>58.405155970185</v>
      </c>
      <c r="M3295">
        <v>967</v>
      </c>
      <c r="N3295">
        <v>0.99187485313492196</v>
      </c>
      <c r="O3295" s="73">
        <v>56.461766807593897</v>
      </c>
      <c r="P3295">
        <v>967</v>
      </c>
      <c r="Q3295">
        <v>0.99187485313492196</v>
      </c>
      <c r="R3295">
        <v>908</v>
      </c>
      <c r="S3295">
        <v>0.95534168492732996</v>
      </c>
      <c r="T3295">
        <v>39.538000029569503</v>
      </c>
      <c r="U3295">
        <v>0.75404288456174695</v>
      </c>
      <c r="V3295">
        <v>704</v>
      </c>
      <c r="W3295">
        <v>0.14256712202685601</v>
      </c>
      <c r="X3295">
        <v>158</v>
      </c>
      <c r="Y3295">
        <v>984</v>
      </c>
      <c r="Z3295">
        <v>0.99619189498442096</v>
      </c>
      <c r="AA3295">
        <v>85.888337126912006</v>
      </c>
      <c r="AB3295">
        <v>823</v>
      </c>
      <c r="AC3295">
        <v>0.84679402740599496</v>
      </c>
      <c r="AD3295">
        <v>160</v>
      </c>
      <c r="AE3295">
        <v>0.14925644244043201</v>
      </c>
      <c r="AF3295">
        <v>13</v>
      </c>
      <c r="AG3295">
        <v>3.9495301535721599E-3</v>
      </c>
      <c r="AH3295">
        <v>3.97940870767431E-3</v>
      </c>
      <c r="AI3295">
        <v>92</v>
      </c>
      <c r="AJ3295" s="73">
        <v>59.448826827870903</v>
      </c>
      <c r="AK3295">
        <v>967</v>
      </c>
      <c r="AL3295">
        <v>0.99187485313492196</v>
      </c>
      <c r="AM3295">
        <v>2.1846978143681899E-2</v>
      </c>
      <c r="AN3295">
        <v>16</v>
      </c>
      <c r="AO3295">
        <v>7.9257280602606797E-2</v>
      </c>
      <c r="AP3295">
        <v>19</v>
      </c>
      <c r="AQ3295">
        <v>992</v>
      </c>
      <c r="AR3295">
        <v>0.99926036013753095</v>
      </c>
      <c r="AS3295">
        <v>4.3473282538473799E-3</v>
      </c>
      <c r="AT3295">
        <v>1</v>
      </c>
      <c r="AU3295">
        <v>2.5539364323183401E-3</v>
      </c>
      <c r="AV3295">
        <v>6</v>
      </c>
      <c r="AW3295">
        <v>992</v>
      </c>
      <c r="AX3295">
        <v>0.99926036013753095</v>
      </c>
      <c r="AY3295" s="73">
        <v>56.568281662283901</v>
      </c>
      <c r="AZ3295">
        <v>967</v>
      </c>
      <c r="BA3295">
        <v>0.99187485313492196</v>
      </c>
      <c r="BB3295">
        <v>946</v>
      </c>
      <c r="BC3295">
        <v>0.89697117628332801</v>
      </c>
      <c r="BD3295">
        <v>27</v>
      </c>
      <c r="BE3295">
        <v>2.30319032515965E-2</v>
      </c>
      <c r="BF3295">
        <v>58.405155970185</v>
      </c>
      <c r="BG3295">
        <v>56.461766807593897</v>
      </c>
      <c r="BH3295">
        <v>56.568281662283901</v>
      </c>
      <c r="BI3295">
        <v>59.448826827870903</v>
      </c>
    </row>
    <row r="3296" spans="1:61" x14ac:dyDescent="0.25">
      <c r="A3296" s="10" t="str">
        <f>VLOOKUP(D3296,'Index-Relations'!E:F,2,FALSE)</f>
        <v>ESG</v>
      </c>
      <c r="B3296" t="s">
        <v>3450</v>
      </c>
      <c r="C3296" s="53" t="s">
        <v>2761</v>
      </c>
      <c r="D3296" s="59" t="s">
        <v>2872</v>
      </c>
      <c r="E3296" s="59" t="s">
        <v>6712</v>
      </c>
      <c r="F3296" t="s">
        <v>1371</v>
      </c>
      <c r="G3296" t="s">
        <v>1370</v>
      </c>
      <c r="H3296" t="s">
        <v>1372</v>
      </c>
      <c r="I3296" s="52">
        <v>45628</v>
      </c>
      <c r="J3296" t="s">
        <v>2457</v>
      </c>
      <c r="K3296">
        <v>996</v>
      </c>
      <c r="L3296" s="73">
        <v>58.464110739585998</v>
      </c>
      <c r="M3296">
        <v>967</v>
      </c>
      <c r="N3296">
        <v>0.99220518841361205</v>
      </c>
      <c r="O3296" s="73">
        <v>56.451127526858002</v>
      </c>
      <c r="P3296">
        <v>967</v>
      </c>
      <c r="Q3296">
        <v>0.99220518841361205</v>
      </c>
      <c r="R3296">
        <v>908</v>
      </c>
      <c r="S3296">
        <v>0.95454381969878399</v>
      </c>
      <c r="T3296">
        <v>39.609635168089802</v>
      </c>
      <c r="U3296">
        <v>0.75830459901587099</v>
      </c>
      <c r="V3296">
        <v>701</v>
      </c>
      <c r="W3296">
        <v>0.150612672295413</v>
      </c>
      <c r="X3296">
        <v>157</v>
      </c>
      <c r="Y3296">
        <v>979</v>
      </c>
      <c r="Z3296">
        <v>0.99483938426162599</v>
      </c>
      <c r="AA3296">
        <v>77.458817661539399</v>
      </c>
      <c r="AB3296">
        <v>818</v>
      </c>
      <c r="AC3296">
        <v>0.84357595283368803</v>
      </c>
      <c r="AD3296">
        <v>160</v>
      </c>
      <c r="AE3296">
        <v>0.15112308795052001</v>
      </c>
      <c r="AF3296">
        <v>18</v>
      </c>
      <c r="AG3296">
        <v>5.3009592157908202E-3</v>
      </c>
      <c r="AH3296">
        <v>3.9510249057616601E-3</v>
      </c>
      <c r="AI3296">
        <v>91</v>
      </c>
      <c r="AJ3296" s="73">
        <v>59.532688473501899</v>
      </c>
      <c r="AK3296">
        <v>967</v>
      </c>
      <c r="AL3296">
        <v>0.99220518841361205</v>
      </c>
      <c r="AM3296">
        <v>2.3727771962799099E-2</v>
      </c>
      <c r="AN3296">
        <v>16</v>
      </c>
      <c r="AO3296">
        <v>7.8941057462641906E-2</v>
      </c>
      <c r="AP3296">
        <v>19</v>
      </c>
      <c r="AQ3296">
        <v>992</v>
      </c>
      <c r="AR3296">
        <v>0.99925414939388102</v>
      </c>
      <c r="AS3296">
        <v>4.5583527630676697E-3</v>
      </c>
      <c r="AT3296">
        <v>1</v>
      </c>
      <c r="AU3296">
        <v>2.4123909763934699E-3</v>
      </c>
      <c r="AV3296">
        <v>6</v>
      </c>
      <c r="AW3296">
        <v>992</v>
      </c>
      <c r="AX3296">
        <v>0.99925414939388002</v>
      </c>
      <c r="AY3296" s="73">
        <v>56.580930330694002</v>
      </c>
      <c r="AZ3296">
        <v>967</v>
      </c>
      <c r="BA3296">
        <v>0.99220518841361205</v>
      </c>
      <c r="BB3296">
        <v>946</v>
      </c>
      <c r="BC3296">
        <v>0.89629436807481999</v>
      </c>
      <c r="BD3296">
        <v>27</v>
      </c>
      <c r="BE3296">
        <v>2.4018723856418199E-2</v>
      </c>
      <c r="BF3296">
        <v>58.464110739585998</v>
      </c>
      <c r="BG3296">
        <v>56.451127526858002</v>
      </c>
      <c r="BH3296">
        <v>56.580930330694002</v>
      </c>
      <c r="BI3296">
        <v>59.532688473501899</v>
      </c>
    </row>
    <row r="3297" spans="1:61" x14ac:dyDescent="0.25">
      <c r="A3297" s="10" t="str">
        <f>VLOOKUP(D3297,'Index-Relations'!E:F,2,FALSE)</f>
        <v>ESG</v>
      </c>
      <c r="B3297" t="s">
        <v>3450</v>
      </c>
      <c r="C3297" s="53" t="s">
        <v>2762</v>
      </c>
      <c r="D3297" s="59" t="s">
        <v>2872</v>
      </c>
      <c r="E3297" s="59" t="s">
        <v>6713</v>
      </c>
      <c r="F3297" t="s">
        <v>1371</v>
      </c>
      <c r="G3297" t="s">
        <v>1370</v>
      </c>
      <c r="H3297" t="s">
        <v>1372</v>
      </c>
      <c r="I3297" s="52">
        <v>45597</v>
      </c>
      <c r="J3297" t="s">
        <v>2457</v>
      </c>
      <c r="K3297">
        <v>996</v>
      </c>
      <c r="L3297" s="73">
        <v>58.534688506739897</v>
      </c>
      <c r="M3297">
        <v>967</v>
      </c>
      <c r="N3297">
        <v>0.99237181570981103</v>
      </c>
      <c r="O3297" s="73">
        <v>56.556424393985999</v>
      </c>
      <c r="P3297">
        <v>967</v>
      </c>
      <c r="Q3297">
        <v>0.99237181570981103</v>
      </c>
      <c r="R3297">
        <v>908</v>
      </c>
      <c r="S3297">
        <v>0.95396593389193896</v>
      </c>
      <c r="T3297">
        <v>39.714941063469198</v>
      </c>
      <c r="U3297">
        <v>0.76097828050744998</v>
      </c>
      <c r="V3297">
        <v>698</v>
      </c>
      <c r="W3297">
        <v>0.15003942635502901</v>
      </c>
      <c r="X3297">
        <v>155</v>
      </c>
      <c r="Y3297">
        <v>976</v>
      </c>
      <c r="Z3297">
        <v>0.99344434309581897</v>
      </c>
      <c r="AA3297">
        <v>75.807265769142603</v>
      </c>
      <c r="AB3297">
        <v>809</v>
      </c>
      <c r="AC3297">
        <v>0.84141545151788399</v>
      </c>
      <c r="AD3297">
        <v>166</v>
      </c>
      <c r="AE3297">
        <v>0.151892048109213</v>
      </c>
      <c r="AF3297">
        <v>21</v>
      </c>
      <c r="AG3297">
        <v>6.6925003729019997E-3</v>
      </c>
      <c r="AH3297">
        <v>3.89942713824657E-3</v>
      </c>
      <c r="AI3297">
        <v>90</v>
      </c>
      <c r="AJ3297" s="73">
        <v>59.580817210653997</v>
      </c>
      <c r="AK3297">
        <v>967</v>
      </c>
      <c r="AL3297">
        <v>0.99237181570981103</v>
      </c>
      <c r="AM3297">
        <v>2.49599272348776E-2</v>
      </c>
      <c r="AN3297">
        <v>16</v>
      </c>
      <c r="AO3297">
        <v>7.7945553094993097E-2</v>
      </c>
      <c r="AP3297">
        <v>19</v>
      </c>
      <c r="AQ3297">
        <v>991</v>
      </c>
      <c r="AR3297">
        <v>0.99925293574703</v>
      </c>
      <c r="AS3297">
        <v>4.3034515488630104E-3</v>
      </c>
      <c r="AT3297">
        <v>1</v>
      </c>
      <c r="AU3297">
        <v>6.2938342758146497E-3</v>
      </c>
      <c r="AV3297">
        <v>8</v>
      </c>
      <c r="AW3297">
        <v>992</v>
      </c>
      <c r="AX3297">
        <v>0.99931284990254599</v>
      </c>
      <c r="AY3297" s="73">
        <v>56.635151314939897</v>
      </c>
      <c r="AZ3297">
        <v>967</v>
      </c>
      <c r="BA3297">
        <v>0.99237181570981103</v>
      </c>
      <c r="BB3297">
        <v>946</v>
      </c>
      <c r="BC3297">
        <v>0.89650347408463804</v>
      </c>
      <c r="BD3297">
        <v>26</v>
      </c>
      <c r="BE3297">
        <v>2.4803908567398902E-2</v>
      </c>
      <c r="BF3297">
        <v>58.534688506739897</v>
      </c>
      <c r="BG3297">
        <v>56.556424393985999</v>
      </c>
      <c r="BH3297">
        <v>56.635151314939897</v>
      </c>
      <c r="BI3297">
        <v>59.580817210653997</v>
      </c>
    </row>
    <row r="3298" spans="1:61" x14ac:dyDescent="0.25">
      <c r="A3298" s="10" t="str">
        <f>VLOOKUP(D3298,'Index-Relations'!E:F,2,FALSE)</f>
        <v>ESG</v>
      </c>
      <c r="B3298" t="s">
        <v>3450</v>
      </c>
      <c r="C3298" s="53" t="s">
        <v>2763</v>
      </c>
      <c r="D3298" s="59" t="s">
        <v>2872</v>
      </c>
      <c r="E3298" s="59" t="s">
        <v>6714</v>
      </c>
      <c r="F3298" t="s">
        <v>1371</v>
      </c>
      <c r="G3298" t="s">
        <v>1370</v>
      </c>
      <c r="H3298" t="s">
        <v>1372</v>
      </c>
      <c r="I3298" s="52">
        <v>45566</v>
      </c>
      <c r="J3298" t="s">
        <v>2457</v>
      </c>
      <c r="K3298">
        <v>996</v>
      </c>
      <c r="L3298" s="73">
        <v>58.163693712525998</v>
      </c>
      <c r="M3298">
        <v>967</v>
      </c>
      <c r="N3298">
        <v>0.99234178876895895</v>
      </c>
      <c r="O3298" s="73">
        <v>56.171707563180902</v>
      </c>
      <c r="P3298">
        <v>967</v>
      </c>
      <c r="Q3298">
        <v>0.99234178876895895</v>
      </c>
      <c r="R3298">
        <v>908</v>
      </c>
      <c r="S3298">
        <v>0.95415146205317602</v>
      </c>
      <c r="T3298">
        <v>39.5608701530141</v>
      </c>
      <c r="U3298">
        <v>0.76121889727389802</v>
      </c>
      <c r="V3298">
        <v>694</v>
      </c>
      <c r="W3298">
        <v>0.152465941159308</v>
      </c>
      <c r="X3298">
        <v>154</v>
      </c>
      <c r="Y3298">
        <v>971</v>
      </c>
      <c r="Z3298">
        <v>0.99205391992534098</v>
      </c>
      <c r="AA3298">
        <v>75.378283360732894</v>
      </c>
      <c r="AB3298">
        <v>802</v>
      </c>
      <c r="AC3298">
        <v>0.83667484847803497</v>
      </c>
      <c r="AD3298">
        <v>168</v>
      </c>
      <c r="AE3298">
        <v>0.155229967490496</v>
      </c>
      <c r="AF3298">
        <v>26</v>
      </c>
      <c r="AG3298">
        <v>8.0951840314684997E-3</v>
      </c>
      <c r="AH3298">
        <v>3.9333160958284902E-3</v>
      </c>
      <c r="AI3298">
        <v>91</v>
      </c>
      <c r="AJ3298" s="73">
        <v>59.246242744869001</v>
      </c>
      <c r="AK3298">
        <v>967</v>
      </c>
      <c r="AL3298">
        <v>0.99234178876895895</v>
      </c>
      <c r="AM3298">
        <v>2.59612292231775E-2</v>
      </c>
      <c r="AN3298">
        <v>16</v>
      </c>
      <c r="AO3298">
        <v>8.1902665104323202E-2</v>
      </c>
      <c r="AP3298">
        <v>19</v>
      </c>
      <c r="AQ3298">
        <v>991</v>
      </c>
      <c r="AR3298">
        <v>0.99929034978254505</v>
      </c>
      <c r="AS3298">
        <v>4.2048622772838497E-3</v>
      </c>
      <c r="AT3298">
        <v>1</v>
      </c>
      <c r="AU3298">
        <v>6.3536384648726603E-3</v>
      </c>
      <c r="AV3298">
        <v>8</v>
      </c>
      <c r="AW3298">
        <v>992</v>
      </c>
      <c r="AX3298">
        <v>0.999349239212313</v>
      </c>
      <c r="AY3298" s="73">
        <v>56.209448028211</v>
      </c>
      <c r="AZ3298">
        <v>967</v>
      </c>
      <c r="BA3298">
        <v>0.99234178876895895</v>
      </c>
      <c r="BB3298">
        <v>946</v>
      </c>
      <c r="BC3298">
        <v>0.89206260142320604</v>
      </c>
      <c r="BD3298">
        <v>26</v>
      </c>
      <c r="BE3298">
        <v>2.5325083255015701E-2</v>
      </c>
      <c r="BF3298">
        <v>58.163693712525998</v>
      </c>
      <c r="BG3298">
        <v>56.171707563180902</v>
      </c>
      <c r="BH3298">
        <v>56.209448028211</v>
      </c>
      <c r="BI3298">
        <v>59.246242744869001</v>
      </c>
    </row>
    <row r="3299" spans="1:61" x14ac:dyDescent="0.25">
      <c r="A3299" s="10" t="str">
        <f>VLOOKUP(D3299,'Index-Relations'!E:F,2,FALSE)</f>
        <v>ESG</v>
      </c>
      <c r="B3299" t="s">
        <v>3450</v>
      </c>
      <c r="C3299" s="53" t="s">
        <v>2764</v>
      </c>
      <c r="D3299" s="59" t="s">
        <v>2872</v>
      </c>
      <c r="E3299" s="59" t="s">
        <v>6715</v>
      </c>
      <c r="F3299" t="s">
        <v>1371</v>
      </c>
      <c r="G3299" t="s">
        <v>1370</v>
      </c>
      <c r="H3299" t="s">
        <v>1372</v>
      </c>
      <c r="I3299" s="52">
        <v>45537</v>
      </c>
      <c r="J3299" t="s">
        <v>2457</v>
      </c>
      <c r="K3299">
        <v>1057</v>
      </c>
      <c r="L3299" s="73">
        <v>58.465416595762903</v>
      </c>
      <c r="M3299">
        <v>1022</v>
      </c>
      <c r="N3299">
        <v>0.99119492052209501</v>
      </c>
      <c r="O3299" s="73">
        <v>56.461156314629903</v>
      </c>
      <c r="P3299">
        <v>1022</v>
      </c>
      <c r="Q3299">
        <v>0.99119492052209501</v>
      </c>
      <c r="R3299">
        <v>959</v>
      </c>
      <c r="S3299">
        <v>0.95591006137742796</v>
      </c>
      <c r="T3299">
        <v>40.000767882110097</v>
      </c>
      <c r="U3299">
        <v>0.76875346401653</v>
      </c>
      <c r="V3299">
        <v>741</v>
      </c>
      <c r="W3299">
        <v>0.156138969257021</v>
      </c>
      <c r="X3299">
        <v>169</v>
      </c>
      <c r="Y3299">
        <v>1025</v>
      </c>
      <c r="Z3299">
        <v>0.99026135682187799</v>
      </c>
      <c r="AA3299">
        <v>81.810708203359098</v>
      </c>
      <c r="AB3299">
        <v>826</v>
      </c>
      <c r="AC3299">
        <v>0.82326036634535404</v>
      </c>
      <c r="AD3299">
        <v>199</v>
      </c>
      <c r="AE3299">
        <v>0.167165656446707</v>
      </c>
      <c r="AF3299">
        <v>32</v>
      </c>
      <c r="AG3299">
        <v>9.5739772079386706E-3</v>
      </c>
      <c r="AH3299">
        <v>3.9742376049324802E-3</v>
      </c>
      <c r="AI3299">
        <v>95</v>
      </c>
      <c r="AJ3299" s="73">
        <v>59.470594284126001</v>
      </c>
      <c r="AK3299">
        <v>1022</v>
      </c>
      <c r="AL3299">
        <v>0.99119492052209501</v>
      </c>
      <c r="AM3299">
        <v>2.33081212737739E-2</v>
      </c>
      <c r="AN3299">
        <v>15</v>
      </c>
      <c r="AO3299">
        <v>7.9401232063115001E-2</v>
      </c>
      <c r="AP3299">
        <v>19</v>
      </c>
      <c r="AQ3299">
        <v>1052</v>
      </c>
      <c r="AR3299">
        <v>0.99925454302337602</v>
      </c>
      <c r="AS3299">
        <v>4.4739423577147804E-3</v>
      </c>
      <c r="AT3299">
        <v>1</v>
      </c>
      <c r="AU3299">
        <v>5.7870609594137899E-3</v>
      </c>
      <c r="AV3299">
        <v>8</v>
      </c>
      <c r="AW3299">
        <v>1053</v>
      </c>
      <c r="AX3299">
        <v>0.99931918772928596</v>
      </c>
      <c r="AY3299" s="73">
        <v>56.672147608822002</v>
      </c>
      <c r="AZ3299">
        <v>1022</v>
      </c>
      <c r="BA3299">
        <v>0.99119492052209501</v>
      </c>
      <c r="BB3299">
        <v>1007</v>
      </c>
      <c r="BC3299">
        <v>0.894630532638505</v>
      </c>
      <c r="BD3299">
        <v>26</v>
      </c>
      <c r="BE3299">
        <v>2.5222778321756099E-2</v>
      </c>
      <c r="BF3299">
        <v>58.465416595762903</v>
      </c>
      <c r="BG3299">
        <v>56.461156314629903</v>
      </c>
      <c r="BH3299">
        <v>56.672147608822002</v>
      </c>
      <c r="BI3299">
        <v>59.470594284126001</v>
      </c>
    </row>
    <row r="3300" spans="1:61" x14ac:dyDescent="0.25">
      <c r="A3300" s="10" t="str">
        <f>VLOOKUP(D3300,'Index-Relations'!E:F,2,FALSE)</f>
        <v>ESG</v>
      </c>
      <c r="B3300" t="s">
        <v>3450</v>
      </c>
      <c r="C3300" s="53" t="s">
        <v>3350</v>
      </c>
      <c r="D3300" s="59" t="s">
        <v>2872</v>
      </c>
      <c r="E3300" s="59" t="s">
        <v>6716</v>
      </c>
      <c r="F3300" t="s">
        <v>1371</v>
      </c>
      <c r="G3300" t="s">
        <v>1370</v>
      </c>
      <c r="H3300" t="s">
        <v>1372</v>
      </c>
      <c r="I3300" s="52">
        <v>45505</v>
      </c>
      <c r="J3300" t="s">
        <v>2457</v>
      </c>
      <c r="K3300">
        <v>1058</v>
      </c>
      <c r="L3300" s="73">
        <v>58.158313156944999</v>
      </c>
      <c r="M3300">
        <v>1023</v>
      </c>
      <c r="N3300">
        <v>0.99129916477497404</v>
      </c>
      <c r="O3300" s="73">
        <v>56.234861903712897</v>
      </c>
      <c r="P3300">
        <v>1023</v>
      </c>
      <c r="Q3300">
        <v>0.99129916477497404</v>
      </c>
      <c r="R3300">
        <v>960</v>
      </c>
      <c r="S3300">
        <v>0.957198670048934</v>
      </c>
      <c r="T3300">
        <v>40.099833388216503</v>
      </c>
      <c r="U3300">
        <v>0.77573578349254102</v>
      </c>
      <c r="V3300">
        <v>737</v>
      </c>
      <c r="W3300">
        <v>0.16298177864184599</v>
      </c>
      <c r="X3300">
        <v>165</v>
      </c>
      <c r="Y3300">
        <v>1020</v>
      </c>
      <c r="Z3300">
        <v>0.98922826388320195</v>
      </c>
      <c r="AA3300">
        <v>83.666529333258396</v>
      </c>
      <c r="AB3300">
        <v>813</v>
      </c>
      <c r="AC3300">
        <v>0.81686903736320104</v>
      </c>
      <c r="AD3300">
        <v>206</v>
      </c>
      <c r="AE3300">
        <v>0.17217969577294501</v>
      </c>
      <c r="AF3300">
        <v>39</v>
      </c>
      <c r="AG3300">
        <v>1.09512668638526E-2</v>
      </c>
      <c r="AH3300">
        <v>4.1399655066419599E-3</v>
      </c>
      <c r="AI3300">
        <v>94</v>
      </c>
      <c r="AJ3300" s="73">
        <v>59.176668867508901</v>
      </c>
      <c r="AK3300">
        <v>1023</v>
      </c>
      <c r="AL3300">
        <v>0.99129916477497404</v>
      </c>
      <c r="AM3300">
        <v>2.4720033239195801E-2</v>
      </c>
      <c r="AN3300">
        <v>15</v>
      </c>
      <c r="AO3300">
        <v>7.9483516140468904E-2</v>
      </c>
      <c r="AP3300">
        <v>19</v>
      </c>
      <c r="AQ3300">
        <v>1051</v>
      </c>
      <c r="AR3300">
        <v>0.99878325009149904</v>
      </c>
      <c r="AS3300">
        <v>4.6996815765466904E-3</v>
      </c>
      <c r="AT3300">
        <v>1</v>
      </c>
      <c r="AU3300">
        <v>5.7003885029233E-3</v>
      </c>
      <c r="AV3300">
        <v>8</v>
      </c>
      <c r="AW3300">
        <v>1052</v>
      </c>
      <c r="AX3300">
        <v>0.99885189415042097</v>
      </c>
      <c r="AY3300" s="73">
        <v>56.339156075595902</v>
      </c>
      <c r="AZ3300">
        <v>1023</v>
      </c>
      <c r="BA3300">
        <v>0.99129916477497404</v>
      </c>
      <c r="BB3300">
        <v>1006</v>
      </c>
      <c r="BC3300">
        <v>0.89390550118287504</v>
      </c>
      <c r="BD3300">
        <v>26</v>
      </c>
      <c r="BE3300">
        <v>2.53942327681549E-2</v>
      </c>
      <c r="BF3300">
        <v>58.158313156944999</v>
      </c>
      <c r="BG3300">
        <v>56.234861903712897</v>
      </c>
      <c r="BH3300">
        <v>56.339156075595902</v>
      </c>
      <c r="BI3300">
        <v>59.176668867508901</v>
      </c>
    </row>
    <row r="3301" spans="1:61" x14ac:dyDescent="0.25">
      <c r="A3301" s="10" t="str">
        <f>VLOOKUP(D3301,'Index-Relations'!E:F,2,FALSE)</f>
        <v>ESG</v>
      </c>
      <c r="B3301" t="s">
        <v>3450</v>
      </c>
      <c r="C3301" s="53" t="s">
        <v>2765</v>
      </c>
      <c r="D3301" s="59" t="s">
        <v>2872</v>
      </c>
      <c r="E3301" s="59" t="s">
        <v>6717</v>
      </c>
      <c r="F3301" t="s">
        <v>1371</v>
      </c>
      <c r="G3301" t="s">
        <v>1370</v>
      </c>
      <c r="H3301" t="s">
        <v>1372</v>
      </c>
      <c r="I3301" s="52">
        <v>45474</v>
      </c>
      <c r="J3301" t="s">
        <v>2457</v>
      </c>
      <c r="K3301">
        <v>1058</v>
      </c>
      <c r="L3301" s="73">
        <v>58.386276481498001</v>
      </c>
      <c r="M3301">
        <v>1023</v>
      </c>
      <c r="N3301">
        <v>0.99082373850993899</v>
      </c>
      <c r="O3301" s="73">
        <v>56.362778975727998</v>
      </c>
      <c r="P3301">
        <v>1023</v>
      </c>
      <c r="Q3301">
        <v>0.99082373850993899</v>
      </c>
      <c r="R3301">
        <v>960</v>
      </c>
      <c r="S3301">
        <v>0.95620671417313097</v>
      </c>
      <c r="T3301">
        <v>40.108073659152403</v>
      </c>
      <c r="U3301">
        <v>0.77034475257540203</v>
      </c>
      <c r="V3301">
        <v>735</v>
      </c>
      <c r="W3301">
        <v>0.158725469502662</v>
      </c>
      <c r="X3301">
        <v>165</v>
      </c>
      <c r="Y3301">
        <v>1020</v>
      </c>
      <c r="Z3301">
        <v>0.98921902951514895</v>
      </c>
      <c r="AA3301">
        <v>83.173978778812796</v>
      </c>
      <c r="AB3301">
        <v>795</v>
      </c>
      <c r="AC3301">
        <v>0.80306896604754097</v>
      </c>
      <c r="AD3301">
        <v>224</v>
      </c>
      <c r="AE3301">
        <v>0.18598414171081801</v>
      </c>
      <c r="AF3301">
        <v>39</v>
      </c>
      <c r="AG3301">
        <v>1.09468922416403E-2</v>
      </c>
      <c r="AH3301">
        <v>4.1615125001633899E-3</v>
      </c>
      <c r="AI3301">
        <v>94</v>
      </c>
      <c r="AJ3301" s="73">
        <v>59.427597917420997</v>
      </c>
      <c r="AK3301">
        <v>1023</v>
      </c>
      <c r="AL3301">
        <v>0.99082373850993899</v>
      </c>
      <c r="AM3301">
        <v>2.4071452011263102E-2</v>
      </c>
      <c r="AN3301">
        <v>15</v>
      </c>
      <c r="AO3301">
        <v>7.9375330204452393E-2</v>
      </c>
      <c r="AP3301">
        <v>19</v>
      </c>
      <c r="AQ3301">
        <v>1051</v>
      </c>
      <c r="AR3301">
        <v>0.99883596293834398</v>
      </c>
      <c r="AS3301">
        <v>4.39355050725849E-3</v>
      </c>
      <c r="AT3301">
        <v>1</v>
      </c>
      <c r="AU3301">
        <v>5.7147911992528697E-3</v>
      </c>
      <c r="AV3301">
        <v>8</v>
      </c>
      <c r="AW3301">
        <v>1052</v>
      </c>
      <c r="AX3301">
        <v>0.998903950562813</v>
      </c>
      <c r="AY3301" s="73">
        <v>56.699102182457899</v>
      </c>
      <c r="AZ3301">
        <v>1023</v>
      </c>
      <c r="BA3301">
        <v>0.99082373850993899</v>
      </c>
      <c r="BB3301">
        <v>1006</v>
      </c>
      <c r="BC3301">
        <v>0.89450594015520601</v>
      </c>
      <c r="BD3301">
        <v>26</v>
      </c>
      <c r="BE3301">
        <v>2.4954692578685898E-2</v>
      </c>
      <c r="BF3301">
        <v>58.386276481498001</v>
      </c>
      <c r="BG3301">
        <v>56.362778975727998</v>
      </c>
      <c r="BH3301">
        <v>56.699102182457899</v>
      </c>
      <c r="BI3301">
        <v>59.427597917420997</v>
      </c>
    </row>
    <row r="3302" spans="1:61" x14ac:dyDescent="0.25">
      <c r="A3302" s="10" t="str">
        <f>VLOOKUP(D3302,'Index-Relations'!E:F,2,FALSE)</f>
        <v>ESG</v>
      </c>
      <c r="B3302" t="s">
        <v>3450</v>
      </c>
      <c r="C3302" s="53" t="s">
        <v>2766</v>
      </c>
      <c r="D3302" s="59" t="s">
        <v>2872</v>
      </c>
      <c r="E3302" s="59" t="s">
        <v>6718</v>
      </c>
      <c r="F3302" t="s">
        <v>1371</v>
      </c>
      <c r="G3302" t="s">
        <v>1370</v>
      </c>
      <c r="H3302" t="s">
        <v>1372</v>
      </c>
      <c r="I3302" s="52">
        <v>45446</v>
      </c>
      <c r="J3302" t="s">
        <v>2457</v>
      </c>
      <c r="K3302">
        <v>919</v>
      </c>
      <c r="L3302" s="73">
        <v>57.266391088532998</v>
      </c>
      <c r="M3302">
        <v>915</v>
      </c>
      <c r="N3302">
        <v>0.99727750555734795</v>
      </c>
      <c r="O3302" s="73">
        <v>55.596300445346998</v>
      </c>
      <c r="P3302">
        <v>915</v>
      </c>
      <c r="Q3302">
        <v>0.99727750555734795</v>
      </c>
      <c r="R3302">
        <v>859</v>
      </c>
      <c r="S3302">
        <v>0.96438762564526403</v>
      </c>
      <c r="T3302">
        <v>39.470715562625102</v>
      </c>
      <c r="U3302">
        <v>0.76310071795493195</v>
      </c>
      <c r="V3302">
        <v>652</v>
      </c>
      <c r="W3302">
        <v>0.15725631378102101</v>
      </c>
      <c r="X3302">
        <v>148</v>
      </c>
      <c r="Y3302">
        <v>906</v>
      </c>
      <c r="Z3302">
        <v>0.995773402994376</v>
      </c>
      <c r="AA3302">
        <v>87.297409266477104</v>
      </c>
      <c r="AB3302">
        <v>709</v>
      </c>
      <c r="AC3302">
        <v>0.80610317085493399</v>
      </c>
      <c r="AD3302">
        <v>196</v>
      </c>
      <c r="AE3302">
        <v>0.18961742130475201</v>
      </c>
      <c r="AF3302">
        <v>14</v>
      </c>
      <c r="AG3302">
        <v>4.2794078403129102E-3</v>
      </c>
      <c r="AH3302">
        <v>3.8537092828373298E-3</v>
      </c>
      <c r="AI3302">
        <v>80</v>
      </c>
      <c r="AJ3302" s="73">
        <v>58.057706273565898</v>
      </c>
      <c r="AK3302">
        <v>915</v>
      </c>
      <c r="AL3302">
        <v>0.99727750555734795</v>
      </c>
      <c r="AM3302">
        <v>2.7668698402185499E-2</v>
      </c>
      <c r="AN3302">
        <v>12</v>
      </c>
      <c r="AO3302">
        <v>9.9380904943687995E-2</v>
      </c>
      <c r="AP3302">
        <v>17</v>
      </c>
      <c r="AQ3302">
        <v>918</v>
      </c>
      <c r="AR3302">
        <v>0.99979374853473901</v>
      </c>
      <c r="AS3302">
        <v>7.3011169948934201E-3</v>
      </c>
      <c r="AT3302">
        <v>1</v>
      </c>
      <c r="AU3302">
        <v>5.7745979244269198E-3</v>
      </c>
      <c r="AV3302">
        <v>6</v>
      </c>
      <c r="AW3302">
        <v>918</v>
      </c>
      <c r="AX3302">
        <v>0.99979374853473901</v>
      </c>
      <c r="AY3302" s="73">
        <v>55.601802683455901</v>
      </c>
      <c r="AZ3302">
        <v>915</v>
      </c>
      <c r="BA3302">
        <v>0.99727750555734795</v>
      </c>
      <c r="BB3302">
        <v>878</v>
      </c>
      <c r="BC3302">
        <v>0.87346443979819299</v>
      </c>
      <c r="BD3302">
        <v>23</v>
      </c>
      <c r="BE3302">
        <v>2.69484037928579E-2</v>
      </c>
      <c r="BF3302">
        <v>57.266391088532998</v>
      </c>
      <c r="BG3302">
        <v>55.596300445346998</v>
      </c>
      <c r="BH3302">
        <v>55.601802683455901</v>
      </c>
      <c r="BI3302">
        <v>58.057706273565898</v>
      </c>
    </row>
    <row r="3303" spans="1:61" x14ac:dyDescent="0.25">
      <c r="A3303" s="10" t="str">
        <f>VLOOKUP(D3303,'Index-Relations'!E:F,2,FALSE)</f>
        <v>ESG</v>
      </c>
      <c r="B3303" t="s">
        <v>3450</v>
      </c>
      <c r="C3303" s="53" t="s">
        <v>2767</v>
      </c>
      <c r="D3303" s="59" t="s">
        <v>2872</v>
      </c>
      <c r="E3303" s="59" t="s">
        <v>6719</v>
      </c>
      <c r="F3303" t="s">
        <v>1371</v>
      </c>
      <c r="G3303" t="s">
        <v>1370</v>
      </c>
      <c r="H3303" t="s">
        <v>1372</v>
      </c>
      <c r="I3303" s="52">
        <v>45413</v>
      </c>
      <c r="J3303" t="s">
        <v>2457</v>
      </c>
      <c r="K3303">
        <v>919</v>
      </c>
      <c r="L3303" s="73">
        <v>57.267616970444898</v>
      </c>
      <c r="M3303">
        <v>915</v>
      </c>
      <c r="N3303">
        <v>0.99699128024893702</v>
      </c>
      <c r="O3303" s="73">
        <v>55.475470039137903</v>
      </c>
      <c r="P3303">
        <v>915</v>
      </c>
      <c r="Q3303">
        <v>0.99699128024893702</v>
      </c>
      <c r="R3303">
        <v>859</v>
      </c>
      <c r="S3303">
        <v>0.96254275902501996</v>
      </c>
      <c r="T3303">
        <v>39.548069416106401</v>
      </c>
      <c r="U3303">
        <v>0.75971028415603303</v>
      </c>
      <c r="V3303">
        <v>652</v>
      </c>
      <c r="W3303">
        <v>0.157733943029642</v>
      </c>
      <c r="X3303">
        <v>149</v>
      </c>
      <c r="Y3303">
        <v>906</v>
      </c>
      <c r="Z3303">
        <v>0.99550817142450898</v>
      </c>
      <c r="AA3303">
        <v>88.834676729252394</v>
      </c>
      <c r="AB3303">
        <v>705</v>
      </c>
      <c r="AC3303">
        <v>0.80454768822887002</v>
      </c>
      <c r="AD3303">
        <v>200</v>
      </c>
      <c r="AE3303">
        <v>0.19089602649682599</v>
      </c>
      <c r="AF3303">
        <v>14</v>
      </c>
      <c r="AG3303">
        <v>4.5562852743023796E-3</v>
      </c>
      <c r="AH3303">
        <v>3.7275668938196601E-3</v>
      </c>
      <c r="AI3303">
        <v>80</v>
      </c>
      <c r="AJ3303" s="73">
        <v>58.096469376268999</v>
      </c>
      <c r="AK3303">
        <v>915</v>
      </c>
      <c r="AL3303">
        <v>0.99699128024893702</v>
      </c>
      <c r="AM3303">
        <v>2.7032497462792199E-2</v>
      </c>
      <c r="AN3303">
        <v>12</v>
      </c>
      <c r="AO3303">
        <v>9.9288761216224194E-2</v>
      </c>
      <c r="AP3303">
        <v>17</v>
      </c>
      <c r="AQ3303">
        <v>918</v>
      </c>
      <c r="AR3303">
        <v>0.99977557082452295</v>
      </c>
      <c r="AS3303">
        <v>7.2190692378354803E-3</v>
      </c>
      <c r="AT3303">
        <v>1</v>
      </c>
      <c r="AU3303">
        <v>5.5822770562635399E-3</v>
      </c>
      <c r="AV3303">
        <v>6</v>
      </c>
      <c r="AW3303">
        <v>918</v>
      </c>
      <c r="AX3303">
        <v>0.99977557082452295</v>
      </c>
      <c r="AY3303" s="73">
        <v>55.588897971038001</v>
      </c>
      <c r="AZ3303">
        <v>915</v>
      </c>
      <c r="BA3303">
        <v>0.99699128024893702</v>
      </c>
      <c r="BB3303">
        <v>876</v>
      </c>
      <c r="BC3303">
        <v>0.87323588946870201</v>
      </c>
      <c r="BD3303">
        <v>25</v>
      </c>
      <c r="BE3303">
        <v>2.72509201395966E-2</v>
      </c>
      <c r="BF3303">
        <v>57.267616970444898</v>
      </c>
      <c r="BG3303">
        <v>55.475470039137903</v>
      </c>
      <c r="BH3303">
        <v>55.588897971038001</v>
      </c>
      <c r="BI3303">
        <v>58.096469376268999</v>
      </c>
    </row>
    <row r="3304" spans="1:61" x14ac:dyDescent="0.25">
      <c r="A3304" s="10" t="str">
        <f>VLOOKUP(D3304,'Index-Relations'!E:F,2,FALSE)</f>
        <v>ESG</v>
      </c>
      <c r="B3304" t="s">
        <v>3450</v>
      </c>
      <c r="C3304" s="53" t="s">
        <v>2768</v>
      </c>
      <c r="D3304" s="59" t="s">
        <v>2872</v>
      </c>
      <c r="E3304" s="59" t="s">
        <v>6720</v>
      </c>
      <c r="F3304" t="s">
        <v>1371</v>
      </c>
      <c r="G3304" t="s">
        <v>1370</v>
      </c>
      <c r="H3304" t="s">
        <v>1372</v>
      </c>
      <c r="I3304" s="52">
        <v>45383</v>
      </c>
      <c r="J3304" t="s">
        <v>2457</v>
      </c>
      <c r="K3304">
        <v>918</v>
      </c>
      <c r="L3304">
        <v>62.146500595410799</v>
      </c>
      <c r="M3304">
        <v>915</v>
      </c>
      <c r="N3304">
        <v>0.99733212315493402</v>
      </c>
      <c r="O3304">
        <v>59.933625980347301</v>
      </c>
      <c r="P3304">
        <v>915</v>
      </c>
      <c r="Q3304">
        <v>0.99733212315493402</v>
      </c>
      <c r="R3304">
        <v>859</v>
      </c>
      <c r="S3304">
        <v>0.96221684452315803</v>
      </c>
      <c r="T3304">
        <v>39.719863235712801</v>
      </c>
      <c r="U3304">
        <v>0.76022283571374505</v>
      </c>
      <c r="V3304">
        <v>652</v>
      </c>
      <c r="W3304">
        <v>0.15753707445190601</v>
      </c>
      <c r="X3304">
        <v>149</v>
      </c>
      <c r="Y3304">
        <v>905</v>
      </c>
      <c r="Z3304">
        <v>0.99301674177204002</v>
      </c>
      <c r="AA3304">
        <v>89.175156301391894</v>
      </c>
      <c r="AB3304">
        <v>705</v>
      </c>
      <c r="AC3304">
        <v>0.80273269170145001</v>
      </c>
      <c r="AD3304">
        <v>199</v>
      </c>
      <c r="AE3304">
        <v>0.190221643370381</v>
      </c>
      <c r="AF3304">
        <v>14</v>
      </c>
      <c r="AG3304">
        <v>7.0456649281672697E-3</v>
      </c>
      <c r="AH3304">
        <v>3.71717304399731E-3</v>
      </c>
      <c r="AI3304">
        <v>80</v>
      </c>
      <c r="AJ3304">
        <v>62.816632506380799</v>
      </c>
      <c r="AK3304">
        <v>915</v>
      </c>
      <c r="AL3304">
        <v>0.99733212315493402</v>
      </c>
      <c r="AM3304">
        <v>2.6847338383743199E-2</v>
      </c>
      <c r="AN3304">
        <v>12</v>
      </c>
      <c r="AO3304">
        <v>9.3563187680502299E-2</v>
      </c>
      <c r="AP3304">
        <v>17</v>
      </c>
      <c r="AQ3304">
        <v>918</v>
      </c>
      <c r="AR3304">
        <v>1</v>
      </c>
      <c r="AS3304">
        <v>7.6551003563243699E-3</v>
      </c>
      <c r="AT3304">
        <v>1</v>
      </c>
      <c r="AU3304">
        <v>5.4086864756482996E-3</v>
      </c>
      <c r="AV3304">
        <v>6</v>
      </c>
      <c r="AW3304">
        <v>918</v>
      </c>
      <c r="AX3304">
        <v>1</v>
      </c>
      <c r="AY3304">
        <v>60.165037403122099</v>
      </c>
      <c r="AZ3304">
        <v>915</v>
      </c>
      <c r="BA3304">
        <v>0.99733212315493402</v>
      </c>
      <c r="BB3304">
        <v>876</v>
      </c>
      <c r="BC3304">
        <v>0.87958108201927698</v>
      </c>
      <c r="BD3304">
        <v>25</v>
      </c>
      <c r="BE3304">
        <v>2.6855730300220398E-2</v>
      </c>
      <c r="BF3304">
        <v>57.487167035353998</v>
      </c>
      <c r="BG3304">
        <v>55.502546261120997</v>
      </c>
      <c r="BH3304">
        <v>55.910065396116899</v>
      </c>
      <c r="BI3304">
        <v>58.373421169357897</v>
      </c>
    </row>
    <row r="3305" spans="1:61" x14ac:dyDescent="0.25">
      <c r="A3305" s="10" t="str">
        <f>VLOOKUP(D3305,'Index-Relations'!E:F,2,FALSE)</f>
        <v>ESG</v>
      </c>
      <c r="B3305" t="s">
        <v>3450</v>
      </c>
      <c r="C3305" s="53" t="s">
        <v>2769</v>
      </c>
      <c r="D3305" s="59" t="s">
        <v>2872</v>
      </c>
      <c r="E3305" s="59" t="s">
        <v>6721</v>
      </c>
      <c r="F3305" t="s">
        <v>1371</v>
      </c>
      <c r="G3305" t="s">
        <v>1370</v>
      </c>
      <c r="H3305" t="s">
        <v>1372</v>
      </c>
      <c r="I3305" s="52">
        <v>45352</v>
      </c>
      <c r="J3305" t="s">
        <v>2457</v>
      </c>
      <c r="K3305">
        <v>918</v>
      </c>
      <c r="L3305">
        <v>61.371890383761603</v>
      </c>
      <c r="M3305">
        <v>911</v>
      </c>
      <c r="N3305">
        <v>0.99689144524241502</v>
      </c>
      <c r="O3305">
        <v>59.0911352504638</v>
      </c>
      <c r="P3305">
        <v>911</v>
      </c>
      <c r="Q3305">
        <v>0.99689144524241502</v>
      </c>
      <c r="R3305">
        <v>859</v>
      </c>
      <c r="S3305">
        <v>0.96100327664264695</v>
      </c>
      <c r="T3305">
        <v>39.612594214983801</v>
      </c>
      <c r="U3305">
        <v>0.71891649278932801</v>
      </c>
      <c r="V3305">
        <v>646</v>
      </c>
      <c r="W3305">
        <v>0.150479864774269</v>
      </c>
      <c r="X3305">
        <v>132</v>
      </c>
      <c r="Y3305">
        <v>905</v>
      </c>
      <c r="Z3305">
        <v>0.99309090666233601</v>
      </c>
      <c r="AA3305">
        <v>89.510646124605003</v>
      </c>
      <c r="AB3305">
        <v>705</v>
      </c>
      <c r="AC3305">
        <v>0.79837534816220301</v>
      </c>
      <c r="AD3305">
        <v>199</v>
      </c>
      <c r="AE3305">
        <v>0.194656703681652</v>
      </c>
      <c r="AF3305">
        <v>14</v>
      </c>
      <c r="AG3305">
        <v>6.9679481561444002E-3</v>
      </c>
      <c r="AH3305">
        <v>1.4193895676305401E-3</v>
      </c>
      <c r="AI3305">
        <v>56</v>
      </c>
      <c r="AJ3305">
        <v>61.977778538300697</v>
      </c>
      <c r="AK3305">
        <v>911</v>
      </c>
      <c r="AL3305">
        <v>0.99689144524241502</v>
      </c>
      <c r="AM3305">
        <v>2.9146628376234902E-2</v>
      </c>
      <c r="AN3305">
        <v>12</v>
      </c>
      <c r="AO3305">
        <v>9.2381966802179305E-2</v>
      </c>
      <c r="AP3305">
        <v>17</v>
      </c>
      <c r="AQ3305">
        <v>918</v>
      </c>
      <c r="AR3305">
        <v>0.999999999999999</v>
      </c>
      <c r="AS3305">
        <v>7.2164354083888603E-3</v>
      </c>
      <c r="AT3305">
        <v>1</v>
      </c>
      <c r="AU3305">
        <v>5.2406247545159499E-3</v>
      </c>
      <c r="AV3305">
        <v>6</v>
      </c>
      <c r="AW3305">
        <v>918</v>
      </c>
      <c r="AX3305">
        <v>1</v>
      </c>
      <c r="AY3305">
        <v>59.571812947122098</v>
      </c>
      <c r="AZ3305">
        <v>911</v>
      </c>
      <c r="BA3305">
        <v>0.99689144524241502</v>
      </c>
      <c r="BB3305">
        <v>876</v>
      </c>
      <c r="BC3305">
        <v>0.88244287658911802</v>
      </c>
      <c r="BD3305">
        <v>25</v>
      </c>
      <c r="BE3305">
        <v>2.51751566087021E-2</v>
      </c>
      <c r="BF3305">
        <v>56.948985505876898</v>
      </c>
      <c r="BG3305">
        <v>54.994670499182</v>
      </c>
      <c r="BH3305">
        <v>55.507495815201999</v>
      </c>
      <c r="BI3305">
        <v>57.706926177446</v>
      </c>
    </row>
    <row r="3306" spans="1:61" x14ac:dyDescent="0.25">
      <c r="A3306" s="10" t="str">
        <f>VLOOKUP(D3306,'Index-Relations'!E:F,2,FALSE)</f>
        <v>ESG</v>
      </c>
      <c r="B3306" t="s">
        <v>3450</v>
      </c>
      <c r="C3306" s="53" t="s">
        <v>2770</v>
      </c>
      <c r="D3306" s="59" t="s">
        <v>2872</v>
      </c>
      <c r="E3306" s="59" t="s">
        <v>6722</v>
      </c>
      <c r="F3306" t="s">
        <v>1371</v>
      </c>
      <c r="G3306" t="s">
        <v>1370</v>
      </c>
      <c r="H3306" t="s">
        <v>1372</v>
      </c>
      <c r="I3306" s="52">
        <v>45323</v>
      </c>
      <c r="J3306" t="s">
        <v>2457</v>
      </c>
      <c r="K3306">
        <v>918</v>
      </c>
      <c r="L3306">
        <v>61.595470397022702</v>
      </c>
      <c r="M3306">
        <v>910</v>
      </c>
      <c r="N3306">
        <v>0.99707368319843004</v>
      </c>
      <c r="O3306">
        <v>59.294168556423898</v>
      </c>
      <c r="P3306">
        <v>910</v>
      </c>
      <c r="Q3306">
        <v>0.99707368319843004</v>
      </c>
      <c r="R3306">
        <v>859</v>
      </c>
      <c r="S3306">
        <v>0.96455750352902503</v>
      </c>
      <c r="T3306">
        <v>39.594887146848301</v>
      </c>
      <c r="U3306">
        <v>0.719717328988281</v>
      </c>
      <c r="V3306">
        <v>645</v>
      </c>
      <c r="W3306">
        <v>0.14962866002213601</v>
      </c>
      <c r="X3306">
        <v>127</v>
      </c>
      <c r="Y3306">
        <v>905</v>
      </c>
      <c r="Z3306">
        <v>0.99335308027718205</v>
      </c>
      <c r="AA3306">
        <v>93.826041299269505</v>
      </c>
      <c r="AB3306">
        <v>705</v>
      </c>
      <c r="AC3306">
        <v>0.80314130303874498</v>
      </c>
      <c r="AD3306">
        <v>199</v>
      </c>
      <c r="AE3306">
        <v>0.190148702303644</v>
      </c>
      <c r="AF3306">
        <v>14</v>
      </c>
      <c r="AG3306">
        <v>6.7099946576101802E-3</v>
      </c>
      <c r="AH3306">
        <v>1.6108148951780399E-3</v>
      </c>
      <c r="AI3306">
        <v>57</v>
      </c>
      <c r="AJ3306">
        <v>62.1157139454263</v>
      </c>
      <c r="AK3306">
        <v>910</v>
      </c>
      <c r="AL3306">
        <v>0.99707368319843004</v>
      </c>
      <c r="AM3306">
        <v>2.95546640051761E-2</v>
      </c>
      <c r="AN3306">
        <v>12</v>
      </c>
      <c r="AO3306">
        <v>9.3989425751612302E-2</v>
      </c>
      <c r="AP3306">
        <v>17</v>
      </c>
      <c r="AQ3306">
        <v>918</v>
      </c>
      <c r="AR3306">
        <v>1</v>
      </c>
      <c r="AS3306">
        <v>7.4894651814761803E-3</v>
      </c>
      <c r="AT3306">
        <v>1</v>
      </c>
      <c r="AU3306">
        <v>5.0859652101594198E-3</v>
      </c>
      <c r="AV3306">
        <v>6</v>
      </c>
      <c r="AW3306">
        <v>918</v>
      </c>
      <c r="AX3306">
        <v>1</v>
      </c>
      <c r="AY3306">
        <v>59.969067483414698</v>
      </c>
      <c r="AZ3306">
        <v>910</v>
      </c>
      <c r="BA3306">
        <v>0.99707368319843004</v>
      </c>
      <c r="BB3306">
        <v>873</v>
      </c>
      <c r="BC3306">
        <v>0.87931838420074004</v>
      </c>
      <c r="BD3306">
        <v>28</v>
      </c>
      <c r="BE3306">
        <v>2.66921900476473E-2</v>
      </c>
      <c r="BF3306">
        <v>57.167003668489897</v>
      </c>
      <c r="BG3306">
        <v>55.206528165706999</v>
      </c>
      <c r="BH3306">
        <v>55.910973885738898</v>
      </c>
      <c r="BI3306">
        <v>57.825019169382998</v>
      </c>
    </row>
    <row r="3307" spans="1:61" x14ac:dyDescent="0.25">
      <c r="A3307" s="10" t="str">
        <f>VLOOKUP(D3307,'Index-Relations'!E:F,2,FALSE)</f>
        <v>ESG</v>
      </c>
      <c r="B3307" t="s">
        <v>3450</v>
      </c>
      <c r="C3307" s="53" t="s">
        <v>2760</v>
      </c>
      <c r="D3307" s="59" t="s">
        <v>2873</v>
      </c>
      <c r="E3307" s="59" t="s">
        <v>6723</v>
      </c>
      <c r="F3307" t="s">
        <v>1375</v>
      </c>
      <c r="G3307" t="s">
        <v>1374</v>
      </c>
      <c r="H3307" t="s">
        <v>1376</v>
      </c>
      <c r="I3307" s="52">
        <v>45658</v>
      </c>
      <c r="J3307" t="s">
        <v>2457</v>
      </c>
      <c r="K3307">
        <v>555</v>
      </c>
      <c r="L3307" s="73">
        <v>72.351232420669007</v>
      </c>
      <c r="M3307">
        <v>555</v>
      </c>
      <c r="N3307">
        <v>1</v>
      </c>
      <c r="O3307" s="73">
        <v>67.826598009105894</v>
      </c>
      <c r="P3307">
        <v>555</v>
      </c>
      <c r="Q3307">
        <v>1</v>
      </c>
      <c r="R3307">
        <v>524</v>
      </c>
      <c r="S3307">
        <v>0.97431047144988203</v>
      </c>
      <c r="T3307">
        <v>42.549523005266501</v>
      </c>
      <c r="U3307">
        <v>0.75950448702897499</v>
      </c>
      <c r="V3307">
        <v>397</v>
      </c>
      <c r="W3307">
        <v>8.4406763337718196E-2</v>
      </c>
      <c r="X3307">
        <v>82</v>
      </c>
      <c r="Y3307">
        <v>555</v>
      </c>
      <c r="Z3307">
        <v>0.999999999999999</v>
      </c>
      <c r="AA3307">
        <v>100.216975678368</v>
      </c>
      <c r="AB3307">
        <v>501</v>
      </c>
      <c r="AC3307">
        <v>0.899113314882516</v>
      </c>
      <c r="AD3307">
        <v>54</v>
      </c>
      <c r="AE3307">
        <v>0.100886685117484</v>
      </c>
      <c r="AF3307">
        <v>0</v>
      </c>
      <c r="AG3307">
        <v>0</v>
      </c>
      <c r="AH3307">
        <v>2.8225408486105001E-3</v>
      </c>
      <c r="AI3307">
        <v>46</v>
      </c>
      <c r="AJ3307" s="73">
        <v>72.891487741757004</v>
      </c>
      <c r="AK3307">
        <v>555</v>
      </c>
      <c r="AL3307">
        <v>1</v>
      </c>
      <c r="AM3307">
        <v>0</v>
      </c>
      <c r="AN3307">
        <v>0</v>
      </c>
      <c r="AO3307">
        <v>0</v>
      </c>
      <c r="AP3307">
        <v>0</v>
      </c>
      <c r="AQ3307">
        <v>555</v>
      </c>
      <c r="AR3307">
        <v>1</v>
      </c>
      <c r="AS3307">
        <v>0</v>
      </c>
      <c r="AT3307">
        <v>0</v>
      </c>
      <c r="AU3307">
        <v>0</v>
      </c>
      <c r="AV3307">
        <v>0</v>
      </c>
      <c r="AW3307">
        <v>555</v>
      </c>
      <c r="AX3307">
        <v>1</v>
      </c>
      <c r="AY3307" s="73">
        <v>71.637233901081004</v>
      </c>
      <c r="AZ3307">
        <v>555</v>
      </c>
      <c r="BA3307">
        <v>1</v>
      </c>
      <c r="BB3307">
        <v>540</v>
      </c>
      <c r="BC3307">
        <v>0.98084663249085902</v>
      </c>
      <c r="BD3307">
        <v>15</v>
      </c>
      <c r="BE3307">
        <v>1.9153367509140699E-2</v>
      </c>
      <c r="BF3307">
        <v>72.351232420669007</v>
      </c>
      <c r="BG3307">
        <v>67.826598009105894</v>
      </c>
      <c r="BH3307">
        <v>71.637233901081004</v>
      </c>
      <c r="BI3307">
        <v>72.891487741757004</v>
      </c>
    </row>
    <row r="3308" spans="1:61" x14ac:dyDescent="0.25">
      <c r="A3308" s="10" t="str">
        <f>VLOOKUP(D3308,'Index-Relations'!E:F,2,FALSE)</f>
        <v>ESG</v>
      </c>
      <c r="B3308" t="s">
        <v>3450</v>
      </c>
      <c r="C3308" s="53" t="s">
        <v>2761</v>
      </c>
      <c r="D3308" s="59" t="s">
        <v>2873</v>
      </c>
      <c r="E3308" s="59" t="s">
        <v>6724</v>
      </c>
      <c r="F3308" t="s">
        <v>1375</v>
      </c>
      <c r="G3308" t="s">
        <v>1374</v>
      </c>
      <c r="H3308" t="s">
        <v>1376</v>
      </c>
      <c r="I3308" s="52">
        <v>45628</v>
      </c>
      <c r="J3308" t="s">
        <v>2457</v>
      </c>
      <c r="K3308">
        <v>555</v>
      </c>
      <c r="L3308" s="73">
        <v>72.162963893246996</v>
      </c>
      <c r="M3308">
        <v>555</v>
      </c>
      <c r="N3308">
        <v>1</v>
      </c>
      <c r="O3308" s="73">
        <v>67.527435357410994</v>
      </c>
      <c r="P3308">
        <v>555</v>
      </c>
      <c r="Q3308">
        <v>1</v>
      </c>
      <c r="R3308">
        <v>524</v>
      </c>
      <c r="S3308">
        <v>0.97481795875845001</v>
      </c>
      <c r="T3308">
        <v>42.337723338429598</v>
      </c>
      <c r="U3308">
        <v>0.76422557558192294</v>
      </c>
      <c r="V3308">
        <v>397</v>
      </c>
      <c r="W3308">
        <v>9.0905677910854896E-2</v>
      </c>
      <c r="X3308">
        <v>82</v>
      </c>
      <c r="Y3308">
        <v>555</v>
      </c>
      <c r="Z3308">
        <v>1</v>
      </c>
      <c r="AA3308">
        <v>92.354725276555399</v>
      </c>
      <c r="AB3308">
        <v>503</v>
      </c>
      <c r="AC3308">
        <v>0.89788466596112004</v>
      </c>
      <c r="AD3308">
        <v>52</v>
      </c>
      <c r="AE3308">
        <v>0.10211533403888</v>
      </c>
      <c r="AF3308">
        <v>0</v>
      </c>
      <c r="AG3308">
        <v>0</v>
      </c>
      <c r="AH3308">
        <v>2.7386663444775999E-3</v>
      </c>
      <c r="AI3308">
        <v>45</v>
      </c>
      <c r="AJ3308" s="73">
        <v>72.781570262445896</v>
      </c>
      <c r="AK3308">
        <v>555</v>
      </c>
      <c r="AL3308">
        <v>1</v>
      </c>
      <c r="AM3308">
        <v>0</v>
      </c>
      <c r="AN3308">
        <v>0</v>
      </c>
      <c r="AO3308">
        <v>0</v>
      </c>
      <c r="AP3308">
        <v>0</v>
      </c>
      <c r="AQ3308">
        <v>555</v>
      </c>
      <c r="AR3308">
        <v>1</v>
      </c>
      <c r="AS3308">
        <v>0</v>
      </c>
      <c r="AT3308">
        <v>0</v>
      </c>
      <c r="AU3308">
        <v>0</v>
      </c>
      <c r="AV3308">
        <v>0</v>
      </c>
      <c r="AW3308">
        <v>555</v>
      </c>
      <c r="AX3308">
        <v>1</v>
      </c>
      <c r="AY3308" s="73">
        <v>71.366418674095996</v>
      </c>
      <c r="AZ3308">
        <v>555</v>
      </c>
      <c r="BA3308">
        <v>1</v>
      </c>
      <c r="BB3308">
        <v>540</v>
      </c>
      <c r="BC3308">
        <v>0.98008802831122199</v>
      </c>
      <c r="BD3308">
        <v>15</v>
      </c>
      <c r="BE3308">
        <v>1.9911971688777699E-2</v>
      </c>
      <c r="BF3308">
        <v>72.162963893246996</v>
      </c>
      <c r="BG3308">
        <v>67.527435357410994</v>
      </c>
      <c r="BH3308">
        <v>71.366418674095996</v>
      </c>
      <c r="BI3308">
        <v>72.781570262445896</v>
      </c>
    </row>
    <row r="3309" spans="1:61" x14ac:dyDescent="0.25">
      <c r="A3309" s="10" t="str">
        <f>VLOOKUP(D3309,'Index-Relations'!E:F,2,FALSE)</f>
        <v>ESG</v>
      </c>
      <c r="B3309" t="s">
        <v>3450</v>
      </c>
      <c r="C3309" s="53" t="s">
        <v>2762</v>
      </c>
      <c r="D3309" s="59" t="s">
        <v>2873</v>
      </c>
      <c r="E3309" s="59" t="s">
        <v>6725</v>
      </c>
      <c r="F3309" t="s">
        <v>1375</v>
      </c>
      <c r="G3309" t="s">
        <v>1374</v>
      </c>
      <c r="H3309" t="s">
        <v>1376</v>
      </c>
      <c r="I3309" s="52">
        <v>45597</v>
      </c>
      <c r="J3309" t="s">
        <v>2457</v>
      </c>
      <c r="K3309">
        <v>555</v>
      </c>
      <c r="L3309" s="73">
        <v>72.192413680563902</v>
      </c>
      <c r="M3309">
        <v>555</v>
      </c>
      <c r="N3309">
        <v>1</v>
      </c>
      <c r="O3309" s="73">
        <v>67.629364465665006</v>
      </c>
      <c r="P3309">
        <v>555</v>
      </c>
      <c r="Q3309">
        <v>1</v>
      </c>
      <c r="R3309">
        <v>524</v>
      </c>
      <c r="S3309">
        <v>0.97514085725821298</v>
      </c>
      <c r="T3309">
        <v>42.4623850053529</v>
      </c>
      <c r="U3309">
        <v>0.76866756536750602</v>
      </c>
      <c r="V3309">
        <v>397</v>
      </c>
      <c r="W3309">
        <v>9.1577771583404896E-2</v>
      </c>
      <c r="X3309">
        <v>82</v>
      </c>
      <c r="Y3309">
        <v>555</v>
      </c>
      <c r="Z3309">
        <v>0.999999999999999</v>
      </c>
      <c r="AA3309">
        <v>90.477162833552299</v>
      </c>
      <c r="AB3309">
        <v>502</v>
      </c>
      <c r="AC3309">
        <v>0.89793877625277096</v>
      </c>
      <c r="AD3309">
        <v>53</v>
      </c>
      <c r="AE3309">
        <v>0.10206122374722799</v>
      </c>
      <c r="AF3309">
        <v>0</v>
      </c>
      <c r="AG3309">
        <v>8.3269999999999995E-17</v>
      </c>
      <c r="AH3309">
        <v>2.7337483073779298E-3</v>
      </c>
      <c r="AI3309">
        <v>45</v>
      </c>
      <c r="AJ3309" s="73">
        <v>72.808126519726002</v>
      </c>
      <c r="AK3309">
        <v>555</v>
      </c>
      <c r="AL3309">
        <v>1</v>
      </c>
      <c r="AM3309">
        <v>0</v>
      </c>
      <c r="AN3309">
        <v>0</v>
      </c>
      <c r="AO3309">
        <v>0</v>
      </c>
      <c r="AP3309">
        <v>0</v>
      </c>
      <c r="AQ3309">
        <v>555</v>
      </c>
      <c r="AR3309">
        <v>0.999999999999999</v>
      </c>
      <c r="AS3309">
        <v>0</v>
      </c>
      <c r="AT3309">
        <v>0</v>
      </c>
      <c r="AU3309">
        <v>0</v>
      </c>
      <c r="AV3309">
        <v>0</v>
      </c>
      <c r="AW3309">
        <v>555</v>
      </c>
      <c r="AX3309">
        <v>1</v>
      </c>
      <c r="AY3309" s="73">
        <v>71.363285739258899</v>
      </c>
      <c r="AZ3309">
        <v>555</v>
      </c>
      <c r="BA3309">
        <v>1</v>
      </c>
      <c r="BB3309">
        <v>541</v>
      </c>
      <c r="BC3309">
        <v>0.98116050599425297</v>
      </c>
      <c r="BD3309">
        <v>14</v>
      </c>
      <c r="BE3309">
        <v>1.88394940057467E-2</v>
      </c>
      <c r="BF3309">
        <v>72.192413680563902</v>
      </c>
      <c r="BG3309">
        <v>67.629364465665006</v>
      </c>
      <c r="BH3309">
        <v>71.363285739258899</v>
      </c>
      <c r="BI3309">
        <v>72.808126519726002</v>
      </c>
    </row>
    <row r="3310" spans="1:61" x14ac:dyDescent="0.25">
      <c r="A3310" s="10" t="str">
        <f>VLOOKUP(D3310,'Index-Relations'!E:F,2,FALSE)</f>
        <v>ESG</v>
      </c>
      <c r="B3310" t="s">
        <v>3450</v>
      </c>
      <c r="C3310" s="53" t="s">
        <v>2763</v>
      </c>
      <c r="D3310" s="59" t="s">
        <v>2873</v>
      </c>
      <c r="E3310" s="59" t="s">
        <v>6726</v>
      </c>
      <c r="F3310" t="s">
        <v>1375</v>
      </c>
      <c r="G3310" t="s">
        <v>1374</v>
      </c>
      <c r="H3310" t="s">
        <v>1376</v>
      </c>
      <c r="I3310" s="52">
        <v>45566</v>
      </c>
      <c r="J3310" t="s">
        <v>2457</v>
      </c>
      <c r="K3310">
        <v>557</v>
      </c>
      <c r="L3310" s="73">
        <v>71.622261234793996</v>
      </c>
      <c r="M3310">
        <v>557</v>
      </c>
      <c r="N3310">
        <v>1</v>
      </c>
      <c r="O3310" s="73">
        <v>66.968215184160997</v>
      </c>
      <c r="P3310">
        <v>557</v>
      </c>
      <c r="Q3310">
        <v>1</v>
      </c>
      <c r="R3310">
        <v>526</v>
      </c>
      <c r="S3310">
        <v>0.97392756333156205</v>
      </c>
      <c r="T3310">
        <v>42.248909236904602</v>
      </c>
      <c r="U3310">
        <v>0.76778492357688</v>
      </c>
      <c r="V3310">
        <v>399</v>
      </c>
      <c r="W3310">
        <v>9.4478833226615599E-2</v>
      </c>
      <c r="X3310">
        <v>82</v>
      </c>
      <c r="Y3310">
        <v>557</v>
      </c>
      <c r="Z3310">
        <v>1</v>
      </c>
      <c r="AA3310">
        <v>90.363476551897307</v>
      </c>
      <c r="AB3310">
        <v>503</v>
      </c>
      <c r="AC3310">
        <v>0.89863466061867103</v>
      </c>
      <c r="AD3310">
        <v>54</v>
      </c>
      <c r="AE3310">
        <v>0.101365339381328</v>
      </c>
      <c r="AF3310">
        <v>0</v>
      </c>
      <c r="AG3310">
        <v>3.747E-16</v>
      </c>
      <c r="AH3310">
        <v>2.7643269772570302E-3</v>
      </c>
      <c r="AI3310">
        <v>46</v>
      </c>
      <c r="AJ3310" s="73">
        <v>72.357825655427007</v>
      </c>
      <c r="AK3310">
        <v>557</v>
      </c>
      <c r="AL3310">
        <v>1</v>
      </c>
      <c r="AM3310">
        <v>0</v>
      </c>
      <c r="AN3310">
        <v>0</v>
      </c>
      <c r="AO3310">
        <v>0</v>
      </c>
      <c r="AP3310">
        <v>0</v>
      </c>
      <c r="AQ3310">
        <v>557</v>
      </c>
      <c r="AR3310">
        <v>0.999999999999999</v>
      </c>
      <c r="AS3310">
        <v>0</v>
      </c>
      <c r="AT3310">
        <v>0</v>
      </c>
      <c r="AU3310">
        <v>0</v>
      </c>
      <c r="AV3310">
        <v>0</v>
      </c>
      <c r="AW3310">
        <v>557</v>
      </c>
      <c r="AX3310">
        <v>0.999999999999999</v>
      </c>
      <c r="AY3310" s="73">
        <v>70.77626281789</v>
      </c>
      <c r="AZ3310">
        <v>557</v>
      </c>
      <c r="BA3310">
        <v>1</v>
      </c>
      <c r="BB3310">
        <v>543</v>
      </c>
      <c r="BC3310">
        <v>0.98058781002891804</v>
      </c>
      <c r="BD3310">
        <v>14</v>
      </c>
      <c r="BE3310">
        <v>1.9412189971081701E-2</v>
      </c>
      <c r="BF3310">
        <v>71.622261234793996</v>
      </c>
      <c r="BG3310">
        <v>66.968215184160997</v>
      </c>
      <c r="BH3310">
        <v>70.77626281789</v>
      </c>
      <c r="BI3310">
        <v>72.357825655427007</v>
      </c>
    </row>
    <row r="3311" spans="1:61" x14ac:dyDescent="0.25">
      <c r="A3311" s="10" t="str">
        <f>VLOOKUP(D3311,'Index-Relations'!E:F,2,FALSE)</f>
        <v>ESG</v>
      </c>
      <c r="B3311" t="s">
        <v>3450</v>
      </c>
      <c r="C3311" s="53" t="s">
        <v>2764</v>
      </c>
      <c r="D3311" s="59" t="s">
        <v>2873</v>
      </c>
      <c r="E3311" s="59" t="s">
        <v>6727</v>
      </c>
      <c r="F3311" t="s">
        <v>1375</v>
      </c>
      <c r="G3311" t="s">
        <v>1374</v>
      </c>
      <c r="H3311" t="s">
        <v>1376</v>
      </c>
      <c r="I3311" s="52">
        <v>45537</v>
      </c>
      <c r="J3311" t="s">
        <v>2457</v>
      </c>
      <c r="K3311">
        <v>596</v>
      </c>
      <c r="L3311" s="73">
        <v>72.539070269341906</v>
      </c>
      <c r="M3311">
        <v>596</v>
      </c>
      <c r="N3311">
        <v>1</v>
      </c>
      <c r="O3311" s="73">
        <v>68.006929999866003</v>
      </c>
      <c r="P3311">
        <v>596</v>
      </c>
      <c r="Q3311">
        <v>1</v>
      </c>
      <c r="R3311">
        <v>562</v>
      </c>
      <c r="S3311">
        <v>0.97750146453389497</v>
      </c>
      <c r="T3311">
        <v>42.700118136273097</v>
      </c>
      <c r="U3311">
        <v>0.78142802147497603</v>
      </c>
      <c r="V3311">
        <v>430</v>
      </c>
      <c r="W3311">
        <v>9.8036493039948505E-2</v>
      </c>
      <c r="X3311">
        <v>92</v>
      </c>
      <c r="Y3311">
        <v>594</v>
      </c>
      <c r="Z3311">
        <v>0.99908328316313599</v>
      </c>
      <c r="AA3311">
        <v>103.362357379055</v>
      </c>
      <c r="AB3311">
        <v>529</v>
      </c>
      <c r="AC3311">
        <v>0.91165047067475902</v>
      </c>
      <c r="AD3311">
        <v>66</v>
      </c>
      <c r="AE3311">
        <v>8.7847945974404498E-2</v>
      </c>
      <c r="AF3311">
        <v>1</v>
      </c>
      <c r="AG3311">
        <v>5.0158335083595696E-4</v>
      </c>
      <c r="AH3311">
        <v>2.90240337340897E-3</v>
      </c>
      <c r="AI3311">
        <v>49</v>
      </c>
      <c r="AJ3311" s="73">
        <v>73.052107780079893</v>
      </c>
      <c r="AK3311">
        <v>596</v>
      </c>
      <c r="AL3311">
        <v>1</v>
      </c>
      <c r="AM3311">
        <v>0</v>
      </c>
      <c r="AN3311">
        <v>0</v>
      </c>
      <c r="AO3311">
        <v>0</v>
      </c>
      <c r="AP3311">
        <v>0</v>
      </c>
      <c r="AQ3311">
        <v>596</v>
      </c>
      <c r="AR3311">
        <v>1</v>
      </c>
      <c r="AS3311">
        <v>0</v>
      </c>
      <c r="AT3311">
        <v>0</v>
      </c>
      <c r="AU3311">
        <v>0</v>
      </c>
      <c r="AV3311">
        <v>0</v>
      </c>
      <c r="AW3311">
        <v>596</v>
      </c>
      <c r="AX3311">
        <v>1</v>
      </c>
      <c r="AY3311" s="73">
        <v>71.800961448623994</v>
      </c>
      <c r="AZ3311">
        <v>596</v>
      </c>
      <c r="BA3311">
        <v>1</v>
      </c>
      <c r="BB3311">
        <v>580</v>
      </c>
      <c r="BC3311">
        <v>0.97784796931913298</v>
      </c>
      <c r="BD3311">
        <v>16</v>
      </c>
      <c r="BE3311">
        <v>2.2152030680866401E-2</v>
      </c>
      <c r="BF3311">
        <v>72.539070269341906</v>
      </c>
      <c r="BG3311">
        <v>68.006929999866003</v>
      </c>
      <c r="BH3311">
        <v>71.800961448623994</v>
      </c>
      <c r="BI3311">
        <v>73.052107780079893</v>
      </c>
    </row>
    <row r="3312" spans="1:61" x14ac:dyDescent="0.25">
      <c r="A3312" s="10" t="str">
        <f>VLOOKUP(D3312,'Index-Relations'!E:F,2,FALSE)</f>
        <v>ESG</v>
      </c>
      <c r="B3312" t="s">
        <v>3450</v>
      </c>
      <c r="C3312" s="53" t="s">
        <v>3350</v>
      </c>
      <c r="D3312" s="59" t="s">
        <v>2873</v>
      </c>
      <c r="E3312" s="59" t="s">
        <v>6728</v>
      </c>
      <c r="F3312" t="s">
        <v>1375</v>
      </c>
      <c r="G3312" t="s">
        <v>1374</v>
      </c>
      <c r="H3312" t="s">
        <v>1376</v>
      </c>
      <c r="I3312" s="52">
        <v>45505</v>
      </c>
      <c r="J3312" t="s">
        <v>2457</v>
      </c>
      <c r="K3312">
        <v>597</v>
      </c>
      <c r="L3312" s="73">
        <v>72.499623604792006</v>
      </c>
      <c r="M3312">
        <v>597</v>
      </c>
      <c r="N3312">
        <v>1</v>
      </c>
      <c r="O3312" s="73">
        <v>68.0918728131509</v>
      </c>
      <c r="P3312">
        <v>597</v>
      </c>
      <c r="Q3312">
        <v>1</v>
      </c>
      <c r="R3312">
        <v>563</v>
      </c>
      <c r="S3312">
        <v>0.97730651497878296</v>
      </c>
      <c r="T3312">
        <v>42.822813372665699</v>
      </c>
      <c r="U3312">
        <v>0.79081248787020197</v>
      </c>
      <c r="V3312">
        <v>430</v>
      </c>
      <c r="W3312">
        <v>0.106566522338353</v>
      </c>
      <c r="X3312">
        <v>90</v>
      </c>
      <c r="Y3312">
        <v>593</v>
      </c>
      <c r="Z3312">
        <v>0.99827896769156099</v>
      </c>
      <c r="AA3312">
        <v>106.560034105067</v>
      </c>
      <c r="AB3312">
        <v>527</v>
      </c>
      <c r="AC3312">
        <v>0.91250656243833095</v>
      </c>
      <c r="AD3312">
        <v>66</v>
      </c>
      <c r="AE3312">
        <v>8.5772405253229905E-2</v>
      </c>
      <c r="AF3312">
        <v>4</v>
      </c>
      <c r="AG3312">
        <v>1.7210323084387801E-3</v>
      </c>
      <c r="AH3312">
        <v>2.9937085179970201E-3</v>
      </c>
      <c r="AI3312">
        <v>48</v>
      </c>
      <c r="AJ3312" s="73">
        <v>72.994944426764903</v>
      </c>
      <c r="AK3312">
        <v>597</v>
      </c>
      <c r="AL3312">
        <v>1</v>
      </c>
      <c r="AM3312">
        <v>0</v>
      </c>
      <c r="AN3312">
        <v>0</v>
      </c>
      <c r="AO3312">
        <v>0</v>
      </c>
      <c r="AP3312">
        <v>0</v>
      </c>
      <c r="AQ3312">
        <v>597</v>
      </c>
      <c r="AR3312">
        <v>1</v>
      </c>
      <c r="AS3312">
        <v>0</v>
      </c>
      <c r="AT3312">
        <v>0</v>
      </c>
      <c r="AU3312">
        <v>0</v>
      </c>
      <c r="AV3312">
        <v>0</v>
      </c>
      <c r="AW3312">
        <v>597</v>
      </c>
      <c r="AX3312">
        <v>1</v>
      </c>
      <c r="AY3312" s="73">
        <v>71.707553064588893</v>
      </c>
      <c r="AZ3312">
        <v>597</v>
      </c>
      <c r="BA3312">
        <v>1</v>
      </c>
      <c r="BB3312">
        <v>581</v>
      </c>
      <c r="BC3312">
        <v>0.97921814874503799</v>
      </c>
      <c r="BD3312">
        <v>16</v>
      </c>
      <c r="BE3312">
        <v>2.0781851254961299E-2</v>
      </c>
      <c r="BF3312">
        <v>72.499623604792006</v>
      </c>
      <c r="BG3312">
        <v>68.0918728131509</v>
      </c>
      <c r="BH3312">
        <v>71.707553064588893</v>
      </c>
      <c r="BI3312">
        <v>72.994944426764903</v>
      </c>
    </row>
    <row r="3313" spans="1:61" x14ac:dyDescent="0.25">
      <c r="A3313" s="10" t="str">
        <f>VLOOKUP(D3313,'Index-Relations'!E:F,2,FALSE)</f>
        <v>ESG</v>
      </c>
      <c r="B3313" t="s">
        <v>3450</v>
      </c>
      <c r="C3313" s="53" t="s">
        <v>2765</v>
      </c>
      <c r="D3313" s="59" t="s">
        <v>2873</v>
      </c>
      <c r="E3313" s="59" t="s">
        <v>6729</v>
      </c>
      <c r="F3313" t="s">
        <v>1375</v>
      </c>
      <c r="G3313" t="s">
        <v>1374</v>
      </c>
      <c r="H3313" t="s">
        <v>1376</v>
      </c>
      <c r="I3313" s="52">
        <v>45474</v>
      </c>
      <c r="J3313" t="s">
        <v>2457</v>
      </c>
      <c r="K3313">
        <v>597</v>
      </c>
      <c r="L3313" s="73">
        <v>72.843950722111003</v>
      </c>
      <c r="M3313">
        <v>597</v>
      </c>
      <c r="N3313">
        <v>1</v>
      </c>
      <c r="O3313" s="73">
        <v>68.394196219449995</v>
      </c>
      <c r="P3313">
        <v>597</v>
      </c>
      <c r="Q3313">
        <v>1</v>
      </c>
      <c r="R3313">
        <v>563</v>
      </c>
      <c r="S3313">
        <v>0.97725634370254799</v>
      </c>
      <c r="T3313">
        <v>42.937895869671301</v>
      </c>
      <c r="U3313">
        <v>0.78544962123487305</v>
      </c>
      <c r="V3313">
        <v>428</v>
      </c>
      <c r="W3313">
        <v>0.102069180985615</v>
      </c>
      <c r="X3313">
        <v>90</v>
      </c>
      <c r="Y3313">
        <v>593</v>
      </c>
      <c r="Z3313">
        <v>0.99835119205132405</v>
      </c>
      <c r="AA3313">
        <v>105.68725105193499</v>
      </c>
      <c r="AB3313">
        <v>520</v>
      </c>
      <c r="AC3313">
        <v>0.90374799308986797</v>
      </c>
      <c r="AD3313">
        <v>73</v>
      </c>
      <c r="AE3313">
        <v>9.4603198961455803E-2</v>
      </c>
      <c r="AF3313">
        <v>4</v>
      </c>
      <c r="AG3313">
        <v>1.64880794867604E-3</v>
      </c>
      <c r="AH3313">
        <v>3.00548577211723E-3</v>
      </c>
      <c r="AI3313">
        <v>48</v>
      </c>
      <c r="AJ3313" s="73">
        <v>73.478220816413994</v>
      </c>
      <c r="AK3313">
        <v>597</v>
      </c>
      <c r="AL3313">
        <v>1</v>
      </c>
      <c r="AM3313">
        <v>0</v>
      </c>
      <c r="AN3313">
        <v>0</v>
      </c>
      <c r="AO3313">
        <v>0</v>
      </c>
      <c r="AP3313">
        <v>0</v>
      </c>
      <c r="AQ3313">
        <v>597</v>
      </c>
      <c r="AR3313">
        <v>0.999999999999999</v>
      </c>
      <c r="AS3313">
        <v>0</v>
      </c>
      <c r="AT3313">
        <v>0</v>
      </c>
      <c r="AU3313">
        <v>0</v>
      </c>
      <c r="AV3313">
        <v>0</v>
      </c>
      <c r="AW3313">
        <v>597</v>
      </c>
      <c r="AX3313">
        <v>0.999999999999999</v>
      </c>
      <c r="AY3313" s="73">
        <v>72.109716505640904</v>
      </c>
      <c r="AZ3313">
        <v>597</v>
      </c>
      <c r="BA3313">
        <v>1</v>
      </c>
      <c r="BB3313">
        <v>581</v>
      </c>
      <c r="BC3313">
        <v>0.97986638579060503</v>
      </c>
      <c r="BD3313">
        <v>16</v>
      </c>
      <c r="BE3313">
        <v>2.0133614209394499E-2</v>
      </c>
      <c r="BF3313">
        <v>72.843950722111003</v>
      </c>
      <c r="BG3313">
        <v>68.394196219449995</v>
      </c>
      <c r="BH3313">
        <v>72.109716505640904</v>
      </c>
      <c r="BI3313">
        <v>73.478220816413994</v>
      </c>
    </row>
    <row r="3314" spans="1:61" x14ac:dyDescent="0.25">
      <c r="A3314" s="10" t="str">
        <f>VLOOKUP(D3314,'Index-Relations'!E:F,2,FALSE)</f>
        <v>ESG</v>
      </c>
      <c r="B3314" t="s">
        <v>3450</v>
      </c>
      <c r="C3314" s="53" t="s">
        <v>2766</v>
      </c>
      <c r="D3314" s="59" t="s">
        <v>2873</v>
      </c>
      <c r="E3314" s="59" t="s">
        <v>6730</v>
      </c>
      <c r="F3314" t="s">
        <v>1375</v>
      </c>
      <c r="G3314" t="s">
        <v>1374</v>
      </c>
      <c r="H3314" t="s">
        <v>1376</v>
      </c>
      <c r="I3314" s="52">
        <v>45446</v>
      </c>
      <c r="J3314" t="s">
        <v>2457</v>
      </c>
      <c r="K3314">
        <v>597</v>
      </c>
      <c r="L3314" s="73">
        <v>72.238466770528007</v>
      </c>
      <c r="M3314">
        <v>597</v>
      </c>
      <c r="N3314">
        <v>1</v>
      </c>
      <c r="O3314" s="73">
        <v>67.768159537759999</v>
      </c>
      <c r="P3314">
        <v>597</v>
      </c>
      <c r="Q3314">
        <v>1</v>
      </c>
      <c r="R3314">
        <v>563</v>
      </c>
      <c r="S3314">
        <v>0.97530746690647196</v>
      </c>
      <c r="T3314">
        <v>42.8698774926646</v>
      </c>
      <c r="U3314">
        <v>0.78415241729524099</v>
      </c>
      <c r="V3314">
        <v>426</v>
      </c>
      <c r="W3314">
        <v>0.103976180196399</v>
      </c>
      <c r="X3314">
        <v>90</v>
      </c>
      <c r="Y3314">
        <v>591</v>
      </c>
      <c r="Z3314">
        <v>0.99673239140105097</v>
      </c>
      <c r="AA3314">
        <v>109.633452914043</v>
      </c>
      <c r="AB3314">
        <v>515</v>
      </c>
      <c r="AC3314">
        <v>0.90128082256327602</v>
      </c>
      <c r="AD3314">
        <v>76</v>
      </c>
      <c r="AE3314">
        <v>9.5451568837774906E-2</v>
      </c>
      <c r="AF3314">
        <v>6</v>
      </c>
      <c r="AG3314">
        <v>3.2676085989486099E-3</v>
      </c>
      <c r="AH3314">
        <v>2.9391407738823499E-3</v>
      </c>
      <c r="AI3314">
        <v>48</v>
      </c>
      <c r="AJ3314" s="73">
        <v>73.061120107608005</v>
      </c>
      <c r="AK3314">
        <v>597</v>
      </c>
      <c r="AL3314">
        <v>1</v>
      </c>
      <c r="AM3314">
        <v>0</v>
      </c>
      <c r="AN3314">
        <v>0</v>
      </c>
      <c r="AO3314">
        <v>0</v>
      </c>
      <c r="AP3314">
        <v>0</v>
      </c>
      <c r="AQ3314">
        <v>597</v>
      </c>
      <c r="AR3314">
        <v>1</v>
      </c>
      <c r="AS3314">
        <v>0</v>
      </c>
      <c r="AT3314">
        <v>0</v>
      </c>
      <c r="AU3314">
        <v>0</v>
      </c>
      <c r="AV3314">
        <v>0</v>
      </c>
      <c r="AW3314">
        <v>597</v>
      </c>
      <c r="AX3314">
        <v>0.999999999999999</v>
      </c>
      <c r="AY3314" s="73">
        <v>71.361533420141896</v>
      </c>
      <c r="AZ3314">
        <v>597</v>
      </c>
      <c r="BA3314">
        <v>1</v>
      </c>
      <c r="BB3314">
        <v>581</v>
      </c>
      <c r="BC3314">
        <v>0.97809304736474401</v>
      </c>
      <c r="BD3314">
        <v>16</v>
      </c>
      <c r="BE3314">
        <v>2.1906952635255099E-2</v>
      </c>
      <c r="BF3314">
        <v>72.238466770528007</v>
      </c>
      <c r="BG3314">
        <v>67.768159537759999</v>
      </c>
      <c r="BH3314">
        <v>71.361533420141896</v>
      </c>
      <c r="BI3314">
        <v>73.061120107608005</v>
      </c>
    </row>
    <row r="3315" spans="1:61" x14ac:dyDescent="0.25">
      <c r="A3315" s="10" t="str">
        <f>VLOOKUP(D3315,'Index-Relations'!E:F,2,FALSE)</f>
        <v>ESG</v>
      </c>
      <c r="B3315" t="s">
        <v>3450</v>
      </c>
      <c r="C3315" s="53" t="s">
        <v>2767</v>
      </c>
      <c r="D3315" s="59" t="s">
        <v>2873</v>
      </c>
      <c r="E3315" s="59" t="s">
        <v>6731</v>
      </c>
      <c r="F3315" t="s">
        <v>1375</v>
      </c>
      <c r="G3315" t="s">
        <v>1374</v>
      </c>
      <c r="H3315" t="s">
        <v>1376</v>
      </c>
      <c r="I3315" s="52">
        <v>45413</v>
      </c>
      <c r="J3315" t="s">
        <v>2457</v>
      </c>
      <c r="K3315">
        <v>597</v>
      </c>
      <c r="L3315" s="73">
        <v>72.027930798205901</v>
      </c>
      <c r="M3315">
        <v>597</v>
      </c>
      <c r="N3315">
        <v>1</v>
      </c>
      <c r="O3315" s="73">
        <v>67.430653535470995</v>
      </c>
      <c r="P3315">
        <v>597</v>
      </c>
      <c r="Q3315">
        <v>1</v>
      </c>
      <c r="R3315">
        <v>563</v>
      </c>
      <c r="S3315">
        <v>0.97375463316561806</v>
      </c>
      <c r="T3315">
        <v>42.829604958311798</v>
      </c>
      <c r="U3315">
        <v>0.77946568800511695</v>
      </c>
      <c r="V3315">
        <v>426</v>
      </c>
      <c r="W3315">
        <v>0.104478810558897</v>
      </c>
      <c r="X3315">
        <v>90</v>
      </c>
      <c r="Y3315">
        <v>591</v>
      </c>
      <c r="Z3315">
        <v>0.99667816210131599</v>
      </c>
      <c r="AA3315">
        <v>111.93682982174001</v>
      </c>
      <c r="AB3315">
        <v>512</v>
      </c>
      <c r="AC3315">
        <v>0.89727650062029896</v>
      </c>
      <c r="AD3315">
        <v>79</v>
      </c>
      <c r="AE3315">
        <v>9.9401661481016701E-2</v>
      </c>
      <c r="AF3315">
        <v>6</v>
      </c>
      <c r="AG3315">
        <v>3.3218378986835302E-3</v>
      </c>
      <c r="AH3315">
        <v>2.8921143771889601E-3</v>
      </c>
      <c r="AI3315">
        <v>48</v>
      </c>
      <c r="AJ3315" s="73">
        <v>72.952029859652995</v>
      </c>
      <c r="AK3315">
        <v>597</v>
      </c>
      <c r="AL3315">
        <v>1</v>
      </c>
      <c r="AM3315">
        <v>0</v>
      </c>
      <c r="AN3315">
        <v>0</v>
      </c>
      <c r="AO3315">
        <v>0</v>
      </c>
      <c r="AP3315">
        <v>0</v>
      </c>
      <c r="AQ3315">
        <v>597</v>
      </c>
      <c r="AR3315">
        <v>1</v>
      </c>
      <c r="AS3315">
        <v>0</v>
      </c>
      <c r="AT3315">
        <v>0</v>
      </c>
      <c r="AU3315">
        <v>0</v>
      </c>
      <c r="AV3315">
        <v>0</v>
      </c>
      <c r="AW3315">
        <v>597</v>
      </c>
      <c r="AX3315">
        <v>1</v>
      </c>
      <c r="AY3315" s="73">
        <v>71.072186945333996</v>
      </c>
      <c r="AZ3315">
        <v>597</v>
      </c>
      <c r="BA3315">
        <v>1</v>
      </c>
      <c r="BB3315">
        <v>581</v>
      </c>
      <c r="BC3315">
        <v>0.97785285911168995</v>
      </c>
      <c r="BD3315">
        <v>16</v>
      </c>
      <c r="BE3315">
        <v>2.2147140888309099E-2</v>
      </c>
      <c r="BF3315">
        <v>72.027930798205901</v>
      </c>
      <c r="BG3315">
        <v>67.430653535470995</v>
      </c>
      <c r="BH3315">
        <v>71.072186945333996</v>
      </c>
      <c r="BI3315">
        <v>72.952029859652995</v>
      </c>
    </row>
    <row r="3316" spans="1:61" x14ac:dyDescent="0.25">
      <c r="A3316" s="10" t="str">
        <f>VLOOKUP(D3316,'Index-Relations'!E:F,2,FALSE)</f>
        <v>ESG</v>
      </c>
      <c r="B3316" t="s">
        <v>3450</v>
      </c>
      <c r="C3316" s="53" t="s">
        <v>2768</v>
      </c>
      <c r="D3316" s="59" t="s">
        <v>2873</v>
      </c>
      <c r="E3316" s="59" t="s">
        <v>6732</v>
      </c>
      <c r="F3316" t="s">
        <v>1375</v>
      </c>
      <c r="G3316" t="s">
        <v>1374</v>
      </c>
      <c r="H3316" t="s">
        <v>1376</v>
      </c>
      <c r="I3316" s="52">
        <v>45383</v>
      </c>
      <c r="J3316" t="s">
        <v>2457</v>
      </c>
      <c r="K3316">
        <v>540</v>
      </c>
      <c r="L3316">
        <v>80.169866660883102</v>
      </c>
      <c r="M3316">
        <v>540</v>
      </c>
      <c r="N3316">
        <v>1</v>
      </c>
      <c r="O3316">
        <v>75.617903897209999</v>
      </c>
      <c r="P3316">
        <v>540</v>
      </c>
      <c r="Q3316">
        <v>1</v>
      </c>
      <c r="R3316">
        <v>520</v>
      </c>
      <c r="S3316">
        <v>0.97776941070962498</v>
      </c>
      <c r="T3316">
        <v>42.921084651953599</v>
      </c>
      <c r="U3316">
        <v>0.77804595398019705</v>
      </c>
      <c r="V3316">
        <v>394</v>
      </c>
      <c r="W3316">
        <v>0.10152015687209801</v>
      </c>
      <c r="X3316">
        <v>85</v>
      </c>
      <c r="Y3316">
        <v>538</v>
      </c>
      <c r="Z3316">
        <v>0.99877531845149903</v>
      </c>
      <c r="AA3316">
        <v>109.201397952877</v>
      </c>
      <c r="AB3316">
        <v>472</v>
      </c>
      <c r="AC3316">
        <v>0.90479732261727397</v>
      </c>
      <c r="AD3316">
        <v>66</v>
      </c>
      <c r="AE3316">
        <v>9.3977995834225794E-2</v>
      </c>
      <c r="AF3316">
        <v>2</v>
      </c>
      <c r="AG3316">
        <v>1.2246815484996999E-3</v>
      </c>
      <c r="AH3316">
        <v>2.4334386500745402E-3</v>
      </c>
      <c r="AI3316">
        <v>41</v>
      </c>
      <c r="AJ3316">
        <v>80.005346638213098</v>
      </c>
      <c r="AK3316">
        <v>540</v>
      </c>
      <c r="AL3316">
        <v>1</v>
      </c>
      <c r="AM3316">
        <v>0</v>
      </c>
      <c r="AN3316">
        <v>0</v>
      </c>
      <c r="AO3316">
        <v>0</v>
      </c>
      <c r="AP3316">
        <v>0</v>
      </c>
      <c r="AQ3316">
        <v>540</v>
      </c>
      <c r="AR3316">
        <v>1</v>
      </c>
      <c r="AS3316">
        <v>0</v>
      </c>
      <c r="AT3316">
        <v>0</v>
      </c>
      <c r="AU3316">
        <v>0</v>
      </c>
      <c r="AV3316">
        <v>0</v>
      </c>
      <c r="AW3316">
        <v>540</v>
      </c>
      <c r="AX3316">
        <v>1</v>
      </c>
      <c r="AY3316">
        <v>79.311617165729302</v>
      </c>
      <c r="AZ3316">
        <v>540</v>
      </c>
      <c r="BA3316">
        <v>1</v>
      </c>
      <c r="BB3316">
        <v>524</v>
      </c>
      <c r="BC3316">
        <v>0.97960581598696905</v>
      </c>
      <c r="BD3316">
        <v>16</v>
      </c>
      <c r="BE3316">
        <v>2.039418401303E-2</v>
      </c>
      <c r="BF3316">
        <v>72.492472933087896</v>
      </c>
      <c r="BG3316">
        <v>67.942984116217005</v>
      </c>
      <c r="BH3316">
        <v>71.667546133524894</v>
      </c>
      <c r="BI3316">
        <v>73.364926448957902</v>
      </c>
    </row>
    <row r="3317" spans="1:61" x14ac:dyDescent="0.25">
      <c r="A3317" s="10" t="str">
        <f>VLOOKUP(D3317,'Index-Relations'!E:F,2,FALSE)</f>
        <v>ESG</v>
      </c>
      <c r="B3317" t="s">
        <v>3450</v>
      </c>
      <c r="C3317" s="53" t="s">
        <v>2769</v>
      </c>
      <c r="D3317" s="59" t="s">
        <v>2873</v>
      </c>
      <c r="E3317" s="59" t="s">
        <v>6733</v>
      </c>
      <c r="F3317" t="s">
        <v>1375</v>
      </c>
      <c r="G3317" t="s">
        <v>1374</v>
      </c>
      <c r="H3317" t="s">
        <v>1376</v>
      </c>
      <c r="I3317" s="52">
        <v>45352</v>
      </c>
      <c r="J3317" t="s">
        <v>2457</v>
      </c>
      <c r="K3317">
        <v>540</v>
      </c>
      <c r="L3317">
        <v>79.669334281356996</v>
      </c>
      <c r="M3317">
        <v>540</v>
      </c>
      <c r="N3317">
        <v>1</v>
      </c>
      <c r="O3317">
        <v>74.995110375593896</v>
      </c>
      <c r="P3317">
        <v>540</v>
      </c>
      <c r="Q3317">
        <v>1</v>
      </c>
      <c r="R3317">
        <v>520</v>
      </c>
      <c r="S3317">
        <v>0.97524699498557599</v>
      </c>
      <c r="T3317">
        <v>42.720764111110803</v>
      </c>
      <c r="U3317">
        <v>0.72368540046135299</v>
      </c>
      <c r="V3317">
        <v>389</v>
      </c>
      <c r="W3317">
        <v>9.0411691954707205E-2</v>
      </c>
      <c r="X3317">
        <v>77</v>
      </c>
      <c r="Y3317">
        <v>538</v>
      </c>
      <c r="Z3317">
        <v>0.99875596512912801</v>
      </c>
      <c r="AA3317">
        <v>108.659954663295</v>
      </c>
      <c r="AB3317">
        <v>472</v>
      </c>
      <c r="AC3317">
        <v>0.90142516493312397</v>
      </c>
      <c r="AD3317">
        <v>66</v>
      </c>
      <c r="AE3317">
        <v>9.7330800196004402E-2</v>
      </c>
      <c r="AF3317">
        <v>2</v>
      </c>
      <c r="AG3317">
        <v>1.2440348708710699E-3</v>
      </c>
      <c r="AH3317">
        <v>3.9269916341247598E-4</v>
      </c>
      <c r="AI3317">
        <v>27</v>
      </c>
      <c r="AJ3317">
        <v>79.565809130177101</v>
      </c>
      <c r="AK3317">
        <v>540</v>
      </c>
      <c r="AL3317">
        <v>1</v>
      </c>
      <c r="AM3317">
        <v>0</v>
      </c>
      <c r="AN3317">
        <v>0</v>
      </c>
      <c r="AO3317">
        <v>0</v>
      </c>
      <c r="AP3317">
        <v>0</v>
      </c>
      <c r="AQ3317">
        <v>540</v>
      </c>
      <c r="AR3317">
        <v>1</v>
      </c>
      <c r="AS3317">
        <v>0</v>
      </c>
      <c r="AT3317">
        <v>0</v>
      </c>
      <c r="AU3317">
        <v>0</v>
      </c>
      <c r="AV3317">
        <v>0</v>
      </c>
      <c r="AW3317">
        <v>540</v>
      </c>
      <c r="AX3317">
        <v>1</v>
      </c>
      <c r="AY3317">
        <v>78.805237324682494</v>
      </c>
      <c r="AZ3317">
        <v>540</v>
      </c>
      <c r="BA3317">
        <v>1</v>
      </c>
      <c r="BB3317">
        <v>524</v>
      </c>
      <c r="BC3317">
        <v>0.98085274921047705</v>
      </c>
      <c r="BD3317">
        <v>16</v>
      </c>
      <c r="BE3317">
        <v>1.91472507895224E-2</v>
      </c>
      <c r="BF3317">
        <v>72.126881264247999</v>
      </c>
      <c r="BG3317">
        <v>67.579536149174999</v>
      </c>
      <c r="BH3317">
        <v>71.308722165877995</v>
      </c>
      <c r="BI3317">
        <v>72.948446095172002</v>
      </c>
    </row>
    <row r="3318" spans="1:61" x14ac:dyDescent="0.25">
      <c r="A3318" s="10" t="str">
        <f>VLOOKUP(D3318,'Index-Relations'!E:F,2,FALSE)</f>
        <v>ESG</v>
      </c>
      <c r="B3318" t="s">
        <v>3450</v>
      </c>
      <c r="C3318" s="53" t="s">
        <v>2770</v>
      </c>
      <c r="D3318" s="59" t="s">
        <v>2873</v>
      </c>
      <c r="E3318" s="59" t="s">
        <v>6734</v>
      </c>
      <c r="F3318" t="s">
        <v>1375</v>
      </c>
      <c r="G3318" t="s">
        <v>1374</v>
      </c>
      <c r="H3318" t="s">
        <v>1376</v>
      </c>
      <c r="I3318" s="52">
        <v>45323</v>
      </c>
      <c r="J3318" t="s">
        <v>2457</v>
      </c>
      <c r="K3318">
        <v>540</v>
      </c>
      <c r="L3318">
        <v>79.618128476109504</v>
      </c>
      <c r="M3318">
        <v>540</v>
      </c>
      <c r="N3318">
        <v>1</v>
      </c>
      <c r="O3318">
        <v>74.771817988975002</v>
      </c>
      <c r="P3318">
        <v>540</v>
      </c>
      <c r="Q3318">
        <v>1</v>
      </c>
      <c r="R3318">
        <v>520</v>
      </c>
      <c r="S3318">
        <v>0.97841899355962902</v>
      </c>
      <c r="T3318">
        <v>42.587293203438698</v>
      </c>
      <c r="U3318">
        <v>0.72800536594378396</v>
      </c>
      <c r="V3318">
        <v>389</v>
      </c>
      <c r="W3318">
        <v>9.0159902540285997E-2</v>
      </c>
      <c r="X3318">
        <v>75</v>
      </c>
      <c r="Y3318">
        <v>538</v>
      </c>
      <c r="Z3318">
        <v>0.99878202538941896</v>
      </c>
      <c r="AA3318">
        <v>114.292801815657</v>
      </c>
      <c r="AB3318">
        <v>472</v>
      </c>
      <c r="AC3318">
        <v>0.90444107738610402</v>
      </c>
      <c r="AD3318">
        <v>66</v>
      </c>
      <c r="AE3318">
        <v>9.4340948003313899E-2</v>
      </c>
      <c r="AF3318">
        <v>2</v>
      </c>
      <c r="AG3318">
        <v>1.2179746105811201E-3</v>
      </c>
      <c r="AH3318">
        <v>5.6433012926866005E-4</v>
      </c>
      <c r="AI3318">
        <v>28</v>
      </c>
      <c r="AJ3318">
        <v>79.514563395983302</v>
      </c>
      <c r="AK3318">
        <v>540</v>
      </c>
      <c r="AL3318">
        <v>1</v>
      </c>
      <c r="AM3318">
        <v>0</v>
      </c>
      <c r="AN3318">
        <v>0</v>
      </c>
      <c r="AO3318">
        <v>0</v>
      </c>
      <c r="AP3318">
        <v>0</v>
      </c>
      <c r="AQ3318">
        <v>540</v>
      </c>
      <c r="AR3318">
        <v>0.999999999999999</v>
      </c>
      <c r="AS3318">
        <v>0</v>
      </c>
      <c r="AT3318">
        <v>0</v>
      </c>
      <c r="AU3318">
        <v>0</v>
      </c>
      <c r="AV3318">
        <v>0</v>
      </c>
      <c r="AW3318">
        <v>540</v>
      </c>
      <c r="AX3318">
        <v>1</v>
      </c>
      <c r="AY3318">
        <v>78.909393408682703</v>
      </c>
      <c r="AZ3318">
        <v>540</v>
      </c>
      <c r="BA3318">
        <v>1</v>
      </c>
      <c r="BB3318">
        <v>521</v>
      </c>
      <c r="BC3318">
        <v>0.977007499194122</v>
      </c>
      <c r="BD3318">
        <v>19</v>
      </c>
      <c r="BE3318">
        <v>2.2992500805877201E-2</v>
      </c>
      <c r="BF3318">
        <v>72.181313197208993</v>
      </c>
      <c r="BG3318">
        <v>67.470436529487898</v>
      </c>
      <c r="BH3318">
        <v>71.615437340618001</v>
      </c>
      <c r="BI3318">
        <v>72.916247237994995</v>
      </c>
    </row>
    <row r="3319" spans="1:61" x14ac:dyDescent="0.25">
      <c r="A3319" s="10" t="str">
        <f>VLOOKUP(D3319,'Index-Relations'!E:F,2,FALSE)</f>
        <v>ESG</v>
      </c>
      <c r="B3319" t="s">
        <v>3450</v>
      </c>
      <c r="C3319" s="53" t="s">
        <v>2760</v>
      </c>
      <c r="D3319" s="59" t="s">
        <v>3080</v>
      </c>
      <c r="E3319" s="59" t="s">
        <v>6735</v>
      </c>
      <c r="F3319" t="s">
        <v>2562</v>
      </c>
      <c r="G3319" t="s">
        <v>2563</v>
      </c>
      <c r="H3319" t="s">
        <v>2564</v>
      </c>
      <c r="I3319" s="52">
        <v>45658</v>
      </c>
      <c r="J3319" t="s">
        <v>2457</v>
      </c>
      <c r="K3319">
        <v>208</v>
      </c>
      <c r="L3319" s="73">
        <v>76.473805986895897</v>
      </c>
      <c r="M3319">
        <v>208</v>
      </c>
      <c r="N3319">
        <v>1</v>
      </c>
      <c r="O3319" s="73">
        <v>73.934608746206905</v>
      </c>
      <c r="P3319">
        <v>208</v>
      </c>
      <c r="Q3319">
        <v>1</v>
      </c>
      <c r="R3319">
        <v>186</v>
      </c>
      <c r="S3319">
        <v>0.95737481134907398</v>
      </c>
      <c r="T3319">
        <v>48.255024689482802</v>
      </c>
      <c r="U3319">
        <v>0.87535709754005497</v>
      </c>
      <c r="V3319">
        <v>182</v>
      </c>
      <c r="W3319">
        <v>8.1016163230879207E-2</v>
      </c>
      <c r="X3319">
        <v>44</v>
      </c>
      <c r="Y3319">
        <v>208</v>
      </c>
      <c r="Z3319">
        <v>1</v>
      </c>
      <c r="AA3319">
        <v>62.628254342904</v>
      </c>
      <c r="AB3319">
        <v>181</v>
      </c>
      <c r="AC3319">
        <v>0.85664870770031998</v>
      </c>
      <c r="AD3319">
        <v>27</v>
      </c>
      <c r="AE3319">
        <v>0.14335129229967999</v>
      </c>
      <c r="AF3319">
        <v>0</v>
      </c>
      <c r="AG3319">
        <v>0</v>
      </c>
      <c r="AH3319">
        <v>2.1336060757744601E-4</v>
      </c>
      <c r="AI3319">
        <v>7</v>
      </c>
      <c r="AJ3319" s="73">
        <v>76.373664775597007</v>
      </c>
      <c r="AK3319">
        <v>208</v>
      </c>
      <c r="AL3319">
        <v>1</v>
      </c>
      <c r="AM3319">
        <v>0</v>
      </c>
      <c r="AN3319">
        <v>0</v>
      </c>
      <c r="AO3319">
        <v>0</v>
      </c>
      <c r="AP3319">
        <v>0</v>
      </c>
      <c r="AQ3319">
        <v>208</v>
      </c>
      <c r="AR3319">
        <v>1</v>
      </c>
      <c r="AS3319">
        <v>0</v>
      </c>
      <c r="AT3319">
        <v>0</v>
      </c>
      <c r="AU3319">
        <v>0</v>
      </c>
      <c r="AV3319">
        <v>0</v>
      </c>
      <c r="AW3319">
        <v>208</v>
      </c>
      <c r="AX3319">
        <v>0.999999999999999</v>
      </c>
      <c r="AY3319" s="73">
        <v>75.556664576499998</v>
      </c>
      <c r="AZ3319">
        <v>208</v>
      </c>
      <c r="BA3319">
        <v>1</v>
      </c>
      <c r="BB3319">
        <v>202</v>
      </c>
      <c r="BC3319">
        <v>0.98617164765444398</v>
      </c>
      <c r="BD3319">
        <v>6</v>
      </c>
      <c r="BE3319">
        <v>1.3828352345555101E-2</v>
      </c>
      <c r="BF3319">
        <v>76.473805986895897</v>
      </c>
      <c r="BG3319">
        <v>73.934608746206905</v>
      </c>
      <c r="BH3319">
        <v>75.556664576499998</v>
      </c>
      <c r="BI3319">
        <v>76.373664775597007</v>
      </c>
    </row>
    <row r="3320" spans="1:61" x14ac:dyDescent="0.25">
      <c r="A3320" s="10" t="str">
        <f>VLOOKUP(D3320,'Index-Relations'!E:F,2,FALSE)</f>
        <v>ESG</v>
      </c>
      <c r="B3320" t="s">
        <v>3450</v>
      </c>
      <c r="C3320" s="53" t="s">
        <v>2761</v>
      </c>
      <c r="D3320" s="59" t="s">
        <v>3080</v>
      </c>
      <c r="E3320" s="59" t="s">
        <v>6736</v>
      </c>
      <c r="F3320" t="s">
        <v>2562</v>
      </c>
      <c r="G3320" t="s">
        <v>2563</v>
      </c>
      <c r="H3320" t="s">
        <v>2564</v>
      </c>
      <c r="I3320" s="52">
        <v>45628</v>
      </c>
      <c r="J3320" t="s">
        <v>2457</v>
      </c>
      <c r="K3320">
        <v>210</v>
      </c>
      <c r="L3320" s="73">
        <v>76.173198363834899</v>
      </c>
      <c r="M3320">
        <v>210</v>
      </c>
      <c r="N3320">
        <v>1</v>
      </c>
      <c r="O3320" s="73">
        <v>73.637412997255893</v>
      </c>
      <c r="P3320">
        <v>210</v>
      </c>
      <c r="Q3320">
        <v>1</v>
      </c>
      <c r="R3320">
        <v>189</v>
      </c>
      <c r="S3320">
        <v>0.96748018099230504</v>
      </c>
      <c r="T3320">
        <v>48.073940327410902</v>
      </c>
      <c r="U3320">
        <v>0.87033500890634397</v>
      </c>
      <c r="V3320">
        <v>184</v>
      </c>
      <c r="W3320">
        <v>8.4129484618761699E-2</v>
      </c>
      <c r="X3320">
        <v>45</v>
      </c>
      <c r="Y3320">
        <v>210</v>
      </c>
      <c r="Z3320">
        <v>1</v>
      </c>
      <c r="AA3320">
        <v>59.631319928600099</v>
      </c>
      <c r="AB3320">
        <v>183</v>
      </c>
      <c r="AC3320">
        <v>0.85687197670676396</v>
      </c>
      <c r="AD3320">
        <v>27</v>
      </c>
      <c r="AE3320">
        <v>0.14312802329323501</v>
      </c>
      <c r="AF3320">
        <v>0</v>
      </c>
      <c r="AG3320">
        <v>1.3878000000000001E-16</v>
      </c>
      <c r="AH3320">
        <v>2.0515490788170499E-4</v>
      </c>
      <c r="AI3320">
        <v>7</v>
      </c>
      <c r="AJ3320" s="73">
        <v>76.191550283338003</v>
      </c>
      <c r="AK3320">
        <v>210</v>
      </c>
      <c r="AL3320">
        <v>1</v>
      </c>
      <c r="AM3320">
        <v>0</v>
      </c>
      <c r="AN3320">
        <v>0</v>
      </c>
      <c r="AO3320">
        <v>0</v>
      </c>
      <c r="AP3320">
        <v>0</v>
      </c>
      <c r="AQ3320">
        <v>210</v>
      </c>
      <c r="AR3320">
        <v>1</v>
      </c>
      <c r="AS3320">
        <v>0</v>
      </c>
      <c r="AT3320">
        <v>0</v>
      </c>
      <c r="AU3320">
        <v>0</v>
      </c>
      <c r="AV3320">
        <v>0</v>
      </c>
      <c r="AW3320">
        <v>210</v>
      </c>
      <c r="AX3320">
        <v>1</v>
      </c>
      <c r="AY3320" s="73">
        <v>75.017939554191003</v>
      </c>
      <c r="AZ3320">
        <v>210</v>
      </c>
      <c r="BA3320">
        <v>1</v>
      </c>
      <c r="BB3320">
        <v>204</v>
      </c>
      <c r="BC3320">
        <v>0.98504049527653104</v>
      </c>
      <c r="BD3320">
        <v>6</v>
      </c>
      <c r="BE3320">
        <v>1.4959504723468501E-2</v>
      </c>
      <c r="BF3320">
        <v>76.173198363834899</v>
      </c>
      <c r="BG3320">
        <v>73.637412997255893</v>
      </c>
      <c r="BH3320">
        <v>75.017939554191003</v>
      </c>
      <c r="BI3320">
        <v>76.191550283338003</v>
      </c>
    </row>
    <row r="3321" spans="1:61" x14ac:dyDescent="0.25">
      <c r="A3321" s="10" t="str">
        <f>VLOOKUP(D3321,'Index-Relations'!E:F,2,FALSE)</f>
        <v>ESG</v>
      </c>
      <c r="B3321" t="s">
        <v>3450</v>
      </c>
      <c r="C3321" s="53" t="s">
        <v>2762</v>
      </c>
      <c r="D3321" s="59" t="s">
        <v>3080</v>
      </c>
      <c r="E3321" s="59" t="s">
        <v>6737</v>
      </c>
      <c r="F3321" t="s">
        <v>2562</v>
      </c>
      <c r="G3321" t="s">
        <v>2563</v>
      </c>
      <c r="H3321" t="s">
        <v>2564</v>
      </c>
      <c r="I3321" s="52">
        <v>45597</v>
      </c>
      <c r="J3321" t="s">
        <v>2457</v>
      </c>
      <c r="K3321">
        <v>211</v>
      </c>
      <c r="L3321" s="73">
        <v>76.030590226541904</v>
      </c>
      <c r="M3321">
        <v>211</v>
      </c>
      <c r="N3321">
        <v>1</v>
      </c>
      <c r="O3321" s="73">
        <v>73.508811922324</v>
      </c>
      <c r="P3321">
        <v>211</v>
      </c>
      <c r="Q3321">
        <v>1</v>
      </c>
      <c r="R3321">
        <v>190</v>
      </c>
      <c r="S3321">
        <v>0.96694678304784498</v>
      </c>
      <c r="T3321">
        <v>48.098535902169402</v>
      </c>
      <c r="U3321">
        <v>0.87201185946380999</v>
      </c>
      <c r="V3321">
        <v>185</v>
      </c>
      <c r="W3321">
        <v>8.5623355142964805E-2</v>
      </c>
      <c r="X3321">
        <v>46</v>
      </c>
      <c r="Y3321">
        <v>211</v>
      </c>
      <c r="Z3321">
        <v>0.999999999999999</v>
      </c>
      <c r="AA3321">
        <v>57.680229624835803</v>
      </c>
      <c r="AB3321">
        <v>183</v>
      </c>
      <c r="AC3321">
        <v>0.85606548832072604</v>
      </c>
      <c r="AD3321">
        <v>28</v>
      </c>
      <c r="AE3321">
        <v>0.14393451167927199</v>
      </c>
      <c r="AF3321">
        <v>0</v>
      </c>
      <c r="AG3321">
        <v>6.6613000000000004E-16</v>
      </c>
      <c r="AH3321">
        <v>1.9277893409539701E-4</v>
      </c>
      <c r="AI3321">
        <v>7</v>
      </c>
      <c r="AJ3321" s="73">
        <v>76.076859817428897</v>
      </c>
      <c r="AK3321">
        <v>211</v>
      </c>
      <c r="AL3321">
        <v>1</v>
      </c>
      <c r="AM3321">
        <v>0</v>
      </c>
      <c r="AN3321">
        <v>0</v>
      </c>
      <c r="AO3321">
        <v>0</v>
      </c>
      <c r="AP3321">
        <v>0</v>
      </c>
      <c r="AQ3321">
        <v>211</v>
      </c>
      <c r="AR3321">
        <v>1</v>
      </c>
      <c r="AS3321">
        <v>0</v>
      </c>
      <c r="AT3321">
        <v>0</v>
      </c>
      <c r="AU3321">
        <v>0</v>
      </c>
      <c r="AV3321">
        <v>0</v>
      </c>
      <c r="AW3321">
        <v>211</v>
      </c>
      <c r="AX3321">
        <v>0.999999999999999</v>
      </c>
      <c r="AY3321" s="73">
        <v>74.844441525676999</v>
      </c>
      <c r="AZ3321">
        <v>211</v>
      </c>
      <c r="BA3321">
        <v>1</v>
      </c>
      <c r="BB3321">
        <v>205</v>
      </c>
      <c r="BC3321">
        <v>0.98467928549816897</v>
      </c>
      <c r="BD3321">
        <v>6</v>
      </c>
      <c r="BE3321">
        <v>1.532071450183E-2</v>
      </c>
      <c r="BF3321">
        <v>76.030590226541904</v>
      </c>
      <c r="BG3321">
        <v>73.508811922324</v>
      </c>
      <c r="BH3321">
        <v>74.844441525676999</v>
      </c>
      <c r="BI3321">
        <v>76.076859817428897</v>
      </c>
    </row>
    <row r="3322" spans="1:61" x14ac:dyDescent="0.25">
      <c r="A3322" s="10" t="str">
        <f>VLOOKUP(D3322,'Index-Relations'!E:F,2,FALSE)</f>
        <v>ESG</v>
      </c>
      <c r="B3322" t="s">
        <v>3450</v>
      </c>
      <c r="C3322" s="53" t="s">
        <v>2763</v>
      </c>
      <c r="D3322" s="59" t="s">
        <v>3080</v>
      </c>
      <c r="E3322" s="59" t="s">
        <v>6738</v>
      </c>
      <c r="F3322" t="s">
        <v>2562</v>
      </c>
      <c r="G3322" t="s">
        <v>2563</v>
      </c>
      <c r="H3322" t="s">
        <v>2564</v>
      </c>
      <c r="I3322" s="52">
        <v>45566</v>
      </c>
      <c r="J3322" t="s">
        <v>2457</v>
      </c>
      <c r="K3322">
        <v>216</v>
      </c>
      <c r="L3322" s="73">
        <v>75.0560132058649</v>
      </c>
      <c r="M3322">
        <v>216</v>
      </c>
      <c r="N3322">
        <v>1</v>
      </c>
      <c r="O3322" s="73">
        <v>72.361920409128999</v>
      </c>
      <c r="P3322">
        <v>216</v>
      </c>
      <c r="Q3322">
        <v>1</v>
      </c>
      <c r="R3322">
        <v>195</v>
      </c>
      <c r="S3322">
        <v>0.96539904482420502</v>
      </c>
      <c r="T3322">
        <v>47.8732758019733</v>
      </c>
      <c r="U3322">
        <v>0.87328415922857805</v>
      </c>
      <c r="V3322">
        <v>189</v>
      </c>
      <c r="W3322">
        <v>8.8349699853844998E-2</v>
      </c>
      <c r="X3322">
        <v>46</v>
      </c>
      <c r="Y3322">
        <v>216</v>
      </c>
      <c r="Z3322">
        <v>0.999999999999999</v>
      </c>
      <c r="AA3322">
        <v>59.4984332082131</v>
      </c>
      <c r="AB3322">
        <v>189</v>
      </c>
      <c r="AC3322">
        <v>0.86107043867719801</v>
      </c>
      <c r="AD3322">
        <v>27</v>
      </c>
      <c r="AE3322">
        <v>0.13892956132280099</v>
      </c>
      <c r="AF3322">
        <v>0</v>
      </c>
      <c r="AG3322">
        <v>3.0530999999999998E-16</v>
      </c>
      <c r="AH3322">
        <v>1.8743418785613201E-4</v>
      </c>
      <c r="AI3322">
        <v>7</v>
      </c>
      <c r="AJ3322" s="73">
        <v>75.248744811332898</v>
      </c>
      <c r="AK3322">
        <v>216</v>
      </c>
      <c r="AL3322">
        <v>1</v>
      </c>
      <c r="AM3322">
        <v>0</v>
      </c>
      <c r="AN3322">
        <v>0</v>
      </c>
      <c r="AO3322">
        <v>0</v>
      </c>
      <c r="AP3322">
        <v>0</v>
      </c>
      <c r="AQ3322">
        <v>216</v>
      </c>
      <c r="AR3322">
        <v>1</v>
      </c>
      <c r="AS3322">
        <v>0</v>
      </c>
      <c r="AT3322">
        <v>0</v>
      </c>
      <c r="AU3322">
        <v>0</v>
      </c>
      <c r="AV3322">
        <v>0</v>
      </c>
      <c r="AW3322">
        <v>216</v>
      </c>
      <c r="AX3322">
        <v>0.999999999999999</v>
      </c>
      <c r="AY3322" s="73">
        <v>73.876093973213003</v>
      </c>
      <c r="AZ3322">
        <v>216</v>
      </c>
      <c r="BA3322">
        <v>1</v>
      </c>
      <c r="BB3322">
        <v>209</v>
      </c>
      <c r="BC3322">
        <v>0.98284469074396297</v>
      </c>
      <c r="BD3322">
        <v>7</v>
      </c>
      <c r="BE3322">
        <v>1.7155309256036599E-2</v>
      </c>
      <c r="BF3322">
        <v>75.0560132058649</v>
      </c>
      <c r="BG3322">
        <v>72.361920409128999</v>
      </c>
      <c r="BH3322">
        <v>73.876093973213003</v>
      </c>
      <c r="BI3322">
        <v>75.248744811332898</v>
      </c>
    </row>
    <row r="3323" spans="1:61" x14ac:dyDescent="0.25">
      <c r="A3323" s="10" t="str">
        <f>VLOOKUP(D3323,'Index-Relations'!E:F,2,FALSE)</f>
        <v>ESG</v>
      </c>
      <c r="B3323" t="s">
        <v>3450</v>
      </c>
      <c r="C3323" s="53" t="s">
        <v>2764</v>
      </c>
      <c r="D3323" s="59" t="s">
        <v>3080</v>
      </c>
      <c r="E3323" s="59" t="s">
        <v>6739</v>
      </c>
      <c r="F3323" t="s">
        <v>2562</v>
      </c>
      <c r="G3323" t="s">
        <v>2563</v>
      </c>
      <c r="H3323" t="s">
        <v>2564</v>
      </c>
      <c r="I3323" s="52">
        <v>45537</v>
      </c>
      <c r="J3323" t="s">
        <v>2457</v>
      </c>
      <c r="K3323">
        <v>234</v>
      </c>
      <c r="L3323" s="73">
        <v>76.729856798952</v>
      </c>
      <c r="M3323">
        <v>234</v>
      </c>
      <c r="N3323">
        <v>1</v>
      </c>
      <c r="O3323" s="73">
        <v>74.403808134594996</v>
      </c>
      <c r="P3323">
        <v>234</v>
      </c>
      <c r="Q3323">
        <v>1</v>
      </c>
      <c r="R3323">
        <v>212</v>
      </c>
      <c r="S3323">
        <v>0.97156856061571095</v>
      </c>
      <c r="T3323">
        <v>48.757181614767497</v>
      </c>
      <c r="U3323">
        <v>0.87065506554916405</v>
      </c>
      <c r="V3323">
        <v>205</v>
      </c>
      <c r="W3323">
        <v>9.4037599365239796E-2</v>
      </c>
      <c r="X3323">
        <v>53</v>
      </c>
      <c r="Y3323">
        <v>233</v>
      </c>
      <c r="Z3323">
        <v>0.99844842127029798</v>
      </c>
      <c r="AA3323">
        <v>73.166065929159501</v>
      </c>
      <c r="AB3323">
        <v>201</v>
      </c>
      <c r="AC3323">
        <v>0.87918551779406695</v>
      </c>
      <c r="AD3323">
        <v>32</v>
      </c>
      <c r="AE3323">
        <v>0.119262903476231</v>
      </c>
      <c r="AF3323">
        <v>1</v>
      </c>
      <c r="AG3323">
        <v>1.55157872970093E-3</v>
      </c>
      <c r="AH3323">
        <v>2.7384718706701598E-4</v>
      </c>
      <c r="AI3323">
        <v>8</v>
      </c>
      <c r="AJ3323" s="73">
        <v>76.488660131181007</v>
      </c>
      <c r="AK3323">
        <v>234</v>
      </c>
      <c r="AL3323">
        <v>1</v>
      </c>
      <c r="AM3323">
        <v>0</v>
      </c>
      <c r="AN3323">
        <v>0</v>
      </c>
      <c r="AO3323">
        <v>0</v>
      </c>
      <c r="AP3323">
        <v>0</v>
      </c>
      <c r="AQ3323">
        <v>234</v>
      </c>
      <c r="AR3323">
        <v>0.999999999999999</v>
      </c>
      <c r="AS3323">
        <v>0</v>
      </c>
      <c r="AT3323">
        <v>0</v>
      </c>
      <c r="AU3323">
        <v>0</v>
      </c>
      <c r="AV3323">
        <v>0</v>
      </c>
      <c r="AW3323">
        <v>234</v>
      </c>
      <c r="AX3323">
        <v>1</v>
      </c>
      <c r="AY3323" s="73">
        <v>75.786624576289</v>
      </c>
      <c r="AZ3323">
        <v>234</v>
      </c>
      <c r="BA3323">
        <v>1</v>
      </c>
      <c r="BB3323">
        <v>227</v>
      </c>
      <c r="BC3323">
        <v>0.98257029540777496</v>
      </c>
      <c r="BD3323">
        <v>7</v>
      </c>
      <c r="BE3323">
        <v>1.7429704592224701E-2</v>
      </c>
      <c r="BF3323">
        <v>76.729856798952</v>
      </c>
      <c r="BG3323">
        <v>74.403808134594996</v>
      </c>
      <c r="BH3323">
        <v>75.786624576289</v>
      </c>
      <c r="BI3323">
        <v>76.488660131181007</v>
      </c>
    </row>
    <row r="3324" spans="1:61" x14ac:dyDescent="0.25">
      <c r="A3324" s="10" t="str">
        <f>VLOOKUP(D3324,'Index-Relations'!E:F,2,FALSE)</f>
        <v>ESG</v>
      </c>
      <c r="B3324" t="s">
        <v>3450</v>
      </c>
      <c r="C3324" s="53" t="s">
        <v>3350</v>
      </c>
      <c r="D3324" s="59" t="s">
        <v>3080</v>
      </c>
      <c r="E3324" s="59" t="s">
        <v>6740</v>
      </c>
      <c r="F3324" t="s">
        <v>2562</v>
      </c>
      <c r="G3324" t="s">
        <v>2563</v>
      </c>
      <c r="H3324" t="s">
        <v>2564</v>
      </c>
      <c r="I3324" s="52">
        <v>45505</v>
      </c>
      <c r="J3324" t="s">
        <v>2457</v>
      </c>
      <c r="K3324">
        <v>240</v>
      </c>
      <c r="L3324" s="73">
        <v>76.802280544200997</v>
      </c>
      <c r="M3324">
        <v>240</v>
      </c>
      <c r="N3324">
        <v>1</v>
      </c>
      <c r="O3324" s="73">
        <v>74.584230637212997</v>
      </c>
      <c r="P3324">
        <v>240</v>
      </c>
      <c r="Q3324">
        <v>1</v>
      </c>
      <c r="R3324">
        <v>218</v>
      </c>
      <c r="S3324">
        <v>0.97097913039094397</v>
      </c>
      <c r="T3324">
        <v>48.957014809569003</v>
      </c>
      <c r="U3324">
        <v>0.87312422481843299</v>
      </c>
      <c r="V3324">
        <v>210</v>
      </c>
      <c r="W3324">
        <v>0.105697952957407</v>
      </c>
      <c r="X3324">
        <v>51</v>
      </c>
      <c r="Y3324">
        <v>238</v>
      </c>
      <c r="Z3324">
        <v>0.997454371815643</v>
      </c>
      <c r="AA3324">
        <v>79.271554794300698</v>
      </c>
      <c r="AB3324">
        <v>204</v>
      </c>
      <c r="AC3324">
        <v>0.88040152168466701</v>
      </c>
      <c r="AD3324">
        <v>34</v>
      </c>
      <c r="AE3324">
        <v>0.11705285013097499</v>
      </c>
      <c r="AF3324">
        <v>2</v>
      </c>
      <c r="AG3324">
        <v>2.5456281843573799E-3</v>
      </c>
      <c r="AH3324">
        <v>2.5643485087417E-4</v>
      </c>
      <c r="AI3324">
        <v>7</v>
      </c>
      <c r="AJ3324" s="73">
        <v>76.566734743192001</v>
      </c>
      <c r="AK3324">
        <v>240</v>
      </c>
      <c r="AL3324">
        <v>1</v>
      </c>
      <c r="AM3324">
        <v>0</v>
      </c>
      <c r="AN3324">
        <v>0</v>
      </c>
      <c r="AO3324">
        <v>0</v>
      </c>
      <c r="AP3324">
        <v>0</v>
      </c>
      <c r="AQ3324">
        <v>240</v>
      </c>
      <c r="AR3324">
        <v>1</v>
      </c>
      <c r="AS3324">
        <v>0</v>
      </c>
      <c r="AT3324">
        <v>0</v>
      </c>
      <c r="AU3324">
        <v>0</v>
      </c>
      <c r="AV3324">
        <v>0</v>
      </c>
      <c r="AW3324">
        <v>240</v>
      </c>
      <c r="AX3324">
        <v>0.999999999999999</v>
      </c>
      <c r="AY3324" s="73">
        <v>75.778155427124901</v>
      </c>
      <c r="AZ3324">
        <v>240</v>
      </c>
      <c r="BA3324">
        <v>1</v>
      </c>
      <c r="BB3324">
        <v>233</v>
      </c>
      <c r="BC3324">
        <v>0.98066736920197295</v>
      </c>
      <c r="BD3324">
        <v>7</v>
      </c>
      <c r="BE3324">
        <v>1.9332630798025999E-2</v>
      </c>
      <c r="BF3324">
        <v>76.802280544200997</v>
      </c>
      <c r="BG3324">
        <v>74.584230637212997</v>
      </c>
      <c r="BH3324">
        <v>75.778155427124901</v>
      </c>
      <c r="BI3324">
        <v>76.566734743192001</v>
      </c>
    </row>
    <row r="3325" spans="1:61" x14ac:dyDescent="0.25">
      <c r="A3325" s="10" t="str">
        <f>VLOOKUP(D3325,'Index-Relations'!E:F,2,FALSE)</f>
        <v>ESG</v>
      </c>
      <c r="B3325" t="s">
        <v>3450</v>
      </c>
      <c r="C3325" s="53" t="s">
        <v>2765</v>
      </c>
      <c r="D3325" s="59" t="s">
        <v>3080</v>
      </c>
      <c r="E3325" s="59" t="s">
        <v>6741</v>
      </c>
      <c r="F3325" t="s">
        <v>2562</v>
      </c>
      <c r="G3325" t="s">
        <v>2563</v>
      </c>
      <c r="H3325" t="s">
        <v>2564</v>
      </c>
      <c r="I3325" s="52">
        <v>45474</v>
      </c>
      <c r="J3325" t="s">
        <v>2457</v>
      </c>
      <c r="K3325">
        <v>240</v>
      </c>
      <c r="L3325" s="73">
        <v>77.538658488556905</v>
      </c>
      <c r="M3325">
        <v>240</v>
      </c>
      <c r="N3325">
        <v>1</v>
      </c>
      <c r="O3325" s="73">
        <v>75.246055562175997</v>
      </c>
      <c r="P3325">
        <v>240</v>
      </c>
      <c r="Q3325">
        <v>1</v>
      </c>
      <c r="R3325">
        <v>218</v>
      </c>
      <c r="S3325">
        <v>0.96997263747206297</v>
      </c>
      <c r="T3325">
        <v>49.199178088467498</v>
      </c>
      <c r="U3325">
        <v>0.86627527469834797</v>
      </c>
      <c r="V3325">
        <v>210</v>
      </c>
      <c r="W3325">
        <v>9.9568117381145196E-2</v>
      </c>
      <c r="X3325">
        <v>51</v>
      </c>
      <c r="Y3325">
        <v>238</v>
      </c>
      <c r="Z3325">
        <v>0.99756513485880605</v>
      </c>
      <c r="AA3325">
        <v>78.456522354792597</v>
      </c>
      <c r="AB3325">
        <v>203</v>
      </c>
      <c r="AC3325">
        <v>0.87146680792141495</v>
      </c>
      <c r="AD3325">
        <v>35</v>
      </c>
      <c r="AE3325">
        <v>0.12609832693739101</v>
      </c>
      <c r="AF3325">
        <v>2</v>
      </c>
      <c r="AG3325">
        <v>2.4348651411934502E-3</v>
      </c>
      <c r="AH3325">
        <v>2.9888937249293297E-4</v>
      </c>
      <c r="AI3325">
        <v>7</v>
      </c>
      <c r="AJ3325" s="73">
        <v>77.575335588520005</v>
      </c>
      <c r="AK3325">
        <v>240</v>
      </c>
      <c r="AL3325">
        <v>1</v>
      </c>
      <c r="AM3325">
        <v>0</v>
      </c>
      <c r="AN3325">
        <v>0</v>
      </c>
      <c r="AO3325">
        <v>0</v>
      </c>
      <c r="AP3325">
        <v>0</v>
      </c>
      <c r="AQ3325">
        <v>240</v>
      </c>
      <c r="AR3325">
        <v>1</v>
      </c>
      <c r="AS3325">
        <v>0</v>
      </c>
      <c r="AT3325">
        <v>0</v>
      </c>
      <c r="AU3325">
        <v>0</v>
      </c>
      <c r="AV3325">
        <v>0</v>
      </c>
      <c r="AW3325">
        <v>240</v>
      </c>
      <c r="AX3325">
        <v>0.999999999999999</v>
      </c>
      <c r="AY3325" s="73">
        <v>76.616927965684994</v>
      </c>
      <c r="AZ3325">
        <v>240</v>
      </c>
      <c r="BA3325">
        <v>1</v>
      </c>
      <c r="BB3325">
        <v>233</v>
      </c>
      <c r="BC3325">
        <v>0.98097179098445497</v>
      </c>
      <c r="BD3325">
        <v>7</v>
      </c>
      <c r="BE3325">
        <v>1.9028209015544799E-2</v>
      </c>
      <c r="BF3325">
        <v>77.538658488556905</v>
      </c>
      <c r="BG3325">
        <v>75.246055562175997</v>
      </c>
      <c r="BH3325">
        <v>76.616927965684994</v>
      </c>
      <c r="BI3325">
        <v>77.575335588520005</v>
      </c>
    </row>
    <row r="3326" spans="1:61" x14ac:dyDescent="0.25">
      <c r="A3326" s="10" t="str">
        <f>VLOOKUP(D3326,'Index-Relations'!E:F,2,FALSE)</f>
        <v>ESG</v>
      </c>
      <c r="B3326" t="s">
        <v>3450</v>
      </c>
      <c r="C3326" s="53" t="s">
        <v>2766</v>
      </c>
      <c r="D3326" s="59" t="s">
        <v>3080</v>
      </c>
      <c r="E3326" s="59" t="s">
        <v>6742</v>
      </c>
      <c r="F3326" t="s">
        <v>2562</v>
      </c>
      <c r="G3326" t="s">
        <v>2563</v>
      </c>
      <c r="H3326" t="s">
        <v>2564</v>
      </c>
      <c r="I3326" s="52">
        <v>45446</v>
      </c>
      <c r="J3326" t="s">
        <v>2457</v>
      </c>
      <c r="K3326">
        <v>239</v>
      </c>
      <c r="L3326" s="73">
        <v>76.0749991714749</v>
      </c>
      <c r="M3326">
        <v>239</v>
      </c>
      <c r="N3326">
        <v>1</v>
      </c>
      <c r="O3326" s="73">
        <v>73.703885646383</v>
      </c>
      <c r="P3326">
        <v>239</v>
      </c>
      <c r="Q3326">
        <v>1</v>
      </c>
      <c r="R3326">
        <v>217</v>
      </c>
      <c r="S3326">
        <v>0.96560479484000805</v>
      </c>
      <c r="T3326">
        <v>48.953261866846098</v>
      </c>
      <c r="U3326">
        <v>0.86539527788669401</v>
      </c>
      <c r="V3326">
        <v>208</v>
      </c>
      <c r="W3326">
        <v>0.102844104619725</v>
      </c>
      <c r="X3326">
        <v>50</v>
      </c>
      <c r="Y3326">
        <v>235</v>
      </c>
      <c r="Z3326">
        <v>0.99415480941601198</v>
      </c>
      <c r="AA3326">
        <v>81.988380274150998</v>
      </c>
      <c r="AB3326">
        <v>197</v>
      </c>
      <c r="AC3326">
        <v>0.86226171787819095</v>
      </c>
      <c r="AD3326">
        <v>38</v>
      </c>
      <c r="AE3326">
        <v>0.131893091537821</v>
      </c>
      <c r="AF3326">
        <v>4</v>
      </c>
      <c r="AG3326">
        <v>5.8451905839876301E-3</v>
      </c>
      <c r="AH3326">
        <v>3.3587322167575798E-4</v>
      </c>
      <c r="AI3326">
        <v>6</v>
      </c>
      <c r="AJ3326" s="73">
        <v>76.326557017019994</v>
      </c>
      <c r="AK3326">
        <v>239</v>
      </c>
      <c r="AL3326">
        <v>1</v>
      </c>
      <c r="AM3326">
        <v>0</v>
      </c>
      <c r="AN3326">
        <v>0</v>
      </c>
      <c r="AO3326">
        <v>0</v>
      </c>
      <c r="AP3326">
        <v>0</v>
      </c>
      <c r="AQ3326">
        <v>239</v>
      </c>
      <c r="AR3326">
        <v>1</v>
      </c>
      <c r="AS3326">
        <v>0</v>
      </c>
      <c r="AT3326">
        <v>0</v>
      </c>
      <c r="AU3326">
        <v>0</v>
      </c>
      <c r="AV3326">
        <v>0</v>
      </c>
      <c r="AW3326">
        <v>239</v>
      </c>
      <c r="AX3326">
        <v>1</v>
      </c>
      <c r="AY3326" s="73">
        <v>75.068525281341905</v>
      </c>
      <c r="AZ3326">
        <v>239</v>
      </c>
      <c r="BA3326">
        <v>1</v>
      </c>
      <c r="BB3326">
        <v>233</v>
      </c>
      <c r="BC3326">
        <v>0.97879427100001704</v>
      </c>
      <c r="BD3326">
        <v>6</v>
      </c>
      <c r="BE3326">
        <v>2.1205728999982101E-2</v>
      </c>
      <c r="BF3326">
        <v>76.0749991714749</v>
      </c>
      <c r="BG3326">
        <v>73.703885646383</v>
      </c>
      <c r="BH3326">
        <v>75.068525281341905</v>
      </c>
      <c r="BI3326">
        <v>76.326557017019994</v>
      </c>
    </row>
    <row r="3327" spans="1:61" x14ac:dyDescent="0.25">
      <c r="A3327" s="10" t="str">
        <f>VLOOKUP(D3327,'Index-Relations'!E:F,2,FALSE)</f>
        <v>ESG</v>
      </c>
      <c r="B3327" t="s">
        <v>3450</v>
      </c>
      <c r="C3327" s="53" t="s">
        <v>2767</v>
      </c>
      <c r="D3327" s="59" t="s">
        <v>3080</v>
      </c>
      <c r="E3327" s="59" t="s">
        <v>6743</v>
      </c>
      <c r="F3327" t="s">
        <v>2562</v>
      </c>
      <c r="G3327" t="s">
        <v>2563</v>
      </c>
      <c r="H3327" t="s">
        <v>2564</v>
      </c>
      <c r="I3327" s="52">
        <v>45413</v>
      </c>
      <c r="J3327" t="s">
        <v>2457</v>
      </c>
      <c r="K3327">
        <v>239</v>
      </c>
      <c r="L3327" s="73">
        <v>75.674205247123894</v>
      </c>
      <c r="M3327">
        <v>239</v>
      </c>
      <c r="N3327">
        <v>1</v>
      </c>
      <c r="O3327" s="73">
        <v>73.2769176993</v>
      </c>
      <c r="P3327">
        <v>239</v>
      </c>
      <c r="Q3327">
        <v>1</v>
      </c>
      <c r="R3327">
        <v>217</v>
      </c>
      <c r="S3327">
        <v>0.96306220145425803</v>
      </c>
      <c r="T3327">
        <v>48.949167170864897</v>
      </c>
      <c r="U3327">
        <v>0.86489491883663305</v>
      </c>
      <c r="V3327">
        <v>208</v>
      </c>
      <c r="W3327">
        <v>0.102123953046612</v>
      </c>
      <c r="X3327">
        <v>50</v>
      </c>
      <c r="Y3327">
        <v>235</v>
      </c>
      <c r="Z3327">
        <v>0.99407055194579297</v>
      </c>
      <c r="AA3327">
        <v>84.196765551049594</v>
      </c>
      <c r="AB3327">
        <v>197</v>
      </c>
      <c r="AC3327">
        <v>0.86271482013699097</v>
      </c>
      <c r="AD3327">
        <v>38</v>
      </c>
      <c r="AE3327">
        <v>0.131355731808802</v>
      </c>
      <c r="AF3327">
        <v>4</v>
      </c>
      <c r="AG3327">
        <v>5.9294480542061703E-3</v>
      </c>
      <c r="AH3327">
        <v>3.6648608433897901E-4</v>
      </c>
      <c r="AI3327">
        <v>6</v>
      </c>
      <c r="AJ3327" s="73">
        <v>75.949919712140996</v>
      </c>
      <c r="AK3327">
        <v>239</v>
      </c>
      <c r="AL3327">
        <v>1</v>
      </c>
      <c r="AM3327">
        <v>0</v>
      </c>
      <c r="AN3327">
        <v>0</v>
      </c>
      <c r="AO3327">
        <v>0</v>
      </c>
      <c r="AP3327">
        <v>0</v>
      </c>
      <c r="AQ3327">
        <v>239</v>
      </c>
      <c r="AR3327">
        <v>0.999999999999999</v>
      </c>
      <c r="AS3327">
        <v>0</v>
      </c>
      <c r="AT3327">
        <v>0</v>
      </c>
      <c r="AU3327">
        <v>0</v>
      </c>
      <c r="AV3327">
        <v>0</v>
      </c>
      <c r="AW3327">
        <v>239</v>
      </c>
      <c r="AX3327">
        <v>0.999999999999999</v>
      </c>
      <c r="AY3327" s="73">
        <v>74.6601136535009</v>
      </c>
      <c r="AZ3327">
        <v>239</v>
      </c>
      <c r="BA3327">
        <v>1</v>
      </c>
      <c r="BB3327">
        <v>233</v>
      </c>
      <c r="BC3327">
        <v>0.97866314872045601</v>
      </c>
      <c r="BD3327">
        <v>6</v>
      </c>
      <c r="BE3327">
        <v>2.1336851279543802E-2</v>
      </c>
      <c r="BF3327">
        <v>75.674205247123894</v>
      </c>
      <c r="BG3327">
        <v>73.2769176993</v>
      </c>
      <c r="BH3327">
        <v>74.6601136535009</v>
      </c>
      <c r="BI3327">
        <v>75.949919712140996</v>
      </c>
    </row>
    <row r="3328" spans="1:61" x14ac:dyDescent="0.25">
      <c r="A3328" s="10" t="str">
        <f>VLOOKUP(D3328,'Index-Relations'!E:F,2,FALSE)</f>
        <v>ESG</v>
      </c>
      <c r="B3328" t="s">
        <v>3450</v>
      </c>
      <c r="C3328" s="53" t="s">
        <v>2768</v>
      </c>
      <c r="D3328" s="59" t="s">
        <v>3080</v>
      </c>
      <c r="E3328" s="59" t="s">
        <v>6744</v>
      </c>
      <c r="F3328" t="s">
        <v>2562</v>
      </c>
      <c r="G3328" t="s">
        <v>2563</v>
      </c>
      <c r="H3328" t="s">
        <v>2564</v>
      </c>
      <c r="I3328" s="52">
        <v>45383</v>
      </c>
      <c r="J3328" t="s">
        <v>2457</v>
      </c>
      <c r="K3328">
        <v>216</v>
      </c>
      <c r="L3328">
        <v>84.8265703542598</v>
      </c>
      <c r="M3328">
        <v>216</v>
      </c>
      <c r="N3328">
        <v>1</v>
      </c>
      <c r="O3328">
        <v>83.168640477332104</v>
      </c>
      <c r="P3328">
        <v>216</v>
      </c>
      <c r="Q3328">
        <v>1</v>
      </c>
      <c r="R3328">
        <v>204</v>
      </c>
      <c r="S3328">
        <v>0.97000980676372095</v>
      </c>
      <c r="T3328">
        <v>48.725681910407602</v>
      </c>
      <c r="U3328">
        <v>0.84924575947806602</v>
      </c>
      <c r="V3328">
        <v>191</v>
      </c>
      <c r="W3328">
        <v>8.70316247845285E-2</v>
      </c>
      <c r="X3328">
        <v>45</v>
      </c>
      <c r="Y3328">
        <v>215</v>
      </c>
      <c r="Z3328">
        <v>0.99813550925574501</v>
      </c>
      <c r="AA3328">
        <v>79.4306527581181</v>
      </c>
      <c r="AB3328">
        <v>177</v>
      </c>
      <c r="AC3328">
        <v>0.86525856363877796</v>
      </c>
      <c r="AD3328">
        <v>38</v>
      </c>
      <c r="AE3328">
        <v>0.132876945616967</v>
      </c>
      <c r="AF3328">
        <v>1</v>
      </c>
      <c r="AG3328">
        <v>1.8644907442545899E-3</v>
      </c>
      <c r="AH3328">
        <v>1.5940456410399001E-4</v>
      </c>
      <c r="AI3328">
        <v>4</v>
      </c>
      <c r="AJ3328">
        <v>82.606849787408393</v>
      </c>
      <c r="AK3328">
        <v>216</v>
      </c>
      <c r="AL3328">
        <v>1</v>
      </c>
      <c r="AM3328">
        <v>0</v>
      </c>
      <c r="AN3328">
        <v>0</v>
      </c>
      <c r="AO3328">
        <v>0</v>
      </c>
      <c r="AP3328">
        <v>0</v>
      </c>
      <c r="AQ3328">
        <v>216</v>
      </c>
      <c r="AR3328">
        <v>1</v>
      </c>
      <c r="AS3328">
        <v>0</v>
      </c>
      <c r="AT3328">
        <v>0</v>
      </c>
      <c r="AU3328">
        <v>0</v>
      </c>
      <c r="AV3328">
        <v>0</v>
      </c>
      <c r="AW3328">
        <v>216</v>
      </c>
      <c r="AX3328">
        <v>0.999999999999999</v>
      </c>
      <c r="AY3328">
        <v>84.448577632571102</v>
      </c>
      <c r="AZ3328">
        <v>216</v>
      </c>
      <c r="BA3328">
        <v>1</v>
      </c>
      <c r="BB3328">
        <v>211</v>
      </c>
      <c r="BC3328">
        <v>0.97951820733128703</v>
      </c>
      <c r="BD3328">
        <v>5</v>
      </c>
      <c r="BE3328">
        <v>2.0481792668712299E-2</v>
      </c>
      <c r="BF3328">
        <v>75.793932779076997</v>
      </c>
      <c r="BG3328">
        <v>73.427475546452996</v>
      </c>
      <c r="BH3328">
        <v>75.165593609515994</v>
      </c>
      <c r="BI3328">
        <v>75.848281649987996</v>
      </c>
    </row>
    <row r="3329" spans="1:61" x14ac:dyDescent="0.25">
      <c r="A3329" s="10" t="str">
        <f>VLOOKUP(D3329,'Index-Relations'!E:F,2,FALSE)</f>
        <v>ESG</v>
      </c>
      <c r="B3329" t="s">
        <v>3450</v>
      </c>
      <c r="C3329" s="53" t="s">
        <v>2769</v>
      </c>
      <c r="D3329" s="59" t="s">
        <v>3080</v>
      </c>
      <c r="E3329" s="59" t="s">
        <v>6745</v>
      </c>
      <c r="F3329" t="s">
        <v>2562</v>
      </c>
      <c r="G3329" t="s">
        <v>2563</v>
      </c>
      <c r="H3329" t="s">
        <v>2564</v>
      </c>
      <c r="I3329" s="52">
        <v>45352</v>
      </c>
      <c r="J3329" t="s">
        <v>2457</v>
      </c>
      <c r="K3329">
        <v>219</v>
      </c>
      <c r="L3329">
        <v>83.880437277253094</v>
      </c>
      <c r="M3329">
        <v>219</v>
      </c>
      <c r="N3329">
        <v>1</v>
      </c>
      <c r="O3329">
        <v>82.317705350984099</v>
      </c>
      <c r="P3329">
        <v>219</v>
      </c>
      <c r="Q3329">
        <v>1</v>
      </c>
      <c r="R3329">
        <v>207</v>
      </c>
      <c r="S3329">
        <v>0.96471445965142799</v>
      </c>
      <c r="T3329">
        <v>48.456945945623097</v>
      </c>
      <c r="U3329">
        <v>0.80172895962498603</v>
      </c>
      <c r="V3329">
        <v>194</v>
      </c>
      <c r="W3329">
        <v>0.102968000916976</v>
      </c>
      <c r="X3329">
        <v>44</v>
      </c>
      <c r="Y3329">
        <v>218</v>
      </c>
      <c r="Z3329">
        <v>0.99811800140545004</v>
      </c>
      <c r="AA3329">
        <v>84.310231438013403</v>
      </c>
      <c r="AB3329">
        <v>180</v>
      </c>
      <c r="AC3329">
        <v>0.86123848999917296</v>
      </c>
      <c r="AD3329">
        <v>38</v>
      </c>
      <c r="AE3329">
        <v>0.13687951140627799</v>
      </c>
      <c r="AF3329">
        <v>1</v>
      </c>
      <c r="AG3329">
        <v>1.88199859454868E-3</v>
      </c>
      <c r="AH3329">
        <v>1.04552915304389E-4</v>
      </c>
      <c r="AI3329">
        <v>4</v>
      </c>
      <c r="AJ3329">
        <v>81.529822856583706</v>
      </c>
      <c r="AK3329">
        <v>219</v>
      </c>
      <c r="AL3329">
        <v>1</v>
      </c>
      <c r="AM3329">
        <v>0</v>
      </c>
      <c r="AN3329">
        <v>0</v>
      </c>
      <c r="AO3329">
        <v>0</v>
      </c>
      <c r="AP3329">
        <v>0</v>
      </c>
      <c r="AQ3329">
        <v>219</v>
      </c>
      <c r="AR3329">
        <v>0.999999999999999</v>
      </c>
      <c r="AS3329">
        <v>0</v>
      </c>
      <c r="AT3329">
        <v>0</v>
      </c>
      <c r="AU3329">
        <v>0</v>
      </c>
      <c r="AV3329">
        <v>0</v>
      </c>
      <c r="AW3329">
        <v>219</v>
      </c>
      <c r="AX3329">
        <v>0.999999999999999</v>
      </c>
      <c r="AY3329">
        <v>83.522450628458103</v>
      </c>
      <c r="AZ3329">
        <v>219</v>
      </c>
      <c r="BA3329">
        <v>1</v>
      </c>
      <c r="BB3329">
        <v>214</v>
      </c>
      <c r="BC3329">
        <v>0.982116369644077</v>
      </c>
      <c r="BD3329">
        <v>5</v>
      </c>
      <c r="BE3329">
        <v>1.78836303559229E-2</v>
      </c>
      <c r="BF3329">
        <v>74.966272756088003</v>
      </c>
      <c r="BG3329">
        <v>72.972395685183002</v>
      </c>
      <c r="BH3329">
        <v>74.387219150532005</v>
      </c>
      <c r="BI3329">
        <v>74.683135917680005</v>
      </c>
    </row>
    <row r="3330" spans="1:61" x14ac:dyDescent="0.25">
      <c r="A3330" s="10" t="str">
        <f>VLOOKUP(D3330,'Index-Relations'!E:F,2,FALSE)</f>
        <v>ESG</v>
      </c>
      <c r="B3330" t="s">
        <v>3450</v>
      </c>
      <c r="C3330" s="53" t="s">
        <v>2770</v>
      </c>
      <c r="D3330" s="59" t="s">
        <v>3080</v>
      </c>
      <c r="E3330" s="59" t="s">
        <v>6746</v>
      </c>
      <c r="F3330" t="s">
        <v>2562</v>
      </c>
      <c r="G3330" t="s">
        <v>2563</v>
      </c>
      <c r="H3330" t="s">
        <v>2564</v>
      </c>
      <c r="I3330" s="52">
        <v>45323</v>
      </c>
      <c r="J3330" t="s">
        <v>2457</v>
      </c>
      <c r="K3330">
        <v>219</v>
      </c>
      <c r="L3330">
        <v>84.121869953108998</v>
      </c>
      <c r="M3330">
        <v>219</v>
      </c>
      <c r="N3330">
        <v>1</v>
      </c>
      <c r="O3330">
        <v>82.425332422995297</v>
      </c>
      <c r="P3330">
        <v>219</v>
      </c>
      <c r="Q3330">
        <v>1</v>
      </c>
      <c r="R3330">
        <v>207</v>
      </c>
      <c r="S3330">
        <v>0.970139698832584</v>
      </c>
      <c r="T3330">
        <v>48.466647995947703</v>
      </c>
      <c r="U3330">
        <v>0.79799693542153005</v>
      </c>
      <c r="V3330">
        <v>193</v>
      </c>
      <c r="W3330">
        <v>0.102633337321859</v>
      </c>
      <c r="X3330">
        <v>43</v>
      </c>
      <c r="Y3330">
        <v>218</v>
      </c>
      <c r="Z3330">
        <v>0.99821586036184895</v>
      </c>
      <c r="AA3330">
        <v>89.592408281084005</v>
      </c>
      <c r="AB3330">
        <v>180</v>
      </c>
      <c r="AC3330">
        <v>0.86204394830568798</v>
      </c>
      <c r="AD3330">
        <v>38</v>
      </c>
      <c r="AE3330">
        <v>0.13617191205616</v>
      </c>
      <c r="AF3330">
        <v>1</v>
      </c>
      <c r="AG3330">
        <v>1.7841396381511601E-3</v>
      </c>
      <c r="AH3330">
        <v>1.0452367158609099E-4</v>
      </c>
      <c r="AI3330">
        <v>4</v>
      </c>
      <c r="AJ3330">
        <v>81.660496350880194</v>
      </c>
      <c r="AK3330">
        <v>219</v>
      </c>
      <c r="AL3330">
        <v>1</v>
      </c>
      <c r="AM3330">
        <v>0</v>
      </c>
      <c r="AN3330">
        <v>0</v>
      </c>
      <c r="AO3330">
        <v>0</v>
      </c>
      <c r="AP3330">
        <v>0</v>
      </c>
      <c r="AQ3330">
        <v>219</v>
      </c>
      <c r="AR3330">
        <v>1</v>
      </c>
      <c r="AS3330">
        <v>0</v>
      </c>
      <c r="AT3330">
        <v>0</v>
      </c>
      <c r="AU3330">
        <v>0</v>
      </c>
      <c r="AV3330">
        <v>0</v>
      </c>
      <c r="AW3330">
        <v>219</v>
      </c>
      <c r="AX3330">
        <v>1</v>
      </c>
      <c r="AY3330">
        <v>83.990362096204507</v>
      </c>
      <c r="AZ3330">
        <v>219</v>
      </c>
      <c r="BA3330">
        <v>1</v>
      </c>
      <c r="BB3330">
        <v>213</v>
      </c>
      <c r="BC3330">
        <v>0.97802762589019099</v>
      </c>
      <c r="BD3330">
        <v>6</v>
      </c>
      <c r="BE3330">
        <v>2.19723741098087E-2</v>
      </c>
      <c r="BF3330">
        <v>75.402933773861903</v>
      </c>
      <c r="BG3330">
        <v>73.226003305450902</v>
      </c>
      <c r="BH3330">
        <v>75.237038914722007</v>
      </c>
      <c r="BI3330">
        <v>74.858004290643905</v>
      </c>
    </row>
    <row r="3331" spans="1:61" x14ac:dyDescent="0.25">
      <c r="A3331" s="10" t="str">
        <f>VLOOKUP(D3331,'Index-Relations'!E:F,2,FALSE)</f>
        <v>BM</v>
      </c>
      <c r="B3331" t="s">
        <v>3450</v>
      </c>
      <c r="C3331" s="53" t="s">
        <v>2760</v>
      </c>
      <c r="D3331" s="59" t="s">
        <v>2874</v>
      </c>
      <c r="E3331" s="59" t="s">
        <v>6747</v>
      </c>
      <c r="F3331" t="s">
        <v>1382</v>
      </c>
      <c r="G3331" t="s">
        <v>173</v>
      </c>
      <c r="H3331" t="s">
        <v>1383</v>
      </c>
      <c r="I3331" s="52">
        <v>45658</v>
      </c>
      <c r="J3331" t="s">
        <v>2457</v>
      </c>
      <c r="K3331">
        <v>2313</v>
      </c>
      <c r="L3331" s="73">
        <v>56.625187966820903</v>
      </c>
      <c r="M3331">
        <v>2043</v>
      </c>
      <c r="N3331">
        <v>0.97892642773208904</v>
      </c>
      <c r="O3331" s="73">
        <v>55.066957819849897</v>
      </c>
      <c r="P3331">
        <v>2043</v>
      </c>
      <c r="Q3331">
        <v>0.97892642773208904</v>
      </c>
      <c r="R3331">
        <v>1937</v>
      </c>
      <c r="S3331">
        <v>0.94355477129489096</v>
      </c>
      <c r="T3331">
        <v>41.001260695456203</v>
      </c>
      <c r="U3331">
        <v>0.76962257981682103</v>
      </c>
      <c r="V3331">
        <v>1723</v>
      </c>
      <c r="W3331">
        <v>0.10841964416099301</v>
      </c>
      <c r="X3331">
        <v>374</v>
      </c>
      <c r="Y3331">
        <v>2240</v>
      </c>
      <c r="Z3331">
        <v>0.99218355854822604</v>
      </c>
      <c r="AA3331">
        <v>150.06742857855099</v>
      </c>
      <c r="AB3331">
        <v>1496</v>
      </c>
      <c r="AC3331">
        <v>0.82481324584361004</v>
      </c>
      <c r="AD3331">
        <v>742</v>
      </c>
      <c r="AE3331">
        <v>0.16715524438662999</v>
      </c>
      <c r="AF3331">
        <v>75</v>
      </c>
      <c r="AG3331">
        <v>8.0315097697584107E-3</v>
      </c>
      <c r="AH3331">
        <v>3.4010418298397E-3</v>
      </c>
      <c r="AI3331">
        <v>183</v>
      </c>
      <c r="AJ3331" s="73">
        <v>58.251429949713902</v>
      </c>
      <c r="AK3331">
        <v>2043</v>
      </c>
      <c r="AL3331">
        <v>0.97892642773208904</v>
      </c>
      <c r="AM3331">
        <v>1.3995089543740799E-2</v>
      </c>
      <c r="AN3331">
        <v>24</v>
      </c>
      <c r="AO3331">
        <v>6.9601100499090601E-2</v>
      </c>
      <c r="AP3331">
        <v>34</v>
      </c>
      <c r="AQ3331">
        <v>2268</v>
      </c>
      <c r="AR3331">
        <v>0.99722938490702895</v>
      </c>
      <c r="AS3331">
        <v>3.5799785227430998E-3</v>
      </c>
      <c r="AT3331">
        <v>3</v>
      </c>
      <c r="AU3331">
        <v>3.6845797500540101E-3</v>
      </c>
      <c r="AV3331">
        <v>9</v>
      </c>
      <c r="AW3331">
        <v>2270</v>
      </c>
      <c r="AX3331">
        <v>0.99725844731150104</v>
      </c>
      <c r="AY3331" s="73">
        <v>54.556600658881997</v>
      </c>
      <c r="AZ3331">
        <v>2043</v>
      </c>
      <c r="BA3331">
        <v>0.97892642773208904</v>
      </c>
      <c r="BB3331">
        <v>2191</v>
      </c>
      <c r="BC3331">
        <v>0.90501774527107803</v>
      </c>
      <c r="BD3331">
        <v>43</v>
      </c>
      <c r="BE3331">
        <v>2.2610539136860099E-2</v>
      </c>
      <c r="BF3331">
        <v>56.625187966820903</v>
      </c>
      <c r="BG3331">
        <v>55.066957819849897</v>
      </c>
      <c r="BH3331">
        <v>54.556600658881997</v>
      </c>
      <c r="BI3331">
        <v>58.251429949713902</v>
      </c>
    </row>
    <row r="3332" spans="1:61" x14ac:dyDescent="0.25">
      <c r="A3332" s="10" t="str">
        <f>VLOOKUP(D3332,'Index-Relations'!E:F,2,FALSE)</f>
        <v>BM</v>
      </c>
      <c r="B3332" t="s">
        <v>3450</v>
      </c>
      <c r="C3332" s="53" t="s">
        <v>2761</v>
      </c>
      <c r="D3332" s="59" t="s">
        <v>2874</v>
      </c>
      <c r="E3332" s="59" t="s">
        <v>6748</v>
      </c>
      <c r="F3332" t="s">
        <v>1382</v>
      </c>
      <c r="G3332" t="s">
        <v>173</v>
      </c>
      <c r="H3332" t="s">
        <v>1383</v>
      </c>
      <c r="I3332" s="52">
        <v>45628</v>
      </c>
      <c r="J3332" t="s">
        <v>2457</v>
      </c>
      <c r="K3332">
        <v>2306</v>
      </c>
      <c r="L3332" s="73">
        <v>56.659193514724898</v>
      </c>
      <c r="M3332">
        <v>2044</v>
      </c>
      <c r="N3332">
        <v>0.97974436561229605</v>
      </c>
      <c r="O3332" s="73">
        <v>55.050987748551897</v>
      </c>
      <c r="P3332">
        <v>2044</v>
      </c>
      <c r="Q3332">
        <v>0.97974436561229605</v>
      </c>
      <c r="R3332">
        <v>1937</v>
      </c>
      <c r="S3332">
        <v>0.94384408009597198</v>
      </c>
      <c r="T3332">
        <v>41.023916557624197</v>
      </c>
      <c r="U3332">
        <v>0.77818711623965997</v>
      </c>
      <c r="V3332">
        <v>1705</v>
      </c>
      <c r="W3332">
        <v>0.115058092130975</v>
      </c>
      <c r="X3332">
        <v>372</v>
      </c>
      <c r="Y3332">
        <v>2214</v>
      </c>
      <c r="Z3332">
        <v>0.99033654587967201</v>
      </c>
      <c r="AA3332">
        <v>135.330621877223</v>
      </c>
      <c r="AB3332">
        <v>1451</v>
      </c>
      <c r="AC3332">
        <v>0.81911556500069904</v>
      </c>
      <c r="AD3332">
        <v>756</v>
      </c>
      <c r="AE3332">
        <v>0.17067648990614701</v>
      </c>
      <c r="AF3332">
        <v>99</v>
      </c>
      <c r="AG3332">
        <v>1.02079450931529E-2</v>
      </c>
      <c r="AH3332">
        <v>3.3918090556439798E-3</v>
      </c>
      <c r="AI3332">
        <v>183</v>
      </c>
      <c r="AJ3332" s="73">
        <v>58.346089318830003</v>
      </c>
      <c r="AK3332">
        <v>2044</v>
      </c>
      <c r="AL3332">
        <v>0.97974436561229605</v>
      </c>
      <c r="AM3332">
        <v>1.48771979282445E-2</v>
      </c>
      <c r="AN3332">
        <v>24</v>
      </c>
      <c r="AO3332">
        <v>6.8560334416029003E-2</v>
      </c>
      <c r="AP3332">
        <v>34</v>
      </c>
      <c r="AQ3332">
        <v>2267</v>
      </c>
      <c r="AR3332">
        <v>0.99747619815871702</v>
      </c>
      <c r="AS3332">
        <v>3.7119141472006598E-3</v>
      </c>
      <c r="AT3332">
        <v>3</v>
      </c>
      <c r="AU3332">
        <v>3.7979829298265102E-3</v>
      </c>
      <c r="AV3332">
        <v>9</v>
      </c>
      <c r="AW3332">
        <v>2257</v>
      </c>
      <c r="AX3332">
        <v>0.99709312148818496</v>
      </c>
      <c r="AY3332" s="73">
        <v>54.517573669954899</v>
      </c>
      <c r="AZ3332">
        <v>2044</v>
      </c>
      <c r="BA3332">
        <v>0.97974436561229605</v>
      </c>
      <c r="BB3332">
        <v>2190</v>
      </c>
      <c r="BC3332">
        <v>0.90495977787950199</v>
      </c>
      <c r="BD3332">
        <v>43</v>
      </c>
      <c r="BE3332">
        <v>2.3956085863185501E-2</v>
      </c>
      <c r="BF3332">
        <v>56.659193514724898</v>
      </c>
      <c r="BG3332">
        <v>55.050987748551897</v>
      </c>
      <c r="BH3332">
        <v>54.517573669954899</v>
      </c>
      <c r="BI3332">
        <v>58.346089318830003</v>
      </c>
    </row>
    <row r="3333" spans="1:61" x14ac:dyDescent="0.25">
      <c r="A3333" s="10" t="str">
        <f>VLOOKUP(D3333,'Index-Relations'!E:F,2,FALSE)</f>
        <v>BM</v>
      </c>
      <c r="B3333" t="s">
        <v>3450</v>
      </c>
      <c r="C3333" s="53" t="s">
        <v>2762</v>
      </c>
      <c r="D3333" s="59" t="s">
        <v>2874</v>
      </c>
      <c r="E3333" s="59" t="s">
        <v>6749</v>
      </c>
      <c r="F3333" t="s">
        <v>1382</v>
      </c>
      <c r="G3333" t="s">
        <v>173</v>
      </c>
      <c r="H3333" t="s">
        <v>1383</v>
      </c>
      <c r="I3333" s="52">
        <v>45597</v>
      </c>
      <c r="J3333" t="s">
        <v>2457</v>
      </c>
      <c r="K3333">
        <v>2307</v>
      </c>
      <c r="L3333" s="73">
        <v>56.693829720019998</v>
      </c>
      <c r="M3333">
        <v>2045</v>
      </c>
      <c r="N3333">
        <v>0.980292113882406</v>
      </c>
      <c r="O3333" s="73">
        <v>55.1139614651999</v>
      </c>
      <c r="P3333">
        <v>2045</v>
      </c>
      <c r="Q3333">
        <v>0.980292113882406</v>
      </c>
      <c r="R3333">
        <v>1938</v>
      </c>
      <c r="S3333">
        <v>0.94375589059874998</v>
      </c>
      <c r="T3333">
        <v>41.211423647039602</v>
      </c>
      <c r="U3333">
        <v>0.78025267169920898</v>
      </c>
      <c r="V3333">
        <v>1692</v>
      </c>
      <c r="W3333">
        <v>0.11547326241042399</v>
      </c>
      <c r="X3333">
        <v>372</v>
      </c>
      <c r="Y3333">
        <v>2197</v>
      </c>
      <c r="Z3333">
        <v>0.98830432516179501</v>
      </c>
      <c r="AA3333">
        <v>133.51727252811</v>
      </c>
      <c r="AB3333">
        <v>1417</v>
      </c>
      <c r="AC3333">
        <v>0.81556939962126296</v>
      </c>
      <c r="AD3333">
        <v>778</v>
      </c>
      <c r="AE3333">
        <v>0.17252562870913399</v>
      </c>
      <c r="AF3333">
        <v>112</v>
      </c>
      <c r="AG3333">
        <v>1.1904971669601701E-2</v>
      </c>
      <c r="AH3333">
        <v>3.3683007157961501E-3</v>
      </c>
      <c r="AI3333">
        <v>181</v>
      </c>
      <c r="AJ3333" s="73">
        <v>58.393880787561997</v>
      </c>
      <c r="AK3333">
        <v>2045</v>
      </c>
      <c r="AL3333">
        <v>0.980292113882406</v>
      </c>
      <c r="AM3333">
        <v>1.5556145335417699E-2</v>
      </c>
      <c r="AN3333">
        <v>24</v>
      </c>
      <c r="AO3333">
        <v>6.7325192898977204E-2</v>
      </c>
      <c r="AP3333">
        <v>34</v>
      </c>
      <c r="AQ3333">
        <v>2255</v>
      </c>
      <c r="AR3333">
        <v>0.99716997338739599</v>
      </c>
      <c r="AS3333">
        <v>3.5558084689065899E-3</v>
      </c>
      <c r="AT3333">
        <v>3</v>
      </c>
      <c r="AU3333">
        <v>8.6257613207170805E-3</v>
      </c>
      <c r="AV3333">
        <v>12</v>
      </c>
      <c r="AW3333">
        <v>2258</v>
      </c>
      <c r="AX3333">
        <v>0.99724133348906996</v>
      </c>
      <c r="AY3333" s="73">
        <v>54.531093946169896</v>
      </c>
      <c r="AZ3333">
        <v>2045</v>
      </c>
      <c r="BA3333">
        <v>0.980292113882406</v>
      </c>
      <c r="BB3333">
        <v>2179</v>
      </c>
      <c r="BC3333">
        <v>0.90535054361682499</v>
      </c>
      <c r="BD3333">
        <v>42</v>
      </c>
      <c r="BE3333">
        <v>2.4494236871593401E-2</v>
      </c>
      <c r="BF3333">
        <v>56.693829720019998</v>
      </c>
      <c r="BG3333">
        <v>55.1139614651999</v>
      </c>
      <c r="BH3333">
        <v>54.531093946169896</v>
      </c>
      <c r="BI3333">
        <v>58.393880787561997</v>
      </c>
    </row>
    <row r="3334" spans="1:61" x14ac:dyDescent="0.25">
      <c r="A3334" s="10" t="str">
        <f>VLOOKUP(D3334,'Index-Relations'!E:F,2,FALSE)</f>
        <v>BM</v>
      </c>
      <c r="B3334" t="s">
        <v>3450</v>
      </c>
      <c r="C3334" s="53" t="s">
        <v>2763</v>
      </c>
      <c r="D3334" s="59" t="s">
        <v>2874</v>
      </c>
      <c r="E3334" s="59" t="s">
        <v>6750</v>
      </c>
      <c r="F3334" t="s">
        <v>1382</v>
      </c>
      <c r="G3334" t="s">
        <v>173</v>
      </c>
      <c r="H3334" t="s">
        <v>1383</v>
      </c>
      <c r="I3334" s="52">
        <v>45566</v>
      </c>
      <c r="J3334" t="s">
        <v>2457</v>
      </c>
      <c r="K3334">
        <v>2306</v>
      </c>
      <c r="L3334" s="73">
        <v>56.393142971243002</v>
      </c>
      <c r="M3334">
        <v>2045</v>
      </c>
      <c r="N3334">
        <v>0.98100585584283495</v>
      </c>
      <c r="O3334" s="73">
        <v>54.816053778628998</v>
      </c>
      <c r="P3334">
        <v>2045</v>
      </c>
      <c r="Q3334">
        <v>0.98100585584283495</v>
      </c>
      <c r="R3334">
        <v>1938</v>
      </c>
      <c r="S3334">
        <v>0.94445951286753604</v>
      </c>
      <c r="T3334">
        <v>41.120904263478799</v>
      </c>
      <c r="U3334">
        <v>0.78017602686058096</v>
      </c>
      <c r="V3334">
        <v>1681</v>
      </c>
      <c r="W3334">
        <v>0.11792803603921399</v>
      </c>
      <c r="X3334">
        <v>368</v>
      </c>
      <c r="Y3334">
        <v>2183</v>
      </c>
      <c r="Z3334">
        <v>0.98710574410707197</v>
      </c>
      <c r="AA3334">
        <v>132.18368951361401</v>
      </c>
      <c r="AB3334">
        <v>1400</v>
      </c>
      <c r="AC3334">
        <v>0.81305983819279504</v>
      </c>
      <c r="AD3334">
        <v>781</v>
      </c>
      <c r="AE3334">
        <v>0.173823695042783</v>
      </c>
      <c r="AF3334">
        <v>125</v>
      </c>
      <c r="AG3334">
        <v>1.3116466764421301E-2</v>
      </c>
      <c r="AH3334">
        <v>3.4376136396002399E-3</v>
      </c>
      <c r="AI3334">
        <v>182</v>
      </c>
      <c r="AJ3334" s="73">
        <v>58.139374397559997</v>
      </c>
      <c r="AK3334">
        <v>2045</v>
      </c>
      <c r="AL3334">
        <v>0.98100585584283495</v>
      </c>
      <c r="AM3334">
        <v>1.5992717230946699E-2</v>
      </c>
      <c r="AN3334">
        <v>24</v>
      </c>
      <c r="AO3334">
        <v>7.0135389341110702E-2</v>
      </c>
      <c r="AP3334">
        <v>34</v>
      </c>
      <c r="AQ3334">
        <v>2255</v>
      </c>
      <c r="AR3334">
        <v>0.99746757596281399</v>
      </c>
      <c r="AS3334">
        <v>3.44528770476118E-3</v>
      </c>
      <c r="AT3334">
        <v>3</v>
      </c>
      <c r="AU3334">
        <v>8.5862579073006894E-3</v>
      </c>
      <c r="AV3334">
        <v>12</v>
      </c>
      <c r="AW3334">
        <v>2258</v>
      </c>
      <c r="AX3334">
        <v>0.99753823419321197</v>
      </c>
      <c r="AY3334" s="73">
        <v>54.170108230352</v>
      </c>
      <c r="AZ3334">
        <v>2045</v>
      </c>
      <c r="BA3334">
        <v>0.98100585584283495</v>
      </c>
      <c r="BB3334">
        <v>2179</v>
      </c>
      <c r="BC3334">
        <v>0.90213450371255699</v>
      </c>
      <c r="BD3334">
        <v>42</v>
      </c>
      <c r="BE3334">
        <v>2.51976829091465E-2</v>
      </c>
      <c r="BF3334">
        <v>56.393142971243002</v>
      </c>
      <c r="BG3334">
        <v>54.816053778628998</v>
      </c>
      <c r="BH3334">
        <v>54.170108230352</v>
      </c>
      <c r="BI3334">
        <v>58.139374397559997</v>
      </c>
    </row>
    <row r="3335" spans="1:61" x14ac:dyDescent="0.25">
      <c r="A3335" s="10" t="str">
        <f>VLOOKUP(D3335,'Index-Relations'!E:F,2,FALSE)</f>
        <v>BM</v>
      </c>
      <c r="B3335" t="s">
        <v>3450</v>
      </c>
      <c r="C3335" s="53" t="s">
        <v>2764</v>
      </c>
      <c r="D3335" s="59" t="s">
        <v>2874</v>
      </c>
      <c r="E3335" s="59" t="s">
        <v>6751</v>
      </c>
      <c r="F3335" t="s">
        <v>1382</v>
      </c>
      <c r="G3335" t="s">
        <v>173</v>
      </c>
      <c r="H3335" t="s">
        <v>1383</v>
      </c>
      <c r="I3335" s="52">
        <v>45537</v>
      </c>
      <c r="J3335" t="s">
        <v>2457</v>
      </c>
      <c r="K3335">
        <v>1985</v>
      </c>
      <c r="L3335" s="73">
        <v>57.796149471157001</v>
      </c>
      <c r="M3335">
        <v>1873</v>
      </c>
      <c r="N3335">
        <v>0.98988466359425398</v>
      </c>
      <c r="O3335" s="73">
        <v>56.022364148941001</v>
      </c>
      <c r="P3335">
        <v>1873</v>
      </c>
      <c r="Q3335">
        <v>0.98988466359425398</v>
      </c>
      <c r="R3335">
        <v>1720</v>
      </c>
      <c r="S3335">
        <v>0.95529245905020199</v>
      </c>
      <c r="T3335">
        <v>41.315007734187297</v>
      </c>
      <c r="U3335">
        <v>0.78502048699537597</v>
      </c>
      <c r="V3335">
        <v>1456</v>
      </c>
      <c r="W3335">
        <v>0.12080526013298599</v>
      </c>
      <c r="X3335">
        <v>344</v>
      </c>
      <c r="Y3335">
        <v>1906</v>
      </c>
      <c r="Z3335">
        <v>0.99035881402592896</v>
      </c>
      <c r="AA3335">
        <v>142.25967329372699</v>
      </c>
      <c r="AB3335">
        <v>1256</v>
      </c>
      <c r="AC3335">
        <v>0.81316595930769997</v>
      </c>
      <c r="AD3335">
        <v>649</v>
      </c>
      <c r="AE3335">
        <v>0.177133001871839</v>
      </c>
      <c r="AF3335">
        <v>80</v>
      </c>
      <c r="AG3335">
        <v>9.7010388204603597E-3</v>
      </c>
      <c r="AH3335">
        <v>3.2621243445582599E-3</v>
      </c>
      <c r="AI3335">
        <v>158</v>
      </c>
      <c r="AJ3335" s="73">
        <v>59.549434447427998</v>
      </c>
      <c r="AK3335">
        <v>1873</v>
      </c>
      <c r="AL3335">
        <v>0.98988466359425398</v>
      </c>
      <c r="AM3335">
        <v>1.5458157211033699E-2</v>
      </c>
      <c r="AN3335">
        <v>22</v>
      </c>
      <c r="AO3335">
        <v>6.9248207043683896E-2</v>
      </c>
      <c r="AP3335">
        <v>30</v>
      </c>
      <c r="AQ3335">
        <v>1969</v>
      </c>
      <c r="AR3335">
        <v>0.99921225265247704</v>
      </c>
      <c r="AS3335">
        <v>3.4533549756780701E-3</v>
      </c>
      <c r="AT3335">
        <v>1</v>
      </c>
      <c r="AU3335">
        <v>8.2183990248968098E-3</v>
      </c>
      <c r="AV3335">
        <v>14</v>
      </c>
      <c r="AW3335">
        <v>1970</v>
      </c>
      <c r="AX3335">
        <v>0.99926366918683496</v>
      </c>
      <c r="AY3335" s="73">
        <v>55.644470683161998</v>
      </c>
      <c r="AZ3335">
        <v>1873</v>
      </c>
      <c r="BA3335">
        <v>0.98988466359425398</v>
      </c>
      <c r="BB3335">
        <v>1898</v>
      </c>
      <c r="BC3335">
        <v>0.904522187277921</v>
      </c>
      <c r="BD3335">
        <v>41</v>
      </c>
      <c r="BE3335">
        <v>2.5441858330872501E-2</v>
      </c>
      <c r="BF3335">
        <v>57.796149471157001</v>
      </c>
      <c r="BG3335">
        <v>56.022364148941001</v>
      </c>
      <c r="BH3335">
        <v>55.644470683161998</v>
      </c>
      <c r="BI3335">
        <v>59.549434447427998</v>
      </c>
    </row>
    <row r="3336" spans="1:61" x14ac:dyDescent="0.25">
      <c r="A3336" s="10" t="str">
        <f>VLOOKUP(D3336,'Index-Relations'!E:F,2,FALSE)</f>
        <v>BM</v>
      </c>
      <c r="B3336" t="s">
        <v>3450</v>
      </c>
      <c r="C3336" s="53" t="s">
        <v>3350</v>
      </c>
      <c r="D3336" s="59" t="s">
        <v>2874</v>
      </c>
      <c r="E3336" s="59" t="s">
        <v>6752</v>
      </c>
      <c r="F3336" t="s">
        <v>1382</v>
      </c>
      <c r="G3336" t="s">
        <v>173</v>
      </c>
      <c r="H3336" t="s">
        <v>1383</v>
      </c>
      <c r="I3336" s="52">
        <v>45505</v>
      </c>
      <c r="J3336" t="s">
        <v>2457</v>
      </c>
      <c r="K3336">
        <v>1986</v>
      </c>
      <c r="L3336" s="73">
        <v>57.468649753128901</v>
      </c>
      <c r="M3336">
        <v>1874</v>
      </c>
      <c r="N3336">
        <v>0.98981171918150701</v>
      </c>
      <c r="O3336" s="73">
        <v>55.7435447103679</v>
      </c>
      <c r="P3336">
        <v>1874</v>
      </c>
      <c r="Q3336">
        <v>0.98981171918150701</v>
      </c>
      <c r="R3336">
        <v>1721</v>
      </c>
      <c r="S3336">
        <v>0.95661669522791304</v>
      </c>
      <c r="T3336">
        <v>41.401298610972098</v>
      </c>
      <c r="U3336">
        <v>0.790794853168309</v>
      </c>
      <c r="V3336">
        <v>1453</v>
      </c>
      <c r="W3336">
        <v>0.12543649899119</v>
      </c>
      <c r="X3336">
        <v>340</v>
      </c>
      <c r="Y3336">
        <v>1899</v>
      </c>
      <c r="Z3336">
        <v>0.98923124534787399</v>
      </c>
      <c r="AA3336">
        <v>145.998329840145</v>
      </c>
      <c r="AB3336">
        <v>1239</v>
      </c>
      <c r="AC3336">
        <v>0.80859467041483302</v>
      </c>
      <c r="AD3336">
        <v>658</v>
      </c>
      <c r="AE3336">
        <v>0.180346688472448</v>
      </c>
      <c r="AF3336">
        <v>89</v>
      </c>
      <c r="AG3336">
        <v>1.1058641112717701E-2</v>
      </c>
      <c r="AH3336">
        <v>3.3672643474814E-3</v>
      </c>
      <c r="AI3336">
        <v>157</v>
      </c>
      <c r="AJ3336" s="73">
        <v>59.294735051392003</v>
      </c>
      <c r="AK3336">
        <v>1874</v>
      </c>
      <c r="AL3336">
        <v>0.98981171918150701</v>
      </c>
      <c r="AM3336">
        <v>1.6314565189230301E-2</v>
      </c>
      <c r="AN3336">
        <v>22</v>
      </c>
      <c r="AO3336">
        <v>6.8721981398910295E-2</v>
      </c>
      <c r="AP3336">
        <v>30</v>
      </c>
      <c r="AQ3336">
        <v>1966</v>
      </c>
      <c r="AR3336">
        <v>0.99853155067770305</v>
      </c>
      <c r="AS3336">
        <v>3.6110027817780502E-3</v>
      </c>
      <c r="AT3336">
        <v>1</v>
      </c>
      <c r="AU3336">
        <v>7.9258217800133E-3</v>
      </c>
      <c r="AV3336">
        <v>14</v>
      </c>
      <c r="AW3336">
        <v>1967</v>
      </c>
      <c r="AX3336">
        <v>0.99858589839943401</v>
      </c>
      <c r="AY3336" s="73">
        <v>55.282882040072003</v>
      </c>
      <c r="AZ3336">
        <v>1874</v>
      </c>
      <c r="BA3336">
        <v>0.98981171918150701</v>
      </c>
      <c r="BB3336">
        <v>1895</v>
      </c>
      <c r="BC3336">
        <v>0.90489558617066901</v>
      </c>
      <c r="BD3336">
        <v>41</v>
      </c>
      <c r="BE3336">
        <v>2.49139831081235E-2</v>
      </c>
      <c r="BF3336">
        <v>57.468649753128901</v>
      </c>
      <c r="BG3336">
        <v>55.7435447103679</v>
      </c>
      <c r="BH3336">
        <v>55.282882040072003</v>
      </c>
      <c r="BI3336">
        <v>59.294735051392003</v>
      </c>
    </row>
    <row r="3337" spans="1:61" x14ac:dyDescent="0.25">
      <c r="A3337" s="10" t="str">
        <f>VLOOKUP(D3337,'Index-Relations'!E:F,2,FALSE)</f>
        <v>BM</v>
      </c>
      <c r="B3337" t="s">
        <v>3450</v>
      </c>
      <c r="C3337" s="53" t="s">
        <v>2765</v>
      </c>
      <c r="D3337" s="59" t="s">
        <v>2874</v>
      </c>
      <c r="E3337" s="59" t="s">
        <v>6753</v>
      </c>
      <c r="F3337" t="s">
        <v>1382</v>
      </c>
      <c r="G3337" t="s">
        <v>173</v>
      </c>
      <c r="H3337" t="s">
        <v>1383</v>
      </c>
      <c r="I3337" s="52">
        <v>45474</v>
      </c>
      <c r="J3337" t="s">
        <v>2457</v>
      </c>
      <c r="K3337">
        <v>1987</v>
      </c>
      <c r="L3337" s="73">
        <v>57.713918895619898</v>
      </c>
      <c r="M3337">
        <v>1875</v>
      </c>
      <c r="N3337">
        <v>0.98954300076081303</v>
      </c>
      <c r="O3337" s="73">
        <v>55.928209911238</v>
      </c>
      <c r="P3337">
        <v>1875</v>
      </c>
      <c r="Q3337">
        <v>0.98954300076081303</v>
      </c>
      <c r="R3337">
        <v>1722</v>
      </c>
      <c r="S3337">
        <v>0.95648660079492198</v>
      </c>
      <c r="T3337">
        <v>41.447914238795597</v>
      </c>
      <c r="U3337">
        <v>0.78664313206677094</v>
      </c>
      <c r="V3337">
        <v>1449</v>
      </c>
      <c r="W3337">
        <v>0.122822934602543</v>
      </c>
      <c r="X3337">
        <v>341</v>
      </c>
      <c r="Y3337">
        <v>1898</v>
      </c>
      <c r="Z3337">
        <v>0.98911496622629302</v>
      </c>
      <c r="AA3337">
        <v>144.283017922504</v>
      </c>
      <c r="AB3337">
        <v>1214</v>
      </c>
      <c r="AC3337">
        <v>0.79575506733879697</v>
      </c>
      <c r="AD3337">
        <v>682</v>
      </c>
      <c r="AE3337">
        <v>0.19304984009751</v>
      </c>
      <c r="AF3337">
        <v>91</v>
      </c>
      <c r="AG3337">
        <v>1.11950925636918E-2</v>
      </c>
      <c r="AH3337">
        <v>3.34185902662239E-3</v>
      </c>
      <c r="AI3337">
        <v>157</v>
      </c>
      <c r="AJ3337" s="73">
        <v>59.552740377862001</v>
      </c>
      <c r="AK3337">
        <v>1875</v>
      </c>
      <c r="AL3337">
        <v>0.98954300076081303</v>
      </c>
      <c r="AM3337">
        <v>1.5809291608321199E-2</v>
      </c>
      <c r="AN3337">
        <v>21</v>
      </c>
      <c r="AO3337">
        <v>6.8805990408490697E-2</v>
      </c>
      <c r="AP3337">
        <v>31</v>
      </c>
      <c r="AQ3337">
        <v>1967</v>
      </c>
      <c r="AR3337">
        <v>0.99855643996121601</v>
      </c>
      <c r="AS3337">
        <v>3.37570141645836E-3</v>
      </c>
      <c r="AT3337">
        <v>1</v>
      </c>
      <c r="AU3337">
        <v>7.7632737033952902E-3</v>
      </c>
      <c r="AV3337">
        <v>14</v>
      </c>
      <c r="AW3337">
        <v>1968</v>
      </c>
      <c r="AX3337">
        <v>0.99861026660084196</v>
      </c>
      <c r="AY3337" s="73">
        <v>55.639813436825001</v>
      </c>
      <c r="AZ3337">
        <v>1875</v>
      </c>
      <c r="BA3337">
        <v>0.98954300076081303</v>
      </c>
      <c r="BB3337">
        <v>1895</v>
      </c>
      <c r="BC3337">
        <v>0.90562346594107901</v>
      </c>
      <c r="BD3337">
        <v>41</v>
      </c>
      <c r="BE3337">
        <v>2.41269836116468E-2</v>
      </c>
      <c r="BF3337">
        <v>57.713918895619898</v>
      </c>
      <c r="BG3337">
        <v>55.928209911238</v>
      </c>
      <c r="BH3337">
        <v>55.639813436825001</v>
      </c>
      <c r="BI3337">
        <v>59.552740377862001</v>
      </c>
    </row>
    <row r="3338" spans="1:61" x14ac:dyDescent="0.25">
      <c r="A3338" s="10" t="str">
        <f>VLOOKUP(D3338,'Index-Relations'!E:F,2,FALSE)</f>
        <v>BM</v>
      </c>
      <c r="B3338" t="s">
        <v>3450</v>
      </c>
      <c r="C3338" s="53" t="s">
        <v>2766</v>
      </c>
      <c r="D3338" s="59" t="s">
        <v>2874</v>
      </c>
      <c r="E3338" s="59" t="s">
        <v>6754</v>
      </c>
      <c r="F3338" t="s">
        <v>1382</v>
      </c>
      <c r="G3338" t="s">
        <v>173</v>
      </c>
      <c r="H3338" t="s">
        <v>1383</v>
      </c>
      <c r="I3338" s="52">
        <v>45446</v>
      </c>
      <c r="J3338" t="s">
        <v>2457</v>
      </c>
      <c r="K3338">
        <v>1973</v>
      </c>
      <c r="L3338" s="73">
        <v>57.095109212811003</v>
      </c>
      <c r="M3338">
        <v>1875</v>
      </c>
      <c r="N3338">
        <v>0.99037475914324902</v>
      </c>
      <c r="O3338" s="73">
        <v>55.318745240508903</v>
      </c>
      <c r="P3338">
        <v>1875</v>
      </c>
      <c r="Q3338">
        <v>0.99037475914324902</v>
      </c>
      <c r="R3338">
        <v>1722</v>
      </c>
      <c r="S3338">
        <v>0.95590272576788005</v>
      </c>
      <c r="T3338">
        <v>41.396671538513303</v>
      </c>
      <c r="U3338">
        <v>0.78509474359898401</v>
      </c>
      <c r="V3338">
        <v>1445</v>
      </c>
      <c r="W3338">
        <v>0.12350999056904401</v>
      </c>
      <c r="X3338">
        <v>340</v>
      </c>
      <c r="Y3338">
        <v>1894</v>
      </c>
      <c r="Z3338">
        <v>0.98886033501286896</v>
      </c>
      <c r="AA3338">
        <v>150.13354650817399</v>
      </c>
      <c r="AB3338">
        <v>1197</v>
      </c>
      <c r="AC3338">
        <v>0.78898672339010001</v>
      </c>
      <c r="AD3338">
        <v>695</v>
      </c>
      <c r="AE3338">
        <v>0.19952168735367001</v>
      </c>
      <c r="AF3338">
        <v>81</v>
      </c>
      <c r="AG3338">
        <v>1.14915892562291E-2</v>
      </c>
      <c r="AH3338">
        <v>3.3332104095117601E-3</v>
      </c>
      <c r="AI3338">
        <v>157</v>
      </c>
      <c r="AJ3338" s="73">
        <v>58.993382173416997</v>
      </c>
      <c r="AK3338">
        <v>1875</v>
      </c>
      <c r="AL3338">
        <v>0.99037475914324902</v>
      </c>
      <c r="AM3338">
        <v>1.68980887457259E-2</v>
      </c>
      <c r="AN3338">
        <v>21</v>
      </c>
      <c r="AO3338">
        <v>6.9478866188333405E-2</v>
      </c>
      <c r="AP3338">
        <v>31</v>
      </c>
      <c r="AQ3338">
        <v>1960</v>
      </c>
      <c r="AR3338">
        <v>0.99894273242308795</v>
      </c>
      <c r="AS3338">
        <v>3.61492711814665E-3</v>
      </c>
      <c r="AT3338">
        <v>1</v>
      </c>
      <c r="AU3338">
        <v>7.7286528922551603E-3</v>
      </c>
      <c r="AV3338">
        <v>14</v>
      </c>
      <c r="AW3338">
        <v>1956</v>
      </c>
      <c r="AX3338">
        <v>0.99870251969796697</v>
      </c>
      <c r="AY3338" s="73">
        <v>54.977355908184002</v>
      </c>
      <c r="AZ3338">
        <v>1875</v>
      </c>
      <c r="BA3338">
        <v>0.99037475914324902</v>
      </c>
      <c r="BB3338">
        <v>1888</v>
      </c>
      <c r="BC3338">
        <v>0.90402652028432695</v>
      </c>
      <c r="BD3338">
        <v>41</v>
      </c>
      <c r="BE3338">
        <v>2.5437345950427199E-2</v>
      </c>
      <c r="BF3338">
        <v>57.095109212811003</v>
      </c>
      <c r="BG3338">
        <v>55.318745240508903</v>
      </c>
      <c r="BH3338">
        <v>54.977355908184002</v>
      </c>
      <c r="BI3338">
        <v>58.993382173416997</v>
      </c>
    </row>
    <row r="3339" spans="1:61" x14ac:dyDescent="0.25">
      <c r="A3339" s="10" t="str">
        <f>VLOOKUP(D3339,'Index-Relations'!E:F,2,FALSE)</f>
        <v>BM</v>
      </c>
      <c r="B3339" t="s">
        <v>3450</v>
      </c>
      <c r="C3339" s="53" t="s">
        <v>2767</v>
      </c>
      <c r="D3339" s="59" t="s">
        <v>2874</v>
      </c>
      <c r="E3339" s="59" t="s">
        <v>6755</v>
      </c>
      <c r="F3339" t="s">
        <v>1382</v>
      </c>
      <c r="G3339" t="s">
        <v>173</v>
      </c>
      <c r="H3339" t="s">
        <v>1383</v>
      </c>
      <c r="I3339" s="52">
        <v>45413</v>
      </c>
      <c r="J3339" t="s">
        <v>2457</v>
      </c>
      <c r="K3339">
        <v>1973</v>
      </c>
      <c r="L3339" s="73">
        <v>57.076901637206902</v>
      </c>
      <c r="M3339">
        <v>1875</v>
      </c>
      <c r="N3339">
        <v>0.99003152090713697</v>
      </c>
      <c r="O3339" s="73">
        <v>55.225048421184901</v>
      </c>
      <c r="P3339">
        <v>1875</v>
      </c>
      <c r="Q3339">
        <v>0.99003152090713697</v>
      </c>
      <c r="R3339">
        <v>1722</v>
      </c>
      <c r="S3339">
        <v>0.95400479366906998</v>
      </c>
      <c r="T3339">
        <v>41.466365144751997</v>
      </c>
      <c r="U3339">
        <v>0.78291175045071704</v>
      </c>
      <c r="V3339">
        <v>1441</v>
      </c>
      <c r="W3339">
        <v>0.123485530340967</v>
      </c>
      <c r="X3339">
        <v>341</v>
      </c>
      <c r="Y3339">
        <v>1891</v>
      </c>
      <c r="Z3339">
        <v>0.98827755029139597</v>
      </c>
      <c r="AA3339">
        <v>153.46865375759799</v>
      </c>
      <c r="AB3339">
        <v>1188</v>
      </c>
      <c r="AC3339">
        <v>0.78594157905392903</v>
      </c>
      <c r="AD3339">
        <v>701</v>
      </c>
      <c r="AE3339">
        <v>0.20197200681801999</v>
      </c>
      <c r="AF3339">
        <v>84</v>
      </c>
      <c r="AG3339">
        <v>1.208641412805E-2</v>
      </c>
      <c r="AH3339">
        <v>3.2473072869428801E-3</v>
      </c>
      <c r="AI3339">
        <v>157</v>
      </c>
      <c r="AJ3339" s="73">
        <v>59.055629296294903</v>
      </c>
      <c r="AK3339">
        <v>1875</v>
      </c>
      <c r="AL3339">
        <v>0.99003152090713697</v>
      </c>
      <c r="AM3339">
        <v>1.6116955698503601E-2</v>
      </c>
      <c r="AN3339">
        <v>21</v>
      </c>
      <c r="AO3339">
        <v>6.9393940577146707E-2</v>
      </c>
      <c r="AP3339">
        <v>29</v>
      </c>
      <c r="AQ3339">
        <v>1955</v>
      </c>
      <c r="AR3339">
        <v>0.99856600162789799</v>
      </c>
      <c r="AS3339">
        <v>3.5615286957030698E-3</v>
      </c>
      <c r="AT3339">
        <v>1</v>
      </c>
      <c r="AU3339">
        <v>7.6511048579988696E-3</v>
      </c>
      <c r="AV3339">
        <v>14</v>
      </c>
      <c r="AW3339">
        <v>1956</v>
      </c>
      <c r="AX3339">
        <v>0.99862607643285195</v>
      </c>
      <c r="AY3339" s="73">
        <v>54.895701886506899</v>
      </c>
      <c r="AZ3339">
        <v>1875</v>
      </c>
      <c r="BA3339">
        <v>0.99003152090713697</v>
      </c>
      <c r="BB3339">
        <v>1881</v>
      </c>
      <c r="BC3339">
        <v>0.90266087857219302</v>
      </c>
      <c r="BD3339">
        <v>45</v>
      </c>
      <c r="BE3339">
        <v>2.6511182478558E-2</v>
      </c>
      <c r="BF3339">
        <v>57.076901637206902</v>
      </c>
      <c r="BG3339">
        <v>55.225048421184901</v>
      </c>
      <c r="BH3339">
        <v>54.895701886506899</v>
      </c>
      <c r="BI3339">
        <v>59.055629296294903</v>
      </c>
    </row>
    <row r="3340" spans="1:61" x14ac:dyDescent="0.25">
      <c r="A3340" s="10" t="str">
        <f>VLOOKUP(D3340,'Index-Relations'!E:F,2,FALSE)</f>
        <v>BM</v>
      </c>
      <c r="B3340" t="s">
        <v>3450</v>
      </c>
      <c r="C3340" s="53" t="s">
        <v>2768</v>
      </c>
      <c r="D3340" s="59" t="s">
        <v>2874</v>
      </c>
      <c r="E3340" s="59" t="s">
        <v>6756</v>
      </c>
      <c r="F3340" t="s">
        <v>1382</v>
      </c>
      <c r="G3340" t="s">
        <v>173</v>
      </c>
      <c r="H3340" t="s">
        <v>1383</v>
      </c>
      <c r="I3340" s="52">
        <v>45383</v>
      </c>
      <c r="J3340" t="s">
        <v>2457</v>
      </c>
      <c r="K3340">
        <v>1972</v>
      </c>
      <c r="L3340">
        <v>62.242758600648401</v>
      </c>
      <c r="M3340">
        <v>1873</v>
      </c>
      <c r="N3340">
        <v>0.99050349999024201</v>
      </c>
      <c r="O3340">
        <v>60.094955049425003</v>
      </c>
      <c r="P3340">
        <v>1873</v>
      </c>
      <c r="Q3340">
        <v>0.99050349999024201</v>
      </c>
      <c r="R3340">
        <v>1722</v>
      </c>
      <c r="S3340">
        <v>0.95397868605506597</v>
      </c>
      <c r="T3340">
        <v>41.638549885017603</v>
      </c>
      <c r="U3340">
        <v>0.78287653273925195</v>
      </c>
      <c r="V3340">
        <v>1441</v>
      </c>
      <c r="W3340">
        <v>0.123795472822561</v>
      </c>
      <c r="X3340">
        <v>341</v>
      </c>
      <c r="Y3340">
        <v>1889</v>
      </c>
      <c r="Z3340">
        <v>0.98679751457512899</v>
      </c>
      <c r="AA3340">
        <v>153.57294674801901</v>
      </c>
      <c r="AB3340">
        <v>1188</v>
      </c>
      <c r="AC3340">
        <v>0.78613440728977901</v>
      </c>
      <c r="AD3340">
        <v>699</v>
      </c>
      <c r="AE3340">
        <v>0.20029330716033</v>
      </c>
      <c r="AF3340">
        <v>85</v>
      </c>
      <c r="AG3340">
        <v>1.3572285549889899E-2</v>
      </c>
      <c r="AH3340">
        <v>3.2369416851439499E-3</v>
      </c>
      <c r="AI3340">
        <v>157</v>
      </c>
      <c r="AJ3340">
        <v>64.087279537651696</v>
      </c>
      <c r="AK3340">
        <v>1873</v>
      </c>
      <c r="AL3340">
        <v>0.99050349999024201</v>
      </c>
      <c r="AM3340">
        <v>1.5857027677022899E-2</v>
      </c>
      <c r="AN3340">
        <v>21</v>
      </c>
      <c r="AO3340">
        <v>6.4995990099549594E-2</v>
      </c>
      <c r="AP3340">
        <v>29</v>
      </c>
      <c r="AQ3340">
        <v>1955</v>
      </c>
      <c r="AR3340">
        <v>0.99871163675925301</v>
      </c>
      <c r="AS3340">
        <v>3.7590022351556402E-3</v>
      </c>
      <c r="AT3340">
        <v>1</v>
      </c>
      <c r="AU3340">
        <v>7.5286747723211896E-3</v>
      </c>
      <c r="AV3340">
        <v>14</v>
      </c>
      <c r="AW3340">
        <v>1956</v>
      </c>
      <c r="AX3340">
        <v>0.99876535205091199</v>
      </c>
      <c r="AY3340">
        <v>59.495869303034603</v>
      </c>
      <c r="AZ3340">
        <v>1873</v>
      </c>
      <c r="BA3340">
        <v>0.99050349999024201</v>
      </c>
      <c r="BB3340">
        <v>1881</v>
      </c>
      <c r="BC3340">
        <v>0.90757223179090096</v>
      </c>
      <c r="BD3340">
        <v>45</v>
      </c>
      <c r="BE3340">
        <v>2.61434148688026E-2</v>
      </c>
      <c r="BF3340">
        <v>57.382619762231897</v>
      </c>
      <c r="BG3340">
        <v>55.399787127125997</v>
      </c>
      <c r="BH3340">
        <v>55.2303705383639</v>
      </c>
      <c r="BI3340">
        <v>59.447190372268899</v>
      </c>
    </row>
    <row r="3341" spans="1:61" x14ac:dyDescent="0.25">
      <c r="A3341" s="10" t="str">
        <f>VLOOKUP(D3341,'Index-Relations'!E:F,2,FALSE)</f>
        <v>BM</v>
      </c>
      <c r="B3341" t="s">
        <v>3450</v>
      </c>
      <c r="C3341" s="53" t="s">
        <v>2769</v>
      </c>
      <c r="D3341" s="59" t="s">
        <v>2874</v>
      </c>
      <c r="E3341" s="59" t="s">
        <v>6757</v>
      </c>
      <c r="F3341" t="s">
        <v>1382</v>
      </c>
      <c r="G3341" t="s">
        <v>173</v>
      </c>
      <c r="H3341" t="s">
        <v>1383</v>
      </c>
      <c r="I3341" s="52">
        <v>45352</v>
      </c>
      <c r="J3341" t="s">
        <v>2457</v>
      </c>
      <c r="K3341">
        <v>1963</v>
      </c>
      <c r="L3341">
        <v>61.521920011729698</v>
      </c>
      <c r="M3341">
        <v>1858</v>
      </c>
      <c r="N3341">
        <v>0.99008237069649196</v>
      </c>
      <c r="O3341">
        <v>59.295417780383403</v>
      </c>
      <c r="P3341">
        <v>1858</v>
      </c>
      <c r="Q3341">
        <v>0.99008237069649196</v>
      </c>
      <c r="R3341">
        <v>1723</v>
      </c>
      <c r="S3341">
        <v>0.95405843601305296</v>
      </c>
      <c r="T3341">
        <v>41.505252155757503</v>
      </c>
      <c r="U3341">
        <v>0.75367927658826905</v>
      </c>
      <c r="V3341">
        <v>1430</v>
      </c>
      <c r="W3341">
        <v>0.112657963437445</v>
      </c>
      <c r="X3341">
        <v>301</v>
      </c>
      <c r="Y3341">
        <v>1890</v>
      </c>
      <c r="Z3341">
        <v>0.98807923600275205</v>
      </c>
      <c r="AA3341">
        <v>155.88885547378899</v>
      </c>
      <c r="AB3341">
        <v>1190</v>
      </c>
      <c r="AC3341">
        <v>0.78198831701892602</v>
      </c>
      <c r="AD3341">
        <v>698</v>
      </c>
      <c r="AE3341">
        <v>0.205765222631975</v>
      </c>
      <c r="AF3341">
        <v>75</v>
      </c>
      <c r="AG3341">
        <v>1.2246460349097399E-2</v>
      </c>
      <c r="AH3341">
        <v>1.4776818720611501E-3</v>
      </c>
      <c r="AI3341">
        <v>113</v>
      </c>
      <c r="AJ3341">
        <v>63.338869461887299</v>
      </c>
      <c r="AK3341">
        <v>1858</v>
      </c>
      <c r="AL3341">
        <v>0.99008237069649196</v>
      </c>
      <c r="AM3341">
        <v>1.7099049124211601E-2</v>
      </c>
      <c r="AN3341">
        <v>21</v>
      </c>
      <c r="AO3341">
        <v>6.4556394931330002E-2</v>
      </c>
      <c r="AP3341">
        <v>29</v>
      </c>
      <c r="AQ3341">
        <v>1950</v>
      </c>
      <c r="AR3341">
        <v>0.99916179654853399</v>
      </c>
      <c r="AS3341">
        <v>3.6433762799898098E-3</v>
      </c>
      <c r="AT3341">
        <v>1</v>
      </c>
      <c r="AU3341">
        <v>7.5310212643763504E-3</v>
      </c>
      <c r="AV3341">
        <v>14</v>
      </c>
      <c r="AW3341">
        <v>1946</v>
      </c>
      <c r="AX3341">
        <v>0.99880271684896704</v>
      </c>
      <c r="AY3341">
        <v>58.885960611171598</v>
      </c>
      <c r="AZ3341">
        <v>1858</v>
      </c>
      <c r="BA3341">
        <v>0.99008237069649196</v>
      </c>
      <c r="BB3341">
        <v>1876</v>
      </c>
      <c r="BC3341">
        <v>0.90866146320105701</v>
      </c>
      <c r="BD3341">
        <v>45</v>
      </c>
      <c r="BE3341">
        <v>2.5943938416147502E-2</v>
      </c>
      <c r="BF3341">
        <v>56.845937381417102</v>
      </c>
      <c r="BG3341">
        <v>54.891893021703297</v>
      </c>
      <c r="BH3341">
        <v>54.795768273502098</v>
      </c>
      <c r="BI3341">
        <v>58.795329039863901</v>
      </c>
    </row>
    <row r="3342" spans="1:61" x14ac:dyDescent="0.25">
      <c r="A3342" s="10" t="str">
        <f>VLOOKUP(D3342,'Index-Relations'!E:F,2,FALSE)</f>
        <v>BM</v>
      </c>
      <c r="B3342" t="s">
        <v>3450</v>
      </c>
      <c r="C3342" s="53" t="s">
        <v>2770</v>
      </c>
      <c r="D3342" s="59" t="s">
        <v>2874</v>
      </c>
      <c r="E3342" s="59" t="s">
        <v>6758</v>
      </c>
      <c r="F3342" t="s">
        <v>1382</v>
      </c>
      <c r="G3342" t="s">
        <v>173</v>
      </c>
      <c r="H3342" t="s">
        <v>1383</v>
      </c>
      <c r="I3342" s="52">
        <v>45323</v>
      </c>
      <c r="J3342" t="s">
        <v>2457</v>
      </c>
      <c r="K3342">
        <v>1964</v>
      </c>
      <c r="L3342">
        <v>61.713415515624099</v>
      </c>
      <c r="M3342">
        <v>1854</v>
      </c>
      <c r="N3342">
        <v>0.98964790380905898</v>
      </c>
      <c r="O3342">
        <v>59.441825710384897</v>
      </c>
      <c r="P3342">
        <v>1854</v>
      </c>
      <c r="Q3342">
        <v>0.98964790380905898</v>
      </c>
      <c r="R3342">
        <v>1724</v>
      </c>
      <c r="S3342">
        <v>0.95666000434863296</v>
      </c>
      <c r="T3342">
        <v>41.434011603849498</v>
      </c>
      <c r="U3342">
        <v>0.75403439383442605</v>
      </c>
      <c r="V3342">
        <v>1425</v>
      </c>
      <c r="W3342">
        <v>0.11208218626833701</v>
      </c>
      <c r="X3342">
        <v>291</v>
      </c>
      <c r="Y3342">
        <v>1890</v>
      </c>
      <c r="Z3342">
        <v>0.98844249193172296</v>
      </c>
      <c r="AA3342">
        <v>162.690152350652</v>
      </c>
      <c r="AB3342">
        <v>1190</v>
      </c>
      <c r="AC3342">
        <v>0.78673468155212101</v>
      </c>
      <c r="AD3342">
        <v>698</v>
      </c>
      <c r="AE3342">
        <v>0.20137230615229201</v>
      </c>
      <c r="AF3342">
        <v>76</v>
      </c>
      <c r="AG3342">
        <v>1.18930122955854E-2</v>
      </c>
      <c r="AH3342">
        <v>1.45121706160818E-3</v>
      </c>
      <c r="AI3342">
        <v>109</v>
      </c>
      <c r="AJ3342">
        <v>63.495935867604999</v>
      </c>
      <c r="AK3342">
        <v>1854</v>
      </c>
      <c r="AL3342">
        <v>0.98964790380905898</v>
      </c>
      <c r="AM3342">
        <v>1.7289278307956998E-2</v>
      </c>
      <c r="AN3342">
        <v>21</v>
      </c>
      <c r="AO3342">
        <v>6.5796035885370197E-2</v>
      </c>
      <c r="AP3342">
        <v>29</v>
      </c>
      <c r="AQ3342">
        <v>1945</v>
      </c>
      <c r="AR3342">
        <v>0.99871017093622905</v>
      </c>
      <c r="AS3342">
        <v>3.8035821657944001E-3</v>
      </c>
      <c r="AT3342">
        <v>1</v>
      </c>
      <c r="AU3342">
        <v>7.5614285452731602E-3</v>
      </c>
      <c r="AV3342">
        <v>14</v>
      </c>
      <c r="AW3342">
        <v>1947</v>
      </c>
      <c r="AX3342">
        <v>0.99881152947989205</v>
      </c>
      <c r="AY3342">
        <v>59.153761431085698</v>
      </c>
      <c r="AZ3342">
        <v>1854</v>
      </c>
      <c r="BA3342">
        <v>0.98964790380905898</v>
      </c>
      <c r="BB3342">
        <v>1868</v>
      </c>
      <c r="BC3342">
        <v>0.90493309913732001</v>
      </c>
      <c r="BD3342">
        <v>48</v>
      </c>
      <c r="BE3342">
        <v>2.7981035913538399E-2</v>
      </c>
      <c r="BF3342">
        <v>57.055689005850397</v>
      </c>
      <c r="BG3342">
        <v>55.055138561560597</v>
      </c>
      <c r="BH3342">
        <v>55.069654707499602</v>
      </c>
      <c r="BI3342">
        <v>58.978191031522698</v>
      </c>
    </row>
    <row r="3343" spans="1:61" x14ac:dyDescent="0.25">
      <c r="A3343" s="10" t="str">
        <f>VLOOKUP(D3343,'Index-Relations'!E:F,2,FALSE)</f>
        <v>ESG</v>
      </c>
      <c r="B3343" t="s">
        <v>3450</v>
      </c>
      <c r="C3343" s="53" t="s">
        <v>2760</v>
      </c>
      <c r="D3343" s="59" t="s">
        <v>2875</v>
      </c>
      <c r="E3343" s="59" t="s">
        <v>6759</v>
      </c>
      <c r="F3343" t="s">
        <v>1385</v>
      </c>
      <c r="G3343" t="s">
        <v>1384</v>
      </c>
      <c r="H3343" t="s">
        <v>1386</v>
      </c>
      <c r="I3343" s="52">
        <v>45658</v>
      </c>
      <c r="J3343" t="s">
        <v>2457</v>
      </c>
      <c r="K3343">
        <v>627</v>
      </c>
      <c r="L3343" s="73">
        <v>73.329131008112995</v>
      </c>
      <c r="M3343">
        <v>627</v>
      </c>
      <c r="N3343">
        <v>1</v>
      </c>
      <c r="O3343" s="73">
        <v>69.173452019158006</v>
      </c>
      <c r="P3343">
        <v>627</v>
      </c>
      <c r="Q3343">
        <v>1</v>
      </c>
      <c r="R3343">
        <v>590</v>
      </c>
      <c r="S3343">
        <v>0.97316410851507995</v>
      </c>
      <c r="T3343">
        <v>42.088712721170403</v>
      </c>
      <c r="U3343">
        <v>0.77648235970234403</v>
      </c>
      <c r="V3343">
        <v>447</v>
      </c>
      <c r="W3343">
        <v>7.9428863723802895E-2</v>
      </c>
      <c r="X3343">
        <v>99</v>
      </c>
      <c r="Y3343">
        <v>627</v>
      </c>
      <c r="Z3343">
        <v>1</v>
      </c>
      <c r="AA3343">
        <v>111.014191168956</v>
      </c>
      <c r="AB3343">
        <v>562</v>
      </c>
      <c r="AC3343">
        <v>0.90081947126197004</v>
      </c>
      <c r="AD3343">
        <v>65</v>
      </c>
      <c r="AE3343">
        <v>9.9180528738029294E-2</v>
      </c>
      <c r="AF3343">
        <v>0</v>
      </c>
      <c r="AG3343">
        <v>0</v>
      </c>
      <c r="AH3343">
        <v>2.3902364374143998E-3</v>
      </c>
      <c r="AI3343">
        <v>50</v>
      </c>
      <c r="AJ3343" s="73">
        <v>74.490440712955007</v>
      </c>
      <c r="AK3343">
        <v>627</v>
      </c>
      <c r="AL3343">
        <v>1</v>
      </c>
      <c r="AM3343">
        <v>0</v>
      </c>
      <c r="AN3343">
        <v>0</v>
      </c>
      <c r="AO3343">
        <v>0</v>
      </c>
      <c r="AP3343">
        <v>0</v>
      </c>
      <c r="AQ3343">
        <v>627</v>
      </c>
      <c r="AR3343">
        <v>1</v>
      </c>
      <c r="AS3343">
        <v>0</v>
      </c>
      <c r="AT3343">
        <v>0</v>
      </c>
      <c r="AU3343">
        <v>0</v>
      </c>
      <c r="AV3343">
        <v>0</v>
      </c>
      <c r="AW3343">
        <v>627</v>
      </c>
      <c r="AX3343">
        <v>1</v>
      </c>
      <c r="AY3343" s="73">
        <v>71.633849593714999</v>
      </c>
      <c r="AZ3343">
        <v>627</v>
      </c>
      <c r="BA3343">
        <v>1</v>
      </c>
      <c r="BB3343">
        <v>610</v>
      </c>
      <c r="BC3343">
        <v>0.97966773939099705</v>
      </c>
      <c r="BD3343">
        <v>17</v>
      </c>
      <c r="BE3343">
        <v>2.0332260609002398E-2</v>
      </c>
      <c r="BF3343">
        <v>73.329131008112995</v>
      </c>
      <c r="BG3343">
        <v>69.173452019158006</v>
      </c>
      <c r="BH3343">
        <v>71.633849593714999</v>
      </c>
      <c r="BI3343">
        <v>74.490440712955007</v>
      </c>
    </row>
    <row r="3344" spans="1:61" x14ac:dyDescent="0.25">
      <c r="A3344" s="10" t="str">
        <f>VLOOKUP(D3344,'Index-Relations'!E:F,2,FALSE)</f>
        <v>ESG</v>
      </c>
      <c r="B3344" t="s">
        <v>3450</v>
      </c>
      <c r="C3344" s="53" t="s">
        <v>2761</v>
      </c>
      <c r="D3344" s="59" t="s">
        <v>2875</v>
      </c>
      <c r="E3344" s="59" t="s">
        <v>6760</v>
      </c>
      <c r="F3344" t="s">
        <v>1385</v>
      </c>
      <c r="G3344" t="s">
        <v>1384</v>
      </c>
      <c r="H3344" t="s">
        <v>1386</v>
      </c>
      <c r="I3344" s="52">
        <v>45628</v>
      </c>
      <c r="J3344" t="s">
        <v>2457</v>
      </c>
      <c r="K3344">
        <v>627</v>
      </c>
      <c r="L3344" s="73">
        <v>73.133353749183897</v>
      </c>
      <c r="M3344">
        <v>627</v>
      </c>
      <c r="N3344">
        <v>1</v>
      </c>
      <c r="O3344" s="73">
        <v>68.938416940859</v>
      </c>
      <c r="P3344">
        <v>627</v>
      </c>
      <c r="Q3344">
        <v>1</v>
      </c>
      <c r="R3344">
        <v>590</v>
      </c>
      <c r="S3344">
        <v>0.97366916358817501</v>
      </c>
      <c r="T3344">
        <v>41.860207190897199</v>
      </c>
      <c r="U3344">
        <v>0.781421183682104</v>
      </c>
      <c r="V3344">
        <v>447</v>
      </c>
      <c r="W3344">
        <v>8.4300785725046304E-2</v>
      </c>
      <c r="X3344">
        <v>99</v>
      </c>
      <c r="Y3344">
        <v>627</v>
      </c>
      <c r="Z3344">
        <v>0.999999999999999</v>
      </c>
      <c r="AA3344">
        <v>99.945285015812303</v>
      </c>
      <c r="AB3344">
        <v>564</v>
      </c>
      <c r="AC3344">
        <v>0.90039214451624905</v>
      </c>
      <c r="AD3344">
        <v>63</v>
      </c>
      <c r="AE3344">
        <v>9.9607855483751298E-2</v>
      </c>
      <c r="AF3344">
        <v>0</v>
      </c>
      <c r="AG3344">
        <v>0</v>
      </c>
      <c r="AH3344">
        <v>2.29833094225108E-3</v>
      </c>
      <c r="AI3344">
        <v>49</v>
      </c>
      <c r="AJ3344" s="73">
        <v>74.416083221547893</v>
      </c>
      <c r="AK3344">
        <v>627</v>
      </c>
      <c r="AL3344">
        <v>1</v>
      </c>
      <c r="AM3344">
        <v>0</v>
      </c>
      <c r="AN3344">
        <v>0</v>
      </c>
      <c r="AO3344">
        <v>0</v>
      </c>
      <c r="AP3344">
        <v>0</v>
      </c>
      <c r="AQ3344">
        <v>627</v>
      </c>
      <c r="AR3344">
        <v>0.999999999999999</v>
      </c>
      <c r="AS3344">
        <v>0</v>
      </c>
      <c r="AT3344">
        <v>0</v>
      </c>
      <c r="AU3344">
        <v>0</v>
      </c>
      <c r="AV3344">
        <v>0</v>
      </c>
      <c r="AW3344">
        <v>627</v>
      </c>
      <c r="AX3344">
        <v>1</v>
      </c>
      <c r="AY3344" s="73">
        <v>71.271807936224903</v>
      </c>
      <c r="AZ3344">
        <v>627</v>
      </c>
      <c r="BA3344">
        <v>1</v>
      </c>
      <c r="BB3344">
        <v>610</v>
      </c>
      <c r="BC3344">
        <v>0.97869227744618104</v>
      </c>
      <c r="BD3344">
        <v>17</v>
      </c>
      <c r="BE3344">
        <v>2.13077225538187E-2</v>
      </c>
      <c r="BF3344">
        <v>73.133353749183897</v>
      </c>
      <c r="BG3344">
        <v>68.938416940859</v>
      </c>
      <c r="BH3344">
        <v>71.271807936224903</v>
      </c>
      <c r="BI3344">
        <v>74.416083221547893</v>
      </c>
    </row>
    <row r="3345" spans="1:61" x14ac:dyDescent="0.25">
      <c r="A3345" s="10" t="str">
        <f>VLOOKUP(D3345,'Index-Relations'!E:F,2,FALSE)</f>
        <v>ESG</v>
      </c>
      <c r="B3345" t="s">
        <v>3450</v>
      </c>
      <c r="C3345" s="53" t="s">
        <v>2762</v>
      </c>
      <c r="D3345" s="59" t="s">
        <v>2875</v>
      </c>
      <c r="E3345" s="59" t="s">
        <v>6761</v>
      </c>
      <c r="F3345" t="s">
        <v>1385</v>
      </c>
      <c r="G3345" t="s">
        <v>1384</v>
      </c>
      <c r="H3345" t="s">
        <v>1386</v>
      </c>
      <c r="I3345" s="52">
        <v>45597</v>
      </c>
      <c r="J3345" t="s">
        <v>2457</v>
      </c>
      <c r="K3345">
        <v>627</v>
      </c>
      <c r="L3345" s="73">
        <v>73.065860473843898</v>
      </c>
      <c r="M3345">
        <v>627</v>
      </c>
      <c r="N3345">
        <v>1</v>
      </c>
      <c r="O3345" s="73">
        <v>68.921864298726902</v>
      </c>
      <c r="P3345">
        <v>627</v>
      </c>
      <c r="Q3345">
        <v>1</v>
      </c>
      <c r="R3345">
        <v>590</v>
      </c>
      <c r="S3345">
        <v>0.97378100088571495</v>
      </c>
      <c r="T3345">
        <v>42.096738320563098</v>
      </c>
      <c r="U3345">
        <v>0.78473269053608097</v>
      </c>
      <c r="V3345">
        <v>447</v>
      </c>
      <c r="W3345">
        <v>8.5528802742117396E-2</v>
      </c>
      <c r="X3345">
        <v>100</v>
      </c>
      <c r="Y3345">
        <v>627</v>
      </c>
      <c r="Z3345">
        <v>1</v>
      </c>
      <c r="AA3345">
        <v>98.405577183103503</v>
      </c>
      <c r="AB3345">
        <v>564</v>
      </c>
      <c r="AC3345">
        <v>0.90108267374009199</v>
      </c>
      <c r="AD3345">
        <v>63</v>
      </c>
      <c r="AE3345">
        <v>9.8917326259906097E-2</v>
      </c>
      <c r="AF3345">
        <v>0</v>
      </c>
      <c r="AG3345">
        <v>9.9919999999999995E-16</v>
      </c>
      <c r="AH3345">
        <v>2.2946242153887302E-3</v>
      </c>
      <c r="AI3345">
        <v>49</v>
      </c>
      <c r="AJ3345" s="73">
        <v>74.381534931828995</v>
      </c>
      <c r="AK3345">
        <v>627</v>
      </c>
      <c r="AL3345">
        <v>1</v>
      </c>
      <c r="AM3345">
        <v>0</v>
      </c>
      <c r="AN3345">
        <v>0</v>
      </c>
      <c r="AO3345">
        <v>0</v>
      </c>
      <c r="AP3345">
        <v>0</v>
      </c>
      <c r="AQ3345">
        <v>627</v>
      </c>
      <c r="AR3345">
        <v>0.999999999999999</v>
      </c>
      <c r="AS3345">
        <v>0</v>
      </c>
      <c r="AT3345">
        <v>0</v>
      </c>
      <c r="AU3345">
        <v>0</v>
      </c>
      <c r="AV3345">
        <v>0</v>
      </c>
      <c r="AW3345">
        <v>627</v>
      </c>
      <c r="AX3345">
        <v>0.999999999999999</v>
      </c>
      <c r="AY3345" s="73">
        <v>71.184070910842905</v>
      </c>
      <c r="AZ3345">
        <v>627</v>
      </c>
      <c r="BA3345">
        <v>1</v>
      </c>
      <c r="BB3345">
        <v>611</v>
      </c>
      <c r="BC3345">
        <v>0.979162257887076</v>
      </c>
      <c r="BD3345">
        <v>16</v>
      </c>
      <c r="BE3345">
        <v>2.0837742112923399E-2</v>
      </c>
      <c r="BF3345">
        <v>73.065860473843898</v>
      </c>
      <c r="BG3345">
        <v>68.921864298726902</v>
      </c>
      <c r="BH3345">
        <v>71.184070910842905</v>
      </c>
      <c r="BI3345">
        <v>74.381534931828995</v>
      </c>
    </row>
    <row r="3346" spans="1:61" x14ac:dyDescent="0.25">
      <c r="A3346" s="10" t="str">
        <f>VLOOKUP(D3346,'Index-Relations'!E:F,2,FALSE)</f>
        <v>ESG</v>
      </c>
      <c r="B3346" t="s">
        <v>3450</v>
      </c>
      <c r="C3346" s="53" t="s">
        <v>2763</v>
      </c>
      <c r="D3346" s="59" t="s">
        <v>2875</v>
      </c>
      <c r="E3346" s="59" t="s">
        <v>6762</v>
      </c>
      <c r="F3346" t="s">
        <v>1385</v>
      </c>
      <c r="G3346" t="s">
        <v>1384</v>
      </c>
      <c r="H3346" t="s">
        <v>1386</v>
      </c>
      <c r="I3346" s="52">
        <v>45566</v>
      </c>
      <c r="J3346" t="s">
        <v>2457</v>
      </c>
      <c r="K3346">
        <v>629</v>
      </c>
      <c r="L3346" s="73">
        <v>72.533798619646902</v>
      </c>
      <c r="M3346">
        <v>629</v>
      </c>
      <c r="N3346">
        <v>1</v>
      </c>
      <c r="O3346" s="73">
        <v>68.331356710360893</v>
      </c>
      <c r="P3346">
        <v>629</v>
      </c>
      <c r="Q3346">
        <v>1</v>
      </c>
      <c r="R3346">
        <v>592</v>
      </c>
      <c r="S3346">
        <v>0.97283176781022895</v>
      </c>
      <c r="T3346">
        <v>41.952000966203698</v>
      </c>
      <c r="U3346">
        <v>0.78351888597904695</v>
      </c>
      <c r="V3346">
        <v>449</v>
      </c>
      <c r="W3346">
        <v>8.8195704415251902E-2</v>
      </c>
      <c r="X3346">
        <v>100</v>
      </c>
      <c r="Y3346">
        <v>629</v>
      </c>
      <c r="Z3346">
        <v>0.999999999999999</v>
      </c>
      <c r="AA3346">
        <v>97.659867593426995</v>
      </c>
      <c r="AB3346">
        <v>565</v>
      </c>
      <c r="AC3346">
        <v>0.90247208012311098</v>
      </c>
      <c r="AD3346">
        <v>64</v>
      </c>
      <c r="AE3346">
        <v>9.7527919876889205E-2</v>
      </c>
      <c r="AF3346">
        <v>0</v>
      </c>
      <c r="AG3346">
        <v>0</v>
      </c>
      <c r="AH3346">
        <v>2.3126789423024399E-3</v>
      </c>
      <c r="AI3346">
        <v>50</v>
      </c>
      <c r="AJ3346" s="73">
        <v>74.008520016066996</v>
      </c>
      <c r="AK3346">
        <v>629</v>
      </c>
      <c r="AL3346">
        <v>1</v>
      </c>
      <c r="AM3346">
        <v>0</v>
      </c>
      <c r="AN3346">
        <v>0</v>
      </c>
      <c r="AO3346">
        <v>0</v>
      </c>
      <c r="AP3346">
        <v>0</v>
      </c>
      <c r="AQ3346">
        <v>629</v>
      </c>
      <c r="AR3346">
        <v>1</v>
      </c>
      <c r="AS3346">
        <v>0</v>
      </c>
      <c r="AT3346">
        <v>0</v>
      </c>
      <c r="AU3346">
        <v>0</v>
      </c>
      <c r="AV3346">
        <v>0</v>
      </c>
      <c r="AW3346">
        <v>629</v>
      </c>
      <c r="AX3346">
        <v>0.999999999999999</v>
      </c>
      <c r="AY3346" s="73">
        <v>70.580671958299902</v>
      </c>
      <c r="AZ3346">
        <v>629</v>
      </c>
      <c r="BA3346">
        <v>1</v>
      </c>
      <c r="BB3346">
        <v>613</v>
      </c>
      <c r="BC3346">
        <v>0.97820436908313002</v>
      </c>
      <c r="BD3346">
        <v>16</v>
      </c>
      <c r="BE3346">
        <v>2.1795630916869101E-2</v>
      </c>
      <c r="BF3346">
        <v>72.533798619646902</v>
      </c>
      <c r="BG3346">
        <v>68.331356710360893</v>
      </c>
      <c r="BH3346">
        <v>70.580671958299902</v>
      </c>
      <c r="BI3346">
        <v>74.008520016066996</v>
      </c>
    </row>
    <row r="3347" spans="1:61" x14ac:dyDescent="0.25">
      <c r="A3347" s="10" t="str">
        <f>VLOOKUP(D3347,'Index-Relations'!E:F,2,FALSE)</f>
        <v>ESG</v>
      </c>
      <c r="B3347" t="s">
        <v>3450</v>
      </c>
      <c r="C3347" s="53" t="s">
        <v>2764</v>
      </c>
      <c r="D3347" s="59" t="s">
        <v>2875</v>
      </c>
      <c r="E3347" s="59" t="s">
        <v>6763</v>
      </c>
      <c r="F3347" t="s">
        <v>1385</v>
      </c>
      <c r="G3347" t="s">
        <v>1384</v>
      </c>
      <c r="H3347" t="s">
        <v>1386</v>
      </c>
      <c r="I3347" s="52">
        <v>45537</v>
      </c>
      <c r="J3347" t="s">
        <v>2457</v>
      </c>
      <c r="K3347">
        <v>685</v>
      </c>
      <c r="L3347" s="73">
        <v>73.358642659539996</v>
      </c>
      <c r="M3347">
        <v>685</v>
      </c>
      <c r="N3347">
        <v>1</v>
      </c>
      <c r="O3347" s="73">
        <v>69.111047779512901</v>
      </c>
      <c r="P3347">
        <v>685</v>
      </c>
      <c r="Q3347">
        <v>1</v>
      </c>
      <c r="R3347">
        <v>642</v>
      </c>
      <c r="S3347">
        <v>0.97626236371727204</v>
      </c>
      <c r="T3347">
        <v>42.308221425904897</v>
      </c>
      <c r="U3347">
        <v>0.79256951187731295</v>
      </c>
      <c r="V3347">
        <v>493</v>
      </c>
      <c r="W3347">
        <v>9.0113493627963795E-2</v>
      </c>
      <c r="X3347">
        <v>112</v>
      </c>
      <c r="Y3347">
        <v>683</v>
      </c>
      <c r="Z3347">
        <v>0.99920431636290097</v>
      </c>
      <c r="AA3347">
        <v>108.039994600824</v>
      </c>
      <c r="AB3347">
        <v>601</v>
      </c>
      <c r="AC3347">
        <v>0.91545021756552203</v>
      </c>
      <c r="AD3347">
        <v>83</v>
      </c>
      <c r="AE3347">
        <v>8.4114422627769803E-2</v>
      </c>
      <c r="AF3347">
        <v>1</v>
      </c>
      <c r="AG3347">
        <v>4.3535980670758497E-4</v>
      </c>
      <c r="AH3347">
        <v>2.40806816233561E-3</v>
      </c>
      <c r="AI3347">
        <v>53</v>
      </c>
      <c r="AJ3347" s="73">
        <v>74.914098450002896</v>
      </c>
      <c r="AK3347">
        <v>685</v>
      </c>
      <c r="AL3347">
        <v>1</v>
      </c>
      <c r="AM3347">
        <v>0</v>
      </c>
      <c r="AN3347">
        <v>0</v>
      </c>
      <c r="AO3347">
        <v>0</v>
      </c>
      <c r="AP3347">
        <v>0</v>
      </c>
      <c r="AQ3347">
        <v>685</v>
      </c>
      <c r="AR3347">
        <v>0.999999999999999</v>
      </c>
      <c r="AS3347">
        <v>0</v>
      </c>
      <c r="AT3347">
        <v>0</v>
      </c>
      <c r="AU3347">
        <v>1.35975607058969E-4</v>
      </c>
      <c r="AV3347">
        <v>1</v>
      </c>
      <c r="AW3347">
        <v>685</v>
      </c>
      <c r="AX3347">
        <v>1</v>
      </c>
      <c r="AY3347" s="73">
        <v>71.418677918693007</v>
      </c>
      <c r="AZ3347">
        <v>685</v>
      </c>
      <c r="BA3347">
        <v>1</v>
      </c>
      <c r="BB3347">
        <v>667</v>
      </c>
      <c r="BC3347">
        <v>0.97667850748368301</v>
      </c>
      <c r="BD3347">
        <v>18</v>
      </c>
      <c r="BE3347">
        <v>2.3321492516316E-2</v>
      </c>
      <c r="BF3347">
        <v>73.358642659539996</v>
      </c>
      <c r="BG3347">
        <v>69.111047779512901</v>
      </c>
      <c r="BH3347">
        <v>71.418677918693007</v>
      </c>
      <c r="BI3347">
        <v>74.914098450002896</v>
      </c>
    </row>
    <row r="3348" spans="1:61" x14ac:dyDescent="0.25">
      <c r="A3348" s="10" t="str">
        <f>VLOOKUP(D3348,'Index-Relations'!E:F,2,FALSE)</f>
        <v>ESG</v>
      </c>
      <c r="B3348" t="s">
        <v>3450</v>
      </c>
      <c r="C3348" s="53" t="s">
        <v>3350</v>
      </c>
      <c r="D3348" s="59" t="s">
        <v>2875</v>
      </c>
      <c r="E3348" s="59" t="s">
        <v>6764</v>
      </c>
      <c r="F3348" t="s">
        <v>1385</v>
      </c>
      <c r="G3348" t="s">
        <v>1384</v>
      </c>
      <c r="H3348" t="s">
        <v>1386</v>
      </c>
      <c r="I3348" s="52">
        <v>45505</v>
      </c>
      <c r="J3348" t="s">
        <v>2457</v>
      </c>
      <c r="K3348">
        <v>686</v>
      </c>
      <c r="L3348" s="73">
        <v>73.224588183091001</v>
      </c>
      <c r="M3348">
        <v>686</v>
      </c>
      <c r="N3348">
        <v>1</v>
      </c>
      <c r="O3348" s="73">
        <v>69.081244829636006</v>
      </c>
      <c r="P3348">
        <v>686</v>
      </c>
      <c r="Q3348">
        <v>1</v>
      </c>
      <c r="R3348">
        <v>643</v>
      </c>
      <c r="S3348">
        <v>0.97657084673824102</v>
      </c>
      <c r="T3348">
        <v>42.386732538784898</v>
      </c>
      <c r="U3348">
        <v>0.80001471365416399</v>
      </c>
      <c r="V3348">
        <v>493</v>
      </c>
      <c r="W3348">
        <v>9.6719599509821202E-2</v>
      </c>
      <c r="X3348">
        <v>110</v>
      </c>
      <c r="Y3348">
        <v>682</v>
      </c>
      <c r="Z3348">
        <v>0.99851935551044502</v>
      </c>
      <c r="AA3348">
        <v>109.981819827045</v>
      </c>
      <c r="AB3348">
        <v>601</v>
      </c>
      <c r="AC3348">
        <v>0.92015459248364495</v>
      </c>
      <c r="AD3348">
        <v>81</v>
      </c>
      <c r="AE3348">
        <v>7.8364763026799497E-2</v>
      </c>
      <c r="AF3348">
        <v>4</v>
      </c>
      <c r="AG3348">
        <v>1.4806444895554801E-3</v>
      </c>
      <c r="AH3348">
        <v>2.4692411825280301E-3</v>
      </c>
      <c r="AI3348">
        <v>52</v>
      </c>
      <c r="AJ3348" s="73">
        <v>74.873550793093003</v>
      </c>
      <c r="AK3348">
        <v>686</v>
      </c>
      <c r="AL3348">
        <v>1</v>
      </c>
      <c r="AM3348">
        <v>0</v>
      </c>
      <c r="AN3348">
        <v>0</v>
      </c>
      <c r="AO3348">
        <v>0</v>
      </c>
      <c r="AP3348">
        <v>0</v>
      </c>
      <c r="AQ3348">
        <v>686</v>
      </c>
      <c r="AR3348">
        <v>0.999999999999999</v>
      </c>
      <c r="AS3348">
        <v>0</v>
      </c>
      <c r="AT3348">
        <v>0</v>
      </c>
      <c r="AU3348">
        <v>1.2937116497352199E-4</v>
      </c>
      <c r="AV3348">
        <v>1</v>
      </c>
      <c r="AW3348">
        <v>686</v>
      </c>
      <c r="AX3348">
        <v>1</v>
      </c>
      <c r="AY3348" s="73">
        <v>71.172003290123897</v>
      </c>
      <c r="AZ3348">
        <v>686</v>
      </c>
      <c r="BA3348">
        <v>1</v>
      </c>
      <c r="BB3348">
        <v>668</v>
      </c>
      <c r="BC3348">
        <v>0.97796764377693701</v>
      </c>
      <c r="BD3348">
        <v>18</v>
      </c>
      <c r="BE3348">
        <v>2.20323562230622E-2</v>
      </c>
      <c r="BF3348">
        <v>73.224588183091001</v>
      </c>
      <c r="BG3348">
        <v>69.081244829636006</v>
      </c>
      <c r="BH3348">
        <v>71.172003290123897</v>
      </c>
      <c r="BI3348">
        <v>74.873550793093003</v>
      </c>
    </row>
    <row r="3349" spans="1:61" x14ac:dyDescent="0.25">
      <c r="A3349" s="10" t="str">
        <f>VLOOKUP(D3349,'Index-Relations'!E:F,2,FALSE)</f>
        <v>ESG</v>
      </c>
      <c r="B3349" t="s">
        <v>3450</v>
      </c>
      <c r="C3349" s="53" t="s">
        <v>2765</v>
      </c>
      <c r="D3349" s="59" t="s">
        <v>2875</v>
      </c>
      <c r="E3349" s="59" t="s">
        <v>6765</v>
      </c>
      <c r="F3349" t="s">
        <v>1385</v>
      </c>
      <c r="G3349" t="s">
        <v>1384</v>
      </c>
      <c r="H3349" t="s">
        <v>1386</v>
      </c>
      <c r="I3349" s="52">
        <v>45474</v>
      </c>
      <c r="J3349" t="s">
        <v>2457</v>
      </c>
      <c r="K3349">
        <v>686</v>
      </c>
      <c r="L3349" s="73">
        <v>73.564188231615006</v>
      </c>
      <c r="M3349">
        <v>686</v>
      </c>
      <c r="N3349">
        <v>1</v>
      </c>
      <c r="O3349" s="73">
        <v>69.381668012988001</v>
      </c>
      <c r="P3349">
        <v>686</v>
      </c>
      <c r="Q3349">
        <v>1</v>
      </c>
      <c r="R3349">
        <v>643</v>
      </c>
      <c r="S3349">
        <v>0.97618965907463695</v>
      </c>
      <c r="T3349">
        <v>42.508605748151901</v>
      </c>
      <c r="U3349">
        <v>0.79715730238713101</v>
      </c>
      <c r="V3349">
        <v>490</v>
      </c>
      <c r="W3349">
        <v>9.3421437861767806E-2</v>
      </c>
      <c r="X3349">
        <v>110</v>
      </c>
      <c r="Y3349">
        <v>682</v>
      </c>
      <c r="Z3349">
        <v>0.99857895991165502</v>
      </c>
      <c r="AA3349">
        <v>108.83223158225</v>
      </c>
      <c r="AB3349">
        <v>594</v>
      </c>
      <c r="AC3349">
        <v>0.91259375648029895</v>
      </c>
      <c r="AD3349">
        <v>88</v>
      </c>
      <c r="AE3349">
        <v>8.5985203431356502E-2</v>
      </c>
      <c r="AF3349">
        <v>4</v>
      </c>
      <c r="AG3349">
        <v>1.4210400883440601E-3</v>
      </c>
      <c r="AH3349">
        <v>2.4625538702544199E-3</v>
      </c>
      <c r="AI3349">
        <v>52</v>
      </c>
      <c r="AJ3349" s="73">
        <v>75.320122506964907</v>
      </c>
      <c r="AK3349">
        <v>686</v>
      </c>
      <c r="AL3349">
        <v>1</v>
      </c>
      <c r="AM3349">
        <v>0</v>
      </c>
      <c r="AN3349">
        <v>0</v>
      </c>
      <c r="AO3349">
        <v>0</v>
      </c>
      <c r="AP3349">
        <v>0</v>
      </c>
      <c r="AQ3349">
        <v>686</v>
      </c>
      <c r="AR3349">
        <v>1</v>
      </c>
      <c r="AS3349">
        <v>0</v>
      </c>
      <c r="AT3349">
        <v>0</v>
      </c>
      <c r="AU3349">
        <v>1.2828641577263401E-4</v>
      </c>
      <c r="AV3349">
        <v>1</v>
      </c>
      <c r="AW3349">
        <v>686</v>
      </c>
      <c r="AX3349">
        <v>0.999999999999999</v>
      </c>
      <c r="AY3349" s="73">
        <v>71.582287796392905</v>
      </c>
      <c r="AZ3349">
        <v>686</v>
      </c>
      <c r="BA3349">
        <v>1</v>
      </c>
      <c r="BB3349">
        <v>668</v>
      </c>
      <c r="BC3349">
        <v>0.97825160506881104</v>
      </c>
      <c r="BD3349">
        <v>18</v>
      </c>
      <c r="BE3349">
        <v>2.17483949311882E-2</v>
      </c>
      <c r="BF3349">
        <v>73.564188231615006</v>
      </c>
      <c r="BG3349">
        <v>69.381668012988001</v>
      </c>
      <c r="BH3349">
        <v>71.582287796392905</v>
      </c>
      <c r="BI3349">
        <v>75.320122506964907</v>
      </c>
    </row>
    <row r="3350" spans="1:61" x14ac:dyDescent="0.25">
      <c r="A3350" s="10" t="str">
        <f>VLOOKUP(D3350,'Index-Relations'!E:F,2,FALSE)</f>
        <v>ESG</v>
      </c>
      <c r="B3350" t="s">
        <v>3450</v>
      </c>
      <c r="C3350" s="53" t="s">
        <v>2766</v>
      </c>
      <c r="D3350" s="59" t="s">
        <v>2875</v>
      </c>
      <c r="E3350" s="59" t="s">
        <v>6766</v>
      </c>
      <c r="F3350" t="s">
        <v>1385</v>
      </c>
      <c r="G3350" t="s">
        <v>1384</v>
      </c>
      <c r="H3350" t="s">
        <v>1386</v>
      </c>
      <c r="I3350" s="52">
        <v>45446</v>
      </c>
      <c r="J3350" t="s">
        <v>2457</v>
      </c>
      <c r="K3350">
        <v>686</v>
      </c>
      <c r="L3350" s="73">
        <v>73.158272081448999</v>
      </c>
      <c r="M3350">
        <v>686</v>
      </c>
      <c r="N3350">
        <v>1</v>
      </c>
      <c r="O3350" s="73">
        <v>68.945361712335995</v>
      </c>
      <c r="P3350">
        <v>686</v>
      </c>
      <c r="Q3350">
        <v>1</v>
      </c>
      <c r="R3350">
        <v>643</v>
      </c>
      <c r="S3350">
        <v>0.97442527578581595</v>
      </c>
      <c r="T3350">
        <v>42.452302495449899</v>
      </c>
      <c r="U3350">
        <v>0.79557609413783803</v>
      </c>
      <c r="V3350">
        <v>488</v>
      </c>
      <c r="W3350">
        <v>9.5556502394612303E-2</v>
      </c>
      <c r="X3350">
        <v>110</v>
      </c>
      <c r="Y3350">
        <v>680</v>
      </c>
      <c r="Z3350">
        <v>0.99717005350996901</v>
      </c>
      <c r="AA3350">
        <v>114.324777847383</v>
      </c>
      <c r="AB3350">
        <v>589</v>
      </c>
      <c r="AC3350">
        <v>0.91016277245913901</v>
      </c>
      <c r="AD3350">
        <v>91</v>
      </c>
      <c r="AE3350">
        <v>8.7007281050830207E-2</v>
      </c>
      <c r="AF3350">
        <v>6</v>
      </c>
      <c r="AG3350">
        <v>2.8299464900300498E-3</v>
      </c>
      <c r="AH3350">
        <v>2.42437493101975E-3</v>
      </c>
      <c r="AI3350">
        <v>52</v>
      </c>
      <c r="AJ3350" s="73">
        <v>75.011221548443999</v>
      </c>
      <c r="AK3350">
        <v>686</v>
      </c>
      <c r="AL3350">
        <v>1</v>
      </c>
      <c r="AM3350">
        <v>0</v>
      </c>
      <c r="AN3350">
        <v>0</v>
      </c>
      <c r="AO3350">
        <v>0</v>
      </c>
      <c r="AP3350">
        <v>0</v>
      </c>
      <c r="AQ3350">
        <v>686</v>
      </c>
      <c r="AR3350">
        <v>1</v>
      </c>
      <c r="AS3350">
        <v>0</v>
      </c>
      <c r="AT3350">
        <v>0</v>
      </c>
      <c r="AU3350">
        <v>1.2667470600834501E-4</v>
      </c>
      <c r="AV3350">
        <v>1</v>
      </c>
      <c r="AW3350">
        <v>686</v>
      </c>
      <c r="AX3350">
        <v>0.999999999999999</v>
      </c>
      <c r="AY3350" s="73">
        <v>71.122644617571893</v>
      </c>
      <c r="AZ3350">
        <v>686</v>
      </c>
      <c r="BA3350">
        <v>1</v>
      </c>
      <c r="BB3350">
        <v>668</v>
      </c>
      <c r="BC3350">
        <v>0.97653886208247398</v>
      </c>
      <c r="BD3350">
        <v>18</v>
      </c>
      <c r="BE3350">
        <v>2.3461137917525899E-2</v>
      </c>
      <c r="BF3350">
        <v>73.158272081448999</v>
      </c>
      <c r="BG3350">
        <v>68.945361712335995</v>
      </c>
      <c r="BH3350">
        <v>71.122644617571893</v>
      </c>
      <c r="BI3350">
        <v>75.011221548443999</v>
      </c>
    </row>
    <row r="3351" spans="1:61" x14ac:dyDescent="0.25">
      <c r="A3351" s="10" t="str">
        <f>VLOOKUP(D3351,'Index-Relations'!E:F,2,FALSE)</f>
        <v>ESG</v>
      </c>
      <c r="B3351" t="s">
        <v>3450</v>
      </c>
      <c r="C3351" s="53" t="s">
        <v>2767</v>
      </c>
      <c r="D3351" s="59" t="s">
        <v>2875</v>
      </c>
      <c r="E3351" s="59" t="s">
        <v>6767</v>
      </c>
      <c r="F3351" t="s">
        <v>1385</v>
      </c>
      <c r="G3351" t="s">
        <v>1384</v>
      </c>
      <c r="H3351" t="s">
        <v>1386</v>
      </c>
      <c r="I3351" s="52">
        <v>45413</v>
      </c>
      <c r="J3351" t="s">
        <v>2457</v>
      </c>
      <c r="K3351">
        <v>686</v>
      </c>
      <c r="L3351" s="73">
        <v>72.963441188160999</v>
      </c>
      <c r="M3351">
        <v>686</v>
      </c>
      <c r="N3351">
        <v>1</v>
      </c>
      <c r="O3351" s="73">
        <v>68.660356756380907</v>
      </c>
      <c r="P3351">
        <v>686</v>
      </c>
      <c r="Q3351">
        <v>1</v>
      </c>
      <c r="R3351">
        <v>643</v>
      </c>
      <c r="S3351">
        <v>0.97281103950624404</v>
      </c>
      <c r="T3351">
        <v>42.426761156710398</v>
      </c>
      <c r="U3351">
        <v>0.79328604540894998</v>
      </c>
      <c r="V3351">
        <v>488</v>
      </c>
      <c r="W3351">
        <v>9.58374998045321E-2</v>
      </c>
      <c r="X3351">
        <v>110</v>
      </c>
      <c r="Y3351">
        <v>680</v>
      </c>
      <c r="Z3351">
        <v>0.99714532566626402</v>
      </c>
      <c r="AA3351">
        <v>116.226851699088</v>
      </c>
      <c r="AB3351">
        <v>586</v>
      </c>
      <c r="AC3351">
        <v>0.90712512391039601</v>
      </c>
      <c r="AD3351">
        <v>94</v>
      </c>
      <c r="AE3351">
        <v>9.0020201755867904E-2</v>
      </c>
      <c r="AF3351">
        <v>6</v>
      </c>
      <c r="AG3351">
        <v>2.8546743337356201E-3</v>
      </c>
      <c r="AH3351">
        <v>2.3824105375813299E-3</v>
      </c>
      <c r="AI3351">
        <v>52</v>
      </c>
      <c r="AJ3351" s="73">
        <v>74.953170832854894</v>
      </c>
      <c r="AK3351">
        <v>686</v>
      </c>
      <c r="AL3351">
        <v>1</v>
      </c>
      <c r="AM3351">
        <v>0</v>
      </c>
      <c r="AN3351">
        <v>0</v>
      </c>
      <c r="AO3351">
        <v>0</v>
      </c>
      <c r="AP3351">
        <v>0</v>
      </c>
      <c r="AQ3351">
        <v>686</v>
      </c>
      <c r="AR3351">
        <v>1</v>
      </c>
      <c r="AS3351">
        <v>0</v>
      </c>
      <c r="AT3351">
        <v>0</v>
      </c>
      <c r="AU3351">
        <v>1.27198489499666E-4</v>
      </c>
      <c r="AV3351">
        <v>1</v>
      </c>
      <c r="AW3351">
        <v>686</v>
      </c>
      <c r="AX3351">
        <v>0.999999999999999</v>
      </c>
      <c r="AY3351" s="73">
        <v>70.805745218678894</v>
      </c>
      <c r="AZ3351">
        <v>686</v>
      </c>
      <c r="BA3351">
        <v>1</v>
      </c>
      <c r="BB3351">
        <v>666</v>
      </c>
      <c r="BC3351">
        <v>0.97429907483420597</v>
      </c>
      <c r="BD3351">
        <v>20</v>
      </c>
      <c r="BE3351">
        <v>2.5700925165793701E-2</v>
      </c>
      <c r="BF3351">
        <v>72.963441188160999</v>
      </c>
      <c r="BG3351">
        <v>68.660356756380907</v>
      </c>
      <c r="BH3351">
        <v>70.805745218678894</v>
      </c>
      <c r="BI3351">
        <v>74.953170832854894</v>
      </c>
    </row>
    <row r="3352" spans="1:61" x14ac:dyDescent="0.25">
      <c r="A3352" s="10" t="str">
        <f>VLOOKUP(D3352,'Index-Relations'!E:F,2,FALSE)</f>
        <v>ESG</v>
      </c>
      <c r="B3352" t="s">
        <v>3450</v>
      </c>
      <c r="C3352" s="53" t="s">
        <v>2768</v>
      </c>
      <c r="D3352" s="59" t="s">
        <v>2875</v>
      </c>
      <c r="E3352" s="59" t="s">
        <v>6768</v>
      </c>
      <c r="F3352" t="s">
        <v>1385</v>
      </c>
      <c r="G3352" t="s">
        <v>1384</v>
      </c>
      <c r="H3352" t="s">
        <v>1386</v>
      </c>
      <c r="I3352" s="52">
        <v>45383</v>
      </c>
      <c r="J3352" t="s">
        <v>2457</v>
      </c>
      <c r="K3352">
        <v>634</v>
      </c>
      <c r="L3352">
        <v>80.438563045293506</v>
      </c>
      <c r="M3352">
        <v>634</v>
      </c>
      <c r="N3352">
        <v>1</v>
      </c>
      <c r="O3352">
        <v>76.398369683059897</v>
      </c>
      <c r="P3352">
        <v>634</v>
      </c>
      <c r="Q3352">
        <v>1</v>
      </c>
      <c r="R3352">
        <v>608</v>
      </c>
      <c r="S3352">
        <v>0.97826405566060803</v>
      </c>
      <c r="T3352">
        <v>42.754224948149499</v>
      </c>
      <c r="U3352">
        <v>0.79894826430818</v>
      </c>
      <c r="V3352">
        <v>465</v>
      </c>
      <c r="W3352">
        <v>8.9386570185441605E-2</v>
      </c>
      <c r="X3352">
        <v>106</v>
      </c>
      <c r="Y3352">
        <v>632</v>
      </c>
      <c r="Z3352">
        <v>0.99898608499574604</v>
      </c>
      <c r="AA3352">
        <v>109.910848195859</v>
      </c>
      <c r="AB3352">
        <v>548</v>
      </c>
      <c r="AC3352">
        <v>0.914845047940408</v>
      </c>
      <c r="AD3352">
        <v>84</v>
      </c>
      <c r="AE3352">
        <v>8.4141037055338194E-2</v>
      </c>
      <c r="AF3352">
        <v>2</v>
      </c>
      <c r="AG3352">
        <v>1.0139150042534201E-3</v>
      </c>
      <c r="AH3352">
        <v>1.88429164076921E-3</v>
      </c>
      <c r="AI3352">
        <v>45</v>
      </c>
      <c r="AJ3352">
        <v>81.523520032405202</v>
      </c>
      <c r="AK3352">
        <v>634</v>
      </c>
      <c r="AL3352">
        <v>1</v>
      </c>
      <c r="AM3352">
        <v>0</v>
      </c>
      <c r="AN3352">
        <v>0</v>
      </c>
      <c r="AO3352">
        <v>0</v>
      </c>
      <c r="AP3352">
        <v>0</v>
      </c>
      <c r="AQ3352">
        <v>634</v>
      </c>
      <c r="AR3352">
        <v>0.999999999999999</v>
      </c>
      <c r="AS3352">
        <v>0</v>
      </c>
      <c r="AT3352">
        <v>0</v>
      </c>
      <c r="AU3352">
        <v>0</v>
      </c>
      <c r="AV3352">
        <v>0</v>
      </c>
      <c r="AW3352">
        <v>634</v>
      </c>
      <c r="AX3352">
        <v>0.999999999999999</v>
      </c>
      <c r="AY3352">
        <v>78.269804165218702</v>
      </c>
      <c r="AZ3352">
        <v>634</v>
      </c>
      <c r="BA3352">
        <v>1</v>
      </c>
      <c r="BB3352">
        <v>614</v>
      </c>
      <c r="BC3352">
        <v>0.97594102660289705</v>
      </c>
      <c r="BD3352">
        <v>20</v>
      </c>
      <c r="BE3352">
        <v>2.40589733971029E-2</v>
      </c>
      <c r="BF3352">
        <v>73.14306471271</v>
      </c>
      <c r="BG3352">
        <v>68.977320033078001</v>
      </c>
      <c r="BH3352">
        <v>71.011268971166999</v>
      </c>
      <c r="BI3352">
        <v>75.217427125482004</v>
      </c>
    </row>
    <row r="3353" spans="1:61" x14ac:dyDescent="0.25">
      <c r="A3353" s="10" t="str">
        <f>VLOOKUP(D3353,'Index-Relations'!E:F,2,FALSE)</f>
        <v>ESG</v>
      </c>
      <c r="B3353" t="s">
        <v>3450</v>
      </c>
      <c r="C3353" s="53" t="s">
        <v>2769</v>
      </c>
      <c r="D3353" s="59" t="s">
        <v>2875</v>
      </c>
      <c r="E3353" s="59" t="s">
        <v>6769</v>
      </c>
      <c r="F3353" t="s">
        <v>1385</v>
      </c>
      <c r="G3353" t="s">
        <v>1384</v>
      </c>
      <c r="H3353" t="s">
        <v>1386</v>
      </c>
      <c r="I3353" s="52">
        <v>45352</v>
      </c>
      <c r="J3353" t="s">
        <v>2457</v>
      </c>
      <c r="K3353">
        <v>634</v>
      </c>
      <c r="L3353">
        <v>80.143813475902604</v>
      </c>
      <c r="M3353">
        <v>634</v>
      </c>
      <c r="N3353">
        <v>1</v>
      </c>
      <c r="O3353">
        <v>75.993191307216804</v>
      </c>
      <c r="P3353">
        <v>634</v>
      </c>
      <c r="Q3353">
        <v>1</v>
      </c>
      <c r="R3353">
        <v>608</v>
      </c>
      <c r="S3353">
        <v>0.97593903245812497</v>
      </c>
      <c r="T3353">
        <v>42.538749020229403</v>
      </c>
      <c r="U3353">
        <v>0.76211078334237903</v>
      </c>
      <c r="V3353">
        <v>458</v>
      </c>
      <c r="W3353">
        <v>7.6177463388270195E-2</v>
      </c>
      <c r="X3353">
        <v>93</v>
      </c>
      <c r="Y3353">
        <v>632</v>
      </c>
      <c r="Z3353">
        <v>0.99896707129010298</v>
      </c>
      <c r="AA3353">
        <v>113.174986593772</v>
      </c>
      <c r="AB3353">
        <v>548</v>
      </c>
      <c r="AC3353">
        <v>0.91139224524368301</v>
      </c>
      <c r="AD3353">
        <v>84</v>
      </c>
      <c r="AE3353">
        <v>8.7574826046420501E-2</v>
      </c>
      <c r="AF3353">
        <v>2</v>
      </c>
      <c r="AG3353">
        <v>1.0329287098960001E-3</v>
      </c>
      <c r="AH3353">
        <v>2.8460881762318102E-4</v>
      </c>
      <c r="AI3353">
        <v>28</v>
      </c>
      <c r="AJ3353">
        <v>81.246449004614803</v>
      </c>
      <c r="AK3353">
        <v>634</v>
      </c>
      <c r="AL3353">
        <v>1</v>
      </c>
      <c r="AM3353">
        <v>0</v>
      </c>
      <c r="AN3353">
        <v>0</v>
      </c>
      <c r="AO3353">
        <v>0</v>
      </c>
      <c r="AP3353">
        <v>0</v>
      </c>
      <c r="AQ3353">
        <v>634</v>
      </c>
      <c r="AR3353">
        <v>0.999999999999999</v>
      </c>
      <c r="AS3353">
        <v>0</v>
      </c>
      <c r="AT3353">
        <v>0</v>
      </c>
      <c r="AU3353">
        <v>0</v>
      </c>
      <c r="AV3353">
        <v>0</v>
      </c>
      <c r="AW3353">
        <v>634</v>
      </c>
      <c r="AX3353">
        <v>0.999999999999999</v>
      </c>
      <c r="AY3353">
        <v>77.973238749583103</v>
      </c>
      <c r="AZ3353">
        <v>634</v>
      </c>
      <c r="BA3353">
        <v>1</v>
      </c>
      <c r="BB3353">
        <v>614</v>
      </c>
      <c r="BC3353">
        <v>0.97629736638730802</v>
      </c>
      <c r="BD3353">
        <v>20</v>
      </c>
      <c r="BE3353">
        <v>2.3702633612691801E-2</v>
      </c>
      <c r="BF3353">
        <v>72.895720445740906</v>
      </c>
      <c r="BG3353">
        <v>68.747099671403006</v>
      </c>
      <c r="BH3353">
        <v>70.795737836331895</v>
      </c>
      <c r="BI3353">
        <v>74.871552088655903</v>
      </c>
    </row>
    <row r="3354" spans="1:61" x14ac:dyDescent="0.25">
      <c r="A3354" s="10" t="str">
        <f>VLOOKUP(D3354,'Index-Relations'!E:F,2,FALSE)</f>
        <v>ESG</v>
      </c>
      <c r="B3354" t="s">
        <v>3450</v>
      </c>
      <c r="C3354" s="53" t="s">
        <v>2770</v>
      </c>
      <c r="D3354" s="59" t="s">
        <v>2875</v>
      </c>
      <c r="E3354" s="59" t="s">
        <v>6770</v>
      </c>
      <c r="F3354" t="s">
        <v>1385</v>
      </c>
      <c r="G3354" t="s">
        <v>1384</v>
      </c>
      <c r="H3354" t="s">
        <v>1386</v>
      </c>
      <c r="I3354" s="52">
        <v>45323</v>
      </c>
      <c r="J3354" t="s">
        <v>2457</v>
      </c>
      <c r="K3354">
        <v>634</v>
      </c>
      <c r="L3354">
        <v>79.983136638043007</v>
      </c>
      <c r="M3354">
        <v>634</v>
      </c>
      <c r="N3354">
        <v>1</v>
      </c>
      <c r="O3354">
        <v>75.669404709916407</v>
      </c>
      <c r="P3354">
        <v>634</v>
      </c>
      <c r="Q3354">
        <v>1</v>
      </c>
      <c r="R3354">
        <v>608</v>
      </c>
      <c r="S3354">
        <v>0.97850375800028899</v>
      </c>
      <c r="T3354">
        <v>42.446731850980697</v>
      </c>
      <c r="U3354">
        <v>0.76490791390869195</v>
      </c>
      <c r="V3354">
        <v>457</v>
      </c>
      <c r="W3354">
        <v>7.6193374979192596E-2</v>
      </c>
      <c r="X3354">
        <v>90</v>
      </c>
      <c r="Y3354">
        <v>632</v>
      </c>
      <c r="Z3354">
        <v>0.99898431320646597</v>
      </c>
      <c r="AA3354">
        <v>115.411513866654</v>
      </c>
      <c r="AB3354">
        <v>547</v>
      </c>
      <c r="AC3354">
        <v>0.91361020184592201</v>
      </c>
      <c r="AD3354">
        <v>85</v>
      </c>
      <c r="AE3354">
        <v>8.5374111360543403E-2</v>
      </c>
      <c r="AF3354">
        <v>2</v>
      </c>
      <c r="AG3354">
        <v>1.0156867935338699E-3</v>
      </c>
      <c r="AH3354">
        <v>4.0747525161815402E-4</v>
      </c>
      <c r="AI3354">
        <v>29</v>
      </c>
      <c r="AJ3354">
        <v>81.079703530003101</v>
      </c>
      <c r="AK3354">
        <v>634</v>
      </c>
      <c r="AL3354">
        <v>1</v>
      </c>
      <c r="AM3354">
        <v>0</v>
      </c>
      <c r="AN3354">
        <v>0</v>
      </c>
      <c r="AO3354">
        <v>0</v>
      </c>
      <c r="AP3354">
        <v>0</v>
      </c>
      <c r="AQ3354">
        <v>634</v>
      </c>
      <c r="AR3354">
        <v>0.999999999999999</v>
      </c>
      <c r="AS3354">
        <v>0</v>
      </c>
      <c r="AT3354">
        <v>0</v>
      </c>
      <c r="AU3354">
        <v>0</v>
      </c>
      <c r="AV3354">
        <v>0</v>
      </c>
      <c r="AW3354">
        <v>634</v>
      </c>
      <c r="AX3354">
        <v>1</v>
      </c>
      <c r="AY3354">
        <v>77.9646427844215</v>
      </c>
      <c r="AZ3354">
        <v>634</v>
      </c>
      <c r="BA3354">
        <v>1</v>
      </c>
      <c r="BB3354">
        <v>611</v>
      </c>
      <c r="BC3354">
        <v>0.97309261200640695</v>
      </c>
      <c r="BD3354">
        <v>23</v>
      </c>
      <c r="BE3354">
        <v>2.6907387993592199E-2</v>
      </c>
      <c r="BF3354">
        <v>72.824435568489903</v>
      </c>
      <c r="BG3354">
        <v>68.525474449230003</v>
      </c>
      <c r="BH3354">
        <v>70.935330142132003</v>
      </c>
      <c r="BI3354">
        <v>74.742485896744</v>
      </c>
    </row>
    <row r="3355" spans="1:61" x14ac:dyDescent="0.25">
      <c r="A3355" s="10" t="str">
        <f>VLOOKUP(D3355,'Index-Relations'!E:F,2,FALSE)</f>
        <v>ESG</v>
      </c>
      <c r="B3355" t="s">
        <v>3450</v>
      </c>
      <c r="C3355" s="53" t="s">
        <v>2760</v>
      </c>
      <c r="D3355" s="59" t="s">
        <v>3081</v>
      </c>
      <c r="E3355" s="59" t="s">
        <v>6771</v>
      </c>
      <c r="F3355" t="s">
        <v>2704</v>
      </c>
      <c r="G3355" t="s">
        <v>1388</v>
      </c>
      <c r="H3355" t="s">
        <v>1390</v>
      </c>
      <c r="I3355" s="52">
        <v>45658</v>
      </c>
      <c r="J3355" t="s">
        <v>2457</v>
      </c>
      <c r="K3355">
        <v>989</v>
      </c>
      <c r="L3355" s="73">
        <v>56.072680341805899</v>
      </c>
      <c r="M3355">
        <v>976</v>
      </c>
      <c r="N3355">
        <v>0.995018971623292</v>
      </c>
      <c r="O3355" s="73">
        <v>53.565625094907901</v>
      </c>
      <c r="P3355">
        <v>976</v>
      </c>
      <c r="Q3355">
        <v>0.995018971623292</v>
      </c>
      <c r="R3355">
        <v>931</v>
      </c>
      <c r="S3355">
        <v>0.96681409236258198</v>
      </c>
      <c r="T3355">
        <v>40.713105895208201</v>
      </c>
      <c r="U3355">
        <v>0.77573737044037205</v>
      </c>
      <c r="V3355">
        <v>685</v>
      </c>
      <c r="W3355">
        <v>8.4460975388915505E-2</v>
      </c>
      <c r="X3355">
        <v>138</v>
      </c>
      <c r="Y3355">
        <v>989</v>
      </c>
      <c r="Z3355">
        <v>0.999999999999999</v>
      </c>
      <c r="AA3355">
        <v>82.710416981865905</v>
      </c>
      <c r="AB3355">
        <v>825</v>
      </c>
      <c r="AC3355">
        <v>0.87708585359118796</v>
      </c>
      <c r="AD3355">
        <v>164</v>
      </c>
      <c r="AE3355">
        <v>0.122914146408811</v>
      </c>
      <c r="AF3355">
        <v>0</v>
      </c>
      <c r="AG3355">
        <v>5.5510000000000001E-17</v>
      </c>
      <c r="AH3355">
        <v>4.6077565495378104E-3</v>
      </c>
      <c r="AI3355">
        <v>72</v>
      </c>
      <c r="AJ3355" s="73">
        <v>57.730400180625999</v>
      </c>
      <c r="AK3355">
        <v>976</v>
      </c>
      <c r="AL3355">
        <v>0.995018971623292</v>
      </c>
      <c r="AM3355">
        <v>0</v>
      </c>
      <c r="AN3355">
        <v>0</v>
      </c>
      <c r="AO3355">
        <v>0</v>
      </c>
      <c r="AP3355">
        <v>0</v>
      </c>
      <c r="AQ3355">
        <v>989</v>
      </c>
      <c r="AR3355">
        <v>1</v>
      </c>
      <c r="AS3355">
        <v>0</v>
      </c>
      <c r="AT3355">
        <v>0</v>
      </c>
      <c r="AU3355">
        <v>0</v>
      </c>
      <c r="AV3355">
        <v>0</v>
      </c>
      <c r="AW3355">
        <v>989</v>
      </c>
      <c r="AX3355">
        <v>1</v>
      </c>
      <c r="AY3355" s="73">
        <v>55.358108131761</v>
      </c>
      <c r="AZ3355">
        <v>976</v>
      </c>
      <c r="BA3355">
        <v>0.995018971623292</v>
      </c>
      <c r="BB3355">
        <v>970</v>
      </c>
      <c r="BC3355">
        <v>0.98980481606861703</v>
      </c>
      <c r="BD3355">
        <v>19</v>
      </c>
      <c r="BE3355">
        <v>1.01951839313826E-2</v>
      </c>
      <c r="BF3355">
        <v>56.072680341805899</v>
      </c>
      <c r="BG3355">
        <v>53.565625094907901</v>
      </c>
      <c r="BH3355">
        <v>55.358108131761</v>
      </c>
      <c r="BI3355">
        <v>57.730400180625999</v>
      </c>
    </row>
    <row r="3356" spans="1:61" x14ac:dyDescent="0.25">
      <c r="A3356" s="10" t="str">
        <f>VLOOKUP(D3356,'Index-Relations'!E:F,2,FALSE)</f>
        <v>ESG</v>
      </c>
      <c r="B3356" t="s">
        <v>3450</v>
      </c>
      <c r="C3356" s="53" t="s">
        <v>2761</v>
      </c>
      <c r="D3356" s="59" t="s">
        <v>3081</v>
      </c>
      <c r="E3356" s="59" t="s">
        <v>6772</v>
      </c>
      <c r="F3356" t="s">
        <v>2704</v>
      </c>
      <c r="G3356" t="s">
        <v>1388</v>
      </c>
      <c r="H3356" t="s">
        <v>1390</v>
      </c>
      <c r="I3356" s="52">
        <v>45628</v>
      </c>
      <c r="J3356" t="s">
        <v>2457</v>
      </c>
      <c r="K3356">
        <v>921</v>
      </c>
      <c r="L3356" s="73">
        <v>57.367519421543001</v>
      </c>
      <c r="M3356">
        <v>916</v>
      </c>
      <c r="N3356">
        <v>0.99826861886193896</v>
      </c>
      <c r="O3356" s="73">
        <v>54.817155734234902</v>
      </c>
      <c r="P3356">
        <v>916</v>
      </c>
      <c r="Q3356">
        <v>0.99826861886193896</v>
      </c>
      <c r="R3356">
        <v>870</v>
      </c>
      <c r="S3356">
        <v>0.97278679273286095</v>
      </c>
      <c r="T3356">
        <v>40.753830503992198</v>
      </c>
      <c r="U3356">
        <v>0.78155820868517401</v>
      </c>
      <c r="V3356">
        <v>631</v>
      </c>
      <c r="W3356">
        <v>9.1527554075804707E-2</v>
      </c>
      <c r="X3356">
        <v>132</v>
      </c>
      <c r="Y3356">
        <v>921</v>
      </c>
      <c r="Z3356">
        <v>0.999999999999999</v>
      </c>
      <c r="AA3356">
        <v>78.717184250977297</v>
      </c>
      <c r="AB3356">
        <v>759</v>
      </c>
      <c r="AC3356">
        <v>0.87315484996735404</v>
      </c>
      <c r="AD3356">
        <v>162</v>
      </c>
      <c r="AE3356">
        <v>0.12684515003264599</v>
      </c>
      <c r="AF3356">
        <v>0</v>
      </c>
      <c r="AG3356">
        <v>0</v>
      </c>
      <c r="AH3356">
        <v>4.6739315886161099E-3</v>
      </c>
      <c r="AI3356">
        <v>65</v>
      </c>
      <c r="AJ3356" s="73">
        <v>59.099657795611897</v>
      </c>
      <c r="AK3356">
        <v>916</v>
      </c>
      <c r="AL3356">
        <v>0.99826861886193896</v>
      </c>
      <c r="AM3356">
        <v>0</v>
      </c>
      <c r="AN3356">
        <v>0</v>
      </c>
      <c r="AO3356">
        <v>0</v>
      </c>
      <c r="AP3356">
        <v>0</v>
      </c>
      <c r="AQ3356">
        <v>921</v>
      </c>
      <c r="AR3356">
        <v>1</v>
      </c>
      <c r="AS3356">
        <v>0</v>
      </c>
      <c r="AT3356">
        <v>0</v>
      </c>
      <c r="AU3356">
        <v>0</v>
      </c>
      <c r="AV3356">
        <v>0</v>
      </c>
      <c r="AW3356">
        <v>921</v>
      </c>
      <c r="AX3356">
        <v>1</v>
      </c>
      <c r="AY3356" s="73">
        <v>56.339216494010998</v>
      </c>
      <c r="AZ3356">
        <v>916</v>
      </c>
      <c r="BA3356">
        <v>0.99826861886193896</v>
      </c>
      <c r="BB3356">
        <v>903</v>
      </c>
      <c r="BC3356">
        <v>0.98698841485358502</v>
      </c>
      <c r="BD3356">
        <v>18</v>
      </c>
      <c r="BE3356">
        <v>1.30115851464148E-2</v>
      </c>
      <c r="BF3356">
        <v>57.367519421543001</v>
      </c>
      <c r="BG3356">
        <v>54.817155734234902</v>
      </c>
      <c r="BH3356">
        <v>56.339216494010998</v>
      </c>
      <c r="BI3356">
        <v>59.099657795611897</v>
      </c>
    </row>
    <row r="3357" spans="1:61" x14ac:dyDescent="0.25">
      <c r="A3357" s="10" t="str">
        <f>VLOOKUP(D3357,'Index-Relations'!E:F,2,FALSE)</f>
        <v>ESG</v>
      </c>
      <c r="B3357" t="s">
        <v>3450</v>
      </c>
      <c r="C3357" s="53" t="s">
        <v>2762</v>
      </c>
      <c r="D3357" s="59" t="s">
        <v>3081</v>
      </c>
      <c r="E3357" s="59" t="s">
        <v>6773</v>
      </c>
      <c r="F3357" t="s">
        <v>2704</v>
      </c>
      <c r="G3357" t="s">
        <v>1388</v>
      </c>
      <c r="H3357" t="s">
        <v>1390</v>
      </c>
      <c r="I3357" s="52">
        <v>45597</v>
      </c>
      <c r="J3357" t="s">
        <v>2457</v>
      </c>
      <c r="K3357">
        <v>921</v>
      </c>
      <c r="L3357" s="73">
        <v>57.319089441886</v>
      </c>
      <c r="M3357">
        <v>916</v>
      </c>
      <c r="N3357">
        <v>0.99852713967412698</v>
      </c>
      <c r="O3357" s="73">
        <v>54.839157165084899</v>
      </c>
      <c r="P3357">
        <v>916</v>
      </c>
      <c r="Q3357">
        <v>0.99852713967412698</v>
      </c>
      <c r="R3357">
        <v>870</v>
      </c>
      <c r="S3357">
        <v>0.97288201235150695</v>
      </c>
      <c r="T3357">
        <v>40.945160849369302</v>
      </c>
      <c r="U3357">
        <v>0.78567903913095205</v>
      </c>
      <c r="V3357">
        <v>631</v>
      </c>
      <c r="W3357">
        <v>9.2096369184042501E-2</v>
      </c>
      <c r="X3357">
        <v>132</v>
      </c>
      <c r="Y3357">
        <v>921</v>
      </c>
      <c r="Z3357">
        <v>0.999999999999999</v>
      </c>
      <c r="AA3357">
        <v>77.378133157474906</v>
      </c>
      <c r="AB3357">
        <v>751</v>
      </c>
      <c r="AC3357">
        <v>0.87010511841239102</v>
      </c>
      <c r="AD3357">
        <v>170</v>
      </c>
      <c r="AE3357">
        <v>0.12989488158760901</v>
      </c>
      <c r="AF3357">
        <v>0</v>
      </c>
      <c r="AG3357">
        <v>0</v>
      </c>
      <c r="AH3357">
        <v>4.6844808104250096E-3</v>
      </c>
      <c r="AI3357">
        <v>65</v>
      </c>
      <c r="AJ3357" s="73">
        <v>59.046629243075003</v>
      </c>
      <c r="AK3357">
        <v>916</v>
      </c>
      <c r="AL3357">
        <v>0.99852713967412698</v>
      </c>
      <c r="AM3357">
        <v>0</v>
      </c>
      <c r="AN3357">
        <v>0</v>
      </c>
      <c r="AO3357">
        <v>0</v>
      </c>
      <c r="AP3357">
        <v>0</v>
      </c>
      <c r="AQ3357">
        <v>921</v>
      </c>
      <c r="AR3357">
        <v>1</v>
      </c>
      <c r="AS3357">
        <v>0</v>
      </c>
      <c r="AT3357">
        <v>0</v>
      </c>
      <c r="AU3357">
        <v>0</v>
      </c>
      <c r="AV3357">
        <v>0</v>
      </c>
      <c r="AW3357">
        <v>921</v>
      </c>
      <c r="AX3357">
        <v>0.999999999999999</v>
      </c>
      <c r="AY3357" s="73">
        <v>56.300661931223999</v>
      </c>
      <c r="AZ3357">
        <v>916</v>
      </c>
      <c r="BA3357">
        <v>0.99852713967412698</v>
      </c>
      <c r="BB3357">
        <v>904</v>
      </c>
      <c r="BC3357">
        <v>0.98763737741366597</v>
      </c>
      <c r="BD3357">
        <v>17</v>
      </c>
      <c r="BE3357">
        <v>1.23626225863333E-2</v>
      </c>
      <c r="BF3357">
        <v>57.319089441886</v>
      </c>
      <c r="BG3357">
        <v>54.839157165084899</v>
      </c>
      <c r="BH3357">
        <v>56.300661931223999</v>
      </c>
      <c r="BI3357">
        <v>59.046629243075003</v>
      </c>
    </row>
    <row r="3358" spans="1:61" x14ac:dyDescent="0.25">
      <c r="A3358" s="10" t="str">
        <f>VLOOKUP(D3358,'Index-Relations'!E:F,2,FALSE)</f>
        <v>ESG</v>
      </c>
      <c r="B3358" t="s">
        <v>3450</v>
      </c>
      <c r="C3358" s="53" t="s">
        <v>2763</v>
      </c>
      <c r="D3358" s="59" t="s">
        <v>3081</v>
      </c>
      <c r="E3358" s="59" t="s">
        <v>6774</v>
      </c>
      <c r="F3358" t="s">
        <v>2704</v>
      </c>
      <c r="G3358" t="s">
        <v>1388</v>
      </c>
      <c r="H3358" t="s">
        <v>1390</v>
      </c>
      <c r="I3358" s="52">
        <v>45566</v>
      </c>
      <c r="J3358" t="s">
        <v>2457</v>
      </c>
      <c r="K3358">
        <v>921</v>
      </c>
      <c r="L3358" s="73">
        <v>56.809591698307898</v>
      </c>
      <c r="M3358">
        <v>916</v>
      </c>
      <c r="N3358">
        <v>0.99876156988130005</v>
      </c>
      <c r="O3358" s="73">
        <v>54.295467950734</v>
      </c>
      <c r="P3358">
        <v>916</v>
      </c>
      <c r="Q3358">
        <v>0.99876156988130005</v>
      </c>
      <c r="R3358">
        <v>870</v>
      </c>
      <c r="S3358">
        <v>0.97221250366173695</v>
      </c>
      <c r="T3358">
        <v>40.908495839931803</v>
      </c>
      <c r="U3358">
        <v>0.78576246784483395</v>
      </c>
      <c r="V3358">
        <v>631</v>
      </c>
      <c r="W3358">
        <v>9.4495411342918306E-2</v>
      </c>
      <c r="X3358">
        <v>131</v>
      </c>
      <c r="Y3358">
        <v>921</v>
      </c>
      <c r="Z3358">
        <v>1</v>
      </c>
      <c r="AA3358">
        <v>75.893305003380306</v>
      </c>
      <c r="AB3358">
        <v>748</v>
      </c>
      <c r="AC3358">
        <v>0.86763494730291102</v>
      </c>
      <c r="AD3358">
        <v>173</v>
      </c>
      <c r="AE3358">
        <v>0.13236505269709001</v>
      </c>
      <c r="AF3358">
        <v>0</v>
      </c>
      <c r="AG3358">
        <v>0</v>
      </c>
      <c r="AH3358">
        <v>4.7591655278277903E-3</v>
      </c>
      <c r="AI3358">
        <v>65</v>
      </c>
      <c r="AJ3358" s="73">
        <v>58.606353148758998</v>
      </c>
      <c r="AK3358">
        <v>916</v>
      </c>
      <c r="AL3358">
        <v>0.99876156988130005</v>
      </c>
      <c r="AM3358">
        <v>0</v>
      </c>
      <c r="AN3358">
        <v>0</v>
      </c>
      <c r="AO3358">
        <v>0</v>
      </c>
      <c r="AP3358">
        <v>0</v>
      </c>
      <c r="AQ3358">
        <v>921</v>
      </c>
      <c r="AR3358">
        <v>1</v>
      </c>
      <c r="AS3358">
        <v>0</v>
      </c>
      <c r="AT3358">
        <v>0</v>
      </c>
      <c r="AU3358">
        <v>0</v>
      </c>
      <c r="AV3358">
        <v>0</v>
      </c>
      <c r="AW3358">
        <v>921</v>
      </c>
      <c r="AX3358">
        <v>1</v>
      </c>
      <c r="AY3358" s="73">
        <v>55.791510369733899</v>
      </c>
      <c r="AZ3358">
        <v>916</v>
      </c>
      <c r="BA3358">
        <v>0.99876156988130005</v>
      </c>
      <c r="BB3358">
        <v>904</v>
      </c>
      <c r="BC3358">
        <v>0.98718332790077201</v>
      </c>
      <c r="BD3358">
        <v>17</v>
      </c>
      <c r="BE3358">
        <v>1.28166720992274E-2</v>
      </c>
      <c r="BF3358">
        <v>56.809591698307898</v>
      </c>
      <c r="BG3358">
        <v>54.295467950734</v>
      </c>
      <c r="BH3358">
        <v>55.791510369733899</v>
      </c>
      <c r="BI3358">
        <v>58.606353148758998</v>
      </c>
    </row>
    <row r="3359" spans="1:61" x14ac:dyDescent="0.25">
      <c r="A3359" s="10" t="str">
        <f>VLOOKUP(D3359,'Index-Relations'!E:F,2,FALSE)</f>
        <v>ESG</v>
      </c>
      <c r="B3359" t="s">
        <v>3450</v>
      </c>
      <c r="C3359" s="53" t="s">
        <v>2764</v>
      </c>
      <c r="D3359" s="59" t="s">
        <v>3081</v>
      </c>
      <c r="E3359" s="59" t="s">
        <v>6775</v>
      </c>
      <c r="F3359" t="s">
        <v>2704</v>
      </c>
      <c r="G3359" t="s">
        <v>1388</v>
      </c>
      <c r="H3359" t="s">
        <v>1390</v>
      </c>
      <c r="I3359" s="52">
        <v>45537</v>
      </c>
      <c r="J3359" t="s">
        <v>2457</v>
      </c>
      <c r="K3359">
        <v>990</v>
      </c>
      <c r="L3359" s="73">
        <v>56.819370653613902</v>
      </c>
      <c r="M3359">
        <v>986</v>
      </c>
      <c r="N3359">
        <v>0.99926009397848503</v>
      </c>
      <c r="O3359" s="73">
        <v>53.945939146575</v>
      </c>
      <c r="P3359">
        <v>986</v>
      </c>
      <c r="Q3359">
        <v>0.99926009397848503</v>
      </c>
      <c r="R3359">
        <v>935</v>
      </c>
      <c r="S3359">
        <v>0.96975400142286705</v>
      </c>
      <c r="T3359">
        <v>40.9184947857499</v>
      </c>
      <c r="U3359">
        <v>0.78457655374999802</v>
      </c>
      <c r="V3359">
        <v>690</v>
      </c>
      <c r="W3359">
        <v>0.100157003811549</v>
      </c>
      <c r="X3359">
        <v>149</v>
      </c>
      <c r="Y3359">
        <v>990</v>
      </c>
      <c r="Z3359">
        <v>1</v>
      </c>
      <c r="AA3359">
        <v>82.047129480679999</v>
      </c>
      <c r="AB3359">
        <v>787</v>
      </c>
      <c r="AC3359">
        <v>0.86228953721572299</v>
      </c>
      <c r="AD3359">
        <v>204</v>
      </c>
      <c r="AE3359">
        <v>0.13903834418310601</v>
      </c>
      <c r="AF3359">
        <v>-1</v>
      </c>
      <c r="AG3359">
        <v>0</v>
      </c>
      <c r="AH3359">
        <v>4.6082105567690603E-3</v>
      </c>
      <c r="AI3359">
        <v>66</v>
      </c>
      <c r="AJ3359" s="73">
        <v>58.804237359999</v>
      </c>
      <c r="AK3359">
        <v>986</v>
      </c>
      <c r="AL3359">
        <v>0.99926009397848503</v>
      </c>
      <c r="AM3359">
        <v>0</v>
      </c>
      <c r="AN3359">
        <v>0</v>
      </c>
      <c r="AO3359">
        <v>0</v>
      </c>
      <c r="AP3359">
        <v>0</v>
      </c>
      <c r="AQ3359">
        <v>990</v>
      </c>
      <c r="AR3359">
        <v>0.999999999999999</v>
      </c>
      <c r="AS3359">
        <v>0</v>
      </c>
      <c r="AT3359">
        <v>0</v>
      </c>
      <c r="AU3359">
        <v>0</v>
      </c>
      <c r="AV3359">
        <v>0</v>
      </c>
      <c r="AW3359">
        <v>990</v>
      </c>
      <c r="AX3359">
        <v>1</v>
      </c>
      <c r="AY3359" s="73">
        <v>55.867439814571902</v>
      </c>
      <c r="AZ3359">
        <v>986</v>
      </c>
      <c r="BA3359">
        <v>0.99926009397848503</v>
      </c>
      <c r="BB3359">
        <v>970</v>
      </c>
      <c r="BC3359">
        <v>0.98286049150760602</v>
      </c>
      <c r="BD3359">
        <v>20</v>
      </c>
      <c r="BE3359">
        <v>1.7139508492393801E-2</v>
      </c>
      <c r="BF3359">
        <v>56.819370653613902</v>
      </c>
      <c r="BG3359">
        <v>53.945939146575</v>
      </c>
      <c r="BH3359">
        <v>55.867439814571902</v>
      </c>
      <c r="BI3359">
        <v>58.804237359999</v>
      </c>
    </row>
    <row r="3360" spans="1:61" x14ac:dyDescent="0.25">
      <c r="A3360" s="10" t="str">
        <f>VLOOKUP(D3360,'Index-Relations'!E:F,2,FALSE)</f>
        <v>ESG</v>
      </c>
      <c r="B3360" t="s">
        <v>3450</v>
      </c>
      <c r="C3360" s="53" t="s">
        <v>3350</v>
      </c>
      <c r="D3360" s="59" t="s">
        <v>3081</v>
      </c>
      <c r="E3360" s="59" t="s">
        <v>6776</v>
      </c>
      <c r="F3360" t="s">
        <v>2704</v>
      </c>
      <c r="G3360" t="s">
        <v>1388</v>
      </c>
      <c r="H3360" t="s">
        <v>1390</v>
      </c>
      <c r="I3360" s="52">
        <v>45505</v>
      </c>
      <c r="J3360" t="s">
        <v>2457</v>
      </c>
      <c r="K3360">
        <v>991</v>
      </c>
      <c r="L3360" s="73">
        <v>56.584484470619898</v>
      </c>
      <c r="M3360">
        <v>987</v>
      </c>
      <c r="N3360">
        <v>0.99919110345355899</v>
      </c>
      <c r="O3360" s="73">
        <v>53.807461857195001</v>
      </c>
      <c r="P3360">
        <v>987</v>
      </c>
      <c r="Q3360">
        <v>0.99919110345355899</v>
      </c>
      <c r="R3360">
        <v>936</v>
      </c>
      <c r="S3360">
        <v>0.97038136040308798</v>
      </c>
      <c r="T3360">
        <v>40.924794408644502</v>
      </c>
      <c r="U3360">
        <v>0.79039341627413495</v>
      </c>
      <c r="V3360">
        <v>692</v>
      </c>
      <c r="W3360">
        <v>0.104386648996762</v>
      </c>
      <c r="X3360">
        <v>149</v>
      </c>
      <c r="Y3360">
        <v>991</v>
      </c>
      <c r="Z3360">
        <v>0.999999999999999</v>
      </c>
      <c r="AA3360">
        <v>81.596141343452203</v>
      </c>
      <c r="AB3360">
        <v>778</v>
      </c>
      <c r="AC3360">
        <v>0.86020024015345298</v>
      </c>
      <c r="AD3360">
        <v>213</v>
      </c>
      <c r="AE3360">
        <v>0.139799759846546</v>
      </c>
      <c r="AF3360">
        <v>0</v>
      </c>
      <c r="AG3360">
        <v>0</v>
      </c>
      <c r="AH3360">
        <v>4.5770371655166403E-3</v>
      </c>
      <c r="AI3360">
        <v>65</v>
      </c>
      <c r="AJ3360" s="73">
        <v>58.622404892424001</v>
      </c>
      <c r="AK3360">
        <v>987</v>
      </c>
      <c r="AL3360">
        <v>0.99919110345355899</v>
      </c>
      <c r="AM3360">
        <v>0</v>
      </c>
      <c r="AN3360">
        <v>0</v>
      </c>
      <c r="AO3360">
        <v>0</v>
      </c>
      <c r="AP3360">
        <v>0</v>
      </c>
      <c r="AQ3360">
        <v>991</v>
      </c>
      <c r="AR3360">
        <v>0.999999999999999</v>
      </c>
      <c r="AS3360">
        <v>0</v>
      </c>
      <c r="AT3360">
        <v>0</v>
      </c>
      <c r="AU3360">
        <v>0</v>
      </c>
      <c r="AV3360">
        <v>0</v>
      </c>
      <c r="AW3360">
        <v>991</v>
      </c>
      <c r="AX3360">
        <v>0.999999999999999</v>
      </c>
      <c r="AY3360" s="73">
        <v>55.548413717046998</v>
      </c>
      <c r="AZ3360">
        <v>987</v>
      </c>
      <c r="BA3360">
        <v>0.99919110345355899</v>
      </c>
      <c r="BB3360">
        <v>971</v>
      </c>
      <c r="BC3360">
        <v>0.98422960530280301</v>
      </c>
      <c r="BD3360">
        <v>20</v>
      </c>
      <c r="BE3360">
        <v>1.57703946971967E-2</v>
      </c>
      <c r="BF3360">
        <v>56.584484470619898</v>
      </c>
      <c r="BG3360">
        <v>53.807461857195001</v>
      </c>
      <c r="BH3360">
        <v>55.548413717046998</v>
      </c>
      <c r="BI3360">
        <v>58.622404892424001</v>
      </c>
    </row>
    <row r="3361" spans="1:61" x14ac:dyDescent="0.25">
      <c r="A3361" s="10" t="str">
        <f>VLOOKUP(D3361,'Index-Relations'!E:F,2,FALSE)</f>
        <v>ESG</v>
      </c>
      <c r="B3361" t="s">
        <v>3450</v>
      </c>
      <c r="C3361" s="53" t="s">
        <v>2765</v>
      </c>
      <c r="D3361" s="59" t="s">
        <v>3081</v>
      </c>
      <c r="E3361" s="59" t="s">
        <v>6777</v>
      </c>
      <c r="F3361" t="s">
        <v>2704</v>
      </c>
      <c r="G3361" t="s">
        <v>1388</v>
      </c>
      <c r="H3361" t="s">
        <v>1390</v>
      </c>
      <c r="I3361" s="52">
        <v>45474</v>
      </c>
      <c r="J3361" t="s">
        <v>2457</v>
      </c>
      <c r="K3361">
        <v>991</v>
      </c>
      <c r="L3361" s="73">
        <v>56.710612102055002</v>
      </c>
      <c r="M3361">
        <v>987</v>
      </c>
      <c r="N3361">
        <v>0.99922825419918004</v>
      </c>
      <c r="O3361" s="73">
        <v>53.940244788279998</v>
      </c>
      <c r="P3361">
        <v>987</v>
      </c>
      <c r="Q3361">
        <v>0.99922825419918004</v>
      </c>
      <c r="R3361">
        <v>936</v>
      </c>
      <c r="S3361">
        <v>0.96983001802036695</v>
      </c>
      <c r="T3361">
        <v>41.054617731506703</v>
      </c>
      <c r="U3361">
        <v>0.78580610646950599</v>
      </c>
      <c r="V3361">
        <v>689</v>
      </c>
      <c r="W3361">
        <v>0.103448263552116</v>
      </c>
      <c r="X3361">
        <v>149</v>
      </c>
      <c r="Y3361">
        <v>991</v>
      </c>
      <c r="Z3361">
        <v>0.999999999999999</v>
      </c>
      <c r="AA3361">
        <v>82.2319493212986</v>
      </c>
      <c r="AB3361">
        <v>760</v>
      </c>
      <c r="AC3361">
        <v>0.85063202325887499</v>
      </c>
      <c r="AD3361">
        <v>231</v>
      </c>
      <c r="AE3361">
        <v>0.14936797674112401</v>
      </c>
      <c r="AF3361">
        <v>0</v>
      </c>
      <c r="AG3361">
        <v>0</v>
      </c>
      <c r="AH3361">
        <v>4.5270739913322901E-3</v>
      </c>
      <c r="AI3361">
        <v>65</v>
      </c>
      <c r="AJ3361" s="73">
        <v>58.789452229227898</v>
      </c>
      <c r="AK3361">
        <v>987</v>
      </c>
      <c r="AL3361">
        <v>0.99922825419918004</v>
      </c>
      <c r="AM3361">
        <v>0</v>
      </c>
      <c r="AN3361">
        <v>0</v>
      </c>
      <c r="AO3361">
        <v>0</v>
      </c>
      <c r="AP3361">
        <v>0</v>
      </c>
      <c r="AQ3361">
        <v>991</v>
      </c>
      <c r="AR3361">
        <v>1</v>
      </c>
      <c r="AS3361">
        <v>0</v>
      </c>
      <c r="AT3361">
        <v>0</v>
      </c>
      <c r="AU3361">
        <v>0</v>
      </c>
      <c r="AV3361">
        <v>0</v>
      </c>
      <c r="AW3361">
        <v>991</v>
      </c>
      <c r="AX3361">
        <v>0.999999999999999</v>
      </c>
      <c r="AY3361" s="73">
        <v>55.717600563169903</v>
      </c>
      <c r="AZ3361">
        <v>987</v>
      </c>
      <c r="BA3361">
        <v>0.99922825419918004</v>
      </c>
      <c r="BB3361">
        <v>971</v>
      </c>
      <c r="BC3361">
        <v>0.98437970737601999</v>
      </c>
      <c r="BD3361">
        <v>20</v>
      </c>
      <c r="BE3361">
        <v>1.5620292623979799E-2</v>
      </c>
      <c r="BF3361">
        <v>56.710612102055002</v>
      </c>
      <c r="BG3361">
        <v>53.940244788279998</v>
      </c>
      <c r="BH3361">
        <v>55.717600563169903</v>
      </c>
      <c r="BI3361">
        <v>58.789452229227898</v>
      </c>
    </row>
    <row r="3362" spans="1:61" x14ac:dyDescent="0.25">
      <c r="A3362" s="10" t="str">
        <f>VLOOKUP(D3362,'Index-Relations'!E:F,2,FALSE)</f>
        <v>ESG</v>
      </c>
      <c r="B3362" t="s">
        <v>3450</v>
      </c>
      <c r="C3362" s="53" t="s">
        <v>2766</v>
      </c>
      <c r="D3362" s="59" t="s">
        <v>3081</v>
      </c>
      <c r="E3362" s="59" t="s">
        <v>6778</v>
      </c>
      <c r="F3362" t="s">
        <v>2704</v>
      </c>
      <c r="G3362" t="s">
        <v>1388</v>
      </c>
      <c r="H3362" t="s">
        <v>1390</v>
      </c>
      <c r="I3362" s="52">
        <v>45446</v>
      </c>
      <c r="J3362" t="s">
        <v>2457</v>
      </c>
      <c r="K3362">
        <v>982</v>
      </c>
      <c r="L3362" s="73">
        <v>57.5316674184809</v>
      </c>
      <c r="M3362">
        <v>979</v>
      </c>
      <c r="N3362">
        <v>0.99944144543587798</v>
      </c>
      <c r="O3362" s="73">
        <v>54.962305083375</v>
      </c>
      <c r="P3362">
        <v>979</v>
      </c>
      <c r="Q3362">
        <v>0.99944144543587798</v>
      </c>
      <c r="R3362">
        <v>942</v>
      </c>
      <c r="S3362">
        <v>0.97600584968501702</v>
      </c>
      <c r="T3362">
        <v>40.586508533014502</v>
      </c>
      <c r="U3362">
        <v>0.78291413982507096</v>
      </c>
      <c r="V3362">
        <v>677</v>
      </c>
      <c r="W3362">
        <v>9.7999161781162497E-2</v>
      </c>
      <c r="X3362">
        <v>145</v>
      </c>
      <c r="Y3362">
        <v>982</v>
      </c>
      <c r="Z3362">
        <v>0.999999999999999</v>
      </c>
      <c r="AA3362">
        <v>97.522636530338104</v>
      </c>
      <c r="AB3362">
        <v>740</v>
      </c>
      <c r="AC3362">
        <v>0.84473715178430897</v>
      </c>
      <c r="AD3362">
        <v>242</v>
      </c>
      <c r="AE3362">
        <v>0.15526284821569</v>
      </c>
      <c r="AF3362">
        <v>0</v>
      </c>
      <c r="AG3362">
        <v>2.4979999999999999E-16</v>
      </c>
      <c r="AH3362">
        <v>3.86814744852991E-3</v>
      </c>
      <c r="AI3362">
        <v>65</v>
      </c>
      <c r="AJ3362" s="73">
        <v>59.790009844665903</v>
      </c>
      <c r="AK3362">
        <v>979</v>
      </c>
      <c r="AL3362">
        <v>0.99944144543587798</v>
      </c>
      <c r="AM3362">
        <v>0</v>
      </c>
      <c r="AN3362">
        <v>0</v>
      </c>
      <c r="AO3362">
        <v>0</v>
      </c>
      <c r="AP3362">
        <v>0</v>
      </c>
      <c r="AQ3362">
        <v>982</v>
      </c>
      <c r="AR3362">
        <v>1</v>
      </c>
      <c r="AS3362">
        <v>0</v>
      </c>
      <c r="AT3362">
        <v>0</v>
      </c>
      <c r="AU3362">
        <v>0</v>
      </c>
      <c r="AV3362">
        <v>0</v>
      </c>
      <c r="AW3362">
        <v>982</v>
      </c>
      <c r="AX3362">
        <v>0.999999999999999</v>
      </c>
      <c r="AY3362" s="73">
        <v>56.063369792514003</v>
      </c>
      <c r="AZ3362">
        <v>979</v>
      </c>
      <c r="BA3362">
        <v>0.99944144543587798</v>
      </c>
      <c r="BB3362">
        <v>961</v>
      </c>
      <c r="BC3362">
        <v>0.97901918397948096</v>
      </c>
      <c r="BD3362">
        <v>21</v>
      </c>
      <c r="BE3362">
        <v>2.0980816020518701E-2</v>
      </c>
      <c r="BF3362">
        <v>57.5316674184809</v>
      </c>
      <c r="BG3362">
        <v>54.962305083375</v>
      </c>
      <c r="BH3362">
        <v>56.063369792514003</v>
      </c>
      <c r="BI3362">
        <v>59.790009844665903</v>
      </c>
    </row>
    <row r="3363" spans="1:61" x14ac:dyDescent="0.25">
      <c r="A3363" s="10" t="str">
        <f>VLOOKUP(D3363,'Index-Relations'!E:F,2,FALSE)</f>
        <v>ESG</v>
      </c>
      <c r="B3363" t="s">
        <v>3450</v>
      </c>
      <c r="C3363" s="53" t="s">
        <v>2767</v>
      </c>
      <c r="D3363" s="59" t="s">
        <v>3081</v>
      </c>
      <c r="E3363" s="59" t="s">
        <v>6779</v>
      </c>
      <c r="F3363" t="s">
        <v>2704</v>
      </c>
      <c r="G3363" t="s">
        <v>1388</v>
      </c>
      <c r="H3363" t="s">
        <v>1390</v>
      </c>
      <c r="I3363" s="52">
        <v>45413</v>
      </c>
      <c r="J3363" t="s">
        <v>2457</v>
      </c>
      <c r="K3363">
        <v>983</v>
      </c>
      <c r="L3363" s="73">
        <v>57.587422028016</v>
      </c>
      <c r="M3363">
        <v>979</v>
      </c>
      <c r="N3363">
        <v>0.99914349749092202</v>
      </c>
      <c r="O3363" s="73">
        <v>54.898416963004003</v>
      </c>
      <c r="P3363">
        <v>979</v>
      </c>
      <c r="Q3363">
        <v>0.99914349749092202</v>
      </c>
      <c r="R3363">
        <v>942</v>
      </c>
      <c r="S3363">
        <v>0.97434164567744996</v>
      </c>
      <c r="T3363">
        <v>40.664897568046001</v>
      </c>
      <c r="U3363">
        <v>0.77923788448722697</v>
      </c>
      <c r="V3363">
        <v>677</v>
      </c>
      <c r="W3363">
        <v>9.8059348471314894E-2</v>
      </c>
      <c r="X3363">
        <v>146</v>
      </c>
      <c r="Y3363">
        <v>982</v>
      </c>
      <c r="Z3363">
        <v>0.99971386038716203</v>
      </c>
      <c r="AA3363">
        <v>99.309372874549098</v>
      </c>
      <c r="AB3363">
        <v>733</v>
      </c>
      <c r="AC3363">
        <v>0.84129344582370302</v>
      </c>
      <c r="AD3363">
        <v>249</v>
      </c>
      <c r="AE3363">
        <v>0.15842041456346001</v>
      </c>
      <c r="AF3363">
        <v>1</v>
      </c>
      <c r="AG3363">
        <v>2.8613961283641099E-4</v>
      </c>
      <c r="AH3363">
        <v>3.7759833380425702E-3</v>
      </c>
      <c r="AI3363">
        <v>65</v>
      </c>
      <c r="AJ3363" s="73">
        <v>59.953124931942902</v>
      </c>
      <c r="AK3363">
        <v>979</v>
      </c>
      <c r="AL3363">
        <v>0.99914349749092202</v>
      </c>
      <c r="AM3363">
        <v>0</v>
      </c>
      <c r="AN3363">
        <v>0</v>
      </c>
      <c r="AO3363">
        <v>0</v>
      </c>
      <c r="AP3363">
        <v>0</v>
      </c>
      <c r="AQ3363">
        <v>982</v>
      </c>
      <c r="AR3363">
        <v>0.99971386038716203</v>
      </c>
      <c r="AS3363">
        <v>0</v>
      </c>
      <c r="AT3363">
        <v>0</v>
      </c>
      <c r="AU3363">
        <v>0</v>
      </c>
      <c r="AV3363">
        <v>0</v>
      </c>
      <c r="AW3363">
        <v>982</v>
      </c>
      <c r="AX3363">
        <v>0.99971386038716303</v>
      </c>
      <c r="AY3363" s="73">
        <v>56.011808187278902</v>
      </c>
      <c r="AZ3363">
        <v>979</v>
      </c>
      <c r="BA3363">
        <v>0.99914349749092202</v>
      </c>
      <c r="BB3363">
        <v>959</v>
      </c>
      <c r="BC3363">
        <v>0.97721365000289695</v>
      </c>
      <c r="BD3363">
        <v>23</v>
      </c>
      <c r="BE3363">
        <v>2.2500210384265099E-2</v>
      </c>
      <c r="BF3363">
        <v>57.587422028016</v>
      </c>
      <c r="BG3363">
        <v>54.898416963004003</v>
      </c>
      <c r="BH3363">
        <v>56.011808187278902</v>
      </c>
      <c r="BI3363">
        <v>59.953124931942902</v>
      </c>
    </row>
    <row r="3364" spans="1:61" x14ac:dyDescent="0.25">
      <c r="A3364" s="10" t="str">
        <f>VLOOKUP(D3364,'Index-Relations'!E:F,2,FALSE)</f>
        <v>ESG</v>
      </c>
      <c r="B3364" t="s">
        <v>3450</v>
      </c>
      <c r="C3364" s="53" t="s">
        <v>2768</v>
      </c>
      <c r="D3364" s="59" t="s">
        <v>3081</v>
      </c>
      <c r="E3364" s="59" t="s">
        <v>6780</v>
      </c>
      <c r="F3364" t="s">
        <v>2704</v>
      </c>
      <c r="G3364" t="s">
        <v>1388</v>
      </c>
      <c r="H3364" t="s">
        <v>1390</v>
      </c>
      <c r="I3364" s="52">
        <v>45383</v>
      </c>
      <c r="J3364" t="s">
        <v>2457</v>
      </c>
      <c r="K3364">
        <v>982</v>
      </c>
      <c r="L3364">
        <v>63.334541227217599</v>
      </c>
      <c r="M3364">
        <v>978</v>
      </c>
      <c r="N3364">
        <v>0.99922913777617095</v>
      </c>
      <c r="O3364">
        <v>59.460737646894302</v>
      </c>
      <c r="P3364">
        <v>978</v>
      </c>
      <c r="Q3364">
        <v>0.99922913777617095</v>
      </c>
      <c r="R3364">
        <v>942</v>
      </c>
      <c r="S3364">
        <v>0.97456673121050696</v>
      </c>
      <c r="T3364">
        <v>40.827226783605802</v>
      </c>
      <c r="U3364">
        <v>0.77999514628340805</v>
      </c>
      <c r="V3364">
        <v>677</v>
      </c>
      <c r="W3364">
        <v>9.8511598263476302E-2</v>
      </c>
      <c r="X3364">
        <v>146</v>
      </c>
      <c r="Y3364">
        <v>982</v>
      </c>
      <c r="Z3364">
        <v>1</v>
      </c>
      <c r="AA3364">
        <v>98.682107695819994</v>
      </c>
      <c r="AB3364">
        <v>733</v>
      </c>
      <c r="AC3364">
        <v>0.84263807781064004</v>
      </c>
      <c r="AD3364">
        <v>249</v>
      </c>
      <c r="AE3364">
        <v>0.15736192218935999</v>
      </c>
      <c r="AF3364">
        <v>0</v>
      </c>
      <c r="AG3364">
        <v>0</v>
      </c>
      <c r="AH3364">
        <v>3.7844956659962999E-3</v>
      </c>
      <c r="AI3364">
        <v>65</v>
      </c>
      <c r="AJ3364">
        <v>65.789773625045498</v>
      </c>
      <c r="AK3364">
        <v>978</v>
      </c>
      <c r="AL3364">
        <v>0.99922913777617095</v>
      </c>
      <c r="AM3364">
        <v>0</v>
      </c>
      <c r="AN3364">
        <v>0</v>
      </c>
      <c r="AO3364">
        <v>0</v>
      </c>
      <c r="AP3364">
        <v>0</v>
      </c>
      <c r="AQ3364">
        <v>982</v>
      </c>
      <c r="AR3364">
        <v>0.999999999999999</v>
      </c>
      <c r="AS3364">
        <v>0</v>
      </c>
      <c r="AT3364">
        <v>0</v>
      </c>
      <c r="AU3364">
        <v>0</v>
      </c>
      <c r="AV3364">
        <v>0</v>
      </c>
      <c r="AW3364">
        <v>982</v>
      </c>
      <c r="AX3364">
        <v>0.999999999999999</v>
      </c>
      <c r="AY3364">
        <v>61.195413669262898</v>
      </c>
      <c r="AZ3364">
        <v>978</v>
      </c>
      <c r="BA3364">
        <v>0.99922913777617095</v>
      </c>
      <c r="BB3364">
        <v>959</v>
      </c>
      <c r="BC3364">
        <v>0.97801373796179203</v>
      </c>
      <c r="BD3364">
        <v>23</v>
      </c>
      <c r="BE3364">
        <v>2.1986262038207902E-2</v>
      </c>
      <c r="BF3364">
        <v>57.982783704581898</v>
      </c>
      <c r="BG3364">
        <v>55.176695579128904</v>
      </c>
      <c r="BH3364">
        <v>56.412426069467998</v>
      </c>
      <c r="BI3364">
        <v>60.4178379882119</v>
      </c>
    </row>
    <row r="3365" spans="1:61" x14ac:dyDescent="0.25">
      <c r="A3365" s="10" t="str">
        <f>VLOOKUP(D3365,'Index-Relations'!E:F,2,FALSE)</f>
        <v>ESG</v>
      </c>
      <c r="B3365" t="s">
        <v>3450</v>
      </c>
      <c r="C3365" s="53" t="s">
        <v>2769</v>
      </c>
      <c r="D3365" s="59" t="s">
        <v>3081</v>
      </c>
      <c r="E3365" s="59" t="s">
        <v>6781</v>
      </c>
      <c r="F3365" t="s">
        <v>2704</v>
      </c>
      <c r="G3365" t="s">
        <v>1388</v>
      </c>
      <c r="H3365" t="s">
        <v>1390</v>
      </c>
      <c r="I3365" s="52">
        <v>45352</v>
      </c>
      <c r="J3365" t="s">
        <v>2457</v>
      </c>
      <c r="K3365">
        <v>1048</v>
      </c>
      <c r="L3365">
        <v>61.977863437334697</v>
      </c>
      <c r="M3365">
        <v>1026</v>
      </c>
      <c r="N3365">
        <v>0.99576548020852595</v>
      </c>
      <c r="O3365">
        <v>58.147912718643802</v>
      </c>
      <c r="P3365">
        <v>1026</v>
      </c>
      <c r="Q3365">
        <v>0.99576548020852595</v>
      </c>
      <c r="R3365">
        <v>958</v>
      </c>
      <c r="S3365">
        <v>0.95020653607435002</v>
      </c>
      <c r="T3365">
        <v>40.724194935730402</v>
      </c>
      <c r="U3365">
        <v>0.735171517227445</v>
      </c>
      <c r="V3365">
        <v>698</v>
      </c>
      <c r="W3365">
        <v>8.0068993388035303E-2</v>
      </c>
      <c r="X3365">
        <v>132</v>
      </c>
      <c r="Y3365">
        <v>1023</v>
      </c>
      <c r="Z3365">
        <v>0.99265884065107701</v>
      </c>
      <c r="AA3365">
        <v>97.017143741275802</v>
      </c>
      <c r="AB3365">
        <v>748</v>
      </c>
      <c r="AC3365">
        <v>0.82879485234541805</v>
      </c>
      <c r="AD3365">
        <v>273</v>
      </c>
      <c r="AE3365">
        <v>0.16339709769102601</v>
      </c>
      <c r="AF3365">
        <v>27</v>
      </c>
      <c r="AG3365">
        <v>7.8080499635551004E-3</v>
      </c>
      <c r="AH3365">
        <v>1.34544783340338E-3</v>
      </c>
      <c r="AI3365">
        <v>43</v>
      </c>
      <c r="AJ3365">
        <v>64.184634061085305</v>
      </c>
      <c r="AK3365">
        <v>1026</v>
      </c>
      <c r="AL3365">
        <v>0.99576548020852595</v>
      </c>
      <c r="AM3365">
        <v>0</v>
      </c>
      <c r="AN3365">
        <v>0</v>
      </c>
      <c r="AO3365">
        <v>0</v>
      </c>
      <c r="AP3365">
        <v>0</v>
      </c>
      <c r="AQ3365">
        <v>1048</v>
      </c>
      <c r="AR3365">
        <v>0.999999999999999</v>
      </c>
      <c r="AS3365">
        <v>0</v>
      </c>
      <c r="AT3365">
        <v>0</v>
      </c>
      <c r="AU3365">
        <v>0</v>
      </c>
      <c r="AV3365">
        <v>0</v>
      </c>
      <c r="AW3365">
        <v>1048</v>
      </c>
      <c r="AX3365">
        <v>0.999999999999999</v>
      </c>
      <c r="AY3365">
        <v>60.184895227814003</v>
      </c>
      <c r="AZ3365">
        <v>1026</v>
      </c>
      <c r="BA3365">
        <v>0.99576548020852595</v>
      </c>
      <c r="BB3365">
        <v>1026</v>
      </c>
      <c r="BC3365">
        <v>0.98236491050767605</v>
      </c>
      <c r="BD3365">
        <v>22</v>
      </c>
      <c r="BE3365">
        <v>1.7635089492323501E-2</v>
      </c>
      <c r="BF3365">
        <v>56.907763416688603</v>
      </c>
      <c r="BG3365">
        <v>54.201927655401398</v>
      </c>
      <c r="BH3365">
        <v>55.607875837151198</v>
      </c>
      <c r="BI3365">
        <v>59.149638962189798</v>
      </c>
    </row>
    <row r="3366" spans="1:61" x14ac:dyDescent="0.25">
      <c r="A3366" s="10" t="str">
        <f>VLOOKUP(D3366,'Index-Relations'!E:F,2,FALSE)</f>
        <v>ESG</v>
      </c>
      <c r="B3366" t="s">
        <v>3450</v>
      </c>
      <c r="C3366" s="53" t="s">
        <v>2770</v>
      </c>
      <c r="D3366" s="59" t="s">
        <v>3081</v>
      </c>
      <c r="E3366" s="59" t="s">
        <v>6782</v>
      </c>
      <c r="F3366" t="s">
        <v>2704</v>
      </c>
      <c r="G3366" t="s">
        <v>1388</v>
      </c>
      <c r="H3366" t="s">
        <v>1390</v>
      </c>
      <c r="I3366" s="52">
        <v>45323</v>
      </c>
      <c r="J3366" t="s">
        <v>2457</v>
      </c>
      <c r="K3366">
        <v>1048</v>
      </c>
      <c r="L3366">
        <v>62.170619671423502</v>
      </c>
      <c r="M3366">
        <v>1025</v>
      </c>
      <c r="N3366">
        <v>0.99528328343670802</v>
      </c>
      <c r="O3366">
        <v>58.331289266621503</v>
      </c>
      <c r="P3366">
        <v>1025</v>
      </c>
      <c r="Q3366">
        <v>0.99528328343670802</v>
      </c>
      <c r="R3366">
        <v>958</v>
      </c>
      <c r="S3366">
        <v>0.95348250159054404</v>
      </c>
      <c r="T3366">
        <v>40.6425190884231</v>
      </c>
      <c r="U3366">
        <v>0.73520791868759805</v>
      </c>
      <c r="V3366">
        <v>696</v>
      </c>
      <c r="W3366">
        <v>7.9456282473837694E-2</v>
      </c>
      <c r="X3366">
        <v>126</v>
      </c>
      <c r="Y3366">
        <v>1023</v>
      </c>
      <c r="Z3366">
        <v>0.99273897289887203</v>
      </c>
      <c r="AA3366">
        <v>100.88083205678601</v>
      </c>
      <c r="AB3366">
        <v>747</v>
      </c>
      <c r="AC3366">
        <v>0.83218297888298098</v>
      </c>
      <c r="AD3366">
        <v>274</v>
      </c>
      <c r="AE3366">
        <v>0.16006850689160401</v>
      </c>
      <c r="AF3366">
        <v>27</v>
      </c>
      <c r="AG3366">
        <v>7.7485142254137204E-3</v>
      </c>
      <c r="AH3366">
        <v>1.35872172315931E-3</v>
      </c>
      <c r="AI3366">
        <v>42</v>
      </c>
      <c r="AJ3366">
        <v>64.289906350004202</v>
      </c>
      <c r="AK3366">
        <v>1025</v>
      </c>
      <c r="AL3366">
        <v>0.99528328343670802</v>
      </c>
      <c r="AM3366">
        <v>0</v>
      </c>
      <c r="AN3366">
        <v>0</v>
      </c>
      <c r="AO3366">
        <v>0</v>
      </c>
      <c r="AP3366">
        <v>0</v>
      </c>
      <c r="AQ3366">
        <v>1048</v>
      </c>
      <c r="AR3366">
        <v>1</v>
      </c>
      <c r="AS3366">
        <v>0</v>
      </c>
      <c r="AT3366">
        <v>0</v>
      </c>
      <c r="AU3366">
        <v>0</v>
      </c>
      <c r="AV3366">
        <v>0</v>
      </c>
      <c r="AW3366">
        <v>1048</v>
      </c>
      <c r="AX3366">
        <v>1</v>
      </c>
      <c r="AY3366">
        <v>60.5059292556477</v>
      </c>
      <c r="AZ3366">
        <v>1025</v>
      </c>
      <c r="BA3366">
        <v>0.99528328343670802</v>
      </c>
      <c r="BB3366">
        <v>1025</v>
      </c>
      <c r="BC3366">
        <v>0.98118309771829504</v>
      </c>
      <c r="BD3366">
        <v>23</v>
      </c>
      <c r="BE3366">
        <v>1.8816902281704101E-2</v>
      </c>
      <c r="BF3366">
        <v>57.104348602990498</v>
      </c>
      <c r="BG3366">
        <v>54.3733001844721</v>
      </c>
      <c r="BH3366">
        <v>55.944013371712302</v>
      </c>
      <c r="BI3366">
        <v>59.255307248777797</v>
      </c>
    </row>
    <row r="3367" spans="1:61" x14ac:dyDescent="0.25">
      <c r="A3367" s="10" t="str">
        <f>VLOOKUP(D3367,'Index-Relations'!E:F,2,FALSE)</f>
        <v>ESG</v>
      </c>
      <c r="B3367" t="s">
        <v>3450</v>
      </c>
      <c r="C3367" s="53" t="s">
        <v>2760</v>
      </c>
      <c r="D3367" s="59" t="s">
        <v>3082</v>
      </c>
      <c r="E3367" s="59" t="s">
        <v>6783</v>
      </c>
      <c r="F3367" t="s">
        <v>2607</v>
      </c>
      <c r="G3367" t="s">
        <v>1392</v>
      </c>
      <c r="H3367" t="s">
        <v>1394</v>
      </c>
      <c r="I3367" s="52">
        <v>45658</v>
      </c>
      <c r="J3367" t="s">
        <v>2457</v>
      </c>
      <c r="K3367">
        <v>750</v>
      </c>
      <c r="L3367" s="73">
        <v>58.569186412424997</v>
      </c>
      <c r="M3367">
        <v>742</v>
      </c>
      <c r="N3367">
        <v>0.99706103245024802</v>
      </c>
      <c r="O3367" s="73">
        <v>55.770831681699903</v>
      </c>
      <c r="P3367">
        <v>742</v>
      </c>
      <c r="Q3367">
        <v>0.99706103245024802</v>
      </c>
      <c r="R3367">
        <v>705</v>
      </c>
      <c r="S3367">
        <v>0.96942760986516796</v>
      </c>
      <c r="T3367">
        <v>38.107063330525101</v>
      </c>
      <c r="U3367">
        <v>0.77614430120290601</v>
      </c>
      <c r="V3367">
        <v>486</v>
      </c>
      <c r="W3367">
        <v>2.99686849771236E-2</v>
      </c>
      <c r="X3367">
        <v>82</v>
      </c>
      <c r="Y3367">
        <v>750</v>
      </c>
      <c r="Z3367">
        <v>1</v>
      </c>
      <c r="AA3367">
        <v>66.802300128297304</v>
      </c>
      <c r="AB3367">
        <v>618</v>
      </c>
      <c r="AC3367">
        <v>0.88838173201104198</v>
      </c>
      <c r="AD3367">
        <v>132</v>
      </c>
      <c r="AE3367">
        <v>0.11161826798895801</v>
      </c>
      <c r="AF3367">
        <v>0</v>
      </c>
      <c r="AG3367">
        <v>0</v>
      </c>
      <c r="AH3367">
        <v>3.5842825656413001E-3</v>
      </c>
      <c r="AI3367">
        <v>42</v>
      </c>
      <c r="AJ3367" s="73">
        <v>59.787312575000001</v>
      </c>
      <c r="AK3367">
        <v>742</v>
      </c>
      <c r="AL3367">
        <v>0.99706103245024802</v>
      </c>
      <c r="AM3367">
        <v>0</v>
      </c>
      <c r="AN3367">
        <v>0</v>
      </c>
      <c r="AO3367">
        <v>0</v>
      </c>
      <c r="AP3367">
        <v>0</v>
      </c>
      <c r="AQ3367">
        <v>750</v>
      </c>
      <c r="AR3367">
        <v>1</v>
      </c>
      <c r="AS3367">
        <v>0</v>
      </c>
      <c r="AT3367">
        <v>0</v>
      </c>
      <c r="AU3367">
        <v>0</v>
      </c>
      <c r="AV3367">
        <v>0</v>
      </c>
      <c r="AW3367">
        <v>750</v>
      </c>
      <c r="AX3367">
        <v>1</v>
      </c>
      <c r="AY3367" s="73">
        <v>58.015037963753997</v>
      </c>
      <c r="AZ3367">
        <v>742</v>
      </c>
      <c r="BA3367">
        <v>0.99706103245024802</v>
      </c>
      <c r="BB3367">
        <v>733</v>
      </c>
      <c r="BC3367">
        <v>0.98984576787817402</v>
      </c>
      <c r="BD3367">
        <v>17</v>
      </c>
      <c r="BE3367">
        <v>1.0154232121825301E-2</v>
      </c>
      <c r="BF3367">
        <v>58.569186412424997</v>
      </c>
      <c r="BG3367">
        <v>55.770831681699903</v>
      </c>
      <c r="BH3367">
        <v>58.015037963753997</v>
      </c>
      <c r="BI3367">
        <v>59.787312575000001</v>
      </c>
    </row>
    <row r="3368" spans="1:61" x14ac:dyDescent="0.25">
      <c r="A3368" s="10" t="str">
        <f>VLOOKUP(D3368,'Index-Relations'!E:F,2,FALSE)</f>
        <v>ESG</v>
      </c>
      <c r="B3368" t="s">
        <v>3450</v>
      </c>
      <c r="C3368" s="53" t="s">
        <v>2761</v>
      </c>
      <c r="D3368" s="59" t="s">
        <v>3082</v>
      </c>
      <c r="E3368" s="59" t="s">
        <v>6784</v>
      </c>
      <c r="F3368" t="s">
        <v>2607</v>
      </c>
      <c r="G3368" t="s">
        <v>1392</v>
      </c>
      <c r="H3368" t="s">
        <v>1394</v>
      </c>
      <c r="I3368" s="52">
        <v>45628</v>
      </c>
      <c r="J3368" t="s">
        <v>2457</v>
      </c>
      <c r="K3368">
        <v>720</v>
      </c>
      <c r="L3368" s="73">
        <v>59.690934313116898</v>
      </c>
      <c r="M3368">
        <v>717</v>
      </c>
      <c r="N3368">
        <v>0.99890793882790296</v>
      </c>
      <c r="O3368" s="73">
        <v>56.821746447308897</v>
      </c>
      <c r="P3368">
        <v>717</v>
      </c>
      <c r="Q3368">
        <v>0.99890793882790296</v>
      </c>
      <c r="R3368">
        <v>675</v>
      </c>
      <c r="S3368">
        <v>0.97227516507346701</v>
      </c>
      <c r="T3368">
        <v>37.971263010697399</v>
      </c>
      <c r="U3368">
        <v>0.782439061249533</v>
      </c>
      <c r="V3368">
        <v>461</v>
      </c>
      <c r="W3368">
        <v>3.2998988616766402E-2</v>
      </c>
      <c r="X3368">
        <v>77</v>
      </c>
      <c r="Y3368">
        <v>720</v>
      </c>
      <c r="Z3368">
        <v>0.999999999999999</v>
      </c>
      <c r="AA3368">
        <v>64.205550385045697</v>
      </c>
      <c r="AB3368">
        <v>589</v>
      </c>
      <c r="AC3368">
        <v>0.88599926175375798</v>
      </c>
      <c r="AD3368">
        <v>131</v>
      </c>
      <c r="AE3368">
        <v>0.114000738246241</v>
      </c>
      <c r="AF3368">
        <v>0</v>
      </c>
      <c r="AG3368">
        <v>0</v>
      </c>
      <c r="AH3368">
        <v>4.7052640961426397E-3</v>
      </c>
      <c r="AI3368">
        <v>38</v>
      </c>
      <c r="AJ3368" s="73">
        <v>61.053825626292998</v>
      </c>
      <c r="AK3368">
        <v>717</v>
      </c>
      <c r="AL3368">
        <v>0.99890793882790296</v>
      </c>
      <c r="AM3368">
        <v>0</v>
      </c>
      <c r="AN3368">
        <v>0</v>
      </c>
      <c r="AO3368">
        <v>0</v>
      </c>
      <c r="AP3368">
        <v>0</v>
      </c>
      <c r="AQ3368">
        <v>720</v>
      </c>
      <c r="AR3368">
        <v>0.999999999999999</v>
      </c>
      <c r="AS3368">
        <v>0</v>
      </c>
      <c r="AT3368">
        <v>0</v>
      </c>
      <c r="AU3368">
        <v>0</v>
      </c>
      <c r="AV3368">
        <v>0</v>
      </c>
      <c r="AW3368">
        <v>720</v>
      </c>
      <c r="AX3368">
        <v>0.999999999999999</v>
      </c>
      <c r="AY3368" s="73">
        <v>58.826048063682002</v>
      </c>
      <c r="AZ3368">
        <v>717</v>
      </c>
      <c r="BA3368">
        <v>0.99890793882790296</v>
      </c>
      <c r="BB3368">
        <v>706</v>
      </c>
      <c r="BC3368">
        <v>0.98812866719985004</v>
      </c>
      <c r="BD3368">
        <v>14</v>
      </c>
      <c r="BE3368">
        <v>1.1871332800148999E-2</v>
      </c>
      <c r="BF3368">
        <v>59.690934313116898</v>
      </c>
      <c r="BG3368">
        <v>56.821746447308897</v>
      </c>
      <c r="BH3368">
        <v>58.826048063682002</v>
      </c>
      <c r="BI3368">
        <v>61.053825626292998</v>
      </c>
    </row>
    <row r="3369" spans="1:61" x14ac:dyDescent="0.25">
      <c r="A3369" s="10" t="str">
        <f>VLOOKUP(D3369,'Index-Relations'!E:F,2,FALSE)</f>
        <v>ESG</v>
      </c>
      <c r="B3369" t="s">
        <v>3450</v>
      </c>
      <c r="C3369" s="53" t="s">
        <v>2762</v>
      </c>
      <c r="D3369" s="59" t="s">
        <v>3082</v>
      </c>
      <c r="E3369" s="59" t="s">
        <v>6785</v>
      </c>
      <c r="F3369" t="s">
        <v>2607</v>
      </c>
      <c r="G3369" t="s">
        <v>1392</v>
      </c>
      <c r="H3369" t="s">
        <v>1394</v>
      </c>
      <c r="I3369" s="52">
        <v>45597</v>
      </c>
      <c r="J3369" t="s">
        <v>2457</v>
      </c>
      <c r="K3369">
        <v>720</v>
      </c>
      <c r="L3369" s="73">
        <v>59.595671427077903</v>
      </c>
      <c r="M3369">
        <v>717</v>
      </c>
      <c r="N3369">
        <v>0.99906597934966102</v>
      </c>
      <c r="O3369" s="73">
        <v>56.838645231795901</v>
      </c>
      <c r="P3369">
        <v>717</v>
      </c>
      <c r="Q3369">
        <v>0.99906597934966102</v>
      </c>
      <c r="R3369">
        <v>675</v>
      </c>
      <c r="S3369">
        <v>0.97282075972258097</v>
      </c>
      <c r="T3369">
        <v>38.217969872188398</v>
      </c>
      <c r="U3369">
        <v>0.78522495014111304</v>
      </c>
      <c r="V3369">
        <v>461</v>
      </c>
      <c r="W3369">
        <v>3.3597075736261799E-2</v>
      </c>
      <c r="X3369">
        <v>78</v>
      </c>
      <c r="Y3369">
        <v>720</v>
      </c>
      <c r="Z3369">
        <v>1</v>
      </c>
      <c r="AA3369">
        <v>63.396346070016001</v>
      </c>
      <c r="AB3369">
        <v>579</v>
      </c>
      <c r="AC3369">
        <v>0.88241555140011096</v>
      </c>
      <c r="AD3369">
        <v>141</v>
      </c>
      <c r="AE3369">
        <v>0.11758444859988799</v>
      </c>
      <c r="AF3369">
        <v>0</v>
      </c>
      <c r="AG3369">
        <v>0</v>
      </c>
      <c r="AH3369">
        <v>4.5722969313479796E-3</v>
      </c>
      <c r="AI3369">
        <v>38</v>
      </c>
      <c r="AJ3369" s="73">
        <v>60.935056311860997</v>
      </c>
      <c r="AK3369">
        <v>717</v>
      </c>
      <c r="AL3369">
        <v>0.99906597934966102</v>
      </c>
      <c r="AM3369">
        <v>0</v>
      </c>
      <c r="AN3369">
        <v>0</v>
      </c>
      <c r="AO3369">
        <v>0</v>
      </c>
      <c r="AP3369">
        <v>0</v>
      </c>
      <c r="AQ3369">
        <v>720</v>
      </c>
      <c r="AR3369">
        <v>1</v>
      </c>
      <c r="AS3369">
        <v>0</v>
      </c>
      <c r="AT3369">
        <v>0</v>
      </c>
      <c r="AU3369">
        <v>0</v>
      </c>
      <c r="AV3369">
        <v>0</v>
      </c>
      <c r="AW3369">
        <v>720</v>
      </c>
      <c r="AX3369">
        <v>0.999999999999999</v>
      </c>
      <c r="AY3369" s="73">
        <v>58.728013628299898</v>
      </c>
      <c r="AZ3369">
        <v>717</v>
      </c>
      <c r="BA3369">
        <v>0.99906597934966102</v>
      </c>
      <c r="BB3369">
        <v>707</v>
      </c>
      <c r="BC3369">
        <v>0.98864006149445105</v>
      </c>
      <c r="BD3369">
        <v>13</v>
      </c>
      <c r="BE3369">
        <v>1.13599385055481E-2</v>
      </c>
      <c r="BF3369">
        <v>59.595671427077903</v>
      </c>
      <c r="BG3369">
        <v>56.838645231795901</v>
      </c>
      <c r="BH3369">
        <v>58.728013628299898</v>
      </c>
      <c r="BI3369">
        <v>60.935056311860997</v>
      </c>
    </row>
    <row r="3370" spans="1:61" x14ac:dyDescent="0.25">
      <c r="A3370" s="10" t="str">
        <f>VLOOKUP(D3370,'Index-Relations'!E:F,2,FALSE)</f>
        <v>ESG</v>
      </c>
      <c r="B3370" t="s">
        <v>3450</v>
      </c>
      <c r="C3370" s="53" t="s">
        <v>2763</v>
      </c>
      <c r="D3370" s="59" t="s">
        <v>3082</v>
      </c>
      <c r="E3370" s="59" t="s">
        <v>6786</v>
      </c>
      <c r="F3370" t="s">
        <v>2607</v>
      </c>
      <c r="G3370" t="s">
        <v>1392</v>
      </c>
      <c r="H3370" t="s">
        <v>1394</v>
      </c>
      <c r="I3370" s="52">
        <v>45566</v>
      </c>
      <c r="J3370" t="s">
        <v>2457</v>
      </c>
      <c r="K3370">
        <v>720</v>
      </c>
      <c r="L3370" s="73">
        <v>59.169788790697901</v>
      </c>
      <c r="M3370">
        <v>717</v>
      </c>
      <c r="N3370">
        <v>0.99930374312145798</v>
      </c>
      <c r="O3370" s="73">
        <v>56.3599363120709</v>
      </c>
      <c r="P3370">
        <v>717</v>
      </c>
      <c r="Q3370">
        <v>0.99930374312145798</v>
      </c>
      <c r="R3370">
        <v>675</v>
      </c>
      <c r="S3370">
        <v>0.971842873860433</v>
      </c>
      <c r="T3370">
        <v>38.107986077264101</v>
      </c>
      <c r="U3370">
        <v>0.78545793629310101</v>
      </c>
      <c r="V3370">
        <v>461</v>
      </c>
      <c r="W3370">
        <v>3.3764944383386203E-2</v>
      </c>
      <c r="X3370">
        <v>77</v>
      </c>
      <c r="Y3370">
        <v>720</v>
      </c>
      <c r="Z3370">
        <v>1</v>
      </c>
      <c r="AA3370">
        <v>62.455404116660603</v>
      </c>
      <c r="AB3370">
        <v>577</v>
      </c>
      <c r="AC3370">
        <v>0.88000678381360398</v>
      </c>
      <c r="AD3370">
        <v>143</v>
      </c>
      <c r="AE3370">
        <v>0.119993216186396</v>
      </c>
      <c r="AF3370">
        <v>0</v>
      </c>
      <c r="AG3370">
        <v>0</v>
      </c>
      <c r="AH3370">
        <v>4.7137305722529596E-3</v>
      </c>
      <c r="AI3370">
        <v>39</v>
      </c>
      <c r="AJ3370" s="73">
        <v>60.602038898678899</v>
      </c>
      <c r="AK3370">
        <v>717</v>
      </c>
      <c r="AL3370">
        <v>0.99930374312145798</v>
      </c>
      <c r="AM3370">
        <v>0</v>
      </c>
      <c r="AN3370">
        <v>0</v>
      </c>
      <c r="AO3370">
        <v>0</v>
      </c>
      <c r="AP3370">
        <v>0</v>
      </c>
      <c r="AQ3370">
        <v>720</v>
      </c>
      <c r="AR3370">
        <v>1</v>
      </c>
      <c r="AS3370">
        <v>0</v>
      </c>
      <c r="AT3370">
        <v>0</v>
      </c>
      <c r="AU3370">
        <v>0</v>
      </c>
      <c r="AV3370">
        <v>0</v>
      </c>
      <c r="AW3370">
        <v>720</v>
      </c>
      <c r="AX3370">
        <v>0.999999999999999</v>
      </c>
      <c r="AY3370" s="73">
        <v>58.289013437218898</v>
      </c>
      <c r="AZ3370">
        <v>717</v>
      </c>
      <c r="BA3370">
        <v>0.99930374312145798</v>
      </c>
      <c r="BB3370">
        <v>707</v>
      </c>
      <c r="BC3370">
        <v>0.98790250848397798</v>
      </c>
      <c r="BD3370">
        <v>13</v>
      </c>
      <c r="BE3370">
        <v>1.20974915160218E-2</v>
      </c>
      <c r="BF3370">
        <v>59.169788790697901</v>
      </c>
      <c r="BG3370">
        <v>56.3599363120709</v>
      </c>
      <c r="BH3370">
        <v>58.289013437218898</v>
      </c>
      <c r="BI3370">
        <v>60.602038898678899</v>
      </c>
    </row>
    <row r="3371" spans="1:61" x14ac:dyDescent="0.25">
      <c r="A3371" s="10" t="str">
        <f>VLOOKUP(D3371,'Index-Relations'!E:F,2,FALSE)</f>
        <v>ESG</v>
      </c>
      <c r="B3371" t="s">
        <v>3450</v>
      </c>
      <c r="C3371" s="53" t="s">
        <v>2764</v>
      </c>
      <c r="D3371" s="59" t="s">
        <v>3082</v>
      </c>
      <c r="E3371" s="59" t="s">
        <v>6787</v>
      </c>
      <c r="F3371" t="s">
        <v>2607</v>
      </c>
      <c r="G3371" t="s">
        <v>1392</v>
      </c>
      <c r="H3371" t="s">
        <v>1394</v>
      </c>
      <c r="I3371" s="52">
        <v>45537</v>
      </c>
      <c r="J3371" t="s">
        <v>2457</v>
      </c>
      <c r="K3371">
        <v>740</v>
      </c>
      <c r="L3371" s="73">
        <v>59.874600667945899</v>
      </c>
      <c r="M3371">
        <v>738</v>
      </c>
      <c r="N3371">
        <v>0.99958275671689101</v>
      </c>
      <c r="O3371" s="73">
        <v>56.533388477388897</v>
      </c>
      <c r="P3371">
        <v>738</v>
      </c>
      <c r="Q3371">
        <v>0.99958275671689101</v>
      </c>
      <c r="R3371">
        <v>696</v>
      </c>
      <c r="S3371">
        <v>0.97403962039529401</v>
      </c>
      <c r="T3371">
        <v>37.796318746798299</v>
      </c>
      <c r="U3371">
        <v>0.79121300895658198</v>
      </c>
      <c r="V3371">
        <v>481</v>
      </c>
      <c r="W3371">
        <v>3.5642810008386802E-2</v>
      </c>
      <c r="X3371">
        <v>90</v>
      </c>
      <c r="Y3371">
        <v>740</v>
      </c>
      <c r="Z3371">
        <v>0.999999999999999</v>
      </c>
      <c r="AA3371">
        <v>64.864627150323699</v>
      </c>
      <c r="AB3371">
        <v>584</v>
      </c>
      <c r="AC3371">
        <v>0.88463448885187201</v>
      </c>
      <c r="AD3371">
        <v>157</v>
      </c>
      <c r="AE3371">
        <v>0.117766828915374</v>
      </c>
      <c r="AF3371">
        <v>-1</v>
      </c>
      <c r="AG3371">
        <v>0</v>
      </c>
      <c r="AH3371">
        <v>4.2258448394345196E-3</v>
      </c>
      <c r="AI3371">
        <v>39</v>
      </c>
      <c r="AJ3371" s="73">
        <v>61.598091484592999</v>
      </c>
      <c r="AK3371">
        <v>738</v>
      </c>
      <c r="AL3371">
        <v>0.99958275671689101</v>
      </c>
      <c r="AM3371">
        <v>0</v>
      </c>
      <c r="AN3371">
        <v>0</v>
      </c>
      <c r="AO3371">
        <v>0</v>
      </c>
      <c r="AP3371">
        <v>0</v>
      </c>
      <c r="AQ3371">
        <v>740</v>
      </c>
      <c r="AR3371">
        <v>1</v>
      </c>
      <c r="AS3371">
        <v>0</v>
      </c>
      <c r="AT3371">
        <v>0</v>
      </c>
      <c r="AU3371">
        <v>0</v>
      </c>
      <c r="AV3371">
        <v>0</v>
      </c>
      <c r="AW3371">
        <v>740</v>
      </c>
      <c r="AX3371">
        <v>1</v>
      </c>
      <c r="AY3371" s="73">
        <v>58.962326829270999</v>
      </c>
      <c r="AZ3371">
        <v>738</v>
      </c>
      <c r="BA3371">
        <v>0.99958275671689101</v>
      </c>
      <c r="BB3371">
        <v>726</v>
      </c>
      <c r="BC3371">
        <v>0.98691042975914001</v>
      </c>
      <c r="BD3371">
        <v>14</v>
      </c>
      <c r="BE3371">
        <v>1.30895702408591E-2</v>
      </c>
      <c r="BF3371">
        <v>59.874600667945899</v>
      </c>
      <c r="BG3371">
        <v>56.533388477388897</v>
      </c>
      <c r="BH3371">
        <v>58.962326829270999</v>
      </c>
      <c r="BI3371">
        <v>61.598091484592999</v>
      </c>
    </row>
    <row r="3372" spans="1:61" x14ac:dyDescent="0.25">
      <c r="A3372" s="10" t="str">
        <f>VLOOKUP(D3372,'Index-Relations'!E:F,2,FALSE)</f>
        <v>ESG</v>
      </c>
      <c r="B3372" t="s">
        <v>3450</v>
      </c>
      <c r="C3372" s="53" t="s">
        <v>3350</v>
      </c>
      <c r="D3372" s="59" t="s">
        <v>3082</v>
      </c>
      <c r="E3372" s="59" t="s">
        <v>6788</v>
      </c>
      <c r="F3372" t="s">
        <v>2607</v>
      </c>
      <c r="G3372" t="s">
        <v>1392</v>
      </c>
      <c r="H3372" t="s">
        <v>1394</v>
      </c>
      <c r="I3372" s="52">
        <v>45505</v>
      </c>
      <c r="J3372" t="s">
        <v>2457</v>
      </c>
      <c r="K3372">
        <v>740</v>
      </c>
      <c r="L3372" s="73">
        <v>59.598561324744999</v>
      </c>
      <c r="M3372">
        <v>738</v>
      </c>
      <c r="N3372">
        <v>0.99956948373733001</v>
      </c>
      <c r="O3372" s="73">
        <v>56.356335833185</v>
      </c>
      <c r="P3372">
        <v>738</v>
      </c>
      <c r="Q3372">
        <v>0.99956948373733001</v>
      </c>
      <c r="R3372">
        <v>696</v>
      </c>
      <c r="S3372">
        <v>0.97410325716462098</v>
      </c>
      <c r="T3372">
        <v>37.806021722055803</v>
      </c>
      <c r="U3372">
        <v>0.79149062122448799</v>
      </c>
      <c r="V3372">
        <v>482</v>
      </c>
      <c r="W3372">
        <v>3.7732398732280098E-2</v>
      </c>
      <c r="X3372">
        <v>90</v>
      </c>
      <c r="Y3372">
        <v>740</v>
      </c>
      <c r="Z3372">
        <v>0.999999999999999</v>
      </c>
      <c r="AA3372">
        <v>64.813381872115599</v>
      </c>
      <c r="AB3372">
        <v>577</v>
      </c>
      <c r="AC3372">
        <v>0.88195444510116805</v>
      </c>
      <c r="AD3372">
        <v>163</v>
      </c>
      <c r="AE3372">
        <v>0.11804555489883301</v>
      </c>
      <c r="AF3372">
        <v>0</v>
      </c>
      <c r="AG3372">
        <v>0</v>
      </c>
      <c r="AH3372">
        <v>4.1048415861952197E-3</v>
      </c>
      <c r="AI3372">
        <v>39</v>
      </c>
      <c r="AJ3372" s="73">
        <v>61.406611870584001</v>
      </c>
      <c r="AK3372">
        <v>738</v>
      </c>
      <c r="AL3372">
        <v>0.99956948373733001</v>
      </c>
      <c r="AM3372">
        <v>0</v>
      </c>
      <c r="AN3372">
        <v>0</v>
      </c>
      <c r="AO3372">
        <v>0</v>
      </c>
      <c r="AP3372">
        <v>0</v>
      </c>
      <c r="AQ3372">
        <v>740</v>
      </c>
      <c r="AR3372">
        <v>1</v>
      </c>
      <c r="AS3372">
        <v>0</v>
      </c>
      <c r="AT3372">
        <v>0</v>
      </c>
      <c r="AU3372">
        <v>0</v>
      </c>
      <c r="AV3372">
        <v>0</v>
      </c>
      <c r="AW3372">
        <v>740</v>
      </c>
      <c r="AX3372">
        <v>0.999999999999999</v>
      </c>
      <c r="AY3372" s="73">
        <v>58.564551625989999</v>
      </c>
      <c r="AZ3372">
        <v>738</v>
      </c>
      <c r="BA3372">
        <v>0.99956948373733001</v>
      </c>
      <c r="BB3372">
        <v>726</v>
      </c>
      <c r="BC3372">
        <v>0.98800581319164604</v>
      </c>
      <c r="BD3372">
        <v>14</v>
      </c>
      <c r="BE3372">
        <v>1.1994186808353799E-2</v>
      </c>
      <c r="BF3372">
        <v>59.598561324744999</v>
      </c>
      <c r="BG3372">
        <v>56.356335833185</v>
      </c>
      <c r="BH3372">
        <v>58.564551625989999</v>
      </c>
      <c r="BI3372">
        <v>61.406611870584001</v>
      </c>
    </row>
    <row r="3373" spans="1:61" x14ac:dyDescent="0.25">
      <c r="A3373" s="10" t="str">
        <f>VLOOKUP(D3373,'Index-Relations'!E:F,2,FALSE)</f>
        <v>ESG</v>
      </c>
      <c r="B3373" t="s">
        <v>3450</v>
      </c>
      <c r="C3373" s="53" t="s">
        <v>2765</v>
      </c>
      <c r="D3373" s="59" t="s">
        <v>3082</v>
      </c>
      <c r="E3373" s="59" t="s">
        <v>6789</v>
      </c>
      <c r="F3373" t="s">
        <v>2607</v>
      </c>
      <c r="G3373" t="s">
        <v>1392</v>
      </c>
      <c r="H3373" t="s">
        <v>1394</v>
      </c>
      <c r="I3373" s="52">
        <v>45474</v>
      </c>
      <c r="J3373" t="s">
        <v>2457</v>
      </c>
      <c r="K3373">
        <v>740</v>
      </c>
      <c r="L3373" s="73">
        <v>59.682984959488003</v>
      </c>
      <c r="M3373">
        <v>738</v>
      </c>
      <c r="N3373">
        <v>0.99957151202897698</v>
      </c>
      <c r="O3373" s="73">
        <v>56.458615761445003</v>
      </c>
      <c r="P3373">
        <v>738</v>
      </c>
      <c r="Q3373">
        <v>0.99957151202897698</v>
      </c>
      <c r="R3373">
        <v>696</v>
      </c>
      <c r="S3373">
        <v>0.97303918301305603</v>
      </c>
      <c r="T3373">
        <v>37.872679860723501</v>
      </c>
      <c r="U3373">
        <v>0.78700114217532002</v>
      </c>
      <c r="V3373">
        <v>479</v>
      </c>
      <c r="W3373">
        <v>3.5900520098805601E-2</v>
      </c>
      <c r="X3373">
        <v>90</v>
      </c>
      <c r="Y3373">
        <v>740</v>
      </c>
      <c r="Z3373">
        <v>0.999999999999999</v>
      </c>
      <c r="AA3373">
        <v>64.839796506622605</v>
      </c>
      <c r="AB3373">
        <v>567</v>
      </c>
      <c r="AC3373">
        <v>0.87718142225326901</v>
      </c>
      <c r="AD3373">
        <v>173</v>
      </c>
      <c r="AE3373">
        <v>0.12281857774673099</v>
      </c>
      <c r="AF3373">
        <v>0</v>
      </c>
      <c r="AG3373">
        <v>0</v>
      </c>
      <c r="AH3373">
        <v>4.0607906865204003E-3</v>
      </c>
      <c r="AI3373">
        <v>39</v>
      </c>
      <c r="AJ3373" s="73">
        <v>61.532570166646899</v>
      </c>
      <c r="AK3373">
        <v>738</v>
      </c>
      <c r="AL3373">
        <v>0.99957151202897698</v>
      </c>
      <c r="AM3373">
        <v>0</v>
      </c>
      <c r="AN3373">
        <v>0</v>
      </c>
      <c r="AO3373">
        <v>0</v>
      </c>
      <c r="AP3373">
        <v>0</v>
      </c>
      <c r="AQ3373">
        <v>740</v>
      </c>
      <c r="AR3373">
        <v>1</v>
      </c>
      <c r="AS3373">
        <v>0</v>
      </c>
      <c r="AT3373">
        <v>0</v>
      </c>
      <c r="AU3373">
        <v>0</v>
      </c>
      <c r="AV3373">
        <v>0</v>
      </c>
      <c r="AW3373">
        <v>740</v>
      </c>
      <c r="AX3373">
        <v>0.999999999999999</v>
      </c>
      <c r="AY3373" s="73">
        <v>58.687688973058002</v>
      </c>
      <c r="AZ3373">
        <v>738</v>
      </c>
      <c r="BA3373">
        <v>0.99957151202897698</v>
      </c>
      <c r="BB3373">
        <v>726</v>
      </c>
      <c r="BC3373">
        <v>0.98823798471537705</v>
      </c>
      <c r="BD3373">
        <v>14</v>
      </c>
      <c r="BE3373">
        <v>1.1762015284622901E-2</v>
      </c>
      <c r="BF3373">
        <v>59.682984959488003</v>
      </c>
      <c r="BG3373">
        <v>56.458615761445003</v>
      </c>
      <c r="BH3373">
        <v>58.687688973058002</v>
      </c>
      <c r="BI3373">
        <v>61.532570166646899</v>
      </c>
    </row>
    <row r="3374" spans="1:61" x14ac:dyDescent="0.25">
      <c r="A3374" s="10" t="str">
        <f>VLOOKUP(D3374,'Index-Relations'!E:F,2,FALSE)</f>
        <v>ESG</v>
      </c>
      <c r="B3374" t="s">
        <v>3450</v>
      </c>
      <c r="C3374" s="53" t="s">
        <v>2766</v>
      </c>
      <c r="D3374" s="59" t="s">
        <v>3082</v>
      </c>
      <c r="E3374" s="59" t="s">
        <v>6790</v>
      </c>
      <c r="F3374" t="s">
        <v>2607</v>
      </c>
      <c r="G3374" t="s">
        <v>1392</v>
      </c>
      <c r="H3374" t="s">
        <v>1394</v>
      </c>
      <c r="I3374" s="52">
        <v>45446</v>
      </c>
      <c r="J3374" t="s">
        <v>2457</v>
      </c>
      <c r="K3374">
        <v>758</v>
      </c>
      <c r="L3374" s="73">
        <v>62.404824165956903</v>
      </c>
      <c r="M3374">
        <v>755</v>
      </c>
      <c r="N3374">
        <v>0.99945304931621404</v>
      </c>
      <c r="O3374" s="73">
        <v>59.674728266393899</v>
      </c>
      <c r="P3374">
        <v>755</v>
      </c>
      <c r="Q3374">
        <v>0.99945304931621404</v>
      </c>
      <c r="R3374">
        <v>722</v>
      </c>
      <c r="S3374">
        <v>0.97414184001110304</v>
      </c>
      <c r="T3374">
        <v>36.995300589240898</v>
      </c>
      <c r="U3374">
        <v>0.77656312129410099</v>
      </c>
      <c r="V3374">
        <v>499</v>
      </c>
      <c r="W3374">
        <v>3.0841793766772201E-2</v>
      </c>
      <c r="X3374">
        <v>86</v>
      </c>
      <c r="Y3374">
        <v>758</v>
      </c>
      <c r="Z3374">
        <v>0.999999999999999</v>
      </c>
      <c r="AA3374">
        <v>73.460703067572695</v>
      </c>
      <c r="AB3374">
        <v>583</v>
      </c>
      <c r="AC3374">
        <v>0.87759173438210603</v>
      </c>
      <c r="AD3374">
        <v>175</v>
      </c>
      <c r="AE3374">
        <v>0.122408265617892</v>
      </c>
      <c r="AF3374">
        <v>0</v>
      </c>
      <c r="AG3374">
        <v>3.6082000000000001E-16</v>
      </c>
      <c r="AH3374">
        <v>3.0552443502928502E-3</v>
      </c>
      <c r="AI3374">
        <v>40</v>
      </c>
      <c r="AJ3374" s="73">
        <v>63.946548347807898</v>
      </c>
      <c r="AK3374">
        <v>755</v>
      </c>
      <c r="AL3374">
        <v>0.99945304931621404</v>
      </c>
      <c r="AM3374">
        <v>0</v>
      </c>
      <c r="AN3374">
        <v>0</v>
      </c>
      <c r="AO3374">
        <v>0</v>
      </c>
      <c r="AP3374">
        <v>0</v>
      </c>
      <c r="AQ3374">
        <v>758</v>
      </c>
      <c r="AR3374">
        <v>1</v>
      </c>
      <c r="AS3374">
        <v>0</v>
      </c>
      <c r="AT3374">
        <v>0</v>
      </c>
      <c r="AU3374">
        <v>0</v>
      </c>
      <c r="AV3374">
        <v>0</v>
      </c>
      <c r="AW3374">
        <v>758</v>
      </c>
      <c r="AX3374">
        <v>1</v>
      </c>
      <c r="AY3374" s="73">
        <v>60.902167192580997</v>
      </c>
      <c r="AZ3374">
        <v>755</v>
      </c>
      <c r="BA3374">
        <v>0.99945304931621404</v>
      </c>
      <c r="BB3374">
        <v>743</v>
      </c>
      <c r="BC3374">
        <v>0.983197947270253</v>
      </c>
      <c r="BD3374">
        <v>15</v>
      </c>
      <c r="BE3374">
        <v>1.6802052729746102E-2</v>
      </c>
      <c r="BF3374">
        <v>62.404824165956903</v>
      </c>
      <c r="BG3374">
        <v>59.674728266393899</v>
      </c>
      <c r="BH3374">
        <v>60.902167192580997</v>
      </c>
      <c r="BI3374">
        <v>63.946548347807898</v>
      </c>
    </row>
    <row r="3375" spans="1:61" x14ac:dyDescent="0.25">
      <c r="A3375" s="10" t="str">
        <f>VLOOKUP(D3375,'Index-Relations'!E:F,2,FALSE)</f>
        <v>ESG</v>
      </c>
      <c r="B3375" t="s">
        <v>3450</v>
      </c>
      <c r="C3375" s="53" t="s">
        <v>2767</v>
      </c>
      <c r="D3375" s="59" t="s">
        <v>3082</v>
      </c>
      <c r="E3375" s="59" t="s">
        <v>6791</v>
      </c>
      <c r="F3375" t="s">
        <v>2607</v>
      </c>
      <c r="G3375" t="s">
        <v>1392</v>
      </c>
      <c r="H3375" t="s">
        <v>1394</v>
      </c>
      <c r="I3375" s="52">
        <v>45413</v>
      </c>
      <c r="J3375" t="s">
        <v>2457</v>
      </c>
      <c r="K3375">
        <v>759</v>
      </c>
      <c r="L3375" s="73">
        <v>62.472047008966904</v>
      </c>
      <c r="M3375">
        <v>755</v>
      </c>
      <c r="N3375">
        <v>0.99891818117682596</v>
      </c>
      <c r="O3375" s="73">
        <v>59.592432315631001</v>
      </c>
      <c r="P3375">
        <v>755</v>
      </c>
      <c r="Q3375">
        <v>0.99891818117682596</v>
      </c>
      <c r="R3375">
        <v>722</v>
      </c>
      <c r="S3375">
        <v>0.97215194831878804</v>
      </c>
      <c r="T3375">
        <v>37.070384770402299</v>
      </c>
      <c r="U3375">
        <v>0.77207659916154103</v>
      </c>
      <c r="V3375">
        <v>499</v>
      </c>
      <c r="W3375">
        <v>2.98962783911552E-2</v>
      </c>
      <c r="X3375">
        <v>87</v>
      </c>
      <c r="Y3375">
        <v>758</v>
      </c>
      <c r="Z3375">
        <v>0.99948256074269004</v>
      </c>
      <c r="AA3375">
        <v>74.564499049100405</v>
      </c>
      <c r="AB3375">
        <v>576</v>
      </c>
      <c r="AC3375">
        <v>0.87394583696711503</v>
      </c>
      <c r="AD3375">
        <v>182</v>
      </c>
      <c r="AE3375">
        <v>0.12553672377557401</v>
      </c>
      <c r="AF3375">
        <v>1</v>
      </c>
      <c r="AG3375">
        <v>5.1743925730979301E-4</v>
      </c>
      <c r="AH3375">
        <v>3.01947417234848E-3</v>
      </c>
      <c r="AI3375">
        <v>40</v>
      </c>
      <c r="AJ3375" s="73">
        <v>64.112172634944997</v>
      </c>
      <c r="AK3375">
        <v>755</v>
      </c>
      <c r="AL3375">
        <v>0.99891818117682596</v>
      </c>
      <c r="AM3375">
        <v>0</v>
      </c>
      <c r="AN3375">
        <v>0</v>
      </c>
      <c r="AO3375">
        <v>0</v>
      </c>
      <c r="AP3375">
        <v>0</v>
      </c>
      <c r="AQ3375">
        <v>758</v>
      </c>
      <c r="AR3375">
        <v>0.99948256074269004</v>
      </c>
      <c r="AS3375">
        <v>0</v>
      </c>
      <c r="AT3375">
        <v>0</v>
      </c>
      <c r="AU3375">
        <v>0</v>
      </c>
      <c r="AV3375">
        <v>0</v>
      </c>
      <c r="AW3375">
        <v>758</v>
      </c>
      <c r="AX3375">
        <v>0.99948256074269004</v>
      </c>
      <c r="AY3375" s="73">
        <v>60.889977719055999</v>
      </c>
      <c r="AZ3375">
        <v>755</v>
      </c>
      <c r="BA3375">
        <v>0.99891818117682596</v>
      </c>
      <c r="BB3375">
        <v>742</v>
      </c>
      <c r="BC3375">
        <v>0.98143243623420295</v>
      </c>
      <c r="BD3375">
        <v>16</v>
      </c>
      <c r="BE3375">
        <v>1.8050124508486799E-2</v>
      </c>
      <c r="BF3375">
        <v>62.472047008966904</v>
      </c>
      <c r="BG3375">
        <v>59.592432315631001</v>
      </c>
      <c r="BH3375">
        <v>60.889977719055999</v>
      </c>
      <c r="BI3375">
        <v>64.112172634944997</v>
      </c>
    </row>
    <row r="3376" spans="1:61" x14ac:dyDescent="0.25">
      <c r="A3376" s="10" t="str">
        <f>VLOOKUP(D3376,'Index-Relations'!E:F,2,FALSE)</f>
        <v>ESG</v>
      </c>
      <c r="B3376" t="s">
        <v>3450</v>
      </c>
      <c r="C3376" s="53" t="s">
        <v>2768</v>
      </c>
      <c r="D3376" s="59" t="s">
        <v>3082</v>
      </c>
      <c r="E3376" s="59" t="s">
        <v>6792</v>
      </c>
      <c r="F3376" t="s">
        <v>2607</v>
      </c>
      <c r="G3376" t="s">
        <v>1392</v>
      </c>
      <c r="H3376" t="s">
        <v>1394</v>
      </c>
      <c r="I3376" s="52">
        <v>45383</v>
      </c>
      <c r="J3376" t="s">
        <v>2457</v>
      </c>
      <c r="K3376">
        <v>758</v>
      </c>
      <c r="L3376">
        <v>69.588041133223797</v>
      </c>
      <c r="M3376">
        <v>754</v>
      </c>
      <c r="N3376">
        <v>0.99920882618955698</v>
      </c>
      <c r="O3376">
        <v>65.483546362581507</v>
      </c>
      <c r="P3376">
        <v>754</v>
      </c>
      <c r="Q3376">
        <v>0.99920882618955698</v>
      </c>
      <c r="R3376">
        <v>722</v>
      </c>
      <c r="S3376">
        <v>0.97310092480668098</v>
      </c>
      <c r="T3376">
        <v>37.231315856419698</v>
      </c>
      <c r="U3376">
        <v>0.77399263540692798</v>
      </c>
      <c r="V3376">
        <v>499</v>
      </c>
      <c r="W3376">
        <v>2.97406932384746E-2</v>
      </c>
      <c r="X3376">
        <v>87</v>
      </c>
      <c r="Y3376">
        <v>758</v>
      </c>
      <c r="Z3376">
        <v>0.999999999999999</v>
      </c>
      <c r="AA3376">
        <v>73.9675673179038</v>
      </c>
      <c r="AB3376">
        <v>576</v>
      </c>
      <c r="AC3376">
        <v>0.87603340528651397</v>
      </c>
      <c r="AD3376">
        <v>182</v>
      </c>
      <c r="AE3376">
        <v>0.12396659471348601</v>
      </c>
      <c r="AF3376">
        <v>0</v>
      </c>
      <c r="AG3376">
        <v>0</v>
      </c>
      <c r="AH3376">
        <v>3.0413588612269601E-3</v>
      </c>
      <c r="AI3376">
        <v>40</v>
      </c>
      <c r="AJ3376">
        <v>71.592773305191898</v>
      </c>
      <c r="AK3376">
        <v>754</v>
      </c>
      <c r="AL3376">
        <v>0.99920882618955698</v>
      </c>
      <c r="AM3376">
        <v>0</v>
      </c>
      <c r="AN3376">
        <v>0</v>
      </c>
      <c r="AO3376">
        <v>0</v>
      </c>
      <c r="AP3376">
        <v>0</v>
      </c>
      <c r="AQ3376">
        <v>758</v>
      </c>
      <c r="AR3376">
        <v>1</v>
      </c>
      <c r="AS3376">
        <v>0</v>
      </c>
      <c r="AT3376">
        <v>0</v>
      </c>
      <c r="AU3376">
        <v>0</v>
      </c>
      <c r="AV3376">
        <v>0</v>
      </c>
      <c r="AW3376">
        <v>758</v>
      </c>
      <c r="AX3376">
        <v>0.999999999999999</v>
      </c>
      <c r="AY3376">
        <v>67.180537471756296</v>
      </c>
      <c r="AZ3376">
        <v>754</v>
      </c>
      <c r="BA3376">
        <v>0.99920882618955698</v>
      </c>
      <c r="BB3376">
        <v>742</v>
      </c>
      <c r="BC3376">
        <v>0.98204270212529299</v>
      </c>
      <c r="BD3376">
        <v>16</v>
      </c>
      <c r="BE3376">
        <v>1.7957297874706901E-2</v>
      </c>
      <c r="BF3376">
        <v>62.8947459884549</v>
      </c>
      <c r="BG3376">
        <v>59.915270729036997</v>
      </c>
      <c r="BH3376">
        <v>61.326691138327</v>
      </c>
      <c r="BI3376">
        <v>64.602065229976006</v>
      </c>
    </row>
    <row r="3377" spans="1:61" x14ac:dyDescent="0.25">
      <c r="A3377" s="10" t="str">
        <f>VLOOKUP(D3377,'Index-Relations'!E:F,2,FALSE)</f>
        <v>ESG</v>
      </c>
      <c r="B3377" t="s">
        <v>3450</v>
      </c>
      <c r="C3377" s="53" t="s">
        <v>2769</v>
      </c>
      <c r="D3377" s="59" t="s">
        <v>3082</v>
      </c>
      <c r="E3377" s="59" t="s">
        <v>6793</v>
      </c>
      <c r="F3377" t="s">
        <v>2607</v>
      </c>
      <c r="G3377" t="s">
        <v>1392</v>
      </c>
      <c r="H3377" t="s">
        <v>1394</v>
      </c>
      <c r="I3377" s="52">
        <v>45352</v>
      </c>
      <c r="J3377" t="s">
        <v>2457</v>
      </c>
      <c r="K3377">
        <v>808</v>
      </c>
      <c r="L3377">
        <v>68.883958813180897</v>
      </c>
      <c r="M3377">
        <v>787</v>
      </c>
      <c r="N3377">
        <v>0.99542093149334898</v>
      </c>
      <c r="O3377">
        <v>64.701524095111495</v>
      </c>
      <c r="P3377">
        <v>787</v>
      </c>
      <c r="Q3377">
        <v>0.99542093149334898</v>
      </c>
      <c r="R3377">
        <v>729</v>
      </c>
      <c r="S3377">
        <v>0.95078758541160102</v>
      </c>
      <c r="T3377">
        <v>37.091153173330397</v>
      </c>
      <c r="U3377">
        <v>0.72353947978234501</v>
      </c>
      <c r="V3377">
        <v>507</v>
      </c>
      <c r="W3377">
        <v>3.1325859630454603E-2</v>
      </c>
      <c r="X3377">
        <v>79</v>
      </c>
      <c r="Y3377">
        <v>785</v>
      </c>
      <c r="Z3377">
        <v>0.99282733241475396</v>
      </c>
      <c r="AA3377">
        <v>71.182867442798397</v>
      </c>
      <c r="AB3377">
        <v>584</v>
      </c>
      <c r="AC3377">
        <v>0.86261525425185903</v>
      </c>
      <c r="AD3377">
        <v>200</v>
      </c>
      <c r="AE3377">
        <v>0.13003746101709701</v>
      </c>
      <c r="AF3377">
        <v>24</v>
      </c>
      <c r="AG3377">
        <v>7.3472847310430602E-3</v>
      </c>
      <c r="AH3377">
        <v>7.7389274487095201E-4</v>
      </c>
      <c r="AI3377">
        <v>28</v>
      </c>
      <c r="AJ3377">
        <v>70.691213415029097</v>
      </c>
      <c r="AK3377">
        <v>787</v>
      </c>
      <c r="AL3377">
        <v>0.99542093149334898</v>
      </c>
      <c r="AM3377">
        <v>0</v>
      </c>
      <c r="AN3377">
        <v>0</v>
      </c>
      <c r="AO3377">
        <v>0</v>
      </c>
      <c r="AP3377">
        <v>0</v>
      </c>
      <c r="AQ3377">
        <v>808</v>
      </c>
      <c r="AR3377">
        <v>1</v>
      </c>
      <c r="AS3377">
        <v>0</v>
      </c>
      <c r="AT3377">
        <v>0</v>
      </c>
      <c r="AU3377">
        <v>0</v>
      </c>
      <c r="AV3377">
        <v>0</v>
      </c>
      <c r="AW3377">
        <v>808</v>
      </c>
      <c r="AX3377">
        <v>0.999999999999999</v>
      </c>
      <c r="AY3377">
        <v>66.692858926101906</v>
      </c>
      <c r="AZ3377">
        <v>787</v>
      </c>
      <c r="BA3377">
        <v>0.99542093149334898</v>
      </c>
      <c r="BB3377">
        <v>792</v>
      </c>
      <c r="BC3377">
        <v>0.98438781650643103</v>
      </c>
      <c r="BD3377">
        <v>16</v>
      </c>
      <c r="BE3377">
        <v>1.56121834935687E-2</v>
      </c>
      <c r="BF3377">
        <v>62.305975508901902</v>
      </c>
      <c r="BG3377">
        <v>59.347587221247998</v>
      </c>
      <c r="BH3377">
        <v>60.878887692680898</v>
      </c>
      <c r="BI3377">
        <v>63.916074537396</v>
      </c>
    </row>
    <row r="3378" spans="1:61" x14ac:dyDescent="0.25">
      <c r="A3378" s="10" t="str">
        <f>VLOOKUP(D3378,'Index-Relations'!E:F,2,FALSE)</f>
        <v>ESG</v>
      </c>
      <c r="B3378" t="s">
        <v>3450</v>
      </c>
      <c r="C3378" s="53" t="s">
        <v>2770</v>
      </c>
      <c r="D3378" s="59" t="s">
        <v>3082</v>
      </c>
      <c r="E3378" s="59" t="s">
        <v>6794</v>
      </c>
      <c r="F3378" t="s">
        <v>2607</v>
      </c>
      <c r="G3378" t="s">
        <v>1392</v>
      </c>
      <c r="H3378" t="s">
        <v>1394</v>
      </c>
      <c r="I3378" s="52">
        <v>45323</v>
      </c>
      <c r="J3378" t="s">
        <v>2457</v>
      </c>
      <c r="K3378">
        <v>808</v>
      </c>
      <c r="L3378">
        <v>68.986301885636493</v>
      </c>
      <c r="M3378">
        <v>786</v>
      </c>
      <c r="N3378">
        <v>0.99489774203750403</v>
      </c>
      <c r="O3378">
        <v>64.816127967717804</v>
      </c>
      <c r="P3378">
        <v>786</v>
      </c>
      <c r="Q3378">
        <v>0.99489774203750403</v>
      </c>
      <c r="R3378">
        <v>729</v>
      </c>
      <c r="S3378">
        <v>0.95370535256409195</v>
      </c>
      <c r="T3378">
        <v>37.021527290360702</v>
      </c>
      <c r="U3378">
        <v>0.72207157287733204</v>
      </c>
      <c r="V3378">
        <v>505</v>
      </c>
      <c r="W3378">
        <v>3.0646203435087799E-2</v>
      </c>
      <c r="X3378">
        <v>78</v>
      </c>
      <c r="Y3378">
        <v>785</v>
      </c>
      <c r="Z3378">
        <v>0.99277405222917103</v>
      </c>
      <c r="AA3378">
        <v>74.676763013412099</v>
      </c>
      <c r="AB3378">
        <v>583</v>
      </c>
      <c r="AC3378">
        <v>0.86513192442637199</v>
      </c>
      <c r="AD3378">
        <v>201</v>
      </c>
      <c r="AE3378">
        <v>0.127454186093482</v>
      </c>
      <c r="AF3378">
        <v>24</v>
      </c>
      <c r="AG3378">
        <v>7.4138894801450096E-3</v>
      </c>
      <c r="AH3378">
        <v>1.96241569699782E-3</v>
      </c>
      <c r="AI3378">
        <v>30</v>
      </c>
      <c r="AJ3378">
        <v>70.661271855833903</v>
      </c>
      <c r="AK3378">
        <v>786</v>
      </c>
      <c r="AL3378">
        <v>0.99489774203750403</v>
      </c>
      <c r="AM3378">
        <v>0</v>
      </c>
      <c r="AN3378">
        <v>0</v>
      </c>
      <c r="AO3378">
        <v>0</v>
      </c>
      <c r="AP3378">
        <v>0</v>
      </c>
      <c r="AQ3378">
        <v>808</v>
      </c>
      <c r="AR3378">
        <v>1</v>
      </c>
      <c r="AS3378">
        <v>0</v>
      </c>
      <c r="AT3378">
        <v>0</v>
      </c>
      <c r="AU3378">
        <v>0</v>
      </c>
      <c r="AV3378">
        <v>0</v>
      </c>
      <c r="AW3378">
        <v>808</v>
      </c>
      <c r="AX3378">
        <v>1</v>
      </c>
      <c r="AY3378">
        <v>66.948941832444802</v>
      </c>
      <c r="AZ3378">
        <v>786</v>
      </c>
      <c r="BA3378">
        <v>0.99489774203750403</v>
      </c>
      <c r="BB3378">
        <v>791</v>
      </c>
      <c r="BC3378">
        <v>0.983350440729993</v>
      </c>
      <c r="BD3378">
        <v>17</v>
      </c>
      <c r="BE3378">
        <v>1.6649559270006602E-2</v>
      </c>
      <c r="BF3378">
        <v>62.4400848561909</v>
      </c>
      <c r="BG3378">
        <v>59.481319206282301</v>
      </c>
      <c r="BH3378">
        <v>61.170642130522303</v>
      </c>
      <c r="BI3378">
        <v>63.918167142656998</v>
      </c>
    </row>
    <row r="3379" spans="1:61" x14ac:dyDescent="0.25">
      <c r="A3379" s="10" t="str">
        <f>VLOOKUP(D3379,'Index-Relations'!E:F,2,FALSE)</f>
        <v>BM</v>
      </c>
      <c r="B3379" t="s">
        <v>3450</v>
      </c>
      <c r="C3379" s="53" t="s">
        <v>2760</v>
      </c>
      <c r="D3379" s="59" t="s">
        <v>2876</v>
      </c>
      <c r="E3379" s="59" t="s">
        <v>6795</v>
      </c>
      <c r="F3379" t="s">
        <v>1396</v>
      </c>
      <c r="G3379" t="s">
        <v>1321</v>
      </c>
      <c r="H3379" t="s">
        <v>1397</v>
      </c>
      <c r="I3379" s="52">
        <v>45658</v>
      </c>
      <c r="J3379" t="s">
        <v>2457</v>
      </c>
      <c r="K3379">
        <v>920</v>
      </c>
      <c r="L3379" s="73">
        <v>71.160638276537895</v>
      </c>
      <c r="M3379">
        <v>908</v>
      </c>
      <c r="N3379">
        <v>0.99634421796878603</v>
      </c>
      <c r="O3379" s="73">
        <v>75.506594800841796</v>
      </c>
      <c r="P3379">
        <v>908</v>
      </c>
      <c r="Q3379">
        <v>0.99634421796878603</v>
      </c>
      <c r="R3379">
        <v>888</v>
      </c>
      <c r="S3379">
        <v>0.98297790717535705</v>
      </c>
      <c r="T3379">
        <v>35.414523631689001</v>
      </c>
      <c r="U3379">
        <v>0.74586024421268105</v>
      </c>
      <c r="V3379">
        <v>693</v>
      </c>
      <c r="W3379">
        <v>0.13409183220752599</v>
      </c>
      <c r="X3379">
        <v>128</v>
      </c>
      <c r="Y3379">
        <v>910</v>
      </c>
      <c r="Z3379">
        <v>0.997279929402206</v>
      </c>
      <c r="AA3379">
        <v>65.084981018530797</v>
      </c>
      <c r="AB3379">
        <v>779</v>
      </c>
      <c r="AC3379">
        <v>0.89448978508310395</v>
      </c>
      <c r="AD3379">
        <v>131</v>
      </c>
      <c r="AE3379">
        <v>0.10279014431910199</v>
      </c>
      <c r="AF3379">
        <v>10</v>
      </c>
      <c r="AG3379">
        <v>2.7200705977939101E-3</v>
      </c>
      <c r="AH3379">
        <v>1.1972360493440399E-2</v>
      </c>
      <c r="AI3379">
        <v>75</v>
      </c>
      <c r="AJ3379" s="73">
        <v>68.383684417280094</v>
      </c>
      <c r="AK3379">
        <v>908</v>
      </c>
      <c r="AL3379">
        <v>0.99634421796878603</v>
      </c>
      <c r="AM3379">
        <v>1.06329799072785E-2</v>
      </c>
      <c r="AN3379">
        <v>7</v>
      </c>
      <c r="AO3379">
        <v>1.3922531541076501E-4</v>
      </c>
      <c r="AP3379">
        <v>1</v>
      </c>
      <c r="AQ3379">
        <v>917</v>
      </c>
      <c r="AR3379">
        <v>0.99886341227708397</v>
      </c>
      <c r="AS3379">
        <v>2.00394530803788E-2</v>
      </c>
      <c r="AT3379">
        <v>7</v>
      </c>
      <c r="AU3379">
        <v>7.4841051534605997E-3</v>
      </c>
      <c r="AV3379">
        <v>3</v>
      </c>
      <c r="AW3379">
        <v>917</v>
      </c>
      <c r="AX3379">
        <v>0.99886341227708397</v>
      </c>
      <c r="AY3379" s="73">
        <v>67.979200754874299</v>
      </c>
      <c r="AZ3379">
        <v>908</v>
      </c>
      <c r="BA3379">
        <v>0.99634421796878603</v>
      </c>
      <c r="BB3379">
        <v>893</v>
      </c>
      <c r="BC3379">
        <v>0.91806446880658799</v>
      </c>
      <c r="BD3379">
        <v>23</v>
      </c>
      <c r="BE3379">
        <v>8.06597181550852E-2</v>
      </c>
      <c r="BF3379">
        <v>71.160638276537895</v>
      </c>
      <c r="BG3379">
        <v>75.506594800841796</v>
      </c>
      <c r="BH3379">
        <v>67.979200754874299</v>
      </c>
      <c r="BI3379">
        <v>68.383684417280094</v>
      </c>
    </row>
    <row r="3380" spans="1:61" x14ac:dyDescent="0.25">
      <c r="A3380" s="10" t="str">
        <f>VLOOKUP(D3380,'Index-Relations'!E:F,2,FALSE)</f>
        <v>BM</v>
      </c>
      <c r="B3380" t="s">
        <v>3450</v>
      </c>
      <c r="C3380" s="53" t="s">
        <v>2761</v>
      </c>
      <c r="D3380" s="59" t="s">
        <v>2876</v>
      </c>
      <c r="E3380" s="59" t="s">
        <v>6796</v>
      </c>
      <c r="F3380" t="s">
        <v>1396</v>
      </c>
      <c r="G3380" t="s">
        <v>1321</v>
      </c>
      <c r="H3380" t="s">
        <v>1397</v>
      </c>
      <c r="I3380" s="52">
        <v>45628</v>
      </c>
      <c r="J3380" t="s">
        <v>2457</v>
      </c>
      <c r="K3380">
        <v>920</v>
      </c>
      <c r="L3380" s="73">
        <v>70.984536383132394</v>
      </c>
      <c r="M3380">
        <v>908</v>
      </c>
      <c r="N3380">
        <v>0.99631814057098</v>
      </c>
      <c r="O3380" s="73">
        <v>75.346601025091999</v>
      </c>
      <c r="P3380">
        <v>908</v>
      </c>
      <c r="Q3380">
        <v>0.99631814057098</v>
      </c>
      <c r="R3380">
        <v>888</v>
      </c>
      <c r="S3380">
        <v>0.98285299298461404</v>
      </c>
      <c r="T3380">
        <v>35.499521159622802</v>
      </c>
      <c r="U3380">
        <v>0.75608335713868602</v>
      </c>
      <c r="V3380">
        <v>692</v>
      </c>
      <c r="W3380">
        <v>0.134259623930538</v>
      </c>
      <c r="X3380">
        <v>128</v>
      </c>
      <c r="Y3380">
        <v>910</v>
      </c>
      <c r="Z3380">
        <v>0.99729560357895397</v>
      </c>
      <c r="AA3380">
        <v>58.363712932776799</v>
      </c>
      <c r="AB3380">
        <v>781</v>
      </c>
      <c r="AC3380">
        <v>0.89570585846745299</v>
      </c>
      <c r="AD3380">
        <v>129</v>
      </c>
      <c r="AE3380">
        <v>0.101589745111499</v>
      </c>
      <c r="AF3380">
        <v>10</v>
      </c>
      <c r="AG3380">
        <v>2.70439642104637E-3</v>
      </c>
      <c r="AH3380">
        <v>1.16580088532608E-2</v>
      </c>
      <c r="AI3380">
        <v>74</v>
      </c>
      <c r="AJ3380" s="73">
        <v>68.189802974017695</v>
      </c>
      <c r="AK3380">
        <v>908</v>
      </c>
      <c r="AL3380">
        <v>0.99631814057098</v>
      </c>
      <c r="AM3380">
        <v>1.0963665750293901E-2</v>
      </c>
      <c r="AN3380">
        <v>7</v>
      </c>
      <c r="AO3380">
        <v>1.60488298998528E-4</v>
      </c>
      <c r="AP3380">
        <v>1</v>
      </c>
      <c r="AQ3380">
        <v>917</v>
      </c>
      <c r="AR3380">
        <v>0.99881544325345395</v>
      </c>
      <c r="AS3380">
        <v>1.99449967336724E-2</v>
      </c>
      <c r="AT3380">
        <v>7</v>
      </c>
      <c r="AU3380">
        <v>7.7232974004056197E-3</v>
      </c>
      <c r="AV3380">
        <v>3</v>
      </c>
      <c r="AW3380">
        <v>917</v>
      </c>
      <c r="AX3380">
        <v>0.99881544325345395</v>
      </c>
      <c r="AY3380" s="73">
        <v>67.915517758130406</v>
      </c>
      <c r="AZ3380">
        <v>908</v>
      </c>
      <c r="BA3380">
        <v>0.99631814057098</v>
      </c>
      <c r="BB3380">
        <v>893</v>
      </c>
      <c r="BC3380">
        <v>0.920313496445201</v>
      </c>
      <c r="BD3380">
        <v>23</v>
      </c>
      <c r="BE3380">
        <v>7.8341458509254294E-2</v>
      </c>
      <c r="BF3380">
        <v>70.984536383132394</v>
      </c>
      <c r="BG3380">
        <v>75.346601025091999</v>
      </c>
      <c r="BH3380">
        <v>67.915517758130406</v>
      </c>
      <c r="BI3380">
        <v>68.189802974017695</v>
      </c>
    </row>
    <row r="3381" spans="1:61" x14ac:dyDescent="0.25">
      <c r="A3381" s="10" t="str">
        <f>VLOOKUP(D3381,'Index-Relations'!E:F,2,FALSE)</f>
        <v>BM</v>
      </c>
      <c r="B3381" t="s">
        <v>3450</v>
      </c>
      <c r="C3381" s="53" t="s">
        <v>2762</v>
      </c>
      <c r="D3381" s="59" t="s">
        <v>2876</v>
      </c>
      <c r="E3381" s="59" t="s">
        <v>6797</v>
      </c>
      <c r="F3381" t="s">
        <v>1396</v>
      </c>
      <c r="G3381" t="s">
        <v>1321</v>
      </c>
      <c r="H3381" t="s">
        <v>1397</v>
      </c>
      <c r="I3381" s="52">
        <v>45597</v>
      </c>
      <c r="J3381" t="s">
        <v>2457</v>
      </c>
      <c r="K3381">
        <v>920</v>
      </c>
      <c r="L3381" s="73">
        <v>71.098549588791101</v>
      </c>
      <c r="M3381">
        <v>908</v>
      </c>
      <c r="N3381">
        <v>0.99638518642899099</v>
      </c>
      <c r="O3381" s="73">
        <v>75.484308202466394</v>
      </c>
      <c r="P3381">
        <v>908</v>
      </c>
      <c r="Q3381">
        <v>0.99638518642899099</v>
      </c>
      <c r="R3381">
        <v>888</v>
      </c>
      <c r="S3381">
        <v>0.98300722908438498</v>
      </c>
      <c r="T3381">
        <v>35.820662283328801</v>
      </c>
      <c r="U3381">
        <v>0.75676423881050203</v>
      </c>
      <c r="V3381">
        <v>690</v>
      </c>
      <c r="W3381">
        <v>0.134723090562134</v>
      </c>
      <c r="X3381">
        <v>128</v>
      </c>
      <c r="Y3381">
        <v>910</v>
      </c>
      <c r="Z3381">
        <v>0.99732204962175997</v>
      </c>
      <c r="AA3381">
        <v>57.535024049454897</v>
      </c>
      <c r="AB3381">
        <v>780</v>
      </c>
      <c r="AC3381">
        <v>0.89413877004736997</v>
      </c>
      <c r="AD3381">
        <v>130</v>
      </c>
      <c r="AE3381">
        <v>0.103183279574391</v>
      </c>
      <c r="AF3381">
        <v>10</v>
      </c>
      <c r="AG3381">
        <v>2.6779503782386402E-3</v>
      </c>
      <c r="AH3381">
        <v>1.32845751327554E-2</v>
      </c>
      <c r="AI3381">
        <v>74</v>
      </c>
      <c r="AJ3381" s="73">
        <v>68.277515032177405</v>
      </c>
      <c r="AK3381">
        <v>908</v>
      </c>
      <c r="AL3381">
        <v>0.99638518642899099</v>
      </c>
      <c r="AM3381">
        <v>1.14395588447822E-2</v>
      </c>
      <c r="AN3381">
        <v>6</v>
      </c>
      <c r="AO3381">
        <v>1.82902106788912E-4</v>
      </c>
      <c r="AP3381">
        <v>1</v>
      </c>
      <c r="AQ3381">
        <v>916</v>
      </c>
      <c r="AR3381">
        <v>0.99863702358148199</v>
      </c>
      <c r="AS3381">
        <v>1.95715338224841E-2</v>
      </c>
      <c r="AT3381">
        <v>7</v>
      </c>
      <c r="AU3381">
        <v>7.1816660750547903E-3</v>
      </c>
      <c r="AV3381">
        <v>3</v>
      </c>
      <c r="AW3381">
        <v>916</v>
      </c>
      <c r="AX3381">
        <v>0.99863702358148199</v>
      </c>
      <c r="AY3381" s="73">
        <v>67.991082942790399</v>
      </c>
      <c r="AZ3381">
        <v>908</v>
      </c>
      <c r="BA3381">
        <v>0.99638518642899099</v>
      </c>
      <c r="BB3381">
        <v>891</v>
      </c>
      <c r="BC3381">
        <v>0.91483029394230397</v>
      </c>
      <c r="BD3381">
        <v>24</v>
      </c>
      <c r="BE3381">
        <v>8.3623827532389103E-2</v>
      </c>
      <c r="BF3381">
        <v>71.098549588791101</v>
      </c>
      <c r="BG3381">
        <v>75.484308202466394</v>
      </c>
      <c r="BH3381">
        <v>67.991082942790399</v>
      </c>
      <c r="BI3381">
        <v>68.277515032177405</v>
      </c>
    </row>
    <row r="3382" spans="1:61" x14ac:dyDescent="0.25">
      <c r="A3382" s="10" t="str">
        <f>VLOOKUP(D3382,'Index-Relations'!E:F,2,FALSE)</f>
        <v>BM</v>
      </c>
      <c r="B3382" t="s">
        <v>3450</v>
      </c>
      <c r="C3382" s="53" t="s">
        <v>2763</v>
      </c>
      <c r="D3382" s="59" t="s">
        <v>2876</v>
      </c>
      <c r="E3382" s="59" t="s">
        <v>6798</v>
      </c>
      <c r="F3382" t="s">
        <v>1396</v>
      </c>
      <c r="G3382" t="s">
        <v>1321</v>
      </c>
      <c r="H3382" t="s">
        <v>1397</v>
      </c>
      <c r="I3382" s="52">
        <v>45566</v>
      </c>
      <c r="J3382" t="s">
        <v>2457</v>
      </c>
      <c r="K3382">
        <v>919</v>
      </c>
      <c r="L3382" s="73">
        <v>71.131946639809399</v>
      </c>
      <c r="M3382">
        <v>908</v>
      </c>
      <c r="N3382">
        <v>0.99675305365202005</v>
      </c>
      <c r="O3382" s="73">
        <v>75.471635175742605</v>
      </c>
      <c r="P3382">
        <v>908</v>
      </c>
      <c r="Q3382">
        <v>0.99675305365202005</v>
      </c>
      <c r="R3382">
        <v>888</v>
      </c>
      <c r="S3382">
        <v>0.98371825856211403</v>
      </c>
      <c r="T3382">
        <v>35.937573293766803</v>
      </c>
      <c r="U3382">
        <v>0.75745391277468499</v>
      </c>
      <c r="V3382">
        <v>688</v>
      </c>
      <c r="W3382">
        <v>0.13555945899671501</v>
      </c>
      <c r="X3382">
        <v>128</v>
      </c>
      <c r="Y3382">
        <v>910</v>
      </c>
      <c r="Z3382">
        <v>0.99764795419424601</v>
      </c>
      <c r="AA3382">
        <v>56.704778842743501</v>
      </c>
      <c r="AB3382">
        <v>778</v>
      </c>
      <c r="AC3382">
        <v>0.89657128964613897</v>
      </c>
      <c r="AD3382">
        <v>132</v>
      </c>
      <c r="AE3382">
        <v>0.101076664548106</v>
      </c>
      <c r="AF3382">
        <v>9</v>
      </c>
      <c r="AG3382">
        <v>2.35204580575455E-3</v>
      </c>
      <c r="AH3382">
        <v>1.16175844253246E-2</v>
      </c>
      <c r="AI3382">
        <v>73</v>
      </c>
      <c r="AJ3382" s="73">
        <v>68.311291942803607</v>
      </c>
      <c r="AK3382">
        <v>908</v>
      </c>
      <c r="AL3382">
        <v>0.99675305365202005</v>
      </c>
      <c r="AM3382">
        <v>1.19953417295878E-2</v>
      </c>
      <c r="AN3382">
        <v>6</v>
      </c>
      <c r="AO3382">
        <v>1.88501770907523E-4</v>
      </c>
      <c r="AP3382">
        <v>1</v>
      </c>
      <c r="AQ3382">
        <v>916</v>
      </c>
      <c r="AR3382">
        <v>0.99887907866426295</v>
      </c>
      <c r="AS3382">
        <v>1.8934925523582401E-2</v>
      </c>
      <c r="AT3382">
        <v>7</v>
      </c>
      <c r="AU3382">
        <v>7.0315119543419699E-3</v>
      </c>
      <c r="AV3382">
        <v>3</v>
      </c>
      <c r="AW3382">
        <v>916</v>
      </c>
      <c r="AX3382">
        <v>0.99887907866426395</v>
      </c>
      <c r="AY3382" s="73">
        <v>68.062384889909595</v>
      </c>
      <c r="AZ3382">
        <v>908</v>
      </c>
      <c r="BA3382">
        <v>0.99675305365202005</v>
      </c>
      <c r="BB3382">
        <v>891</v>
      </c>
      <c r="BC3382">
        <v>0.91440846141144205</v>
      </c>
      <c r="BD3382">
        <v>24</v>
      </c>
      <c r="BE3382">
        <v>8.4282115481914194E-2</v>
      </c>
      <c r="BF3382">
        <v>71.131946639809399</v>
      </c>
      <c r="BG3382">
        <v>75.471635175742605</v>
      </c>
      <c r="BH3382">
        <v>68.062384889909595</v>
      </c>
      <c r="BI3382">
        <v>68.311291942803607</v>
      </c>
    </row>
    <row r="3383" spans="1:61" x14ac:dyDescent="0.25">
      <c r="A3383" s="10" t="str">
        <f>VLOOKUP(D3383,'Index-Relations'!E:F,2,FALSE)</f>
        <v>BM</v>
      </c>
      <c r="B3383" t="s">
        <v>3450</v>
      </c>
      <c r="C3383" s="53" t="s">
        <v>2764</v>
      </c>
      <c r="D3383" s="59" t="s">
        <v>2876</v>
      </c>
      <c r="E3383" s="59" t="s">
        <v>6799</v>
      </c>
      <c r="F3383" t="s">
        <v>1396</v>
      </c>
      <c r="G3383" t="s">
        <v>1321</v>
      </c>
      <c r="H3383" t="s">
        <v>1397</v>
      </c>
      <c r="I3383" s="52">
        <v>45537</v>
      </c>
      <c r="J3383" t="s">
        <v>2457</v>
      </c>
      <c r="K3383">
        <v>994</v>
      </c>
      <c r="L3383" s="73">
        <v>71.083629704611795</v>
      </c>
      <c r="M3383">
        <v>983</v>
      </c>
      <c r="N3383">
        <v>0.99732397880757495</v>
      </c>
      <c r="O3383" s="73">
        <v>75.389709379661397</v>
      </c>
      <c r="P3383">
        <v>983</v>
      </c>
      <c r="Q3383">
        <v>0.99732397880757495</v>
      </c>
      <c r="R3383">
        <v>960</v>
      </c>
      <c r="S3383">
        <v>0.98530258235444002</v>
      </c>
      <c r="T3383">
        <v>35.983557937963802</v>
      </c>
      <c r="U3383">
        <v>0.76617083242097905</v>
      </c>
      <c r="V3383">
        <v>743</v>
      </c>
      <c r="W3383">
        <v>0.13615596845054601</v>
      </c>
      <c r="X3383">
        <v>138</v>
      </c>
      <c r="Y3383">
        <v>985</v>
      </c>
      <c r="Z3383">
        <v>0.99785709135660206</v>
      </c>
      <c r="AA3383">
        <v>57.5640414732379</v>
      </c>
      <c r="AB3383">
        <v>857</v>
      </c>
      <c r="AC3383">
        <v>0.91713452379639604</v>
      </c>
      <c r="AD3383">
        <v>146</v>
      </c>
      <c r="AE3383">
        <v>9.8670924552130099E-2</v>
      </c>
      <c r="AF3383">
        <v>-9</v>
      </c>
      <c r="AG3383">
        <v>0</v>
      </c>
      <c r="AH3383">
        <v>1.1238527065439499E-2</v>
      </c>
      <c r="AI3383">
        <v>74</v>
      </c>
      <c r="AJ3383" s="73">
        <v>68.112278918466203</v>
      </c>
      <c r="AK3383">
        <v>983</v>
      </c>
      <c r="AL3383">
        <v>0.99732397880757495</v>
      </c>
      <c r="AM3383">
        <v>1.1822528731444199E-2</v>
      </c>
      <c r="AN3383">
        <v>6</v>
      </c>
      <c r="AO3383">
        <v>2.0826407705928999E-4</v>
      </c>
      <c r="AP3383">
        <v>1</v>
      </c>
      <c r="AQ3383">
        <v>989</v>
      </c>
      <c r="AR3383">
        <v>0.99897405160151698</v>
      </c>
      <c r="AS3383">
        <v>1.8656454305518901E-2</v>
      </c>
      <c r="AT3383">
        <v>7</v>
      </c>
      <c r="AU3383">
        <v>7.4287781311057604E-3</v>
      </c>
      <c r="AV3383">
        <v>3</v>
      </c>
      <c r="AW3383">
        <v>989</v>
      </c>
      <c r="AX3383">
        <v>0.99897405160151598</v>
      </c>
      <c r="AY3383" s="73">
        <v>68.433467163132505</v>
      </c>
      <c r="AZ3383">
        <v>983</v>
      </c>
      <c r="BA3383">
        <v>0.99732397880757495</v>
      </c>
      <c r="BB3383">
        <v>963</v>
      </c>
      <c r="BC3383">
        <v>0.91602849924465002</v>
      </c>
      <c r="BD3383">
        <v>25</v>
      </c>
      <c r="BE3383">
        <v>8.2737288279807503E-2</v>
      </c>
      <c r="BF3383">
        <v>71.083629704611795</v>
      </c>
      <c r="BG3383">
        <v>75.389709379661397</v>
      </c>
      <c r="BH3383">
        <v>68.433467163132505</v>
      </c>
      <c r="BI3383">
        <v>68.112278918466203</v>
      </c>
    </row>
    <row r="3384" spans="1:61" x14ac:dyDescent="0.25">
      <c r="A3384" s="10" t="str">
        <f>VLOOKUP(D3384,'Index-Relations'!E:F,2,FALSE)</f>
        <v>BM</v>
      </c>
      <c r="B3384" t="s">
        <v>3450</v>
      </c>
      <c r="C3384" s="53" t="s">
        <v>3350</v>
      </c>
      <c r="D3384" s="59" t="s">
        <v>2876</v>
      </c>
      <c r="E3384" s="59" t="s">
        <v>6800</v>
      </c>
      <c r="F3384" t="s">
        <v>1396</v>
      </c>
      <c r="G3384" t="s">
        <v>1321</v>
      </c>
      <c r="H3384" t="s">
        <v>1397</v>
      </c>
      <c r="I3384" s="52">
        <v>45505</v>
      </c>
      <c r="J3384" t="s">
        <v>2457</v>
      </c>
      <c r="K3384">
        <v>994</v>
      </c>
      <c r="L3384" s="73">
        <v>70.987722892232796</v>
      </c>
      <c r="M3384">
        <v>983</v>
      </c>
      <c r="N3384">
        <v>0.997192806032143</v>
      </c>
      <c r="O3384" s="73">
        <v>75.339179845718206</v>
      </c>
      <c r="P3384">
        <v>983</v>
      </c>
      <c r="Q3384">
        <v>0.997192806032143</v>
      </c>
      <c r="R3384">
        <v>960</v>
      </c>
      <c r="S3384">
        <v>0.98511487399046804</v>
      </c>
      <c r="T3384">
        <v>36.013135332557198</v>
      </c>
      <c r="U3384">
        <v>0.76520431804883804</v>
      </c>
      <c r="V3384">
        <v>744</v>
      </c>
      <c r="W3384">
        <v>0.13956759695627299</v>
      </c>
      <c r="X3384">
        <v>137</v>
      </c>
      <c r="Y3384">
        <v>985</v>
      </c>
      <c r="Z3384">
        <v>0.99780940870714396</v>
      </c>
      <c r="AA3384">
        <v>59.913538492062102</v>
      </c>
      <c r="AB3384">
        <v>844</v>
      </c>
      <c r="AC3384">
        <v>0.92763598533282099</v>
      </c>
      <c r="AD3384">
        <v>141</v>
      </c>
      <c r="AE3384">
        <v>7.0173423374323501E-2</v>
      </c>
      <c r="AF3384">
        <v>9</v>
      </c>
      <c r="AG3384">
        <v>2.1905912928548402E-3</v>
      </c>
      <c r="AH3384">
        <v>1.1270110913301899E-2</v>
      </c>
      <c r="AI3384">
        <v>73</v>
      </c>
      <c r="AJ3384" s="73">
        <v>68.010342904701602</v>
      </c>
      <c r="AK3384">
        <v>983</v>
      </c>
      <c r="AL3384">
        <v>0.997192806032143</v>
      </c>
      <c r="AM3384">
        <v>1.18804396612219E-2</v>
      </c>
      <c r="AN3384">
        <v>6</v>
      </c>
      <c r="AO3384">
        <v>2.2320966382946301E-4</v>
      </c>
      <c r="AP3384">
        <v>1</v>
      </c>
      <c r="AQ3384">
        <v>988</v>
      </c>
      <c r="AR3384">
        <v>0.998901366136286</v>
      </c>
      <c r="AS3384">
        <v>2.0284390212797199E-2</v>
      </c>
      <c r="AT3384">
        <v>9</v>
      </c>
      <c r="AU3384">
        <v>7.3855714686910396E-3</v>
      </c>
      <c r="AV3384">
        <v>3</v>
      </c>
      <c r="AW3384">
        <v>988</v>
      </c>
      <c r="AX3384">
        <v>0.998901366136286</v>
      </c>
      <c r="AY3384" s="73">
        <v>68.328640546513896</v>
      </c>
      <c r="AZ3384">
        <v>983</v>
      </c>
      <c r="BA3384">
        <v>0.997192806032143</v>
      </c>
      <c r="BB3384">
        <v>964</v>
      </c>
      <c r="BC3384">
        <v>0.920928296942223</v>
      </c>
      <c r="BD3384">
        <v>23</v>
      </c>
      <c r="BE3384">
        <v>7.7749859530233806E-2</v>
      </c>
      <c r="BF3384">
        <v>70.987722892232796</v>
      </c>
      <c r="BG3384">
        <v>75.339179845718206</v>
      </c>
      <c r="BH3384">
        <v>68.328640546513896</v>
      </c>
      <c r="BI3384">
        <v>68.010342904701602</v>
      </c>
    </row>
    <row r="3385" spans="1:61" x14ac:dyDescent="0.25">
      <c r="A3385" s="10" t="str">
        <f>VLOOKUP(D3385,'Index-Relations'!E:F,2,FALSE)</f>
        <v>BM</v>
      </c>
      <c r="B3385" t="s">
        <v>3450</v>
      </c>
      <c r="C3385" s="53" t="s">
        <v>2765</v>
      </c>
      <c r="D3385" s="59" t="s">
        <v>2876</v>
      </c>
      <c r="E3385" s="59" t="s">
        <v>6801</v>
      </c>
      <c r="F3385" t="s">
        <v>1396</v>
      </c>
      <c r="G3385" t="s">
        <v>1321</v>
      </c>
      <c r="H3385" t="s">
        <v>1397</v>
      </c>
      <c r="I3385" s="52">
        <v>45474</v>
      </c>
      <c r="J3385" t="s">
        <v>2457</v>
      </c>
      <c r="K3385">
        <v>995</v>
      </c>
      <c r="L3385" s="73">
        <v>71.700670055837307</v>
      </c>
      <c r="M3385">
        <v>984</v>
      </c>
      <c r="N3385">
        <v>0.99729471642206802</v>
      </c>
      <c r="O3385" s="73">
        <v>75.422282602466794</v>
      </c>
      <c r="P3385">
        <v>984</v>
      </c>
      <c r="Q3385">
        <v>0.99729471642206802</v>
      </c>
      <c r="R3385">
        <v>961</v>
      </c>
      <c r="S3385">
        <v>0.98495502813428903</v>
      </c>
      <c r="T3385">
        <v>35.887751112020098</v>
      </c>
      <c r="U3385">
        <v>0.76895787641950097</v>
      </c>
      <c r="V3385">
        <v>741</v>
      </c>
      <c r="W3385">
        <v>0.13969620177467701</v>
      </c>
      <c r="X3385">
        <v>137</v>
      </c>
      <c r="Y3385">
        <v>984</v>
      </c>
      <c r="Z3385">
        <v>0.99622748662210303</v>
      </c>
      <c r="AA3385">
        <v>62.385628427158103</v>
      </c>
      <c r="AB3385">
        <v>839</v>
      </c>
      <c r="AC3385">
        <v>0.92229090526412405</v>
      </c>
      <c r="AD3385">
        <v>143</v>
      </c>
      <c r="AE3385">
        <v>7.3110468195844797E-2</v>
      </c>
      <c r="AF3385">
        <v>13</v>
      </c>
      <c r="AG3385">
        <v>4.5986265400307898E-3</v>
      </c>
      <c r="AH3385">
        <v>1.07938355644163E-2</v>
      </c>
      <c r="AI3385">
        <v>73</v>
      </c>
      <c r="AJ3385" s="73">
        <v>68.5048761896401</v>
      </c>
      <c r="AK3385">
        <v>984</v>
      </c>
      <c r="AL3385">
        <v>0.99729471642206802</v>
      </c>
      <c r="AM3385">
        <v>1.20947673608254E-2</v>
      </c>
      <c r="AN3385">
        <v>6</v>
      </c>
      <c r="AO3385">
        <v>2.4953509185536701E-4</v>
      </c>
      <c r="AP3385">
        <v>1</v>
      </c>
      <c r="AQ3385">
        <v>989</v>
      </c>
      <c r="AR3385">
        <v>0.99876920555891902</v>
      </c>
      <c r="AS3385">
        <v>2.00709159708377E-2</v>
      </c>
      <c r="AT3385">
        <v>9</v>
      </c>
      <c r="AU3385">
        <v>6.8057864762407104E-3</v>
      </c>
      <c r="AV3385">
        <v>3</v>
      </c>
      <c r="AW3385">
        <v>989</v>
      </c>
      <c r="AX3385">
        <v>0.99876920555891802</v>
      </c>
      <c r="AY3385" s="73">
        <v>69.547281628221796</v>
      </c>
      <c r="AZ3385">
        <v>984</v>
      </c>
      <c r="BA3385">
        <v>0.99729471642206802</v>
      </c>
      <c r="BB3385">
        <v>965</v>
      </c>
      <c r="BC3385">
        <v>0.91892071531889996</v>
      </c>
      <c r="BD3385">
        <v>23</v>
      </c>
      <c r="BE3385">
        <v>7.9598955148163106E-2</v>
      </c>
      <c r="BF3385">
        <v>71.700670055837307</v>
      </c>
      <c r="BG3385">
        <v>75.422282602466794</v>
      </c>
      <c r="BH3385">
        <v>69.547281628221796</v>
      </c>
      <c r="BI3385">
        <v>68.5048761896401</v>
      </c>
    </row>
    <row r="3386" spans="1:61" x14ac:dyDescent="0.25">
      <c r="A3386" s="10" t="str">
        <f>VLOOKUP(D3386,'Index-Relations'!E:F,2,FALSE)</f>
        <v>BM</v>
      </c>
      <c r="B3386" t="s">
        <v>3450</v>
      </c>
      <c r="C3386" s="53" t="s">
        <v>2766</v>
      </c>
      <c r="D3386" s="59" t="s">
        <v>2876</v>
      </c>
      <c r="E3386" s="59" t="s">
        <v>6802</v>
      </c>
      <c r="F3386" t="s">
        <v>1396</v>
      </c>
      <c r="G3386" t="s">
        <v>1321</v>
      </c>
      <c r="H3386" t="s">
        <v>1397</v>
      </c>
      <c r="I3386" s="52">
        <v>45446</v>
      </c>
      <c r="J3386" t="s">
        <v>2457</v>
      </c>
      <c r="K3386">
        <v>997</v>
      </c>
      <c r="L3386" s="73">
        <v>71.918104943388897</v>
      </c>
      <c r="M3386">
        <v>987</v>
      </c>
      <c r="N3386">
        <v>0.997682227248469</v>
      </c>
      <c r="O3386" s="73">
        <v>75.483142042429407</v>
      </c>
      <c r="P3386">
        <v>987</v>
      </c>
      <c r="Q3386">
        <v>0.997682227248469</v>
      </c>
      <c r="R3386">
        <v>964</v>
      </c>
      <c r="S3386">
        <v>0.98503673848086004</v>
      </c>
      <c r="T3386">
        <v>36.205116686965901</v>
      </c>
      <c r="U3386">
        <v>0.77602703675812801</v>
      </c>
      <c r="V3386">
        <v>743</v>
      </c>
      <c r="W3386">
        <v>0.14802259166300999</v>
      </c>
      <c r="X3386">
        <v>136</v>
      </c>
      <c r="Y3386">
        <v>986</v>
      </c>
      <c r="Z3386">
        <v>0.995905645366021</v>
      </c>
      <c r="AA3386">
        <v>63.644863837226403</v>
      </c>
      <c r="AB3386">
        <v>841</v>
      </c>
      <c r="AC3386">
        <v>0.93399150466497805</v>
      </c>
      <c r="AD3386">
        <v>144</v>
      </c>
      <c r="AE3386">
        <v>6.14917577611074E-2</v>
      </c>
      <c r="AF3386">
        <v>12</v>
      </c>
      <c r="AG3386">
        <v>4.5167375739135996E-3</v>
      </c>
      <c r="AH3386">
        <v>1.13218431657358E-2</v>
      </c>
      <c r="AI3386">
        <v>73</v>
      </c>
      <c r="AJ3386" s="73">
        <v>68.564915940541596</v>
      </c>
      <c r="AK3386">
        <v>987</v>
      </c>
      <c r="AL3386">
        <v>0.997682227248469</v>
      </c>
      <c r="AM3386">
        <v>9.7984101953209994E-3</v>
      </c>
      <c r="AN3386">
        <v>5</v>
      </c>
      <c r="AO3386">
        <v>2.7033953820466402E-4</v>
      </c>
      <c r="AP3386">
        <v>1</v>
      </c>
      <c r="AQ3386">
        <v>991</v>
      </c>
      <c r="AR3386">
        <v>0.99904302148264201</v>
      </c>
      <c r="AS3386">
        <v>2.1710075238814901E-2</v>
      </c>
      <c r="AT3386">
        <v>9</v>
      </c>
      <c r="AU3386">
        <v>6.8580416391281901E-3</v>
      </c>
      <c r="AV3386">
        <v>3</v>
      </c>
      <c r="AW3386">
        <v>991</v>
      </c>
      <c r="AX3386">
        <v>0.99904302148264201</v>
      </c>
      <c r="AY3386" s="73">
        <v>69.995841301482599</v>
      </c>
      <c r="AZ3386">
        <v>987</v>
      </c>
      <c r="BA3386">
        <v>0.997682227248469</v>
      </c>
      <c r="BB3386">
        <v>967</v>
      </c>
      <c r="BC3386">
        <v>0.91708066560988299</v>
      </c>
      <c r="BD3386">
        <v>23</v>
      </c>
      <c r="BE3386">
        <v>8.1692016334554196E-2</v>
      </c>
      <c r="BF3386">
        <v>71.918104943388897</v>
      </c>
      <c r="BG3386">
        <v>75.483142042429407</v>
      </c>
      <c r="BH3386">
        <v>69.995841301482599</v>
      </c>
      <c r="BI3386">
        <v>68.564915940541596</v>
      </c>
    </row>
    <row r="3387" spans="1:61" x14ac:dyDescent="0.25">
      <c r="A3387" s="10" t="str">
        <f>VLOOKUP(D3387,'Index-Relations'!E:F,2,FALSE)</f>
        <v>BM</v>
      </c>
      <c r="B3387" t="s">
        <v>3450</v>
      </c>
      <c r="C3387" s="53" t="s">
        <v>2767</v>
      </c>
      <c r="D3387" s="59" t="s">
        <v>2876</v>
      </c>
      <c r="E3387" s="59" t="s">
        <v>6803</v>
      </c>
      <c r="F3387" t="s">
        <v>1396</v>
      </c>
      <c r="G3387" t="s">
        <v>1321</v>
      </c>
      <c r="H3387" t="s">
        <v>1397</v>
      </c>
      <c r="I3387" s="52">
        <v>45413</v>
      </c>
      <c r="J3387" t="s">
        <v>2457</v>
      </c>
      <c r="K3387">
        <v>999</v>
      </c>
      <c r="L3387" s="73">
        <v>71.8468032572423</v>
      </c>
      <c r="M3387">
        <v>989</v>
      </c>
      <c r="N3387">
        <v>0.99799512097274101</v>
      </c>
      <c r="O3387" s="73">
        <v>75.4035455024177</v>
      </c>
      <c r="P3387">
        <v>989</v>
      </c>
      <c r="Q3387">
        <v>0.99799512097274101</v>
      </c>
      <c r="R3387">
        <v>966</v>
      </c>
      <c r="S3387">
        <v>0.98537947462823405</v>
      </c>
      <c r="T3387">
        <v>36.334149243522297</v>
      </c>
      <c r="U3387">
        <v>0.75743129044798496</v>
      </c>
      <c r="V3387">
        <v>744</v>
      </c>
      <c r="W3387">
        <v>0.141097037883505</v>
      </c>
      <c r="X3387">
        <v>135</v>
      </c>
      <c r="Y3387">
        <v>987</v>
      </c>
      <c r="Z3387">
        <v>0.99566319389256197</v>
      </c>
      <c r="AA3387">
        <v>66.496373694231707</v>
      </c>
      <c r="AB3387">
        <v>840</v>
      </c>
      <c r="AC3387">
        <v>0.93277260796929795</v>
      </c>
      <c r="AD3387">
        <v>146</v>
      </c>
      <c r="AE3387">
        <v>6.2417130017918702E-2</v>
      </c>
      <c r="AF3387">
        <v>13</v>
      </c>
      <c r="AG3387">
        <v>4.8102620127828998E-3</v>
      </c>
      <c r="AH3387">
        <v>1.06290887888461E-2</v>
      </c>
      <c r="AI3387">
        <v>73</v>
      </c>
      <c r="AJ3387" s="73">
        <v>68.554427967535005</v>
      </c>
      <c r="AK3387">
        <v>989</v>
      </c>
      <c r="AL3387">
        <v>0.99799512097274101</v>
      </c>
      <c r="AM3387">
        <v>9.7755461437135406E-3</v>
      </c>
      <c r="AN3387">
        <v>5</v>
      </c>
      <c r="AO3387">
        <v>2.9268481788558899E-4</v>
      </c>
      <c r="AP3387">
        <v>1</v>
      </c>
      <c r="AQ3387">
        <v>993</v>
      </c>
      <c r="AR3387">
        <v>0.99930549835085203</v>
      </c>
      <c r="AS3387">
        <v>2.12035727621709E-2</v>
      </c>
      <c r="AT3387">
        <v>9</v>
      </c>
      <c r="AU3387">
        <v>6.9181711943198197E-3</v>
      </c>
      <c r="AV3387">
        <v>4</v>
      </c>
      <c r="AW3387">
        <v>993</v>
      </c>
      <c r="AX3387">
        <v>0.99930549835085203</v>
      </c>
      <c r="AY3387" s="73">
        <v>69.836483356173304</v>
      </c>
      <c r="AZ3387">
        <v>989</v>
      </c>
      <c r="BA3387">
        <v>0.99799512097274101</v>
      </c>
      <c r="BB3387">
        <v>966</v>
      </c>
      <c r="BC3387">
        <v>0.91291093554404001</v>
      </c>
      <c r="BD3387">
        <v>26</v>
      </c>
      <c r="BE3387">
        <v>8.6101877988926198E-2</v>
      </c>
      <c r="BF3387">
        <v>71.8468032572423</v>
      </c>
      <c r="BG3387">
        <v>75.4035455024177</v>
      </c>
      <c r="BH3387">
        <v>69.836483356173304</v>
      </c>
      <c r="BI3387">
        <v>68.554427967535005</v>
      </c>
    </row>
    <row r="3388" spans="1:61" x14ac:dyDescent="0.25">
      <c r="A3388" s="10" t="str">
        <f>VLOOKUP(D3388,'Index-Relations'!E:F,2,FALSE)</f>
        <v>BM</v>
      </c>
      <c r="B3388" t="s">
        <v>3450</v>
      </c>
      <c r="C3388" s="53" t="s">
        <v>2768</v>
      </c>
      <c r="D3388" s="59" t="s">
        <v>2876</v>
      </c>
      <c r="E3388" s="59" t="s">
        <v>6804</v>
      </c>
      <c r="F3388" t="s">
        <v>1396</v>
      </c>
      <c r="G3388" t="s">
        <v>1321</v>
      </c>
      <c r="H3388" t="s">
        <v>1397</v>
      </c>
      <c r="I3388" s="52">
        <v>45383</v>
      </c>
      <c r="J3388" t="s">
        <v>2457</v>
      </c>
      <c r="K3388">
        <v>998</v>
      </c>
      <c r="L3388">
        <v>77.789329042825898</v>
      </c>
      <c r="M3388">
        <v>990</v>
      </c>
      <c r="N3388">
        <v>0.99802871292058404</v>
      </c>
      <c r="O3388">
        <v>80.459229145249196</v>
      </c>
      <c r="P3388">
        <v>990</v>
      </c>
      <c r="Q3388">
        <v>0.99802871292058404</v>
      </c>
      <c r="R3388">
        <v>967</v>
      </c>
      <c r="S3388">
        <v>0.98606094470496497</v>
      </c>
      <c r="T3388">
        <v>36.204893653460502</v>
      </c>
      <c r="U3388">
        <v>0.75798799361620794</v>
      </c>
      <c r="V3388">
        <v>744</v>
      </c>
      <c r="W3388">
        <v>0.13981710527228999</v>
      </c>
      <c r="X3388">
        <v>135</v>
      </c>
      <c r="Y3388">
        <v>988</v>
      </c>
      <c r="Z3388">
        <v>0.99577788831335801</v>
      </c>
      <c r="AA3388">
        <v>64.711475922668697</v>
      </c>
      <c r="AB3388">
        <v>838</v>
      </c>
      <c r="AC3388">
        <v>0.93125667036911197</v>
      </c>
      <c r="AD3388">
        <v>149</v>
      </c>
      <c r="AE3388">
        <v>6.4009947057418706E-2</v>
      </c>
      <c r="AF3388">
        <v>11</v>
      </c>
      <c r="AG3388">
        <v>4.7333825734690504E-3</v>
      </c>
      <c r="AH3388">
        <v>1.0467482660648701E-2</v>
      </c>
      <c r="AI3388">
        <v>73</v>
      </c>
      <c r="AJ3388">
        <v>74.675208405446597</v>
      </c>
      <c r="AK3388">
        <v>990</v>
      </c>
      <c r="AL3388">
        <v>0.99802871292058404</v>
      </c>
      <c r="AM3388">
        <v>9.1752860066220791E-3</v>
      </c>
      <c r="AN3388">
        <v>5</v>
      </c>
      <c r="AO3388">
        <v>2.82225341617261E-4</v>
      </c>
      <c r="AP3388">
        <v>1</v>
      </c>
      <c r="AQ3388">
        <v>994</v>
      </c>
      <c r="AR3388">
        <v>0.99921720031987904</v>
      </c>
      <c r="AS3388">
        <v>2.1619550501284699E-2</v>
      </c>
      <c r="AT3388">
        <v>9</v>
      </c>
      <c r="AU3388">
        <v>6.7980146967182098E-3</v>
      </c>
      <c r="AV3388">
        <v>4</v>
      </c>
      <c r="AW3388">
        <v>994</v>
      </c>
      <c r="AX3388">
        <v>0.99921720031987904</v>
      </c>
      <c r="AY3388">
        <v>75.813182728137704</v>
      </c>
      <c r="AZ3388">
        <v>990</v>
      </c>
      <c r="BA3388">
        <v>0.99802871292058404</v>
      </c>
      <c r="BB3388">
        <v>967</v>
      </c>
      <c r="BC3388">
        <v>0.91573674823364903</v>
      </c>
      <c r="BD3388">
        <v>26</v>
      </c>
      <c r="BE3388">
        <v>8.3198226744612497E-2</v>
      </c>
      <c r="BF3388">
        <v>71.902859183994494</v>
      </c>
      <c r="BG3388">
        <v>75.450252206951305</v>
      </c>
      <c r="BH3388">
        <v>69.895672702611904</v>
      </c>
      <c r="BI3388">
        <v>68.559995348049</v>
      </c>
    </row>
    <row r="3389" spans="1:61" x14ac:dyDescent="0.25">
      <c r="A3389" s="10" t="str">
        <f>VLOOKUP(D3389,'Index-Relations'!E:F,2,FALSE)</f>
        <v>BM</v>
      </c>
      <c r="B3389" t="s">
        <v>3450</v>
      </c>
      <c r="C3389" s="53" t="s">
        <v>2769</v>
      </c>
      <c r="D3389" s="59" t="s">
        <v>2876</v>
      </c>
      <c r="E3389" s="59" t="s">
        <v>6805</v>
      </c>
      <c r="F3389" t="s">
        <v>1396</v>
      </c>
      <c r="G3389" t="s">
        <v>1321</v>
      </c>
      <c r="H3389" t="s">
        <v>1397</v>
      </c>
      <c r="I3389" s="52">
        <v>45352</v>
      </c>
      <c r="J3389" t="s">
        <v>2457</v>
      </c>
      <c r="K3389">
        <v>1000</v>
      </c>
      <c r="L3389">
        <v>78.439216532213095</v>
      </c>
      <c r="M3389">
        <v>991</v>
      </c>
      <c r="N3389">
        <v>0.997749504026889</v>
      </c>
      <c r="O3389">
        <v>80.520585749059094</v>
      </c>
      <c r="P3389">
        <v>991</v>
      </c>
      <c r="Q3389">
        <v>0.997749504026889</v>
      </c>
      <c r="R3389">
        <v>969</v>
      </c>
      <c r="S3389">
        <v>0.98618109123291697</v>
      </c>
      <c r="T3389">
        <v>36.237764908292903</v>
      </c>
      <c r="U3389">
        <v>0.75156421249412098</v>
      </c>
      <c r="V3389">
        <v>736</v>
      </c>
      <c r="W3389">
        <v>0.12483307675562499</v>
      </c>
      <c r="X3389">
        <v>119</v>
      </c>
      <c r="Y3389">
        <v>990</v>
      </c>
      <c r="Z3389">
        <v>0.99560019431192404</v>
      </c>
      <c r="AA3389">
        <v>65.612192200954297</v>
      </c>
      <c r="AB3389">
        <v>839</v>
      </c>
      <c r="AC3389">
        <v>0.930566308562082</v>
      </c>
      <c r="AD3389">
        <v>150</v>
      </c>
      <c r="AE3389">
        <v>6.4542880918071602E-2</v>
      </c>
      <c r="AF3389">
        <v>11</v>
      </c>
      <c r="AG3389">
        <v>4.8908105198461598E-3</v>
      </c>
      <c r="AH3389">
        <v>2.9355935951621299E-3</v>
      </c>
      <c r="AI3389">
        <v>51</v>
      </c>
      <c r="AJ3389">
        <v>75.336670129707798</v>
      </c>
      <c r="AK3389">
        <v>991</v>
      </c>
      <c r="AL3389">
        <v>0.997749504026889</v>
      </c>
      <c r="AM3389">
        <v>8.7179154738238809E-3</v>
      </c>
      <c r="AN3389">
        <v>6</v>
      </c>
      <c r="AO3389">
        <v>2.5084698564262198E-4</v>
      </c>
      <c r="AP3389">
        <v>1</v>
      </c>
      <c r="AQ3389">
        <v>995</v>
      </c>
      <c r="AR3389">
        <v>0.99899039659619104</v>
      </c>
      <c r="AS3389">
        <v>2.0174261849489901E-2</v>
      </c>
      <c r="AT3389">
        <v>9</v>
      </c>
      <c r="AU3389">
        <v>6.7986484959599502E-3</v>
      </c>
      <c r="AV3389">
        <v>4</v>
      </c>
      <c r="AW3389">
        <v>993</v>
      </c>
      <c r="AX3389">
        <v>0.99893328954348504</v>
      </c>
      <c r="AY3389">
        <v>76.814563599651095</v>
      </c>
      <c r="AZ3389">
        <v>991</v>
      </c>
      <c r="BA3389">
        <v>0.997749504026889</v>
      </c>
      <c r="BB3389">
        <v>968</v>
      </c>
      <c r="BC3389">
        <v>0.91696110969242095</v>
      </c>
      <c r="BD3389">
        <v>26</v>
      </c>
      <c r="BE3389">
        <v>8.1778439918127097E-2</v>
      </c>
      <c r="BF3389">
        <v>72.6831757085303</v>
      </c>
      <c r="BG3389">
        <v>75.553212204871997</v>
      </c>
      <c r="BH3389">
        <v>70.961838923011101</v>
      </c>
      <c r="BI3389">
        <v>69.275949875266804</v>
      </c>
    </row>
    <row r="3390" spans="1:61" x14ac:dyDescent="0.25">
      <c r="A3390" s="10" t="str">
        <f>VLOOKUP(D3390,'Index-Relations'!E:F,2,FALSE)</f>
        <v>BM</v>
      </c>
      <c r="B3390" t="s">
        <v>3450</v>
      </c>
      <c r="C3390" s="53" t="s">
        <v>2770</v>
      </c>
      <c r="D3390" s="59" t="s">
        <v>2876</v>
      </c>
      <c r="E3390" s="59" t="s">
        <v>6806</v>
      </c>
      <c r="F3390" t="s">
        <v>1396</v>
      </c>
      <c r="G3390" t="s">
        <v>1321</v>
      </c>
      <c r="H3390" t="s">
        <v>1397</v>
      </c>
      <c r="I3390" s="52">
        <v>45323</v>
      </c>
      <c r="J3390" t="s">
        <v>2457</v>
      </c>
      <c r="K3390">
        <v>1000</v>
      </c>
      <c r="L3390">
        <v>78.4019451199798</v>
      </c>
      <c r="M3390">
        <v>991</v>
      </c>
      <c r="N3390">
        <v>0.99815014198421204</v>
      </c>
      <c r="O3390">
        <v>80.086172141286099</v>
      </c>
      <c r="P3390">
        <v>991</v>
      </c>
      <c r="Q3390">
        <v>0.99815014198421204</v>
      </c>
      <c r="R3390">
        <v>969</v>
      </c>
      <c r="S3390">
        <v>0.98659128253432005</v>
      </c>
      <c r="T3390">
        <v>36.503480277955397</v>
      </c>
      <c r="U3390">
        <v>0.74352499147717699</v>
      </c>
      <c r="V3390">
        <v>734</v>
      </c>
      <c r="W3390">
        <v>0.121420820006058</v>
      </c>
      <c r="X3390">
        <v>115</v>
      </c>
      <c r="Y3390">
        <v>989</v>
      </c>
      <c r="Z3390">
        <v>0.99598108633996696</v>
      </c>
      <c r="AA3390">
        <v>65.515913032881102</v>
      </c>
      <c r="AB3390">
        <v>839</v>
      </c>
      <c r="AC3390">
        <v>0.93207007171516598</v>
      </c>
      <c r="AD3390">
        <v>149</v>
      </c>
      <c r="AE3390">
        <v>6.3450950586544902E-2</v>
      </c>
      <c r="AF3390">
        <v>12</v>
      </c>
      <c r="AG3390">
        <v>4.47897769828858E-3</v>
      </c>
      <c r="AH3390">
        <v>3.0143083313170799E-3</v>
      </c>
      <c r="AI3390">
        <v>48</v>
      </c>
      <c r="AJ3390">
        <v>75.413388170430693</v>
      </c>
      <c r="AK3390">
        <v>991</v>
      </c>
      <c r="AL3390">
        <v>0.99815014198421204</v>
      </c>
      <c r="AM3390">
        <v>9.2755943630987592E-3</v>
      </c>
      <c r="AN3390">
        <v>6</v>
      </c>
      <c r="AO3390">
        <v>2.5462029197166402E-4</v>
      </c>
      <c r="AP3390">
        <v>1</v>
      </c>
      <c r="AQ3390">
        <v>991</v>
      </c>
      <c r="AR3390">
        <v>0.99818206239809004</v>
      </c>
      <c r="AS3390">
        <v>1.9377585421946099E-2</v>
      </c>
      <c r="AT3390">
        <v>9</v>
      </c>
      <c r="AU3390">
        <v>7.0894621727324398E-3</v>
      </c>
      <c r="AV3390">
        <v>4</v>
      </c>
      <c r="AW3390">
        <v>991</v>
      </c>
      <c r="AX3390">
        <v>0.99818206239809004</v>
      </c>
      <c r="AY3390">
        <v>76.984001776582403</v>
      </c>
      <c r="AZ3390">
        <v>991</v>
      </c>
      <c r="BA3390">
        <v>0.99815014198421204</v>
      </c>
      <c r="BB3390">
        <v>964</v>
      </c>
      <c r="BC3390">
        <v>0.91492228683047605</v>
      </c>
      <c r="BD3390">
        <v>26</v>
      </c>
      <c r="BE3390">
        <v>8.3005155275642006E-2</v>
      </c>
      <c r="BF3390">
        <v>72.550289751362001</v>
      </c>
      <c r="BG3390">
        <v>74.993413185650994</v>
      </c>
      <c r="BH3390">
        <v>71.056532897057295</v>
      </c>
      <c r="BI3390">
        <v>69.3732588158326</v>
      </c>
    </row>
    <row r="3391" spans="1:61" x14ac:dyDescent="0.25">
      <c r="A3391" s="10" t="str">
        <f>VLOOKUP(D3391,'Index-Relations'!E:F,2,FALSE)</f>
        <v>ESG</v>
      </c>
      <c r="B3391" t="s">
        <v>3450</v>
      </c>
      <c r="C3391" s="53" t="s">
        <v>2760</v>
      </c>
      <c r="D3391" s="59" t="s">
        <v>3083</v>
      </c>
      <c r="E3391" s="59" t="s">
        <v>6807</v>
      </c>
      <c r="F3391" t="s">
        <v>1399</v>
      </c>
      <c r="G3391" t="s">
        <v>1398</v>
      </c>
      <c r="H3391" t="s">
        <v>1400</v>
      </c>
      <c r="I3391" s="52">
        <v>45659</v>
      </c>
      <c r="J3391" t="s">
        <v>2457</v>
      </c>
      <c r="K3391">
        <v>68</v>
      </c>
      <c r="L3391" s="73">
        <v>54.7577137095289</v>
      </c>
      <c r="M3391">
        <v>68</v>
      </c>
      <c r="N3391">
        <v>1</v>
      </c>
      <c r="O3391" s="73">
        <v>55.531954374869997</v>
      </c>
      <c r="P3391">
        <v>68</v>
      </c>
      <c r="Q3391">
        <v>1</v>
      </c>
      <c r="R3391">
        <v>68</v>
      </c>
      <c r="S3391">
        <v>0.999999999999999</v>
      </c>
      <c r="T3391">
        <v>39.674373387378999</v>
      </c>
      <c r="U3391">
        <v>0.89813332907298704</v>
      </c>
      <c r="V3391">
        <v>57</v>
      </c>
      <c r="W3391">
        <v>5.2483536742022101E-2</v>
      </c>
      <c r="X3391">
        <v>11</v>
      </c>
      <c r="Y3391">
        <v>68</v>
      </c>
      <c r="Z3391">
        <v>1</v>
      </c>
      <c r="AA3391">
        <v>24.751527427630901</v>
      </c>
      <c r="AB3391">
        <v>63</v>
      </c>
      <c r="AC3391">
        <v>0.91329653145473499</v>
      </c>
      <c r="AD3391">
        <v>5</v>
      </c>
      <c r="AE3391">
        <v>8.6703468545264298E-2</v>
      </c>
      <c r="AF3391">
        <v>0</v>
      </c>
      <c r="AG3391">
        <v>0</v>
      </c>
      <c r="AH3391">
        <v>0</v>
      </c>
      <c r="AI3391">
        <v>0</v>
      </c>
      <c r="AJ3391" s="73">
        <v>49.318013930154997</v>
      </c>
      <c r="AK3391">
        <v>68</v>
      </c>
      <c r="AL3391">
        <v>1</v>
      </c>
      <c r="AM3391">
        <v>0</v>
      </c>
      <c r="AN3391">
        <v>0</v>
      </c>
      <c r="AO3391">
        <v>0</v>
      </c>
      <c r="AP3391">
        <v>0</v>
      </c>
      <c r="AQ3391">
        <v>68</v>
      </c>
      <c r="AR3391">
        <v>1</v>
      </c>
      <c r="AS3391">
        <v>0</v>
      </c>
      <c r="AT3391">
        <v>0</v>
      </c>
      <c r="AU3391">
        <v>0</v>
      </c>
      <c r="AV3391">
        <v>0</v>
      </c>
      <c r="AW3391">
        <v>68</v>
      </c>
      <c r="AX3391">
        <v>1</v>
      </c>
      <c r="AY3391" s="73">
        <v>59.981577817533903</v>
      </c>
      <c r="AZ3391">
        <v>68</v>
      </c>
      <c r="BA3391">
        <v>1</v>
      </c>
      <c r="BB3391">
        <v>67</v>
      </c>
      <c r="BC3391">
        <v>0.98520783261051004</v>
      </c>
      <c r="BD3391">
        <v>1</v>
      </c>
      <c r="BE3391">
        <v>1.47921673894898E-2</v>
      </c>
      <c r="BF3391">
        <v>54.7577137095289</v>
      </c>
      <c r="BG3391">
        <v>55.531954374869997</v>
      </c>
      <c r="BH3391">
        <v>59.981577817533903</v>
      </c>
      <c r="BI3391">
        <v>49.318013930154997</v>
      </c>
    </row>
    <row r="3392" spans="1:61" x14ac:dyDescent="0.25">
      <c r="A3392" s="10" t="str">
        <f>VLOOKUP(D3392,'Index-Relations'!E:F,2,FALSE)</f>
        <v>ESG</v>
      </c>
      <c r="B3392" t="s">
        <v>3450</v>
      </c>
      <c r="C3392" s="53" t="s">
        <v>2761</v>
      </c>
      <c r="D3392" s="59" t="s">
        <v>3083</v>
      </c>
      <c r="E3392" s="59" t="s">
        <v>6808</v>
      </c>
      <c r="F3392" t="s">
        <v>1399</v>
      </c>
      <c r="G3392" t="s">
        <v>1398</v>
      </c>
      <c r="H3392" t="s">
        <v>1400</v>
      </c>
      <c r="I3392" s="52">
        <v>45628</v>
      </c>
      <c r="J3392" t="s">
        <v>2457</v>
      </c>
      <c r="K3392">
        <v>68</v>
      </c>
      <c r="L3392" s="73">
        <v>54.582378682722002</v>
      </c>
      <c r="M3392">
        <v>68</v>
      </c>
      <c r="N3392">
        <v>1</v>
      </c>
      <c r="O3392" s="73">
        <v>55.2089763465899</v>
      </c>
      <c r="P3392">
        <v>68</v>
      </c>
      <c r="Q3392">
        <v>1</v>
      </c>
      <c r="R3392">
        <v>68</v>
      </c>
      <c r="S3392">
        <v>1</v>
      </c>
      <c r="T3392">
        <v>39.859960524374699</v>
      </c>
      <c r="U3392">
        <v>0.89742890328970104</v>
      </c>
      <c r="V3392">
        <v>57</v>
      </c>
      <c r="W3392">
        <v>5.2792609087113099E-2</v>
      </c>
      <c r="X3392">
        <v>11</v>
      </c>
      <c r="Y3392">
        <v>68</v>
      </c>
      <c r="Z3392">
        <v>0.999999999999999</v>
      </c>
      <c r="AA3392">
        <v>23.230671378526502</v>
      </c>
      <c r="AB3392">
        <v>61</v>
      </c>
      <c r="AC3392">
        <v>0.89285079126619205</v>
      </c>
      <c r="AD3392">
        <v>7</v>
      </c>
      <c r="AE3392">
        <v>0.107149208733806</v>
      </c>
      <c r="AF3392">
        <v>0</v>
      </c>
      <c r="AG3392">
        <v>9.7139999999999999E-17</v>
      </c>
      <c r="AH3392">
        <v>0</v>
      </c>
      <c r="AI3392">
        <v>0</v>
      </c>
      <c r="AJ3392" s="73">
        <v>49.235509615443</v>
      </c>
      <c r="AK3392">
        <v>68</v>
      </c>
      <c r="AL3392">
        <v>1</v>
      </c>
      <c r="AM3392">
        <v>0</v>
      </c>
      <c r="AN3392">
        <v>0</v>
      </c>
      <c r="AO3392">
        <v>0</v>
      </c>
      <c r="AP3392">
        <v>0</v>
      </c>
      <c r="AQ3392">
        <v>68</v>
      </c>
      <c r="AR3392">
        <v>1</v>
      </c>
      <c r="AS3392">
        <v>0</v>
      </c>
      <c r="AT3392">
        <v>0</v>
      </c>
      <c r="AU3392">
        <v>0</v>
      </c>
      <c r="AV3392">
        <v>0</v>
      </c>
      <c r="AW3392">
        <v>68</v>
      </c>
      <c r="AX3392">
        <v>0.999999999999999</v>
      </c>
      <c r="AY3392" s="73">
        <v>59.882085869644001</v>
      </c>
      <c r="AZ3392">
        <v>68</v>
      </c>
      <c r="BA3392">
        <v>1</v>
      </c>
      <c r="BB3392">
        <v>67</v>
      </c>
      <c r="BC3392">
        <v>0.98591998957302196</v>
      </c>
      <c r="BD3392">
        <v>1</v>
      </c>
      <c r="BE3392">
        <v>1.4080010426977299E-2</v>
      </c>
      <c r="BF3392">
        <v>54.582378682722002</v>
      </c>
      <c r="BG3392">
        <v>55.2089763465899</v>
      </c>
      <c r="BH3392">
        <v>59.882085869644001</v>
      </c>
      <c r="BI3392">
        <v>49.235509615443</v>
      </c>
    </row>
    <row r="3393" spans="1:61" x14ac:dyDescent="0.25">
      <c r="A3393" s="10" t="str">
        <f>VLOOKUP(D3393,'Index-Relations'!E:F,2,FALSE)</f>
        <v>ESG</v>
      </c>
      <c r="B3393" t="s">
        <v>3450</v>
      </c>
      <c r="C3393" s="53" t="s">
        <v>2762</v>
      </c>
      <c r="D3393" s="59" t="s">
        <v>3083</v>
      </c>
      <c r="E3393" s="59" t="s">
        <v>6809</v>
      </c>
      <c r="F3393" t="s">
        <v>1399</v>
      </c>
      <c r="G3393" t="s">
        <v>1398</v>
      </c>
      <c r="H3393" t="s">
        <v>1400</v>
      </c>
      <c r="I3393" s="52">
        <v>45597</v>
      </c>
      <c r="J3393" t="s">
        <v>2457</v>
      </c>
      <c r="K3393">
        <v>68</v>
      </c>
      <c r="L3393" s="73">
        <v>55.097920274460002</v>
      </c>
      <c r="M3393">
        <v>68</v>
      </c>
      <c r="N3393">
        <v>1</v>
      </c>
      <c r="O3393" s="73">
        <v>55.7178361184029</v>
      </c>
      <c r="P3393">
        <v>68</v>
      </c>
      <c r="Q3393">
        <v>1</v>
      </c>
      <c r="R3393">
        <v>68</v>
      </c>
      <c r="S3393">
        <v>1</v>
      </c>
      <c r="T3393">
        <v>39.956607317404803</v>
      </c>
      <c r="U3393">
        <v>0.89917108504580401</v>
      </c>
      <c r="V3393">
        <v>57</v>
      </c>
      <c r="W3393">
        <v>5.2018378984293602E-2</v>
      </c>
      <c r="X3393">
        <v>11</v>
      </c>
      <c r="Y3393">
        <v>68</v>
      </c>
      <c r="Z3393">
        <v>1</v>
      </c>
      <c r="AA3393">
        <v>23.783338462610701</v>
      </c>
      <c r="AB3393">
        <v>61</v>
      </c>
      <c r="AC3393">
        <v>0.889037499393597</v>
      </c>
      <c r="AD3393">
        <v>7</v>
      </c>
      <c r="AE3393">
        <v>0.110962500606402</v>
      </c>
      <c r="AF3393">
        <v>0</v>
      </c>
      <c r="AG3393">
        <v>2.2204E-16</v>
      </c>
      <c r="AH3393">
        <v>0</v>
      </c>
      <c r="AI3393">
        <v>0</v>
      </c>
      <c r="AJ3393" s="73">
        <v>49.643978024155999</v>
      </c>
      <c r="AK3393">
        <v>68</v>
      </c>
      <c r="AL3393">
        <v>1</v>
      </c>
      <c r="AM3393">
        <v>0</v>
      </c>
      <c r="AN3393">
        <v>0</v>
      </c>
      <c r="AO3393">
        <v>0</v>
      </c>
      <c r="AP3393">
        <v>0</v>
      </c>
      <c r="AQ3393">
        <v>68</v>
      </c>
      <c r="AR3393">
        <v>0.999999999999999</v>
      </c>
      <c r="AS3393">
        <v>0</v>
      </c>
      <c r="AT3393">
        <v>0</v>
      </c>
      <c r="AU3393">
        <v>0</v>
      </c>
      <c r="AV3393">
        <v>0</v>
      </c>
      <c r="AW3393">
        <v>68</v>
      </c>
      <c r="AX3393">
        <v>1</v>
      </c>
      <c r="AY3393" s="73">
        <v>60.428774716341898</v>
      </c>
      <c r="AZ3393">
        <v>68</v>
      </c>
      <c r="BA3393">
        <v>1</v>
      </c>
      <c r="BB3393">
        <v>66</v>
      </c>
      <c r="BC3393">
        <v>0.95949532932065495</v>
      </c>
      <c r="BD3393">
        <v>2</v>
      </c>
      <c r="BE3393">
        <v>4.0504670679343997E-2</v>
      </c>
      <c r="BF3393">
        <v>55.097920274460002</v>
      </c>
      <c r="BG3393">
        <v>55.7178361184029</v>
      </c>
      <c r="BH3393">
        <v>60.428774716341898</v>
      </c>
      <c r="BI3393">
        <v>49.643978024155999</v>
      </c>
    </row>
    <row r="3394" spans="1:61" x14ac:dyDescent="0.25">
      <c r="A3394" s="10" t="str">
        <f>VLOOKUP(D3394,'Index-Relations'!E:F,2,FALSE)</f>
        <v>ESG</v>
      </c>
      <c r="B3394" t="s">
        <v>3450</v>
      </c>
      <c r="C3394" s="53" t="s">
        <v>2763</v>
      </c>
      <c r="D3394" s="59" t="s">
        <v>3083</v>
      </c>
      <c r="E3394" s="59" t="s">
        <v>6810</v>
      </c>
      <c r="F3394" t="s">
        <v>1399</v>
      </c>
      <c r="G3394" t="s">
        <v>1398</v>
      </c>
      <c r="H3394" t="s">
        <v>1400</v>
      </c>
      <c r="I3394" s="52">
        <v>45566</v>
      </c>
      <c r="J3394" t="s">
        <v>2457</v>
      </c>
      <c r="K3394">
        <v>68</v>
      </c>
      <c r="L3394" s="73">
        <v>55.227209903134998</v>
      </c>
      <c r="M3394">
        <v>68</v>
      </c>
      <c r="N3394">
        <v>1</v>
      </c>
      <c r="O3394" s="73">
        <v>55.901455956044003</v>
      </c>
      <c r="P3394">
        <v>68</v>
      </c>
      <c r="Q3394">
        <v>1</v>
      </c>
      <c r="R3394">
        <v>68</v>
      </c>
      <c r="S3394">
        <v>1</v>
      </c>
      <c r="T3394">
        <v>39.791446341442899</v>
      </c>
      <c r="U3394">
        <v>0.89660361802822397</v>
      </c>
      <c r="V3394">
        <v>57</v>
      </c>
      <c r="W3394">
        <v>5.2801922082968897E-2</v>
      </c>
      <c r="X3394">
        <v>11</v>
      </c>
      <c r="Y3394">
        <v>68</v>
      </c>
      <c r="Z3394">
        <v>0.999999999999999</v>
      </c>
      <c r="AA3394">
        <v>23.532673585350398</v>
      </c>
      <c r="AB3394">
        <v>63</v>
      </c>
      <c r="AC3394">
        <v>0.91419045233773899</v>
      </c>
      <c r="AD3394">
        <v>5</v>
      </c>
      <c r="AE3394">
        <v>8.5809547662260899E-2</v>
      </c>
      <c r="AF3394">
        <v>0</v>
      </c>
      <c r="AG3394">
        <v>0</v>
      </c>
      <c r="AH3394">
        <v>0</v>
      </c>
      <c r="AI3394">
        <v>0</v>
      </c>
      <c r="AJ3394" s="73">
        <v>49.628515950671897</v>
      </c>
      <c r="AK3394">
        <v>68</v>
      </c>
      <c r="AL3394">
        <v>1</v>
      </c>
      <c r="AM3394">
        <v>0</v>
      </c>
      <c r="AN3394">
        <v>0</v>
      </c>
      <c r="AO3394">
        <v>0</v>
      </c>
      <c r="AP3394">
        <v>0</v>
      </c>
      <c r="AQ3394">
        <v>68</v>
      </c>
      <c r="AR3394">
        <v>0.999999999999999</v>
      </c>
      <c r="AS3394">
        <v>0</v>
      </c>
      <c r="AT3394">
        <v>0</v>
      </c>
      <c r="AU3394">
        <v>0</v>
      </c>
      <c r="AV3394">
        <v>0</v>
      </c>
      <c r="AW3394">
        <v>68</v>
      </c>
      <c r="AX3394">
        <v>0.999999999999999</v>
      </c>
      <c r="AY3394" s="73">
        <v>60.606726567675899</v>
      </c>
      <c r="AZ3394">
        <v>68</v>
      </c>
      <c r="BA3394">
        <v>1</v>
      </c>
      <c r="BB3394">
        <v>66</v>
      </c>
      <c r="BC3394">
        <v>0.95902910411977904</v>
      </c>
      <c r="BD3394">
        <v>2</v>
      </c>
      <c r="BE3394">
        <v>4.0970895880220098E-2</v>
      </c>
      <c r="BF3394">
        <v>55.227209903134998</v>
      </c>
      <c r="BG3394">
        <v>55.901455956044003</v>
      </c>
      <c r="BH3394">
        <v>60.606726567675899</v>
      </c>
      <c r="BI3394">
        <v>49.628515950671897</v>
      </c>
    </row>
    <row r="3395" spans="1:61" x14ac:dyDescent="0.25">
      <c r="A3395" s="10" t="str">
        <f>VLOOKUP(D3395,'Index-Relations'!E:F,2,FALSE)</f>
        <v>ESG</v>
      </c>
      <c r="B3395" t="s">
        <v>3450</v>
      </c>
      <c r="C3395" s="53" t="s">
        <v>2764</v>
      </c>
      <c r="D3395" s="59" t="s">
        <v>3083</v>
      </c>
      <c r="E3395" s="59" t="s">
        <v>6811</v>
      </c>
      <c r="F3395" t="s">
        <v>1399</v>
      </c>
      <c r="G3395" t="s">
        <v>1398</v>
      </c>
      <c r="H3395" t="s">
        <v>1400</v>
      </c>
      <c r="I3395" s="52">
        <v>45538</v>
      </c>
      <c r="J3395" t="s">
        <v>2457</v>
      </c>
      <c r="K3395">
        <v>68</v>
      </c>
      <c r="L3395" s="73">
        <v>55.080533806896</v>
      </c>
      <c r="M3395">
        <v>68</v>
      </c>
      <c r="N3395">
        <v>1</v>
      </c>
      <c r="O3395" s="73">
        <v>55.691561872484897</v>
      </c>
      <c r="P3395">
        <v>68</v>
      </c>
      <c r="Q3395">
        <v>1</v>
      </c>
      <c r="R3395">
        <v>68</v>
      </c>
      <c r="S3395">
        <v>0.999999999999999</v>
      </c>
      <c r="T3395">
        <v>39.916704143492197</v>
      </c>
      <c r="U3395">
        <v>0.89734334255695103</v>
      </c>
      <c r="V3395">
        <v>57</v>
      </c>
      <c r="W3395">
        <v>5.2162870202451597E-2</v>
      </c>
      <c r="X3395">
        <v>11</v>
      </c>
      <c r="Y3395">
        <v>68</v>
      </c>
      <c r="Z3395">
        <v>1</v>
      </c>
      <c r="AA3395">
        <v>24.410808893099802</v>
      </c>
      <c r="AB3395">
        <v>63</v>
      </c>
      <c r="AC3395">
        <v>0.91392201023642605</v>
      </c>
      <c r="AD3395">
        <v>5</v>
      </c>
      <c r="AE3395">
        <v>8.6077989763573795E-2</v>
      </c>
      <c r="AF3395">
        <v>0</v>
      </c>
      <c r="AG3395">
        <v>6.9390000000000004E-17</v>
      </c>
      <c r="AH3395">
        <v>0</v>
      </c>
      <c r="AI3395">
        <v>0</v>
      </c>
      <c r="AJ3395" s="73">
        <v>49.655990567243997</v>
      </c>
      <c r="AK3395">
        <v>68</v>
      </c>
      <c r="AL3395">
        <v>1</v>
      </c>
      <c r="AM3395">
        <v>0</v>
      </c>
      <c r="AN3395">
        <v>0</v>
      </c>
      <c r="AO3395">
        <v>0</v>
      </c>
      <c r="AP3395">
        <v>0</v>
      </c>
      <c r="AQ3395">
        <v>68</v>
      </c>
      <c r="AR3395">
        <v>1</v>
      </c>
      <c r="AS3395">
        <v>0</v>
      </c>
      <c r="AT3395">
        <v>0</v>
      </c>
      <c r="AU3395">
        <v>0</v>
      </c>
      <c r="AV3395">
        <v>0</v>
      </c>
      <c r="AW3395">
        <v>68</v>
      </c>
      <c r="AX3395">
        <v>1</v>
      </c>
      <c r="AY3395" s="73">
        <v>60.378592458957002</v>
      </c>
      <c r="AZ3395">
        <v>68</v>
      </c>
      <c r="BA3395">
        <v>1</v>
      </c>
      <c r="BB3395">
        <v>66</v>
      </c>
      <c r="BC3395">
        <v>0.95981878660807696</v>
      </c>
      <c r="BD3395">
        <v>2</v>
      </c>
      <c r="BE3395">
        <v>4.0181213391922301E-2</v>
      </c>
      <c r="BF3395">
        <v>55.080533806896</v>
      </c>
      <c r="BG3395">
        <v>55.691561872484897</v>
      </c>
      <c r="BH3395">
        <v>60.378592458957002</v>
      </c>
      <c r="BI3395">
        <v>49.655990567243997</v>
      </c>
    </row>
    <row r="3396" spans="1:61" x14ac:dyDescent="0.25">
      <c r="A3396" s="10" t="str">
        <f>VLOOKUP(D3396,'Index-Relations'!E:F,2,FALSE)</f>
        <v>ESG</v>
      </c>
      <c r="B3396" t="s">
        <v>3450</v>
      </c>
      <c r="C3396" s="53" t="s">
        <v>3350</v>
      </c>
      <c r="D3396" s="59" t="s">
        <v>3083</v>
      </c>
      <c r="E3396" s="59" t="s">
        <v>6812</v>
      </c>
      <c r="F3396" t="s">
        <v>1399</v>
      </c>
      <c r="G3396" t="s">
        <v>1398</v>
      </c>
      <c r="H3396" t="s">
        <v>1400</v>
      </c>
      <c r="I3396" s="52">
        <v>45505</v>
      </c>
      <c r="J3396" t="s">
        <v>2457</v>
      </c>
      <c r="K3396">
        <v>68</v>
      </c>
      <c r="L3396" s="73">
        <v>54.826449887381003</v>
      </c>
      <c r="M3396">
        <v>68</v>
      </c>
      <c r="N3396">
        <v>1</v>
      </c>
      <c r="O3396" s="73">
        <v>55.424652870430897</v>
      </c>
      <c r="P3396">
        <v>68</v>
      </c>
      <c r="Q3396">
        <v>1</v>
      </c>
      <c r="R3396">
        <v>68</v>
      </c>
      <c r="S3396">
        <v>1</v>
      </c>
      <c r="T3396">
        <v>40.023888339888998</v>
      </c>
      <c r="U3396">
        <v>0.89442640572339105</v>
      </c>
      <c r="V3396">
        <v>57</v>
      </c>
      <c r="W3396">
        <v>5.3377657785608101E-2</v>
      </c>
      <c r="X3396">
        <v>11</v>
      </c>
      <c r="Y3396">
        <v>68</v>
      </c>
      <c r="Z3396">
        <v>1</v>
      </c>
      <c r="AA3396">
        <v>23.9210087959754</v>
      </c>
      <c r="AB3396">
        <v>63</v>
      </c>
      <c r="AC3396">
        <v>0.91641248318448698</v>
      </c>
      <c r="AD3396">
        <v>5</v>
      </c>
      <c r="AE3396">
        <v>8.35875168155127E-2</v>
      </c>
      <c r="AF3396">
        <v>0</v>
      </c>
      <c r="AG3396">
        <v>0</v>
      </c>
      <c r="AH3396">
        <v>0</v>
      </c>
      <c r="AI3396">
        <v>0</v>
      </c>
      <c r="AJ3396" s="73">
        <v>49.456758260873997</v>
      </c>
      <c r="AK3396">
        <v>68</v>
      </c>
      <c r="AL3396">
        <v>1</v>
      </c>
      <c r="AM3396">
        <v>0</v>
      </c>
      <c r="AN3396">
        <v>0</v>
      </c>
      <c r="AO3396">
        <v>0</v>
      </c>
      <c r="AP3396">
        <v>0</v>
      </c>
      <c r="AQ3396">
        <v>68</v>
      </c>
      <c r="AR3396">
        <v>0.999999999999999</v>
      </c>
      <c r="AS3396">
        <v>0</v>
      </c>
      <c r="AT3396">
        <v>0</v>
      </c>
      <c r="AU3396">
        <v>0</v>
      </c>
      <c r="AV3396">
        <v>0</v>
      </c>
      <c r="AW3396">
        <v>68</v>
      </c>
      <c r="AX3396">
        <v>0.999999999999999</v>
      </c>
      <c r="AY3396" s="73">
        <v>60.168070705212003</v>
      </c>
      <c r="AZ3396">
        <v>68</v>
      </c>
      <c r="BA3396">
        <v>1</v>
      </c>
      <c r="BB3396">
        <v>66</v>
      </c>
      <c r="BC3396">
        <v>0.962020963711817</v>
      </c>
      <c r="BD3396">
        <v>2</v>
      </c>
      <c r="BE3396">
        <v>3.7979036288182798E-2</v>
      </c>
      <c r="BF3396">
        <v>54.826449887381003</v>
      </c>
      <c r="BG3396">
        <v>55.424652870430897</v>
      </c>
      <c r="BH3396">
        <v>60.168070705212003</v>
      </c>
      <c r="BI3396">
        <v>49.456758260873997</v>
      </c>
    </row>
    <row r="3397" spans="1:61" x14ac:dyDescent="0.25">
      <c r="A3397" s="10" t="str">
        <f>VLOOKUP(D3397,'Index-Relations'!E:F,2,FALSE)</f>
        <v>ESG</v>
      </c>
      <c r="B3397" t="s">
        <v>3450</v>
      </c>
      <c r="C3397" s="53" t="s">
        <v>2765</v>
      </c>
      <c r="D3397" s="59" t="s">
        <v>3083</v>
      </c>
      <c r="E3397" s="59" t="s">
        <v>6813</v>
      </c>
      <c r="F3397" t="s">
        <v>1399</v>
      </c>
      <c r="G3397" t="s">
        <v>1398</v>
      </c>
      <c r="H3397" t="s">
        <v>1400</v>
      </c>
      <c r="I3397" s="52">
        <v>45474</v>
      </c>
      <c r="J3397" t="s">
        <v>2457</v>
      </c>
      <c r="K3397">
        <v>69</v>
      </c>
      <c r="L3397" s="73">
        <v>54.861221582798002</v>
      </c>
      <c r="M3397">
        <v>69</v>
      </c>
      <c r="N3397">
        <v>1</v>
      </c>
      <c r="O3397" s="73">
        <v>55.355538864494903</v>
      </c>
      <c r="P3397">
        <v>69</v>
      </c>
      <c r="Q3397">
        <v>1</v>
      </c>
      <c r="R3397">
        <v>69</v>
      </c>
      <c r="S3397">
        <v>0.999999999999999</v>
      </c>
      <c r="T3397">
        <v>40.052615091991299</v>
      </c>
      <c r="U3397">
        <v>0.89217216851202497</v>
      </c>
      <c r="V3397">
        <v>58</v>
      </c>
      <c r="W3397">
        <v>5.24432147617057E-2</v>
      </c>
      <c r="X3397">
        <v>11</v>
      </c>
      <c r="Y3397">
        <v>69</v>
      </c>
      <c r="Z3397">
        <v>1</v>
      </c>
      <c r="AA3397">
        <v>24.7181251031882</v>
      </c>
      <c r="AB3397">
        <v>63</v>
      </c>
      <c r="AC3397">
        <v>0.90379106563216904</v>
      </c>
      <c r="AD3397">
        <v>6</v>
      </c>
      <c r="AE3397">
        <v>9.6208934367830304E-2</v>
      </c>
      <c r="AF3397">
        <v>0</v>
      </c>
      <c r="AG3397">
        <v>3.747E-16</v>
      </c>
      <c r="AH3397">
        <v>0</v>
      </c>
      <c r="AI3397">
        <v>0</v>
      </c>
      <c r="AJ3397" s="73">
        <v>49.442089230033901</v>
      </c>
      <c r="AK3397">
        <v>69</v>
      </c>
      <c r="AL3397">
        <v>1</v>
      </c>
      <c r="AM3397">
        <v>0</v>
      </c>
      <c r="AN3397">
        <v>0</v>
      </c>
      <c r="AO3397">
        <v>0</v>
      </c>
      <c r="AP3397">
        <v>0</v>
      </c>
      <c r="AQ3397">
        <v>69</v>
      </c>
      <c r="AR3397">
        <v>1</v>
      </c>
      <c r="AS3397">
        <v>0</v>
      </c>
      <c r="AT3397">
        <v>0</v>
      </c>
      <c r="AU3397">
        <v>0</v>
      </c>
      <c r="AV3397">
        <v>0</v>
      </c>
      <c r="AW3397">
        <v>69</v>
      </c>
      <c r="AX3397">
        <v>1</v>
      </c>
      <c r="AY3397" s="73">
        <v>60.277641082133897</v>
      </c>
      <c r="AZ3397">
        <v>69</v>
      </c>
      <c r="BA3397">
        <v>1</v>
      </c>
      <c r="BB3397">
        <v>66</v>
      </c>
      <c r="BC3397">
        <v>0.95029114238048096</v>
      </c>
      <c r="BD3397">
        <v>3</v>
      </c>
      <c r="BE3397">
        <v>4.9708857619518099E-2</v>
      </c>
      <c r="BF3397">
        <v>54.861221582798002</v>
      </c>
      <c r="BG3397">
        <v>55.355538864494903</v>
      </c>
      <c r="BH3397">
        <v>60.277641082133897</v>
      </c>
      <c r="BI3397">
        <v>49.442089230033901</v>
      </c>
    </row>
    <row r="3398" spans="1:61" x14ac:dyDescent="0.25">
      <c r="A3398" s="10" t="str">
        <f>VLOOKUP(D3398,'Index-Relations'!E:F,2,FALSE)</f>
        <v>ESG</v>
      </c>
      <c r="B3398" t="s">
        <v>3450</v>
      </c>
      <c r="C3398" s="53" t="s">
        <v>2766</v>
      </c>
      <c r="D3398" s="59" t="s">
        <v>3083</v>
      </c>
      <c r="E3398" s="59" t="s">
        <v>6814</v>
      </c>
      <c r="F3398" t="s">
        <v>1399</v>
      </c>
      <c r="G3398" t="s">
        <v>1398</v>
      </c>
      <c r="H3398" t="s">
        <v>1400</v>
      </c>
      <c r="I3398" s="52">
        <v>45446</v>
      </c>
      <c r="J3398" t="s">
        <v>2457</v>
      </c>
      <c r="K3398">
        <v>69</v>
      </c>
      <c r="L3398" s="73">
        <v>54.728429999866897</v>
      </c>
      <c r="M3398">
        <v>69</v>
      </c>
      <c r="N3398">
        <v>1</v>
      </c>
      <c r="O3398" s="73">
        <v>55.289904466246902</v>
      </c>
      <c r="P3398">
        <v>69</v>
      </c>
      <c r="Q3398">
        <v>1</v>
      </c>
      <c r="R3398">
        <v>69</v>
      </c>
      <c r="S3398">
        <v>0.999999999999999</v>
      </c>
      <c r="T3398">
        <v>39.9826441664596</v>
      </c>
      <c r="U3398">
        <v>0.89624282363840901</v>
      </c>
      <c r="V3398">
        <v>58</v>
      </c>
      <c r="W3398">
        <v>5.19236515866928E-2</v>
      </c>
      <c r="X3398">
        <v>11</v>
      </c>
      <c r="Y3398">
        <v>69</v>
      </c>
      <c r="Z3398">
        <v>1</v>
      </c>
      <c r="AA3398">
        <v>24.6426055799297</v>
      </c>
      <c r="AB3398">
        <v>63</v>
      </c>
      <c r="AC3398">
        <v>0.902213852263129</v>
      </c>
      <c r="AD3398">
        <v>6</v>
      </c>
      <c r="AE3398">
        <v>9.7786147736870402E-2</v>
      </c>
      <c r="AF3398">
        <v>0</v>
      </c>
      <c r="AG3398">
        <v>9.7139999999999999E-17</v>
      </c>
      <c r="AH3398">
        <v>0</v>
      </c>
      <c r="AI3398">
        <v>0</v>
      </c>
      <c r="AJ3398" s="73">
        <v>49.276176010492001</v>
      </c>
      <c r="AK3398">
        <v>69</v>
      </c>
      <c r="AL3398">
        <v>1</v>
      </c>
      <c r="AM3398">
        <v>0</v>
      </c>
      <c r="AN3398">
        <v>0</v>
      </c>
      <c r="AO3398">
        <v>0</v>
      </c>
      <c r="AP3398">
        <v>0</v>
      </c>
      <c r="AQ3398">
        <v>69</v>
      </c>
      <c r="AR3398">
        <v>0.999999999999999</v>
      </c>
      <c r="AS3398">
        <v>0</v>
      </c>
      <c r="AT3398">
        <v>0</v>
      </c>
      <c r="AU3398">
        <v>0</v>
      </c>
      <c r="AV3398">
        <v>0</v>
      </c>
      <c r="AW3398">
        <v>69</v>
      </c>
      <c r="AX3398">
        <v>1</v>
      </c>
      <c r="AY3398" s="73">
        <v>60.144810948598</v>
      </c>
      <c r="AZ3398">
        <v>69</v>
      </c>
      <c r="BA3398">
        <v>1</v>
      </c>
      <c r="BB3398">
        <v>66</v>
      </c>
      <c r="BC3398">
        <v>0.949773264106619</v>
      </c>
      <c r="BD3398">
        <v>3</v>
      </c>
      <c r="BE3398">
        <v>5.0226735893380503E-2</v>
      </c>
      <c r="BF3398">
        <v>54.728429999866897</v>
      </c>
      <c r="BG3398">
        <v>55.289904466246902</v>
      </c>
      <c r="BH3398">
        <v>60.144810948598</v>
      </c>
      <c r="BI3398">
        <v>49.276176010492001</v>
      </c>
    </row>
    <row r="3399" spans="1:61" x14ac:dyDescent="0.25">
      <c r="A3399" s="10" t="str">
        <f>VLOOKUP(D3399,'Index-Relations'!E:F,2,FALSE)</f>
        <v>ESG</v>
      </c>
      <c r="B3399" t="s">
        <v>3450</v>
      </c>
      <c r="C3399" s="53" t="s">
        <v>2767</v>
      </c>
      <c r="D3399" s="59" t="s">
        <v>3083</v>
      </c>
      <c r="E3399" s="59" t="s">
        <v>6815</v>
      </c>
      <c r="F3399" t="s">
        <v>1399</v>
      </c>
      <c r="G3399" t="s">
        <v>1398</v>
      </c>
      <c r="H3399" t="s">
        <v>1400</v>
      </c>
      <c r="I3399" s="52">
        <v>45413</v>
      </c>
      <c r="J3399" t="s">
        <v>2457</v>
      </c>
      <c r="K3399">
        <v>70</v>
      </c>
      <c r="L3399" s="73">
        <v>54.443709415310998</v>
      </c>
      <c r="M3399">
        <v>70</v>
      </c>
      <c r="N3399">
        <v>1</v>
      </c>
      <c r="O3399" s="73">
        <v>54.395889429317897</v>
      </c>
      <c r="P3399">
        <v>70</v>
      </c>
      <c r="Q3399">
        <v>1</v>
      </c>
      <c r="R3399">
        <v>70</v>
      </c>
      <c r="S3399">
        <v>1</v>
      </c>
      <c r="T3399">
        <v>40.329335919765803</v>
      </c>
      <c r="U3399">
        <v>0.90015610081077102</v>
      </c>
      <c r="V3399">
        <v>59</v>
      </c>
      <c r="W3399">
        <v>5.07735369246494E-2</v>
      </c>
      <c r="X3399">
        <v>11</v>
      </c>
      <c r="Y3399">
        <v>70</v>
      </c>
      <c r="Z3399">
        <v>0.999999999999999</v>
      </c>
      <c r="AA3399">
        <v>25.037065432103301</v>
      </c>
      <c r="AB3399">
        <v>63</v>
      </c>
      <c r="AC3399">
        <v>0.88903436473034503</v>
      </c>
      <c r="AD3399">
        <v>7</v>
      </c>
      <c r="AE3399">
        <v>0.110965635269655</v>
      </c>
      <c r="AF3399">
        <v>0</v>
      </c>
      <c r="AG3399">
        <v>0</v>
      </c>
      <c r="AH3399">
        <v>0</v>
      </c>
      <c r="AI3399">
        <v>0</v>
      </c>
      <c r="AJ3399" s="73">
        <v>48.8492117004159</v>
      </c>
      <c r="AK3399">
        <v>70</v>
      </c>
      <c r="AL3399">
        <v>1</v>
      </c>
      <c r="AM3399">
        <v>0</v>
      </c>
      <c r="AN3399">
        <v>0</v>
      </c>
      <c r="AO3399">
        <v>0</v>
      </c>
      <c r="AP3399">
        <v>0</v>
      </c>
      <c r="AQ3399">
        <v>70</v>
      </c>
      <c r="AR3399">
        <v>0.999999999999999</v>
      </c>
      <c r="AS3399">
        <v>0</v>
      </c>
      <c r="AT3399">
        <v>0</v>
      </c>
      <c r="AU3399">
        <v>0</v>
      </c>
      <c r="AV3399">
        <v>0</v>
      </c>
      <c r="AW3399">
        <v>70</v>
      </c>
      <c r="AX3399">
        <v>1</v>
      </c>
      <c r="AY3399" s="73">
        <v>60.527405764678001</v>
      </c>
      <c r="AZ3399">
        <v>70</v>
      </c>
      <c r="BA3399">
        <v>1</v>
      </c>
      <c r="BB3399">
        <v>67</v>
      </c>
      <c r="BC3399">
        <v>0.94957949327328295</v>
      </c>
      <c r="BD3399">
        <v>3</v>
      </c>
      <c r="BE3399">
        <v>5.0420506726716503E-2</v>
      </c>
      <c r="BF3399">
        <v>54.443709415310998</v>
      </c>
      <c r="BG3399">
        <v>54.395889429317897</v>
      </c>
      <c r="BH3399">
        <v>60.527405764678001</v>
      </c>
      <c r="BI3399">
        <v>48.8492117004159</v>
      </c>
    </row>
    <row r="3400" spans="1:61" x14ac:dyDescent="0.25">
      <c r="A3400" s="10" t="str">
        <f>VLOOKUP(D3400,'Index-Relations'!E:F,2,FALSE)</f>
        <v>ESG</v>
      </c>
      <c r="B3400" t="s">
        <v>3450</v>
      </c>
      <c r="C3400" s="53" t="s">
        <v>2768</v>
      </c>
      <c r="D3400" s="59" t="s">
        <v>3083</v>
      </c>
      <c r="E3400" s="59" t="s">
        <v>6816</v>
      </c>
      <c r="F3400" t="s">
        <v>1399</v>
      </c>
      <c r="G3400" t="s">
        <v>1398</v>
      </c>
      <c r="H3400" t="s">
        <v>1400</v>
      </c>
      <c r="I3400" s="52">
        <v>45383</v>
      </c>
      <c r="J3400" t="s">
        <v>2457</v>
      </c>
      <c r="K3400">
        <v>71</v>
      </c>
      <c r="L3400">
        <v>57.378909212971202</v>
      </c>
      <c r="M3400">
        <v>71</v>
      </c>
      <c r="N3400">
        <v>1</v>
      </c>
      <c r="O3400">
        <v>57.146361579745601</v>
      </c>
      <c r="P3400">
        <v>71</v>
      </c>
      <c r="Q3400">
        <v>1</v>
      </c>
      <c r="R3400">
        <v>71</v>
      </c>
      <c r="S3400">
        <v>0.999999999999999</v>
      </c>
      <c r="T3400">
        <v>41.157306616794898</v>
      </c>
      <c r="U3400">
        <v>0.90109498381527697</v>
      </c>
      <c r="V3400">
        <v>60</v>
      </c>
      <c r="W3400">
        <v>5.0390243975719798E-2</v>
      </c>
      <c r="X3400">
        <v>11</v>
      </c>
      <c r="Y3400">
        <v>71</v>
      </c>
      <c r="Z3400">
        <v>1</v>
      </c>
      <c r="AA3400">
        <v>26.447403331269101</v>
      </c>
      <c r="AB3400">
        <v>64</v>
      </c>
      <c r="AC3400">
        <v>0.89465388059658302</v>
      </c>
      <c r="AD3400">
        <v>7</v>
      </c>
      <c r="AE3400">
        <v>0.105346119403416</v>
      </c>
      <c r="AF3400">
        <v>0</v>
      </c>
      <c r="AG3400">
        <v>1.3878000000000001E-16</v>
      </c>
      <c r="AH3400">
        <v>0</v>
      </c>
      <c r="AI3400">
        <v>0</v>
      </c>
      <c r="AJ3400">
        <v>50.431890444141303</v>
      </c>
      <c r="AK3400">
        <v>71</v>
      </c>
      <c r="AL3400">
        <v>1</v>
      </c>
      <c r="AM3400">
        <v>0</v>
      </c>
      <c r="AN3400">
        <v>0</v>
      </c>
      <c r="AO3400">
        <v>0</v>
      </c>
      <c r="AP3400">
        <v>0</v>
      </c>
      <c r="AQ3400">
        <v>71</v>
      </c>
      <c r="AR3400">
        <v>0.999999999999999</v>
      </c>
      <c r="AS3400">
        <v>0</v>
      </c>
      <c r="AT3400">
        <v>0</v>
      </c>
      <c r="AU3400">
        <v>0</v>
      </c>
      <c r="AV3400">
        <v>0</v>
      </c>
      <c r="AW3400">
        <v>71</v>
      </c>
      <c r="AX3400">
        <v>0.999999999999999</v>
      </c>
      <c r="AY3400">
        <v>64.179258953368205</v>
      </c>
      <c r="AZ3400">
        <v>71</v>
      </c>
      <c r="BA3400">
        <v>1</v>
      </c>
      <c r="BB3400">
        <v>68</v>
      </c>
      <c r="BC3400">
        <v>0.95103584480838299</v>
      </c>
      <c r="BD3400">
        <v>3</v>
      </c>
      <c r="BE3400">
        <v>4.8964155191616697E-2</v>
      </c>
      <c r="BF3400">
        <v>54.798896118057002</v>
      </c>
      <c r="BG3400">
        <v>55.169063075567998</v>
      </c>
      <c r="BH3400">
        <v>60.995126988708002</v>
      </c>
      <c r="BI3400">
        <v>48.7590562935139</v>
      </c>
    </row>
    <row r="3401" spans="1:61" x14ac:dyDescent="0.25">
      <c r="A3401" s="10" t="str">
        <f>VLOOKUP(D3401,'Index-Relations'!E:F,2,FALSE)</f>
        <v>ESG</v>
      </c>
      <c r="B3401" t="s">
        <v>3450</v>
      </c>
      <c r="C3401" s="53" t="s">
        <v>2769</v>
      </c>
      <c r="D3401" s="59" t="s">
        <v>3083</v>
      </c>
      <c r="E3401" s="59" t="s">
        <v>6817</v>
      </c>
      <c r="F3401" t="s">
        <v>1399</v>
      </c>
      <c r="G3401" t="s">
        <v>1398</v>
      </c>
      <c r="H3401" t="s">
        <v>1400</v>
      </c>
      <c r="I3401" s="52">
        <v>45352</v>
      </c>
      <c r="J3401" t="s">
        <v>2457</v>
      </c>
      <c r="K3401">
        <v>72</v>
      </c>
      <c r="L3401">
        <v>59.170794734954903</v>
      </c>
      <c r="M3401">
        <v>72</v>
      </c>
      <c r="N3401">
        <v>1</v>
      </c>
      <c r="O3401">
        <v>58.719132229201897</v>
      </c>
      <c r="P3401">
        <v>72</v>
      </c>
      <c r="Q3401">
        <v>1</v>
      </c>
      <c r="R3401">
        <v>72</v>
      </c>
      <c r="S3401">
        <v>1</v>
      </c>
      <c r="T3401">
        <v>41.237577791594298</v>
      </c>
      <c r="U3401">
        <v>0.90774567324717603</v>
      </c>
      <c r="V3401">
        <v>60</v>
      </c>
      <c r="W3401">
        <v>5.2797373673633602E-2</v>
      </c>
      <c r="X3401">
        <v>12</v>
      </c>
      <c r="Y3401">
        <v>72</v>
      </c>
      <c r="Z3401">
        <v>0.999999999999999</v>
      </c>
      <c r="AA3401">
        <v>28.077800543899102</v>
      </c>
      <c r="AB3401">
        <v>65</v>
      </c>
      <c r="AC3401">
        <v>0.89624704016395196</v>
      </c>
      <c r="AD3401">
        <v>7</v>
      </c>
      <c r="AE3401">
        <v>0.103752959836046</v>
      </c>
      <c r="AF3401">
        <v>0</v>
      </c>
      <c r="AG3401">
        <v>2.2204E-16</v>
      </c>
      <c r="AH3401">
        <v>0</v>
      </c>
      <c r="AI3401">
        <v>0</v>
      </c>
      <c r="AJ3401">
        <v>52.4923900973466</v>
      </c>
      <c r="AK3401">
        <v>72</v>
      </c>
      <c r="AL3401">
        <v>1</v>
      </c>
      <c r="AM3401">
        <v>0</v>
      </c>
      <c r="AN3401">
        <v>0</v>
      </c>
      <c r="AO3401">
        <v>0</v>
      </c>
      <c r="AP3401">
        <v>0</v>
      </c>
      <c r="AQ3401">
        <v>72</v>
      </c>
      <c r="AR3401">
        <v>0.999999999999999</v>
      </c>
      <c r="AS3401">
        <v>0</v>
      </c>
      <c r="AT3401">
        <v>0</v>
      </c>
      <c r="AU3401">
        <v>0</v>
      </c>
      <c r="AV3401">
        <v>0</v>
      </c>
      <c r="AW3401">
        <v>72</v>
      </c>
      <c r="AX3401">
        <v>0.999999999999999</v>
      </c>
      <c r="AY3401">
        <v>65.488829945880994</v>
      </c>
      <c r="AZ3401">
        <v>72</v>
      </c>
      <c r="BA3401">
        <v>1</v>
      </c>
      <c r="BB3401">
        <v>69</v>
      </c>
      <c r="BC3401">
        <v>0.95198236418969995</v>
      </c>
      <c r="BD3401">
        <v>3</v>
      </c>
      <c r="BE3401">
        <v>4.8017635810299698E-2</v>
      </c>
      <c r="BF3401">
        <v>56.2338888644219</v>
      </c>
      <c r="BG3401">
        <v>56.526485943313901</v>
      </c>
      <c r="BH3401">
        <v>61.880930764677998</v>
      </c>
      <c r="BI3401">
        <v>50.4186635993089</v>
      </c>
    </row>
    <row r="3402" spans="1:61" x14ac:dyDescent="0.25">
      <c r="A3402" s="10" t="str">
        <f>VLOOKUP(D3402,'Index-Relations'!E:F,2,FALSE)</f>
        <v>ESG</v>
      </c>
      <c r="B3402" t="s">
        <v>3450</v>
      </c>
      <c r="C3402" s="53" t="s">
        <v>2770</v>
      </c>
      <c r="D3402" s="59" t="s">
        <v>3083</v>
      </c>
      <c r="E3402" s="59" t="s">
        <v>6818</v>
      </c>
      <c r="F3402" t="s">
        <v>1399</v>
      </c>
      <c r="G3402" t="s">
        <v>1398</v>
      </c>
      <c r="H3402" t="s">
        <v>1400</v>
      </c>
      <c r="I3402" s="52">
        <v>45323</v>
      </c>
      <c r="J3402" t="s">
        <v>2457</v>
      </c>
      <c r="K3402">
        <v>72</v>
      </c>
      <c r="L3402">
        <v>59.0427475950532</v>
      </c>
      <c r="M3402">
        <v>72</v>
      </c>
      <c r="N3402">
        <v>1</v>
      </c>
      <c r="O3402">
        <v>58.732491254486298</v>
      </c>
      <c r="P3402">
        <v>72</v>
      </c>
      <c r="Q3402">
        <v>1</v>
      </c>
      <c r="R3402">
        <v>72</v>
      </c>
      <c r="S3402">
        <v>1</v>
      </c>
      <c r="T3402">
        <v>41.288827667992997</v>
      </c>
      <c r="U3402">
        <v>0.90676482456041296</v>
      </c>
      <c r="V3402">
        <v>60</v>
      </c>
      <c r="W3402">
        <v>5.2604999729736202E-2</v>
      </c>
      <c r="X3402">
        <v>12</v>
      </c>
      <c r="Y3402">
        <v>72</v>
      </c>
      <c r="Z3402">
        <v>0.999999999999999</v>
      </c>
      <c r="AA3402">
        <v>28.600801834575901</v>
      </c>
      <c r="AB3402">
        <v>65</v>
      </c>
      <c r="AC3402">
        <v>0.89167666404057799</v>
      </c>
      <c r="AD3402">
        <v>7</v>
      </c>
      <c r="AE3402">
        <v>0.10832333595942099</v>
      </c>
      <c r="AF3402">
        <v>0</v>
      </c>
      <c r="AG3402">
        <v>0</v>
      </c>
      <c r="AH3402">
        <v>0</v>
      </c>
      <c r="AI3402">
        <v>0</v>
      </c>
      <c r="AJ3402">
        <v>52.1253090812666</v>
      </c>
      <c r="AK3402">
        <v>72</v>
      </c>
      <c r="AL3402">
        <v>1</v>
      </c>
      <c r="AM3402">
        <v>0</v>
      </c>
      <c r="AN3402">
        <v>0</v>
      </c>
      <c r="AO3402">
        <v>0</v>
      </c>
      <c r="AP3402">
        <v>0</v>
      </c>
      <c r="AQ3402">
        <v>72</v>
      </c>
      <c r="AR3402">
        <v>0.999999999999999</v>
      </c>
      <c r="AS3402">
        <v>0</v>
      </c>
      <c r="AT3402">
        <v>0</v>
      </c>
      <c r="AU3402">
        <v>0</v>
      </c>
      <c r="AV3402">
        <v>0</v>
      </c>
      <c r="AW3402">
        <v>72</v>
      </c>
      <c r="AX3402">
        <v>0.999999999999999</v>
      </c>
      <c r="AY3402">
        <v>65.358223594074204</v>
      </c>
      <c r="AZ3402">
        <v>72</v>
      </c>
      <c r="BA3402">
        <v>1</v>
      </c>
      <c r="BB3402">
        <v>69</v>
      </c>
      <c r="BC3402">
        <v>0.95155033487283502</v>
      </c>
      <c r="BD3402">
        <v>3</v>
      </c>
      <c r="BE3402">
        <v>4.8449665127164698E-2</v>
      </c>
      <c r="BF3402">
        <v>56.118548317384999</v>
      </c>
      <c r="BG3402">
        <v>56.660130209306999</v>
      </c>
      <c r="BH3402">
        <v>61.680000845765001</v>
      </c>
      <c r="BI3402">
        <v>50.288449976640003</v>
      </c>
    </row>
    <row r="3403" spans="1:61" x14ac:dyDescent="0.25">
      <c r="A3403" s="10" t="str">
        <f>VLOOKUP(D3403,'Index-Relations'!E:F,2,FALSE)</f>
        <v>ESG</v>
      </c>
      <c r="B3403" t="s">
        <v>3450</v>
      </c>
      <c r="C3403" s="53" t="s">
        <v>2760</v>
      </c>
      <c r="D3403" s="59" t="s">
        <v>3084</v>
      </c>
      <c r="E3403" s="59" t="s">
        <v>6819</v>
      </c>
      <c r="F3403" t="s">
        <v>1404</v>
      </c>
      <c r="G3403" t="s">
        <v>1403</v>
      </c>
      <c r="H3403" t="s">
        <v>1405</v>
      </c>
      <c r="I3403" s="52">
        <v>45659</v>
      </c>
      <c r="J3403" t="s">
        <v>2457</v>
      </c>
      <c r="K3403">
        <v>86</v>
      </c>
      <c r="L3403" s="73">
        <v>59.152835253854001</v>
      </c>
      <c r="M3403">
        <v>86</v>
      </c>
      <c r="N3403">
        <v>1</v>
      </c>
      <c r="O3403" s="73">
        <v>63.116218364434999</v>
      </c>
      <c r="P3403">
        <v>86</v>
      </c>
      <c r="Q3403">
        <v>1</v>
      </c>
      <c r="R3403">
        <v>86</v>
      </c>
      <c r="S3403">
        <v>1</v>
      </c>
      <c r="T3403">
        <v>43.4831598630565</v>
      </c>
      <c r="U3403">
        <v>0.87904286259020303</v>
      </c>
      <c r="V3403">
        <v>74</v>
      </c>
      <c r="W3403">
        <v>0.21200369032129501</v>
      </c>
      <c r="X3403">
        <v>15</v>
      </c>
      <c r="Y3403">
        <v>86</v>
      </c>
      <c r="Z3403">
        <v>1</v>
      </c>
      <c r="AA3403">
        <v>43.626434099647497</v>
      </c>
      <c r="AB3403">
        <v>79</v>
      </c>
      <c r="AC3403">
        <v>0.92913860838352502</v>
      </c>
      <c r="AD3403">
        <v>7</v>
      </c>
      <c r="AE3403">
        <v>7.0861391616474395E-2</v>
      </c>
      <c r="AF3403">
        <v>0</v>
      </c>
      <c r="AG3403">
        <v>0</v>
      </c>
      <c r="AH3403">
        <v>5.3086175163921702E-3</v>
      </c>
      <c r="AI3403">
        <v>3</v>
      </c>
      <c r="AJ3403" s="73">
        <v>52.162997664629899</v>
      </c>
      <c r="AK3403">
        <v>86</v>
      </c>
      <c r="AL3403">
        <v>1</v>
      </c>
      <c r="AM3403">
        <v>0</v>
      </c>
      <c r="AN3403">
        <v>0</v>
      </c>
      <c r="AO3403">
        <v>0</v>
      </c>
      <c r="AP3403">
        <v>0</v>
      </c>
      <c r="AQ3403">
        <v>86</v>
      </c>
      <c r="AR3403">
        <v>1</v>
      </c>
      <c r="AS3403">
        <v>0</v>
      </c>
      <c r="AT3403">
        <v>0</v>
      </c>
      <c r="AU3403">
        <v>0</v>
      </c>
      <c r="AV3403">
        <v>0</v>
      </c>
      <c r="AW3403">
        <v>86</v>
      </c>
      <c r="AX3403">
        <v>0.999999999999999</v>
      </c>
      <c r="AY3403" s="73">
        <v>62.231620288079903</v>
      </c>
      <c r="AZ3403">
        <v>86</v>
      </c>
      <c r="BA3403">
        <v>1</v>
      </c>
      <c r="BB3403">
        <v>84</v>
      </c>
      <c r="BC3403">
        <v>0.93093195792573202</v>
      </c>
      <c r="BD3403">
        <v>2</v>
      </c>
      <c r="BE3403">
        <v>6.9068042074267602E-2</v>
      </c>
      <c r="BF3403">
        <v>59.152835253854001</v>
      </c>
      <c r="BG3403">
        <v>63.116218364434999</v>
      </c>
      <c r="BH3403">
        <v>62.231620288079903</v>
      </c>
      <c r="BI3403">
        <v>52.162997664629899</v>
      </c>
    </row>
    <row r="3404" spans="1:61" x14ac:dyDescent="0.25">
      <c r="A3404" s="10" t="str">
        <f>VLOOKUP(D3404,'Index-Relations'!E:F,2,FALSE)</f>
        <v>ESG</v>
      </c>
      <c r="B3404" t="s">
        <v>3450</v>
      </c>
      <c r="C3404" s="53" t="s">
        <v>2761</v>
      </c>
      <c r="D3404" s="59" t="s">
        <v>3084</v>
      </c>
      <c r="E3404" s="59" t="s">
        <v>6820</v>
      </c>
      <c r="F3404" t="s">
        <v>1404</v>
      </c>
      <c r="G3404" t="s">
        <v>1403</v>
      </c>
      <c r="H3404" t="s">
        <v>1405</v>
      </c>
      <c r="I3404" s="52">
        <v>45628</v>
      </c>
      <c r="J3404" t="s">
        <v>2457</v>
      </c>
      <c r="K3404">
        <v>86</v>
      </c>
      <c r="L3404" s="73">
        <v>58.951384252868998</v>
      </c>
      <c r="M3404">
        <v>86</v>
      </c>
      <c r="N3404">
        <v>1</v>
      </c>
      <c r="O3404" s="73">
        <v>62.762895676618001</v>
      </c>
      <c r="P3404">
        <v>86</v>
      </c>
      <c r="Q3404">
        <v>1</v>
      </c>
      <c r="R3404">
        <v>86</v>
      </c>
      <c r="S3404">
        <v>0.999999999999999</v>
      </c>
      <c r="T3404">
        <v>43.617799414121798</v>
      </c>
      <c r="U3404">
        <v>0.87922354750703402</v>
      </c>
      <c r="V3404">
        <v>74</v>
      </c>
      <c r="W3404">
        <v>0.21079751653609299</v>
      </c>
      <c r="X3404">
        <v>15</v>
      </c>
      <c r="Y3404">
        <v>86</v>
      </c>
      <c r="Z3404">
        <v>0.999999999999999</v>
      </c>
      <c r="AA3404">
        <v>40.863664638305202</v>
      </c>
      <c r="AB3404">
        <v>76</v>
      </c>
      <c r="AC3404">
        <v>0.89759267470659698</v>
      </c>
      <c r="AD3404">
        <v>10</v>
      </c>
      <c r="AE3404">
        <v>0.102407325293402</v>
      </c>
      <c r="AF3404">
        <v>0</v>
      </c>
      <c r="AG3404">
        <v>0</v>
      </c>
      <c r="AH3404">
        <v>5.35099245155764E-3</v>
      </c>
      <c r="AI3404">
        <v>3</v>
      </c>
      <c r="AJ3404" s="73">
        <v>52.114230153226003</v>
      </c>
      <c r="AK3404">
        <v>86</v>
      </c>
      <c r="AL3404">
        <v>1</v>
      </c>
      <c r="AM3404">
        <v>0</v>
      </c>
      <c r="AN3404">
        <v>0</v>
      </c>
      <c r="AO3404">
        <v>0</v>
      </c>
      <c r="AP3404">
        <v>0</v>
      </c>
      <c r="AQ3404">
        <v>86</v>
      </c>
      <c r="AR3404">
        <v>0.999999999999999</v>
      </c>
      <c r="AS3404">
        <v>0</v>
      </c>
      <c r="AT3404">
        <v>0</v>
      </c>
      <c r="AU3404">
        <v>0</v>
      </c>
      <c r="AV3404">
        <v>0</v>
      </c>
      <c r="AW3404">
        <v>86</v>
      </c>
      <c r="AX3404">
        <v>1</v>
      </c>
      <c r="AY3404" s="73">
        <v>62.044045965724997</v>
      </c>
      <c r="AZ3404">
        <v>86</v>
      </c>
      <c r="BA3404">
        <v>1</v>
      </c>
      <c r="BB3404">
        <v>84</v>
      </c>
      <c r="BC3404">
        <v>0.93120651775819197</v>
      </c>
      <c r="BD3404">
        <v>2</v>
      </c>
      <c r="BE3404">
        <v>6.8793482241807105E-2</v>
      </c>
      <c r="BF3404">
        <v>58.951384252868998</v>
      </c>
      <c r="BG3404">
        <v>62.762895676618001</v>
      </c>
      <c r="BH3404">
        <v>62.044045965724997</v>
      </c>
      <c r="BI3404">
        <v>52.114230153226003</v>
      </c>
    </row>
    <row r="3405" spans="1:61" x14ac:dyDescent="0.25">
      <c r="A3405" s="10" t="str">
        <f>VLOOKUP(D3405,'Index-Relations'!E:F,2,FALSE)</f>
        <v>ESG</v>
      </c>
      <c r="B3405" t="s">
        <v>3450</v>
      </c>
      <c r="C3405" s="53" t="s">
        <v>2762</v>
      </c>
      <c r="D3405" s="59" t="s">
        <v>3084</v>
      </c>
      <c r="E3405" s="59" t="s">
        <v>6821</v>
      </c>
      <c r="F3405" t="s">
        <v>1404</v>
      </c>
      <c r="G3405" t="s">
        <v>1403</v>
      </c>
      <c r="H3405" t="s">
        <v>1405</v>
      </c>
      <c r="I3405" s="52">
        <v>45597</v>
      </c>
      <c r="J3405" t="s">
        <v>2457</v>
      </c>
      <c r="K3405">
        <v>86</v>
      </c>
      <c r="L3405" s="73">
        <v>59.294037360432</v>
      </c>
      <c r="M3405">
        <v>86</v>
      </c>
      <c r="N3405">
        <v>1</v>
      </c>
      <c r="O3405" s="73">
        <v>63.036836746444997</v>
      </c>
      <c r="P3405">
        <v>86</v>
      </c>
      <c r="Q3405">
        <v>1</v>
      </c>
      <c r="R3405">
        <v>86</v>
      </c>
      <c r="S3405">
        <v>0.999999999999999</v>
      </c>
      <c r="T3405">
        <v>43.797910973746099</v>
      </c>
      <c r="U3405">
        <v>0.87967962883819295</v>
      </c>
      <c r="V3405">
        <v>74</v>
      </c>
      <c r="W3405">
        <v>0.21030423137513801</v>
      </c>
      <c r="X3405">
        <v>15</v>
      </c>
      <c r="Y3405">
        <v>86</v>
      </c>
      <c r="Z3405">
        <v>0.999999999999999</v>
      </c>
      <c r="AA3405">
        <v>41.988625169254298</v>
      </c>
      <c r="AB3405">
        <v>76</v>
      </c>
      <c r="AC3405">
        <v>0.89428843322576901</v>
      </c>
      <c r="AD3405">
        <v>10</v>
      </c>
      <c r="AE3405">
        <v>0.10571156677423001</v>
      </c>
      <c r="AF3405">
        <v>0</v>
      </c>
      <c r="AG3405">
        <v>2.776E-17</v>
      </c>
      <c r="AH3405">
        <v>5.3724762787667798E-3</v>
      </c>
      <c r="AI3405">
        <v>3</v>
      </c>
      <c r="AJ3405" s="73">
        <v>52.487576048097999</v>
      </c>
      <c r="AK3405">
        <v>86</v>
      </c>
      <c r="AL3405">
        <v>1</v>
      </c>
      <c r="AM3405">
        <v>0</v>
      </c>
      <c r="AN3405">
        <v>0</v>
      </c>
      <c r="AO3405">
        <v>0</v>
      </c>
      <c r="AP3405">
        <v>0</v>
      </c>
      <c r="AQ3405">
        <v>86</v>
      </c>
      <c r="AR3405">
        <v>1</v>
      </c>
      <c r="AS3405">
        <v>0</v>
      </c>
      <c r="AT3405">
        <v>0</v>
      </c>
      <c r="AU3405">
        <v>0</v>
      </c>
      <c r="AV3405">
        <v>0</v>
      </c>
      <c r="AW3405">
        <v>86</v>
      </c>
      <c r="AX3405">
        <v>1</v>
      </c>
      <c r="AY3405" s="73">
        <v>62.433269356976901</v>
      </c>
      <c r="AZ3405">
        <v>86</v>
      </c>
      <c r="BA3405">
        <v>1</v>
      </c>
      <c r="BB3405">
        <v>83</v>
      </c>
      <c r="BC3405">
        <v>0.91206478644058098</v>
      </c>
      <c r="BD3405">
        <v>3</v>
      </c>
      <c r="BE3405">
        <v>8.7935213559418898E-2</v>
      </c>
      <c r="BF3405">
        <v>59.294037360432</v>
      </c>
      <c r="BG3405">
        <v>63.036836746444997</v>
      </c>
      <c r="BH3405">
        <v>62.433269356976901</v>
      </c>
      <c r="BI3405">
        <v>52.487576048097999</v>
      </c>
    </row>
    <row r="3406" spans="1:61" x14ac:dyDescent="0.25">
      <c r="A3406" s="10" t="str">
        <f>VLOOKUP(D3406,'Index-Relations'!E:F,2,FALSE)</f>
        <v>ESG</v>
      </c>
      <c r="B3406" t="s">
        <v>3450</v>
      </c>
      <c r="C3406" s="53" t="s">
        <v>2763</v>
      </c>
      <c r="D3406" s="59" t="s">
        <v>3084</v>
      </c>
      <c r="E3406" s="59" t="s">
        <v>6822</v>
      </c>
      <c r="F3406" t="s">
        <v>1404</v>
      </c>
      <c r="G3406" t="s">
        <v>1403</v>
      </c>
      <c r="H3406" t="s">
        <v>1405</v>
      </c>
      <c r="I3406" s="52">
        <v>45566</v>
      </c>
      <c r="J3406" t="s">
        <v>2457</v>
      </c>
      <c r="K3406">
        <v>86</v>
      </c>
      <c r="L3406" s="73">
        <v>59.634398111875903</v>
      </c>
      <c r="M3406">
        <v>86</v>
      </c>
      <c r="N3406">
        <v>1</v>
      </c>
      <c r="O3406" s="73">
        <v>63.583724867316903</v>
      </c>
      <c r="P3406">
        <v>86</v>
      </c>
      <c r="Q3406">
        <v>1</v>
      </c>
      <c r="R3406">
        <v>86</v>
      </c>
      <c r="S3406">
        <v>1</v>
      </c>
      <c r="T3406">
        <v>43.769611471019097</v>
      </c>
      <c r="U3406">
        <v>0.87723390298117099</v>
      </c>
      <c r="V3406">
        <v>74</v>
      </c>
      <c r="W3406">
        <v>0.202481332046174</v>
      </c>
      <c r="X3406">
        <v>15</v>
      </c>
      <c r="Y3406">
        <v>86</v>
      </c>
      <c r="Z3406">
        <v>0.999999999999999</v>
      </c>
      <c r="AA3406">
        <v>39.405440913676799</v>
      </c>
      <c r="AB3406">
        <v>79</v>
      </c>
      <c r="AC3406">
        <v>0.96264667850337005</v>
      </c>
      <c r="AD3406">
        <v>7</v>
      </c>
      <c r="AE3406">
        <v>3.7353321496629198E-2</v>
      </c>
      <c r="AF3406">
        <v>0</v>
      </c>
      <c r="AG3406">
        <v>2.4286000000000002E-16</v>
      </c>
      <c r="AH3406">
        <v>4.2609407729418802E-3</v>
      </c>
      <c r="AI3406">
        <v>3</v>
      </c>
      <c r="AJ3406" s="73">
        <v>52.499201366435003</v>
      </c>
      <c r="AK3406">
        <v>86</v>
      </c>
      <c r="AL3406">
        <v>1</v>
      </c>
      <c r="AM3406">
        <v>0</v>
      </c>
      <c r="AN3406">
        <v>0</v>
      </c>
      <c r="AO3406">
        <v>0</v>
      </c>
      <c r="AP3406">
        <v>0</v>
      </c>
      <c r="AQ3406">
        <v>86</v>
      </c>
      <c r="AR3406">
        <v>0.999999999999999</v>
      </c>
      <c r="AS3406">
        <v>0</v>
      </c>
      <c r="AT3406">
        <v>0</v>
      </c>
      <c r="AU3406">
        <v>0</v>
      </c>
      <c r="AV3406">
        <v>0</v>
      </c>
      <c r="AW3406">
        <v>86</v>
      </c>
      <c r="AX3406">
        <v>1</v>
      </c>
      <c r="AY3406" s="73">
        <v>62.843730158073903</v>
      </c>
      <c r="AZ3406">
        <v>86</v>
      </c>
      <c r="BA3406">
        <v>1</v>
      </c>
      <c r="BB3406">
        <v>83</v>
      </c>
      <c r="BC3406">
        <v>0.90861533010031903</v>
      </c>
      <c r="BD3406">
        <v>3</v>
      </c>
      <c r="BE3406">
        <v>9.1384669899680901E-2</v>
      </c>
      <c r="BF3406">
        <v>59.634398111875903</v>
      </c>
      <c r="BG3406">
        <v>63.583724867316903</v>
      </c>
      <c r="BH3406">
        <v>62.843730158073903</v>
      </c>
      <c r="BI3406">
        <v>52.499201366435003</v>
      </c>
    </row>
    <row r="3407" spans="1:61" x14ac:dyDescent="0.25">
      <c r="A3407" s="10" t="str">
        <f>VLOOKUP(D3407,'Index-Relations'!E:F,2,FALSE)</f>
        <v>ESG</v>
      </c>
      <c r="B3407" t="s">
        <v>3450</v>
      </c>
      <c r="C3407" s="53" t="s">
        <v>2764</v>
      </c>
      <c r="D3407" s="59" t="s">
        <v>3084</v>
      </c>
      <c r="E3407" s="59" t="s">
        <v>6823</v>
      </c>
      <c r="F3407" t="s">
        <v>1404</v>
      </c>
      <c r="G3407" t="s">
        <v>1403</v>
      </c>
      <c r="H3407" t="s">
        <v>1405</v>
      </c>
      <c r="I3407" s="52">
        <v>45538</v>
      </c>
      <c r="J3407" t="s">
        <v>2457</v>
      </c>
      <c r="K3407">
        <v>86</v>
      </c>
      <c r="L3407" s="73">
        <v>59.743241506678999</v>
      </c>
      <c r="M3407">
        <v>86</v>
      </c>
      <c r="N3407">
        <v>1</v>
      </c>
      <c r="O3407" s="73">
        <v>63.475712312443001</v>
      </c>
      <c r="P3407">
        <v>86</v>
      </c>
      <c r="Q3407">
        <v>1</v>
      </c>
      <c r="R3407">
        <v>86</v>
      </c>
      <c r="S3407">
        <v>0.999999999999999</v>
      </c>
      <c r="T3407">
        <v>43.864030283832903</v>
      </c>
      <c r="U3407">
        <v>0.87773251349962</v>
      </c>
      <c r="V3407">
        <v>74</v>
      </c>
      <c r="W3407">
        <v>0.203459150864161</v>
      </c>
      <c r="X3407">
        <v>15</v>
      </c>
      <c r="Y3407">
        <v>86</v>
      </c>
      <c r="Z3407">
        <v>0.999999999999999</v>
      </c>
      <c r="AA3407">
        <v>41.8395889511931</v>
      </c>
      <c r="AB3407">
        <v>80</v>
      </c>
      <c r="AC3407">
        <v>0.96398217721810397</v>
      </c>
      <c r="AD3407">
        <v>6</v>
      </c>
      <c r="AE3407">
        <v>3.6017822781895199E-2</v>
      </c>
      <c r="AF3407">
        <v>0</v>
      </c>
      <c r="AG3407">
        <v>0</v>
      </c>
      <c r="AH3407">
        <v>4.1751115359108804E-3</v>
      </c>
      <c r="AI3407">
        <v>3</v>
      </c>
      <c r="AJ3407" s="73">
        <v>52.787640578144902</v>
      </c>
      <c r="AK3407">
        <v>86</v>
      </c>
      <c r="AL3407">
        <v>1</v>
      </c>
      <c r="AM3407">
        <v>0</v>
      </c>
      <c r="AN3407">
        <v>0</v>
      </c>
      <c r="AO3407">
        <v>0</v>
      </c>
      <c r="AP3407">
        <v>0</v>
      </c>
      <c r="AQ3407">
        <v>86</v>
      </c>
      <c r="AR3407">
        <v>1</v>
      </c>
      <c r="AS3407">
        <v>0</v>
      </c>
      <c r="AT3407">
        <v>0</v>
      </c>
      <c r="AU3407">
        <v>0</v>
      </c>
      <c r="AV3407">
        <v>0</v>
      </c>
      <c r="AW3407">
        <v>86</v>
      </c>
      <c r="AX3407">
        <v>0.999999999999999</v>
      </c>
      <c r="AY3407" s="73">
        <v>62.931167785797903</v>
      </c>
      <c r="AZ3407">
        <v>86</v>
      </c>
      <c r="BA3407">
        <v>1</v>
      </c>
      <c r="BB3407">
        <v>83</v>
      </c>
      <c r="BC3407">
        <v>0.91251797913918897</v>
      </c>
      <c r="BD3407">
        <v>3</v>
      </c>
      <c r="BE3407">
        <v>8.7482020860810902E-2</v>
      </c>
      <c r="BF3407">
        <v>59.743241506678999</v>
      </c>
      <c r="BG3407">
        <v>63.475712312443001</v>
      </c>
      <c r="BH3407">
        <v>62.931167785797903</v>
      </c>
      <c r="BI3407">
        <v>52.787640578144902</v>
      </c>
    </row>
    <row r="3408" spans="1:61" x14ac:dyDescent="0.25">
      <c r="A3408" s="10" t="str">
        <f>VLOOKUP(D3408,'Index-Relations'!E:F,2,FALSE)</f>
        <v>ESG</v>
      </c>
      <c r="B3408" t="s">
        <v>3450</v>
      </c>
      <c r="C3408" s="53" t="s">
        <v>3350</v>
      </c>
      <c r="D3408" s="59" t="s">
        <v>3084</v>
      </c>
      <c r="E3408" s="59" t="s">
        <v>6824</v>
      </c>
      <c r="F3408" t="s">
        <v>1404</v>
      </c>
      <c r="G3408" t="s">
        <v>1403</v>
      </c>
      <c r="H3408" t="s">
        <v>1405</v>
      </c>
      <c r="I3408" s="52">
        <v>45505</v>
      </c>
      <c r="J3408" t="s">
        <v>2457</v>
      </c>
      <c r="K3408">
        <v>86</v>
      </c>
      <c r="L3408" s="73">
        <v>59.457949591231902</v>
      </c>
      <c r="M3408">
        <v>86</v>
      </c>
      <c r="N3408">
        <v>1</v>
      </c>
      <c r="O3408" s="73">
        <v>63.056471363598902</v>
      </c>
      <c r="P3408">
        <v>86</v>
      </c>
      <c r="Q3408">
        <v>1</v>
      </c>
      <c r="R3408">
        <v>86</v>
      </c>
      <c r="S3408">
        <v>1</v>
      </c>
      <c r="T3408">
        <v>43.7966552219929</v>
      </c>
      <c r="U3408">
        <v>0.88066332885182597</v>
      </c>
      <c r="V3408">
        <v>74</v>
      </c>
      <c r="W3408">
        <v>0.21325938782040699</v>
      </c>
      <c r="X3408">
        <v>15</v>
      </c>
      <c r="Y3408">
        <v>86</v>
      </c>
      <c r="Z3408">
        <v>1</v>
      </c>
      <c r="AA3408">
        <v>42.8923769094609</v>
      </c>
      <c r="AB3408">
        <v>80</v>
      </c>
      <c r="AC3408">
        <v>0.96544402925522999</v>
      </c>
      <c r="AD3408">
        <v>6</v>
      </c>
      <c r="AE3408">
        <v>3.4555970744769599E-2</v>
      </c>
      <c r="AF3408">
        <v>0</v>
      </c>
      <c r="AG3408">
        <v>1.9429E-16</v>
      </c>
      <c r="AH3408">
        <v>4.0006248784547104E-3</v>
      </c>
      <c r="AI3408">
        <v>3</v>
      </c>
      <c r="AJ3408" s="73">
        <v>52.8316526766409</v>
      </c>
      <c r="AK3408">
        <v>86</v>
      </c>
      <c r="AL3408">
        <v>1</v>
      </c>
      <c r="AM3408">
        <v>0</v>
      </c>
      <c r="AN3408">
        <v>0</v>
      </c>
      <c r="AO3408">
        <v>0</v>
      </c>
      <c r="AP3408">
        <v>0</v>
      </c>
      <c r="AQ3408">
        <v>86</v>
      </c>
      <c r="AR3408">
        <v>1</v>
      </c>
      <c r="AS3408">
        <v>0</v>
      </c>
      <c r="AT3408">
        <v>0</v>
      </c>
      <c r="AU3408">
        <v>0</v>
      </c>
      <c r="AV3408">
        <v>0</v>
      </c>
      <c r="AW3408">
        <v>86</v>
      </c>
      <c r="AX3408">
        <v>0.999999999999999</v>
      </c>
      <c r="AY3408" s="73">
        <v>62.5586466964359</v>
      </c>
      <c r="AZ3408">
        <v>86</v>
      </c>
      <c r="BA3408">
        <v>1</v>
      </c>
      <c r="BB3408">
        <v>83</v>
      </c>
      <c r="BC3408">
        <v>0.91509173741351402</v>
      </c>
      <c r="BD3408">
        <v>3</v>
      </c>
      <c r="BE3408">
        <v>8.4908262586485497E-2</v>
      </c>
      <c r="BF3408">
        <v>59.457949591231902</v>
      </c>
      <c r="BG3408">
        <v>63.056471363598902</v>
      </c>
      <c r="BH3408">
        <v>62.5586466964359</v>
      </c>
      <c r="BI3408">
        <v>52.8316526766409</v>
      </c>
    </row>
    <row r="3409" spans="1:61" x14ac:dyDescent="0.25">
      <c r="A3409" s="10" t="str">
        <f>VLOOKUP(D3409,'Index-Relations'!E:F,2,FALSE)</f>
        <v>ESG</v>
      </c>
      <c r="B3409" t="s">
        <v>3450</v>
      </c>
      <c r="C3409" s="53" t="s">
        <v>2765</v>
      </c>
      <c r="D3409" s="59" t="s">
        <v>3084</v>
      </c>
      <c r="E3409" s="59" t="s">
        <v>6825</v>
      </c>
      <c r="F3409" t="s">
        <v>1404</v>
      </c>
      <c r="G3409" t="s">
        <v>1403</v>
      </c>
      <c r="H3409" t="s">
        <v>1405</v>
      </c>
      <c r="I3409" s="52">
        <v>45474</v>
      </c>
      <c r="J3409" t="s">
        <v>2457</v>
      </c>
      <c r="K3409">
        <v>86</v>
      </c>
      <c r="L3409" s="73">
        <v>59.951688526300899</v>
      </c>
      <c r="M3409">
        <v>86</v>
      </c>
      <c r="N3409">
        <v>1</v>
      </c>
      <c r="O3409" s="73">
        <v>63.378201713811997</v>
      </c>
      <c r="P3409">
        <v>86</v>
      </c>
      <c r="Q3409">
        <v>1</v>
      </c>
      <c r="R3409">
        <v>86</v>
      </c>
      <c r="S3409">
        <v>0.999999999999999</v>
      </c>
      <c r="T3409">
        <v>43.729891229068997</v>
      </c>
      <c r="U3409">
        <v>0.88304471676994201</v>
      </c>
      <c r="V3409">
        <v>74</v>
      </c>
      <c r="W3409">
        <v>0.19445492564257899</v>
      </c>
      <c r="X3409">
        <v>15</v>
      </c>
      <c r="Y3409">
        <v>86</v>
      </c>
      <c r="Z3409">
        <v>0.999999999999999</v>
      </c>
      <c r="AA3409">
        <v>43.110149611511901</v>
      </c>
      <c r="AB3409">
        <v>78</v>
      </c>
      <c r="AC3409">
        <v>0.91766592529212199</v>
      </c>
      <c r="AD3409">
        <v>8</v>
      </c>
      <c r="AE3409">
        <v>8.2334074707877195E-2</v>
      </c>
      <c r="AF3409">
        <v>0</v>
      </c>
      <c r="AG3409">
        <v>3.1919000000000002E-16</v>
      </c>
      <c r="AH3409">
        <v>3.7046037621070302E-3</v>
      </c>
      <c r="AI3409">
        <v>3</v>
      </c>
      <c r="AJ3409" s="73">
        <v>53.130265515212997</v>
      </c>
      <c r="AK3409">
        <v>86</v>
      </c>
      <c r="AL3409">
        <v>1</v>
      </c>
      <c r="AM3409">
        <v>0</v>
      </c>
      <c r="AN3409">
        <v>0</v>
      </c>
      <c r="AO3409">
        <v>0</v>
      </c>
      <c r="AP3409">
        <v>0</v>
      </c>
      <c r="AQ3409">
        <v>86</v>
      </c>
      <c r="AR3409">
        <v>1</v>
      </c>
      <c r="AS3409">
        <v>0</v>
      </c>
      <c r="AT3409">
        <v>0</v>
      </c>
      <c r="AU3409">
        <v>0</v>
      </c>
      <c r="AV3409">
        <v>0</v>
      </c>
      <c r="AW3409">
        <v>86</v>
      </c>
      <c r="AX3409">
        <v>0.999999999999999</v>
      </c>
      <c r="AY3409" s="73">
        <v>63.164242723586902</v>
      </c>
      <c r="AZ3409">
        <v>86</v>
      </c>
      <c r="BA3409">
        <v>1</v>
      </c>
      <c r="BB3409">
        <v>83</v>
      </c>
      <c r="BC3409">
        <v>0.91459018988228202</v>
      </c>
      <c r="BD3409">
        <v>3</v>
      </c>
      <c r="BE3409">
        <v>8.5409810117717297E-2</v>
      </c>
      <c r="BF3409">
        <v>59.951688526300899</v>
      </c>
      <c r="BG3409">
        <v>63.378201713811997</v>
      </c>
      <c r="BH3409">
        <v>63.164242723586902</v>
      </c>
      <c r="BI3409">
        <v>53.130265515212997</v>
      </c>
    </row>
    <row r="3410" spans="1:61" x14ac:dyDescent="0.25">
      <c r="A3410" s="10" t="str">
        <f>VLOOKUP(D3410,'Index-Relations'!E:F,2,FALSE)</f>
        <v>ESG</v>
      </c>
      <c r="B3410" t="s">
        <v>3450</v>
      </c>
      <c r="C3410" s="53" t="s">
        <v>2766</v>
      </c>
      <c r="D3410" s="59" t="s">
        <v>3084</v>
      </c>
      <c r="E3410" s="59" t="s">
        <v>6826</v>
      </c>
      <c r="F3410" t="s">
        <v>1404</v>
      </c>
      <c r="G3410" t="s">
        <v>1403</v>
      </c>
      <c r="H3410" t="s">
        <v>1405</v>
      </c>
      <c r="I3410" s="52">
        <v>45446</v>
      </c>
      <c r="J3410" t="s">
        <v>2457</v>
      </c>
      <c r="K3410">
        <v>86</v>
      </c>
      <c r="L3410" s="73">
        <v>59.807228682576898</v>
      </c>
      <c r="M3410">
        <v>86</v>
      </c>
      <c r="N3410">
        <v>1</v>
      </c>
      <c r="O3410" s="73">
        <v>63.235937176527997</v>
      </c>
      <c r="P3410">
        <v>86</v>
      </c>
      <c r="Q3410">
        <v>1</v>
      </c>
      <c r="R3410">
        <v>86</v>
      </c>
      <c r="S3410">
        <v>1</v>
      </c>
      <c r="T3410">
        <v>43.759003017946</v>
      </c>
      <c r="U3410">
        <v>0.88936435035246098</v>
      </c>
      <c r="V3410">
        <v>74</v>
      </c>
      <c r="W3410">
        <v>0.22163993612056501</v>
      </c>
      <c r="X3410">
        <v>15</v>
      </c>
      <c r="Y3410">
        <v>86</v>
      </c>
      <c r="Z3410">
        <v>1</v>
      </c>
      <c r="AA3410">
        <v>45.177535017045201</v>
      </c>
      <c r="AB3410">
        <v>78</v>
      </c>
      <c r="AC3410">
        <v>0.91906672025471003</v>
      </c>
      <c r="AD3410">
        <v>8</v>
      </c>
      <c r="AE3410">
        <v>8.0933279745289105E-2</v>
      </c>
      <c r="AF3410">
        <v>0</v>
      </c>
      <c r="AG3410">
        <v>0</v>
      </c>
      <c r="AH3410">
        <v>3.83299323377673E-3</v>
      </c>
      <c r="AI3410">
        <v>3</v>
      </c>
      <c r="AJ3410" s="73">
        <v>53.174909523129998</v>
      </c>
      <c r="AK3410">
        <v>86</v>
      </c>
      <c r="AL3410">
        <v>1</v>
      </c>
      <c r="AM3410">
        <v>0</v>
      </c>
      <c r="AN3410">
        <v>0</v>
      </c>
      <c r="AO3410">
        <v>0</v>
      </c>
      <c r="AP3410">
        <v>0</v>
      </c>
      <c r="AQ3410">
        <v>86</v>
      </c>
      <c r="AR3410">
        <v>1</v>
      </c>
      <c r="AS3410">
        <v>0</v>
      </c>
      <c r="AT3410">
        <v>0</v>
      </c>
      <c r="AU3410">
        <v>0</v>
      </c>
      <c r="AV3410">
        <v>0</v>
      </c>
      <c r="AW3410">
        <v>86</v>
      </c>
      <c r="AX3410">
        <v>1</v>
      </c>
      <c r="AY3410" s="73">
        <v>62.907097358841902</v>
      </c>
      <c r="AZ3410">
        <v>86</v>
      </c>
      <c r="BA3410">
        <v>1</v>
      </c>
      <c r="BB3410">
        <v>83</v>
      </c>
      <c r="BC3410">
        <v>0.91397712050816404</v>
      </c>
      <c r="BD3410">
        <v>3</v>
      </c>
      <c r="BE3410">
        <v>8.6022879491835597E-2</v>
      </c>
      <c r="BF3410">
        <v>59.807228682576898</v>
      </c>
      <c r="BG3410">
        <v>63.235937176527997</v>
      </c>
      <c r="BH3410">
        <v>62.907097358841902</v>
      </c>
      <c r="BI3410">
        <v>53.174909523129998</v>
      </c>
    </row>
    <row r="3411" spans="1:61" x14ac:dyDescent="0.25">
      <c r="A3411" s="10" t="str">
        <f>VLOOKUP(D3411,'Index-Relations'!E:F,2,FALSE)</f>
        <v>ESG</v>
      </c>
      <c r="B3411" t="s">
        <v>3450</v>
      </c>
      <c r="C3411" s="53" t="s">
        <v>2767</v>
      </c>
      <c r="D3411" s="59" t="s">
        <v>3084</v>
      </c>
      <c r="E3411" s="59" t="s">
        <v>6827</v>
      </c>
      <c r="F3411" t="s">
        <v>1404</v>
      </c>
      <c r="G3411" t="s">
        <v>1403</v>
      </c>
      <c r="H3411" t="s">
        <v>1405</v>
      </c>
      <c r="I3411" s="52">
        <v>45413</v>
      </c>
      <c r="J3411" t="s">
        <v>2457</v>
      </c>
      <c r="K3411">
        <v>87</v>
      </c>
      <c r="L3411" s="73">
        <v>59.8265947661789</v>
      </c>
      <c r="M3411">
        <v>87</v>
      </c>
      <c r="N3411">
        <v>1</v>
      </c>
      <c r="O3411" s="73">
        <v>64.125923530649004</v>
      </c>
      <c r="P3411">
        <v>87</v>
      </c>
      <c r="Q3411">
        <v>1</v>
      </c>
      <c r="R3411">
        <v>87</v>
      </c>
      <c r="S3411">
        <v>1</v>
      </c>
      <c r="T3411">
        <v>43.816398786654297</v>
      </c>
      <c r="U3411">
        <v>0.889947022536691</v>
      </c>
      <c r="V3411">
        <v>75</v>
      </c>
      <c r="W3411">
        <v>0.223137965662766</v>
      </c>
      <c r="X3411">
        <v>15</v>
      </c>
      <c r="Y3411">
        <v>87</v>
      </c>
      <c r="Z3411">
        <v>0.999999999999999</v>
      </c>
      <c r="AA3411">
        <v>46.149642745128702</v>
      </c>
      <c r="AB3411">
        <v>78</v>
      </c>
      <c r="AC3411">
        <v>0.92067288142473902</v>
      </c>
      <c r="AD3411">
        <v>9</v>
      </c>
      <c r="AE3411">
        <v>7.9327118575259994E-2</v>
      </c>
      <c r="AF3411">
        <v>0</v>
      </c>
      <c r="AG3411">
        <v>9.7139999999999999E-17</v>
      </c>
      <c r="AH3411">
        <v>3.5925474914306698E-3</v>
      </c>
      <c r="AI3411">
        <v>3</v>
      </c>
      <c r="AJ3411" s="73">
        <v>52.831708773060903</v>
      </c>
      <c r="AK3411">
        <v>87</v>
      </c>
      <c r="AL3411">
        <v>1</v>
      </c>
      <c r="AM3411">
        <v>0</v>
      </c>
      <c r="AN3411">
        <v>0</v>
      </c>
      <c r="AO3411">
        <v>0</v>
      </c>
      <c r="AP3411">
        <v>0</v>
      </c>
      <c r="AQ3411">
        <v>87</v>
      </c>
      <c r="AR3411">
        <v>1</v>
      </c>
      <c r="AS3411">
        <v>0</v>
      </c>
      <c r="AT3411">
        <v>0</v>
      </c>
      <c r="AU3411">
        <v>0</v>
      </c>
      <c r="AV3411">
        <v>0</v>
      </c>
      <c r="AW3411">
        <v>87</v>
      </c>
      <c r="AX3411">
        <v>1</v>
      </c>
      <c r="AY3411" s="73">
        <v>62.624053407702</v>
      </c>
      <c r="AZ3411">
        <v>87</v>
      </c>
      <c r="BA3411">
        <v>1</v>
      </c>
      <c r="BB3411">
        <v>84</v>
      </c>
      <c r="BC3411">
        <v>0.91038539106548899</v>
      </c>
      <c r="BD3411">
        <v>3</v>
      </c>
      <c r="BE3411">
        <v>8.9614608934510606E-2</v>
      </c>
      <c r="BF3411">
        <v>59.8265947661789</v>
      </c>
      <c r="BG3411">
        <v>64.125923530649004</v>
      </c>
      <c r="BH3411">
        <v>62.624053407702</v>
      </c>
      <c r="BI3411">
        <v>52.831708773060903</v>
      </c>
    </row>
    <row r="3412" spans="1:61" x14ac:dyDescent="0.25">
      <c r="A3412" s="10" t="str">
        <f>VLOOKUP(D3412,'Index-Relations'!E:F,2,FALSE)</f>
        <v>ESG</v>
      </c>
      <c r="B3412" t="s">
        <v>3450</v>
      </c>
      <c r="C3412" s="53" t="s">
        <v>2768</v>
      </c>
      <c r="D3412" s="59" t="s">
        <v>3084</v>
      </c>
      <c r="E3412" s="59" t="s">
        <v>6828</v>
      </c>
      <c r="F3412" t="s">
        <v>1404</v>
      </c>
      <c r="G3412" t="s">
        <v>1403</v>
      </c>
      <c r="H3412" t="s">
        <v>1405</v>
      </c>
      <c r="I3412" s="52">
        <v>45383</v>
      </c>
      <c r="J3412" t="s">
        <v>2457</v>
      </c>
      <c r="K3412">
        <v>88</v>
      </c>
      <c r="L3412">
        <v>65.535298565507404</v>
      </c>
      <c r="M3412">
        <v>88</v>
      </c>
      <c r="N3412">
        <v>1</v>
      </c>
      <c r="O3412">
        <v>69.395760189561102</v>
      </c>
      <c r="P3412">
        <v>88</v>
      </c>
      <c r="Q3412">
        <v>1</v>
      </c>
      <c r="R3412">
        <v>88</v>
      </c>
      <c r="S3412">
        <v>1</v>
      </c>
      <c r="T3412">
        <v>43.919994050085101</v>
      </c>
      <c r="U3412">
        <v>0.89582211404882806</v>
      </c>
      <c r="V3412">
        <v>76</v>
      </c>
      <c r="W3412">
        <v>0.23626869326713801</v>
      </c>
      <c r="X3412">
        <v>15</v>
      </c>
      <c r="Y3412">
        <v>88</v>
      </c>
      <c r="Z3412">
        <v>1</v>
      </c>
      <c r="AA3412">
        <v>48.492616149001996</v>
      </c>
      <c r="AB3412">
        <v>79</v>
      </c>
      <c r="AC3412">
        <v>0.92112761845334201</v>
      </c>
      <c r="AD3412">
        <v>9</v>
      </c>
      <c r="AE3412">
        <v>7.8872381546657599E-2</v>
      </c>
      <c r="AF3412">
        <v>0</v>
      </c>
      <c r="AG3412">
        <v>0</v>
      </c>
      <c r="AH3412">
        <v>3.76925306379838E-3</v>
      </c>
      <c r="AI3412">
        <v>3</v>
      </c>
      <c r="AJ3412">
        <v>57.285664376261103</v>
      </c>
      <c r="AK3412">
        <v>88</v>
      </c>
      <c r="AL3412">
        <v>1</v>
      </c>
      <c r="AM3412">
        <v>0</v>
      </c>
      <c r="AN3412">
        <v>0</v>
      </c>
      <c r="AO3412">
        <v>0</v>
      </c>
      <c r="AP3412">
        <v>0</v>
      </c>
      <c r="AQ3412">
        <v>88</v>
      </c>
      <c r="AR3412">
        <v>1</v>
      </c>
      <c r="AS3412">
        <v>0</v>
      </c>
      <c r="AT3412">
        <v>0</v>
      </c>
      <c r="AU3412">
        <v>0</v>
      </c>
      <c r="AV3412">
        <v>0</v>
      </c>
      <c r="AW3412">
        <v>88</v>
      </c>
      <c r="AX3412">
        <v>0.999999999999999</v>
      </c>
      <c r="AY3412">
        <v>67.8479784596923</v>
      </c>
      <c r="AZ3412">
        <v>88</v>
      </c>
      <c r="BA3412">
        <v>1</v>
      </c>
      <c r="BB3412">
        <v>85</v>
      </c>
      <c r="BC3412">
        <v>0.91116530849528099</v>
      </c>
      <c r="BD3412">
        <v>3</v>
      </c>
      <c r="BE3412">
        <v>8.8834691504718594E-2</v>
      </c>
      <c r="BF3412">
        <v>60.287845783306999</v>
      </c>
      <c r="BG3412">
        <v>64.440395210687896</v>
      </c>
      <c r="BH3412">
        <v>63.4502612257929</v>
      </c>
      <c r="BI3412">
        <v>53.048403867030899</v>
      </c>
    </row>
    <row r="3413" spans="1:61" x14ac:dyDescent="0.25">
      <c r="A3413" s="10" t="str">
        <f>VLOOKUP(D3413,'Index-Relations'!E:F,2,FALSE)</f>
        <v>ESG</v>
      </c>
      <c r="B3413" t="s">
        <v>3450</v>
      </c>
      <c r="C3413" s="53" t="s">
        <v>2769</v>
      </c>
      <c r="D3413" s="59" t="s">
        <v>3084</v>
      </c>
      <c r="E3413" s="59" t="s">
        <v>6829</v>
      </c>
      <c r="F3413" t="s">
        <v>1404</v>
      </c>
      <c r="G3413" t="s">
        <v>1403</v>
      </c>
      <c r="H3413" t="s">
        <v>1405</v>
      </c>
      <c r="I3413" s="52">
        <v>45352</v>
      </c>
      <c r="J3413" t="s">
        <v>2457</v>
      </c>
      <c r="K3413">
        <v>89</v>
      </c>
      <c r="L3413">
        <v>66.557057009729604</v>
      </c>
      <c r="M3413">
        <v>89</v>
      </c>
      <c r="N3413">
        <v>1</v>
      </c>
      <c r="O3413">
        <v>70.239129462555098</v>
      </c>
      <c r="P3413">
        <v>89</v>
      </c>
      <c r="Q3413">
        <v>1</v>
      </c>
      <c r="R3413">
        <v>89</v>
      </c>
      <c r="S3413">
        <v>1</v>
      </c>
      <c r="T3413">
        <v>43.851554982667402</v>
      </c>
      <c r="U3413">
        <v>0.89655564099595897</v>
      </c>
      <c r="V3413">
        <v>76</v>
      </c>
      <c r="W3413">
        <v>0.24070694071738899</v>
      </c>
      <c r="X3413">
        <v>16</v>
      </c>
      <c r="Y3413">
        <v>89</v>
      </c>
      <c r="Z3413">
        <v>1</v>
      </c>
      <c r="AA3413">
        <v>49.350561539106202</v>
      </c>
      <c r="AB3413">
        <v>80</v>
      </c>
      <c r="AC3413">
        <v>0.92134747186592902</v>
      </c>
      <c r="AD3413">
        <v>9</v>
      </c>
      <c r="AE3413">
        <v>7.8652528134071004E-2</v>
      </c>
      <c r="AF3413">
        <v>0</v>
      </c>
      <c r="AG3413">
        <v>0</v>
      </c>
      <c r="AH3413">
        <v>2.6223417790958801E-3</v>
      </c>
      <c r="AI3413">
        <v>3</v>
      </c>
      <c r="AJ3413">
        <v>58.593014167341401</v>
      </c>
      <c r="AK3413">
        <v>89</v>
      </c>
      <c r="AL3413">
        <v>1</v>
      </c>
      <c r="AM3413">
        <v>0</v>
      </c>
      <c r="AN3413">
        <v>0</v>
      </c>
      <c r="AO3413">
        <v>0</v>
      </c>
      <c r="AP3413">
        <v>0</v>
      </c>
      <c r="AQ3413">
        <v>89</v>
      </c>
      <c r="AR3413">
        <v>1</v>
      </c>
      <c r="AS3413">
        <v>0</v>
      </c>
      <c r="AT3413">
        <v>0</v>
      </c>
      <c r="AU3413">
        <v>0</v>
      </c>
      <c r="AV3413">
        <v>0</v>
      </c>
      <c r="AW3413">
        <v>89</v>
      </c>
      <c r="AX3413">
        <v>0.999999999999999</v>
      </c>
      <c r="AY3413">
        <v>68.432808645721593</v>
      </c>
      <c r="AZ3413">
        <v>89</v>
      </c>
      <c r="BA3413">
        <v>1</v>
      </c>
      <c r="BB3413">
        <v>86</v>
      </c>
      <c r="BC3413">
        <v>0.91077623926848605</v>
      </c>
      <c r="BD3413">
        <v>3</v>
      </c>
      <c r="BE3413">
        <v>8.9223760731513405E-2</v>
      </c>
      <c r="BF3413">
        <v>61.185382268053999</v>
      </c>
      <c r="BG3413">
        <v>65.240359541917002</v>
      </c>
      <c r="BH3413">
        <v>64.032954845391998</v>
      </c>
      <c r="BI3413">
        <v>54.047494849857998</v>
      </c>
    </row>
    <row r="3414" spans="1:61" x14ac:dyDescent="0.25">
      <c r="A3414" s="10" t="str">
        <f>VLOOKUP(D3414,'Index-Relations'!E:F,2,FALSE)</f>
        <v>ESG</v>
      </c>
      <c r="B3414" t="s">
        <v>3450</v>
      </c>
      <c r="C3414" s="53" t="s">
        <v>2770</v>
      </c>
      <c r="D3414" s="59" t="s">
        <v>3084</v>
      </c>
      <c r="E3414" s="59" t="s">
        <v>6830</v>
      </c>
      <c r="F3414" t="s">
        <v>1404</v>
      </c>
      <c r="G3414" t="s">
        <v>1403</v>
      </c>
      <c r="H3414" t="s">
        <v>1405</v>
      </c>
      <c r="I3414" s="52">
        <v>45323</v>
      </c>
      <c r="J3414" t="s">
        <v>2457</v>
      </c>
      <c r="K3414">
        <v>89</v>
      </c>
      <c r="L3414">
        <v>66.313143258616194</v>
      </c>
      <c r="M3414">
        <v>89</v>
      </c>
      <c r="N3414">
        <v>1</v>
      </c>
      <c r="O3414">
        <v>70.033377818056707</v>
      </c>
      <c r="P3414">
        <v>89</v>
      </c>
      <c r="Q3414">
        <v>1</v>
      </c>
      <c r="R3414">
        <v>89</v>
      </c>
      <c r="S3414">
        <v>1</v>
      </c>
      <c r="T3414">
        <v>43.856790383873097</v>
      </c>
      <c r="U3414">
        <v>0.89511292947737298</v>
      </c>
      <c r="V3414">
        <v>76</v>
      </c>
      <c r="W3414">
        <v>0.24398384814490601</v>
      </c>
      <c r="X3414">
        <v>16</v>
      </c>
      <c r="Y3414">
        <v>89</v>
      </c>
      <c r="Z3414">
        <v>0.999999999999999</v>
      </c>
      <c r="AA3414">
        <v>50.865953387861197</v>
      </c>
      <c r="AB3414">
        <v>80</v>
      </c>
      <c r="AC3414">
        <v>0.92021987336814104</v>
      </c>
      <c r="AD3414">
        <v>9</v>
      </c>
      <c r="AE3414">
        <v>7.9780126631858503E-2</v>
      </c>
      <c r="AF3414">
        <v>0</v>
      </c>
      <c r="AG3414">
        <v>0</v>
      </c>
      <c r="AH3414">
        <v>2.7280498691543702E-3</v>
      </c>
      <c r="AI3414">
        <v>3</v>
      </c>
      <c r="AJ3414">
        <v>58.160997571373898</v>
      </c>
      <c r="AK3414">
        <v>89</v>
      </c>
      <c r="AL3414">
        <v>1</v>
      </c>
      <c r="AM3414">
        <v>0</v>
      </c>
      <c r="AN3414">
        <v>0</v>
      </c>
      <c r="AO3414">
        <v>0</v>
      </c>
      <c r="AP3414">
        <v>0</v>
      </c>
      <c r="AQ3414">
        <v>89</v>
      </c>
      <c r="AR3414">
        <v>1</v>
      </c>
      <c r="AS3414">
        <v>0</v>
      </c>
      <c r="AT3414">
        <v>0</v>
      </c>
      <c r="AU3414">
        <v>0</v>
      </c>
      <c r="AV3414">
        <v>0</v>
      </c>
      <c r="AW3414">
        <v>89</v>
      </c>
      <c r="AX3414">
        <v>1</v>
      </c>
      <c r="AY3414">
        <v>68.315720652280504</v>
      </c>
      <c r="AZ3414">
        <v>89</v>
      </c>
      <c r="BA3414">
        <v>1</v>
      </c>
      <c r="BB3414">
        <v>86</v>
      </c>
      <c r="BC3414">
        <v>0.91034515907107705</v>
      </c>
      <c r="BD3414">
        <v>3</v>
      </c>
      <c r="BE3414">
        <v>8.9654840928922397E-2</v>
      </c>
      <c r="BF3414">
        <v>60.945781280688003</v>
      </c>
      <c r="BG3414">
        <v>65.147482461023998</v>
      </c>
      <c r="BH3414">
        <v>63.824193972225899</v>
      </c>
      <c r="BI3414">
        <v>53.7518799479679</v>
      </c>
    </row>
    <row r="3415" spans="1:61" x14ac:dyDescent="0.25">
      <c r="A3415" s="10" t="str">
        <f>VLOOKUP(D3415,'Index-Relations'!E:F,2,FALSE)</f>
        <v>ESG</v>
      </c>
      <c r="B3415" t="s">
        <v>3450</v>
      </c>
      <c r="C3415" s="53" t="s">
        <v>2760</v>
      </c>
      <c r="D3415" s="59" t="s">
        <v>2877</v>
      </c>
      <c r="E3415" s="59" t="s">
        <v>6831</v>
      </c>
      <c r="F3415" t="s">
        <v>1408</v>
      </c>
      <c r="G3415" t="s">
        <v>1407</v>
      </c>
      <c r="H3415" t="s">
        <v>1409</v>
      </c>
      <c r="I3415" s="52">
        <v>45659</v>
      </c>
      <c r="J3415" t="s">
        <v>2457</v>
      </c>
      <c r="K3415">
        <v>86</v>
      </c>
      <c r="L3415" s="73">
        <v>52.141259922640003</v>
      </c>
      <c r="M3415">
        <v>86</v>
      </c>
      <c r="N3415">
        <v>1</v>
      </c>
      <c r="O3415" s="73">
        <v>53.537764798140998</v>
      </c>
      <c r="P3415">
        <v>86</v>
      </c>
      <c r="Q3415">
        <v>1</v>
      </c>
      <c r="R3415">
        <v>86</v>
      </c>
      <c r="S3415">
        <v>0.999999999999999</v>
      </c>
      <c r="T3415">
        <v>43.718718126343603</v>
      </c>
      <c r="U3415">
        <v>0.90187257982776103</v>
      </c>
      <c r="V3415">
        <v>74</v>
      </c>
      <c r="W3415">
        <v>9.4518532629687194E-2</v>
      </c>
      <c r="X3415">
        <v>15</v>
      </c>
      <c r="Y3415">
        <v>86</v>
      </c>
      <c r="Z3415">
        <v>1</v>
      </c>
      <c r="AA3415">
        <v>40.703992798458799</v>
      </c>
      <c r="AB3415">
        <v>79</v>
      </c>
      <c r="AC3415">
        <v>0.92016017516551896</v>
      </c>
      <c r="AD3415">
        <v>7</v>
      </c>
      <c r="AE3415">
        <v>7.9839824834480599E-2</v>
      </c>
      <c r="AF3415">
        <v>0</v>
      </c>
      <c r="AG3415">
        <v>0</v>
      </c>
      <c r="AH3415">
        <v>3.60969953804453E-3</v>
      </c>
      <c r="AI3415">
        <v>3</v>
      </c>
      <c r="AJ3415" s="73">
        <v>46.3790466791489</v>
      </c>
      <c r="AK3415">
        <v>86</v>
      </c>
      <c r="AL3415">
        <v>1</v>
      </c>
      <c r="AM3415">
        <v>0</v>
      </c>
      <c r="AN3415">
        <v>0</v>
      </c>
      <c r="AO3415">
        <v>0</v>
      </c>
      <c r="AP3415">
        <v>0</v>
      </c>
      <c r="AQ3415">
        <v>86</v>
      </c>
      <c r="AR3415">
        <v>0.999999999999999</v>
      </c>
      <c r="AS3415">
        <v>0</v>
      </c>
      <c r="AT3415">
        <v>0</v>
      </c>
      <c r="AU3415">
        <v>0</v>
      </c>
      <c r="AV3415">
        <v>0</v>
      </c>
      <c r="AW3415">
        <v>86</v>
      </c>
      <c r="AX3415">
        <v>1</v>
      </c>
      <c r="AY3415" s="73">
        <v>57.643774717177003</v>
      </c>
      <c r="AZ3415">
        <v>86</v>
      </c>
      <c r="BA3415">
        <v>1</v>
      </c>
      <c r="BB3415">
        <v>84</v>
      </c>
      <c r="BC3415">
        <v>0.97880569691508501</v>
      </c>
      <c r="BD3415">
        <v>2</v>
      </c>
      <c r="BE3415">
        <v>2.1194303084914299E-2</v>
      </c>
      <c r="BF3415">
        <v>52.141259922640003</v>
      </c>
      <c r="BG3415">
        <v>53.537764798140998</v>
      </c>
      <c r="BH3415">
        <v>57.643774717177003</v>
      </c>
      <c r="BI3415">
        <v>46.3790466791489</v>
      </c>
    </row>
    <row r="3416" spans="1:61" x14ac:dyDescent="0.25">
      <c r="A3416" s="10" t="str">
        <f>VLOOKUP(D3416,'Index-Relations'!E:F,2,FALSE)</f>
        <v>ESG</v>
      </c>
      <c r="B3416" t="s">
        <v>3450</v>
      </c>
      <c r="C3416" s="53" t="s">
        <v>2761</v>
      </c>
      <c r="D3416" s="59" t="s">
        <v>2877</v>
      </c>
      <c r="E3416" s="59" t="s">
        <v>6832</v>
      </c>
      <c r="F3416" t="s">
        <v>1408</v>
      </c>
      <c r="G3416" t="s">
        <v>1407</v>
      </c>
      <c r="H3416" t="s">
        <v>1409</v>
      </c>
      <c r="I3416" s="52">
        <v>45628</v>
      </c>
      <c r="J3416" t="s">
        <v>2457</v>
      </c>
      <c r="K3416">
        <v>86</v>
      </c>
      <c r="L3416" s="73">
        <v>51.964851019472903</v>
      </c>
      <c r="M3416">
        <v>86</v>
      </c>
      <c r="N3416">
        <v>1</v>
      </c>
      <c r="O3416" s="73">
        <v>53.255702986187003</v>
      </c>
      <c r="P3416">
        <v>86</v>
      </c>
      <c r="Q3416">
        <v>1</v>
      </c>
      <c r="R3416">
        <v>86</v>
      </c>
      <c r="S3416">
        <v>0.999999999999999</v>
      </c>
      <c r="T3416">
        <v>43.918435045397601</v>
      </c>
      <c r="U3416">
        <v>0.90048917018890395</v>
      </c>
      <c r="V3416">
        <v>74</v>
      </c>
      <c r="W3416">
        <v>9.4165840062375605E-2</v>
      </c>
      <c r="X3416">
        <v>15</v>
      </c>
      <c r="Y3416">
        <v>86</v>
      </c>
      <c r="Z3416">
        <v>0.999999999999999</v>
      </c>
      <c r="AA3416">
        <v>37.691812018001102</v>
      </c>
      <c r="AB3416">
        <v>76</v>
      </c>
      <c r="AC3416">
        <v>0.88621991932354005</v>
      </c>
      <c r="AD3416">
        <v>10</v>
      </c>
      <c r="AE3416">
        <v>0.11378008067645901</v>
      </c>
      <c r="AF3416">
        <v>0</v>
      </c>
      <c r="AG3416">
        <v>5.5510000000000001E-17</v>
      </c>
      <c r="AH3416">
        <v>3.6905696367153301E-3</v>
      </c>
      <c r="AI3416">
        <v>3</v>
      </c>
      <c r="AJ3416" s="73">
        <v>46.305877288154001</v>
      </c>
      <c r="AK3416">
        <v>86</v>
      </c>
      <c r="AL3416">
        <v>1</v>
      </c>
      <c r="AM3416">
        <v>0</v>
      </c>
      <c r="AN3416">
        <v>0</v>
      </c>
      <c r="AO3416">
        <v>0</v>
      </c>
      <c r="AP3416">
        <v>0</v>
      </c>
      <c r="AQ3416">
        <v>86</v>
      </c>
      <c r="AR3416">
        <v>1</v>
      </c>
      <c r="AS3416">
        <v>0</v>
      </c>
      <c r="AT3416">
        <v>0</v>
      </c>
      <c r="AU3416">
        <v>0</v>
      </c>
      <c r="AV3416">
        <v>0</v>
      </c>
      <c r="AW3416">
        <v>86</v>
      </c>
      <c r="AX3416">
        <v>0.999999999999999</v>
      </c>
      <c r="AY3416" s="73">
        <v>57.503651043787002</v>
      </c>
      <c r="AZ3416">
        <v>86</v>
      </c>
      <c r="BA3416">
        <v>1</v>
      </c>
      <c r="BB3416">
        <v>84</v>
      </c>
      <c r="BC3416">
        <v>0.97897517698853398</v>
      </c>
      <c r="BD3416">
        <v>2</v>
      </c>
      <c r="BE3416">
        <v>2.10248230114655E-2</v>
      </c>
      <c r="BF3416">
        <v>51.964851019472903</v>
      </c>
      <c r="BG3416">
        <v>53.255702986187003</v>
      </c>
      <c r="BH3416">
        <v>57.503651043787002</v>
      </c>
      <c r="BI3416">
        <v>46.305877288154001</v>
      </c>
    </row>
    <row r="3417" spans="1:61" x14ac:dyDescent="0.25">
      <c r="A3417" s="10" t="str">
        <f>VLOOKUP(D3417,'Index-Relations'!E:F,2,FALSE)</f>
        <v>ESG</v>
      </c>
      <c r="B3417" t="s">
        <v>3450</v>
      </c>
      <c r="C3417" s="53" t="s">
        <v>2762</v>
      </c>
      <c r="D3417" s="59" t="s">
        <v>2877</v>
      </c>
      <c r="E3417" s="59" t="s">
        <v>6833</v>
      </c>
      <c r="F3417" t="s">
        <v>1408</v>
      </c>
      <c r="G3417" t="s">
        <v>1407</v>
      </c>
      <c r="H3417" t="s">
        <v>1409</v>
      </c>
      <c r="I3417" s="52">
        <v>45597</v>
      </c>
      <c r="J3417" t="s">
        <v>2457</v>
      </c>
      <c r="K3417">
        <v>86</v>
      </c>
      <c r="L3417" s="73">
        <v>52.458087001911998</v>
      </c>
      <c r="M3417">
        <v>86</v>
      </c>
      <c r="N3417">
        <v>1</v>
      </c>
      <c r="O3417" s="73">
        <v>53.799690882782002</v>
      </c>
      <c r="P3417">
        <v>86</v>
      </c>
      <c r="Q3417">
        <v>1</v>
      </c>
      <c r="R3417">
        <v>86</v>
      </c>
      <c r="S3417">
        <v>0.999999999999999</v>
      </c>
      <c r="T3417">
        <v>43.904603968250001</v>
      </c>
      <c r="U3417">
        <v>0.90172656739917401</v>
      </c>
      <c r="V3417">
        <v>74</v>
      </c>
      <c r="W3417">
        <v>9.3759855324988498E-2</v>
      </c>
      <c r="X3417">
        <v>15</v>
      </c>
      <c r="Y3417">
        <v>86</v>
      </c>
      <c r="Z3417">
        <v>1</v>
      </c>
      <c r="AA3417">
        <v>38.803562505583599</v>
      </c>
      <c r="AB3417">
        <v>76</v>
      </c>
      <c r="AC3417">
        <v>0.88198935160263703</v>
      </c>
      <c r="AD3417">
        <v>10</v>
      </c>
      <c r="AE3417">
        <v>0.118010648397362</v>
      </c>
      <c r="AF3417">
        <v>0</v>
      </c>
      <c r="AG3417">
        <v>2.0816999999999999E-16</v>
      </c>
      <c r="AH3417">
        <v>3.6739703044481099E-3</v>
      </c>
      <c r="AI3417">
        <v>3</v>
      </c>
      <c r="AJ3417" s="73">
        <v>46.645662482928998</v>
      </c>
      <c r="AK3417">
        <v>86</v>
      </c>
      <c r="AL3417">
        <v>1</v>
      </c>
      <c r="AM3417">
        <v>0</v>
      </c>
      <c r="AN3417">
        <v>0</v>
      </c>
      <c r="AO3417">
        <v>0</v>
      </c>
      <c r="AP3417">
        <v>0</v>
      </c>
      <c r="AQ3417">
        <v>86</v>
      </c>
      <c r="AR3417">
        <v>1</v>
      </c>
      <c r="AS3417">
        <v>0</v>
      </c>
      <c r="AT3417">
        <v>0</v>
      </c>
      <c r="AU3417">
        <v>0</v>
      </c>
      <c r="AV3417">
        <v>0</v>
      </c>
      <c r="AW3417">
        <v>86</v>
      </c>
      <c r="AX3417">
        <v>1</v>
      </c>
      <c r="AY3417" s="73">
        <v>57.981555203276002</v>
      </c>
      <c r="AZ3417">
        <v>86</v>
      </c>
      <c r="BA3417">
        <v>1</v>
      </c>
      <c r="BB3417">
        <v>83</v>
      </c>
      <c r="BC3417">
        <v>0.96058033170392298</v>
      </c>
      <c r="BD3417">
        <v>3</v>
      </c>
      <c r="BE3417">
        <v>3.9419668296076897E-2</v>
      </c>
      <c r="BF3417">
        <v>52.458087001911998</v>
      </c>
      <c r="BG3417">
        <v>53.799690882782002</v>
      </c>
      <c r="BH3417">
        <v>57.981555203276002</v>
      </c>
      <c r="BI3417">
        <v>46.645662482928998</v>
      </c>
    </row>
    <row r="3418" spans="1:61" x14ac:dyDescent="0.25">
      <c r="A3418" s="10" t="str">
        <f>VLOOKUP(D3418,'Index-Relations'!E:F,2,FALSE)</f>
        <v>ESG</v>
      </c>
      <c r="B3418" t="s">
        <v>3450</v>
      </c>
      <c r="C3418" s="53" t="s">
        <v>2763</v>
      </c>
      <c r="D3418" s="59" t="s">
        <v>2877</v>
      </c>
      <c r="E3418" s="59" t="s">
        <v>6834</v>
      </c>
      <c r="F3418" t="s">
        <v>1408</v>
      </c>
      <c r="G3418" t="s">
        <v>1407</v>
      </c>
      <c r="H3418" t="s">
        <v>1409</v>
      </c>
      <c r="I3418" s="52">
        <v>45566</v>
      </c>
      <c r="J3418" t="s">
        <v>2457</v>
      </c>
      <c r="K3418">
        <v>86</v>
      </c>
      <c r="L3418" s="73">
        <v>52.454584925869902</v>
      </c>
      <c r="M3418">
        <v>86</v>
      </c>
      <c r="N3418">
        <v>1</v>
      </c>
      <c r="O3418" s="73">
        <v>53.804827329501897</v>
      </c>
      <c r="P3418">
        <v>86</v>
      </c>
      <c r="Q3418">
        <v>1</v>
      </c>
      <c r="R3418">
        <v>86</v>
      </c>
      <c r="S3418">
        <v>0.999999999999999</v>
      </c>
      <c r="T3418">
        <v>43.867428559386397</v>
      </c>
      <c r="U3418">
        <v>0.89858289796754898</v>
      </c>
      <c r="V3418">
        <v>74</v>
      </c>
      <c r="W3418">
        <v>9.6422954907185901E-2</v>
      </c>
      <c r="X3418">
        <v>15</v>
      </c>
      <c r="Y3418">
        <v>86</v>
      </c>
      <c r="Z3418">
        <v>1</v>
      </c>
      <c r="AA3418">
        <v>37.001278168626797</v>
      </c>
      <c r="AB3418">
        <v>79</v>
      </c>
      <c r="AC3418">
        <v>0.91792607763120504</v>
      </c>
      <c r="AD3418">
        <v>7</v>
      </c>
      <c r="AE3418">
        <v>8.20739223687946E-2</v>
      </c>
      <c r="AF3418">
        <v>0</v>
      </c>
      <c r="AG3418">
        <v>0</v>
      </c>
      <c r="AH3418">
        <v>3.26234823198507E-3</v>
      </c>
      <c r="AI3418">
        <v>3</v>
      </c>
      <c r="AJ3418" s="73">
        <v>46.593765821612003</v>
      </c>
      <c r="AK3418">
        <v>86</v>
      </c>
      <c r="AL3418">
        <v>1</v>
      </c>
      <c r="AM3418">
        <v>0</v>
      </c>
      <c r="AN3418">
        <v>0</v>
      </c>
      <c r="AO3418">
        <v>0</v>
      </c>
      <c r="AP3418">
        <v>0</v>
      </c>
      <c r="AQ3418">
        <v>86</v>
      </c>
      <c r="AR3418">
        <v>1</v>
      </c>
      <c r="AS3418">
        <v>0</v>
      </c>
      <c r="AT3418">
        <v>0</v>
      </c>
      <c r="AU3418">
        <v>0</v>
      </c>
      <c r="AV3418">
        <v>0</v>
      </c>
      <c r="AW3418">
        <v>86</v>
      </c>
      <c r="AX3418">
        <v>1</v>
      </c>
      <c r="AY3418" s="73">
        <v>58.031814118527997</v>
      </c>
      <c r="AZ3418">
        <v>86</v>
      </c>
      <c r="BA3418">
        <v>1</v>
      </c>
      <c r="BB3418">
        <v>83</v>
      </c>
      <c r="BC3418">
        <v>0.96014033988718195</v>
      </c>
      <c r="BD3418">
        <v>3</v>
      </c>
      <c r="BE3418">
        <v>3.9859660112817198E-2</v>
      </c>
      <c r="BF3418">
        <v>52.454584925869902</v>
      </c>
      <c r="BG3418">
        <v>53.804827329501897</v>
      </c>
      <c r="BH3418">
        <v>58.031814118527997</v>
      </c>
      <c r="BI3418">
        <v>46.593765821612003</v>
      </c>
    </row>
    <row r="3419" spans="1:61" x14ac:dyDescent="0.25">
      <c r="A3419" s="10" t="str">
        <f>VLOOKUP(D3419,'Index-Relations'!E:F,2,FALSE)</f>
        <v>ESG</v>
      </c>
      <c r="B3419" t="s">
        <v>3450</v>
      </c>
      <c r="C3419" s="53" t="s">
        <v>2764</v>
      </c>
      <c r="D3419" s="59" t="s">
        <v>2877</v>
      </c>
      <c r="E3419" s="59" t="s">
        <v>6835</v>
      </c>
      <c r="F3419" t="s">
        <v>1408</v>
      </c>
      <c r="G3419" t="s">
        <v>1407</v>
      </c>
      <c r="H3419" t="s">
        <v>1409</v>
      </c>
      <c r="I3419" s="52">
        <v>45538</v>
      </c>
      <c r="J3419" t="s">
        <v>2457</v>
      </c>
      <c r="K3419">
        <v>86</v>
      </c>
      <c r="L3419" s="73">
        <v>52.336369102603001</v>
      </c>
      <c r="M3419">
        <v>86</v>
      </c>
      <c r="N3419">
        <v>1</v>
      </c>
      <c r="O3419" s="73">
        <v>53.651502332085002</v>
      </c>
      <c r="P3419">
        <v>86</v>
      </c>
      <c r="Q3419">
        <v>1</v>
      </c>
      <c r="R3419">
        <v>86</v>
      </c>
      <c r="S3419">
        <v>0.999999999999999</v>
      </c>
      <c r="T3419">
        <v>43.979950124101101</v>
      </c>
      <c r="U3419">
        <v>0.89925247978198597</v>
      </c>
      <c r="V3419">
        <v>74</v>
      </c>
      <c r="W3419">
        <v>9.6098636814408195E-2</v>
      </c>
      <c r="X3419">
        <v>15</v>
      </c>
      <c r="Y3419">
        <v>86</v>
      </c>
      <c r="Z3419">
        <v>1</v>
      </c>
      <c r="AA3419">
        <v>37.904247105111502</v>
      </c>
      <c r="AB3419">
        <v>80</v>
      </c>
      <c r="AC3419">
        <v>0.92438528594290204</v>
      </c>
      <c r="AD3419">
        <v>6</v>
      </c>
      <c r="AE3419">
        <v>7.5614714057098006E-2</v>
      </c>
      <c r="AF3419">
        <v>0</v>
      </c>
      <c r="AG3419">
        <v>0</v>
      </c>
      <c r="AH3419">
        <v>3.19514508318004E-3</v>
      </c>
      <c r="AI3419">
        <v>3</v>
      </c>
      <c r="AJ3419" s="73">
        <v>46.613697875726999</v>
      </c>
      <c r="AK3419">
        <v>86</v>
      </c>
      <c r="AL3419">
        <v>1</v>
      </c>
      <c r="AM3419">
        <v>0</v>
      </c>
      <c r="AN3419">
        <v>0</v>
      </c>
      <c r="AO3419">
        <v>0</v>
      </c>
      <c r="AP3419">
        <v>0</v>
      </c>
      <c r="AQ3419">
        <v>86</v>
      </c>
      <c r="AR3419">
        <v>0.999999999999999</v>
      </c>
      <c r="AS3419">
        <v>0</v>
      </c>
      <c r="AT3419">
        <v>0</v>
      </c>
      <c r="AU3419">
        <v>0</v>
      </c>
      <c r="AV3419">
        <v>0</v>
      </c>
      <c r="AW3419">
        <v>86</v>
      </c>
      <c r="AX3419">
        <v>1</v>
      </c>
      <c r="AY3419" s="73">
        <v>57.836737626850997</v>
      </c>
      <c r="AZ3419">
        <v>86</v>
      </c>
      <c r="BA3419">
        <v>1</v>
      </c>
      <c r="BB3419">
        <v>83</v>
      </c>
      <c r="BC3419">
        <v>0.96149443167190896</v>
      </c>
      <c r="BD3419">
        <v>3</v>
      </c>
      <c r="BE3419">
        <v>3.8505568328090697E-2</v>
      </c>
      <c r="BF3419">
        <v>52.336369102603001</v>
      </c>
      <c r="BG3419">
        <v>53.651502332085002</v>
      </c>
      <c r="BH3419">
        <v>57.836737626850997</v>
      </c>
      <c r="BI3419">
        <v>46.613697875726999</v>
      </c>
    </row>
    <row r="3420" spans="1:61" x14ac:dyDescent="0.25">
      <c r="A3420" s="10" t="str">
        <f>VLOOKUP(D3420,'Index-Relations'!E:F,2,FALSE)</f>
        <v>ESG</v>
      </c>
      <c r="B3420" t="s">
        <v>3450</v>
      </c>
      <c r="C3420" s="53" t="s">
        <v>3350</v>
      </c>
      <c r="D3420" s="59" t="s">
        <v>2877</v>
      </c>
      <c r="E3420" s="59" t="s">
        <v>6836</v>
      </c>
      <c r="F3420" t="s">
        <v>1408</v>
      </c>
      <c r="G3420" t="s">
        <v>1407</v>
      </c>
      <c r="H3420" t="s">
        <v>1409</v>
      </c>
      <c r="I3420" s="52">
        <v>45505</v>
      </c>
      <c r="J3420" t="s">
        <v>2457</v>
      </c>
      <c r="K3420">
        <v>86</v>
      </c>
      <c r="L3420" s="73">
        <v>52.097161066150001</v>
      </c>
      <c r="M3420">
        <v>86</v>
      </c>
      <c r="N3420">
        <v>1</v>
      </c>
      <c r="O3420" s="73">
        <v>53.398868998292002</v>
      </c>
      <c r="P3420">
        <v>86</v>
      </c>
      <c r="Q3420">
        <v>1</v>
      </c>
      <c r="R3420">
        <v>86</v>
      </c>
      <c r="S3420">
        <v>0.999999999999999</v>
      </c>
      <c r="T3420">
        <v>44.0557245987142</v>
      </c>
      <c r="U3420">
        <v>0.89648042840728104</v>
      </c>
      <c r="V3420">
        <v>74</v>
      </c>
      <c r="W3420">
        <v>0.101321982495731</v>
      </c>
      <c r="X3420">
        <v>15</v>
      </c>
      <c r="Y3420">
        <v>86</v>
      </c>
      <c r="Z3420">
        <v>0.999999999999999</v>
      </c>
      <c r="AA3420">
        <v>38.3734176571513</v>
      </c>
      <c r="AB3420">
        <v>80</v>
      </c>
      <c r="AC3420">
        <v>0.92632322109570897</v>
      </c>
      <c r="AD3420">
        <v>6</v>
      </c>
      <c r="AE3420">
        <v>7.3676778904290696E-2</v>
      </c>
      <c r="AF3420">
        <v>0</v>
      </c>
      <c r="AG3420">
        <v>0</v>
      </c>
      <c r="AH3420">
        <v>2.8789987989779101E-3</v>
      </c>
      <c r="AI3420">
        <v>3</v>
      </c>
      <c r="AJ3420" s="73">
        <v>46.545873735846897</v>
      </c>
      <c r="AK3420">
        <v>86</v>
      </c>
      <c r="AL3420">
        <v>1</v>
      </c>
      <c r="AM3420">
        <v>0</v>
      </c>
      <c r="AN3420">
        <v>0</v>
      </c>
      <c r="AO3420">
        <v>0</v>
      </c>
      <c r="AP3420">
        <v>0</v>
      </c>
      <c r="AQ3420">
        <v>86</v>
      </c>
      <c r="AR3420">
        <v>0.999999999999999</v>
      </c>
      <c r="AS3420">
        <v>0</v>
      </c>
      <c r="AT3420">
        <v>0</v>
      </c>
      <c r="AU3420">
        <v>0</v>
      </c>
      <c r="AV3420">
        <v>0</v>
      </c>
      <c r="AW3420">
        <v>86</v>
      </c>
      <c r="AX3420">
        <v>1</v>
      </c>
      <c r="AY3420" s="73">
        <v>57.533615459597002</v>
      </c>
      <c r="AZ3420">
        <v>86</v>
      </c>
      <c r="BA3420">
        <v>1</v>
      </c>
      <c r="BB3420">
        <v>83</v>
      </c>
      <c r="BC3420">
        <v>0.963268727892159</v>
      </c>
      <c r="BD3420">
        <v>3</v>
      </c>
      <c r="BE3420">
        <v>3.6731272107840801E-2</v>
      </c>
      <c r="BF3420">
        <v>52.097161066150001</v>
      </c>
      <c r="BG3420">
        <v>53.398868998292002</v>
      </c>
      <c r="BH3420">
        <v>57.533615459597002</v>
      </c>
      <c r="BI3420">
        <v>46.545873735846897</v>
      </c>
    </row>
    <row r="3421" spans="1:61" x14ac:dyDescent="0.25">
      <c r="A3421" s="10" t="str">
        <f>VLOOKUP(D3421,'Index-Relations'!E:F,2,FALSE)</f>
        <v>ESG</v>
      </c>
      <c r="B3421" t="s">
        <v>3450</v>
      </c>
      <c r="C3421" s="53" t="s">
        <v>2765</v>
      </c>
      <c r="D3421" s="59" t="s">
        <v>2877</v>
      </c>
      <c r="E3421" s="59" t="s">
        <v>6837</v>
      </c>
      <c r="F3421" t="s">
        <v>1408</v>
      </c>
      <c r="G3421" t="s">
        <v>1407</v>
      </c>
      <c r="H3421" t="s">
        <v>1409</v>
      </c>
      <c r="I3421" s="52">
        <v>45474</v>
      </c>
      <c r="J3421" t="s">
        <v>2457</v>
      </c>
      <c r="K3421">
        <v>86</v>
      </c>
      <c r="L3421" s="73">
        <v>51.986225898854997</v>
      </c>
      <c r="M3421">
        <v>86</v>
      </c>
      <c r="N3421">
        <v>1</v>
      </c>
      <c r="O3421" s="73">
        <v>53.194891315801897</v>
      </c>
      <c r="P3421">
        <v>86</v>
      </c>
      <c r="Q3421">
        <v>1</v>
      </c>
      <c r="R3421">
        <v>86</v>
      </c>
      <c r="S3421">
        <v>1</v>
      </c>
      <c r="T3421">
        <v>44.0025228690102</v>
      </c>
      <c r="U3421">
        <v>0.89891282477383705</v>
      </c>
      <c r="V3421">
        <v>74</v>
      </c>
      <c r="W3421">
        <v>9.4380272408738003E-2</v>
      </c>
      <c r="X3421">
        <v>15</v>
      </c>
      <c r="Y3421">
        <v>86</v>
      </c>
      <c r="Z3421">
        <v>0.999999999999999</v>
      </c>
      <c r="AA3421">
        <v>40.248679574758</v>
      </c>
      <c r="AB3421">
        <v>78</v>
      </c>
      <c r="AC3421">
        <v>0.90726330382574405</v>
      </c>
      <c r="AD3421">
        <v>8</v>
      </c>
      <c r="AE3421">
        <v>9.2736696174256006E-2</v>
      </c>
      <c r="AF3421">
        <v>0</v>
      </c>
      <c r="AG3421">
        <v>0</v>
      </c>
      <c r="AH3421">
        <v>2.7781842354107E-3</v>
      </c>
      <c r="AI3421">
        <v>3</v>
      </c>
      <c r="AJ3421" s="73">
        <v>46.508140910397003</v>
      </c>
      <c r="AK3421">
        <v>86</v>
      </c>
      <c r="AL3421">
        <v>1</v>
      </c>
      <c r="AM3421">
        <v>0</v>
      </c>
      <c r="AN3421">
        <v>0</v>
      </c>
      <c r="AO3421">
        <v>0</v>
      </c>
      <c r="AP3421">
        <v>0</v>
      </c>
      <c r="AQ3421">
        <v>86</v>
      </c>
      <c r="AR3421">
        <v>0.999999999999999</v>
      </c>
      <c r="AS3421">
        <v>0</v>
      </c>
      <c r="AT3421">
        <v>0</v>
      </c>
      <c r="AU3421">
        <v>0</v>
      </c>
      <c r="AV3421">
        <v>0</v>
      </c>
      <c r="AW3421">
        <v>86</v>
      </c>
      <c r="AX3421">
        <v>1</v>
      </c>
      <c r="AY3421" s="73">
        <v>57.452456682528002</v>
      </c>
      <c r="AZ3421">
        <v>86</v>
      </c>
      <c r="BA3421">
        <v>1</v>
      </c>
      <c r="BB3421">
        <v>83</v>
      </c>
      <c r="BC3421">
        <v>0.96338142594981302</v>
      </c>
      <c r="BD3421">
        <v>3</v>
      </c>
      <c r="BE3421">
        <v>3.6618574050186398E-2</v>
      </c>
      <c r="BF3421">
        <v>51.986225898854997</v>
      </c>
      <c r="BG3421">
        <v>53.194891315801897</v>
      </c>
      <c r="BH3421">
        <v>57.452456682528002</v>
      </c>
      <c r="BI3421">
        <v>46.508140910397003</v>
      </c>
    </row>
    <row r="3422" spans="1:61" x14ac:dyDescent="0.25">
      <c r="A3422" s="10" t="str">
        <f>VLOOKUP(D3422,'Index-Relations'!E:F,2,FALSE)</f>
        <v>ESG</v>
      </c>
      <c r="B3422" t="s">
        <v>3450</v>
      </c>
      <c r="C3422" s="53" t="s">
        <v>2766</v>
      </c>
      <c r="D3422" s="59" t="s">
        <v>2877</v>
      </c>
      <c r="E3422" s="59" t="s">
        <v>6838</v>
      </c>
      <c r="F3422" t="s">
        <v>1408</v>
      </c>
      <c r="G3422" t="s">
        <v>1407</v>
      </c>
      <c r="H3422" t="s">
        <v>1409</v>
      </c>
      <c r="I3422" s="52">
        <v>45446</v>
      </c>
      <c r="J3422" t="s">
        <v>2457</v>
      </c>
      <c r="K3422">
        <v>86</v>
      </c>
      <c r="L3422" s="73">
        <v>51.9883928130199</v>
      </c>
      <c r="M3422">
        <v>86</v>
      </c>
      <c r="N3422">
        <v>1</v>
      </c>
      <c r="O3422" s="73">
        <v>53.222951554825002</v>
      </c>
      <c r="P3422">
        <v>86</v>
      </c>
      <c r="Q3422">
        <v>1</v>
      </c>
      <c r="R3422">
        <v>86</v>
      </c>
      <c r="S3422">
        <v>0.999999999999999</v>
      </c>
      <c r="T3422">
        <v>44.134119878812299</v>
      </c>
      <c r="U3422">
        <v>0.90348920271331001</v>
      </c>
      <c r="V3422">
        <v>74</v>
      </c>
      <c r="W3422">
        <v>0.103525505847005</v>
      </c>
      <c r="X3422">
        <v>15</v>
      </c>
      <c r="Y3422">
        <v>86</v>
      </c>
      <c r="Z3422">
        <v>0.999999999999999</v>
      </c>
      <c r="AA3422">
        <v>41.0842681064141</v>
      </c>
      <c r="AB3422">
        <v>78</v>
      </c>
      <c r="AC3422">
        <v>0.90719138505641705</v>
      </c>
      <c r="AD3422">
        <v>8</v>
      </c>
      <c r="AE3422">
        <v>9.2808614943582599E-2</v>
      </c>
      <c r="AF3422">
        <v>0</v>
      </c>
      <c r="AG3422">
        <v>0</v>
      </c>
      <c r="AH3422">
        <v>2.8734095832375298E-3</v>
      </c>
      <c r="AI3422">
        <v>3</v>
      </c>
      <c r="AJ3422" s="73">
        <v>46.575558844588898</v>
      </c>
      <c r="AK3422">
        <v>86</v>
      </c>
      <c r="AL3422">
        <v>1</v>
      </c>
      <c r="AM3422">
        <v>0</v>
      </c>
      <c r="AN3422">
        <v>0</v>
      </c>
      <c r="AO3422">
        <v>0</v>
      </c>
      <c r="AP3422">
        <v>0</v>
      </c>
      <c r="AQ3422">
        <v>86</v>
      </c>
      <c r="AR3422">
        <v>1</v>
      </c>
      <c r="AS3422">
        <v>0</v>
      </c>
      <c r="AT3422">
        <v>0</v>
      </c>
      <c r="AU3422">
        <v>0</v>
      </c>
      <c r="AV3422">
        <v>0</v>
      </c>
      <c r="AW3422">
        <v>86</v>
      </c>
      <c r="AX3422">
        <v>0.999999999999999</v>
      </c>
      <c r="AY3422" s="73">
        <v>57.389928130339896</v>
      </c>
      <c r="AZ3422">
        <v>86</v>
      </c>
      <c r="BA3422">
        <v>1</v>
      </c>
      <c r="BB3422">
        <v>83</v>
      </c>
      <c r="BC3422">
        <v>0.96327857016262697</v>
      </c>
      <c r="BD3422">
        <v>3</v>
      </c>
      <c r="BE3422">
        <v>3.6721429837372498E-2</v>
      </c>
      <c r="BF3422">
        <v>51.9883928130199</v>
      </c>
      <c r="BG3422">
        <v>53.222951554825002</v>
      </c>
      <c r="BH3422">
        <v>57.389928130339896</v>
      </c>
      <c r="BI3422">
        <v>46.575558844588898</v>
      </c>
    </row>
    <row r="3423" spans="1:61" x14ac:dyDescent="0.25">
      <c r="A3423" s="10" t="str">
        <f>VLOOKUP(D3423,'Index-Relations'!E:F,2,FALSE)</f>
        <v>ESG</v>
      </c>
      <c r="B3423" t="s">
        <v>3450</v>
      </c>
      <c r="C3423" s="53" t="s">
        <v>2767</v>
      </c>
      <c r="D3423" s="59" t="s">
        <v>2877</v>
      </c>
      <c r="E3423" s="59" t="s">
        <v>6839</v>
      </c>
      <c r="F3423" t="s">
        <v>1408</v>
      </c>
      <c r="G3423" t="s">
        <v>1407</v>
      </c>
      <c r="H3423" t="s">
        <v>1409</v>
      </c>
      <c r="I3423" s="52">
        <v>45413</v>
      </c>
      <c r="J3423" t="s">
        <v>2457</v>
      </c>
      <c r="K3423">
        <v>87</v>
      </c>
      <c r="L3423" s="73">
        <v>51.692056052001</v>
      </c>
      <c r="M3423">
        <v>87</v>
      </c>
      <c r="N3423">
        <v>1</v>
      </c>
      <c r="O3423" s="73">
        <v>52.802052608390902</v>
      </c>
      <c r="P3423">
        <v>87</v>
      </c>
      <c r="Q3423">
        <v>1</v>
      </c>
      <c r="R3423">
        <v>87</v>
      </c>
      <c r="S3423">
        <v>1</v>
      </c>
      <c r="T3423">
        <v>44.215852562776597</v>
      </c>
      <c r="U3423">
        <v>0.90713000201446203</v>
      </c>
      <c r="V3423">
        <v>75</v>
      </c>
      <c r="W3423">
        <v>0.101911719501156</v>
      </c>
      <c r="X3423">
        <v>15</v>
      </c>
      <c r="Y3423">
        <v>87</v>
      </c>
      <c r="Z3423">
        <v>1</v>
      </c>
      <c r="AA3423">
        <v>41.492181742242799</v>
      </c>
      <c r="AB3423">
        <v>78</v>
      </c>
      <c r="AC3423">
        <v>0.89437415267111497</v>
      </c>
      <c r="AD3423">
        <v>9</v>
      </c>
      <c r="AE3423">
        <v>0.105625847328884</v>
      </c>
      <c r="AF3423">
        <v>0</v>
      </c>
      <c r="AG3423">
        <v>0</v>
      </c>
      <c r="AH3423">
        <v>2.6608644299477699E-3</v>
      </c>
      <c r="AI3423">
        <v>3</v>
      </c>
      <c r="AJ3423" s="73">
        <v>46.092598230022901</v>
      </c>
      <c r="AK3423">
        <v>87</v>
      </c>
      <c r="AL3423">
        <v>1</v>
      </c>
      <c r="AM3423">
        <v>0</v>
      </c>
      <c r="AN3423">
        <v>0</v>
      </c>
      <c r="AO3423">
        <v>0</v>
      </c>
      <c r="AP3423">
        <v>0</v>
      </c>
      <c r="AQ3423">
        <v>87</v>
      </c>
      <c r="AR3423">
        <v>1</v>
      </c>
      <c r="AS3423">
        <v>0</v>
      </c>
      <c r="AT3423">
        <v>0</v>
      </c>
      <c r="AU3423">
        <v>0</v>
      </c>
      <c r="AV3423">
        <v>0</v>
      </c>
      <c r="AW3423">
        <v>87</v>
      </c>
      <c r="AX3423">
        <v>0.999999999999999</v>
      </c>
      <c r="AY3423" s="73">
        <v>57.441361870767999</v>
      </c>
      <c r="AZ3423">
        <v>87</v>
      </c>
      <c r="BA3423">
        <v>1</v>
      </c>
      <c r="BB3423">
        <v>84</v>
      </c>
      <c r="BC3423">
        <v>0.96294554640625296</v>
      </c>
      <c r="BD3423">
        <v>3</v>
      </c>
      <c r="BE3423">
        <v>3.7054453593746102E-2</v>
      </c>
      <c r="BF3423">
        <v>51.692056052001</v>
      </c>
      <c r="BG3423">
        <v>52.802052608390902</v>
      </c>
      <c r="BH3423">
        <v>57.441361870767999</v>
      </c>
      <c r="BI3423">
        <v>46.092598230022901</v>
      </c>
    </row>
    <row r="3424" spans="1:61" x14ac:dyDescent="0.25">
      <c r="A3424" s="10" t="str">
        <f>VLOOKUP(D3424,'Index-Relations'!E:F,2,FALSE)</f>
        <v>ESG</v>
      </c>
      <c r="B3424" t="s">
        <v>3450</v>
      </c>
      <c r="C3424" s="53" t="s">
        <v>2768</v>
      </c>
      <c r="D3424" s="59" t="s">
        <v>2877</v>
      </c>
      <c r="E3424" s="59" t="s">
        <v>6840</v>
      </c>
      <c r="F3424" t="s">
        <v>1408</v>
      </c>
      <c r="G3424" t="s">
        <v>1407</v>
      </c>
      <c r="H3424" t="s">
        <v>1409</v>
      </c>
      <c r="I3424" s="52">
        <v>45383</v>
      </c>
      <c r="J3424" t="s">
        <v>2457</v>
      </c>
      <c r="K3424">
        <v>88</v>
      </c>
      <c r="L3424">
        <v>53.681654443573002</v>
      </c>
      <c r="M3424">
        <v>88</v>
      </c>
      <c r="N3424">
        <v>1</v>
      </c>
      <c r="O3424">
        <v>54.4424783623286</v>
      </c>
      <c r="P3424">
        <v>88</v>
      </c>
      <c r="Q3424">
        <v>1</v>
      </c>
      <c r="R3424">
        <v>88</v>
      </c>
      <c r="S3424">
        <v>0.999999999999999</v>
      </c>
      <c r="T3424">
        <v>44.736479383321502</v>
      </c>
      <c r="U3424">
        <v>0.91074595559355398</v>
      </c>
      <c r="V3424">
        <v>76</v>
      </c>
      <c r="W3424">
        <v>0.104472338402297</v>
      </c>
      <c r="X3424">
        <v>15</v>
      </c>
      <c r="Y3424">
        <v>88</v>
      </c>
      <c r="Z3424">
        <v>1</v>
      </c>
      <c r="AA3424">
        <v>43.386076240560001</v>
      </c>
      <c r="AB3424">
        <v>79</v>
      </c>
      <c r="AC3424">
        <v>0.89895515577116802</v>
      </c>
      <c r="AD3424">
        <v>9</v>
      </c>
      <c r="AE3424">
        <v>0.101044844228832</v>
      </c>
      <c r="AF3424">
        <v>0</v>
      </c>
      <c r="AG3424">
        <v>0</v>
      </c>
      <c r="AH3424">
        <v>2.7342797396371602E-3</v>
      </c>
      <c r="AI3424">
        <v>3</v>
      </c>
      <c r="AJ3424">
        <v>46.865417594914</v>
      </c>
      <c r="AK3424">
        <v>88</v>
      </c>
      <c r="AL3424">
        <v>1</v>
      </c>
      <c r="AM3424">
        <v>0</v>
      </c>
      <c r="AN3424">
        <v>0</v>
      </c>
      <c r="AO3424">
        <v>0</v>
      </c>
      <c r="AP3424">
        <v>0</v>
      </c>
      <c r="AQ3424">
        <v>88</v>
      </c>
      <c r="AR3424">
        <v>0.999999999999999</v>
      </c>
      <c r="AS3424">
        <v>0</v>
      </c>
      <c r="AT3424">
        <v>0</v>
      </c>
      <c r="AU3424">
        <v>0</v>
      </c>
      <c r="AV3424">
        <v>0</v>
      </c>
      <c r="AW3424">
        <v>88</v>
      </c>
      <c r="AX3424">
        <v>1</v>
      </c>
      <c r="AY3424">
        <v>60.2059622234923</v>
      </c>
      <c r="AZ3424">
        <v>88</v>
      </c>
      <c r="BA3424">
        <v>1</v>
      </c>
      <c r="BB3424">
        <v>85</v>
      </c>
      <c r="BC3424">
        <v>0.96414229759234804</v>
      </c>
      <c r="BD3424">
        <v>3</v>
      </c>
      <c r="BE3424">
        <v>3.58577024076513E-2</v>
      </c>
      <c r="BF3424">
        <v>51.975513220468898</v>
      </c>
      <c r="BG3424">
        <v>53.213843207443901</v>
      </c>
      <c r="BH3424">
        <v>58.108759083347898</v>
      </c>
      <c r="BI3424">
        <v>45.9824721810119</v>
      </c>
    </row>
    <row r="3425" spans="1:61" x14ac:dyDescent="0.25">
      <c r="A3425" s="10" t="str">
        <f>VLOOKUP(D3425,'Index-Relations'!E:F,2,FALSE)</f>
        <v>ESG</v>
      </c>
      <c r="B3425" t="s">
        <v>3450</v>
      </c>
      <c r="C3425" s="53" t="s">
        <v>2769</v>
      </c>
      <c r="D3425" s="59" t="s">
        <v>2877</v>
      </c>
      <c r="E3425" s="59" t="s">
        <v>6841</v>
      </c>
      <c r="F3425" t="s">
        <v>1408</v>
      </c>
      <c r="G3425" t="s">
        <v>1407</v>
      </c>
      <c r="H3425" t="s">
        <v>1409</v>
      </c>
      <c r="I3425" s="52">
        <v>45352</v>
      </c>
      <c r="J3425" t="s">
        <v>2457</v>
      </c>
      <c r="K3425">
        <v>89</v>
      </c>
      <c r="L3425">
        <v>55.031411203848201</v>
      </c>
      <c r="M3425">
        <v>89</v>
      </c>
      <c r="N3425">
        <v>1</v>
      </c>
      <c r="O3425">
        <v>55.658631107458397</v>
      </c>
      <c r="P3425">
        <v>89</v>
      </c>
      <c r="Q3425">
        <v>1</v>
      </c>
      <c r="R3425">
        <v>89</v>
      </c>
      <c r="S3425">
        <v>0.999999999999999</v>
      </c>
      <c r="T3425">
        <v>44.7197818008555</v>
      </c>
      <c r="U3425">
        <v>0.91442813068432605</v>
      </c>
      <c r="V3425">
        <v>76</v>
      </c>
      <c r="W3425">
        <v>0.102580606356106</v>
      </c>
      <c r="X3425">
        <v>16</v>
      </c>
      <c r="Y3425">
        <v>89</v>
      </c>
      <c r="Z3425">
        <v>1</v>
      </c>
      <c r="AA3425">
        <v>44.687439407459699</v>
      </c>
      <c r="AB3425">
        <v>80</v>
      </c>
      <c r="AC3425">
        <v>0.89931611350038598</v>
      </c>
      <c r="AD3425">
        <v>9</v>
      </c>
      <c r="AE3425">
        <v>0.100683886499614</v>
      </c>
      <c r="AF3425">
        <v>0</v>
      </c>
      <c r="AG3425">
        <v>0</v>
      </c>
      <c r="AH3425">
        <v>1.79216261765963E-3</v>
      </c>
      <c r="AI3425">
        <v>3</v>
      </c>
      <c r="AJ3425">
        <v>48.395308985753999</v>
      </c>
      <c r="AK3425">
        <v>89</v>
      </c>
      <c r="AL3425">
        <v>1</v>
      </c>
      <c r="AM3425">
        <v>0</v>
      </c>
      <c r="AN3425">
        <v>0</v>
      </c>
      <c r="AO3425">
        <v>0</v>
      </c>
      <c r="AP3425">
        <v>0</v>
      </c>
      <c r="AQ3425">
        <v>89</v>
      </c>
      <c r="AR3425">
        <v>0.999999999999999</v>
      </c>
      <c r="AS3425">
        <v>0</v>
      </c>
      <c r="AT3425">
        <v>0</v>
      </c>
      <c r="AU3425">
        <v>0</v>
      </c>
      <c r="AV3425">
        <v>0</v>
      </c>
      <c r="AW3425">
        <v>89</v>
      </c>
      <c r="AX3425">
        <v>1</v>
      </c>
      <c r="AY3425">
        <v>61.160773083493403</v>
      </c>
      <c r="AZ3425">
        <v>89</v>
      </c>
      <c r="BA3425">
        <v>1</v>
      </c>
      <c r="BB3425">
        <v>86</v>
      </c>
      <c r="BC3425">
        <v>0.96454840871736303</v>
      </c>
      <c r="BD3425">
        <v>3</v>
      </c>
      <c r="BE3425">
        <v>3.5451591282636301E-2</v>
      </c>
      <c r="BF3425">
        <v>53.031590730104902</v>
      </c>
      <c r="BG3425">
        <v>54.242940285099003</v>
      </c>
      <c r="BH3425">
        <v>58.742076863464902</v>
      </c>
      <c r="BI3425">
        <v>47.202429410465903</v>
      </c>
    </row>
    <row r="3426" spans="1:61" x14ac:dyDescent="0.25">
      <c r="A3426" s="10" t="str">
        <f>VLOOKUP(D3426,'Index-Relations'!E:F,2,FALSE)</f>
        <v>ESG</v>
      </c>
      <c r="B3426" t="s">
        <v>3450</v>
      </c>
      <c r="C3426" s="53" t="s">
        <v>2770</v>
      </c>
      <c r="D3426" s="59" t="s">
        <v>2877</v>
      </c>
      <c r="E3426" s="59" t="s">
        <v>6842</v>
      </c>
      <c r="F3426" t="s">
        <v>1408</v>
      </c>
      <c r="G3426" t="s">
        <v>1407</v>
      </c>
      <c r="H3426" t="s">
        <v>1409</v>
      </c>
      <c r="I3426" s="52">
        <v>45323</v>
      </c>
      <c r="J3426" t="s">
        <v>2457</v>
      </c>
      <c r="K3426">
        <v>89</v>
      </c>
      <c r="L3426">
        <v>55.088804528031901</v>
      </c>
      <c r="M3426">
        <v>89</v>
      </c>
      <c r="N3426">
        <v>1</v>
      </c>
      <c r="O3426">
        <v>55.903973900783598</v>
      </c>
      <c r="P3426">
        <v>89</v>
      </c>
      <c r="Q3426">
        <v>1</v>
      </c>
      <c r="R3426">
        <v>89</v>
      </c>
      <c r="S3426">
        <v>1</v>
      </c>
      <c r="T3426">
        <v>44.708132557682802</v>
      </c>
      <c r="U3426">
        <v>0.91000273943384502</v>
      </c>
      <c r="V3426">
        <v>76</v>
      </c>
      <c r="W3426">
        <v>0.10727566478862501</v>
      </c>
      <c r="X3426">
        <v>16</v>
      </c>
      <c r="Y3426">
        <v>89</v>
      </c>
      <c r="Z3426">
        <v>1</v>
      </c>
      <c r="AA3426">
        <v>45.6034165598168</v>
      </c>
      <c r="AB3426">
        <v>80</v>
      </c>
      <c r="AC3426">
        <v>0.895575934719545</v>
      </c>
      <c r="AD3426">
        <v>9</v>
      </c>
      <c r="AE3426">
        <v>0.104424065280454</v>
      </c>
      <c r="AF3426">
        <v>0</v>
      </c>
      <c r="AG3426">
        <v>0</v>
      </c>
      <c r="AH3426">
        <v>1.91483713273329E-3</v>
      </c>
      <c r="AI3426">
        <v>3</v>
      </c>
      <c r="AJ3426">
        <v>48.166735747503701</v>
      </c>
      <c r="AK3426">
        <v>89</v>
      </c>
      <c r="AL3426">
        <v>1</v>
      </c>
      <c r="AM3426">
        <v>0</v>
      </c>
      <c r="AN3426">
        <v>0</v>
      </c>
      <c r="AO3426">
        <v>0</v>
      </c>
      <c r="AP3426">
        <v>0</v>
      </c>
      <c r="AQ3426">
        <v>89</v>
      </c>
      <c r="AR3426">
        <v>1</v>
      </c>
      <c r="AS3426">
        <v>0</v>
      </c>
      <c r="AT3426">
        <v>0</v>
      </c>
      <c r="AU3426">
        <v>0</v>
      </c>
      <c r="AV3426">
        <v>0</v>
      </c>
      <c r="AW3426">
        <v>89</v>
      </c>
      <c r="AX3426">
        <v>0.999999999999999</v>
      </c>
      <c r="AY3426">
        <v>61.185899471780701</v>
      </c>
      <c r="AZ3426">
        <v>89</v>
      </c>
      <c r="BA3426">
        <v>1</v>
      </c>
      <c r="BB3426">
        <v>86</v>
      </c>
      <c r="BC3426">
        <v>0.96406096807304198</v>
      </c>
      <c r="BD3426">
        <v>3</v>
      </c>
      <c r="BE3426">
        <v>3.5939031926957098E-2</v>
      </c>
      <c r="BF3426">
        <v>53.013029722650998</v>
      </c>
      <c r="BG3426">
        <v>54.452747905583003</v>
      </c>
      <c r="BH3426">
        <v>58.684148795966998</v>
      </c>
      <c r="BI3426">
        <v>47.116909822304002</v>
      </c>
    </row>
    <row r="3427" spans="1:61" x14ac:dyDescent="0.25">
      <c r="A3427" s="10" t="str">
        <f>VLOOKUP(D3427,'Index-Relations'!E:F,2,FALSE)</f>
        <v>ESG</v>
      </c>
      <c r="B3427" t="s">
        <v>3450</v>
      </c>
      <c r="C3427" s="53" t="s">
        <v>2760</v>
      </c>
      <c r="D3427" s="59" t="s">
        <v>1411</v>
      </c>
      <c r="E3427" s="59" t="s">
        <v>6843</v>
      </c>
      <c r="F3427" t="s">
        <v>1412</v>
      </c>
      <c r="G3427" t="s">
        <v>1411</v>
      </c>
      <c r="H3427" t="s">
        <v>1413</v>
      </c>
      <c r="I3427" s="52">
        <v>45659</v>
      </c>
      <c r="J3427" t="s">
        <v>2457</v>
      </c>
      <c r="K3427">
        <v>40</v>
      </c>
      <c r="L3427" s="73">
        <v>54.022384636882002</v>
      </c>
      <c r="M3427">
        <v>40</v>
      </c>
      <c r="N3427">
        <v>1</v>
      </c>
      <c r="O3427" s="73">
        <v>55.381327015323997</v>
      </c>
      <c r="P3427">
        <v>40</v>
      </c>
      <c r="Q3427">
        <v>1</v>
      </c>
      <c r="R3427">
        <v>38</v>
      </c>
      <c r="S3427">
        <v>0.92291867362976499</v>
      </c>
      <c r="T3427">
        <v>39.4367704975135</v>
      </c>
      <c r="U3427">
        <v>0.83560119670004596</v>
      </c>
      <c r="V3427">
        <v>25</v>
      </c>
      <c r="W3427">
        <v>0.28622824804084002</v>
      </c>
      <c r="X3427">
        <v>11</v>
      </c>
      <c r="Y3427">
        <v>40</v>
      </c>
      <c r="Z3427">
        <v>0.999999999999999</v>
      </c>
      <c r="AA3427">
        <v>205.20323201181</v>
      </c>
      <c r="AB3427">
        <v>38</v>
      </c>
      <c r="AC3427">
        <v>0.94956468766338797</v>
      </c>
      <c r="AD3427">
        <v>2</v>
      </c>
      <c r="AE3427">
        <v>5.0435312336611499E-2</v>
      </c>
      <c r="AF3427">
        <v>0</v>
      </c>
      <c r="AG3427">
        <v>0</v>
      </c>
      <c r="AH3427">
        <v>2.70421892497271E-3</v>
      </c>
      <c r="AI3427">
        <v>8</v>
      </c>
      <c r="AJ3427" s="73">
        <v>53.549884771953998</v>
      </c>
      <c r="AK3427">
        <v>40</v>
      </c>
      <c r="AL3427">
        <v>1</v>
      </c>
      <c r="AM3427">
        <v>0</v>
      </c>
      <c r="AN3427">
        <v>0</v>
      </c>
      <c r="AO3427">
        <v>2.9984241139782399E-2</v>
      </c>
      <c r="AP3427">
        <v>1</v>
      </c>
      <c r="AQ3427">
        <v>40</v>
      </c>
      <c r="AR3427">
        <v>0.999999999999999</v>
      </c>
      <c r="AS3427">
        <v>0</v>
      </c>
      <c r="AT3427">
        <v>0</v>
      </c>
      <c r="AU3427">
        <v>0</v>
      </c>
      <c r="AV3427">
        <v>0</v>
      </c>
      <c r="AW3427">
        <v>40</v>
      </c>
      <c r="AX3427">
        <v>1</v>
      </c>
      <c r="AY3427" s="73">
        <v>53.743043405422</v>
      </c>
      <c r="AZ3427">
        <v>40</v>
      </c>
      <c r="BA3427">
        <v>1</v>
      </c>
      <c r="BB3427">
        <v>35</v>
      </c>
      <c r="BC3427">
        <v>0.84419480666427205</v>
      </c>
      <c r="BD3427">
        <v>4</v>
      </c>
      <c r="BE3427">
        <v>0.125820952195944</v>
      </c>
      <c r="BF3427">
        <v>54.022384636882002</v>
      </c>
      <c r="BG3427">
        <v>55.381327015323997</v>
      </c>
      <c r="BH3427">
        <v>53.743043405422</v>
      </c>
      <c r="BI3427">
        <v>53.549884771953998</v>
      </c>
    </row>
    <row r="3428" spans="1:61" x14ac:dyDescent="0.25">
      <c r="A3428" s="10" t="str">
        <f>VLOOKUP(D3428,'Index-Relations'!E:F,2,FALSE)</f>
        <v>ESG</v>
      </c>
      <c r="B3428" t="s">
        <v>3450</v>
      </c>
      <c r="C3428" s="53" t="s">
        <v>2761</v>
      </c>
      <c r="D3428" s="59" t="s">
        <v>1411</v>
      </c>
      <c r="E3428" s="59" t="s">
        <v>6844</v>
      </c>
      <c r="F3428" t="s">
        <v>1412</v>
      </c>
      <c r="G3428" t="s">
        <v>1411</v>
      </c>
      <c r="H3428" t="s">
        <v>1413</v>
      </c>
      <c r="I3428" s="52">
        <v>45628</v>
      </c>
      <c r="J3428" t="s">
        <v>2457</v>
      </c>
      <c r="K3428">
        <v>40</v>
      </c>
      <c r="L3428" s="73">
        <v>55.031478458940903</v>
      </c>
      <c r="M3428">
        <v>40</v>
      </c>
      <c r="N3428">
        <v>1</v>
      </c>
      <c r="O3428" s="73">
        <v>56.232827199504001</v>
      </c>
      <c r="P3428">
        <v>40</v>
      </c>
      <c r="Q3428">
        <v>1</v>
      </c>
      <c r="R3428">
        <v>38</v>
      </c>
      <c r="S3428">
        <v>0.91914079818711003</v>
      </c>
      <c r="T3428">
        <v>39.620880885185301</v>
      </c>
      <c r="U3428">
        <v>0.84271632711878297</v>
      </c>
      <c r="V3428">
        <v>25</v>
      </c>
      <c r="W3428">
        <v>0.298109870756947</v>
      </c>
      <c r="X3428">
        <v>11</v>
      </c>
      <c r="Y3428">
        <v>40</v>
      </c>
      <c r="Z3428">
        <v>1</v>
      </c>
      <c r="AA3428">
        <v>189.03497158691201</v>
      </c>
      <c r="AB3428">
        <v>37</v>
      </c>
      <c r="AC3428">
        <v>0.92499727882438898</v>
      </c>
      <c r="AD3428">
        <v>3</v>
      </c>
      <c r="AE3428">
        <v>7.5002721175610201E-2</v>
      </c>
      <c r="AF3428">
        <v>0</v>
      </c>
      <c r="AG3428">
        <v>4.1629999999999998E-17</v>
      </c>
      <c r="AH3428">
        <v>2.4637806727682201E-3</v>
      </c>
      <c r="AI3428">
        <v>7</v>
      </c>
      <c r="AJ3428" s="73">
        <v>54.625852951505998</v>
      </c>
      <c r="AK3428">
        <v>40</v>
      </c>
      <c r="AL3428">
        <v>1</v>
      </c>
      <c r="AM3428">
        <v>0</v>
      </c>
      <c r="AN3428">
        <v>0</v>
      </c>
      <c r="AO3428">
        <v>2.77288537955152E-2</v>
      </c>
      <c r="AP3428">
        <v>1</v>
      </c>
      <c r="AQ3428">
        <v>40</v>
      </c>
      <c r="AR3428">
        <v>0.999999999999999</v>
      </c>
      <c r="AS3428">
        <v>0</v>
      </c>
      <c r="AT3428">
        <v>0</v>
      </c>
      <c r="AU3428">
        <v>0</v>
      </c>
      <c r="AV3428">
        <v>0</v>
      </c>
      <c r="AW3428">
        <v>40</v>
      </c>
      <c r="AX3428">
        <v>1</v>
      </c>
      <c r="AY3428" s="73">
        <v>54.709153280945998</v>
      </c>
      <c r="AZ3428">
        <v>40</v>
      </c>
      <c r="BA3428">
        <v>1</v>
      </c>
      <c r="BB3428">
        <v>35</v>
      </c>
      <c r="BC3428">
        <v>0.841093210884021</v>
      </c>
      <c r="BD3428">
        <v>4</v>
      </c>
      <c r="BE3428">
        <v>0.13117793532046301</v>
      </c>
      <c r="BF3428">
        <v>55.031478458940903</v>
      </c>
      <c r="BG3428">
        <v>56.232827199504001</v>
      </c>
      <c r="BH3428">
        <v>54.709153280945998</v>
      </c>
      <c r="BI3428">
        <v>54.625852951505998</v>
      </c>
    </row>
    <row r="3429" spans="1:61" x14ac:dyDescent="0.25">
      <c r="A3429" s="10" t="str">
        <f>VLOOKUP(D3429,'Index-Relations'!E:F,2,FALSE)</f>
        <v>ESG</v>
      </c>
      <c r="B3429" t="s">
        <v>3450</v>
      </c>
      <c r="C3429" s="53" t="s">
        <v>2762</v>
      </c>
      <c r="D3429" s="59" t="s">
        <v>1411</v>
      </c>
      <c r="E3429" s="59" t="s">
        <v>6845</v>
      </c>
      <c r="F3429" t="s">
        <v>1412</v>
      </c>
      <c r="G3429" t="s">
        <v>1411</v>
      </c>
      <c r="H3429" t="s">
        <v>1413</v>
      </c>
      <c r="I3429" s="52">
        <v>45597</v>
      </c>
      <c r="J3429" t="s">
        <v>2457</v>
      </c>
      <c r="K3429">
        <v>40</v>
      </c>
      <c r="L3429" s="73">
        <v>55.034437896965997</v>
      </c>
      <c r="M3429">
        <v>40</v>
      </c>
      <c r="N3429">
        <v>1</v>
      </c>
      <c r="O3429" s="73">
        <v>56.180696571856899</v>
      </c>
      <c r="P3429">
        <v>40</v>
      </c>
      <c r="Q3429">
        <v>1</v>
      </c>
      <c r="R3429">
        <v>38</v>
      </c>
      <c r="S3429">
        <v>0.91984538817041595</v>
      </c>
      <c r="T3429">
        <v>39.761356446729103</v>
      </c>
      <c r="U3429">
        <v>0.84302404615402005</v>
      </c>
      <c r="V3429">
        <v>25</v>
      </c>
      <c r="W3429">
        <v>0.29672460049232302</v>
      </c>
      <c r="X3429">
        <v>11</v>
      </c>
      <c r="Y3429">
        <v>40</v>
      </c>
      <c r="Z3429">
        <v>1</v>
      </c>
      <c r="AA3429">
        <v>188.04448680796801</v>
      </c>
      <c r="AB3429">
        <v>37</v>
      </c>
      <c r="AC3429">
        <v>0.92456185826677395</v>
      </c>
      <c r="AD3429">
        <v>3</v>
      </c>
      <c r="AE3429">
        <v>7.5438141733225106E-2</v>
      </c>
      <c r="AF3429">
        <v>0</v>
      </c>
      <c r="AG3429">
        <v>1.9429E-16</v>
      </c>
      <c r="AH3429">
        <v>2.4727778771899299E-3</v>
      </c>
      <c r="AI3429">
        <v>7</v>
      </c>
      <c r="AJ3429" s="73">
        <v>54.612855198264</v>
      </c>
      <c r="AK3429">
        <v>40</v>
      </c>
      <c r="AL3429">
        <v>1</v>
      </c>
      <c r="AM3429">
        <v>0</v>
      </c>
      <c r="AN3429">
        <v>0</v>
      </c>
      <c r="AO3429">
        <v>2.86414462567087E-2</v>
      </c>
      <c r="AP3429">
        <v>1</v>
      </c>
      <c r="AQ3429">
        <v>40</v>
      </c>
      <c r="AR3429">
        <v>1</v>
      </c>
      <c r="AS3429">
        <v>0</v>
      </c>
      <c r="AT3429">
        <v>0</v>
      </c>
      <c r="AU3429">
        <v>0</v>
      </c>
      <c r="AV3429">
        <v>0</v>
      </c>
      <c r="AW3429">
        <v>40</v>
      </c>
      <c r="AX3429">
        <v>0.999999999999999</v>
      </c>
      <c r="AY3429" s="73">
        <v>54.763569502369002</v>
      </c>
      <c r="AZ3429">
        <v>40</v>
      </c>
      <c r="BA3429">
        <v>1</v>
      </c>
      <c r="BB3429">
        <v>35</v>
      </c>
      <c r="BC3429">
        <v>0.839120712045893</v>
      </c>
      <c r="BD3429">
        <v>4</v>
      </c>
      <c r="BE3429">
        <v>0.132237841697397</v>
      </c>
      <c r="BF3429">
        <v>55.034437896965997</v>
      </c>
      <c r="BG3429">
        <v>56.180696571856899</v>
      </c>
      <c r="BH3429">
        <v>54.763569502369002</v>
      </c>
      <c r="BI3429">
        <v>54.612855198264</v>
      </c>
    </row>
    <row r="3430" spans="1:61" x14ac:dyDescent="0.25">
      <c r="A3430" s="10" t="str">
        <f>VLOOKUP(D3430,'Index-Relations'!E:F,2,FALSE)</f>
        <v>ESG</v>
      </c>
      <c r="B3430" t="s">
        <v>3450</v>
      </c>
      <c r="C3430" s="53" t="s">
        <v>2763</v>
      </c>
      <c r="D3430" s="59" t="s">
        <v>1411</v>
      </c>
      <c r="E3430" s="59" t="s">
        <v>6846</v>
      </c>
      <c r="F3430" t="s">
        <v>1412</v>
      </c>
      <c r="G3430" t="s">
        <v>1411</v>
      </c>
      <c r="H3430" t="s">
        <v>1413</v>
      </c>
      <c r="I3430" s="52">
        <v>45566</v>
      </c>
      <c r="J3430" t="s">
        <v>2457</v>
      </c>
      <c r="K3430">
        <v>40</v>
      </c>
      <c r="L3430" s="73">
        <v>55.298755115044003</v>
      </c>
      <c r="M3430">
        <v>40</v>
      </c>
      <c r="N3430">
        <v>1</v>
      </c>
      <c r="O3430" s="73">
        <v>56.307460638168997</v>
      </c>
      <c r="P3430">
        <v>40</v>
      </c>
      <c r="Q3430">
        <v>1</v>
      </c>
      <c r="R3430">
        <v>38</v>
      </c>
      <c r="S3430">
        <v>0.91923382318247904</v>
      </c>
      <c r="T3430">
        <v>39.977517840509798</v>
      </c>
      <c r="U3430">
        <v>0.84331062163008996</v>
      </c>
      <c r="V3430">
        <v>25</v>
      </c>
      <c r="W3430">
        <v>0.29401528081955702</v>
      </c>
      <c r="X3430">
        <v>11</v>
      </c>
      <c r="Y3430">
        <v>40</v>
      </c>
      <c r="Z3430">
        <v>1</v>
      </c>
      <c r="AA3430">
        <v>216.052311263143</v>
      </c>
      <c r="AB3430">
        <v>37</v>
      </c>
      <c r="AC3430">
        <v>0.92618227958899702</v>
      </c>
      <c r="AD3430">
        <v>3</v>
      </c>
      <c r="AE3430">
        <v>7.3817720411002097E-2</v>
      </c>
      <c r="AF3430">
        <v>0</v>
      </c>
      <c r="AG3430">
        <v>0</v>
      </c>
      <c r="AH3430">
        <v>2.41317100190278E-3</v>
      </c>
      <c r="AI3430">
        <v>7</v>
      </c>
      <c r="AJ3430" s="73">
        <v>54.882338612144999</v>
      </c>
      <c r="AK3430">
        <v>40</v>
      </c>
      <c r="AL3430">
        <v>1</v>
      </c>
      <c r="AM3430">
        <v>0</v>
      </c>
      <c r="AN3430">
        <v>0</v>
      </c>
      <c r="AO3430">
        <v>3.00643024921587E-2</v>
      </c>
      <c r="AP3430">
        <v>1</v>
      </c>
      <c r="AQ3430">
        <v>40</v>
      </c>
      <c r="AR3430">
        <v>0.999999999999999</v>
      </c>
      <c r="AS3430">
        <v>0</v>
      </c>
      <c r="AT3430">
        <v>0</v>
      </c>
      <c r="AU3430">
        <v>0</v>
      </c>
      <c r="AV3430">
        <v>0</v>
      </c>
      <c r="AW3430">
        <v>40</v>
      </c>
      <c r="AX3430">
        <v>1</v>
      </c>
      <c r="AY3430" s="73">
        <v>55.103185513196998</v>
      </c>
      <c r="AZ3430">
        <v>40</v>
      </c>
      <c r="BA3430">
        <v>1</v>
      </c>
      <c r="BB3430">
        <v>35</v>
      </c>
      <c r="BC3430">
        <v>0.83499108715908898</v>
      </c>
      <c r="BD3430">
        <v>4</v>
      </c>
      <c r="BE3430">
        <v>0.13494461034875199</v>
      </c>
      <c r="BF3430">
        <v>55.298755115044003</v>
      </c>
      <c r="BG3430">
        <v>56.307460638168997</v>
      </c>
      <c r="BH3430">
        <v>55.103185513196998</v>
      </c>
      <c r="BI3430">
        <v>54.882338612144999</v>
      </c>
    </row>
    <row r="3431" spans="1:61" x14ac:dyDescent="0.25">
      <c r="A3431" s="10" t="str">
        <f>VLOOKUP(D3431,'Index-Relations'!E:F,2,FALSE)</f>
        <v>ESG</v>
      </c>
      <c r="B3431" t="s">
        <v>3450</v>
      </c>
      <c r="C3431" s="53" t="s">
        <v>2764</v>
      </c>
      <c r="D3431" s="59" t="s">
        <v>1411</v>
      </c>
      <c r="E3431" s="59" t="s">
        <v>6847</v>
      </c>
      <c r="F3431" t="s">
        <v>1412</v>
      </c>
      <c r="G3431" t="s">
        <v>1411</v>
      </c>
      <c r="H3431" t="s">
        <v>1413</v>
      </c>
      <c r="I3431" s="52">
        <v>45537</v>
      </c>
      <c r="J3431" t="s">
        <v>2457</v>
      </c>
      <c r="K3431">
        <v>40</v>
      </c>
      <c r="L3431" s="73">
        <v>55.544860933430002</v>
      </c>
      <c r="M3431">
        <v>40</v>
      </c>
      <c r="N3431">
        <v>1</v>
      </c>
      <c r="O3431" s="73">
        <v>56.4693383431839</v>
      </c>
      <c r="P3431">
        <v>40</v>
      </c>
      <c r="Q3431">
        <v>1</v>
      </c>
      <c r="R3431">
        <v>38</v>
      </c>
      <c r="S3431">
        <v>0.921548136342622</v>
      </c>
      <c r="T3431">
        <v>40.138722613756499</v>
      </c>
      <c r="U3431">
        <v>0.81181524902078395</v>
      </c>
      <c r="V3431">
        <v>25</v>
      </c>
      <c r="W3431">
        <v>0.28359830107633699</v>
      </c>
      <c r="X3431">
        <v>11</v>
      </c>
      <c r="Y3431">
        <v>40</v>
      </c>
      <c r="Z3431">
        <v>1</v>
      </c>
      <c r="AA3431">
        <v>193.33801753442501</v>
      </c>
      <c r="AB3431">
        <v>37</v>
      </c>
      <c r="AC3431">
        <v>0.926344085069426</v>
      </c>
      <c r="AD3431">
        <v>3</v>
      </c>
      <c r="AE3431">
        <v>7.3655914930574107E-2</v>
      </c>
      <c r="AF3431">
        <v>0</v>
      </c>
      <c r="AG3431">
        <v>0</v>
      </c>
      <c r="AH3431">
        <v>1.9549384791781601E-3</v>
      </c>
      <c r="AI3431">
        <v>6</v>
      </c>
      <c r="AJ3431" s="73">
        <v>55.172538479315897</v>
      </c>
      <c r="AK3431">
        <v>40</v>
      </c>
      <c r="AL3431">
        <v>1</v>
      </c>
      <c r="AM3431">
        <v>0</v>
      </c>
      <c r="AN3431">
        <v>0</v>
      </c>
      <c r="AO3431">
        <v>3.3763601647451999E-2</v>
      </c>
      <c r="AP3431">
        <v>1</v>
      </c>
      <c r="AQ3431">
        <v>40</v>
      </c>
      <c r="AR3431">
        <v>1</v>
      </c>
      <c r="AS3431">
        <v>0</v>
      </c>
      <c r="AT3431">
        <v>0</v>
      </c>
      <c r="AU3431">
        <v>0</v>
      </c>
      <c r="AV3431">
        <v>0</v>
      </c>
      <c r="AW3431">
        <v>40</v>
      </c>
      <c r="AX3431">
        <v>0.999999999999999</v>
      </c>
      <c r="AY3431" s="73">
        <v>55.359725857807</v>
      </c>
      <c r="AZ3431">
        <v>40</v>
      </c>
      <c r="BA3431">
        <v>1</v>
      </c>
      <c r="BB3431">
        <v>35</v>
      </c>
      <c r="BC3431">
        <v>0.837293034747989</v>
      </c>
      <c r="BD3431">
        <v>4</v>
      </c>
      <c r="BE3431">
        <v>0.12894336360455799</v>
      </c>
      <c r="BF3431">
        <v>55.544860933430002</v>
      </c>
      <c r="BG3431">
        <v>56.4693383431839</v>
      </c>
      <c r="BH3431">
        <v>55.359725857807</v>
      </c>
      <c r="BI3431">
        <v>55.172538479315897</v>
      </c>
    </row>
    <row r="3432" spans="1:61" x14ac:dyDescent="0.25">
      <c r="A3432" s="10" t="str">
        <f>VLOOKUP(D3432,'Index-Relations'!E:F,2,FALSE)</f>
        <v>ESG</v>
      </c>
      <c r="B3432" t="s">
        <v>3450</v>
      </c>
      <c r="C3432" s="53" t="s">
        <v>3350</v>
      </c>
      <c r="D3432" s="59" t="s">
        <v>1411</v>
      </c>
      <c r="E3432" s="59" t="s">
        <v>6848</v>
      </c>
      <c r="F3432" t="s">
        <v>1412</v>
      </c>
      <c r="G3432" t="s">
        <v>1411</v>
      </c>
      <c r="H3432" t="s">
        <v>1413</v>
      </c>
      <c r="I3432" s="52">
        <v>45505</v>
      </c>
      <c r="J3432" t="s">
        <v>2457</v>
      </c>
      <c r="K3432">
        <v>40</v>
      </c>
      <c r="L3432" s="73">
        <v>54.995256472575903</v>
      </c>
      <c r="M3432">
        <v>40</v>
      </c>
      <c r="N3432">
        <v>1</v>
      </c>
      <c r="O3432" s="73">
        <v>55.83592077358</v>
      </c>
      <c r="P3432">
        <v>40</v>
      </c>
      <c r="Q3432">
        <v>1</v>
      </c>
      <c r="R3432">
        <v>38</v>
      </c>
      <c r="S3432">
        <v>0.924425714142597</v>
      </c>
      <c r="T3432">
        <v>40.0445973568347</v>
      </c>
      <c r="U3432">
        <v>0.81697770681158199</v>
      </c>
      <c r="V3432">
        <v>25</v>
      </c>
      <c r="W3432">
        <v>0.30726807998647698</v>
      </c>
      <c r="X3432">
        <v>11</v>
      </c>
      <c r="Y3432">
        <v>40</v>
      </c>
      <c r="Z3432">
        <v>1</v>
      </c>
      <c r="AA3432">
        <v>197.53633619711101</v>
      </c>
      <c r="AB3432">
        <v>37</v>
      </c>
      <c r="AC3432">
        <v>0.92746228675977505</v>
      </c>
      <c r="AD3432">
        <v>3</v>
      </c>
      <c r="AE3432">
        <v>7.2537713240224205E-2</v>
      </c>
      <c r="AF3432">
        <v>0</v>
      </c>
      <c r="AG3432">
        <v>0</v>
      </c>
      <c r="AH3432">
        <v>2.0164114694210698E-3</v>
      </c>
      <c r="AI3432">
        <v>6</v>
      </c>
      <c r="AJ3432" s="73">
        <v>54.598286643519003</v>
      </c>
      <c r="AK3432">
        <v>40</v>
      </c>
      <c r="AL3432">
        <v>1</v>
      </c>
      <c r="AM3432">
        <v>0</v>
      </c>
      <c r="AN3432">
        <v>0</v>
      </c>
      <c r="AO3432">
        <v>3.3596314347373597E-2</v>
      </c>
      <c r="AP3432">
        <v>1</v>
      </c>
      <c r="AQ3432">
        <v>40</v>
      </c>
      <c r="AR3432">
        <v>1</v>
      </c>
      <c r="AS3432">
        <v>0</v>
      </c>
      <c r="AT3432">
        <v>0</v>
      </c>
      <c r="AU3432">
        <v>0</v>
      </c>
      <c r="AV3432">
        <v>0</v>
      </c>
      <c r="AW3432">
        <v>40</v>
      </c>
      <c r="AX3432">
        <v>1</v>
      </c>
      <c r="AY3432" s="73">
        <v>55.009629292454903</v>
      </c>
      <c r="AZ3432">
        <v>40</v>
      </c>
      <c r="BA3432">
        <v>1</v>
      </c>
      <c r="BB3432">
        <v>35</v>
      </c>
      <c r="BC3432">
        <v>0.84057086013843896</v>
      </c>
      <c r="BD3432">
        <v>4</v>
      </c>
      <c r="BE3432">
        <v>0.12583282551418701</v>
      </c>
      <c r="BF3432">
        <v>54.995256472575903</v>
      </c>
      <c r="BG3432">
        <v>55.83592077358</v>
      </c>
      <c r="BH3432">
        <v>55.009629292454903</v>
      </c>
      <c r="BI3432">
        <v>54.598286643519003</v>
      </c>
    </row>
    <row r="3433" spans="1:61" x14ac:dyDescent="0.25">
      <c r="A3433" s="10" t="str">
        <f>VLOOKUP(D3433,'Index-Relations'!E:F,2,FALSE)</f>
        <v>ESG</v>
      </c>
      <c r="B3433" t="s">
        <v>3450</v>
      </c>
      <c r="C3433" s="53" t="s">
        <v>2765</v>
      </c>
      <c r="D3433" s="59" t="s">
        <v>1411</v>
      </c>
      <c r="E3433" s="59" t="s">
        <v>6849</v>
      </c>
      <c r="F3433" t="s">
        <v>1412</v>
      </c>
      <c r="G3433" t="s">
        <v>1411</v>
      </c>
      <c r="H3433" t="s">
        <v>1413</v>
      </c>
      <c r="I3433" s="52">
        <v>45474</v>
      </c>
      <c r="J3433" t="s">
        <v>2457</v>
      </c>
      <c r="K3433">
        <v>40</v>
      </c>
      <c r="L3433" s="73">
        <v>59.332428259328999</v>
      </c>
      <c r="M3433">
        <v>40</v>
      </c>
      <c r="N3433">
        <v>1</v>
      </c>
      <c r="O3433" s="73">
        <v>61.868598048315</v>
      </c>
      <c r="P3433">
        <v>40</v>
      </c>
      <c r="Q3433">
        <v>1</v>
      </c>
      <c r="R3433">
        <v>38</v>
      </c>
      <c r="S3433">
        <v>0.94943400331515604</v>
      </c>
      <c r="T3433">
        <v>37.516887285439999</v>
      </c>
      <c r="U3433">
        <v>0.77361681349096501</v>
      </c>
      <c r="V3433">
        <v>25</v>
      </c>
      <c r="W3433">
        <v>0.253596905886805</v>
      </c>
      <c r="X3433">
        <v>12</v>
      </c>
      <c r="Y3433">
        <v>40</v>
      </c>
      <c r="Z3433">
        <v>1</v>
      </c>
      <c r="AA3433">
        <v>240.99084361733901</v>
      </c>
      <c r="AB3433">
        <v>38</v>
      </c>
      <c r="AC3433">
        <v>0.96578445476955499</v>
      </c>
      <c r="AD3433">
        <v>2</v>
      </c>
      <c r="AE3433">
        <v>3.4215545230444198E-2</v>
      </c>
      <c r="AF3433">
        <v>0</v>
      </c>
      <c r="AG3433">
        <v>2.5674000000000001E-16</v>
      </c>
      <c r="AH3433">
        <v>1.22935097754294E-3</v>
      </c>
      <c r="AI3433">
        <v>5</v>
      </c>
      <c r="AJ3433" s="73">
        <v>57.099926607302898</v>
      </c>
      <c r="AK3433">
        <v>40</v>
      </c>
      <c r="AL3433">
        <v>1</v>
      </c>
      <c r="AM3433">
        <v>0</v>
      </c>
      <c r="AN3433">
        <v>0</v>
      </c>
      <c r="AO3433">
        <v>4.2773246279929303E-2</v>
      </c>
      <c r="AP3433">
        <v>1</v>
      </c>
      <c r="AQ3433">
        <v>40</v>
      </c>
      <c r="AR3433">
        <v>1</v>
      </c>
      <c r="AS3433">
        <v>0</v>
      </c>
      <c r="AT3433">
        <v>0</v>
      </c>
      <c r="AU3433">
        <v>0</v>
      </c>
      <c r="AV3433">
        <v>0</v>
      </c>
      <c r="AW3433">
        <v>40</v>
      </c>
      <c r="AX3433">
        <v>1</v>
      </c>
      <c r="AY3433" s="73">
        <v>59.330450188169998</v>
      </c>
      <c r="AZ3433">
        <v>40</v>
      </c>
      <c r="BA3433">
        <v>1</v>
      </c>
      <c r="BB3433">
        <v>35</v>
      </c>
      <c r="BC3433">
        <v>0.87380725719511498</v>
      </c>
      <c r="BD3433">
        <v>4</v>
      </c>
      <c r="BE3433">
        <v>8.3419496524954798E-2</v>
      </c>
      <c r="BF3433">
        <v>59.332428259328999</v>
      </c>
      <c r="BG3433">
        <v>61.868598048315</v>
      </c>
      <c r="BH3433">
        <v>59.330450188169998</v>
      </c>
      <c r="BI3433">
        <v>57.099926607302898</v>
      </c>
    </row>
    <row r="3434" spans="1:61" x14ac:dyDescent="0.25">
      <c r="A3434" s="10" t="str">
        <f>VLOOKUP(D3434,'Index-Relations'!E:F,2,FALSE)</f>
        <v>ESG</v>
      </c>
      <c r="B3434" t="s">
        <v>3450</v>
      </c>
      <c r="C3434" s="53" t="s">
        <v>2766</v>
      </c>
      <c r="D3434" s="59" t="s">
        <v>1411</v>
      </c>
      <c r="E3434" s="59" t="s">
        <v>6850</v>
      </c>
      <c r="F3434" t="s">
        <v>1412</v>
      </c>
      <c r="G3434" t="s">
        <v>1411</v>
      </c>
      <c r="H3434" t="s">
        <v>1413</v>
      </c>
      <c r="I3434" s="52">
        <v>45446</v>
      </c>
      <c r="J3434" t="s">
        <v>2457</v>
      </c>
      <c r="K3434">
        <v>40</v>
      </c>
      <c r="L3434" s="73">
        <v>59.925684288268997</v>
      </c>
      <c r="M3434">
        <v>40</v>
      </c>
      <c r="N3434">
        <v>1</v>
      </c>
      <c r="O3434" s="73">
        <v>62.236377155726998</v>
      </c>
      <c r="P3434">
        <v>40</v>
      </c>
      <c r="Q3434">
        <v>1</v>
      </c>
      <c r="R3434">
        <v>38</v>
      </c>
      <c r="S3434">
        <v>0.94977052042808496</v>
      </c>
      <c r="T3434">
        <v>38.136687811741197</v>
      </c>
      <c r="U3434">
        <v>0.77901829926441502</v>
      </c>
      <c r="V3434">
        <v>25</v>
      </c>
      <c r="W3434">
        <v>0.25955279826689698</v>
      </c>
      <c r="X3434">
        <v>12</v>
      </c>
      <c r="Y3434">
        <v>40</v>
      </c>
      <c r="Z3434">
        <v>1</v>
      </c>
      <c r="AA3434">
        <v>245.37508019309601</v>
      </c>
      <c r="AB3434">
        <v>38</v>
      </c>
      <c r="AC3434">
        <v>0.96512947674409999</v>
      </c>
      <c r="AD3434">
        <v>2</v>
      </c>
      <c r="AE3434">
        <v>3.4870523255899802E-2</v>
      </c>
      <c r="AF3434">
        <v>0</v>
      </c>
      <c r="AG3434">
        <v>0</v>
      </c>
      <c r="AH3434">
        <v>1.22942051244654E-3</v>
      </c>
      <c r="AI3434">
        <v>5</v>
      </c>
      <c r="AJ3434" s="73">
        <v>57.784726039801903</v>
      </c>
      <c r="AK3434">
        <v>40</v>
      </c>
      <c r="AL3434">
        <v>1</v>
      </c>
      <c r="AM3434">
        <v>0</v>
      </c>
      <c r="AN3434">
        <v>0</v>
      </c>
      <c r="AO3434">
        <v>4.1385962052233001E-2</v>
      </c>
      <c r="AP3434">
        <v>1</v>
      </c>
      <c r="AQ3434">
        <v>40</v>
      </c>
      <c r="AR3434">
        <v>0.999999999999999</v>
      </c>
      <c r="AS3434">
        <v>0</v>
      </c>
      <c r="AT3434">
        <v>0</v>
      </c>
      <c r="AU3434">
        <v>0</v>
      </c>
      <c r="AV3434">
        <v>0</v>
      </c>
      <c r="AW3434">
        <v>40</v>
      </c>
      <c r="AX3434">
        <v>0.999999999999999</v>
      </c>
      <c r="AY3434" s="73">
        <v>59.943753005829997</v>
      </c>
      <c r="AZ3434">
        <v>40</v>
      </c>
      <c r="BA3434">
        <v>1</v>
      </c>
      <c r="BB3434">
        <v>35</v>
      </c>
      <c r="BC3434">
        <v>0.87497419383852804</v>
      </c>
      <c r="BD3434">
        <v>4</v>
      </c>
      <c r="BE3434">
        <v>8.3639844109238595E-2</v>
      </c>
      <c r="BF3434">
        <v>59.925684288268997</v>
      </c>
      <c r="BG3434">
        <v>62.236377155726998</v>
      </c>
      <c r="BH3434">
        <v>59.943753005829997</v>
      </c>
      <c r="BI3434">
        <v>57.784726039801903</v>
      </c>
    </row>
    <row r="3435" spans="1:61" x14ac:dyDescent="0.25">
      <c r="A3435" s="10" t="str">
        <f>VLOOKUP(D3435,'Index-Relations'!E:F,2,FALSE)</f>
        <v>ESG</v>
      </c>
      <c r="B3435" t="s">
        <v>3450</v>
      </c>
      <c r="C3435" s="53" t="s">
        <v>2767</v>
      </c>
      <c r="D3435" s="59" t="s">
        <v>1411</v>
      </c>
      <c r="E3435" s="59" t="s">
        <v>6851</v>
      </c>
      <c r="F3435" t="s">
        <v>1412</v>
      </c>
      <c r="G3435" t="s">
        <v>1411</v>
      </c>
      <c r="H3435" t="s">
        <v>1413</v>
      </c>
      <c r="I3435" s="52">
        <v>45413</v>
      </c>
      <c r="J3435" t="s">
        <v>2457</v>
      </c>
      <c r="K3435">
        <v>40</v>
      </c>
      <c r="L3435" s="73">
        <v>60.160714879117002</v>
      </c>
      <c r="M3435">
        <v>40</v>
      </c>
      <c r="N3435">
        <v>1</v>
      </c>
      <c r="O3435" s="73">
        <v>62.305356042748002</v>
      </c>
      <c r="P3435">
        <v>40</v>
      </c>
      <c r="Q3435">
        <v>1</v>
      </c>
      <c r="R3435">
        <v>38</v>
      </c>
      <c r="S3435">
        <v>0.94182218915696503</v>
      </c>
      <c r="T3435">
        <v>38.477758858506398</v>
      </c>
      <c r="U3435">
        <v>0.78122250708570995</v>
      </c>
      <c r="V3435">
        <v>25</v>
      </c>
      <c r="W3435">
        <v>0.25574617580007802</v>
      </c>
      <c r="X3435">
        <v>12</v>
      </c>
      <c r="Y3435">
        <v>40</v>
      </c>
      <c r="Z3435">
        <v>1</v>
      </c>
      <c r="AA3435">
        <v>241.980842205465</v>
      </c>
      <c r="AB3435">
        <v>38</v>
      </c>
      <c r="AC3435">
        <v>0.96388124909685702</v>
      </c>
      <c r="AD3435">
        <v>2</v>
      </c>
      <c r="AE3435">
        <v>3.6118750903143003E-2</v>
      </c>
      <c r="AF3435">
        <v>0</v>
      </c>
      <c r="AG3435">
        <v>0</v>
      </c>
      <c r="AH3435">
        <v>1.2441857078231799E-3</v>
      </c>
      <c r="AI3435">
        <v>5</v>
      </c>
      <c r="AJ3435" s="73">
        <v>58.311190157341997</v>
      </c>
      <c r="AK3435">
        <v>40</v>
      </c>
      <c r="AL3435">
        <v>1</v>
      </c>
      <c r="AM3435">
        <v>0</v>
      </c>
      <c r="AN3435">
        <v>0</v>
      </c>
      <c r="AO3435">
        <v>4.0255058610804299E-2</v>
      </c>
      <c r="AP3435">
        <v>1</v>
      </c>
      <c r="AQ3435">
        <v>40</v>
      </c>
      <c r="AR3435">
        <v>0.999999999999999</v>
      </c>
      <c r="AS3435">
        <v>0</v>
      </c>
      <c r="AT3435">
        <v>0</v>
      </c>
      <c r="AU3435">
        <v>0</v>
      </c>
      <c r="AV3435">
        <v>0</v>
      </c>
      <c r="AW3435">
        <v>40</v>
      </c>
      <c r="AX3435">
        <v>1</v>
      </c>
      <c r="AY3435" s="73">
        <v>59.938827411487999</v>
      </c>
      <c r="AZ3435">
        <v>40</v>
      </c>
      <c r="BA3435">
        <v>1</v>
      </c>
      <c r="BB3435">
        <v>35</v>
      </c>
      <c r="BC3435">
        <v>0.86801919677150996</v>
      </c>
      <c r="BD3435">
        <v>4</v>
      </c>
      <c r="BE3435">
        <v>9.1725744617685206E-2</v>
      </c>
      <c r="BF3435">
        <v>60.160714879117002</v>
      </c>
      <c r="BG3435">
        <v>62.305356042748002</v>
      </c>
      <c r="BH3435">
        <v>59.938827411487999</v>
      </c>
      <c r="BI3435">
        <v>58.311190157341997</v>
      </c>
    </row>
    <row r="3436" spans="1:61" x14ac:dyDescent="0.25">
      <c r="A3436" s="10" t="str">
        <f>VLOOKUP(D3436,'Index-Relations'!E:F,2,FALSE)</f>
        <v>ESG</v>
      </c>
      <c r="B3436" t="s">
        <v>3450</v>
      </c>
      <c r="C3436" s="53" t="s">
        <v>2768</v>
      </c>
      <c r="D3436" s="59" t="s">
        <v>1411</v>
      </c>
      <c r="E3436" s="59" t="s">
        <v>6852</v>
      </c>
      <c r="F3436" t="s">
        <v>1412</v>
      </c>
      <c r="G3436" t="s">
        <v>1411</v>
      </c>
      <c r="H3436" t="s">
        <v>1413</v>
      </c>
      <c r="I3436" s="52">
        <v>45383</v>
      </c>
      <c r="J3436" t="s">
        <v>2457</v>
      </c>
      <c r="K3436">
        <v>40</v>
      </c>
      <c r="L3436">
        <v>66.4383839024606</v>
      </c>
      <c r="M3436">
        <v>40</v>
      </c>
      <c r="N3436">
        <v>1</v>
      </c>
      <c r="O3436">
        <v>67.923158135106505</v>
      </c>
      <c r="P3436">
        <v>40</v>
      </c>
      <c r="Q3436">
        <v>1</v>
      </c>
      <c r="R3436">
        <v>38</v>
      </c>
      <c r="S3436">
        <v>0.94090381874947304</v>
      </c>
      <c r="T3436">
        <v>38.857741162520902</v>
      </c>
      <c r="U3436">
        <v>0.78053735301598703</v>
      </c>
      <c r="V3436">
        <v>25</v>
      </c>
      <c r="W3436">
        <v>0.25555358958067398</v>
      </c>
      <c r="X3436">
        <v>12</v>
      </c>
      <c r="Y3436">
        <v>40</v>
      </c>
      <c r="Z3436">
        <v>1</v>
      </c>
      <c r="AA3436">
        <v>242.55499834627301</v>
      </c>
      <c r="AB3436">
        <v>38</v>
      </c>
      <c r="AC3436">
        <v>0.96222015795260596</v>
      </c>
      <c r="AD3436">
        <v>2</v>
      </c>
      <c r="AE3436">
        <v>3.77798420473935E-2</v>
      </c>
      <c r="AF3436">
        <v>0</v>
      </c>
      <c r="AG3436">
        <v>0</v>
      </c>
      <c r="AH3436">
        <v>1.2619211651335E-3</v>
      </c>
      <c r="AI3436">
        <v>5</v>
      </c>
      <c r="AJ3436">
        <v>65.931714346716106</v>
      </c>
      <c r="AK3436">
        <v>40</v>
      </c>
      <c r="AL3436">
        <v>1</v>
      </c>
      <c r="AM3436">
        <v>0</v>
      </c>
      <c r="AN3436">
        <v>0</v>
      </c>
      <c r="AO3436">
        <v>3.8471275419609298E-2</v>
      </c>
      <c r="AP3436">
        <v>1</v>
      </c>
      <c r="AQ3436">
        <v>40</v>
      </c>
      <c r="AR3436">
        <v>1</v>
      </c>
      <c r="AS3436">
        <v>0</v>
      </c>
      <c r="AT3436">
        <v>0</v>
      </c>
      <c r="AU3436">
        <v>0</v>
      </c>
      <c r="AV3436">
        <v>0</v>
      </c>
      <c r="AW3436">
        <v>40</v>
      </c>
      <c r="AX3436">
        <v>0.999999999999999</v>
      </c>
      <c r="AY3436">
        <v>64.351830550795896</v>
      </c>
      <c r="AZ3436">
        <v>40</v>
      </c>
      <c r="BA3436">
        <v>1</v>
      </c>
      <c r="BB3436">
        <v>35</v>
      </c>
      <c r="BC3436">
        <v>0.86744454879648603</v>
      </c>
      <c r="BD3436">
        <v>4</v>
      </c>
      <c r="BE3436">
        <v>9.4084175783904406E-2</v>
      </c>
      <c r="BF3436">
        <v>60.656467676511902</v>
      </c>
      <c r="BG3436">
        <v>62.5602218778889</v>
      </c>
      <c r="BH3436">
        <v>60.383654985394998</v>
      </c>
      <c r="BI3436">
        <v>58.982746585793997</v>
      </c>
    </row>
    <row r="3437" spans="1:61" x14ac:dyDescent="0.25">
      <c r="A3437" s="10" t="str">
        <f>VLOOKUP(D3437,'Index-Relations'!E:F,2,FALSE)</f>
        <v>ESG</v>
      </c>
      <c r="B3437" t="s">
        <v>3450</v>
      </c>
      <c r="C3437" s="53" t="s">
        <v>2769</v>
      </c>
      <c r="D3437" s="59" t="s">
        <v>1411</v>
      </c>
      <c r="E3437" s="59" t="s">
        <v>6853</v>
      </c>
      <c r="F3437" t="s">
        <v>1412</v>
      </c>
      <c r="G3437" t="s">
        <v>1411</v>
      </c>
      <c r="H3437" t="s">
        <v>1413</v>
      </c>
      <c r="I3437" s="52">
        <v>45352</v>
      </c>
      <c r="J3437" t="s">
        <v>2457</v>
      </c>
      <c r="K3437">
        <v>40</v>
      </c>
      <c r="L3437">
        <v>66.628580959487905</v>
      </c>
      <c r="M3437">
        <v>40</v>
      </c>
      <c r="N3437">
        <v>1</v>
      </c>
      <c r="O3437">
        <v>68.051505749541903</v>
      </c>
      <c r="P3437">
        <v>40</v>
      </c>
      <c r="Q3437">
        <v>1</v>
      </c>
      <c r="R3437">
        <v>38</v>
      </c>
      <c r="S3437">
        <v>0.93925743653677496</v>
      </c>
      <c r="T3437">
        <v>39.018145278336597</v>
      </c>
      <c r="U3437">
        <v>0.732360804472171</v>
      </c>
      <c r="V3437">
        <v>25</v>
      </c>
      <c r="W3437">
        <v>0.17578248256851101</v>
      </c>
      <c r="X3437">
        <v>10</v>
      </c>
      <c r="Y3437">
        <v>40</v>
      </c>
      <c r="Z3437">
        <v>1</v>
      </c>
      <c r="AA3437">
        <v>242.720313912953</v>
      </c>
      <c r="AB3437">
        <v>38</v>
      </c>
      <c r="AC3437">
        <v>0.96077051477546005</v>
      </c>
      <c r="AD3437">
        <v>2</v>
      </c>
      <c r="AE3437">
        <v>3.9229485224540103E-2</v>
      </c>
      <c r="AF3437">
        <v>0</v>
      </c>
      <c r="AG3437">
        <v>0</v>
      </c>
      <c r="AH3437">
        <v>5.8996843384172997E-4</v>
      </c>
      <c r="AI3437">
        <v>3</v>
      </c>
      <c r="AJ3437">
        <v>66.101053664681402</v>
      </c>
      <c r="AK3437">
        <v>40</v>
      </c>
      <c r="AL3437">
        <v>1</v>
      </c>
      <c r="AM3437">
        <v>0</v>
      </c>
      <c r="AN3437">
        <v>0</v>
      </c>
      <c r="AO3437">
        <v>3.7755204522802802E-2</v>
      </c>
      <c r="AP3437">
        <v>1</v>
      </c>
      <c r="AQ3437">
        <v>40</v>
      </c>
      <c r="AR3437">
        <v>0.999999999999999</v>
      </c>
      <c r="AS3437">
        <v>0</v>
      </c>
      <c r="AT3437">
        <v>0</v>
      </c>
      <c r="AU3437">
        <v>0</v>
      </c>
      <c r="AV3437">
        <v>0</v>
      </c>
      <c r="AW3437">
        <v>40</v>
      </c>
      <c r="AX3437">
        <v>1</v>
      </c>
      <c r="AY3437">
        <v>64.529819625671905</v>
      </c>
      <c r="AZ3437">
        <v>40</v>
      </c>
      <c r="BA3437">
        <v>1</v>
      </c>
      <c r="BB3437">
        <v>35</v>
      </c>
      <c r="BC3437">
        <v>0.86607499480053096</v>
      </c>
      <c r="BD3437">
        <v>4</v>
      </c>
      <c r="BE3437">
        <v>9.6169800676665404E-2</v>
      </c>
      <c r="BF3437">
        <v>60.927525457569999</v>
      </c>
      <c r="BG3437">
        <v>62.674094139576901</v>
      </c>
      <c r="BH3437">
        <v>60.650479587048899</v>
      </c>
      <c r="BI3437">
        <v>59.215405406971001</v>
      </c>
    </row>
    <row r="3438" spans="1:61" x14ac:dyDescent="0.25">
      <c r="A3438" s="10" t="str">
        <f>VLOOKUP(D3438,'Index-Relations'!E:F,2,FALSE)</f>
        <v>ESG</v>
      </c>
      <c r="B3438" t="s">
        <v>3450</v>
      </c>
      <c r="C3438" s="53" t="s">
        <v>2770</v>
      </c>
      <c r="D3438" s="59" t="s">
        <v>1411</v>
      </c>
      <c r="E3438" s="59" t="s">
        <v>6854</v>
      </c>
      <c r="F3438" t="s">
        <v>1412</v>
      </c>
      <c r="G3438" t="s">
        <v>1411</v>
      </c>
      <c r="H3438" t="s">
        <v>1413</v>
      </c>
      <c r="I3438" s="52">
        <v>45323</v>
      </c>
      <c r="J3438" t="s">
        <v>2457</v>
      </c>
      <c r="K3438">
        <v>40</v>
      </c>
      <c r="L3438">
        <v>67.598233015645604</v>
      </c>
      <c r="M3438">
        <v>40</v>
      </c>
      <c r="N3438">
        <v>1</v>
      </c>
      <c r="O3438">
        <v>68.605868880801097</v>
      </c>
      <c r="P3438">
        <v>40</v>
      </c>
      <c r="Q3438">
        <v>1</v>
      </c>
      <c r="R3438">
        <v>38</v>
      </c>
      <c r="S3438">
        <v>0.93771211080124495</v>
      </c>
      <c r="T3438">
        <v>39.534675077335102</v>
      </c>
      <c r="U3438">
        <v>0.72384468409416103</v>
      </c>
      <c r="V3438">
        <v>25</v>
      </c>
      <c r="W3438">
        <v>0.16538501318325999</v>
      </c>
      <c r="X3438">
        <v>9</v>
      </c>
      <c r="Y3438">
        <v>40</v>
      </c>
      <c r="Z3438">
        <v>1</v>
      </c>
      <c r="AA3438">
        <v>245.13682755335799</v>
      </c>
      <c r="AB3438">
        <v>38</v>
      </c>
      <c r="AC3438">
        <v>0.96192967257978601</v>
      </c>
      <c r="AD3438">
        <v>2</v>
      </c>
      <c r="AE3438">
        <v>3.8070327420213899E-2</v>
      </c>
      <c r="AF3438">
        <v>0</v>
      </c>
      <c r="AG3438">
        <v>6.94E-18</v>
      </c>
      <c r="AH3438">
        <v>6.4029456163162805E-4</v>
      </c>
      <c r="AI3438">
        <v>3</v>
      </c>
      <c r="AJ3438">
        <v>67.537059020196395</v>
      </c>
      <c r="AK3438">
        <v>40</v>
      </c>
      <c r="AL3438">
        <v>1</v>
      </c>
      <c r="AM3438">
        <v>0</v>
      </c>
      <c r="AN3438">
        <v>0</v>
      </c>
      <c r="AO3438">
        <v>3.6151536354026702E-2</v>
      </c>
      <c r="AP3438">
        <v>1</v>
      </c>
      <c r="AQ3438">
        <v>40</v>
      </c>
      <c r="AR3438">
        <v>1</v>
      </c>
      <c r="AS3438">
        <v>0</v>
      </c>
      <c r="AT3438">
        <v>0</v>
      </c>
      <c r="AU3438">
        <v>0</v>
      </c>
      <c r="AV3438">
        <v>0</v>
      </c>
      <c r="AW3438">
        <v>40</v>
      </c>
      <c r="AX3438">
        <v>1</v>
      </c>
      <c r="AY3438">
        <v>65.127939286988493</v>
      </c>
      <c r="AZ3438">
        <v>40</v>
      </c>
      <c r="BA3438">
        <v>1</v>
      </c>
      <c r="BB3438">
        <v>35</v>
      </c>
      <c r="BC3438">
        <v>0.86381723594486504</v>
      </c>
      <c r="BD3438">
        <v>4</v>
      </c>
      <c r="BE3438">
        <v>0.10003122770110701</v>
      </c>
      <c r="BF3438">
        <v>62.0115789432949</v>
      </c>
      <c r="BG3438">
        <v>63.246307472359902</v>
      </c>
      <c r="BH3438">
        <v>61.337621721504902</v>
      </c>
      <c r="BI3438">
        <v>60.872685585750901</v>
      </c>
    </row>
    <row r="3439" spans="1:61" x14ac:dyDescent="0.25">
      <c r="A3439" s="10" t="str">
        <f>VLOOKUP(D3439,'Index-Relations'!E:F,2,FALSE)</f>
        <v>ESG</v>
      </c>
      <c r="B3439" t="s">
        <v>3450</v>
      </c>
      <c r="C3439" s="53" t="s">
        <v>2760</v>
      </c>
      <c r="D3439" s="59" t="s">
        <v>3162</v>
      </c>
      <c r="E3439" s="59" t="s">
        <v>6855</v>
      </c>
      <c r="F3439" t="s">
        <v>1418</v>
      </c>
      <c r="G3439" t="s">
        <v>1417</v>
      </c>
      <c r="H3439" t="s">
        <v>1419</v>
      </c>
      <c r="I3439" s="52">
        <v>45659</v>
      </c>
      <c r="J3439" t="s">
        <v>2457</v>
      </c>
      <c r="K3439">
        <v>40</v>
      </c>
      <c r="L3439" s="73">
        <v>82.37663751337</v>
      </c>
      <c r="M3439">
        <v>40</v>
      </c>
      <c r="N3439">
        <v>1</v>
      </c>
      <c r="O3439" s="73">
        <v>83.209339605836902</v>
      </c>
      <c r="P3439">
        <v>40</v>
      </c>
      <c r="Q3439">
        <v>1</v>
      </c>
      <c r="R3439">
        <v>40</v>
      </c>
      <c r="S3439">
        <v>0.999999999999999</v>
      </c>
      <c r="T3439">
        <v>34.0160910570293</v>
      </c>
      <c r="U3439">
        <v>0.631298204978328</v>
      </c>
      <c r="V3439">
        <v>30</v>
      </c>
      <c r="W3439">
        <v>2.35471150848056E-2</v>
      </c>
      <c r="X3439">
        <v>7</v>
      </c>
      <c r="Y3439">
        <v>40</v>
      </c>
      <c r="Z3439">
        <v>0.999999999999999</v>
      </c>
      <c r="AA3439">
        <v>60.369368135382402</v>
      </c>
      <c r="AB3439">
        <v>39</v>
      </c>
      <c r="AC3439">
        <v>0.98997969681642195</v>
      </c>
      <c r="AD3439">
        <v>1</v>
      </c>
      <c r="AE3439">
        <v>1.00203031835772E-2</v>
      </c>
      <c r="AF3439">
        <v>0</v>
      </c>
      <c r="AG3439">
        <v>1.9948999999999999E-16</v>
      </c>
      <c r="AH3439">
        <v>9.1347836397713007E-3</v>
      </c>
      <c r="AI3439">
        <v>5</v>
      </c>
      <c r="AJ3439" s="73">
        <v>79.946972321336006</v>
      </c>
      <c r="AK3439">
        <v>40</v>
      </c>
      <c r="AL3439">
        <v>1</v>
      </c>
      <c r="AM3439">
        <v>0</v>
      </c>
      <c r="AN3439">
        <v>0</v>
      </c>
      <c r="AO3439">
        <v>0</v>
      </c>
      <c r="AP3439">
        <v>0</v>
      </c>
      <c r="AQ3439">
        <v>40</v>
      </c>
      <c r="AR3439">
        <v>0.999999999999999</v>
      </c>
      <c r="AS3439">
        <v>0</v>
      </c>
      <c r="AT3439">
        <v>0</v>
      </c>
      <c r="AU3439">
        <v>0</v>
      </c>
      <c r="AV3439">
        <v>0</v>
      </c>
      <c r="AW3439">
        <v>40</v>
      </c>
      <c r="AX3439">
        <v>0.999999999999999</v>
      </c>
      <c r="AY3439" s="73">
        <v>81.654697728886902</v>
      </c>
      <c r="AZ3439">
        <v>40</v>
      </c>
      <c r="BA3439">
        <v>1</v>
      </c>
      <c r="BB3439">
        <v>38</v>
      </c>
      <c r="BC3439">
        <v>0.91136739717825699</v>
      </c>
      <c r="BD3439">
        <v>2</v>
      </c>
      <c r="BE3439">
        <v>8.8632602821742901E-2</v>
      </c>
      <c r="BF3439">
        <v>82.37663751337</v>
      </c>
      <c r="BG3439">
        <v>83.209339605836902</v>
      </c>
      <c r="BH3439">
        <v>81.654697728886902</v>
      </c>
      <c r="BI3439">
        <v>79.946972321336006</v>
      </c>
    </row>
    <row r="3440" spans="1:61" x14ac:dyDescent="0.25">
      <c r="A3440" s="10" t="str">
        <f>VLOOKUP(D3440,'Index-Relations'!E:F,2,FALSE)</f>
        <v>ESG</v>
      </c>
      <c r="B3440" t="s">
        <v>3450</v>
      </c>
      <c r="C3440" s="53" t="s">
        <v>2761</v>
      </c>
      <c r="D3440" s="59" t="s">
        <v>3162</v>
      </c>
      <c r="E3440" s="59" t="s">
        <v>6856</v>
      </c>
      <c r="F3440" t="s">
        <v>1418</v>
      </c>
      <c r="G3440" t="s">
        <v>1417</v>
      </c>
      <c r="H3440" t="s">
        <v>1419</v>
      </c>
      <c r="I3440" s="52">
        <v>45628</v>
      </c>
      <c r="J3440" t="s">
        <v>2457</v>
      </c>
      <c r="K3440">
        <v>40</v>
      </c>
      <c r="L3440" s="73">
        <v>82.584722554351899</v>
      </c>
      <c r="M3440">
        <v>40</v>
      </c>
      <c r="N3440">
        <v>1</v>
      </c>
      <c r="O3440" s="73">
        <v>83.199211139925893</v>
      </c>
      <c r="P3440">
        <v>40</v>
      </c>
      <c r="Q3440">
        <v>1</v>
      </c>
      <c r="R3440">
        <v>40</v>
      </c>
      <c r="S3440">
        <v>1</v>
      </c>
      <c r="T3440">
        <v>34.3442043781601</v>
      </c>
      <c r="U3440">
        <v>0.65085736293639496</v>
      </c>
      <c r="V3440">
        <v>30</v>
      </c>
      <c r="W3440">
        <v>2.46777458744393E-2</v>
      </c>
      <c r="X3440">
        <v>7</v>
      </c>
      <c r="Y3440">
        <v>40</v>
      </c>
      <c r="Z3440">
        <v>0.999999999999999</v>
      </c>
      <c r="AA3440">
        <v>61.817926345878398</v>
      </c>
      <c r="AB3440">
        <v>39</v>
      </c>
      <c r="AC3440">
        <v>0.99031042931171798</v>
      </c>
      <c r="AD3440">
        <v>1</v>
      </c>
      <c r="AE3440">
        <v>9.6895706882812703E-3</v>
      </c>
      <c r="AF3440">
        <v>0</v>
      </c>
      <c r="AG3440">
        <v>0</v>
      </c>
      <c r="AH3440">
        <v>1.06754562127568E-2</v>
      </c>
      <c r="AI3440">
        <v>5</v>
      </c>
      <c r="AJ3440" s="73">
        <v>80.239048070136903</v>
      </c>
      <c r="AK3440">
        <v>40</v>
      </c>
      <c r="AL3440">
        <v>1</v>
      </c>
      <c r="AM3440">
        <v>0</v>
      </c>
      <c r="AN3440">
        <v>0</v>
      </c>
      <c r="AO3440">
        <v>0</v>
      </c>
      <c r="AP3440">
        <v>0</v>
      </c>
      <c r="AQ3440">
        <v>40</v>
      </c>
      <c r="AR3440">
        <v>0.999999999999999</v>
      </c>
      <c r="AS3440">
        <v>0</v>
      </c>
      <c r="AT3440">
        <v>0</v>
      </c>
      <c r="AU3440">
        <v>0</v>
      </c>
      <c r="AV3440">
        <v>0</v>
      </c>
      <c r="AW3440">
        <v>40</v>
      </c>
      <c r="AX3440">
        <v>1</v>
      </c>
      <c r="AY3440" s="73">
        <v>82.0033837889019</v>
      </c>
      <c r="AZ3440">
        <v>40</v>
      </c>
      <c r="BA3440">
        <v>1</v>
      </c>
      <c r="BB3440">
        <v>38</v>
      </c>
      <c r="BC3440">
        <v>0.91460662653748204</v>
      </c>
      <c r="BD3440">
        <v>2</v>
      </c>
      <c r="BE3440">
        <v>8.5393373462517005E-2</v>
      </c>
      <c r="BF3440">
        <v>82.584722554351899</v>
      </c>
      <c r="BG3440">
        <v>83.199211139925893</v>
      </c>
      <c r="BH3440">
        <v>82.0033837889019</v>
      </c>
      <c r="BI3440">
        <v>80.239048070136903</v>
      </c>
    </row>
    <row r="3441" spans="1:61" x14ac:dyDescent="0.25">
      <c r="A3441" s="10" t="str">
        <f>VLOOKUP(D3441,'Index-Relations'!E:F,2,FALSE)</f>
        <v>ESG</v>
      </c>
      <c r="B3441" t="s">
        <v>3450</v>
      </c>
      <c r="C3441" s="53" t="s">
        <v>2762</v>
      </c>
      <c r="D3441" s="59" t="s">
        <v>3162</v>
      </c>
      <c r="E3441" s="59" t="s">
        <v>6857</v>
      </c>
      <c r="F3441" t="s">
        <v>1418</v>
      </c>
      <c r="G3441" t="s">
        <v>1417</v>
      </c>
      <c r="H3441" t="s">
        <v>1419</v>
      </c>
      <c r="I3441" s="52">
        <v>45597</v>
      </c>
      <c r="J3441" t="s">
        <v>2457</v>
      </c>
      <c r="K3441">
        <v>40</v>
      </c>
      <c r="L3441" s="73">
        <v>82.380527945584006</v>
      </c>
      <c r="M3441">
        <v>40</v>
      </c>
      <c r="N3441">
        <v>1</v>
      </c>
      <c r="O3441" s="73">
        <v>83.006096236127902</v>
      </c>
      <c r="P3441">
        <v>40</v>
      </c>
      <c r="Q3441">
        <v>1</v>
      </c>
      <c r="R3441">
        <v>40</v>
      </c>
      <c r="S3441">
        <v>1</v>
      </c>
      <c r="T3441">
        <v>34.846149206492598</v>
      </c>
      <c r="U3441">
        <v>0.66450791934509701</v>
      </c>
      <c r="V3441">
        <v>30</v>
      </c>
      <c r="W3441">
        <v>2.3733117466263401E-2</v>
      </c>
      <c r="X3441">
        <v>7</v>
      </c>
      <c r="Y3441">
        <v>40</v>
      </c>
      <c r="Z3441">
        <v>1</v>
      </c>
      <c r="AA3441">
        <v>69.909053603998402</v>
      </c>
      <c r="AB3441">
        <v>39</v>
      </c>
      <c r="AC3441">
        <v>0.98996794713151604</v>
      </c>
      <c r="AD3441">
        <v>1</v>
      </c>
      <c r="AE3441">
        <v>1.00320528684841E-2</v>
      </c>
      <c r="AF3441">
        <v>0</v>
      </c>
      <c r="AG3441">
        <v>0</v>
      </c>
      <c r="AH3441">
        <v>9.5886127759870696E-3</v>
      </c>
      <c r="AI3441">
        <v>5</v>
      </c>
      <c r="AJ3441" s="73">
        <v>80.054247276339893</v>
      </c>
      <c r="AK3441">
        <v>40</v>
      </c>
      <c r="AL3441">
        <v>1</v>
      </c>
      <c r="AM3441">
        <v>0</v>
      </c>
      <c r="AN3441">
        <v>0</v>
      </c>
      <c r="AO3441">
        <v>0</v>
      </c>
      <c r="AP3441">
        <v>0</v>
      </c>
      <c r="AQ3441">
        <v>40</v>
      </c>
      <c r="AR3441">
        <v>1</v>
      </c>
      <c r="AS3441">
        <v>0</v>
      </c>
      <c r="AT3441">
        <v>0</v>
      </c>
      <c r="AU3441">
        <v>0</v>
      </c>
      <c r="AV3441">
        <v>0</v>
      </c>
      <c r="AW3441">
        <v>40</v>
      </c>
      <c r="AX3441">
        <v>1</v>
      </c>
      <c r="AY3441" s="73">
        <v>81.767021814483996</v>
      </c>
      <c r="AZ3441">
        <v>40</v>
      </c>
      <c r="BA3441">
        <v>1</v>
      </c>
      <c r="BB3441">
        <v>38</v>
      </c>
      <c r="BC3441">
        <v>0.90926918176981997</v>
      </c>
      <c r="BD3441">
        <v>2</v>
      </c>
      <c r="BE3441">
        <v>9.0730818230179103E-2</v>
      </c>
      <c r="BF3441">
        <v>82.380527945584006</v>
      </c>
      <c r="BG3441">
        <v>83.006096236127902</v>
      </c>
      <c r="BH3441">
        <v>81.767021814483996</v>
      </c>
      <c r="BI3441">
        <v>80.054247276339893</v>
      </c>
    </row>
    <row r="3442" spans="1:61" x14ac:dyDescent="0.25">
      <c r="A3442" s="10" t="str">
        <f>VLOOKUP(D3442,'Index-Relations'!E:F,2,FALSE)</f>
        <v>ESG</v>
      </c>
      <c r="B3442" t="s">
        <v>3450</v>
      </c>
      <c r="C3442" s="53" t="s">
        <v>2763</v>
      </c>
      <c r="D3442" s="59" t="s">
        <v>3162</v>
      </c>
      <c r="E3442" s="59" t="s">
        <v>6858</v>
      </c>
      <c r="F3442" t="s">
        <v>1418</v>
      </c>
      <c r="G3442" t="s">
        <v>1417</v>
      </c>
      <c r="H3442" t="s">
        <v>1419</v>
      </c>
      <c r="I3442" s="52">
        <v>45566</v>
      </c>
      <c r="J3442" t="s">
        <v>2457</v>
      </c>
      <c r="K3442">
        <v>40</v>
      </c>
      <c r="L3442" s="73">
        <v>82.275617887499905</v>
      </c>
      <c r="M3442">
        <v>40</v>
      </c>
      <c r="N3442">
        <v>1</v>
      </c>
      <c r="O3442" s="73">
        <v>82.922314999331903</v>
      </c>
      <c r="P3442">
        <v>40</v>
      </c>
      <c r="Q3442">
        <v>1</v>
      </c>
      <c r="R3442">
        <v>40</v>
      </c>
      <c r="S3442">
        <v>1</v>
      </c>
      <c r="T3442">
        <v>35.139910362069699</v>
      </c>
      <c r="U3442">
        <v>0.66908746933920704</v>
      </c>
      <c r="V3442">
        <v>30</v>
      </c>
      <c r="W3442">
        <v>2.3697215786925799E-2</v>
      </c>
      <c r="X3442">
        <v>7</v>
      </c>
      <c r="Y3442">
        <v>40</v>
      </c>
      <c r="Z3442">
        <v>1</v>
      </c>
      <c r="AA3442">
        <v>70.186199147231093</v>
      </c>
      <c r="AB3442">
        <v>39</v>
      </c>
      <c r="AC3442">
        <v>0.98929210448412097</v>
      </c>
      <c r="AD3442">
        <v>1</v>
      </c>
      <c r="AE3442">
        <v>1.07078955158783E-2</v>
      </c>
      <c r="AF3442">
        <v>0</v>
      </c>
      <c r="AG3442">
        <v>0</v>
      </c>
      <c r="AH3442">
        <v>9.7293230014267006E-3</v>
      </c>
      <c r="AI3442">
        <v>5</v>
      </c>
      <c r="AJ3442" s="73">
        <v>79.891612790221998</v>
      </c>
      <c r="AK3442">
        <v>40</v>
      </c>
      <c r="AL3442">
        <v>1</v>
      </c>
      <c r="AM3442">
        <v>0</v>
      </c>
      <c r="AN3442">
        <v>0</v>
      </c>
      <c r="AO3442">
        <v>0</v>
      </c>
      <c r="AP3442">
        <v>0</v>
      </c>
      <c r="AQ3442">
        <v>40</v>
      </c>
      <c r="AR3442">
        <v>0.999999999999999</v>
      </c>
      <c r="AS3442">
        <v>0</v>
      </c>
      <c r="AT3442">
        <v>0</v>
      </c>
      <c r="AU3442">
        <v>0</v>
      </c>
      <c r="AV3442">
        <v>0</v>
      </c>
      <c r="AW3442">
        <v>40</v>
      </c>
      <c r="AX3442">
        <v>1</v>
      </c>
      <c r="AY3442" s="73">
        <v>81.668719488004001</v>
      </c>
      <c r="AZ3442">
        <v>40</v>
      </c>
      <c r="BA3442">
        <v>1</v>
      </c>
      <c r="BB3442">
        <v>38</v>
      </c>
      <c r="BC3442">
        <v>0.91065323109749297</v>
      </c>
      <c r="BD3442">
        <v>2</v>
      </c>
      <c r="BE3442">
        <v>8.9346768902506896E-2</v>
      </c>
      <c r="BF3442">
        <v>82.275617887499905</v>
      </c>
      <c r="BG3442">
        <v>82.922314999331903</v>
      </c>
      <c r="BH3442">
        <v>81.668719488004001</v>
      </c>
      <c r="BI3442">
        <v>79.891612790221998</v>
      </c>
    </row>
    <row r="3443" spans="1:61" x14ac:dyDescent="0.25">
      <c r="A3443" s="10" t="str">
        <f>VLOOKUP(D3443,'Index-Relations'!E:F,2,FALSE)</f>
        <v>ESG</v>
      </c>
      <c r="B3443" t="s">
        <v>3450</v>
      </c>
      <c r="C3443" s="53" t="s">
        <v>2764</v>
      </c>
      <c r="D3443" s="59" t="s">
        <v>3162</v>
      </c>
      <c r="E3443" s="59" t="s">
        <v>6859</v>
      </c>
      <c r="F3443" t="s">
        <v>1418</v>
      </c>
      <c r="G3443" t="s">
        <v>1417</v>
      </c>
      <c r="H3443" t="s">
        <v>1419</v>
      </c>
      <c r="I3443" s="52">
        <v>45537</v>
      </c>
      <c r="J3443" t="s">
        <v>2457</v>
      </c>
      <c r="K3443">
        <v>40</v>
      </c>
      <c r="L3443" s="73">
        <v>81.864806851642996</v>
      </c>
      <c r="M3443">
        <v>40</v>
      </c>
      <c r="N3443">
        <v>1</v>
      </c>
      <c r="O3443" s="73">
        <v>82.973464780675997</v>
      </c>
      <c r="P3443">
        <v>40</v>
      </c>
      <c r="Q3443">
        <v>1</v>
      </c>
      <c r="R3443">
        <v>40</v>
      </c>
      <c r="S3443">
        <v>1</v>
      </c>
      <c r="T3443">
        <v>35.948356084776201</v>
      </c>
      <c r="U3443">
        <v>0.68772093635405696</v>
      </c>
      <c r="V3443">
        <v>30</v>
      </c>
      <c r="W3443">
        <v>2.1791213204348799E-2</v>
      </c>
      <c r="X3443">
        <v>7</v>
      </c>
      <c r="Y3443">
        <v>40</v>
      </c>
      <c r="Z3443">
        <v>1</v>
      </c>
      <c r="AA3443">
        <v>80.147802795550206</v>
      </c>
      <c r="AB3443">
        <v>40</v>
      </c>
      <c r="AC3443">
        <v>1.0075745060102801</v>
      </c>
      <c r="AD3443">
        <v>1</v>
      </c>
      <c r="AE3443">
        <v>1.0664701710935399E-2</v>
      </c>
      <c r="AF3443">
        <v>-1</v>
      </c>
      <c r="AG3443">
        <v>0</v>
      </c>
      <c r="AH3443">
        <v>1.2098845343834101E-2</v>
      </c>
      <c r="AI3443">
        <v>5</v>
      </c>
      <c r="AJ3443" s="73">
        <v>79.559338560648001</v>
      </c>
      <c r="AK3443">
        <v>40</v>
      </c>
      <c r="AL3443">
        <v>1</v>
      </c>
      <c r="AM3443">
        <v>0</v>
      </c>
      <c r="AN3443">
        <v>0</v>
      </c>
      <c r="AO3443">
        <v>0</v>
      </c>
      <c r="AP3443">
        <v>0</v>
      </c>
      <c r="AQ3443">
        <v>40</v>
      </c>
      <c r="AR3443">
        <v>0.999999999999999</v>
      </c>
      <c r="AS3443">
        <v>0</v>
      </c>
      <c r="AT3443">
        <v>0</v>
      </c>
      <c r="AU3443">
        <v>0</v>
      </c>
      <c r="AV3443">
        <v>0</v>
      </c>
      <c r="AW3443">
        <v>40</v>
      </c>
      <c r="AX3443">
        <v>0.999999999999999</v>
      </c>
      <c r="AY3443" s="73">
        <v>80.779665812288002</v>
      </c>
      <c r="AZ3443">
        <v>40</v>
      </c>
      <c r="BA3443">
        <v>1</v>
      </c>
      <c r="BB3443">
        <v>38</v>
      </c>
      <c r="BC3443">
        <v>0.91210304979231605</v>
      </c>
      <c r="BD3443">
        <v>2</v>
      </c>
      <c r="BE3443">
        <v>8.7896950207683802E-2</v>
      </c>
      <c r="BF3443">
        <v>81.864806851642996</v>
      </c>
      <c r="BG3443">
        <v>82.973464780675997</v>
      </c>
      <c r="BH3443">
        <v>80.779665812288002</v>
      </c>
      <c r="BI3443">
        <v>79.559338560648001</v>
      </c>
    </row>
    <row r="3444" spans="1:61" x14ac:dyDescent="0.25">
      <c r="A3444" s="10" t="str">
        <f>VLOOKUP(D3444,'Index-Relations'!E:F,2,FALSE)</f>
        <v>ESG</v>
      </c>
      <c r="B3444" t="s">
        <v>3450</v>
      </c>
      <c r="C3444" s="53" t="s">
        <v>3350</v>
      </c>
      <c r="D3444" s="59" t="s">
        <v>3162</v>
      </c>
      <c r="E3444" s="59" t="s">
        <v>6860</v>
      </c>
      <c r="F3444" t="s">
        <v>1418</v>
      </c>
      <c r="G3444" t="s">
        <v>1417</v>
      </c>
      <c r="H3444" t="s">
        <v>1419</v>
      </c>
      <c r="I3444" s="52">
        <v>45505</v>
      </c>
      <c r="J3444" t="s">
        <v>2457</v>
      </c>
      <c r="K3444">
        <v>40</v>
      </c>
      <c r="L3444" s="73">
        <v>81.844543461423996</v>
      </c>
      <c r="M3444">
        <v>40</v>
      </c>
      <c r="N3444">
        <v>1</v>
      </c>
      <c r="O3444" s="73">
        <v>82.847982742776907</v>
      </c>
      <c r="P3444">
        <v>40</v>
      </c>
      <c r="Q3444">
        <v>1</v>
      </c>
      <c r="R3444">
        <v>40</v>
      </c>
      <c r="S3444">
        <v>1</v>
      </c>
      <c r="T3444">
        <v>36.232770925001198</v>
      </c>
      <c r="U3444">
        <v>0.670431442215767</v>
      </c>
      <c r="V3444">
        <v>30</v>
      </c>
      <c r="W3444">
        <v>2.1601654360202002E-2</v>
      </c>
      <c r="X3444">
        <v>7</v>
      </c>
      <c r="Y3444">
        <v>40</v>
      </c>
      <c r="Z3444">
        <v>0.999999999999999</v>
      </c>
      <c r="AA3444">
        <v>81.568311314411403</v>
      </c>
      <c r="AB3444">
        <v>39</v>
      </c>
      <c r="AC3444">
        <v>0.98873295540470996</v>
      </c>
      <c r="AD3444">
        <v>1</v>
      </c>
      <c r="AE3444">
        <v>1.1267044595289001E-2</v>
      </c>
      <c r="AF3444">
        <v>0</v>
      </c>
      <c r="AG3444">
        <v>7.2860000000000002E-17</v>
      </c>
      <c r="AH3444">
        <v>1.1812575666505299E-2</v>
      </c>
      <c r="AI3444">
        <v>5</v>
      </c>
      <c r="AJ3444" s="73">
        <v>79.604935741250003</v>
      </c>
      <c r="AK3444">
        <v>40</v>
      </c>
      <c r="AL3444">
        <v>1</v>
      </c>
      <c r="AM3444">
        <v>0</v>
      </c>
      <c r="AN3444">
        <v>0</v>
      </c>
      <c r="AO3444">
        <v>0</v>
      </c>
      <c r="AP3444">
        <v>0</v>
      </c>
      <c r="AQ3444">
        <v>40</v>
      </c>
      <c r="AR3444">
        <v>1</v>
      </c>
      <c r="AS3444">
        <v>0</v>
      </c>
      <c r="AT3444">
        <v>0</v>
      </c>
      <c r="AU3444">
        <v>0</v>
      </c>
      <c r="AV3444">
        <v>0</v>
      </c>
      <c r="AW3444">
        <v>40</v>
      </c>
      <c r="AX3444">
        <v>0.999999999999999</v>
      </c>
      <c r="AY3444" s="73">
        <v>80.704544785664993</v>
      </c>
      <c r="AZ3444">
        <v>40</v>
      </c>
      <c r="BA3444">
        <v>1</v>
      </c>
      <c r="BB3444">
        <v>38</v>
      </c>
      <c r="BC3444">
        <v>0.90552877427563705</v>
      </c>
      <c r="BD3444">
        <v>2</v>
      </c>
      <c r="BE3444">
        <v>9.4471225724362007E-2</v>
      </c>
      <c r="BF3444">
        <v>81.844543461423996</v>
      </c>
      <c r="BG3444">
        <v>82.847982742776907</v>
      </c>
      <c r="BH3444">
        <v>80.704544785664993</v>
      </c>
      <c r="BI3444">
        <v>79.604935741250003</v>
      </c>
    </row>
    <row r="3445" spans="1:61" x14ac:dyDescent="0.25">
      <c r="A3445" s="10" t="str">
        <f>VLOOKUP(D3445,'Index-Relations'!E:F,2,FALSE)</f>
        <v>ESG</v>
      </c>
      <c r="B3445" t="s">
        <v>3450</v>
      </c>
      <c r="C3445" s="53" t="s">
        <v>2765</v>
      </c>
      <c r="D3445" s="59" t="s">
        <v>3162</v>
      </c>
      <c r="E3445" s="59" t="s">
        <v>6861</v>
      </c>
      <c r="F3445" t="s">
        <v>1418</v>
      </c>
      <c r="G3445" t="s">
        <v>1417</v>
      </c>
      <c r="H3445" t="s">
        <v>1419</v>
      </c>
      <c r="I3445" s="52">
        <v>45474</v>
      </c>
      <c r="J3445" t="s">
        <v>2457</v>
      </c>
      <c r="K3445">
        <v>40</v>
      </c>
      <c r="L3445" s="73">
        <v>82.391166736724998</v>
      </c>
      <c r="M3445">
        <v>40</v>
      </c>
      <c r="N3445">
        <v>1</v>
      </c>
      <c r="O3445" s="73">
        <v>82.798275032958998</v>
      </c>
      <c r="P3445">
        <v>40</v>
      </c>
      <c r="Q3445">
        <v>1</v>
      </c>
      <c r="R3445">
        <v>40</v>
      </c>
      <c r="S3445">
        <v>0.999999999999999</v>
      </c>
      <c r="T3445">
        <v>36.080593857409603</v>
      </c>
      <c r="U3445">
        <v>0.657417708606016</v>
      </c>
      <c r="V3445">
        <v>30</v>
      </c>
      <c r="W3445">
        <v>2.1751595751996099E-2</v>
      </c>
      <c r="X3445">
        <v>7</v>
      </c>
      <c r="Y3445">
        <v>40</v>
      </c>
      <c r="Z3445">
        <v>1</v>
      </c>
      <c r="AA3445">
        <v>85.698558346247296</v>
      </c>
      <c r="AB3445">
        <v>39</v>
      </c>
      <c r="AC3445">
        <v>0.98818488364495605</v>
      </c>
      <c r="AD3445">
        <v>1</v>
      </c>
      <c r="AE3445">
        <v>1.1815116355043301E-2</v>
      </c>
      <c r="AF3445">
        <v>0</v>
      </c>
      <c r="AG3445">
        <v>3.1919000000000002E-16</v>
      </c>
      <c r="AH3445">
        <v>1.1475231978754699E-2</v>
      </c>
      <c r="AI3445">
        <v>5</v>
      </c>
      <c r="AJ3445" s="73">
        <v>80.147485723287005</v>
      </c>
      <c r="AK3445">
        <v>40</v>
      </c>
      <c r="AL3445">
        <v>1</v>
      </c>
      <c r="AM3445">
        <v>0</v>
      </c>
      <c r="AN3445">
        <v>0</v>
      </c>
      <c r="AO3445">
        <v>0</v>
      </c>
      <c r="AP3445">
        <v>0</v>
      </c>
      <c r="AQ3445">
        <v>40</v>
      </c>
      <c r="AR3445">
        <v>0.999999999999999</v>
      </c>
      <c r="AS3445">
        <v>0</v>
      </c>
      <c r="AT3445">
        <v>0</v>
      </c>
      <c r="AU3445">
        <v>0</v>
      </c>
      <c r="AV3445">
        <v>0</v>
      </c>
      <c r="AW3445">
        <v>40</v>
      </c>
      <c r="AX3445">
        <v>0.999999999999999</v>
      </c>
      <c r="AY3445" s="73">
        <v>81.742415252788902</v>
      </c>
      <c r="AZ3445">
        <v>40</v>
      </c>
      <c r="BA3445">
        <v>1</v>
      </c>
      <c r="BB3445">
        <v>38</v>
      </c>
      <c r="BC3445">
        <v>0.91313151235585499</v>
      </c>
      <c r="BD3445">
        <v>2</v>
      </c>
      <c r="BE3445">
        <v>8.6868487644144093E-2</v>
      </c>
      <c r="BF3445">
        <v>82.391166736724998</v>
      </c>
      <c r="BG3445">
        <v>82.798275032958998</v>
      </c>
      <c r="BH3445">
        <v>81.742415252788902</v>
      </c>
      <c r="BI3445">
        <v>80.147485723287005</v>
      </c>
    </row>
    <row r="3446" spans="1:61" x14ac:dyDescent="0.25">
      <c r="A3446" s="10" t="str">
        <f>VLOOKUP(D3446,'Index-Relations'!E:F,2,FALSE)</f>
        <v>ESG</v>
      </c>
      <c r="B3446" t="s">
        <v>3450</v>
      </c>
      <c r="C3446" s="53" t="s">
        <v>2766</v>
      </c>
      <c r="D3446" s="59" t="s">
        <v>3162</v>
      </c>
      <c r="E3446" s="59" t="s">
        <v>6862</v>
      </c>
      <c r="F3446" t="s">
        <v>1418</v>
      </c>
      <c r="G3446" t="s">
        <v>1417</v>
      </c>
      <c r="H3446" t="s">
        <v>1419</v>
      </c>
      <c r="I3446" s="52">
        <v>45446</v>
      </c>
      <c r="J3446" t="s">
        <v>2457</v>
      </c>
      <c r="K3446">
        <v>35</v>
      </c>
      <c r="L3446" s="73">
        <v>83.294416352886003</v>
      </c>
      <c r="M3446">
        <v>35</v>
      </c>
      <c r="N3446">
        <v>1</v>
      </c>
      <c r="O3446" s="73">
        <v>82.984125572564906</v>
      </c>
      <c r="P3446">
        <v>35</v>
      </c>
      <c r="Q3446">
        <v>1</v>
      </c>
      <c r="R3446">
        <v>35</v>
      </c>
      <c r="S3446">
        <v>1</v>
      </c>
      <c r="T3446">
        <v>35.176066821601701</v>
      </c>
      <c r="U3446">
        <v>0.65952738035075198</v>
      </c>
      <c r="V3446">
        <v>28</v>
      </c>
      <c r="W3446">
        <v>2.6017864572097399E-2</v>
      </c>
      <c r="X3446">
        <v>6</v>
      </c>
      <c r="Y3446">
        <v>35</v>
      </c>
      <c r="Z3446">
        <v>1</v>
      </c>
      <c r="AA3446">
        <v>61.450059241666501</v>
      </c>
      <c r="AB3446">
        <v>34</v>
      </c>
      <c r="AC3446">
        <v>0.986826317123629</v>
      </c>
      <c r="AD3446">
        <v>1</v>
      </c>
      <c r="AE3446">
        <v>1.31736828763711E-2</v>
      </c>
      <c r="AF3446">
        <v>0</v>
      </c>
      <c r="AG3446">
        <v>0</v>
      </c>
      <c r="AH3446">
        <v>1.0009145408655801E-2</v>
      </c>
      <c r="AI3446">
        <v>4</v>
      </c>
      <c r="AJ3446" s="73">
        <v>81.959740363744999</v>
      </c>
      <c r="AK3446">
        <v>35</v>
      </c>
      <c r="AL3446">
        <v>1</v>
      </c>
      <c r="AM3446">
        <v>0</v>
      </c>
      <c r="AN3446">
        <v>0</v>
      </c>
      <c r="AO3446">
        <v>0</v>
      </c>
      <c r="AP3446">
        <v>0</v>
      </c>
      <c r="AQ3446">
        <v>35</v>
      </c>
      <c r="AR3446">
        <v>0.999999999999999</v>
      </c>
      <c r="AS3446">
        <v>0</v>
      </c>
      <c r="AT3446">
        <v>0</v>
      </c>
      <c r="AU3446">
        <v>0</v>
      </c>
      <c r="AV3446">
        <v>0</v>
      </c>
      <c r="AW3446">
        <v>35</v>
      </c>
      <c r="AX3446">
        <v>1</v>
      </c>
      <c r="AY3446" s="73">
        <v>81.483437787727993</v>
      </c>
      <c r="AZ3446">
        <v>35</v>
      </c>
      <c r="BA3446">
        <v>1</v>
      </c>
      <c r="BB3446">
        <v>33</v>
      </c>
      <c r="BC3446">
        <v>0.90480685927022997</v>
      </c>
      <c r="BD3446">
        <v>2</v>
      </c>
      <c r="BE3446">
        <v>9.5193140729769199E-2</v>
      </c>
      <c r="BF3446">
        <v>83.294416352886003</v>
      </c>
      <c r="BG3446">
        <v>82.984125572564906</v>
      </c>
      <c r="BH3446">
        <v>81.483437787727993</v>
      </c>
      <c r="BI3446">
        <v>81.959740363744999</v>
      </c>
    </row>
    <row r="3447" spans="1:61" x14ac:dyDescent="0.25">
      <c r="A3447" s="10" t="str">
        <f>VLOOKUP(D3447,'Index-Relations'!E:F,2,FALSE)</f>
        <v>ESG</v>
      </c>
      <c r="B3447" t="s">
        <v>3450</v>
      </c>
      <c r="C3447" s="53" t="s">
        <v>2767</v>
      </c>
      <c r="D3447" s="59" t="s">
        <v>3162</v>
      </c>
      <c r="E3447" s="59" t="s">
        <v>6863</v>
      </c>
      <c r="F3447" t="s">
        <v>1418</v>
      </c>
      <c r="G3447" t="s">
        <v>1417</v>
      </c>
      <c r="H3447" t="s">
        <v>1419</v>
      </c>
      <c r="I3447" s="52">
        <v>45414</v>
      </c>
      <c r="J3447" t="s">
        <v>2457</v>
      </c>
      <c r="K3447">
        <v>36</v>
      </c>
      <c r="L3447" s="73">
        <v>83.358022563590893</v>
      </c>
      <c r="M3447">
        <v>36</v>
      </c>
      <c r="N3447">
        <v>1</v>
      </c>
      <c r="O3447" s="73">
        <v>83.135740843388007</v>
      </c>
      <c r="P3447">
        <v>36</v>
      </c>
      <c r="Q3447">
        <v>1</v>
      </c>
      <c r="R3447">
        <v>36</v>
      </c>
      <c r="S3447">
        <v>1</v>
      </c>
      <c r="T3447">
        <v>35.485780053088398</v>
      </c>
      <c r="U3447">
        <v>0.65366536810248599</v>
      </c>
      <c r="V3447">
        <v>29</v>
      </c>
      <c r="W3447">
        <v>2.57957203199926E-2</v>
      </c>
      <c r="X3447">
        <v>6</v>
      </c>
      <c r="Y3447">
        <v>36</v>
      </c>
      <c r="Z3447">
        <v>1</v>
      </c>
      <c r="AA3447">
        <v>62.786697230076498</v>
      </c>
      <c r="AB3447">
        <v>35</v>
      </c>
      <c r="AC3447">
        <v>0.987524499126192</v>
      </c>
      <c r="AD3447">
        <v>1</v>
      </c>
      <c r="AE3447">
        <v>1.24755008738079E-2</v>
      </c>
      <c r="AF3447">
        <v>0</v>
      </c>
      <c r="AG3447">
        <v>0</v>
      </c>
      <c r="AH3447">
        <v>1.15262393353731E-2</v>
      </c>
      <c r="AI3447">
        <v>5</v>
      </c>
      <c r="AJ3447" s="73">
        <v>81.879799207014898</v>
      </c>
      <c r="AK3447">
        <v>36</v>
      </c>
      <c r="AL3447">
        <v>1</v>
      </c>
      <c r="AM3447">
        <v>0</v>
      </c>
      <c r="AN3447">
        <v>0</v>
      </c>
      <c r="AO3447">
        <v>0</v>
      </c>
      <c r="AP3447">
        <v>0</v>
      </c>
      <c r="AQ3447">
        <v>36</v>
      </c>
      <c r="AR3447">
        <v>1</v>
      </c>
      <c r="AS3447">
        <v>0</v>
      </c>
      <c r="AT3447">
        <v>0</v>
      </c>
      <c r="AU3447">
        <v>0</v>
      </c>
      <c r="AV3447">
        <v>0</v>
      </c>
      <c r="AW3447">
        <v>36</v>
      </c>
      <c r="AX3447">
        <v>1</v>
      </c>
      <c r="AY3447" s="73">
        <v>81.672003939470997</v>
      </c>
      <c r="AZ3447">
        <v>36</v>
      </c>
      <c r="BA3447">
        <v>1</v>
      </c>
      <c r="BB3447">
        <v>33</v>
      </c>
      <c r="BC3447">
        <v>0.89750695195615604</v>
      </c>
      <c r="BD3447">
        <v>3</v>
      </c>
      <c r="BE3447">
        <v>0.102493048043843</v>
      </c>
      <c r="BF3447">
        <v>83.358022563590893</v>
      </c>
      <c r="BG3447">
        <v>83.135740843388007</v>
      </c>
      <c r="BH3447">
        <v>81.672003939470997</v>
      </c>
      <c r="BI3447">
        <v>81.879799207014898</v>
      </c>
    </row>
    <row r="3448" spans="1:61" x14ac:dyDescent="0.25">
      <c r="A3448" s="10" t="str">
        <f>VLOOKUP(D3448,'Index-Relations'!E:F,2,FALSE)</f>
        <v>ESG</v>
      </c>
      <c r="B3448" t="s">
        <v>3450</v>
      </c>
      <c r="C3448" s="53" t="s">
        <v>2768</v>
      </c>
      <c r="D3448" s="59" t="s">
        <v>3162</v>
      </c>
      <c r="E3448" s="59" t="s">
        <v>6864</v>
      </c>
      <c r="F3448" t="s">
        <v>1418</v>
      </c>
      <c r="G3448" t="s">
        <v>1417</v>
      </c>
      <c r="H3448" t="s">
        <v>1419</v>
      </c>
      <c r="I3448" s="52">
        <v>45384</v>
      </c>
      <c r="J3448" t="s">
        <v>2457</v>
      </c>
      <c r="K3448">
        <v>36</v>
      </c>
      <c r="L3448">
        <v>88.921370494578397</v>
      </c>
      <c r="M3448">
        <v>36</v>
      </c>
      <c r="N3448">
        <v>1</v>
      </c>
      <c r="O3448">
        <v>87.758912816059393</v>
      </c>
      <c r="P3448">
        <v>36</v>
      </c>
      <c r="Q3448">
        <v>1</v>
      </c>
      <c r="R3448">
        <v>36</v>
      </c>
      <c r="S3448">
        <v>0.999999999999999</v>
      </c>
      <c r="T3448">
        <v>35.066967373036597</v>
      </c>
      <c r="U3448">
        <v>0.65067657230168097</v>
      </c>
      <c r="V3448">
        <v>29</v>
      </c>
      <c r="W3448">
        <v>2.5592668421826E-2</v>
      </c>
      <c r="X3448">
        <v>6</v>
      </c>
      <c r="Y3448">
        <v>36</v>
      </c>
      <c r="Z3448">
        <v>0.999999999999999</v>
      </c>
      <c r="AA3448">
        <v>60.952108355289397</v>
      </c>
      <c r="AB3448">
        <v>35</v>
      </c>
      <c r="AC3448">
        <v>0.98688700309913302</v>
      </c>
      <c r="AD3448">
        <v>1</v>
      </c>
      <c r="AE3448">
        <v>1.31129969008661E-2</v>
      </c>
      <c r="AF3448">
        <v>0</v>
      </c>
      <c r="AG3448">
        <v>0</v>
      </c>
      <c r="AH3448">
        <v>1.09875020975499E-2</v>
      </c>
      <c r="AI3448">
        <v>5</v>
      </c>
      <c r="AJ3448">
        <v>88.217863629408996</v>
      </c>
      <c r="AK3448">
        <v>36</v>
      </c>
      <c r="AL3448">
        <v>1</v>
      </c>
      <c r="AM3448">
        <v>0</v>
      </c>
      <c r="AN3448">
        <v>0</v>
      </c>
      <c r="AO3448">
        <v>0</v>
      </c>
      <c r="AP3448">
        <v>0</v>
      </c>
      <c r="AQ3448">
        <v>36</v>
      </c>
      <c r="AR3448">
        <v>1</v>
      </c>
      <c r="AS3448">
        <v>0</v>
      </c>
      <c r="AT3448">
        <v>0</v>
      </c>
      <c r="AU3448">
        <v>0</v>
      </c>
      <c r="AV3448">
        <v>0</v>
      </c>
      <c r="AW3448">
        <v>36</v>
      </c>
      <c r="AX3448">
        <v>1</v>
      </c>
      <c r="AY3448">
        <v>87.748614661265904</v>
      </c>
      <c r="AZ3448">
        <v>36</v>
      </c>
      <c r="BA3448">
        <v>1</v>
      </c>
      <c r="BB3448">
        <v>33</v>
      </c>
      <c r="BC3448">
        <v>0.89794332794910503</v>
      </c>
      <c r="BD3448">
        <v>3</v>
      </c>
      <c r="BE3448">
        <v>0.102056672050894</v>
      </c>
      <c r="BF3448">
        <v>83.360700358198002</v>
      </c>
      <c r="BG3448">
        <v>83.117700538448901</v>
      </c>
      <c r="BH3448">
        <v>81.783448296283893</v>
      </c>
      <c r="BI3448">
        <v>81.871300763842896</v>
      </c>
    </row>
    <row r="3449" spans="1:61" x14ac:dyDescent="0.25">
      <c r="A3449" s="10" t="str">
        <f>VLOOKUP(D3449,'Index-Relations'!E:F,2,FALSE)</f>
        <v>ESG</v>
      </c>
      <c r="B3449" t="s">
        <v>3450</v>
      </c>
      <c r="C3449" s="53" t="s">
        <v>2769</v>
      </c>
      <c r="D3449" s="59" t="s">
        <v>3162</v>
      </c>
      <c r="E3449" s="59" t="s">
        <v>6865</v>
      </c>
      <c r="F3449" t="s">
        <v>1418</v>
      </c>
      <c r="G3449" t="s">
        <v>1417</v>
      </c>
      <c r="H3449" t="s">
        <v>1419</v>
      </c>
      <c r="I3449" s="52">
        <v>45352</v>
      </c>
      <c r="J3449" t="s">
        <v>2457</v>
      </c>
      <c r="K3449">
        <v>36</v>
      </c>
      <c r="L3449">
        <v>89.037626796698305</v>
      </c>
      <c r="M3449">
        <v>36</v>
      </c>
      <c r="N3449">
        <v>1</v>
      </c>
      <c r="O3449">
        <v>87.898342296621806</v>
      </c>
      <c r="P3449">
        <v>36</v>
      </c>
      <c r="Q3449">
        <v>1</v>
      </c>
      <c r="R3449">
        <v>36</v>
      </c>
      <c r="S3449">
        <v>1</v>
      </c>
      <c r="T3449">
        <v>35.062590208474298</v>
      </c>
      <c r="U3449">
        <v>0.59020612800904504</v>
      </c>
      <c r="V3449">
        <v>29</v>
      </c>
      <c r="W3449">
        <v>2.9477535174097999E-2</v>
      </c>
      <c r="X3449">
        <v>6</v>
      </c>
      <c r="Y3449">
        <v>36</v>
      </c>
      <c r="Z3449">
        <v>1</v>
      </c>
      <c r="AA3449">
        <v>61.106237229858998</v>
      </c>
      <c r="AB3449">
        <v>35</v>
      </c>
      <c r="AC3449">
        <v>0.98785851541118397</v>
      </c>
      <c r="AD3449">
        <v>1</v>
      </c>
      <c r="AE3449">
        <v>1.2141484588815799E-2</v>
      </c>
      <c r="AF3449">
        <v>0</v>
      </c>
      <c r="AG3449">
        <v>8.8469999999999998E-17</v>
      </c>
      <c r="AH3449">
        <v>8.4043054987838692E-3</v>
      </c>
      <c r="AI3449">
        <v>4</v>
      </c>
      <c r="AJ3449">
        <v>88.321459536248199</v>
      </c>
      <c r="AK3449">
        <v>36</v>
      </c>
      <c r="AL3449">
        <v>1</v>
      </c>
      <c r="AM3449">
        <v>0</v>
      </c>
      <c r="AN3449">
        <v>0</v>
      </c>
      <c r="AO3449">
        <v>0</v>
      </c>
      <c r="AP3449">
        <v>0</v>
      </c>
      <c r="AQ3449">
        <v>36</v>
      </c>
      <c r="AR3449">
        <v>0.999999999999999</v>
      </c>
      <c r="AS3449">
        <v>0</v>
      </c>
      <c r="AT3449">
        <v>0</v>
      </c>
      <c r="AU3449">
        <v>0</v>
      </c>
      <c r="AV3449">
        <v>0</v>
      </c>
      <c r="AW3449">
        <v>36</v>
      </c>
      <c r="AX3449">
        <v>1</v>
      </c>
      <c r="AY3449">
        <v>87.830126565863594</v>
      </c>
      <c r="AZ3449">
        <v>36</v>
      </c>
      <c r="BA3449">
        <v>1</v>
      </c>
      <c r="BB3449">
        <v>33</v>
      </c>
      <c r="BC3449">
        <v>0.89840425686931003</v>
      </c>
      <c r="BD3449">
        <v>3</v>
      </c>
      <c r="BE3449">
        <v>0.101595743130689</v>
      </c>
      <c r="BF3449">
        <v>83.499174686911999</v>
      </c>
      <c r="BG3449">
        <v>83.254997912711005</v>
      </c>
      <c r="BH3449">
        <v>81.858353208490996</v>
      </c>
      <c r="BI3449">
        <v>82.025686402318996</v>
      </c>
    </row>
    <row r="3450" spans="1:61" x14ac:dyDescent="0.25">
      <c r="A3450" s="10" t="str">
        <f>VLOOKUP(D3450,'Index-Relations'!E:F,2,FALSE)</f>
        <v>ESG</v>
      </c>
      <c r="B3450" t="s">
        <v>3450</v>
      </c>
      <c r="C3450" s="53" t="s">
        <v>2770</v>
      </c>
      <c r="D3450" s="59" t="s">
        <v>3162</v>
      </c>
      <c r="E3450" s="59" t="s">
        <v>6866</v>
      </c>
      <c r="F3450" t="s">
        <v>1418</v>
      </c>
      <c r="G3450" t="s">
        <v>1417</v>
      </c>
      <c r="H3450" t="s">
        <v>1419</v>
      </c>
      <c r="I3450" s="52">
        <v>45323</v>
      </c>
      <c r="J3450" t="s">
        <v>2457</v>
      </c>
      <c r="K3450">
        <v>37</v>
      </c>
      <c r="L3450">
        <v>89.438878145988099</v>
      </c>
      <c r="M3450">
        <v>37</v>
      </c>
      <c r="N3450">
        <v>1</v>
      </c>
      <c r="O3450">
        <v>87.927240373783206</v>
      </c>
      <c r="P3450">
        <v>37</v>
      </c>
      <c r="Q3450">
        <v>1</v>
      </c>
      <c r="R3450">
        <v>37</v>
      </c>
      <c r="S3450">
        <v>0.999999999999999</v>
      </c>
      <c r="T3450">
        <v>36.492171839239496</v>
      </c>
      <c r="U3450">
        <v>0.58827236964739105</v>
      </c>
      <c r="V3450">
        <v>30</v>
      </c>
      <c r="W3450">
        <v>2.9815637022597499E-2</v>
      </c>
      <c r="X3450">
        <v>6</v>
      </c>
      <c r="Y3450">
        <v>37</v>
      </c>
      <c r="Z3450">
        <v>1</v>
      </c>
      <c r="AA3450">
        <v>62.073206051148802</v>
      </c>
      <c r="AB3450">
        <v>36</v>
      </c>
      <c r="AC3450">
        <v>0.986848314719736</v>
      </c>
      <c r="AD3450">
        <v>1</v>
      </c>
      <c r="AE3450">
        <v>1.31516852802632E-2</v>
      </c>
      <c r="AF3450">
        <v>0</v>
      </c>
      <c r="AG3450">
        <v>4.1629999999999998E-17</v>
      </c>
      <c r="AH3450">
        <v>8.9791647439341898E-3</v>
      </c>
      <c r="AI3450">
        <v>4</v>
      </c>
      <c r="AJ3450">
        <v>88.771502546346696</v>
      </c>
      <c r="AK3450">
        <v>37</v>
      </c>
      <c r="AL3450">
        <v>1</v>
      </c>
      <c r="AM3450">
        <v>0</v>
      </c>
      <c r="AN3450">
        <v>0</v>
      </c>
      <c r="AO3450">
        <v>0</v>
      </c>
      <c r="AP3450">
        <v>0</v>
      </c>
      <c r="AQ3450">
        <v>37</v>
      </c>
      <c r="AR3450">
        <v>1</v>
      </c>
      <c r="AS3450">
        <v>0</v>
      </c>
      <c r="AT3450">
        <v>0</v>
      </c>
      <c r="AU3450">
        <v>0</v>
      </c>
      <c r="AV3450">
        <v>0</v>
      </c>
      <c r="AW3450">
        <v>37</v>
      </c>
      <c r="AX3450">
        <v>1</v>
      </c>
      <c r="AY3450">
        <v>88.480494105214007</v>
      </c>
      <c r="AZ3450">
        <v>37</v>
      </c>
      <c r="BA3450">
        <v>1</v>
      </c>
      <c r="BB3450">
        <v>34</v>
      </c>
      <c r="BC3450">
        <v>0.88488290726270002</v>
      </c>
      <c r="BD3450">
        <v>3</v>
      </c>
      <c r="BE3450">
        <v>0.115117092737299</v>
      </c>
      <c r="BF3450">
        <v>84.101392416270002</v>
      </c>
      <c r="BG3450">
        <v>83.559410102637997</v>
      </c>
      <c r="BH3450">
        <v>82.504851397155903</v>
      </c>
      <c r="BI3450">
        <v>82.658242884600895</v>
      </c>
    </row>
    <row r="3451" spans="1:61" x14ac:dyDescent="0.25">
      <c r="A3451" s="10" t="str">
        <f>VLOOKUP(D3451,'Index-Relations'!E:F,2,FALSE)</f>
        <v>ESG</v>
      </c>
      <c r="B3451" t="s">
        <v>3450</v>
      </c>
      <c r="C3451" s="53" t="s">
        <v>2760</v>
      </c>
      <c r="D3451" s="59" t="s">
        <v>3163</v>
      </c>
      <c r="E3451" s="59" t="s">
        <v>6867</v>
      </c>
      <c r="F3451" t="s">
        <v>1423</v>
      </c>
      <c r="G3451" t="s">
        <v>1422</v>
      </c>
      <c r="H3451" t="s">
        <v>1424</v>
      </c>
      <c r="I3451" s="52">
        <v>45659</v>
      </c>
      <c r="J3451" t="s">
        <v>2457</v>
      </c>
      <c r="K3451">
        <v>40</v>
      </c>
      <c r="L3451" s="73">
        <v>82.37663751337</v>
      </c>
      <c r="M3451">
        <v>40</v>
      </c>
      <c r="N3451">
        <v>1</v>
      </c>
      <c r="O3451" s="73">
        <v>83.209339605836902</v>
      </c>
      <c r="P3451">
        <v>40</v>
      </c>
      <c r="Q3451">
        <v>1</v>
      </c>
      <c r="R3451">
        <v>40</v>
      </c>
      <c r="S3451">
        <v>0.999999999999999</v>
      </c>
      <c r="T3451">
        <v>34.0160910570293</v>
      </c>
      <c r="U3451">
        <v>0.631298204978328</v>
      </c>
      <c r="V3451">
        <v>30</v>
      </c>
      <c r="W3451">
        <v>2.35471150848056E-2</v>
      </c>
      <c r="X3451">
        <v>7</v>
      </c>
      <c r="Y3451">
        <v>40</v>
      </c>
      <c r="Z3451">
        <v>1</v>
      </c>
      <c r="AA3451">
        <v>60.369368135382402</v>
      </c>
      <c r="AB3451">
        <v>39</v>
      </c>
      <c r="AC3451">
        <v>0.98997969681642195</v>
      </c>
      <c r="AD3451">
        <v>1</v>
      </c>
      <c r="AE3451">
        <v>1.00203031835772E-2</v>
      </c>
      <c r="AF3451">
        <v>0</v>
      </c>
      <c r="AG3451">
        <v>1.9948999999999999E-16</v>
      </c>
      <c r="AH3451">
        <v>9.1347836397713007E-3</v>
      </c>
      <c r="AI3451">
        <v>5</v>
      </c>
      <c r="AJ3451" s="73">
        <v>79.946972321335906</v>
      </c>
      <c r="AK3451">
        <v>40</v>
      </c>
      <c r="AL3451">
        <v>1</v>
      </c>
      <c r="AM3451">
        <v>0</v>
      </c>
      <c r="AN3451">
        <v>0</v>
      </c>
      <c r="AO3451">
        <v>0</v>
      </c>
      <c r="AP3451">
        <v>0</v>
      </c>
      <c r="AQ3451">
        <v>40</v>
      </c>
      <c r="AR3451">
        <v>0.999999999999999</v>
      </c>
      <c r="AS3451">
        <v>0</v>
      </c>
      <c r="AT3451">
        <v>0</v>
      </c>
      <c r="AU3451">
        <v>0</v>
      </c>
      <c r="AV3451">
        <v>0</v>
      </c>
      <c r="AW3451">
        <v>40</v>
      </c>
      <c r="AX3451">
        <v>0.999999999999999</v>
      </c>
      <c r="AY3451" s="73">
        <v>81.654697728887001</v>
      </c>
      <c r="AZ3451">
        <v>40</v>
      </c>
      <c r="BA3451">
        <v>1</v>
      </c>
      <c r="BB3451">
        <v>38</v>
      </c>
      <c r="BC3451">
        <v>0.91136739717825699</v>
      </c>
      <c r="BD3451">
        <v>2</v>
      </c>
      <c r="BE3451">
        <v>8.8632602821742901E-2</v>
      </c>
      <c r="BF3451">
        <v>82.37663751337</v>
      </c>
      <c r="BG3451">
        <v>83.209339605836902</v>
      </c>
      <c r="BH3451">
        <v>81.654697728887001</v>
      </c>
      <c r="BI3451">
        <v>79.946972321335906</v>
      </c>
    </row>
    <row r="3452" spans="1:61" x14ac:dyDescent="0.25">
      <c r="A3452" s="10" t="str">
        <f>VLOOKUP(D3452,'Index-Relations'!E:F,2,FALSE)</f>
        <v>ESG</v>
      </c>
      <c r="B3452" t="s">
        <v>3450</v>
      </c>
      <c r="C3452" s="53" t="s">
        <v>2761</v>
      </c>
      <c r="D3452" s="59" t="s">
        <v>3163</v>
      </c>
      <c r="E3452" s="59" t="s">
        <v>6868</v>
      </c>
      <c r="F3452" t="s">
        <v>1423</v>
      </c>
      <c r="G3452" t="s">
        <v>1422</v>
      </c>
      <c r="H3452" t="s">
        <v>1424</v>
      </c>
      <c r="I3452" s="52">
        <v>45628</v>
      </c>
      <c r="J3452" t="s">
        <v>2457</v>
      </c>
      <c r="K3452">
        <v>40</v>
      </c>
      <c r="L3452" s="73">
        <v>82.584722554351998</v>
      </c>
      <c r="M3452">
        <v>40</v>
      </c>
      <c r="N3452">
        <v>1</v>
      </c>
      <c r="O3452" s="73">
        <v>83.199211139926007</v>
      </c>
      <c r="P3452">
        <v>40</v>
      </c>
      <c r="Q3452">
        <v>1</v>
      </c>
      <c r="R3452">
        <v>40</v>
      </c>
      <c r="S3452">
        <v>1</v>
      </c>
      <c r="T3452">
        <v>34.3442043781601</v>
      </c>
      <c r="U3452">
        <v>0.65085736293639496</v>
      </c>
      <c r="V3452">
        <v>30</v>
      </c>
      <c r="W3452">
        <v>2.46777458744393E-2</v>
      </c>
      <c r="X3452">
        <v>7</v>
      </c>
      <c r="Y3452">
        <v>40</v>
      </c>
      <c r="Z3452">
        <v>0.999999999999999</v>
      </c>
      <c r="AA3452">
        <v>61.817926345878398</v>
      </c>
      <c r="AB3452">
        <v>39</v>
      </c>
      <c r="AC3452">
        <v>0.99031042931171798</v>
      </c>
      <c r="AD3452">
        <v>1</v>
      </c>
      <c r="AE3452">
        <v>9.6895706882812703E-3</v>
      </c>
      <c r="AF3452">
        <v>0</v>
      </c>
      <c r="AG3452">
        <v>0</v>
      </c>
      <c r="AH3452">
        <v>1.06754562127568E-2</v>
      </c>
      <c r="AI3452">
        <v>5</v>
      </c>
      <c r="AJ3452" s="73">
        <v>80.239048070136903</v>
      </c>
      <c r="AK3452">
        <v>40</v>
      </c>
      <c r="AL3452">
        <v>1</v>
      </c>
      <c r="AM3452">
        <v>0</v>
      </c>
      <c r="AN3452">
        <v>0</v>
      </c>
      <c r="AO3452">
        <v>0</v>
      </c>
      <c r="AP3452">
        <v>0</v>
      </c>
      <c r="AQ3452">
        <v>40</v>
      </c>
      <c r="AR3452">
        <v>0.999999999999999</v>
      </c>
      <c r="AS3452">
        <v>0</v>
      </c>
      <c r="AT3452">
        <v>0</v>
      </c>
      <c r="AU3452">
        <v>0</v>
      </c>
      <c r="AV3452">
        <v>0</v>
      </c>
      <c r="AW3452">
        <v>40</v>
      </c>
      <c r="AX3452">
        <v>1</v>
      </c>
      <c r="AY3452" s="73">
        <v>82.0033837889019</v>
      </c>
      <c r="AZ3452">
        <v>40</v>
      </c>
      <c r="BA3452">
        <v>1</v>
      </c>
      <c r="BB3452">
        <v>38</v>
      </c>
      <c r="BC3452">
        <v>0.91460662653748204</v>
      </c>
      <c r="BD3452">
        <v>2</v>
      </c>
      <c r="BE3452">
        <v>8.5393373462517005E-2</v>
      </c>
      <c r="BF3452">
        <v>82.584722554351998</v>
      </c>
      <c r="BG3452">
        <v>83.199211139926007</v>
      </c>
      <c r="BH3452">
        <v>82.0033837889019</v>
      </c>
      <c r="BI3452">
        <v>80.239048070136903</v>
      </c>
    </row>
    <row r="3453" spans="1:61" x14ac:dyDescent="0.25">
      <c r="A3453" s="10" t="str">
        <f>VLOOKUP(D3453,'Index-Relations'!E:F,2,FALSE)</f>
        <v>ESG</v>
      </c>
      <c r="B3453" t="s">
        <v>3450</v>
      </c>
      <c r="C3453" s="53" t="s">
        <v>2762</v>
      </c>
      <c r="D3453" s="59" t="s">
        <v>3163</v>
      </c>
      <c r="E3453" s="59" t="s">
        <v>6869</v>
      </c>
      <c r="F3453" t="s">
        <v>1423</v>
      </c>
      <c r="G3453" t="s">
        <v>1422</v>
      </c>
      <c r="H3453" t="s">
        <v>1424</v>
      </c>
      <c r="I3453" s="52">
        <v>45597</v>
      </c>
      <c r="J3453" t="s">
        <v>2457</v>
      </c>
      <c r="K3453">
        <v>40</v>
      </c>
      <c r="L3453" s="73">
        <v>82.380527945583907</v>
      </c>
      <c r="M3453">
        <v>40</v>
      </c>
      <c r="N3453">
        <v>1</v>
      </c>
      <c r="O3453" s="73">
        <v>83.006096236127902</v>
      </c>
      <c r="P3453">
        <v>40</v>
      </c>
      <c r="Q3453">
        <v>1</v>
      </c>
      <c r="R3453">
        <v>40</v>
      </c>
      <c r="S3453">
        <v>1</v>
      </c>
      <c r="T3453">
        <v>34.846149206492598</v>
      </c>
      <c r="U3453">
        <v>0.66450791934509801</v>
      </c>
      <c r="V3453">
        <v>30</v>
      </c>
      <c r="W3453">
        <v>2.3733117466263401E-2</v>
      </c>
      <c r="X3453">
        <v>7</v>
      </c>
      <c r="Y3453">
        <v>40</v>
      </c>
      <c r="Z3453">
        <v>1</v>
      </c>
      <c r="AA3453">
        <v>69.909053603998402</v>
      </c>
      <c r="AB3453">
        <v>39</v>
      </c>
      <c r="AC3453">
        <v>0.98996794713151504</v>
      </c>
      <c r="AD3453">
        <v>1</v>
      </c>
      <c r="AE3453">
        <v>1.00320528684841E-2</v>
      </c>
      <c r="AF3453">
        <v>0</v>
      </c>
      <c r="AG3453">
        <v>0</v>
      </c>
      <c r="AH3453">
        <v>9.5886127759870696E-3</v>
      </c>
      <c r="AI3453">
        <v>5</v>
      </c>
      <c r="AJ3453" s="73">
        <v>80.054247276339893</v>
      </c>
      <c r="AK3453">
        <v>40</v>
      </c>
      <c r="AL3453">
        <v>1</v>
      </c>
      <c r="AM3453">
        <v>0</v>
      </c>
      <c r="AN3453">
        <v>0</v>
      </c>
      <c r="AO3453">
        <v>0</v>
      </c>
      <c r="AP3453">
        <v>0</v>
      </c>
      <c r="AQ3453">
        <v>40</v>
      </c>
      <c r="AR3453">
        <v>1</v>
      </c>
      <c r="AS3453">
        <v>0</v>
      </c>
      <c r="AT3453">
        <v>0</v>
      </c>
      <c r="AU3453">
        <v>0</v>
      </c>
      <c r="AV3453">
        <v>0</v>
      </c>
      <c r="AW3453">
        <v>40</v>
      </c>
      <c r="AX3453">
        <v>1</v>
      </c>
      <c r="AY3453" s="73">
        <v>81.767021814483996</v>
      </c>
      <c r="AZ3453">
        <v>40</v>
      </c>
      <c r="BA3453">
        <v>1</v>
      </c>
      <c r="BB3453">
        <v>38</v>
      </c>
      <c r="BC3453">
        <v>0.90926918176981997</v>
      </c>
      <c r="BD3453">
        <v>2</v>
      </c>
      <c r="BE3453">
        <v>9.0730818230179103E-2</v>
      </c>
      <c r="BF3453">
        <v>82.380527945583907</v>
      </c>
      <c r="BG3453">
        <v>83.006096236127902</v>
      </c>
      <c r="BH3453">
        <v>81.767021814483996</v>
      </c>
      <c r="BI3453">
        <v>80.054247276339893</v>
      </c>
    </row>
    <row r="3454" spans="1:61" x14ac:dyDescent="0.25">
      <c r="A3454" s="10" t="str">
        <f>VLOOKUP(D3454,'Index-Relations'!E:F,2,FALSE)</f>
        <v>ESG</v>
      </c>
      <c r="B3454" t="s">
        <v>3450</v>
      </c>
      <c r="C3454" s="53" t="s">
        <v>2763</v>
      </c>
      <c r="D3454" s="59" t="s">
        <v>3163</v>
      </c>
      <c r="E3454" s="59" t="s">
        <v>6870</v>
      </c>
      <c r="F3454" t="s">
        <v>1423</v>
      </c>
      <c r="G3454" t="s">
        <v>1422</v>
      </c>
      <c r="H3454" t="s">
        <v>1424</v>
      </c>
      <c r="I3454" s="52">
        <v>45566</v>
      </c>
      <c r="J3454" t="s">
        <v>2457</v>
      </c>
      <c r="K3454">
        <v>40</v>
      </c>
      <c r="L3454" s="73">
        <v>82.275617887500005</v>
      </c>
      <c r="M3454">
        <v>40</v>
      </c>
      <c r="N3454">
        <v>1</v>
      </c>
      <c r="O3454" s="73">
        <v>82.922314999332002</v>
      </c>
      <c r="P3454">
        <v>40</v>
      </c>
      <c r="Q3454">
        <v>1</v>
      </c>
      <c r="R3454">
        <v>40</v>
      </c>
      <c r="S3454">
        <v>1</v>
      </c>
      <c r="T3454">
        <v>35.139910362069699</v>
      </c>
      <c r="U3454">
        <v>0.66908746933920704</v>
      </c>
      <c r="V3454">
        <v>30</v>
      </c>
      <c r="W3454">
        <v>2.3697215786925799E-2</v>
      </c>
      <c r="X3454">
        <v>7</v>
      </c>
      <c r="Y3454">
        <v>40</v>
      </c>
      <c r="Z3454">
        <v>1</v>
      </c>
      <c r="AA3454">
        <v>70.186199147231093</v>
      </c>
      <c r="AB3454">
        <v>39</v>
      </c>
      <c r="AC3454">
        <v>0.98929210448412097</v>
      </c>
      <c r="AD3454">
        <v>1</v>
      </c>
      <c r="AE3454">
        <v>1.07078955158783E-2</v>
      </c>
      <c r="AF3454">
        <v>0</v>
      </c>
      <c r="AG3454">
        <v>0</v>
      </c>
      <c r="AH3454">
        <v>9.7293230014267006E-3</v>
      </c>
      <c r="AI3454">
        <v>5</v>
      </c>
      <c r="AJ3454" s="73">
        <v>79.891612790221899</v>
      </c>
      <c r="AK3454">
        <v>40</v>
      </c>
      <c r="AL3454">
        <v>1</v>
      </c>
      <c r="AM3454">
        <v>0</v>
      </c>
      <c r="AN3454">
        <v>0</v>
      </c>
      <c r="AO3454">
        <v>0</v>
      </c>
      <c r="AP3454">
        <v>0</v>
      </c>
      <c r="AQ3454">
        <v>40</v>
      </c>
      <c r="AR3454">
        <v>0.999999999999999</v>
      </c>
      <c r="AS3454">
        <v>0</v>
      </c>
      <c r="AT3454">
        <v>0</v>
      </c>
      <c r="AU3454">
        <v>0</v>
      </c>
      <c r="AV3454">
        <v>0</v>
      </c>
      <c r="AW3454">
        <v>40</v>
      </c>
      <c r="AX3454">
        <v>1</v>
      </c>
      <c r="AY3454" s="73">
        <v>81.668719488003902</v>
      </c>
      <c r="AZ3454">
        <v>40</v>
      </c>
      <c r="BA3454">
        <v>1</v>
      </c>
      <c r="BB3454">
        <v>38</v>
      </c>
      <c r="BC3454">
        <v>0.91065323109749297</v>
      </c>
      <c r="BD3454">
        <v>2</v>
      </c>
      <c r="BE3454">
        <v>8.9346768902506896E-2</v>
      </c>
      <c r="BF3454">
        <v>82.275617887500005</v>
      </c>
      <c r="BG3454">
        <v>82.922314999332002</v>
      </c>
      <c r="BH3454">
        <v>81.668719488003902</v>
      </c>
      <c r="BI3454">
        <v>79.891612790221899</v>
      </c>
    </row>
    <row r="3455" spans="1:61" x14ac:dyDescent="0.25">
      <c r="A3455" s="10" t="str">
        <f>VLOOKUP(D3455,'Index-Relations'!E:F,2,FALSE)</f>
        <v>ESG</v>
      </c>
      <c r="B3455" t="s">
        <v>3450</v>
      </c>
      <c r="C3455" s="53" t="s">
        <v>2764</v>
      </c>
      <c r="D3455" s="59" t="s">
        <v>3163</v>
      </c>
      <c r="E3455" s="59" t="s">
        <v>6871</v>
      </c>
      <c r="F3455" t="s">
        <v>1423</v>
      </c>
      <c r="G3455" t="s">
        <v>1422</v>
      </c>
      <c r="H3455" t="s">
        <v>1424</v>
      </c>
      <c r="I3455" s="52">
        <v>45537</v>
      </c>
      <c r="J3455" t="s">
        <v>2457</v>
      </c>
      <c r="K3455">
        <v>40</v>
      </c>
      <c r="L3455" s="73">
        <v>81.864806851642996</v>
      </c>
      <c r="M3455">
        <v>40</v>
      </c>
      <c r="N3455">
        <v>1</v>
      </c>
      <c r="O3455" s="73">
        <v>82.973464780675997</v>
      </c>
      <c r="P3455">
        <v>40</v>
      </c>
      <c r="Q3455">
        <v>1</v>
      </c>
      <c r="R3455">
        <v>40</v>
      </c>
      <c r="S3455">
        <v>1</v>
      </c>
      <c r="T3455">
        <v>35.948356084776201</v>
      </c>
      <c r="U3455">
        <v>0.68772093635405696</v>
      </c>
      <c r="V3455">
        <v>30</v>
      </c>
      <c r="W3455">
        <v>2.1791213204348799E-2</v>
      </c>
      <c r="X3455">
        <v>7</v>
      </c>
      <c r="Y3455">
        <v>40</v>
      </c>
      <c r="Z3455">
        <v>0.999999999999999</v>
      </c>
      <c r="AA3455">
        <v>80.147802795550206</v>
      </c>
      <c r="AB3455">
        <v>40</v>
      </c>
      <c r="AC3455">
        <v>1.0075745060102801</v>
      </c>
      <c r="AD3455">
        <v>1</v>
      </c>
      <c r="AE3455">
        <v>1.0664701710935399E-2</v>
      </c>
      <c r="AF3455">
        <v>-1</v>
      </c>
      <c r="AG3455">
        <v>0</v>
      </c>
      <c r="AH3455">
        <v>1.2098845343834101E-2</v>
      </c>
      <c r="AI3455">
        <v>5</v>
      </c>
      <c r="AJ3455" s="73">
        <v>79.559338560647902</v>
      </c>
      <c r="AK3455">
        <v>40</v>
      </c>
      <c r="AL3455">
        <v>1</v>
      </c>
      <c r="AM3455">
        <v>0</v>
      </c>
      <c r="AN3455">
        <v>0</v>
      </c>
      <c r="AO3455">
        <v>0</v>
      </c>
      <c r="AP3455">
        <v>0</v>
      </c>
      <c r="AQ3455">
        <v>40</v>
      </c>
      <c r="AR3455">
        <v>0.999999999999999</v>
      </c>
      <c r="AS3455">
        <v>0</v>
      </c>
      <c r="AT3455">
        <v>0</v>
      </c>
      <c r="AU3455">
        <v>0</v>
      </c>
      <c r="AV3455">
        <v>0</v>
      </c>
      <c r="AW3455">
        <v>40</v>
      </c>
      <c r="AX3455">
        <v>0.999999999999999</v>
      </c>
      <c r="AY3455" s="73">
        <v>80.779665812288002</v>
      </c>
      <c r="AZ3455">
        <v>40</v>
      </c>
      <c r="BA3455">
        <v>1</v>
      </c>
      <c r="BB3455">
        <v>38</v>
      </c>
      <c r="BC3455">
        <v>0.91210304979231605</v>
      </c>
      <c r="BD3455">
        <v>2</v>
      </c>
      <c r="BE3455">
        <v>8.7896950207683802E-2</v>
      </c>
      <c r="BF3455">
        <v>81.864806851642996</v>
      </c>
      <c r="BG3455">
        <v>82.973464780675997</v>
      </c>
      <c r="BH3455">
        <v>80.779665812288002</v>
      </c>
      <c r="BI3455">
        <v>79.559338560647902</v>
      </c>
    </row>
    <row r="3456" spans="1:61" x14ac:dyDescent="0.25">
      <c r="A3456" s="10" t="str">
        <f>VLOOKUP(D3456,'Index-Relations'!E:F,2,FALSE)</f>
        <v>ESG</v>
      </c>
      <c r="B3456" t="s">
        <v>3450</v>
      </c>
      <c r="C3456" s="53" t="s">
        <v>3350</v>
      </c>
      <c r="D3456" s="59" t="s">
        <v>3163</v>
      </c>
      <c r="E3456" s="59" t="s">
        <v>6872</v>
      </c>
      <c r="F3456" t="s">
        <v>1423</v>
      </c>
      <c r="G3456" t="s">
        <v>1422</v>
      </c>
      <c r="H3456" t="s">
        <v>1424</v>
      </c>
      <c r="I3456" s="52">
        <v>45505</v>
      </c>
      <c r="J3456" t="s">
        <v>2457</v>
      </c>
      <c r="K3456">
        <v>40</v>
      </c>
      <c r="L3456" s="73">
        <v>81.844543461423996</v>
      </c>
      <c r="M3456">
        <v>40</v>
      </c>
      <c r="N3456">
        <v>1</v>
      </c>
      <c r="O3456" s="73">
        <v>82.847982742776907</v>
      </c>
      <c r="P3456">
        <v>40</v>
      </c>
      <c r="Q3456">
        <v>1</v>
      </c>
      <c r="R3456">
        <v>40</v>
      </c>
      <c r="S3456">
        <v>0.999999999999999</v>
      </c>
      <c r="T3456">
        <v>36.232770925001198</v>
      </c>
      <c r="U3456">
        <v>0.670431442215767</v>
      </c>
      <c r="V3456">
        <v>30</v>
      </c>
      <c r="W3456">
        <v>2.1601654360202002E-2</v>
      </c>
      <c r="X3456">
        <v>7</v>
      </c>
      <c r="Y3456">
        <v>40</v>
      </c>
      <c r="Z3456">
        <v>1</v>
      </c>
      <c r="AA3456">
        <v>81.568311314411403</v>
      </c>
      <c r="AB3456">
        <v>39</v>
      </c>
      <c r="AC3456">
        <v>0.98873295540471096</v>
      </c>
      <c r="AD3456">
        <v>1</v>
      </c>
      <c r="AE3456">
        <v>1.1267044595289001E-2</v>
      </c>
      <c r="AF3456">
        <v>0</v>
      </c>
      <c r="AG3456">
        <v>0</v>
      </c>
      <c r="AH3456">
        <v>1.1812575666505299E-2</v>
      </c>
      <c r="AI3456">
        <v>5</v>
      </c>
      <c r="AJ3456" s="73">
        <v>79.604935741250003</v>
      </c>
      <c r="AK3456">
        <v>40</v>
      </c>
      <c r="AL3456">
        <v>1</v>
      </c>
      <c r="AM3456">
        <v>0</v>
      </c>
      <c r="AN3456">
        <v>0</v>
      </c>
      <c r="AO3456">
        <v>0</v>
      </c>
      <c r="AP3456">
        <v>0</v>
      </c>
      <c r="AQ3456">
        <v>40</v>
      </c>
      <c r="AR3456">
        <v>1</v>
      </c>
      <c r="AS3456">
        <v>0</v>
      </c>
      <c r="AT3456">
        <v>0</v>
      </c>
      <c r="AU3456">
        <v>0</v>
      </c>
      <c r="AV3456">
        <v>0</v>
      </c>
      <c r="AW3456">
        <v>40</v>
      </c>
      <c r="AX3456">
        <v>0.999999999999999</v>
      </c>
      <c r="AY3456" s="73">
        <v>80.704544785664993</v>
      </c>
      <c r="AZ3456">
        <v>40</v>
      </c>
      <c r="BA3456">
        <v>1</v>
      </c>
      <c r="BB3456">
        <v>38</v>
      </c>
      <c r="BC3456">
        <v>0.90552877427563705</v>
      </c>
      <c r="BD3456">
        <v>2</v>
      </c>
      <c r="BE3456">
        <v>9.4471225724362007E-2</v>
      </c>
      <c r="BF3456">
        <v>81.844543461423996</v>
      </c>
      <c r="BG3456">
        <v>82.847982742776907</v>
      </c>
      <c r="BH3456">
        <v>80.704544785664993</v>
      </c>
      <c r="BI3456">
        <v>79.604935741250003</v>
      </c>
    </row>
    <row r="3457" spans="1:61" x14ac:dyDescent="0.25">
      <c r="A3457" s="10" t="str">
        <f>VLOOKUP(D3457,'Index-Relations'!E:F,2,FALSE)</f>
        <v>ESG</v>
      </c>
      <c r="B3457" t="s">
        <v>3450</v>
      </c>
      <c r="C3457" s="53" t="s">
        <v>2765</v>
      </c>
      <c r="D3457" s="59" t="s">
        <v>3163</v>
      </c>
      <c r="E3457" s="59" t="s">
        <v>6873</v>
      </c>
      <c r="F3457" t="s">
        <v>1423</v>
      </c>
      <c r="G3457" t="s">
        <v>1422</v>
      </c>
      <c r="H3457" t="s">
        <v>1424</v>
      </c>
      <c r="I3457" s="52">
        <v>45474</v>
      </c>
      <c r="J3457" t="s">
        <v>2457</v>
      </c>
      <c r="K3457">
        <v>40</v>
      </c>
      <c r="L3457" s="73">
        <v>82.391166736724998</v>
      </c>
      <c r="M3457">
        <v>40</v>
      </c>
      <c r="N3457">
        <v>1</v>
      </c>
      <c r="O3457" s="73">
        <v>82.798275032958998</v>
      </c>
      <c r="P3457">
        <v>40</v>
      </c>
      <c r="Q3457">
        <v>1</v>
      </c>
      <c r="R3457">
        <v>40</v>
      </c>
      <c r="S3457">
        <v>0.999999999999999</v>
      </c>
      <c r="T3457">
        <v>36.080593857409603</v>
      </c>
      <c r="U3457">
        <v>0.657417708606016</v>
      </c>
      <c r="V3457">
        <v>30</v>
      </c>
      <c r="W3457">
        <v>2.1751595751996099E-2</v>
      </c>
      <c r="X3457">
        <v>7</v>
      </c>
      <c r="Y3457">
        <v>40</v>
      </c>
      <c r="Z3457">
        <v>1</v>
      </c>
      <c r="AA3457">
        <v>85.698558346247296</v>
      </c>
      <c r="AB3457">
        <v>39</v>
      </c>
      <c r="AC3457">
        <v>0.98818488364495605</v>
      </c>
      <c r="AD3457">
        <v>1</v>
      </c>
      <c r="AE3457">
        <v>1.1815116355043301E-2</v>
      </c>
      <c r="AF3457">
        <v>0</v>
      </c>
      <c r="AG3457">
        <v>3.1919000000000002E-16</v>
      </c>
      <c r="AH3457">
        <v>1.1475231978754699E-2</v>
      </c>
      <c r="AI3457">
        <v>5</v>
      </c>
      <c r="AJ3457" s="73">
        <v>80.147485723287005</v>
      </c>
      <c r="AK3457">
        <v>40</v>
      </c>
      <c r="AL3457">
        <v>1</v>
      </c>
      <c r="AM3457">
        <v>0</v>
      </c>
      <c r="AN3457">
        <v>0</v>
      </c>
      <c r="AO3457">
        <v>0</v>
      </c>
      <c r="AP3457">
        <v>0</v>
      </c>
      <c r="AQ3457">
        <v>40</v>
      </c>
      <c r="AR3457">
        <v>0.999999999999999</v>
      </c>
      <c r="AS3457">
        <v>0</v>
      </c>
      <c r="AT3457">
        <v>0</v>
      </c>
      <c r="AU3457">
        <v>0</v>
      </c>
      <c r="AV3457">
        <v>0</v>
      </c>
      <c r="AW3457">
        <v>40</v>
      </c>
      <c r="AX3457">
        <v>1</v>
      </c>
      <c r="AY3457" s="73">
        <v>81.742415252788902</v>
      </c>
      <c r="AZ3457">
        <v>40</v>
      </c>
      <c r="BA3457">
        <v>1</v>
      </c>
      <c r="BB3457">
        <v>38</v>
      </c>
      <c r="BC3457">
        <v>0.91313151235585499</v>
      </c>
      <c r="BD3457">
        <v>2</v>
      </c>
      <c r="BE3457">
        <v>8.6868487644144093E-2</v>
      </c>
      <c r="BF3457">
        <v>82.391166736724998</v>
      </c>
      <c r="BG3457">
        <v>82.798275032958998</v>
      </c>
      <c r="BH3457">
        <v>81.742415252788902</v>
      </c>
      <c r="BI3457">
        <v>80.147485723287005</v>
      </c>
    </row>
    <row r="3458" spans="1:61" x14ac:dyDescent="0.25">
      <c r="A3458" s="10" t="str">
        <f>VLOOKUP(D3458,'Index-Relations'!E:F,2,FALSE)</f>
        <v>ESG</v>
      </c>
      <c r="B3458" t="s">
        <v>3450</v>
      </c>
      <c r="C3458" s="53" t="s">
        <v>2766</v>
      </c>
      <c r="D3458" s="59" t="s">
        <v>3163</v>
      </c>
      <c r="E3458" s="59" t="s">
        <v>6874</v>
      </c>
      <c r="F3458" t="s">
        <v>1423</v>
      </c>
      <c r="G3458" t="s">
        <v>1422</v>
      </c>
      <c r="H3458" t="s">
        <v>1424</v>
      </c>
      <c r="I3458" s="52">
        <v>45446</v>
      </c>
      <c r="J3458" t="s">
        <v>2457</v>
      </c>
      <c r="K3458">
        <v>35</v>
      </c>
      <c r="L3458" s="73">
        <v>83.294416352886003</v>
      </c>
      <c r="M3458">
        <v>35</v>
      </c>
      <c r="N3458">
        <v>1</v>
      </c>
      <c r="O3458" s="73">
        <v>82.984125572565006</v>
      </c>
      <c r="P3458">
        <v>35</v>
      </c>
      <c r="Q3458">
        <v>1</v>
      </c>
      <c r="R3458">
        <v>35</v>
      </c>
      <c r="S3458">
        <v>1</v>
      </c>
      <c r="T3458">
        <v>35.176066821601701</v>
      </c>
      <c r="U3458">
        <v>0.65952738035075198</v>
      </c>
      <c r="V3458">
        <v>28</v>
      </c>
      <c r="W3458">
        <v>2.6017864572097399E-2</v>
      </c>
      <c r="X3458">
        <v>6</v>
      </c>
      <c r="Y3458">
        <v>35</v>
      </c>
      <c r="Z3458">
        <v>1</v>
      </c>
      <c r="AA3458">
        <v>61.450059241666501</v>
      </c>
      <c r="AB3458">
        <v>34</v>
      </c>
      <c r="AC3458">
        <v>0.98682631712362801</v>
      </c>
      <c r="AD3458">
        <v>1</v>
      </c>
      <c r="AE3458">
        <v>1.31736828763711E-2</v>
      </c>
      <c r="AF3458">
        <v>0</v>
      </c>
      <c r="AG3458">
        <v>0</v>
      </c>
      <c r="AH3458">
        <v>1.0009145408655801E-2</v>
      </c>
      <c r="AI3458">
        <v>4</v>
      </c>
      <c r="AJ3458" s="73">
        <v>81.959740363744899</v>
      </c>
      <c r="AK3458">
        <v>35</v>
      </c>
      <c r="AL3458">
        <v>1</v>
      </c>
      <c r="AM3458">
        <v>0</v>
      </c>
      <c r="AN3458">
        <v>0</v>
      </c>
      <c r="AO3458">
        <v>0</v>
      </c>
      <c r="AP3458">
        <v>0</v>
      </c>
      <c r="AQ3458">
        <v>35</v>
      </c>
      <c r="AR3458">
        <v>0.999999999999999</v>
      </c>
      <c r="AS3458">
        <v>0</v>
      </c>
      <c r="AT3458">
        <v>0</v>
      </c>
      <c r="AU3458">
        <v>0</v>
      </c>
      <c r="AV3458">
        <v>0</v>
      </c>
      <c r="AW3458">
        <v>35</v>
      </c>
      <c r="AX3458">
        <v>1</v>
      </c>
      <c r="AY3458" s="73">
        <v>81.483437787727993</v>
      </c>
      <c r="AZ3458">
        <v>35</v>
      </c>
      <c r="BA3458">
        <v>1</v>
      </c>
      <c r="BB3458">
        <v>33</v>
      </c>
      <c r="BC3458">
        <v>0.90480685927022997</v>
      </c>
      <c r="BD3458">
        <v>2</v>
      </c>
      <c r="BE3458">
        <v>9.5193140729769199E-2</v>
      </c>
      <c r="BF3458">
        <v>83.294416352886003</v>
      </c>
      <c r="BG3458">
        <v>82.984125572565006</v>
      </c>
      <c r="BH3458">
        <v>81.483437787727993</v>
      </c>
      <c r="BI3458">
        <v>81.959740363744899</v>
      </c>
    </row>
    <row r="3459" spans="1:61" x14ac:dyDescent="0.25">
      <c r="A3459" s="10" t="str">
        <f>VLOOKUP(D3459,'Index-Relations'!E:F,2,FALSE)</f>
        <v>ESG</v>
      </c>
      <c r="B3459" t="s">
        <v>3450</v>
      </c>
      <c r="C3459" s="53" t="s">
        <v>2767</v>
      </c>
      <c r="D3459" s="59" t="s">
        <v>3163</v>
      </c>
      <c r="E3459" s="59" t="s">
        <v>6875</v>
      </c>
      <c r="F3459" t="s">
        <v>1423</v>
      </c>
      <c r="G3459" t="s">
        <v>1422</v>
      </c>
      <c r="H3459" t="s">
        <v>1424</v>
      </c>
      <c r="I3459" s="52">
        <v>45414</v>
      </c>
      <c r="J3459" t="s">
        <v>2457</v>
      </c>
      <c r="K3459">
        <v>36</v>
      </c>
      <c r="L3459" s="73">
        <v>83.358022563591007</v>
      </c>
      <c r="M3459">
        <v>36</v>
      </c>
      <c r="N3459">
        <v>1</v>
      </c>
      <c r="O3459" s="73">
        <v>83.135740843387893</v>
      </c>
      <c r="P3459">
        <v>36</v>
      </c>
      <c r="Q3459">
        <v>1</v>
      </c>
      <c r="R3459">
        <v>36</v>
      </c>
      <c r="S3459">
        <v>1</v>
      </c>
      <c r="T3459">
        <v>35.485780053088398</v>
      </c>
      <c r="U3459">
        <v>0.65366536810248599</v>
      </c>
      <c r="V3459">
        <v>29</v>
      </c>
      <c r="W3459">
        <v>2.57957203199926E-2</v>
      </c>
      <c r="X3459">
        <v>6</v>
      </c>
      <c r="Y3459">
        <v>36</v>
      </c>
      <c r="Z3459">
        <v>1</v>
      </c>
      <c r="AA3459">
        <v>62.786697230076498</v>
      </c>
      <c r="AB3459">
        <v>35</v>
      </c>
      <c r="AC3459">
        <v>0.987524499126192</v>
      </c>
      <c r="AD3459">
        <v>1</v>
      </c>
      <c r="AE3459">
        <v>1.24755008738079E-2</v>
      </c>
      <c r="AF3459">
        <v>0</v>
      </c>
      <c r="AG3459">
        <v>0</v>
      </c>
      <c r="AH3459">
        <v>1.15262393353731E-2</v>
      </c>
      <c r="AI3459">
        <v>5</v>
      </c>
      <c r="AJ3459" s="73">
        <v>81.879799207014997</v>
      </c>
      <c r="AK3459">
        <v>36</v>
      </c>
      <c r="AL3459">
        <v>1</v>
      </c>
      <c r="AM3459">
        <v>0</v>
      </c>
      <c r="AN3459">
        <v>0</v>
      </c>
      <c r="AO3459">
        <v>0</v>
      </c>
      <c r="AP3459">
        <v>0</v>
      </c>
      <c r="AQ3459">
        <v>36</v>
      </c>
      <c r="AR3459">
        <v>1</v>
      </c>
      <c r="AS3459">
        <v>0</v>
      </c>
      <c r="AT3459">
        <v>0</v>
      </c>
      <c r="AU3459">
        <v>0</v>
      </c>
      <c r="AV3459">
        <v>0</v>
      </c>
      <c r="AW3459">
        <v>36</v>
      </c>
      <c r="AX3459">
        <v>1</v>
      </c>
      <c r="AY3459" s="73">
        <v>81.672003939470997</v>
      </c>
      <c r="AZ3459">
        <v>36</v>
      </c>
      <c r="BA3459">
        <v>1</v>
      </c>
      <c r="BB3459">
        <v>33</v>
      </c>
      <c r="BC3459">
        <v>0.89750695195615604</v>
      </c>
      <c r="BD3459">
        <v>3</v>
      </c>
      <c r="BE3459">
        <v>0.102493048043843</v>
      </c>
      <c r="BF3459">
        <v>83.358022563591007</v>
      </c>
      <c r="BG3459">
        <v>83.135740843387893</v>
      </c>
      <c r="BH3459">
        <v>81.672003939470997</v>
      </c>
      <c r="BI3459">
        <v>81.879799207014997</v>
      </c>
    </row>
    <row r="3460" spans="1:61" x14ac:dyDescent="0.25">
      <c r="A3460" s="10" t="str">
        <f>VLOOKUP(D3460,'Index-Relations'!E:F,2,FALSE)</f>
        <v>ESG</v>
      </c>
      <c r="B3460" t="s">
        <v>3450</v>
      </c>
      <c r="C3460" s="53" t="s">
        <v>2768</v>
      </c>
      <c r="D3460" s="59" t="s">
        <v>3163</v>
      </c>
      <c r="E3460" s="59" t="s">
        <v>6876</v>
      </c>
      <c r="F3460" t="s">
        <v>1423</v>
      </c>
      <c r="G3460" t="s">
        <v>1422</v>
      </c>
      <c r="H3460" t="s">
        <v>1424</v>
      </c>
      <c r="I3460" s="52">
        <v>45384</v>
      </c>
      <c r="J3460" t="s">
        <v>2457</v>
      </c>
      <c r="K3460">
        <v>36</v>
      </c>
      <c r="L3460">
        <v>88.921370494578397</v>
      </c>
      <c r="M3460">
        <v>36</v>
      </c>
      <c r="N3460">
        <v>1</v>
      </c>
      <c r="O3460">
        <v>87.758912816059393</v>
      </c>
      <c r="P3460">
        <v>36</v>
      </c>
      <c r="Q3460">
        <v>1</v>
      </c>
      <c r="R3460">
        <v>36</v>
      </c>
      <c r="S3460">
        <v>1</v>
      </c>
      <c r="T3460">
        <v>35.066967373036597</v>
      </c>
      <c r="U3460">
        <v>0.65067657230168097</v>
      </c>
      <c r="V3460">
        <v>29</v>
      </c>
      <c r="W3460">
        <v>2.5592668421826E-2</v>
      </c>
      <c r="X3460">
        <v>6</v>
      </c>
      <c r="Y3460">
        <v>36</v>
      </c>
      <c r="Z3460">
        <v>1</v>
      </c>
      <c r="AA3460">
        <v>60.952108355289397</v>
      </c>
      <c r="AB3460">
        <v>35</v>
      </c>
      <c r="AC3460">
        <v>0.98688700309913302</v>
      </c>
      <c r="AD3460">
        <v>1</v>
      </c>
      <c r="AE3460">
        <v>1.31129969008661E-2</v>
      </c>
      <c r="AF3460">
        <v>0</v>
      </c>
      <c r="AG3460">
        <v>0</v>
      </c>
      <c r="AH3460">
        <v>1.09875020975499E-2</v>
      </c>
      <c r="AI3460">
        <v>5</v>
      </c>
      <c r="AJ3460">
        <v>88.217863629408996</v>
      </c>
      <c r="AK3460">
        <v>36</v>
      </c>
      <c r="AL3460">
        <v>1</v>
      </c>
      <c r="AM3460">
        <v>0</v>
      </c>
      <c r="AN3460">
        <v>0</v>
      </c>
      <c r="AO3460">
        <v>0</v>
      </c>
      <c r="AP3460">
        <v>0</v>
      </c>
      <c r="AQ3460">
        <v>36</v>
      </c>
      <c r="AR3460">
        <v>1</v>
      </c>
      <c r="AS3460">
        <v>0</v>
      </c>
      <c r="AT3460">
        <v>0</v>
      </c>
      <c r="AU3460">
        <v>0</v>
      </c>
      <c r="AV3460">
        <v>0</v>
      </c>
      <c r="AW3460">
        <v>36</v>
      </c>
      <c r="AX3460">
        <v>1</v>
      </c>
      <c r="AY3460">
        <v>87.748614661265904</v>
      </c>
      <c r="AZ3460">
        <v>36</v>
      </c>
      <c r="BA3460">
        <v>1</v>
      </c>
      <c r="BB3460">
        <v>33</v>
      </c>
      <c r="BC3460">
        <v>0.89794332794910503</v>
      </c>
      <c r="BD3460">
        <v>3</v>
      </c>
      <c r="BE3460">
        <v>0.102056672050894</v>
      </c>
      <c r="BF3460">
        <v>83.360700358197903</v>
      </c>
      <c r="BG3460">
        <v>83.117700538449</v>
      </c>
      <c r="BH3460">
        <v>81.783448296283893</v>
      </c>
      <c r="BI3460">
        <v>81.871300763842996</v>
      </c>
    </row>
    <row r="3461" spans="1:61" x14ac:dyDescent="0.25">
      <c r="A3461" s="10" t="str">
        <f>VLOOKUP(D3461,'Index-Relations'!E:F,2,FALSE)</f>
        <v>ESG</v>
      </c>
      <c r="B3461" t="s">
        <v>3450</v>
      </c>
      <c r="C3461" s="53" t="s">
        <v>2769</v>
      </c>
      <c r="D3461" s="59" t="s">
        <v>3163</v>
      </c>
      <c r="E3461" s="59" t="s">
        <v>6877</v>
      </c>
      <c r="F3461" t="s">
        <v>1423</v>
      </c>
      <c r="G3461" t="s">
        <v>1422</v>
      </c>
      <c r="H3461" t="s">
        <v>1424</v>
      </c>
      <c r="I3461" s="52">
        <v>45352</v>
      </c>
      <c r="J3461" t="s">
        <v>2457</v>
      </c>
      <c r="K3461">
        <v>36</v>
      </c>
      <c r="L3461">
        <v>89.037626796698305</v>
      </c>
      <c r="M3461">
        <v>36</v>
      </c>
      <c r="N3461">
        <v>1</v>
      </c>
      <c r="O3461">
        <v>87.898342296621806</v>
      </c>
      <c r="P3461">
        <v>36</v>
      </c>
      <c r="Q3461">
        <v>1</v>
      </c>
      <c r="R3461">
        <v>36</v>
      </c>
      <c r="S3461">
        <v>1</v>
      </c>
      <c r="T3461">
        <v>35.062590208474298</v>
      </c>
      <c r="U3461">
        <v>0.59020612800904504</v>
      </c>
      <c r="V3461">
        <v>29</v>
      </c>
      <c r="W3461">
        <v>2.9477535174097999E-2</v>
      </c>
      <c r="X3461">
        <v>6</v>
      </c>
      <c r="Y3461">
        <v>36</v>
      </c>
      <c r="Z3461">
        <v>0.999999999999999</v>
      </c>
      <c r="AA3461">
        <v>61.106237229858998</v>
      </c>
      <c r="AB3461">
        <v>35</v>
      </c>
      <c r="AC3461">
        <v>0.98785851541118397</v>
      </c>
      <c r="AD3461">
        <v>1</v>
      </c>
      <c r="AE3461">
        <v>1.2141484588815799E-2</v>
      </c>
      <c r="AF3461">
        <v>0</v>
      </c>
      <c r="AG3461">
        <v>0</v>
      </c>
      <c r="AH3461">
        <v>8.4043054987838692E-3</v>
      </c>
      <c r="AI3461">
        <v>4</v>
      </c>
      <c r="AJ3461">
        <v>88.321459536248199</v>
      </c>
      <c r="AK3461">
        <v>36</v>
      </c>
      <c r="AL3461">
        <v>1</v>
      </c>
      <c r="AM3461">
        <v>0</v>
      </c>
      <c r="AN3461">
        <v>0</v>
      </c>
      <c r="AO3461">
        <v>0</v>
      </c>
      <c r="AP3461">
        <v>0</v>
      </c>
      <c r="AQ3461">
        <v>36</v>
      </c>
      <c r="AR3461">
        <v>0.999999999999999</v>
      </c>
      <c r="AS3461">
        <v>0</v>
      </c>
      <c r="AT3461">
        <v>0</v>
      </c>
      <c r="AU3461">
        <v>0</v>
      </c>
      <c r="AV3461">
        <v>0</v>
      </c>
      <c r="AW3461">
        <v>36</v>
      </c>
      <c r="AX3461">
        <v>1</v>
      </c>
      <c r="AY3461">
        <v>87.830126565863594</v>
      </c>
      <c r="AZ3461">
        <v>36</v>
      </c>
      <c r="BA3461">
        <v>1</v>
      </c>
      <c r="BB3461">
        <v>33</v>
      </c>
      <c r="BC3461">
        <v>0.89840425686931003</v>
      </c>
      <c r="BD3461">
        <v>3</v>
      </c>
      <c r="BE3461">
        <v>0.101595743130689</v>
      </c>
      <c r="BF3461">
        <v>83.499174686911999</v>
      </c>
      <c r="BG3461">
        <v>83.254997912711005</v>
      </c>
      <c r="BH3461">
        <v>81.858353208490897</v>
      </c>
      <c r="BI3461">
        <v>82.025686402318996</v>
      </c>
    </row>
    <row r="3462" spans="1:61" x14ac:dyDescent="0.25">
      <c r="A3462" s="10" t="str">
        <f>VLOOKUP(D3462,'Index-Relations'!E:F,2,FALSE)</f>
        <v>ESG</v>
      </c>
      <c r="B3462" t="s">
        <v>3450</v>
      </c>
      <c r="C3462" s="53" t="s">
        <v>2770</v>
      </c>
      <c r="D3462" s="59" t="s">
        <v>3163</v>
      </c>
      <c r="E3462" s="59" t="s">
        <v>6878</v>
      </c>
      <c r="F3462" t="s">
        <v>1423</v>
      </c>
      <c r="G3462" t="s">
        <v>1422</v>
      </c>
      <c r="H3462" t="s">
        <v>1424</v>
      </c>
      <c r="I3462" s="52">
        <v>45323</v>
      </c>
      <c r="J3462" t="s">
        <v>2457</v>
      </c>
      <c r="K3462">
        <v>37</v>
      </c>
      <c r="L3462">
        <v>89.438878145988099</v>
      </c>
      <c r="M3462">
        <v>37</v>
      </c>
      <c r="N3462">
        <v>1</v>
      </c>
      <c r="O3462">
        <v>87.927240373783206</v>
      </c>
      <c r="P3462">
        <v>37</v>
      </c>
      <c r="Q3462">
        <v>1</v>
      </c>
      <c r="R3462">
        <v>37</v>
      </c>
      <c r="S3462">
        <v>0.999999999999999</v>
      </c>
      <c r="T3462">
        <v>36.492171839239496</v>
      </c>
      <c r="U3462">
        <v>0.58827236964739205</v>
      </c>
      <c r="V3462">
        <v>30</v>
      </c>
      <c r="W3462">
        <v>2.9815637022597499E-2</v>
      </c>
      <c r="X3462">
        <v>6</v>
      </c>
      <c r="Y3462">
        <v>37</v>
      </c>
      <c r="Z3462">
        <v>0.999999999999999</v>
      </c>
      <c r="AA3462">
        <v>62.073206051148802</v>
      </c>
      <c r="AB3462">
        <v>36</v>
      </c>
      <c r="AC3462">
        <v>0.986848314719736</v>
      </c>
      <c r="AD3462">
        <v>1</v>
      </c>
      <c r="AE3462">
        <v>1.31516852802632E-2</v>
      </c>
      <c r="AF3462">
        <v>0</v>
      </c>
      <c r="AG3462">
        <v>4.1629999999999998E-17</v>
      </c>
      <c r="AH3462">
        <v>8.9791647439341898E-3</v>
      </c>
      <c r="AI3462">
        <v>4</v>
      </c>
      <c r="AJ3462">
        <v>88.771502546346696</v>
      </c>
      <c r="AK3462">
        <v>37</v>
      </c>
      <c r="AL3462">
        <v>1</v>
      </c>
      <c r="AM3462">
        <v>0</v>
      </c>
      <c r="AN3462">
        <v>0</v>
      </c>
      <c r="AO3462">
        <v>0</v>
      </c>
      <c r="AP3462">
        <v>0</v>
      </c>
      <c r="AQ3462">
        <v>37</v>
      </c>
      <c r="AR3462">
        <v>1</v>
      </c>
      <c r="AS3462">
        <v>0</v>
      </c>
      <c r="AT3462">
        <v>0</v>
      </c>
      <c r="AU3462">
        <v>0</v>
      </c>
      <c r="AV3462">
        <v>0</v>
      </c>
      <c r="AW3462">
        <v>37</v>
      </c>
      <c r="AX3462">
        <v>0.999999999999999</v>
      </c>
      <c r="AY3462">
        <v>88.480494105214007</v>
      </c>
      <c r="AZ3462">
        <v>37</v>
      </c>
      <c r="BA3462">
        <v>1</v>
      </c>
      <c r="BB3462">
        <v>34</v>
      </c>
      <c r="BC3462">
        <v>0.88488290726270002</v>
      </c>
      <c r="BD3462">
        <v>3</v>
      </c>
      <c r="BE3462">
        <v>0.115117092737299</v>
      </c>
      <c r="BF3462">
        <v>84.101392416270002</v>
      </c>
      <c r="BG3462">
        <v>83.559410102637898</v>
      </c>
      <c r="BH3462">
        <v>82.504851397156003</v>
      </c>
      <c r="BI3462">
        <v>82.658242884600995</v>
      </c>
    </row>
    <row r="3463" spans="1:61" x14ac:dyDescent="0.25">
      <c r="A3463" s="10" t="str">
        <f>VLOOKUP(D3463,'Index-Relations'!E:F,2,FALSE)</f>
        <v>BM</v>
      </c>
      <c r="B3463" t="s">
        <v>3450</v>
      </c>
      <c r="C3463" s="53" t="s">
        <v>2760</v>
      </c>
      <c r="D3463" s="59" t="s">
        <v>1420</v>
      </c>
      <c r="E3463" s="59" t="s">
        <v>6879</v>
      </c>
      <c r="F3463" t="s">
        <v>1427</v>
      </c>
      <c r="G3463" t="s">
        <v>1420</v>
      </c>
      <c r="H3463" t="s">
        <v>1428</v>
      </c>
      <c r="I3463" s="52">
        <v>45659</v>
      </c>
      <c r="J3463" t="s">
        <v>2457</v>
      </c>
      <c r="K3463">
        <v>39</v>
      </c>
      <c r="L3463" s="73">
        <v>74.715739792733004</v>
      </c>
      <c r="M3463">
        <v>38</v>
      </c>
      <c r="N3463">
        <v>0.99002567304025801</v>
      </c>
      <c r="O3463" s="73">
        <v>77.256227573320004</v>
      </c>
      <c r="P3463">
        <v>38</v>
      </c>
      <c r="Q3463">
        <v>0.99002567304025801</v>
      </c>
      <c r="R3463">
        <v>38</v>
      </c>
      <c r="S3463">
        <v>0.99002567304025801</v>
      </c>
      <c r="T3463">
        <v>35.284320289584301</v>
      </c>
      <c r="U3463">
        <v>0.63173358358404696</v>
      </c>
      <c r="V3463">
        <v>28</v>
      </c>
      <c r="W3463">
        <v>6.0250913193106603E-2</v>
      </c>
      <c r="X3463">
        <v>4</v>
      </c>
      <c r="Y3463">
        <v>38</v>
      </c>
      <c r="Z3463">
        <v>0.99002567304025801</v>
      </c>
      <c r="AA3463">
        <v>109.281666560457</v>
      </c>
      <c r="AB3463">
        <v>37</v>
      </c>
      <c r="AC3463">
        <v>0.97167647077091901</v>
      </c>
      <c r="AD3463">
        <v>1</v>
      </c>
      <c r="AE3463">
        <v>1.83492022693389E-2</v>
      </c>
      <c r="AF3463">
        <v>1</v>
      </c>
      <c r="AG3463">
        <v>9.9743269597415505E-3</v>
      </c>
      <c r="AH3463">
        <v>1.6866348154737899E-2</v>
      </c>
      <c r="AI3463">
        <v>7</v>
      </c>
      <c r="AJ3463" s="73">
        <v>72.109808900231997</v>
      </c>
      <c r="AK3463">
        <v>38</v>
      </c>
      <c r="AL3463">
        <v>0.99002567304025801</v>
      </c>
      <c r="AM3463">
        <v>2.8569990381820801E-2</v>
      </c>
      <c r="AN3463">
        <v>1</v>
      </c>
      <c r="AO3463">
        <v>0</v>
      </c>
      <c r="AP3463">
        <v>0</v>
      </c>
      <c r="AQ3463">
        <v>39</v>
      </c>
      <c r="AR3463">
        <v>1</v>
      </c>
      <c r="AS3463">
        <v>0</v>
      </c>
      <c r="AT3463">
        <v>0</v>
      </c>
      <c r="AU3463">
        <v>0</v>
      </c>
      <c r="AV3463">
        <v>0</v>
      </c>
      <c r="AW3463">
        <v>39</v>
      </c>
      <c r="AX3463">
        <v>0.999999999999999</v>
      </c>
      <c r="AY3463" s="73">
        <v>74.1703585446799</v>
      </c>
      <c r="AZ3463">
        <v>38</v>
      </c>
      <c r="BA3463">
        <v>0.99002567304025801</v>
      </c>
      <c r="BB3463">
        <v>37</v>
      </c>
      <c r="BC3463">
        <v>0.94077882284814796</v>
      </c>
      <c r="BD3463">
        <v>2</v>
      </c>
      <c r="BE3463">
        <v>5.9221177151851101E-2</v>
      </c>
      <c r="BF3463">
        <v>74.715739792733004</v>
      </c>
      <c r="BG3463">
        <v>77.256227573320004</v>
      </c>
      <c r="BH3463">
        <v>74.1703585446799</v>
      </c>
      <c r="BI3463">
        <v>72.109808900231997</v>
      </c>
    </row>
    <row r="3464" spans="1:61" x14ac:dyDescent="0.25">
      <c r="A3464" s="10" t="str">
        <f>VLOOKUP(D3464,'Index-Relations'!E:F,2,FALSE)</f>
        <v>BM</v>
      </c>
      <c r="B3464" t="s">
        <v>3450</v>
      </c>
      <c r="C3464" s="53" t="s">
        <v>2761</v>
      </c>
      <c r="D3464" s="59" t="s">
        <v>1420</v>
      </c>
      <c r="E3464" s="59" t="s">
        <v>6880</v>
      </c>
      <c r="F3464" t="s">
        <v>1427</v>
      </c>
      <c r="G3464" t="s">
        <v>1420</v>
      </c>
      <c r="H3464" t="s">
        <v>1428</v>
      </c>
      <c r="I3464" s="52">
        <v>45628</v>
      </c>
      <c r="J3464" t="s">
        <v>2457</v>
      </c>
      <c r="K3464">
        <v>39</v>
      </c>
      <c r="L3464" s="73">
        <v>74.547712517432004</v>
      </c>
      <c r="M3464">
        <v>38</v>
      </c>
      <c r="N3464">
        <v>0.98960412968504596</v>
      </c>
      <c r="O3464" s="73">
        <v>76.962054175204003</v>
      </c>
      <c r="P3464">
        <v>38</v>
      </c>
      <c r="Q3464">
        <v>0.98960412968504596</v>
      </c>
      <c r="R3464">
        <v>38</v>
      </c>
      <c r="S3464">
        <v>0.98960412968504596</v>
      </c>
      <c r="T3464">
        <v>35.728501833108503</v>
      </c>
      <c r="U3464">
        <v>0.648523249047402</v>
      </c>
      <c r="V3464">
        <v>28</v>
      </c>
      <c r="W3464">
        <v>6.4502466812913703E-2</v>
      </c>
      <c r="X3464">
        <v>4</v>
      </c>
      <c r="Y3464">
        <v>38</v>
      </c>
      <c r="Z3464">
        <v>0.98960412968504596</v>
      </c>
      <c r="AA3464">
        <v>103.532903199611</v>
      </c>
      <c r="AB3464">
        <v>37</v>
      </c>
      <c r="AC3464">
        <v>0.97145021104785301</v>
      </c>
      <c r="AD3464">
        <v>1</v>
      </c>
      <c r="AE3464">
        <v>1.8153918637193601E-2</v>
      </c>
      <c r="AF3464">
        <v>1</v>
      </c>
      <c r="AG3464">
        <v>1.0395870314953299E-2</v>
      </c>
      <c r="AH3464">
        <v>1.67790581965277E-2</v>
      </c>
      <c r="AI3464">
        <v>7</v>
      </c>
      <c r="AJ3464" s="73">
        <v>72.042483997774994</v>
      </c>
      <c r="AK3464">
        <v>38</v>
      </c>
      <c r="AL3464">
        <v>0.98960412968504596</v>
      </c>
      <c r="AM3464">
        <v>3.29499334335078E-2</v>
      </c>
      <c r="AN3464">
        <v>1</v>
      </c>
      <c r="AO3464">
        <v>0</v>
      </c>
      <c r="AP3464">
        <v>0</v>
      </c>
      <c r="AQ3464">
        <v>39</v>
      </c>
      <c r="AR3464">
        <v>0.999999999999999</v>
      </c>
      <c r="AS3464">
        <v>0</v>
      </c>
      <c r="AT3464">
        <v>0</v>
      </c>
      <c r="AU3464">
        <v>0</v>
      </c>
      <c r="AV3464">
        <v>0</v>
      </c>
      <c r="AW3464">
        <v>39</v>
      </c>
      <c r="AX3464">
        <v>0.999999999999999</v>
      </c>
      <c r="AY3464" s="73">
        <v>74.001271298494004</v>
      </c>
      <c r="AZ3464">
        <v>38</v>
      </c>
      <c r="BA3464">
        <v>0.98960412968504596</v>
      </c>
      <c r="BB3464">
        <v>37</v>
      </c>
      <c r="BC3464">
        <v>0.94368430125687597</v>
      </c>
      <c r="BD3464">
        <v>2</v>
      </c>
      <c r="BE3464">
        <v>5.6315698743123699E-2</v>
      </c>
      <c r="BF3464">
        <v>74.547712517432004</v>
      </c>
      <c r="BG3464">
        <v>76.962054175204003</v>
      </c>
      <c r="BH3464">
        <v>74.001271298494004</v>
      </c>
      <c r="BI3464">
        <v>72.042483997774994</v>
      </c>
    </row>
    <row r="3465" spans="1:61" x14ac:dyDescent="0.25">
      <c r="A3465" s="10" t="str">
        <f>VLOOKUP(D3465,'Index-Relations'!E:F,2,FALSE)</f>
        <v>BM</v>
      </c>
      <c r="B3465" t="s">
        <v>3450</v>
      </c>
      <c r="C3465" s="53" t="s">
        <v>2762</v>
      </c>
      <c r="D3465" s="59" t="s">
        <v>1420</v>
      </c>
      <c r="E3465" s="59" t="s">
        <v>6881</v>
      </c>
      <c r="F3465" t="s">
        <v>1427</v>
      </c>
      <c r="G3465" t="s">
        <v>1420</v>
      </c>
      <c r="H3465" t="s">
        <v>1428</v>
      </c>
      <c r="I3465" s="52">
        <v>45597</v>
      </c>
      <c r="J3465" t="s">
        <v>2457</v>
      </c>
      <c r="K3465">
        <v>39</v>
      </c>
      <c r="L3465" s="73">
        <v>74.548831510953903</v>
      </c>
      <c r="M3465">
        <v>38</v>
      </c>
      <c r="N3465">
        <v>0.98956197999490203</v>
      </c>
      <c r="O3465" s="73">
        <v>76.907765029000004</v>
      </c>
      <c r="P3465">
        <v>38</v>
      </c>
      <c r="Q3465">
        <v>0.98956197999490203</v>
      </c>
      <c r="R3465">
        <v>38</v>
      </c>
      <c r="S3465">
        <v>0.98956197999490203</v>
      </c>
      <c r="T3465">
        <v>36.364063946986199</v>
      </c>
      <c r="U3465">
        <v>0.66468524195246703</v>
      </c>
      <c r="V3465">
        <v>28</v>
      </c>
      <c r="W3465">
        <v>6.4371055340567307E-2</v>
      </c>
      <c r="X3465">
        <v>4</v>
      </c>
      <c r="Y3465">
        <v>38</v>
      </c>
      <c r="Z3465">
        <v>0.98956197999490203</v>
      </c>
      <c r="AA3465">
        <v>112.271309710632</v>
      </c>
      <c r="AB3465">
        <v>37</v>
      </c>
      <c r="AC3465">
        <v>0.97075638610495496</v>
      </c>
      <c r="AD3465">
        <v>1</v>
      </c>
      <c r="AE3465">
        <v>1.88055938899475E-2</v>
      </c>
      <c r="AF3465">
        <v>1</v>
      </c>
      <c r="AG3465">
        <v>1.04380200050973E-2</v>
      </c>
      <c r="AH3465">
        <v>1.5285355327553001E-2</v>
      </c>
      <c r="AI3465">
        <v>7</v>
      </c>
      <c r="AJ3465" s="73">
        <v>72.148885256081002</v>
      </c>
      <c r="AK3465">
        <v>38</v>
      </c>
      <c r="AL3465">
        <v>0.98956197999490203</v>
      </c>
      <c r="AM3465">
        <v>3.7076865787966998E-2</v>
      </c>
      <c r="AN3465">
        <v>1</v>
      </c>
      <c r="AO3465">
        <v>0</v>
      </c>
      <c r="AP3465">
        <v>0</v>
      </c>
      <c r="AQ3465">
        <v>39</v>
      </c>
      <c r="AR3465">
        <v>0.999999999999999</v>
      </c>
      <c r="AS3465">
        <v>0</v>
      </c>
      <c r="AT3465">
        <v>0</v>
      </c>
      <c r="AU3465">
        <v>0</v>
      </c>
      <c r="AV3465">
        <v>0</v>
      </c>
      <c r="AW3465">
        <v>39</v>
      </c>
      <c r="AX3465">
        <v>1</v>
      </c>
      <c r="AY3465" s="73">
        <v>73.913169123033896</v>
      </c>
      <c r="AZ3465">
        <v>38</v>
      </c>
      <c r="BA3465">
        <v>0.98956197999490203</v>
      </c>
      <c r="BB3465">
        <v>37</v>
      </c>
      <c r="BC3465">
        <v>0.94018287068065598</v>
      </c>
      <c r="BD3465">
        <v>2</v>
      </c>
      <c r="BE3465">
        <v>5.9817129319343097E-2</v>
      </c>
      <c r="BF3465">
        <v>74.548831510953903</v>
      </c>
      <c r="BG3465">
        <v>76.907765029000004</v>
      </c>
      <c r="BH3465">
        <v>73.913169123033896</v>
      </c>
      <c r="BI3465">
        <v>72.148885256081002</v>
      </c>
    </row>
    <row r="3466" spans="1:61" x14ac:dyDescent="0.25">
      <c r="A3466" s="10" t="str">
        <f>VLOOKUP(D3466,'Index-Relations'!E:F,2,FALSE)</f>
        <v>BM</v>
      </c>
      <c r="B3466" t="s">
        <v>3450</v>
      </c>
      <c r="C3466" s="53" t="s">
        <v>2763</v>
      </c>
      <c r="D3466" s="59" t="s">
        <v>1420</v>
      </c>
      <c r="E3466" s="59" t="s">
        <v>6882</v>
      </c>
      <c r="F3466" t="s">
        <v>1427</v>
      </c>
      <c r="G3466" t="s">
        <v>1420</v>
      </c>
      <c r="H3466" t="s">
        <v>1428</v>
      </c>
      <c r="I3466" s="52">
        <v>45566</v>
      </c>
      <c r="J3466" t="s">
        <v>2457</v>
      </c>
      <c r="K3466">
        <v>39</v>
      </c>
      <c r="L3466" s="73">
        <v>74.370238723000995</v>
      </c>
      <c r="M3466">
        <v>38</v>
      </c>
      <c r="N3466">
        <v>0.98869714879316095</v>
      </c>
      <c r="O3466" s="73">
        <v>76.833061093067997</v>
      </c>
      <c r="P3466">
        <v>38</v>
      </c>
      <c r="Q3466">
        <v>0.98869714879316095</v>
      </c>
      <c r="R3466">
        <v>38</v>
      </c>
      <c r="S3466">
        <v>0.98869714879316095</v>
      </c>
      <c r="T3466">
        <v>36.563140144795298</v>
      </c>
      <c r="U3466">
        <v>0.668008308572835</v>
      </c>
      <c r="V3466">
        <v>28</v>
      </c>
      <c r="W3466">
        <v>6.3006792661478295E-2</v>
      </c>
      <c r="X3466">
        <v>4</v>
      </c>
      <c r="Y3466">
        <v>38</v>
      </c>
      <c r="Z3466">
        <v>0.98869714879316095</v>
      </c>
      <c r="AA3466">
        <v>108.64928398372</v>
      </c>
      <c r="AB3466">
        <v>37</v>
      </c>
      <c r="AC3466">
        <v>0.96876286992848704</v>
      </c>
      <c r="AD3466">
        <v>1</v>
      </c>
      <c r="AE3466">
        <v>1.9934278864673301E-2</v>
      </c>
      <c r="AF3466">
        <v>1</v>
      </c>
      <c r="AG3466">
        <v>1.13028512068388E-2</v>
      </c>
      <c r="AH3466">
        <v>1.5911215908197301E-2</v>
      </c>
      <c r="AI3466">
        <v>7</v>
      </c>
      <c r="AJ3466" s="73">
        <v>71.897514673314006</v>
      </c>
      <c r="AK3466">
        <v>38</v>
      </c>
      <c r="AL3466">
        <v>0.98869714879316095</v>
      </c>
      <c r="AM3466">
        <v>3.4023919310534202E-2</v>
      </c>
      <c r="AN3466">
        <v>1</v>
      </c>
      <c r="AO3466">
        <v>0</v>
      </c>
      <c r="AP3466">
        <v>0</v>
      </c>
      <c r="AQ3466">
        <v>39</v>
      </c>
      <c r="AR3466">
        <v>1</v>
      </c>
      <c r="AS3466">
        <v>0</v>
      </c>
      <c r="AT3466">
        <v>0</v>
      </c>
      <c r="AU3466">
        <v>0</v>
      </c>
      <c r="AV3466">
        <v>0</v>
      </c>
      <c r="AW3466">
        <v>39</v>
      </c>
      <c r="AX3466">
        <v>0.999999999999999</v>
      </c>
      <c r="AY3466" s="73">
        <v>73.699998201008896</v>
      </c>
      <c r="AZ3466">
        <v>38</v>
      </c>
      <c r="BA3466">
        <v>0.98869714879316095</v>
      </c>
      <c r="BB3466">
        <v>37</v>
      </c>
      <c r="BC3466">
        <v>0.94134752709643998</v>
      </c>
      <c r="BD3466">
        <v>2</v>
      </c>
      <c r="BE3466">
        <v>5.8652472903559703E-2</v>
      </c>
      <c r="BF3466">
        <v>74.370238723000995</v>
      </c>
      <c r="BG3466">
        <v>76.833061093067997</v>
      </c>
      <c r="BH3466">
        <v>73.699998201008896</v>
      </c>
      <c r="BI3466">
        <v>71.897514673314006</v>
      </c>
    </row>
    <row r="3467" spans="1:61" x14ac:dyDescent="0.25">
      <c r="A3467" s="10" t="str">
        <f>VLOOKUP(D3467,'Index-Relations'!E:F,2,FALSE)</f>
        <v>BM</v>
      </c>
      <c r="B3467" t="s">
        <v>3450</v>
      </c>
      <c r="C3467" s="53" t="s">
        <v>2764</v>
      </c>
      <c r="D3467" s="59" t="s">
        <v>1420</v>
      </c>
      <c r="E3467" s="59" t="s">
        <v>6883</v>
      </c>
      <c r="F3467" t="s">
        <v>1427</v>
      </c>
      <c r="G3467" t="s">
        <v>1420</v>
      </c>
      <c r="H3467" t="s">
        <v>1428</v>
      </c>
      <c r="I3467" s="52">
        <v>45537</v>
      </c>
      <c r="J3467" t="s">
        <v>2457</v>
      </c>
      <c r="K3467">
        <v>39</v>
      </c>
      <c r="L3467" s="73">
        <v>73.768563382882903</v>
      </c>
      <c r="M3467">
        <v>38</v>
      </c>
      <c r="N3467">
        <v>0.99010086821105403</v>
      </c>
      <c r="O3467" s="73">
        <v>76.288696205132993</v>
      </c>
      <c r="P3467">
        <v>38</v>
      </c>
      <c r="Q3467">
        <v>0.99010086821105403</v>
      </c>
      <c r="R3467">
        <v>38</v>
      </c>
      <c r="S3467">
        <v>0.99010086821105403</v>
      </c>
      <c r="T3467">
        <v>36.882431068719697</v>
      </c>
      <c r="U3467">
        <v>0.68075549920183898</v>
      </c>
      <c r="V3467">
        <v>28</v>
      </c>
      <c r="W3467">
        <v>7.1217330569446305E-2</v>
      </c>
      <c r="X3467">
        <v>4</v>
      </c>
      <c r="Y3467">
        <v>38</v>
      </c>
      <c r="Z3467">
        <v>0.99010086821105403</v>
      </c>
      <c r="AA3467">
        <v>121.22994285956899</v>
      </c>
      <c r="AB3467">
        <v>37</v>
      </c>
      <c r="AC3467">
        <v>0.96952710334262804</v>
      </c>
      <c r="AD3467">
        <v>1</v>
      </c>
      <c r="AE3467">
        <v>2.05737648684262E-2</v>
      </c>
      <c r="AF3467">
        <v>1</v>
      </c>
      <c r="AG3467">
        <v>9.8991317889457406E-3</v>
      </c>
      <c r="AH3467">
        <v>1.5781265426937599E-2</v>
      </c>
      <c r="AI3467">
        <v>7</v>
      </c>
      <c r="AJ3467" s="73">
        <v>71.359241841163893</v>
      </c>
      <c r="AK3467">
        <v>38</v>
      </c>
      <c r="AL3467">
        <v>0.99010086821105403</v>
      </c>
      <c r="AM3467">
        <v>3.9370063194014301E-2</v>
      </c>
      <c r="AN3467">
        <v>1</v>
      </c>
      <c r="AO3467">
        <v>0</v>
      </c>
      <c r="AP3467">
        <v>0</v>
      </c>
      <c r="AQ3467">
        <v>39</v>
      </c>
      <c r="AR3467">
        <v>1</v>
      </c>
      <c r="AS3467">
        <v>0</v>
      </c>
      <c r="AT3467">
        <v>0</v>
      </c>
      <c r="AU3467">
        <v>0</v>
      </c>
      <c r="AV3467">
        <v>0</v>
      </c>
      <c r="AW3467">
        <v>39</v>
      </c>
      <c r="AX3467">
        <v>0.999999999999999</v>
      </c>
      <c r="AY3467" s="73">
        <v>73.014753616094893</v>
      </c>
      <c r="AZ3467">
        <v>38</v>
      </c>
      <c r="BA3467">
        <v>0.99010086821105403</v>
      </c>
      <c r="BB3467">
        <v>37</v>
      </c>
      <c r="BC3467">
        <v>0.940929124533879</v>
      </c>
      <c r="BD3467">
        <v>2</v>
      </c>
      <c r="BE3467">
        <v>5.9070875466120699E-2</v>
      </c>
      <c r="BF3467">
        <v>73.768563382882903</v>
      </c>
      <c r="BG3467">
        <v>76.288696205132993</v>
      </c>
      <c r="BH3467">
        <v>73.014753616094893</v>
      </c>
      <c r="BI3467">
        <v>71.359241841163893</v>
      </c>
    </row>
    <row r="3468" spans="1:61" x14ac:dyDescent="0.25">
      <c r="A3468" s="10" t="str">
        <f>VLOOKUP(D3468,'Index-Relations'!E:F,2,FALSE)</f>
        <v>BM</v>
      </c>
      <c r="B3468" t="s">
        <v>3450</v>
      </c>
      <c r="C3468" s="53" t="s">
        <v>3350</v>
      </c>
      <c r="D3468" s="59" t="s">
        <v>1420</v>
      </c>
      <c r="E3468" s="59" t="s">
        <v>6884</v>
      </c>
      <c r="F3468" t="s">
        <v>1427</v>
      </c>
      <c r="G3468" t="s">
        <v>1420</v>
      </c>
      <c r="H3468" t="s">
        <v>1428</v>
      </c>
      <c r="I3468" s="52">
        <v>45505</v>
      </c>
      <c r="J3468" t="s">
        <v>2457</v>
      </c>
      <c r="K3468">
        <v>39</v>
      </c>
      <c r="L3468" s="73">
        <v>73.801776478917006</v>
      </c>
      <c r="M3468">
        <v>38</v>
      </c>
      <c r="N3468">
        <v>0.98895111399964797</v>
      </c>
      <c r="O3468" s="73">
        <v>76.152533205333</v>
      </c>
      <c r="P3468">
        <v>38</v>
      </c>
      <c r="Q3468">
        <v>0.98895111399964797</v>
      </c>
      <c r="R3468">
        <v>38</v>
      </c>
      <c r="S3468">
        <v>0.98895111399964797</v>
      </c>
      <c r="T3468">
        <v>37.394111087928202</v>
      </c>
      <c r="U3468">
        <v>0.68039009852027199</v>
      </c>
      <c r="V3468">
        <v>28</v>
      </c>
      <c r="W3468">
        <v>7.2341919256215304E-2</v>
      </c>
      <c r="X3468">
        <v>4</v>
      </c>
      <c r="Y3468">
        <v>38</v>
      </c>
      <c r="Z3468">
        <v>0.98895111399964797</v>
      </c>
      <c r="AA3468">
        <v>128.20717014934701</v>
      </c>
      <c r="AB3468">
        <v>37</v>
      </c>
      <c r="AC3468">
        <v>0.96723326237864604</v>
      </c>
      <c r="AD3468">
        <v>1</v>
      </c>
      <c r="AE3468">
        <v>2.1717851621001798E-2</v>
      </c>
      <c r="AF3468">
        <v>1</v>
      </c>
      <c r="AG3468">
        <v>1.1048886000351499E-2</v>
      </c>
      <c r="AH3468">
        <v>1.3533998805723899E-2</v>
      </c>
      <c r="AI3468">
        <v>7</v>
      </c>
      <c r="AJ3468" s="73">
        <v>71.4483635075499</v>
      </c>
      <c r="AK3468">
        <v>38</v>
      </c>
      <c r="AL3468">
        <v>0.98895111399964797</v>
      </c>
      <c r="AM3468">
        <v>4.1036490267929902E-2</v>
      </c>
      <c r="AN3468">
        <v>1</v>
      </c>
      <c r="AO3468">
        <v>0</v>
      </c>
      <c r="AP3468">
        <v>0</v>
      </c>
      <c r="AQ3468">
        <v>39</v>
      </c>
      <c r="AR3468">
        <v>1</v>
      </c>
      <c r="AS3468">
        <v>0</v>
      </c>
      <c r="AT3468">
        <v>0</v>
      </c>
      <c r="AU3468">
        <v>0</v>
      </c>
      <c r="AV3468">
        <v>0</v>
      </c>
      <c r="AW3468">
        <v>39</v>
      </c>
      <c r="AX3468">
        <v>0.999999999999999</v>
      </c>
      <c r="AY3468" s="73">
        <v>73.039853144008006</v>
      </c>
      <c r="AZ3468">
        <v>38</v>
      </c>
      <c r="BA3468">
        <v>0.98895111399964797</v>
      </c>
      <c r="BB3468">
        <v>37</v>
      </c>
      <c r="BC3468">
        <v>0.93656324773320199</v>
      </c>
      <c r="BD3468">
        <v>2</v>
      </c>
      <c r="BE3468">
        <v>6.3436752266797805E-2</v>
      </c>
      <c r="BF3468">
        <v>73.801776478917006</v>
      </c>
      <c r="BG3468">
        <v>76.152533205333</v>
      </c>
      <c r="BH3468">
        <v>73.039853144008006</v>
      </c>
      <c r="BI3468">
        <v>71.4483635075499</v>
      </c>
    </row>
    <row r="3469" spans="1:61" x14ac:dyDescent="0.25">
      <c r="A3469" s="10" t="str">
        <f>VLOOKUP(D3469,'Index-Relations'!E:F,2,FALSE)</f>
        <v>BM</v>
      </c>
      <c r="B3469" t="s">
        <v>3450</v>
      </c>
      <c r="C3469" s="53" t="s">
        <v>2765</v>
      </c>
      <c r="D3469" s="59" t="s">
        <v>1420</v>
      </c>
      <c r="E3469" s="59" t="s">
        <v>6885</v>
      </c>
      <c r="F3469" t="s">
        <v>1427</v>
      </c>
      <c r="G3469" t="s">
        <v>1420</v>
      </c>
      <c r="H3469" t="s">
        <v>1428</v>
      </c>
      <c r="I3469" s="52">
        <v>45474</v>
      </c>
      <c r="J3469" t="s">
        <v>2457</v>
      </c>
      <c r="K3469">
        <v>40</v>
      </c>
      <c r="L3469" s="73">
        <v>73.281188906753002</v>
      </c>
      <c r="M3469">
        <v>39</v>
      </c>
      <c r="N3469">
        <v>0.98856148195930504</v>
      </c>
      <c r="O3469" s="73">
        <v>75.365680598289899</v>
      </c>
      <c r="P3469">
        <v>39</v>
      </c>
      <c r="Q3469">
        <v>0.98856148195930504</v>
      </c>
      <c r="R3469">
        <v>39</v>
      </c>
      <c r="S3469">
        <v>0.98856148195930504</v>
      </c>
      <c r="T3469">
        <v>38.1313205248156</v>
      </c>
      <c r="U3469">
        <v>0.69716468447534596</v>
      </c>
      <c r="V3469">
        <v>29</v>
      </c>
      <c r="W3469">
        <v>0.14065776753236101</v>
      </c>
      <c r="X3469">
        <v>4</v>
      </c>
      <c r="Y3469">
        <v>39</v>
      </c>
      <c r="Z3469">
        <v>0.98856148195930504</v>
      </c>
      <c r="AA3469">
        <v>158.85483597619</v>
      </c>
      <c r="AB3469">
        <v>38</v>
      </c>
      <c r="AC3469">
        <v>0.96637991531977396</v>
      </c>
      <c r="AD3469">
        <v>1</v>
      </c>
      <c r="AE3469">
        <v>2.21815666395309E-2</v>
      </c>
      <c r="AF3469">
        <v>1</v>
      </c>
      <c r="AG3469">
        <v>1.14385180406948E-2</v>
      </c>
      <c r="AH3469">
        <v>1.16449959537691E-2</v>
      </c>
      <c r="AI3469">
        <v>7</v>
      </c>
      <c r="AJ3469" s="73">
        <v>70.883222639387995</v>
      </c>
      <c r="AK3469">
        <v>39</v>
      </c>
      <c r="AL3469">
        <v>0.98856148195930504</v>
      </c>
      <c r="AM3469">
        <v>4.1995401960471399E-2</v>
      </c>
      <c r="AN3469">
        <v>1</v>
      </c>
      <c r="AO3469">
        <v>0</v>
      </c>
      <c r="AP3469">
        <v>0</v>
      </c>
      <c r="AQ3469">
        <v>40</v>
      </c>
      <c r="AR3469">
        <v>0.999999999999999</v>
      </c>
      <c r="AS3469">
        <v>0</v>
      </c>
      <c r="AT3469">
        <v>0</v>
      </c>
      <c r="AU3469">
        <v>0</v>
      </c>
      <c r="AV3469">
        <v>0</v>
      </c>
      <c r="AW3469">
        <v>40</v>
      </c>
      <c r="AX3469">
        <v>1</v>
      </c>
      <c r="AY3469" s="73">
        <v>72.919276871977004</v>
      </c>
      <c r="AZ3469">
        <v>39</v>
      </c>
      <c r="BA3469">
        <v>0.98856148195930504</v>
      </c>
      <c r="BB3469">
        <v>38</v>
      </c>
      <c r="BC3469">
        <v>0.94318656920847599</v>
      </c>
      <c r="BD3469">
        <v>2</v>
      </c>
      <c r="BE3469">
        <v>5.6813430791522998E-2</v>
      </c>
      <c r="BF3469">
        <v>73.281188906753002</v>
      </c>
      <c r="BG3469">
        <v>75.365680598289899</v>
      </c>
      <c r="BH3469">
        <v>72.919276871977004</v>
      </c>
      <c r="BI3469">
        <v>70.883222639387995</v>
      </c>
    </row>
    <row r="3470" spans="1:61" x14ac:dyDescent="0.25">
      <c r="A3470" s="10" t="str">
        <f>VLOOKUP(D3470,'Index-Relations'!E:F,2,FALSE)</f>
        <v>BM</v>
      </c>
      <c r="B3470" t="s">
        <v>3450</v>
      </c>
      <c r="C3470" s="53" t="s">
        <v>2766</v>
      </c>
      <c r="D3470" s="59" t="s">
        <v>1420</v>
      </c>
      <c r="E3470" s="59" t="s">
        <v>6886</v>
      </c>
      <c r="F3470" t="s">
        <v>1427</v>
      </c>
      <c r="G3470" t="s">
        <v>1420</v>
      </c>
      <c r="H3470" t="s">
        <v>1428</v>
      </c>
      <c r="I3470" s="52">
        <v>45446</v>
      </c>
      <c r="J3470" t="s">
        <v>2457</v>
      </c>
      <c r="K3470">
        <v>40</v>
      </c>
      <c r="L3470" s="73">
        <v>71.634840302493004</v>
      </c>
      <c r="M3470">
        <v>39</v>
      </c>
      <c r="N3470">
        <v>0.97498397391778802</v>
      </c>
      <c r="O3470" s="73">
        <v>73.458218912383003</v>
      </c>
      <c r="P3470">
        <v>39</v>
      </c>
      <c r="Q3470">
        <v>0.97498397391778802</v>
      </c>
      <c r="R3470">
        <v>39</v>
      </c>
      <c r="S3470">
        <v>0.97498397391778802</v>
      </c>
      <c r="T3470">
        <v>37.321881467727003</v>
      </c>
      <c r="U3470">
        <v>0.67345358508185704</v>
      </c>
      <c r="V3470">
        <v>30</v>
      </c>
      <c r="W3470">
        <v>5.8474910005317703E-2</v>
      </c>
      <c r="X3470">
        <v>5</v>
      </c>
      <c r="Y3470">
        <v>39</v>
      </c>
      <c r="Z3470">
        <v>0.97498397391778802</v>
      </c>
      <c r="AA3470">
        <v>159.82729322813</v>
      </c>
      <c r="AB3470">
        <v>38</v>
      </c>
      <c r="AC3470">
        <v>0.95862375058654403</v>
      </c>
      <c r="AD3470">
        <v>1</v>
      </c>
      <c r="AE3470">
        <v>1.63602233312444E-2</v>
      </c>
      <c r="AF3470">
        <v>1</v>
      </c>
      <c r="AG3470">
        <v>2.5016026082210999E-2</v>
      </c>
      <c r="AH3470">
        <v>1.2941282801633701E-2</v>
      </c>
      <c r="AI3470">
        <v>6</v>
      </c>
      <c r="AJ3470" s="73">
        <v>69.466780857093994</v>
      </c>
      <c r="AK3470">
        <v>39</v>
      </c>
      <c r="AL3470">
        <v>0.97498397391778802</v>
      </c>
      <c r="AM3470">
        <v>8.5099920881550901E-3</v>
      </c>
      <c r="AN3470">
        <v>1</v>
      </c>
      <c r="AO3470">
        <v>0</v>
      </c>
      <c r="AP3470">
        <v>0</v>
      </c>
      <c r="AQ3470">
        <v>40</v>
      </c>
      <c r="AR3470">
        <v>1</v>
      </c>
      <c r="AS3470">
        <v>0</v>
      </c>
      <c r="AT3470">
        <v>0</v>
      </c>
      <c r="AU3470">
        <v>0</v>
      </c>
      <c r="AV3470">
        <v>0</v>
      </c>
      <c r="AW3470">
        <v>40</v>
      </c>
      <c r="AX3470">
        <v>1</v>
      </c>
      <c r="AY3470" s="73">
        <v>71.525067237327903</v>
      </c>
      <c r="AZ3470">
        <v>39</v>
      </c>
      <c r="BA3470">
        <v>0.97498397391778802</v>
      </c>
      <c r="BB3470">
        <v>38</v>
      </c>
      <c r="BC3470">
        <v>0.95459482639264903</v>
      </c>
      <c r="BD3470">
        <v>2</v>
      </c>
      <c r="BE3470">
        <v>4.5405173607350101E-2</v>
      </c>
      <c r="BF3470">
        <v>71.634840302493004</v>
      </c>
      <c r="BG3470">
        <v>73.458218912383003</v>
      </c>
      <c r="BH3470">
        <v>71.525067237327903</v>
      </c>
      <c r="BI3470">
        <v>69.466780857093994</v>
      </c>
    </row>
    <row r="3471" spans="1:61" x14ac:dyDescent="0.25">
      <c r="A3471" s="10" t="str">
        <f>VLOOKUP(D3471,'Index-Relations'!E:F,2,FALSE)</f>
        <v>BM</v>
      </c>
      <c r="B3471" t="s">
        <v>3450</v>
      </c>
      <c r="C3471" s="53" t="s">
        <v>2767</v>
      </c>
      <c r="D3471" s="59" t="s">
        <v>1420</v>
      </c>
      <c r="E3471" s="59" t="s">
        <v>6887</v>
      </c>
      <c r="F3471" t="s">
        <v>1427</v>
      </c>
      <c r="G3471" t="s">
        <v>1420</v>
      </c>
      <c r="H3471" t="s">
        <v>1428</v>
      </c>
      <c r="I3471" s="52">
        <v>45414</v>
      </c>
      <c r="J3471" t="s">
        <v>2457</v>
      </c>
      <c r="K3471">
        <v>40</v>
      </c>
      <c r="L3471" s="73">
        <v>71.761534307210994</v>
      </c>
      <c r="M3471">
        <v>39</v>
      </c>
      <c r="N3471">
        <v>0.97533318034267302</v>
      </c>
      <c r="O3471" s="73">
        <v>73.609953216688993</v>
      </c>
      <c r="P3471">
        <v>39</v>
      </c>
      <c r="Q3471">
        <v>0.97533318034267302</v>
      </c>
      <c r="R3471">
        <v>39</v>
      </c>
      <c r="S3471">
        <v>0.97533318034267302</v>
      </c>
      <c r="T3471">
        <v>37.155786091926501</v>
      </c>
      <c r="U3471">
        <v>0.67082759352931098</v>
      </c>
      <c r="V3471">
        <v>30</v>
      </c>
      <c r="W3471">
        <v>5.7436367774950002E-2</v>
      </c>
      <c r="X3471">
        <v>5</v>
      </c>
      <c r="Y3471">
        <v>39</v>
      </c>
      <c r="Z3471">
        <v>0.97533318034267202</v>
      </c>
      <c r="AA3471">
        <v>164.54091816181401</v>
      </c>
      <c r="AB3471">
        <v>38</v>
      </c>
      <c r="AC3471">
        <v>0.95956908892187698</v>
      </c>
      <c r="AD3471">
        <v>1</v>
      </c>
      <c r="AE3471">
        <v>1.5764091420795798E-2</v>
      </c>
      <c r="AF3471">
        <v>1</v>
      </c>
      <c r="AG3471">
        <v>2.46668196573268E-2</v>
      </c>
      <c r="AH3471">
        <v>1.26759608168705E-2</v>
      </c>
      <c r="AI3471">
        <v>6</v>
      </c>
      <c r="AJ3471" s="73">
        <v>69.582265399960903</v>
      </c>
      <c r="AK3471">
        <v>39</v>
      </c>
      <c r="AL3471">
        <v>0.97533318034267302</v>
      </c>
      <c r="AM3471">
        <v>7.9558774733506903E-3</v>
      </c>
      <c r="AN3471">
        <v>1</v>
      </c>
      <c r="AO3471">
        <v>0</v>
      </c>
      <c r="AP3471">
        <v>0</v>
      </c>
      <c r="AQ3471">
        <v>40</v>
      </c>
      <c r="AR3471">
        <v>0.999999999999999</v>
      </c>
      <c r="AS3471">
        <v>0</v>
      </c>
      <c r="AT3471">
        <v>0</v>
      </c>
      <c r="AU3471">
        <v>0</v>
      </c>
      <c r="AV3471">
        <v>0</v>
      </c>
      <c r="AW3471">
        <v>40</v>
      </c>
      <c r="AX3471">
        <v>1</v>
      </c>
      <c r="AY3471" s="73">
        <v>71.644069293233997</v>
      </c>
      <c r="AZ3471">
        <v>39</v>
      </c>
      <c r="BA3471">
        <v>0.97533318034267302</v>
      </c>
      <c r="BB3471">
        <v>37</v>
      </c>
      <c r="BC3471">
        <v>0.93466812533519505</v>
      </c>
      <c r="BD3471">
        <v>3</v>
      </c>
      <c r="BE3471">
        <v>6.5331874664804904E-2</v>
      </c>
      <c r="BF3471">
        <v>71.761534307210994</v>
      </c>
      <c r="BG3471">
        <v>73.609953216688993</v>
      </c>
      <c r="BH3471">
        <v>71.644069293233997</v>
      </c>
      <c r="BI3471">
        <v>69.582265399960903</v>
      </c>
    </row>
    <row r="3472" spans="1:61" x14ac:dyDescent="0.25">
      <c r="A3472" s="10" t="str">
        <f>VLOOKUP(D3472,'Index-Relations'!E:F,2,FALSE)</f>
        <v>BM</v>
      </c>
      <c r="B3472" t="s">
        <v>3450</v>
      </c>
      <c r="C3472" s="53" t="s">
        <v>2768</v>
      </c>
      <c r="D3472" s="59" t="s">
        <v>1420</v>
      </c>
      <c r="E3472" s="59" t="s">
        <v>6888</v>
      </c>
      <c r="F3472" t="s">
        <v>1427</v>
      </c>
      <c r="G3472" t="s">
        <v>1420</v>
      </c>
      <c r="H3472" t="s">
        <v>1428</v>
      </c>
      <c r="I3472" s="52">
        <v>45384</v>
      </c>
      <c r="J3472" t="s">
        <v>2457</v>
      </c>
      <c r="K3472">
        <v>40</v>
      </c>
      <c r="L3472">
        <v>79.374295505550705</v>
      </c>
      <c r="M3472">
        <v>39</v>
      </c>
      <c r="N3472">
        <v>0.97540192049544205</v>
      </c>
      <c r="O3472">
        <v>79.608091795120899</v>
      </c>
      <c r="P3472">
        <v>39</v>
      </c>
      <c r="Q3472">
        <v>0.97540192049544205</v>
      </c>
      <c r="R3472">
        <v>39</v>
      </c>
      <c r="S3472">
        <v>0.97540192049544305</v>
      </c>
      <c r="T3472">
        <v>36.803223834537</v>
      </c>
      <c r="U3472">
        <v>0.66761765711819598</v>
      </c>
      <c r="V3472">
        <v>30</v>
      </c>
      <c r="W3472">
        <v>5.57765375791799E-2</v>
      </c>
      <c r="X3472">
        <v>5</v>
      </c>
      <c r="Y3472">
        <v>39</v>
      </c>
      <c r="Z3472">
        <v>0.97540192049544305</v>
      </c>
      <c r="AA3472">
        <v>160.504792877965</v>
      </c>
      <c r="AB3472">
        <v>38</v>
      </c>
      <c r="AC3472">
        <v>0.95883577471029202</v>
      </c>
      <c r="AD3472">
        <v>1</v>
      </c>
      <c r="AE3472">
        <v>1.6566145785150199E-2</v>
      </c>
      <c r="AF3472">
        <v>1</v>
      </c>
      <c r="AG3472">
        <v>2.4598079504557099E-2</v>
      </c>
      <c r="AH3472">
        <v>1.22016672480517E-2</v>
      </c>
      <c r="AI3472">
        <v>6</v>
      </c>
      <c r="AJ3472">
        <v>77.250733071327403</v>
      </c>
      <c r="AK3472">
        <v>39</v>
      </c>
      <c r="AL3472">
        <v>0.97540192049544205</v>
      </c>
      <c r="AM3472">
        <v>6.5561869719892802E-3</v>
      </c>
      <c r="AN3472">
        <v>1</v>
      </c>
      <c r="AO3472">
        <v>0</v>
      </c>
      <c r="AP3472">
        <v>0</v>
      </c>
      <c r="AQ3472">
        <v>40</v>
      </c>
      <c r="AR3472">
        <v>1</v>
      </c>
      <c r="AS3472">
        <v>0</v>
      </c>
      <c r="AT3472">
        <v>0</v>
      </c>
      <c r="AU3472">
        <v>0</v>
      </c>
      <c r="AV3472">
        <v>0</v>
      </c>
      <c r="AW3472">
        <v>40</v>
      </c>
      <c r="AX3472">
        <v>1</v>
      </c>
      <c r="AY3472">
        <v>79.163279027901396</v>
      </c>
      <c r="AZ3472">
        <v>39</v>
      </c>
      <c r="BA3472">
        <v>0.97540192049544205</v>
      </c>
      <c r="BB3472">
        <v>37</v>
      </c>
      <c r="BC3472">
        <v>0.93442015181992999</v>
      </c>
      <c r="BD3472">
        <v>3</v>
      </c>
      <c r="BE3472">
        <v>6.5579848180069594E-2</v>
      </c>
      <c r="BF3472">
        <v>71.605030273010001</v>
      </c>
      <c r="BG3472">
        <v>73.435455270256995</v>
      </c>
      <c r="BH3472">
        <v>71.679422315873893</v>
      </c>
      <c r="BI3472">
        <v>69.334730010959007</v>
      </c>
    </row>
    <row r="3473" spans="1:61" x14ac:dyDescent="0.25">
      <c r="A3473" s="10" t="str">
        <f>VLOOKUP(D3473,'Index-Relations'!E:F,2,FALSE)</f>
        <v>BM</v>
      </c>
      <c r="B3473" t="s">
        <v>3450</v>
      </c>
      <c r="C3473" s="53" t="s">
        <v>2769</v>
      </c>
      <c r="D3473" s="59" t="s">
        <v>1420</v>
      </c>
      <c r="E3473" s="59" t="s">
        <v>6889</v>
      </c>
      <c r="F3473" t="s">
        <v>1427</v>
      </c>
      <c r="G3473" t="s">
        <v>1420</v>
      </c>
      <c r="H3473" t="s">
        <v>1428</v>
      </c>
      <c r="I3473" s="52">
        <v>45352</v>
      </c>
      <c r="J3473" t="s">
        <v>2457</v>
      </c>
      <c r="K3473">
        <v>40</v>
      </c>
      <c r="L3473">
        <v>79.3379713330865</v>
      </c>
      <c r="M3473">
        <v>39</v>
      </c>
      <c r="N3473">
        <v>0.977038471019812</v>
      </c>
      <c r="O3473">
        <v>79.574457147288101</v>
      </c>
      <c r="P3473">
        <v>39</v>
      </c>
      <c r="Q3473">
        <v>0.977038471019812</v>
      </c>
      <c r="R3473">
        <v>39</v>
      </c>
      <c r="S3473">
        <v>0.977038471019812</v>
      </c>
      <c r="T3473">
        <v>37.125624403510898</v>
      </c>
      <c r="U3473">
        <v>0.61017581936526799</v>
      </c>
      <c r="V3473">
        <v>30</v>
      </c>
      <c r="W3473">
        <v>6.5045251635567E-2</v>
      </c>
      <c r="X3473">
        <v>5</v>
      </c>
      <c r="Y3473">
        <v>39</v>
      </c>
      <c r="Z3473">
        <v>0.97703847101981101</v>
      </c>
      <c r="AA3473">
        <v>163.47580929863599</v>
      </c>
      <c r="AB3473">
        <v>38</v>
      </c>
      <c r="AC3473">
        <v>0.96145220539708798</v>
      </c>
      <c r="AD3473">
        <v>1</v>
      </c>
      <c r="AE3473">
        <v>1.55862656227239E-2</v>
      </c>
      <c r="AF3473">
        <v>1</v>
      </c>
      <c r="AG3473">
        <v>2.2961528980187801E-2</v>
      </c>
      <c r="AH3473">
        <v>8.6264372489662303E-3</v>
      </c>
      <c r="AI3473">
        <v>5</v>
      </c>
      <c r="AJ3473">
        <v>77.190642162089205</v>
      </c>
      <c r="AK3473">
        <v>39</v>
      </c>
      <c r="AL3473">
        <v>0.977038471019812</v>
      </c>
      <c r="AM3473">
        <v>6.1278683310814503E-3</v>
      </c>
      <c r="AN3473">
        <v>1</v>
      </c>
      <c r="AO3473">
        <v>0</v>
      </c>
      <c r="AP3473">
        <v>0</v>
      </c>
      <c r="AQ3473">
        <v>40</v>
      </c>
      <c r="AR3473">
        <v>0.999999999999999</v>
      </c>
      <c r="AS3473">
        <v>0</v>
      </c>
      <c r="AT3473">
        <v>0</v>
      </c>
      <c r="AU3473">
        <v>0</v>
      </c>
      <c r="AV3473">
        <v>0</v>
      </c>
      <c r="AW3473">
        <v>40</v>
      </c>
      <c r="AX3473">
        <v>1</v>
      </c>
      <c r="AY3473">
        <v>79.051613438960999</v>
      </c>
      <c r="AZ3473">
        <v>39</v>
      </c>
      <c r="BA3473">
        <v>0.977038471019812</v>
      </c>
      <c r="BB3473">
        <v>37</v>
      </c>
      <c r="BC3473">
        <v>0.93419453106126504</v>
      </c>
      <c r="BD3473">
        <v>3</v>
      </c>
      <c r="BE3473">
        <v>6.5805468938734499E-2</v>
      </c>
      <c r="BF3473">
        <v>71.527391428565906</v>
      </c>
      <c r="BG3473">
        <v>73.321433088984904</v>
      </c>
      <c r="BH3473">
        <v>71.516060039958901</v>
      </c>
      <c r="BI3473">
        <v>69.264926600032894</v>
      </c>
    </row>
    <row r="3474" spans="1:61" x14ac:dyDescent="0.25">
      <c r="A3474" s="10" t="str">
        <f>VLOOKUP(D3474,'Index-Relations'!E:F,2,FALSE)</f>
        <v>BM</v>
      </c>
      <c r="B3474" t="s">
        <v>3450</v>
      </c>
      <c r="C3474" s="53" t="s">
        <v>2770</v>
      </c>
      <c r="D3474" s="59" t="s">
        <v>1420</v>
      </c>
      <c r="E3474" s="59" t="s">
        <v>6890</v>
      </c>
      <c r="F3474" t="s">
        <v>1427</v>
      </c>
      <c r="G3474" t="s">
        <v>1420</v>
      </c>
      <c r="H3474" t="s">
        <v>1428</v>
      </c>
      <c r="I3474" s="52">
        <v>45323</v>
      </c>
      <c r="J3474" t="s">
        <v>2457</v>
      </c>
      <c r="K3474">
        <v>40</v>
      </c>
      <c r="L3474">
        <v>81.967761125946296</v>
      </c>
      <c r="M3474">
        <v>39</v>
      </c>
      <c r="N3474">
        <v>0.97698302582055196</v>
      </c>
      <c r="O3474">
        <v>81.409306189186296</v>
      </c>
      <c r="P3474">
        <v>39</v>
      </c>
      <c r="Q3474">
        <v>0.97698302582055196</v>
      </c>
      <c r="R3474">
        <v>39</v>
      </c>
      <c r="S3474">
        <v>0.97698302582055196</v>
      </c>
      <c r="T3474">
        <v>38.973796768041801</v>
      </c>
      <c r="U3474">
        <v>0.60378485081231104</v>
      </c>
      <c r="V3474">
        <v>30</v>
      </c>
      <c r="W3474">
        <v>6.8127516587833004E-2</v>
      </c>
      <c r="X3474">
        <v>5</v>
      </c>
      <c r="Y3474">
        <v>39</v>
      </c>
      <c r="Z3474">
        <v>0.97698302582055196</v>
      </c>
      <c r="AA3474">
        <v>165.58889969915001</v>
      </c>
      <c r="AB3474">
        <v>38</v>
      </c>
      <c r="AC3474">
        <v>0.959688047214308</v>
      </c>
      <c r="AD3474">
        <v>1</v>
      </c>
      <c r="AE3474">
        <v>1.7294978606244699E-2</v>
      </c>
      <c r="AF3474">
        <v>1</v>
      </c>
      <c r="AG3474">
        <v>2.3016974179447199E-2</v>
      </c>
      <c r="AH3474">
        <v>9.1799136929840101E-3</v>
      </c>
      <c r="AI3474">
        <v>4</v>
      </c>
      <c r="AJ3474">
        <v>80.3045974197248</v>
      </c>
      <c r="AK3474">
        <v>39</v>
      </c>
      <c r="AL3474">
        <v>0.97698302582055196</v>
      </c>
      <c r="AM3474">
        <v>6.6594354712176101E-3</v>
      </c>
      <c r="AN3474">
        <v>1</v>
      </c>
      <c r="AO3474">
        <v>0</v>
      </c>
      <c r="AP3474">
        <v>0</v>
      </c>
      <c r="AQ3474">
        <v>39</v>
      </c>
      <c r="AR3474">
        <v>0.97698302582055196</v>
      </c>
      <c r="AS3474">
        <v>0</v>
      </c>
      <c r="AT3474">
        <v>0</v>
      </c>
      <c r="AU3474">
        <v>0</v>
      </c>
      <c r="AV3474">
        <v>0</v>
      </c>
      <c r="AW3474">
        <v>39</v>
      </c>
      <c r="AX3474">
        <v>0.97698302582055196</v>
      </c>
      <c r="AY3474">
        <v>81.823483839470498</v>
      </c>
      <c r="AZ3474">
        <v>39</v>
      </c>
      <c r="BA3474">
        <v>0.97698302582055196</v>
      </c>
      <c r="BB3474">
        <v>36</v>
      </c>
      <c r="BC3474">
        <v>0.901562784188644</v>
      </c>
      <c r="BD3474">
        <v>3</v>
      </c>
      <c r="BE3474">
        <v>7.5420241631908094E-2</v>
      </c>
      <c r="BF3474">
        <v>74.3179545066169</v>
      </c>
      <c r="BG3474">
        <v>75.611472182041894</v>
      </c>
      <c r="BH3474">
        <v>74.077193686832999</v>
      </c>
      <c r="BI3474">
        <v>72.280442921124902</v>
      </c>
    </row>
    <row r="3475" spans="1:61" x14ac:dyDescent="0.25">
      <c r="A3475" s="10" t="str">
        <f>VLOOKUP(D3475,'Index-Relations'!E:F,2,FALSE)</f>
        <v>ESG</v>
      </c>
      <c r="B3475" t="s">
        <v>3450</v>
      </c>
      <c r="C3475" s="53" t="s">
        <v>2760</v>
      </c>
      <c r="D3475" s="59" t="s">
        <v>3085</v>
      </c>
      <c r="E3475" s="59" t="s">
        <v>6891</v>
      </c>
      <c r="F3475" t="s">
        <v>1433</v>
      </c>
      <c r="G3475" t="s">
        <v>1432</v>
      </c>
      <c r="H3475" t="s">
        <v>1434</v>
      </c>
      <c r="I3475" s="52">
        <v>45659</v>
      </c>
      <c r="J3475" t="s">
        <v>2457</v>
      </c>
      <c r="K3475">
        <v>80</v>
      </c>
      <c r="L3475" s="73">
        <v>95.029850343403893</v>
      </c>
      <c r="M3475">
        <v>80</v>
      </c>
      <c r="N3475">
        <v>1</v>
      </c>
      <c r="O3475" s="73">
        <v>93.623288203416905</v>
      </c>
      <c r="P3475">
        <v>80</v>
      </c>
      <c r="Q3475">
        <v>1</v>
      </c>
      <c r="R3475">
        <v>80</v>
      </c>
      <c r="S3475">
        <v>0.999999999999999</v>
      </c>
      <c r="T3475">
        <v>28.893681898669399</v>
      </c>
      <c r="U3475">
        <v>0.55150612338846905</v>
      </c>
      <c r="V3475">
        <v>51</v>
      </c>
      <c r="W3475">
        <v>3.7498299951036797E-2</v>
      </c>
      <c r="X3475">
        <v>9</v>
      </c>
      <c r="Y3475">
        <v>80</v>
      </c>
      <c r="Z3475">
        <v>1</v>
      </c>
      <c r="AA3475">
        <v>23.980047670634999</v>
      </c>
      <c r="AB3475">
        <v>77</v>
      </c>
      <c r="AC3475">
        <v>0.934137482190326</v>
      </c>
      <c r="AD3475">
        <v>3</v>
      </c>
      <c r="AE3475">
        <v>6.5862517809673907E-2</v>
      </c>
      <c r="AF3475">
        <v>0</v>
      </c>
      <c r="AG3475">
        <v>0</v>
      </c>
      <c r="AH3475">
        <v>9.4278239330364694E-3</v>
      </c>
      <c r="AI3475">
        <v>8</v>
      </c>
      <c r="AJ3475" s="73">
        <v>93.357359727500906</v>
      </c>
      <c r="AK3475">
        <v>80</v>
      </c>
      <c r="AL3475">
        <v>1</v>
      </c>
      <c r="AM3475">
        <v>0</v>
      </c>
      <c r="AN3475">
        <v>0</v>
      </c>
      <c r="AO3475">
        <v>0</v>
      </c>
      <c r="AP3475">
        <v>0</v>
      </c>
      <c r="AQ3475">
        <v>80</v>
      </c>
      <c r="AR3475">
        <v>1</v>
      </c>
      <c r="AS3475">
        <v>4.1130943885175596E-3</v>
      </c>
      <c r="AT3475">
        <v>1</v>
      </c>
      <c r="AU3475">
        <v>0</v>
      </c>
      <c r="AV3475">
        <v>0</v>
      </c>
      <c r="AW3475">
        <v>80</v>
      </c>
      <c r="AX3475">
        <v>1</v>
      </c>
      <c r="AY3475" s="73">
        <v>94.150031124774998</v>
      </c>
      <c r="AZ3475">
        <v>80</v>
      </c>
      <c r="BA3475">
        <v>1</v>
      </c>
      <c r="BB3475">
        <v>77</v>
      </c>
      <c r="BC3475">
        <v>0.92759804159554005</v>
      </c>
      <c r="BD3475">
        <v>3</v>
      </c>
      <c r="BE3475">
        <v>7.2401958404459996E-2</v>
      </c>
      <c r="BF3475">
        <v>95.029850343403893</v>
      </c>
      <c r="BG3475">
        <v>93.623288203416905</v>
      </c>
      <c r="BH3475">
        <v>94.150031124774998</v>
      </c>
      <c r="BI3475">
        <v>93.357359727500906</v>
      </c>
    </row>
    <row r="3476" spans="1:61" x14ac:dyDescent="0.25">
      <c r="A3476" s="10" t="str">
        <f>VLOOKUP(D3476,'Index-Relations'!E:F,2,FALSE)</f>
        <v>ESG</v>
      </c>
      <c r="B3476" t="s">
        <v>3450</v>
      </c>
      <c r="C3476" s="53" t="s">
        <v>2761</v>
      </c>
      <c r="D3476" s="59" t="s">
        <v>3085</v>
      </c>
      <c r="E3476" s="59" t="s">
        <v>6892</v>
      </c>
      <c r="F3476" t="s">
        <v>1433</v>
      </c>
      <c r="G3476" t="s">
        <v>1432</v>
      </c>
      <c r="H3476" t="s">
        <v>1434</v>
      </c>
      <c r="I3476" s="52">
        <v>45628</v>
      </c>
      <c r="J3476" t="s">
        <v>2457</v>
      </c>
      <c r="K3476">
        <v>80</v>
      </c>
      <c r="L3476" s="73">
        <v>94.558879341075993</v>
      </c>
      <c r="M3476">
        <v>80</v>
      </c>
      <c r="N3476">
        <v>1</v>
      </c>
      <c r="O3476" s="73">
        <v>93.147902080255903</v>
      </c>
      <c r="P3476">
        <v>80</v>
      </c>
      <c r="Q3476">
        <v>1</v>
      </c>
      <c r="R3476">
        <v>80</v>
      </c>
      <c r="S3476">
        <v>0.999999999999999</v>
      </c>
      <c r="T3476">
        <v>28.593338758077099</v>
      </c>
      <c r="U3476">
        <v>0.59768944360663201</v>
      </c>
      <c r="V3476">
        <v>51</v>
      </c>
      <c r="W3476">
        <v>4.5517444594707003E-2</v>
      </c>
      <c r="X3476">
        <v>9</v>
      </c>
      <c r="Y3476">
        <v>80</v>
      </c>
      <c r="Z3476">
        <v>1</v>
      </c>
      <c r="AA3476">
        <v>21.869919140930399</v>
      </c>
      <c r="AB3476">
        <v>77</v>
      </c>
      <c r="AC3476">
        <v>0.93874247190084004</v>
      </c>
      <c r="AD3476">
        <v>3</v>
      </c>
      <c r="AE3476">
        <v>6.1257528099159297E-2</v>
      </c>
      <c r="AF3476">
        <v>0</v>
      </c>
      <c r="AG3476">
        <v>1.3183999999999999E-16</v>
      </c>
      <c r="AH3476">
        <v>8.4691648019458703E-3</v>
      </c>
      <c r="AI3476">
        <v>8</v>
      </c>
      <c r="AJ3476" s="73">
        <v>92.873066246659903</v>
      </c>
      <c r="AK3476">
        <v>80</v>
      </c>
      <c r="AL3476">
        <v>1</v>
      </c>
      <c r="AM3476">
        <v>0</v>
      </c>
      <c r="AN3476">
        <v>0</v>
      </c>
      <c r="AO3476">
        <v>2.0327454439010999E-2</v>
      </c>
      <c r="AP3476">
        <v>1</v>
      </c>
      <c r="AQ3476">
        <v>80</v>
      </c>
      <c r="AR3476">
        <v>1</v>
      </c>
      <c r="AS3476">
        <v>3.8800668783860702E-3</v>
      </c>
      <c r="AT3476">
        <v>1</v>
      </c>
      <c r="AU3476">
        <v>0</v>
      </c>
      <c r="AV3476">
        <v>0</v>
      </c>
      <c r="AW3476">
        <v>80</v>
      </c>
      <c r="AX3476">
        <v>0.999999999999999</v>
      </c>
      <c r="AY3476" s="73">
        <v>93.5695161366599</v>
      </c>
      <c r="AZ3476">
        <v>80</v>
      </c>
      <c r="BA3476">
        <v>1</v>
      </c>
      <c r="BB3476">
        <v>76</v>
      </c>
      <c r="BC3476">
        <v>0.90608821757245706</v>
      </c>
      <c r="BD3476">
        <v>3</v>
      </c>
      <c r="BE3476">
        <v>7.3584327988531498E-2</v>
      </c>
      <c r="BF3476">
        <v>94.558879341075993</v>
      </c>
      <c r="BG3476">
        <v>93.147902080255903</v>
      </c>
      <c r="BH3476">
        <v>93.5695161366599</v>
      </c>
      <c r="BI3476">
        <v>92.873066246659903</v>
      </c>
    </row>
    <row r="3477" spans="1:61" x14ac:dyDescent="0.25">
      <c r="A3477" s="10" t="str">
        <f>VLOOKUP(D3477,'Index-Relations'!E:F,2,FALSE)</f>
        <v>ESG</v>
      </c>
      <c r="B3477" t="s">
        <v>3450</v>
      </c>
      <c r="C3477" s="53" t="s">
        <v>2762</v>
      </c>
      <c r="D3477" s="59" t="s">
        <v>3085</v>
      </c>
      <c r="E3477" s="59" t="s">
        <v>6893</v>
      </c>
      <c r="F3477" t="s">
        <v>1433</v>
      </c>
      <c r="G3477" t="s">
        <v>1432</v>
      </c>
      <c r="H3477" t="s">
        <v>1434</v>
      </c>
      <c r="I3477" s="52">
        <v>45597</v>
      </c>
      <c r="J3477" t="s">
        <v>2457</v>
      </c>
      <c r="K3477">
        <v>80</v>
      </c>
      <c r="L3477" s="73">
        <v>94.548392075173894</v>
      </c>
      <c r="M3477">
        <v>80</v>
      </c>
      <c r="N3477">
        <v>1</v>
      </c>
      <c r="O3477" s="73">
        <v>93.176349921327898</v>
      </c>
      <c r="P3477">
        <v>80</v>
      </c>
      <c r="Q3477">
        <v>1</v>
      </c>
      <c r="R3477">
        <v>80</v>
      </c>
      <c r="S3477">
        <v>1</v>
      </c>
      <c r="T3477">
        <v>28.832777712445701</v>
      </c>
      <c r="U3477">
        <v>0.59737478720395798</v>
      </c>
      <c r="V3477">
        <v>51</v>
      </c>
      <c r="W3477">
        <v>4.4362873328490697E-2</v>
      </c>
      <c r="X3477">
        <v>9</v>
      </c>
      <c r="Y3477">
        <v>80</v>
      </c>
      <c r="Z3477">
        <v>1</v>
      </c>
      <c r="AA3477">
        <v>23.3071109138134</v>
      </c>
      <c r="AB3477">
        <v>77</v>
      </c>
      <c r="AC3477">
        <v>0.93526767720868598</v>
      </c>
      <c r="AD3477">
        <v>3</v>
      </c>
      <c r="AE3477">
        <v>6.4732322791313399E-2</v>
      </c>
      <c r="AF3477">
        <v>0</v>
      </c>
      <c r="AG3477">
        <v>0</v>
      </c>
      <c r="AH3477">
        <v>1.6287257513304398E-2</v>
      </c>
      <c r="AI3477">
        <v>8</v>
      </c>
      <c r="AJ3477" s="73">
        <v>92.859574076586995</v>
      </c>
      <c r="AK3477">
        <v>80</v>
      </c>
      <c r="AL3477">
        <v>1</v>
      </c>
      <c r="AM3477">
        <v>0</v>
      </c>
      <c r="AN3477">
        <v>0</v>
      </c>
      <c r="AO3477">
        <v>0</v>
      </c>
      <c r="AP3477">
        <v>0</v>
      </c>
      <c r="AQ3477">
        <v>80</v>
      </c>
      <c r="AR3477">
        <v>1</v>
      </c>
      <c r="AS3477">
        <v>3.87115522594943E-3</v>
      </c>
      <c r="AT3477">
        <v>1</v>
      </c>
      <c r="AU3477">
        <v>0</v>
      </c>
      <c r="AV3477">
        <v>0</v>
      </c>
      <c r="AW3477">
        <v>80</v>
      </c>
      <c r="AX3477">
        <v>1</v>
      </c>
      <c r="AY3477" s="73">
        <v>93.547611436062894</v>
      </c>
      <c r="AZ3477">
        <v>80</v>
      </c>
      <c r="BA3477">
        <v>1</v>
      </c>
      <c r="BB3477">
        <v>76</v>
      </c>
      <c r="BC3477">
        <v>0.905052623159735</v>
      </c>
      <c r="BD3477">
        <v>4</v>
      </c>
      <c r="BE3477">
        <v>9.49473768402644E-2</v>
      </c>
      <c r="BF3477">
        <v>94.548392075173894</v>
      </c>
      <c r="BG3477">
        <v>93.176349921327898</v>
      </c>
      <c r="BH3477">
        <v>93.547611436062894</v>
      </c>
      <c r="BI3477">
        <v>92.859574076586995</v>
      </c>
    </row>
    <row r="3478" spans="1:61" x14ac:dyDescent="0.25">
      <c r="A3478" s="10" t="str">
        <f>VLOOKUP(D3478,'Index-Relations'!E:F,2,FALSE)</f>
        <v>ESG</v>
      </c>
      <c r="B3478" t="s">
        <v>3450</v>
      </c>
      <c r="C3478" s="53" t="s">
        <v>2763</v>
      </c>
      <c r="D3478" s="59" t="s">
        <v>3085</v>
      </c>
      <c r="E3478" s="59" t="s">
        <v>6894</v>
      </c>
      <c r="F3478" t="s">
        <v>1433</v>
      </c>
      <c r="G3478" t="s">
        <v>1432</v>
      </c>
      <c r="H3478" t="s">
        <v>1434</v>
      </c>
      <c r="I3478" s="52">
        <v>45566</v>
      </c>
      <c r="J3478" t="s">
        <v>2457</v>
      </c>
      <c r="K3478">
        <v>80</v>
      </c>
      <c r="L3478" s="73">
        <v>94.709937190828001</v>
      </c>
      <c r="M3478">
        <v>80</v>
      </c>
      <c r="N3478">
        <v>1</v>
      </c>
      <c r="O3478" s="73">
        <v>93.140316488113996</v>
      </c>
      <c r="P3478">
        <v>80</v>
      </c>
      <c r="Q3478">
        <v>1</v>
      </c>
      <c r="R3478">
        <v>80</v>
      </c>
      <c r="S3478">
        <v>1</v>
      </c>
      <c r="T3478">
        <v>28.863228222583</v>
      </c>
      <c r="U3478">
        <v>0.59701487862589597</v>
      </c>
      <c r="V3478">
        <v>51</v>
      </c>
      <c r="W3478">
        <v>4.4337685171663803E-2</v>
      </c>
      <c r="X3478">
        <v>9</v>
      </c>
      <c r="Y3478">
        <v>80</v>
      </c>
      <c r="Z3478">
        <v>1</v>
      </c>
      <c r="AA3478">
        <v>22.290777535742301</v>
      </c>
      <c r="AB3478">
        <v>79</v>
      </c>
      <c r="AC3478">
        <v>0.95225771988319297</v>
      </c>
      <c r="AD3478">
        <v>1</v>
      </c>
      <c r="AE3478">
        <v>4.77422801168065E-2</v>
      </c>
      <c r="AF3478">
        <v>0</v>
      </c>
      <c r="AG3478">
        <v>0</v>
      </c>
      <c r="AH3478">
        <v>8.3300158908586799E-3</v>
      </c>
      <c r="AI3478">
        <v>8</v>
      </c>
      <c r="AJ3478" s="73">
        <v>92.823256084752998</v>
      </c>
      <c r="AK3478">
        <v>80</v>
      </c>
      <c r="AL3478">
        <v>1</v>
      </c>
      <c r="AM3478">
        <v>0</v>
      </c>
      <c r="AN3478">
        <v>0</v>
      </c>
      <c r="AO3478">
        <v>0</v>
      </c>
      <c r="AP3478">
        <v>0</v>
      </c>
      <c r="AQ3478">
        <v>80</v>
      </c>
      <c r="AR3478">
        <v>1</v>
      </c>
      <c r="AS3478">
        <v>3.3766093276997098E-3</v>
      </c>
      <c r="AT3478">
        <v>1</v>
      </c>
      <c r="AU3478">
        <v>0</v>
      </c>
      <c r="AV3478">
        <v>0</v>
      </c>
      <c r="AW3478">
        <v>80</v>
      </c>
      <c r="AX3478">
        <v>1</v>
      </c>
      <c r="AY3478" s="73">
        <v>94.013611082503999</v>
      </c>
      <c r="AZ3478">
        <v>80</v>
      </c>
      <c r="BA3478">
        <v>1</v>
      </c>
      <c r="BB3478">
        <v>76</v>
      </c>
      <c r="BC3478">
        <v>0.90076867880339195</v>
      </c>
      <c r="BD3478">
        <v>4</v>
      </c>
      <c r="BE3478">
        <v>9.9231321196607103E-2</v>
      </c>
      <c r="BF3478">
        <v>94.709937190828001</v>
      </c>
      <c r="BG3478">
        <v>93.140316488113996</v>
      </c>
      <c r="BH3478">
        <v>94.013611082503999</v>
      </c>
      <c r="BI3478">
        <v>92.823256084752998</v>
      </c>
    </row>
    <row r="3479" spans="1:61" x14ac:dyDescent="0.25">
      <c r="A3479" s="10" t="str">
        <f>VLOOKUP(D3479,'Index-Relations'!E:F,2,FALSE)</f>
        <v>ESG</v>
      </c>
      <c r="B3479" t="s">
        <v>3450</v>
      </c>
      <c r="C3479" s="53" t="s">
        <v>2764</v>
      </c>
      <c r="D3479" s="59" t="s">
        <v>3085</v>
      </c>
      <c r="E3479" s="59" t="s">
        <v>6895</v>
      </c>
      <c r="F3479" t="s">
        <v>1433</v>
      </c>
      <c r="G3479" t="s">
        <v>1432</v>
      </c>
      <c r="H3479" t="s">
        <v>1434</v>
      </c>
      <c r="I3479" s="52">
        <v>45537</v>
      </c>
      <c r="J3479" t="s">
        <v>2457</v>
      </c>
      <c r="K3479">
        <v>80</v>
      </c>
      <c r="L3479" s="73">
        <v>94.715613832720905</v>
      </c>
      <c r="M3479">
        <v>80</v>
      </c>
      <c r="N3479">
        <v>1</v>
      </c>
      <c r="O3479" s="73">
        <v>93.432138231882902</v>
      </c>
      <c r="P3479">
        <v>80</v>
      </c>
      <c r="Q3479">
        <v>1</v>
      </c>
      <c r="R3479">
        <v>80</v>
      </c>
      <c r="S3479">
        <v>0.999999999999999</v>
      </c>
      <c r="T3479">
        <v>29.414782105707499</v>
      </c>
      <c r="U3479">
        <v>0.57456766003687798</v>
      </c>
      <c r="V3479">
        <v>49</v>
      </c>
      <c r="W3479">
        <v>3.5777088676344597E-2</v>
      </c>
      <c r="X3479">
        <v>7</v>
      </c>
      <c r="Y3479">
        <v>80</v>
      </c>
      <c r="Z3479">
        <v>1</v>
      </c>
      <c r="AA3479">
        <v>12.3037027310318</v>
      </c>
      <c r="AB3479">
        <v>79</v>
      </c>
      <c r="AC3479">
        <v>0.95462019052838498</v>
      </c>
      <c r="AD3479">
        <v>1</v>
      </c>
      <c r="AE3479">
        <v>4.53798094716144E-2</v>
      </c>
      <c r="AF3479">
        <v>0</v>
      </c>
      <c r="AG3479">
        <v>0</v>
      </c>
      <c r="AH3479">
        <v>4.5459369159509596E-3</v>
      </c>
      <c r="AI3479">
        <v>5</v>
      </c>
      <c r="AJ3479" s="73">
        <v>93.164667851293004</v>
      </c>
      <c r="AK3479">
        <v>80</v>
      </c>
      <c r="AL3479">
        <v>1</v>
      </c>
      <c r="AM3479">
        <v>0</v>
      </c>
      <c r="AN3479">
        <v>0</v>
      </c>
      <c r="AO3479">
        <v>0</v>
      </c>
      <c r="AP3479">
        <v>0</v>
      </c>
      <c r="AQ3479">
        <v>80</v>
      </c>
      <c r="AR3479">
        <v>1</v>
      </c>
      <c r="AS3479">
        <v>3.5445811302370401E-3</v>
      </c>
      <c r="AT3479">
        <v>1</v>
      </c>
      <c r="AU3479">
        <v>0</v>
      </c>
      <c r="AV3479">
        <v>0</v>
      </c>
      <c r="AW3479">
        <v>80</v>
      </c>
      <c r="AX3479">
        <v>0.999999999999999</v>
      </c>
      <c r="AY3479" s="73">
        <v>93.789029793289899</v>
      </c>
      <c r="AZ3479">
        <v>80</v>
      </c>
      <c r="BA3479">
        <v>1</v>
      </c>
      <c r="BB3479">
        <v>75</v>
      </c>
      <c r="BC3479">
        <v>0.88443789849961096</v>
      </c>
      <c r="BD3479">
        <v>5</v>
      </c>
      <c r="BE3479">
        <v>0.115562101500388</v>
      </c>
      <c r="BF3479">
        <v>94.715613832720905</v>
      </c>
      <c r="BG3479">
        <v>93.432138231882902</v>
      </c>
      <c r="BH3479">
        <v>93.789029793289899</v>
      </c>
      <c r="BI3479">
        <v>93.164667851293004</v>
      </c>
    </row>
    <row r="3480" spans="1:61" x14ac:dyDescent="0.25">
      <c r="A3480" s="10" t="str">
        <f>VLOOKUP(D3480,'Index-Relations'!E:F,2,FALSE)</f>
        <v>ESG</v>
      </c>
      <c r="B3480" t="s">
        <v>3450</v>
      </c>
      <c r="C3480" s="53" t="s">
        <v>3350</v>
      </c>
      <c r="D3480" s="59" t="s">
        <v>3085</v>
      </c>
      <c r="E3480" s="59" t="s">
        <v>6896</v>
      </c>
      <c r="F3480" t="s">
        <v>1433</v>
      </c>
      <c r="G3480" t="s">
        <v>1432</v>
      </c>
      <c r="H3480" t="s">
        <v>1434</v>
      </c>
      <c r="I3480" s="52">
        <v>45505</v>
      </c>
      <c r="J3480" t="s">
        <v>2457</v>
      </c>
      <c r="K3480">
        <v>80</v>
      </c>
      <c r="L3480" s="73">
        <v>94.713539927284998</v>
      </c>
      <c r="M3480">
        <v>80</v>
      </c>
      <c r="N3480">
        <v>1</v>
      </c>
      <c r="O3480" s="73">
        <v>93.369594568558</v>
      </c>
      <c r="P3480">
        <v>80</v>
      </c>
      <c r="Q3480">
        <v>1</v>
      </c>
      <c r="R3480">
        <v>80</v>
      </c>
      <c r="S3480">
        <v>1</v>
      </c>
      <c r="T3480">
        <v>29.393213554948399</v>
      </c>
      <c r="U3480">
        <v>0.58138418591665797</v>
      </c>
      <c r="V3480">
        <v>50</v>
      </c>
      <c r="W3480">
        <v>3.5533454599134803E-2</v>
      </c>
      <c r="X3480">
        <v>7</v>
      </c>
      <c r="Y3480">
        <v>80</v>
      </c>
      <c r="Z3480">
        <v>0.999999999999999</v>
      </c>
      <c r="AA3480">
        <v>12.5203821605873</v>
      </c>
      <c r="AB3480">
        <v>79</v>
      </c>
      <c r="AC3480">
        <v>0.95459115307418796</v>
      </c>
      <c r="AD3480">
        <v>1</v>
      </c>
      <c r="AE3480">
        <v>4.5408846925811902E-2</v>
      </c>
      <c r="AF3480">
        <v>0</v>
      </c>
      <c r="AG3480">
        <v>4.857E-17</v>
      </c>
      <c r="AH3480">
        <v>4.1097966247336196E-3</v>
      </c>
      <c r="AI3480">
        <v>5</v>
      </c>
      <c r="AJ3480" s="73">
        <v>93.172645015922001</v>
      </c>
      <c r="AK3480">
        <v>80</v>
      </c>
      <c r="AL3480">
        <v>1</v>
      </c>
      <c r="AM3480">
        <v>0</v>
      </c>
      <c r="AN3480">
        <v>0</v>
      </c>
      <c r="AO3480">
        <v>0</v>
      </c>
      <c r="AP3480">
        <v>0</v>
      </c>
      <c r="AQ3480">
        <v>80</v>
      </c>
      <c r="AR3480">
        <v>1</v>
      </c>
      <c r="AS3480">
        <v>3.5867885042893399E-3</v>
      </c>
      <c r="AT3480">
        <v>1</v>
      </c>
      <c r="AU3480">
        <v>0</v>
      </c>
      <c r="AV3480">
        <v>0</v>
      </c>
      <c r="AW3480">
        <v>80</v>
      </c>
      <c r="AX3480">
        <v>1</v>
      </c>
      <c r="AY3480" s="73">
        <v>93.859890367461901</v>
      </c>
      <c r="AZ3480">
        <v>80</v>
      </c>
      <c r="BA3480">
        <v>1</v>
      </c>
      <c r="BB3480">
        <v>77</v>
      </c>
      <c r="BC3480">
        <v>0.94479555528834003</v>
      </c>
      <c r="BD3480">
        <v>3</v>
      </c>
      <c r="BE3480">
        <v>5.5204444711659001E-2</v>
      </c>
      <c r="BF3480">
        <v>94.713539927284998</v>
      </c>
      <c r="BG3480">
        <v>93.369594568558</v>
      </c>
      <c r="BH3480">
        <v>93.859890367461901</v>
      </c>
      <c r="BI3480">
        <v>93.172645015922001</v>
      </c>
    </row>
    <row r="3481" spans="1:61" x14ac:dyDescent="0.25">
      <c r="A3481" s="10" t="str">
        <f>VLOOKUP(D3481,'Index-Relations'!E:F,2,FALSE)</f>
        <v>ESG</v>
      </c>
      <c r="B3481" t="s">
        <v>3450</v>
      </c>
      <c r="C3481" s="53" t="s">
        <v>2765</v>
      </c>
      <c r="D3481" s="59" t="s">
        <v>3085</v>
      </c>
      <c r="E3481" s="59" t="s">
        <v>6897</v>
      </c>
      <c r="F3481" t="s">
        <v>1433</v>
      </c>
      <c r="G3481" t="s">
        <v>1432</v>
      </c>
      <c r="H3481" t="s">
        <v>1434</v>
      </c>
      <c r="I3481" s="52">
        <v>45474</v>
      </c>
      <c r="J3481" t="s">
        <v>2457</v>
      </c>
      <c r="K3481">
        <v>80</v>
      </c>
      <c r="L3481" s="73">
        <v>95.074485837520001</v>
      </c>
      <c r="M3481">
        <v>80</v>
      </c>
      <c r="N3481">
        <v>1</v>
      </c>
      <c r="O3481" s="73">
        <v>93.414213195073998</v>
      </c>
      <c r="P3481">
        <v>80</v>
      </c>
      <c r="Q3481">
        <v>1</v>
      </c>
      <c r="R3481">
        <v>80</v>
      </c>
      <c r="S3481">
        <v>1</v>
      </c>
      <c r="T3481">
        <v>29.301223258518402</v>
      </c>
      <c r="U3481">
        <v>0.58151747747707205</v>
      </c>
      <c r="V3481">
        <v>49</v>
      </c>
      <c r="W3481">
        <v>3.7291606304795603E-2</v>
      </c>
      <c r="X3481">
        <v>7</v>
      </c>
      <c r="Y3481">
        <v>80</v>
      </c>
      <c r="Z3481">
        <v>1</v>
      </c>
      <c r="AA3481">
        <v>13.057670972863001</v>
      </c>
      <c r="AB3481">
        <v>78</v>
      </c>
      <c r="AC3481">
        <v>0.95804440717088402</v>
      </c>
      <c r="AD3481">
        <v>2</v>
      </c>
      <c r="AE3481">
        <v>4.1955592829115401E-2</v>
      </c>
      <c r="AF3481">
        <v>0</v>
      </c>
      <c r="AG3481">
        <v>6.94E-18</v>
      </c>
      <c r="AH3481">
        <v>4.2761195537680203E-3</v>
      </c>
      <c r="AI3481">
        <v>5</v>
      </c>
      <c r="AJ3481" s="73">
        <v>93.516641712156002</v>
      </c>
      <c r="AK3481">
        <v>80</v>
      </c>
      <c r="AL3481">
        <v>1</v>
      </c>
      <c r="AM3481">
        <v>0</v>
      </c>
      <c r="AN3481">
        <v>0</v>
      </c>
      <c r="AO3481">
        <v>0</v>
      </c>
      <c r="AP3481">
        <v>0</v>
      </c>
      <c r="AQ3481">
        <v>80</v>
      </c>
      <c r="AR3481">
        <v>1</v>
      </c>
      <c r="AS3481">
        <v>3.5074099051384498E-3</v>
      </c>
      <c r="AT3481">
        <v>1</v>
      </c>
      <c r="AU3481">
        <v>0</v>
      </c>
      <c r="AV3481">
        <v>0</v>
      </c>
      <c r="AW3481">
        <v>80</v>
      </c>
      <c r="AX3481">
        <v>0.999999999999999</v>
      </c>
      <c r="AY3481" s="73">
        <v>94.571066563084003</v>
      </c>
      <c r="AZ3481">
        <v>80</v>
      </c>
      <c r="BA3481">
        <v>1</v>
      </c>
      <c r="BB3481">
        <v>77</v>
      </c>
      <c r="BC3481">
        <v>0.94447777233492902</v>
      </c>
      <c r="BD3481">
        <v>3</v>
      </c>
      <c r="BE3481">
        <v>5.5522227665070402E-2</v>
      </c>
      <c r="BF3481">
        <v>95.074485837520001</v>
      </c>
      <c r="BG3481">
        <v>93.414213195073998</v>
      </c>
      <c r="BH3481">
        <v>94.571066563084003</v>
      </c>
      <c r="BI3481">
        <v>93.516641712156002</v>
      </c>
    </row>
    <row r="3482" spans="1:61" x14ac:dyDescent="0.25">
      <c r="A3482" s="10" t="str">
        <f>VLOOKUP(D3482,'Index-Relations'!E:F,2,FALSE)</f>
        <v>ESG</v>
      </c>
      <c r="B3482" t="s">
        <v>3450</v>
      </c>
      <c r="C3482" s="53" t="s">
        <v>2766</v>
      </c>
      <c r="D3482" s="59" t="s">
        <v>3085</v>
      </c>
      <c r="E3482" s="59" t="s">
        <v>6898</v>
      </c>
      <c r="F3482" t="s">
        <v>1433</v>
      </c>
      <c r="G3482" t="s">
        <v>1432</v>
      </c>
      <c r="H3482" t="s">
        <v>1434</v>
      </c>
      <c r="I3482" s="52">
        <v>45446</v>
      </c>
      <c r="J3482" t="s">
        <v>2457</v>
      </c>
      <c r="K3482">
        <v>80</v>
      </c>
      <c r="L3482" s="73">
        <v>95.137855147674898</v>
      </c>
      <c r="M3482">
        <v>80</v>
      </c>
      <c r="N3482">
        <v>1</v>
      </c>
      <c r="O3482" s="73">
        <v>93.073970840431002</v>
      </c>
      <c r="P3482">
        <v>80</v>
      </c>
      <c r="Q3482">
        <v>1</v>
      </c>
      <c r="R3482">
        <v>80</v>
      </c>
      <c r="S3482">
        <v>0.999999999999999</v>
      </c>
      <c r="T3482">
        <v>30.3211186879088</v>
      </c>
      <c r="U3482">
        <v>0.56874119785476196</v>
      </c>
      <c r="V3482">
        <v>57</v>
      </c>
      <c r="W3482">
        <v>3.3193442851415303E-2</v>
      </c>
      <c r="X3482">
        <v>5</v>
      </c>
      <c r="Y3482">
        <v>80</v>
      </c>
      <c r="Z3482">
        <v>0.999999999999999</v>
      </c>
      <c r="AA3482">
        <v>22.639403460941399</v>
      </c>
      <c r="AB3482">
        <v>78</v>
      </c>
      <c r="AC3482">
        <v>0.99247968218274096</v>
      </c>
      <c r="AD3482">
        <v>2</v>
      </c>
      <c r="AE3482">
        <v>7.5203178172586803E-3</v>
      </c>
      <c r="AF3482">
        <v>0</v>
      </c>
      <c r="AG3482">
        <v>0</v>
      </c>
      <c r="AH3482">
        <v>8.0942692078484202E-3</v>
      </c>
      <c r="AI3482">
        <v>6</v>
      </c>
      <c r="AJ3482" s="73">
        <v>94.120482905732999</v>
      </c>
      <c r="AK3482">
        <v>80</v>
      </c>
      <c r="AL3482">
        <v>1</v>
      </c>
      <c r="AM3482">
        <v>0</v>
      </c>
      <c r="AN3482">
        <v>0</v>
      </c>
      <c r="AO3482">
        <v>0</v>
      </c>
      <c r="AP3482">
        <v>0</v>
      </c>
      <c r="AQ3482">
        <v>80</v>
      </c>
      <c r="AR3482">
        <v>1</v>
      </c>
      <c r="AS3482">
        <v>0</v>
      </c>
      <c r="AT3482">
        <v>0</v>
      </c>
      <c r="AU3482">
        <v>0</v>
      </c>
      <c r="AV3482">
        <v>0</v>
      </c>
      <c r="AW3482">
        <v>80</v>
      </c>
      <c r="AX3482">
        <v>0.999999999999999</v>
      </c>
      <c r="AY3482" s="73">
        <v>94.229060936144904</v>
      </c>
      <c r="AZ3482">
        <v>80</v>
      </c>
      <c r="BA3482">
        <v>1</v>
      </c>
      <c r="BB3482">
        <v>78</v>
      </c>
      <c r="BC3482">
        <v>0.90457027281490299</v>
      </c>
      <c r="BD3482">
        <v>2</v>
      </c>
      <c r="BE3482">
        <v>9.5429727185096097E-2</v>
      </c>
      <c r="BF3482">
        <v>95.137855147674898</v>
      </c>
      <c r="BG3482">
        <v>93.073970840431002</v>
      </c>
      <c r="BH3482">
        <v>94.229060936144904</v>
      </c>
      <c r="BI3482">
        <v>94.120482905732999</v>
      </c>
    </row>
    <row r="3483" spans="1:61" x14ac:dyDescent="0.25">
      <c r="A3483" s="10" t="str">
        <f>VLOOKUP(D3483,'Index-Relations'!E:F,2,FALSE)</f>
        <v>ESG</v>
      </c>
      <c r="B3483" t="s">
        <v>3450</v>
      </c>
      <c r="C3483" s="53" t="s">
        <v>2767</v>
      </c>
      <c r="D3483" s="59" t="s">
        <v>3085</v>
      </c>
      <c r="E3483" s="59" t="s">
        <v>6899</v>
      </c>
      <c r="F3483" t="s">
        <v>1433</v>
      </c>
      <c r="G3483" t="s">
        <v>1432</v>
      </c>
      <c r="H3483" t="s">
        <v>1434</v>
      </c>
      <c r="I3483" s="52">
        <v>45413</v>
      </c>
      <c r="J3483" t="s">
        <v>2457</v>
      </c>
      <c r="K3483">
        <v>80</v>
      </c>
      <c r="L3483" s="73">
        <v>95.141243853356997</v>
      </c>
      <c r="M3483">
        <v>80</v>
      </c>
      <c r="N3483">
        <v>1</v>
      </c>
      <c r="O3483" s="73">
        <v>93.101285555486996</v>
      </c>
      <c r="P3483">
        <v>80</v>
      </c>
      <c r="Q3483">
        <v>1</v>
      </c>
      <c r="R3483">
        <v>80</v>
      </c>
      <c r="S3483">
        <v>0.999999999999999</v>
      </c>
      <c r="T3483">
        <v>30.270959427237202</v>
      </c>
      <c r="U3483">
        <v>0.561299885749449</v>
      </c>
      <c r="V3483">
        <v>57</v>
      </c>
      <c r="W3483">
        <v>3.2002237641160697E-2</v>
      </c>
      <c r="X3483">
        <v>5</v>
      </c>
      <c r="Y3483">
        <v>80</v>
      </c>
      <c r="Z3483">
        <v>1</v>
      </c>
      <c r="AA3483">
        <v>22.761159095332498</v>
      </c>
      <c r="AB3483">
        <v>78</v>
      </c>
      <c r="AC3483">
        <v>0.99253925428835899</v>
      </c>
      <c r="AD3483">
        <v>2</v>
      </c>
      <c r="AE3483">
        <v>7.4607457116403703E-3</v>
      </c>
      <c r="AF3483">
        <v>0</v>
      </c>
      <c r="AG3483">
        <v>0</v>
      </c>
      <c r="AH3483">
        <v>7.4573524823591201E-3</v>
      </c>
      <c r="AI3483">
        <v>6</v>
      </c>
      <c r="AJ3483" s="73">
        <v>94.128637658411904</v>
      </c>
      <c r="AK3483">
        <v>80</v>
      </c>
      <c r="AL3483">
        <v>1</v>
      </c>
      <c r="AM3483">
        <v>0</v>
      </c>
      <c r="AN3483">
        <v>0</v>
      </c>
      <c r="AO3483">
        <v>0</v>
      </c>
      <c r="AP3483">
        <v>0</v>
      </c>
      <c r="AQ3483">
        <v>80</v>
      </c>
      <c r="AR3483">
        <v>1</v>
      </c>
      <c r="AS3483">
        <v>0</v>
      </c>
      <c r="AT3483">
        <v>0</v>
      </c>
      <c r="AU3483">
        <v>0</v>
      </c>
      <c r="AV3483">
        <v>0</v>
      </c>
      <c r="AW3483">
        <v>80</v>
      </c>
      <c r="AX3483">
        <v>1</v>
      </c>
      <c r="AY3483" s="73">
        <v>94.200171218148895</v>
      </c>
      <c r="AZ3483">
        <v>80</v>
      </c>
      <c r="BA3483">
        <v>1</v>
      </c>
      <c r="BB3483">
        <v>78</v>
      </c>
      <c r="BC3483">
        <v>0.981415865810916</v>
      </c>
      <c r="BD3483">
        <v>2</v>
      </c>
      <c r="BE3483">
        <v>1.8584134189083099E-2</v>
      </c>
      <c r="BF3483">
        <v>95.141243853356997</v>
      </c>
      <c r="BG3483">
        <v>93.101285555486996</v>
      </c>
      <c r="BH3483">
        <v>94.200171218148895</v>
      </c>
      <c r="BI3483">
        <v>94.128637658411904</v>
      </c>
    </row>
    <row r="3484" spans="1:61" x14ac:dyDescent="0.25">
      <c r="A3484" s="10" t="str">
        <f>VLOOKUP(D3484,'Index-Relations'!E:F,2,FALSE)</f>
        <v>ESG</v>
      </c>
      <c r="B3484" t="s">
        <v>3450</v>
      </c>
      <c r="C3484" s="53" t="s">
        <v>2768</v>
      </c>
      <c r="D3484" s="59" t="s">
        <v>3085</v>
      </c>
      <c r="E3484" s="59" t="s">
        <v>6900</v>
      </c>
      <c r="F3484" t="s">
        <v>1433</v>
      </c>
      <c r="G3484" t="s">
        <v>1432</v>
      </c>
      <c r="H3484" t="s">
        <v>1434</v>
      </c>
      <c r="I3484" s="52">
        <v>45383</v>
      </c>
      <c r="J3484" t="s">
        <v>2457</v>
      </c>
      <c r="K3484">
        <v>80</v>
      </c>
      <c r="L3484">
        <v>96.348450799207797</v>
      </c>
      <c r="M3484">
        <v>80</v>
      </c>
      <c r="N3484">
        <v>1</v>
      </c>
      <c r="O3484">
        <v>94.815010126996199</v>
      </c>
      <c r="P3484">
        <v>80</v>
      </c>
      <c r="Q3484">
        <v>1</v>
      </c>
      <c r="R3484">
        <v>80</v>
      </c>
      <c r="S3484">
        <v>1</v>
      </c>
      <c r="T3484">
        <v>30.021026228307999</v>
      </c>
      <c r="U3484">
        <v>0.55374097290032598</v>
      </c>
      <c r="V3484">
        <v>57</v>
      </c>
      <c r="W3484">
        <v>3.2259830220535197E-2</v>
      </c>
      <c r="X3484">
        <v>5</v>
      </c>
      <c r="Y3484">
        <v>80</v>
      </c>
      <c r="Z3484">
        <v>0.999999999999999</v>
      </c>
      <c r="AA3484">
        <v>21.716204023127801</v>
      </c>
      <c r="AB3484">
        <v>78</v>
      </c>
      <c r="AC3484">
        <v>0.99194278355247301</v>
      </c>
      <c r="AD3484">
        <v>2</v>
      </c>
      <c r="AE3484">
        <v>8.0572164475267109E-3</v>
      </c>
      <c r="AF3484">
        <v>0</v>
      </c>
      <c r="AG3484">
        <v>5.5510000000000001E-17</v>
      </c>
      <c r="AH3484">
        <v>7.5377102381252196E-3</v>
      </c>
      <c r="AI3484">
        <v>6</v>
      </c>
      <c r="AJ3484">
        <v>95.899723476231699</v>
      </c>
      <c r="AK3484">
        <v>80</v>
      </c>
      <c r="AL3484">
        <v>1</v>
      </c>
      <c r="AM3484">
        <v>0</v>
      </c>
      <c r="AN3484">
        <v>0</v>
      </c>
      <c r="AO3484">
        <v>0</v>
      </c>
      <c r="AP3484">
        <v>0</v>
      </c>
      <c r="AQ3484">
        <v>80</v>
      </c>
      <c r="AR3484">
        <v>1</v>
      </c>
      <c r="AS3484">
        <v>0</v>
      </c>
      <c r="AT3484">
        <v>0</v>
      </c>
      <c r="AU3484">
        <v>0</v>
      </c>
      <c r="AV3484">
        <v>0</v>
      </c>
      <c r="AW3484">
        <v>80</v>
      </c>
      <c r="AX3484">
        <v>1</v>
      </c>
      <c r="AY3484">
        <v>95.940704339991001</v>
      </c>
      <c r="AZ3484">
        <v>80</v>
      </c>
      <c r="BA3484">
        <v>1</v>
      </c>
      <c r="BB3484">
        <v>78</v>
      </c>
      <c r="BC3484">
        <v>0.97955174699273195</v>
      </c>
      <c r="BD3484">
        <v>2</v>
      </c>
      <c r="BE3484">
        <v>2.0448253007266999E-2</v>
      </c>
      <c r="BF3484">
        <v>95.500573885199898</v>
      </c>
      <c r="BG3484">
        <v>93.134089289239895</v>
      </c>
      <c r="BH3484">
        <v>94.929146526051895</v>
      </c>
      <c r="BI3484">
        <v>94.415315953722896</v>
      </c>
    </row>
    <row r="3485" spans="1:61" x14ac:dyDescent="0.25">
      <c r="A3485" s="10" t="str">
        <f>VLOOKUP(D3485,'Index-Relations'!E:F,2,FALSE)</f>
        <v>ESG</v>
      </c>
      <c r="B3485" t="s">
        <v>3450</v>
      </c>
      <c r="C3485" s="53" t="s">
        <v>2769</v>
      </c>
      <c r="D3485" s="59" t="s">
        <v>3085</v>
      </c>
      <c r="E3485" s="59" t="s">
        <v>6901</v>
      </c>
      <c r="F3485" t="s">
        <v>1433</v>
      </c>
      <c r="G3485" t="s">
        <v>1432</v>
      </c>
      <c r="H3485" t="s">
        <v>1434</v>
      </c>
      <c r="I3485" s="52">
        <v>45352</v>
      </c>
      <c r="J3485" t="s">
        <v>2457</v>
      </c>
      <c r="K3485">
        <v>80</v>
      </c>
      <c r="L3485">
        <v>96.421643060624106</v>
      </c>
      <c r="M3485">
        <v>80</v>
      </c>
      <c r="N3485">
        <v>1</v>
      </c>
      <c r="O3485">
        <v>94.703937608638498</v>
      </c>
      <c r="P3485">
        <v>80</v>
      </c>
      <c r="Q3485">
        <v>1</v>
      </c>
      <c r="R3485">
        <v>80</v>
      </c>
      <c r="S3485">
        <v>1</v>
      </c>
      <c r="T3485">
        <v>29.9884352315574</v>
      </c>
      <c r="U3485">
        <v>0.52717795714377702</v>
      </c>
      <c r="V3485">
        <v>57</v>
      </c>
      <c r="W3485">
        <v>3.0250644299022699E-2</v>
      </c>
      <c r="X3485">
        <v>5</v>
      </c>
      <c r="Y3485">
        <v>80</v>
      </c>
      <c r="Z3485">
        <v>1</v>
      </c>
      <c r="AA3485">
        <v>22.5798553908879</v>
      </c>
      <c r="AB3485">
        <v>78</v>
      </c>
      <c r="AC3485">
        <v>0.991361414334887</v>
      </c>
      <c r="AD3485">
        <v>2</v>
      </c>
      <c r="AE3485">
        <v>8.6385856651119801E-3</v>
      </c>
      <c r="AF3485">
        <v>0</v>
      </c>
      <c r="AG3485">
        <v>2.3245000000000001E-16</v>
      </c>
      <c r="AH3485">
        <v>3.3913539329620702E-3</v>
      </c>
      <c r="AI3485">
        <v>4</v>
      </c>
      <c r="AJ3485">
        <v>96.020296104468699</v>
      </c>
      <c r="AK3485">
        <v>80</v>
      </c>
      <c r="AL3485">
        <v>1</v>
      </c>
      <c r="AM3485">
        <v>0</v>
      </c>
      <c r="AN3485">
        <v>0</v>
      </c>
      <c r="AO3485">
        <v>0</v>
      </c>
      <c r="AP3485">
        <v>0</v>
      </c>
      <c r="AQ3485">
        <v>80</v>
      </c>
      <c r="AR3485">
        <v>0.999999999999999</v>
      </c>
      <c r="AS3485">
        <v>0</v>
      </c>
      <c r="AT3485">
        <v>0</v>
      </c>
      <c r="AU3485">
        <v>0</v>
      </c>
      <c r="AV3485">
        <v>0</v>
      </c>
      <c r="AW3485">
        <v>80</v>
      </c>
      <c r="AX3485">
        <v>1</v>
      </c>
      <c r="AY3485">
        <v>96.065377231600294</v>
      </c>
      <c r="AZ3485">
        <v>80</v>
      </c>
      <c r="BA3485">
        <v>1</v>
      </c>
      <c r="BB3485">
        <v>78</v>
      </c>
      <c r="BC3485">
        <v>0.98016279228862402</v>
      </c>
      <c r="BD3485">
        <v>2</v>
      </c>
      <c r="BE3485">
        <v>1.9837207711375E-2</v>
      </c>
      <c r="BF3485">
        <v>95.528513403100007</v>
      </c>
      <c r="BG3485">
        <v>92.934620755278004</v>
      </c>
      <c r="BH3485">
        <v>95.103975804184003</v>
      </c>
      <c r="BI3485">
        <v>94.471363921544906</v>
      </c>
    </row>
    <row r="3486" spans="1:61" x14ac:dyDescent="0.25">
      <c r="A3486" s="10" t="str">
        <f>VLOOKUP(D3486,'Index-Relations'!E:F,2,FALSE)</f>
        <v>ESG</v>
      </c>
      <c r="B3486" t="s">
        <v>3450</v>
      </c>
      <c r="C3486" s="53" t="s">
        <v>2770</v>
      </c>
      <c r="D3486" s="59" t="s">
        <v>3085</v>
      </c>
      <c r="E3486" s="59" t="s">
        <v>6902</v>
      </c>
      <c r="F3486" t="s">
        <v>1433</v>
      </c>
      <c r="G3486" t="s">
        <v>1432</v>
      </c>
      <c r="H3486" t="s">
        <v>1434</v>
      </c>
      <c r="I3486" s="52">
        <v>45323</v>
      </c>
      <c r="J3486" t="s">
        <v>2457</v>
      </c>
      <c r="K3486">
        <v>81</v>
      </c>
      <c r="L3486">
        <v>96.430991548443103</v>
      </c>
      <c r="M3486">
        <v>80</v>
      </c>
      <c r="N3486">
        <v>1</v>
      </c>
      <c r="O3486">
        <v>94.620590521190096</v>
      </c>
      <c r="P3486">
        <v>80</v>
      </c>
      <c r="Q3486">
        <v>1</v>
      </c>
      <c r="R3486">
        <v>80</v>
      </c>
      <c r="S3486">
        <v>1</v>
      </c>
      <c r="T3486">
        <v>30.034805142352301</v>
      </c>
      <c r="U3486">
        <v>0.52678775830298696</v>
      </c>
      <c r="V3486">
        <v>57</v>
      </c>
      <c r="W3486">
        <v>2.5158108721129301E-2</v>
      </c>
      <c r="X3486">
        <v>5</v>
      </c>
      <c r="Y3486">
        <v>80</v>
      </c>
      <c r="Z3486">
        <v>0.999999999999999</v>
      </c>
      <c r="AA3486">
        <v>22.956204573889099</v>
      </c>
      <c r="AB3486">
        <v>78</v>
      </c>
      <c r="AC3486">
        <v>0.99064925099974299</v>
      </c>
      <c r="AD3486">
        <v>2</v>
      </c>
      <c r="AE3486">
        <v>9.3507490002566508E-3</v>
      </c>
      <c r="AF3486">
        <v>1</v>
      </c>
      <c r="AG3486">
        <v>1.3010000000000001E-16</v>
      </c>
      <c r="AH3486">
        <v>3.5329400362867501E-3</v>
      </c>
      <c r="AI3486">
        <v>4</v>
      </c>
      <c r="AJ3486">
        <v>95.926318255023105</v>
      </c>
      <c r="AK3486">
        <v>80</v>
      </c>
      <c r="AL3486">
        <v>1</v>
      </c>
      <c r="AM3486">
        <v>0</v>
      </c>
      <c r="AN3486">
        <v>0</v>
      </c>
      <c r="AO3486">
        <v>0</v>
      </c>
      <c r="AP3486">
        <v>0</v>
      </c>
      <c r="AQ3486">
        <v>80</v>
      </c>
      <c r="AR3486">
        <v>1</v>
      </c>
      <c r="AS3486">
        <v>0</v>
      </c>
      <c r="AT3486">
        <v>0</v>
      </c>
      <c r="AU3486">
        <v>0</v>
      </c>
      <c r="AV3486">
        <v>0</v>
      </c>
      <c r="AW3486">
        <v>80</v>
      </c>
      <c r="AX3486">
        <v>1</v>
      </c>
      <c r="AY3486">
        <v>96.159943161904394</v>
      </c>
      <c r="AZ3486">
        <v>80</v>
      </c>
      <c r="BA3486">
        <v>1</v>
      </c>
      <c r="BB3486">
        <v>78</v>
      </c>
      <c r="BC3486">
        <v>0.97875097198848404</v>
      </c>
      <c r="BD3486">
        <v>2</v>
      </c>
      <c r="BE3486">
        <v>2.1249028011515701E-2</v>
      </c>
      <c r="BF3486">
        <v>95.484433450363994</v>
      </c>
      <c r="BG3486">
        <v>92.857426551545004</v>
      </c>
      <c r="BH3486">
        <v>95.159941576817999</v>
      </c>
      <c r="BI3486">
        <v>94.383587235701</v>
      </c>
    </row>
    <row r="3487" spans="1:61" x14ac:dyDescent="0.25">
      <c r="A3487" s="10" t="str">
        <f>VLOOKUP(D3487,'Index-Relations'!E:F,2,FALSE)</f>
        <v>BM</v>
      </c>
      <c r="B3487" t="s">
        <v>3450</v>
      </c>
      <c r="C3487" s="53" t="s">
        <v>2760</v>
      </c>
      <c r="D3487" s="59" t="s">
        <v>1439</v>
      </c>
      <c r="E3487" s="59" t="s">
        <v>6903</v>
      </c>
      <c r="F3487" t="s">
        <v>1437</v>
      </c>
      <c r="G3487" t="s">
        <v>1436</v>
      </c>
      <c r="H3487" t="s">
        <v>1438</v>
      </c>
      <c r="I3487" s="52">
        <v>45658</v>
      </c>
      <c r="J3487" t="s">
        <v>2457</v>
      </c>
      <c r="K3487">
        <v>413</v>
      </c>
      <c r="L3487" s="73">
        <v>74.802282337069897</v>
      </c>
      <c r="M3487">
        <v>406</v>
      </c>
      <c r="N3487">
        <v>0.99497468789290899</v>
      </c>
      <c r="O3487" s="73">
        <v>78.492650223096604</v>
      </c>
      <c r="P3487">
        <v>406</v>
      </c>
      <c r="Q3487">
        <v>0.99497468789290899</v>
      </c>
      <c r="R3487">
        <v>393</v>
      </c>
      <c r="S3487">
        <v>0.97787658710224601</v>
      </c>
      <c r="T3487">
        <v>34.752402661682098</v>
      </c>
      <c r="U3487">
        <v>0.72867735828618097</v>
      </c>
      <c r="V3487">
        <v>281</v>
      </c>
      <c r="W3487">
        <v>0.15843759825450901</v>
      </c>
      <c r="X3487">
        <v>56</v>
      </c>
      <c r="Y3487">
        <v>407</v>
      </c>
      <c r="Z3487">
        <v>0.99638077597602404</v>
      </c>
      <c r="AA3487">
        <v>65.669629555585203</v>
      </c>
      <c r="AB3487">
        <v>365</v>
      </c>
      <c r="AC3487">
        <v>0.88865312029655896</v>
      </c>
      <c r="AD3487">
        <v>42</v>
      </c>
      <c r="AE3487">
        <v>0.107727655679464</v>
      </c>
      <c r="AF3487">
        <v>6</v>
      </c>
      <c r="AG3487">
        <v>3.6192240239760801E-3</v>
      </c>
      <c r="AH3487">
        <v>1.6319162932195298E-2</v>
      </c>
      <c r="AI3487">
        <v>36</v>
      </c>
      <c r="AJ3487" s="73">
        <v>71.136949015421905</v>
      </c>
      <c r="AK3487">
        <v>406</v>
      </c>
      <c r="AL3487">
        <v>0.99497468789290899</v>
      </c>
      <c r="AM3487">
        <v>1.7117402253063799E-2</v>
      </c>
      <c r="AN3487">
        <v>5</v>
      </c>
      <c r="AO3487">
        <v>0</v>
      </c>
      <c r="AP3487">
        <v>0</v>
      </c>
      <c r="AQ3487">
        <v>412</v>
      </c>
      <c r="AR3487">
        <v>0.99859391191688496</v>
      </c>
      <c r="AS3487">
        <v>2.96532322023722E-2</v>
      </c>
      <c r="AT3487">
        <v>6</v>
      </c>
      <c r="AU3487">
        <v>9.5405155364016794E-3</v>
      </c>
      <c r="AV3487">
        <v>2</v>
      </c>
      <c r="AW3487">
        <v>412</v>
      </c>
      <c r="AX3487">
        <v>0.99859391191688496</v>
      </c>
      <c r="AY3487" s="73">
        <v>72.862520504753206</v>
      </c>
      <c r="AZ3487">
        <v>406</v>
      </c>
      <c r="BA3487">
        <v>0.99497468789290899</v>
      </c>
      <c r="BB3487">
        <v>399</v>
      </c>
      <c r="BC3487">
        <v>0.91117763155866205</v>
      </c>
      <c r="BD3487">
        <v>13</v>
      </c>
      <c r="BE3487">
        <v>8.7416280358222603E-2</v>
      </c>
      <c r="BF3487">
        <v>74.802282337069897</v>
      </c>
      <c r="BG3487">
        <v>78.492650223096604</v>
      </c>
      <c r="BH3487">
        <v>72.862520504753206</v>
      </c>
      <c r="BI3487">
        <v>71.136949015421905</v>
      </c>
    </row>
    <row r="3488" spans="1:61" x14ac:dyDescent="0.25">
      <c r="A3488" s="10" t="str">
        <f>VLOOKUP(D3488,'Index-Relations'!E:F,2,FALSE)</f>
        <v>BM</v>
      </c>
      <c r="B3488" t="s">
        <v>3450</v>
      </c>
      <c r="C3488" s="53" t="s">
        <v>2761</v>
      </c>
      <c r="D3488" s="59" t="s">
        <v>1439</v>
      </c>
      <c r="E3488" s="59" t="s">
        <v>6904</v>
      </c>
      <c r="F3488" t="s">
        <v>1437</v>
      </c>
      <c r="G3488" t="s">
        <v>1436</v>
      </c>
      <c r="H3488" t="s">
        <v>1438</v>
      </c>
      <c r="I3488" s="52">
        <v>45628</v>
      </c>
      <c r="J3488" t="s">
        <v>2457</v>
      </c>
      <c r="K3488">
        <v>413</v>
      </c>
      <c r="L3488" s="73">
        <v>74.464449579738798</v>
      </c>
      <c r="M3488">
        <v>406</v>
      </c>
      <c r="N3488">
        <v>0.99498111635738395</v>
      </c>
      <c r="O3488" s="73">
        <v>78.290309337697494</v>
      </c>
      <c r="P3488">
        <v>406</v>
      </c>
      <c r="Q3488">
        <v>0.99498111635738395</v>
      </c>
      <c r="R3488">
        <v>393</v>
      </c>
      <c r="S3488">
        <v>0.97788795418392405</v>
      </c>
      <c r="T3488">
        <v>34.838309119051601</v>
      </c>
      <c r="U3488">
        <v>0.74258913405584204</v>
      </c>
      <c r="V3488">
        <v>281</v>
      </c>
      <c r="W3488">
        <v>0.16052603894322101</v>
      </c>
      <c r="X3488">
        <v>55</v>
      </c>
      <c r="Y3488">
        <v>407</v>
      </c>
      <c r="Z3488">
        <v>0.99646581294585002</v>
      </c>
      <c r="AA3488">
        <v>55.636126078716899</v>
      </c>
      <c r="AB3488">
        <v>367</v>
      </c>
      <c r="AC3488">
        <v>0.89010857010491695</v>
      </c>
      <c r="AD3488">
        <v>40</v>
      </c>
      <c r="AE3488">
        <v>0.10635724284093299</v>
      </c>
      <c r="AF3488">
        <v>6</v>
      </c>
      <c r="AG3488">
        <v>3.5341870541488601E-3</v>
      </c>
      <c r="AH3488">
        <v>1.63154643201898E-2</v>
      </c>
      <c r="AI3488">
        <v>36</v>
      </c>
      <c r="AJ3488" s="73">
        <v>70.795899553357899</v>
      </c>
      <c r="AK3488">
        <v>406</v>
      </c>
      <c r="AL3488">
        <v>0.99498111635738395</v>
      </c>
      <c r="AM3488">
        <v>1.75798994564151E-2</v>
      </c>
      <c r="AN3488">
        <v>5</v>
      </c>
      <c r="AO3488">
        <v>0</v>
      </c>
      <c r="AP3488">
        <v>0</v>
      </c>
      <c r="AQ3488">
        <v>412</v>
      </c>
      <c r="AR3488">
        <v>0.99851530341153405</v>
      </c>
      <c r="AS3488">
        <v>2.9441791427555201E-2</v>
      </c>
      <c r="AT3488">
        <v>6</v>
      </c>
      <c r="AU3488">
        <v>9.7484333323489096E-3</v>
      </c>
      <c r="AV3488">
        <v>2</v>
      </c>
      <c r="AW3488">
        <v>412</v>
      </c>
      <c r="AX3488">
        <v>0.99851530341153405</v>
      </c>
      <c r="AY3488" s="73">
        <v>72.542989814866402</v>
      </c>
      <c r="AZ3488">
        <v>406</v>
      </c>
      <c r="BA3488">
        <v>0.99498111635738395</v>
      </c>
      <c r="BB3488">
        <v>399</v>
      </c>
      <c r="BC3488">
        <v>0.91115198650946105</v>
      </c>
      <c r="BD3488">
        <v>13</v>
      </c>
      <c r="BE3488">
        <v>8.7363316902072594E-2</v>
      </c>
      <c r="BF3488">
        <v>74.464449579738798</v>
      </c>
      <c r="BG3488">
        <v>78.290309337697494</v>
      </c>
      <c r="BH3488">
        <v>72.542989814866402</v>
      </c>
      <c r="BI3488">
        <v>70.795899553357899</v>
      </c>
    </row>
    <row r="3489" spans="1:61" x14ac:dyDescent="0.25">
      <c r="A3489" s="10" t="str">
        <f>VLOOKUP(D3489,'Index-Relations'!E:F,2,FALSE)</f>
        <v>BM</v>
      </c>
      <c r="B3489" t="s">
        <v>3450</v>
      </c>
      <c r="C3489" s="53" t="s">
        <v>2762</v>
      </c>
      <c r="D3489" s="59" t="s">
        <v>1439</v>
      </c>
      <c r="E3489" s="59" t="s">
        <v>6905</v>
      </c>
      <c r="F3489" t="s">
        <v>1437</v>
      </c>
      <c r="G3489" t="s">
        <v>1436</v>
      </c>
      <c r="H3489" t="s">
        <v>1438</v>
      </c>
      <c r="I3489" s="52">
        <v>45597</v>
      </c>
      <c r="J3489" t="s">
        <v>2457</v>
      </c>
      <c r="K3489">
        <v>413</v>
      </c>
      <c r="L3489" s="73">
        <v>74.445799652072793</v>
      </c>
      <c r="M3489">
        <v>406</v>
      </c>
      <c r="N3489">
        <v>0.99507113143061598</v>
      </c>
      <c r="O3489" s="73">
        <v>78.359803357044996</v>
      </c>
      <c r="P3489">
        <v>406</v>
      </c>
      <c r="Q3489">
        <v>0.99507113143061598</v>
      </c>
      <c r="R3489">
        <v>393</v>
      </c>
      <c r="S3489">
        <v>0.97800374661219502</v>
      </c>
      <c r="T3489">
        <v>35.107394168057098</v>
      </c>
      <c r="U3489">
        <v>0.74335029940835395</v>
      </c>
      <c r="V3489">
        <v>281</v>
      </c>
      <c r="W3489">
        <v>0.160801311265207</v>
      </c>
      <c r="X3489">
        <v>55</v>
      </c>
      <c r="Y3489">
        <v>407</v>
      </c>
      <c r="Z3489">
        <v>0.99660782071895204</v>
      </c>
      <c r="AA3489">
        <v>53.892538528023898</v>
      </c>
      <c r="AB3489">
        <v>367</v>
      </c>
      <c r="AC3489">
        <v>0.88805177117643297</v>
      </c>
      <c r="AD3489">
        <v>40</v>
      </c>
      <c r="AE3489">
        <v>0.108556049542518</v>
      </c>
      <c r="AF3489">
        <v>6</v>
      </c>
      <c r="AG3489">
        <v>3.3921792810472601E-3</v>
      </c>
      <c r="AH3489">
        <v>1.8883407306852999E-2</v>
      </c>
      <c r="AI3489">
        <v>36</v>
      </c>
      <c r="AJ3489" s="73">
        <v>70.760505590259896</v>
      </c>
      <c r="AK3489">
        <v>406</v>
      </c>
      <c r="AL3489">
        <v>0.99507113143061598</v>
      </c>
      <c r="AM3489">
        <v>1.83142199989021E-2</v>
      </c>
      <c r="AN3489">
        <v>5</v>
      </c>
      <c r="AO3489">
        <v>0</v>
      </c>
      <c r="AP3489">
        <v>0</v>
      </c>
      <c r="AQ3489">
        <v>411</v>
      </c>
      <c r="AR3489">
        <v>0.998220339340952</v>
      </c>
      <c r="AS3489">
        <v>2.8456137291880498E-2</v>
      </c>
      <c r="AT3489">
        <v>6</v>
      </c>
      <c r="AU3489">
        <v>8.7674171782332402E-3</v>
      </c>
      <c r="AV3489">
        <v>2</v>
      </c>
      <c r="AW3489">
        <v>411</v>
      </c>
      <c r="AX3489">
        <v>0.998220339340952</v>
      </c>
      <c r="AY3489" s="73">
        <v>72.486023378271597</v>
      </c>
      <c r="AZ3489">
        <v>406</v>
      </c>
      <c r="BA3489">
        <v>0.99507113143061598</v>
      </c>
      <c r="BB3489">
        <v>396</v>
      </c>
      <c r="BC3489">
        <v>0.90446321782217698</v>
      </c>
      <c r="BD3489">
        <v>15</v>
      </c>
      <c r="BE3489">
        <v>9.3757121518775105E-2</v>
      </c>
      <c r="BF3489">
        <v>74.445799652072793</v>
      </c>
      <c r="BG3489">
        <v>78.359803357044996</v>
      </c>
      <c r="BH3489">
        <v>72.486023378271597</v>
      </c>
      <c r="BI3489">
        <v>70.760505590259896</v>
      </c>
    </row>
    <row r="3490" spans="1:61" x14ac:dyDescent="0.25">
      <c r="A3490" s="10" t="str">
        <f>VLOOKUP(D3490,'Index-Relations'!E:F,2,FALSE)</f>
        <v>BM</v>
      </c>
      <c r="B3490" t="s">
        <v>3450</v>
      </c>
      <c r="C3490" s="53" t="s">
        <v>2763</v>
      </c>
      <c r="D3490" s="59" t="s">
        <v>1439</v>
      </c>
      <c r="E3490" s="59" t="s">
        <v>6906</v>
      </c>
      <c r="F3490" t="s">
        <v>1437</v>
      </c>
      <c r="G3490" t="s">
        <v>1436</v>
      </c>
      <c r="H3490" t="s">
        <v>1438</v>
      </c>
      <c r="I3490" s="52">
        <v>45566</v>
      </c>
      <c r="J3490" t="s">
        <v>2457</v>
      </c>
      <c r="K3490">
        <v>413</v>
      </c>
      <c r="L3490" s="73">
        <v>74.469914265199904</v>
      </c>
      <c r="M3490">
        <v>406</v>
      </c>
      <c r="N3490">
        <v>0.99540940137836298</v>
      </c>
      <c r="O3490" s="73">
        <v>78.391888127755493</v>
      </c>
      <c r="P3490">
        <v>406</v>
      </c>
      <c r="Q3490">
        <v>0.99540940137836298</v>
      </c>
      <c r="R3490">
        <v>393</v>
      </c>
      <c r="S3490">
        <v>0.97914203901100505</v>
      </c>
      <c r="T3490">
        <v>35.217240413035803</v>
      </c>
      <c r="U3490">
        <v>0.74395279860264796</v>
      </c>
      <c r="V3490">
        <v>281</v>
      </c>
      <c r="W3490">
        <v>0.161281704207308</v>
      </c>
      <c r="X3490">
        <v>55</v>
      </c>
      <c r="Y3490">
        <v>407</v>
      </c>
      <c r="Z3490">
        <v>0.99687370400248299</v>
      </c>
      <c r="AA3490">
        <v>53.026757943354802</v>
      </c>
      <c r="AB3490">
        <v>368</v>
      </c>
      <c r="AC3490">
        <v>0.89235808633854996</v>
      </c>
      <c r="AD3490">
        <v>39</v>
      </c>
      <c r="AE3490">
        <v>0.104515617663932</v>
      </c>
      <c r="AF3490">
        <v>6</v>
      </c>
      <c r="AG3490">
        <v>3.12629599751694E-3</v>
      </c>
      <c r="AH3490">
        <v>1.5985998520023501E-2</v>
      </c>
      <c r="AI3490">
        <v>36</v>
      </c>
      <c r="AJ3490" s="73">
        <v>70.808883109618804</v>
      </c>
      <c r="AK3490">
        <v>406</v>
      </c>
      <c r="AL3490">
        <v>0.99540940137836298</v>
      </c>
      <c r="AM3490">
        <v>1.9110533710632299E-2</v>
      </c>
      <c r="AN3490">
        <v>5</v>
      </c>
      <c r="AO3490">
        <v>0</v>
      </c>
      <c r="AP3490">
        <v>0</v>
      </c>
      <c r="AQ3490">
        <v>411</v>
      </c>
      <c r="AR3490">
        <v>0.99830707876500702</v>
      </c>
      <c r="AS3490">
        <v>2.6993664514901199E-2</v>
      </c>
      <c r="AT3490">
        <v>6</v>
      </c>
      <c r="AU3490">
        <v>8.5263244248996502E-3</v>
      </c>
      <c r="AV3490">
        <v>2</v>
      </c>
      <c r="AW3490">
        <v>411</v>
      </c>
      <c r="AX3490">
        <v>0.99830707876500702</v>
      </c>
      <c r="AY3490" s="73">
        <v>72.492323074895793</v>
      </c>
      <c r="AZ3490">
        <v>406</v>
      </c>
      <c r="BA3490">
        <v>0.99540940137836298</v>
      </c>
      <c r="BB3490">
        <v>396</v>
      </c>
      <c r="BC3490">
        <v>0.90421614913498005</v>
      </c>
      <c r="BD3490">
        <v>15</v>
      </c>
      <c r="BE3490">
        <v>9.4090929630027201E-2</v>
      </c>
      <c r="BF3490">
        <v>74.469914265199904</v>
      </c>
      <c r="BG3490">
        <v>78.391888127755493</v>
      </c>
      <c r="BH3490">
        <v>72.492323074895793</v>
      </c>
      <c r="BI3490">
        <v>70.808883109618804</v>
      </c>
    </row>
    <row r="3491" spans="1:61" x14ac:dyDescent="0.25">
      <c r="A3491" s="10" t="str">
        <f>VLOOKUP(D3491,'Index-Relations'!E:F,2,FALSE)</f>
        <v>BM</v>
      </c>
      <c r="B3491" t="s">
        <v>3450</v>
      </c>
      <c r="C3491" s="53" t="s">
        <v>2764</v>
      </c>
      <c r="D3491" s="59" t="s">
        <v>1439</v>
      </c>
      <c r="E3491" s="59" t="s">
        <v>6907</v>
      </c>
      <c r="F3491" t="s">
        <v>1437</v>
      </c>
      <c r="G3491" t="s">
        <v>1436</v>
      </c>
      <c r="H3491" t="s">
        <v>1438</v>
      </c>
      <c r="I3491" s="52">
        <v>45537</v>
      </c>
      <c r="J3491" t="s">
        <v>2457</v>
      </c>
      <c r="K3491">
        <v>444</v>
      </c>
      <c r="L3491" s="73">
        <v>74.375445606851798</v>
      </c>
      <c r="M3491">
        <v>437</v>
      </c>
      <c r="N3491">
        <v>0.99619838341788403</v>
      </c>
      <c r="O3491" s="73">
        <v>78.194437836905607</v>
      </c>
      <c r="P3491">
        <v>437</v>
      </c>
      <c r="Q3491">
        <v>0.99619838341788403</v>
      </c>
      <c r="R3491">
        <v>422</v>
      </c>
      <c r="S3491">
        <v>0.98131401071166302</v>
      </c>
      <c r="T3491">
        <v>35.134088110420798</v>
      </c>
      <c r="U3491">
        <v>0.74409421186557101</v>
      </c>
      <c r="V3491">
        <v>302</v>
      </c>
      <c r="W3491">
        <v>0.162413688573844</v>
      </c>
      <c r="X3491">
        <v>58</v>
      </c>
      <c r="Y3491">
        <v>438</v>
      </c>
      <c r="Z3491">
        <v>0.997284223360276</v>
      </c>
      <c r="AA3491">
        <v>53.442933122740499</v>
      </c>
      <c r="AB3491">
        <v>408</v>
      </c>
      <c r="AC3491">
        <v>0.90357808885785795</v>
      </c>
      <c r="AD3491">
        <v>36</v>
      </c>
      <c r="AE3491">
        <v>0.101779265684564</v>
      </c>
      <c r="AF3491">
        <v>0</v>
      </c>
      <c r="AG3491">
        <v>0</v>
      </c>
      <c r="AH3491">
        <v>1.5571850845028899E-2</v>
      </c>
      <c r="AI3491">
        <v>37</v>
      </c>
      <c r="AJ3491" s="73">
        <v>70.379172087105104</v>
      </c>
      <c r="AK3491">
        <v>437</v>
      </c>
      <c r="AL3491">
        <v>0.99619838341788403</v>
      </c>
      <c r="AM3491">
        <v>1.86613982190613E-2</v>
      </c>
      <c r="AN3491">
        <v>5</v>
      </c>
      <c r="AO3491">
        <v>0</v>
      </c>
      <c r="AP3491">
        <v>0</v>
      </c>
      <c r="AQ3491">
        <v>440</v>
      </c>
      <c r="AR3491">
        <v>0.99841573254736005</v>
      </c>
      <c r="AS3491">
        <v>2.6724479390129299E-2</v>
      </c>
      <c r="AT3491">
        <v>6</v>
      </c>
      <c r="AU3491">
        <v>9.16510037672277E-3</v>
      </c>
      <c r="AV3491">
        <v>2</v>
      </c>
      <c r="AW3491">
        <v>440</v>
      </c>
      <c r="AX3491">
        <v>0.99841573254736005</v>
      </c>
      <c r="AY3491" s="73">
        <v>73.157495382197894</v>
      </c>
      <c r="AZ3491">
        <v>437</v>
      </c>
      <c r="BA3491">
        <v>0.99619838341788403</v>
      </c>
      <c r="BB3491">
        <v>425</v>
      </c>
      <c r="BC3491">
        <v>0.90551783335942804</v>
      </c>
      <c r="BD3491">
        <v>15</v>
      </c>
      <c r="BE3491">
        <v>9.2897899187931898E-2</v>
      </c>
      <c r="BF3491">
        <v>74.375445606851798</v>
      </c>
      <c r="BG3491">
        <v>78.194437836905607</v>
      </c>
      <c r="BH3491">
        <v>73.157495382197894</v>
      </c>
      <c r="BI3491">
        <v>70.379172087105104</v>
      </c>
    </row>
    <row r="3492" spans="1:61" x14ac:dyDescent="0.25">
      <c r="A3492" s="10" t="str">
        <f>VLOOKUP(D3492,'Index-Relations'!E:F,2,FALSE)</f>
        <v>BM</v>
      </c>
      <c r="B3492" t="s">
        <v>3450</v>
      </c>
      <c r="C3492" s="53" t="s">
        <v>3350</v>
      </c>
      <c r="D3492" s="59" t="s">
        <v>1439</v>
      </c>
      <c r="E3492" s="59" t="s">
        <v>6908</v>
      </c>
      <c r="F3492" t="s">
        <v>1437</v>
      </c>
      <c r="G3492" t="s">
        <v>1436</v>
      </c>
      <c r="H3492" t="s">
        <v>1438</v>
      </c>
      <c r="I3492" s="52">
        <v>45505</v>
      </c>
      <c r="J3492" t="s">
        <v>2457</v>
      </c>
      <c r="K3492">
        <v>444</v>
      </c>
      <c r="L3492" s="73">
        <v>74.239079914201795</v>
      </c>
      <c r="M3492">
        <v>437</v>
      </c>
      <c r="N3492">
        <v>0.99597652200692799</v>
      </c>
      <c r="O3492" s="73">
        <v>78.075787348914304</v>
      </c>
      <c r="P3492">
        <v>437</v>
      </c>
      <c r="Q3492">
        <v>0.99597652200692799</v>
      </c>
      <c r="R3492">
        <v>422</v>
      </c>
      <c r="S3492">
        <v>0.98115415708706799</v>
      </c>
      <c r="T3492">
        <v>35.171949430065602</v>
      </c>
      <c r="U3492">
        <v>0.75000794696686202</v>
      </c>
      <c r="V3492">
        <v>303</v>
      </c>
      <c r="W3492">
        <v>0.16794451874141</v>
      </c>
      <c r="X3492">
        <v>57</v>
      </c>
      <c r="Y3492">
        <v>438</v>
      </c>
      <c r="Z3492">
        <v>0.99719799652718599</v>
      </c>
      <c r="AA3492">
        <v>56.633297783297202</v>
      </c>
      <c r="AB3492">
        <v>404</v>
      </c>
      <c r="AC3492">
        <v>0.93735693250138297</v>
      </c>
      <c r="AD3492">
        <v>34</v>
      </c>
      <c r="AE3492">
        <v>5.98410640258022E-2</v>
      </c>
      <c r="AF3492">
        <v>6</v>
      </c>
      <c r="AG3492">
        <v>2.8020034728141801E-3</v>
      </c>
      <c r="AH3492">
        <v>1.5885920617888499E-2</v>
      </c>
      <c r="AI3492">
        <v>37</v>
      </c>
      <c r="AJ3492" s="73">
        <v>70.246529731269803</v>
      </c>
      <c r="AK3492">
        <v>437</v>
      </c>
      <c r="AL3492">
        <v>0.99597652200692799</v>
      </c>
      <c r="AM3492">
        <v>1.8872672453384101E-2</v>
      </c>
      <c r="AN3492">
        <v>5</v>
      </c>
      <c r="AO3492">
        <v>0</v>
      </c>
      <c r="AP3492">
        <v>0</v>
      </c>
      <c r="AQ3492">
        <v>439</v>
      </c>
      <c r="AR3492">
        <v>0.99827479424851795</v>
      </c>
      <c r="AS3492">
        <v>2.8702506678624999E-2</v>
      </c>
      <c r="AT3492">
        <v>7</v>
      </c>
      <c r="AU3492">
        <v>9.0236522479135006E-3</v>
      </c>
      <c r="AV3492">
        <v>2</v>
      </c>
      <c r="AW3492">
        <v>439</v>
      </c>
      <c r="AX3492">
        <v>0.99827479424851795</v>
      </c>
      <c r="AY3492" s="73">
        <v>73.060198612949407</v>
      </c>
      <c r="AZ3492">
        <v>437</v>
      </c>
      <c r="BA3492">
        <v>0.99597652200692799</v>
      </c>
      <c r="BB3492">
        <v>425</v>
      </c>
      <c r="BC3492">
        <v>0.91837815495346897</v>
      </c>
      <c r="BD3492">
        <v>14</v>
      </c>
      <c r="BE3492">
        <v>7.9896639295049199E-2</v>
      </c>
      <c r="BF3492">
        <v>74.239079914201795</v>
      </c>
      <c r="BG3492">
        <v>78.075787348914304</v>
      </c>
      <c r="BH3492">
        <v>73.060198612949407</v>
      </c>
      <c r="BI3492">
        <v>70.246529731269803</v>
      </c>
    </row>
    <row r="3493" spans="1:61" x14ac:dyDescent="0.25">
      <c r="A3493" s="10" t="str">
        <f>VLOOKUP(D3493,'Index-Relations'!E:F,2,FALSE)</f>
        <v>BM</v>
      </c>
      <c r="B3493" t="s">
        <v>3450</v>
      </c>
      <c r="C3493" s="53" t="s">
        <v>2765</v>
      </c>
      <c r="D3493" s="59" t="s">
        <v>1439</v>
      </c>
      <c r="E3493" s="59" t="s">
        <v>6909</v>
      </c>
      <c r="F3493" t="s">
        <v>1437</v>
      </c>
      <c r="G3493" t="s">
        <v>1436</v>
      </c>
      <c r="H3493" t="s">
        <v>1438</v>
      </c>
      <c r="I3493" s="52">
        <v>45474</v>
      </c>
      <c r="J3493" t="s">
        <v>2457</v>
      </c>
      <c r="K3493">
        <v>445</v>
      </c>
      <c r="L3493" s="73">
        <v>75.176951477600596</v>
      </c>
      <c r="M3493">
        <v>438</v>
      </c>
      <c r="N3493">
        <v>0.99598608891723805</v>
      </c>
      <c r="O3493" s="73">
        <v>78.156680433716204</v>
      </c>
      <c r="P3493">
        <v>438</v>
      </c>
      <c r="Q3493">
        <v>0.99598608891723805</v>
      </c>
      <c r="R3493">
        <v>423</v>
      </c>
      <c r="S3493">
        <v>0.98130299924312203</v>
      </c>
      <c r="T3493">
        <v>35.052354230217198</v>
      </c>
      <c r="U3493">
        <v>0.75667981505751702</v>
      </c>
      <c r="V3493">
        <v>302</v>
      </c>
      <c r="W3493">
        <v>0.169667376286153</v>
      </c>
      <c r="X3493">
        <v>56</v>
      </c>
      <c r="Y3493">
        <v>437</v>
      </c>
      <c r="Z3493">
        <v>0.99457210305853305</v>
      </c>
      <c r="AA3493">
        <v>58.5498662973271</v>
      </c>
      <c r="AB3493">
        <v>402</v>
      </c>
      <c r="AC3493">
        <v>0.92865441413743099</v>
      </c>
      <c r="AD3493">
        <v>34</v>
      </c>
      <c r="AE3493">
        <v>6.5290463759927794E-2</v>
      </c>
      <c r="AF3493">
        <v>9</v>
      </c>
      <c r="AG3493">
        <v>6.0551221026403299E-3</v>
      </c>
      <c r="AH3493">
        <v>1.5421103066195201E-2</v>
      </c>
      <c r="AI3493">
        <v>37</v>
      </c>
      <c r="AJ3493" s="73">
        <v>70.992471880471498</v>
      </c>
      <c r="AK3493">
        <v>438</v>
      </c>
      <c r="AL3493">
        <v>0.99598608891723805</v>
      </c>
      <c r="AM3493">
        <v>1.8979057967050399E-2</v>
      </c>
      <c r="AN3493">
        <v>5</v>
      </c>
      <c r="AO3493">
        <v>0</v>
      </c>
      <c r="AP3493">
        <v>0</v>
      </c>
      <c r="AQ3493">
        <v>440</v>
      </c>
      <c r="AR3493">
        <v>0.99807556310605094</v>
      </c>
      <c r="AS3493">
        <v>2.8103063624433398E-2</v>
      </c>
      <c r="AT3493">
        <v>7</v>
      </c>
      <c r="AU3493">
        <v>8.15710203158624E-3</v>
      </c>
      <c r="AV3493">
        <v>2</v>
      </c>
      <c r="AW3493">
        <v>440</v>
      </c>
      <c r="AX3493">
        <v>0.99807556310605094</v>
      </c>
      <c r="AY3493" s="73">
        <v>74.522321233670496</v>
      </c>
      <c r="AZ3493">
        <v>438</v>
      </c>
      <c r="BA3493">
        <v>0.99598608891723805</v>
      </c>
      <c r="BB3493">
        <v>426</v>
      </c>
      <c r="BC3493">
        <v>0.91837529428859299</v>
      </c>
      <c r="BD3493">
        <v>14</v>
      </c>
      <c r="BE3493">
        <v>7.9700268817457703E-2</v>
      </c>
      <c r="BF3493">
        <v>75.176951477600596</v>
      </c>
      <c r="BG3493">
        <v>78.156680433716204</v>
      </c>
      <c r="BH3493">
        <v>74.522321233670496</v>
      </c>
      <c r="BI3493">
        <v>70.992471880471498</v>
      </c>
    </row>
    <row r="3494" spans="1:61" x14ac:dyDescent="0.25">
      <c r="A3494" s="10" t="str">
        <f>VLOOKUP(D3494,'Index-Relations'!E:F,2,FALSE)</f>
        <v>BM</v>
      </c>
      <c r="B3494" t="s">
        <v>3450</v>
      </c>
      <c r="C3494" s="53" t="s">
        <v>2766</v>
      </c>
      <c r="D3494" s="59" t="s">
        <v>1439</v>
      </c>
      <c r="E3494" s="59" t="s">
        <v>6910</v>
      </c>
      <c r="F3494" t="s">
        <v>1437</v>
      </c>
      <c r="G3494" t="s">
        <v>1436</v>
      </c>
      <c r="H3494" t="s">
        <v>1438</v>
      </c>
      <c r="I3494" s="52">
        <v>45446</v>
      </c>
      <c r="J3494" t="s">
        <v>2457</v>
      </c>
      <c r="K3494">
        <v>445</v>
      </c>
      <c r="L3494" s="73">
        <v>75.563531551443504</v>
      </c>
      <c r="M3494">
        <v>439</v>
      </c>
      <c r="N3494">
        <v>0.99658347360082</v>
      </c>
      <c r="O3494" s="73">
        <v>78.241138114880897</v>
      </c>
      <c r="P3494">
        <v>439</v>
      </c>
      <c r="Q3494">
        <v>0.99658347360082</v>
      </c>
      <c r="R3494">
        <v>424</v>
      </c>
      <c r="S3494">
        <v>0.98172017602647599</v>
      </c>
      <c r="T3494">
        <v>35.451386851783198</v>
      </c>
      <c r="U3494">
        <v>0.76779701680674195</v>
      </c>
      <c r="V3494">
        <v>301</v>
      </c>
      <c r="W3494">
        <v>0.18158187668287601</v>
      </c>
      <c r="X3494">
        <v>56</v>
      </c>
      <c r="Y3494">
        <v>438</v>
      </c>
      <c r="Z3494">
        <v>0.99479951468655703</v>
      </c>
      <c r="AA3494">
        <v>60.439146910482798</v>
      </c>
      <c r="AB3494">
        <v>404</v>
      </c>
      <c r="AC3494">
        <v>0.94702966239958197</v>
      </c>
      <c r="AD3494">
        <v>33</v>
      </c>
      <c r="AE3494">
        <v>4.7097897068007898E-2</v>
      </c>
      <c r="AF3494">
        <v>8</v>
      </c>
      <c r="AG3494">
        <v>5.8724405324100098E-3</v>
      </c>
      <c r="AH3494">
        <v>1.60589367216094E-2</v>
      </c>
      <c r="AI3494">
        <v>37</v>
      </c>
      <c r="AJ3494" s="73">
        <v>71.159016397528205</v>
      </c>
      <c r="AK3494">
        <v>439</v>
      </c>
      <c r="AL3494">
        <v>0.99658347360082</v>
      </c>
      <c r="AM3494">
        <v>1.5157896305480501E-2</v>
      </c>
      <c r="AN3494">
        <v>4</v>
      </c>
      <c r="AO3494">
        <v>0</v>
      </c>
      <c r="AP3494">
        <v>0</v>
      </c>
      <c r="AQ3494">
        <v>440</v>
      </c>
      <c r="AR3494">
        <v>0.99851708859743604</v>
      </c>
      <c r="AS3494">
        <v>3.04058868972619E-2</v>
      </c>
      <c r="AT3494">
        <v>7</v>
      </c>
      <c r="AU3494">
        <v>8.1205336380702001E-3</v>
      </c>
      <c r="AV3494">
        <v>2</v>
      </c>
      <c r="AW3494">
        <v>440</v>
      </c>
      <c r="AX3494">
        <v>0.99851708859743604</v>
      </c>
      <c r="AY3494" s="73">
        <v>75.317694263226599</v>
      </c>
      <c r="AZ3494">
        <v>439</v>
      </c>
      <c r="BA3494">
        <v>0.99658347360082</v>
      </c>
      <c r="BB3494">
        <v>426</v>
      </c>
      <c r="BC3494">
        <v>0.91748345767092199</v>
      </c>
      <c r="BD3494">
        <v>14</v>
      </c>
      <c r="BE3494">
        <v>8.1033630926514499E-2</v>
      </c>
      <c r="BF3494">
        <v>75.563531551443504</v>
      </c>
      <c r="BG3494">
        <v>78.241138114880897</v>
      </c>
      <c r="BH3494">
        <v>75.317694263226599</v>
      </c>
      <c r="BI3494">
        <v>71.159016397528205</v>
      </c>
    </row>
    <row r="3495" spans="1:61" x14ac:dyDescent="0.25">
      <c r="A3495" s="10" t="str">
        <f>VLOOKUP(D3495,'Index-Relations'!E:F,2,FALSE)</f>
        <v>BM</v>
      </c>
      <c r="B3495" t="s">
        <v>3450</v>
      </c>
      <c r="C3495" s="53" t="s">
        <v>2767</v>
      </c>
      <c r="D3495" s="59" t="s">
        <v>1439</v>
      </c>
      <c r="E3495" s="59" t="s">
        <v>6911</v>
      </c>
      <c r="F3495" t="s">
        <v>1437</v>
      </c>
      <c r="G3495" t="s">
        <v>1436</v>
      </c>
      <c r="H3495" t="s">
        <v>1438</v>
      </c>
      <c r="I3495" s="52">
        <v>45413</v>
      </c>
      <c r="J3495" t="s">
        <v>2457</v>
      </c>
      <c r="K3495">
        <v>446</v>
      </c>
      <c r="L3495" s="73">
        <v>75.589935616781503</v>
      </c>
      <c r="M3495">
        <v>440</v>
      </c>
      <c r="N3495">
        <v>0.99705120662257596</v>
      </c>
      <c r="O3495" s="73">
        <v>78.2272289403992</v>
      </c>
      <c r="P3495">
        <v>440</v>
      </c>
      <c r="Q3495">
        <v>0.99705120662257596</v>
      </c>
      <c r="R3495">
        <v>425</v>
      </c>
      <c r="S3495">
        <v>0.98221692364051305</v>
      </c>
      <c r="T3495">
        <v>35.532120950235097</v>
      </c>
      <c r="U3495">
        <v>0.761707733888353</v>
      </c>
      <c r="V3495">
        <v>301</v>
      </c>
      <c r="W3495">
        <v>0.179149854504002</v>
      </c>
      <c r="X3495">
        <v>56</v>
      </c>
      <c r="Y3495">
        <v>438</v>
      </c>
      <c r="Z3495">
        <v>0.99439407020642601</v>
      </c>
      <c r="AA3495">
        <v>63.365640001621102</v>
      </c>
      <c r="AB3495">
        <v>404</v>
      </c>
      <c r="AC3495">
        <v>0.94590322502056701</v>
      </c>
      <c r="AD3495">
        <v>33</v>
      </c>
      <c r="AE3495">
        <v>4.7730673953440501E-2</v>
      </c>
      <c r="AF3495">
        <v>9</v>
      </c>
      <c r="AG3495">
        <v>6.3661010259923002E-3</v>
      </c>
      <c r="AH3495">
        <v>1.5791554100351698E-2</v>
      </c>
      <c r="AI3495">
        <v>37</v>
      </c>
      <c r="AJ3495" s="73">
        <v>71.218382004194098</v>
      </c>
      <c r="AK3495">
        <v>440</v>
      </c>
      <c r="AL3495">
        <v>0.99705120662257596</v>
      </c>
      <c r="AM3495">
        <v>1.5225490482939801E-2</v>
      </c>
      <c r="AN3495">
        <v>4</v>
      </c>
      <c r="AO3495">
        <v>0</v>
      </c>
      <c r="AP3495">
        <v>0</v>
      </c>
      <c r="AQ3495">
        <v>441</v>
      </c>
      <c r="AR3495">
        <v>0.99892669657401501</v>
      </c>
      <c r="AS3495">
        <v>2.994981010772E-2</v>
      </c>
      <c r="AT3495">
        <v>7</v>
      </c>
      <c r="AU3495">
        <v>8.0342591122724606E-3</v>
      </c>
      <c r="AV3495">
        <v>2</v>
      </c>
      <c r="AW3495">
        <v>441</v>
      </c>
      <c r="AX3495">
        <v>0.99892669657401501</v>
      </c>
      <c r="AY3495" s="73">
        <v>75.337804289344007</v>
      </c>
      <c r="AZ3495">
        <v>440</v>
      </c>
      <c r="BA3495">
        <v>0.99705120662257596</v>
      </c>
      <c r="BB3495">
        <v>424</v>
      </c>
      <c r="BC3495">
        <v>0.91215154332133497</v>
      </c>
      <c r="BD3495">
        <v>17</v>
      </c>
      <c r="BE3495">
        <v>8.6775153252680204E-2</v>
      </c>
      <c r="BF3495">
        <v>75.589935616781503</v>
      </c>
      <c r="BG3495">
        <v>78.2272289403992</v>
      </c>
      <c r="BH3495">
        <v>75.337804289344007</v>
      </c>
      <c r="BI3495">
        <v>71.218382004194098</v>
      </c>
    </row>
    <row r="3496" spans="1:61" x14ac:dyDescent="0.25">
      <c r="A3496" s="10" t="str">
        <f>VLOOKUP(D3496,'Index-Relations'!E:F,2,FALSE)</f>
        <v>BM</v>
      </c>
      <c r="B3496" t="s">
        <v>3450</v>
      </c>
      <c r="C3496" s="53" t="s">
        <v>2768</v>
      </c>
      <c r="D3496" s="59" t="s">
        <v>1439</v>
      </c>
      <c r="E3496" s="59" t="s">
        <v>6912</v>
      </c>
      <c r="F3496" t="s">
        <v>1437</v>
      </c>
      <c r="G3496" t="s">
        <v>1436</v>
      </c>
      <c r="H3496" t="s">
        <v>1438</v>
      </c>
      <c r="I3496" s="52">
        <v>45383</v>
      </c>
      <c r="J3496" t="s">
        <v>2457</v>
      </c>
      <c r="K3496">
        <v>445</v>
      </c>
      <c r="L3496">
        <v>82.159306003177406</v>
      </c>
      <c r="M3496">
        <v>441</v>
      </c>
      <c r="N3496">
        <v>0.99710122808774304</v>
      </c>
      <c r="O3496">
        <v>83.714244606259697</v>
      </c>
      <c r="P3496">
        <v>441</v>
      </c>
      <c r="Q3496">
        <v>0.99710122808774304</v>
      </c>
      <c r="R3496">
        <v>426</v>
      </c>
      <c r="S3496">
        <v>0.98282003594051504</v>
      </c>
      <c r="T3496">
        <v>35.344185236447103</v>
      </c>
      <c r="U3496">
        <v>0.761126761375018</v>
      </c>
      <c r="V3496">
        <v>301</v>
      </c>
      <c r="W3496">
        <v>0.178116151238258</v>
      </c>
      <c r="X3496">
        <v>56</v>
      </c>
      <c r="Y3496">
        <v>439</v>
      </c>
      <c r="Z3496">
        <v>0.99453297512527195</v>
      </c>
      <c r="AA3496">
        <v>61.803260371366697</v>
      </c>
      <c r="AB3496">
        <v>404</v>
      </c>
      <c r="AC3496">
        <v>0.94580867019951098</v>
      </c>
      <c r="AD3496">
        <v>34</v>
      </c>
      <c r="AE3496">
        <v>4.7898259903860901E-2</v>
      </c>
      <c r="AF3496">
        <v>7</v>
      </c>
      <c r="AG3496">
        <v>6.2930698966277496E-3</v>
      </c>
      <c r="AH3496">
        <v>1.5656431860600801E-2</v>
      </c>
      <c r="AI3496">
        <v>37</v>
      </c>
      <c r="AJ3496">
        <v>78.555863548888397</v>
      </c>
      <c r="AK3496">
        <v>441</v>
      </c>
      <c r="AL3496">
        <v>0.99710122808774304</v>
      </c>
      <c r="AM3496">
        <v>1.43682511190134E-2</v>
      </c>
      <c r="AN3496">
        <v>4</v>
      </c>
      <c r="AO3496">
        <v>0</v>
      </c>
      <c r="AP3496">
        <v>0</v>
      </c>
      <c r="AQ3496">
        <v>442</v>
      </c>
      <c r="AR3496">
        <v>0.99877703611381896</v>
      </c>
      <c r="AS3496">
        <v>3.0951598010968199E-2</v>
      </c>
      <c r="AT3496">
        <v>7</v>
      </c>
      <c r="AU3496">
        <v>7.9909825839648892E-3</v>
      </c>
      <c r="AV3496">
        <v>2</v>
      </c>
      <c r="AW3496">
        <v>442</v>
      </c>
      <c r="AX3496">
        <v>0.99877703611381996</v>
      </c>
      <c r="AY3496">
        <v>81.844394567549998</v>
      </c>
      <c r="AZ3496">
        <v>441</v>
      </c>
      <c r="BA3496">
        <v>0.99710122808774304</v>
      </c>
      <c r="BB3496">
        <v>425</v>
      </c>
      <c r="BC3496">
        <v>0.91710607874461103</v>
      </c>
      <c r="BD3496">
        <v>17</v>
      </c>
      <c r="BE3496">
        <v>8.1670957369208499E-2</v>
      </c>
      <c r="BF3496">
        <v>75.761554100884695</v>
      </c>
      <c r="BG3496">
        <v>78.301439544049401</v>
      </c>
      <c r="BH3496">
        <v>75.611030931029205</v>
      </c>
      <c r="BI3496">
        <v>71.304843928982393</v>
      </c>
    </row>
    <row r="3497" spans="1:61" x14ac:dyDescent="0.25">
      <c r="A3497" s="10" t="str">
        <f>VLOOKUP(D3497,'Index-Relations'!E:F,2,FALSE)</f>
        <v>BM</v>
      </c>
      <c r="B3497" t="s">
        <v>3450</v>
      </c>
      <c r="C3497" s="53" t="s">
        <v>2769</v>
      </c>
      <c r="D3497" s="59" t="s">
        <v>1439</v>
      </c>
      <c r="E3497" s="59" t="s">
        <v>6913</v>
      </c>
      <c r="F3497" t="s">
        <v>1437</v>
      </c>
      <c r="G3497" t="s">
        <v>1436</v>
      </c>
      <c r="H3497" t="s">
        <v>1438</v>
      </c>
      <c r="I3497" s="52">
        <v>45352</v>
      </c>
      <c r="J3497" t="s">
        <v>2457</v>
      </c>
      <c r="K3497">
        <v>447</v>
      </c>
      <c r="L3497">
        <v>82.784642471003096</v>
      </c>
      <c r="M3497">
        <v>441</v>
      </c>
      <c r="N3497">
        <v>0.99648665102902501</v>
      </c>
      <c r="O3497">
        <v>83.739108413398796</v>
      </c>
      <c r="P3497">
        <v>441</v>
      </c>
      <c r="Q3497">
        <v>0.99648665102902501</v>
      </c>
      <c r="R3497">
        <v>427</v>
      </c>
      <c r="S3497">
        <v>0.98292780507745903</v>
      </c>
      <c r="T3497">
        <v>35.374129746108203</v>
      </c>
      <c r="U3497">
        <v>0.74155206302023602</v>
      </c>
      <c r="V3497">
        <v>296</v>
      </c>
      <c r="W3497">
        <v>0.16317945186392799</v>
      </c>
      <c r="X3497">
        <v>53</v>
      </c>
      <c r="Y3497">
        <v>440</v>
      </c>
      <c r="Z3497">
        <v>0.99402424332636896</v>
      </c>
      <c r="AA3497">
        <v>62.985704344008298</v>
      </c>
      <c r="AB3497">
        <v>405</v>
      </c>
      <c r="AC3497">
        <v>0.94556573070215499</v>
      </c>
      <c r="AD3497">
        <v>34</v>
      </c>
      <c r="AE3497">
        <v>4.7661628163726801E-2</v>
      </c>
      <c r="AF3497">
        <v>8</v>
      </c>
      <c r="AG3497">
        <v>6.7726411341180797E-3</v>
      </c>
      <c r="AH3497">
        <v>2.2610160336325701E-3</v>
      </c>
      <c r="AI3497">
        <v>26</v>
      </c>
      <c r="AJ3497">
        <v>79.418049687190305</v>
      </c>
      <c r="AK3497">
        <v>441</v>
      </c>
      <c r="AL3497">
        <v>0.99648665102902501</v>
      </c>
      <c r="AM3497">
        <v>1.3741769668071601E-2</v>
      </c>
      <c r="AN3497">
        <v>5</v>
      </c>
      <c r="AO3497">
        <v>0</v>
      </c>
      <c r="AP3497">
        <v>0</v>
      </c>
      <c r="AQ3497">
        <v>443</v>
      </c>
      <c r="AR3497">
        <v>0.99840789542762398</v>
      </c>
      <c r="AS3497">
        <v>2.8502186724730899E-2</v>
      </c>
      <c r="AT3497">
        <v>7</v>
      </c>
      <c r="AU3497">
        <v>8.0342954159699498E-3</v>
      </c>
      <c r="AV3497">
        <v>2</v>
      </c>
      <c r="AW3497">
        <v>443</v>
      </c>
      <c r="AX3497">
        <v>0.99840789542762398</v>
      </c>
      <c r="AY3497">
        <v>82.560062076684204</v>
      </c>
      <c r="AZ3497">
        <v>441</v>
      </c>
      <c r="BA3497">
        <v>0.99648665102902501</v>
      </c>
      <c r="BB3497">
        <v>426</v>
      </c>
      <c r="BC3497">
        <v>0.91891491073118603</v>
      </c>
      <c r="BD3497">
        <v>17</v>
      </c>
      <c r="BE3497">
        <v>7.9492984696437993E-2</v>
      </c>
      <c r="BF3497">
        <v>76.591605673847198</v>
      </c>
      <c r="BG3497">
        <v>78.360470336487097</v>
      </c>
      <c r="BH3497">
        <v>76.518884510458307</v>
      </c>
      <c r="BI3497">
        <v>72.322871026956093</v>
      </c>
    </row>
    <row r="3498" spans="1:61" x14ac:dyDescent="0.25">
      <c r="A3498" s="10" t="str">
        <f>VLOOKUP(D3498,'Index-Relations'!E:F,2,FALSE)</f>
        <v>BM</v>
      </c>
      <c r="B3498" t="s">
        <v>3450</v>
      </c>
      <c r="C3498" s="53" t="s">
        <v>2770</v>
      </c>
      <c r="D3498" s="59" t="s">
        <v>1439</v>
      </c>
      <c r="E3498" s="59" t="s">
        <v>6914</v>
      </c>
      <c r="F3498" t="s">
        <v>1437</v>
      </c>
      <c r="G3498" t="s">
        <v>1436</v>
      </c>
      <c r="H3498" t="s">
        <v>1438</v>
      </c>
      <c r="I3498" s="52">
        <v>45323</v>
      </c>
      <c r="J3498" t="s">
        <v>2457</v>
      </c>
      <c r="K3498">
        <v>447</v>
      </c>
      <c r="L3498">
        <v>82.916397023356296</v>
      </c>
      <c r="M3498">
        <v>441</v>
      </c>
      <c r="N3498">
        <v>0.99712219998191698</v>
      </c>
      <c r="O3498">
        <v>83.862199344519397</v>
      </c>
      <c r="P3498">
        <v>441</v>
      </c>
      <c r="Q3498">
        <v>0.99712219998191698</v>
      </c>
      <c r="R3498">
        <v>427</v>
      </c>
      <c r="S3498">
        <v>0.98380034419759699</v>
      </c>
      <c r="T3498">
        <v>35.670923146954301</v>
      </c>
      <c r="U3498">
        <v>0.73345543512230305</v>
      </c>
      <c r="V3498">
        <v>297</v>
      </c>
      <c r="W3498">
        <v>0.154737177352194</v>
      </c>
      <c r="X3498">
        <v>53</v>
      </c>
      <c r="Y3498">
        <v>440</v>
      </c>
      <c r="Z3498">
        <v>0.99467845253326903</v>
      </c>
      <c r="AA3498">
        <v>64.384808895338296</v>
      </c>
      <c r="AB3498">
        <v>406</v>
      </c>
      <c r="AC3498">
        <v>0.94887052368605096</v>
      </c>
      <c r="AD3498">
        <v>33</v>
      </c>
      <c r="AE3498">
        <v>4.5062511992058601E-2</v>
      </c>
      <c r="AF3498">
        <v>8</v>
      </c>
      <c r="AG3498">
        <v>6.0669643218901797E-3</v>
      </c>
      <c r="AH3498">
        <v>2.3987049677753501E-3</v>
      </c>
      <c r="AI3498">
        <v>24</v>
      </c>
      <c r="AJ3498">
        <v>79.385139735246497</v>
      </c>
      <c r="AK3498">
        <v>441</v>
      </c>
      <c r="AL3498">
        <v>0.99712219998191698</v>
      </c>
      <c r="AM3498">
        <v>1.46161959280255E-2</v>
      </c>
      <c r="AN3498">
        <v>5</v>
      </c>
      <c r="AO3498">
        <v>0</v>
      </c>
      <c r="AP3498">
        <v>0</v>
      </c>
      <c r="AQ3498">
        <v>441</v>
      </c>
      <c r="AR3498">
        <v>0.99717391890047902</v>
      </c>
      <c r="AS3498">
        <v>2.6519845303488401E-2</v>
      </c>
      <c r="AT3498">
        <v>7</v>
      </c>
      <c r="AU3498">
        <v>8.42020040524806E-3</v>
      </c>
      <c r="AV3498">
        <v>2</v>
      </c>
      <c r="AW3498">
        <v>441</v>
      </c>
      <c r="AX3498">
        <v>0.99717391890047902</v>
      </c>
      <c r="AY3498">
        <v>82.736270717503004</v>
      </c>
      <c r="AZ3498">
        <v>441</v>
      </c>
      <c r="BA3498">
        <v>0.99712219998191698</v>
      </c>
      <c r="BB3498">
        <v>424</v>
      </c>
      <c r="BC3498">
        <v>0.91348930508776605</v>
      </c>
      <c r="BD3498">
        <v>17</v>
      </c>
      <c r="BE3498">
        <v>8.3684613812713096E-2</v>
      </c>
      <c r="BF3498">
        <v>76.694775604915307</v>
      </c>
      <c r="BG3498">
        <v>78.559442541296093</v>
      </c>
      <c r="BH3498">
        <v>76.587801898048895</v>
      </c>
      <c r="BI3498">
        <v>72.363116875755694</v>
      </c>
    </row>
    <row r="3499" spans="1:61" x14ac:dyDescent="0.25">
      <c r="A3499" s="10" t="str">
        <f>VLOOKUP(D3499,'Index-Relations'!E:F,2,FALSE)</f>
        <v>BM</v>
      </c>
      <c r="B3499" t="s">
        <v>3450</v>
      </c>
      <c r="C3499" s="53" t="s">
        <v>2760</v>
      </c>
      <c r="D3499" s="59" t="s">
        <v>3286</v>
      </c>
      <c r="E3499" s="59" t="s">
        <v>6915</v>
      </c>
      <c r="F3499" t="s">
        <v>1441</v>
      </c>
      <c r="G3499" t="s">
        <v>1440</v>
      </c>
      <c r="H3499" t="s">
        <v>1442</v>
      </c>
      <c r="I3499" s="52">
        <v>45659</v>
      </c>
      <c r="J3499" t="s">
        <v>2457</v>
      </c>
      <c r="K3499">
        <v>363</v>
      </c>
      <c r="L3499" s="73">
        <v>75.776590486309004</v>
      </c>
      <c r="M3499">
        <v>361</v>
      </c>
      <c r="N3499">
        <v>0.99768087111842296</v>
      </c>
      <c r="O3499" s="73">
        <v>79.593270618911902</v>
      </c>
      <c r="P3499">
        <v>361</v>
      </c>
      <c r="Q3499">
        <v>0.99768087111842296</v>
      </c>
      <c r="R3499">
        <v>355</v>
      </c>
      <c r="S3499">
        <v>0.98237087039356397</v>
      </c>
      <c r="T3499">
        <v>34.826083150900601</v>
      </c>
      <c r="U3499">
        <v>0.72167572929578305</v>
      </c>
      <c r="V3499">
        <v>246</v>
      </c>
      <c r="W3499">
        <v>0.15370643442611001</v>
      </c>
      <c r="X3499">
        <v>50</v>
      </c>
      <c r="Y3499">
        <v>361</v>
      </c>
      <c r="Z3499">
        <v>0.99768087111842296</v>
      </c>
      <c r="AA3499">
        <v>61.779113954749</v>
      </c>
      <c r="AB3499">
        <v>330</v>
      </c>
      <c r="AC3499">
        <v>0.89784901706681497</v>
      </c>
      <c r="AD3499">
        <v>31</v>
      </c>
      <c r="AE3499">
        <v>9.9831854051607202E-2</v>
      </c>
      <c r="AF3499">
        <v>2</v>
      </c>
      <c r="AG3499">
        <v>2.3191288815775598E-3</v>
      </c>
      <c r="AH3499">
        <v>1.5770059645573799E-2</v>
      </c>
      <c r="AI3499">
        <v>28</v>
      </c>
      <c r="AJ3499" s="73">
        <v>71.868082683753997</v>
      </c>
      <c r="AK3499">
        <v>361</v>
      </c>
      <c r="AL3499">
        <v>0.99768087111842296</v>
      </c>
      <c r="AM3499">
        <v>1.7221258846629301E-2</v>
      </c>
      <c r="AN3499">
        <v>5</v>
      </c>
      <c r="AO3499">
        <v>0</v>
      </c>
      <c r="AP3499">
        <v>0</v>
      </c>
      <c r="AQ3499">
        <v>363</v>
      </c>
      <c r="AR3499">
        <v>1</v>
      </c>
      <c r="AS3499">
        <v>2.9835759998542499E-2</v>
      </c>
      <c r="AT3499">
        <v>6</v>
      </c>
      <c r="AU3499">
        <v>9.6005191247538497E-3</v>
      </c>
      <c r="AV3499">
        <v>2</v>
      </c>
      <c r="AW3499">
        <v>363</v>
      </c>
      <c r="AX3499">
        <v>0.999999999999999</v>
      </c>
      <c r="AY3499" s="73">
        <v>73.838874065314997</v>
      </c>
      <c r="AZ3499">
        <v>361</v>
      </c>
      <c r="BA3499">
        <v>0.99768087111842296</v>
      </c>
      <c r="BB3499">
        <v>351</v>
      </c>
      <c r="BC3499">
        <v>0.91220261493731603</v>
      </c>
      <c r="BD3499">
        <v>12</v>
      </c>
      <c r="BE3499">
        <v>8.7797385062683905E-2</v>
      </c>
      <c r="BF3499">
        <v>75.776590486309004</v>
      </c>
      <c r="BG3499">
        <v>79.593270618911902</v>
      </c>
      <c r="BH3499">
        <v>73.838874065314997</v>
      </c>
      <c r="BI3499">
        <v>71.868082683753997</v>
      </c>
    </row>
    <row r="3500" spans="1:61" x14ac:dyDescent="0.25">
      <c r="A3500" s="10" t="str">
        <f>VLOOKUP(D3500,'Index-Relations'!E:F,2,FALSE)</f>
        <v>BM</v>
      </c>
      <c r="B3500" t="s">
        <v>3450</v>
      </c>
      <c r="C3500" s="53" t="s">
        <v>2761</v>
      </c>
      <c r="D3500" s="59" t="s">
        <v>3286</v>
      </c>
      <c r="E3500" s="59" t="s">
        <v>6916</v>
      </c>
      <c r="F3500" t="s">
        <v>1441</v>
      </c>
      <c r="G3500" t="s">
        <v>1440</v>
      </c>
      <c r="H3500" t="s">
        <v>1442</v>
      </c>
      <c r="I3500" s="52">
        <v>45628</v>
      </c>
      <c r="J3500" t="s">
        <v>2457</v>
      </c>
      <c r="K3500">
        <v>363</v>
      </c>
      <c r="L3500" s="73">
        <v>75.482818906323999</v>
      </c>
      <c r="M3500">
        <v>361</v>
      </c>
      <c r="N3500">
        <v>0.997577803790058</v>
      </c>
      <c r="O3500" s="73">
        <v>79.393353540391004</v>
      </c>
      <c r="P3500">
        <v>361</v>
      </c>
      <c r="Q3500">
        <v>0.997577803790058</v>
      </c>
      <c r="R3500">
        <v>355</v>
      </c>
      <c r="S3500">
        <v>0.98227702579522502</v>
      </c>
      <c r="T3500">
        <v>34.893204131074697</v>
      </c>
      <c r="U3500">
        <v>0.73615936890845302</v>
      </c>
      <c r="V3500">
        <v>246</v>
      </c>
      <c r="W3500">
        <v>0.15526478170781099</v>
      </c>
      <c r="X3500">
        <v>49</v>
      </c>
      <c r="Y3500">
        <v>361</v>
      </c>
      <c r="Z3500">
        <v>0.997577803790059</v>
      </c>
      <c r="AA3500">
        <v>52.736136041638296</v>
      </c>
      <c r="AB3500">
        <v>329</v>
      </c>
      <c r="AC3500">
        <v>0.89184828876467404</v>
      </c>
      <c r="AD3500">
        <v>32</v>
      </c>
      <c r="AE3500">
        <v>0.105729515025384</v>
      </c>
      <c r="AF3500">
        <v>2</v>
      </c>
      <c r="AG3500">
        <v>2.4221962099410499E-3</v>
      </c>
      <c r="AH3500">
        <v>1.56904072478984E-2</v>
      </c>
      <c r="AI3500">
        <v>28</v>
      </c>
      <c r="AJ3500" s="73">
        <v>71.584251789245997</v>
      </c>
      <c r="AK3500">
        <v>361</v>
      </c>
      <c r="AL3500">
        <v>0.997577803790058</v>
      </c>
      <c r="AM3500">
        <v>1.7699341416284601E-2</v>
      </c>
      <c r="AN3500">
        <v>5</v>
      </c>
      <c r="AO3500">
        <v>0</v>
      </c>
      <c r="AP3500">
        <v>0</v>
      </c>
      <c r="AQ3500">
        <v>363</v>
      </c>
      <c r="AR3500">
        <v>1</v>
      </c>
      <c r="AS3500">
        <v>2.96418734227351E-2</v>
      </c>
      <c r="AT3500">
        <v>6</v>
      </c>
      <c r="AU3500">
        <v>9.8170184831995605E-3</v>
      </c>
      <c r="AV3500">
        <v>2</v>
      </c>
      <c r="AW3500">
        <v>363</v>
      </c>
      <c r="AX3500">
        <v>1</v>
      </c>
      <c r="AY3500" s="73">
        <v>73.566385323535002</v>
      </c>
      <c r="AZ3500">
        <v>361</v>
      </c>
      <c r="BA3500">
        <v>0.997577803790058</v>
      </c>
      <c r="BB3500">
        <v>351</v>
      </c>
      <c r="BC3500">
        <v>0.912136558702768</v>
      </c>
      <c r="BD3500">
        <v>12</v>
      </c>
      <c r="BE3500">
        <v>8.7863441297231504E-2</v>
      </c>
      <c r="BF3500">
        <v>75.482818906323999</v>
      </c>
      <c r="BG3500">
        <v>79.393353540391004</v>
      </c>
      <c r="BH3500">
        <v>73.566385323535002</v>
      </c>
      <c r="BI3500">
        <v>71.584251789245997</v>
      </c>
    </row>
    <row r="3501" spans="1:61" x14ac:dyDescent="0.25">
      <c r="A3501" s="10" t="str">
        <f>VLOOKUP(D3501,'Index-Relations'!E:F,2,FALSE)</f>
        <v>BM</v>
      </c>
      <c r="B3501" t="s">
        <v>3450</v>
      </c>
      <c r="C3501" s="53" t="s">
        <v>2762</v>
      </c>
      <c r="D3501" s="59" t="s">
        <v>3286</v>
      </c>
      <c r="E3501" s="59" t="s">
        <v>6917</v>
      </c>
      <c r="F3501" t="s">
        <v>1441</v>
      </c>
      <c r="G3501" t="s">
        <v>1440</v>
      </c>
      <c r="H3501" t="s">
        <v>1442</v>
      </c>
      <c r="I3501" s="52">
        <v>45597</v>
      </c>
      <c r="J3501" t="s">
        <v>2457</v>
      </c>
      <c r="K3501">
        <v>363</v>
      </c>
      <c r="L3501" s="73">
        <v>75.385106297885997</v>
      </c>
      <c r="M3501">
        <v>361</v>
      </c>
      <c r="N3501">
        <v>0.99760498113977703</v>
      </c>
      <c r="O3501" s="73">
        <v>79.371531233963907</v>
      </c>
      <c r="P3501">
        <v>361</v>
      </c>
      <c r="Q3501">
        <v>0.99760498113977703</v>
      </c>
      <c r="R3501">
        <v>355</v>
      </c>
      <c r="S3501">
        <v>0.98239024988828805</v>
      </c>
      <c r="T3501">
        <v>35.125172128182101</v>
      </c>
      <c r="U3501">
        <v>0.73715191285257797</v>
      </c>
      <c r="V3501">
        <v>246</v>
      </c>
      <c r="W3501">
        <v>0.15533084048198201</v>
      </c>
      <c r="X3501">
        <v>49</v>
      </c>
      <c r="Y3501">
        <v>361</v>
      </c>
      <c r="Z3501">
        <v>0.99760498113977802</v>
      </c>
      <c r="AA3501">
        <v>50.595054720363997</v>
      </c>
      <c r="AB3501">
        <v>329</v>
      </c>
      <c r="AC3501">
        <v>0.88974117630609995</v>
      </c>
      <c r="AD3501">
        <v>32</v>
      </c>
      <c r="AE3501">
        <v>0.107863804833677</v>
      </c>
      <c r="AF3501">
        <v>2</v>
      </c>
      <c r="AG3501">
        <v>2.3950188602219701E-3</v>
      </c>
      <c r="AH3501">
        <v>1.82069730920341E-2</v>
      </c>
      <c r="AI3501">
        <v>28</v>
      </c>
      <c r="AJ3501" s="73">
        <v>71.489909344017903</v>
      </c>
      <c r="AK3501">
        <v>361</v>
      </c>
      <c r="AL3501">
        <v>0.99760498113977703</v>
      </c>
      <c r="AM3501">
        <v>1.84063653305769E-2</v>
      </c>
      <c r="AN3501">
        <v>5</v>
      </c>
      <c r="AO3501">
        <v>0</v>
      </c>
      <c r="AP3501">
        <v>0</v>
      </c>
      <c r="AQ3501">
        <v>363</v>
      </c>
      <c r="AR3501">
        <v>1</v>
      </c>
      <c r="AS3501">
        <v>2.8608226539013602E-2</v>
      </c>
      <c r="AT3501">
        <v>6</v>
      </c>
      <c r="AU3501">
        <v>8.8170254407333708E-3</v>
      </c>
      <c r="AV3501">
        <v>2</v>
      </c>
      <c r="AW3501">
        <v>363</v>
      </c>
      <c r="AX3501">
        <v>1</v>
      </c>
      <c r="AY3501" s="73">
        <v>73.431878689008897</v>
      </c>
      <c r="AZ3501">
        <v>361</v>
      </c>
      <c r="BA3501">
        <v>0.99760498113977703</v>
      </c>
      <c r="BB3501">
        <v>349</v>
      </c>
      <c r="BC3501">
        <v>0.90580066809956605</v>
      </c>
      <c r="BD3501">
        <v>14</v>
      </c>
      <c r="BE3501">
        <v>9.4199331900433406E-2</v>
      </c>
      <c r="BF3501">
        <v>75.385106297885997</v>
      </c>
      <c r="BG3501">
        <v>79.371531233963907</v>
      </c>
      <c r="BH3501">
        <v>73.431878689008897</v>
      </c>
      <c r="BI3501">
        <v>71.489909344017903</v>
      </c>
    </row>
    <row r="3502" spans="1:61" x14ac:dyDescent="0.25">
      <c r="A3502" s="10" t="str">
        <f>VLOOKUP(D3502,'Index-Relations'!E:F,2,FALSE)</f>
        <v>BM</v>
      </c>
      <c r="B3502" t="s">
        <v>3450</v>
      </c>
      <c r="C3502" s="53" t="s">
        <v>2763</v>
      </c>
      <c r="D3502" s="59" t="s">
        <v>3286</v>
      </c>
      <c r="E3502" s="59" t="s">
        <v>6918</v>
      </c>
      <c r="F3502" t="s">
        <v>1441</v>
      </c>
      <c r="G3502" t="s">
        <v>1440</v>
      </c>
      <c r="H3502" t="s">
        <v>1442</v>
      </c>
      <c r="I3502" s="52">
        <v>45566</v>
      </c>
      <c r="J3502" t="s">
        <v>2457</v>
      </c>
      <c r="K3502">
        <v>363</v>
      </c>
      <c r="L3502" s="73">
        <v>75.412878977223002</v>
      </c>
      <c r="M3502">
        <v>361</v>
      </c>
      <c r="N3502">
        <v>0.99780809301536699</v>
      </c>
      <c r="O3502" s="73">
        <v>79.385992283047898</v>
      </c>
      <c r="P3502">
        <v>361</v>
      </c>
      <c r="Q3502">
        <v>0.99780809301536699</v>
      </c>
      <c r="R3502">
        <v>355</v>
      </c>
      <c r="S3502">
        <v>0.98340508026999696</v>
      </c>
      <c r="T3502">
        <v>35.212122244059401</v>
      </c>
      <c r="U3502">
        <v>0.73779621321234001</v>
      </c>
      <c r="V3502">
        <v>246</v>
      </c>
      <c r="W3502">
        <v>0.155784813854034</v>
      </c>
      <c r="X3502">
        <v>49</v>
      </c>
      <c r="Y3502">
        <v>361</v>
      </c>
      <c r="Z3502">
        <v>0.99780809301536799</v>
      </c>
      <c r="AA3502">
        <v>49.778873342218397</v>
      </c>
      <c r="AB3502">
        <v>331</v>
      </c>
      <c r="AC3502">
        <v>0.89443438779475704</v>
      </c>
      <c r="AD3502">
        <v>30</v>
      </c>
      <c r="AE3502">
        <v>0.10337370522061</v>
      </c>
      <c r="AF3502">
        <v>2</v>
      </c>
      <c r="AG3502">
        <v>2.1919069846324502E-3</v>
      </c>
      <c r="AH3502">
        <v>1.53494775637257E-2</v>
      </c>
      <c r="AI3502">
        <v>28</v>
      </c>
      <c r="AJ3502" s="73">
        <v>71.549281533920905</v>
      </c>
      <c r="AK3502">
        <v>361</v>
      </c>
      <c r="AL3502">
        <v>0.99780809301536699</v>
      </c>
      <c r="AM3502">
        <v>1.9212279181754499E-2</v>
      </c>
      <c r="AN3502">
        <v>5</v>
      </c>
      <c r="AO3502">
        <v>0</v>
      </c>
      <c r="AP3502">
        <v>0</v>
      </c>
      <c r="AQ3502">
        <v>363</v>
      </c>
      <c r="AR3502">
        <v>1</v>
      </c>
      <c r="AS3502">
        <v>2.7135738069037699E-2</v>
      </c>
      <c r="AT3502">
        <v>6</v>
      </c>
      <c r="AU3502">
        <v>8.5727197064062004E-3</v>
      </c>
      <c r="AV3502">
        <v>2</v>
      </c>
      <c r="AW3502">
        <v>363</v>
      </c>
      <c r="AX3502">
        <v>1</v>
      </c>
      <c r="AY3502" s="73">
        <v>73.444749573753995</v>
      </c>
      <c r="AZ3502">
        <v>361</v>
      </c>
      <c r="BA3502">
        <v>0.99780809301536699</v>
      </c>
      <c r="BB3502">
        <v>349</v>
      </c>
      <c r="BC3502">
        <v>0.90552668746968701</v>
      </c>
      <c r="BD3502">
        <v>14</v>
      </c>
      <c r="BE3502">
        <v>9.4473312530312506E-2</v>
      </c>
      <c r="BF3502">
        <v>75.412878977223002</v>
      </c>
      <c r="BG3502">
        <v>79.385992283047898</v>
      </c>
      <c r="BH3502">
        <v>73.444749573753995</v>
      </c>
      <c r="BI3502">
        <v>71.549281533920905</v>
      </c>
    </row>
    <row r="3503" spans="1:61" x14ac:dyDescent="0.25">
      <c r="A3503" s="10" t="str">
        <f>VLOOKUP(D3503,'Index-Relations'!E:F,2,FALSE)</f>
        <v>BM</v>
      </c>
      <c r="B3503" t="s">
        <v>3450</v>
      </c>
      <c r="C3503" s="53" t="s">
        <v>2764</v>
      </c>
      <c r="D3503" s="59" t="s">
        <v>3286</v>
      </c>
      <c r="E3503" s="59" t="s">
        <v>6919</v>
      </c>
      <c r="F3503" t="s">
        <v>1441</v>
      </c>
      <c r="G3503" t="s">
        <v>1440</v>
      </c>
      <c r="H3503" t="s">
        <v>1442</v>
      </c>
      <c r="I3503" s="52">
        <v>45537</v>
      </c>
      <c r="J3503" t="s">
        <v>2457</v>
      </c>
      <c r="K3503">
        <v>362</v>
      </c>
      <c r="L3503" s="73">
        <v>75.438639614680994</v>
      </c>
      <c r="M3503">
        <v>360</v>
      </c>
      <c r="N3503">
        <v>0.99778276577229696</v>
      </c>
      <c r="O3503" s="73">
        <v>79.370857423423999</v>
      </c>
      <c r="P3503">
        <v>360</v>
      </c>
      <c r="Q3503">
        <v>0.99778276577229696</v>
      </c>
      <c r="R3503">
        <v>354</v>
      </c>
      <c r="S3503">
        <v>0.98476784806014295</v>
      </c>
      <c r="T3503">
        <v>35.026713995079497</v>
      </c>
      <c r="U3503">
        <v>0.74182584680213304</v>
      </c>
      <c r="V3503">
        <v>242</v>
      </c>
      <c r="W3503">
        <v>0.159028193153364</v>
      </c>
      <c r="X3503">
        <v>49</v>
      </c>
      <c r="Y3503">
        <v>360</v>
      </c>
      <c r="Z3503">
        <v>0.99778276577229796</v>
      </c>
      <c r="AA3503">
        <v>50.4830839291646</v>
      </c>
      <c r="AB3503">
        <v>338</v>
      </c>
      <c r="AC3503">
        <v>0.90538977456405401</v>
      </c>
      <c r="AD3503">
        <v>26</v>
      </c>
      <c r="AE3503">
        <v>9.9648844105629603E-2</v>
      </c>
      <c r="AF3503">
        <v>-2</v>
      </c>
      <c r="AG3503">
        <v>0</v>
      </c>
      <c r="AH3503">
        <v>1.5248951382315501E-2</v>
      </c>
      <c r="AI3503">
        <v>28</v>
      </c>
      <c r="AJ3503" s="73">
        <v>71.248106272743897</v>
      </c>
      <c r="AK3503">
        <v>360</v>
      </c>
      <c r="AL3503">
        <v>0.99778276577229696</v>
      </c>
      <c r="AM3503">
        <v>1.8993067222145499E-2</v>
      </c>
      <c r="AN3503">
        <v>5</v>
      </c>
      <c r="AO3503">
        <v>0</v>
      </c>
      <c r="AP3503">
        <v>0</v>
      </c>
      <c r="AQ3503">
        <v>362</v>
      </c>
      <c r="AR3503">
        <v>1</v>
      </c>
      <c r="AS3503">
        <v>2.72009245203273E-2</v>
      </c>
      <c r="AT3503">
        <v>6</v>
      </c>
      <c r="AU3503">
        <v>9.3281241285379096E-3</v>
      </c>
      <c r="AV3503">
        <v>2</v>
      </c>
      <c r="AW3503">
        <v>362</v>
      </c>
      <c r="AX3503">
        <v>0.999999999999999</v>
      </c>
      <c r="AY3503" s="73">
        <v>74.1601212556549</v>
      </c>
      <c r="AZ3503">
        <v>360</v>
      </c>
      <c r="BA3503">
        <v>0.99778276577229696</v>
      </c>
      <c r="BB3503">
        <v>348</v>
      </c>
      <c r="BC3503">
        <v>0.90550349711414901</v>
      </c>
      <c r="BD3503">
        <v>14</v>
      </c>
      <c r="BE3503">
        <v>9.4496502885850597E-2</v>
      </c>
      <c r="BF3503">
        <v>75.438639614680994</v>
      </c>
      <c r="BG3503">
        <v>79.370857423423999</v>
      </c>
      <c r="BH3503">
        <v>74.1601212556549</v>
      </c>
      <c r="BI3503">
        <v>71.248106272743897</v>
      </c>
    </row>
    <row r="3504" spans="1:61" x14ac:dyDescent="0.25">
      <c r="A3504" s="10" t="str">
        <f>VLOOKUP(D3504,'Index-Relations'!E:F,2,FALSE)</f>
        <v>BM</v>
      </c>
      <c r="B3504" t="s">
        <v>3450</v>
      </c>
      <c r="C3504" s="53" t="s">
        <v>3350</v>
      </c>
      <c r="D3504" s="59" t="s">
        <v>3286</v>
      </c>
      <c r="E3504" s="59" t="s">
        <v>6920</v>
      </c>
      <c r="F3504" t="s">
        <v>1441</v>
      </c>
      <c r="G3504" t="s">
        <v>1440</v>
      </c>
      <c r="H3504" t="s">
        <v>1442</v>
      </c>
      <c r="I3504" s="52">
        <v>45505</v>
      </c>
      <c r="J3504" t="s">
        <v>2457</v>
      </c>
      <c r="K3504">
        <v>362</v>
      </c>
      <c r="L3504" s="73">
        <v>75.329092687035995</v>
      </c>
      <c r="M3504">
        <v>360</v>
      </c>
      <c r="N3504">
        <v>0.99768344538736398</v>
      </c>
      <c r="O3504" s="73">
        <v>79.282058334081</v>
      </c>
      <c r="P3504">
        <v>360</v>
      </c>
      <c r="Q3504">
        <v>0.99768344538736398</v>
      </c>
      <c r="R3504">
        <v>354</v>
      </c>
      <c r="S3504">
        <v>0.98479879128153502</v>
      </c>
      <c r="T3504">
        <v>35.064215809559599</v>
      </c>
      <c r="U3504">
        <v>0.74656389418700397</v>
      </c>
      <c r="V3504">
        <v>243</v>
      </c>
      <c r="W3504">
        <v>0.16422722101076001</v>
      </c>
      <c r="X3504">
        <v>48</v>
      </c>
      <c r="Y3504">
        <v>360</v>
      </c>
      <c r="Z3504">
        <v>0.99768344538736398</v>
      </c>
      <c r="AA3504">
        <v>53.545235005440297</v>
      </c>
      <c r="AB3504">
        <v>337</v>
      </c>
      <c r="AC3504">
        <v>0.94148548667065002</v>
      </c>
      <c r="AD3504">
        <v>23</v>
      </c>
      <c r="AE3504">
        <v>5.61979587167135E-2</v>
      </c>
      <c r="AF3504">
        <v>2</v>
      </c>
      <c r="AG3504">
        <v>2.3165546126355401E-3</v>
      </c>
      <c r="AH3504">
        <v>1.55414496788922E-2</v>
      </c>
      <c r="AI3504">
        <v>28</v>
      </c>
      <c r="AJ3504" s="73">
        <v>71.134662158167899</v>
      </c>
      <c r="AK3504">
        <v>360</v>
      </c>
      <c r="AL3504">
        <v>0.99768344538736398</v>
      </c>
      <c r="AM3504">
        <v>1.92042285298385E-2</v>
      </c>
      <c r="AN3504">
        <v>5</v>
      </c>
      <c r="AO3504">
        <v>0</v>
      </c>
      <c r="AP3504">
        <v>0</v>
      </c>
      <c r="AQ3504">
        <v>362</v>
      </c>
      <c r="AR3504">
        <v>1</v>
      </c>
      <c r="AS3504">
        <v>2.9203970651008701E-2</v>
      </c>
      <c r="AT3504">
        <v>7</v>
      </c>
      <c r="AU3504">
        <v>9.1782644650763093E-3</v>
      </c>
      <c r="AV3504">
        <v>2</v>
      </c>
      <c r="AW3504">
        <v>362</v>
      </c>
      <c r="AX3504">
        <v>0.999999999999999</v>
      </c>
      <c r="AY3504" s="73">
        <v>74.084255659334005</v>
      </c>
      <c r="AZ3504">
        <v>360</v>
      </c>
      <c r="BA3504">
        <v>0.99768344538736398</v>
      </c>
      <c r="BB3504">
        <v>348</v>
      </c>
      <c r="BC3504">
        <v>0.91839540741521997</v>
      </c>
      <c r="BD3504">
        <v>14</v>
      </c>
      <c r="BE3504">
        <v>8.1604592584779506E-2</v>
      </c>
      <c r="BF3504">
        <v>75.329092687035995</v>
      </c>
      <c r="BG3504">
        <v>79.282058334081</v>
      </c>
      <c r="BH3504">
        <v>74.084255659334005</v>
      </c>
      <c r="BI3504">
        <v>71.134662158167899</v>
      </c>
    </row>
    <row r="3505" spans="1:61" x14ac:dyDescent="0.25">
      <c r="A3505" s="10" t="str">
        <f>VLOOKUP(D3505,'Index-Relations'!E:F,2,FALSE)</f>
        <v>BM</v>
      </c>
      <c r="B3505" t="s">
        <v>3450</v>
      </c>
      <c r="C3505" s="53" t="s">
        <v>2765</v>
      </c>
      <c r="D3505" s="59" t="s">
        <v>3286</v>
      </c>
      <c r="E3505" s="59" t="s">
        <v>6921</v>
      </c>
      <c r="F3505" t="s">
        <v>1441</v>
      </c>
      <c r="G3505" t="s">
        <v>1440</v>
      </c>
      <c r="H3505" t="s">
        <v>1442</v>
      </c>
      <c r="I3505" s="52">
        <v>45474</v>
      </c>
      <c r="J3505" t="s">
        <v>2457</v>
      </c>
      <c r="K3505">
        <v>362</v>
      </c>
      <c r="L3505" s="73">
        <v>76.218671849875903</v>
      </c>
      <c r="M3505">
        <v>360</v>
      </c>
      <c r="N3505">
        <v>0.99791789760846605</v>
      </c>
      <c r="O3505" s="73">
        <v>79.303070009428893</v>
      </c>
      <c r="P3505">
        <v>360</v>
      </c>
      <c r="Q3505">
        <v>0.99791789760846605</v>
      </c>
      <c r="R3505">
        <v>354</v>
      </c>
      <c r="S3505">
        <v>0.98520720010096696</v>
      </c>
      <c r="T3505">
        <v>34.968738258385699</v>
      </c>
      <c r="U3505">
        <v>0.75361504067934404</v>
      </c>
      <c r="V3505">
        <v>242</v>
      </c>
      <c r="W3505">
        <v>0.16624448718492499</v>
      </c>
      <c r="X3505">
        <v>47</v>
      </c>
      <c r="Y3505">
        <v>359</v>
      </c>
      <c r="Z3505">
        <v>0.99522156436241604</v>
      </c>
      <c r="AA3505">
        <v>55.643290724891799</v>
      </c>
      <c r="AB3505">
        <v>335</v>
      </c>
      <c r="AC3505">
        <v>0.93315539220516996</v>
      </c>
      <c r="AD3505">
        <v>23</v>
      </c>
      <c r="AE3505">
        <v>6.1428120964308802E-2</v>
      </c>
      <c r="AF3505">
        <v>4</v>
      </c>
      <c r="AG3505">
        <v>5.4164868305205203E-3</v>
      </c>
      <c r="AH3505">
        <v>1.50627518446531E-2</v>
      </c>
      <c r="AI3505">
        <v>28</v>
      </c>
      <c r="AJ3505" s="73">
        <v>71.831780163275994</v>
      </c>
      <c r="AK3505">
        <v>360</v>
      </c>
      <c r="AL3505">
        <v>0.99791789760846605</v>
      </c>
      <c r="AM3505">
        <v>1.93080962284344E-2</v>
      </c>
      <c r="AN3505">
        <v>5</v>
      </c>
      <c r="AO3505">
        <v>0</v>
      </c>
      <c r="AP3505">
        <v>0</v>
      </c>
      <c r="AQ3505">
        <v>362</v>
      </c>
      <c r="AR3505">
        <v>1</v>
      </c>
      <c r="AS3505">
        <v>2.8590767857990002E-2</v>
      </c>
      <c r="AT3505">
        <v>7</v>
      </c>
      <c r="AU3505">
        <v>8.3002444925163194E-3</v>
      </c>
      <c r="AV3505">
        <v>2</v>
      </c>
      <c r="AW3505">
        <v>362</v>
      </c>
      <c r="AX3505">
        <v>0.999999999999999</v>
      </c>
      <c r="AY3505" s="73">
        <v>75.515455938384903</v>
      </c>
      <c r="AZ3505">
        <v>360</v>
      </c>
      <c r="BA3505">
        <v>0.99791789760846605</v>
      </c>
      <c r="BB3505">
        <v>348</v>
      </c>
      <c r="BC3505">
        <v>0.91871184895934999</v>
      </c>
      <c r="BD3505">
        <v>14</v>
      </c>
      <c r="BE3505">
        <v>8.1288151040649903E-2</v>
      </c>
      <c r="BF3505">
        <v>76.218671849875903</v>
      </c>
      <c r="BG3505">
        <v>79.303070009428893</v>
      </c>
      <c r="BH3505">
        <v>75.515455938384903</v>
      </c>
      <c r="BI3505">
        <v>71.831780163275994</v>
      </c>
    </row>
    <row r="3506" spans="1:61" x14ac:dyDescent="0.25">
      <c r="A3506" s="10" t="str">
        <f>VLOOKUP(D3506,'Index-Relations'!E:F,2,FALSE)</f>
        <v>BM</v>
      </c>
      <c r="B3506" t="s">
        <v>3450</v>
      </c>
      <c r="C3506" s="53" t="s">
        <v>2766</v>
      </c>
      <c r="D3506" s="59" t="s">
        <v>3286</v>
      </c>
      <c r="E3506" s="59" t="s">
        <v>6922</v>
      </c>
      <c r="F3506" t="s">
        <v>1441</v>
      </c>
      <c r="G3506" t="s">
        <v>1440</v>
      </c>
      <c r="H3506" t="s">
        <v>1442</v>
      </c>
      <c r="I3506" s="52">
        <v>45446</v>
      </c>
      <c r="J3506" t="s">
        <v>2457</v>
      </c>
      <c r="K3506">
        <v>362</v>
      </c>
      <c r="L3506" s="73">
        <v>76.593100872744003</v>
      </c>
      <c r="M3506">
        <v>360</v>
      </c>
      <c r="N3506">
        <v>0.99794776375542005</v>
      </c>
      <c r="O3506" s="73">
        <v>79.355366819354899</v>
      </c>
      <c r="P3506">
        <v>360</v>
      </c>
      <c r="Q3506">
        <v>0.99794776375542005</v>
      </c>
      <c r="R3506">
        <v>354</v>
      </c>
      <c r="S3506">
        <v>0.98505822855620395</v>
      </c>
      <c r="T3506">
        <v>35.367288615773603</v>
      </c>
      <c r="U3506">
        <v>0.76467708163495696</v>
      </c>
      <c r="V3506">
        <v>240</v>
      </c>
      <c r="W3506">
        <v>0.17846917945025001</v>
      </c>
      <c r="X3506">
        <v>47</v>
      </c>
      <c r="Y3506">
        <v>359</v>
      </c>
      <c r="Z3506">
        <v>0.99529695761284898</v>
      </c>
      <c r="AA3506">
        <v>57.822463434632901</v>
      </c>
      <c r="AB3506">
        <v>337</v>
      </c>
      <c r="AC3506">
        <v>0.95228624773816495</v>
      </c>
      <c r="AD3506">
        <v>21</v>
      </c>
      <c r="AE3506">
        <v>4.2327840066740403E-2</v>
      </c>
      <c r="AF3506">
        <v>4</v>
      </c>
      <c r="AG3506">
        <v>5.3859121950942303E-3</v>
      </c>
      <c r="AH3506">
        <v>1.5698440295978E-2</v>
      </c>
      <c r="AI3506">
        <v>28</v>
      </c>
      <c r="AJ3506" s="73">
        <v>71.989956194477998</v>
      </c>
      <c r="AK3506">
        <v>360</v>
      </c>
      <c r="AL3506">
        <v>0.99794776375542005</v>
      </c>
      <c r="AM3506">
        <v>1.54088332421495E-2</v>
      </c>
      <c r="AN3506">
        <v>4</v>
      </c>
      <c r="AO3506">
        <v>0</v>
      </c>
      <c r="AP3506">
        <v>0</v>
      </c>
      <c r="AQ3506">
        <v>362</v>
      </c>
      <c r="AR3506">
        <v>1</v>
      </c>
      <c r="AS3506">
        <v>3.0910196008502401E-2</v>
      </c>
      <c r="AT3506">
        <v>7</v>
      </c>
      <c r="AU3506">
        <v>8.2616663548410098E-3</v>
      </c>
      <c r="AV3506">
        <v>2</v>
      </c>
      <c r="AW3506">
        <v>362</v>
      </c>
      <c r="AX3506">
        <v>1</v>
      </c>
      <c r="AY3506" s="73">
        <v>76.316000156168897</v>
      </c>
      <c r="AZ3506">
        <v>360</v>
      </c>
      <c r="BA3506">
        <v>0.99794776375542005</v>
      </c>
      <c r="BB3506">
        <v>348</v>
      </c>
      <c r="BC3506">
        <v>0.91743343556270196</v>
      </c>
      <c r="BD3506">
        <v>14</v>
      </c>
      <c r="BE3506">
        <v>8.2566564437297096E-2</v>
      </c>
      <c r="BF3506">
        <v>76.593100872744003</v>
      </c>
      <c r="BG3506">
        <v>79.355366819354899</v>
      </c>
      <c r="BH3506">
        <v>76.316000156168897</v>
      </c>
      <c r="BI3506">
        <v>71.989956194477998</v>
      </c>
    </row>
    <row r="3507" spans="1:61" x14ac:dyDescent="0.25">
      <c r="A3507" s="10" t="str">
        <f>VLOOKUP(D3507,'Index-Relations'!E:F,2,FALSE)</f>
        <v>BM</v>
      </c>
      <c r="B3507" t="s">
        <v>3450</v>
      </c>
      <c r="C3507" s="53" t="s">
        <v>2767</v>
      </c>
      <c r="D3507" s="59" t="s">
        <v>3286</v>
      </c>
      <c r="E3507" s="59" t="s">
        <v>6923</v>
      </c>
      <c r="F3507" t="s">
        <v>1441</v>
      </c>
      <c r="G3507" t="s">
        <v>1440</v>
      </c>
      <c r="H3507" t="s">
        <v>1442</v>
      </c>
      <c r="I3507" s="52">
        <v>45413</v>
      </c>
      <c r="J3507" t="s">
        <v>2457</v>
      </c>
      <c r="K3507">
        <v>364</v>
      </c>
      <c r="L3507" s="73">
        <v>76.619800144783895</v>
      </c>
      <c r="M3507">
        <v>360</v>
      </c>
      <c r="N3507">
        <v>0.99791865509560396</v>
      </c>
      <c r="O3507" s="73">
        <v>79.338765721132901</v>
      </c>
      <c r="P3507">
        <v>360</v>
      </c>
      <c r="Q3507">
        <v>0.99791865509560396</v>
      </c>
      <c r="R3507">
        <v>354</v>
      </c>
      <c r="S3507">
        <v>0.98504036341543</v>
      </c>
      <c r="T3507">
        <v>35.454371140309597</v>
      </c>
      <c r="U3507">
        <v>0.75621710143732401</v>
      </c>
      <c r="V3507">
        <v>239</v>
      </c>
      <c r="W3507">
        <v>0.17543807939679501</v>
      </c>
      <c r="X3507">
        <v>47</v>
      </c>
      <c r="Y3507">
        <v>359</v>
      </c>
      <c r="Z3507">
        <v>0.99538736945501705</v>
      </c>
      <c r="AA3507">
        <v>60.614209977741503</v>
      </c>
      <c r="AB3507">
        <v>337</v>
      </c>
      <c r="AC3507">
        <v>0.951390082116506</v>
      </c>
      <c r="AD3507">
        <v>21</v>
      </c>
      <c r="AE3507">
        <v>4.3224172636025099E-2</v>
      </c>
      <c r="AF3507">
        <v>6</v>
      </c>
      <c r="AG3507">
        <v>5.3857452474684198E-3</v>
      </c>
      <c r="AH3507">
        <v>1.53782095941178E-2</v>
      </c>
      <c r="AI3507">
        <v>28</v>
      </c>
      <c r="AJ3507" s="73">
        <v>72.056532911923995</v>
      </c>
      <c r="AK3507">
        <v>360</v>
      </c>
      <c r="AL3507">
        <v>0.99791865509560396</v>
      </c>
      <c r="AM3507">
        <v>1.5486472211391499E-2</v>
      </c>
      <c r="AN3507">
        <v>4</v>
      </c>
      <c r="AO3507">
        <v>0</v>
      </c>
      <c r="AP3507">
        <v>0</v>
      </c>
      <c r="AQ3507">
        <v>362</v>
      </c>
      <c r="AR3507">
        <v>0.99995313645267703</v>
      </c>
      <c r="AS3507">
        <v>3.0459733991883401E-2</v>
      </c>
      <c r="AT3507">
        <v>7</v>
      </c>
      <c r="AU3507">
        <v>8.1710287408456907E-3</v>
      </c>
      <c r="AV3507">
        <v>2</v>
      </c>
      <c r="AW3507">
        <v>362</v>
      </c>
      <c r="AX3507">
        <v>0.99995313645267703</v>
      </c>
      <c r="AY3507" s="73">
        <v>76.338091590505996</v>
      </c>
      <c r="AZ3507">
        <v>360</v>
      </c>
      <c r="BA3507">
        <v>0.99791865509560396</v>
      </c>
      <c r="BB3507">
        <v>346</v>
      </c>
      <c r="BC3507">
        <v>0.91201154514778504</v>
      </c>
      <c r="BD3507">
        <v>16</v>
      </c>
      <c r="BE3507">
        <v>8.7941591304892097E-2</v>
      </c>
      <c r="BF3507">
        <v>76.619800144783895</v>
      </c>
      <c r="BG3507">
        <v>79.338765721132901</v>
      </c>
      <c r="BH3507">
        <v>76.338091590505996</v>
      </c>
      <c r="BI3507">
        <v>72.056532911923995</v>
      </c>
    </row>
    <row r="3508" spans="1:61" x14ac:dyDescent="0.25">
      <c r="A3508" s="10" t="str">
        <f>VLOOKUP(D3508,'Index-Relations'!E:F,2,FALSE)</f>
        <v>BM</v>
      </c>
      <c r="B3508" t="s">
        <v>3450</v>
      </c>
      <c r="C3508" s="53" t="s">
        <v>2768</v>
      </c>
      <c r="D3508" s="59" t="s">
        <v>3286</v>
      </c>
      <c r="E3508" s="59" t="s">
        <v>6924</v>
      </c>
      <c r="F3508" t="s">
        <v>1441</v>
      </c>
      <c r="G3508" t="s">
        <v>1440</v>
      </c>
      <c r="H3508" t="s">
        <v>1442</v>
      </c>
      <c r="I3508" s="52">
        <v>45384</v>
      </c>
      <c r="J3508" t="s">
        <v>2457</v>
      </c>
      <c r="K3508">
        <v>362</v>
      </c>
      <c r="L3508">
        <v>83.013486746872402</v>
      </c>
      <c r="M3508">
        <v>360</v>
      </c>
      <c r="N3508">
        <v>0.99815415691867904</v>
      </c>
      <c r="O3508">
        <v>84.581309425605696</v>
      </c>
      <c r="P3508">
        <v>360</v>
      </c>
      <c r="Q3508">
        <v>0.99815415691867904</v>
      </c>
      <c r="R3508">
        <v>354</v>
      </c>
      <c r="S3508">
        <v>0.98582899578675298</v>
      </c>
      <c r="T3508">
        <v>35.254361844361398</v>
      </c>
      <c r="U3508">
        <v>0.75553629219682605</v>
      </c>
      <c r="V3508">
        <v>239</v>
      </c>
      <c r="W3508">
        <v>0.174508425384237</v>
      </c>
      <c r="X3508">
        <v>47</v>
      </c>
      <c r="Y3508">
        <v>359</v>
      </c>
      <c r="Z3508">
        <v>0.99570819750916395</v>
      </c>
      <c r="AA3508">
        <v>59.007806968041798</v>
      </c>
      <c r="AB3508">
        <v>337</v>
      </c>
      <c r="AC3508">
        <v>0.95176031862065302</v>
      </c>
      <c r="AD3508">
        <v>21</v>
      </c>
      <c r="AE3508">
        <v>4.3107639183822301E-2</v>
      </c>
      <c r="AF3508">
        <v>4</v>
      </c>
      <c r="AG3508">
        <v>5.1320421955242303E-3</v>
      </c>
      <c r="AH3508">
        <v>1.52372005312556E-2</v>
      </c>
      <c r="AI3508">
        <v>28</v>
      </c>
      <c r="AJ3508">
        <v>79.363124412291</v>
      </c>
      <c r="AK3508">
        <v>360</v>
      </c>
      <c r="AL3508">
        <v>0.99815415691867904</v>
      </c>
      <c r="AM3508">
        <v>1.46162453799208E-2</v>
      </c>
      <c r="AN3508">
        <v>4</v>
      </c>
      <c r="AO3508">
        <v>0</v>
      </c>
      <c r="AP3508">
        <v>0</v>
      </c>
      <c r="AQ3508">
        <v>362</v>
      </c>
      <c r="AR3508">
        <v>0.999999999999999</v>
      </c>
      <c r="AS3508">
        <v>3.1485663860658E-2</v>
      </c>
      <c r="AT3508">
        <v>7</v>
      </c>
      <c r="AU3508">
        <v>8.1302839149896104E-3</v>
      </c>
      <c r="AV3508">
        <v>2</v>
      </c>
      <c r="AW3508">
        <v>362</v>
      </c>
      <c r="AX3508">
        <v>0.999999999999999</v>
      </c>
      <c r="AY3508">
        <v>82.667448906225999</v>
      </c>
      <c r="AZ3508">
        <v>360</v>
      </c>
      <c r="BA3508">
        <v>0.99815415691867904</v>
      </c>
      <c r="BB3508">
        <v>346</v>
      </c>
      <c r="BC3508">
        <v>0.91719482084815096</v>
      </c>
      <c r="BD3508">
        <v>16</v>
      </c>
      <c r="BE3508">
        <v>8.2805179151848596E-2</v>
      </c>
      <c r="BF3508">
        <v>76.795958047101905</v>
      </c>
      <c r="BG3508">
        <v>79.422466239644905</v>
      </c>
      <c r="BH3508">
        <v>76.6039925495879</v>
      </c>
      <c r="BI3508">
        <v>72.151816860143001</v>
      </c>
    </row>
    <row r="3509" spans="1:61" x14ac:dyDescent="0.25">
      <c r="A3509" s="10" t="str">
        <f>VLOOKUP(D3509,'Index-Relations'!E:F,2,FALSE)</f>
        <v>BM</v>
      </c>
      <c r="B3509" t="s">
        <v>3450</v>
      </c>
      <c r="C3509" s="53" t="s">
        <v>2769</v>
      </c>
      <c r="D3509" s="59" t="s">
        <v>3286</v>
      </c>
      <c r="E3509" s="59" t="s">
        <v>6925</v>
      </c>
      <c r="F3509" t="s">
        <v>1441</v>
      </c>
      <c r="G3509" t="s">
        <v>1440</v>
      </c>
      <c r="H3509" t="s">
        <v>1442</v>
      </c>
      <c r="I3509" s="52">
        <v>45352</v>
      </c>
      <c r="J3509" t="s">
        <v>2457</v>
      </c>
      <c r="K3509">
        <v>362</v>
      </c>
      <c r="L3509">
        <v>83.607048533317396</v>
      </c>
      <c r="M3509">
        <v>360</v>
      </c>
      <c r="N3509">
        <v>0.99809659710465104</v>
      </c>
      <c r="O3509">
        <v>84.595649256473095</v>
      </c>
      <c r="P3509">
        <v>360</v>
      </c>
      <c r="Q3509">
        <v>0.99809659710465104</v>
      </c>
      <c r="R3509">
        <v>354</v>
      </c>
      <c r="S3509">
        <v>0.98630305364383497</v>
      </c>
      <c r="T3509">
        <v>35.277458380057602</v>
      </c>
      <c r="U3509">
        <v>0.73519257126605697</v>
      </c>
      <c r="V3509">
        <v>238</v>
      </c>
      <c r="W3509">
        <v>0.16004463859198001</v>
      </c>
      <c r="X3509">
        <v>44</v>
      </c>
      <c r="Y3509">
        <v>359</v>
      </c>
      <c r="Z3509">
        <v>0.99558427561505702</v>
      </c>
      <c r="AA3509">
        <v>59.635507476024301</v>
      </c>
      <c r="AB3509">
        <v>337</v>
      </c>
      <c r="AC3509">
        <v>0.95182149354773005</v>
      </c>
      <c r="AD3509">
        <v>21</v>
      </c>
      <c r="AE3509">
        <v>4.2950527870456598E-2</v>
      </c>
      <c r="AF3509">
        <v>4</v>
      </c>
      <c r="AG3509">
        <v>5.2279785818123902E-3</v>
      </c>
      <c r="AH3509">
        <v>2.06481060224611E-3</v>
      </c>
      <c r="AI3509">
        <v>19</v>
      </c>
      <c r="AJ3509">
        <v>80.173374820927194</v>
      </c>
      <c r="AK3509">
        <v>360</v>
      </c>
      <c r="AL3509">
        <v>0.99809659710465104</v>
      </c>
      <c r="AM3509">
        <v>1.39987186390078E-2</v>
      </c>
      <c r="AN3509">
        <v>5</v>
      </c>
      <c r="AO3509">
        <v>0</v>
      </c>
      <c r="AP3509">
        <v>0</v>
      </c>
      <c r="AQ3509">
        <v>362</v>
      </c>
      <c r="AR3509">
        <v>1</v>
      </c>
      <c r="AS3509">
        <v>2.9051609416467599E-2</v>
      </c>
      <c r="AT3509">
        <v>7</v>
      </c>
      <c r="AU3509">
        <v>8.1889529414277996E-3</v>
      </c>
      <c r="AV3509">
        <v>2</v>
      </c>
      <c r="AW3509">
        <v>362</v>
      </c>
      <c r="AX3509">
        <v>1</v>
      </c>
      <c r="AY3509">
        <v>83.353731071121899</v>
      </c>
      <c r="AZ3509">
        <v>360</v>
      </c>
      <c r="BA3509">
        <v>0.99809659710465104</v>
      </c>
      <c r="BB3509">
        <v>346</v>
      </c>
      <c r="BC3509">
        <v>0.91914010333055696</v>
      </c>
      <c r="BD3509">
        <v>16</v>
      </c>
      <c r="BE3509">
        <v>8.0859896669442599E-2</v>
      </c>
      <c r="BF3509">
        <v>77.597434434749005</v>
      </c>
      <c r="BG3509">
        <v>79.453303521080898</v>
      </c>
      <c r="BH3509">
        <v>77.490768377847999</v>
      </c>
      <c r="BI3509">
        <v>73.126086579956905</v>
      </c>
    </row>
    <row r="3510" spans="1:61" x14ac:dyDescent="0.25">
      <c r="A3510" s="10" t="str">
        <f>VLOOKUP(D3510,'Index-Relations'!E:F,2,FALSE)</f>
        <v>BM</v>
      </c>
      <c r="B3510" t="s">
        <v>3450</v>
      </c>
      <c r="C3510" s="53" t="s">
        <v>2770</v>
      </c>
      <c r="D3510" s="59" t="s">
        <v>3286</v>
      </c>
      <c r="E3510" s="59" t="s">
        <v>6926</v>
      </c>
      <c r="F3510" t="s">
        <v>1441</v>
      </c>
      <c r="G3510" t="s">
        <v>1440</v>
      </c>
      <c r="H3510" t="s">
        <v>1442</v>
      </c>
      <c r="I3510" s="52">
        <v>45323</v>
      </c>
      <c r="J3510" t="s">
        <v>2457</v>
      </c>
      <c r="K3510">
        <v>363</v>
      </c>
      <c r="L3510">
        <v>83.698220819153505</v>
      </c>
      <c r="M3510">
        <v>360</v>
      </c>
      <c r="N3510">
        <v>0.99791806866835198</v>
      </c>
      <c r="O3510">
        <v>84.679866244289997</v>
      </c>
      <c r="P3510">
        <v>360</v>
      </c>
      <c r="Q3510">
        <v>0.99791806866835198</v>
      </c>
      <c r="R3510">
        <v>354</v>
      </c>
      <c r="S3510">
        <v>0.98632938207988796</v>
      </c>
      <c r="T3510">
        <v>35.554084634070698</v>
      </c>
      <c r="U3510">
        <v>0.72629780399741495</v>
      </c>
      <c r="V3510">
        <v>238</v>
      </c>
      <c r="W3510">
        <v>0.152612309134979</v>
      </c>
      <c r="X3510">
        <v>44</v>
      </c>
      <c r="Y3510">
        <v>359</v>
      </c>
      <c r="Z3510">
        <v>0.99542881313870402</v>
      </c>
      <c r="AA3510">
        <v>60.785625477097803</v>
      </c>
      <c r="AB3510">
        <v>338</v>
      </c>
      <c r="AC3510">
        <v>0.95447894118681598</v>
      </c>
      <c r="AD3510">
        <v>20</v>
      </c>
      <c r="AE3510">
        <v>4.0192176501640399E-2</v>
      </c>
      <c r="AF3510">
        <v>5</v>
      </c>
      <c r="AG3510">
        <v>5.3288823115432201E-3</v>
      </c>
      <c r="AH3510">
        <v>2.19524574683648E-3</v>
      </c>
      <c r="AI3510">
        <v>17</v>
      </c>
      <c r="AJ3510">
        <v>80.105686075124893</v>
      </c>
      <c r="AK3510">
        <v>360</v>
      </c>
      <c r="AL3510">
        <v>0.99791806866835198</v>
      </c>
      <c r="AM3510">
        <v>1.4858603287657601E-2</v>
      </c>
      <c r="AN3510">
        <v>5</v>
      </c>
      <c r="AO3510">
        <v>0</v>
      </c>
      <c r="AP3510">
        <v>0</v>
      </c>
      <c r="AQ3510">
        <v>360</v>
      </c>
      <c r="AR3510">
        <v>0.99791806866835198</v>
      </c>
      <c r="AS3510">
        <v>2.6960517379832401E-2</v>
      </c>
      <c r="AT3510">
        <v>7</v>
      </c>
      <c r="AU3510">
        <v>8.5632474012920304E-3</v>
      </c>
      <c r="AV3510">
        <v>2</v>
      </c>
      <c r="AW3510">
        <v>360</v>
      </c>
      <c r="AX3510">
        <v>0.99791806866835198</v>
      </c>
      <c r="AY3510">
        <v>83.484835115016395</v>
      </c>
      <c r="AZ3510">
        <v>360</v>
      </c>
      <c r="BA3510">
        <v>0.99791806866835198</v>
      </c>
      <c r="BB3510">
        <v>344</v>
      </c>
      <c r="BC3510">
        <v>0.91284136149723605</v>
      </c>
      <c r="BD3510">
        <v>16</v>
      </c>
      <c r="BE3510">
        <v>8.5076707171115706E-2</v>
      </c>
      <c r="BF3510">
        <v>77.646702303857893</v>
      </c>
      <c r="BG3510">
        <v>79.604846031375999</v>
      </c>
      <c r="BH3510">
        <v>77.503786020142002</v>
      </c>
      <c r="BI3510">
        <v>73.121146393979998</v>
      </c>
    </row>
    <row r="3511" spans="1:61" x14ac:dyDescent="0.25">
      <c r="A3511" s="10" t="str">
        <f>VLOOKUP(D3511,'Index-Relations'!E:F,2,FALSE)</f>
        <v>ESG</v>
      </c>
      <c r="B3511" t="s">
        <v>3450</v>
      </c>
      <c r="C3511" s="53" t="s">
        <v>2760</v>
      </c>
      <c r="D3511" s="59" t="s">
        <v>3164</v>
      </c>
      <c r="E3511" s="59" t="s">
        <v>6927</v>
      </c>
      <c r="F3511" t="s">
        <v>1446</v>
      </c>
      <c r="G3511" t="s">
        <v>1445</v>
      </c>
      <c r="H3511" t="s">
        <v>1447</v>
      </c>
      <c r="I3511" s="52">
        <v>45659</v>
      </c>
      <c r="J3511" t="s">
        <v>2457</v>
      </c>
      <c r="K3511">
        <v>356</v>
      </c>
      <c r="L3511" s="73">
        <v>75.565106694267996</v>
      </c>
      <c r="M3511">
        <v>354</v>
      </c>
      <c r="N3511">
        <v>0.998018969418345</v>
      </c>
      <c r="O3511" s="73">
        <v>79.213527116185006</v>
      </c>
      <c r="P3511">
        <v>354</v>
      </c>
      <c r="Q3511">
        <v>0.998018969418345</v>
      </c>
      <c r="R3511">
        <v>348</v>
      </c>
      <c r="S3511">
        <v>0.98243682014663902</v>
      </c>
      <c r="T3511">
        <v>33.515056526099997</v>
      </c>
      <c r="U3511">
        <v>0.72350574118409705</v>
      </c>
      <c r="V3511">
        <v>240</v>
      </c>
      <c r="W3511">
        <v>0.163879940155569</v>
      </c>
      <c r="X3511">
        <v>50</v>
      </c>
      <c r="Y3511">
        <v>354</v>
      </c>
      <c r="Z3511">
        <v>0.998018969418345</v>
      </c>
      <c r="AA3511">
        <v>46.151924765742002</v>
      </c>
      <c r="AB3511">
        <v>324</v>
      </c>
      <c r="AC3511">
        <v>0.90367220967253903</v>
      </c>
      <c r="AD3511">
        <v>30</v>
      </c>
      <c r="AE3511">
        <v>9.4346759745806502E-2</v>
      </c>
      <c r="AF3511">
        <v>2</v>
      </c>
      <c r="AG3511">
        <v>1.9810305816543102E-3</v>
      </c>
      <c r="AH3511">
        <v>1.61881240190484E-2</v>
      </c>
      <c r="AI3511">
        <v>28</v>
      </c>
      <c r="AJ3511" s="73">
        <v>72.120065486819996</v>
      </c>
      <c r="AK3511">
        <v>354</v>
      </c>
      <c r="AL3511">
        <v>0.998018969418345</v>
      </c>
      <c r="AM3511">
        <v>2.2058820523765E-2</v>
      </c>
      <c r="AN3511">
        <v>5</v>
      </c>
      <c r="AO3511">
        <v>0</v>
      </c>
      <c r="AP3511">
        <v>0</v>
      </c>
      <c r="AQ3511">
        <v>356</v>
      </c>
      <c r="AR3511">
        <v>0.999999999999999</v>
      </c>
      <c r="AS3511">
        <v>3.85329253506188E-2</v>
      </c>
      <c r="AT3511">
        <v>6</v>
      </c>
      <c r="AU3511">
        <v>2.0639346143504499E-2</v>
      </c>
      <c r="AV3511">
        <v>2</v>
      </c>
      <c r="AW3511">
        <v>356</v>
      </c>
      <c r="AX3511">
        <v>1</v>
      </c>
      <c r="AY3511" s="73">
        <v>73.485413439805001</v>
      </c>
      <c r="AZ3511">
        <v>354</v>
      </c>
      <c r="BA3511">
        <v>0.998018969418345</v>
      </c>
      <c r="BB3511">
        <v>344</v>
      </c>
      <c r="BC3511">
        <v>0.90352248800950097</v>
      </c>
      <c r="BD3511">
        <v>12</v>
      </c>
      <c r="BE3511">
        <v>9.6477511990498602E-2</v>
      </c>
      <c r="BF3511">
        <v>75.565106694267996</v>
      </c>
      <c r="BG3511">
        <v>79.213527116185006</v>
      </c>
      <c r="BH3511">
        <v>73.485413439805001</v>
      </c>
      <c r="BI3511">
        <v>72.120065486819996</v>
      </c>
    </row>
    <row r="3512" spans="1:61" x14ac:dyDescent="0.25">
      <c r="A3512" s="10" t="str">
        <f>VLOOKUP(D3512,'Index-Relations'!E:F,2,FALSE)</f>
        <v>ESG</v>
      </c>
      <c r="B3512" t="s">
        <v>3450</v>
      </c>
      <c r="C3512" s="53" t="s">
        <v>2761</v>
      </c>
      <c r="D3512" s="59" t="s">
        <v>3164</v>
      </c>
      <c r="E3512" s="59" t="s">
        <v>6928</v>
      </c>
      <c r="F3512" t="s">
        <v>1446</v>
      </c>
      <c r="G3512" t="s">
        <v>1445</v>
      </c>
      <c r="H3512" t="s">
        <v>1447</v>
      </c>
      <c r="I3512" s="52">
        <v>45628</v>
      </c>
      <c r="J3512" t="s">
        <v>2457</v>
      </c>
      <c r="K3512">
        <v>358</v>
      </c>
      <c r="L3512" s="73">
        <v>75.224587522653906</v>
      </c>
      <c r="M3512">
        <v>356</v>
      </c>
      <c r="N3512">
        <v>0.99790369663266298</v>
      </c>
      <c r="O3512" s="73">
        <v>78.973027455156</v>
      </c>
      <c r="P3512">
        <v>356</v>
      </c>
      <c r="Q3512">
        <v>0.99790369663266298</v>
      </c>
      <c r="R3512">
        <v>350</v>
      </c>
      <c r="S3512">
        <v>0.98248345218132704</v>
      </c>
      <c r="T3512">
        <v>33.590074581611198</v>
      </c>
      <c r="U3512">
        <v>0.73884823725036797</v>
      </c>
      <c r="V3512">
        <v>242</v>
      </c>
      <c r="W3512">
        <v>0.16409020303204</v>
      </c>
      <c r="X3512">
        <v>49</v>
      </c>
      <c r="Y3512">
        <v>356</v>
      </c>
      <c r="Z3512">
        <v>0.99790369663266298</v>
      </c>
      <c r="AA3512">
        <v>39.630339614142798</v>
      </c>
      <c r="AB3512">
        <v>325</v>
      </c>
      <c r="AC3512">
        <v>0.89802022251805202</v>
      </c>
      <c r="AD3512">
        <v>31</v>
      </c>
      <c r="AE3512">
        <v>9.9883474114612195E-2</v>
      </c>
      <c r="AF3512">
        <v>2</v>
      </c>
      <c r="AG3512">
        <v>2.0963033673357099E-3</v>
      </c>
      <c r="AH3512">
        <v>1.5955205739946E-2</v>
      </c>
      <c r="AI3512">
        <v>28</v>
      </c>
      <c r="AJ3512" s="73">
        <v>71.784771572257995</v>
      </c>
      <c r="AK3512">
        <v>356</v>
      </c>
      <c r="AL3512">
        <v>0.99790369663266298</v>
      </c>
      <c r="AM3512">
        <v>2.2859798943415E-2</v>
      </c>
      <c r="AN3512">
        <v>5</v>
      </c>
      <c r="AO3512">
        <v>0</v>
      </c>
      <c r="AP3512">
        <v>0</v>
      </c>
      <c r="AQ3512">
        <v>358</v>
      </c>
      <c r="AR3512">
        <v>0.999999999999999</v>
      </c>
      <c r="AS3512">
        <v>3.8312798802907798E-2</v>
      </c>
      <c r="AT3512">
        <v>6</v>
      </c>
      <c r="AU3512">
        <v>2.1020343984246799E-2</v>
      </c>
      <c r="AV3512">
        <v>2</v>
      </c>
      <c r="AW3512">
        <v>358</v>
      </c>
      <c r="AX3512">
        <v>1</v>
      </c>
      <c r="AY3512" s="73">
        <v>73.179021544452993</v>
      </c>
      <c r="AZ3512">
        <v>356</v>
      </c>
      <c r="BA3512">
        <v>0.99790369663266298</v>
      </c>
      <c r="BB3512">
        <v>346</v>
      </c>
      <c r="BC3512">
        <v>0.90337157273567903</v>
      </c>
      <c r="BD3512">
        <v>12</v>
      </c>
      <c r="BE3512">
        <v>9.6628427264320693E-2</v>
      </c>
      <c r="BF3512">
        <v>75.224587522653906</v>
      </c>
      <c r="BG3512">
        <v>78.973027455156</v>
      </c>
      <c r="BH3512">
        <v>73.179021544452993</v>
      </c>
      <c r="BI3512">
        <v>71.784771572257995</v>
      </c>
    </row>
    <row r="3513" spans="1:61" x14ac:dyDescent="0.25">
      <c r="A3513" s="10" t="str">
        <f>VLOOKUP(D3513,'Index-Relations'!E:F,2,FALSE)</f>
        <v>ESG</v>
      </c>
      <c r="B3513" t="s">
        <v>3450</v>
      </c>
      <c r="C3513" s="53" t="s">
        <v>2762</v>
      </c>
      <c r="D3513" s="59" t="s">
        <v>3164</v>
      </c>
      <c r="E3513" s="59" t="s">
        <v>6929</v>
      </c>
      <c r="F3513" t="s">
        <v>1446</v>
      </c>
      <c r="G3513" t="s">
        <v>1445</v>
      </c>
      <c r="H3513" t="s">
        <v>1447</v>
      </c>
      <c r="I3513" s="52">
        <v>45597</v>
      </c>
      <c r="J3513" t="s">
        <v>2457</v>
      </c>
      <c r="K3513">
        <v>358</v>
      </c>
      <c r="L3513" s="73">
        <v>75.092341082122005</v>
      </c>
      <c r="M3513">
        <v>356</v>
      </c>
      <c r="N3513">
        <v>0.99792494795650599</v>
      </c>
      <c r="O3513" s="73">
        <v>78.900730309281997</v>
      </c>
      <c r="P3513">
        <v>356</v>
      </c>
      <c r="Q3513">
        <v>0.99792494795650599</v>
      </c>
      <c r="R3513">
        <v>350</v>
      </c>
      <c r="S3513">
        <v>0.98251208092405595</v>
      </c>
      <c r="T3513">
        <v>33.8493169097124</v>
      </c>
      <c r="U3513">
        <v>0.73976085336997899</v>
      </c>
      <c r="V3513">
        <v>242</v>
      </c>
      <c r="W3513">
        <v>0.16436623179694501</v>
      </c>
      <c r="X3513">
        <v>49</v>
      </c>
      <c r="Y3513">
        <v>356</v>
      </c>
      <c r="Z3513">
        <v>0.99792494795650599</v>
      </c>
      <c r="AA3513">
        <v>37.279600943640197</v>
      </c>
      <c r="AB3513">
        <v>325</v>
      </c>
      <c r="AC3513">
        <v>0.89554200118996496</v>
      </c>
      <c r="AD3513">
        <v>31</v>
      </c>
      <c r="AE3513">
        <v>0.10238294676654</v>
      </c>
      <c r="AF3513">
        <v>2</v>
      </c>
      <c r="AG3513">
        <v>2.07505204349417E-3</v>
      </c>
      <c r="AH3513">
        <v>1.8103878170209101E-2</v>
      </c>
      <c r="AI3513">
        <v>28</v>
      </c>
      <c r="AJ3513" s="73">
        <v>71.682293659422996</v>
      </c>
      <c r="AK3513">
        <v>356</v>
      </c>
      <c r="AL3513">
        <v>0.99792494795650599</v>
      </c>
      <c r="AM3513">
        <v>2.41886399861399E-2</v>
      </c>
      <c r="AN3513">
        <v>5</v>
      </c>
      <c r="AO3513">
        <v>0</v>
      </c>
      <c r="AP3513">
        <v>0</v>
      </c>
      <c r="AQ3513">
        <v>358</v>
      </c>
      <c r="AR3513">
        <v>0.999999999999999</v>
      </c>
      <c r="AS3513">
        <v>3.69605421221086E-2</v>
      </c>
      <c r="AT3513">
        <v>6</v>
      </c>
      <c r="AU3513">
        <v>1.8855158133916701E-2</v>
      </c>
      <c r="AV3513">
        <v>2</v>
      </c>
      <c r="AW3513">
        <v>358</v>
      </c>
      <c r="AX3513">
        <v>1</v>
      </c>
      <c r="AY3513" s="73">
        <v>73.001253186064005</v>
      </c>
      <c r="AZ3513">
        <v>356</v>
      </c>
      <c r="BA3513">
        <v>0.99792494795650599</v>
      </c>
      <c r="BB3513">
        <v>344</v>
      </c>
      <c r="BC3513">
        <v>0.89636561300539597</v>
      </c>
      <c r="BD3513">
        <v>14</v>
      </c>
      <c r="BE3513">
        <v>0.10363438699460301</v>
      </c>
      <c r="BF3513">
        <v>75.092341082122005</v>
      </c>
      <c r="BG3513">
        <v>78.900730309281997</v>
      </c>
      <c r="BH3513">
        <v>73.001253186064005</v>
      </c>
      <c r="BI3513">
        <v>71.682293659422996</v>
      </c>
    </row>
    <row r="3514" spans="1:61" x14ac:dyDescent="0.25">
      <c r="A3514" s="10" t="str">
        <f>VLOOKUP(D3514,'Index-Relations'!E:F,2,FALSE)</f>
        <v>ESG</v>
      </c>
      <c r="B3514" t="s">
        <v>3450</v>
      </c>
      <c r="C3514" s="53" t="s">
        <v>2763</v>
      </c>
      <c r="D3514" s="59" t="s">
        <v>3164</v>
      </c>
      <c r="E3514" s="59" t="s">
        <v>6930</v>
      </c>
      <c r="F3514" t="s">
        <v>1446</v>
      </c>
      <c r="G3514" t="s">
        <v>1445</v>
      </c>
      <c r="H3514" t="s">
        <v>1447</v>
      </c>
      <c r="I3514" s="52">
        <v>45566</v>
      </c>
      <c r="J3514" t="s">
        <v>2457</v>
      </c>
      <c r="K3514">
        <v>358</v>
      </c>
      <c r="L3514" s="73">
        <v>75.104696488688006</v>
      </c>
      <c r="M3514">
        <v>356</v>
      </c>
      <c r="N3514">
        <v>0.99808904001541399</v>
      </c>
      <c r="O3514" s="73">
        <v>78.894891350273994</v>
      </c>
      <c r="P3514">
        <v>356</v>
      </c>
      <c r="Q3514">
        <v>0.99808904001541399</v>
      </c>
      <c r="R3514">
        <v>350</v>
      </c>
      <c r="S3514">
        <v>0.98330037245939905</v>
      </c>
      <c r="T3514">
        <v>33.987635623116503</v>
      </c>
      <c r="U3514">
        <v>0.74067665534195903</v>
      </c>
      <c r="V3514">
        <v>242</v>
      </c>
      <c r="W3514">
        <v>0.164776230769899</v>
      </c>
      <c r="X3514">
        <v>49</v>
      </c>
      <c r="Y3514">
        <v>356</v>
      </c>
      <c r="Z3514">
        <v>0.99808904001541499</v>
      </c>
      <c r="AA3514">
        <v>36.128768552067903</v>
      </c>
      <c r="AB3514">
        <v>327</v>
      </c>
      <c r="AC3514">
        <v>0.90427907762787096</v>
      </c>
      <c r="AD3514">
        <v>29</v>
      </c>
      <c r="AE3514">
        <v>9.38099623875428E-2</v>
      </c>
      <c r="AF3514">
        <v>2</v>
      </c>
      <c r="AG3514">
        <v>1.9109599845853801E-3</v>
      </c>
      <c r="AH3514">
        <v>1.5519482642027699E-2</v>
      </c>
      <c r="AI3514">
        <v>28</v>
      </c>
      <c r="AJ3514" s="73">
        <v>71.725031137881899</v>
      </c>
      <c r="AK3514">
        <v>356</v>
      </c>
      <c r="AL3514">
        <v>0.99808904001541399</v>
      </c>
      <c r="AM3514">
        <v>2.54954532298373E-2</v>
      </c>
      <c r="AN3514">
        <v>5</v>
      </c>
      <c r="AO3514">
        <v>0</v>
      </c>
      <c r="AP3514">
        <v>0</v>
      </c>
      <c r="AQ3514">
        <v>358</v>
      </c>
      <c r="AR3514">
        <v>0.999999999999999</v>
      </c>
      <c r="AS3514">
        <v>3.4972360640142301E-2</v>
      </c>
      <c r="AT3514">
        <v>6</v>
      </c>
      <c r="AU3514">
        <v>1.8274433792222398E-2</v>
      </c>
      <c r="AV3514">
        <v>2</v>
      </c>
      <c r="AW3514">
        <v>358</v>
      </c>
      <c r="AX3514">
        <v>1</v>
      </c>
      <c r="AY3514" s="73">
        <v>72.994705056502994</v>
      </c>
      <c r="AZ3514">
        <v>356</v>
      </c>
      <c r="BA3514">
        <v>0.99808904001541399</v>
      </c>
      <c r="BB3514">
        <v>344</v>
      </c>
      <c r="BC3514">
        <v>0.89651887901082405</v>
      </c>
      <c r="BD3514">
        <v>14</v>
      </c>
      <c r="BE3514">
        <v>0.103481120989175</v>
      </c>
      <c r="BF3514">
        <v>75.104696488688006</v>
      </c>
      <c r="BG3514">
        <v>78.894891350273994</v>
      </c>
      <c r="BH3514">
        <v>72.994705056502994</v>
      </c>
      <c r="BI3514">
        <v>71.725031137881899</v>
      </c>
    </row>
    <row r="3515" spans="1:61" x14ac:dyDescent="0.25">
      <c r="A3515" s="10" t="str">
        <f>VLOOKUP(D3515,'Index-Relations'!E:F,2,FALSE)</f>
        <v>ESG</v>
      </c>
      <c r="B3515" t="s">
        <v>3450</v>
      </c>
      <c r="C3515" s="53" t="s">
        <v>2764</v>
      </c>
      <c r="D3515" s="59" t="s">
        <v>3164</v>
      </c>
      <c r="E3515" s="59" t="s">
        <v>6931</v>
      </c>
      <c r="F3515" t="s">
        <v>1446</v>
      </c>
      <c r="G3515" t="s">
        <v>1445</v>
      </c>
      <c r="H3515" t="s">
        <v>1447</v>
      </c>
      <c r="I3515" s="52">
        <v>45537</v>
      </c>
      <c r="J3515" t="s">
        <v>2457</v>
      </c>
      <c r="K3515">
        <v>360</v>
      </c>
      <c r="L3515" s="73">
        <v>75.261569353945902</v>
      </c>
      <c r="M3515">
        <v>358</v>
      </c>
      <c r="N3515">
        <v>0.99805959154049895</v>
      </c>
      <c r="O3515" s="73">
        <v>79.023399350140906</v>
      </c>
      <c r="P3515">
        <v>358</v>
      </c>
      <c r="Q3515">
        <v>0.99805959154049895</v>
      </c>
      <c r="R3515">
        <v>352</v>
      </c>
      <c r="S3515">
        <v>0.98436017361362005</v>
      </c>
      <c r="T3515">
        <v>33.764389777479202</v>
      </c>
      <c r="U3515">
        <v>0.744368469999379</v>
      </c>
      <c r="V3515">
        <v>241</v>
      </c>
      <c r="W3515">
        <v>0.16651012535781501</v>
      </c>
      <c r="X3515">
        <v>49</v>
      </c>
      <c r="Y3515">
        <v>358</v>
      </c>
      <c r="Z3515">
        <v>0.99805959154049895</v>
      </c>
      <c r="AA3515">
        <v>36.831131637040002</v>
      </c>
      <c r="AB3515">
        <v>336</v>
      </c>
      <c r="AC3515">
        <v>0.91102958188003202</v>
      </c>
      <c r="AD3515">
        <v>26</v>
      </c>
      <c r="AE3515">
        <v>9.5184722557257406E-2</v>
      </c>
      <c r="AF3515">
        <v>-2</v>
      </c>
      <c r="AG3515">
        <v>0</v>
      </c>
      <c r="AH3515">
        <v>1.5579744212911299E-2</v>
      </c>
      <c r="AI3515">
        <v>28</v>
      </c>
      <c r="AJ3515" s="73">
        <v>71.542507107760997</v>
      </c>
      <c r="AK3515">
        <v>358</v>
      </c>
      <c r="AL3515">
        <v>0.99805959154049895</v>
      </c>
      <c r="AM3515">
        <v>2.3773846909510302E-2</v>
      </c>
      <c r="AN3515">
        <v>5</v>
      </c>
      <c r="AO3515">
        <v>0</v>
      </c>
      <c r="AP3515">
        <v>0</v>
      </c>
      <c r="AQ3515">
        <v>360</v>
      </c>
      <c r="AR3515">
        <v>1</v>
      </c>
      <c r="AS3515">
        <v>3.5130159396298301E-2</v>
      </c>
      <c r="AT3515">
        <v>6</v>
      </c>
      <c r="AU3515">
        <v>1.8512021638189598E-2</v>
      </c>
      <c r="AV3515">
        <v>2</v>
      </c>
      <c r="AW3515">
        <v>360</v>
      </c>
      <c r="AX3515">
        <v>0.999999999999999</v>
      </c>
      <c r="AY3515" s="73">
        <v>73.860604466558996</v>
      </c>
      <c r="AZ3515">
        <v>358</v>
      </c>
      <c r="BA3515">
        <v>0.99805959154049895</v>
      </c>
      <c r="BB3515">
        <v>346</v>
      </c>
      <c r="BC3515">
        <v>0.89695772821870501</v>
      </c>
      <c r="BD3515">
        <v>14</v>
      </c>
      <c r="BE3515">
        <v>0.10304227178129401</v>
      </c>
      <c r="BF3515">
        <v>75.261569353945902</v>
      </c>
      <c r="BG3515">
        <v>79.023399350140906</v>
      </c>
      <c r="BH3515">
        <v>73.860604466558996</v>
      </c>
      <c r="BI3515">
        <v>71.542507107760997</v>
      </c>
    </row>
    <row r="3516" spans="1:61" x14ac:dyDescent="0.25">
      <c r="A3516" s="10" t="str">
        <f>VLOOKUP(D3516,'Index-Relations'!E:F,2,FALSE)</f>
        <v>ESG</v>
      </c>
      <c r="B3516" t="s">
        <v>3450</v>
      </c>
      <c r="C3516" s="53" t="s">
        <v>3350</v>
      </c>
      <c r="D3516" s="59" t="s">
        <v>3164</v>
      </c>
      <c r="E3516" s="59" t="s">
        <v>6932</v>
      </c>
      <c r="F3516" t="s">
        <v>1446</v>
      </c>
      <c r="G3516" t="s">
        <v>1445</v>
      </c>
      <c r="H3516" t="s">
        <v>1447</v>
      </c>
      <c r="I3516" s="52">
        <v>45505</v>
      </c>
      <c r="J3516" t="s">
        <v>2457</v>
      </c>
      <c r="K3516">
        <v>360</v>
      </c>
      <c r="L3516" s="73">
        <v>75.108354114856994</v>
      </c>
      <c r="M3516">
        <v>358</v>
      </c>
      <c r="N3516">
        <v>0.99796561314791998</v>
      </c>
      <c r="O3516" s="73">
        <v>78.898213420600896</v>
      </c>
      <c r="P3516">
        <v>358</v>
      </c>
      <c r="Q3516">
        <v>0.99796561314791998</v>
      </c>
      <c r="R3516">
        <v>352</v>
      </c>
      <c r="S3516">
        <v>0.98434040330188899</v>
      </c>
      <c r="T3516">
        <v>33.797436361365598</v>
      </c>
      <c r="U3516">
        <v>0.74858462931110403</v>
      </c>
      <c r="V3516">
        <v>242</v>
      </c>
      <c r="W3516">
        <v>0.17060910162794901</v>
      </c>
      <c r="X3516">
        <v>48</v>
      </c>
      <c r="Y3516">
        <v>358</v>
      </c>
      <c r="Z3516">
        <v>0.99796561314792098</v>
      </c>
      <c r="AA3516">
        <v>38.943336941375698</v>
      </c>
      <c r="AB3516">
        <v>335</v>
      </c>
      <c r="AC3516">
        <v>0.94405101937485203</v>
      </c>
      <c r="AD3516">
        <v>23</v>
      </c>
      <c r="AE3516">
        <v>5.3914593773068301E-2</v>
      </c>
      <c r="AF3516">
        <v>2</v>
      </c>
      <c r="AG3516">
        <v>2.0343868520791798E-3</v>
      </c>
      <c r="AH3516">
        <v>1.58847257947578E-2</v>
      </c>
      <c r="AI3516">
        <v>28</v>
      </c>
      <c r="AJ3516" s="73">
        <v>71.377601616188898</v>
      </c>
      <c r="AK3516">
        <v>358</v>
      </c>
      <c r="AL3516">
        <v>0.99796561314791998</v>
      </c>
      <c r="AM3516">
        <v>2.43830326042981E-2</v>
      </c>
      <c r="AN3516">
        <v>5</v>
      </c>
      <c r="AO3516">
        <v>0</v>
      </c>
      <c r="AP3516">
        <v>0</v>
      </c>
      <c r="AQ3516">
        <v>360</v>
      </c>
      <c r="AR3516">
        <v>0.999999999999999</v>
      </c>
      <c r="AS3516">
        <v>3.5255055170244201E-2</v>
      </c>
      <c r="AT3516">
        <v>7</v>
      </c>
      <c r="AU3516">
        <v>1.8231011380285801E-2</v>
      </c>
      <c r="AV3516">
        <v>2</v>
      </c>
      <c r="AW3516">
        <v>360</v>
      </c>
      <c r="AX3516">
        <v>1</v>
      </c>
      <c r="AY3516" s="73">
        <v>73.748167690491002</v>
      </c>
      <c r="AZ3516">
        <v>358</v>
      </c>
      <c r="BA3516">
        <v>0.99796561314791998</v>
      </c>
      <c r="BB3516">
        <v>346</v>
      </c>
      <c r="BC3516">
        <v>0.91014251593663398</v>
      </c>
      <c r="BD3516">
        <v>14</v>
      </c>
      <c r="BE3516">
        <v>8.9857484063364995E-2</v>
      </c>
      <c r="BF3516">
        <v>75.108354114856994</v>
      </c>
      <c r="BG3516">
        <v>78.898213420600896</v>
      </c>
      <c r="BH3516">
        <v>73.748167690491002</v>
      </c>
      <c r="BI3516">
        <v>71.377601616188898</v>
      </c>
    </row>
    <row r="3517" spans="1:61" x14ac:dyDescent="0.25">
      <c r="A3517" s="10" t="str">
        <f>VLOOKUP(D3517,'Index-Relations'!E:F,2,FALSE)</f>
        <v>ESG</v>
      </c>
      <c r="B3517" t="s">
        <v>3450</v>
      </c>
      <c r="C3517" s="53" t="s">
        <v>2765</v>
      </c>
      <c r="D3517" s="59" t="s">
        <v>3164</v>
      </c>
      <c r="E3517" s="59" t="s">
        <v>6933</v>
      </c>
      <c r="F3517" t="s">
        <v>1446</v>
      </c>
      <c r="G3517" t="s">
        <v>1445</v>
      </c>
      <c r="H3517" t="s">
        <v>1447</v>
      </c>
      <c r="I3517" s="52">
        <v>45474</v>
      </c>
      <c r="J3517" t="s">
        <v>2457</v>
      </c>
      <c r="K3517">
        <v>361</v>
      </c>
      <c r="L3517" s="73">
        <v>75.987838938753896</v>
      </c>
      <c r="M3517">
        <v>359</v>
      </c>
      <c r="N3517">
        <v>0.99815442762789697</v>
      </c>
      <c r="O3517" s="73">
        <v>78.883834554969994</v>
      </c>
      <c r="P3517">
        <v>359</v>
      </c>
      <c r="Q3517">
        <v>0.99815442762789697</v>
      </c>
      <c r="R3517">
        <v>353</v>
      </c>
      <c r="S3517">
        <v>0.98465320207565099</v>
      </c>
      <c r="T3517">
        <v>33.709016612680003</v>
      </c>
      <c r="U3517">
        <v>0.75351460754892297</v>
      </c>
      <c r="V3517">
        <v>242</v>
      </c>
      <c r="W3517">
        <v>0.172250140674756</v>
      </c>
      <c r="X3517">
        <v>47</v>
      </c>
      <c r="Y3517">
        <v>358</v>
      </c>
      <c r="Z3517">
        <v>0.99578118393964599</v>
      </c>
      <c r="AA3517">
        <v>40.082549241589</v>
      </c>
      <c r="AB3517">
        <v>334</v>
      </c>
      <c r="AC3517">
        <v>0.94033121596386104</v>
      </c>
      <c r="AD3517">
        <v>23</v>
      </c>
      <c r="AE3517">
        <v>5.4898684117935699E-2</v>
      </c>
      <c r="AF3517">
        <v>4</v>
      </c>
      <c r="AG3517">
        <v>4.7700999182024697E-3</v>
      </c>
      <c r="AH3517">
        <v>1.52588641884541E-2</v>
      </c>
      <c r="AI3517">
        <v>28</v>
      </c>
      <c r="AJ3517" s="73">
        <v>72.084604315423903</v>
      </c>
      <c r="AK3517">
        <v>359</v>
      </c>
      <c r="AL3517">
        <v>0.99815442762789697</v>
      </c>
      <c r="AM3517">
        <v>2.5131107467500299E-2</v>
      </c>
      <c r="AN3517">
        <v>5</v>
      </c>
      <c r="AO3517">
        <v>0</v>
      </c>
      <c r="AP3517">
        <v>0</v>
      </c>
      <c r="AQ3517">
        <v>361</v>
      </c>
      <c r="AR3517">
        <v>1</v>
      </c>
      <c r="AS3517">
        <v>3.45373838245236E-2</v>
      </c>
      <c r="AT3517">
        <v>7</v>
      </c>
      <c r="AU3517">
        <v>1.64903614932774E-2</v>
      </c>
      <c r="AV3517">
        <v>2</v>
      </c>
      <c r="AW3517">
        <v>361</v>
      </c>
      <c r="AX3517">
        <v>0.999999999999999</v>
      </c>
      <c r="AY3517" s="73">
        <v>75.178626769380998</v>
      </c>
      <c r="AZ3517">
        <v>359</v>
      </c>
      <c r="BA3517">
        <v>0.99815442762789697</v>
      </c>
      <c r="BB3517">
        <v>347</v>
      </c>
      <c r="BC3517">
        <v>0.91025495940809398</v>
      </c>
      <c r="BD3517">
        <v>14</v>
      </c>
      <c r="BE3517">
        <v>8.9745040591905495E-2</v>
      </c>
      <c r="BF3517">
        <v>75.987838938753896</v>
      </c>
      <c r="BG3517">
        <v>78.883834554969994</v>
      </c>
      <c r="BH3517">
        <v>75.178626769380998</v>
      </c>
      <c r="BI3517">
        <v>72.084604315423903</v>
      </c>
    </row>
    <row r="3518" spans="1:61" x14ac:dyDescent="0.25">
      <c r="A3518" s="10" t="str">
        <f>VLOOKUP(D3518,'Index-Relations'!E:F,2,FALSE)</f>
        <v>ESG</v>
      </c>
      <c r="B3518" t="s">
        <v>3450</v>
      </c>
      <c r="C3518" s="53" t="s">
        <v>2766</v>
      </c>
      <c r="D3518" s="59" t="s">
        <v>3164</v>
      </c>
      <c r="E3518" s="59" t="s">
        <v>6934</v>
      </c>
      <c r="F3518" t="s">
        <v>1446</v>
      </c>
      <c r="G3518" t="s">
        <v>1445</v>
      </c>
      <c r="H3518" t="s">
        <v>1447</v>
      </c>
      <c r="I3518" s="52">
        <v>45446</v>
      </c>
      <c r="J3518" t="s">
        <v>2457</v>
      </c>
      <c r="K3518">
        <v>353</v>
      </c>
      <c r="L3518" s="73">
        <v>77.247073233224</v>
      </c>
      <c r="M3518">
        <v>351</v>
      </c>
      <c r="N3518">
        <v>0.99760762879036502</v>
      </c>
      <c r="O3518" s="73">
        <v>79.833911980202004</v>
      </c>
      <c r="P3518">
        <v>351</v>
      </c>
      <c r="Q3518">
        <v>0.99760762879036502</v>
      </c>
      <c r="R3518">
        <v>347</v>
      </c>
      <c r="S3518">
        <v>0.98312878020467498</v>
      </c>
      <c r="T3518">
        <v>34.008099659941998</v>
      </c>
      <c r="U3518">
        <v>0.76161989119524598</v>
      </c>
      <c r="V3518">
        <v>234</v>
      </c>
      <c r="W3518">
        <v>0.18215012380967699</v>
      </c>
      <c r="X3518">
        <v>46</v>
      </c>
      <c r="Y3518">
        <v>350</v>
      </c>
      <c r="Z3518">
        <v>0.995675146973096</v>
      </c>
      <c r="AA3518">
        <v>46.0718867919785</v>
      </c>
      <c r="AB3518">
        <v>329</v>
      </c>
      <c r="AC3518">
        <v>0.96170487271817096</v>
      </c>
      <c r="AD3518">
        <v>21</v>
      </c>
      <c r="AE3518">
        <v>3.3970274254924403E-2</v>
      </c>
      <c r="AF3518">
        <v>3</v>
      </c>
      <c r="AG3518">
        <v>4.3248530269039001E-3</v>
      </c>
      <c r="AH3518">
        <v>1.5508732699076599E-2</v>
      </c>
      <c r="AI3518">
        <v>28</v>
      </c>
      <c r="AJ3518" s="73">
        <v>73.024905456457006</v>
      </c>
      <c r="AK3518">
        <v>351</v>
      </c>
      <c r="AL3518">
        <v>0.99760762879036502</v>
      </c>
      <c r="AM3518">
        <v>1.3392787812932801E-2</v>
      </c>
      <c r="AN3518">
        <v>4</v>
      </c>
      <c r="AO3518">
        <v>0</v>
      </c>
      <c r="AP3518">
        <v>0</v>
      </c>
      <c r="AQ3518">
        <v>353</v>
      </c>
      <c r="AR3518">
        <v>0.999999999999999</v>
      </c>
      <c r="AS3518">
        <v>3.8119290035028001E-2</v>
      </c>
      <c r="AT3518">
        <v>6</v>
      </c>
      <c r="AU3518">
        <v>1.6758362684159801E-2</v>
      </c>
      <c r="AV3518">
        <v>2</v>
      </c>
      <c r="AW3518">
        <v>353</v>
      </c>
      <c r="AX3518">
        <v>1</v>
      </c>
      <c r="AY3518" s="73">
        <v>76.841365968909898</v>
      </c>
      <c r="AZ3518">
        <v>351</v>
      </c>
      <c r="BA3518">
        <v>0.99760762879036502</v>
      </c>
      <c r="BB3518">
        <v>339</v>
      </c>
      <c r="BC3518">
        <v>0.91028678009126396</v>
      </c>
      <c r="BD3518">
        <v>14</v>
      </c>
      <c r="BE3518">
        <v>8.9713219908735001E-2</v>
      </c>
      <c r="BF3518">
        <v>77.247073233224</v>
      </c>
      <c r="BG3518">
        <v>79.833911980202004</v>
      </c>
      <c r="BH3518">
        <v>76.841365968909898</v>
      </c>
      <c r="BI3518">
        <v>73.024905456457006</v>
      </c>
    </row>
    <row r="3519" spans="1:61" x14ac:dyDescent="0.25">
      <c r="A3519" s="10" t="str">
        <f>VLOOKUP(D3519,'Index-Relations'!E:F,2,FALSE)</f>
        <v>ESG</v>
      </c>
      <c r="B3519" t="s">
        <v>3450</v>
      </c>
      <c r="C3519" s="53" t="s">
        <v>2767</v>
      </c>
      <c r="D3519" s="59" t="s">
        <v>3164</v>
      </c>
      <c r="E3519" s="59" t="s">
        <v>6935</v>
      </c>
      <c r="F3519" t="s">
        <v>1446</v>
      </c>
      <c r="G3519" t="s">
        <v>1445</v>
      </c>
      <c r="H3519" t="s">
        <v>1447</v>
      </c>
      <c r="I3519" s="52">
        <v>45413</v>
      </c>
      <c r="J3519" t="s">
        <v>2457</v>
      </c>
      <c r="K3519">
        <v>355</v>
      </c>
      <c r="L3519" s="73">
        <v>77.351035481673904</v>
      </c>
      <c r="M3519">
        <v>351</v>
      </c>
      <c r="N3519">
        <v>0.99759305768167905</v>
      </c>
      <c r="O3519" s="73">
        <v>79.888181522438899</v>
      </c>
      <c r="P3519">
        <v>351</v>
      </c>
      <c r="Q3519">
        <v>0.99759305768167905</v>
      </c>
      <c r="R3519">
        <v>347</v>
      </c>
      <c r="S3519">
        <v>0.98308925252926505</v>
      </c>
      <c r="T3519">
        <v>34.144667524923797</v>
      </c>
      <c r="U3519">
        <v>0.75149442826984603</v>
      </c>
      <c r="V3519">
        <v>233</v>
      </c>
      <c r="W3519">
        <v>0.17824380404318099</v>
      </c>
      <c r="X3519">
        <v>46</v>
      </c>
      <c r="Y3519">
        <v>350</v>
      </c>
      <c r="Z3519">
        <v>0.99552863337390896</v>
      </c>
      <c r="AA3519">
        <v>48.167208878333398</v>
      </c>
      <c r="AB3519">
        <v>329</v>
      </c>
      <c r="AC3519">
        <v>0.96094999739263098</v>
      </c>
      <c r="AD3519">
        <v>21</v>
      </c>
      <c r="AE3519">
        <v>3.4578635981278201E-2</v>
      </c>
      <c r="AF3519">
        <v>5</v>
      </c>
      <c r="AG3519">
        <v>4.4713666260902197E-3</v>
      </c>
      <c r="AH3519">
        <v>1.51033015767489E-2</v>
      </c>
      <c r="AI3519">
        <v>28</v>
      </c>
      <c r="AJ3519" s="73">
        <v>73.186623437774003</v>
      </c>
      <c r="AK3519">
        <v>351</v>
      </c>
      <c r="AL3519">
        <v>0.99759305768167905</v>
      </c>
      <c r="AM3519">
        <v>1.3439942382572999E-2</v>
      </c>
      <c r="AN3519">
        <v>4</v>
      </c>
      <c r="AO3519">
        <v>0</v>
      </c>
      <c r="AP3519">
        <v>0</v>
      </c>
      <c r="AQ3519">
        <v>353</v>
      </c>
      <c r="AR3519">
        <v>0.99996124418606502</v>
      </c>
      <c r="AS3519">
        <v>3.7527225870286798E-2</v>
      </c>
      <c r="AT3519">
        <v>6</v>
      </c>
      <c r="AU3519">
        <v>1.6529679601798498E-2</v>
      </c>
      <c r="AV3519">
        <v>2</v>
      </c>
      <c r="AW3519">
        <v>353</v>
      </c>
      <c r="AX3519">
        <v>0.99996124418606502</v>
      </c>
      <c r="AY3519" s="73">
        <v>76.914720905078894</v>
      </c>
      <c r="AZ3519">
        <v>351</v>
      </c>
      <c r="BA3519">
        <v>0.99759305768167905</v>
      </c>
      <c r="BB3519">
        <v>337</v>
      </c>
      <c r="BC3519">
        <v>0.90481320177165703</v>
      </c>
      <c r="BD3519">
        <v>16</v>
      </c>
      <c r="BE3519">
        <v>9.5148042414407996E-2</v>
      </c>
      <c r="BF3519">
        <v>77.351035481673904</v>
      </c>
      <c r="BG3519">
        <v>79.888181522438899</v>
      </c>
      <c r="BH3519">
        <v>76.914720905078894</v>
      </c>
      <c r="BI3519">
        <v>73.186623437774003</v>
      </c>
    </row>
    <row r="3520" spans="1:61" x14ac:dyDescent="0.25">
      <c r="A3520" s="10" t="str">
        <f>VLOOKUP(D3520,'Index-Relations'!E:F,2,FALSE)</f>
        <v>ESG</v>
      </c>
      <c r="B3520" t="s">
        <v>3450</v>
      </c>
      <c r="C3520" s="53" t="s">
        <v>2768</v>
      </c>
      <c r="D3520" s="59" t="s">
        <v>3164</v>
      </c>
      <c r="E3520" s="59" t="s">
        <v>6936</v>
      </c>
      <c r="F3520" t="s">
        <v>1446</v>
      </c>
      <c r="G3520" t="s">
        <v>1445</v>
      </c>
      <c r="H3520" t="s">
        <v>1447</v>
      </c>
      <c r="I3520" s="52">
        <v>45384</v>
      </c>
      <c r="J3520" t="s">
        <v>2457</v>
      </c>
      <c r="K3520">
        <v>353</v>
      </c>
      <c r="L3520">
        <v>83.870810262790499</v>
      </c>
      <c r="M3520">
        <v>351</v>
      </c>
      <c r="N3520">
        <v>0.99786596695672303</v>
      </c>
      <c r="O3520">
        <v>85.199251650742298</v>
      </c>
      <c r="P3520">
        <v>351</v>
      </c>
      <c r="Q3520">
        <v>0.99786596695672303</v>
      </c>
      <c r="R3520">
        <v>347</v>
      </c>
      <c r="S3520">
        <v>0.98420629107832003</v>
      </c>
      <c r="T3520">
        <v>33.903159441992798</v>
      </c>
      <c r="U3520">
        <v>0.75092001669267505</v>
      </c>
      <c r="V3520">
        <v>233</v>
      </c>
      <c r="W3520">
        <v>0.177413951695127</v>
      </c>
      <c r="X3520">
        <v>46</v>
      </c>
      <c r="Y3520">
        <v>350</v>
      </c>
      <c r="Z3520">
        <v>0.99586583067128498</v>
      </c>
      <c r="AA3520">
        <v>46.795794495729197</v>
      </c>
      <c r="AB3520">
        <v>329</v>
      </c>
      <c r="AC3520">
        <v>0.96179628606108403</v>
      </c>
      <c r="AD3520">
        <v>21</v>
      </c>
      <c r="AE3520">
        <v>3.4069544610199599E-2</v>
      </c>
      <c r="AF3520">
        <v>3</v>
      </c>
      <c r="AG3520">
        <v>4.1341693287155704E-3</v>
      </c>
      <c r="AH3520">
        <v>1.4968621979725E-2</v>
      </c>
      <c r="AI3520">
        <v>28</v>
      </c>
      <c r="AJ3520">
        <v>80.612104131996801</v>
      </c>
      <c r="AK3520">
        <v>351</v>
      </c>
      <c r="AL3520">
        <v>0.99786596695672303</v>
      </c>
      <c r="AM3520">
        <v>1.20738055433674E-2</v>
      </c>
      <c r="AN3520">
        <v>4</v>
      </c>
      <c r="AO3520">
        <v>0</v>
      </c>
      <c r="AP3520">
        <v>0</v>
      </c>
      <c r="AQ3520">
        <v>353</v>
      </c>
      <c r="AR3520">
        <v>1</v>
      </c>
      <c r="AS3520">
        <v>3.8833383977984401E-2</v>
      </c>
      <c r="AT3520">
        <v>6</v>
      </c>
      <c r="AU3520">
        <v>1.64437077353554E-2</v>
      </c>
      <c r="AV3520">
        <v>2</v>
      </c>
      <c r="AW3520">
        <v>353</v>
      </c>
      <c r="AX3520">
        <v>0.999999999999999</v>
      </c>
      <c r="AY3520">
        <v>83.430545709468106</v>
      </c>
      <c r="AZ3520">
        <v>351</v>
      </c>
      <c r="BA3520">
        <v>0.99786596695672303</v>
      </c>
      <c r="BB3520">
        <v>337</v>
      </c>
      <c r="BC3520">
        <v>0.91028326585238095</v>
      </c>
      <c r="BD3520">
        <v>16</v>
      </c>
      <c r="BE3520">
        <v>8.9716734147618799E-2</v>
      </c>
      <c r="BF3520">
        <v>77.572643299400994</v>
      </c>
      <c r="BG3520">
        <v>79.981306917938994</v>
      </c>
      <c r="BH3520">
        <v>77.229775587354993</v>
      </c>
      <c r="BI3520">
        <v>73.351152965009902</v>
      </c>
    </row>
    <row r="3521" spans="1:61" x14ac:dyDescent="0.25">
      <c r="A3521" s="10" t="str">
        <f>VLOOKUP(D3521,'Index-Relations'!E:F,2,FALSE)</f>
        <v>ESG</v>
      </c>
      <c r="B3521" t="s">
        <v>3450</v>
      </c>
      <c r="C3521" s="53" t="s">
        <v>2769</v>
      </c>
      <c r="D3521" s="59" t="s">
        <v>3164</v>
      </c>
      <c r="E3521" s="59" t="s">
        <v>6937</v>
      </c>
      <c r="F3521" t="s">
        <v>1446</v>
      </c>
      <c r="G3521" t="s">
        <v>1445</v>
      </c>
      <c r="H3521" t="s">
        <v>1447</v>
      </c>
      <c r="I3521" s="52">
        <v>45352</v>
      </c>
      <c r="J3521" t="s">
        <v>2457</v>
      </c>
      <c r="K3521">
        <v>356</v>
      </c>
      <c r="L3521">
        <v>84.502503893169006</v>
      </c>
      <c r="M3521">
        <v>354</v>
      </c>
      <c r="N3521">
        <v>0.99777982656883302</v>
      </c>
      <c r="O3521">
        <v>85.207771266159995</v>
      </c>
      <c r="P3521">
        <v>354</v>
      </c>
      <c r="Q3521">
        <v>0.99777982656883302</v>
      </c>
      <c r="R3521">
        <v>350</v>
      </c>
      <c r="S3521">
        <v>0.98488010203016496</v>
      </c>
      <c r="T3521">
        <v>33.9408159345966</v>
      </c>
      <c r="U3521">
        <v>0.732355116949156</v>
      </c>
      <c r="V3521">
        <v>233</v>
      </c>
      <c r="W3521">
        <v>0.16032760841739599</v>
      </c>
      <c r="X3521">
        <v>43</v>
      </c>
      <c r="Y3521">
        <v>353</v>
      </c>
      <c r="Z3521">
        <v>0.99572322935541602</v>
      </c>
      <c r="AA3521">
        <v>47.714620801699198</v>
      </c>
      <c r="AB3521">
        <v>332</v>
      </c>
      <c r="AC3521">
        <v>0.96183221764225901</v>
      </c>
      <c r="AD3521">
        <v>21</v>
      </c>
      <c r="AE3521">
        <v>3.3891011713156498E-2</v>
      </c>
      <c r="AF3521">
        <v>3</v>
      </c>
      <c r="AG3521">
        <v>4.2767706445836001E-3</v>
      </c>
      <c r="AH3521">
        <v>2.0080097658667401E-3</v>
      </c>
      <c r="AI3521">
        <v>19</v>
      </c>
      <c r="AJ3521">
        <v>81.418453578965199</v>
      </c>
      <c r="AK3521">
        <v>354</v>
      </c>
      <c r="AL3521">
        <v>0.99777982656883302</v>
      </c>
      <c r="AM3521">
        <v>1.1235117284598899E-2</v>
      </c>
      <c r="AN3521">
        <v>5</v>
      </c>
      <c r="AO3521">
        <v>0</v>
      </c>
      <c r="AP3521">
        <v>0</v>
      </c>
      <c r="AQ3521">
        <v>356</v>
      </c>
      <c r="AR3521">
        <v>0.999999999999999</v>
      </c>
      <c r="AS3521">
        <v>3.5923866885986901E-2</v>
      </c>
      <c r="AT3521">
        <v>6</v>
      </c>
      <c r="AU3521">
        <v>1.6506376278335198E-2</v>
      </c>
      <c r="AV3521">
        <v>2</v>
      </c>
      <c r="AW3521">
        <v>356</v>
      </c>
      <c r="AX3521">
        <v>1</v>
      </c>
      <c r="AY3521">
        <v>84.233472031555294</v>
      </c>
      <c r="AZ3521">
        <v>354</v>
      </c>
      <c r="BA3521">
        <v>0.99777982656883302</v>
      </c>
      <c r="BB3521">
        <v>340</v>
      </c>
      <c r="BC3521">
        <v>0.91328914096235603</v>
      </c>
      <c r="BD3521">
        <v>16</v>
      </c>
      <c r="BE3521">
        <v>8.6710859037643903E-2</v>
      </c>
      <c r="BF3521">
        <v>78.422584365924905</v>
      </c>
      <c r="BG3521">
        <v>79.996182655851896</v>
      </c>
      <c r="BH3521">
        <v>78.265784822273901</v>
      </c>
      <c r="BI3521">
        <v>74.338836137323895</v>
      </c>
    </row>
    <row r="3522" spans="1:61" x14ac:dyDescent="0.25">
      <c r="A3522" s="10" t="str">
        <f>VLOOKUP(D3522,'Index-Relations'!E:F,2,FALSE)</f>
        <v>ESG</v>
      </c>
      <c r="B3522" t="s">
        <v>3450</v>
      </c>
      <c r="C3522" s="53" t="s">
        <v>2770</v>
      </c>
      <c r="D3522" s="59" t="s">
        <v>3164</v>
      </c>
      <c r="E3522" s="59" t="s">
        <v>6938</v>
      </c>
      <c r="F3522" t="s">
        <v>1446</v>
      </c>
      <c r="G3522" t="s">
        <v>1445</v>
      </c>
      <c r="H3522" t="s">
        <v>1447</v>
      </c>
      <c r="I3522" s="52">
        <v>45323</v>
      </c>
      <c r="J3522" t="s">
        <v>2457</v>
      </c>
      <c r="K3522">
        <v>357</v>
      </c>
      <c r="L3522">
        <v>84.616855281465106</v>
      </c>
      <c r="M3522">
        <v>354</v>
      </c>
      <c r="N3522">
        <v>0.99755932629344701</v>
      </c>
      <c r="O3522">
        <v>85.2443511721535</v>
      </c>
      <c r="P3522">
        <v>354</v>
      </c>
      <c r="Q3522">
        <v>0.99755932629344701</v>
      </c>
      <c r="R3522">
        <v>350</v>
      </c>
      <c r="S3522">
        <v>0.98467533057034895</v>
      </c>
      <c r="T3522">
        <v>34.191317323282199</v>
      </c>
      <c r="U3522">
        <v>0.72402488783332297</v>
      </c>
      <c r="V3522">
        <v>233</v>
      </c>
      <c r="W3522">
        <v>0.152958438093696</v>
      </c>
      <c r="X3522">
        <v>43</v>
      </c>
      <c r="Y3522">
        <v>353</v>
      </c>
      <c r="Z3522">
        <v>0.99552591331019002</v>
      </c>
      <c r="AA3522">
        <v>48.680710940055697</v>
      </c>
      <c r="AB3522">
        <v>333</v>
      </c>
      <c r="AC3522">
        <v>0.96374202775533202</v>
      </c>
      <c r="AD3522">
        <v>20</v>
      </c>
      <c r="AE3522">
        <v>3.1783885554858803E-2</v>
      </c>
      <c r="AF3522">
        <v>4</v>
      </c>
      <c r="AG3522">
        <v>4.4740866898089499E-3</v>
      </c>
      <c r="AH3522">
        <v>2.1208191524015102E-3</v>
      </c>
      <c r="AI3522">
        <v>17</v>
      </c>
      <c r="AJ3522">
        <v>81.374626858790705</v>
      </c>
      <c r="AK3522">
        <v>354</v>
      </c>
      <c r="AL3522">
        <v>0.99755932629344701</v>
      </c>
      <c r="AM3522">
        <v>1.24863321832021E-2</v>
      </c>
      <c r="AN3522">
        <v>5</v>
      </c>
      <c r="AO3522">
        <v>0</v>
      </c>
      <c r="AP3522">
        <v>0</v>
      </c>
      <c r="AQ3522">
        <v>354</v>
      </c>
      <c r="AR3522">
        <v>0.99755932629344701</v>
      </c>
      <c r="AS3522">
        <v>3.3441371779102502E-2</v>
      </c>
      <c r="AT3522">
        <v>6</v>
      </c>
      <c r="AU3522">
        <v>1.7317740802009599E-2</v>
      </c>
      <c r="AV3522">
        <v>2</v>
      </c>
      <c r="AW3522">
        <v>354</v>
      </c>
      <c r="AX3522">
        <v>0.99755932629344701</v>
      </c>
      <c r="AY3522">
        <v>84.439828736491293</v>
      </c>
      <c r="AZ3522">
        <v>354</v>
      </c>
      <c r="BA3522">
        <v>0.99755932629344701</v>
      </c>
      <c r="BB3522">
        <v>338</v>
      </c>
      <c r="BC3522">
        <v>0.90648219085583503</v>
      </c>
      <c r="BD3522">
        <v>16</v>
      </c>
      <c r="BE3522">
        <v>9.1077135437611506E-2</v>
      </c>
      <c r="BF3522">
        <v>78.505262133552904</v>
      </c>
      <c r="BG3522">
        <v>80.097820418370901</v>
      </c>
      <c r="BH3522">
        <v>78.368061473571998</v>
      </c>
      <c r="BI3522">
        <v>74.371945888650998</v>
      </c>
    </row>
    <row r="3523" spans="1:61" x14ac:dyDescent="0.25">
      <c r="A3523" s="10" t="str">
        <f>VLOOKUP(D3523,'Index-Relations'!E:F,2,FALSE)</f>
        <v>ESG</v>
      </c>
      <c r="B3523" t="s">
        <v>3450</v>
      </c>
      <c r="C3523" s="53" t="s">
        <v>2760</v>
      </c>
      <c r="D3523" s="59" t="s">
        <v>1449</v>
      </c>
      <c r="E3523" s="59" t="s">
        <v>6939</v>
      </c>
      <c r="F3523" t="s">
        <v>1450</v>
      </c>
      <c r="G3523" t="s">
        <v>1449</v>
      </c>
      <c r="H3523" t="s">
        <v>1451</v>
      </c>
      <c r="I3523" s="52">
        <v>45659</v>
      </c>
      <c r="J3523" t="s">
        <v>2457</v>
      </c>
      <c r="K3523">
        <v>49</v>
      </c>
      <c r="L3523" s="73">
        <v>71.451414073167001</v>
      </c>
      <c r="M3523">
        <v>49</v>
      </c>
      <c r="N3523">
        <v>1</v>
      </c>
      <c r="O3523" s="73">
        <v>74.535151964998903</v>
      </c>
      <c r="P3523">
        <v>49</v>
      </c>
      <c r="Q3523">
        <v>1</v>
      </c>
      <c r="R3523">
        <v>48</v>
      </c>
      <c r="S3523">
        <v>0.98058935784099599</v>
      </c>
      <c r="T3523">
        <v>25.940164665979701</v>
      </c>
      <c r="U3523">
        <v>0.37788215540387199</v>
      </c>
      <c r="V3523">
        <v>22</v>
      </c>
      <c r="W3523">
        <v>4.2424996798122498E-2</v>
      </c>
      <c r="X3523">
        <v>4</v>
      </c>
      <c r="Y3523">
        <v>49</v>
      </c>
      <c r="Z3523">
        <v>1</v>
      </c>
      <c r="AA3523">
        <v>10.6090534372289</v>
      </c>
      <c r="AB3523">
        <v>44</v>
      </c>
      <c r="AC3523">
        <v>0.90277313136026005</v>
      </c>
      <c r="AD3523">
        <v>5</v>
      </c>
      <c r="AE3523">
        <v>9.7226868639739297E-2</v>
      </c>
      <c r="AF3523">
        <v>0</v>
      </c>
      <c r="AG3523">
        <v>0</v>
      </c>
      <c r="AH3523">
        <v>2.30438484791824E-3</v>
      </c>
      <c r="AI3523">
        <v>2</v>
      </c>
      <c r="AJ3523" s="73">
        <v>66.745476241486003</v>
      </c>
      <c r="AK3523">
        <v>49</v>
      </c>
      <c r="AL3523">
        <v>1</v>
      </c>
      <c r="AM3523">
        <v>0</v>
      </c>
      <c r="AN3523">
        <v>0</v>
      </c>
      <c r="AO3523">
        <v>0</v>
      </c>
      <c r="AP3523">
        <v>0</v>
      </c>
      <c r="AQ3523">
        <v>49</v>
      </c>
      <c r="AR3523">
        <v>0.999999999999999</v>
      </c>
      <c r="AS3523">
        <v>1.7732305099719001E-2</v>
      </c>
      <c r="AT3523">
        <v>1</v>
      </c>
      <c r="AU3523">
        <v>2.1776419108499898E-2</v>
      </c>
      <c r="AV3523">
        <v>1</v>
      </c>
      <c r="AW3523">
        <v>49</v>
      </c>
      <c r="AX3523">
        <v>1</v>
      </c>
      <c r="AY3523" s="73">
        <v>72.495761641539005</v>
      </c>
      <c r="AZ3523">
        <v>49</v>
      </c>
      <c r="BA3523">
        <v>1</v>
      </c>
      <c r="BB3523">
        <v>49</v>
      </c>
      <c r="BC3523">
        <v>0.999999999999999</v>
      </c>
      <c r="BD3523">
        <v>0</v>
      </c>
      <c r="BE3523">
        <v>0</v>
      </c>
      <c r="BF3523">
        <v>71.451414073167001</v>
      </c>
      <c r="BG3523">
        <v>74.535151964998903</v>
      </c>
      <c r="BH3523">
        <v>72.495761641539005</v>
      </c>
      <c r="BI3523">
        <v>66.745476241486003</v>
      </c>
    </row>
    <row r="3524" spans="1:61" x14ac:dyDescent="0.25">
      <c r="A3524" s="10" t="str">
        <f>VLOOKUP(D3524,'Index-Relations'!E:F,2,FALSE)</f>
        <v>ESG</v>
      </c>
      <c r="B3524" t="s">
        <v>3450</v>
      </c>
      <c r="C3524" s="53" t="s">
        <v>2761</v>
      </c>
      <c r="D3524" s="59" t="s">
        <v>1449</v>
      </c>
      <c r="E3524" s="59" t="s">
        <v>6940</v>
      </c>
      <c r="F3524" t="s">
        <v>1450</v>
      </c>
      <c r="G3524" t="s">
        <v>1449</v>
      </c>
      <c r="H3524" t="s">
        <v>1451</v>
      </c>
      <c r="I3524" s="52">
        <v>45628</v>
      </c>
      <c r="J3524" t="s">
        <v>2457</v>
      </c>
      <c r="K3524">
        <v>50</v>
      </c>
      <c r="L3524" s="73">
        <v>70.804954868742996</v>
      </c>
      <c r="M3524">
        <v>50</v>
      </c>
      <c r="N3524">
        <v>1</v>
      </c>
      <c r="O3524" s="73">
        <v>73.891138740437</v>
      </c>
      <c r="P3524">
        <v>50</v>
      </c>
      <c r="Q3524">
        <v>1</v>
      </c>
      <c r="R3524">
        <v>49</v>
      </c>
      <c r="S3524">
        <v>0.981452019757863</v>
      </c>
      <c r="T3524">
        <v>26.022674933003799</v>
      </c>
      <c r="U3524">
        <v>0.41446334120844702</v>
      </c>
      <c r="V3524">
        <v>23</v>
      </c>
      <c r="W3524">
        <v>6.4058424901480296E-2</v>
      </c>
      <c r="X3524">
        <v>5</v>
      </c>
      <c r="Y3524">
        <v>50</v>
      </c>
      <c r="Z3524">
        <v>0.999999999999999</v>
      </c>
      <c r="AA3524">
        <v>15.0138392483576</v>
      </c>
      <c r="AB3524">
        <v>45</v>
      </c>
      <c r="AC3524">
        <v>0.90407303311313802</v>
      </c>
      <c r="AD3524">
        <v>5</v>
      </c>
      <c r="AE3524">
        <v>9.5926966886861198E-2</v>
      </c>
      <c r="AF3524">
        <v>0</v>
      </c>
      <c r="AG3524">
        <v>5.5510000000000001E-17</v>
      </c>
      <c r="AH3524">
        <v>8.0673074513699199E-3</v>
      </c>
      <c r="AI3524">
        <v>3</v>
      </c>
      <c r="AJ3524" s="73">
        <v>66.129481272623906</v>
      </c>
      <c r="AK3524">
        <v>50</v>
      </c>
      <c r="AL3524">
        <v>1</v>
      </c>
      <c r="AM3524">
        <v>0</v>
      </c>
      <c r="AN3524">
        <v>0</v>
      </c>
      <c r="AO3524">
        <v>0</v>
      </c>
      <c r="AP3524">
        <v>0</v>
      </c>
      <c r="AQ3524">
        <v>50</v>
      </c>
      <c r="AR3524">
        <v>1</v>
      </c>
      <c r="AS3524">
        <v>1.7850418161236802E-2</v>
      </c>
      <c r="AT3524">
        <v>1</v>
      </c>
      <c r="AU3524">
        <v>2.11124457107928E-2</v>
      </c>
      <c r="AV3524">
        <v>1</v>
      </c>
      <c r="AW3524">
        <v>50</v>
      </c>
      <c r="AX3524">
        <v>1</v>
      </c>
      <c r="AY3524" s="73">
        <v>71.830822878527002</v>
      </c>
      <c r="AZ3524">
        <v>50</v>
      </c>
      <c r="BA3524">
        <v>1</v>
      </c>
      <c r="BB3524">
        <v>49</v>
      </c>
      <c r="BC3524">
        <v>0.98302848486017202</v>
      </c>
      <c r="BD3524">
        <v>1</v>
      </c>
      <c r="BE3524">
        <v>1.6971515139827299E-2</v>
      </c>
      <c r="BF3524">
        <v>70.804954868742996</v>
      </c>
      <c r="BG3524">
        <v>73.891138740437</v>
      </c>
      <c r="BH3524">
        <v>71.830822878527002</v>
      </c>
      <c r="BI3524">
        <v>66.129481272623906</v>
      </c>
    </row>
    <row r="3525" spans="1:61" x14ac:dyDescent="0.25">
      <c r="A3525" s="10" t="str">
        <f>VLOOKUP(D3525,'Index-Relations'!E:F,2,FALSE)</f>
        <v>ESG</v>
      </c>
      <c r="B3525" t="s">
        <v>3450</v>
      </c>
      <c r="C3525" s="53" t="s">
        <v>2762</v>
      </c>
      <c r="D3525" s="59" t="s">
        <v>1449</v>
      </c>
      <c r="E3525" s="59" t="s">
        <v>6941</v>
      </c>
      <c r="F3525" t="s">
        <v>1450</v>
      </c>
      <c r="G3525" t="s">
        <v>1449</v>
      </c>
      <c r="H3525" t="s">
        <v>1451</v>
      </c>
      <c r="I3525" s="52">
        <v>45597</v>
      </c>
      <c r="J3525" t="s">
        <v>2457</v>
      </c>
      <c r="K3525">
        <v>50</v>
      </c>
      <c r="L3525" s="73">
        <v>70.630427172560005</v>
      </c>
      <c r="M3525">
        <v>50</v>
      </c>
      <c r="N3525">
        <v>1</v>
      </c>
      <c r="O3525" s="73">
        <v>73.818992596008997</v>
      </c>
      <c r="P3525">
        <v>50</v>
      </c>
      <c r="Q3525">
        <v>1</v>
      </c>
      <c r="R3525">
        <v>49</v>
      </c>
      <c r="S3525">
        <v>0.98129535379783805</v>
      </c>
      <c r="T3525">
        <v>26.128342078579099</v>
      </c>
      <c r="U3525">
        <v>0.41315488384413501</v>
      </c>
      <c r="V3525">
        <v>23</v>
      </c>
      <c r="W3525">
        <v>6.4277333207334003E-2</v>
      </c>
      <c r="X3525">
        <v>5</v>
      </c>
      <c r="Y3525">
        <v>50</v>
      </c>
      <c r="Z3525">
        <v>1</v>
      </c>
      <c r="AA3525">
        <v>13.258282337935199</v>
      </c>
      <c r="AB3525">
        <v>45</v>
      </c>
      <c r="AC3525">
        <v>0.89986929368500301</v>
      </c>
      <c r="AD3525">
        <v>5</v>
      </c>
      <c r="AE3525">
        <v>0.100130706314995</v>
      </c>
      <c r="AF3525">
        <v>0</v>
      </c>
      <c r="AG3525">
        <v>3.3307000000000001E-16</v>
      </c>
      <c r="AH3525">
        <v>8.1551048564027992E-3</v>
      </c>
      <c r="AI3525">
        <v>3</v>
      </c>
      <c r="AJ3525" s="73">
        <v>65.920073141324906</v>
      </c>
      <c r="AK3525">
        <v>50</v>
      </c>
      <c r="AL3525">
        <v>1</v>
      </c>
      <c r="AM3525">
        <v>0</v>
      </c>
      <c r="AN3525">
        <v>0</v>
      </c>
      <c r="AO3525">
        <v>0</v>
      </c>
      <c r="AP3525">
        <v>0</v>
      </c>
      <c r="AQ3525">
        <v>50</v>
      </c>
      <c r="AR3525">
        <v>1</v>
      </c>
      <c r="AS3525">
        <v>1.7327341154471699E-2</v>
      </c>
      <c r="AT3525">
        <v>1</v>
      </c>
      <c r="AU3525">
        <v>1.9466872395076999E-2</v>
      </c>
      <c r="AV3525">
        <v>1</v>
      </c>
      <c r="AW3525">
        <v>50</v>
      </c>
      <c r="AX3525">
        <v>0.999999999999999</v>
      </c>
      <c r="AY3525" s="73">
        <v>71.652671717228998</v>
      </c>
      <c r="AZ3525">
        <v>50</v>
      </c>
      <c r="BA3525">
        <v>1</v>
      </c>
      <c r="BB3525">
        <v>49</v>
      </c>
      <c r="BC3525">
        <v>0.982478436857536</v>
      </c>
      <c r="BD3525">
        <v>1</v>
      </c>
      <c r="BE3525">
        <v>1.7521563142463701E-2</v>
      </c>
      <c r="BF3525">
        <v>70.630427172560005</v>
      </c>
      <c r="BG3525">
        <v>73.818992596008997</v>
      </c>
      <c r="BH3525">
        <v>71.652671717228998</v>
      </c>
      <c r="BI3525">
        <v>65.920073141324906</v>
      </c>
    </row>
    <row r="3526" spans="1:61" x14ac:dyDescent="0.25">
      <c r="A3526" s="10" t="str">
        <f>VLOOKUP(D3526,'Index-Relations'!E:F,2,FALSE)</f>
        <v>ESG</v>
      </c>
      <c r="B3526" t="s">
        <v>3450</v>
      </c>
      <c r="C3526" s="53" t="s">
        <v>2763</v>
      </c>
      <c r="D3526" s="59" t="s">
        <v>1449</v>
      </c>
      <c r="E3526" s="59" t="s">
        <v>6942</v>
      </c>
      <c r="F3526" t="s">
        <v>1450</v>
      </c>
      <c r="G3526" t="s">
        <v>1449</v>
      </c>
      <c r="H3526" t="s">
        <v>1451</v>
      </c>
      <c r="I3526" s="52">
        <v>45566</v>
      </c>
      <c r="J3526" t="s">
        <v>2457</v>
      </c>
      <c r="K3526">
        <v>48</v>
      </c>
      <c r="L3526" s="73">
        <v>71.085958599484997</v>
      </c>
      <c r="M3526">
        <v>48</v>
      </c>
      <c r="N3526">
        <v>1</v>
      </c>
      <c r="O3526" s="73">
        <v>74.956982802260001</v>
      </c>
      <c r="P3526">
        <v>48</v>
      </c>
      <c r="Q3526">
        <v>1</v>
      </c>
      <c r="R3526">
        <v>48</v>
      </c>
      <c r="S3526">
        <v>1</v>
      </c>
      <c r="T3526">
        <v>27.2135485289946</v>
      </c>
      <c r="U3526">
        <v>0.44362758289209597</v>
      </c>
      <c r="V3526">
        <v>23</v>
      </c>
      <c r="W3526">
        <v>5.9379109986649498E-2</v>
      </c>
      <c r="X3526">
        <v>4</v>
      </c>
      <c r="Y3526">
        <v>48</v>
      </c>
      <c r="Z3526">
        <v>0.999999999999999</v>
      </c>
      <c r="AA3526">
        <v>12.915923887659201</v>
      </c>
      <c r="AB3526">
        <v>42</v>
      </c>
      <c r="AC3526">
        <v>0.87603951387498402</v>
      </c>
      <c r="AD3526">
        <v>6</v>
      </c>
      <c r="AE3526">
        <v>0.12396048612501499</v>
      </c>
      <c r="AF3526">
        <v>0</v>
      </c>
      <c r="AG3526">
        <v>4.1629999999999998E-17</v>
      </c>
      <c r="AH3526">
        <v>7.2141378381990603E-3</v>
      </c>
      <c r="AI3526">
        <v>3</v>
      </c>
      <c r="AJ3526" s="73">
        <v>65.937025346669003</v>
      </c>
      <c r="AK3526">
        <v>48</v>
      </c>
      <c r="AL3526">
        <v>1</v>
      </c>
      <c r="AM3526">
        <v>0</v>
      </c>
      <c r="AN3526">
        <v>0</v>
      </c>
      <c r="AO3526">
        <v>0</v>
      </c>
      <c r="AP3526">
        <v>0</v>
      </c>
      <c r="AQ3526">
        <v>48</v>
      </c>
      <c r="AR3526">
        <v>0.999999999999999</v>
      </c>
      <c r="AS3526">
        <v>1.7955105263832798E-2</v>
      </c>
      <c r="AT3526">
        <v>1</v>
      </c>
      <c r="AU3526">
        <v>1.8304482397027599E-2</v>
      </c>
      <c r="AV3526">
        <v>1</v>
      </c>
      <c r="AW3526">
        <v>48</v>
      </c>
      <c r="AX3526">
        <v>0.999999999999999</v>
      </c>
      <c r="AY3526" s="73">
        <v>72.222299095777004</v>
      </c>
      <c r="AZ3526">
        <v>48</v>
      </c>
      <c r="BA3526">
        <v>1</v>
      </c>
      <c r="BB3526">
        <v>47</v>
      </c>
      <c r="BC3526">
        <v>0.98449855784545504</v>
      </c>
      <c r="BD3526">
        <v>1</v>
      </c>
      <c r="BE3526">
        <v>1.55014421545446E-2</v>
      </c>
      <c r="BF3526">
        <v>71.085958599484997</v>
      </c>
      <c r="BG3526">
        <v>74.956982802260001</v>
      </c>
      <c r="BH3526">
        <v>72.222299095777004</v>
      </c>
      <c r="BI3526">
        <v>65.937025346669003</v>
      </c>
    </row>
    <row r="3527" spans="1:61" x14ac:dyDescent="0.25">
      <c r="A3527" s="10" t="str">
        <f>VLOOKUP(D3527,'Index-Relations'!E:F,2,FALSE)</f>
        <v>ESG</v>
      </c>
      <c r="B3527" t="s">
        <v>3450</v>
      </c>
      <c r="C3527" s="53" t="s">
        <v>2764</v>
      </c>
      <c r="D3527" s="59" t="s">
        <v>1449</v>
      </c>
      <c r="E3527" s="59" t="s">
        <v>6943</v>
      </c>
      <c r="F3527" t="s">
        <v>1450</v>
      </c>
      <c r="G3527" t="s">
        <v>1449</v>
      </c>
      <c r="H3527" t="s">
        <v>1451</v>
      </c>
      <c r="I3527" s="52">
        <v>45537</v>
      </c>
      <c r="J3527" t="s">
        <v>2457</v>
      </c>
      <c r="K3527">
        <v>50</v>
      </c>
      <c r="L3527" s="73">
        <v>70.509197256289994</v>
      </c>
      <c r="M3527">
        <v>50</v>
      </c>
      <c r="N3527">
        <v>1</v>
      </c>
      <c r="O3527" s="73">
        <v>74.033095382029003</v>
      </c>
      <c r="P3527">
        <v>50</v>
      </c>
      <c r="Q3527">
        <v>1</v>
      </c>
      <c r="R3527">
        <v>50</v>
      </c>
      <c r="S3527">
        <v>1</v>
      </c>
      <c r="T3527">
        <v>28.145873238132602</v>
      </c>
      <c r="U3527">
        <v>0.44715593552813399</v>
      </c>
      <c r="V3527">
        <v>25</v>
      </c>
      <c r="W3527">
        <v>6.8598395947789506E-2</v>
      </c>
      <c r="X3527">
        <v>6</v>
      </c>
      <c r="Y3527">
        <v>50</v>
      </c>
      <c r="Z3527">
        <v>1</v>
      </c>
      <c r="AA3527">
        <v>13.482852797023</v>
      </c>
      <c r="AB3527">
        <v>44</v>
      </c>
      <c r="AC3527">
        <v>0.88042740560764299</v>
      </c>
      <c r="AD3527">
        <v>6</v>
      </c>
      <c r="AE3527">
        <v>0.119572594392356</v>
      </c>
      <c r="AF3527">
        <v>0</v>
      </c>
      <c r="AG3527">
        <v>1.1102E-16</v>
      </c>
      <c r="AH3527">
        <v>6.6286848857200799E-3</v>
      </c>
      <c r="AI3527">
        <v>3</v>
      </c>
      <c r="AJ3527" s="73">
        <v>65.505286343384995</v>
      </c>
      <c r="AK3527">
        <v>50</v>
      </c>
      <c r="AL3527">
        <v>1</v>
      </c>
      <c r="AM3527">
        <v>0</v>
      </c>
      <c r="AN3527">
        <v>0</v>
      </c>
      <c r="AO3527">
        <v>0</v>
      </c>
      <c r="AP3527">
        <v>0</v>
      </c>
      <c r="AQ3527">
        <v>50</v>
      </c>
      <c r="AR3527">
        <v>1</v>
      </c>
      <c r="AS3527">
        <v>1.6241361332966001E-2</v>
      </c>
      <c r="AT3527">
        <v>1</v>
      </c>
      <c r="AU3527">
        <v>1.7499778695476999E-2</v>
      </c>
      <c r="AV3527">
        <v>1</v>
      </c>
      <c r="AW3527">
        <v>50</v>
      </c>
      <c r="AX3527">
        <v>1</v>
      </c>
      <c r="AY3527" s="73">
        <v>71.715830618021002</v>
      </c>
      <c r="AZ3527">
        <v>50</v>
      </c>
      <c r="BA3527">
        <v>1</v>
      </c>
      <c r="BB3527">
        <v>49</v>
      </c>
      <c r="BC3527">
        <v>0.98366814514183798</v>
      </c>
      <c r="BD3527">
        <v>1</v>
      </c>
      <c r="BE3527">
        <v>1.6331854858161101E-2</v>
      </c>
      <c r="BF3527">
        <v>70.509197256289994</v>
      </c>
      <c r="BG3527">
        <v>74.033095382029003</v>
      </c>
      <c r="BH3527">
        <v>71.715830618021002</v>
      </c>
      <c r="BI3527">
        <v>65.505286343384995</v>
      </c>
    </row>
    <row r="3528" spans="1:61" x14ac:dyDescent="0.25">
      <c r="A3528" s="10" t="str">
        <f>VLOOKUP(D3528,'Index-Relations'!E:F,2,FALSE)</f>
        <v>ESG</v>
      </c>
      <c r="B3528" t="s">
        <v>3450</v>
      </c>
      <c r="C3528" s="53" t="s">
        <v>3350</v>
      </c>
      <c r="D3528" s="59" t="s">
        <v>1449</v>
      </c>
      <c r="E3528" s="59" t="s">
        <v>6944</v>
      </c>
      <c r="F3528" t="s">
        <v>1450</v>
      </c>
      <c r="G3528" t="s">
        <v>1449</v>
      </c>
      <c r="H3528" t="s">
        <v>1451</v>
      </c>
      <c r="I3528" s="52">
        <v>45505</v>
      </c>
      <c r="J3528" t="s">
        <v>2457</v>
      </c>
      <c r="K3528">
        <v>50</v>
      </c>
      <c r="L3528" s="73">
        <v>70.487039438284995</v>
      </c>
      <c r="M3528">
        <v>50</v>
      </c>
      <c r="N3528">
        <v>1</v>
      </c>
      <c r="O3528" s="73">
        <v>74.054441637343899</v>
      </c>
      <c r="P3528">
        <v>50</v>
      </c>
      <c r="Q3528">
        <v>1</v>
      </c>
      <c r="R3528">
        <v>50</v>
      </c>
      <c r="S3528">
        <v>1</v>
      </c>
      <c r="T3528">
        <v>28.252920405939701</v>
      </c>
      <c r="U3528">
        <v>0.44116781916824999</v>
      </c>
      <c r="V3528">
        <v>25</v>
      </c>
      <c r="W3528">
        <v>6.9783432865653194E-2</v>
      </c>
      <c r="X3528">
        <v>6</v>
      </c>
      <c r="Y3528">
        <v>50</v>
      </c>
      <c r="Z3528">
        <v>1</v>
      </c>
      <c r="AA3528">
        <v>13.7966822442378</v>
      </c>
      <c r="AB3528">
        <v>45</v>
      </c>
      <c r="AC3528">
        <v>0.900128240516059</v>
      </c>
      <c r="AD3528">
        <v>5</v>
      </c>
      <c r="AE3528">
        <v>9.9871759483940503E-2</v>
      </c>
      <c r="AF3528">
        <v>0</v>
      </c>
      <c r="AG3528">
        <v>0</v>
      </c>
      <c r="AH3528">
        <v>6.9947027979682403E-3</v>
      </c>
      <c r="AI3528">
        <v>3</v>
      </c>
      <c r="AJ3528" s="73">
        <v>65.462606793471906</v>
      </c>
      <c r="AK3528">
        <v>50</v>
      </c>
      <c r="AL3528">
        <v>1</v>
      </c>
      <c r="AM3528">
        <v>0</v>
      </c>
      <c r="AN3528">
        <v>0</v>
      </c>
      <c r="AO3528">
        <v>0</v>
      </c>
      <c r="AP3528">
        <v>0</v>
      </c>
      <c r="AQ3528">
        <v>50</v>
      </c>
      <c r="AR3528">
        <v>0.999999999999999</v>
      </c>
      <c r="AS3528">
        <v>1.7064809271838999E-2</v>
      </c>
      <c r="AT3528">
        <v>1</v>
      </c>
      <c r="AU3528">
        <v>1.7619989473489198E-2</v>
      </c>
      <c r="AV3528">
        <v>1</v>
      </c>
      <c r="AW3528">
        <v>50</v>
      </c>
      <c r="AX3528">
        <v>1</v>
      </c>
      <c r="AY3528" s="73">
        <v>71.670912435565</v>
      </c>
      <c r="AZ3528">
        <v>50</v>
      </c>
      <c r="BA3528">
        <v>1</v>
      </c>
      <c r="BB3528">
        <v>49</v>
      </c>
      <c r="BC3528">
        <v>0.98228823512142105</v>
      </c>
      <c r="BD3528">
        <v>1</v>
      </c>
      <c r="BE3528">
        <v>1.77117648785786E-2</v>
      </c>
      <c r="BF3528">
        <v>70.487039438284995</v>
      </c>
      <c r="BG3528">
        <v>74.054441637343899</v>
      </c>
      <c r="BH3528">
        <v>71.670912435565</v>
      </c>
      <c r="BI3528">
        <v>65.462606793471906</v>
      </c>
    </row>
    <row r="3529" spans="1:61" x14ac:dyDescent="0.25">
      <c r="A3529" s="10" t="str">
        <f>VLOOKUP(D3529,'Index-Relations'!E:F,2,FALSE)</f>
        <v>ESG</v>
      </c>
      <c r="B3529" t="s">
        <v>3450</v>
      </c>
      <c r="C3529" s="53" t="s">
        <v>2765</v>
      </c>
      <c r="D3529" s="59" t="s">
        <v>1449</v>
      </c>
      <c r="E3529" s="59" t="s">
        <v>6945</v>
      </c>
      <c r="F3529" t="s">
        <v>1450</v>
      </c>
      <c r="G3529" t="s">
        <v>1449</v>
      </c>
      <c r="H3529" t="s">
        <v>1451</v>
      </c>
      <c r="I3529" s="52">
        <v>45474</v>
      </c>
      <c r="J3529" t="s">
        <v>2457</v>
      </c>
      <c r="K3529">
        <v>49</v>
      </c>
      <c r="L3529" s="73">
        <v>69.917978855873997</v>
      </c>
      <c r="M3529">
        <v>49</v>
      </c>
      <c r="N3529">
        <v>1</v>
      </c>
      <c r="O3529" s="73">
        <v>73.592294317705907</v>
      </c>
      <c r="P3529">
        <v>49</v>
      </c>
      <c r="Q3529">
        <v>1</v>
      </c>
      <c r="R3529">
        <v>49</v>
      </c>
      <c r="S3529">
        <v>0.999999999999999</v>
      </c>
      <c r="T3529">
        <v>28.006009759398601</v>
      </c>
      <c r="U3529">
        <v>0.51222552016932998</v>
      </c>
      <c r="V3529">
        <v>27</v>
      </c>
      <c r="W3529">
        <v>6.1628887160705102E-2</v>
      </c>
      <c r="X3529">
        <v>5</v>
      </c>
      <c r="Y3529">
        <v>49</v>
      </c>
      <c r="Z3529">
        <v>1</v>
      </c>
      <c r="AA3529">
        <v>13.636169655386499</v>
      </c>
      <c r="AB3529">
        <v>44</v>
      </c>
      <c r="AC3529">
        <v>0.89480079052303296</v>
      </c>
      <c r="AD3529">
        <v>5</v>
      </c>
      <c r="AE3529">
        <v>0.105199209476966</v>
      </c>
      <c r="AF3529">
        <v>0</v>
      </c>
      <c r="AG3529">
        <v>1.388E-17</v>
      </c>
      <c r="AH3529">
        <v>2.0325116809223501E-3</v>
      </c>
      <c r="AI3529">
        <v>3</v>
      </c>
      <c r="AJ3529" s="73">
        <v>64.965429871398001</v>
      </c>
      <c r="AK3529">
        <v>49</v>
      </c>
      <c r="AL3529">
        <v>1</v>
      </c>
      <c r="AM3529">
        <v>0</v>
      </c>
      <c r="AN3529">
        <v>0</v>
      </c>
      <c r="AO3529">
        <v>0</v>
      </c>
      <c r="AP3529">
        <v>0</v>
      </c>
      <c r="AQ3529">
        <v>49</v>
      </c>
      <c r="AR3529">
        <v>1</v>
      </c>
      <c r="AS3529">
        <v>3.17662525840752E-2</v>
      </c>
      <c r="AT3529">
        <v>2</v>
      </c>
      <c r="AU3529">
        <v>2.1154000271486801E-2</v>
      </c>
      <c r="AV3529">
        <v>1</v>
      </c>
      <c r="AW3529">
        <v>49</v>
      </c>
      <c r="AX3529">
        <v>1</v>
      </c>
      <c r="AY3529" s="73">
        <v>70.714924595002998</v>
      </c>
      <c r="AZ3529">
        <v>49</v>
      </c>
      <c r="BA3529">
        <v>1</v>
      </c>
      <c r="BB3529">
        <v>49</v>
      </c>
      <c r="BC3529">
        <v>1</v>
      </c>
      <c r="BD3529">
        <v>0</v>
      </c>
      <c r="BE3529">
        <v>0</v>
      </c>
      <c r="BF3529">
        <v>69.917978855873997</v>
      </c>
      <c r="BG3529">
        <v>73.592294317705907</v>
      </c>
      <c r="BH3529">
        <v>70.714924595002998</v>
      </c>
      <c r="BI3529">
        <v>64.965429871398001</v>
      </c>
    </row>
    <row r="3530" spans="1:61" x14ac:dyDescent="0.25">
      <c r="A3530" s="10" t="str">
        <f>VLOOKUP(D3530,'Index-Relations'!E:F,2,FALSE)</f>
        <v>ESG</v>
      </c>
      <c r="B3530" t="s">
        <v>3450</v>
      </c>
      <c r="C3530" s="53" t="s">
        <v>2766</v>
      </c>
      <c r="D3530" s="59" t="s">
        <v>1449</v>
      </c>
      <c r="E3530" s="59" t="s">
        <v>6946</v>
      </c>
      <c r="F3530" t="s">
        <v>1450</v>
      </c>
      <c r="G3530" t="s">
        <v>1449</v>
      </c>
      <c r="H3530" t="s">
        <v>1451</v>
      </c>
      <c r="I3530" s="52">
        <v>45446</v>
      </c>
      <c r="J3530" t="s">
        <v>2457</v>
      </c>
      <c r="K3530">
        <v>50</v>
      </c>
      <c r="L3530" s="73">
        <v>70.244392520116904</v>
      </c>
      <c r="M3530">
        <v>50</v>
      </c>
      <c r="N3530">
        <v>1</v>
      </c>
      <c r="O3530" s="73">
        <v>73.983291584084995</v>
      </c>
      <c r="P3530">
        <v>50</v>
      </c>
      <c r="Q3530">
        <v>1</v>
      </c>
      <c r="R3530">
        <v>50</v>
      </c>
      <c r="S3530">
        <v>0.999999999999999</v>
      </c>
      <c r="T3530">
        <v>27.847049428586399</v>
      </c>
      <c r="U3530">
        <v>0.52674353625278303</v>
      </c>
      <c r="V3530">
        <v>27</v>
      </c>
      <c r="W3530">
        <v>6.1853001183041101E-2</v>
      </c>
      <c r="X3530">
        <v>5</v>
      </c>
      <c r="Y3530">
        <v>50</v>
      </c>
      <c r="Z3530">
        <v>1</v>
      </c>
      <c r="AA3530">
        <v>13.7943924303339</v>
      </c>
      <c r="AB3530">
        <v>46</v>
      </c>
      <c r="AC3530">
        <v>0.91599994252486905</v>
      </c>
      <c r="AD3530">
        <v>4</v>
      </c>
      <c r="AE3530">
        <v>8.4000057475130605E-2</v>
      </c>
      <c r="AF3530">
        <v>0</v>
      </c>
      <c r="AG3530">
        <v>5.5510000000000001E-17</v>
      </c>
      <c r="AH3530">
        <v>2.0863218557477599E-3</v>
      </c>
      <c r="AI3530">
        <v>3</v>
      </c>
      <c r="AJ3530" s="73">
        <v>65.030995585604899</v>
      </c>
      <c r="AK3530">
        <v>50</v>
      </c>
      <c r="AL3530">
        <v>1</v>
      </c>
      <c r="AM3530">
        <v>0</v>
      </c>
      <c r="AN3530">
        <v>0</v>
      </c>
      <c r="AO3530">
        <v>0</v>
      </c>
      <c r="AP3530">
        <v>0</v>
      </c>
      <c r="AQ3530">
        <v>50</v>
      </c>
      <c r="AR3530">
        <v>0.999999999999999</v>
      </c>
      <c r="AS3530">
        <v>3.5229987969010501E-2</v>
      </c>
      <c r="AT3530">
        <v>2</v>
      </c>
      <c r="AU3530">
        <v>1.9597461650988399E-2</v>
      </c>
      <c r="AV3530">
        <v>1</v>
      </c>
      <c r="AW3530">
        <v>50</v>
      </c>
      <c r="AX3530">
        <v>0.999999999999999</v>
      </c>
      <c r="AY3530" s="73">
        <v>71.060262627328001</v>
      </c>
      <c r="AZ3530">
        <v>50</v>
      </c>
      <c r="BA3530">
        <v>1</v>
      </c>
      <c r="BB3530">
        <v>50</v>
      </c>
      <c r="BC3530">
        <v>0.999999999999999</v>
      </c>
      <c r="BD3530">
        <v>0</v>
      </c>
      <c r="BE3530">
        <v>0</v>
      </c>
      <c r="BF3530">
        <v>70.244392520116904</v>
      </c>
      <c r="BG3530">
        <v>73.983291584084995</v>
      </c>
      <c r="BH3530">
        <v>71.060262627328001</v>
      </c>
      <c r="BI3530">
        <v>65.030995585604899</v>
      </c>
    </row>
    <row r="3531" spans="1:61" x14ac:dyDescent="0.25">
      <c r="A3531" s="10" t="str">
        <f>VLOOKUP(D3531,'Index-Relations'!E:F,2,FALSE)</f>
        <v>ESG</v>
      </c>
      <c r="B3531" t="s">
        <v>3450</v>
      </c>
      <c r="C3531" s="53" t="s">
        <v>2767</v>
      </c>
      <c r="D3531" s="59" t="s">
        <v>1449</v>
      </c>
      <c r="E3531" s="59" t="s">
        <v>6947</v>
      </c>
      <c r="F3531" t="s">
        <v>1450</v>
      </c>
      <c r="G3531" t="s">
        <v>1449</v>
      </c>
      <c r="H3531" t="s">
        <v>1451</v>
      </c>
      <c r="I3531" s="52">
        <v>45413</v>
      </c>
      <c r="J3531" t="s">
        <v>2457</v>
      </c>
      <c r="K3531">
        <v>50</v>
      </c>
      <c r="L3531" s="73">
        <v>70.286942342369002</v>
      </c>
      <c r="M3531">
        <v>50</v>
      </c>
      <c r="N3531">
        <v>1</v>
      </c>
      <c r="O3531" s="73">
        <v>74.002947646074901</v>
      </c>
      <c r="P3531">
        <v>50</v>
      </c>
      <c r="Q3531">
        <v>1</v>
      </c>
      <c r="R3531">
        <v>50</v>
      </c>
      <c r="S3531">
        <v>0.999999999999999</v>
      </c>
      <c r="T3531">
        <v>28.0916121158916</v>
      </c>
      <c r="U3531">
        <v>0.53323463500833801</v>
      </c>
      <c r="V3531">
        <v>27</v>
      </c>
      <c r="W3531">
        <v>5.9410510981817197E-2</v>
      </c>
      <c r="X3531">
        <v>5</v>
      </c>
      <c r="Y3531">
        <v>50</v>
      </c>
      <c r="Z3531">
        <v>1</v>
      </c>
      <c r="AA3531">
        <v>14.9003895710224</v>
      </c>
      <c r="AB3531">
        <v>46</v>
      </c>
      <c r="AC3531">
        <v>0.91499875631134298</v>
      </c>
      <c r="AD3531">
        <v>4</v>
      </c>
      <c r="AE3531">
        <v>8.5001243688656802E-2</v>
      </c>
      <c r="AF3531">
        <v>0</v>
      </c>
      <c r="AG3531">
        <v>1.9429E-16</v>
      </c>
      <c r="AH3531">
        <v>1.8679531892003499E-3</v>
      </c>
      <c r="AI3531">
        <v>3</v>
      </c>
      <c r="AJ3531" s="73">
        <v>65.091940311482006</v>
      </c>
      <c r="AK3531">
        <v>50</v>
      </c>
      <c r="AL3531">
        <v>1</v>
      </c>
      <c r="AM3531">
        <v>0</v>
      </c>
      <c r="AN3531">
        <v>0</v>
      </c>
      <c r="AO3531">
        <v>0</v>
      </c>
      <c r="AP3531">
        <v>0</v>
      </c>
      <c r="AQ3531">
        <v>50</v>
      </c>
      <c r="AR3531">
        <v>0.999999999999999</v>
      </c>
      <c r="AS3531">
        <v>3.5242892891991097E-2</v>
      </c>
      <c r="AT3531">
        <v>2</v>
      </c>
      <c r="AU3531">
        <v>1.8980675231111199E-2</v>
      </c>
      <c r="AV3531">
        <v>1</v>
      </c>
      <c r="AW3531">
        <v>50</v>
      </c>
      <c r="AX3531">
        <v>1</v>
      </c>
      <c r="AY3531" s="73">
        <v>71.122883382496994</v>
      </c>
      <c r="AZ3531">
        <v>50</v>
      </c>
      <c r="BA3531">
        <v>1</v>
      </c>
      <c r="BB3531">
        <v>50</v>
      </c>
      <c r="BC3531">
        <v>0.999999999999999</v>
      </c>
      <c r="BD3531">
        <v>0</v>
      </c>
      <c r="BE3531">
        <v>0</v>
      </c>
      <c r="BF3531">
        <v>70.286942342369002</v>
      </c>
      <c r="BG3531">
        <v>74.002947646074901</v>
      </c>
      <c r="BH3531">
        <v>71.122883382496994</v>
      </c>
      <c r="BI3531">
        <v>65.091940311482006</v>
      </c>
    </row>
    <row r="3532" spans="1:61" x14ac:dyDescent="0.25">
      <c r="A3532" s="10" t="str">
        <f>VLOOKUP(D3532,'Index-Relations'!E:F,2,FALSE)</f>
        <v>ESG</v>
      </c>
      <c r="B3532" t="s">
        <v>3450</v>
      </c>
      <c r="C3532" s="53" t="s">
        <v>2768</v>
      </c>
      <c r="D3532" s="59" t="s">
        <v>1449</v>
      </c>
      <c r="E3532" s="59" t="s">
        <v>6948</v>
      </c>
      <c r="F3532" t="s">
        <v>1450</v>
      </c>
      <c r="G3532" t="s">
        <v>1449</v>
      </c>
      <c r="H3532" t="s">
        <v>1451</v>
      </c>
      <c r="I3532" s="52">
        <v>45384</v>
      </c>
      <c r="J3532" t="s">
        <v>2457</v>
      </c>
      <c r="K3532">
        <v>48</v>
      </c>
      <c r="L3532">
        <v>77.716317511197701</v>
      </c>
      <c r="M3532">
        <v>48</v>
      </c>
      <c r="N3532">
        <v>1</v>
      </c>
      <c r="O3532">
        <v>79.437706504046204</v>
      </c>
      <c r="P3532">
        <v>48</v>
      </c>
      <c r="Q3532">
        <v>1</v>
      </c>
      <c r="R3532">
        <v>48</v>
      </c>
      <c r="S3532">
        <v>1</v>
      </c>
      <c r="T3532">
        <v>31.444430680300901</v>
      </c>
      <c r="U3532">
        <v>0.57118714512385804</v>
      </c>
      <c r="V3532">
        <v>29</v>
      </c>
      <c r="W3532">
        <v>7.2993571602756796E-2</v>
      </c>
      <c r="X3532">
        <v>7</v>
      </c>
      <c r="Y3532">
        <v>48</v>
      </c>
      <c r="Z3532">
        <v>1</v>
      </c>
      <c r="AA3532">
        <v>15.660853381731799</v>
      </c>
      <c r="AB3532">
        <v>44</v>
      </c>
      <c r="AC3532">
        <v>0.91696259656941903</v>
      </c>
      <c r="AD3532">
        <v>4</v>
      </c>
      <c r="AE3532">
        <v>8.3037403430580303E-2</v>
      </c>
      <c r="AF3532">
        <v>0</v>
      </c>
      <c r="AG3532">
        <v>0</v>
      </c>
      <c r="AH3532">
        <v>1.93830790514192E-3</v>
      </c>
      <c r="AI3532">
        <v>3</v>
      </c>
      <c r="AJ3532">
        <v>73.800841500646797</v>
      </c>
      <c r="AK3532">
        <v>48</v>
      </c>
      <c r="AL3532">
        <v>1</v>
      </c>
      <c r="AM3532">
        <v>0</v>
      </c>
      <c r="AN3532">
        <v>0</v>
      </c>
      <c r="AO3532">
        <v>0</v>
      </c>
      <c r="AP3532">
        <v>0</v>
      </c>
      <c r="AQ3532">
        <v>48</v>
      </c>
      <c r="AR3532">
        <v>1</v>
      </c>
      <c r="AS3532">
        <v>2.2389843185720799E-2</v>
      </c>
      <c r="AT3532">
        <v>1</v>
      </c>
      <c r="AU3532">
        <v>1.7222709566393699E-2</v>
      </c>
      <c r="AV3532">
        <v>1</v>
      </c>
      <c r="AW3532">
        <v>48</v>
      </c>
      <c r="AX3532">
        <v>1</v>
      </c>
      <c r="AY3532">
        <v>78.109371053662898</v>
      </c>
      <c r="AZ3532">
        <v>48</v>
      </c>
      <c r="BA3532">
        <v>1</v>
      </c>
      <c r="BB3532">
        <v>48</v>
      </c>
      <c r="BC3532">
        <v>1</v>
      </c>
      <c r="BD3532">
        <v>0</v>
      </c>
      <c r="BE3532">
        <v>0</v>
      </c>
      <c r="BF3532">
        <v>71.417500162421902</v>
      </c>
      <c r="BG3532">
        <v>74.4555423148459</v>
      </c>
      <c r="BH3532">
        <v>71.984704585106002</v>
      </c>
      <c r="BI3532">
        <v>67.221961143494894</v>
      </c>
    </row>
    <row r="3533" spans="1:61" x14ac:dyDescent="0.25">
      <c r="A3533" s="10" t="str">
        <f>VLOOKUP(D3533,'Index-Relations'!E:F,2,FALSE)</f>
        <v>ESG</v>
      </c>
      <c r="B3533" t="s">
        <v>3450</v>
      </c>
      <c r="C3533" s="53" t="s">
        <v>2769</v>
      </c>
      <c r="D3533" s="59" t="s">
        <v>1449</v>
      </c>
      <c r="E3533" s="59" t="s">
        <v>6949</v>
      </c>
      <c r="F3533" t="s">
        <v>1450</v>
      </c>
      <c r="G3533" t="s">
        <v>1449</v>
      </c>
      <c r="H3533" t="s">
        <v>1451</v>
      </c>
      <c r="I3533" s="52">
        <v>45352</v>
      </c>
      <c r="J3533" t="s">
        <v>2457</v>
      </c>
      <c r="K3533">
        <v>50</v>
      </c>
      <c r="L3533">
        <v>78.668287404102799</v>
      </c>
      <c r="M3533">
        <v>50</v>
      </c>
      <c r="N3533">
        <v>1</v>
      </c>
      <c r="O3533">
        <v>79.787213119501502</v>
      </c>
      <c r="P3533">
        <v>50</v>
      </c>
      <c r="Q3533">
        <v>1</v>
      </c>
      <c r="R3533">
        <v>50</v>
      </c>
      <c r="S3533">
        <v>1</v>
      </c>
      <c r="T3533">
        <v>32.174411260995797</v>
      </c>
      <c r="U3533">
        <v>0.56568019910554201</v>
      </c>
      <c r="V3533">
        <v>30</v>
      </c>
      <c r="W3533">
        <v>7.0786040856041205E-2</v>
      </c>
      <c r="X3533">
        <v>5</v>
      </c>
      <c r="Y3533">
        <v>50</v>
      </c>
      <c r="Z3533">
        <v>1</v>
      </c>
      <c r="AA3533">
        <v>16.865248087816799</v>
      </c>
      <c r="AB3533">
        <v>46</v>
      </c>
      <c r="AC3533">
        <v>0.91975785564131995</v>
      </c>
      <c r="AD3533">
        <v>4</v>
      </c>
      <c r="AE3533">
        <v>8.0242144358679393E-2</v>
      </c>
      <c r="AF3533">
        <v>0</v>
      </c>
      <c r="AG3533">
        <v>0</v>
      </c>
      <c r="AH3533">
        <v>2.1292098231284499E-3</v>
      </c>
      <c r="AI3533">
        <v>2</v>
      </c>
      <c r="AJ3533">
        <v>74.948589105990493</v>
      </c>
      <c r="AK3533">
        <v>50</v>
      </c>
      <c r="AL3533">
        <v>1</v>
      </c>
      <c r="AM3533">
        <v>0</v>
      </c>
      <c r="AN3533">
        <v>0</v>
      </c>
      <c r="AO3533">
        <v>0</v>
      </c>
      <c r="AP3533">
        <v>0</v>
      </c>
      <c r="AQ3533">
        <v>50</v>
      </c>
      <c r="AR3533">
        <v>0.999999999999999</v>
      </c>
      <c r="AS3533">
        <v>2.0458617994930602E-2</v>
      </c>
      <c r="AT3533">
        <v>1</v>
      </c>
      <c r="AU3533">
        <v>1.64234301545172E-2</v>
      </c>
      <c r="AV3533">
        <v>1</v>
      </c>
      <c r="AW3533">
        <v>50</v>
      </c>
      <c r="AX3533">
        <v>0.999999999999999</v>
      </c>
      <c r="AY3533">
        <v>79.254148599878604</v>
      </c>
      <c r="AZ3533">
        <v>50</v>
      </c>
      <c r="BA3533">
        <v>1</v>
      </c>
      <c r="BB3533">
        <v>50</v>
      </c>
      <c r="BC3533">
        <v>0.999999999999999</v>
      </c>
      <c r="BD3533">
        <v>0</v>
      </c>
      <c r="BE3533">
        <v>0</v>
      </c>
      <c r="BF3533">
        <v>72.248963241897002</v>
      </c>
      <c r="BG3533">
        <v>74.898332498366003</v>
      </c>
      <c r="BH3533">
        <v>72.861635821600004</v>
      </c>
      <c r="BI3533">
        <v>68.192564832823905</v>
      </c>
    </row>
    <row r="3534" spans="1:61" x14ac:dyDescent="0.25">
      <c r="A3534" s="10" t="str">
        <f>VLOOKUP(D3534,'Index-Relations'!E:F,2,FALSE)</f>
        <v>ESG</v>
      </c>
      <c r="B3534" t="s">
        <v>3450</v>
      </c>
      <c r="C3534" s="53" t="s">
        <v>2770</v>
      </c>
      <c r="D3534" s="59" t="s">
        <v>1449</v>
      </c>
      <c r="E3534" s="59" t="s">
        <v>6950</v>
      </c>
      <c r="F3534" t="s">
        <v>1450</v>
      </c>
      <c r="G3534" t="s">
        <v>1449</v>
      </c>
      <c r="H3534" t="s">
        <v>1451</v>
      </c>
      <c r="I3534" s="52">
        <v>45323</v>
      </c>
      <c r="J3534" t="s">
        <v>2457</v>
      </c>
      <c r="K3534">
        <v>50</v>
      </c>
      <c r="L3534">
        <v>78.745784515491096</v>
      </c>
      <c r="M3534">
        <v>50</v>
      </c>
      <c r="N3534">
        <v>1</v>
      </c>
      <c r="O3534">
        <v>79.770706335265601</v>
      </c>
      <c r="P3534">
        <v>50</v>
      </c>
      <c r="Q3534">
        <v>1</v>
      </c>
      <c r="R3534">
        <v>50</v>
      </c>
      <c r="S3534">
        <v>1</v>
      </c>
      <c r="T3534">
        <v>32.477233022596501</v>
      </c>
      <c r="U3534">
        <v>0.536795224954143</v>
      </c>
      <c r="V3534">
        <v>30</v>
      </c>
      <c r="W3534">
        <v>6.00139150279968E-2</v>
      </c>
      <c r="X3534">
        <v>5</v>
      </c>
      <c r="Y3534">
        <v>50</v>
      </c>
      <c r="Z3534">
        <v>1</v>
      </c>
      <c r="AA3534">
        <v>17.019535603874999</v>
      </c>
      <c r="AB3534">
        <v>46</v>
      </c>
      <c r="AC3534">
        <v>0.92045311724610601</v>
      </c>
      <c r="AD3534">
        <v>4</v>
      </c>
      <c r="AE3534">
        <v>7.9546882753893502E-2</v>
      </c>
      <c r="AF3534">
        <v>0</v>
      </c>
      <c r="AG3534">
        <v>1.1102E-16</v>
      </c>
      <c r="AH3534">
        <v>2.36204963555358E-3</v>
      </c>
      <c r="AI3534">
        <v>2</v>
      </c>
      <c r="AJ3534">
        <v>75.118949437406201</v>
      </c>
      <c r="AK3534">
        <v>50</v>
      </c>
      <c r="AL3534">
        <v>1</v>
      </c>
      <c r="AM3534">
        <v>0</v>
      </c>
      <c r="AN3534">
        <v>0</v>
      </c>
      <c r="AO3534">
        <v>0</v>
      </c>
      <c r="AP3534">
        <v>0</v>
      </c>
      <c r="AQ3534">
        <v>50</v>
      </c>
      <c r="AR3534">
        <v>1</v>
      </c>
      <c r="AS3534">
        <v>1.83899380831451E-2</v>
      </c>
      <c r="AT3534">
        <v>1</v>
      </c>
      <c r="AU3534">
        <v>1.8419510689888601E-2</v>
      </c>
      <c r="AV3534">
        <v>1</v>
      </c>
      <c r="AW3534">
        <v>50</v>
      </c>
      <c r="AX3534">
        <v>0.999999999999999</v>
      </c>
      <c r="AY3534">
        <v>79.346432594380502</v>
      </c>
      <c r="AZ3534">
        <v>50</v>
      </c>
      <c r="BA3534">
        <v>1</v>
      </c>
      <c r="BB3534">
        <v>50</v>
      </c>
      <c r="BC3534">
        <v>1</v>
      </c>
      <c r="BD3534">
        <v>0</v>
      </c>
      <c r="BE3534">
        <v>0</v>
      </c>
      <c r="BF3534">
        <v>72.312349987274999</v>
      </c>
      <c r="BG3534">
        <v>74.890597625308004</v>
      </c>
      <c r="BH3534">
        <v>72.9442566700599</v>
      </c>
      <c r="BI3534">
        <v>68.291928155172997</v>
      </c>
    </row>
    <row r="3535" spans="1:61" x14ac:dyDescent="0.25">
      <c r="A3535" s="10" t="str">
        <f>VLOOKUP(D3535,'Index-Relations'!E:F,2,FALSE)</f>
        <v>ESG</v>
      </c>
      <c r="B3535" t="s">
        <v>3450</v>
      </c>
      <c r="C3535" s="53" t="s">
        <v>2760</v>
      </c>
      <c r="D3535" s="59" t="s">
        <v>2878</v>
      </c>
      <c r="E3535" s="59" t="s">
        <v>6951</v>
      </c>
      <c r="F3535" t="s">
        <v>1453</v>
      </c>
      <c r="G3535" t="s">
        <v>1452</v>
      </c>
      <c r="H3535" t="s">
        <v>1454</v>
      </c>
      <c r="I3535" s="52">
        <v>45659</v>
      </c>
      <c r="J3535" t="s">
        <v>2457</v>
      </c>
      <c r="K3535">
        <v>236</v>
      </c>
      <c r="L3535" s="73">
        <v>82.183453410460004</v>
      </c>
      <c r="M3535">
        <v>236</v>
      </c>
      <c r="N3535">
        <v>1</v>
      </c>
      <c r="O3535" s="73">
        <v>85.040277011529994</v>
      </c>
      <c r="P3535">
        <v>236</v>
      </c>
      <c r="Q3535">
        <v>1</v>
      </c>
      <c r="R3535">
        <v>234</v>
      </c>
      <c r="S3535">
        <v>0.99032927555671801</v>
      </c>
      <c r="T3535">
        <v>34.715812730018797</v>
      </c>
      <c r="U3535">
        <v>0.69789996031602497</v>
      </c>
      <c r="V3535">
        <v>162</v>
      </c>
      <c r="W3535">
        <v>0.13843448464660901</v>
      </c>
      <c r="X3535">
        <v>32</v>
      </c>
      <c r="Y3535">
        <v>236</v>
      </c>
      <c r="Z3535">
        <v>1</v>
      </c>
      <c r="AA3535">
        <v>43.273201665789401</v>
      </c>
      <c r="AB3535">
        <v>219</v>
      </c>
      <c r="AC3535">
        <v>0.88773513459475595</v>
      </c>
      <c r="AD3535">
        <v>17</v>
      </c>
      <c r="AE3535">
        <v>0.112264865405243</v>
      </c>
      <c r="AF3535">
        <v>0</v>
      </c>
      <c r="AG3535">
        <v>0</v>
      </c>
      <c r="AH3535">
        <v>7.9979682007360296E-3</v>
      </c>
      <c r="AI3535">
        <v>20</v>
      </c>
      <c r="AJ3535" s="73">
        <v>78.275661991429004</v>
      </c>
      <c r="AK3535">
        <v>236</v>
      </c>
      <c r="AL3535">
        <v>1</v>
      </c>
      <c r="AM3535">
        <v>0</v>
      </c>
      <c r="AN3535">
        <v>0</v>
      </c>
      <c r="AO3535">
        <v>0</v>
      </c>
      <c r="AP3535">
        <v>0</v>
      </c>
      <c r="AQ3535">
        <v>236</v>
      </c>
      <c r="AR3535">
        <v>1</v>
      </c>
      <c r="AS3535">
        <v>0</v>
      </c>
      <c r="AT3535">
        <v>0</v>
      </c>
      <c r="AU3535">
        <v>0</v>
      </c>
      <c r="AV3535">
        <v>0</v>
      </c>
      <c r="AW3535">
        <v>236</v>
      </c>
      <c r="AX3535">
        <v>0.999999999999999</v>
      </c>
      <c r="AY3535" s="73">
        <v>80.234596343218001</v>
      </c>
      <c r="AZ3535">
        <v>236</v>
      </c>
      <c r="BA3535">
        <v>1</v>
      </c>
      <c r="BB3535">
        <v>229</v>
      </c>
      <c r="BC3535">
        <v>0.922082281264054</v>
      </c>
      <c r="BD3535">
        <v>7</v>
      </c>
      <c r="BE3535">
        <v>7.7917718735945496E-2</v>
      </c>
      <c r="BF3535">
        <v>82.183453410460004</v>
      </c>
      <c r="BG3535">
        <v>85.040277011529994</v>
      </c>
      <c r="BH3535">
        <v>80.234596343218001</v>
      </c>
      <c r="BI3535">
        <v>78.275661991429004</v>
      </c>
    </row>
    <row r="3536" spans="1:61" x14ac:dyDescent="0.25">
      <c r="A3536" s="10" t="str">
        <f>VLOOKUP(D3536,'Index-Relations'!E:F,2,FALSE)</f>
        <v>ESG</v>
      </c>
      <c r="B3536" t="s">
        <v>3450</v>
      </c>
      <c r="C3536" s="53" t="s">
        <v>2761</v>
      </c>
      <c r="D3536" s="59" t="s">
        <v>2878</v>
      </c>
      <c r="E3536" s="59" t="s">
        <v>6952</v>
      </c>
      <c r="F3536" t="s">
        <v>1453</v>
      </c>
      <c r="G3536" t="s">
        <v>1452</v>
      </c>
      <c r="H3536" t="s">
        <v>1454</v>
      </c>
      <c r="I3536" s="52">
        <v>45628</v>
      </c>
      <c r="J3536" t="s">
        <v>2457</v>
      </c>
      <c r="K3536">
        <v>238</v>
      </c>
      <c r="L3536" s="73">
        <v>81.774136479370995</v>
      </c>
      <c r="M3536">
        <v>238</v>
      </c>
      <c r="N3536">
        <v>1</v>
      </c>
      <c r="O3536" s="73">
        <v>84.796500456315997</v>
      </c>
      <c r="P3536">
        <v>238</v>
      </c>
      <c r="Q3536">
        <v>1</v>
      </c>
      <c r="R3536">
        <v>236</v>
      </c>
      <c r="S3536">
        <v>0.99035111099759199</v>
      </c>
      <c r="T3536">
        <v>34.753314796129402</v>
      </c>
      <c r="U3536">
        <v>0.71333553540174999</v>
      </c>
      <c r="V3536">
        <v>164</v>
      </c>
      <c r="W3536">
        <v>0.13854574107362599</v>
      </c>
      <c r="X3536">
        <v>32</v>
      </c>
      <c r="Y3536">
        <v>238</v>
      </c>
      <c r="Z3536">
        <v>1</v>
      </c>
      <c r="AA3536">
        <v>37.063431368470702</v>
      </c>
      <c r="AB3536">
        <v>220</v>
      </c>
      <c r="AC3536">
        <v>0.88045974314097997</v>
      </c>
      <c r="AD3536">
        <v>18</v>
      </c>
      <c r="AE3536">
        <v>0.11954025685901901</v>
      </c>
      <c r="AF3536">
        <v>0</v>
      </c>
      <c r="AG3536">
        <v>2.2204E-16</v>
      </c>
      <c r="AH3536">
        <v>8.2655294268231191E-3</v>
      </c>
      <c r="AI3536">
        <v>20</v>
      </c>
      <c r="AJ3536" s="73">
        <v>77.842342599201004</v>
      </c>
      <c r="AK3536">
        <v>238</v>
      </c>
      <c r="AL3536">
        <v>1</v>
      </c>
      <c r="AM3536">
        <v>0</v>
      </c>
      <c r="AN3536">
        <v>0</v>
      </c>
      <c r="AO3536">
        <v>0</v>
      </c>
      <c r="AP3536">
        <v>0</v>
      </c>
      <c r="AQ3536">
        <v>238</v>
      </c>
      <c r="AR3536">
        <v>0.999999999999999</v>
      </c>
      <c r="AS3536">
        <v>0</v>
      </c>
      <c r="AT3536">
        <v>0</v>
      </c>
      <c r="AU3536">
        <v>0</v>
      </c>
      <c r="AV3536">
        <v>0</v>
      </c>
      <c r="AW3536">
        <v>238</v>
      </c>
      <c r="AX3536">
        <v>1</v>
      </c>
      <c r="AY3536" s="73">
        <v>79.872628104666006</v>
      </c>
      <c r="AZ3536">
        <v>238</v>
      </c>
      <c r="BA3536">
        <v>1</v>
      </c>
      <c r="BB3536">
        <v>231</v>
      </c>
      <c r="BC3536">
        <v>0.92333831720139103</v>
      </c>
      <c r="BD3536">
        <v>7</v>
      </c>
      <c r="BE3536">
        <v>7.6661682798608799E-2</v>
      </c>
      <c r="BF3536">
        <v>81.774136479370995</v>
      </c>
      <c r="BG3536">
        <v>84.796500456315997</v>
      </c>
      <c r="BH3536">
        <v>79.872628104666006</v>
      </c>
      <c r="BI3536">
        <v>77.842342599201004</v>
      </c>
    </row>
    <row r="3537" spans="1:61" x14ac:dyDescent="0.25">
      <c r="A3537" s="10" t="str">
        <f>VLOOKUP(D3537,'Index-Relations'!E:F,2,FALSE)</f>
        <v>ESG</v>
      </c>
      <c r="B3537" t="s">
        <v>3450</v>
      </c>
      <c r="C3537" s="53" t="s">
        <v>2762</v>
      </c>
      <c r="D3537" s="59" t="s">
        <v>2878</v>
      </c>
      <c r="E3537" s="59" t="s">
        <v>6953</v>
      </c>
      <c r="F3537" t="s">
        <v>1453</v>
      </c>
      <c r="G3537" t="s">
        <v>1452</v>
      </c>
      <c r="H3537" t="s">
        <v>1454</v>
      </c>
      <c r="I3537" s="52">
        <v>45597</v>
      </c>
      <c r="J3537" t="s">
        <v>2457</v>
      </c>
      <c r="K3537">
        <v>238</v>
      </c>
      <c r="L3537" s="73">
        <v>81.718959276880994</v>
      </c>
      <c r="M3537">
        <v>238</v>
      </c>
      <c r="N3537">
        <v>1</v>
      </c>
      <c r="O3537" s="73">
        <v>84.845909879063996</v>
      </c>
      <c r="P3537">
        <v>238</v>
      </c>
      <c r="Q3537">
        <v>1</v>
      </c>
      <c r="R3537">
        <v>236</v>
      </c>
      <c r="S3537">
        <v>0.99009226382281101</v>
      </c>
      <c r="T3537">
        <v>35.0176830608155</v>
      </c>
      <c r="U3537">
        <v>0.71432947842587602</v>
      </c>
      <c r="V3537">
        <v>164</v>
      </c>
      <c r="W3537">
        <v>0.13791383022199299</v>
      </c>
      <c r="X3537">
        <v>32</v>
      </c>
      <c r="Y3537">
        <v>238</v>
      </c>
      <c r="Z3537">
        <v>1</v>
      </c>
      <c r="AA3537">
        <v>37.278189507757197</v>
      </c>
      <c r="AB3537">
        <v>220</v>
      </c>
      <c r="AC3537">
        <v>0.87835604027494396</v>
      </c>
      <c r="AD3537">
        <v>18</v>
      </c>
      <c r="AE3537">
        <v>0.121643959725055</v>
      </c>
      <c r="AF3537">
        <v>0</v>
      </c>
      <c r="AG3537">
        <v>1.2489999999999999E-16</v>
      </c>
      <c r="AH3537">
        <v>1.1849366675912999E-2</v>
      </c>
      <c r="AI3537">
        <v>20</v>
      </c>
      <c r="AJ3537" s="73">
        <v>77.786591533752997</v>
      </c>
      <c r="AK3537">
        <v>238</v>
      </c>
      <c r="AL3537">
        <v>1</v>
      </c>
      <c r="AM3537">
        <v>0</v>
      </c>
      <c r="AN3537">
        <v>0</v>
      </c>
      <c r="AO3537">
        <v>0</v>
      </c>
      <c r="AP3537">
        <v>0</v>
      </c>
      <c r="AQ3537">
        <v>238</v>
      </c>
      <c r="AR3537">
        <v>0.999999999999999</v>
      </c>
      <c r="AS3537">
        <v>0</v>
      </c>
      <c r="AT3537">
        <v>0</v>
      </c>
      <c r="AU3537">
        <v>0</v>
      </c>
      <c r="AV3537">
        <v>0</v>
      </c>
      <c r="AW3537">
        <v>238</v>
      </c>
      <c r="AX3537">
        <v>1</v>
      </c>
      <c r="AY3537" s="73">
        <v>79.741424115450997</v>
      </c>
      <c r="AZ3537">
        <v>238</v>
      </c>
      <c r="BA3537">
        <v>1</v>
      </c>
      <c r="BB3537">
        <v>230</v>
      </c>
      <c r="BC3537">
        <v>0.91893868209579299</v>
      </c>
      <c r="BD3537">
        <v>8</v>
      </c>
      <c r="BE3537">
        <v>8.1061317904206107E-2</v>
      </c>
      <c r="BF3537">
        <v>81.718959276880994</v>
      </c>
      <c r="BG3537">
        <v>84.845909879063996</v>
      </c>
      <c r="BH3537">
        <v>79.741424115450997</v>
      </c>
      <c r="BI3537">
        <v>77.786591533752997</v>
      </c>
    </row>
    <row r="3538" spans="1:61" x14ac:dyDescent="0.25">
      <c r="A3538" s="10" t="str">
        <f>VLOOKUP(D3538,'Index-Relations'!E:F,2,FALSE)</f>
        <v>ESG</v>
      </c>
      <c r="B3538" t="s">
        <v>3450</v>
      </c>
      <c r="C3538" s="53" t="s">
        <v>2763</v>
      </c>
      <c r="D3538" s="59" t="s">
        <v>2878</v>
      </c>
      <c r="E3538" s="59" t="s">
        <v>6954</v>
      </c>
      <c r="F3538" t="s">
        <v>1453</v>
      </c>
      <c r="G3538" t="s">
        <v>1452</v>
      </c>
      <c r="H3538" t="s">
        <v>1454</v>
      </c>
      <c r="I3538" s="52">
        <v>45566</v>
      </c>
      <c r="J3538" t="s">
        <v>2457</v>
      </c>
      <c r="K3538">
        <v>240</v>
      </c>
      <c r="L3538" s="73">
        <v>81.624754174215894</v>
      </c>
      <c r="M3538">
        <v>240</v>
      </c>
      <c r="N3538">
        <v>1</v>
      </c>
      <c r="O3538" s="73">
        <v>84.663241276381996</v>
      </c>
      <c r="P3538">
        <v>240</v>
      </c>
      <c r="Q3538">
        <v>1</v>
      </c>
      <c r="R3538">
        <v>237</v>
      </c>
      <c r="S3538">
        <v>0.98638490996058104</v>
      </c>
      <c r="T3538">
        <v>35.060539359135198</v>
      </c>
      <c r="U3538">
        <v>0.71655734388477199</v>
      </c>
      <c r="V3538">
        <v>166</v>
      </c>
      <c r="W3538">
        <v>0.13898582470354101</v>
      </c>
      <c r="X3538">
        <v>33</v>
      </c>
      <c r="Y3538">
        <v>240</v>
      </c>
      <c r="Z3538">
        <v>0.999999999999999</v>
      </c>
      <c r="AA3538">
        <v>37.187526552875603</v>
      </c>
      <c r="AB3538">
        <v>224</v>
      </c>
      <c r="AC3538">
        <v>0.88549114111248295</v>
      </c>
      <c r="AD3538">
        <v>16</v>
      </c>
      <c r="AE3538">
        <v>0.114508858887516</v>
      </c>
      <c r="AF3538">
        <v>0</v>
      </c>
      <c r="AG3538">
        <v>0</v>
      </c>
      <c r="AH3538">
        <v>8.0659651295183505E-3</v>
      </c>
      <c r="AI3538">
        <v>20</v>
      </c>
      <c r="AJ3538" s="73">
        <v>77.755024213851001</v>
      </c>
      <c r="AK3538">
        <v>240</v>
      </c>
      <c r="AL3538">
        <v>1</v>
      </c>
      <c r="AM3538">
        <v>0</v>
      </c>
      <c r="AN3538">
        <v>0</v>
      </c>
      <c r="AO3538">
        <v>0</v>
      </c>
      <c r="AP3538">
        <v>0</v>
      </c>
      <c r="AQ3538">
        <v>240</v>
      </c>
      <c r="AR3538">
        <v>1</v>
      </c>
      <c r="AS3538">
        <v>0</v>
      </c>
      <c r="AT3538">
        <v>0</v>
      </c>
      <c r="AU3538">
        <v>0</v>
      </c>
      <c r="AV3538">
        <v>0</v>
      </c>
      <c r="AW3538">
        <v>240</v>
      </c>
      <c r="AX3538">
        <v>0.999999999999999</v>
      </c>
      <c r="AY3538" s="73">
        <v>79.647926688821997</v>
      </c>
      <c r="AZ3538">
        <v>240</v>
      </c>
      <c r="BA3538">
        <v>1</v>
      </c>
      <c r="BB3538">
        <v>232</v>
      </c>
      <c r="BC3538">
        <v>0.91837950593208895</v>
      </c>
      <c r="BD3538">
        <v>8</v>
      </c>
      <c r="BE3538">
        <v>8.1620494067910401E-2</v>
      </c>
      <c r="BF3538">
        <v>81.624754174215894</v>
      </c>
      <c r="BG3538">
        <v>84.663241276381996</v>
      </c>
      <c r="BH3538">
        <v>79.647926688821997</v>
      </c>
      <c r="BI3538">
        <v>77.755024213851001</v>
      </c>
    </row>
    <row r="3539" spans="1:61" x14ac:dyDescent="0.25">
      <c r="A3539" s="10" t="str">
        <f>VLOOKUP(D3539,'Index-Relations'!E:F,2,FALSE)</f>
        <v>ESG</v>
      </c>
      <c r="B3539" t="s">
        <v>3450</v>
      </c>
      <c r="C3539" s="53" t="s">
        <v>2764</v>
      </c>
      <c r="D3539" s="59" t="s">
        <v>2878</v>
      </c>
      <c r="E3539" s="59" t="s">
        <v>6955</v>
      </c>
      <c r="F3539" t="s">
        <v>1453</v>
      </c>
      <c r="G3539" t="s">
        <v>1452</v>
      </c>
      <c r="H3539" t="s">
        <v>1454</v>
      </c>
      <c r="I3539" s="52">
        <v>45537</v>
      </c>
      <c r="J3539" t="s">
        <v>2457</v>
      </c>
      <c r="K3539">
        <v>241</v>
      </c>
      <c r="L3539" s="73">
        <v>81.407635679463894</v>
      </c>
      <c r="M3539">
        <v>241</v>
      </c>
      <c r="N3539">
        <v>1</v>
      </c>
      <c r="O3539" s="73">
        <v>84.610146402945006</v>
      </c>
      <c r="P3539">
        <v>241</v>
      </c>
      <c r="Q3539">
        <v>1</v>
      </c>
      <c r="R3539">
        <v>238</v>
      </c>
      <c r="S3539">
        <v>0.98734731075383098</v>
      </c>
      <c r="T3539">
        <v>34.884438011814403</v>
      </c>
      <c r="U3539">
        <v>0.72470851419466797</v>
      </c>
      <c r="V3539">
        <v>166</v>
      </c>
      <c r="W3539">
        <v>0.14396233494365401</v>
      </c>
      <c r="X3539">
        <v>33</v>
      </c>
      <c r="Y3539">
        <v>241</v>
      </c>
      <c r="Z3539">
        <v>0.999999999999999</v>
      </c>
      <c r="AA3539">
        <v>36.175293093147197</v>
      </c>
      <c r="AB3539">
        <v>228</v>
      </c>
      <c r="AC3539">
        <v>0.89111224919296705</v>
      </c>
      <c r="AD3539">
        <v>16</v>
      </c>
      <c r="AE3539">
        <v>0.11609925008658201</v>
      </c>
      <c r="AF3539">
        <v>-3</v>
      </c>
      <c r="AG3539">
        <v>0</v>
      </c>
      <c r="AH3539">
        <v>8.2253510586732994E-3</v>
      </c>
      <c r="AI3539">
        <v>20</v>
      </c>
      <c r="AJ3539" s="73">
        <v>77.514628002894</v>
      </c>
      <c r="AK3539">
        <v>241</v>
      </c>
      <c r="AL3539">
        <v>1</v>
      </c>
      <c r="AM3539">
        <v>0</v>
      </c>
      <c r="AN3539">
        <v>0</v>
      </c>
      <c r="AO3539">
        <v>0</v>
      </c>
      <c r="AP3539">
        <v>0</v>
      </c>
      <c r="AQ3539">
        <v>241</v>
      </c>
      <c r="AR3539">
        <v>0.999999999999999</v>
      </c>
      <c r="AS3539">
        <v>0</v>
      </c>
      <c r="AT3539">
        <v>0</v>
      </c>
      <c r="AU3539">
        <v>0</v>
      </c>
      <c r="AV3539">
        <v>0</v>
      </c>
      <c r="AW3539">
        <v>241</v>
      </c>
      <c r="AX3539">
        <v>1</v>
      </c>
      <c r="AY3539" s="73">
        <v>79.661426432191902</v>
      </c>
      <c r="AZ3539">
        <v>241</v>
      </c>
      <c r="BA3539">
        <v>1</v>
      </c>
      <c r="BB3539">
        <v>233</v>
      </c>
      <c r="BC3539">
        <v>0.92050708714790697</v>
      </c>
      <c r="BD3539">
        <v>8</v>
      </c>
      <c r="BE3539">
        <v>7.9492912852092201E-2</v>
      </c>
      <c r="BF3539">
        <v>81.407635679463894</v>
      </c>
      <c r="BG3539">
        <v>84.610146402945006</v>
      </c>
      <c r="BH3539">
        <v>79.661426432191902</v>
      </c>
      <c r="BI3539">
        <v>77.514628002894</v>
      </c>
    </row>
    <row r="3540" spans="1:61" x14ac:dyDescent="0.25">
      <c r="A3540" s="10" t="str">
        <f>VLOOKUP(D3540,'Index-Relations'!E:F,2,FALSE)</f>
        <v>ESG</v>
      </c>
      <c r="B3540" t="s">
        <v>3450</v>
      </c>
      <c r="C3540" s="53" t="s">
        <v>3350</v>
      </c>
      <c r="D3540" s="59" t="s">
        <v>2878</v>
      </c>
      <c r="E3540" s="59" t="s">
        <v>6956</v>
      </c>
      <c r="F3540" t="s">
        <v>1453</v>
      </c>
      <c r="G3540" t="s">
        <v>1452</v>
      </c>
      <c r="H3540" t="s">
        <v>1454</v>
      </c>
      <c r="I3540" s="52">
        <v>45505</v>
      </c>
      <c r="J3540" t="s">
        <v>2457</v>
      </c>
      <c r="K3540">
        <v>241</v>
      </c>
      <c r="L3540" s="73">
        <v>81.366428747186902</v>
      </c>
      <c r="M3540">
        <v>241</v>
      </c>
      <c r="N3540">
        <v>1</v>
      </c>
      <c r="O3540" s="73">
        <v>84.560853266674002</v>
      </c>
      <c r="P3540">
        <v>241</v>
      </c>
      <c r="Q3540">
        <v>1</v>
      </c>
      <c r="R3540">
        <v>238</v>
      </c>
      <c r="S3540">
        <v>0.98768868648715502</v>
      </c>
      <c r="T3540">
        <v>34.896826535829902</v>
      </c>
      <c r="U3540">
        <v>0.72867712875955304</v>
      </c>
      <c r="V3540">
        <v>167</v>
      </c>
      <c r="W3540">
        <v>0.14966405966590601</v>
      </c>
      <c r="X3540">
        <v>33</v>
      </c>
      <c r="Y3540">
        <v>241</v>
      </c>
      <c r="Z3540">
        <v>0.999999999999999</v>
      </c>
      <c r="AA3540">
        <v>38.397353433738701</v>
      </c>
      <c r="AB3540">
        <v>228</v>
      </c>
      <c r="AC3540">
        <v>0.94275461125592297</v>
      </c>
      <c r="AD3540">
        <v>13</v>
      </c>
      <c r="AE3540">
        <v>5.7245388744075899E-2</v>
      </c>
      <c r="AF3540">
        <v>0</v>
      </c>
      <c r="AG3540">
        <v>3.8858E-16</v>
      </c>
      <c r="AH3540">
        <v>8.0365219206678905E-3</v>
      </c>
      <c r="AI3540">
        <v>20</v>
      </c>
      <c r="AJ3540" s="73">
        <v>77.496195139228902</v>
      </c>
      <c r="AK3540">
        <v>241</v>
      </c>
      <c r="AL3540">
        <v>1</v>
      </c>
      <c r="AM3540">
        <v>0</v>
      </c>
      <c r="AN3540">
        <v>0</v>
      </c>
      <c r="AO3540">
        <v>0</v>
      </c>
      <c r="AP3540">
        <v>0</v>
      </c>
      <c r="AQ3540">
        <v>241</v>
      </c>
      <c r="AR3540">
        <v>1</v>
      </c>
      <c r="AS3540">
        <v>0</v>
      </c>
      <c r="AT3540">
        <v>0</v>
      </c>
      <c r="AU3540">
        <v>0</v>
      </c>
      <c r="AV3540">
        <v>0</v>
      </c>
      <c r="AW3540">
        <v>241</v>
      </c>
      <c r="AX3540">
        <v>1</v>
      </c>
      <c r="AY3540" s="73">
        <v>79.632552819534894</v>
      </c>
      <c r="AZ3540">
        <v>241</v>
      </c>
      <c r="BA3540">
        <v>1</v>
      </c>
      <c r="BB3540">
        <v>233</v>
      </c>
      <c r="BC3540">
        <v>0.939478540080119</v>
      </c>
      <c r="BD3540">
        <v>8</v>
      </c>
      <c r="BE3540">
        <v>6.05214599198809E-2</v>
      </c>
      <c r="BF3540">
        <v>81.366428747186902</v>
      </c>
      <c r="BG3540">
        <v>84.560853266674002</v>
      </c>
      <c r="BH3540">
        <v>79.632552819534894</v>
      </c>
      <c r="BI3540">
        <v>77.496195139228902</v>
      </c>
    </row>
    <row r="3541" spans="1:61" x14ac:dyDescent="0.25">
      <c r="A3541" s="10" t="str">
        <f>VLOOKUP(D3541,'Index-Relations'!E:F,2,FALSE)</f>
        <v>ESG</v>
      </c>
      <c r="B3541" t="s">
        <v>3450</v>
      </c>
      <c r="C3541" s="53" t="s">
        <v>2765</v>
      </c>
      <c r="D3541" s="59" t="s">
        <v>2878</v>
      </c>
      <c r="E3541" s="59" t="s">
        <v>6957</v>
      </c>
      <c r="F3541" t="s">
        <v>1453</v>
      </c>
      <c r="G3541" t="s">
        <v>1452</v>
      </c>
      <c r="H3541" t="s">
        <v>1454</v>
      </c>
      <c r="I3541" s="52">
        <v>45474</v>
      </c>
      <c r="J3541" t="s">
        <v>2457</v>
      </c>
      <c r="K3541">
        <v>242</v>
      </c>
      <c r="L3541" s="73">
        <v>82.386252666750906</v>
      </c>
      <c r="M3541">
        <v>242</v>
      </c>
      <c r="N3541">
        <v>1</v>
      </c>
      <c r="O3541" s="73">
        <v>84.529897025094897</v>
      </c>
      <c r="P3541">
        <v>242</v>
      </c>
      <c r="Q3541">
        <v>1</v>
      </c>
      <c r="R3541">
        <v>239</v>
      </c>
      <c r="S3541">
        <v>0.98761352894008603</v>
      </c>
      <c r="T3541">
        <v>34.739046686197199</v>
      </c>
      <c r="U3541">
        <v>0.73703300962552298</v>
      </c>
      <c r="V3541">
        <v>167</v>
      </c>
      <c r="W3541">
        <v>0.151474074336092</v>
      </c>
      <c r="X3541">
        <v>32</v>
      </c>
      <c r="Y3541">
        <v>241</v>
      </c>
      <c r="Z3541">
        <v>0.99650740534893201</v>
      </c>
      <c r="AA3541">
        <v>40.424405091419302</v>
      </c>
      <c r="AB3541">
        <v>226</v>
      </c>
      <c r="AC3541">
        <v>0.93421228413750002</v>
      </c>
      <c r="AD3541">
        <v>15</v>
      </c>
      <c r="AE3541">
        <v>6.2295121211431499E-2</v>
      </c>
      <c r="AF3541">
        <v>1</v>
      </c>
      <c r="AG3541">
        <v>3.4925946510677699E-3</v>
      </c>
      <c r="AH3541">
        <v>8.1061313199616708E-3</v>
      </c>
      <c r="AI3541">
        <v>20</v>
      </c>
      <c r="AJ3541" s="73">
        <v>78.249667874232898</v>
      </c>
      <c r="AK3541">
        <v>242</v>
      </c>
      <c r="AL3541">
        <v>1</v>
      </c>
      <c r="AM3541">
        <v>0</v>
      </c>
      <c r="AN3541">
        <v>0</v>
      </c>
      <c r="AO3541">
        <v>0</v>
      </c>
      <c r="AP3541">
        <v>0</v>
      </c>
      <c r="AQ3541">
        <v>242</v>
      </c>
      <c r="AR3541">
        <v>1</v>
      </c>
      <c r="AS3541">
        <v>0</v>
      </c>
      <c r="AT3541">
        <v>0</v>
      </c>
      <c r="AU3541">
        <v>0</v>
      </c>
      <c r="AV3541">
        <v>0</v>
      </c>
      <c r="AW3541">
        <v>242</v>
      </c>
      <c r="AX3541">
        <v>1</v>
      </c>
      <c r="AY3541" s="73">
        <v>81.343301024522006</v>
      </c>
      <c r="AZ3541">
        <v>242</v>
      </c>
      <c r="BA3541">
        <v>1</v>
      </c>
      <c r="BB3541">
        <v>234</v>
      </c>
      <c r="BC3541">
        <v>0.94033135030247295</v>
      </c>
      <c r="BD3541">
        <v>8</v>
      </c>
      <c r="BE3541">
        <v>5.9668649697526797E-2</v>
      </c>
      <c r="BF3541">
        <v>82.386252666750906</v>
      </c>
      <c r="BG3541">
        <v>84.529897025094897</v>
      </c>
      <c r="BH3541">
        <v>81.343301024522006</v>
      </c>
      <c r="BI3541">
        <v>78.249667874232898</v>
      </c>
    </row>
    <row r="3542" spans="1:61" x14ac:dyDescent="0.25">
      <c r="A3542" s="10" t="str">
        <f>VLOOKUP(D3542,'Index-Relations'!E:F,2,FALSE)</f>
        <v>ESG</v>
      </c>
      <c r="B3542" t="s">
        <v>3450</v>
      </c>
      <c r="C3542" s="53" t="s">
        <v>2766</v>
      </c>
      <c r="D3542" s="59" t="s">
        <v>2878</v>
      </c>
      <c r="E3542" s="59" t="s">
        <v>6958</v>
      </c>
      <c r="F3542" t="s">
        <v>1453</v>
      </c>
      <c r="G3542" t="s">
        <v>1452</v>
      </c>
      <c r="H3542" t="s">
        <v>1454</v>
      </c>
      <c r="I3542" s="52">
        <v>45446</v>
      </c>
      <c r="J3542" t="s">
        <v>2457</v>
      </c>
      <c r="K3542">
        <v>244</v>
      </c>
      <c r="L3542" s="73">
        <v>82.577196503693997</v>
      </c>
      <c r="M3542">
        <v>244</v>
      </c>
      <c r="N3542">
        <v>1</v>
      </c>
      <c r="O3542" s="73">
        <v>84.399618736288005</v>
      </c>
      <c r="P3542">
        <v>244</v>
      </c>
      <c r="Q3542">
        <v>1</v>
      </c>
      <c r="R3542">
        <v>241</v>
      </c>
      <c r="S3542">
        <v>0.98754122475767703</v>
      </c>
      <c r="T3542">
        <v>35.328705019925103</v>
      </c>
      <c r="U3542">
        <v>0.75483591473314904</v>
      </c>
      <c r="V3542">
        <v>166</v>
      </c>
      <c r="W3542">
        <v>0.17054294903799699</v>
      </c>
      <c r="X3542">
        <v>33</v>
      </c>
      <c r="Y3542">
        <v>243</v>
      </c>
      <c r="Z3542">
        <v>0.99658177863208497</v>
      </c>
      <c r="AA3542">
        <v>44.467201435325499</v>
      </c>
      <c r="AB3542">
        <v>231</v>
      </c>
      <c r="AC3542">
        <v>0.96004481656799401</v>
      </c>
      <c r="AD3542">
        <v>12</v>
      </c>
      <c r="AE3542">
        <v>3.6536962064091003E-2</v>
      </c>
      <c r="AF3542">
        <v>1</v>
      </c>
      <c r="AG3542">
        <v>3.41822136791451E-3</v>
      </c>
      <c r="AH3542">
        <v>7.4872064589728803E-3</v>
      </c>
      <c r="AI3542">
        <v>20</v>
      </c>
      <c r="AJ3542" s="73">
        <v>78.321855896618004</v>
      </c>
      <c r="AK3542">
        <v>244</v>
      </c>
      <c r="AL3542">
        <v>1</v>
      </c>
      <c r="AM3542">
        <v>0</v>
      </c>
      <c r="AN3542">
        <v>0</v>
      </c>
      <c r="AO3542">
        <v>0</v>
      </c>
      <c r="AP3542">
        <v>0</v>
      </c>
      <c r="AQ3542">
        <v>244</v>
      </c>
      <c r="AR3542">
        <v>1</v>
      </c>
      <c r="AS3542">
        <v>0</v>
      </c>
      <c r="AT3542">
        <v>0</v>
      </c>
      <c r="AU3542">
        <v>0</v>
      </c>
      <c r="AV3542">
        <v>0</v>
      </c>
      <c r="AW3542">
        <v>244</v>
      </c>
      <c r="AX3542">
        <v>0.999999999999999</v>
      </c>
      <c r="AY3542" s="73">
        <v>81.8346983127539</v>
      </c>
      <c r="AZ3542">
        <v>244</v>
      </c>
      <c r="BA3542">
        <v>1</v>
      </c>
      <c r="BB3542">
        <v>236</v>
      </c>
      <c r="BC3542">
        <v>0.93899932425078603</v>
      </c>
      <c r="BD3542">
        <v>8</v>
      </c>
      <c r="BE3542">
        <v>6.1000675749213099E-2</v>
      </c>
      <c r="BF3542">
        <v>82.577196503693997</v>
      </c>
      <c r="BG3542">
        <v>84.399618736288005</v>
      </c>
      <c r="BH3542">
        <v>81.8346983127539</v>
      </c>
      <c r="BI3542">
        <v>78.321855896618004</v>
      </c>
    </row>
    <row r="3543" spans="1:61" x14ac:dyDescent="0.25">
      <c r="A3543" s="10" t="str">
        <f>VLOOKUP(D3543,'Index-Relations'!E:F,2,FALSE)</f>
        <v>ESG</v>
      </c>
      <c r="B3543" t="s">
        <v>3450</v>
      </c>
      <c r="C3543" s="53" t="s">
        <v>2767</v>
      </c>
      <c r="D3543" s="59" t="s">
        <v>2878</v>
      </c>
      <c r="E3543" s="59" t="s">
        <v>6959</v>
      </c>
      <c r="F3543" t="s">
        <v>1453</v>
      </c>
      <c r="G3543" t="s">
        <v>1452</v>
      </c>
      <c r="H3543" t="s">
        <v>1454</v>
      </c>
      <c r="I3543" s="52">
        <v>45413</v>
      </c>
      <c r="J3543" t="s">
        <v>2457</v>
      </c>
      <c r="K3543">
        <v>246</v>
      </c>
      <c r="L3543" s="73">
        <v>82.619981886769907</v>
      </c>
      <c r="M3543" s="72">
        <v>246</v>
      </c>
      <c r="N3543" s="72">
        <v>1</v>
      </c>
      <c r="O3543" s="73">
        <v>84.435630503378903</v>
      </c>
      <c r="P3543" s="72">
        <v>246</v>
      </c>
      <c r="Q3543" s="72">
        <v>1</v>
      </c>
      <c r="R3543">
        <v>241</v>
      </c>
      <c r="S3543">
        <v>0.98756611868160105</v>
      </c>
      <c r="T3543">
        <v>35.438104379608703</v>
      </c>
      <c r="U3543">
        <v>0.750697006758412</v>
      </c>
      <c r="V3543">
        <v>166</v>
      </c>
      <c r="W3543">
        <v>0.168685791647184</v>
      </c>
      <c r="X3543">
        <v>33</v>
      </c>
      <c r="Y3543">
        <v>243</v>
      </c>
      <c r="Z3543">
        <v>0.99667652138839802</v>
      </c>
      <c r="AA3543">
        <v>46.056280050627301</v>
      </c>
      <c r="AB3543">
        <v>231</v>
      </c>
      <c r="AC3543">
        <v>0.95978124774253804</v>
      </c>
      <c r="AD3543">
        <v>12</v>
      </c>
      <c r="AE3543">
        <v>3.6895273645859698E-2</v>
      </c>
      <c r="AF3543">
        <v>3</v>
      </c>
      <c r="AG3543">
        <v>3.3234786116020198E-3</v>
      </c>
      <c r="AH3543">
        <v>7.1608581200715898E-3</v>
      </c>
      <c r="AI3543">
        <v>20</v>
      </c>
      <c r="AJ3543" s="73">
        <v>78.3824395763979</v>
      </c>
      <c r="AK3543" s="72">
        <v>246</v>
      </c>
      <c r="AL3543" s="72">
        <v>1</v>
      </c>
      <c r="AM3543">
        <v>0</v>
      </c>
      <c r="AN3543">
        <v>0</v>
      </c>
      <c r="AO3543">
        <v>0</v>
      </c>
      <c r="AP3543">
        <v>0</v>
      </c>
      <c r="AQ3543">
        <v>244</v>
      </c>
      <c r="AR3543">
        <v>0.99993958653622705</v>
      </c>
      <c r="AS3543">
        <v>0</v>
      </c>
      <c r="AT3543">
        <v>0</v>
      </c>
      <c r="AU3543">
        <v>0</v>
      </c>
      <c r="AV3543">
        <v>0</v>
      </c>
      <c r="AW3543">
        <v>244</v>
      </c>
      <c r="AX3543">
        <v>0.99993958653622705</v>
      </c>
      <c r="AY3543" s="73">
        <v>81.849121241559899</v>
      </c>
      <c r="AZ3543" s="72">
        <v>246</v>
      </c>
      <c r="BA3543" s="72">
        <v>1</v>
      </c>
      <c r="BB3543">
        <v>235</v>
      </c>
      <c r="BC3543">
        <v>0.93466846468849396</v>
      </c>
      <c r="BD3543">
        <v>9</v>
      </c>
      <c r="BE3543">
        <v>6.5271121847733204E-2</v>
      </c>
      <c r="BF3543">
        <v>82.619981886769907</v>
      </c>
      <c r="BG3543">
        <v>84.435630503378903</v>
      </c>
      <c r="BH3543">
        <v>81.849121241559899</v>
      </c>
      <c r="BI3543">
        <v>78.3824395763979</v>
      </c>
    </row>
    <row r="3544" spans="1:61" x14ac:dyDescent="0.25">
      <c r="A3544" s="10" t="str">
        <f>VLOOKUP(D3544,'Index-Relations'!E:F,2,FALSE)</f>
        <v>ESG</v>
      </c>
      <c r="B3544" t="s">
        <v>3450</v>
      </c>
      <c r="C3544" s="53" t="s">
        <v>2768</v>
      </c>
      <c r="D3544" s="59" t="s">
        <v>2878</v>
      </c>
      <c r="E3544" s="59" t="s">
        <v>6960</v>
      </c>
      <c r="F3544" t="s">
        <v>1453</v>
      </c>
      <c r="G3544" t="s">
        <v>1452</v>
      </c>
      <c r="H3544" t="s">
        <v>1454</v>
      </c>
      <c r="I3544" s="52">
        <v>45384</v>
      </c>
      <c r="J3544" t="s">
        <v>2457</v>
      </c>
      <c r="K3544">
        <v>240</v>
      </c>
      <c r="L3544">
        <v>89.431008174745401</v>
      </c>
      <c r="M3544">
        <v>240</v>
      </c>
      <c r="N3544">
        <v>1</v>
      </c>
      <c r="O3544">
        <v>89.616446206700104</v>
      </c>
      <c r="P3544">
        <v>240</v>
      </c>
      <c r="Q3544">
        <v>1</v>
      </c>
      <c r="R3544">
        <v>238</v>
      </c>
      <c r="S3544">
        <v>0.99155624417148602</v>
      </c>
      <c r="T3544">
        <v>35.585793414187599</v>
      </c>
      <c r="U3544">
        <v>0.74839709049071501</v>
      </c>
      <c r="V3544">
        <v>165</v>
      </c>
      <c r="W3544">
        <v>0.173578171956706</v>
      </c>
      <c r="X3544">
        <v>34</v>
      </c>
      <c r="Y3544">
        <v>240</v>
      </c>
      <c r="Z3544">
        <v>1</v>
      </c>
      <c r="AA3544">
        <v>53.322667038797299</v>
      </c>
      <c r="AB3544">
        <v>227</v>
      </c>
      <c r="AC3544">
        <v>0.95788608668505004</v>
      </c>
      <c r="AD3544">
        <v>13</v>
      </c>
      <c r="AE3544">
        <v>4.2113913314949701E-2</v>
      </c>
      <c r="AF3544">
        <v>0</v>
      </c>
      <c r="AG3544">
        <v>0</v>
      </c>
      <c r="AH3544">
        <v>7.1853701081477997E-3</v>
      </c>
      <c r="AI3544">
        <v>19</v>
      </c>
      <c r="AJ3544">
        <v>86.996599493715294</v>
      </c>
      <c r="AK3544">
        <v>240</v>
      </c>
      <c r="AL3544">
        <v>1</v>
      </c>
      <c r="AM3544">
        <v>0</v>
      </c>
      <c r="AN3544">
        <v>0</v>
      </c>
      <c r="AO3544">
        <v>0</v>
      </c>
      <c r="AP3544">
        <v>0</v>
      </c>
      <c r="AQ3544">
        <v>240</v>
      </c>
      <c r="AR3544">
        <v>1</v>
      </c>
      <c r="AS3544">
        <v>0</v>
      </c>
      <c r="AT3544">
        <v>0</v>
      </c>
      <c r="AU3544">
        <v>0</v>
      </c>
      <c r="AV3544">
        <v>0</v>
      </c>
      <c r="AW3544">
        <v>240</v>
      </c>
      <c r="AX3544">
        <v>1</v>
      </c>
      <c r="AY3544">
        <v>88.874111574946099</v>
      </c>
      <c r="AZ3544">
        <v>240</v>
      </c>
      <c r="BA3544">
        <v>1</v>
      </c>
      <c r="BB3544">
        <v>230</v>
      </c>
      <c r="BC3544">
        <v>0.93102644006267599</v>
      </c>
      <c r="BD3544">
        <v>10</v>
      </c>
      <c r="BE3544">
        <v>6.8973559937323695E-2</v>
      </c>
      <c r="BF3544">
        <v>84.849542028605896</v>
      </c>
      <c r="BG3544">
        <v>85.848697572109998</v>
      </c>
      <c r="BH3544">
        <v>84.034543521625906</v>
      </c>
      <c r="BI3544">
        <v>80.700097733050001</v>
      </c>
    </row>
    <row r="3545" spans="1:61" x14ac:dyDescent="0.25">
      <c r="A3545" s="10" t="str">
        <f>VLOOKUP(D3545,'Index-Relations'!E:F,2,FALSE)</f>
        <v>ESG</v>
      </c>
      <c r="B3545" t="s">
        <v>3450</v>
      </c>
      <c r="C3545" s="53" t="s">
        <v>2769</v>
      </c>
      <c r="D3545" s="59" t="s">
        <v>2878</v>
      </c>
      <c r="E3545" s="59" t="s">
        <v>6961</v>
      </c>
      <c r="F3545" t="s">
        <v>1453</v>
      </c>
      <c r="G3545" t="s">
        <v>1452</v>
      </c>
      <c r="H3545" t="s">
        <v>1454</v>
      </c>
      <c r="I3545" s="52">
        <v>45352</v>
      </c>
      <c r="J3545" t="s">
        <v>2457</v>
      </c>
      <c r="K3545">
        <v>241</v>
      </c>
      <c r="L3545">
        <v>89.499676103733407</v>
      </c>
      <c r="M3545">
        <v>241</v>
      </c>
      <c r="N3545">
        <v>1</v>
      </c>
      <c r="O3545">
        <v>89.590742216770096</v>
      </c>
      <c r="P3545">
        <v>241</v>
      </c>
      <c r="Q3545">
        <v>1</v>
      </c>
      <c r="R3545">
        <v>239</v>
      </c>
      <c r="S3545">
        <v>0.992000156062123</v>
      </c>
      <c r="T3545">
        <v>35.614571449737902</v>
      </c>
      <c r="U3545">
        <v>0.72393389836392796</v>
      </c>
      <c r="V3545">
        <v>163</v>
      </c>
      <c r="W3545">
        <v>0.15187268716111599</v>
      </c>
      <c r="X3545">
        <v>32</v>
      </c>
      <c r="Y3545">
        <v>241</v>
      </c>
      <c r="Z3545">
        <v>1</v>
      </c>
      <c r="AA3545">
        <v>54.028440423754397</v>
      </c>
      <c r="AB3545">
        <v>228</v>
      </c>
      <c r="AC3545">
        <v>0.95897550339921001</v>
      </c>
      <c r="AD3545">
        <v>13</v>
      </c>
      <c r="AE3545">
        <v>4.1024496600788801E-2</v>
      </c>
      <c r="AF3545">
        <v>0</v>
      </c>
      <c r="AG3545">
        <v>2.4979999999999999E-16</v>
      </c>
      <c r="AH3545">
        <v>2.0372867314735598E-3</v>
      </c>
      <c r="AI3545">
        <v>13</v>
      </c>
      <c r="AJ3545">
        <v>87.1532727404322</v>
      </c>
      <c r="AK3545">
        <v>241</v>
      </c>
      <c r="AL3545">
        <v>1</v>
      </c>
      <c r="AM3545">
        <v>0</v>
      </c>
      <c r="AN3545">
        <v>0</v>
      </c>
      <c r="AO3545">
        <v>0</v>
      </c>
      <c r="AP3545">
        <v>0</v>
      </c>
      <c r="AQ3545">
        <v>241</v>
      </c>
      <c r="AR3545">
        <v>1</v>
      </c>
      <c r="AS3545">
        <v>0</v>
      </c>
      <c r="AT3545">
        <v>0</v>
      </c>
      <c r="AU3545">
        <v>0</v>
      </c>
      <c r="AV3545">
        <v>0</v>
      </c>
      <c r="AW3545">
        <v>241</v>
      </c>
      <c r="AX3545">
        <v>0.999999999999999</v>
      </c>
      <c r="AY3545">
        <v>88.984286497200799</v>
      </c>
      <c r="AZ3545">
        <v>241</v>
      </c>
      <c r="BA3545">
        <v>1</v>
      </c>
      <c r="BB3545">
        <v>231</v>
      </c>
      <c r="BC3545">
        <v>0.93309699866676699</v>
      </c>
      <c r="BD3545">
        <v>10</v>
      </c>
      <c r="BE3545">
        <v>6.6903001333232806E-2</v>
      </c>
      <c r="BF3545">
        <v>84.880638252368996</v>
      </c>
      <c r="BG3545">
        <v>85.820783050129904</v>
      </c>
      <c r="BH3545">
        <v>84.130510073819906</v>
      </c>
      <c r="BI3545">
        <v>80.843265708462894</v>
      </c>
    </row>
    <row r="3546" spans="1:61" x14ac:dyDescent="0.25">
      <c r="A3546" s="10" t="str">
        <f>VLOOKUP(D3546,'Index-Relations'!E:F,2,FALSE)</f>
        <v>ESG</v>
      </c>
      <c r="B3546" t="s">
        <v>3450</v>
      </c>
      <c r="C3546" s="53" t="s">
        <v>2770</v>
      </c>
      <c r="D3546" s="59" t="s">
        <v>2878</v>
      </c>
      <c r="E3546" s="59" t="s">
        <v>6962</v>
      </c>
      <c r="F3546" t="s">
        <v>1453</v>
      </c>
      <c r="G3546" t="s">
        <v>1452</v>
      </c>
      <c r="H3546" t="s">
        <v>1454</v>
      </c>
      <c r="I3546" s="52">
        <v>45323</v>
      </c>
      <c r="J3546" t="s">
        <v>2457</v>
      </c>
      <c r="K3546">
        <v>242</v>
      </c>
      <c r="L3546">
        <v>89.468450242159705</v>
      </c>
      <c r="M3546">
        <v>241</v>
      </c>
      <c r="N3546">
        <v>1</v>
      </c>
      <c r="O3546">
        <v>89.555483421199298</v>
      </c>
      <c r="P3546">
        <v>241</v>
      </c>
      <c r="Q3546">
        <v>1</v>
      </c>
      <c r="R3546">
        <v>239</v>
      </c>
      <c r="S3546">
        <v>0.99191995882653095</v>
      </c>
      <c r="T3546">
        <v>35.950795473883403</v>
      </c>
      <c r="U3546">
        <v>0.71770030980334698</v>
      </c>
      <c r="V3546">
        <v>163</v>
      </c>
      <c r="W3546">
        <v>0.155060523929441</v>
      </c>
      <c r="X3546">
        <v>32</v>
      </c>
      <c r="Y3546">
        <v>241</v>
      </c>
      <c r="Z3546">
        <v>1</v>
      </c>
      <c r="AA3546">
        <v>54.446090644761497</v>
      </c>
      <c r="AB3546">
        <v>229</v>
      </c>
      <c r="AC3546">
        <v>0.96252205961367199</v>
      </c>
      <c r="AD3546">
        <v>12</v>
      </c>
      <c r="AE3546">
        <v>3.7477940386327499E-2</v>
      </c>
      <c r="AF3546">
        <v>1</v>
      </c>
      <c r="AG3546">
        <v>0</v>
      </c>
      <c r="AH3546">
        <v>2.1402085595580698E-3</v>
      </c>
      <c r="AI3546">
        <v>12</v>
      </c>
      <c r="AJ3546">
        <v>86.962085372053096</v>
      </c>
      <c r="AK3546">
        <v>241</v>
      </c>
      <c r="AL3546">
        <v>1</v>
      </c>
      <c r="AM3546">
        <v>0</v>
      </c>
      <c r="AN3546">
        <v>0</v>
      </c>
      <c r="AO3546">
        <v>0</v>
      </c>
      <c r="AP3546">
        <v>0</v>
      </c>
      <c r="AQ3546">
        <v>241</v>
      </c>
      <c r="AR3546">
        <v>1</v>
      </c>
      <c r="AS3546">
        <v>0</v>
      </c>
      <c r="AT3546">
        <v>0</v>
      </c>
      <c r="AU3546">
        <v>0</v>
      </c>
      <c r="AV3546">
        <v>0</v>
      </c>
      <c r="AW3546">
        <v>241</v>
      </c>
      <c r="AX3546">
        <v>1</v>
      </c>
      <c r="AY3546">
        <v>89.021315415146901</v>
      </c>
      <c r="AZ3546">
        <v>241</v>
      </c>
      <c r="BA3546">
        <v>1</v>
      </c>
      <c r="BB3546">
        <v>231</v>
      </c>
      <c r="BC3546">
        <v>0.92975189601326302</v>
      </c>
      <c r="BD3546">
        <v>10</v>
      </c>
      <c r="BE3546">
        <v>7.0248103986736005E-2</v>
      </c>
      <c r="BF3546">
        <v>84.776201166109004</v>
      </c>
      <c r="BG3546">
        <v>85.8386277857159</v>
      </c>
      <c r="BH3546">
        <v>84.031062656095898</v>
      </c>
      <c r="BI3546">
        <v>80.698619451656896</v>
      </c>
    </row>
    <row r="3547" spans="1:61" x14ac:dyDescent="0.25">
      <c r="A3547" s="10" t="str">
        <f>VLOOKUP(D3547,'Index-Relations'!E:F,2,FALSE)</f>
        <v>ESG</v>
      </c>
      <c r="B3547" t="s">
        <v>3450</v>
      </c>
      <c r="C3547" s="53" t="s">
        <v>2760</v>
      </c>
      <c r="D3547" s="59" t="s">
        <v>3086</v>
      </c>
      <c r="E3547" s="59" t="s">
        <v>6963</v>
      </c>
      <c r="F3547" t="s">
        <v>2626</v>
      </c>
      <c r="G3547" t="s">
        <v>2627</v>
      </c>
      <c r="H3547" t="s">
        <v>2628</v>
      </c>
      <c r="I3547" s="52">
        <v>45659</v>
      </c>
      <c r="J3547" t="s">
        <v>2457</v>
      </c>
      <c r="K3547">
        <v>98</v>
      </c>
      <c r="L3547" s="73">
        <v>79.936749756235997</v>
      </c>
      <c r="M3547">
        <v>98</v>
      </c>
      <c r="N3547">
        <v>1</v>
      </c>
      <c r="O3547" s="73">
        <v>83.913699113436905</v>
      </c>
      <c r="P3547">
        <v>98</v>
      </c>
      <c r="Q3547">
        <v>1</v>
      </c>
      <c r="R3547">
        <v>98</v>
      </c>
      <c r="S3547">
        <v>1</v>
      </c>
      <c r="T3547">
        <v>36.400570050321598</v>
      </c>
      <c r="U3547">
        <v>0.82920280316532602</v>
      </c>
      <c r="V3547">
        <v>83</v>
      </c>
      <c r="W3547">
        <v>0.123209797832547</v>
      </c>
      <c r="X3547">
        <v>17</v>
      </c>
      <c r="Y3547">
        <v>98</v>
      </c>
      <c r="Z3547">
        <v>1</v>
      </c>
      <c r="AA3547">
        <v>21.645625606114699</v>
      </c>
      <c r="AB3547">
        <v>90</v>
      </c>
      <c r="AC3547">
        <v>0.82435216197236205</v>
      </c>
      <c r="AD3547">
        <v>8</v>
      </c>
      <c r="AE3547">
        <v>0.175647838027637</v>
      </c>
      <c r="AF3547">
        <v>0</v>
      </c>
      <c r="AG3547">
        <v>0</v>
      </c>
      <c r="AH3547">
        <v>1.3451816658152399E-3</v>
      </c>
      <c r="AI3547">
        <v>4</v>
      </c>
      <c r="AJ3547" s="73">
        <v>75.7468052247619</v>
      </c>
      <c r="AK3547">
        <v>98</v>
      </c>
      <c r="AL3547">
        <v>1</v>
      </c>
      <c r="AM3547">
        <v>0</v>
      </c>
      <c r="AN3547">
        <v>0</v>
      </c>
      <c r="AO3547">
        <v>0</v>
      </c>
      <c r="AP3547">
        <v>0</v>
      </c>
      <c r="AQ3547">
        <v>98</v>
      </c>
      <c r="AR3547">
        <v>0.999999999999999</v>
      </c>
      <c r="AS3547">
        <v>0</v>
      </c>
      <c r="AT3547">
        <v>0</v>
      </c>
      <c r="AU3547">
        <v>0</v>
      </c>
      <c r="AV3547">
        <v>0</v>
      </c>
      <c r="AW3547">
        <v>98</v>
      </c>
      <c r="AX3547">
        <v>0.999999999999999</v>
      </c>
      <c r="AY3547" s="73">
        <v>78.567373481198004</v>
      </c>
      <c r="AZ3547">
        <v>98</v>
      </c>
      <c r="BA3547">
        <v>1</v>
      </c>
      <c r="BB3547">
        <v>96</v>
      </c>
      <c r="BC3547">
        <v>0.956628312478641</v>
      </c>
      <c r="BD3547">
        <v>2</v>
      </c>
      <c r="BE3547">
        <v>4.3371687521358497E-2</v>
      </c>
      <c r="BF3547">
        <v>79.936749756235997</v>
      </c>
      <c r="BG3547">
        <v>83.913699113436905</v>
      </c>
      <c r="BH3547">
        <v>78.567373481198004</v>
      </c>
      <c r="BI3547">
        <v>75.7468052247619</v>
      </c>
    </row>
    <row r="3548" spans="1:61" x14ac:dyDescent="0.25">
      <c r="A3548" s="10" t="str">
        <f>VLOOKUP(D3548,'Index-Relations'!E:F,2,FALSE)</f>
        <v>ESG</v>
      </c>
      <c r="B3548" t="s">
        <v>3450</v>
      </c>
      <c r="C3548" s="53" t="s">
        <v>2761</v>
      </c>
      <c r="D3548" s="59" t="s">
        <v>3086</v>
      </c>
      <c r="E3548" s="59" t="s">
        <v>6964</v>
      </c>
      <c r="F3548" t="s">
        <v>2626</v>
      </c>
      <c r="G3548" t="s">
        <v>2627</v>
      </c>
      <c r="H3548" t="s">
        <v>2628</v>
      </c>
      <c r="I3548" s="52">
        <v>45628</v>
      </c>
      <c r="J3548" t="s">
        <v>2457</v>
      </c>
      <c r="K3548">
        <v>100</v>
      </c>
      <c r="L3548" s="73">
        <v>79.274658228012001</v>
      </c>
      <c r="M3548">
        <v>100</v>
      </c>
      <c r="N3548">
        <v>1</v>
      </c>
      <c r="O3548" s="73">
        <v>83.674070297475893</v>
      </c>
      <c r="P3548">
        <v>100</v>
      </c>
      <c r="Q3548">
        <v>1</v>
      </c>
      <c r="R3548">
        <v>100</v>
      </c>
      <c r="S3548">
        <v>0.999999999999999</v>
      </c>
      <c r="T3548">
        <v>36.453622176292399</v>
      </c>
      <c r="U3548">
        <v>0.83270706793395999</v>
      </c>
      <c r="V3548">
        <v>85</v>
      </c>
      <c r="W3548">
        <v>0.121254844222243</v>
      </c>
      <c r="X3548">
        <v>17</v>
      </c>
      <c r="Y3548">
        <v>100</v>
      </c>
      <c r="Z3548">
        <v>1</v>
      </c>
      <c r="AA3548">
        <v>19.808183303799201</v>
      </c>
      <c r="AB3548">
        <v>92</v>
      </c>
      <c r="AC3548">
        <v>0.81362542151287198</v>
      </c>
      <c r="AD3548">
        <v>8</v>
      </c>
      <c r="AE3548">
        <v>0.18637457848712799</v>
      </c>
      <c r="AF3548">
        <v>0</v>
      </c>
      <c r="AG3548">
        <v>0</v>
      </c>
      <c r="AH3548">
        <v>1.3131910571414301E-3</v>
      </c>
      <c r="AI3548">
        <v>4</v>
      </c>
      <c r="AJ3548" s="73">
        <v>75.000069328330994</v>
      </c>
      <c r="AK3548">
        <v>100</v>
      </c>
      <c r="AL3548">
        <v>1</v>
      </c>
      <c r="AM3548">
        <v>0</v>
      </c>
      <c r="AN3548">
        <v>0</v>
      </c>
      <c r="AO3548">
        <v>0</v>
      </c>
      <c r="AP3548">
        <v>0</v>
      </c>
      <c r="AQ3548">
        <v>100</v>
      </c>
      <c r="AR3548">
        <v>0.999999999999999</v>
      </c>
      <c r="AS3548">
        <v>0</v>
      </c>
      <c r="AT3548">
        <v>0</v>
      </c>
      <c r="AU3548">
        <v>0</v>
      </c>
      <c r="AV3548">
        <v>0</v>
      </c>
      <c r="AW3548">
        <v>100</v>
      </c>
      <c r="AX3548">
        <v>0.999999999999999</v>
      </c>
      <c r="AY3548" s="73">
        <v>77.935930519054907</v>
      </c>
      <c r="AZ3548">
        <v>100</v>
      </c>
      <c r="BA3548">
        <v>1</v>
      </c>
      <c r="BB3548">
        <v>98</v>
      </c>
      <c r="BC3548">
        <v>0.95767111461707299</v>
      </c>
      <c r="BD3548">
        <v>2</v>
      </c>
      <c r="BE3548">
        <v>4.2328885382926E-2</v>
      </c>
      <c r="BF3548">
        <v>79.274658228012001</v>
      </c>
      <c r="BG3548">
        <v>83.674070297475893</v>
      </c>
      <c r="BH3548">
        <v>77.935930519054907</v>
      </c>
      <c r="BI3548">
        <v>75.000069328330994</v>
      </c>
    </row>
    <row r="3549" spans="1:61" x14ac:dyDescent="0.25">
      <c r="A3549" s="10" t="str">
        <f>VLOOKUP(D3549,'Index-Relations'!E:F,2,FALSE)</f>
        <v>ESG</v>
      </c>
      <c r="B3549" t="s">
        <v>3450</v>
      </c>
      <c r="C3549" s="53" t="s">
        <v>2762</v>
      </c>
      <c r="D3549" s="59" t="s">
        <v>3086</v>
      </c>
      <c r="E3549" s="59" t="s">
        <v>6965</v>
      </c>
      <c r="F3549" t="s">
        <v>2626</v>
      </c>
      <c r="G3549" t="s">
        <v>2627</v>
      </c>
      <c r="H3549" t="s">
        <v>2628</v>
      </c>
      <c r="I3549" s="52">
        <v>45597</v>
      </c>
      <c r="J3549" t="s">
        <v>2457</v>
      </c>
      <c r="K3549">
        <v>101</v>
      </c>
      <c r="L3549" s="73">
        <v>79.303148982271907</v>
      </c>
      <c r="M3549">
        <v>101</v>
      </c>
      <c r="N3549">
        <v>1</v>
      </c>
      <c r="O3549" s="73">
        <v>83.780779047786993</v>
      </c>
      <c r="P3549">
        <v>101</v>
      </c>
      <c r="Q3549">
        <v>1</v>
      </c>
      <c r="R3549">
        <v>100</v>
      </c>
      <c r="S3549">
        <v>0.98631263763083898</v>
      </c>
      <c r="T3549">
        <v>36.673789346232397</v>
      </c>
      <c r="U3549">
        <v>0.83278580987070405</v>
      </c>
      <c r="V3549">
        <v>86</v>
      </c>
      <c r="W3549">
        <v>0.12150998228272</v>
      </c>
      <c r="X3549">
        <v>17</v>
      </c>
      <c r="Y3549">
        <v>101</v>
      </c>
      <c r="Z3549">
        <v>1</v>
      </c>
      <c r="AA3549">
        <v>19.3693890012214</v>
      </c>
      <c r="AB3549">
        <v>91</v>
      </c>
      <c r="AC3549">
        <v>0.79921152180872101</v>
      </c>
      <c r="AD3549">
        <v>10</v>
      </c>
      <c r="AE3549">
        <v>0.20078847819127901</v>
      </c>
      <c r="AF3549">
        <v>0</v>
      </c>
      <c r="AG3549">
        <v>0</v>
      </c>
      <c r="AH3549">
        <v>1.31681228365225E-3</v>
      </c>
      <c r="AI3549">
        <v>4</v>
      </c>
      <c r="AJ3549" s="73">
        <v>74.729004051168999</v>
      </c>
      <c r="AK3549">
        <v>101</v>
      </c>
      <c r="AL3549">
        <v>1</v>
      </c>
      <c r="AM3549">
        <v>0</v>
      </c>
      <c r="AN3549">
        <v>0</v>
      </c>
      <c r="AO3549">
        <v>0</v>
      </c>
      <c r="AP3549">
        <v>0</v>
      </c>
      <c r="AQ3549">
        <v>101</v>
      </c>
      <c r="AR3549">
        <v>0.999999999999999</v>
      </c>
      <c r="AS3549">
        <v>0</v>
      </c>
      <c r="AT3549">
        <v>0</v>
      </c>
      <c r="AU3549">
        <v>0</v>
      </c>
      <c r="AV3549">
        <v>0</v>
      </c>
      <c r="AW3549">
        <v>101</v>
      </c>
      <c r="AX3549">
        <v>0.999999999999999</v>
      </c>
      <c r="AY3549" s="73">
        <v>78.061544846581995</v>
      </c>
      <c r="AZ3549">
        <v>101</v>
      </c>
      <c r="BA3549">
        <v>1</v>
      </c>
      <c r="BB3549">
        <v>98</v>
      </c>
      <c r="BC3549">
        <v>0.95142156213202</v>
      </c>
      <c r="BD3549">
        <v>3</v>
      </c>
      <c r="BE3549">
        <v>4.8578437867979503E-2</v>
      </c>
      <c r="BF3549">
        <v>79.303148982271907</v>
      </c>
      <c r="BG3549">
        <v>83.780779047786993</v>
      </c>
      <c r="BH3549">
        <v>78.061544846581995</v>
      </c>
      <c r="BI3549">
        <v>74.729004051168999</v>
      </c>
    </row>
    <row r="3550" spans="1:61" x14ac:dyDescent="0.25">
      <c r="A3550" s="10" t="str">
        <f>VLOOKUP(D3550,'Index-Relations'!E:F,2,FALSE)</f>
        <v>ESG</v>
      </c>
      <c r="B3550" t="s">
        <v>3450</v>
      </c>
      <c r="C3550" s="53" t="s">
        <v>2763</v>
      </c>
      <c r="D3550" s="59" t="s">
        <v>3086</v>
      </c>
      <c r="E3550" s="59" t="s">
        <v>6966</v>
      </c>
      <c r="F3550" t="s">
        <v>2626</v>
      </c>
      <c r="G3550" t="s">
        <v>2627</v>
      </c>
      <c r="H3550" t="s">
        <v>2628</v>
      </c>
      <c r="I3550" s="52">
        <v>45566</v>
      </c>
      <c r="J3550" t="s">
        <v>2457</v>
      </c>
      <c r="K3550">
        <v>102</v>
      </c>
      <c r="L3550" s="73">
        <v>79.248004880384002</v>
      </c>
      <c r="M3550">
        <v>102</v>
      </c>
      <c r="N3550">
        <v>1</v>
      </c>
      <c r="O3550" s="73">
        <v>83.530052335308994</v>
      </c>
      <c r="P3550">
        <v>102</v>
      </c>
      <c r="Q3550">
        <v>1</v>
      </c>
      <c r="R3550">
        <v>100</v>
      </c>
      <c r="S3550">
        <v>0.97887655494151204</v>
      </c>
      <c r="T3550">
        <v>36.577564881619502</v>
      </c>
      <c r="U3550">
        <v>0.834474504281701</v>
      </c>
      <c r="V3550">
        <v>87</v>
      </c>
      <c r="W3550">
        <v>0.123325622904797</v>
      </c>
      <c r="X3550">
        <v>18</v>
      </c>
      <c r="Y3550">
        <v>102</v>
      </c>
      <c r="Z3550">
        <v>1</v>
      </c>
      <c r="AA3550">
        <v>21.2081983335041</v>
      </c>
      <c r="AB3550">
        <v>93</v>
      </c>
      <c r="AC3550">
        <v>0.81440336131291102</v>
      </c>
      <c r="AD3550">
        <v>9</v>
      </c>
      <c r="AE3550">
        <v>0.18559663868708801</v>
      </c>
      <c r="AF3550">
        <v>0</v>
      </c>
      <c r="AG3550">
        <v>0</v>
      </c>
      <c r="AH3550">
        <v>1.18174540692444E-3</v>
      </c>
      <c r="AI3550">
        <v>4</v>
      </c>
      <c r="AJ3550" s="73">
        <v>74.788272887912996</v>
      </c>
      <c r="AK3550">
        <v>102</v>
      </c>
      <c r="AL3550">
        <v>1</v>
      </c>
      <c r="AM3550">
        <v>0</v>
      </c>
      <c r="AN3550">
        <v>0</v>
      </c>
      <c r="AO3550">
        <v>0</v>
      </c>
      <c r="AP3550">
        <v>0</v>
      </c>
      <c r="AQ3550">
        <v>102</v>
      </c>
      <c r="AR3550">
        <v>1</v>
      </c>
      <c r="AS3550">
        <v>0</v>
      </c>
      <c r="AT3550">
        <v>0</v>
      </c>
      <c r="AU3550">
        <v>0</v>
      </c>
      <c r="AV3550">
        <v>0</v>
      </c>
      <c r="AW3550">
        <v>102</v>
      </c>
      <c r="AX3550">
        <v>1</v>
      </c>
      <c r="AY3550" s="73">
        <v>78.054130259360903</v>
      </c>
      <c r="AZ3550">
        <v>102</v>
      </c>
      <c r="BA3550">
        <v>1</v>
      </c>
      <c r="BB3550">
        <v>99</v>
      </c>
      <c r="BC3550">
        <v>0.95193723883436199</v>
      </c>
      <c r="BD3550">
        <v>3</v>
      </c>
      <c r="BE3550">
        <v>4.8062761165637402E-2</v>
      </c>
      <c r="BF3550">
        <v>79.248004880384002</v>
      </c>
      <c r="BG3550">
        <v>83.530052335308994</v>
      </c>
      <c r="BH3550">
        <v>78.054130259360903</v>
      </c>
      <c r="BI3550">
        <v>74.788272887912996</v>
      </c>
    </row>
    <row r="3551" spans="1:61" x14ac:dyDescent="0.25">
      <c r="A3551" s="10" t="str">
        <f>VLOOKUP(D3551,'Index-Relations'!E:F,2,FALSE)</f>
        <v>ESG</v>
      </c>
      <c r="B3551" t="s">
        <v>3450</v>
      </c>
      <c r="C3551" s="53" t="s">
        <v>2764</v>
      </c>
      <c r="D3551" s="59" t="s">
        <v>3086</v>
      </c>
      <c r="E3551" s="59" t="s">
        <v>6967</v>
      </c>
      <c r="F3551" t="s">
        <v>2626</v>
      </c>
      <c r="G3551" t="s">
        <v>2627</v>
      </c>
      <c r="H3551" t="s">
        <v>2628</v>
      </c>
      <c r="I3551" s="52">
        <v>45537</v>
      </c>
      <c r="J3551" t="s">
        <v>2457</v>
      </c>
      <c r="K3551">
        <v>102</v>
      </c>
      <c r="L3551" s="73">
        <v>78.86883987345</v>
      </c>
      <c r="M3551">
        <v>102</v>
      </c>
      <c r="N3551">
        <v>1</v>
      </c>
      <c r="O3551" s="73">
        <v>83.542283768237894</v>
      </c>
      <c r="P3551">
        <v>102</v>
      </c>
      <c r="Q3551">
        <v>1</v>
      </c>
      <c r="R3551">
        <v>100</v>
      </c>
      <c r="S3551">
        <v>0.98103356968181699</v>
      </c>
      <c r="T3551">
        <v>36.245865388979198</v>
      </c>
      <c r="U3551">
        <v>0.84088202065361495</v>
      </c>
      <c r="V3551">
        <v>87</v>
      </c>
      <c r="W3551">
        <v>0.12651573675121899</v>
      </c>
      <c r="X3551">
        <v>18</v>
      </c>
      <c r="Y3551">
        <v>102</v>
      </c>
      <c r="Z3551">
        <v>1</v>
      </c>
      <c r="AA3551">
        <v>18.256233023496399</v>
      </c>
      <c r="AB3551">
        <v>95</v>
      </c>
      <c r="AC3551">
        <v>0.82545101384152897</v>
      </c>
      <c r="AD3551">
        <v>8</v>
      </c>
      <c r="AE3551">
        <v>0.17778528002511501</v>
      </c>
      <c r="AF3551">
        <v>-1</v>
      </c>
      <c r="AG3551">
        <v>0</v>
      </c>
      <c r="AH3551">
        <v>1.1240352294744299E-3</v>
      </c>
      <c r="AI3551">
        <v>4</v>
      </c>
      <c r="AJ3551" s="73">
        <v>74.323380509277001</v>
      </c>
      <c r="AK3551">
        <v>102</v>
      </c>
      <c r="AL3551">
        <v>1</v>
      </c>
      <c r="AM3551">
        <v>0</v>
      </c>
      <c r="AN3551">
        <v>0</v>
      </c>
      <c r="AO3551">
        <v>0</v>
      </c>
      <c r="AP3551">
        <v>0</v>
      </c>
      <c r="AQ3551">
        <v>102</v>
      </c>
      <c r="AR3551">
        <v>1</v>
      </c>
      <c r="AS3551">
        <v>0</v>
      </c>
      <c r="AT3551">
        <v>0</v>
      </c>
      <c r="AU3551">
        <v>0</v>
      </c>
      <c r="AV3551">
        <v>0</v>
      </c>
      <c r="AW3551">
        <v>102</v>
      </c>
      <c r="AX3551">
        <v>1</v>
      </c>
      <c r="AY3551" s="73">
        <v>77.753798195461897</v>
      </c>
      <c r="AZ3551">
        <v>102</v>
      </c>
      <c r="BA3551">
        <v>1</v>
      </c>
      <c r="BB3551">
        <v>99</v>
      </c>
      <c r="BC3551">
        <v>0.955733265590759</v>
      </c>
      <c r="BD3551">
        <v>3</v>
      </c>
      <c r="BE3551">
        <v>4.4266734409240102E-2</v>
      </c>
      <c r="BF3551">
        <v>78.86883987345</v>
      </c>
      <c r="BG3551">
        <v>83.542283768237894</v>
      </c>
      <c r="BH3551">
        <v>77.753798195461897</v>
      </c>
      <c r="BI3551">
        <v>74.323380509277001</v>
      </c>
    </row>
    <row r="3552" spans="1:61" x14ac:dyDescent="0.25">
      <c r="A3552" s="10" t="str">
        <f>VLOOKUP(D3552,'Index-Relations'!E:F,2,FALSE)</f>
        <v>ESG</v>
      </c>
      <c r="B3552" t="s">
        <v>3450</v>
      </c>
      <c r="C3552" s="53" t="s">
        <v>3350</v>
      </c>
      <c r="D3552" s="59" t="s">
        <v>3086</v>
      </c>
      <c r="E3552" s="59" t="s">
        <v>6968</v>
      </c>
      <c r="F3552" t="s">
        <v>2626</v>
      </c>
      <c r="G3552" t="s">
        <v>2627</v>
      </c>
      <c r="H3552" t="s">
        <v>2628</v>
      </c>
      <c r="I3552" s="52">
        <v>45505</v>
      </c>
      <c r="J3552" t="s">
        <v>2457</v>
      </c>
      <c r="K3552">
        <v>104</v>
      </c>
      <c r="L3552" s="73">
        <v>78.973984738959999</v>
      </c>
      <c r="M3552">
        <v>104</v>
      </c>
      <c r="N3552">
        <v>1</v>
      </c>
      <c r="O3552" s="73">
        <v>83.560284273698002</v>
      </c>
      <c r="P3552">
        <v>104</v>
      </c>
      <c r="Q3552">
        <v>1</v>
      </c>
      <c r="R3552">
        <v>102</v>
      </c>
      <c r="S3552">
        <v>0.98189168663531001</v>
      </c>
      <c r="T3552">
        <v>36.1440997381061</v>
      </c>
      <c r="U3552">
        <v>0.84036915237814103</v>
      </c>
      <c r="V3552">
        <v>89</v>
      </c>
      <c r="W3552">
        <v>0.123123032072968</v>
      </c>
      <c r="X3552">
        <v>18</v>
      </c>
      <c r="Y3552">
        <v>104</v>
      </c>
      <c r="Z3552">
        <v>1</v>
      </c>
      <c r="AA3552">
        <v>20.936357704521001</v>
      </c>
      <c r="AB3552">
        <v>97</v>
      </c>
      <c r="AC3552">
        <v>0.91588067803219997</v>
      </c>
      <c r="AD3552">
        <v>7</v>
      </c>
      <c r="AE3552">
        <v>8.4119321967799504E-2</v>
      </c>
      <c r="AF3552">
        <v>0</v>
      </c>
      <c r="AG3552">
        <v>3.6082000000000001E-16</v>
      </c>
      <c r="AH3552">
        <v>1.0905619890196499E-3</v>
      </c>
      <c r="AI3552">
        <v>4</v>
      </c>
      <c r="AJ3552" s="73">
        <v>74.52303258613</v>
      </c>
      <c r="AK3552">
        <v>104</v>
      </c>
      <c r="AL3552">
        <v>1</v>
      </c>
      <c r="AM3552">
        <v>0</v>
      </c>
      <c r="AN3552">
        <v>0</v>
      </c>
      <c r="AO3552">
        <v>0</v>
      </c>
      <c r="AP3552">
        <v>0</v>
      </c>
      <c r="AQ3552">
        <v>104</v>
      </c>
      <c r="AR3552">
        <v>1</v>
      </c>
      <c r="AS3552">
        <v>0</v>
      </c>
      <c r="AT3552">
        <v>0</v>
      </c>
      <c r="AU3552">
        <v>0</v>
      </c>
      <c r="AV3552">
        <v>0</v>
      </c>
      <c r="AW3552">
        <v>104</v>
      </c>
      <c r="AX3552">
        <v>0.999999999999999</v>
      </c>
      <c r="AY3552" s="73">
        <v>77.850896354602</v>
      </c>
      <c r="AZ3552">
        <v>104</v>
      </c>
      <c r="BA3552">
        <v>1</v>
      </c>
      <c r="BB3552">
        <v>100</v>
      </c>
      <c r="BC3552">
        <v>0.95111208922606305</v>
      </c>
      <c r="BD3552">
        <v>4</v>
      </c>
      <c r="BE3552">
        <v>4.8887910773936498E-2</v>
      </c>
      <c r="BF3552">
        <v>78.973984738959999</v>
      </c>
      <c r="BG3552">
        <v>83.560284273698002</v>
      </c>
      <c r="BH3552">
        <v>77.850896354602</v>
      </c>
      <c r="BI3552">
        <v>74.52303258613</v>
      </c>
    </row>
    <row r="3553" spans="1:61" x14ac:dyDescent="0.25">
      <c r="A3553" s="10" t="str">
        <f>VLOOKUP(D3553,'Index-Relations'!E:F,2,FALSE)</f>
        <v>ESG</v>
      </c>
      <c r="B3553" t="s">
        <v>3450</v>
      </c>
      <c r="C3553" s="53" t="s">
        <v>2765</v>
      </c>
      <c r="D3553" s="59" t="s">
        <v>3086</v>
      </c>
      <c r="E3553" s="59" t="s">
        <v>6969</v>
      </c>
      <c r="F3553" t="s">
        <v>2626</v>
      </c>
      <c r="G3553" t="s">
        <v>2627</v>
      </c>
      <c r="H3553" t="s">
        <v>2628</v>
      </c>
      <c r="I3553" s="52">
        <v>45474</v>
      </c>
      <c r="J3553" t="s">
        <v>2457</v>
      </c>
      <c r="K3553">
        <v>103</v>
      </c>
      <c r="L3553" s="73">
        <v>80.773887590426995</v>
      </c>
      <c r="M3553">
        <v>103</v>
      </c>
      <c r="N3553">
        <v>1</v>
      </c>
      <c r="O3553" s="73">
        <v>83.5182106602619</v>
      </c>
      <c r="P3553">
        <v>103</v>
      </c>
      <c r="Q3553">
        <v>1</v>
      </c>
      <c r="R3553">
        <v>101</v>
      </c>
      <c r="S3553">
        <v>0.98196803525416998</v>
      </c>
      <c r="T3553">
        <v>35.753277775012698</v>
      </c>
      <c r="U3553">
        <v>0.84104154881461801</v>
      </c>
      <c r="V3553">
        <v>87</v>
      </c>
      <c r="W3553">
        <v>0.12327232783206001</v>
      </c>
      <c r="X3553">
        <v>17</v>
      </c>
      <c r="Y3553">
        <v>102</v>
      </c>
      <c r="Z3553">
        <v>0.99361981232470797</v>
      </c>
      <c r="AA3553">
        <v>21.874100767249502</v>
      </c>
      <c r="AB3553">
        <v>96</v>
      </c>
      <c r="AC3553">
        <v>0.92807414439346003</v>
      </c>
      <c r="AD3553">
        <v>6</v>
      </c>
      <c r="AE3553">
        <v>6.5545667931248094E-2</v>
      </c>
      <c r="AF3553">
        <v>1</v>
      </c>
      <c r="AG3553">
        <v>6.3801876752914103E-3</v>
      </c>
      <c r="AH3553">
        <v>1.22031647423498E-3</v>
      </c>
      <c r="AI3553">
        <v>4</v>
      </c>
      <c r="AJ3553" s="73">
        <v>75.879647144294907</v>
      </c>
      <c r="AK3553">
        <v>103</v>
      </c>
      <c r="AL3553">
        <v>1</v>
      </c>
      <c r="AM3553">
        <v>0</v>
      </c>
      <c r="AN3553">
        <v>0</v>
      </c>
      <c r="AO3553">
        <v>0</v>
      </c>
      <c r="AP3553">
        <v>0</v>
      </c>
      <c r="AQ3553">
        <v>103</v>
      </c>
      <c r="AR3553">
        <v>1</v>
      </c>
      <c r="AS3553">
        <v>0</v>
      </c>
      <c r="AT3553">
        <v>0</v>
      </c>
      <c r="AU3553">
        <v>0</v>
      </c>
      <c r="AV3553">
        <v>0</v>
      </c>
      <c r="AW3553">
        <v>103</v>
      </c>
      <c r="AX3553">
        <v>0.999999999999999</v>
      </c>
      <c r="AY3553" s="73">
        <v>80.786680778833997</v>
      </c>
      <c r="AZ3553">
        <v>103</v>
      </c>
      <c r="BA3553">
        <v>1</v>
      </c>
      <c r="BB3553">
        <v>99</v>
      </c>
      <c r="BC3553">
        <v>0.95252240769913599</v>
      </c>
      <c r="BD3553">
        <v>4</v>
      </c>
      <c r="BE3553">
        <v>4.7477592300863097E-2</v>
      </c>
      <c r="BF3553">
        <v>80.773887590426995</v>
      </c>
      <c r="BG3553">
        <v>83.5182106602619</v>
      </c>
      <c r="BH3553">
        <v>80.786680778833997</v>
      </c>
      <c r="BI3553">
        <v>75.879647144294907</v>
      </c>
    </row>
    <row r="3554" spans="1:61" x14ac:dyDescent="0.25">
      <c r="A3554" s="10" t="str">
        <f>VLOOKUP(D3554,'Index-Relations'!E:F,2,FALSE)</f>
        <v>ESG</v>
      </c>
      <c r="B3554" t="s">
        <v>3450</v>
      </c>
      <c r="C3554" s="53" t="s">
        <v>2766</v>
      </c>
      <c r="D3554" s="59" t="s">
        <v>3086</v>
      </c>
      <c r="E3554" s="59" t="s">
        <v>6970</v>
      </c>
      <c r="F3554" t="s">
        <v>2626</v>
      </c>
      <c r="G3554" t="s">
        <v>2627</v>
      </c>
      <c r="H3554" t="s">
        <v>2628</v>
      </c>
      <c r="I3554" s="52">
        <v>45446</v>
      </c>
      <c r="J3554" t="s">
        <v>2457</v>
      </c>
      <c r="K3554">
        <v>103</v>
      </c>
      <c r="L3554" s="73">
        <v>80.669261770519</v>
      </c>
      <c r="M3554">
        <v>103</v>
      </c>
      <c r="N3554">
        <v>1</v>
      </c>
      <c r="O3554" s="73">
        <v>83.444048933532002</v>
      </c>
      <c r="P3554">
        <v>103</v>
      </c>
      <c r="Q3554">
        <v>1</v>
      </c>
      <c r="R3554">
        <v>102</v>
      </c>
      <c r="S3554">
        <v>0.98780500258527904</v>
      </c>
      <c r="T3554">
        <v>36.547802775068703</v>
      </c>
      <c r="U3554">
        <v>0.84136765797464297</v>
      </c>
      <c r="V3554">
        <v>88</v>
      </c>
      <c r="W3554">
        <v>0.12227453228170999</v>
      </c>
      <c r="X3554">
        <v>17</v>
      </c>
      <c r="Y3554">
        <v>103</v>
      </c>
      <c r="Z3554">
        <v>1</v>
      </c>
      <c r="AA3554">
        <v>27.264701809348601</v>
      </c>
      <c r="AB3554">
        <v>99</v>
      </c>
      <c r="AC3554">
        <v>0.97863432934544703</v>
      </c>
      <c r="AD3554">
        <v>4</v>
      </c>
      <c r="AE3554">
        <v>2.1365670654552402E-2</v>
      </c>
      <c r="AF3554">
        <v>0</v>
      </c>
      <c r="AG3554">
        <v>0</v>
      </c>
      <c r="AH3554">
        <v>1.24879788421754E-3</v>
      </c>
      <c r="AI3554">
        <v>4</v>
      </c>
      <c r="AJ3554" s="73">
        <v>75.595689034287901</v>
      </c>
      <c r="AK3554">
        <v>103</v>
      </c>
      <c r="AL3554">
        <v>1</v>
      </c>
      <c r="AM3554">
        <v>0</v>
      </c>
      <c r="AN3554">
        <v>0</v>
      </c>
      <c r="AO3554">
        <v>0</v>
      </c>
      <c r="AP3554">
        <v>0</v>
      </c>
      <c r="AQ3554">
        <v>103</v>
      </c>
      <c r="AR3554">
        <v>0.999999999999999</v>
      </c>
      <c r="AS3554">
        <v>0</v>
      </c>
      <c r="AT3554">
        <v>0</v>
      </c>
      <c r="AU3554">
        <v>0</v>
      </c>
      <c r="AV3554">
        <v>0</v>
      </c>
      <c r="AW3554">
        <v>103</v>
      </c>
      <c r="AX3554">
        <v>0.999999999999999</v>
      </c>
      <c r="AY3554" s="73">
        <v>80.726654681336001</v>
      </c>
      <c r="AZ3554">
        <v>103</v>
      </c>
      <c r="BA3554">
        <v>1</v>
      </c>
      <c r="BB3554">
        <v>99</v>
      </c>
      <c r="BC3554">
        <v>0.95136202765047395</v>
      </c>
      <c r="BD3554">
        <v>4</v>
      </c>
      <c r="BE3554">
        <v>4.8637972349525202E-2</v>
      </c>
      <c r="BF3554">
        <v>80.669261770519</v>
      </c>
      <c r="BG3554">
        <v>83.444048933532002</v>
      </c>
      <c r="BH3554">
        <v>80.726654681336001</v>
      </c>
      <c r="BI3554">
        <v>75.595689034287901</v>
      </c>
    </row>
    <row r="3555" spans="1:61" x14ac:dyDescent="0.25">
      <c r="A3555" s="10" t="str">
        <f>VLOOKUP(D3555,'Index-Relations'!E:F,2,FALSE)</f>
        <v>ESG</v>
      </c>
      <c r="B3555" t="s">
        <v>3450</v>
      </c>
      <c r="C3555" s="53" t="s">
        <v>2767</v>
      </c>
      <c r="D3555" s="59" t="s">
        <v>3086</v>
      </c>
      <c r="E3555" s="59" t="s">
        <v>6971</v>
      </c>
      <c r="F3555" t="s">
        <v>2626</v>
      </c>
      <c r="G3555" t="s">
        <v>2627</v>
      </c>
      <c r="H3555" t="s">
        <v>2628</v>
      </c>
      <c r="I3555" s="52">
        <v>45413</v>
      </c>
      <c r="J3555" t="s">
        <v>2457</v>
      </c>
      <c r="K3555">
        <v>103</v>
      </c>
      <c r="L3555" s="73">
        <v>80.746563729268999</v>
      </c>
      <c r="M3555">
        <v>103</v>
      </c>
      <c r="N3555">
        <v>1</v>
      </c>
      <c r="O3555" s="73">
        <v>83.548659036469004</v>
      </c>
      <c r="P3555">
        <v>103</v>
      </c>
      <c r="Q3555">
        <v>1</v>
      </c>
      <c r="R3555">
        <v>102</v>
      </c>
      <c r="S3555">
        <v>0.98814584559608898</v>
      </c>
      <c r="T3555">
        <v>36.593066601944599</v>
      </c>
      <c r="U3555">
        <v>0.84122373350775004</v>
      </c>
      <c r="V3555">
        <v>88</v>
      </c>
      <c r="W3555">
        <v>0.121877537324832</v>
      </c>
      <c r="X3555">
        <v>17</v>
      </c>
      <c r="Y3555">
        <v>103</v>
      </c>
      <c r="Z3555">
        <v>1</v>
      </c>
      <c r="AA3555">
        <v>28.6763849335473</v>
      </c>
      <c r="AB3555">
        <v>99</v>
      </c>
      <c r="AC3555">
        <v>0.97889442029304496</v>
      </c>
      <c r="AD3555">
        <v>4</v>
      </c>
      <c r="AE3555">
        <v>2.1105579706954598E-2</v>
      </c>
      <c r="AF3555">
        <v>0</v>
      </c>
      <c r="AG3555">
        <v>0</v>
      </c>
      <c r="AH3555">
        <v>1.21829037001754E-3</v>
      </c>
      <c r="AI3555">
        <v>4</v>
      </c>
      <c r="AJ3555" s="73">
        <v>75.669720816381002</v>
      </c>
      <c r="AK3555">
        <v>103</v>
      </c>
      <c r="AL3555">
        <v>1</v>
      </c>
      <c r="AM3555">
        <v>0</v>
      </c>
      <c r="AN3555">
        <v>0</v>
      </c>
      <c r="AO3555">
        <v>0</v>
      </c>
      <c r="AP3555">
        <v>0</v>
      </c>
      <c r="AQ3555">
        <v>103</v>
      </c>
      <c r="AR3555">
        <v>1</v>
      </c>
      <c r="AS3555">
        <v>0</v>
      </c>
      <c r="AT3555">
        <v>0</v>
      </c>
      <c r="AU3555">
        <v>0</v>
      </c>
      <c r="AV3555">
        <v>0</v>
      </c>
      <c r="AW3555">
        <v>103</v>
      </c>
      <c r="AX3555">
        <v>1</v>
      </c>
      <c r="AY3555" s="73">
        <v>80.786050771782996</v>
      </c>
      <c r="AZ3555">
        <v>103</v>
      </c>
      <c r="BA3555">
        <v>1</v>
      </c>
      <c r="BB3555">
        <v>99</v>
      </c>
      <c r="BC3555">
        <v>0.95040122620116596</v>
      </c>
      <c r="BD3555">
        <v>4</v>
      </c>
      <c r="BE3555">
        <v>4.9598773798833103E-2</v>
      </c>
      <c r="BF3555">
        <v>80.746563729268999</v>
      </c>
      <c r="BG3555">
        <v>83.548659036469004</v>
      </c>
      <c r="BH3555">
        <v>80.786050771782996</v>
      </c>
      <c r="BI3555">
        <v>75.669720816381002</v>
      </c>
    </row>
    <row r="3556" spans="1:61" x14ac:dyDescent="0.25">
      <c r="A3556" s="10" t="str">
        <f>VLOOKUP(D3556,'Index-Relations'!E:F,2,FALSE)</f>
        <v>ESG</v>
      </c>
      <c r="B3556" t="s">
        <v>3450</v>
      </c>
      <c r="C3556" s="53" t="s">
        <v>2768</v>
      </c>
      <c r="D3556" s="59" t="s">
        <v>3086</v>
      </c>
      <c r="E3556" s="59" t="s">
        <v>6972</v>
      </c>
      <c r="F3556" t="s">
        <v>2626</v>
      </c>
      <c r="G3556" t="s">
        <v>2627</v>
      </c>
      <c r="H3556" t="s">
        <v>2628</v>
      </c>
      <c r="I3556" s="52">
        <v>45384</v>
      </c>
      <c r="J3556" t="s">
        <v>2457</v>
      </c>
      <c r="K3556">
        <v>106</v>
      </c>
      <c r="L3556">
        <v>89.417722653824697</v>
      </c>
      <c r="M3556">
        <v>106</v>
      </c>
      <c r="N3556">
        <v>1</v>
      </c>
      <c r="O3556">
        <v>89.278739225911394</v>
      </c>
      <c r="P3556">
        <v>106</v>
      </c>
      <c r="Q3556">
        <v>1</v>
      </c>
      <c r="R3556">
        <v>105</v>
      </c>
      <c r="S3556">
        <v>0.98800022180242497</v>
      </c>
      <c r="T3556">
        <v>37.313439251270303</v>
      </c>
      <c r="U3556">
        <v>0.85183856310468897</v>
      </c>
      <c r="V3556">
        <v>88</v>
      </c>
      <c r="W3556">
        <v>0.124291347140369</v>
      </c>
      <c r="X3556">
        <v>16</v>
      </c>
      <c r="Y3556">
        <v>106</v>
      </c>
      <c r="Z3556">
        <v>0.999999999999999</v>
      </c>
      <c r="AA3556">
        <v>31.808614362437801</v>
      </c>
      <c r="AB3556">
        <v>101</v>
      </c>
      <c r="AC3556">
        <v>0.97032559742772695</v>
      </c>
      <c r="AD3556">
        <v>5</v>
      </c>
      <c r="AE3556">
        <v>2.9674402572272499E-2</v>
      </c>
      <c r="AF3556">
        <v>0</v>
      </c>
      <c r="AG3556">
        <v>3.6775999999999998E-16</v>
      </c>
      <c r="AH3556">
        <v>1.2226507948296501E-3</v>
      </c>
      <c r="AI3556">
        <v>4</v>
      </c>
      <c r="AJ3556">
        <v>87.011936142344894</v>
      </c>
      <c r="AK3556">
        <v>106</v>
      </c>
      <c r="AL3556">
        <v>1</v>
      </c>
      <c r="AM3556">
        <v>0</v>
      </c>
      <c r="AN3556">
        <v>0</v>
      </c>
      <c r="AO3556">
        <v>0</v>
      </c>
      <c r="AP3556">
        <v>0</v>
      </c>
      <c r="AQ3556">
        <v>106</v>
      </c>
      <c r="AR3556">
        <v>1</v>
      </c>
      <c r="AS3556">
        <v>0</v>
      </c>
      <c r="AT3556">
        <v>0</v>
      </c>
      <c r="AU3556">
        <v>0</v>
      </c>
      <c r="AV3556">
        <v>0</v>
      </c>
      <c r="AW3556">
        <v>106</v>
      </c>
      <c r="AX3556">
        <v>1</v>
      </c>
      <c r="AY3556">
        <v>89.355061440343405</v>
      </c>
      <c r="AZ3556">
        <v>106</v>
      </c>
      <c r="BA3556">
        <v>1</v>
      </c>
      <c r="BB3556">
        <v>101</v>
      </c>
      <c r="BC3556">
        <v>0.94646708306300698</v>
      </c>
      <c r="BD3556">
        <v>5</v>
      </c>
      <c r="BE3556">
        <v>5.3532916936991998E-2</v>
      </c>
      <c r="BF3556">
        <v>84.270425795116907</v>
      </c>
      <c r="BG3556">
        <v>85.000648821553</v>
      </c>
      <c r="BH3556">
        <v>84.376037218416997</v>
      </c>
      <c r="BI3556">
        <v>79.659211378134898</v>
      </c>
    </row>
    <row r="3557" spans="1:61" x14ac:dyDescent="0.25">
      <c r="A3557" s="10" t="str">
        <f>VLOOKUP(D3557,'Index-Relations'!E:F,2,FALSE)</f>
        <v>ESG</v>
      </c>
      <c r="B3557" t="s">
        <v>3450</v>
      </c>
      <c r="C3557" s="53" t="s">
        <v>2769</v>
      </c>
      <c r="D3557" s="59" t="s">
        <v>3086</v>
      </c>
      <c r="E3557" s="59" t="s">
        <v>6973</v>
      </c>
      <c r="F3557" t="s">
        <v>2626</v>
      </c>
      <c r="G3557" t="s">
        <v>2627</v>
      </c>
      <c r="H3557" t="s">
        <v>2628</v>
      </c>
      <c r="I3557" s="52">
        <v>45352</v>
      </c>
      <c r="J3557" t="s">
        <v>2457</v>
      </c>
      <c r="K3557">
        <v>105</v>
      </c>
      <c r="L3557">
        <v>89.495421120962703</v>
      </c>
      <c r="M3557">
        <v>105</v>
      </c>
      <c r="N3557">
        <v>1</v>
      </c>
      <c r="O3557">
        <v>89.183480745140997</v>
      </c>
      <c r="P3557">
        <v>105</v>
      </c>
      <c r="Q3557">
        <v>1</v>
      </c>
      <c r="R3557">
        <v>104</v>
      </c>
      <c r="S3557">
        <v>0.98868530981802205</v>
      </c>
      <c r="T3557">
        <v>37.303016534450499</v>
      </c>
      <c r="U3557">
        <v>0.83614957604672302</v>
      </c>
      <c r="V3557">
        <v>86</v>
      </c>
      <c r="W3557">
        <v>0.119818361371442</v>
      </c>
      <c r="X3557">
        <v>16</v>
      </c>
      <c r="Y3557">
        <v>105</v>
      </c>
      <c r="Z3557">
        <v>0.999999999999999</v>
      </c>
      <c r="AA3557">
        <v>31.810399328594698</v>
      </c>
      <c r="AB3557">
        <v>101</v>
      </c>
      <c r="AC3557">
        <v>0.97305143720095999</v>
      </c>
      <c r="AD3557">
        <v>4</v>
      </c>
      <c r="AE3557">
        <v>2.6948562799039202E-2</v>
      </c>
      <c r="AF3557">
        <v>0</v>
      </c>
      <c r="AG3557">
        <v>6.94E-18</v>
      </c>
      <c r="AH3557">
        <v>4.4764109714337698E-4</v>
      </c>
      <c r="AI3557">
        <v>3</v>
      </c>
      <c r="AJ3557">
        <v>87.197591388586204</v>
      </c>
      <c r="AK3557">
        <v>105</v>
      </c>
      <c r="AL3557">
        <v>1</v>
      </c>
      <c r="AM3557">
        <v>0</v>
      </c>
      <c r="AN3557">
        <v>0</v>
      </c>
      <c r="AO3557">
        <v>0</v>
      </c>
      <c r="AP3557">
        <v>0</v>
      </c>
      <c r="AQ3557">
        <v>105</v>
      </c>
      <c r="AR3557">
        <v>1</v>
      </c>
      <c r="AS3557">
        <v>0</v>
      </c>
      <c r="AT3557">
        <v>0</v>
      </c>
      <c r="AU3557">
        <v>0</v>
      </c>
      <c r="AV3557">
        <v>0</v>
      </c>
      <c r="AW3557">
        <v>105</v>
      </c>
      <c r="AX3557">
        <v>1</v>
      </c>
      <c r="AY3557">
        <v>89.4719421079905</v>
      </c>
      <c r="AZ3557">
        <v>105</v>
      </c>
      <c r="BA3557">
        <v>1</v>
      </c>
      <c r="BB3557">
        <v>100</v>
      </c>
      <c r="BC3557">
        <v>0.94634334430984501</v>
      </c>
      <c r="BD3557">
        <v>5</v>
      </c>
      <c r="BE3557">
        <v>5.3656655690154903E-2</v>
      </c>
      <c r="BF3557">
        <v>84.368273415156906</v>
      </c>
      <c r="BG3557">
        <v>84.924172979868004</v>
      </c>
      <c r="BH3557">
        <v>84.521169198583905</v>
      </c>
      <c r="BI3557">
        <v>79.917332153838004</v>
      </c>
    </row>
    <row r="3558" spans="1:61" x14ac:dyDescent="0.25">
      <c r="A3558" s="10" t="str">
        <f>VLOOKUP(D3558,'Index-Relations'!E:F,2,FALSE)</f>
        <v>ESG</v>
      </c>
      <c r="B3558" t="s">
        <v>3450</v>
      </c>
      <c r="C3558" s="53" t="s">
        <v>2770</v>
      </c>
      <c r="D3558" s="59" t="s">
        <v>3086</v>
      </c>
      <c r="E3558" s="59" t="s">
        <v>6974</v>
      </c>
      <c r="F3558" t="s">
        <v>2626</v>
      </c>
      <c r="G3558" t="s">
        <v>2627</v>
      </c>
      <c r="H3558" t="s">
        <v>2628</v>
      </c>
      <c r="I3558" s="52">
        <v>45323</v>
      </c>
      <c r="J3558" t="s">
        <v>2457</v>
      </c>
      <c r="K3558">
        <v>105</v>
      </c>
      <c r="L3558">
        <v>89.444162534050406</v>
      </c>
      <c r="M3558">
        <v>105</v>
      </c>
      <c r="N3558">
        <v>1</v>
      </c>
      <c r="O3558">
        <v>89.067660318055701</v>
      </c>
      <c r="P3558">
        <v>105</v>
      </c>
      <c r="Q3558">
        <v>1</v>
      </c>
      <c r="R3558">
        <v>104</v>
      </c>
      <c r="S3558">
        <v>0.98834171415053695</v>
      </c>
      <c r="T3558">
        <v>37.574392963929597</v>
      </c>
      <c r="U3558">
        <v>0.82984207411243305</v>
      </c>
      <c r="V3558">
        <v>86</v>
      </c>
      <c r="W3558">
        <v>0.119138731641138</v>
      </c>
      <c r="X3558">
        <v>15</v>
      </c>
      <c r="Y3558">
        <v>105</v>
      </c>
      <c r="Z3558">
        <v>1</v>
      </c>
      <c r="AA3558">
        <v>30.605971586558301</v>
      </c>
      <c r="AB3558">
        <v>102</v>
      </c>
      <c r="AC3558">
        <v>0.97463093116449795</v>
      </c>
      <c r="AD3558">
        <v>3</v>
      </c>
      <c r="AE3558">
        <v>2.53690688355021E-2</v>
      </c>
      <c r="AF3558">
        <v>0</v>
      </c>
      <c r="AG3558">
        <v>0</v>
      </c>
      <c r="AH3558">
        <v>4.7737356587890597E-4</v>
      </c>
      <c r="AI3558">
        <v>3</v>
      </c>
      <c r="AJ3558">
        <v>86.813069711619207</v>
      </c>
      <c r="AK3558">
        <v>105</v>
      </c>
      <c r="AL3558">
        <v>1</v>
      </c>
      <c r="AM3558">
        <v>0</v>
      </c>
      <c r="AN3558">
        <v>0</v>
      </c>
      <c r="AO3558">
        <v>0</v>
      </c>
      <c r="AP3558">
        <v>0</v>
      </c>
      <c r="AQ3558">
        <v>105</v>
      </c>
      <c r="AR3558">
        <v>1</v>
      </c>
      <c r="AS3558">
        <v>0</v>
      </c>
      <c r="AT3558">
        <v>0</v>
      </c>
      <c r="AU3558">
        <v>0</v>
      </c>
      <c r="AV3558">
        <v>0</v>
      </c>
      <c r="AW3558">
        <v>105</v>
      </c>
      <c r="AX3558">
        <v>1</v>
      </c>
      <c r="AY3558">
        <v>89.559029710235805</v>
      </c>
      <c r="AZ3558">
        <v>105</v>
      </c>
      <c r="BA3558">
        <v>1</v>
      </c>
      <c r="BB3558">
        <v>100</v>
      </c>
      <c r="BC3558">
        <v>0.94186943427016101</v>
      </c>
      <c r="BD3558">
        <v>5</v>
      </c>
      <c r="BE3558">
        <v>5.8130565729838102E-2</v>
      </c>
      <c r="BF3558">
        <v>84.213937655313998</v>
      </c>
      <c r="BG3558">
        <v>84.893120044311999</v>
      </c>
      <c r="BH3558">
        <v>84.383747298315996</v>
      </c>
      <c r="BI3558">
        <v>79.667966826135995</v>
      </c>
    </row>
    <row r="3559" spans="1:61" x14ac:dyDescent="0.25">
      <c r="A3559" s="10" t="str">
        <f>VLOOKUP(D3559,'Index-Relations'!E:F,2,FALSE)</f>
        <v>ESG</v>
      </c>
      <c r="B3559" t="s">
        <v>3450</v>
      </c>
      <c r="C3559" s="53" t="s">
        <v>3350</v>
      </c>
      <c r="D3559" s="59" t="s">
        <v>2879</v>
      </c>
      <c r="E3559" s="59" t="s">
        <v>6975</v>
      </c>
      <c r="F3559" t="s">
        <v>1457</v>
      </c>
      <c r="G3559" t="s">
        <v>2708</v>
      </c>
      <c r="H3559" t="s">
        <v>1458</v>
      </c>
      <c r="I3559" s="52">
        <v>45505</v>
      </c>
      <c r="J3559" t="s">
        <v>2457</v>
      </c>
      <c r="K3559">
        <v>348</v>
      </c>
      <c r="L3559" s="73">
        <v>76.319581552637004</v>
      </c>
      <c r="M3559">
        <v>346</v>
      </c>
      <c r="N3559">
        <v>0.99752211725699902</v>
      </c>
      <c r="O3559" s="73">
        <v>80.510387832822005</v>
      </c>
      <c r="P3559">
        <v>346</v>
      </c>
      <c r="Q3559">
        <v>0.99752211725699902</v>
      </c>
      <c r="R3559">
        <v>341</v>
      </c>
      <c r="S3559">
        <v>0.98441127081529001</v>
      </c>
      <c r="T3559">
        <v>34.446137478063797</v>
      </c>
      <c r="U3559">
        <v>0.69487555299044901</v>
      </c>
      <c r="V3559">
        <v>231</v>
      </c>
      <c r="W3559">
        <v>7.0719465354315794E-2</v>
      </c>
      <c r="X3559">
        <v>37</v>
      </c>
      <c r="Y3559">
        <v>346</v>
      </c>
      <c r="Z3559">
        <v>0.99752211725699902</v>
      </c>
      <c r="AA3559">
        <v>41.661189683942197</v>
      </c>
      <c r="AB3559">
        <v>325</v>
      </c>
      <c r="AC3559">
        <v>0.94205886205951805</v>
      </c>
      <c r="AD3559">
        <v>21</v>
      </c>
      <c r="AE3559">
        <v>5.5463255197480403E-2</v>
      </c>
      <c r="AF3559">
        <v>2</v>
      </c>
      <c r="AG3559">
        <v>2.4778827430013799E-3</v>
      </c>
      <c r="AH3559">
        <v>6.37617999367003E-3</v>
      </c>
      <c r="AI3559">
        <v>22</v>
      </c>
      <c r="AJ3559" s="73">
        <v>72.217280480484007</v>
      </c>
      <c r="AK3559">
        <v>346</v>
      </c>
      <c r="AL3559">
        <v>0.99752211725699902</v>
      </c>
      <c r="AM3559">
        <v>1.4504987046658599E-2</v>
      </c>
      <c r="AN3559">
        <v>4</v>
      </c>
      <c r="AO3559">
        <v>0</v>
      </c>
      <c r="AP3559">
        <v>0</v>
      </c>
      <c r="AQ3559">
        <v>348</v>
      </c>
      <c r="AR3559">
        <v>1</v>
      </c>
      <c r="AS3559">
        <v>3.1250886697673098E-2</v>
      </c>
      <c r="AT3559">
        <v>7</v>
      </c>
      <c r="AU3559">
        <v>9.82482600409087E-3</v>
      </c>
      <c r="AV3559">
        <v>2</v>
      </c>
      <c r="AW3559">
        <v>348</v>
      </c>
      <c r="AX3559">
        <v>1</v>
      </c>
      <c r="AY3559" s="73">
        <v>74.736011179611907</v>
      </c>
      <c r="AZ3559">
        <v>346</v>
      </c>
      <c r="BA3559">
        <v>0.99752211725699902</v>
      </c>
      <c r="BB3559">
        <v>337</v>
      </c>
      <c r="BC3559">
        <v>0.95647299338854297</v>
      </c>
      <c r="BD3559">
        <v>11</v>
      </c>
      <c r="BE3559">
        <v>4.3527006611456601E-2</v>
      </c>
      <c r="BF3559">
        <v>76.319581552637004</v>
      </c>
      <c r="BG3559">
        <v>80.510387832822005</v>
      </c>
      <c r="BH3559">
        <v>74.736011179611907</v>
      </c>
      <c r="BI3559">
        <v>72.217280480484007</v>
      </c>
    </row>
    <row r="3560" spans="1:61" x14ac:dyDescent="0.25">
      <c r="A3560" s="10" t="str">
        <f>VLOOKUP(D3560,'Index-Relations'!E:F,2,FALSE)</f>
        <v>ESG</v>
      </c>
      <c r="B3560" t="s">
        <v>3450</v>
      </c>
      <c r="C3560" s="53" t="s">
        <v>2765</v>
      </c>
      <c r="D3560" s="59" t="s">
        <v>2879</v>
      </c>
      <c r="E3560" s="59" t="s">
        <v>6976</v>
      </c>
      <c r="F3560" t="s">
        <v>1457</v>
      </c>
      <c r="G3560" t="s">
        <v>2708</v>
      </c>
      <c r="H3560" t="s">
        <v>1458</v>
      </c>
      <c r="I3560" s="52">
        <v>45474</v>
      </c>
      <c r="J3560" t="s">
        <v>2457</v>
      </c>
      <c r="K3560">
        <v>349</v>
      </c>
      <c r="L3560" s="73">
        <v>77.294758274773002</v>
      </c>
      <c r="M3560">
        <v>347</v>
      </c>
      <c r="N3560">
        <v>0.99777006414743097</v>
      </c>
      <c r="O3560" s="73">
        <v>80.555233002422895</v>
      </c>
      <c r="P3560">
        <v>347</v>
      </c>
      <c r="Q3560">
        <v>0.99777006414743097</v>
      </c>
      <c r="R3560">
        <v>342</v>
      </c>
      <c r="S3560">
        <v>0.98484213278657096</v>
      </c>
      <c r="T3560">
        <v>34.331673823752602</v>
      </c>
      <c r="U3560">
        <v>0.70162850288610901</v>
      </c>
      <c r="V3560">
        <v>230</v>
      </c>
      <c r="W3560">
        <v>7.1282770684301E-2</v>
      </c>
      <c r="X3560">
        <v>36</v>
      </c>
      <c r="Y3560">
        <v>346</v>
      </c>
      <c r="Z3560">
        <v>0.99488320869558</v>
      </c>
      <c r="AA3560">
        <v>43.334473993103103</v>
      </c>
      <c r="AB3560">
        <v>324</v>
      </c>
      <c r="AC3560">
        <v>0.93335342558791101</v>
      </c>
      <c r="AD3560">
        <v>22</v>
      </c>
      <c r="AE3560">
        <v>6.1529783107669302E-2</v>
      </c>
      <c r="AF3560">
        <v>3</v>
      </c>
      <c r="AG3560">
        <v>5.1167913044193698E-3</v>
      </c>
      <c r="AH3560">
        <v>6.3088467375604198E-3</v>
      </c>
      <c r="AI3560">
        <v>22</v>
      </c>
      <c r="AJ3560" s="73">
        <v>72.980662793934897</v>
      </c>
      <c r="AK3560">
        <v>347</v>
      </c>
      <c r="AL3560">
        <v>0.99777006414743097</v>
      </c>
      <c r="AM3560">
        <v>1.4298236572182E-2</v>
      </c>
      <c r="AN3560">
        <v>4</v>
      </c>
      <c r="AO3560">
        <v>0</v>
      </c>
      <c r="AP3560">
        <v>0</v>
      </c>
      <c r="AQ3560">
        <v>349</v>
      </c>
      <c r="AR3560">
        <v>1</v>
      </c>
      <c r="AS3560">
        <v>3.0616823411193799E-2</v>
      </c>
      <c r="AT3560">
        <v>7</v>
      </c>
      <c r="AU3560">
        <v>8.8867376093129096E-3</v>
      </c>
      <c r="AV3560">
        <v>2</v>
      </c>
      <c r="AW3560">
        <v>349</v>
      </c>
      <c r="AX3560">
        <v>1</v>
      </c>
      <c r="AY3560" s="73">
        <v>76.298975696672997</v>
      </c>
      <c r="AZ3560">
        <v>347</v>
      </c>
      <c r="BA3560">
        <v>0.99777006414743097</v>
      </c>
      <c r="BB3560">
        <v>338</v>
      </c>
      <c r="BC3560">
        <v>0.95730705308488395</v>
      </c>
      <c r="BD3560">
        <v>11</v>
      </c>
      <c r="BE3560">
        <v>4.2692946915115798E-2</v>
      </c>
      <c r="BF3560">
        <v>77.294758274773002</v>
      </c>
      <c r="BG3560">
        <v>80.555233002422895</v>
      </c>
      <c r="BH3560">
        <v>76.298975696672997</v>
      </c>
      <c r="BI3560">
        <v>72.980662793934897</v>
      </c>
    </row>
    <row r="3561" spans="1:61" x14ac:dyDescent="0.25">
      <c r="A3561" s="10" t="str">
        <f>VLOOKUP(D3561,'Index-Relations'!E:F,2,FALSE)</f>
        <v>ESG</v>
      </c>
      <c r="B3561" t="s">
        <v>3450</v>
      </c>
      <c r="C3561" s="53" t="s">
        <v>2766</v>
      </c>
      <c r="D3561" s="59" t="s">
        <v>2879</v>
      </c>
      <c r="E3561" s="59" t="s">
        <v>6977</v>
      </c>
      <c r="F3561" t="s">
        <v>1457</v>
      </c>
      <c r="G3561" t="s">
        <v>2708</v>
      </c>
      <c r="H3561" t="s">
        <v>1458</v>
      </c>
      <c r="I3561" s="52">
        <v>45446</v>
      </c>
      <c r="J3561" t="s">
        <v>2457</v>
      </c>
      <c r="K3561">
        <v>347</v>
      </c>
      <c r="L3561" s="73">
        <v>77.587656020294006</v>
      </c>
      <c r="M3561">
        <v>345</v>
      </c>
      <c r="N3561">
        <v>0.99779627154329698</v>
      </c>
      <c r="O3561" s="73">
        <v>80.586040363018995</v>
      </c>
      <c r="P3561">
        <v>345</v>
      </c>
      <c r="Q3561">
        <v>0.99779627154329698</v>
      </c>
      <c r="R3561">
        <v>340</v>
      </c>
      <c r="S3561">
        <v>0.98469870971908402</v>
      </c>
      <c r="T3561">
        <v>34.726630600463302</v>
      </c>
      <c r="U3561">
        <v>0.70969640330489603</v>
      </c>
      <c r="V3561">
        <v>227</v>
      </c>
      <c r="W3561">
        <v>7.3405654942079707E-2</v>
      </c>
      <c r="X3561">
        <v>36</v>
      </c>
      <c r="Y3561">
        <v>344</v>
      </c>
      <c r="Z3561">
        <v>0.99495396835537397</v>
      </c>
      <c r="AA3561">
        <v>46.135893218827</v>
      </c>
      <c r="AB3561">
        <v>324</v>
      </c>
      <c r="AC3561">
        <v>0.95369507216163296</v>
      </c>
      <c r="AD3561">
        <v>20</v>
      </c>
      <c r="AE3561">
        <v>4.12588961937417E-2</v>
      </c>
      <c r="AF3561">
        <v>3</v>
      </c>
      <c r="AG3561">
        <v>5.0460316446251001E-3</v>
      </c>
      <c r="AH3561">
        <v>6.4814298307299296E-3</v>
      </c>
      <c r="AI3561">
        <v>22</v>
      </c>
      <c r="AJ3561" s="73">
        <v>73.041297964567903</v>
      </c>
      <c r="AK3561">
        <v>345</v>
      </c>
      <c r="AL3561">
        <v>0.99779627154329698</v>
      </c>
      <c r="AM3561">
        <v>9.8940621943066995E-3</v>
      </c>
      <c r="AN3561">
        <v>3</v>
      </c>
      <c r="AO3561">
        <v>0</v>
      </c>
      <c r="AP3561">
        <v>0</v>
      </c>
      <c r="AQ3561">
        <v>347</v>
      </c>
      <c r="AR3561">
        <v>0.999999999999999</v>
      </c>
      <c r="AS3561">
        <v>3.31690621448208E-2</v>
      </c>
      <c r="AT3561">
        <v>7</v>
      </c>
      <c r="AU3561">
        <v>8.8584978889240801E-3</v>
      </c>
      <c r="AV3561">
        <v>2</v>
      </c>
      <c r="AW3561">
        <v>347</v>
      </c>
      <c r="AX3561">
        <v>1</v>
      </c>
      <c r="AY3561" s="73">
        <v>76.953096656222897</v>
      </c>
      <c r="AZ3561">
        <v>345</v>
      </c>
      <c r="BA3561">
        <v>0.99779627154329698</v>
      </c>
      <c r="BB3561">
        <v>336</v>
      </c>
      <c r="BC3561">
        <v>0.95664391043656805</v>
      </c>
      <c r="BD3561">
        <v>11</v>
      </c>
      <c r="BE3561">
        <v>4.33560895634316E-2</v>
      </c>
      <c r="BF3561">
        <v>77.587656020294006</v>
      </c>
      <c r="BG3561">
        <v>80.586040363018995</v>
      </c>
      <c r="BH3561">
        <v>76.953096656222897</v>
      </c>
      <c r="BI3561">
        <v>73.041297964567903</v>
      </c>
    </row>
    <row r="3562" spans="1:61" x14ac:dyDescent="0.25">
      <c r="A3562" s="10" t="str">
        <f>VLOOKUP(D3562,'Index-Relations'!E:F,2,FALSE)</f>
        <v>ESG</v>
      </c>
      <c r="B3562" t="s">
        <v>3450</v>
      </c>
      <c r="C3562" s="53" t="s">
        <v>2767</v>
      </c>
      <c r="D3562" s="59" t="s">
        <v>2879</v>
      </c>
      <c r="E3562" s="59" t="s">
        <v>6978</v>
      </c>
      <c r="F3562" t="s">
        <v>1457</v>
      </c>
      <c r="G3562" t="s">
        <v>2708</v>
      </c>
      <c r="H3562" t="s">
        <v>1458</v>
      </c>
      <c r="I3562" s="52">
        <v>45413</v>
      </c>
      <c r="J3562" t="s">
        <v>2457</v>
      </c>
      <c r="K3562">
        <v>349</v>
      </c>
      <c r="L3562" s="73">
        <v>77.639580017279002</v>
      </c>
      <c r="M3562">
        <v>345</v>
      </c>
      <c r="N3562">
        <v>0.99775892324859405</v>
      </c>
      <c r="O3562" s="73">
        <v>80.592385722789899</v>
      </c>
      <c r="P3562">
        <v>345</v>
      </c>
      <c r="Q3562">
        <v>0.99775892324859405</v>
      </c>
      <c r="R3562">
        <v>340</v>
      </c>
      <c r="S3562">
        <v>0.98472113471491396</v>
      </c>
      <c r="T3562">
        <v>34.780567276421998</v>
      </c>
      <c r="U3562">
        <v>0.70044219063352597</v>
      </c>
      <c r="V3562">
        <v>226</v>
      </c>
      <c r="W3562">
        <v>7.1760825452344398E-2</v>
      </c>
      <c r="X3562">
        <v>36</v>
      </c>
      <c r="Y3562">
        <v>344</v>
      </c>
      <c r="Z3562">
        <v>0.99503261504945195</v>
      </c>
      <c r="AA3562">
        <v>48.662334294678701</v>
      </c>
      <c r="AB3562">
        <v>324</v>
      </c>
      <c r="AC3562">
        <v>0.95298541730268105</v>
      </c>
      <c r="AD3562">
        <v>20</v>
      </c>
      <c r="AE3562">
        <v>4.2047197746769897E-2</v>
      </c>
      <c r="AF3562">
        <v>5</v>
      </c>
      <c r="AG3562">
        <v>4.9673849505487396E-3</v>
      </c>
      <c r="AH3562">
        <v>6.3071940257468798E-3</v>
      </c>
      <c r="AI3562">
        <v>22</v>
      </c>
      <c r="AJ3562" s="73">
        <v>73.135880017890997</v>
      </c>
      <c r="AK3562">
        <v>345</v>
      </c>
      <c r="AL3562">
        <v>0.99775892324859405</v>
      </c>
      <c r="AM3562">
        <v>1.00321591916395E-2</v>
      </c>
      <c r="AN3562">
        <v>3</v>
      </c>
      <c r="AO3562">
        <v>0</v>
      </c>
      <c r="AP3562">
        <v>0</v>
      </c>
      <c r="AQ3562">
        <v>347</v>
      </c>
      <c r="AR3562">
        <v>0.99994952423131001</v>
      </c>
      <c r="AS3562">
        <v>3.2806414774455797E-2</v>
      </c>
      <c r="AT3562">
        <v>7</v>
      </c>
      <c r="AU3562">
        <v>8.8005645409658592E-3</v>
      </c>
      <c r="AV3562">
        <v>2</v>
      </c>
      <c r="AW3562">
        <v>347</v>
      </c>
      <c r="AX3562">
        <v>0.99994952423131001</v>
      </c>
      <c r="AY3562" s="73">
        <v>76.998393469003901</v>
      </c>
      <c r="AZ3562">
        <v>345</v>
      </c>
      <c r="BA3562">
        <v>0.99775892324859405</v>
      </c>
      <c r="BB3562">
        <v>334</v>
      </c>
      <c r="BC3562">
        <v>0.95242086031639595</v>
      </c>
      <c r="BD3562">
        <v>13</v>
      </c>
      <c r="BE3562">
        <v>4.7528663914914303E-2</v>
      </c>
      <c r="BF3562">
        <v>77.639580017279002</v>
      </c>
      <c r="BG3562">
        <v>80.592385722789899</v>
      </c>
      <c r="BH3562">
        <v>76.998393469003901</v>
      </c>
      <c r="BI3562">
        <v>73.135880017890997</v>
      </c>
    </row>
    <row r="3563" spans="1:61" x14ac:dyDescent="0.25">
      <c r="A3563" s="10" t="str">
        <f>VLOOKUP(D3563,'Index-Relations'!E:F,2,FALSE)</f>
        <v>ESG</v>
      </c>
      <c r="B3563" t="s">
        <v>3450</v>
      </c>
      <c r="C3563" s="53" t="s">
        <v>2768</v>
      </c>
      <c r="D3563" s="59" t="s">
        <v>2879</v>
      </c>
      <c r="E3563" s="59" t="s">
        <v>6979</v>
      </c>
      <c r="F3563" t="s">
        <v>1457</v>
      </c>
      <c r="G3563" t="s">
        <v>2708</v>
      </c>
      <c r="H3563" t="s">
        <v>1458</v>
      </c>
      <c r="I3563" s="52">
        <v>45384</v>
      </c>
      <c r="J3563" t="s">
        <v>2457</v>
      </c>
      <c r="K3563">
        <v>347</v>
      </c>
      <c r="L3563">
        <v>83.828263334374498</v>
      </c>
      <c r="M3563">
        <v>345</v>
      </c>
      <c r="N3563">
        <v>0.998025361252452</v>
      </c>
      <c r="O3563">
        <v>85.495261762919995</v>
      </c>
      <c r="P3563">
        <v>345</v>
      </c>
      <c r="Q3563">
        <v>0.998025361252452</v>
      </c>
      <c r="R3563">
        <v>340</v>
      </c>
      <c r="S3563">
        <v>0.98574066687111395</v>
      </c>
      <c r="T3563">
        <v>34.644238278924497</v>
      </c>
      <c r="U3563">
        <v>0.70048362844294898</v>
      </c>
      <c r="V3563">
        <v>226</v>
      </c>
      <c r="W3563">
        <v>7.2617238905556505E-2</v>
      </c>
      <c r="X3563">
        <v>36</v>
      </c>
      <c r="Y3563">
        <v>344</v>
      </c>
      <c r="Z3563">
        <v>0.99540948178991695</v>
      </c>
      <c r="AA3563">
        <v>47.391627077723101</v>
      </c>
      <c r="AB3563">
        <v>324</v>
      </c>
      <c r="AC3563">
        <v>0.95256153794536902</v>
      </c>
      <c r="AD3563">
        <v>20</v>
      </c>
      <c r="AE3563">
        <v>4.2847943844547598E-2</v>
      </c>
      <c r="AF3563">
        <v>3</v>
      </c>
      <c r="AG3563">
        <v>4.5905182100826301E-3</v>
      </c>
      <c r="AH3563">
        <v>6.2985292683731698E-3</v>
      </c>
      <c r="AI3563">
        <v>22</v>
      </c>
      <c r="AJ3563">
        <v>80.332149465492293</v>
      </c>
      <c r="AK3563">
        <v>345</v>
      </c>
      <c r="AL3563">
        <v>0.998025361252452</v>
      </c>
      <c r="AM3563">
        <v>9.5856218068985401E-3</v>
      </c>
      <c r="AN3563">
        <v>3</v>
      </c>
      <c r="AO3563">
        <v>0</v>
      </c>
      <c r="AP3563">
        <v>0</v>
      </c>
      <c r="AQ3563">
        <v>347</v>
      </c>
      <c r="AR3563">
        <v>1</v>
      </c>
      <c r="AS3563">
        <v>3.3678837028895202E-2</v>
      </c>
      <c r="AT3563">
        <v>7</v>
      </c>
      <c r="AU3563">
        <v>8.6950922550339503E-3</v>
      </c>
      <c r="AV3563">
        <v>2</v>
      </c>
      <c r="AW3563">
        <v>347</v>
      </c>
      <c r="AX3563">
        <v>0.999999999999999</v>
      </c>
      <c r="AY3563">
        <v>83.327719832349302</v>
      </c>
      <c r="AZ3563">
        <v>345</v>
      </c>
      <c r="BA3563">
        <v>0.998025361252452</v>
      </c>
      <c r="BB3563">
        <v>334</v>
      </c>
      <c r="BC3563">
        <v>0.95398472460926698</v>
      </c>
      <c r="BD3563">
        <v>13</v>
      </c>
      <c r="BE3563">
        <v>4.60152753907326E-2</v>
      </c>
      <c r="BF3563">
        <v>77.770029905127998</v>
      </c>
      <c r="BG3563">
        <v>80.596743799961999</v>
      </c>
      <c r="BH3563">
        <v>77.260490770703996</v>
      </c>
      <c r="BI3563">
        <v>73.177477147985996</v>
      </c>
    </row>
    <row r="3564" spans="1:61" x14ac:dyDescent="0.25">
      <c r="A3564" s="10" t="str">
        <f>VLOOKUP(D3564,'Index-Relations'!E:F,2,FALSE)</f>
        <v>ESG</v>
      </c>
      <c r="B3564" t="s">
        <v>3450</v>
      </c>
      <c r="C3564" s="53" t="s">
        <v>2769</v>
      </c>
      <c r="D3564" s="59" t="s">
        <v>2879</v>
      </c>
      <c r="E3564" s="59" t="s">
        <v>6980</v>
      </c>
      <c r="F3564" t="s">
        <v>1457</v>
      </c>
      <c r="G3564" t="s">
        <v>2708</v>
      </c>
      <c r="H3564" t="s">
        <v>1458</v>
      </c>
      <c r="I3564" s="52">
        <v>45352</v>
      </c>
      <c r="J3564" t="s">
        <v>2457</v>
      </c>
      <c r="K3564">
        <v>349</v>
      </c>
      <c r="L3564">
        <v>84.452175742810894</v>
      </c>
      <c r="M3564">
        <v>347</v>
      </c>
      <c r="N3564">
        <v>0.99797327608365105</v>
      </c>
      <c r="O3564">
        <v>85.487922644219296</v>
      </c>
      <c r="P3564">
        <v>347</v>
      </c>
      <c r="Q3564">
        <v>0.99797327608365105</v>
      </c>
      <c r="R3564">
        <v>342</v>
      </c>
      <c r="S3564">
        <v>0.98629529500901703</v>
      </c>
      <c r="T3564">
        <v>34.770351870784303</v>
      </c>
      <c r="U3564">
        <v>0.68221159744600801</v>
      </c>
      <c r="V3564">
        <v>225</v>
      </c>
      <c r="W3564">
        <v>6.8714215758430605E-2</v>
      </c>
      <c r="X3564">
        <v>33</v>
      </c>
      <c r="Y3564">
        <v>346</v>
      </c>
      <c r="Z3564">
        <v>0.99530150226123404</v>
      </c>
      <c r="AA3564">
        <v>49.641881377493597</v>
      </c>
      <c r="AB3564">
        <v>325</v>
      </c>
      <c r="AC3564">
        <v>0.94960786075607095</v>
      </c>
      <c r="AD3564">
        <v>21</v>
      </c>
      <c r="AE3564">
        <v>4.5693641505164001E-2</v>
      </c>
      <c r="AF3564">
        <v>3</v>
      </c>
      <c r="AG3564">
        <v>4.6984977387649601E-3</v>
      </c>
      <c r="AH3564">
        <v>2.39568831043028E-3</v>
      </c>
      <c r="AI3564">
        <v>16</v>
      </c>
      <c r="AJ3564">
        <v>81.187157249568898</v>
      </c>
      <c r="AK3564">
        <v>347</v>
      </c>
      <c r="AL3564">
        <v>0.99797327608365105</v>
      </c>
      <c r="AM3564">
        <v>9.5247612642943603E-3</v>
      </c>
      <c r="AN3564">
        <v>4</v>
      </c>
      <c r="AO3564">
        <v>0</v>
      </c>
      <c r="AP3564">
        <v>0</v>
      </c>
      <c r="AQ3564">
        <v>349</v>
      </c>
      <c r="AR3564">
        <v>1</v>
      </c>
      <c r="AS3564">
        <v>3.0016665013861198E-2</v>
      </c>
      <c r="AT3564">
        <v>6</v>
      </c>
      <c r="AU3564">
        <v>8.7086904253848001E-3</v>
      </c>
      <c r="AV3564">
        <v>2</v>
      </c>
      <c r="AW3564">
        <v>349</v>
      </c>
      <c r="AX3564">
        <v>0.999999999999999</v>
      </c>
      <c r="AY3564">
        <v>84.081499757139099</v>
      </c>
      <c r="AZ3564">
        <v>347</v>
      </c>
      <c r="BA3564">
        <v>0.99797327608365105</v>
      </c>
      <c r="BB3564">
        <v>336</v>
      </c>
      <c r="BC3564">
        <v>0.95468662352868605</v>
      </c>
      <c r="BD3564">
        <v>13</v>
      </c>
      <c r="BE3564">
        <v>4.5313376471313602E-2</v>
      </c>
      <c r="BF3564">
        <v>78.645198790679999</v>
      </c>
      <c r="BG3564">
        <v>80.615774824453894</v>
      </c>
      <c r="BH3564">
        <v>78.242487188223905</v>
      </c>
      <c r="BI3564">
        <v>74.251388029498003</v>
      </c>
    </row>
    <row r="3565" spans="1:61" x14ac:dyDescent="0.25">
      <c r="A3565" s="10" t="str">
        <f>VLOOKUP(D3565,'Index-Relations'!E:F,2,FALSE)</f>
        <v>ESG</v>
      </c>
      <c r="B3565" t="s">
        <v>3450</v>
      </c>
      <c r="C3565" s="53" t="s">
        <v>2770</v>
      </c>
      <c r="D3565" s="59" t="s">
        <v>2879</v>
      </c>
      <c r="E3565" s="59" t="s">
        <v>6981</v>
      </c>
      <c r="F3565" t="s">
        <v>1457</v>
      </c>
      <c r="G3565" t="s">
        <v>2708</v>
      </c>
      <c r="H3565" t="s">
        <v>1458</v>
      </c>
      <c r="I3565" s="52">
        <v>45323</v>
      </c>
      <c r="J3565" t="s">
        <v>2457</v>
      </c>
      <c r="K3565">
        <v>350</v>
      </c>
      <c r="L3565">
        <v>84.552255832332307</v>
      </c>
      <c r="M3565">
        <v>347</v>
      </c>
      <c r="N3565">
        <v>0.99777960843729196</v>
      </c>
      <c r="O3565">
        <v>85.530848855005104</v>
      </c>
      <c r="P3565">
        <v>347</v>
      </c>
      <c r="Q3565">
        <v>0.99777960843729196</v>
      </c>
      <c r="R3565">
        <v>342</v>
      </c>
      <c r="S3565">
        <v>0.98623307394802595</v>
      </c>
      <c r="T3565">
        <v>35.0477972560289</v>
      </c>
      <c r="U3565">
        <v>0.67304053781986695</v>
      </c>
      <c r="V3565">
        <v>225</v>
      </c>
      <c r="W3565">
        <v>6.8025650743966007E-2</v>
      </c>
      <c r="X3565">
        <v>33</v>
      </c>
      <c r="Y3565">
        <v>346</v>
      </c>
      <c r="Z3565">
        <v>0.99512674950356195</v>
      </c>
      <c r="AA3565">
        <v>50.677952519883398</v>
      </c>
      <c r="AB3565">
        <v>326</v>
      </c>
      <c r="AC3565">
        <v>0.95226637487476795</v>
      </c>
      <c r="AD3565">
        <v>20</v>
      </c>
      <c r="AE3565">
        <v>4.2860374628794801E-2</v>
      </c>
      <c r="AF3565">
        <v>4</v>
      </c>
      <c r="AG3565">
        <v>4.8732504964369497E-3</v>
      </c>
      <c r="AH3565">
        <v>2.5372105546231502E-3</v>
      </c>
      <c r="AI3565">
        <v>14</v>
      </c>
      <c r="AJ3565">
        <v>81.165654744500699</v>
      </c>
      <c r="AK3565">
        <v>347</v>
      </c>
      <c r="AL3565">
        <v>0.99777960843729196</v>
      </c>
      <c r="AM3565">
        <v>9.6801253242571501E-3</v>
      </c>
      <c r="AN3565">
        <v>4</v>
      </c>
      <c r="AO3565">
        <v>0</v>
      </c>
      <c r="AP3565">
        <v>0</v>
      </c>
      <c r="AQ3565">
        <v>347</v>
      </c>
      <c r="AR3565">
        <v>0.99777960843729097</v>
      </c>
      <c r="AS3565">
        <v>2.8007881560082801E-2</v>
      </c>
      <c r="AT3565">
        <v>6</v>
      </c>
      <c r="AU3565">
        <v>9.1260568068159808E-3</v>
      </c>
      <c r="AV3565">
        <v>2</v>
      </c>
      <c r="AW3565">
        <v>347</v>
      </c>
      <c r="AX3565">
        <v>0.99777960843729097</v>
      </c>
      <c r="AY3565">
        <v>84.273161538311896</v>
      </c>
      <c r="AZ3565">
        <v>347</v>
      </c>
      <c r="BA3565">
        <v>0.99777960843729196</v>
      </c>
      <c r="BB3565">
        <v>334</v>
      </c>
      <c r="BC3565">
        <v>0.94954965430528104</v>
      </c>
      <c r="BD3565">
        <v>13</v>
      </c>
      <c r="BE3565">
        <v>4.82299541320102E-2</v>
      </c>
      <c r="BF3565">
        <v>78.686019420365994</v>
      </c>
      <c r="BG3565">
        <v>80.682168085950906</v>
      </c>
      <c r="BH3565">
        <v>78.319858211230994</v>
      </c>
      <c r="BI3565">
        <v>74.295455784165</v>
      </c>
    </row>
    <row r="3566" spans="1:61" x14ac:dyDescent="0.25">
      <c r="A3566" s="10" t="str">
        <f>VLOOKUP(D3566,'Index-Relations'!E:F,2,FALSE)</f>
        <v>ESG</v>
      </c>
      <c r="B3566" t="s">
        <v>3450</v>
      </c>
      <c r="C3566" s="53" t="s">
        <v>2760</v>
      </c>
      <c r="D3566" s="59" t="s">
        <v>2879</v>
      </c>
      <c r="E3566" s="59" t="s">
        <v>6982</v>
      </c>
      <c r="F3566" t="s">
        <v>1457</v>
      </c>
      <c r="G3566" t="s">
        <v>2708</v>
      </c>
      <c r="H3566" t="s">
        <v>1458</v>
      </c>
      <c r="I3566" s="52">
        <v>45659</v>
      </c>
      <c r="J3566" t="s">
        <v>2457</v>
      </c>
      <c r="K3566">
        <v>350</v>
      </c>
      <c r="L3566" s="73">
        <v>76.987158333381998</v>
      </c>
      <c r="M3566">
        <v>348</v>
      </c>
      <c r="N3566">
        <v>0.99754102810305001</v>
      </c>
      <c r="O3566" s="73">
        <v>80.760592642882003</v>
      </c>
      <c r="P3566">
        <v>348</v>
      </c>
      <c r="Q3566">
        <v>0.99754102810305001</v>
      </c>
      <c r="R3566">
        <v>342</v>
      </c>
      <c r="S3566">
        <v>0.98131224900790703</v>
      </c>
      <c r="T3566">
        <v>34.242398404844401</v>
      </c>
      <c r="U3566">
        <v>0.67011033254034702</v>
      </c>
      <c r="V3566">
        <v>233</v>
      </c>
      <c r="W3566">
        <v>6.4251529608932198E-2</v>
      </c>
      <c r="X3566">
        <v>39</v>
      </c>
      <c r="Y3566">
        <v>348</v>
      </c>
      <c r="Z3566">
        <v>0.99754102810305001</v>
      </c>
      <c r="AA3566">
        <v>45.345295175133799</v>
      </c>
      <c r="AB3566">
        <v>317</v>
      </c>
      <c r="AC3566">
        <v>0.89169671808210904</v>
      </c>
      <c r="AD3566">
        <v>31</v>
      </c>
      <c r="AE3566">
        <v>0.10584431002094</v>
      </c>
      <c r="AF3566">
        <v>2</v>
      </c>
      <c r="AG3566">
        <v>2.4589718969498702E-3</v>
      </c>
      <c r="AH3566">
        <v>6.8747580044298401E-3</v>
      </c>
      <c r="AI3566">
        <v>22</v>
      </c>
      <c r="AJ3566" s="73">
        <v>72.985851284600002</v>
      </c>
      <c r="AK3566">
        <v>348</v>
      </c>
      <c r="AL3566">
        <v>0.99754102810305001</v>
      </c>
      <c r="AM3566">
        <v>1.3657249082974599E-2</v>
      </c>
      <c r="AN3566">
        <v>4</v>
      </c>
      <c r="AO3566">
        <v>0</v>
      </c>
      <c r="AP3566">
        <v>0</v>
      </c>
      <c r="AQ3566">
        <v>350</v>
      </c>
      <c r="AR3566">
        <v>0.999999999999999</v>
      </c>
      <c r="AS3566">
        <v>3.1626912507172297E-2</v>
      </c>
      <c r="AT3566">
        <v>6</v>
      </c>
      <c r="AU3566">
        <v>1.01755197573017E-2</v>
      </c>
      <c r="AV3566">
        <v>2</v>
      </c>
      <c r="AW3566">
        <v>350</v>
      </c>
      <c r="AX3566">
        <v>1</v>
      </c>
      <c r="AY3566" s="73">
        <v>75.255863564978895</v>
      </c>
      <c r="AZ3566">
        <v>348</v>
      </c>
      <c r="BA3566">
        <v>0.99754102810305001</v>
      </c>
      <c r="BB3566">
        <v>341</v>
      </c>
      <c r="BC3566">
        <v>0.94467414226643698</v>
      </c>
      <c r="BD3566">
        <v>9</v>
      </c>
      <c r="BE3566">
        <v>5.5325857733562002E-2</v>
      </c>
      <c r="BF3566">
        <v>76.987158333381998</v>
      </c>
      <c r="BG3566">
        <v>80.760592642882003</v>
      </c>
      <c r="BH3566">
        <v>75.255863564978895</v>
      </c>
      <c r="BI3566">
        <v>72.985851284600002</v>
      </c>
    </row>
    <row r="3567" spans="1:61" x14ac:dyDescent="0.25">
      <c r="A3567" s="10" t="str">
        <f>VLOOKUP(D3567,'Index-Relations'!E:F,2,FALSE)</f>
        <v>ESG</v>
      </c>
      <c r="B3567" t="s">
        <v>3450</v>
      </c>
      <c r="C3567" s="53" t="s">
        <v>2761</v>
      </c>
      <c r="D3567" s="59" t="s">
        <v>2879</v>
      </c>
      <c r="E3567" s="59" t="s">
        <v>6983</v>
      </c>
      <c r="F3567" t="s">
        <v>1457</v>
      </c>
      <c r="G3567" t="s">
        <v>2708</v>
      </c>
      <c r="H3567" t="s">
        <v>1458</v>
      </c>
      <c r="I3567" s="52">
        <v>45628</v>
      </c>
      <c r="J3567" t="s">
        <v>2457</v>
      </c>
      <c r="K3567">
        <v>349</v>
      </c>
      <c r="L3567" s="73">
        <v>76.710776231889895</v>
      </c>
      <c r="M3567">
        <v>347</v>
      </c>
      <c r="N3567">
        <v>0.99742361091721499</v>
      </c>
      <c r="O3567" s="73">
        <v>80.603659524338894</v>
      </c>
      <c r="P3567">
        <v>347</v>
      </c>
      <c r="Q3567">
        <v>0.99742361091721499</v>
      </c>
      <c r="R3567">
        <v>341</v>
      </c>
      <c r="S3567">
        <v>0.98115011760108295</v>
      </c>
      <c r="T3567">
        <v>34.310408274426699</v>
      </c>
      <c r="U3567">
        <v>0.68849428715082805</v>
      </c>
      <c r="V3567">
        <v>232</v>
      </c>
      <c r="W3567">
        <v>6.95396881839659E-2</v>
      </c>
      <c r="X3567">
        <v>38</v>
      </c>
      <c r="Y3567">
        <v>347</v>
      </c>
      <c r="Z3567">
        <v>0.99742361091721499</v>
      </c>
      <c r="AA3567">
        <v>39.145602623175499</v>
      </c>
      <c r="AB3567">
        <v>316</v>
      </c>
      <c r="AC3567">
        <v>0.88564042544163601</v>
      </c>
      <c r="AD3567">
        <v>31</v>
      </c>
      <c r="AE3567">
        <v>0.111783185475578</v>
      </c>
      <c r="AF3567">
        <v>2</v>
      </c>
      <c r="AG3567">
        <v>2.5763890827845601E-3</v>
      </c>
      <c r="AH3567">
        <v>6.8460649305505002E-3</v>
      </c>
      <c r="AI3567">
        <v>22</v>
      </c>
      <c r="AJ3567" s="73">
        <v>72.662791940053907</v>
      </c>
      <c r="AK3567">
        <v>347</v>
      </c>
      <c r="AL3567">
        <v>0.99742361091721499</v>
      </c>
      <c r="AM3567">
        <v>1.39230344036325E-2</v>
      </c>
      <c r="AN3567">
        <v>4</v>
      </c>
      <c r="AO3567">
        <v>0</v>
      </c>
      <c r="AP3567">
        <v>0</v>
      </c>
      <c r="AQ3567">
        <v>349</v>
      </c>
      <c r="AR3567">
        <v>0.999999999999999</v>
      </c>
      <c r="AS3567">
        <v>3.1527423973632999E-2</v>
      </c>
      <c r="AT3567">
        <v>6</v>
      </c>
      <c r="AU3567">
        <v>1.0439004416694901E-2</v>
      </c>
      <c r="AV3567">
        <v>2</v>
      </c>
      <c r="AW3567">
        <v>349</v>
      </c>
      <c r="AX3567">
        <v>1</v>
      </c>
      <c r="AY3567" s="73">
        <v>75.0461066403019</v>
      </c>
      <c r="AZ3567">
        <v>347</v>
      </c>
      <c r="BA3567">
        <v>0.99742361091721499</v>
      </c>
      <c r="BB3567">
        <v>340</v>
      </c>
      <c r="BC3567">
        <v>0.945546049487203</v>
      </c>
      <c r="BD3567">
        <v>9</v>
      </c>
      <c r="BE3567">
        <v>5.4453950512796702E-2</v>
      </c>
      <c r="BF3567">
        <v>76.710776231889895</v>
      </c>
      <c r="BG3567">
        <v>80.603659524338894</v>
      </c>
      <c r="BH3567">
        <v>75.0461066403019</v>
      </c>
      <c r="BI3567">
        <v>72.662791940053907</v>
      </c>
    </row>
    <row r="3568" spans="1:61" x14ac:dyDescent="0.25">
      <c r="A3568" s="10" t="str">
        <f>VLOOKUP(D3568,'Index-Relations'!E:F,2,FALSE)</f>
        <v>ESG</v>
      </c>
      <c r="B3568" t="s">
        <v>3450</v>
      </c>
      <c r="C3568" s="53" t="s">
        <v>2762</v>
      </c>
      <c r="D3568" s="59" t="s">
        <v>2879</v>
      </c>
      <c r="E3568" s="59" t="s">
        <v>6984</v>
      </c>
      <c r="F3568" t="s">
        <v>1457</v>
      </c>
      <c r="G3568" t="s">
        <v>2708</v>
      </c>
      <c r="H3568" t="s">
        <v>1458</v>
      </c>
      <c r="I3568" s="52">
        <v>45597</v>
      </c>
      <c r="J3568" t="s">
        <v>2457</v>
      </c>
      <c r="K3568">
        <v>349</v>
      </c>
      <c r="L3568" s="73">
        <v>76.626423508654895</v>
      </c>
      <c r="M3568">
        <v>347</v>
      </c>
      <c r="N3568">
        <v>0.99744840323738704</v>
      </c>
      <c r="O3568" s="73">
        <v>80.604571525891998</v>
      </c>
      <c r="P3568">
        <v>347</v>
      </c>
      <c r="Q3568">
        <v>0.99744840323738704</v>
      </c>
      <c r="R3568">
        <v>341</v>
      </c>
      <c r="S3568">
        <v>0.98125497882276602</v>
      </c>
      <c r="T3568">
        <v>34.544680391632397</v>
      </c>
      <c r="U3568">
        <v>0.68962174914018204</v>
      </c>
      <c r="V3568">
        <v>232</v>
      </c>
      <c r="W3568">
        <v>7.00156678841342E-2</v>
      </c>
      <c r="X3568">
        <v>38</v>
      </c>
      <c r="Y3568">
        <v>347</v>
      </c>
      <c r="Z3568">
        <v>0.99744840323738604</v>
      </c>
      <c r="AA3568">
        <v>39.2692434860625</v>
      </c>
      <c r="AB3568">
        <v>316</v>
      </c>
      <c r="AC3568">
        <v>0.88332695409592199</v>
      </c>
      <c r="AD3568">
        <v>31</v>
      </c>
      <c r="AE3568">
        <v>0.11412144914146501</v>
      </c>
      <c r="AF3568">
        <v>2</v>
      </c>
      <c r="AG3568">
        <v>2.55159676261243E-3</v>
      </c>
      <c r="AH3568">
        <v>9.8805964528808996E-3</v>
      </c>
      <c r="AI3568">
        <v>22</v>
      </c>
      <c r="AJ3568" s="73">
        <v>72.571094084517995</v>
      </c>
      <c r="AK3568">
        <v>347</v>
      </c>
      <c r="AL3568">
        <v>0.99744840323738704</v>
      </c>
      <c r="AM3568">
        <v>1.4385176598946999E-2</v>
      </c>
      <c r="AN3568">
        <v>4</v>
      </c>
      <c r="AO3568">
        <v>0</v>
      </c>
      <c r="AP3568">
        <v>0</v>
      </c>
      <c r="AQ3568">
        <v>349</v>
      </c>
      <c r="AR3568">
        <v>0.999999999999999</v>
      </c>
      <c r="AS3568">
        <v>3.04495288799232E-2</v>
      </c>
      <c r="AT3568">
        <v>6</v>
      </c>
      <c r="AU3568">
        <v>9.3815868201873095E-3</v>
      </c>
      <c r="AV3568">
        <v>2</v>
      </c>
      <c r="AW3568">
        <v>349</v>
      </c>
      <c r="AX3568">
        <v>1</v>
      </c>
      <c r="AY3568" s="73">
        <v>74.930349951413007</v>
      </c>
      <c r="AZ3568">
        <v>347</v>
      </c>
      <c r="BA3568">
        <v>0.99744840323738704</v>
      </c>
      <c r="BB3568">
        <v>338</v>
      </c>
      <c r="BC3568">
        <v>0.94002943173199505</v>
      </c>
      <c r="BD3568">
        <v>11</v>
      </c>
      <c r="BE3568">
        <v>5.9970568268004502E-2</v>
      </c>
      <c r="BF3568">
        <v>76.626423508654895</v>
      </c>
      <c r="BG3568">
        <v>80.604571525891998</v>
      </c>
      <c r="BH3568">
        <v>74.930349951413007</v>
      </c>
      <c r="BI3568">
        <v>72.571094084517995</v>
      </c>
    </row>
    <row r="3569" spans="1:61" x14ac:dyDescent="0.25">
      <c r="A3569" s="10" t="str">
        <f>VLOOKUP(D3569,'Index-Relations'!E:F,2,FALSE)</f>
        <v>ESG</v>
      </c>
      <c r="B3569" t="s">
        <v>3450</v>
      </c>
      <c r="C3569" s="53" t="s">
        <v>2763</v>
      </c>
      <c r="D3569" s="59" t="s">
        <v>2879</v>
      </c>
      <c r="E3569" s="59" t="s">
        <v>6985</v>
      </c>
      <c r="F3569" t="s">
        <v>1457</v>
      </c>
      <c r="G3569" t="s">
        <v>2708</v>
      </c>
      <c r="H3569" t="s">
        <v>1458</v>
      </c>
      <c r="I3569" s="52">
        <v>45566</v>
      </c>
      <c r="J3569" t="s">
        <v>2457</v>
      </c>
      <c r="K3569">
        <v>349</v>
      </c>
      <c r="L3569" s="73">
        <v>76.596241953640998</v>
      </c>
      <c r="M3569">
        <v>347</v>
      </c>
      <c r="N3569">
        <v>0.99767093877009105</v>
      </c>
      <c r="O3569" s="73">
        <v>80.555487796706004</v>
      </c>
      <c r="P3569">
        <v>347</v>
      </c>
      <c r="Q3569">
        <v>0.99767093877009105</v>
      </c>
      <c r="R3569">
        <v>341</v>
      </c>
      <c r="S3569">
        <v>0.98236434522029903</v>
      </c>
      <c r="T3569">
        <v>34.638659757087098</v>
      </c>
      <c r="U3569">
        <v>0.69037876636806805</v>
      </c>
      <c r="V3569">
        <v>232</v>
      </c>
      <c r="W3569">
        <v>7.0480067121603707E-2</v>
      </c>
      <c r="X3569">
        <v>38</v>
      </c>
      <c r="Y3569">
        <v>347</v>
      </c>
      <c r="Z3569">
        <v>0.99767093877009105</v>
      </c>
      <c r="AA3569">
        <v>38.999512506114499</v>
      </c>
      <c r="AB3569">
        <v>318</v>
      </c>
      <c r="AC3569">
        <v>0.88855418363919902</v>
      </c>
      <c r="AD3569">
        <v>29</v>
      </c>
      <c r="AE3569">
        <v>0.109116755130892</v>
      </c>
      <c r="AF3569">
        <v>2</v>
      </c>
      <c r="AG3569">
        <v>2.3290612299080101E-3</v>
      </c>
      <c r="AH3569">
        <v>6.6286093698228804E-3</v>
      </c>
      <c r="AI3569">
        <v>22</v>
      </c>
      <c r="AJ3569" s="73">
        <v>72.582898572412006</v>
      </c>
      <c r="AK3569">
        <v>347</v>
      </c>
      <c r="AL3569">
        <v>0.99767093877009105</v>
      </c>
      <c r="AM3569">
        <v>1.50359239510883E-2</v>
      </c>
      <c r="AN3569">
        <v>4</v>
      </c>
      <c r="AO3569">
        <v>0</v>
      </c>
      <c r="AP3569">
        <v>0</v>
      </c>
      <c r="AQ3569">
        <v>349</v>
      </c>
      <c r="AR3569">
        <v>1</v>
      </c>
      <c r="AS3569">
        <v>2.8838584560889301E-2</v>
      </c>
      <c r="AT3569">
        <v>6</v>
      </c>
      <c r="AU3569">
        <v>9.1090680846725499E-3</v>
      </c>
      <c r="AV3569">
        <v>2</v>
      </c>
      <c r="AW3569">
        <v>349</v>
      </c>
      <c r="AX3569">
        <v>0.999999999999999</v>
      </c>
      <c r="AY3569" s="73">
        <v>74.886021808467902</v>
      </c>
      <c r="AZ3569">
        <v>347</v>
      </c>
      <c r="BA3569">
        <v>0.99767093877009105</v>
      </c>
      <c r="BB3569">
        <v>338</v>
      </c>
      <c r="BC3569">
        <v>0.93822398195224999</v>
      </c>
      <c r="BD3569">
        <v>11</v>
      </c>
      <c r="BE3569">
        <v>6.1776018047749098E-2</v>
      </c>
      <c r="BF3569">
        <v>76.596241953640998</v>
      </c>
      <c r="BG3569">
        <v>80.555487796706004</v>
      </c>
      <c r="BH3569">
        <v>74.886021808467902</v>
      </c>
      <c r="BI3569">
        <v>72.582898572412006</v>
      </c>
    </row>
    <row r="3570" spans="1:61" x14ac:dyDescent="0.25">
      <c r="A3570" s="10" t="str">
        <f>VLOOKUP(D3570,'Index-Relations'!E:F,2,FALSE)</f>
        <v>ESG</v>
      </c>
      <c r="B3570" t="s">
        <v>3450</v>
      </c>
      <c r="C3570" s="53" t="s">
        <v>2764</v>
      </c>
      <c r="D3570" s="59" t="s">
        <v>2879</v>
      </c>
      <c r="E3570" s="59" t="s">
        <v>6986</v>
      </c>
      <c r="F3570" t="s">
        <v>1457</v>
      </c>
      <c r="G3570" t="s">
        <v>2708</v>
      </c>
      <c r="H3570" t="s">
        <v>1458</v>
      </c>
      <c r="I3570" s="52">
        <v>45537</v>
      </c>
      <c r="J3570" t="s">
        <v>2457</v>
      </c>
      <c r="K3570">
        <v>348</v>
      </c>
      <c r="L3570" s="73">
        <v>76.352127491119006</v>
      </c>
      <c r="M3570">
        <v>346</v>
      </c>
      <c r="N3570">
        <v>0.99763631020309795</v>
      </c>
      <c r="O3570" s="73">
        <v>80.514098320755906</v>
      </c>
      <c r="P3570">
        <v>346</v>
      </c>
      <c r="Q3570">
        <v>0.99763631020309795</v>
      </c>
      <c r="R3570">
        <v>341</v>
      </c>
      <c r="S3570">
        <v>0.98444032440810103</v>
      </c>
      <c r="T3570">
        <v>34.438272855128197</v>
      </c>
      <c r="U3570">
        <v>0.69414144508346898</v>
      </c>
      <c r="V3570">
        <v>230</v>
      </c>
      <c r="W3570">
        <v>7.12555182347719E-2</v>
      </c>
      <c r="X3570">
        <v>38</v>
      </c>
      <c r="Y3570">
        <v>346</v>
      </c>
      <c r="Z3570">
        <v>0.99763631020309795</v>
      </c>
      <c r="AA3570">
        <v>39.157177480515799</v>
      </c>
      <c r="AB3570">
        <v>326</v>
      </c>
      <c r="AC3570">
        <v>0.90349963011657797</v>
      </c>
      <c r="AD3570">
        <v>24</v>
      </c>
      <c r="AE3570">
        <v>0.101870545056352</v>
      </c>
      <c r="AF3570">
        <v>-2</v>
      </c>
      <c r="AG3570">
        <v>0</v>
      </c>
      <c r="AH3570">
        <v>6.5527477570517401E-3</v>
      </c>
      <c r="AI3570">
        <v>22</v>
      </c>
      <c r="AJ3570" s="73">
        <v>72.2417258320679</v>
      </c>
      <c r="AK3570">
        <v>346</v>
      </c>
      <c r="AL3570">
        <v>0.99763631020309795</v>
      </c>
      <c r="AM3570">
        <v>1.47037997365322E-2</v>
      </c>
      <c r="AN3570">
        <v>4</v>
      </c>
      <c r="AO3570">
        <v>0</v>
      </c>
      <c r="AP3570">
        <v>0</v>
      </c>
      <c r="AQ3570">
        <v>348</v>
      </c>
      <c r="AR3570">
        <v>1</v>
      </c>
      <c r="AS3570">
        <v>2.8992844727553601E-2</v>
      </c>
      <c r="AT3570">
        <v>6</v>
      </c>
      <c r="AU3570">
        <v>9.9430311908306895E-3</v>
      </c>
      <c r="AV3570">
        <v>2</v>
      </c>
      <c r="AW3570">
        <v>348</v>
      </c>
      <c r="AX3570">
        <v>0.999999999999999</v>
      </c>
      <c r="AY3570" s="73">
        <v>74.752791352193896</v>
      </c>
      <c r="AZ3570">
        <v>346</v>
      </c>
      <c r="BA3570">
        <v>0.99763631020309795</v>
      </c>
      <c r="BB3570">
        <v>337</v>
      </c>
      <c r="BC3570">
        <v>0.94060615946152104</v>
      </c>
      <c r="BD3570">
        <v>11</v>
      </c>
      <c r="BE3570">
        <v>5.93938405384783E-2</v>
      </c>
      <c r="BF3570">
        <v>76.352127491119006</v>
      </c>
      <c r="BG3570">
        <v>80.514098320755906</v>
      </c>
      <c r="BH3570">
        <v>74.752791352193896</v>
      </c>
      <c r="BI3570">
        <v>72.2417258320679</v>
      </c>
    </row>
    <row r="3571" spans="1:61" x14ac:dyDescent="0.25">
      <c r="A3571" s="10" t="str">
        <f>VLOOKUP(D3571,'Index-Relations'!E:F,2,FALSE)</f>
        <v>ESG</v>
      </c>
      <c r="B3571" t="s">
        <v>3450</v>
      </c>
      <c r="C3571" s="53" t="s">
        <v>2760</v>
      </c>
      <c r="D3571" s="59" t="s">
        <v>2880</v>
      </c>
      <c r="E3571" s="59" t="s">
        <v>6987</v>
      </c>
      <c r="F3571" t="s">
        <v>1465</v>
      </c>
      <c r="G3571" t="s">
        <v>1464</v>
      </c>
      <c r="H3571" t="s">
        <v>1466</v>
      </c>
      <c r="I3571" s="52">
        <v>45659</v>
      </c>
      <c r="J3571" t="s">
        <v>2457</v>
      </c>
      <c r="K3571">
        <v>40</v>
      </c>
      <c r="L3571" s="73">
        <v>73.535717172272996</v>
      </c>
      <c r="M3571">
        <v>40</v>
      </c>
      <c r="N3571">
        <v>1</v>
      </c>
      <c r="O3571" s="73">
        <v>77.608310019819996</v>
      </c>
      <c r="P3571">
        <v>40</v>
      </c>
      <c r="Q3571">
        <v>1</v>
      </c>
      <c r="R3571">
        <v>40</v>
      </c>
      <c r="S3571">
        <v>1</v>
      </c>
      <c r="T3571">
        <v>26.628060983451999</v>
      </c>
      <c r="U3571">
        <v>0.566445726445991</v>
      </c>
      <c r="V3571">
        <v>20</v>
      </c>
      <c r="W3571">
        <v>2.0991917604170501E-2</v>
      </c>
      <c r="X3571">
        <v>1</v>
      </c>
      <c r="Y3571">
        <v>40</v>
      </c>
      <c r="Z3571">
        <v>0.999999999999999</v>
      </c>
      <c r="AA3571">
        <v>30.260010200153001</v>
      </c>
      <c r="AB3571">
        <v>37</v>
      </c>
      <c r="AC3571">
        <v>0.92799003118415901</v>
      </c>
      <c r="AD3571">
        <v>3</v>
      </c>
      <c r="AE3571">
        <v>7.2009968815840403E-2</v>
      </c>
      <c r="AF3571">
        <v>0</v>
      </c>
      <c r="AG3571">
        <v>2.776E-17</v>
      </c>
      <c r="AH3571">
        <v>9.64817498218167E-3</v>
      </c>
      <c r="AI3571">
        <v>4</v>
      </c>
      <c r="AJ3571" s="73">
        <v>67.299204398355997</v>
      </c>
      <c r="AK3571">
        <v>40</v>
      </c>
      <c r="AL3571">
        <v>1</v>
      </c>
      <c r="AM3571">
        <v>0</v>
      </c>
      <c r="AN3571">
        <v>0</v>
      </c>
      <c r="AO3571">
        <v>0</v>
      </c>
      <c r="AP3571">
        <v>0</v>
      </c>
      <c r="AQ3571">
        <v>40</v>
      </c>
      <c r="AR3571">
        <v>1</v>
      </c>
      <c r="AS3571">
        <v>0</v>
      </c>
      <c r="AT3571">
        <v>0</v>
      </c>
      <c r="AU3571">
        <v>5.5763653920845299E-2</v>
      </c>
      <c r="AV3571">
        <v>2</v>
      </c>
      <c r="AW3571">
        <v>40</v>
      </c>
      <c r="AX3571">
        <v>0.999999999999999</v>
      </c>
      <c r="AY3571" s="73">
        <v>74.979388222171906</v>
      </c>
      <c r="AZ3571">
        <v>40</v>
      </c>
      <c r="BA3571">
        <v>1</v>
      </c>
      <c r="BB3571">
        <v>38</v>
      </c>
      <c r="BC3571">
        <v>0.95134097574179999</v>
      </c>
      <c r="BD3571">
        <v>2</v>
      </c>
      <c r="BE3571">
        <v>4.8659024258199297E-2</v>
      </c>
      <c r="BF3571">
        <v>73.535717172272996</v>
      </c>
      <c r="BG3571">
        <v>77.608310019819996</v>
      </c>
      <c r="BH3571">
        <v>74.979388222171906</v>
      </c>
      <c r="BI3571">
        <v>67.299204398355997</v>
      </c>
    </row>
    <row r="3572" spans="1:61" x14ac:dyDescent="0.25">
      <c r="A3572" s="10" t="str">
        <f>VLOOKUP(D3572,'Index-Relations'!E:F,2,FALSE)</f>
        <v>ESG</v>
      </c>
      <c r="B3572" t="s">
        <v>3450</v>
      </c>
      <c r="C3572" s="53" t="s">
        <v>2761</v>
      </c>
      <c r="D3572" s="59" t="s">
        <v>2880</v>
      </c>
      <c r="E3572" s="59" t="s">
        <v>6988</v>
      </c>
      <c r="F3572" t="s">
        <v>1465</v>
      </c>
      <c r="G3572" t="s">
        <v>1464</v>
      </c>
      <c r="H3572" t="s">
        <v>1466</v>
      </c>
      <c r="I3572" s="52">
        <v>45628</v>
      </c>
      <c r="J3572" t="s">
        <v>2457</v>
      </c>
      <c r="K3572">
        <v>40</v>
      </c>
      <c r="L3572" s="73">
        <v>73.323712714363893</v>
      </c>
      <c r="M3572">
        <v>40</v>
      </c>
      <c r="N3572">
        <v>1</v>
      </c>
      <c r="O3572" s="73">
        <v>77.367050046324906</v>
      </c>
      <c r="P3572">
        <v>40</v>
      </c>
      <c r="Q3572">
        <v>1</v>
      </c>
      <c r="R3572">
        <v>40</v>
      </c>
      <c r="S3572">
        <v>1</v>
      </c>
      <c r="T3572">
        <v>26.473616616377399</v>
      </c>
      <c r="U3572">
        <v>0.58952629739409101</v>
      </c>
      <c r="V3572">
        <v>20</v>
      </c>
      <c r="W3572">
        <v>2.0781486019790501E-2</v>
      </c>
      <c r="X3572">
        <v>1</v>
      </c>
      <c r="Y3572">
        <v>40</v>
      </c>
      <c r="Z3572">
        <v>1</v>
      </c>
      <c r="AA3572">
        <v>25.7945209706462</v>
      </c>
      <c r="AB3572">
        <v>37</v>
      </c>
      <c r="AC3572">
        <v>0.92745096703610297</v>
      </c>
      <c r="AD3572">
        <v>3</v>
      </c>
      <c r="AE3572">
        <v>7.2549032963896504E-2</v>
      </c>
      <c r="AF3572">
        <v>0</v>
      </c>
      <c r="AG3572">
        <v>2.776E-17</v>
      </c>
      <c r="AH3572">
        <v>9.6363811582649908E-3</v>
      </c>
      <c r="AI3572">
        <v>4</v>
      </c>
      <c r="AJ3572" s="73">
        <v>67.0383099668</v>
      </c>
      <c r="AK3572">
        <v>40</v>
      </c>
      <c r="AL3572">
        <v>1</v>
      </c>
      <c r="AM3572">
        <v>0</v>
      </c>
      <c r="AN3572">
        <v>0</v>
      </c>
      <c r="AO3572">
        <v>0</v>
      </c>
      <c r="AP3572">
        <v>0</v>
      </c>
      <c r="AQ3572">
        <v>40</v>
      </c>
      <c r="AR3572">
        <v>1</v>
      </c>
      <c r="AS3572">
        <v>0</v>
      </c>
      <c r="AT3572">
        <v>0</v>
      </c>
      <c r="AU3572">
        <v>5.58617648556601E-2</v>
      </c>
      <c r="AV3572">
        <v>2</v>
      </c>
      <c r="AW3572">
        <v>40</v>
      </c>
      <c r="AX3572">
        <v>1</v>
      </c>
      <c r="AY3572" s="73">
        <v>74.859241069798003</v>
      </c>
      <c r="AZ3572">
        <v>40</v>
      </c>
      <c r="BA3572">
        <v>1</v>
      </c>
      <c r="BB3572">
        <v>38</v>
      </c>
      <c r="BC3572">
        <v>0.95204717423827101</v>
      </c>
      <c r="BD3572">
        <v>2</v>
      </c>
      <c r="BE3572">
        <v>4.7952825761728102E-2</v>
      </c>
      <c r="BF3572">
        <v>73.323712714363893</v>
      </c>
      <c r="BG3572">
        <v>77.367050046324906</v>
      </c>
      <c r="BH3572">
        <v>74.859241069798003</v>
      </c>
      <c r="BI3572">
        <v>67.0383099668</v>
      </c>
    </row>
    <row r="3573" spans="1:61" x14ac:dyDescent="0.25">
      <c r="A3573" s="10" t="str">
        <f>VLOOKUP(D3573,'Index-Relations'!E:F,2,FALSE)</f>
        <v>ESG</v>
      </c>
      <c r="B3573" t="s">
        <v>3450</v>
      </c>
      <c r="C3573" s="53" t="s">
        <v>2762</v>
      </c>
      <c r="D3573" s="59" t="s">
        <v>2880</v>
      </c>
      <c r="E3573" s="59" t="s">
        <v>6989</v>
      </c>
      <c r="F3573" t="s">
        <v>1465</v>
      </c>
      <c r="G3573" t="s">
        <v>1464</v>
      </c>
      <c r="H3573" t="s">
        <v>1466</v>
      </c>
      <c r="I3573" s="52">
        <v>45597</v>
      </c>
      <c r="J3573" t="s">
        <v>2457</v>
      </c>
      <c r="K3573">
        <v>40</v>
      </c>
      <c r="L3573" s="73">
        <v>73.540288682111907</v>
      </c>
      <c r="M3573">
        <v>40</v>
      </c>
      <c r="N3573">
        <v>1</v>
      </c>
      <c r="O3573" s="73">
        <v>77.6705668799069</v>
      </c>
      <c r="P3573">
        <v>40</v>
      </c>
      <c r="Q3573">
        <v>1</v>
      </c>
      <c r="R3573">
        <v>40</v>
      </c>
      <c r="S3573">
        <v>0.999999999999999</v>
      </c>
      <c r="T3573">
        <v>26.719287397220398</v>
      </c>
      <c r="U3573">
        <v>0.58864972358689704</v>
      </c>
      <c r="V3573">
        <v>20</v>
      </c>
      <c r="W3573">
        <v>2.0972937209355599E-2</v>
      </c>
      <c r="X3573">
        <v>1</v>
      </c>
      <c r="Y3573">
        <v>40</v>
      </c>
      <c r="Z3573">
        <v>0.999999999999999</v>
      </c>
      <c r="AA3573">
        <v>23.258869718443702</v>
      </c>
      <c r="AB3573">
        <v>37</v>
      </c>
      <c r="AC3573">
        <v>0.92524805551427103</v>
      </c>
      <c r="AD3573">
        <v>3</v>
      </c>
      <c r="AE3573">
        <v>7.4751944485728694E-2</v>
      </c>
      <c r="AF3573">
        <v>0</v>
      </c>
      <c r="AG3573">
        <v>2.2204E-16</v>
      </c>
      <c r="AH3573">
        <v>9.7981931743247094E-3</v>
      </c>
      <c r="AI3573">
        <v>4</v>
      </c>
      <c r="AJ3573" s="73">
        <v>67.273413932056897</v>
      </c>
      <c r="AK3573">
        <v>40</v>
      </c>
      <c r="AL3573">
        <v>1</v>
      </c>
      <c r="AM3573">
        <v>0</v>
      </c>
      <c r="AN3573">
        <v>0</v>
      </c>
      <c r="AO3573">
        <v>0</v>
      </c>
      <c r="AP3573">
        <v>0</v>
      </c>
      <c r="AQ3573">
        <v>40</v>
      </c>
      <c r="AR3573">
        <v>1</v>
      </c>
      <c r="AS3573">
        <v>0</v>
      </c>
      <c r="AT3573">
        <v>0</v>
      </c>
      <c r="AU3573">
        <v>5.08893713935425E-2</v>
      </c>
      <c r="AV3573">
        <v>2</v>
      </c>
      <c r="AW3573">
        <v>40</v>
      </c>
      <c r="AX3573">
        <v>0.999999999999999</v>
      </c>
      <c r="AY3573" s="73">
        <v>74.990349694572998</v>
      </c>
      <c r="AZ3573">
        <v>40</v>
      </c>
      <c r="BA3573">
        <v>1</v>
      </c>
      <c r="BB3573">
        <v>38</v>
      </c>
      <c r="BC3573">
        <v>0.94963441617418798</v>
      </c>
      <c r="BD3573">
        <v>2</v>
      </c>
      <c r="BE3573">
        <v>5.0365583825811397E-2</v>
      </c>
      <c r="BF3573">
        <v>73.540288682111907</v>
      </c>
      <c r="BG3573">
        <v>77.6705668799069</v>
      </c>
      <c r="BH3573">
        <v>74.990349694572998</v>
      </c>
      <c r="BI3573">
        <v>67.273413932056897</v>
      </c>
    </row>
    <row r="3574" spans="1:61" x14ac:dyDescent="0.25">
      <c r="A3574" s="10" t="str">
        <f>VLOOKUP(D3574,'Index-Relations'!E:F,2,FALSE)</f>
        <v>ESG</v>
      </c>
      <c r="B3574" t="s">
        <v>3450</v>
      </c>
      <c r="C3574" s="53" t="s">
        <v>2763</v>
      </c>
      <c r="D3574" s="59" t="s">
        <v>2880</v>
      </c>
      <c r="E3574" s="59" t="s">
        <v>6990</v>
      </c>
      <c r="F3574" t="s">
        <v>1465</v>
      </c>
      <c r="G3574" t="s">
        <v>1464</v>
      </c>
      <c r="H3574" t="s">
        <v>1466</v>
      </c>
      <c r="I3574" s="52">
        <v>45566</v>
      </c>
      <c r="J3574" t="s">
        <v>2457</v>
      </c>
      <c r="K3574">
        <v>40</v>
      </c>
      <c r="L3574" s="73">
        <v>74.021064682921903</v>
      </c>
      <c r="M3574">
        <v>40</v>
      </c>
      <c r="N3574">
        <v>1</v>
      </c>
      <c r="O3574" s="73">
        <v>77.287873246931994</v>
      </c>
      <c r="P3574">
        <v>40</v>
      </c>
      <c r="Q3574">
        <v>1</v>
      </c>
      <c r="R3574">
        <v>40</v>
      </c>
      <c r="S3574">
        <v>1</v>
      </c>
      <c r="T3574">
        <v>28.711281585156801</v>
      </c>
      <c r="U3574">
        <v>0.52293547748178804</v>
      </c>
      <c r="V3574">
        <v>21</v>
      </c>
      <c r="W3574">
        <v>2.3363754734138799E-2</v>
      </c>
      <c r="X3574">
        <v>1</v>
      </c>
      <c r="Y3574">
        <v>40</v>
      </c>
      <c r="Z3574">
        <v>1</v>
      </c>
      <c r="AA3574">
        <v>30.506678530879</v>
      </c>
      <c r="AB3574">
        <v>37</v>
      </c>
      <c r="AC3574">
        <v>0.92391883992916701</v>
      </c>
      <c r="AD3574">
        <v>3</v>
      </c>
      <c r="AE3574">
        <v>7.6081160070832599E-2</v>
      </c>
      <c r="AF3574">
        <v>0</v>
      </c>
      <c r="AG3574">
        <v>0</v>
      </c>
      <c r="AH3574">
        <v>1.3601359753537301E-2</v>
      </c>
      <c r="AI3574">
        <v>6</v>
      </c>
      <c r="AJ3574" s="73">
        <v>68.410262930610998</v>
      </c>
      <c r="AK3574">
        <v>40</v>
      </c>
      <c r="AL3574">
        <v>1</v>
      </c>
      <c r="AM3574">
        <v>0</v>
      </c>
      <c r="AN3574">
        <v>0</v>
      </c>
      <c r="AO3574">
        <v>0</v>
      </c>
      <c r="AP3574">
        <v>0</v>
      </c>
      <c r="AQ3574">
        <v>40</v>
      </c>
      <c r="AR3574">
        <v>1</v>
      </c>
      <c r="AS3574">
        <v>0</v>
      </c>
      <c r="AT3574">
        <v>0</v>
      </c>
      <c r="AU3574">
        <v>5.05630863772846E-2</v>
      </c>
      <c r="AV3574">
        <v>2</v>
      </c>
      <c r="AW3574">
        <v>40</v>
      </c>
      <c r="AX3574">
        <v>0.999999999999999</v>
      </c>
      <c r="AY3574" s="73">
        <v>74.825569062819</v>
      </c>
      <c r="AZ3574">
        <v>40</v>
      </c>
      <c r="BA3574">
        <v>1</v>
      </c>
      <c r="BB3574">
        <v>38</v>
      </c>
      <c r="BC3574">
        <v>0.95246502585111203</v>
      </c>
      <c r="BD3574">
        <v>2</v>
      </c>
      <c r="BE3574">
        <v>4.7534974148887903E-2</v>
      </c>
      <c r="BF3574">
        <v>74.021064682921903</v>
      </c>
      <c r="BG3574">
        <v>77.287873246931994</v>
      </c>
      <c r="BH3574">
        <v>74.825569062819</v>
      </c>
      <c r="BI3574">
        <v>68.410262930610998</v>
      </c>
    </row>
    <row r="3575" spans="1:61" x14ac:dyDescent="0.25">
      <c r="A3575" s="10" t="str">
        <f>VLOOKUP(D3575,'Index-Relations'!E:F,2,FALSE)</f>
        <v>ESG</v>
      </c>
      <c r="B3575" t="s">
        <v>3450</v>
      </c>
      <c r="C3575" s="53" t="s">
        <v>2764</v>
      </c>
      <c r="D3575" s="59" t="s">
        <v>2880</v>
      </c>
      <c r="E3575" s="59" t="s">
        <v>6991</v>
      </c>
      <c r="F3575" t="s">
        <v>1465</v>
      </c>
      <c r="G3575" t="s">
        <v>1464</v>
      </c>
      <c r="H3575" t="s">
        <v>1466</v>
      </c>
      <c r="I3575" s="52">
        <v>45537</v>
      </c>
      <c r="J3575" t="s">
        <v>2457</v>
      </c>
      <c r="K3575">
        <v>40</v>
      </c>
      <c r="L3575" s="73">
        <v>74.185488780423896</v>
      </c>
      <c r="M3575">
        <v>40</v>
      </c>
      <c r="N3575">
        <v>1</v>
      </c>
      <c r="O3575" s="73">
        <v>77.236859434519005</v>
      </c>
      <c r="P3575">
        <v>40</v>
      </c>
      <c r="Q3575">
        <v>1</v>
      </c>
      <c r="R3575">
        <v>40</v>
      </c>
      <c r="S3575">
        <v>1</v>
      </c>
      <c r="T3575">
        <v>28.728916569850998</v>
      </c>
      <c r="U3575">
        <v>0.52974080141004198</v>
      </c>
      <c r="V3575">
        <v>21</v>
      </c>
      <c r="W3575">
        <v>2.3684568233513E-2</v>
      </c>
      <c r="X3575">
        <v>1</v>
      </c>
      <c r="Y3575">
        <v>40</v>
      </c>
      <c r="Z3575">
        <v>0.999999999999999</v>
      </c>
      <c r="AA3575">
        <v>30.710764847418901</v>
      </c>
      <c r="AB3575">
        <v>38</v>
      </c>
      <c r="AC3575">
        <v>0.94863668691177205</v>
      </c>
      <c r="AD3575">
        <v>2</v>
      </c>
      <c r="AE3575">
        <v>5.13633130882276E-2</v>
      </c>
      <c r="AF3575">
        <v>0</v>
      </c>
      <c r="AG3575">
        <v>1.2489999999999999E-16</v>
      </c>
      <c r="AH3575">
        <v>1.38008950319318E-2</v>
      </c>
      <c r="AI3575">
        <v>6</v>
      </c>
      <c r="AJ3575" s="73">
        <v>68.328165454920907</v>
      </c>
      <c r="AK3575">
        <v>40</v>
      </c>
      <c r="AL3575">
        <v>1</v>
      </c>
      <c r="AM3575">
        <v>0</v>
      </c>
      <c r="AN3575">
        <v>0</v>
      </c>
      <c r="AO3575">
        <v>0</v>
      </c>
      <c r="AP3575">
        <v>0</v>
      </c>
      <c r="AQ3575">
        <v>40</v>
      </c>
      <c r="AR3575">
        <v>1</v>
      </c>
      <c r="AS3575">
        <v>0</v>
      </c>
      <c r="AT3575">
        <v>0</v>
      </c>
      <c r="AU3575">
        <v>5.1374273204416697E-2</v>
      </c>
      <c r="AV3575">
        <v>2</v>
      </c>
      <c r="AW3575">
        <v>40</v>
      </c>
      <c r="AX3575">
        <v>0.999999999999999</v>
      </c>
      <c r="AY3575" s="73">
        <v>75.502591721925</v>
      </c>
      <c r="AZ3575">
        <v>40</v>
      </c>
      <c r="BA3575">
        <v>1</v>
      </c>
      <c r="BB3575">
        <v>38</v>
      </c>
      <c r="BC3575">
        <v>0.950662637771025</v>
      </c>
      <c r="BD3575">
        <v>2</v>
      </c>
      <c r="BE3575">
        <v>4.9337362228974398E-2</v>
      </c>
      <c r="BF3575">
        <v>74.185488780423896</v>
      </c>
      <c r="BG3575">
        <v>77.236859434519005</v>
      </c>
      <c r="BH3575">
        <v>75.502591721925</v>
      </c>
      <c r="BI3575">
        <v>68.328165454920907</v>
      </c>
    </row>
    <row r="3576" spans="1:61" x14ac:dyDescent="0.25">
      <c r="A3576" s="10" t="str">
        <f>VLOOKUP(D3576,'Index-Relations'!E:F,2,FALSE)</f>
        <v>ESG</v>
      </c>
      <c r="B3576" t="s">
        <v>3450</v>
      </c>
      <c r="C3576" s="53" t="s">
        <v>3350</v>
      </c>
      <c r="D3576" s="59" t="s">
        <v>2880</v>
      </c>
      <c r="E3576" s="59" t="s">
        <v>6992</v>
      </c>
      <c r="F3576" t="s">
        <v>1465</v>
      </c>
      <c r="G3576" t="s">
        <v>1464</v>
      </c>
      <c r="H3576" t="s">
        <v>1466</v>
      </c>
      <c r="I3576" s="52">
        <v>45505</v>
      </c>
      <c r="J3576" t="s">
        <v>2457</v>
      </c>
      <c r="K3576">
        <v>40</v>
      </c>
      <c r="L3576" s="73">
        <v>74.3492889226969</v>
      </c>
      <c r="M3576">
        <v>40</v>
      </c>
      <c r="N3576">
        <v>1</v>
      </c>
      <c r="O3576" s="73">
        <v>77.311054601009999</v>
      </c>
      <c r="P3576">
        <v>40</v>
      </c>
      <c r="Q3576">
        <v>1</v>
      </c>
      <c r="R3576">
        <v>40</v>
      </c>
      <c r="S3576">
        <v>1</v>
      </c>
      <c r="T3576">
        <v>28.537496609202101</v>
      </c>
      <c r="U3576">
        <v>0.51191079837209397</v>
      </c>
      <c r="V3576">
        <v>21</v>
      </c>
      <c r="W3576">
        <v>2.5252831831593499E-2</v>
      </c>
      <c r="X3576">
        <v>1</v>
      </c>
      <c r="Y3576">
        <v>40</v>
      </c>
      <c r="Z3576">
        <v>0.999999999999999</v>
      </c>
      <c r="AA3576">
        <v>30.431443975607898</v>
      </c>
      <c r="AB3576">
        <v>39</v>
      </c>
      <c r="AC3576">
        <v>0.97444478796245104</v>
      </c>
      <c r="AD3576">
        <v>1</v>
      </c>
      <c r="AE3576">
        <v>2.5555212037548201E-2</v>
      </c>
      <c r="AF3576">
        <v>0</v>
      </c>
      <c r="AG3576">
        <v>0</v>
      </c>
      <c r="AH3576">
        <v>1.38237973207033E-2</v>
      </c>
      <c r="AI3576">
        <v>6</v>
      </c>
      <c r="AJ3576" s="73">
        <v>68.293383148400906</v>
      </c>
      <c r="AK3576">
        <v>40</v>
      </c>
      <c r="AL3576">
        <v>1</v>
      </c>
      <c r="AM3576">
        <v>0</v>
      </c>
      <c r="AN3576">
        <v>0</v>
      </c>
      <c r="AO3576">
        <v>0</v>
      </c>
      <c r="AP3576">
        <v>0</v>
      </c>
      <c r="AQ3576">
        <v>40</v>
      </c>
      <c r="AR3576">
        <v>1</v>
      </c>
      <c r="AS3576">
        <v>0</v>
      </c>
      <c r="AT3576">
        <v>0</v>
      </c>
      <c r="AU3576">
        <v>5.1122716960143498E-2</v>
      </c>
      <c r="AV3576">
        <v>2</v>
      </c>
      <c r="AW3576">
        <v>40</v>
      </c>
      <c r="AX3576">
        <v>0.999999999999999</v>
      </c>
      <c r="AY3576" s="73">
        <v>76.4173145902909</v>
      </c>
      <c r="AZ3576">
        <v>40</v>
      </c>
      <c r="BA3576">
        <v>1</v>
      </c>
      <c r="BB3576">
        <v>38</v>
      </c>
      <c r="BC3576">
        <v>0.94980524683434997</v>
      </c>
      <c r="BD3576">
        <v>2</v>
      </c>
      <c r="BE3576">
        <v>5.01947531656491E-2</v>
      </c>
      <c r="BF3576">
        <v>74.3492889226969</v>
      </c>
      <c r="BG3576">
        <v>77.311054601009999</v>
      </c>
      <c r="BH3576">
        <v>76.4173145902909</v>
      </c>
      <c r="BI3576">
        <v>68.293383148400906</v>
      </c>
    </row>
    <row r="3577" spans="1:61" x14ac:dyDescent="0.25">
      <c r="A3577" s="10" t="str">
        <f>VLOOKUP(D3577,'Index-Relations'!E:F,2,FALSE)</f>
        <v>ESG</v>
      </c>
      <c r="B3577" t="s">
        <v>3450</v>
      </c>
      <c r="C3577" s="53" t="s">
        <v>2765</v>
      </c>
      <c r="D3577" s="59" t="s">
        <v>2880</v>
      </c>
      <c r="E3577" s="59" t="s">
        <v>6993</v>
      </c>
      <c r="F3577" t="s">
        <v>1465</v>
      </c>
      <c r="G3577" t="s">
        <v>1464</v>
      </c>
      <c r="H3577" t="s">
        <v>1466</v>
      </c>
      <c r="I3577" s="52">
        <v>45474</v>
      </c>
      <c r="J3577" t="s">
        <v>2457</v>
      </c>
      <c r="K3577">
        <v>40</v>
      </c>
      <c r="L3577" s="73">
        <v>74.568014498568004</v>
      </c>
      <c r="M3577">
        <v>40</v>
      </c>
      <c r="N3577">
        <v>1</v>
      </c>
      <c r="O3577" s="73">
        <v>76.431710979367907</v>
      </c>
      <c r="P3577">
        <v>40</v>
      </c>
      <c r="Q3577">
        <v>1</v>
      </c>
      <c r="R3577">
        <v>40</v>
      </c>
      <c r="S3577">
        <v>0.999999999999999</v>
      </c>
      <c r="T3577">
        <v>31.382925428260499</v>
      </c>
      <c r="U3577">
        <v>0.56711501953949806</v>
      </c>
      <c r="V3577">
        <v>22</v>
      </c>
      <c r="W3577">
        <v>4.7637364302733902E-2</v>
      </c>
      <c r="X3577">
        <v>3</v>
      </c>
      <c r="Y3577">
        <v>40</v>
      </c>
      <c r="Z3577">
        <v>1</v>
      </c>
      <c r="AA3577">
        <v>49.737497483174501</v>
      </c>
      <c r="AB3577">
        <v>38</v>
      </c>
      <c r="AC3577">
        <v>0.94591457204885698</v>
      </c>
      <c r="AD3577">
        <v>2</v>
      </c>
      <c r="AE3577">
        <v>5.4085427951142399E-2</v>
      </c>
      <c r="AF3577">
        <v>0</v>
      </c>
      <c r="AG3577">
        <v>3.0530999999999998E-16</v>
      </c>
      <c r="AH3577">
        <v>3.0513931057863201E-2</v>
      </c>
      <c r="AI3577">
        <v>8</v>
      </c>
      <c r="AJ3577" s="73">
        <v>69.025176121774905</v>
      </c>
      <c r="AK3577">
        <v>40</v>
      </c>
      <c r="AL3577">
        <v>1</v>
      </c>
      <c r="AM3577">
        <v>0</v>
      </c>
      <c r="AN3577">
        <v>0</v>
      </c>
      <c r="AO3577">
        <v>0</v>
      </c>
      <c r="AP3577">
        <v>0</v>
      </c>
      <c r="AQ3577">
        <v>40</v>
      </c>
      <c r="AR3577">
        <v>1</v>
      </c>
      <c r="AS3577">
        <v>0</v>
      </c>
      <c r="AT3577">
        <v>0</v>
      </c>
      <c r="AU3577">
        <v>2.8284791184065902E-2</v>
      </c>
      <c r="AV3577">
        <v>1</v>
      </c>
      <c r="AW3577">
        <v>40</v>
      </c>
      <c r="AX3577">
        <v>0.999999999999999</v>
      </c>
      <c r="AY3577" s="73">
        <v>76.733097917064001</v>
      </c>
      <c r="AZ3577">
        <v>40</v>
      </c>
      <c r="BA3577">
        <v>1</v>
      </c>
      <c r="BB3577">
        <v>38</v>
      </c>
      <c r="BC3577">
        <v>0.95266598901657495</v>
      </c>
      <c r="BD3577">
        <v>2</v>
      </c>
      <c r="BE3577">
        <v>4.7334010983424303E-2</v>
      </c>
      <c r="BF3577">
        <v>74.568014498568004</v>
      </c>
      <c r="BG3577">
        <v>76.431710979367907</v>
      </c>
      <c r="BH3577">
        <v>76.733097917064001</v>
      </c>
      <c r="BI3577">
        <v>69.025176121774905</v>
      </c>
    </row>
    <row r="3578" spans="1:61" x14ac:dyDescent="0.25">
      <c r="A3578" s="10" t="str">
        <f>VLOOKUP(D3578,'Index-Relations'!E:F,2,FALSE)</f>
        <v>ESG</v>
      </c>
      <c r="B3578" t="s">
        <v>3450</v>
      </c>
      <c r="C3578" s="53" t="s">
        <v>2766</v>
      </c>
      <c r="D3578" s="59" t="s">
        <v>2880</v>
      </c>
      <c r="E3578" s="59" t="s">
        <v>6994</v>
      </c>
      <c r="F3578" t="s">
        <v>1465</v>
      </c>
      <c r="G3578" t="s">
        <v>1464</v>
      </c>
      <c r="H3578" t="s">
        <v>1466</v>
      </c>
      <c r="I3578" s="52">
        <v>45446</v>
      </c>
      <c r="J3578" t="s">
        <v>2457</v>
      </c>
      <c r="K3578">
        <v>40</v>
      </c>
      <c r="L3578" s="73">
        <v>74.846087408846998</v>
      </c>
      <c r="M3578">
        <v>40</v>
      </c>
      <c r="N3578">
        <v>1</v>
      </c>
      <c r="O3578" s="73">
        <v>76.670571043265994</v>
      </c>
      <c r="P3578">
        <v>40</v>
      </c>
      <c r="Q3578">
        <v>1</v>
      </c>
      <c r="R3578">
        <v>40</v>
      </c>
      <c r="S3578">
        <v>1</v>
      </c>
      <c r="T3578">
        <v>31.682635391029098</v>
      </c>
      <c r="U3578">
        <v>0.58345951511904204</v>
      </c>
      <c r="V3578">
        <v>22</v>
      </c>
      <c r="W3578">
        <v>5.59392312312645E-2</v>
      </c>
      <c r="X3578">
        <v>3</v>
      </c>
      <c r="Y3578">
        <v>40</v>
      </c>
      <c r="Z3578">
        <v>1</v>
      </c>
      <c r="AA3578">
        <v>50.159906628721203</v>
      </c>
      <c r="AB3578">
        <v>38</v>
      </c>
      <c r="AC3578">
        <v>0.94977845633651403</v>
      </c>
      <c r="AD3578">
        <v>2</v>
      </c>
      <c r="AE3578">
        <v>5.0221543663485198E-2</v>
      </c>
      <c r="AF3578">
        <v>0</v>
      </c>
      <c r="AG3578">
        <v>1.388E-17</v>
      </c>
      <c r="AH3578">
        <v>3.1097519581706499E-2</v>
      </c>
      <c r="AI3578">
        <v>8</v>
      </c>
      <c r="AJ3578" s="73">
        <v>69.389443558761997</v>
      </c>
      <c r="AK3578">
        <v>40</v>
      </c>
      <c r="AL3578">
        <v>1</v>
      </c>
      <c r="AM3578">
        <v>0</v>
      </c>
      <c r="AN3578">
        <v>0</v>
      </c>
      <c r="AO3578">
        <v>0</v>
      </c>
      <c r="AP3578">
        <v>0</v>
      </c>
      <c r="AQ3578">
        <v>40</v>
      </c>
      <c r="AR3578">
        <v>1</v>
      </c>
      <c r="AS3578">
        <v>0</v>
      </c>
      <c r="AT3578">
        <v>0</v>
      </c>
      <c r="AU3578">
        <v>2.6511998843970201E-2</v>
      </c>
      <c r="AV3578">
        <v>1</v>
      </c>
      <c r="AW3578">
        <v>40</v>
      </c>
      <c r="AX3578">
        <v>1</v>
      </c>
      <c r="AY3578" s="73">
        <v>76.999344057207907</v>
      </c>
      <c r="AZ3578">
        <v>40</v>
      </c>
      <c r="BA3578">
        <v>1</v>
      </c>
      <c r="BB3578">
        <v>38</v>
      </c>
      <c r="BC3578">
        <v>0.95212601787414397</v>
      </c>
      <c r="BD3578">
        <v>2</v>
      </c>
      <c r="BE3578">
        <v>4.7873982125855703E-2</v>
      </c>
      <c r="BF3578">
        <v>74.846087408846998</v>
      </c>
      <c r="BG3578">
        <v>76.670571043265994</v>
      </c>
      <c r="BH3578">
        <v>76.999344057207907</v>
      </c>
      <c r="BI3578">
        <v>69.389443558761997</v>
      </c>
    </row>
    <row r="3579" spans="1:61" x14ac:dyDescent="0.25">
      <c r="A3579" s="10" t="str">
        <f>VLOOKUP(D3579,'Index-Relations'!E:F,2,FALSE)</f>
        <v>ESG</v>
      </c>
      <c r="B3579" t="s">
        <v>3450</v>
      </c>
      <c r="C3579" s="53" t="s">
        <v>2767</v>
      </c>
      <c r="D3579" s="59" t="s">
        <v>2880</v>
      </c>
      <c r="E3579" s="59" t="s">
        <v>6995</v>
      </c>
      <c r="F3579" t="s">
        <v>1465</v>
      </c>
      <c r="G3579" t="s">
        <v>1464</v>
      </c>
      <c r="H3579" t="s">
        <v>1466</v>
      </c>
      <c r="I3579" s="52">
        <v>45413</v>
      </c>
      <c r="J3579" t="s">
        <v>2457</v>
      </c>
      <c r="K3579">
        <v>40</v>
      </c>
      <c r="L3579" s="73">
        <v>74.891453675120999</v>
      </c>
      <c r="M3579">
        <v>40</v>
      </c>
      <c r="N3579">
        <v>1</v>
      </c>
      <c r="O3579" s="73">
        <v>76.669233311038894</v>
      </c>
      <c r="P3579">
        <v>40</v>
      </c>
      <c r="Q3579">
        <v>1</v>
      </c>
      <c r="R3579">
        <v>40</v>
      </c>
      <c r="S3579">
        <v>1</v>
      </c>
      <c r="T3579">
        <v>32.009195137402003</v>
      </c>
      <c r="U3579">
        <v>0.54176203321914196</v>
      </c>
      <c r="V3579">
        <v>22</v>
      </c>
      <c r="W3579">
        <v>4.96667211533851E-2</v>
      </c>
      <c r="X3579">
        <v>3</v>
      </c>
      <c r="Y3579">
        <v>40</v>
      </c>
      <c r="Z3579">
        <v>1</v>
      </c>
      <c r="AA3579">
        <v>52.244287260853199</v>
      </c>
      <c r="AB3579">
        <v>38</v>
      </c>
      <c r="AC3579">
        <v>0.95025198138020806</v>
      </c>
      <c r="AD3579">
        <v>2</v>
      </c>
      <c r="AE3579">
        <v>4.9748018619792098E-2</v>
      </c>
      <c r="AF3579">
        <v>0</v>
      </c>
      <c r="AG3579">
        <v>0</v>
      </c>
      <c r="AH3579">
        <v>2.72346551350309E-2</v>
      </c>
      <c r="AI3579">
        <v>8</v>
      </c>
      <c r="AJ3579" s="73">
        <v>69.496937400541995</v>
      </c>
      <c r="AK3579">
        <v>40</v>
      </c>
      <c r="AL3579">
        <v>1</v>
      </c>
      <c r="AM3579">
        <v>0</v>
      </c>
      <c r="AN3579">
        <v>0</v>
      </c>
      <c r="AO3579">
        <v>0</v>
      </c>
      <c r="AP3579">
        <v>0</v>
      </c>
      <c r="AQ3579">
        <v>40</v>
      </c>
      <c r="AR3579">
        <v>1</v>
      </c>
      <c r="AS3579">
        <v>0</v>
      </c>
      <c r="AT3579">
        <v>0</v>
      </c>
      <c r="AU3579">
        <v>2.5768766302950601E-2</v>
      </c>
      <c r="AV3579">
        <v>1</v>
      </c>
      <c r="AW3579">
        <v>40</v>
      </c>
      <c r="AX3579">
        <v>1</v>
      </c>
      <c r="AY3579" s="73">
        <v>77.060824964744995</v>
      </c>
      <c r="AZ3579">
        <v>40</v>
      </c>
      <c r="BA3579">
        <v>1</v>
      </c>
      <c r="BB3579">
        <v>38</v>
      </c>
      <c r="BC3579">
        <v>0.94953232847914903</v>
      </c>
      <c r="BD3579">
        <v>2</v>
      </c>
      <c r="BE3579">
        <v>5.0467671520850098E-2</v>
      </c>
      <c r="BF3579">
        <v>74.891453675120999</v>
      </c>
      <c r="BG3579">
        <v>76.669233311038894</v>
      </c>
      <c r="BH3579">
        <v>77.060824964744995</v>
      </c>
      <c r="BI3579">
        <v>69.496937400541995</v>
      </c>
    </row>
    <row r="3580" spans="1:61" x14ac:dyDescent="0.25">
      <c r="A3580" s="10" t="str">
        <f>VLOOKUP(D3580,'Index-Relations'!E:F,2,FALSE)</f>
        <v>ESG</v>
      </c>
      <c r="B3580" t="s">
        <v>3450</v>
      </c>
      <c r="C3580" s="53" t="s">
        <v>2768</v>
      </c>
      <c r="D3580" s="59" t="s">
        <v>2880</v>
      </c>
      <c r="E3580" s="59" t="s">
        <v>6996</v>
      </c>
      <c r="F3580" t="s">
        <v>1465</v>
      </c>
      <c r="G3580" t="s">
        <v>1464</v>
      </c>
      <c r="H3580" t="s">
        <v>1466</v>
      </c>
      <c r="I3580" s="52">
        <v>45384</v>
      </c>
      <c r="J3580" t="s">
        <v>2457</v>
      </c>
      <c r="K3580">
        <v>40</v>
      </c>
      <c r="L3580">
        <v>83.205412481528199</v>
      </c>
      <c r="M3580">
        <v>40</v>
      </c>
      <c r="N3580">
        <v>1</v>
      </c>
      <c r="O3580">
        <v>84.407894910424702</v>
      </c>
      <c r="P3580">
        <v>40</v>
      </c>
      <c r="Q3580">
        <v>1</v>
      </c>
      <c r="R3580">
        <v>40</v>
      </c>
      <c r="S3580">
        <v>1</v>
      </c>
      <c r="T3580">
        <v>29.4113718712969</v>
      </c>
      <c r="U3580">
        <v>0.52723453343099103</v>
      </c>
      <c r="V3580">
        <v>21</v>
      </c>
      <c r="W3580">
        <v>8.6285577660408907E-3</v>
      </c>
      <c r="X3580">
        <v>1</v>
      </c>
      <c r="Y3580">
        <v>40</v>
      </c>
      <c r="Z3580">
        <v>1</v>
      </c>
      <c r="AA3580">
        <v>41.189898700865697</v>
      </c>
      <c r="AB3580">
        <v>38</v>
      </c>
      <c r="AC3580">
        <v>0.94953171588118002</v>
      </c>
      <c r="AD3580">
        <v>2</v>
      </c>
      <c r="AE3580">
        <v>5.0468284118819699E-2</v>
      </c>
      <c r="AF3580">
        <v>0</v>
      </c>
      <c r="AG3580">
        <v>0</v>
      </c>
      <c r="AH3580">
        <v>2.0307384853812501E-2</v>
      </c>
      <c r="AI3580">
        <v>6</v>
      </c>
      <c r="AJ3580">
        <v>78.146499909728902</v>
      </c>
      <c r="AK3580">
        <v>40</v>
      </c>
      <c r="AL3580">
        <v>1</v>
      </c>
      <c r="AM3580">
        <v>0</v>
      </c>
      <c r="AN3580">
        <v>0</v>
      </c>
      <c r="AO3580">
        <v>0</v>
      </c>
      <c r="AP3580">
        <v>0</v>
      </c>
      <c r="AQ3580">
        <v>40</v>
      </c>
      <c r="AR3580">
        <v>1</v>
      </c>
      <c r="AS3580">
        <v>0</v>
      </c>
      <c r="AT3580">
        <v>0</v>
      </c>
      <c r="AU3580">
        <v>2.3108799232970899E-2</v>
      </c>
      <c r="AV3580">
        <v>1</v>
      </c>
      <c r="AW3580">
        <v>40</v>
      </c>
      <c r="AX3580">
        <v>1</v>
      </c>
      <c r="AY3580">
        <v>85.037428246485405</v>
      </c>
      <c r="AZ3580">
        <v>40</v>
      </c>
      <c r="BA3580">
        <v>1</v>
      </c>
      <c r="BB3580">
        <v>40</v>
      </c>
      <c r="BC3580">
        <v>1</v>
      </c>
      <c r="BD3580">
        <v>0</v>
      </c>
      <c r="BE3580">
        <v>0</v>
      </c>
      <c r="BF3580">
        <v>76.898557578043906</v>
      </c>
      <c r="BG3580">
        <v>79.414052579617007</v>
      </c>
      <c r="BH3580">
        <v>79.123842975803996</v>
      </c>
      <c r="BI3580">
        <v>71.028195535687004</v>
      </c>
    </row>
    <row r="3581" spans="1:61" x14ac:dyDescent="0.25">
      <c r="A3581" s="10" t="str">
        <f>VLOOKUP(D3581,'Index-Relations'!E:F,2,FALSE)</f>
        <v>ESG</v>
      </c>
      <c r="B3581" t="s">
        <v>3450</v>
      </c>
      <c r="C3581" s="53" t="s">
        <v>2769</v>
      </c>
      <c r="D3581" s="59" t="s">
        <v>2880</v>
      </c>
      <c r="E3581" s="59" t="s">
        <v>6997</v>
      </c>
      <c r="F3581" t="s">
        <v>1465</v>
      </c>
      <c r="G3581" t="s">
        <v>1464</v>
      </c>
      <c r="H3581" t="s">
        <v>1466</v>
      </c>
      <c r="I3581" s="52">
        <v>45352</v>
      </c>
      <c r="J3581" t="s">
        <v>2457</v>
      </c>
      <c r="K3581">
        <v>40</v>
      </c>
      <c r="L3581">
        <v>82.660427892785506</v>
      </c>
      <c r="M3581">
        <v>40</v>
      </c>
      <c r="N3581">
        <v>1</v>
      </c>
      <c r="O3581">
        <v>84.123653986900194</v>
      </c>
      <c r="P3581">
        <v>40</v>
      </c>
      <c r="Q3581">
        <v>1</v>
      </c>
      <c r="R3581">
        <v>40</v>
      </c>
      <c r="S3581">
        <v>1</v>
      </c>
      <c r="T3581">
        <v>29.2697435644031</v>
      </c>
      <c r="U3581">
        <v>0.48898853462999498</v>
      </c>
      <c r="V3581">
        <v>21</v>
      </c>
      <c r="W3581">
        <v>9.6444812367315093E-3</v>
      </c>
      <c r="X3581">
        <v>1</v>
      </c>
      <c r="Y3581">
        <v>40</v>
      </c>
      <c r="Z3581">
        <v>1</v>
      </c>
      <c r="AA3581">
        <v>40.924919812323701</v>
      </c>
      <c r="AB3581">
        <v>38</v>
      </c>
      <c r="AC3581">
        <v>0.94825024937456803</v>
      </c>
      <c r="AD3581">
        <v>2</v>
      </c>
      <c r="AE3581">
        <v>5.1749750625431398E-2</v>
      </c>
      <c r="AF3581">
        <v>0</v>
      </c>
      <c r="AG3581">
        <v>4.1629999999999998E-17</v>
      </c>
      <c r="AH3581">
        <v>5.0946309025219098E-3</v>
      </c>
      <c r="AI3581">
        <v>4</v>
      </c>
      <c r="AJ3581">
        <v>77.618191688856299</v>
      </c>
      <c r="AK3581">
        <v>40</v>
      </c>
      <c r="AL3581">
        <v>1</v>
      </c>
      <c r="AM3581">
        <v>0</v>
      </c>
      <c r="AN3581">
        <v>0</v>
      </c>
      <c r="AO3581">
        <v>0</v>
      </c>
      <c r="AP3581">
        <v>0</v>
      </c>
      <c r="AQ3581">
        <v>40</v>
      </c>
      <c r="AR3581">
        <v>1</v>
      </c>
      <c r="AS3581">
        <v>0</v>
      </c>
      <c r="AT3581">
        <v>0</v>
      </c>
      <c r="AU3581">
        <v>2.26279793475887E-2</v>
      </c>
      <c r="AV3581">
        <v>1</v>
      </c>
      <c r="AW3581">
        <v>40</v>
      </c>
      <c r="AX3581">
        <v>1</v>
      </c>
      <c r="AY3581">
        <v>84.450534309574294</v>
      </c>
      <c r="AZ3581">
        <v>40</v>
      </c>
      <c r="BA3581">
        <v>1</v>
      </c>
      <c r="BB3581">
        <v>40</v>
      </c>
      <c r="BC3581">
        <v>1</v>
      </c>
      <c r="BD3581">
        <v>0</v>
      </c>
      <c r="BE3581">
        <v>0</v>
      </c>
      <c r="BF3581">
        <v>76.033328490912993</v>
      </c>
      <c r="BG3581">
        <v>79.038471645027997</v>
      </c>
      <c r="BH3581">
        <v>78.130004358304902</v>
      </c>
      <c r="BI3581">
        <v>70.197307866084998</v>
      </c>
    </row>
    <row r="3582" spans="1:61" x14ac:dyDescent="0.25">
      <c r="A3582" s="10" t="str">
        <f>VLOOKUP(D3582,'Index-Relations'!E:F,2,FALSE)</f>
        <v>ESG</v>
      </c>
      <c r="B3582" t="s">
        <v>3450</v>
      </c>
      <c r="C3582" s="53" t="s">
        <v>2770</v>
      </c>
      <c r="D3582" s="59" t="s">
        <v>2880</v>
      </c>
      <c r="E3582" s="59" t="s">
        <v>6998</v>
      </c>
      <c r="F3582" t="s">
        <v>1465</v>
      </c>
      <c r="G3582" t="s">
        <v>1464</v>
      </c>
      <c r="H3582" t="s">
        <v>1466</v>
      </c>
      <c r="I3582" s="52">
        <v>45323</v>
      </c>
      <c r="J3582" t="s">
        <v>2457</v>
      </c>
      <c r="K3582">
        <v>40</v>
      </c>
      <c r="L3582">
        <v>82.731858405023999</v>
      </c>
      <c r="M3582">
        <v>40</v>
      </c>
      <c r="N3582">
        <v>1</v>
      </c>
      <c r="O3582">
        <v>83.695308078976097</v>
      </c>
      <c r="P3582">
        <v>40</v>
      </c>
      <c r="Q3582">
        <v>1</v>
      </c>
      <c r="R3582">
        <v>40</v>
      </c>
      <c r="S3582">
        <v>1</v>
      </c>
      <c r="T3582">
        <v>29.913343130141701</v>
      </c>
      <c r="U3582">
        <v>0.45380247883770902</v>
      </c>
      <c r="V3582">
        <v>21</v>
      </c>
      <c r="W3582">
        <v>1.06549315209603E-2</v>
      </c>
      <c r="X3582">
        <v>1</v>
      </c>
      <c r="Y3582">
        <v>40</v>
      </c>
      <c r="Z3582">
        <v>0.999999999999999</v>
      </c>
      <c r="AA3582">
        <v>41.534485769516202</v>
      </c>
      <c r="AB3582">
        <v>38</v>
      </c>
      <c r="AC3582">
        <v>0.94951498456526096</v>
      </c>
      <c r="AD3582">
        <v>2</v>
      </c>
      <c r="AE3582">
        <v>5.0485015434738399E-2</v>
      </c>
      <c r="AF3582">
        <v>0</v>
      </c>
      <c r="AG3582">
        <v>1.6652999999999999E-16</v>
      </c>
      <c r="AH3582">
        <v>5.6618367923657797E-3</v>
      </c>
      <c r="AI3582">
        <v>4</v>
      </c>
      <c r="AJ3582">
        <v>78.003971194162204</v>
      </c>
      <c r="AK3582">
        <v>40</v>
      </c>
      <c r="AL3582">
        <v>1</v>
      </c>
      <c r="AM3582">
        <v>0</v>
      </c>
      <c r="AN3582">
        <v>0</v>
      </c>
      <c r="AO3582">
        <v>0</v>
      </c>
      <c r="AP3582">
        <v>0</v>
      </c>
      <c r="AQ3582">
        <v>40</v>
      </c>
      <c r="AR3582">
        <v>1</v>
      </c>
      <c r="AS3582">
        <v>0</v>
      </c>
      <c r="AT3582">
        <v>0</v>
      </c>
      <c r="AU3582">
        <v>2.5144403872858299E-2</v>
      </c>
      <c r="AV3582">
        <v>1</v>
      </c>
      <c r="AW3582">
        <v>40</v>
      </c>
      <c r="AX3582">
        <v>1</v>
      </c>
      <c r="AY3582">
        <v>84.552698676677295</v>
      </c>
      <c r="AZ3582">
        <v>40</v>
      </c>
      <c r="BA3582">
        <v>1</v>
      </c>
      <c r="BB3582">
        <v>40</v>
      </c>
      <c r="BC3582">
        <v>1</v>
      </c>
      <c r="BD3582">
        <v>0</v>
      </c>
      <c r="BE3582">
        <v>0</v>
      </c>
      <c r="BF3582">
        <v>76.066525439722994</v>
      </c>
      <c r="BG3582">
        <v>78.515891804985003</v>
      </c>
      <c r="BH3582">
        <v>78.179185513801002</v>
      </c>
      <c r="BI3582">
        <v>70.578767636446898</v>
      </c>
    </row>
    <row r="3583" spans="1:61" x14ac:dyDescent="0.25">
      <c r="A3583" s="10" t="str">
        <f>VLOOKUP(D3583,'Index-Relations'!E:F,2,FALSE)</f>
        <v>ESG</v>
      </c>
      <c r="B3583" t="s">
        <v>3450</v>
      </c>
      <c r="C3583" s="53" t="s">
        <v>2760</v>
      </c>
      <c r="D3583" s="59" t="s">
        <v>3224</v>
      </c>
      <c r="E3583" s="59" t="s">
        <v>6999</v>
      </c>
      <c r="F3583" t="s">
        <v>1473</v>
      </c>
      <c r="G3583" t="s">
        <v>1472</v>
      </c>
      <c r="H3583" t="s">
        <v>1474</v>
      </c>
      <c r="I3583" s="52">
        <v>45659</v>
      </c>
      <c r="J3583" t="s">
        <v>2457</v>
      </c>
      <c r="K3583">
        <v>50</v>
      </c>
      <c r="L3583" s="73">
        <v>88.735789968933901</v>
      </c>
      <c r="M3583">
        <v>50</v>
      </c>
      <c r="N3583">
        <v>1</v>
      </c>
      <c r="O3583" s="73">
        <v>89.765651614804</v>
      </c>
      <c r="P3583">
        <v>50</v>
      </c>
      <c r="Q3583">
        <v>1</v>
      </c>
      <c r="R3583">
        <v>49</v>
      </c>
      <c r="S3583">
        <v>0.98032218354827505</v>
      </c>
      <c r="T3583">
        <v>32.4256743617048</v>
      </c>
      <c r="U3583">
        <v>0.501961456573633</v>
      </c>
      <c r="V3583">
        <v>27</v>
      </c>
      <c r="W3583">
        <v>3.3427972987581697E-2</v>
      </c>
      <c r="X3583">
        <v>5</v>
      </c>
      <c r="Y3583">
        <v>50</v>
      </c>
      <c r="Z3583">
        <v>0.999999999999999</v>
      </c>
      <c r="AA3583">
        <v>94.594621248328494</v>
      </c>
      <c r="AB3583">
        <v>45</v>
      </c>
      <c r="AC3583">
        <v>0.90142088106666896</v>
      </c>
      <c r="AD3583">
        <v>5</v>
      </c>
      <c r="AE3583">
        <v>9.8579118933330295E-2</v>
      </c>
      <c r="AF3583">
        <v>0</v>
      </c>
      <c r="AG3583">
        <v>0</v>
      </c>
      <c r="AH3583">
        <v>7.7659178125555096E-3</v>
      </c>
      <c r="AI3583">
        <v>3</v>
      </c>
      <c r="AJ3583" s="73">
        <v>85.605114808280007</v>
      </c>
      <c r="AK3583">
        <v>50</v>
      </c>
      <c r="AL3583">
        <v>1</v>
      </c>
      <c r="AM3583">
        <v>0</v>
      </c>
      <c r="AN3583">
        <v>0</v>
      </c>
      <c r="AO3583">
        <v>0</v>
      </c>
      <c r="AP3583">
        <v>0</v>
      </c>
      <c r="AQ3583">
        <v>50</v>
      </c>
      <c r="AR3583">
        <v>1</v>
      </c>
      <c r="AS3583">
        <v>0</v>
      </c>
      <c r="AT3583">
        <v>0</v>
      </c>
      <c r="AU3583">
        <v>0</v>
      </c>
      <c r="AV3583">
        <v>0</v>
      </c>
      <c r="AW3583">
        <v>50</v>
      </c>
      <c r="AX3583">
        <v>1</v>
      </c>
      <c r="AY3583" s="73">
        <v>86.537186059252903</v>
      </c>
      <c r="AZ3583">
        <v>50</v>
      </c>
      <c r="BA3583">
        <v>1</v>
      </c>
      <c r="BB3583">
        <v>46</v>
      </c>
      <c r="BC3583">
        <v>0.92180307916823001</v>
      </c>
      <c r="BD3583">
        <v>4</v>
      </c>
      <c r="BE3583">
        <v>7.8196920831769004E-2</v>
      </c>
      <c r="BF3583">
        <v>88.735789968933901</v>
      </c>
      <c r="BG3583">
        <v>89.765651614804</v>
      </c>
      <c r="BH3583">
        <v>86.537186059252903</v>
      </c>
      <c r="BI3583">
        <v>85.605114808280007</v>
      </c>
    </row>
    <row r="3584" spans="1:61" x14ac:dyDescent="0.25">
      <c r="A3584" s="10" t="str">
        <f>VLOOKUP(D3584,'Index-Relations'!E:F,2,FALSE)</f>
        <v>ESG</v>
      </c>
      <c r="B3584" t="s">
        <v>3450</v>
      </c>
      <c r="C3584" s="53" t="s">
        <v>2761</v>
      </c>
      <c r="D3584" s="59" t="s">
        <v>3224</v>
      </c>
      <c r="E3584" s="59" t="s">
        <v>7000</v>
      </c>
      <c r="F3584" t="s">
        <v>1473</v>
      </c>
      <c r="G3584" t="s">
        <v>1472</v>
      </c>
      <c r="H3584" t="s">
        <v>1474</v>
      </c>
      <c r="I3584" s="52">
        <v>45628</v>
      </c>
      <c r="J3584" t="s">
        <v>2457</v>
      </c>
      <c r="K3584">
        <v>50</v>
      </c>
      <c r="L3584" s="73">
        <v>88.751718085763002</v>
      </c>
      <c r="M3584">
        <v>50</v>
      </c>
      <c r="N3584">
        <v>1</v>
      </c>
      <c r="O3584" s="73">
        <v>89.673443187684001</v>
      </c>
      <c r="P3584">
        <v>50</v>
      </c>
      <c r="Q3584">
        <v>1</v>
      </c>
      <c r="R3584">
        <v>49</v>
      </c>
      <c r="S3584">
        <v>0.97992687724937</v>
      </c>
      <c r="T3584">
        <v>32.345533698046999</v>
      </c>
      <c r="U3584">
        <v>0.52056695843255896</v>
      </c>
      <c r="V3584">
        <v>27</v>
      </c>
      <c r="W3584">
        <v>3.48955710776815E-2</v>
      </c>
      <c r="X3584">
        <v>5</v>
      </c>
      <c r="Y3584">
        <v>50</v>
      </c>
      <c r="Z3584">
        <v>1</v>
      </c>
      <c r="AA3584">
        <v>84.273440738896198</v>
      </c>
      <c r="AB3584">
        <v>45</v>
      </c>
      <c r="AC3584">
        <v>0.90138826711582598</v>
      </c>
      <c r="AD3584">
        <v>5</v>
      </c>
      <c r="AE3584">
        <v>9.86117328841732E-2</v>
      </c>
      <c r="AF3584">
        <v>0</v>
      </c>
      <c r="AG3584">
        <v>1.388E-17</v>
      </c>
      <c r="AH3584">
        <v>7.5154164803414502E-3</v>
      </c>
      <c r="AI3584">
        <v>3</v>
      </c>
      <c r="AJ3584" s="73">
        <v>85.590222659426999</v>
      </c>
      <c r="AK3584">
        <v>50</v>
      </c>
      <c r="AL3584">
        <v>1</v>
      </c>
      <c r="AM3584">
        <v>0</v>
      </c>
      <c r="AN3584">
        <v>0</v>
      </c>
      <c r="AO3584">
        <v>0</v>
      </c>
      <c r="AP3584">
        <v>0</v>
      </c>
      <c r="AQ3584">
        <v>50</v>
      </c>
      <c r="AR3584">
        <v>1</v>
      </c>
      <c r="AS3584">
        <v>0</v>
      </c>
      <c r="AT3584">
        <v>0</v>
      </c>
      <c r="AU3584">
        <v>0</v>
      </c>
      <c r="AV3584">
        <v>0</v>
      </c>
      <c r="AW3584">
        <v>50</v>
      </c>
      <c r="AX3584">
        <v>0.999999999999999</v>
      </c>
      <c r="AY3584" s="73">
        <v>86.640954701588001</v>
      </c>
      <c r="AZ3584">
        <v>50</v>
      </c>
      <c r="BA3584">
        <v>1</v>
      </c>
      <c r="BB3584">
        <v>46</v>
      </c>
      <c r="BC3584">
        <v>0.92257796995562302</v>
      </c>
      <c r="BD3584">
        <v>4</v>
      </c>
      <c r="BE3584">
        <v>7.7422030044376894E-2</v>
      </c>
      <c r="BF3584">
        <v>88.751718085763002</v>
      </c>
      <c r="BG3584">
        <v>89.673443187684001</v>
      </c>
      <c r="BH3584">
        <v>86.640954701588001</v>
      </c>
      <c r="BI3584">
        <v>85.590222659426999</v>
      </c>
    </row>
    <row r="3585" spans="1:61" x14ac:dyDescent="0.25">
      <c r="A3585" s="10" t="str">
        <f>VLOOKUP(D3585,'Index-Relations'!E:F,2,FALSE)</f>
        <v>ESG</v>
      </c>
      <c r="B3585" t="s">
        <v>3450</v>
      </c>
      <c r="C3585" s="53" t="s">
        <v>2762</v>
      </c>
      <c r="D3585" s="59" t="s">
        <v>3224</v>
      </c>
      <c r="E3585" s="59" t="s">
        <v>7001</v>
      </c>
      <c r="F3585" t="s">
        <v>1473</v>
      </c>
      <c r="G3585" t="s">
        <v>1472</v>
      </c>
      <c r="H3585" t="s">
        <v>1474</v>
      </c>
      <c r="I3585" s="52">
        <v>45597</v>
      </c>
      <c r="J3585" t="s">
        <v>2457</v>
      </c>
      <c r="K3585">
        <v>50</v>
      </c>
      <c r="L3585" s="73">
        <v>88.560110496035904</v>
      </c>
      <c r="M3585">
        <v>50</v>
      </c>
      <c r="N3585">
        <v>1</v>
      </c>
      <c r="O3585" s="73">
        <v>89.696876527911996</v>
      </c>
      <c r="P3585">
        <v>50</v>
      </c>
      <c r="Q3585">
        <v>1</v>
      </c>
      <c r="R3585">
        <v>49</v>
      </c>
      <c r="S3585">
        <v>0.97976163282016504</v>
      </c>
      <c r="T3585">
        <v>32.358155665202901</v>
      </c>
      <c r="U3585">
        <v>0.52208528176550695</v>
      </c>
      <c r="V3585">
        <v>27</v>
      </c>
      <c r="W3585">
        <v>3.5146510790258698E-2</v>
      </c>
      <c r="X3585">
        <v>5</v>
      </c>
      <c r="Y3585">
        <v>50</v>
      </c>
      <c r="Z3585">
        <v>0.999999999999999</v>
      </c>
      <c r="AA3585">
        <v>80.942237759590498</v>
      </c>
      <c r="AB3585">
        <v>45</v>
      </c>
      <c r="AC3585">
        <v>0.90056067744965096</v>
      </c>
      <c r="AD3585">
        <v>5</v>
      </c>
      <c r="AE3585">
        <v>9.9439322550348999E-2</v>
      </c>
      <c r="AF3585">
        <v>0</v>
      </c>
      <c r="AG3585">
        <v>0</v>
      </c>
      <c r="AH3585">
        <v>7.7342729383310998E-3</v>
      </c>
      <c r="AI3585">
        <v>3</v>
      </c>
      <c r="AJ3585" s="73">
        <v>85.447542204527906</v>
      </c>
      <c r="AK3585">
        <v>50</v>
      </c>
      <c r="AL3585">
        <v>1</v>
      </c>
      <c r="AM3585">
        <v>0</v>
      </c>
      <c r="AN3585">
        <v>0</v>
      </c>
      <c r="AO3585">
        <v>0</v>
      </c>
      <c r="AP3585">
        <v>0</v>
      </c>
      <c r="AQ3585">
        <v>50</v>
      </c>
      <c r="AR3585">
        <v>1</v>
      </c>
      <c r="AS3585">
        <v>0</v>
      </c>
      <c r="AT3585">
        <v>0</v>
      </c>
      <c r="AU3585">
        <v>0</v>
      </c>
      <c r="AV3585">
        <v>0</v>
      </c>
      <c r="AW3585">
        <v>50</v>
      </c>
      <c r="AX3585">
        <v>1</v>
      </c>
      <c r="AY3585" s="73">
        <v>86.2777434657349</v>
      </c>
      <c r="AZ3585">
        <v>50</v>
      </c>
      <c r="BA3585">
        <v>1</v>
      </c>
      <c r="BB3585">
        <v>46</v>
      </c>
      <c r="BC3585">
        <v>0.92045358784009201</v>
      </c>
      <c r="BD3585">
        <v>4</v>
      </c>
      <c r="BE3585">
        <v>7.9546412159907404E-2</v>
      </c>
      <c r="BF3585">
        <v>88.560110496035904</v>
      </c>
      <c r="BG3585">
        <v>89.696876527911996</v>
      </c>
      <c r="BH3585">
        <v>86.2777434657349</v>
      </c>
      <c r="BI3585">
        <v>85.447542204527906</v>
      </c>
    </row>
    <row r="3586" spans="1:61" x14ac:dyDescent="0.25">
      <c r="A3586" s="10" t="str">
        <f>VLOOKUP(D3586,'Index-Relations'!E:F,2,FALSE)</f>
        <v>ESG</v>
      </c>
      <c r="B3586" t="s">
        <v>3450</v>
      </c>
      <c r="C3586" s="53" t="s">
        <v>2763</v>
      </c>
      <c r="D3586" s="59" t="s">
        <v>3224</v>
      </c>
      <c r="E3586" s="59" t="s">
        <v>7002</v>
      </c>
      <c r="F3586" t="s">
        <v>1473</v>
      </c>
      <c r="G3586" t="s">
        <v>1472</v>
      </c>
      <c r="H3586" t="s">
        <v>1474</v>
      </c>
      <c r="I3586" s="52">
        <v>45566</v>
      </c>
      <c r="J3586" t="s">
        <v>2457</v>
      </c>
      <c r="K3586">
        <v>50</v>
      </c>
      <c r="L3586" s="73">
        <v>88.638093908868001</v>
      </c>
      <c r="M3586">
        <v>50</v>
      </c>
      <c r="N3586">
        <v>1</v>
      </c>
      <c r="O3586" s="73">
        <v>89.713735024094007</v>
      </c>
      <c r="P3586">
        <v>50</v>
      </c>
      <c r="Q3586">
        <v>1</v>
      </c>
      <c r="R3586">
        <v>49</v>
      </c>
      <c r="S3586">
        <v>0.97675170766395802</v>
      </c>
      <c r="T3586">
        <v>32.393759006850502</v>
      </c>
      <c r="U3586">
        <v>0.52168017443108905</v>
      </c>
      <c r="V3586">
        <v>27</v>
      </c>
      <c r="W3586">
        <v>3.3151312736782401E-2</v>
      </c>
      <c r="X3586">
        <v>5</v>
      </c>
      <c r="Y3586">
        <v>50</v>
      </c>
      <c r="Z3586">
        <v>0.999999999999999</v>
      </c>
      <c r="AA3586">
        <v>78.079326307691701</v>
      </c>
      <c r="AB3586">
        <v>46</v>
      </c>
      <c r="AC3586">
        <v>0.91401250273776302</v>
      </c>
      <c r="AD3586">
        <v>4</v>
      </c>
      <c r="AE3586">
        <v>8.5987497262235896E-2</v>
      </c>
      <c r="AF3586">
        <v>0</v>
      </c>
      <c r="AG3586">
        <v>9.7139999999999999E-17</v>
      </c>
      <c r="AH3586">
        <v>7.8875714543532593E-3</v>
      </c>
      <c r="AI3586">
        <v>3</v>
      </c>
      <c r="AJ3586" s="73">
        <v>85.538076639639002</v>
      </c>
      <c r="AK3586">
        <v>50</v>
      </c>
      <c r="AL3586">
        <v>1</v>
      </c>
      <c r="AM3586">
        <v>0</v>
      </c>
      <c r="AN3586">
        <v>0</v>
      </c>
      <c r="AO3586">
        <v>0</v>
      </c>
      <c r="AP3586">
        <v>0</v>
      </c>
      <c r="AQ3586">
        <v>50</v>
      </c>
      <c r="AR3586">
        <v>1</v>
      </c>
      <c r="AS3586">
        <v>0</v>
      </c>
      <c r="AT3586">
        <v>0</v>
      </c>
      <c r="AU3586">
        <v>0</v>
      </c>
      <c r="AV3586">
        <v>0</v>
      </c>
      <c r="AW3586">
        <v>50</v>
      </c>
      <c r="AX3586">
        <v>0.999999999999999</v>
      </c>
      <c r="AY3586" s="73">
        <v>86.389391218380894</v>
      </c>
      <c r="AZ3586">
        <v>50</v>
      </c>
      <c r="BA3586">
        <v>1</v>
      </c>
      <c r="BB3586">
        <v>46</v>
      </c>
      <c r="BC3586">
        <v>0.92116978527428806</v>
      </c>
      <c r="BD3586">
        <v>4</v>
      </c>
      <c r="BE3586">
        <v>7.8830214725711695E-2</v>
      </c>
      <c r="BF3586">
        <v>88.638093908868001</v>
      </c>
      <c r="BG3586">
        <v>89.713735024094007</v>
      </c>
      <c r="BH3586">
        <v>86.389391218380894</v>
      </c>
      <c r="BI3586">
        <v>85.538076639639002</v>
      </c>
    </row>
    <row r="3587" spans="1:61" x14ac:dyDescent="0.25">
      <c r="A3587" s="10" t="str">
        <f>VLOOKUP(D3587,'Index-Relations'!E:F,2,FALSE)</f>
        <v>ESG</v>
      </c>
      <c r="B3587" t="s">
        <v>3450</v>
      </c>
      <c r="C3587" s="53" t="s">
        <v>2764</v>
      </c>
      <c r="D3587" s="59" t="s">
        <v>3224</v>
      </c>
      <c r="E3587" s="59" t="s">
        <v>7003</v>
      </c>
      <c r="F3587" t="s">
        <v>1473</v>
      </c>
      <c r="G3587" t="s">
        <v>1472</v>
      </c>
      <c r="H3587" t="s">
        <v>1474</v>
      </c>
      <c r="I3587" s="52">
        <v>45537</v>
      </c>
      <c r="J3587" t="s">
        <v>2457</v>
      </c>
      <c r="K3587">
        <v>50</v>
      </c>
      <c r="L3587" s="73">
        <v>88.922385574629899</v>
      </c>
      <c r="M3587">
        <v>50</v>
      </c>
      <c r="N3587">
        <v>1</v>
      </c>
      <c r="O3587" s="73">
        <v>89.785515975687005</v>
      </c>
      <c r="P3587">
        <v>50</v>
      </c>
      <c r="Q3587">
        <v>1</v>
      </c>
      <c r="R3587">
        <v>49</v>
      </c>
      <c r="S3587">
        <v>0.97980932507625995</v>
      </c>
      <c r="T3587">
        <v>32.468299617848402</v>
      </c>
      <c r="U3587">
        <v>0.52002990716523501</v>
      </c>
      <c r="V3587">
        <v>27</v>
      </c>
      <c r="W3587">
        <v>3.3889395464047803E-2</v>
      </c>
      <c r="X3587">
        <v>5</v>
      </c>
      <c r="Y3587">
        <v>50</v>
      </c>
      <c r="Z3587">
        <v>1</v>
      </c>
      <c r="AA3587">
        <v>77.007252937085497</v>
      </c>
      <c r="AB3587">
        <v>46</v>
      </c>
      <c r="AC3587">
        <v>0.91762200685606199</v>
      </c>
      <c r="AD3587">
        <v>4</v>
      </c>
      <c r="AE3587">
        <v>8.2377993143937997E-2</v>
      </c>
      <c r="AF3587">
        <v>0</v>
      </c>
      <c r="AG3587">
        <v>0</v>
      </c>
      <c r="AH3587">
        <v>8.0707348259303306E-3</v>
      </c>
      <c r="AI3587">
        <v>3</v>
      </c>
      <c r="AJ3587" s="73">
        <v>85.948353570782004</v>
      </c>
      <c r="AK3587">
        <v>50</v>
      </c>
      <c r="AL3587">
        <v>1</v>
      </c>
      <c r="AM3587">
        <v>0</v>
      </c>
      <c r="AN3587">
        <v>0</v>
      </c>
      <c r="AO3587">
        <v>0</v>
      </c>
      <c r="AP3587">
        <v>0</v>
      </c>
      <c r="AQ3587">
        <v>50</v>
      </c>
      <c r="AR3587">
        <v>0.999999999999999</v>
      </c>
      <c r="AS3587">
        <v>0</v>
      </c>
      <c r="AT3587">
        <v>0</v>
      </c>
      <c r="AU3587">
        <v>0</v>
      </c>
      <c r="AV3587">
        <v>0</v>
      </c>
      <c r="AW3587">
        <v>50</v>
      </c>
      <c r="AX3587">
        <v>0.999999999999999</v>
      </c>
      <c r="AY3587" s="73">
        <v>86.920001037442901</v>
      </c>
      <c r="AZ3587">
        <v>50</v>
      </c>
      <c r="BA3587">
        <v>1</v>
      </c>
      <c r="BB3587">
        <v>46</v>
      </c>
      <c r="BC3587">
        <v>0.92041042136332596</v>
      </c>
      <c r="BD3587">
        <v>4</v>
      </c>
      <c r="BE3587">
        <v>7.9589578636673597E-2</v>
      </c>
      <c r="BF3587">
        <v>88.922385574629899</v>
      </c>
      <c r="BG3587">
        <v>89.785515975687005</v>
      </c>
      <c r="BH3587">
        <v>86.920001037442901</v>
      </c>
      <c r="BI3587">
        <v>85.948353570782004</v>
      </c>
    </row>
    <row r="3588" spans="1:61" x14ac:dyDescent="0.25">
      <c r="A3588" s="10" t="str">
        <f>VLOOKUP(D3588,'Index-Relations'!E:F,2,FALSE)</f>
        <v>ESG</v>
      </c>
      <c r="B3588" t="s">
        <v>3450</v>
      </c>
      <c r="C3588" s="53" t="s">
        <v>3350</v>
      </c>
      <c r="D3588" s="59" t="s">
        <v>3224</v>
      </c>
      <c r="E3588" s="59" t="s">
        <v>7004</v>
      </c>
      <c r="F3588" t="s">
        <v>1473</v>
      </c>
      <c r="G3588" t="s">
        <v>1472</v>
      </c>
      <c r="H3588" t="s">
        <v>1474</v>
      </c>
      <c r="I3588" s="52">
        <v>45505</v>
      </c>
      <c r="J3588" t="s">
        <v>2457</v>
      </c>
      <c r="K3588">
        <v>50</v>
      </c>
      <c r="L3588" s="73">
        <v>88.839663487742897</v>
      </c>
      <c r="M3588">
        <v>50</v>
      </c>
      <c r="N3588">
        <v>1</v>
      </c>
      <c r="O3588" s="73">
        <v>89.727440652025905</v>
      </c>
      <c r="P3588">
        <v>50</v>
      </c>
      <c r="Q3588">
        <v>1</v>
      </c>
      <c r="R3588">
        <v>49</v>
      </c>
      <c r="S3588">
        <v>0.98050307261409297</v>
      </c>
      <c r="T3588">
        <v>32.345017602376799</v>
      </c>
      <c r="U3588">
        <v>0.51597833834288898</v>
      </c>
      <c r="V3588">
        <v>27</v>
      </c>
      <c r="W3588">
        <v>3.3649349031799197E-2</v>
      </c>
      <c r="X3588">
        <v>5</v>
      </c>
      <c r="Y3588">
        <v>50</v>
      </c>
      <c r="Z3588">
        <v>0.999999999999999</v>
      </c>
      <c r="AA3588">
        <v>79.817736631693805</v>
      </c>
      <c r="AB3588">
        <v>48</v>
      </c>
      <c r="AC3588">
        <v>0.96006139844131999</v>
      </c>
      <c r="AD3588">
        <v>2</v>
      </c>
      <c r="AE3588">
        <v>3.99386015586791E-2</v>
      </c>
      <c r="AF3588">
        <v>0</v>
      </c>
      <c r="AG3588">
        <v>1.388E-17</v>
      </c>
      <c r="AH3588">
        <v>7.6859816610883201E-3</v>
      </c>
      <c r="AI3588">
        <v>3</v>
      </c>
      <c r="AJ3588" s="73">
        <v>85.900944800075905</v>
      </c>
      <c r="AK3588">
        <v>50</v>
      </c>
      <c r="AL3588">
        <v>1</v>
      </c>
      <c r="AM3588">
        <v>0</v>
      </c>
      <c r="AN3588">
        <v>0</v>
      </c>
      <c r="AO3588">
        <v>0</v>
      </c>
      <c r="AP3588">
        <v>0</v>
      </c>
      <c r="AQ3588">
        <v>50</v>
      </c>
      <c r="AR3588">
        <v>0.999999999999999</v>
      </c>
      <c r="AS3588">
        <v>0</v>
      </c>
      <c r="AT3588">
        <v>0</v>
      </c>
      <c r="AU3588">
        <v>0</v>
      </c>
      <c r="AV3588">
        <v>0</v>
      </c>
      <c r="AW3588">
        <v>50</v>
      </c>
      <c r="AX3588">
        <v>1</v>
      </c>
      <c r="AY3588" s="73">
        <v>86.846737127493</v>
      </c>
      <c r="AZ3588">
        <v>50</v>
      </c>
      <c r="BA3588">
        <v>1</v>
      </c>
      <c r="BB3588">
        <v>47</v>
      </c>
      <c r="BC3588">
        <v>0.94090191420135305</v>
      </c>
      <c r="BD3588">
        <v>3</v>
      </c>
      <c r="BE3588">
        <v>5.9098085798646803E-2</v>
      </c>
      <c r="BF3588">
        <v>88.839663487742897</v>
      </c>
      <c r="BG3588">
        <v>89.727440652025905</v>
      </c>
      <c r="BH3588">
        <v>86.846737127493</v>
      </c>
      <c r="BI3588">
        <v>85.900944800075905</v>
      </c>
    </row>
    <row r="3589" spans="1:61" x14ac:dyDescent="0.25">
      <c r="A3589" s="10" t="str">
        <f>VLOOKUP(D3589,'Index-Relations'!E:F,2,FALSE)</f>
        <v>ESG</v>
      </c>
      <c r="B3589" t="s">
        <v>3450</v>
      </c>
      <c r="C3589" s="53" t="s">
        <v>2765</v>
      </c>
      <c r="D3589" s="59" t="s">
        <v>3224</v>
      </c>
      <c r="E3589" s="59" t="s">
        <v>7005</v>
      </c>
      <c r="F3589" t="s">
        <v>1473</v>
      </c>
      <c r="G3589" t="s">
        <v>1472</v>
      </c>
      <c r="H3589" t="s">
        <v>1474</v>
      </c>
      <c r="I3589" s="52">
        <v>45474</v>
      </c>
      <c r="J3589" t="s">
        <v>2457</v>
      </c>
      <c r="K3589">
        <v>50</v>
      </c>
      <c r="L3589" s="73">
        <v>89.297234722422999</v>
      </c>
      <c r="M3589">
        <v>50</v>
      </c>
      <c r="N3589">
        <v>1</v>
      </c>
      <c r="O3589" s="73">
        <v>89.806192035891002</v>
      </c>
      <c r="P3589">
        <v>50</v>
      </c>
      <c r="Q3589">
        <v>1</v>
      </c>
      <c r="R3589">
        <v>49</v>
      </c>
      <c r="S3589">
        <v>0.97665587801318898</v>
      </c>
      <c r="T3589">
        <v>32.113464123468503</v>
      </c>
      <c r="U3589">
        <v>0.518232605032381</v>
      </c>
      <c r="V3589">
        <v>27</v>
      </c>
      <c r="W3589">
        <v>3.2366721738656498E-2</v>
      </c>
      <c r="X3589">
        <v>5</v>
      </c>
      <c r="Y3589">
        <v>50</v>
      </c>
      <c r="Z3589">
        <v>1</v>
      </c>
      <c r="AA3589">
        <v>84.252035167595906</v>
      </c>
      <c r="AB3589">
        <v>48</v>
      </c>
      <c r="AC3589">
        <v>0.96147112304951099</v>
      </c>
      <c r="AD3589">
        <v>2</v>
      </c>
      <c r="AE3589">
        <v>3.8528876950489503E-2</v>
      </c>
      <c r="AF3589">
        <v>0</v>
      </c>
      <c r="AG3589">
        <v>0</v>
      </c>
      <c r="AH3589">
        <v>7.2586316811304201E-3</v>
      </c>
      <c r="AI3589">
        <v>3</v>
      </c>
      <c r="AJ3589" s="73">
        <v>86.212551156519993</v>
      </c>
      <c r="AK3589">
        <v>50</v>
      </c>
      <c r="AL3589">
        <v>1</v>
      </c>
      <c r="AM3589">
        <v>0</v>
      </c>
      <c r="AN3589">
        <v>0</v>
      </c>
      <c r="AO3589">
        <v>0</v>
      </c>
      <c r="AP3589">
        <v>0</v>
      </c>
      <c r="AQ3589">
        <v>50</v>
      </c>
      <c r="AR3589">
        <v>0.999999999999999</v>
      </c>
      <c r="AS3589">
        <v>0</v>
      </c>
      <c r="AT3589">
        <v>0</v>
      </c>
      <c r="AU3589">
        <v>0</v>
      </c>
      <c r="AV3589">
        <v>0</v>
      </c>
      <c r="AW3589">
        <v>50</v>
      </c>
      <c r="AX3589">
        <v>1</v>
      </c>
      <c r="AY3589" s="73">
        <v>87.807971245828895</v>
      </c>
      <c r="AZ3589">
        <v>50</v>
      </c>
      <c r="BA3589">
        <v>1</v>
      </c>
      <c r="BB3589">
        <v>47</v>
      </c>
      <c r="BC3589">
        <v>0.94073832981836503</v>
      </c>
      <c r="BD3589">
        <v>3</v>
      </c>
      <c r="BE3589">
        <v>5.9261670181634002E-2</v>
      </c>
      <c r="BF3589">
        <v>89.297234722422999</v>
      </c>
      <c r="BG3589">
        <v>89.806192035891002</v>
      </c>
      <c r="BH3589">
        <v>87.807971245828895</v>
      </c>
      <c r="BI3589">
        <v>86.212551156519993</v>
      </c>
    </row>
    <row r="3590" spans="1:61" x14ac:dyDescent="0.25">
      <c r="A3590" s="10" t="str">
        <f>VLOOKUP(D3590,'Index-Relations'!E:F,2,FALSE)</f>
        <v>ESG</v>
      </c>
      <c r="B3590" t="s">
        <v>3450</v>
      </c>
      <c r="C3590" s="53" t="s">
        <v>2766</v>
      </c>
      <c r="D3590" s="59" t="s">
        <v>3224</v>
      </c>
      <c r="E3590" s="59" t="s">
        <v>7006</v>
      </c>
      <c r="F3590" t="s">
        <v>1473</v>
      </c>
      <c r="G3590" t="s">
        <v>1472</v>
      </c>
      <c r="H3590" t="s">
        <v>1474</v>
      </c>
      <c r="I3590" s="52">
        <v>45446</v>
      </c>
      <c r="J3590" t="s">
        <v>2457</v>
      </c>
      <c r="K3590">
        <v>50</v>
      </c>
      <c r="L3590" s="73">
        <v>89.443714690882899</v>
      </c>
      <c r="M3590">
        <v>50</v>
      </c>
      <c r="N3590">
        <v>1</v>
      </c>
      <c r="O3590" s="73">
        <v>89.680020821728903</v>
      </c>
      <c r="P3590">
        <v>50</v>
      </c>
      <c r="Q3590">
        <v>1</v>
      </c>
      <c r="R3590">
        <v>49</v>
      </c>
      <c r="S3590">
        <v>0.97735955986390699</v>
      </c>
      <c r="T3590">
        <v>32.420805267929801</v>
      </c>
      <c r="U3590">
        <v>0.52741908585721498</v>
      </c>
      <c r="V3590">
        <v>27</v>
      </c>
      <c r="W3590">
        <v>3.4740676843881997E-2</v>
      </c>
      <c r="X3590">
        <v>5</v>
      </c>
      <c r="Y3590">
        <v>50</v>
      </c>
      <c r="Z3590">
        <v>1</v>
      </c>
      <c r="AA3590">
        <v>84.242403818281403</v>
      </c>
      <c r="AB3590">
        <v>48</v>
      </c>
      <c r="AC3590">
        <v>0.96145593022129205</v>
      </c>
      <c r="AD3590">
        <v>2</v>
      </c>
      <c r="AE3590">
        <v>3.8544069778707599E-2</v>
      </c>
      <c r="AF3590">
        <v>0</v>
      </c>
      <c r="AG3590">
        <v>8.3269999999999995E-17</v>
      </c>
      <c r="AH3590">
        <v>7.3274821939599E-3</v>
      </c>
      <c r="AI3590">
        <v>3</v>
      </c>
      <c r="AJ3590" s="73">
        <v>86.179116322835</v>
      </c>
      <c r="AK3590">
        <v>50</v>
      </c>
      <c r="AL3590">
        <v>1</v>
      </c>
      <c r="AM3590">
        <v>0</v>
      </c>
      <c r="AN3590">
        <v>0</v>
      </c>
      <c r="AO3590">
        <v>0</v>
      </c>
      <c r="AP3590">
        <v>0</v>
      </c>
      <c r="AQ3590">
        <v>50</v>
      </c>
      <c r="AR3590">
        <v>0.999999999999999</v>
      </c>
      <c r="AS3590">
        <v>0</v>
      </c>
      <c r="AT3590">
        <v>0</v>
      </c>
      <c r="AU3590">
        <v>0</v>
      </c>
      <c r="AV3590">
        <v>0</v>
      </c>
      <c r="AW3590">
        <v>50</v>
      </c>
      <c r="AX3590">
        <v>1</v>
      </c>
      <c r="AY3590" s="73">
        <v>88.251904681691897</v>
      </c>
      <c r="AZ3590">
        <v>50</v>
      </c>
      <c r="BA3590">
        <v>1</v>
      </c>
      <c r="BB3590">
        <v>47</v>
      </c>
      <c r="BC3590">
        <v>0.94101326478089697</v>
      </c>
      <c r="BD3590">
        <v>3</v>
      </c>
      <c r="BE3590">
        <v>5.89867352191027E-2</v>
      </c>
      <c r="BF3590">
        <v>89.443714690882899</v>
      </c>
      <c r="BG3590">
        <v>89.680020821728903</v>
      </c>
      <c r="BH3590">
        <v>88.251904681691897</v>
      </c>
      <c r="BI3590">
        <v>86.179116322835</v>
      </c>
    </row>
    <row r="3591" spans="1:61" x14ac:dyDescent="0.25">
      <c r="A3591" s="10" t="str">
        <f>VLOOKUP(D3591,'Index-Relations'!E:F,2,FALSE)</f>
        <v>ESG</v>
      </c>
      <c r="B3591" t="s">
        <v>3450</v>
      </c>
      <c r="C3591" s="53" t="s">
        <v>2767</v>
      </c>
      <c r="D3591" s="59" t="s">
        <v>3224</v>
      </c>
      <c r="E3591" s="59" t="s">
        <v>7007</v>
      </c>
      <c r="F3591" t="s">
        <v>1473</v>
      </c>
      <c r="G3591" t="s">
        <v>1472</v>
      </c>
      <c r="H3591" t="s">
        <v>1474</v>
      </c>
      <c r="I3591" s="52">
        <v>45414</v>
      </c>
      <c r="J3591" t="s">
        <v>2457</v>
      </c>
      <c r="K3591">
        <v>50</v>
      </c>
      <c r="L3591" s="73">
        <v>89.528885446885994</v>
      </c>
      <c r="M3591">
        <v>50</v>
      </c>
      <c r="N3591">
        <v>1</v>
      </c>
      <c r="O3591" s="73">
        <v>89.739723477569996</v>
      </c>
      <c r="P3591">
        <v>50</v>
      </c>
      <c r="Q3591">
        <v>1</v>
      </c>
      <c r="R3591">
        <v>49</v>
      </c>
      <c r="S3591">
        <v>0.97829805183521101</v>
      </c>
      <c r="T3591">
        <v>32.5104540985906</v>
      </c>
      <c r="U3591">
        <v>0.495182139594112</v>
      </c>
      <c r="V3591">
        <v>27</v>
      </c>
      <c r="W3591">
        <v>3.0216255598340801E-2</v>
      </c>
      <c r="X3591">
        <v>5</v>
      </c>
      <c r="Y3591">
        <v>50</v>
      </c>
      <c r="Z3591">
        <v>1</v>
      </c>
      <c r="AA3591">
        <v>87.062431937576306</v>
      </c>
      <c r="AB3591">
        <v>48</v>
      </c>
      <c r="AC3591">
        <v>0.96116559312566097</v>
      </c>
      <c r="AD3591">
        <v>2</v>
      </c>
      <c r="AE3591">
        <v>3.8834406874338298E-2</v>
      </c>
      <c r="AF3591">
        <v>0</v>
      </c>
      <c r="AG3591">
        <v>0</v>
      </c>
      <c r="AH3591">
        <v>6.3512185288253304E-3</v>
      </c>
      <c r="AI3591">
        <v>3</v>
      </c>
      <c r="AJ3591" s="73">
        <v>86.269940957046003</v>
      </c>
      <c r="AK3591">
        <v>50</v>
      </c>
      <c r="AL3591">
        <v>1</v>
      </c>
      <c r="AM3591">
        <v>0</v>
      </c>
      <c r="AN3591">
        <v>0</v>
      </c>
      <c r="AO3591">
        <v>0</v>
      </c>
      <c r="AP3591">
        <v>0</v>
      </c>
      <c r="AQ3591">
        <v>50</v>
      </c>
      <c r="AR3591">
        <v>1</v>
      </c>
      <c r="AS3591">
        <v>0</v>
      </c>
      <c r="AT3591">
        <v>0</v>
      </c>
      <c r="AU3591">
        <v>0</v>
      </c>
      <c r="AV3591">
        <v>0</v>
      </c>
      <c r="AW3591">
        <v>50</v>
      </c>
      <c r="AX3591">
        <v>0.999999999999999</v>
      </c>
      <c r="AY3591" s="73">
        <v>88.451240125065993</v>
      </c>
      <c r="AZ3591">
        <v>50</v>
      </c>
      <c r="BA3591">
        <v>1</v>
      </c>
      <c r="BB3591">
        <v>47</v>
      </c>
      <c r="BC3591">
        <v>0.93917410824891401</v>
      </c>
      <c r="BD3591">
        <v>3</v>
      </c>
      <c r="BE3591">
        <v>6.0825891751085701E-2</v>
      </c>
      <c r="BF3591">
        <v>89.528885446885994</v>
      </c>
      <c r="BG3591">
        <v>89.739723477569996</v>
      </c>
      <c r="BH3591">
        <v>88.451240125065993</v>
      </c>
      <c r="BI3591">
        <v>86.269940957046003</v>
      </c>
    </row>
    <row r="3592" spans="1:61" x14ac:dyDescent="0.25">
      <c r="A3592" s="10" t="str">
        <f>VLOOKUP(D3592,'Index-Relations'!E:F,2,FALSE)</f>
        <v>ESG</v>
      </c>
      <c r="B3592" t="s">
        <v>3450</v>
      </c>
      <c r="C3592" s="53" t="s">
        <v>2768</v>
      </c>
      <c r="D3592" s="59" t="s">
        <v>3224</v>
      </c>
      <c r="E3592" s="59" t="s">
        <v>7008</v>
      </c>
      <c r="F3592" t="s">
        <v>1473</v>
      </c>
      <c r="G3592" t="s">
        <v>1472</v>
      </c>
      <c r="H3592" t="s">
        <v>1474</v>
      </c>
      <c r="I3592" s="52">
        <v>45384</v>
      </c>
      <c r="J3592" t="s">
        <v>2457</v>
      </c>
      <c r="K3592">
        <v>49</v>
      </c>
      <c r="L3592">
        <v>93.549130670268994</v>
      </c>
      <c r="M3592">
        <v>49</v>
      </c>
      <c r="N3592">
        <v>1</v>
      </c>
      <c r="O3592">
        <v>92.8222709731848</v>
      </c>
      <c r="P3592">
        <v>49</v>
      </c>
      <c r="Q3592">
        <v>1</v>
      </c>
      <c r="R3592">
        <v>48</v>
      </c>
      <c r="S3592">
        <v>0.97834326144353401</v>
      </c>
      <c r="T3592">
        <v>34.0900443148006</v>
      </c>
      <c r="U3592">
        <v>0.58293326594054296</v>
      </c>
      <c r="V3592">
        <v>28</v>
      </c>
      <c r="W3592">
        <v>2.7182669853936699E-2</v>
      </c>
      <c r="X3592">
        <v>3</v>
      </c>
      <c r="Y3592">
        <v>49</v>
      </c>
      <c r="Z3592">
        <v>0.999999999999999</v>
      </c>
      <c r="AA3592">
        <v>91.645010916492296</v>
      </c>
      <c r="AB3592">
        <v>45</v>
      </c>
      <c r="AC3592">
        <v>0.91779056023872696</v>
      </c>
      <c r="AD3592">
        <v>4</v>
      </c>
      <c r="AE3592">
        <v>8.2209439761272596E-2</v>
      </c>
      <c r="AF3592">
        <v>0</v>
      </c>
      <c r="AG3592">
        <v>1.3878000000000001E-16</v>
      </c>
      <c r="AH3592">
        <v>6.3144957861688798E-3</v>
      </c>
      <c r="AI3592">
        <v>3</v>
      </c>
      <c r="AJ3592">
        <v>92.512491263221506</v>
      </c>
      <c r="AK3592">
        <v>49</v>
      </c>
      <c r="AL3592">
        <v>1</v>
      </c>
      <c r="AM3592">
        <v>0</v>
      </c>
      <c r="AN3592">
        <v>0</v>
      </c>
      <c r="AO3592">
        <v>0</v>
      </c>
      <c r="AP3592">
        <v>0</v>
      </c>
      <c r="AQ3592">
        <v>49</v>
      </c>
      <c r="AR3592">
        <v>1</v>
      </c>
      <c r="AS3592">
        <v>0</v>
      </c>
      <c r="AT3592">
        <v>0</v>
      </c>
      <c r="AU3592">
        <v>0</v>
      </c>
      <c r="AV3592">
        <v>0</v>
      </c>
      <c r="AW3592">
        <v>49</v>
      </c>
      <c r="AX3592">
        <v>0.999999999999999</v>
      </c>
      <c r="AY3592">
        <v>92.580077035881303</v>
      </c>
      <c r="AZ3592">
        <v>49</v>
      </c>
      <c r="BA3592">
        <v>1</v>
      </c>
      <c r="BB3592">
        <v>46</v>
      </c>
      <c r="BC3592">
        <v>0.937342791709878</v>
      </c>
      <c r="BD3592">
        <v>3</v>
      </c>
      <c r="BE3592">
        <v>6.2657208290121599E-2</v>
      </c>
      <c r="BF3592">
        <v>91.146308387679994</v>
      </c>
      <c r="BG3592">
        <v>90.391703162914993</v>
      </c>
      <c r="BH3592">
        <v>89.633178063652906</v>
      </c>
      <c r="BI3592">
        <v>89.292260912773898</v>
      </c>
    </row>
    <row r="3593" spans="1:61" x14ac:dyDescent="0.25">
      <c r="A3593" s="10" t="str">
        <f>VLOOKUP(D3593,'Index-Relations'!E:F,2,FALSE)</f>
        <v>ESG</v>
      </c>
      <c r="B3593" t="s">
        <v>3450</v>
      </c>
      <c r="C3593" s="53" t="s">
        <v>2769</v>
      </c>
      <c r="D3593" s="59" t="s">
        <v>3224</v>
      </c>
      <c r="E3593" s="59" t="s">
        <v>7009</v>
      </c>
      <c r="F3593" t="s">
        <v>1473</v>
      </c>
      <c r="G3593" t="s">
        <v>1472</v>
      </c>
      <c r="H3593" t="s">
        <v>1474</v>
      </c>
      <c r="I3593" s="52">
        <v>45352</v>
      </c>
      <c r="J3593" t="s">
        <v>2457</v>
      </c>
      <c r="K3593">
        <v>49</v>
      </c>
      <c r="L3593">
        <v>94.001462544092405</v>
      </c>
      <c r="M3593">
        <v>49</v>
      </c>
      <c r="N3593">
        <v>1</v>
      </c>
      <c r="O3593">
        <v>92.893554964441805</v>
      </c>
      <c r="P3593">
        <v>49</v>
      </c>
      <c r="Q3593">
        <v>1</v>
      </c>
      <c r="R3593">
        <v>48</v>
      </c>
      <c r="S3593">
        <v>0.97921072358178796</v>
      </c>
      <c r="T3593">
        <v>34.146180529247601</v>
      </c>
      <c r="U3593">
        <v>0.57628864128325197</v>
      </c>
      <c r="V3593">
        <v>27</v>
      </c>
      <c r="W3593">
        <v>2.79237118429768E-2</v>
      </c>
      <c r="X3593">
        <v>3</v>
      </c>
      <c r="Y3593">
        <v>49</v>
      </c>
      <c r="Z3593">
        <v>1</v>
      </c>
      <c r="AA3593">
        <v>91.673230199431998</v>
      </c>
      <c r="AB3593">
        <v>45</v>
      </c>
      <c r="AC3593">
        <v>0.92098424933301304</v>
      </c>
      <c r="AD3593">
        <v>4</v>
      </c>
      <c r="AE3593">
        <v>7.9015750666986698E-2</v>
      </c>
      <c r="AF3593">
        <v>0</v>
      </c>
      <c r="AG3593">
        <v>6.9390000000000004E-17</v>
      </c>
      <c r="AH3593">
        <v>6.10369564281824E-4</v>
      </c>
      <c r="AI3593">
        <v>2</v>
      </c>
      <c r="AJ3593">
        <v>93.022542865297297</v>
      </c>
      <c r="AK3593">
        <v>49</v>
      </c>
      <c r="AL3593">
        <v>1</v>
      </c>
      <c r="AM3593">
        <v>0</v>
      </c>
      <c r="AN3593">
        <v>0</v>
      </c>
      <c r="AO3593">
        <v>0</v>
      </c>
      <c r="AP3593">
        <v>0</v>
      </c>
      <c r="AQ3593">
        <v>49</v>
      </c>
      <c r="AR3593">
        <v>0.999999999999999</v>
      </c>
      <c r="AS3593">
        <v>0</v>
      </c>
      <c r="AT3593">
        <v>0</v>
      </c>
      <c r="AU3593">
        <v>0</v>
      </c>
      <c r="AV3593">
        <v>0</v>
      </c>
      <c r="AW3593">
        <v>49</v>
      </c>
      <c r="AX3593">
        <v>1</v>
      </c>
      <c r="AY3593">
        <v>93.339915373695703</v>
      </c>
      <c r="AZ3593">
        <v>49</v>
      </c>
      <c r="BA3593">
        <v>1</v>
      </c>
      <c r="BB3593">
        <v>46</v>
      </c>
      <c r="BC3593">
        <v>0.94104468483888704</v>
      </c>
      <c r="BD3593">
        <v>3</v>
      </c>
      <c r="BE3593">
        <v>5.8955315161112597E-2</v>
      </c>
      <c r="BF3593">
        <v>91.698655644708893</v>
      </c>
      <c r="BG3593">
        <v>90.442811122226004</v>
      </c>
      <c r="BH3593">
        <v>90.865887813968996</v>
      </c>
      <c r="BI3593">
        <v>89.788031210575994</v>
      </c>
    </row>
    <row r="3594" spans="1:61" x14ac:dyDescent="0.25">
      <c r="A3594" s="10" t="str">
        <f>VLOOKUP(D3594,'Index-Relations'!E:F,2,FALSE)</f>
        <v>ESG</v>
      </c>
      <c r="B3594" t="s">
        <v>3450</v>
      </c>
      <c r="C3594" s="53" t="s">
        <v>2770</v>
      </c>
      <c r="D3594" s="59" t="s">
        <v>3224</v>
      </c>
      <c r="E3594" s="59" t="s">
        <v>7010</v>
      </c>
      <c r="F3594" t="s">
        <v>1473</v>
      </c>
      <c r="G3594" t="s">
        <v>1472</v>
      </c>
      <c r="H3594" t="s">
        <v>1474</v>
      </c>
      <c r="I3594" s="52">
        <v>45323</v>
      </c>
      <c r="J3594" t="s">
        <v>2457</v>
      </c>
      <c r="K3594">
        <v>50</v>
      </c>
      <c r="L3594">
        <v>94.070875707988094</v>
      </c>
      <c r="M3594">
        <v>49</v>
      </c>
      <c r="N3594">
        <v>1</v>
      </c>
      <c r="O3594">
        <v>92.825505007102606</v>
      </c>
      <c r="P3594">
        <v>49</v>
      </c>
      <c r="Q3594">
        <v>1</v>
      </c>
      <c r="R3594">
        <v>48</v>
      </c>
      <c r="S3594">
        <v>0.97844725622931095</v>
      </c>
      <c r="T3594">
        <v>34.478849335888</v>
      </c>
      <c r="U3594">
        <v>0.57821396351239696</v>
      </c>
      <c r="V3594">
        <v>27</v>
      </c>
      <c r="W3594">
        <v>2.8513190104318201E-2</v>
      </c>
      <c r="X3594">
        <v>3</v>
      </c>
      <c r="Y3594">
        <v>49</v>
      </c>
      <c r="Z3594">
        <v>1</v>
      </c>
      <c r="AA3594">
        <v>92.362173516241299</v>
      </c>
      <c r="AB3594">
        <v>45</v>
      </c>
      <c r="AC3594">
        <v>0.91772685643492402</v>
      </c>
      <c r="AD3594">
        <v>4</v>
      </c>
      <c r="AE3594">
        <v>8.2273143565075105E-2</v>
      </c>
      <c r="AF3594">
        <v>1</v>
      </c>
      <c r="AG3594">
        <v>2.776E-17</v>
      </c>
      <c r="AH3594">
        <v>6.2366824937218096E-4</v>
      </c>
      <c r="AI3594">
        <v>2</v>
      </c>
      <c r="AJ3594">
        <v>92.964069430279295</v>
      </c>
      <c r="AK3594">
        <v>49</v>
      </c>
      <c r="AL3594">
        <v>1</v>
      </c>
      <c r="AM3594">
        <v>0</v>
      </c>
      <c r="AN3594">
        <v>0</v>
      </c>
      <c r="AO3594">
        <v>0</v>
      </c>
      <c r="AP3594">
        <v>0</v>
      </c>
      <c r="AQ3594">
        <v>49</v>
      </c>
      <c r="AR3594">
        <v>0.999999999999999</v>
      </c>
      <c r="AS3594">
        <v>0</v>
      </c>
      <c r="AT3594">
        <v>0</v>
      </c>
      <c r="AU3594">
        <v>0</v>
      </c>
      <c r="AV3594">
        <v>0</v>
      </c>
      <c r="AW3594">
        <v>49</v>
      </c>
      <c r="AX3594">
        <v>1</v>
      </c>
      <c r="AY3594">
        <v>93.567367483361394</v>
      </c>
      <c r="AZ3594">
        <v>49</v>
      </c>
      <c r="BA3594">
        <v>1</v>
      </c>
      <c r="BB3594">
        <v>46</v>
      </c>
      <c r="BC3594">
        <v>0.93908003659998596</v>
      </c>
      <c r="BD3594">
        <v>3</v>
      </c>
      <c r="BE3594">
        <v>6.0919963400013599E-2</v>
      </c>
      <c r="BF3594">
        <v>91.792726542574002</v>
      </c>
      <c r="BG3594">
        <v>90.383953203858994</v>
      </c>
      <c r="BH3594">
        <v>91.1101239136229</v>
      </c>
      <c r="BI3594">
        <v>89.774802465968904</v>
      </c>
    </row>
    <row r="3595" spans="1:61" x14ac:dyDescent="0.25">
      <c r="A3595" s="10" t="str">
        <f>VLOOKUP(D3595,'Index-Relations'!E:F,2,FALSE)</f>
        <v>ESG</v>
      </c>
      <c r="B3595" t="s">
        <v>3450</v>
      </c>
      <c r="C3595" s="53" t="s">
        <v>2760</v>
      </c>
      <c r="D3595" s="59" t="s">
        <v>3165</v>
      </c>
      <c r="E3595" s="59" t="s">
        <v>7011</v>
      </c>
      <c r="F3595" t="s">
        <v>1480</v>
      </c>
      <c r="G3595" t="s">
        <v>1479</v>
      </c>
      <c r="H3595" t="s">
        <v>1481</v>
      </c>
      <c r="I3595" s="52">
        <v>45659</v>
      </c>
      <c r="J3595" t="s">
        <v>2457</v>
      </c>
      <c r="K3595">
        <v>50</v>
      </c>
      <c r="L3595" s="73">
        <v>87.875025763270898</v>
      </c>
      <c r="M3595">
        <v>50</v>
      </c>
      <c r="N3595">
        <v>1</v>
      </c>
      <c r="O3595" s="73">
        <v>89.381156873673007</v>
      </c>
      <c r="P3595">
        <v>50</v>
      </c>
      <c r="Q3595">
        <v>1</v>
      </c>
      <c r="R3595">
        <v>49</v>
      </c>
      <c r="S3595">
        <v>0.98046574836350997</v>
      </c>
      <c r="T3595">
        <v>33.500487246824299</v>
      </c>
      <c r="U3595">
        <v>0.53140911454121598</v>
      </c>
      <c r="V3595">
        <v>29</v>
      </c>
      <c r="W3595">
        <v>3.40170115172959E-2</v>
      </c>
      <c r="X3595">
        <v>5</v>
      </c>
      <c r="Y3595">
        <v>50</v>
      </c>
      <c r="Z3595">
        <v>1</v>
      </c>
      <c r="AA3595">
        <v>126.992577064727</v>
      </c>
      <c r="AB3595">
        <v>46</v>
      </c>
      <c r="AC3595">
        <v>0.92151304789744504</v>
      </c>
      <c r="AD3595">
        <v>4</v>
      </c>
      <c r="AE3595">
        <v>7.8486952102554894E-2</v>
      </c>
      <c r="AF3595">
        <v>0</v>
      </c>
      <c r="AG3595">
        <v>0</v>
      </c>
      <c r="AH3595">
        <v>1.58153581718492E-2</v>
      </c>
      <c r="AI3595">
        <v>4</v>
      </c>
      <c r="AJ3595" s="73">
        <v>84.438192920294995</v>
      </c>
      <c r="AK3595">
        <v>50</v>
      </c>
      <c r="AL3595">
        <v>1</v>
      </c>
      <c r="AM3595">
        <v>0</v>
      </c>
      <c r="AN3595">
        <v>0</v>
      </c>
      <c r="AO3595">
        <v>0</v>
      </c>
      <c r="AP3595">
        <v>0</v>
      </c>
      <c r="AQ3595">
        <v>50</v>
      </c>
      <c r="AR3595">
        <v>1</v>
      </c>
      <c r="AS3595">
        <v>2.1864629100558901E-2</v>
      </c>
      <c r="AT3595">
        <v>1</v>
      </c>
      <c r="AU3595">
        <v>0</v>
      </c>
      <c r="AV3595">
        <v>0</v>
      </c>
      <c r="AW3595">
        <v>50</v>
      </c>
      <c r="AX3595">
        <v>0.999999999999999</v>
      </c>
      <c r="AY3595" s="73">
        <v>85.411098898973904</v>
      </c>
      <c r="AZ3595">
        <v>50</v>
      </c>
      <c r="BA3595">
        <v>1</v>
      </c>
      <c r="BB3595">
        <v>46</v>
      </c>
      <c r="BC3595">
        <v>0.92237358588673102</v>
      </c>
      <c r="BD3595">
        <v>4</v>
      </c>
      <c r="BE3595">
        <v>7.7626414113268205E-2</v>
      </c>
      <c r="BF3595">
        <v>87.875025763270898</v>
      </c>
      <c r="BG3595">
        <v>89.381156873673007</v>
      </c>
      <c r="BH3595">
        <v>85.411098898973904</v>
      </c>
      <c r="BI3595">
        <v>84.438192920294995</v>
      </c>
    </row>
    <row r="3596" spans="1:61" x14ac:dyDescent="0.25">
      <c r="A3596" s="10" t="str">
        <f>VLOOKUP(D3596,'Index-Relations'!E:F,2,FALSE)</f>
        <v>ESG</v>
      </c>
      <c r="B3596" t="s">
        <v>3450</v>
      </c>
      <c r="C3596" s="53" t="s">
        <v>2761</v>
      </c>
      <c r="D3596" s="59" t="s">
        <v>3165</v>
      </c>
      <c r="E3596" s="59" t="s">
        <v>7012</v>
      </c>
      <c r="F3596" t="s">
        <v>1480</v>
      </c>
      <c r="G3596" t="s">
        <v>1479</v>
      </c>
      <c r="H3596" t="s">
        <v>1481</v>
      </c>
      <c r="I3596" s="52">
        <v>45628</v>
      </c>
      <c r="J3596" t="s">
        <v>2457</v>
      </c>
      <c r="K3596">
        <v>50</v>
      </c>
      <c r="L3596" s="73">
        <v>87.945409484876905</v>
      </c>
      <c r="M3596">
        <v>50</v>
      </c>
      <c r="N3596">
        <v>1</v>
      </c>
      <c r="O3596" s="73">
        <v>89.283305589900905</v>
      </c>
      <c r="P3596">
        <v>50</v>
      </c>
      <c r="Q3596">
        <v>1</v>
      </c>
      <c r="R3596">
        <v>49</v>
      </c>
      <c r="S3596">
        <v>0.980000489229648</v>
      </c>
      <c r="T3596">
        <v>33.605032301086403</v>
      </c>
      <c r="U3596">
        <v>0.54367045384636004</v>
      </c>
      <c r="V3596">
        <v>29</v>
      </c>
      <c r="W3596">
        <v>3.5431094273135698E-2</v>
      </c>
      <c r="X3596">
        <v>5</v>
      </c>
      <c r="Y3596">
        <v>50</v>
      </c>
      <c r="Z3596">
        <v>1</v>
      </c>
      <c r="AA3596">
        <v>108.07042582801</v>
      </c>
      <c r="AB3596">
        <v>46</v>
      </c>
      <c r="AC3596">
        <v>0.92124946577616396</v>
      </c>
      <c r="AD3596">
        <v>4</v>
      </c>
      <c r="AE3596">
        <v>7.8750534223835794E-2</v>
      </c>
      <c r="AF3596">
        <v>0</v>
      </c>
      <c r="AG3596">
        <v>0</v>
      </c>
      <c r="AH3596">
        <v>1.42846171434984E-2</v>
      </c>
      <c r="AI3596">
        <v>4</v>
      </c>
      <c r="AJ3596" s="73">
        <v>84.572091940207002</v>
      </c>
      <c r="AK3596">
        <v>50</v>
      </c>
      <c r="AL3596">
        <v>1</v>
      </c>
      <c r="AM3596">
        <v>0</v>
      </c>
      <c r="AN3596">
        <v>0</v>
      </c>
      <c r="AO3596">
        <v>0</v>
      </c>
      <c r="AP3596">
        <v>0</v>
      </c>
      <c r="AQ3596">
        <v>50</v>
      </c>
      <c r="AR3596">
        <v>0.999999999999999</v>
      </c>
      <c r="AS3596">
        <v>2.1230464631996401E-2</v>
      </c>
      <c r="AT3596">
        <v>1</v>
      </c>
      <c r="AU3596">
        <v>0</v>
      </c>
      <c r="AV3596">
        <v>0</v>
      </c>
      <c r="AW3596">
        <v>50</v>
      </c>
      <c r="AX3596">
        <v>1</v>
      </c>
      <c r="AY3596" s="73">
        <v>85.571897734028994</v>
      </c>
      <c r="AZ3596">
        <v>50</v>
      </c>
      <c r="BA3596">
        <v>1</v>
      </c>
      <c r="BB3596">
        <v>46</v>
      </c>
      <c r="BC3596">
        <v>0.92286189134740104</v>
      </c>
      <c r="BD3596">
        <v>4</v>
      </c>
      <c r="BE3596">
        <v>7.7138108652598306E-2</v>
      </c>
      <c r="BF3596">
        <v>87.945409484876905</v>
      </c>
      <c r="BG3596">
        <v>89.283305589900905</v>
      </c>
      <c r="BH3596">
        <v>85.571897734028994</v>
      </c>
      <c r="BI3596">
        <v>84.572091940207002</v>
      </c>
    </row>
    <row r="3597" spans="1:61" x14ac:dyDescent="0.25">
      <c r="A3597" s="10" t="str">
        <f>VLOOKUP(D3597,'Index-Relations'!E:F,2,FALSE)</f>
        <v>ESG</v>
      </c>
      <c r="B3597" t="s">
        <v>3450</v>
      </c>
      <c r="C3597" s="53" t="s">
        <v>2762</v>
      </c>
      <c r="D3597" s="59" t="s">
        <v>3165</v>
      </c>
      <c r="E3597" s="59" t="s">
        <v>7013</v>
      </c>
      <c r="F3597" t="s">
        <v>1480</v>
      </c>
      <c r="G3597" t="s">
        <v>1479</v>
      </c>
      <c r="H3597" t="s">
        <v>1481</v>
      </c>
      <c r="I3597" s="52">
        <v>45597</v>
      </c>
      <c r="J3597" t="s">
        <v>2457</v>
      </c>
      <c r="K3597">
        <v>50</v>
      </c>
      <c r="L3597" s="73">
        <v>87.842468968388999</v>
      </c>
      <c r="M3597">
        <v>50</v>
      </c>
      <c r="N3597">
        <v>1</v>
      </c>
      <c r="O3597" s="73">
        <v>89.357053211107001</v>
      </c>
      <c r="P3597">
        <v>50</v>
      </c>
      <c r="Q3597">
        <v>1</v>
      </c>
      <c r="R3597">
        <v>49</v>
      </c>
      <c r="S3597">
        <v>0.97975113864139296</v>
      </c>
      <c r="T3597">
        <v>33.616001361993497</v>
      </c>
      <c r="U3597">
        <v>0.54482180499444</v>
      </c>
      <c r="V3597">
        <v>29</v>
      </c>
      <c r="W3597">
        <v>3.5696031871392503E-2</v>
      </c>
      <c r="X3597">
        <v>5</v>
      </c>
      <c r="Y3597">
        <v>50</v>
      </c>
      <c r="Z3597">
        <v>1</v>
      </c>
      <c r="AA3597">
        <v>104.09607522850401</v>
      </c>
      <c r="AB3597">
        <v>46</v>
      </c>
      <c r="AC3597">
        <v>0.92078652641481196</v>
      </c>
      <c r="AD3597">
        <v>4</v>
      </c>
      <c r="AE3597">
        <v>7.9213473585187294E-2</v>
      </c>
      <c r="AF3597">
        <v>0</v>
      </c>
      <c r="AG3597">
        <v>0</v>
      </c>
      <c r="AH3597">
        <v>1.43179337974741E-2</v>
      </c>
      <c r="AI3597">
        <v>4</v>
      </c>
      <c r="AJ3597" s="73">
        <v>84.588567554651902</v>
      </c>
      <c r="AK3597">
        <v>50</v>
      </c>
      <c r="AL3597">
        <v>1</v>
      </c>
      <c r="AM3597">
        <v>0</v>
      </c>
      <c r="AN3597">
        <v>0</v>
      </c>
      <c r="AO3597">
        <v>0</v>
      </c>
      <c r="AP3597">
        <v>0</v>
      </c>
      <c r="AQ3597">
        <v>50</v>
      </c>
      <c r="AR3597">
        <v>1</v>
      </c>
      <c r="AS3597">
        <v>2.03144417904139E-2</v>
      </c>
      <c r="AT3597">
        <v>1</v>
      </c>
      <c r="AU3597">
        <v>0</v>
      </c>
      <c r="AV3597">
        <v>0</v>
      </c>
      <c r="AW3597">
        <v>50</v>
      </c>
      <c r="AX3597">
        <v>1</v>
      </c>
      <c r="AY3597" s="73">
        <v>85.290199378963905</v>
      </c>
      <c r="AZ3597">
        <v>50</v>
      </c>
      <c r="BA3597">
        <v>1</v>
      </c>
      <c r="BB3597">
        <v>46</v>
      </c>
      <c r="BC3597">
        <v>0.92041234072453104</v>
      </c>
      <c r="BD3597">
        <v>4</v>
      </c>
      <c r="BE3597">
        <v>7.9587659275468098E-2</v>
      </c>
      <c r="BF3597">
        <v>87.842468968388999</v>
      </c>
      <c r="BG3597">
        <v>89.357053211107001</v>
      </c>
      <c r="BH3597">
        <v>85.290199378963905</v>
      </c>
      <c r="BI3597">
        <v>84.588567554651902</v>
      </c>
    </row>
    <row r="3598" spans="1:61" x14ac:dyDescent="0.25">
      <c r="A3598" s="10" t="str">
        <f>VLOOKUP(D3598,'Index-Relations'!E:F,2,FALSE)</f>
        <v>ESG</v>
      </c>
      <c r="B3598" t="s">
        <v>3450</v>
      </c>
      <c r="C3598" s="53" t="s">
        <v>2763</v>
      </c>
      <c r="D3598" s="59" t="s">
        <v>3165</v>
      </c>
      <c r="E3598" s="59" t="s">
        <v>7014</v>
      </c>
      <c r="F3598" t="s">
        <v>1480</v>
      </c>
      <c r="G3598" t="s">
        <v>1479</v>
      </c>
      <c r="H3598" t="s">
        <v>1481</v>
      </c>
      <c r="I3598" s="52">
        <v>45566</v>
      </c>
      <c r="J3598" t="s">
        <v>2457</v>
      </c>
      <c r="K3598">
        <v>50</v>
      </c>
      <c r="L3598" s="73">
        <v>88.013678305898907</v>
      </c>
      <c r="M3598">
        <v>50</v>
      </c>
      <c r="N3598">
        <v>1</v>
      </c>
      <c r="O3598" s="73">
        <v>89.398880132091904</v>
      </c>
      <c r="P3598">
        <v>50</v>
      </c>
      <c r="Q3598">
        <v>1</v>
      </c>
      <c r="R3598">
        <v>49</v>
      </c>
      <c r="S3598">
        <v>0.97659441350221399</v>
      </c>
      <c r="T3598">
        <v>33.710825614974603</v>
      </c>
      <c r="U3598">
        <v>0.54248994012774099</v>
      </c>
      <c r="V3598">
        <v>29</v>
      </c>
      <c r="W3598">
        <v>3.3789786268242E-2</v>
      </c>
      <c r="X3598">
        <v>5</v>
      </c>
      <c r="Y3598">
        <v>50</v>
      </c>
      <c r="Z3598">
        <v>1</v>
      </c>
      <c r="AA3598">
        <v>100.29181414803</v>
      </c>
      <c r="AB3598">
        <v>46</v>
      </c>
      <c r="AC3598">
        <v>0.91343072532775704</v>
      </c>
      <c r="AD3598">
        <v>4</v>
      </c>
      <c r="AE3598">
        <v>8.6569274672242999E-2</v>
      </c>
      <c r="AF3598">
        <v>0</v>
      </c>
      <c r="AG3598">
        <v>0</v>
      </c>
      <c r="AH3598">
        <v>1.4340755331595101E-2</v>
      </c>
      <c r="AI3598">
        <v>4</v>
      </c>
      <c r="AJ3598" s="73">
        <v>84.872190148832004</v>
      </c>
      <c r="AK3598">
        <v>50</v>
      </c>
      <c r="AL3598">
        <v>1</v>
      </c>
      <c r="AM3598">
        <v>0</v>
      </c>
      <c r="AN3598">
        <v>0</v>
      </c>
      <c r="AO3598">
        <v>0</v>
      </c>
      <c r="AP3598">
        <v>0</v>
      </c>
      <c r="AQ3598">
        <v>50</v>
      </c>
      <c r="AR3598">
        <v>0.999999999999999</v>
      </c>
      <c r="AS3598">
        <v>1.9524859162387199E-2</v>
      </c>
      <c r="AT3598">
        <v>1</v>
      </c>
      <c r="AU3598">
        <v>0</v>
      </c>
      <c r="AV3598">
        <v>0</v>
      </c>
      <c r="AW3598">
        <v>50</v>
      </c>
      <c r="AX3598">
        <v>0.999999999999999</v>
      </c>
      <c r="AY3598" s="73">
        <v>85.494965863448996</v>
      </c>
      <c r="AZ3598">
        <v>50</v>
      </c>
      <c r="BA3598">
        <v>1</v>
      </c>
      <c r="BB3598">
        <v>46</v>
      </c>
      <c r="BC3598">
        <v>0.92063643287290897</v>
      </c>
      <c r="BD3598">
        <v>4</v>
      </c>
      <c r="BE3598">
        <v>7.9363567127090903E-2</v>
      </c>
      <c r="BF3598">
        <v>88.013678305898907</v>
      </c>
      <c r="BG3598">
        <v>89.398880132091904</v>
      </c>
      <c r="BH3598">
        <v>85.494965863448996</v>
      </c>
      <c r="BI3598">
        <v>84.872190148832004</v>
      </c>
    </row>
    <row r="3599" spans="1:61" x14ac:dyDescent="0.25">
      <c r="A3599" s="10" t="str">
        <f>VLOOKUP(D3599,'Index-Relations'!E:F,2,FALSE)</f>
        <v>ESG</v>
      </c>
      <c r="B3599" t="s">
        <v>3450</v>
      </c>
      <c r="C3599" s="53" t="s">
        <v>2764</v>
      </c>
      <c r="D3599" s="59" t="s">
        <v>3165</v>
      </c>
      <c r="E3599" s="59" t="s">
        <v>7015</v>
      </c>
      <c r="F3599" t="s">
        <v>1480</v>
      </c>
      <c r="G3599" t="s">
        <v>1479</v>
      </c>
      <c r="H3599" t="s">
        <v>1481</v>
      </c>
      <c r="I3599" s="52">
        <v>45537</v>
      </c>
      <c r="J3599" t="s">
        <v>2457</v>
      </c>
      <c r="K3599">
        <v>50</v>
      </c>
      <c r="L3599" s="73">
        <v>88.270861228301996</v>
      </c>
      <c r="M3599">
        <v>50</v>
      </c>
      <c r="N3599">
        <v>1</v>
      </c>
      <c r="O3599" s="73">
        <v>89.461038934629997</v>
      </c>
      <c r="P3599">
        <v>50</v>
      </c>
      <c r="Q3599">
        <v>1</v>
      </c>
      <c r="R3599">
        <v>49</v>
      </c>
      <c r="S3599">
        <v>0.97975499640863695</v>
      </c>
      <c r="T3599">
        <v>33.724613217353401</v>
      </c>
      <c r="U3599">
        <v>0.54161868716427597</v>
      </c>
      <c r="V3599">
        <v>29</v>
      </c>
      <c r="W3599">
        <v>3.4172961892294899E-2</v>
      </c>
      <c r="X3599">
        <v>5</v>
      </c>
      <c r="Y3599">
        <v>50</v>
      </c>
      <c r="Z3599">
        <v>0.999999999999999</v>
      </c>
      <c r="AA3599">
        <v>110.481966394963</v>
      </c>
      <c r="AB3599">
        <v>46</v>
      </c>
      <c r="AC3599">
        <v>0.91740034578599905</v>
      </c>
      <c r="AD3599">
        <v>4</v>
      </c>
      <c r="AE3599">
        <v>8.2599654214000701E-2</v>
      </c>
      <c r="AF3599">
        <v>0</v>
      </c>
      <c r="AG3599">
        <v>2.4979999999999999E-16</v>
      </c>
      <c r="AH3599">
        <v>1.4162657793099699E-2</v>
      </c>
      <c r="AI3599">
        <v>4</v>
      </c>
      <c r="AJ3599" s="73">
        <v>85.216712506999002</v>
      </c>
      <c r="AK3599">
        <v>50</v>
      </c>
      <c r="AL3599">
        <v>1</v>
      </c>
      <c r="AM3599">
        <v>0</v>
      </c>
      <c r="AN3599">
        <v>0</v>
      </c>
      <c r="AO3599">
        <v>0</v>
      </c>
      <c r="AP3599">
        <v>0</v>
      </c>
      <c r="AQ3599">
        <v>50</v>
      </c>
      <c r="AR3599">
        <v>0.999999999999999</v>
      </c>
      <c r="AS3599">
        <v>2.0919677655856402E-2</v>
      </c>
      <c r="AT3599">
        <v>1</v>
      </c>
      <c r="AU3599">
        <v>0</v>
      </c>
      <c r="AV3599">
        <v>0</v>
      </c>
      <c r="AW3599">
        <v>50</v>
      </c>
      <c r="AX3599">
        <v>0.999999999999999</v>
      </c>
      <c r="AY3599" s="73">
        <v>86.007162537885904</v>
      </c>
      <c r="AZ3599">
        <v>50</v>
      </c>
      <c r="BA3599">
        <v>1</v>
      </c>
      <c r="BB3599">
        <v>46</v>
      </c>
      <c r="BC3599">
        <v>0.92019626330371296</v>
      </c>
      <c r="BD3599">
        <v>4</v>
      </c>
      <c r="BE3599">
        <v>7.9803736696286098E-2</v>
      </c>
      <c r="BF3599">
        <v>88.270861228301996</v>
      </c>
      <c r="BG3599">
        <v>89.461038934629997</v>
      </c>
      <c r="BH3599">
        <v>86.007162537885904</v>
      </c>
      <c r="BI3599">
        <v>85.216712506999002</v>
      </c>
    </row>
    <row r="3600" spans="1:61" x14ac:dyDescent="0.25">
      <c r="A3600" s="10" t="str">
        <f>VLOOKUP(D3600,'Index-Relations'!E:F,2,FALSE)</f>
        <v>ESG</v>
      </c>
      <c r="B3600" t="s">
        <v>3450</v>
      </c>
      <c r="C3600" s="53" t="s">
        <v>3350</v>
      </c>
      <c r="D3600" s="59" t="s">
        <v>3165</v>
      </c>
      <c r="E3600" s="59" t="s">
        <v>7016</v>
      </c>
      <c r="F3600" t="s">
        <v>1480</v>
      </c>
      <c r="G3600" t="s">
        <v>1479</v>
      </c>
      <c r="H3600" t="s">
        <v>1481</v>
      </c>
      <c r="I3600" s="52">
        <v>45505</v>
      </c>
      <c r="J3600" t="s">
        <v>2457</v>
      </c>
      <c r="K3600">
        <v>50</v>
      </c>
      <c r="L3600" s="73">
        <v>88.187685406217994</v>
      </c>
      <c r="M3600">
        <v>50</v>
      </c>
      <c r="N3600">
        <v>1</v>
      </c>
      <c r="O3600" s="73">
        <v>89.401373066754005</v>
      </c>
      <c r="P3600">
        <v>50</v>
      </c>
      <c r="Q3600">
        <v>1</v>
      </c>
      <c r="R3600">
        <v>49</v>
      </c>
      <c r="S3600">
        <v>0.98044948109572405</v>
      </c>
      <c r="T3600">
        <v>33.700015198547</v>
      </c>
      <c r="U3600">
        <v>0.53952097788547604</v>
      </c>
      <c r="V3600">
        <v>29</v>
      </c>
      <c r="W3600">
        <v>3.3923123132465302E-2</v>
      </c>
      <c r="X3600">
        <v>5</v>
      </c>
      <c r="Y3600">
        <v>50</v>
      </c>
      <c r="Z3600">
        <v>0.999999999999999</v>
      </c>
      <c r="AA3600">
        <v>116.56811403475599</v>
      </c>
      <c r="AB3600">
        <v>48</v>
      </c>
      <c r="AC3600">
        <v>0.95995161856387101</v>
      </c>
      <c r="AD3600">
        <v>2</v>
      </c>
      <c r="AE3600">
        <v>4.0048381436128599E-2</v>
      </c>
      <c r="AF3600">
        <v>0</v>
      </c>
      <c r="AG3600">
        <v>0</v>
      </c>
      <c r="AH3600">
        <v>1.4046427976663599E-2</v>
      </c>
      <c r="AI3600">
        <v>4</v>
      </c>
      <c r="AJ3600" s="73">
        <v>85.187487939049902</v>
      </c>
      <c r="AK3600">
        <v>50</v>
      </c>
      <c r="AL3600">
        <v>1</v>
      </c>
      <c r="AM3600">
        <v>0</v>
      </c>
      <c r="AN3600">
        <v>0</v>
      </c>
      <c r="AO3600">
        <v>0</v>
      </c>
      <c r="AP3600">
        <v>0</v>
      </c>
      <c r="AQ3600">
        <v>50</v>
      </c>
      <c r="AR3600">
        <v>1</v>
      </c>
      <c r="AS3600">
        <v>2.1265369821281702E-2</v>
      </c>
      <c r="AT3600">
        <v>1</v>
      </c>
      <c r="AU3600">
        <v>0</v>
      </c>
      <c r="AV3600">
        <v>0</v>
      </c>
      <c r="AW3600">
        <v>50</v>
      </c>
      <c r="AX3600">
        <v>1</v>
      </c>
      <c r="AY3600" s="73">
        <v>85.924710665829906</v>
      </c>
      <c r="AZ3600">
        <v>50</v>
      </c>
      <c r="BA3600">
        <v>1</v>
      </c>
      <c r="BB3600">
        <v>47</v>
      </c>
      <c r="BC3600">
        <v>0.94073947034094396</v>
      </c>
      <c r="BD3600">
        <v>3</v>
      </c>
      <c r="BE3600">
        <v>5.9260529659054997E-2</v>
      </c>
      <c r="BF3600">
        <v>88.187685406217994</v>
      </c>
      <c r="BG3600">
        <v>89.401373066754005</v>
      </c>
      <c r="BH3600">
        <v>85.924710665829906</v>
      </c>
      <c r="BI3600">
        <v>85.187487939049902</v>
      </c>
    </row>
    <row r="3601" spans="1:61" x14ac:dyDescent="0.25">
      <c r="A3601" s="10" t="str">
        <f>VLOOKUP(D3601,'Index-Relations'!E:F,2,FALSE)</f>
        <v>ESG</v>
      </c>
      <c r="B3601" t="s">
        <v>3450</v>
      </c>
      <c r="C3601" s="53" t="s">
        <v>2765</v>
      </c>
      <c r="D3601" s="59" t="s">
        <v>3165</v>
      </c>
      <c r="E3601" s="59" t="s">
        <v>7017</v>
      </c>
      <c r="F3601" t="s">
        <v>1480</v>
      </c>
      <c r="G3601" t="s">
        <v>1479</v>
      </c>
      <c r="H3601" t="s">
        <v>1481</v>
      </c>
      <c r="I3601" s="52">
        <v>45474</v>
      </c>
      <c r="J3601" t="s">
        <v>2457</v>
      </c>
      <c r="K3601">
        <v>50</v>
      </c>
      <c r="L3601" s="73">
        <v>88.498220662333907</v>
      </c>
      <c r="M3601">
        <v>50</v>
      </c>
      <c r="N3601">
        <v>1</v>
      </c>
      <c r="O3601" s="73">
        <v>89.401643465468993</v>
      </c>
      <c r="P3601">
        <v>50</v>
      </c>
      <c r="Q3601">
        <v>1</v>
      </c>
      <c r="R3601">
        <v>49</v>
      </c>
      <c r="S3601">
        <v>0.97659999457067603</v>
      </c>
      <c r="T3601">
        <v>33.410954382806203</v>
      </c>
      <c r="U3601">
        <v>0.53786237175019302</v>
      </c>
      <c r="V3601">
        <v>29</v>
      </c>
      <c r="W3601">
        <v>3.2950479540842501E-2</v>
      </c>
      <c r="X3601">
        <v>5</v>
      </c>
      <c r="Y3601">
        <v>50</v>
      </c>
      <c r="Z3601">
        <v>0.999999999999999</v>
      </c>
      <c r="AA3601">
        <v>119.655637139478</v>
      </c>
      <c r="AB3601">
        <v>48</v>
      </c>
      <c r="AC3601">
        <v>0.96137888885533695</v>
      </c>
      <c r="AD3601">
        <v>2</v>
      </c>
      <c r="AE3601">
        <v>3.86211111446624E-2</v>
      </c>
      <c r="AF3601">
        <v>0</v>
      </c>
      <c r="AG3601">
        <v>1.388E-17</v>
      </c>
      <c r="AH3601">
        <v>1.3491265932341E-2</v>
      </c>
      <c r="AI3601">
        <v>4</v>
      </c>
      <c r="AJ3601" s="73">
        <v>85.220518932668</v>
      </c>
      <c r="AK3601">
        <v>50</v>
      </c>
      <c r="AL3601">
        <v>1</v>
      </c>
      <c r="AM3601">
        <v>0</v>
      </c>
      <c r="AN3601">
        <v>0</v>
      </c>
      <c r="AO3601">
        <v>0</v>
      </c>
      <c r="AP3601">
        <v>0</v>
      </c>
      <c r="AQ3601">
        <v>50</v>
      </c>
      <c r="AR3601">
        <v>1</v>
      </c>
      <c r="AS3601">
        <v>1.6092013007394299E-2</v>
      </c>
      <c r="AT3601">
        <v>1</v>
      </c>
      <c r="AU3601">
        <v>0</v>
      </c>
      <c r="AV3601">
        <v>0</v>
      </c>
      <c r="AW3601">
        <v>50</v>
      </c>
      <c r="AX3601">
        <v>0.999999999999999</v>
      </c>
      <c r="AY3601" s="73">
        <v>86.757641180754902</v>
      </c>
      <c r="AZ3601">
        <v>50</v>
      </c>
      <c r="BA3601">
        <v>1</v>
      </c>
      <c r="BB3601">
        <v>47</v>
      </c>
      <c r="BC3601">
        <v>0.940596463435871</v>
      </c>
      <c r="BD3601">
        <v>3</v>
      </c>
      <c r="BE3601">
        <v>5.9403536564128799E-2</v>
      </c>
      <c r="BF3601">
        <v>88.498220662333907</v>
      </c>
      <c r="BG3601">
        <v>89.401643465468993</v>
      </c>
      <c r="BH3601">
        <v>86.757641180754902</v>
      </c>
      <c r="BI3601">
        <v>85.220518932668</v>
      </c>
    </row>
    <row r="3602" spans="1:61" x14ac:dyDescent="0.25">
      <c r="A3602" s="10" t="str">
        <f>VLOOKUP(D3602,'Index-Relations'!E:F,2,FALSE)</f>
        <v>ESG</v>
      </c>
      <c r="B3602" t="s">
        <v>3450</v>
      </c>
      <c r="C3602" s="53" t="s">
        <v>2766</v>
      </c>
      <c r="D3602" s="59" t="s">
        <v>3165</v>
      </c>
      <c r="E3602" s="59" t="s">
        <v>7018</v>
      </c>
      <c r="F3602" t="s">
        <v>1480</v>
      </c>
      <c r="G3602" t="s">
        <v>1479</v>
      </c>
      <c r="H3602" t="s">
        <v>1481</v>
      </c>
      <c r="I3602" s="52">
        <v>45446</v>
      </c>
      <c r="J3602" t="s">
        <v>2457</v>
      </c>
      <c r="K3602">
        <v>50</v>
      </c>
      <c r="L3602" s="73">
        <v>88.719836434783005</v>
      </c>
      <c r="M3602">
        <v>50</v>
      </c>
      <c r="N3602">
        <v>1</v>
      </c>
      <c r="O3602" s="73">
        <v>89.312723986975001</v>
      </c>
      <c r="P3602">
        <v>50</v>
      </c>
      <c r="Q3602">
        <v>1</v>
      </c>
      <c r="R3602">
        <v>49</v>
      </c>
      <c r="S3602">
        <v>0.97733751452490902</v>
      </c>
      <c r="T3602">
        <v>33.749243603312301</v>
      </c>
      <c r="U3602">
        <v>0.54576270705249696</v>
      </c>
      <c r="V3602">
        <v>29</v>
      </c>
      <c r="W3602">
        <v>3.5211156542760198E-2</v>
      </c>
      <c r="X3602">
        <v>5</v>
      </c>
      <c r="Y3602">
        <v>50</v>
      </c>
      <c r="Z3602">
        <v>1</v>
      </c>
      <c r="AA3602">
        <v>120.035956930932</v>
      </c>
      <c r="AB3602">
        <v>48</v>
      </c>
      <c r="AC3602">
        <v>0.961418399277567</v>
      </c>
      <c r="AD3602">
        <v>2</v>
      </c>
      <c r="AE3602">
        <v>3.8581600722432503E-2</v>
      </c>
      <c r="AF3602">
        <v>0</v>
      </c>
      <c r="AG3602">
        <v>0</v>
      </c>
      <c r="AH3602">
        <v>1.36712938011063E-2</v>
      </c>
      <c r="AI3602">
        <v>4</v>
      </c>
      <c r="AJ3602" s="73">
        <v>85.324361109777001</v>
      </c>
      <c r="AK3602">
        <v>50</v>
      </c>
      <c r="AL3602">
        <v>1</v>
      </c>
      <c r="AM3602">
        <v>0</v>
      </c>
      <c r="AN3602">
        <v>0</v>
      </c>
      <c r="AO3602">
        <v>0</v>
      </c>
      <c r="AP3602">
        <v>0</v>
      </c>
      <c r="AQ3602">
        <v>50</v>
      </c>
      <c r="AR3602">
        <v>1</v>
      </c>
      <c r="AS3602">
        <v>1.8875251528279E-2</v>
      </c>
      <c r="AT3602">
        <v>1</v>
      </c>
      <c r="AU3602">
        <v>0</v>
      </c>
      <c r="AV3602">
        <v>0</v>
      </c>
      <c r="AW3602">
        <v>50</v>
      </c>
      <c r="AX3602">
        <v>1</v>
      </c>
      <c r="AY3602" s="73">
        <v>87.274194435734998</v>
      </c>
      <c r="AZ3602">
        <v>50</v>
      </c>
      <c r="BA3602">
        <v>1</v>
      </c>
      <c r="BB3602">
        <v>47</v>
      </c>
      <c r="BC3602">
        <v>0.94095582850463599</v>
      </c>
      <c r="BD3602">
        <v>3</v>
      </c>
      <c r="BE3602">
        <v>5.9044171495363097E-2</v>
      </c>
      <c r="BF3602">
        <v>88.719836434783005</v>
      </c>
      <c r="BG3602">
        <v>89.312723986975001</v>
      </c>
      <c r="BH3602">
        <v>87.274194435734998</v>
      </c>
      <c r="BI3602">
        <v>85.324361109777001</v>
      </c>
    </row>
    <row r="3603" spans="1:61" x14ac:dyDescent="0.25">
      <c r="A3603" s="10" t="str">
        <f>VLOOKUP(D3603,'Index-Relations'!E:F,2,FALSE)</f>
        <v>ESG</v>
      </c>
      <c r="B3603" t="s">
        <v>3450</v>
      </c>
      <c r="C3603" s="53" t="s">
        <v>2767</v>
      </c>
      <c r="D3603" s="59" t="s">
        <v>3165</v>
      </c>
      <c r="E3603" s="59" t="s">
        <v>7019</v>
      </c>
      <c r="F3603" t="s">
        <v>1480</v>
      </c>
      <c r="G3603" t="s">
        <v>1479</v>
      </c>
      <c r="H3603" t="s">
        <v>1481</v>
      </c>
      <c r="I3603" s="52">
        <v>45414</v>
      </c>
      <c r="J3603" t="s">
        <v>2457</v>
      </c>
      <c r="K3603">
        <v>50</v>
      </c>
      <c r="L3603" s="73">
        <v>88.850723883705001</v>
      </c>
      <c r="M3603">
        <v>50</v>
      </c>
      <c r="N3603">
        <v>1</v>
      </c>
      <c r="O3603" s="73">
        <v>89.405595907978906</v>
      </c>
      <c r="P3603">
        <v>50</v>
      </c>
      <c r="Q3603">
        <v>1</v>
      </c>
      <c r="R3603">
        <v>49</v>
      </c>
      <c r="S3603">
        <v>0.97824025508802204</v>
      </c>
      <c r="T3603">
        <v>33.812404073867</v>
      </c>
      <c r="U3603">
        <v>0.55333819958321895</v>
      </c>
      <c r="V3603">
        <v>29</v>
      </c>
      <c r="W3603">
        <v>3.2959258628222597E-2</v>
      </c>
      <c r="X3603">
        <v>5</v>
      </c>
      <c r="Y3603">
        <v>50</v>
      </c>
      <c r="Z3603">
        <v>0.999999999999999</v>
      </c>
      <c r="AA3603">
        <v>130.006721047859</v>
      </c>
      <c r="AB3603">
        <v>48</v>
      </c>
      <c r="AC3603">
        <v>0.96106216912062103</v>
      </c>
      <c r="AD3603">
        <v>2</v>
      </c>
      <c r="AE3603">
        <v>3.89378308793785E-2</v>
      </c>
      <c r="AF3603">
        <v>0</v>
      </c>
      <c r="AG3603">
        <v>2.0819999999999999E-17</v>
      </c>
      <c r="AH3603">
        <v>1.37917942157084E-2</v>
      </c>
      <c r="AI3603">
        <v>4</v>
      </c>
      <c r="AJ3603" s="73">
        <v>85.480540658347905</v>
      </c>
      <c r="AK3603">
        <v>50</v>
      </c>
      <c r="AL3603">
        <v>1</v>
      </c>
      <c r="AM3603">
        <v>0</v>
      </c>
      <c r="AN3603">
        <v>0</v>
      </c>
      <c r="AO3603">
        <v>0</v>
      </c>
      <c r="AP3603">
        <v>0</v>
      </c>
      <c r="AQ3603">
        <v>50</v>
      </c>
      <c r="AR3603">
        <v>1</v>
      </c>
      <c r="AS3603">
        <v>1.9048684387293999E-2</v>
      </c>
      <c r="AT3603">
        <v>1</v>
      </c>
      <c r="AU3603">
        <v>0</v>
      </c>
      <c r="AV3603">
        <v>0</v>
      </c>
      <c r="AW3603">
        <v>50</v>
      </c>
      <c r="AX3603">
        <v>0.999999999999999</v>
      </c>
      <c r="AY3603" s="73">
        <v>87.513504209538894</v>
      </c>
      <c r="AZ3603">
        <v>50</v>
      </c>
      <c r="BA3603">
        <v>1</v>
      </c>
      <c r="BB3603">
        <v>47</v>
      </c>
      <c r="BC3603">
        <v>0.93901211640092797</v>
      </c>
      <c r="BD3603">
        <v>3</v>
      </c>
      <c r="BE3603">
        <v>6.0987883599071903E-2</v>
      </c>
      <c r="BF3603">
        <v>88.850723883705001</v>
      </c>
      <c r="BG3603">
        <v>89.405595907978906</v>
      </c>
      <c r="BH3603">
        <v>87.513504209538894</v>
      </c>
      <c r="BI3603">
        <v>85.480540658347905</v>
      </c>
    </row>
    <row r="3604" spans="1:61" x14ac:dyDescent="0.25">
      <c r="A3604" s="10" t="str">
        <f>VLOOKUP(D3604,'Index-Relations'!E:F,2,FALSE)</f>
        <v>ESG</v>
      </c>
      <c r="B3604" t="s">
        <v>3450</v>
      </c>
      <c r="C3604" s="53" t="s">
        <v>2768</v>
      </c>
      <c r="D3604" s="59" t="s">
        <v>3165</v>
      </c>
      <c r="E3604" s="59" t="s">
        <v>7020</v>
      </c>
      <c r="F3604" t="s">
        <v>1480</v>
      </c>
      <c r="G3604" t="s">
        <v>1479</v>
      </c>
      <c r="H3604" t="s">
        <v>1481</v>
      </c>
      <c r="I3604" s="52">
        <v>45384</v>
      </c>
      <c r="J3604" t="s">
        <v>2457</v>
      </c>
      <c r="K3604">
        <v>49</v>
      </c>
      <c r="L3604">
        <v>93.157578107248895</v>
      </c>
      <c r="M3604">
        <v>49</v>
      </c>
      <c r="N3604">
        <v>1</v>
      </c>
      <c r="O3604">
        <v>92.438164884287104</v>
      </c>
      <c r="P3604">
        <v>49</v>
      </c>
      <c r="Q3604">
        <v>1</v>
      </c>
      <c r="R3604">
        <v>48</v>
      </c>
      <c r="S3604">
        <v>0.97824095800397803</v>
      </c>
      <c r="T3604">
        <v>34.766718691655498</v>
      </c>
      <c r="U3604">
        <v>0.57590516510660505</v>
      </c>
      <c r="V3604">
        <v>28</v>
      </c>
      <c r="W3604">
        <v>2.7157663552465301E-2</v>
      </c>
      <c r="X3604">
        <v>3</v>
      </c>
      <c r="Y3604">
        <v>49</v>
      </c>
      <c r="Z3604">
        <v>1</v>
      </c>
      <c r="AA3604">
        <v>127.91749128235899</v>
      </c>
      <c r="AB3604">
        <v>45</v>
      </c>
      <c r="AC3604">
        <v>0.91740221420824797</v>
      </c>
      <c r="AD3604">
        <v>4</v>
      </c>
      <c r="AE3604">
        <v>8.2597785791751602E-2</v>
      </c>
      <c r="AF3604">
        <v>0</v>
      </c>
      <c r="AG3604">
        <v>0</v>
      </c>
      <c r="AH3604">
        <v>1.1548924142831599E-2</v>
      </c>
      <c r="AI3604">
        <v>4</v>
      </c>
      <c r="AJ3604">
        <v>92.174251601455097</v>
      </c>
      <c r="AK3604">
        <v>49</v>
      </c>
      <c r="AL3604">
        <v>1</v>
      </c>
      <c r="AM3604">
        <v>0</v>
      </c>
      <c r="AN3604">
        <v>0</v>
      </c>
      <c r="AO3604">
        <v>0</v>
      </c>
      <c r="AP3604">
        <v>0</v>
      </c>
      <c r="AQ3604">
        <v>49</v>
      </c>
      <c r="AR3604">
        <v>1</v>
      </c>
      <c r="AS3604">
        <v>0</v>
      </c>
      <c r="AT3604">
        <v>0</v>
      </c>
      <c r="AU3604">
        <v>0</v>
      </c>
      <c r="AV3604">
        <v>0</v>
      </c>
      <c r="AW3604">
        <v>49</v>
      </c>
      <c r="AX3604">
        <v>0.999999999999999</v>
      </c>
      <c r="AY3604">
        <v>92.098175158469203</v>
      </c>
      <c r="AZ3604">
        <v>49</v>
      </c>
      <c r="BA3604">
        <v>1</v>
      </c>
      <c r="BB3604">
        <v>46</v>
      </c>
      <c r="BC3604">
        <v>0.93704680771836801</v>
      </c>
      <c r="BD3604">
        <v>3</v>
      </c>
      <c r="BE3604">
        <v>6.2953192281631903E-2</v>
      </c>
      <c r="BF3604">
        <v>90.613156423332001</v>
      </c>
      <c r="BG3604">
        <v>89.845502477371994</v>
      </c>
      <c r="BH3604">
        <v>89.170498679814898</v>
      </c>
      <c r="BI3604">
        <v>88.734561262379898</v>
      </c>
    </row>
    <row r="3605" spans="1:61" x14ac:dyDescent="0.25">
      <c r="A3605" s="10" t="str">
        <f>VLOOKUP(D3605,'Index-Relations'!E:F,2,FALSE)</f>
        <v>ESG</v>
      </c>
      <c r="B3605" t="s">
        <v>3450</v>
      </c>
      <c r="C3605" s="53" t="s">
        <v>2769</v>
      </c>
      <c r="D3605" s="59" t="s">
        <v>3165</v>
      </c>
      <c r="E3605" s="59" t="s">
        <v>7021</v>
      </c>
      <c r="F3605" t="s">
        <v>1480</v>
      </c>
      <c r="G3605" t="s">
        <v>1479</v>
      </c>
      <c r="H3605" t="s">
        <v>1481</v>
      </c>
      <c r="I3605" s="52">
        <v>45352</v>
      </c>
      <c r="J3605" t="s">
        <v>2457</v>
      </c>
      <c r="K3605">
        <v>49</v>
      </c>
      <c r="L3605">
        <v>93.631955531544193</v>
      </c>
      <c r="M3605">
        <v>49</v>
      </c>
      <c r="N3605">
        <v>1</v>
      </c>
      <c r="O3605">
        <v>92.5106605499425</v>
      </c>
      <c r="P3605">
        <v>49</v>
      </c>
      <c r="Q3605">
        <v>1</v>
      </c>
      <c r="R3605">
        <v>48</v>
      </c>
      <c r="S3605">
        <v>0.97912632853890402</v>
      </c>
      <c r="T3605">
        <v>34.828649234639599</v>
      </c>
      <c r="U3605">
        <v>0.56797551801459401</v>
      </c>
      <c r="V3605">
        <v>27</v>
      </c>
      <c r="W3605">
        <v>2.7951972094045801E-2</v>
      </c>
      <c r="X3605">
        <v>3</v>
      </c>
      <c r="Y3605">
        <v>49</v>
      </c>
      <c r="Z3605">
        <v>0.999999999999999</v>
      </c>
      <c r="AA3605">
        <v>128.819912879122</v>
      </c>
      <c r="AB3605">
        <v>45</v>
      </c>
      <c r="AC3605">
        <v>0.92066348118640295</v>
      </c>
      <c r="AD3605">
        <v>4</v>
      </c>
      <c r="AE3605">
        <v>7.9336518813596393E-2</v>
      </c>
      <c r="AF3605">
        <v>0</v>
      </c>
      <c r="AG3605">
        <v>0</v>
      </c>
      <c r="AH3605">
        <v>2.1509754015057499E-3</v>
      </c>
      <c r="AI3605">
        <v>3</v>
      </c>
      <c r="AJ3605">
        <v>92.700679385689696</v>
      </c>
      <c r="AK3605">
        <v>49</v>
      </c>
      <c r="AL3605">
        <v>1</v>
      </c>
      <c r="AM3605">
        <v>0</v>
      </c>
      <c r="AN3605">
        <v>0</v>
      </c>
      <c r="AO3605">
        <v>0</v>
      </c>
      <c r="AP3605">
        <v>0</v>
      </c>
      <c r="AQ3605">
        <v>49</v>
      </c>
      <c r="AR3605">
        <v>1</v>
      </c>
      <c r="AS3605">
        <v>0</v>
      </c>
      <c r="AT3605">
        <v>0</v>
      </c>
      <c r="AU3605">
        <v>0</v>
      </c>
      <c r="AV3605">
        <v>0</v>
      </c>
      <c r="AW3605">
        <v>49</v>
      </c>
      <c r="AX3605">
        <v>1</v>
      </c>
      <c r="AY3605">
        <v>92.900466069621302</v>
      </c>
      <c r="AZ3605">
        <v>49</v>
      </c>
      <c r="BA3605">
        <v>1</v>
      </c>
      <c r="BB3605">
        <v>46</v>
      </c>
      <c r="BC3605">
        <v>0.94080535297128598</v>
      </c>
      <c r="BD3605">
        <v>3</v>
      </c>
      <c r="BE3605">
        <v>5.9194647028713798E-2</v>
      </c>
      <c r="BF3605">
        <v>91.163166773868994</v>
      </c>
      <c r="BG3605">
        <v>89.891888110970996</v>
      </c>
      <c r="BH3605">
        <v>90.406683162169003</v>
      </c>
      <c r="BI3605">
        <v>89.226558862049998</v>
      </c>
    </row>
    <row r="3606" spans="1:61" x14ac:dyDescent="0.25">
      <c r="A3606" s="10" t="str">
        <f>VLOOKUP(D3606,'Index-Relations'!E:F,2,FALSE)</f>
        <v>ESG</v>
      </c>
      <c r="B3606" t="s">
        <v>3450</v>
      </c>
      <c r="C3606" s="53" t="s">
        <v>2770</v>
      </c>
      <c r="D3606" s="59" t="s">
        <v>3165</v>
      </c>
      <c r="E3606" s="59" t="s">
        <v>7022</v>
      </c>
      <c r="F3606" t="s">
        <v>1480</v>
      </c>
      <c r="G3606" t="s">
        <v>1479</v>
      </c>
      <c r="H3606" t="s">
        <v>1481</v>
      </c>
      <c r="I3606" s="52">
        <v>45323</v>
      </c>
      <c r="J3606" t="s">
        <v>2457</v>
      </c>
      <c r="K3606">
        <v>50</v>
      </c>
      <c r="L3606">
        <v>93.675097924013201</v>
      </c>
      <c r="M3606">
        <v>49</v>
      </c>
      <c r="N3606">
        <v>1</v>
      </c>
      <c r="O3606">
        <v>92.406888025386493</v>
      </c>
      <c r="P3606">
        <v>49</v>
      </c>
      <c r="Q3606">
        <v>1</v>
      </c>
      <c r="R3606">
        <v>48</v>
      </c>
      <c r="S3606">
        <v>0.97839860157563996</v>
      </c>
      <c r="T3606">
        <v>35.227793805330897</v>
      </c>
      <c r="U3606">
        <v>0.567719026727868</v>
      </c>
      <c r="V3606">
        <v>27</v>
      </c>
      <c r="W3606">
        <v>2.86536874626887E-2</v>
      </c>
      <c r="X3606">
        <v>3</v>
      </c>
      <c r="Y3606">
        <v>49</v>
      </c>
      <c r="Z3606">
        <v>1</v>
      </c>
      <c r="AA3606">
        <v>131.31470250092701</v>
      </c>
      <c r="AB3606">
        <v>45</v>
      </c>
      <c r="AC3606">
        <v>0.91754112735332205</v>
      </c>
      <c r="AD3606">
        <v>4</v>
      </c>
      <c r="AE3606">
        <v>8.2458872646677894E-2</v>
      </c>
      <c r="AF3606">
        <v>1</v>
      </c>
      <c r="AG3606">
        <v>2.776E-17</v>
      </c>
      <c r="AH3606">
        <v>2.27070027211836E-3</v>
      </c>
      <c r="AI3606">
        <v>3</v>
      </c>
      <c r="AJ3606">
        <v>92.606414719051898</v>
      </c>
      <c r="AK3606">
        <v>49</v>
      </c>
      <c r="AL3606">
        <v>1</v>
      </c>
      <c r="AM3606">
        <v>0</v>
      </c>
      <c r="AN3606">
        <v>0</v>
      </c>
      <c r="AO3606">
        <v>0</v>
      </c>
      <c r="AP3606">
        <v>0</v>
      </c>
      <c r="AQ3606">
        <v>49</v>
      </c>
      <c r="AR3606">
        <v>0.999999999999999</v>
      </c>
      <c r="AS3606">
        <v>0</v>
      </c>
      <c r="AT3606">
        <v>0</v>
      </c>
      <c r="AU3606">
        <v>0</v>
      </c>
      <c r="AV3606">
        <v>0</v>
      </c>
      <c r="AW3606">
        <v>49</v>
      </c>
      <c r="AX3606">
        <v>0.999999999999999</v>
      </c>
      <c r="AY3606">
        <v>93.113165077514694</v>
      </c>
      <c r="AZ3606">
        <v>49</v>
      </c>
      <c r="BA3606">
        <v>1</v>
      </c>
      <c r="BB3606">
        <v>46</v>
      </c>
      <c r="BC3606">
        <v>0.93894251166337495</v>
      </c>
      <c r="BD3606">
        <v>3</v>
      </c>
      <c r="BE3606">
        <v>6.10574883366247E-2</v>
      </c>
      <c r="BF3606">
        <v>91.206458561294994</v>
      </c>
      <c r="BG3606">
        <v>89.780766996113996</v>
      </c>
      <c r="BH3606">
        <v>90.613674539269994</v>
      </c>
      <c r="BI3606">
        <v>89.1570346353339</v>
      </c>
    </row>
    <row r="3607" spans="1:61" x14ac:dyDescent="0.25">
      <c r="A3607" s="10" t="str">
        <f>VLOOKUP(D3607,'Index-Relations'!E:F,2,FALSE)</f>
        <v>ESG</v>
      </c>
      <c r="B3607" t="s">
        <v>3450</v>
      </c>
      <c r="C3607" s="53" t="s">
        <v>2760</v>
      </c>
      <c r="D3607" s="59" t="s">
        <v>2882</v>
      </c>
      <c r="E3607" s="59" t="s">
        <v>7023</v>
      </c>
      <c r="F3607" t="s">
        <v>1486</v>
      </c>
      <c r="G3607" t="s">
        <v>1485</v>
      </c>
      <c r="H3607" t="s">
        <v>1487</v>
      </c>
      <c r="I3607" s="52">
        <v>45659</v>
      </c>
      <c r="J3607" t="s">
        <v>2457</v>
      </c>
      <c r="K3607">
        <v>230</v>
      </c>
      <c r="L3607" s="73">
        <v>82.079535587429007</v>
      </c>
      <c r="M3607">
        <v>230</v>
      </c>
      <c r="N3607">
        <v>1</v>
      </c>
      <c r="O3607" s="73">
        <v>84.890907606763903</v>
      </c>
      <c r="P3607">
        <v>230</v>
      </c>
      <c r="Q3607">
        <v>1</v>
      </c>
      <c r="R3607">
        <v>226</v>
      </c>
      <c r="S3607">
        <v>0.98957093814434804</v>
      </c>
      <c r="T3607">
        <v>34.742329375332098</v>
      </c>
      <c r="U3607">
        <v>0.69776635017363098</v>
      </c>
      <c r="V3607">
        <v>165</v>
      </c>
      <c r="W3607">
        <v>0.142470877123897</v>
      </c>
      <c r="X3607">
        <v>33</v>
      </c>
      <c r="Y3607">
        <v>230</v>
      </c>
      <c r="Z3607">
        <v>1</v>
      </c>
      <c r="AA3607">
        <v>44.852092648913299</v>
      </c>
      <c r="AB3607">
        <v>209</v>
      </c>
      <c r="AC3607">
        <v>0.88430718333787095</v>
      </c>
      <c r="AD3607">
        <v>21</v>
      </c>
      <c r="AE3607">
        <v>0.115692816662128</v>
      </c>
      <c r="AF3607">
        <v>0</v>
      </c>
      <c r="AG3607">
        <v>4.1629999999999998E-17</v>
      </c>
      <c r="AH3607">
        <v>9.0104738690238596E-3</v>
      </c>
      <c r="AI3607">
        <v>22</v>
      </c>
      <c r="AJ3607" s="73">
        <v>78.240448599004907</v>
      </c>
      <c r="AK3607">
        <v>230</v>
      </c>
      <c r="AL3607">
        <v>1</v>
      </c>
      <c r="AM3607">
        <v>0</v>
      </c>
      <c r="AN3607">
        <v>0</v>
      </c>
      <c r="AO3607">
        <v>0</v>
      </c>
      <c r="AP3607">
        <v>0</v>
      </c>
      <c r="AQ3607">
        <v>230</v>
      </c>
      <c r="AR3607">
        <v>1</v>
      </c>
      <c r="AS3607">
        <v>0</v>
      </c>
      <c r="AT3607">
        <v>0</v>
      </c>
      <c r="AU3607">
        <v>0</v>
      </c>
      <c r="AV3607">
        <v>0</v>
      </c>
      <c r="AW3607">
        <v>230</v>
      </c>
      <c r="AX3607">
        <v>0.999999999999999</v>
      </c>
      <c r="AY3607" s="73">
        <v>80.116396181419006</v>
      </c>
      <c r="AZ3607">
        <v>230</v>
      </c>
      <c r="BA3607">
        <v>1</v>
      </c>
      <c r="BB3607">
        <v>222</v>
      </c>
      <c r="BC3607">
        <v>0.92028960104524204</v>
      </c>
      <c r="BD3607">
        <v>8</v>
      </c>
      <c r="BE3607">
        <v>7.9710398954756997E-2</v>
      </c>
      <c r="BF3607">
        <v>82.079535587429007</v>
      </c>
      <c r="BG3607">
        <v>84.890907606763903</v>
      </c>
      <c r="BH3607">
        <v>80.116396181419006</v>
      </c>
      <c r="BI3607">
        <v>78.240448599004907</v>
      </c>
    </row>
    <row r="3608" spans="1:61" x14ac:dyDescent="0.25">
      <c r="A3608" s="10" t="str">
        <f>VLOOKUP(D3608,'Index-Relations'!E:F,2,FALSE)</f>
        <v>ESG</v>
      </c>
      <c r="B3608" t="s">
        <v>3450</v>
      </c>
      <c r="C3608" s="53" t="s">
        <v>2761</v>
      </c>
      <c r="D3608" s="59" t="s">
        <v>2882</v>
      </c>
      <c r="E3608" s="59" t="s">
        <v>7024</v>
      </c>
      <c r="F3608" t="s">
        <v>1486</v>
      </c>
      <c r="G3608" t="s">
        <v>1485</v>
      </c>
      <c r="H3608" t="s">
        <v>1487</v>
      </c>
      <c r="I3608" s="52">
        <v>45628</v>
      </c>
      <c r="J3608" t="s">
        <v>2457</v>
      </c>
      <c r="K3608">
        <v>230</v>
      </c>
      <c r="L3608" s="73">
        <v>81.6541479175349</v>
      </c>
      <c r="M3608">
        <v>230</v>
      </c>
      <c r="N3608">
        <v>1</v>
      </c>
      <c r="O3608" s="73">
        <v>84.645252441801006</v>
      </c>
      <c r="P3608">
        <v>230</v>
      </c>
      <c r="Q3608">
        <v>1</v>
      </c>
      <c r="R3608">
        <v>226</v>
      </c>
      <c r="S3608">
        <v>0.98958487179542998</v>
      </c>
      <c r="T3608">
        <v>34.797421595402099</v>
      </c>
      <c r="U3608">
        <v>0.71360083444175204</v>
      </c>
      <c r="V3608">
        <v>165</v>
      </c>
      <c r="W3608">
        <v>0.143566974278311</v>
      </c>
      <c r="X3608">
        <v>33</v>
      </c>
      <c r="Y3608">
        <v>230</v>
      </c>
      <c r="Z3608">
        <v>1</v>
      </c>
      <c r="AA3608">
        <v>38.219507380491699</v>
      </c>
      <c r="AB3608">
        <v>210</v>
      </c>
      <c r="AC3608">
        <v>0.87776891051911898</v>
      </c>
      <c r="AD3608">
        <v>20</v>
      </c>
      <c r="AE3608">
        <v>0.12223108948088</v>
      </c>
      <c r="AF3608">
        <v>0</v>
      </c>
      <c r="AG3608">
        <v>0</v>
      </c>
      <c r="AH3608">
        <v>9.2347831479795296E-3</v>
      </c>
      <c r="AI3608">
        <v>22</v>
      </c>
      <c r="AJ3608" s="73">
        <v>77.785591753925004</v>
      </c>
      <c r="AK3608">
        <v>230</v>
      </c>
      <c r="AL3608">
        <v>1</v>
      </c>
      <c r="AM3608">
        <v>0</v>
      </c>
      <c r="AN3608">
        <v>0</v>
      </c>
      <c r="AO3608">
        <v>0</v>
      </c>
      <c r="AP3608">
        <v>0</v>
      </c>
      <c r="AQ3608">
        <v>230</v>
      </c>
      <c r="AR3608">
        <v>0.999999999999999</v>
      </c>
      <c r="AS3608">
        <v>0</v>
      </c>
      <c r="AT3608">
        <v>0</v>
      </c>
      <c r="AU3608">
        <v>0</v>
      </c>
      <c r="AV3608">
        <v>0</v>
      </c>
      <c r="AW3608">
        <v>230</v>
      </c>
      <c r="AX3608">
        <v>0.999999999999999</v>
      </c>
      <c r="AY3608" s="73">
        <v>79.740906089118994</v>
      </c>
      <c r="AZ3608">
        <v>230</v>
      </c>
      <c r="BA3608">
        <v>1</v>
      </c>
      <c r="BB3608">
        <v>222</v>
      </c>
      <c r="BC3608">
        <v>0.92163162267312904</v>
      </c>
      <c r="BD3608">
        <v>8</v>
      </c>
      <c r="BE3608">
        <v>7.8368377326870603E-2</v>
      </c>
      <c r="BF3608">
        <v>81.6541479175349</v>
      </c>
      <c r="BG3608">
        <v>84.645252441801006</v>
      </c>
      <c r="BH3608">
        <v>79.740906089118994</v>
      </c>
      <c r="BI3608">
        <v>77.785591753925004</v>
      </c>
    </row>
    <row r="3609" spans="1:61" x14ac:dyDescent="0.25">
      <c r="A3609" s="10" t="str">
        <f>VLOOKUP(D3609,'Index-Relations'!E:F,2,FALSE)</f>
        <v>ESG</v>
      </c>
      <c r="B3609" t="s">
        <v>3450</v>
      </c>
      <c r="C3609" s="53" t="s">
        <v>2762</v>
      </c>
      <c r="D3609" s="59" t="s">
        <v>2882</v>
      </c>
      <c r="E3609" s="59" t="s">
        <v>7025</v>
      </c>
      <c r="F3609" t="s">
        <v>1486</v>
      </c>
      <c r="G3609" t="s">
        <v>1485</v>
      </c>
      <c r="H3609" t="s">
        <v>1487</v>
      </c>
      <c r="I3609" s="52">
        <v>45597</v>
      </c>
      <c r="J3609" t="s">
        <v>2457</v>
      </c>
      <c r="K3609">
        <v>230</v>
      </c>
      <c r="L3609" s="73">
        <v>81.601421969454904</v>
      </c>
      <c r="M3609">
        <v>230</v>
      </c>
      <c r="N3609">
        <v>1</v>
      </c>
      <c r="O3609" s="73">
        <v>84.694626044809993</v>
      </c>
      <c r="P3609">
        <v>230</v>
      </c>
      <c r="Q3609">
        <v>1</v>
      </c>
      <c r="R3609">
        <v>226</v>
      </c>
      <c r="S3609">
        <v>0.98935312506459605</v>
      </c>
      <c r="T3609">
        <v>35.068659881071703</v>
      </c>
      <c r="U3609">
        <v>0.71395164431317104</v>
      </c>
      <c r="V3609">
        <v>165</v>
      </c>
      <c r="W3609">
        <v>0.14273457360838601</v>
      </c>
      <c r="X3609">
        <v>33</v>
      </c>
      <c r="Y3609">
        <v>230</v>
      </c>
      <c r="Z3609">
        <v>1</v>
      </c>
      <c r="AA3609">
        <v>38.438912717682697</v>
      </c>
      <c r="AB3609">
        <v>210</v>
      </c>
      <c r="AC3609">
        <v>0.87574976762520196</v>
      </c>
      <c r="AD3609">
        <v>20</v>
      </c>
      <c r="AE3609">
        <v>0.124250232374797</v>
      </c>
      <c r="AF3609">
        <v>0</v>
      </c>
      <c r="AG3609">
        <v>0</v>
      </c>
      <c r="AH3609">
        <v>1.30076837583416E-2</v>
      </c>
      <c r="AI3609">
        <v>22</v>
      </c>
      <c r="AJ3609" s="73">
        <v>77.732206163914995</v>
      </c>
      <c r="AK3609">
        <v>230</v>
      </c>
      <c r="AL3609">
        <v>1</v>
      </c>
      <c r="AM3609">
        <v>0</v>
      </c>
      <c r="AN3609">
        <v>0</v>
      </c>
      <c r="AO3609">
        <v>0</v>
      </c>
      <c r="AP3609">
        <v>0</v>
      </c>
      <c r="AQ3609">
        <v>230</v>
      </c>
      <c r="AR3609">
        <v>1</v>
      </c>
      <c r="AS3609">
        <v>0</v>
      </c>
      <c r="AT3609">
        <v>0</v>
      </c>
      <c r="AU3609">
        <v>0</v>
      </c>
      <c r="AV3609">
        <v>0</v>
      </c>
      <c r="AW3609">
        <v>230</v>
      </c>
      <c r="AX3609">
        <v>0.999999999999999</v>
      </c>
      <c r="AY3609" s="73">
        <v>79.612699854989003</v>
      </c>
      <c r="AZ3609">
        <v>230</v>
      </c>
      <c r="BA3609">
        <v>1</v>
      </c>
      <c r="BB3609">
        <v>221</v>
      </c>
      <c r="BC3609">
        <v>0.91720604222139601</v>
      </c>
      <c r="BD3609">
        <v>9</v>
      </c>
      <c r="BE3609">
        <v>8.2793957778603697E-2</v>
      </c>
      <c r="BF3609">
        <v>81.601421969454904</v>
      </c>
      <c r="BG3609">
        <v>84.694626044809993</v>
      </c>
      <c r="BH3609">
        <v>79.612699854989003</v>
      </c>
      <c r="BI3609">
        <v>77.732206163914995</v>
      </c>
    </row>
    <row r="3610" spans="1:61" x14ac:dyDescent="0.25">
      <c r="A3610" s="10" t="str">
        <f>VLOOKUP(D3610,'Index-Relations'!E:F,2,FALSE)</f>
        <v>ESG</v>
      </c>
      <c r="B3610" t="s">
        <v>3450</v>
      </c>
      <c r="C3610" s="53" t="s">
        <v>2763</v>
      </c>
      <c r="D3610" s="59" t="s">
        <v>2882</v>
      </c>
      <c r="E3610" s="59" t="s">
        <v>7026</v>
      </c>
      <c r="F3610" t="s">
        <v>1486</v>
      </c>
      <c r="G3610" t="s">
        <v>1485</v>
      </c>
      <c r="H3610" t="s">
        <v>1487</v>
      </c>
      <c r="I3610" s="52">
        <v>45566</v>
      </c>
      <c r="J3610" t="s">
        <v>2457</v>
      </c>
      <c r="K3610">
        <v>231</v>
      </c>
      <c r="L3610" s="73">
        <v>81.550103100015903</v>
      </c>
      <c r="M3610">
        <v>231</v>
      </c>
      <c r="N3610">
        <v>1</v>
      </c>
      <c r="O3610" s="73">
        <v>84.562575580065001</v>
      </c>
      <c r="P3610">
        <v>231</v>
      </c>
      <c r="Q3610">
        <v>1</v>
      </c>
      <c r="R3610">
        <v>226</v>
      </c>
      <c r="S3610">
        <v>0.98555674712303298</v>
      </c>
      <c r="T3610">
        <v>35.127891293719799</v>
      </c>
      <c r="U3610">
        <v>0.715822677852336</v>
      </c>
      <c r="V3610">
        <v>166</v>
      </c>
      <c r="W3610">
        <v>0.144060234248231</v>
      </c>
      <c r="X3610">
        <v>34</v>
      </c>
      <c r="Y3610">
        <v>231</v>
      </c>
      <c r="Z3610">
        <v>1</v>
      </c>
      <c r="AA3610">
        <v>38.367421286303802</v>
      </c>
      <c r="AB3610">
        <v>213</v>
      </c>
      <c r="AC3610">
        <v>0.88304858946171605</v>
      </c>
      <c r="AD3610">
        <v>18</v>
      </c>
      <c r="AE3610">
        <v>0.11695141053828299</v>
      </c>
      <c r="AF3610">
        <v>0</v>
      </c>
      <c r="AG3610">
        <v>5.8287000000000004E-16</v>
      </c>
      <c r="AH3610">
        <v>9.1136768758915496E-3</v>
      </c>
      <c r="AI3610">
        <v>22</v>
      </c>
      <c r="AJ3610" s="73">
        <v>77.747206449945907</v>
      </c>
      <c r="AK3610">
        <v>231</v>
      </c>
      <c r="AL3610">
        <v>1</v>
      </c>
      <c r="AM3610">
        <v>0</v>
      </c>
      <c r="AN3610">
        <v>0</v>
      </c>
      <c r="AO3610">
        <v>0</v>
      </c>
      <c r="AP3610">
        <v>0</v>
      </c>
      <c r="AQ3610">
        <v>231</v>
      </c>
      <c r="AR3610">
        <v>1</v>
      </c>
      <c r="AS3610">
        <v>0</v>
      </c>
      <c r="AT3610">
        <v>0</v>
      </c>
      <c r="AU3610">
        <v>0</v>
      </c>
      <c r="AV3610">
        <v>0</v>
      </c>
      <c r="AW3610">
        <v>231</v>
      </c>
      <c r="AX3610">
        <v>1</v>
      </c>
      <c r="AY3610" s="73">
        <v>79.5464106871909</v>
      </c>
      <c r="AZ3610">
        <v>231</v>
      </c>
      <c r="BA3610">
        <v>1</v>
      </c>
      <c r="BB3610">
        <v>222</v>
      </c>
      <c r="BC3610">
        <v>0.91651745769850002</v>
      </c>
      <c r="BD3610">
        <v>9</v>
      </c>
      <c r="BE3610">
        <v>8.3482542301499596E-2</v>
      </c>
      <c r="BF3610">
        <v>81.550103100015903</v>
      </c>
      <c r="BG3610">
        <v>84.562575580065001</v>
      </c>
      <c r="BH3610">
        <v>79.5464106871909</v>
      </c>
      <c r="BI3610">
        <v>77.747206449945907</v>
      </c>
    </row>
    <row r="3611" spans="1:61" x14ac:dyDescent="0.25">
      <c r="A3611" s="10" t="str">
        <f>VLOOKUP(D3611,'Index-Relations'!E:F,2,FALSE)</f>
        <v>ESG</v>
      </c>
      <c r="B3611" t="s">
        <v>3450</v>
      </c>
      <c r="C3611" s="53" t="s">
        <v>2764</v>
      </c>
      <c r="D3611" s="59" t="s">
        <v>2882</v>
      </c>
      <c r="E3611" s="59" t="s">
        <v>7027</v>
      </c>
      <c r="F3611" t="s">
        <v>1486</v>
      </c>
      <c r="G3611" t="s">
        <v>1485</v>
      </c>
      <c r="H3611" t="s">
        <v>1487</v>
      </c>
      <c r="I3611" s="52">
        <v>45537</v>
      </c>
      <c r="J3611" t="s">
        <v>2457</v>
      </c>
      <c r="K3611">
        <v>259</v>
      </c>
      <c r="L3611" s="73">
        <v>81.324237395954995</v>
      </c>
      <c r="M3611">
        <v>259</v>
      </c>
      <c r="N3611">
        <v>1</v>
      </c>
      <c r="O3611" s="73">
        <v>84.456187658102905</v>
      </c>
      <c r="P3611">
        <v>259</v>
      </c>
      <c r="Q3611">
        <v>1</v>
      </c>
      <c r="R3611">
        <v>253</v>
      </c>
      <c r="S3611">
        <v>0.98668889224214196</v>
      </c>
      <c r="T3611">
        <v>34.968053027800202</v>
      </c>
      <c r="U3611">
        <v>0.72679358679906902</v>
      </c>
      <c r="V3611">
        <v>186</v>
      </c>
      <c r="W3611">
        <v>0.14839378057946501</v>
      </c>
      <c r="X3611">
        <v>36</v>
      </c>
      <c r="Y3611">
        <v>259</v>
      </c>
      <c r="Z3611">
        <v>0.999999999999999</v>
      </c>
      <c r="AA3611">
        <v>38.315501583044302</v>
      </c>
      <c r="AB3611">
        <v>244</v>
      </c>
      <c r="AC3611">
        <v>0.88865225348397703</v>
      </c>
      <c r="AD3611">
        <v>19</v>
      </c>
      <c r="AE3611">
        <v>0.118760089884689</v>
      </c>
      <c r="AF3611">
        <v>-4</v>
      </c>
      <c r="AG3611">
        <v>0</v>
      </c>
      <c r="AH3611">
        <v>8.8646385676961707E-3</v>
      </c>
      <c r="AI3611">
        <v>23</v>
      </c>
      <c r="AJ3611" s="73">
        <v>77.478860088958996</v>
      </c>
      <c r="AK3611">
        <v>259</v>
      </c>
      <c r="AL3611">
        <v>1</v>
      </c>
      <c r="AM3611">
        <v>0</v>
      </c>
      <c r="AN3611">
        <v>0</v>
      </c>
      <c r="AO3611">
        <v>0</v>
      </c>
      <c r="AP3611">
        <v>0</v>
      </c>
      <c r="AQ3611">
        <v>259</v>
      </c>
      <c r="AR3611">
        <v>0.999999999999999</v>
      </c>
      <c r="AS3611">
        <v>0</v>
      </c>
      <c r="AT3611">
        <v>0</v>
      </c>
      <c r="AU3611">
        <v>0</v>
      </c>
      <c r="AV3611">
        <v>0</v>
      </c>
      <c r="AW3611">
        <v>259</v>
      </c>
      <c r="AX3611">
        <v>1</v>
      </c>
      <c r="AY3611" s="73">
        <v>79.585126854400997</v>
      </c>
      <c r="AZ3611">
        <v>259</v>
      </c>
      <c r="BA3611">
        <v>1</v>
      </c>
      <c r="BB3611">
        <v>250</v>
      </c>
      <c r="BC3611">
        <v>0.92013385823931304</v>
      </c>
      <c r="BD3611">
        <v>9</v>
      </c>
      <c r="BE3611">
        <v>7.9866141760686099E-2</v>
      </c>
      <c r="BF3611">
        <v>81.324237395954995</v>
      </c>
      <c r="BG3611">
        <v>84.456187658102905</v>
      </c>
      <c r="BH3611">
        <v>79.585126854400997</v>
      </c>
      <c r="BI3611">
        <v>77.478860088958996</v>
      </c>
    </row>
    <row r="3612" spans="1:61" x14ac:dyDescent="0.25">
      <c r="A3612" s="10" t="str">
        <f>VLOOKUP(D3612,'Index-Relations'!E:F,2,FALSE)</f>
        <v>ESG</v>
      </c>
      <c r="B3612" t="s">
        <v>3450</v>
      </c>
      <c r="C3612" s="53" t="s">
        <v>3350</v>
      </c>
      <c r="D3612" s="59" t="s">
        <v>2882</v>
      </c>
      <c r="E3612" s="59" t="s">
        <v>7028</v>
      </c>
      <c r="F3612" t="s">
        <v>1486</v>
      </c>
      <c r="G3612" t="s">
        <v>1485</v>
      </c>
      <c r="H3612" t="s">
        <v>1487</v>
      </c>
      <c r="I3612" s="52">
        <v>45505</v>
      </c>
      <c r="J3612" t="s">
        <v>2457</v>
      </c>
      <c r="K3612">
        <v>259</v>
      </c>
      <c r="L3612" s="73">
        <v>81.259992615085906</v>
      </c>
      <c r="M3612">
        <v>259</v>
      </c>
      <c r="N3612">
        <v>1</v>
      </c>
      <c r="O3612" s="73">
        <v>84.386781624190903</v>
      </c>
      <c r="P3612">
        <v>259</v>
      </c>
      <c r="Q3612">
        <v>1</v>
      </c>
      <c r="R3612">
        <v>253</v>
      </c>
      <c r="S3612">
        <v>0.98703712077767702</v>
      </c>
      <c r="T3612">
        <v>34.983188176708602</v>
      </c>
      <c r="U3612">
        <v>0.73264260206017395</v>
      </c>
      <c r="V3612">
        <v>187</v>
      </c>
      <c r="W3612">
        <v>0.15427603113673799</v>
      </c>
      <c r="X3612">
        <v>36</v>
      </c>
      <c r="Y3612">
        <v>259</v>
      </c>
      <c r="Z3612">
        <v>1</v>
      </c>
      <c r="AA3612">
        <v>40.725518397237003</v>
      </c>
      <c r="AB3612">
        <v>243</v>
      </c>
      <c r="AC3612">
        <v>0.94028348785794402</v>
      </c>
      <c r="AD3612">
        <v>16</v>
      </c>
      <c r="AE3612">
        <v>5.9716512142055901E-2</v>
      </c>
      <c r="AF3612">
        <v>0</v>
      </c>
      <c r="AG3612">
        <v>0</v>
      </c>
      <c r="AH3612">
        <v>8.6784522105273904E-3</v>
      </c>
      <c r="AI3612">
        <v>23</v>
      </c>
      <c r="AJ3612" s="73">
        <v>77.430501603943995</v>
      </c>
      <c r="AK3612">
        <v>259</v>
      </c>
      <c r="AL3612">
        <v>1</v>
      </c>
      <c r="AM3612">
        <v>0</v>
      </c>
      <c r="AN3612">
        <v>0</v>
      </c>
      <c r="AO3612">
        <v>0</v>
      </c>
      <c r="AP3612">
        <v>0</v>
      </c>
      <c r="AQ3612">
        <v>259</v>
      </c>
      <c r="AR3612">
        <v>0.999999999999999</v>
      </c>
      <c r="AS3612">
        <v>0</v>
      </c>
      <c r="AT3612">
        <v>0</v>
      </c>
      <c r="AU3612">
        <v>0</v>
      </c>
      <c r="AV3612">
        <v>0</v>
      </c>
      <c r="AW3612">
        <v>259</v>
      </c>
      <c r="AX3612">
        <v>1</v>
      </c>
      <c r="AY3612" s="73">
        <v>79.545138046304999</v>
      </c>
      <c r="AZ3612">
        <v>259</v>
      </c>
      <c r="BA3612">
        <v>1</v>
      </c>
      <c r="BB3612">
        <v>251</v>
      </c>
      <c r="BC3612">
        <v>0.93962860128379999</v>
      </c>
      <c r="BD3612">
        <v>8</v>
      </c>
      <c r="BE3612">
        <v>6.0371398716199801E-2</v>
      </c>
      <c r="BF3612">
        <v>81.259992615085906</v>
      </c>
      <c r="BG3612">
        <v>84.386781624190903</v>
      </c>
      <c r="BH3612">
        <v>79.545138046304999</v>
      </c>
      <c r="BI3612">
        <v>77.430501603943995</v>
      </c>
    </row>
    <row r="3613" spans="1:61" x14ac:dyDescent="0.25">
      <c r="A3613" s="10" t="str">
        <f>VLOOKUP(D3613,'Index-Relations'!E:F,2,FALSE)</f>
        <v>ESG</v>
      </c>
      <c r="B3613" t="s">
        <v>3450</v>
      </c>
      <c r="C3613" s="53" t="s">
        <v>2765</v>
      </c>
      <c r="D3613" s="59" t="s">
        <v>2882</v>
      </c>
      <c r="E3613" s="59" t="s">
        <v>7029</v>
      </c>
      <c r="F3613" t="s">
        <v>1486</v>
      </c>
      <c r="G3613" t="s">
        <v>1485</v>
      </c>
      <c r="H3613" t="s">
        <v>1487</v>
      </c>
      <c r="I3613" s="52">
        <v>45474</v>
      </c>
      <c r="J3613" t="s">
        <v>2457</v>
      </c>
      <c r="K3613">
        <v>259</v>
      </c>
      <c r="L3613" s="73">
        <v>82.342137476693907</v>
      </c>
      <c r="M3613">
        <v>259</v>
      </c>
      <c r="N3613">
        <v>1</v>
      </c>
      <c r="O3613" s="73">
        <v>84.400357590647999</v>
      </c>
      <c r="P3613">
        <v>259</v>
      </c>
      <c r="Q3613">
        <v>1</v>
      </c>
      <c r="R3613">
        <v>253</v>
      </c>
      <c r="S3613">
        <v>0.98691132629941203</v>
      </c>
      <c r="T3613">
        <v>34.778908507658798</v>
      </c>
      <c r="U3613">
        <v>0.74101799352312903</v>
      </c>
      <c r="V3613">
        <v>185</v>
      </c>
      <c r="W3613">
        <v>0.15656258414378099</v>
      </c>
      <c r="X3613">
        <v>34</v>
      </c>
      <c r="Y3613">
        <v>257</v>
      </c>
      <c r="Z3613">
        <v>0.99625165846589803</v>
      </c>
      <c r="AA3613">
        <v>42.502379793459497</v>
      </c>
      <c r="AB3613">
        <v>239</v>
      </c>
      <c r="AC3613">
        <v>0.93107930550659102</v>
      </c>
      <c r="AD3613">
        <v>18</v>
      </c>
      <c r="AE3613">
        <v>6.5172352959306498E-2</v>
      </c>
      <c r="AF3613">
        <v>2</v>
      </c>
      <c r="AG3613">
        <v>3.7483415341019099E-3</v>
      </c>
      <c r="AH3613">
        <v>8.7752899197101504E-3</v>
      </c>
      <c r="AI3613">
        <v>23</v>
      </c>
      <c r="AJ3613" s="73">
        <v>78.254912897519901</v>
      </c>
      <c r="AK3613">
        <v>259</v>
      </c>
      <c r="AL3613">
        <v>1</v>
      </c>
      <c r="AM3613">
        <v>0</v>
      </c>
      <c r="AN3613">
        <v>0</v>
      </c>
      <c r="AO3613">
        <v>0</v>
      </c>
      <c r="AP3613">
        <v>0</v>
      </c>
      <c r="AQ3613">
        <v>259</v>
      </c>
      <c r="AR3613">
        <v>1</v>
      </c>
      <c r="AS3613">
        <v>0</v>
      </c>
      <c r="AT3613">
        <v>0</v>
      </c>
      <c r="AU3613">
        <v>0</v>
      </c>
      <c r="AV3613">
        <v>0</v>
      </c>
      <c r="AW3613">
        <v>259</v>
      </c>
      <c r="AX3613">
        <v>0.999999999999999</v>
      </c>
      <c r="AY3613" s="73">
        <v>81.310202002782901</v>
      </c>
      <c r="AZ3613">
        <v>259</v>
      </c>
      <c r="BA3613">
        <v>1</v>
      </c>
      <c r="BB3613">
        <v>251</v>
      </c>
      <c r="BC3613">
        <v>0.94029629000299697</v>
      </c>
      <c r="BD3613">
        <v>8</v>
      </c>
      <c r="BE3613">
        <v>5.9703709997002502E-2</v>
      </c>
      <c r="BF3613">
        <v>82.342137476693907</v>
      </c>
      <c r="BG3613">
        <v>84.400357590647999</v>
      </c>
      <c r="BH3613">
        <v>81.310202002782901</v>
      </c>
      <c r="BI3613">
        <v>78.254912897519901</v>
      </c>
    </row>
    <row r="3614" spans="1:61" x14ac:dyDescent="0.25">
      <c r="A3614" s="10" t="str">
        <f>VLOOKUP(D3614,'Index-Relations'!E:F,2,FALSE)</f>
        <v>ESG</v>
      </c>
      <c r="B3614" t="s">
        <v>3450</v>
      </c>
      <c r="C3614" s="53" t="s">
        <v>2766</v>
      </c>
      <c r="D3614" s="59" t="s">
        <v>2882</v>
      </c>
      <c r="E3614" s="59" t="s">
        <v>7030</v>
      </c>
      <c r="F3614" t="s">
        <v>1486</v>
      </c>
      <c r="G3614" t="s">
        <v>1485</v>
      </c>
      <c r="H3614" t="s">
        <v>1487</v>
      </c>
      <c r="I3614" s="52">
        <v>45446</v>
      </c>
      <c r="J3614" t="s">
        <v>2457</v>
      </c>
      <c r="K3614">
        <v>261</v>
      </c>
      <c r="L3614" s="73">
        <v>82.556016638431899</v>
      </c>
      <c r="M3614">
        <v>261</v>
      </c>
      <c r="N3614">
        <v>1</v>
      </c>
      <c r="O3614" s="73">
        <v>84.283441575368997</v>
      </c>
      <c r="P3614">
        <v>261</v>
      </c>
      <c r="Q3614">
        <v>1</v>
      </c>
      <c r="R3614">
        <v>255</v>
      </c>
      <c r="S3614">
        <v>0.98680032024696296</v>
      </c>
      <c r="T3614">
        <v>35.372701406237503</v>
      </c>
      <c r="U3614">
        <v>0.75995370803761297</v>
      </c>
      <c r="V3614">
        <v>185</v>
      </c>
      <c r="W3614">
        <v>0.17569014003656899</v>
      </c>
      <c r="X3614">
        <v>35</v>
      </c>
      <c r="Y3614">
        <v>259</v>
      </c>
      <c r="Z3614">
        <v>0.99633173828621302</v>
      </c>
      <c r="AA3614">
        <v>46.679277153896201</v>
      </c>
      <c r="AB3614">
        <v>243</v>
      </c>
      <c r="AC3614">
        <v>0.95628158809805397</v>
      </c>
      <c r="AD3614">
        <v>16</v>
      </c>
      <c r="AE3614">
        <v>4.00501501881593E-2</v>
      </c>
      <c r="AF3614">
        <v>2</v>
      </c>
      <c r="AG3614">
        <v>3.6682617137866599E-3</v>
      </c>
      <c r="AH3614">
        <v>8.1366150765963992E-3</v>
      </c>
      <c r="AI3614">
        <v>23</v>
      </c>
      <c r="AJ3614" s="73">
        <v>78.352344561004998</v>
      </c>
      <c r="AK3614">
        <v>261</v>
      </c>
      <c r="AL3614">
        <v>1</v>
      </c>
      <c r="AM3614">
        <v>0</v>
      </c>
      <c r="AN3614">
        <v>0</v>
      </c>
      <c r="AO3614">
        <v>0</v>
      </c>
      <c r="AP3614">
        <v>0</v>
      </c>
      <c r="AQ3614">
        <v>261</v>
      </c>
      <c r="AR3614">
        <v>1</v>
      </c>
      <c r="AS3614">
        <v>0</v>
      </c>
      <c r="AT3614">
        <v>0</v>
      </c>
      <c r="AU3614">
        <v>0</v>
      </c>
      <c r="AV3614">
        <v>0</v>
      </c>
      <c r="AW3614">
        <v>261</v>
      </c>
      <c r="AX3614">
        <v>0.999999999999999</v>
      </c>
      <c r="AY3614" s="73">
        <v>81.826710936433997</v>
      </c>
      <c r="AZ3614">
        <v>261</v>
      </c>
      <c r="BA3614">
        <v>1</v>
      </c>
      <c r="BB3614">
        <v>253</v>
      </c>
      <c r="BC3614">
        <v>0.93887408986889598</v>
      </c>
      <c r="BD3614">
        <v>8</v>
      </c>
      <c r="BE3614">
        <v>6.1125910131103599E-2</v>
      </c>
      <c r="BF3614">
        <v>82.556016638431899</v>
      </c>
      <c r="BG3614">
        <v>84.283441575368997</v>
      </c>
      <c r="BH3614">
        <v>81.826710936433997</v>
      </c>
      <c r="BI3614">
        <v>78.352344561004998</v>
      </c>
    </row>
    <row r="3615" spans="1:61" x14ac:dyDescent="0.25">
      <c r="A3615" s="10" t="str">
        <f>VLOOKUP(D3615,'Index-Relations'!E:F,2,FALSE)</f>
        <v>ESG</v>
      </c>
      <c r="B3615" t="s">
        <v>3450</v>
      </c>
      <c r="C3615" s="53" t="s">
        <v>2767</v>
      </c>
      <c r="D3615" s="59" t="s">
        <v>2882</v>
      </c>
      <c r="E3615" s="59" t="s">
        <v>7031</v>
      </c>
      <c r="F3615" t="s">
        <v>1486</v>
      </c>
      <c r="G3615" t="s">
        <v>1485</v>
      </c>
      <c r="H3615" t="s">
        <v>1487</v>
      </c>
      <c r="I3615" s="52">
        <v>45413</v>
      </c>
      <c r="J3615" t="s">
        <v>2457</v>
      </c>
      <c r="K3615">
        <v>264</v>
      </c>
      <c r="L3615" s="73">
        <v>82.590290093387907</v>
      </c>
      <c r="M3615" s="72">
        <v>264</v>
      </c>
      <c r="N3615" s="72">
        <v>1</v>
      </c>
      <c r="O3615" s="73">
        <v>84.311563415465002</v>
      </c>
      <c r="P3615" s="72">
        <v>264</v>
      </c>
      <c r="Q3615" s="72">
        <v>1</v>
      </c>
      <c r="R3615">
        <v>256</v>
      </c>
      <c r="S3615">
        <v>0.98680917021819603</v>
      </c>
      <c r="T3615">
        <v>35.477940984323098</v>
      </c>
      <c r="U3615">
        <v>0.75518456283105095</v>
      </c>
      <c r="V3615">
        <v>186</v>
      </c>
      <c r="W3615">
        <v>0.17366356643734199</v>
      </c>
      <c r="X3615">
        <v>35</v>
      </c>
      <c r="Y3615">
        <v>260</v>
      </c>
      <c r="Z3615">
        <v>0.99643959126595405</v>
      </c>
      <c r="AA3615">
        <v>48.252513010029197</v>
      </c>
      <c r="AB3615">
        <v>244</v>
      </c>
      <c r="AC3615">
        <v>0.95635585735581696</v>
      </c>
      <c r="AD3615">
        <v>16</v>
      </c>
      <c r="AE3615">
        <v>4.0083733910137899E-2</v>
      </c>
      <c r="AF3615">
        <v>4</v>
      </c>
      <c r="AG3615">
        <v>3.5604087340446798E-3</v>
      </c>
      <c r="AH3615">
        <v>7.77208406628497E-3</v>
      </c>
      <c r="AI3615">
        <v>23</v>
      </c>
      <c r="AJ3615" s="73">
        <v>78.402376715466005</v>
      </c>
      <c r="AK3615" s="72">
        <v>264</v>
      </c>
      <c r="AL3615" s="72">
        <v>1</v>
      </c>
      <c r="AM3615">
        <v>0</v>
      </c>
      <c r="AN3615">
        <v>0</v>
      </c>
      <c r="AO3615">
        <v>0</v>
      </c>
      <c r="AP3615">
        <v>0</v>
      </c>
      <c r="AQ3615">
        <v>262</v>
      </c>
      <c r="AR3615">
        <v>0.99993930719822399</v>
      </c>
      <c r="AS3615">
        <v>0</v>
      </c>
      <c r="AT3615">
        <v>0</v>
      </c>
      <c r="AU3615">
        <v>0</v>
      </c>
      <c r="AV3615">
        <v>0</v>
      </c>
      <c r="AW3615">
        <v>262</v>
      </c>
      <c r="AX3615">
        <v>0.99993930719822499</v>
      </c>
      <c r="AY3615" s="73">
        <v>81.830366828698004</v>
      </c>
      <c r="AZ3615" s="72">
        <v>264</v>
      </c>
      <c r="BA3615" s="72">
        <v>1</v>
      </c>
      <c r="BB3615">
        <v>252</v>
      </c>
      <c r="BC3615">
        <v>0.93396037220874295</v>
      </c>
      <c r="BD3615">
        <v>10</v>
      </c>
      <c r="BE3615">
        <v>6.5978934989481097E-2</v>
      </c>
      <c r="BF3615">
        <v>82.590290093387907</v>
      </c>
      <c r="BG3615">
        <v>84.311563415465002</v>
      </c>
      <c r="BH3615">
        <v>81.830366828698004</v>
      </c>
      <c r="BI3615">
        <v>78.402376715466005</v>
      </c>
    </row>
    <row r="3616" spans="1:61" x14ac:dyDescent="0.25">
      <c r="A3616" s="10" t="str">
        <f>VLOOKUP(D3616,'Index-Relations'!E:F,2,FALSE)</f>
        <v>ESG</v>
      </c>
      <c r="B3616" t="s">
        <v>3450</v>
      </c>
      <c r="C3616" s="53" t="s">
        <v>2768</v>
      </c>
      <c r="D3616" s="59" t="s">
        <v>2882</v>
      </c>
      <c r="E3616" s="59" t="s">
        <v>7032</v>
      </c>
      <c r="F3616" t="s">
        <v>1486</v>
      </c>
      <c r="G3616" t="s">
        <v>1485</v>
      </c>
      <c r="H3616" t="s">
        <v>1487</v>
      </c>
      <c r="I3616" s="52">
        <v>45383</v>
      </c>
      <c r="J3616" t="s">
        <v>2457</v>
      </c>
      <c r="K3616">
        <v>258</v>
      </c>
      <c r="L3616">
        <v>88.134658334108593</v>
      </c>
      <c r="M3616">
        <v>258</v>
      </c>
      <c r="N3616">
        <v>1</v>
      </c>
      <c r="O3616">
        <v>88.683194824059498</v>
      </c>
      <c r="P3616">
        <v>258</v>
      </c>
      <c r="Q3616">
        <v>1</v>
      </c>
      <c r="R3616">
        <v>254</v>
      </c>
      <c r="S3616">
        <v>0.99143825708971201</v>
      </c>
      <c r="T3616">
        <v>35.306300366917</v>
      </c>
      <c r="U3616">
        <v>0.74791443782635103</v>
      </c>
      <c r="V3616">
        <v>183</v>
      </c>
      <c r="W3616">
        <v>0.17520718565770099</v>
      </c>
      <c r="X3616">
        <v>36</v>
      </c>
      <c r="Y3616">
        <v>258</v>
      </c>
      <c r="Z3616">
        <v>0.999999999999999</v>
      </c>
      <c r="AA3616">
        <v>52.167169925015799</v>
      </c>
      <c r="AB3616">
        <v>239</v>
      </c>
      <c r="AC3616">
        <v>0.95641525637140001</v>
      </c>
      <c r="AD3616">
        <v>19</v>
      </c>
      <c r="AE3616">
        <v>4.3584743628599001E-2</v>
      </c>
      <c r="AF3616">
        <v>0</v>
      </c>
      <c r="AG3616">
        <v>3.6082000000000001E-16</v>
      </c>
      <c r="AH3616">
        <v>7.9554585713234004E-3</v>
      </c>
      <c r="AI3616">
        <v>24</v>
      </c>
      <c r="AJ3616">
        <v>85.4525645549205</v>
      </c>
      <c r="AK3616">
        <v>258</v>
      </c>
      <c r="AL3616">
        <v>1</v>
      </c>
      <c r="AM3616">
        <v>0</v>
      </c>
      <c r="AN3616">
        <v>0</v>
      </c>
      <c r="AO3616">
        <v>0</v>
      </c>
      <c r="AP3616">
        <v>0</v>
      </c>
      <c r="AQ3616">
        <v>258</v>
      </c>
      <c r="AR3616">
        <v>0.999999999999999</v>
      </c>
      <c r="AS3616">
        <v>0</v>
      </c>
      <c r="AT3616">
        <v>0</v>
      </c>
      <c r="AU3616">
        <v>0</v>
      </c>
      <c r="AV3616">
        <v>0</v>
      </c>
      <c r="AW3616">
        <v>258</v>
      </c>
      <c r="AX3616">
        <v>0.999999999999999</v>
      </c>
      <c r="AY3616">
        <v>87.718749818203605</v>
      </c>
      <c r="AZ3616">
        <v>258</v>
      </c>
      <c r="BA3616">
        <v>1</v>
      </c>
      <c r="BB3616">
        <v>247</v>
      </c>
      <c r="BC3616">
        <v>0.93437932250237099</v>
      </c>
      <c r="BD3616">
        <v>11</v>
      </c>
      <c r="BE3616">
        <v>6.5620677497628704E-2</v>
      </c>
      <c r="BF3616">
        <v>83.003700313885005</v>
      </c>
      <c r="BG3616">
        <v>84.647581811696995</v>
      </c>
      <c r="BH3616">
        <v>82.497046044050904</v>
      </c>
      <c r="BI3616">
        <v>78.715088436201</v>
      </c>
    </row>
    <row r="3617" spans="1:61" x14ac:dyDescent="0.25">
      <c r="A3617" s="10" t="str">
        <f>VLOOKUP(D3617,'Index-Relations'!E:F,2,FALSE)</f>
        <v>ESG</v>
      </c>
      <c r="B3617" t="s">
        <v>3450</v>
      </c>
      <c r="C3617" s="53" t="s">
        <v>2769</v>
      </c>
      <c r="D3617" s="59" t="s">
        <v>2882</v>
      </c>
      <c r="E3617" s="59" t="s">
        <v>7033</v>
      </c>
      <c r="F3617" t="s">
        <v>1486</v>
      </c>
      <c r="G3617" t="s">
        <v>1485</v>
      </c>
      <c r="H3617" t="s">
        <v>1487</v>
      </c>
      <c r="I3617" s="52">
        <v>45352</v>
      </c>
      <c r="J3617" t="s">
        <v>2457</v>
      </c>
      <c r="K3617">
        <v>258</v>
      </c>
      <c r="L3617">
        <v>88.631285318159399</v>
      </c>
      <c r="M3617">
        <v>258</v>
      </c>
      <c r="N3617">
        <v>1</v>
      </c>
      <c r="O3617">
        <v>88.6669902766089</v>
      </c>
      <c r="P3617">
        <v>258</v>
      </c>
      <c r="Q3617">
        <v>1</v>
      </c>
      <c r="R3617">
        <v>254</v>
      </c>
      <c r="S3617">
        <v>0.99181952180430999</v>
      </c>
      <c r="T3617">
        <v>35.342679322319903</v>
      </c>
      <c r="U3617">
        <v>0.72337806488811895</v>
      </c>
      <c r="V3617">
        <v>178</v>
      </c>
      <c r="W3617">
        <v>0.15287579964169701</v>
      </c>
      <c r="X3617">
        <v>34</v>
      </c>
      <c r="Y3617">
        <v>258</v>
      </c>
      <c r="Z3617">
        <v>0.999999999999999</v>
      </c>
      <c r="AA3617">
        <v>52.997671058072697</v>
      </c>
      <c r="AB3617">
        <v>239</v>
      </c>
      <c r="AC3617">
        <v>0.95751147690364302</v>
      </c>
      <c r="AD3617">
        <v>19</v>
      </c>
      <c r="AE3617">
        <v>4.2488523096357103E-2</v>
      </c>
      <c r="AF3617">
        <v>0</v>
      </c>
      <c r="AG3617">
        <v>0</v>
      </c>
      <c r="AH3617">
        <v>2.50739330793249E-3</v>
      </c>
      <c r="AI3617">
        <v>17</v>
      </c>
      <c r="AJ3617">
        <v>86.091606454575597</v>
      </c>
      <c r="AK3617">
        <v>258</v>
      </c>
      <c r="AL3617">
        <v>1</v>
      </c>
      <c r="AM3617">
        <v>0</v>
      </c>
      <c r="AN3617">
        <v>0</v>
      </c>
      <c r="AO3617">
        <v>0</v>
      </c>
      <c r="AP3617">
        <v>0</v>
      </c>
      <c r="AQ3617">
        <v>258</v>
      </c>
      <c r="AR3617">
        <v>1</v>
      </c>
      <c r="AS3617">
        <v>0</v>
      </c>
      <c r="AT3617">
        <v>0</v>
      </c>
      <c r="AU3617">
        <v>0</v>
      </c>
      <c r="AV3617">
        <v>0</v>
      </c>
      <c r="AW3617">
        <v>258</v>
      </c>
      <c r="AX3617">
        <v>1</v>
      </c>
      <c r="AY3617">
        <v>88.395583302938107</v>
      </c>
      <c r="AZ3617">
        <v>258</v>
      </c>
      <c r="BA3617">
        <v>1</v>
      </c>
      <c r="BB3617">
        <v>247</v>
      </c>
      <c r="BC3617">
        <v>0.93635518852891497</v>
      </c>
      <c r="BD3617">
        <v>11</v>
      </c>
      <c r="BE3617">
        <v>6.3644811471084306E-2</v>
      </c>
      <c r="BF3617">
        <v>83.863446030469007</v>
      </c>
      <c r="BG3617">
        <v>84.640868761253003</v>
      </c>
      <c r="BH3617">
        <v>83.618592718001906</v>
      </c>
      <c r="BI3617">
        <v>79.677554186666001</v>
      </c>
    </row>
    <row r="3618" spans="1:61" x14ac:dyDescent="0.25">
      <c r="A3618" s="10" t="str">
        <f>VLOOKUP(D3618,'Index-Relations'!E:F,2,FALSE)</f>
        <v>ESG</v>
      </c>
      <c r="B3618" t="s">
        <v>3450</v>
      </c>
      <c r="C3618" s="53" t="s">
        <v>2770</v>
      </c>
      <c r="D3618" s="59" t="s">
        <v>2882</v>
      </c>
      <c r="E3618" s="59" t="s">
        <v>7034</v>
      </c>
      <c r="F3618" t="s">
        <v>1486</v>
      </c>
      <c r="G3618" t="s">
        <v>1485</v>
      </c>
      <c r="H3618" t="s">
        <v>1487</v>
      </c>
      <c r="I3618" s="52">
        <v>45323</v>
      </c>
      <c r="J3618" t="s">
        <v>2457</v>
      </c>
      <c r="K3618">
        <v>259</v>
      </c>
      <c r="L3618">
        <v>88.653618468980795</v>
      </c>
      <c r="M3618">
        <v>258</v>
      </c>
      <c r="N3618">
        <v>1</v>
      </c>
      <c r="O3618">
        <v>88.678544172715704</v>
      </c>
      <c r="P3618">
        <v>258</v>
      </c>
      <c r="Q3618">
        <v>1</v>
      </c>
      <c r="R3618">
        <v>254</v>
      </c>
      <c r="S3618">
        <v>0.99177285103305901</v>
      </c>
      <c r="T3618">
        <v>35.679413387892303</v>
      </c>
      <c r="U3618">
        <v>0.71818208705205</v>
      </c>
      <c r="V3618">
        <v>180</v>
      </c>
      <c r="W3618">
        <v>0.154540950972855</v>
      </c>
      <c r="X3618">
        <v>34</v>
      </c>
      <c r="Y3618">
        <v>258</v>
      </c>
      <c r="Z3618">
        <v>0.999999999999999</v>
      </c>
      <c r="AA3618">
        <v>53.656331770151397</v>
      </c>
      <c r="AB3618">
        <v>240</v>
      </c>
      <c r="AC3618">
        <v>0.96066266932206601</v>
      </c>
      <c r="AD3618">
        <v>18</v>
      </c>
      <c r="AE3618">
        <v>3.93373306779339E-2</v>
      </c>
      <c r="AF3618">
        <v>1</v>
      </c>
      <c r="AG3618">
        <v>0</v>
      </c>
      <c r="AH3618">
        <v>2.6261304285472801E-3</v>
      </c>
      <c r="AI3618">
        <v>16</v>
      </c>
      <c r="AJ3618">
        <v>85.961398032058298</v>
      </c>
      <c r="AK3618">
        <v>258</v>
      </c>
      <c r="AL3618">
        <v>1</v>
      </c>
      <c r="AM3618">
        <v>0</v>
      </c>
      <c r="AN3618">
        <v>0</v>
      </c>
      <c r="AO3618">
        <v>0</v>
      </c>
      <c r="AP3618">
        <v>0</v>
      </c>
      <c r="AQ3618">
        <v>258</v>
      </c>
      <c r="AR3618">
        <v>0.999999999999999</v>
      </c>
      <c r="AS3618">
        <v>0</v>
      </c>
      <c r="AT3618">
        <v>0</v>
      </c>
      <c r="AU3618">
        <v>0</v>
      </c>
      <c r="AV3618">
        <v>0</v>
      </c>
      <c r="AW3618">
        <v>258</v>
      </c>
      <c r="AX3618">
        <v>0.999999999999999</v>
      </c>
      <c r="AY3618">
        <v>88.481887342900606</v>
      </c>
      <c r="AZ3618">
        <v>258</v>
      </c>
      <c r="BA3618">
        <v>1</v>
      </c>
      <c r="BB3618">
        <v>247</v>
      </c>
      <c r="BC3618">
        <v>0.93312146516062999</v>
      </c>
      <c r="BD3618">
        <v>11</v>
      </c>
      <c r="BE3618">
        <v>6.6878534839369702E-2</v>
      </c>
      <c r="BF3618">
        <v>83.840151548879007</v>
      </c>
      <c r="BG3618">
        <v>84.718603354256999</v>
      </c>
      <c r="BH3618">
        <v>83.588061750155902</v>
      </c>
      <c r="BI3618">
        <v>79.620759673026996</v>
      </c>
    </row>
    <row r="3619" spans="1:61" x14ac:dyDescent="0.25">
      <c r="A3619" s="10" t="str">
        <f>VLOOKUP(D3619,'Index-Relations'!E:F,2,FALSE)</f>
        <v>ESG</v>
      </c>
      <c r="B3619" t="s">
        <v>3450</v>
      </c>
      <c r="C3619" s="53" t="s">
        <v>2760</v>
      </c>
      <c r="D3619" s="59" t="s">
        <v>2883</v>
      </c>
      <c r="E3619" s="59" t="s">
        <v>7035</v>
      </c>
      <c r="F3619" t="s">
        <v>1490</v>
      </c>
      <c r="G3619" t="s">
        <v>1489</v>
      </c>
      <c r="H3619" t="s">
        <v>1491</v>
      </c>
      <c r="I3619" s="52">
        <v>45659</v>
      </c>
      <c r="J3619" t="s">
        <v>2457</v>
      </c>
      <c r="K3619">
        <v>48</v>
      </c>
      <c r="L3619" s="73">
        <v>55.767051896357998</v>
      </c>
      <c r="M3619">
        <v>48</v>
      </c>
      <c r="N3619">
        <v>1</v>
      </c>
      <c r="O3619" s="73">
        <v>56.982735328836</v>
      </c>
      <c r="P3619">
        <v>48</v>
      </c>
      <c r="Q3619">
        <v>1</v>
      </c>
      <c r="R3619">
        <v>43</v>
      </c>
      <c r="S3619">
        <v>0.92123201447353598</v>
      </c>
      <c r="T3619">
        <v>36.541920668731798</v>
      </c>
      <c r="U3619">
        <v>0.709664883542791</v>
      </c>
      <c r="V3619">
        <v>30</v>
      </c>
      <c r="W3619">
        <v>0.21019779390336801</v>
      </c>
      <c r="X3619">
        <v>7</v>
      </c>
      <c r="Y3619">
        <v>48</v>
      </c>
      <c r="Z3619">
        <v>1</v>
      </c>
      <c r="AA3619">
        <v>200.327092398335</v>
      </c>
      <c r="AB3619">
        <v>44</v>
      </c>
      <c r="AC3619">
        <v>0.92473056797064002</v>
      </c>
      <c r="AD3619">
        <v>4</v>
      </c>
      <c r="AE3619">
        <v>7.5269432029359498E-2</v>
      </c>
      <c r="AF3619">
        <v>0</v>
      </c>
      <c r="AG3619">
        <v>1.2489999999999999E-16</v>
      </c>
      <c r="AH3619">
        <v>6.33976611152238E-3</v>
      </c>
      <c r="AI3619">
        <v>8</v>
      </c>
      <c r="AJ3619" s="73">
        <v>54.958625927260002</v>
      </c>
      <c r="AK3619">
        <v>48</v>
      </c>
      <c r="AL3619">
        <v>1</v>
      </c>
      <c r="AM3619">
        <v>0</v>
      </c>
      <c r="AN3619">
        <v>0</v>
      </c>
      <c r="AO3619">
        <v>0</v>
      </c>
      <c r="AP3619">
        <v>0</v>
      </c>
      <c r="AQ3619">
        <v>48</v>
      </c>
      <c r="AR3619">
        <v>1</v>
      </c>
      <c r="AS3619">
        <v>0</v>
      </c>
      <c r="AT3619">
        <v>0</v>
      </c>
      <c r="AU3619">
        <v>0</v>
      </c>
      <c r="AV3619">
        <v>0</v>
      </c>
      <c r="AW3619">
        <v>48</v>
      </c>
      <c r="AX3619">
        <v>0.999999999999999</v>
      </c>
      <c r="AY3619" s="73">
        <v>53.857581135939</v>
      </c>
      <c r="AZ3619">
        <v>48</v>
      </c>
      <c r="BA3619">
        <v>1</v>
      </c>
      <c r="BB3619">
        <v>48</v>
      </c>
      <c r="BC3619">
        <v>1</v>
      </c>
      <c r="BD3619">
        <v>0</v>
      </c>
      <c r="BE3619">
        <v>0</v>
      </c>
      <c r="BF3619">
        <v>55.767051896357998</v>
      </c>
      <c r="BG3619">
        <v>56.982735328836</v>
      </c>
      <c r="BH3619">
        <v>53.857581135939</v>
      </c>
      <c r="BI3619">
        <v>54.958625927260002</v>
      </c>
    </row>
    <row r="3620" spans="1:61" x14ac:dyDescent="0.25">
      <c r="A3620" s="10" t="str">
        <f>VLOOKUP(D3620,'Index-Relations'!E:F,2,FALSE)</f>
        <v>ESG</v>
      </c>
      <c r="B3620" t="s">
        <v>3450</v>
      </c>
      <c r="C3620" s="53" t="s">
        <v>2761</v>
      </c>
      <c r="D3620" s="59" t="s">
        <v>2883</v>
      </c>
      <c r="E3620" s="59" t="s">
        <v>7036</v>
      </c>
      <c r="F3620" t="s">
        <v>1490</v>
      </c>
      <c r="G3620" t="s">
        <v>1489</v>
      </c>
      <c r="H3620" t="s">
        <v>1491</v>
      </c>
      <c r="I3620" s="52">
        <v>45628</v>
      </c>
      <c r="J3620" t="s">
        <v>2457</v>
      </c>
      <c r="K3620">
        <v>48</v>
      </c>
      <c r="L3620" s="73">
        <v>55.783373815159997</v>
      </c>
      <c r="M3620">
        <v>48</v>
      </c>
      <c r="N3620">
        <v>1</v>
      </c>
      <c r="O3620" s="73">
        <v>56.875195115536002</v>
      </c>
      <c r="P3620">
        <v>48</v>
      </c>
      <c r="Q3620">
        <v>1</v>
      </c>
      <c r="R3620">
        <v>43</v>
      </c>
      <c r="S3620">
        <v>0.91716779244106394</v>
      </c>
      <c r="T3620">
        <v>36.779612214913001</v>
      </c>
      <c r="U3620">
        <v>0.76240549588625395</v>
      </c>
      <c r="V3620">
        <v>30</v>
      </c>
      <c r="W3620">
        <v>0.226497372486341</v>
      </c>
      <c r="X3620">
        <v>7</v>
      </c>
      <c r="Y3620">
        <v>48</v>
      </c>
      <c r="Z3620">
        <v>1</v>
      </c>
      <c r="AA3620">
        <v>163.12638714448801</v>
      </c>
      <c r="AB3620">
        <v>45</v>
      </c>
      <c r="AC3620">
        <v>0.950005330666022</v>
      </c>
      <c r="AD3620">
        <v>3</v>
      </c>
      <c r="AE3620">
        <v>4.9994669333977601E-2</v>
      </c>
      <c r="AF3620">
        <v>0</v>
      </c>
      <c r="AG3620">
        <v>5.5510000000000001E-17</v>
      </c>
      <c r="AH3620">
        <v>2.9355456463494101E-3</v>
      </c>
      <c r="AI3620">
        <v>7</v>
      </c>
      <c r="AJ3620" s="73">
        <v>55.180611819581998</v>
      </c>
      <c r="AK3620">
        <v>48</v>
      </c>
      <c r="AL3620">
        <v>1</v>
      </c>
      <c r="AM3620">
        <v>0</v>
      </c>
      <c r="AN3620">
        <v>0</v>
      </c>
      <c r="AO3620">
        <v>0</v>
      </c>
      <c r="AP3620">
        <v>0</v>
      </c>
      <c r="AQ3620">
        <v>48</v>
      </c>
      <c r="AR3620">
        <v>1</v>
      </c>
      <c r="AS3620">
        <v>0</v>
      </c>
      <c r="AT3620">
        <v>0</v>
      </c>
      <c r="AU3620">
        <v>0</v>
      </c>
      <c r="AV3620">
        <v>0</v>
      </c>
      <c r="AW3620">
        <v>48</v>
      </c>
      <c r="AX3620">
        <v>1</v>
      </c>
      <c r="AY3620" s="73">
        <v>53.750951973143898</v>
      </c>
      <c r="AZ3620">
        <v>48</v>
      </c>
      <c r="BA3620">
        <v>1</v>
      </c>
      <c r="BB3620">
        <v>48</v>
      </c>
      <c r="BC3620">
        <v>1</v>
      </c>
      <c r="BD3620">
        <v>0</v>
      </c>
      <c r="BE3620">
        <v>0</v>
      </c>
      <c r="BF3620">
        <v>55.783373815159997</v>
      </c>
      <c r="BG3620">
        <v>56.875195115536002</v>
      </c>
      <c r="BH3620">
        <v>53.750951973143898</v>
      </c>
      <c r="BI3620">
        <v>55.180611819581998</v>
      </c>
    </row>
    <row r="3621" spans="1:61" x14ac:dyDescent="0.25">
      <c r="A3621" s="10" t="str">
        <f>VLOOKUP(D3621,'Index-Relations'!E:F,2,FALSE)</f>
        <v>ESG</v>
      </c>
      <c r="B3621" t="s">
        <v>3450</v>
      </c>
      <c r="C3621" s="53" t="s">
        <v>2762</v>
      </c>
      <c r="D3621" s="59" t="s">
        <v>2883</v>
      </c>
      <c r="E3621" s="59" t="s">
        <v>7037</v>
      </c>
      <c r="F3621" t="s">
        <v>1490</v>
      </c>
      <c r="G3621" t="s">
        <v>1489</v>
      </c>
      <c r="H3621" t="s">
        <v>1491</v>
      </c>
      <c r="I3621" s="52">
        <v>45597</v>
      </c>
      <c r="J3621" t="s">
        <v>2457</v>
      </c>
      <c r="K3621">
        <v>48</v>
      </c>
      <c r="L3621" s="73">
        <v>55.723104706468</v>
      </c>
      <c r="M3621">
        <v>48</v>
      </c>
      <c r="N3621">
        <v>1</v>
      </c>
      <c r="O3621" s="73">
        <v>56.759276637314002</v>
      </c>
      <c r="P3621">
        <v>48</v>
      </c>
      <c r="Q3621">
        <v>1</v>
      </c>
      <c r="R3621">
        <v>43</v>
      </c>
      <c r="S3621">
        <v>0.90562035377742101</v>
      </c>
      <c r="T3621">
        <v>36.799768395566801</v>
      </c>
      <c r="U3621">
        <v>0.77756759294765199</v>
      </c>
      <c r="V3621">
        <v>30</v>
      </c>
      <c r="W3621">
        <v>0.243813031868715</v>
      </c>
      <c r="X3621">
        <v>7</v>
      </c>
      <c r="Y3621">
        <v>48</v>
      </c>
      <c r="Z3621">
        <v>0.999999999999999</v>
      </c>
      <c r="AA3621">
        <v>171.20154503864299</v>
      </c>
      <c r="AB3621">
        <v>45</v>
      </c>
      <c r="AC3621">
        <v>0.94952897107768697</v>
      </c>
      <c r="AD3621">
        <v>3</v>
      </c>
      <c r="AE3621">
        <v>5.0471028922312297E-2</v>
      </c>
      <c r="AF3621">
        <v>0</v>
      </c>
      <c r="AG3621">
        <v>0</v>
      </c>
      <c r="AH3621">
        <v>3.0151109884386401E-3</v>
      </c>
      <c r="AI3621">
        <v>7</v>
      </c>
      <c r="AJ3621" s="73">
        <v>55.226277796323998</v>
      </c>
      <c r="AK3621">
        <v>48</v>
      </c>
      <c r="AL3621">
        <v>1</v>
      </c>
      <c r="AM3621">
        <v>0</v>
      </c>
      <c r="AN3621">
        <v>0</v>
      </c>
      <c r="AO3621">
        <v>0</v>
      </c>
      <c r="AP3621">
        <v>0</v>
      </c>
      <c r="AQ3621">
        <v>48</v>
      </c>
      <c r="AR3621">
        <v>0.999999999999999</v>
      </c>
      <c r="AS3621">
        <v>0</v>
      </c>
      <c r="AT3621">
        <v>0</v>
      </c>
      <c r="AU3621">
        <v>0</v>
      </c>
      <c r="AV3621">
        <v>0</v>
      </c>
      <c r="AW3621">
        <v>48</v>
      </c>
      <c r="AX3621">
        <v>0.999999999999999</v>
      </c>
      <c r="AY3621" s="73">
        <v>53.5986450330509</v>
      </c>
      <c r="AZ3621">
        <v>48</v>
      </c>
      <c r="BA3621">
        <v>1</v>
      </c>
      <c r="BB3621">
        <v>48</v>
      </c>
      <c r="BC3621">
        <v>0.999999999999999</v>
      </c>
      <c r="BD3621">
        <v>0</v>
      </c>
      <c r="BE3621">
        <v>0</v>
      </c>
      <c r="BF3621">
        <v>55.723104706468</v>
      </c>
      <c r="BG3621">
        <v>56.759276637314002</v>
      </c>
      <c r="BH3621">
        <v>53.5986450330509</v>
      </c>
      <c r="BI3621">
        <v>55.226277796323998</v>
      </c>
    </row>
    <row r="3622" spans="1:61" x14ac:dyDescent="0.25">
      <c r="A3622" s="10" t="str">
        <f>VLOOKUP(D3622,'Index-Relations'!E:F,2,FALSE)</f>
        <v>ESG</v>
      </c>
      <c r="B3622" t="s">
        <v>3450</v>
      </c>
      <c r="C3622" s="53" t="s">
        <v>2763</v>
      </c>
      <c r="D3622" s="59" t="s">
        <v>2883</v>
      </c>
      <c r="E3622" s="59" t="s">
        <v>7038</v>
      </c>
      <c r="F3622" t="s">
        <v>1490</v>
      </c>
      <c r="G3622" t="s">
        <v>1489</v>
      </c>
      <c r="H3622" t="s">
        <v>1491</v>
      </c>
      <c r="I3622" s="52">
        <v>45566</v>
      </c>
      <c r="J3622" t="s">
        <v>2457</v>
      </c>
      <c r="K3622">
        <v>49</v>
      </c>
      <c r="L3622" s="73">
        <v>56.536658337199903</v>
      </c>
      <c r="M3622">
        <v>49</v>
      </c>
      <c r="N3622">
        <v>1</v>
      </c>
      <c r="O3622" s="73">
        <v>57.148933541406002</v>
      </c>
      <c r="P3622">
        <v>49</v>
      </c>
      <c r="Q3622">
        <v>1</v>
      </c>
      <c r="R3622">
        <v>44</v>
      </c>
      <c r="S3622">
        <v>0.91466997971139596</v>
      </c>
      <c r="T3622">
        <v>37.922204005316402</v>
      </c>
      <c r="U3622">
        <v>0.76834296221710996</v>
      </c>
      <c r="V3622">
        <v>31</v>
      </c>
      <c r="W3622">
        <v>0.264467614373945</v>
      </c>
      <c r="X3622">
        <v>8</v>
      </c>
      <c r="Y3622">
        <v>49</v>
      </c>
      <c r="Z3622">
        <v>0.999999999999999</v>
      </c>
      <c r="AA3622">
        <v>163.77485065475099</v>
      </c>
      <c r="AB3622">
        <v>47</v>
      </c>
      <c r="AC3622">
        <v>0.99442108372626004</v>
      </c>
      <c r="AD3622">
        <v>2</v>
      </c>
      <c r="AE3622">
        <v>5.5789162737393799E-3</v>
      </c>
      <c r="AF3622">
        <v>0</v>
      </c>
      <c r="AG3622">
        <v>1.3356999999999999E-16</v>
      </c>
      <c r="AH3622">
        <v>3.6022947244537598E-3</v>
      </c>
      <c r="AI3622">
        <v>8</v>
      </c>
      <c r="AJ3622" s="73">
        <v>56.444360942144002</v>
      </c>
      <c r="AK3622">
        <v>49</v>
      </c>
      <c r="AL3622">
        <v>1</v>
      </c>
      <c r="AM3622">
        <v>0</v>
      </c>
      <c r="AN3622">
        <v>0</v>
      </c>
      <c r="AO3622">
        <v>0</v>
      </c>
      <c r="AP3622">
        <v>0</v>
      </c>
      <c r="AQ3622">
        <v>49</v>
      </c>
      <c r="AR3622">
        <v>1</v>
      </c>
      <c r="AS3622">
        <v>0</v>
      </c>
      <c r="AT3622">
        <v>0</v>
      </c>
      <c r="AU3622">
        <v>0</v>
      </c>
      <c r="AV3622">
        <v>0</v>
      </c>
      <c r="AW3622">
        <v>49</v>
      </c>
      <c r="AX3622">
        <v>1</v>
      </c>
      <c r="AY3622" s="73">
        <v>54.403457969288901</v>
      </c>
      <c r="AZ3622">
        <v>49</v>
      </c>
      <c r="BA3622">
        <v>1</v>
      </c>
      <c r="BB3622">
        <v>49</v>
      </c>
      <c r="BC3622">
        <v>1</v>
      </c>
      <c r="BD3622">
        <v>0</v>
      </c>
      <c r="BE3622">
        <v>0</v>
      </c>
      <c r="BF3622">
        <v>56.536658337199903</v>
      </c>
      <c r="BG3622">
        <v>57.148933541406002</v>
      </c>
      <c r="BH3622">
        <v>54.403457969288901</v>
      </c>
      <c r="BI3622">
        <v>56.444360942144002</v>
      </c>
    </row>
    <row r="3623" spans="1:61" x14ac:dyDescent="0.25">
      <c r="A3623" s="10" t="str">
        <f>VLOOKUP(D3623,'Index-Relations'!E:F,2,FALSE)</f>
        <v>ESG</v>
      </c>
      <c r="B3623" t="s">
        <v>3450</v>
      </c>
      <c r="C3623" s="53" t="s">
        <v>2764</v>
      </c>
      <c r="D3623" s="59" t="s">
        <v>2883</v>
      </c>
      <c r="E3623" s="59" t="s">
        <v>7039</v>
      </c>
      <c r="F3623" t="s">
        <v>1490</v>
      </c>
      <c r="G3623" t="s">
        <v>1489</v>
      </c>
      <c r="H3623" t="s">
        <v>1491</v>
      </c>
      <c r="I3623" s="52">
        <v>45537</v>
      </c>
      <c r="J3623" t="s">
        <v>2457</v>
      </c>
      <c r="K3623">
        <v>51</v>
      </c>
      <c r="L3623" s="73">
        <v>56.293065809600002</v>
      </c>
      <c r="M3623">
        <v>51</v>
      </c>
      <c r="N3623">
        <v>1</v>
      </c>
      <c r="O3623" s="73">
        <v>56.656643747967003</v>
      </c>
      <c r="P3623">
        <v>51</v>
      </c>
      <c r="Q3623">
        <v>1</v>
      </c>
      <c r="R3623">
        <v>45</v>
      </c>
      <c r="S3623">
        <v>0.92155439525524696</v>
      </c>
      <c r="T3623">
        <v>37.784164661897599</v>
      </c>
      <c r="U3623">
        <v>0.77065306677259404</v>
      </c>
      <c r="V3623">
        <v>33</v>
      </c>
      <c r="W3623">
        <v>0.25915800222497198</v>
      </c>
      <c r="X3623">
        <v>8</v>
      </c>
      <c r="Y3623">
        <v>51</v>
      </c>
      <c r="Z3623">
        <v>1</v>
      </c>
      <c r="AA3623">
        <v>166.95295705531899</v>
      </c>
      <c r="AB3623">
        <v>48</v>
      </c>
      <c r="AC3623">
        <v>0.98992766690578204</v>
      </c>
      <c r="AD3623">
        <v>3</v>
      </c>
      <c r="AE3623">
        <v>1.00723330942178E-2</v>
      </c>
      <c r="AF3623">
        <v>0</v>
      </c>
      <c r="AG3623">
        <v>0</v>
      </c>
      <c r="AH3623">
        <v>3.9217182354412501E-3</v>
      </c>
      <c r="AI3623">
        <v>8</v>
      </c>
      <c r="AJ3623" s="73">
        <v>56.215372173771001</v>
      </c>
      <c r="AK3623">
        <v>51</v>
      </c>
      <c r="AL3623">
        <v>1</v>
      </c>
      <c r="AM3623">
        <v>0</v>
      </c>
      <c r="AN3623">
        <v>0</v>
      </c>
      <c r="AO3623">
        <v>0</v>
      </c>
      <c r="AP3623">
        <v>0</v>
      </c>
      <c r="AQ3623">
        <v>51</v>
      </c>
      <c r="AR3623">
        <v>1</v>
      </c>
      <c r="AS3623">
        <v>0</v>
      </c>
      <c r="AT3623">
        <v>0</v>
      </c>
      <c r="AU3623">
        <v>0</v>
      </c>
      <c r="AV3623">
        <v>0</v>
      </c>
      <c r="AW3623">
        <v>51</v>
      </c>
      <c r="AX3623">
        <v>1</v>
      </c>
      <c r="AY3623" s="73">
        <v>54.294341465853897</v>
      </c>
      <c r="AZ3623">
        <v>51</v>
      </c>
      <c r="BA3623">
        <v>1</v>
      </c>
      <c r="BB3623">
        <v>51</v>
      </c>
      <c r="BC3623">
        <v>1</v>
      </c>
      <c r="BD3623">
        <v>0</v>
      </c>
      <c r="BE3623">
        <v>0</v>
      </c>
      <c r="BF3623">
        <v>56.293065809600002</v>
      </c>
      <c r="BG3623">
        <v>56.656643747967003</v>
      </c>
      <c r="BH3623">
        <v>54.294341465853897</v>
      </c>
      <c r="BI3623">
        <v>56.215372173771001</v>
      </c>
    </row>
    <row r="3624" spans="1:61" x14ac:dyDescent="0.25">
      <c r="A3624" s="10" t="str">
        <f>VLOOKUP(D3624,'Index-Relations'!E:F,2,FALSE)</f>
        <v>ESG</v>
      </c>
      <c r="B3624" t="s">
        <v>3450</v>
      </c>
      <c r="C3624" s="53" t="s">
        <v>3350</v>
      </c>
      <c r="D3624" s="59" t="s">
        <v>2883</v>
      </c>
      <c r="E3624" s="59" t="s">
        <v>7040</v>
      </c>
      <c r="F3624" t="s">
        <v>1490</v>
      </c>
      <c r="G3624" t="s">
        <v>1489</v>
      </c>
      <c r="H3624" t="s">
        <v>1491</v>
      </c>
      <c r="I3624" s="52">
        <v>45505</v>
      </c>
      <c r="J3624" t="s">
        <v>2457</v>
      </c>
      <c r="K3624">
        <v>51</v>
      </c>
      <c r="L3624" s="73">
        <v>56.549452523210903</v>
      </c>
      <c r="M3624">
        <v>51</v>
      </c>
      <c r="N3624">
        <v>1</v>
      </c>
      <c r="O3624" s="73">
        <v>57.162141188438</v>
      </c>
      <c r="P3624">
        <v>51</v>
      </c>
      <c r="Q3624">
        <v>1</v>
      </c>
      <c r="R3624">
        <v>45</v>
      </c>
      <c r="S3624">
        <v>0.92306000120273302</v>
      </c>
      <c r="T3624">
        <v>38.267559880969301</v>
      </c>
      <c r="U3624">
        <v>0.78746783882383498</v>
      </c>
      <c r="V3624">
        <v>33</v>
      </c>
      <c r="W3624">
        <v>0.25584704106273698</v>
      </c>
      <c r="X3624">
        <v>8</v>
      </c>
      <c r="Y3624">
        <v>51</v>
      </c>
      <c r="Z3624">
        <v>1</v>
      </c>
      <c r="AA3624">
        <v>167.48969368557499</v>
      </c>
      <c r="AB3624">
        <v>48</v>
      </c>
      <c r="AC3624">
        <v>0.98829494469139501</v>
      </c>
      <c r="AD3624">
        <v>3</v>
      </c>
      <c r="AE3624">
        <v>1.17050553086045E-2</v>
      </c>
      <c r="AF3624">
        <v>0</v>
      </c>
      <c r="AG3624">
        <v>0</v>
      </c>
      <c r="AH3624">
        <v>3.8989711877769301E-3</v>
      </c>
      <c r="AI3624">
        <v>8</v>
      </c>
      <c r="AJ3624" s="73">
        <v>56.4701742198109</v>
      </c>
      <c r="AK3624">
        <v>51</v>
      </c>
      <c r="AL3624">
        <v>1</v>
      </c>
      <c r="AM3624">
        <v>0</v>
      </c>
      <c r="AN3624">
        <v>0</v>
      </c>
      <c r="AO3624">
        <v>0</v>
      </c>
      <c r="AP3624">
        <v>0</v>
      </c>
      <c r="AQ3624">
        <v>51</v>
      </c>
      <c r="AR3624">
        <v>1</v>
      </c>
      <c r="AS3624">
        <v>0</v>
      </c>
      <c r="AT3624">
        <v>0</v>
      </c>
      <c r="AU3624">
        <v>0</v>
      </c>
      <c r="AV3624">
        <v>0</v>
      </c>
      <c r="AW3624">
        <v>51</v>
      </c>
      <c r="AX3624">
        <v>1</v>
      </c>
      <c r="AY3624" s="73">
        <v>54.423268900569902</v>
      </c>
      <c r="AZ3624">
        <v>51</v>
      </c>
      <c r="BA3624">
        <v>1</v>
      </c>
      <c r="BB3624">
        <v>51</v>
      </c>
      <c r="BC3624">
        <v>1</v>
      </c>
      <c r="BD3624">
        <v>0</v>
      </c>
      <c r="BE3624">
        <v>0</v>
      </c>
      <c r="BF3624">
        <v>56.549452523210903</v>
      </c>
      <c r="BG3624">
        <v>57.162141188438</v>
      </c>
      <c r="BH3624">
        <v>54.423268900569902</v>
      </c>
      <c r="BI3624">
        <v>56.4701742198109</v>
      </c>
    </row>
    <row r="3625" spans="1:61" x14ac:dyDescent="0.25">
      <c r="A3625" s="10" t="str">
        <f>VLOOKUP(D3625,'Index-Relations'!E:F,2,FALSE)</f>
        <v>ESG</v>
      </c>
      <c r="B3625" t="s">
        <v>3450</v>
      </c>
      <c r="C3625" s="53" t="s">
        <v>2765</v>
      </c>
      <c r="D3625" s="59" t="s">
        <v>2883</v>
      </c>
      <c r="E3625" s="59" t="s">
        <v>7041</v>
      </c>
      <c r="F3625" t="s">
        <v>1490</v>
      </c>
      <c r="G3625" t="s">
        <v>1489</v>
      </c>
      <c r="H3625" t="s">
        <v>1491</v>
      </c>
      <c r="I3625" s="52">
        <v>45474</v>
      </c>
      <c r="J3625" t="s">
        <v>2457</v>
      </c>
      <c r="K3625">
        <v>51</v>
      </c>
      <c r="L3625" s="73">
        <v>56.727684675107</v>
      </c>
      <c r="M3625">
        <v>51</v>
      </c>
      <c r="N3625">
        <v>1</v>
      </c>
      <c r="O3625" s="73">
        <v>57.087892358185996</v>
      </c>
      <c r="P3625">
        <v>51</v>
      </c>
      <c r="Q3625">
        <v>1</v>
      </c>
      <c r="R3625">
        <v>45</v>
      </c>
      <c r="S3625">
        <v>0.92122080344268298</v>
      </c>
      <c r="T3625">
        <v>38.166562809774</v>
      </c>
      <c r="U3625">
        <v>0.78461441236676399</v>
      </c>
      <c r="V3625">
        <v>33</v>
      </c>
      <c r="W3625">
        <v>0.26245516716912598</v>
      </c>
      <c r="X3625">
        <v>8</v>
      </c>
      <c r="Y3625">
        <v>51</v>
      </c>
      <c r="Z3625">
        <v>0.999999999999999</v>
      </c>
      <c r="AA3625">
        <v>166.07525813836199</v>
      </c>
      <c r="AB3625">
        <v>48</v>
      </c>
      <c r="AC3625">
        <v>0.988398278565911</v>
      </c>
      <c r="AD3625">
        <v>3</v>
      </c>
      <c r="AE3625">
        <v>1.1601721434088301E-2</v>
      </c>
      <c r="AF3625">
        <v>0</v>
      </c>
      <c r="AG3625">
        <v>3.1919000000000002E-16</v>
      </c>
      <c r="AH3625">
        <v>4.0013569943666101E-3</v>
      </c>
      <c r="AI3625">
        <v>8</v>
      </c>
      <c r="AJ3625" s="73">
        <v>56.771175963521003</v>
      </c>
      <c r="AK3625">
        <v>51</v>
      </c>
      <c r="AL3625">
        <v>1</v>
      </c>
      <c r="AM3625">
        <v>0</v>
      </c>
      <c r="AN3625">
        <v>0</v>
      </c>
      <c r="AO3625">
        <v>0</v>
      </c>
      <c r="AP3625">
        <v>0</v>
      </c>
      <c r="AQ3625">
        <v>51</v>
      </c>
      <c r="AR3625">
        <v>1</v>
      </c>
      <c r="AS3625">
        <v>0</v>
      </c>
      <c r="AT3625">
        <v>0</v>
      </c>
      <c r="AU3625">
        <v>0</v>
      </c>
      <c r="AV3625">
        <v>0</v>
      </c>
      <c r="AW3625">
        <v>51</v>
      </c>
      <c r="AX3625">
        <v>0.999999999999999</v>
      </c>
      <c r="AY3625" s="73">
        <v>54.581770026708</v>
      </c>
      <c r="AZ3625">
        <v>51</v>
      </c>
      <c r="BA3625">
        <v>1</v>
      </c>
      <c r="BB3625">
        <v>51</v>
      </c>
      <c r="BC3625">
        <v>1</v>
      </c>
      <c r="BD3625">
        <v>0</v>
      </c>
      <c r="BE3625">
        <v>0</v>
      </c>
      <c r="BF3625">
        <v>56.727684675107</v>
      </c>
      <c r="BG3625">
        <v>57.087892358185996</v>
      </c>
      <c r="BH3625">
        <v>54.581770026708</v>
      </c>
      <c r="BI3625">
        <v>56.771175963521003</v>
      </c>
    </row>
    <row r="3626" spans="1:61" x14ac:dyDescent="0.25">
      <c r="A3626" s="10" t="str">
        <f>VLOOKUP(D3626,'Index-Relations'!E:F,2,FALSE)</f>
        <v>ESG</v>
      </c>
      <c r="B3626" t="s">
        <v>3450</v>
      </c>
      <c r="C3626" s="53" t="s">
        <v>2766</v>
      </c>
      <c r="D3626" s="59" t="s">
        <v>2883</v>
      </c>
      <c r="E3626" s="59" t="s">
        <v>7042</v>
      </c>
      <c r="F3626" t="s">
        <v>1490</v>
      </c>
      <c r="G3626" t="s">
        <v>1489</v>
      </c>
      <c r="H3626" t="s">
        <v>1491</v>
      </c>
      <c r="I3626" s="52">
        <v>45446</v>
      </c>
      <c r="J3626" t="s">
        <v>2457</v>
      </c>
      <c r="K3626">
        <v>51</v>
      </c>
      <c r="L3626" s="73">
        <v>56.849069373048003</v>
      </c>
      <c r="M3626">
        <v>51</v>
      </c>
      <c r="N3626">
        <v>1</v>
      </c>
      <c r="O3626" s="73">
        <v>57.302941588690999</v>
      </c>
      <c r="P3626">
        <v>51</v>
      </c>
      <c r="Q3626">
        <v>1</v>
      </c>
      <c r="R3626">
        <v>45</v>
      </c>
      <c r="S3626">
        <v>0.92078777490058294</v>
      </c>
      <c r="T3626">
        <v>38.320917310953703</v>
      </c>
      <c r="U3626">
        <v>0.78464102704226801</v>
      </c>
      <c r="V3626">
        <v>33</v>
      </c>
      <c r="W3626">
        <v>0.26281009348009399</v>
      </c>
      <c r="X3626">
        <v>8</v>
      </c>
      <c r="Y3626">
        <v>51</v>
      </c>
      <c r="Z3626">
        <v>0.999999999999999</v>
      </c>
      <c r="AA3626">
        <v>170.131029791815</v>
      </c>
      <c r="AB3626">
        <v>48</v>
      </c>
      <c r="AC3626">
        <v>0.98713751987783704</v>
      </c>
      <c r="AD3626">
        <v>3</v>
      </c>
      <c r="AE3626">
        <v>1.28624801221622E-2</v>
      </c>
      <c r="AF3626">
        <v>0</v>
      </c>
      <c r="AG3626">
        <v>8.6740000000000005E-17</v>
      </c>
      <c r="AH3626">
        <v>3.9157584556949298E-3</v>
      </c>
      <c r="AI3626">
        <v>8</v>
      </c>
      <c r="AJ3626" s="73">
        <v>57.068012680048</v>
      </c>
      <c r="AK3626">
        <v>51</v>
      </c>
      <c r="AL3626">
        <v>1</v>
      </c>
      <c r="AM3626">
        <v>0</v>
      </c>
      <c r="AN3626">
        <v>0</v>
      </c>
      <c r="AO3626">
        <v>0</v>
      </c>
      <c r="AP3626">
        <v>0</v>
      </c>
      <c r="AQ3626">
        <v>51</v>
      </c>
      <c r="AR3626">
        <v>1</v>
      </c>
      <c r="AS3626">
        <v>0</v>
      </c>
      <c r="AT3626">
        <v>0</v>
      </c>
      <c r="AU3626">
        <v>0</v>
      </c>
      <c r="AV3626">
        <v>0</v>
      </c>
      <c r="AW3626">
        <v>51</v>
      </c>
      <c r="AX3626">
        <v>0.999999999999999</v>
      </c>
      <c r="AY3626" s="73">
        <v>54.617977515753999</v>
      </c>
      <c r="AZ3626">
        <v>51</v>
      </c>
      <c r="BA3626">
        <v>1</v>
      </c>
      <c r="BB3626">
        <v>51</v>
      </c>
      <c r="BC3626">
        <v>1</v>
      </c>
      <c r="BD3626">
        <v>0</v>
      </c>
      <c r="BE3626">
        <v>0</v>
      </c>
      <c r="BF3626">
        <v>56.849069373048003</v>
      </c>
      <c r="BG3626">
        <v>57.302941588690999</v>
      </c>
      <c r="BH3626">
        <v>54.617977515753999</v>
      </c>
      <c r="BI3626">
        <v>57.068012680048</v>
      </c>
    </row>
    <row r="3627" spans="1:61" x14ac:dyDescent="0.25">
      <c r="A3627" s="10" t="str">
        <f>VLOOKUP(D3627,'Index-Relations'!E:F,2,FALSE)</f>
        <v>ESG</v>
      </c>
      <c r="B3627" t="s">
        <v>3450</v>
      </c>
      <c r="C3627" s="53" t="s">
        <v>2767</v>
      </c>
      <c r="D3627" s="59" t="s">
        <v>2883</v>
      </c>
      <c r="E3627" s="59" t="s">
        <v>7043</v>
      </c>
      <c r="F3627" t="s">
        <v>1490</v>
      </c>
      <c r="G3627" t="s">
        <v>1489</v>
      </c>
      <c r="H3627" t="s">
        <v>1491</v>
      </c>
      <c r="I3627" s="52">
        <v>45413</v>
      </c>
      <c r="J3627" t="s">
        <v>2457</v>
      </c>
      <c r="K3627">
        <v>51</v>
      </c>
      <c r="L3627" s="73">
        <v>56.910571189682898</v>
      </c>
      <c r="M3627">
        <v>51</v>
      </c>
      <c r="N3627">
        <v>1</v>
      </c>
      <c r="O3627" s="73">
        <v>56.855780966489903</v>
      </c>
      <c r="P3627">
        <v>51</v>
      </c>
      <c r="Q3627">
        <v>1</v>
      </c>
      <c r="R3627">
        <v>45</v>
      </c>
      <c r="S3627">
        <v>0.92397754480031602</v>
      </c>
      <c r="T3627">
        <v>38.106094471814103</v>
      </c>
      <c r="U3627">
        <v>0.78899399031962802</v>
      </c>
      <c r="V3627">
        <v>33</v>
      </c>
      <c r="W3627">
        <v>0.27560567238946398</v>
      </c>
      <c r="X3627">
        <v>8</v>
      </c>
      <c r="Y3627">
        <v>51</v>
      </c>
      <c r="Z3627">
        <v>0.999999999999999</v>
      </c>
      <c r="AA3627">
        <v>177.67414421994499</v>
      </c>
      <c r="AB3627">
        <v>48</v>
      </c>
      <c r="AC3627">
        <v>0.98668995113758096</v>
      </c>
      <c r="AD3627">
        <v>3</v>
      </c>
      <c r="AE3627">
        <v>1.3310048862418799E-2</v>
      </c>
      <c r="AF3627">
        <v>0</v>
      </c>
      <c r="AG3627">
        <v>1.388E-17</v>
      </c>
      <c r="AH3627">
        <v>4.2213779215967296E-3</v>
      </c>
      <c r="AI3627">
        <v>8</v>
      </c>
      <c r="AJ3627" s="73">
        <v>57.209840610774002</v>
      </c>
      <c r="AK3627">
        <v>51</v>
      </c>
      <c r="AL3627">
        <v>1</v>
      </c>
      <c r="AM3627">
        <v>0</v>
      </c>
      <c r="AN3627">
        <v>0</v>
      </c>
      <c r="AO3627">
        <v>0</v>
      </c>
      <c r="AP3627">
        <v>0</v>
      </c>
      <c r="AQ3627">
        <v>51</v>
      </c>
      <c r="AR3627">
        <v>0.999999999999999</v>
      </c>
      <c r="AS3627">
        <v>0</v>
      </c>
      <c r="AT3627">
        <v>0</v>
      </c>
      <c r="AU3627">
        <v>0</v>
      </c>
      <c r="AV3627">
        <v>0</v>
      </c>
      <c r="AW3627">
        <v>51</v>
      </c>
      <c r="AX3627">
        <v>0.999999999999999</v>
      </c>
      <c r="AY3627" s="73">
        <v>54.859096762618996</v>
      </c>
      <c r="AZ3627">
        <v>51</v>
      </c>
      <c r="BA3627">
        <v>1</v>
      </c>
      <c r="BB3627">
        <v>51</v>
      </c>
      <c r="BC3627">
        <v>0.999999999999999</v>
      </c>
      <c r="BD3627">
        <v>0</v>
      </c>
      <c r="BE3627">
        <v>0</v>
      </c>
      <c r="BF3627">
        <v>56.910571189682898</v>
      </c>
      <c r="BG3627">
        <v>56.855780966489903</v>
      </c>
      <c r="BH3627">
        <v>54.859096762618996</v>
      </c>
      <c r="BI3627">
        <v>57.209840610774002</v>
      </c>
    </row>
    <row r="3628" spans="1:61" x14ac:dyDescent="0.25">
      <c r="A3628" s="10" t="str">
        <f>VLOOKUP(D3628,'Index-Relations'!E:F,2,FALSE)</f>
        <v>ESG</v>
      </c>
      <c r="B3628" t="s">
        <v>3450</v>
      </c>
      <c r="C3628" s="53" t="s">
        <v>2768</v>
      </c>
      <c r="D3628" s="59" t="s">
        <v>2883</v>
      </c>
      <c r="E3628" s="59" t="s">
        <v>7044</v>
      </c>
      <c r="F3628" t="s">
        <v>1490</v>
      </c>
      <c r="G3628" t="s">
        <v>1489</v>
      </c>
      <c r="H3628" t="s">
        <v>1491</v>
      </c>
      <c r="I3628" s="52">
        <v>45383</v>
      </c>
      <c r="J3628" t="s">
        <v>2457</v>
      </c>
      <c r="K3628">
        <v>44</v>
      </c>
      <c r="L3628">
        <v>58.084165604367598</v>
      </c>
      <c r="M3628">
        <v>44</v>
      </c>
      <c r="N3628">
        <v>1</v>
      </c>
      <c r="O3628">
        <v>59.2209879749213</v>
      </c>
      <c r="P3628">
        <v>44</v>
      </c>
      <c r="Q3628">
        <v>1</v>
      </c>
      <c r="R3628">
        <v>40</v>
      </c>
      <c r="S3628">
        <v>0.92164825928543403</v>
      </c>
      <c r="T3628">
        <v>36.375934493762998</v>
      </c>
      <c r="U3628">
        <v>0.72509725035044104</v>
      </c>
      <c r="V3628">
        <v>26</v>
      </c>
      <c r="W3628">
        <v>0.25028587512224398</v>
      </c>
      <c r="X3628">
        <v>9</v>
      </c>
      <c r="Y3628">
        <v>44</v>
      </c>
      <c r="Z3628">
        <v>0.999999999999999</v>
      </c>
      <c r="AA3628">
        <v>154.45666735030201</v>
      </c>
      <c r="AB3628">
        <v>42</v>
      </c>
      <c r="AC3628">
        <v>0.99126309572113702</v>
      </c>
      <c r="AD3628">
        <v>2</v>
      </c>
      <c r="AE3628">
        <v>8.7369042788626606E-3</v>
      </c>
      <c r="AF3628">
        <v>0</v>
      </c>
      <c r="AG3628">
        <v>9.3680000000000001E-17</v>
      </c>
      <c r="AH3628">
        <v>2.8730667601033202E-3</v>
      </c>
      <c r="AI3628">
        <v>4</v>
      </c>
      <c r="AJ3628">
        <v>56.419074901589099</v>
      </c>
      <c r="AK3628">
        <v>44</v>
      </c>
      <c r="AL3628">
        <v>1</v>
      </c>
      <c r="AM3628">
        <v>0</v>
      </c>
      <c r="AN3628">
        <v>0</v>
      </c>
      <c r="AO3628">
        <v>0</v>
      </c>
      <c r="AP3628">
        <v>0</v>
      </c>
      <c r="AQ3628">
        <v>44</v>
      </c>
      <c r="AR3628">
        <v>1</v>
      </c>
      <c r="AS3628">
        <v>0</v>
      </c>
      <c r="AT3628">
        <v>0</v>
      </c>
      <c r="AU3628">
        <v>0</v>
      </c>
      <c r="AV3628">
        <v>0</v>
      </c>
      <c r="AW3628">
        <v>44</v>
      </c>
      <c r="AX3628">
        <v>0.999999999999999</v>
      </c>
      <c r="AY3628">
        <v>56.266166018887397</v>
      </c>
      <c r="AZ3628">
        <v>44</v>
      </c>
      <c r="BA3628">
        <v>1</v>
      </c>
      <c r="BB3628">
        <v>43</v>
      </c>
      <c r="BC3628">
        <v>0.99787503298740499</v>
      </c>
      <c r="BD3628">
        <v>1</v>
      </c>
      <c r="BE3628">
        <v>2.1249670125946299E-3</v>
      </c>
      <c r="BF3628">
        <v>56.666366397190998</v>
      </c>
      <c r="BG3628">
        <v>57.201907545306</v>
      </c>
      <c r="BH3628">
        <v>55.073774372574</v>
      </c>
      <c r="BI3628">
        <v>55.127776097111997</v>
      </c>
    </row>
    <row r="3629" spans="1:61" x14ac:dyDescent="0.25">
      <c r="A3629" s="10" t="str">
        <f>VLOOKUP(D3629,'Index-Relations'!E:F,2,FALSE)</f>
        <v>ESG</v>
      </c>
      <c r="B3629" t="s">
        <v>3450</v>
      </c>
      <c r="C3629" s="53" t="s">
        <v>2769</v>
      </c>
      <c r="D3629" s="59" t="s">
        <v>2883</v>
      </c>
      <c r="E3629" s="59" t="s">
        <v>7045</v>
      </c>
      <c r="F3629" t="s">
        <v>1490</v>
      </c>
      <c r="G3629" t="s">
        <v>1489</v>
      </c>
      <c r="H3629" t="s">
        <v>1491</v>
      </c>
      <c r="I3629" s="52">
        <v>45352</v>
      </c>
      <c r="J3629" t="s">
        <v>2457</v>
      </c>
      <c r="K3629">
        <v>44</v>
      </c>
      <c r="L3629">
        <v>57.9635804848579</v>
      </c>
      <c r="M3629">
        <v>44</v>
      </c>
      <c r="N3629">
        <v>1</v>
      </c>
      <c r="O3629">
        <v>58.887328930815301</v>
      </c>
      <c r="P3629">
        <v>44</v>
      </c>
      <c r="Q3629">
        <v>1</v>
      </c>
      <c r="R3629">
        <v>40</v>
      </c>
      <c r="S3629">
        <v>0.91685011318355403</v>
      </c>
      <c r="T3629">
        <v>36.425139192503799</v>
      </c>
      <c r="U3629">
        <v>0.66381327029015902</v>
      </c>
      <c r="V3629">
        <v>25</v>
      </c>
      <c r="W3629">
        <v>0.25489929135933098</v>
      </c>
      <c r="X3629">
        <v>8</v>
      </c>
      <c r="Y3629">
        <v>44</v>
      </c>
      <c r="Z3629">
        <v>1</v>
      </c>
      <c r="AA3629">
        <v>159.38860706665301</v>
      </c>
      <c r="AB3629">
        <v>42</v>
      </c>
      <c r="AC3629">
        <v>0.98946241111081901</v>
      </c>
      <c r="AD3629">
        <v>2</v>
      </c>
      <c r="AE3629">
        <v>1.05375888891807E-2</v>
      </c>
      <c r="AF3629">
        <v>0</v>
      </c>
      <c r="AG3629">
        <v>1.1276000000000001E-16</v>
      </c>
      <c r="AH3629">
        <v>3.2259093275637598E-5</v>
      </c>
      <c r="AI3629">
        <v>2</v>
      </c>
      <c r="AJ3629">
        <v>56.629750550355702</v>
      </c>
      <c r="AK3629">
        <v>44</v>
      </c>
      <c r="AL3629">
        <v>1</v>
      </c>
      <c r="AM3629">
        <v>0</v>
      </c>
      <c r="AN3629">
        <v>0</v>
      </c>
      <c r="AO3629">
        <v>0</v>
      </c>
      <c r="AP3629">
        <v>0</v>
      </c>
      <c r="AQ3629">
        <v>44</v>
      </c>
      <c r="AR3629">
        <v>0.999999999999999</v>
      </c>
      <c r="AS3629">
        <v>0</v>
      </c>
      <c r="AT3629">
        <v>0</v>
      </c>
      <c r="AU3629">
        <v>0</v>
      </c>
      <c r="AV3629">
        <v>0</v>
      </c>
      <c r="AW3629">
        <v>44</v>
      </c>
      <c r="AX3629">
        <v>0.999999999999999</v>
      </c>
      <c r="AY3629">
        <v>55.874955571304</v>
      </c>
      <c r="AZ3629">
        <v>44</v>
      </c>
      <c r="BA3629">
        <v>1</v>
      </c>
      <c r="BB3629">
        <v>43</v>
      </c>
      <c r="BC3629">
        <v>0.99761066675916799</v>
      </c>
      <c r="BD3629">
        <v>1</v>
      </c>
      <c r="BE3629">
        <v>2.3893332408317699E-3</v>
      </c>
      <c r="BF3629">
        <v>56.487547491240903</v>
      </c>
      <c r="BG3629">
        <v>56.883656298258998</v>
      </c>
      <c r="BH3629">
        <v>54.713688146488003</v>
      </c>
      <c r="BI3629">
        <v>55.263554492037997</v>
      </c>
    </row>
    <row r="3630" spans="1:61" x14ac:dyDescent="0.25">
      <c r="A3630" s="10" t="str">
        <f>VLOOKUP(D3630,'Index-Relations'!E:F,2,FALSE)</f>
        <v>ESG</v>
      </c>
      <c r="B3630" t="s">
        <v>3450</v>
      </c>
      <c r="C3630" s="53" t="s">
        <v>2770</v>
      </c>
      <c r="D3630" s="59" t="s">
        <v>2883</v>
      </c>
      <c r="E3630" s="59" t="s">
        <v>7046</v>
      </c>
      <c r="F3630" t="s">
        <v>1490</v>
      </c>
      <c r="G3630" t="s">
        <v>1489</v>
      </c>
      <c r="H3630" t="s">
        <v>1491</v>
      </c>
      <c r="I3630" s="52">
        <v>45323</v>
      </c>
      <c r="J3630" t="s">
        <v>2457</v>
      </c>
      <c r="K3630">
        <v>44</v>
      </c>
      <c r="L3630">
        <v>57.860803069309299</v>
      </c>
      <c r="M3630">
        <v>44</v>
      </c>
      <c r="N3630">
        <v>1</v>
      </c>
      <c r="O3630">
        <v>59.116474125704698</v>
      </c>
      <c r="P3630">
        <v>44</v>
      </c>
      <c r="Q3630">
        <v>1</v>
      </c>
      <c r="R3630">
        <v>40</v>
      </c>
      <c r="S3630">
        <v>0.91853206388568998</v>
      </c>
      <c r="T3630">
        <v>36.765597874593297</v>
      </c>
      <c r="U3630">
        <v>0.67880644677198898</v>
      </c>
      <c r="V3630">
        <v>26</v>
      </c>
      <c r="W3630">
        <v>0.26169283269258198</v>
      </c>
      <c r="X3630">
        <v>8</v>
      </c>
      <c r="Y3630">
        <v>44</v>
      </c>
      <c r="Z3630">
        <v>0.999999999999999</v>
      </c>
      <c r="AA3630">
        <v>164.888085198841</v>
      </c>
      <c r="AB3630">
        <v>42</v>
      </c>
      <c r="AC3630">
        <v>0.99052851549509202</v>
      </c>
      <c r="AD3630">
        <v>2</v>
      </c>
      <c r="AE3630">
        <v>9.4714845049071895E-3</v>
      </c>
      <c r="AF3630">
        <v>0</v>
      </c>
      <c r="AG3630">
        <v>1.2143000000000001E-16</v>
      </c>
      <c r="AH3630">
        <v>1.75435143177474E-3</v>
      </c>
      <c r="AI3630">
        <v>2</v>
      </c>
      <c r="AJ3630">
        <v>56.578294114715</v>
      </c>
      <c r="AK3630">
        <v>44</v>
      </c>
      <c r="AL3630">
        <v>1</v>
      </c>
      <c r="AM3630">
        <v>0</v>
      </c>
      <c r="AN3630">
        <v>0</v>
      </c>
      <c r="AO3630">
        <v>0</v>
      </c>
      <c r="AP3630">
        <v>0</v>
      </c>
      <c r="AQ3630">
        <v>44</v>
      </c>
      <c r="AR3630">
        <v>0.999999999999999</v>
      </c>
      <c r="AS3630">
        <v>0</v>
      </c>
      <c r="AT3630">
        <v>0</v>
      </c>
      <c r="AU3630">
        <v>0</v>
      </c>
      <c r="AV3630">
        <v>0</v>
      </c>
      <c r="AW3630">
        <v>44</v>
      </c>
      <c r="AX3630">
        <v>0.999999999999999</v>
      </c>
      <c r="AY3630">
        <v>55.569751452214</v>
      </c>
      <c r="AZ3630">
        <v>44</v>
      </c>
      <c r="BA3630">
        <v>1</v>
      </c>
      <c r="BB3630">
        <v>43</v>
      </c>
      <c r="BC3630">
        <v>0.99771333047364297</v>
      </c>
      <c r="BD3630">
        <v>1</v>
      </c>
      <c r="BE3630">
        <v>2.2866695263569102E-3</v>
      </c>
      <c r="BF3630">
        <v>56.383576082388998</v>
      </c>
      <c r="BG3630">
        <v>57.0615122259399</v>
      </c>
      <c r="BH3630">
        <v>54.438249658201897</v>
      </c>
      <c r="BI3630">
        <v>55.237795259587003</v>
      </c>
    </row>
    <row r="3631" spans="1:61" x14ac:dyDescent="0.25">
      <c r="A3631" s="10" t="str">
        <f>VLOOKUP(D3631,'Index-Relations'!E:F,2,FALSE)</f>
        <v>BM</v>
      </c>
      <c r="B3631" t="s">
        <v>3450</v>
      </c>
      <c r="C3631" s="53" t="s">
        <v>2760</v>
      </c>
      <c r="D3631" s="59" t="s">
        <v>2884</v>
      </c>
      <c r="E3631" s="59" t="s">
        <v>7047</v>
      </c>
      <c r="F3631" t="s">
        <v>1495</v>
      </c>
      <c r="G3631" t="s">
        <v>197</v>
      </c>
      <c r="H3631" t="s">
        <v>1496</v>
      </c>
      <c r="I3631" s="52">
        <v>45658</v>
      </c>
      <c r="J3631" t="s">
        <v>2457</v>
      </c>
      <c r="K3631">
        <v>392</v>
      </c>
      <c r="L3631" s="73">
        <v>75.091199220226699</v>
      </c>
      <c r="M3631">
        <v>385</v>
      </c>
      <c r="N3631">
        <v>0.99493778257945598</v>
      </c>
      <c r="O3631" s="73">
        <v>78.816841607726204</v>
      </c>
      <c r="P3631">
        <v>385</v>
      </c>
      <c r="Q3631">
        <v>0.99493778257945598</v>
      </c>
      <c r="R3631">
        <v>374</v>
      </c>
      <c r="S3631">
        <v>0.97849367491127603</v>
      </c>
      <c r="T3631">
        <v>34.755197991158298</v>
      </c>
      <c r="U3631">
        <v>0.72739346287373896</v>
      </c>
      <c r="V3631">
        <v>270</v>
      </c>
      <c r="W3631">
        <v>0.154438679554284</v>
      </c>
      <c r="X3631">
        <v>54</v>
      </c>
      <c r="Y3631">
        <v>386</v>
      </c>
      <c r="Z3631">
        <v>0.99635419681154302</v>
      </c>
      <c r="AA3631">
        <v>63.001558605985799</v>
      </c>
      <c r="AB3631">
        <v>346</v>
      </c>
      <c r="AC3631">
        <v>0.88846917498961697</v>
      </c>
      <c r="AD3631">
        <v>40</v>
      </c>
      <c r="AE3631">
        <v>0.107885021821925</v>
      </c>
      <c r="AF3631">
        <v>6</v>
      </c>
      <c r="AG3631">
        <v>3.64580318845682E-3</v>
      </c>
      <c r="AH3631">
        <v>1.64036861666155E-2</v>
      </c>
      <c r="AI3631">
        <v>34</v>
      </c>
      <c r="AJ3631" s="73">
        <v>71.396237462258696</v>
      </c>
      <c r="AK3631">
        <v>385</v>
      </c>
      <c r="AL3631">
        <v>0.99493778257945598</v>
      </c>
      <c r="AM3631">
        <v>1.72431104841534E-2</v>
      </c>
      <c r="AN3631">
        <v>5</v>
      </c>
      <c r="AO3631">
        <v>0</v>
      </c>
      <c r="AP3631">
        <v>0</v>
      </c>
      <c r="AQ3631">
        <v>391</v>
      </c>
      <c r="AR3631">
        <v>0.99858358576791295</v>
      </c>
      <c r="AS3631">
        <v>2.98710021251174E-2</v>
      </c>
      <c r="AT3631">
        <v>6</v>
      </c>
      <c r="AU3631">
        <v>9.6105799839172994E-3</v>
      </c>
      <c r="AV3631">
        <v>2</v>
      </c>
      <c r="AW3631">
        <v>391</v>
      </c>
      <c r="AX3631">
        <v>0.99858358576791195</v>
      </c>
      <c r="AY3631" s="73">
        <v>73.138367079865603</v>
      </c>
      <c r="AZ3631">
        <v>385</v>
      </c>
      <c r="BA3631">
        <v>0.99493778257945598</v>
      </c>
      <c r="BB3631">
        <v>378</v>
      </c>
      <c r="BC3631">
        <v>0.91052533031266303</v>
      </c>
      <c r="BD3631">
        <v>13</v>
      </c>
      <c r="BE3631">
        <v>8.8058255455249701E-2</v>
      </c>
      <c r="BF3631">
        <v>75.091199220226699</v>
      </c>
      <c r="BG3631">
        <v>78.816841607726204</v>
      </c>
      <c r="BH3631">
        <v>73.138367079865603</v>
      </c>
      <c r="BI3631">
        <v>71.396237462258696</v>
      </c>
    </row>
    <row r="3632" spans="1:61" x14ac:dyDescent="0.25">
      <c r="A3632" s="10" t="str">
        <f>VLOOKUP(D3632,'Index-Relations'!E:F,2,FALSE)</f>
        <v>BM</v>
      </c>
      <c r="B3632" t="s">
        <v>3450</v>
      </c>
      <c r="C3632" s="53" t="s">
        <v>2761</v>
      </c>
      <c r="D3632" s="59" t="s">
        <v>2884</v>
      </c>
      <c r="E3632" s="59" t="s">
        <v>7048</v>
      </c>
      <c r="F3632" t="s">
        <v>1495</v>
      </c>
      <c r="G3632" t="s">
        <v>197</v>
      </c>
      <c r="H3632" t="s">
        <v>1496</v>
      </c>
      <c r="I3632" s="52">
        <v>45628</v>
      </c>
      <c r="J3632" t="s">
        <v>2457</v>
      </c>
      <c r="K3632">
        <v>392</v>
      </c>
      <c r="L3632" s="73">
        <v>74.749318813296497</v>
      </c>
      <c r="M3632">
        <v>385</v>
      </c>
      <c r="N3632">
        <v>0.99494469684367604</v>
      </c>
      <c r="O3632" s="73">
        <v>78.608877118145998</v>
      </c>
      <c r="P3632">
        <v>385</v>
      </c>
      <c r="Q3632">
        <v>0.99494469684367604</v>
      </c>
      <c r="R3632">
        <v>374</v>
      </c>
      <c r="S3632">
        <v>0.97852618689784998</v>
      </c>
      <c r="T3632">
        <v>34.836031072170101</v>
      </c>
      <c r="U3632">
        <v>0.74133276337003695</v>
      </c>
      <c r="V3632">
        <v>270</v>
      </c>
      <c r="W3632">
        <v>0.15654015568836199</v>
      </c>
      <c r="X3632">
        <v>53</v>
      </c>
      <c r="Y3632">
        <v>386</v>
      </c>
      <c r="Z3632">
        <v>0.99644016712836703</v>
      </c>
      <c r="AA3632">
        <v>53.536193238843602</v>
      </c>
      <c r="AB3632">
        <v>348</v>
      </c>
      <c r="AC3632">
        <v>0.88994450750977405</v>
      </c>
      <c r="AD3632">
        <v>38</v>
      </c>
      <c r="AE3632">
        <v>0.106495659618593</v>
      </c>
      <c r="AF3632">
        <v>6</v>
      </c>
      <c r="AG3632">
        <v>3.55983287163227E-3</v>
      </c>
      <c r="AH3632">
        <v>1.6403102510691801E-2</v>
      </c>
      <c r="AI3632">
        <v>34</v>
      </c>
      <c r="AJ3632" s="73">
        <v>71.050990011705693</v>
      </c>
      <c r="AK3632">
        <v>385</v>
      </c>
      <c r="AL3632">
        <v>0.99494469684367604</v>
      </c>
      <c r="AM3632">
        <v>1.7707467942721E-2</v>
      </c>
      <c r="AN3632">
        <v>5</v>
      </c>
      <c r="AO3632">
        <v>0</v>
      </c>
      <c r="AP3632">
        <v>0</v>
      </c>
      <c r="AQ3632">
        <v>391</v>
      </c>
      <c r="AR3632">
        <v>0.99850452971530801</v>
      </c>
      <c r="AS3632">
        <v>2.9655435696446499E-2</v>
      </c>
      <c r="AT3632">
        <v>6</v>
      </c>
      <c r="AU3632">
        <v>9.8191728088257296E-3</v>
      </c>
      <c r="AV3632">
        <v>2</v>
      </c>
      <c r="AW3632">
        <v>391</v>
      </c>
      <c r="AX3632">
        <v>0.99850452971530801</v>
      </c>
      <c r="AY3632" s="73">
        <v>72.8167637457898</v>
      </c>
      <c r="AZ3632">
        <v>385</v>
      </c>
      <c r="BA3632">
        <v>0.99494469684367604</v>
      </c>
      <c r="BB3632">
        <v>378</v>
      </c>
      <c r="BC3632">
        <v>0.91050726117298397</v>
      </c>
      <c r="BD3632">
        <v>13</v>
      </c>
      <c r="BE3632">
        <v>8.7997268542324703E-2</v>
      </c>
      <c r="BF3632">
        <v>74.749318813296497</v>
      </c>
      <c r="BG3632">
        <v>78.608877118145998</v>
      </c>
      <c r="BH3632">
        <v>72.8167637457898</v>
      </c>
      <c r="BI3632">
        <v>71.050990011705693</v>
      </c>
    </row>
    <row r="3633" spans="1:61" x14ac:dyDescent="0.25">
      <c r="A3633" s="10" t="str">
        <f>VLOOKUP(D3633,'Index-Relations'!E:F,2,FALSE)</f>
        <v>BM</v>
      </c>
      <c r="B3633" t="s">
        <v>3450</v>
      </c>
      <c r="C3633" s="53" t="s">
        <v>2762</v>
      </c>
      <c r="D3633" s="59" t="s">
        <v>2884</v>
      </c>
      <c r="E3633" s="59" t="s">
        <v>7049</v>
      </c>
      <c r="F3633" t="s">
        <v>1495</v>
      </c>
      <c r="G3633" t="s">
        <v>197</v>
      </c>
      <c r="H3633" t="s">
        <v>1496</v>
      </c>
      <c r="I3633" s="52">
        <v>45597</v>
      </c>
      <c r="J3633" t="s">
        <v>2457</v>
      </c>
      <c r="K3633">
        <v>392</v>
      </c>
      <c r="L3633" s="73">
        <v>74.726624838439605</v>
      </c>
      <c r="M3633">
        <v>385</v>
      </c>
      <c r="N3633">
        <v>0.99503521579379095</v>
      </c>
      <c r="O3633" s="73">
        <v>78.676275125200505</v>
      </c>
      <c r="P3633">
        <v>385</v>
      </c>
      <c r="Q3633">
        <v>0.99503521579379095</v>
      </c>
      <c r="R3633">
        <v>374</v>
      </c>
      <c r="S3633">
        <v>0.97876975726084703</v>
      </c>
      <c r="T3633">
        <v>35.106054407508502</v>
      </c>
      <c r="U3633">
        <v>0.74216986614158398</v>
      </c>
      <c r="V3633">
        <v>270</v>
      </c>
      <c r="W3633">
        <v>0.15665995557193901</v>
      </c>
      <c r="X3633">
        <v>53</v>
      </c>
      <c r="Y3633">
        <v>386</v>
      </c>
      <c r="Z3633">
        <v>0.99658310261633098</v>
      </c>
      <c r="AA3633">
        <v>51.4375810968736</v>
      </c>
      <c r="AB3633">
        <v>348</v>
      </c>
      <c r="AC3633">
        <v>0.88779784775660997</v>
      </c>
      <c r="AD3633">
        <v>38</v>
      </c>
      <c r="AE3633">
        <v>0.108785254859721</v>
      </c>
      <c r="AF3633">
        <v>6</v>
      </c>
      <c r="AG3633">
        <v>3.4168973836685699E-3</v>
      </c>
      <c r="AH3633">
        <v>1.90152341116222E-2</v>
      </c>
      <c r="AI3633">
        <v>34</v>
      </c>
      <c r="AJ3633" s="73">
        <v>71.010892260345699</v>
      </c>
      <c r="AK3633">
        <v>385</v>
      </c>
      <c r="AL3633">
        <v>0.99503521579379095</v>
      </c>
      <c r="AM3633">
        <v>1.8447671898655201E-2</v>
      </c>
      <c r="AN3633">
        <v>5</v>
      </c>
      <c r="AO3633">
        <v>0</v>
      </c>
      <c r="AP3633">
        <v>0</v>
      </c>
      <c r="AQ3633">
        <v>390</v>
      </c>
      <c r="AR3633">
        <v>0.99820737132506698</v>
      </c>
      <c r="AS3633">
        <v>2.8663491226771899E-2</v>
      </c>
      <c r="AT3633">
        <v>6</v>
      </c>
      <c r="AU3633">
        <v>8.8313035178335005E-3</v>
      </c>
      <c r="AV3633">
        <v>2</v>
      </c>
      <c r="AW3633">
        <v>390</v>
      </c>
      <c r="AX3633">
        <v>0.99820737132506698</v>
      </c>
      <c r="AY3633" s="73">
        <v>72.756287434157898</v>
      </c>
      <c r="AZ3633">
        <v>385</v>
      </c>
      <c r="BA3633">
        <v>0.99503521579379095</v>
      </c>
      <c r="BB3633">
        <v>375</v>
      </c>
      <c r="BC3633">
        <v>0.90376706122480599</v>
      </c>
      <c r="BD3633">
        <v>15</v>
      </c>
      <c r="BE3633">
        <v>9.4440310100260896E-2</v>
      </c>
      <c r="BF3633">
        <v>74.726624838439605</v>
      </c>
      <c r="BG3633">
        <v>78.676275125200505</v>
      </c>
      <c r="BH3633">
        <v>72.756287434157898</v>
      </c>
      <c r="BI3633">
        <v>71.010892260345699</v>
      </c>
    </row>
    <row r="3634" spans="1:61" x14ac:dyDescent="0.25">
      <c r="A3634" s="10" t="str">
        <f>VLOOKUP(D3634,'Index-Relations'!E:F,2,FALSE)</f>
        <v>BM</v>
      </c>
      <c r="B3634" t="s">
        <v>3450</v>
      </c>
      <c r="C3634" s="53" t="s">
        <v>2763</v>
      </c>
      <c r="D3634" s="59" t="s">
        <v>2884</v>
      </c>
      <c r="E3634" s="59" t="s">
        <v>7050</v>
      </c>
      <c r="F3634" t="s">
        <v>1495</v>
      </c>
      <c r="G3634" t="s">
        <v>197</v>
      </c>
      <c r="H3634" t="s">
        <v>1496</v>
      </c>
      <c r="I3634" s="52">
        <v>45566</v>
      </c>
      <c r="J3634" t="s">
        <v>2457</v>
      </c>
      <c r="K3634">
        <v>392</v>
      </c>
      <c r="L3634" s="73">
        <v>74.759942218905707</v>
      </c>
      <c r="M3634">
        <v>385</v>
      </c>
      <c r="N3634">
        <v>0.99537522023349201</v>
      </c>
      <c r="O3634" s="73">
        <v>78.717494832745004</v>
      </c>
      <c r="P3634">
        <v>385</v>
      </c>
      <c r="Q3634">
        <v>0.99537522023349201</v>
      </c>
      <c r="R3634">
        <v>374</v>
      </c>
      <c r="S3634">
        <v>0.97986535439787104</v>
      </c>
      <c r="T3634">
        <v>35.214754844551003</v>
      </c>
      <c r="U3634">
        <v>0.74279299404959198</v>
      </c>
      <c r="V3634">
        <v>270</v>
      </c>
      <c r="W3634">
        <v>0.157066326226593</v>
      </c>
      <c r="X3634">
        <v>53</v>
      </c>
      <c r="Y3634">
        <v>386</v>
      </c>
      <c r="Z3634">
        <v>0.99685042591062301</v>
      </c>
      <c r="AA3634">
        <v>50.654289196410197</v>
      </c>
      <c r="AB3634">
        <v>349</v>
      </c>
      <c r="AC3634">
        <v>0.89214156634866904</v>
      </c>
      <c r="AD3634">
        <v>37</v>
      </c>
      <c r="AE3634">
        <v>0.104708859561953</v>
      </c>
      <c r="AF3634">
        <v>6</v>
      </c>
      <c r="AG3634">
        <v>3.1495740893767699E-3</v>
      </c>
      <c r="AH3634">
        <v>1.60773613910805E-2</v>
      </c>
      <c r="AI3634">
        <v>34</v>
      </c>
      <c r="AJ3634" s="73">
        <v>71.067860801945599</v>
      </c>
      <c r="AK3634">
        <v>385</v>
      </c>
      <c r="AL3634">
        <v>0.99537522023349201</v>
      </c>
      <c r="AM3634">
        <v>1.9252828861041401E-2</v>
      </c>
      <c r="AN3634">
        <v>5</v>
      </c>
      <c r="AO3634">
        <v>0</v>
      </c>
      <c r="AP3634">
        <v>0</v>
      </c>
      <c r="AQ3634">
        <v>390</v>
      </c>
      <c r="AR3634">
        <v>0.99829447344035205</v>
      </c>
      <c r="AS3634">
        <v>2.7194656680290301E-2</v>
      </c>
      <c r="AT3634">
        <v>6</v>
      </c>
      <c r="AU3634">
        <v>8.5898105961834496E-3</v>
      </c>
      <c r="AV3634">
        <v>2</v>
      </c>
      <c r="AW3634">
        <v>390</v>
      </c>
      <c r="AX3634">
        <v>0.99829447344035105</v>
      </c>
      <c r="AY3634" s="73">
        <v>72.771703707267093</v>
      </c>
      <c r="AZ3634">
        <v>385</v>
      </c>
      <c r="BA3634">
        <v>0.99537522023349201</v>
      </c>
      <c r="BB3634">
        <v>375</v>
      </c>
      <c r="BC3634">
        <v>0.90350295202222597</v>
      </c>
      <c r="BD3634">
        <v>15</v>
      </c>
      <c r="BE3634">
        <v>9.4791521418125205E-2</v>
      </c>
      <c r="BF3634">
        <v>74.759942218905707</v>
      </c>
      <c r="BG3634">
        <v>78.717494832745004</v>
      </c>
      <c r="BH3634">
        <v>72.771703707267093</v>
      </c>
      <c r="BI3634">
        <v>71.067860801945599</v>
      </c>
    </row>
    <row r="3635" spans="1:61" x14ac:dyDescent="0.25">
      <c r="A3635" s="10" t="str">
        <f>VLOOKUP(D3635,'Index-Relations'!E:F,2,FALSE)</f>
        <v>BM</v>
      </c>
      <c r="B3635" t="s">
        <v>3450</v>
      </c>
      <c r="C3635" s="53" t="s">
        <v>2764</v>
      </c>
      <c r="D3635" s="59" t="s">
        <v>2884</v>
      </c>
      <c r="E3635" s="59" t="s">
        <v>7051</v>
      </c>
      <c r="F3635" t="s">
        <v>1495</v>
      </c>
      <c r="G3635" t="s">
        <v>197</v>
      </c>
      <c r="H3635" t="s">
        <v>1496</v>
      </c>
      <c r="I3635" s="52">
        <v>45537</v>
      </c>
      <c r="J3635" t="s">
        <v>2457</v>
      </c>
      <c r="K3635">
        <v>424</v>
      </c>
      <c r="L3635" s="73">
        <v>74.654143051495595</v>
      </c>
      <c r="M3635">
        <v>417</v>
      </c>
      <c r="N3635">
        <v>0.99617142200748998</v>
      </c>
      <c r="O3635" s="73">
        <v>78.5061527976261</v>
      </c>
      <c r="P3635">
        <v>417</v>
      </c>
      <c r="Q3635">
        <v>0.99617142200748998</v>
      </c>
      <c r="R3635">
        <v>404</v>
      </c>
      <c r="S3635">
        <v>0.98188815152940401</v>
      </c>
      <c r="T3635">
        <v>35.138129304470802</v>
      </c>
      <c r="U3635">
        <v>0.74338003073896997</v>
      </c>
      <c r="V3635">
        <v>291</v>
      </c>
      <c r="W3635">
        <v>0.15979476006312501</v>
      </c>
      <c r="X3635">
        <v>56</v>
      </c>
      <c r="Y3635">
        <v>418</v>
      </c>
      <c r="Z3635">
        <v>0.99726496282546295</v>
      </c>
      <c r="AA3635">
        <v>51.354308017729998</v>
      </c>
      <c r="AB3635">
        <v>390</v>
      </c>
      <c r="AC3635">
        <v>0.90345393472625202</v>
      </c>
      <c r="AD3635">
        <v>34</v>
      </c>
      <c r="AE3635">
        <v>0.101941414661606</v>
      </c>
      <c r="AF3635">
        <v>0</v>
      </c>
      <c r="AG3635">
        <v>0</v>
      </c>
      <c r="AH3635">
        <v>1.5654643557248101E-2</v>
      </c>
      <c r="AI3635">
        <v>35</v>
      </c>
      <c r="AJ3635" s="73">
        <v>70.630258980317805</v>
      </c>
      <c r="AK3635">
        <v>417</v>
      </c>
      <c r="AL3635">
        <v>0.99617142200748998</v>
      </c>
      <c r="AM3635">
        <v>1.87937465516817E-2</v>
      </c>
      <c r="AN3635">
        <v>5</v>
      </c>
      <c r="AO3635">
        <v>0</v>
      </c>
      <c r="AP3635">
        <v>0</v>
      </c>
      <c r="AQ3635">
        <v>420</v>
      </c>
      <c r="AR3635">
        <v>0.99840449677856502</v>
      </c>
      <c r="AS3635">
        <v>2.6914011827405E-2</v>
      </c>
      <c r="AT3635">
        <v>6</v>
      </c>
      <c r="AU3635">
        <v>9.2301001017658195E-3</v>
      </c>
      <c r="AV3635">
        <v>2</v>
      </c>
      <c r="AW3635">
        <v>420</v>
      </c>
      <c r="AX3635">
        <v>0.99840449677856502</v>
      </c>
      <c r="AY3635" s="73">
        <v>73.427378325438198</v>
      </c>
      <c r="AZ3635">
        <v>417</v>
      </c>
      <c r="BA3635">
        <v>0.99617142200748998</v>
      </c>
      <c r="BB3635">
        <v>405</v>
      </c>
      <c r="BC3635">
        <v>0.90484775724452704</v>
      </c>
      <c r="BD3635">
        <v>15</v>
      </c>
      <c r="BE3635">
        <v>9.3556739534037398E-2</v>
      </c>
      <c r="BF3635">
        <v>74.654143051495595</v>
      </c>
      <c r="BG3635">
        <v>78.5061527976261</v>
      </c>
      <c r="BH3635">
        <v>73.427378325438198</v>
      </c>
      <c r="BI3635">
        <v>70.630258980317805</v>
      </c>
    </row>
    <row r="3636" spans="1:61" x14ac:dyDescent="0.25">
      <c r="A3636" s="10" t="str">
        <f>VLOOKUP(D3636,'Index-Relations'!E:F,2,FALSE)</f>
        <v>BM</v>
      </c>
      <c r="B3636" t="s">
        <v>3450</v>
      </c>
      <c r="C3636" s="53" t="s">
        <v>3350</v>
      </c>
      <c r="D3636" s="59" t="s">
        <v>2884</v>
      </c>
      <c r="E3636" s="59" t="s">
        <v>7052</v>
      </c>
      <c r="F3636" t="s">
        <v>1495</v>
      </c>
      <c r="G3636" t="s">
        <v>197</v>
      </c>
      <c r="H3636" t="s">
        <v>1496</v>
      </c>
      <c r="I3636" s="52">
        <v>45505</v>
      </c>
      <c r="J3636" t="s">
        <v>2457</v>
      </c>
      <c r="K3636">
        <v>424</v>
      </c>
      <c r="L3636" s="73">
        <v>74.519022242524599</v>
      </c>
      <c r="M3636">
        <v>417</v>
      </c>
      <c r="N3636">
        <v>0.99594765547521202</v>
      </c>
      <c r="O3636" s="73">
        <v>78.392187014701904</v>
      </c>
      <c r="P3636">
        <v>417</v>
      </c>
      <c r="Q3636">
        <v>0.99594765547521202</v>
      </c>
      <c r="R3636">
        <v>404</v>
      </c>
      <c r="S3636">
        <v>0.98170330699193598</v>
      </c>
      <c r="T3636">
        <v>35.174832723176202</v>
      </c>
      <c r="U3636">
        <v>0.74919255768709903</v>
      </c>
      <c r="V3636">
        <v>292</v>
      </c>
      <c r="W3636">
        <v>0.165374139423038</v>
      </c>
      <c r="X3636">
        <v>55</v>
      </c>
      <c r="Y3636">
        <v>418</v>
      </c>
      <c r="Z3636">
        <v>0.99717789349139097</v>
      </c>
      <c r="AA3636">
        <v>54.433789082363504</v>
      </c>
      <c r="AB3636">
        <v>386</v>
      </c>
      <c r="AC3636">
        <v>0.93748924945747303</v>
      </c>
      <c r="AD3636">
        <v>32</v>
      </c>
      <c r="AE3636">
        <v>5.9688644033918298E-2</v>
      </c>
      <c r="AF3636">
        <v>6</v>
      </c>
      <c r="AG3636">
        <v>2.8221065086082701E-3</v>
      </c>
      <c r="AH3636">
        <v>1.5970475553445499E-2</v>
      </c>
      <c r="AI3636">
        <v>35</v>
      </c>
      <c r="AJ3636" s="73">
        <v>70.489239751987498</v>
      </c>
      <c r="AK3636">
        <v>417</v>
      </c>
      <c r="AL3636">
        <v>0.99594765547521202</v>
      </c>
      <c r="AM3636">
        <v>1.90080748586848E-2</v>
      </c>
      <c r="AN3636">
        <v>5</v>
      </c>
      <c r="AO3636">
        <v>0</v>
      </c>
      <c r="AP3636">
        <v>0</v>
      </c>
      <c r="AQ3636">
        <v>419</v>
      </c>
      <c r="AR3636">
        <v>0.99826241672175398</v>
      </c>
      <c r="AS3636">
        <v>2.8908433446656698E-2</v>
      </c>
      <c r="AT3636">
        <v>7</v>
      </c>
      <c r="AU3636">
        <v>9.0883926402444207E-3</v>
      </c>
      <c r="AV3636">
        <v>2</v>
      </c>
      <c r="AW3636">
        <v>419</v>
      </c>
      <c r="AX3636">
        <v>0.99826241672175398</v>
      </c>
      <c r="AY3636" s="73">
        <v>73.333205792987698</v>
      </c>
      <c r="AZ3636">
        <v>417</v>
      </c>
      <c r="BA3636">
        <v>0.99594765547521202</v>
      </c>
      <c r="BB3636">
        <v>405</v>
      </c>
      <c r="BC3636">
        <v>0.91779255722364605</v>
      </c>
      <c r="BD3636">
        <v>14</v>
      </c>
      <c r="BE3636">
        <v>8.0469859498108198E-2</v>
      </c>
      <c r="BF3636">
        <v>74.519022242524599</v>
      </c>
      <c r="BG3636">
        <v>78.392187014701904</v>
      </c>
      <c r="BH3636">
        <v>73.333205792987698</v>
      </c>
      <c r="BI3636">
        <v>70.489239751987498</v>
      </c>
    </row>
    <row r="3637" spans="1:61" x14ac:dyDescent="0.25">
      <c r="A3637" s="10" t="str">
        <f>VLOOKUP(D3637,'Index-Relations'!E:F,2,FALSE)</f>
        <v>BM</v>
      </c>
      <c r="B3637" t="s">
        <v>3450</v>
      </c>
      <c r="C3637" s="53" t="s">
        <v>2765</v>
      </c>
      <c r="D3637" s="59" t="s">
        <v>2884</v>
      </c>
      <c r="E3637" s="59" t="s">
        <v>7053</v>
      </c>
      <c r="F3637" t="s">
        <v>1495</v>
      </c>
      <c r="G3637" t="s">
        <v>197</v>
      </c>
      <c r="H3637" t="s">
        <v>1496</v>
      </c>
      <c r="I3637" s="52">
        <v>45474</v>
      </c>
      <c r="J3637" t="s">
        <v>2457</v>
      </c>
      <c r="K3637">
        <v>425</v>
      </c>
      <c r="L3637" s="73">
        <v>75.482473470940405</v>
      </c>
      <c r="M3637">
        <v>418</v>
      </c>
      <c r="N3637">
        <v>0.995955435552353</v>
      </c>
      <c r="O3637" s="73">
        <v>78.493015543093705</v>
      </c>
      <c r="P3637">
        <v>418</v>
      </c>
      <c r="Q3637">
        <v>0.995955435552353</v>
      </c>
      <c r="R3637">
        <v>405</v>
      </c>
      <c r="S3637">
        <v>0.981874315715214</v>
      </c>
      <c r="T3637">
        <v>35.052275436704797</v>
      </c>
      <c r="U3637">
        <v>0.75592701943718399</v>
      </c>
      <c r="V3637">
        <v>291</v>
      </c>
      <c r="W3637">
        <v>0.167048987335677</v>
      </c>
      <c r="X3637">
        <v>54</v>
      </c>
      <c r="Y3637">
        <v>417</v>
      </c>
      <c r="Z3637">
        <v>0.99453065139154995</v>
      </c>
      <c r="AA3637">
        <v>56.342185592763698</v>
      </c>
      <c r="AB3637">
        <v>384</v>
      </c>
      <c r="AC3637">
        <v>0.92877199370334096</v>
      </c>
      <c r="AD3637">
        <v>32</v>
      </c>
      <c r="AE3637">
        <v>6.5126642545061605E-2</v>
      </c>
      <c r="AF3637">
        <v>9</v>
      </c>
      <c r="AG3637">
        <v>6.1013637515969898E-3</v>
      </c>
      <c r="AH3637">
        <v>1.55001439820622E-2</v>
      </c>
      <c r="AI3637">
        <v>35</v>
      </c>
      <c r="AJ3637" s="73">
        <v>71.257462102669194</v>
      </c>
      <c r="AK3637">
        <v>418</v>
      </c>
      <c r="AL3637">
        <v>0.995955435552353</v>
      </c>
      <c r="AM3637">
        <v>1.9123996899937601E-2</v>
      </c>
      <c r="AN3637">
        <v>5</v>
      </c>
      <c r="AO3637">
        <v>0</v>
      </c>
      <c r="AP3637">
        <v>0</v>
      </c>
      <c r="AQ3637">
        <v>420</v>
      </c>
      <c r="AR3637">
        <v>0.99806086660055005</v>
      </c>
      <c r="AS3637">
        <v>2.8317680601717299E-2</v>
      </c>
      <c r="AT3637">
        <v>7</v>
      </c>
      <c r="AU3637">
        <v>8.2193960435420401E-3</v>
      </c>
      <c r="AV3637">
        <v>2</v>
      </c>
      <c r="AW3637">
        <v>420</v>
      </c>
      <c r="AX3637">
        <v>0.99806086660055005</v>
      </c>
      <c r="AY3637" s="73">
        <v>74.825032167904794</v>
      </c>
      <c r="AZ3637">
        <v>418</v>
      </c>
      <c r="BA3637">
        <v>0.995955435552353</v>
      </c>
      <c r="BB3637">
        <v>406</v>
      </c>
      <c r="BC3637">
        <v>0.91775194418535999</v>
      </c>
      <c r="BD3637">
        <v>14</v>
      </c>
      <c r="BE3637">
        <v>8.0308922415190206E-2</v>
      </c>
      <c r="BF3637">
        <v>75.482473470940405</v>
      </c>
      <c r="BG3637">
        <v>78.493015543093705</v>
      </c>
      <c r="BH3637">
        <v>74.825032167904794</v>
      </c>
      <c r="BI3637">
        <v>71.257462102669194</v>
      </c>
    </row>
    <row r="3638" spans="1:61" x14ac:dyDescent="0.25">
      <c r="A3638" s="10" t="str">
        <f>VLOOKUP(D3638,'Index-Relations'!E:F,2,FALSE)</f>
        <v>BM</v>
      </c>
      <c r="B3638" t="s">
        <v>3450</v>
      </c>
      <c r="C3638" s="53" t="s">
        <v>2766</v>
      </c>
      <c r="D3638" s="59" t="s">
        <v>2884</v>
      </c>
      <c r="E3638" s="59" t="s">
        <v>7054</v>
      </c>
      <c r="F3638" t="s">
        <v>1495</v>
      </c>
      <c r="G3638" t="s">
        <v>197</v>
      </c>
      <c r="H3638" t="s">
        <v>1496</v>
      </c>
      <c r="I3638" s="52">
        <v>45446</v>
      </c>
      <c r="J3638" t="s">
        <v>2457</v>
      </c>
      <c r="K3638">
        <v>425</v>
      </c>
      <c r="L3638" s="73">
        <v>75.8590300821553</v>
      </c>
      <c r="M3638">
        <v>419</v>
      </c>
      <c r="N3638">
        <v>0.99655846013382698</v>
      </c>
      <c r="O3638" s="73">
        <v>78.562542613076502</v>
      </c>
      <c r="P3638">
        <v>419</v>
      </c>
      <c r="Q3638">
        <v>0.99655846013382698</v>
      </c>
      <c r="R3638">
        <v>406</v>
      </c>
      <c r="S3638">
        <v>0.98229152026014899</v>
      </c>
      <c r="T3638">
        <v>35.4527269225513</v>
      </c>
      <c r="U3638">
        <v>0.76727072733802704</v>
      </c>
      <c r="V3638">
        <v>290</v>
      </c>
      <c r="W3638">
        <v>0.179167919983894</v>
      </c>
      <c r="X3638">
        <v>54</v>
      </c>
      <c r="Y3638">
        <v>418</v>
      </c>
      <c r="Z3638">
        <v>0.99476144029387303</v>
      </c>
      <c r="AA3638">
        <v>58.542293017460402</v>
      </c>
      <c r="AB3638">
        <v>386</v>
      </c>
      <c r="AC3638">
        <v>0.94726778892094698</v>
      </c>
      <c r="AD3638">
        <v>31</v>
      </c>
      <c r="AE3638">
        <v>4.68167765579331E-2</v>
      </c>
      <c r="AF3638">
        <v>8</v>
      </c>
      <c r="AG3638">
        <v>5.9154345211190999E-3</v>
      </c>
      <c r="AH3638">
        <v>1.6138915555783302E-2</v>
      </c>
      <c r="AI3638">
        <v>35</v>
      </c>
      <c r="AJ3638" s="73">
        <v>71.413568090502906</v>
      </c>
      <c r="AK3638">
        <v>419</v>
      </c>
      <c r="AL3638">
        <v>0.99655846013382698</v>
      </c>
      <c r="AM3638">
        <v>1.5268872043593401E-2</v>
      </c>
      <c r="AN3638">
        <v>4</v>
      </c>
      <c r="AO3638">
        <v>0</v>
      </c>
      <c r="AP3638">
        <v>0</v>
      </c>
      <c r="AQ3638">
        <v>420</v>
      </c>
      <c r="AR3638">
        <v>0.99850623173549902</v>
      </c>
      <c r="AS3638">
        <v>3.0628497982164202E-2</v>
      </c>
      <c r="AT3638">
        <v>7</v>
      </c>
      <c r="AU3638">
        <v>8.1799866252257707E-3</v>
      </c>
      <c r="AV3638">
        <v>2</v>
      </c>
      <c r="AW3638">
        <v>420</v>
      </c>
      <c r="AX3638">
        <v>0.99850623173549802</v>
      </c>
      <c r="AY3638" s="73">
        <v>75.614910775653897</v>
      </c>
      <c r="AZ3638">
        <v>419</v>
      </c>
      <c r="BA3638">
        <v>0.99655846013382698</v>
      </c>
      <c r="BB3638">
        <v>406</v>
      </c>
      <c r="BC3638">
        <v>0.91687932804719696</v>
      </c>
      <c r="BD3638">
        <v>14</v>
      </c>
      <c r="BE3638">
        <v>8.1626903688301597E-2</v>
      </c>
      <c r="BF3638">
        <v>75.8590300821553</v>
      </c>
      <c r="BG3638">
        <v>78.562542613076502</v>
      </c>
      <c r="BH3638">
        <v>75.614910775653897</v>
      </c>
      <c r="BI3638">
        <v>71.413568090502906</v>
      </c>
    </row>
    <row r="3639" spans="1:61" x14ac:dyDescent="0.25">
      <c r="A3639" s="10" t="str">
        <f>VLOOKUP(D3639,'Index-Relations'!E:F,2,FALSE)</f>
        <v>BM</v>
      </c>
      <c r="B3639" t="s">
        <v>3450</v>
      </c>
      <c r="C3639" s="53" t="s">
        <v>2767</v>
      </c>
      <c r="D3639" s="59" t="s">
        <v>2884</v>
      </c>
      <c r="E3639" s="59" t="s">
        <v>7055</v>
      </c>
      <c r="F3639" t="s">
        <v>1495</v>
      </c>
      <c r="G3639" t="s">
        <v>197</v>
      </c>
      <c r="H3639" t="s">
        <v>1496</v>
      </c>
      <c r="I3639" s="52">
        <v>45413</v>
      </c>
      <c r="J3639" t="s">
        <v>2457</v>
      </c>
      <c r="K3639">
        <v>426</v>
      </c>
      <c r="L3639" s="73">
        <v>75.890948014590194</v>
      </c>
      <c r="M3639">
        <v>420</v>
      </c>
      <c r="N3639">
        <v>0.99702934767354101</v>
      </c>
      <c r="O3639" s="73">
        <v>78.557283776383798</v>
      </c>
      <c r="P3639">
        <v>420</v>
      </c>
      <c r="Q3639">
        <v>0.99702934767354101</v>
      </c>
      <c r="R3639">
        <v>407</v>
      </c>
      <c r="S3639">
        <v>0.98273801892476098</v>
      </c>
      <c r="T3639">
        <v>35.537891388751099</v>
      </c>
      <c r="U3639">
        <v>0.76114553399067397</v>
      </c>
      <c r="V3639">
        <v>290</v>
      </c>
      <c r="W3639">
        <v>0.17679818593600399</v>
      </c>
      <c r="X3639">
        <v>54</v>
      </c>
      <c r="Y3639">
        <v>418</v>
      </c>
      <c r="Z3639">
        <v>0.99435251431628102</v>
      </c>
      <c r="AA3639">
        <v>61.349245055989101</v>
      </c>
      <c r="AB3639">
        <v>386</v>
      </c>
      <c r="AC3639">
        <v>0.94615092635123399</v>
      </c>
      <c r="AD3639">
        <v>31</v>
      </c>
      <c r="AE3639">
        <v>4.7435781700904601E-2</v>
      </c>
      <c r="AF3639">
        <v>9</v>
      </c>
      <c r="AG3639">
        <v>6.4132919478607697E-3</v>
      </c>
      <c r="AH3639">
        <v>1.5865908811549999E-2</v>
      </c>
      <c r="AI3639">
        <v>35</v>
      </c>
      <c r="AJ3639" s="73">
        <v>71.479038360367994</v>
      </c>
      <c r="AK3639">
        <v>420</v>
      </c>
      <c r="AL3639">
        <v>0.99702934767354101</v>
      </c>
      <c r="AM3639">
        <v>1.5338354688023199E-2</v>
      </c>
      <c r="AN3639">
        <v>4</v>
      </c>
      <c r="AO3639">
        <v>0</v>
      </c>
      <c r="AP3639">
        <v>0</v>
      </c>
      <c r="AQ3639">
        <v>421</v>
      </c>
      <c r="AR3639">
        <v>0.99891874034179295</v>
      </c>
      <c r="AS3639">
        <v>3.01718234158624E-2</v>
      </c>
      <c r="AT3639">
        <v>7</v>
      </c>
      <c r="AU3639">
        <v>8.0938158319168799E-3</v>
      </c>
      <c r="AV3639">
        <v>2</v>
      </c>
      <c r="AW3639">
        <v>421</v>
      </c>
      <c r="AX3639">
        <v>0.99891874034179295</v>
      </c>
      <c r="AY3639" s="73">
        <v>75.637649310287401</v>
      </c>
      <c r="AZ3639">
        <v>420</v>
      </c>
      <c r="BA3639">
        <v>0.99702934767354101</v>
      </c>
      <c r="BB3639">
        <v>404</v>
      </c>
      <c r="BC3639">
        <v>0.91150033630492</v>
      </c>
      <c r="BD3639">
        <v>17</v>
      </c>
      <c r="BE3639">
        <v>8.7418404036872205E-2</v>
      </c>
      <c r="BF3639">
        <v>75.890948014590194</v>
      </c>
      <c r="BG3639">
        <v>78.557283776383798</v>
      </c>
      <c r="BH3639">
        <v>75.637649310287401</v>
      </c>
      <c r="BI3639">
        <v>71.479038360367994</v>
      </c>
    </row>
    <row r="3640" spans="1:61" x14ac:dyDescent="0.25">
      <c r="A3640" s="10" t="str">
        <f>VLOOKUP(D3640,'Index-Relations'!E:F,2,FALSE)</f>
        <v>BM</v>
      </c>
      <c r="B3640" t="s">
        <v>3450</v>
      </c>
      <c r="C3640" s="53" t="s">
        <v>2768</v>
      </c>
      <c r="D3640" s="59" t="s">
        <v>2884</v>
      </c>
      <c r="E3640" s="59" t="s">
        <v>7056</v>
      </c>
      <c r="F3640" t="s">
        <v>1495</v>
      </c>
      <c r="G3640" t="s">
        <v>197</v>
      </c>
      <c r="H3640" t="s">
        <v>1496</v>
      </c>
      <c r="I3640" s="52">
        <v>45383</v>
      </c>
      <c r="J3640" t="s">
        <v>2457</v>
      </c>
      <c r="K3640">
        <v>425</v>
      </c>
      <c r="L3640">
        <v>82.409096320549807</v>
      </c>
      <c r="M3640">
        <v>421</v>
      </c>
      <c r="N3640">
        <v>0.99708035394105998</v>
      </c>
      <c r="O3640">
        <v>83.9697095269279</v>
      </c>
      <c r="P3640">
        <v>421</v>
      </c>
      <c r="Q3640">
        <v>0.99708035394105998</v>
      </c>
      <c r="R3640">
        <v>408</v>
      </c>
      <c r="S3640">
        <v>0.98331462839396899</v>
      </c>
      <c r="T3640">
        <v>35.350747344605097</v>
      </c>
      <c r="U3640">
        <v>0.760560991143028</v>
      </c>
      <c r="V3640">
        <v>290</v>
      </c>
      <c r="W3640">
        <v>0.17578788078084501</v>
      </c>
      <c r="X3640">
        <v>54</v>
      </c>
      <c r="Y3640">
        <v>419</v>
      </c>
      <c r="Z3640">
        <v>0.99449360690914101</v>
      </c>
      <c r="AA3640">
        <v>59.719430789499398</v>
      </c>
      <c r="AB3640">
        <v>386</v>
      </c>
      <c r="AC3640">
        <v>0.94604623322997405</v>
      </c>
      <c r="AD3640">
        <v>32</v>
      </c>
      <c r="AE3640">
        <v>4.7615380281375998E-2</v>
      </c>
      <c r="AF3640">
        <v>7</v>
      </c>
      <c r="AG3640">
        <v>6.3383864886491503E-3</v>
      </c>
      <c r="AH3640">
        <v>1.5728795904707198E-2</v>
      </c>
      <c r="AI3640">
        <v>35</v>
      </c>
      <c r="AJ3640">
        <v>78.799391178749005</v>
      </c>
      <c r="AK3640">
        <v>421</v>
      </c>
      <c r="AL3640">
        <v>0.99708035394105998</v>
      </c>
      <c r="AM3640">
        <v>1.44717173421315E-2</v>
      </c>
      <c r="AN3640">
        <v>4</v>
      </c>
      <c r="AO3640">
        <v>0</v>
      </c>
      <c r="AP3640">
        <v>0</v>
      </c>
      <c r="AQ3640">
        <v>422</v>
      </c>
      <c r="AR3640">
        <v>0.99876822951284405</v>
      </c>
      <c r="AS3640">
        <v>3.1174481430748201E-2</v>
      </c>
      <c r="AT3640">
        <v>7</v>
      </c>
      <c r="AU3640">
        <v>8.0485258980479008E-3</v>
      </c>
      <c r="AV3640">
        <v>2</v>
      </c>
      <c r="AW3640">
        <v>422</v>
      </c>
      <c r="AX3640">
        <v>0.99876822951284405</v>
      </c>
      <c r="AY3640">
        <v>82.095322651020695</v>
      </c>
      <c r="AZ3640">
        <v>421</v>
      </c>
      <c r="BA3640">
        <v>0.99708035394105998</v>
      </c>
      <c r="BB3640">
        <v>405</v>
      </c>
      <c r="BC3640">
        <v>0.91650915703989499</v>
      </c>
      <c r="BD3640">
        <v>17</v>
      </c>
      <c r="BE3640">
        <v>8.2259072472949002E-2</v>
      </c>
      <c r="BF3640">
        <v>76.052983959773897</v>
      </c>
      <c r="BG3640">
        <v>78.6242999711842</v>
      </c>
      <c r="BH3640">
        <v>75.899844429294305</v>
      </c>
      <c r="BI3640">
        <v>71.556760677993594</v>
      </c>
    </row>
    <row r="3641" spans="1:61" x14ac:dyDescent="0.25">
      <c r="A3641" s="10" t="str">
        <f>VLOOKUP(D3641,'Index-Relations'!E:F,2,FALSE)</f>
        <v>BM</v>
      </c>
      <c r="B3641" t="s">
        <v>3450</v>
      </c>
      <c r="C3641" s="53" t="s">
        <v>2769</v>
      </c>
      <c r="D3641" s="59" t="s">
        <v>2884</v>
      </c>
      <c r="E3641" s="59" t="s">
        <v>7057</v>
      </c>
      <c r="F3641" t="s">
        <v>1495</v>
      </c>
      <c r="G3641" t="s">
        <v>197</v>
      </c>
      <c r="H3641" t="s">
        <v>1496</v>
      </c>
      <c r="I3641" s="52">
        <v>45352</v>
      </c>
      <c r="J3641" t="s">
        <v>2457</v>
      </c>
      <c r="K3641">
        <v>427</v>
      </c>
      <c r="L3641">
        <v>83.036952959228998</v>
      </c>
      <c r="M3641">
        <v>421</v>
      </c>
      <c r="N3641">
        <v>0.99646082399076397</v>
      </c>
      <c r="O3641">
        <v>83.997547670023806</v>
      </c>
      <c r="P3641">
        <v>421</v>
      </c>
      <c r="Q3641">
        <v>0.99646082399076397</v>
      </c>
      <c r="R3641">
        <v>409</v>
      </c>
      <c r="S3641">
        <v>0.98343395405828604</v>
      </c>
      <c r="T3641">
        <v>35.376870693778798</v>
      </c>
      <c r="U3641">
        <v>0.74089125922632504</v>
      </c>
      <c r="V3641">
        <v>285</v>
      </c>
      <c r="W3641">
        <v>0.16080285940884301</v>
      </c>
      <c r="X3641">
        <v>51</v>
      </c>
      <c r="Y3641">
        <v>420</v>
      </c>
      <c r="Z3641">
        <v>0.99398031484174398</v>
      </c>
      <c r="AA3641">
        <v>60.761138063439198</v>
      </c>
      <c r="AB3641">
        <v>387</v>
      </c>
      <c r="AC3641">
        <v>0.94589486074754003</v>
      </c>
      <c r="AD3641">
        <v>32</v>
      </c>
      <c r="AE3641">
        <v>4.7282711643058903E-2</v>
      </c>
      <c r="AF3641">
        <v>8</v>
      </c>
      <c r="AG3641">
        <v>6.8224276094007302E-3</v>
      </c>
      <c r="AH3641">
        <v>2.2691634068223998E-3</v>
      </c>
      <c r="AI3641">
        <v>24</v>
      </c>
      <c r="AJ3641">
        <v>79.665899419602695</v>
      </c>
      <c r="AK3641">
        <v>421</v>
      </c>
      <c r="AL3641">
        <v>0.99646082399076397</v>
      </c>
      <c r="AM3641">
        <v>1.3842787020442299E-2</v>
      </c>
      <c r="AN3641">
        <v>5</v>
      </c>
      <c r="AO3641">
        <v>0</v>
      </c>
      <c r="AP3641">
        <v>0</v>
      </c>
      <c r="AQ3641">
        <v>423</v>
      </c>
      <c r="AR3641">
        <v>0.99839619168112803</v>
      </c>
      <c r="AS3641">
        <v>2.8711709625292799E-2</v>
      </c>
      <c r="AT3641">
        <v>7</v>
      </c>
      <c r="AU3641">
        <v>8.0933564591026304E-3</v>
      </c>
      <c r="AV3641">
        <v>2</v>
      </c>
      <c r="AW3641">
        <v>423</v>
      </c>
      <c r="AX3641">
        <v>0.99839619168112703</v>
      </c>
      <c r="AY3641">
        <v>82.813804890457803</v>
      </c>
      <c r="AZ3641">
        <v>421</v>
      </c>
      <c r="BA3641">
        <v>0.99646082399076397</v>
      </c>
      <c r="BB3641">
        <v>406</v>
      </c>
      <c r="BC3641">
        <v>0.91831884477807102</v>
      </c>
      <c r="BD3641">
        <v>17</v>
      </c>
      <c r="BE3641">
        <v>8.0077346903056595E-2</v>
      </c>
      <c r="BF3641">
        <v>76.892802398220994</v>
      </c>
      <c r="BG3641">
        <v>78.687042510499296</v>
      </c>
      <c r="BH3641">
        <v>76.818309763454593</v>
      </c>
      <c r="BI3641">
        <v>72.585847089071507</v>
      </c>
    </row>
    <row r="3642" spans="1:61" x14ac:dyDescent="0.25">
      <c r="A3642" s="10" t="str">
        <f>VLOOKUP(D3642,'Index-Relations'!E:F,2,FALSE)</f>
        <v>BM</v>
      </c>
      <c r="B3642" t="s">
        <v>3450</v>
      </c>
      <c r="C3642" s="53" t="s">
        <v>2770</v>
      </c>
      <c r="D3642" s="59" t="s">
        <v>2884</v>
      </c>
      <c r="E3642" s="59" t="s">
        <v>7058</v>
      </c>
      <c r="F3642" t="s">
        <v>1495</v>
      </c>
      <c r="G3642" t="s">
        <v>197</v>
      </c>
      <c r="H3642" t="s">
        <v>1496</v>
      </c>
      <c r="I3642" s="52">
        <v>45323</v>
      </c>
      <c r="J3642" t="s">
        <v>2457</v>
      </c>
      <c r="K3642">
        <v>427</v>
      </c>
      <c r="L3642">
        <v>83.1588568369733</v>
      </c>
      <c r="M3642">
        <v>421</v>
      </c>
      <c r="N3642">
        <v>0.997101919694242</v>
      </c>
      <c r="O3642">
        <v>84.109431120663999</v>
      </c>
      <c r="P3642">
        <v>421</v>
      </c>
      <c r="Q3642">
        <v>0.997101919694242</v>
      </c>
      <c r="R3642">
        <v>409</v>
      </c>
      <c r="S3642">
        <v>0.98430047842892698</v>
      </c>
      <c r="T3642">
        <v>35.6718277088669</v>
      </c>
      <c r="U3642">
        <v>0.73263019079731295</v>
      </c>
      <c r="V3642">
        <v>286</v>
      </c>
      <c r="W3642">
        <v>0.15215403586392501</v>
      </c>
      <c r="X3642">
        <v>51</v>
      </c>
      <c r="Y3642">
        <v>420</v>
      </c>
      <c r="Z3642">
        <v>0.99464095079137405</v>
      </c>
      <c r="AA3642">
        <v>62.061708963898603</v>
      </c>
      <c r="AB3642">
        <v>388</v>
      </c>
      <c r="AC3642">
        <v>0.94917314500097405</v>
      </c>
      <c r="AD3642">
        <v>31</v>
      </c>
      <c r="AE3642">
        <v>4.4717135871036602E-2</v>
      </c>
      <c r="AF3642">
        <v>8</v>
      </c>
      <c r="AG3642">
        <v>6.1097191279885403E-3</v>
      </c>
      <c r="AH3642">
        <v>2.4078860505651199E-3</v>
      </c>
      <c r="AI3642">
        <v>22</v>
      </c>
      <c r="AJ3642">
        <v>79.622620646981105</v>
      </c>
      <c r="AK3642">
        <v>421</v>
      </c>
      <c r="AL3642">
        <v>0.997101919694242</v>
      </c>
      <c r="AM3642">
        <v>1.4719198449492901E-2</v>
      </c>
      <c r="AN3642">
        <v>5</v>
      </c>
      <c r="AO3642">
        <v>0</v>
      </c>
      <c r="AP3642">
        <v>0</v>
      </c>
      <c r="AQ3642">
        <v>421</v>
      </c>
      <c r="AR3642">
        <v>0.997154003083768</v>
      </c>
      <c r="AS3642">
        <v>2.6706734624665902E-2</v>
      </c>
      <c r="AT3642">
        <v>7</v>
      </c>
      <c r="AU3642">
        <v>8.4795388184215406E-3</v>
      </c>
      <c r="AV3642">
        <v>2</v>
      </c>
      <c r="AW3642">
        <v>421</v>
      </c>
      <c r="AX3642">
        <v>0.997154003083768</v>
      </c>
      <c r="AY3642">
        <v>82.980803846720903</v>
      </c>
      <c r="AZ3642">
        <v>421</v>
      </c>
      <c r="BA3642">
        <v>0.997101919694242</v>
      </c>
      <c r="BB3642">
        <v>404</v>
      </c>
      <c r="BC3642">
        <v>0.91287965126581805</v>
      </c>
      <c r="BD3642">
        <v>17</v>
      </c>
      <c r="BE3642">
        <v>8.4274351817949497E-2</v>
      </c>
      <c r="BF3642">
        <v>76.986578098043196</v>
      </c>
      <c r="BG3642">
        <v>78.874697946825705</v>
      </c>
      <c r="BH3642">
        <v>76.878857018989905</v>
      </c>
      <c r="BI3642">
        <v>72.616377220009895</v>
      </c>
    </row>
    <row r="3643" spans="1:61" x14ac:dyDescent="0.25">
      <c r="A3643" s="10" t="str">
        <f>VLOOKUP(D3643,'Index-Relations'!E:F,2,FALSE)</f>
        <v>ESG</v>
      </c>
      <c r="B3643" t="s">
        <v>3450</v>
      </c>
      <c r="C3643" s="53" t="s">
        <v>2760</v>
      </c>
      <c r="D3643" s="59" t="s">
        <v>2885</v>
      </c>
      <c r="E3643" s="59" t="s">
        <v>7059</v>
      </c>
      <c r="F3643" t="s">
        <v>1498</v>
      </c>
      <c r="G3643" t="s">
        <v>1497</v>
      </c>
      <c r="H3643" t="s">
        <v>1499</v>
      </c>
      <c r="I3643" s="52">
        <v>45659</v>
      </c>
      <c r="J3643" t="s">
        <v>2457</v>
      </c>
      <c r="K3643">
        <v>362</v>
      </c>
      <c r="L3643" s="73">
        <v>74.834800852423996</v>
      </c>
      <c r="M3643">
        <v>359</v>
      </c>
      <c r="N3643">
        <v>0.99731845955735299</v>
      </c>
      <c r="O3643" s="73">
        <v>78.446947030441905</v>
      </c>
      <c r="P3643">
        <v>359</v>
      </c>
      <c r="Q3643">
        <v>0.99731845955735299</v>
      </c>
      <c r="R3643">
        <v>348</v>
      </c>
      <c r="S3643">
        <v>0.98057188075379198</v>
      </c>
      <c r="T3643">
        <v>33.401363979378701</v>
      </c>
      <c r="U3643">
        <v>0.72376887040890403</v>
      </c>
      <c r="V3643">
        <v>251</v>
      </c>
      <c r="W3643">
        <v>0.16709809608481199</v>
      </c>
      <c r="X3643">
        <v>52</v>
      </c>
      <c r="Y3643">
        <v>360</v>
      </c>
      <c r="Z3643">
        <v>0.99799698613388599</v>
      </c>
      <c r="AA3643">
        <v>46.434959526076597</v>
      </c>
      <c r="AB3643">
        <v>322</v>
      </c>
      <c r="AC3643">
        <v>0.89460335935943103</v>
      </c>
      <c r="AD3643">
        <v>38</v>
      </c>
      <c r="AE3643">
        <v>0.103393626774455</v>
      </c>
      <c r="AF3643">
        <v>2</v>
      </c>
      <c r="AG3643">
        <v>2.00301386611317E-3</v>
      </c>
      <c r="AH3643">
        <v>1.7375277823287402E-2</v>
      </c>
      <c r="AI3643">
        <v>32</v>
      </c>
      <c r="AJ3643" s="73">
        <v>71.588291861567001</v>
      </c>
      <c r="AK3643">
        <v>359</v>
      </c>
      <c r="AL3643">
        <v>0.99731845955735299</v>
      </c>
      <c r="AM3643">
        <v>2.2314857072670599E-2</v>
      </c>
      <c r="AN3643">
        <v>5</v>
      </c>
      <c r="AO3643">
        <v>0</v>
      </c>
      <c r="AP3643">
        <v>0</v>
      </c>
      <c r="AQ3643">
        <v>361</v>
      </c>
      <c r="AR3643">
        <v>0.999321473423466</v>
      </c>
      <c r="AS3643">
        <v>3.8933799781532802E-2</v>
      </c>
      <c r="AT3643">
        <v>6</v>
      </c>
      <c r="AU3643">
        <v>2.0836040980820099E-2</v>
      </c>
      <c r="AV3643">
        <v>2</v>
      </c>
      <c r="AW3643">
        <v>361</v>
      </c>
      <c r="AX3643">
        <v>0.999321473423467</v>
      </c>
      <c r="AY3643" s="73">
        <v>72.758221447021</v>
      </c>
      <c r="AZ3643">
        <v>359</v>
      </c>
      <c r="BA3643">
        <v>0.99731845955735299</v>
      </c>
      <c r="BB3643">
        <v>348</v>
      </c>
      <c r="BC3643">
        <v>0.90136988314007904</v>
      </c>
      <c r="BD3643">
        <v>13</v>
      </c>
      <c r="BE3643">
        <v>9.7951590283386902E-2</v>
      </c>
      <c r="BF3643">
        <v>74.834800852423996</v>
      </c>
      <c r="BG3643">
        <v>78.446947030441905</v>
      </c>
      <c r="BH3643">
        <v>72.758221447021</v>
      </c>
      <c r="BI3643">
        <v>71.588291861567001</v>
      </c>
    </row>
    <row r="3644" spans="1:61" x14ac:dyDescent="0.25">
      <c r="A3644" s="10" t="str">
        <f>VLOOKUP(D3644,'Index-Relations'!E:F,2,FALSE)</f>
        <v>ESG</v>
      </c>
      <c r="B3644" t="s">
        <v>3450</v>
      </c>
      <c r="C3644" s="53" t="s">
        <v>2761</v>
      </c>
      <c r="D3644" s="59" t="s">
        <v>2885</v>
      </c>
      <c r="E3644" s="59" t="s">
        <v>7060</v>
      </c>
      <c r="F3644" t="s">
        <v>1498</v>
      </c>
      <c r="G3644" t="s">
        <v>1497</v>
      </c>
      <c r="H3644" t="s">
        <v>1499</v>
      </c>
      <c r="I3644" s="52">
        <v>45628</v>
      </c>
      <c r="J3644" t="s">
        <v>2457</v>
      </c>
      <c r="K3644">
        <v>362</v>
      </c>
      <c r="L3644" s="73">
        <v>74.480886316556905</v>
      </c>
      <c r="M3644">
        <v>359</v>
      </c>
      <c r="N3644">
        <v>0.99715871855807103</v>
      </c>
      <c r="O3644" s="73">
        <v>78.207367399934995</v>
      </c>
      <c r="P3644">
        <v>359</v>
      </c>
      <c r="Q3644">
        <v>0.99715871855807103</v>
      </c>
      <c r="R3644">
        <v>348</v>
      </c>
      <c r="S3644">
        <v>0.98057774902447303</v>
      </c>
      <c r="T3644">
        <v>33.483015697275697</v>
      </c>
      <c r="U3644">
        <v>0.73769482875692904</v>
      </c>
      <c r="V3644">
        <v>251</v>
      </c>
      <c r="W3644">
        <v>0.168094990475743</v>
      </c>
      <c r="X3644">
        <v>51</v>
      </c>
      <c r="Y3644">
        <v>360</v>
      </c>
      <c r="Z3644">
        <v>0.99787950507454903</v>
      </c>
      <c r="AA3644">
        <v>39.645144783753402</v>
      </c>
      <c r="AB3644">
        <v>324</v>
      </c>
      <c r="AC3644">
        <v>0.89587941207182298</v>
      </c>
      <c r="AD3644">
        <v>36</v>
      </c>
      <c r="AE3644">
        <v>0.102000093002727</v>
      </c>
      <c r="AF3644">
        <v>2</v>
      </c>
      <c r="AG3644">
        <v>2.1204949254492698E-3</v>
      </c>
      <c r="AH3644">
        <v>1.7242662165694499E-2</v>
      </c>
      <c r="AI3644">
        <v>32</v>
      </c>
      <c r="AJ3644" s="73">
        <v>71.244504940716993</v>
      </c>
      <c r="AK3644">
        <v>359</v>
      </c>
      <c r="AL3644">
        <v>0.99715871855807103</v>
      </c>
      <c r="AM3644">
        <v>2.3135247270167299E-2</v>
      </c>
      <c r="AN3644">
        <v>5</v>
      </c>
      <c r="AO3644">
        <v>0</v>
      </c>
      <c r="AP3644">
        <v>0</v>
      </c>
      <c r="AQ3644">
        <v>361</v>
      </c>
      <c r="AR3644">
        <v>0.999279213483521</v>
      </c>
      <c r="AS3644">
        <v>3.8728705049400999E-2</v>
      </c>
      <c r="AT3644">
        <v>6</v>
      </c>
      <c r="AU3644">
        <v>2.1230243519470199E-2</v>
      </c>
      <c r="AV3644">
        <v>2</v>
      </c>
      <c r="AW3644">
        <v>361</v>
      </c>
      <c r="AX3644">
        <v>0.99927921348352</v>
      </c>
      <c r="AY3644" s="73">
        <v>72.426867240156</v>
      </c>
      <c r="AZ3644">
        <v>359</v>
      </c>
      <c r="BA3644">
        <v>0.99715871855807103</v>
      </c>
      <c r="BB3644">
        <v>348</v>
      </c>
      <c r="BC3644">
        <v>0.90116785349385098</v>
      </c>
      <c r="BD3644">
        <v>13</v>
      </c>
      <c r="BE3644">
        <v>9.8111359989670396E-2</v>
      </c>
      <c r="BF3644">
        <v>74.480886316556905</v>
      </c>
      <c r="BG3644">
        <v>78.207367399934995</v>
      </c>
      <c r="BH3644">
        <v>72.426867240156</v>
      </c>
      <c r="BI3644">
        <v>71.244504940716993</v>
      </c>
    </row>
    <row r="3645" spans="1:61" x14ac:dyDescent="0.25">
      <c r="A3645" s="10" t="str">
        <f>VLOOKUP(D3645,'Index-Relations'!E:F,2,FALSE)</f>
        <v>ESG</v>
      </c>
      <c r="B3645" t="s">
        <v>3450</v>
      </c>
      <c r="C3645" s="53" t="s">
        <v>2762</v>
      </c>
      <c r="D3645" s="59" t="s">
        <v>2885</v>
      </c>
      <c r="E3645" s="59" t="s">
        <v>7061</v>
      </c>
      <c r="F3645" t="s">
        <v>1498</v>
      </c>
      <c r="G3645" t="s">
        <v>1497</v>
      </c>
      <c r="H3645" t="s">
        <v>1499</v>
      </c>
      <c r="I3645" s="52">
        <v>45597</v>
      </c>
      <c r="J3645" t="s">
        <v>2457</v>
      </c>
      <c r="K3645">
        <v>362</v>
      </c>
      <c r="L3645" s="73">
        <v>74.412473095675907</v>
      </c>
      <c r="M3645">
        <v>359</v>
      </c>
      <c r="N3645">
        <v>0.99715147367110202</v>
      </c>
      <c r="O3645" s="73">
        <v>78.208567338699893</v>
      </c>
      <c r="P3645">
        <v>359</v>
      </c>
      <c r="Q3645">
        <v>0.99715147367110202</v>
      </c>
      <c r="R3645">
        <v>348</v>
      </c>
      <c r="S3645">
        <v>0.98063203881232996</v>
      </c>
      <c r="T3645">
        <v>33.784221299999999</v>
      </c>
      <c r="U3645">
        <v>0.73853045952896601</v>
      </c>
      <c r="V3645">
        <v>251</v>
      </c>
      <c r="W3645">
        <v>0.16836708943883499</v>
      </c>
      <c r="X3645">
        <v>51</v>
      </c>
      <c r="Y3645">
        <v>360</v>
      </c>
      <c r="Z3645">
        <v>0.99789688402852195</v>
      </c>
      <c r="AA3645">
        <v>37.255264976552603</v>
      </c>
      <c r="AB3645">
        <v>324</v>
      </c>
      <c r="AC3645">
        <v>0.89311813395148298</v>
      </c>
      <c r="AD3645">
        <v>36</v>
      </c>
      <c r="AE3645">
        <v>0.104778750077039</v>
      </c>
      <c r="AF3645">
        <v>2</v>
      </c>
      <c r="AG3645">
        <v>2.10311597147733E-3</v>
      </c>
      <c r="AH3645">
        <v>1.9540840845990299E-2</v>
      </c>
      <c r="AI3645">
        <v>32</v>
      </c>
      <c r="AJ3645" s="73">
        <v>71.188892438240899</v>
      </c>
      <c r="AK3645">
        <v>359</v>
      </c>
      <c r="AL3645">
        <v>0.99715147367110202</v>
      </c>
      <c r="AM3645">
        <v>2.4527013188378102E-2</v>
      </c>
      <c r="AN3645">
        <v>5</v>
      </c>
      <c r="AO3645">
        <v>0</v>
      </c>
      <c r="AP3645">
        <v>0</v>
      </c>
      <c r="AQ3645">
        <v>361</v>
      </c>
      <c r="AR3645">
        <v>0.99925458964257996</v>
      </c>
      <c r="AS3645">
        <v>3.7434722209601798E-2</v>
      </c>
      <c r="AT3645">
        <v>6</v>
      </c>
      <c r="AU3645">
        <v>1.90806880070408E-2</v>
      </c>
      <c r="AV3645">
        <v>2</v>
      </c>
      <c r="AW3645">
        <v>361</v>
      </c>
      <c r="AX3645">
        <v>0.99925458964257996</v>
      </c>
      <c r="AY3645" s="73">
        <v>72.316499063674996</v>
      </c>
      <c r="AZ3645">
        <v>359</v>
      </c>
      <c r="BA3645">
        <v>0.99715147367110202</v>
      </c>
      <c r="BB3645">
        <v>346</v>
      </c>
      <c r="BC3645">
        <v>0.89387261052035905</v>
      </c>
      <c r="BD3645">
        <v>15</v>
      </c>
      <c r="BE3645">
        <v>0.10538197912222</v>
      </c>
      <c r="BF3645">
        <v>74.412473095675907</v>
      </c>
      <c r="BG3645">
        <v>78.208567338699893</v>
      </c>
      <c r="BH3645">
        <v>72.316499063674996</v>
      </c>
      <c r="BI3645">
        <v>71.188892438240899</v>
      </c>
    </row>
    <row r="3646" spans="1:61" x14ac:dyDescent="0.25">
      <c r="A3646" s="10" t="str">
        <f>VLOOKUP(D3646,'Index-Relations'!E:F,2,FALSE)</f>
        <v>ESG</v>
      </c>
      <c r="B3646" t="s">
        <v>3450</v>
      </c>
      <c r="C3646" s="53" t="s">
        <v>2763</v>
      </c>
      <c r="D3646" s="59" t="s">
        <v>2885</v>
      </c>
      <c r="E3646" s="59" t="s">
        <v>7062</v>
      </c>
      <c r="F3646" t="s">
        <v>1498</v>
      </c>
      <c r="G3646" t="s">
        <v>1497</v>
      </c>
      <c r="H3646" t="s">
        <v>1499</v>
      </c>
      <c r="I3646" s="52">
        <v>45566</v>
      </c>
      <c r="J3646" t="s">
        <v>2457</v>
      </c>
      <c r="K3646">
        <v>362</v>
      </c>
      <c r="L3646" s="73">
        <v>74.441308624235006</v>
      </c>
      <c r="M3646">
        <v>359</v>
      </c>
      <c r="N3646">
        <v>0.99735393431998198</v>
      </c>
      <c r="O3646" s="73">
        <v>78.236277745459006</v>
      </c>
      <c r="P3646">
        <v>359</v>
      </c>
      <c r="Q3646">
        <v>0.99735393431998198</v>
      </c>
      <c r="R3646">
        <v>348</v>
      </c>
      <c r="S3646">
        <v>0.98140118975604795</v>
      </c>
      <c r="T3646">
        <v>33.960440871340303</v>
      </c>
      <c r="U3646">
        <v>0.73947125627736199</v>
      </c>
      <c r="V3646">
        <v>251</v>
      </c>
      <c r="W3646">
        <v>0.16887131632721</v>
      </c>
      <c r="X3646">
        <v>51</v>
      </c>
      <c r="Y3646">
        <v>360</v>
      </c>
      <c r="Z3646">
        <v>0.99806287843698704</v>
      </c>
      <c r="AA3646">
        <v>36.142267909174898</v>
      </c>
      <c r="AB3646">
        <v>325</v>
      </c>
      <c r="AC3646">
        <v>0.90144403833712805</v>
      </c>
      <c r="AD3646">
        <v>35</v>
      </c>
      <c r="AE3646">
        <v>9.6618840099858896E-2</v>
      </c>
      <c r="AF3646">
        <v>2</v>
      </c>
      <c r="AG3646">
        <v>1.9371215630125201E-3</v>
      </c>
      <c r="AH3646">
        <v>1.6822085698274598E-2</v>
      </c>
      <c r="AI3646">
        <v>32</v>
      </c>
      <c r="AJ3646" s="73">
        <v>71.238603654797998</v>
      </c>
      <c r="AK3646">
        <v>359</v>
      </c>
      <c r="AL3646">
        <v>0.99735393431998198</v>
      </c>
      <c r="AM3646">
        <v>2.58538950361611E-2</v>
      </c>
      <c r="AN3646">
        <v>5</v>
      </c>
      <c r="AO3646">
        <v>0</v>
      </c>
      <c r="AP3646">
        <v>0</v>
      </c>
      <c r="AQ3646">
        <v>361</v>
      </c>
      <c r="AR3646">
        <v>0.99929105588299405</v>
      </c>
      <c r="AS3646">
        <v>3.5425429486347297E-2</v>
      </c>
      <c r="AT3646">
        <v>6</v>
      </c>
      <c r="AU3646">
        <v>1.8495415700529101E-2</v>
      </c>
      <c r="AV3646">
        <v>2</v>
      </c>
      <c r="AW3646">
        <v>361</v>
      </c>
      <c r="AX3646">
        <v>0.99929105588299405</v>
      </c>
      <c r="AY3646" s="73">
        <v>72.326953255674994</v>
      </c>
      <c r="AZ3646">
        <v>359</v>
      </c>
      <c r="BA3646">
        <v>0.99735393431998198</v>
      </c>
      <c r="BB3646">
        <v>346</v>
      </c>
      <c r="BC3646">
        <v>0.89402745272638895</v>
      </c>
      <c r="BD3646">
        <v>15</v>
      </c>
      <c r="BE3646">
        <v>0.105263603156604</v>
      </c>
      <c r="BF3646">
        <v>74.441308624235006</v>
      </c>
      <c r="BG3646">
        <v>78.236277745459006</v>
      </c>
      <c r="BH3646">
        <v>72.326953255674994</v>
      </c>
      <c r="BI3646">
        <v>71.238603654797998</v>
      </c>
    </row>
    <row r="3647" spans="1:61" x14ac:dyDescent="0.25">
      <c r="A3647" s="10" t="str">
        <f>VLOOKUP(D3647,'Index-Relations'!E:F,2,FALSE)</f>
        <v>ESG</v>
      </c>
      <c r="B3647" t="s">
        <v>3450</v>
      </c>
      <c r="C3647" s="53" t="s">
        <v>2764</v>
      </c>
      <c r="D3647" s="59" t="s">
        <v>2885</v>
      </c>
      <c r="E3647" s="59" t="s">
        <v>7063</v>
      </c>
      <c r="F3647" t="s">
        <v>1498</v>
      </c>
      <c r="G3647" t="s">
        <v>1497</v>
      </c>
      <c r="H3647" t="s">
        <v>1499</v>
      </c>
      <c r="I3647" s="52">
        <v>45537</v>
      </c>
      <c r="J3647" t="s">
        <v>2457</v>
      </c>
      <c r="K3647">
        <v>412</v>
      </c>
      <c r="L3647" s="73">
        <v>74.483137259298999</v>
      </c>
      <c r="M3647">
        <v>407</v>
      </c>
      <c r="N3647">
        <v>0.99739631210602098</v>
      </c>
      <c r="O3647" s="73">
        <v>78.168787847491998</v>
      </c>
      <c r="P3647">
        <v>407</v>
      </c>
      <c r="Q3647">
        <v>0.99739631210602098</v>
      </c>
      <c r="R3647">
        <v>395</v>
      </c>
      <c r="S3647">
        <v>0.98264097641992598</v>
      </c>
      <c r="T3647">
        <v>33.854760940636503</v>
      </c>
      <c r="U3647">
        <v>0.74349001867364295</v>
      </c>
      <c r="V3647">
        <v>284</v>
      </c>
      <c r="W3647">
        <v>0.168922107727176</v>
      </c>
      <c r="X3647">
        <v>55</v>
      </c>
      <c r="Y3647">
        <v>408</v>
      </c>
      <c r="Z3647">
        <v>0.99804116694596201</v>
      </c>
      <c r="AA3647">
        <v>36.889342741972101</v>
      </c>
      <c r="AB3647">
        <v>380</v>
      </c>
      <c r="AC3647">
        <v>0.90933559440922296</v>
      </c>
      <c r="AD3647">
        <v>34</v>
      </c>
      <c r="AE3647">
        <v>9.79568767434425E-2</v>
      </c>
      <c r="AF3647">
        <v>-2</v>
      </c>
      <c r="AG3647">
        <v>0</v>
      </c>
      <c r="AH3647">
        <v>1.6185757937071998E-2</v>
      </c>
      <c r="AI3647">
        <v>33</v>
      </c>
      <c r="AJ3647" s="73">
        <v>70.918881720637998</v>
      </c>
      <c r="AK3647">
        <v>407</v>
      </c>
      <c r="AL3647">
        <v>0.99739631210602098</v>
      </c>
      <c r="AM3647">
        <v>2.35441871463925E-2</v>
      </c>
      <c r="AN3647">
        <v>5</v>
      </c>
      <c r="AO3647">
        <v>0</v>
      </c>
      <c r="AP3647">
        <v>0</v>
      </c>
      <c r="AQ3647">
        <v>409</v>
      </c>
      <c r="AR3647">
        <v>0.99924532893010998</v>
      </c>
      <c r="AS3647">
        <v>3.4751927662274099E-2</v>
      </c>
      <c r="AT3647">
        <v>6</v>
      </c>
      <c r="AU3647">
        <v>1.82970931335616E-2</v>
      </c>
      <c r="AV3647">
        <v>2</v>
      </c>
      <c r="AW3647">
        <v>409</v>
      </c>
      <c r="AX3647">
        <v>0.99924532893010998</v>
      </c>
      <c r="AY3647" s="73">
        <v>73.163010999431904</v>
      </c>
      <c r="AZ3647">
        <v>407</v>
      </c>
      <c r="BA3647">
        <v>0.99739631210602098</v>
      </c>
      <c r="BB3647">
        <v>394</v>
      </c>
      <c r="BC3647">
        <v>0.89688002795700295</v>
      </c>
      <c r="BD3647">
        <v>15</v>
      </c>
      <c r="BE3647">
        <v>0.102365300973106</v>
      </c>
      <c r="BF3647">
        <v>74.483137259298999</v>
      </c>
      <c r="BG3647">
        <v>78.168787847491998</v>
      </c>
      <c r="BH3647">
        <v>73.163010999431904</v>
      </c>
      <c r="BI3647">
        <v>70.918881720637998</v>
      </c>
    </row>
    <row r="3648" spans="1:61" x14ac:dyDescent="0.25">
      <c r="A3648" s="10" t="str">
        <f>VLOOKUP(D3648,'Index-Relations'!E:F,2,FALSE)</f>
        <v>ESG</v>
      </c>
      <c r="B3648" t="s">
        <v>3450</v>
      </c>
      <c r="C3648" s="53" t="s">
        <v>3350</v>
      </c>
      <c r="D3648" s="59" t="s">
        <v>2885</v>
      </c>
      <c r="E3648" s="59" t="s">
        <v>7064</v>
      </c>
      <c r="F3648" t="s">
        <v>1498</v>
      </c>
      <c r="G3648" t="s">
        <v>1497</v>
      </c>
      <c r="H3648" t="s">
        <v>1499</v>
      </c>
      <c r="I3648" s="52">
        <v>45505</v>
      </c>
      <c r="J3648" t="s">
        <v>2457</v>
      </c>
      <c r="K3648">
        <v>412</v>
      </c>
      <c r="L3648" s="73">
        <v>74.308738484456001</v>
      </c>
      <c r="M3648">
        <v>407</v>
      </c>
      <c r="N3648">
        <v>0.997233059702053</v>
      </c>
      <c r="O3648" s="73">
        <v>78.023396902988907</v>
      </c>
      <c r="P3648">
        <v>407</v>
      </c>
      <c r="Q3648">
        <v>0.997233059702053</v>
      </c>
      <c r="R3648">
        <v>395</v>
      </c>
      <c r="S3648">
        <v>0.98255269642291299</v>
      </c>
      <c r="T3648">
        <v>33.891686584940501</v>
      </c>
      <c r="U3648">
        <v>0.74892435827285497</v>
      </c>
      <c r="V3648">
        <v>285</v>
      </c>
      <c r="W3648">
        <v>0.17340272642851301</v>
      </c>
      <c r="X3648">
        <v>54</v>
      </c>
      <c r="Y3648">
        <v>408</v>
      </c>
      <c r="Z3648">
        <v>0.99795886205377204</v>
      </c>
      <c r="AA3648">
        <v>39.006631244433898</v>
      </c>
      <c r="AB3648">
        <v>376</v>
      </c>
      <c r="AC3648">
        <v>0.93995834538295397</v>
      </c>
      <c r="AD3648">
        <v>32</v>
      </c>
      <c r="AE3648">
        <v>5.8000516670817098E-2</v>
      </c>
      <c r="AF3648">
        <v>4</v>
      </c>
      <c r="AG3648">
        <v>2.0411379462279798E-3</v>
      </c>
      <c r="AH3648">
        <v>1.6521840750657601E-2</v>
      </c>
      <c r="AI3648">
        <v>33</v>
      </c>
      <c r="AJ3648" s="73">
        <v>70.730808779673893</v>
      </c>
      <c r="AK3648">
        <v>407</v>
      </c>
      <c r="AL3648">
        <v>0.997233059702053</v>
      </c>
      <c r="AM3648">
        <v>2.4158087219542899E-2</v>
      </c>
      <c r="AN3648">
        <v>5</v>
      </c>
      <c r="AO3648">
        <v>0</v>
      </c>
      <c r="AP3648">
        <v>0</v>
      </c>
      <c r="AQ3648">
        <v>408</v>
      </c>
      <c r="AR3648">
        <v>0.99917513609404196</v>
      </c>
      <c r="AS3648">
        <v>3.4805944492917601E-2</v>
      </c>
      <c r="AT3648">
        <v>7</v>
      </c>
      <c r="AU3648">
        <v>1.8027624881178501E-2</v>
      </c>
      <c r="AV3648">
        <v>2</v>
      </c>
      <c r="AW3648">
        <v>408</v>
      </c>
      <c r="AX3648">
        <v>0.99917513609404196</v>
      </c>
      <c r="AY3648" s="73">
        <v>73.035076448406897</v>
      </c>
      <c r="AZ3648">
        <v>407</v>
      </c>
      <c r="BA3648">
        <v>0.997233059702053</v>
      </c>
      <c r="BB3648">
        <v>394</v>
      </c>
      <c r="BC3648">
        <v>0.91004065176783999</v>
      </c>
      <c r="BD3648">
        <v>14</v>
      </c>
      <c r="BE3648">
        <v>8.9134484326201593E-2</v>
      </c>
      <c r="BF3648">
        <v>74.308738484456001</v>
      </c>
      <c r="BG3648">
        <v>78.023396902988907</v>
      </c>
      <c r="BH3648">
        <v>73.035076448406897</v>
      </c>
      <c r="BI3648">
        <v>70.730808779673893</v>
      </c>
    </row>
    <row r="3649" spans="1:61" x14ac:dyDescent="0.25">
      <c r="A3649" s="10" t="str">
        <f>VLOOKUP(D3649,'Index-Relations'!E:F,2,FALSE)</f>
        <v>ESG</v>
      </c>
      <c r="B3649" t="s">
        <v>3450</v>
      </c>
      <c r="C3649" s="53" t="s">
        <v>2765</v>
      </c>
      <c r="D3649" s="59" t="s">
        <v>2885</v>
      </c>
      <c r="E3649" s="59" t="s">
        <v>7065</v>
      </c>
      <c r="F3649" t="s">
        <v>1498</v>
      </c>
      <c r="G3649" t="s">
        <v>1497</v>
      </c>
      <c r="H3649" t="s">
        <v>1499</v>
      </c>
      <c r="I3649" s="52">
        <v>45474</v>
      </c>
      <c r="J3649" t="s">
        <v>2457</v>
      </c>
      <c r="K3649">
        <v>413</v>
      </c>
      <c r="L3649" s="73">
        <v>75.236725065314999</v>
      </c>
      <c r="M3649">
        <v>408</v>
      </c>
      <c r="N3649">
        <v>0.99729815742161798</v>
      </c>
      <c r="O3649" s="73">
        <v>78.059105190406996</v>
      </c>
      <c r="P3649">
        <v>408</v>
      </c>
      <c r="Q3649">
        <v>0.99729815742161798</v>
      </c>
      <c r="R3649">
        <v>396</v>
      </c>
      <c r="S3649">
        <v>0.98272088459028695</v>
      </c>
      <c r="T3649">
        <v>33.800169448282404</v>
      </c>
      <c r="U3649">
        <v>0.75570549256835196</v>
      </c>
      <c r="V3649">
        <v>284</v>
      </c>
      <c r="W3649">
        <v>0.17491524973126699</v>
      </c>
      <c r="X3649">
        <v>53</v>
      </c>
      <c r="Y3649">
        <v>407</v>
      </c>
      <c r="Z3649">
        <v>0.99568299618782297</v>
      </c>
      <c r="AA3649">
        <v>40.077478485878601</v>
      </c>
      <c r="AB3649">
        <v>374</v>
      </c>
      <c r="AC3649">
        <v>0.93319736947593201</v>
      </c>
      <c r="AD3649">
        <v>32</v>
      </c>
      <c r="AE3649">
        <v>6.1937447316300298E-2</v>
      </c>
      <c r="AF3649">
        <v>7</v>
      </c>
      <c r="AG3649">
        <v>4.8651832077668501E-3</v>
      </c>
      <c r="AH3649">
        <v>1.5918795456994799E-2</v>
      </c>
      <c r="AI3649">
        <v>33</v>
      </c>
      <c r="AJ3649" s="73">
        <v>71.494421001535002</v>
      </c>
      <c r="AK3649">
        <v>408</v>
      </c>
      <c r="AL3649">
        <v>0.99729815742161798</v>
      </c>
      <c r="AM3649">
        <v>2.49198346237515E-2</v>
      </c>
      <c r="AN3649">
        <v>5</v>
      </c>
      <c r="AO3649">
        <v>0</v>
      </c>
      <c r="AP3649">
        <v>0</v>
      </c>
      <c r="AQ3649">
        <v>409</v>
      </c>
      <c r="AR3649">
        <v>0.99906164549765197</v>
      </c>
      <c r="AS3649">
        <v>3.4127914342108101E-2</v>
      </c>
      <c r="AT3649">
        <v>7</v>
      </c>
      <c r="AU3649">
        <v>1.6320126540181501E-2</v>
      </c>
      <c r="AV3649">
        <v>2</v>
      </c>
      <c r="AW3649">
        <v>409</v>
      </c>
      <c r="AX3649">
        <v>0.99906164549765297</v>
      </c>
      <c r="AY3649" s="73">
        <v>74.503787099311893</v>
      </c>
      <c r="AZ3649">
        <v>408</v>
      </c>
      <c r="BA3649">
        <v>0.99729815742161798</v>
      </c>
      <c r="BB3649">
        <v>395</v>
      </c>
      <c r="BC3649">
        <v>0.90986593871989896</v>
      </c>
      <c r="BD3649">
        <v>14</v>
      </c>
      <c r="BE3649">
        <v>8.9195706777753597E-2</v>
      </c>
      <c r="BF3649">
        <v>75.236725065314999</v>
      </c>
      <c r="BG3649">
        <v>78.059105190406996</v>
      </c>
      <c r="BH3649">
        <v>74.503787099311893</v>
      </c>
      <c r="BI3649">
        <v>71.494421001535002</v>
      </c>
    </row>
    <row r="3650" spans="1:61" x14ac:dyDescent="0.25">
      <c r="A3650" s="10" t="str">
        <f>VLOOKUP(D3650,'Index-Relations'!E:F,2,FALSE)</f>
        <v>ESG</v>
      </c>
      <c r="B3650" t="s">
        <v>3450</v>
      </c>
      <c r="C3650" s="53" t="s">
        <v>2766</v>
      </c>
      <c r="D3650" s="59" t="s">
        <v>2885</v>
      </c>
      <c r="E3650" s="59" t="s">
        <v>7066</v>
      </c>
      <c r="F3650" t="s">
        <v>1498</v>
      </c>
      <c r="G3650" t="s">
        <v>1497</v>
      </c>
      <c r="H3650" t="s">
        <v>1499</v>
      </c>
      <c r="I3650" s="52">
        <v>45446</v>
      </c>
      <c r="J3650" t="s">
        <v>2457</v>
      </c>
      <c r="K3650">
        <v>401</v>
      </c>
      <c r="L3650" s="73">
        <v>76.704463124545995</v>
      </c>
      <c r="M3650">
        <v>398</v>
      </c>
      <c r="N3650">
        <v>0.99756657842234797</v>
      </c>
      <c r="O3650" s="73">
        <v>79.286850596111904</v>
      </c>
      <c r="P3650">
        <v>398</v>
      </c>
      <c r="Q3650">
        <v>0.99756657842234797</v>
      </c>
      <c r="R3650">
        <v>387</v>
      </c>
      <c r="S3650">
        <v>0.98138827133860795</v>
      </c>
      <c r="T3650">
        <v>34.101737733912202</v>
      </c>
      <c r="U3650">
        <v>0.76550248926520503</v>
      </c>
      <c r="V3650">
        <v>274</v>
      </c>
      <c r="W3650">
        <v>0.18414834424524601</v>
      </c>
      <c r="X3650">
        <v>52</v>
      </c>
      <c r="Y3650">
        <v>396</v>
      </c>
      <c r="Z3650">
        <v>0.99554982107043799</v>
      </c>
      <c r="AA3650">
        <v>46.663933293949597</v>
      </c>
      <c r="AB3650">
        <v>364</v>
      </c>
      <c r="AC3650">
        <v>0.95718502968688202</v>
      </c>
      <c r="AD3650">
        <v>31</v>
      </c>
      <c r="AE3650">
        <v>3.7967816693702701E-2</v>
      </c>
      <c r="AF3650">
        <v>6</v>
      </c>
      <c r="AG3650">
        <v>4.8471536194150799E-3</v>
      </c>
      <c r="AH3650">
        <v>1.5992733310486399E-2</v>
      </c>
      <c r="AI3650">
        <v>33</v>
      </c>
      <c r="AJ3650" s="73">
        <v>72.614243742860907</v>
      </c>
      <c r="AK3650">
        <v>398</v>
      </c>
      <c r="AL3650">
        <v>0.99756657842234797</v>
      </c>
      <c r="AM3650">
        <v>1.34618333716372E-2</v>
      </c>
      <c r="AN3650">
        <v>4</v>
      </c>
      <c r="AO3650">
        <v>0</v>
      </c>
      <c r="AP3650">
        <v>0</v>
      </c>
      <c r="AQ3650">
        <v>400</v>
      </c>
      <c r="AR3650">
        <v>0.99995498152914397</v>
      </c>
      <c r="AS3650">
        <v>3.6547000686491499E-2</v>
      </c>
      <c r="AT3650">
        <v>6</v>
      </c>
      <c r="AU3650">
        <v>1.6690356879186699E-2</v>
      </c>
      <c r="AV3650">
        <v>2</v>
      </c>
      <c r="AW3650">
        <v>400</v>
      </c>
      <c r="AX3650">
        <v>0.99995498152914397</v>
      </c>
      <c r="AY3650" s="73">
        <v>76.294093915019005</v>
      </c>
      <c r="AZ3650">
        <v>398</v>
      </c>
      <c r="BA3650">
        <v>0.99756657842234797</v>
      </c>
      <c r="BB3650">
        <v>386</v>
      </c>
      <c r="BC3650">
        <v>0.91036943227123501</v>
      </c>
      <c r="BD3650">
        <v>14</v>
      </c>
      <c r="BE3650">
        <v>8.9585549257909597E-2</v>
      </c>
      <c r="BF3650">
        <v>76.704463124545995</v>
      </c>
      <c r="BG3650">
        <v>79.286850596111904</v>
      </c>
      <c r="BH3650">
        <v>76.294093915019005</v>
      </c>
      <c r="BI3650">
        <v>72.614243742860907</v>
      </c>
    </row>
    <row r="3651" spans="1:61" x14ac:dyDescent="0.25">
      <c r="A3651" s="10" t="str">
        <f>VLOOKUP(D3651,'Index-Relations'!E:F,2,FALSE)</f>
        <v>ESG</v>
      </c>
      <c r="B3651" t="s">
        <v>3450</v>
      </c>
      <c r="C3651" s="53" t="s">
        <v>2767</v>
      </c>
      <c r="D3651" s="59" t="s">
        <v>2885</v>
      </c>
      <c r="E3651" s="59" t="s">
        <v>7067</v>
      </c>
      <c r="F3651" t="s">
        <v>1498</v>
      </c>
      <c r="G3651" t="s">
        <v>1497</v>
      </c>
      <c r="H3651" t="s">
        <v>1499</v>
      </c>
      <c r="I3651" s="52">
        <v>45413</v>
      </c>
      <c r="J3651" t="s">
        <v>2457</v>
      </c>
      <c r="K3651">
        <v>403</v>
      </c>
      <c r="L3651" s="73">
        <v>76.814691916641905</v>
      </c>
      <c r="M3651">
        <v>399</v>
      </c>
      <c r="N3651">
        <v>0.99759790540505799</v>
      </c>
      <c r="O3651" s="73">
        <v>79.351155491252996</v>
      </c>
      <c r="P3651">
        <v>399</v>
      </c>
      <c r="Q3651">
        <v>0.99759790540505799</v>
      </c>
      <c r="R3651">
        <v>388</v>
      </c>
      <c r="S3651">
        <v>0.98137688942769297</v>
      </c>
      <c r="T3651">
        <v>34.234211388420199</v>
      </c>
      <c r="U3651">
        <v>0.75818503672245097</v>
      </c>
      <c r="V3651">
        <v>274</v>
      </c>
      <c r="W3651">
        <v>0.18107251727451701</v>
      </c>
      <c r="X3651">
        <v>52</v>
      </c>
      <c r="Y3651">
        <v>397</v>
      </c>
      <c r="Z3651">
        <v>0.99545496032040903</v>
      </c>
      <c r="AA3651">
        <v>48.724458228688199</v>
      </c>
      <c r="AB3651">
        <v>365</v>
      </c>
      <c r="AC3651">
        <v>0.956727454965693</v>
      </c>
      <c r="AD3651">
        <v>31</v>
      </c>
      <c r="AE3651">
        <v>3.8279429464379303E-2</v>
      </c>
      <c r="AF3651">
        <v>7</v>
      </c>
      <c r="AG3651">
        <v>4.9931155699275004E-3</v>
      </c>
      <c r="AH3651">
        <v>1.5645969086094599E-2</v>
      </c>
      <c r="AI3651">
        <v>33</v>
      </c>
      <c r="AJ3651" s="73">
        <v>72.775880246349899</v>
      </c>
      <c r="AK3651">
        <v>399</v>
      </c>
      <c r="AL3651">
        <v>0.99759790540505799</v>
      </c>
      <c r="AM3651">
        <v>1.34964108237129E-2</v>
      </c>
      <c r="AN3651">
        <v>4</v>
      </c>
      <c r="AO3651">
        <v>0</v>
      </c>
      <c r="AP3651">
        <v>0</v>
      </c>
      <c r="AQ3651">
        <v>401</v>
      </c>
      <c r="AR3651">
        <v>0.99995984374824898</v>
      </c>
      <c r="AS3651">
        <v>3.5844340866533E-2</v>
      </c>
      <c r="AT3651">
        <v>6</v>
      </c>
      <c r="AU3651">
        <v>1.6447243217782698E-2</v>
      </c>
      <c r="AV3651">
        <v>2</v>
      </c>
      <c r="AW3651">
        <v>401</v>
      </c>
      <c r="AX3651">
        <v>0.99995984374824998</v>
      </c>
      <c r="AY3651" s="73">
        <v>76.369927226466999</v>
      </c>
      <c r="AZ3651">
        <v>399</v>
      </c>
      <c r="BA3651">
        <v>0.99759790540505799</v>
      </c>
      <c r="BB3651">
        <v>384</v>
      </c>
      <c r="BC3651">
        <v>0.90460514655817004</v>
      </c>
      <c r="BD3651">
        <v>17</v>
      </c>
      <c r="BE3651">
        <v>9.5354697190079496E-2</v>
      </c>
      <c r="BF3651">
        <v>76.814691916641905</v>
      </c>
      <c r="BG3651">
        <v>79.351155491252996</v>
      </c>
      <c r="BH3651">
        <v>76.369927226466999</v>
      </c>
      <c r="BI3651">
        <v>72.775880246349899</v>
      </c>
    </row>
    <row r="3652" spans="1:61" x14ac:dyDescent="0.25">
      <c r="A3652" s="10" t="str">
        <f>VLOOKUP(D3652,'Index-Relations'!E:F,2,FALSE)</f>
        <v>ESG</v>
      </c>
      <c r="B3652" t="s">
        <v>3450</v>
      </c>
      <c r="C3652" s="53" t="s">
        <v>2768</v>
      </c>
      <c r="D3652" s="59" t="s">
        <v>2885</v>
      </c>
      <c r="E3652" s="59" t="s">
        <v>7068</v>
      </c>
      <c r="F3652" t="s">
        <v>1498</v>
      </c>
      <c r="G3652" t="s">
        <v>1497</v>
      </c>
      <c r="H3652" t="s">
        <v>1499</v>
      </c>
      <c r="I3652" s="52">
        <v>45383</v>
      </c>
      <c r="J3652" t="s">
        <v>2457</v>
      </c>
      <c r="K3652">
        <v>402</v>
      </c>
      <c r="L3652">
        <v>83.473341187504104</v>
      </c>
      <c r="M3652">
        <v>400</v>
      </c>
      <c r="N3652">
        <v>0.99787100258725103</v>
      </c>
      <c r="O3652">
        <v>84.7964332337299</v>
      </c>
      <c r="P3652">
        <v>400</v>
      </c>
      <c r="Q3652">
        <v>0.99787100258725103</v>
      </c>
      <c r="R3652">
        <v>389</v>
      </c>
      <c r="S3652">
        <v>0.98242385496653595</v>
      </c>
      <c r="T3652">
        <v>34.004961058406799</v>
      </c>
      <c r="U3652">
        <v>0.75777814154336798</v>
      </c>
      <c r="V3652">
        <v>274</v>
      </c>
      <c r="W3652">
        <v>0.180201171482755</v>
      </c>
      <c r="X3652">
        <v>52</v>
      </c>
      <c r="Y3652">
        <v>398</v>
      </c>
      <c r="Z3652">
        <v>0.99579409566590305</v>
      </c>
      <c r="AA3652">
        <v>47.359431487995998</v>
      </c>
      <c r="AB3652">
        <v>365</v>
      </c>
      <c r="AC3652">
        <v>0.95723222307732003</v>
      </c>
      <c r="AD3652">
        <v>32</v>
      </c>
      <c r="AE3652">
        <v>3.8073530214973603E-2</v>
      </c>
      <c r="AF3652">
        <v>5</v>
      </c>
      <c r="AG3652">
        <v>4.6942467077056701E-3</v>
      </c>
      <c r="AH3652">
        <v>1.55194800593976E-2</v>
      </c>
      <c r="AI3652">
        <v>33</v>
      </c>
      <c r="AJ3652">
        <v>80.255072879771006</v>
      </c>
      <c r="AK3652">
        <v>400</v>
      </c>
      <c r="AL3652">
        <v>0.99787100258725103</v>
      </c>
      <c r="AM3652">
        <v>1.21212295670846E-2</v>
      </c>
      <c r="AN3652">
        <v>4</v>
      </c>
      <c r="AO3652">
        <v>0</v>
      </c>
      <c r="AP3652">
        <v>0</v>
      </c>
      <c r="AQ3652">
        <v>402</v>
      </c>
      <c r="AR3652">
        <v>0.999999999999999</v>
      </c>
      <c r="AS3652">
        <v>3.7219394941298799E-2</v>
      </c>
      <c r="AT3652">
        <v>6</v>
      </c>
      <c r="AU3652">
        <v>1.6359944113096402E-2</v>
      </c>
      <c r="AV3652">
        <v>2</v>
      </c>
      <c r="AW3652">
        <v>402</v>
      </c>
      <c r="AX3652">
        <v>0.999999999999999</v>
      </c>
      <c r="AY3652">
        <v>83.033954449428407</v>
      </c>
      <c r="AZ3652">
        <v>400</v>
      </c>
      <c r="BA3652">
        <v>0.99787100258725103</v>
      </c>
      <c r="BB3652">
        <v>385</v>
      </c>
      <c r="BC3652">
        <v>0.91009964623311301</v>
      </c>
      <c r="BD3652">
        <v>17</v>
      </c>
      <c r="BE3652">
        <v>8.9900353766886001E-2</v>
      </c>
      <c r="BF3652">
        <v>77.007668994374995</v>
      </c>
      <c r="BG3652">
        <v>79.411516004445005</v>
      </c>
      <c r="BH3652">
        <v>76.667305165558005</v>
      </c>
      <c r="BI3652">
        <v>72.908872430808003</v>
      </c>
    </row>
    <row r="3653" spans="1:61" x14ac:dyDescent="0.25">
      <c r="A3653" s="10" t="str">
        <f>VLOOKUP(D3653,'Index-Relations'!E:F,2,FALSE)</f>
        <v>ESG</v>
      </c>
      <c r="B3653" t="s">
        <v>3450</v>
      </c>
      <c r="C3653" s="53" t="s">
        <v>2769</v>
      </c>
      <c r="D3653" s="59" t="s">
        <v>2885</v>
      </c>
      <c r="E3653" s="59" t="s">
        <v>7069</v>
      </c>
      <c r="F3653" t="s">
        <v>1498</v>
      </c>
      <c r="G3653" t="s">
        <v>1497</v>
      </c>
      <c r="H3653" t="s">
        <v>1499</v>
      </c>
      <c r="I3653" s="52">
        <v>45352</v>
      </c>
      <c r="J3653" t="s">
        <v>2457</v>
      </c>
      <c r="K3653">
        <v>404</v>
      </c>
      <c r="L3653">
        <v>84.091924845265396</v>
      </c>
      <c r="M3653">
        <v>400</v>
      </c>
      <c r="N3653">
        <v>0.99744147667175798</v>
      </c>
      <c r="O3653">
        <v>84.785898126897294</v>
      </c>
      <c r="P3653">
        <v>400</v>
      </c>
      <c r="Q3653">
        <v>0.99744147667175798</v>
      </c>
      <c r="R3653">
        <v>390</v>
      </c>
      <c r="S3653">
        <v>0.98278204825997495</v>
      </c>
      <c r="T3653">
        <v>34.049790111256897</v>
      </c>
      <c r="U3653">
        <v>0.73988475688653998</v>
      </c>
      <c r="V3653">
        <v>269</v>
      </c>
      <c r="W3653">
        <v>0.16198735305106801</v>
      </c>
      <c r="X3653">
        <v>49</v>
      </c>
      <c r="Y3653">
        <v>399</v>
      </c>
      <c r="Z3653">
        <v>0.99544497739983495</v>
      </c>
      <c r="AA3653">
        <v>48.226704358943699</v>
      </c>
      <c r="AB3653">
        <v>366</v>
      </c>
      <c r="AC3653">
        <v>0.95715212795814997</v>
      </c>
      <c r="AD3653">
        <v>32</v>
      </c>
      <c r="AE3653">
        <v>3.7820524263445197E-2</v>
      </c>
      <c r="AF3653">
        <v>6</v>
      </c>
      <c r="AG3653">
        <v>5.0273477784045298E-3</v>
      </c>
      <c r="AH3653">
        <v>2.1941873497546699E-3</v>
      </c>
      <c r="AI3653">
        <v>23</v>
      </c>
      <c r="AJ3653">
        <v>81.064676099983402</v>
      </c>
      <c r="AK3653">
        <v>400</v>
      </c>
      <c r="AL3653">
        <v>0.99744147667175798</v>
      </c>
      <c r="AM3653">
        <v>1.12711101391853E-2</v>
      </c>
      <c r="AN3653">
        <v>5</v>
      </c>
      <c r="AO3653">
        <v>0</v>
      </c>
      <c r="AP3653">
        <v>0</v>
      </c>
      <c r="AQ3653">
        <v>403</v>
      </c>
      <c r="AR3653">
        <v>0.99978775770807404</v>
      </c>
      <c r="AS3653">
        <v>3.4577729882166001E-2</v>
      </c>
      <c r="AT3653">
        <v>6</v>
      </c>
      <c r="AU3653">
        <v>1.64179949207937E-2</v>
      </c>
      <c r="AV3653">
        <v>2</v>
      </c>
      <c r="AW3653">
        <v>403</v>
      </c>
      <c r="AX3653">
        <v>0.99978775770807404</v>
      </c>
      <c r="AY3653">
        <v>83.816470061618602</v>
      </c>
      <c r="AZ3653">
        <v>400</v>
      </c>
      <c r="BA3653">
        <v>0.99744147667175798</v>
      </c>
      <c r="BB3653">
        <v>386</v>
      </c>
      <c r="BC3653">
        <v>0.91292318813134798</v>
      </c>
      <c r="BD3653">
        <v>17</v>
      </c>
      <c r="BE3653">
        <v>8.6864569576725698E-2</v>
      </c>
      <c r="BF3653">
        <v>77.851011800612994</v>
      </c>
      <c r="BG3653">
        <v>79.422892398857002</v>
      </c>
      <c r="BH3653">
        <v>77.681036557686994</v>
      </c>
      <c r="BI3653">
        <v>73.9024192714799</v>
      </c>
    </row>
    <row r="3654" spans="1:61" x14ac:dyDescent="0.25">
      <c r="A3654" s="10" t="str">
        <f>VLOOKUP(D3654,'Index-Relations'!E:F,2,FALSE)</f>
        <v>ESG</v>
      </c>
      <c r="B3654" t="s">
        <v>3450</v>
      </c>
      <c r="C3654" s="53" t="s">
        <v>2770</v>
      </c>
      <c r="D3654" s="59" t="s">
        <v>2885</v>
      </c>
      <c r="E3654" s="59" t="s">
        <v>7070</v>
      </c>
      <c r="F3654" t="s">
        <v>1498</v>
      </c>
      <c r="G3654" t="s">
        <v>1497</v>
      </c>
      <c r="H3654" t="s">
        <v>1499</v>
      </c>
      <c r="I3654" s="52">
        <v>45323</v>
      </c>
      <c r="J3654" t="s">
        <v>2457</v>
      </c>
      <c r="K3654">
        <v>404</v>
      </c>
      <c r="L3654">
        <v>84.2361983551328</v>
      </c>
      <c r="M3654">
        <v>400</v>
      </c>
      <c r="N3654">
        <v>0.99740801700284398</v>
      </c>
      <c r="O3654">
        <v>84.837252446525895</v>
      </c>
      <c r="P3654">
        <v>400</v>
      </c>
      <c r="Q3654">
        <v>0.99740801700284398</v>
      </c>
      <c r="R3654">
        <v>390</v>
      </c>
      <c r="S3654">
        <v>0.98285916793600703</v>
      </c>
      <c r="T3654">
        <v>34.317285088145397</v>
      </c>
      <c r="U3654">
        <v>0.73246674352019503</v>
      </c>
      <c r="V3654">
        <v>270</v>
      </c>
      <c r="W3654">
        <v>0.153172764553274</v>
      </c>
      <c r="X3654">
        <v>49</v>
      </c>
      <c r="Y3654">
        <v>399</v>
      </c>
      <c r="Z3654">
        <v>0.99545608961611898</v>
      </c>
      <c r="AA3654">
        <v>49.294542819803397</v>
      </c>
      <c r="AB3654">
        <v>367</v>
      </c>
      <c r="AC3654">
        <v>0.95929803125522595</v>
      </c>
      <c r="AD3654">
        <v>31</v>
      </c>
      <c r="AE3654">
        <v>3.5717416444610801E-2</v>
      </c>
      <c r="AF3654">
        <v>6</v>
      </c>
      <c r="AG3654">
        <v>4.9845523001626601E-3</v>
      </c>
      <c r="AH3654">
        <v>2.3097448802177302E-3</v>
      </c>
      <c r="AI3654">
        <v>21</v>
      </c>
      <c r="AJ3654">
        <v>81.057363616710603</v>
      </c>
      <c r="AK3654">
        <v>400</v>
      </c>
      <c r="AL3654">
        <v>0.99740801700284398</v>
      </c>
      <c r="AM3654">
        <v>1.2550454010720399E-2</v>
      </c>
      <c r="AN3654">
        <v>5</v>
      </c>
      <c r="AO3654">
        <v>0</v>
      </c>
      <c r="AP3654">
        <v>0</v>
      </c>
      <c r="AQ3654">
        <v>401</v>
      </c>
      <c r="AR3654">
        <v>0.99756302485253401</v>
      </c>
      <c r="AS3654">
        <v>3.2467093949334398E-2</v>
      </c>
      <c r="AT3654">
        <v>6</v>
      </c>
      <c r="AU3654">
        <v>1.7253726299187599E-2</v>
      </c>
      <c r="AV3654">
        <v>2</v>
      </c>
      <c r="AW3654">
        <v>401</v>
      </c>
      <c r="AX3654">
        <v>0.99756302485253401</v>
      </c>
      <c r="AY3654">
        <v>84.059052613944701</v>
      </c>
      <c r="AZ3654">
        <v>400</v>
      </c>
      <c r="BA3654">
        <v>0.99740801700284398</v>
      </c>
      <c r="BB3654">
        <v>384</v>
      </c>
      <c r="BC3654">
        <v>0.90617333736716299</v>
      </c>
      <c r="BD3654">
        <v>17</v>
      </c>
      <c r="BE3654">
        <v>9.1389687485370602E-2</v>
      </c>
      <c r="BF3654">
        <v>77.982358724262994</v>
      </c>
      <c r="BG3654">
        <v>79.545736806647994</v>
      </c>
      <c r="BH3654">
        <v>77.833400849002999</v>
      </c>
      <c r="BI3654">
        <v>73.993018681774004</v>
      </c>
    </row>
    <row r="3655" spans="1:61" x14ac:dyDescent="0.25">
      <c r="A3655" s="10" t="str">
        <f>VLOOKUP(D3655,'Index-Relations'!E:F,2,FALSE)</f>
        <v>ESG</v>
      </c>
      <c r="B3655" t="s">
        <v>3450</v>
      </c>
      <c r="C3655" s="53" t="s">
        <v>2760</v>
      </c>
      <c r="D3655" s="59" t="s">
        <v>3087</v>
      </c>
      <c r="E3655" s="59" t="s">
        <v>7071</v>
      </c>
      <c r="F3655" t="s">
        <v>2493</v>
      </c>
      <c r="G3655" t="s">
        <v>2494</v>
      </c>
      <c r="H3655" t="s">
        <v>2495</v>
      </c>
      <c r="I3655" s="52">
        <v>45659</v>
      </c>
      <c r="J3655" t="s">
        <v>2457</v>
      </c>
      <c r="K3655">
        <v>97</v>
      </c>
      <c r="L3655" s="73">
        <v>79.7906462386089</v>
      </c>
      <c r="M3655">
        <v>97</v>
      </c>
      <c r="N3655">
        <v>1</v>
      </c>
      <c r="O3655" s="73">
        <v>83.838322741487005</v>
      </c>
      <c r="P3655">
        <v>97</v>
      </c>
      <c r="Q3655">
        <v>1</v>
      </c>
      <c r="R3655">
        <v>97</v>
      </c>
      <c r="S3655">
        <v>0.999999999999999</v>
      </c>
      <c r="T3655">
        <v>36.547911951517598</v>
      </c>
      <c r="U3655">
        <v>0.84116039892150396</v>
      </c>
      <c r="V3655">
        <v>83</v>
      </c>
      <c r="W3655">
        <v>0.12820642737271601</v>
      </c>
      <c r="X3655">
        <v>17</v>
      </c>
      <c r="Y3655">
        <v>97</v>
      </c>
      <c r="Z3655">
        <v>0.999999999999999</v>
      </c>
      <c r="AA3655">
        <v>24.229588347015699</v>
      </c>
      <c r="AB3655">
        <v>87</v>
      </c>
      <c r="AC3655">
        <v>0.821096173279246</v>
      </c>
      <c r="AD3655">
        <v>10</v>
      </c>
      <c r="AE3655">
        <v>0.178903826720753</v>
      </c>
      <c r="AF3655">
        <v>0</v>
      </c>
      <c r="AG3655">
        <v>5.5510000000000001E-17</v>
      </c>
      <c r="AH3655">
        <v>6.1068265746714397E-4</v>
      </c>
      <c r="AI3655">
        <v>4</v>
      </c>
      <c r="AJ3655" s="73">
        <v>75.674001885679004</v>
      </c>
      <c r="AK3655">
        <v>97</v>
      </c>
      <c r="AL3655">
        <v>1</v>
      </c>
      <c r="AM3655">
        <v>0</v>
      </c>
      <c r="AN3655">
        <v>0</v>
      </c>
      <c r="AO3655">
        <v>0</v>
      </c>
      <c r="AP3655">
        <v>0</v>
      </c>
      <c r="AQ3655">
        <v>97</v>
      </c>
      <c r="AR3655">
        <v>1</v>
      </c>
      <c r="AS3655">
        <v>0</v>
      </c>
      <c r="AT3655">
        <v>0</v>
      </c>
      <c r="AU3655">
        <v>0</v>
      </c>
      <c r="AV3655">
        <v>0</v>
      </c>
      <c r="AW3655">
        <v>97</v>
      </c>
      <c r="AX3655">
        <v>0.999999999999999</v>
      </c>
      <c r="AY3655" s="73">
        <v>78.317218747707898</v>
      </c>
      <c r="AZ3655">
        <v>97</v>
      </c>
      <c r="BA3655">
        <v>1</v>
      </c>
      <c r="BB3655">
        <v>95</v>
      </c>
      <c r="BC3655">
        <v>0.95609351913186302</v>
      </c>
      <c r="BD3655">
        <v>2</v>
      </c>
      <c r="BE3655">
        <v>4.3906480868136297E-2</v>
      </c>
      <c r="BF3655">
        <v>79.7906462386089</v>
      </c>
      <c r="BG3655">
        <v>83.838322741487005</v>
      </c>
      <c r="BH3655">
        <v>78.317218747707898</v>
      </c>
      <c r="BI3655">
        <v>75.674001885679004</v>
      </c>
    </row>
    <row r="3656" spans="1:61" x14ac:dyDescent="0.25">
      <c r="A3656" s="10" t="str">
        <f>VLOOKUP(D3656,'Index-Relations'!E:F,2,FALSE)</f>
        <v>ESG</v>
      </c>
      <c r="B3656" t="s">
        <v>3450</v>
      </c>
      <c r="C3656" s="53" t="s">
        <v>2761</v>
      </c>
      <c r="D3656" s="59" t="s">
        <v>3087</v>
      </c>
      <c r="E3656" s="59" t="s">
        <v>7072</v>
      </c>
      <c r="F3656" t="s">
        <v>2493</v>
      </c>
      <c r="G3656" t="s">
        <v>2494</v>
      </c>
      <c r="H3656" t="s">
        <v>2495</v>
      </c>
      <c r="I3656" s="52">
        <v>45628</v>
      </c>
      <c r="J3656" t="s">
        <v>2457</v>
      </c>
      <c r="K3656">
        <v>100</v>
      </c>
      <c r="L3656" s="73">
        <v>79.131274596772997</v>
      </c>
      <c r="M3656">
        <v>100</v>
      </c>
      <c r="N3656">
        <v>1</v>
      </c>
      <c r="O3656" s="73">
        <v>83.584312719802995</v>
      </c>
      <c r="P3656">
        <v>100</v>
      </c>
      <c r="Q3656">
        <v>1</v>
      </c>
      <c r="R3656">
        <v>100</v>
      </c>
      <c r="S3656">
        <v>0.999999999999999</v>
      </c>
      <c r="T3656">
        <v>36.590130138892697</v>
      </c>
      <c r="U3656">
        <v>0.84461760342262004</v>
      </c>
      <c r="V3656">
        <v>86</v>
      </c>
      <c r="W3656">
        <v>0.12632646997778199</v>
      </c>
      <c r="X3656">
        <v>17</v>
      </c>
      <c r="Y3656">
        <v>100</v>
      </c>
      <c r="Z3656">
        <v>1</v>
      </c>
      <c r="AA3656">
        <v>21.669502969552902</v>
      </c>
      <c r="AB3656">
        <v>91</v>
      </c>
      <c r="AC3656">
        <v>0.81103728577457301</v>
      </c>
      <c r="AD3656">
        <v>9</v>
      </c>
      <c r="AE3656">
        <v>0.18896271422542499</v>
      </c>
      <c r="AF3656">
        <v>0</v>
      </c>
      <c r="AG3656">
        <v>4.1633E-16</v>
      </c>
      <c r="AH3656">
        <v>5.7811668178382898E-4</v>
      </c>
      <c r="AI3656">
        <v>4</v>
      </c>
      <c r="AJ3656" s="73">
        <v>74.916151340292004</v>
      </c>
      <c r="AK3656">
        <v>100</v>
      </c>
      <c r="AL3656">
        <v>1</v>
      </c>
      <c r="AM3656">
        <v>0</v>
      </c>
      <c r="AN3656">
        <v>0</v>
      </c>
      <c r="AO3656">
        <v>0</v>
      </c>
      <c r="AP3656">
        <v>0</v>
      </c>
      <c r="AQ3656">
        <v>100</v>
      </c>
      <c r="AR3656">
        <v>1</v>
      </c>
      <c r="AS3656">
        <v>0</v>
      </c>
      <c r="AT3656">
        <v>0</v>
      </c>
      <c r="AU3656">
        <v>0</v>
      </c>
      <c r="AV3656">
        <v>0</v>
      </c>
      <c r="AW3656">
        <v>100</v>
      </c>
      <c r="AX3656">
        <v>1</v>
      </c>
      <c r="AY3656" s="73">
        <v>77.709638201343907</v>
      </c>
      <c r="AZ3656">
        <v>100</v>
      </c>
      <c r="BA3656">
        <v>1</v>
      </c>
      <c r="BB3656">
        <v>98</v>
      </c>
      <c r="BC3656">
        <v>0.95721488897191598</v>
      </c>
      <c r="BD3656">
        <v>2</v>
      </c>
      <c r="BE3656">
        <v>4.2785111028083099E-2</v>
      </c>
      <c r="BF3656">
        <v>79.131274596772997</v>
      </c>
      <c r="BG3656">
        <v>83.584312719802995</v>
      </c>
      <c r="BH3656">
        <v>77.709638201343907</v>
      </c>
      <c r="BI3656">
        <v>74.916151340292004</v>
      </c>
    </row>
    <row r="3657" spans="1:61" x14ac:dyDescent="0.25">
      <c r="A3657" s="10" t="str">
        <f>VLOOKUP(D3657,'Index-Relations'!E:F,2,FALSE)</f>
        <v>ESG</v>
      </c>
      <c r="B3657" t="s">
        <v>3450</v>
      </c>
      <c r="C3657" s="53" t="s">
        <v>2762</v>
      </c>
      <c r="D3657" s="59" t="s">
        <v>3087</v>
      </c>
      <c r="E3657" s="59" t="s">
        <v>7073</v>
      </c>
      <c r="F3657" t="s">
        <v>2493</v>
      </c>
      <c r="G3657" t="s">
        <v>2494</v>
      </c>
      <c r="H3657" t="s">
        <v>2495</v>
      </c>
      <c r="I3657" s="52">
        <v>45597</v>
      </c>
      <c r="J3657" t="s">
        <v>2457</v>
      </c>
      <c r="K3657">
        <v>102</v>
      </c>
      <c r="L3657" s="73">
        <v>79.208739556403899</v>
      </c>
      <c r="M3657">
        <v>102</v>
      </c>
      <c r="N3657">
        <v>1</v>
      </c>
      <c r="O3657" s="73">
        <v>83.722996679296998</v>
      </c>
      <c r="P3657">
        <v>102</v>
      </c>
      <c r="Q3657">
        <v>1</v>
      </c>
      <c r="R3657">
        <v>100</v>
      </c>
      <c r="S3657">
        <v>0.98585940328325605</v>
      </c>
      <c r="T3657">
        <v>36.743031423363497</v>
      </c>
      <c r="U3657">
        <v>0.84345307952203696</v>
      </c>
      <c r="V3657">
        <v>88</v>
      </c>
      <c r="W3657">
        <v>0.12574398039460899</v>
      </c>
      <c r="X3657">
        <v>17</v>
      </c>
      <c r="Y3657">
        <v>102</v>
      </c>
      <c r="Z3657">
        <v>1</v>
      </c>
      <c r="AA3657">
        <v>20.972201964427398</v>
      </c>
      <c r="AB3657">
        <v>92</v>
      </c>
      <c r="AC3657">
        <v>0.79833707131353204</v>
      </c>
      <c r="AD3657">
        <v>10</v>
      </c>
      <c r="AE3657">
        <v>0.20166292868646599</v>
      </c>
      <c r="AF3657">
        <v>0</v>
      </c>
      <c r="AG3657">
        <v>3.0530999999999998E-16</v>
      </c>
      <c r="AH3657">
        <v>5.7833664421470495E-4</v>
      </c>
      <c r="AI3657">
        <v>4</v>
      </c>
      <c r="AJ3657" s="73">
        <v>74.687218080836999</v>
      </c>
      <c r="AK3657">
        <v>102</v>
      </c>
      <c r="AL3657">
        <v>1</v>
      </c>
      <c r="AM3657">
        <v>0</v>
      </c>
      <c r="AN3657">
        <v>0</v>
      </c>
      <c r="AO3657">
        <v>0</v>
      </c>
      <c r="AP3657">
        <v>0</v>
      </c>
      <c r="AQ3657">
        <v>102</v>
      </c>
      <c r="AR3657">
        <v>1</v>
      </c>
      <c r="AS3657">
        <v>0</v>
      </c>
      <c r="AT3657">
        <v>0</v>
      </c>
      <c r="AU3657">
        <v>0</v>
      </c>
      <c r="AV3657">
        <v>0</v>
      </c>
      <c r="AW3657">
        <v>102</v>
      </c>
      <c r="AX3657">
        <v>1</v>
      </c>
      <c r="AY3657" s="73">
        <v>77.908981751680003</v>
      </c>
      <c r="AZ3657">
        <v>102</v>
      </c>
      <c r="BA3657">
        <v>1</v>
      </c>
      <c r="BB3657">
        <v>99</v>
      </c>
      <c r="BC3657">
        <v>0.95093560107196395</v>
      </c>
      <c r="BD3657">
        <v>3</v>
      </c>
      <c r="BE3657">
        <v>4.9064398928035602E-2</v>
      </c>
      <c r="BF3657">
        <v>79.208739556403899</v>
      </c>
      <c r="BG3657">
        <v>83.722996679296998</v>
      </c>
      <c r="BH3657">
        <v>77.908981751680003</v>
      </c>
      <c r="BI3657">
        <v>74.687218080836999</v>
      </c>
    </row>
    <row r="3658" spans="1:61" x14ac:dyDescent="0.25">
      <c r="A3658" s="10" t="str">
        <f>VLOOKUP(D3658,'Index-Relations'!E:F,2,FALSE)</f>
        <v>ESG</v>
      </c>
      <c r="B3658" t="s">
        <v>3450</v>
      </c>
      <c r="C3658" s="53" t="s">
        <v>2763</v>
      </c>
      <c r="D3658" s="59" t="s">
        <v>3087</v>
      </c>
      <c r="E3658" s="59" t="s">
        <v>7074</v>
      </c>
      <c r="F3658" t="s">
        <v>2493</v>
      </c>
      <c r="G3658" t="s">
        <v>2494</v>
      </c>
      <c r="H3658" t="s">
        <v>2495</v>
      </c>
      <c r="I3658" s="52">
        <v>45566</v>
      </c>
      <c r="J3658" t="s">
        <v>2457</v>
      </c>
      <c r="K3658">
        <v>104</v>
      </c>
      <c r="L3658" s="73">
        <v>79.152988207223004</v>
      </c>
      <c r="M3658">
        <v>104</v>
      </c>
      <c r="N3658">
        <v>1</v>
      </c>
      <c r="O3658" s="73">
        <v>83.467960750082895</v>
      </c>
      <c r="P3658">
        <v>104</v>
      </c>
      <c r="Q3658">
        <v>1</v>
      </c>
      <c r="R3658">
        <v>101</v>
      </c>
      <c r="S3658">
        <v>0.978296869759955</v>
      </c>
      <c r="T3658">
        <v>36.656347744346299</v>
      </c>
      <c r="U3658">
        <v>0.845367532542183</v>
      </c>
      <c r="V3658">
        <v>90</v>
      </c>
      <c r="W3658">
        <v>0.12747052952090099</v>
      </c>
      <c r="X3658">
        <v>18</v>
      </c>
      <c r="Y3658">
        <v>104</v>
      </c>
      <c r="Z3658">
        <v>1</v>
      </c>
      <c r="AA3658">
        <v>22.752905423265499</v>
      </c>
      <c r="AB3658">
        <v>95</v>
      </c>
      <c r="AC3658">
        <v>0.81369443726645596</v>
      </c>
      <c r="AD3658">
        <v>9</v>
      </c>
      <c r="AE3658">
        <v>0.18630556273354301</v>
      </c>
      <c r="AF3658">
        <v>0</v>
      </c>
      <c r="AG3658">
        <v>2.2204E-16</v>
      </c>
      <c r="AH3658">
        <v>5.7989227648749201E-4</v>
      </c>
      <c r="AI3658">
        <v>4</v>
      </c>
      <c r="AJ3658" s="73">
        <v>74.753487006030994</v>
      </c>
      <c r="AK3658">
        <v>104</v>
      </c>
      <c r="AL3658">
        <v>1</v>
      </c>
      <c r="AM3658">
        <v>0</v>
      </c>
      <c r="AN3658">
        <v>0</v>
      </c>
      <c r="AO3658">
        <v>0</v>
      </c>
      <c r="AP3658">
        <v>0</v>
      </c>
      <c r="AQ3658">
        <v>104</v>
      </c>
      <c r="AR3658">
        <v>0.999999999999999</v>
      </c>
      <c r="AS3658">
        <v>0</v>
      </c>
      <c r="AT3658">
        <v>0</v>
      </c>
      <c r="AU3658">
        <v>0</v>
      </c>
      <c r="AV3658">
        <v>0</v>
      </c>
      <c r="AW3658">
        <v>104</v>
      </c>
      <c r="AX3658">
        <v>1</v>
      </c>
      <c r="AY3658" s="73">
        <v>77.898064517603999</v>
      </c>
      <c r="AZ3658">
        <v>104</v>
      </c>
      <c r="BA3658">
        <v>1</v>
      </c>
      <c r="BB3658">
        <v>101</v>
      </c>
      <c r="BC3658">
        <v>0.95147103361916097</v>
      </c>
      <c r="BD3658">
        <v>3</v>
      </c>
      <c r="BE3658">
        <v>4.8528966380838402E-2</v>
      </c>
      <c r="BF3658">
        <v>79.152988207223004</v>
      </c>
      <c r="BG3658">
        <v>83.467960750082895</v>
      </c>
      <c r="BH3658">
        <v>77.898064517603999</v>
      </c>
      <c r="BI3658">
        <v>74.753487006030994</v>
      </c>
    </row>
    <row r="3659" spans="1:61" x14ac:dyDescent="0.25">
      <c r="A3659" s="10" t="str">
        <f>VLOOKUP(D3659,'Index-Relations'!E:F,2,FALSE)</f>
        <v>ESG</v>
      </c>
      <c r="B3659" t="s">
        <v>3450</v>
      </c>
      <c r="C3659" s="53" t="s">
        <v>2764</v>
      </c>
      <c r="D3659" s="59" t="s">
        <v>3087</v>
      </c>
      <c r="E3659" s="59" t="s">
        <v>7075</v>
      </c>
      <c r="F3659" t="s">
        <v>2493</v>
      </c>
      <c r="G3659" t="s">
        <v>2494</v>
      </c>
      <c r="H3659" t="s">
        <v>2495</v>
      </c>
      <c r="I3659" s="52">
        <v>45537</v>
      </c>
      <c r="J3659" t="s">
        <v>2457</v>
      </c>
      <c r="K3659">
        <v>112</v>
      </c>
      <c r="L3659" s="73">
        <v>78.727407327899002</v>
      </c>
      <c r="M3659">
        <v>112</v>
      </c>
      <c r="N3659">
        <v>1</v>
      </c>
      <c r="O3659" s="73">
        <v>83.413444612753906</v>
      </c>
      <c r="P3659">
        <v>112</v>
      </c>
      <c r="Q3659">
        <v>1</v>
      </c>
      <c r="R3659">
        <v>109</v>
      </c>
      <c r="S3659">
        <v>0.98073378218472296</v>
      </c>
      <c r="T3659">
        <v>36.289876145754199</v>
      </c>
      <c r="U3659">
        <v>0.85187988513908397</v>
      </c>
      <c r="V3659">
        <v>96</v>
      </c>
      <c r="W3659">
        <v>0.12730827543898099</v>
      </c>
      <c r="X3659">
        <v>18</v>
      </c>
      <c r="Y3659">
        <v>112</v>
      </c>
      <c r="Z3659">
        <v>1</v>
      </c>
      <c r="AA3659">
        <v>19.618961008549299</v>
      </c>
      <c r="AB3659">
        <v>105</v>
      </c>
      <c r="AC3659">
        <v>0.82659787551125696</v>
      </c>
      <c r="AD3659">
        <v>8</v>
      </c>
      <c r="AE3659">
        <v>0.17663421056068801</v>
      </c>
      <c r="AF3659">
        <v>-1</v>
      </c>
      <c r="AG3659">
        <v>0</v>
      </c>
      <c r="AH3659">
        <v>5.0653601212937197E-4</v>
      </c>
      <c r="AI3659">
        <v>4</v>
      </c>
      <c r="AJ3659" s="73">
        <v>74.192807125244997</v>
      </c>
      <c r="AK3659">
        <v>112</v>
      </c>
      <c r="AL3659">
        <v>1</v>
      </c>
      <c r="AM3659">
        <v>0</v>
      </c>
      <c r="AN3659">
        <v>0</v>
      </c>
      <c r="AO3659">
        <v>0</v>
      </c>
      <c r="AP3659">
        <v>0</v>
      </c>
      <c r="AQ3659">
        <v>112</v>
      </c>
      <c r="AR3659">
        <v>1</v>
      </c>
      <c r="AS3659">
        <v>0</v>
      </c>
      <c r="AT3659">
        <v>0</v>
      </c>
      <c r="AU3659">
        <v>0</v>
      </c>
      <c r="AV3659">
        <v>0</v>
      </c>
      <c r="AW3659">
        <v>112</v>
      </c>
      <c r="AX3659">
        <v>1</v>
      </c>
      <c r="AY3659" s="73">
        <v>77.594221340209998</v>
      </c>
      <c r="AZ3659">
        <v>112</v>
      </c>
      <c r="BA3659">
        <v>1</v>
      </c>
      <c r="BB3659">
        <v>109</v>
      </c>
      <c r="BC3659">
        <v>0.95579082072576005</v>
      </c>
      <c r="BD3659">
        <v>3</v>
      </c>
      <c r="BE3659">
        <v>4.4209179274239098E-2</v>
      </c>
      <c r="BF3659">
        <v>78.727407327899002</v>
      </c>
      <c r="BG3659">
        <v>83.413444612753906</v>
      </c>
      <c r="BH3659">
        <v>77.594221340209998</v>
      </c>
      <c r="BI3659">
        <v>74.192807125244997</v>
      </c>
    </row>
    <row r="3660" spans="1:61" x14ac:dyDescent="0.25">
      <c r="A3660" s="10" t="str">
        <f>VLOOKUP(D3660,'Index-Relations'!E:F,2,FALSE)</f>
        <v>ESG</v>
      </c>
      <c r="B3660" t="s">
        <v>3450</v>
      </c>
      <c r="C3660" s="53" t="s">
        <v>3350</v>
      </c>
      <c r="D3660" s="59" t="s">
        <v>3087</v>
      </c>
      <c r="E3660" s="59" t="s">
        <v>7076</v>
      </c>
      <c r="F3660" t="s">
        <v>2493</v>
      </c>
      <c r="G3660" t="s">
        <v>2494</v>
      </c>
      <c r="H3660" t="s">
        <v>2495</v>
      </c>
      <c r="I3660" s="52">
        <v>45505</v>
      </c>
      <c r="J3660" t="s">
        <v>2457</v>
      </c>
      <c r="K3660">
        <v>114</v>
      </c>
      <c r="L3660" s="73">
        <v>78.819693536583898</v>
      </c>
      <c r="M3660">
        <v>114</v>
      </c>
      <c r="N3660">
        <v>1</v>
      </c>
      <c r="O3660" s="73">
        <v>83.427493397485904</v>
      </c>
      <c r="P3660">
        <v>114</v>
      </c>
      <c r="Q3660">
        <v>1</v>
      </c>
      <c r="R3660">
        <v>111</v>
      </c>
      <c r="S3660">
        <v>0.98158213873554101</v>
      </c>
      <c r="T3660">
        <v>36.190633914219497</v>
      </c>
      <c r="U3660">
        <v>0.85319815826581902</v>
      </c>
      <c r="V3660">
        <v>98</v>
      </c>
      <c r="W3660">
        <v>0.123768211366694</v>
      </c>
      <c r="X3660">
        <v>18</v>
      </c>
      <c r="Y3660">
        <v>114</v>
      </c>
      <c r="Z3660">
        <v>1</v>
      </c>
      <c r="AA3660">
        <v>22.459162480725301</v>
      </c>
      <c r="AB3660">
        <v>107</v>
      </c>
      <c r="AC3660">
        <v>0.91693540480597402</v>
      </c>
      <c r="AD3660">
        <v>7</v>
      </c>
      <c r="AE3660">
        <v>8.3064595194025106E-2</v>
      </c>
      <c r="AF3660">
        <v>0</v>
      </c>
      <c r="AG3660">
        <v>0</v>
      </c>
      <c r="AH3660">
        <v>5.0177218139129895E-4</v>
      </c>
      <c r="AI3660">
        <v>4</v>
      </c>
      <c r="AJ3660" s="73">
        <v>74.372049619009999</v>
      </c>
      <c r="AK3660">
        <v>114</v>
      </c>
      <c r="AL3660">
        <v>1</v>
      </c>
      <c r="AM3660">
        <v>0</v>
      </c>
      <c r="AN3660">
        <v>0</v>
      </c>
      <c r="AO3660">
        <v>0</v>
      </c>
      <c r="AP3660">
        <v>0</v>
      </c>
      <c r="AQ3660">
        <v>114</v>
      </c>
      <c r="AR3660">
        <v>0.999999999999999</v>
      </c>
      <c r="AS3660">
        <v>0</v>
      </c>
      <c r="AT3660">
        <v>0</v>
      </c>
      <c r="AU3660">
        <v>0</v>
      </c>
      <c r="AV3660">
        <v>0</v>
      </c>
      <c r="AW3660">
        <v>114</v>
      </c>
      <c r="AX3660">
        <v>0.999999999999999</v>
      </c>
      <c r="AY3660" s="73">
        <v>77.685803300512006</v>
      </c>
      <c r="AZ3660">
        <v>114</v>
      </c>
      <c r="BA3660">
        <v>1</v>
      </c>
      <c r="BB3660">
        <v>110</v>
      </c>
      <c r="BC3660">
        <v>0.95117321802548305</v>
      </c>
      <c r="BD3660">
        <v>4</v>
      </c>
      <c r="BE3660">
        <v>4.8826781974516703E-2</v>
      </c>
      <c r="BF3660">
        <v>78.819693536583898</v>
      </c>
      <c r="BG3660">
        <v>83.427493397485904</v>
      </c>
      <c r="BH3660">
        <v>77.685803300512006</v>
      </c>
      <c r="BI3660">
        <v>74.372049619009999</v>
      </c>
    </row>
    <row r="3661" spans="1:61" x14ac:dyDescent="0.25">
      <c r="A3661" s="10" t="str">
        <f>VLOOKUP(D3661,'Index-Relations'!E:F,2,FALSE)</f>
        <v>ESG</v>
      </c>
      <c r="B3661" t="s">
        <v>3450</v>
      </c>
      <c r="C3661" s="53" t="s">
        <v>2765</v>
      </c>
      <c r="D3661" s="59" t="s">
        <v>3087</v>
      </c>
      <c r="E3661" s="59" t="s">
        <v>7077</v>
      </c>
      <c r="F3661" t="s">
        <v>2493</v>
      </c>
      <c r="G3661" t="s">
        <v>2494</v>
      </c>
      <c r="H3661" t="s">
        <v>2495</v>
      </c>
      <c r="I3661" s="52">
        <v>45474</v>
      </c>
      <c r="J3661" t="s">
        <v>2457</v>
      </c>
      <c r="K3661">
        <v>113</v>
      </c>
      <c r="L3661" s="73">
        <v>80.628382144494907</v>
      </c>
      <c r="M3661">
        <v>113</v>
      </c>
      <c r="N3661">
        <v>1</v>
      </c>
      <c r="O3661" s="73">
        <v>83.375474280676002</v>
      </c>
      <c r="P3661">
        <v>113</v>
      </c>
      <c r="Q3661">
        <v>1</v>
      </c>
      <c r="R3661">
        <v>110</v>
      </c>
      <c r="S3661">
        <v>0.98162368212482698</v>
      </c>
      <c r="T3661">
        <v>35.806603892021897</v>
      </c>
      <c r="U3661">
        <v>0.85278105538525495</v>
      </c>
      <c r="V3661">
        <v>96</v>
      </c>
      <c r="W3661">
        <v>0.12434338648415399</v>
      </c>
      <c r="X3661">
        <v>17</v>
      </c>
      <c r="Y3661">
        <v>112</v>
      </c>
      <c r="Z3661">
        <v>0.99362849968349698</v>
      </c>
      <c r="AA3661">
        <v>23.3820577161964</v>
      </c>
      <c r="AB3661">
        <v>105</v>
      </c>
      <c r="AC3661">
        <v>0.92822398875837697</v>
      </c>
      <c r="AD3661">
        <v>7</v>
      </c>
      <c r="AE3661">
        <v>6.5404510925119494E-2</v>
      </c>
      <c r="AF3661">
        <v>1</v>
      </c>
      <c r="AG3661">
        <v>6.3715003165025702E-3</v>
      </c>
      <c r="AH3661">
        <v>5.99639495350034E-4</v>
      </c>
      <c r="AI3661">
        <v>4</v>
      </c>
      <c r="AJ3661" s="73">
        <v>75.746620089519993</v>
      </c>
      <c r="AK3661">
        <v>113</v>
      </c>
      <c r="AL3661">
        <v>1</v>
      </c>
      <c r="AM3661">
        <v>0</v>
      </c>
      <c r="AN3661">
        <v>0</v>
      </c>
      <c r="AO3661">
        <v>0</v>
      </c>
      <c r="AP3661">
        <v>0</v>
      </c>
      <c r="AQ3661">
        <v>113</v>
      </c>
      <c r="AR3661">
        <v>1</v>
      </c>
      <c r="AS3661">
        <v>0</v>
      </c>
      <c r="AT3661">
        <v>0</v>
      </c>
      <c r="AU3661">
        <v>0</v>
      </c>
      <c r="AV3661">
        <v>0</v>
      </c>
      <c r="AW3661">
        <v>113</v>
      </c>
      <c r="AX3661">
        <v>0.999999999999999</v>
      </c>
      <c r="AY3661" s="73">
        <v>80.628512406498999</v>
      </c>
      <c r="AZ3661">
        <v>113</v>
      </c>
      <c r="BA3661">
        <v>1</v>
      </c>
      <c r="BB3661">
        <v>109</v>
      </c>
      <c r="BC3661">
        <v>0.95258705389761</v>
      </c>
      <c r="BD3661">
        <v>4</v>
      </c>
      <c r="BE3661">
        <v>4.74129461023894E-2</v>
      </c>
      <c r="BF3661">
        <v>80.628382144494907</v>
      </c>
      <c r="BG3661">
        <v>83.375474280676002</v>
      </c>
      <c r="BH3661">
        <v>80.628512406498999</v>
      </c>
      <c r="BI3661">
        <v>75.746620089519993</v>
      </c>
    </row>
    <row r="3662" spans="1:61" x14ac:dyDescent="0.25">
      <c r="A3662" s="10" t="str">
        <f>VLOOKUP(D3662,'Index-Relations'!E:F,2,FALSE)</f>
        <v>ESG</v>
      </c>
      <c r="B3662" t="s">
        <v>3450</v>
      </c>
      <c r="C3662" s="53" t="s">
        <v>2766</v>
      </c>
      <c r="D3662" s="59" t="s">
        <v>3087</v>
      </c>
      <c r="E3662" s="59" t="s">
        <v>7078</v>
      </c>
      <c r="F3662" t="s">
        <v>2493</v>
      </c>
      <c r="G3662" t="s">
        <v>2494</v>
      </c>
      <c r="H3662" t="s">
        <v>2495</v>
      </c>
      <c r="I3662" s="52">
        <v>45446</v>
      </c>
      <c r="J3662" t="s">
        <v>2457</v>
      </c>
      <c r="K3662">
        <v>112</v>
      </c>
      <c r="L3662" s="73">
        <v>80.617085057112007</v>
      </c>
      <c r="M3662">
        <v>112</v>
      </c>
      <c r="N3662">
        <v>1</v>
      </c>
      <c r="O3662" s="73">
        <v>83.408695246707893</v>
      </c>
      <c r="P3662">
        <v>112</v>
      </c>
      <c r="Q3662">
        <v>1</v>
      </c>
      <c r="R3662">
        <v>110</v>
      </c>
      <c r="S3662">
        <v>0.98737988406636201</v>
      </c>
      <c r="T3662">
        <v>36.589945648718803</v>
      </c>
      <c r="U3662">
        <v>0.85372093857452902</v>
      </c>
      <c r="V3662">
        <v>96</v>
      </c>
      <c r="W3662">
        <v>0.1235572857231</v>
      </c>
      <c r="X3662">
        <v>17</v>
      </c>
      <c r="Y3662">
        <v>112</v>
      </c>
      <c r="Z3662">
        <v>1</v>
      </c>
      <c r="AA3662">
        <v>28.929091121930298</v>
      </c>
      <c r="AB3662">
        <v>107</v>
      </c>
      <c r="AC3662">
        <v>0.97879519112007396</v>
      </c>
      <c r="AD3662">
        <v>5</v>
      </c>
      <c r="AE3662">
        <v>2.1204808879925902E-2</v>
      </c>
      <c r="AF3662">
        <v>0</v>
      </c>
      <c r="AG3662">
        <v>0</v>
      </c>
      <c r="AH3662">
        <v>6.13003472377256E-4</v>
      </c>
      <c r="AI3662">
        <v>4</v>
      </c>
      <c r="AJ3662" s="73">
        <v>75.550560964341997</v>
      </c>
      <c r="AK3662">
        <v>112</v>
      </c>
      <c r="AL3662">
        <v>1</v>
      </c>
      <c r="AM3662">
        <v>0</v>
      </c>
      <c r="AN3662">
        <v>0</v>
      </c>
      <c r="AO3662">
        <v>0</v>
      </c>
      <c r="AP3662">
        <v>0</v>
      </c>
      <c r="AQ3662">
        <v>112</v>
      </c>
      <c r="AR3662">
        <v>1</v>
      </c>
      <c r="AS3662">
        <v>0</v>
      </c>
      <c r="AT3662">
        <v>0</v>
      </c>
      <c r="AU3662">
        <v>0</v>
      </c>
      <c r="AV3662">
        <v>0</v>
      </c>
      <c r="AW3662">
        <v>112</v>
      </c>
      <c r="AX3662">
        <v>1</v>
      </c>
      <c r="AY3662" s="73">
        <v>80.6433163828669</v>
      </c>
      <c r="AZ3662">
        <v>112</v>
      </c>
      <c r="BA3662">
        <v>1</v>
      </c>
      <c r="BB3662">
        <v>108</v>
      </c>
      <c r="BC3662">
        <v>0.95125584961225695</v>
      </c>
      <c r="BD3662">
        <v>4</v>
      </c>
      <c r="BE3662">
        <v>4.8744150387742401E-2</v>
      </c>
      <c r="BF3662">
        <v>80.617085057112007</v>
      </c>
      <c r="BG3662">
        <v>83.408695246707893</v>
      </c>
      <c r="BH3662">
        <v>80.6433163828669</v>
      </c>
      <c r="BI3662">
        <v>75.550560964341997</v>
      </c>
    </row>
    <row r="3663" spans="1:61" x14ac:dyDescent="0.25">
      <c r="A3663" s="10" t="str">
        <f>VLOOKUP(D3663,'Index-Relations'!E:F,2,FALSE)</f>
        <v>ESG</v>
      </c>
      <c r="B3663" t="s">
        <v>3450</v>
      </c>
      <c r="C3663" s="53" t="s">
        <v>2767</v>
      </c>
      <c r="D3663" s="59" t="s">
        <v>3087</v>
      </c>
      <c r="E3663" s="59" t="s">
        <v>7079</v>
      </c>
      <c r="F3663" t="s">
        <v>2493</v>
      </c>
      <c r="G3663" t="s">
        <v>2494</v>
      </c>
      <c r="H3663" t="s">
        <v>2495</v>
      </c>
      <c r="I3663" s="52">
        <v>45413</v>
      </c>
      <c r="J3663" t="s">
        <v>2457</v>
      </c>
      <c r="K3663">
        <v>112</v>
      </c>
      <c r="L3663" s="73">
        <v>80.690052257996996</v>
      </c>
      <c r="M3663">
        <v>112</v>
      </c>
      <c r="N3663">
        <v>1</v>
      </c>
      <c r="O3663" s="73">
        <v>83.4967350225389</v>
      </c>
      <c r="P3663">
        <v>112</v>
      </c>
      <c r="Q3663">
        <v>1</v>
      </c>
      <c r="R3663">
        <v>110</v>
      </c>
      <c r="S3663">
        <v>0.98773120305419104</v>
      </c>
      <c r="T3663">
        <v>36.638745559605098</v>
      </c>
      <c r="U3663">
        <v>0.85350860563418596</v>
      </c>
      <c r="V3663">
        <v>96</v>
      </c>
      <c r="W3663">
        <v>0.123211360887855</v>
      </c>
      <c r="X3663">
        <v>17</v>
      </c>
      <c r="Y3663">
        <v>112</v>
      </c>
      <c r="Z3663">
        <v>1</v>
      </c>
      <c r="AA3663">
        <v>30.391888506871901</v>
      </c>
      <c r="AB3663">
        <v>107</v>
      </c>
      <c r="AC3663">
        <v>0.97924150075556204</v>
      </c>
      <c r="AD3663">
        <v>5</v>
      </c>
      <c r="AE3663">
        <v>2.0758499244437401E-2</v>
      </c>
      <c r="AF3663">
        <v>0</v>
      </c>
      <c r="AG3663">
        <v>1.9776000000000001E-16</v>
      </c>
      <c r="AH3663">
        <v>6.0068871388871501E-4</v>
      </c>
      <c r="AI3663">
        <v>4</v>
      </c>
      <c r="AJ3663" s="73">
        <v>75.623220277947993</v>
      </c>
      <c r="AK3663">
        <v>112</v>
      </c>
      <c r="AL3663">
        <v>1</v>
      </c>
      <c r="AM3663">
        <v>0</v>
      </c>
      <c r="AN3663">
        <v>0</v>
      </c>
      <c r="AO3663">
        <v>0</v>
      </c>
      <c r="AP3663">
        <v>0</v>
      </c>
      <c r="AQ3663">
        <v>112</v>
      </c>
      <c r="AR3663">
        <v>0.999999999999999</v>
      </c>
      <c r="AS3663">
        <v>0</v>
      </c>
      <c r="AT3663">
        <v>0</v>
      </c>
      <c r="AU3663">
        <v>0</v>
      </c>
      <c r="AV3663">
        <v>0</v>
      </c>
      <c r="AW3663">
        <v>112</v>
      </c>
      <c r="AX3663">
        <v>1</v>
      </c>
      <c r="AY3663" s="73">
        <v>80.7036933662</v>
      </c>
      <c r="AZ3663">
        <v>112</v>
      </c>
      <c r="BA3663">
        <v>1</v>
      </c>
      <c r="BB3663">
        <v>108</v>
      </c>
      <c r="BC3663">
        <v>0.95032627049512897</v>
      </c>
      <c r="BD3663">
        <v>4</v>
      </c>
      <c r="BE3663">
        <v>4.9673729504870298E-2</v>
      </c>
      <c r="BF3663">
        <v>80.690052257996996</v>
      </c>
      <c r="BG3663">
        <v>83.4967350225389</v>
      </c>
      <c r="BH3663">
        <v>80.7036933662</v>
      </c>
      <c r="BI3663">
        <v>75.623220277947993</v>
      </c>
    </row>
    <row r="3664" spans="1:61" x14ac:dyDescent="0.25">
      <c r="A3664" s="10" t="str">
        <f>VLOOKUP(D3664,'Index-Relations'!E:F,2,FALSE)</f>
        <v>ESG</v>
      </c>
      <c r="B3664" t="s">
        <v>3450</v>
      </c>
      <c r="C3664" s="53" t="s">
        <v>2768</v>
      </c>
      <c r="D3664" s="59" t="s">
        <v>3087</v>
      </c>
      <c r="E3664" s="59" t="s">
        <v>7080</v>
      </c>
      <c r="F3664" t="s">
        <v>2493</v>
      </c>
      <c r="G3664" t="s">
        <v>2494</v>
      </c>
      <c r="H3664" t="s">
        <v>2495</v>
      </c>
      <c r="I3664" s="52">
        <v>45383</v>
      </c>
      <c r="J3664" t="s">
        <v>2457</v>
      </c>
      <c r="K3664">
        <v>115</v>
      </c>
      <c r="L3664">
        <v>87.078435973118602</v>
      </c>
      <c r="M3664">
        <v>115</v>
      </c>
      <c r="N3664">
        <v>1</v>
      </c>
      <c r="O3664">
        <v>87.912518914597996</v>
      </c>
      <c r="P3664">
        <v>115</v>
      </c>
      <c r="Q3664">
        <v>1</v>
      </c>
      <c r="R3664">
        <v>113</v>
      </c>
      <c r="S3664">
        <v>0.98864646132880796</v>
      </c>
      <c r="T3664">
        <v>36.637170713278401</v>
      </c>
      <c r="U3664">
        <v>0.86388087966222704</v>
      </c>
      <c r="V3664">
        <v>97</v>
      </c>
      <c r="W3664">
        <v>0.123670356726771</v>
      </c>
      <c r="X3664">
        <v>16</v>
      </c>
      <c r="Y3664">
        <v>115</v>
      </c>
      <c r="Z3664">
        <v>1</v>
      </c>
      <c r="AA3664">
        <v>30.7534237687981</v>
      </c>
      <c r="AB3664">
        <v>108</v>
      </c>
      <c r="AC3664">
        <v>0.9727807131167</v>
      </c>
      <c r="AD3664">
        <v>7</v>
      </c>
      <c r="AE3664">
        <v>2.72192868832998E-2</v>
      </c>
      <c r="AF3664">
        <v>0</v>
      </c>
      <c r="AG3664">
        <v>0</v>
      </c>
      <c r="AH3664">
        <v>1.2614007617558101E-3</v>
      </c>
      <c r="AI3664">
        <v>5</v>
      </c>
      <c r="AJ3664">
        <v>84.110091529340394</v>
      </c>
      <c r="AK3664">
        <v>115</v>
      </c>
      <c r="AL3664">
        <v>1</v>
      </c>
      <c r="AM3664">
        <v>0</v>
      </c>
      <c r="AN3664">
        <v>0</v>
      </c>
      <c r="AO3664">
        <v>0</v>
      </c>
      <c r="AP3664">
        <v>0</v>
      </c>
      <c r="AQ3664">
        <v>115</v>
      </c>
      <c r="AR3664">
        <v>1</v>
      </c>
      <c r="AS3664">
        <v>0</v>
      </c>
      <c r="AT3664">
        <v>0</v>
      </c>
      <c r="AU3664">
        <v>0</v>
      </c>
      <c r="AV3664">
        <v>0</v>
      </c>
      <c r="AW3664">
        <v>115</v>
      </c>
      <c r="AX3664">
        <v>0.999999999999999</v>
      </c>
      <c r="AY3664">
        <v>87.207464869241406</v>
      </c>
      <c r="AZ3664">
        <v>115</v>
      </c>
      <c r="BA3664">
        <v>1</v>
      </c>
      <c r="BB3664">
        <v>111</v>
      </c>
      <c r="BC3664">
        <v>0.95283870832021</v>
      </c>
      <c r="BD3664">
        <v>4</v>
      </c>
      <c r="BE3664">
        <v>4.7161291679789899E-2</v>
      </c>
      <c r="BF3664">
        <v>81.041055971810906</v>
      </c>
      <c r="BG3664">
        <v>83.463829630838006</v>
      </c>
      <c r="BH3664">
        <v>81.437813619403002</v>
      </c>
      <c r="BI3664">
        <v>76.091380356184004</v>
      </c>
    </row>
    <row r="3665" spans="1:61" x14ac:dyDescent="0.25">
      <c r="A3665" s="10" t="str">
        <f>VLOOKUP(D3665,'Index-Relations'!E:F,2,FALSE)</f>
        <v>ESG</v>
      </c>
      <c r="B3665" t="s">
        <v>3450</v>
      </c>
      <c r="C3665" s="53" t="s">
        <v>2769</v>
      </c>
      <c r="D3665" s="59" t="s">
        <v>3087</v>
      </c>
      <c r="E3665" s="59" t="s">
        <v>7081</v>
      </c>
      <c r="F3665" t="s">
        <v>2493</v>
      </c>
      <c r="G3665" t="s">
        <v>2494</v>
      </c>
      <c r="H3665" t="s">
        <v>2495</v>
      </c>
      <c r="I3665" s="52">
        <v>45352</v>
      </c>
      <c r="J3665" t="s">
        <v>2457</v>
      </c>
      <c r="K3665">
        <v>115</v>
      </c>
      <c r="L3665">
        <v>88.028919984659197</v>
      </c>
      <c r="M3665">
        <v>115</v>
      </c>
      <c r="N3665">
        <v>1</v>
      </c>
      <c r="O3665">
        <v>87.872467429632707</v>
      </c>
      <c r="P3665">
        <v>115</v>
      </c>
      <c r="Q3665">
        <v>1</v>
      </c>
      <c r="R3665">
        <v>113</v>
      </c>
      <c r="S3665">
        <v>0.98923560616997297</v>
      </c>
      <c r="T3665">
        <v>36.717911726881397</v>
      </c>
      <c r="U3665">
        <v>0.84981288303245195</v>
      </c>
      <c r="V3665">
        <v>96</v>
      </c>
      <c r="W3665">
        <v>0.11945995655276501</v>
      </c>
      <c r="X3665">
        <v>16</v>
      </c>
      <c r="Y3665">
        <v>115</v>
      </c>
      <c r="Z3665">
        <v>0.999999999999999</v>
      </c>
      <c r="AA3665">
        <v>31.097482946853798</v>
      </c>
      <c r="AB3665">
        <v>108</v>
      </c>
      <c r="AC3665">
        <v>0.97342937170535804</v>
      </c>
      <c r="AD3665">
        <v>7</v>
      </c>
      <c r="AE3665">
        <v>2.6570628294641699E-2</v>
      </c>
      <c r="AF3665">
        <v>0</v>
      </c>
      <c r="AG3665">
        <v>0</v>
      </c>
      <c r="AH3665">
        <v>4.9627944587460403E-4</v>
      </c>
      <c r="AI3665">
        <v>4</v>
      </c>
      <c r="AJ3665">
        <v>85.265217785233403</v>
      </c>
      <c r="AK3665">
        <v>115</v>
      </c>
      <c r="AL3665">
        <v>1</v>
      </c>
      <c r="AM3665">
        <v>0</v>
      </c>
      <c r="AN3665">
        <v>0</v>
      </c>
      <c r="AO3665">
        <v>0</v>
      </c>
      <c r="AP3665">
        <v>0</v>
      </c>
      <c r="AQ3665">
        <v>115</v>
      </c>
      <c r="AR3665">
        <v>0.999999999999999</v>
      </c>
      <c r="AS3665">
        <v>0</v>
      </c>
      <c r="AT3665">
        <v>0</v>
      </c>
      <c r="AU3665">
        <v>0</v>
      </c>
      <c r="AV3665">
        <v>0</v>
      </c>
      <c r="AW3665">
        <v>115</v>
      </c>
      <c r="AX3665">
        <v>1</v>
      </c>
      <c r="AY3665">
        <v>88.424206049168802</v>
      </c>
      <c r="AZ3665">
        <v>115</v>
      </c>
      <c r="BA3665">
        <v>1</v>
      </c>
      <c r="BB3665">
        <v>111</v>
      </c>
      <c r="BC3665">
        <v>0.95296508271631397</v>
      </c>
      <c r="BD3665">
        <v>4</v>
      </c>
      <c r="BE3665">
        <v>4.7034917283685203E-2</v>
      </c>
      <c r="BF3665">
        <v>82.703719083433</v>
      </c>
      <c r="BG3665">
        <v>83.452066333919902</v>
      </c>
      <c r="BH3665">
        <v>83.508238917158906</v>
      </c>
      <c r="BI3665">
        <v>77.894104219944893</v>
      </c>
    </row>
    <row r="3666" spans="1:61" x14ac:dyDescent="0.25">
      <c r="A3666" s="10" t="str">
        <f>VLOOKUP(D3666,'Index-Relations'!E:F,2,FALSE)</f>
        <v>ESG</v>
      </c>
      <c r="B3666" t="s">
        <v>3450</v>
      </c>
      <c r="C3666" s="53" t="s">
        <v>2770</v>
      </c>
      <c r="D3666" s="59" t="s">
        <v>3087</v>
      </c>
      <c r="E3666" s="59" t="s">
        <v>7082</v>
      </c>
      <c r="F3666" t="s">
        <v>2493</v>
      </c>
      <c r="G3666" t="s">
        <v>2494</v>
      </c>
      <c r="H3666" t="s">
        <v>2495</v>
      </c>
      <c r="I3666" s="52">
        <v>45323</v>
      </c>
      <c r="J3666" t="s">
        <v>2457</v>
      </c>
      <c r="K3666">
        <v>115</v>
      </c>
      <c r="L3666">
        <v>88.068809388892404</v>
      </c>
      <c r="M3666">
        <v>115</v>
      </c>
      <c r="N3666">
        <v>1</v>
      </c>
      <c r="O3666">
        <v>87.831685686891603</v>
      </c>
      <c r="P3666">
        <v>115</v>
      </c>
      <c r="Q3666">
        <v>1</v>
      </c>
      <c r="R3666">
        <v>113</v>
      </c>
      <c r="S3666">
        <v>0.98896873480120195</v>
      </c>
      <c r="T3666">
        <v>36.991420690297197</v>
      </c>
      <c r="U3666">
        <v>0.84479464862924603</v>
      </c>
      <c r="V3666">
        <v>96</v>
      </c>
      <c r="W3666">
        <v>0.118931610285165</v>
      </c>
      <c r="X3666">
        <v>15</v>
      </c>
      <c r="Y3666">
        <v>115</v>
      </c>
      <c r="Z3666">
        <v>1</v>
      </c>
      <c r="AA3666">
        <v>30.226954141003699</v>
      </c>
      <c r="AB3666">
        <v>109</v>
      </c>
      <c r="AC3666">
        <v>0.97462322375446198</v>
      </c>
      <c r="AD3666">
        <v>6</v>
      </c>
      <c r="AE3666">
        <v>2.5376776245537299E-2</v>
      </c>
      <c r="AF3666">
        <v>0</v>
      </c>
      <c r="AG3666">
        <v>0</v>
      </c>
      <c r="AH3666">
        <v>5.2829638133286799E-4</v>
      </c>
      <c r="AI3666">
        <v>4</v>
      </c>
      <c r="AJ3666">
        <v>84.989819124881393</v>
      </c>
      <c r="AK3666">
        <v>115</v>
      </c>
      <c r="AL3666">
        <v>1</v>
      </c>
      <c r="AM3666">
        <v>0</v>
      </c>
      <c r="AN3666">
        <v>0</v>
      </c>
      <c r="AO3666">
        <v>0</v>
      </c>
      <c r="AP3666">
        <v>0</v>
      </c>
      <c r="AQ3666">
        <v>115</v>
      </c>
      <c r="AR3666">
        <v>1</v>
      </c>
      <c r="AS3666">
        <v>0</v>
      </c>
      <c r="AT3666">
        <v>0</v>
      </c>
      <c r="AU3666">
        <v>0</v>
      </c>
      <c r="AV3666">
        <v>0</v>
      </c>
      <c r="AW3666">
        <v>115</v>
      </c>
      <c r="AX3666">
        <v>1</v>
      </c>
      <c r="AY3666">
        <v>88.592525238435698</v>
      </c>
      <c r="AZ3666">
        <v>115</v>
      </c>
      <c r="BA3666">
        <v>1</v>
      </c>
      <c r="BB3666">
        <v>111</v>
      </c>
      <c r="BC3666">
        <v>0.94905880127054998</v>
      </c>
      <c r="BD3666">
        <v>4</v>
      </c>
      <c r="BE3666">
        <v>5.0941198729449598E-2</v>
      </c>
      <c r="BF3666">
        <v>82.681355715603999</v>
      </c>
      <c r="BG3666">
        <v>83.510880659016905</v>
      </c>
      <c r="BH3666">
        <v>83.483544001067898</v>
      </c>
      <c r="BI3666">
        <v>77.794747014411996</v>
      </c>
    </row>
    <row r="3667" spans="1:61" x14ac:dyDescent="0.25">
      <c r="A3667" s="10" t="str">
        <f>VLOOKUP(D3667,'Index-Relations'!E:F,2,FALSE)</f>
        <v>ESG</v>
      </c>
      <c r="B3667" t="s">
        <v>3450</v>
      </c>
      <c r="C3667" s="53" t="s">
        <v>2760</v>
      </c>
      <c r="D3667" s="59" t="s">
        <v>3166</v>
      </c>
      <c r="E3667" s="59" t="s">
        <v>7083</v>
      </c>
      <c r="F3667" t="s">
        <v>2606</v>
      </c>
      <c r="G3667" t="s">
        <v>1501</v>
      </c>
      <c r="H3667" t="s">
        <v>1503</v>
      </c>
      <c r="I3667" s="52">
        <v>45659</v>
      </c>
      <c r="J3667" t="s">
        <v>2457</v>
      </c>
      <c r="K3667">
        <v>302</v>
      </c>
      <c r="L3667" s="73">
        <v>76.558529756306697</v>
      </c>
      <c r="M3667">
        <v>302</v>
      </c>
      <c r="N3667">
        <v>1</v>
      </c>
      <c r="O3667" s="73">
        <v>79.918924944500603</v>
      </c>
      <c r="P3667">
        <v>302</v>
      </c>
      <c r="Q3667">
        <v>1</v>
      </c>
      <c r="R3667">
        <v>296</v>
      </c>
      <c r="S3667">
        <v>0.98976503501942004</v>
      </c>
      <c r="T3667">
        <v>34.064545983925001</v>
      </c>
      <c r="U3667">
        <v>0.72313119404220905</v>
      </c>
      <c r="V3667">
        <v>197</v>
      </c>
      <c r="W3667">
        <v>0.175450767923156</v>
      </c>
      <c r="X3667">
        <v>37</v>
      </c>
      <c r="Y3667">
        <v>302</v>
      </c>
      <c r="Z3667">
        <v>0.999999999999999</v>
      </c>
      <c r="AA3667">
        <v>33.604996728382503</v>
      </c>
      <c r="AB3667">
        <v>268</v>
      </c>
      <c r="AC3667">
        <v>0.90352983429424205</v>
      </c>
      <c r="AD3667">
        <v>34</v>
      </c>
      <c r="AE3667">
        <v>9.6470165705757199E-2</v>
      </c>
      <c r="AF3667">
        <v>0</v>
      </c>
      <c r="AG3667">
        <v>4.4408999999999998E-16</v>
      </c>
      <c r="AH3667">
        <v>1.37463455780869E-2</v>
      </c>
      <c r="AI3667">
        <v>25</v>
      </c>
      <c r="AJ3667" s="73">
        <v>72.348471227391201</v>
      </c>
      <c r="AK3667">
        <v>302</v>
      </c>
      <c r="AL3667">
        <v>1</v>
      </c>
      <c r="AM3667">
        <v>0</v>
      </c>
      <c r="AN3667">
        <v>0</v>
      </c>
      <c r="AO3667">
        <v>0</v>
      </c>
      <c r="AP3667">
        <v>0</v>
      </c>
      <c r="AQ3667">
        <v>302</v>
      </c>
      <c r="AR3667">
        <v>1</v>
      </c>
      <c r="AS3667">
        <v>0</v>
      </c>
      <c r="AT3667">
        <v>0</v>
      </c>
      <c r="AU3667">
        <v>0</v>
      </c>
      <c r="AV3667">
        <v>0</v>
      </c>
      <c r="AW3667">
        <v>302</v>
      </c>
      <c r="AX3667">
        <v>1</v>
      </c>
      <c r="AY3667" s="73">
        <v>75.268085739729599</v>
      </c>
      <c r="AZ3667">
        <v>302</v>
      </c>
      <c r="BA3667">
        <v>1</v>
      </c>
      <c r="BB3667">
        <v>292</v>
      </c>
      <c r="BC3667">
        <v>0.92560569546348803</v>
      </c>
      <c r="BD3667">
        <v>10</v>
      </c>
      <c r="BE3667">
        <v>7.4394304536511899E-2</v>
      </c>
      <c r="BF3667">
        <v>76.558529756306697</v>
      </c>
      <c r="BG3667">
        <v>79.918924944500603</v>
      </c>
      <c r="BH3667">
        <v>75.268085739729599</v>
      </c>
      <c r="BI3667">
        <v>72.348471227391201</v>
      </c>
    </row>
    <row r="3668" spans="1:61" x14ac:dyDescent="0.25">
      <c r="A3668" s="10" t="str">
        <f>VLOOKUP(D3668,'Index-Relations'!E:F,2,FALSE)</f>
        <v>ESG</v>
      </c>
      <c r="B3668" t="s">
        <v>3450</v>
      </c>
      <c r="C3668" s="53" t="s">
        <v>2761</v>
      </c>
      <c r="D3668" s="59" t="s">
        <v>3166</v>
      </c>
      <c r="E3668" s="59" t="s">
        <v>7084</v>
      </c>
      <c r="F3668" t="s">
        <v>2606</v>
      </c>
      <c r="G3668" t="s">
        <v>1501</v>
      </c>
      <c r="H3668" t="s">
        <v>1503</v>
      </c>
      <c r="I3668" s="52">
        <v>45628</v>
      </c>
      <c r="J3668" t="s">
        <v>2457</v>
      </c>
      <c r="K3668">
        <v>293</v>
      </c>
      <c r="L3668" s="73">
        <v>76.219056374307002</v>
      </c>
      <c r="M3668">
        <v>293</v>
      </c>
      <c r="N3668">
        <v>1</v>
      </c>
      <c r="O3668" s="73">
        <v>79.830791798864993</v>
      </c>
      <c r="P3668">
        <v>293</v>
      </c>
      <c r="Q3668">
        <v>1</v>
      </c>
      <c r="R3668">
        <v>287</v>
      </c>
      <c r="S3668">
        <v>0.98926226973317499</v>
      </c>
      <c r="T3668">
        <v>34.043479030620297</v>
      </c>
      <c r="U3668">
        <v>0.74130985571807495</v>
      </c>
      <c r="V3668">
        <v>190</v>
      </c>
      <c r="W3668">
        <v>0.17863376056540101</v>
      </c>
      <c r="X3668">
        <v>34</v>
      </c>
      <c r="Y3668">
        <v>293</v>
      </c>
      <c r="Z3668">
        <v>1</v>
      </c>
      <c r="AA3668">
        <v>29.785767671032598</v>
      </c>
      <c r="AB3668">
        <v>261</v>
      </c>
      <c r="AC3668">
        <v>0.89868597628284297</v>
      </c>
      <c r="AD3668">
        <v>32</v>
      </c>
      <c r="AE3668">
        <v>0.101314023717156</v>
      </c>
      <c r="AF3668">
        <v>0</v>
      </c>
      <c r="AG3668">
        <v>0</v>
      </c>
      <c r="AH3668">
        <v>1.2273714560567899E-2</v>
      </c>
      <c r="AI3668">
        <v>24</v>
      </c>
      <c r="AJ3668" s="73">
        <v>71.884641826915001</v>
      </c>
      <c r="AK3668">
        <v>293</v>
      </c>
      <c r="AL3668">
        <v>1</v>
      </c>
      <c r="AM3668">
        <v>0</v>
      </c>
      <c r="AN3668">
        <v>0</v>
      </c>
      <c r="AO3668">
        <v>0</v>
      </c>
      <c r="AP3668">
        <v>0</v>
      </c>
      <c r="AQ3668">
        <v>293</v>
      </c>
      <c r="AR3668">
        <v>1</v>
      </c>
      <c r="AS3668">
        <v>0</v>
      </c>
      <c r="AT3668">
        <v>0</v>
      </c>
      <c r="AU3668">
        <v>0</v>
      </c>
      <c r="AV3668">
        <v>0</v>
      </c>
      <c r="AW3668">
        <v>293</v>
      </c>
      <c r="AX3668">
        <v>1</v>
      </c>
      <c r="AY3668" s="73">
        <v>74.925768079153002</v>
      </c>
      <c r="AZ3668">
        <v>293</v>
      </c>
      <c r="BA3668">
        <v>1</v>
      </c>
      <c r="BB3668">
        <v>283</v>
      </c>
      <c r="BC3668">
        <v>0.926180469562633</v>
      </c>
      <c r="BD3668">
        <v>10</v>
      </c>
      <c r="BE3668">
        <v>7.3819530437366304E-2</v>
      </c>
      <c r="BF3668">
        <v>76.219056374307002</v>
      </c>
      <c r="BG3668">
        <v>79.830791798864993</v>
      </c>
      <c r="BH3668">
        <v>74.925768079153002</v>
      </c>
      <c r="BI3668">
        <v>71.884641826915001</v>
      </c>
    </row>
    <row r="3669" spans="1:61" x14ac:dyDescent="0.25">
      <c r="A3669" s="10" t="str">
        <f>VLOOKUP(D3669,'Index-Relations'!E:F,2,FALSE)</f>
        <v>ESG</v>
      </c>
      <c r="B3669" t="s">
        <v>3450</v>
      </c>
      <c r="C3669" s="53" t="s">
        <v>2762</v>
      </c>
      <c r="D3669" s="59" t="s">
        <v>3166</v>
      </c>
      <c r="E3669" s="59" t="s">
        <v>7085</v>
      </c>
      <c r="F3669" t="s">
        <v>2606</v>
      </c>
      <c r="G3669" t="s">
        <v>1501</v>
      </c>
      <c r="H3669" t="s">
        <v>1503</v>
      </c>
      <c r="I3669" s="52">
        <v>45597</v>
      </c>
      <c r="J3669" t="s">
        <v>2457</v>
      </c>
      <c r="K3669">
        <v>293</v>
      </c>
      <c r="L3669" s="73">
        <v>76.234400363831</v>
      </c>
      <c r="M3669">
        <v>293</v>
      </c>
      <c r="N3669">
        <v>1</v>
      </c>
      <c r="O3669" s="73">
        <v>79.928615011684002</v>
      </c>
      <c r="P3669">
        <v>293</v>
      </c>
      <c r="Q3669">
        <v>1</v>
      </c>
      <c r="R3669">
        <v>287</v>
      </c>
      <c r="S3669">
        <v>0.98958932608307304</v>
      </c>
      <c r="T3669">
        <v>34.317707467413499</v>
      </c>
      <c r="U3669">
        <v>0.74297702106599495</v>
      </c>
      <c r="V3669">
        <v>190</v>
      </c>
      <c r="W3669">
        <v>0.17763632277776301</v>
      </c>
      <c r="X3669">
        <v>34</v>
      </c>
      <c r="Y3669">
        <v>293</v>
      </c>
      <c r="Z3669">
        <v>0.999999999999999</v>
      </c>
      <c r="AA3669">
        <v>28.678972400746702</v>
      </c>
      <c r="AB3669">
        <v>261</v>
      </c>
      <c r="AC3669">
        <v>0.89702369261588599</v>
      </c>
      <c r="AD3669">
        <v>32</v>
      </c>
      <c r="AE3669">
        <v>0.102976307384112</v>
      </c>
      <c r="AF3669">
        <v>0</v>
      </c>
      <c r="AG3669">
        <v>1.9429E-16</v>
      </c>
      <c r="AH3669">
        <v>1.2698579550761801E-2</v>
      </c>
      <c r="AI3669">
        <v>24</v>
      </c>
      <c r="AJ3669" s="73">
        <v>71.844881955284905</v>
      </c>
      <c r="AK3669">
        <v>293</v>
      </c>
      <c r="AL3669">
        <v>1</v>
      </c>
      <c r="AM3669">
        <v>0</v>
      </c>
      <c r="AN3669">
        <v>0</v>
      </c>
      <c r="AO3669">
        <v>0</v>
      </c>
      <c r="AP3669">
        <v>0</v>
      </c>
      <c r="AQ3669">
        <v>293</v>
      </c>
      <c r="AR3669">
        <v>0.999999999999999</v>
      </c>
      <c r="AS3669">
        <v>0</v>
      </c>
      <c r="AT3669">
        <v>0</v>
      </c>
      <c r="AU3669">
        <v>0</v>
      </c>
      <c r="AV3669">
        <v>0</v>
      </c>
      <c r="AW3669">
        <v>293</v>
      </c>
      <c r="AX3669">
        <v>1</v>
      </c>
      <c r="AY3669" s="73">
        <v>74.930897496867999</v>
      </c>
      <c r="AZ3669">
        <v>293</v>
      </c>
      <c r="BA3669">
        <v>1</v>
      </c>
      <c r="BB3669">
        <v>282</v>
      </c>
      <c r="BC3669">
        <v>0.92332175673383798</v>
      </c>
      <c r="BD3669">
        <v>11</v>
      </c>
      <c r="BE3669">
        <v>7.6678243266161697E-2</v>
      </c>
      <c r="BF3669">
        <v>76.234400363831</v>
      </c>
      <c r="BG3669">
        <v>79.928615011684002</v>
      </c>
      <c r="BH3669">
        <v>74.930897496867999</v>
      </c>
      <c r="BI3669">
        <v>71.844881955284905</v>
      </c>
    </row>
    <row r="3670" spans="1:61" x14ac:dyDescent="0.25">
      <c r="A3670" s="10" t="str">
        <f>VLOOKUP(D3670,'Index-Relations'!E:F,2,FALSE)</f>
        <v>ESG</v>
      </c>
      <c r="B3670" t="s">
        <v>3450</v>
      </c>
      <c r="C3670" s="53" t="s">
        <v>2763</v>
      </c>
      <c r="D3670" s="59" t="s">
        <v>3166</v>
      </c>
      <c r="E3670" s="59" t="s">
        <v>7086</v>
      </c>
      <c r="F3670" t="s">
        <v>2606</v>
      </c>
      <c r="G3670" t="s">
        <v>1501</v>
      </c>
      <c r="H3670" t="s">
        <v>1503</v>
      </c>
      <c r="I3670" s="52">
        <v>45566</v>
      </c>
      <c r="J3670" t="s">
        <v>2457</v>
      </c>
      <c r="K3670">
        <v>293</v>
      </c>
      <c r="L3670" s="73">
        <v>76.243108248758901</v>
      </c>
      <c r="M3670">
        <v>293</v>
      </c>
      <c r="N3670">
        <v>1</v>
      </c>
      <c r="O3670" s="73">
        <v>79.932357762278002</v>
      </c>
      <c r="P3670">
        <v>293</v>
      </c>
      <c r="Q3670">
        <v>1</v>
      </c>
      <c r="R3670">
        <v>287</v>
      </c>
      <c r="S3670">
        <v>0.98995738307536596</v>
      </c>
      <c r="T3670">
        <v>34.480358374283597</v>
      </c>
      <c r="U3670">
        <v>0.74471887200763598</v>
      </c>
      <c r="V3670">
        <v>190</v>
      </c>
      <c r="W3670">
        <v>0.17859991807642001</v>
      </c>
      <c r="X3670">
        <v>34</v>
      </c>
      <c r="Y3670">
        <v>293</v>
      </c>
      <c r="Z3670">
        <v>1</v>
      </c>
      <c r="AA3670">
        <v>28.635594486351899</v>
      </c>
      <c r="AB3670">
        <v>262</v>
      </c>
      <c r="AC3670">
        <v>0.90411393014986896</v>
      </c>
      <c r="AD3670">
        <v>31</v>
      </c>
      <c r="AE3670">
        <v>9.5886069850129999E-2</v>
      </c>
      <c r="AF3670">
        <v>0</v>
      </c>
      <c r="AG3670">
        <v>3.3307000000000001E-16</v>
      </c>
      <c r="AH3670">
        <v>1.1875559755786899E-2</v>
      </c>
      <c r="AI3670">
        <v>24</v>
      </c>
      <c r="AJ3670" s="73">
        <v>71.883579299744994</v>
      </c>
      <c r="AK3670">
        <v>293</v>
      </c>
      <c r="AL3670">
        <v>1</v>
      </c>
      <c r="AM3670">
        <v>0</v>
      </c>
      <c r="AN3670">
        <v>0</v>
      </c>
      <c r="AO3670">
        <v>0</v>
      </c>
      <c r="AP3670">
        <v>0</v>
      </c>
      <c r="AQ3670">
        <v>293</v>
      </c>
      <c r="AR3670">
        <v>1</v>
      </c>
      <c r="AS3670">
        <v>0</v>
      </c>
      <c r="AT3670">
        <v>0</v>
      </c>
      <c r="AU3670">
        <v>0</v>
      </c>
      <c r="AV3670">
        <v>0</v>
      </c>
      <c r="AW3670">
        <v>293</v>
      </c>
      <c r="AX3670">
        <v>1</v>
      </c>
      <c r="AY3670" s="73">
        <v>74.904460532093907</v>
      </c>
      <c r="AZ3670">
        <v>293</v>
      </c>
      <c r="BA3670">
        <v>1</v>
      </c>
      <c r="BB3670">
        <v>282</v>
      </c>
      <c r="BC3670">
        <v>0.92288515333157894</v>
      </c>
      <c r="BD3670">
        <v>11</v>
      </c>
      <c r="BE3670">
        <v>7.7114846668420195E-2</v>
      </c>
      <c r="BF3670">
        <v>76.243108248758901</v>
      </c>
      <c r="BG3670">
        <v>79.932357762278002</v>
      </c>
      <c r="BH3670">
        <v>74.904460532093907</v>
      </c>
      <c r="BI3670">
        <v>71.883579299744994</v>
      </c>
    </row>
    <row r="3671" spans="1:61" x14ac:dyDescent="0.25">
      <c r="A3671" s="10" t="str">
        <f>VLOOKUP(D3671,'Index-Relations'!E:F,2,FALSE)</f>
        <v>ESG</v>
      </c>
      <c r="B3671" t="s">
        <v>3450</v>
      </c>
      <c r="C3671" s="53" t="s">
        <v>2764</v>
      </c>
      <c r="D3671" s="59" t="s">
        <v>3166</v>
      </c>
      <c r="E3671" s="59" t="s">
        <v>7087</v>
      </c>
      <c r="F3671" t="s">
        <v>2606</v>
      </c>
      <c r="G3671" t="s">
        <v>1501</v>
      </c>
      <c r="H3671" t="s">
        <v>1503</v>
      </c>
      <c r="I3671" s="52">
        <v>45537</v>
      </c>
      <c r="J3671" t="s">
        <v>2457</v>
      </c>
      <c r="K3671">
        <v>318</v>
      </c>
      <c r="L3671" s="73">
        <v>76.208053488272</v>
      </c>
      <c r="M3671">
        <v>318</v>
      </c>
      <c r="N3671">
        <v>1</v>
      </c>
      <c r="O3671" s="73">
        <v>79.710501825689903</v>
      </c>
      <c r="P3671">
        <v>318</v>
      </c>
      <c r="Q3671">
        <v>1</v>
      </c>
      <c r="R3671">
        <v>311</v>
      </c>
      <c r="S3671">
        <v>0.99067782523178605</v>
      </c>
      <c r="T3671">
        <v>34.481951603791501</v>
      </c>
      <c r="U3671">
        <v>0.74856406945009701</v>
      </c>
      <c r="V3671">
        <v>208</v>
      </c>
      <c r="W3671">
        <v>0.15987535639210201</v>
      </c>
      <c r="X3671">
        <v>37</v>
      </c>
      <c r="Y3671">
        <v>318</v>
      </c>
      <c r="Z3671">
        <v>1</v>
      </c>
      <c r="AA3671">
        <v>23.466165873270601</v>
      </c>
      <c r="AB3671">
        <v>295</v>
      </c>
      <c r="AC3671">
        <v>0.92341564221984396</v>
      </c>
      <c r="AD3671">
        <v>29</v>
      </c>
      <c r="AE3671">
        <v>8.7517505064457296E-2</v>
      </c>
      <c r="AF3671">
        <v>-6</v>
      </c>
      <c r="AG3671">
        <v>0</v>
      </c>
      <c r="AH3671">
        <v>1.25042364148458E-2</v>
      </c>
      <c r="AI3671">
        <v>22</v>
      </c>
      <c r="AJ3671" s="73">
        <v>71.624652274051897</v>
      </c>
      <c r="AK3671">
        <v>318</v>
      </c>
      <c r="AL3671">
        <v>1</v>
      </c>
      <c r="AM3671">
        <v>0</v>
      </c>
      <c r="AN3671">
        <v>0</v>
      </c>
      <c r="AO3671">
        <v>0</v>
      </c>
      <c r="AP3671">
        <v>0</v>
      </c>
      <c r="AQ3671">
        <v>318</v>
      </c>
      <c r="AR3671">
        <v>1</v>
      </c>
      <c r="AS3671">
        <v>0</v>
      </c>
      <c r="AT3671">
        <v>0</v>
      </c>
      <c r="AU3671">
        <v>0</v>
      </c>
      <c r="AV3671">
        <v>0</v>
      </c>
      <c r="AW3671">
        <v>318</v>
      </c>
      <c r="AX3671">
        <v>1</v>
      </c>
      <c r="AY3671" s="73">
        <v>75.561233591752995</v>
      </c>
      <c r="AZ3671">
        <v>318</v>
      </c>
      <c r="BA3671">
        <v>1</v>
      </c>
      <c r="BB3671">
        <v>308</v>
      </c>
      <c r="BC3671">
        <v>0.92150830735679101</v>
      </c>
      <c r="BD3671">
        <v>10</v>
      </c>
      <c r="BE3671">
        <v>7.8491692643208003E-2</v>
      </c>
      <c r="BF3671">
        <v>76.208053488272</v>
      </c>
      <c r="BG3671">
        <v>79.710501825689903</v>
      </c>
      <c r="BH3671">
        <v>75.561233591752995</v>
      </c>
      <c r="BI3671">
        <v>71.624652274051897</v>
      </c>
    </row>
    <row r="3672" spans="1:61" x14ac:dyDescent="0.25">
      <c r="A3672" s="10" t="str">
        <f>VLOOKUP(D3672,'Index-Relations'!E:F,2,FALSE)</f>
        <v>ESG</v>
      </c>
      <c r="B3672" t="s">
        <v>3450</v>
      </c>
      <c r="C3672" s="53" t="s">
        <v>3350</v>
      </c>
      <c r="D3672" s="59" t="s">
        <v>3166</v>
      </c>
      <c r="E3672" s="59" t="s">
        <v>7088</v>
      </c>
      <c r="F3672" t="s">
        <v>2606</v>
      </c>
      <c r="G3672" t="s">
        <v>1501</v>
      </c>
      <c r="H3672" t="s">
        <v>1503</v>
      </c>
      <c r="I3672" s="52">
        <v>45505</v>
      </c>
      <c r="J3672" t="s">
        <v>2457</v>
      </c>
      <c r="K3672">
        <v>318</v>
      </c>
      <c r="L3672" s="73">
        <v>76.072752239601897</v>
      </c>
      <c r="M3672">
        <v>318</v>
      </c>
      <c r="N3672">
        <v>1</v>
      </c>
      <c r="O3672" s="73">
        <v>79.6130424667749</v>
      </c>
      <c r="P3672">
        <v>318</v>
      </c>
      <c r="Q3672">
        <v>1</v>
      </c>
      <c r="R3672">
        <v>311</v>
      </c>
      <c r="S3672">
        <v>0.99064133712924296</v>
      </c>
      <c r="T3672">
        <v>34.497705811809901</v>
      </c>
      <c r="U3672">
        <v>0.75471469834350802</v>
      </c>
      <c r="V3672">
        <v>209</v>
      </c>
      <c r="W3672">
        <v>0.16419413882488401</v>
      </c>
      <c r="X3672">
        <v>36</v>
      </c>
      <c r="Y3672">
        <v>318</v>
      </c>
      <c r="Z3672">
        <v>0.999999999999999</v>
      </c>
      <c r="AA3672">
        <v>25.146383469450999</v>
      </c>
      <c r="AB3672">
        <v>290</v>
      </c>
      <c r="AC3672">
        <v>0.94444419837145199</v>
      </c>
      <c r="AD3672">
        <v>28</v>
      </c>
      <c r="AE3672">
        <v>5.5555801628547299E-2</v>
      </c>
      <c r="AF3672">
        <v>0</v>
      </c>
      <c r="AG3672">
        <v>0</v>
      </c>
      <c r="AH3672">
        <v>1.2374015384180001E-2</v>
      </c>
      <c r="AI3672">
        <v>22</v>
      </c>
      <c r="AJ3672" s="73">
        <v>71.4780461468429</v>
      </c>
      <c r="AK3672">
        <v>318</v>
      </c>
      <c r="AL3672">
        <v>1</v>
      </c>
      <c r="AM3672">
        <v>0</v>
      </c>
      <c r="AN3672">
        <v>0</v>
      </c>
      <c r="AO3672">
        <v>0</v>
      </c>
      <c r="AP3672">
        <v>0</v>
      </c>
      <c r="AQ3672">
        <v>318</v>
      </c>
      <c r="AR3672">
        <v>0.999999999999999</v>
      </c>
      <c r="AS3672">
        <v>0</v>
      </c>
      <c r="AT3672">
        <v>0</v>
      </c>
      <c r="AU3672">
        <v>0</v>
      </c>
      <c r="AV3672">
        <v>0</v>
      </c>
      <c r="AW3672">
        <v>318</v>
      </c>
      <c r="AX3672">
        <v>0.999999999999999</v>
      </c>
      <c r="AY3672" s="73">
        <v>75.464016648110999</v>
      </c>
      <c r="AZ3672">
        <v>318</v>
      </c>
      <c r="BA3672">
        <v>1</v>
      </c>
      <c r="BB3672">
        <v>310</v>
      </c>
      <c r="BC3672">
        <v>0.94336179825664002</v>
      </c>
      <c r="BD3672">
        <v>8</v>
      </c>
      <c r="BE3672">
        <v>5.66382017433592E-2</v>
      </c>
      <c r="BF3672">
        <v>76.072752239601897</v>
      </c>
      <c r="BG3672">
        <v>79.6130424667749</v>
      </c>
      <c r="BH3672">
        <v>75.464016648110999</v>
      </c>
      <c r="BI3672">
        <v>71.4780461468429</v>
      </c>
    </row>
    <row r="3673" spans="1:61" x14ac:dyDescent="0.25">
      <c r="A3673" s="10" t="str">
        <f>VLOOKUP(D3673,'Index-Relations'!E:F,2,FALSE)</f>
        <v>ESG</v>
      </c>
      <c r="B3673" t="s">
        <v>3450</v>
      </c>
      <c r="C3673" s="53" t="s">
        <v>2765</v>
      </c>
      <c r="D3673" s="59" t="s">
        <v>3166</v>
      </c>
      <c r="E3673" s="59" t="s">
        <v>7089</v>
      </c>
      <c r="F3673" t="s">
        <v>2606</v>
      </c>
      <c r="G3673" t="s">
        <v>1501</v>
      </c>
      <c r="H3673" t="s">
        <v>1503</v>
      </c>
      <c r="I3673" s="52">
        <v>45474</v>
      </c>
      <c r="J3673" t="s">
        <v>2457</v>
      </c>
      <c r="K3673">
        <v>318</v>
      </c>
      <c r="L3673" s="73">
        <v>77.019386651148906</v>
      </c>
      <c r="M3673">
        <v>318</v>
      </c>
      <c r="N3673">
        <v>1</v>
      </c>
      <c r="O3673" s="73">
        <v>79.777079706016906</v>
      </c>
      <c r="P3673">
        <v>318</v>
      </c>
      <c r="Q3673">
        <v>1</v>
      </c>
      <c r="R3673">
        <v>311</v>
      </c>
      <c r="S3673">
        <v>0.99071029936988997</v>
      </c>
      <c r="T3673">
        <v>34.3515148835505</v>
      </c>
      <c r="U3673">
        <v>0.76110525654871497</v>
      </c>
      <c r="V3673">
        <v>208</v>
      </c>
      <c r="W3673">
        <v>0.16168568058097199</v>
      </c>
      <c r="X3673">
        <v>36</v>
      </c>
      <c r="Y3673">
        <v>318</v>
      </c>
      <c r="Z3673">
        <v>1</v>
      </c>
      <c r="AA3673">
        <v>26.411915605835802</v>
      </c>
      <c r="AB3673">
        <v>288</v>
      </c>
      <c r="AC3673">
        <v>0.94114033843564504</v>
      </c>
      <c r="AD3673">
        <v>30</v>
      </c>
      <c r="AE3673">
        <v>5.8859661564353898E-2</v>
      </c>
      <c r="AF3673">
        <v>0</v>
      </c>
      <c r="AG3673">
        <v>2.7756000000000002E-16</v>
      </c>
      <c r="AH3673">
        <v>1.2080581445851101E-2</v>
      </c>
      <c r="AI3673">
        <v>22</v>
      </c>
      <c r="AJ3673" s="73">
        <v>72.264456684965893</v>
      </c>
      <c r="AK3673">
        <v>318</v>
      </c>
      <c r="AL3673">
        <v>1</v>
      </c>
      <c r="AM3673">
        <v>0</v>
      </c>
      <c r="AN3673">
        <v>0</v>
      </c>
      <c r="AO3673">
        <v>0</v>
      </c>
      <c r="AP3673">
        <v>0</v>
      </c>
      <c r="AQ3673">
        <v>318</v>
      </c>
      <c r="AR3673">
        <v>1</v>
      </c>
      <c r="AS3673">
        <v>0</v>
      </c>
      <c r="AT3673">
        <v>0</v>
      </c>
      <c r="AU3673">
        <v>0</v>
      </c>
      <c r="AV3673">
        <v>0</v>
      </c>
      <c r="AW3673">
        <v>318</v>
      </c>
      <c r="AX3673">
        <v>0.999999999999999</v>
      </c>
      <c r="AY3673" s="73">
        <v>76.902748281718999</v>
      </c>
      <c r="AZ3673">
        <v>318</v>
      </c>
      <c r="BA3673">
        <v>1</v>
      </c>
      <c r="BB3673">
        <v>310</v>
      </c>
      <c r="BC3673">
        <v>0.94312644028519999</v>
      </c>
      <c r="BD3673">
        <v>8</v>
      </c>
      <c r="BE3673">
        <v>5.68735597147998E-2</v>
      </c>
      <c r="BF3673">
        <v>77.019386651148906</v>
      </c>
      <c r="BG3673">
        <v>79.777079706016906</v>
      </c>
      <c r="BH3673">
        <v>76.902748281718999</v>
      </c>
      <c r="BI3673">
        <v>72.264456684965893</v>
      </c>
    </row>
    <row r="3674" spans="1:61" x14ac:dyDescent="0.25">
      <c r="A3674" s="10" t="str">
        <f>VLOOKUP(D3674,'Index-Relations'!E:F,2,FALSE)</f>
        <v>ESG</v>
      </c>
      <c r="B3674" t="s">
        <v>3450</v>
      </c>
      <c r="C3674" s="53" t="s">
        <v>2766</v>
      </c>
      <c r="D3674" s="59" t="s">
        <v>3166</v>
      </c>
      <c r="E3674" s="59" t="s">
        <v>7090</v>
      </c>
      <c r="F3674" t="s">
        <v>2606</v>
      </c>
      <c r="G3674" t="s">
        <v>1501</v>
      </c>
      <c r="H3674" t="s">
        <v>1503</v>
      </c>
      <c r="I3674" s="52">
        <v>45446</v>
      </c>
      <c r="J3674" t="s">
        <v>2457</v>
      </c>
      <c r="K3674">
        <v>319</v>
      </c>
      <c r="L3674" s="73">
        <v>77.431810700419902</v>
      </c>
      <c r="M3674">
        <v>319</v>
      </c>
      <c r="N3674">
        <v>1</v>
      </c>
      <c r="O3674" s="73">
        <v>80.072477376789905</v>
      </c>
      <c r="P3674">
        <v>319</v>
      </c>
      <c r="Q3674">
        <v>1</v>
      </c>
      <c r="R3674">
        <v>314</v>
      </c>
      <c r="S3674">
        <v>0.99018087037889302</v>
      </c>
      <c r="T3674">
        <v>34.0448122258232</v>
      </c>
      <c r="U3674">
        <v>0.76703126451001902</v>
      </c>
      <c r="V3674">
        <v>210</v>
      </c>
      <c r="W3674">
        <v>0.16852929969731401</v>
      </c>
      <c r="X3674">
        <v>37</v>
      </c>
      <c r="Y3674">
        <v>319</v>
      </c>
      <c r="Z3674">
        <v>1</v>
      </c>
      <c r="AA3674">
        <v>25.099503183650899</v>
      </c>
      <c r="AB3674">
        <v>292</v>
      </c>
      <c r="AC3674">
        <v>0.96185141013731201</v>
      </c>
      <c r="AD3674">
        <v>27</v>
      </c>
      <c r="AE3674">
        <v>3.8148589862687897E-2</v>
      </c>
      <c r="AF3674">
        <v>0</v>
      </c>
      <c r="AG3674">
        <v>0</v>
      </c>
      <c r="AH3674">
        <v>1.1632482519908499E-2</v>
      </c>
      <c r="AI3674">
        <v>23</v>
      </c>
      <c r="AJ3674" s="73">
        <v>72.490479890482007</v>
      </c>
      <c r="AK3674">
        <v>319</v>
      </c>
      <c r="AL3674">
        <v>1</v>
      </c>
      <c r="AM3674">
        <v>0</v>
      </c>
      <c r="AN3674">
        <v>0</v>
      </c>
      <c r="AO3674">
        <v>0</v>
      </c>
      <c r="AP3674">
        <v>0</v>
      </c>
      <c r="AQ3674">
        <v>319</v>
      </c>
      <c r="AR3674">
        <v>1</v>
      </c>
      <c r="AS3674">
        <v>0</v>
      </c>
      <c r="AT3674">
        <v>0</v>
      </c>
      <c r="AU3674">
        <v>0</v>
      </c>
      <c r="AV3674">
        <v>0</v>
      </c>
      <c r="AW3674">
        <v>319</v>
      </c>
      <c r="AX3674">
        <v>1</v>
      </c>
      <c r="AY3674" s="73">
        <v>77.561156673113999</v>
      </c>
      <c r="AZ3674">
        <v>319</v>
      </c>
      <c r="BA3674">
        <v>1</v>
      </c>
      <c r="BB3674">
        <v>312</v>
      </c>
      <c r="BC3674">
        <v>0.94044932144638205</v>
      </c>
      <c r="BD3674">
        <v>7</v>
      </c>
      <c r="BE3674">
        <v>5.9550678553617203E-2</v>
      </c>
      <c r="BF3674">
        <v>77.431810700419902</v>
      </c>
      <c r="BG3674">
        <v>80.072477376789905</v>
      </c>
      <c r="BH3674">
        <v>77.561156673113999</v>
      </c>
      <c r="BI3674">
        <v>72.490479890482007</v>
      </c>
    </row>
    <row r="3675" spans="1:61" x14ac:dyDescent="0.25">
      <c r="A3675" s="10" t="str">
        <f>VLOOKUP(D3675,'Index-Relations'!E:F,2,FALSE)</f>
        <v>ESG</v>
      </c>
      <c r="B3675" t="s">
        <v>3450</v>
      </c>
      <c r="C3675" s="53" t="s">
        <v>2767</v>
      </c>
      <c r="D3675" s="59" t="s">
        <v>3166</v>
      </c>
      <c r="E3675" s="59" t="s">
        <v>7091</v>
      </c>
      <c r="F3675" t="s">
        <v>2606</v>
      </c>
      <c r="G3675" t="s">
        <v>1501</v>
      </c>
      <c r="H3675" t="s">
        <v>1503</v>
      </c>
      <c r="I3675" s="52">
        <v>45413</v>
      </c>
      <c r="J3675" t="s">
        <v>2457</v>
      </c>
      <c r="K3675">
        <v>319</v>
      </c>
      <c r="L3675" s="73">
        <v>77.541758934715006</v>
      </c>
      <c r="M3675">
        <v>319</v>
      </c>
      <c r="N3675">
        <v>1</v>
      </c>
      <c r="O3675" s="73">
        <v>80.140920107129006</v>
      </c>
      <c r="P3675">
        <v>319</v>
      </c>
      <c r="Q3675">
        <v>1</v>
      </c>
      <c r="R3675">
        <v>314</v>
      </c>
      <c r="S3675">
        <v>0.99046526014495095</v>
      </c>
      <c r="T3675">
        <v>34.147365572494998</v>
      </c>
      <c r="U3675">
        <v>0.76202472411517597</v>
      </c>
      <c r="V3675">
        <v>209</v>
      </c>
      <c r="W3675">
        <v>0.165846513452999</v>
      </c>
      <c r="X3675">
        <v>37</v>
      </c>
      <c r="Y3675">
        <v>319</v>
      </c>
      <c r="Z3675">
        <v>1</v>
      </c>
      <c r="AA3675">
        <v>26.050471082574301</v>
      </c>
      <c r="AB3675">
        <v>292</v>
      </c>
      <c r="AC3675">
        <v>0.96150547153773003</v>
      </c>
      <c r="AD3675">
        <v>27</v>
      </c>
      <c r="AE3675">
        <v>3.8494528462269702E-2</v>
      </c>
      <c r="AF3675">
        <v>0</v>
      </c>
      <c r="AG3675">
        <v>9.7139999999999999E-17</v>
      </c>
      <c r="AH3675">
        <v>1.13014873002937E-2</v>
      </c>
      <c r="AI3675">
        <v>23</v>
      </c>
      <c r="AJ3675" s="73">
        <v>72.621685928516897</v>
      </c>
      <c r="AK3675">
        <v>319</v>
      </c>
      <c r="AL3675">
        <v>1</v>
      </c>
      <c r="AM3675">
        <v>0</v>
      </c>
      <c r="AN3675">
        <v>0</v>
      </c>
      <c r="AO3675">
        <v>0</v>
      </c>
      <c r="AP3675">
        <v>0</v>
      </c>
      <c r="AQ3675">
        <v>319</v>
      </c>
      <c r="AR3675">
        <v>1</v>
      </c>
      <c r="AS3675">
        <v>0</v>
      </c>
      <c r="AT3675">
        <v>0</v>
      </c>
      <c r="AU3675">
        <v>0</v>
      </c>
      <c r="AV3675">
        <v>0</v>
      </c>
      <c r="AW3675">
        <v>319</v>
      </c>
      <c r="AX3675">
        <v>0.999999999999999</v>
      </c>
      <c r="AY3675" s="73">
        <v>77.658755646405993</v>
      </c>
      <c r="AZ3675">
        <v>319</v>
      </c>
      <c r="BA3675">
        <v>1</v>
      </c>
      <c r="BB3675">
        <v>310</v>
      </c>
      <c r="BC3675">
        <v>0.93543055351825699</v>
      </c>
      <c r="BD3675">
        <v>9</v>
      </c>
      <c r="BE3675">
        <v>6.4569446481742093E-2</v>
      </c>
      <c r="BF3675">
        <v>77.541758934715006</v>
      </c>
      <c r="BG3675">
        <v>80.140920107129006</v>
      </c>
      <c r="BH3675">
        <v>77.658755646405993</v>
      </c>
      <c r="BI3675">
        <v>72.621685928516897</v>
      </c>
    </row>
    <row r="3676" spans="1:61" x14ac:dyDescent="0.25">
      <c r="A3676" s="10" t="str">
        <f>VLOOKUP(D3676,'Index-Relations'!E:F,2,FALSE)</f>
        <v>ESG</v>
      </c>
      <c r="B3676" t="s">
        <v>3450</v>
      </c>
      <c r="C3676" s="53" t="s">
        <v>2768</v>
      </c>
      <c r="D3676" s="59" t="s">
        <v>3166</v>
      </c>
      <c r="E3676" s="59" t="s">
        <v>7092</v>
      </c>
      <c r="F3676" t="s">
        <v>2606</v>
      </c>
      <c r="G3676" t="s">
        <v>1501</v>
      </c>
      <c r="H3676" t="s">
        <v>1503</v>
      </c>
      <c r="I3676" s="52">
        <v>45383</v>
      </c>
      <c r="J3676" t="s">
        <v>2457</v>
      </c>
      <c r="K3676">
        <v>319</v>
      </c>
      <c r="L3676">
        <v>83.891932630179795</v>
      </c>
      <c r="M3676">
        <v>319</v>
      </c>
      <c r="N3676">
        <v>1</v>
      </c>
      <c r="O3676">
        <v>85.2627877882435</v>
      </c>
      <c r="P3676">
        <v>319</v>
      </c>
      <c r="Q3676">
        <v>1</v>
      </c>
      <c r="R3676">
        <v>314</v>
      </c>
      <c r="S3676">
        <v>0.991383648054452</v>
      </c>
      <c r="T3676">
        <v>34.019811768533799</v>
      </c>
      <c r="U3676">
        <v>0.76128233811393597</v>
      </c>
      <c r="V3676">
        <v>209</v>
      </c>
      <c r="W3676">
        <v>0.164937235733295</v>
      </c>
      <c r="X3676">
        <v>37</v>
      </c>
      <c r="Y3676">
        <v>319</v>
      </c>
      <c r="Z3676">
        <v>0.999999999999999</v>
      </c>
      <c r="AA3676">
        <v>24.9422872755197</v>
      </c>
      <c r="AB3676">
        <v>292</v>
      </c>
      <c r="AC3676">
        <v>0.96188806311613495</v>
      </c>
      <c r="AD3676">
        <v>27</v>
      </c>
      <c r="AE3676">
        <v>3.8111936883864397E-2</v>
      </c>
      <c r="AF3676">
        <v>0</v>
      </c>
      <c r="AG3676">
        <v>0</v>
      </c>
      <c r="AH3676">
        <v>1.12374575310254E-2</v>
      </c>
      <c r="AI3676">
        <v>23</v>
      </c>
      <c r="AJ3676">
        <v>80.171383026366598</v>
      </c>
      <c r="AK3676">
        <v>319</v>
      </c>
      <c r="AL3676">
        <v>1</v>
      </c>
      <c r="AM3676">
        <v>0</v>
      </c>
      <c r="AN3676">
        <v>0</v>
      </c>
      <c r="AO3676">
        <v>0</v>
      </c>
      <c r="AP3676">
        <v>0</v>
      </c>
      <c r="AQ3676">
        <v>319</v>
      </c>
      <c r="AR3676">
        <v>1</v>
      </c>
      <c r="AS3676">
        <v>0</v>
      </c>
      <c r="AT3676">
        <v>0</v>
      </c>
      <c r="AU3676">
        <v>0</v>
      </c>
      <c r="AV3676">
        <v>0</v>
      </c>
      <c r="AW3676">
        <v>319</v>
      </c>
      <c r="AX3676">
        <v>0.999999999999999</v>
      </c>
      <c r="AY3676">
        <v>83.729620416496303</v>
      </c>
      <c r="AZ3676">
        <v>319</v>
      </c>
      <c r="BA3676">
        <v>1</v>
      </c>
      <c r="BB3676">
        <v>310</v>
      </c>
      <c r="BC3676">
        <v>0.93892745745311801</v>
      </c>
      <c r="BD3676">
        <v>9</v>
      </c>
      <c r="BE3676">
        <v>6.1072542546881603E-2</v>
      </c>
      <c r="BF3676">
        <v>77.542964607785905</v>
      </c>
      <c r="BG3676">
        <v>79.971278447757896</v>
      </c>
      <c r="BH3676">
        <v>77.772534249121904</v>
      </c>
      <c r="BI3676">
        <v>72.643966047098999</v>
      </c>
    </row>
    <row r="3677" spans="1:61" x14ac:dyDescent="0.25">
      <c r="A3677" s="10" t="str">
        <f>VLOOKUP(D3677,'Index-Relations'!E:F,2,FALSE)</f>
        <v>ESG</v>
      </c>
      <c r="B3677" t="s">
        <v>3450</v>
      </c>
      <c r="C3677" s="53" t="s">
        <v>2769</v>
      </c>
      <c r="D3677" s="59" t="s">
        <v>3166</v>
      </c>
      <c r="E3677" s="59" t="s">
        <v>7093</v>
      </c>
      <c r="F3677" t="s">
        <v>2606</v>
      </c>
      <c r="G3677" t="s">
        <v>1501</v>
      </c>
      <c r="H3677" t="s">
        <v>1503</v>
      </c>
      <c r="I3677" s="52">
        <v>45352</v>
      </c>
      <c r="J3677" t="s">
        <v>2457</v>
      </c>
      <c r="K3677">
        <v>324</v>
      </c>
      <c r="L3677">
        <v>84.662252914038703</v>
      </c>
      <c r="M3677">
        <v>323</v>
      </c>
      <c r="N3677">
        <v>0.99985672282647498</v>
      </c>
      <c r="O3677">
        <v>85.5639806174038</v>
      </c>
      <c r="P3677">
        <v>323</v>
      </c>
      <c r="Q3677">
        <v>0.99985672282647498</v>
      </c>
      <c r="R3677">
        <v>312</v>
      </c>
      <c r="S3677">
        <v>0.98553720688709801</v>
      </c>
      <c r="T3677">
        <v>34.176081757160098</v>
      </c>
      <c r="U3677">
        <v>0.74379583780272895</v>
      </c>
      <c r="V3677">
        <v>207</v>
      </c>
      <c r="W3677">
        <v>0.15539999901295701</v>
      </c>
      <c r="X3677">
        <v>35</v>
      </c>
      <c r="Y3677">
        <v>322</v>
      </c>
      <c r="Z3677">
        <v>0.99766181352503902</v>
      </c>
      <c r="AA3677">
        <v>26.7952570992212</v>
      </c>
      <c r="AB3677">
        <v>293</v>
      </c>
      <c r="AC3677">
        <v>0.95864239024987596</v>
      </c>
      <c r="AD3677">
        <v>28</v>
      </c>
      <c r="AE3677">
        <v>3.8032025406284198E-2</v>
      </c>
      <c r="AF3677">
        <v>3</v>
      </c>
      <c r="AG3677">
        <v>3.3255843438390002E-3</v>
      </c>
      <c r="AH3677">
        <v>1.9062905986575499E-3</v>
      </c>
      <c r="AI3677">
        <v>17</v>
      </c>
      <c r="AJ3677">
        <v>81.378536320134799</v>
      </c>
      <c r="AK3677">
        <v>323</v>
      </c>
      <c r="AL3677">
        <v>0.99985672282647498</v>
      </c>
      <c r="AM3677">
        <v>0</v>
      </c>
      <c r="AN3677">
        <v>0</v>
      </c>
      <c r="AO3677">
        <v>0</v>
      </c>
      <c r="AP3677">
        <v>0</v>
      </c>
      <c r="AQ3677">
        <v>324</v>
      </c>
      <c r="AR3677">
        <v>1</v>
      </c>
      <c r="AS3677">
        <v>0</v>
      </c>
      <c r="AT3677">
        <v>0</v>
      </c>
      <c r="AU3677">
        <v>0</v>
      </c>
      <c r="AV3677">
        <v>0</v>
      </c>
      <c r="AW3677">
        <v>324</v>
      </c>
      <c r="AX3677">
        <v>1</v>
      </c>
      <c r="AY3677">
        <v>84.337822602816402</v>
      </c>
      <c r="AZ3677">
        <v>323</v>
      </c>
      <c r="BA3677">
        <v>0.99985672282647498</v>
      </c>
      <c r="BB3677">
        <v>314</v>
      </c>
      <c r="BC3677">
        <v>0.93592045424959902</v>
      </c>
      <c r="BD3677">
        <v>10</v>
      </c>
      <c r="BE3677">
        <v>6.4079545750400799E-2</v>
      </c>
      <c r="BF3677">
        <v>78.5918495330979</v>
      </c>
      <c r="BG3677">
        <v>80.340265974568993</v>
      </c>
      <c r="BH3677">
        <v>78.605055832766993</v>
      </c>
      <c r="BI3677">
        <v>74.115285119679896</v>
      </c>
    </row>
    <row r="3678" spans="1:61" x14ac:dyDescent="0.25">
      <c r="A3678" s="10" t="str">
        <f>VLOOKUP(D3678,'Index-Relations'!E:F,2,FALSE)</f>
        <v>ESG</v>
      </c>
      <c r="B3678" t="s">
        <v>3450</v>
      </c>
      <c r="C3678" s="53" t="s">
        <v>2770</v>
      </c>
      <c r="D3678" s="59" t="s">
        <v>3166</v>
      </c>
      <c r="E3678" s="59" t="s">
        <v>7094</v>
      </c>
      <c r="F3678" t="s">
        <v>2606</v>
      </c>
      <c r="G3678" t="s">
        <v>1501</v>
      </c>
      <c r="H3678" t="s">
        <v>1503</v>
      </c>
      <c r="I3678" s="52">
        <v>45323</v>
      </c>
      <c r="J3678" t="s">
        <v>2457</v>
      </c>
      <c r="K3678">
        <v>324</v>
      </c>
      <c r="L3678">
        <v>84.836072414091504</v>
      </c>
      <c r="M3678">
        <v>323</v>
      </c>
      <c r="N3678">
        <v>0.99983297531773596</v>
      </c>
      <c r="O3678">
        <v>85.665389853822305</v>
      </c>
      <c r="P3678">
        <v>323</v>
      </c>
      <c r="Q3678">
        <v>0.99983297531773596</v>
      </c>
      <c r="R3678">
        <v>312</v>
      </c>
      <c r="S3678">
        <v>0.98584987299579596</v>
      </c>
      <c r="T3678">
        <v>34.476098659638097</v>
      </c>
      <c r="U3678">
        <v>0.74256397281709097</v>
      </c>
      <c r="V3678">
        <v>207</v>
      </c>
      <c r="W3678">
        <v>0.15473706700538101</v>
      </c>
      <c r="X3678">
        <v>35</v>
      </c>
      <c r="Y3678">
        <v>322</v>
      </c>
      <c r="Z3678">
        <v>0.99769604735328599</v>
      </c>
      <c r="AA3678">
        <v>27.085481933940098</v>
      </c>
      <c r="AB3678">
        <v>294</v>
      </c>
      <c r="AC3678">
        <v>0.96142054827192303</v>
      </c>
      <c r="AD3678">
        <v>27</v>
      </c>
      <c r="AE3678">
        <v>3.5357507091770997E-2</v>
      </c>
      <c r="AF3678">
        <v>3</v>
      </c>
      <c r="AG3678">
        <v>3.2219446363056098E-3</v>
      </c>
      <c r="AH3678">
        <v>1.9596060716033301E-3</v>
      </c>
      <c r="AI3678">
        <v>15</v>
      </c>
      <c r="AJ3678">
        <v>81.396638810229206</v>
      </c>
      <c r="AK3678">
        <v>323</v>
      </c>
      <c r="AL3678">
        <v>0.99983297531773596</v>
      </c>
      <c r="AM3678">
        <v>0</v>
      </c>
      <c r="AN3678">
        <v>0</v>
      </c>
      <c r="AO3678">
        <v>0</v>
      </c>
      <c r="AP3678">
        <v>0</v>
      </c>
      <c r="AQ3678">
        <v>324</v>
      </c>
      <c r="AR3678">
        <v>1</v>
      </c>
      <c r="AS3678">
        <v>0</v>
      </c>
      <c r="AT3678">
        <v>0</v>
      </c>
      <c r="AU3678">
        <v>0</v>
      </c>
      <c r="AV3678">
        <v>0</v>
      </c>
      <c r="AW3678">
        <v>324</v>
      </c>
      <c r="AX3678">
        <v>1</v>
      </c>
      <c r="AY3678">
        <v>84.621022002647607</v>
      </c>
      <c r="AZ3678">
        <v>323</v>
      </c>
      <c r="BA3678">
        <v>0.99983297531773596</v>
      </c>
      <c r="BB3678">
        <v>314</v>
      </c>
      <c r="BC3678">
        <v>0.93300158016646895</v>
      </c>
      <c r="BD3678">
        <v>10</v>
      </c>
      <c r="BE3678">
        <v>6.6998419833530096E-2</v>
      </c>
      <c r="BF3678">
        <v>78.705121324681002</v>
      </c>
      <c r="BG3678">
        <v>80.514399972578005</v>
      </c>
      <c r="BH3678">
        <v>78.722013021782004</v>
      </c>
      <c r="BI3678">
        <v>74.215651394882997</v>
      </c>
    </row>
    <row r="3679" spans="1:61" x14ac:dyDescent="0.25">
      <c r="A3679" s="10" t="str">
        <f>VLOOKUP(D3679,'Index-Relations'!E:F,2,FALSE)</f>
        <v>ESG</v>
      </c>
      <c r="B3679" t="s">
        <v>3450</v>
      </c>
      <c r="C3679" s="53" t="s">
        <v>2760</v>
      </c>
      <c r="D3679" s="59" t="s">
        <v>3167</v>
      </c>
      <c r="E3679" s="59" t="s">
        <v>7095</v>
      </c>
      <c r="F3679" t="s">
        <v>2666</v>
      </c>
      <c r="G3679" t="s">
        <v>1505</v>
      </c>
      <c r="H3679" t="s">
        <v>1507</v>
      </c>
      <c r="I3679" s="52">
        <v>45659</v>
      </c>
      <c r="J3679" t="s">
        <v>2457</v>
      </c>
      <c r="K3679">
        <v>258</v>
      </c>
      <c r="L3679" s="73">
        <v>79.376731910174897</v>
      </c>
      <c r="M3679">
        <v>258</v>
      </c>
      <c r="N3679">
        <v>1</v>
      </c>
      <c r="O3679" s="73">
        <v>82.948001870529893</v>
      </c>
      <c r="P3679">
        <v>258</v>
      </c>
      <c r="Q3679">
        <v>1</v>
      </c>
      <c r="R3679">
        <v>251</v>
      </c>
      <c r="S3679">
        <v>0.98984687650616998</v>
      </c>
      <c r="T3679">
        <v>32.153664508396901</v>
      </c>
      <c r="U3679">
        <v>0.72490197545624002</v>
      </c>
      <c r="V3679">
        <v>169</v>
      </c>
      <c r="W3679">
        <v>6.8446375216110897E-2</v>
      </c>
      <c r="X3679">
        <v>28</v>
      </c>
      <c r="Y3679">
        <v>258</v>
      </c>
      <c r="Z3679">
        <v>0.999999999999999</v>
      </c>
      <c r="AA3679">
        <v>20.356171824493501</v>
      </c>
      <c r="AB3679">
        <v>228</v>
      </c>
      <c r="AC3679">
        <v>0.90525644885880996</v>
      </c>
      <c r="AD3679">
        <v>30</v>
      </c>
      <c r="AE3679">
        <v>9.4743551141189E-2</v>
      </c>
      <c r="AF3679">
        <v>0</v>
      </c>
      <c r="AG3679">
        <v>2.6367999999999998E-16</v>
      </c>
      <c r="AH3679">
        <v>4.1512994315704198E-3</v>
      </c>
      <c r="AI3679">
        <v>17</v>
      </c>
      <c r="AJ3679" s="73">
        <v>75.355188464465002</v>
      </c>
      <c r="AK3679">
        <v>258</v>
      </c>
      <c r="AL3679">
        <v>1</v>
      </c>
      <c r="AM3679">
        <v>0</v>
      </c>
      <c r="AN3679">
        <v>0</v>
      </c>
      <c r="AO3679">
        <v>0</v>
      </c>
      <c r="AP3679">
        <v>0</v>
      </c>
      <c r="AQ3679">
        <v>258</v>
      </c>
      <c r="AR3679">
        <v>1</v>
      </c>
      <c r="AS3679">
        <v>0</v>
      </c>
      <c r="AT3679">
        <v>0</v>
      </c>
      <c r="AU3679">
        <v>0</v>
      </c>
      <c r="AV3679">
        <v>0</v>
      </c>
      <c r="AW3679">
        <v>258</v>
      </c>
      <c r="AX3679">
        <v>1</v>
      </c>
      <c r="AY3679" s="73">
        <v>77.870764632190998</v>
      </c>
      <c r="AZ3679">
        <v>258</v>
      </c>
      <c r="BA3679">
        <v>1</v>
      </c>
      <c r="BB3679">
        <v>251</v>
      </c>
      <c r="BC3679">
        <v>0.95016216861823699</v>
      </c>
      <c r="BD3679">
        <v>7</v>
      </c>
      <c r="BE3679">
        <v>4.9837831381762301E-2</v>
      </c>
      <c r="BF3679">
        <v>79.376731910174897</v>
      </c>
      <c r="BG3679">
        <v>82.948001870529893</v>
      </c>
      <c r="BH3679">
        <v>77.870764632190998</v>
      </c>
      <c r="BI3679">
        <v>75.355188464465002</v>
      </c>
    </row>
    <row r="3680" spans="1:61" x14ac:dyDescent="0.25">
      <c r="A3680" s="10" t="str">
        <f>VLOOKUP(D3680,'Index-Relations'!E:F,2,FALSE)</f>
        <v>ESG</v>
      </c>
      <c r="B3680" t="s">
        <v>3450</v>
      </c>
      <c r="C3680" s="53" t="s">
        <v>2761</v>
      </c>
      <c r="D3680" s="59" t="s">
        <v>3167</v>
      </c>
      <c r="E3680" s="59" t="s">
        <v>7096</v>
      </c>
      <c r="F3680" t="s">
        <v>2666</v>
      </c>
      <c r="G3680" t="s">
        <v>1505</v>
      </c>
      <c r="H3680" t="s">
        <v>1507</v>
      </c>
      <c r="I3680" s="52">
        <v>45628</v>
      </c>
      <c r="J3680" t="s">
        <v>2457</v>
      </c>
      <c r="K3680">
        <v>259</v>
      </c>
      <c r="L3680" s="73">
        <v>77.975758005556003</v>
      </c>
      <c r="M3680">
        <v>259</v>
      </c>
      <c r="N3680">
        <v>1</v>
      </c>
      <c r="O3680" s="73">
        <v>81.757562980342996</v>
      </c>
      <c r="P3680">
        <v>259</v>
      </c>
      <c r="Q3680">
        <v>1</v>
      </c>
      <c r="R3680">
        <v>252</v>
      </c>
      <c r="S3680">
        <v>0.98914353241824704</v>
      </c>
      <c r="T3680">
        <v>31.998819835530501</v>
      </c>
      <c r="U3680">
        <v>0.73928230645557702</v>
      </c>
      <c r="V3680">
        <v>167</v>
      </c>
      <c r="W3680">
        <v>7.5600508054843002E-2</v>
      </c>
      <c r="X3680">
        <v>28</v>
      </c>
      <c r="Y3680">
        <v>259</v>
      </c>
      <c r="Z3680">
        <v>0.999999999999999</v>
      </c>
      <c r="AA3680">
        <v>18.8694994673492</v>
      </c>
      <c r="AB3680">
        <v>230</v>
      </c>
      <c r="AC3680">
        <v>0.89577155501464001</v>
      </c>
      <c r="AD3680">
        <v>29</v>
      </c>
      <c r="AE3680">
        <v>0.10422844498535901</v>
      </c>
      <c r="AF3680">
        <v>0</v>
      </c>
      <c r="AG3680">
        <v>2.776E-17</v>
      </c>
      <c r="AH3680">
        <v>2.73837703763462E-3</v>
      </c>
      <c r="AI3680">
        <v>16</v>
      </c>
      <c r="AJ3680" s="73">
        <v>73.824597078227995</v>
      </c>
      <c r="AK3680">
        <v>259</v>
      </c>
      <c r="AL3680">
        <v>1</v>
      </c>
      <c r="AM3680">
        <v>0</v>
      </c>
      <c r="AN3680">
        <v>0</v>
      </c>
      <c r="AO3680">
        <v>0</v>
      </c>
      <c r="AP3680">
        <v>0</v>
      </c>
      <c r="AQ3680">
        <v>259</v>
      </c>
      <c r="AR3680">
        <v>0.999999999999999</v>
      </c>
      <c r="AS3680">
        <v>0</v>
      </c>
      <c r="AT3680">
        <v>0</v>
      </c>
      <c r="AU3680">
        <v>0</v>
      </c>
      <c r="AV3680">
        <v>0</v>
      </c>
      <c r="AW3680">
        <v>259</v>
      </c>
      <c r="AX3680">
        <v>0.999999999999999</v>
      </c>
      <c r="AY3680" s="73">
        <v>76.671860187914902</v>
      </c>
      <c r="AZ3680">
        <v>259</v>
      </c>
      <c r="BA3680">
        <v>1</v>
      </c>
      <c r="BB3680">
        <v>252</v>
      </c>
      <c r="BC3680">
        <v>0.95268295931373803</v>
      </c>
      <c r="BD3680">
        <v>7</v>
      </c>
      <c r="BE3680">
        <v>4.7317040686261497E-2</v>
      </c>
      <c r="BF3680">
        <v>77.975758005556003</v>
      </c>
      <c r="BG3680">
        <v>81.757562980342996</v>
      </c>
      <c r="BH3680">
        <v>76.671860187914902</v>
      </c>
      <c r="BI3680">
        <v>73.824597078227995</v>
      </c>
    </row>
    <row r="3681" spans="1:61" x14ac:dyDescent="0.25">
      <c r="A3681" s="10" t="str">
        <f>VLOOKUP(D3681,'Index-Relations'!E:F,2,FALSE)</f>
        <v>ESG</v>
      </c>
      <c r="B3681" t="s">
        <v>3450</v>
      </c>
      <c r="C3681" s="53" t="s">
        <v>2762</v>
      </c>
      <c r="D3681" s="59" t="s">
        <v>3167</v>
      </c>
      <c r="E3681" s="59" t="s">
        <v>7097</v>
      </c>
      <c r="F3681" t="s">
        <v>2666</v>
      </c>
      <c r="G3681" t="s">
        <v>1505</v>
      </c>
      <c r="H3681" t="s">
        <v>1507</v>
      </c>
      <c r="I3681" s="52">
        <v>45597</v>
      </c>
      <c r="J3681" t="s">
        <v>2457</v>
      </c>
      <c r="K3681">
        <v>259</v>
      </c>
      <c r="L3681" s="73">
        <v>77.981554307842899</v>
      </c>
      <c r="M3681">
        <v>259</v>
      </c>
      <c r="N3681">
        <v>1</v>
      </c>
      <c r="O3681" s="73">
        <v>81.878289946958006</v>
      </c>
      <c r="P3681">
        <v>259</v>
      </c>
      <c r="Q3681">
        <v>1</v>
      </c>
      <c r="R3681">
        <v>252</v>
      </c>
      <c r="S3681">
        <v>0.98944033351560401</v>
      </c>
      <c r="T3681">
        <v>32.2061317327328</v>
      </c>
      <c r="U3681">
        <v>0.74029008167445598</v>
      </c>
      <c r="V3681">
        <v>167</v>
      </c>
      <c r="W3681">
        <v>7.5723258105367106E-2</v>
      </c>
      <c r="X3681">
        <v>28</v>
      </c>
      <c r="Y3681">
        <v>259</v>
      </c>
      <c r="Z3681">
        <v>0.999999999999999</v>
      </c>
      <c r="AA3681">
        <v>18.589457491059999</v>
      </c>
      <c r="AB3681">
        <v>230</v>
      </c>
      <c r="AC3681">
        <v>0.89401997783082199</v>
      </c>
      <c r="AD3681">
        <v>29</v>
      </c>
      <c r="AE3681">
        <v>0.105980022169176</v>
      </c>
      <c r="AF3681">
        <v>0</v>
      </c>
      <c r="AG3681">
        <v>3.6082000000000001E-16</v>
      </c>
      <c r="AH3681">
        <v>2.7714332274289999E-3</v>
      </c>
      <c r="AI3681">
        <v>16</v>
      </c>
      <c r="AJ3681" s="73">
        <v>73.765227571877901</v>
      </c>
      <c r="AK3681">
        <v>259</v>
      </c>
      <c r="AL3681">
        <v>1</v>
      </c>
      <c r="AM3681">
        <v>0</v>
      </c>
      <c r="AN3681">
        <v>0</v>
      </c>
      <c r="AO3681">
        <v>0</v>
      </c>
      <c r="AP3681">
        <v>0</v>
      </c>
      <c r="AQ3681">
        <v>259</v>
      </c>
      <c r="AR3681">
        <v>1</v>
      </c>
      <c r="AS3681">
        <v>0</v>
      </c>
      <c r="AT3681">
        <v>0</v>
      </c>
      <c r="AU3681">
        <v>0</v>
      </c>
      <c r="AV3681">
        <v>0</v>
      </c>
      <c r="AW3681">
        <v>259</v>
      </c>
      <c r="AX3681">
        <v>1</v>
      </c>
      <c r="AY3681" s="73">
        <v>76.666108116406903</v>
      </c>
      <c r="AZ3681">
        <v>259</v>
      </c>
      <c r="BA3681">
        <v>1</v>
      </c>
      <c r="BB3681">
        <v>251</v>
      </c>
      <c r="BC3681">
        <v>0.950430773126822</v>
      </c>
      <c r="BD3681">
        <v>8</v>
      </c>
      <c r="BE3681">
        <v>4.9569226873177198E-2</v>
      </c>
      <c r="BF3681">
        <v>77.981554307842899</v>
      </c>
      <c r="BG3681">
        <v>81.878289946958006</v>
      </c>
      <c r="BH3681">
        <v>76.666108116406903</v>
      </c>
      <c r="BI3681">
        <v>73.765227571877901</v>
      </c>
    </row>
    <row r="3682" spans="1:61" x14ac:dyDescent="0.25">
      <c r="A3682" s="10" t="str">
        <f>VLOOKUP(D3682,'Index-Relations'!E:F,2,FALSE)</f>
        <v>ESG</v>
      </c>
      <c r="B3682" t="s">
        <v>3450</v>
      </c>
      <c r="C3682" s="53" t="s">
        <v>2763</v>
      </c>
      <c r="D3682" s="59" t="s">
        <v>3167</v>
      </c>
      <c r="E3682" s="59" t="s">
        <v>7098</v>
      </c>
      <c r="F3682" t="s">
        <v>2666</v>
      </c>
      <c r="G3682" t="s">
        <v>1505</v>
      </c>
      <c r="H3682" t="s">
        <v>1507</v>
      </c>
      <c r="I3682" s="52">
        <v>45566</v>
      </c>
      <c r="J3682" t="s">
        <v>2457</v>
      </c>
      <c r="K3682">
        <v>259</v>
      </c>
      <c r="L3682" s="73">
        <v>77.959069738677897</v>
      </c>
      <c r="M3682">
        <v>259</v>
      </c>
      <c r="N3682">
        <v>1</v>
      </c>
      <c r="O3682" s="73">
        <v>81.844564286761894</v>
      </c>
      <c r="P3682">
        <v>259</v>
      </c>
      <c r="Q3682">
        <v>1</v>
      </c>
      <c r="R3682">
        <v>252</v>
      </c>
      <c r="S3682">
        <v>0.98967940593279802</v>
      </c>
      <c r="T3682">
        <v>32.329086242461102</v>
      </c>
      <c r="U3682">
        <v>0.74189767012743502</v>
      </c>
      <c r="V3682">
        <v>167</v>
      </c>
      <c r="W3682">
        <v>7.5594059880866302E-2</v>
      </c>
      <c r="X3682">
        <v>28</v>
      </c>
      <c r="Y3682">
        <v>259</v>
      </c>
      <c r="Z3682">
        <v>1</v>
      </c>
      <c r="AA3682">
        <v>17.8816631759315</v>
      </c>
      <c r="AB3682">
        <v>231</v>
      </c>
      <c r="AC3682">
        <v>0.90090715457078996</v>
      </c>
      <c r="AD3682">
        <v>28</v>
      </c>
      <c r="AE3682">
        <v>9.9092845429209903E-2</v>
      </c>
      <c r="AF3682">
        <v>0</v>
      </c>
      <c r="AG3682">
        <v>8.3269999999999995E-17</v>
      </c>
      <c r="AH3682">
        <v>2.72964506633607E-3</v>
      </c>
      <c r="AI3682">
        <v>16</v>
      </c>
      <c r="AJ3682" s="73">
        <v>73.774061143275901</v>
      </c>
      <c r="AK3682">
        <v>259</v>
      </c>
      <c r="AL3682">
        <v>1</v>
      </c>
      <c r="AM3682">
        <v>0</v>
      </c>
      <c r="AN3682">
        <v>0</v>
      </c>
      <c r="AO3682">
        <v>0</v>
      </c>
      <c r="AP3682">
        <v>0</v>
      </c>
      <c r="AQ3682">
        <v>259</v>
      </c>
      <c r="AR3682">
        <v>1</v>
      </c>
      <c r="AS3682">
        <v>0</v>
      </c>
      <c r="AT3682">
        <v>0</v>
      </c>
      <c r="AU3682">
        <v>0</v>
      </c>
      <c r="AV3682">
        <v>0</v>
      </c>
      <c r="AW3682">
        <v>259</v>
      </c>
      <c r="AX3682">
        <v>0.999999999999999</v>
      </c>
      <c r="AY3682" s="73">
        <v>76.626625089087</v>
      </c>
      <c r="AZ3682">
        <v>259</v>
      </c>
      <c r="BA3682">
        <v>1</v>
      </c>
      <c r="BB3682">
        <v>251</v>
      </c>
      <c r="BC3682">
        <v>0.95077078760921896</v>
      </c>
      <c r="BD3682">
        <v>8</v>
      </c>
      <c r="BE3682">
        <v>4.9229212390780902E-2</v>
      </c>
      <c r="BF3682">
        <v>77.959069738677897</v>
      </c>
      <c r="BG3682">
        <v>81.844564286761894</v>
      </c>
      <c r="BH3682">
        <v>76.626625089087</v>
      </c>
      <c r="BI3682">
        <v>73.774061143275901</v>
      </c>
    </row>
    <row r="3683" spans="1:61" x14ac:dyDescent="0.25">
      <c r="A3683" s="10" t="str">
        <f>VLOOKUP(D3683,'Index-Relations'!E:F,2,FALSE)</f>
        <v>ESG</v>
      </c>
      <c r="B3683" t="s">
        <v>3450</v>
      </c>
      <c r="C3683" s="53" t="s">
        <v>2764</v>
      </c>
      <c r="D3683" s="59" t="s">
        <v>3167</v>
      </c>
      <c r="E3683" s="59" t="s">
        <v>7099</v>
      </c>
      <c r="F3683" t="s">
        <v>2666</v>
      </c>
      <c r="G3683" t="s">
        <v>1505</v>
      </c>
      <c r="H3683" t="s">
        <v>1507</v>
      </c>
      <c r="I3683" s="52">
        <v>45537</v>
      </c>
      <c r="J3683" t="s">
        <v>2457</v>
      </c>
      <c r="K3683">
        <v>294</v>
      </c>
      <c r="L3683" s="73">
        <v>78.100863551421995</v>
      </c>
      <c r="M3683">
        <v>294</v>
      </c>
      <c r="N3683">
        <v>1</v>
      </c>
      <c r="O3683" s="73">
        <v>81.828210221852899</v>
      </c>
      <c r="P3683">
        <v>294</v>
      </c>
      <c r="Q3683">
        <v>1</v>
      </c>
      <c r="R3683">
        <v>286</v>
      </c>
      <c r="S3683">
        <v>0.98644669917030803</v>
      </c>
      <c r="T3683">
        <v>32.813289304101403</v>
      </c>
      <c r="U3683">
        <v>0.74752300411367401</v>
      </c>
      <c r="V3683">
        <v>191</v>
      </c>
      <c r="W3683">
        <v>7.6843388808960397E-2</v>
      </c>
      <c r="X3683">
        <v>29</v>
      </c>
      <c r="Y3683">
        <v>294</v>
      </c>
      <c r="Z3683">
        <v>0.999999999999999</v>
      </c>
      <c r="AA3683">
        <v>16.2875970276983</v>
      </c>
      <c r="AB3683">
        <v>272</v>
      </c>
      <c r="AC3683">
        <v>0.91138452151553195</v>
      </c>
      <c r="AD3683">
        <v>26</v>
      </c>
      <c r="AE3683">
        <v>9.7835348874556902E-2</v>
      </c>
      <c r="AF3683">
        <v>-4</v>
      </c>
      <c r="AG3683">
        <v>0</v>
      </c>
      <c r="AH3683">
        <v>2.5315097702592201E-3</v>
      </c>
      <c r="AI3683">
        <v>17</v>
      </c>
      <c r="AJ3683" s="73">
        <v>73.708045890813906</v>
      </c>
      <c r="AK3683">
        <v>294</v>
      </c>
      <c r="AL3683">
        <v>1</v>
      </c>
      <c r="AM3683">
        <v>0</v>
      </c>
      <c r="AN3683">
        <v>0</v>
      </c>
      <c r="AO3683">
        <v>0</v>
      </c>
      <c r="AP3683">
        <v>0</v>
      </c>
      <c r="AQ3683">
        <v>294</v>
      </c>
      <c r="AR3683">
        <v>1</v>
      </c>
      <c r="AS3683">
        <v>0</v>
      </c>
      <c r="AT3683">
        <v>0</v>
      </c>
      <c r="AU3683">
        <v>0</v>
      </c>
      <c r="AV3683">
        <v>0</v>
      </c>
      <c r="AW3683">
        <v>294</v>
      </c>
      <c r="AX3683">
        <v>0.999999999999999</v>
      </c>
      <c r="AY3683" s="73">
        <v>77.091437401692005</v>
      </c>
      <c r="AZ3683">
        <v>294</v>
      </c>
      <c r="BA3683">
        <v>1</v>
      </c>
      <c r="BB3683">
        <v>288</v>
      </c>
      <c r="BC3683">
        <v>0.95671141852910602</v>
      </c>
      <c r="BD3683">
        <v>6</v>
      </c>
      <c r="BE3683">
        <v>4.3288581470892998E-2</v>
      </c>
      <c r="BF3683">
        <v>78.100863551421995</v>
      </c>
      <c r="BG3683">
        <v>81.828210221852899</v>
      </c>
      <c r="BH3683">
        <v>77.091437401692005</v>
      </c>
      <c r="BI3683">
        <v>73.708045890813906</v>
      </c>
    </row>
    <row r="3684" spans="1:61" x14ac:dyDescent="0.25">
      <c r="A3684" s="10" t="str">
        <f>VLOOKUP(D3684,'Index-Relations'!E:F,2,FALSE)</f>
        <v>ESG</v>
      </c>
      <c r="B3684" t="s">
        <v>3450</v>
      </c>
      <c r="C3684" s="53" t="s">
        <v>3350</v>
      </c>
      <c r="D3684" s="59" t="s">
        <v>3167</v>
      </c>
      <c r="E3684" s="59" t="s">
        <v>7100</v>
      </c>
      <c r="F3684" t="s">
        <v>2666</v>
      </c>
      <c r="G3684" t="s">
        <v>1505</v>
      </c>
      <c r="H3684" t="s">
        <v>1507</v>
      </c>
      <c r="I3684" s="52">
        <v>45505</v>
      </c>
      <c r="J3684" t="s">
        <v>2457</v>
      </c>
      <c r="K3684">
        <v>294</v>
      </c>
      <c r="L3684" s="73">
        <v>78.005544514581999</v>
      </c>
      <c r="M3684">
        <v>294</v>
      </c>
      <c r="N3684">
        <v>1</v>
      </c>
      <c r="O3684" s="73">
        <v>81.750471031185995</v>
      </c>
      <c r="P3684">
        <v>294</v>
      </c>
      <c r="Q3684">
        <v>1</v>
      </c>
      <c r="R3684">
        <v>286</v>
      </c>
      <c r="S3684">
        <v>0.98649477611590397</v>
      </c>
      <c r="T3684">
        <v>32.787435841481802</v>
      </c>
      <c r="U3684">
        <v>0.751610524014241</v>
      </c>
      <c r="V3684">
        <v>192</v>
      </c>
      <c r="W3684">
        <v>7.6182811510828896E-2</v>
      </c>
      <c r="X3684">
        <v>28</v>
      </c>
      <c r="Y3684">
        <v>294</v>
      </c>
      <c r="Z3684">
        <v>0.999999999999999</v>
      </c>
      <c r="AA3684">
        <v>17.8420306406218</v>
      </c>
      <c r="AB3684">
        <v>269</v>
      </c>
      <c r="AC3684">
        <v>0.93482748082257805</v>
      </c>
      <c r="AD3684">
        <v>25</v>
      </c>
      <c r="AE3684">
        <v>6.5172519177421603E-2</v>
      </c>
      <c r="AF3684">
        <v>0</v>
      </c>
      <c r="AG3684">
        <v>5.5510000000000001E-17</v>
      </c>
      <c r="AH3684">
        <v>2.5811261861343501E-3</v>
      </c>
      <c r="AI3684">
        <v>17</v>
      </c>
      <c r="AJ3684" s="73">
        <v>73.629319822449006</v>
      </c>
      <c r="AK3684">
        <v>294</v>
      </c>
      <c r="AL3684">
        <v>1</v>
      </c>
      <c r="AM3684">
        <v>0</v>
      </c>
      <c r="AN3684">
        <v>0</v>
      </c>
      <c r="AO3684">
        <v>0</v>
      </c>
      <c r="AP3684">
        <v>0</v>
      </c>
      <c r="AQ3684">
        <v>294</v>
      </c>
      <c r="AR3684">
        <v>1</v>
      </c>
      <c r="AS3684">
        <v>0</v>
      </c>
      <c r="AT3684">
        <v>0</v>
      </c>
      <c r="AU3684">
        <v>0</v>
      </c>
      <c r="AV3684">
        <v>0</v>
      </c>
      <c r="AW3684">
        <v>294</v>
      </c>
      <c r="AX3684">
        <v>1</v>
      </c>
      <c r="AY3684" s="73">
        <v>77.028296562923998</v>
      </c>
      <c r="AZ3684">
        <v>294</v>
      </c>
      <c r="BA3684">
        <v>1</v>
      </c>
      <c r="BB3684">
        <v>288</v>
      </c>
      <c r="BC3684">
        <v>0.95670088910579998</v>
      </c>
      <c r="BD3684">
        <v>6</v>
      </c>
      <c r="BE3684">
        <v>4.3299110894199598E-2</v>
      </c>
      <c r="BF3684">
        <v>78.005544514581999</v>
      </c>
      <c r="BG3684">
        <v>81.750471031185995</v>
      </c>
      <c r="BH3684">
        <v>77.028296562923998</v>
      </c>
      <c r="BI3684">
        <v>73.629319822449006</v>
      </c>
    </row>
    <row r="3685" spans="1:61" x14ac:dyDescent="0.25">
      <c r="A3685" s="10" t="str">
        <f>VLOOKUP(D3685,'Index-Relations'!E:F,2,FALSE)</f>
        <v>ESG</v>
      </c>
      <c r="B3685" t="s">
        <v>3450</v>
      </c>
      <c r="C3685" s="53" t="s">
        <v>2765</v>
      </c>
      <c r="D3685" s="59" t="s">
        <v>3167</v>
      </c>
      <c r="E3685" s="59" t="s">
        <v>7101</v>
      </c>
      <c r="F3685" t="s">
        <v>2666</v>
      </c>
      <c r="G3685" t="s">
        <v>1505</v>
      </c>
      <c r="H3685" t="s">
        <v>1507</v>
      </c>
      <c r="I3685" s="52">
        <v>45474</v>
      </c>
      <c r="J3685" t="s">
        <v>2457</v>
      </c>
      <c r="K3685">
        <v>294</v>
      </c>
      <c r="L3685" s="73">
        <v>78.962637822152004</v>
      </c>
      <c r="M3685">
        <v>294</v>
      </c>
      <c r="N3685">
        <v>1</v>
      </c>
      <c r="O3685" s="73">
        <v>81.862573257616006</v>
      </c>
      <c r="P3685">
        <v>294</v>
      </c>
      <c r="Q3685">
        <v>1</v>
      </c>
      <c r="R3685">
        <v>286</v>
      </c>
      <c r="S3685">
        <v>0.986202124426796</v>
      </c>
      <c r="T3685">
        <v>32.648665643230203</v>
      </c>
      <c r="U3685">
        <v>0.762054776779585</v>
      </c>
      <c r="V3685">
        <v>192</v>
      </c>
      <c r="W3685">
        <v>7.5602645762566506E-2</v>
      </c>
      <c r="X3685">
        <v>28</v>
      </c>
      <c r="Y3685">
        <v>294</v>
      </c>
      <c r="Z3685">
        <v>1</v>
      </c>
      <c r="AA3685">
        <v>18.5745423228195</v>
      </c>
      <c r="AB3685">
        <v>268</v>
      </c>
      <c r="AC3685">
        <v>0.93998712997615097</v>
      </c>
      <c r="AD3685">
        <v>26</v>
      </c>
      <c r="AE3685">
        <v>6.00128700238486E-2</v>
      </c>
      <c r="AF3685">
        <v>0</v>
      </c>
      <c r="AG3685">
        <v>0</v>
      </c>
      <c r="AH3685">
        <v>2.5097297229774202E-3</v>
      </c>
      <c r="AI3685">
        <v>17</v>
      </c>
      <c r="AJ3685" s="73">
        <v>74.413146943111897</v>
      </c>
      <c r="AK3685">
        <v>294</v>
      </c>
      <c r="AL3685">
        <v>1</v>
      </c>
      <c r="AM3685">
        <v>0</v>
      </c>
      <c r="AN3685">
        <v>0</v>
      </c>
      <c r="AO3685">
        <v>0</v>
      </c>
      <c r="AP3685">
        <v>0</v>
      </c>
      <c r="AQ3685">
        <v>294</v>
      </c>
      <c r="AR3685">
        <v>1</v>
      </c>
      <c r="AS3685">
        <v>0</v>
      </c>
      <c r="AT3685">
        <v>0</v>
      </c>
      <c r="AU3685">
        <v>0</v>
      </c>
      <c r="AV3685">
        <v>0</v>
      </c>
      <c r="AW3685">
        <v>294</v>
      </c>
      <c r="AX3685">
        <v>0.999999999999999</v>
      </c>
      <c r="AY3685" s="73">
        <v>78.531023362806906</v>
      </c>
      <c r="AZ3685">
        <v>294</v>
      </c>
      <c r="BA3685">
        <v>1</v>
      </c>
      <c r="BB3685">
        <v>288</v>
      </c>
      <c r="BC3685">
        <v>0.95693838796243702</v>
      </c>
      <c r="BD3685">
        <v>6</v>
      </c>
      <c r="BE3685">
        <v>4.3061612037562098E-2</v>
      </c>
      <c r="BF3685">
        <v>78.962637822152004</v>
      </c>
      <c r="BG3685">
        <v>81.862573257616006</v>
      </c>
      <c r="BH3685">
        <v>78.531023362806906</v>
      </c>
      <c r="BI3685">
        <v>74.413146943111897</v>
      </c>
    </row>
    <row r="3686" spans="1:61" x14ac:dyDescent="0.25">
      <c r="A3686" s="10" t="str">
        <f>VLOOKUP(D3686,'Index-Relations'!E:F,2,FALSE)</f>
        <v>ESG</v>
      </c>
      <c r="B3686" t="s">
        <v>3450</v>
      </c>
      <c r="C3686" s="53" t="s">
        <v>2766</v>
      </c>
      <c r="D3686" s="59" t="s">
        <v>3167</v>
      </c>
      <c r="E3686" s="59" t="s">
        <v>7102</v>
      </c>
      <c r="F3686" t="s">
        <v>2666</v>
      </c>
      <c r="G3686" t="s">
        <v>1505</v>
      </c>
      <c r="H3686" t="s">
        <v>1507</v>
      </c>
      <c r="I3686" s="52">
        <v>45446</v>
      </c>
      <c r="J3686" t="s">
        <v>2457</v>
      </c>
      <c r="K3686">
        <v>266</v>
      </c>
      <c r="L3686" s="73">
        <v>80.430559188922999</v>
      </c>
      <c r="M3686">
        <v>266</v>
      </c>
      <c r="N3686">
        <v>1</v>
      </c>
      <c r="O3686" s="73">
        <v>82.799651312817005</v>
      </c>
      <c r="P3686">
        <v>266</v>
      </c>
      <c r="Q3686">
        <v>1</v>
      </c>
      <c r="R3686">
        <v>261</v>
      </c>
      <c r="S3686">
        <v>0.98311921683105297</v>
      </c>
      <c r="T3686">
        <v>31.8952108082443</v>
      </c>
      <c r="U3686">
        <v>0.76411869752755401</v>
      </c>
      <c r="V3686">
        <v>174</v>
      </c>
      <c r="W3686">
        <v>7.6602129186933501E-2</v>
      </c>
      <c r="X3686">
        <v>26</v>
      </c>
      <c r="Y3686">
        <v>266</v>
      </c>
      <c r="Z3686">
        <v>1</v>
      </c>
      <c r="AA3686">
        <v>18.139363323506501</v>
      </c>
      <c r="AB3686">
        <v>245</v>
      </c>
      <c r="AC3686">
        <v>0.97082991152814702</v>
      </c>
      <c r="AD3686">
        <v>21</v>
      </c>
      <c r="AE3686">
        <v>2.91700884718528E-2</v>
      </c>
      <c r="AF3686">
        <v>0</v>
      </c>
      <c r="AG3686">
        <v>3.1229999999999998E-17</v>
      </c>
      <c r="AH3686">
        <v>2.74169335585446E-3</v>
      </c>
      <c r="AI3686">
        <v>16</v>
      </c>
      <c r="AJ3686" s="73">
        <v>75.921097145509904</v>
      </c>
      <c r="AK3686">
        <v>266</v>
      </c>
      <c r="AL3686">
        <v>1</v>
      </c>
      <c r="AM3686">
        <v>0</v>
      </c>
      <c r="AN3686">
        <v>0</v>
      </c>
      <c r="AO3686">
        <v>0</v>
      </c>
      <c r="AP3686">
        <v>0</v>
      </c>
      <c r="AQ3686">
        <v>266</v>
      </c>
      <c r="AR3686">
        <v>0.999999999999999</v>
      </c>
      <c r="AS3686">
        <v>0</v>
      </c>
      <c r="AT3686">
        <v>0</v>
      </c>
      <c r="AU3686">
        <v>0</v>
      </c>
      <c r="AV3686">
        <v>0</v>
      </c>
      <c r="AW3686">
        <v>266</v>
      </c>
      <c r="AX3686">
        <v>1</v>
      </c>
      <c r="AY3686" s="73">
        <v>80.057474634659997</v>
      </c>
      <c r="AZ3686">
        <v>266</v>
      </c>
      <c r="BA3686">
        <v>1</v>
      </c>
      <c r="BB3686">
        <v>261</v>
      </c>
      <c r="BC3686">
        <v>0.95623012315401701</v>
      </c>
      <c r="BD3686">
        <v>5</v>
      </c>
      <c r="BE3686">
        <v>4.3769876845982797E-2</v>
      </c>
      <c r="BF3686">
        <v>80.430559188922999</v>
      </c>
      <c r="BG3686">
        <v>82.799651312817005</v>
      </c>
      <c r="BH3686">
        <v>80.057474634659997</v>
      </c>
      <c r="BI3686">
        <v>75.921097145509904</v>
      </c>
    </row>
    <row r="3687" spans="1:61" x14ac:dyDescent="0.25">
      <c r="A3687" s="10" t="str">
        <f>VLOOKUP(D3687,'Index-Relations'!E:F,2,FALSE)</f>
        <v>ESG</v>
      </c>
      <c r="B3687" t="s">
        <v>3450</v>
      </c>
      <c r="C3687" s="53" t="s">
        <v>2767</v>
      </c>
      <c r="D3687" s="59" t="s">
        <v>3167</v>
      </c>
      <c r="E3687" s="59" t="s">
        <v>7103</v>
      </c>
      <c r="F3687" t="s">
        <v>2666</v>
      </c>
      <c r="G3687" t="s">
        <v>1505</v>
      </c>
      <c r="H3687" t="s">
        <v>1507</v>
      </c>
      <c r="I3687" s="52">
        <v>45413</v>
      </c>
      <c r="J3687" t="s">
        <v>2457</v>
      </c>
      <c r="K3687">
        <v>266</v>
      </c>
      <c r="L3687" s="73">
        <v>80.536707162889996</v>
      </c>
      <c r="M3687">
        <v>266</v>
      </c>
      <c r="N3687">
        <v>1</v>
      </c>
      <c r="O3687" s="73">
        <v>82.896283447214998</v>
      </c>
      <c r="P3687">
        <v>266</v>
      </c>
      <c r="Q3687">
        <v>1</v>
      </c>
      <c r="R3687">
        <v>261</v>
      </c>
      <c r="S3687">
        <v>0.98355275413981202</v>
      </c>
      <c r="T3687">
        <v>31.953263546086099</v>
      </c>
      <c r="U3687">
        <v>0.76082704366131904</v>
      </c>
      <c r="V3687">
        <v>173</v>
      </c>
      <c r="W3687">
        <v>7.4624752523120105E-2</v>
      </c>
      <c r="X3687">
        <v>26</v>
      </c>
      <c r="Y3687">
        <v>266</v>
      </c>
      <c r="Z3687">
        <v>1</v>
      </c>
      <c r="AA3687">
        <v>18.950015468593602</v>
      </c>
      <c r="AB3687">
        <v>245</v>
      </c>
      <c r="AC3687">
        <v>0.97082293785598195</v>
      </c>
      <c r="AD3687">
        <v>21</v>
      </c>
      <c r="AE3687">
        <v>2.9177062144017701E-2</v>
      </c>
      <c r="AF3687">
        <v>0</v>
      </c>
      <c r="AG3687">
        <v>6.94E-18</v>
      </c>
      <c r="AH3687">
        <v>2.5629946390245701E-3</v>
      </c>
      <c r="AI3687">
        <v>16</v>
      </c>
      <c r="AJ3687" s="73">
        <v>75.989508850206903</v>
      </c>
      <c r="AK3687">
        <v>266</v>
      </c>
      <c r="AL3687">
        <v>1</v>
      </c>
      <c r="AM3687">
        <v>0</v>
      </c>
      <c r="AN3687">
        <v>0</v>
      </c>
      <c r="AO3687">
        <v>0</v>
      </c>
      <c r="AP3687">
        <v>0</v>
      </c>
      <c r="AQ3687">
        <v>266</v>
      </c>
      <c r="AR3687">
        <v>1</v>
      </c>
      <c r="AS3687">
        <v>0</v>
      </c>
      <c r="AT3687">
        <v>0</v>
      </c>
      <c r="AU3687">
        <v>0</v>
      </c>
      <c r="AV3687">
        <v>0</v>
      </c>
      <c r="AW3687">
        <v>266</v>
      </c>
      <c r="AX3687">
        <v>0.999999999999999</v>
      </c>
      <c r="AY3687" s="73">
        <v>80.219764601560001</v>
      </c>
      <c r="AZ3687">
        <v>266</v>
      </c>
      <c r="BA3687">
        <v>1</v>
      </c>
      <c r="BB3687">
        <v>259</v>
      </c>
      <c r="BC3687">
        <v>0.95144794631519503</v>
      </c>
      <c r="BD3687">
        <v>7</v>
      </c>
      <c r="BE3687">
        <v>4.8552053684804197E-2</v>
      </c>
      <c r="BF3687">
        <v>80.536707162889996</v>
      </c>
      <c r="BG3687">
        <v>82.896283447214998</v>
      </c>
      <c r="BH3687">
        <v>80.219764601560001</v>
      </c>
      <c r="BI3687">
        <v>75.989508850206903</v>
      </c>
    </row>
    <row r="3688" spans="1:61" x14ac:dyDescent="0.25">
      <c r="A3688" s="10" t="str">
        <f>VLOOKUP(D3688,'Index-Relations'!E:F,2,FALSE)</f>
        <v>ESG</v>
      </c>
      <c r="B3688" t="s">
        <v>3450</v>
      </c>
      <c r="C3688" s="53" t="s">
        <v>2768</v>
      </c>
      <c r="D3688" s="59" t="s">
        <v>3167</v>
      </c>
      <c r="E3688" s="59" t="s">
        <v>7104</v>
      </c>
      <c r="F3688" t="s">
        <v>2666</v>
      </c>
      <c r="G3688" t="s">
        <v>1505</v>
      </c>
      <c r="H3688" t="s">
        <v>1507</v>
      </c>
      <c r="I3688" s="52">
        <v>45383</v>
      </c>
      <c r="J3688" t="s">
        <v>2457</v>
      </c>
      <c r="K3688">
        <v>267</v>
      </c>
      <c r="L3688">
        <v>86.777607982151594</v>
      </c>
      <c r="M3688">
        <v>267</v>
      </c>
      <c r="N3688">
        <v>1</v>
      </c>
      <c r="O3688">
        <v>87.7746164595371</v>
      </c>
      <c r="P3688">
        <v>267</v>
      </c>
      <c r="Q3688">
        <v>1</v>
      </c>
      <c r="R3688">
        <v>262</v>
      </c>
      <c r="S3688">
        <v>0.98502306791869199</v>
      </c>
      <c r="T3688">
        <v>31.863720044144799</v>
      </c>
      <c r="U3688">
        <v>0.75856326969864596</v>
      </c>
      <c r="V3688">
        <v>173</v>
      </c>
      <c r="W3688">
        <v>7.5650064821197599E-2</v>
      </c>
      <c r="X3688">
        <v>26</v>
      </c>
      <c r="Y3688">
        <v>267</v>
      </c>
      <c r="Z3688">
        <v>0.999999999999999</v>
      </c>
      <c r="AA3688">
        <v>18.202498028720001</v>
      </c>
      <c r="AB3688">
        <v>245</v>
      </c>
      <c r="AC3688">
        <v>0.96971203370339698</v>
      </c>
      <c r="AD3688">
        <v>22</v>
      </c>
      <c r="AE3688">
        <v>3.0287966296601899E-2</v>
      </c>
      <c r="AF3688">
        <v>0</v>
      </c>
      <c r="AG3688">
        <v>7.4246000000000004E-16</v>
      </c>
      <c r="AH3688">
        <v>2.6005632546321801E-3</v>
      </c>
      <c r="AI3688">
        <v>16</v>
      </c>
      <c r="AJ3688">
        <v>83.727638021274302</v>
      </c>
      <c r="AK3688">
        <v>267</v>
      </c>
      <c r="AL3688">
        <v>1</v>
      </c>
      <c r="AM3688">
        <v>0</v>
      </c>
      <c r="AN3688">
        <v>0</v>
      </c>
      <c r="AO3688">
        <v>0</v>
      </c>
      <c r="AP3688">
        <v>0</v>
      </c>
      <c r="AQ3688">
        <v>267</v>
      </c>
      <c r="AR3688">
        <v>1</v>
      </c>
      <c r="AS3688">
        <v>0</v>
      </c>
      <c r="AT3688">
        <v>0</v>
      </c>
      <c r="AU3688">
        <v>0</v>
      </c>
      <c r="AV3688">
        <v>0</v>
      </c>
      <c r="AW3688">
        <v>267</v>
      </c>
      <c r="AX3688">
        <v>1</v>
      </c>
      <c r="AY3688">
        <v>86.517291858583903</v>
      </c>
      <c r="AZ3688">
        <v>267</v>
      </c>
      <c r="BA3688">
        <v>1</v>
      </c>
      <c r="BB3688">
        <v>260</v>
      </c>
      <c r="BC3688">
        <v>0.95207424079250003</v>
      </c>
      <c r="BD3688">
        <v>7</v>
      </c>
      <c r="BE3688">
        <v>4.7925759207499703E-2</v>
      </c>
      <c r="BF3688">
        <v>80.761201804000905</v>
      </c>
      <c r="BG3688">
        <v>82.884652269312994</v>
      </c>
      <c r="BH3688">
        <v>80.638512496146902</v>
      </c>
      <c r="BI3688">
        <v>76.201810107565905</v>
      </c>
    </row>
    <row r="3689" spans="1:61" x14ac:dyDescent="0.25">
      <c r="A3689" s="10" t="str">
        <f>VLOOKUP(D3689,'Index-Relations'!E:F,2,FALSE)</f>
        <v>ESG</v>
      </c>
      <c r="B3689" t="s">
        <v>3450</v>
      </c>
      <c r="C3689" s="53" t="s">
        <v>2769</v>
      </c>
      <c r="D3689" s="59" t="s">
        <v>3167</v>
      </c>
      <c r="E3689" s="59" t="s">
        <v>7105</v>
      </c>
      <c r="F3689" t="s">
        <v>2666</v>
      </c>
      <c r="G3689" t="s">
        <v>1505</v>
      </c>
      <c r="H3689" t="s">
        <v>1507</v>
      </c>
      <c r="I3689" s="52">
        <v>45352</v>
      </c>
      <c r="J3689" t="s">
        <v>2457</v>
      </c>
      <c r="K3689">
        <v>282</v>
      </c>
      <c r="L3689">
        <v>87.004559130404402</v>
      </c>
      <c r="M3689">
        <v>281</v>
      </c>
      <c r="N3689">
        <v>0.99976475807323795</v>
      </c>
      <c r="O3689">
        <v>87.566227517924702</v>
      </c>
      <c r="P3689">
        <v>281</v>
      </c>
      <c r="Q3689">
        <v>0.99976475807323795</v>
      </c>
      <c r="R3689">
        <v>270</v>
      </c>
      <c r="S3689">
        <v>0.98038395030007397</v>
      </c>
      <c r="T3689">
        <v>31.809194466120498</v>
      </c>
      <c r="U3689">
        <v>0.72853557087800103</v>
      </c>
      <c r="V3689">
        <v>178</v>
      </c>
      <c r="W3689">
        <v>6.6070938896200998E-2</v>
      </c>
      <c r="X3689">
        <v>25</v>
      </c>
      <c r="Y3689">
        <v>280</v>
      </c>
      <c r="Z3689">
        <v>0.99766231161894703</v>
      </c>
      <c r="AA3689">
        <v>18.383963675657199</v>
      </c>
      <c r="AB3689">
        <v>258</v>
      </c>
      <c r="AC3689">
        <v>0.96495046903095705</v>
      </c>
      <c r="AD3689">
        <v>21</v>
      </c>
      <c r="AE3689">
        <v>3.1724655060273901E-2</v>
      </c>
      <c r="AF3689">
        <v>3</v>
      </c>
      <c r="AG3689">
        <v>3.3248759087684599E-3</v>
      </c>
      <c r="AH3689">
        <v>1.31753631319178E-3</v>
      </c>
      <c r="AI3689">
        <v>12</v>
      </c>
      <c r="AJ3689">
        <v>84.360567684198401</v>
      </c>
      <c r="AK3689">
        <v>281</v>
      </c>
      <c r="AL3689">
        <v>0.99976475807323795</v>
      </c>
      <c r="AM3689">
        <v>0</v>
      </c>
      <c r="AN3689">
        <v>0</v>
      </c>
      <c r="AO3689">
        <v>0</v>
      </c>
      <c r="AP3689">
        <v>0</v>
      </c>
      <c r="AQ3689">
        <v>282</v>
      </c>
      <c r="AR3689">
        <v>1</v>
      </c>
      <c r="AS3689">
        <v>0</v>
      </c>
      <c r="AT3689">
        <v>0</v>
      </c>
      <c r="AU3689">
        <v>0</v>
      </c>
      <c r="AV3689">
        <v>0</v>
      </c>
      <c r="AW3689">
        <v>282</v>
      </c>
      <c r="AX3689">
        <v>0.999999999999999</v>
      </c>
      <c r="AY3689">
        <v>86.691960588537398</v>
      </c>
      <c r="AZ3689">
        <v>281</v>
      </c>
      <c r="BA3689">
        <v>0.99976475807323795</v>
      </c>
      <c r="BB3689">
        <v>274</v>
      </c>
      <c r="BC3689">
        <v>0.95121511797645397</v>
      </c>
      <c r="BD3689">
        <v>8</v>
      </c>
      <c r="BE3689">
        <v>4.8784882023545598E-2</v>
      </c>
      <c r="BF3689">
        <v>81.172329607852006</v>
      </c>
      <c r="BG3689">
        <v>82.609382063255893</v>
      </c>
      <c r="BH3689">
        <v>81.035252913150003</v>
      </c>
      <c r="BI3689">
        <v>76.999100403157996</v>
      </c>
    </row>
    <row r="3690" spans="1:61" x14ac:dyDescent="0.25">
      <c r="A3690" s="10" t="str">
        <f>VLOOKUP(D3690,'Index-Relations'!E:F,2,FALSE)</f>
        <v>ESG</v>
      </c>
      <c r="B3690" t="s">
        <v>3450</v>
      </c>
      <c r="C3690" s="53" t="s">
        <v>2770</v>
      </c>
      <c r="D3690" s="59" t="s">
        <v>3167</v>
      </c>
      <c r="E3690" s="59" t="s">
        <v>7106</v>
      </c>
      <c r="F3690" t="s">
        <v>2666</v>
      </c>
      <c r="G3690" t="s">
        <v>1505</v>
      </c>
      <c r="H3690" t="s">
        <v>1507</v>
      </c>
      <c r="I3690" s="52">
        <v>45323</v>
      </c>
      <c r="J3690" t="s">
        <v>2457</v>
      </c>
      <c r="K3690">
        <v>283</v>
      </c>
      <c r="L3690">
        <v>87.115328586351694</v>
      </c>
      <c r="M3690">
        <v>281</v>
      </c>
      <c r="N3690">
        <v>0.99972613845072</v>
      </c>
      <c r="O3690">
        <v>87.591406932147706</v>
      </c>
      <c r="P3690">
        <v>281</v>
      </c>
      <c r="Q3690">
        <v>0.99972613845072</v>
      </c>
      <c r="R3690">
        <v>270</v>
      </c>
      <c r="S3690">
        <v>0.98066581319236201</v>
      </c>
      <c r="T3690">
        <v>32.118279173772798</v>
      </c>
      <c r="U3690">
        <v>0.72737385520376896</v>
      </c>
      <c r="V3690">
        <v>179</v>
      </c>
      <c r="W3690">
        <v>6.4900010086953494E-2</v>
      </c>
      <c r="X3690">
        <v>25</v>
      </c>
      <c r="Y3690">
        <v>280</v>
      </c>
      <c r="Z3690">
        <v>0.99769965112413295</v>
      </c>
      <c r="AA3690">
        <v>18.722364294024299</v>
      </c>
      <c r="AB3690">
        <v>258</v>
      </c>
      <c r="AC3690">
        <v>0.96498814349946704</v>
      </c>
      <c r="AD3690">
        <v>21</v>
      </c>
      <c r="AE3690">
        <v>3.1794951529503297E-2</v>
      </c>
      <c r="AF3690">
        <v>4</v>
      </c>
      <c r="AG3690">
        <v>3.21690497102962E-3</v>
      </c>
      <c r="AH3690">
        <v>1.33427083905576E-3</v>
      </c>
      <c r="AI3690">
        <v>10</v>
      </c>
      <c r="AJ3690">
        <v>84.306848802872096</v>
      </c>
      <c r="AK3690">
        <v>281</v>
      </c>
      <c r="AL3690">
        <v>0.99972613845072</v>
      </c>
      <c r="AM3690">
        <v>0</v>
      </c>
      <c r="AN3690">
        <v>0</v>
      </c>
      <c r="AO3690">
        <v>0</v>
      </c>
      <c r="AP3690">
        <v>0</v>
      </c>
      <c r="AQ3690">
        <v>282</v>
      </c>
      <c r="AR3690">
        <v>0.999999999999999</v>
      </c>
      <c r="AS3690">
        <v>0</v>
      </c>
      <c r="AT3690">
        <v>0</v>
      </c>
      <c r="AU3690">
        <v>0</v>
      </c>
      <c r="AV3690">
        <v>0</v>
      </c>
      <c r="AW3690">
        <v>282</v>
      </c>
      <c r="AX3690">
        <v>0.999999999999999</v>
      </c>
      <c r="AY3690">
        <v>86.921146859760796</v>
      </c>
      <c r="AZ3690">
        <v>281</v>
      </c>
      <c r="BA3690">
        <v>0.99972613845072</v>
      </c>
      <c r="BB3690">
        <v>274</v>
      </c>
      <c r="BC3690">
        <v>0.94825531790071504</v>
      </c>
      <c r="BD3690">
        <v>8</v>
      </c>
      <c r="BE3690">
        <v>5.1744682099284303E-2</v>
      </c>
      <c r="BF3690">
        <v>81.270819303335898</v>
      </c>
      <c r="BG3690">
        <v>82.723470986533002</v>
      </c>
      <c r="BH3690">
        <v>81.158879145672898</v>
      </c>
      <c r="BI3690">
        <v>77.079869262388002</v>
      </c>
    </row>
    <row r="3691" spans="1:61" x14ac:dyDescent="0.25">
      <c r="A3691" s="10" t="str">
        <f>VLOOKUP(D3691,'Index-Relations'!E:F,2,FALSE)</f>
        <v>ESG</v>
      </c>
      <c r="B3691" t="s">
        <v>3450</v>
      </c>
      <c r="C3691" s="53" t="s">
        <v>2760</v>
      </c>
      <c r="D3691" s="59" t="s">
        <v>2886</v>
      </c>
      <c r="E3691" s="59" t="s">
        <v>7107</v>
      </c>
      <c r="F3691" t="s">
        <v>1510</v>
      </c>
      <c r="G3691" t="s">
        <v>1509</v>
      </c>
      <c r="H3691" t="s">
        <v>1511</v>
      </c>
      <c r="I3691" s="52">
        <v>45659</v>
      </c>
      <c r="J3691" t="s">
        <v>2457</v>
      </c>
      <c r="K3691">
        <v>256</v>
      </c>
      <c r="L3691" s="73">
        <v>79.13781658664</v>
      </c>
      <c r="M3691">
        <v>256</v>
      </c>
      <c r="N3691">
        <v>1</v>
      </c>
      <c r="O3691" s="73">
        <v>82.708099489779997</v>
      </c>
      <c r="P3691">
        <v>256</v>
      </c>
      <c r="Q3691">
        <v>1</v>
      </c>
      <c r="R3691">
        <v>249</v>
      </c>
      <c r="S3691">
        <v>0.98952886752220104</v>
      </c>
      <c r="T3691">
        <v>32.147357003681499</v>
      </c>
      <c r="U3691">
        <v>0.724861020605855</v>
      </c>
      <c r="V3691">
        <v>170</v>
      </c>
      <c r="W3691">
        <v>6.8262214950791794E-2</v>
      </c>
      <c r="X3691">
        <v>28</v>
      </c>
      <c r="Y3691">
        <v>256</v>
      </c>
      <c r="Z3691">
        <v>0.999999999999999</v>
      </c>
      <c r="AA3691">
        <v>20.248813154219501</v>
      </c>
      <c r="AB3691">
        <v>227</v>
      </c>
      <c r="AC3691">
        <v>0.90356636573110904</v>
      </c>
      <c r="AD3691">
        <v>29</v>
      </c>
      <c r="AE3691">
        <v>9.6433634268889901E-2</v>
      </c>
      <c r="AF3691">
        <v>0</v>
      </c>
      <c r="AG3691">
        <v>3.6082000000000001E-16</v>
      </c>
      <c r="AH3691">
        <v>4.0608983422540396E-3</v>
      </c>
      <c r="AI3691">
        <v>17</v>
      </c>
      <c r="AJ3691" s="73">
        <v>74.886729433357004</v>
      </c>
      <c r="AK3691">
        <v>256</v>
      </c>
      <c r="AL3691">
        <v>1</v>
      </c>
      <c r="AM3691">
        <v>0</v>
      </c>
      <c r="AN3691">
        <v>0</v>
      </c>
      <c r="AO3691">
        <v>0</v>
      </c>
      <c r="AP3691">
        <v>0</v>
      </c>
      <c r="AQ3691">
        <v>256</v>
      </c>
      <c r="AR3691">
        <v>1</v>
      </c>
      <c r="AS3691">
        <v>0</v>
      </c>
      <c r="AT3691">
        <v>0</v>
      </c>
      <c r="AU3691">
        <v>0</v>
      </c>
      <c r="AV3691">
        <v>0</v>
      </c>
      <c r="AW3691">
        <v>256</v>
      </c>
      <c r="AX3691">
        <v>1</v>
      </c>
      <c r="AY3691" s="73">
        <v>77.855941014978896</v>
      </c>
      <c r="AZ3691">
        <v>256</v>
      </c>
      <c r="BA3691">
        <v>1</v>
      </c>
      <c r="BB3691">
        <v>249</v>
      </c>
      <c r="BC3691">
        <v>0.949412764507512</v>
      </c>
      <c r="BD3691">
        <v>7</v>
      </c>
      <c r="BE3691">
        <v>5.0587235492487899E-2</v>
      </c>
      <c r="BF3691">
        <v>79.13781658664</v>
      </c>
      <c r="BG3691">
        <v>82.708099489779997</v>
      </c>
      <c r="BH3691">
        <v>77.855941014978896</v>
      </c>
      <c r="BI3691">
        <v>74.886729433357004</v>
      </c>
    </row>
    <row r="3692" spans="1:61" x14ac:dyDescent="0.25">
      <c r="A3692" s="10" t="str">
        <f>VLOOKUP(D3692,'Index-Relations'!E:F,2,FALSE)</f>
        <v>ESG</v>
      </c>
      <c r="B3692" t="s">
        <v>3450</v>
      </c>
      <c r="C3692" s="53" t="s">
        <v>2761</v>
      </c>
      <c r="D3692" s="59" t="s">
        <v>2886</v>
      </c>
      <c r="E3692" s="59" t="s">
        <v>7108</v>
      </c>
      <c r="F3692" t="s">
        <v>1510</v>
      </c>
      <c r="G3692" t="s">
        <v>1509</v>
      </c>
      <c r="H3692" t="s">
        <v>1511</v>
      </c>
      <c r="I3692" s="52">
        <v>45628</v>
      </c>
      <c r="J3692" t="s">
        <v>2457</v>
      </c>
      <c r="K3692">
        <v>257</v>
      </c>
      <c r="L3692" s="73">
        <v>77.817842177516994</v>
      </c>
      <c r="M3692">
        <v>257</v>
      </c>
      <c r="N3692">
        <v>1</v>
      </c>
      <c r="O3692" s="73">
        <v>81.580157407014994</v>
      </c>
      <c r="P3692">
        <v>257</v>
      </c>
      <c r="Q3692">
        <v>1</v>
      </c>
      <c r="R3692">
        <v>250</v>
      </c>
      <c r="S3692">
        <v>0.98897951056264199</v>
      </c>
      <c r="T3692">
        <v>31.987656520801401</v>
      </c>
      <c r="U3692">
        <v>0.739232323560718</v>
      </c>
      <c r="V3692">
        <v>167</v>
      </c>
      <c r="W3692">
        <v>7.5239020039873705E-2</v>
      </c>
      <c r="X3692">
        <v>28</v>
      </c>
      <c r="Y3692">
        <v>257</v>
      </c>
      <c r="Z3692">
        <v>1</v>
      </c>
      <c r="AA3692">
        <v>18.730687580721099</v>
      </c>
      <c r="AB3692">
        <v>229</v>
      </c>
      <c r="AC3692">
        <v>0.89674635985533502</v>
      </c>
      <c r="AD3692">
        <v>28</v>
      </c>
      <c r="AE3692">
        <v>0.103253640144663</v>
      </c>
      <c r="AF3692">
        <v>0</v>
      </c>
      <c r="AG3692">
        <v>7.6328000000000005E-16</v>
      </c>
      <c r="AH3692">
        <v>2.7322968493172502E-3</v>
      </c>
      <c r="AI3692">
        <v>16</v>
      </c>
      <c r="AJ3692" s="73">
        <v>73.510052690042002</v>
      </c>
      <c r="AK3692">
        <v>257</v>
      </c>
      <c r="AL3692">
        <v>1</v>
      </c>
      <c r="AM3692">
        <v>0</v>
      </c>
      <c r="AN3692">
        <v>0</v>
      </c>
      <c r="AO3692">
        <v>0</v>
      </c>
      <c r="AP3692">
        <v>0</v>
      </c>
      <c r="AQ3692">
        <v>257</v>
      </c>
      <c r="AR3692">
        <v>0.999999999999999</v>
      </c>
      <c r="AS3692">
        <v>0</v>
      </c>
      <c r="AT3692">
        <v>0</v>
      </c>
      <c r="AU3692">
        <v>0</v>
      </c>
      <c r="AV3692">
        <v>0</v>
      </c>
      <c r="AW3692">
        <v>257</v>
      </c>
      <c r="AX3692">
        <v>1</v>
      </c>
      <c r="AY3692" s="73">
        <v>76.668137413276995</v>
      </c>
      <c r="AZ3692">
        <v>257</v>
      </c>
      <c r="BA3692">
        <v>1</v>
      </c>
      <c r="BB3692">
        <v>250</v>
      </c>
      <c r="BC3692">
        <v>0.95203356245915205</v>
      </c>
      <c r="BD3692">
        <v>7</v>
      </c>
      <c r="BE3692">
        <v>4.7966437540847798E-2</v>
      </c>
      <c r="BF3692">
        <v>77.817842177516994</v>
      </c>
      <c r="BG3692">
        <v>81.580157407014994</v>
      </c>
      <c r="BH3692">
        <v>76.668137413276995</v>
      </c>
      <c r="BI3692">
        <v>73.510052690042002</v>
      </c>
    </row>
    <row r="3693" spans="1:61" x14ac:dyDescent="0.25">
      <c r="A3693" s="10" t="str">
        <f>VLOOKUP(D3693,'Index-Relations'!E:F,2,FALSE)</f>
        <v>ESG</v>
      </c>
      <c r="B3693" t="s">
        <v>3450</v>
      </c>
      <c r="C3693" s="53" t="s">
        <v>2762</v>
      </c>
      <c r="D3693" s="59" t="s">
        <v>2886</v>
      </c>
      <c r="E3693" s="59" t="s">
        <v>7109</v>
      </c>
      <c r="F3693" t="s">
        <v>1510</v>
      </c>
      <c r="G3693" t="s">
        <v>1509</v>
      </c>
      <c r="H3693" t="s">
        <v>1511</v>
      </c>
      <c r="I3693" s="52">
        <v>45597</v>
      </c>
      <c r="J3693" t="s">
        <v>2457</v>
      </c>
      <c r="K3693">
        <v>257</v>
      </c>
      <c r="L3693" s="73">
        <v>77.834808621042001</v>
      </c>
      <c r="M3693">
        <v>257</v>
      </c>
      <c r="N3693">
        <v>1</v>
      </c>
      <c r="O3693" s="73">
        <v>81.7162125572099</v>
      </c>
      <c r="P3693">
        <v>257</v>
      </c>
      <c r="Q3693">
        <v>1</v>
      </c>
      <c r="R3693">
        <v>250</v>
      </c>
      <c r="S3693">
        <v>0.98928634862134901</v>
      </c>
      <c r="T3693">
        <v>32.202783776257803</v>
      </c>
      <c r="U3693">
        <v>0.74024428464654102</v>
      </c>
      <c r="V3693">
        <v>167</v>
      </c>
      <c r="W3693">
        <v>7.5364594521401804E-2</v>
      </c>
      <c r="X3693">
        <v>28</v>
      </c>
      <c r="Y3693">
        <v>257</v>
      </c>
      <c r="Z3693">
        <v>0.999999999999999</v>
      </c>
      <c r="AA3693">
        <v>18.4638182298903</v>
      </c>
      <c r="AB3693">
        <v>229</v>
      </c>
      <c r="AC3693">
        <v>0.89500526057229601</v>
      </c>
      <c r="AD3693">
        <v>28</v>
      </c>
      <c r="AE3693">
        <v>0.104994739427702</v>
      </c>
      <c r="AF3693">
        <v>0</v>
      </c>
      <c r="AG3693">
        <v>5.9674000000000001E-16</v>
      </c>
      <c r="AH3693">
        <v>2.76538133793252E-3</v>
      </c>
      <c r="AI3693">
        <v>16</v>
      </c>
      <c r="AJ3693" s="73">
        <v>73.456637255852002</v>
      </c>
      <c r="AK3693">
        <v>257</v>
      </c>
      <c r="AL3693">
        <v>1</v>
      </c>
      <c r="AM3693">
        <v>0</v>
      </c>
      <c r="AN3693">
        <v>0</v>
      </c>
      <c r="AO3693">
        <v>0</v>
      </c>
      <c r="AP3693">
        <v>0</v>
      </c>
      <c r="AQ3693">
        <v>257</v>
      </c>
      <c r="AR3693">
        <v>1</v>
      </c>
      <c r="AS3693">
        <v>0</v>
      </c>
      <c r="AT3693">
        <v>0</v>
      </c>
      <c r="AU3693">
        <v>0</v>
      </c>
      <c r="AV3693">
        <v>0</v>
      </c>
      <c r="AW3693">
        <v>257</v>
      </c>
      <c r="AX3693">
        <v>0.999999999999999</v>
      </c>
      <c r="AY3693" s="73">
        <v>76.675592094733901</v>
      </c>
      <c r="AZ3693">
        <v>257</v>
      </c>
      <c r="BA3693">
        <v>1</v>
      </c>
      <c r="BB3693">
        <v>249</v>
      </c>
      <c r="BC3693">
        <v>0.94970653119252502</v>
      </c>
      <c r="BD3693">
        <v>8</v>
      </c>
      <c r="BE3693">
        <v>5.02934688074749E-2</v>
      </c>
      <c r="BF3693">
        <v>77.834808621042001</v>
      </c>
      <c r="BG3693">
        <v>81.7162125572099</v>
      </c>
      <c r="BH3693">
        <v>76.675592094733901</v>
      </c>
      <c r="BI3693">
        <v>73.456637255852002</v>
      </c>
    </row>
    <row r="3694" spans="1:61" x14ac:dyDescent="0.25">
      <c r="A3694" s="10" t="str">
        <f>VLOOKUP(D3694,'Index-Relations'!E:F,2,FALSE)</f>
        <v>ESG</v>
      </c>
      <c r="B3694" t="s">
        <v>3450</v>
      </c>
      <c r="C3694" s="53" t="s">
        <v>2763</v>
      </c>
      <c r="D3694" s="59" t="s">
        <v>2886</v>
      </c>
      <c r="E3694" s="59" t="s">
        <v>7110</v>
      </c>
      <c r="F3694" t="s">
        <v>1510</v>
      </c>
      <c r="G3694" t="s">
        <v>1509</v>
      </c>
      <c r="H3694" t="s">
        <v>1511</v>
      </c>
      <c r="I3694" s="52">
        <v>45566</v>
      </c>
      <c r="J3694" t="s">
        <v>2457</v>
      </c>
      <c r="K3694">
        <v>257</v>
      </c>
      <c r="L3694" s="73">
        <v>77.810857717348995</v>
      </c>
      <c r="M3694">
        <v>257</v>
      </c>
      <c r="N3694">
        <v>1</v>
      </c>
      <c r="O3694" s="73">
        <v>81.681229248413999</v>
      </c>
      <c r="P3694">
        <v>257</v>
      </c>
      <c r="Q3694">
        <v>1</v>
      </c>
      <c r="R3694">
        <v>250</v>
      </c>
      <c r="S3694">
        <v>0.98951739497411295</v>
      </c>
      <c r="T3694">
        <v>32.336619457998701</v>
      </c>
      <c r="U3694">
        <v>0.74189264549257705</v>
      </c>
      <c r="V3694">
        <v>167</v>
      </c>
      <c r="W3694">
        <v>7.5244930203642604E-2</v>
      </c>
      <c r="X3694">
        <v>28</v>
      </c>
      <c r="Y3694">
        <v>257</v>
      </c>
      <c r="Z3694">
        <v>0.999999999999999</v>
      </c>
      <c r="AA3694">
        <v>17.774591063166199</v>
      </c>
      <c r="AB3694">
        <v>230</v>
      </c>
      <c r="AC3694">
        <v>0.901850029088341</v>
      </c>
      <c r="AD3694">
        <v>27</v>
      </c>
      <c r="AE3694">
        <v>9.8149970911658502E-2</v>
      </c>
      <c r="AF3694">
        <v>0</v>
      </c>
      <c r="AG3694">
        <v>3.6082000000000001E-16</v>
      </c>
      <c r="AH3694">
        <v>2.7238880163410199E-3</v>
      </c>
      <c r="AI3694">
        <v>16</v>
      </c>
      <c r="AJ3694" s="73">
        <v>73.457537539436004</v>
      </c>
      <c r="AK3694">
        <v>257</v>
      </c>
      <c r="AL3694">
        <v>1</v>
      </c>
      <c r="AM3694">
        <v>0</v>
      </c>
      <c r="AN3694">
        <v>0</v>
      </c>
      <c r="AO3694">
        <v>0</v>
      </c>
      <c r="AP3694">
        <v>0</v>
      </c>
      <c r="AQ3694">
        <v>257</v>
      </c>
      <c r="AR3694">
        <v>1</v>
      </c>
      <c r="AS3694">
        <v>0</v>
      </c>
      <c r="AT3694">
        <v>0</v>
      </c>
      <c r="AU3694">
        <v>0</v>
      </c>
      <c r="AV3694">
        <v>0</v>
      </c>
      <c r="AW3694">
        <v>257</v>
      </c>
      <c r="AX3694">
        <v>0.999999999999999</v>
      </c>
      <c r="AY3694" s="73">
        <v>76.64103553711</v>
      </c>
      <c r="AZ3694">
        <v>257</v>
      </c>
      <c r="BA3694">
        <v>1</v>
      </c>
      <c r="BB3694">
        <v>249</v>
      </c>
      <c r="BC3694">
        <v>0.95004716486962204</v>
      </c>
      <c r="BD3694">
        <v>8</v>
      </c>
      <c r="BE3694">
        <v>4.99528351303773E-2</v>
      </c>
      <c r="BF3694">
        <v>77.810857717348995</v>
      </c>
      <c r="BG3694">
        <v>81.681229248413999</v>
      </c>
      <c r="BH3694">
        <v>76.64103553711</v>
      </c>
      <c r="BI3694">
        <v>73.457537539436004</v>
      </c>
    </row>
    <row r="3695" spans="1:61" x14ac:dyDescent="0.25">
      <c r="A3695" s="10" t="str">
        <f>VLOOKUP(D3695,'Index-Relations'!E:F,2,FALSE)</f>
        <v>ESG</v>
      </c>
      <c r="B3695" t="s">
        <v>3450</v>
      </c>
      <c r="C3695" s="53" t="s">
        <v>2764</v>
      </c>
      <c r="D3695" s="59" t="s">
        <v>2886</v>
      </c>
      <c r="E3695" s="59" t="s">
        <v>7111</v>
      </c>
      <c r="F3695" t="s">
        <v>1510</v>
      </c>
      <c r="G3695" t="s">
        <v>1509</v>
      </c>
      <c r="H3695" t="s">
        <v>1511</v>
      </c>
      <c r="I3695" s="52">
        <v>45537</v>
      </c>
      <c r="J3695" t="s">
        <v>2457</v>
      </c>
      <c r="K3695">
        <v>291</v>
      </c>
      <c r="L3695" s="73">
        <v>77.964390535378996</v>
      </c>
      <c r="M3695">
        <v>291</v>
      </c>
      <c r="N3695">
        <v>1</v>
      </c>
      <c r="O3695" s="73">
        <v>81.702671166475</v>
      </c>
      <c r="P3695">
        <v>291</v>
      </c>
      <c r="Q3695">
        <v>1</v>
      </c>
      <c r="R3695">
        <v>283</v>
      </c>
      <c r="S3695">
        <v>0.98605793427007704</v>
      </c>
      <c r="T3695">
        <v>32.821157214016097</v>
      </c>
      <c r="U3695">
        <v>0.74792309189754602</v>
      </c>
      <c r="V3695">
        <v>189</v>
      </c>
      <c r="W3695">
        <v>7.66738509898897E-2</v>
      </c>
      <c r="X3695">
        <v>29</v>
      </c>
      <c r="Y3695">
        <v>291</v>
      </c>
      <c r="Z3695">
        <v>1</v>
      </c>
      <c r="AA3695">
        <v>16.101107793251</v>
      </c>
      <c r="AB3695">
        <v>270</v>
      </c>
      <c r="AC3695">
        <v>0.91175680485678501</v>
      </c>
      <c r="AD3695">
        <v>25</v>
      </c>
      <c r="AE3695">
        <v>9.75020129211462E-2</v>
      </c>
      <c r="AF3695">
        <v>-4</v>
      </c>
      <c r="AG3695">
        <v>0</v>
      </c>
      <c r="AH3695">
        <v>2.51223438625743E-3</v>
      </c>
      <c r="AI3695">
        <v>17</v>
      </c>
      <c r="AJ3695" s="73">
        <v>73.418417210331</v>
      </c>
      <c r="AK3695">
        <v>291</v>
      </c>
      <c r="AL3695">
        <v>1</v>
      </c>
      <c r="AM3695">
        <v>0</v>
      </c>
      <c r="AN3695">
        <v>0</v>
      </c>
      <c r="AO3695">
        <v>0</v>
      </c>
      <c r="AP3695">
        <v>0</v>
      </c>
      <c r="AQ3695">
        <v>291</v>
      </c>
      <c r="AR3695">
        <v>0.999999999999999</v>
      </c>
      <c r="AS3695">
        <v>0</v>
      </c>
      <c r="AT3695">
        <v>0</v>
      </c>
      <c r="AU3695">
        <v>0</v>
      </c>
      <c r="AV3695">
        <v>0</v>
      </c>
      <c r="AW3695">
        <v>291</v>
      </c>
      <c r="AX3695">
        <v>0.999999999999999</v>
      </c>
      <c r="AY3695" s="73">
        <v>77.08979213376</v>
      </c>
      <c r="AZ3695">
        <v>291</v>
      </c>
      <c r="BA3695">
        <v>1</v>
      </c>
      <c r="BB3695">
        <v>285</v>
      </c>
      <c r="BC3695">
        <v>0.95630071156547802</v>
      </c>
      <c r="BD3695">
        <v>6</v>
      </c>
      <c r="BE3695">
        <v>4.3699288434521803E-2</v>
      </c>
      <c r="BF3695">
        <v>77.964390535378996</v>
      </c>
      <c r="BG3695">
        <v>81.702671166475</v>
      </c>
      <c r="BH3695">
        <v>77.08979213376</v>
      </c>
      <c r="BI3695">
        <v>73.418417210331</v>
      </c>
    </row>
    <row r="3696" spans="1:61" x14ac:dyDescent="0.25">
      <c r="A3696" s="10" t="str">
        <f>VLOOKUP(D3696,'Index-Relations'!E:F,2,FALSE)</f>
        <v>ESG</v>
      </c>
      <c r="B3696" t="s">
        <v>3450</v>
      </c>
      <c r="C3696" s="53" t="s">
        <v>3350</v>
      </c>
      <c r="D3696" s="59" t="s">
        <v>2886</v>
      </c>
      <c r="E3696" s="59" t="s">
        <v>7112</v>
      </c>
      <c r="F3696" t="s">
        <v>1510</v>
      </c>
      <c r="G3696" t="s">
        <v>1509</v>
      </c>
      <c r="H3696" t="s">
        <v>1511</v>
      </c>
      <c r="I3696" s="52">
        <v>45505</v>
      </c>
      <c r="J3696" t="s">
        <v>2457</v>
      </c>
      <c r="K3696">
        <v>291</v>
      </c>
      <c r="L3696" s="73">
        <v>77.869160906451995</v>
      </c>
      <c r="M3696">
        <v>291</v>
      </c>
      <c r="N3696">
        <v>1</v>
      </c>
      <c r="O3696" s="73">
        <v>81.627075472453001</v>
      </c>
      <c r="P3696">
        <v>291</v>
      </c>
      <c r="Q3696">
        <v>1</v>
      </c>
      <c r="R3696">
        <v>283</v>
      </c>
      <c r="S3696">
        <v>0.98610995809382596</v>
      </c>
      <c r="T3696">
        <v>32.792112437539998</v>
      </c>
      <c r="U3696">
        <v>0.75163015026054203</v>
      </c>
      <c r="V3696">
        <v>190</v>
      </c>
      <c r="W3696">
        <v>7.5958727014225999E-2</v>
      </c>
      <c r="X3696">
        <v>28</v>
      </c>
      <c r="Y3696">
        <v>291</v>
      </c>
      <c r="Z3696">
        <v>1</v>
      </c>
      <c r="AA3696">
        <v>17.642762193098999</v>
      </c>
      <c r="AB3696">
        <v>267</v>
      </c>
      <c r="AC3696">
        <v>0.93521618282018704</v>
      </c>
      <c r="AD3696">
        <v>24</v>
      </c>
      <c r="AE3696">
        <v>6.4783817179812395E-2</v>
      </c>
      <c r="AF3696">
        <v>0</v>
      </c>
      <c r="AG3696">
        <v>0</v>
      </c>
      <c r="AH3696">
        <v>2.5605215914944498E-3</v>
      </c>
      <c r="AI3696">
        <v>17</v>
      </c>
      <c r="AJ3696" s="73">
        <v>73.339993684843904</v>
      </c>
      <c r="AK3696">
        <v>291</v>
      </c>
      <c r="AL3696">
        <v>1</v>
      </c>
      <c r="AM3696">
        <v>0</v>
      </c>
      <c r="AN3696">
        <v>0</v>
      </c>
      <c r="AO3696">
        <v>0</v>
      </c>
      <c r="AP3696">
        <v>0</v>
      </c>
      <c r="AQ3696">
        <v>291</v>
      </c>
      <c r="AR3696">
        <v>1</v>
      </c>
      <c r="AS3696">
        <v>0</v>
      </c>
      <c r="AT3696">
        <v>0</v>
      </c>
      <c r="AU3696">
        <v>0</v>
      </c>
      <c r="AV3696">
        <v>0</v>
      </c>
      <c r="AW3696">
        <v>291</v>
      </c>
      <c r="AX3696">
        <v>0.999999999999999</v>
      </c>
      <c r="AY3696" s="73">
        <v>77.025372299452002</v>
      </c>
      <c r="AZ3696">
        <v>291</v>
      </c>
      <c r="BA3696">
        <v>1</v>
      </c>
      <c r="BB3696">
        <v>285</v>
      </c>
      <c r="BC3696">
        <v>0.95628681033774798</v>
      </c>
      <c r="BD3696">
        <v>6</v>
      </c>
      <c r="BE3696">
        <v>4.3713189662251697E-2</v>
      </c>
      <c r="BF3696">
        <v>77.869160906451995</v>
      </c>
      <c r="BG3696">
        <v>81.627075472453001</v>
      </c>
      <c r="BH3696">
        <v>77.025372299452002</v>
      </c>
      <c r="BI3696">
        <v>73.339993684843904</v>
      </c>
    </row>
    <row r="3697" spans="1:61" x14ac:dyDescent="0.25">
      <c r="A3697" s="10" t="str">
        <f>VLOOKUP(D3697,'Index-Relations'!E:F,2,FALSE)</f>
        <v>ESG</v>
      </c>
      <c r="B3697" t="s">
        <v>3450</v>
      </c>
      <c r="C3697" s="53" t="s">
        <v>2765</v>
      </c>
      <c r="D3697" s="59" t="s">
        <v>2886</v>
      </c>
      <c r="E3697" s="59" t="s">
        <v>7113</v>
      </c>
      <c r="F3697" t="s">
        <v>1510</v>
      </c>
      <c r="G3697" t="s">
        <v>1509</v>
      </c>
      <c r="H3697" t="s">
        <v>1511</v>
      </c>
      <c r="I3697" s="52">
        <v>45474</v>
      </c>
      <c r="J3697" t="s">
        <v>2457</v>
      </c>
      <c r="K3697">
        <v>291</v>
      </c>
      <c r="L3697" s="73">
        <v>78.830270264209005</v>
      </c>
      <c r="M3697">
        <v>291</v>
      </c>
      <c r="N3697">
        <v>1</v>
      </c>
      <c r="O3697" s="73">
        <v>81.741056681736893</v>
      </c>
      <c r="P3697">
        <v>291</v>
      </c>
      <c r="Q3697">
        <v>1</v>
      </c>
      <c r="R3697">
        <v>283</v>
      </c>
      <c r="S3697">
        <v>0.98581015623448798</v>
      </c>
      <c r="T3697">
        <v>32.6556285874655</v>
      </c>
      <c r="U3697">
        <v>0.76224376251219905</v>
      </c>
      <c r="V3697">
        <v>190</v>
      </c>
      <c r="W3697">
        <v>7.5426535277897097E-2</v>
      </c>
      <c r="X3697">
        <v>28</v>
      </c>
      <c r="Y3697">
        <v>291</v>
      </c>
      <c r="Z3697">
        <v>1</v>
      </c>
      <c r="AA3697">
        <v>18.370864140555401</v>
      </c>
      <c r="AB3697">
        <v>266</v>
      </c>
      <c r="AC3697">
        <v>0.94077547817650398</v>
      </c>
      <c r="AD3697">
        <v>25</v>
      </c>
      <c r="AE3697">
        <v>5.9224521823495399E-2</v>
      </c>
      <c r="AF3697">
        <v>0</v>
      </c>
      <c r="AG3697">
        <v>0</v>
      </c>
      <c r="AH3697">
        <v>2.4895762299664802E-3</v>
      </c>
      <c r="AI3697">
        <v>17</v>
      </c>
      <c r="AJ3697" s="73">
        <v>74.129657789106901</v>
      </c>
      <c r="AK3697">
        <v>291</v>
      </c>
      <c r="AL3697">
        <v>1</v>
      </c>
      <c r="AM3697">
        <v>0</v>
      </c>
      <c r="AN3697">
        <v>0</v>
      </c>
      <c r="AO3697">
        <v>0</v>
      </c>
      <c r="AP3697">
        <v>0</v>
      </c>
      <c r="AQ3697">
        <v>291</v>
      </c>
      <c r="AR3697">
        <v>1</v>
      </c>
      <c r="AS3697">
        <v>0</v>
      </c>
      <c r="AT3697">
        <v>0</v>
      </c>
      <c r="AU3697">
        <v>0</v>
      </c>
      <c r="AV3697">
        <v>0</v>
      </c>
      <c r="AW3697">
        <v>291</v>
      </c>
      <c r="AX3697">
        <v>0.999999999999999</v>
      </c>
      <c r="AY3697" s="73">
        <v>78.531260336554894</v>
      </c>
      <c r="AZ3697">
        <v>291</v>
      </c>
      <c r="BA3697">
        <v>1</v>
      </c>
      <c r="BB3697">
        <v>285</v>
      </c>
      <c r="BC3697">
        <v>0.95651688635125898</v>
      </c>
      <c r="BD3697">
        <v>6</v>
      </c>
      <c r="BE3697">
        <v>4.3483113648740399E-2</v>
      </c>
      <c r="BF3697">
        <v>78.830270264209005</v>
      </c>
      <c r="BG3697">
        <v>81.741056681736893</v>
      </c>
      <c r="BH3697">
        <v>78.531260336554894</v>
      </c>
      <c r="BI3697">
        <v>74.129657789106901</v>
      </c>
    </row>
    <row r="3698" spans="1:61" x14ac:dyDescent="0.25">
      <c r="A3698" s="10" t="str">
        <f>VLOOKUP(D3698,'Index-Relations'!E:F,2,FALSE)</f>
        <v>ESG</v>
      </c>
      <c r="B3698" t="s">
        <v>3450</v>
      </c>
      <c r="C3698" s="53" t="s">
        <v>2766</v>
      </c>
      <c r="D3698" s="59" t="s">
        <v>2886</v>
      </c>
      <c r="E3698" s="59" t="s">
        <v>7114</v>
      </c>
      <c r="F3698" t="s">
        <v>1510</v>
      </c>
      <c r="G3698" t="s">
        <v>1509</v>
      </c>
      <c r="H3698" t="s">
        <v>1511</v>
      </c>
      <c r="I3698" s="52">
        <v>45446</v>
      </c>
      <c r="J3698" t="s">
        <v>2457</v>
      </c>
      <c r="K3698">
        <v>267</v>
      </c>
      <c r="L3698" s="73">
        <v>80.404541769583901</v>
      </c>
      <c r="M3698">
        <v>267</v>
      </c>
      <c r="N3698">
        <v>1</v>
      </c>
      <c r="O3698" s="73">
        <v>82.744007379938907</v>
      </c>
      <c r="P3698">
        <v>267</v>
      </c>
      <c r="Q3698">
        <v>1</v>
      </c>
      <c r="R3698">
        <v>262</v>
      </c>
      <c r="S3698">
        <v>0.98262120716692603</v>
      </c>
      <c r="T3698">
        <v>31.902716655606302</v>
      </c>
      <c r="U3698">
        <v>0.76473326108484097</v>
      </c>
      <c r="V3698">
        <v>177</v>
      </c>
      <c r="W3698">
        <v>7.60621249811161E-2</v>
      </c>
      <c r="X3698">
        <v>26</v>
      </c>
      <c r="Y3698">
        <v>267</v>
      </c>
      <c r="Z3698">
        <v>0.999999999999999</v>
      </c>
      <c r="AA3698">
        <v>18.0729984036548</v>
      </c>
      <c r="AB3698">
        <v>247</v>
      </c>
      <c r="AC3698">
        <v>0.97129421840127605</v>
      </c>
      <c r="AD3698">
        <v>20</v>
      </c>
      <c r="AE3698">
        <v>2.8705781598723699E-2</v>
      </c>
      <c r="AF3698">
        <v>0</v>
      </c>
      <c r="AG3698">
        <v>0</v>
      </c>
      <c r="AH3698">
        <v>2.7269356814296798E-3</v>
      </c>
      <c r="AI3698">
        <v>16</v>
      </c>
      <c r="AJ3698" s="73">
        <v>75.734280069780894</v>
      </c>
      <c r="AK3698">
        <v>267</v>
      </c>
      <c r="AL3698">
        <v>1</v>
      </c>
      <c r="AM3698">
        <v>0</v>
      </c>
      <c r="AN3698">
        <v>0</v>
      </c>
      <c r="AO3698">
        <v>0</v>
      </c>
      <c r="AP3698">
        <v>0</v>
      </c>
      <c r="AQ3698">
        <v>267</v>
      </c>
      <c r="AR3698">
        <v>1</v>
      </c>
      <c r="AS3698">
        <v>0</v>
      </c>
      <c r="AT3698">
        <v>0</v>
      </c>
      <c r="AU3698">
        <v>0</v>
      </c>
      <c r="AV3698">
        <v>0</v>
      </c>
      <c r="AW3698">
        <v>267</v>
      </c>
      <c r="AX3698">
        <v>0.999999999999999</v>
      </c>
      <c r="AY3698" s="73">
        <v>80.182545645104895</v>
      </c>
      <c r="AZ3698">
        <v>267</v>
      </c>
      <c r="BA3698">
        <v>1</v>
      </c>
      <c r="BB3698">
        <v>262</v>
      </c>
      <c r="BC3698">
        <v>0.95525358512478997</v>
      </c>
      <c r="BD3698">
        <v>5</v>
      </c>
      <c r="BE3698">
        <v>4.4746414875209202E-2</v>
      </c>
      <c r="BF3698">
        <v>80.404541769583901</v>
      </c>
      <c r="BG3698">
        <v>82.744007379938907</v>
      </c>
      <c r="BH3698">
        <v>80.182545645104895</v>
      </c>
      <c r="BI3698">
        <v>75.734280069780894</v>
      </c>
    </row>
    <row r="3699" spans="1:61" x14ac:dyDescent="0.25">
      <c r="A3699" s="10" t="str">
        <f>VLOOKUP(D3699,'Index-Relations'!E:F,2,FALSE)</f>
        <v>ESG</v>
      </c>
      <c r="B3699" t="s">
        <v>3450</v>
      </c>
      <c r="C3699" s="53" t="s">
        <v>2767</v>
      </c>
      <c r="D3699" s="59" t="s">
        <v>2886</v>
      </c>
      <c r="E3699" s="59" t="s">
        <v>7115</v>
      </c>
      <c r="F3699" t="s">
        <v>1510</v>
      </c>
      <c r="G3699" t="s">
        <v>1509</v>
      </c>
      <c r="H3699" t="s">
        <v>1511</v>
      </c>
      <c r="I3699" s="52">
        <v>45413</v>
      </c>
      <c r="J3699" t="s">
        <v>2457</v>
      </c>
      <c r="K3699">
        <v>267</v>
      </c>
      <c r="L3699" s="73">
        <v>80.512161333097893</v>
      </c>
      <c r="M3699">
        <v>267</v>
      </c>
      <c r="N3699">
        <v>1</v>
      </c>
      <c r="O3699" s="73">
        <v>82.844273889220901</v>
      </c>
      <c r="P3699">
        <v>267</v>
      </c>
      <c r="Q3699">
        <v>1</v>
      </c>
      <c r="R3699">
        <v>262</v>
      </c>
      <c r="S3699">
        <v>0.983071424422302</v>
      </c>
      <c r="T3699">
        <v>31.959670335097901</v>
      </c>
      <c r="U3699">
        <v>0.76136719542342801</v>
      </c>
      <c r="V3699">
        <v>176</v>
      </c>
      <c r="W3699">
        <v>7.4072281521814901E-2</v>
      </c>
      <c r="X3699">
        <v>26</v>
      </c>
      <c r="Y3699">
        <v>267</v>
      </c>
      <c r="Z3699">
        <v>0.999999999999999</v>
      </c>
      <c r="AA3699">
        <v>18.8825627806137</v>
      </c>
      <c r="AB3699">
        <v>247</v>
      </c>
      <c r="AC3699">
        <v>0.97131037395099995</v>
      </c>
      <c r="AD3699">
        <v>20</v>
      </c>
      <c r="AE3699">
        <v>2.8689626048999901E-2</v>
      </c>
      <c r="AF3699">
        <v>0</v>
      </c>
      <c r="AG3699">
        <v>1.2489999999999999E-16</v>
      </c>
      <c r="AH3699">
        <v>2.5482732113184898E-3</v>
      </c>
      <c r="AI3699">
        <v>16</v>
      </c>
      <c r="AJ3699" s="73">
        <v>75.811483258265</v>
      </c>
      <c r="AK3699">
        <v>267</v>
      </c>
      <c r="AL3699">
        <v>1</v>
      </c>
      <c r="AM3699">
        <v>0</v>
      </c>
      <c r="AN3699">
        <v>0</v>
      </c>
      <c r="AO3699">
        <v>0</v>
      </c>
      <c r="AP3699">
        <v>0</v>
      </c>
      <c r="AQ3699">
        <v>267</v>
      </c>
      <c r="AR3699">
        <v>0.999999999999999</v>
      </c>
      <c r="AS3699">
        <v>0</v>
      </c>
      <c r="AT3699">
        <v>0</v>
      </c>
      <c r="AU3699">
        <v>0</v>
      </c>
      <c r="AV3699">
        <v>0</v>
      </c>
      <c r="AW3699">
        <v>267</v>
      </c>
      <c r="AX3699">
        <v>0.999999999999999</v>
      </c>
      <c r="AY3699" s="73">
        <v>80.338321959279995</v>
      </c>
      <c r="AZ3699">
        <v>267</v>
      </c>
      <c r="BA3699">
        <v>1</v>
      </c>
      <c r="BB3699">
        <v>260</v>
      </c>
      <c r="BC3699">
        <v>0.95037770615569095</v>
      </c>
      <c r="BD3699">
        <v>7</v>
      </c>
      <c r="BE3699">
        <v>4.9622293844308503E-2</v>
      </c>
      <c r="BF3699">
        <v>80.512161333097893</v>
      </c>
      <c r="BG3699">
        <v>82.844273889220901</v>
      </c>
      <c r="BH3699">
        <v>80.338321959279995</v>
      </c>
      <c r="BI3699">
        <v>75.811483258265</v>
      </c>
    </row>
    <row r="3700" spans="1:61" x14ac:dyDescent="0.25">
      <c r="A3700" s="10" t="str">
        <f>VLOOKUP(D3700,'Index-Relations'!E:F,2,FALSE)</f>
        <v>ESG</v>
      </c>
      <c r="B3700" t="s">
        <v>3450</v>
      </c>
      <c r="C3700" s="53" t="s">
        <v>2768</v>
      </c>
      <c r="D3700" s="59" t="s">
        <v>2886</v>
      </c>
      <c r="E3700" s="59" t="s">
        <v>7116</v>
      </c>
      <c r="F3700" t="s">
        <v>1510</v>
      </c>
      <c r="G3700" t="s">
        <v>1509</v>
      </c>
      <c r="H3700" t="s">
        <v>1511</v>
      </c>
      <c r="I3700" s="52">
        <v>45383</v>
      </c>
      <c r="J3700" t="s">
        <v>2457</v>
      </c>
      <c r="K3700">
        <v>268</v>
      </c>
      <c r="L3700">
        <v>86.807788547329395</v>
      </c>
      <c r="M3700">
        <v>268</v>
      </c>
      <c r="N3700">
        <v>1</v>
      </c>
      <c r="O3700">
        <v>87.762375355304101</v>
      </c>
      <c r="P3700">
        <v>268</v>
      </c>
      <c r="Q3700">
        <v>1</v>
      </c>
      <c r="R3700">
        <v>263</v>
      </c>
      <c r="S3700">
        <v>0.98457965990519702</v>
      </c>
      <c r="T3700">
        <v>31.864136822730298</v>
      </c>
      <c r="U3700">
        <v>0.75901182757600405</v>
      </c>
      <c r="V3700">
        <v>176</v>
      </c>
      <c r="W3700">
        <v>7.5097708091404494E-2</v>
      </c>
      <c r="X3700">
        <v>26</v>
      </c>
      <c r="Y3700">
        <v>268</v>
      </c>
      <c r="Z3700">
        <v>1</v>
      </c>
      <c r="AA3700">
        <v>18.139241254043299</v>
      </c>
      <c r="AB3700">
        <v>247</v>
      </c>
      <c r="AC3700">
        <v>0.97019964169248496</v>
      </c>
      <c r="AD3700">
        <v>21</v>
      </c>
      <c r="AE3700">
        <v>2.98003583075147E-2</v>
      </c>
      <c r="AF3700">
        <v>0</v>
      </c>
      <c r="AG3700">
        <v>0</v>
      </c>
      <c r="AH3700">
        <v>2.5858669502457701E-3</v>
      </c>
      <c r="AI3700">
        <v>16</v>
      </c>
      <c r="AJ3700">
        <v>83.617063023002999</v>
      </c>
      <c r="AK3700">
        <v>268</v>
      </c>
      <c r="AL3700">
        <v>1</v>
      </c>
      <c r="AM3700">
        <v>0</v>
      </c>
      <c r="AN3700">
        <v>0</v>
      </c>
      <c r="AO3700">
        <v>0</v>
      </c>
      <c r="AP3700">
        <v>0</v>
      </c>
      <c r="AQ3700">
        <v>268</v>
      </c>
      <c r="AR3700">
        <v>0.999999999999999</v>
      </c>
      <c r="AS3700">
        <v>0</v>
      </c>
      <c r="AT3700">
        <v>0</v>
      </c>
      <c r="AU3700">
        <v>0</v>
      </c>
      <c r="AV3700">
        <v>0</v>
      </c>
      <c r="AW3700">
        <v>268</v>
      </c>
      <c r="AX3700">
        <v>0.999999999999999</v>
      </c>
      <c r="AY3700">
        <v>86.634567699054898</v>
      </c>
      <c r="AZ3700">
        <v>268</v>
      </c>
      <c r="BA3700">
        <v>1</v>
      </c>
      <c r="BB3700">
        <v>261</v>
      </c>
      <c r="BC3700">
        <v>0.95093267241391999</v>
      </c>
      <c r="BD3700">
        <v>7</v>
      </c>
      <c r="BE3700">
        <v>4.90673275860792E-2</v>
      </c>
      <c r="BF3700">
        <v>80.748570231634901</v>
      </c>
      <c r="BG3700">
        <v>82.838981261263896</v>
      </c>
      <c r="BH3700">
        <v>80.775300633238004</v>
      </c>
      <c r="BI3700">
        <v>76.033485530237897</v>
      </c>
    </row>
    <row r="3701" spans="1:61" x14ac:dyDescent="0.25">
      <c r="A3701" s="10" t="str">
        <f>VLOOKUP(D3701,'Index-Relations'!E:F,2,FALSE)</f>
        <v>ESG</v>
      </c>
      <c r="B3701" t="s">
        <v>3450</v>
      </c>
      <c r="C3701" s="53" t="s">
        <v>2769</v>
      </c>
      <c r="D3701" s="59" t="s">
        <v>2886</v>
      </c>
      <c r="E3701" s="59" t="s">
        <v>7117</v>
      </c>
      <c r="F3701" t="s">
        <v>1510</v>
      </c>
      <c r="G3701" t="s">
        <v>1509</v>
      </c>
      <c r="H3701" t="s">
        <v>1511</v>
      </c>
      <c r="I3701" s="52">
        <v>45352</v>
      </c>
      <c r="J3701" t="s">
        <v>2457</v>
      </c>
      <c r="K3701">
        <v>280</v>
      </c>
      <c r="L3701">
        <v>87.027398337855999</v>
      </c>
      <c r="M3701">
        <v>279</v>
      </c>
      <c r="N3701">
        <v>0.99975498488876902</v>
      </c>
      <c r="O3701">
        <v>87.545105470077999</v>
      </c>
      <c r="P3701">
        <v>279</v>
      </c>
      <c r="Q3701">
        <v>0.99975498488876902</v>
      </c>
      <c r="R3701">
        <v>269</v>
      </c>
      <c r="S3701">
        <v>0.98043500891653301</v>
      </c>
      <c r="T3701">
        <v>31.813796276026899</v>
      </c>
      <c r="U3701">
        <v>0.72828450658627097</v>
      </c>
      <c r="V3701">
        <v>179</v>
      </c>
      <c r="W3701">
        <v>6.5664885347305996E-2</v>
      </c>
      <c r="X3701">
        <v>26</v>
      </c>
      <c r="Y3701">
        <v>279</v>
      </c>
      <c r="Z3701">
        <v>0.99786085038811501</v>
      </c>
      <c r="AA3701">
        <v>18.255605559354201</v>
      </c>
      <c r="AB3701">
        <v>257</v>
      </c>
      <c r="AC3701">
        <v>0.96527401738379803</v>
      </c>
      <c r="AD3701">
        <v>21</v>
      </c>
      <c r="AE3701">
        <v>3.1598746135483601E-2</v>
      </c>
      <c r="AF3701">
        <v>2</v>
      </c>
      <c r="AG3701">
        <v>3.1272364807179501E-3</v>
      </c>
      <c r="AH3701">
        <v>1.3006016350945301E-3</v>
      </c>
      <c r="AI3701">
        <v>12</v>
      </c>
      <c r="AJ3701">
        <v>84.257197029708905</v>
      </c>
      <c r="AK3701">
        <v>279</v>
      </c>
      <c r="AL3701">
        <v>0.99975498488876902</v>
      </c>
      <c r="AM3701">
        <v>0</v>
      </c>
      <c r="AN3701">
        <v>0</v>
      </c>
      <c r="AO3701">
        <v>0</v>
      </c>
      <c r="AP3701">
        <v>0</v>
      </c>
      <c r="AQ3701">
        <v>280</v>
      </c>
      <c r="AR3701">
        <v>1</v>
      </c>
      <c r="AS3701">
        <v>0</v>
      </c>
      <c r="AT3701">
        <v>0</v>
      </c>
      <c r="AU3701">
        <v>0</v>
      </c>
      <c r="AV3701">
        <v>0</v>
      </c>
      <c r="AW3701">
        <v>280</v>
      </c>
      <c r="AX3701">
        <v>0.999999999999999</v>
      </c>
      <c r="AY3701">
        <v>86.797831210790804</v>
      </c>
      <c r="AZ3701">
        <v>279</v>
      </c>
      <c r="BA3701">
        <v>0.99975498488876902</v>
      </c>
      <c r="BB3701">
        <v>272</v>
      </c>
      <c r="BC3701">
        <v>0.95011489761395096</v>
      </c>
      <c r="BD3701">
        <v>8</v>
      </c>
      <c r="BE3701">
        <v>4.9885102386048097E-2</v>
      </c>
      <c r="BF3701">
        <v>81.139576854392004</v>
      </c>
      <c r="BG3701">
        <v>82.546356545692902</v>
      </c>
      <c r="BH3701">
        <v>81.143163877554002</v>
      </c>
      <c r="BI3701">
        <v>76.826384999011907</v>
      </c>
    </row>
    <row r="3702" spans="1:61" x14ac:dyDescent="0.25">
      <c r="A3702" s="10" t="str">
        <f>VLOOKUP(D3702,'Index-Relations'!E:F,2,FALSE)</f>
        <v>ESG</v>
      </c>
      <c r="B3702" t="s">
        <v>3450</v>
      </c>
      <c r="C3702" s="53" t="s">
        <v>2770</v>
      </c>
      <c r="D3702" s="59" t="s">
        <v>2886</v>
      </c>
      <c r="E3702" s="59" t="s">
        <v>7118</v>
      </c>
      <c r="F3702" t="s">
        <v>1510</v>
      </c>
      <c r="G3702" t="s">
        <v>1509</v>
      </c>
      <c r="H3702" t="s">
        <v>1511</v>
      </c>
      <c r="I3702" s="52">
        <v>45323</v>
      </c>
      <c r="J3702" t="s">
        <v>2457</v>
      </c>
      <c r="K3702">
        <v>281</v>
      </c>
      <c r="L3702">
        <v>87.142738433758296</v>
      </c>
      <c r="M3702">
        <v>279</v>
      </c>
      <c r="N3702">
        <v>0.99971488372039397</v>
      </c>
      <c r="O3702">
        <v>87.575548664420296</v>
      </c>
      <c r="P3702">
        <v>279</v>
      </c>
      <c r="Q3702">
        <v>0.99971488372039397</v>
      </c>
      <c r="R3702">
        <v>269</v>
      </c>
      <c r="S3702">
        <v>0.98071310062568096</v>
      </c>
      <c r="T3702">
        <v>32.121201862937198</v>
      </c>
      <c r="U3702">
        <v>0.72690055305813295</v>
      </c>
      <c r="V3702">
        <v>180</v>
      </c>
      <c r="W3702">
        <v>6.4654093318812E-2</v>
      </c>
      <c r="X3702">
        <v>26</v>
      </c>
      <c r="Y3702">
        <v>279</v>
      </c>
      <c r="Z3702">
        <v>0.99789249654658096</v>
      </c>
      <c r="AA3702">
        <v>18.585603775343099</v>
      </c>
      <c r="AB3702">
        <v>257</v>
      </c>
      <c r="AC3702">
        <v>0.96530765599158896</v>
      </c>
      <c r="AD3702">
        <v>21</v>
      </c>
      <c r="AE3702">
        <v>3.1667844789350003E-2</v>
      </c>
      <c r="AF3702">
        <v>3</v>
      </c>
      <c r="AG3702">
        <v>3.0244992190608501E-3</v>
      </c>
      <c r="AH3702">
        <v>1.3169278651276001E-3</v>
      </c>
      <c r="AI3702">
        <v>10</v>
      </c>
      <c r="AJ3702">
        <v>84.2154568176814</v>
      </c>
      <c r="AK3702">
        <v>279</v>
      </c>
      <c r="AL3702">
        <v>0.99971488372039397</v>
      </c>
      <c r="AM3702">
        <v>0</v>
      </c>
      <c r="AN3702">
        <v>0</v>
      </c>
      <c r="AO3702">
        <v>0</v>
      </c>
      <c r="AP3702">
        <v>0</v>
      </c>
      <c r="AQ3702">
        <v>280</v>
      </c>
      <c r="AR3702">
        <v>1</v>
      </c>
      <c r="AS3702">
        <v>0</v>
      </c>
      <c r="AT3702">
        <v>0</v>
      </c>
      <c r="AU3702">
        <v>0</v>
      </c>
      <c r="AV3702">
        <v>0</v>
      </c>
      <c r="AW3702">
        <v>280</v>
      </c>
      <c r="AX3702">
        <v>0.999999999999999</v>
      </c>
      <c r="AY3702">
        <v>87.026262780710496</v>
      </c>
      <c r="AZ3702">
        <v>279</v>
      </c>
      <c r="BA3702">
        <v>0.99971488372039397</v>
      </c>
      <c r="BB3702">
        <v>272</v>
      </c>
      <c r="BC3702">
        <v>0.947131864521082</v>
      </c>
      <c r="BD3702">
        <v>8</v>
      </c>
      <c r="BE3702">
        <v>5.2868135478917701E-2</v>
      </c>
      <c r="BF3702">
        <v>81.246060893500001</v>
      </c>
      <c r="BG3702">
        <v>82.666751040430896</v>
      </c>
      <c r="BH3702">
        <v>81.267631529968995</v>
      </c>
      <c r="BI3702">
        <v>76.923736784756997</v>
      </c>
    </row>
    <row r="3703" spans="1:61" x14ac:dyDescent="0.25">
      <c r="A3703" s="10" t="str">
        <f>VLOOKUP(D3703,'Index-Relations'!E:F,2,FALSE)</f>
        <v>BM</v>
      </c>
      <c r="B3703" t="s">
        <v>3450</v>
      </c>
      <c r="C3703" s="53" t="s">
        <v>2760</v>
      </c>
      <c r="D3703" s="59" t="s">
        <v>3288</v>
      </c>
      <c r="E3703" s="59" t="s">
        <v>7119</v>
      </c>
      <c r="F3703" t="s">
        <v>1524</v>
      </c>
      <c r="G3703" t="s">
        <v>1492</v>
      </c>
      <c r="H3703" t="s">
        <v>1525</v>
      </c>
      <c r="I3703" s="52">
        <v>45658</v>
      </c>
      <c r="J3703" t="s">
        <v>2457</v>
      </c>
      <c r="K3703">
        <v>114</v>
      </c>
      <c r="L3703" s="73">
        <v>48.444957452049003</v>
      </c>
      <c r="M3703">
        <v>91</v>
      </c>
      <c r="N3703">
        <v>0.96636232802410005</v>
      </c>
      <c r="O3703" s="73">
        <v>50.302696186793</v>
      </c>
      <c r="P3703">
        <v>91</v>
      </c>
      <c r="Q3703">
        <v>0.96636232802410005</v>
      </c>
      <c r="R3703">
        <v>94</v>
      </c>
      <c r="S3703">
        <v>0.93052966521387404</v>
      </c>
      <c r="T3703">
        <v>41.247548875173102</v>
      </c>
      <c r="U3703">
        <v>0.76890818248845905</v>
      </c>
      <c r="V3703">
        <v>74</v>
      </c>
      <c r="W3703">
        <v>0.26812812674051401</v>
      </c>
      <c r="X3703">
        <v>18</v>
      </c>
      <c r="Y3703">
        <v>107</v>
      </c>
      <c r="Z3703">
        <v>0.99039458094347599</v>
      </c>
      <c r="AA3703">
        <v>386.69060829409898</v>
      </c>
      <c r="AB3703">
        <v>84</v>
      </c>
      <c r="AC3703">
        <v>0.86747689991604504</v>
      </c>
      <c r="AD3703">
        <v>23</v>
      </c>
      <c r="AE3703">
        <v>0.122917681027431</v>
      </c>
      <c r="AF3703">
        <v>7</v>
      </c>
      <c r="AG3703">
        <v>9.6054190565231894E-3</v>
      </c>
      <c r="AH3703">
        <v>1.11424903882419E-2</v>
      </c>
      <c r="AI3703">
        <v>17</v>
      </c>
      <c r="AJ3703" s="73">
        <v>48.474284145650003</v>
      </c>
      <c r="AK3703">
        <v>91</v>
      </c>
      <c r="AL3703">
        <v>0.96636232802410005</v>
      </c>
      <c r="AM3703">
        <v>0</v>
      </c>
      <c r="AN3703">
        <v>0</v>
      </c>
      <c r="AO3703">
        <v>0</v>
      </c>
      <c r="AP3703">
        <v>0</v>
      </c>
      <c r="AQ3703">
        <v>112</v>
      </c>
      <c r="AR3703">
        <v>0.99864599960784395</v>
      </c>
      <c r="AS3703">
        <v>0</v>
      </c>
      <c r="AT3703">
        <v>0</v>
      </c>
      <c r="AU3703">
        <v>0</v>
      </c>
      <c r="AV3703">
        <v>0</v>
      </c>
      <c r="AW3703">
        <v>113</v>
      </c>
      <c r="AX3703">
        <v>0.99935348165202698</v>
      </c>
      <c r="AY3703" s="73">
        <v>46.246980997418</v>
      </c>
      <c r="AZ3703">
        <v>91</v>
      </c>
      <c r="BA3703">
        <v>0.96636232802410005</v>
      </c>
      <c r="BB3703">
        <v>112</v>
      </c>
      <c r="BC3703">
        <v>0.99864599960784395</v>
      </c>
      <c r="BD3703">
        <v>0</v>
      </c>
      <c r="BE3703">
        <v>0</v>
      </c>
      <c r="BF3703">
        <v>48.444957452049003</v>
      </c>
      <c r="BG3703">
        <v>50.302696186793</v>
      </c>
      <c r="BH3703">
        <v>46.246980997418</v>
      </c>
      <c r="BI3703">
        <v>48.474284145650003</v>
      </c>
    </row>
    <row r="3704" spans="1:61" x14ac:dyDescent="0.25">
      <c r="A3704" s="10" t="str">
        <f>VLOOKUP(D3704,'Index-Relations'!E:F,2,FALSE)</f>
        <v>BM</v>
      </c>
      <c r="B3704" t="s">
        <v>3450</v>
      </c>
      <c r="C3704" s="53" t="s">
        <v>2761</v>
      </c>
      <c r="D3704" s="59" t="s">
        <v>3288</v>
      </c>
      <c r="E3704" s="59" t="s">
        <v>7120</v>
      </c>
      <c r="F3704" t="s">
        <v>1524</v>
      </c>
      <c r="G3704" t="s">
        <v>1492</v>
      </c>
      <c r="H3704" t="s">
        <v>1525</v>
      </c>
      <c r="I3704" s="52">
        <v>45628</v>
      </c>
      <c r="J3704" t="s">
        <v>2457</v>
      </c>
      <c r="K3704">
        <v>114</v>
      </c>
      <c r="L3704" s="73">
        <v>48.409186961694999</v>
      </c>
      <c r="M3704">
        <v>91</v>
      </c>
      <c r="N3704">
        <v>0.96667312532699601</v>
      </c>
      <c r="O3704" s="73">
        <v>50.211641723842</v>
      </c>
      <c r="P3704">
        <v>91</v>
      </c>
      <c r="Q3704">
        <v>0.96667312532699601</v>
      </c>
      <c r="R3704">
        <v>94</v>
      </c>
      <c r="S3704">
        <v>0.92889337996268395</v>
      </c>
      <c r="T3704">
        <v>41.7766219748938</v>
      </c>
      <c r="U3704">
        <v>0.80016130185604395</v>
      </c>
      <c r="V3704">
        <v>74</v>
      </c>
      <c r="W3704">
        <v>0.29484524859003203</v>
      </c>
      <c r="X3704">
        <v>18</v>
      </c>
      <c r="Y3704">
        <v>105</v>
      </c>
      <c r="Z3704">
        <v>0.98928191120951503</v>
      </c>
      <c r="AA3704">
        <v>330.94214872306299</v>
      </c>
      <c r="AB3704">
        <v>84</v>
      </c>
      <c r="AC3704">
        <v>0.88330439556501905</v>
      </c>
      <c r="AD3704">
        <v>20</v>
      </c>
      <c r="AE3704">
        <v>0.105321323026022</v>
      </c>
      <c r="AF3704">
        <v>10</v>
      </c>
      <c r="AG3704">
        <v>1.13742814089587E-2</v>
      </c>
      <c r="AH3704">
        <v>1.08902721805009E-2</v>
      </c>
      <c r="AI3704">
        <v>16</v>
      </c>
      <c r="AJ3704" s="73">
        <v>48.605200889084898</v>
      </c>
      <c r="AK3704">
        <v>91</v>
      </c>
      <c r="AL3704">
        <v>0.96667312532699601</v>
      </c>
      <c r="AM3704">
        <v>0</v>
      </c>
      <c r="AN3704">
        <v>0</v>
      </c>
      <c r="AO3704">
        <v>0</v>
      </c>
      <c r="AP3704">
        <v>0</v>
      </c>
      <c r="AQ3704">
        <v>112</v>
      </c>
      <c r="AR3704">
        <v>0.99871838090215703</v>
      </c>
      <c r="AS3704">
        <v>0</v>
      </c>
      <c r="AT3704">
        <v>0</v>
      </c>
      <c r="AU3704">
        <v>0</v>
      </c>
      <c r="AV3704">
        <v>0</v>
      </c>
      <c r="AW3704">
        <v>112</v>
      </c>
      <c r="AX3704">
        <v>0.99849674203413696</v>
      </c>
      <c r="AY3704" s="73">
        <v>46.097291587017899</v>
      </c>
      <c r="AZ3704">
        <v>91</v>
      </c>
      <c r="BA3704">
        <v>0.96667312532699601</v>
      </c>
      <c r="BB3704">
        <v>112</v>
      </c>
      <c r="BC3704">
        <v>0.99871838090215703</v>
      </c>
      <c r="BD3704">
        <v>0</v>
      </c>
      <c r="BE3704">
        <v>0</v>
      </c>
      <c r="BF3704">
        <v>48.409186961694999</v>
      </c>
      <c r="BG3704">
        <v>50.211641723842</v>
      </c>
      <c r="BH3704">
        <v>46.097291587017899</v>
      </c>
      <c r="BI3704">
        <v>48.605200889084898</v>
      </c>
    </row>
    <row r="3705" spans="1:61" x14ac:dyDescent="0.25">
      <c r="A3705" s="10" t="str">
        <f>VLOOKUP(D3705,'Index-Relations'!E:F,2,FALSE)</f>
        <v>BM</v>
      </c>
      <c r="B3705" t="s">
        <v>3450</v>
      </c>
      <c r="C3705" s="53" t="s">
        <v>2762</v>
      </c>
      <c r="D3705" s="59" t="s">
        <v>3288</v>
      </c>
      <c r="E3705" s="59" t="s">
        <v>7121</v>
      </c>
      <c r="F3705" t="s">
        <v>1524</v>
      </c>
      <c r="G3705" t="s">
        <v>1492</v>
      </c>
      <c r="H3705" t="s">
        <v>1525</v>
      </c>
      <c r="I3705" s="52">
        <v>45597</v>
      </c>
      <c r="J3705" t="s">
        <v>2457</v>
      </c>
      <c r="K3705">
        <v>114</v>
      </c>
      <c r="L3705" s="73">
        <v>48.286911213597897</v>
      </c>
      <c r="M3705">
        <v>91</v>
      </c>
      <c r="N3705">
        <v>0.96752070437517301</v>
      </c>
      <c r="O3705" s="73">
        <v>50.145980246352998</v>
      </c>
      <c r="P3705">
        <v>91</v>
      </c>
      <c r="Q3705">
        <v>0.96752070437517301</v>
      </c>
      <c r="R3705">
        <v>94</v>
      </c>
      <c r="S3705">
        <v>0.92168695481446705</v>
      </c>
      <c r="T3705">
        <v>41.693384811080698</v>
      </c>
      <c r="U3705">
        <v>0.80772701146264503</v>
      </c>
      <c r="V3705">
        <v>72</v>
      </c>
      <c r="W3705">
        <v>0.30994848226426502</v>
      </c>
      <c r="X3705">
        <v>18</v>
      </c>
      <c r="Y3705">
        <v>103</v>
      </c>
      <c r="Z3705">
        <v>0.988306963088871</v>
      </c>
      <c r="AA3705">
        <v>358.205617138984</v>
      </c>
      <c r="AB3705">
        <v>83</v>
      </c>
      <c r="AC3705">
        <v>0.88570961141154303</v>
      </c>
      <c r="AD3705">
        <v>20</v>
      </c>
      <c r="AE3705">
        <v>0.102597351677328</v>
      </c>
      <c r="AF3705">
        <v>11</v>
      </c>
      <c r="AG3705">
        <v>1.1693036911127899E-2</v>
      </c>
      <c r="AH3705">
        <v>1.0745740302373401E-2</v>
      </c>
      <c r="AI3705">
        <v>16</v>
      </c>
      <c r="AJ3705" s="73">
        <v>48.5080931468719</v>
      </c>
      <c r="AK3705">
        <v>91</v>
      </c>
      <c r="AL3705">
        <v>0.96752070437517301</v>
      </c>
      <c r="AM3705">
        <v>0</v>
      </c>
      <c r="AN3705">
        <v>0</v>
      </c>
      <c r="AO3705">
        <v>0</v>
      </c>
      <c r="AP3705">
        <v>0</v>
      </c>
      <c r="AQ3705">
        <v>111</v>
      </c>
      <c r="AR3705">
        <v>0.99813445470950801</v>
      </c>
      <c r="AS3705">
        <v>0</v>
      </c>
      <c r="AT3705">
        <v>0</v>
      </c>
      <c r="AU3705">
        <v>0</v>
      </c>
      <c r="AV3705">
        <v>0</v>
      </c>
      <c r="AW3705">
        <v>112</v>
      </c>
      <c r="AX3705">
        <v>0.99871941812730503</v>
      </c>
      <c r="AY3705" s="73">
        <v>45.870406055183899</v>
      </c>
      <c r="AZ3705">
        <v>91</v>
      </c>
      <c r="BA3705">
        <v>0.96752070437517301</v>
      </c>
      <c r="BB3705">
        <v>111</v>
      </c>
      <c r="BC3705">
        <v>0.99813445470950801</v>
      </c>
      <c r="BD3705">
        <v>0</v>
      </c>
      <c r="BE3705">
        <v>0</v>
      </c>
      <c r="BF3705">
        <v>48.286911213597897</v>
      </c>
      <c r="BG3705">
        <v>50.145980246352998</v>
      </c>
      <c r="BH3705">
        <v>45.870406055183899</v>
      </c>
      <c r="BI3705">
        <v>48.5080931468719</v>
      </c>
    </row>
    <row r="3706" spans="1:61" x14ac:dyDescent="0.25">
      <c r="A3706" s="10" t="str">
        <f>VLOOKUP(D3706,'Index-Relations'!E:F,2,FALSE)</f>
        <v>BM</v>
      </c>
      <c r="B3706" t="s">
        <v>3450</v>
      </c>
      <c r="C3706" s="53" t="s">
        <v>2763</v>
      </c>
      <c r="D3706" s="59" t="s">
        <v>3288</v>
      </c>
      <c r="E3706" s="59" t="s">
        <v>7122</v>
      </c>
      <c r="F3706" t="s">
        <v>1524</v>
      </c>
      <c r="G3706" t="s">
        <v>1492</v>
      </c>
      <c r="H3706" t="s">
        <v>1525</v>
      </c>
      <c r="I3706" s="52">
        <v>45566</v>
      </c>
      <c r="J3706" t="s">
        <v>2457</v>
      </c>
      <c r="K3706">
        <v>114</v>
      </c>
      <c r="L3706" s="73">
        <v>48.199829145758898</v>
      </c>
      <c r="M3706">
        <v>91</v>
      </c>
      <c r="N3706">
        <v>0.97075671844506595</v>
      </c>
      <c r="O3706" s="73">
        <v>50.109568762050003</v>
      </c>
      <c r="P3706">
        <v>91</v>
      </c>
      <c r="Q3706">
        <v>0.97075671844506595</v>
      </c>
      <c r="R3706">
        <v>94</v>
      </c>
      <c r="S3706">
        <v>0.92657534753612403</v>
      </c>
      <c r="T3706">
        <v>41.697076869001698</v>
      </c>
      <c r="U3706">
        <v>0.80012893312375699</v>
      </c>
      <c r="V3706">
        <v>71</v>
      </c>
      <c r="W3706">
        <v>0.31999032146803003</v>
      </c>
      <c r="X3706">
        <v>18</v>
      </c>
      <c r="Y3706">
        <v>102</v>
      </c>
      <c r="Z3706">
        <v>0.98765259442671405</v>
      </c>
      <c r="AA3706">
        <v>341.92283707644998</v>
      </c>
      <c r="AB3706">
        <v>84</v>
      </c>
      <c r="AC3706">
        <v>0.91415739046858702</v>
      </c>
      <c r="AD3706">
        <v>18</v>
      </c>
      <c r="AE3706">
        <v>7.3495203958127003E-2</v>
      </c>
      <c r="AF3706">
        <v>12</v>
      </c>
      <c r="AG3706">
        <v>1.23474055732859E-2</v>
      </c>
      <c r="AH3706">
        <v>1.0931771189409399E-2</v>
      </c>
      <c r="AI3706">
        <v>16</v>
      </c>
      <c r="AJ3706" s="73">
        <v>48.426541207394898</v>
      </c>
      <c r="AK3706">
        <v>91</v>
      </c>
      <c r="AL3706">
        <v>0.97075671844506595</v>
      </c>
      <c r="AM3706">
        <v>0</v>
      </c>
      <c r="AN3706">
        <v>0</v>
      </c>
      <c r="AO3706">
        <v>0</v>
      </c>
      <c r="AP3706">
        <v>0</v>
      </c>
      <c r="AQ3706">
        <v>111</v>
      </c>
      <c r="AR3706">
        <v>0.99807008363254401</v>
      </c>
      <c r="AS3706">
        <v>0</v>
      </c>
      <c r="AT3706">
        <v>0</v>
      </c>
      <c r="AU3706">
        <v>0</v>
      </c>
      <c r="AV3706">
        <v>0</v>
      </c>
      <c r="AW3706">
        <v>112</v>
      </c>
      <c r="AX3706">
        <v>0.99866586074271602</v>
      </c>
      <c r="AY3706" s="73">
        <v>45.828879048312999</v>
      </c>
      <c r="AZ3706">
        <v>91</v>
      </c>
      <c r="BA3706">
        <v>0.97075671844506595</v>
      </c>
      <c r="BB3706">
        <v>111</v>
      </c>
      <c r="BC3706">
        <v>0.99807008363254401</v>
      </c>
      <c r="BD3706">
        <v>0</v>
      </c>
      <c r="BE3706">
        <v>0</v>
      </c>
      <c r="BF3706">
        <v>48.199829145758898</v>
      </c>
      <c r="BG3706">
        <v>50.109568762050003</v>
      </c>
      <c r="BH3706">
        <v>45.828879048312999</v>
      </c>
      <c r="BI3706">
        <v>48.426541207394898</v>
      </c>
    </row>
    <row r="3707" spans="1:61" x14ac:dyDescent="0.25">
      <c r="A3707" s="10" t="str">
        <f>VLOOKUP(D3707,'Index-Relations'!E:F,2,FALSE)</f>
        <v>BM</v>
      </c>
      <c r="B3707" t="s">
        <v>3450</v>
      </c>
      <c r="C3707" s="53" t="s">
        <v>2764</v>
      </c>
      <c r="D3707" s="59" t="s">
        <v>3288</v>
      </c>
      <c r="E3707" s="59" t="s">
        <v>7123</v>
      </c>
      <c r="F3707" t="s">
        <v>1524</v>
      </c>
      <c r="G3707" t="s">
        <v>1492</v>
      </c>
      <c r="H3707" t="s">
        <v>1525</v>
      </c>
      <c r="I3707" s="52">
        <v>45537</v>
      </c>
      <c r="J3707" t="s">
        <v>2457</v>
      </c>
      <c r="K3707">
        <v>106</v>
      </c>
      <c r="L3707" s="73">
        <v>47.339898398488998</v>
      </c>
      <c r="M3707">
        <v>91</v>
      </c>
      <c r="N3707">
        <v>0.98170813240869803</v>
      </c>
      <c r="O3707" s="73">
        <v>49.224742183205002</v>
      </c>
      <c r="P3707">
        <v>91</v>
      </c>
      <c r="Q3707">
        <v>0.98170813240869803</v>
      </c>
      <c r="R3707">
        <v>87</v>
      </c>
      <c r="S3707">
        <v>0.93328074519119697</v>
      </c>
      <c r="T3707">
        <v>41.349841349657098</v>
      </c>
      <c r="U3707">
        <v>0.80774362847919401</v>
      </c>
      <c r="V3707">
        <v>68</v>
      </c>
      <c r="W3707">
        <v>0.29362849452280398</v>
      </c>
      <c r="X3707">
        <v>17</v>
      </c>
      <c r="Y3707">
        <v>95</v>
      </c>
      <c r="Z3707">
        <v>0.98658991806627705</v>
      </c>
      <c r="AA3707">
        <v>327.46568425518598</v>
      </c>
      <c r="AB3707">
        <v>76</v>
      </c>
      <c r="AC3707">
        <v>0.90404374289600498</v>
      </c>
      <c r="AD3707">
        <v>19</v>
      </c>
      <c r="AE3707">
        <v>8.2546175170272199E-2</v>
      </c>
      <c r="AF3707">
        <v>11</v>
      </c>
      <c r="AG3707">
        <v>1.3410081933722401E-2</v>
      </c>
      <c r="AH3707">
        <v>1.15146363748932E-2</v>
      </c>
      <c r="AI3707">
        <v>13</v>
      </c>
      <c r="AJ3707" s="73">
        <v>47.509685000482897</v>
      </c>
      <c r="AK3707">
        <v>91</v>
      </c>
      <c r="AL3707">
        <v>0.98170813240869803</v>
      </c>
      <c r="AM3707">
        <v>0</v>
      </c>
      <c r="AN3707">
        <v>0</v>
      </c>
      <c r="AO3707">
        <v>0</v>
      </c>
      <c r="AP3707">
        <v>0</v>
      </c>
      <c r="AQ3707">
        <v>106</v>
      </c>
      <c r="AR3707">
        <v>1</v>
      </c>
      <c r="AS3707">
        <v>0</v>
      </c>
      <c r="AT3707">
        <v>0</v>
      </c>
      <c r="AU3707">
        <v>0</v>
      </c>
      <c r="AV3707">
        <v>0</v>
      </c>
      <c r="AW3707">
        <v>106</v>
      </c>
      <c r="AX3707">
        <v>0.999999999999999</v>
      </c>
      <c r="AY3707" s="73">
        <v>45.048633255851897</v>
      </c>
      <c r="AZ3707">
        <v>91</v>
      </c>
      <c r="BA3707">
        <v>0.98170813240869803</v>
      </c>
      <c r="BB3707">
        <v>106</v>
      </c>
      <c r="BC3707">
        <v>1</v>
      </c>
      <c r="BD3707">
        <v>0</v>
      </c>
      <c r="BE3707">
        <v>0</v>
      </c>
      <c r="BF3707">
        <v>47.339898398488998</v>
      </c>
      <c r="BG3707">
        <v>49.224742183205002</v>
      </c>
      <c r="BH3707">
        <v>45.048633255851897</v>
      </c>
      <c r="BI3707">
        <v>47.509685000482897</v>
      </c>
    </row>
    <row r="3708" spans="1:61" x14ac:dyDescent="0.25">
      <c r="A3708" s="10" t="str">
        <f>VLOOKUP(D3708,'Index-Relations'!E:F,2,FALSE)</f>
        <v>BM</v>
      </c>
      <c r="B3708" t="s">
        <v>3450</v>
      </c>
      <c r="C3708" s="53" t="s">
        <v>3350</v>
      </c>
      <c r="D3708" s="59" t="s">
        <v>3288</v>
      </c>
      <c r="E3708" s="59" t="s">
        <v>7124</v>
      </c>
      <c r="F3708" t="s">
        <v>1524</v>
      </c>
      <c r="G3708" t="s">
        <v>1492</v>
      </c>
      <c r="H3708" t="s">
        <v>1525</v>
      </c>
      <c r="I3708" s="52">
        <v>45505</v>
      </c>
      <c r="J3708" t="s">
        <v>2457</v>
      </c>
      <c r="K3708">
        <v>106</v>
      </c>
      <c r="L3708" s="73">
        <v>47.862681186967897</v>
      </c>
      <c r="M3708">
        <v>91</v>
      </c>
      <c r="N3708">
        <v>0.98046373669007802</v>
      </c>
      <c r="O3708" s="73">
        <v>49.712620194324003</v>
      </c>
      <c r="P3708">
        <v>91</v>
      </c>
      <c r="Q3708">
        <v>0.98046373669007802</v>
      </c>
      <c r="R3708">
        <v>87</v>
      </c>
      <c r="S3708">
        <v>0.93273609550977499</v>
      </c>
      <c r="T3708">
        <v>41.780825463838603</v>
      </c>
      <c r="U3708">
        <v>0.81747679692178099</v>
      </c>
      <c r="V3708">
        <v>68</v>
      </c>
      <c r="W3708">
        <v>0.28603057550177802</v>
      </c>
      <c r="X3708">
        <v>17</v>
      </c>
      <c r="Y3708">
        <v>95</v>
      </c>
      <c r="Z3708">
        <v>0.98571577625828</v>
      </c>
      <c r="AA3708">
        <v>330.007645663223</v>
      </c>
      <c r="AB3708">
        <v>76</v>
      </c>
      <c r="AC3708">
        <v>0.89971408424049104</v>
      </c>
      <c r="AD3708">
        <v>19</v>
      </c>
      <c r="AE3708">
        <v>8.6001692017788706E-2</v>
      </c>
      <c r="AF3708">
        <v>11</v>
      </c>
      <c r="AG3708">
        <v>1.4284223741719899E-2</v>
      </c>
      <c r="AH3708">
        <v>1.1204857839093099E-2</v>
      </c>
      <c r="AI3708">
        <v>13</v>
      </c>
      <c r="AJ3708" s="73">
        <v>48.477798307257999</v>
      </c>
      <c r="AK3708">
        <v>91</v>
      </c>
      <c r="AL3708">
        <v>0.98046373669007802</v>
      </c>
      <c r="AM3708">
        <v>0</v>
      </c>
      <c r="AN3708">
        <v>0</v>
      </c>
      <c r="AO3708">
        <v>0</v>
      </c>
      <c r="AP3708">
        <v>0</v>
      </c>
      <c r="AQ3708">
        <v>106</v>
      </c>
      <c r="AR3708">
        <v>1</v>
      </c>
      <c r="AS3708">
        <v>0</v>
      </c>
      <c r="AT3708">
        <v>0</v>
      </c>
      <c r="AU3708">
        <v>0</v>
      </c>
      <c r="AV3708">
        <v>0</v>
      </c>
      <c r="AW3708">
        <v>106</v>
      </c>
      <c r="AX3708">
        <v>0.999999999999999</v>
      </c>
      <c r="AY3708" s="73">
        <v>45.441435993304999</v>
      </c>
      <c r="AZ3708">
        <v>91</v>
      </c>
      <c r="BA3708">
        <v>0.98046373669007802</v>
      </c>
      <c r="BB3708">
        <v>106</v>
      </c>
      <c r="BC3708">
        <v>1</v>
      </c>
      <c r="BD3708">
        <v>0</v>
      </c>
      <c r="BE3708">
        <v>0</v>
      </c>
      <c r="BF3708">
        <v>47.862681186967897</v>
      </c>
      <c r="BG3708">
        <v>49.712620194324003</v>
      </c>
      <c r="BH3708">
        <v>45.441435993304999</v>
      </c>
      <c r="BI3708">
        <v>48.477798307257999</v>
      </c>
    </row>
    <row r="3709" spans="1:61" x14ac:dyDescent="0.25">
      <c r="A3709" s="10" t="str">
        <f>VLOOKUP(D3709,'Index-Relations'!E:F,2,FALSE)</f>
        <v>BM</v>
      </c>
      <c r="B3709" t="s">
        <v>3450</v>
      </c>
      <c r="C3709" s="53" t="s">
        <v>2765</v>
      </c>
      <c r="D3709" s="59" t="s">
        <v>3288</v>
      </c>
      <c r="E3709" s="59" t="s">
        <v>7125</v>
      </c>
      <c r="F3709" t="s">
        <v>1524</v>
      </c>
      <c r="G3709" t="s">
        <v>1492</v>
      </c>
      <c r="H3709" t="s">
        <v>1525</v>
      </c>
      <c r="I3709" s="52">
        <v>45474</v>
      </c>
      <c r="J3709" t="s">
        <v>2457</v>
      </c>
      <c r="K3709">
        <v>106</v>
      </c>
      <c r="L3709" s="73">
        <v>47.776834681906998</v>
      </c>
      <c r="M3709">
        <v>91</v>
      </c>
      <c r="N3709">
        <v>0.97961028191865795</v>
      </c>
      <c r="O3709" s="73">
        <v>49.478695786412899</v>
      </c>
      <c r="P3709">
        <v>91</v>
      </c>
      <c r="Q3709">
        <v>0.97961028191865795</v>
      </c>
      <c r="R3709">
        <v>87</v>
      </c>
      <c r="S3709">
        <v>0.93173211692690905</v>
      </c>
      <c r="T3709">
        <v>41.627633153657499</v>
      </c>
      <c r="U3709">
        <v>0.817841810953986</v>
      </c>
      <c r="V3709">
        <v>68</v>
      </c>
      <c r="W3709">
        <v>0.29560244477008502</v>
      </c>
      <c r="X3709">
        <v>17</v>
      </c>
      <c r="Y3709">
        <v>95</v>
      </c>
      <c r="Z3709">
        <v>0.98557197078272996</v>
      </c>
      <c r="AA3709">
        <v>320.78240421122302</v>
      </c>
      <c r="AB3709">
        <v>77</v>
      </c>
      <c r="AC3709">
        <v>0.89973922563179498</v>
      </c>
      <c r="AD3709">
        <v>18</v>
      </c>
      <c r="AE3709">
        <v>8.5832745150934503E-2</v>
      </c>
      <c r="AF3709">
        <v>11</v>
      </c>
      <c r="AG3709">
        <v>1.44280292172696E-2</v>
      </c>
      <c r="AH3709">
        <v>1.1434316752734999E-2</v>
      </c>
      <c r="AI3709">
        <v>13</v>
      </c>
      <c r="AJ3709" s="73">
        <v>48.486246650306001</v>
      </c>
      <c r="AK3709">
        <v>91</v>
      </c>
      <c r="AL3709">
        <v>0.97961028191865795</v>
      </c>
      <c r="AM3709">
        <v>0</v>
      </c>
      <c r="AN3709">
        <v>0</v>
      </c>
      <c r="AO3709">
        <v>0</v>
      </c>
      <c r="AP3709">
        <v>0</v>
      </c>
      <c r="AQ3709">
        <v>106</v>
      </c>
      <c r="AR3709">
        <v>1</v>
      </c>
      <c r="AS3709">
        <v>0</v>
      </c>
      <c r="AT3709">
        <v>0</v>
      </c>
      <c r="AU3709">
        <v>0</v>
      </c>
      <c r="AV3709">
        <v>0</v>
      </c>
      <c r="AW3709">
        <v>106</v>
      </c>
      <c r="AX3709">
        <v>1</v>
      </c>
      <c r="AY3709" s="73">
        <v>45.345196259692997</v>
      </c>
      <c r="AZ3709">
        <v>91</v>
      </c>
      <c r="BA3709">
        <v>0.97961028191865795</v>
      </c>
      <c r="BB3709">
        <v>106</v>
      </c>
      <c r="BC3709">
        <v>1</v>
      </c>
      <c r="BD3709">
        <v>0</v>
      </c>
      <c r="BE3709">
        <v>0</v>
      </c>
      <c r="BF3709">
        <v>47.776834681906998</v>
      </c>
      <c r="BG3709">
        <v>49.478695786412899</v>
      </c>
      <c r="BH3709">
        <v>45.345196259692997</v>
      </c>
      <c r="BI3709">
        <v>48.486246650306001</v>
      </c>
    </row>
    <row r="3710" spans="1:61" x14ac:dyDescent="0.25">
      <c r="A3710" s="10" t="str">
        <f>VLOOKUP(D3710,'Index-Relations'!E:F,2,FALSE)</f>
        <v>BM</v>
      </c>
      <c r="B3710" t="s">
        <v>3450</v>
      </c>
      <c r="C3710" s="53" t="s">
        <v>2766</v>
      </c>
      <c r="D3710" s="59" t="s">
        <v>3288</v>
      </c>
      <c r="E3710" s="59" t="s">
        <v>7126</v>
      </c>
      <c r="F3710" t="s">
        <v>1524</v>
      </c>
      <c r="G3710" t="s">
        <v>1492</v>
      </c>
      <c r="H3710" t="s">
        <v>1525</v>
      </c>
      <c r="I3710" s="52">
        <v>45446</v>
      </c>
      <c r="J3710" t="s">
        <v>2457</v>
      </c>
      <c r="K3710">
        <v>105</v>
      </c>
      <c r="L3710" s="73">
        <v>48.101646893483903</v>
      </c>
      <c r="M3710">
        <v>91</v>
      </c>
      <c r="N3710">
        <v>0.98117965455387002</v>
      </c>
      <c r="O3710" s="73">
        <v>49.920721798865998</v>
      </c>
      <c r="P3710">
        <v>91</v>
      </c>
      <c r="Q3710">
        <v>0.98117965455387002</v>
      </c>
      <c r="R3710">
        <v>87</v>
      </c>
      <c r="S3710">
        <v>0.932596793502531</v>
      </c>
      <c r="T3710">
        <v>41.718362999975596</v>
      </c>
      <c r="U3710">
        <v>0.81687537363825602</v>
      </c>
      <c r="V3710">
        <v>68</v>
      </c>
      <c r="W3710">
        <v>0.29746906504889897</v>
      </c>
      <c r="X3710">
        <v>17</v>
      </c>
      <c r="Y3710">
        <v>95</v>
      </c>
      <c r="Z3710">
        <v>0.98753464060525298</v>
      </c>
      <c r="AA3710">
        <v>316.27851076573802</v>
      </c>
      <c r="AB3710">
        <v>76</v>
      </c>
      <c r="AC3710">
        <v>0.89978250980377195</v>
      </c>
      <c r="AD3710">
        <v>19</v>
      </c>
      <c r="AE3710">
        <v>8.7752130801481198E-2</v>
      </c>
      <c r="AF3710">
        <v>10</v>
      </c>
      <c r="AG3710">
        <v>1.24653593947463E-2</v>
      </c>
      <c r="AH3710">
        <v>1.13546149575432E-2</v>
      </c>
      <c r="AI3710">
        <v>13</v>
      </c>
      <c r="AJ3710" s="73">
        <v>48.879885766115898</v>
      </c>
      <c r="AK3710">
        <v>91</v>
      </c>
      <c r="AL3710">
        <v>0.98117965455387002</v>
      </c>
      <c r="AM3710">
        <v>0</v>
      </c>
      <c r="AN3710">
        <v>0</v>
      </c>
      <c r="AO3710">
        <v>0</v>
      </c>
      <c r="AP3710">
        <v>0</v>
      </c>
      <c r="AQ3710">
        <v>105</v>
      </c>
      <c r="AR3710">
        <v>1</v>
      </c>
      <c r="AS3710">
        <v>0</v>
      </c>
      <c r="AT3710">
        <v>0</v>
      </c>
      <c r="AU3710">
        <v>0</v>
      </c>
      <c r="AV3710">
        <v>0</v>
      </c>
      <c r="AW3710">
        <v>104</v>
      </c>
      <c r="AX3710">
        <v>0.998833712775272</v>
      </c>
      <c r="AY3710" s="73">
        <v>45.540695252509899</v>
      </c>
      <c r="AZ3710">
        <v>91</v>
      </c>
      <c r="BA3710">
        <v>0.98117965455387002</v>
      </c>
      <c r="BB3710">
        <v>105</v>
      </c>
      <c r="BC3710">
        <v>1</v>
      </c>
      <c r="BD3710">
        <v>0</v>
      </c>
      <c r="BE3710">
        <v>0</v>
      </c>
      <c r="BF3710">
        <v>48.101646893483903</v>
      </c>
      <c r="BG3710">
        <v>49.920721798865998</v>
      </c>
      <c r="BH3710">
        <v>45.540695252509899</v>
      </c>
      <c r="BI3710">
        <v>48.879885766115898</v>
      </c>
    </row>
    <row r="3711" spans="1:61" x14ac:dyDescent="0.25">
      <c r="A3711" s="10" t="str">
        <f>VLOOKUP(D3711,'Index-Relations'!E:F,2,FALSE)</f>
        <v>BM</v>
      </c>
      <c r="B3711" t="s">
        <v>3450</v>
      </c>
      <c r="C3711" s="53" t="s">
        <v>2767</v>
      </c>
      <c r="D3711" s="59" t="s">
        <v>3288</v>
      </c>
      <c r="E3711" s="59" t="s">
        <v>7127</v>
      </c>
      <c r="F3711" t="s">
        <v>1524</v>
      </c>
      <c r="G3711" t="s">
        <v>1492</v>
      </c>
      <c r="H3711" t="s">
        <v>1525</v>
      </c>
      <c r="I3711" s="52">
        <v>45413</v>
      </c>
      <c r="J3711" t="s">
        <v>2457</v>
      </c>
      <c r="K3711">
        <v>105</v>
      </c>
      <c r="L3711" s="73">
        <v>47.8683977745589</v>
      </c>
      <c r="M3711">
        <v>91</v>
      </c>
      <c r="N3711">
        <v>0.979261664857345</v>
      </c>
      <c r="O3711" s="73">
        <v>49.272346803234001</v>
      </c>
      <c r="P3711">
        <v>91</v>
      </c>
      <c r="Q3711">
        <v>0.979261664857345</v>
      </c>
      <c r="R3711">
        <v>87</v>
      </c>
      <c r="S3711">
        <v>0.93275192304889398</v>
      </c>
      <c r="T3711">
        <v>41.523843217556099</v>
      </c>
      <c r="U3711">
        <v>0.81877885061442901</v>
      </c>
      <c r="V3711">
        <v>68</v>
      </c>
      <c r="W3711">
        <v>0.30026858383824001</v>
      </c>
      <c r="X3711">
        <v>17</v>
      </c>
      <c r="Y3711">
        <v>95</v>
      </c>
      <c r="Z3711">
        <v>0.98626969592824998</v>
      </c>
      <c r="AA3711">
        <v>340.11027026319198</v>
      </c>
      <c r="AB3711">
        <v>76</v>
      </c>
      <c r="AC3711">
        <v>0.89475303562963404</v>
      </c>
      <c r="AD3711">
        <v>19</v>
      </c>
      <c r="AE3711">
        <v>9.1516660298615604E-2</v>
      </c>
      <c r="AF3711">
        <v>10</v>
      </c>
      <c r="AG3711">
        <v>1.37303040717497E-2</v>
      </c>
      <c r="AH3711">
        <v>1.15318096468656E-2</v>
      </c>
      <c r="AI3711">
        <v>13</v>
      </c>
      <c r="AJ3711" s="73">
        <v>48.768754509186003</v>
      </c>
      <c r="AK3711">
        <v>91</v>
      </c>
      <c r="AL3711">
        <v>0.979261664857345</v>
      </c>
      <c r="AM3711">
        <v>0</v>
      </c>
      <c r="AN3711">
        <v>0</v>
      </c>
      <c r="AO3711">
        <v>0</v>
      </c>
      <c r="AP3711">
        <v>0</v>
      </c>
      <c r="AQ3711">
        <v>104</v>
      </c>
      <c r="AR3711">
        <v>0.99864295111059498</v>
      </c>
      <c r="AS3711">
        <v>0</v>
      </c>
      <c r="AT3711">
        <v>0</v>
      </c>
      <c r="AU3711">
        <v>0</v>
      </c>
      <c r="AV3711">
        <v>0</v>
      </c>
      <c r="AW3711">
        <v>104</v>
      </c>
      <c r="AX3711">
        <v>0.99864295111059498</v>
      </c>
      <c r="AY3711" s="73">
        <v>45.4933311524969</v>
      </c>
      <c r="AZ3711">
        <v>91</v>
      </c>
      <c r="BA3711">
        <v>0.979261664857345</v>
      </c>
      <c r="BB3711">
        <v>103</v>
      </c>
      <c r="BC3711">
        <v>0.99725511100655495</v>
      </c>
      <c r="BD3711">
        <v>1</v>
      </c>
      <c r="BE3711">
        <v>1.3878401040392401E-3</v>
      </c>
      <c r="BF3711">
        <v>47.8683977745589</v>
      </c>
      <c r="BG3711">
        <v>49.272346803234001</v>
      </c>
      <c r="BH3711">
        <v>45.4933311524969</v>
      </c>
      <c r="BI3711">
        <v>48.768754509186003</v>
      </c>
    </row>
    <row r="3712" spans="1:61" x14ac:dyDescent="0.25">
      <c r="A3712" s="10" t="str">
        <f>VLOOKUP(D3712,'Index-Relations'!E:F,2,FALSE)</f>
        <v>BM</v>
      </c>
      <c r="B3712" t="s">
        <v>3450</v>
      </c>
      <c r="C3712" s="53" t="s">
        <v>2768</v>
      </c>
      <c r="D3712" s="59" t="s">
        <v>3288</v>
      </c>
      <c r="E3712" s="59" t="s">
        <v>7128</v>
      </c>
      <c r="F3712" t="s">
        <v>1524</v>
      </c>
      <c r="G3712" t="s">
        <v>1492</v>
      </c>
      <c r="H3712" t="s">
        <v>1525</v>
      </c>
      <c r="I3712" s="52">
        <v>45383</v>
      </c>
      <c r="J3712" t="s">
        <v>2457</v>
      </c>
      <c r="K3712">
        <v>105</v>
      </c>
      <c r="L3712">
        <v>47.181428274664903</v>
      </c>
      <c r="M3712">
        <v>91</v>
      </c>
      <c r="N3712">
        <v>0.97814517742446905</v>
      </c>
      <c r="O3712">
        <v>48.753217455982799</v>
      </c>
      <c r="P3712">
        <v>91</v>
      </c>
      <c r="Q3712">
        <v>0.97814517742446905</v>
      </c>
      <c r="R3712">
        <v>87</v>
      </c>
      <c r="S3712">
        <v>0.93220966822208395</v>
      </c>
      <c r="T3712">
        <v>41.380421332641397</v>
      </c>
      <c r="U3712">
        <v>0.82182274365388197</v>
      </c>
      <c r="V3712">
        <v>68</v>
      </c>
      <c r="W3712">
        <v>0.302925937233954</v>
      </c>
      <c r="X3712">
        <v>17</v>
      </c>
      <c r="Y3712">
        <v>95</v>
      </c>
      <c r="Z3712">
        <v>0.98516607912829601</v>
      </c>
      <c r="AA3712">
        <v>357.29697263077799</v>
      </c>
      <c r="AB3712">
        <v>76</v>
      </c>
      <c r="AC3712">
        <v>0.89221860617430804</v>
      </c>
      <c r="AD3712">
        <v>19</v>
      </c>
      <c r="AE3712">
        <v>9.29474729539881E-2</v>
      </c>
      <c r="AF3712">
        <v>10</v>
      </c>
      <c r="AG3712">
        <v>1.4833920871703E-2</v>
      </c>
      <c r="AH3712">
        <v>1.17199124464162E-2</v>
      </c>
      <c r="AI3712">
        <v>13</v>
      </c>
      <c r="AJ3712">
        <v>48.387034714924503</v>
      </c>
      <c r="AK3712">
        <v>91</v>
      </c>
      <c r="AL3712">
        <v>0.97814517742446905</v>
      </c>
      <c r="AM3712">
        <v>0</v>
      </c>
      <c r="AN3712">
        <v>0</v>
      </c>
      <c r="AO3712">
        <v>0</v>
      </c>
      <c r="AP3712">
        <v>0</v>
      </c>
      <c r="AQ3712">
        <v>104</v>
      </c>
      <c r="AR3712">
        <v>0.99826306210365801</v>
      </c>
      <c r="AS3712">
        <v>0</v>
      </c>
      <c r="AT3712">
        <v>0</v>
      </c>
      <c r="AU3712">
        <v>0</v>
      </c>
      <c r="AV3712">
        <v>0</v>
      </c>
      <c r="AW3712">
        <v>104</v>
      </c>
      <c r="AX3712">
        <v>0.99826306210365801</v>
      </c>
      <c r="AY3712">
        <v>44.545296767791299</v>
      </c>
      <c r="AZ3712">
        <v>91</v>
      </c>
      <c r="BA3712">
        <v>0.97814517742446905</v>
      </c>
      <c r="BB3712">
        <v>103</v>
      </c>
      <c r="BC3712">
        <v>0.99704928433811102</v>
      </c>
      <c r="BD3712">
        <v>1</v>
      </c>
      <c r="BE3712">
        <v>1.2137777655470299E-3</v>
      </c>
      <c r="BF3712">
        <v>47.342028773198997</v>
      </c>
      <c r="BG3712">
        <v>48.550066620791902</v>
      </c>
      <c r="BH3712">
        <v>45.063393460931898</v>
      </c>
      <c r="BI3712">
        <v>48.246467079288998</v>
      </c>
    </row>
    <row r="3713" spans="1:61" x14ac:dyDescent="0.25">
      <c r="A3713" s="10" t="str">
        <f>VLOOKUP(D3713,'Index-Relations'!E:F,2,FALSE)</f>
        <v>BM</v>
      </c>
      <c r="B3713" t="s">
        <v>3450</v>
      </c>
      <c r="C3713" s="53" t="s">
        <v>2769</v>
      </c>
      <c r="D3713" s="59" t="s">
        <v>3288</v>
      </c>
      <c r="E3713" s="59" t="s">
        <v>7129</v>
      </c>
      <c r="F3713" t="s">
        <v>1524</v>
      </c>
      <c r="G3713" t="s">
        <v>1492</v>
      </c>
      <c r="H3713" t="s">
        <v>1525</v>
      </c>
      <c r="I3713" s="52">
        <v>45352</v>
      </c>
      <c r="J3713" t="s">
        <v>2457</v>
      </c>
      <c r="K3713">
        <v>103</v>
      </c>
      <c r="L3713">
        <v>46.848861343495201</v>
      </c>
      <c r="M3713">
        <v>89</v>
      </c>
      <c r="N3713">
        <v>0.97487411932190504</v>
      </c>
      <c r="O3713">
        <v>48.383951634779599</v>
      </c>
      <c r="P3713">
        <v>89</v>
      </c>
      <c r="Q3713">
        <v>0.97487411932190504</v>
      </c>
      <c r="R3713">
        <v>87</v>
      </c>
      <c r="S3713">
        <v>0.928616883157242</v>
      </c>
      <c r="T3713">
        <v>41.870193681594202</v>
      </c>
      <c r="U3713">
        <v>0.79609427142302303</v>
      </c>
      <c r="V3713">
        <v>66</v>
      </c>
      <c r="W3713">
        <v>0.31830206631693803</v>
      </c>
      <c r="X3713">
        <v>14</v>
      </c>
      <c r="Y3713">
        <v>95</v>
      </c>
      <c r="Z3713">
        <v>0.98499438547232598</v>
      </c>
      <c r="AA3713">
        <v>360.66300917509</v>
      </c>
      <c r="AB3713">
        <v>76</v>
      </c>
      <c r="AC3713">
        <v>0.88159366267160399</v>
      </c>
      <c r="AD3713">
        <v>19</v>
      </c>
      <c r="AE3713">
        <v>0.103400722800721</v>
      </c>
      <c r="AF3713">
        <v>8</v>
      </c>
      <c r="AG3713">
        <v>1.5005614527674099E-2</v>
      </c>
      <c r="AH3713">
        <v>2.3193758899883701E-3</v>
      </c>
      <c r="AI3713">
        <v>9</v>
      </c>
      <c r="AJ3713">
        <v>48.082130954945903</v>
      </c>
      <c r="AK3713">
        <v>89</v>
      </c>
      <c r="AL3713">
        <v>0.97487411932190504</v>
      </c>
      <c r="AM3713">
        <v>0</v>
      </c>
      <c r="AN3713">
        <v>0</v>
      </c>
      <c r="AO3713">
        <v>0</v>
      </c>
      <c r="AP3713">
        <v>0</v>
      </c>
      <c r="AQ3713">
        <v>103</v>
      </c>
      <c r="AR3713">
        <v>0.999999999999999</v>
      </c>
      <c r="AS3713">
        <v>0</v>
      </c>
      <c r="AT3713">
        <v>0</v>
      </c>
      <c r="AU3713">
        <v>0</v>
      </c>
      <c r="AV3713">
        <v>0</v>
      </c>
      <c r="AW3713">
        <v>102</v>
      </c>
      <c r="AX3713">
        <v>0.99773380518146204</v>
      </c>
      <c r="AY3713">
        <v>44.216175073173098</v>
      </c>
      <c r="AZ3713">
        <v>89</v>
      </c>
      <c r="BA3713">
        <v>0.97487411932190504</v>
      </c>
      <c r="BB3713">
        <v>102</v>
      </c>
      <c r="BC3713">
        <v>0.998662144689482</v>
      </c>
      <c r="BD3713">
        <v>1</v>
      </c>
      <c r="BE3713">
        <v>1.33785531051729E-3</v>
      </c>
      <c r="BF3713">
        <v>47.024214065646198</v>
      </c>
      <c r="BG3713">
        <v>48.247132236017102</v>
      </c>
      <c r="BH3713">
        <v>44.798285046401098</v>
      </c>
      <c r="BI3713">
        <v>47.958350362173299</v>
      </c>
    </row>
    <row r="3714" spans="1:61" x14ac:dyDescent="0.25">
      <c r="A3714" s="10" t="str">
        <f>VLOOKUP(D3714,'Index-Relations'!E:F,2,FALSE)</f>
        <v>BM</v>
      </c>
      <c r="B3714" t="s">
        <v>3450</v>
      </c>
      <c r="C3714" s="53" t="s">
        <v>2770</v>
      </c>
      <c r="D3714" s="59" t="s">
        <v>3288</v>
      </c>
      <c r="E3714" s="59" t="s">
        <v>7130</v>
      </c>
      <c r="F3714" t="s">
        <v>1524</v>
      </c>
      <c r="G3714" t="s">
        <v>1492</v>
      </c>
      <c r="H3714" t="s">
        <v>1525</v>
      </c>
      <c r="I3714" s="52">
        <v>45323</v>
      </c>
      <c r="J3714" t="s">
        <v>2457</v>
      </c>
      <c r="K3714">
        <v>103</v>
      </c>
      <c r="L3714">
        <v>47.0174714178983</v>
      </c>
      <c r="M3714">
        <v>89</v>
      </c>
      <c r="N3714">
        <v>0.97501304174255998</v>
      </c>
      <c r="O3714">
        <v>48.637988465491901</v>
      </c>
      <c r="P3714">
        <v>89</v>
      </c>
      <c r="Q3714">
        <v>0.97501304174255998</v>
      </c>
      <c r="R3714">
        <v>87</v>
      </c>
      <c r="S3714">
        <v>0.93003153284209095</v>
      </c>
      <c r="T3714">
        <v>42.105086252173201</v>
      </c>
      <c r="U3714">
        <v>0.80274715723092605</v>
      </c>
      <c r="V3714">
        <v>67</v>
      </c>
      <c r="W3714">
        <v>0.32555835237990399</v>
      </c>
      <c r="X3714">
        <v>14</v>
      </c>
      <c r="Y3714">
        <v>95</v>
      </c>
      <c r="Z3714">
        <v>0.98518849252645302</v>
      </c>
      <c r="AA3714">
        <v>386.512963683154</v>
      </c>
      <c r="AB3714">
        <v>76</v>
      </c>
      <c r="AC3714">
        <v>0.88731068168230698</v>
      </c>
      <c r="AD3714">
        <v>19</v>
      </c>
      <c r="AE3714">
        <v>9.7877810844145804E-2</v>
      </c>
      <c r="AF3714">
        <v>8</v>
      </c>
      <c r="AG3714">
        <v>1.4811507473546299E-2</v>
      </c>
      <c r="AH3714">
        <v>3.0866051303116301E-3</v>
      </c>
      <c r="AI3714">
        <v>9</v>
      </c>
      <c r="AJ3714">
        <v>48.2218236884747</v>
      </c>
      <c r="AK3714">
        <v>89</v>
      </c>
      <c r="AL3714">
        <v>0.97501304174255998</v>
      </c>
      <c r="AM3714">
        <v>0</v>
      </c>
      <c r="AN3714">
        <v>0</v>
      </c>
      <c r="AO3714">
        <v>0</v>
      </c>
      <c r="AP3714">
        <v>0</v>
      </c>
      <c r="AQ3714">
        <v>101</v>
      </c>
      <c r="AR3714">
        <v>0.99612895095454801</v>
      </c>
      <c r="AS3714">
        <v>0</v>
      </c>
      <c r="AT3714">
        <v>0</v>
      </c>
      <c r="AU3714">
        <v>0</v>
      </c>
      <c r="AV3714">
        <v>0</v>
      </c>
      <c r="AW3714">
        <v>102</v>
      </c>
      <c r="AX3714">
        <v>0.99775096366976401</v>
      </c>
      <c r="AY3714">
        <v>44.423867025782002</v>
      </c>
      <c r="AZ3714">
        <v>89</v>
      </c>
      <c r="BA3714">
        <v>0.97501304174255998</v>
      </c>
      <c r="BB3714">
        <v>100</v>
      </c>
      <c r="BC3714">
        <v>0.99483774968680205</v>
      </c>
      <c r="BD3714">
        <v>1</v>
      </c>
      <c r="BE3714">
        <v>1.2912012677455001E-3</v>
      </c>
      <c r="BF3714">
        <v>47.170683629970902</v>
      </c>
      <c r="BG3714">
        <v>48.483593922367199</v>
      </c>
      <c r="BH3714">
        <v>44.933865983347999</v>
      </c>
      <c r="BI3714">
        <v>48.1451081671322</v>
      </c>
    </row>
    <row r="3715" spans="1:61" x14ac:dyDescent="0.25">
      <c r="A3715" s="10" t="str">
        <f>VLOOKUP(D3715,'Index-Relations'!E:F,2,FALSE)</f>
        <v>ESG</v>
      </c>
      <c r="B3715" t="s">
        <v>3450</v>
      </c>
      <c r="C3715" s="53" t="s">
        <v>2760</v>
      </c>
      <c r="D3715" s="59" t="s">
        <v>3225</v>
      </c>
      <c r="E3715" s="59" t="s">
        <v>7131</v>
      </c>
      <c r="F3715" t="s">
        <v>1527</v>
      </c>
      <c r="G3715" t="s">
        <v>1526</v>
      </c>
      <c r="H3715" t="s">
        <v>1528</v>
      </c>
      <c r="I3715" s="52">
        <v>45659</v>
      </c>
      <c r="J3715" t="s">
        <v>2457</v>
      </c>
      <c r="K3715">
        <v>99</v>
      </c>
      <c r="L3715" s="73">
        <v>65.103206500166905</v>
      </c>
      <c r="M3715">
        <v>99</v>
      </c>
      <c r="N3715">
        <v>1</v>
      </c>
      <c r="O3715" s="73">
        <v>71.022556969191996</v>
      </c>
      <c r="P3715">
        <v>99</v>
      </c>
      <c r="Q3715">
        <v>1</v>
      </c>
      <c r="R3715">
        <v>98</v>
      </c>
      <c r="S3715">
        <v>0.99021721204366198</v>
      </c>
      <c r="T3715">
        <v>34.8653840843171</v>
      </c>
      <c r="U3715">
        <v>0.70374693861527204</v>
      </c>
      <c r="V3715">
        <v>63</v>
      </c>
      <c r="W3715">
        <v>2.42421043251057E-2</v>
      </c>
      <c r="X3715">
        <v>9</v>
      </c>
      <c r="Y3715">
        <v>99</v>
      </c>
      <c r="Z3715">
        <v>1</v>
      </c>
      <c r="AA3715">
        <v>36.674533989502102</v>
      </c>
      <c r="AB3715">
        <v>88</v>
      </c>
      <c r="AC3715">
        <v>0.89136911794246099</v>
      </c>
      <c r="AD3715">
        <v>11</v>
      </c>
      <c r="AE3715">
        <v>0.108630882057538</v>
      </c>
      <c r="AF3715">
        <v>0</v>
      </c>
      <c r="AG3715">
        <v>0</v>
      </c>
      <c r="AH3715">
        <v>0</v>
      </c>
      <c r="AI3715">
        <v>0</v>
      </c>
      <c r="AJ3715" s="73">
        <v>58.256546574870001</v>
      </c>
      <c r="AK3715">
        <v>99</v>
      </c>
      <c r="AL3715">
        <v>1</v>
      </c>
      <c r="AM3715">
        <v>0</v>
      </c>
      <c r="AN3715">
        <v>0</v>
      </c>
      <c r="AO3715">
        <v>0</v>
      </c>
      <c r="AP3715">
        <v>0</v>
      </c>
      <c r="AQ3715">
        <v>99</v>
      </c>
      <c r="AR3715">
        <v>1</v>
      </c>
      <c r="AS3715">
        <v>0</v>
      </c>
      <c r="AT3715">
        <v>0</v>
      </c>
      <c r="AU3715">
        <v>0</v>
      </c>
      <c r="AV3715">
        <v>0</v>
      </c>
      <c r="AW3715">
        <v>99</v>
      </c>
      <c r="AX3715">
        <v>1</v>
      </c>
      <c r="AY3715" s="73">
        <v>64.862601617397999</v>
      </c>
      <c r="AZ3715">
        <v>99</v>
      </c>
      <c r="BA3715">
        <v>1</v>
      </c>
      <c r="BB3715">
        <v>97</v>
      </c>
      <c r="BC3715">
        <v>0.98062321726206503</v>
      </c>
      <c r="BD3715">
        <v>2</v>
      </c>
      <c r="BE3715">
        <v>1.9376782737934899E-2</v>
      </c>
      <c r="BF3715">
        <v>65.103206500166905</v>
      </c>
      <c r="BG3715">
        <v>71.022556969191996</v>
      </c>
      <c r="BH3715">
        <v>64.862601617397999</v>
      </c>
      <c r="BI3715">
        <v>58.256546574870001</v>
      </c>
    </row>
    <row r="3716" spans="1:61" x14ac:dyDescent="0.25">
      <c r="A3716" s="10" t="str">
        <f>VLOOKUP(D3716,'Index-Relations'!E:F,2,FALSE)</f>
        <v>ESG</v>
      </c>
      <c r="B3716" t="s">
        <v>3450</v>
      </c>
      <c r="C3716" s="53" t="s">
        <v>2761</v>
      </c>
      <c r="D3716" s="59" t="s">
        <v>3225</v>
      </c>
      <c r="E3716" s="59" t="s">
        <v>7132</v>
      </c>
      <c r="F3716" t="s">
        <v>1527</v>
      </c>
      <c r="G3716" t="s">
        <v>1526</v>
      </c>
      <c r="H3716" t="s">
        <v>1528</v>
      </c>
      <c r="I3716" s="52">
        <v>45628</v>
      </c>
      <c r="J3716" t="s">
        <v>2457</v>
      </c>
      <c r="K3716">
        <v>99</v>
      </c>
      <c r="L3716" s="73">
        <v>64.689749709321006</v>
      </c>
      <c r="M3716">
        <v>99</v>
      </c>
      <c r="N3716">
        <v>1</v>
      </c>
      <c r="O3716" s="73">
        <v>70.6899802749179</v>
      </c>
      <c r="P3716">
        <v>99</v>
      </c>
      <c r="Q3716">
        <v>1</v>
      </c>
      <c r="R3716">
        <v>98</v>
      </c>
      <c r="S3716">
        <v>0.99032330141442804</v>
      </c>
      <c r="T3716">
        <v>35.020001492858299</v>
      </c>
      <c r="U3716">
        <v>0.68971239123000105</v>
      </c>
      <c r="V3716">
        <v>63</v>
      </c>
      <c r="W3716">
        <v>2.7470875455662399E-2</v>
      </c>
      <c r="X3716">
        <v>9</v>
      </c>
      <c r="Y3716">
        <v>99</v>
      </c>
      <c r="Z3716">
        <v>1</v>
      </c>
      <c r="AA3716">
        <v>32.261615619433798</v>
      </c>
      <c r="AB3716">
        <v>89</v>
      </c>
      <c r="AC3716">
        <v>0.90117585182792703</v>
      </c>
      <c r="AD3716">
        <v>10</v>
      </c>
      <c r="AE3716">
        <v>9.8824148172072704E-2</v>
      </c>
      <c r="AF3716">
        <v>0</v>
      </c>
      <c r="AG3716">
        <v>1.3878000000000001E-16</v>
      </c>
      <c r="AH3716">
        <v>0</v>
      </c>
      <c r="AI3716">
        <v>0</v>
      </c>
      <c r="AJ3716" s="73">
        <v>57.745292939456</v>
      </c>
      <c r="AK3716">
        <v>99</v>
      </c>
      <c r="AL3716">
        <v>1</v>
      </c>
      <c r="AM3716">
        <v>0</v>
      </c>
      <c r="AN3716">
        <v>0</v>
      </c>
      <c r="AO3716">
        <v>0</v>
      </c>
      <c r="AP3716">
        <v>0</v>
      </c>
      <c r="AQ3716">
        <v>99</v>
      </c>
      <c r="AR3716">
        <v>1</v>
      </c>
      <c r="AS3716">
        <v>0</v>
      </c>
      <c r="AT3716">
        <v>0</v>
      </c>
      <c r="AU3716">
        <v>0</v>
      </c>
      <c r="AV3716">
        <v>0</v>
      </c>
      <c r="AW3716">
        <v>99</v>
      </c>
      <c r="AX3716">
        <v>1</v>
      </c>
      <c r="AY3716" s="73">
        <v>64.604588748698006</v>
      </c>
      <c r="AZ3716">
        <v>99</v>
      </c>
      <c r="BA3716">
        <v>1</v>
      </c>
      <c r="BB3716">
        <v>97</v>
      </c>
      <c r="BC3716">
        <v>0.97977375072812201</v>
      </c>
      <c r="BD3716">
        <v>2</v>
      </c>
      <c r="BE3716">
        <v>2.0226249271877401E-2</v>
      </c>
      <c r="BF3716">
        <v>64.689749709321006</v>
      </c>
      <c r="BG3716">
        <v>70.6899802749179</v>
      </c>
      <c r="BH3716">
        <v>64.604588748698006</v>
      </c>
      <c r="BI3716">
        <v>57.745292939456</v>
      </c>
    </row>
    <row r="3717" spans="1:61" x14ac:dyDescent="0.25">
      <c r="A3717" s="10" t="str">
        <f>VLOOKUP(D3717,'Index-Relations'!E:F,2,FALSE)</f>
        <v>ESG</v>
      </c>
      <c r="B3717" t="s">
        <v>3450</v>
      </c>
      <c r="C3717" s="53" t="s">
        <v>2762</v>
      </c>
      <c r="D3717" s="59" t="s">
        <v>3225</v>
      </c>
      <c r="E3717" s="59" t="s">
        <v>7133</v>
      </c>
      <c r="F3717" t="s">
        <v>1527</v>
      </c>
      <c r="G3717" t="s">
        <v>1526</v>
      </c>
      <c r="H3717" t="s">
        <v>1528</v>
      </c>
      <c r="I3717" s="52">
        <v>45597</v>
      </c>
      <c r="J3717" t="s">
        <v>2457</v>
      </c>
      <c r="K3717">
        <v>99</v>
      </c>
      <c r="L3717" s="73">
        <v>65.073212855478999</v>
      </c>
      <c r="M3717">
        <v>99</v>
      </c>
      <c r="N3717">
        <v>1</v>
      </c>
      <c r="O3717" s="73">
        <v>71.004657163960999</v>
      </c>
      <c r="P3717">
        <v>99</v>
      </c>
      <c r="Q3717">
        <v>1</v>
      </c>
      <c r="R3717">
        <v>98</v>
      </c>
      <c r="S3717">
        <v>0.98981883339723897</v>
      </c>
      <c r="T3717">
        <v>35.091883039249502</v>
      </c>
      <c r="U3717">
        <v>0.69147845966988197</v>
      </c>
      <c r="V3717">
        <v>63</v>
      </c>
      <c r="W3717">
        <v>2.7566205323417602E-2</v>
      </c>
      <c r="X3717">
        <v>9</v>
      </c>
      <c r="Y3717">
        <v>99</v>
      </c>
      <c r="Z3717">
        <v>0.999999999999999</v>
      </c>
      <c r="AA3717">
        <v>31.7917631130363</v>
      </c>
      <c r="AB3717">
        <v>88</v>
      </c>
      <c r="AC3717">
        <v>0.88823840437173895</v>
      </c>
      <c r="AD3717">
        <v>11</v>
      </c>
      <c r="AE3717">
        <v>0.11176159562826</v>
      </c>
      <c r="AF3717">
        <v>0</v>
      </c>
      <c r="AG3717">
        <v>1.388E-17</v>
      </c>
      <c r="AH3717">
        <v>0</v>
      </c>
      <c r="AI3717">
        <v>0</v>
      </c>
      <c r="AJ3717" s="73">
        <v>58.161567057079999</v>
      </c>
      <c r="AK3717">
        <v>99</v>
      </c>
      <c r="AL3717">
        <v>1</v>
      </c>
      <c r="AM3717">
        <v>0</v>
      </c>
      <c r="AN3717">
        <v>0</v>
      </c>
      <c r="AO3717">
        <v>0</v>
      </c>
      <c r="AP3717">
        <v>0</v>
      </c>
      <c r="AQ3717">
        <v>99</v>
      </c>
      <c r="AR3717">
        <v>1</v>
      </c>
      <c r="AS3717">
        <v>0</v>
      </c>
      <c r="AT3717">
        <v>0</v>
      </c>
      <c r="AU3717">
        <v>0</v>
      </c>
      <c r="AV3717">
        <v>0</v>
      </c>
      <c r="AW3717">
        <v>99</v>
      </c>
      <c r="AX3717">
        <v>0.999999999999999</v>
      </c>
      <c r="AY3717" s="73">
        <v>64.982755513515997</v>
      </c>
      <c r="AZ3717">
        <v>99</v>
      </c>
      <c r="BA3717">
        <v>1</v>
      </c>
      <c r="BB3717">
        <v>96</v>
      </c>
      <c r="BC3717">
        <v>0.96988055222320502</v>
      </c>
      <c r="BD3717">
        <v>3</v>
      </c>
      <c r="BE3717">
        <v>3.0119447776794098E-2</v>
      </c>
      <c r="BF3717">
        <v>65.073212855478999</v>
      </c>
      <c r="BG3717">
        <v>71.004657163960999</v>
      </c>
      <c r="BH3717">
        <v>64.982755513515997</v>
      </c>
      <c r="BI3717">
        <v>58.161567057079999</v>
      </c>
    </row>
    <row r="3718" spans="1:61" x14ac:dyDescent="0.25">
      <c r="A3718" s="10" t="str">
        <f>VLOOKUP(D3718,'Index-Relations'!E:F,2,FALSE)</f>
        <v>ESG</v>
      </c>
      <c r="B3718" t="s">
        <v>3450</v>
      </c>
      <c r="C3718" s="53" t="s">
        <v>2763</v>
      </c>
      <c r="D3718" s="59" t="s">
        <v>3225</v>
      </c>
      <c r="E3718" s="59" t="s">
        <v>7134</v>
      </c>
      <c r="F3718" t="s">
        <v>1527</v>
      </c>
      <c r="G3718" t="s">
        <v>1526</v>
      </c>
      <c r="H3718" t="s">
        <v>1528</v>
      </c>
      <c r="I3718" s="52">
        <v>45566</v>
      </c>
      <c r="J3718" t="s">
        <v>2457</v>
      </c>
      <c r="K3718">
        <v>99</v>
      </c>
      <c r="L3718" s="73">
        <v>64.868832673713001</v>
      </c>
      <c r="M3718">
        <v>99</v>
      </c>
      <c r="N3718">
        <v>1</v>
      </c>
      <c r="O3718" s="73">
        <v>70.844241476869996</v>
      </c>
      <c r="P3718">
        <v>99</v>
      </c>
      <c r="Q3718">
        <v>1</v>
      </c>
      <c r="R3718">
        <v>98</v>
      </c>
      <c r="S3718">
        <v>0.98836356624602895</v>
      </c>
      <c r="T3718">
        <v>35.066528582535803</v>
      </c>
      <c r="U3718">
        <v>0.67406109547472504</v>
      </c>
      <c r="V3718">
        <v>63</v>
      </c>
      <c r="W3718">
        <v>2.7222572585060101E-2</v>
      </c>
      <c r="X3718">
        <v>9</v>
      </c>
      <c r="Y3718">
        <v>99</v>
      </c>
      <c r="Z3718">
        <v>1</v>
      </c>
      <c r="AA3718">
        <v>28.623160077619701</v>
      </c>
      <c r="AB3718">
        <v>90</v>
      </c>
      <c r="AC3718">
        <v>0.91355864502975104</v>
      </c>
      <c r="AD3718">
        <v>9</v>
      </c>
      <c r="AE3718">
        <v>8.6441354970248394E-2</v>
      </c>
      <c r="AF3718">
        <v>0</v>
      </c>
      <c r="AG3718">
        <v>3.1919000000000002E-16</v>
      </c>
      <c r="AH3718">
        <v>0</v>
      </c>
      <c r="AI3718">
        <v>0</v>
      </c>
      <c r="AJ3718" s="73">
        <v>57.855362252154997</v>
      </c>
      <c r="AK3718">
        <v>99</v>
      </c>
      <c r="AL3718">
        <v>1</v>
      </c>
      <c r="AM3718">
        <v>0</v>
      </c>
      <c r="AN3718">
        <v>0</v>
      </c>
      <c r="AO3718">
        <v>0</v>
      </c>
      <c r="AP3718">
        <v>0</v>
      </c>
      <c r="AQ3718">
        <v>99</v>
      </c>
      <c r="AR3718">
        <v>1</v>
      </c>
      <c r="AS3718">
        <v>0</v>
      </c>
      <c r="AT3718">
        <v>0</v>
      </c>
      <c r="AU3718">
        <v>0</v>
      </c>
      <c r="AV3718">
        <v>0</v>
      </c>
      <c r="AW3718">
        <v>99</v>
      </c>
      <c r="AX3718">
        <v>0.999999999999999</v>
      </c>
      <c r="AY3718" s="73">
        <v>64.937476693266902</v>
      </c>
      <c r="AZ3718">
        <v>99</v>
      </c>
      <c r="BA3718">
        <v>1</v>
      </c>
      <c r="BB3718">
        <v>96</v>
      </c>
      <c r="BC3718">
        <v>0.96755432117259998</v>
      </c>
      <c r="BD3718">
        <v>3</v>
      </c>
      <c r="BE3718">
        <v>3.2445678827399703E-2</v>
      </c>
      <c r="BF3718">
        <v>64.868832673713001</v>
      </c>
      <c r="BG3718">
        <v>70.844241476869996</v>
      </c>
      <c r="BH3718">
        <v>64.937476693266902</v>
      </c>
      <c r="BI3718">
        <v>57.855362252154997</v>
      </c>
    </row>
    <row r="3719" spans="1:61" x14ac:dyDescent="0.25">
      <c r="A3719" s="10" t="str">
        <f>VLOOKUP(D3719,'Index-Relations'!E:F,2,FALSE)</f>
        <v>ESG</v>
      </c>
      <c r="B3719" t="s">
        <v>3450</v>
      </c>
      <c r="C3719" s="53" t="s">
        <v>2764</v>
      </c>
      <c r="D3719" s="59" t="s">
        <v>3225</v>
      </c>
      <c r="E3719" s="59" t="s">
        <v>7135</v>
      </c>
      <c r="F3719" t="s">
        <v>1527</v>
      </c>
      <c r="G3719" t="s">
        <v>1526</v>
      </c>
      <c r="H3719" t="s">
        <v>1528</v>
      </c>
      <c r="I3719" s="52">
        <v>45537</v>
      </c>
      <c r="J3719" t="s">
        <v>2457</v>
      </c>
      <c r="K3719">
        <v>100</v>
      </c>
      <c r="L3719" s="73">
        <v>64.972731964252006</v>
      </c>
      <c r="M3719">
        <v>100</v>
      </c>
      <c r="N3719">
        <v>1</v>
      </c>
      <c r="O3719" s="73">
        <v>70.972905045104994</v>
      </c>
      <c r="P3719">
        <v>100</v>
      </c>
      <c r="Q3719">
        <v>1</v>
      </c>
      <c r="R3719">
        <v>99</v>
      </c>
      <c r="S3719">
        <v>0.99002924133750003</v>
      </c>
      <c r="T3719">
        <v>35.157698004463903</v>
      </c>
      <c r="U3719">
        <v>0.68438744357689096</v>
      </c>
      <c r="V3719">
        <v>64</v>
      </c>
      <c r="W3719">
        <v>4.7637905179552603E-2</v>
      </c>
      <c r="X3719">
        <v>10</v>
      </c>
      <c r="Y3719">
        <v>100</v>
      </c>
      <c r="Z3719">
        <v>0.999999999999999</v>
      </c>
      <c r="AA3719">
        <v>28.8943544157978</v>
      </c>
      <c r="AB3719">
        <v>95</v>
      </c>
      <c r="AC3719">
        <v>0.951228850659257</v>
      </c>
      <c r="AD3719">
        <v>6</v>
      </c>
      <c r="AE3719">
        <v>5.98521486529544E-2</v>
      </c>
      <c r="AF3719">
        <v>-1</v>
      </c>
      <c r="AG3719">
        <v>0</v>
      </c>
      <c r="AH3719">
        <v>0</v>
      </c>
      <c r="AI3719">
        <v>0</v>
      </c>
      <c r="AJ3719" s="73">
        <v>58.079315062952901</v>
      </c>
      <c r="AK3719">
        <v>100</v>
      </c>
      <c r="AL3719">
        <v>1</v>
      </c>
      <c r="AM3719">
        <v>0</v>
      </c>
      <c r="AN3719">
        <v>0</v>
      </c>
      <c r="AO3719">
        <v>0</v>
      </c>
      <c r="AP3719">
        <v>0</v>
      </c>
      <c r="AQ3719">
        <v>100</v>
      </c>
      <c r="AR3719">
        <v>1</v>
      </c>
      <c r="AS3719">
        <v>0</v>
      </c>
      <c r="AT3719">
        <v>0</v>
      </c>
      <c r="AU3719">
        <v>0</v>
      </c>
      <c r="AV3719">
        <v>0</v>
      </c>
      <c r="AW3719">
        <v>100</v>
      </c>
      <c r="AX3719">
        <v>1</v>
      </c>
      <c r="AY3719" s="73">
        <v>64.895844665225894</v>
      </c>
      <c r="AZ3719">
        <v>100</v>
      </c>
      <c r="BA3719">
        <v>1</v>
      </c>
      <c r="BB3719">
        <v>97</v>
      </c>
      <c r="BC3719">
        <v>0.97023947705801405</v>
      </c>
      <c r="BD3719">
        <v>3</v>
      </c>
      <c r="BE3719">
        <v>2.9760522941985099E-2</v>
      </c>
      <c r="BF3719">
        <v>64.972731964252006</v>
      </c>
      <c r="BG3719">
        <v>70.972905045104994</v>
      </c>
      <c r="BH3719">
        <v>64.895844665225894</v>
      </c>
      <c r="BI3719">
        <v>58.079315062952901</v>
      </c>
    </row>
    <row r="3720" spans="1:61" x14ac:dyDescent="0.25">
      <c r="A3720" s="10" t="str">
        <f>VLOOKUP(D3720,'Index-Relations'!E:F,2,FALSE)</f>
        <v>ESG</v>
      </c>
      <c r="B3720" t="s">
        <v>3450</v>
      </c>
      <c r="C3720" s="53" t="s">
        <v>3350</v>
      </c>
      <c r="D3720" s="59" t="s">
        <v>3225</v>
      </c>
      <c r="E3720" s="59" t="s">
        <v>7136</v>
      </c>
      <c r="F3720" t="s">
        <v>1527</v>
      </c>
      <c r="G3720" t="s">
        <v>1526</v>
      </c>
      <c r="H3720" t="s">
        <v>1528</v>
      </c>
      <c r="I3720" s="52">
        <v>45505</v>
      </c>
      <c r="J3720" t="s">
        <v>2457</v>
      </c>
      <c r="K3720">
        <v>100</v>
      </c>
      <c r="L3720" s="73">
        <v>65.086823358755893</v>
      </c>
      <c r="M3720">
        <v>100</v>
      </c>
      <c r="N3720">
        <v>1</v>
      </c>
      <c r="O3720" s="73">
        <v>70.973841208024993</v>
      </c>
      <c r="P3720">
        <v>100</v>
      </c>
      <c r="Q3720">
        <v>1</v>
      </c>
      <c r="R3720">
        <v>99</v>
      </c>
      <c r="S3720">
        <v>0.99031047736004996</v>
      </c>
      <c r="T3720">
        <v>35.202140111276996</v>
      </c>
      <c r="U3720">
        <v>0.68592562903518695</v>
      </c>
      <c r="V3720">
        <v>64</v>
      </c>
      <c r="W3720">
        <v>4.6041843687585099E-2</v>
      </c>
      <c r="X3720">
        <v>9</v>
      </c>
      <c r="Y3720">
        <v>100</v>
      </c>
      <c r="Z3720">
        <v>1</v>
      </c>
      <c r="AA3720">
        <v>31.117719180543499</v>
      </c>
      <c r="AB3720">
        <v>97</v>
      </c>
      <c r="AC3720">
        <v>0.970428671900044</v>
      </c>
      <c r="AD3720">
        <v>3</v>
      </c>
      <c r="AE3720">
        <v>2.95713280999556E-2</v>
      </c>
      <c r="AF3720">
        <v>0</v>
      </c>
      <c r="AG3720">
        <v>0</v>
      </c>
      <c r="AH3720">
        <v>0</v>
      </c>
      <c r="AI3720">
        <v>0</v>
      </c>
      <c r="AJ3720" s="73">
        <v>58.193595015585899</v>
      </c>
      <c r="AK3720">
        <v>100</v>
      </c>
      <c r="AL3720">
        <v>1</v>
      </c>
      <c r="AM3720">
        <v>0</v>
      </c>
      <c r="AN3720">
        <v>0</v>
      </c>
      <c r="AO3720">
        <v>0</v>
      </c>
      <c r="AP3720">
        <v>0</v>
      </c>
      <c r="AQ3720">
        <v>100</v>
      </c>
      <c r="AR3720">
        <v>1</v>
      </c>
      <c r="AS3720">
        <v>0</v>
      </c>
      <c r="AT3720">
        <v>0</v>
      </c>
      <c r="AU3720">
        <v>0</v>
      </c>
      <c r="AV3720">
        <v>0</v>
      </c>
      <c r="AW3720">
        <v>100</v>
      </c>
      <c r="AX3720">
        <v>0.999999999999999</v>
      </c>
      <c r="AY3720" s="73">
        <v>65.05873901116</v>
      </c>
      <c r="AZ3720">
        <v>100</v>
      </c>
      <c r="BA3720">
        <v>1</v>
      </c>
      <c r="BB3720">
        <v>97</v>
      </c>
      <c r="BC3720">
        <v>0.96994616910908105</v>
      </c>
      <c r="BD3720">
        <v>3</v>
      </c>
      <c r="BE3720">
        <v>3.0053830890918801E-2</v>
      </c>
      <c r="BF3720">
        <v>65.086823358755893</v>
      </c>
      <c r="BG3720">
        <v>70.973841208024993</v>
      </c>
      <c r="BH3720">
        <v>65.05873901116</v>
      </c>
      <c r="BI3720">
        <v>58.193595015585899</v>
      </c>
    </row>
    <row r="3721" spans="1:61" x14ac:dyDescent="0.25">
      <c r="A3721" s="10" t="str">
        <f>VLOOKUP(D3721,'Index-Relations'!E:F,2,FALSE)</f>
        <v>ESG</v>
      </c>
      <c r="B3721" t="s">
        <v>3450</v>
      </c>
      <c r="C3721" s="53" t="s">
        <v>2765</v>
      </c>
      <c r="D3721" s="59" t="s">
        <v>3225</v>
      </c>
      <c r="E3721" s="59" t="s">
        <v>7137</v>
      </c>
      <c r="F3721" t="s">
        <v>1527</v>
      </c>
      <c r="G3721" t="s">
        <v>1526</v>
      </c>
      <c r="H3721" t="s">
        <v>1528</v>
      </c>
      <c r="I3721" s="52">
        <v>45474</v>
      </c>
      <c r="J3721" t="s">
        <v>2457</v>
      </c>
      <c r="K3721">
        <v>100</v>
      </c>
      <c r="L3721" s="73">
        <v>65.241050083375001</v>
      </c>
      <c r="M3721">
        <v>100</v>
      </c>
      <c r="N3721">
        <v>1</v>
      </c>
      <c r="O3721" s="73">
        <v>71.036586896597896</v>
      </c>
      <c r="P3721">
        <v>100</v>
      </c>
      <c r="Q3721">
        <v>1</v>
      </c>
      <c r="R3721">
        <v>99</v>
      </c>
      <c r="S3721">
        <v>0.98878435663233</v>
      </c>
      <c r="T3721">
        <v>35.378458090018299</v>
      </c>
      <c r="U3721">
        <v>0.698062406747749</v>
      </c>
      <c r="V3721">
        <v>64</v>
      </c>
      <c r="W3721">
        <v>4.2897328907657198E-2</v>
      </c>
      <c r="X3721">
        <v>9</v>
      </c>
      <c r="Y3721">
        <v>100</v>
      </c>
      <c r="Z3721">
        <v>1</v>
      </c>
      <c r="AA3721">
        <v>32.842256583097097</v>
      </c>
      <c r="AB3721">
        <v>98</v>
      </c>
      <c r="AC3721">
        <v>0.98394792568733702</v>
      </c>
      <c r="AD3721">
        <v>2</v>
      </c>
      <c r="AE3721">
        <v>1.6052074312662201E-2</v>
      </c>
      <c r="AF3721">
        <v>0</v>
      </c>
      <c r="AG3721">
        <v>0</v>
      </c>
      <c r="AH3721">
        <v>0</v>
      </c>
      <c r="AI3721">
        <v>0</v>
      </c>
      <c r="AJ3721" s="73">
        <v>58.465423706647002</v>
      </c>
      <c r="AK3721">
        <v>100</v>
      </c>
      <c r="AL3721">
        <v>1</v>
      </c>
      <c r="AM3721">
        <v>0</v>
      </c>
      <c r="AN3721">
        <v>0</v>
      </c>
      <c r="AO3721">
        <v>0</v>
      </c>
      <c r="AP3721">
        <v>0</v>
      </c>
      <c r="AQ3721">
        <v>100</v>
      </c>
      <c r="AR3721">
        <v>1</v>
      </c>
      <c r="AS3721">
        <v>0</v>
      </c>
      <c r="AT3721">
        <v>0</v>
      </c>
      <c r="AU3721">
        <v>0</v>
      </c>
      <c r="AV3721">
        <v>0</v>
      </c>
      <c r="AW3721">
        <v>100</v>
      </c>
      <c r="AX3721">
        <v>1</v>
      </c>
      <c r="AY3721" s="73">
        <v>65.111567189870996</v>
      </c>
      <c r="AZ3721">
        <v>100</v>
      </c>
      <c r="BA3721">
        <v>1</v>
      </c>
      <c r="BB3721">
        <v>97</v>
      </c>
      <c r="BC3721">
        <v>0.96637749745193702</v>
      </c>
      <c r="BD3721">
        <v>3</v>
      </c>
      <c r="BE3721">
        <v>3.3622502548061997E-2</v>
      </c>
      <c r="BF3721">
        <v>65.241050083375001</v>
      </c>
      <c r="BG3721">
        <v>71.036586896597896</v>
      </c>
      <c r="BH3721">
        <v>65.111567189870996</v>
      </c>
      <c r="BI3721">
        <v>58.465423706647002</v>
      </c>
    </row>
    <row r="3722" spans="1:61" x14ac:dyDescent="0.25">
      <c r="A3722" s="10" t="str">
        <f>VLOOKUP(D3722,'Index-Relations'!E:F,2,FALSE)</f>
        <v>ESG</v>
      </c>
      <c r="B3722" t="s">
        <v>3450</v>
      </c>
      <c r="C3722" s="53" t="s">
        <v>2766</v>
      </c>
      <c r="D3722" s="59" t="s">
        <v>3225</v>
      </c>
      <c r="E3722" s="59" t="s">
        <v>7138</v>
      </c>
      <c r="F3722" t="s">
        <v>1527</v>
      </c>
      <c r="G3722" t="s">
        <v>1526</v>
      </c>
      <c r="H3722" t="s">
        <v>1528</v>
      </c>
      <c r="I3722" s="52">
        <v>45446</v>
      </c>
      <c r="J3722" t="s">
        <v>2457</v>
      </c>
      <c r="K3722">
        <v>100</v>
      </c>
      <c r="L3722" s="73">
        <v>65.813290090924994</v>
      </c>
      <c r="M3722">
        <v>100</v>
      </c>
      <c r="N3722">
        <v>1</v>
      </c>
      <c r="O3722" s="73">
        <v>71.061382542658905</v>
      </c>
      <c r="P3722">
        <v>100</v>
      </c>
      <c r="Q3722">
        <v>1</v>
      </c>
      <c r="R3722">
        <v>99</v>
      </c>
      <c r="S3722">
        <v>0.98868687749704798</v>
      </c>
      <c r="T3722">
        <v>35.413819507250601</v>
      </c>
      <c r="U3722">
        <v>0.69358622038039497</v>
      </c>
      <c r="V3722">
        <v>63</v>
      </c>
      <c r="W3722">
        <v>4.2682963154482799E-2</v>
      </c>
      <c r="X3722">
        <v>9</v>
      </c>
      <c r="Y3722">
        <v>100</v>
      </c>
      <c r="Z3722">
        <v>1</v>
      </c>
      <c r="AA3722">
        <v>33.3052368822595</v>
      </c>
      <c r="AB3722">
        <v>99</v>
      </c>
      <c r="AC3722">
        <v>0.99148505258928199</v>
      </c>
      <c r="AD3722">
        <v>1</v>
      </c>
      <c r="AE3722">
        <v>8.5149474107171393E-3</v>
      </c>
      <c r="AF3722">
        <v>0</v>
      </c>
      <c r="AG3722">
        <v>0</v>
      </c>
      <c r="AH3722">
        <v>0</v>
      </c>
      <c r="AI3722">
        <v>0</v>
      </c>
      <c r="AJ3722" s="73">
        <v>58.969077496523902</v>
      </c>
      <c r="AK3722">
        <v>100</v>
      </c>
      <c r="AL3722">
        <v>1</v>
      </c>
      <c r="AM3722">
        <v>0</v>
      </c>
      <c r="AN3722">
        <v>0</v>
      </c>
      <c r="AO3722">
        <v>0</v>
      </c>
      <c r="AP3722">
        <v>0</v>
      </c>
      <c r="AQ3722">
        <v>100</v>
      </c>
      <c r="AR3722">
        <v>1</v>
      </c>
      <c r="AS3722">
        <v>0</v>
      </c>
      <c r="AT3722">
        <v>0</v>
      </c>
      <c r="AU3722">
        <v>0</v>
      </c>
      <c r="AV3722">
        <v>0</v>
      </c>
      <c r="AW3722">
        <v>100</v>
      </c>
      <c r="AX3722">
        <v>0.999999999999999</v>
      </c>
      <c r="AY3722" s="73">
        <v>66.152442681710994</v>
      </c>
      <c r="AZ3722">
        <v>100</v>
      </c>
      <c r="BA3722">
        <v>1</v>
      </c>
      <c r="BB3722">
        <v>97</v>
      </c>
      <c r="BC3722">
        <v>0.96748852233945404</v>
      </c>
      <c r="BD3722">
        <v>3</v>
      </c>
      <c r="BE3722">
        <v>3.2511477660545803E-2</v>
      </c>
      <c r="BF3722">
        <v>65.813290090924994</v>
      </c>
      <c r="BG3722">
        <v>71.061382542658905</v>
      </c>
      <c r="BH3722">
        <v>66.152442681710994</v>
      </c>
      <c r="BI3722">
        <v>58.969077496523902</v>
      </c>
    </row>
    <row r="3723" spans="1:61" x14ac:dyDescent="0.25">
      <c r="A3723" s="10" t="str">
        <f>VLOOKUP(D3723,'Index-Relations'!E:F,2,FALSE)</f>
        <v>ESG</v>
      </c>
      <c r="B3723" t="s">
        <v>3450</v>
      </c>
      <c r="C3723" s="53" t="s">
        <v>2767</v>
      </c>
      <c r="D3723" s="59" t="s">
        <v>3225</v>
      </c>
      <c r="E3723" s="59" t="s">
        <v>7139</v>
      </c>
      <c r="F3723" t="s">
        <v>1527</v>
      </c>
      <c r="G3723" t="s">
        <v>1526</v>
      </c>
      <c r="H3723" t="s">
        <v>1528</v>
      </c>
      <c r="I3723" s="52">
        <v>45413</v>
      </c>
      <c r="J3723" t="s">
        <v>2457</v>
      </c>
      <c r="K3723">
        <v>100</v>
      </c>
      <c r="L3723" s="73">
        <v>65.868858571385999</v>
      </c>
      <c r="M3723">
        <v>100</v>
      </c>
      <c r="N3723">
        <v>1</v>
      </c>
      <c r="O3723" s="73">
        <v>71.140231269647899</v>
      </c>
      <c r="P3723">
        <v>100</v>
      </c>
      <c r="Q3723">
        <v>1</v>
      </c>
      <c r="R3723">
        <v>99</v>
      </c>
      <c r="S3723">
        <v>0.98905889139443204</v>
      </c>
      <c r="T3723">
        <v>35.265849422778899</v>
      </c>
      <c r="U3723">
        <v>0.665203709256599</v>
      </c>
      <c r="V3723">
        <v>63</v>
      </c>
      <c r="W3723">
        <v>3.9308948737521499E-2</v>
      </c>
      <c r="X3723">
        <v>9</v>
      </c>
      <c r="Y3723">
        <v>100</v>
      </c>
      <c r="Z3723">
        <v>1</v>
      </c>
      <c r="AA3723">
        <v>34.651501421294903</v>
      </c>
      <c r="AB3723">
        <v>99</v>
      </c>
      <c r="AC3723">
        <v>0.99040846766977897</v>
      </c>
      <c r="AD3723">
        <v>1</v>
      </c>
      <c r="AE3723">
        <v>9.5915323302208002E-3</v>
      </c>
      <c r="AF3723">
        <v>0</v>
      </c>
      <c r="AG3723">
        <v>8.6699999999999993E-18</v>
      </c>
      <c r="AH3723">
        <v>0</v>
      </c>
      <c r="AI3723">
        <v>0</v>
      </c>
      <c r="AJ3723" s="73">
        <v>58.833266588538997</v>
      </c>
      <c r="AK3723">
        <v>100</v>
      </c>
      <c r="AL3723">
        <v>1</v>
      </c>
      <c r="AM3723">
        <v>0</v>
      </c>
      <c r="AN3723">
        <v>0</v>
      </c>
      <c r="AO3723">
        <v>0</v>
      </c>
      <c r="AP3723">
        <v>0</v>
      </c>
      <c r="AQ3723">
        <v>100</v>
      </c>
      <c r="AR3723">
        <v>1</v>
      </c>
      <c r="AS3723">
        <v>0</v>
      </c>
      <c r="AT3723">
        <v>0</v>
      </c>
      <c r="AU3723">
        <v>0</v>
      </c>
      <c r="AV3723">
        <v>0</v>
      </c>
      <c r="AW3723">
        <v>100</v>
      </c>
      <c r="AX3723">
        <v>1</v>
      </c>
      <c r="AY3723" s="73">
        <v>66.343780642241995</v>
      </c>
      <c r="AZ3723">
        <v>100</v>
      </c>
      <c r="BA3723">
        <v>1</v>
      </c>
      <c r="BB3723">
        <v>97</v>
      </c>
      <c r="BC3723">
        <v>0.96941981597441196</v>
      </c>
      <c r="BD3723">
        <v>3</v>
      </c>
      <c r="BE3723">
        <v>3.0580184025587299E-2</v>
      </c>
      <c r="BF3723">
        <v>65.868858571385999</v>
      </c>
      <c r="BG3723">
        <v>71.140231269647899</v>
      </c>
      <c r="BH3723">
        <v>66.343780642241995</v>
      </c>
      <c r="BI3723">
        <v>58.833266588538997</v>
      </c>
    </row>
    <row r="3724" spans="1:61" x14ac:dyDescent="0.25">
      <c r="A3724" s="10" t="str">
        <f>VLOOKUP(D3724,'Index-Relations'!E:F,2,FALSE)</f>
        <v>ESG</v>
      </c>
      <c r="B3724" t="s">
        <v>3450</v>
      </c>
      <c r="C3724" s="53" t="s">
        <v>2768</v>
      </c>
      <c r="D3724" s="59" t="s">
        <v>3225</v>
      </c>
      <c r="E3724" s="59" t="s">
        <v>7140</v>
      </c>
      <c r="F3724" t="s">
        <v>1527</v>
      </c>
      <c r="G3724" t="s">
        <v>1526</v>
      </c>
      <c r="H3724" t="s">
        <v>1528</v>
      </c>
      <c r="I3724" s="52">
        <v>45383</v>
      </c>
      <c r="J3724" t="s">
        <v>2457</v>
      </c>
      <c r="K3724">
        <v>99</v>
      </c>
      <c r="L3724">
        <v>83.977208041108895</v>
      </c>
      <c r="M3724">
        <v>99</v>
      </c>
      <c r="N3724">
        <v>1</v>
      </c>
      <c r="O3724">
        <v>84.142979126289404</v>
      </c>
      <c r="P3724">
        <v>99</v>
      </c>
      <c r="Q3724">
        <v>1</v>
      </c>
      <c r="R3724">
        <v>99</v>
      </c>
      <c r="S3724">
        <v>0.999999999999999</v>
      </c>
      <c r="T3724">
        <v>33.140359649769501</v>
      </c>
      <c r="U3724">
        <v>0.56877368535821204</v>
      </c>
      <c r="V3724">
        <v>61</v>
      </c>
      <c r="W3724">
        <v>1.17321628390206E-2</v>
      </c>
      <c r="X3724">
        <v>4</v>
      </c>
      <c r="Y3724">
        <v>99</v>
      </c>
      <c r="Z3724">
        <v>0.999999999999999</v>
      </c>
      <c r="AA3724">
        <v>40.358191282133099</v>
      </c>
      <c r="AB3724">
        <v>96</v>
      </c>
      <c r="AC3724">
        <v>0.97168423636921697</v>
      </c>
      <c r="AD3724">
        <v>3</v>
      </c>
      <c r="AE3724">
        <v>2.8315763630782701E-2</v>
      </c>
      <c r="AF3724">
        <v>0</v>
      </c>
      <c r="AG3724">
        <v>7.633E-17</v>
      </c>
      <c r="AH3724">
        <v>0</v>
      </c>
      <c r="AI3724">
        <v>0</v>
      </c>
      <c r="AJ3724">
        <v>81.329391205867694</v>
      </c>
      <c r="AK3724">
        <v>99</v>
      </c>
      <c r="AL3724">
        <v>1</v>
      </c>
      <c r="AM3724">
        <v>0</v>
      </c>
      <c r="AN3724">
        <v>0</v>
      </c>
      <c r="AO3724">
        <v>0</v>
      </c>
      <c r="AP3724">
        <v>0</v>
      </c>
      <c r="AQ3724">
        <v>99</v>
      </c>
      <c r="AR3724">
        <v>0.999999999999999</v>
      </c>
      <c r="AS3724">
        <v>7.8007057921960499E-3</v>
      </c>
      <c r="AT3724">
        <v>1</v>
      </c>
      <c r="AU3724">
        <v>0</v>
      </c>
      <c r="AV3724">
        <v>0</v>
      </c>
      <c r="AW3724">
        <v>99</v>
      </c>
      <c r="AX3724">
        <v>0.999999999999999</v>
      </c>
      <c r="AY3724">
        <v>83.798494870071906</v>
      </c>
      <c r="AZ3724">
        <v>99</v>
      </c>
      <c r="BA3724">
        <v>1</v>
      </c>
      <c r="BB3724">
        <v>93</v>
      </c>
      <c r="BC3724">
        <v>0.93837488517626599</v>
      </c>
      <c r="BD3724">
        <v>6</v>
      </c>
      <c r="BE3724">
        <v>6.1625114823733403E-2</v>
      </c>
      <c r="BF3724">
        <v>78.738937160682994</v>
      </c>
      <c r="BG3724">
        <v>79.455104055487894</v>
      </c>
      <c r="BH3724">
        <v>78.448355715896895</v>
      </c>
      <c r="BI3724">
        <v>75.497255899721907</v>
      </c>
    </row>
    <row r="3725" spans="1:61" x14ac:dyDescent="0.25">
      <c r="A3725" s="10" t="str">
        <f>VLOOKUP(D3725,'Index-Relations'!E:F,2,FALSE)</f>
        <v>ESG</v>
      </c>
      <c r="B3725" t="s">
        <v>3450</v>
      </c>
      <c r="C3725" s="53" t="s">
        <v>2769</v>
      </c>
      <c r="D3725" s="59" t="s">
        <v>3225</v>
      </c>
      <c r="E3725" s="59" t="s">
        <v>7141</v>
      </c>
      <c r="F3725" t="s">
        <v>1527</v>
      </c>
      <c r="G3725" t="s">
        <v>1526</v>
      </c>
      <c r="H3725" t="s">
        <v>1528</v>
      </c>
      <c r="I3725" s="52">
        <v>45352</v>
      </c>
      <c r="J3725" t="s">
        <v>2457</v>
      </c>
      <c r="K3725">
        <v>99</v>
      </c>
      <c r="L3725">
        <v>84.456735427119597</v>
      </c>
      <c r="M3725">
        <v>99</v>
      </c>
      <c r="N3725">
        <v>1</v>
      </c>
      <c r="O3725">
        <v>84.803352355270505</v>
      </c>
      <c r="P3725">
        <v>99</v>
      </c>
      <c r="Q3725">
        <v>1</v>
      </c>
      <c r="R3725">
        <v>99</v>
      </c>
      <c r="S3725">
        <v>1</v>
      </c>
      <c r="T3725">
        <v>33.132944693289197</v>
      </c>
      <c r="U3725">
        <v>0.60902621321987105</v>
      </c>
      <c r="V3725">
        <v>60</v>
      </c>
      <c r="W3725">
        <v>8.5112454619314503E-3</v>
      </c>
      <c r="X3725">
        <v>4</v>
      </c>
      <c r="Y3725">
        <v>99</v>
      </c>
      <c r="Z3725">
        <v>1</v>
      </c>
      <c r="AA3725">
        <v>51.807744154011303</v>
      </c>
      <c r="AB3725">
        <v>96</v>
      </c>
      <c r="AC3725">
        <v>0.97292209058068402</v>
      </c>
      <c r="AD3725">
        <v>3</v>
      </c>
      <c r="AE3725">
        <v>2.7077909419315701E-2</v>
      </c>
      <c r="AF3725">
        <v>0</v>
      </c>
      <c r="AG3725">
        <v>0</v>
      </c>
      <c r="AH3725">
        <v>0</v>
      </c>
      <c r="AI3725">
        <v>0</v>
      </c>
      <c r="AJ3725">
        <v>81.891505680327001</v>
      </c>
      <c r="AK3725">
        <v>99</v>
      </c>
      <c r="AL3725">
        <v>1</v>
      </c>
      <c r="AM3725">
        <v>0</v>
      </c>
      <c r="AN3725">
        <v>0</v>
      </c>
      <c r="AO3725">
        <v>0</v>
      </c>
      <c r="AP3725">
        <v>0</v>
      </c>
      <c r="AQ3725">
        <v>99</v>
      </c>
      <c r="AR3725">
        <v>1</v>
      </c>
      <c r="AS3725">
        <v>8.3437902151916807E-3</v>
      </c>
      <c r="AT3725">
        <v>1</v>
      </c>
      <c r="AU3725">
        <v>0</v>
      </c>
      <c r="AV3725">
        <v>0</v>
      </c>
      <c r="AW3725">
        <v>99</v>
      </c>
      <c r="AX3725">
        <v>1</v>
      </c>
      <c r="AY3725">
        <v>84.013715153814303</v>
      </c>
      <c r="AZ3725">
        <v>99</v>
      </c>
      <c r="BA3725">
        <v>1</v>
      </c>
      <c r="BB3725">
        <v>93</v>
      </c>
      <c r="BC3725">
        <v>0.94125965650781696</v>
      </c>
      <c r="BD3725">
        <v>6</v>
      </c>
      <c r="BE3725">
        <v>5.8740343492182899E-2</v>
      </c>
      <c r="BF3725">
        <v>79.397870592908006</v>
      </c>
      <c r="BG3725">
        <v>80.275910360228906</v>
      </c>
      <c r="BH3725">
        <v>78.779247650558005</v>
      </c>
      <c r="BI3725">
        <v>76.144890545069003</v>
      </c>
    </row>
    <row r="3726" spans="1:61" x14ac:dyDescent="0.25">
      <c r="A3726" s="10" t="str">
        <f>VLOOKUP(D3726,'Index-Relations'!E:F,2,FALSE)</f>
        <v>ESG</v>
      </c>
      <c r="B3726" t="s">
        <v>3450</v>
      </c>
      <c r="C3726" s="53" t="s">
        <v>2770</v>
      </c>
      <c r="D3726" s="59" t="s">
        <v>3225</v>
      </c>
      <c r="E3726" s="59" t="s">
        <v>7142</v>
      </c>
      <c r="F3726" t="s">
        <v>1527</v>
      </c>
      <c r="G3726" t="s">
        <v>1526</v>
      </c>
      <c r="H3726" t="s">
        <v>1528</v>
      </c>
      <c r="I3726" s="52">
        <v>45323</v>
      </c>
      <c r="J3726" t="s">
        <v>2457</v>
      </c>
      <c r="K3726">
        <v>99</v>
      </c>
      <c r="L3726">
        <v>84.715473771269501</v>
      </c>
      <c r="M3726">
        <v>99</v>
      </c>
      <c r="N3726">
        <v>1</v>
      </c>
      <c r="O3726">
        <v>85.112621353974504</v>
      </c>
      <c r="P3726">
        <v>99</v>
      </c>
      <c r="Q3726">
        <v>1</v>
      </c>
      <c r="R3726">
        <v>99</v>
      </c>
      <c r="S3726">
        <v>1</v>
      </c>
      <c r="T3726">
        <v>33.199327266997599</v>
      </c>
      <c r="U3726">
        <v>0.61237296526937701</v>
      </c>
      <c r="V3726">
        <v>60</v>
      </c>
      <c r="W3726">
        <v>8.6331942126045991E-3</v>
      </c>
      <c r="X3726">
        <v>4</v>
      </c>
      <c r="Y3726">
        <v>99</v>
      </c>
      <c r="Z3726">
        <v>0.999999999999999</v>
      </c>
      <c r="AA3726">
        <v>43.173091268999897</v>
      </c>
      <c r="AB3726">
        <v>96</v>
      </c>
      <c r="AC3726">
        <v>0.96977911331599298</v>
      </c>
      <c r="AD3726">
        <v>3</v>
      </c>
      <c r="AE3726">
        <v>3.0220886684005601E-2</v>
      </c>
      <c r="AF3726">
        <v>0</v>
      </c>
      <c r="AG3726">
        <v>4.5102999999999996E-16</v>
      </c>
      <c r="AH3726">
        <v>0</v>
      </c>
      <c r="AI3726">
        <v>0</v>
      </c>
      <c r="AJ3726">
        <v>82.318237047009006</v>
      </c>
      <c r="AK3726">
        <v>99</v>
      </c>
      <c r="AL3726">
        <v>1</v>
      </c>
      <c r="AM3726">
        <v>0</v>
      </c>
      <c r="AN3726">
        <v>0</v>
      </c>
      <c r="AO3726">
        <v>0</v>
      </c>
      <c r="AP3726">
        <v>0</v>
      </c>
      <c r="AQ3726">
        <v>99</v>
      </c>
      <c r="AR3726">
        <v>1</v>
      </c>
      <c r="AS3726">
        <v>9.8551958773154605E-3</v>
      </c>
      <c r="AT3726">
        <v>1</v>
      </c>
      <c r="AU3726">
        <v>0</v>
      </c>
      <c r="AV3726">
        <v>0</v>
      </c>
      <c r="AW3726">
        <v>99</v>
      </c>
      <c r="AX3726">
        <v>0.999999999999999</v>
      </c>
      <c r="AY3726">
        <v>84.048145015920298</v>
      </c>
      <c r="AZ3726">
        <v>99</v>
      </c>
      <c r="BA3726">
        <v>1</v>
      </c>
      <c r="BB3726">
        <v>93</v>
      </c>
      <c r="BC3726">
        <v>0.93959271570705605</v>
      </c>
      <c r="BD3726">
        <v>6</v>
      </c>
      <c r="BE3726">
        <v>6.0407284292943203E-2</v>
      </c>
      <c r="BF3726">
        <v>79.730642714780004</v>
      </c>
      <c r="BG3726">
        <v>80.685650040470904</v>
      </c>
      <c r="BH3726">
        <v>78.839531448028893</v>
      </c>
      <c r="BI3726">
        <v>76.691143836039899</v>
      </c>
    </row>
    <row r="3727" spans="1:61" x14ac:dyDescent="0.25">
      <c r="A3727" s="10" t="str">
        <f>VLOOKUP(D3727,'Index-Relations'!E:F,2,FALSE)</f>
        <v>ESG</v>
      </c>
      <c r="B3727" t="s">
        <v>3450</v>
      </c>
      <c r="C3727" s="53" t="s">
        <v>2760</v>
      </c>
      <c r="D3727" s="59" t="s">
        <v>3169</v>
      </c>
      <c r="E3727" s="59" t="s">
        <v>7143</v>
      </c>
      <c r="F3727" t="s">
        <v>1534</v>
      </c>
      <c r="G3727" t="s">
        <v>1533</v>
      </c>
      <c r="H3727" t="s">
        <v>1535</v>
      </c>
      <c r="I3727" s="52">
        <v>45659</v>
      </c>
      <c r="J3727" t="s">
        <v>2457</v>
      </c>
      <c r="K3727">
        <v>50</v>
      </c>
      <c r="L3727" s="73">
        <v>75.917482378179002</v>
      </c>
      <c r="M3727">
        <v>50</v>
      </c>
      <c r="N3727">
        <v>1</v>
      </c>
      <c r="O3727" s="73">
        <v>79.775481661483994</v>
      </c>
      <c r="P3727">
        <v>50</v>
      </c>
      <c r="Q3727">
        <v>1</v>
      </c>
      <c r="R3727">
        <v>49</v>
      </c>
      <c r="S3727">
        <v>0.98072884751984701</v>
      </c>
      <c r="T3727">
        <v>35.811725347282703</v>
      </c>
      <c r="U3727">
        <v>0.83874747922443704</v>
      </c>
      <c r="V3727">
        <v>38</v>
      </c>
      <c r="W3727">
        <v>6.9326354838809598E-2</v>
      </c>
      <c r="X3727">
        <v>8</v>
      </c>
      <c r="Y3727">
        <v>50</v>
      </c>
      <c r="Z3727">
        <v>1</v>
      </c>
      <c r="AA3727">
        <v>22.766102334079399</v>
      </c>
      <c r="AB3727">
        <v>45</v>
      </c>
      <c r="AC3727">
        <v>0.90345160289573001</v>
      </c>
      <c r="AD3727">
        <v>5</v>
      </c>
      <c r="AE3727">
        <v>9.6548397104270003E-2</v>
      </c>
      <c r="AF3727">
        <v>0</v>
      </c>
      <c r="AG3727">
        <v>0</v>
      </c>
      <c r="AH3727">
        <v>2.0164717134870699E-3</v>
      </c>
      <c r="AI3727">
        <v>1</v>
      </c>
      <c r="AJ3727" s="73">
        <v>69.861883532856993</v>
      </c>
      <c r="AK3727">
        <v>50</v>
      </c>
      <c r="AL3727">
        <v>1</v>
      </c>
      <c r="AM3727">
        <v>0</v>
      </c>
      <c r="AN3727">
        <v>0</v>
      </c>
      <c r="AO3727">
        <v>1.89422854910802E-2</v>
      </c>
      <c r="AP3727">
        <v>1</v>
      </c>
      <c r="AQ3727">
        <v>50</v>
      </c>
      <c r="AR3727">
        <v>1</v>
      </c>
      <c r="AS3727">
        <v>6.1387662542722397E-2</v>
      </c>
      <c r="AT3727">
        <v>3</v>
      </c>
      <c r="AU3727">
        <v>1.88186801560946E-2</v>
      </c>
      <c r="AV3727">
        <v>1</v>
      </c>
      <c r="AW3727">
        <v>50</v>
      </c>
      <c r="AX3727">
        <v>0.999999999999999</v>
      </c>
      <c r="AY3727" s="73">
        <v>74.519884465052002</v>
      </c>
      <c r="AZ3727">
        <v>50</v>
      </c>
      <c r="BA3727">
        <v>1</v>
      </c>
      <c r="BB3727">
        <v>46</v>
      </c>
      <c r="BC3727">
        <v>0.91971924118885695</v>
      </c>
      <c r="BD3727">
        <v>3</v>
      </c>
      <c r="BE3727">
        <v>6.1338473320062703E-2</v>
      </c>
      <c r="BF3727">
        <v>75.917482378179002</v>
      </c>
      <c r="BG3727">
        <v>79.775481661483994</v>
      </c>
      <c r="BH3727">
        <v>74.519884465052002</v>
      </c>
      <c r="BI3727">
        <v>69.861883532856993</v>
      </c>
    </row>
    <row r="3728" spans="1:61" x14ac:dyDescent="0.25">
      <c r="A3728" s="10" t="str">
        <f>VLOOKUP(D3728,'Index-Relations'!E:F,2,FALSE)</f>
        <v>ESG</v>
      </c>
      <c r="B3728" t="s">
        <v>3450</v>
      </c>
      <c r="C3728" s="53" t="s">
        <v>2761</v>
      </c>
      <c r="D3728" s="59" t="s">
        <v>3169</v>
      </c>
      <c r="E3728" s="59" t="s">
        <v>7144</v>
      </c>
      <c r="F3728" t="s">
        <v>1534</v>
      </c>
      <c r="G3728" t="s">
        <v>1533</v>
      </c>
      <c r="H3728" t="s">
        <v>1535</v>
      </c>
      <c r="I3728" s="52">
        <v>45628</v>
      </c>
      <c r="J3728" t="s">
        <v>2457</v>
      </c>
      <c r="K3728">
        <v>50</v>
      </c>
      <c r="L3728" s="73">
        <v>75.721578528338</v>
      </c>
      <c r="M3728">
        <v>50</v>
      </c>
      <c r="N3728">
        <v>1</v>
      </c>
      <c r="O3728" s="73">
        <v>79.538998138932001</v>
      </c>
      <c r="P3728">
        <v>50</v>
      </c>
      <c r="Q3728">
        <v>1</v>
      </c>
      <c r="R3728">
        <v>49</v>
      </c>
      <c r="S3728">
        <v>0.98074031372527404</v>
      </c>
      <c r="T3728">
        <v>35.864822111866097</v>
      </c>
      <c r="U3728">
        <v>0.81755884394513401</v>
      </c>
      <c r="V3728">
        <v>38</v>
      </c>
      <c r="W3728">
        <v>8.0445738832770897E-2</v>
      </c>
      <c r="X3728">
        <v>8</v>
      </c>
      <c r="Y3728">
        <v>50</v>
      </c>
      <c r="Z3728">
        <v>1</v>
      </c>
      <c r="AA3728">
        <v>20.8444636389154</v>
      </c>
      <c r="AB3728">
        <v>45</v>
      </c>
      <c r="AC3728">
        <v>0.90227378355943699</v>
      </c>
      <c r="AD3728">
        <v>5</v>
      </c>
      <c r="AE3728">
        <v>9.77262164405623E-2</v>
      </c>
      <c r="AF3728">
        <v>0</v>
      </c>
      <c r="AG3728">
        <v>8.3269999999999995E-17</v>
      </c>
      <c r="AH3728">
        <v>2.3631236668473499E-3</v>
      </c>
      <c r="AI3728">
        <v>1</v>
      </c>
      <c r="AJ3728" s="73">
        <v>69.60189055907</v>
      </c>
      <c r="AK3728">
        <v>50</v>
      </c>
      <c r="AL3728">
        <v>1</v>
      </c>
      <c r="AM3728">
        <v>0</v>
      </c>
      <c r="AN3728">
        <v>0</v>
      </c>
      <c r="AO3728">
        <v>1.94385848160325E-2</v>
      </c>
      <c r="AP3728">
        <v>1</v>
      </c>
      <c r="AQ3728">
        <v>50</v>
      </c>
      <c r="AR3728">
        <v>1</v>
      </c>
      <c r="AS3728">
        <v>6.0865657398157101E-2</v>
      </c>
      <c r="AT3728">
        <v>3</v>
      </c>
      <c r="AU3728">
        <v>2.02804240846296E-2</v>
      </c>
      <c r="AV3728">
        <v>1</v>
      </c>
      <c r="AW3728">
        <v>50</v>
      </c>
      <c r="AX3728">
        <v>0.999999999999999</v>
      </c>
      <c r="AY3728" s="73">
        <v>74.532010010533995</v>
      </c>
      <c r="AZ3728">
        <v>50</v>
      </c>
      <c r="BA3728">
        <v>1</v>
      </c>
      <c r="BB3728">
        <v>46</v>
      </c>
      <c r="BC3728">
        <v>0.91987319017360003</v>
      </c>
      <c r="BD3728">
        <v>3</v>
      </c>
      <c r="BE3728">
        <v>6.06882250103674E-2</v>
      </c>
      <c r="BF3728">
        <v>75.721578528338</v>
      </c>
      <c r="BG3728">
        <v>79.538998138932001</v>
      </c>
      <c r="BH3728">
        <v>74.532010010533995</v>
      </c>
      <c r="BI3728">
        <v>69.60189055907</v>
      </c>
    </row>
    <row r="3729" spans="1:61" x14ac:dyDescent="0.25">
      <c r="A3729" s="10" t="str">
        <f>VLOOKUP(D3729,'Index-Relations'!E:F,2,FALSE)</f>
        <v>ESG</v>
      </c>
      <c r="B3729" t="s">
        <v>3450</v>
      </c>
      <c r="C3729" s="53" t="s">
        <v>2762</v>
      </c>
      <c r="D3729" s="59" t="s">
        <v>3169</v>
      </c>
      <c r="E3729" s="59" t="s">
        <v>7145</v>
      </c>
      <c r="F3729" t="s">
        <v>1534</v>
      </c>
      <c r="G3729" t="s">
        <v>1533</v>
      </c>
      <c r="H3729" t="s">
        <v>1535</v>
      </c>
      <c r="I3729" s="52">
        <v>45597</v>
      </c>
      <c r="J3729" t="s">
        <v>2457</v>
      </c>
      <c r="K3729">
        <v>50</v>
      </c>
      <c r="L3729" s="73">
        <v>76.053402393102999</v>
      </c>
      <c r="M3729">
        <v>50</v>
      </c>
      <c r="N3729">
        <v>1</v>
      </c>
      <c r="O3729" s="73">
        <v>79.682994008989994</v>
      </c>
      <c r="P3729">
        <v>50</v>
      </c>
      <c r="Q3729">
        <v>1</v>
      </c>
      <c r="R3729">
        <v>49</v>
      </c>
      <c r="S3729">
        <v>0.97973521435371602</v>
      </c>
      <c r="T3729">
        <v>36.055734821799199</v>
      </c>
      <c r="U3729">
        <v>0.81931297870392095</v>
      </c>
      <c r="V3729">
        <v>38</v>
      </c>
      <c r="W3729">
        <v>8.1425317644237494E-2</v>
      </c>
      <c r="X3729">
        <v>8</v>
      </c>
      <c r="Y3729">
        <v>50</v>
      </c>
      <c r="Z3729">
        <v>1</v>
      </c>
      <c r="AA3729">
        <v>21.187471899942299</v>
      </c>
      <c r="AB3729">
        <v>45</v>
      </c>
      <c r="AC3729">
        <v>0.89934390177521395</v>
      </c>
      <c r="AD3729">
        <v>5</v>
      </c>
      <c r="AE3729">
        <v>0.10065609822478599</v>
      </c>
      <c r="AF3729">
        <v>0</v>
      </c>
      <c r="AG3729">
        <v>0</v>
      </c>
      <c r="AH3729">
        <v>2.4304559425058401E-3</v>
      </c>
      <c r="AI3729">
        <v>1</v>
      </c>
      <c r="AJ3729" s="73">
        <v>69.988511389001999</v>
      </c>
      <c r="AK3729">
        <v>50</v>
      </c>
      <c r="AL3729">
        <v>1</v>
      </c>
      <c r="AM3729">
        <v>0</v>
      </c>
      <c r="AN3729">
        <v>0</v>
      </c>
      <c r="AO3729">
        <v>1.9661548810067399E-2</v>
      </c>
      <c r="AP3729">
        <v>1</v>
      </c>
      <c r="AQ3729">
        <v>50</v>
      </c>
      <c r="AR3729">
        <v>0.999999999999999</v>
      </c>
      <c r="AS3729">
        <v>5.8861914650692501E-2</v>
      </c>
      <c r="AT3729">
        <v>3</v>
      </c>
      <c r="AU3729">
        <v>2.0599576191066098E-2</v>
      </c>
      <c r="AV3729">
        <v>1</v>
      </c>
      <c r="AW3729">
        <v>50</v>
      </c>
      <c r="AX3729">
        <v>1</v>
      </c>
      <c r="AY3729" s="73">
        <v>74.912563000980995</v>
      </c>
      <c r="AZ3729">
        <v>50</v>
      </c>
      <c r="BA3729">
        <v>1</v>
      </c>
      <c r="BB3729">
        <v>46</v>
      </c>
      <c r="BC3729">
        <v>0.91939280314569405</v>
      </c>
      <c r="BD3729">
        <v>3</v>
      </c>
      <c r="BE3729">
        <v>6.09456480442385E-2</v>
      </c>
      <c r="BF3729">
        <v>76.053402393102999</v>
      </c>
      <c r="BG3729">
        <v>79.682994008989994</v>
      </c>
      <c r="BH3729">
        <v>74.912563000980995</v>
      </c>
      <c r="BI3729">
        <v>69.988511389001999</v>
      </c>
    </row>
    <row r="3730" spans="1:61" x14ac:dyDescent="0.25">
      <c r="A3730" s="10" t="str">
        <f>VLOOKUP(D3730,'Index-Relations'!E:F,2,FALSE)</f>
        <v>ESG</v>
      </c>
      <c r="B3730" t="s">
        <v>3450</v>
      </c>
      <c r="C3730" s="53" t="s">
        <v>2763</v>
      </c>
      <c r="D3730" s="59" t="s">
        <v>3169</v>
      </c>
      <c r="E3730" s="59" t="s">
        <v>7146</v>
      </c>
      <c r="F3730" t="s">
        <v>1534</v>
      </c>
      <c r="G3730" t="s">
        <v>1533</v>
      </c>
      <c r="H3730" t="s">
        <v>1535</v>
      </c>
      <c r="I3730" s="52">
        <v>45566</v>
      </c>
      <c r="J3730" t="s">
        <v>2457</v>
      </c>
      <c r="K3730">
        <v>50</v>
      </c>
      <c r="L3730" s="73">
        <v>75.892403305971996</v>
      </c>
      <c r="M3730">
        <v>50</v>
      </c>
      <c r="N3730">
        <v>1</v>
      </c>
      <c r="O3730" s="73">
        <v>79.718553359528997</v>
      </c>
      <c r="P3730">
        <v>50</v>
      </c>
      <c r="Q3730">
        <v>1</v>
      </c>
      <c r="R3730">
        <v>49</v>
      </c>
      <c r="S3730">
        <v>0.97709688741932899</v>
      </c>
      <c r="T3730">
        <v>36.357035559546198</v>
      </c>
      <c r="U3730">
        <v>0.81158232124181295</v>
      </c>
      <c r="V3730">
        <v>38</v>
      </c>
      <c r="W3730">
        <v>8.2507144374847893E-2</v>
      </c>
      <c r="X3730">
        <v>8</v>
      </c>
      <c r="Y3730">
        <v>50</v>
      </c>
      <c r="Z3730">
        <v>1</v>
      </c>
      <c r="AA3730">
        <v>23.012727911971702</v>
      </c>
      <c r="AB3730">
        <v>47</v>
      </c>
      <c r="AC3730">
        <v>0.93561014348891802</v>
      </c>
      <c r="AD3730">
        <v>3</v>
      </c>
      <c r="AE3730">
        <v>6.4389856511081103E-2</v>
      </c>
      <c r="AF3730">
        <v>0</v>
      </c>
      <c r="AG3730">
        <v>3.1919000000000002E-16</v>
      </c>
      <c r="AH3730">
        <v>2.8554185022682901E-3</v>
      </c>
      <c r="AI3730">
        <v>1</v>
      </c>
      <c r="AJ3730" s="73">
        <v>69.536504636356995</v>
      </c>
      <c r="AK3730">
        <v>50</v>
      </c>
      <c r="AL3730">
        <v>1</v>
      </c>
      <c r="AM3730">
        <v>0</v>
      </c>
      <c r="AN3730">
        <v>0</v>
      </c>
      <c r="AO3730">
        <v>2.1978982391951701E-2</v>
      </c>
      <c r="AP3730">
        <v>1</v>
      </c>
      <c r="AQ3730">
        <v>50</v>
      </c>
      <c r="AR3730">
        <v>1</v>
      </c>
      <c r="AS3730">
        <v>5.9018876353598003E-2</v>
      </c>
      <c r="AT3730">
        <v>3</v>
      </c>
      <c r="AU3730">
        <v>2.1313904572952298E-2</v>
      </c>
      <c r="AV3730">
        <v>1</v>
      </c>
      <c r="AW3730">
        <v>50</v>
      </c>
      <c r="AX3730">
        <v>0.999999999999999</v>
      </c>
      <c r="AY3730" s="73">
        <v>74.972764648823002</v>
      </c>
      <c r="AZ3730">
        <v>50</v>
      </c>
      <c r="BA3730">
        <v>1</v>
      </c>
      <c r="BB3730">
        <v>46</v>
      </c>
      <c r="BC3730">
        <v>0.919598549751238</v>
      </c>
      <c r="BD3730">
        <v>3</v>
      </c>
      <c r="BE3730">
        <v>5.8422467856809497E-2</v>
      </c>
      <c r="BF3730">
        <v>75.892403305971996</v>
      </c>
      <c r="BG3730">
        <v>79.718553359528997</v>
      </c>
      <c r="BH3730">
        <v>74.972764648823002</v>
      </c>
      <c r="BI3730">
        <v>69.536504636356995</v>
      </c>
    </row>
    <row r="3731" spans="1:61" x14ac:dyDescent="0.25">
      <c r="A3731" s="10" t="str">
        <f>VLOOKUP(D3731,'Index-Relations'!E:F,2,FALSE)</f>
        <v>ESG</v>
      </c>
      <c r="B3731" t="s">
        <v>3450</v>
      </c>
      <c r="C3731" s="53" t="s">
        <v>2764</v>
      </c>
      <c r="D3731" s="59" t="s">
        <v>3169</v>
      </c>
      <c r="E3731" s="59" t="s">
        <v>7147</v>
      </c>
      <c r="F3731" t="s">
        <v>1534</v>
      </c>
      <c r="G3731" t="s">
        <v>1533</v>
      </c>
      <c r="H3731" t="s">
        <v>1535</v>
      </c>
      <c r="I3731" s="52">
        <v>45537</v>
      </c>
      <c r="J3731" t="s">
        <v>2457</v>
      </c>
      <c r="K3731">
        <v>50</v>
      </c>
      <c r="L3731" s="73">
        <v>75.985808655210903</v>
      </c>
      <c r="M3731">
        <v>50</v>
      </c>
      <c r="N3731">
        <v>1</v>
      </c>
      <c r="O3731" s="73">
        <v>79.541103946918994</v>
      </c>
      <c r="P3731">
        <v>50</v>
      </c>
      <c r="Q3731">
        <v>1</v>
      </c>
      <c r="R3731">
        <v>49</v>
      </c>
      <c r="S3731">
        <v>0.98010830296208495</v>
      </c>
      <c r="T3731">
        <v>36.3033929556807</v>
      </c>
      <c r="U3731">
        <v>0.81331250726329096</v>
      </c>
      <c r="V3731">
        <v>38</v>
      </c>
      <c r="W3731">
        <v>8.3364945475727301E-2</v>
      </c>
      <c r="X3731">
        <v>8</v>
      </c>
      <c r="Y3731">
        <v>50</v>
      </c>
      <c r="Z3731">
        <v>0.999999999999999</v>
      </c>
      <c r="AA3731">
        <v>21.8087513076497</v>
      </c>
      <c r="AB3731">
        <v>49</v>
      </c>
      <c r="AC3731">
        <v>0.981216303690292</v>
      </c>
      <c r="AD3731">
        <v>2</v>
      </c>
      <c r="AE3731">
        <v>4.0890327174706101E-2</v>
      </c>
      <c r="AF3731">
        <v>-1</v>
      </c>
      <c r="AG3731">
        <v>0</v>
      </c>
      <c r="AH3731">
        <v>2.8349966538697099E-3</v>
      </c>
      <c r="AI3731">
        <v>1</v>
      </c>
      <c r="AJ3731" s="73">
        <v>69.839058982300003</v>
      </c>
      <c r="AK3731">
        <v>50</v>
      </c>
      <c r="AL3731">
        <v>1</v>
      </c>
      <c r="AM3731">
        <v>0</v>
      </c>
      <c r="AN3731">
        <v>0</v>
      </c>
      <c r="AO3731">
        <v>2.2941488622655E-2</v>
      </c>
      <c r="AP3731">
        <v>1</v>
      </c>
      <c r="AQ3731">
        <v>50</v>
      </c>
      <c r="AR3731">
        <v>1</v>
      </c>
      <c r="AS3731">
        <v>6.1991546467050601E-2</v>
      </c>
      <c r="AT3731">
        <v>3</v>
      </c>
      <c r="AU3731">
        <v>2.21943033288023E-2</v>
      </c>
      <c r="AV3731">
        <v>1</v>
      </c>
      <c r="AW3731">
        <v>50</v>
      </c>
      <c r="AX3731">
        <v>0.999999999999999</v>
      </c>
      <c r="AY3731" s="73">
        <v>75.052864920874995</v>
      </c>
      <c r="AZ3731">
        <v>50</v>
      </c>
      <c r="BA3731">
        <v>1</v>
      </c>
      <c r="BB3731">
        <v>46</v>
      </c>
      <c r="BC3731">
        <v>0.91760875069532599</v>
      </c>
      <c r="BD3731">
        <v>3</v>
      </c>
      <c r="BE3731">
        <v>5.9449760682018502E-2</v>
      </c>
      <c r="BF3731">
        <v>75.985808655210903</v>
      </c>
      <c r="BG3731">
        <v>79.541103946918994</v>
      </c>
      <c r="BH3731">
        <v>75.052864920874995</v>
      </c>
      <c r="BI3731">
        <v>69.839058982300003</v>
      </c>
    </row>
    <row r="3732" spans="1:61" x14ac:dyDescent="0.25">
      <c r="A3732" s="10" t="str">
        <f>VLOOKUP(D3732,'Index-Relations'!E:F,2,FALSE)</f>
        <v>ESG</v>
      </c>
      <c r="B3732" t="s">
        <v>3450</v>
      </c>
      <c r="C3732" s="53" t="s">
        <v>3350</v>
      </c>
      <c r="D3732" s="59" t="s">
        <v>3169</v>
      </c>
      <c r="E3732" s="59" t="s">
        <v>7148</v>
      </c>
      <c r="F3732" t="s">
        <v>1534</v>
      </c>
      <c r="G3732" t="s">
        <v>1533</v>
      </c>
      <c r="H3732" t="s">
        <v>1535</v>
      </c>
      <c r="I3732" s="52">
        <v>45505</v>
      </c>
      <c r="J3732" t="s">
        <v>2457</v>
      </c>
      <c r="K3732">
        <v>50</v>
      </c>
      <c r="L3732" s="73">
        <v>75.871609293889904</v>
      </c>
      <c r="M3732">
        <v>50</v>
      </c>
      <c r="N3732">
        <v>1</v>
      </c>
      <c r="O3732" s="73">
        <v>79.323589757299999</v>
      </c>
      <c r="P3732">
        <v>50</v>
      </c>
      <c r="Q3732">
        <v>1</v>
      </c>
      <c r="R3732">
        <v>49</v>
      </c>
      <c r="S3732">
        <v>0.98072342675214996</v>
      </c>
      <c r="T3732">
        <v>36.182346532333597</v>
      </c>
      <c r="U3732">
        <v>0.82017512676910898</v>
      </c>
      <c r="V3732">
        <v>38</v>
      </c>
      <c r="W3732">
        <v>8.3714517861159299E-2</v>
      </c>
      <c r="X3732">
        <v>8</v>
      </c>
      <c r="Y3732">
        <v>50</v>
      </c>
      <c r="Z3732">
        <v>0.999999999999999</v>
      </c>
      <c r="AA3732">
        <v>21.908688340617399</v>
      </c>
      <c r="AB3732">
        <v>49</v>
      </c>
      <c r="AC3732">
        <v>0.98072342675214996</v>
      </c>
      <c r="AD3732">
        <v>1</v>
      </c>
      <c r="AE3732">
        <v>1.9276573247849399E-2</v>
      </c>
      <c r="AF3732">
        <v>0</v>
      </c>
      <c r="AG3732">
        <v>0</v>
      </c>
      <c r="AH3732">
        <v>2.6972675384735198E-3</v>
      </c>
      <c r="AI3732">
        <v>1</v>
      </c>
      <c r="AJ3732" s="73">
        <v>69.798977077387903</v>
      </c>
      <c r="AK3732">
        <v>50</v>
      </c>
      <c r="AL3732">
        <v>1</v>
      </c>
      <c r="AM3732">
        <v>0</v>
      </c>
      <c r="AN3732">
        <v>0</v>
      </c>
      <c r="AO3732">
        <v>2.2617425524627501E-2</v>
      </c>
      <c r="AP3732">
        <v>1</v>
      </c>
      <c r="AQ3732">
        <v>50</v>
      </c>
      <c r="AR3732">
        <v>1</v>
      </c>
      <c r="AS3732">
        <v>6.2435990579737199E-2</v>
      </c>
      <c r="AT3732">
        <v>3</v>
      </c>
      <c r="AU3732">
        <v>2.1455563995650601E-2</v>
      </c>
      <c r="AV3732">
        <v>1</v>
      </c>
      <c r="AW3732">
        <v>50</v>
      </c>
      <c r="AX3732">
        <v>1</v>
      </c>
      <c r="AY3732" s="73">
        <v>75.0010616047919</v>
      </c>
      <c r="AZ3732">
        <v>50</v>
      </c>
      <c r="BA3732">
        <v>1</v>
      </c>
      <c r="BB3732">
        <v>47</v>
      </c>
      <c r="BC3732">
        <v>0.93709128097397998</v>
      </c>
      <c r="BD3732">
        <v>2</v>
      </c>
      <c r="BE3732">
        <v>4.0291293501391698E-2</v>
      </c>
      <c r="BF3732">
        <v>75.871609293889904</v>
      </c>
      <c r="BG3732">
        <v>79.323589757299999</v>
      </c>
      <c r="BH3732">
        <v>75.0010616047919</v>
      </c>
      <c r="BI3732">
        <v>69.798977077387903</v>
      </c>
    </row>
    <row r="3733" spans="1:61" x14ac:dyDescent="0.25">
      <c r="A3733" s="10" t="str">
        <f>VLOOKUP(D3733,'Index-Relations'!E:F,2,FALSE)</f>
        <v>ESG</v>
      </c>
      <c r="B3733" t="s">
        <v>3450</v>
      </c>
      <c r="C3733" s="53" t="s">
        <v>2765</v>
      </c>
      <c r="D3733" s="59" t="s">
        <v>3169</v>
      </c>
      <c r="E3733" s="59" t="s">
        <v>7149</v>
      </c>
      <c r="F3733" t="s">
        <v>1534</v>
      </c>
      <c r="G3733" t="s">
        <v>1533</v>
      </c>
      <c r="H3733" t="s">
        <v>1535</v>
      </c>
      <c r="I3733" s="52">
        <v>45474</v>
      </c>
      <c r="J3733" t="s">
        <v>2457</v>
      </c>
      <c r="K3733">
        <v>50</v>
      </c>
      <c r="L3733" s="73">
        <v>76.420881866302906</v>
      </c>
      <c r="M3733">
        <v>50</v>
      </c>
      <c r="N3733">
        <v>1</v>
      </c>
      <c r="O3733" s="73">
        <v>79.631631226368</v>
      </c>
      <c r="P3733">
        <v>50</v>
      </c>
      <c r="Q3733">
        <v>1</v>
      </c>
      <c r="R3733">
        <v>49</v>
      </c>
      <c r="S3733">
        <v>0.97725347137755203</v>
      </c>
      <c r="T3733">
        <v>36.227906170566001</v>
      </c>
      <c r="U3733">
        <v>0.82111354396574499</v>
      </c>
      <c r="V3733">
        <v>38</v>
      </c>
      <c r="W3733">
        <v>8.1097331878609097E-2</v>
      </c>
      <c r="X3733">
        <v>8</v>
      </c>
      <c r="Y3733">
        <v>50</v>
      </c>
      <c r="Z3733">
        <v>1</v>
      </c>
      <c r="AA3733">
        <v>22.491179849535001</v>
      </c>
      <c r="AB3733">
        <v>49</v>
      </c>
      <c r="AC3733">
        <v>0.97789784042291406</v>
      </c>
      <c r="AD3733">
        <v>1</v>
      </c>
      <c r="AE3733">
        <v>2.2102159577085799E-2</v>
      </c>
      <c r="AF3733">
        <v>0</v>
      </c>
      <c r="AG3733">
        <v>1.4224999999999999E-16</v>
      </c>
      <c r="AH3733">
        <v>3.0146888815464302E-3</v>
      </c>
      <c r="AI3733">
        <v>1</v>
      </c>
      <c r="AJ3733" s="73">
        <v>70.277748480404995</v>
      </c>
      <c r="AK3733">
        <v>50</v>
      </c>
      <c r="AL3733">
        <v>1</v>
      </c>
      <c r="AM3733">
        <v>0</v>
      </c>
      <c r="AN3733">
        <v>0</v>
      </c>
      <c r="AO3733">
        <v>1.9208150106986299E-2</v>
      </c>
      <c r="AP3733">
        <v>1</v>
      </c>
      <c r="AQ3733">
        <v>50</v>
      </c>
      <c r="AR3733">
        <v>0.999999999999999</v>
      </c>
      <c r="AS3733">
        <v>5.62113810036401E-2</v>
      </c>
      <c r="AT3733">
        <v>3</v>
      </c>
      <c r="AU3733">
        <v>2.0998675658758899E-2</v>
      </c>
      <c r="AV3733">
        <v>1</v>
      </c>
      <c r="AW3733">
        <v>50</v>
      </c>
      <c r="AX3733">
        <v>1</v>
      </c>
      <c r="AY3733" s="73">
        <v>75.675797750836907</v>
      </c>
      <c r="AZ3733">
        <v>50</v>
      </c>
      <c r="BA3733">
        <v>1</v>
      </c>
      <c r="BB3733">
        <v>47</v>
      </c>
      <c r="BC3733">
        <v>0.94146529184036798</v>
      </c>
      <c r="BD3733">
        <v>2</v>
      </c>
      <c r="BE3733">
        <v>3.9326558052645302E-2</v>
      </c>
      <c r="BF3733">
        <v>76.420881866302906</v>
      </c>
      <c r="BG3733">
        <v>79.631631226368</v>
      </c>
      <c r="BH3733">
        <v>75.675797750836907</v>
      </c>
      <c r="BI3733">
        <v>70.277748480404995</v>
      </c>
    </row>
    <row r="3734" spans="1:61" x14ac:dyDescent="0.25">
      <c r="A3734" s="10" t="str">
        <f>VLOOKUP(D3734,'Index-Relations'!E:F,2,FALSE)</f>
        <v>ESG</v>
      </c>
      <c r="B3734" t="s">
        <v>3450</v>
      </c>
      <c r="C3734" s="53" t="s">
        <v>2766</v>
      </c>
      <c r="D3734" s="59" t="s">
        <v>3169</v>
      </c>
      <c r="E3734" s="59" t="s">
        <v>7150</v>
      </c>
      <c r="F3734" t="s">
        <v>1534</v>
      </c>
      <c r="G3734" t="s">
        <v>1533</v>
      </c>
      <c r="H3734" t="s">
        <v>1535</v>
      </c>
      <c r="I3734" s="52">
        <v>45446</v>
      </c>
      <c r="J3734" t="s">
        <v>2457</v>
      </c>
      <c r="K3734">
        <v>50</v>
      </c>
      <c r="L3734" s="73">
        <v>76.767264078324004</v>
      </c>
      <c r="M3734">
        <v>50</v>
      </c>
      <c r="N3734">
        <v>1</v>
      </c>
      <c r="O3734" s="73">
        <v>79.645349877997901</v>
      </c>
      <c r="P3734">
        <v>50</v>
      </c>
      <c r="Q3734">
        <v>1</v>
      </c>
      <c r="R3734">
        <v>49</v>
      </c>
      <c r="S3734">
        <v>0.97676068424269002</v>
      </c>
      <c r="T3734">
        <v>36.3791732104605</v>
      </c>
      <c r="U3734">
        <v>0.82473394586353499</v>
      </c>
      <c r="V3734">
        <v>38</v>
      </c>
      <c r="W3734">
        <v>8.9523273710292395E-2</v>
      </c>
      <c r="X3734">
        <v>8</v>
      </c>
      <c r="Y3734">
        <v>50</v>
      </c>
      <c r="Z3734">
        <v>1</v>
      </c>
      <c r="AA3734">
        <v>23.891572127764999</v>
      </c>
      <c r="AB3734">
        <v>49</v>
      </c>
      <c r="AC3734">
        <v>0.97842695347812103</v>
      </c>
      <c r="AD3734">
        <v>1</v>
      </c>
      <c r="AE3734">
        <v>2.15730465218784E-2</v>
      </c>
      <c r="AF3734">
        <v>0</v>
      </c>
      <c r="AG3734">
        <v>0</v>
      </c>
      <c r="AH3734">
        <v>3.0703079544251201E-3</v>
      </c>
      <c r="AI3734">
        <v>1</v>
      </c>
      <c r="AJ3734" s="73">
        <v>70.827361609850996</v>
      </c>
      <c r="AK3734">
        <v>50</v>
      </c>
      <c r="AL3734">
        <v>1</v>
      </c>
      <c r="AM3734">
        <v>0</v>
      </c>
      <c r="AN3734">
        <v>0</v>
      </c>
      <c r="AO3734">
        <v>2.0731079251724599E-2</v>
      </c>
      <c r="AP3734">
        <v>1</v>
      </c>
      <c r="AQ3734">
        <v>50</v>
      </c>
      <c r="AR3734">
        <v>1</v>
      </c>
      <c r="AS3734">
        <v>6.0413228758524402E-2</v>
      </c>
      <c r="AT3734">
        <v>3</v>
      </c>
      <c r="AU3734">
        <v>2.11141658666395E-2</v>
      </c>
      <c r="AV3734">
        <v>1</v>
      </c>
      <c r="AW3734">
        <v>50</v>
      </c>
      <c r="AX3734">
        <v>1</v>
      </c>
      <c r="AY3734" s="73">
        <v>76.002631058207001</v>
      </c>
      <c r="AZ3734">
        <v>50</v>
      </c>
      <c r="BA3734">
        <v>1</v>
      </c>
      <c r="BB3734">
        <v>47</v>
      </c>
      <c r="BC3734">
        <v>0.93935283338409403</v>
      </c>
      <c r="BD3734">
        <v>2</v>
      </c>
      <c r="BE3734">
        <v>3.9916087364180897E-2</v>
      </c>
      <c r="BF3734">
        <v>76.767264078324004</v>
      </c>
      <c r="BG3734">
        <v>79.645349877997901</v>
      </c>
      <c r="BH3734">
        <v>76.002631058207001</v>
      </c>
      <c r="BI3734">
        <v>70.827361609850996</v>
      </c>
    </row>
    <row r="3735" spans="1:61" x14ac:dyDescent="0.25">
      <c r="A3735" s="10" t="str">
        <f>VLOOKUP(D3735,'Index-Relations'!E:F,2,FALSE)</f>
        <v>ESG</v>
      </c>
      <c r="B3735" t="s">
        <v>3450</v>
      </c>
      <c r="C3735" s="53" t="s">
        <v>2767</v>
      </c>
      <c r="D3735" s="59" t="s">
        <v>3169</v>
      </c>
      <c r="E3735" s="59" t="s">
        <v>7151</v>
      </c>
      <c r="F3735" t="s">
        <v>1534</v>
      </c>
      <c r="G3735" t="s">
        <v>1533</v>
      </c>
      <c r="H3735" t="s">
        <v>1535</v>
      </c>
      <c r="I3735" s="52">
        <v>45413</v>
      </c>
      <c r="J3735" t="s">
        <v>2457</v>
      </c>
      <c r="K3735">
        <v>50</v>
      </c>
      <c r="L3735" s="73">
        <v>76.972040699451995</v>
      </c>
      <c r="M3735">
        <v>50</v>
      </c>
      <c r="N3735">
        <v>1</v>
      </c>
      <c r="O3735" s="73">
        <v>79.765152164655007</v>
      </c>
      <c r="P3735">
        <v>50</v>
      </c>
      <c r="Q3735">
        <v>1</v>
      </c>
      <c r="R3735">
        <v>49</v>
      </c>
      <c r="S3735">
        <v>0.97789503776881503</v>
      </c>
      <c r="T3735">
        <v>36.232858371672499</v>
      </c>
      <c r="U3735">
        <v>0.82088935677138597</v>
      </c>
      <c r="V3735">
        <v>38</v>
      </c>
      <c r="W3735">
        <v>8.9722933341364206E-2</v>
      </c>
      <c r="X3735">
        <v>8</v>
      </c>
      <c r="Y3735">
        <v>50</v>
      </c>
      <c r="Z3735">
        <v>1</v>
      </c>
      <c r="AA3735">
        <v>24.436907092586601</v>
      </c>
      <c r="AB3735">
        <v>49</v>
      </c>
      <c r="AC3735">
        <v>0.98008110033297202</v>
      </c>
      <c r="AD3735">
        <v>1</v>
      </c>
      <c r="AE3735">
        <v>1.9918899667027E-2</v>
      </c>
      <c r="AF3735">
        <v>0</v>
      </c>
      <c r="AG3735">
        <v>1.8387999999999999E-16</v>
      </c>
      <c r="AH3735">
        <v>2.79887067477207E-3</v>
      </c>
      <c r="AI3735">
        <v>1</v>
      </c>
      <c r="AJ3735" s="73">
        <v>70.977681810234898</v>
      </c>
      <c r="AK3735">
        <v>50</v>
      </c>
      <c r="AL3735">
        <v>1</v>
      </c>
      <c r="AM3735">
        <v>0</v>
      </c>
      <c r="AN3735">
        <v>0</v>
      </c>
      <c r="AO3735">
        <v>3.9609763605760302E-2</v>
      </c>
      <c r="AP3735">
        <v>2</v>
      </c>
      <c r="AQ3735">
        <v>50</v>
      </c>
      <c r="AR3735">
        <v>1</v>
      </c>
      <c r="AS3735">
        <v>5.9144285632545299E-2</v>
      </c>
      <c r="AT3735">
        <v>3</v>
      </c>
      <c r="AU3735">
        <v>2.0228599437651599E-2</v>
      </c>
      <c r="AV3735">
        <v>1</v>
      </c>
      <c r="AW3735">
        <v>50</v>
      </c>
      <c r="AX3735">
        <v>0.999999999999999</v>
      </c>
      <c r="AY3735" s="73">
        <v>76.316611707115996</v>
      </c>
      <c r="AZ3735">
        <v>50</v>
      </c>
      <c r="BA3735">
        <v>1</v>
      </c>
      <c r="BB3735">
        <v>47</v>
      </c>
      <c r="BC3735">
        <v>0.93894247743417503</v>
      </c>
      <c r="BD3735">
        <v>1</v>
      </c>
      <c r="BE3735">
        <v>2.1447758960064501E-2</v>
      </c>
      <c r="BF3735">
        <v>76.972040699451995</v>
      </c>
      <c r="BG3735">
        <v>79.765152164655007</v>
      </c>
      <c r="BH3735">
        <v>76.316611707115996</v>
      </c>
      <c r="BI3735">
        <v>70.977681810234898</v>
      </c>
    </row>
    <row r="3736" spans="1:61" x14ac:dyDescent="0.25">
      <c r="A3736" s="10" t="str">
        <f>VLOOKUP(D3736,'Index-Relations'!E:F,2,FALSE)</f>
        <v>ESG</v>
      </c>
      <c r="B3736" t="s">
        <v>3450</v>
      </c>
      <c r="C3736" s="53" t="s">
        <v>2768</v>
      </c>
      <c r="D3736" s="59" t="s">
        <v>3169</v>
      </c>
      <c r="E3736" s="59" t="s">
        <v>7152</v>
      </c>
      <c r="F3736" t="s">
        <v>1534</v>
      </c>
      <c r="G3736" t="s">
        <v>1533</v>
      </c>
      <c r="H3736" t="s">
        <v>1535</v>
      </c>
      <c r="I3736" s="52">
        <v>45383</v>
      </c>
      <c r="J3736" t="s">
        <v>2457</v>
      </c>
      <c r="K3736">
        <v>50</v>
      </c>
      <c r="L3736">
        <v>84.824357828670301</v>
      </c>
      <c r="M3736">
        <v>50</v>
      </c>
      <c r="N3736">
        <v>1</v>
      </c>
      <c r="O3736">
        <v>86.678982393360599</v>
      </c>
      <c r="P3736">
        <v>50</v>
      </c>
      <c r="Q3736">
        <v>1</v>
      </c>
      <c r="R3736">
        <v>50</v>
      </c>
      <c r="S3736">
        <v>0.999999999999999</v>
      </c>
      <c r="T3736">
        <v>34.5196726448969</v>
      </c>
      <c r="U3736">
        <v>0.70677657459882204</v>
      </c>
      <c r="V3736">
        <v>36</v>
      </c>
      <c r="W3736">
        <v>0.152576772491756</v>
      </c>
      <c r="X3736">
        <v>6</v>
      </c>
      <c r="Y3736">
        <v>50</v>
      </c>
      <c r="Z3736">
        <v>0.999999999999999</v>
      </c>
      <c r="AA3736">
        <v>34.867530059286899</v>
      </c>
      <c r="AB3736">
        <v>48</v>
      </c>
      <c r="AC3736">
        <v>0.96251926189754</v>
      </c>
      <c r="AD3736">
        <v>2</v>
      </c>
      <c r="AE3736">
        <v>3.7480738102459402E-2</v>
      </c>
      <c r="AF3736">
        <v>0</v>
      </c>
      <c r="AG3736">
        <v>3.0530999999999998E-16</v>
      </c>
      <c r="AH3736">
        <v>5.9655086432041302E-3</v>
      </c>
      <c r="AI3736">
        <v>2</v>
      </c>
      <c r="AJ3736">
        <v>81.086256988807705</v>
      </c>
      <c r="AK3736">
        <v>50</v>
      </c>
      <c r="AL3736">
        <v>1</v>
      </c>
      <c r="AM3736">
        <v>0</v>
      </c>
      <c r="AN3736">
        <v>0</v>
      </c>
      <c r="AO3736">
        <v>0</v>
      </c>
      <c r="AP3736">
        <v>0</v>
      </c>
      <c r="AQ3736">
        <v>50</v>
      </c>
      <c r="AR3736">
        <v>0.999999999999999</v>
      </c>
      <c r="AS3736">
        <v>1.7036609340862301E-2</v>
      </c>
      <c r="AT3736">
        <v>1</v>
      </c>
      <c r="AU3736">
        <v>0</v>
      </c>
      <c r="AV3736">
        <v>0</v>
      </c>
      <c r="AW3736">
        <v>50</v>
      </c>
      <c r="AX3736">
        <v>0.999999999999999</v>
      </c>
      <c r="AY3736">
        <v>84.4252827124687</v>
      </c>
      <c r="AZ3736">
        <v>50</v>
      </c>
      <c r="BA3736">
        <v>1</v>
      </c>
      <c r="BB3736">
        <v>47</v>
      </c>
      <c r="BC3736">
        <v>0.94234725558886501</v>
      </c>
      <c r="BD3736">
        <v>3</v>
      </c>
      <c r="BE3736">
        <v>5.76527444111345E-2</v>
      </c>
      <c r="BF3736">
        <v>79.607377402162996</v>
      </c>
      <c r="BG3736">
        <v>82.651367452038897</v>
      </c>
      <c r="BH3736">
        <v>78.975705258946903</v>
      </c>
      <c r="BI3736">
        <v>75.194688123266999</v>
      </c>
    </row>
    <row r="3737" spans="1:61" x14ac:dyDescent="0.25">
      <c r="A3737" s="10" t="str">
        <f>VLOOKUP(D3737,'Index-Relations'!E:F,2,FALSE)</f>
        <v>ESG</v>
      </c>
      <c r="B3737" t="s">
        <v>3450</v>
      </c>
      <c r="C3737" s="53" t="s">
        <v>2769</v>
      </c>
      <c r="D3737" s="59" t="s">
        <v>3169</v>
      </c>
      <c r="E3737" s="59" t="s">
        <v>7153</v>
      </c>
      <c r="F3737" t="s">
        <v>1534</v>
      </c>
      <c r="G3737" t="s">
        <v>1533</v>
      </c>
      <c r="H3737" t="s">
        <v>1535</v>
      </c>
      <c r="I3737" s="52">
        <v>45352</v>
      </c>
      <c r="J3737" t="s">
        <v>2457</v>
      </c>
      <c r="K3737">
        <v>50</v>
      </c>
      <c r="L3737">
        <v>85.439626967450906</v>
      </c>
      <c r="M3737">
        <v>50</v>
      </c>
      <c r="N3737">
        <v>1</v>
      </c>
      <c r="O3737">
        <v>87.071391380809999</v>
      </c>
      <c r="P3737">
        <v>50</v>
      </c>
      <c r="Q3737">
        <v>1</v>
      </c>
      <c r="R3737">
        <v>50</v>
      </c>
      <c r="S3737">
        <v>1</v>
      </c>
      <c r="T3737">
        <v>34.476648618315203</v>
      </c>
      <c r="U3737">
        <v>0.67002754102214601</v>
      </c>
      <c r="V3737">
        <v>35</v>
      </c>
      <c r="W3737">
        <v>8.8391696415100696E-2</v>
      </c>
      <c r="X3737">
        <v>6</v>
      </c>
      <c r="Y3737">
        <v>50</v>
      </c>
      <c r="Z3737">
        <v>1</v>
      </c>
      <c r="AA3737">
        <v>34.902868414445003</v>
      </c>
      <c r="AB3737">
        <v>48</v>
      </c>
      <c r="AC3737">
        <v>0.96143875880148599</v>
      </c>
      <c r="AD3737">
        <v>2</v>
      </c>
      <c r="AE3737">
        <v>3.8561241198513202E-2</v>
      </c>
      <c r="AF3737">
        <v>0</v>
      </c>
      <c r="AG3737">
        <v>0</v>
      </c>
      <c r="AH3737">
        <v>5.2123304892204598E-5</v>
      </c>
      <c r="AI3737">
        <v>1</v>
      </c>
      <c r="AJ3737">
        <v>81.991616692793897</v>
      </c>
      <c r="AK3737">
        <v>50</v>
      </c>
      <c r="AL3737">
        <v>1</v>
      </c>
      <c r="AM3737">
        <v>0</v>
      </c>
      <c r="AN3737">
        <v>0</v>
      </c>
      <c r="AO3737">
        <v>0</v>
      </c>
      <c r="AP3737">
        <v>0</v>
      </c>
      <c r="AQ3737">
        <v>50</v>
      </c>
      <c r="AR3737">
        <v>0.999999999999999</v>
      </c>
      <c r="AS3737">
        <v>1.8333906503218599E-2</v>
      </c>
      <c r="AT3737">
        <v>1</v>
      </c>
      <c r="AU3737">
        <v>0</v>
      </c>
      <c r="AV3737">
        <v>0</v>
      </c>
      <c r="AW3737">
        <v>50</v>
      </c>
      <c r="AX3737">
        <v>0.999999999999999</v>
      </c>
      <c r="AY3737">
        <v>84.941313468408595</v>
      </c>
      <c r="AZ3737">
        <v>50</v>
      </c>
      <c r="BA3737">
        <v>1</v>
      </c>
      <c r="BB3737">
        <v>47</v>
      </c>
      <c r="BC3737">
        <v>0.94209455469713599</v>
      </c>
      <c r="BD3737">
        <v>3</v>
      </c>
      <c r="BE3737">
        <v>5.7905445302863498E-2</v>
      </c>
      <c r="BF3737">
        <v>80.280837574450899</v>
      </c>
      <c r="BG3737">
        <v>83.194563605607897</v>
      </c>
      <c r="BH3737">
        <v>79.461698018936005</v>
      </c>
      <c r="BI3737">
        <v>76.019566613229998</v>
      </c>
    </row>
    <row r="3738" spans="1:61" x14ac:dyDescent="0.25">
      <c r="A3738" s="10" t="str">
        <f>VLOOKUP(D3738,'Index-Relations'!E:F,2,FALSE)</f>
        <v>ESG</v>
      </c>
      <c r="B3738" t="s">
        <v>3450</v>
      </c>
      <c r="C3738" s="53" t="s">
        <v>2770</v>
      </c>
      <c r="D3738" s="59" t="s">
        <v>3169</v>
      </c>
      <c r="E3738" s="59" t="s">
        <v>7154</v>
      </c>
      <c r="F3738" t="s">
        <v>1534</v>
      </c>
      <c r="G3738" t="s">
        <v>1533</v>
      </c>
      <c r="H3738" t="s">
        <v>1535</v>
      </c>
      <c r="I3738" s="52">
        <v>45323</v>
      </c>
      <c r="J3738" t="s">
        <v>2457</v>
      </c>
      <c r="K3738">
        <v>50</v>
      </c>
      <c r="L3738">
        <v>85.538844734608801</v>
      </c>
      <c r="M3738">
        <v>50</v>
      </c>
      <c r="N3738">
        <v>1</v>
      </c>
      <c r="O3738">
        <v>87.023679568023894</v>
      </c>
      <c r="P3738">
        <v>50</v>
      </c>
      <c r="Q3738">
        <v>1</v>
      </c>
      <c r="R3738">
        <v>50</v>
      </c>
      <c r="S3738">
        <v>1</v>
      </c>
      <c r="T3738">
        <v>34.5162595834516</v>
      </c>
      <c r="U3738">
        <v>0.66592811318971101</v>
      </c>
      <c r="V3738">
        <v>35</v>
      </c>
      <c r="W3738">
        <v>8.5892455901386E-2</v>
      </c>
      <c r="X3738">
        <v>6</v>
      </c>
      <c r="Y3738">
        <v>50</v>
      </c>
      <c r="Z3738">
        <v>1</v>
      </c>
      <c r="AA3738">
        <v>35.800478746459603</v>
      </c>
      <c r="AB3738">
        <v>48</v>
      </c>
      <c r="AC3738">
        <v>0.959697470618184</v>
      </c>
      <c r="AD3738">
        <v>2</v>
      </c>
      <c r="AE3738">
        <v>4.0302529381815902E-2</v>
      </c>
      <c r="AF3738">
        <v>0</v>
      </c>
      <c r="AG3738">
        <v>0</v>
      </c>
      <c r="AH3738">
        <v>5.3966814399900502E-5</v>
      </c>
      <c r="AI3738">
        <v>1</v>
      </c>
      <c r="AJ3738">
        <v>82.272019738744305</v>
      </c>
      <c r="AK3738">
        <v>50</v>
      </c>
      <c r="AL3738">
        <v>1</v>
      </c>
      <c r="AM3738">
        <v>0</v>
      </c>
      <c r="AN3738">
        <v>0</v>
      </c>
      <c r="AO3738">
        <v>0</v>
      </c>
      <c r="AP3738">
        <v>0</v>
      </c>
      <c r="AQ3738">
        <v>50</v>
      </c>
      <c r="AR3738">
        <v>1</v>
      </c>
      <c r="AS3738">
        <v>1.9410119149721801E-2</v>
      </c>
      <c r="AT3738">
        <v>1</v>
      </c>
      <c r="AU3738">
        <v>0</v>
      </c>
      <c r="AV3738">
        <v>0</v>
      </c>
      <c r="AW3738">
        <v>50</v>
      </c>
      <c r="AX3738">
        <v>1</v>
      </c>
      <c r="AY3738">
        <v>85.001317090162104</v>
      </c>
      <c r="AZ3738">
        <v>50</v>
      </c>
      <c r="BA3738">
        <v>1</v>
      </c>
      <c r="BB3738">
        <v>47</v>
      </c>
      <c r="BC3738">
        <v>0.94080789309360702</v>
      </c>
      <c r="BD3738">
        <v>3</v>
      </c>
      <c r="BE3738">
        <v>5.91921069063929E-2</v>
      </c>
      <c r="BF3738">
        <v>80.500708924944902</v>
      </c>
      <c r="BG3738">
        <v>83.113302212337999</v>
      </c>
      <c r="BH3738">
        <v>79.563640270048893</v>
      </c>
      <c r="BI3738">
        <v>76.511482861927007</v>
      </c>
    </row>
    <row r="3739" spans="1:61" x14ac:dyDescent="0.25">
      <c r="A3739" s="10" t="str">
        <f>VLOOKUP(D3739,'Index-Relations'!E:F,2,FALSE)</f>
        <v>ESG</v>
      </c>
      <c r="B3739" t="s">
        <v>3450</v>
      </c>
      <c r="C3739" s="53" t="s">
        <v>2760</v>
      </c>
      <c r="D3739" s="59" t="s">
        <v>3170</v>
      </c>
      <c r="E3739" s="59" t="s">
        <v>7155</v>
      </c>
      <c r="F3739" t="s">
        <v>2641</v>
      </c>
      <c r="G3739" t="s">
        <v>1537</v>
      </c>
      <c r="H3739" t="s">
        <v>1539</v>
      </c>
      <c r="I3739" s="52">
        <v>45659</v>
      </c>
      <c r="J3739" t="s">
        <v>2457</v>
      </c>
      <c r="K3739">
        <v>50</v>
      </c>
      <c r="L3739" s="73">
        <v>68.609276008592005</v>
      </c>
      <c r="M3739">
        <v>50</v>
      </c>
      <c r="N3739">
        <v>1</v>
      </c>
      <c r="O3739" s="73">
        <v>77.930680013634003</v>
      </c>
      <c r="P3739">
        <v>50</v>
      </c>
      <c r="Q3739">
        <v>1</v>
      </c>
      <c r="R3739">
        <v>50</v>
      </c>
      <c r="S3739">
        <v>1</v>
      </c>
      <c r="T3739">
        <v>30.8257712651498</v>
      </c>
      <c r="U3739">
        <v>0.57754700395714098</v>
      </c>
      <c r="V3739">
        <v>28</v>
      </c>
      <c r="W3739">
        <v>2.9986059676035001E-2</v>
      </c>
      <c r="X3739">
        <v>4</v>
      </c>
      <c r="Y3739">
        <v>50</v>
      </c>
      <c r="Z3739">
        <v>1</v>
      </c>
      <c r="AA3739">
        <v>5.2963626509552899</v>
      </c>
      <c r="AB3739">
        <v>47</v>
      </c>
      <c r="AC3739">
        <v>0.94435767926194802</v>
      </c>
      <c r="AD3739">
        <v>3</v>
      </c>
      <c r="AE3739">
        <v>5.5642320738051497E-2</v>
      </c>
      <c r="AF3739">
        <v>0</v>
      </c>
      <c r="AG3739">
        <v>0</v>
      </c>
      <c r="AH3739">
        <v>3.74107793791646E-3</v>
      </c>
      <c r="AI3739">
        <v>1</v>
      </c>
      <c r="AJ3739" s="73">
        <v>64.651981640111899</v>
      </c>
      <c r="AK3739">
        <v>50</v>
      </c>
      <c r="AL3739">
        <v>1</v>
      </c>
      <c r="AM3739">
        <v>0</v>
      </c>
      <c r="AN3739">
        <v>0</v>
      </c>
      <c r="AO3739">
        <v>0</v>
      </c>
      <c r="AP3739">
        <v>0</v>
      </c>
      <c r="AQ3739">
        <v>50</v>
      </c>
      <c r="AR3739">
        <v>1</v>
      </c>
      <c r="AS3739">
        <v>0</v>
      </c>
      <c r="AT3739">
        <v>0</v>
      </c>
      <c r="AU3739">
        <v>0</v>
      </c>
      <c r="AV3739">
        <v>0</v>
      </c>
      <c r="AW3739">
        <v>50</v>
      </c>
      <c r="AX3739">
        <v>1</v>
      </c>
      <c r="AY3739" s="73">
        <v>63.677657967959902</v>
      </c>
      <c r="AZ3739">
        <v>50</v>
      </c>
      <c r="BA3739">
        <v>1</v>
      </c>
      <c r="BB3739">
        <v>42</v>
      </c>
      <c r="BC3739">
        <v>0.83897288474677401</v>
      </c>
      <c r="BD3739">
        <v>8</v>
      </c>
      <c r="BE3739">
        <v>0.16102711525322499</v>
      </c>
      <c r="BF3739">
        <v>68.609276008592005</v>
      </c>
      <c r="BG3739">
        <v>77.930680013634003</v>
      </c>
      <c r="BH3739">
        <v>63.677657967959902</v>
      </c>
      <c r="BI3739">
        <v>64.651981640111899</v>
      </c>
    </row>
    <row r="3740" spans="1:61" x14ac:dyDescent="0.25">
      <c r="A3740" s="10" t="str">
        <f>VLOOKUP(D3740,'Index-Relations'!E:F,2,FALSE)</f>
        <v>ESG</v>
      </c>
      <c r="B3740" t="s">
        <v>3450</v>
      </c>
      <c r="C3740" s="53" t="s">
        <v>2761</v>
      </c>
      <c r="D3740" s="59" t="s">
        <v>3170</v>
      </c>
      <c r="E3740" s="59" t="s">
        <v>7156</v>
      </c>
      <c r="F3740" t="s">
        <v>2641</v>
      </c>
      <c r="G3740" t="s">
        <v>1537</v>
      </c>
      <c r="H3740" t="s">
        <v>1539</v>
      </c>
      <c r="I3740" s="52">
        <v>45628</v>
      </c>
      <c r="J3740" t="s">
        <v>2457</v>
      </c>
      <c r="K3740">
        <v>50</v>
      </c>
      <c r="L3740" s="73">
        <v>68.646298140151899</v>
      </c>
      <c r="M3740">
        <v>50</v>
      </c>
      <c r="N3740">
        <v>1</v>
      </c>
      <c r="O3740" s="73">
        <v>77.787896564891895</v>
      </c>
      <c r="P3740">
        <v>50</v>
      </c>
      <c r="Q3740">
        <v>1</v>
      </c>
      <c r="R3740">
        <v>50</v>
      </c>
      <c r="S3740">
        <v>1</v>
      </c>
      <c r="T3740">
        <v>30.296896621664999</v>
      </c>
      <c r="U3740">
        <v>0.58038323784509205</v>
      </c>
      <c r="V3740">
        <v>31</v>
      </c>
      <c r="W3740">
        <v>2.5514491041214501E-2</v>
      </c>
      <c r="X3740">
        <v>4</v>
      </c>
      <c r="Y3740">
        <v>50</v>
      </c>
      <c r="Z3740">
        <v>1</v>
      </c>
      <c r="AA3740">
        <v>5.0438324289213199</v>
      </c>
      <c r="AB3740">
        <v>47</v>
      </c>
      <c r="AC3740">
        <v>0.94779733324374005</v>
      </c>
      <c r="AD3740">
        <v>3</v>
      </c>
      <c r="AE3740">
        <v>5.2202666756259897E-2</v>
      </c>
      <c r="AF3740">
        <v>0</v>
      </c>
      <c r="AG3740">
        <v>0</v>
      </c>
      <c r="AH3740">
        <v>3.2431894695403398E-3</v>
      </c>
      <c r="AI3740">
        <v>1</v>
      </c>
      <c r="AJ3740" s="73">
        <v>64.200727440896998</v>
      </c>
      <c r="AK3740">
        <v>50</v>
      </c>
      <c r="AL3740">
        <v>1</v>
      </c>
      <c r="AM3740">
        <v>0</v>
      </c>
      <c r="AN3740">
        <v>0</v>
      </c>
      <c r="AO3740">
        <v>0</v>
      </c>
      <c r="AP3740">
        <v>0</v>
      </c>
      <c r="AQ3740">
        <v>50</v>
      </c>
      <c r="AR3740">
        <v>1</v>
      </c>
      <c r="AS3740">
        <v>0</v>
      </c>
      <c r="AT3740">
        <v>0</v>
      </c>
      <c r="AU3740">
        <v>0</v>
      </c>
      <c r="AV3740">
        <v>0</v>
      </c>
      <c r="AW3740">
        <v>50</v>
      </c>
      <c r="AX3740">
        <v>1</v>
      </c>
      <c r="AY3740" s="73">
        <v>64.786189381623998</v>
      </c>
      <c r="AZ3740">
        <v>50</v>
      </c>
      <c r="BA3740">
        <v>1</v>
      </c>
      <c r="BB3740">
        <v>41</v>
      </c>
      <c r="BC3740">
        <v>0.81478893908200201</v>
      </c>
      <c r="BD3740">
        <v>9</v>
      </c>
      <c r="BE3740">
        <v>0.18521106091799699</v>
      </c>
      <c r="BF3740">
        <v>68.646298140151899</v>
      </c>
      <c r="BG3740">
        <v>77.787896564891895</v>
      </c>
      <c r="BH3740">
        <v>64.786189381623998</v>
      </c>
      <c r="BI3740">
        <v>64.200727440896998</v>
      </c>
    </row>
    <row r="3741" spans="1:61" x14ac:dyDescent="0.25">
      <c r="A3741" s="10" t="str">
        <f>VLOOKUP(D3741,'Index-Relations'!E:F,2,FALSE)</f>
        <v>ESG</v>
      </c>
      <c r="B3741" t="s">
        <v>3450</v>
      </c>
      <c r="C3741" s="53" t="s">
        <v>2762</v>
      </c>
      <c r="D3741" s="59" t="s">
        <v>3170</v>
      </c>
      <c r="E3741" s="59" t="s">
        <v>7157</v>
      </c>
      <c r="F3741" t="s">
        <v>2641</v>
      </c>
      <c r="G3741" t="s">
        <v>1537</v>
      </c>
      <c r="H3741" t="s">
        <v>1539</v>
      </c>
      <c r="I3741" s="52">
        <v>45597</v>
      </c>
      <c r="J3741" t="s">
        <v>2457</v>
      </c>
      <c r="K3741">
        <v>50</v>
      </c>
      <c r="L3741" s="73">
        <v>69.279879416502993</v>
      </c>
      <c r="M3741">
        <v>50</v>
      </c>
      <c r="N3741">
        <v>1</v>
      </c>
      <c r="O3741" s="73">
        <v>78.056227702389904</v>
      </c>
      <c r="P3741">
        <v>50</v>
      </c>
      <c r="Q3741">
        <v>1</v>
      </c>
      <c r="R3741">
        <v>50</v>
      </c>
      <c r="S3741">
        <v>0.999999999999999</v>
      </c>
      <c r="T3741">
        <v>30.536651142281301</v>
      </c>
      <c r="U3741">
        <v>0.58352163238769705</v>
      </c>
      <c r="V3741">
        <v>31</v>
      </c>
      <c r="W3741">
        <v>2.5655968244929099E-2</v>
      </c>
      <c r="X3741">
        <v>4</v>
      </c>
      <c r="Y3741">
        <v>50</v>
      </c>
      <c r="Z3741">
        <v>1</v>
      </c>
      <c r="AA3741">
        <v>5.1908686037356899</v>
      </c>
      <c r="AB3741">
        <v>47</v>
      </c>
      <c r="AC3741">
        <v>0.94339389791487305</v>
      </c>
      <c r="AD3741">
        <v>3</v>
      </c>
      <c r="AE3741">
        <v>5.66061020851263E-2</v>
      </c>
      <c r="AF3741">
        <v>0</v>
      </c>
      <c r="AG3741">
        <v>0</v>
      </c>
      <c r="AH3741">
        <v>3.31794991665118E-3</v>
      </c>
      <c r="AI3741">
        <v>1</v>
      </c>
      <c r="AJ3741" s="73">
        <v>65.017401321774997</v>
      </c>
      <c r="AK3741">
        <v>50</v>
      </c>
      <c r="AL3741">
        <v>1</v>
      </c>
      <c r="AM3741">
        <v>0</v>
      </c>
      <c r="AN3741">
        <v>0</v>
      </c>
      <c r="AO3741">
        <v>0</v>
      </c>
      <c r="AP3741">
        <v>0</v>
      </c>
      <c r="AQ3741">
        <v>50</v>
      </c>
      <c r="AR3741">
        <v>1</v>
      </c>
      <c r="AS3741">
        <v>0</v>
      </c>
      <c r="AT3741">
        <v>0</v>
      </c>
      <c r="AU3741">
        <v>0</v>
      </c>
      <c r="AV3741">
        <v>0</v>
      </c>
      <c r="AW3741">
        <v>50</v>
      </c>
      <c r="AX3741">
        <v>0.999999999999999</v>
      </c>
      <c r="AY3741" s="73">
        <v>65.420615138003996</v>
      </c>
      <c r="AZ3741">
        <v>50</v>
      </c>
      <c r="BA3741">
        <v>1</v>
      </c>
      <c r="BB3741">
        <v>41</v>
      </c>
      <c r="BC3741">
        <v>0.81973159047350297</v>
      </c>
      <c r="BD3741">
        <v>9</v>
      </c>
      <c r="BE3741">
        <v>0.180268409526496</v>
      </c>
      <c r="BF3741">
        <v>69.279879416502993</v>
      </c>
      <c r="BG3741">
        <v>78.056227702389904</v>
      </c>
      <c r="BH3741">
        <v>65.420615138003996</v>
      </c>
      <c r="BI3741">
        <v>65.017401321774997</v>
      </c>
    </row>
    <row r="3742" spans="1:61" x14ac:dyDescent="0.25">
      <c r="A3742" s="10" t="str">
        <f>VLOOKUP(D3742,'Index-Relations'!E:F,2,FALSE)</f>
        <v>ESG</v>
      </c>
      <c r="B3742" t="s">
        <v>3450</v>
      </c>
      <c r="C3742" s="53" t="s">
        <v>2763</v>
      </c>
      <c r="D3742" s="59" t="s">
        <v>3170</v>
      </c>
      <c r="E3742" s="59" t="s">
        <v>7158</v>
      </c>
      <c r="F3742" t="s">
        <v>2641</v>
      </c>
      <c r="G3742" t="s">
        <v>1537</v>
      </c>
      <c r="H3742" t="s">
        <v>1539</v>
      </c>
      <c r="I3742" s="52">
        <v>45566</v>
      </c>
      <c r="J3742" t="s">
        <v>2457</v>
      </c>
      <c r="K3742">
        <v>50</v>
      </c>
      <c r="L3742" s="73">
        <v>69.448712006888897</v>
      </c>
      <c r="M3742">
        <v>50</v>
      </c>
      <c r="N3742">
        <v>1</v>
      </c>
      <c r="O3742" s="73">
        <v>78.095702166828005</v>
      </c>
      <c r="P3742">
        <v>50</v>
      </c>
      <c r="Q3742">
        <v>1</v>
      </c>
      <c r="R3742">
        <v>50</v>
      </c>
      <c r="S3742">
        <v>1</v>
      </c>
      <c r="T3742">
        <v>30.770706918945599</v>
      </c>
      <c r="U3742">
        <v>0.58247753915364897</v>
      </c>
      <c r="V3742">
        <v>31</v>
      </c>
      <c r="W3742">
        <v>2.5730669133641099E-2</v>
      </c>
      <c r="X3742">
        <v>4</v>
      </c>
      <c r="Y3742">
        <v>50</v>
      </c>
      <c r="Z3742">
        <v>1</v>
      </c>
      <c r="AA3742">
        <v>5.0501498294187401</v>
      </c>
      <c r="AB3742">
        <v>47</v>
      </c>
      <c r="AC3742">
        <v>0.94300016411154997</v>
      </c>
      <c r="AD3742">
        <v>3</v>
      </c>
      <c r="AE3742">
        <v>5.6999835888448903E-2</v>
      </c>
      <c r="AF3742">
        <v>0</v>
      </c>
      <c r="AG3742">
        <v>2.0816999999999999E-16</v>
      </c>
      <c r="AH3742">
        <v>3.3539371262416399E-3</v>
      </c>
      <c r="AI3742">
        <v>1</v>
      </c>
      <c r="AJ3742" s="73">
        <v>65.178414787039898</v>
      </c>
      <c r="AK3742">
        <v>50</v>
      </c>
      <c r="AL3742">
        <v>1</v>
      </c>
      <c r="AM3742">
        <v>0</v>
      </c>
      <c r="AN3742">
        <v>0</v>
      </c>
      <c r="AO3742">
        <v>0</v>
      </c>
      <c r="AP3742">
        <v>0</v>
      </c>
      <c r="AQ3742">
        <v>50</v>
      </c>
      <c r="AR3742">
        <v>0.999999999999999</v>
      </c>
      <c r="AS3742">
        <v>0</v>
      </c>
      <c r="AT3742">
        <v>0</v>
      </c>
      <c r="AU3742">
        <v>0</v>
      </c>
      <c r="AV3742">
        <v>0</v>
      </c>
      <c r="AW3742">
        <v>50</v>
      </c>
      <c r="AX3742">
        <v>1</v>
      </c>
      <c r="AY3742" s="73">
        <v>65.605902502578004</v>
      </c>
      <c r="AZ3742">
        <v>50</v>
      </c>
      <c r="BA3742">
        <v>1</v>
      </c>
      <c r="BB3742">
        <v>41</v>
      </c>
      <c r="BC3742">
        <v>0.81741155299898904</v>
      </c>
      <c r="BD3742">
        <v>9</v>
      </c>
      <c r="BE3742">
        <v>0.18258844700101001</v>
      </c>
      <c r="BF3742">
        <v>69.448712006888897</v>
      </c>
      <c r="BG3742">
        <v>78.095702166828005</v>
      </c>
      <c r="BH3742">
        <v>65.605902502578004</v>
      </c>
      <c r="BI3742">
        <v>65.178414787039898</v>
      </c>
    </row>
    <row r="3743" spans="1:61" x14ac:dyDescent="0.25">
      <c r="A3743" s="10" t="str">
        <f>VLOOKUP(D3743,'Index-Relations'!E:F,2,FALSE)</f>
        <v>ESG</v>
      </c>
      <c r="B3743" t="s">
        <v>3450</v>
      </c>
      <c r="C3743" s="53" t="s">
        <v>2764</v>
      </c>
      <c r="D3743" s="59" t="s">
        <v>3170</v>
      </c>
      <c r="E3743" s="59" t="s">
        <v>7159</v>
      </c>
      <c r="F3743" t="s">
        <v>2641</v>
      </c>
      <c r="G3743" t="s">
        <v>1537</v>
      </c>
      <c r="H3743" t="s">
        <v>1539</v>
      </c>
      <c r="I3743" s="52">
        <v>45537</v>
      </c>
      <c r="J3743" t="s">
        <v>2457</v>
      </c>
      <c r="K3743">
        <v>50</v>
      </c>
      <c r="L3743" s="73">
        <v>69.984435800081897</v>
      </c>
      <c r="M3743">
        <v>50</v>
      </c>
      <c r="N3743">
        <v>1</v>
      </c>
      <c r="O3743" s="73">
        <v>78.526254839306006</v>
      </c>
      <c r="P3743">
        <v>50</v>
      </c>
      <c r="Q3743">
        <v>1</v>
      </c>
      <c r="R3743">
        <v>50</v>
      </c>
      <c r="S3743">
        <v>1</v>
      </c>
      <c r="T3743">
        <v>32.329334994698101</v>
      </c>
      <c r="U3743">
        <v>0.62810324001646201</v>
      </c>
      <c r="V3743">
        <v>32</v>
      </c>
      <c r="W3743">
        <v>2.3706084531261801E-2</v>
      </c>
      <c r="X3743">
        <v>4</v>
      </c>
      <c r="Y3743">
        <v>50</v>
      </c>
      <c r="Z3743">
        <v>1</v>
      </c>
      <c r="AA3743">
        <v>5.3392413812989901</v>
      </c>
      <c r="AB3743">
        <v>47</v>
      </c>
      <c r="AC3743">
        <v>0.93682077571257505</v>
      </c>
      <c r="AD3743">
        <v>3</v>
      </c>
      <c r="AE3743">
        <v>6.3179224287424604E-2</v>
      </c>
      <c r="AF3743">
        <v>0</v>
      </c>
      <c r="AG3743">
        <v>2.2204E-16</v>
      </c>
      <c r="AH3743">
        <v>3.84280708338756E-3</v>
      </c>
      <c r="AI3743">
        <v>1</v>
      </c>
      <c r="AJ3743" s="73">
        <v>65.909462128152001</v>
      </c>
      <c r="AK3743">
        <v>50</v>
      </c>
      <c r="AL3743">
        <v>1</v>
      </c>
      <c r="AM3743">
        <v>0</v>
      </c>
      <c r="AN3743">
        <v>0</v>
      </c>
      <c r="AO3743">
        <v>0</v>
      </c>
      <c r="AP3743">
        <v>0</v>
      </c>
      <c r="AQ3743">
        <v>50</v>
      </c>
      <c r="AR3743">
        <v>0.999999999999999</v>
      </c>
      <c r="AS3743">
        <v>0</v>
      </c>
      <c r="AT3743">
        <v>0</v>
      </c>
      <c r="AU3743">
        <v>0</v>
      </c>
      <c r="AV3743">
        <v>0</v>
      </c>
      <c r="AW3743">
        <v>50</v>
      </c>
      <c r="AX3743">
        <v>1</v>
      </c>
      <c r="AY3743" s="73">
        <v>65.466114237697994</v>
      </c>
      <c r="AZ3743">
        <v>50</v>
      </c>
      <c r="BA3743">
        <v>1</v>
      </c>
      <c r="BB3743">
        <v>41</v>
      </c>
      <c r="BC3743">
        <v>0.81819682400470894</v>
      </c>
      <c r="BD3743">
        <v>9</v>
      </c>
      <c r="BE3743">
        <v>0.18180317599529</v>
      </c>
      <c r="BF3743">
        <v>69.984435800081897</v>
      </c>
      <c r="BG3743">
        <v>78.526254839306006</v>
      </c>
      <c r="BH3743">
        <v>65.466114237697994</v>
      </c>
      <c r="BI3743">
        <v>65.909462128152001</v>
      </c>
    </row>
    <row r="3744" spans="1:61" x14ac:dyDescent="0.25">
      <c r="A3744" s="10" t="str">
        <f>VLOOKUP(D3744,'Index-Relations'!E:F,2,FALSE)</f>
        <v>ESG</v>
      </c>
      <c r="B3744" t="s">
        <v>3450</v>
      </c>
      <c r="C3744" s="53" t="s">
        <v>3350</v>
      </c>
      <c r="D3744" s="59" t="s">
        <v>3170</v>
      </c>
      <c r="E3744" s="59" t="s">
        <v>7160</v>
      </c>
      <c r="F3744" t="s">
        <v>2641</v>
      </c>
      <c r="G3744" t="s">
        <v>1537</v>
      </c>
      <c r="H3744" t="s">
        <v>1539</v>
      </c>
      <c r="I3744" s="52">
        <v>45505</v>
      </c>
      <c r="J3744" t="s">
        <v>2457</v>
      </c>
      <c r="K3744">
        <v>50</v>
      </c>
      <c r="L3744" s="73">
        <v>69.963417825566907</v>
      </c>
      <c r="M3744">
        <v>50</v>
      </c>
      <c r="N3744">
        <v>1</v>
      </c>
      <c r="O3744" s="73">
        <v>78.417163046650998</v>
      </c>
      <c r="P3744">
        <v>50</v>
      </c>
      <c r="Q3744">
        <v>1</v>
      </c>
      <c r="R3744">
        <v>50</v>
      </c>
      <c r="S3744">
        <v>1</v>
      </c>
      <c r="T3744">
        <v>32.209160026071402</v>
      </c>
      <c r="U3744">
        <v>0.629386962492682</v>
      </c>
      <c r="V3744">
        <v>32</v>
      </c>
      <c r="W3744">
        <v>2.4072589948221701E-2</v>
      </c>
      <c r="X3744">
        <v>4</v>
      </c>
      <c r="Y3744">
        <v>50</v>
      </c>
      <c r="Z3744">
        <v>1</v>
      </c>
      <c r="AA3744">
        <v>5.2480463697176303</v>
      </c>
      <c r="AB3744">
        <v>48</v>
      </c>
      <c r="AC3744">
        <v>0.95675776301549598</v>
      </c>
      <c r="AD3744">
        <v>2</v>
      </c>
      <c r="AE3744">
        <v>4.3242236984504197E-2</v>
      </c>
      <c r="AF3744">
        <v>0</v>
      </c>
      <c r="AG3744">
        <v>0</v>
      </c>
      <c r="AH3744">
        <v>3.7493722951528101E-3</v>
      </c>
      <c r="AI3744">
        <v>1</v>
      </c>
      <c r="AJ3744" s="73">
        <v>65.830729869986996</v>
      </c>
      <c r="AK3744">
        <v>50</v>
      </c>
      <c r="AL3744">
        <v>1</v>
      </c>
      <c r="AM3744">
        <v>0</v>
      </c>
      <c r="AN3744">
        <v>0</v>
      </c>
      <c r="AO3744">
        <v>0</v>
      </c>
      <c r="AP3744">
        <v>0</v>
      </c>
      <c r="AQ3744">
        <v>50</v>
      </c>
      <c r="AR3744">
        <v>0.999999999999999</v>
      </c>
      <c r="AS3744">
        <v>0</v>
      </c>
      <c r="AT3744">
        <v>0</v>
      </c>
      <c r="AU3744">
        <v>0</v>
      </c>
      <c r="AV3744">
        <v>0</v>
      </c>
      <c r="AW3744">
        <v>50</v>
      </c>
      <c r="AX3744">
        <v>1</v>
      </c>
      <c r="AY3744" s="73">
        <v>65.537888423279</v>
      </c>
      <c r="AZ3744">
        <v>50</v>
      </c>
      <c r="BA3744">
        <v>1</v>
      </c>
      <c r="BB3744">
        <v>42</v>
      </c>
      <c r="BC3744">
        <v>0.83165545090577897</v>
      </c>
      <c r="BD3744">
        <v>8</v>
      </c>
      <c r="BE3744">
        <v>0.16834454909422</v>
      </c>
      <c r="BF3744">
        <v>69.963417825566907</v>
      </c>
      <c r="BG3744">
        <v>78.417163046650998</v>
      </c>
      <c r="BH3744">
        <v>65.537888423279</v>
      </c>
      <c r="BI3744">
        <v>65.830729869986996</v>
      </c>
    </row>
    <row r="3745" spans="1:61" x14ac:dyDescent="0.25">
      <c r="A3745" s="10" t="str">
        <f>VLOOKUP(D3745,'Index-Relations'!E:F,2,FALSE)</f>
        <v>ESG</v>
      </c>
      <c r="B3745" t="s">
        <v>3450</v>
      </c>
      <c r="C3745" s="53" t="s">
        <v>2765</v>
      </c>
      <c r="D3745" s="59" t="s">
        <v>3170</v>
      </c>
      <c r="E3745" s="59" t="s">
        <v>7161</v>
      </c>
      <c r="F3745" t="s">
        <v>2641</v>
      </c>
      <c r="G3745" t="s">
        <v>1537</v>
      </c>
      <c r="H3745" t="s">
        <v>1539</v>
      </c>
      <c r="I3745" s="52">
        <v>45474</v>
      </c>
      <c r="J3745" t="s">
        <v>2457</v>
      </c>
      <c r="K3745">
        <v>50</v>
      </c>
      <c r="L3745" s="73">
        <v>70.927264194483001</v>
      </c>
      <c r="M3745">
        <v>50</v>
      </c>
      <c r="N3745">
        <v>1</v>
      </c>
      <c r="O3745" s="73">
        <v>78.346113268313005</v>
      </c>
      <c r="P3745">
        <v>50</v>
      </c>
      <c r="Q3745">
        <v>1</v>
      </c>
      <c r="R3745">
        <v>50</v>
      </c>
      <c r="S3745">
        <v>1</v>
      </c>
      <c r="T3745">
        <v>31.909117117358601</v>
      </c>
      <c r="U3745">
        <v>0.65806390279879501</v>
      </c>
      <c r="V3745">
        <v>32</v>
      </c>
      <c r="W3745">
        <v>2.50258726529963E-2</v>
      </c>
      <c r="X3745">
        <v>4</v>
      </c>
      <c r="Y3745">
        <v>50</v>
      </c>
      <c r="Z3745">
        <v>1</v>
      </c>
      <c r="AA3745">
        <v>5.5888084477072999</v>
      </c>
      <c r="AB3745">
        <v>46</v>
      </c>
      <c r="AC3745">
        <v>0.91911799774997505</v>
      </c>
      <c r="AD3745">
        <v>4</v>
      </c>
      <c r="AE3745">
        <v>8.0882002250024704E-2</v>
      </c>
      <c r="AF3745">
        <v>0</v>
      </c>
      <c r="AG3745">
        <v>0</v>
      </c>
      <c r="AH3745">
        <v>4.11751283324865E-3</v>
      </c>
      <c r="AI3745">
        <v>1</v>
      </c>
      <c r="AJ3745" s="73">
        <v>66.595696013237003</v>
      </c>
      <c r="AK3745">
        <v>50</v>
      </c>
      <c r="AL3745">
        <v>1</v>
      </c>
      <c r="AM3745">
        <v>0</v>
      </c>
      <c r="AN3745">
        <v>0</v>
      </c>
      <c r="AO3745">
        <v>0</v>
      </c>
      <c r="AP3745">
        <v>0</v>
      </c>
      <c r="AQ3745">
        <v>50</v>
      </c>
      <c r="AR3745">
        <v>1</v>
      </c>
      <c r="AS3745">
        <v>0</v>
      </c>
      <c r="AT3745">
        <v>0</v>
      </c>
      <c r="AU3745">
        <v>0</v>
      </c>
      <c r="AV3745">
        <v>0</v>
      </c>
      <c r="AW3745">
        <v>50</v>
      </c>
      <c r="AX3745">
        <v>1</v>
      </c>
      <c r="AY3745" s="73">
        <v>67.374224702389995</v>
      </c>
      <c r="AZ3745">
        <v>50</v>
      </c>
      <c r="BA3745">
        <v>1</v>
      </c>
      <c r="BB3745">
        <v>42</v>
      </c>
      <c r="BC3745">
        <v>0.83799071708037098</v>
      </c>
      <c r="BD3745">
        <v>8</v>
      </c>
      <c r="BE3745">
        <v>0.16200928291962799</v>
      </c>
      <c r="BF3745">
        <v>70.927264194483001</v>
      </c>
      <c r="BG3745">
        <v>78.346113268313005</v>
      </c>
      <c r="BH3745">
        <v>67.374224702389995</v>
      </c>
      <c r="BI3745">
        <v>66.595696013237003</v>
      </c>
    </row>
    <row r="3746" spans="1:61" x14ac:dyDescent="0.25">
      <c r="A3746" s="10" t="str">
        <f>VLOOKUP(D3746,'Index-Relations'!E:F,2,FALSE)</f>
        <v>ESG</v>
      </c>
      <c r="B3746" t="s">
        <v>3450</v>
      </c>
      <c r="C3746" s="53" t="s">
        <v>2766</v>
      </c>
      <c r="D3746" s="59" t="s">
        <v>3170</v>
      </c>
      <c r="E3746" s="59" t="s">
        <v>7162</v>
      </c>
      <c r="F3746" t="s">
        <v>2641</v>
      </c>
      <c r="G3746" t="s">
        <v>1537</v>
      </c>
      <c r="H3746" t="s">
        <v>1539</v>
      </c>
      <c r="I3746" s="52">
        <v>45446</v>
      </c>
      <c r="J3746" t="s">
        <v>2457</v>
      </c>
      <c r="K3746">
        <v>50</v>
      </c>
      <c r="L3746" s="73">
        <v>69.374135054552895</v>
      </c>
      <c r="M3746">
        <v>50</v>
      </c>
      <c r="N3746">
        <v>1</v>
      </c>
      <c r="O3746" s="73">
        <v>77.331249653249998</v>
      </c>
      <c r="P3746">
        <v>50</v>
      </c>
      <c r="Q3746">
        <v>1</v>
      </c>
      <c r="R3746">
        <v>50</v>
      </c>
      <c r="S3746">
        <v>1</v>
      </c>
      <c r="T3746">
        <v>31.5613588437635</v>
      </c>
      <c r="U3746">
        <v>0.65928975826320402</v>
      </c>
      <c r="V3746">
        <v>32</v>
      </c>
      <c r="W3746">
        <v>2.3989223271618901E-2</v>
      </c>
      <c r="X3746">
        <v>4</v>
      </c>
      <c r="Y3746">
        <v>50</v>
      </c>
      <c r="Z3746">
        <v>1</v>
      </c>
      <c r="AA3746">
        <v>6.3277085626041796</v>
      </c>
      <c r="AB3746">
        <v>47</v>
      </c>
      <c r="AC3746">
        <v>0.94110064274539496</v>
      </c>
      <c r="AD3746">
        <v>3</v>
      </c>
      <c r="AE3746">
        <v>5.8899357254604497E-2</v>
      </c>
      <c r="AF3746">
        <v>0</v>
      </c>
      <c r="AG3746">
        <v>0</v>
      </c>
      <c r="AH3746">
        <v>4.7551249636030701E-3</v>
      </c>
      <c r="AI3746">
        <v>1</v>
      </c>
      <c r="AJ3746" s="73">
        <v>64.536014173807004</v>
      </c>
      <c r="AK3746">
        <v>50</v>
      </c>
      <c r="AL3746">
        <v>1</v>
      </c>
      <c r="AM3746">
        <v>0</v>
      </c>
      <c r="AN3746">
        <v>0</v>
      </c>
      <c r="AO3746">
        <v>0</v>
      </c>
      <c r="AP3746">
        <v>0</v>
      </c>
      <c r="AQ3746">
        <v>50</v>
      </c>
      <c r="AR3746">
        <v>0.999999999999999</v>
      </c>
      <c r="AS3746">
        <v>0</v>
      </c>
      <c r="AT3746">
        <v>0</v>
      </c>
      <c r="AU3746">
        <v>0</v>
      </c>
      <c r="AV3746">
        <v>0</v>
      </c>
      <c r="AW3746">
        <v>50</v>
      </c>
      <c r="AX3746">
        <v>1</v>
      </c>
      <c r="AY3746" s="73">
        <v>66.304804005104003</v>
      </c>
      <c r="AZ3746">
        <v>50</v>
      </c>
      <c r="BA3746">
        <v>1</v>
      </c>
      <c r="BB3746">
        <v>42</v>
      </c>
      <c r="BC3746">
        <v>0.84255941268867196</v>
      </c>
      <c r="BD3746">
        <v>8</v>
      </c>
      <c r="BE3746">
        <v>0.15744058731132701</v>
      </c>
      <c r="BF3746">
        <v>69.374135054552895</v>
      </c>
      <c r="BG3746">
        <v>77.331249653249998</v>
      </c>
      <c r="BH3746">
        <v>66.304804005104003</v>
      </c>
      <c r="BI3746">
        <v>64.536014173807004</v>
      </c>
    </row>
    <row r="3747" spans="1:61" x14ac:dyDescent="0.25">
      <c r="A3747" s="10" t="str">
        <f>VLOOKUP(D3747,'Index-Relations'!E:F,2,FALSE)</f>
        <v>ESG</v>
      </c>
      <c r="B3747" t="s">
        <v>3450</v>
      </c>
      <c r="C3747" s="53" t="s">
        <v>2767</v>
      </c>
      <c r="D3747" s="59" t="s">
        <v>3170</v>
      </c>
      <c r="E3747" s="59" t="s">
        <v>7163</v>
      </c>
      <c r="F3747" t="s">
        <v>2641</v>
      </c>
      <c r="G3747" t="s">
        <v>1537</v>
      </c>
      <c r="H3747" t="s">
        <v>1539</v>
      </c>
      <c r="I3747" s="52">
        <v>45413</v>
      </c>
      <c r="J3747" t="s">
        <v>2457</v>
      </c>
      <c r="K3747">
        <v>50</v>
      </c>
      <c r="L3747" s="73">
        <v>69.452706127229007</v>
      </c>
      <c r="M3747">
        <v>50</v>
      </c>
      <c r="N3747">
        <v>1</v>
      </c>
      <c r="O3747" s="73">
        <v>77.394862751539904</v>
      </c>
      <c r="P3747">
        <v>50</v>
      </c>
      <c r="Q3747">
        <v>1</v>
      </c>
      <c r="R3747">
        <v>50</v>
      </c>
      <c r="S3747">
        <v>0.999999999999999</v>
      </c>
      <c r="T3747">
        <v>31.825065421603501</v>
      </c>
      <c r="U3747">
        <v>0.63835495645367502</v>
      </c>
      <c r="V3747">
        <v>32</v>
      </c>
      <c r="W3747">
        <v>2.3086336973166699E-2</v>
      </c>
      <c r="X3747">
        <v>4</v>
      </c>
      <c r="Y3747">
        <v>50</v>
      </c>
      <c r="Z3747">
        <v>0.999999999999999</v>
      </c>
      <c r="AA3747">
        <v>6.4000471712416704</v>
      </c>
      <c r="AB3747">
        <v>47</v>
      </c>
      <c r="AC3747">
        <v>0.94257110532620503</v>
      </c>
      <c r="AD3747">
        <v>3</v>
      </c>
      <c r="AE3747">
        <v>5.7428894673794903E-2</v>
      </c>
      <c r="AF3747">
        <v>0</v>
      </c>
      <c r="AG3747">
        <v>0</v>
      </c>
      <c r="AH3747">
        <v>4.2041803856700498E-3</v>
      </c>
      <c r="AI3747">
        <v>1</v>
      </c>
      <c r="AJ3747" s="73">
        <v>64.611523994096999</v>
      </c>
      <c r="AK3747">
        <v>50</v>
      </c>
      <c r="AL3747">
        <v>1</v>
      </c>
      <c r="AM3747">
        <v>0</v>
      </c>
      <c r="AN3747">
        <v>0</v>
      </c>
      <c r="AO3747">
        <v>0</v>
      </c>
      <c r="AP3747">
        <v>0</v>
      </c>
      <c r="AQ3747">
        <v>50</v>
      </c>
      <c r="AR3747">
        <v>0.999999999999999</v>
      </c>
      <c r="AS3747">
        <v>0</v>
      </c>
      <c r="AT3747">
        <v>0</v>
      </c>
      <c r="AU3747">
        <v>0</v>
      </c>
      <c r="AV3747">
        <v>0</v>
      </c>
      <c r="AW3747">
        <v>50</v>
      </c>
      <c r="AX3747">
        <v>0.999999999999999</v>
      </c>
      <c r="AY3747" s="73">
        <v>66.299657154597995</v>
      </c>
      <c r="AZ3747">
        <v>50</v>
      </c>
      <c r="BA3747">
        <v>1</v>
      </c>
      <c r="BB3747">
        <v>43</v>
      </c>
      <c r="BC3747">
        <v>0.86077448327566297</v>
      </c>
      <c r="BD3747">
        <v>7</v>
      </c>
      <c r="BE3747">
        <v>0.139225516724336</v>
      </c>
      <c r="BF3747">
        <v>69.452706127229007</v>
      </c>
      <c r="BG3747">
        <v>77.394862751539904</v>
      </c>
      <c r="BH3747">
        <v>66.299657154597995</v>
      </c>
      <c r="BI3747">
        <v>64.611523994096999</v>
      </c>
    </row>
    <row r="3748" spans="1:61" x14ac:dyDescent="0.25">
      <c r="A3748" s="10" t="str">
        <f>VLOOKUP(D3748,'Index-Relations'!E:F,2,FALSE)</f>
        <v>ESG</v>
      </c>
      <c r="B3748" t="s">
        <v>3450</v>
      </c>
      <c r="C3748" s="53" t="s">
        <v>2768</v>
      </c>
      <c r="D3748" s="59" t="s">
        <v>3170</v>
      </c>
      <c r="E3748" s="59" t="s">
        <v>7164</v>
      </c>
      <c r="F3748" t="s">
        <v>2641</v>
      </c>
      <c r="G3748" t="s">
        <v>1537</v>
      </c>
      <c r="H3748" t="s">
        <v>1539</v>
      </c>
      <c r="I3748" s="52">
        <v>45383</v>
      </c>
      <c r="J3748" t="s">
        <v>2457</v>
      </c>
      <c r="K3748">
        <v>50</v>
      </c>
      <c r="L3748">
        <v>77.154347850445802</v>
      </c>
      <c r="M3748">
        <v>50</v>
      </c>
      <c r="N3748">
        <v>1</v>
      </c>
      <c r="O3748">
        <v>83.187230287390605</v>
      </c>
      <c r="P3748">
        <v>50</v>
      </c>
      <c r="Q3748">
        <v>1</v>
      </c>
      <c r="R3748">
        <v>50</v>
      </c>
      <c r="S3748">
        <v>0.999999999999999</v>
      </c>
      <c r="T3748">
        <v>31.446956284619699</v>
      </c>
      <c r="U3748">
        <v>0.63817028210600502</v>
      </c>
      <c r="V3748">
        <v>32</v>
      </c>
      <c r="W3748">
        <v>2.28390456964657E-2</v>
      </c>
      <c r="X3748">
        <v>4</v>
      </c>
      <c r="Y3748">
        <v>50</v>
      </c>
      <c r="Z3748">
        <v>1</v>
      </c>
      <c r="AA3748">
        <v>6.2080879932316897</v>
      </c>
      <c r="AB3748">
        <v>47</v>
      </c>
      <c r="AC3748">
        <v>0.94200155613610903</v>
      </c>
      <c r="AD3748">
        <v>3</v>
      </c>
      <c r="AE3748">
        <v>5.7998443863890803E-2</v>
      </c>
      <c r="AF3748">
        <v>0</v>
      </c>
      <c r="AG3748">
        <v>1.2489999999999999E-16</v>
      </c>
      <c r="AH3748">
        <v>4.1750969850888496E-3</v>
      </c>
      <c r="AI3748">
        <v>1</v>
      </c>
      <c r="AJ3748">
        <v>72.619211293269402</v>
      </c>
      <c r="AK3748">
        <v>50</v>
      </c>
      <c r="AL3748">
        <v>1</v>
      </c>
      <c r="AM3748">
        <v>0</v>
      </c>
      <c r="AN3748">
        <v>0</v>
      </c>
      <c r="AO3748">
        <v>0</v>
      </c>
      <c r="AP3748">
        <v>0</v>
      </c>
      <c r="AQ3748">
        <v>50</v>
      </c>
      <c r="AR3748">
        <v>0.999999999999999</v>
      </c>
      <c r="AS3748">
        <v>0</v>
      </c>
      <c r="AT3748">
        <v>0</v>
      </c>
      <c r="AU3748">
        <v>0</v>
      </c>
      <c r="AV3748">
        <v>0</v>
      </c>
      <c r="AW3748">
        <v>50</v>
      </c>
      <c r="AX3748">
        <v>0.999999999999999</v>
      </c>
      <c r="AY3748">
        <v>73.685499397243106</v>
      </c>
      <c r="AZ3748">
        <v>50</v>
      </c>
      <c r="BA3748">
        <v>1</v>
      </c>
      <c r="BB3748">
        <v>43</v>
      </c>
      <c r="BC3748">
        <v>0.85965462485450805</v>
      </c>
      <c r="BD3748">
        <v>7</v>
      </c>
      <c r="BE3748">
        <v>0.140345375145491</v>
      </c>
      <c r="BF3748">
        <v>70.171804158613</v>
      </c>
      <c r="BG3748">
        <v>77.740776155473995</v>
      </c>
      <c r="BH3748">
        <v>67.396273748305902</v>
      </c>
      <c r="BI3748">
        <v>65.130234399596006</v>
      </c>
    </row>
    <row r="3749" spans="1:61" x14ac:dyDescent="0.25">
      <c r="A3749" s="10" t="str">
        <f>VLOOKUP(D3749,'Index-Relations'!E:F,2,FALSE)</f>
        <v>ESG</v>
      </c>
      <c r="B3749" t="s">
        <v>3450</v>
      </c>
      <c r="C3749" s="53" t="s">
        <v>2769</v>
      </c>
      <c r="D3749" s="59" t="s">
        <v>3170</v>
      </c>
      <c r="E3749" s="59" t="s">
        <v>7165</v>
      </c>
      <c r="F3749" t="s">
        <v>2641</v>
      </c>
      <c r="G3749" t="s">
        <v>1537</v>
      </c>
      <c r="H3749" t="s">
        <v>1539</v>
      </c>
      <c r="I3749" s="52">
        <v>45352</v>
      </c>
      <c r="J3749" t="s">
        <v>2457</v>
      </c>
      <c r="K3749">
        <v>50</v>
      </c>
      <c r="L3749">
        <v>80.263443272167905</v>
      </c>
      <c r="M3749">
        <v>50</v>
      </c>
      <c r="N3749">
        <v>1</v>
      </c>
      <c r="O3749">
        <v>85.003353813097306</v>
      </c>
      <c r="P3749">
        <v>50</v>
      </c>
      <c r="Q3749">
        <v>1</v>
      </c>
      <c r="R3749">
        <v>50</v>
      </c>
      <c r="S3749">
        <v>1</v>
      </c>
      <c r="T3749">
        <v>30.2532367502982</v>
      </c>
      <c r="U3749">
        <v>0.59545613970186395</v>
      </c>
      <c r="V3749">
        <v>28</v>
      </c>
      <c r="W3749">
        <v>2.5518524066121099E-2</v>
      </c>
      <c r="X3749">
        <v>3</v>
      </c>
      <c r="Y3749">
        <v>50</v>
      </c>
      <c r="Z3749">
        <v>1</v>
      </c>
      <c r="AA3749">
        <v>5.5804720446026499</v>
      </c>
      <c r="AB3749">
        <v>47</v>
      </c>
      <c r="AC3749">
        <v>0.94212739285022795</v>
      </c>
      <c r="AD3749">
        <v>3</v>
      </c>
      <c r="AE3749">
        <v>5.7872607149771202E-2</v>
      </c>
      <c r="AF3749">
        <v>0</v>
      </c>
      <c r="AG3749">
        <v>1.2489999999999999E-16</v>
      </c>
      <c r="AH3749">
        <v>4.4109040729444797E-3</v>
      </c>
      <c r="AI3749">
        <v>1</v>
      </c>
      <c r="AJ3749">
        <v>76.414149667112795</v>
      </c>
      <c r="AK3749">
        <v>50</v>
      </c>
      <c r="AL3749">
        <v>1</v>
      </c>
      <c r="AM3749">
        <v>0</v>
      </c>
      <c r="AN3749">
        <v>0</v>
      </c>
      <c r="AO3749">
        <v>0</v>
      </c>
      <c r="AP3749">
        <v>0</v>
      </c>
      <c r="AQ3749">
        <v>50</v>
      </c>
      <c r="AR3749">
        <v>0.999999999999999</v>
      </c>
      <c r="AS3749">
        <v>0</v>
      </c>
      <c r="AT3749">
        <v>0</v>
      </c>
      <c r="AU3749">
        <v>0</v>
      </c>
      <c r="AV3749">
        <v>0</v>
      </c>
      <c r="AW3749">
        <v>50</v>
      </c>
      <c r="AX3749">
        <v>1</v>
      </c>
      <c r="AY3749">
        <v>76.719560118751701</v>
      </c>
      <c r="AZ3749">
        <v>50</v>
      </c>
      <c r="BA3749">
        <v>1</v>
      </c>
      <c r="BB3749">
        <v>44</v>
      </c>
      <c r="BC3749">
        <v>0.87851495406997104</v>
      </c>
      <c r="BD3749">
        <v>6</v>
      </c>
      <c r="BE3749">
        <v>0.121485045930028</v>
      </c>
      <c r="BF3749">
        <v>73.455816208190996</v>
      </c>
      <c r="BG3749">
        <v>79.427047068702905</v>
      </c>
      <c r="BH3749">
        <v>70.348679793433007</v>
      </c>
      <c r="BI3749">
        <v>69.086749080522907</v>
      </c>
    </row>
    <row r="3750" spans="1:61" x14ac:dyDescent="0.25">
      <c r="A3750" s="10" t="str">
        <f>VLOOKUP(D3750,'Index-Relations'!E:F,2,FALSE)</f>
        <v>ESG</v>
      </c>
      <c r="B3750" t="s">
        <v>3450</v>
      </c>
      <c r="C3750" s="53" t="s">
        <v>2770</v>
      </c>
      <c r="D3750" s="59" t="s">
        <v>3170</v>
      </c>
      <c r="E3750" s="59" t="s">
        <v>7166</v>
      </c>
      <c r="F3750" t="s">
        <v>2641</v>
      </c>
      <c r="G3750" t="s">
        <v>1537</v>
      </c>
      <c r="H3750" t="s">
        <v>1539</v>
      </c>
      <c r="I3750" s="52">
        <v>45323</v>
      </c>
      <c r="J3750" t="s">
        <v>2457</v>
      </c>
      <c r="K3750">
        <v>50</v>
      </c>
      <c r="L3750">
        <v>81.131439280069301</v>
      </c>
      <c r="M3750">
        <v>50</v>
      </c>
      <c r="N3750">
        <v>1</v>
      </c>
      <c r="O3750">
        <v>85.091760459083105</v>
      </c>
      <c r="P3750">
        <v>50</v>
      </c>
      <c r="Q3750">
        <v>1</v>
      </c>
      <c r="R3750">
        <v>50</v>
      </c>
      <c r="S3750">
        <v>1</v>
      </c>
      <c r="T3750">
        <v>30.695818659251401</v>
      </c>
      <c r="U3750">
        <v>0.59723631561509904</v>
      </c>
      <c r="V3750">
        <v>28</v>
      </c>
      <c r="W3750">
        <v>2.5293280573837701E-2</v>
      </c>
      <c r="X3750">
        <v>3</v>
      </c>
      <c r="Y3750">
        <v>50</v>
      </c>
      <c r="Z3750">
        <v>1</v>
      </c>
      <c r="AA3750">
        <v>5.7879608408497303</v>
      </c>
      <c r="AB3750">
        <v>47</v>
      </c>
      <c r="AC3750">
        <v>0.94185525595894104</v>
      </c>
      <c r="AD3750">
        <v>3</v>
      </c>
      <c r="AE3750">
        <v>5.8144744041058703E-2</v>
      </c>
      <c r="AF3750">
        <v>0</v>
      </c>
      <c r="AG3750">
        <v>2.3592E-16</v>
      </c>
      <c r="AH3750">
        <v>4.4953580226203202E-3</v>
      </c>
      <c r="AI3750">
        <v>1</v>
      </c>
      <c r="AJ3750">
        <v>77.617983890366702</v>
      </c>
      <c r="AK3750">
        <v>50</v>
      </c>
      <c r="AL3750">
        <v>1</v>
      </c>
      <c r="AM3750">
        <v>0</v>
      </c>
      <c r="AN3750">
        <v>0</v>
      </c>
      <c r="AO3750">
        <v>0</v>
      </c>
      <c r="AP3750">
        <v>0</v>
      </c>
      <c r="AQ3750">
        <v>50</v>
      </c>
      <c r="AR3750">
        <v>1</v>
      </c>
      <c r="AS3750">
        <v>0</v>
      </c>
      <c r="AT3750">
        <v>0</v>
      </c>
      <c r="AU3750">
        <v>0</v>
      </c>
      <c r="AV3750">
        <v>0</v>
      </c>
      <c r="AW3750">
        <v>50</v>
      </c>
      <c r="AX3750">
        <v>1</v>
      </c>
      <c r="AY3750">
        <v>77.801765396349595</v>
      </c>
      <c r="AZ3750">
        <v>50</v>
      </c>
      <c r="BA3750">
        <v>1</v>
      </c>
      <c r="BB3750">
        <v>44</v>
      </c>
      <c r="BC3750">
        <v>0.88336602570349299</v>
      </c>
      <c r="BD3750">
        <v>6</v>
      </c>
      <c r="BE3750">
        <v>0.116633974296506</v>
      </c>
      <c r="BF3750">
        <v>74.260020647153993</v>
      </c>
      <c r="BG3750">
        <v>79.326364270970899</v>
      </c>
      <c r="BH3750">
        <v>71.194909846882993</v>
      </c>
      <c r="BI3750">
        <v>70.207544454355997</v>
      </c>
    </row>
    <row r="3751" spans="1:61" x14ac:dyDescent="0.25">
      <c r="A3751" s="10" t="str">
        <f>VLOOKUP(D3751,'Index-Relations'!E:F,2,FALSE)</f>
        <v>ESG</v>
      </c>
      <c r="B3751" t="s">
        <v>3450</v>
      </c>
      <c r="C3751" s="53" t="s">
        <v>2760</v>
      </c>
      <c r="D3751" s="59" t="s">
        <v>3226</v>
      </c>
      <c r="E3751" s="59" t="s">
        <v>7167</v>
      </c>
      <c r="F3751" t="s">
        <v>2670</v>
      </c>
      <c r="G3751" t="s">
        <v>2671</v>
      </c>
      <c r="H3751" t="s">
        <v>2672</v>
      </c>
      <c r="I3751" s="52">
        <v>45659</v>
      </c>
      <c r="J3751" t="s">
        <v>2457</v>
      </c>
      <c r="K3751">
        <v>100</v>
      </c>
      <c r="L3751" s="73">
        <v>71.998145256943999</v>
      </c>
      <c r="M3751">
        <v>100</v>
      </c>
      <c r="N3751">
        <v>1</v>
      </c>
      <c r="O3751" s="73">
        <v>78.964677758920999</v>
      </c>
      <c r="P3751">
        <v>100</v>
      </c>
      <c r="Q3751">
        <v>1</v>
      </c>
      <c r="R3751">
        <v>99</v>
      </c>
      <c r="S3751">
        <v>0.99149866332929604</v>
      </c>
      <c r="T3751">
        <v>29.413413030740202</v>
      </c>
      <c r="U3751">
        <v>0.54016119422057396</v>
      </c>
      <c r="V3751">
        <v>59</v>
      </c>
      <c r="W3751">
        <v>2.6748193645649201E-2</v>
      </c>
      <c r="X3751">
        <v>8</v>
      </c>
      <c r="Y3751">
        <v>100</v>
      </c>
      <c r="Z3751">
        <v>0.999999999999999</v>
      </c>
      <c r="AA3751">
        <v>8.9182440361008801</v>
      </c>
      <c r="AB3751">
        <v>94</v>
      </c>
      <c r="AC3751">
        <v>0.97172947159854595</v>
      </c>
      <c r="AD3751">
        <v>6</v>
      </c>
      <c r="AE3751">
        <v>2.8270528401454401E-2</v>
      </c>
      <c r="AF3751">
        <v>0</v>
      </c>
      <c r="AG3751">
        <v>0</v>
      </c>
      <c r="AH3751">
        <v>6.1907739965934997E-3</v>
      </c>
      <c r="AI3751">
        <v>4</v>
      </c>
      <c r="AJ3751" s="73">
        <v>69.621865945500005</v>
      </c>
      <c r="AK3751">
        <v>100</v>
      </c>
      <c r="AL3751">
        <v>1</v>
      </c>
      <c r="AM3751">
        <v>0</v>
      </c>
      <c r="AN3751">
        <v>0</v>
      </c>
      <c r="AO3751">
        <v>0</v>
      </c>
      <c r="AP3751">
        <v>0</v>
      </c>
      <c r="AQ3751">
        <v>100</v>
      </c>
      <c r="AR3751">
        <v>0.999999999999999</v>
      </c>
      <c r="AS3751">
        <v>0</v>
      </c>
      <c r="AT3751">
        <v>0</v>
      </c>
      <c r="AU3751">
        <v>0</v>
      </c>
      <c r="AV3751">
        <v>0</v>
      </c>
      <c r="AW3751">
        <v>100</v>
      </c>
      <c r="AX3751">
        <v>1</v>
      </c>
      <c r="AY3751" s="73">
        <v>67.027883048508997</v>
      </c>
      <c r="AZ3751">
        <v>100</v>
      </c>
      <c r="BA3751">
        <v>1</v>
      </c>
      <c r="BB3751">
        <v>90</v>
      </c>
      <c r="BC3751">
        <v>0.854364680428774</v>
      </c>
      <c r="BD3751">
        <v>10</v>
      </c>
      <c r="BE3751">
        <v>0.145635319571225</v>
      </c>
      <c r="BF3751">
        <v>71.998145256943999</v>
      </c>
      <c r="BG3751">
        <v>78.964677758920999</v>
      </c>
      <c r="BH3751">
        <v>67.027883048508997</v>
      </c>
      <c r="BI3751">
        <v>69.621865945500005</v>
      </c>
    </row>
    <row r="3752" spans="1:61" x14ac:dyDescent="0.25">
      <c r="A3752" s="10" t="str">
        <f>VLOOKUP(D3752,'Index-Relations'!E:F,2,FALSE)</f>
        <v>ESG</v>
      </c>
      <c r="B3752" t="s">
        <v>3450</v>
      </c>
      <c r="C3752" s="53" t="s">
        <v>2761</v>
      </c>
      <c r="D3752" s="59" t="s">
        <v>3226</v>
      </c>
      <c r="E3752" s="59" t="s">
        <v>7168</v>
      </c>
      <c r="F3752" t="s">
        <v>2670</v>
      </c>
      <c r="G3752" t="s">
        <v>2671</v>
      </c>
      <c r="H3752" t="s">
        <v>2672</v>
      </c>
      <c r="I3752" s="52">
        <v>45628</v>
      </c>
      <c r="J3752" t="s">
        <v>2457</v>
      </c>
      <c r="K3752">
        <v>100</v>
      </c>
      <c r="L3752" s="73">
        <v>70.999943656964007</v>
      </c>
      <c r="M3752">
        <v>100</v>
      </c>
      <c r="N3752">
        <v>1</v>
      </c>
      <c r="O3752" s="73">
        <v>78.170155992877994</v>
      </c>
      <c r="P3752">
        <v>100</v>
      </c>
      <c r="Q3752">
        <v>1</v>
      </c>
      <c r="R3752">
        <v>99</v>
      </c>
      <c r="S3752">
        <v>0.99148715805205301</v>
      </c>
      <c r="T3752">
        <v>28.4053934106737</v>
      </c>
      <c r="U3752">
        <v>0.54928644190901199</v>
      </c>
      <c r="V3752">
        <v>59</v>
      </c>
      <c r="W3752">
        <v>2.35778139135095E-2</v>
      </c>
      <c r="X3752">
        <v>7</v>
      </c>
      <c r="Y3752">
        <v>100</v>
      </c>
      <c r="Z3752">
        <v>1</v>
      </c>
      <c r="AA3752">
        <v>7.7029644327673203</v>
      </c>
      <c r="AB3752">
        <v>94</v>
      </c>
      <c r="AC3752">
        <v>0.96948301702836404</v>
      </c>
      <c r="AD3752">
        <v>6</v>
      </c>
      <c r="AE3752">
        <v>3.0516982971635902E-2</v>
      </c>
      <c r="AF3752">
        <v>0</v>
      </c>
      <c r="AG3752">
        <v>0</v>
      </c>
      <c r="AH3752">
        <v>5.3877319506578803E-3</v>
      </c>
      <c r="AI3752">
        <v>4</v>
      </c>
      <c r="AJ3752" s="73">
        <v>68.408832190511006</v>
      </c>
      <c r="AK3752">
        <v>100</v>
      </c>
      <c r="AL3752">
        <v>1</v>
      </c>
      <c r="AM3752">
        <v>0</v>
      </c>
      <c r="AN3752">
        <v>0</v>
      </c>
      <c r="AO3752">
        <v>0</v>
      </c>
      <c r="AP3752">
        <v>0</v>
      </c>
      <c r="AQ3752">
        <v>100</v>
      </c>
      <c r="AR3752">
        <v>0.999999999999999</v>
      </c>
      <c r="AS3752">
        <v>0</v>
      </c>
      <c r="AT3752">
        <v>0</v>
      </c>
      <c r="AU3752">
        <v>0</v>
      </c>
      <c r="AV3752">
        <v>0</v>
      </c>
      <c r="AW3752">
        <v>100</v>
      </c>
      <c r="AX3752">
        <v>1</v>
      </c>
      <c r="AY3752" s="73">
        <v>66.043635926031001</v>
      </c>
      <c r="AZ3752">
        <v>100</v>
      </c>
      <c r="BA3752">
        <v>1</v>
      </c>
      <c r="BB3752">
        <v>90</v>
      </c>
      <c r="BC3752">
        <v>0.85098846704244402</v>
      </c>
      <c r="BD3752">
        <v>10</v>
      </c>
      <c r="BE3752">
        <v>0.14901153295755501</v>
      </c>
      <c r="BF3752">
        <v>70.999943656964007</v>
      </c>
      <c r="BG3752">
        <v>78.170155992877994</v>
      </c>
      <c r="BH3752">
        <v>66.043635926031001</v>
      </c>
      <c r="BI3752">
        <v>68.408832190511006</v>
      </c>
    </row>
    <row r="3753" spans="1:61" x14ac:dyDescent="0.25">
      <c r="A3753" s="10" t="str">
        <f>VLOOKUP(D3753,'Index-Relations'!E:F,2,FALSE)</f>
        <v>ESG</v>
      </c>
      <c r="B3753" t="s">
        <v>3450</v>
      </c>
      <c r="C3753" s="53" t="s">
        <v>2762</v>
      </c>
      <c r="D3753" s="59" t="s">
        <v>3226</v>
      </c>
      <c r="E3753" s="59" t="s">
        <v>7169</v>
      </c>
      <c r="F3753" t="s">
        <v>2670</v>
      </c>
      <c r="G3753" t="s">
        <v>2671</v>
      </c>
      <c r="H3753" t="s">
        <v>2672</v>
      </c>
      <c r="I3753" s="52">
        <v>45597</v>
      </c>
      <c r="J3753" t="s">
        <v>2457</v>
      </c>
      <c r="K3753">
        <v>100</v>
      </c>
      <c r="L3753" s="73">
        <v>71.615488357589996</v>
      </c>
      <c r="M3753">
        <v>100</v>
      </c>
      <c r="N3753">
        <v>1</v>
      </c>
      <c r="O3753" s="73">
        <v>78.521499210277</v>
      </c>
      <c r="P3753">
        <v>100</v>
      </c>
      <c r="Q3753">
        <v>1</v>
      </c>
      <c r="R3753">
        <v>99</v>
      </c>
      <c r="S3753">
        <v>0.99105920069474296</v>
      </c>
      <c r="T3753">
        <v>28.5488302808456</v>
      </c>
      <c r="U3753">
        <v>0.55076497866475804</v>
      </c>
      <c r="V3753">
        <v>59</v>
      </c>
      <c r="W3753">
        <v>2.3379500297386498E-2</v>
      </c>
      <c r="X3753">
        <v>7</v>
      </c>
      <c r="Y3753">
        <v>100</v>
      </c>
      <c r="Z3753">
        <v>0.999999999999999</v>
      </c>
      <c r="AA3753">
        <v>8.7420745311512995</v>
      </c>
      <c r="AB3753">
        <v>94</v>
      </c>
      <c r="AC3753">
        <v>0.96859826638843405</v>
      </c>
      <c r="AD3753">
        <v>6</v>
      </c>
      <c r="AE3753">
        <v>3.1401733611565202E-2</v>
      </c>
      <c r="AF3753">
        <v>0</v>
      </c>
      <c r="AG3753">
        <v>4.8572000000000003E-16</v>
      </c>
      <c r="AH3753">
        <v>1.22298972372004E-2</v>
      </c>
      <c r="AI3753">
        <v>4</v>
      </c>
      <c r="AJ3753" s="73">
        <v>69.088458701893998</v>
      </c>
      <c r="AK3753">
        <v>100</v>
      </c>
      <c r="AL3753">
        <v>1</v>
      </c>
      <c r="AM3753">
        <v>0</v>
      </c>
      <c r="AN3753">
        <v>0</v>
      </c>
      <c r="AO3753">
        <v>0</v>
      </c>
      <c r="AP3753">
        <v>0</v>
      </c>
      <c r="AQ3753">
        <v>100</v>
      </c>
      <c r="AR3753">
        <v>0.999999999999999</v>
      </c>
      <c r="AS3753">
        <v>0</v>
      </c>
      <c r="AT3753">
        <v>0</v>
      </c>
      <c r="AU3753">
        <v>0</v>
      </c>
      <c r="AV3753">
        <v>0</v>
      </c>
      <c r="AW3753">
        <v>100</v>
      </c>
      <c r="AX3753">
        <v>0.999999999999999</v>
      </c>
      <c r="AY3753" s="73">
        <v>66.705658622959902</v>
      </c>
      <c r="AZ3753">
        <v>100</v>
      </c>
      <c r="BA3753">
        <v>1</v>
      </c>
      <c r="BB3753">
        <v>90</v>
      </c>
      <c r="BC3753">
        <v>0.85690437137422903</v>
      </c>
      <c r="BD3753">
        <v>10</v>
      </c>
      <c r="BE3753">
        <v>0.14309562862576999</v>
      </c>
      <c r="BF3753">
        <v>71.615488357589996</v>
      </c>
      <c r="BG3753">
        <v>78.521499210277</v>
      </c>
      <c r="BH3753">
        <v>66.705658622959902</v>
      </c>
      <c r="BI3753">
        <v>69.088458701893998</v>
      </c>
    </row>
    <row r="3754" spans="1:61" x14ac:dyDescent="0.25">
      <c r="A3754" s="10" t="str">
        <f>VLOOKUP(D3754,'Index-Relations'!E:F,2,FALSE)</f>
        <v>ESG</v>
      </c>
      <c r="B3754" t="s">
        <v>3450</v>
      </c>
      <c r="C3754" s="53" t="s">
        <v>2763</v>
      </c>
      <c r="D3754" s="59" t="s">
        <v>3226</v>
      </c>
      <c r="E3754" s="59" t="s">
        <v>7170</v>
      </c>
      <c r="F3754" t="s">
        <v>2670</v>
      </c>
      <c r="G3754" t="s">
        <v>2671</v>
      </c>
      <c r="H3754" t="s">
        <v>2672</v>
      </c>
      <c r="I3754" s="52">
        <v>45566</v>
      </c>
      <c r="J3754" t="s">
        <v>2457</v>
      </c>
      <c r="K3754">
        <v>100</v>
      </c>
      <c r="L3754" s="73">
        <v>71.966164083807897</v>
      </c>
      <c r="M3754">
        <v>100</v>
      </c>
      <c r="N3754">
        <v>1</v>
      </c>
      <c r="O3754" s="73">
        <v>78.818252780447907</v>
      </c>
      <c r="P3754">
        <v>100</v>
      </c>
      <c r="Q3754">
        <v>1</v>
      </c>
      <c r="R3754">
        <v>99</v>
      </c>
      <c r="S3754">
        <v>0.99101685642672299</v>
      </c>
      <c r="T3754">
        <v>28.8582565848927</v>
      </c>
      <c r="U3754">
        <v>0.55224964691518796</v>
      </c>
      <c r="V3754">
        <v>59</v>
      </c>
      <c r="W3754">
        <v>2.3415475831613099E-2</v>
      </c>
      <c r="X3754">
        <v>7</v>
      </c>
      <c r="Y3754">
        <v>100</v>
      </c>
      <c r="Z3754">
        <v>0.999999999999999</v>
      </c>
      <c r="AA3754">
        <v>8.4877304362110593</v>
      </c>
      <c r="AB3754">
        <v>96</v>
      </c>
      <c r="AC3754">
        <v>0.97564708719121696</v>
      </c>
      <c r="AD3754">
        <v>4</v>
      </c>
      <c r="AE3754">
        <v>2.43529128087824E-2</v>
      </c>
      <c r="AF3754">
        <v>0</v>
      </c>
      <c r="AG3754">
        <v>0</v>
      </c>
      <c r="AH3754">
        <v>4.8615921341948597E-3</v>
      </c>
      <c r="AI3754">
        <v>4</v>
      </c>
      <c r="AJ3754" s="73">
        <v>69.406178907898905</v>
      </c>
      <c r="AK3754">
        <v>100</v>
      </c>
      <c r="AL3754">
        <v>1</v>
      </c>
      <c r="AM3754">
        <v>0</v>
      </c>
      <c r="AN3754">
        <v>0</v>
      </c>
      <c r="AO3754">
        <v>0</v>
      </c>
      <c r="AP3754">
        <v>0</v>
      </c>
      <c r="AQ3754">
        <v>100</v>
      </c>
      <c r="AR3754">
        <v>0.999999999999999</v>
      </c>
      <c r="AS3754">
        <v>0</v>
      </c>
      <c r="AT3754">
        <v>0</v>
      </c>
      <c r="AU3754">
        <v>0</v>
      </c>
      <c r="AV3754">
        <v>0</v>
      </c>
      <c r="AW3754">
        <v>100</v>
      </c>
      <c r="AX3754">
        <v>0.999999999999999</v>
      </c>
      <c r="AY3754" s="73">
        <v>67.030883625412898</v>
      </c>
      <c r="AZ3754">
        <v>100</v>
      </c>
      <c r="BA3754">
        <v>1</v>
      </c>
      <c r="BB3754">
        <v>90</v>
      </c>
      <c r="BC3754">
        <v>0.85512770360144996</v>
      </c>
      <c r="BD3754">
        <v>10</v>
      </c>
      <c r="BE3754">
        <v>0.14487229639854901</v>
      </c>
      <c r="BF3754">
        <v>71.966164083807897</v>
      </c>
      <c r="BG3754">
        <v>78.818252780447907</v>
      </c>
      <c r="BH3754">
        <v>67.030883625412898</v>
      </c>
      <c r="BI3754">
        <v>69.406178907898905</v>
      </c>
    </row>
    <row r="3755" spans="1:61" x14ac:dyDescent="0.25">
      <c r="A3755" s="10" t="str">
        <f>VLOOKUP(D3755,'Index-Relations'!E:F,2,FALSE)</f>
        <v>ESG</v>
      </c>
      <c r="B3755" t="s">
        <v>3450</v>
      </c>
      <c r="C3755" s="53" t="s">
        <v>2764</v>
      </c>
      <c r="D3755" s="59" t="s">
        <v>3226</v>
      </c>
      <c r="E3755" s="59" t="s">
        <v>7171</v>
      </c>
      <c r="F3755" t="s">
        <v>2670</v>
      </c>
      <c r="G3755" t="s">
        <v>2671</v>
      </c>
      <c r="H3755" t="s">
        <v>2672</v>
      </c>
      <c r="I3755" s="52">
        <v>45537</v>
      </c>
      <c r="J3755" t="s">
        <v>2457</v>
      </c>
      <c r="K3755">
        <v>100</v>
      </c>
      <c r="L3755" s="73">
        <v>72.302097842134998</v>
      </c>
      <c r="M3755">
        <v>100</v>
      </c>
      <c r="N3755">
        <v>1</v>
      </c>
      <c r="O3755" s="73">
        <v>79.115860680802001</v>
      </c>
      <c r="P3755">
        <v>100</v>
      </c>
      <c r="Q3755">
        <v>1</v>
      </c>
      <c r="R3755">
        <v>99</v>
      </c>
      <c r="S3755">
        <v>0.99205248427640902</v>
      </c>
      <c r="T3755">
        <v>29.276749661052602</v>
      </c>
      <c r="U3755">
        <v>0.55497596486207001</v>
      </c>
      <c r="V3755">
        <v>59</v>
      </c>
      <c r="W3755">
        <v>2.09678461280653E-2</v>
      </c>
      <c r="X3755">
        <v>6</v>
      </c>
      <c r="Y3755">
        <v>100</v>
      </c>
      <c r="Z3755">
        <v>1</v>
      </c>
      <c r="AA3755">
        <v>9.4674755029177202</v>
      </c>
      <c r="AB3755">
        <v>96</v>
      </c>
      <c r="AC3755">
        <v>0.97502660112018003</v>
      </c>
      <c r="AD3755">
        <v>4</v>
      </c>
      <c r="AE3755">
        <v>2.49733988798191E-2</v>
      </c>
      <c r="AF3755">
        <v>0</v>
      </c>
      <c r="AG3755">
        <v>0</v>
      </c>
      <c r="AH3755">
        <v>4.9122909881619704E-3</v>
      </c>
      <c r="AI3755">
        <v>4</v>
      </c>
      <c r="AJ3755" s="73">
        <v>69.702990893258999</v>
      </c>
      <c r="AK3755">
        <v>100</v>
      </c>
      <c r="AL3755">
        <v>1</v>
      </c>
      <c r="AM3755">
        <v>0</v>
      </c>
      <c r="AN3755">
        <v>0</v>
      </c>
      <c r="AO3755">
        <v>0</v>
      </c>
      <c r="AP3755">
        <v>0</v>
      </c>
      <c r="AQ3755">
        <v>100</v>
      </c>
      <c r="AR3755">
        <v>1</v>
      </c>
      <c r="AS3755">
        <v>0</v>
      </c>
      <c r="AT3755">
        <v>0</v>
      </c>
      <c r="AU3755">
        <v>0</v>
      </c>
      <c r="AV3755">
        <v>0</v>
      </c>
      <c r="AW3755">
        <v>100</v>
      </c>
      <c r="AX3755">
        <v>1</v>
      </c>
      <c r="AY3755" s="73">
        <v>67.155222634536898</v>
      </c>
      <c r="AZ3755">
        <v>100</v>
      </c>
      <c r="BA3755">
        <v>1</v>
      </c>
      <c r="BB3755">
        <v>91</v>
      </c>
      <c r="BC3755">
        <v>0.85430358135284401</v>
      </c>
      <c r="BD3755">
        <v>9</v>
      </c>
      <c r="BE3755">
        <v>0.14569641864715499</v>
      </c>
      <c r="BF3755">
        <v>72.302097842134998</v>
      </c>
      <c r="BG3755">
        <v>79.115860680802001</v>
      </c>
      <c r="BH3755">
        <v>67.155222634536898</v>
      </c>
      <c r="BI3755">
        <v>69.702990893258999</v>
      </c>
    </row>
    <row r="3756" spans="1:61" x14ac:dyDescent="0.25">
      <c r="A3756" s="10" t="str">
        <f>VLOOKUP(D3756,'Index-Relations'!E:F,2,FALSE)</f>
        <v>ESG</v>
      </c>
      <c r="B3756" t="s">
        <v>3450</v>
      </c>
      <c r="C3756" s="53" t="s">
        <v>3350</v>
      </c>
      <c r="D3756" s="59" t="s">
        <v>3226</v>
      </c>
      <c r="E3756" s="59" t="s">
        <v>7172</v>
      </c>
      <c r="F3756" t="s">
        <v>2670</v>
      </c>
      <c r="G3756" t="s">
        <v>2671</v>
      </c>
      <c r="H3756" t="s">
        <v>2672</v>
      </c>
      <c r="I3756" s="52">
        <v>45505</v>
      </c>
      <c r="J3756" t="s">
        <v>2457</v>
      </c>
      <c r="K3756">
        <v>100</v>
      </c>
      <c r="L3756" s="73">
        <v>72.426813646487005</v>
      </c>
      <c r="M3756">
        <v>100</v>
      </c>
      <c r="N3756">
        <v>1</v>
      </c>
      <c r="O3756" s="73">
        <v>79.018679783680895</v>
      </c>
      <c r="P3756">
        <v>100</v>
      </c>
      <c r="Q3756">
        <v>1</v>
      </c>
      <c r="R3756">
        <v>99</v>
      </c>
      <c r="S3756">
        <v>0.99232204164642801</v>
      </c>
      <c r="T3756">
        <v>29.252983595445102</v>
      </c>
      <c r="U3756">
        <v>0.55690473852455702</v>
      </c>
      <c r="V3756">
        <v>59</v>
      </c>
      <c r="W3756">
        <v>1.99459008480481E-2</v>
      </c>
      <c r="X3756">
        <v>6</v>
      </c>
      <c r="Y3756">
        <v>100</v>
      </c>
      <c r="Z3756">
        <v>1</v>
      </c>
      <c r="AA3756">
        <v>9.3276929054862006</v>
      </c>
      <c r="AB3756">
        <v>97</v>
      </c>
      <c r="AC3756">
        <v>0.98122081143196205</v>
      </c>
      <c r="AD3756">
        <v>3</v>
      </c>
      <c r="AE3756">
        <v>1.8779188568037199E-2</v>
      </c>
      <c r="AF3756">
        <v>0</v>
      </c>
      <c r="AG3756">
        <v>0</v>
      </c>
      <c r="AH3756">
        <v>4.8413360462893499E-3</v>
      </c>
      <c r="AI3756">
        <v>4</v>
      </c>
      <c r="AJ3756" s="73">
        <v>69.776530661661994</v>
      </c>
      <c r="AK3756">
        <v>100</v>
      </c>
      <c r="AL3756">
        <v>1</v>
      </c>
      <c r="AM3756">
        <v>0</v>
      </c>
      <c r="AN3756">
        <v>0</v>
      </c>
      <c r="AO3756">
        <v>0</v>
      </c>
      <c r="AP3756">
        <v>0</v>
      </c>
      <c r="AQ3756">
        <v>100</v>
      </c>
      <c r="AR3756">
        <v>1</v>
      </c>
      <c r="AS3756">
        <v>0</v>
      </c>
      <c r="AT3756">
        <v>0</v>
      </c>
      <c r="AU3756">
        <v>0</v>
      </c>
      <c r="AV3756">
        <v>0</v>
      </c>
      <c r="AW3756">
        <v>100</v>
      </c>
      <c r="AX3756">
        <v>0.999999999999999</v>
      </c>
      <c r="AY3756" s="73">
        <v>67.449030691991993</v>
      </c>
      <c r="AZ3756">
        <v>100</v>
      </c>
      <c r="BA3756">
        <v>1</v>
      </c>
      <c r="BB3756">
        <v>92</v>
      </c>
      <c r="BC3756">
        <v>0.88134718201690199</v>
      </c>
      <c r="BD3756">
        <v>8</v>
      </c>
      <c r="BE3756">
        <v>0.118652817983097</v>
      </c>
      <c r="BF3756">
        <v>72.426813646487005</v>
      </c>
      <c r="BG3756">
        <v>79.018679783680895</v>
      </c>
      <c r="BH3756">
        <v>67.449030691991993</v>
      </c>
      <c r="BI3756">
        <v>69.776530661661994</v>
      </c>
    </row>
    <row r="3757" spans="1:61" x14ac:dyDescent="0.25">
      <c r="A3757" s="10" t="str">
        <f>VLOOKUP(D3757,'Index-Relations'!E:F,2,FALSE)</f>
        <v>ESG</v>
      </c>
      <c r="B3757" t="s">
        <v>3450</v>
      </c>
      <c r="C3757" s="53" t="s">
        <v>2765</v>
      </c>
      <c r="D3757" s="59" t="s">
        <v>3226</v>
      </c>
      <c r="E3757" s="59" t="s">
        <v>7173</v>
      </c>
      <c r="F3757" t="s">
        <v>2670</v>
      </c>
      <c r="G3757" t="s">
        <v>2671</v>
      </c>
      <c r="H3757" t="s">
        <v>2672</v>
      </c>
      <c r="I3757" s="52">
        <v>45474</v>
      </c>
      <c r="J3757" t="s">
        <v>2457</v>
      </c>
      <c r="K3757">
        <v>100</v>
      </c>
      <c r="L3757" s="73">
        <v>73.167686508253993</v>
      </c>
      <c r="M3757">
        <v>100</v>
      </c>
      <c r="N3757">
        <v>1</v>
      </c>
      <c r="O3757" s="73">
        <v>79.184709134819997</v>
      </c>
      <c r="P3757">
        <v>100</v>
      </c>
      <c r="Q3757">
        <v>1</v>
      </c>
      <c r="R3757">
        <v>99</v>
      </c>
      <c r="S3757">
        <v>0.99213426672989002</v>
      </c>
      <c r="T3757">
        <v>28.812244863805802</v>
      </c>
      <c r="U3757">
        <v>0.55687720222617598</v>
      </c>
      <c r="V3757">
        <v>58</v>
      </c>
      <c r="W3757">
        <v>2.0181731290868001E-2</v>
      </c>
      <c r="X3757">
        <v>6</v>
      </c>
      <c r="Y3757">
        <v>100</v>
      </c>
      <c r="Z3757">
        <v>0.999999999999999</v>
      </c>
      <c r="AA3757">
        <v>9.4365992875648406</v>
      </c>
      <c r="AB3757">
        <v>96</v>
      </c>
      <c r="AC3757">
        <v>0.97792571710564102</v>
      </c>
      <c r="AD3757">
        <v>4</v>
      </c>
      <c r="AE3757">
        <v>2.20742828943583E-2</v>
      </c>
      <c r="AF3757">
        <v>0</v>
      </c>
      <c r="AG3757">
        <v>3.816E-17</v>
      </c>
      <c r="AH3757">
        <v>4.9743526030502404E-3</v>
      </c>
      <c r="AI3757">
        <v>4</v>
      </c>
      <c r="AJ3757" s="73">
        <v>70.471309223261997</v>
      </c>
      <c r="AK3757">
        <v>100</v>
      </c>
      <c r="AL3757">
        <v>1</v>
      </c>
      <c r="AM3757">
        <v>0</v>
      </c>
      <c r="AN3757">
        <v>0</v>
      </c>
      <c r="AO3757">
        <v>0</v>
      </c>
      <c r="AP3757">
        <v>0</v>
      </c>
      <c r="AQ3757">
        <v>100</v>
      </c>
      <c r="AR3757">
        <v>1</v>
      </c>
      <c r="AS3757">
        <v>0</v>
      </c>
      <c r="AT3757">
        <v>0</v>
      </c>
      <c r="AU3757">
        <v>0</v>
      </c>
      <c r="AV3757">
        <v>0</v>
      </c>
      <c r="AW3757">
        <v>100</v>
      </c>
      <c r="AX3757">
        <v>0.999999999999999</v>
      </c>
      <c r="AY3757" s="73">
        <v>68.693325922831903</v>
      </c>
      <c r="AZ3757">
        <v>100</v>
      </c>
      <c r="BA3757">
        <v>1</v>
      </c>
      <c r="BB3757">
        <v>92</v>
      </c>
      <c r="BC3757">
        <v>0.88413024299802001</v>
      </c>
      <c r="BD3757">
        <v>8</v>
      </c>
      <c r="BE3757">
        <v>0.115869757001979</v>
      </c>
      <c r="BF3757">
        <v>73.167686508253993</v>
      </c>
      <c r="BG3757">
        <v>79.184709134819997</v>
      </c>
      <c r="BH3757">
        <v>68.693325922831903</v>
      </c>
      <c r="BI3757">
        <v>70.471309223261997</v>
      </c>
    </row>
    <row r="3758" spans="1:61" x14ac:dyDescent="0.25">
      <c r="A3758" s="10" t="str">
        <f>VLOOKUP(D3758,'Index-Relations'!E:F,2,FALSE)</f>
        <v>ESG</v>
      </c>
      <c r="B3758" t="s">
        <v>3450</v>
      </c>
      <c r="C3758" s="53" t="s">
        <v>2766</v>
      </c>
      <c r="D3758" s="59" t="s">
        <v>3226</v>
      </c>
      <c r="E3758" s="59" t="s">
        <v>7174</v>
      </c>
      <c r="F3758" t="s">
        <v>2670</v>
      </c>
      <c r="G3758" t="s">
        <v>2671</v>
      </c>
      <c r="H3758" t="s">
        <v>2672</v>
      </c>
      <c r="I3758" s="52">
        <v>45446</v>
      </c>
      <c r="J3758" t="s">
        <v>2457</v>
      </c>
      <c r="K3758">
        <v>100</v>
      </c>
      <c r="L3758" s="73">
        <v>73.347251463224893</v>
      </c>
      <c r="M3758">
        <v>100</v>
      </c>
      <c r="N3758">
        <v>1</v>
      </c>
      <c r="O3758" s="73">
        <v>79.165282647602993</v>
      </c>
      <c r="P3758">
        <v>100</v>
      </c>
      <c r="Q3758">
        <v>1</v>
      </c>
      <c r="R3758">
        <v>99</v>
      </c>
      <c r="S3758">
        <v>0.99176214719224198</v>
      </c>
      <c r="T3758">
        <v>28.715665016457098</v>
      </c>
      <c r="U3758">
        <v>0.53759627127114895</v>
      </c>
      <c r="V3758">
        <v>54</v>
      </c>
      <c r="W3758">
        <v>1.79278178392356E-2</v>
      </c>
      <c r="X3758">
        <v>5</v>
      </c>
      <c r="Y3758">
        <v>100</v>
      </c>
      <c r="Z3758">
        <v>1</v>
      </c>
      <c r="AA3758">
        <v>8.2597057199877</v>
      </c>
      <c r="AB3758">
        <v>93</v>
      </c>
      <c r="AC3758">
        <v>0.967845581220247</v>
      </c>
      <c r="AD3758">
        <v>7</v>
      </c>
      <c r="AE3758">
        <v>3.2154418779752697E-2</v>
      </c>
      <c r="AF3758">
        <v>0</v>
      </c>
      <c r="AG3758">
        <v>0</v>
      </c>
      <c r="AH3758">
        <v>4.0063971976439898E-3</v>
      </c>
      <c r="AI3758">
        <v>2</v>
      </c>
      <c r="AJ3758" s="73">
        <v>70.509152723632994</v>
      </c>
      <c r="AK3758">
        <v>100</v>
      </c>
      <c r="AL3758">
        <v>1</v>
      </c>
      <c r="AM3758">
        <v>0</v>
      </c>
      <c r="AN3758">
        <v>0</v>
      </c>
      <c r="AO3758">
        <v>0</v>
      </c>
      <c r="AP3758">
        <v>0</v>
      </c>
      <c r="AQ3758">
        <v>100</v>
      </c>
      <c r="AR3758">
        <v>1</v>
      </c>
      <c r="AS3758">
        <v>0</v>
      </c>
      <c r="AT3758">
        <v>0</v>
      </c>
      <c r="AU3758">
        <v>0</v>
      </c>
      <c r="AV3758">
        <v>0</v>
      </c>
      <c r="AW3758">
        <v>100</v>
      </c>
      <c r="AX3758">
        <v>0.999999999999999</v>
      </c>
      <c r="AY3758" s="73">
        <v>69.117618249093894</v>
      </c>
      <c r="AZ3758">
        <v>100</v>
      </c>
      <c r="BA3758">
        <v>1</v>
      </c>
      <c r="BB3758">
        <v>91</v>
      </c>
      <c r="BC3758">
        <v>0.88245817872423404</v>
      </c>
      <c r="BD3758">
        <v>9</v>
      </c>
      <c r="BE3758">
        <v>0.117541821275765</v>
      </c>
      <c r="BF3758">
        <v>73.347251463224893</v>
      </c>
      <c r="BG3758">
        <v>79.165282647602993</v>
      </c>
      <c r="BH3758">
        <v>69.117618249093894</v>
      </c>
      <c r="BI3758">
        <v>70.509152723632994</v>
      </c>
    </row>
    <row r="3759" spans="1:61" x14ac:dyDescent="0.25">
      <c r="A3759" s="10" t="str">
        <f>VLOOKUP(D3759,'Index-Relations'!E:F,2,FALSE)</f>
        <v>ESG</v>
      </c>
      <c r="B3759" t="s">
        <v>3450</v>
      </c>
      <c r="C3759" s="53" t="s">
        <v>2767</v>
      </c>
      <c r="D3759" s="59" t="s">
        <v>3226</v>
      </c>
      <c r="E3759" s="59" t="s">
        <v>7175</v>
      </c>
      <c r="F3759" t="s">
        <v>2670</v>
      </c>
      <c r="G3759" t="s">
        <v>2671</v>
      </c>
      <c r="H3759" t="s">
        <v>2672</v>
      </c>
      <c r="I3759" s="52">
        <v>45413</v>
      </c>
      <c r="J3759" t="s">
        <v>2457</v>
      </c>
      <c r="K3759">
        <v>100</v>
      </c>
      <c r="L3759" s="73">
        <v>73.508010108725898</v>
      </c>
      <c r="M3759">
        <v>100</v>
      </c>
      <c r="N3759">
        <v>1</v>
      </c>
      <c r="O3759" s="73">
        <v>79.320314456732902</v>
      </c>
      <c r="P3759">
        <v>100</v>
      </c>
      <c r="Q3759">
        <v>1</v>
      </c>
      <c r="R3759">
        <v>99</v>
      </c>
      <c r="S3759">
        <v>0.99197161457709904</v>
      </c>
      <c r="T3759">
        <v>28.964090901015901</v>
      </c>
      <c r="U3759">
        <v>0.53513571964223905</v>
      </c>
      <c r="V3759">
        <v>54</v>
      </c>
      <c r="W3759">
        <v>1.7499620875599701E-2</v>
      </c>
      <c r="X3759">
        <v>5</v>
      </c>
      <c r="Y3759">
        <v>100</v>
      </c>
      <c r="Z3759">
        <v>1</v>
      </c>
      <c r="AA3759">
        <v>8.4839815101736704</v>
      </c>
      <c r="AB3759">
        <v>93</v>
      </c>
      <c r="AC3759">
        <v>0.96733601944890102</v>
      </c>
      <c r="AD3759">
        <v>7</v>
      </c>
      <c r="AE3759">
        <v>3.2663980551098898E-2</v>
      </c>
      <c r="AF3759">
        <v>0</v>
      </c>
      <c r="AG3759">
        <v>0</v>
      </c>
      <c r="AH3759">
        <v>3.5953793992780599E-3</v>
      </c>
      <c r="AI3759">
        <v>2</v>
      </c>
      <c r="AJ3759" s="73">
        <v>70.529697541317901</v>
      </c>
      <c r="AK3759">
        <v>100</v>
      </c>
      <c r="AL3759">
        <v>1</v>
      </c>
      <c r="AM3759">
        <v>0</v>
      </c>
      <c r="AN3759">
        <v>0</v>
      </c>
      <c r="AO3759">
        <v>0</v>
      </c>
      <c r="AP3759">
        <v>0</v>
      </c>
      <c r="AQ3759">
        <v>100</v>
      </c>
      <c r="AR3759">
        <v>1</v>
      </c>
      <c r="AS3759">
        <v>0</v>
      </c>
      <c r="AT3759">
        <v>0</v>
      </c>
      <c r="AU3759">
        <v>0</v>
      </c>
      <c r="AV3759">
        <v>0</v>
      </c>
      <c r="AW3759">
        <v>100</v>
      </c>
      <c r="AX3759">
        <v>1</v>
      </c>
      <c r="AY3759" s="73">
        <v>69.344018291522005</v>
      </c>
      <c r="AZ3759">
        <v>100</v>
      </c>
      <c r="BA3759">
        <v>1</v>
      </c>
      <c r="BB3759">
        <v>92</v>
      </c>
      <c r="BC3759">
        <v>0.89000889834507202</v>
      </c>
      <c r="BD3759">
        <v>8</v>
      </c>
      <c r="BE3759">
        <v>0.109991101654927</v>
      </c>
      <c r="BF3759">
        <v>73.508010108725898</v>
      </c>
      <c r="BG3759">
        <v>79.320314456732902</v>
      </c>
      <c r="BH3759">
        <v>69.344018291522005</v>
      </c>
      <c r="BI3759">
        <v>70.529697541317901</v>
      </c>
    </row>
    <row r="3760" spans="1:61" x14ac:dyDescent="0.25">
      <c r="A3760" s="10" t="str">
        <f>VLOOKUP(D3760,'Index-Relations'!E:F,2,FALSE)</f>
        <v>ESG</v>
      </c>
      <c r="B3760" t="s">
        <v>3450</v>
      </c>
      <c r="C3760" s="53" t="s">
        <v>2768</v>
      </c>
      <c r="D3760" s="59" t="s">
        <v>3226</v>
      </c>
      <c r="E3760" s="59" t="s">
        <v>7176</v>
      </c>
      <c r="F3760" t="s">
        <v>2670</v>
      </c>
      <c r="G3760" t="s">
        <v>2671</v>
      </c>
      <c r="H3760" t="s">
        <v>2672</v>
      </c>
      <c r="I3760" s="52">
        <v>45383</v>
      </c>
      <c r="J3760" t="s">
        <v>2457</v>
      </c>
      <c r="K3760">
        <v>100</v>
      </c>
      <c r="L3760">
        <v>80.953459581691902</v>
      </c>
      <c r="M3760">
        <v>100</v>
      </c>
      <c r="N3760">
        <v>1</v>
      </c>
      <c r="O3760">
        <v>85.096287943932793</v>
      </c>
      <c r="P3760">
        <v>100</v>
      </c>
      <c r="Q3760">
        <v>1</v>
      </c>
      <c r="R3760">
        <v>99</v>
      </c>
      <c r="S3760">
        <v>0.99283188029807701</v>
      </c>
      <c r="T3760">
        <v>28.681451198009299</v>
      </c>
      <c r="U3760">
        <v>0.527609704690573</v>
      </c>
      <c r="V3760">
        <v>54</v>
      </c>
      <c r="W3760">
        <v>1.77053952602713E-2</v>
      </c>
      <c r="X3760">
        <v>5</v>
      </c>
      <c r="Y3760">
        <v>100</v>
      </c>
      <c r="Z3760">
        <v>0.999999999999999</v>
      </c>
      <c r="AA3760">
        <v>8.0151702171704606</v>
      </c>
      <c r="AB3760">
        <v>93</v>
      </c>
      <c r="AC3760">
        <v>0.96812490913487803</v>
      </c>
      <c r="AD3760">
        <v>7</v>
      </c>
      <c r="AE3760">
        <v>3.1875090865121698E-2</v>
      </c>
      <c r="AF3760">
        <v>0</v>
      </c>
      <c r="AG3760">
        <v>6.9390000000000004E-17</v>
      </c>
      <c r="AH3760">
        <v>3.6426662441830702E-3</v>
      </c>
      <c r="AI3760">
        <v>2</v>
      </c>
      <c r="AJ3760">
        <v>78.363502719010199</v>
      </c>
      <c r="AK3760">
        <v>100</v>
      </c>
      <c r="AL3760">
        <v>1</v>
      </c>
      <c r="AM3760">
        <v>0</v>
      </c>
      <c r="AN3760">
        <v>0</v>
      </c>
      <c r="AO3760">
        <v>0</v>
      </c>
      <c r="AP3760">
        <v>0</v>
      </c>
      <c r="AQ3760">
        <v>100</v>
      </c>
      <c r="AR3760">
        <v>1</v>
      </c>
      <c r="AS3760">
        <v>0</v>
      </c>
      <c r="AT3760">
        <v>0</v>
      </c>
      <c r="AU3760">
        <v>0</v>
      </c>
      <c r="AV3760">
        <v>0</v>
      </c>
      <c r="AW3760">
        <v>100</v>
      </c>
      <c r="AX3760">
        <v>0.999999999999999</v>
      </c>
      <c r="AY3760">
        <v>77.079450864621705</v>
      </c>
      <c r="AZ3760">
        <v>100</v>
      </c>
      <c r="BA3760">
        <v>1</v>
      </c>
      <c r="BB3760">
        <v>92</v>
      </c>
      <c r="BC3760">
        <v>0.89075457065763697</v>
      </c>
      <c r="BD3760">
        <v>8</v>
      </c>
      <c r="BE3760">
        <v>0.109245429342362</v>
      </c>
      <c r="BF3760">
        <v>74.0060675512469</v>
      </c>
      <c r="BG3760">
        <v>79.380577079995902</v>
      </c>
      <c r="BH3760">
        <v>70.448722079199996</v>
      </c>
      <c r="BI3760">
        <v>70.639817099377893</v>
      </c>
    </row>
    <row r="3761" spans="1:61" x14ac:dyDescent="0.25">
      <c r="A3761" s="10" t="str">
        <f>VLOOKUP(D3761,'Index-Relations'!E:F,2,FALSE)</f>
        <v>ESG</v>
      </c>
      <c r="B3761" t="s">
        <v>3450</v>
      </c>
      <c r="C3761" s="53" t="s">
        <v>2769</v>
      </c>
      <c r="D3761" s="59" t="s">
        <v>3226</v>
      </c>
      <c r="E3761" s="59" t="s">
        <v>7177</v>
      </c>
      <c r="F3761" t="s">
        <v>2670</v>
      </c>
      <c r="G3761" t="s">
        <v>2671</v>
      </c>
      <c r="H3761" t="s">
        <v>2672</v>
      </c>
      <c r="I3761" s="52">
        <v>45352</v>
      </c>
      <c r="J3761" t="s">
        <v>2457</v>
      </c>
      <c r="K3761">
        <v>100</v>
      </c>
      <c r="L3761">
        <v>81.028380841953805</v>
      </c>
      <c r="M3761">
        <v>100</v>
      </c>
      <c r="N3761">
        <v>1</v>
      </c>
      <c r="O3761">
        <v>85.102235107506402</v>
      </c>
      <c r="P3761">
        <v>100</v>
      </c>
      <c r="Q3761">
        <v>1</v>
      </c>
      <c r="R3761">
        <v>99</v>
      </c>
      <c r="S3761">
        <v>0.99355609407352297</v>
      </c>
      <c r="T3761">
        <v>28.775126704041</v>
      </c>
      <c r="U3761">
        <v>0.52033908825569697</v>
      </c>
      <c r="V3761">
        <v>53</v>
      </c>
      <c r="W3761">
        <v>2.0635994650093002E-2</v>
      </c>
      <c r="X3761">
        <v>5</v>
      </c>
      <c r="Y3761">
        <v>100</v>
      </c>
      <c r="Z3761">
        <v>1</v>
      </c>
      <c r="AA3761">
        <v>10.170184683865701</v>
      </c>
      <c r="AB3761">
        <v>94</v>
      </c>
      <c r="AC3761">
        <v>0.97214989250477302</v>
      </c>
      <c r="AD3761">
        <v>6</v>
      </c>
      <c r="AE3761">
        <v>2.7850107495227001E-2</v>
      </c>
      <c r="AF3761">
        <v>0</v>
      </c>
      <c r="AG3761">
        <v>0</v>
      </c>
      <c r="AH3761">
        <v>2.3733413972031499E-3</v>
      </c>
      <c r="AI3761">
        <v>1</v>
      </c>
      <c r="AJ3761">
        <v>78.766556346579605</v>
      </c>
      <c r="AK3761">
        <v>100</v>
      </c>
      <c r="AL3761">
        <v>1</v>
      </c>
      <c r="AM3761">
        <v>0</v>
      </c>
      <c r="AN3761">
        <v>0</v>
      </c>
      <c r="AO3761">
        <v>0</v>
      </c>
      <c r="AP3761">
        <v>0</v>
      </c>
      <c r="AQ3761">
        <v>100</v>
      </c>
      <c r="AR3761">
        <v>1</v>
      </c>
      <c r="AS3761">
        <v>0</v>
      </c>
      <c r="AT3761">
        <v>0</v>
      </c>
      <c r="AU3761">
        <v>0</v>
      </c>
      <c r="AV3761">
        <v>0</v>
      </c>
      <c r="AW3761">
        <v>100</v>
      </c>
      <c r="AX3761">
        <v>1</v>
      </c>
      <c r="AY3761">
        <v>76.761326361754897</v>
      </c>
      <c r="AZ3761">
        <v>100</v>
      </c>
      <c r="BA3761">
        <v>1</v>
      </c>
      <c r="BB3761">
        <v>93</v>
      </c>
      <c r="BC3761">
        <v>0.89385228051323395</v>
      </c>
      <c r="BD3761">
        <v>7</v>
      </c>
      <c r="BE3761">
        <v>0.106147719486765</v>
      </c>
      <c r="BF3761">
        <v>74.295647188997904</v>
      </c>
      <c r="BG3761">
        <v>79.499582948186003</v>
      </c>
      <c r="BH3761">
        <v>70.296881531734996</v>
      </c>
      <c r="BI3761">
        <v>71.297317624035003</v>
      </c>
    </row>
    <row r="3762" spans="1:61" x14ac:dyDescent="0.25">
      <c r="A3762" s="10" t="str">
        <f>VLOOKUP(D3762,'Index-Relations'!E:F,2,FALSE)</f>
        <v>ESG</v>
      </c>
      <c r="B3762" t="s">
        <v>3450</v>
      </c>
      <c r="C3762" s="53" t="s">
        <v>2770</v>
      </c>
      <c r="D3762" s="59" t="s">
        <v>3226</v>
      </c>
      <c r="E3762" s="59" t="s">
        <v>7178</v>
      </c>
      <c r="F3762" t="s">
        <v>2670</v>
      </c>
      <c r="G3762" t="s">
        <v>2671</v>
      </c>
      <c r="H3762" t="s">
        <v>2672</v>
      </c>
      <c r="I3762" s="52">
        <v>45323</v>
      </c>
      <c r="J3762" t="s">
        <v>2457</v>
      </c>
      <c r="K3762">
        <v>100</v>
      </c>
      <c r="L3762">
        <v>81.796598625252102</v>
      </c>
      <c r="M3762">
        <v>100</v>
      </c>
      <c r="N3762">
        <v>1</v>
      </c>
      <c r="O3762">
        <v>85.587357696601302</v>
      </c>
      <c r="P3762">
        <v>100</v>
      </c>
      <c r="Q3762">
        <v>1</v>
      </c>
      <c r="R3762">
        <v>99</v>
      </c>
      <c r="S3762">
        <v>0.99306342668238101</v>
      </c>
      <c r="T3762">
        <v>29.342760043119998</v>
      </c>
      <c r="U3762">
        <v>0.52275629003478497</v>
      </c>
      <c r="V3762">
        <v>53</v>
      </c>
      <c r="W3762">
        <v>2.0751920957414901E-2</v>
      </c>
      <c r="X3762">
        <v>5</v>
      </c>
      <c r="Y3762">
        <v>100</v>
      </c>
      <c r="Z3762">
        <v>0.999999999999999</v>
      </c>
      <c r="AA3762">
        <v>10.700034769775799</v>
      </c>
      <c r="AB3762">
        <v>94</v>
      </c>
      <c r="AC3762">
        <v>0.97061151926086797</v>
      </c>
      <c r="AD3762">
        <v>6</v>
      </c>
      <c r="AE3762">
        <v>2.9388480739131698E-2</v>
      </c>
      <c r="AF3762">
        <v>0</v>
      </c>
      <c r="AG3762">
        <v>0</v>
      </c>
      <c r="AH3762">
        <v>2.4551918986679602E-3</v>
      </c>
      <c r="AI3762">
        <v>1</v>
      </c>
      <c r="AJ3762">
        <v>79.481734226952597</v>
      </c>
      <c r="AK3762">
        <v>100</v>
      </c>
      <c r="AL3762">
        <v>1</v>
      </c>
      <c r="AM3762">
        <v>0</v>
      </c>
      <c r="AN3762">
        <v>0</v>
      </c>
      <c r="AO3762">
        <v>0</v>
      </c>
      <c r="AP3762">
        <v>0</v>
      </c>
      <c r="AQ3762">
        <v>100</v>
      </c>
      <c r="AR3762">
        <v>1</v>
      </c>
      <c r="AS3762">
        <v>0</v>
      </c>
      <c r="AT3762">
        <v>0</v>
      </c>
      <c r="AU3762">
        <v>0</v>
      </c>
      <c r="AV3762">
        <v>0</v>
      </c>
      <c r="AW3762">
        <v>100</v>
      </c>
      <c r="AX3762">
        <v>1</v>
      </c>
      <c r="AY3762">
        <v>77.581112132199095</v>
      </c>
      <c r="AZ3762">
        <v>100</v>
      </c>
      <c r="BA3762">
        <v>1</v>
      </c>
      <c r="BB3762">
        <v>93</v>
      </c>
      <c r="BC3762">
        <v>0.89935313590480603</v>
      </c>
      <c r="BD3762">
        <v>7</v>
      </c>
      <c r="BE3762">
        <v>0.10064686409519299</v>
      </c>
      <c r="BF3762">
        <v>75.034862703445995</v>
      </c>
      <c r="BG3762">
        <v>80.007271886014905</v>
      </c>
      <c r="BH3762">
        <v>70.765774905769007</v>
      </c>
      <c r="BI3762">
        <v>72.039375277706895</v>
      </c>
    </row>
    <row r="3763" spans="1:61" x14ac:dyDescent="0.25">
      <c r="A3763" s="10" t="str">
        <f>VLOOKUP(D3763,'Index-Relations'!E:F,2,FALSE)</f>
        <v>ESG</v>
      </c>
      <c r="B3763" t="s">
        <v>3450</v>
      </c>
      <c r="C3763" s="53" t="s">
        <v>2760</v>
      </c>
      <c r="D3763" s="59" t="s">
        <v>3089</v>
      </c>
      <c r="E3763" s="59" t="s">
        <v>7179</v>
      </c>
      <c r="F3763" t="s">
        <v>1542</v>
      </c>
      <c r="G3763" t="s">
        <v>1541</v>
      </c>
      <c r="H3763" t="s">
        <v>1543</v>
      </c>
      <c r="I3763" s="52">
        <v>45659</v>
      </c>
      <c r="J3763" t="s">
        <v>2457</v>
      </c>
      <c r="K3763">
        <v>100</v>
      </c>
      <c r="L3763" s="73">
        <v>72.420655161737002</v>
      </c>
      <c r="M3763">
        <v>100</v>
      </c>
      <c r="N3763">
        <v>1</v>
      </c>
      <c r="O3763" s="73">
        <v>76.978276186542899</v>
      </c>
      <c r="P3763">
        <v>100</v>
      </c>
      <c r="Q3763">
        <v>1</v>
      </c>
      <c r="R3763">
        <v>99</v>
      </c>
      <c r="S3763">
        <v>0.99041565682486399</v>
      </c>
      <c r="T3763">
        <v>33.111340113945403</v>
      </c>
      <c r="U3763">
        <v>0.59098299693190204</v>
      </c>
      <c r="V3763">
        <v>58</v>
      </c>
      <c r="W3763">
        <v>1.69242949052766E-2</v>
      </c>
      <c r="X3763">
        <v>5</v>
      </c>
      <c r="Y3763">
        <v>100</v>
      </c>
      <c r="Z3763">
        <v>1</v>
      </c>
      <c r="AA3763">
        <v>10.211232594595</v>
      </c>
      <c r="AB3763">
        <v>93</v>
      </c>
      <c r="AC3763">
        <v>0.93076673726454096</v>
      </c>
      <c r="AD3763">
        <v>7</v>
      </c>
      <c r="AE3763">
        <v>6.9233262735458295E-2</v>
      </c>
      <c r="AF3763">
        <v>0</v>
      </c>
      <c r="AG3763">
        <v>6.9390000000000004E-17</v>
      </c>
      <c r="AH3763">
        <v>3.8121198005568301E-3</v>
      </c>
      <c r="AI3763">
        <v>2</v>
      </c>
      <c r="AJ3763" s="73">
        <v>68.530186489608994</v>
      </c>
      <c r="AK3763">
        <v>100</v>
      </c>
      <c r="AL3763">
        <v>1</v>
      </c>
      <c r="AM3763">
        <v>0</v>
      </c>
      <c r="AN3763">
        <v>0</v>
      </c>
      <c r="AO3763">
        <v>0</v>
      </c>
      <c r="AP3763">
        <v>0</v>
      </c>
      <c r="AQ3763">
        <v>100</v>
      </c>
      <c r="AR3763">
        <v>0.999999999999999</v>
      </c>
      <c r="AS3763">
        <v>0</v>
      </c>
      <c r="AT3763">
        <v>0</v>
      </c>
      <c r="AU3763">
        <v>0</v>
      </c>
      <c r="AV3763">
        <v>0</v>
      </c>
      <c r="AW3763">
        <v>100</v>
      </c>
      <c r="AX3763">
        <v>0.999999999999999</v>
      </c>
      <c r="AY3763" s="73">
        <v>70.282017566725003</v>
      </c>
      <c r="AZ3763">
        <v>100</v>
      </c>
      <c r="BA3763">
        <v>1</v>
      </c>
      <c r="BB3763">
        <v>89</v>
      </c>
      <c r="BC3763">
        <v>0.89006903737333298</v>
      </c>
      <c r="BD3763">
        <v>11</v>
      </c>
      <c r="BE3763">
        <v>0.109930962626666</v>
      </c>
      <c r="BF3763">
        <v>72.420655161737002</v>
      </c>
      <c r="BG3763">
        <v>76.978276186542899</v>
      </c>
      <c r="BH3763">
        <v>70.282017566725003</v>
      </c>
      <c r="BI3763">
        <v>68.530186489608994</v>
      </c>
    </row>
    <row r="3764" spans="1:61" x14ac:dyDescent="0.25">
      <c r="A3764" s="10" t="str">
        <f>VLOOKUP(D3764,'Index-Relations'!E:F,2,FALSE)</f>
        <v>ESG</v>
      </c>
      <c r="B3764" t="s">
        <v>3450</v>
      </c>
      <c r="C3764" s="53" t="s">
        <v>2761</v>
      </c>
      <c r="D3764" s="59" t="s">
        <v>3089</v>
      </c>
      <c r="E3764" s="59" t="s">
        <v>7180</v>
      </c>
      <c r="F3764" t="s">
        <v>1542</v>
      </c>
      <c r="G3764" t="s">
        <v>1541</v>
      </c>
      <c r="H3764" t="s">
        <v>1543</v>
      </c>
      <c r="I3764" s="52">
        <v>45628</v>
      </c>
      <c r="J3764" t="s">
        <v>2457</v>
      </c>
      <c r="K3764">
        <v>100</v>
      </c>
      <c r="L3764" s="73">
        <v>70.111261618132005</v>
      </c>
      <c r="M3764">
        <v>100</v>
      </c>
      <c r="N3764">
        <v>1</v>
      </c>
      <c r="O3764" s="73">
        <v>75.629954374457995</v>
      </c>
      <c r="P3764">
        <v>100</v>
      </c>
      <c r="Q3764">
        <v>1</v>
      </c>
      <c r="R3764">
        <v>99</v>
      </c>
      <c r="S3764">
        <v>0.98864461113110602</v>
      </c>
      <c r="T3764">
        <v>32.549438520806198</v>
      </c>
      <c r="U3764">
        <v>0.61439617574480099</v>
      </c>
      <c r="V3764">
        <v>60</v>
      </c>
      <c r="W3764">
        <v>2.3041163674112301E-2</v>
      </c>
      <c r="X3764">
        <v>7</v>
      </c>
      <c r="Y3764">
        <v>100</v>
      </c>
      <c r="Z3764">
        <v>0.999999999999999</v>
      </c>
      <c r="AA3764">
        <v>9.4507975156141306</v>
      </c>
      <c r="AB3764">
        <v>94</v>
      </c>
      <c r="AC3764">
        <v>0.93912959753513003</v>
      </c>
      <c r="AD3764">
        <v>6</v>
      </c>
      <c r="AE3764">
        <v>6.0870402464869799E-2</v>
      </c>
      <c r="AF3764">
        <v>0</v>
      </c>
      <c r="AG3764">
        <v>8.3269999999999995E-17</v>
      </c>
      <c r="AH3764">
        <v>3.80245088288879E-3</v>
      </c>
      <c r="AI3764">
        <v>2</v>
      </c>
      <c r="AJ3764" s="73">
        <v>66.001926619393004</v>
      </c>
      <c r="AK3764">
        <v>100</v>
      </c>
      <c r="AL3764">
        <v>1</v>
      </c>
      <c r="AM3764">
        <v>0</v>
      </c>
      <c r="AN3764">
        <v>0</v>
      </c>
      <c r="AO3764">
        <v>0</v>
      </c>
      <c r="AP3764">
        <v>0</v>
      </c>
      <c r="AQ3764">
        <v>100</v>
      </c>
      <c r="AR3764">
        <v>0.999999999999999</v>
      </c>
      <c r="AS3764">
        <v>0</v>
      </c>
      <c r="AT3764">
        <v>0</v>
      </c>
      <c r="AU3764">
        <v>0</v>
      </c>
      <c r="AV3764">
        <v>0</v>
      </c>
      <c r="AW3764">
        <v>100</v>
      </c>
      <c r="AX3764">
        <v>1</v>
      </c>
      <c r="AY3764" s="73">
        <v>67.953191112534896</v>
      </c>
      <c r="AZ3764">
        <v>100</v>
      </c>
      <c r="BA3764">
        <v>1</v>
      </c>
      <c r="BB3764">
        <v>89</v>
      </c>
      <c r="BC3764">
        <v>0.88092458113147099</v>
      </c>
      <c r="BD3764">
        <v>11</v>
      </c>
      <c r="BE3764">
        <v>0.119075418868528</v>
      </c>
      <c r="BF3764">
        <v>70.111261618132005</v>
      </c>
      <c r="BG3764">
        <v>75.629954374457995</v>
      </c>
      <c r="BH3764">
        <v>67.953191112534896</v>
      </c>
      <c r="BI3764">
        <v>66.001926619393004</v>
      </c>
    </row>
    <row r="3765" spans="1:61" x14ac:dyDescent="0.25">
      <c r="A3765" s="10" t="str">
        <f>VLOOKUP(D3765,'Index-Relations'!E:F,2,FALSE)</f>
        <v>ESG</v>
      </c>
      <c r="B3765" t="s">
        <v>3450</v>
      </c>
      <c r="C3765" s="53" t="s">
        <v>2762</v>
      </c>
      <c r="D3765" s="59" t="s">
        <v>3089</v>
      </c>
      <c r="E3765" s="59" t="s">
        <v>7181</v>
      </c>
      <c r="F3765" t="s">
        <v>1542</v>
      </c>
      <c r="G3765" t="s">
        <v>1541</v>
      </c>
      <c r="H3765" t="s">
        <v>1543</v>
      </c>
      <c r="I3765" s="52">
        <v>45597</v>
      </c>
      <c r="J3765" t="s">
        <v>2457</v>
      </c>
      <c r="K3765">
        <v>100</v>
      </c>
      <c r="L3765" s="73">
        <v>70.823942791204999</v>
      </c>
      <c r="M3765">
        <v>100</v>
      </c>
      <c r="N3765">
        <v>1</v>
      </c>
      <c r="O3765" s="73">
        <v>76.002627928693897</v>
      </c>
      <c r="P3765">
        <v>100</v>
      </c>
      <c r="Q3765">
        <v>1</v>
      </c>
      <c r="R3765">
        <v>99</v>
      </c>
      <c r="S3765">
        <v>0.988163707071262</v>
      </c>
      <c r="T3765">
        <v>32.749468919387603</v>
      </c>
      <c r="U3765">
        <v>0.61625272749145998</v>
      </c>
      <c r="V3765">
        <v>60</v>
      </c>
      <c r="W3765">
        <v>2.3157442117183898E-2</v>
      </c>
      <c r="X3765">
        <v>7</v>
      </c>
      <c r="Y3765">
        <v>100</v>
      </c>
      <c r="Z3765">
        <v>1</v>
      </c>
      <c r="AA3765">
        <v>9.6008452127647992</v>
      </c>
      <c r="AB3765">
        <v>94</v>
      </c>
      <c r="AC3765">
        <v>0.93833479253688501</v>
      </c>
      <c r="AD3765">
        <v>6</v>
      </c>
      <c r="AE3765">
        <v>6.16652074631149E-2</v>
      </c>
      <c r="AF3765">
        <v>0</v>
      </c>
      <c r="AG3765">
        <v>0</v>
      </c>
      <c r="AH3765">
        <v>3.8313846535334502E-3</v>
      </c>
      <c r="AI3765">
        <v>2</v>
      </c>
      <c r="AJ3765" s="73">
        <v>66.848867075401998</v>
      </c>
      <c r="AK3765">
        <v>100</v>
      </c>
      <c r="AL3765">
        <v>1</v>
      </c>
      <c r="AM3765">
        <v>0</v>
      </c>
      <c r="AN3765">
        <v>0</v>
      </c>
      <c r="AO3765">
        <v>0</v>
      </c>
      <c r="AP3765">
        <v>0</v>
      </c>
      <c r="AQ3765">
        <v>100</v>
      </c>
      <c r="AR3765">
        <v>0.999999999999999</v>
      </c>
      <c r="AS3765">
        <v>0</v>
      </c>
      <c r="AT3765">
        <v>0</v>
      </c>
      <c r="AU3765">
        <v>0</v>
      </c>
      <c r="AV3765">
        <v>0</v>
      </c>
      <c r="AW3765">
        <v>100</v>
      </c>
      <c r="AX3765">
        <v>0.999999999999999</v>
      </c>
      <c r="AY3765" s="73">
        <v>68.690695356538001</v>
      </c>
      <c r="AZ3765">
        <v>100</v>
      </c>
      <c r="BA3765">
        <v>1</v>
      </c>
      <c r="BB3765">
        <v>89</v>
      </c>
      <c r="BC3765">
        <v>0.88681981028969603</v>
      </c>
      <c r="BD3765">
        <v>11</v>
      </c>
      <c r="BE3765">
        <v>0.113180189710303</v>
      </c>
      <c r="BF3765">
        <v>70.823942791204999</v>
      </c>
      <c r="BG3765">
        <v>76.002627928693897</v>
      </c>
      <c r="BH3765">
        <v>68.690695356538001</v>
      </c>
      <c r="BI3765">
        <v>66.848867075401998</v>
      </c>
    </row>
    <row r="3766" spans="1:61" x14ac:dyDescent="0.25">
      <c r="A3766" s="10" t="str">
        <f>VLOOKUP(D3766,'Index-Relations'!E:F,2,FALSE)</f>
        <v>ESG</v>
      </c>
      <c r="B3766" t="s">
        <v>3450</v>
      </c>
      <c r="C3766" s="53" t="s">
        <v>2763</v>
      </c>
      <c r="D3766" s="59" t="s">
        <v>3089</v>
      </c>
      <c r="E3766" s="59" t="s">
        <v>7182</v>
      </c>
      <c r="F3766" t="s">
        <v>1542</v>
      </c>
      <c r="G3766" t="s">
        <v>1541</v>
      </c>
      <c r="H3766" t="s">
        <v>1543</v>
      </c>
      <c r="I3766" s="52">
        <v>45566</v>
      </c>
      <c r="J3766" t="s">
        <v>2457</v>
      </c>
      <c r="K3766">
        <v>100</v>
      </c>
      <c r="L3766" s="73">
        <v>71.205255172509993</v>
      </c>
      <c r="M3766">
        <v>100</v>
      </c>
      <c r="N3766">
        <v>1</v>
      </c>
      <c r="O3766" s="73">
        <v>76.236074142247901</v>
      </c>
      <c r="P3766">
        <v>100</v>
      </c>
      <c r="Q3766">
        <v>1</v>
      </c>
      <c r="R3766">
        <v>99</v>
      </c>
      <c r="S3766">
        <v>0.98820725527208797</v>
      </c>
      <c r="T3766">
        <v>33.088390088954498</v>
      </c>
      <c r="U3766">
        <v>0.61678376672662005</v>
      </c>
      <c r="V3766">
        <v>60</v>
      </c>
      <c r="W3766">
        <v>2.3217090890737001E-2</v>
      </c>
      <c r="X3766">
        <v>7</v>
      </c>
      <c r="Y3766">
        <v>100</v>
      </c>
      <c r="Z3766">
        <v>1</v>
      </c>
      <c r="AA3766">
        <v>8.9968056393228402</v>
      </c>
      <c r="AB3766">
        <v>96</v>
      </c>
      <c r="AC3766">
        <v>0.95799012061315802</v>
      </c>
      <c r="AD3766">
        <v>4</v>
      </c>
      <c r="AE3766">
        <v>4.2009879386841399E-2</v>
      </c>
      <c r="AF3766">
        <v>0</v>
      </c>
      <c r="AG3766">
        <v>0</v>
      </c>
      <c r="AH3766">
        <v>3.3210540886006801E-3</v>
      </c>
      <c r="AI3766">
        <v>2</v>
      </c>
      <c r="AJ3766" s="73">
        <v>67.212358624288996</v>
      </c>
      <c r="AK3766">
        <v>100</v>
      </c>
      <c r="AL3766">
        <v>1</v>
      </c>
      <c r="AM3766">
        <v>0</v>
      </c>
      <c r="AN3766">
        <v>0</v>
      </c>
      <c r="AO3766">
        <v>0</v>
      </c>
      <c r="AP3766">
        <v>0</v>
      </c>
      <c r="AQ3766">
        <v>100</v>
      </c>
      <c r="AR3766">
        <v>1</v>
      </c>
      <c r="AS3766">
        <v>0</v>
      </c>
      <c r="AT3766">
        <v>0</v>
      </c>
      <c r="AU3766">
        <v>0</v>
      </c>
      <c r="AV3766">
        <v>0</v>
      </c>
      <c r="AW3766">
        <v>100</v>
      </c>
      <c r="AX3766">
        <v>1</v>
      </c>
      <c r="AY3766" s="73">
        <v>69.076891329858995</v>
      </c>
      <c r="AZ3766">
        <v>100</v>
      </c>
      <c r="BA3766">
        <v>1</v>
      </c>
      <c r="BB3766">
        <v>89</v>
      </c>
      <c r="BC3766">
        <v>0.88787152554544702</v>
      </c>
      <c r="BD3766">
        <v>11</v>
      </c>
      <c r="BE3766">
        <v>0.112128474454552</v>
      </c>
      <c r="BF3766">
        <v>71.205255172509993</v>
      </c>
      <c r="BG3766">
        <v>76.236074142247901</v>
      </c>
      <c r="BH3766">
        <v>69.076891329858995</v>
      </c>
      <c r="BI3766">
        <v>67.212358624288996</v>
      </c>
    </row>
    <row r="3767" spans="1:61" x14ac:dyDescent="0.25">
      <c r="A3767" s="10" t="str">
        <f>VLOOKUP(D3767,'Index-Relations'!E:F,2,FALSE)</f>
        <v>ESG</v>
      </c>
      <c r="B3767" t="s">
        <v>3450</v>
      </c>
      <c r="C3767" s="53" t="s">
        <v>2764</v>
      </c>
      <c r="D3767" s="59" t="s">
        <v>3089</v>
      </c>
      <c r="E3767" s="59" t="s">
        <v>7183</v>
      </c>
      <c r="F3767" t="s">
        <v>1542</v>
      </c>
      <c r="G3767" t="s">
        <v>1541</v>
      </c>
      <c r="H3767" t="s">
        <v>1543</v>
      </c>
      <c r="I3767" s="52">
        <v>45537</v>
      </c>
      <c r="J3767" t="s">
        <v>2457</v>
      </c>
      <c r="K3767">
        <v>100</v>
      </c>
      <c r="L3767" s="73">
        <v>72.824009595661906</v>
      </c>
      <c r="M3767">
        <v>100</v>
      </c>
      <c r="N3767">
        <v>1</v>
      </c>
      <c r="O3767" s="73">
        <v>77.483208817031993</v>
      </c>
      <c r="P3767">
        <v>100</v>
      </c>
      <c r="Q3767">
        <v>1</v>
      </c>
      <c r="R3767">
        <v>99</v>
      </c>
      <c r="S3767">
        <v>0.99044501539057395</v>
      </c>
      <c r="T3767">
        <v>32.883130444269803</v>
      </c>
      <c r="U3767">
        <v>0.61035220640429899</v>
      </c>
      <c r="V3767">
        <v>60</v>
      </c>
      <c r="W3767">
        <v>1.8178831690852399E-2</v>
      </c>
      <c r="X3767">
        <v>6</v>
      </c>
      <c r="Y3767">
        <v>100</v>
      </c>
      <c r="Z3767">
        <v>0.999999999999999</v>
      </c>
      <c r="AA3767">
        <v>11.3905970177046</v>
      </c>
      <c r="AB3767">
        <v>95</v>
      </c>
      <c r="AC3767">
        <v>0.95179045832312803</v>
      </c>
      <c r="AD3767">
        <v>5</v>
      </c>
      <c r="AE3767">
        <v>4.8209541676872199E-2</v>
      </c>
      <c r="AF3767">
        <v>0</v>
      </c>
      <c r="AG3767">
        <v>0</v>
      </c>
      <c r="AH3767">
        <v>3.8291757197540699E-3</v>
      </c>
      <c r="AI3767">
        <v>3</v>
      </c>
      <c r="AJ3767" s="73">
        <v>68.829332842550997</v>
      </c>
      <c r="AK3767">
        <v>100</v>
      </c>
      <c r="AL3767">
        <v>1</v>
      </c>
      <c r="AM3767">
        <v>0</v>
      </c>
      <c r="AN3767">
        <v>0</v>
      </c>
      <c r="AO3767">
        <v>0</v>
      </c>
      <c r="AP3767">
        <v>0</v>
      </c>
      <c r="AQ3767">
        <v>100</v>
      </c>
      <c r="AR3767">
        <v>1</v>
      </c>
      <c r="AS3767">
        <v>0</v>
      </c>
      <c r="AT3767">
        <v>0</v>
      </c>
      <c r="AU3767">
        <v>0</v>
      </c>
      <c r="AV3767">
        <v>0</v>
      </c>
      <c r="AW3767">
        <v>100</v>
      </c>
      <c r="AX3767">
        <v>1</v>
      </c>
      <c r="AY3767" s="73">
        <v>70.797732423197999</v>
      </c>
      <c r="AZ3767">
        <v>100</v>
      </c>
      <c r="BA3767">
        <v>1</v>
      </c>
      <c r="BB3767">
        <v>89</v>
      </c>
      <c r="BC3767">
        <v>0.88649683803515</v>
      </c>
      <c r="BD3767">
        <v>11</v>
      </c>
      <c r="BE3767">
        <v>0.113503161964849</v>
      </c>
      <c r="BF3767">
        <v>72.824009595661906</v>
      </c>
      <c r="BG3767">
        <v>77.483208817031993</v>
      </c>
      <c r="BH3767">
        <v>70.797732423197999</v>
      </c>
      <c r="BI3767">
        <v>68.829332842550997</v>
      </c>
    </row>
    <row r="3768" spans="1:61" x14ac:dyDescent="0.25">
      <c r="A3768" s="10" t="str">
        <f>VLOOKUP(D3768,'Index-Relations'!E:F,2,FALSE)</f>
        <v>ESG</v>
      </c>
      <c r="B3768" t="s">
        <v>3450</v>
      </c>
      <c r="C3768" s="53" t="s">
        <v>3350</v>
      </c>
      <c r="D3768" s="59" t="s">
        <v>3089</v>
      </c>
      <c r="E3768" s="59" t="s">
        <v>7184</v>
      </c>
      <c r="F3768" t="s">
        <v>1542</v>
      </c>
      <c r="G3768" t="s">
        <v>1541</v>
      </c>
      <c r="H3768" t="s">
        <v>1543</v>
      </c>
      <c r="I3768" s="52">
        <v>45505</v>
      </c>
      <c r="J3768" t="s">
        <v>2457</v>
      </c>
      <c r="K3768">
        <v>100</v>
      </c>
      <c r="L3768" s="73">
        <v>72.915332419844006</v>
      </c>
      <c r="M3768">
        <v>100</v>
      </c>
      <c r="N3768">
        <v>1</v>
      </c>
      <c r="O3768" s="73">
        <v>77.464741568861001</v>
      </c>
      <c r="P3768">
        <v>100</v>
      </c>
      <c r="Q3768">
        <v>1</v>
      </c>
      <c r="R3768">
        <v>99</v>
      </c>
      <c r="S3768">
        <v>0.99072841854691696</v>
      </c>
      <c r="T3768">
        <v>32.991697814583397</v>
      </c>
      <c r="U3768">
        <v>0.62006229168711202</v>
      </c>
      <c r="V3768">
        <v>60</v>
      </c>
      <c r="W3768">
        <v>1.45048256567595E-2</v>
      </c>
      <c r="X3768">
        <v>6</v>
      </c>
      <c r="Y3768">
        <v>100</v>
      </c>
      <c r="Z3768">
        <v>1</v>
      </c>
      <c r="AA3768">
        <v>11.653809379643199</v>
      </c>
      <c r="AB3768">
        <v>95</v>
      </c>
      <c r="AC3768">
        <v>0.95245587289783595</v>
      </c>
      <c r="AD3768">
        <v>5</v>
      </c>
      <c r="AE3768">
        <v>4.7544127102163901E-2</v>
      </c>
      <c r="AF3768">
        <v>0</v>
      </c>
      <c r="AG3768">
        <v>0</v>
      </c>
      <c r="AH3768">
        <v>3.7476646542665098E-3</v>
      </c>
      <c r="AI3768">
        <v>3</v>
      </c>
      <c r="AJ3768" s="73">
        <v>68.956844162846906</v>
      </c>
      <c r="AK3768">
        <v>100</v>
      </c>
      <c r="AL3768">
        <v>1</v>
      </c>
      <c r="AM3768">
        <v>0</v>
      </c>
      <c r="AN3768">
        <v>0</v>
      </c>
      <c r="AO3768">
        <v>0</v>
      </c>
      <c r="AP3768">
        <v>0</v>
      </c>
      <c r="AQ3768">
        <v>100</v>
      </c>
      <c r="AR3768">
        <v>1</v>
      </c>
      <c r="AS3768">
        <v>0</v>
      </c>
      <c r="AT3768">
        <v>0</v>
      </c>
      <c r="AU3768">
        <v>0</v>
      </c>
      <c r="AV3768">
        <v>0</v>
      </c>
      <c r="AW3768">
        <v>100</v>
      </c>
      <c r="AX3768">
        <v>1</v>
      </c>
      <c r="AY3768" s="73">
        <v>70.913686152054893</v>
      </c>
      <c r="AZ3768">
        <v>100</v>
      </c>
      <c r="BA3768">
        <v>1</v>
      </c>
      <c r="BB3768">
        <v>90</v>
      </c>
      <c r="BC3768">
        <v>0.89594443244069399</v>
      </c>
      <c r="BD3768">
        <v>10</v>
      </c>
      <c r="BE3768">
        <v>0.10405556755930501</v>
      </c>
      <c r="BF3768">
        <v>72.915332419844006</v>
      </c>
      <c r="BG3768">
        <v>77.464741568861001</v>
      </c>
      <c r="BH3768">
        <v>70.913686152054893</v>
      </c>
      <c r="BI3768">
        <v>68.956844162846906</v>
      </c>
    </row>
    <row r="3769" spans="1:61" x14ac:dyDescent="0.25">
      <c r="A3769" s="10" t="str">
        <f>VLOOKUP(D3769,'Index-Relations'!E:F,2,FALSE)</f>
        <v>ESG</v>
      </c>
      <c r="B3769" t="s">
        <v>3450</v>
      </c>
      <c r="C3769" s="53" t="s">
        <v>2765</v>
      </c>
      <c r="D3769" s="59" t="s">
        <v>3089</v>
      </c>
      <c r="E3769" s="59" t="s">
        <v>7185</v>
      </c>
      <c r="F3769" t="s">
        <v>1542</v>
      </c>
      <c r="G3769" t="s">
        <v>1541</v>
      </c>
      <c r="H3769" t="s">
        <v>1543</v>
      </c>
      <c r="I3769" s="52">
        <v>45474</v>
      </c>
      <c r="J3769" t="s">
        <v>2457</v>
      </c>
      <c r="K3769">
        <v>100</v>
      </c>
      <c r="L3769" s="73">
        <v>73.434709557115994</v>
      </c>
      <c r="M3769">
        <v>100</v>
      </c>
      <c r="N3769">
        <v>1</v>
      </c>
      <c r="O3769" s="73">
        <v>77.535644627040995</v>
      </c>
      <c r="P3769">
        <v>100</v>
      </c>
      <c r="Q3769">
        <v>1</v>
      </c>
      <c r="R3769">
        <v>99</v>
      </c>
      <c r="S3769">
        <v>0.99040460488523696</v>
      </c>
      <c r="T3769">
        <v>32.888920700789797</v>
      </c>
      <c r="U3769">
        <v>0.612407267470233</v>
      </c>
      <c r="V3769">
        <v>59</v>
      </c>
      <c r="W3769">
        <v>1.45417116901011E-2</v>
      </c>
      <c r="X3769">
        <v>6</v>
      </c>
      <c r="Y3769">
        <v>100</v>
      </c>
      <c r="Z3769">
        <v>0.999999999999999</v>
      </c>
      <c r="AA3769">
        <v>11.9666631663986</v>
      </c>
      <c r="AB3769">
        <v>94</v>
      </c>
      <c r="AC3769">
        <v>0.94170183567077703</v>
      </c>
      <c r="AD3769">
        <v>6</v>
      </c>
      <c r="AE3769">
        <v>5.8298164329222399E-2</v>
      </c>
      <c r="AF3769">
        <v>0</v>
      </c>
      <c r="AG3769">
        <v>0</v>
      </c>
      <c r="AH3769">
        <v>3.7870572381740299E-3</v>
      </c>
      <c r="AI3769">
        <v>3</v>
      </c>
      <c r="AJ3769" s="73">
        <v>69.447998627975906</v>
      </c>
      <c r="AK3769">
        <v>100</v>
      </c>
      <c r="AL3769">
        <v>1</v>
      </c>
      <c r="AM3769">
        <v>0</v>
      </c>
      <c r="AN3769">
        <v>0</v>
      </c>
      <c r="AO3769">
        <v>0</v>
      </c>
      <c r="AP3769">
        <v>0</v>
      </c>
      <c r="AQ3769">
        <v>100</v>
      </c>
      <c r="AR3769">
        <v>0.999999999999999</v>
      </c>
      <c r="AS3769">
        <v>0</v>
      </c>
      <c r="AT3769">
        <v>0</v>
      </c>
      <c r="AU3769">
        <v>0</v>
      </c>
      <c r="AV3769">
        <v>0</v>
      </c>
      <c r="AW3769">
        <v>100</v>
      </c>
      <c r="AX3769">
        <v>1</v>
      </c>
      <c r="AY3769" s="73">
        <v>71.849660852157996</v>
      </c>
      <c r="AZ3769">
        <v>100</v>
      </c>
      <c r="BA3769">
        <v>1</v>
      </c>
      <c r="BB3769">
        <v>90</v>
      </c>
      <c r="BC3769">
        <v>0.89843113232597804</v>
      </c>
      <c r="BD3769">
        <v>10</v>
      </c>
      <c r="BE3769">
        <v>0.101568867674021</v>
      </c>
      <c r="BF3769">
        <v>73.434709557115994</v>
      </c>
      <c r="BG3769">
        <v>77.535644627040995</v>
      </c>
      <c r="BH3769">
        <v>71.849660852157996</v>
      </c>
      <c r="BI3769">
        <v>69.447998627975906</v>
      </c>
    </row>
    <row r="3770" spans="1:61" x14ac:dyDescent="0.25">
      <c r="A3770" s="10" t="str">
        <f>VLOOKUP(D3770,'Index-Relations'!E:F,2,FALSE)</f>
        <v>ESG</v>
      </c>
      <c r="B3770" t="s">
        <v>3450</v>
      </c>
      <c r="C3770" s="53" t="s">
        <v>2766</v>
      </c>
      <c r="D3770" s="59" t="s">
        <v>3089</v>
      </c>
      <c r="E3770" s="59" t="s">
        <v>7186</v>
      </c>
      <c r="F3770" t="s">
        <v>1542</v>
      </c>
      <c r="G3770" t="s">
        <v>1541</v>
      </c>
      <c r="H3770" t="s">
        <v>1543</v>
      </c>
      <c r="I3770" s="52">
        <v>45446</v>
      </c>
      <c r="J3770" t="s">
        <v>2457</v>
      </c>
      <c r="K3770">
        <v>100</v>
      </c>
      <c r="L3770" s="73">
        <v>72.547450024835001</v>
      </c>
      <c r="M3770">
        <v>100</v>
      </c>
      <c r="N3770">
        <v>1</v>
      </c>
      <c r="O3770" s="73">
        <v>76.776458148202906</v>
      </c>
      <c r="P3770">
        <v>100</v>
      </c>
      <c r="Q3770">
        <v>1</v>
      </c>
      <c r="R3770">
        <v>99</v>
      </c>
      <c r="S3770">
        <v>0.98743983127641699</v>
      </c>
      <c r="T3770">
        <v>32.911840499321102</v>
      </c>
      <c r="U3770">
        <v>0.58613436521342999</v>
      </c>
      <c r="V3770">
        <v>55</v>
      </c>
      <c r="W3770">
        <v>2.40679793864325E-2</v>
      </c>
      <c r="X3770">
        <v>7</v>
      </c>
      <c r="Y3770">
        <v>100</v>
      </c>
      <c r="Z3770">
        <v>0.999999999999999</v>
      </c>
      <c r="AA3770">
        <v>10.5878744542328</v>
      </c>
      <c r="AB3770">
        <v>95</v>
      </c>
      <c r="AC3770">
        <v>0.94768484323930802</v>
      </c>
      <c r="AD3770">
        <v>5</v>
      </c>
      <c r="AE3770">
        <v>5.2315156760691303E-2</v>
      </c>
      <c r="AF3770">
        <v>0</v>
      </c>
      <c r="AG3770">
        <v>1.7347000000000001E-16</v>
      </c>
      <c r="AH3770">
        <v>2.3874059536262999E-3</v>
      </c>
      <c r="AI3770">
        <v>2</v>
      </c>
      <c r="AJ3770" s="73">
        <v>68.244275828580996</v>
      </c>
      <c r="AK3770">
        <v>100</v>
      </c>
      <c r="AL3770">
        <v>1</v>
      </c>
      <c r="AM3770">
        <v>0</v>
      </c>
      <c r="AN3770">
        <v>0</v>
      </c>
      <c r="AO3770">
        <v>0</v>
      </c>
      <c r="AP3770">
        <v>0</v>
      </c>
      <c r="AQ3770">
        <v>100</v>
      </c>
      <c r="AR3770">
        <v>1</v>
      </c>
      <c r="AS3770">
        <v>0</v>
      </c>
      <c r="AT3770">
        <v>0</v>
      </c>
      <c r="AU3770">
        <v>0</v>
      </c>
      <c r="AV3770">
        <v>0</v>
      </c>
      <c r="AW3770">
        <v>100</v>
      </c>
      <c r="AX3770">
        <v>0.999999999999999</v>
      </c>
      <c r="AY3770" s="73">
        <v>71.276676420599003</v>
      </c>
      <c r="AZ3770">
        <v>100</v>
      </c>
      <c r="BA3770">
        <v>1</v>
      </c>
      <c r="BB3770">
        <v>92</v>
      </c>
      <c r="BC3770">
        <v>0.92335721668871396</v>
      </c>
      <c r="BD3770">
        <v>8</v>
      </c>
      <c r="BE3770">
        <v>7.6642783311285503E-2</v>
      </c>
      <c r="BF3770">
        <v>72.547450024835001</v>
      </c>
      <c r="BG3770">
        <v>76.776458148202906</v>
      </c>
      <c r="BH3770">
        <v>71.276676420599003</v>
      </c>
      <c r="BI3770">
        <v>68.244275828580996</v>
      </c>
    </row>
    <row r="3771" spans="1:61" x14ac:dyDescent="0.25">
      <c r="A3771" s="10" t="str">
        <f>VLOOKUP(D3771,'Index-Relations'!E:F,2,FALSE)</f>
        <v>ESG</v>
      </c>
      <c r="B3771" t="s">
        <v>3450</v>
      </c>
      <c r="C3771" s="53" t="s">
        <v>2767</v>
      </c>
      <c r="D3771" s="59" t="s">
        <v>3089</v>
      </c>
      <c r="E3771" s="59" t="s">
        <v>7187</v>
      </c>
      <c r="F3771" t="s">
        <v>1542</v>
      </c>
      <c r="G3771" t="s">
        <v>1541</v>
      </c>
      <c r="H3771" t="s">
        <v>1543</v>
      </c>
      <c r="I3771" s="52">
        <v>45413</v>
      </c>
      <c r="J3771" t="s">
        <v>2457</v>
      </c>
      <c r="K3771">
        <v>100</v>
      </c>
      <c r="L3771" s="73">
        <v>72.784079513935893</v>
      </c>
      <c r="M3771">
        <v>100</v>
      </c>
      <c r="N3771">
        <v>1</v>
      </c>
      <c r="O3771" s="73">
        <v>76.999959622272897</v>
      </c>
      <c r="P3771">
        <v>100</v>
      </c>
      <c r="Q3771">
        <v>1</v>
      </c>
      <c r="R3771">
        <v>99</v>
      </c>
      <c r="S3771">
        <v>0.98791452805239299</v>
      </c>
      <c r="T3771">
        <v>33.0007688719299</v>
      </c>
      <c r="U3771">
        <v>0.59016407378159796</v>
      </c>
      <c r="V3771">
        <v>55</v>
      </c>
      <c r="W3771">
        <v>2.3300632732472699E-2</v>
      </c>
      <c r="X3771">
        <v>7</v>
      </c>
      <c r="Y3771">
        <v>100</v>
      </c>
      <c r="Z3771">
        <v>1</v>
      </c>
      <c r="AA3771">
        <v>11.1113856133066</v>
      </c>
      <c r="AB3771">
        <v>95</v>
      </c>
      <c r="AC3771">
        <v>0.94856006824311001</v>
      </c>
      <c r="AD3771">
        <v>5</v>
      </c>
      <c r="AE3771">
        <v>5.1439931756889198E-2</v>
      </c>
      <c r="AF3771">
        <v>0</v>
      </c>
      <c r="AG3771">
        <v>0</v>
      </c>
      <c r="AH3771">
        <v>2.15388691950318E-3</v>
      </c>
      <c r="AI3771">
        <v>2</v>
      </c>
      <c r="AJ3771" s="73">
        <v>68.359670576100001</v>
      </c>
      <c r="AK3771">
        <v>100</v>
      </c>
      <c r="AL3771">
        <v>1</v>
      </c>
      <c r="AM3771">
        <v>0</v>
      </c>
      <c r="AN3771">
        <v>0</v>
      </c>
      <c r="AO3771">
        <v>0</v>
      </c>
      <c r="AP3771">
        <v>0</v>
      </c>
      <c r="AQ3771">
        <v>100</v>
      </c>
      <c r="AR3771">
        <v>0.999999999999999</v>
      </c>
      <c r="AS3771">
        <v>0</v>
      </c>
      <c r="AT3771">
        <v>0</v>
      </c>
      <c r="AU3771">
        <v>0</v>
      </c>
      <c r="AV3771">
        <v>0</v>
      </c>
      <c r="AW3771">
        <v>100</v>
      </c>
      <c r="AX3771">
        <v>1</v>
      </c>
      <c r="AY3771" s="73">
        <v>71.553063813405004</v>
      </c>
      <c r="AZ3771">
        <v>100</v>
      </c>
      <c r="BA3771">
        <v>1</v>
      </c>
      <c r="BB3771">
        <v>93</v>
      </c>
      <c r="BC3771">
        <v>0.93105599922476401</v>
      </c>
      <c r="BD3771">
        <v>7</v>
      </c>
      <c r="BE3771">
        <v>6.89440007752357E-2</v>
      </c>
      <c r="BF3771">
        <v>72.784079513935893</v>
      </c>
      <c r="BG3771">
        <v>76.999959622272897</v>
      </c>
      <c r="BH3771">
        <v>71.553063813405004</v>
      </c>
      <c r="BI3771">
        <v>68.359670576100001</v>
      </c>
    </row>
    <row r="3772" spans="1:61" x14ac:dyDescent="0.25">
      <c r="A3772" s="10" t="str">
        <f>VLOOKUP(D3772,'Index-Relations'!E:F,2,FALSE)</f>
        <v>ESG</v>
      </c>
      <c r="B3772" t="s">
        <v>3450</v>
      </c>
      <c r="C3772" s="53" t="s">
        <v>2768</v>
      </c>
      <c r="D3772" s="59" t="s">
        <v>3089</v>
      </c>
      <c r="E3772" s="59" t="s">
        <v>7188</v>
      </c>
      <c r="F3772" t="s">
        <v>1542</v>
      </c>
      <c r="G3772" t="s">
        <v>1541</v>
      </c>
      <c r="H3772" t="s">
        <v>1543</v>
      </c>
      <c r="I3772" s="52">
        <v>45383</v>
      </c>
      <c r="J3772" t="s">
        <v>2457</v>
      </c>
      <c r="K3772">
        <v>100</v>
      </c>
      <c r="L3772">
        <v>79.7244557744216</v>
      </c>
      <c r="M3772">
        <v>100</v>
      </c>
      <c r="N3772">
        <v>1</v>
      </c>
      <c r="O3772">
        <v>82.423872053595005</v>
      </c>
      <c r="P3772">
        <v>100</v>
      </c>
      <c r="Q3772">
        <v>1</v>
      </c>
      <c r="R3772">
        <v>99</v>
      </c>
      <c r="S3772">
        <v>0.98927198197594302</v>
      </c>
      <c r="T3772">
        <v>32.801907480120001</v>
      </c>
      <c r="U3772">
        <v>0.57644998517877599</v>
      </c>
      <c r="V3772">
        <v>55</v>
      </c>
      <c r="W3772">
        <v>2.3934143539679101E-2</v>
      </c>
      <c r="X3772">
        <v>7</v>
      </c>
      <c r="Y3772">
        <v>100</v>
      </c>
      <c r="Z3772">
        <v>1</v>
      </c>
      <c r="AA3772">
        <v>10.2427067733118</v>
      </c>
      <c r="AB3772">
        <v>95</v>
      </c>
      <c r="AC3772">
        <v>0.95020398541559004</v>
      </c>
      <c r="AD3772">
        <v>5</v>
      </c>
      <c r="AE3772">
        <v>4.9796014584409298E-2</v>
      </c>
      <c r="AF3772">
        <v>0</v>
      </c>
      <c r="AG3772">
        <v>2.4979999999999999E-16</v>
      </c>
      <c r="AH3772">
        <v>2.2237495584326201E-3</v>
      </c>
      <c r="AI3772">
        <v>2</v>
      </c>
      <c r="AJ3772">
        <v>75.565342434842904</v>
      </c>
      <c r="AK3772">
        <v>100</v>
      </c>
      <c r="AL3772">
        <v>1</v>
      </c>
      <c r="AM3772">
        <v>0</v>
      </c>
      <c r="AN3772">
        <v>0</v>
      </c>
      <c r="AO3772">
        <v>0</v>
      </c>
      <c r="AP3772">
        <v>0</v>
      </c>
      <c r="AQ3772">
        <v>100</v>
      </c>
      <c r="AR3772">
        <v>1</v>
      </c>
      <c r="AS3772">
        <v>0</v>
      </c>
      <c r="AT3772">
        <v>0</v>
      </c>
      <c r="AU3772">
        <v>0</v>
      </c>
      <c r="AV3772">
        <v>0</v>
      </c>
      <c r="AW3772">
        <v>100</v>
      </c>
      <c r="AX3772">
        <v>0.999999999999999</v>
      </c>
      <c r="AY3772">
        <v>78.789382977128398</v>
      </c>
      <c r="AZ3772">
        <v>100</v>
      </c>
      <c r="BA3772">
        <v>1</v>
      </c>
      <c r="BB3772">
        <v>93</v>
      </c>
      <c r="BC3772">
        <v>0.93164271364959095</v>
      </c>
      <c r="BD3772">
        <v>7</v>
      </c>
      <c r="BE3772">
        <v>6.8357286350407997E-2</v>
      </c>
      <c r="BF3772">
        <v>73.225091492227904</v>
      </c>
      <c r="BG3772">
        <v>77.025494107835996</v>
      </c>
      <c r="BH3772">
        <v>72.427921496256999</v>
      </c>
      <c r="BI3772">
        <v>68.526268241713893</v>
      </c>
    </row>
    <row r="3773" spans="1:61" x14ac:dyDescent="0.25">
      <c r="A3773" s="10" t="str">
        <f>VLOOKUP(D3773,'Index-Relations'!E:F,2,FALSE)</f>
        <v>ESG</v>
      </c>
      <c r="B3773" t="s">
        <v>3450</v>
      </c>
      <c r="C3773" s="53" t="s">
        <v>2769</v>
      </c>
      <c r="D3773" s="59" t="s">
        <v>3089</v>
      </c>
      <c r="E3773" s="59" t="s">
        <v>7189</v>
      </c>
      <c r="F3773" t="s">
        <v>1542</v>
      </c>
      <c r="G3773" t="s">
        <v>1541</v>
      </c>
      <c r="H3773" t="s">
        <v>1543</v>
      </c>
      <c r="I3773" s="52">
        <v>45352</v>
      </c>
      <c r="J3773" t="s">
        <v>2457</v>
      </c>
      <c r="K3773">
        <v>99</v>
      </c>
      <c r="L3773">
        <v>78.754436734516204</v>
      </c>
      <c r="M3773">
        <v>99</v>
      </c>
      <c r="N3773">
        <v>1</v>
      </c>
      <c r="O3773">
        <v>81.464092007356498</v>
      </c>
      <c r="P3773">
        <v>99</v>
      </c>
      <c r="Q3773">
        <v>1</v>
      </c>
      <c r="R3773">
        <v>98</v>
      </c>
      <c r="S3773">
        <v>0.99172261763918301</v>
      </c>
      <c r="T3773">
        <v>32.451403107866298</v>
      </c>
      <c r="U3773">
        <v>0.59166116739087904</v>
      </c>
      <c r="V3773">
        <v>53</v>
      </c>
      <c r="W3773">
        <v>1.90143767728107E-2</v>
      </c>
      <c r="X3773">
        <v>6</v>
      </c>
      <c r="Y3773">
        <v>99</v>
      </c>
      <c r="Z3773">
        <v>0.999999999999999</v>
      </c>
      <c r="AA3773">
        <v>11.7138664132197</v>
      </c>
      <c r="AB3773">
        <v>94</v>
      </c>
      <c r="AC3773">
        <v>0.956556240390116</v>
      </c>
      <c r="AD3773">
        <v>5</v>
      </c>
      <c r="AE3773">
        <v>4.3443759609883698E-2</v>
      </c>
      <c r="AF3773">
        <v>0</v>
      </c>
      <c r="AG3773">
        <v>0</v>
      </c>
      <c r="AH3773">
        <v>3.0468633715696101E-3</v>
      </c>
      <c r="AI3773">
        <v>2</v>
      </c>
      <c r="AJ3773">
        <v>74.630849421672195</v>
      </c>
      <c r="AK3773">
        <v>99</v>
      </c>
      <c r="AL3773">
        <v>1</v>
      </c>
      <c r="AM3773">
        <v>0</v>
      </c>
      <c r="AN3773">
        <v>0</v>
      </c>
      <c r="AO3773">
        <v>0</v>
      </c>
      <c r="AP3773">
        <v>0</v>
      </c>
      <c r="AQ3773">
        <v>99</v>
      </c>
      <c r="AR3773">
        <v>1</v>
      </c>
      <c r="AS3773">
        <v>0</v>
      </c>
      <c r="AT3773">
        <v>0</v>
      </c>
      <c r="AU3773">
        <v>0</v>
      </c>
      <c r="AV3773">
        <v>0</v>
      </c>
      <c r="AW3773">
        <v>99</v>
      </c>
      <c r="AX3773">
        <v>1</v>
      </c>
      <c r="AY3773">
        <v>78.011498649998202</v>
      </c>
      <c r="AZ3773">
        <v>99</v>
      </c>
      <c r="BA3773">
        <v>1</v>
      </c>
      <c r="BB3773">
        <v>92</v>
      </c>
      <c r="BC3773">
        <v>0.925202004486259</v>
      </c>
      <c r="BD3773">
        <v>7</v>
      </c>
      <c r="BE3773">
        <v>7.4797995513740195E-2</v>
      </c>
      <c r="BF3773">
        <v>72.666440400545</v>
      </c>
      <c r="BG3773">
        <v>76.457677950279006</v>
      </c>
      <c r="BH3773">
        <v>72.138935557918003</v>
      </c>
      <c r="BI3773">
        <v>67.861428421034006</v>
      </c>
    </row>
    <row r="3774" spans="1:61" x14ac:dyDescent="0.25">
      <c r="A3774" s="10" t="str">
        <f>VLOOKUP(D3774,'Index-Relations'!E:F,2,FALSE)</f>
        <v>ESG</v>
      </c>
      <c r="B3774" t="s">
        <v>3450</v>
      </c>
      <c r="C3774" s="53" t="s">
        <v>2770</v>
      </c>
      <c r="D3774" s="59" t="s">
        <v>3089</v>
      </c>
      <c r="E3774" s="59" t="s">
        <v>7190</v>
      </c>
      <c r="F3774" t="s">
        <v>1542</v>
      </c>
      <c r="G3774" t="s">
        <v>1541</v>
      </c>
      <c r="H3774" t="s">
        <v>1543</v>
      </c>
      <c r="I3774" s="52">
        <v>45323</v>
      </c>
      <c r="J3774" t="s">
        <v>2457</v>
      </c>
      <c r="K3774">
        <v>99</v>
      </c>
      <c r="L3774">
        <v>79.283311196310393</v>
      </c>
      <c r="M3774">
        <v>99</v>
      </c>
      <c r="N3774">
        <v>1</v>
      </c>
      <c r="O3774">
        <v>81.894005377494395</v>
      </c>
      <c r="P3774">
        <v>99</v>
      </c>
      <c r="Q3774">
        <v>1</v>
      </c>
      <c r="R3774">
        <v>98</v>
      </c>
      <c r="S3774">
        <v>0.99120237964505498</v>
      </c>
      <c r="T3774">
        <v>32.854515707404097</v>
      </c>
      <c r="U3774">
        <v>0.59786606498533001</v>
      </c>
      <c r="V3774">
        <v>53</v>
      </c>
      <c r="W3774">
        <v>1.91114623895276E-2</v>
      </c>
      <c r="X3774">
        <v>6</v>
      </c>
      <c r="Y3774">
        <v>99</v>
      </c>
      <c r="Z3774">
        <v>0.999999999999999</v>
      </c>
      <c r="AA3774">
        <v>12.2265353049239</v>
      </c>
      <c r="AB3774">
        <v>93</v>
      </c>
      <c r="AC3774">
        <v>0.94152062558991001</v>
      </c>
      <c r="AD3774">
        <v>6</v>
      </c>
      <c r="AE3774">
        <v>5.8479374410089803E-2</v>
      </c>
      <c r="AF3774">
        <v>0</v>
      </c>
      <c r="AG3774">
        <v>4.1629999999999998E-17</v>
      </c>
      <c r="AH3774">
        <v>3.1461110396121699E-3</v>
      </c>
      <c r="AI3774">
        <v>2</v>
      </c>
      <c r="AJ3774">
        <v>75.263257739290907</v>
      </c>
      <c r="AK3774">
        <v>99</v>
      </c>
      <c r="AL3774">
        <v>1</v>
      </c>
      <c r="AM3774">
        <v>0</v>
      </c>
      <c r="AN3774">
        <v>0</v>
      </c>
      <c r="AO3774">
        <v>0</v>
      </c>
      <c r="AP3774">
        <v>0</v>
      </c>
      <c r="AQ3774">
        <v>99</v>
      </c>
      <c r="AR3774">
        <v>0.999999999999999</v>
      </c>
      <c r="AS3774">
        <v>0</v>
      </c>
      <c r="AT3774">
        <v>0</v>
      </c>
      <c r="AU3774">
        <v>0</v>
      </c>
      <c r="AV3774">
        <v>0</v>
      </c>
      <c r="AW3774">
        <v>99</v>
      </c>
      <c r="AX3774">
        <v>1</v>
      </c>
      <c r="AY3774">
        <v>78.504723189833499</v>
      </c>
      <c r="AZ3774">
        <v>99</v>
      </c>
      <c r="BA3774">
        <v>1</v>
      </c>
      <c r="BB3774">
        <v>92</v>
      </c>
      <c r="BC3774">
        <v>0.92957832136643004</v>
      </c>
      <c r="BD3774">
        <v>7</v>
      </c>
      <c r="BE3774">
        <v>7.0421678633569601E-2</v>
      </c>
      <c r="BF3774">
        <v>73.151303074368002</v>
      </c>
      <c r="BG3774">
        <v>76.846423954014995</v>
      </c>
      <c r="BH3774">
        <v>72.451882466699999</v>
      </c>
      <c r="BI3774">
        <v>68.433320625079901</v>
      </c>
    </row>
    <row r="3775" spans="1:61" x14ac:dyDescent="0.25">
      <c r="A3775" s="10" t="str">
        <f>VLOOKUP(D3775,'Index-Relations'!E:F,2,FALSE)</f>
        <v>ESG</v>
      </c>
      <c r="B3775" t="s">
        <v>3450</v>
      </c>
      <c r="C3775" s="53" t="s">
        <v>2760</v>
      </c>
      <c r="D3775" s="59" t="s">
        <v>3171</v>
      </c>
      <c r="E3775" s="59" t="s">
        <v>7191</v>
      </c>
      <c r="F3775" t="s">
        <v>1548</v>
      </c>
      <c r="G3775" t="s">
        <v>1547</v>
      </c>
      <c r="H3775" t="s">
        <v>1549</v>
      </c>
      <c r="I3775" s="52">
        <v>45659</v>
      </c>
      <c r="J3775" t="s">
        <v>2457</v>
      </c>
      <c r="K3775">
        <v>30</v>
      </c>
      <c r="L3775" s="73">
        <v>90.046555841410907</v>
      </c>
      <c r="M3775">
        <v>30</v>
      </c>
      <c r="N3775">
        <v>1</v>
      </c>
      <c r="O3775" s="73">
        <v>92.738363073608994</v>
      </c>
      <c r="P3775">
        <v>30</v>
      </c>
      <c r="Q3775">
        <v>1</v>
      </c>
      <c r="R3775">
        <v>30</v>
      </c>
      <c r="S3775">
        <v>1</v>
      </c>
      <c r="T3775">
        <v>25.016321242577799</v>
      </c>
      <c r="U3775">
        <v>0.41241869997738001</v>
      </c>
      <c r="V3775">
        <v>12</v>
      </c>
      <c r="W3775">
        <v>0</v>
      </c>
      <c r="X3775">
        <v>0</v>
      </c>
      <c r="Y3775">
        <v>30</v>
      </c>
      <c r="Z3775">
        <v>1</v>
      </c>
      <c r="AA3775">
        <v>11.5005277193313</v>
      </c>
      <c r="AB3775">
        <v>30</v>
      </c>
      <c r="AC3775">
        <v>1</v>
      </c>
      <c r="AD3775">
        <v>0</v>
      </c>
      <c r="AE3775">
        <v>0</v>
      </c>
      <c r="AF3775">
        <v>0</v>
      </c>
      <c r="AG3775">
        <v>0</v>
      </c>
      <c r="AH3775">
        <v>3.17354945783923E-3</v>
      </c>
      <c r="AI3775">
        <v>1</v>
      </c>
      <c r="AJ3775" s="73">
        <v>89.240260799846993</v>
      </c>
      <c r="AK3775">
        <v>30</v>
      </c>
      <c r="AL3775">
        <v>1</v>
      </c>
      <c r="AM3775">
        <v>0</v>
      </c>
      <c r="AN3775">
        <v>0</v>
      </c>
      <c r="AO3775">
        <v>0</v>
      </c>
      <c r="AP3775">
        <v>0</v>
      </c>
      <c r="AQ3775">
        <v>30</v>
      </c>
      <c r="AR3775">
        <v>1</v>
      </c>
      <c r="AS3775">
        <v>0</v>
      </c>
      <c r="AT3775">
        <v>0</v>
      </c>
      <c r="AU3775">
        <v>0</v>
      </c>
      <c r="AV3775">
        <v>0</v>
      </c>
      <c r="AW3775">
        <v>30</v>
      </c>
      <c r="AX3775">
        <v>1</v>
      </c>
      <c r="AY3775" s="73">
        <v>85.158440543457004</v>
      </c>
      <c r="AZ3775">
        <v>30</v>
      </c>
      <c r="BA3775">
        <v>1</v>
      </c>
      <c r="BB3775">
        <v>28</v>
      </c>
      <c r="BC3775">
        <v>0.93739041722225003</v>
      </c>
      <c r="BD3775">
        <v>2</v>
      </c>
      <c r="BE3775">
        <v>6.2609582777749001E-2</v>
      </c>
      <c r="BF3775">
        <v>90.046555841410907</v>
      </c>
      <c r="BG3775">
        <v>92.738363073608994</v>
      </c>
      <c r="BH3775">
        <v>85.158440543457004</v>
      </c>
      <c r="BI3775">
        <v>89.240260799846993</v>
      </c>
    </row>
    <row r="3776" spans="1:61" x14ac:dyDescent="0.25">
      <c r="A3776" s="10" t="str">
        <f>VLOOKUP(D3776,'Index-Relations'!E:F,2,FALSE)</f>
        <v>ESG</v>
      </c>
      <c r="B3776" t="s">
        <v>3450</v>
      </c>
      <c r="C3776" s="53" t="s">
        <v>2761</v>
      </c>
      <c r="D3776" s="59" t="s">
        <v>3171</v>
      </c>
      <c r="E3776" s="59" t="s">
        <v>7192</v>
      </c>
      <c r="F3776" t="s">
        <v>1548</v>
      </c>
      <c r="G3776" t="s">
        <v>1547</v>
      </c>
      <c r="H3776" t="s">
        <v>1549</v>
      </c>
      <c r="I3776" s="52">
        <v>45628</v>
      </c>
      <c r="J3776" t="s">
        <v>2457</v>
      </c>
      <c r="K3776">
        <v>30</v>
      </c>
      <c r="L3776" s="73">
        <v>89.941168640648996</v>
      </c>
      <c r="M3776">
        <v>30</v>
      </c>
      <c r="N3776">
        <v>1</v>
      </c>
      <c r="O3776" s="73">
        <v>92.642529216616893</v>
      </c>
      <c r="P3776">
        <v>30</v>
      </c>
      <c r="Q3776">
        <v>1</v>
      </c>
      <c r="R3776">
        <v>30</v>
      </c>
      <c r="S3776">
        <v>0.999999999999999</v>
      </c>
      <c r="T3776">
        <v>24.945326796250701</v>
      </c>
      <c r="U3776">
        <v>0.42590401609232398</v>
      </c>
      <c r="V3776">
        <v>12</v>
      </c>
      <c r="W3776">
        <v>0</v>
      </c>
      <c r="X3776">
        <v>0</v>
      </c>
      <c r="Y3776">
        <v>30</v>
      </c>
      <c r="Z3776">
        <v>0.999999999999999</v>
      </c>
      <c r="AA3776">
        <v>10.707787054200301</v>
      </c>
      <c r="AB3776">
        <v>30</v>
      </c>
      <c r="AC3776">
        <v>1</v>
      </c>
      <c r="AD3776">
        <v>0</v>
      </c>
      <c r="AE3776">
        <v>0</v>
      </c>
      <c r="AF3776">
        <v>0</v>
      </c>
      <c r="AG3776">
        <v>0</v>
      </c>
      <c r="AH3776">
        <v>3.37697586116102E-3</v>
      </c>
      <c r="AI3776">
        <v>1</v>
      </c>
      <c r="AJ3776" s="73">
        <v>89.203421350369993</v>
      </c>
      <c r="AK3776">
        <v>30</v>
      </c>
      <c r="AL3776">
        <v>1</v>
      </c>
      <c r="AM3776">
        <v>0</v>
      </c>
      <c r="AN3776">
        <v>0</v>
      </c>
      <c r="AO3776">
        <v>0</v>
      </c>
      <c r="AP3776">
        <v>0</v>
      </c>
      <c r="AQ3776">
        <v>30</v>
      </c>
      <c r="AR3776">
        <v>1</v>
      </c>
      <c r="AS3776">
        <v>0</v>
      </c>
      <c r="AT3776">
        <v>0</v>
      </c>
      <c r="AU3776">
        <v>0</v>
      </c>
      <c r="AV3776">
        <v>0</v>
      </c>
      <c r="AW3776">
        <v>30</v>
      </c>
      <c r="AX3776">
        <v>0.999999999999999</v>
      </c>
      <c r="AY3776" s="73">
        <v>84.9592272630899</v>
      </c>
      <c r="AZ3776">
        <v>30</v>
      </c>
      <c r="BA3776">
        <v>1</v>
      </c>
      <c r="BB3776">
        <v>28</v>
      </c>
      <c r="BC3776">
        <v>0.93257171713423703</v>
      </c>
      <c r="BD3776">
        <v>2</v>
      </c>
      <c r="BE3776">
        <v>6.7428282865762204E-2</v>
      </c>
      <c r="BF3776">
        <v>89.941168640648996</v>
      </c>
      <c r="BG3776">
        <v>92.642529216616893</v>
      </c>
      <c r="BH3776">
        <v>84.9592272630899</v>
      </c>
      <c r="BI3776">
        <v>89.203421350369993</v>
      </c>
    </row>
    <row r="3777" spans="1:61" x14ac:dyDescent="0.25">
      <c r="A3777" s="10" t="str">
        <f>VLOOKUP(D3777,'Index-Relations'!E:F,2,FALSE)</f>
        <v>ESG</v>
      </c>
      <c r="B3777" t="s">
        <v>3450</v>
      </c>
      <c r="C3777" s="53" t="s">
        <v>2762</v>
      </c>
      <c r="D3777" s="59" t="s">
        <v>3171</v>
      </c>
      <c r="E3777" s="59" t="s">
        <v>7193</v>
      </c>
      <c r="F3777" t="s">
        <v>1548</v>
      </c>
      <c r="G3777" t="s">
        <v>1547</v>
      </c>
      <c r="H3777" t="s">
        <v>1549</v>
      </c>
      <c r="I3777" s="52">
        <v>45597</v>
      </c>
      <c r="J3777" t="s">
        <v>2457</v>
      </c>
      <c r="K3777">
        <v>30</v>
      </c>
      <c r="L3777" s="73">
        <v>90.112851079090007</v>
      </c>
      <c r="M3777">
        <v>30</v>
      </c>
      <c r="N3777">
        <v>1</v>
      </c>
      <c r="O3777" s="73">
        <v>92.747578399852003</v>
      </c>
      <c r="P3777">
        <v>30</v>
      </c>
      <c r="Q3777">
        <v>1</v>
      </c>
      <c r="R3777">
        <v>30</v>
      </c>
      <c r="S3777">
        <v>1</v>
      </c>
      <c r="T3777">
        <v>25.441604924588699</v>
      </c>
      <c r="U3777">
        <v>0.42658103589130397</v>
      </c>
      <c r="V3777">
        <v>12</v>
      </c>
      <c r="W3777">
        <v>0</v>
      </c>
      <c r="X3777">
        <v>0</v>
      </c>
      <c r="Y3777">
        <v>30</v>
      </c>
      <c r="Z3777">
        <v>1</v>
      </c>
      <c r="AA3777">
        <v>10.8218549968266</v>
      </c>
      <c r="AB3777">
        <v>30</v>
      </c>
      <c r="AC3777">
        <v>1</v>
      </c>
      <c r="AD3777">
        <v>0</v>
      </c>
      <c r="AE3777">
        <v>0</v>
      </c>
      <c r="AF3777">
        <v>0</v>
      </c>
      <c r="AG3777">
        <v>0</v>
      </c>
      <c r="AH3777">
        <v>3.4242454680745802E-3</v>
      </c>
      <c r="AI3777">
        <v>1</v>
      </c>
      <c r="AJ3777" s="73">
        <v>89.496654612447998</v>
      </c>
      <c r="AK3777">
        <v>30</v>
      </c>
      <c r="AL3777">
        <v>1</v>
      </c>
      <c r="AM3777">
        <v>0</v>
      </c>
      <c r="AN3777">
        <v>0</v>
      </c>
      <c r="AO3777">
        <v>0</v>
      </c>
      <c r="AP3777">
        <v>0</v>
      </c>
      <c r="AQ3777">
        <v>30</v>
      </c>
      <c r="AR3777">
        <v>0.999999999999999</v>
      </c>
      <c r="AS3777">
        <v>0</v>
      </c>
      <c r="AT3777">
        <v>0</v>
      </c>
      <c r="AU3777">
        <v>0</v>
      </c>
      <c r="AV3777">
        <v>0</v>
      </c>
      <c r="AW3777">
        <v>30</v>
      </c>
      <c r="AX3777">
        <v>1</v>
      </c>
      <c r="AY3777" s="73">
        <v>85.162517737933996</v>
      </c>
      <c r="AZ3777">
        <v>30</v>
      </c>
      <c r="BA3777">
        <v>1</v>
      </c>
      <c r="BB3777">
        <v>28</v>
      </c>
      <c r="BC3777">
        <v>0.93281468567617298</v>
      </c>
      <c r="BD3777">
        <v>2</v>
      </c>
      <c r="BE3777">
        <v>6.7185314323826698E-2</v>
      </c>
      <c r="BF3777">
        <v>90.112851079090007</v>
      </c>
      <c r="BG3777">
        <v>92.747578399852003</v>
      </c>
      <c r="BH3777">
        <v>85.162517737933996</v>
      </c>
      <c r="BI3777">
        <v>89.496654612447998</v>
      </c>
    </row>
    <row r="3778" spans="1:61" x14ac:dyDescent="0.25">
      <c r="A3778" s="10" t="str">
        <f>VLOOKUP(D3778,'Index-Relations'!E:F,2,FALSE)</f>
        <v>ESG</v>
      </c>
      <c r="B3778" t="s">
        <v>3450</v>
      </c>
      <c r="C3778" s="53" t="s">
        <v>2763</v>
      </c>
      <c r="D3778" s="59" t="s">
        <v>3171</v>
      </c>
      <c r="E3778" s="59" t="s">
        <v>7194</v>
      </c>
      <c r="F3778" t="s">
        <v>1548</v>
      </c>
      <c r="G3778" t="s">
        <v>1547</v>
      </c>
      <c r="H3778" t="s">
        <v>1549</v>
      </c>
      <c r="I3778" s="52">
        <v>45566</v>
      </c>
      <c r="J3778" t="s">
        <v>2457</v>
      </c>
      <c r="K3778">
        <v>30</v>
      </c>
      <c r="L3778" s="73">
        <v>90.367024606617903</v>
      </c>
      <c r="M3778">
        <v>30</v>
      </c>
      <c r="N3778">
        <v>1</v>
      </c>
      <c r="O3778" s="73">
        <v>92.897474836504998</v>
      </c>
      <c r="P3778">
        <v>30</v>
      </c>
      <c r="Q3778">
        <v>1</v>
      </c>
      <c r="R3778">
        <v>30</v>
      </c>
      <c r="S3778">
        <v>0.999999999999999</v>
      </c>
      <c r="T3778">
        <v>25.4070607802918</v>
      </c>
      <c r="U3778">
        <v>0.41049524026054102</v>
      </c>
      <c r="V3778">
        <v>12</v>
      </c>
      <c r="W3778">
        <v>0</v>
      </c>
      <c r="X3778">
        <v>0</v>
      </c>
      <c r="Y3778">
        <v>30</v>
      </c>
      <c r="Z3778">
        <v>1</v>
      </c>
      <c r="AA3778">
        <v>10.4983037413748</v>
      </c>
      <c r="AB3778">
        <v>30</v>
      </c>
      <c r="AC3778">
        <v>1</v>
      </c>
      <c r="AD3778">
        <v>0</v>
      </c>
      <c r="AE3778">
        <v>0</v>
      </c>
      <c r="AF3778">
        <v>0</v>
      </c>
      <c r="AG3778">
        <v>0</v>
      </c>
      <c r="AH3778">
        <v>3.88685101107349E-3</v>
      </c>
      <c r="AI3778">
        <v>1</v>
      </c>
      <c r="AJ3778" s="73">
        <v>89.644336668004996</v>
      </c>
      <c r="AK3778">
        <v>30</v>
      </c>
      <c r="AL3778">
        <v>1</v>
      </c>
      <c r="AM3778">
        <v>0</v>
      </c>
      <c r="AN3778">
        <v>0</v>
      </c>
      <c r="AO3778">
        <v>0</v>
      </c>
      <c r="AP3778">
        <v>0</v>
      </c>
      <c r="AQ3778">
        <v>30</v>
      </c>
      <c r="AR3778">
        <v>1</v>
      </c>
      <c r="AS3778">
        <v>0</v>
      </c>
      <c r="AT3778">
        <v>0</v>
      </c>
      <c r="AU3778">
        <v>0</v>
      </c>
      <c r="AV3778">
        <v>0</v>
      </c>
      <c r="AW3778">
        <v>30</v>
      </c>
      <c r="AX3778">
        <v>0.999999999999999</v>
      </c>
      <c r="AY3778" s="73">
        <v>85.577096485007004</v>
      </c>
      <c r="AZ3778">
        <v>30</v>
      </c>
      <c r="BA3778">
        <v>1</v>
      </c>
      <c r="BB3778">
        <v>28</v>
      </c>
      <c r="BC3778">
        <v>0.93160722315643296</v>
      </c>
      <c r="BD3778">
        <v>2</v>
      </c>
      <c r="BE3778">
        <v>6.8392776843566205E-2</v>
      </c>
      <c r="BF3778">
        <v>90.367024606617903</v>
      </c>
      <c r="BG3778">
        <v>92.897474836504998</v>
      </c>
      <c r="BH3778">
        <v>85.577096485007004</v>
      </c>
      <c r="BI3778">
        <v>89.644336668004996</v>
      </c>
    </row>
    <row r="3779" spans="1:61" x14ac:dyDescent="0.25">
      <c r="A3779" s="10" t="str">
        <f>VLOOKUP(D3779,'Index-Relations'!E:F,2,FALSE)</f>
        <v>ESG</v>
      </c>
      <c r="B3779" t="s">
        <v>3450</v>
      </c>
      <c r="C3779" s="53" t="s">
        <v>2764</v>
      </c>
      <c r="D3779" s="59" t="s">
        <v>3171</v>
      </c>
      <c r="E3779" s="59" t="s">
        <v>7195</v>
      </c>
      <c r="F3779" t="s">
        <v>1548</v>
      </c>
      <c r="G3779" t="s">
        <v>1547</v>
      </c>
      <c r="H3779" t="s">
        <v>1549</v>
      </c>
      <c r="I3779" s="52">
        <v>45537</v>
      </c>
      <c r="J3779" t="s">
        <v>2457</v>
      </c>
      <c r="K3779">
        <v>30</v>
      </c>
      <c r="L3779" s="73">
        <v>90.200571567029996</v>
      </c>
      <c r="M3779">
        <v>30</v>
      </c>
      <c r="N3779">
        <v>1</v>
      </c>
      <c r="O3779" s="73">
        <v>92.804514146368007</v>
      </c>
      <c r="P3779">
        <v>30</v>
      </c>
      <c r="Q3779">
        <v>1</v>
      </c>
      <c r="R3779">
        <v>30</v>
      </c>
      <c r="S3779">
        <v>0.999999999999999</v>
      </c>
      <c r="T3779">
        <v>25.327886984133901</v>
      </c>
      <c r="U3779">
        <v>0.41482427095754598</v>
      </c>
      <c r="V3779">
        <v>12</v>
      </c>
      <c r="W3779">
        <v>0</v>
      </c>
      <c r="X3779">
        <v>0</v>
      </c>
      <c r="Y3779">
        <v>30</v>
      </c>
      <c r="Z3779">
        <v>0.999999999999999</v>
      </c>
      <c r="AA3779">
        <v>10.6681389158746</v>
      </c>
      <c r="AB3779">
        <v>30</v>
      </c>
      <c r="AC3779">
        <v>1</v>
      </c>
      <c r="AD3779">
        <v>0</v>
      </c>
      <c r="AE3779">
        <v>0</v>
      </c>
      <c r="AF3779">
        <v>0</v>
      </c>
      <c r="AG3779">
        <v>0</v>
      </c>
      <c r="AH3779">
        <v>3.9215986052942601E-3</v>
      </c>
      <c r="AI3779">
        <v>1</v>
      </c>
      <c r="AJ3779" s="73">
        <v>89.572389339787904</v>
      </c>
      <c r="AK3779">
        <v>30</v>
      </c>
      <c r="AL3779">
        <v>1</v>
      </c>
      <c r="AM3779">
        <v>0</v>
      </c>
      <c r="AN3779">
        <v>0</v>
      </c>
      <c r="AO3779">
        <v>0</v>
      </c>
      <c r="AP3779">
        <v>0</v>
      </c>
      <c r="AQ3779">
        <v>30</v>
      </c>
      <c r="AR3779">
        <v>1</v>
      </c>
      <c r="AS3779">
        <v>0</v>
      </c>
      <c r="AT3779">
        <v>0</v>
      </c>
      <c r="AU3779">
        <v>0</v>
      </c>
      <c r="AV3779">
        <v>0</v>
      </c>
      <c r="AW3779">
        <v>30</v>
      </c>
      <c r="AX3779">
        <v>1</v>
      </c>
      <c r="AY3779" s="73">
        <v>85.293985156266004</v>
      </c>
      <c r="AZ3779">
        <v>30</v>
      </c>
      <c r="BA3779">
        <v>1</v>
      </c>
      <c r="BB3779">
        <v>28</v>
      </c>
      <c r="BC3779">
        <v>0.93035627843249902</v>
      </c>
      <c r="BD3779">
        <v>2</v>
      </c>
      <c r="BE3779">
        <v>6.9643721567500497E-2</v>
      </c>
      <c r="BF3779">
        <v>90.200571567029996</v>
      </c>
      <c r="BG3779">
        <v>92.804514146368007</v>
      </c>
      <c r="BH3779">
        <v>85.293985156266004</v>
      </c>
      <c r="BI3779">
        <v>89.572389339787904</v>
      </c>
    </row>
    <row r="3780" spans="1:61" x14ac:dyDescent="0.25">
      <c r="A3780" s="10" t="str">
        <f>VLOOKUP(D3780,'Index-Relations'!E:F,2,FALSE)</f>
        <v>ESG</v>
      </c>
      <c r="B3780" t="s">
        <v>3450</v>
      </c>
      <c r="C3780" s="53" t="s">
        <v>3350</v>
      </c>
      <c r="D3780" s="59" t="s">
        <v>3171</v>
      </c>
      <c r="E3780" s="59" t="s">
        <v>7196</v>
      </c>
      <c r="F3780" t="s">
        <v>1548</v>
      </c>
      <c r="G3780" t="s">
        <v>1547</v>
      </c>
      <c r="H3780" t="s">
        <v>1549</v>
      </c>
      <c r="I3780" s="52">
        <v>45505</v>
      </c>
      <c r="J3780" t="s">
        <v>2457</v>
      </c>
      <c r="K3780">
        <v>30</v>
      </c>
      <c r="L3780" s="73">
        <v>90.190823274229004</v>
      </c>
      <c r="M3780">
        <v>30</v>
      </c>
      <c r="N3780">
        <v>1</v>
      </c>
      <c r="O3780" s="73">
        <v>92.803277773652994</v>
      </c>
      <c r="P3780">
        <v>30</v>
      </c>
      <c r="Q3780">
        <v>1</v>
      </c>
      <c r="R3780">
        <v>30</v>
      </c>
      <c r="S3780">
        <v>1</v>
      </c>
      <c r="T3780">
        <v>25.423039758120598</v>
      </c>
      <c r="U3780">
        <v>0.43272576763891302</v>
      </c>
      <c r="V3780">
        <v>12</v>
      </c>
      <c r="W3780">
        <v>0</v>
      </c>
      <c r="X3780">
        <v>0</v>
      </c>
      <c r="Y3780">
        <v>30</v>
      </c>
      <c r="Z3780">
        <v>1</v>
      </c>
      <c r="AA3780">
        <v>10.792733211628001</v>
      </c>
      <c r="AB3780">
        <v>30</v>
      </c>
      <c r="AC3780">
        <v>1</v>
      </c>
      <c r="AD3780">
        <v>0</v>
      </c>
      <c r="AE3780">
        <v>0</v>
      </c>
      <c r="AF3780">
        <v>0</v>
      </c>
      <c r="AG3780">
        <v>0</v>
      </c>
      <c r="AH3780">
        <v>3.7838725656294601E-3</v>
      </c>
      <c r="AI3780">
        <v>1</v>
      </c>
      <c r="AJ3780" s="73">
        <v>89.4983195031799</v>
      </c>
      <c r="AK3780">
        <v>30</v>
      </c>
      <c r="AL3780">
        <v>1</v>
      </c>
      <c r="AM3780">
        <v>0</v>
      </c>
      <c r="AN3780">
        <v>0</v>
      </c>
      <c r="AO3780">
        <v>0</v>
      </c>
      <c r="AP3780">
        <v>0</v>
      </c>
      <c r="AQ3780">
        <v>30</v>
      </c>
      <c r="AR3780">
        <v>0.999999999999999</v>
      </c>
      <c r="AS3780">
        <v>0</v>
      </c>
      <c r="AT3780">
        <v>0</v>
      </c>
      <c r="AU3780">
        <v>0</v>
      </c>
      <c r="AV3780">
        <v>0</v>
      </c>
      <c r="AW3780">
        <v>30</v>
      </c>
      <c r="AX3780">
        <v>1</v>
      </c>
      <c r="AY3780" s="73">
        <v>85.308721841150003</v>
      </c>
      <c r="AZ3780">
        <v>30</v>
      </c>
      <c r="BA3780">
        <v>1</v>
      </c>
      <c r="BB3780">
        <v>28</v>
      </c>
      <c r="BC3780">
        <v>0.93120694770852597</v>
      </c>
      <c r="BD3780">
        <v>2</v>
      </c>
      <c r="BE3780">
        <v>6.8793052291473006E-2</v>
      </c>
      <c r="BF3780">
        <v>90.190823274229004</v>
      </c>
      <c r="BG3780">
        <v>92.803277773652994</v>
      </c>
      <c r="BH3780">
        <v>85.308721841150003</v>
      </c>
      <c r="BI3780">
        <v>89.4983195031799</v>
      </c>
    </row>
    <row r="3781" spans="1:61" x14ac:dyDescent="0.25">
      <c r="A3781" s="10" t="str">
        <f>VLOOKUP(D3781,'Index-Relations'!E:F,2,FALSE)</f>
        <v>ESG</v>
      </c>
      <c r="B3781" t="s">
        <v>3450</v>
      </c>
      <c r="C3781" s="53" t="s">
        <v>2765</v>
      </c>
      <c r="D3781" s="59" t="s">
        <v>3171</v>
      </c>
      <c r="E3781" s="59" t="s">
        <v>7197</v>
      </c>
      <c r="F3781" t="s">
        <v>1548</v>
      </c>
      <c r="G3781" t="s">
        <v>1547</v>
      </c>
      <c r="H3781" t="s">
        <v>1549</v>
      </c>
      <c r="I3781" s="52">
        <v>45474</v>
      </c>
      <c r="J3781" t="s">
        <v>2457</v>
      </c>
      <c r="K3781">
        <v>30</v>
      </c>
      <c r="L3781" s="73">
        <v>91.076753281090902</v>
      </c>
      <c r="M3781">
        <v>30</v>
      </c>
      <c r="N3781">
        <v>1</v>
      </c>
      <c r="O3781" s="73">
        <v>92.728925436675993</v>
      </c>
      <c r="P3781">
        <v>30</v>
      </c>
      <c r="Q3781">
        <v>1</v>
      </c>
      <c r="R3781">
        <v>30</v>
      </c>
      <c r="S3781">
        <v>0.999999999999999</v>
      </c>
      <c r="T3781">
        <v>25.238155572224901</v>
      </c>
      <c r="U3781">
        <v>0.41971599936687998</v>
      </c>
      <c r="V3781">
        <v>12</v>
      </c>
      <c r="W3781">
        <v>0</v>
      </c>
      <c r="X3781">
        <v>0</v>
      </c>
      <c r="Y3781">
        <v>30</v>
      </c>
      <c r="Z3781">
        <v>1</v>
      </c>
      <c r="AA3781">
        <v>11.487142295138399</v>
      </c>
      <c r="AB3781">
        <v>30</v>
      </c>
      <c r="AC3781">
        <v>0.999999999999999</v>
      </c>
      <c r="AD3781">
        <v>0</v>
      </c>
      <c r="AE3781">
        <v>0</v>
      </c>
      <c r="AF3781">
        <v>0</v>
      </c>
      <c r="AG3781">
        <v>1.1102E-16</v>
      </c>
      <c r="AH3781">
        <v>3.9428278645919999E-3</v>
      </c>
      <c r="AI3781">
        <v>1</v>
      </c>
      <c r="AJ3781" s="73">
        <v>90.042013903479003</v>
      </c>
      <c r="AK3781">
        <v>30</v>
      </c>
      <c r="AL3781">
        <v>1</v>
      </c>
      <c r="AM3781">
        <v>0</v>
      </c>
      <c r="AN3781">
        <v>0</v>
      </c>
      <c r="AO3781">
        <v>0</v>
      </c>
      <c r="AP3781">
        <v>0</v>
      </c>
      <c r="AQ3781">
        <v>30</v>
      </c>
      <c r="AR3781">
        <v>1</v>
      </c>
      <c r="AS3781">
        <v>0</v>
      </c>
      <c r="AT3781">
        <v>0</v>
      </c>
      <c r="AU3781">
        <v>0</v>
      </c>
      <c r="AV3781">
        <v>0</v>
      </c>
      <c r="AW3781">
        <v>30</v>
      </c>
      <c r="AX3781">
        <v>1</v>
      </c>
      <c r="AY3781" s="73">
        <v>87.387361684598005</v>
      </c>
      <c r="AZ3781">
        <v>30</v>
      </c>
      <c r="BA3781">
        <v>1</v>
      </c>
      <c r="BB3781">
        <v>28</v>
      </c>
      <c r="BC3781">
        <v>0.93274635346789203</v>
      </c>
      <c r="BD3781">
        <v>2</v>
      </c>
      <c r="BE3781">
        <v>6.7253646532107303E-2</v>
      </c>
      <c r="BF3781">
        <v>91.076753281090902</v>
      </c>
      <c r="BG3781">
        <v>92.728925436675993</v>
      </c>
      <c r="BH3781">
        <v>87.387361684598005</v>
      </c>
      <c r="BI3781">
        <v>90.042013903479003</v>
      </c>
    </row>
    <row r="3782" spans="1:61" x14ac:dyDescent="0.25">
      <c r="A3782" s="10" t="str">
        <f>VLOOKUP(D3782,'Index-Relations'!E:F,2,FALSE)</f>
        <v>ESG</v>
      </c>
      <c r="B3782" t="s">
        <v>3450</v>
      </c>
      <c r="C3782" s="53" t="s">
        <v>2766</v>
      </c>
      <c r="D3782" s="59" t="s">
        <v>3171</v>
      </c>
      <c r="E3782" s="59" t="s">
        <v>7198</v>
      </c>
      <c r="F3782" t="s">
        <v>1548</v>
      </c>
      <c r="G3782" t="s">
        <v>1547</v>
      </c>
      <c r="H3782" t="s">
        <v>1549</v>
      </c>
      <c r="I3782" s="52">
        <v>45446</v>
      </c>
      <c r="J3782" t="s">
        <v>2457</v>
      </c>
      <c r="K3782">
        <v>30</v>
      </c>
      <c r="L3782" s="73">
        <v>91.601253492180902</v>
      </c>
      <c r="M3782">
        <v>30</v>
      </c>
      <c r="N3782">
        <v>1</v>
      </c>
      <c r="O3782" s="73">
        <v>92.669295860880993</v>
      </c>
      <c r="P3782">
        <v>30</v>
      </c>
      <c r="Q3782">
        <v>1</v>
      </c>
      <c r="R3782">
        <v>30</v>
      </c>
      <c r="S3782">
        <v>1</v>
      </c>
      <c r="T3782">
        <v>25.4164067228829</v>
      </c>
      <c r="U3782">
        <v>0.43459672634491298</v>
      </c>
      <c r="V3782">
        <v>11</v>
      </c>
      <c r="W3782">
        <v>0</v>
      </c>
      <c r="X3782">
        <v>0</v>
      </c>
      <c r="Y3782">
        <v>30</v>
      </c>
      <c r="Z3782">
        <v>1</v>
      </c>
      <c r="AA3782">
        <v>12.171361108863101</v>
      </c>
      <c r="AB3782">
        <v>30</v>
      </c>
      <c r="AC3782">
        <v>1</v>
      </c>
      <c r="AD3782">
        <v>0</v>
      </c>
      <c r="AE3782">
        <v>0</v>
      </c>
      <c r="AF3782">
        <v>0</v>
      </c>
      <c r="AG3782">
        <v>0</v>
      </c>
      <c r="AH3782">
        <v>4.14266791010092E-3</v>
      </c>
      <c r="AI3782">
        <v>1</v>
      </c>
      <c r="AJ3782" s="73">
        <v>90.356819856317003</v>
      </c>
      <c r="AK3782">
        <v>30</v>
      </c>
      <c r="AL3782">
        <v>1</v>
      </c>
      <c r="AM3782">
        <v>0</v>
      </c>
      <c r="AN3782">
        <v>0</v>
      </c>
      <c r="AO3782">
        <v>0</v>
      </c>
      <c r="AP3782">
        <v>0</v>
      </c>
      <c r="AQ3782">
        <v>30</v>
      </c>
      <c r="AR3782">
        <v>1</v>
      </c>
      <c r="AS3782">
        <v>0</v>
      </c>
      <c r="AT3782">
        <v>0</v>
      </c>
      <c r="AU3782">
        <v>0</v>
      </c>
      <c r="AV3782">
        <v>0</v>
      </c>
      <c r="AW3782">
        <v>30</v>
      </c>
      <c r="AX3782">
        <v>1</v>
      </c>
      <c r="AY3782" s="73">
        <v>88.510198441883901</v>
      </c>
      <c r="AZ3782">
        <v>30</v>
      </c>
      <c r="BA3782">
        <v>1</v>
      </c>
      <c r="BB3782">
        <v>28</v>
      </c>
      <c r="BC3782">
        <v>0.93326179199034198</v>
      </c>
      <c r="BD3782">
        <v>2</v>
      </c>
      <c r="BE3782">
        <v>6.6738208009657907E-2</v>
      </c>
      <c r="BF3782">
        <v>91.601253492180902</v>
      </c>
      <c r="BG3782">
        <v>92.669295860880993</v>
      </c>
      <c r="BH3782">
        <v>88.510198441883901</v>
      </c>
      <c r="BI3782">
        <v>90.356819856317003</v>
      </c>
    </row>
    <row r="3783" spans="1:61" x14ac:dyDescent="0.25">
      <c r="A3783" s="10" t="str">
        <f>VLOOKUP(D3783,'Index-Relations'!E:F,2,FALSE)</f>
        <v>ESG</v>
      </c>
      <c r="B3783" t="s">
        <v>3450</v>
      </c>
      <c r="C3783" s="53" t="s">
        <v>2767</v>
      </c>
      <c r="D3783" s="59" t="s">
        <v>3171</v>
      </c>
      <c r="E3783" s="59" t="s">
        <v>7199</v>
      </c>
      <c r="F3783" t="s">
        <v>1548</v>
      </c>
      <c r="G3783" t="s">
        <v>1547</v>
      </c>
      <c r="H3783" t="s">
        <v>1549</v>
      </c>
      <c r="I3783" s="52">
        <v>45413</v>
      </c>
      <c r="J3783" t="s">
        <v>2457</v>
      </c>
      <c r="K3783">
        <v>30</v>
      </c>
      <c r="L3783" s="73">
        <v>91.579181904751906</v>
      </c>
      <c r="M3783">
        <v>30</v>
      </c>
      <c r="N3783">
        <v>1</v>
      </c>
      <c r="O3783" s="73">
        <v>92.671668861792895</v>
      </c>
      <c r="P3783">
        <v>30</v>
      </c>
      <c r="Q3783">
        <v>1</v>
      </c>
      <c r="R3783">
        <v>30</v>
      </c>
      <c r="S3783">
        <v>1</v>
      </c>
      <c r="T3783">
        <v>25.5632188347113</v>
      </c>
      <c r="U3783">
        <v>0.458915031367994</v>
      </c>
      <c r="V3783">
        <v>11</v>
      </c>
      <c r="W3783">
        <v>0</v>
      </c>
      <c r="X3783">
        <v>0</v>
      </c>
      <c r="Y3783">
        <v>30</v>
      </c>
      <c r="Z3783">
        <v>0.999999999999999</v>
      </c>
      <c r="AA3783">
        <v>13.0208351368049</v>
      </c>
      <c r="AB3783">
        <v>30</v>
      </c>
      <c r="AC3783">
        <v>1</v>
      </c>
      <c r="AD3783">
        <v>0</v>
      </c>
      <c r="AE3783">
        <v>0</v>
      </c>
      <c r="AF3783">
        <v>0</v>
      </c>
      <c r="AG3783">
        <v>0</v>
      </c>
      <c r="AH3783">
        <v>3.5508792378532599E-3</v>
      </c>
      <c r="AI3783">
        <v>1</v>
      </c>
      <c r="AJ3783" s="73">
        <v>90.232848034716</v>
      </c>
      <c r="AK3783">
        <v>30</v>
      </c>
      <c r="AL3783">
        <v>1</v>
      </c>
      <c r="AM3783">
        <v>0</v>
      </c>
      <c r="AN3783">
        <v>0</v>
      </c>
      <c r="AO3783">
        <v>0</v>
      </c>
      <c r="AP3783">
        <v>0</v>
      </c>
      <c r="AQ3783">
        <v>30</v>
      </c>
      <c r="AR3783">
        <v>1</v>
      </c>
      <c r="AS3783">
        <v>0</v>
      </c>
      <c r="AT3783">
        <v>0</v>
      </c>
      <c r="AU3783">
        <v>0</v>
      </c>
      <c r="AV3783">
        <v>0</v>
      </c>
      <c r="AW3783">
        <v>30</v>
      </c>
      <c r="AX3783">
        <v>0.999999999999999</v>
      </c>
      <c r="AY3783" s="73">
        <v>88.519632060641996</v>
      </c>
      <c r="AZ3783">
        <v>30</v>
      </c>
      <c r="BA3783">
        <v>1</v>
      </c>
      <c r="BB3783">
        <v>29</v>
      </c>
      <c r="BC3783">
        <v>0.96438939624855902</v>
      </c>
      <c r="BD3783">
        <v>1</v>
      </c>
      <c r="BE3783">
        <v>3.56106037514409E-2</v>
      </c>
      <c r="BF3783">
        <v>91.579181904751906</v>
      </c>
      <c r="BG3783">
        <v>92.671668861792895</v>
      </c>
      <c r="BH3783">
        <v>88.519632060641996</v>
      </c>
      <c r="BI3783">
        <v>90.232848034716</v>
      </c>
    </row>
    <row r="3784" spans="1:61" x14ac:dyDescent="0.25">
      <c r="A3784" s="10" t="str">
        <f>VLOOKUP(D3784,'Index-Relations'!E:F,2,FALSE)</f>
        <v>ESG</v>
      </c>
      <c r="B3784" t="s">
        <v>3450</v>
      </c>
      <c r="C3784" s="53" t="s">
        <v>2768</v>
      </c>
      <c r="D3784" s="59" t="s">
        <v>3171</v>
      </c>
      <c r="E3784" s="59" t="s">
        <v>7200</v>
      </c>
      <c r="F3784" t="s">
        <v>1548</v>
      </c>
      <c r="G3784" t="s">
        <v>1547</v>
      </c>
      <c r="H3784" t="s">
        <v>1549</v>
      </c>
      <c r="I3784" s="52">
        <v>45383</v>
      </c>
      <c r="J3784" t="s">
        <v>2457</v>
      </c>
      <c r="K3784">
        <v>30</v>
      </c>
      <c r="L3784">
        <v>94.326326179705703</v>
      </c>
      <c r="M3784">
        <v>30</v>
      </c>
      <c r="N3784">
        <v>1</v>
      </c>
      <c r="O3784">
        <v>94.281048541977199</v>
      </c>
      <c r="P3784">
        <v>30</v>
      </c>
      <c r="Q3784">
        <v>1</v>
      </c>
      <c r="R3784">
        <v>30</v>
      </c>
      <c r="S3784">
        <v>1</v>
      </c>
      <c r="T3784">
        <v>24.895004857888299</v>
      </c>
      <c r="U3784">
        <v>0.27443236898523199</v>
      </c>
      <c r="V3784">
        <v>9</v>
      </c>
      <c r="W3784">
        <v>0</v>
      </c>
      <c r="X3784">
        <v>0</v>
      </c>
      <c r="Y3784">
        <v>30</v>
      </c>
      <c r="Z3784">
        <v>1</v>
      </c>
      <c r="AA3784">
        <v>8.2159400229341806</v>
      </c>
      <c r="AB3784">
        <v>28</v>
      </c>
      <c r="AC3784">
        <v>0.94496949094649996</v>
      </c>
      <c r="AD3784">
        <v>2</v>
      </c>
      <c r="AE3784">
        <v>5.5030509053499502E-2</v>
      </c>
      <c r="AF3784">
        <v>0</v>
      </c>
      <c r="AG3784">
        <v>0</v>
      </c>
      <c r="AH3784">
        <v>4.55607278613875E-3</v>
      </c>
      <c r="AI3784">
        <v>1</v>
      </c>
      <c r="AJ3784">
        <v>93.718270560376595</v>
      </c>
      <c r="AK3784">
        <v>30</v>
      </c>
      <c r="AL3784">
        <v>1</v>
      </c>
      <c r="AM3784">
        <v>0</v>
      </c>
      <c r="AN3784">
        <v>0</v>
      </c>
      <c r="AO3784">
        <v>0</v>
      </c>
      <c r="AP3784">
        <v>0</v>
      </c>
      <c r="AQ3784">
        <v>30</v>
      </c>
      <c r="AR3784">
        <v>1</v>
      </c>
      <c r="AS3784">
        <v>0</v>
      </c>
      <c r="AT3784">
        <v>0</v>
      </c>
      <c r="AU3784">
        <v>0</v>
      </c>
      <c r="AV3784">
        <v>0</v>
      </c>
      <c r="AW3784">
        <v>30</v>
      </c>
      <c r="AX3784">
        <v>1</v>
      </c>
      <c r="AY3784">
        <v>92.291212250097601</v>
      </c>
      <c r="AZ3784">
        <v>30</v>
      </c>
      <c r="BA3784">
        <v>1</v>
      </c>
      <c r="BB3784">
        <v>29</v>
      </c>
      <c r="BC3784">
        <v>0.97009337295951303</v>
      </c>
      <c r="BD3784">
        <v>1</v>
      </c>
      <c r="BE3784">
        <v>2.9906627040486598E-2</v>
      </c>
      <c r="BF3784">
        <v>92.189126028034906</v>
      </c>
      <c r="BG3784">
        <v>92.554352536442906</v>
      </c>
      <c r="BH3784">
        <v>89.148352871827001</v>
      </c>
      <c r="BI3784">
        <v>91.030532196400003</v>
      </c>
    </row>
    <row r="3785" spans="1:61" x14ac:dyDescent="0.25">
      <c r="A3785" s="10" t="str">
        <f>VLOOKUP(D3785,'Index-Relations'!E:F,2,FALSE)</f>
        <v>ESG</v>
      </c>
      <c r="B3785" t="s">
        <v>3450</v>
      </c>
      <c r="C3785" s="53" t="s">
        <v>2769</v>
      </c>
      <c r="D3785" s="59" t="s">
        <v>3171</v>
      </c>
      <c r="E3785" s="59" t="s">
        <v>7201</v>
      </c>
      <c r="F3785" t="s">
        <v>1548</v>
      </c>
      <c r="G3785" t="s">
        <v>1547</v>
      </c>
      <c r="H3785" t="s">
        <v>1549</v>
      </c>
      <c r="I3785" s="52">
        <v>45352</v>
      </c>
      <c r="J3785" t="s">
        <v>2457</v>
      </c>
      <c r="K3785">
        <v>30</v>
      </c>
      <c r="L3785">
        <v>94.366022439183396</v>
      </c>
      <c r="M3785">
        <v>30</v>
      </c>
      <c r="N3785">
        <v>1</v>
      </c>
      <c r="O3785">
        <v>94.294569366294098</v>
      </c>
      <c r="P3785">
        <v>30</v>
      </c>
      <c r="Q3785">
        <v>1</v>
      </c>
      <c r="R3785">
        <v>30</v>
      </c>
      <c r="S3785">
        <v>0.999999999999999</v>
      </c>
      <c r="T3785">
        <v>24.834175183004501</v>
      </c>
      <c r="U3785">
        <v>0.27643752461121601</v>
      </c>
      <c r="V3785">
        <v>7</v>
      </c>
      <c r="W3785">
        <v>0</v>
      </c>
      <c r="X3785">
        <v>0</v>
      </c>
      <c r="Y3785">
        <v>30</v>
      </c>
      <c r="Z3785">
        <v>1</v>
      </c>
      <c r="AA3785">
        <v>8.5372799630474105</v>
      </c>
      <c r="AB3785">
        <v>28</v>
      </c>
      <c r="AC3785">
        <v>0.943149848373946</v>
      </c>
      <c r="AD3785">
        <v>2</v>
      </c>
      <c r="AE3785">
        <v>5.6850151626053801E-2</v>
      </c>
      <c r="AF3785">
        <v>0</v>
      </c>
      <c r="AG3785">
        <v>5.5510000000000001E-17</v>
      </c>
      <c r="AH3785">
        <v>5.12662462404497E-3</v>
      </c>
      <c r="AI3785">
        <v>1</v>
      </c>
      <c r="AJ3785">
        <v>93.727368204025296</v>
      </c>
      <c r="AK3785">
        <v>30</v>
      </c>
      <c r="AL3785">
        <v>1</v>
      </c>
      <c r="AM3785">
        <v>0</v>
      </c>
      <c r="AN3785">
        <v>0</v>
      </c>
      <c r="AO3785">
        <v>0</v>
      </c>
      <c r="AP3785">
        <v>0</v>
      </c>
      <c r="AQ3785">
        <v>30</v>
      </c>
      <c r="AR3785">
        <v>0.999999999999999</v>
      </c>
      <c r="AS3785">
        <v>0</v>
      </c>
      <c r="AT3785">
        <v>0</v>
      </c>
      <c r="AU3785">
        <v>0</v>
      </c>
      <c r="AV3785">
        <v>0</v>
      </c>
      <c r="AW3785">
        <v>30</v>
      </c>
      <c r="AX3785">
        <v>1</v>
      </c>
      <c r="AY3785">
        <v>92.341127826344504</v>
      </c>
      <c r="AZ3785">
        <v>30</v>
      </c>
      <c r="BA3785">
        <v>1</v>
      </c>
      <c r="BB3785">
        <v>29</v>
      </c>
      <c r="BC3785">
        <v>0.96960623169801596</v>
      </c>
      <c r="BD3785">
        <v>1</v>
      </c>
      <c r="BE3785">
        <v>3.03937683019831E-2</v>
      </c>
      <c r="BF3785">
        <v>92.290362810890997</v>
      </c>
      <c r="BG3785">
        <v>92.571488186452996</v>
      </c>
      <c r="BH3785">
        <v>89.369390607426993</v>
      </c>
      <c r="BI3785">
        <v>91.016085800371997</v>
      </c>
    </row>
    <row r="3786" spans="1:61" x14ac:dyDescent="0.25">
      <c r="A3786" s="10" t="str">
        <f>VLOOKUP(D3786,'Index-Relations'!E:F,2,FALSE)</f>
        <v>ESG</v>
      </c>
      <c r="B3786" t="s">
        <v>3450</v>
      </c>
      <c r="C3786" s="53" t="s">
        <v>2770</v>
      </c>
      <c r="D3786" s="59" t="s">
        <v>3171</v>
      </c>
      <c r="E3786" s="59" t="s">
        <v>7202</v>
      </c>
      <c r="F3786" t="s">
        <v>1548</v>
      </c>
      <c r="G3786" t="s">
        <v>1547</v>
      </c>
      <c r="H3786" t="s">
        <v>1549</v>
      </c>
      <c r="I3786" s="52">
        <v>45323</v>
      </c>
      <c r="J3786" t="s">
        <v>2457</v>
      </c>
      <c r="K3786">
        <v>30</v>
      </c>
      <c r="L3786">
        <v>94.4654135760385</v>
      </c>
      <c r="M3786">
        <v>30</v>
      </c>
      <c r="N3786">
        <v>1</v>
      </c>
      <c r="O3786">
        <v>94.260995223592104</v>
      </c>
      <c r="P3786">
        <v>30</v>
      </c>
      <c r="Q3786">
        <v>1</v>
      </c>
      <c r="R3786">
        <v>30</v>
      </c>
      <c r="S3786">
        <v>0.999999999999999</v>
      </c>
      <c r="T3786">
        <v>25.078433370230101</v>
      </c>
      <c r="U3786">
        <v>0.28506029102613001</v>
      </c>
      <c r="V3786">
        <v>7</v>
      </c>
      <c r="W3786">
        <v>0</v>
      </c>
      <c r="X3786">
        <v>0</v>
      </c>
      <c r="Y3786">
        <v>30</v>
      </c>
      <c r="Z3786">
        <v>1</v>
      </c>
      <c r="AA3786">
        <v>8.7563947965202793</v>
      </c>
      <c r="AB3786">
        <v>28</v>
      </c>
      <c r="AC3786">
        <v>0.93334208690448495</v>
      </c>
      <c r="AD3786">
        <v>2</v>
      </c>
      <c r="AE3786">
        <v>6.6657913095514096E-2</v>
      </c>
      <c r="AF3786">
        <v>0</v>
      </c>
      <c r="AG3786">
        <v>1.3878000000000001E-16</v>
      </c>
      <c r="AH3786">
        <v>5.3339385769708104E-3</v>
      </c>
      <c r="AI3786">
        <v>1</v>
      </c>
      <c r="AJ3786">
        <v>93.765312604217101</v>
      </c>
      <c r="AK3786">
        <v>30</v>
      </c>
      <c r="AL3786">
        <v>1</v>
      </c>
      <c r="AM3786">
        <v>0</v>
      </c>
      <c r="AN3786">
        <v>0</v>
      </c>
      <c r="AO3786">
        <v>0</v>
      </c>
      <c r="AP3786">
        <v>0</v>
      </c>
      <c r="AQ3786">
        <v>30</v>
      </c>
      <c r="AR3786">
        <v>1</v>
      </c>
      <c r="AS3786">
        <v>0</v>
      </c>
      <c r="AT3786">
        <v>0</v>
      </c>
      <c r="AU3786">
        <v>0</v>
      </c>
      <c r="AV3786">
        <v>0</v>
      </c>
      <c r="AW3786">
        <v>30</v>
      </c>
      <c r="AX3786">
        <v>1</v>
      </c>
      <c r="AY3786">
        <v>92.601491525257998</v>
      </c>
      <c r="AZ3786">
        <v>30</v>
      </c>
      <c r="BA3786">
        <v>1</v>
      </c>
      <c r="BB3786">
        <v>29</v>
      </c>
      <c r="BC3786">
        <v>0.96721585504442098</v>
      </c>
      <c r="BD3786">
        <v>1</v>
      </c>
      <c r="BE3786">
        <v>3.2784144955578097E-2</v>
      </c>
      <c r="BF3786">
        <v>92.4171158323079</v>
      </c>
      <c r="BG3786">
        <v>92.586116368775905</v>
      </c>
      <c r="BH3786">
        <v>89.644878425944</v>
      </c>
      <c r="BI3786">
        <v>91.153329492616905</v>
      </c>
    </row>
    <row r="3787" spans="1:61" x14ac:dyDescent="0.25">
      <c r="A3787" s="10" t="str">
        <f>VLOOKUP(D3787,'Index-Relations'!E:F,2,FALSE)</f>
        <v>ESG</v>
      </c>
      <c r="B3787" t="s">
        <v>3450</v>
      </c>
      <c r="C3787" s="53" t="s">
        <v>2760</v>
      </c>
      <c r="D3787" s="59" t="s">
        <v>3227</v>
      </c>
      <c r="E3787" s="59" t="s">
        <v>7203</v>
      </c>
      <c r="F3787" t="s">
        <v>1553</v>
      </c>
      <c r="G3787" t="s">
        <v>1552</v>
      </c>
      <c r="H3787" t="s">
        <v>1554</v>
      </c>
      <c r="I3787" s="52">
        <v>45659</v>
      </c>
      <c r="J3787" t="s">
        <v>2457</v>
      </c>
      <c r="K3787">
        <v>50</v>
      </c>
      <c r="L3787" s="73">
        <v>89.443942836562996</v>
      </c>
      <c r="M3787">
        <v>50</v>
      </c>
      <c r="N3787">
        <v>1</v>
      </c>
      <c r="O3787" s="73">
        <v>91.062406454435902</v>
      </c>
      <c r="P3787">
        <v>50</v>
      </c>
      <c r="Q3787">
        <v>1</v>
      </c>
      <c r="R3787">
        <v>50</v>
      </c>
      <c r="S3787">
        <v>0.999999999999999</v>
      </c>
      <c r="T3787">
        <v>31.667219922317901</v>
      </c>
      <c r="U3787">
        <v>0.591683217794572</v>
      </c>
      <c r="V3787">
        <v>26</v>
      </c>
      <c r="W3787">
        <v>2.84055578293517E-2</v>
      </c>
      <c r="X3787">
        <v>2</v>
      </c>
      <c r="Y3787">
        <v>50</v>
      </c>
      <c r="Z3787">
        <v>1</v>
      </c>
      <c r="AA3787">
        <v>41.851757578392203</v>
      </c>
      <c r="AB3787">
        <v>50</v>
      </c>
      <c r="AC3787">
        <v>1</v>
      </c>
      <c r="AD3787">
        <v>0</v>
      </c>
      <c r="AE3787">
        <v>0</v>
      </c>
      <c r="AF3787">
        <v>0</v>
      </c>
      <c r="AG3787">
        <v>0</v>
      </c>
      <c r="AH3787">
        <v>1.7711361441271001E-2</v>
      </c>
      <c r="AI3787">
        <v>6</v>
      </c>
      <c r="AJ3787" s="73">
        <v>88.588487517202907</v>
      </c>
      <c r="AK3787">
        <v>50</v>
      </c>
      <c r="AL3787">
        <v>1</v>
      </c>
      <c r="AM3787">
        <v>0</v>
      </c>
      <c r="AN3787">
        <v>0</v>
      </c>
      <c r="AO3787">
        <v>0</v>
      </c>
      <c r="AP3787">
        <v>0</v>
      </c>
      <c r="AQ3787">
        <v>50</v>
      </c>
      <c r="AR3787">
        <v>1</v>
      </c>
      <c r="AS3787">
        <v>0</v>
      </c>
      <c r="AT3787">
        <v>0</v>
      </c>
      <c r="AU3787">
        <v>0</v>
      </c>
      <c r="AV3787">
        <v>0</v>
      </c>
      <c r="AW3787">
        <v>50</v>
      </c>
      <c r="AX3787">
        <v>1</v>
      </c>
      <c r="AY3787" s="73">
        <v>85.408732326637903</v>
      </c>
      <c r="AZ3787">
        <v>50</v>
      </c>
      <c r="BA3787">
        <v>1</v>
      </c>
      <c r="BB3787">
        <v>46</v>
      </c>
      <c r="BC3787">
        <v>0.92366979900596902</v>
      </c>
      <c r="BD3787">
        <v>4</v>
      </c>
      <c r="BE3787">
        <v>7.6330200994030803E-2</v>
      </c>
      <c r="BF3787">
        <v>89.443942836562996</v>
      </c>
      <c r="BG3787">
        <v>91.062406454435902</v>
      </c>
      <c r="BH3787">
        <v>85.408732326637903</v>
      </c>
      <c r="BI3787">
        <v>88.588487517202907</v>
      </c>
    </row>
    <row r="3788" spans="1:61" x14ac:dyDescent="0.25">
      <c r="A3788" s="10" t="str">
        <f>VLOOKUP(D3788,'Index-Relations'!E:F,2,FALSE)</f>
        <v>ESG</v>
      </c>
      <c r="B3788" t="s">
        <v>3450</v>
      </c>
      <c r="C3788" s="53" t="s">
        <v>2761</v>
      </c>
      <c r="D3788" s="59" t="s">
        <v>3227</v>
      </c>
      <c r="E3788" s="59" t="s">
        <v>7204</v>
      </c>
      <c r="F3788" t="s">
        <v>1553</v>
      </c>
      <c r="G3788" t="s">
        <v>1552</v>
      </c>
      <c r="H3788" t="s">
        <v>1554</v>
      </c>
      <c r="I3788" s="52">
        <v>45628</v>
      </c>
      <c r="J3788" t="s">
        <v>2457</v>
      </c>
      <c r="K3788">
        <v>50</v>
      </c>
      <c r="L3788" s="73">
        <v>89.450003023991002</v>
      </c>
      <c r="M3788">
        <v>50</v>
      </c>
      <c r="N3788">
        <v>1</v>
      </c>
      <c r="O3788" s="73">
        <v>91.014066704033993</v>
      </c>
      <c r="P3788">
        <v>50</v>
      </c>
      <c r="Q3788">
        <v>1</v>
      </c>
      <c r="R3788">
        <v>50</v>
      </c>
      <c r="S3788">
        <v>1</v>
      </c>
      <c r="T3788">
        <v>31.616237542081699</v>
      </c>
      <c r="U3788">
        <v>0.59803661717661105</v>
      </c>
      <c r="V3788">
        <v>26</v>
      </c>
      <c r="W3788">
        <v>2.6343062547049101E-2</v>
      </c>
      <c r="X3788">
        <v>2</v>
      </c>
      <c r="Y3788">
        <v>50</v>
      </c>
      <c r="Z3788">
        <v>0.999999999999999</v>
      </c>
      <c r="AA3788">
        <v>36.590085857205302</v>
      </c>
      <c r="AB3788">
        <v>50</v>
      </c>
      <c r="AC3788">
        <v>0.999999999999999</v>
      </c>
      <c r="AD3788">
        <v>0</v>
      </c>
      <c r="AE3788">
        <v>0</v>
      </c>
      <c r="AF3788">
        <v>0</v>
      </c>
      <c r="AG3788">
        <v>1.1102E-16</v>
      </c>
      <c r="AH3788">
        <v>1.71651169897656E-2</v>
      </c>
      <c r="AI3788">
        <v>6</v>
      </c>
      <c r="AJ3788" s="73">
        <v>88.635369589538001</v>
      </c>
      <c r="AK3788">
        <v>50</v>
      </c>
      <c r="AL3788">
        <v>1</v>
      </c>
      <c r="AM3788">
        <v>0</v>
      </c>
      <c r="AN3788">
        <v>0</v>
      </c>
      <c r="AO3788">
        <v>0</v>
      </c>
      <c r="AP3788">
        <v>0</v>
      </c>
      <c r="AQ3788">
        <v>50</v>
      </c>
      <c r="AR3788">
        <v>1</v>
      </c>
      <c r="AS3788">
        <v>0</v>
      </c>
      <c r="AT3788">
        <v>0</v>
      </c>
      <c r="AU3788">
        <v>0</v>
      </c>
      <c r="AV3788">
        <v>0</v>
      </c>
      <c r="AW3788">
        <v>50</v>
      </c>
      <c r="AX3788">
        <v>1</v>
      </c>
      <c r="AY3788" s="73">
        <v>85.435248749661</v>
      </c>
      <c r="AZ3788">
        <v>50</v>
      </c>
      <c r="BA3788">
        <v>1</v>
      </c>
      <c r="BB3788">
        <v>46</v>
      </c>
      <c r="BC3788">
        <v>0.92125701396066295</v>
      </c>
      <c r="BD3788">
        <v>4</v>
      </c>
      <c r="BE3788">
        <v>7.8742986039336493E-2</v>
      </c>
      <c r="BF3788">
        <v>89.450003023991002</v>
      </c>
      <c r="BG3788">
        <v>91.014066704033993</v>
      </c>
      <c r="BH3788">
        <v>85.435248749661</v>
      </c>
      <c r="BI3788">
        <v>88.635369589538001</v>
      </c>
    </row>
    <row r="3789" spans="1:61" x14ac:dyDescent="0.25">
      <c r="A3789" s="10" t="str">
        <f>VLOOKUP(D3789,'Index-Relations'!E:F,2,FALSE)</f>
        <v>ESG</v>
      </c>
      <c r="B3789" t="s">
        <v>3450</v>
      </c>
      <c r="C3789" s="53" t="s">
        <v>2762</v>
      </c>
      <c r="D3789" s="59" t="s">
        <v>3227</v>
      </c>
      <c r="E3789" s="59" t="s">
        <v>7205</v>
      </c>
      <c r="F3789" t="s">
        <v>1553</v>
      </c>
      <c r="G3789" t="s">
        <v>1552</v>
      </c>
      <c r="H3789" t="s">
        <v>1554</v>
      </c>
      <c r="I3789" s="52">
        <v>45597</v>
      </c>
      <c r="J3789" t="s">
        <v>2457</v>
      </c>
      <c r="K3789">
        <v>50</v>
      </c>
      <c r="L3789" s="73">
        <v>89.578302332313996</v>
      </c>
      <c r="M3789">
        <v>50</v>
      </c>
      <c r="N3789">
        <v>1</v>
      </c>
      <c r="O3789" s="73">
        <v>91.077033692948007</v>
      </c>
      <c r="P3789">
        <v>50</v>
      </c>
      <c r="Q3789">
        <v>1</v>
      </c>
      <c r="R3789">
        <v>50</v>
      </c>
      <c r="S3789">
        <v>1</v>
      </c>
      <c r="T3789">
        <v>32.179433789871197</v>
      </c>
      <c r="U3789">
        <v>0.59861089902864595</v>
      </c>
      <c r="V3789">
        <v>26</v>
      </c>
      <c r="W3789">
        <v>2.6302332783823799E-2</v>
      </c>
      <c r="X3789">
        <v>2</v>
      </c>
      <c r="Y3789">
        <v>50</v>
      </c>
      <c r="Z3789">
        <v>1</v>
      </c>
      <c r="AA3789">
        <v>39.408548211883499</v>
      </c>
      <c r="AB3789">
        <v>50</v>
      </c>
      <c r="AC3789">
        <v>1</v>
      </c>
      <c r="AD3789">
        <v>0</v>
      </c>
      <c r="AE3789">
        <v>0</v>
      </c>
      <c r="AF3789">
        <v>0</v>
      </c>
      <c r="AG3789">
        <v>0</v>
      </c>
      <c r="AH3789">
        <v>2.7125824651687402E-2</v>
      </c>
      <c r="AI3789">
        <v>6</v>
      </c>
      <c r="AJ3789" s="73">
        <v>88.815533550900994</v>
      </c>
      <c r="AK3789">
        <v>50</v>
      </c>
      <c r="AL3789">
        <v>1</v>
      </c>
      <c r="AM3789">
        <v>0</v>
      </c>
      <c r="AN3789">
        <v>0</v>
      </c>
      <c r="AO3789">
        <v>0</v>
      </c>
      <c r="AP3789">
        <v>0</v>
      </c>
      <c r="AQ3789">
        <v>50</v>
      </c>
      <c r="AR3789">
        <v>1</v>
      </c>
      <c r="AS3789">
        <v>0</v>
      </c>
      <c r="AT3789">
        <v>0</v>
      </c>
      <c r="AU3789">
        <v>0</v>
      </c>
      <c r="AV3789">
        <v>0</v>
      </c>
      <c r="AW3789">
        <v>50</v>
      </c>
      <c r="AX3789">
        <v>1</v>
      </c>
      <c r="AY3789" s="73">
        <v>85.596290076310893</v>
      </c>
      <c r="AZ3789">
        <v>50</v>
      </c>
      <c r="BA3789">
        <v>1</v>
      </c>
      <c r="BB3789">
        <v>46</v>
      </c>
      <c r="BC3789">
        <v>0.919754250418922</v>
      </c>
      <c r="BD3789">
        <v>4</v>
      </c>
      <c r="BE3789">
        <v>8.0245749581077205E-2</v>
      </c>
      <c r="BF3789">
        <v>89.578302332313996</v>
      </c>
      <c r="BG3789">
        <v>91.077033692948007</v>
      </c>
      <c r="BH3789">
        <v>85.596290076310893</v>
      </c>
      <c r="BI3789">
        <v>88.815533550900994</v>
      </c>
    </row>
    <row r="3790" spans="1:61" x14ac:dyDescent="0.25">
      <c r="A3790" s="10" t="str">
        <f>VLOOKUP(D3790,'Index-Relations'!E:F,2,FALSE)</f>
        <v>ESG</v>
      </c>
      <c r="B3790" t="s">
        <v>3450</v>
      </c>
      <c r="C3790" s="53" t="s">
        <v>2763</v>
      </c>
      <c r="D3790" s="59" t="s">
        <v>3227</v>
      </c>
      <c r="E3790" s="59" t="s">
        <v>7206</v>
      </c>
      <c r="F3790" t="s">
        <v>1553</v>
      </c>
      <c r="G3790" t="s">
        <v>1552</v>
      </c>
      <c r="H3790" t="s">
        <v>1554</v>
      </c>
      <c r="I3790" s="52">
        <v>45566</v>
      </c>
      <c r="J3790" t="s">
        <v>2457</v>
      </c>
      <c r="K3790">
        <v>50</v>
      </c>
      <c r="L3790" s="73">
        <v>89.756991209958898</v>
      </c>
      <c r="M3790">
        <v>50</v>
      </c>
      <c r="N3790">
        <v>1</v>
      </c>
      <c r="O3790" s="73">
        <v>91.155904929704903</v>
      </c>
      <c r="P3790">
        <v>50</v>
      </c>
      <c r="Q3790">
        <v>1</v>
      </c>
      <c r="R3790">
        <v>50</v>
      </c>
      <c r="S3790">
        <v>0.999999999999999</v>
      </c>
      <c r="T3790">
        <v>31.985044434739301</v>
      </c>
      <c r="U3790">
        <v>0.57847196826001901</v>
      </c>
      <c r="V3790">
        <v>26</v>
      </c>
      <c r="W3790">
        <v>2.45453847076273E-2</v>
      </c>
      <c r="X3790">
        <v>2</v>
      </c>
      <c r="Y3790">
        <v>50</v>
      </c>
      <c r="Z3790">
        <v>0.999999999999999</v>
      </c>
      <c r="AA3790">
        <v>38.436508882358702</v>
      </c>
      <c r="AB3790">
        <v>50</v>
      </c>
      <c r="AC3790">
        <v>0.999999999999999</v>
      </c>
      <c r="AD3790">
        <v>0</v>
      </c>
      <c r="AE3790">
        <v>0</v>
      </c>
      <c r="AF3790">
        <v>0</v>
      </c>
      <c r="AG3790">
        <v>2.2204E-16</v>
      </c>
      <c r="AH3790">
        <v>1.7374765368415299E-2</v>
      </c>
      <c r="AI3790">
        <v>6</v>
      </c>
      <c r="AJ3790" s="73">
        <v>88.945860375897993</v>
      </c>
      <c r="AK3790">
        <v>50</v>
      </c>
      <c r="AL3790">
        <v>1</v>
      </c>
      <c r="AM3790">
        <v>0</v>
      </c>
      <c r="AN3790">
        <v>0</v>
      </c>
      <c r="AO3790">
        <v>0</v>
      </c>
      <c r="AP3790">
        <v>0</v>
      </c>
      <c r="AQ3790">
        <v>50</v>
      </c>
      <c r="AR3790">
        <v>1</v>
      </c>
      <c r="AS3790">
        <v>0</v>
      </c>
      <c r="AT3790">
        <v>0</v>
      </c>
      <c r="AU3790">
        <v>0</v>
      </c>
      <c r="AV3790">
        <v>0</v>
      </c>
      <c r="AW3790">
        <v>50</v>
      </c>
      <c r="AX3790">
        <v>0.999999999999999</v>
      </c>
      <c r="AY3790" s="73">
        <v>85.930887905356002</v>
      </c>
      <c r="AZ3790">
        <v>50</v>
      </c>
      <c r="BA3790">
        <v>1</v>
      </c>
      <c r="BB3790">
        <v>46</v>
      </c>
      <c r="BC3790">
        <v>0.92055581964589595</v>
      </c>
      <c r="BD3790">
        <v>4</v>
      </c>
      <c r="BE3790">
        <v>7.9444180354103194E-2</v>
      </c>
      <c r="BF3790">
        <v>89.756991209958898</v>
      </c>
      <c r="BG3790">
        <v>91.155904929704903</v>
      </c>
      <c r="BH3790">
        <v>85.930887905356002</v>
      </c>
      <c r="BI3790">
        <v>88.945860375897993</v>
      </c>
    </row>
    <row r="3791" spans="1:61" x14ac:dyDescent="0.25">
      <c r="A3791" s="10" t="str">
        <f>VLOOKUP(D3791,'Index-Relations'!E:F,2,FALSE)</f>
        <v>ESG</v>
      </c>
      <c r="B3791" t="s">
        <v>3450</v>
      </c>
      <c r="C3791" s="53" t="s">
        <v>2764</v>
      </c>
      <c r="D3791" s="59" t="s">
        <v>3227</v>
      </c>
      <c r="E3791" s="59" t="s">
        <v>7207</v>
      </c>
      <c r="F3791" t="s">
        <v>1553</v>
      </c>
      <c r="G3791" t="s">
        <v>1552</v>
      </c>
      <c r="H3791" t="s">
        <v>1554</v>
      </c>
      <c r="I3791" s="52">
        <v>45537</v>
      </c>
      <c r="J3791" t="s">
        <v>2457</v>
      </c>
      <c r="K3791">
        <v>50</v>
      </c>
      <c r="L3791" s="73">
        <v>89.896540581786994</v>
      </c>
      <c r="M3791">
        <v>50</v>
      </c>
      <c r="N3791">
        <v>1</v>
      </c>
      <c r="O3791" s="73">
        <v>91.169742260505998</v>
      </c>
      <c r="P3791">
        <v>50</v>
      </c>
      <c r="Q3791">
        <v>1</v>
      </c>
      <c r="R3791">
        <v>50</v>
      </c>
      <c r="S3791">
        <v>1</v>
      </c>
      <c r="T3791">
        <v>32.129876239952502</v>
      </c>
      <c r="U3791">
        <v>0.58462166858034403</v>
      </c>
      <c r="V3791">
        <v>26</v>
      </c>
      <c r="W3791">
        <v>2.5348202959987201E-2</v>
      </c>
      <c r="X3791">
        <v>2</v>
      </c>
      <c r="Y3791">
        <v>50</v>
      </c>
      <c r="Z3791">
        <v>0.999999999999999</v>
      </c>
      <c r="AA3791">
        <v>40.2671994689833</v>
      </c>
      <c r="AB3791">
        <v>50</v>
      </c>
      <c r="AC3791">
        <v>1</v>
      </c>
      <c r="AD3791">
        <v>0</v>
      </c>
      <c r="AE3791">
        <v>0</v>
      </c>
      <c r="AF3791">
        <v>0</v>
      </c>
      <c r="AG3791">
        <v>0</v>
      </c>
      <c r="AH3791">
        <v>1.7241393036808699E-2</v>
      </c>
      <c r="AI3791">
        <v>6</v>
      </c>
      <c r="AJ3791" s="73">
        <v>89.243219199188005</v>
      </c>
      <c r="AK3791">
        <v>50</v>
      </c>
      <c r="AL3791">
        <v>1</v>
      </c>
      <c r="AM3791">
        <v>0</v>
      </c>
      <c r="AN3791">
        <v>0</v>
      </c>
      <c r="AO3791">
        <v>0</v>
      </c>
      <c r="AP3791">
        <v>0</v>
      </c>
      <c r="AQ3791">
        <v>50</v>
      </c>
      <c r="AR3791">
        <v>1</v>
      </c>
      <c r="AS3791">
        <v>0</v>
      </c>
      <c r="AT3791">
        <v>0</v>
      </c>
      <c r="AU3791">
        <v>0</v>
      </c>
      <c r="AV3791">
        <v>0</v>
      </c>
      <c r="AW3791">
        <v>50</v>
      </c>
      <c r="AX3791">
        <v>1</v>
      </c>
      <c r="AY3791" s="73">
        <v>86.215896322383998</v>
      </c>
      <c r="AZ3791">
        <v>50</v>
      </c>
      <c r="BA3791">
        <v>1</v>
      </c>
      <c r="BB3791">
        <v>46</v>
      </c>
      <c r="BC3791">
        <v>0.91890202795597198</v>
      </c>
      <c r="BD3791">
        <v>4</v>
      </c>
      <c r="BE3791">
        <v>8.1097972044027203E-2</v>
      </c>
      <c r="BF3791">
        <v>89.896540581786994</v>
      </c>
      <c r="BG3791">
        <v>91.169742260505998</v>
      </c>
      <c r="BH3791">
        <v>86.215896322383998</v>
      </c>
      <c r="BI3791">
        <v>89.243219199188005</v>
      </c>
    </row>
    <row r="3792" spans="1:61" x14ac:dyDescent="0.25">
      <c r="A3792" s="10" t="str">
        <f>VLOOKUP(D3792,'Index-Relations'!E:F,2,FALSE)</f>
        <v>ESG</v>
      </c>
      <c r="B3792" t="s">
        <v>3450</v>
      </c>
      <c r="C3792" s="53" t="s">
        <v>3350</v>
      </c>
      <c r="D3792" s="59" t="s">
        <v>3227</v>
      </c>
      <c r="E3792" s="59" t="s">
        <v>7208</v>
      </c>
      <c r="F3792" t="s">
        <v>1553</v>
      </c>
      <c r="G3792" t="s">
        <v>1552</v>
      </c>
      <c r="H3792" t="s">
        <v>1554</v>
      </c>
      <c r="I3792" s="52">
        <v>45505</v>
      </c>
      <c r="J3792" t="s">
        <v>2457</v>
      </c>
      <c r="K3792">
        <v>50</v>
      </c>
      <c r="L3792" s="73">
        <v>89.848175926523894</v>
      </c>
      <c r="M3792">
        <v>50</v>
      </c>
      <c r="N3792">
        <v>1</v>
      </c>
      <c r="O3792" s="73">
        <v>91.141169529399903</v>
      </c>
      <c r="P3792">
        <v>50</v>
      </c>
      <c r="Q3792">
        <v>1</v>
      </c>
      <c r="R3792">
        <v>50</v>
      </c>
      <c r="S3792">
        <v>1</v>
      </c>
      <c r="T3792">
        <v>32.095247548857103</v>
      </c>
      <c r="U3792">
        <v>0.59634928750933802</v>
      </c>
      <c r="V3792">
        <v>26</v>
      </c>
      <c r="W3792">
        <v>2.5842660316913801E-2</v>
      </c>
      <c r="X3792">
        <v>2</v>
      </c>
      <c r="Y3792">
        <v>50</v>
      </c>
      <c r="Z3792">
        <v>0.999999999999999</v>
      </c>
      <c r="AA3792">
        <v>39.810742133225403</v>
      </c>
      <c r="AB3792">
        <v>50</v>
      </c>
      <c r="AC3792">
        <v>1</v>
      </c>
      <c r="AD3792">
        <v>0</v>
      </c>
      <c r="AE3792">
        <v>0</v>
      </c>
      <c r="AF3792">
        <v>0</v>
      </c>
      <c r="AG3792">
        <v>0</v>
      </c>
      <c r="AH3792">
        <v>1.6848917051028599E-2</v>
      </c>
      <c r="AI3792">
        <v>6</v>
      </c>
      <c r="AJ3792" s="73">
        <v>89.167889806924904</v>
      </c>
      <c r="AK3792">
        <v>50</v>
      </c>
      <c r="AL3792">
        <v>1</v>
      </c>
      <c r="AM3792">
        <v>0</v>
      </c>
      <c r="AN3792">
        <v>0</v>
      </c>
      <c r="AO3792">
        <v>0</v>
      </c>
      <c r="AP3792">
        <v>0</v>
      </c>
      <c r="AQ3792">
        <v>50</v>
      </c>
      <c r="AR3792">
        <v>1</v>
      </c>
      <c r="AS3792">
        <v>0</v>
      </c>
      <c r="AT3792">
        <v>0</v>
      </c>
      <c r="AU3792">
        <v>0</v>
      </c>
      <c r="AV3792">
        <v>0</v>
      </c>
      <c r="AW3792">
        <v>50</v>
      </c>
      <c r="AX3792">
        <v>1</v>
      </c>
      <c r="AY3792" s="73">
        <v>86.150845965835998</v>
      </c>
      <c r="AZ3792">
        <v>50</v>
      </c>
      <c r="BA3792">
        <v>1</v>
      </c>
      <c r="BB3792">
        <v>47</v>
      </c>
      <c r="BC3792">
        <v>0.938476419543532</v>
      </c>
      <c r="BD3792">
        <v>3</v>
      </c>
      <c r="BE3792">
        <v>6.1523580456467199E-2</v>
      </c>
      <c r="BF3792">
        <v>89.848175926523894</v>
      </c>
      <c r="BG3792">
        <v>91.141169529399903</v>
      </c>
      <c r="BH3792">
        <v>86.150845965835998</v>
      </c>
      <c r="BI3792">
        <v>89.167889806924904</v>
      </c>
    </row>
    <row r="3793" spans="1:61" x14ac:dyDescent="0.25">
      <c r="A3793" s="10" t="str">
        <f>VLOOKUP(D3793,'Index-Relations'!E:F,2,FALSE)</f>
        <v>ESG</v>
      </c>
      <c r="B3793" t="s">
        <v>3450</v>
      </c>
      <c r="C3793" s="53" t="s">
        <v>2765</v>
      </c>
      <c r="D3793" s="59" t="s">
        <v>3227</v>
      </c>
      <c r="E3793" s="59" t="s">
        <v>7209</v>
      </c>
      <c r="F3793" t="s">
        <v>1553</v>
      </c>
      <c r="G3793" t="s">
        <v>1552</v>
      </c>
      <c r="H3793" t="s">
        <v>1554</v>
      </c>
      <c r="I3793" s="52">
        <v>45474</v>
      </c>
      <c r="J3793" t="s">
        <v>2457</v>
      </c>
      <c r="K3793">
        <v>50</v>
      </c>
      <c r="L3793" s="73">
        <v>90.079857531090994</v>
      </c>
      <c r="M3793">
        <v>50</v>
      </c>
      <c r="N3793">
        <v>1</v>
      </c>
      <c r="O3793" s="73">
        <v>90.697775712434904</v>
      </c>
      <c r="P3793">
        <v>50</v>
      </c>
      <c r="Q3793">
        <v>1</v>
      </c>
      <c r="R3793">
        <v>50</v>
      </c>
      <c r="S3793">
        <v>1</v>
      </c>
      <c r="T3793">
        <v>31.706834544083101</v>
      </c>
      <c r="U3793">
        <v>0.57875838928142698</v>
      </c>
      <c r="V3793">
        <v>26</v>
      </c>
      <c r="W3793">
        <v>2.3265948581101301E-2</v>
      </c>
      <c r="X3793">
        <v>2</v>
      </c>
      <c r="Y3793">
        <v>50</v>
      </c>
      <c r="Z3793">
        <v>0.999999999999999</v>
      </c>
      <c r="AA3793">
        <v>38.738274791563697</v>
      </c>
      <c r="AB3793">
        <v>50</v>
      </c>
      <c r="AC3793">
        <v>1</v>
      </c>
      <c r="AD3793">
        <v>0</v>
      </c>
      <c r="AE3793">
        <v>0</v>
      </c>
      <c r="AF3793">
        <v>0</v>
      </c>
      <c r="AG3793">
        <v>0</v>
      </c>
      <c r="AH3793">
        <v>1.60161437073119E-2</v>
      </c>
      <c r="AI3793">
        <v>6</v>
      </c>
      <c r="AJ3793" s="73">
        <v>89.242423487875001</v>
      </c>
      <c r="AK3793">
        <v>50</v>
      </c>
      <c r="AL3793">
        <v>1</v>
      </c>
      <c r="AM3793">
        <v>0</v>
      </c>
      <c r="AN3793">
        <v>0</v>
      </c>
      <c r="AO3793">
        <v>0</v>
      </c>
      <c r="AP3793">
        <v>0</v>
      </c>
      <c r="AQ3793">
        <v>50</v>
      </c>
      <c r="AR3793">
        <v>1</v>
      </c>
      <c r="AS3793">
        <v>0</v>
      </c>
      <c r="AT3793">
        <v>0</v>
      </c>
      <c r="AU3793">
        <v>0</v>
      </c>
      <c r="AV3793">
        <v>0</v>
      </c>
      <c r="AW3793">
        <v>50</v>
      </c>
      <c r="AX3793">
        <v>1</v>
      </c>
      <c r="AY3793" s="73">
        <v>87.179182728507996</v>
      </c>
      <c r="AZ3793">
        <v>50</v>
      </c>
      <c r="BA3793">
        <v>1</v>
      </c>
      <c r="BB3793">
        <v>47</v>
      </c>
      <c r="BC3793">
        <v>0.94283905448987804</v>
      </c>
      <c r="BD3793">
        <v>3</v>
      </c>
      <c r="BE3793">
        <v>5.7160945510121498E-2</v>
      </c>
      <c r="BF3793">
        <v>90.079857531090994</v>
      </c>
      <c r="BG3793">
        <v>90.697775712434904</v>
      </c>
      <c r="BH3793">
        <v>87.179182728507996</v>
      </c>
      <c r="BI3793">
        <v>89.242423487875001</v>
      </c>
    </row>
    <row r="3794" spans="1:61" x14ac:dyDescent="0.25">
      <c r="A3794" s="10" t="str">
        <f>VLOOKUP(D3794,'Index-Relations'!E:F,2,FALSE)</f>
        <v>ESG</v>
      </c>
      <c r="B3794" t="s">
        <v>3450</v>
      </c>
      <c r="C3794" s="53" t="s">
        <v>2766</v>
      </c>
      <c r="D3794" s="59" t="s">
        <v>3227</v>
      </c>
      <c r="E3794" s="59" t="s">
        <v>7210</v>
      </c>
      <c r="F3794" t="s">
        <v>1553</v>
      </c>
      <c r="G3794" t="s">
        <v>1552</v>
      </c>
      <c r="H3794" t="s">
        <v>1554</v>
      </c>
      <c r="I3794" s="52">
        <v>45446</v>
      </c>
      <c r="J3794" t="s">
        <v>2457</v>
      </c>
      <c r="K3794">
        <v>50</v>
      </c>
      <c r="L3794" s="73">
        <v>90.528256353052996</v>
      </c>
      <c r="M3794">
        <v>50</v>
      </c>
      <c r="N3794">
        <v>1</v>
      </c>
      <c r="O3794" s="73">
        <v>90.744320898223904</v>
      </c>
      <c r="P3794">
        <v>50</v>
      </c>
      <c r="Q3794">
        <v>1</v>
      </c>
      <c r="R3794">
        <v>50</v>
      </c>
      <c r="S3794">
        <v>1</v>
      </c>
      <c r="T3794">
        <v>32.345000354610697</v>
      </c>
      <c r="U3794">
        <v>0.59145539750954901</v>
      </c>
      <c r="V3794">
        <v>25</v>
      </c>
      <c r="W3794">
        <v>2.84463901253659E-2</v>
      </c>
      <c r="X3794">
        <v>2</v>
      </c>
      <c r="Y3794">
        <v>50</v>
      </c>
      <c r="Z3794">
        <v>1</v>
      </c>
      <c r="AA3794">
        <v>40.829996912721398</v>
      </c>
      <c r="AB3794">
        <v>50</v>
      </c>
      <c r="AC3794">
        <v>1</v>
      </c>
      <c r="AD3794">
        <v>0</v>
      </c>
      <c r="AE3794">
        <v>0</v>
      </c>
      <c r="AF3794">
        <v>0</v>
      </c>
      <c r="AG3794">
        <v>0</v>
      </c>
      <c r="AH3794">
        <v>1.6435293464977199E-2</v>
      </c>
      <c r="AI3794">
        <v>6</v>
      </c>
      <c r="AJ3794" s="73">
        <v>89.577735114912002</v>
      </c>
      <c r="AK3794">
        <v>50</v>
      </c>
      <c r="AL3794">
        <v>1</v>
      </c>
      <c r="AM3794">
        <v>0</v>
      </c>
      <c r="AN3794">
        <v>0</v>
      </c>
      <c r="AO3794">
        <v>0</v>
      </c>
      <c r="AP3794">
        <v>0</v>
      </c>
      <c r="AQ3794">
        <v>50</v>
      </c>
      <c r="AR3794">
        <v>1</v>
      </c>
      <c r="AS3794">
        <v>0</v>
      </c>
      <c r="AT3794">
        <v>0</v>
      </c>
      <c r="AU3794">
        <v>0</v>
      </c>
      <c r="AV3794">
        <v>0</v>
      </c>
      <c r="AW3794">
        <v>50</v>
      </c>
      <c r="AX3794">
        <v>1</v>
      </c>
      <c r="AY3794" s="73">
        <v>88.050913498149995</v>
      </c>
      <c r="AZ3794">
        <v>50</v>
      </c>
      <c r="BA3794">
        <v>1</v>
      </c>
      <c r="BB3794">
        <v>47</v>
      </c>
      <c r="BC3794">
        <v>0.94218119792574795</v>
      </c>
      <c r="BD3794">
        <v>3</v>
      </c>
      <c r="BE3794">
        <v>5.7818802074251101E-2</v>
      </c>
      <c r="BF3794">
        <v>90.528256353052996</v>
      </c>
      <c r="BG3794">
        <v>90.744320898223904</v>
      </c>
      <c r="BH3794">
        <v>88.050913498149995</v>
      </c>
      <c r="BI3794">
        <v>89.577735114912002</v>
      </c>
    </row>
    <row r="3795" spans="1:61" x14ac:dyDescent="0.25">
      <c r="A3795" s="10" t="str">
        <f>VLOOKUP(D3795,'Index-Relations'!E:F,2,FALSE)</f>
        <v>ESG</v>
      </c>
      <c r="B3795" t="s">
        <v>3450</v>
      </c>
      <c r="C3795" s="53" t="s">
        <v>2767</v>
      </c>
      <c r="D3795" s="59" t="s">
        <v>3227</v>
      </c>
      <c r="E3795" s="59" t="s">
        <v>7211</v>
      </c>
      <c r="F3795" t="s">
        <v>1553</v>
      </c>
      <c r="G3795" t="s">
        <v>1552</v>
      </c>
      <c r="H3795" t="s">
        <v>1554</v>
      </c>
      <c r="I3795" s="52">
        <v>45413</v>
      </c>
      <c r="J3795" t="s">
        <v>2457</v>
      </c>
      <c r="K3795">
        <v>50</v>
      </c>
      <c r="L3795" s="73">
        <v>90.652663357877003</v>
      </c>
      <c r="M3795">
        <v>50</v>
      </c>
      <c r="N3795">
        <v>1</v>
      </c>
      <c r="O3795" s="73">
        <v>90.935536371835994</v>
      </c>
      <c r="P3795">
        <v>50</v>
      </c>
      <c r="Q3795">
        <v>1</v>
      </c>
      <c r="R3795">
        <v>50</v>
      </c>
      <c r="S3795">
        <v>1</v>
      </c>
      <c r="T3795">
        <v>32.355912413709198</v>
      </c>
      <c r="U3795">
        <v>0.59816812699298305</v>
      </c>
      <c r="V3795">
        <v>25</v>
      </c>
      <c r="W3795">
        <v>2.6725317150718301E-2</v>
      </c>
      <c r="X3795">
        <v>2</v>
      </c>
      <c r="Y3795">
        <v>50</v>
      </c>
      <c r="Z3795">
        <v>1</v>
      </c>
      <c r="AA3795">
        <v>41.553553718695397</v>
      </c>
      <c r="AB3795">
        <v>50</v>
      </c>
      <c r="AC3795">
        <v>1</v>
      </c>
      <c r="AD3795">
        <v>0</v>
      </c>
      <c r="AE3795">
        <v>0</v>
      </c>
      <c r="AF3795">
        <v>0</v>
      </c>
      <c r="AG3795">
        <v>0</v>
      </c>
      <c r="AH3795">
        <v>1.52018431992034E-2</v>
      </c>
      <c r="AI3795">
        <v>6</v>
      </c>
      <c r="AJ3795" s="73">
        <v>89.618331402837001</v>
      </c>
      <c r="AK3795">
        <v>50</v>
      </c>
      <c r="AL3795">
        <v>1</v>
      </c>
      <c r="AM3795">
        <v>0</v>
      </c>
      <c r="AN3795">
        <v>0</v>
      </c>
      <c r="AO3795">
        <v>0</v>
      </c>
      <c r="AP3795">
        <v>0</v>
      </c>
      <c r="AQ3795">
        <v>50</v>
      </c>
      <c r="AR3795">
        <v>0.999999999999999</v>
      </c>
      <c r="AS3795">
        <v>0</v>
      </c>
      <c r="AT3795">
        <v>0</v>
      </c>
      <c r="AU3795">
        <v>0</v>
      </c>
      <c r="AV3795">
        <v>0</v>
      </c>
      <c r="AW3795">
        <v>50</v>
      </c>
      <c r="AX3795">
        <v>1</v>
      </c>
      <c r="AY3795" s="73">
        <v>88.153016828345997</v>
      </c>
      <c r="AZ3795">
        <v>50</v>
      </c>
      <c r="BA3795">
        <v>1</v>
      </c>
      <c r="BB3795">
        <v>48</v>
      </c>
      <c r="BC3795">
        <v>0.958929399831709</v>
      </c>
      <c r="BD3795">
        <v>2</v>
      </c>
      <c r="BE3795">
        <v>4.1070600168289999E-2</v>
      </c>
      <c r="BF3795">
        <v>90.652663357877003</v>
      </c>
      <c r="BG3795">
        <v>90.935536371835994</v>
      </c>
      <c r="BH3795">
        <v>88.153016828345997</v>
      </c>
      <c r="BI3795">
        <v>89.618331402837001</v>
      </c>
    </row>
    <row r="3796" spans="1:61" x14ac:dyDescent="0.25">
      <c r="A3796" s="10" t="str">
        <f>VLOOKUP(D3796,'Index-Relations'!E:F,2,FALSE)</f>
        <v>ESG</v>
      </c>
      <c r="B3796" t="s">
        <v>3450</v>
      </c>
      <c r="C3796" s="53" t="s">
        <v>2768</v>
      </c>
      <c r="D3796" s="59" t="s">
        <v>3227</v>
      </c>
      <c r="E3796" s="59" t="s">
        <v>7212</v>
      </c>
      <c r="F3796" t="s">
        <v>1553</v>
      </c>
      <c r="G3796" t="s">
        <v>1552</v>
      </c>
      <c r="H3796" t="s">
        <v>1554</v>
      </c>
      <c r="I3796" s="52">
        <v>45383</v>
      </c>
      <c r="J3796" t="s">
        <v>2457</v>
      </c>
      <c r="K3796">
        <v>50</v>
      </c>
      <c r="L3796">
        <v>93.748829807039698</v>
      </c>
      <c r="M3796">
        <v>50</v>
      </c>
      <c r="N3796">
        <v>1</v>
      </c>
      <c r="O3796">
        <v>93.152479479467104</v>
      </c>
      <c r="P3796">
        <v>50</v>
      </c>
      <c r="Q3796">
        <v>1</v>
      </c>
      <c r="R3796">
        <v>50</v>
      </c>
      <c r="S3796">
        <v>1</v>
      </c>
      <c r="T3796">
        <v>33.495481377895203</v>
      </c>
      <c r="U3796">
        <v>0.614385023126652</v>
      </c>
      <c r="V3796">
        <v>28</v>
      </c>
      <c r="W3796">
        <v>6.0686292112220097E-2</v>
      </c>
      <c r="X3796">
        <v>3</v>
      </c>
      <c r="Y3796">
        <v>50</v>
      </c>
      <c r="Z3796">
        <v>1</v>
      </c>
      <c r="AA3796">
        <v>40.060038147047401</v>
      </c>
      <c r="AB3796">
        <v>48</v>
      </c>
      <c r="AC3796">
        <v>0.96663708700184903</v>
      </c>
      <c r="AD3796">
        <v>2</v>
      </c>
      <c r="AE3796">
        <v>3.3362912998150099E-2</v>
      </c>
      <c r="AF3796">
        <v>0</v>
      </c>
      <c r="AG3796">
        <v>0</v>
      </c>
      <c r="AH3796">
        <v>1.4793885499971401E-2</v>
      </c>
      <c r="AI3796">
        <v>6</v>
      </c>
      <c r="AJ3796">
        <v>93.037387601767705</v>
      </c>
      <c r="AK3796">
        <v>50</v>
      </c>
      <c r="AL3796">
        <v>1</v>
      </c>
      <c r="AM3796">
        <v>0</v>
      </c>
      <c r="AN3796">
        <v>0</v>
      </c>
      <c r="AO3796">
        <v>0</v>
      </c>
      <c r="AP3796">
        <v>0</v>
      </c>
      <c r="AQ3796">
        <v>50</v>
      </c>
      <c r="AR3796">
        <v>0.999999999999999</v>
      </c>
      <c r="AS3796">
        <v>0</v>
      </c>
      <c r="AT3796">
        <v>0</v>
      </c>
      <c r="AU3796">
        <v>0</v>
      </c>
      <c r="AV3796">
        <v>0</v>
      </c>
      <c r="AW3796">
        <v>50</v>
      </c>
      <c r="AX3796">
        <v>1</v>
      </c>
      <c r="AY3796">
        <v>92.482026404003506</v>
      </c>
      <c r="AZ3796">
        <v>50</v>
      </c>
      <c r="BA3796">
        <v>1</v>
      </c>
      <c r="BB3796">
        <v>47</v>
      </c>
      <c r="BC3796">
        <v>0.94135464990608497</v>
      </c>
      <c r="BD3796">
        <v>3</v>
      </c>
      <c r="BE3796">
        <v>5.8645350093914903E-2</v>
      </c>
      <c r="BF3796">
        <v>90.512969102372907</v>
      </c>
      <c r="BG3796">
        <v>90.519501818666996</v>
      </c>
      <c r="BH3796">
        <v>89.295905017308002</v>
      </c>
      <c r="BI3796">
        <v>88.838123484622997</v>
      </c>
    </row>
    <row r="3797" spans="1:61" x14ac:dyDescent="0.25">
      <c r="A3797" s="10" t="str">
        <f>VLOOKUP(D3797,'Index-Relations'!E:F,2,FALSE)</f>
        <v>ESG</v>
      </c>
      <c r="B3797" t="s">
        <v>3450</v>
      </c>
      <c r="C3797" s="53" t="s">
        <v>2769</v>
      </c>
      <c r="D3797" s="59" t="s">
        <v>3227</v>
      </c>
      <c r="E3797" s="59" t="s">
        <v>7213</v>
      </c>
      <c r="F3797" t="s">
        <v>1553</v>
      </c>
      <c r="G3797" t="s">
        <v>1552</v>
      </c>
      <c r="H3797" t="s">
        <v>1554</v>
      </c>
      <c r="I3797" s="52">
        <v>45352</v>
      </c>
      <c r="J3797" t="s">
        <v>2457</v>
      </c>
      <c r="K3797">
        <v>50</v>
      </c>
      <c r="L3797">
        <v>93.929797430680907</v>
      </c>
      <c r="M3797">
        <v>50</v>
      </c>
      <c r="N3797">
        <v>1</v>
      </c>
      <c r="O3797">
        <v>93.238590278430294</v>
      </c>
      <c r="P3797">
        <v>50</v>
      </c>
      <c r="Q3797">
        <v>1</v>
      </c>
      <c r="R3797">
        <v>50</v>
      </c>
      <c r="S3797">
        <v>0.999999999999999</v>
      </c>
      <c r="T3797">
        <v>33.648663724753099</v>
      </c>
      <c r="U3797">
        <v>0.60266231200926501</v>
      </c>
      <c r="V3797">
        <v>26</v>
      </c>
      <c r="W3797">
        <v>6.6028547237730301E-2</v>
      </c>
      <c r="X3797">
        <v>3</v>
      </c>
      <c r="Y3797">
        <v>50</v>
      </c>
      <c r="Z3797">
        <v>0.999999999999999</v>
      </c>
      <c r="AA3797">
        <v>40.777188733823401</v>
      </c>
      <c r="AB3797">
        <v>48</v>
      </c>
      <c r="AC3797">
        <v>0.96607856044260199</v>
      </c>
      <c r="AD3797">
        <v>2</v>
      </c>
      <c r="AE3797">
        <v>3.3921439557397202E-2</v>
      </c>
      <c r="AF3797">
        <v>0</v>
      </c>
      <c r="AG3797">
        <v>2.9142999999999998E-16</v>
      </c>
      <c r="AH3797">
        <v>3.6065448926756402E-3</v>
      </c>
      <c r="AI3797">
        <v>3</v>
      </c>
      <c r="AJ3797">
        <v>93.265801188747901</v>
      </c>
      <c r="AK3797">
        <v>50</v>
      </c>
      <c r="AL3797">
        <v>1</v>
      </c>
      <c r="AM3797">
        <v>0</v>
      </c>
      <c r="AN3797">
        <v>0</v>
      </c>
      <c r="AO3797">
        <v>0</v>
      </c>
      <c r="AP3797">
        <v>0</v>
      </c>
      <c r="AQ3797">
        <v>50</v>
      </c>
      <c r="AR3797">
        <v>0.999999999999999</v>
      </c>
      <c r="AS3797">
        <v>0</v>
      </c>
      <c r="AT3797">
        <v>0</v>
      </c>
      <c r="AU3797">
        <v>0</v>
      </c>
      <c r="AV3797">
        <v>0</v>
      </c>
      <c r="AW3797">
        <v>50</v>
      </c>
      <c r="AX3797">
        <v>0.999999999999999</v>
      </c>
      <c r="AY3797">
        <v>92.689831271810306</v>
      </c>
      <c r="AZ3797">
        <v>50</v>
      </c>
      <c r="BA3797">
        <v>1</v>
      </c>
      <c r="BB3797">
        <v>47</v>
      </c>
      <c r="BC3797">
        <v>0.94186421850170399</v>
      </c>
      <c r="BD3797">
        <v>3</v>
      </c>
      <c r="BE3797">
        <v>5.8135781498295597E-2</v>
      </c>
      <c r="BF3797">
        <v>90.750602054373999</v>
      </c>
      <c r="BG3797">
        <v>90.591103996034903</v>
      </c>
      <c r="BH3797">
        <v>89.639192126428</v>
      </c>
      <c r="BI3797">
        <v>89.085458686965893</v>
      </c>
    </row>
    <row r="3798" spans="1:61" x14ac:dyDescent="0.25">
      <c r="A3798" s="10" t="str">
        <f>VLOOKUP(D3798,'Index-Relations'!E:F,2,FALSE)</f>
        <v>ESG</v>
      </c>
      <c r="B3798" t="s">
        <v>3450</v>
      </c>
      <c r="C3798" s="53" t="s">
        <v>2770</v>
      </c>
      <c r="D3798" s="59" t="s">
        <v>3227</v>
      </c>
      <c r="E3798" s="59" t="s">
        <v>7214</v>
      </c>
      <c r="F3798" t="s">
        <v>1553</v>
      </c>
      <c r="G3798" t="s">
        <v>1552</v>
      </c>
      <c r="H3798" t="s">
        <v>1554</v>
      </c>
      <c r="I3798" s="52">
        <v>45323</v>
      </c>
      <c r="J3798" t="s">
        <v>2457</v>
      </c>
      <c r="K3798">
        <v>50</v>
      </c>
      <c r="L3798">
        <v>93.994308269014397</v>
      </c>
      <c r="M3798">
        <v>50</v>
      </c>
      <c r="N3798">
        <v>1</v>
      </c>
      <c r="O3798">
        <v>93.241307332866398</v>
      </c>
      <c r="P3798">
        <v>50</v>
      </c>
      <c r="Q3798">
        <v>1</v>
      </c>
      <c r="R3798">
        <v>50</v>
      </c>
      <c r="S3798">
        <v>1</v>
      </c>
      <c r="T3798">
        <v>34.315125135144797</v>
      </c>
      <c r="U3798">
        <v>0.60505104035911506</v>
      </c>
      <c r="V3798">
        <v>26</v>
      </c>
      <c r="W3798">
        <v>6.8619410225849095E-2</v>
      </c>
      <c r="X3798">
        <v>3</v>
      </c>
      <c r="Y3798">
        <v>50</v>
      </c>
      <c r="Z3798">
        <v>0.999999999999999</v>
      </c>
      <c r="AA3798">
        <v>42.129909911526397</v>
      </c>
      <c r="AB3798">
        <v>48</v>
      </c>
      <c r="AC3798">
        <v>0.960253547611848</v>
      </c>
      <c r="AD3798">
        <v>2</v>
      </c>
      <c r="AE3798">
        <v>3.9746452388151603E-2</v>
      </c>
      <c r="AF3798">
        <v>0</v>
      </c>
      <c r="AG3798">
        <v>1.388E-17</v>
      </c>
      <c r="AH3798">
        <v>3.7385687869789098E-3</v>
      </c>
      <c r="AI3798">
        <v>3</v>
      </c>
      <c r="AJ3798">
        <v>93.261236544323793</v>
      </c>
      <c r="AK3798">
        <v>50</v>
      </c>
      <c r="AL3798">
        <v>1</v>
      </c>
      <c r="AM3798">
        <v>0</v>
      </c>
      <c r="AN3798">
        <v>0</v>
      </c>
      <c r="AO3798">
        <v>0</v>
      </c>
      <c r="AP3798">
        <v>0</v>
      </c>
      <c r="AQ3798">
        <v>50</v>
      </c>
      <c r="AR3798">
        <v>0.999999999999999</v>
      </c>
      <c r="AS3798">
        <v>0</v>
      </c>
      <c r="AT3798">
        <v>0</v>
      </c>
      <c r="AU3798">
        <v>0</v>
      </c>
      <c r="AV3798">
        <v>0</v>
      </c>
      <c r="AW3798">
        <v>50</v>
      </c>
      <c r="AX3798">
        <v>1</v>
      </c>
      <c r="AY3798">
        <v>92.811937871002101</v>
      </c>
      <c r="AZ3798">
        <v>50</v>
      </c>
      <c r="BA3798">
        <v>1</v>
      </c>
      <c r="BB3798">
        <v>47</v>
      </c>
      <c r="BC3798">
        <v>0.94067342562632505</v>
      </c>
      <c r="BD3798">
        <v>3</v>
      </c>
      <c r="BE3798">
        <v>5.9326574373674897E-2</v>
      </c>
      <c r="BF3798">
        <v>90.891120270079</v>
      </c>
      <c r="BG3798">
        <v>90.675891719950002</v>
      </c>
      <c r="BH3798">
        <v>89.798720883316903</v>
      </c>
      <c r="BI3798">
        <v>89.220020693778906</v>
      </c>
    </row>
    <row r="3799" spans="1:61" x14ac:dyDescent="0.25">
      <c r="A3799" s="10" t="str">
        <f>VLOOKUP(D3799,'Index-Relations'!E:F,2,FALSE)</f>
        <v>ESG</v>
      </c>
      <c r="B3799" t="s">
        <v>3450</v>
      </c>
      <c r="C3799" s="53" t="s">
        <v>2760</v>
      </c>
      <c r="D3799" s="59" t="s">
        <v>2887</v>
      </c>
      <c r="E3799" s="59" t="s">
        <v>7215</v>
      </c>
      <c r="F3799" t="s">
        <v>1557</v>
      </c>
      <c r="G3799" t="s">
        <v>1556</v>
      </c>
      <c r="H3799" t="s">
        <v>1558</v>
      </c>
      <c r="I3799" s="52">
        <v>45659</v>
      </c>
      <c r="J3799" t="s">
        <v>2457</v>
      </c>
      <c r="K3799">
        <v>50</v>
      </c>
      <c r="L3799" s="73">
        <v>89.269243774967904</v>
      </c>
      <c r="M3799">
        <v>50</v>
      </c>
      <c r="N3799">
        <v>1</v>
      </c>
      <c r="O3799" s="73">
        <v>90.791079365909994</v>
      </c>
      <c r="P3799">
        <v>50</v>
      </c>
      <c r="Q3799">
        <v>1</v>
      </c>
      <c r="R3799">
        <v>50</v>
      </c>
      <c r="S3799">
        <v>1</v>
      </c>
      <c r="T3799">
        <v>30.984875186906802</v>
      </c>
      <c r="U3799">
        <v>0.56980412522021895</v>
      </c>
      <c r="V3799">
        <v>25</v>
      </c>
      <c r="W3799">
        <v>2.9331308737546399E-2</v>
      </c>
      <c r="X3799">
        <v>2</v>
      </c>
      <c r="Y3799">
        <v>50</v>
      </c>
      <c r="Z3799">
        <v>0.999999999999999</v>
      </c>
      <c r="AA3799">
        <v>29.466490208920401</v>
      </c>
      <c r="AB3799">
        <v>49</v>
      </c>
      <c r="AC3799">
        <v>0.97984533086534298</v>
      </c>
      <c r="AD3799">
        <v>1</v>
      </c>
      <c r="AE3799">
        <v>2.0154669134656199E-2</v>
      </c>
      <c r="AF3799">
        <v>0</v>
      </c>
      <c r="AG3799">
        <v>0</v>
      </c>
      <c r="AH3799">
        <v>1.38441187434757E-2</v>
      </c>
      <c r="AI3799">
        <v>5</v>
      </c>
      <c r="AJ3799" s="73">
        <v>88.373531073741006</v>
      </c>
      <c r="AK3799">
        <v>50</v>
      </c>
      <c r="AL3799">
        <v>1</v>
      </c>
      <c r="AM3799">
        <v>0</v>
      </c>
      <c r="AN3799">
        <v>0</v>
      </c>
      <c r="AO3799">
        <v>0</v>
      </c>
      <c r="AP3799">
        <v>0</v>
      </c>
      <c r="AQ3799">
        <v>50</v>
      </c>
      <c r="AR3799">
        <v>1</v>
      </c>
      <c r="AS3799">
        <v>0</v>
      </c>
      <c r="AT3799">
        <v>0</v>
      </c>
      <c r="AU3799">
        <v>0</v>
      </c>
      <c r="AV3799">
        <v>0</v>
      </c>
      <c r="AW3799">
        <v>50</v>
      </c>
      <c r="AX3799">
        <v>1</v>
      </c>
      <c r="AY3799" s="73">
        <v>85.346839591239004</v>
      </c>
      <c r="AZ3799">
        <v>50</v>
      </c>
      <c r="BA3799">
        <v>1</v>
      </c>
      <c r="BB3799">
        <v>46</v>
      </c>
      <c r="BC3799">
        <v>0.92382406075984802</v>
      </c>
      <c r="BD3799">
        <v>4</v>
      </c>
      <c r="BE3799">
        <v>7.6175939240151799E-2</v>
      </c>
      <c r="BF3799">
        <v>89.269243774967904</v>
      </c>
      <c r="BG3799">
        <v>90.791079365909994</v>
      </c>
      <c r="BH3799">
        <v>85.346839591239004</v>
      </c>
      <c r="BI3799">
        <v>88.373531073741006</v>
      </c>
    </row>
    <row r="3800" spans="1:61" x14ac:dyDescent="0.25">
      <c r="A3800" s="10" t="str">
        <f>VLOOKUP(D3800,'Index-Relations'!E:F,2,FALSE)</f>
        <v>ESG</v>
      </c>
      <c r="B3800" t="s">
        <v>3450</v>
      </c>
      <c r="C3800" s="53" t="s">
        <v>2761</v>
      </c>
      <c r="D3800" s="59" t="s">
        <v>2887</v>
      </c>
      <c r="E3800" s="59" t="s">
        <v>7216</v>
      </c>
      <c r="F3800" t="s">
        <v>1557</v>
      </c>
      <c r="G3800" t="s">
        <v>1556</v>
      </c>
      <c r="H3800" t="s">
        <v>1558</v>
      </c>
      <c r="I3800" s="52">
        <v>45628</v>
      </c>
      <c r="J3800" t="s">
        <v>2457</v>
      </c>
      <c r="K3800">
        <v>50</v>
      </c>
      <c r="L3800" s="73">
        <v>89.271681382785005</v>
      </c>
      <c r="M3800">
        <v>50</v>
      </c>
      <c r="N3800">
        <v>1</v>
      </c>
      <c r="O3800" s="73">
        <v>90.742653616813996</v>
      </c>
      <c r="P3800">
        <v>50</v>
      </c>
      <c r="Q3800">
        <v>1</v>
      </c>
      <c r="R3800">
        <v>50</v>
      </c>
      <c r="S3800">
        <v>0.999999999999999</v>
      </c>
      <c r="T3800">
        <v>30.916970648721001</v>
      </c>
      <c r="U3800">
        <v>0.57699630411077696</v>
      </c>
      <c r="V3800">
        <v>25</v>
      </c>
      <c r="W3800">
        <v>2.71257914477211E-2</v>
      </c>
      <c r="X3800">
        <v>2</v>
      </c>
      <c r="Y3800">
        <v>50</v>
      </c>
      <c r="Z3800">
        <v>0.999999999999999</v>
      </c>
      <c r="AA3800">
        <v>26.145452853919501</v>
      </c>
      <c r="AB3800">
        <v>49</v>
      </c>
      <c r="AC3800">
        <v>0.98030059990604301</v>
      </c>
      <c r="AD3800">
        <v>1</v>
      </c>
      <c r="AE3800">
        <v>1.9699400093956501E-2</v>
      </c>
      <c r="AF3800">
        <v>0</v>
      </c>
      <c r="AG3800">
        <v>0</v>
      </c>
      <c r="AH3800">
        <v>1.3484699601877301E-2</v>
      </c>
      <c r="AI3800">
        <v>5</v>
      </c>
      <c r="AJ3800" s="73">
        <v>88.418372454587001</v>
      </c>
      <c r="AK3800">
        <v>50</v>
      </c>
      <c r="AL3800">
        <v>1</v>
      </c>
      <c r="AM3800">
        <v>0</v>
      </c>
      <c r="AN3800">
        <v>0</v>
      </c>
      <c r="AO3800">
        <v>0</v>
      </c>
      <c r="AP3800">
        <v>0</v>
      </c>
      <c r="AQ3800">
        <v>50</v>
      </c>
      <c r="AR3800">
        <v>1</v>
      </c>
      <c r="AS3800">
        <v>0</v>
      </c>
      <c r="AT3800">
        <v>0</v>
      </c>
      <c r="AU3800">
        <v>0</v>
      </c>
      <c r="AV3800">
        <v>0</v>
      </c>
      <c r="AW3800">
        <v>50</v>
      </c>
      <c r="AX3800">
        <v>0.999999999999999</v>
      </c>
      <c r="AY3800" s="73">
        <v>85.364290694424</v>
      </c>
      <c r="AZ3800">
        <v>50</v>
      </c>
      <c r="BA3800">
        <v>1</v>
      </c>
      <c r="BB3800">
        <v>46</v>
      </c>
      <c r="BC3800">
        <v>0.92135083919157001</v>
      </c>
      <c r="BD3800">
        <v>4</v>
      </c>
      <c r="BE3800">
        <v>7.8649160808429194E-2</v>
      </c>
      <c r="BF3800">
        <v>89.271681382785005</v>
      </c>
      <c r="BG3800">
        <v>90.742653616813996</v>
      </c>
      <c r="BH3800">
        <v>85.364290694424</v>
      </c>
      <c r="BI3800">
        <v>88.418372454587001</v>
      </c>
    </row>
    <row r="3801" spans="1:61" x14ac:dyDescent="0.25">
      <c r="A3801" s="10" t="str">
        <f>VLOOKUP(D3801,'Index-Relations'!E:F,2,FALSE)</f>
        <v>ESG</v>
      </c>
      <c r="B3801" t="s">
        <v>3450</v>
      </c>
      <c r="C3801" s="53" t="s">
        <v>2762</v>
      </c>
      <c r="D3801" s="59" t="s">
        <v>2887</v>
      </c>
      <c r="E3801" s="59" t="s">
        <v>7217</v>
      </c>
      <c r="F3801" t="s">
        <v>1557</v>
      </c>
      <c r="G3801" t="s">
        <v>1556</v>
      </c>
      <c r="H3801" t="s">
        <v>1558</v>
      </c>
      <c r="I3801" s="52">
        <v>45597</v>
      </c>
      <c r="J3801" t="s">
        <v>2457</v>
      </c>
      <c r="K3801">
        <v>50</v>
      </c>
      <c r="L3801" s="73">
        <v>89.387727608738999</v>
      </c>
      <c r="M3801">
        <v>50</v>
      </c>
      <c r="N3801">
        <v>1</v>
      </c>
      <c r="O3801" s="73">
        <v>90.7931295623669</v>
      </c>
      <c r="P3801">
        <v>50</v>
      </c>
      <c r="Q3801">
        <v>1</v>
      </c>
      <c r="R3801">
        <v>50</v>
      </c>
      <c r="S3801">
        <v>0.999999999999999</v>
      </c>
      <c r="T3801">
        <v>31.422751931318199</v>
      </c>
      <c r="U3801">
        <v>0.57719018620104201</v>
      </c>
      <c r="V3801">
        <v>25</v>
      </c>
      <c r="W3801">
        <v>2.7120758780323301E-2</v>
      </c>
      <c r="X3801">
        <v>2</v>
      </c>
      <c r="Y3801">
        <v>50</v>
      </c>
      <c r="Z3801">
        <v>1</v>
      </c>
      <c r="AA3801">
        <v>28.541864884825198</v>
      </c>
      <c r="AB3801">
        <v>49</v>
      </c>
      <c r="AC3801">
        <v>0.97990058216530695</v>
      </c>
      <c r="AD3801">
        <v>1</v>
      </c>
      <c r="AE3801">
        <v>2.0099417834692799E-2</v>
      </c>
      <c r="AF3801">
        <v>0</v>
      </c>
      <c r="AG3801">
        <v>8.6740000000000005E-17</v>
      </c>
      <c r="AH3801">
        <v>2.3645821181118E-2</v>
      </c>
      <c r="AI3801">
        <v>5</v>
      </c>
      <c r="AJ3801" s="73">
        <v>88.586539744497003</v>
      </c>
      <c r="AK3801">
        <v>50</v>
      </c>
      <c r="AL3801">
        <v>1</v>
      </c>
      <c r="AM3801">
        <v>0</v>
      </c>
      <c r="AN3801">
        <v>0</v>
      </c>
      <c r="AO3801">
        <v>0</v>
      </c>
      <c r="AP3801">
        <v>0</v>
      </c>
      <c r="AQ3801">
        <v>50</v>
      </c>
      <c r="AR3801">
        <v>1</v>
      </c>
      <c r="AS3801">
        <v>0</v>
      </c>
      <c r="AT3801">
        <v>0</v>
      </c>
      <c r="AU3801">
        <v>0</v>
      </c>
      <c r="AV3801">
        <v>0</v>
      </c>
      <c r="AW3801">
        <v>50</v>
      </c>
      <c r="AX3801">
        <v>1</v>
      </c>
      <c r="AY3801" s="73">
        <v>85.511398075553004</v>
      </c>
      <c r="AZ3801">
        <v>50</v>
      </c>
      <c r="BA3801">
        <v>1</v>
      </c>
      <c r="BB3801">
        <v>46</v>
      </c>
      <c r="BC3801">
        <v>0.919768199891696</v>
      </c>
      <c r="BD3801">
        <v>4</v>
      </c>
      <c r="BE3801">
        <v>8.0231800108303594E-2</v>
      </c>
      <c r="BF3801">
        <v>89.387727608738999</v>
      </c>
      <c r="BG3801">
        <v>90.7931295623669</v>
      </c>
      <c r="BH3801">
        <v>85.511398075553004</v>
      </c>
      <c r="BI3801">
        <v>88.586539744497003</v>
      </c>
    </row>
    <row r="3802" spans="1:61" x14ac:dyDescent="0.25">
      <c r="A3802" s="10" t="str">
        <f>VLOOKUP(D3802,'Index-Relations'!E:F,2,FALSE)</f>
        <v>ESG</v>
      </c>
      <c r="B3802" t="s">
        <v>3450</v>
      </c>
      <c r="C3802" s="53" t="s">
        <v>2763</v>
      </c>
      <c r="D3802" s="59" t="s">
        <v>2887</v>
      </c>
      <c r="E3802" s="59" t="s">
        <v>7218</v>
      </c>
      <c r="F3802" t="s">
        <v>1557</v>
      </c>
      <c r="G3802" t="s">
        <v>1556</v>
      </c>
      <c r="H3802" t="s">
        <v>1558</v>
      </c>
      <c r="I3802" s="52">
        <v>45566</v>
      </c>
      <c r="J3802" t="s">
        <v>2457</v>
      </c>
      <c r="K3802">
        <v>50</v>
      </c>
      <c r="L3802" s="73">
        <v>89.564361236210004</v>
      </c>
      <c r="M3802">
        <v>50</v>
      </c>
      <c r="N3802">
        <v>1</v>
      </c>
      <c r="O3802" s="73">
        <v>90.864453846470994</v>
      </c>
      <c r="P3802">
        <v>50</v>
      </c>
      <c r="Q3802">
        <v>1</v>
      </c>
      <c r="R3802">
        <v>50</v>
      </c>
      <c r="S3802">
        <v>1</v>
      </c>
      <c r="T3802">
        <v>31.225757688517099</v>
      </c>
      <c r="U3802">
        <v>0.555497531618661</v>
      </c>
      <c r="V3802">
        <v>25</v>
      </c>
      <c r="W3802">
        <v>2.5319182662384799E-2</v>
      </c>
      <c r="X3802">
        <v>2</v>
      </c>
      <c r="Y3802">
        <v>50</v>
      </c>
      <c r="Z3802">
        <v>1</v>
      </c>
      <c r="AA3802">
        <v>27.6299561377987</v>
      </c>
      <c r="AB3802">
        <v>49</v>
      </c>
      <c r="AC3802">
        <v>0.9789553457372</v>
      </c>
      <c r="AD3802">
        <v>1</v>
      </c>
      <c r="AE3802">
        <v>2.1044654262799601E-2</v>
      </c>
      <c r="AF3802">
        <v>0</v>
      </c>
      <c r="AG3802">
        <v>0</v>
      </c>
      <c r="AH3802">
        <v>1.34728024903981E-2</v>
      </c>
      <c r="AI3802">
        <v>5</v>
      </c>
      <c r="AJ3802" s="73">
        <v>88.712214201085004</v>
      </c>
      <c r="AK3802">
        <v>50</v>
      </c>
      <c r="AL3802">
        <v>1</v>
      </c>
      <c r="AM3802">
        <v>0</v>
      </c>
      <c r="AN3802">
        <v>0</v>
      </c>
      <c r="AO3802">
        <v>0</v>
      </c>
      <c r="AP3802">
        <v>0</v>
      </c>
      <c r="AQ3802">
        <v>50</v>
      </c>
      <c r="AR3802">
        <v>1</v>
      </c>
      <c r="AS3802">
        <v>0</v>
      </c>
      <c r="AT3802">
        <v>0</v>
      </c>
      <c r="AU3802">
        <v>0</v>
      </c>
      <c r="AV3802">
        <v>0</v>
      </c>
      <c r="AW3802">
        <v>50</v>
      </c>
      <c r="AX3802">
        <v>1</v>
      </c>
      <c r="AY3802" s="73">
        <v>85.851674868835005</v>
      </c>
      <c r="AZ3802">
        <v>50</v>
      </c>
      <c r="BA3802">
        <v>1</v>
      </c>
      <c r="BB3802">
        <v>46</v>
      </c>
      <c r="BC3802">
        <v>0.92063409227793103</v>
      </c>
      <c r="BD3802">
        <v>4</v>
      </c>
      <c r="BE3802">
        <v>7.9365907722068099E-2</v>
      </c>
      <c r="BF3802">
        <v>89.564361236210004</v>
      </c>
      <c r="BG3802">
        <v>90.864453846470994</v>
      </c>
      <c r="BH3802">
        <v>85.851674868835005</v>
      </c>
      <c r="BI3802">
        <v>88.712214201085004</v>
      </c>
    </row>
    <row r="3803" spans="1:61" x14ac:dyDescent="0.25">
      <c r="A3803" s="10" t="str">
        <f>VLOOKUP(D3803,'Index-Relations'!E:F,2,FALSE)</f>
        <v>ESG</v>
      </c>
      <c r="B3803" t="s">
        <v>3450</v>
      </c>
      <c r="C3803" s="53" t="s">
        <v>2764</v>
      </c>
      <c r="D3803" s="59" t="s">
        <v>2887</v>
      </c>
      <c r="E3803" s="59" t="s">
        <v>7219</v>
      </c>
      <c r="F3803" t="s">
        <v>1557</v>
      </c>
      <c r="G3803" t="s">
        <v>1556</v>
      </c>
      <c r="H3803" t="s">
        <v>1558</v>
      </c>
      <c r="I3803" s="52">
        <v>45537</v>
      </c>
      <c r="J3803" t="s">
        <v>2457</v>
      </c>
      <c r="K3803">
        <v>50</v>
      </c>
      <c r="L3803" s="73">
        <v>89.700494900714901</v>
      </c>
      <c r="M3803">
        <v>50</v>
      </c>
      <c r="N3803">
        <v>1</v>
      </c>
      <c r="O3803" s="73">
        <v>90.881794062810897</v>
      </c>
      <c r="P3803">
        <v>50</v>
      </c>
      <c r="Q3803">
        <v>1</v>
      </c>
      <c r="R3803">
        <v>50</v>
      </c>
      <c r="S3803">
        <v>0.999999999999999</v>
      </c>
      <c r="T3803">
        <v>31.3450548215094</v>
      </c>
      <c r="U3803">
        <v>0.56166390513546105</v>
      </c>
      <c r="V3803">
        <v>25</v>
      </c>
      <c r="W3803">
        <v>2.6157236493523701E-2</v>
      </c>
      <c r="X3803">
        <v>2</v>
      </c>
      <c r="Y3803">
        <v>50</v>
      </c>
      <c r="Z3803">
        <v>1</v>
      </c>
      <c r="AA3803">
        <v>29.253064079595301</v>
      </c>
      <c r="AB3803">
        <v>49</v>
      </c>
      <c r="AC3803">
        <v>0.97998991863843798</v>
      </c>
      <c r="AD3803">
        <v>1</v>
      </c>
      <c r="AE3803">
        <v>2.0010081361561301E-2</v>
      </c>
      <c r="AF3803">
        <v>0</v>
      </c>
      <c r="AG3803">
        <v>6.2449999999999997E-17</v>
      </c>
      <c r="AH3803">
        <v>1.3298124836359801E-2</v>
      </c>
      <c r="AI3803">
        <v>5</v>
      </c>
      <c r="AJ3803" s="73">
        <v>89.009760858643901</v>
      </c>
      <c r="AK3803">
        <v>50</v>
      </c>
      <c r="AL3803">
        <v>1</v>
      </c>
      <c r="AM3803">
        <v>0</v>
      </c>
      <c r="AN3803">
        <v>0</v>
      </c>
      <c r="AO3803">
        <v>0</v>
      </c>
      <c r="AP3803">
        <v>0</v>
      </c>
      <c r="AQ3803">
        <v>50</v>
      </c>
      <c r="AR3803">
        <v>0.999999999999999</v>
      </c>
      <c r="AS3803">
        <v>0</v>
      </c>
      <c r="AT3803">
        <v>0</v>
      </c>
      <c r="AU3803">
        <v>0</v>
      </c>
      <c r="AV3803">
        <v>0</v>
      </c>
      <c r="AW3803">
        <v>50</v>
      </c>
      <c r="AX3803">
        <v>0.999999999999999</v>
      </c>
      <c r="AY3803" s="73">
        <v>86.122452816592897</v>
      </c>
      <c r="AZ3803">
        <v>50</v>
      </c>
      <c r="BA3803">
        <v>1</v>
      </c>
      <c r="BB3803">
        <v>46</v>
      </c>
      <c r="BC3803">
        <v>0.91885353535175396</v>
      </c>
      <c r="BD3803">
        <v>4</v>
      </c>
      <c r="BE3803">
        <v>8.1146464648245098E-2</v>
      </c>
      <c r="BF3803">
        <v>89.700494900714901</v>
      </c>
      <c r="BG3803">
        <v>90.881794062810897</v>
      </c>
      <c r="BH3803">
        <v>86.122452816592897</v>
      </c>
      <c r="BI3803">
        <v>89.009760858643901</v>
      </c>
    </row>
    <row r="3804" spans="1:61" x14ac:dyDescent="0.25">
      <c r="A3804" s="10" t="str">
        <f>VLOOKUP(D3804,'Index-Relations'!E:F,2,FALSE)</f>
        <v>ESG</v>
      </c>
      <c r="B3804" t="s">
        <v>3450</v>
      </c>
      <c r="C3804" s="53" t="s">
        <v>3350</v>
      </c>
      <c r="D3804" s="59" t="s">
        <v>2887</v>
      </c>
      <c r="E3804" s="59" t="s">
        <v>7220</v>
      </c>
      <c r="F3804" t="s">
        <v>1557</v>
      </c>
      <c r="G3804" t="s">
        <v>1556</v>
      </c>
      <c r="H3804" t="s">
        <v>1558</v>
      </c>
      <c r="I3804" s="52">
        <v>45505</v>
      </c>
      <c r="J3804" t="s">
        <v>2457</v>
      </c>
      <c r="K3804">
        <v>50</v>
      </c>
      <c r="L3804" s="73">
        <v>89.6542980348719</v>
      </c>
      <c r="M3804">
        <v>50</v>
      </c>
      <c r="N3804">
        <v>1</v>
      </c>
      <c r="O3804" s="73">
        <v>90.853567289843994</v>
      </c>
      <c r="P3804">
        <v>50</v>
      </c>
      <c r="Q3804">
        <v>1</v>
      </c>
      <c r="R3804">
        <v>50</v>
      </c>
      <c r="S3804">
        <v>1</v>
      </c>
      <c r="T3804">
        <v>31.3237666358872</v>
      </c>
      <c r="U3804">
        <v>0.57394871536484104</v>
      </c>
      <c r="V3804">
        <v>25</v>
      </c>
      <c r="W3804">
        <v>2.66482343320147E-2</v>
      </c>
      <c r="X3804">
        <v>2</v>
      </c>
      <c r="Y3804">
        <v>50</v>
      </c>
      <c r="Z3804">
        <v>1</v>
      </c>
      <c r="AA3804">
        <v>28.940446587399698</v>
      </c>
      <c r="AB3804">
        <v>49</v>
      </c>
      <c r="AC3804">
        <v>0.97974612465719502</v>
      </c>
      <c r="AD3804">
        <v>1</v>
      </c>
      <c r="AE3804">
        <v>2.0253875342804699E-2</v>
      </c>
      <c r="AF3804">
        <v>0</v>
      </c>
      <c r="AG3804">
        <v>0</v>
      </c>
      <c r="AH3804">
        <v>1.294826556765E-2</v>
      </c>
      <c r="AI3804">
        <v>5</v>
      </c>
      <c r="AJ3804" s="73">
        <v>88.935491239467893</v>
      </c>
      <c r="AK3804">
        <v>50</v>
      </c>
      <c r="AL3804">
        <v>1</v>
      </c>
      <c r="AM3804">
        <v>0</v>
      </c>
      <c r="AN3804">
        <v>0</v>
      </c>
      <c r="AO3804">
        <v>0</v>
      </c>
      <c r="AP3804">
        <v>0</v>
      </c>
      <c r="AQ3804">
        <v>50</v>
      </c>
      <c r="AR3804">
        <v>1</v>
      </c>
      <c r="AS3804">
        <v>0</v>
      </c>
      <c r="AT3804">
        <v>0</v>
      </c>
      <c r="AU3804">
        <v>0</v>
      </c>
      <c r="AV3804">
        <v>0</v>
      </c>
      <c r="AW3804">
        <v>50</v>
      </c>
      <c r="AX3804">
        <v>1</v>
      </c>
      <c r="AY3804" s="73">
        <v>86.062717263113996</v>
      </c>
      <c r="AZ3804">
        <v>50</v>
      </c>
      <c r="BA3804">
        <v>1</v>
      </c>
      <c r="BB3804">
        <v>47</v>
      </c>
      <c r="BC3804">
        <v>0.93847366160703205</v>
      </c>
      <c r="BD3804">
        <v>3</v>
      </c>
      <c r="BE3804">
        <v>6.15263383929677E-2</v>
      </c>
      <c r="BF3804">
        <v>89.6542980348719</v>
      </c>
      <c r="BG3804">
        <v>90.853567289843994</v>
      </c>
      <c r="BH3804">
        <v>86.062717263113996</v>
      </c>
      <c r="BI3804">
        <v>88.935491239467893</v>
      </c>
    </row>
    <row r="3805" spans="1:61" x14ac:dyDescent="0.25">
      <c r="A3805" s="10" t="str">
        <f>VLOOKUP(D3805,'Index-Relations'!E:F,2,FALSE)</f>
        <v>ESG</v>
      </c>
      <c r="B3805" t="s">
        <v>3450</v>
      </c>
      <c r="C3805" s="53" t="s">
        <v>2765</v>
      </c>
      <c r="D3805" s="59" t="s">
        <v>2887</v>
      </c>
      <c r="E3805" s="59" t="s">
        <v>7221</v>
      </c>
      <c r="F3805" t="s">
        <v>1557</v>
      </c>
      <c r="G3805" t="s">
        <v>1556</v>
      </c>
      <c r="H3805" t="s">
        <v>1558</v>
      </c>
      <c r="I3805" s="52">
        <v>45474</v>
      </c>
      <c r="J3805" t="s">
        <v>2457</v>
      </c>
      <c r="K3805">
        <v>50</v>
      </c>
      <c r="L3805" s="73">
        <v>89.898593898998001</v>
      </c>
      <c r="M3805">
        <v>50</v>
      </c>
      <c r="N3805">
        <v>1</v>
      </c>
      <c r="O3805" s="73">
        <v>90.418988439583003</v>
      </c>
      <c r="P3805">
        <v>50</v>
      </c>
      <c r="Q3805">
        <v>1</v>
      </c>
      <c r="R3805">
        <v>50</v>
      </c>
      <c r="S3805">
        <v>1</v>
      </c>
      <c r="T3805">
        <v>31.007259116948301</v>
      </c>
      <c r="U3805">
        <v>0.55778249242433298</v>
      </c>
      <c r="V3805">
        <v>25</v>
      </c>
      <c r="W3805">
        <v>2.3977120447360299E-2</v>
      </c>
      <c r="X3805">
        <v>2</v>
      </c>
      <c r="Y3805">
        <v>50</v>
      </c>
      <c r="Z3805">
        <v>1</v>
      </c>
      <c r="AA3805">
        <v>28.303663836822501</v>
      </c>
      <c r="AB3805">
        <v>49</v>
      </c>
      <c r="AC3805">
        <v>0.979239592251123</v>
      </c>
      <c r="AD3805">
        <v>1</v>
      </c>
      <c r="AE3805">
        <v>2.07604077488769E-2</v>
      </c>
      <c r="AF3805">
        <v>0</v>
      </c>
      <c r="AG3805">
        <v>0</v>
      </c>
      <c r="AH3805">
        <v>1.23306940145334E-2</v>
      </c>
      <c r="AI3805">
        <v>5</v>
      </c>
      <c r="AJ3805" s="73">
        <v>89.019564971359998</v>
      </c>
      <c r="AK3805">
        <v>50</v>
      </c>
      <c r="AL3805">
        <v>1</v>
      </c>
      <c r="AM3805">
        <v>0</v>
      </c>
      <c r="AN3805">
        <v>0</v>
      </c>
      <c r="AO3805">
        <v>0</v>
      </c>
      <c r="AP3805">
        <v>0</v>
      </c>
      <c r="AQ3805">
        <v>50</v>
      </c>
      <c r="AR3805">
        <v>1</v>
      </c>
      <c r="AS3805">
        <v>0</v>
      </c>
      <c r="AT3805">
        <v>0</v>
      </c>
      <c r="AU3805">
        <v>0</v>
      </c>
      <c r="AV3805">
        <v>0</v>
      </c>
      <c r="AW3805">
        <v>50</v>
      </c>
      <c r="AX3805">
        <v>1</v>
      </c>
      <c r="AY3805" s="73">
        <v>87.112020406983007</v>
      </c>
      <c r="AZ3805">
        <v>50</v>
      </c>
      <c r="BA3805">
        <v>1</v>
      </c>
      <c r="BB3805">
        <v>47</v>
      </c>
      <c r="BC3805">
        <v>0.94296269769922803</v>
      </c>
      <c r="BD3805">
        <v>3</v>
      </c>
      <c r="BE3805">
        <v>5.7037302300771899E-2</v>
      </c>
      <c r="BF3805">
        <v>89.898593898998001</v>
      </c>
      <c r="BG3805">
        <v>90.418988439583003</v>
      </c>
      <c r="BH3805">
        <v>87.112020406983007</v>
      </c>
      <c r="BI3805">
        <v>89.019564971359998</v>
      </c>
    </row>
    <row r="3806" spans="1:61" x14ac:dyDescent="0.25">
      <c r="A3806" s="10" t="str">
        <f>VLOOKUP(D3806,'Index-Relations'!E:F,2,FALSE)</f>
        <v>ESG</v>
      </c>
      <c r="B3806" t="s">
        <v>3450</v>
      </c>
      <c r="C3806" s="53" t="s">
        <v>2766</v>
      </c>
      <c r="D3806" s="59" t="s">
        <v>2887</v>
      </c>
      <c r="E3806" s="59" t="s">
        <v>7222</v>
      </c>
      <c r="F3806" t="s">
        <v>1557</v>
      </c>
      <c r="G3806" t="s">
        <v>1556</v>
      </c>
      <c r="H3806" t="s">
        <v>1558</v>
      </c>
      <c r="I3806" s="52">
        <v>45446</v>
      </c>
      <c r="J3806" t="s">
        <v>2457</v>
      </c>
      <c r="K3806">
        <v>50</v>
      </c>
      <c r="L3806" s="73">
        <v>90.317439776178006</v>
      </c>
      <c r="M3806">
        <v>50</v>
      </c>
      <c r="N3806">
        <v>1</v>
      </c>
      <c r="O3806" s="73">
        <v>90.443146956587995</v>
      </c>
      <c r="P3806">
        <v>50</v>
      </c>
      <c r="Q3806">
        <v>1</v>
      </c>
      <c r="R3806">
        <v>50</v>
      </c>
      <c r="S3806">
        <v>1</v>
      </c>
      <c r="T3806">
        <v>31.5692224061569</v>
      </c>
      <c r="U3806">
        <v>0.56939593561769497</v>
      </c>
      <c r="V3806">
        <v>24</v>
      </c>
      <c r="W3806">
        <v>2.93958830432434E-2</v>
      </c>
      <c r="X3806">
        <v>2</v>
      </c>
      <c r="Y3806">
        <v>50</v>
      </c>
      <c r="Z3806">
        <v>1</v>
      </c>
      <c r="AA3806">
        <v>29.568842071418</v>
      </c>
      <c r="AB3806">
        <v>49</v>
      </c>
      <c r="AC3806">
        <v>0.97810338008926001</v>
      </c>
      <c r="AD3806">
        <v>1</v>
      </c>
      <c r="AE3806">
        <v>2.1896619910739702E-2</v>
      </c>
      <c r="AF3806">
        <v>0</v>
      </c>
      <c r="AG3806">
        <v>1.2143000000000001E-16</v>
      </c>
      <c r="AH3806">
        <v>1.2470424934208999E-2</v>
      </c>
      <c r="AI3806">
        <v>5</v>
      </c>
      <c r="AJ3806" s="73">
        <v>89.335488634243902</v>
      </c>
      <c r="AK3806">
        <v>50</v>
      </c>
      <c r="AL3806">
        <v>1</v>
      </c>
      <c r="AM3806">
        <v>0</v>
      </c>
      <c r="AN3806">
        <v>0</v>
      </c>
      <c r="AO3806">
        <v>0</v>
      </c>
      <c r="AP3806">
        <v>0</v>
      </c>
      <c r="AQ3806">
        <v>50</v>
      </c>
      <c r="AR3806">
        <v>1</v>
      </c>
      <c r="AS3806">
        <v>0</v>
      </c>
      <c r="AT3806">
        <v>0</v>
      </c>
      <c r="AU3806">
        <v>0</v>
      </c>
      <c r="AV3806">
        <v>0</v>
      </c>
      <c r="AW3806">
        <v>50</v>
      </c>
      <c r="AX3806">
        <v>1</v>
      </c>
      <c r="AY3806" s="73">
        <v>87.943640940340899</v>
      </c>
      <c r="AZ3806">
        <v>50</v>
      </c>
      <c r="BA3806">
        <v>1</v>
      </c>
      <c r="BB3806">
        <v>47</v>
      </c>
      <c r="BC3806">
        <v>0.942261257672798</v>
      </c>
      <c r="BD3806">
        <v>3</v>
      </c>
      <c r="BE3806">
        <v>5.7738742327201199E-2</v>
      </c>
      <c r="BF3806">
        <v>90.317439776178006</v>
      </c>
      <c r="BG3806">
        <v>90.443146956587995</v>
      </c>
      <c r="BH3806">
        <v>87.943640940340899</v>
      </c>
      <c r="BI3806">
        <v>89.335488634243902</v>
      </c>
    </row>
    <row r="3807" spans="1:61" x14ac:dyDescent="0.25">
      <c r="A3807" s="10" t="str">
        <f>VLOOKUP(D3807,'Index-Relations'!E:F,2,FALSE)</f>
        <v>ESG</v>
      </c>
      <c r="B3807" t="s">
        <v>3450</v>
      </c>
      <c r="C3807" s="53" t="s">
        <v>2767</v>
      </c>
      <c r="D3807" s="59" t="s">
        <v>2887</v>
      </c>
      <c r="E3807" s="59" t="s">
        <v>7223</v>
      </c>
      <c r="F3807" t="s">
        <v>1557</v>
      </c>
      <c r="G3807" t="s">
        <v>1556</v>
      </c>
      <c r="H3807" t="s">
        <v>1558</v>
      </c>
      <c r="I3807" s="52">
        <v>45413</v>
      </c>
      <c r="J3807" t="s">
        <v>2457</v>
      </c>
      <c r="K3807">
        <v>50</v>
      </c>
      <c r="L3807" s="73">
        <v>90.450797992749997</v>
      </c>
      <c r="M3807">
        <v>50</v>
      </c>
      <c r="N3807">
        <v>1</v>
      </c>
      <c r="O3807" s="73">
        <v>90.649530555580995</v>
      </c>
      <c r="P3807">
        <v>50</v>
      </c>
      <c r="Q3807">
        <v>1</v>
      </c>
      <c r="R3807">
        <v>50</v>
      </c>
      <c r="S3807">
        <v>0.999999999999999</v>
      </c>
      <c r="T3807">
        <v>31.6011361200515</v>
      </c>
      <c r="U3807">
        <v>0.57814871408270796</v>
      </c>
      <c r="V3807">
        <v>24</v>
      </c>
      <c r="W3807">
        <v>2.7552431266025901E-2</v>
      </c>
      <c r="X3807">
        <v>2</v>
      </c>
      <c r="Y3807">
        <v>50</v>
      </c>
      <c r="Z3807">
        <v>1</v>
      </c>
      <c r="AA3807">
        <v>30.384213163361402</v>
      </c>
      <c r="AB3807">
        <v>49</v>
      </c>
      <c r="AC3807">
        <v>0.97956604213583198</v>
      </c>
      <c r="AD3807">
        <v>1</v>
      </c>
      <c r="AE3807">
        <v>2.0433957864168E-2</v>
      </c>
      <c r="AF3807">
        <v>0</v>
      </c>
      <c r="AG3807">
        <v>0</v>
      </c>
      <c r="AH3807">
        <v>1.1511870013559499E-2</v>
      </c>
      <c r="AI3807">
        <v>5</v>
      </c>
      <c r="AJ3807" s="73">
        <v>89.387789703572906</v>
      </c>
      <c r="AK3807">
        <v>50</v>
      </c>
      <c r="AL3807">
        <v>1</v>
      </c>
      <c r="AM3807">
        <v>0</v>
      </c>
      <c r="AN3807">
        <v>0</v>
      </c>
      <c r="AO3807">
        <v>0</v>
      </c>
      <c r="AP3807">
        <v>0</v>
      </c>
      <c r="AQ3807">
        <v>50</v>
      </c>
      <c r="AR3807">
        <v>1</v>
      </c>
      <c r="AS3807">
        <v>0</v>
      </c>
      <c r="AT3807">
        <v>0</v>
      </c>
      <c r="AU3807">
        <v>0</v>
      </c>
      <c r="AV3807">
        <v>0</v>
      </c>
      <c r="AW3807">
        <v>50</v>
      </c>
      <c r="AX3807">
        <v>1</v>
      </c>
      <c r="AY3807" s="73">
        <v>88.046144863967001</v>
      </c>
      <c r="AZ3807">
        <v>50</v>
      </c>
      <c r="BA3807">
        <v>1</v>
      </c>
      <c r="BB3807">
        <v>48</v>
      </c>
      <c r="BC3807">
        <v>0.95895134180125197</v>
      </c>
      <c r="BD3807">
        <v>2</v>
      </c>
      <c r="BE3807">
        <v>4.1048658198747798E-2</v>
      </c>
      <c r="BF3807">
        <v>90.450797992749997</v>
      </c>
      <c r="BG3807">
        <v>90.649530555580995</v>
      </c>
      <c r="BH3807">
        <v>88.046144863967001</v>
      </c>
      <c r="BI3807">
        <v>89.387789703572906</v>
      </c>
    </row>
    <row r="3808" spans="1:61" x14ac:dyDescent="0.25">
      <c r="A3808" s="10" t="str">
        <f>VLOOKUP(D3808,'Index-Relations'!E:F,2,FALSE)</f>
        <v>ESG</v>
      </c>
      <c r="B3808" t="s">
        <v>3450</v>
      </c>
      <c r="C3808" s="53" t="s">
        <v>2768</v>
      </c>
      <c r="D3808" s="59" t="s">
        <v>2887</v>
      </c>
      <c r="E3808" s="59" t="s">
        <v>7224</v>
      </c>
      <c r="F3808" t="s">
        <v>1557</v>
      </c>
      <c r="G3808" t="s">
        <v>1556</v>
      </c>
      <c r="H3808" t="s">
        <v>1558</v>
      </c>
      <c r="I3808" s="52">
        <v>45383</v>
      </c>
      <c r="J3808" t="s">
        <v>2457</v>
      </c>
      <c r="K3808">
        <v>50</v>
      </c>
      <c r="L3808">
        <v>93.576783850988406</v>
      </c>
      <c r="M3808">
        <v>50</v>
      </c>
      <c r="N3808">
        <v>1</v>
      </c>
      <c r="O3808">
        <v>92.988648639443696</v>
      </c>
      <c r="P3808">
        <v>50</v>
      </c>
      <c r="Q3808">
        <v>1</v>
      </c>
      <c r="R3808">
        <v>50</v>
      </c>
      <c r="S3808">
        <v>1</v>
      </c>
      <c r="T3808">
        <v>32.644153270967102</v>
      </c>
      <c r="U3808">
        <v>0.59787610241148603</v>
      </c>
      <c r="V3808">
        <v>27</v>
      </c>
      <c r="W3808">
        <v>6.2773059438571893E-2</v>
      </c>
      <c r="X3808">
        <v>3</v>
      </c>
      <c r="Y3808">
        <v>50</v>
      </c>
      <c r="Z3808">
        <v>1</v>
      </c>
      <c r="AA3808">
        <v>29.478284816644699</v>
      </c>
      <c r="AB3808">
        <v>48</v>
      </c>
      <c r="AC3808">
        <v>0.96658863514635895</v>
      </c>
      <c r="AD3808">
        <v>2</v>
      </c>
      <c r="AE3808">
        <v>3.3411364853640199E-2</v>
      </c>
      <c r="AF3808">
        <v>0</v>
      </c>
      <c r="AG3808">
        <v>0</v>
      </c>
      <c r="AH3808">
        <v>1.1238959316205201E-2</v>
      </c>
      <c r="AI3808">
        <v>5</v>
      </c>
      <c r="AJ3808">
        <v>92.876318721418599</v>
      </c>
      <c r="AK3808">
        <v>50</v>
      </c>
      <c r="AL3808">
        <v>1</v>
      </c>
      <c r="AM3808">
        <v>0</v>
      </c>
      <c r="AN3808">
        <v>0</v>
      </c>
      <c r="AO3808">
        <v>0</v>
      </c>
      <c r="AP3808">
        <v>0</v>
      </c>
      <c r="AQ3808">
        <v>50</v>
      </c>
      <c r="AR3808">
        <v>1</v>
      </c>
      <c r="AS3808">
        <v>0</v>
      </c>
      <c r="AT3808">
        <v>0</v>
      </c>
      <c r="AU3808">
        <v>0</v>
      </c>
      <c r="AV3808">
        <v>0</v>
      </c>
      <c r="AW3808">
        <v>50</v>
      </c>
      <c r="AX3808">
        <v>1</v>
      </c>
      <c r="AY3808">
        <v>92.307078004259495</v>
      </c>
      <c r="AZ3808">
        <v>50</v>
      </c>
      <c r="BA3808">
        <v>1</v>
      </c>
      <c r="BB3808">
        <v>47</v>
      </c>
      <c r="BC3808">
        <v>0.94126948120309795</v>
      </c>
      <c r="BD3808">
        <v>3</v>
      </c>
      <c r="BE3808">
        <v>5.87305187969017E-2</v>
      </c>
      <c r="BF3808">
        <v>90.373047354901004</v>
      </c>
      <c r="BG3808">
        <v>90.403124361692903</v>
      </c>
      <c r="BH3808">
        <v>89.169031763921893</v>
      </c>
      <c r="BI3808">
        <v>88.665905554036001</v>
      </c>
    </row>
    <row r="3809" spans="1:61" x14ac:dyDescent="0.25">
      <c r="A3809" s="10" t="str">
        <f>VLOOKUP(D3809,'Index-Relations'!E:F,2,FALSE)</f>
        <v>ESG</v>
      </c>
      <c r="B3809" t="s">
        <v>3450</v>
      </c>
      <c r="C3809" s="53" t="s">
        <v>2769</v>
      </c>
      <c r="D3809" s="59" t="s">
        <v>2887</v>
      </c>
      <c r="E3809" s="59" t="s">
        <v>7225</v>
      </c>
      <c r="F3809" t="s">
        <v>1557</v>
      </c>
      <c r="G3809" t="s">
        <v>1556</v>
      </c>
      <c r="H3809" t="s">
        <v>1558</v>
      </c>
      <c r="I3809" s="52">
        <v>45352</v>
      </c>
      <c r="J3809" t="s">
        <v>2457</v>
      </c>
      <c r="K3809">
        <v>50</v>
      </c>
      <c r="L3809">
        <v>93.750186449765593</v>
      </c>
      <c r="M3809">
        <v>50</v>
      </c>
      <c r="N3809">
        <v>1</v>
      </c>
      <c r="O3809">
        <v>93.077982743836301</v>
      </c>
      <c r="P3809">
        <v>50</v>
      </c>
      <c r="Q3809">
        <v>1</v>
      </c>
      <c r="R3809">
        <v>50</v>
      </c>
      <c r="S3809">
        <v>1</v>
      </c>
      <c r="T3809">
        <v>32.8063463323953</v>
      </c>
      <c r="U3809">
        <v>0.586764299869307</v>
      </c>
      <c r="V3809">
        <v>25</v>
      </c>
      <c r="W3809">
        <v>6.8054191232778699E-2</v>
      </c>
      <c r="X3809">
        <v>3</v>
      </c>
      <c r="Y3809">
        <v>50</v>
      </c>
      <c r="Z3809">
        <v>1</v>
      </c>
      <c r="AA3809">
        <v>30.140934184994801</v>
      </c>
      <c r="AB3809">
        <v>48</v>
      </c>
      <c r="AC3809">
        <v>0.96607087078180098</v>
      </c>
      <c r="AD3809">
        <v>2</v>
      </c>
      <c r="AE3809">
        <v>3.3929129218198802E-2</v>
      </c>
      <c r="AF3809">
        <v>0</v>
      </c>
      <c r="AG3809">
        <v>9.0210000000000003E-17</v>
      </c>
      <c r="AH3809">
        <v>3.71718758148747E-3</v>
      </c>
      <c r="AI3809">
        <v>3</v>
      </c>
      <c r="AJ3809">
        <v>93.0784077081248</v>
      </c>
      <c r="AK3809">
        <v>50</v>
      </c>
      <c r="AL3809">
        <v>1</v>
      </c>
      <c r="AM3809">
        <v>0</v>
      </c>
      <c r="AN3809">
        <v>0</v>
      </c>
      <c r="AO3809">
        <v>0</v>
      </c>
      <c r="AP3809">
        <v>0</v>
      </c>
      <c r="AQ3809">
        <v>50</v>
      </c>
      <c r="AR3809">
        <v>0.999999999999999</v>
      </c>
      <c r="AS3809">
        <v>0</v>
      </c>
      <c r="AT3809">
        <v>0</v>
      </c>
      <c r="AU3809">
        <v>0</v>
      </c>
      <c r="AV3809">
        <v>0</v>
      </c>
      <c r="AW3809">
        <v>50</v>
      </c>
      <c r="AX3809">
        <v>1</v>
      </c>
      <c r="AY3809">
        <v>92.5202703111391</v>
      </c>
      <c r="AZ3809">
        <v>50</v>
      </c>
      <c r="BA3809">
        <v>1</v>
      </c>
      <c r="BB3809">
        <v>47</v>
      </c>
      <c r="BC3809">
        <v>0.94185103968482597</v>
      </c>
      <c r="BD3809">
        <v>3</v>
      </c>
      <c r="BE3809">
        <v>5.8148960315173401E-2</v>
      </c>
      <c r="BF3809">
        <v>90.597882069039997</v>
      </c>
      <c r="BG3809">
        <v>90.478763528211999</v>
      </c>
      <c r="BH3809">
        <v>89.517115079562998</v>
      </c>
      <c r="BI3809">
        <v>88.868123445470005</v>
      </c>
    </row>
    <row r="3810" spans="1:61" x14ac:dyDescent="0.25">
      <c r="A3810" s="10" t="str">
        <f>VLOOKUP(D3810,'Index-Relations'!E:F,2,FALSE)</f>
        <v>ESG</v>
      </c>
      <c r="B3810" t="s">
        <v>3450</v>
      </c>
      <c r="C3810" s="53" t="s">
        <v>2770</v>
      </c>
      <c r="D3810" s="59" t="s">
        <v>2887</v>
      </c>
      <c r="E3810" s="59" t="s">
        <v>7226</v>
      </c>
      <c r="F3810" t="s">
        <v>1557</v>
      </c>
      <c r="G3810" t="s">
        <v>1556</v>
      </c>
      <c r="H3810" t="s">
        <v>1558</v>
      </c>
      <c r="I3810" s="52">
        <v>45323</v>
      </c>
      <c r="J3810" t="s">
        <v>2457</v>
      </c>
      <c r="K3810">
        <v>50</v>
      </c>
      <c r="L3810">
        <v>93.801960505397005</v>
      </c>
      <c r="M3810">
        <v>50</v>
      </c>
      <c r="N3810">
        <v>1</v>
      </c>
      <c r="O3810">
        <v>93.068641860269807</v>
      </c>
      <c r="P3810">
        <v>50</v>
      </c>
      <c r="Q3810">
        <v>1</v>
      </c>
      <c r="R3810">
        <v>50</v>
      </c>
      <c r="S3810">
        <v>0.999999999999999</v>
      </c>
      <c r="T3810">
        <v>33.410591698094102</v>
      </c>
      <c r="U3810">
        <v>0.58834885150428495</v>
      </c>
      <c r="V3810">
        <v>25</v>
      </c>
      <c r="W3810">
        <v>7.0840145487764503E-2</v>
      </c>
      <c r="X3810">
        <v>3</v>
      </c>
      <c r="Y3810">
        <v>50</v>
      </c>
      <c r="Z3810">
        <v>1</v>
      </c>
      <c r="AA3810">
        <v>30.968155657050801</v>
      </c>
      <c r="AB3810">
        <v>48</v>
      </c>
      <c r="AC3810">
        <v>0.960258323455906</v>
      </c>
      <c r="AD3810">
        <v>2</v>
      </c>
      <c r="AE3810">
        <v>3.9741676544092802E-2</v>
      </c>
      <c r="AF3810">
        <v>0</v>
      </c>
      <c r="AG3810">
        <v>2.4979999999999999E-16</v>
      </c>
      <c r="AH3810">
        <v>3.8595603767785699E-3</v>
      </c>
      <c r="AI3810">
        <v>3</v>
      </c>
      <c r="AJ3810">
        <v>93.057761537753294</v>
      </c>
      <c r="AK3810">
        <v>50</v>
      </c>
      <c r="AL3810">
        <v>1</v>
      </c>
      <c r="AM3810">
        <v>0</v>
      </c>
      <c r="AN3810">
        <v>0</v>
      </c>
      <c r="AO3810">
        <v>0</v>
      </c>
      <c r="AP3810">
        <v>0</v>
      </c>
      <c r="AQ3810">
        <v>50</v>
      </c>
      <c r="AR3810">
        <v>0.999999999999999</v>
      </c>
      <c r="AS3810">
        <v>0</v>
      </c>
      <c r="AT3810">
        <v>0</v>
      </c>
      <c r="AU3810">
        <v>0</v>
      </c>
      <c r="AV3810">
        <v>0</v>
      </c>
      <c r="AW3810">
        <v>50</v>
      </c>
      <c r="AX3810">
        <v>0.999999999999999</v>
      </c>
      <c r="AY3810">
        <v>92.631840175777796</v>
      </c>
      <c r="AZ3810">
        <v>50</v>
      </c>
      <c r="BA3810">
        <v>1</v>
      </c>
      <c r="BB3810">
        <v>47</v>
      </c>
      <c r="BC3810">
        <v>0.94068055417367202</v>
      </c>
      <c r="BD3810">
        <v>3</v>
      </c>
      <c r="BE3810">
        <v>5.9319445826327297E-2</v>
      </c>
      <c r="BF3810">
        <v>90.726907867886993</v>
      </c>
      <c r="BG3810">
        <v>90.555827953528905</v>
      </c>
      <c r="BH3810">
        <v>89.668246954869005</v>
      </c>
      <c r="BI3810">
        <v>88.985242371491907</v>
      </c>
    </row>
    <row r="3811" spans="1:61" x14ac:dyDescent="0.25">
      <c r="A3811" s="10" t="str">
        <f>VLOOKUP(D3811,'Index-Relations'!E:F,2,FALSE)</f>
        <v>ESG</v>
      </c>
      <c r="B3811" t="s">
        <v>3450</v>
      </c>
      <c r="C3811" s="53" t="s">
        <v>2760</v>
      </c>
      <c r="D3811" s="59" t="s">
        <v>3172</v>
      </c>
      <c r="E3811" s="59" t="s">
        <v>7227</v>
      </c>
      <c r="F3811" t="s">
        <v>1561</v>
      </c>
      <c r="G3811" t="s">
        <v>1560</v>
      </c>
      <c r="H3811" t="s">
        <v>1562</v>
      </c>
      <c r="I3811" s="52">
        <v>45659</v>
      </c>
      <c r="J3811" t="s">
        <v>2457</v>
      </c>
      <c r="K3811">
        <v>50</v>
      </c>
      <c r="L3811" s="73">
        <v>87.199831818467899</v>
      </c>
      <c r="M3811">
        <v>50</v>
      </c>
      <c r="N3811">
        <v>1</v>
      </c>
      <c r="O3811" s="73">
        <v>89.072694029610901</v>
      </c>
      <c r="P3811">
        <v>50</v>
      </c>
      <c r="Q3811">
        <v>1</v>
      </c>
      <c r="R3811">
        <v>50</v>
      </c>
      <c r="S3811">
        <v>1</v>
      </c>
      <c r="T3811">
        <v>25.223018168941501</v>
      </c>
      <c r="U3811">
        <v>0.51457592392773999</v>
      </c>
      <c r="V3811">
        <v>23</v>
      </c>
      <c r="W3811">
        <v>9.8361744509174297E-4</v>
      </c>
      <c r="X3811">
        <v>1</v>
      </c>
      <c r="Y3811">
        <v>50</v>
      </c>
      <c r="Z3811">
        <v>1</v>
      </c>
      <c r="AA3811">
        <v>6.0342164919362604</v>
      </c>
      <c r="AB3811">
        <v>48</v>
      </c>
      <c r="AC3811">
        <v>0.96002356111440901</v>
      </c>
      <c r="AD3811">
        <v>2</v>
      </c>
      <c r="AE3811">
        <v>3.9976438885590403E-2</v>
      </c>
      <c r="AF3811">
        <v>0</v>
      </c>
      <c r="AG3811">
        <v>0</v>
      </c>
      <c r="AH3811">
        <v>0</v>
      </c>
      <c r="AI3811">
        <v>0</v>
      </c>
      <c r="AJ3811" s="73">
        <v>85.349608524990899</v>
      </c>
      <c r="AK3811">
        <v>50</v>
      </c>
      <c r="AL3811">
        <v>1</v>
      </c>
      <c r="AM3811">
        <v>0</v>
      </c>
      <c r="AN3811">
        <v>0</v>
      </c>
      <c r="AO3811">
        <v>0</v>
      </c>
      <c r="AP3811">
        <v>0</v>
      </c>
      <c r="AQ3811">
        <v>50</v>
      </c>
      <c r="AR3811">
        <v>1</v>
      </c>
      <c r="AS3811">
        <v>2.1790883149708E-2</v>
      </c>
      <c r="AT3811">
        <v>1</v>
      </c>
      <c r="AU3811">
        <v>0</v>
      </c>
      <c r="AV3811">
        <v>0</v>
      </c>
      <c r="AW3811">
        <v>50</v>
      </c>
      <c r="AX3811">
        <v>1</v>
      </c>
      <c r="AY3811" s="73">
        <v>83.779726368091005</v>
      </c>
      <c r="AZ3811">
        <v>50</v>
      </c>
      <c r="BA3811">
        <v>1</v>
      </c>
      <c r="BB3811">
        <v>47</v>
      </c>
      <c r="BC3811">
        <v>0.94210435695124195</v>
      </c>
      <c r="BD3811">
        <v>3</v>
      </c>
      <c r="BE3811">
        <v>5.7895643048757002E-2</v>
      </c>
      <c r="BF3811">
        <v>87.199831818467899</v>
      </c>
      <c r="BG3811">
        <v>89.072694029610901</v>
      </c>
      <c r="BH3811">
        <v>83.779726368091005</v>
      </c>
      <c r="BI3811">
        <v>85.349608524990899</v>
      </c>
    </row>
    <row r="3812" spans="1:61" x14ac:dyDescent="0.25">
      <c r="A3812" s="10" t="str">
        <f>VLOOKUP(D3812,'Index-Relations'!E:F,2,FALSE)</f>
        <v>ESG</v>
      </c>
      <c r="B3812" t="s">
        <v>3450</v>
      </c>
      <c r="C3812" s="53" t="s">
        <v>2761</v>
      </c>
      <c r="D3812" s="59" t="s">
        <v>3172</v>
      </c>
      <c r="E3812" s="59" t="s">
        <v>7228</v>
      </c>
      <c r="F3812" t="s">
        <v>1561</v>
      </c>
      <c r="G3812" t="s">
        <v>1560</v>
      </c>
      <c r="H3812" t="s">
        <v>1562</v>
      </c>
      <c r="I3812" s="52">
        <v>45628</v>
      </c>
      <c r="J3812" t="s">
        <v>2457</v>
      </c>
      <c r="K3812">
        <v>50</v>
      </c>
      <c r="L3812" s="73">
        <v>87.094910670082996</v>
      </c>
      <c r="M3812">
        <v>50</v>
      </c>
      <c r="N3812">
        <v>1</v>
      </c>
      <c r="O3812" s="73">
        <v>88.924300720043902</v>
      </c>
      <c r="P3812">
        <v>50</v>
      </c>
      <c r="Q3812">
        <v>1</v>
      </c>
      <c r="R3812">
        <v>50</v>
      </c>
      <c r="S3812">
        <v>0.999999999999999</v>
      </c>
      <c r="T3812">
        <v>25.069106963965801</v>
      </c>
      <c r="U3812">
        <v>0.46857752568689898</v>
      </c>
      <c r="V3812">
        <v>23</v>
      </c>
      <c r="W3812">
        <v>1.20125414126457E-3</v>
      </c>
      <c r="X3812">
        <v>1</v>
      </c>
      <c r="Y3812">
        <v>50</v>
      </c>
      <c r="Z3812">
        <v>0.999999999999999</v>
      </c>
      <c r="AA3812">
        <v>4.7120239681190297</v>
      </c>
      <c r="AB3812">
        <v>48</v>
      </c>
      <c r="AC3812">
        <v>0.96079409368564905</v>
      </c>
      <c r="AD3812">
        <v>2</v>
      </c>
      <c r="AE3812">
        <v>3.92059063143506E-2</v>
      </c>
      <c r="AF3812">
        <v>0</v>
      </c>
      <c r="AG3812">
        <v>0</v>
      </c>
      <c r="AH3812">
        <v>0</v>
      </c>
      <c r="AI3812">
        <v>0</v>
      </c>
      <c r="AJ3812" s="73">
        <v>85.285077340518995</v>
      </c>
      <c r="AK3812">
        <v>50</v>
      </c>
      <c r="AL3812">
        <v>1</v>
      </c>
      <c r="AM3812">
        <v>0</v>
      </c>
      <c r="AN3812">
        <v>0</v>
      </c>
      <c r="AO3812">
        <v>0</v>
      </c>
      <c r="AP3812">
        <v>0</v>
      </c>
      <c r="AQ3812">
        <v>50</v>
      </c>
      <c r="AR3812">
        <v>1</v>
      </c>
      <c r="AS3812">
        <v>2.0912188357538799E-2</v>
      </c>
      <c r="AT3812">
        <v>1</v>
      </c>
      <c r="AU3812">
        <v>0</v>
      </c>
      <c r="AV3812">
        <v>0</v>
      </c>
      <c r="AW3812">
        <v>50</v>
      </c>
      <c r="AX3812">
        <v>0.999999999999999</v>
      </c>
      <c r="AY3812" s="73">
        <v>83.652071233520999</v>
      </c>
      <c r="AZ3812">
        <v>50</v>
      </c>
      <c r="BA3812">
        <v>1</v>
      </c>
      <c r="BB3812">
        <v>47</v>
      </c>
      <c r="BC3812">
        <v>0.94006598925723805</v>
      </c>
      <c r="BD3812">
        <v>3</v>
      </c>
      <c r="BE3812">
        <v>5.9934010742761903E-2</v>
      </c>
      <c r="BF3812">
        <v>87.094910670082996</v>
      </c>
      <c r="BG3812">
        <v>88.924300720043902</v>
      </c>
      <c r="BH3812">
        <v>83.652071233520999</v>
      </c>
      <c r="BI3812">
        <v>85.285077340518995</v>
      </c>
    </row>
    <row r="3813" spans="1:61" x14ac:dyDescent="0.25">
      <c r="A3813" s="10" t="str">
        <f>VLOOKUP(D3813,'Index-Relations'!E:F,2,FALSE)</f>
        <v>ESG</v>
      </c>
      <c r="B3813" t="s">
        <v>3450</v>
      </c>
      <c r="C3813" s="53" t="s">
        <v>2762</v>
      </c>
      <c r="D3813" s="59" t="s">
        <v>3172</v>
      </c>
      <c r="E3813" s="59" t="s">
        <v>7229</v>
      </c>
      <c r="F3813" t="s">
        <v>1561</v>
      </c>
      <c r="G3813" t="s">
        <v>1560</v>
      </c>
      <c r="H3813" t="s">
        <v>1562</v>
      </c>
      <c r="I3813" s="52">
        <v>45597</v>
      </c>
      <c r="J3813" t="s">
        <v>2457</v>
      </c>
      <c r="K3813">
        <v>50</v>
      </c>
      <c r="L3813" s="73">
        <v>87.282536497194897</v>
      </c>
      <c r="M3813">
        <v>50</v>
      </c>
      <c r="N3813">
        <v>1</v>
      </c>
      <c r="O3813" s="73">
        <v>89.005820653340905</v>
      </c>
      <c r="P3813">
        <v>50</v>
      </c>
      <c r="Q3813">
        <v>1</v>
      </c>
      <c r="R3813">
        <v>50</v>
      </c>
      <c r="S3813">
        <v>1</v>
      </c>
      <c r="T3813">
        <v>25.358061022268899</v>
      </c>
      <c r="U3813">
        <v>0.46826014015530598</v>
      </c>
      <c r="V3813">
        <v>23</v>
      </c>
      <c r="W3813">
        <v>1.2032387372016499E-3</v>
      </c>
      <c r="X3813">
        <v>1</v>
      </c>
      <c r="Y3813">
        <v>50</v>
      </c>
      <c r="Z3813">
        <v>1</v>
      </c>
      <c r="AA3813">
        <v>4.6768117611981896</v>
      </c>
      <c r="AB3813">
        <v>48</v>
      </c>
      <c r="AC3813">
        <v>0.96068805293582704</v>
      </c>
      <c r="AD3813">
        <v>2</v>
      </c>
      <c r="AE3813">
        <v>3.9311947064173E-2</v>
      </c>
      <c r="AF3813">
        <v>0</v>
      </c>
      <c r="AG3813">
        <v>0</v>
      </c>
      <c r="AH3813">
        <v>0</v>
      </c>
      <c r="AI3813">
        <v>0</v>
      </c>
      <c r="AJ3813" s="73">
        <v>85.554801649533005</v>
      </c>
      <c r="AK3813">
        <v>50</v>
      </c>
      <c r="AL3813">
        <v>1</v>
      </c>
      <c r="AM3813">
        <v>0</v>
      </c>
      <c r="AN3813">
        <v>0</v>
      </c>
      <c r="AO3813">
        <v>0</v>
      </c>
      <c r="AP3813">
        <v>0</v>
      </c>
      <c r="AQ3813">
        <v>50</v>
      </c>
      <c r="AR3813">
        <v>1</v>
      </c>
      <c r="AS3813">
        <v>2.0259274245580699E-2</v>
      </c>
      <c r="AT3813">
        <v>1</v>
      </c>
      <c r="AU3813">
        <v>0</v>
      </c>
      <c r="AV3813">
        <v>0</v>
      </c>
      <c r="AW3813">
        <v>50</v>
      </c>
      <c r="AX3813">
        <v>1</v>
      </c>
      <c r="AY3813" s="73">
        <v>83.898602523292993</v>
      </c>
      <c r="AZ3813">
        <v>50</v>
      </c>
      <c r="BA3813">
        <v>1</v>
      </c>
      <c r="BB3813">
        <v>47</v>
      </c>
      <c r="BC3813">
        <v>0.93949332548841402</v>
      </c>
      <c r="BD3813">
        <v>3</v>
      </c>
      <c r="BE3813">
        <v>6.0506674511585402E-2</v>
      </c>
      <c r="BF3813">
        <v>87.282536497194897</v>
      </c>
      <c r="BG3813">
        <v>89.005820653340905</v>
      </c>
      <c r="BH3813">
        <v>83.898602523292993</v>
      </c>
      <c r="BI3813">
        <v>85.554801649533005</v>
      </c>
    </row>
    <row r="3814" spans="1:61" x14ac:dyDescent="0.25">
      <c r="A3814" s="10" t="str">
        <f>VLOOKUP(D3814,'Index-Relations'!E:F,2,FALSE)</f>
        <v>ESG</v>
      </c>
      <c r="B3814" t="s">
        <v>3450</v>
      </c>
      <c r="C3814" s="53" t="s">
        <v>2763</v>
      </c>
      <c r="D3814" s="59" t="s">
        <v>3172</v>
      </c>
      <c r="E3814" s="59" t="s">
        <v>7230</v>
      </c>
      <c r="F3814" t="s">
        <v>1561</v>
      </c>
      <c r="G3814" t="s">
        <v>1560</v>
      </c>
      <c r="H3814" t="s">
        <v>1562</v>
      </c>
      <c r="I3814" s="52">
        <v>45566</v>
      </c>
      <c r="J3814" t="s">
        <v>2457</v>
      </c>
      <c r="K3814">
        <v>50</v>
      </c>
      <c r="L3814" s="73">
        <v>87.304961314879904</v>
      </c>
      <c r="M3814">
        <v>50</v>
      </c>
      <c r="N3814">
        <v>1</v>
      </c>
      <c r="O3814" s="73">
        <v>89.123337058443994</v>
      </c>
      <c r="P3814">
        <v>50</v>
      </c>
      <c r="Q3814">
        <v>1</v>
      </c>
      <c r="R3814">
        <v>50</v>
      </c>
      <c r="S3814">
        <v>1</v>
      </c>
      <c r="T3814">
        <v>25.272048088138501</v>
      </c>
      <c r="U3814">
        <v>0.423827671581747</v>
      </c>
      <c r="V3814">
        <v>23</v>
      </c>
      <c r="W3814">
        <v>1.0951923123883999E-3</v>
      </c>
      <c r="X3814">
        <v>1</v>
      </c>
      <c r="Y3814">
        <v>50</v>
      </c>
      <c r="Z3814">
        <v>0.999999999999999</v>
      </c>
      <c r="AA3814">
        <v>4.2830488163017204</v>
      </c>
      <c r="AB3814">
        <v>48</v>
      </c>
      <c r="AC3814">
        <v>0.95847247219658005</v>
      </c>
      <c r="AD3814">
        <v>2</v>
      </c>
      <c r="AE3814">
        <v>4.1527527803419603E-2</v>
      </c>
      <c r="AF3814">
        <v>0</v>
      </c>
      <c r="AG3814">
        <v>6.9390000000000004E-17</v>
      </c>
      <c r="AH3814">
        <v>0</v>
      </c>
      <c r="AI3814">
        <v>0</v>
      </c>
      <c r="AJ3814" s="73">
        <v>85.417018835184905</v>
      </c>
      <c r="AK3814">
        <v>50</v>
      </c>
      <c r="AL3814">
        <v>1</v>
      </c>
      <c r="AM3814">
        <v>0</v>
      </c>
      <c r="AN3814">
        <v>0</v>
      </c>
      <c r="AO3814">
        <v>0</v>
      </c>
      <c r="AP3814">
        <v>0</v>
      </c>
      <c r="AQ3814">
        <v>50</v>
      </c>
      <c r="AR3814">
        <v>0.999999999999999</v>
      </c>
      <c r="AS3814">
        <v>1.95114885253455E-2</v>
      </c>
      <c r="AT3814">
        <v>1</v>
      </c>
      <c r="AU3814">
        <v>0</v>
      </c>
      <c r="AV3814">
        <v>0</v>
      </c>
      <c r="AW3814">
        <v>50</v>
      </c>
      <c r="AX3814">
        <v>0.999999999999999</v>
      </c>
      <c r="AY3814" s="73">
        <v>84.045050038436997</v>
      </c>
      <c r="AZ3814">
        <v>50</v>
      </c>
      <c r="BA3814">
        <v>1</v>
      </c>
      <c r="BB3814">
        <v>47</v>
      </c>
      <c r="BC3814">
        <v>0.93857520325751598</v>
      </c>
      <c r="BD3814">
        <v>3</v>
      </c>
      <c r="BE3814">
        <v>6.1424796742483502E-2</v>
      </c>
      <c r="BF3814">
        <v>87.304961314879904</v>
      </c>
      <c r="BG3814">
        <v>89.123337058443994</v>
      </c>
      <c r="BH3814">
        <v>84.045050038436997</v>
      </c>
      <c r="BI3814">
        <v>85.417018835184905</v>
      </c>
    </row>
    <row r="3815" spans="1:61" x14ac:dyDescent="0.25">
      <c r="A3815" s="10" t="str">
        <f>VLOOKUP(D3815,'Index-Relations'!E:F,2,FALSE)</f>
        <v>ESG</v>
      </c>
      <c r="B3815" t="s">
        <v>3450</v>
      </c>
      <c r="C3815" s="53" t="s">
        <v>2764</v>
      </c>
      <c r="D3815" s="59" t="s">
        <v>3172</v>
      </c>
      <c r="E3815" s="59" t="s">
        <v>7231</v>
      </c>
      <c r="F3815" t="s">
        <v>1561</v>
      </c>
      <c r="G3815" t="s">
        <v>1560</v>
      </c>
      <c r="H3815" t="s">
        <v>1562</v>
      </c>
      <c r="I3815" s="52">
        <v>45537</v>
      </c>
      <c r="J3815" t="s">
        <v>2457</v>
      </c>
      <c r="K3815">
        <v>50</v>
      </c>
      <c r="L3815" s="73">
        <v>87.237280545723905</v>
      </c>
      <c r="M3815">
        <v>50</v>
      </c>
      <c r="N3815">
        <v>1</v>
      </c>
      <c r="O3815" s="73">
        <v>89.046102913607996</v>
      </c>
      <c r="P3815">
        <v>50</v>
      </c>
      <c r="Q3815">
        <v>1</v>
      </c>
      <c r="R3815">
        <v>50</v>
      </c>
      <c r="S3815">
        <v>1</v>
      </c>
      <c r="T3815">
        <v>25.197561642371198</v>
      </c>
      <c r="U3815">
        <v>0.43339179527967298</v>
      </c>
      <c r="V3815">
        <v>23</v>
      </c>
      <c r="W3815">
        <v>1.09612438631163E-3</v>
      </c>
      <c r="X3815">
        <v>1</v>
      </c>
      <c r="Y3815">
        <v>50</v>
      </c>
      <c r="Z3815">
        <v>1</v>
      </c>
      <c r="AA3815">
        <v>4.3578828315934599</v>
      </c>
      <c r="AB3815">
        <v>48</v>
      </c>
      <c r="AC3815">
        <v>0.95949042805388796</v>
      </c>
      <c r="AD3815">
        <v>2</v>
      </c>
      <c r="AE3815">
        <v>4.05095719461111E-2</v>
      </c>
      <c r="AF3815">
        <v>0</v>
      </c>
      <c r="AG3815">
        <v>5.5510000000000001E-17</v>
      </c>
      <c r="AH3815">
        <v>0</v>
      </c>
      <c r="AI3815">
        <v>0</v>
      </c>
      <c r="AJ3815" s="73">
        <v>85.450084674112901</v>
      </c>
      <c r="AK3815">
        <v>50</v>
      </c>
      <c r="AL3815">
        <v>1</v>
      </c>
      <c r="AM3815">
        <v>0</v>
      </c>
      <c r="AN3815">
        <v>0</v>
      </c>
      <c r="AO3815">
        <v>0</v>
      </c>
      <c r="AP3815">
        <v>0</v>
      </c>
      <c r="AQ3815">
        <v>50</v>
      </c>
      <c r="AR3815">
        <v>0.999999999999999</v>
      </c>
      <c r="AS3815">
        <v>2.0887924324393799E-2</v>
      </c>
      <c r="AT3815">
        <v>1</v>
      </c>
      <c r="AU3815">
        <v>0</v>
      </c>
      <c r="AV3815">
        <v>0</v>
      </c>
      <c r="AW3815">
        <v>50</v>
      </c>
      <c r="AX3815">
        <v>1</v>
      </c>
      <c r="AY3815" s="73">
        <v>83.893342571329001</v>
      </c>
      <c r="AZ3815">
        <v>50</v>
      </c>
      <c r="BA3815">
        <v>1</v>
      </c>
      <c r="BB3815">
        <v>47</v>
      </c>
      <c r="BC3815">
        <v>0.93825176286418699</v>
      </c>
      <c r="BD3815">
        <v>3</v>
      </c>
      <c r="BE3815">
        <v>6.1748237135812102E-2</v>
      </c>
      <c r="BF3815">
        <v>87.237280545723905</v>
      </c>
      <c r="BG3815">
        <v>89.046102913607996</v>
      </c>
      <c r="BH3815">
        <v>83.893342571329001</v>
      </c>
      <c r="BI3815">
        <v>85.450084674112901</v>
      </c>
    </row>
    <row r="3816" spans="1:61" x14ac:dyDescent="0.25">
      <c r="A3816" s="10" t="str">
        <f>VLOOKUP(D3816,'Index-Relations'!E:F,2,FALSE)</f>
        <v>ESG</v>
      </c>
      <c r="B3816" t="s">
        <v>3450</v>
      </c>
      <c r="C3816" s="53" t="s">
        <v>3350</v>
      </c>
      <c r="D3816" s="59" t="s">
        <v>3172</v>
      </c>
      <c r="E3816" s="59" t="s">
        <v>7232</v>
      </c>
      <c r="F3816" t="s">
        <v>1561</v>
      </c>
      <c r="G3816" t="s">
        <v>1560</v>
      </c>
      <c r="H3816" t="s">
        <v>1562</v>
      </c>
      <c r="I3816" s="52">
        <v>45505</v>
      </c>
      <c r="J3816" t="s">
        <v>2457</v>
      </c>
      <c r="K3816">
        <v>50</v>
      </c>
      <c r="L3816" s="73">
        <v>87.165257337217</v>
      </c>
      <c r="M3816">
        <v>50</v>
      </c>
      <c r="N3816">
        <v>1</v>
      </c>
      <c r="O3816" s="73">
        <v>88.946839365117995</v>
      </c>
      <c r="P3816">
        <v>50</v>
      </c>
      <c r="Q3816">
        <v>1</v>
      </c>
      <c r="R3816">
        <v>50</v>
      </c>
      <c r="S3816">
        <v>1</v>
      </c>
      <c r="T3816">
        <v>25.2370275997528</v>
      </c>
      <c r="U3816">
        <v>0.44435960451575601</v>
      </c>
      <c r="V3816">
        <v>23</v>
      </c>
      <c r="W3816">
        <v>1.0770181602609099E-3</v>
      </c>
      <c r="X3816">
        <v>1</v>
      </c>
      <c r="Y3816">
        <v>50</v>
      </c>
      <c r="Z3816">
        <v>1</v>
      </c>
      <c r="AA3816">
        <v>4.2998927716361797</v>
      </c>
      <c r="AB3816">
        <v>48</v>
      </c>
      <c r="AC3816">
        <v>0.95938892268177001</v>
      </c>
      <c r="AD3816">
        <v>2</v>
      </c>
      <c r="AE3816">
        <v>4.0611077318229598E-2</v>
      </c>
      <c r="AF3816">
        <v>0</v>
      </c>
      <c r="AG3816">
        <v>0</v>
      </c>
      <c r="AH3816">
        <v>0</v>
      </c>
      <c r="AI3816">
        <v>0</v>
      </c>
      <c r="AJ3816" s="73">
        <v>85.287385738954995</v>
      </c>
      <c r="AK3816">
        <v>50</v>
      </c>
      <c r="AL3816">
        <v>1</v>
      </c>
      <c r="AM3816">
        <v>0</v>
      </c>
      <c r="AN3816">
        <v>0</v>
      </c>
      <c r="AO3816">
        <v>0</v>
      </c>
      <c r="AP3816">
        <v>0</v>
      </c>
      <c r="AQ3816">
        <v>50</v>
      </c>
      <c r="AR3816">
        <v>1</v>
      </c>
      <c r="AS3816">
        <v>2.12195609076508E-2</v>
      </c>
      <c r="AT3816">
        <v>1</v>
      </c>
      <c r="AU3816">
        <v>0</v>
      </c>
      <c r="AV3816">
        <v>0</v>
      </c>
      <c r="AW3816">
        <v>50</v>
      </c>
      <c r="AX3816">
        <v>1</v>
      </c>
      <c r="AY3816" s="73">
        <v>83.911587008596001</v>
      </c>
      <c r="AZ3816">
        <v>50</v>
      </c>
      <c r="BA3816">
        <v>1</v>
      </c>
      <c r="BB3816">
        <v>48</v>
      </c>
      <c r="BC3816">
        <v>0.958654375387749</v>
      </c>
      <c r="BD3816">
        <v>2</v>
      </c>
      <c r="BE3816">
        <v>4.1345624612250199E-2</v>
      </c>
      <c r="BF3816">
        <v>87.165257337217</v>
      </c>
      <c r="BG3816">
        <v>88.946839365117995</v>
      </c>
      <c r="BH3816">
        <v>83.911587008596001</v>
      </c>
      <c r="BI3816">
        <v>85.287385738954995</v>
      </c>
    </row>
    <row r="3817" spans="1:61" x14ac:dyDescent="0.25">
      <c r="A3817" s="10" t="str">
        <f>VLOOKUP(D3817,'Index-Relations'!E:F,2,FALSE)</f>
        <v>ESG</v>
      </c>
      <c r="B3817" t="s">
        <v>3450</v>
      </c>
      <c r="C3817" s="53" t="s">
        <v>2765</v>
      </c>
      <c r="D3817" s="59" t="s">
        <v>3172</v>
      </c>
      <c r="E3817" s="59" t="s">
        <v>7233</v>
      </c>
      <c r="F3817" t="s">
        <v>1561</v>
      </c>
      <c r="G3817" t="s">
        <v>1560</v>
      </c>
      <c r="H3817" t="s">
        <v>1562</v>
      </c>
      <c r="I3817" s="52">
        <v>45474</v>
      </c>
      <c r="J3817" t="s">
        <v>2457</v>
      </c>
      <c r="K3817">
        <v>50</v>
      </c>
      <c r="L3817" s="73">
        <v>87.647081893565002</v>
      </c>
      <c r="M3817">
        <v>50</v>
      </c>
      <c r="N3817">
        <v>1</v>
      </c>
      <c r="O3817" s="73">
        <v>88.805465477715003</v>
      </c>
      <c r="P3817">
        <v>50</v>
      </c>
      <c r="Q3817">
        <v>1</v>
      </c>
      <c r="R3817">
        <v>50</v>
      </c>
      <c r="S3817">
        <v>1</v>
      </c>
      <c r="T3817">
        <v>25.4413788626232</v>
      </c>
      <c r="U3817">
        <v>0.412743494038398</v>
      </c>
      <c r="V3817">
        <v>23</v>
      </c>
      <c r="W3817">
        <v>9.7337013884403901E-4</v>
      </c>
      <c r="X3817">
        <v>1</v>
      </c>
      <c r="Y3817">
        <v>50</v>
      </c>
      <c r="Z3817">
        <v>0.999999999999999</v>
      </c>
      <c r="AA3817">
        <v>4.5596082331147096</v>
      </c>
      <c r="AB3817">
        <v>48</v>
      </c>
      <c r="AC3817">
        <v>0.96037810302956494</v>
      </c>
      <c r="AD3817">
        <v>2</v>
      </c>
      <c r="AE3817">
        <v>3.9621896970434098E-2</v>
      </c>
      <c r="AF3817">
        <v>0</v>
      </c>
      <c r="AG3817">
        <v>1.0407999999999999E-16</v>
      </c>
      <c r="AH3817">
        <v>0</v>
      </c>
      <c r="AI3817">
        <v>0</v>
      </c>
      <c r="AJ3817" s="73">
        <v>85.583968191376997</v>
      </c>
      <c r="AK3817">
        <v>50</v>
      </c>
      <c r="AL3817">
        <v>1</v>
      </c>
      <c r="AM3817">
        <v>0</v>
      </c>
      <c r="AN3817">
        <v>0</v>
      </c>
      <c r="AO3817">
        <v>0</v>
      </c>
      <c r="AP3817">
        <v>0</v>
      </c>
      <c r="AQ3817">
        <v>50</v>
      </c>
      <c r="AR3817">
        <v>1</v>
      </c>
      <c r="AS3817">
        <v>1.5808133880290499E-2</v>
      </c>
      <c r="AT3817">
        <v>1</v>
      </c>
      <c r="AU3817">
        <v>0</v>
      </c>
      <c r="AV3817">
        <v>0</v>
      </c>
      <c r="AW3817">
        <v>50</v>
      </c>
      <c r="AX3817">
        <v>1</v>
      </c>
      <c r="AY3817" s="73">
        <v>85.174015556032003</v>
      </c>
      <c r="AZ3817">
        <v>50</v>
      </c>
      <c r="BA3817">
        <v>1</v>
      </c>
      <c r="BB3817">
        <v>48</v>
      </c>
      <c r="BC3817">
        <v>0.959626366480543</v>
      </c>
      <c r="BD3817">
        <v>2</v>
      </c>
      <c r="BE3817">
        <v>4.0373633519456199E-2</v>
      </c>
      <c r="BF3817">
        <v>87.647081893565002</v>
      </c>
      <c r="BG3817">
        <v>88.805465477715003</v>
      </c>
      <c r="BH3817">
        <v>85.174015556032003</v>
      </c>
      <c r="BI3817">
        <v>85.583968191376997</v>
      </c>
    </row>
    <row r="3818" spans="1:61" x14ac:dyDescent="0.25">
      <c r="A3818" s="10" t="str">
        <f>VLOOKUP(D3818,'Index-Relations'!E:F,2,FALSE)</f>
        <v>ESG</v>
      </c>
      <c r="B3818" t="s">
        <v>3450</v>
      </c>
      <c r="C3818" s="53" t="s">
        <v>2766</v>
      </c>
      <c r="D3818" s="59" t="s">
        <v>3172</v>
      </c>
      <c r="E3818" s="59" t="s">
        <v>7234</v>
      </c>
      <c r="F3818" t="s">
        <v>1561</v>
      </c>
      <c r="G3818" t="s">
        <v>1560</v>
      </c>
      <c r="H3818" t="s">
        <v>1562</v>
      </c>
      <c r="I3818" s="52">
        <v>45446</v>
      </c>
      <c r="J3818" t="s">
        <v>2457</v>
      </c>
      <c r="K3818">
        <v>50</v>
      </c>
      <c r="L3818" s="73">
        <v>88.024715697953994</v>
      </c>
      <c r="M3818">
        <v>50</v>
      </c>
      <c r="N3818">
        <v>1</v>
      </c>
      <c r="O3818" s="73">
        <v>88.806727837475904</v>
      </c>
      <c r="P3818">
        <v>50</v>
      </c>
      <c r="Q3818">
        <v>1</v>
      </c>
      <c r="R3818">
        <v>50</v>
      </c>
      <c r="S3818">
        <v>1</v>
      </c>
      <c r="T3818">
        <v>25.472855786345601</v>
      </c>
      <c r="U3818">
        <v>0.428541032431692</v>
      </c>
      <c r="V3818">
        <v>22</v>
      </c>
      <c r="W3818">
        <v>8.9919419212471997E-4</v>
      </c>
      <c r="X3818">
        <v>1</v>
      </c>
      <c r="Y3818">
        <v>50</v>
      </c>
      <c r="Z3818">
        <v>0.999999999999999</v>
      </c>
      <c r="AA3818">
        <v>4.8520464730775199</v>
      </c>
      <c r="AB3818">
        <v>48</v>
      </c>
      <c r="AC3818">
        <v>0.95824879216452796</v>
      </c>
      <c r="AD3818">
        <v>2</v>
      </c>
      <c r="AE3818">
        <v>4.1751207835471899E-2</v>
      </c>
      <c r="AF3818">
        <v>0</v>
      </c>
      <c r="AG3818">
        <v>0</v>
      </c>
      <c r="AH3818">
        <v>0</v>
      </c>
      <c r="AI3818">
        <v>0</v>
      </c>
      <c r="AJ3818" s="73">
        <v>85.857803792168994</v>
      </c>
      <c r="AK3818">
        <v>50</v>
      </c>
      <c r="AL3818">
        <v>1</v>
      </c>
      <c r="AM3818">
        <v>0</v>
      </c>
      <c r="AN3818">
        <v>0</v>
      </c>
      <c r="AO3818">
        <v>0</v>
      </c>
      <c r="AP3818">
        <v>0</v>
      </c>
      <c r="AQ3818">
        <v>50</v>
      </c>
      <c r="AR3818">
        <v>1</v>
      </c>
      <c r="AS3818">
        <v>1.92672437381801E-2</v>
      </c>
      <c r="AT3818">
        <v>1</v>
      </c>
      <c r="AU3818">
        <v>0</v>
      </c>
      <c r="AV3818">
        <v>0</v>
      </c>
      <c r="AW3818">
        <v>50</v>
      </c>
      <c r="AX3818">
        <v>1</v>
      </c>
      <c r="AY3818" s="73">
        <v>85.9074718881389</v>
      </c>
      <c r="AZ3818">
        <v>50</v>
      </c>
      <c r="BA3818">
        <v>1</v>
      </c>
      <c r="BB3818">
        <v>48</v>
      </c>
      <c r="BC3818">
        <v>0.96035123171192505</v>
      </c>
      <c r="BD3818">
        <v>2</v>
      </c>
      <c r="BE3818">
        <v>3.96487682880746E-2</v>
      </c>
      <c r="BF3818">
        <v>88.024715697953994</v>
      </c>
      <c r="BG3818">
        <v>88.806727837475904</v>
      </c>
      <c r="BH3818">
        <v>85.9074718881389</v>
      </c>
      <c r="BI3818">
        <v>85.857803792168994</v>
      </c>
    </row>
    <row r="3819" spans="1:61" x14ac:dyDescent="0.25">
      <c r="A3819" s="10" t="str">
        <f>VLOOKUP(D3819,'Index-Relations'!E:F,2,FALSE)</f>
        <v>ESG</v>
      </c>
      <c r="B3819" t="s">
        <v>3450</v>
      </c>
      <c r="C3819" s="53" t="s">
        <v>2767</v>
      </c>
      <c r="D3819" s="59" t="s">
        <v>3172</v>
      </c>
      <c r="E3819" s="59" t="s">
        <v>7235</v>
      </c>
      <c r="F3819" t="s">
        <v>1561</v>
      </c>
      <c r="G3819" t="s">
        <v>1560</v>
      </c>
      <c r="H3819" t="s">
        <v>1562</v>
      </c>
      <c r="I3819" s="52">
        <v>45413</v>
      </c>
      <c r="J3819" t="s">
        <v>2457</v>
      </c>
      <c r="K3819">
        <v>50</v>
      </c>
      <c r="L3819" s="73">
        <v>88.106398497733906</v>
      </c>
      <c r="M3819">
        <v>50</v>
      </c>
      <c r="N3819">
        <v>1</v>
      </c>
      <c r="O3819" s="73">
        <v>88.918788628225002</v>
      </c>
      <c r="P3819">
        <v>50</v>
      </c>
      <c r="Q3819">
        <v>1</v>
      </c>
      <c r="R3819">
        <v>50</v>
      </c>
      <c r="S3819">
        <v>1</v>
      </c>
      <c r="T3819">
        <v>25.465760884393202</v>
      </c>
      <c r="U3819">
        <v>0.44936743061857698</v>
      </c>
      <c r="V3819">
        <v>22</v>
      </c>
      <c r="W3819">
        <v>8.5644146160876E-4</v>
      </c>
      <c r="X3819">
        <v>1</v>
      </c>
      <c r="Y3819">
        <v>50</v>
      </c>
      <c r="Z3819">
        <v>1</v>
      </c>
      <c r="AA3819">
        <v>5.5291427789066701</v>
      </c>
      <c r="AB3819">
        <v>48</v>
      </c>
      <c r="AC3819">
        <v>0.959818807335173</v>
      </c>
      <c r="AD3819">
        <v>2</v>
      </c>
      <c r="AE3819">
        <v>4.0181192664826899E-2</v>
      </c>
      <c r="AF3819">
        <v>0</v>
      </c>
      <c r="AG3819">
        <v>5.5510000000000001E-17</v>
      </c>
      <c r="AH3819">
        <v>0</v>
      </c>
      <c r="AI3819">
        <v>0</v>
      </c>
      <c r="AJ3819" s="73">
        <v>85.890137322201895</v>
      </c>
      <c r="AK3819">
        <v>50</v>
      </c>
      <c r="AL3819">
        <v>1</v>
      </c>
      <c r="AM3819">
        <v>0</v>
      </c>
      <c r="AN3819">
        <v>0</v>
      </c>
      <c r="AO3819">
        <v>0</v>
      </c>
      <c r="AP3819">
        <v>0</v>
      </c>
      <c r="AQ3819">
        <v>50</v>
      </c>
      <c r="AR3819">
        <v>1</v>
      </c>
      <c r="AS3819">
        <v>1.9295508333594599E-2</v>
      </c>
      <c r="AT3819">
        <v>1</v>
      </c>
      <c r="AU3819">
        <v>0</v>
      </c>
      <c r="AV3819">
        <v>0</v>
      </c>
      <c r="AW3819">
        <v>50</v>
      </c>
      <c r="AX3819">
        <v>1</v>
      </c>
      <c r="AY3819" s="73">
        <v>85.965401060717994</v>
      </c>
      <c r="AZ3819">
        <v>50</v>
      </c>
      <c r="BA3819">
        <v>1</v>
      </c>
      <c r="BB3819">
        <v>49</v>
      </c>
      <c r="BC3819">
        <v>0.97861362483292302</v>
      </c>
      <c r="BD3819">
        <v>1</v>
      </c>
      <c r="BE3819">
        <v>2.1386375167076799E-2</v>
      </c>
      <c r="BF3819">
        <v>88.106398497733906</v>
      </c>
      <c r="BG3819">
        <v>88.918788628225002</v>
      </c>
      <c r="BH3819">
        <v>85.965401060717994</v>
      </c>
      <c r="BI3819">
        <v>85.890137322201895</v>
      </c>
    </row>
    <row r="3820" spans="1:61" x14ac:dyDescent="0.25">
      <c r="A3820" s="10" t="str">
        <f>VLOOKUP(D3820,'Index-Relations'!E:F,2,FALSE)</f>
        <v>ESG</v>
      </c>
      <c r="B3820" t="s">
        <v>3450</v>
      </c>
      <c r="C3820" s="53" t="s">
        <v>2768</v>
      </c>
      <c r="D3820" s="59" t="s">
        <v>3172</v>
      </c>
      <c r="E3820" s="59" t="s">
        <v>7236</v>
      </c>
      <c r="F3820" t="s">
        <v>1561</v>
      </c>
      <c r="G3820" t="s">
        <v>1560</v>
      </c>
      <c r="H3820" t="s">
        <v>1562</v>
      </c>
      <c r="I3820" s="52">
        <v>45383</v>
      </c>
      <c r="J3820" t="s">
        <v>2457</v>
      </c>
      <c r="K3820">
        <v>50</v>
      </c>
      <c r="L3820">
        <v>93.349371338434395</v>
      </c>
      <c r="M3820">
        <v>50</v>
      </c>
      <c r="N3820">
        <v>1</v>
      </c>
      <c r="O3820">
        <v>93.989357054582499</v>
      </c>
      <c r="P3820">
        <v>50</v>
      </c>
      <c r="Q3820">
        <v>1</v>
      </c>
      <c r="R3820">
        <v>50</v>
      </c>
      <c r="S3820">
        <v>1</v>
      </c>
      <c r="T3820">
        <v>24.914406849632702</v>
      </c>
      <c r="U3820">
        <v>0.48205437074379998</v>
      </c>
      <c r="V3820">
        <v>21</v>
      </c>
      <c r="W3820">
        <v>9.2053164135920396E-4</v>
      </c>
      <c r="X3820">
        <v>1</v>
      </c>
      <c r="Y3820">
        <v>50</v>
      </c>
      <c r="Z3820">
        <v>1</v>
      </c>
      <c r="AA3820">
        <v>6.8023751756830899</v>
      </c>
      <c r="AB3820">
        <v>47</v>
      </c>
      <c r="AC3820">
        <v>0.94482980512091497</v>
      </c>
      <c r="AD3820">
        <v>3</v>
      </c>
      <c r="AE3820">
        <v>5.5170194879084603E-2</v>
      </c>
      <c r="AF3820">
        <v>0</v>
      </c>
      <c r="AG3820">
        <v>6.9390000000000004E-17</v>
      </c>
      <c r="AH3820">
        <v>0</v>
      </c>
      <c r="AI3820">
        <v>0</v>
      </c>
      <c r="AJ3820">
        <v>92.160650318983201</v>
      </c>
      <c r="AK3820">
        <v>50</v>
      </c>
      <c r="AL3820">
        <v>1</v>
      </c>
      <c r="AM3820">
        <v>0</v>
      </c>
      <c r="AN3820">
        <v>0</v>
      </c>
      <c r="AO3820">
        <v>0</v>
      </c>
      <c r="AP3820">
        <v>0</v>
      </c>
      <c r="AQ3820">
        <v>50</v>
      </c>
      <c r="AR3820">
        <v>1</v>
      </c>
      <c r="AS3820">
        <v>0</v>
      </c>
      <c r="AT3820">
        <v>0</v>
      </c>
      <c r="AU3820">
        <v>0</v>
      </c>
      <c r="AV3820">
        <v>0</v>
      </c>
      <c r="AW3820">
        <v>50</v>
      </c>
      <c r="AX3820">
        <v>1</v>
      </c>
      <c r="AY3820">
        <v>91.645041846967203</v>
      </c>
      <c r="AZ3820">
        <v>50</v>
      </c>
      <c r="BA3820">
        <v>1</v>
      </c>
      <c r="BB3820">
        <v>48</v>
      </c>
      <c r="BC3820">
        <v>0.95975716106959197</v>
      </c>
      <c r="BD3820">
        <v>2</v>
      </c>
      <c r="BE3820">
        <v>4.0242838930407497E-2</v>
      </c>
      <c r="BF3820">
        <v>89.813525450146898</v>
      </c>
      <c r="BG3820">
        <v>91.668382289016904</v>
      </c>
      <c r="BH3820">
        <v>87.546932657574899</v>
      </c>
      <c r="BI3820">
        <v>87.498064056578997</v>
      </c>
    </row>
    <row r="3821" spans="1:61" x14ac:dyDescent="0.25">
      <c r="A3821" s="10" t="str">
        <f>VLOOKUP(D3821,'Index-Relations'!E:F,2,FALSE)</f>
        <v>ESG</v>
      </c>
      <c r="B3821" t="s">
        <v>3450</v>
      </c>
      <c r="C3821" s="53" t="s">
        <v>2769</v>
      </c>
      <c r="D3821" s="59" t="s">
        <v>3172</v>
      </c>
      <c r="E3821" s="59" t="s">
        <v>7237</v>
      </c>
      <c r="F3821" t="s">
        <v>1561</v>
      </c>
      <c r="G3821" t="s">
        <v>1560</v>
      </c>
      <c r="H3821" t="s">
        <v>1562</v>
      </c>
      <c r="I3821" s="52">
        <v>45352</v>
      </c>
      <c r="J3821" t="s">
        <v>2457</v>
      </c>
      <c r="K3821">
        <v>50</v>
      </c>
      <c r="L3821">
        <v>93.590415008582099</v>
      </c>
      <c r="M3821">
        <v>50</v>
      </c>
      <c r="N3821">
        <v>1</v>
      </c>
      <c r="O3821">
        <v>94.040148255954094</v>
      </c>
      <c r="P3821">
        <v>50</v>
      </c>
      <c r="Q3821">
        <v>1</v>
      </c>
      <c r="R3821">
        <v>50</v>
      </c>
      <c r="S3821">
        <v>1</v>
      </c>
      <c r="T3821">
        <v>24.970587431891602</v>
      </c>
      <c r="U3821">
        <v>0.48848561369641502</v>
      </c>
      <c r="V3821">
        <v>19</v>
      </c>
      <c r="W3821">
        <v>1.0110394203649E-3</v>
      </c>
      <c r="X3821">
        <v>1</v>
      </c>
      <c r="Y3821">
        <v>50</v>
      </c>
      <c r="Z3821">
        <v>1</v>
      </c>
      <c r="AA3821">
        <v>7.04644318569538</v>
      </c>
      <c r="AB3821">
        <v>47</v>
      </c>
      <c r="AC3821">
        <v>0.946801078216017</v>
      </c>
      <c r="AD3821">
        <v>3</v>
      </c>
      <c r="AE3821">
        <v>5.3198921783982403E-2</v>
      </c>
      <c r="AF3821">
        <v>0</v>
      </c>
      <c r="AG3821">
        <v>0</v>
      </c>
      <c r="AH3821">
        <v>0</v>
      </c>
      <c r="AI3821">
        <v>0</v>
      </c>
      <c r="AJ3821">
        <v>92.400193179675895</v>
      </c>
      <c r="AK3821">
        <v>50</v>
      </c>
      <c r="AL3821">
        <v>1</v>
      </c>
      <c r="AM3821">
        <v>0</v>
      </c>
      <c r="AN3821">
        <v>0</v>
      </c>
      <c r="AO3821">
        <v>0</v>
      </c>
      <c r="AP3821">
        <v>0</v>
      </c>
      <c r="AQ3821">
        <v>50</v>
      </c>
      <c r="AR3821">
        <v>1</v>
      </c>
      <c r="AS3821">
        <v>0</v>
      </c>
      <c r="AT3821">
        <v>0</v>
      </c>
      <c r="AU3821">
        <v>0</v>
      </c>
      <c r="AV3821">
        <v>0</v>
      </c>
      <c r="AW3821">
        <v>50</v>
      </c>
      <c r="AX3821">
        <v>1</v>
      </c>
      <c r="AY3821">
        <v>91.994566134393494</v>
      </c>
      <c r="AZ3821">
        <v>50</v>
      </c>
      <c r="BA3821">
        <v>1</v>
      </c>
      <c r="BB3821">
        <v>48</v>
      </c>
      <c r="BC3821">
        <v>0.962339741111782</v>
      </c>
      <c r="BD3821">
        <v>2</v>
      </c>
      <c r="BE3821">
        <v>3.7660258888217703E-2</v>
      </c>
      <c r="BF3821">
        <v>89.988917098078005</v>
      </c>
      <c r="BG3821">
        <v>91.7114959808099</v>
      </c>
      <c r="BH3821">
        <v>87.866653519956998</v>
      </c>
      <c r="BI3821">
        <v>87.649838277228994</v>
      </c>
    </row>
    <row r="3822" spans="1:61" x14ac:dyDescent="0.25">
      <c r="A3822" s="10" t="str">
        <f>VLOOKUP(D3822,'Index-Relations'!E:F,2,FALSE)</f>
        <v>ESG</v>
      </c>
      <c r="B3822" t="s">
        <v>3450</v>
      </c>
      <c r="C3822" s="53" t="s">
        <v>2770</v>
      </c>
      <c r="D3822" s="59" t="s">
        <v>3172</v>
      </c>
      <c r="E3822" s="59" t="s">
        <v>7238</v>
      </c>
      <c r="F3822" t="s">
        <v>1561</v>
      </c>
      <c r="G3822" t="s">
        <v>1560</v>
      </c>
      <c r="H3822" t="s">
        <v>1562</v>
      </c>
      <c r="I3822" s="52">
        <v>45323</v>
      </c>
      <c r="J3822" t="s">
        <v>2457</v>
      </c>
      <c r="K3822">
        <v>50</v>
      </c>
      <c r="L3822">
        <v>93.601126285172001</v>
      </c>
      <c r="M3822">
        <v>50</v>
      </c>
      <c r="N3822">
        <v>1</v>
      </c>
      <c r="O3822">
        <v>93.911742131339693</v>
      </c>
      <c r="P3822">
        <v>50</v>
      </c>
      <c r="Q3822">
        <v>1</v>
      </c>
      <c r="R3822">
        <v>50</v>
      </c>
      <c r="S3822">
        <v>1</v>
      </c>
      <c r="T3822">
        <v>25.004080748695301</v>
      </c>
      <c r="U3822">
        <v>0.49079425513399799</v>
      </c>
      <c r="V3822">
        <v>19</v>
      </c>
      <c r="W3822">
        <v>1.0228757647528801E-3</v>
      </c>
      <c r="X3822">
        <v>1</v>
      </c>
      <c r="Y3822">
        <v>50</v>
      </c>
      <c r="Z3822">
        <v>0.999999999999999</v>
      </c>
      <c r="AA3822">
        <v>7.2044746038531002</v>
      </c>
      <c r="AB3822">
        <v>47</v>
      </c>
      <c r="AC3822">
        <v>0.940663614083323</v>
      </c>
      <c r="AD3822">
        <v>3</v>
      </c>
      <c r="AE3822">
        <v>5.9336385916676698E-2</v>
      </c>
      <c r="AF3822">
        <v>0</v>
      </c>
      <c r="AG3822">
        <v>4.857E-17</v>
      </c>
      <c r="AH3822">
        <v>0</v>
      </c>
      <c r="AI3822">
        <v>0</v>
      </c>
      <c r="AJ3822">
        <v>92.401080107051598</v>
      </c>
      <c r="AK3822">
        <v>50</v>
      </c>
      <c r="AL3822">
        <v>1</v>
      </c>
      <c r="AM3822">
        <v>0</v>
      </c>
      <c r="AN3822">
        <v>0</v>
      </c>
      <c r="AO3822">
        <v>0</v>
      </c>
      <c r="AP3822">
        <v>0</v>
      </c>
      <c r="AQ3822">
        <v>50</v>
      </c>
      <c r="AR3822">
        <v>1</v>
      </c>
      <c r="AS3822">
        <v>0</v>
      </c>
      <c r="AT3822">
        <v>0</v>
      </c>
      <c r="AU3822">
        <v>0</v>
      </c>
      <c r="AV3822">
        <v>0</v>
      </c>
      <c r="AW3822">
        <v>50</v>
      </c>
      <c r="AX3822">
        <v>1</v>
      </c>
      <c r="AY3822">
        <v>92.023114421372696</v>
      </c>
      <c r="AZ3822">
        <v>50</v>
      </c>
      <c r="BA3822">
        <v>1</v>
      </c>
      <c r="BB3822">
        <v>48</v>
      </c>
      <c r="BC3822">
        <v>0.96076359582903703</v>
      </c>
      <c r="BD3822">
        <v>2</v>
      </c>
      <c r="BE3822">
        <v>3.9236404170962698E-2</v>
      </c>
      <c r="BF3822">
        <v>90.007429568202994</v>
      </c>
      <c r="BG3822">
        <v>91.493667350235995</v>
      </c>
      <c r="BH3822">
        <v>87.722860388366996</v>
      </c>
      <c r="BI3822">
        <v>87.879342634477993</v>
      </c>
    </row>
    <row r="3823" spans="1:61" x14ac:dyDescent="0.25">
      <c r="A3823" s="10" t="str">
        <f>VLOOKUP(D3823,'Index-Relations'!E:F,2,FALSE)</f>
        <v>ESG</v>
      </c>
      <c r="B3823" t="s">
        <v>3450</v>
      </c>
      <c r="C3823" s="53" t="s">
        <v>2760</v>
      </c>
      <c r="D3823" s="59" t="s">
        <v>3090</v>
      </c>
      <c r="E3823" s="59" t="s">
        <v>7239</v>
      </c>
      <c r="F3823" t="s">
        <v>1566</v>
      </c>
      <c r="G3823" t="s">
        <v>1565</v>
      </c>
      <c r="H3823" t="s">
        <v>1567</v>
      </c>
      <c r="I3823" s="52">
        <v>45659</v>
      </c>
      <c r="J3823" t="s">
        <v>2457</v>
      </c>
      <c r="K3823">
        <v>50</v>
      </c>
      <c r="L3823" s="73">
        <v>74.41631985894</v>
      </c>
      <c r="M3823">
        <v>50</v>
      </c>
      <c r="N3823">
        <v>1</v>
      </c>
      <c r="O3823" s="73">
        <v>79.235376197882005</v>
      </c>
      <c r="P3823">
        <v>50</v>
      </c>
      <c r="Q3823">
        <v>1</v>
      </c>
      <c r="R3823">
        <v>49</v>
      </c>
      <c r="S3823">
        <v>0.98095658744193004</v>
      </c>
      <c r="T3823">
        <v>31.0905495530439</v>
      </c>
      <c r="U3823">
        <v>0.61478338380967401</v>
      </c>
      <c r="V3823">
        <v>29</v>
      </c>
      <c r="W3823">
        <v>2.6966395768204199E-2</v>
      </c>
      <c r="X3823">
        <v>4</v>
      </c>
      <c r="Y3823">
        <v>50</v>
      </c>
      <c r="Z3823">
        <v>1</v>
      </c>
      <c r="AA3823">
        <v>10.105331290311501</v>
      </c>
      <c r="AB3823">
        <v>48</v>
      </c>
      <c r="AC3823">
        <v>0.96110548263767603</v>
      </c>
      <c r="AD3823">
        <v>2</v>
      </c>
      <c r="AE3823">
        <v>3.8894517362323897E-2</v>
      </c>
      <c r="AF3823">
        <v>0</v>
      </c>
      <c r="AG3823">
        <v>2.776E-17</v>
      </c>
      <c r="AH3823">
        <v>2.7984611713974699E-3</v>
      </c>
      <c r="AI3823">
        <v>1</v>
      </c>
      <c r="AJ3823" s="73">
        <v>71.670891401199</v>
      </c>
      <c r="AK3823">
        <v>50</v>
      </c>
      <c r="AL3823">
        <v>1</v>
      </c>
      <c r="AM3823">
        <v>0</v>
      </c>
      <c r="AN3823">
        <v>0</v>
      </c>
      <c r="AO3823">
        <v>0</v>
      </c>
      <c r="AP3823">
        <v>0</v>
      </c>
      <c r="AQ3823">
        <v>50</v>
      </c>
      <c r="AR3823">
        <v>1</v>
      </c>
      <c r="AS3823">
        <v>0</v>
      </c>
      <c r="AT3823">
        <v>0</v>
      </c>
      <c r="AU3823">
        <v>0</v>
      </c>
      <c r="AV3823">
        <v>0</v>
      </c>
      <c r="AW3823">
        <v>50</v>
      </c>
      <c r="AX3823">
        <v>1</v>
      </c>
      <c r="AY3823" s="73">
        <v>70.405434024173999</v>
      </c>
      <c r="AZ3823">
        <v>50</v>
      </c>
      <c r="BA3823">
        <v>1</v>
      </c>
      <c r="BB3823">
        <v>44</v>
      </c>
      <c r="BC3823">
        <v>0.88176640739626599</v>
      </c>
      <c r="BD3823">
        <v>6</v>
      </c>
      <c r="BE3823">
        <v>0.11823359260373301</v>
      </c>
      <c r="BF3823">
        <v>74.41631985894</v>
      </c>
      <c r="BG3823">
        <v>79.235376197882005</v>
      </c>
      <c r="BH3823">
        <v>70.405434024173999</v>
      </c>
      <c r="BI3823">
        <v>71.670891401199</v>
      </c>
    </row>
    <row r="3824" spans="1:61" x14ac:dyDescent="0.25">
      <c r="A3824" s="10" t="str">
        <f>VLOOKUP(D3824,'Index-Relations'!E:F,2,FALSE)</f>
        <v>ESG</v>
      </c>
      <c r="B3824" t="s">
        <v>3450</v>
      </c>
      <c r="C3824" s="53" t="s">
        <v>2761</v>
      </c>
      <c r="D3824" s="59" t="s">
        <v>3090</v>
      </c>
      <c r="E3824" s="59" t="s">
        <v>7240</v>
      </c>
      <c r="F3824" t="s">
        <v>1566</v>
      </c>
      <c r="G3824" t="s">
        <v>1565</v>
      </c>
      <c r="H3824" t="s">
        <v>1567</v>
      </c>
      <c r="I3824" s="52">
        <v>45628</v>
      </c>
      <c r="J3824" t="s">
        <v>2457</v>
      </c>
      <c r="K3824">
        <v>50</v>
      </c>
      <c r="L3824" s="73">
        <v>73.856346251920002</v>
      </c>
      <c r="M3824">
        <v>50</v>
      </c>
      <c r="N3824">
        <v>1</v>
      </c>
      <c r="O3824" s="73">
        <v>79.209239844424999</v>
      </c>
      <c r="P3824">
        <v>50</v>
      </c>
      <c r="Q3824">
        <v>1</v>
      </c>
      <c r="R3824">
        <v>49</v>
      </c>
      <c r="S3824">
        <v>0.97710831328379699</v>
      </c>
      <c r="T3824">
        <v>30.5526813955622</v>
      </c>
      <c r="U3824">
        <v>0.61960574622346098</v>
      </c>
      <c r="V3824">
        <v>29</v>
      </c>
      <c r="W3824">
        <v>2.4460026708363499E-2</v>
      </c>
      <c r="X3824">
        <v>4</v>
      </c>
      <c r="Y3824">
        <v>50</v>
      </c>
      <c r="Z3824">
        <v>1</v>
      </c>
      <c r="AA3824">
        <v>8.9091051094768599</v>
      </c>
      <c r="AB3824">
        <v>48</v>
      </c>
      <c r="AC3824">
        <v>0.95698405458514202</v>
      </c>
      <c r="AD3824">
        <v>2</v>
      </c>
      <c r="AE3824">
        <v>4.30159454148571E-2</v>
      </c>
      <c r="AF3824">
        <v>0</v>
      </c>
      <c r="AG3824">
        <v>1.8041000000000001E-16</v>
      </c>
      <c r="AH3824">
        <v>2.8059226177756698E-3</v>
      </c>
      <c r="AI3824">
        <v>1</v>
      </c>
      <c r="AJ3824" s="73">
        <v>70.696647255683999</v>
      </c>
      <c r="AK3824">
        <v>50</v>
      </c>
      <c r="AL3824">
        <v>1</v>
      </c>
      <c r="AM3824">
        <v>0</v>
      </c>
      <c r="AN3824">
        <v>0</v>
      </c>
      <c r="AO3824">
        <v>0</v>
      </c>
      <c r="AP3824">
        <v>0</v>
      </c>
      <c r="AQ3824">
        <v>50</v>
      </c>
      <c r="AR3824">
        <v>0.999999999999999</v>
      </c>
      <c r="AS3824">
        <v>0</v>
      </c>
      <c r="AT3824">
        <v>0</v>
      </c>
      <c r="AU3824">
        <v>0</v>
      </c>
      <c r="AV3824">
        <v>0</v>
      </c>
      <c r="AW3824">
        <v>50</v>
      </c>
      <c r="AX3824">
        <v>1</v>
      </c>
      <c r="AY3824" s="73">
        <v>69.923816652805996</v>
      </c>
      <c r="AZ3824">
        <v>50</v>
      </c>
      <c r="BA3824">
        <v>1</v>
      </c>
      <c r="BB3824">
        <v>44</v>
      </c>
      <c r="BC3824">
        <v>0.86838423134425202</v>
      </c>
      <c r="BD3824">
        <v>6</v>
      </c>
      <c r="BE3824">
        <v>0.13161576865574701</v>
      </c>
      <c r="BF3824">
        <v>73.856346251920002</v>
      </c>
      <c r="BG3824">
        <v>79.209239844424999</v>
      </c>
      <c r="BH3824">
        <v>69.923816652805996</v>
      </c>
      <c r="BI3824">
        <v>70.696647255683999</v>
      </c>
    </row>
    <row r="3825" spans="1:61" x14ac:dyDescent="0.25">
      <c r="A3825" s="10" t="str">
        <f>VLOOKUP(D3825,'Index-Relations'!E:F,2,FALSE)</f>
        <v>ESG</v>
      </c>
      <c r="B3825" t="s">
        <v>3450</v>
      </c>
      <c r="C3825" s="53" t="s">
        <v>2762</v>
      </c>
      <c r="D3825" s="59" t="s">
        <v>3090</v>
      </c>
      <c r="E3825" s="59" t="s">
        <v>7241</v>
      </c>
      <c r="F3825" t="s">
        <v>1566</v>
      </c>
      <c r="G3825" t="s">
        <v>1565</v>
      </c>
      <c r="H3825" t="s">
        <v>1567</v>
      </c>
      <c r="I3825" s="52">
        <v>45597</v>
      </c>
      <c r="J3825" t="s">
        <v>2457</v>
      </c>
      <c r="K3825">
        <v>50</v>
      </c>
      <c r="L3825" s="73">
        <v>74.467167939828897</v>
      </c>
      <c r="M3825">
        <v>50</v>
      </c>
      <c r="N3825">
        <v>1</v>
      </c>
      <c r="O3825" s="73">
        <v>79.469848952134001</v>
      </c>
      <c r="P3825">
        <v>50</v>
      </c>
      <c r="Q3825">
        <v>1</v>
      </c>
      <c r="R3825">
        <v>49</v>
      </c>
      <c r="S3825">
        <v>0.97649045606601803</v>
      </c>
      <c r="T3825">
        <v>30.628766172050401</v>
      </c>
      <c r="U3825">
        <v>0.62016649124441103</v>
      </c>
      <c r="V3825">
        <v>29</v>
      </c>
      <c r="W3825">
        <v>2.4554049738337601E-2</v>
      </c>
      <c r="X3825">
        <v>4</v>
      </c>
      <c r="Y3825">
        <v>50</v>
      </c>
      <c r="Z3825">
        <v>0.999999999999999</v>
      </c>
      <c r="AA3825">
        <v>8.9545670308329299</v>
      </c>
      <c r="AB3825">
        <v>48</v>
      </c>
      <c r="AC3825">
        <v>0.95626808513652795</v>
      </c>
      <c r="AD3825">
        <v>2</v>
      </c>
      <c r="AE3825">
        <v>4.3731914863471298E-2</v>
      </c>
      <c r="AF3825">
        <v>0</v>
      </c>
      <c r="AG3825">
        <v>2.776E-17</v>
      </c>
      <c r="AH3825">
        <v>2.84655321234776E-3</v>
      </c>
      <c r="AI3825">
        <v>1</v>
      </c>
      <c r="AJ3825" s="73">
        <v>71.506141991415006</v>
      </c>
      <c r="AK3825">
        <v>50</v>
      </c>
      <c r="AL3825">
        <v>1</v>
      </c>
      <c r="AM3825">
        <v>0</v>
      </c>
      <c r="AN3825">
        <v>0</v>
      </c>
      <c r="AO3825">
        <v>0</v>
      </c>
      <c r="AP3825">
        <v>0</v>
      </c>
      <c r="AQ3825">
        <v>50</v>
      </c>
      <c r="AR3825">
        <v>1</v>
      </c>
      <c r="AS3825">
        <v>0</v>
      </c>
      <c r="AT3825">
        <v>0</v>
      </c>
      <c r="AU3825">
        <v>0</v>
      </c>
      <c r="AV3825">
        <v>0</v>
      </c>
      <c r="AW3825">
        <v>50</v>
      </c>
      <c r="AX3825">
        <v>0.999999999999999</v>
      </c>
      <c r="AY3825" s="73">
        <v>70.548326230374002</v>
      </c>
      <c r="AZ3825">
        <v>50</v>
      </c>
      <c r="BA3825">
        <v>1</v>
      </c>
      <c r="BB3825">
        <v>44</v>
      </c>
      <c r="BC3825">
        <v>0.87910202663343295</v>
      </c>
      <c r="BD3825">
        <v>6</v>
      </c>
      <c r="BE3825">
        <v>0.12089797336656601</v>
      </c>
      <c r="BF3825">
        <v>74.467167939828897</v>
      </c>
      <c r="BG3825">
        <v>79.469848952134001</v>
      </c>
      <c r="BH3825">
        <v>70.548326230374002</v>
      </c>
      <c r="BI3825">
        <v>71.506141991415006</v>
      </c>
    </row>
    <row r="3826" spans="1:61" x14ac:dyDescent="0.25">
      <c r="A3826" s="10" t="str">
        <f>VLOOKUP(D3826,'Index-Relations'!E:F,2,FALSE)</f>
        <v>ESG</v>
      </c>
      <c r="B3826" t="s">
        <v>3450</v>
      </c>
      <c r="C3826" s="53" t="s">
        <v>2763</v>
      </c>
      <c r="D3826" s="59" t="s">
        <v>3090</v>
      </c>
      <c r="E3826" s="59" t="s">
        <v>7242</v>
      </c>
      <c r="F3826" t="s">
        <v>1566</v>
      </c>
      <c r="G3826" t="s">
        <v>1565</v>
      </c>
      <c r="H3826" t="s">
        <v>1567</v>
      </c>
      <c r="I3826" s="52">
        <v>45566</v>
      </c>
      <c r="J3826" t="s">
        <v>2457</v>
      </c>
      <c r="K3826">
        <v>50</v>
      </c>
      <c r="L3826" s="73">
        <v>74.668885113057996</v>
      </c>
      <c r="M3826">
        <v>50</v>
      </c>
      <c r="N3826">
        <v>1</v>
      </c>
      <c r="O3826" s="73">
        <v>79.588824060660997</v>
      </c>
      <c r="P3826">
        <v>50</v>
      </c>
      <c r="Q3826">
        <v>1</v>
      </c>
      <c r="R3826">
        <v>49</v>
      </c>
      <c r="S3826">
        <v>0.97664807029016498</v>
      </c>
      <c r="T3826">
        <v>31.0307111292054</v>
      </c>
      <c r="U3826">
        <v>0.62127195658774503</v>
      </c>
      <c r="V3826">
        <v>29</v>
      </c>
      <c r="W3826">
        <v>2.4577783325931E-2</v>
      </c>
      <c r="X3826">
        <v>4</v>
      </c>
      <c r="Y3826">
        <v>50</v>
      </c>
      <c r="Z3826">
        <v>0.999999999999999</v>
      </c>
      <c r="AA3826">
        <v>8.7360292151163907</v>
      </c>
      <c r="AB3826">
        <v>48</v>
      </c>
      <c r="AC3826">
        <v>0.95515324935948298</v>
      </c>
      <c r="AD3826">
        <v>2</v>
      </c>
      <c r="AE3826">
        <v>4.4846750640516901E-2</v>
      </c>
      <c r="AF3826">
        <v>0</v>
      </c>
      <c r="AG3826">
        <v>9.0210000000000003E-17</v>
      </c>
      <c r="AH3826">
        <v>2.8497684552476299E-3</v>
      </c>
      <c r="AI3826">
        <v>1</v>
      </c>
      <c r="AJ3826" s="73">
        <v>71.782034191421005</v>
      </c>
      <c r="AK3826">
        <v>50</v>
      </c>
      <c r="AL3826">
        <v>1</v>
      </c>
      <c r="AM3826">
        <v>0</v>
      </c>
      <c r="AN3826">
        <v>0</v>
      </c>
      <c r="AO3826">
        <v>0</v>
      </c>
      <c r="AP3826">
        <v>0</v>
      </c>
      <c r="AQ3826">
        <v>50</v>
      </c>
      <c r="AR3826">
        <v>0.999999999999999</v>
      </c>
      <c r="AS3826">
        <v>0</v>
      </c>
      <c r="AT3826">
        <v>0</v>
      </c>
      <c r="AU3826">
        <v>0</v>
      </c>
      <c r="AV3826">
        <v>0</v>
      </c>
      <c r="AW3826">
        <v>50</v>
      </c>
      <c r="AX3826">
        <v>0.999999999999999</v>
      </c>
      <c r="AY3826" s="73">
        <v>70.613108372401996</v>
      </c>
      <c r="AZ3826">
        <v>50</v>
      </c>
      <c r="BA3826">
        <v>1</v>
      </c>
      <c r="BB3826">
        <v>44</v>
      </c>
      <c r="BC3826">
        <v>0.87834449608134901</v>
      </c>
      <c r="BD3826">
        <v>6</v>
      </c>
      <c r="BE3826">
        <v>0.12165550391865</v>
      </c>
      <c r="BF3826">
        <v>74.668885113057996</v>
      </c>
      <c r="BG3826">
        <v>79.588824060660997</v>
      </c>
      <c r="BH3826">
        <v>70.613108372401996</v>
      </c>
      <c r="BI3826">
        <v>71.782034191421005</v>
      </c>
    </row>
    <row r="3827" spans="1:61" x14ac:dyDescent="0.25">
      <c r="A3827" s="10" t="str">
        <f>VLOOKUP(D3827,'Index-Relations'!E:F,2,FALSE)</f>
        <v>ESG</v>
      </c>
      <c r="B3827" t="s">
        <v>3450</v>
      </c>
      <c r="C3827" s="53" t="s">
        <v>2764</v>
      </c>
      <c r="D3827" s="59" t="s">
        <v>3090</v>
      </c>
      <c r="E3827" s="59" t="s">
        <v>7243</v>
      </c>
      <c r="F3827" t="s">
        <v>1566</v>
      </c>
      <c r="G3827" t="s">
        <v>1565</v>
      </c>
      <c r="H3827" t="s">
        <v>1567</v>
      </c>
      <c r="I3827" s="52">
        <v>45537</v>
      </c>
      <c r="J3827" t="s">
        <v>2457</v>
      </c>
      <c r="K3827">
        <v>50</v>
      </c>
      <c r="L3827" s="73">
        <v>74.744806649795905</v>
      </c>
      <c r="M3827">
        <v>50</v>
      </c>
      <c r="N3827">
        <v>1</v>
      </c>
      <c r="O3827" s="73">
        <v>79.680453467147899</v>
      </c>
      <c r="P3827">
        <v>50</v>
      </c>
      <c r="Q3827">
        <v>1</v>
      </c>
      <c r="R3827">
        <v>49</v>
      </c>
      <c r="S3827">
        <v>0.98087354379703995</v>
      </c>
      <c r="T3827">
        <v>30.8983674810986</v>
      </c>
      <c r="U3827">
        <v>0.63130832650402902</v>
      </c>
      <c r="V3827">
        <v>29</v>
      </c>
      <c r="W3827">
        <v>1.16446872806335E-2</v>
      </c>
      <c r="X3827">
        <v>3</v>
      </c>
      <c r="Y3827">
        <v>50</v>
      </c>
      <c r="Z3827">
        <v>1</v>
      </c>
      <c r="AA3827">
        <v>9.6177658969122195</v>
      </c>
      <c r="AB3827">
        <v>48</v>
      </c>
      <c r="AC3827">
        <v>0.96102551577828399</v>
      </c>
      <c r="AD3827">
        <v>2</v>
      </c>
      <c r="AE3827">
        <v>3.8974484221715698E-2</v>
      </c>
      <c r="AF3827">
        <v>0</v>
      </c>
      <c r="AG3827">
        <v>1.7347000000000001E-16</v>
      </c>
      <c r="AH3827">
        <v>2.9241673494725699E-3</v>
      </c>
      <c r="AI3827">
        <v>1</v>
      </c>
      <c r="AJ3827" s="73">
        <v>72.399745131255898</v>
      </c>
      <c r="AK3827">
        <v>50</v>
      </c>
      <c r="AL3827">
        <v>1</v>
      </c>
      <c r="AM3827">
        <v>0</v>
      </c>
      <c r="AN3827">
        <v>0</v>
      </c>
      <c r="AO3827">
        <v>0</v>
      </c>
      <c r="AP3827">
        <v>0</v>
      </c>
      <c r="AQ3827">
        <v>50</v>
      </c>
      <c r="AR3827">
        <v>1</v>
      </c>
      <c r="AS3827">
        <v>0</v>
      </c>
      <c r="AT3827">
        <v>0</v>
      </c>
      <c r="AU3827">
        <v>0</v>
      </c>
      <c r="AV3827">
        <v>0</v>
      </c>
      <c r="AW3827">
        <v>50</v>
      </c>
      <c r="AX3827">
        <v>1</v>
      </c>
      <c r="AY3827" s="73">
        <v>70.322113168101893</v>
      </c>
      <c r="AZ3827">
        <v>50</v>
      </c>
      <c r="BA3827">
        <v>1</v>
      </c>
      <c r="BB3827">
        <v>44</v>
      </c>
      <c r="BC3827">
        <v>0.87489872374695199</v>
      </c>
      <c r="BD3827">
        <v>6</v>
      </c>
      <c r="BE3827">
        <v>0.12510127625304701</v>
      </c>
      <c r="BF3827">
        <v>74.744806649795905</v>
      </c>
      <c r="BG3827">
        <v>79.680453467147899</v>
      </c>
      <c r="BH3827">
        <v>70.322113168101893</v>
      </c>
      <c r="BI3827">
        <v>72.399745131255898</v>
      </c>
    </row>
    <row r="3828" spans="1:61" x14ac:dyDescent="0.25">
      <c r="A3828" s="10" t="str">
        <f>VLOOKUP(D3828,'Index-Relations'!E:F,2,FALSE)</f>
        <v>ESG</v>
      </c>
      <c r="B3828" t="s">
        <v>3450</v>
      </c>
      <c r="C3828" s="53" t="s">
        <v>3350</v>
      </c>
      <c r="D3828" s="59" t="s">
        <v>3090</v>
      </c>
      <c r="E3828" s="59" t="s">
        <v>7244</v>
      </c>
      <c r="F3828" t="s">
        <v>1566</v>
      </c>
      <c r="G3828" t="s">
        <v>1565</v>
      </c>
      <c r="H3828" t="s">
        <v>1567</v>
      </c>
      <c r="I3828" s="52">
        <v>45505</v>
      </c>
      <c r="J3828" t="s">
        <v>2457</v>
      </c>
      <c r="K3828">
        <v>50</v>
      </c>
      <c r="L3828" s="73">
        <v>74.676880294764899</v>
      </c>
      <c r="M3828">
        <v>50</v>
      </c>
      <c r="N3828">
        <v>1</v>
      </c>
      <c r="O3828" s="73">
        <v>79.610112521464998</v>
      </c>
      <c r="P3828">
        <v>50</v>
      </c>
      <c r="Q3828">
        <v>1</v>
      </c>
      <c r="R3828">
        <v>49</v>
      </c>
      <c r="S3828">
        <v>0.98125988800531705</v>
      </c>
      <c r="T3828">
        <v>31.134628818517498</v>
      </c>
      <c r="U3828">
        <v>0.63516484081411795</v>
      </c>
      <c r="V3828">
        <v>29</v>
      </c>
      <c r="W3828">
        <v>1.22675350506766E-2</v>
      </c>
      <c r="X3828">
        <v>3</v>
      </c>
      <c r="Y3828">
        <v>50</v>
      </c>
      <c r="Z3828">
        <v>0.999999999999999</v>
      </c>
      <c r="AA3828">
        <v>9.7248945400544198</v>
      </c>
      <c r="AB3828">
        <v>48</v>
      </c>
      <c r="AC3828">
        <v>0.96101719396584295</v>
      </c>
      <c r="AD3828">
        <v>2</v>
      </c>
      <c r="AE3828">
        <v>3.89828060341567E-2</v>
      </c>
      <c r="AF3828">
        <v>0</v>
      </c>
      <c r="AG3828">
        <v>0</v>
      </c>
      <c r="AH3828">
        <v>2.9111318072250901E-3</v>
      </c>
      <c r="AI3828">
        <v>1</v>
      </c>
      <c r="AJ3828" s="73">
        <v>72.366380242214007</v>
      </c>
      <c r="AK3828">
        <v>50</v>
      </c>
      <c r="AL3828">
        <v>1</v>
      </c>
      <c r="AM3828">
        <v>0</v>
      </c>
      <c r="AN3828">
        <v>0</v>
      </c>
      <c r="AO3828">
        <v>0</v>
      </c>
      <c r="AP3828">
        <v>0</v>
      </c>
      <c r="AQ3828">
        <v>50</v>
      </c>
      <c r="AR3828">
        <v>0.999999999999999</v>
      </c>
      <c r="AS3828">
        <v>0</v>
      </c>
      <c r="AT3828">
        <v>0</v>
      </c>
      <c r="AU3828">
        <v>0</v>
      </c>
      <c r="AV3828">
        <v>0</v>
      </c>
      <c r="AW3828">
        <v>50</v>
      </c>
      <c r="AX3828">
        <v>0.999999999999999</v>
      </c>
      <c r="AY3828" s="73">
        <v>70.236863321415001</v>
      </c>
      <c r="AZ3828">
        <v>50</v>
      </c>
      <c r="BA3828">
        <v>1</v>
      </c>
      <c r="BB3828">
        <v>45</v>
      </c>
      <c r="BC3828">
        <v>0.88931067794094198</v>
      </c>
      <c r="BD3828">
        <v>5</v>
      </c>
      <c r="BE3828">
        <v>0.110689322059057</v>
      </c>
      <c r="BF3828">
        <v>74.676880294764899</v>
      </c>
      <c r="BG3828">
        <v>79.610112521464998</v>
      </c>
      <c r="BH3828">
        <v>70.236863321415001</v>
      </c>
      <c r="BI3828">
        <v>72.366380242214007</v>
      </c>
    </row>
    <row r="3829" spans="1:61" x14ac:dyDescent="0.25">
      <c r="A3829" s="10" t="str">
        <f>VLOOKUP(D3829,'Index-Relations'!E:F,2,FALSE)</f>
        <v>ESG</v>
      </c>
      <c r="B3829" t="s">
        <v>3450</v>
      </c>
      <c r="C3829" s="53" t="s">
        <v>2765</v>
      </c>
      <c r="D3829" s="59" t="s">
        <v>3090</v>
      </c>
      <c r="E3829" s="59" t="s">
        <v>7245</v>
      </c>
      <c r="F3829" t="s">
        <v>1566</v>
      </c>
      <c r="G3829" t="s">
        <v>1565</v>
      </c>
      <c r="H3829" t="s">
        <v>1567</v>
      </c>
      <c r="I3829" s="52">
        <v>45474</v>
      </c>
      <c r="J3829" t="s">
        <v>2457</v>
      </c>
      <c r="K3829">
        <v>50</v>
      </c>
      <c r="L3829" s="73">
        <v>75.397581881994</v>
      </c>
      <c r="M3829">
        <v>50</v>
      </c>
      <c r="N3829">
        <v>1</v>
      </c>
      <c r="O3829" s="73">
        <v>79.674651675598994</v>
      </c>
      <c r="P3829">
        <v>50</v>
      </c>
      <c r="Q3829">
        <v>1</v>
      </c>
      <c r="R3829">
        <v>49</v>
      </c>
      <c r="S3829">
        <v>0.98057622062120997</v>
      </c>
      <c r="T3829">
        <v>31.1268148327731</v>
      </c>
      <c r="U3829">
        <v>0.63003440257494603</v>
      </c>
      <c r="V3829">
        <v>28</v>
      </c>
      <c r="W3829">
        <v>1.20002086554192E-2</v>
      </c>
      <c r="X3829">
        <v>3</v>
      </c>
      <c r="Y3829">
        <v>50</v>
      </c>
      <c r="Z3829">
        <v>1</v>
      </c>
      <c r="AA3829">
        <v>10.0116304908159</v>
      </c>
      <c r="AB3829">
        <v>48</v>
      </c>
      <c r="AC3829">
        <v>0.95961202362353304</v>
      </c>
      <c r="AD3829">
        <v>2</v>
      </c>
      <c r="AE3829">
        <v>4.0387976376466801E-2</v>
      </c>
      <c r="AF3829">
        <v>0</v>
      </c>
      <c r="AG3829">
        <v>0</v>
      </c>
      <c r="AH3829">
        <v>3.0550088744282201E-3</v>
      </c>
      <c r="AI3829">
        <v>1</v>
      </c>
      <c r="AJ3829" s="73">
        <v>72.931016250071906</v>
      </c>
      <c r="AK3829">
        <v>50</v>
      </c>
      <c r="AL3829">
        <v>1</v>
      </c>
      <c r="AM3829">
        <v>0</v>
      </c>
      <c r="AN3829">
        <v>0</v>
      </c>
      <c r="AO3829">
        <v>0</v>
      </c>
      <c r="AP3829">
        <v>0</v>
      </c>
      <c r="AQ3829">
        <v>50</v>
      </c>
      <c r="AR3829">
        <v>1</v>
      </c>
      <c r="AS3829">
        <v>0</v>
      </c>
      <c r="AT3829">
        <v>0</v>
      </c>
      <c r="AU3829">
        <v>0</v>
      </c>
      <c r="AV3829">
        <v>0</v>
      </c>
      <c r="AW3829">
        <v>50</v>
      </c>
      <c r="AX3829">
        <v>1</v>
      </c>
      <c r="AY3829" s="73">
        <v>71.676320182879905</v>
      </c>
      <c r="AZ3829">
        <v>50</v>
      </c>
      <c r="BA3829">
        <v>1</v>
      </c>
      <c r="BB3829">
        <v>45</v>
      </c>
      <c r="BC3829">
        <v>0.89442361212337795</v>
      </c>
      <c r="BD3829">
        <v>5</v>
      </c>
      <c r="BE3829">
        <v>0.10557638787662101</v>
      </c>
      <c r="BF3829">
        <v>75.397581881994</v>
      </c>
      <c r="BG3829">
        <v>79.674651675598994</v>
      </c>
      <c r="BH3829">
        <v>71.676320182879905</v>
      </c>
      <c r="BI3829">
        <v>72.931016250071906</v>
      </c>
    </row>
    <row r="3830" spans="1:61" x14ac:dyDescent="0.25">
      <c r="A3830" s="10" t="str">
        <f>VLOOKUP(D3830,'Index-Relations'!E:F,2,FALSE)</f>
        <v>ESG</v>
      </c>
      <c r="B3830" t="s">
        <v>3450</v>
      </c>
      <c r="C3830" s="53" t="s">
        <v>2766</v>
      </c>
      <c r="D3830" s="59" t="s">
        <v>3090</v>
      </c>
      <c r="E3830" s="59" t="s">
        <v>7246</v>
      </c>
      <c r="F3830" t="s">
        <v>1566</v>
      </c>
      <c r="G3830" t="s">
        <v>1565</v>
      </c>
      <c r="H3830" t="s">
        <v>1567</v>
      </c>
      <c r="I3830" s="52">
        <v>45446</v>
      </c>
      <c r="J3830" t="s">
        <v>2457</v>
      </c>
      <c r="K3830">
        <v>50</v>
      </c>
      <c r="L3830" s="73">
        <v>75.615620032726994</v>
      </c>
      <c r="M3830">
        <v>50</v>
      </c>
      <c r="N3830">
        <v>1</v>
      </c>
      <c r="O3830" s="73">
        <v>79.261479586564903</v>
      </c>
      <c r="P3830">
        <v>50</v>
      </c>
      <c r="Q3830">
        <v>1</v>
      </c>
      <c r="R3830">
        <v>49</v>
      </c>
      <c r="S3830">
        <v>0.97563971109402603</v>
      </c>
      <c r="T3830">
        <v>30.314151700029001</v>
      </c>
      <c r="U3830">
        <v>0.58743707794559097</v>
      </c>
      <c r="V3830">
        <v>28</v>
      </c>
      <c r="W3830">
        <v>1.8531294064763101E-2</v>
      </c>
      <c r="X3830">
        <v>4</v>
      </c>
      <c r="Y3830">
        <v>50</v>
      </c>
      <c r="Z3830">
        <v>1</v>
      </c>
      <c r="AA3830">
        <v>9.2495768787246497</v>
      </c>
      <c r="AB3830">
        <v>49</v>
      </c>
      <c r="AC3830">
        <v>0.97609722033511104</v>
      </c>
      <c r="AD3830">
        <v>1</v>
      </c>
      <c r="AE3830">
        <v>2.3902779664888501E-2</v>
      </c>
      <c r="AF3830">
        <v>0</v>
      </c>
      <c r="AG3830">
        <v>3.5041000000000001E-16</v>
      </c>
      <c r="AH3830">
        <v>3.6732585301949201E-3</v>
      </c>
      <c r="AI3830">
        <v>1</v>
      </c>
      <c r="AJ3830" s="73">
        <v>73.498504923006905</v>
      </c>
      <c r="AK3830">
        <v>50</v>
      </c>
      <c r="AL3830">
        <v>1</v>
      </c>
      <c r="AM3830">
        <v>0</v>
      </c>
      <c r="AN3830">
        <v>0</v>
      </c>
      <c r="AO3830">
        <v>0</v>
      </c>
      <c r="AP3830">
        <v>0</v>
      </c>
      <c r="AQ3830">
        <v>50</v>
      </c>
      <c r="AR3830">
        <v>0.999999999999999</v>
      </c>
      <c r="AS3830">
        <v>0</v>
      </c>
      <c r="AT3830">
        <v>0</v>
      </c>
      <c r="AU3830">
        <v>0</v>
      </c>
      <c r="AV3830">
        <v>0</v>
      </c>
      <c r="AW3830">
        <v>50</v>
      </c>
      <c r="AX3830">
        <v>1</v>
      </c>
      <c r="AY3830" s="73">
        <v>72.567480067926994</v>
      </c>
      <c r="AZ3830">
        <v>50</v>
      </c>
      <c r="BA3830">
        <v>1</v>
      </c>
      <c r="BB3830">
        <v>45</v>
      </c>
      <c r="BC3830">
        <v>0.90276464879611196</v>
      </c>
      <c r="BD3830">
        <v>5</v>
      </c>
      <c r="BE3830">
        <v>9.7235351203887793E-2</v>
      </c>
      <c r="BF3830">
        <v>75.615620032726994</v>
      </c>
      <c r="BG3830">
        <v>79.261479586564903</v>
      </c>
      <c r="BH3830">
        <v>72.567480067926994</v>
      </c>
      <c r="BI3830">
        <v>73.498504923006905</v>
      </c>
    </row>
    <row r="3831" spans="1:61" x14ac:dyDescent="0.25">
      <c r="A3831" s="10" t="str">
        <f>VLOOKUP(D3831,'Index-Relations'!E:F,2,FALSE)</f>
        <v>ESG</v>
      </c>
      <c r="B3831" t="s">
        <v>3450</v>
      </c>
      <c r="C3831" s="53" t="s">
        <v>2767</v>
      </c>
      <c r="D3831" s="59" t="s">
        <v>3090</v>
      </c>
      <c r="E3831" s="59" t="s">
        <v>7247</v>
      </c>
      <c r="F3831" t="s">
        <v>1566</v>
      </c>
      <c r="G3831" t="s">
        <v>1565</v>
      </c>
      <c r="H3831" t="s">
        <v>1567</v>
      </c>
      <c r="I3831" s="52">
        <v>45413</v>
      </c>
      <c r="J3831" t="s">
        <v>2457</v>
      </c>
      <c r="K3831">
        <v>50</v>
      </c>
      <c r="L3831" s="73">
        <v>75.686069670816906</v>
      </c>
      <c r="M3831">
        <v>50</v>
      </c>
      <c r="N3831">
        <v>1</v>
      </c>
      <c r="O3831" s="73">
        <v>79.350279335357996</v>
      </c>
      <c r="P3831">
        <v>50</v>
      </c>
      <c r="Q3831">
        <v>1</v>
      </c>
      <c r="R3831">
        <v>49</v>
      </c>
      <c r="S3831">
        <v>0.97644438523013299</v>
      </c>
      <c r="T3831">
        <v>30.597837452397499</v>
      </c>
      <c r="U3831">
        <v>0.59577994593503503</v>
      </c>
      <c r="V3831">
        <v>28</v>
      </c>
      <c r="W3831">
        <v>1.73969627095997E-2</v>
      </c>
      <c r="X3831">
        <v>4</v>
      </c>
      <c r="Y3831">
        <v>50</v>
      </c>
      <c r="Z3831">
        <v>1</v>
      </c>
      <c r="AA3831">
        <v>10.0343311532272</v>
      </c>
      <c r="AB3831">
        <v>49</v>
      </c>
      <c r="AC3831">
        <v>0.97605450753864598</v>
      </c>
      <c r="AD3831">
        <v>1</v>
      </c>
      <c r="AE3831">
        <v>2.39454924613536E-2</v>
      </c>
      <c r="AF3831">
        <v>0</v>
      </c>
      <c r="AG3831">
        <v>0</v>
      </c>
      <c r="AH3831">
        <v>3.1681062907010001E-3</v>
      </c>
      <c r="AI3831">
        <v>1</v>
      </c>
      <c r="AJ3831" s="73">
        <v>73.562632137158005</v>
      </c>
      <c r="AK3831">
        <v>50</v>
      </c>
      <c r="AL3831">
        <v>1</v>
      </c>
      <c r="AM3831">
        <v>0</v>
      </c>
      <c r="AN3831">
        <v>0</v>
      </c>
      <c r="AO3831">
        <v>0</v>
      </c>
      <c r="AP3831">
        <v>0</v>
      </c>
      <c r="AQ3831">
        <v>50</v>
      </c>
      <c r="AR3831">
        <v>0.999999999999999</v>
      </c>
      <c r="AS3831">
        <v>0</v>
      </c>
      <c r="AT3831">
        <v>0</v>
      </c>
      <c r="AU3831">
        <v>0</v>
      </c>
      <c r="AV3831">
        <v>0</v>
      </c>
      <c r="AW3831">
        <v>50</v>
      </c>
      <c r="AX3831">
        <v>1</v>
      </c>
      <c r="AY3831" s="73">
        <v>72.5924055779779</v>
      </c>
      <c r="AZ3831">
        <v>50</v>
      </c>
      <c r="BA3831">
        <v>1</v>
      </c>
      <c r="BB3831">
        <v>46</v>
      </c>
      <c r="BC3831">
        <v>0.920522568849379</v>
      </c>
      <c r="BD3831">
        <v>4</v>
      </c>
      <c r="BE3831">
        <v>7.9477431150620406E-2</v>
      </c>
      <c r="BF3831">
        <v>75.686069670816906</v>
      </c>
      <c r="BG3831">
        <v>79.350279335357996</v>
      </c>
      <c r="BH3831">
        <v>72.5924055779779</v>
      </c>
      <c r="BI3831">
        <v>73.562632137158005</v>
      </c>
    </row>
    <row r="3832" spans="1:61" x14ac:dyDescent="0.25">
      <c r="A3832" s="10" t="str">
        <f>VLOOKUP(D3832,'Index-Relations'!E:F,2,FALSE)</f>
        <v>ESG</v>
      </c>
      <c r="B3832" t="s">
        <v>3450</v>
      </c>
      <c r="C3832" s="53" t="s">
        <v>2768</v>
      </c>
      <c r="D3832" s="59" t="s">
        <v>3090</v>
      </c>
      <c r="E3832" s="59" t="s">
        <v>7248</v>
      </c>
      <c r="F3832" t="s">
        <v>1566</v>
      </c>
      <c r="G3832" t="s">
        <v>1565</v>
      </c>
      <c r="H3832" t="s">
        <v>1567</v>
      </c>
      <c r="I3832" s="52">
        <v>45383</v>
      </c>
      <c r="J3832" t="s">
        <v>2457</v>
      </c>
      <c r="K3832">
        <v>50</v>
      </c>
      <c r="L3832">
        <v>83.473143203962394</v>
      </c>
      <c r="M3832">
        <v>50</v>
      </c>
      <c r="N3832">
        <v>1</v>
      </c>
      <c r="O3832">
        <v>85.229373291817296</v>
      </c>
      <c r="P3832">
        <v>50</v>
      </c>
      <c r="Q3832">
        <v>1</v>
      </c>
      <c r="R3832">
        <v>49</v>
      </c>
      <c r="S3832">
        <v>0.97881984815678102</v>
      </c>
      <c r="T3832">
        <v>30.3553824895262</v>
      </c>
      <c r="U3832">
        <v>0.57204259166820703</v>
      </c>
      <c r="V3832">
        <v>28</v>
      </c>
      <c r="W3832">
        <v>1.85596160778463E-2</v>
      </c>
      <c r="X3832">
        <v>4</v>
      </c>
      <c r="Y3832">
        <v>50</v>
      </c>
      <c r="Z3832">
        <v>1</v>
      </c>
      <c r="AA3832">
        <v>8.9680358178243296</v>
      </c>
      <c r="AB3832">
        <v>49</v>
      </c>
      <c r="AC3832">
        <v>0.97866557207376903</v>
      </c>
      <c r="AD3832">
        <v>1</v>
      </c>
      <c r="AE3832">
        <v>2.1334427926230599E-2</v>
      </c>
      <c r="AF3832">
        <v>0</v>
      </c>
      <c r="AG3832">
        <v>1.4224999999999999E-16</v>
      </c>
      <c r="AH3832">
        <v>3.39279487246763E-3</v>
      </c>
      <c r="AI3832">
        <v>1</v>
      </c>
      <c r="AJ3832">
        <v>81.657194955158502</v>
      </c>
      <c r="AK3832">
        <v>50</v>
      </c>
      <c r="AL3832">
        <v>1</v>
      </c>
      <c r="AM3832">
        <v>0</v>
      </c>
      <c r="AN3832">
        <v>0</v>
      </c>
      <c r="AO3832">
        <v>0</v>
      </c>
      <c r="AP3832">
        <v>0</v>
      </c>
      <c r="AQ3832">
        <v>50</v>
      </c>
      <c r="AR3832">
        <v>1</v>
      </c>
      <c r="AS3832">
        <v>0</v>
      </c>
      <c r="AT3832">
        <v>0</v>
      </c>
      <c r="AU3832">
        <v>0</v>
      </c>
      <c r="AV3832">
        <v>0</v>
      </c>
      <c r="AW3832">
        <v>50</v>
      </c>
      <c r="AX3832">
        <v>1</v>
      </c>
      <c r="AY3832">
        <v>80.735503624744695</v>
      </c>
      <c r="AZ3832">
        <v>50</v>
      </c>
      <c r="BA3832">
        <v>1</v>
      </c>
      <c r="BB3832">
        <v>46</v>
      </c>
      <c r="BC3832">
        <v>0.92164503537593401</v>
      </c>
      <c r="BD3832">
        <v>4</v>
      </c>
      <c r="BE3832">
        <v>7.8354964624065604E-2</v>
      </c>
      <c r="BF3832">
        <v>76.042080435828893</v>
      </c>
      <c r="BG3832">
        <v>79.212470057160004</v>
      </c>
      <c r="BH3832">
        <v>73.631760436983996</v>
      </c>
      <c r="BI3832">
        <v>73.528714618488905</v>
      </c>
    </row>
    <row r="3833" spans="1:61" x14ac:dyDescent="0.25">
      <c r="A3833" s="10" t="str">
        <f>VLOOKUP(D3833,'Index-Relations'!E:F,2,FALSE)</f>
        <v>ESG</v>
      </c>
      <c r="B3833" t="s">
        <v>3450</v>
      </c>
      <c r="C3833" s="53" t="s">
        <v>2769</v>
      </c>
      <c r="D3833" s="59" t="s">
        <v>3090</v>
      </c>
      <c r="E3833" s="59" t="s">
        <v>7249</v>
      </c>
      <c r="F3833" t="s">
        <v>1566</v>
      </c>
      <c r="G3833" t="s">
        <v>1565</v>
      </c>
      <c r="H3833" t="s">
        <v>1567</v>
      </c>
      <c r="I3833" s="52">
        <v>45352</v>
      </c>
      <c r="J3833" t="s">
        <v>2457</v>
      </c>
      <c r="K3833">
        <v>50</v>
      </c>
      <c r="L3833">
        <v>82.910236464372204</v>
      </c>
      <c r="M3833">
        <v>50</v>
      </c>
      <c r="N3833">
        <v>1</v>
      </c>
      <c r="O3833">
        <v>84.709301443690805</v>
      </c>
      <c r="P3833">
        <v>50</v>
      </c>
      <c r="Q3833">
        <v>1</v>
      </c>
      <c r="R3833">
        <v>49</v>
      </c>
      <c r="S3833">
        <v>0.98369610727242096</v>
      </c>
      <c r="T3833">
        <v>29.7026274150566</v>
      </c>
      <c r="U3833">
        <v>0.55504175182833104</v>
      </c>
      <c r="V3833">
        <v>25</v>
      </c>
      <c r="W3833">
        <v>1.9301419966342E-2</v>
      </c>
      <c r="X3833">
        <v>3</v>
      </c>
      <c r="Y3833">
        <v>50</v>
      </c>
      <c r="Z3833">
        <v>0.999999999999999</v>
      </c>
      <c r="AA3833">
        <v>8.2073795660498003</v>
      </c>
      <c r="AB3833">
        <v>49</v>
      </c>
      <c r="AC3833">
        <v>0.98275516117871597</v>
      </c>
      <c r="AD3833">
        <v>1</v>
      </c>
      <c r="AE3833">
        <v>1.72448388212833E-2</v>
      </c>
      <c r="AF3833">
        <v>0</v>
      </c>
      <c r="AG3833">
        <v>0</v>
      </c>
      <c r="AH3833">
        <v>3.3362710054293202E-3</v>
      </c>
      <c r="AI3833">
        <v>1</v>
      </c>
      <c r="AJ3833">
        <v>81.315629737970895</v>
      </c>
      <c r="AK3833">
        <v>50</v>
      </c>
      <c r="AL3833">
        <v>1</v>
      </c>
      <c r="AM3833">
        <v>0</v>
      </c>
      <c r="AN3833">
        <v>0</v>
      </c>
      <c r="AO3833">
        <v>0</v>
      </c>
      <c r="AP3833">
        <v>0</v>
      </c>
      <c r="AQ3833">
        <v>50</v>
      </c>
      <c r="AR3833">
        <v>1</v>
      </c>
      <c r="AS3833">
        <v>0</v>
      </c>
      <c r="AT3833">
        <v>0</v>
      </c>
      <c r="AU3833">
        <v>0</v>
      </c>
      <c r="AV3833">
        <v>0</v>
      </c>
      <c r="AW3833">
        <v>50</v>
      </c>
      <c r="AX3833">
        <v>1</v>
      </c>
      <c r="AY3833">
        <v>80.032039460604196</v>
      </c>
      <c r="AZ3833">
        <v>50</v>
      </c>
      <c r="BA3833">
        <v>1</v>
      </c>
      <c r="BB3833">
        <v>46</v>
      </c>
      <c r="BC3833">
        <v>0.91610980004784603</v>
      </c>
      <c r="BD3833">
        <v>4</v>
      </c>
      <c r="BE3833">
        <v>8.3890199952153202E-2</v>
      </c>
      <c r="BF3833">
        <v>75.376189840449996</v>
      </c>
      <c r="BG3833">
        <v>78.547533219327903</v>
      </c>
      <c r="BH3833">
        <v>72.891667048353</v>
      </c>
      <c r="BI3833">
        <v>73.086627270525995</v>
      </c>
    </row>
    <row r="3834" spans="1:61" x14ac:dyDescent="0.25">
      <c r="A3834" s="10" t="str">
        <f>VLOOKUP(D3834,'Index-Relations'!E:F,2,FALSE)</f>
        <v>ESG</v>
      </c>
      <c r="B3834" t="s">
        <v>3450</v>
      </c>
      <c r="C3834" s="53" t="s">
        <v>2770</v>
      </c>
      <c r="D3834" s="59" t="s">
        <v>3090</v>
      </c>
      <c r="E3834" s="59" t="s">
        <v>7250</v>
      </c>
      <c r="F3834" t="s">
        <v>1566</v>
      </c>
      <c r="G3834" t="s">
        <v>1565</v>
      </c>
      <c r="H3834" t="s">
        <v>1567</v>
      </c>
      <c r="I3834" s="52">
        <v>45323</v>
      </c>
      <c r="J3834" t="s">
        <v>2457</v>
      </c>
      <c r="K3834">
        <v>50</v>
      </c>
      <c r="L3834">
        <v>83.7038464663095</v>
      </c>
      <c r="M3834">
        <v>50</v>
      </c>
      <c r="N3834">
        <v>1</v>
      </c>
      <c r="O3834">
        <v>85.412987195701703</v>
      </c>
      <c r="P3834">
        <v>50</v>
      </c>
      <c r="Q3834">
        <v>1</v>
      </c>
      <c r="R3834">
        <v>49</v>
      </c>
      <c r="S3834">
        <v>0.98231638325157999</v>
      </c>
      <c r="T3834">
        <v>30.113633975900399</v>
      </c>
      <c r="U3834">
        <v>0.56303291087120999</v>
      </c>
      <c r="V3834">
        <v>25</v>
      </c>
      <c r="W3834">
        <v>1.9399168035862401E-2</v>
      </c>
      <c r="X3834">
        <v>3</v>
      </c>
      <c r="Y3834">
        <v>50</v>
      </c>
      <c r="Z3834">
        <v>1</v>
      </c>
      <c r="AA3834">
        <v>8.6167803876001994</v>
      </c>
      <c r="AB3834">
        <v>49</v>
      </c>
      <c r="AC3834">
        <v>0.98274066471575106</v>
      </c>
      <c r="AD3834">
        <v>1</v>
      </c>
      <c r="AE3834">
        <v>1.72593352842485E-2</v>
      </c>
      <c r="AF3834">
        <v>0</v>
      </c>
      <c r="AG3834">
        <v>0</v>
      </c>
      <c r="AH3834">
        <v>3.4478013007287001E-3</v>
      </c>
      <c r="AI3834">
        <v>1</v>
      </c>
      <c r="AJ3834">
        <v>82.169103124961794</v>
      </c>
      <c r="AK3834">
        <v>50</v>
      </c>
      <c r="AL3834">
        <v>1</v>
      </c>
      <c r="AM3834">
        <v>0</v>
      </c>
      <c r="AN3834">
        <v>0</v>
      </c>
      <c r="AO3834">
        <v>0</v>
      </c>
      <c r="AP3834">
        <v>0</v>
      </c>
      <c r="AQ3834">
        <v>50</v>
      </c>
      <c r="AR3834">
        <v>0.999999999999999</v>
      </c>
      <c r="AS3834">
        <v>0</v>
      </c>
      <c r="AT3834">
        <v>0</v>
      </c>
      <c r="AU3834">
        <v>0</v>
      </c>
      <c r="AV3834">
        <v>0</v>
      </c>
      <c r="AW3834">
        <v>50</v>
      </c>
      <c r="AX3834">
        <v>1</v>
      </c>
      <c r="AY3834">
        <v>80.750144395425195</v>
      </c>
      <c r="AZ3834">
        <v>50</v>
      </c>
      <c r="BA3834">
        <v>1</v>
      </c>
      <c r="BB3834">
        <v>46</v>
      </c>
      <c r="BC3834">
        <v>0.91990245558338202</v>
      </c>
      <c r="BD3834">
        <v>4</v>
      </c>
      <c r="BE3834">
        <v>8.0097544416617206E-2</v>
      </c>
      <c r="BF3834">
        <v>76.218538425914005</v>
      </c>
      <c r="BG3834">
        <v>79.272125126839995</v>
      </c>
      <c r="BH3834">
        <v>73.362803364165003</v>
      </c>
      <c r="BI3834">
        <v>74.032755367213994</v>
      </c>
    </row>
    <row r="3835" spans="1:61" x14ac:dyDescent="0.25">
      <c r="A3835" s="10" t="str">
        <f>VLOOKUP(D3835,'Index-Relations'!E:F,2,FALSE)</f>
        <v>ESG</v>
      </c>
      <c r="B3835" t="s">
        <v>3450</v>
      </c>
      <c r="C3835" s="53" t="s">
        <v>2760</v>
      </c>
      <c r="D3835" s="59" t="s">
        <v>3228</v>
      </c>
      <c r="E3835" s="59" t="s">
        <v>7251</v>
      </c>
      <c r="F3835" t="s">
        <v>1570</v>
      </c>
      <c r="G3835" t="s">
        <v>1569</v>
      </c>
      <c r="H3835" t="s">
        <v>1571</v>
      </c>
      <c r="I3835" s="52">
        <v>45659</v>
      </c>
      <c r="J3835" t="s">
        <v>2457</v>
      </c>
      <c r="K3835">
        <v>60</v>
      </c>
      <c r="L3835" s="73">
        <v>84.000352689603005</v>
      </c>
      <c r="M3835">
        <v>60</v>
      </c>
      <c r="N3835">
        <v>1</v>
      </c>
      <c r="O3835" s="73">
        <v>86.527291200058002</v>
      </c>
      <c r="P3835">
        <v>60</v>
      </c>
      <c r="Q3835">
        <v>1</v>
      </c>
      <c r="R3835">
        <v>60</v>
      </c>
      <c r="S3835">
        <v>1</v>
      </c>
      <c r="T3835">
        <v>28.364465324442101</v>
      </c>
      <c r="U3835">
        <v>0.526184564643839</v>
      </c>
      <c r="V3835">
        <v>33</v>
      </c>
      <c r="W3835">
        <v>8.0221753468675203E-2</v>
      </c>
      <c r="X3835">
        <v>3</v>
      </c>
      <c r="Y3835">
        <v>60</v>
      </c>
      <c r="Z3835">
        <v>1</v>
      </c>
      <c r="AA3835">
        <v>22.496111578964001</v>
      </c>
      <c r="AB3835">
        <v>56</v>
      </c>
      <c r="AC3835">
        <v>0.97538961979174799</v>
      </c>
      <c r="AD3835">
        <v>4</v>
      </c>
      <c r="AE3835">
        <v>2.4610380208251299E-2</v>
      </c>
      <c r="AF3835">
        <v>0</v>
      </c>
      <c r="AG3835">
        <v>1.4224999999999999E-16</v>
      </c>
      <c r="AH3835">
        <v>1.4315819088968699E-2</v>
      </c>
      <c r="AI3835">
        <v>4</v>
      </c>
      <c r="AJ3835" s="73">
        <v>85.189542464502907</v>
      </c>
      <c r="AK3835">
        <v>60</v>
      </c>
      <c r="AL3835">
        <v>1</v>
      </c>
      <c r="AM3835">
        <v>0</v>
      </c>
      <c r="AN3835">
        <v>0</v>
      </c>
      <c r="AO3835">
        <v>0</v>
      </c>
      <c r="AP3835">
        <v>0</v>
      </c>
      <c r="AQ3835">
        <v>60</v>
      </c>
      <c r="AR3835">
        <v>1</v>
      </c>
      <c r="AS3835">
        <v>0</v>
      </c>
      <c r="AT3835">
        <v>0</v>
      </c>
      <c r="AU3835">
        <v>0</v>
      </c>
      <c r="AV3835">
        <v>0</v>
      </c>
      <c r="AW3835">
        <v>60</v>
      </c>
      <c r="AX3835">
        <v>0.999999999999999</v>
      </c>
      <c r="AY3835" s="73">
        <v>77.68045828676</v>
      </c>
      <c r="AZ3835">
        <v>60</v>
      </c>
      <c r="BA3835">
        <v>1</v>
      </c>
      <c r="BB3835">
        <v>58</v>
      </c>
      <c r="BC3835">
        <v>0.95194681735864695</v>
      </c>
      <c r="BD3835">
        <v>2</v>
      </c>
      <c r="BE3835">
        <v>4.8053182641352297E-2</v>
      </c>
      <c r="BF3835">
        <v>84.000352689603005</v>
      </c>
      <c r="BG3835">
        <v>86.527291200058002</v>
      </c>
      <c r="BH3835">
        <v>77.68045828676</v>
      </c>
      <c r="BI3835">
        <v>85.189542464502907</v>
      </c>
    </row>
    <row r="3836" spans="1:61" x14ac:dyDescent="0.25">
      <c r="A3836" s="10" t="str">
        <f>VLOOKUP(D3836,'Index-Relations'!E:F,2,FALSE)</f>
        <v>ESG</v>
      </c>
      <c r="B3836" t="s">
        <v>3450</v>
      </c>
      <c r="C3836" s="53" t="s">
        <v>2761</v>
      </c>
      <c r="D3836" s="59" t="s">
        <v>3228</v>
      </c>
      <c r="E3836" s="59" t="s">
        <v>7252</v>
      </c>
      <c r="F3836" t="s">
        <v>1570</v>
      </c>
      <c r="G3836" t="s">
        <v>1569</v>
      </c>
      <c r="H3836" t="s">
        <v>1571</v>
      </c>
      <c r="I3836" s="52">
        <v>45628</v>
      </c>
      <c r="J3836" t="s">
        <v>2457</v>
      </c>
      <c r="K3836">
        <v>60</v>
      </c>
      <c r="L3836" s="73">
        <v>84.112343655635001</v>
      </c>
      <c r="M3836">
        <v>60</v>
      </c>
      <c r="N3836">
        <v>1</v>
      </c>
      <c r="O3836" s="73">
        <v>86.454314431740002</v>
      </c>
      <c r="P3836">
        <v>60</v>
      </c>
      <c r="Q3836">
        <v>1</v>
      </c>
      <c r="R3836">
        <v>60</v>
      </c>
      <c r="S3836">
        <v>0.999999999999999</v>
      </c>
      <c r="T3836">
        <v>28.379467391722901</v>
      </c>
      <c r="U3836">
        <v>0.50285023077931301</v>
      </c>
      <c r="V3836">
        <v>33</v>
      </c>
      <c r="W3836">
        <v>8.1968333042118702E-2</v>
      </c>
      <c r="X3836">
        <v>3</v>
      </c>
      <c r="Y3836">
        <v>60</v>
      </c>
      <c r="Z3836">
        <v>1</v>
      </c>
      <c r="AA3836">
        <v>19.879953832592001</v>
      </c>
      <c r="AB3836">
        <v>57</v>
      </c>
      <c r="AC3836">
        <v>0.97965155545778404</v>
      </c>
      <c r="AD3836">
        <v>3</v>
      </c>
      <c r="AE3836">
        <v>2.0348444542215901E-2</v>
      </c>
      <c r="AF3836">
        <v>0</v>
      </c>
      <c r="AG3836">
        <v>0</v>
      </c>
      <c r="AH3836">
        <v>1.45861227235464E-2</v>
      </c>
      <c r="AI3836">
        <v>4</v>
      </c>
      <c r="AJ3836" s="73">
        <v>85.347503131625899</v>
      </c>
      <c r="AK3836">
        <v>60</v>
      </c>
      <c r="AL3836">
        <v>1</v>
      </c>
      <c r="AM3836">
        <v>0</v>
      </c>
      <c r="AN3836">
        <v>0</v>
      </c>
      <c r="AO3836">
        <v>0</v>
      </c>
      <c r="AP3836">
        <v>0</v>
      </c>
      <c r="AQ3836">
        <v>60</v>
      </c>
      <c r="AR3836">
        <v>1</v>
      </c>
      <c r="AS3836">
        <v>0</v>
      </c>
      <c r="AT3836">
        <v>0</v>
      </c>
      <c r="AU3836">
        <v>0</v>
      </c>
      <c r="AV3836">
        <v>0</v>
      </c>
      <c r="AW3836">
        <v>60</v>
      </c>
      <c r="AX3836">
        <v>0.999999999999999</v>
      </c>
      <c r="AY3836" s="73">
        <v>77.928321881759899</v>
      </c>
      <c r="AZ3836">
        <v>60</v>
      </c>
      <c r="BA3836">
        <v>1</v>
      </c>
      <c r="BB3836">
        <v>58</v>
      </c>
      <c r="BC3836">
        <v>0.94686786909955201</v>
      </c>
      <c r="BD3836">
        <v>2</v>
      </c>
      <c r="BE3836">
        <v>5.3132130900447702E-2</v>
      </c>
      <c r="BF3836">
        <v>84.112343655635001</v>
      </c>
      <c r="BG3836">
        <v>86.454314431740002</v>
      </c>
      <c r="BH3836">
        <v>77.928321881759899</v>
      </c>
      <c r="BI3836">
        <v>85.347503131625899</v>
      </c>
    </row>
    <row r="3837" spans="1:61" x14ac:dyDescent="0.25">
      <c r="A3837" s="10" t="str">
        <f>VLOOKUP(D3837,'Index-Relations'!E:F,2,FALSE)</f>
        <v>ESG</v>
      </c>
      <c r="B3837" t="s">
        <v>3450</v>
      </c>
      <c r="C3837" s="53" t="s">
        <v>2762</v>
      </c>
      <c r="D3837" s="59" t="s">
        <v>3228</v>
      </c>
      <c r="E3837" s="59" t="s">
        <v>7253</v>
      </c>
      <c r="F3837" t="s">
        <v>1570</v>
      </c>
      <c r="G3837" t="s">
        <v>1569</v>
      </c>
      <c r="H3837" t="s">
        <v>1571</v>
      </c>
      <c r="I3837" s="52">
        <v>45597</v>
      </c>
      <c r="J3837" t="s">
        <v>2457</v>
      </c>
      <c r="K3837">
        <v>60</v>
      </c>
      <c r="L3837" s="73">
        <v>84.329562723963903</v>
      </c>
      <c r="M3837">
        <v>60</v>
      </c>
      <c r="N3837">
        <v>1</v>
      </c>
      <c r="O3837" s="73">
        <v>86.7126510631889</v>
      </c>
      <c r="P3837">
        <v>60</v>
      </c>
      <c r="Q3837">
        <v>1</v>
      </c>
      <c r="R3837">
        <v>60</v>
      </c>
      <c r="S3837">
        <v>0.999999999999999</v>
      </c>
      <c r="T3837">
        <v>28.587847962136099</v>
      </c>
      <c r="U3837">
        <v>0.50498168282072697</v>
      </c>
      <c r="V3837">
        <v>33</v>
      </c>
      <c r="W3837">
        <v>8.1334891816129795E-2</v>
      </c>
      <c r="X3837">
        <v>3</v>
      </c>
      <c r="Y3837">
        <v>60</v>
      </c>
      <c r="Z3837">
        <v>1</v>
      </c>
      <c r="AA3837">
        <v>21.746145274360199</v>
      </c>
      <c r="AB3837">
        <v>57</v>
      </c>
      <c r="AC3837">
        <v>0.97970442152621195</v>
      </c>
      <c r="AD3837">
        <v>3</v>
      </c>
      <c r="AE3837">
        <v>2.0295578473788E-2</v>
      </c>
      <c r="AF3837">
        <v>0</v>
      </c>
      <c r="AG3837">
        <v>0</v>
      </c>
      <c r="AH3837">
        <v>2.3429746603997999E-2</v>
      </c>
      <c r="AI3837">
        <v>4</v>
      </c>
      <c r="AJ3837" s="73">
        <v>85.521453596543907</v>
      </c>
      <c r="AK3837">
        <v>60</v>
      </c>
      <c r="AL3837">
        <v>1</v>
      </c>
      <c r="AM3837">
        <v>0</v>
      </c>
      <c r="AN3837">
        <v>0</v>
      </c>
      <c r="AO3837">
        <v>0</v>
      </c>
      <c r="AP3837">
        <v>0</v>
      </c>
      <c r="AQ3837">
        <v>60</v>
      </c>
      <c r="AR3837">
        <v>1</v>
      </c>
      <c r="AS3837">
        <v>0</v>
      </c>
      <c r="AT3837">
        <v>0</v>
      </c>
      <c r="AU3837">
        <v>0</v>
      </c>
      <c r="AV3837">
        <v>0</v>
      </c>
      <c r="AW3837">
        <v>60</v>
      </c>
      <c r="AX3837">
        <v>0.999999999999999</v>
      </c>
      <c r="AY3837" s="73">
        <v>78.129060400472</v>
      </c>
      <c r="AZ3837">
        <v>60</v>
      </c>
      <c r="BA3837">
        <v>1</v>
      </c>
      <c r="BB3837">
        <v>57</v>
      </c>
      <c r="BC3837">
        <v>0.94156575972844703</v>
      </c>
      <c r="BD3837">
        <v>3</v>
      </c>
      <c r="BE3837">
        <v>5.8434240271552598E-2</v>
      </c>
      <c r="BF3837">
        <v>84.329562723963903</v>
      </c>
      <c r="BG3837">
        <v>86.7126510631889</v>
      </c>
      <c r="BH3837">
        <v>78.129060400472</v>
      </c>
      <c r="BI3837">
        <v>85.521453596543907</v>
      </c>
    </row>
    <row r="3838" spans="1:61" x14ac:dyDescent="0.25">
      <c r="A3838" s="10" t="str">
        <f>VLOOKUP(D3838,'Index-Relations'!E:F,2,FALSE)</f>
        <v>ESG</v>
      </c>
      <c r="B3838" t="s">
        <v>3450</v>
      </c>
      <c r="C3838" s="53" t="s">
        <v>2763</v>
      </c>
      <c r="D3838" s="59" t="s">
        <v>3228</v>
      </c>
      <c r="E3838" s="59" t="s">
        <v>7254</v>
      </c>
      <c r="F3838" t="s">
        <v>1570</v>
      </c>
      <c r="G3838" t="s">
        <v>1569</v>
      </c>
      <c r="H3838" t="s">
        <v>1571</v>
      </c>
      <c r="I3838" s="52">
        <v>45566</v>
      </c>
      <c r="J3838" t="s">
        <v>2457</v>
      </c>
      <c r="K3838">
        <v>60</v>
      </c>
      <c r="L3838" s="73">
        <v>86.351499218733906</v>
      </c>
      <c r="M3838">
        <v>60</v>
      </c>
      <c r="N3838">
        <v>1</v>
      </c>
      <c r="O3838" s="73">
        <v>87.846622557066993</v>
      </c>
      <c r="P3838">
        <v>60</v>
      </c>
      <c r="Q3838">
        <v>1</v>
      </c>
      <c r="R3838">
        <v>60</v>
      </c>
      <c r="S3838">
        <v>1</v>
      </c>
      <c r="T3838">
        <v>27.491698945757101</v>
      </c>
      <c r="U3838">
        <v>0.53326997348406002</v>
      </c>
      <c r="V3838">
        <v>35</v>
      </c>
      <c r="W3838">
        <v>8.69617456314528E-2</v>
      </c>
      <c r="X3838">
        <v>3</v>
      </c>
      <c r="Y3838">
        <v>60</v>
      </c>
      <c r="Z3838">
        <v>0.999999999999999</v>
      </c>
      <c r="AA3838">
        <v>21.986299337707401</v>
      </c>
      <c r="AB3838">
        <v>59</v>
      </c>
      <c r="AC3838">
        <v>0.992774006288067</v>
      </c>
      <c r="AD3838">
        <v>1</v>
      </c>
      <c r="AE3838">
        <v>7.2259937119325997E-3</v>
      </c>
      <c r="AF3838">
        <v>0</v>
      </c>
      <c r="AG3838">
        <v>0</v>
      </c>
      <c r="AH3838">
        <v>1.3534987487122599E-2</v>
      </c>
      <c r="AI3838">
        <v>4</v>
      </c>
      <c r="AJ3838" s="73">
        <v>87.352073976175902</v>
      </c>
      <c r="AK3838">
        <v>60</v>
      </c>
      <c r="AL3838">
        <v>1</v>
      </c>
      <c r="AM3838">
        <v>0</v>
      </c>
      <c r="AN3838">
        <v>0</v>
      </c>
      <c r="AO3838">
        <v>0</v>
      </c>
      <c r="AP3838">
        <v>0</v>
      </c>
      <c r="AQ3838">
        <v>60</v>
      </c>
      <c r="AR3838">
        <v>1</v>
      </c>
      <c r="AS3838">
        <v>0</v>
      </c>
      <c r="AT3838">
        <v>0</v>
      </c>
      <c r="AU3838">
        <v>0</v>
      </c>
      <c r="AV3838">
        <v>0</v>
      </c>
      <c r="AW3838">
        <v>60</v>
      </c>
      <c r="AX3838">
        <v>1</v>
      </c>
      <c r="AY3838" s="73">
        <v>81.088960246014906</v>
      </c>
      <c r="AZ3838">
        <v>60</v>
      </c>
      <c r="BA3838">
        <v>1</v>
      </c>
      <c r="BB3838">
        <v>57</v>
      </c>
      <c r="BC3838">
        <v>0.917096478346479</v>
      </c>
      <c r="BD3838">
        <v>3</v>
      </c>
      <c r="BE3838">
        <v>8.2903521653520496E-2</v>
      </c>
      <c r="BF3838">
        <v>86.351499218733906</v>
      </c>
      <c r="BG3838">
        <v>87.846622557066993</v>
      </c>
      <c r="BH3838">
        <v>81.088960246014906</v>
      </c>
      <c r="BI3838">
        <v>87.352073976175902</v>
      </c>
    </row>
    <row r="3839" spans="1:61" x14ac:dyDescent="0.25">
      <c r="A3839" s="10" t="str">
        <f>VLOOKUP(D3839,'Index-Relations'!E:F,2,FALSE)</f>
        <v>ESG</v>
      </c>
      <c r="B3839" t="s">
        <v>3450</v>
      </c>
      <c r="C3839" s="53" t="s">
        <v>2764</v>
      </c>
      <c r="D3839" s="59" t="s">
        <v>3228</v>
      </c>
      <c r="E3839" s="59" t="s">
        <v>7255</v>
      </c>
      <c r="F3839" t="s">
        <v>1570</v>
      </c>
      <c r="G3839" t="s">
        <v>1569</v>
      </c>
      <c r="H3839" t="s">
        <v>1571</v>
      </c>
      <c r="I3839" s="52">
        <v>45537</v>
      </c>
      <c r="J3839" t="s">
        <v>2457</v>
      </c>
      <c r="K3839">
        <v>60</v>
      </c>
      <c r="L3839" s="73">
        <v>86.718424565475004</v>
      </c>
      <c r="M3839">
        <v>60</v>
      </c>
      <c r="N3839">
        <v>1</v>
      </c>
      <c r="O3839" s="73">
        <v>87.951878141123004</v>
      </c>
      <c r="P3839">
        <v>60</v>
      </c>
      <c r="Q3839">
        <v>1</v>
      </c>
      <c r="R3839">
        <v>60</v>
      </c>
      <c r="S3839">
        <v>1</v>
      </c>
      <c r="T3839">
        <v>27.432347310155201</v>
      </c>
      <c r="U3839">
        <v>0.53990310512450002</v>
      </c>
      <c r="V3839">
        <v>35</v>
      </c>
      <c r="W3839">
        <v>8.8266261571954899E-2</v>
      </c>
      <c r="X3839">
        <v>3</v>
      </c>
      <c r="Y3839">
        <v>60</v>
      </c>
      <c r="Z3839">
        <v>1</v>
      </c>
      <c r="AA3839">
        <v>22.778939257188899</v>
      </c>
      <c r="AB3839">
        <v>59</v>
      </c>
      <c r="AC3839">
        <v>0.99323208454907996</v>
      </c>
      <c r="AD3839">
        <v>1</v>
      </c>
      <c r="AE3839">
        <v>6.7679154509201296E-3</v>
      </c>
      <c r="AF3839">
        <v>0</v>
      </c>
      <c r="AG3839">
        <v>0</v>
      </c>
      <c r="AH3839">
        <v>1.3734444492304701E-2</v>
      </c>
      <c r="AI3839">
        <v>4</v>
      </c>
      <c r="AJ3839" s="73">
        <v>88.059700568796998</v>
      </c>
      <c r="AK3839">
        <v>60</v>
      </c>
      <c r="AL3839">
        <v>1</v>
      </c>
      <c r="AM3839">
        <v>0</v>
      </c>
      <c r="AN3839">
        <v>0</v>
      </c>
      <c r="AO3839">
        <v>0</v>
      </c>
      <c r="AP3839">
        <v>0</v>
      </c>
      <c r="AQ3839">
        <v>60</v>
      </c>
      <c r="AR3839">
        <v>0.999999999999999</v>
      </c>
      <c r="AS3839">
        <v>0</v>
      </c>
      <c r="AT3839">
        <v>0</v>
      </c>
      <c r="AU3839">
        <v>0</v>
      </c>
      <c r="AV3839">
        <v>0</v>
      </c>
      <c r="AW3839">
        <v>60</v>
      </c>
      <c r="AX3839">
        <v>1</v>
      </c>
      <c r="AY3839" s="73">
        <v>81.639110758206002</v>
      </c>
      <c r="AZ3839">
        <v>60</v>
      </c>
      <c r="BA3839">
        <v>1</v>
      </c>
      <c r="BB3839">
        <v>57</v>
      </c>
      <c r="BC3839">
        <v>0.91532385311475795</v>
      </c>
      <c r="BD3839">
        <v>3</v>
      </c>
      <c r="BE3839">
        <v>8.4676146885241096E-2</v>
      </c>
      <c r="BF3839">
        <v>86.718424565475004</v>
      </c>
      <c r="BG3839">
        <v>87.951878141123004</v>
      </c>
      <c r="BH3839">
        <v>81.639110758206002</v>
      </c>
      <c r="BI3839">
        <v>88.059700568796998</v>
      </c>
    </row>
    <row r="3840" spans="1:61" x14ac:dyDescent="0.25">
      <c r="A3840" s="10" t="str">
        <f>VLOOKUP(D3840,'Index-Relations'!E:F,2,FALSE)</f>
        <v>ESG</v>
      </c>
      <c r="B3840" t="s">
        <v>3450</v>
      </c>
      <c r="C3840" s="53" t="s">
        <v>3350</v>
      </c>
      <c r="D3840" s="59" t="s">
        <v>3228</v>
      </c>
      <c r="E3840" s="59" t="s">
        <v>7256</v>
      </c>
      <c r="F3840" t="s">
        <v>1570</v>
      </c>
      <c r="G3840" t="s">
        <v>1569</v>
      </c>
      <c r="H3840" t="s">
        <v>1571</v>
      </c>
      <c r="I3840" s="52">
        <v>45505</v>
      </c>
      <c r="J3840" t="s">
        <v>2457</v>
      </c>
      <c r="K3840">
        <v>60</v>
      </c>
      <c r="L3840" s="73">
        <v>86.707609678509002</v>
      </c>
      <c r="M3840">
        <v>60</v>
      </c>
      <c r="N3840">
        <v>1</v>
      </c>
      <c r="O3840" s="73">
        <v>87.799640723376001</v>
      </c>
      <c r="P3840">
        <v>60</v>
      </c>
      <c r="Q3840">
        <v>1</v>
      </c>
      <c r="R3840">
        <v>60</v>
      </c>
      <c r="S3840">
        <v>1</v>
      </c>
      <c r="T3840">
        <v>27.380963864919998</v>
      </c>
      <c r="U3840">
        <v>0.54981793175082905</v>
      </c>
      <c r="V3840">
        <v>35</v>
      </c>
      <c r="W3840">
        <v>9.2527437800502002E-2</v>
      </c>
      <c r="X3840">
        <v>3</v>
      </c>
      <c r="Y3840">
        <v>60</v>
      </c>
      <c r="Z3840">
        <v>1</v>
      </c>
      <c r="AA3840">
        <v>22.988123277427899</v>
      </c>
      <c r="AB3840">
        <v>59</v>
      </c>
      <c r="AC3840">
        <v>0.99321543186526695</v>
      </c>
      <c r="AD3840">
        <v>1</v>
      </c>
      <c r="AE3840">
        <v>6.7845681347321598E-3</v>
      </c>
      <c r="AF3840">
        <v>0</v>
      </c>
      <c r="AG3840">
        <v>0</v>
      </c>
      <c r="AH3840">
        <v>1.3559397088824299E-2</v>
      </c>
      <c r="AI3840">
        <v>4</v>
      </c>
      <c r="AJ3840" s="73">
        <v>88.019375602974904</v>
      </c>
      <c r="AK3840">
        <v>60</v>
      </c>
      <c r="AL3840">
        <v>1</v>
      </c>
      <c r="AM3840">
        <v>0</v>
      </c>
      <c r="AN3840">
        <v>0</v>
      </c>
      <c r="AO3840">
        <v>0</v>
      </c>
      <c r="AP3840">
        <v>0</v>
      </c>
      <c r="AQ3840">
        <v>60</v>
      </c>
      <c r="AR3840">
        <v>1</v>
      </c>
      <c r="AS3840">
        <v>0</v>
      </c>
      <c r="AT3840">
        <v>0</v>
      </c>
      <c r="AU3840">
        <v>0</v>
      </c>
      <c r="AV3840">
        <v>0</v>
      </c>
      <c r="AW3840">
        <v>60</v>
      </c>
      <c r="AX3840">
        <v>0.999999999999999</v>
      </c>
      <c r="AY3840" s="73">
        <v>81.697641726732002</v>
      </c>
      <c r="AZ3840">
        <v>60</v>
      </c>
      <c r="BA3840">
        <v>1</v>
      </c>
      <c r="BB3840">
        <v>57</v>
      </c>
      <c r="BC3840">
        <v>0.91623978259411898</v>
      </c>
      <c r="BD3840">
        <v>3</v>
      </c>
      <c r="BE3840">
        <v>8.3760217405880799E-2</v>
      </c>
      <c r="BF3840">
        <v>86.707609678509002</v>
      </c>
      <c r="BG3840">
        <v>87.799640723376001</v>
      </c>
      <c r="BH3840">
        <v>81.697641726732002</v>
      </c>
      <c r="BI3840">
        <v>88.019375602974904</v>
      </c>
    </row>
    <row r="3841" spans="1:61" x14ac:dyDescent="0.25">
      <c r="A3841" s="10" t="str">
        <f>VLOOKUP(D3841,'Index-Relations'!E:F,2,FALSE)</f>
        <v>ESG</v>
      </c>
      <c r="B3841" t="s">
        <v>3450</v>
      </c>
      <c r="C3841" s="53" t="s">
        <v>2765</v>
      </c>
      <c r="D3841" s="59" t="s">
        <v>3228</v>
      </c>
      <c r="E3841" s="59" t="s">
        <v>7257</v>
      </c>
      <c r="F3841" t="s">
        <v>1570</v>
      </c>
      <c r="G3841" t="s">
        <v>1569</v>
      </c>
      <c r="H3841" t="s">
        <v>1571</v>
      </c>
      <c r="I3841" s="52">
        <v>45474</v>
      </c>
      <c r="J3841" t="s">
        <v>2457</v>
      </c>
      <c r="K3841">
        <v>60</v>
      </c>
      <c r="L3841" s="73">
        <v>84.578486048369001</v>
      </c>
      <c r="M3841">
        <v>60</v>
      </c>
      <c r="N3841">
        <v>1</v>
      </c>
      <c r="O3841" s="73">
        <v>86.067202695329996</v>
      </c>
      <c r="P3841">
        <v>60</v>
      </c>
      <c r="Q3841">
        <v>1</v>
      </c>
      <c r="R3841">
        <v>60</v>
      </c>
      <c r="S3841">
        <v>1</v>
      </c>
      <c r="T3841">
        <v>28.602267920866701</v>
      </c>
      <c r="U3841">
        <v>0.529212663949161</v>
      </c>
      <c r="V3841">
        <v>36</v>
      </c>
      <c r="W3841">
        <v>5.3997949360804001E-2</v>
      </c>
      <c r="X3841">
        <v>2</v>
      </c>
      <c r="Y3841">
        <v>60</v>
      </c>
      <c r="Z3841">
        <v>0.999999999999999</v>
      </c>
      <c r="AA3841">
        <v>18.125935205606201</v>
      </c>
      <c r="AB3841">
        <v>58</v>
      </c>
      <c r="AC3841">
        <v>0.98945937062528999</v>
      </c>
      <c r="AD3841">
        <v>2</v>
      </c>
      <c r="AE3841">
        <v>1.0540629374709299E-2</v>
      </c>
      <c r="AF3841">
        <v>0</v>
      </c>
      <c r="AG3841">
        <v>3.1571999999999998E-16</v>
      </c>
      <c r="AH3841">
        <v>1.3004394891678E-2</v>
      </c>
      <c r="AI3841">
        <v>4</v>
      </c>
      <c r="AJ3841" s="73">
        <v>85.848356773800006</v>
      </c>
      <c r="AK3841">
        <v>60</v>
      </c>
      <c r="AL3841">
        <v>1</v>
      </c>
      <c r="AM3841">
        <v>0</v>
      </c>
      <c r="AN3841">
        <v>0</v>
      </c>
      <c r="AO3841">
        <v>0</v>
      </c>
      <c r="AP3841">
        <v>0</v>
      </c>
      <c r="AQ3841">
        <v>60</v>
      </c>
      <c r="AR3841">
        <v>1</v>
      </c>
      <c r="AS3841">
        <v>0</v>
      </c>
      <c r="AT3841">
        <v>0</v>
      </c>
      <c r="AU3841">
        <v>0</v>
      </c>
      <c r="AV3841">
        <v>0</v>
      </c>
      <c r="AW3841">
        <v>60</v>
      </c>
      <c r="AX3841">
        <v>1</v>
      </c>
      <c r="AY3841" s="73">
        <v>79.559814441168996</v>
      </c>
      <c r="AZ3841">
        <v>60</v>
      </c>
      <c r="BA3841">
        <v>1</v>
      </c>
      <c r="BB3841">
        <v>56</v>
      </c>
      <c r="BC3841">
        <v>0.92783877269792403</v>
      </c>
      <c r="BD3841">
        <v>4</v>
      </c>
      <c r="BE3841">
        <v>7.2161227302075706E-2</v>
      </c>
      <c r="BF3841">
        <v>84.578486048369001</v>
      </c>
      <c r="BG3841">
        <v>86.067202695329996</v>
      </c>
      <c r="BH3841">
        <v>79.559814441168996</v>
      </c>
      <c r="BI3841">
        <v>85.848356773800006</v>
      </c>
    </row>
    <row r="3842" spans="1:61" x14ac:dyDescent="0.25">
      <c r="A3842" s="10" t="str">
        <f>VLOOKUP(D3842,'Index-Relations'!E:F,2,FALSE)</f>
        <v>ESG</v>
      </c>
      <c r="B3842" t="s">
        <v>3450</v>
      </c>
      <c r="C3842" s="53" t="s">
        <v>2766</v>
      </c>
      <c r="D3842" s="59" t="s">
        <v>3228</v>
      </c>
      <c r="E3842" s="59" t="s">
        <v>7258</v>
      </c>
      <c r="F3842" t="s">
        <v>1570</v>
      </c>
      <c r="G3842" t="s">
        <v>1569</v>
      </c>
      <c r="H3842" t="s">
        <v>1571</v>
      </c>
      <c r="I3842" s="52">
        <v>45446</v>
      </c>
      <c r="J3842" t="s">
        <v>2457</v>
      </c>
      <c r="K3842">
        <v>60</v>
      </c>
      <c r="L3842" s="73">
        <v>85.255031605892995</v>
      </c>
      <c r="M3842">
        <v>60</v>
      </c>
      <c r="N3842">
        <v>1</v>
      </c>
      <c r="O3842" s="73">
        <v>86.3579634676979</v>
      </c>
      <c r="P3842">
        <v>60</v>
      </c>
      <c r="Q3842">
        <v>1</v>
      </c>
      <c r="R3842">
        <v>60</v>
      </c>
      <c r="S3842">
        <v>0.999999999999999</v>
      </c>
      <c r="T3842">
        <v>29.084047234818701</v>
      </c>
      <c r="U3842">
        <v>0.54936490436254704</v>
      </c>
      <c r="V3842">
        <v>35</v>
      </c>
      <c r="W3842">
        <v>6.5581206564811395E-2</v>
      </c>
      <c r="X3842">
        <v>2</v>
      </c>
      <c r="Y3842">
        <v>60</v>
      </c>
      <c r="Z3842">
        <v>0.999999999999999</v>
      </c>
      <c r="AA3842">
        <v>18.183692577415801</v>
      </c>
      <c r="AB3842">
        <v>58</v>
      </c>
      <c r="AC3842">
        <v>0.98860373105412302</v>
      </c>
      <c r="AD3842">
        <v>2</v>
      </c>
      <c r="AE3842">
        <v>1.1396268945876699E-2</v>
      </c>
      <c r="AF3842">
        <v>0</v>
      </c>
      <c r="AG3842">
        <v>2.1511000000000001E-16</v>
      </c>
      <c r="AH3842">
        <v>1.22086769391022E-2</v>
      </c>
      <c r="AI3842">
        <v>4</v>
      </c>
      <c r="AJ3842" s="73">
        <v>86.298749581717999</v>
      </c>
      <c r="AK3842">
        <v>60</v>
      </c>
      <c r="AL3842">
        <v>1</v>
      </c>
      <c r="AM3842">
        <v>0</v>
      </c>
      <c r="AN3842">
        <v>0</v>
      </c>
      <c r="AO3842">
        <v>0</v>
      </c>
      <c r="AP3842">
        <v>0</v>
      </c>
      <c r="AQ3842">
        <v>60</v>
      </c>
      <c r="AR3842">
        <v>1</v>
      </c>
      <c r="AS3842">
        <v>0</v>
      </c>
      <c r="AT3842">
        <v>0</v>
      </c>
      <c r="AU3842">
        <v>0</v>
      </c>
      <c r="AV3842">
        <v>0</v>
      </c>
      <c r="AW3842">
        <v>60</v>
      </c>
      <c r="AX3842">
        <v>1</v>
      </c>
      <c r="AY3842" s="73">
        <v>80.643183793326997</v>
      </c>
      <c r="AZ3842">
        <v>60</v>
      </c>
      <c r="BA3842">
        <v>1</v>
      </c>
      <c r="BB3842">
        <v>56</v>
      </c>
      <c r="BC3842">
        <v>0.92340450156846599</v>
      </c>
      <c r="BD3842">
        <v>4</v>
      </c>
      <c r="BE3842">
        <v>7.6595498431533293E-2</v>
      </c>
      <c r="BF3842">
        <v>85.255031605892995</v>
      </c>
      <c r="BG3842">
        <v>86.3579634676979</v>
      </c>
      <c r="BH3842">
        <v>80.643183793326997</v>
      </c>
      <c r="BI3842">
        <v>86.298749581717999</v>
      </c>
    </row>
    <row r="3843" spans="1:61" x14ac:dyDescent="0.25">
      <c r="A3843" s="10" t="str">
        <f>VLOOKUP(D3843,'Index-Relations'!E:F,2,FALSE)</f>
        <v>ESG</v>
      </c>
      <c r="B3843" t="s">
        <v>3450</v>
      </c>
      <c r="C3843" s="53" t="s">
        <v>2767</v>
      </c>
      <c r="D3843" s="59" t="s">
        <v>3228</v>
      </c>
      <c r="E3843" s="59" t="s">
        <v>7259</v>
      </c>
      <c r="F3843" t="s">
        <v>1570</v>
      </c>
      <c r="G3843" t="s">
        <v>1569</v>
      </c>
      <c r="H3843" t="s">
        <v>1571</v>
      </c>
      <c r="I3843" s="52">
        <v>45413</v>
      </c>
      <c r="J3843" t="s">
        <v>2457</v>
      </c>
      <c r="K3843">
        <v>60</v>
      </c>
      <c r="L3843" s="73">
        <v>85.627934605668003</v>
      </c>
      <c r="M3843">
        <v>60</v>
      </c>
      <c r="N3843">
        <v>1</v>
      </c>
      <c r="O3843" s="73">
        <v>86.833583343570993</v>
      </c>
      <c r="P3843">
        <v>60</v>
      </c>
      <c r="Q3843">
        <v>1</v>
      </c>
      <c r="R3843">
        <v>60</v>
      </c>
      <c r="S3843">
        <v>0.999999999999999</v>
      </c>
      <c r="T3843">
        <v>29.483198498544699</v>
      </c>
      <c r="U3843">
        <v>0.53835115539219103</v>
      </c>
      <c r="V3843">
        <v>35</v>
      </c>
      <c r="W3843">
        <v>6.3512193927299801E-2</v>
      </c>
      <c r="X3843">
        <v>2</v>
      </c>
      <c r="Y3843">
        <v>60</v>
      </c>
      <c r="Z3843">
        <v>0.999999999999999</v>
      </c>
      <c r="AA3843">
        <v>18.753511534447899</v>
      </c>
      <c r="AB3843">
        <v>58</v>
      </c>
      <c r="AC3843">
        <v>0.988665788931122</v>
      </c>
      <c r="AD3843">
        <v>2</v>
      </c>
      <c r="AE3843">
        <v>1.13342110688781E-2</v>
      </c>
      <c r="AF3843">
        <v>0</v>
      </c>
      <c r="AG3843">
        <v>0</v>
      </c>
      <c r="AH3843">
        <v>1.1584792996715601E-2</v>
      </c>
      <c r="AI3843">
        <v>4</v>
      </c>
      <c r="AJ3843" s="73">
        <v>86.560781442910994</v>
      </c>
      <c r="AK3843">
        <v>60</v>
      </c>
      <c r="AL3843">
        <v>1</v>
      </c>
      <c r="AM3843">
        <v>0</v>
      </c>
      <c r="AN3843">
        <v>0</v>
      </c>
      <c r="AO3843">
        <v>0</v>
      </c>
      <c r="AP3843">
        <v>0</v>
      </c>
      <c r="AQ3843">
        <v>60</v>
      </c>
      <c r="AR3843">
        <v>1</v>
      </c>
      <c r="AS3843">
        <v>0</v>
      </c>
      <c r="AT3843">
        <v>0</v>
      </c>
      <c r="AU3843">
        <v>0</v>
      </c>
      <c r="AV3843">
        <v>0</v>
      </c>
      <c r="AW3843">
        <v>60</v>
      </c>
      <c r="AX3843">
        <v>0.999999999999999</v>
      </c>
      <c r="AY3843" s="73">
        <v>80.986131283961001</v>
      </c>
      <c r="AZ3843">
        <v>60</v>
      </c>
      <c r="BA3843">
        <v>1</v>
      </c>
      <c r="BB3843">
        <v>57</v>
      </c>
      <c r="BC3843">
        <v>0.93717626173595303</v>
      </c>
      <c r="BD3843">
        <v>3</v>
      </c>
      <c r="BE3843">
        <v>6.2823738264046206E-2</v>
      </c>
      <c r="BF3843">
        <v>85.627934605668003</v>
      </c>
      <c r="BG3843">
        <v>86.833583343570993</v>
      </c>
      <c r="BH3843">
        <v>80.986131283961001</v>
      </c>
      <c r="BI3843">
        <v>86.560781442910994</v>
      </c>
    </row>
    <row r="3844" spans="1:61" x14ac:dyDescent="0.25">
      <c r="A3844" s="10" t="str">
        <f>VLOOKUP(D3844,'Index-Relations'!E:F,2,FALSE)</f>
        <v>ESG</v>
      </c>
      <c r="B3844" t="s">
        <v>3450</v>
      </c>
      <c r="C3844" s="53" t="s">
        <v>2768</v>
      </c>
      <c r="D3844" s="59" t="s">
        <v>3228</v>
      </c>
      <c r="E3844" s="59" t="s">
        <v>7260</v>
      </c>
      <c r="F3844" t="s">
        <v>1570</v>
      </c>
      <c r="G3844" t="s">
        <v>1569</v>
      </c>
      <c r="H3844" t="s">
        <v>1571</v>
      </c>
      <c r="I3844" s="52">
        <v>45383</v>
      </c>
      <c r="J3844" t="s">
        <v>2457</v>
      </c>
      <c r="K3844">
        <v>60</v>
      </c>
      <c r="L3844">
        <v>93.166492846082093</v>
      </c>
      <c r="M3844">
        <v>60</v>
      </c>
      <c r="N3844">
        <v>1</v>
      </c>
      <c r="O3844">
        <v>92.133494013836</v>
      </c>
      <c r="P3844">
        <v>60</v>
      </c>
      <c r="Q3844">
        <v>1</v>
      </c>
      <c r="R3844">
        <v>60</v>
      </c>
      <c r="S3844">
        <v>1</v>
      </c>
      <c r="T3844">
        <v>26.922398382119599</v>
      </c>
      <c r="U3844">
        <v>0.56248305043568503</v>
      </c>
      <c r="V3844">
        <v>33</v>
      </c>
      <c r="W3844">
        <v>9.55209448604009E-2</v>
      </c>
      <c r="X3844">
        <v>3</v>
      </c>
      <c r="Y3844">
        <v>60</v>
      </c>
      <c r="Z3844">
        <v>1</v>
      </c>
      <c r="AA3844">
        <v>21.150116546385298</v>
      </c>
      <c r="AB3844">
        <v>56</v>
      </c>
      <c r="AC3844">
        <v>0.97393595513367603</v>
      </c>
      <c r="AD3844">
        <v>4</v>
      </c>
      <c r="AE3844">
        <v>2.6064044866323799E-2</v>
      </c>
      <c r="AF3844">
        <v>0</v>
      </c>
      <c r="AG3844">
        <v>0</v>
      </c>
      <c r="AH3844">
        <v>1.36695385285722E-2</v>
      </c>
      <c r="AI3844">
        <v>4</v>
      </c>
      <c r="AJ3844">
        <v>93.224830458711395</v>
      </c>
      <c r="AK3844">
        <v>60</v>
      </c>
      <c r="AL3844">
        <v>1</v>
      </c>
      <c r="AM3844">
        <v>0</v>
      </c>
      <c r="AN3844">
        <v>0</v>
      </c>
      <c r="AO3844">
        <v>0</v>
      </c>
      <c r="AP3844">
        <v>0</v>
      </c>
      <c r="AQ3844">
        <v>60</v>
      </c>
      <c r="AR3844">
        <v>1</v>
      </c>
      <c r="AS3844">
        <v>0</v>
      </c>
      <c r="AT3844">
        <v>0</v>
      </c>
      <c r="AU3844">
        <v>0</v>
      </c>
      <c r="AV3844">
        <v>0</v>
      </c>
      <c r="AW3844">
        <v>60</v>
      </c>
      <c r="AX3844">
        <v>1</v>
      </c>
      <c r="AY3844">
        <v>91.614084786631494</v>
      </c>
      <c r="AZ3844">
        <v>60</v>
      </c>
      <c r="BA3844">
        <v>1</v>
      </c>
      <c r="BB3844">
        <v>54</v>
      </c>
      <c r="BC3844">
        <v>0.90395403623113701</v>
      </c>
      <c r="BD3844">
        <v>6</v>
      </c>
      <c r="BE3844">
        <v>9.6045963768862805E-2</v>
      </c>
      <c r="BF3844">
        <v>89.634335745480996</v>
      </c>
      <c r="BG3844">
        <v>88.438868332219997</v>
      </c>
      <c r="BH3844">
        <v>87.743091886076996</v>
      </c>
      <c r="BI3844">
        <v>89.037661361879998</v>
      </c>
    </row>
    <row r="3845" spans="1:61" x14ac:dyDescent="0.25">
      <c r="A3845" s="10" t="str">
        <f>VLOOKUP(D3845,'Index-Relations'!E:F,2,FALSE)</f>
        <v>ESG</v>
      </c>
      <c r="B3845" t="s">
        <v>3450</v>
      </c>
      <c r="C3845" s="53" t="s">
        <v>2769</v>
      </c>
      <c r="D3845" s="59" t="s">
        <v>3228</v>
      </c>
      <c r="E3845" s="59" t="s">
        <v>7261</v>
      </c>
      <c r="F3845" t="s">
        <v>1570</v>
      </c>
      <c r="G3845" t="s">
        <v>1569</v>
      </c>
      <c r="H3845" t="s">
        <v>1571</v>
      </c>
      <c r="I3845" s="52">
        <v>45352</v>
      </c>
      <c r="J3845" t="s">
        <v>2457</v>
      </c>
      <c r="K3845">
        <v>60</v>
      </c>
      <c r="L3845">
        <v>93.422137558702104</v>
      </c>
      <c r="M3845">
        <v>60</v>
      </c>
      <c r="N3845">
        <v>1</v>
      </c>
      <c r="O3845">
        <v>92.359473184482297</v>
      </c>
      <c r="P3845">
        <v>60</v>
      </c>
      <c r="Q3845">
        <v>1</v>
      </c>
      <c r="R3845">
        <v>60</v>
      </c>
      <c r="S3845">
        <v>0.999999999999999</v>
      </c>
      <c r="T3845">
        <v>27.159464508853201</v>
      </c>
      <c r="U3845">
        <v>0.53803478229823598</v>
      </c>
      <c r="V3845">
        <v>32</v>
      </c>
      <c r="W3845">
        <v>8.4973113305717607E-2</v>
      </c>
      <c r="X3845">
        <v>3</v>
      </c>
      <c r="Y3845">
        <v>60</v>
      </c>
      <c r="Z3845">
        <v>0.999999999999999</v>
      </c>
      <c r="AA3845">
        <v>22.042503237445501</v>
      </c>
      <c r="AB3845">
        <v>56</v>
      </c>
      <c r="AC3845">
        <v>0.97432358826643894</v>
      </c>
      <c r="AD3845">
        <v>4</v>
      </c>
      <c r="AE3845">
        <v>2.56764117335605E-2</v>
      </c>
      <c r="AF3845">
        <v>0</v>
      </c>
      <c r="AG3845">
        <v>4.2674000000000001E-16</v>
      </c>
      <c r="AH3845">
        <v>3.8939567989238798E-3</v>
      </c>
      <c r="AI3845">
        <v>3</v>
      </c>
      <c r="AJ3845">
        <v>93.477058222137501</v>
      </c>
      <c r="AK3845">
        <v>60</v>
      </c>
      <c r="AL3845">
        <v>1</v>
      </c>
      <c r="AM3845">
        <v>0</v>
      </c>
      <c r="AN3845">
        <v>0</v>
      </c>
      <c r="AO3845">
        <v>0</v>
      </c>
      <c r="AP3845">
        <v>0</v>
      </c>
      <c r="AQ3845">
        <v>60</v>
      </c>
      <c r="AR3845">
        <v>1</v>
      </c>
      <c r="AS3845">
        <v>0</v>
      </c>
      <c r="AT3845">
        <v>0</v>
      </c>
      <c r="AU3845">
        <v>0</v>
      </c>
      <c r="AV3845">
        <v>0</v>
      </c>
      <c r="AW3845">
        <v>60</v>
      </c>
      <c r="AX3845">
        <v>0.999999999999999</v>
      </c>
      <c r="AY3845">
        <v>91.898661823519703</v>
      </c>
      <c r="AZ3845">
        <v>60</v>
      </c>
      <c r="BA3845">
        <v>1</v>
      </c>
      <c r="BB3845">
        <v>54</v>
      </c>
      <c r="BC3845">
        <v>0.90540854013227801</v>
      </c>
      <c r="BD3845">
        <v>6</v>
      </c>
      <c r="BE3845">
        <v>9.4591459867721397E-2</v>
      </c>
      <c r="BF3845">
        <v>89.898590689385998</v>
      </c>
      <c r="BG3845">
        <v>88.753923939940904</v>
      </c>
      <c r="BH3845">
        <v>88.019428313452906</v>
      </c>
      <c r="BI3845">
        <v>89.263286714599005</v>
      </c>
    </row>
    <row r="3846" spans="1:61" x14ac:dyDescent="0.25">
      <c r="A3846" s="10" t="str">
        <f>VLOOKUP(D3846,'Index-Relations'!E:F,2,FALSE)</f>
        <v>ESG</v>
      </c>
      <c r="B3846" t="s">
        <v>3450</v>
      </c>
      <c r="C3846" s="53" t="s">
        <v>2770</v>
      </c>
      <c r="D3846" s="59" t="s">
        <v>3228</v>
      </c>
      <c r="E3846" s="59" t="s">
        <v>7262</v>
      </c>
      <c r="F3846" t="s">
        <v>1570</v>
      </c>
      <c r="G3846" t="s">
        <v>1569</v>
      </c>
      <c r="H3846" t="s">
        <v>1571</v>
      </c>
      <c r="I3846" s="52">
        <v>45323</v>
      </c>
      <c r="J3846" t="s">
        <v>2457</v>
      </c>
      <c r="K3846">
        <v>60</v>
      </c>
      <c r="L3846">
        <v>93.645285231950595</v>
      </c>
      <c r="M3846">
        <v>60</v>
      </c>
      <c r="N3846">
        <v>1</v>
      </c>
      <c r="O3846">
        <v>92.533379144246297</v>
      </c>
      <c r="P3846">
        <v>60</v>
      </c>
      <c r="Q3846">
        <v>1</v>
      </c>
      <c r="R3846">
        <v>60</v>
      </c>
      <c r="S3846">
        <v>0.999999999999999</v>
      </c>
      <c r="T3846">
        <v>27.686464740496799</v>
      </c>
      <c r="U3846">
        <v>0.535816690050262</v>
      </c>
      <c r="V3846">
        <v>32</v>
      </c>
      <c r="W3846">
        <v>8.6644131124466395E-2</v>
      </c>
      <c r="X3846">
        <v>3</v>
      </c>
      <c r="Y3846">
        <v>60</v>
      </c>
      <c r="Z3846">
        <v>0.999999999999999</v>
      </c>
      <c r="AA3846">
        <v>23.2291699662821</v>
      </c>
      <c r="AB3846">
        <v>56</v>
      </c>
      <c r="AC3846">
        <v>0.97096750617697503</v>
      </c>
      <c r="AD3846">
        <v>4</v>
      </c>
      <c r="AE3846">
        <v>2.9032493823024599E-2</v>
      </c>
      <c r="AF3846">
        <v>0</v>
      </c>
      <c r="AG3846">
        <v>3.0878000000000001E-16</v>
      </c>
      <c r="AH3846">
        <v>4.0480948169166397E-3</v>
      </c>
      <c r="AI3846">
        <v>3</v>
      </c>
      <c r="AJ3846">
        <v>93.605431184626994</v>
      </c>
      <c r="AK3846">
        <v>60</v>
      </c>
      <c r="AL3846">
        <v>1</v>
      </c>
      <c r="AM3846">
        <v>0</v>
      </c>
      <c r="AN3846">
        <v>0</v>
      </c>
      <c r="AO3846">
        <v>0</v>
      </c>
      <c r="AP3846">
        <v>0</v>
      </c>
      <c r="AQ3846">
        <v>60</v>
      </c>
      <c r="AR3846">
        <v>1</v>
      </c>
      <c r="AS3846">
        <v>0</v>
      </c>
      <c r="AT3846">
        <v>0</v>
      </c>
      <c r="AU3846">
        <v>0</v>
      </c>
      <c r="AV3846">
        <v>0</v>
      </c>
      <c r="AW3846">
        <v>60</v>
      </c>
      <c r="AX3846">
        <v>1</v>
      </c>
      <c r="AY3846">
        <v>92.116959792913704</v>
      </c>
      <c r="AZ3846">
        <v>60</v>
      </c>
      <c r="BA3846">
        <v>1</v>
      </c>
      <c r="BB3846">
        <v>54</v>
      </c>
      <c r="BC3846">
        <v>0.90072969131006198</v>
      </c>
      <c r="BD3846">
        <v>6</v>
      </c>
      <c r="BE3846">
        <v>9.92703086899374E-2</v>
      </c>
      <c r="BF3846">
        <v>90.136420508530904</v>
      </c>
      <c r="BG3846">
        <v>89.052224677477</v>
      </c>
      <c r="BH3846">
        <v>88.040958800422999</v>
      </c>
      <c r="BI3846">
        <v>89.594523410230906</v>
      </c>
    </row>
    <row r="3847" spans="1:61" x14ac:dyDescent="0.25">
      <c r="A3847" s="10" t="str">
        <f>VLOOKUP(D3847,'Index-Relations'!E:F,2,FALSE)</f>
        <v>ESG</v>
      </c>
      <c r="B3847" t="s">
        <v>3450</v>
      </c>
      <c r="C3847" s="53" t="s">
        <v>2760</v>
      </c>
      <c r="D3847" s="59" t="s">
        <v>3173</v>
      </c>
      <c r="E3847" s="59" t="s">
        <v>7263</v>
      </c>
      <c r="F3847" t="s">
        <v>1575</v>
      </c>
      <c r="G3847" t="s">
        <v>1574</v>
      </c>
      <c r="H3847" t="s">
        <v>1576</v>
      </c>
      <c r="I3847" s="52">
        <v>45659</v>
      </c>
      <c r="J3847" t="s">
        <v>2457</v>
      </c>
      <c r="K3847">
        <v>100</v>
      </c>
      <c r="L3847" s="73">
        <v>88.498043368747005</v>
      </c>
      <c r="M3847">
        <v>100</v>
      </c>
      <c r="N3847">
        <v>1</v>
      </c>
      <c r="O3847" s="73">
        <v>89.314588455321896</v>
      </c>
      <c r="P3847">
        <v>100</v>
      </c>
      <c r="Q3847">
        <v>1</v>
      </c>
      <c r="R3847">
        <v>100</v>
      </c>
      <c r="S3847">
        <v>1</v>
      </c>
      <c r="T3847">
        <v>33.032623942125497</v>
      </c>
      <c r="U3847">
        <v>0.64588323053788099</v>
      </c>
      <c r="V3847">
        <v>55</v>
      </c>
      <c r="W3847">
        <v>5.7393576029181798E-2</v>
      </c>
      <c r="X3847">
        <v>7</v>
      </c>
      <c r="Y3847">
        <v>100</v>
      </c>
      <c r="Z3847">
        <v>1</v>
      </c>
      <c r="AA3847">
        <v>67.774687234718897</v>
      </c>
      <c r="AB3847">
        <v>96</v>
      </c>
      <c r="AC3847">
        <v>0.96086364320282802</v>
      </c>
      <c r="AD3847">
        <v>4</v>
      </c>
      <c r="AE3847">
        <v>3.9136356797171201E-2</v>
      </c>
      <c r="AF3847">
        <v>0</v>
      </c>
      <c r="AG3847">
        <v>1.3878000000000001E-16</v>
      </c>
      <c r="AH3847">
        <v>1.5182338897746801E-2</v>
      </c>
      <c r="AI3847">
        <v>9</v>
      </c>
      <c r="AJ3847" s="73">
        <v>86.624259847011004</v>
      </c>
      <c r="AK3847">
        <v>100</v>
      </c>
      <c r="AL3847">
        <v>1</v>
      </c>
      <c r="AM3847">
        <v>0</v>
      </c>
      <c r="AN3847">
        <v>0</v>
      </c>
      <c r="AO3847">
        <v>0</v>
      </c>
      <c r="AP3847">
        <v>0</v>
      </c>
      <c r="AQ3847">
        <v>100</v>
      </c>
      <c r="AR3847">
        <v>1</v>
      </c>
      <c r="AS3847">
        <v>2.26522066037903E-2</v>
      </c>
      <c r="AT3847">
        <v>2</v>
      </c>
      <c r="AU3847">
        <v>0</v>
      </c>
      <c r="AV3847">
        <v>0</v>
      </c>
      <c r="AW3847">
        <v>100</v>
      </c>
      <c r="AX3847">
        <v>1</v>
      </c>
      <c r="AY3847" s="73">
        <v>85.801837796061903</v>
      </c>
      <c r="AZ3847">
        <v>100</v>
      </c>
      <c r="BA3847">
        <v>1</v>
      </c>
      <c r="BB3847">
        <v>96</v>
      </c>
      <c r="BC3847">
        <v>0.96207447831804405</v>
      </c>
      <c r="BD3847">
        <v>4</v>
      </c>
      <c r="BE3847">
        <v>3.7925521681955399E-2</v>
      </c>
      <c r="BF3847">
        <v>88.498043368747005</v>
      </c>
      <c r="BG3847">
        <v>89.314588455321896</v>
      </c>
      <c r="BH3847">
        <v>85.801837796061903</v>
      </c>
      <c r="BI3847">
        <v>86.624259847011004</v>
      </c>
    </row>
    <row r="3848" spans="1:61" x14ac:dyDescent="0.25">
      <c r="A3848" s="10" t="str">
        <f>VLOOKUP(D3848,'Index-Relations'!E:F,2,FALSE)</f>
        <v>ESG</v>
      </c>
      <c r="B3848" t="s">
        <v>3450</v>
      </c>
      <c r="C3848" s="53" t="s">
        <v>2761</v>
      </c>
      <c r="D3848" s="59" t="s">
        <v>3173</v>
      </c>
      <c r="E3848" s="59" t="s">
        <v>7264</v>
      </c>
      <c r="F3848" t="s">
        <v>1575</v>
      </c>
      <c r="G3848" t="s">
        <v>1574</v>
      </c>
      <c r="H3848" t="s">
        <v>1576</v>
      </c>
      <c r="I3848" s="52">
        <v>45628</v>
      </c>
      <c r="J3848" t="s">
        <v>2457</v>
      </c>
      <c r="K3848">
        <v>100</v>
      </c>
      <c r="L3848" s="73">
        <v>88.523614742890899</v>
      </c>
      <c r="M3848">
        <v>100</v>
      </c>
      <c r="N3848">
        <v>1</v>
      </c>
      <c r="O3848" s="73">
        <v>89.288140176524905</v>
      </c>
      <c r="P3848">
        <v>100</v>
      </c>
      <c r="Q3848">
        <v>1</v>
      </c>
      <c r="R3848">
        <v>100</v>
      </c>
      <c r="S3848">
        <v>1</v>
      </c>
      <c r="T3848">
        <v>33.051069676326797</v>
      </c>
      <c r="U3848">
        <v>0.63594217163323796</v>
      </c>
      <c r="V3848">
        <v>55</v>
      </c>
      <c r="W3848">
        <v>7.8650531948839697E-2</v>
      </c>
      <c r="X3848">
        <v>7</v>
      </c>
      <c r="Y3848">
        <v>100</v>
      </c>
      <c r="Z3848">
        <v>1</v>
      </c>
      <c r="AA3848">
        <v>60.4456579755105</v>
      </c>
      <c r="AB3848">
        <v>96</v>
      </c>
      <c r="AC3848">
        <v>0.96151282855763698</v>
      </c>
      <c r="AD3848">
        <v>4</v>
      </c>
      <c r="AE3848">
        <v>3.8487171442362501E-2</v>
      </c>
      <c r="AF3848">
        <v>0</v>
      </c>
      <c r="AG3848">
        <v>0</v>
      </c>
      <c r="AH3848">
        <v>1.65829052205104E-2</v>
      </c>
      <c r="AI3848">
        <v>9</v>
      </c>
      <c r="AJ3848" s="73">
        <v>86.681487496511906</v>
      </c>
      <c r="AK3848">
        <v>100</v>
      </c>
      <c r="AL3848">
        <v>1</v>
      </c>
      <c r="AM3848">
        <v>0</v>
      </c>
      <c r="AN3848">
        <v>0</v>
      </c>
      <c r="AO3848">
        <v>0</v>
      </c>
      <c r="AP3848">
        <v>0</v>
      </c>
      <c r="AQ3848">
        <v>100</v>
      </c>
      <c r="AR3848">
        <v>0.999999999999999</v>
      </c>
      <c r="AS3848">
        <v>2.2100853685433599E-2</v>
      </c>
      <c r="AT3848">
        <v>2</v>
      </c>
      <c r="AU3848">
        <v>0</v>
      </c>
      <c r="AV3848">
        <v>0</v>
      </c>
      <c r="AW3848">
        <v>100</v>
      </c>
      <c r="AX3848">
        <v>1</v>
      </c>
      <c r="AY3848" s="73">
        <v>85.849426014231994</v>
      </c>
      <c r="AZ3848">
        <v>100</v>
      </c>
      <c r="BA3848">
        <v>1</v>
      </c>
      <c r="BB3848">
        <v>96</v>
      </c>
      <c r="BC3848">
        <v>0.96068695896757506</v>
      </c>
      <c r="BD3848">
        <v>4</v>
      </c>
      <c r="BE3848">
        <v>3.9313041032424403E-2</v>
      </c>
      <c r="BF3848">
        <v>88.523614742890899</v>
      </c>
      <c r="BG3848">
        <v>89.288140176524905</v>
      </c>
      <c r="BH3848">
        <v>85.849426014231994</v>
      </c>
      <c r="BI3848">
        <v>86.681487496511906</v>
      </c>
    </row>
    <row r="3849" spans="1:61" x14ac:dyDescent="0.25">
      <c r="A3849" s="10" t="str">
        <f>VLOOKUP(D3849,'Index-Relations'!E:F,2,FALSE)</f>
        <v>ESG</v>
      </c>
      <c r="B3849" t="s">
        <v>3450</v>
      </c>
      <c r="C3849" s="53" t="s">
        <v>2762</v>
      </c>
      <c r="D3849" s="59" t="s">
        <v>3173</v>
      </c>
      <c r="E3849" s="59" t="s">
        <v>7265</v>
      </c>
      <c r="F3849" t="s">
        <v>1575</v>
      </c>
      <c r="G3849" t="s">
        <v>1574</v>
      </c>
      <c r="H3849" t="s">
        <v>1576</v>
      </c>
      <c r="I3849" s="52">
        <v>45597</v>
      </c>
      <c r="J3849" t="s">
        <v>2457</v>
      </c>
      <c r="K3849">
        <v>100</v>
      </c>
      <c r="L3849" s="73">
        <v>88.663488187509998</v>
      </c>
      <c r="M3849">
        <v>100</v>
      </c>
      <c r="N3849">
        <v>1</v>
      </c>
      <c r="O3849" s="73">
        <v>89.316710926843001</v>
      </c>
      <c r="P3849">
        <v>100</v>
      </c>
      <c r="Q3849">
        <v>1</v>
      </c>
      <c r="R3849">
        <v>100</v>
      </c>
      <c r="S3849">
        <v>1</v>
      </c>
      <c r="T3849">
        <v>33.317739519827597</v>
      </c>
      <c r="U3849">
        <v>0.63627840481587095</v>
      </c>
      <c r="V3849">
        <v>55</v>
      </c>
      <c r="W3849">
        <v>7.9006321399034393E-2</v>
      </c>
      <c r="X3849">
        <v>7</v>
      </c>
      <c r="Y3849">
        <v>100</v>
      </c>
      <c r="Z3849">
        <v>1</v>
      </c>
      <c r="AA3849">
        <v>60.367415070204103</v>
      </c>
      <c r="AB3849">
        <v>96</v>
      </c>
      <c r="AC3849">
        <v>0.96086691258786705</v>
      </c>
      <c r="AD3849">
        <v>4</v>
      </c>
      <c r="AE3849">
        <v>3.9133087412132402E-2</v>
      </c>
      <c r="AF3849">
        <v>0</v>
      </c>
      <c r="AG3849">
        <v>0</v>
      </c>
      <c r="AH3849">
        <v>2.0608764308294801E-2</v>
      </c>
      <c r="AI3849">
        <v>9</v>
      </c>
      <c r="AJ3849" s="73">
        <v>86.815189069935997</v>
      </c>
      <c r="AK3849">
        <v>100</v>
      </c>
      <c r="AL3849">
        <v>1</v>
      </c>
      <c r="AM3849">
        <v>0</v>
      </c>
      <c r="AN3849">
        <v>0</v>
      </c>
      <c r="AO3849">
        <v>0</v>
      </c>
      <c r="AP3849">
        <v>0</v>
      </c>
      <c r="AQ3849">
        <v>100</v>
      </c>
      <c r="AR3849">
        <v>1</v>
      </c>
      <c r="AS3849">
        <v>2.0280901401063801E-2</v>
      </c>
      <c r="AT3849">
        <v>2</v>
      </c>
      <c r="AU3849">
        <v>0</v>
      </c>
      <c r="AV3849">
        <v>0</v>
      </c>
      <c r="AW3849">
        <v>100</v>
      </c>
      <c r="AX3849">
        <v>1</v>
      </c>
      <c r="AY3849" s="73">
        <v>86.073988032910904</v>
      </c>
      <c r="AZ3849">
        <v>100</v>
      </c>
      <c r="BA3849">
        <v>1</v>
      </c>
      <c r="BB3849">
        <v>96</v>
      </c>
      <c r="BC3849">
        <v>0.95999659004336102</v>
      </c>
      <c r="BD3849">
        <v>4</v>
      </c>
      <c r="BE3849">
        <v>4.0003409956638002E-2</v>
      </c>
      <c r="BF3849">
        <v>88.663488187509998</v>
      </c>
      <c r="BG3849">
        <v>89.316710926843001</v>
      </c>
      <c r="BH3849">
        <v>86.073988032910904</v>
      </c>
      <c r="BI3849">
        <v>86.815189069935997</v>
      </c>
    </row>
    <row r="3850" spans="1:61" x14ac:dyDescent="0.25">
      <c r="A3850" s="10" t="str">
        <f>VLOOKUP(D3850,'Index-Relations'!E:F,2,FALSE)</f>
        <v>ESG</v>
      </c>
      <c r="B3850" t="s">
        <v>3450</v>
      </c>
      <c r="C3850" s="53" t="s">
        <v>2763</v>
      </c>
      <c r="D3850" s="59" t="s">
        <v>3173</v>
      </c>
      <c r="E3850" s="59" t="s">
        <v>7266</v>
      </c>
      <c r="F3850" t="s">
        <v>1575</v>
      </c>
      <c r="G3850" t="s">
        <v>1574</v>
      </c>
      <c r="H3850" t="s">
        <v>1576</v>
      </c>
      <c r="I3850" s="52">
        <v>45566</v>
      </c>
      <c r="J3850" t="s">
        <v>2457</v>
      </c>
      <c r="K3850">
        <v>100</v>
      </c>
      <c r="L3850" s="73">
        <v>88.889287974336995</v>
      </c>
      <c r="M3850">
        <v>100</v>
      </c>
      <c r="N3850">
        <v>1</v>
      </c>
      <c r="O3850" s="73">
        <v>89.456959736800997</v>
      </c>
      <c r="P3850">
        <v>100</v>
      </c>
      <c r="Q3850">
        <v>1</v>
      </c>
      <c r="R3850">
        <v>100</v>
      </c>
      <c r="S3850">
        <v>0.999999999999999</v>
      </c>
      <c r="T3850">
        <v>33.4470956195483</v>
      </c>
      <c r="U3850">
        <v>0.62392770352545801</v>
      </c>
      <c r="V3850">
        <v>55</v>
      </c>
      <c r="W3850">
        <v>7.7176407749218301E-2</v>
      </c>
      <c r="X3850">
        <v>7</v>
      </c>
      <c r="Y3850">
        <v>100</v>
      </c>
      <c r="Z3850">
        <v>0.999999999999999</v>
      </c>
      <c r="AA3850">
        <v>58.900228621833698</v>
      </c>
      <c r="AB3850">
        <v>97</v>
      </c>
      <c r="AC3850">
        <v>0.96864202985099501</v>
      </c>
      <c r="AD3850">
        <v>3</v>
      </c>
      <c r="AE3850">
        <v>3.1357970149004301E-2</v>
      </c>
      <c r="AF3850">
        <v>0</v>
      </c>
      <c r="AG3850">
        <v>4.1633E-16</v>
      </c>
      <c r="AH3850">
        <v>1.7821673873100699E-2</v>
      </c>
      <c r="AI3850">
        <v>9</v>
      </c>
      <c r="AJ3850" s="73">
        <v>87.021213931256</v>
      </c>
      <c r="AK3850">
        <v>100</v>
      </c>
      <c r="AL3850">
        <v>1</v>
      </c>
      <c r="AM3850">
        <v>0</v>
      </c>
      <c r="AN3850">
        <v>0</v>
      </c>
      <c r="AO3850">
        <v>0</v>
      </c>
      <c r="AP3850">
        <v>0</v>
      </c>
      <c r="AQ3850">
        <v>100</v>
      </c>
      <c r="AR3850">
        <v>1</v>
      </c>
      <c r="AS3850">
        <v>1.8434952571116901E-2</v>
      </c>
      <c r="AT3850">
        <v>2</v>
      </c>
      <c r="AU3850">
        <v>0</v>
      </c>
      <c r="AV3850">
        <v>0</v>
      </c>
      <c r="AW3850">
        <v>100</v>
      </c>
      <c r="AX3850">
        <v>1</v>
      </c>
      <c r="AY3850" s="73">
        <v>86.394245614008895</v>
      </c>
      <c r="AZ3850">
        <v>100</v>
      </c>
      <c r="BA3850">
        <v>1</v>
      </c>
      <c r="BB3850">
        <v>96</v>
      </c>
      <c r="BC3850">
        <v>0.95989682264373799</v>
      </c>
      <c r="BD3850">
        <v>4</v>
      </c>
      <c r="BE3850">
        <v>4.0103177356261101E-2</v>
      </c>
      <c r="BF3850">
        <v>88.889287974336995</v>
      </c>
      <c r="BG3850">
        <v>89.456959736800997</v>
      </c>
      <c r="BH3850">
        <v>86.394245614008895</v>
      </c>
      <c r="BI3850">
        <v>87.021213931256</v>
      </c>
    </row>
    <row r="3851" spans="1:61" x14ac:dyDescent="0.25">
      <c r="A3851" s="10" t="str">
        <f>VLOOKUP(D3851,'Index-Relations'!E:F,2,FALSE)</f>
        <v>ESG</v>
      </c>
      <c r="B3851" t="s">
        <v>3450</v>
      </c>
      <c r="C3851" s="53" t="s">
        <v>2764</v>
      </c>
      <c r="D3851" s="59" t="s">
        <v>3173</v>
      </c>
      <c r="E3851" s="59" t="s">
        <v>7267</v>
      </c>
      <c r="F3851" t="s">
        <v>1575</v>
      </c>
      <c r="G3851" t="s">
        <v>1574</v>
      </c>
      <c r="H3851" t="s">
        <v>1576</v>
      </c>
      <c r="I3851" s="52">
        <v>45537</v>
      </c>
      <c r="J3851" t="s">
        <v>2457</v>
      </c>
      <c r="K3851">
        <v>100</v>
      </c>
      <c r="L3851" s="73">
        <v>88.916972610818902</v>
      </c>
      <c r="M3851">
        <v>100</v>
      </c>
      <c r="N3851">
        <v>1</v>
      </c>
      <c r="O3851" s="73">
        <v>89.405110682130001</v>
      </c>
      <c r="P3851">
        <v>100</v>
      </c>
      <c r="Q3851">
        <v>1</v>
      </c>
      <c r="R3851">
        <v>100</v>
      </c>
      <c r="S3851">
        <v>0.999999999999999</v>
      </c>
      <c r="T3851">
        <v>33.437058229899201</v>
      </c>
      <c r="U3851">
        <v>0.63540373904555303</v>
      </c>
      <c r="V3851">
        <v>55</v>
      </c>
      <c r="W3851">
        <v>8.0060672078500594E-2</v>
      </c>
      <c r="X3851">
        <v>7</v>
      </c>
      <c r="Y3851">
        <v>100</v>
      </c>
      <c r="Z3851">
        <v>0.999999999999999</v>
      </c>
      <c r="AA3851">
        <v>59.165323144126297</v>
      </c>
      <c r="AB3851">
        <v>97</v>
      </c>
      <c r="AC3851">
        <v>0.96960785569400598</v>
      </c>
      <c r="AD3851">
        <v>3</v>
      </c>
      <c r="AE3851">
        <v>3.03921443059933E-2</v>
      </c>
      <c r="AF3851">
        <v>0</v>
      </c>
      <c r="AG3851">
        <v>0</v>
      </c>
      <c r="AH3851">
        <v>1.95331974748594E-2</v>
      </c>
      <c r="AI3851">
        <v>9</v>
      </c>
      <c r="AJ3851" s="73">
        <v>87.136958344793996</v>
      </c>
      <c r="AK3851">
        <v>100</v>
      </c>
      <c r="AL3851">
        <v>1</v>
      </c>
      <c r="AM3851">
        <v>0</v>
      </c>
      <c r="AN3851">
        <v>0</v>
      </c>
      <c r="AO3851">
        <v>0</v>
      </c>
      <c r="AP3851">
        <v>0</v>
      </c>
      <c r="AQ3851">
        <v>100</v>
      </c>
      <c r="AR3851">
        <v>1</v>
      </c>
      <c r="AS3851">
        <v>2.0308622164364E-2</v>
      </c>
      <c r="AT3851">
        <v>2</v>
      </c>
      <c r="AU3851">
        <v>0</v>
      </c>
      <c r="AV3851">
        <v>0</v>
      </c>
      <c r="AW3851">
        <v>100</v>
      </c>
      <c r="AX3851">
        <v>0.999999999999999</v>
      </c>
      <c r="AY3851" s="73">
        <v>86.498778175691996</v>
      </c>
      <c r="AZ3851">
        <v>100</v>
      </c>
      <c r="BA3851">
        <v>1</v>
      </c>
      <c r="BB3851">
        <v>96</v>
      </c>
      <c r="BC3851">
        <v>0.95944153166538004</v>
      </c>
      <c r="BD3851">
        <v>4</v>
      </c>
      <c r="BE3851">
        <v>4.0558468334619797E-2</v>
      </c>
      <c r="BF3851">
        <v>88.916972610818902</v>
      </c>
      <c r="BG3851">
        <v>89.405110682130001</v>
      </c>
      <c r="BH3851">
        <v>86.498778175691996</v>
      </c>
      <c r="BI3851">
        <v>87.136958344793996</v>
      </c>
    </row>
    <row r="3852" spans="1:61" x14ac:dyDescent="0.25">
      <c r="A3852" s="10" t="str">
        <f>VLOOKUP(D3852,'Index-Relations'!E:F,2,FALSE)</f>
        <v>ESG</v>
      </c>
      <c r="B3852" t="s">
        <v>3450</v>
      </c>
      <c r="C3852" s="53" t="s">
        <v>3350</v>
      </c>
      <c r="D3852" s="59" t="s">
        <v>3173</v>
      </c>
      <c r="E3852" s="59" t="s">
        <v>7268</v>
      </c>
      <c r="F3852" t="s">
        <v>1575</v>
      </c>
      <c r="G3852" t="s">
        <v>1574</v>
      </c>
      <c r="H3852" t="s">
        <v>1576</v>
      </c>
      <c r="I3852" s="52">
        <v>45505</v>
      </c>
      <c r="J3852" t="s">
        <v>2457</v>
      </c>
      <c r="K3852">
        <v>100</v>
      </c>
      <c r="L3852" s="73">
        <v>88.834597582864006</v>
      </c>
      <c r="M3852">
        <v>100</v>
      </c>
      <c r="N3852">
        <v>1</v>
      </c>
      <c r="O3852" s="73">
        <v>89.378777310409006</v>
      </c>
      <c r="P3852">
        <v>100</v>
      </c>
      <c r="Q3852">
        <v>1</v>
      </c>
      <c r="R3852">
        <v>100</v>
      </c>
      <c r="S3852">
        <v>0.999999999999999</v>
      </c>
      <c r="T3852">
        <v>33.310344745275501</v>
      </c>
      <c r="U3852">
        <v>0.636616170119776</v>
      </c>
      <c r="V3852">
        <v>55</v>
      </c>
      <c r="W3852">
        <v>7.9804275321842699E-2</v>
      </c>
      <c r="X3852">
        <v>7</v>
      </c>
      <c r="Y3852">
        <v>100</v>
      </c>
      <c r="Z3852">
        <v>1</v>
      </c>
      <c r="AA3852">
        <v>61.685532235476998</v>
      </c>
      <c r="AB3852">
        <v>98</v>
      </c>
      <c r="AC3852">
        <v>0.97970703422219296</v>
      </c>
      <c r="AD3852">
        <v>2</v>
      </c>
      <c r="AE3852">
        <v>2.0292965777806898E-2</v>
      </c>
      <c r="AF3852">
        <v>0</v>
      </c>
      <c r="AG3852">
        <v>0</v>
      </c>
      <c r="AH3852">
        <v>1.7861116355280999E-2</v>
      </c>
      <c r="AI3852">
        <v>9</v>
      </c>
      <c r="AJ3852" s="73">
        <v>87.020376093318006</v>
      </c>
      <c r="AK3852">
        <v>100</v>
      </c>
      <c r="AL3852">
        <v>1</v>
      </c>
      <c r="AM3852">
        <v>0</v>
      </c>
      <c r="AN3852">
        <v>0</v>
      </c>
      <c r="AO3852">
        <v>0</v>
      </c>
      <c r="AP3852">
        <v>0</v>
      </c>
      <c r="AQ3852">
        <v>100</v>
      </c>
      <c r="AR3852">
        <v>1</v>
      </c>
      <c r="AS3852">
        <v>2.0192691526671799E-2</v>
      </c>
      <c r="AT3852">
        <v>2</v>
      </c>
      <c r="AU3852">
        <v>0</v>
      </c>
      <c r="AV3852">
        <v>0</v>
      </c>
      <c r="AW3852">
        <v>100</v>
      </c>
      <c r="AX3852">
        <v>1</v>
      </c>
      <c r="AY3852" s="73">
        <v>86.415616832235997</v>
      </c>
      <c r="AZ3852">
        <v>100</v>
      </c>
      <c r="BA3852">
        <v>1</v>
      </c>
      <c r="BB3852">
        <v>97</v>
      </c>
      <c r="BC3852">
        <v>0.96940236742818398</v>
      </c>
      <c r="BD3852">
        <v>3</v>
      </c>
      <c r="BE3852">
        <v>3.05976325718154E-2</v>
      </c>
      <c r="BF3852">
        <v>88.834597582864006</v>
      </c>
      <c r="BG3852">
        <v>89.378777310409006</v>
      </c>
      <c r="BH3852">
        <v>86.415616832235997</v>
      </c>
      <c r="BI3852">
        <v>87.020376093318006</v>
      </c>
    </row>
    <row r="3853" spans="1:61" x14ac:dyDescent="0.25">
      <c r="A3853" s="10" t="str">
        <f>VLOOKUP(D3853,'Index-Relations'!E:F,2,FALSE)</f>
        <v>ESG</v>
      </c>
      <c r="B3853" t="s">
        <v>3450</v>
      </c>
      <c r="C3853" s="53" t="s">
        <v>2765</v>
      </c>
      <c r="D3853" s="59" t="s">
        <v>3173</v>
      </c>
      <c r="E3853" s="59" t="s">
        <v>7269</v>
      </c>
      <c r="F3853" t="s">
        <v>1575</v>
      </c>
      <c r="G3853" t="s">
        <v>1574</v>
      </c>
      <c r="H3853" t="s">
        <v>1576</v>
      </c>
      <c r="I3853" s="52">
        <v>45474</v>
      </c>
      <c r="J3853" t="s">
        <v>2457</v>
      </c>
      <c r="K3853">
        <v>100</v>
      </c>
      <c r="L3853" s="73">
        <v>88.879411267126898</v>
      </c>
      <c r="M3853">
        <v>100</v>
      </c>
      <c r="N3853">
        <v>1</v>
      </c>
      <c r="O3853" s="73">
        <v>89.196572607532005</v>
      </c>
      <c r="P3853">
        <v>100</v>
      </c>
      <c r="Q3853">
        <v>1</v>
      </c>
      <c r="R3853">
        <v>100</v>
      </c>
      <c r="S3853">
        <v>1</v>
      </c>
      <c r="T3853">
        <v>33.023724140999697</v>
      </c>
      <c r="U3853">
        <v>0.62770906336261301</v>
      </c>
      <c r="V3853">
        <v>55</v>
      </c>
      <c r="W3853">
        <v>7.1324667272725295E-2</v>
      </c>
      <c r="X3853">
        <v>7</v>
      </c>
      <c r="Y3853">
        <v>100</v>
      </c>
      <c r="Z3853">
        <v>1</v>
      </c>
      <c r="AA3853">
        <v>63.4211109731284</v>
      </c>
      <c r="AB3853">
        <v>98</v>
      </c>
      <c r="AC3853">
        <v>0.980304000730855</v>
      </c>
      <c r="AD3853">
        <v>2</v>
      </c>
      <c r="AE3853">
        <v>1.9695999269145201E-2</v>
      </c>
      <c r="AF3853">
        <v>0</v>
      </c>
      <c r="AG3853">
        <v>0</v>
      </c>
      <c r="AH3853">
        <v>1.8275487878492098E-2</v>
      </c>
      <c r="AI3853">
        <v>9</v>
      </c>
      <c r="AJ3853" s="73">
        <v>87.070811755541001</v>
      </c>
      <c r="AK3853">
        <v>100</v>
      </c>
      <c r="AL3853">
        <v>1</v>
      </c>
      <c r="AM3853">
        <v>0</v>
      </c>
      <c r="AN3853">
        <v>0</v>
      </c>
      <c r="AO3853">
        <v>0</v>
      </c>
      <c r="AP3853">
        <v>0</v>
      </c>
      <c r="AQ3853">
        <v>100</v>
      </c>
      <c r="AR3853">
        <v>1</v>
      </c>
      <c r="AS3853">
        <v>1.7663500187326198E-2</v>
      </c>
      <c r="AT3853">
        <v>2</v>
      </c>
      <c r="AU3853">
        <v>0</v>
      </c>
      <c r="AV3853">
        <v>0</v>
      </c>
      <c r="AW3853">
        <v>100</v>
      </c>
      <c r="AX3853">
        <v>0.999999999999999</v>
      </c>
      <c r="AY3853" s="73">
        <v>86.775261764576001</v>
      </c>
      <c r="AZ3853">
        <v>100</v>
      </c>
      <c r="BA3853">
        <v>1</v>
      </c>
      <c r="BB3853">
        <v>97</v>
      </c>
      <c r="BC3853">
        <v>0.97084642450720704</v>
      </c>
      <c r="BD3853">
        <v>3</v>
      </c>
      <c r="BE3853">
        <v>2.9153575492792499E-2</v>
      </c>
      <c r="BF3853">
        <v>88.879411267126898</v>
      </c>
      <c r="BG3853">
        <v>89.196572607532005</v>
      </c>
      <c r="BH3853">
        <v>86.775261764576001</v>
      </c>
      <c r="BI3853">
        <v>87.070811755541001</v>
      </c>
    </row>
    <row r="3854" spans="1:61" x14ac:dyDescent="0.25">
      <c r="A3854" s="10" t="str">
        <f>VLOOKUP(D3854,'Index-Relations'!E:F,2,FALSE)</f>
        <v>ESG</v>
      </c>
      <c r="B3854" t="s">
        <v>3450</v>
      </c>
      <c r="C3854" s="53" t="s">
        <v>2766</v>
      </c>
      <c r="D3854" s="59" t="s">
        <v>3173</v>
      </c>
      <c r="E3854" s="59" t="s">
        <v>7270</v>
      </c>
      <c r="F3854" t="s">
        <v>1575</v>
      </c>
      <c r="G3854" t="s">
        <v>1574</v>
      </c>
      <c r="H3854" t="s">
        <v>1576</v>
      </c>
      <c r="I3854" s="52">
        <v>45446</v>
      </c>
      <c r="J3854" t="s">
        <v>2457</v>
      </c>
      <c r="K3854">
        <v>100</v>
      </c>
      <c r="L3854" s="73">
        <v>89.143384114035001</v>
      </c>
      <c r="M3854">
        <v>100</v>
      </c>
      <c r="N3854">
        <v>1</v>
      </c>
      <c r="O3854" s="73">
        <v>89.186680469495997</v>
      </c>
      <c r="P3854">
        <v>100</v>
      </c>
      <c r="Q3854">
        <v>1</v>
      </c>
      <c r="R3854">
        <v>100</v>
      </c>
      <c r="S3854">
        <v>1</v>
      </c>
      <c r="T3854">
        <v>33.418886070968298</v>
      </c>
      <c r="U3854">
        <v>0.63674559119101903</v>
      </c>
      <c r="V3854">
        <v>54</v>
      </c>
      <c r="W3854">
        <v>7.6989321549539497E-2</v>
      </c>
      <c r="X3854">
        <v>7</v>
      </c>
      <c r="Y3854">
        <v>100</v>
      </c>
      <c r="Z3854">
        <v>1</v>
      </c>
      <c r="AA3854">
        <v>64.127655076318703</v>
      </c>
      <c r="AB3854">
        <v>98</v>
      </c>
      <c r="AC3854">
        <v>0.97972832824448197</v>
      </c>
      <c r="AD3854">
        <v>2</v>
      </c>
      <c r="AE3854">
        <v>2.0271671755518202E-2</v>
      </c>
      <c r="AF3854">
        <v>0</v>
      </c>
      <c r="AG3854">
        <v>0</v>
      </c>
      <c r="AH3854">
        <v>1.8045848241625299E-2</v>
      </c>
      <c r="AI3854">
        <v>9</v>
      </c>
      <c r="AJ3854" s="73">
        <v>87.255488621745997</v>
      </c>
      <c r="AK3854">
        <v>100</v>
      </c>
      <c r="AL3854">
        <v>1</v>
      </c>
      <c r="AM3854">
        <v>0</v>
      </c>
      <c r="AN3854">
        <v>0</v>
      </c>
      <c r="AO3854">
        <v>0</v>
      </c>
      <c r="AP3854">
        <v>0</v>
      </c>
      <c r="AQ3854">
        <v>100</v>
      </c>
      <c r="AR3854">
        <v>1</v>
      </c>
      <c r="AS3854">
        <v>1.9795457953894501E-2</v>
      </c>
      <c r="AT3854">
        <v>2</v>
      </c>
      <c r="AU3854">
        <v>0</v>
      </c>
      <c r="AV3854">
        <v>0</v>
      </c>
      <c r="AW3854">
        <v>100</v>
      </c>
      <c r="AX3854">
        <v>1</v>
      </c>
      <c r="AY3854" s="73">
        <v>87.294804397427995</v>
      </c>
      <c r="AZ3854">
        <v>100</v>
      </c>
      <c r="BA3854">
        <v>1</v>
      </c>
      <c r="BB3854">
        <v>97</v>
      </c>
      <c r="BC3854">
        <v>0.97118432996682902</v>
      </c>
      <c r="BD3854">
        <v>3</v>
      </c>
      <c r="BE3854">
        <v>2.8815670033170201E-2</v>
      </c>
      <c r="BF3854">
        <v>89.143384114035001</v>
      </c>
      <c r="BG3854">
        <v>89.186680469495997</v>
      </c>
      <c r="BH3854">
        <v>87.294804397427995</v>
      </c>
      <c r="BI3854">
        <v>87.255488621745997</v>
      </c>
    </row>
    <row r="3855" spans="1:61" x14ac:dyDescent="0.25">
      <c r="A3855" s="10" t="str">
        <f>VLOOKUP(D3855,'Index-Relations'!E:F,2,FALSE)</f>
        <v>ESG</v>
      </c>
      <c r="B3855" t="s">
        <v>3450</v>
      </c>
      <c r="C3855" s="53" t="s">
        <v>2767</v>
      </c>
      <c r="D3855" s="59" t="s">
        <v>3173</v>
      </c>
      <c r="E3855" s="59" t="s">
        <v>7271</v>
      </c>
      <c r="F3855" t="s">
        <v>1575</v>
      </c>
      <c r="G3855" t="s">
        <v>1574</v>
      </c>
      <c r="H3855" t="s">
        <v>1576</v>
      </c>
      <c r="I3855" s="52">
        <v>45413</v>
      </c>
      <c r="J3855" t="s">
        <v>2457</v>
      </c>
      <c r="K3855">
        <v>100</v>
      </c>
      <c r="L3855" s="73">
        <v>89.265407795870004</v>
      </c>
      <c r="M3855">
        <v>100</v>
      </c>
      <c r="N3855">
        <v>1</v>
      </c>
      <c r="O3855" s="73">
        <v>89.275473802259995</v>
      </c>
      <c r="P3855">
        <v>100</v>
      </c>
      <c r="Q3855">
        <v>1</v>
      </c>
      <c r="R3855">
        <v>100</v>
      </c>
      <c r="S3855">
        <v>1</v>
      </c>
      <c r="T3855">
        <v>33.365674405780503</v>
      </c>
      <c r="U3855">
        <v>0.62542686159379701</v>
      </c>
      <c r="V3855">
        <v>54</v>
      </c>
      <c r="W3855">
        <v>7.2974821007799701E-2</v>
      </c>
      <c r="X3855">
        <v>7</v>
      </c>
      <c r="Y3855">
        <v>100</v>
      </c>
      <c r="Z3855">
        <v>1</v>
      </c>
      <c r="AA3855">
        <v>66.289848477526903</v>
      </c>
      <c r="AB3855">
        <v>98</v>
      </c>
      <c r="AC3855">
        <v>0.980183774135714</v>
      </c>
      <c r="AD3855">
        <v>2</v>
      </c>
      <c r="AE3855">
        <v>1.98162258642859E-2</v>
      </c>
      <c r="AF3855">
        <v>0</v>
      </c>
      <c r="AG3855">
        <v>0</v>
      </c>
      <c r="AH3855">
        <v>1.67741938161966E-2</v>
      </c>
      <c r="AI3855">
        <v>9</v>
      </c>
      <c r="AJ3855" s="73">
        <v>87.315923182947003</v>
      </c>
      <c r="AK3855">
        <v>100</v>
      </c>
      <c r="AL3855">
        <v>1</v>
      </c>
      <c r="AM3855">
        <v>0</v>
      </c>
      <c r="AN3855">
        <v>0</v>
      </c>
      <c r="AO3855">
        <v>0</v>
      </c>
      <c r="AP3855">
        <v>0</v>
      </c>
      <c r="AQ3855">
        <v>100</v>
      </c>
      <c r="AR3855">
        <v>1</v>
      </c>
      <c r="AS3855">
        <v>1.9339039255703201E-2</v>
      </c>
      <c r="AT3855">
        <v>2</v>
      </c>
      <c r="AU3855">
        <v>0</v>
      </c>
      <c r="AV3855">
        <v>0</v>
      </c>
      <c r="AW3855">
        <v>100</v>
      </c>
      <c r="AX3855">
        <v>1</v>
      </c>
      <c r="AY3855" s="73">
        <v>87.504671762946003</v>
      </c>
      <c r="AZ3855">
        <v>100</v>
      </c>
      <c r="BA3855">
        <v>1</v>
      </c>
      <c r="BB3855">
        <v>97</v>
      </c>
      <c r="BC3855">
        <v>0.96979074344590299</v>
      </c>
      <c r="BD3855">
        <v>3</v>
      </c>
      <c r="BE3855">
        <v>3.0209256554096599E-2</v>
      </c>
      <c r="BF3855">
        <v>89.265407795870004</v>
      </c>
      <c r="BG3855">
        <v>89.275473802259995</v>
      </c>
      <c r="BH3855">
        <v>87.504671762946003</v>
      </c>
      <c r="BI3855">
        <v>87.315923182947003</v>
      </c>
    </row>
    <row r="3856" spans="1:61" x14ac:dyDescent="0.25">
      <c r="A3856" s="10" t="str">
        <f>VLOOKUP(D3856,'Index-Relations'!E:F,2,FALSE)</f>
        <v>ESG</v>
      </c>
      <c r="B3856" t="s">
        <v>3450</v>
      </c>
      <c r="C3856" s="53" t="s">
        <v>2768</v>
      </c>
      <c r="D3856" s="59" t="s">
        <v>3173</v>
      </c>
      <c r="E3856" s="59" t="s">
        <v>7272</v>
      </c>
      <c r="F3856" t="s">
        <v>1575</v>
      </c>
      <c r="G3856" t="s">
        <v>1574</v>
      </c>
      <c r="H3856" t="s">
        <v>1576</v>
      </c>
      <c r="I3856" s="52">
        <v>45383</v>
      </c>
      <c r="J3856" t="s">
        <v>2457</v>
      </c>
      <c r="K3856">
        <v>99</v>
      </c>
      <c r="L3856">
        <v>93.128958421551602</v>
      </c>
      <c r="M3856">
        <v>99</v>
      </c>
      <c r="N3856">
        <v>1</v>
      </c>
      <c r="O3856">
        <v>92.337894240533004</v>
      </c>
      <c r="P3856">
        <v>99</v>
      </c>
      <c r="Q3856">
        <v>1</v>
      </c>
      <c r="R3856">
        <v>99</v>
      </c>
      <c r="S3856">
        <v>1</v>
      </c>
      <c r="T3856">
        <v>35.112393095586498</v>
      </c>
      <c r="U3856">
        <v>0.61521541143009795</v>
      </c>
      <c r="V3856">
        <v>57</v>
      </c>
      <c r="W3856">
        <v>6.4576828058773905E-2</v>
      </c>
      <c r="X3856">
        <v>5</v>
      </c>
      <c r="Y3856">
        <v>99</v>
      </c>
      <c r="Z3856">
        <v>0.999999999999999</v>
      </c>
      <c r="AA3856">
        <v>65.472291454526598</v>
      </c>
      <c r="AB3856">
        <v>94</v>
      </c>
      <c r="AC3856">
        <v>0.95010333864381002</v>
      </c>
      <c r="AD3856">
        <v>5</v>
      </c>
      <c r="AE3856">
        <v>4.9896661356188997E-2</v>
      </c>
      <c r="AF3856">
        <v>0</v>
      </c>
      <c r="AG3856">
        <v>2.3592E-16</v>
      </c>
      <c r="AH3856">
        <v>1.63379130378878E-2</v>
      </c>
      <c r="AI3856">
        <v>9</v>
      </c>
      <c r="AJ3856">
        <v>91.972258449809701</v>
      </c>
      <c r="AK3856">
        <v>99</v>
      </c>
      <c r="AL3856">
        <v>1</v>
      </c>
      <c r="AM3856">
        <v>0</v>
      </c>
      <c r="AN3856">
        <v>0</v>
      </c>
      <c r="AO3856">
        <v>0</v>
      </c>
      <c r="AP3856">
        <v>0</v>
      </c>
      <c r="AQ3856">
        <v>99</v>
      </c>
      <c r="AR3856">
        <v>0.999999999999999</v>
      </c>
      <c r="AS3856">
        <v>7.8988441015672203E-3</v>
      </c>
      <c r="AT3856">
        <v>1</v>
      </c>
      <c r="AU3856">
        <v>0</v>
      </c>
      <c r="AV3856">
        <v>0</v>
      </c>
      <c r="AW3856">
        <v>99</v>
      </c>
      <c r="AX3856">
        <v>1</v>
      </c>
      <c r="AY3856">
        <v>92.415146277070207</v>
      </c>
      <c r="AZ3856">
        <v>99</v>
      </c>
      <c r="BA3856">
        <v>1</v>
      </c>
      <c r="BB3856">
        <v>94</v>
      </c>
      <c r="BC3856">
        <v>0.95037345678539098</v>
      </c>
      <c r="BD3856">
        <v>5</v>
      </c>
      <c r="BE3856">
        <v>4.9626543214608597E-2</v>
      </c>
      <c r="BF3856">
        <v>90.049202709466996</v>
      </c>
      <c r="BG3856">
        <v>89.713954305517007</v>
      </c>
      <c r="BH3856">
        <v>88.922155000434898</v>
      </c>
      <c r="BI3856">
        <v>88.081311274274995</v>
      </c>
    </row>
    <row r="3857" spans="1:61" x14ac:dyDescent="0.25">
      <c r="A3857" s="10" t="str">
        <f>VLOOKUP(D3857,'Index-Relations'!E:F,2,FALSE)</f>
        <v>ESG</v>
      </c>
      <c r="B3857" t="s">
        <v>3450</v>
      </c>
      <c r="C3857" s="53" t="s">
        <v>2769</v>
      </c>
      <c r="D3857" s="59" t="s">
        <v>3173</v>
      </c>
      <c r="E3857" s="59" t="s">
        <v>7273</v>
      </c>
      <c r="F3857" t="s">
        <v>1575</v>
      </c>
      <c r="G3857" t="s">
        <v>1574</v>
      </c>
      <c r="H3857" t="s">
        <v>1576</v>
      </c>
      <c r="I3857" s="52">
        <v>45352</v>
      </c>
      <c r="J3857" t="s">
        <v>2457</v>
      </c>
      <c r="K3857">
        <v>99</v>
      </c>
      <c r="L3857">
        <v>93.433716105860796</v>
      </c>
      <c r="M3857">
        <v>99</v>
      </c>
      <c r="N3857">
        <v>1</v>
      </c>
      <c r="O3857">
        <v>92.425515029804004</v>
      </c>
      <c r="P3857">
        <v>99</v>
      </c>
      <c r="Q3857">
        <v>1</v>
      </c>
      <c r="R3857">
        <v>99</v>
      </c>
      <c r="S3857">
        <v>1</v>
      </c>
      <c r="T3857">
        <v>35.223004011944603</v>
      </c>
      <c r="U3857">
        <v>0.59663769580699</v>
      </c>
      <c r="V3857">
        <v>55</v>
      </c>
      <c r="W3857">
        <v>5.4058037275882098E-2</v>
      </c>
      <c r="X3857">
        <v>5</v>
      </c>
      <c r="Y3857">
        <v>99</v>
      </c>
      <c r="Z3857">
        <v>0.999999999999999</v>
      </c>
      <c r="AA3857">
        <v>65.838539844097099</v>
      </c>
      <c r="AB3857">
        <v>94</v>
      </c>
      <c r="AC3857">
        <v>0.95209234713971402</v>
      </c>
      <c r="AD3857">
        <v>5</v>
      </c>
      <c r="AE3857">
        <v>4.79076528602854E-2</v>
      </c>
      <c r="AF3857">
        <v>0</v>
      </c>
      <c r="AG3857">
        <v>0</v>
      </c>
      <c r="AH3857">
        <v>4.3293562287172902E-3</v>
      </c>
      <c r="AI3857">
        <v>6</v>
      </c>
      <c r="AJ3857">
        <v>92.395523056780505</v>
      </c>
      <c r="AK3857">
        <v>99</v>
      </c>
      <c r="AL3857">
        <v>1</v>
      </c>
      <c r="AM3857">
        <v>0</v>
      </c>
      <c r="AN3857">
        <v>0</v>
      </c>
      <c r="AO3857">
        <v>0</v>
      </c>
      <c r="AP3857">
        <v>0</v>
      </c>
      <c r="AQ3857">
        <v>99</v>
      </c>
      <c r="AR3857">
        <v>0.999999999999999</v>
      </c>
      <c r="AS3857">
        <v>8.4874845310241604E-3</v>
      </c>
      <c r="AT3857">
        <v>1</v>
      </c>
      <c r="AU3857">
        <v>0</v>
      </c>
      <c r="AV3857">
        <v>0</v>
      </c>
      <c r="AW3857">
        <v>99</v>
      </c>
      <c r="AX3857">
        <v>1</v>
      </c>
      <c r="AY3857">
        <v>92.780628177928193</v>
      </c>
      <c r="AZ3857">
        <v>99</v>
      </c>
      <c r="BA3857">
        <v>1</v>
      </c>
      <c r="BB3857">
        <v>94</v>
      </c>
      <c r="BC3857">
        <v>0.95158790576804497</v>
      </c>
      <c r="BD3857">
        <v>5</v>
      </c>
      <c r="BE3857">
        <v>4.8412094231954597E-2</v>
      </c>
      <c r="BF3857">
        <v>90.466973954086995</v>
      </c>
      <c r="BG3857">
        <v>89.954618250798006</v>
      </c>
      <c r="BH3857">
        <v>89.4957630283279</v>
      </c>
      <c r="BI3857">
        <v>88.642729403670998</v>
      </c>
    </row>
    <row r="3858" spans="1:61" x14ac:dyDescent="0.25">
      <c r="A3858" s="10" t="str">
        <f>VLOOKUP(D3858,'Index-Relations'!E:F,2,FALSE)</f>
        <v>ESG</v>
      </c>
      <c r="B3858" t="s">
        <v>3450</v>
      </c>
      <c r="C3858" s="53" t="s">
        <v>2770</v>
      </c>
      <c r="D3858" s="59" t="s">
        <v>3173</v>
      </c>
      <c r="E3858" s="59" t="s">
        <v>7274</v>
      </c>
      <c r="F3858" t="s">
        <v>1575</v>
      </c>
      <c r="G3858" t="s">
        <v>1574</v>
      </c>
      <c r="H3858" t="s">
        <v>1576</v>
      </c>
      <c r="I3858" s="52">
        <v>45323</v>
      </c>
      <c r="J3858" t="s">
        <v>2457</v>
      </c>
      <c r="K3858">
        <v>100</v>
      </c>
      <c r="L3858">
        <v>93.506964789750299</v>
      </c>
      <c r="M3858">
        <v>99</v>
      </c>
      <c r="N3858">
        <v>1</v>
      </c>
      <c r="O3858">
        <v>92.398946779816399</v>
      </c>
      <c r="P3858">
        <v>99</v>
      </c>
      <c r="Q3858">
        <v>1</v>
      </c>
      <c r="R3858">
        <v>99</v>
      </c>
      <c r="S3858">
        <v>1</v>
      </c>
      <c r="T3858">
        <v>35.839693984708703</v>
      </c>
      <c r="U3858">
        <v>0.58511660852038505</v>
      </c>
      <c r="V3858">
        <v>55</v>
      </c>
      <c r="W3858">
        <v>5.7607258309282303E-2</v>
      </c>
      <c r="X3858">
        <v>5</v>
      </c>
      <c r="Y3858">
        <v>99</v>
      </c>
      <c r="Z3858">
        <v>1</v>
      </c>
      <c r="AA3858">
        <v>66.714064683172197</v>
      </c>
      <c r="AB3858">
        <v>94</v>
      </c>
      <c r="AC3858">
        <v>0.94916142061914099</v>
      </c>
      <c r="AD3858">
        <v>5</v>
      </c>
      <c r="AE3858">
        <v>5.0838579380858E-2</v>
      </c>
      <c r="AF3858">
        <v>1</v>
      </c>
      <c r="AG3858">
        <v>9.7139999999999999E-17</v>
      </c>
      <c r="AH3858">
        <v>4.6301156150237201E-3</v>
      </c>
      <c r="AI3858">
        <v>6</v>
      </c>
      <c r="AJ3858">
        <v>92.426047050332699</v>
      </c>
      <c r="AK3858">
        <v>99</v>
      </c>
      <c r="AL3858">
        <v>1</v>
      </c>
      <c r="AM3858">
        <v>0</v>
      </c>
      <c r="AN3858">
        <v>0</v>
      </c>
      <c r="AO3858">
        <v>0</v>
      </c>
      <c r="AP3858">
        <v>0</v>
      </c>
      <c r="AQ3858">
        <v>99</v>
      </c>
      <c r="AR3858">
        <v>1</v>
      </c>
      <c r="AS3858">
        <v>9.8329686892923308E-3</v>
      </c>
      <c r="AT3858">
        <v>1</v>
      </c>
      <c r="AU3858">
        <v>0</v>
      </c>
      <c r="AV3858">
        <v>0</v>
      </c>
      <c r="AW3858">
        <v>99</v>
      </c>
      <c r="AX3858">
        <v>1</v>
      </c>
      <c r="AY3858">
        <v>92.933720148549298</v>
      </c>
      <c r="AZ3858">
        <v>99</v>
      </c>
      <c r="BA3858">
        <v>1</v>
      </c>
      <c r="BB3858">
        <v>94</v>
      </c>
      <c r="BC3858">
        <v>0.95027919633157898</v>
      </c>
      <c r="BD3858">
        <v>5</v>
      </c>
      <c r="BE3858">
        <v>4.9720803668420202E-2</v>
      </c>
      <c r="BF3858">
        <v>90.648058704638004</v>
      </c>
      <c r="BG3858">
        <v>89.984820902848895</v>
      </c>
      <c r="BH3858">
        <v>89.736938608084898</v>
      </c>
      <c r="BI3858">
        <v>88.807816796954</v>
      </c>
    </row>
    <row r="3859" spans="1:61" x14ac:dyDescent="0.25">
      <c r="A3859" s="10" t="str">
        <f>VLOOKUP(D3859,'Index-Relations'!E:F,2,FALSE)</f>
        <v>ESG</v>
      </c>
      <c r="B3859" t="s">
        <v>3450</v>
      </c>
      <c r="C3859" s="53" t="s">
        <v>2760</v>
      </c>
      <c r="D3859" s="59" t="s">
        <v>3174</v>
      </c>
      <c r="E3859" s="59" t="s">
        <v>7275</v>
      </c>
      <c r="F3859" t="s">
        <v>2496</v>
      </c>
      <c r="G3859" t="s">
        <v>1580</v>
      </c>
      <c r="H3859" t="s">
        <v>1582</v>
      </c>
      <c r="I3859" s="52">
        <v>45659</v>
      </c>
      <c r="J3859" t="s">
        <v>2457</v>
      </c>
      <c r="K3859">
        <v>100</v>
      </c>
      <c r="L3859" s="73">
        <v>69.309484698867905</v>
      </c>
      <c r="M3859">
        <v>100</v>
      </c>
      <c r="N3859">
        <v>1</v>
      </c>
      <c r="O3859" s="73">
        <v>74.950474065858998</v>
      </c>
      <c r="P3859">
        <v>100</v>
      </c>
      <c r="Q3859">
        <v>1</v>
      </c>
      <c r="R3859">
        <v>99</v>
      </c>
      <c r="S3859">
        <v>0.99044198231769098</v>
      </c>
      <c r="T3859">
        <v>33.890681016332898</v>
      </c>
      <c r="U3859">
        <v>0.63748567477860396</v>
      </c>
      <c r="V3859">
        <v>59</v>
      </c>
      <c r="W3859">
        <v>3.8549562253769099E-2</v>
      </c>
      <c r="X3859">
        <v>9</v>
      </c>
      <c r="Y3859">
        <v>100</v>
      </c>
      <c r="Z3859">
        <v>0.999999999999999</v>
      </c>
      <c r="AA3859">
        <v>19.973663427325501</v>
      </c>
      <c r="AB3859">
        <v>93</v>
      </c>
      <c r="AC3859">
        <v>0.93078452666762401</v>
      </c>
      <c r="AD3859">
        <v>7</v>
      </c>
      <c r="AE3859">
        <v>6.9215473332375294E-2</v>
      </c>
      <c r="AF3859">
        <v>0</v>
      </c>
      <c r="AG3859">
        <v>0</v>
      </c>
      <c r="AH3859">
        <v>7.2132947618871101E-3</v>
      </c>
      <c r="AI3859">
        <v>6</v>
      </c>
      <c r="AJ3859" s="73">
        <v>65.483152319581905</v>
      </c>
      <c r="AK3859">
        <v>100</v>
      </c>
      <c r="AL3859">
        <v>1</v>
      </c>
      <c r="AM3859">
        <v>0</v>
      </c>
      <c r="AN3859">
        <v>0</v>
      </c>
      <c r="AO3859">
        <v>0</v>
      </c>
      <c r="AP3859">
        <v>0</v>
      </c>
      <c r="AQ3859">
        <v>100</v>
      </c>
      <c r="AR3859">
        <v>0.999999999999999</v>
      </c>
      <c r="AS3859">
        <v>0</v>
      </c>
      <c r="AT3859">
        <v>0</v>
      </c>
      <c r="AU3859">
        <v>0</v>
      </c>
      <c r="AV3859">
        <v>0</v>
      </c>
      <c r="AW3859">
        <v>100</v>
      </c>
      <c r="AX3859">
        <v>1</v>
      </c>
      <c r="AY3859" s="73">
        <v>66.501842699848893</v>
      </c>
      <c r="AZ3859">
        <v>100</v>
      </c>
      <c r="BA3859">
        <v>1</v>
      </c>
      <c r="BB3859">
        <v>88</v>
      </c>
      <c r="BC3859">
        <v>0.87865880760882198</v>
      </c>
      <c r="BD3859">
        <v>12</v>
      </c>
      <c r="BE3859">
        <v>0.12134119239117699</v>
      </c>
      <c r="BF3859">
        <v>69.309484698867905</v>
      </c>
      <c r="BG3859">
        <v>74.950474065858998</v>
      </c>
      <c r="BH3859">
        <v>66.501842699848893</v>
      </c>
      <c r="BI3859">
        <v>65.483152319581905</v>
      </c>
    </row>
    <row r="3860" spans="1:61" x14ac:dyDescent="0.25">
      <c r="A3860" s="10" t="str">
        <f>VLOOKUP(D3860,'Index-Relations'!E:F,2,FALSE)</f>
        <v>ESG</v>
      </c>
      <c r="B3860" t="s">
        <v>3450</v>
      </c>
      <c r="C3860" s="53" t="s">
        <v>2761</v>
      </c>
      <c r="D3860" s="59" t="s">
        <v>3174</v>
      </c>
      <c r="E3860" s="59" t="s">
        <v>7276</v>
      </c>
      <c r="F3860" t="s">
        <v>2496</v>
      </c>
      <c r="G3860" t="s">
        <v>1580</v>
      </c>
      <c r="H3860" t="s">
        <v>1582</v>
      </c>
      <c r="I3860" s="52">
        <v>45628</v>
      </c>
      <c r="J3860" t="s">
        <v>2457</v>
      </c>
      <c r="K3860">
        <v>100</v>
      </c>
      <c r="L3860" s="73">
        <v>68.261417605407999</v>
      </c>
      <c r="M3860">
        <v>100</v>
      </c>
      <c r="N3860">
        <v>1</v>
      </c>
      <c r="O3860" s="73">
        <v>74.949609793399006</v>
      </c>
      <c r="P3860">
        <v>100</v>
      </c>
      <c r="Q3860">
        <v>1</v>
      </c>
      <c r="R3860">
        <v>99</v>
      </c>
      <c r="S3860">
        <v>0.988725996270019</v>
      </c>
      <c r="T3860">
        <v>33.350075175884598</v>
      </c>
      <c r="U3860">
        <v>0.66115849163912099</v>
      </c>
      <c r="V3860">
        <v>61</v>
      </c>
      <c r="W3860">
        <v>3.6980344391277099E-2</v>
      </c>
      <c r="X3860">
        <v>9</v>
      </c>
      <c r="Y3860">
        <v>100</v>
      </c>
      <c r="Z3860">
        <v>0.999999999999999</v>
      </c>
      <c r="AA3860">
        <v>18.083763693632299</v>
      </c>
      <c r="AB3860">
        <v>93</v>
      </c>
      <c r="AC3860">
        <v>0.93089006417387898</v>
      </c>
      <c r="AD3860">
        <v>7</v>
      </c>
      <c r="AE3860">
        <v>6.9109935826120197E-2</v>
      </c>
      <c r="AF3860">
        <v>0</v>
      </c>
      <c r="AG3860">
        <v>2.776E-17</v>
      </c>
      <c r="AH3860">
        <v>6.8080395725487498E-3</v>
      </c>
      <c r="AI3860">
        <v>6</v>
      </c>
      <c r="AJ3860" s="73">
        <v>64.158264326134002</v>
      </c>
      <c r="AK3860">
        <v>100</v>
      </c>
      <c r="AL3860">
        <v>1</v>
      </c>
      <c r="AM3860">
        <v>0</v>
      </c>
      <c r="AN3860">
        <v>0</v>
      </c>
      <c r="AO3860">
        <v>0</v>
      </c>
      <c r="AP3860">
        <v>0</v>
      </c>
      <c r="AQ3860">
        <v>100</v>
      </c>
      <c r="AR3860">
        <v>1</v>
      </c>
      <c r="AS3860">
        <v>0</v>
      </c>
      <c r="AT3860">
        <v>0</v>
      </c>
      <c r="AU3860">
        <v>0</v>
      </c>
      <c r="AV3860">
        <v>0</v>
      </c>
      <c r="AW3860">
        <v>100</v>
      </c>
      <c r="AX3860">
        <v>1</v>
      </c>
      <c r="AY3860" s="73">
        <v>65.250342466900904</v>
      </c>
      <c r="AZ3860">
        <v>100</v>
      </c>
      <c r="BA3860">
        <v>1</v>
      </c>
      <c r="BB3860">
        <v>89</v>
      </c>
      <c r="BC3860">
        <v>0.88282982068649496</v>
      </c>
      <c r="BD3860">
        <v>11</v>
      </c>
      <c r="BE3860">
        <v>0.117170179313504</v>
      </c>
      <c r="BF3860">
        <v>68.261417605407999</v>
      </c>
      <c r="BG3860">
        <v>74.949609793399006</v>
      </c>
      <c r="BH3860">
        <v>65.250342466900904</v>
      </c>
      <c r="BI3860">
        <v>64.158264326134002</v>
      </c>
    </row>
    <row r="3861" spans="1:61" x14ac:dyDescent="0.25">
      <c r="A3861" s="10" t="str">
        <f>VLOOKUP(D3861,'Index-Relations'!E:F,2,FALSE)</f>
        <v>ESG</v>
      </c>
      <c r="B3861" t="s">
        <v>3450</v>
      </c>
      <c r="C3861" s="53" t="s">
        <v>2762</v>
      </c>
      <c r="D3861" s="59" t="s">
        <v>3174</v>
      </c>
      <c r="E3861" s="59" t="s">
        <v>7277</v>
      </c>
      <c r="F3861" t="s">
        <v>2496</v>
      </c>
      <c r="G3861" t="s">
        <v>1580</v>
      </c>
      <c r="H3861" t="s">
        <v>1582</v>
      </c>
      <c r="I3861" s="52">
        <v>45597</v>
      </c>
      <c r="J3861" t="s">
        <v>2457</v>
      </c>
      <c r="K3861">
        <v>100</v>
      </c>
      <c r="L3861" s="73">
        <v>68.908428775545005</v>
      </c>
      <c r="M3861">
        <v>100</v>
      </c>
      <c r="N3861">
        <v>1</v>
      </c>
      <c r="O3861" s="73">
        <v>75.196503987929006</v>
      </c>
      <c r="P3861">
        <v>100</v>
      </c>
      <c r="Q3861">
        <v>1</v>
      </c>
      <c r="R3861">
        <v>99</v>
      </c>
      <c r="S3861">
        <v>0.98821254985698803</v>
      </c>
      <c r="T3861">
        <v>33.603682674370397</v>
      </c>
      <c r="U3861">
        <v>0.66146759806634003</v>
      </c>
      <c r="V3861">
        <v>61</v>
      </c>
      <c r="W3861">
        <v>3.6713193740887197E-2</v>
      </c>
      <c r="X3861">
        <v>9</v>
      </c>
      <c r="Y3861">
        <v>100</v>
      </c>
      <c r="Z3861">
        <v>0.999999999999999</v>
      </c>
      <c r="AA3861">
        <v>19.5551608588049</v>
      </c>
      <c r="AB3861">
        <v>93</v>
      </c>
      <c r="AC3861">
        <v>0.92910008890224505</v>
      </c>
      <c r="AD3861">
        <v>7</v>
      </c>
      <c r="AE3861">
        <v>7.0899911097754995E-2</v>
      </c>
      <c r="AF3861">
        <v>0</v>
      </c>
      <c r="AG3861">
        <v>0</v>
      </c>
      <c r="AH3861">
        <v>1.33753732059603E-2</v>
      </c>
      <c r="AI3861">
        <v>6</v>
      </c>
      <c r="AJ3861" s="73">
        <v>64.961980164436895</v>
      </c>
      <c r="AK3861">
        <v>100</v>
      </c>
      <c r="AL3861">
        <v>1</v>
      </c>
      <c r="AM3861">
        <v>0</v>
      </c>
      <c r="AN3861">
        <v>0</v>
      </c>
      <c r="AO3861">
        <v>0</v>
      </c>
      <c r="AP3861">
        <v>0</v>
      </c>
      <c r="AQ3861">
        <v>100</v>
      </c>
      <c r="AR3861">
        <v>1</v>
      </c>
      <c r="AS3861">
        <v>0</v>
      </c>
      <c r="AT3861">
        <v>0</v>
      </c>
      <c r="AU3861">
        <v>0</v>
      </c>
      <c r="AV3861">
        <v>0</v>
      </c>
      <c r="AW3861">
        <v>100</v>
      </c>
      <c r="AX3861">
        <v>1</v>
      </c>
      <c r="AY3861" s="73">
        <v>65.921529497986995</v>
      </c>
      <c r="AZ3861">
        <v>100</v>
      </c>
      <c r="BA3861">
        <v>1</v>
      </c>
      <c r="BB3861">
        <v>89</v>
      </c>
      <c r="BC3861">
        <v>0.88797972918994905</v>
      </c>
      <c r="BD3861">
        <v>11</v>
      </c>
      <c r="BE3861">
        <v>0.11202027081005</v>
      </c>
      <c r="BF3861">
        <v>68.908428775545005</v>
      </c>
      <c r="BG3861">
        <v>75.196503987929006</v>
      </c>
      <c r="BH3861">
        <v>65.921529497986995</v>
      </c>
      <c r="BI3861">
        <v>64.961980164436895</v>
      </c>
    </row>
    <row r="3862" spans="1:61" x14ac:dyDescent="0.25">
      <c r="A3862" s="10" t="str">
        <f>VLOOKUP(D3862,'Index-Relations'!E:F,2,FALSE)</f>
        <v>ESG</v>
      </c>
      <c r="B3862" t="s">
        <v>3450</v>
      </c>
      <c r="C3862" s="53" t="s">
        <v>2763</v>
      </c>
      <c r="D3862" s="59" t="s">
        <v>3174</v>
      </c>
      <c r="E3862" s="59" t="s">
        <v>7278</v>
      </c>
      <c r="F3862" t="s">
        <v>2496</v>
      </c>
      <c r="G3862" t="s">
        <v>1580</v>
      </c>
      <c r="H3862" t="s">
        <v>1582</v>
      </c>
      <c r="I3862" s="52">
        <v>45566</v>
      </c>
      <c r="J3862" t="s">
        <v>2457</v>
      </c>
      <c r="K3862">
        <v>100</v>
      </c>
      <c r="L3862" s="73">
        <v>69.231972037643004</v>
      </c>
      <c r="M3862">
        <v>100</v>
      </c>
      <c r="N3862">
        <v>1</v>
      </c>
      <c r="O3862" s="73">
        <v>75.334188606474896</v>
      </c>
      <c r="P3862">
        <v>100</v>
      </c>
      <c r="Q3862">
        <v>1</v>
      </c>
      <c r="R3862">
        <v>99</v>
      </c>
      <c r="S3862">
        <v>0.98818382469558796</v>
      </c>
      <c r="T3862">
        <v>33.871736611081403</v>
      </c>
      <c r="U3862">
        <v>0.66247315106351201</v>
      </c>
      <c r="V3862">
        <v>61</v>
      </c>
      <c r="W3862">
        <v>3.6608846664686702E-2</v>
      </c>
      <c r="X3862">
        <v>9</v>
      </c>
      <c r="Y3862">
        <v>100</v>
      </c>
      <c r="Z3862">
        <v>0.999999999999999</v>
      </c>
      <c r="AA3862">
        <v>20.0924187285705</v>
      </c>
      <c r="AB3862">
        <v>95</v>
      </c>
      <c r="AC3862">
        <v>0.94816046862921699</v>
      </c>
      <c r="AD3862">
        <v>5</v>
      </c>
      <c r="AE3862">
        <v>5.18395313707826E-2</v>
      </c>
      <c r="AF3862">
        <v>0</v>
      </c>
      <c r="AG3862">
        <v>2.0816999999999999E-16</v>
      </c>
      <c r="AH3862">
        <v>5.49387738568288E-3</v>
      </c>
      <c r="AI3862">
        <v>6</v>
      </c>
      <c r="AJ3862" s="73">
        <v>65.305873077970006</v>
      </c>
      <c r="AK3862">
        <v>100</v>
      </c>
      <c r="AL3862">
        <v>1</v>
      </c>
      <c r="AM3862">
        <v>0</v>
      </c>
      <c r="AN3862">
        <v>0</v>
      </c>
      <c r="AO3862">
        <v>0</v>
      </c>
      <c r="AP3862">
        <v>0</v>
      </c>
      <c r="AQ3862">
        <v>100</v>
      </c>
      <c r="AR3862">
        <v>1</v>
      </c>
      <c r="AS3862">
        <v>0</v>
      </c>
      <c r="AT3862">
        <v>0</v>
      </c>
      <c r="AU3862">
        <v>0</v>
      </c>
      <c r="AV3862">
        <v>0</v>
      </c>
      <c r="AW3862">
        <v>100</v>
      </c>
      <c r="AX3862">
        <v>0.999999999999999</v>
      </c>
      <c r="AY3862" s="73">
        <v>66.243650990601907</v>
      </c>
      <c r="AZ3862">
        <v>100</v>
      </c>
      <c r="BA3862">
        <v>1</v>
      </c>
      <c r="BB3862">
        <v>89</v>
      </c>
      <c r="BC3862">
        <v>0.88843108616436295</v>
      </c>
      <c r="BD3862">
        <v>11</v>
      </c>
      <c r="BE3862">
        <v>0.111568913835636</v>
      </c>
      <c r="BF3862">
        <v>69.231972037643004</v>
      </c>
      <c r="BG3862">
        <v>75.334188606474896</v>
      </c>
      <c r="BH3862">
        <v>66.243650990601907</v>
      </c>
      <c r="BI3862">
        <v>65.305873077970006</v>
      </c>
    </row>
    <row r="3863" spans="1:61" x14ac:dyDescent="0.25">
      <c r="A3863" s="10" t="str">
        <f>VLOOKUP(D3863,'Index-Relations'!E:F,2,FALSE)</f>
        <v>ESG</v>
      </c>
      <c r="B3863" t="s">
        <v>3450</v>
      </c>
      <c r="C3863" s="53" t="s">
        <v>2764</v>
      </c>
      <c r="D3863" s="59" t="s">
        <v>3174</v>
      </c>
      <c r="E3863" s="59" t="s">
        <v>7279</v>
      </c>
      <c r="F3863" t="s">
        <v>2496</v>
      </c>
      <c r="G3863" t="s">
        <v>1580</v>
      </c>
      <c r="H3863" t="s">
        <v>1582</v>
      </c>
      <c r="I3863" s="52">
        <v>45537</v>
      </c>
      <c r="J3863" t="s">
        <v>2457</v>
      </c>
      <c r="K3863">
        <v>100</v>
      </c>
      <c r="L3863" s="73">
        <v>69.554693876028907</v>
      </c>
      <c r="M3863">
        <v>100</v>
      </c>
      <c r="N3863">
        <v>1</v>
      </c>
      <c r="O3863" s="73">
        <v>75.814272797810005</v>
      </c>
      <c r="P3863">
        <v>100</v>
      </c>
      <c r="Q3863">
        <v>1</v>
      </c>
      <c r="R3863">
        <v>99</v>
      </c>
      <c r="S3863">
        <v>0.990515052357824</v>
      </c>
      <c r="T3863">
        <v>33.8190534276901</v>
      </c>
      <c r="U3863">
        <v>0.65590908277990401</v>
      </c>
      <c r="V3863">
        <v>62</v>
      </c>
      <c r="W3863">
        <v>3.2696340016691201E-2</v>
      </c>
      <c r="X3863">
        <v>9</v>
      </c>
      <c r="Y3863">
        <v>100</v>
      </c>
      <c r="Z3863">
        <v>1</v>
      </c>
      <c r="AA3863">
        <v>20.069347748982501</v>
      </c>
      <c r="AB3863">
        <v>96</v>
      </c>
      <c r="AC3863">
        <v>0.96218859041982696</v>
      </c>
      <c r="AD3863">
        <v>5</v>
      </c>
      <c r="AE3863">
        <v>4.8939229285647798E-2</v>
      </c>
      <c r="AF3863">
        <v>-1</v>
      </c>
      <c r="AG3863">
        <v>0</v>
      </c>
      <c r="AH3863">
        <v>5.5260667000731302E-3</v>
      </c>
      <c r="AI3863">
        <v>6</v>
      </c>
      <c r="AJ3863" s="73">
        <v>65.545736953690906</v>
      </c>
      <c r="AK3863">
        <v>100</v>
      </c>
      <c r="AL3863">
        <v>1</v>
      </c>
      <c r="AM3863">
        <v>0</v>
      </c>
      <c r="AN3863">
        <v>0</v>
      </c>
      <c r="AO3863">
        <v>0</v>
      </c>
      <c r="AP3863">
        <v>0</v>
      </c>
      <c r="AQ3863">
        <v>100</v>
      </c>
      <c r="AR3863">
        <v>1</v>
      </c>
      <c r="AS3863">
        <v>0</v>
      </c>
      <c r="AT3863">
        <v>0</v>
      </c>
      <c r="AU3863">
        <v>0</v>
      </c>
      <c r="AV3863">
        <v>0</v>
      </c>
      <c r="AW3863">
        <v>100</v>
      </c>
      <c r="AX3863">
        <v>1</v>
      </c>
      <c r="AY3863" s="73">
        <v>66.579118076623899</v>
      </c>
      <c r="AZ3863">
        <v>100</v>
      </c>
      <c r="BA3863">
        <v>1</v>
      </c>
      <c r="BB3863">
        <v>89</v>
      </c>
      <c r="BC3863">
        <v>0.88883386718241297</v>
      </c>
      <c r="BD3863">
        <v>11</v>
      </c>
      <c r="BE3863">
        <v>0.111166132817586</v>
      </c>
      <c r="BF3863">
        <v>69.554693876028907</v>
      </c>
      <c r="BG3863">
        <v>75.814272797810005</v>
      </c>
      <c r="BH3863">
        <v>66.579118076623899</v>
      </c>
      <c r="BI3863">
        <v>65.545736953690906</v>
      </c>
    </row>
    <row r="3864" spans="1:61" x14ac:dyDescent="0.25">
      <c r="A3864" s="10" t="str">
        <f>VLOOKUP(D3864,'Index-Relations'!E:F,2,FALSE)</f>
        <v>ESG</v>
      </c>
      <c r="B3864" t="s">
        <v>3450</v>
      </c>
      <c r="C3864" s="53" t="s">
        <v>3350</v>
      </c>
      <c r="D3864" s="59" t="s">
        <v>3174</v>
      </c>
      <c r="E3864" s="59" t="s">
        <v>7280</v>
      </c>
      <c r="F3864" t="s">
        <v>2496</v>
      </c>
      <c r="G3864" t="s">
        <v>1580</v>
      </c>
      <c r="H3864" t="s">
        <v>1582</v>
      </c>
      <c r="I3864" s="52">
        <v>45505</v>
      </c>
      <c r="J3864" t="s">
        <v>2457</v>
      </c>
      <c r="K3864">
        <v>100</v>
      </c>
      <c r="L3864" s="73">
        <v>69.645104516752994</v>
      </c>
      <c r="M3864">
        <v>100</v>
      </c>
      <c r="N3864">
        <v>1</v>
      </c>
      <c r="O3864" s="73">
        <v>75.815616429322006</v>
      </c>
      <c r="P3864">
        <v>100</v>
      </c>
      <c r="Q3864">
        <v>1</v>
      </c>
      <c r="R3864">
        <v>99</v>
      </c>
      <c r="S3864">
        <v>0.99084378393703998</v>
      </c>
      <c r="T3864">
        <v>33.876627666597997</v>
      </c>
      <c r="U3864">
        <v>0.65487515298781696</v>
      </c>
      <c r="V3864">
        <v>62</v>
      </c>
      <c r="W3864">
        <v>3.2765278655128197E-2</v>
      </c>
      <c r="X3864">
        <v>9</v>
      </c>
      <c r="Y3864">
        <v>100</v>
      </c>
      <c r="Z3864">
        <v>1</v>
      </c>
      <c r="AA3864">
        <v>20.5660845883171</v>
      </c>
      <c r="AB3864">
        <v>96</v>
      </c>
      <c r="AC3864">
        <v>0.961856157231607</v>
      </c>
      <c r="AD3864">
        <v>4</v>
      </c>
      <c r="AE3864">
        <v>3.8143842768393103E-2</v>
      </c>
      <c r="AF3864">
        <v>0</v>
      </c>
      <c r="AG3864">
        <v>0</v>
      </c>
      <c r="AH3864">
        <v>5.0083998525088103E-3</v>
      </c>
      <c r="AI3864">
        <v>5</v>
      </c>
      <c r="AJ3864" s="73">
        <v>65.674503304796005</v>
      </c>
      <c r="AK3864">
        <v>100</v>
      </c>
      <c r="AL3864">
        <v>1</v>
      </c>
      <c r="AM3864">
        <v>0</v>
      </c>
      <c r="AN3864">
        <v>0</v>
      </c>
      <c r="AO3864">
        <v>0</v>
      </c>
      <c r="AP3864">
        <v>0</v>
      </c>
      <c r="AQ3864">
        <v>100</v>
      </c>
      <c r="AR3864">
        <v>0.999999999999999</v>
      </c>
      <c r="AS3864">
        <v>0</v>
      </c>
      <c r="AT3864">
        <v>0</v>
      </c>
      <c r="AU3864">
        <v>0</v>
      </c>
      <c r="AV3864">
        <v>0</v>
      </c>
      <c r="AW3864">
        <v>100</v>
      </c>
      <c r="AX3864">
        <v>1</v>
      </c>
      <c r="AY3864" s="73">
        <v>66.685901405947007</v>
      </c>
      <c r="AZ3864">
        <v>100</v>
      </c>
      <c r="BA3864">
        <v>1</v>
      </c>
      <c r="BB3864">
        <v>90</v>
      </c>
      <c r="BC3864">
        <v>0.89748815531793003</v>
      </c>
      <c r="BD3864">
        <v>10</v>
      </c>
      <c r="BE3864">
        <v>0.102511844682069</v>
      </c>
      <c r="BF3864">
        <v>69.645104516752994</v>
      </c>
      <c r="BG3864">
        <v>75.815616429322006</v>
      </c>
      <c r="BH3864">
        <v>66.685901405947007</v>
      </c>
      <c r="BI3864">
        <v>65.674503304796005</v>
      </c>
    </row>
    <row r="3865" spans="1:61" x14ac:dyDescent="0.25">
      <c r="A3865" s="10" t="str">
        <f>VLOOKUP(D3865,'Index-Relations'!E:F,2,FALSE)</f>
        <v>ESG</v>
      </c>
      <c r="B3865" t="s">
        <v>3450</v>
      </c>
      <c r="C3865" s="53" t="s">
        <v>2765</v>
      </c>
      <c r="D3865" s="59" t="s">
        <v>3174</v>
      </c>
      <c r="E3865" s="59" t="s">
        <v>7281</v>
      </c>
      <c r="F3865" t="s">
        <v>2496</v>
      </c>
      <c r="G3865" t="s">
        <v>1580</v>
      </c>
      <c r="H3865" t="s">
        <v>1582</v>
      </c>
      <c r="I3865" s="52">
        <v>45474</v>
      </c>
      <c r="J3865" t="s">
        <v>2457</v>
      </c>
      <c r="K3865">
        <v>100</v>
      </c>
      <c r="L3865" s="73">
        <v>70.036605417868998</v>
      </c>
      <c r="M3865">
        <v>100</v>
      </c>
      <c r="N3865">
        <v>1</v>
      </c>
      <c r="O3865" s="73">
        <v>75.834626299310003</v>
      </c>
      <c r="P3865">
        <v>100</v>
      </c>
      <c r="Q3865">
        <v>1</v>
      </c>
      <c r="R3865">
        <v>99</v>
      </c>
      <c r="S3865">
        <v>0.990426740857966</v>
      </c>
      <c r="T3865">
        <v>33.569010594970301</v>
      </c>
      <c r="U3865">
        <v>0.65845901812139895</v>
      </c>
      <c r="V3865">
        <v>61</v>
      </c>
      <c r="W3865">
        <v>3.1270958193459902E-2</v>
      </c>
      <c r="X3865">
        <v>9</v>
      </c>
      <c r="Y3865">
        <v>100</v>
      </c>
      <c r="Z3865">
        <v>0.999999999999999</v>
      </c>
      <c r="AA3865">
        <v>21.336544145033699</v>
      </c>
      <c r="AB3865">
        <v>95</v>
      </c>
      <c r="AC3865">
        <v>0.95051130044776</v>
      </c>
      <c r="AD3865">
        <v>5</v>
      </c>
      <c r="AE3865">
        <v>4.9488699552239598E-2</v>
      </c>
      <c r="AF3865">
        <v>0</v>
      </c>
      <c r="AG3865">
        <v>0</v>
      </c>
      <c r="AH3865">
        <v>4.9827469081298401E-3</v>
      </c>
      <c r="AI3865">
        <v>5</v>
      </c>
      <c r="AJ3865" s="73">
        <v>65.991331428018</v>
      </c>
      <c r="AK3865">
        <v>100</v>
      </c>
      <c r="AL3865">
        <v>1</v>
      </c>
      <c r="AM3865">
        <v>0</v>
      </c>
      <c r="AN3865">
        <v>0</v>
      </c>
      <c r="AO3865">
        <v>0</v>
      </c>
      <c r="AP3865">
        <v>0</v>
      </c>
      <c r="AQ3865">
        <v>100</v>
      </c>
      <c r="AR3865">
        <v>1</v>
      </c>
      <c r="AS3865">
        <v>0</v>
      </c>
      <c r="AT3865">
        <v>0</v>
      </c>
      <c r="AU3865">
        <v>0</v>
      </c>
      <c r="AV3865">
        <v>0</v>
      </c>
      <c r="AW3865">
        <v>100</v>
      </c>
      <c r="AX3865">
        <v>1</v>
      </c>
      <c r="AY3865" s="73">
        <v>67.464047510637002</v>
      </c>
      <c r="AZ3865">
        <v>100</v>
      </c>
      <c r="BA3865">
        <v>1</v>
      </c>
      <c r="BB3865">
        <v>90</v>
      </c>
      <c r="BC3865">
        <v>0.898305396925144</v>
      </c>
      <c r="BD3865">
        <v>10</v>
      </c>
      <c r="BE3865">
        <v>0.10169460307485501</v>
      </c>
      <c r="BF3865">
        <v>70.036605417868998</v>
      </c>
      <c r="BG3865">
        <v>75.834626299310003</v>
      </c>
      <c r="BH3865">
        <v>67.464047510637002</v>
      </c>
      <c r="BI3865">
        <v>65.991331428018</v>
      </c>
    </row>
    <row r="3866" spans="1:61" x14ac:dyDescent="0.25">
      <c r="A3866" s="10" t="str">
        <f>VLOOKUP(D3866,'Index-Relations'!E:F,2,FALSE)</f>
        <v>ESG</v>
      </c>
      <c r="B3866" t="s">
        <v>3450</v>
      </c>
      <c r="C3866" s="53" t="s">
        <v>2766</v>
      </c>
      <c r="D3866" s="59" t="s">
        <v>3174</v>
      </c>
      <c r="E3866" s="59" t="s">
        <v>7282</v>
      </c>
      <c r="F3866" t="s">
        <v>2496</v>
      </c>
      <c r="G3866" t="s">
        <v>1580</v>
      </c>
      <c r="H3866" t="s">
        <v>1582</v>
      </c>
      <c r="I3866" s="52">
        <v>45446</v>
      </c>
      <c r="J3866" t="s">
        <v>2457</v>
      </c>
      <c r="K3866">
        <v>100</v>
      </c>
      <c r="L3866" s="73">
        <v>70.489977129609997</v>
      </c>
      <c r="M3866">
        <v>100</v>
      </c>
      <c r="N3866">
        <v>1</v>
      </c>
      <c r="O3866" s="73">
        <v>76.160542131499895</v>
      </c>
      <c r="P3866">
        <v>100</v>
      </c>
      <c r="Q3866">
        <v>1</v>
      </c>
      <c r="R3866">
        <v>99</v>
      </c>
      <c r="S3866">
        <v>0.98733172042513295</v>
      </c>
      <c r="T3866">
        <v>33.128776814184597</v>
      </c>
      <c r="U3866">
        <v>0.61249087207400899</v>
      </c>
      <c r="V3866">
        <v>59</v>
      </c>
      <c r="W3866">
        <v>3.1496416896237597E-2</v>
      </c>
      <c r="X3866">
        <v>9</v>
      </c>
      <c r="Y3866">
        <v>100</v>
      </c>
      <c r="Z3866">
        <v>0.999999999999999</v>
      </c>
      <c r="AA3866">
        <v>18.655082698868402</v>
      </c>
      <c r="AB3866">
        <v>95</v>
      </c>
      <c r="AC3866">
        <v>0.95014731630831595</v>
      </c>
      <c r="AD3866">
        <v>5</v>
      </c>
      <c r="AE3866">
        <v>4.9852683691684198E-2</v>
      </c>
      <c r="AF3866">
        <v>0</v>
      </c>
      <c r="AG3866">
        <v>0</v>
      </c>
      <c r="AH3866">
        <v>4.02584497129978E-3</v>
      </c>
      <c r="AI3866">
        <v>3</v>
      </c>
      <c r="AJ3866" s="73">
        <v>66.340755966383</v>
      </c>
      <c r="AK3866">
        <v>100</v>
      </c>
      <c r="AL3866">
        <v>1</v>
      </c>
      <c r="AM3866">
        <v>0</v>
      </c>
      <c r="AN3866">
        <v>0</v>
      </c>
      <c r="AO3866">
        <v>0</v>
      </c>
      <c r="AP3866">
        <v>0</v>
      </c>
      <c r="AQ3866">
        <v>100</v>
      </c>
      <c r="AR3866">
        <v>1</v>
      </c>
      <c r="AS3866">
        <v>0</v>
      </c>
      <c r="AT3866">
        <v>0</v>
      </c>
      <c r="AU3866">
        <v>0</v>
      </c>
      <c r="AV3866">
        <v>0</v>
      </c>
      <c r="AW3866">
        <v>100</v>
      </c>
      <c r="AX3866">
        <v>1</v>
      </c>
      <c r="AY3866" s="73">
        <v>67.965463188124005</v>
      </c>
      <c r="AZ3866">
        <v>100</v>
      </c>
      <c r="BA3866">
        <v>1</v>
      </c>
      <c r="BB3866">
        <v>90</v>
      </c>
      <c r="BC3866">
        <v>0.90397280650004896</v>
      </c>
      <c r="BD3866">
        <v>10</v>
      </c>
      <c r="BE3866">
        <v>9.60271934999503E-2</v>
      </c>
      <c r="BF3866">
        <v>70.489977129609997</v>
      </c>
      <c r="BG3866">
        <v>76.160542131499895</v>
      </c>
      <c r="BH3866">
        <v>67.965463188124005</v>
      </c>
      <c r="BI3866">
        <v>66.340755966383</v>
      </c>
    </row>
    <row r="3867" spans="1:61" x14ac:dyDescent="0.25">
      <c r="A3867" s="10" t="str">
        <f>VLOOKUP(D3867,'Index-Relations'!E:F,2,FALSE)</f>
        <v>ESG</v>
      </c>
      <c r="B3867" t="s">
        <v>3450</v>
      </c>
      <c r="C3867" s="53" t="s">
        <v>2767</v>
      </c>
      <c r="D3867" s="59" t="s">
        <v>3174</v>
      </c>
      <c r="E3867" s="59" t="s">
        <v>7283</v>
      </c>
      <c r="F3867" t="s">
        <v>2496</v>
      </c>
      <c r="G3867" t="s">
        <v>1580</v>
      </c>
      <c r="H3867" t="s">
        <v>1582</v>
      </c>
      <c r="I3867" s="52">
        <v>45413</v>
      </c>
      <c r="J3867" t="s">
        <v>2457</v>
      </c>
      <c r="K3867">
        <v>100</v>
      </c>
      <c r="L3867" s="73">
        <v>70.786134788477</v>
      </c>
      <c r="M3867">
        <v>100</v>
      </c>
      <c r="N3867">
        <v>1</v>
      </c>
      <c r="O3867" s="73">
        <v>76.359495464096995</v>
      </c>
      <c r="P3867">
        <v>100</v>
      </c>
      <c r="Q3867">
        <v>1</v>
      </c>
      <c r="R3867">
        <v>99</v>
      </c>
      <c r="S3867">
        <v>0.98786632904163796</v>
      </c>
      <c r="T3867">
        <v>33.311583523421596</v>
      </c>
      <c r="U3867">
        <v>0.59724072210387602</v>
      </c>
      <c r="V3867">
        <v>59</v>
      </c>
      <c r="W3867">
        <v>3.08825952725288E-2</v>
      </c>
      <c r="X3867">
        <v>9</v>
      </c>
      <c r="Y3867">
        <v>100</v>
      </c>
      <c r="Z3867">
        <v>0.999999999999999</v>
      </c>
      <c r="AA3867">
        <v>18.928094490121602</v>
      </c>
      <c r="AB3867">
        <v>95</v>
      </c>
      <c r="AC3867">
        <v>0.94968119104210402</v>
      </c>
      <c r="AD3867">
        <v>5</v>
      </c>
      <c r="AE3867">
        <v>5.03188089578957E-2</v>
      </c>
      <c r="AF3867">
        <v>0</v>
      </c>
      <c r="AG3867">
        <v>1.3183999999999999E-16</v>
      </c>
      <c r="AH3867">
        <v>3.62905118622045E-3</v>
      </c>
      <c r="AI3867">
        <v>3</v>
      </c>
      <c r="AJ3867" s="73">
        <v>66.502332972209004</v>
      </c>
      <c r="AK3867">
        <v>100</v>
      </c>
      <c r="AL3867">
        <v>1</v>
      </c>
      <c r="AM3867">
        <v>0</v>
      </c>
      <c r="AN3867">
        <v>0</v>
      </c>
      <c r="AO3867">
        <v>0</v>
      </c>
      <c r="AP3867">
        <v>0</v>
      </c>
      <c r="AQ3867">
        <v>100</v>
      </c>
      <c r="AR3867">
        <v>1</v>
      </c>
      <c r="AS3867">
        <v>0</v>
      </c>
      <c r="AT3867">
        <v>0</v>
      </c>
      <c r="AU3867">
        <v>0</v>
      </c>
      <c r="AV3867">
        <v>0</v>
      </c>
      <c r="AW3867">
        <v>100</v>
      </c>
      <c r="AX3867">
        <v>0.999999999999999</v>
      </c>
      <c r="AY3867" s="73">
        <v>68.342134987015001</v>
      </c>
      <c r="AZ3867">
        <v>100</v>
      </c>
      <c r="BA3867">
        <v>1</v>
      </c>
      <c r="BB3867">
        <v>91</v>
      </c>
      <c r="BC3867">
        <v>0.91100876161825095</v>
      </c>
      <c r="BD3867">
        <v>9</v>
      </c>
      <c r="BE3867">
        <v>8.8991238381748702E-2</v>
      </c>
      <c r="BF3867">
        <v>70.786134788477</v>
      </c>
      <c r="BG3867">
        <v>76.359495464096995</v>
      </c>
      <c r="BH3867">
        <v>68.342134987015001</v>
      </c>
      <c r="BI3867">
        <v>66.502332972209004</v>
      </c>
    </row>
    <row r="3868" spans="1:61" x14ac:dyDescent="0.25">
      <c r="A3868" s="10" t="str">
        <f>VLOOKUP(D3868,'Index-Relations'!E:F,2,FALSE)</f>
        <v>ESG</v>
      </c>
      <c r="B3868" t="s">
        <v>3450</v>
      </c>
      <c r="C3868" s="53" t="s">
        <v>2768</v>
      </c>
      <c r="D3868" s="59" t="s">
        <v>3174</v>
      </c>
      <c r="E3868" s="59" t="s">
        <v>7284</v>
      </c>
      <c r="F3868" t="s">
        <v>2496</v>
      </c>
      <c r="G3868" t="s">
        <v>1580</v>
      </c>
      <c r="H3868" t="s">
        <v>1582</v>
      </c>
      <c r="I3868" s="52">
        <v>45383</v>
      </c>
      <c r="J3868" t="s">
        <v>2457</v>
      </c>
      <c r="K3868">
        <v>100</v>
      </c>
      <c r="L3868">
        <v>77.5519342304042</v>
      </c>
      <c r="M3868">
        <v>100</v>
      </c>
      <c r="N3868">
        <v>1</v>
      </c>
      <c r="O3868">
        <v>81.675744335878406</v>
      </c>
      <c r="P3868">
        <v>100</v>
      </c>
      <c r="Q3868">
        <v>1</v>
      </c>
      <c r="R3868">
        <v>99</v>
      </c>
      <c r="S3868">
        <v>0.98924115300890803</v>
      </c>
      <c r="T3868">
        <v>33.121530921674299</v>
      </c>
      <c r="U3868">
        <v>0.59864147516911603</v>
      </c>
      <c r="V3868">
        <v>59</v>
      </c>
      <c r="W3868">
        <v>3.0614667992150301E-2</v>
      </c>
      <c r="X3868">
        <v>9</v>
      </c>
      <c r="Y3868">
        <v>100</v>
      </c>
      <c r="Z3868">
        <v>0.999999999999999</v>
      </c>
      <c r="AA3868">
        <v>18.111846334269199</v>
      </c>
      <c r="AB3868">
        <v>95</v>
      </c>
      <c r="AC3868">
        <v>0.95112661346944605</v>
      </c>
      <c r="AD3868">
        <v>5</v>
      </c>
      <c r="AE3868">
        <v>4.8873386530553897E-2</v>
      </c>
      <c r="AF3868">
        <v>0</v>
      </c>
      <c r="AG3868">
        <v>0</v>
      </c>
      <c r="AH3868">
        <v>3.5889107414248901E-3</v>
      </c>
      <c r="AI3868">
        <v>3</v>
      </c>
      <c r="AJ3868">
        <v>73.298979726595704</v>
      </c>
      <c r="AK3868">
        <v>100</v>
      </c>
      <c r="AL3868">
        <v>1</v>
      </c>
      <c r="AM3868">
        <v>0</v>
      </c>
      <c r="AN3868">
        <v>0</v>
      </c>
      <c r="AO3868">
        <v>0</v>
      </c>
      <c r="AP3868">
        <v>0</v>
      </c>
      <c r="AQ3868">
        <v>100</v>
      </c>
      <c r="AR3868">
        <v>1</v>
      </c>
      <c r="AS3868">
        <v>0</v>
      </c>
      <c r="AT3868">
        <v>0</v>
      </c>
      <c r="AU3868">
        <v>0</v>
      </c>
      <c r="AV3868">
        <v>0</v>
      </c>
      <c r="AW3868">
        <v>100</v>
      </c>
      <c r="AX3868">
        <v>0.999999999999999</v>
      </c>
      <c r="AY3868">
        <v>75.220283728139506</v>
      </c>
      <c r="AZ3868">
        <v>100</v>
      </c>
      <c r="BA3868">
        <v>1</v>
      </c>
      <c r="BB3868">
        <v>91</v>
      </c>
      <c r="BC3868">
        <v>0.91094687524820195</v>
      </c>
      <c r="BD3868">
        <v>9</v>
      </c>
      <c r="BE3868">
        <v>8.9053124751797705E-2</v>
      </c>
      <c r="BF3868">
        <v>71.247552013326001</v>
      </c>
      <c r="BG3868">
        <v>76.339349518082997</v>
      </c>
      <c r="BH3868">
        <v>69.278587372507005</v>
      </c>
      <c r="BI3868">
        <v>66.7009806432809</v>
      </c>
    </row>
    <row r="3869" spans="1:61" x14ac:dyDescent="0.25">
      <c r="A3869" s="10" t="str">
        <f>VLOOKUP(D3869,'Index-Relations'!E:F,2,FALSE)</f>
        <v>ESG</v>
      </c>
      <c r="B3869" t="s">
        <v>3450</v>
      </c>
      <c r="C3869" s="53" t="s">
        <v>2769</v>
      </c>
      <c r="D3869" s="59" t="s">
        <v>3174</v>
      </c>
      <c r="E3869" s="59" t="s">
        <v>7285</v>
      </c>
      <c r="F3869" t="s">
        <v>2496</v>
      </c>
      <c r="G3869" t="s">
        <v>1580</v>
      </c>
      <c r="H3869" t="s">
        <v>1582</v>
      </c>
      <c r="I3869" s="52">
        <v>45352</v>
      </c>
      <c r="J3869" t="s">
        <v>2457</v>
      </c>
      <c r="K3869">
        <v>100</v>
      </c>
      <c r="L3869">
        <v>77.289925799513497</v>
      </c>
      <c r="M3869">
        <v>100</v>
      </c>
      <c r="N3869">
        <v>1</v>
      </c>
      <c r="O3869">
        <v>81.413054781099405</v>
      </c>
      <c r="P3869">
        <v>100</v>
      </c>
      <c r="Q3869">
        <v>1</v>
      </c>
      <c r="R3869">
        <v>99</v>
      </c>
      <c r="S3869">
        <v>0.99193755343084999</v>
      </c>
      <c r="T3869">
        <v>32.954412989351802</v>
      </c>
      <c r="U3869">
        <v>0.59573963502051797</v>
      </c>
      <c r="V3869">
        <v>56</v>
      </c>
      <c r="W3869">
        <v>3.3838940646027701E-2</v>
      </c>
      <c r="X3869">
        <v>8</v>
      </c>
      <c r="Y3869">
        <v>100</v>
      </c>
      <c r="Z3869">
        <v>0.999999999999999</v>
      </c>
      <c r="AA3869">
        <v>19.452668174059699</v>
      </c>
      <c r="AB3869">
        <v>94</v>
      </c>
      <c r="AC3869">
        <v>0.94513848722108196</v>
      </c>
      <c r="AD3869">
        <v>6</v>
      </c>
      <c r="AE3869">
        <v>5.4861512778917799E-2</v>
      </c>
      <c r="AF3869">
        <v>0</v>
      </c>
      <c r="AG3869">
        <v>0</v>
      </c>
      <c r="AH3869">
        <v>3.1523642056497702E-3</v>
      </c>
      <c r="AI3869">
        <v>3</v>
      </c>
      <c r="AJ3869">
        <v>73.258814776946195</v>
      </c>
      <c r="AK3869">
        <v>100</v>
      </c>
      <c r="AL3869">
        <v>1</v>
      </c>
      <c r="AM3869">
        <v>0</v>
      </c>
      <c r="AN3869">
        <v>0</v>
      </c>
      <c r="AO3869">
        <v>0</v>
      </c>
      <c r="AP3869">
        <v>0</v>
      </c>
      <c r="AQ3869">
        <v>100</v>
      </c>
      <c r="AR3869">
        <v>0.999999999999999</v>
      </c>
      <c r="AS3869">
        <v>0</v>
      </c>
      <c r="AT3869">
        <v>0</v>
      </c>
      <c r="AU3869">
        <v>0</v>
      </c>
      <c r="AV3869">
        <v>0</v>
      </c>
      <c r="AW3869">
        <v>100</v>
      </c>
      <c r="AX3869">
        <v>1</v>
      </c>
      <c r="AY3869">
        <v>75.100951487368704</v>
      </c>
      <c r="AZ3869">
        <v>100</v>
      </c>
      <c r="BA3869">
        <v>1</v>
      </c>
      <c r="BB3869">
        <v>92</v>
      </c>
      <c r="BC3869">
        <v>0.91586514397901897</v>
      </c>
      <c r="BD3869">
        <v>8</v>
      </c>
      <c r="BE3869">
        <v>8.4134856020980101E-2</v>
      </c>
      <c r="BF3869">
        <v>70.972955867295994</v>
      </c>
      <c r="BG3869">
        <v>75.962144724715898</v>
      </c>
      <c r="BH3869">
        <v>69.147129504278993</v>
      </c>
      <c r="BI3869">
        <v>66.599488708522998</v>
      </c>
    </row>
    <row r="3870" spans="1:61" x14ac:dyDescent="0.25">
      <c r="A3870" s="10" t="str">
        <f>VLOOKUP(D3870,'Index-Relations'!E:F,2,FALSE)</f>
        <v>ESG</v>
      </c>
      <c r="B3870" t="s">
        <v>3450</v>
      </c>
      <c r="C3870" s="53" t="s">
        <v>2770</v>
      </c>
      <c r="D3870" s="59" t="s">
        <v>3174</v>
      </c>
      <c r="E3870" s="59" t="s">
        <v>7286</v>
      </c>
      <c r="F3870" t="s">
        <v>2496</v>
      </c>
      <c r="G3870" t="s">
        <v>1580</v>
      </c>
      <c r="H3870" t="s">
        <v>1582</v>
      </c>
      <c r="I3870" s="52">
        <v>45323</v>
      </c>
      <c r="J3870" t="s">
        <v>2457</v>
      </c>
      <c r="K3870">
        <v>100</v>
      </c>
      <c r="L3870">
        <v>77.797132872015595</v>
      </c>
      <c r="M3870">
        <v>100</v>
      </c>
      <c r="N3870">
        <v>1</v>
      </c>
      <c r="O3870">
        <v>81.676684320753594</v>
      </c>
      <c r="P3870">
        <v>100</v>
      </c>
      <c r="Q3870">
        <v>1</v>
      </c>
      <c r="R3870">
        <v>99</v>
      </c>
      <c r="S3870">
        <v>0.99131039621332195</v>
      </c>
      <c r="T3870">
        <v>33.279763503201103</v>
      </c>
      <c r="U3870">
        <v>0.59465781280964602</v>
      </c>
      <c r="V3870">
        <v>56</v>
      </c>
      <c r="W3870">
        <v>3.4029393387057398E-2</v>
      </c>
      <c r="X3870">
        <v>7</v>
      </c>
      <c r="Y3870">
        <v>100</v>
      </c>
      <c r="Z3870">
        <v>1</v>
      </c>
      <c r="AA3870">
        <v>20.409810281628701</v>
      </c>
      <c r="AB3870">
        <v>93</v>
      </c>
      <c r="AC3870">
        <v>0.93061155844405496</v>
      </c>
      <c r="AD3870">
        <v>7</v>
      </c>
      <c r="AE3870">
        <v>6.9388441555944105E-2</v>
      </c>
      <c r="AF3870">
        <v>0</v>
      </c>
      <c r="AG3870">
        <v>1.388E-17</v>
      </c>
      <c r="AH3870">
        <v>3.3122484215365598E-3</v>
      </c>
      <c r="AI3870">
        <v>3</v>
      </c>
      <c r="AJ3870">
        <v>73.928199664502301</v>
      </c>
      <c r="AK3870">
        <v>100</v>
      </c>
      <c r="AL3870">
        <v>1</v>
      </c>
      <c r="AM3870">
        <v>0</v>
      </c>
      <c r="AN3870">
        <v>0</v>
      </c>
      <c r="AO3870">
        <v>0</v>
      </c>
      <c r="AP3870">
        <v>0</v>
      </c>
      <c r="AQ3870">
        <v>100</v>
      </c>
      <c r="AR3870">
        <v>1</v>
      </c>
      <c r="AS3870">
        <v>0</v>
      </c>
      <c r="AT3870">
        <v>0</v>
      </c>
      <c r="AU3870">
        <v>0</v>
      </c>
      <c r="AV3870">
        <v>0</v>
      </c>
      <c r="AW3870">
        <v>100</v>
      </c>
      <c r="AX3870">
        <v>1</v>
      </c>
      <c r="AY3870">
        <v>75.671929945337396</v>
      </c>
      <c r="AZ3870">
        <v>100</v>
      </c>
      <c r="BA3870">
        <v>1</v>
      </c>
      <c r="BB3870">
        <v>92</v>
      </c>
      <c r="BC3870">
        <v>0.92037092857147595</v>
      </c>
      <c r="BD3870">
        <v>8</v>
      </c>
      <c r="BE3870">
        <v>7.9629071428523795E-2</v>
      </c>
      <c r="BF3870">
        <v>71.372528121206003</v>
      </c>
      <c r="BG3870">
        <v>76.113322813097895</v>
      </c>
      <c r="BH3870">
        <v>69.513156323851007</v>
      </c>
      <c r="BI3870">
        <v>67.170131043395003</v>
      </c>
    </row>
    <row r="3871" spans="1:61" x14ac:dyDescent="0.25">
      <c r="A3871" s="10" t="str">
        <f>VLOOKUP(D3871,'Index-Relations'!E:F,2,FALSE)</f>
        <v>ESG</v>
      </c>
      <c r="B3871" t="s">
        <v>3450</v>
      </c>
      <c r="C3871" s="53" t="s">
        <v>2760</v>
      </c>
      <c r="D3871" s="59" t="s">
        <v>3175</v>
      </c>
      <c r="E3871" s="59" t="s">
        <v>7287</v>
      </c>
      <c r="F3871" t="s">
        <v>2639</v>
      </c>
      <c r="G3871" t="s">
        <v>1584</v>
      </c>
      <c r="H3871" t="s">
        <v>1586</v>
      </c>
      <c r="I3871" s="52">
        <v>45659</v>
      </c>
      <c r="J3871" t="s">
        <v>2457</v>
      </c>
      <c r="K3871">
        <v>100</v>
      </c>
      <c r="L3871" s="73">
        <v>69.633181791964006</v>
      </c>
      <c r="M3871">
        <v>100</v>
      </c>
      <c r="N3871">
        <v>1</v>
      </c>
      <c r="O3871" s="73">
        <v>75.515846916339996</v>
      </c>
      <c r="P3871">
        <v>100</v>
      </c>
      <c r="Q3871">
        <v>1</v>
      </c>
      <c r="R3871">
        <v>99</v>
      </c>
      <c r="S3871">
        <v>0.99043991390306596</v>
      </c>
      <c r="T3871">
        <v>32.771622667605101</v>
      </c>
      <c r="U3871">
        <v>0.60678785468455498</v>
      </c>
      <c r="V3871">
        <v>58</v>
      </c>
      <c r="W3871">
        <v>2.75939242806932E-2</v>
      </c>
      <c r="X3871">
        <v>6</v>
      </c>
      <c r="Y3871">
        <v>100</v>
      </c>
      <c r="Z3871">
        <v>0.999999999999999</v>
      </c>
      <c r="AA3871">
        <v>12.2855039673361</v>
      </c>
      <c r="AB3871">
        <v>94</v>
      </c>
      <c r="AC3871">
        <v>0.94098940217032401</v>
      </c>
      <c r="AD3871">
        <v>6</v>
      </c>
      <c r="AE3871">
        <v>5.9010597829675999E-2</v>
      </c>
      <c r="AF3871">
        <v>0</v>
      </c>
      <c r="AG3871">
        <v>0</v>
      </c>
      <c r="AH3871">
        <v>6.4532823369890602E-3</v>
      </c>
      <c r="AI3871">
        <v>3</v>
      </c>
      <c r="AJ3871" s="73">
        <v>65.580787308414997</v>
      </c>
      <c r="AK3871">
        <v>100</v>
      </c>
      <c r="AL3871">
        <v>1</v>
      </c>
      <c r="AM3871">
        <v>0</v>
      </c>
      <c r="AN3871">
        <v>0</v>
      </c>
      <c r="AO3871">
        <v>0</v>
      </c>
      <c r="AP3871">
        <v>0</v>
      </c>
      <c r="AQ3871">
        <v>100</v>
      </c>
      <c r="AR3871">
        <v>0.999999999999999</v>
      </c>
      <c r="AS3871">
        <v>0</v>
      </c>
      <c r="AT3871">
        <v>0</v>
      </c>
      <c r="AU3871">
        <v>0</v>
      </c>
      <c r="AV3871">
        <v>0</v>
      </c>
      <c r="AW3871">
        <v>100</v>
      </c>
      <c r="AX3871">
        <v>1</v>
      </c>
      <c r="AY3871" s="73">
        <v>66.934297923236002</v>
      </c>
      <c r="AZ3871">
        <v>100</v>
      </c>
      <c r="BA3871">
        <v>1</v>
      </c>
      <c r="BB3871">
        <v>89</v>
      </c>
      <c r="BC3871">
        <v>0.89034726238140505</v>
      </c>
      <c r="BD3871">
        <v>11</v>
      </c>
      <c r="BE3871">
        <v>0.109652737618594</v>
      </c>
      <c r="BF3871">
        <v>69.633181791964006</v>
      </c>
      <c r="BG3871">
        <v>75.515846916339996</v>
      </c>
      <c r="BH3871">
        <v>66.934297923236002</v>
      </c>
      <c r="BI3871">
        <v>65.580787308414997</v>
      </c>
    </row>
    <row r="3872" spans="1:61" x14ac:dyDescent="0.25">
      <c r="A3872" s="10" t="str">
        <f>VLOOKUP(D3872,'Index-Relations'!E:F,2,FALSE)</f>
        <v>ESG</v>
      </c>
      <c r="B3872" t="s">
        <v>3450</v>
      </c>
      <c r="C3872" s="53" t="s">
        <v>2761</v>
      </c>
      <c r="D3872" s="59" t="s">
        <v>3175</v>
      </c>
      <c r="E3872" s="59" t="s">
        <v>7288</v>
      </c>
      <c r="F3872" t="s">
        <v>2639</v>
      </c>
      <c r="G3872" t="s">
        <v>1584</v>
      </c>
      <c r="H3872" t="s">
        <v>1586</v>
      </c>
      <c r="I3872" s="52">
        <v>45628</v>
      </c>
      <c r="J3872" t="s">
        <v>2457</v>
      </c>
      <c r="K3872">
        <v>100</v>
      </c>
      <c r="L3872" s="73">
        <v>68.321973436235993</v>
      </c>
      <c r="M3872">
        <v>100</v>
      </c>
      <c r="N3872">
        <v>1</v>
      </c>
      <c r="O3872" s="73">
        <v>74.900646601922901</v>
      </c>
      <c r="P3872">
        <v>100</v>
      </c>
      <c r="Q3872">
        <v>1</v>
      </c>
      <c r="R3872">
        <v>99</v>
      </c>
      <c r="S3872">
        <v>0.98873688648717994</v>
      </c>
      <c r="T3872">
        <v>32.535200156205001</v>
      </c>
      <c r="U3872">
        <v>0.61238453343987298</v>
      </c>
      <c r="V3872">
        <v>60</v>
      </c>
      <c r="W3872">
        <v>2.7276424007598599E-2</v>
      </c>
      <c r="X3872">
        <v>7</v>
      </c>
      <c r="Y3872">
        <v>100</v>
      </c>
      <c r="Z3872">
        <v>1</v>
      </c>
      <c r="AA3872">
        <v>10.004974214335499</v>
      </c>
      <c r="AB3872">
        <v>93</v>
      </c>
      <c r="AC3872">
        <v>0.93095682148806103</v>
      </c>
      <c r="AD3872">
        <v>7</v>
      </c>
      <c r="AE3872">
        <v>6.9043178511938405E-2</v>
      </c>
      <c r="AF3872">
        <v>0</v>
      </c>
      <c r="AG3872">
        <v>0</v>
      </c>
      <c r="AH3872">
        <v>3.8366880186804799E-3</v>
      </c>
      <c r="AI3872">
        <v>2</v>
      </c>
      <c r="AJ3872" s="73">
        <v>63.916804734232997</v>
      </c>
      <c r="AK3872">
        <v>100</v>
      </c>
      <c r="AL3872">
        <v>1</v>
      </c>
      <c r="AM3872">
        <v>0</v>
      </c>
      <c r="AN3872">
        <v>0</v>
      </c>
      <c r="AO3872">
        <v>0</v>
      </c>
      <c r="AP3872">
        <v>0</v>
      </c>
      <c r="AQ3872">
        <v>100</v>
      </c>
      <c r="AR3872">
        <v>1</v>
      </c>
      <c r="AS3872">
        <v>0</v>
      </c>
      <c r="AT3872">
        <v>0</v>
      </c>
      <c r="AU3872">
        <v>0</v>
      </c>
      <c r="AV3872">
        <v>0</v>
      </c>
      <c r="AW3872">
        <v>100</v>
      </c>
      <c r="AX3872">
        <v>0.999999999999999</v>
      </c>
      <c r="AY3872" s="73">
        <v>65.670560554839994</v>
      </c>
      <c r="AZ3872">
        <v>100</v>
      </c>
      <c r="BA3872">
        <v>1</v>
      </c>
      <c r="BB3872">
        <v>90</v>
      </c>
      <c r="BC3872">
        <v>0.89270940945066701</v>
      </c>
      <c r="BD3872">
        <v>10</v>
      </c>
      <c r="BE3872">
        <v>0.107290590549332</v>
      </c>
      <c r="BF3872">
        <v>68.321973436235993</v>
      </c>
      <c r="BG3872">
        <v>74.900646601922901</v>
      </c>
      <c r="BH3872">
        <v>65.670560554839994</v>
      </c>
      <c r="BI3872">
        <v>63.916804734232997</v>
      </c>
    </row>
    <row r="3873" spans="1:61" x14ac:dyDescent="0.25">
      <c r="A3873" s="10" t="str">
        <f>VLOOKUP(D3873,'Index-Relations'!E:F,2,FALSE)</f>
        <v>ESG</v>
      </c>
      <c r="B3873" t="s">
        <v>3450</v>
      </c>
      <c r="C3873" s="53" t="s">
        <v>2762</v>
      </c>
      <c r="D3873" s="59" t="s">
        <v>3175</v>
      </c>
      <c r="E3873" s="59" t="s">
        <v>7289</v>
      </c>
      <c r="F3873" t="s">
        <v>2639</v>
      </c>
      <c r="G3873" t="s">
        <v>1584</v>
      </c>
      <c r="H3873" t="s">
        <v>1586</v>
      </c>
      <c r="I3873" s="52">
        <v>45597</v>
      </c>
      <c r="J3873" t="s">
        <v>2457</v>
      </c>
      <c r="K3873">
        <v>100</v>
      </c>
      <c r="L3873" s="73">
        <v>68.975781781250006</v>
      </c>
      <c r="M3873">
        <v>100</v>
      </c>
      <c r="N3873">
        <v>1</v>
      </c>
      <c r="O3873" s="73">
        <v>75.188022540389994</v>
      </c>
      <c r="P3873">
        <v>100</v>
      </c>
      <c r="Q3873">
        <v>1</v>
      </c>
      <c r="R3873">
        <v>99</v>
      </c>
      <c r="S3873">
        <v>0.98819280788786401</v>
      </c>
      <c r="T3873">
        <v>32.795231882165702</v>
      </c>
      <c r="U3873">
        <v>0.61418368934897904</v>
      </c>
      <c r="V3873">
        <v>60</v>
      </c>
      <c r="W3873">
        <v>2.7373583659071998E-2</v>
      </c>
      <c r="X3873">
        <v>7</v>
      </c>
      <c r="Y3873">
        <v>100</v>
      </c>
      <c r="Z3873">
        <v>0.999999999999999</v>
      </c>
      <c r="AA3873">
        <v>10.212189305447399</v>
      </c>
      <c r="AB3873">
        <v>93</v>
      </c>
      <c r="AC3873">
        <v>0.928981343640227</v>
      </c>
      <c r="AD3873">
        <v>7</v>
      </c>
      <c r="AE3873">
        <v>7.1018656359772905E-2</v>
      </c>
      <c r="AF3873">
        <v>0</v>
      </c>
      <c r="AG3873">
        <v>0</v>
      </c>
      <c r="AH3873">
        <v>3.8705185855107101E-3</v>
      </c>
      <c r="AI3873">
        <v>2</v>
      </c>
      <c r="AJ3873" s="73">
        <v>64.704004015099997</v>
      </c>
      <c r="AK3873">
        <v>100</v>
      </c>
      <c r="AL3873">
        <v>1</v>
      </c>
      <c r="AM3873">
        <v>0</v>
      </c>
      <c r="AN3873">
        <v>0</v>
      </c>
      <c r="AO3873">
        <v>0</v>
      </c>
      <c r="AP3873">
        <v>0</v>
      </c>
      <c r="AQ3873">
        <v>100</v>
      </c>
      <c r="AR3873">
        <v>1</v>
      </c>
      <c r="AS3873">
        <v>0</v>
      </c>
      <c r="AT3873">
        <v>0</v>
      </c>
      <c r="AU3873">
        <v>0</v>
      </c>
      <c r="AV3873">
        <v>0</v>
      </c>
      <c r="AW3873">
        <v>100</v>
      </c>
      <c r="AX3873">
        <v>1</v>
      </c>
      <c r="AY3873" s="73">
        <v>66.3573808910309</v>
      </c>
      <c r="AZ3873">
        <v>100</v>
      </c>
      <c r="BA3873">
        <v>1</v>
      </c>
      <c r="BB3873">
        <v>90</v>
      </c>
      <c r="BC3873">
        <v>0.89806488452525302</v>
      </c>
      <c r="BD3873">
        <v>10</v>
      </c>
      <c r="BE3873">
        <v>0.101935115474746</v>
      </c>
      <c r="BF3873">
        <v>68.975781781250006</v>
      </c>
      <c r="BG3873">
        <v>75.188022540389994</v>
      </c>
      <c r="BH3873">
        <v>66.3573808910309</v>
      </c>
      <c r="BI3873">
        <v>64.704004015099997</v>
      </c>
    </row>
    <row r="3874" spans="1:61" x14ac:dyDescent="0.25">
      <c r="A3874" s="10" t="str">
        <f>VLOOKUP(D3874,'Index-Relations'!E:F,2,FALSE)</f>
        <v>ESG</v>
      </c>
      <c r="B3874" t="s">
        <v>3450</v>
      </c>
      <c r="C3874" s="53" t="s">
        <v>2763</v>
      </c>
      <c r="D3874" s="59" t="s">
        <v>3175</v>
      </c>
      <c r="E3874" s="59" t="s">
        <v>7290</v>
      </c>
      <c r="F3874" t="s">
        <v>2639</v>
      </c>
      <c r="G3874" t="s">
        <v>1584</v>
      </c>
      <c r="H3874" t="s">
        <v>1586</v>
      </c>
      <c r="I3874" s="52">
        <v>45566</v>
      </c>
      <c r="J3874" t="s">
        <v>2457</v>
      </c>
      <c r="K3874">
        <v>100</v>
      </c>
      <c r="L3874" s="73">
        <v>69.288859368252901</v>
      </c>
      <c r="M3874">
        <v>100</v>
      </c>
      <c r="N3874">
        <v>1</v>
      </c>
      <c r="O3874" s="73">
        <v>75.334949461777995</v>
      </c>
      <c r="P3874">
        <v>100</v>
      </c>
      <c r="Q3874">
        <v>1</v>
      </c>
      <c r="R3874">
        <v>99</v>
      </c>
      <c r="S3874">
        <v>0.98816565011111601</v>
      </c>
      <c r="T3874">
        <v>33.093819307613302</v>
      </c>
      <c r="U3874">
        <v>0.61468236614862903</v>
      </c>
      <c r="V3874">
        <v>60</v>
      </c>
      <c r="W3874">
        <v>2.7382751149009999E-2</v>
      </c>
      <c r="X3874">
        <v>7</v>
      </c>
      <c r="Y3874">
        <v>100</v>
      </c>
      <c r="Z3874">
        <v>0.999999999999999</v>
      </c>
      <c r="AA3874">
        <v>9.6301041204498503</v>
      </c>
      <c r="AB3874">
        <v>95</v>
      </c>
      <c r="AC3874">
        <v>0.94808073369658397</v>
      </c>
      <c r="AD3874">
        <v>5</v>
      </c>
      <c r="AE3874">
        <v>5.1919266303415701E-2</v>
      </c>
      <c r="AF3874">
        <v>0</v>
      </c>
      <c r="AG3874">
        <v>0</v>
      </c>
      <c r="AH3874">
        <v>3.3628851831959301E-3</v>
      </c>
      <c r="AI3874">
        <v>2</v>
      </c>
      <c r="AJ3874" s="73">
        <v>65.014674495709002</v>
      </c>
      <c r="AK3874">
        <v>100</v>
      </c>
      <c r="AL3874">
        <v>1</v>
      </c>
      <c r="AM3874">
        <v>0</v>
      </c>
      <c r="AN3874">
        <v>0</v>
      </c>
      <c r="AO3874">
        <v>0</v>
      </c>
      <c r="AP3874">
        <v>0</v>
      </c>
      <c r="AQ3874">
        <v>100</v>
      </c>
      <c r="AR3874">
        <v>0.999999999999999</v>
      </c>
      <c r="AS3874">
        <v>0</v>
      </c>
      <c r="AT3874">
        <v>0</v>
      </c>
      <c r="AU3874">
        <v>0</v>
      </c>
      <c r="AV3874">
        <v>0</v>
      </c>
      <c r="AW3874">
        <v>100</v>
      </c>
      <c r="AX3874">
        <v>1</v>
      </c>
      <c r="AY3874" s="73">
        <v>66.671592194454007</v>
      </c>
      <c r="AZ3874">
        <v>100</v>
      </c>
      <c r="BA3874">
        <v>1</v>
      </c>
      <c r="BB3874">
        <v>90</v>
      </c>
      <c r="BC3874">
        <v>0.89823629354541101</v>
      </c>
      <c r="BD3874">
        <v>10</v>
      </c>
      <c r="BE3874">
        <v>0.101763706454588</v>
      </c>
      <c r="BF3874">
        <v>69.288859368252901</v>
      </c>
      <c r="BG3874">
        <v>75.334949461777995</v>
      </c>
      <c r="BH3874">
        <v>66.671592194454007</v>
      </c>
      <c r="BI3874">
        <v>65.014674495709002</v>
      </c>
    </row>
    <row r="3875" spans="1:61" x14ac:dyDescent="0.25">
      <c r="A3875" s="10" t="str">
        <f>VLOOKUP(D3875,'Index-Relations'!E:F,2,FALSE)</f>
        <v>ESG</v>
      </c>
      <c r="B3875" t="s">
        <v>3450</v>
      </c>
      <c r="C3875" s="53" t="s">
        <v>2764</v>
      </c>
      <c r="D3875" s="59" t="s">
        <v>3175</v>
      </c>
      <c r="E3875" s="59" t="s">
        <v>7291</v>
      </c>
      <c r="F3875" t="s">
        <v>2639</v>
      </c>
      <c r="G3875" t="s">
        <v>1584</v>
      </c>
      <c r="H3875" t="s">
        <v>1586</v>
      </c>
      <c r="I3875" s="52">
        <v>45537</v>
      </c>
      <c r="J3875" t="s">
        <v>2457</v>
      </c>
      <c r="K3875">
        <v>100</v>
      </c>
      <c r="L3875" s="73">
        <v>71.396391524837995</v>
      </c>
      <c r="M3875">
        <v>100</v>
      </c>
      <c r="N3875">
        <v>1</v>
      </c>
      <c r="O3875" s="73">
        <v>77.476802708045994</v>
      </c>
      <c r="P3875">
        <v>100</v>
      </c>
      <c r="Q3875">
        <v>1</v>
      </c>
      <c r="R3875">
        <v>99</v>
      </c>
      <c r="S3875">
        <v>0.99047618538329196</v>
      </c>
      <c r="T3875">
        <v>32.854436647244498</v>
      </c>
      <c r="U3875">
        <v>0.63489269344274002</v>
      </c>
      <c r="V3875">
        <v>61</v>
      </c>
      <c r="W3875">
        <v>1.7934762087422701E-2</v>
      </c>
      <c r="X3875">
        <v>5</v>
      </c>
      <c r="Y3875">
        <v>100</v>
      </c>
      <c r="Z3875">
        <v>1</v>
      </c>
      <c r="AA3875">
        <v>10.0460269034583</v>
      </c>
      <c r="AB3875">
        <v>96</v>
      </c>
      <c r="AC3875">
        <v>0.96163105574180896</v>
      </c>
      <c r="AD3875">
        <v>5</v>
      </c>
      <c r="AE3875">
        <v>4.9542363022448903E-2</v>
      </c>
      <c r="AF3875">
        <v>-1</v>
      </c>
      <c r="AG3875">
        <v>0</v>
      </c>
      <c r="AH3875">
        <v>3.6340657813220801E-3</v>
      </c>
      <c r="AI3875">
        <v>2</v>
      </c>
      <c r="AJ3875" s="73">
        <v>67.120919944304006</v>
      </c>
      <c r="AK3875">
        <v>100</v>
      </c>
      <c r="AL3875">
        <v>1</v>
      </c>
      <c r="AM3875">
        <v>0</v>
      </c>
      <c r="AN3875">
        <v>0</v>
      </c>
      <c r="AO3875">
        <v>0</v>
      </c>
      <c r="AP3875">
        <v>0</v>
      </c>
      <c r="AQ3875">
        <v>100</v>
      </c>
      <c r="AR3875">
        <v>1</v>
      </c>
      <c r="AS3875">
        <v>0</v>
      </c>
      <c r="AT3875">
        <v>0</v>
      </c>
      <c r="AU3875">
        <v>0</v>
      </c>
      <c r="AV3875">
        <v>0</v>
      </c>
      <c r="AW3875">
        <v>100</v>
      </c>
      <c r="AX3875">
        <v>1</v>
      </c>
      <c r="AY3875" s="73">
        <v>68.591362580587003</v>
      </c>
      <c r="AZ3875">
        <v>100</v>
      </c>
      <c r="BA3875">
        <v>1</v>
      </c>
      <c r="BB3875">
        <v>90</v>
      </c>
      <c r="BC3875">
        <v>0.89722842110591505</v>
      </c>
      <c r="BD3875">
        <v>10</v>
      </c>
      <c r="BE3875">
        <v>0.102771578894084</v>
      </c>
      <c r="BF3875">
        <v>71.396391524837995</v>
      </c>
      <c r="BG3875">
        <v>77.476802708045994</v>
      </c>
      <c r="BH3875">
        <v>68.591362580587003</v>
      </c>
      <c r="BI3875">
        <v>67.120919944304006</v>
      </c>
    </row>
    <row r="3876" spans="1:61" x14ac:dyDescent="0.25">
      <c r="A3876" s="10" t="str">
        <f>VLOOKUP(D3876,'Index-Relations'!E:F,2,FALSE)</f>
        <v>ESG</v>
      </c>
      <c r="B3876" t="s">
        <v>3450</v>
      </c>
      <c r="C3876" s="53" t="s">
        <v>3350</v>
      </c>
      <c r="D3876" s="59" t="s">
        <v>3175</v>
      </c>
      <c r="E3876" s="59" t="s">
        <v>7292</v>
      </c>
      <c r="F3876" t="s">
        <v>2639</v>
      </c>
      <c r="G3876" t="s">
        <v>1584</v>
      </c>
      <c r="H3876" t="s">
        <v>1586</v>
      </c>
      <c r="I3876" s="52">
        <v>45505</v>
      </c>
      <c r="J3876" t="s">
        <v>2457</v>
      </c>
      <c r="K3876">
        <v>100</v>
      </c>
      <c r="L3876" s="73">
        <v>71.495867925213901</v>
      </c>
      <c r="M3876">
        <v>100</v>
      </c>
      <c r="N3876">
        <v>1</v>
      </c>
      <c r="O3876" s="73">
        <v>77.475829849651006</v>
      </c>
      <c r="P3876">
        <v>100</v>
      </c>
      <c r="Q3876">
        <v>1</v>
      </c>
      <c r="R3876">
        <v>99</v>
      </c>
      <c r="S3876">
        <v>0.99081017992836096</v>
      </c>
      <c r="T3876">
        <v>32.921580430547998</v>
      </c>
      <c r="U3876">
        <v>0.642075183875504</v>
      </c>
      <c r="V3876">
        <v>61</v>
      </c>
      <c r="W3876">
        <v>1.8227413654172599E-2</v>
      </c>
      <c r="X3876">
        <v>5</v>
      </c>
      <c r="Y3876">
        <v>100</v>
      </c>
      <c r="Z3876">
        <v>1</v>
      </c>
      <c r="AA3876">
        <v>10.283563428986</v>
      </c>
      <c r="AB3876">
        <v>96</v>
      </c>
      <c r="AC3876">
        <v>0.96104265736241001</v>
      </c>
      <c r="AD3876">
        <v>4</v>
      </c>
      <c r="AE3876">
        <v>3.8957342637590001E-2</v>
      </c>
      <c r="AF3876">
        <v>0</v>
      </c>
      <c r="AG3876">
        <v>0</v>
      </c>
      <c r="AH3876">
        <v>3.5167431343287999E-3</v>
      </c>
      <c r="AI3876">
        <v>2</v>
      </c>
      <c r="AJ3876" s="73">
        <v>67.264503173999003</v>
      </c>
      <c r="AK3876">
        <v>100</v>
      </c>
      <c r="AL3876">
        <v>1</v>
      </c>
      <c r="AM3876">
        <v>0</v>
      </c>
      <c r="AN3876">
        <v>0</v>
      </c>
      <c r="AO3876">
        <v>0</v>
      </c>
      <c r="AP3876">
        <v>0</v>
      </c>
      <c r="AQ3876">
        <v>100</v>
      </c>
      <c r="AR3876">
        <v>1</v>
      </c>
      <c r="AS3876">
        <v>0</v>
      </c>
      <c r="AT3876">
        <v>0</v>
      </c>
      <c r="AU3876">
        <v>0</v>
      </c>
      <c r="AV3876">
        <v>0</v>
      </c>
      <c r="AW3876">
        <v>100</v>
      </c>
      <c r="AX3876">
        <v>1</v>
      </c>
      <c r="AY3876" s="73">
        <v>68.731572506844003</v>
      </c>
      <c r="AZ3876">
        <v>100</v>
      </c>
      <c r="BA3876">
        <v>1</v>
      </c>
      <c r="BB3876">
        <v>91</v>
      </c>
      <c r="BC3876">
        <v>0.90654405855366504</v>
      </c>
      <c r="BD3876">
        <v>9</v>
      </c>
      <c r="BE3876">
        <v>9.3455941446334095E-2</v>
      </c>
      <c r="BF3876">
        <v>71.495867925213901</v>
      </c>
      <c r="BG3876">
        <v>77.475829849651006</v>
      </c>
      <c r="BH3876">
        <v>68.731572506844003</v>
      </c>
      <c r="BI3876">
        <v>67.264503173999003</v>
      </c>
    </row>
    <row r="3877" spans="1:61" x14ac:dyDescent="0.25">
      <c r="A3877" s="10" t="str">
        <f>VLOOKUP(D3877,'Index-Relations'!E:F,2,FALSE)</f>
        <v>ESG</v>
      </c>
      <c r="B3877" t="s">
        <v>3450</v>
      </c>
      <c r="C3877" s="53" t="s">
        <v>2765</v>
      </c>
      <c r="D3877" s="59" t="s">
        <v>3175</v>
      </c>
      <c r="E3877" s="59" t="s">
        <v>7293</v>
      </c>
      <c r="F3877" t="s">
        <v>2639</v>
      </c>
      <c r="G3877" t="s">
        <v>1584</v>
      </c>
      <c r="H3877" t="s">
        <v>1586</v>
      </c>
      <c r="I3877" s="52">
        <v>45474</v>
      </c>
      <c r="J3877" t="s">
        <v>2457</v>
      </c>
      <c r="K3877">
        <v>100</v>
      </c>
      <c r="L3877" s="73">
        <v>71.955595683869007</v>
      </c>
      <c r="M3877">
        <v>100</v>
      </c>
      <c r="N3877">
        <v>1</v>
      </c>
      <c r="O3877" s="73">
        <v>77.495738627718893</v>
      </c>
      <c r="P3877">
        <v>100</v>
      </c>
      <c r="Q3877">
        <v>1</v>
      </c>
      <c r="R3877">
        <v>99</v>
      </c>
      <c r="S3877">
        <v>0.99042907214368203</v>
      </c>
      <c r="T3877">
        <v>32.755479516907897</v>
      </c>
      <c r="U3877">
        <v>0.63872513114225205</v>
      </c>
      <c r="V3877">
        <v>60</v>
      </c>
      <c r="W3877">
        <v>1.7001917320063301E-2</v>
      </c>
      <c r="X3877">
        <v>5</v>
      </c>
      <c r="Y3877">
        <v>100</v>
      </c>
      <c r="Z3877">
        <v>0.999999999999999</v>
      </c>
      <c r="AA3877">
        <v>10.495524960508201</v>
      </c>
      <c r="AB3877">
        <v>95</v>
      </c>
      <c r="AC3877">
        <v>0.95049997094850402</v>
      </c>
      <c r="AD3877">
        <v>5</v>
      </c>
      <c r="AE3877">
        <v>4.9500029051495399E-2</v>
      </c>
      <c r="AF3877">
        <v>0</v>
      </c>
      <c r="AG3877">
        <v>1.2489999999999999E-16</v>
      </c>
      <c r="AH3877">
        <v>3.6011461839526699E-3</v>
      </c>
      <c r="AI3877">
        <v>2</v>
      </c>
      <c r="AJ3877" s="73">
        <v>67.673523800870001</v>
      </c>
      <c r="AK3877">
        <v>100</v>
      </c>
      <c r="AL3877">
        <v>1</v>
      </c>
      <c r="AM3877">
        <v>0</v>
      </c>
      <c r="AN3877">
        <v>0</v>
      </c>
      <c r="AO3877">
        <v>0</v>
      </c>
      <c r="AP3877">
        <v>0</v>
      </c>
      <c r="AQ3877">
        <v>100</v>
      </c>
      <c r="AR3877">
        <v>1</v>
      </c>
      <c r="AS3877">
        <v>0</v>
      </c>
      <c r="AT3877">
        <v>0</v>
      </c>
      <c r="AU3877">
        <v>0</v>
      </c>
      <c r="AV3877">
        <v>0</v>
      </c>
      <c r="AW3877">
        <v>100</v>
      </c>
      <c r="AX3877">
        <v>0.999999999999999</v>
      </c>
      <c r="AY3877" s="73">
        <v>69.622207573159898</v>
      </c>
      <c r="AZ3877">
        <v>100</v>
      </c>
      <c r="BA3877">
        <v>1</v>
      </c>
      <c r="BB3877">
        <v>91</v>
      </c>
      <c r="BC3877">
        <v>0.90832349774728005</v>
      </c>
      <c r="BD3877">
        <v>9</v>
      </c>
      <c r="BE3877">
        <v>9.1676502252719505E-2</v>
      </c>
      <c r="BF3877">
        <v>71.955595683869007</v>
      </c>
      <c r="BG3877">
        <v>77.495738627718893</v>
      </c>
      <c r="BH3877">
        <v>69.622207573159898</v>
      </c>
      <c r="BI3877">
        <v>67.673523800870001</v>
      </c>
    </row>
    <row r="3878" spans="1:61" x14ac:dyDescent="0.25">
      <c r="A3878" s="10" t="str">
        <f>VLOOKUP(D3878,'Index-Relations'!E:F,2,FALSE)</f>
        <v>ESG</v>
      </c>
      <c r="B3878" t="s">
        <v>3450</v>
      </c>
      <c r="C3878" s="53" t="s">
        <v>2766</v>
      </c>
      <c r="D3878" s="59" t="s">
        <v>3175</v>
      </c>
      <c r="E3878" s="59" t="s">
        <v>7294</v>
      </c>
      <c r="F3878" t="s">
        <v>2639</v>
      </c>
      <c r="G3878" t="s">
        <v>1584</v>
      </c>
      <c r="H3878" t="s">
        <v>1586</v>
      </c>
      <c r="I3878" s="52">
        <v>45446</v>
      </c>
      <c r="J3878" t="s">
        <v>2457</v>
      </c>
      <c r="K3878">
        <v>100</v>
      </c>
      <c r="L3878" s="73">
        <v>71.377315232035997</v>
      </c>
      <c r="M3878">
        <v>100</v>
      </c>
      <c r="N3878">
        <v>1</v>
      </c>
      <c r="O3878" s="73">
        <v>77.210929574322904</v>
      </c>
      <c r="P3878">
        <v>100</v>
      </c>
      <c r="Q3878">
        <v>1</v>
      </c>
      <c r="R3878">
        <v>99</v>
      </c>
      <c r="S3878">
        <v>0.98733157587818599</v>
      </c>
      <c r="T3878">
        <v>32.520361053012103</v>
      </c>
      <c r="U3878">
        <v>0.61195482173752003</v>
      </c>
      <c r="V3878">
        <v>58</v>
      </c>
      <c r="W3878">
        <v>1.8275104841597601E-2</v>
      </c>
      <c r="X3878">
        <v>6</v>
      </c>
      <c r="Y3878">
        <v>100</v>
      </c>
      <c r="Z3878">
        <v>1</v>
      </c>
      <c r="AA3878">
        <v>10.3587037547285</v>
      </c>
      <c r="AB3878">
        <v>95</v>
      </c>
      <c r="AC3878">
        <v>0.94898982116918296</v>
      </c>
      <c r="AD3878">
        <v>5</v>
      </c>
      <c r="AE3878">
        <v>5.1010178830816502E-2</v>
      </c>
      <c r="AF3878">
        <v>0</v>
      </c>
      <c r="AG3878">
        <v>1.388E-17</v>
      </c>
      <c r="AH3878">
        <v>1.95306194337104E-3</v>
      </c>
      <c r="AI3878">
        <v>1</v>
      </c>
      <c r="AJ3878" s="73">
        <v>67.149359336822997</v>
      </c>
      <c r="AK3878">
        <v>100</v>
      </c>
      <c r="AL3878">
        <v>1</v>
      </c>
      <c r="AM3878">
        <v>0</v>
      </c>
      <c r="AN3878">
        <v>0</v>
      </c>
      <c r="AO3878">
        <v>0</v>
      </c>
      <c r="AP3878">
        <v>0</v>
      </c>
      <c r="AQ3878">
        <v>100</v>
      </c>
      <c r="AR3878">
        <v>0.999999999999999</v>
      </c>
      <c r="AS3878">
        <v>0</v>
      </c>
      <c r="AT3878">
        <v>0</v>
      </c>
      <c r="AU3878">
        <v>0</v>
      </c>
      <c r="AV3878">
        <v>0</v>
      </c>
      <c r="AW3878">
        <v>100</v>
      </c>
      <c r="AX3878">
        <v>1</v>
      </c>
      <c r="AY3878" s="73">
        <v>68.730997854619005</v>
      </c>
      <c r="AZ3878">
        <v>100</v>
      </c>
      <c r="BA3878">
        <v>1</v>
      </c>
      <c r="BB3878">
        <v>91</v>
      </c>
      <c r="BC3878">
        <v>0.91409067494898599</v>
      </c>
      <c r="BD3878">
        <v>9</v>
      </c>
      <c r="BE3878">
        <v>8.5909325051013799E-2</v>
      </c>
      <c r="BF3878">
        <v>71.377315232035997</v>
      </c>
      <c r="BG3878">
        <v>77.210929574322904</v>
      </c>
      <c r="BH3878">
        <v>68.730997854619005</v>
      </c>
      <c r="BI3878">
        <v>67.149359336822997</v>
      </c>
    </row>
    <row r="3879" spans="1:61" x14ac:dyDescent="0.25">
      <c r="A3879" s="10" t="str">
        <f>VLOOKUP(D3879,'Index-Relations'!E:F,2,FALSE)</f>
        <v>ESG</v>
      </c>
      <c r="B3879" t="s">
        <v>3450</v>
      </c>
      <c r="C3879" s="53" t="s">
        <v>2767</v>
      </c>
      <c r="D3879" s="59" t="s">
        <v>3175</v>
      </c>
      <c r="E3879" s="59" t="s">
        <v>7295</v>
      </c>
      <c r="F3879" t="s">
        <v>2639</v>
      </c>
      <c r="G3879" t="s">
        <v>1584</v>
      </c>
      <c r="H3879" t="s">
        <v>1586</v>
      </c>
      <c r="I3879" s="52">
        <v>45413</v>
      </c>
      <c r="J3879" t="s">
        <v>2457</v>
      </c>
      <c r="K3879">
        <v>100</v>
      </c>
      <c r="L3879" s="73">
        <v>71.637284489761896</v>
      </c>
      <c r="M3879">
        <v>100</v>
      </c>
      <c r="N3879">
        <v>1</v>
      </c>
      <c r="O3879" s="73">
        <v>77.396373862670998</v>
      </c>
      <c r="P3879">
        <v>100</v>
      </c>
      <c r="Q3879">
        <v>1</v>
      </c>
      <c r="R3879">
        <v>99</v>
      </c>
      <c r="S3879">
        <v>0.98783143251892602</v>
      </c>
      <c r="T3879">
        <v>32.7455583219121</v>
      </c>
      <c r="U3879">
        <v>0.60518595886957505</v>
      </c>
      <c r="V3879">
        <v>58</v>
      </c>
      <c r="W3879">
        <v>1.7462003512629599E-2</v>
      </c>
      <c r="X3879">
        <v>6</v>
      </c>
      <c r="Y3879">
        <v>100</v>
      </c>
      <c r="Z3879">
        <v>1</v>
      </c>
      <c r="AA3879">
        <v>10.9991070835153</v>
      </c>
      <c r="AB3879">
        <v>95</v>
      </c>
      <c r="AC3879">
        <v>0.95008190154453998</v>
      </c>
      <c r="AD3879">
        <v>5</v>
      </c>
      <c r="AE3879">
        <v>4.9918098455459803E-2</v>
      </c>
      <c r="AF3879">
        <v>0</v>
      </c>
      <c r="AG3879">
        <v>0</v>
      </c>
      <c r="AH3879">
        <v>1.7030791638427501E-3</v>
      </c>
      <c r="AI3879">
        <v>1</v>
      </c>
      <c r="AJ3879" s="73">
        <v>67.317614287536003</v>
      </c>
      <c r="AK3879">
        <v>100</v>
      </c>
      <c r="AL3879">
        <v>1</v>
      </c>
      <c r="AM3879">
        <v>0</v>
      </c>
      <c r="AN3879">
        <v>0</v>
      </c>
      <c r="AO3879">
        <v>0</v>
      </c>
      <c r="AP3879">
        <v>0</v>
      </c>
      <c r="AQ3879">
        <v>100</v>
      </c>
      <c r="AR3879">
        <v>0.999999999999999</v>
      </c>
      <c r="AS3879">
        <v>0</v>
      </c>
      <c r="AT3879">
        <v>0</v>
      </c>
      <c r="AU3879">
        <v>0</v>
      </c>
      <c r="AV3879">
        <v>0</v>
      </c>
      <c r="AW3879">
        <v>100</v>
      </c>
      <c r="AX3879">
        <v>1</v>
      </c>
      <c r="AY3879" s="73">
        <v>69.031981454199993</v>
      </c>
      <c r="AZ3879">
        <v>100</v>
      </c>
      <c r="BA3879">
        <v>1</v>
      </c>
      <c r="BB3879">
        <v>92</v>
      </c>
      <c r="BC3879">
        <v>0.92108481477970106</v>
      </c>
      <c r="BD3879">
        <v>8</v>
      </c>
      <c r="BE3879">
        <v>7.8915185220298806E-2</v>
      </c>
      <c r="BF3879">
        <v>71.637284489761896</v>
      </c>
      <c r="BG3879">
        <v>77.396373862670998</v>
      </c>
      <c r="BH3879">
        <v>69.031981454199993</v>
      </c>
      <c r="BI3879">
        <v>67.317614287536003</v>
      </c>
    </row>
    <row r="3880" spans="1:61" x14ac:dyDescent="0.25">
      <c r="A3880" s="10" t="str">
        <f>VLOOKUP(D3880,'Index-Relations'!E:F,2,FALSE)</f>
        <v>ESG</v>
      </c>
      <c r="B3880" t="s">
        <v>3450</v>
      </c>
      <c r="C3880" s="53" t="s">
        <v>2768</v>
      </c>
      <c r="D3880" s="59" t="s">
        <v>3175</v>
      </c>
      <c r="E3880" s="59" t="s">
        <v>7296</v>
      </c>
      <c r="F3880" t="s">
        <v>2639</v>
      </c>
      <c r="G3880" t="s">
        <v>1584</v>
      </c>
      <c r="H3880" t="s">
        <v>1586</v>
      </c>
      <c r="I3880" s="52">
        <v>45383</v>
      </c>
      <c r="J3880" t="s">
        <v>2457</v>
      </c>
      <c r="K3880">
        <v>100</v>
      </c>
      <c r="L3880">
        <v>78.2599069785512</v>
      </c>
      <c r="M3880">
        <v>100</v>
      </c>
      <c r="N3880">
        <v>1</v>
      </c>
      <c r="O3880">
        <v>82.400142419886393</v>
      </c>
      <c r="P3880">
        <v>100</v>
      </c>
      <c r="Q3880">
        <v>1</v>
      </c>
      <c r="R3880">
        <v>99</v>
      </c>
      <c r="S3880">
        <v>0.98923013553500705</v>
      </c>
      <c r="T3880">
        <v>32.552530775452603</v>
      </c>
      <c r="U3880">
        <v>0.59356125801564297</v>
      </c>
      <c r="V3880">
        <v>58</v>
      </c>
      <c r="W3880">
        <v>1.79631037722713E-2</v>
      </c>
      <c r="X3880">
        <v>6</v>
      </c>
      <c r="Y3880">
        <v>100</v>
      </c>
      <c r="Z3880">
        <v>0.999999999999999</v>
      </c>
      <c r="AA3880">
        <v>10.1383128973435</v>
      </c>
      <c r="AB3880">
        <v>95</v>
      </c>
      <c r="AC3880">
        <v>0.95119520112118905</v>
      </c>
      <c r="AD3880">
        <v>5</v>
      </c>
      <c r="AE3880">
        <v>4.8804798878810403E-2</v>
      </c>
      <c r="AF3880">
        <v>0</v>
      </c>
      <c r="AG3880">
        <v>0</v>
      </c>
      <c r="AH3880">
        <v>1.75813638495096E-3</v>
      </c>
      <c r="AI3880">
        <v>1</v>
      </c>
      <c r="AJ3880">
        <v>74.105900704993303</v>
      </c>
      <c r="AK3880">
        <v>100</v>
      </c>
      <c r="AL3880">
        <v>1</v>
      </c>
      <c r="AM3880">
        <v>0</v>
      </c>
      <c r="AN3880">
        <v>0</v>
      </c>
      <c r="AO3880">
        <v>0</v>
      </c>
      <c r="AP3880">
        <v>0</v>
      </c>
      <c r="AQ3880">
        <v>100</v>
      </c>
      <c r="AR3880">
        <v>1</v>
      </c>
      <c r="AS3880">
        <v>0</v>
      </c>
      <c r="AT3880">
        <v>0</v>
      </c>
      <c r="AU3880">
        <v>0</v>
      </c>
      <c r="AV3880">
        <v>0</v>
      </c>
      <c r="AW3880">
        <v>100</v>
      </c>
      <c r="AX3880">
        <v>0.999999999999999</v>
      </c>
      <c r="AY3880">
        <v>76.083540566785501</v>
      </c>
      <c r="AZ3880">
        <v>100</v>
      </c>
      <c r="BA3880">
        <v>1</v>
      </c>
      <c r="BB3880">
        <v>92</v>
      </c>
      <c r="BC3880">
        <v>0.92160158843501805</v>
      </c>
      <c r="BD3880">
        <v>8</v>
      </c>
      <c r="BE3880">
        <v>7.8398411564981396E-2</v>
      </c>
      <c r="BF3880">
        <v>72.104817849762995</v>
      </c>
      <c r="BG3880">
        <v>77.427790202909904</v>
      </c>
      <c r="BH3880">
        <v>69.949989080419996</v>
      </c>
      <c r="BI3880">
        <v>67.498822252991999</v>
      </c>
    </row>
    <row r="3881" spans="1:61" x14ac:dyDescent="0.25">
      <c r="A3881" s="10" t="str">
        <f>VLOOKUP(D3881,'Index-Relations'!E:F,2,FALSE)</f>
        <v>ESG</v>
      </c>
      <c r="B3881" t="s">
        <v>3450</v>
      </c>
      <c r="C3881" s="53" t="s">
        <v>2769</v>
      </c>
      <c r="D3881" s="59" t="s">
        <v>3175</v>
      </c>
      <c r="E3881" s="59" t="s">
        <v>7297</v>
      </c>
      <c r="F3881" t="s">
        <v>2639</v>
      </c>
      <c r="G3881" t="s">
        <v>1584</v>
      </c>
      <c r="H3881" t="s">
        <v>1586</v>
      </c>
      <c r="I3881" s="52">
        <v>45352</v>
      </c>
      <c r="J3881" t="s">
        <v>2457</v>
      </c>
      <c r="K3881">
        <v>100</v>
      </c>
      <c r="L3881">
        <v>78.271745272723095</v>
      </c>
      <c r="M3881">
        <v>100</v>
      </c>
      <c r="N3881">
        <v>1</v>
      </c>
      <c r="O3881">
        <v>82.171603229517402</v>
      </c>
      <c r="P3881">
        <v>100</v>
      </c>
      <c r="Q3881">
        <v>1</v>
      </c>
      <c r="R3881">
        <v>99</v>
      </c>
      <c r="S3881">
        <v>0.99190995003822502</v>
      </c>
      <c r="T3881">
        <v>32.3853396789073</v>
      </c>
      <c r="U3881">
        <v>0.61824997599077502</v>
      </c>
      <c r="V3881">
        <v>56</v>
      </c>
      <c r="W3881">
        <v>1.7418316813086102E-2</v>
      </c>
      <c r="X3881">
        <v>5</v>
      </c>
      <c r="Y3881">
        <v>100</v>
      </c>
      <c r="Z3881">
        <v>0.999999999999999</v>
      </c>
      <c r="AA3881">
        <v>15.0812007063441</v>
      </c>
      <c r="AB3881">
        <v>94</v>
      </c>
      <c r="AC3881">
        <v>0.94405839340401798</v>
      </c>
      <c r="AD3881">
        <v>6</v>
      </c>
      <c r="AE3881">
        <v>5.5941606595981103E-2</v>
      </c>
      <c r="AF3881">
        <v>0</v>
      </c>
      <c r="AG3881">
        <v>2.776E-17</v>
      </c>
      <c r="AH3881">
        <v>3.1083250049225701E-3</v>
      </c>
      <c r="AI3881">
        <v>2</v>
      </c>
      <c r="AJ3881">
        <v>74.311093424510801</v>
      </c>
      <c r="AK3881">
        <v>100</v>
      </c>
      <c r="AL3881">
        <v>1</v>
      </c>
      <c r="AM3881">
        <v>0</v>
      </c>
      <c r="AN3881">
        <v>0</v>
      </c>
      <c r="AO3881">
        <v>0</v>
      </c>
      <c r="AP3881">
        <v>0</v>
      </c>
      <c r="AQ3881">
        <v>100</v>
      </c>
      <c r="AR3881">
        <v>1</v>
      </c>
      <c r="AS3881">
        <v>0</v>
      </c>
      <c r="AT3881">
        <v>0</v>
      </c>
      <c r="AU3881">
        <v>0</v>
      </c>
      <c r="AV3881">
        <v>0</v>
      </c>
      <c r="AW3881">
        <v>100</v>
      </c>
      <c r="AX3881">
        <v>1</v>
      </c>
      <c r="AY3881">
        <v>76.409680468945794</v>
      </c>
      <c r="AZ3881">
        <v>100</v>
      </c>
      <c r="BA3881">
        <v>1</v>
      </c>
      <c r="BB3881">
        <v>93</v>
      </c>
      <c r="BC3881">
        <v>0.92689482080575603</v>
      </c>
      <c r="BD3881">
        <v>7</v>
      </c>
      <c r="BE3881">
        <v>7.3105179194243905E-2</v>
      </c>
      <c r="BF3881">
        <v>72.055497564280998</v>
      </c>
      <c r="BG3881">
        <v>76.914569616183002</v>
      </c>
      <c r="BH3881">
        <v>70.396948944214998</v>
      </c>
      <c r="BI3881">
        <v>67.6284179279059</v>
      </c>
    </row>
    <row r="3882" spans="1:61" x14ac:dyDescent="0.25">
      <c r="A3882" s="10" t="str">
        <f>VLOOKUP(D3882,'Index-Relations'!E:F,2,FALSE)</f>
        <v>ESG</v>
      </c>
      <c r="B3882" t="s">
        <v>3450</v>
      </c>
      <c r="C3882" s="53" t="s">
        <v>2770</v>
      </c>
      <c r="D3882" s="59" t="s">
        <v>3175</v>
      </c>
      <c r="E3882" s="59" t="s">
        <v>7298</v>
      </c>
      <c r="F3882" t="s">
        <v>2639</v>
      </c>
      <c r="G3882" t="s">
        <v>1584</v>
      </c>
      <c r="H3882" t="s">
        <v>1586</v>
      </c>
      <c r="I3882" s="52">
        <v>45323</v>
      </c>
      <c r="J3882" t="s">
        <v>2457</v>
      </c>
      <c r="K3882">
        <v>100</v>
      </c>
      <c r="L3882">
        <v>78.695906453970096</v>
      </c>
      <c r="M3882">
        <v>100</v>
      </c>
      <c r="N3882">
        <v>1</v>
      </c>
      <c r="O3882">
        <v>82.591610425242607</v>
      </c>
      <c r="P3882">
        <v>100</v>
      </c>
      <c r="Q3882">
        <v>1</v>
      </c>
      <c r="R3882">
        <v>99</v>
      </c>
      <c r="S3882">
        <v>0.99133816380112105</v>
      </c>
      <c r="T3882">
        <v>32.696484346007701</v>
      </c>
      <c r="U3882">
        <v>0.61965214754841602</v>
      </c>
      <c r="V3882">
        <v>56</v>
      </c>
      <c r="W3882">
        <v>1.72276609166532E-2</v>
      </c>
      <c r="X3882">
        <v>4</v>
      </c>
      <c r="Y3882">
        <v>100</v>
      </c>
      <c r="Z3882">
        <v>1</v>
      </c>
      <c r="AA3882">
        <v>15.771436749785</v>
      </c>
      <c r="AB3882">
        <v>93</v>
      </c>
      <c r="AC3882">
        <v>0.92860933709258497</v>
      </c>
      <c r="AD3882">
        <v>7</v>
      </c>
      <c r="AE3882">
        <v>7.1390662907414706E-2</v>
      </c>
      <c r="AF3882">
        <v>0</v>
      </c>
      <c r="AG3882">
        <v>0</v>
      </c>
      <c r="AH3882">
        <v>3.2368997893174102E-3</v>
      </c>
      <c r="AI3882">
        <v>2</v>
      </c>
      <c r="AJ3882">
        <v>74.851838753070695</v>
      </c>
      <c r="AK3882">
        <v>100</v>
      </c>
      <c r="AL3882">
        <v>1</v>
      </c>
      <c r="AM3882">
        <v>0</v>
      </c>
      <c r="AN3882">
        <v>0</v>
      </c>
      <c r="AO3882">
        <v>0</v>
      </c>
      <c r="AP3882">
        <v>0</v>
      </c>
      <c r="AQ3882">
        <v>100</v>
      </c>
      <c r="AR3882">
        <v>1</v>
      </c>
      <c r="AS3882">
        <v>0</v>
      </c>
      <c r="AT3882">
        <v>0</v>
      </c>
      <c r="AU3882">
        <v>0</v>
      </c>
      <c r="AV3882">
        <v>0</v>
      </c>
      <c r="AW3882">
        <v>100</v>
      </c>
      <c r="AX3882">
        <v>1</v>
      </c>
      <c r="AY3882">
        <v>76.7023032440554</v>
      </c>
      <c r="AZ3882">
        <v>100</v>
      </c>
      <c r="BA3882">
        <v>1</v>
      </c>
      <c r="BB3882">
        <v>93</v>
      </c>
      <c r="BC3882">
        <v>0.93066522303031496</v>
      </c>
      <c r="BD3882">
        <v>7</v>
      </c>
      <c r="BE3882">
        <v>6.9334776969684403E-2</v>
      </c>
      <c r="BF3882">
        <v>72.441994985001003</v>
      </c>
      <c r="BG3882">
        <v>77.313291485012996</v>
      </c>
      <c r="BH3882">
        <v>70.539117189840994</v>
      </c>
      <c r="BI3882">
        <v>68.109196991209998</v>
      </c>
    </row>
    <row r="3883" spans="1:61" x14ac:dyDescent="0.25">
      <c r="A3883" s="10" t="str">
        <f>VLOOKUP(D3883,'Index-Relations'!E:F,2,FALSE)</f>
        <v>ESG</v>
      </c>
      <c r="B3883" t="s">
        <v>3450</v>
      </c>
      <c r="C3883" s="53" t="s">
        <v>2760</v>
      </c>
      <c r="D3883" s="59" t="s">
        <v>3229</v>
      </c>
      <c r="E3883" s="59" t="s">
        <v>7299</v>
      </c>
      <c r="F3883" t="s">
        <v>2689</v>
      </c>
      <c r="G3883" t="s">
        <v>1588</v>
      </c>
      <c r="H3883" t="s">
        <v>1590</v>
      </c>
      <c r="I3883" s="52">
        <v>45659</v>
      </c>
      <c r="J3883" t="s">
        <v>2457</v>
      </c>
      <c r="K3883">
        <v>191</v>
      </c>
      <c r="L3883" s="73">
        <v>69.201606590061999</v>
      </c>
      <c r="M3883">
        <v>191</v>
      </c>
      <c r="N3883">
        <v>1</v>
      </c>
      <c r="O3883" s="73">
        <v>73.517640631383003</v>
      </c>
      <c r="P3883">
        <v>191</v>
      </c>
      <c r="Q3883">
        <v>1</v>
      </c>
      <c r="R3883">
        <v>189</v>
      </c>
      <c r="S3883">
        <v>0.98975699162374298</v>
      </c>
      <c r="T3883">
        <v>33.915842326045201</v>
      </c>
      <c r="U3883">
        <v>0.60055368680825805</v>
      </c>
      <c r="V3883">
        <v>115</v>
      </c>
      <c r="W3883">
        <v>2.20468018158885E-2</v>
      </c>
      <c r="X3883">
        <v>11</v>
      </c>
      <c r="Y3883">
        <v>191</v>
      </c>
      <c r="Z3883">
        <v>0.999999999999999</v>
      </c>
      <c r="AA3883">
        <v>21.751274446315399</v>
      </c>
      <c r="AB3883">
        <v>173</v>
      </c>
      <c r="AC3883">
        <v>0.906339957943741</v>
      </c>
      <c r="AD3883">
        <v>18</v>
      </c>
      <c r="AE3883">
        <v>9.36600420562579E-2</v>
      </c>
      <c r="AF3883">
        <v>0</v>
      </c>
      <c r="AG3883">
        <v>4.0245999999999999E-16</v>
      </c>
      <c r="AH3883">
        <v>1.4016611082710601E-2</v>
      </c>
      <c r="AI3883">
        <v>11</v>
      </c>
      <c r="AJ3883" s="73">
        <v>64.634041954753002</v>
      </c>
      <c r="AK3883">
        <v>191</v>
      </c>
      <c r="AL3883">
        <v>1</v>
      </c>
      <c r="AM3883">
        <v>0</v>
      </c>
      <c r="AN3883">
        <v>0</v>
      </c>
      <c r="AO3883">
        <v>0</v>
      </c>
      <c r="AP3883">
        <v>0</v>
      </c>
      <c r="AQ3883">
        <v>191</v>
      </c>
      <c r="AR3883">
        <v>1</v>
      </c>
      <c r="AS3883">
        <v>0</v>
      </c>
      <c r="AT3883">
        <v>0</v>
      </c>
      <c r="AU3883">
        <v>0</v>
      </c>
      <c r="AV3883">
        <v>0</v>
      </c>
      <c r="AW3883">
        <v>191</v>
      </c>
      <c r="AX3883">
        <v>0.999999999999999</v>
      </c>
      <c r="AY3883" s="73">
        <v>68.363350143787002</v>
      </c>
      <c r="AZ3883">
        <v>191</v>
      </c>
      <c r="BA3883">
        <v>1</v>
      </c>
      <c r="BB3883">
        <v>179</v>
      </c>
      <c r="BC3883">
        <v>0.93641141422589402</v>
      </c>
      <c r="BD3883">
        <v>12</v>
      </c>
      <c r="BE3883">
        <v>6.3588585774105699E-2</v>
      </c>
      <c r="BF3883">
        <v>69.201606590061999</v>
      </c>
      <c r="BG3883">
        <v>73.517640631383003</v>
      </c>
      <c r="BH3883">
        <v>68.363350143787002</v>
      </c>
      <c r="BI3883">
        <v>64.634041954753002</v>
      </c>
    </row>
    <row r="3884" spans="1:61" x14ac:dyDescent="0.25">
      <c r="A3884" s="10" t="str">
        <f>VLOOKUP(D3884,'Index-Relations'!E:F,2,FALSE)</f>
        <v>ESG</v>
      </c>
      <c r="B3884" t="s">
        <v>3450</v>
      </c>
      <c r="C3884" s="53" t="s">
        <v>2761</v>
      </c>
      <c r="D3884" s="59" t="s">
        <v>3229</v>
      </c>
      <c r="E3884" s="59" t="s">
        <v>7300</v>
      </c>
      <c r="F3884" t="s">
        <v>2689</v>
      </c>
      <c r="G3884" t="s">
        <v>1588</v>
      </c>
      <c r="H3884" t="s">
        <v>1590</v>
      </c>
      <c r="I3884" s="52">
        <v>45628</v>
      </c>
      <c r="J3884" t="s">
        <v>2457</v>
      </c>
      <c r="K3884">
        <v>189</v>
      </c>
      <c r="L3884" s="73">
        <v>68.783329459390004</v>
      </c>
      <c r="M3884">
        <v>189</v>
      </c>
      <c r="N3884">
        <v>1</v>
      </c>
      <c r="O3884" s="73">
        <v>73.875426693013907</v>
      </c>
      <c r="P3884">
        <v>189</v>
      </c>
      <c r="Q3884">
        <v>1</v>
      </c>
      <c r="R3884">
        <v>187</v>
      </c>
      <c r="S3884">
        <v>0.98825284162395999</v>
      </c>
      <c r="T3884">
        <v>33.737488104080903</v>
      </c>
      <c r="U3884">
        <v>0.58588250399769903</v>
      </c>
      <c r="V3884">
        <v>117</v>
      </c>
      <c r="W3884">
        <v>3.6285796715575198E-2</v>
      </c>
      <c r="X3884">
        <v>13</v>
      </c>
      <c r="Y3884">
        <v>189</v>
      </c>
      <c r="Z3884">
        <v>1</v>
      </c>
      <c r="AA3884">
        <v>21.038064646458398</v>
      </c>
      <c r="AB3884">
        <v>172</v>
      </c>
      <c r="AC3884">
        <v>0.91254008150275101</v>
      </c>
      <c r="AD3884">
        <v>17</v>
      </c>
      <c r="AE3884">
        <v>8.7459918497249003E-2</v>
      </c>
      <c r="AF3884">
        <v>0</v>
      </c>
      <c r="AG3884">
        <v>0</v>
      </c>
      <c r="AH3884">
        <v>7.7241562106818698E-3</v>
      </c>
      <c r="AI3884">
        <v>10</v>
      </c>
      <c r="AJ3884" s="73">
        <v>63.907940185130997</v>
      </c>
      <c r="AK3884">
        <v>189</v>
      </c>
      <c r="AL3884">
        <v>1</v>
      </c>
      <c r="AM3884">
        <v>0</v>
      </c>
      <c r="AN3884">
        <v>0</v>
      </c>
      <c r="AO3884">
        <v>0</v>
      </c>
      <c r="AP3884">
        <v>0</v>
      </c>
      <c r="AQ3884">
        <v>189</v>
      </c>
      <c r="AR3884">
        <v>1</v>
      </c>
      <c r="AS3884">
        <v>0</v>
      </c>
      <c r="AT3884">
        <v>0</v>
      </c>
      <c r="AU3884">
        <v>0</v>
      </c>
      <c r="AV3884">
        <v>0</v>
      </c>
      <c r="AW3884">
        <v>189</v>
      </c>
      <c r="AX3884">
        <v>0.999999999999999</v>
      </c>
      <c r="AY3884" s="73">
        <v>67.666575710459</v>
      </c>
      <c r="AZ3884">
        <v>189</v>
      </c>
      <c r="BA3884">
        <v>1</v>
      </c>
      <c r="BB3884">
        <v>177</v>
      </c>
      <c r="BC3884">
        <v>0.93094895564028401</v>
      </c>
      <c r="BD3884">
        <v>12</v>
      </c>
      <c r="BE3884">
        <v>6.9051044359715902E-2</v>
      </c>
      <c r="BF3884">
        <v>68.783329459390004</v>
      </c>
      <c r="BG3884">
        <v>73.875426693013907</v>
      </c>
      <c r="BH3884">
        <v>67.666575710459</v>
      </c>
      <c r="BI3884">
        <v>63.907940185130997</v>
      </c>
    </row>
    <row r="3885" spans="1:61" x14ac:dyDescent="0.25">
      <c r="A3885" s="10" t="str">
        <f>VLOOKUP(D3885,'Index-Relations'!E:F,2,FALSE)</f>
        <v>ESG</v>
      </c>
      <c r="B3885" t="s">
        <v>3450</v>
      </c>
      <c r="C3885" s="53" t="s">
        <v>2762</v>
      </c>
      <c r="D3885" s="59" t="s">
        <v>3229</v>
      </c>
      <c r="E3885" s="59" t="s">
        <v>7301</v>
      </c>
      <c r="F3885" t="s">
        <v>2689</v>
      </c>
      <c r="G3885" t="s">
        <v>1588</v>
      </c>
      <c r="H3885" t="s">
        <v>1590</v>
      </c>
      <c r="I3885" s="52">
        <v>45597</v>
      </c>
      <c r="J3885" t="s">
        <v>2457</v>
      </c>
      <c r="K3885">
        <v>189</v>
      </c>
      <c r="L3885" s="73">
        <v>69.162407544144997</v>
      </c>
      <c r="M3885">
        <v>189</v>
      </c>
      <c r="N3885">
        <v>1</v>
      </c>
      <c r="O3885" s="73">
        <v>74.032155876188995</v>
      </c>
      <c r="P3885">
        <v>189</v>
      </c>
      <c r="Q3885">
        <v>1</v>
      </c>
      <c r="R3885">
        <v>187</v>
      </c>
      <c r="S3885">
        <v>0.98804386591470506</v>
      </c>
      <c r="T3885">
        <v>34.029649232641901</v>
      </c>
      <c r="U3885">
        <v>0.58713454392198905</v>
      </c>
      <c r="V3885">
        <v>117</v>
      </c>
      <c r="W3885">
        <v>3.5951035669002297E-2</v>
      </c>
      <c r="X3885">
        <v>13</v>
      </c>
      <c r="Y3885">
        <v>189</v>
      </c>
      <c r="Z3885">
        <v>1</v>
      </c>
      <c r="AA3885">
        <v>21.846290096194</v>
      </c>
      <c r="AB3885">
        <v>171</v>
      </c>
      <c r="AC3885">
        <v>0.90499121106276303</v>
      </c>
      <c r="AD3885">
        <v>18</v>
      </c>
      <c r="AE3885">
        <v>9.5008788937236702E-2</v>
      </c>
      <c r="AF3885">
        <v>0</v>
      </c>
      <c r="AG3885">
        <v>2.3592E-16</v>
      </c>
      <c r="AH3885">
        <v>1.11302199526895E-2</v>
      </c>
      <c r="AI3885">
        <v>10</v>
      </c>
      <c r="AJ3885" s="73">
        <v>64.350659022707006</v>
      </c>
      <c r="AK3885">
        <v>189</v>
      </c>
      <c r="AL3885">
        <v>1</v>
      </c>
      <c r="AM3885">
        <v>0</v>
      </c>
      <c r="AN3885">
        <v>0</v>
      </c>
      <c r="AO3885">
        <v>0</v>
      </c>
      <c r="AP3885">
        <v>0</v>
      </c>
      <c r="AQ3885">
        <v>189</v>
      </c>
      <c r="AR3885">
        <v>1</v>
      </c>
      <c r="AS3885">
        <v>0</v>
      </c>
      <c r="AT3885">
        <v>0</v>
      </c>
      <c r="AU3885">
        <v>0</v>
      </c>
      <c r="AV3885">
        <v>0</v>
      </c>
      <c r="AW3885">
        <v>189</v>
      </c>
      <c r="AX3885">
        <v>0.999999999999999</v>
      </c>
      <c r="AY3885" s="73">
        <v>68.083022940075907</v>
      </c>
      <c r="AZ3885">
        <v>189</v>
      </c>
      <c r="BA3885">
        <v>1</v>
      </c>
      <c r="BB3885">
        <v>176</v>
      </c>
      <c r="BC3885">
        <v>0.92902416809514499</v>
      </c>
      <c r="BD3885">
        <v>13</v>
      </c>
      <c r="BE3885">
        <v>7.0975831904854098E-2</v>
      </c>
      <c r="BF3885">
        <v>69.162407544144997</v>
      </c>
      <c r="BG3885">
        <v>74.032155876188995</v>
      </c>
      <c r="BH3885">
        <v>68.083022940075907</v>
      </c>
      <c r="BI3885">
        <v>64.350659022707006</v>
      </c>
    </row>
    <row r="3886" spans="1:61" x14ac:dyDescent="0.25">
      <c r="A3886" s="10" t="str">
        <f>VLOOKUP(D3886,'Index-Relations'!E:F,2,FALSE)</f>
        <v>ESG</v>
      </c>
      <c r="B3886" t="s">
        <v>3450</v>
      </c>
      <c r="C3886" s="53" t="s">
        <v>2763</v>
      </c>
      <c r="D3886" s="59" t="s">
        <v>3229</v>
      </c>
      <c r="E3886" s="59" t="s">
        <v>7302</v>
      </c>
      <c r="F3886" t="s">
        <v>2689</v>
      </c>
      <c r="G3886" t="s">
        <v>1588</v>
      </c>
      <c r="H3886" t="s">
        <v>1590</v>
      </c>
      <c r="I3886" s="52">
        <v>45566</v>
      </c>
      <c r="J3886" t="s">
        <v>2457</v>
      </c>
      <c r="K3886">
        <v>189</v>
      </c>
      <c r="L3886" s="73">
        <v>69.419389184837996</v>
      </c>
      <c r="M3886">
        <v>189</v>
      </c>
      <c r="N3886">
        <v>1</v>
      </c>
      <c r="O3886" s="73">
        <v>74.149733632172996</v>
      </c>
      <c r="P3886">
        <v>189</v>
      </c>
      <c r="Q3886">
        <v>1</v>
      </c>
      <c r="R3886">
        <v>187</v>
      </c>
      <c r="S3886">
        <v>0.98826024629058395</v>
      </c>
      <c r="T3886">
        <v>34.355202709281897</v>
      </c>
      <c r="U3886">
        <v>0.58790276092089</v>
      </c>
      <c r="V3886">
        <v>117</v>
      </c>
      <c r="W3886">
        <v>3.5882394655457298E-2</v>
      </c>
      <c r="X3886">
        <v>13</v>
      </c>
      <c r="Y3886">
        <v>189</v>
      </c>
      <c r="Z3886">
        <v>0.999999999999999</v>
      </c>
      <c r="AA3886">
        <v>20.967353372929502</v>
      </c>
      <c r="AB3886">
        <v>174</v>
      </c>
      <c r="AC3886">
        <v>0.919868610584477</v>
      </c>
      <c r="AD3886">
        <v>15</v>
      </c>
      <c r="AE3886">
        <v>8.0131389415522794E-2</v>
      </c>
      <c r="AF3886">
        <v>0</v>
      </c>
      <c r="AG3886">
        <v>0</v>
      </c>
      <c r="AH3886">
        <v>7.7910641549529796E-3</v>
      </c>
      <c r="AI3886">
        <v>10</v>
      </c>
      <c r="AJ3886" s="73">
        <v>64.598709352095</v>
      </c>
      <c r="AK3886">
        <v>189</v>
      </c>
      <c r="AL3886">
        <v>1</v>
      </c>
      <c r="AM3886">
        <v>0</v>
      </c>
      <c r="AN3886">
        <v>0</v>
      </c>
      <c r="AO3886">
        <v>0</v>
      </c>
      <c r="AP3886">
        <v>0</v>
      </c>
      <c r="AQ3886">
        <v>189</v>
      </c>
      <c r="AR3886">
        <v>1</v>
      </c>
      <c r="AS3886">
        <v>0</v>
      </c>
      <c r="AT3886">
        <v>0</v>
      </c>
      <c r="AU3886">
        <v>0</v>
      </c>
      <c r="AV3886">
        <v>0</v>
      </c>
      <c r="AW3886">
        <v>189</v>
      </c>
      <c r="AX3886">
        <v>1</v>
      </c>
      <c r="AY3886" s="73">
        <v>68.354540608642907</v>
      </c>
      <c r="AZ3886">
        <v>189</v>
      </c>
      <c r="BA3886">
        <v>1</v>
      </c>
      <c r="BB3886">
        <v>176</v>
      </c>
      <c r="BC3886">
        <v>0.93011855758484896</v>
      </c>
      <c r="BD3886">
        <v>13</v>
      </c>
      <c r="BE3886">
        <v>6.9881442415150402E-2</v>
      </c>
      <c r="BF3886">
        <v>69.419389184837996</v>
      </c>
      <c r="BG3886">
        <v>74.149733632172996</v>
      </c>
      <c r="BH3886">
        <v>68.354540608642907</v>
      </c>
      <c r="BI3886">
        <v>64.598709352095</v>
      </c>
    </row>
    <row r="3887" spans="1:61" x14ac:dyDescent="0.25">
      <c r="A3887" s="10" t="str">
        <f>VLOOKUP(D3887,'Index-Relations'!E:F,2,FALSE)</f>
        <v>ESG</v>
      </c>
      <c r="B3887" t="s">
        <v>3450</v>
      </c>
      <c r="C3887" s="53" t="s">
        <v>2764</v>
      </c>
      <c r="D3887" s="59" t="s">
        <v>3229</v>
      </c>
      <c r="E3887" s="59" t="s">
        <v>7303</v>
      </c>
      <c r="F3887" t="s">
        <v>2689</v>
      </c>
      <c r="G3887" t="s">
        <v>1588</v>
      </c>
      <c r="H3887" t="s">
        <v>1590</v>
      </c>
      <c r="I3887" s="52">
        <v>45537</v>
      </c>
      <c r="J3887" t="s">
        <v>2457</v>
      </c>
      <c r="K3887">
        <v>196</v>
      </c>
      <c r="L3887" s="73">
        <v>69.196103414606</v>
      </c>
      <c r="M3887">
        <v>196</v>
      </c>
      <c r="N3887">
        <v>1</v>
      </c>
      <c r="O3887" s="73">
        <v>73.475039027007995</v>
      </c>
      <c r="P3887">
        <v>196</v>
      </c>
      <c r="Q3887">
        <v>1</v>
      </c>
      <c r="R3887">
        <v>194</v>
      </c>
      <c r="S3887">
        <v>0.99084403427575296</v>
      </c>
      <c r="T3887">
        <v>34.157060412455401</v>
      </c>
      <c r="U3887">
        <v>0.62873958695254195</v>
      </c>
      <c r="V3887">
        <v>120</v>
      </c>
      <c r="W3887">
        <v>2.8068553379081901E-2</v>
      </c>
      <c r="X3887">
        <v>11</v>
      </c>
      <c r="Y3887">
        <v>196</v>
      </c>
      <c r="Z3887">
        <v>0.999999999999999</v>
      </c>
      <c r="AA3887">
        <v>21.821183060320699</v>
      </c>
      <c r="AB3887">
        <v>186</v>
      </c>
      <c r="AC3887">
        <v>0.95363944378911303</v>
      </c>
      <c r="AD3887">
        <v>14</v>
      </c>
      <c r="AE3887">
        <v>6.9148672351912605E-2</v>
      </c>
      <c r="AF3887">
        <v>-4</v>
      </c>
      <c r="AG3887">
        <v>0</v>
      </c>
      <c r="AH3887">
        <v>7.4111983804301196E-3</v>
      </c>
      <c r="AI3887">
        <v>11</v>
      </c>
      <c r="AJ3887" s="73">
        <v>64.722529452528903</v>
      </c>
      <c r="AK3887">
        <v>196</v>
      </c>
      <c r="AL3887">
        <v>1</v>
      </c>
      <c r="AM3887">
        <v>0</v>
      </c>
      <c r="AN3887">
        <v>0</v>
      </c>
      <c r="AO3887">
        <v>0</v>
      </c>
      <c r="AP3887">
        <v>0</v>
      </c>
      <c r="AQ3887">
        <v>196</v>
      </c>
      <c r="AR3887">
        <v>0.999999999999999</v>
      </c>
      <c r="AS3887">
        <v>0</v>
      </c>
      <c r="AT3887">
        <v>0</v>
      </c>
      <c r="AU3887">
        <v>0</v>
      </c>
      <c r="AV3887">
        <v>0</v>
      </c>
      <c r="AW3887">
        <v>196</v>
      </c>
      <c r="AX3887">
        <v>1</v>
      </c>
      <c r="AY3887" s="73">
        <v>68.237510924235906</v>
      </c>
      <c r="AZ3887">
        <v>196</v>
      </c>
      <c r="BA3887">
        <v>1</v>
      </c>
      <c r="BB3887">
        <v>183</v>
      </c>
      <c r="BC3887">
        <v>0.932510313333201</v>
      </c>
      <c r="BD3887">
        <v>13</v>
      </c>
      <c r="BE3887">
        <v>6.7489686666798193E-2</v>
      </c>
      <c r="BF3887">
        <v>69.196103414606</v>
      </c>
      <c r="BG3887">
        <v>73.475039027007995</v>
      </c>
      <c r="BH3887">
        <v>68.237510924235906</v>
      </c>
      <c r="BI3887">
        <v>64.722529452528903</v>
      </c>
    </row>
    <row r="3888" spans="1:61" x14ac:dyDescent="0.25">
      <c r="A3888" s="10" t="str">
        <f>VLOOKUP(D3888,'Index-Relations'!E:F,2,FALSE)</f>
        <v>ESG</v>
      </c>
      <c r="B3888" t="s">
        <v>3450</v>
      </c>
      <c r="C3888" s="53" t="s">
        <v>3350</v>
      </c>
      <c r="D3888" s="59" t="s">
        <v>3229</v>
      </c>
      <c r="E3888" s="59" t="s">
        <v>7304</v>
      </c>
      <c r="F3888" t="s">
        <v>2689</v>
      </c>
      <c r="G3888" t="s">
        <v>1588</v>
      </c>
      <c r="H3888" t="s">
        <v>1590</v>
      </c>
      <c r="I3888" s="52">
        <v>45505</v>
      </c>
      <c r="J3888" t="s">
        <v>2457</v>
      </c>
      <c r="K3888">
        <v>196</v>
      </c>
      <c r="L3888" s="73">
        <v>69.323980802284893</v>
      </c>
      <c r="M3888">
        <v>196</v>
      </c>
      <c r="N3888">
        <v>1</v>
      </c>
      <c r="O3888" s="73">
        <v>73.542041504994998</v>
      </c>
      <c r="P3888">
        <v>196</v>
      </c>
      <c r="Q3888">
        <v>1</v>
      </c>
      <c r="R3888">
        <v>194</v>
      </c>
      <c r="S3888">
        <v>0.991131321759679</v>
      </c>
      <c r="T3888">
        <v>34.187205012547501</v>
      </c>
      <c r="U3888">
        <v>0.61981595629574304</v>
      </c>
      <c r="V3888">
        <v>120</v>
      </c>
      <c r="W3888">
        <v>2.6470680259332201E-2</v>
      </c>
      <c r="X3888">
        <v>11</v>
      </c>
      <c r="Y3888">
        <v>196</v>
      </c>
      <c r="Z3888">
        <v>0.999999999999999</v>
      </c>
      <c r="AA3888">
        <v>22.828858726274401</v>
      </c>
      <c r="AB3888">
        <v>184</v>
      </c>
      <c r="AC3888">
        <v>0.94038328506827296</v>
      </c>
      <c r="AD3888">
        <v>12</v>
      </c>
      <c r="AE3888">
        <v>5.9616714931725601E-2</v>
      </c>
      <c r="AF3888">
        <v>0</v>
      </c>
      <c r="AG3888">
        <v>5.9674000000000001E-16</v>
      </c>
      <c r="AH3888">
        <v>6.4435164296250099E-3</v>
      </c>
      <c r="AI3888">
        <v>10</v>
      </c>
      <c r="AJ3888" s="73">
        <v>64.845836533134005</v>
      </c>
      <c r="AK3888">
        <v>196</v>
      </c>
      <c r="AL3888">
        <v>1</v>
      </c>
      <c r="AM3888">
        <v>0</v>
      </c>
      <c r="AN3888">
        <v>0</v>
      </c>
      <c r="AO3888">
        <v>0</v>
      </c>
      <c r="AP3888">
        <v>0</v>
      </c>
      <c r="AQ3888">
        <v>196</v>
      </c>
      <c r="AR3888">
        <v>1</v>
      </c>
      <c r="AS3888">
        <v>0</v>
      </c>
      <c r="AT3888">
        <v>0</v>
      </c>
      <c r="AU3888">
        <v>0</v>
      </c>
      <c r="AV3888">
        <v>0</v>
      </c>
      <c r="AW3888">
        <v>196</v>
      </c>
      <c r="AX3888">
        <v>1</v>
      </c>
      <c r="AY3888" s="73">
        <v>68.4034047801659</v>
      </c>
      <c r="AZ3888">
        <v>196</v>
      </c>
      <c r="BA3888">
        <v>1</v>
      </c>
      <c r="BB3888">
        <v>184</v>
      </c>
      <c r="BC3888">
        <v>0.93694955243932398</v>
      </c>
      <c r="BD3888">
        <v>12</v>
      </c>
      <c r="BE3888">
        <v>6.3050447560675599E-2</v>
      </c>
      <c r="BF3888">
        <v>69.323980802284893</v>
      </c>
      <c r="BG3888">
        <v>73.542041504994998</v>
      </c>
      <c r="BH3888">
        <v>68.4034047801659</v>
      </c>
      <c r="BI3888">
        <v>64.845836533134005</v>
      </c>
    </row>
    <row r="3889" spans="1:61" x14ac:dyDescent="0.25">
      <c r="A3889" s="10" t="str">
        <f>VLOOKUP(D3889,'Index-Relations'!E:F,2,FALSE)</f>
        <v>ESG</v>
      </c>
      <c r="B3889" t="s">
        <v>3450</v>
      </c>
      <c r="C3889" s="53" t="s">
        <v>2765</v>
      </c>
      <c r="D3889" s="59" t="s">
        <v>3229</v>
      </c>
      <c r="E3889" s="59" t="s">
        <v>7305</v>
      </c>
      <c r="F3889" t="s">
        <v>2689</v>
      </c>
      <c r="G3889" t="s">
        <v>1588</v>
      </c>
      <c r="H3889" t="s">
        <v>1590</v>
      </c>
      <c r="I3889" s="52">
        <v>45474</v>
      </c>
      <c r="J3889" t="s">
        <v>2457</v>
      </c>
      <c r="K3889">
        <v>196</v>
      </c>
      <c r="L3889" s="73">
        <v>69.621560210446006</v>
      </c>
      <c r="M3889">
        <v>196</v>
      </c>
      <c r="N3889">
        <v>1</v>
      </c>
      <c r="O3889" s="73">
        <v>73.548830155861907</v>
      </c>
      <c r="P3889">
        <v>196</v>
      </c>
      <c r="Q3889">
        <v>1</v>
      </c>
      <c r="R3889">
        <v>194</v>
      </c>
      <c r="S3889">
        <v>0.99025443950839898</v>
      </c>
      <c r="T3889">
        <v>34.0624130813436</v>
      </c>
      <c r="U3889">
        <v>0.62067606281208898</v>
      </c>
      <c r="V3889">
        <v>119</v>
      </c>
      <c r="W3889">
        <v>2.54028748876272E-2</v>
      </c>
      <c r="X3889">
        <v>11</v>
      </c>
      <c r="Y3889">
        <v>196</v>
      </c>
      <c r="Z3889">
        <v>1</v>
      </c>
      <c r="AA3889">
        <v>24.079892562811398</v>
      </c>
      <c r="AB3889">
        <v>183</v>
      </c>
      <c r="AC3889">
        <v>0.93432848130346602</v>
      </c>
      <c r="AD3889">
        <v>13</v>
      </c>
      <c r="AE3889">
        <v>6.5671518696533801E-2</v>
      </c>
      <c r="AF3889">
        <v>0</v>
      </c>
      <c r="AG3889">
        <v>0</v>
      </c>
      <c r="AH3889">
        <v>6.22041280850046E-3</v>
      </c>
      <c r="AI3889">
        <v>10</v>
      </c>
      <c r="AJ3889" s="73">
        <v>65.146218401536004</v>
      </c>
      <c r="AK3889">
        <v>196</v>
      </c>
      <c r="AL3889">
        <v>1</v>
      </c>
      <c r="AM3889">
        <v>0</v>
      </c>
      <c r="AN3889">
        <v>0</v>
      </c>
      <c r="AO3889">
        <v>0</v>
      </c>
      <c r="AP3889">
        <v>0</v>
      </c>
      <c r="AQ3889">
        <v>196</v>
      </c>
      <c r="AR3889">
        <v>0.999999999999999</v>
      </c>
      <c r="AS3889">
        <v>0</v>
      </c>
      <c r="AT3889">
        <v>0</v>
      </c>
      <c r="AU3889">
        <v>0</v>
      </c>
      <c r="AV3889">
        <v>0</v>
      </c>
      <c r="AW3889">
        <v>196</v>
      </c>
      <c r="AX3889">
        <v>0.999999999999999</v>
      </c>
      <c r="AY3889" s="73">
        <v>68.890054623641902</v>
      </c>
      <c r="AZ3889">
        <v>196</v>
      </c>
      <c r="BA3889">
        <v>1</v>
      </c>
      <c r="BB3889">
        <v>184</v>
      </c>
      <c r="BC3889">
        <v>0.936900792862151</v>
      </c>
      <c r="BD3889">
        <v>12</v>
      </c>
      <c r="BE3889">
        <v>6.3099207137848695E-2</v>
      </c>
      <c r="BF3889">
        <v>69.621560210446006</v>
      </c>
      <c r="BG3889">
        <v>73.548830155861907</v>
      </c>
      <c r="BH3889">
        <v>68.890054623641902</v>
      </c>
      <c r="BI3889">
        <v>65.146218401536004</v>
      </c>
    </row>
    <row r="3890" spans="1:61" x14ac:dyDescent="0.25">
      <c r="A3890" s="10" t="str">
        <f>VLOOKUP(D3890,'Index-Relations'!E:F,2,FALSE)</f>
        <v>ESG</v>
      </c>
      <c r="B3890" t="s">
        <v>3450</v>
      </c>
      <c r="C3890" s="53" t="s">
        <v>2766</v>
      </c>
      <c r="D3890" s="59" t="s">
        <v>3229</v>
      </c>
      <c r="E3890" s="59" t="s">
        <v>7306</v>
      </c>
      <c r="F3890" t="s">
        <v>2689</v>
      </c>
      <c r="G3890" t="s">
        <v>1588</v>
      </c>
      <c r="H3890" t="s">
        <v>1590</v>
      </c>
      <c r="I3890" s="52">
        <v>45446</v>
      </c>
      <c r="J3890" t="s">
        <v>2457</v>
      </c>
      <c r="K3890">
        <v>195</v>
      </c>
      <c r="L3890" s="73">
        <v>71.173803624165004</v>
      </c>
      <c r="M3890">
        <v>195</v>
      </c>
      <c r="N3890">
        <v>1</v>
      </c>
      <c r="O3890" s="73">
        <v>74.695505771577999</v>
      </c>
      <c r="P3890">
        <v>195</v>
      </c>
      <c r="Q3890">
        <v>1</v>
      </c>
      <c r="R3890">
        <v>193</v>
      </c>
      <c r="S3890">
        <v>0.98882071477310496</v>
      </c>
      <c r="T3890">
        <v>34.011750572846701</v>
      </c>
      <c r="U3890">
        <v>0.59463235841557305</v>
      </c>
      <c r="V3890">
        <v>118</v>
      </c>
      <c r="W3890">
        <v>2.6969011998001498E-2</v>
      </c>
      <c r="X3890">
        <v>12</v>
      </c>
      <c r="Y3890">
        <v>195</v>
      </c>
      <c r="Z3890">
        <v>0.999999999999999</v>
      </c>
      <c r="AA3890">
        <v>22.391231085466401</v>
      </c>
      <c r="AB3890">
        <v>182</v>
      </c>
      <c r="AC3890">
        <v>0.93465012716551998</v>
      </c>
      <c r="AD3890">
        <v>13</v>
      </c>
      <c r="AE3890">
        <v>6.5349872834480002E-2</v>
      </c>
      <c r="AF3890">
        <v>0</v>
      </c>
      <c r="AG3890">
        <v>0</v>
      </c>
      <c r="AH3890">
        <v>1.2869634711750099E-2</v>
      </c>
      <c r="AI3890">
        <v>8</v>
      </c>
      <c r="AJ3890" s="73">
        <v>66.874539003512993</v>
      </c>
      <c r="AK3890">
        <v>195</v>
      </c>
      <c r="AL3890">
        <v>1</v>
      </c>
      <c r="AM3890">
        <v>0</v>
      </c>
      <c r="AN3890">
        <v>0</v>
      </c>
      <c r="AO3890">
        <v>0</v>
      </c>
      <c r="AP3890">
        <v>0</v>
      </c>
      <c r="AQ3890">
        <v>195</v>
      </c>
      <c r="AR3890">
        <v>0.999999999999999</v>
      </c>
      <c r="AS3890">
        <v>0</v>
      </c>
      <c r="AT3890">
        <v>0</v>
      </c>
      <c r="AU3890">
        <v>0</v>
      </c>
      <c r="AV3890">
        <v>0</v>
      </c>
      <c r="AW3890">
        <v>195</v>
      </c>
      <c r="AX3890">
        <v>0.999999999999999</v>
      </c>
      <c r="AY3890" s="73">
        <v>70.309355535486006</v>
      </c>
      <c r="AZ3890">
        <v>195</v>
      </c>
      <c r="BA3890">
        <v>1</v>
      </c>
      <c r="BB3890">
        <v>184</v>
      </c>
      <c r="BC3890">
        <v>0.94690067323801796</v>
      </c>
      <c r="BD3890">
        <v>11</v>
      </c>
      <c r="BE3890">
        <v>5.30993267619813E-2</v>
      </c>
      <c r="BF3890">
        <v>71.173803624165004</v>
      </c>
      <c r="BG3890">
        <v>74.695505771577999</v>
      </c>
      <c r="BH3890">
        <v>70.309355535486006</v>
      </c>
      <c r="BI3890">
        <v>66.874539003512993</v>
      </c>
    </row>
    <row r="3891" spans="1:61" x14ac:dyDescent="0.25">
      <c r="A3891" s="10" t="str">
        <f>VLOOKUP(D3891,'Index-Relations'!E:F,2,FALSE)</f>
        <v>ESG</v>
      </c>
      <c r="B3891" t="s">
        <v>3450</v>
      </c>
      <c r="C3891" s="53" t="s">
        <v>2767</v>
      </c>
      <c r="D3891" s="59" t="s">
        <v>3229</v>
      </c>
      <c r="E3891" s="59" t="s">
        <v>7307</v>
      </c>
      <c r="F3891" t="s">
        <v>2689</v>
      </c>
      <c r="G3891" t="s">
        <v>1588</v>
      </c>
      <c r="H3891" t="s">
        <v>1590</v>
      </c>
      <c r="I3891" s="52">
        <v>45413</v>
      </c>
      <c r="J3891" t="s">
        <v>2457</v>
      </c>
      <c r="K3891">
        <v>195</v>
      </c>
      <c r="L3891" s="73">
        <v>71.187933001730897</v>
      </c>
      <c r="M3891">
        <v>195</v>
      </c>
      <c r="N3891">
        <v>1</v>
      </c>
      <c r="O3891" s="73">
        <v>74.678647677138997</v>
      </c>
      <c r="P3891">
        <v>195</v>
      </c>
      <c r="Q3891">
        <v>1</v>
      </c>
      <c r="R3891">
        <v>193</v>
      </c>
      <c r="S3891">
        <v>0.98923518125877496</v>
      </c>
      <c r="T3891">
        <v>34.027213447047998</v>
      </c>
      <c r="U3891">
        <v>0.59394224437482601</v>
      </c>
      <c r="V3891">
        <v>117</v>
      </c>
      <c r="W3891">
        <v>2.6280188075691501E-2</v>
      </c>
      <c r="X3891">
        <v>12</v>
      </c>
      <c r="Y3891">
        <v>195</v>
      </c>
      <c r="Z3891">
        <v>0.999999999999999</v>
      </c>
      <c r="AA3891">
        <v>23.326858238364</v>
      </c>
      <c r="AB3891">
        <v>182</v>
      </c>
      <c r="AC3891">
        <v>0.93439166471610002</v>
      </c>
      <c r="AD3891">
        <v>13</v>
      </c>
      <c r="AE3891">
        <v>6.5608335283899893E-2</v>
      </c>
      <c r="AF3891">
        <v>0</v>
      </c>
      <c r="AG3891">
        <v>5.5510000000000001E-17</v>
      </c>
      <c r="AH3891">
        <v>1.21667573064721E-2</v>
      </c>
      <c r="AI3891">
        <v>8</v>
      </c>
      <c r="AJ3891" s="73">
        <v>66.799843503455904</v>
      </c>
      <c r="AK3891">
        <v>195</v>
      </c>
      <c r="AL3891">
        <v>1</v>
      </c>
      <c r="AM3891">
        <v>0</v>
      </c>
      <c r="AN3891">
        <v>0</v>
      </c>
      <c r="AO3891">
        <v>0</v>
      </c>
      <c r="AP3891">
        <v>0</v>
      </c>
      <c r="AQ3891">
        <v>195</v>
      </c>
      <c r="AR3891">
        <v>0.999999999999999</v>
      </c>
      <c r="AS3891">
        <v>0</v>
      </c>
      <c r="AT3891">
        <v>0</v>
      </c>
      <c r="AU3891">
        <v>0</v>
      </c>
      <c r="AV3891">
        <v>0</v>
      </c>
      <c r="AW3891">
        <v>195</v>
      </c>
      <c r="AX3891">
        <v>1</v>
      </c>
      <c r="AY3891" s="73">
        <v>70.405945201240897</v>
      </c>
      <c r="AZ3891">
        <v>195</v>
      </c>
      <c r="BA3891">
        <v>1</v>
      </c>
      <c r="BB3891">
        <v>183</v>
      </c>
      <c r="BC3891">
        <v>0.94046134683011695</v>
      </c>
      <c r="BD3891">
        <v>12</v>
      </c>
      <c r="BE3891">
        <v>5.9538653169882799E-2</v>
      </c>
      <c r="BF3891">
        <v>71.187933001730897</v>
      </c>
      <c r="BG3891">
        <v>74.678647677138997</v>
      </c>
      <c r="BH3891">
        <v>70.405945201240897</v>
      </c>
      <c r="BI3891">
        <v>66.799843503455904</v>
      </c>
    </row>
    <row r="3892" spans="1:61" x14ac:dyDescent="0.25">
      <c r="A3892" s="10" t="str">
        <f>VLOOKUP(D3892,'Index-Relations'!E:F,2,FALSE)</f>
        <v>ESG</v>
      </c>
      <c r="B3892" t="s">
        <v>3450</v>
      </c>
      <c r="C3892" s="53" t="s">
        <v>2768</v>
      </c>
      <c r="D3892" s="59" t="s">
        <v>3229</v>
      </c>
      <c r="E3892" s="59" t="s">
        <v>7308</v>
      </c>
      <c r="F3892" t="s">
        <v>2689</v>
      </c>
      <c r="G3892" t="s">
        <v>1588</v>
      </c>
      <c r="H3892" t="s">
        <v>1590</v>
      </c>
      <c r="I3892" s="52">
        <v>45383</v>
      </c>
      <c r="J3892" t="s">
        <v>2457</v>
      </c>
      <c r="K3892">
        <v>195</v>
      </c>
      <c r="L3892">
        <v>76.996160284362801</v>
      </c>
      <c r="M3892">
        <v>195</v>
      </c>
      <c r="N3892">
        <v>1</v>
      </c>
      <c r="O3892">
        <v>79.446205363065701</v>
      </c>
      <c r="P3892">
        <v>195</v>
      </c>
      <c r="Q3892">
        <v>1</v>
      </c>
      <c r="R3892">
        <v>193</v>
      </c>
      <c r="S3892">
        <v>0.99024042640931198</v>
      </c>
      <c r="T3892">
        <v>33.9503712166916</v>
      </c>
      <c r="U3892">
        <v>0.59473060492399499</v>
      </c>
      <c r="V3892">
        <v>117</v>
      </c>
      <c r="W3892">
        <v>2.73316291160603E-2</v>
      </c>
      <c r="X3892">
        <v>12</v>
      </c>
      <c r="Y3892">
        <v>195</v>
      </c>
      <c r="Z3892">
        <v>0.999999999999999</v>
      </c>
      <c r="AA3892">
        <v>22.223335324221999</v>
      </c>
      <c r="AB3892">
        <v>182</v>
      </c>
      <c r="AC3892">
        <v>0.933619925583971</v>
      </c>
      <c r="AD3892">
        <v>13</v>
      </c>
      <c r="AE3892">
        <v>6.6380074416027404E-2</v>
      </c>
      <c r="AF3892">
        <v>0</v>
      </c>
      <c r="AG3892">
        <v>7.0776999999999996E-16</v>
      </c>
      <c r="AH3892">
        <v>1.2564389958024299E-2</v>
      </c>
      <c r="AI3892">
        <v>8</v>
      </c>
      <c r="AJ3892">
        <v>72.561966130495094</v>
      </c>
      <c r="AK3892">
        <v>195</v>
      </c>
      <c r="AL3892">
        <v>1</v>
      </c>
      <c r="AM3892">
        <v>0</v>
      </c>
      <c r="AN3892">
        <v>0</v>
      </c>
      <c r="AO3892">
        <v>0</v>
      </c>
      <c r="AP3892">
        <v>0</v>
      </c>
      <c r="AQ3892">
        <v>195</v>
      </c>
      <c r="AR3892">
        <v>0.999999999999999</v>
      </c>
      <c r="AS3892">
        <v>0</v>
      </c>
      <c r="AT3892">
        <v>0</v>
      </c>
      <c r="AU3892">
        <v>0</v>
      </c>
      <c r="AV3892">
        <v>0</v>
      </c>
      <c r="AW3892">
        <v>195</v>
      </c>
      <c r="AX3892">
        <v>0.999999999999999</v>
      </c>
      <c r="AY3892">
        <v>76.554392507158894</v>
      </c>
      <c r="AZ3892">
        <v>195</v>
      </c>
      <c r="BA3892">
        <v>1</v>
      </c>
      <c r="BB3892">
        <v>183</v>
      </c>
      <c r="BC3892">
        <v>0.94006982648461002</v>
      </c>
      <c r="BD3892">
        <v>12</v>
      </c>
      <c r="BE3892">
        <v>5.9930173515389602E-2</v>
      </c>
      <c r="BF3892">
        <v>71.326837873066907</v>
      </c>
      <c r="BG3892">
        <v>74.576349980366899</v>
      </c>
      <c r="BH3892">
        <v>70.863085195400998</v>
      </c>
      <c r="BI3892">
        <v>66.746635952325903</v>
      </c>
    </row>
    <row r="3893" spans="1:61" x14ac:dyDescent="0.25">
      <c r="A3893" s="10" t="str">
        <f>VLOOKUP(D3893,'Index-Relations'!E:F,2,FALSE)</f>
        <v>ESG</v>
      </c>
      <c r="B3893" t="s">
        <v>3450</v>
      </c>
      <c r="C3893" s="53" t="s">
        <v>2769</v>
      </c>
      <c r="D3893" s="59" t="s">
        <v>3229</v>
      </c>
      <c r="E3893" s="59" t="s">
        <v>7309</v>
      </c>
      <c r="F3893" t="s">
        <v>2689</v>
      </c>
      <c r="G3893" t="s">
        <v>1588</v>
      </c>
      <c r="H3893" t="s">
        <v>1590</v>
      </c>
      <c r="I3893" s="52">
        <v>45352</v>
      </c>
      <c r="J3893" t="s">
        <v>2457</v>
      </c>
      <c r="K3893">
        <v>197</v>
      </c>
      <c r="L3893">
        <v>76.188805392822402</v>
      </c>
      <c r="M3893">
        <v>197</v>
      </c>
      <c r="N3893">
        <v>1</v>
      </c>
      <c r="O3893">
        <v>78.976766722933604</v>
      </c>
      <c r="P3893">
        <v>197</v>
      </c>
      <c r="Q3893">
        <v>1</v>
      </c>
      <c r="R3893">
        <v>195</v>
      </c>
      <c r="S3893">
        <v>0.99135313093215605</v>
      </c>
      <c r="T3893">
        <v>34.359929618373698</v>
      </c>
      <c r="U3893">
        <v>0.623600490181906</v>
      </c>
      <c r="V3893">
        <v>118</v>
      </c>
      <c r="W3893">
        <v>2.41094367477333E-2</v>
      </c>
      <c r="X3893">
        <v>10</v>
      </c>
      <c r="Y3893">
        <v>197</v>
      </c>
      <c r="Z3893">
        <v>1</v>
      </c>
      <c r="AA3893">
        <v>29.700532679706999</v>
      </c>
      <c r="AB3893">
        <v>182</v>
      </c>
      <c r="AC3893">
        <v>0.926060348895137</v>
      </c>
      <c r="AD3893">
        <v>15</v>
      </c>
      <c r="AE3893">
        <v>7.3939651104862503E-2</v>
      </c>
      <c r="AF3893">
        <v>0</v>
      </c>
      <c r="AG3893">
        <v>0</v>
      </c>
      <c r="AH3893">
        <v>4.96645231593536E-3</v>
      </c>
      <c r="AI3893">
        <v>8</v>
      </c>
      <c r="AJ3893">
        <v>72.008059328020494</v>
      </c>
      <c r="AK3893">
        <v>197</v>
      </c>
      <c r="AL3893">
        <v>1</v>
      </c>
      <c r="AM3893">
        <v>0</v>
      </c>
      <c r="AN3893">
        <v>0</v>
      </c>
      <c r="AO3893">
        <v>0</v>
      </c>
      <c r="AP3893">
        <v>0</v>
      </c>
      <c r="AQ3893">
        <v>197</v>
      </c>
      <c r="AR3893">
        <v>1</v>
      </c>
      <c r="AS3893">
        <v>0</v>
      </c>
      <c r="AT3893">
        <v>0</v>
      </c>
      <c r="AU3893">
        <v>0</v>
      </c>
      <c r="AV3893">
        <v>0</v>
      </c>
      <c r="AW3893">
        <v>197</v>
      </c>
      <c r="AX3893">
        <v>1</v>
      </c>
      <c r="AY3893">
        <v>75.5154857282688</v>
      </c>
      <c r="AZ3893">
        <v>197</v>
      </c>
      <c r="BA3893">
        <v>1</v>
      </c>
      <c r="BB3893">
        <v>185</v>
      </c>
      <c r="BC3893">
        <v>0.93905363288334998</v>
      </c>
      <c r="BD3893">
        <v>12</v>
      </c>
      <c r="BE3893">
        <v>6.09463671166494E-2</v>
      </c>
      <c r="BF3893">
        <v>70.489307652338994</v>
      </c>
      <c r="BG3893">
        <v>73.925904084829</v>
      </c>
      <c r="BH3893">
        <v>69.835404329338004</v>
      </c>
      <c r="BI3893">
        <v>66.073745153350998</v>
      </c>
    </row>
    <row r="3894" spans="1:61" x14ac:dyDescent="0.25">
      <c r="A3894" s="10" t="str">
        <f>VLOOKUP(D3894,'Index-Relations'!E:F,2,FALSE)</f>
        <v>ESG</v>
      </c>
      <c r="B3894" t="s">
        <v>3450</v>
      </c>
      <c r="C3894" s="53" t="s">
        <v>2770</v>
      </c>
      <c r="D3894" s="59" t="s">
        <v>3229</v>
      </c>
      <c r="E3894" s="59" t="s">
        <v>7310</v>
      </c>
      <c r="F3894" t="s">
        <v>2689</v>
      </c>
      <c r="G3894" t="s">
        <v>1588</v>
      </c>
      <c r="H3894" t="s">
        <v>1590</v>
      </c>
      <c r="I3894" s="52">
        <v>45323</v>
      </c>
      <c r="J3894" t="s">
        <v>2457</v>
      </c>
      <c r="K3894">
        <v>198</v>
      </c>
      <c r="L3894">
        <v>76.643403516905707</v>
      </c>
      <c r="M3894">
        <v>197</v>
      </c>
      <c r="N3894">
        <v>1</v>
      </c>
      <c r="O3894">
        <v>79.243755915869798</v>
      </c>
      <c r="P3894">
        <v>197</v>
      </c>
      <c r="Q3894">
        <v>1</v>
      </c>
      <c r="R3894">
        <v>195</v>
      </c>
      <c r="S3894">
        <v>0.99120136685163296</v>
      </c>
      <c r="T3894">
        <v>34.747569722684702</v>
      </c>
      <c r="U3894">
        <v>0.62591339548550395</v>
      </c>
      <c r="V3894">
        <v>118</v>
      </c>
      <c r="W3894">
        <v>2.4485211155345701E-2</v>
      </c>
      <c r="X3894">
        <v>9</v>
      </c>
      <c r="Y3894">
        <v>197</v>
      </c>
      <c r="Z3894">
        <v>0.999999999999999</v>
      </c>
      <c r="AA3894">
        <v>31.101819592390299</v>
      </c>
      <c r="AB3894">
        <v>181</v>
      </c>
      <c r="AC3894">
        <v>0.91834682933787304</v>
      </c>
      <c r="AD3894">
        <v>16</v>
      </c>
      <c r="AE3894">
        <v>8.1653170662126295E-2</v>
      </c>
      <c r="AF3894">
        <v>1</v>
      </c>
      <c r="AG3894">
        <v>0</v>
      </c>
      <c r="AH3894">
        <v>5.20414963750759E-3</v>
      </c>
      <c r="AI3894">
        <v>8</v>
      </c>
      <c r="AJ3894">
        <v>72.640315127449</v>
      </c>
      <c r="AK3894">
        <v>197</v>
      </c>
      <c r="AL3894">
        <v>1</v>
      </c>
      <c r="AM3894">
        <v>0</v>
      </c>
      <c r="AN3894">
        <v>0</v>
      </c>
      <c r="AO3894">
        <v>0</v>
      </c>
      <c r="AP3894">
        <v>0</v>
      </c>
      <c r="AQ3894">
        <v>197</v>
      </c>
      <c r="AR3894">
        <v>1</v>
      </c>
      <c r="AS3894">
        <v>0</v>
      </c>
      <c r="AT3894">
        <v>0</v>
      </c>
      <c r="AU3894">
        <v>0</v>
      </c>
      <c r="AV3894">
        <v>0</v>
      </c>
      <c r="AW3894">
        <v>197</v>
      </c>
      <c r="AX3894">
        <v>1</v>
      </c>
      <c r="AY3894">
        <v>75.942206140808594</v>
      </c>
      <c r="AZ3894">
        <v>197</v>
      </c>
      <c r="BA3894">
        <v>1</v>
      </c>
      <c r="BB3894">
        <v>185</v>
      </c>
      <c r="BC3894">
        <v>0.94054155408908502</v>
      </c>
      <c r="BD3894">
        <v>12</v>
      </c>
      <c r="BE3894">
        <v>5.9458445910914703E-2</v>
      </c>
      <c r="BF3894">
        <v>70.910149082071896</v>
      </c>
      <c r="BG3894">
        <v>74.176019972838006</v>
      </c>
      <c r="BH3894">
        <v>70.122607712391897</v>
      </c>
      <c r="BI3894">
        <v>66.683925184936996</v>
      </c>
    </row>
    <row r="3895" spans="1:61" x14ac:dyDescent="0.25">
      <c r="A3895" s="10" t="str">
        <f>VLOOKUP(D3895,'Index-Relations'!E:F,2,FALSE)</f>
        <v>ESG</v>
      </c>
      <c r="B3895" t="s">
        <v>3450</v>
      </c>
      <c r="C3895" s="53" t="s">
        <v>2760</v>
      </c>
      <c r="D3895" s="59" t="s">
        <v>3230</v>
      </c>
      <c r="E3895" s="59" t="s">
        <v>7311</v>
      </c>
      <c r="F3895" t="s">
        <v>1593</v>
      </c>
      <c r="G3895" t="s">
        <v>1592</v>
      </c>
      <c r="H3895" t="s">
        <v>1594</v>
      </c>
      <c r="I3895" s="52">
        <v>45659</v>
      </c>
      <c r="J3895" t="s">
        <v>2457</v>
      </c>
      <c r="K3895">
        <v>99</v>
      </c>
      <c r="L3895" s="73">
        <v>86.707370842005005</v>
      </c>
      <c r="M3895">
        <v>99</v>
      </c>
      <c r="N3895">
        <v>1</v>
      </c>
      <c r="O3895" s="73">
        <v>87.402302096396994</v>
      </c>
      <c r="P3895">
        <v>99</v>
      </c>
      <c r="Q3895">
        <v>1</v>
      </c>
      <c r="R3895">
        <v>99</v>
      </c>
      <c r="S3895">
        <v>0.999999999999999</v>
      </c>
      <c r="T3895">
        <v>32.510661683108403</v>
      </c>
      <c r="U3895">
        <v>0.63354381830313999</v>
      </c>
      <c r="V3895">
        <v>60</v>
      </c>
      <c r="W3895">
        <v>4.6164931987428499E-2</v>
      </c>
      <c r="X3895">
        <v>5</v>
      </c>
      <c r="Y3895">
        <v>99</v>
      </c>
      <c r="Z3895">
        <v>1</v>
      </c>
      <c r="AA3895">
        <v>58.7787000154864</v>
      </c>
      <c r="AB3895">
        <v>93</v>
      </c>
      <c r="AC3895">
        <v>0.941657790212167</v>
      </c>
      <c r="AD3895">
        <v>6</v>
      </c>
      <c r="AE3895">
        <v>5.8342209787832798E-2</v>
      </c>
      <c r="AF3895">
        <v>0</v>
      </c>
      <c r="AG3895">
        <v>0</v>
      </c>
      <c r="AH3895">
        <v>7.4969963065152599E-3</v>
      </c>
      <c r="AI3895">
        <v>6</v>
      </c>
      <c r="AJ3895" s="73">
        <v>84.378726952649998</v>
      </c>
      <c r="AK3895">
        <v>99</v>
      </c>
      <c r="AL3895">
        <v>1</v>
      </c>
      <c r="AM3895">
        <v>0</v>
      </c>
      <c r="AN3895">
        <v>0</v>
      </c>
      <c r="AO3895">
        <v>0</v>
      </c>
      <c r="AP3895">
        <v>0</v>
      </c>
      <c r="AQ3895">
        <v>99</v>
      </c>
      <c r="AR3895">
        <v>0.999999999999999</v>
      </c>
      <c r="AS3895">
        <v>0</v>
      </c>
      <c r="AT3895">
        <v>0</v>
      </c>
      <c r="AU3895">
        <v>0</v>
      </c>
      <c r="AV3895">
        <v>0</v>
      </c>
      <c r="AW3895">
        <v>99</v>
      </c>
      <c r="AX3895">
        <v>1</v>
      </c>
      <c r="AY3895" s="73">
        <v>84.276722842208002</v>
      </c>
      <c r="AZ3895">
        <v>99</v>
      </c>
      <c r="BA3895">
        <v>1</v>
      </c>
      <c r="BB3895">
        <v>94</v>
      </c>
      <c r="BC3895">
        <v>0.951344415976765</v>
      </c>
      <c r="BD3895">
        <v>5</v>
      </c>
      <c r="BE3895">
        <v>4.8655584023234097E-2</v>
      </c>
      <c r="BF3895">
        <v>86.707370842005005</v>
      </c>
      <c r="BG3895">
        <v>87.402302096396994</v>
      </c>
      <c r="BH3895">
        <v>84.276722842208002</v>
      </c>
      <c r="BI3895">
        <v>84.378726952649998</v>
      </c>
    </row>
    <row r="3896" spans="1:61" x14ac:dyDescent="0.25">
      <c r="A3896" s="10" t="str">
        <f>VLOOKUP(D3896,'Index-Relations'!E:F,2,FALSE)</f>
        <v>ESG</v>
      </c>
      <c r="B3896" t="s">
        <v>3450</v>
      </c>
      <c r="C3896" s="53" t="s">
        <v>2761</v>
      </c>
      <c r="D3896" s="59" t="s">
        <v>3230</v>
      </c>
      <c r="E3896" s="59" t="s">
        <v>7312</v>
      </c>
      <c r="F3896" t="s">
        <v>1593</v>
      </c>
      <c r="G3896" t="s">
        <v>1592</v>
      </c>
      <c r="H3896" t="s">
        <v>1594</v>
      </c>
      <c r="I3896" s="52">
        <v>45628</v>
      </c>
      <c r="J3896" t="s">
        <v>2457</v>
      </c>
      <c r="K3896">
        <v>99</v>
      </c>
      <c r="L3896" s="73">
        <v>86.659785868290996</v>
      </c>
      <c r="M3896">
        <v>99</v>
      </c>
      <c r="N3896">
        <v>1</v>
      </c>
      <c r="O3896" s="73">
        <v>87.321549352898998</v>
      </c>
      <c r="P3896">
        <v>99</v>
      </c>
      <c r="Q3896">
        <v>1</v>
      </c>
      <c r="R3896">
        <v>99</v>
      </c>
      <c r="S3896">
        <v>1</v>
      </c>
      <c r="T3896">
        <v>32.499264516367703</v>
      </c>
      <c r="U3896">
        <v>0.61317877515604002</v>
      </c>
      <c r="V3896">
        <v>60</v>
      </c>
      <c r="W3896">
        <v>4.9425564325756899E-2</v>
      </c>
      <c r="X3896">
        <v>5</v>
      </c>
      <c r="Y3896">
        <v>99</v>
      </c>
      <c r="Z3896">
        <v>0.999999999999999</v>
      </c>
      <c r="AA3896">
        <v>51.081961080187398</v>
      </c>
      <c r="AB3896">
        <v>94</v>
      </c>
      <c r="AC3896">
        <v>0.95082103133877705</v>
      </c>
      <c r="AD3896">
        <v>5</v>
      </c>
      <c r="AE3896">
        <v>4.9178968661222698E-2</v>
      </c>
      <c r="AF3896">
        <v>0</v>
      </c>
      <c r="AG3896">
        <v>2.1511000000000001E-16</v>
      </c>
      <c r="AH3896">
        <v>7.5794893313835604E-3</v>
      </c>
      <c r="AI3896">
        <v>6</v>
      </c>
      <c r="AJ3896" s="73">
        <v>84.352083011666906</v>
      </c>
      <c r="AK3896">
        <v>99</v>
      </c>
      <c r="AL3896">
        <v>1</v>
      </c>
      <c r="AM3896">
        <v>0</v>
      </c>
      <c r="AN3896">
        <v>0</v>
      </c>
      <c r="AO3896">
        <v>0</v>
      </c>
      <c r="AP3896">
        <v>0</v>
      </c>
      <c r="AQ3896">
        <v>99</v>
      </c>
      <c r="AR3896">
        <v>1</v>
      </c>
      <c r="AS3896">
        <v>0</v>
      </c>
      <c r="AT3896">
        <v>0</v>
      </c>
      <c r="AU3896">
        <v>0</v>
      </c>
      <c r="AV3896">
        <v>0</v>
      </c>
      <c r="AW3896">
        <v>99</v>
      </c>
      <c r="AX3896">
        <v>0.999999999999999</v>
      </c>
      <c r="AY3896" s="73">
        <v>84.202769562060993</v>
      </c>
      <c r="AZ3896">
        <v>99</v>
      </c>
      <c r="BA3896">
        <v>1</v>
      </c>
      <c r="BB3896">
        <v>94</v>
      </c>
      <c r="BC3896">
        <v>0.949974239840923</v>
      </c>
      <c r="BD3896">
        <v>5</v>
      </c>
      <c r="BE3896">
        <v>5.0025760159076803E-2</v>
      </c>
      <c r="BF3896">
        <v>86.659785868290996</v>
      </c>
      <c r="BG3896">
        <v>87.321549352898998</v>
      </c>
      <c r="BH3896">
        <v>84.202769562060993</v>
      </c>
      <c r="BI3896">
        <v>84.352083011666906</v>
      </c>
    </row>
    <row r="3897" spans="1:61" x14ac:dyDescent="0.25">
      <c r="A3897" s="10" t="str">
        <f>VLOOKUP(D3897,'Index-Relations'!E:F,2,FALSE)</f>
        <v>ESG</v>
      </c>
      <c r="B3897" t="s">
        <v>3450</v>
      </c>
      <c r="C3897" s="53" t="s">
        <v>2762</v>
      </c>
      <c r="D3897" s="59" t="s">
        <v>3230</v>
      </c>
      <c r="E3897" s="59" t="s">
        <v>7313</v>
      </c>
      <c r="F3897" t="s">
        <v>1593</v>
      </c>
      <c r="G3897" t="s">
        <v>1592</v>
      </c>
      <c r="H3897" t="s">
        <v>1594</v>
      </c>
      <c r="I3897" s="52">
        <v>45597</v>
      </c>
      <c r="J3897" t="s">
        <v>2457</v>
      </c>
      <c r="K3897">
        <v>99</v>
      </c>
      <c r="L3897" s="73">
        <v>86.865956378109999</v>
      </c>
      <c r="M3897">
        <v>99</v>
      </c>
      <c r="N3897">
        <v>1</v>
      </c>
      <c r="O3897" s="73">
        <v>87.419128741932994</v>
      </c>
      <c r="P3897">
        <v>99</v>
      </c>
      <c r="Q3897">
        <v>1</v>
      </c>
      <c r="R3897">
        <v>99</v>
      </c>
      <c r="S3897">
        <v>0.999999999999999</v>
      </c>
      <c r="T3897">
        <v>32.769556468327202</v>
      </c>
      <c r="U3897">
        <v>0.61487984312706501</v>
      </c>
      <c r="V3897">
        <v>60</v>
      </c>
      <c r="W3897">
        <v>4.9573501003260502E-2</v>
      </c>
      <c r="X3897">
        <v>5</v>
      </c>
      <c r="Y3897">
        <v>99</v>
      </c>
      <c r="Z3897">
        <v>0.999999999999999</v>
      </c>
      <c r="AA3897">
        <v>51.645250819244097</v>
      </c>
      <c r="AB3897">
        <v>94</v>
      </c>
      <c r="AC3897">
        <v>0.95055201314792503</v>
      </c>
      <c r="AD3897">
        <v>5</v>
      </c>
      <c r="AE3897">
        <v>4.9447986852074598E-2</v>
      </c>
      <c r="AF3897">
        <v>0</v>
      </c>
      <c r="AG3897">
        <v>6.9390000000000004E-17</v>
      </c>
      <c r="AH3897">
        <v>1.21336055004315E-2</v>
      </c>
      <c r="AI3897">
        <v>6</v>
      </c>
      <c r="AJ3897" s="73">
        <v>84.667256068577998</v>
      </c>
      <c r="AK3897">
        <v>99</v>
      </c>
      <c r="AL3897">
        <v>1</v>
      </c>
      <c r="AM3897">
        <v>0</v>
      </c>
      <c r="AN3897">
        <v>0</v>
      </c>
      <c r="AO3897">
        <v>0</v>
      </c>
      <c r="AP3897">
        <v>0</v>
      </c>
      <c r="AQ3897">
        <v>99</v>
      </c>
      <c r="AR3897">
        <v>1</v>
      </c>
      <c r="AS3897">
        <v>0</v>
      </c>
      <c r="AT3897">
        <v>0</v>
      </c>
      <c r="AU3897">
        <v>0</v>
      </c>
      <c r="AV3897">
        <v>0</v>
      </c>
      <c r="AW3897">
        <v>99</v>
      </c>
      <c r="AX3897">
        <v>1</v>
      </c>
      <c r="AY3897" s="73">
        <v>84.422598088786998</v>
      </c>
      <c r="AZ3897">
        <v>99</v>
      </c>
      <c r="BA3897">
        <v>1</v>
      </c>
      <c r="BB3897">
        <v>93</v>
      </c>
      <c r="BC3897">
        <v>0.93947393316614802</v>
      </c>
      <c r="BD3897">
        <v>6</v>
      </c>
      <c r="BE3897">
        <v>6.0526066833851103E-2</v>
      </c>
      <c r="BF3897">
        <v>86.865956378109999</v>
      </c>
      <c r="BG3897">
        <v>87.419128741932994</v>
      </c>
      <c r="BH3897">
        <v>84.422598088786998</v>
      </c>
      <c r="BI3897">
        <v>84.667256068577998</v>
      </c>
    </row>
    <row r="3898" spans="1:61" x14ac:dyDescent="0.25">
      <c r="A3898" s="10" t="str">
        <f>VLOOKUP(D3898,'Index-Relations'!E:F,2,FALSE)</f>
        <v>ESG</v>
      </c>
      <c r="B3898" t="s">
        <v>3450</v>
      </c>
      <c r="C3898" s="53" t="s">
        <v>2763</v>
      </c>
      <c r="D3898" s="59" t="s">
        <v>3230</v>
      </c>
      <c r="E3898" s="59" t="s">
        <v>7314</v>
      </c>
      <c r="F3898" t="s">
        <v>1593</v>
      </c>
      <c r="G3898" t="s">
        <v>1592</v>
      </c>
      <c r="H3898" t="s">
        <v>1594</v>
      </c>
      <c r="I3898" s="52">
        <v>45566</v>
      </c>
      <c r="J3898" t="s">
        <v>2457</v>
      </c>
      <c r="K3898">
        <v>99</v>
      </c>
      <c r="L3898" s="73">
        <v>87.041316712866006</v>
      </c>
      <c r="M3898">
        <v>99</v>
      </c>
      <c r="N3898">
        <v>1</v>
      </c>
      <c r="O3898" s="73">
        <v>87.5646392014349</v>
      </c>
      <c r="P3898">
        <v>99</v>
      </c>
      <c r="Q3898">
        <v>1</v>
      </c>
      <c r="R3898">
        <v>99</v>
      </c>
      <c r="S3898">
        <v>1</v>
      </c>
      <c r="T3898">
        <v>32.753331176760803</v>
      </c>
      <c r="U3898">
        <v>0.60071881219392298</v>
      </c>
      <c r="V3898">
        <v>60</v>
      </c>
      <c r="W3898">
        <v>4.7424238877351602E-2</v>
      </c>
      <c r="X3898">
        <v>5</v>
      </c>
      <c r="Y3898">
        <v>99</v>
      </c>
      <c r="Z3898">
        <v>1</v>
      </c>
      <c r="AA3898">
        <v>48.784721977251301</v>
      </c>
      <c r="AB3898">
        <v>95</v>
      </c>
      <c r="AC3898">
        <v>0.95719437459456203</v>
      </c>
      <c r="AD3898">
        <v>4</v>
      </c>
      <c r="AE3898">
        <v>4.2805625405437801E-2</v>
      </c>
      <c r="AF3898">
        <v>0</v>
      </c>
      <c r="AG3898">
        <v>0</v>
      </c>
      <c r="AH3898">
        <v>8.02291178155882E-3</v>
      </c>
      <c r="AI3898">
        <v>6</v>
      </c>
      <c r="AJ3898" s="73">
        <v>84.739401281380907</v>
      </c>
      <c r="AK3898">
        <v>99</v>
      </c>
      <c r="AL3898">
        <v>1</v>
      </c>
      <c r="AM3898">
        <v>0</v>
      </c>
      <c r="AN3898">
        <v>0</v>
      </c>
      <c r="AO3898">
        <v>0</v>
      </c>
      <c r="AP3898">
        <v>0</v>
      </c>
      <c r="AQ3898">
        <v>99</v>
      </c>
      <c r="AR3898">
        <v>0.999999999999999</v>
      </c>
      <c r="AS3898">
        <v>0</v>
      </c>
      <c r="AT3898">
        <v>0</v>
      </c>
      <c r="AU3898">
        <v>0</v>
      </c>
      <c r="AV3898">
        <v>0</v>
      </c>
      <c r="AW3898">
        <v>99</v>
      </c>
      <c r="AX3898">
        <v>1</v>
      </c>
      <c r="AY3898" s="73">
        <v>84.665689268626906</v>
      </c>
      <c r="AZ3898">
        <v>99</v>
      </c>
      <c r="BA3898">
        <v>1</v>
      </c>
      <c r="BB3898">
        <v>93</v>
      </c>
      <c r="BC3898">
        <v>0.93735663422749804</v>
      </c>
      <c r="BD3898">
        <v>6</v>
      </c>
      <c r="BE3898">
        <v>6.26433657725015E-2</v>
      </c>
      <c r="BF3898">
        <v>87.041316712866006</v>
      </c>
      <c r="BG3898">
        <v>87.5646392014349</v>
      </c>
      <c r="BH3898">
        <v>84.665689268626906</v>
      </c>
      <c r="BI3898">
        <v>84.739401281380907</v>
      </c>
    </row>
    <row r="3899" spans="1:61" x14ac:dyDescent="0.25">
      <c r="A3899" s="10" t="str">
        <f>VLOOKUP(D3899,'Index-Relations'!E:F,2,FALSE)</f>
        <v>ESG</v>
      </c>
      <c r="B3899" t="s">
        <v>3450</v>
      </c>
      <c r="C3899" s="53" t="s">
        <v>2764</v>
      </c>
      <c r="D3899" s="59" t="s">
        <v>3230</v>
      </c>
      <c r="E3899" s="59" t="s">
        <v>7315</v>
      </c>
      <c r="F3899" t="s">
        <v>1593</v>
      </c>
      <c r="G3899" t="s">
        <v>1592</v>
      </c>
      <c r="H3899" t="s">
        <v>1594</v>
      </c>
      <c r="I3899" s="52">
        <v>45537</v>
      </c>
      <c r="J3899" t="s">
        <v>2457</v>
      </c>
      <c r="K3899">
        <v>99</v>
      </c>
      <c r="L3899" s="73">
        <v>87.141263437549995</v>
      </c>
      <c r="M3899">
        <v>99</v>
      </c>
      <c r="N3899">
        <v>1</v>
      </c>
      <c r="O3899" s="73">
        <v>87.617948026999997</v>
      </c>
      <c r="P3899">
        <v>99</v>
      </c>
      <c r="Q3899">
        <v>1</v>
      </c>
      <c r="R3899">
        <v>99</v>
      </c>
      <c r="S3899">
        <v>1</v>
      </c>
      <c r="T3899">
        <v>32.797533462411103</v>
      </c>
      <c r="U3899">
        <v>0.60598575635081198</v>
      </c>
      <c r="V3899">
        <v>60</v>
      </c>
      <c r="W3899">
        <v>4.9303429322150802E-2</v>
      </c>
      <c r="X3899">
        <v>5</v>
      </c>
      <c r="Y3899">
        <v>99</v>
      </c>
      <c r="Z3899">
        <v>0.999999999999999</v>
      </c>
      <c r="AA3899">
        <v>50.419315152555797</v>
      </c>
      <c r="AB3899">
        <v>95</v>
      </c>
      <c r="AC3899">
        <v>0.95801817024389802</v>
      </c>
      <c r="AD3899">
        <v>4</v>
      </c>
      <c r="AE3899">
        <v>4.1981829756101798E-2</v>
      </c>
      <c r="AF3899">
        <v>0</v>
      </c>
      <c r="AG3899">
        <v>0</v>
      </c>
      <c r="AH3899">
        <v>7.9151588532735805E-3</v>
      </c>
      <c r="AI3899">
        <v>6</v>
      </c>
      <c r="AJ3899" s="73">
        <v>84.933507199597997</v>
      </c>
      <c r="AK3899">
        <v>99</v>
      </c>
      <c r="AL3899">
        <v>1</v>
      </c>
      <c r="AM3899">
        <v>0</v>
      </c>
      <c r="AN3899">
        <v>0</v>
      </c>
      <c r="AO3899">
        <v>0</v>
      </c>
      <c r="AP3899">
        <v>0</v>
      </c>
      <c r="AQ3899">
        <v>99</v>
      </c>
      <c r="AR3899">
        <v>1</v>
      </c>
      <c r="AS3899">
        <v>0</v>
      </c>
      <c r="AT3899">
        <v>0</v>
      </c>
      <c r="AU3899">
        <v>0</v>
      </c>
      <c r="AV3899">
        <v>0</v>
      </c>
      <c r="AW3899">
        <v>99</v>
      </c>
      <c r="AX3899">
        <v>1</v>
      </c>
      <c r="AY3899" s="73">
        <v>84.823168207997995</v>
      </c>
      <c r="AZ3899">
        <v>99</v>
      </c>
      <c r="BA3899">
        <v>1</v>
      </c>
      <c r="BB3899">
        <v>93</v>
      </c>
      <c r="BC3899">
        <v>0.937518614527454</v>
      </c>
      <c r="BD3899">
        <v>6</v>
      </c>
      <c r="BE3899">
        <v>6.2481385472545503E-2</v>
      </c>
      <c r="BF3899">
        <v>87.141263437549995</v>
      </c>
      <c r="BG3899">
        <v>87.617948026999997</v>
      </c>
      <c r="BH3899">
        <v>84.823168207997995</v>
      </c>
      <c r="BI3899">
        <v>84.933507199597997</v>
      </c>
    </row>
    <row r="3900" spans="1:61" x14ac:dyDescent="0.25">
      <c r="A3900" s="10" t="str">
        <f>VLOOKUP(D3900,'Index-Relations'!E:F,2,FALSE)</f>
        <v>ESG</v>
      </c>
      <c r="B3900" t="s">
        <v>3450</v>
      </c>
      <c r="C3900" s="53" t="s">
        <v>3350</v>
      </c>
      <c r="D3900" s="59" t="s">
        <v>3230</v>
      </c>
      <c r="E3900" s="59" t="s">
        <v>7316</v>
      </c>
      <c r="F3900" t="s">
        <v>1593</v>
      </c>
      <c r="G3900" t="s">
        <v>1592</v>
      </c>
      <c r="H3900" t="s">
        <v>1594</v>
      </c>
      <c r="I3900" s="52">
        <v>45505</v>
      </c>
      <c r="J3900" t="s">
        <v>2457</v>
      </c>
      <c r="K3900">
        <v>99</v>
      </c>
      <c r="L3900" s="73">
        <v>86.961392213303995</v>
      </c>
      <c r="M3900">
        <v>99</v>
      </c>
      <c r="N3900">
        <v>1</v>
      </c>
      <c r="O3900" s="73">
        <v>87.451658393016999</v>
      </c>
      <c r="P3900">
        <v>99</v>
      </c>
      <c r="Q3900">
        <v>1</v>
      </c>
      <c r="R3900">
        <v>99</v>
      </c>
      <c r="S3900">
        <v>1</v>
      </c>
      <c r="T3900">
        <v>32.708873073316603</v>
      </c>
      <c r="U3900">
        <v>0.62864782587796697</v>
      </c>
      <c r="V3900">
        <v>60</v>
      </c>
      <c r="W3900">
        <v>5.26683349915094E-2</v>
      </c>
      <c r="X3900">
        <v>5</v>
      </c>
      <c r="Y3900">
        <v>99</v>
      </c>
      <c r="Z3900">
        <v>1</v>
      </c>
      <c r="AA3900">
        <v>51.317330280374797</v>
      </c>
      <c r="AB3900">
        <v>96</v>
      </c>
      <c r="AC3900">
        <v>0.96920013215953404</v>
      </c>
      <c r="AD3900">
        <v>3</v>
      </c>
      <c r="AE3900">
        <v>3.0799867840464901E-2</v>
      </c>
      <c r="AF3900">
        <v>0</v>
      </c>
      <c r="AG3900">
        <v>6.9390000000000004E-17</v>
      </c>
      <c r="AH3900">
        <v>7.7113717950149704E-3</v>
      </c>
      <c r="AI3900">
        <v>6</v>
      </c>
      <c r="AJ3900" s="73">
        <v>84.739671374493</v>
      </c>
      <c r="AK3900">
        <v>99</v>
      </c>
      <c r="AL3900">
        <v>1</v>
      </c>
      <c r="AM3900">
        <v>0</v>
      </c>
      <c r="AN3900">
        <v>0</v>
      </c>
      <c r="AO3900">
        <v>0</v>
      </c>
      <c r="AP3900">
        <v>0</v>
      </c>
      <c r="AQ3900">
        <v>99</v>
      </c>
      <c r="AR3900">
        <v>1</v>
      </c>
      <c r="AS3900">
        <v>0</v>
      </c>
      <c r="AT3900">
        <v>0</v>
      </c>
      <c r="AU3900">
        <v>0</v>
      </c>
      <c r="AV3900">
        <v>0</v>
      </c>
      <c r="AW3900">
        <v>99</v>
      </c>
      <c r="AX3900">
        <v>1</v>
      </c>
      <c r="AY3900" s="73">
        <v>84.694500234722895</v>
      </c>
      <c r="AZ3900">
        <v>99</v>
      </c>
      <c r="BA3900">
        <v>1</v>
      </c>
      <c r="BB3900">
        <v>94</v>
      </c>
      <c r="BC3900">
        <v>0.94865858025623595</v>
      </c>
      <c r="BD3900">
        <v>5</v>
      </c>
      <c r="BE3900">
        <v>5.1341419743763002E-2</v>
      </c>
      <c r="BF3900">
        <v>86.961392213303995</v>
      </c>
      <c r="BG3900">
        <v>87.451658393016999</v>
      </c>
      <c r="BH3900">
        <v>84.694500234722895</v>
      </c>
      <c r="BI3900">
        <v>84.739671374493</v>
      </c>
    </row>
    <row r="3901" spans="1:61" x14ac:dyDescent="0.25">
      <c r="A3901" s="10" t="str">
        <f>VLOOKUP(D3901,'Index-Relations'!E:F,2,FALSE)</f>
        <v>ESG</v>
      </c>
      <c r="B3901" t="s">
        <v>3450</v>
      </c>
      <c r="C3901" s="53" t="s">
        <v>2765</v>
      </c>
      <c r="D3901" s="59" t="s">
        <v>3230</v>
      </c>
      <c r="E3901" s="59" t="s">
        <v>7317</v>
      </c>
      <c r="F3901" t="s">
        <v>1593</v>
      </c>
      <c r="G3901" t="s">
        <v>1592</v>
      </c>
      <c r="H3901" t="s">
        <v>1594</v>
      </c>
      <c r="I3901" s="52">
        <v>45474</v>
      </c>
      <c r="J3901" t="s">
        <v>2457</v>
      </c>
      <c r="K3901">
        <v>100</v>
      </c>
      <c r="L3901" s="73">
        <v>86.774679680480006</v>
      </c>
      <c r="M3901">
        <v>100</v>
      </c>
      <c r="N3901">
        <v>1</v>
      </c>
      <c r="O3901" s="73">
        <v>86.944428851871905</v>
      </c>
      <c r="P3901">
        <v>100</v>
      </c>
      <c r="Q3901">
        <v>1</v>
      </c>
      <c r="R3901">
        <v>100</v>
      </c>
      <c r="S3901">
        <v>1</v>
      </c>
      <c r="T3901">
        <v>32.389247746257801</v>
      </c>
      <c r="U3901">
        <v>0.61498609644311497</v>
      </c>
      <c r="V3901">
        <v>60</v>
      </c>
      <c r="W3901">
        <v>4.3318105622704203E-2</v>
      </c>
      <c r="X3901">
        <v>5</v>
      </c>
      <c r="Y3901">
        <v>100</v>
      </c>
      <c r="Z3901">
        <v>1</v>
      </c>
      <c r="AA3901">
        <v>51.9359268037541</v>
      </c>
      <c r="AB3901">
        <v>96</v>
      </c>
      <c r="AC3901">
        <v>0.959848340863377</v>
      </c>
      <c r="AD3901">
        <v>4</v>
      </c>
      <c r="AE3901">
        <v>4.0151659136622497E-2</v>
      </c>
      <c r="AF3901">
        <v>0</v>
      </c>
      <c r="AG3901">
        <v>0</v>
      </c>
      <c r="AH3901">
        <v>7.6311964488501097E-3</v>
      </c>
      <c r="AI3901">
        <v>6</v>
      </c>
      <c r="AJ3901" s="73">
        <v>84.311845776973001</v>
      </c>
      <c r="AK3901">
        <v>100</v>
      </c>
      <c r="AL3901">
        <v>1</v>
      </c>
      <c r="AM3901">
        <v>0</v>
      </c>
      <c r="AN3901">
        <v>0</v>
      </c>
      <c r="AO3901">
        <v>0</v>
      </c>
      <c r="AP3901">
        <v>0</v>
      </c>
      <c r="AQ3901">
        <v>100</v>
      </c>
      <c r="AR3901">
        <v>1</v>
      </c>
      <c r="AS3901">
        <v>0</v>
      </c>
      <c r="AT3901">
        <v>0</v>
      </c>
      <c r="AU3901">
        <v>0</v>
      </c>
      <c r="AV3901">
        <v>0</v>
      </c>
      <c r="AW3901">
        <v>100</v>
      </c>
      <c r="AX3901">
        <v>1</v>
      </c>
      <c r="AY3901" s="73">
        <v>85.198908335167005</v>
      </c>
      <c r="AZ3901">
        <v>100</v>
      </c>
      <c r="BA3901">
        <v>1</v>
      </c>
      <c r="BB3901">
        <v>95</v>
      </c>
      <c r="BC3901">
        <v>0.95238408867091895</v>
      </c>
      <c r="BD3901">
        <v>5</v>
      </c>
      <c r="BE3901">
        <v>4.7615911329080801E-2</v>
      </c>
      <c r="BF3901">
        <v>86.774679680480006</v>
      </c>
      <c r="BG3901">
        <v>86.944428851871905</v>
      </c>
      <c r="BH3901">
        <v>85.198908335167005</v>
      </c>
      <c r="BI3901">
        <v>84.311845776973001</v>
      </c>
    </row>
    <row r="3902" spans="1:61" x14ac:dyDescent="0.25">
      <c r="A3902" s="10" t="str">
        <f>VLOOKUP(D3902,'Index-Relations'!E:F,2,FALSE)</f>
        <v>ESG</v>
      </c>
      <c r="B3902" t="s">
        <v>3450</v>
      </c>
      <c r="C3902" s="53" t="s">
        <v>2766</v>
      </c>
      <c r="D3902" s="59" t="s">
        <v>3230</v>
      </c>
      <c r="E3902" s="59" t="s">
        <v>7318</v>
      </c>
      <c r="F3902" t="s">
        <v>1593</v>
      </c>
      <c r="G3902" t="s">
        <v>1592</v>
      </c>
      <c r="H3902" t="s">
        <v>1594</v>
      </c>
      <c r="I3902" s="52">
        <v>45446</v>
      </c>
      <c r="J3902" t="s">
        <v>2457</v>
      </c>
      <c r="K3902">
        <v>100</v>
      </c>
      <c r="L3902" s="73">
        <v>87.268035802344997</v>
      </c>
      <c r="M3902">
        <v>100</v>
      </c>
      <c r="N3902">
        <v>1</v>
      </c>
      <c r="O3902" s="73">
        <v>87.038948975777899</v>
      </c>
      <c r="P3902">
        <v>100</v>
      </c>
      <c r="Q3902">
        <v>1</v>
      </c>
      <c r="R3902">
        <v>100</v>
      </c>
      <c r="S3902">
        <v>0.999999999999999</v>
      </c>
      <c r="T3902">
        <v>32.756586256513103</v>
      </c>
      <c r="U3902">
        <v>0.62538138852026504</v>
      </c>
      <c r="V3902">
        <v>59</v>
      </c>
      <c r="W3902">
        <v>4.6731553334803201E-2</v>
      </c>
      <c r="X3902">
        <v>5</v>
      </c>
      <c r="Y3902">
        <v>100</v>
      </c>
      <c r="Z3902">
        <v>1</v>
      </c>
      <c r="AA3902">
        <v>53.6608884757213</v>
      </c>
      <c r="AB3902">
        <v>96</v>
      </c>
      <c r="AC3902">
        <v>0.95906102779242497</v>
      </c>
      <c r="AD3902">
        <v>4</v>
      </c>
      <c r="AE3902">
        <v>4.0938972207574503E-2</v>
      </c>
      <c r="AF3902">
        <v>0</v>
      </c>
      <c r="AG3902">
        <v>0</v>
      </c>
      <c r="AH3902">
        <v>7.79120689971197E-3</v>
      </c>
      <c r="AI3902">
        <v>6</v>
      </c>
      <c r="AJ3902" s="73">
        <v>84.801470557084997</v>
      </c>
      <c r="AK3902">
        <v>100</v>
      </c>
      <c r="AL3902">
        <v>1</v>
      </c>
      <c r="AM3902">
        <v>0</v>
      </c>
      <c r="AN3902">
        <v>0</v>
      </c>
      <c r="AO3902">
        <v>0</v>
      </c>
      <c r="AP3902">
        <v>0</v>
      </c>
      <c r="AQ3902">
        <v>100</v>
      </c>
      <c r="AR3902">
        <v>1</v>
      </c>
      <c r="AS3902">
        <v>0</v>
      </c>
      <c r="AT3902">
        <v>0</v>
      </c>
      <c r="AU3902">
        <v>0</v>
      </c>
      <c r="AV3902">
        <v>0</v>
      </c>
      <c r="AW3902">
        <v>100</v>
      </c>
      <c r="AX3902">
        <v>0.999999999999999</v>
      </c>
      <c r="AY3902" s="73">
        <v>85.985190709552</v>
      </c>
      <c r="AZ3902">
        <v>100</v>
      </c>
      <c r="BA3902">
        <v>1</v>
      </c>
      <c r="BB3902">
        <v>95</v>
      </c>
      <c r="BC3902">
        <v>0.95183241710700495</v>
      </c>
      <c r="BD3902">
        <v>5</v>
      </c>
      <c r="BE3902">
        <v>4.8167582892994498E-2</v>
      </c>
      <c r="BF3902">
        <v>87.268035802344997</v>
      </c>
      <c r="BG3902">
        <v>87.038948975777899</v>
      </c>
      <c r="BH3902">
        <v>85.985190709552</v>
      </c>
      <c r="BI3902">
        <v>84.801470557084997</v>
      </c>
    </row>
    <row r="3903" spans="1:61" x14ac:dyDescent="0.25">
      <c r="A3903" s="10" t="str">
        <f>VLOOKUP(D3903,'Index-Relations'!E:F,2,FALSE)</f>
        <v>ESG</v>
      </c>
      <c r="B3903" t="s">
        <v>3450</v>
      </c>
      <c r="C3903" s="53" t="s">
        <v>2767</v>
      </c>
      <c r="D3903" s="59" t="s">
        <v>3230</v>
      </c>
      <c r="E3903" s="59" t="s">
        <v>7319</v>
      </c>
      <c r="F3903" t="s">
        <v>1593</v>
      </c>
      <c r="G3903" t="s">
        <v>1592</v>
      </c>
      <c r="H3903" t="s">
        <v>1594</v>
      </c>
      <c r="I3903" s="52">
        <v>45413</v>
      </c>
      <c r="J3903" t="s">
        <v>2457</v>
      </c>
      <c r="K3903">
        <v>100</v>
      </c>
      <c r="L3903" s="73">
        <v>87.470666878806995</v>
      </c>
      <c r="M3903">
        <v>100</v>
      </c>
      <c r="N3903">
        <v>1</v>
      </c>
      <c r="O3903" s="73">
        <v>87.203513698440005</v>
      </c>
      <c r="P3903">
        <v>100</v>
      </c>
      <c r="Q3903">
        <v>1</v>
      </c>
      <c r="R3903">
        <v>100</v>
      </c>
      <c r="S3903">
        <v>1</v>
      </c>
      <c r="T3903">
        <v>32.749849670646</v>
      </c>
      <c r="U3903">
        <v>0.62207733070129101</v>
      </c>
      <c r="V3903">
        <v>59</v>
      </c>
      <c r="W3903">
        <v>4.5318284496777599E-2</v>
      </c>
      <c r="X3903">
        <v>5</v>
      </c>
      <c r="Y3903">
        <v>100</v>
      </c>
      <c r="Z3903">
        <v>1</v>
      </c>
      <c r="AA3903">
        <v>54.970185021206198</v>
      </c>
      <c r="AB3903">
        <v>96</v>
      </c>
      <c r="AC3903">
        <v>0.96019091537562296</v>
      </c>
      <c r="AD3903">
        <v>4</v>
      </c>
      <c r="AE3903">
        <v>3.9809084624376899E-2</v>
      </c>
      <c r="AF3903">
        <v>0</v>
      </c>
      <c r="AG3903">
        <v>0</v>
      </c>
      <c r="AH3903">
        <v>7.2389813926546599E-3</v>
      </c>
      <c r="AI3903">
        <v>6</v>
      </c>
      <c r="AJ3903" s="73">
        <v>84.904366331353998</v>
      </c>
      <c r="AK3903">
        <v>100</v>
      </c>
      <c r="AL3903">
        <v>1</v>
      </c>
      <c r="AM3903">
        <v>0</v>
      </c>
      <c r="AN3903">
        <v>0</v>
      </c>
      <c r="AO3903">
        <v>0</v>
      </c>
      <c r="AP3903">
        <v>0</v>
      </c>
      <c r="AQ3903">
        <v>100</v>
      </c>
      <c r="AR3903">
        <v>1</v>
      </c>
      <c r="AS3903">
        <v>0</v>
      </c>
      <c r="AT3903">
        <v>0</v>
      </c>
      <c r="AU3903">
        <v>0</v>
      </c>
      <c r="AV3903">
        <v>0</v>
      </c>
      <c r="AW3903">
        <v>100</v>
      </c>
      <c r="AX3903">
        <v>1</v>
      </c>
      <c r="AY3903" s="73">
        <v>86.301702139707004</v>
      </c>
      <c r="AZ3903">
        <v>100</v>
      </c>
      <c r="BA3903">
        <v>1</v>
      </c>
      <c r="BB3903">
        <v>96</v>
      </c>
      <c r="BC3903">
        <v>0.95994767027723604</v>
      </c>
      <c r="BD3903">
        <v>4</v>
      </c>
      <c r="BE3903">
        <v>4.0052329722763701E-2</v>
      </c>
      <c r="BF3903">
        <v>87.470666878806995</v>
      </c>
      <c r="BG3903">
        <v>87.203513698440005</v>
      </c>
      <c r="BH3903">
        <v>86.301702139707004</v>
      </c>
      <c r="BI3903">
        <v>84.904366331353998</v>
      </c>
    </row>
    <row r="3904" spans="1:61" x14ac:dyDescent="0.25">
      <c r="A3904" s="10" t="str">
        <f>VLOOKUP(D3904,'Index-Relations'!E:F,2,FALSE)</f>
        <v>ESG</v>
      </c>
      <c r="B3904" t="s">
        <v>3450</v>
      </c>
      <c r="C3904" s="53" t="s">
        <v>2768</v>
      </c>
      <c r="D3904" s="59" t="s">
        <v>3230</v>
      </c>
      <c r="E3904" s="59" t="s">
        <v>7320</v>
      </c>
      <c r="F3904" t="s">
        <v>1593</v>
      </c>
      <c r="G3904" t="s">
        <v>1592</v>
      </c>
      <c r="H3904" t="s">
        <v>1594</v>
      </c>
      <c r="I3904" s="52">
        <v>45383</v>
      </c>
      <c r="J3904" t="s">
        <v>2457</v>
      </c>
      <c r="K3904">
        <v>99</v>
      </c>
      <c r="L3904">
        <v>91.635469261078498</v>
      </c>
      <c r="M3904">
        <v>99</v>
      </c>
      <c r="N3904">
        <v>1</v>
      </c>
      <c r="O3904">
        <v>91.393896142821504</v>
      </c>
      <c r="P3904">
        <v>99</v>
      </c>
      <c r="Q3904">
        <v>1</v>
      </c>
      <c r="R3904">
        <v>99</v>
      </c>
      <c r="S3904">
        <v>1</v>
      </c>
      <c r="T3904">
        <v>32.5709098038826</v>
      </c>
      <c r="U3904">
        <v>0.585669531633355</v>
      </c>
      <c r="V3904">
        <v>58</v>
      </c>
      <c r="W3904">
        <v>4.8622042125651903E-2</v>
      </c>
      <c r="X3904">
        <v>5</v>
      </c>
      <c r="Y3904">
        <v>99</v>
      </c>
      <c r="Z3904">
        <v>0.999999999999999</v>
      </c>
      <c r="AA3904">
        <v>33.879325093099297</v>
      </c>
      <c r="AB3904">
        <v>95</v>
      </c>
      <c r="AC3904">
        <v>0.96241917839635804</v>
      </c>
      <c r="AD3904">
        <v>4</v>
      </c>
      <c r="AE3904">
        <v>3.7580821603640603E-2</v>
      </c>
      <c r="AF3904">
        <v>0</v>
      </c>
      <c r="AG3904">
        <v>5.2735999999999995E-16</v>
      </c>
      <c r="AH3904">
        <v>7.5505788057714197E-3</v>
      </c>
      <c r="AI3904">
        <v>6</v>
      </c>
      <c r="AJ3904">
        <v>89.959788895596404</v>
      </c>
      <c r="AK3904">
        <v>99</v>
      </c>
      <c r="AL3904">
        <v>1</v>
      </c>
      <c r="AM3904">
        <v>0</v>
      </c>
      <c r="AN3904">
        <v>0</v>
      </c>
      <c r="AO3904">
        <v>0</v>
      </c>
      <c r="AP3904">
        <v>0</v>
      </c>
      <c r="AQ3904">
        <v>99</v>
      </c>
      <c r="AR3904">
        <v>0.999999999999999</v>
      </c>
      <c r="AS3904">
        <v>0</v>
      </c>
      <c r="AT3904">
        <v>0</v>
      </c>
      <c r="AU3904">
        <v>0</v>
      </c>
      <c r="AV3904">
        <v>0</v>
      </c>
      <c r="AW3904">
        <v>99</v>
      </c>
      <c r="AX3904">
        <v>0.999999999999999</v>
      </c>
      <c r="AY3904">
        <v>90.910947819480697</v>
      </c>
      <c r="AZ3904">
        <v>99</v>
      </c>
      <c r="BA3904">
        <v>1</v>
      </c>
      <c r="BB3904">
        <v>93</v>
      </c>
      <c r="BC3904">
        <v>0.93783401384778498</v>
      </c>
      <c r="BD3904">
        <v>6</v>
      </c>
      <c r="BE3904">
        <v>6.21659861522144E-2</v>
      </c>
      <c r="BF3904">
        <v>87.923424807204995</v>
      </c>
      <c r="BG3904">
        <v>87.949226985772</v>
      </c>
      <c r="BH3904">
        <v>87.108571800916906</v>
      </c>
      <c r="BI3904">
        <v>85.393399088075995</v>
      </c>
    </row>
    <row r="3905" spans="1:61" x14ac:dyDescent="0.25">
      <c r="A3905" s="10" t="str">
        <f>VLOOKUP(D3905,'Index-Relations'!E:F,2,FALSE)</f>
        <v>ESG</v>
      </c>
      <c r="B3905" t="s">
        <v>3450</v>
      </c>
      <c r="C3905" s="53" t="s">
        <v>2769</v>
      </c>
      <c r="D3905" s="59" t="s">
        <v>3230</v>
      </c>
      <c r="E3905" s="59" t="s">
        <v>7321</v>
      </c>
      <c r="F3905" t="s">
        <v>1593</v>
      </c>
      <c r="G3905" t="s">
        <v>1592</v>
      </c>
      <c r="H3905" t="s">
        <v>1594</v>
      </c>
      <c r="I3905" s="52">
        <v>45352</v>
      </c>
      <c r="J3905" t="s">
        <v>2457</v>
      </c>
      <c r="K3905">
        <v>99</v>
      </c>
      <c r="L3905">
        <v>91.897635699779798</v>
      </c>
      <c r="M3905">
        <v>99</v>
      </c>
      <c r="N3905">
        <v>1</v>
      </c>
      <c r="O3905">
        <v>91.500668669815994</v>
      </c>
      <c r="P3905">
        <v>99</v>
      </c>
      <c r="Q3905">
        <v>1</v>
      </c>
      <c r="R3905">
        <v>99</v>
      </c>
      <c r="S3905">
        <v>1</v>
      </c>
      <c r="T3905">
        <v>32.676756489152197</v>
      </c>
      <c r="U3905">
        <v>0.58258430960200702</v>
      </c>
      <c r="V3905">
        <v>56</v>
      </c>
      <c r="W3905">
        <v>4.0311155721156497E-2</v>
      </c>
      <c r="X3905">
        <v>5</v>
      </c>
      <c r="Y3905">
        <v>99</v>
      </c>
      <c r="Z3905">
        <v>1</v>
      </c>
      <c r="AA3905">
        <v>34.497825135277701</v>
      </c>
      <c r="AB3905">
        <v>95</v>
      </c>
      <c r="AC3905">
        <v>0.96357944073599799</v>
      </c>
      <c r="AD3905">
        <v>4</v>
      </c>
      <c r="AE3905">
        <v>3.6420559264001298E-2</v>
      </c>
      <c r="AF3905">
        <v>0</v>
      </c>
      <c r="AG3905">
        <v>0</v>
      </c>
      <c r="AH3905">
        <v>1.8679117860321E-3</v>
      </c>
      <c r="AI3905">
        <v>3</v>
      </c>
      <c r="AJ3905">
        <v>90.230462420601597</v>
      </c>
      <c r="AK3905">
        <v>99</v>
      </c>
      <c r="AL3905">
        <v>1</v>
      </c>
      <c r="AM3905">
        <v>0</v>
      </c>
      <c r="AN3905">
        <v>0</v>
      </c>
      <c r="AO3905">
        <v>0</v>
      </c>
      <c r="AP3905">
        <v>0</v>
      </c>
      <c r="AQ3905">
        <v>99</v>
      </c>
      <c r="AR3905">
        <v>1</v>
      </c>
      <c r="AS3905">
        <v>0</v>
      </c>
      <c r="AT3905">
        <v>0</v>
      </c>
      <c r="AU3905">
        <v>0</v>
      </c>
      <c r="AV3905">
        <v>0</v>
      </c>
      <c r="AW3905">
        <v>99</v>
      </c>
      <c r="AX3905">
        <v>1</v>
      </c>
      <c r="AY3905">
        <v>91.252796346161503</v>
      </c>
      <c r="AZ3905">
        <v>99</v>
      </c>
      <c r="BA3905">
        <v>1</v>
      </c>
      <c r="BB3905">
        <v>93</v>
      </c>
      <c r="BC3905">
        <v>0.94017958400560397</v>
      </c>
      <c r="BD3905">
        <v>6</v>
      </c>
      <c r="BE3905">
        <v>5.9820415994395103E-2</v>
      </c>
      <c r="BF3905">
        <v>88.168928920461894</v>
      </c>
      <c r="BG3905">
        <v>88.136053919245995</v>
      </c>
      <c r="BH3905">
        <v>87.438158928599904</v>
      </c>
      <c r="BI3905">
        <v>85.603655907137906</v>
      </c>
    </row>
    <row r="3906" spans="1:61" x14ac:dyDescent="0.25">
      <c r="A3906" s="10" t="str">
        <f>VLOOKUP(D3906,'Index-Relations'!E:F,2,FALSE)</f>
        <v>ESG</v>
      </c>
      <c r="B3906" t="s">
        <v>3450</v>
      </c>
      <c r="C3906" s="53" t="s">
        <v>2770</v>
      </c>
      <c r="D3906" s="59" t="s">
        <v>3230</v>
      </c>
      <c r="E3906" s="59" t="s">
        <v>7322</v>
      </c>
      <c r="F3906" t="s">
        <v>1593</v>
      </c>
      <c r="G3906" t="s">
        <v>1592</v>
      </c>
      <c r="H3906" t="s">
        <v>1594</v>
      </c>
      <c r="I3906" s="52">
        <v>45323</v>
      </c>
      <c r="J3906" t="s">
        <v>2457</v>
      </c>
      <c r="K3906">
        <v>99</v>
      </c>
      <c r="L3906">
        <v>92.002065780484202</v>
      </c>
      <c r="M3906">
        <v>99</v>
      </c>
      <c r="N3906">
        <v>1</v>
      </c>
      <c r="O3906">
        <v>91.519092511714305</v>
      </c>
      <c r="P3906">
        <v>99</v>
      </c>
      <c r="Q3906">
        <v>1</v>
      </c>
      <c r="R3906">
        <v>99</v>
      </c>
      <c r="S3906">
        <v>0.999999999999999</v>
      </c>
      <c r="T3906">
        <v>33.0576610107682</v>
      </c>
      <c r="U3906">
        <v>0.58457546101289903</v>
      </c>
      <c r="V3906">
        <v>56</v>
      </c>
      <c r="W3906">
        <v>4.1491607244110301E-2</v>
      </c>
      <c r="X3906">
        <v>5</v>
      </c>
      <c r="Y3906">
        <v>99</v>
      </c>
      <c r="Z3906">
        <v>0.999999999999999</v>
      </c>
      <c r="AA3906">
        <v>35.612551187157301</v>
      </c>
      <c r="AB3906">
        <v>95</v>
      </c>
      <c r="AC3906">
        <v>0.95976687717518405</v>
      </c>
      <c r="AD3906">
        <v>4</v>
      </c>
      <c r="AE3906">
        <v>4.0233122824815899E-2</v>
      </c>
      <c r="AF3906">
        <v>0</v>
      </c>
      <c r="AG3906">
        <v>0</v>
      </c>
      <c r="AH3906">
        <v>1.9262908918833499E-3</v>
      </c>
      <c r="AI3906">
        <v>3</v>
      </c>
      <c r="AJ3906">
        <v>90.298975574254797</v>
      </c>
      <c r="AK3906">
        <v>99</v>
      </c>
      <c r="AL3906">
        <v>1</v>
      </c>
      <c r="AM3906">
        <v>0</v>
      </c>
      <c r="AN3906">
        <v>0</v>
      </c>
      <c r="AO3906">
        <v>0</v>
      </c>
      <c r="AP3906">
        <v>0</v>
      </c>
      <c r="AQ3906">
        <v>99</v>
      </c>
      <c r="AR3906">
        <v>1</v>
      </c>
      <c r="AS3906">
        <v>0</v>
      </c>
      <c r="AT3906">
        <v>0</v>
      </c>
      <c r="AU3906">
        <v>0</v>
      </c>
      <c r="AV3906">
        <v>0</v>
      </c>
      <c r="AW3906">
        <v>99</v>
      </c>
      <c r="AX3906">
        <v>0.999999999999999</v>
      </c>
      <c r="AY3906">
        <v>91.425172750074694</v>
      </c>
      <c r="AZ3906">
        <v>99</v>
      </c>
      <c r="BA3906">
        <v>1</v>
      </c>
      <c r="BB3906">
        <v>93</v>
      </c>
      <c r="BC3906">
        <v>0.939486191665587</v>
      </c>
      <c r="BD3906">
        <v>6</v>
      </c>
      <c r="BE3906">
        <v>6.0513808334412202E-2</v>
      </c>
      <c r="BF3906">
        <v>88.331336310090904</v>
      </c>
      <c r="BG3906">
        <v>88.227428631880997</v>
      </c>
      <c r="BH3906">
        <v>87.620306709739907</v>
      </c>
      <c r="BI3906">
        <v>85.774430776752894</v>
      </c>
    </row>
    <row r="3907" spans="1:61" x14ac:dyDescent="0.25">
      <c r="A3907" s="10" t="str">
        <f>VLOOKUP(D3907,'Index-Relations'!E:F,2,FALSE)</f>
        <v>ESG</v>
      </c>
      <c r="B3907" t="s">
        <v>3450</v>
      </c>
      <c r="C3907" s="53" t="s">
        <v>2760</v>
      </c>
      <c r="D3907" s="59" t="s">
        <v>3231</v>
      </c>
      <c r="E3907" s="59" t="s">
        <v>7323</v>
      </c>
      <c r="F3907" t="s">
        <v>1597</v>
      </c>
      <c r="G3907" t="s">
        <v>1596</v>
      </c>
      <c r="H3907" t="s">
        <v>1598</v>
      </c>
      <c r="I3907" s="52">
        <v>45659</v>
      </c>
      <c r="J3907" t="s">
        <v>2457</v>
      </c>
      <c r="K3907">
        <v>100</v>
      </c>
      <c r="L3907" s="73">
        <v>86.390083729641006</v>
      </c>
      <c r="M3907">
        <v>100</v>
      </c>
      <c r="N3907">
        <v>1</v>
      </c>
      <c r="O3907" s="73">
        <v>87.551631522384994</v>
      </c>
      <c r="P3907">
        <v>100</v>
      </c>
      <c r="Q3907">
        <v>1</v>
      </c>
      <c r="R3907">
        <v>100</v>
      </c>
      <c r="S3907">
        <v>1</v>
      </c>
      <c r="T3907">
        <v>31.966720573938801</v>
      </c>
      <c r="U3907">
        <v>0.66815146437388795</v>
      </c>
      <c r="V3907">
        <v>63</v>
      </c>
      <c r="W3907">
        <v>4.6812503613809099E-2</v>
      </c>
      <c r="X3907">
        <v>5</v>
      </c>
      <c r="Y3907">
        <v>100</v>
      </c>
      <c r="Z3907">
        <v>1</v>
      </c>
      <c r="AA3907">
        <v>58.919340161237798</v>
      </c>
      <c r="AB3907">
        <v>95</v>
      </c>
      <c r="AC3907">
        <v>0.95114946905391395</v>
      </c>
      <c r="AD3907">
        <v>5</v>
      </c>
      <c r="AE3907">
        <v>4.8850530946085401E-2</v>
      </c>
      <c r="AF3907">
        <v>0</v>
      </c>
      <c r="AG3907">
        <v>0</v>
      </c>
      <c r="AH3907">
        <v>9.9896051699337202E-3</v>
      </c>
      <c r="AI3907">
        <v>7</v>
      </c>
      <c r="AJ3907" s="73">
        <v>83.862505026969998</v>
      </c>
      <c r="AK3907">
        <v>100</v>
      </c>
      <c r="AL3907">
        <v>1</v>
      </c>
      <c r="AM3907">
        <v>0</v>
      </c>
      <c r="AN3907">
        <v>0</v>
      </c>
      <c r="AO3907">
        <v>8.8586236394652407E-3</v>
      </c>
      <c r="AP3907">
        <v>1</v>
      </c>
      <c r="AQ3907">
        <v>100</v>
      </c>
      <c r="AR3907">
        <v>1</v>
      </c>
      <c r="AS3907">
        <v>1.9900068391073202E-2</v>
      </c>
      <c r="AT3907">
        <v>2</v>
      </c>
      <c r="AU3907">
        <v>9.6330106472472792E-3</v>
      </c>
      <c r="AV3907">
        <v>1</v>
      </c>
      <c r="AW3907">
        <v>100</v>
      </c>
      <c r="AX3907">
        <v>1</v>
      </c>
      <c r="AY3907" s="73">
        <v>83.760732565800893</v>
      </c>
      <c r="AZ3907">
        <v>100</v>
      </c>
      <c r="BA3907">
        <v>1</v>
      </c>
      <c r="BB3907">
        <v>94</v>
      </c>
      <c r="BC3907">
        <v>0.94305823217746698</v>
      </c>
      <c r="BD3907">
        <v>5</v>
      </c>
      <c r="BE3907">
        <v>4.80831441830675E-2</v>
      </c>
      <c r="BF3907">
        <v>86.390083729641006</v>
      </c>
      <c r="BG3907">
        <v>87.551631522384994</v>
      </c>
      <c r="BH3907">
        <v>83.760732565800893</v>
      </c>
      <c r="BI3907">
        <v>83.862505026969998</v>
      </c>
    </row>
    <row r="3908" spans="1:61" x14ac:dyDescent="0.25">
      <c r="A3908" s="10" t="str">
        <f>VLOOKUP(D3908,'Index-Relations'!E:F,2,FALSE)</f>
        <v>ESG</v>
      </c>
      <c r="B3908" t="s">
        <v>3450</v>
      </c>
      <c r="C3908" s="53" t="s">
        <v>2761</v>
      </c>
      <c r="D3908" s="59" t="s">
        <v>3231</v>
      </c>
      <c r="E3908" s="59" t="s">
        <v>7324</v>
      </c>
      <c r="F3908" t="s">
        <v>1597</v>
      </c>
      <c r="G3908" t="s">
        <v>1596</v>
      </c>
      <c r="H3908" t="s">
        <v>1598</v>
      </c>
      <c r="I3908" s="52">
        <v>45628</v>
      </c>
      <c r="J3908" t="s">
        <v>2457</v>
      </c>
      <c r="K3908">
        <v>100</v>
      </c>
      <c r="L3908" s="73">
        <v>86.348430821614897</v>
      </c>
      <c r="M3908">
        <v>100</v>
      </c>
      <c r="N3908">
        <v>1</v>
      </c>
      <c r="O3908" s="73">
        <v>87.455122296298995</v>
      </c>
      <c r="P3908">
        <v>100</v>
      </c>
      <c r="Q3908">
        <v>1</v>
      </c>
      <c r="R3908">
        <v>100</v>
      </c>
      <c r="S3908">
        <v>1</v>
      </c>
      <c r="T3908">
        <v>32.026159106338703</v>
      </c>
      <c r="U3908">
        <v>0.65112490189964201</v>
      </c>
      <c r="V3908">
        <v>63</v>
      </c>
      <c r="W3908">
        <v>5.02570261537304E-2</v>
      </c>
      <c r="X3908">
        <v>5</v>
      </c>
      <c r="Y3908">
        <v>100</v>
      </c>
      <c r="Z3908">
        <v>1</v>
      </c>
      <c r="AA3908">
        <v>51.393578746804899</v>
      </c>
      <c r="AB3908">
        <v>95</v>
      </c>
      <c r="AC3908">
        <v>0.95133936530720697</v>
      </c>
      <c r="AD3908">
        <v>5</v>
      </c>
      <c r="AE3908">
        <v>4.8660634692793199E-2</v>
      </c>
      <c r="AF3908">
        <v>0</v>
      </c>
      <c r="AG3908">
        <v>0</v>
      </c>
      <c r="AH3908">
        <v>1.0451618913667599E-2</v>
      </c>
      <c r="AI3908">
        <v>7</v>
      </c>
      <c r="AJ3908" s="73">
        <v>83.839209440858994</v>
      </c>
      <c r="AK3908">
        <v>100</v>
      </c>
      <c r="AL3908">
        <v>1</v>
      </c>
      <c r="AM3908">
        <v>0</v>
      </c>
      <c r="AN3908">
        <v>0</v>
      </c>
      <c r="AO3908">
        <v>9.3405477075873492E-3</v>
      </c>
      <c r="AP3908">
        <v>1</v>
      </c>
      <c r="AQ3908">
        <v>100</v>
      </c>
      <c r="AR3908">
        <v>1</v>
      </c>
      <c r="AS3908">
        <v>1.9731907179655901E-2</v>
      </c>
      <c r="AT3908">
        <v>2</v>
      </c>
      <c r="AU3908">
        <v>1.0307659546791499E-2</v>
      </c>
      <c r="AV3908">
        <v>1</v>
      </c>
      <c r="AW3908">
        <v>100</v>
      </c>
      <c r="AX3908">
        <v>0.999999999999999</v>
      </c>
      <c r="AY3908" s="73">
        <v>83.729866650513998</v>
      </c>
      <c r="AZ3908">
        <v>100</v>
      </c>
      <c r="BA3908">
        <v>1</v>
      </c>
      <c r="BB3908">
        <v>94</v>
      </c>
      <c r="BC3908">
        <v>0.94116095107130904</v>
      </c>
      <c r="BD3908">
        <v>5</v>
      </c>
      <c r="BE3908">
        <v>4.9498501221103199E-2</v>
      </c>
      <c r="BF3908">
        <v>86.348430821614897</v>
      </c>
      <c r="BG3908">
        <v>87.455122296298995</v>
      </c>
      <c r="BH3908">
        <v>83.729866650513998</v>
      </c>
      <c r="BI3908">
        <v>83.839209440858994</v>
      </c>
    </row>
    <row r="3909" spans="1:61" x14ac:dyDescent="0.25">
      <c r="A3909" s="10" t="str">
        <f>VLOOKUP(D3909,'Index-Relations'!E:F,2,FALSE)</f>
        <v>ESG</v>
      </c>
      <c r="B3909" t="s">
        <v>3450</v>
      </c>
      <c r="C3909" s="53" t="s">
        <v>2762</v>
      </c>
      <c r="D3909" s="59" t="s">
        <v>3231</v>
      </c>
      <c r="E3909" s="59" t="s">
        <v>7325</v>
      </c>
      <c r="F3909" t="s">
        <v>1597</v>
      </c>
      <c r="G3909" t="s">
        <v>1596</v>
      </c>
      <c r="H3909" t="s">
        <v>1598</v>
      </c>
      <c r="I3909" s="52">
        <v>45597</v>
      </c>
      <c r="J3909" t="s">
        <v>2457</v>
      </c>
      <c r="K3909">
        <v>100</v>
      </c>
      <c r="L3909" s="73">
        <v>86.60932501069</v>
      </c>
      <c r="M3909">
        <v>100</v>
      </c>
      <c r="N3909">
        <v>1</v>
      </c>
      <c r="O3909" s="73">
        <v>87.586773296095899</v>
      </c>
      <c r="P3909">
        <v>100</v>
      </c>
      <c r="Q3909">
        <v>1</v>
      </c>
      <c r="R3909">
        <v>100</v>
      </c>
      <c r="S3909">
        <v>1</v>
      </c>
      <c r="T3909">
        <v>32.311770898200002</v>
      </c>
      <c r="U3909">
        <v>0.65230948948919798</v>
      </c>
      <c r="V3909">
        <v>63</v>
      </c>
      <c r="W3909">
        <v>5.0357672697554597E-2</v>
      </c>
      <c r="X3909">
        <v>5</v>
      </c>
      <c r="Y3909">
        <v>100</v>
      </c>
      <c r="Z3909">
        <v>0.999999999999999</v>
      </c>
      <c r="AA3909">
        <v>52.016277959056602</v>
      </c>
      <c r="AB3909">
        <v>95</v>
      </c>
      <c r="AC3909">
        <v>0.95105456758308105</v>
      </c>
      <c r="AD3909">
        <v>5</v>
      </c>
      <c r="AE3909">
        <v>4.8945432416918302E-2</v>
      </c>
      <c r="AF3909">
        <v>0</v>
      </c>
      <c r="AG3909">
        <v>1.2489999999999999E-16</v>
      </c>
      <c r="AH3909">
        <v>1.51932073702456E-2</v>
      </c>
      <c r="AI3909">
        <v>7</v>
      </c>
      <c r="AJ3909" s="73">
        <v>84.228870798213904</v>
      </c>
      <c r="AK3909">
        <v>100</v>
      </c>
      <c r="AL3909">
        <v>1</v>
      </c>
      <c r="AM3909">
        <v>0</v>
      </c>
      <c r="AN3909">
        <v>0</v>
      </c>
      <c r="AO3909">
        <v>9.6407042733861106E-3</v>
      </c>
      <c r="AP3909">
        <v>1</v>
      </c>
      <c r="AQ3909">
        <v>100</v>
      </c>
      <c r="AR3909">
        <v>0.999999999999999</v>
      </c>
      <c r="AS3909">
        <v>1.9793078824062001E-2</v>
      </c>
      <c r="AT3909">
        <v>2</v>
      </c>
      <c r="AU3909">
        <v>1.0286783904406399E-2</v>
      </c>
      <c r="AV3909">
        <v>1</v>
      </c>
      <c r="AW3909">
        <v>100</v>
      </c>
      <c r="AX3909">
        <v>0.999999999999999</v>
      </c>
      <c r="AY3909" s="73">
        <v>84.001926923242905</v>
      </c>
      <c r="AZ3909">
        <v>100</v>
      </c>
      <c r="BA3909">
        <v>1</v>
      </c>
      <c r="BB3909">
        <v>93</v>
      </c>
      <c r="BC3909">
        <v>0.93044837311331297</v>
      </c>
      <c r="BD3909">
        <v>6</v>
      </c>
      <c r="BE3909">
        <v>5.9910922613300603E-2</v>
      </c>
      <c r="BF3909">
        <v>86.60932501069</v>
      </c>
      <c r="BG3909">
        <v>87.586773296095899</v>
      </c>
      <c r="BH3909">
        <v>84.001926923242905</v>
      </c>
      <c r="BI3909">
        <v>84.228870798213904</v>
      </c>
    </row>
    <row r="3910" spans="1:61" x14ac:dyDescent="0.25">
      <c r="A3910" s="10" t="str">
        <f>VLOOKUP(D3910,'Index-Relations'!E:F,2,FALSE)</f>
        <v>ESG</v>
      </c>
      <c r="B3910" t="s">
        <v>3450</v>
      </c>
      <c r="C3910" s="53" t="s">
        <v>2763</v>
      </c>
      <c r="D3910" s="59" t="s">
        <v>3231</v>
      </c>
      <c r="E3910" s="59" t="s">
        <v>7326</v>
      </c>
      <c r="F3910" t="s">
        <v>1597</v>
      </c>
      <c r="G3910" t="s">
        <v>1596</v>
      </c>
      <c r="H3910" t="s">
        <v>1598</v>
      </c>
      <c r="I3910" s="52">
        <v>45566</v>
      </c>
      <c r="J3910" t="s">
        <v>2457</v>
      </c>
      <c r="K3910">
        <v>100</v>
      </c>
      <c r="L3910" s="73">
        <v>86.742137205058</v>
      </c>
      <c r="M3910">
        <v>100</v>
      </c>
      <c r="N3910">
        <v>1</v>
      </c>
      <c r="O3910" s="73">
        <v>87.693564046065902</v>
      </c>
      <c r="P3910">
        <v>100</v>
      </c>
      <c r="Q3910">
        <v>1</v>
      </c>
      <c r="R3910">
        <v>100</v>
      </c>
      <c r="S3910">
        <v>1</v>
      </c>
      <c r="T3910">
        <v>32.297903179113597</v>
      </c>
      <c r="U3910">
        <v>0.63830493734428295</v>
      </c>
      <c r="V3910">
        <v>63</v>
      </c>
      <c r="W3910">
        <v>4.7875532100942503E-2</v>
      </c>
      <c r="X3910">
        <v>5</v>
      </c>
      <c r="Y3910">
        <v>100</v>
      </c>
      <c r="Z3910">
        <v>1</v>
      </c>
      <c r="AA3910">
        <v>49.052770919775803</v>
      </c>
      <c r="AB3910">
        <v>96</v>
      </c>
      <c r="AC3910">
        <v>0.95779930084923104</v>
      </c>
      <c r="AD3910">
        <v>4</v>
      </c>
      <c r="AE3910">
        <v>4.2200699150768697E-2</v>
      </c>
      <c r="AF3910">
        <v>0</v>
      </c>
      <c r="AG3910">
        <v>0</v>
      </c>
      <c r="AH3910">
        <v>1.1321031908297899E-2</v>
      </c>
      <c r="AI3910">
        <v>7</v>
      </c>
      <c r="AJ3910" s="73">
        <v>84.225218282515002</v>
      </c>
      <c r="AK3910">
        <v>100</v>
      </c>
      <c r="AL3910">
        <v>1</v>
      </c>
      <c r="AM3910">
        <v>0</v>
      </c>
      <c r="AN3910">
        <v>0</v>
      </c>
      <c r="AO3910">
        <v>1.1876810561392399E-2</v>
      </c>
      <c r="AP3910">
        <v>1</v>
      </c>
      <c r="AQ3910">
        <v>100</v>
      </c>
      <c r="AR3910">
        <v>0.999999999999999</v>
      </c>
      <c r="AS3910">
        <v>2.1663415889326298E-2</v>
      </c>
      <c r="AT3910">
        <v>2</v>
      </c>
      <c r="AU3910">
        <v>1.0917726282778401E-2</v>
      </c>
      <c r="AV3910">
        <v>1</v>
      </c>
      <c r="AW3910">
        <v>100</v>
      </c>
      <c r="AX3910">
        <v>1</v>
      </c>
      <c r="AY3910" s="73">
        <v>84.253001780234001</v>
      </c>
      <c r="AZ3910">
        <v>100</v>
      </c>
      <c r="BA3910">
        <v>1</v>
      </c>
      <c r="BB3910">
        <v>93</v>
      </c>
      <c r="BC3910">
        <v>0.92636509554982904</v>
      </c>
      <c r="BD3910">
        <v>6</v>
      </c>
      <c r="BE3910">
        <v>6.1758093888778197E-2</v>
      </c>
      <c r="BF3910">
        <v>86.742137205058</v>
      </c>
      <c r="BG3910">
        <v>87.693564046065902</v>
      </c>
      <c r="BH3910">
        <v>84.253001780234001</v>
      </c>
      <c r="BI3910">
        <v>84.225218282515002</v>
      </c>
    </row>
    <row r="3911" spans="1:61" x14ac:dyDescent="0.25">
      <c r="A3911" s="10" t="str">
        <f>VLOOKUP(D3911,'Index-Relations'!E:F,2,FALSE)</f>
        <v>ESG</v>
      </c>
      <c r="B3911" t="s">
        <v>3450</v>
      </c>
      <c r="C3911" s="53" t="s">
        <v>2764</v>
      </c>
      <c r="D3911" s="59" t="s">
        <v>3231</v>
      </c>
      <c r="E3911" s="59" t="s">
        <v>7327</v>
      </c>
      <c r="F3911" t="s">
        <v>1597</v>
      </c>
      <c r="G3911" t="s">
        <v>1596</v>
      </c>
      <c r="H3911" t="s">
        <v>1598</v>
      </c>
      <c r="I3911" s="52">
        <v>45537</v>
      </c>
      <c r="J3911" t="s">
        <v>2457</v>
      </c>
      <c r="K3911">
        <v>100</v>
      </c>
      <c r="L3911" s="73">
        <v>86.868258757291997</v>
      </c>
      <c r="M3911">
        <v>100</v>
      </c>
      <c r="N3911">
        <v>1</v>
      </c>
      <c r="O3911" s="73">
        <v>87.761803310293999</v>
      </c>
      <c r="P3911">
        <v>100</v>
      </c>
      <c r="Q3911">
        <v>1</v>
      </c>
      <c r="R3911">
        <v>100</v>
      </c>
      <c r="S3911">
        <v>0.999999999999999</v>
      </c>
      <c r="T3911">
        <v>32.338900978516897</v>
      </c>
      <c r="U3911">
        <v>0.64387273383691102</v>
      </c>
      <c r="V3911">
        <v>63</v>
      </c>
      <c r="W3911">
        <v>4.98266236427094E-2</v>
      </c>
      <c r="X3911">
        <v>5</v>
      </c>
      <c r="Y3911">
        <v>100</v>
      </c>
      <c r="Z3911">
        <v>1</v>
      </c>
      <c r="AA3911">
        <v>50.726707194803303</v>
      </c>
      <c r="AB3911">
        <v>96</v>
      </c>
      <c r="AC3911">
        <v>0.95855542226259705</v>
      </c>
      <c r="AD3911">
        <v>4</v>
      </c>
      <c r="AE3911">
        <v>4.1444577737402698E-2</v>
      </c>
      <c r="AF3911">
        <v>0</v>
      </c>
      <c r="AG3911">
        <v>0</v>
      </c>
      <c r="AH3911">
        <v>1.11456931216758E-2</v>
      </c>
      <c r="AI3911">
        <v>7</v>
      </c>
      <c r="AJ3911" s="73">
        <v>84.460499775344999</v>
      </c>
      <c r="AK3911">
        <v>100</v>
      </c>
      <c r="AL3911">
        <v>1</v>
      </c>
      <c r="AM3911">
        <v>0</v>
      </c>
      <c r="AN3911">
        <v>0</v>
      </c>
      <c r="AO3911">
        <v>1.1737775307404E-2</v>
      </c>
      <c r="AP3911">
        <v>1</v>
      </c>
      <c r="AQ3911">
        <v>100</v>
      </c>
      <c r="AR3911">
        <v>1</v>
      </c>
      <c r="AS3911">
        <v>2.2180145472344499E-2</v>
      </c>
      <c r="AT3911">
        <v>2</v>
      </c>
      <c r="AU3911">
        <v>1.12753916277248E-2</v>
      </c>
      <c r="AV3911">
        <v>1</v>
      </c>
      <c r="AW3911">
        <v>100</v>
      </c>
      <c r="AX3911">
        <v>1</v>
      </c>
      <c r="AY3911" s="73">
        <v>84.424204821737007</v>
      </c>
      <c r="AZ3911">
        <v>100</v>
      </c>
      <c r="BA3911">
        <v>1</v>
      </c>
      <c r="BB3911">
        <v>93</v>
      </c>
      <c r="BC3911">
        <v>0.92658042920150796</v>
      </c>
      <c r="BD3911">
        <v>6</v>
      </c>
      <c r="BE3911">
        <v>6.1681795491087703E-2</v>
      </c>
      <c r="BF3911">
        <v>86.868258757291997</v>
      </c>
      <c r="BG3911">
        <v>87.761803310293999</v>
      </c>
      <c r="BH3911">
        <v>84.424204821737007</v>
      </c>
      <c r="BI3911">
        <v>84.460499775344999</v>
      </c>
    </row>
    <row r="3912" spans="1:61" x14ac:dyDescent="0.25">
      <c r="A3912" s="10" t="str">
        <f>VLOOKUP(D3912,'Index-Relations'!E:F,2,FALSE)</f>
        <v>ESG</v>
      </c>
      <c r="B3912" t="s">
        <v>3450</v>
      </c>
      <c r="C3912" s="53" t="s">
        <v>3350</v>
      </c>
      <c r="D3912" s="59" t="s">
        <v>3231</v>
      </c>
      <c r="E3912" s="59" t="s">
        <v>7328</v>
      </c>
      <c r="F3912" t="s">
        <v>1597</v>
      </c>
      <c r="G3912" t="s">
        <v>1596</v>
      </c>
      <c r="H3912" t="s">
        <v>1598</v>
      </c>
      <c r="I3912" s="52">
        <v>45505</v>
      </c>
      <c r="J3912" t="s">
        <v>2457</v>
      </c>
      <c r="K3912">
        <v>100</v>
      </c>
      <c r="L3912" s="73">
        <v>86.698099857761903</v>
      </c>
      <c r="M3912">
        <v>100</v>
      </c>
      <c r="N3912">
        <v>1</v>
      </c>
      <c r="O3912" s="73">
        <v>87.6095083072139</v>
      </c>
      <c r="P3912">
        <v>100</v>
      </c>
      <c r="Q3912">
        <v>1</v>
      </c>
      <c r="R3912">
        <v>100</v>
      </c>
      <c r="S3912">
        <v>0.999999999999999</v>
      </c>
      <c r="T3912">
        <v>32.250632198026999</v>
      </c>
      <c r="U3912">
        <v>0.66760014621887198</v>
      </c>
      <c r="V3912">
        <v>63</v>
      </c>
      <c r="W3912">
        <v>5.3006568070254501E-2</v>
      </c>
      <c r="X3912">
        <v>5</v>
      </c>
      <c r="Y3912">
        <v>100</v>
      </c>
      <c r="Z3912">
        <v>1</v>
      </c>
      <c r="AA3912">
        <v>52.798320952957098</v>
      </c>
      <c r="AB3912">
        <v>97</v>
      </c>
      <c r="AC3912">
        <v>0.96959634701273001</v>
      </c>
      <c r="AD3912">
        <v>3</v>
      </c>
      <c r="AE3912">
        <v>3.0403652987269499E-2</v>
      </c>
      <c r="AF3912">
        <v>0</v>
      </c>
      <c r="AG3912">
        <v>0</v>
      </c>
      <c r="AH3912">
        <v>9.8568765773178399E-3</v>
      </c>
      <c r="AI3912">
        <v>7</v>
      </c>
      <c r="AJ3912" s="73">
        <v>84.282428161536004</v>
      </c>
      <c r="AK3912">
        <v>100</v>
      </c>
      <c r="AL3912">
        <v>1</v>
      </c>
      <c r="AM3912">
        <v>0</v>
      </c>
      <c r="AN3912">
        <v>0</v>
      </c>
      <c r="AO3912">
        <v>1.14893429160116E-2</v>
      </c>
      <c r="AP3912">
        <v>1</v>
      </c>
      <c r="AQ3912">
        <v>100</v>
      </c>
      <c r="AR3912">
        <v>1</v>
      </c>
      <c r="AS3912">
        <v>2.2050439091400701E-2</v>
      </c>
      <c r="AT3912">
        <v>2</v>
      </c>
      <c r="AU3912">
        <v>1.08069825155608E-2</v>
      </c>
      <c r="AV3912">
        <v>1</v>
      </c>
      <c r="AW3912">
        <v>100</v>
      </c>
      <c r="AX3912">
        <v>1</v>
      </c>
      <c r="AY3912" s="73">
        <v>84.287888525195996</v>
      </c>
      <c r="AZ3912">
        <v>100</v>
      </c>
      <c r="BA3912">
        <v>1</v>
      </c>
      <c r="BB3912">
        <v>94</v>
      </c>
      <c r="BC3912">
        <v>0.93782970228741203</v>
      </c>
      <c r="BD3912">
        <v>5</v>
      </c>
      <c r="BE3912">
        <v>5.0680954796575903E-2</v>
      </c>
      <c r="BF3912">
        <v>86.698099857761903</v>
      </c>
      <c r="BG3912">
        <v>87.6095083072139</v>
      </c>
      <c r="BH3912">
        <v>84.287888525195996</v>
      </c>
      <c r="BI3912">
        <v>84.282428161536004</v>
      </c>
    </row>
    <row r="3913" spans="1:61" x14ac:dyDescent="0.25">
      <c r="A3913" s="10" t="str">
        <f>VLOOKUP(D3913,'Index-Relations'!E:F,2,FALSE)</f>
        <v>ESG</v>
      </c>
      <c r="B3913" t="s">
        <v>3450</v>
      </c>
      <c r="C3913" s="53" t="s">
        <v>2765</v>
      </c>
      <c r="D3913" s="59" t="s">
        <v>3231</v>
      </c>
      <c r="E3913" s="59" t="s">
        <v>7329</v>
      </c>
      <c r="F3913" t="s">
        <v>1597</v>
      </c>
      <c r="G3913" t="s">
        <v>1596</v>
      </c>
      <c r="H3913" t="s">
        <v>1598</v>
      </c>
      <c r="I3913" s="52">
        <v>45474</v>
      </c>
      <c r="J3913" t="s">
        <v>2457</v>
      </c>
      <c r="K3913">
        <v>100</v>
      </c>
      <c r="L3913" s="73">
        <v>86.805296016324903</v>
      </c>
      <c r="M3913">
        <v>100</v>
      </c>
      <c r="N3913">
        <v>1</v>
      </c>
      <c r="O3913" s="73">
        <v>87.231804993585996</v>
      </c>
      <c r="P3913">
        <v>100</v>
      </c>
      <c r="Q3913">
        <v>1</v>
      </c>
      <c r="R3913">
        <v>100</v>
      </c>
      <c r="S3913">
        <v>1</v>
      </c>
      <c r="T3913">
        <v>32.0200288193681</v>
      </c>
      <c r="U3913">
        <v>0.65357567565111596</v>
      </c>
      <c r="V3913">
        <v>63</v>
      </c>
      <c r="W3913">
        <v>4.3836492613037903E-2</v>
      </c>
      <c r="X3913">
        <v>5</v>
      </c>
      <c r="Y3913">
        <v>100</v>
      </c>
      <c r="Z3913">
        <v>0.999999999999999</v>
      </c>
      <c r="AA3913">
        <v>53.830391294597398</v>
      </c>
      <c r="AB3913">
        <v>96</v>
      </c>
      <c r="AC3913">
        <v>0.95993652024705001</v>
      </c>
      <c r="AD3913">
        <v>4</v>
      </c>
      <c r="AE3913">
        <v>4.0063479752949702E-2</v>
      </c>
      <c r="AF3913">
        <v>0</v>
      </c>
      <c r="AG3913">
        <v>1.0407999999999999E-16</v>
      </c>
      <c r="AH3913">
        <v>9.7355273369937809E-3</v>
      </c>
      <c r="AI3913">
        <v>7</v>
      </c>
      <c r="AJ3913" s="73">
        <v>84.300578394348904</v>
      </c>
      <c r="AK3913">
        <v>100</v>
      </c>
      <c r="AL3913">
        <v>1</v>
      </c>
      <c r="AM3913">
        <v>0</v>
      </c>
      <c r="AN3913">
        <v>0</v>
      </c>
      <c r="AO3913">
        <v>9.7319188317400006E-3</v>
      </c>
      <c r="AP3913">
        <v>1</v>
      </c>
      <c r="AQ3913">
        <v>100</v>
      </c>
      <c r="AR3913">
        <v>1</v>
      </c>
      <c r="AS3913">
        <v>1.75118662648358E-2</v>
      </c>
      <c r="AT3913">
        <v>2</v>
      </c>
      <c r="AU3913">
        <v>1.04438114747575E-2</v>
      </c>
      <c r="AV3913">
        <v>1</v>
      </c>
      <c r="AW3913">
        <v>100</v>
      </c>
      <c r="AX3913">
        <v>0.999999999999999</v>
      </c>
      <c r="AY3913" s="73">
        <v>85.041049615016902</v>
      </c>
      <c r="AZ3913">
        <v>100</v>
      </c>
      <c r="BA3913">
        <v>1</v>
      </c>
      <c r="BB3913">
        <v>94</v>
      </c>
      <c r="BC3913">
        <v>0.94275674189932002</v>
      </c>
      <c r="BD3913">
        <v>5</v>
      </c>
      <c r="BE3913">
        <v>4.7511339268939599E-2</v>
      </c>
      <c r="BF3913">
        <v>86.805296016324903</v>
      </c>
      <c r="BG3913">
        <v>87.231804993585996</v>
      </c>
      <c r="BH3913">
        <v>85.041049615016902</v>
      </c>
      <c r="BI3913">
        <v>84.300578394348904</v>
      </c>
    </row>
    <row r="3914" spans="1:61" x14ac:dyDescent="0.25">
      <c r="A3914" s="10" t="str">
        <f>VLOOKUP(D3914,'Index-Relations'!E:F,2,FALSE)</f>
        <v>ESG</v>
      </c>
      <c r="B3914" t="s">
        <v>3450</v>
      </c>
      <c r="C3914" s="53" t="s">
        <v>2766</v>
      </c>
      <c r="D3914" s="59" t="s">
        <v>3231</v>
      </c>
      <c r="E3914" s="59" t="s">
        <v>7330</v>
      </c>
      <c r="F3914" t="s">
        <v>1597</v>
      </c>
      <c r="G3914" t="s">
        <v>1596</v>
      </c>
      <c r="H3914" t="s">
        <v>1598</v>
      </c>
      <c r="I3914" s="52">
        <v>45446</v>
      </c>
      <c r="J3914" t="s">
        <v>2457</v>
      </c>
      <c r="K3914">
        <v>100</v>
      </c>
      <c r="L3914" s="73">
        <v>87.291470412555</v>
      </c>
      <c r="M3914">
        <v>100</v>
      </c>
      <c r="N3914">
        <v>1</v>
      </c>
      <c r="O3914" s="73">
        <v>87.358851153272894</v>
      </c>
      <c r="P3914">
        <v>100</v>
      </c>
      <c r="Q3914">
        <v>1</v>
      </c>
      <c r="R3914">
        <v>100</v>
      </c>
      <c r="S3914">
        <v>1</v>
      </c>
      <c r="T3914">
        <v>32.411622825324798</v>
      </c>
      <c r="U3914">
        <v>0.66384369558095602</v>
      </c>
      <c r="V3914">
        <v>62</v>
      </c>
      <c r="W3914">
        <v>4.7246137962532402E-2</v>
      </c>
      <c r="X3914">
        <v>5</v>
      </c>
      <c r="Y3914">
        <v>100</v>
      </c>
      <c r="Z3914">
        <v>1</v>
      </c>
      <c r="AA3914">
        <v>55.642395029529403</v>
      </c>
      <c r="AB3914">
        <v>96</v>
      </c>
      <c r="AC3914">
        <v>0.95916167477356795</v>
      </c>
      <c r="AD3914">
        <v>4</v>
      </c>
      <c r="AE3914">
        <v>4.0838325226431701E-2</v>
      </c>
      <c r="AF3914">
        <v>0</v>
      </c>
      <c r="AG3914">
        <v>0</v>
      </c>
      <c r="AH3914">
        <v>9.9811715045651991E-3</v>
      </c>
      <c r="AI3914">
        <v>7</v>
      </c>
      <c r="AJ3914" s="73">
        <v>84.777836869398897</v>
      </c>
      <c r="AK3914">
        <v>100</v>
      </c>
      <c r="AL3914">
        <v>1</v>
      </c>
      <c r="AM3914">
        <v>0</v>
      </c>
      <c r="AN3914">
        <v>0</v>
      </c>
      <c r="AO3914">
        <v>9.6835136894094093E-3</v>
      </c>
      <c r="AP3914">
        <v>1</v>
      </c>
      <c r="AQ3914">
        <v>100</v>
      </c>
      <c r="AR3914">
        <v>1</v>
      </c>
      <c r="AS3914">
        <v>1.9148943293068599E-2</v>
      </c>
      <c r="AT3914">
        <v>2</v>
      </c>
      <c r="AU3914">
        <v>1.03253721379032E-2</v>
      </c>
      <c r="AV3914">
        <v>1</v>
      </c>
      <c r="AW3914">
        <v>100</v>
      </c>
      <c r="AX3914">
        <v>1</v>
      </c>
      <c r="AY3914" s="73">
        <v>85.771081121195905</v>
      </c>
      <c r="AZ3914">
        <v>100</v>
      </c>
      <c r="BA3914">
        <v>1</v>
      </c>
      <c r="BB3914">
        <v>94</v>
      </c>
      <c r="BC3914">
        <v>0.94226732167642602</v>
      </c>
      <c r="BD3914">
        <v>5</v>
      </c>
      <c r="BE3914">
        <v>4.8049164634164303E-2</v>
      </c>
      <c r="BF3914">
        <v>87.291470412555</v>
      </c>
      <c r="BG3914">
        <v>87.358851153272894</v>
      </c>
      <c r="BH3914">
        <v>85.771081121195905</v>
      </c>
      <c r="BI3914">
        <v>84.777836869398897</v>
      </c>
    </row>
    <row r="3915" spans="1:61" x14ac:dyDescent="0.25">
      <c r="A3915" s="10" t="str">
        <f>VLOOKUP(D3915,'Index-Relations'!E:F,2,FALSE)</f>
        <v>ESG</v>
      </c>
      <c r="B3915" t="s">
        <v>3450</v>
      </c>
      <c r="C3915" s="53" t="s">
        <v>2767</v>
      </c>
      <c r="D3915" s="59" t="s">
        <v>3231</v>
      </c>
      <c r="E3915" s="59" t="s">
        <v>7331</v>
      </c>
      <c r="F3915" t="s">
        <v>1597</v>
      </c>
      <c r="G3915" t="s">
        <v>1596</v>
      </c>
      <c r="H3915" t="s">
        <v>1598</v>
      </c>
      <c r="I3915" s="52">
        <v>45413</v>
      </c>
      <c r="J3915" t="s">
        <v>2457</v>
      </c>
      <c r="K3915">
        <v>100</v>
      </c>
      <c r="L3915" s="73">
        <v>87.479301837932994</v>
      </c>
      <c r="M3915">
        <v>100</v>
      </c>
      <c r="N3915">
        <v>1</v>
      </c>
      <c r="O3915" s="73">
        <v>87.519610744138902</v>
      </c>
      <c r="P3915">
        <v>100</v>
      </c>
      <c r="Q3915">
        <v>1</v>
      </c>
      <c r="R3915">
        <v>100</v>
      </c>
      <c r="S3915">
        <v>1</v>
      </c>
      <c r="T3915">
        <v>32.385316184415402</v>
      </c>
      <c r="U3915">
        <v>0.65901653972234497</v>
      </c>
      <c r="V3915">
        <v>62</v>
      </c>
      <c r="W3915">
        <v>4.5828903412773098E-2</v>
      </c>
      <c r="X3915">
        <v>5</v>
      </c>
      <c r="Y3915">
        <v>100</v>
      </c>
      <c r="Z3915">
        <v>0.999999999999999</v>
      </c>
      <c r="AA3915">
        <v>57.093157713636401</v>
      </c>
      <c r="AB3915">
        <v>96</v>
      </c>
      <c r="AC3915">
        <v>0.96018006771607101</v>
      </c>
      <c r="AD3915">
        <v>4</v>
      </c>
      <c r="AE3915">
        <v>3.9819932283928397E-2</v>
      </c>
      <c r="AF3915">
        <v>0</v>
      </c>
      <c r="AG3915">
        <v>0</v>
      </c>
      <c r="AH3915">
        <v>9.2790503696183E-3</v>
      </c>
      <c r="AI3915">
        <v>7</v>
      </c>
      <c r="AJ3915" s="73">
        <v>84.855677639575006</v>
      </c>
      <c r="AK3915">
        <v>100</v>
      </c>
      <c r="AL3915">
        <v>1</v>
      </c>
      <c r="AM3915">
        <v>0</v>
      </c>
      <c r="AN3915">
        <v>0</v>
      </c>
      <c r="AO3915">
        <v>9.9195754996674098E-3</v>
      </c>
      <c r="AP3915">
        <v>1</v>
      </c>
      <c r="AQ3915">
        <v>100</v>
      </c>
      <c r="AR3915">
        <v>0.999999999999999</v>
      </c>
      <c r="AS3915">
        <v>1.9505240855973199E-2</v>
      </c>
      <c r="AT3915">
        <v>2</v>
      </c>
      <c r="AU3915">
        <v>1.00204474428662E-2</v>
      </c>
      <c r="AV3915">
        <v>1</v>
      </c>
      <c r="AW3915">
        <v>100</v>
      </c>
      <c r="AX3915">
        <v>0.999999999999999</v>
      </c>
      <c r="AY3915" s="73">
        <v>86.075906110777893</v>
      </c>
      <c r="AZ3915">
        <v>100</v>
      </c>
      <c r="BA3915">
        <v>1</v>
      </c>
      <c r="BB3915">
        <v>94</v>
      </c>
      <c r="BC3915">
        <v>0.94032206933175899</v>
      </c>
      <c r="BD3915">
        <v>5</v>
      </c>
      <c r="BE3915">
        <v>4.9758355168573097E-2</v>
      </c>
      <c r="BF3915">
        <v>87.479301837932994</v>
      </c>
      <c r="BG3915">
        <v>87.519610744138902</v>
      </c>
      <c r="BH3915">
        <v>86.075906110777893</v>
      </c>
      <c r="BI3915">
        <v>84.855677639575006</v>
      </c>
    </row>
    <row r="3916" spans="1:61" x14ac:dyDescent="0.25">
      <c r="A3916" s="10" t="str">
        <f>VLOOKUP(D3916,'Index-Relations'!E:F,2,FALSE)</f>
        <v>ESG</v>
      </c>
      <c r="B3916" t="s">
        <v>3450</v>
      </c>
      <c r="C3916" s="53" t="s">
        <v>2768</v>
      </c>
      <c r="D3916" s="59" t="s">
        <v>3231</v>
      </c>
      <c r="E3916" s="59" t="s">
        <v>7332</v>
      </c>
      <c r="F3916" t="s">
        <v>1597</v>
      </c>
      <c r="G3916" t="s">
        <v>1596</v>
      </c>
      <c r="H3916" t="s">
        <v>1598</v>
      </c>
      <c r="I3916" s="52">
        <v>45383</v>
      </c>
      <c r="J3916" t="s">
        <v>2457</v>
      </c>
      <c r="K3916">
        <v>99</v>
      </c>
      <c r="L3916">
        <v>91.550821878149904</v>
      </c>
      <c r="M3916">
        <v>99</v>
      </c>
      <c r="N3916">
        <v>1</v>
      </c>
      <c r="O3916">
        <v>91.232663860623205</v>
      </c>
      <c r="P3916">
        <v>99</v>
      </c>
      <c r="Q3916">
        <v>1</v>
      </c>
      <c r="R3916">
        <v>99</v>
      </c>
      <c r="S3916">
        <v>0.999999999999999</v>
      </c>
      <c r="T3916">
        <v>32.511632507197596</v>
      </c>
      <c r="U3916">
        <v>0.61585726650972505</v>
      </c>
      <c r="V3916">
        <v>60</v>
      </c>
      <c r="W3916">
        <v>5.2037629219549103E-2</v>
      </c>
      <c r="X3916">
        <v>6</v>
      </c>
      <c r="Y3916">
        <v>99</v>
      </c>
      <c r="Z3916">
        <v>1</v>
      </c>
      <c r="AA3916">
        <v>30.6681249749283</v>
      </c>
      <c r="AB3916">
        <v>95</v>
      </c>
      <c r="AC3916">
        <v>0.96199282227599903</v>
      </c>
      <c r="AD3916">
        <v>4</v>
      </c>
      <c r="AE3916">
        <v>3.8007177724001202E-2</v>
      </c>
      <c r="AF3916">
        <v>0</v>
      </c>
      <c r="AG3916">
        <v>0</v>
      </c>
      <c r="AH3916">
        <v>9.7303943858732707E-3</v>
      </c>
      <c r="AI3916">
        <v>7</v>
      </c>
      <c r="AJ3916">
        <v>90.096110890646202</v>
      </c>
      <c r="AK3916">
        <v>99</v>
      </c>
      <c r="AL3916">
        <v>1</v>
      </c>
      <c r="AM3916">
        <v>0</v>
      </c>
      <c r="AN3916">
        <v>0</v>
      </c>
      <c r="AO3916">
        <v>9.4629165132727802E-3</v>
      </c>
      <c r="AP3916">
        <v>1</v>
      </c>
      <c r="AQ3916">
        <v>99</v>
      </c>
      <c r="AR3916">
        <v>1</v>
      </c>
      <c r="AS3916">
        <v>1.7283600542014301E-2</v>
      </c>
      <c r="AT3916">
        <v>2</v>
      </c>
      <c r="AU3916">
        <v>9.4602059731466598E-3</v>
      </c>
      <c r="AV3916">
        <v>1</v>
      </c>
      <c r="AW3916">
        <v>99</v>
      </c>
      <c r="AX3916">
        <v>1</v>
      </c>
      <c r="AY3916">
        <v>90.684717353407393</v>
      </c>
      <c r="AZ3916">
        <v>99</v>
      </c>
      <c r="BA3916">
        <v>1</v>
      </c>
      <c r="BB3916">
        <v>91</v>
      </c>
      <c r="BC3916">
        <v>0.91966800712646801</v>
      </c>
      <c r="BD3916">
        <v>7</v>
      </c>
      <c r="BE3916">
        <v>7.0869076360258701E-2</v>
      </c>
      <c r="BF3916">
        <v>87.83917184981</v>
      </c>
      <c r="BG3916">
        <v>87.692707903897897</v>
      </c>
      <c r="BH3916">
        <v>86.836935228435905</v>
      </c>
      <c r="BI3916">
        <v>85.615673875946896</v>
      </c>
    </row>
    <row r="3917" spans="1:61" x14ac:dyDescent="0.25">
      <c r="A3917" s="10" t="str">
        <f>VLOOKUP(D3917,'Index-Relations'!E:F,2,FALSE)</f>
        <v>ESG</v>
      </c>
      <c r="B3917" t="s">
        <v>3450</v>
      </c>
      <c r="C3917" s="53" t="s">
        <v>2769</v>
      </c>
      <c r="D3917" s="59" t="s">
        <v>3231</v>
      </c>
      <c r="E3917" s="59" t="s">
        <v>7333</v>
      </c>
      <c r="F3917" t="s">
        <v>1597</v>
      </c>
      <c r="G3917" t="s">
        <v>1596</v>
      </c>
      <c r="H3917" t="s">
        <v>1598</v>
      </c>
      <c r="I3917" s="52">
        <v>45352</v>
      </c>
      <c r="J3917" t="s">
        <v>2457</v>
      </c>
      <c r="K3917">
        <v>99</v>
      </c>
      <c r="L3917">
        <v>91.902002326065698</v>
      </c>
      <c r="M3917">
        <v>99</v>
      </c>
      <c r="N3917">
        <v>1</v>
      </c>
      <c r="O3917">
        <v>91.493037665766394</v>
      </c>
      <c r="P3917">
        <v>99</v>
      </c>
      <c r="Q3917">
        <v>1</v>
      </c>
      <c r="R3917">
        <v>99</v>
      </c>
      <c r="S3917">
        <v>0.999999999999999</v>
      </c>
      <c r="T3917">
        <v>32.642350381320597</v>
      </c>
      <c r="U3917">
        <v>0.61177492892637098</v>
      </c>
      <c r="V3917">
        <v>58</v>
      </c>
      <c r="W3917">
        <v>4.3856704154496599E-2</v>
      </c>
      <c r="X3917">
        <v>6</v>
      </c>
      <c r="Y3917">
        <v>99</v>
      </c>
      <c r="Z3917">
        <v>1</v>
      </c>
      <c r="AA3917">
        <v>31.213431899006299</v>
      </c>
      <c r="AB3917">
        <v>95</v>
      </c>
      <c r="AC3917">
        <v>0.96322652703909895</v>
      </c>
      <c r="AD3917">
        <v>4</v>
      </c>
      <c r="AE3917">
        <v>3.6773472960900402E-2</v>
      </c>
      <c r="AF3917">
        <v>0</v>
      </c>
      <c r="AG3917">
        <v>0</v>
      </c>
      <c r="AH3917">
        <v>3.2711896154410699E-3</v>
      </c>
      <c r="AI3917">
        <v>4</v>
      </c>
      <c r="AJ3917">
        <v>90.368882867687503</v>
      </c>
      <c r="AK3917">
        <v>99</v>
      </c>
      <c r="AL3917">
        <v>1</v>
      </c>
      <c r="AM3917">
        <v>0</v>
      </c>
      <c r="AN3917">
        <v>0</v>
      </c>
      <c r="AO3917">
        <v>9.2074246075108009E-3</v>
      </c>
      <c r="AP3917">
        <v>1</v>
      </c>
      <c r="AQ3917">
        <v>99</v>
      </c>
      <c r="AR3917">
        <v>1</v>
      </c>
      <c r="AS3917">
        <v>1.7608743792923098E-2</v>
      </c>
      <c r="AT3917">
        <v>2</v>
      </c>
      <c r="AU3917">
        <v>9.6000385910670893E-3</v>
      </c>
      <c r="AV3917">
        <v>1</v>
      </c>
      <c r="AW3917">
        <v>99</v>
      </c>
      <c r="AX3917">
        <v>1</v>
      </c>
      <c r="AY3917">
        <v>91.124114520977898</v>
      </c>
      <c r="AZ3917">
        <v>99</v>
      </c>
      <c r="BA3917">
        <v>1</v>
      </c>
      <c r="BB3917">
        <v>91</v>
      </c>
      <c r="BC3917">
        <v>0.92195195032050303</v>
      </c>
      <c r="BD3917">
        <v>7</v>
      </c>
      <c r="BE3917">
        <v>6.8840625071985406E-2</v>
      </c>
      <c r="BF3917">
        <v>88.274458032931904</v>
      </c>
      <c r="BG3917">
        <v>88.195518022859005</v>
      </c>
      <c r="BH3917">
        <v>87.380761993475005</v>
      </c>
      <c r="BI3917">
        <v>85.834685193734899</v>
      </c>
    </row>
    <row r="3918" spans="1:61" x14ac:dyDescent="0.25">
      <c r="A3918" s="10" t="str">
        <f>VLOOKUP(D3918,'Index-Relations'!E:F,2,FALSE)</f>
        <v>ESG</v>
      </c>
      <c r="B3918" t="s">
        <v>3450</v>
      </c>
      <c r="C3918" s="53" t="s">
        <v>2770</v>
      </c>
      <c r="D3918" s="59" t="s">
        <v>3231</v>
      </c>
      <c r="E3918" s="59" t="s">
        <v>7334</v>
      </c>
      <c r="F3918" t="s">
        <v>1597</v>
      </c>
      <c r="G3918" t="s">
        <v>1596</v>
      </c>
      <c r="H3918" t="s">
        <v>1598</v>
      </c>
      <c r="I3918" s="52">
        <v>45323</v>
      </c>
      <c r="J3918" t="s">
        <v>2457</v>
      </c>
      <c r="K3918">
        <v>99</v>
      </c>
      <c r="L3918">
        <v>92.002836767178906</v>
      </c>
      <c r="M3918">
        <v>99</v>
      </c>
      <c r="N3918">
        <v>1</v>
      </c>
      <c r="O3918">
        <v>91.5158435380215</v>
      </c>
      <c r="P3918">
        <v>99</v>
      </c>
      <c r="Q3918">
        <v>1</v>
      </c>
      <c r="R3918">
        <v>99</v>
      </c>
      <c r="S3918">
        <v>1</v>
      </c>
      <c r="T3918">
        <v>33.128683938527601</v>
      </c>
      <c r="U3918">
        <v>0.614118511552736</v>
      </c>
      <c r="V3918">
        <v>58</v>
      </c>
      <c r="W3918">
        <v>4.5038277409029402E-2</v>
      </c>
      <c r="X3918">
        <v>6</v>
      </c>
      <c r="Y3918">
        <v>99</v>
      </c>
      <c r="Z3918">
        <v>1</v>
      </c>
      <c r="AA3918">
        <v>32.288057121990398</v>
      </c>
      <c r="AB3918">
        <v>95</v>
      </c>
      <c r="AC3918">
        <v>0.95967561714758398</v>
      </c>
      <c r="AD3918">
        <v>4</v>
      </c>
      <c r="AE3918">
        <v>4.0324382852415103E-2</v>
      </c>
      <c r="AF3918">
        <v>0</v>
      </c>
      <c r="AG3918">
        <v>9.0210000000000003E-17</v>
      </c>
      <c r="AH3918">
        <v>3.44370114764667E-3</v>
      </c>
      <c r="AI3918">
        <v>4</v>
      </c>
      <c r="AJ3918">
        <v>90.423381661266006</v>
      </c>
      <c r="AK3918">
        <v>99</v>
      </c>
      <c r="AL3918">
        <v>1</v>
      </c>
      <c r="AM3918">
        <v>0</v>
      </c>
      <c r="AN3918">
        <v>0</v>
      </c>
      <c r="AO3918">
        <v>9.36830074967431E-3</v>
      </c>
      <c r="AP3918">
        <v>1</v>
      </c>
      <c r="AQ3918">
        <v>99</v>
      </c>
      <c r="AR3918">
        <v>1</v>
      </c>
      <c r="AS3918">
        <v>1.9214048321402999E-2</v>
      </c>
      <c r="AT3918">
        <v>2</v>
      </c>
      <c r="AU3918">
        <v>9.8375327938705695E-3</v>
      </c>
      <c r="AV3918">
        <v>1</v>
      </c>
      <c r="AW3918">
        <v>99</v>
      </c>
      <c r="AX3918">
        <v>1</v>
      </c>
      <c r="AY3918">
        <v>91.295890650111801</v>
      </c>
      <c r="AZ3918">
        <v>99</v>
      </c>
      <c r="BA3918">
        <v>1</v>
      </c>
      <c r="BB3918">
        <v>91</v>
      </c>
      <c r="BC3918">
        <v>0.92030161280048195</v>
      </c>
      <c r="BD3918">
        <v>7</v>
      </c>
      <c r="BE3918">
        <v>7.0330086449843399E-2</v>
      </c>
      <c r="BF3918">
        <v>88.440246940206904</v>
      </c>
      <c r="BG3918">
        <v>88.301587022575902</v>
      </c>
      <c r="BH3918">
        <v>87.551842212744006</v>
      </c>
      <c r="BI3918">
        <v>86.009736374851002</v>
      </c>
    </row>
    <row r="3919" spans="1:61" x14ac:dyDescent="0.25">
      <c r="A3919" s="10" t="str">
        <f>VLOOKUP(D3919,'Index-Relations'!E:F,2,FALSE)</f>
        <v>ESG</v>
      </c>
      <c r="B3919" t="s">
        <v>3450</v>
      </c>
      <c r="C3919" s="53" t="s">
        <v>2760</v>
      </c>
      <c r="D3919" s="59" t="s">
        <v>3176</v>
      </c>
      <c r="E3919" s="59" t="s">
        <v>7335</v>
      </c>
      <c r="F3919" t="s">
        <v>1601</v>
      </c>
      <c r="G3919" t="s">
        <v>1600</v>
      </c>
      <c r="H3919" t="s">
        <v>1602</v>
      </c>
      <c r="I3919" s="52">
        <v>45659</v>
      </c>
      <c r="J3919" t="s">
        <v>2457</v>
      </c>
      <c r="K3919">
        <v>60</v>
      </c>
      <c r="L3919" s="73">
        <v>84.457569493446002</v>
      </c>
      <c r="M3919">
        <v>60</v>
      </c>
      <c r="N3919">
        <v>1</v>
      </c>
      <c r="O3919" s="73">
        <v>87.553086888143994</v>
      </c>
      <c r="P3919">
        <v>60</v>
      </c>
      <c r="Q3919">
        <v>1</v>
      </c>
      <c r="R3919">
        <v>60</v>
      </c>
      <c r="S3919">
        <v>0.999999999999999</v>
      </c>
      <c r="T3919">
        <v>29.092510196335599</v>
      </c>
      <c r="U3919">
        <v>0.57515478566390099</v>
      </c>
      <c r="V3919">
        <v>31</v>
      </c>
      <c r="W3919">
        <v>3.75022881828058E-2</v>
      </c>
      <c r="X3919">
        <v>3</v>
      </c>
      <c r="Y3919">
        <v>60</v>
      </c>
      <c r="Z3919">
        <v>0.999999999999999</v>
      </c>
      <c r="AA3919">
        <v>24.284738012984</v>
      </c>
      <c r="AB3919">
        <v>59</v>
      </c>
      <c r="AC3919">
        <v>0.98295022192081705</v>
      </c>
      <c r="AD3919">
        <v>1</v>
      </c>
      <c r="AE3919">
        <v>1.70497780791821E-2</v>
      </c>
      <c r="AF3919">
        <v>0</v>
      </c>
      <c r="AG3919">
        <v>5.2039999999999997E-17</v>
      </c>
      <c r="AH3919">
        <v>1.27887988628288E-2</v>
      </c>
      <c r="AI3919">
        <v>4</v>
      </c>
      <c r="AJ3919" s="73">
        <v>82.596639188747901</v>
      </c>
      <c r="AK3919">
        <v>60</v>
      </c>
      <c r="AL3919">
        <v>1</v>
      </c>
      <c r="AM3919">
        <v>0</v>
      </c>
      <c r="AN3919">
        <v>0</v>
      </c>
      <c r="AO3919">
        <v>0</v>
      </c>
      <c r="AP3919">
        <v>0</v>
      </c>
      <c r="AQ3919">
        <v>60</v>
      </c>
      <c r="AR3919">
        <v>1</v>
      </c>
      <c r="AS3919">
        <v>0</v>
      </c>
      <c r="AT3919">
        <v>0</v>
      </c>
      <c r="AU3919">
        <v>0</v>
      </c>
      <c r="AV3919">
        <v>0</v>
      </c>
      <c r="AW3919">
        <v>60</v>
      </c>
      <c r="AX3919">
        <v>1</v>
      </c>
      <c r="AY3919" s="73">
        <v>80.102583226405997</v>
      </c>
      <c r="AZ3919">
        <v>60</v>
      </c>
      <c r="BA3919">
        <v>1</v>
      </c>
      <c r="BB3919">
        <v>55</v>
      </c>
      <c r="BC3919">
        <v>0.916317879808068</v>
      </c>
      <c r="BD3919">
        <v>5</v>
      </c>
      <c r="BE3919">
        <v>8.3682120191931705E-2</v>
      </c>
      <c r="BF3919">
        <v>84.457569493446002</v>
      </c>
      <c r="BG3919">
        <v>87.553086888143994</v>
      </c>
      <c r="BH3919">
        <v>80.102583226405997</v>
      </c>
      <c r="BI3919">
        <v>82.596639188747901</v>
      </c>
    </row>
    <row r="3920" spans="1:61" x14ac:dyDescent="0.25">
      <c r="A3920" s="10" t="str">
        <f>VLOOKUP(D3920,'Index-Relations'!E:F,2,FALSE)</f>
        <v>ESG</v>
      </c>
      <c r="B3920" t="s">
        <v>3450</v>
      </c>
      <c r="C3920" s="53" t="s">
        <v>2761</v>
      </c>
      <c r="D3920" s="59" t="s">
        <v>3176</v>
      </c>
      <c r="E3920" s="59" t="s">
        <v>7336</v>
      </c>
      <c r="F3920" t="s">
        <v>1601</v>
      </c>
      <c r="G3920" t="s">
        <v>1600</v>
      </c>
      <c r="H3920" t="s">
        <v>1602</v>
      </c>
      <c r="I3920" s="52">
        <v>45628</v>
      </c>
      <c r="J3920" t="s">
        <v>2457</v>
      </c>
      <c r="K3920">
        <v>60</v>
      </c>
      <c r="L3920" s="73">
        <v>83.912187884391003</v>
      </c>
      <c r="M3920">
        <v>60</v>
      </c>
      <c r="N3920">
        <v>1</v>
      </c>
      <c r="O3920" s="73">
        <v>87.017590925544994</v>
      </c>
      <c r="P3920">
        <v>60</v>
      </c>
      <c r="Q3920">
        <v>1</v>
      </c>
      <c r="R3920">
        <v>60</v>
      </c>
      <c r="S3920">
        <v>1</v>
      </c>
      <c r="T3920">
        <v>29.059225501433101</v>
      </c>
      <c r="U3920">
        <v>0.50601377200720699</v>
      </c>
      <c r="V3920">
        <v>31</v>
      </c>
      <c r="W3920">
        <v>3.5877611627472002E-2</v>
      </c>
      <c r="X3920">
        <v>3</v>
      </c>
      <c r="Y3920">
        <v>60</v>
      </c>
      <c r="Z3920">
        <v>1</v>
      </c>
      <c r="AA3920">
        <v>17.3460525778484</v>
      </c>
      <c r="AB3920">
        <v>59</v>
      </c>
      <c r="AC3920">
        <v>0.98207622627967595</v>
      </c>
      <c r="AD3920">
        <v>1</v>
      </c>
      <c r="AE3920">
        <v>1.7923773720323E-2</v>
      </c>
      <c r="AF3920">
        <v>0</v>
      </c>
      <c r="AG3920">
        <v>1.0407999999999999E-16</v>
      </c>
      <c r="AH3920">
        <v>1.2816449097543601E-2</v>
      </c>
      <c r="AI3920">
        <v>4</v>
      </c>
      <c r="AJ3920" s="73">
        <v>81.215648469608993</v>
      </c>
      <c r="AK3920">
        <v>60</v>
      </c>
      <c r="AL3920">
        <v>1</v>
      </c>
      <c r="AM3920">
        <v>0</v>
      </c>
      <c r="AN3920">
        <v>0</v>
      </c>
      <c r="AO3920">
        <v>0</v>
      </c>
      <c r="AP3920">
        <v>0</v>
      </c>
      <c r="AQ3920">
        <v>60</v>
      </c>
      <c r="AR3920">
        <v>0.999999999999999</v>
      </c>
      <c r="AS3920">
        <v>0</v>
      </c>
      <c r="AT3920">
        <v>0</v>
      </c>
      <c r="AU3920">
        <v>0</v>
      </c>
      <c r="AV3920">
        <v>0</v>
      </c>
      <c r="AW3920">
        <v>60</v>
      </c>
      <c r="AX3920">
        <v>0.999999999999999</v>
      </c>
      <c r="AY3920" s="73">
        <v>80.209920413706001</v>
      </c>
      <c r="AZ3920">
        <v>60</v>
      </c>
      <c r="BA3920">
        <v>1</v>
      </c>
      <c r="BB3920">
        <v>55</v>
      </c>
      <c r="BC3920">
        <v>0.91972489354946296</v>
      </c>
      <c r="BD3920">
        <v>5</v>
      </c>
      <c r="BE3920">
        <v>8.0275106450536204E-2</v>
      </c>
      <c r="BF3920">
        <v>83.912187884391003</v>
      </c>
      <c r="BG3920">
        <v>87.017590925544994</v>
      </c>
      <c r="BH3920">
        <v>80.209920413706001</v>
      </c>
      <c r="BI3920">
        <v>81.215648469608993</v>
      </c>
    </row>
    <row r="3921" spans="1:61" x14ac:dyDescent="0.25">
      <c r="A3921" s="10" t="str">
        <f>VLOOKUP(D3921,'Index-Relations'!E:F,2,FALSE)</f>
        <v>ESG</v>
      </c>
      <c r="B3921" t="s">
        <v>3450</v>
      </c>
      <c r="C3921" s="53" t="s">
        <v>2762</v>
      </c>
      <c r="D3921" s="59" t="s">
        <v>3176</v>
      </c>
      <c r="E3921" s="59" t="s">
        <v>7337</v>
      </c>
      <c r="F3921" t="s">
        <v>1601</v>
      </c>
      <c r="G3921" t="s">
        <v>1600</v>
      </c>
      <c r="H3921" t="s">
        <v>1602</v>
      </c>
      <c r="I3921" s="52">
        <v>45597</v>
      </c>
      <c r="J3921" t="s">
        <v>2457</v>
      </c>
      <c r="K3921">
        <v>60</v>
      </c>
      <c r="L3921" s="73">
        <v>84.194815237862997</v>
      </c>
      <c r="M3921">
        <v>60</v>
      </c>
      <c r="N3921">
        <v>1</v>
      </c>
      <c r="O3921" s="73">
        <v>87.166464001447906</v>
      </c>
      <c r="P3921">
        <v>60</v>
      </c>
      <c r="Q3921">
        <v>1</v>
      </c>
      <c r="R3921">
        <v>60</v>
      </c>
      <c r="S3921">
        <v>1</v>
      </c>
      <c r="T3921">
        <v>29.406265603420799</v>
      </c>
      <c r="U3921">
        <v>0.50726148092852397</v>
      </c>
      <c r="V3921">
        <v>31</v>
      </c>
      <c r="W3921">
        <v>3.5870674471240101E-2</v>
      </c>
      <c r="X3921">
        <v>3</v>
      </c>
      <c r="Y3921">
        <v>60</v>
      </c>
      <c r="Z3921">
        <v>1</v>
      </c>
      <c r="AA3921">
        <v>19.653767462557099</v>
      </c>
      <c r="AB3921">
        <v>59</v>
      </c>
      <c r="AC3921">
        <v>0.982805482487632</v>
      </c>
      <c r="AD3921">
        <v>1</v>
      </c>
      <c r="AE3921">
        <v>1.7194517512367599E-2</v>
      </c>
      <c r="AF3921">
        <v>0</v>
      </c>
      <c r="AG3921">
        <v>0</v>
      </c>
      <c r="AH3921">
        <v>2.35123250771863E-2</v>
      </c>
      <c r="AI3921">
        <v>4</v>
      </c>
      <c r="AJ3921" s="73">
        <v>81.664017095067905</v>
      </c>
      <c r="AK3921">
        <v>60</v>
      </c>
      <c r="AL3921">
        <v>1</v>
      </c>
      <c r="AM3921">
        <v>0</v>
      </c>
      <c r="AN3921">
        <v>0</v>
      </c>
      <c r="AO3921">
        <v>0</v>
      </c>
      <c r="AP3921">
        <v>0</v>
      </c>
      <c r="AQ3921">
        <v>60</v>
      </c>
      <c r="AR3921">
        <v>1</v>
      </c>
      <c r="AS3921">
        <v>0</v>
      </c>
      <c r="AT3921">
        <v>0</v>
      </c>
      <c r="AU3921">
        <v>0</v>
      </c>
      <c r="AV3921">
        <v>0</v>
      </c>
      <c r="AW3921">
        <v>60</v>
      </c>
      <c r="AX3921">
        <v>1</v>
      </c>
      <c r="AY3921" s="73">
        <v>80.4749583670269</v>
      </c>
      <c r="AZ3921">
        <v>60</v>
      </c>
      <c r="BA3921">
        <v>1</v>
      </c>
      <c r="BB3921">
        <v>55</v>
      </c>
      <c r="BC3921">
        <v>0.917961732946319</v>
      </c>
      <c r="BD3921">
        <v>5</v>
      </c>
      <c r="BE3921">
        <v>8.2038267053680405E-2</v>
      </c>
      <c r="BF3921">
        <v>84.194815237862997</v>
      </c>
      <c r="BG3921">
        <v>87.166464001447906</v>
      </c>
      <c r="BH3921">
        <v>80.4749583670269</v>
      </c>
      <c r="BI3921">
        <v>81.664017095067905</v>
      </c>
    </row>
    <row r="3922" spans="1:61" x14ac:dyDescent="0.25">
      <c r="A3922" s="10" t="str">
        <f>VLOOKUP(D3922,'Index-Relations'!E:F,2,FALSE)</f>
        <v>ESG</v>
      </c>
      <c r="B3922" t="s">
        <v>3450</v>
      </c>
      <c r="C3922" s="53" t="s">
        <v>2763</v>
      </c>
      <c r="D3922" s="59" t="s">
        <v>3176</v>
      </c>
      <c r="E3922" s="59" t="s">
        <v>7338</v>
      </c>
      <c r="F3922" t="s">
        <v>1601</v>
      </c>
      <c r="G3922" t="s">
        <v>1600</v>
      </c>
      <c r="H3922" t="s">
        <v>1602</v>
      </c>
      <c r="I3922" s="52">
        <v>45566</v>
      </c>
      <c r="J3922" t="s">
        <v>2457</v>
      </c>
      <c r="K3922">
        <v>60</v>
      </c>
      <c r="L3922" s="73">
        <v>84.294343661460005</v>
      </c>
      <c r="M3922">
        <v>60</v>
      </c>
      <c r="N3922">
        <v>1</v>
      </c>
      <c r="O3922" s="73">
        <v>87.137217917108899</v>
      </c>
      <c r="P3922">
        <v>60</v>
      </c>
      <c r="Q3922">
        <v>1</v>
      </c>
      <c r="R3922">
        <v>60</v>
      </c>
      <c r="S3922">
        <v>1</v>
      </c>
      <c r="T3922">
        <v>29.624241422988501</v>
      </c>
      <c r="U3922">
        <v>0.50785331922672805</v>
      </c>
      <c r="V3922">
        <v>31</v>
      </c>
      <c r="W3922">
        <v>3.5892739823334602E-2</v>
      </c>
      <c r="X3922">
        <v>3</v>
      </c>
      <c r="Y3922">
        <v>60</v>
      </c>
      <c r="Z3922">
        <v>0.999999999999999</v>
      </c>
      <c r="AA3922">
        <v>19.237637547249498</v>
      </c>
      <c r="AB3922">
        <v>60</v>
      </c>
      <c r="AC3922">
        <v>0.999999999999999</v>
      </c>
      <c r="AD3922">
        <v>0</v>
      </c>
      <c r="AE3922">
        <v>0</v>
      </c>
      <c r="AF3922">
        <v>0</v>
      </c>
      <c r="AG3922">
        <v>2.2204E-16</v>
      </c>
      <c r="AH3922">
        <v>1.2383522258654399E-2</v>
      </c>
      <c r="AI3922">
        <v>4</v>
      </c>
      <c r="AJ3922" s="73">
        <v>81.731342920152997</v>
      </c>
      <c r="AK3922">
        <v>60</v>
      </c>
      <c r="AL3922">
        <v>1</v>
      </c>
      <c r="AM3922">
        <v>0</v>
      </c>
      <c r="AN3922">
        <v>0</v>
      </c>
      <c r="AO3922">
        <v>0</v>
      </c>
      <c r="AP3922">
        <v>0</v>
      </c>
      <c r="AQ3922">
        <v>60</v>
      </c>
      <c r="AR3922">
        <v>0.999999999999999</v>
      </c>
      <c r="AS3922">
        <v>0</v>
      </c>
      <c r="AT3922">
        <v>0</v>
      </c>
      <c r="AU3922">
        <v>0</v>
      </c>
      <c r="AV3922">
        <v>0</v>
      </c>
      <c r="AW3922">
        <v>60</v>
      </c>
      <c r="AX3922">
        <v>0.999999999999999</v>
      </c>
      <c r="AY3922" s="73">
        <v>80.693230175450907</v>
      </c>
      <c r="AZ3922">
        <v>60</v>
      </c>
      <c r="BA3922">
        <v>1</v>
      </c>
      <c r="BB3922">
        <v>55</v>
      </c>
      <c r="BC3922">
        <v>0.91534438248744598</v>
      </c>
      <c r="BD3922">
        <v>5</v>
      </c>
      <c r="BE3922">
        <v>8.4655617512553599E-2</v>
      </c>
      <c r="BF3922">
        <v>84.294343661460005</v>
      </c>
      <c r="BG3922">
        <v>87.137217917108899</v>
      </c>
      <c r="BH3922">
        <v>80.693230175450907</v>
      </c>
      <c r="BI3922">
        <v>81.731342920152997</v>
      </c>
    </row>
    <row r="3923" spans="1:61" x14ac:dyDescent="0.25">
      <c r="A3923" s="10" t="str">
        <f>VLOOKUP(D3923,'Index-Relations'!E:F,2,FALSE)</f>
        <v>ESG</v>
      </c>
      <c r="B3923" t="s">
        <v>3450</v>
      </c>
      <c r="C3923" s="53" t="s">
        <v>2764</v>
      </c>
      <c r="D3923" s="59" t="s">
        <v>3176</v>
      </c>
      <c r="E3923" s="59" t="s">
        <v>7339</v>
      </c>
      <c r="F3923" t="s">
        <v>1601</v>
      </c>
      <c r="G3923" t="s">
        <v>1600</v>
      </c>
      <c r="H3923" t="s">
        <v>1602</v>
      </c>
      <c r="I3923" s="52">
        <v>45537</v>
      </c>
      <c r="J3923" t="s">
        <v>2457</v>
      </c>
      <c r="K3923">
        <v>60</v>
      </c>
      <c r="L3923" s="73">
        <v>85.920669766988993</v>
      </c>
      <c r="M3923">
        <v>60</v>
      </c>
      <c r="N3923">
        <v>1</v>
      </c>
      <c r="O3923" s="73">
        <v>88.276285615253997</v>
      </c>
      <c r="P3923">
        <v>60</v>
      </c>
      <c r="Q3923">
        <v>1</v>
      </c>
      <c r="R3923">
        <v>60</v>
      </c>
      <c r="S3923">
        <v>0.999999999999999</v>
      </c>
      <c r="T3923">
        <v>30.516373969267001</v>
      </c>
      <c r="U3923">
        <v>0.61892043687569498</v>
      </c>
      <c r="V3923">
        <v>33</v>
      </c>
      <c r="W3923">
        <v>5.9350848249527501E-2</v>
      </c>
      <c r="X3923">
        <v>4</v>
      </c>
      <c r="Y3923">
        <v>60</v>
      </c>
      <c r="Z3923">
        <v>0.999999999999999</v>
      </c>
      <c r="AA3923">
        <v>25.127281564542301</v>
      </c>
      <c r="AB3923">
        <v>60</v>
      </c>
      <c r="AC3923">
        <v>0.999999999999999</v>
      </c>
      <c r="AD3923">
        <v>0</v>
      </c>
      <c r="AE3923">
        <v>0</v>
      </c>
      <c r="AF3923">
        <v>0</v>
      </c>
      <c r="AG3923">
        <v>1.1102E-16</v>
      </c>
      <c r="AH3923">
        <v>1.11030016453932E-2</v>
      </c>
      <c r="AI3923">
        <v>4</v>
      </c>
      <c r="AJ3923" s="73">
        <v>83.393503876562903</v>
      </c>
      <c r="AK3923">
        <v>60</v>
      </c>
      <c r="AL3923">
        <v>1</v>
      </c>
      <c r="AM3923">
        <v>0</v>
      </c>
      <c r="AN3923">
        <v>0</v>
      </c>
      <c r="AO3923">
        <v>0</v>
      </c>
      <c r="AP3923">
        <v>0</v>
      </c>
      <c r="AQ3923">
        <v>60</v>
      </c>
      <c r="AR3923">
        <v>1</v>
      </c>
      <c r="AS3923">
        <v>0</v>
      </c>
      <c r="AT3923">
        <v>0</v>
      </c>
      <c r="AU3923">
        <v>0</v>
      </c>
      <c r="AV3923">
        <v>0</v>
      </c>
      <c r="AW3923">
        <v>60</v>
      </c>
      <c r="AX3923">
        <v>1</v>
      </c>
      <c r="AY3923" s="73">
        <v>82.449879323270906</v>
      </c>
      <c r="AZ3923">
        <v>60</v>
      </c>
      <c r="BA3923">
        <v>1</v>
      </c>
      <c r="BB3923">
        <v>55</v>
      </c>
      <c r="BC3923">
        <v>0.91393458666435701</v>
      </c>
      <c r="BD3923">
        <v>5</v>
      </c>
      <c r="BE3923">
        <v>8.6065413335641994E-2</v>
      </c>
      <c r="BF3923">
        <v>85.920669766988993</v>
      </c>
      <c r="BG3923">
        <v>88.276285615253997</v>
      </c>
      <c r="BH3923">
        <v>82.449879323270906</v>
      </c>
      <c r="BI3923">
        <v>83.393503876562903</v>
      </c>
    </row>
    <row r="3924" spans="1:61" x14ac:dyDescent="0.25">
      <c r="A3924" s="10" t="str">
        <f>VLOOKUP(D3924,'Index-Relations'!E:F,2,FALSE)</f>
        <v>ESG</v>
      </c>
      <c r="B3924" t="s">
        <v>3450</v>
      </c>
      <c r="C3924" s="53" t="s">
        <v>3350</v>
      </c>
      <c r="D3924" s="59" t="s">
        <v>3176</v>
      </c>
      <c r="E3924" s="59" t="s">
        <v>7340</v>
      </c>
      <c r="F3924" t="s">
        <v>1601</v>
      </c>
      <c r="G3924" t="s">
        <v>1600</v>
      </c>
      <c r="H3924" t="s">
        <v>1602</v>
      </c>
      <c r="I3924" s="52">
        <v>45505</v>
      </c>
      <c r="J3924" t="s">
        <v>2457</v>
      </c>
      <c r="K3924">
        <v>60</v>
      </c>
      <c r="L3924" s="73">
        <v>85.770614903090006</v>
      </c>
      <c r="M3924">
        <v>60</v>
      </c>
      <c r="N3924">
        <v>1</v>
      </c>
      <c r="O3924" s="73">
        <v>88.040110168109905</v>
      </c>
      <c r="P3924">
        <v>60</v>
      </c>
      <c r="Q3924">
        <v>1</v>
      </c>
      <c r="R3924">
        <v>60</v>
      </c>
      <c r="S3924">
        <v>1</v>
      </c>
      <c r="T3924">
        <v>30.583485309631499</v>
      </c>
      <c r="U3924">
        <v>0.62719560645100603</v>
      </c>
      <c r="V3924">
        <v>33</v>
      </c>
      <c r="W3924">
        <v>6.4183654259075101E-2</v>
      </c>
      <c r="X3924">
        <v>4</v>
      </c>
      <c r="Y3924">
        <v>60</v>
      </c>
      <c r="Z3924">
        <v>1</v>
      </c>
      <c r="AA3924">
        <v>24.801653455966601</v>
      </c>
      <c r="AB3924">
        <v>60</v>
      </c>
      <c r="AC3924">
        <v>0.999999999999999</v>
      </c>
      <c r="AD3924">
        <v>0</v>
      </c>
      <c r="AE3924">
        <v>0</v>
      </c>
      <c r="AF3924">
        <v>0</v>
      </c>
      <c r="AG3924">
        <v>1.1102E-16</v>
      </c>
      <c r="AH3924">
        <v>1.08704259672497E-2</v>
      </c>
      <c r="AI3924">
        <v>4</v>
      </c>
      <c r="AJ3924" s="73">
        <v>83.244081421940905</v>
      </c>
      <c r="AK3924">
        <v>60</v>
      </c>
      <c r="AL3924">
        <v>1</v>
      </c>
      <c r="AM3924">
        <v>0</v>
      </c>
      <c r="AN3924">
        <v>0</v>
      </c>
      <c r="AO3924">
        <v>0</v>
      </c>
      <c r="AP3924">
        <v>0</v>
      </c>
      <c r="AQ3924">
        <v>60</v>
      </c>
      <c r="AR3924">
        <v>1</v>
      </c>
      <c r="AS3924">
        <v>0</v>
      </c>
      <c r="AT3924">
        <v>0</v>
      </c>
      <c r="AU3924">
        <v>0</v>
      </c>
      <c r="AV3924">
        <v>0</v>
      </c>
      <c r="AW3924">
        <v>60</v>
      </c>
      <c r="AX3924">
        <v>0.999999999999999</v>
      </c>
      <c r="AY3924" s="73">
        <v>82.380769986296997</v>
      </c>
      <c r="AZ3924">
        <v>60</v>
      </c>
      <c r="BA3924">
        <v>1</v>
      </c>
      <c r="BB3924">
        <v>56</v>
      </c>
      <c r="BC3924">
        <v>0.92985850898165501</v>
      </c>
      <c r="BD3924">
        <v>4</v>
      </c>
      <c r="BE3924">
        <v>7.0141491018344507E-2</v>
      </c>
      <c r="BF3924">
        <v>85.770614903090006</v>
      </c>
      <c r="BG3924">
        <v>88.040110168109905</v>
      </c>
      <c r="BH3924">
        <v>82.380769986296997</v>
      </c>
      <c r="BI3924">
        <v>83.244081421940905</v>
      </c>
    </row>
    <row r="3925" spans="1:61" x14ac:dyDescent="0.25">
      <c r="A3925" s="10" t="str">
        <f>VLOOKUP(D3925,'Index-Relations'!E:F,2,FALSE)</f>
        <v>ESG</v>
      </c>
      <c r="B3925" t="s">
        <v>3450</v>
      </c>
      <c r="C3925" s="53" t="s">
        <v>2765</v>
      </c>
      <c r="D3925" s="59" t="s">
        <v>3176</v>
      </c>
      <c r="E3925" s="59" t="s">
        <v>7341</v>
      </c>
      <c r="F3925" t="s">
        <v>1601</v>
      </c>
      <c r="G3925" t="s">
        <v>1600</v>
      </c>
      <c r="H3925" t="s">
        <v>1602</v>
      </c>
      <c r="I3925" s="52">
        <v>45474</v>
      </c>
      <c r="J3925" t="s">
        <v>2457</v>
      </c>
      <c r="K3925">
        <v>60</v>
      </c>
      <c r="L3925" s="73">
        <v>86.419622911733001</v>
      </c>
      <c r="M3925">
        <v>60</v>
      </c>
      <c r="N3925">
        <v>1</v>
      </c>
      <c r="O3925" s="73">
        <v>87.948713157954003</v>
      </c>
      <c r="P3925">
        <v>60</v>
      </c>
      <c r="Q3925">
        <v>1</v>
      </c>
      <c r="R3925">
        <v>60</v>
      </c>
      <c r="S3925">
        <v>1</v>
      </c>
      <c r="T3925">
        <v>30.490028740501899</v>
      </c>
      <c r="U3925">
        <v>0.63026839107745403</v>
      </c>
      <c r="V3925">
        <v>33</v>
      </c>
      <c r="W3925">
        <v>6.08609843082853E-2</v>
      </c>
      <c r="X3925">
        <v>4</v>
      </c>
      <c r="Y3925">
        <v>60</v>
      </c>
      <c r="Z3925">
        <v>0.999999999999999</v>
      </c>
      <c r="AA3925">
        <v>25.477084204913002</v>
      </c>
      <c r="AB3925">
        <v>59</v>
      </c>
      <c r="AC3925">
        <v>0.98289082588846899</v>
      </c>
      <c r="AD3925">
        <v>1</v>
      </c>
      <c r="AE3925">
        <v>1.71091741115302E-2</v>
      </c>
      <c r="AF3925">
        <v>0</v>
      </c>
      <c r="AG3925">
        <v>0</v>
      </c>
      <c r="AH3925">
        <v>1.07974024749493E-2</v>
      </c>
      <c r="AI3925">
        <v>4</v>
      </c>
      <c r="AJ3925" s="73">
        <v>83.730372305457905</v>
      </c>
      <c r="AK3925">
        <v>60</v>
      </c>
      <c r="AL3925">
        <v>1</v>
      </c>
      <c r="AM3925">
        <v>0</v>
      </c>
      <c r="AN3925">
        <v>0</v>
      </c>
      <c r="AO3925">
        <v>0</v>
      </c>
      <c r="AP3925">
        <v>0</v>
      </c>
      <c r="AQ3925">
        <v>60</v>
      </c>
      <c r="AR3925">
        <v>0.999999999999999</v>
      </c>
      <c r="AS3925">
        <v>0</v>
      </c>
      <c r="AT3925">
        <v>0</v>
      </c>
      <c r="AU3925">
        <v>0</v>
      </c>
      <c r="AV3925">
        <v>0</v>
      </c>
      <c r="AW3925">
        <v>60</v>
      </c>
      <c r="AX3925">
        <v>1</v>
      </c>
      <c r="AY3925" s="73">
        <v>83.815932442865005</v>
      </c>
      <c r="AZ3925">
        <v>60</v>
      </c>
      <c r="BA3925">
        <v>1</v>
      </c>
      <c r="BB3925">
        <v>56</v>
      </c>
      <c r="BC3925">
        <v>0.93290522692968703</v>
      </c>
      <c r="BD3925">
        <v>4</v>
      </c>
      <c r="BE3925">
        <v>6.7094773070312905E-2</v>
      </c>
      <c r="BF3925">
        <v>86.419622911733001</v>
      </c>
      <c r="BG3925">
        <v>87.948713157954003</v>
      </c>
      <c r="BH3925">
        <v>83.815932442865005</v>
      </c>
      <c r="BI3925">
        <v>83.730372305457905</v>
      </c>
    </row>
    <row r="3926" spans="1:61" x14ac:dyDescent="0.25">
      <c r="A3926" s="10" t="str">
        <f>VLOOKUP(D3926,'Index-Relations'!E:F,2,FALSE)</f>
        <v>ESG</v>
      </c>
      <c r="B3926" t="s">
        <v>3450</v>
      </c>
      <c r="C3926" s="53" t="s">
        <v>2766</v>
      </c>
      <c r="D3926" s="59" t="s">
        <v>3176</v>
      </c>
      <c r="E3926" s="59" t="s">
        <v>7342</v>
      </c>
      <c r="F3926" t="s">
        <v>1601</v>
      </c>
      <c r="G3926" t="s">
        <v>1600</v>
      </c>
      <c r="H3926" t="s">
        <v>1602</v>
      </c>
      <c r="I3926" s="52">
        <v>45446</v>
      </c>
      <c r="J3926" t="s">
        <v>2457</v>
      </c>
      <c r="K3926">
        <v>60</v>
      </c>
      <c r="L3926" s="73">
        <v>86.124927065220902</v>
      </c>
      <c r="M3926">
        <v>60</v>
      </c>
      <c r="N3926">
        <v>1</v>
      </c>
      <c r="O3926" s="73">
        <v>88.525107801378994</v>
      </c>
      <c r="P3926">
        <v>60</v>
      </c>
      <c r="Q3926">
        <v>1</v>
      </c>
      <c r="R3926">
        <v>60</v>
      </c>
      <c r="S3926">
        <v>0.999999999999999</v>
      </c>
      <c r="T3926">
        <v>30.227111952771899</v>
      </c>
      <c r="U3926">
        <v>0.62854374843635696</v>
      </c>
      <c r="V3926">
        <v>32</v>
      </c>
      <c r="W3926">
        <v>3.5618127112068798E-2</v>
      </c>
      <c r="X3926">
        <v>2</v>
      </c>
      <c r="Y3926">
        <v>60</v>
      </c>
      <c r="Z3926">
        <v>1</v>
      </c>
      <c r="AA3926">
        <v>26.970044034268899</v>
      </c>
      <c r="AB3926">
        <v>58</v>
      </c>
      <c r="AC3926">
        <v>0.96747000088486501</v>
      </c>
      <c r="AD3926">
        <v>2</v>
      </c>
      <c r="AE3926">
        <v>3.25299991151351E-2</v>
      </c>
      <c r="AF3926">
        <v>0</v>
      </c>
      <c r="AG3926">
        <v>0</v>
      </c>
      <c r="AH3926">
        <v>1.12754890925294E-2</v>
      </c>
      <c r="AI3926">
        <v>4</v>
      </c>
      <c r="AJ3926" s="73">
        <v>82.854536916057</v>
      </c>
      <c r="AK3926">
        <v>60</v>
      </c>
      <c r="AL3926">
        <v>1</v>
      </c>
      <c r="AM3926">
        <v>0</v>
      </c>
      <c r="AN3926">
        <v>0</v>
      </c>
      <c r="AO3926">
        <v>0</v>
      </c>
      <c r="AP3926">
        <v>0</v>
      </c>
      <c r="AQ3926">
        <v>60</v>
      </c>
      <c r="AR3926">
        <v>0.999999999999999</v>
      </c>
      <c r="AS3926">
        <v>0</v>
      </c>
      <c r="AT3926">
        <v>0</v>
      </c>
      <c r="AU3926">
        <v>0</v>
      </c>
      <c r="AV3926">
        <v>0</v>
      </c>
      <c r="AW3926">
        <v>60</v>
      </c>
      <c r="AX3926">
        <v>0.999999999999999</v>
      </c>
      <c r="AY3926" s="73">
        <v>84.215587809217993</v>
      </c>
      <c r="AZ3926">
        <v>60</v>
      </c>
      <c r="BA3926">
        <v>1</v>
      </c>
      <c r="BB3926">
        <v>56</v>
      </c>
      <c r="BC3926">
        <v>0.931547202444863</v>
      </c>
      <c r="BD3926">
        <v>4</v>
      </c>
      <c r="BE3926">
        <v>6.8452797555136696E-2</v>
      </c>
      <c r="BF3926">
        <v>86.124927065220902</v>
      </c>
      <c r="BG3926">
        <v>88.525107801378994</v>
      </c>
      <c r="BH3926">
        <v>84.215587809217993</v>
      </c>
      <c r="BI3926">
        <v>82.854536916057</v>
      </c>
    </row>
    <row r="3927" spans="1:61" x14ac:dyDescent="0.25">
      <c r="A3927" s="10" t="str">
        <f>VLOOKUP(D3927,'Index-Relations'!E:F,2,FALSE)</f>
        <v>ESG</v>
      </c>
      <c r="B3927" t="s">
        <v>3450</v>
      </c>
      <c r="C3927" s="53" t="s">
        <v>2767</v>
      </c>
      <c r="D3927" s="59" t="s">
        <v>3176</v>
      </c>
      <c r="E3927" s="59" t="s">
        <v>7343</v>
      </c>
      <c r="F3927" t="s">
        <v>1601</v>
      </c>
      <c r="G3927" t="s">
        <v>1600</v>
      </c>
      <c r="H3927" t="s">
        <v>1602</v>
      </c>
      <c r="I3927" s="52">
        <v>45413</v>
      </c>
      <c r="J3927" t="s">
        <v>2457</v>
      </c>
      <c r="K3927">
        <v>60</v>
      </c>
      <c r="L3927" s="73">
        <v>86.345775770659003</v>
      </c>
      <c r="M3927">
        <v>60</v>
      </c>
      <c r="N3927">
        <v>1</v>
      </c>
      <c r="O3927" s="73">
        <v>88.690894704837007</v>
      </c>
      <c r="P3927">
        <v>60</v>
      </c>
      <c r="Q3927">
        <v>1</v>
      </c>
      <c r="R3927">
        <v>60</v>
      </c>
      <c r="S3927">
        <v>0.999999999999999</v>
      </c>
      <c r="T3927">
        <v>30.296444904515599</v>
      </c>
      <c r="U3927">
        <v>0.61769850815376903</v>
      </c>
      <c r="V3927">
        <v>32</v>
      </c>
      <c r="W3927">
        <v>3.2732992578068998E-2</v>
      </c>
      <c r="X3927">
        <v>2</v>
      </c>
      <c r="Y3927">
        <v>60</v>
      </c>
      <c r="Z3927">
        <v>0.999999999999999</v>
      </c>
      <c r="AA3927">
        <v>27.8568423661205</v>
      </c>
      <c r="AB3927">
        <v>58</v>
      </c>
      <c r="AC3927">
        <v>0.96840696198244602</v>
      </c>
      <c r="AD3927">
        <v>2</v>
      </c>
      <c r="AE3927">
        <v>3.1593038017553102E-2</v>
      </c>
      <c r="AF3927">
        <v>0</v>
      </c>
      <c r="AG3927">
        <v>2.0819999999999999E-17</v>
      </c>
      <c r="AH3927">
        <v>1.0162077896831399E-2</v>
      </c>
      <c r="AI3927">
        <v>4</v>
      </c>
      <c r="AJ3927" s="73">
        <v>82.943194719215995</v>
      </c>
      <c r="AK3927">
        <v>60</v>
      </c>
      <c r="AL3927">
        <v>1</v>
      </c>
      <c r="AM3927">
        <v>0</v>
      </c>
      <c r="AN3927">
        <v>0</v>
      </c>
      <c r="AO3927">
        <v>0</v>
      </c>
      <c r="AP3927">
        <v>0</v>
      </c>
      <c r="AQ3927">
        <v>60</v>
      </c>
      <c r="AR3927">
        <v>1</v>
      </c>
      <c r="AS3927">
        <v>0</v>
      </c>
      <c r="AT3927">
        <v>0</v>
      </c>
      <c r="AU3927">
        <v>0</v>
      </c>
      <c r="AV3927">
        <v>0</v>
      </c>
      <c r="AW3927">
        <v>60</v>
      </c>
      <c r="AX3927">
        <v>1</v>
      </c>
      <c r="AY3927" s="73">
        <v>84.511775262729898</v>
      </c>
      <c r="AZ3927">
        <v>60</v>
      </c>
      <c r="BA3927">
        <v>1</v>
      </c>
      <c r="BB3927">
        <v>57</v>
      </c>
      <c r="BC3927">
        <v>0.94719040259574905</v>
      </c>
      <c r="BD3927">
        <v>3</v>
      </c>
      <c r="BE3927">
        <v>5.2809597404250501E-2</v>
      </c>
      <c r="BF3927">
        <v>86.345775770659003</v>
      </c>
      <c r="BG3927">
        <v>88.690894704837007</v>
      </c>
      <c r="BH3927">
        <v>84.511775262729898</v>
      </c>
      <c r="BI3927">
        <v>82.943194719215995</v>
      </c>
    </row>
    <row r="3928" spans="1:61" x14ac:dyDescent="0.25">
      <c r="A3928" s="10" t="str">
        <f>VLOOKUP(D3928,'Index-Relations'!E:F,2,FALSE)</f>
        <v>ESG</v>
      </c>
      <c r="B3928" t="s">
        <v>3450</v>
      </c>
      <c r="C3928" s="53" t="s">
        <v>2768</v>
      </c>
      <c r="D3928" s="59" t="s">
        <v>3176</v>
      </c>
      <c r="E3928" s="59" t="s">
        <v>7344</v>
      </c>
      <c r="F3928" t="s">
        <v>1601</v>
      </c>
      <c r="G3928" t="s">
        <v>1600</v>
      </c>
      <c r="H3928" t="s">
        <v>1602</v>
      </c>
      <c r="I3928" s="52">
        <v>45383</v>
      </c>
      <c r="J3928" t="s">
        <v>2457</v>
      </c>
      <c r="K3928">
        <v>60</v>
      </c>
      <c r="L3928">
        <v>90.989439909159501</v>
      </c>
      <c r="M3928">
        <v>60</v>
      </c>
      <c r="N3928">
        <v>1</v>
      </c>
      <c r="O3928">
        <v>91.666477196346193</v>
      </c>
      <c r="P3928">
        <v>60</v>
      </c>
      <c r="Q3928">
        <v>1</v>
      </c>
      <c r="R3928">
        <v>60</v>
      </c>
      <c r="S3928">
        <v>0.999999999999999</v>
      </c>
      <c r="T3928">
        <v>30.092813482432401</v>
      </c>
      <c r="U3928">
        <v>0.60096128120727499</v>
      </c>
      <c r="V3928">
        <v>32</v>
      </c>
      <c r="W3928">
        <v>3.3763801377216802E-2</v>
      </c>
      <c r="X3928">
        <v>2</v>
      </c>
      <c r="Y3928">
        <v>60</v>
      </c>
      <c r="Z3928">
        <v>1</v>
      </c>
      <c r="AA3928">
        <v>25.8774498340089</v>
      </c>
      <c r="AB3928">
        <v>58</v>
      </c>
      <c r="AC3928">
        <v>0.96789431960910799</v>
      </c>
      <c r="AD3928">
        <v>2</v>
      </c>
      <c r="AE3928">
        <v>3.2105680390890998E-2</v>
      </c>
      <c r="AF3928">
        <v>0</v>
      </c>
      <c r="AG3928">
        <v>4.857E-17</v>
      </c>
      <c r="AH3928">
        <v>1.0523085096599299E-2</v>
      </c>
      <c r="AI3928">
        <v>4</v>
      </c>
      <c r="AJ3928">
        <v>88.943785140372597</v>
      </c>
      <c r="AK3928">
        <v>60</v>
      </c>
      <c r="AL3928">
        <v>1</v>
      </c>
      <c r="AM3928">
        <v>0</v>
      </c>
      <c r="AN3928">
        <v>0</v>
      </c>
      <c r="AO3928">
        <v>0</v>
      </c>
      <c r="AP3928">
        <v>0</v>
      </c>
      <c r="AQ3928">
        <v>60</v>
      </c>
      <c r="AR3928">
        <v>1</v>
      </c>
      <c r="AS3928">
        <v>0</v>
      </c>
      <c r="AT3928">
        <v>0</v>
      </c>
      <c r="AU3928">
        <v>0</v>
      </c>
      <c r="AV3928">
        <v>0</v>
      </c>
      <c r="AW3928">
        <v>60</v>
      </c>
      <c r="AX3928">
        <v>1</v>
      </c>
      <c r="AY3928">
        <v>89.600753794061504</v>
      </c>
      <c r="AZ3928">
        <v>60</v>
      </c>
      <c r="BA3928">
        <v>1</v>
      </c>
      <c r="BB3928">
        <v>57</v>
      </c>
      <c r="BC3928">
        <v>0.94882484952144197</v>
      </c>
      <c r="BD3928">
        <v>3</v>
      </c>
      <c r="BE3928">
        <v>5.1175150478557203E-2</v>
      </c>
      <c r="BF3928">
        <v>86.7665528219989</v>
      </c>
      <c r="BG3928">
        <v>88.728969486828007</v>
      </c>
      <c r="BH3928">
        <v>85.306027201229995</v>
      </c>
      <c r="BI3928">
        <v>83.263968041000993</v>
      </c>
    </row>
    <row r="3929" spans="1:61" x14ac:dyDescent="0.25">
      <c r="A3929" s="10" t="str">
        <f>VLOOKUP(D3929,'Index-Relations'!E:F,2,FALSE)</f>
        <v>ESG</v>
      </c>
      <c r="B3929" t="s">
        <v>3450</v>
      </c>
      <c r="C3929" s="53" t="s">
        <v>2769</v>
      </c>
      <c r="D3929" s="59" t="s">
        <v>3176</v>
      </c>
      <c r="E3929" s="59" t="s">
        <v>7345</v>
      </c>
      <c r="F3929" t="s">
        <v>1601</v>
      </c>
      <c r="G3929" t="s">
        <v>1600</v>
      </c>
      <c r="H3929" t="s">
        <v>1602</v>
      </c>
      <c r="I3929" s="52">
        <v>45352</v>
      </c>
      <c r="J3929" t="s">
        <v>2457</v>
      </c>
      <c r="K3929">
        <v>60</v>
      </c>
      <c r="L3929">
        <v>90.972923432644507</v>
      </c>
      <c r="M3929">
        <v>60</v>
      </c>
      <c r="N3929">
        <v>1</v>
      </c>
      <c r="O3929">
        <v>91.368217156251404</v>
      </c>
      <c r="P3929">
        <v>60</v>
      </c>
      <c r="Q3929">
        <v>1</v>
      </c>
      <c r="R3929">
        <v>60</v>
      </c>
      <c r="S3929">
        <v>0.999999999999999</v>
      </c>
      <c r="T3929">
        <v>29.599576097268798</v>
      </c>
      <c r="U3929">
        <v>0.56407366197148701</v>
      </c>
      <c r="V3929">
        <v>31</v>
      </c>
      <c r="W3929">
        <v>3.5451503795171799E-2</v>
      </c>
      <c r="X3929">
        <v>2</v>
      </c>
      <c r="Y3929">
        <v>60</v>
      </c>
      <c r="Z3929">
        <v>1</v>
      </c>
      <c r="AA3929">
        <v>24.1050193023429</v>
      </c>
      <c r="AB3929">
        <v>57</v>
      </c>
      <c r="AC3929">
        <v>0.95478710827075697</v>
      </c>
      <c r="AD3929">
        <v>3</v>
      </c>
      <c r="AE3929">
        <v>4.5212891729243199E-2</v>
      </c>
      <c r="AF3929">
        <v>0</v>
      </c>
      <c r="AG3929">
        <v>0</v>
      </c>
      <c r="AH3929">
        <v>3.39360987787578E-3</v>
      </c>
      <c r="AI3929">
        <v>3</v>
      </c>
      <c r="AJ3929">
        <v>88.595351587172303</v>
      </c>
      <c r="AK3929">
        <v>60</v>
      </c>
      <c r="AL3929">
        <v>1</v>
      </c>
      <c r="AM3929">
        <v>0</v>
      </c>
      <c r="AN3929">
        <v>0</v>
      </c>
      <c r="AO3929">
        <v>0</v>
      </c>
      <c r="AP3929">
        <v>0</v>
      </c>
      <c r="AQ3929">
        <v>60</v>
      </c>
      <c r="AR3929">
        <v>0.999999999999999</v>
      </c>
      <c r="AS3929">
        <v>0</v>
      </c>
      <c r="AT3929">
        <v>0</v>
      </c>
      <c r="AU3929">
        <v>0</v>
      </c>
      <c r="AV3929">
        <v>0</v>
      </c>
      <c r="AW3929">
        <v>60</v>
      </c>
      <c r="AX3929">
        <v>1</v>
      </c>
      <c r="AY3929">
        <v>90.250624116564097</v>
      </c>
      <c r="AZ3929">
        <v>60</v>
      </c>
      <c r="BA3929">
        <v>1</v>
      </c>
      <c r="BB3929">
        <v>57</v>
      </c>
      <c r="BC3929">
        <v>0.94767775840915702</v>
      </c>
      <c r="BD3929">
        <v>3</v>
      </c>
      <c r="BE3929">
        <v>5.2322241590842603E-2</v>
      </c>
      <c r="BF3929">
        <v>86.547475203848904</v>
      </c>
      <c r="BG3929">
        <v>87.815090271453897</v>
      </c>
      <c r="BH3929">
        <v>86.118416759116997</v>
      </c>
      <c r="BI3929">
        <v>82.479314152902006</v>
      </c>
    </row>
    <row r="3930" spans="1:61" x14ac:dyDescent="0.25">
      <c r="A3930" s="10" t="str">
        <f>VLOOKUP(D3930,'Index-Relations'!E:F,2,FALSE)</f>
        <v>ESG</v>
      </c>
      <c r="B3930" t="s">
        <v>3450</v>
      </c>
      <c r="C3930" s="53" t="s">
        <v>2770</v>
      </c>
      <c r="D3930" s="59" t="s">
        <v>3176</v>
      </c>
      <c r="E3930" s="59" t="s">
        <v>7346</v>
      </c>
      <c r="F3930" t="s">
        <v>1601</v>
      </c>
      <c r="G3930" t="s">
        <v>1600</v>
      </c>
      <c r="H3930" t="s">
        <v>1602</v>
      </c>
      <c r="I3930" s="52">
        <v>45323</v>
      </c>
      <c r="J3930" t="s">
        <v>2457</v>
      </c>
      <c r="K3930">
        <v>60</v>
      </c>
      <c r="L3930">
        <v>91.066762796044401</v>
      </c>
      <c r="M3930">
        <v>60</v>
      </c>
      <c r="N3930">
        <v>1</v>
      </c>
      <c r="O3930">
        <v>91.440060496522904</v>
      </c>
      <c r="P3930">
        <v>60</v>
      </c>
      <c r="Q3930">
        <v>1</v>
      </c>
      <c r="R3930">
        <v>60</v>
      </c>
      <c r="S3930">
        <v>1</v>
      </c>
      <c r="T3930">
        <v>29.826582657174399</v>
      </c>
      <c r="U3930">
        <v>0.56200650336829705</v>
      </c>
      <c r="V3930">
        <v>31</v>
      </c>
      <c r="W3930">
        <v>3.6224266494060103E-2</v>
      </c>
      <c r="X3930">
        <v>2</v>
      </c>
      <c r="Y3930">
        <v>60</v>
      </c>
      <c r="Z3930">
        <v>0.999999999999999</v>
      </c>
      <c r="AA3930">
        <v>25.0667909236439</v>
      </c>
      <c r="AB3930">
        <v>57</v>
      </c>
      <c r="AC3930">
        <v>0.95000909543864498</v>
      </c>
      <c r="AD3930">
        <v>3</v>
      </c>
      <c r="AE3930">
        <v>4.9990904561354903E-2</v>
      </c>
      <c r="AF3930">
        <v>0</v>
      </c>
      <c r="AG3930">
        <v>0</v>
      </c>
      <c r="AH3930">
        <v>3.5307087078979798E-3</v>
      </c>
      <c r="AI3930">
        <v>3</v>
      </c>
      <c r="AJ3930">
        <v>88.704303293360198</v>
      </c>
      <c r="AK3930">
        <v>60</v>
      </c>
      <c r="AL3930">
        <v>1</v>
      </c>
      <c r="AM3930">
        <v>0</v>
      </c>
      <c r="AN3930">
        <v>0</v>
      </c>
      <c r="AO3930">
        <v>0</v>
      </c>
      <c r="AP3930">
        <v>0</v>
      </c>
      <c r="AQ3930">
        <v>60</v>
      </c>
      <c r="AR3930">
        <v>1</v>
      </c>
      <c r="AS3930">
        <v>0</v>
      </c>
      <c r="AT3930">
        <v>0</v>
      </c>
      <c r="AU3930">
        <v>0</v>
      </c>
      <c r="AV3930">
        <v>0</v>
      </c>
      <c r="AW3930">
        <v>60</v>
      </c>
      <c r="AX3930">
        <v>1</v>
      </c>
      <c r="AY3930">
        <v>90.318760583187895</v>
      </c>
      <c r="AZ3930">
        <v>60</v>
      </c>
      <c r="BA3930">
        <v>1</v>
      </c>
      <c r="BB3930">
        <v>57</v>
      </c>
      <c r="BC3930">
        <v>0.9488428960527</v>
      </c>
      <c r="BD3930">
        <v>3</v>
      </c>
      <c r="BE3930">
        <v>5.1157103947299602E-2</v>
      </c>
      <c r="BF3930">
        <v>86.651407938133005</v>
      </c>
      <c r="BG3930">
        <v>87.992986762925</v>
      </c>
      <c r="BH3930">
        <v>86.085534840931004</v>
      </c>
      <c r="BI3930">
        <v>82.699042822473999</v>
      </c>
    </row>
    <row r="3931" spans="1:61" x14ac:dyDescent="0.25">
      <c r="A3931" s="10" t="str">
        <f>VLOOKUP(D3931,'Index-Relations'!E:F,2,FALSE)</f>
        <v>ESG</v>
      </c>
      <c r="B3931" t="s">
        <v>3450</v>
      </c>
      <c r="C3931" s="53" t="s">
        <v>2760</v>
      </c>
      <c r="D3931" s="59" t="s">
        <v>3232</v>
      </c>
      <c r="E3931" s="59" t="s">
        <v>7347</v>
      </c>
      <c r="F3931" t="s">
        <v>2613</v>
      </c>
      <c r="G3931" t="s">
        <v>2614</v>
      </c>
      <c r="H3931" t="s">
        <v>2615</v>
      </c>
      <c r="I3931" s="52">
        <v>45659</v>
      </c>
      <c r="J3931" t="s">
        <v>2457</v>
      </c>
      <c r="K3931">
        <v>60</v>
      </c>
      <c r="L3931" s="73">
        <v>61.899216745605003</v>
      </c>
      <c r="M3931">
        <v>59</v>
      </c>
      <c r="N3931">
        <v>0.98324497244980602</v>
      </c>
      <c r="O3931" s="73">
        <v>64.290588744469005</v>
      </c>
      <c r="P3931">
        <v>59</v>
      </c>
      <c r="Q3931">
        <v>0.98324497244980602</v>
      </c>
      <c r="R3931">
        <v>59</v>
      </c>
      <c r="S3931">
        <v>0.98324497244980602</v>
      </c>
      <c r="T3931">
        <v>44.115035573528701</v>
      </c>
      <c r="U3931">
        <v>0.70466048141121096</v>
      </c>
      <c r="V3931">
        <v>50</v>
      </c>
      <c r="W3931">
        <v>9.3234555440210698E-2</v>
      </c>
      <c r="X3931">
        <v>13</v>
      </c>
      <c r="Y3931">
        <v>59</v>
      </c>
      <c r="Z3931">
        <v>0.98324497244980602</v>
      </c>
      <c r="AA3931">
        <v>25.591402304973201</v>
      </c>
      <c r="AB3931">
        <v>53</v>
      </c>
      <c r="AC3931">
        <v>0.88383949968133402</v>
      </c>
      <c r="AD3931">
        <v>6</v>
      </c>
      <c r="AE3931">
        <v>9.9405472768472003E-2</v>
      </c>
      <c r="AF3931">
        <v>1</v>
      </c>
      <c r="AG3931">
        <v>1.6755027550193001E-2</v>
      </c>
      <c r="AH3931">
        <v>8.7108125522683002E-4</v>
      </c>
      <c r="AI3931">
        <v>1</v>
      </c>
      <c r="AJ3931" s="73">
        <v>58.454499297543997</v>
      </c>
      <c r="AK3931">
        <v>59</v>
      </c>
      <c r="AL3931">
        <v>0.98324497244980602</v>
      </c>
      <c r="AM3931">
        <v>0</v>
      </c>
      <c r="AN3931">
        <v>0</v>
      </c>
      <c r="AO3931">
        <v>0</v>
      </c>
      <c r="AP3931">
        <v>0</v>
      </c>
      <c r="AQ3931">
        <v>60</v>
      </c>
      <c r="AR3931">
        <v>0.999999999999999</v>
      </c>
      <c r="AS3931">
        <v>0</v>
      </c>
      <c r="AT3931">
        <v>0</v>
      </c>
      <c r="AU3931">
        <v>0</v>
      </c>
      <c r="AV3931">
        <v>0</v>
      </c>
      <c r="AW3931">
        <v>60</v>
      </c>
      <c r="AX3931">
        <v>1</v>
      </c>
      <c r="AY3931" s="73">
        <v>61.844184955877999</v>
      </c>
      <c r="AZ3931">
        <v>59</v>
      </c>
      <c r="BA3931">
        <v>0.98324497244980602</v>
      </c>
      <c r="BB3931">
        <v>59</v>
      </c>
      <c r="BC3931">
        <v>0.98243226745898904</v>
      </c>
      <c r="BD3931">
        <v>1</v>
      </c>
      <c r="BE3931">
        <v>1.7567732541010701E-2</v>
      </c>
      <c r="BF3931">
        <v>61.899216745605003</v>
      </c>
      <c r="BG3931">
        <v>64.290588744469005</v>
      </c>
      <c r="BH3931">
        <v>61.844184955877999</v>
      </c>
      <c r="BI3931">
        <v>58.454499297543997</v>
      </c>
    </row>
    <row r="3932" spans="1:61" x14ac:dyDescent="0.25">
      <c r="A3932" s="10" t="str">
        <f>VLOOKUP(D3932,'Index-Relations'!E:F,2,FALSE)</f>
        <v>ESG</v>
      </c>
      <c r="B3932" t="s">
        <v>3450</v>
      </c>
      <c r="C3932" s="53" t="s">
        <v>2761</v>
      </c>
      <c r="D3932" s="59" t="s">
        <v>3232</v>
      </c>
      <c r="E3932" s="59" t="s">
        <v>7348</v>
      </c>
      <c r="F3932" t="s">
        <v>2613</v>
      </c>
      <c r="G3932" t="s">
        <v>2614</v>
      </c>
      <c r="H3932" t="s">
        <v>2615</v>
      </c>
      <c r="I3932" s="52">
        <v>45628</v>
      </c>
      <c r="J3932" t="s">
        <v>2457</v>
      </c>
      <c r="K3932">
        <v>60</v>
      </c>
      <c r="L3932" s="73">
        <v>63.333328455223899</v>
      </c>
      <c r="M3932">
        <v>60</v>
      </c>
      <c r="N3932">
        <v>1</v>
      </c>
      <c r="O3932" s="73">
        <v>66.498190566673998</v>
      </c>
      <c r="P3932">
        <v>60</v>
      </c>
      <c r="Q3932">
        <v>1</v>
      </c>
      <c r="R3932">
        <v>60</v>
      </c>
      <c r="S3932">
        <v>1</v>
      </c>
      <c r="T3932">
        <v>41.980406558770298</v>
      </c>
      <c r="U3932">
        <v>0.83133214877505701</v>
      </c>
      <c r="V3932">
        <v>48</v>
      </c>
      <c r="W3932">
        <v>0.110373935477777</v>
      </c>
      <c r="X3932">
        <v>16</v>
      </c>
      <c r="Y3932">
        <v>60</v>
      </c>
      <c r="Z3932">
        <v>1</v>
      </c>
      <c r="AA3932">
        <v>22.547882848249198</v>
      </c>
      <c r="AB3932">
        <v>56</v>
      </c>
      <c r="AC3932">
        <v>0.93166617195932699</v>
      </c>
      <c r="AD3932">
        <v>4</v>
      </c>
      <c r="AE3932">
        <v>6.8333828040673006E-2</v>
      </c>
      <c r="AF3932">
        <v>0</v>
      </c>
      <c r="AG3932">
        <v>0</v>
      </c>
      <c r="AH3932">
        <v>7.6773509773552103E-4</v>
      </c>
      <c r="AI3932">
        <v>1</v>
      </c>
      <c r="AJ3932" s="73">
        <v>60.243474945675999</v>
      </c>
      <c r="AK3932">
        <v>60</v>
      </c>
      <c r="AL3932">
        <v>1</v>
      </c>
      <c r="AM3932">
        <v>0</v>
      </c>
      <c r="AN3932">
        <v>0</v>
      </c>
      <c r="AO3932">
        <v>0</v>
      </c>
      <c r="AP3932">
        <v>0</v>
      </c>
      <c r="AQ3932">
        <v>60</v>
      </c>
      <c r="AR3932">
        <v>1</v>
      </c>
      <c r="AS3932">
        <v>3.6801052294991497E-2</v>
      </c>
      <c r="AT3932">
        <v>2</v>
      </c>
      <c r="AU3932">
        <v>0</v>
      </c>
      <c r="AV3932">
        <v>0</v>
      </c>
      <c r="AW3932">
        <v>60</v>
      </c>
      <c r="AX3932">
        <v>1</v>
      </c>
      <c r="AY3932" s="73">
        <v>62.33309686418</v>
      </c>
      <c r="AZ3932">
        <v>60</v>
      </c>
      <c r="BA3932">
        <v>1</v>
      </c>
      <c r="BB3932">
        <v>58</v>
      </c>
      <c r="BC3932">
        <v>0.96687220651640404</v>
      </c>
      <c r="BD3932">
        <v>2</v>
      </c>
      <c r="BE3932">
        <v>3.3127793483595701E-2</v>
      </c>
      <c r="BF3932">
        <v>63.333328455223899</v>
      </c>
      <c r="BG3932">
        <v>66.498190566673998</v>
      </c>
      <c r="BH3932">
        <v>62.33309686418</v>
      </c>
      <c r="BI3932">
        <v>60.243474945675999</v>
      </c>
    </row>
    <row r="3933" spans="1:61" x14ac:dyDescent="0.25">
      <c r="A3933" s="10" t="str">
        <f>VLOOKUP(D3933,'Index-Relations'!E:F,2,FALSE)</f>
        <v>ESG</v>
      </c>
      <c r="B3933" t="s">
        <v>3450</v>
      </c>
      <c r="C3933" s="53" t="s">
        <v>2762</v>
      </c>
      <c r="D3933" s="59" t="s">
        <v>3232</v>
      </c>
      <c r="E3933" s="59" t="s">
        <v>7349</v>
      </c>
      <c r="F3933" t="s">
        <v>2613</v>
      </c>
      <c r="G3933" t="s">
        <v>2614</v>
      </c>
      <c r="H3933" t="s">
        <v>2615</v>
      </c>
      <c r="I3933" s="52">
        <v>45597</v>
      </c>
      <c r="J3933" t="s">
        <v>2457</v>
      </c>
      <c r="K3933">
        <v>60</v>
      </c>
      <c r="L3933" s="73">
        <v>63.471542332620899</v>
      </c>
      <c r="M3933">
        <v>60</v>
      </c>
      <c r="N3933">
        <v>1</v>
      </c>
      <c r="O3933" s="73">
        <v>66.514944176835002</v>
      </c>
      <c r="P3933">
        <v>60</v>
      </c>
      <c r="Q3933">
        <v>1</v>
      </c>
      <c r="R3933">
        <v>60</v>
      </c>
      <c r="S3933">
        <v>0.999999999999999</v>
      </c>
      <c r="T3933">
        <v>42.109642090111798</v>
      </c>
      <c r="U3933">
        <v>0.79995831760153102</v>
      </c>
      <c r="V3933">
        <v>47</v>
      </c>
      <c r="W3933">
        <v>0.11006008590376801</v>
      </c>
      <c r="X3933">
        <v>16</v>
      </c>
      <c r="Y3933">
        <v>60</v>
      </c>
      <c r="Z3933">
        <v>0.999999999999999</v>
      </c>
      <c r="AA3933">
        <v>22.630090960047699</v>
      </c>
      <c r="AB3933">
        <v>56</v>
      </c>
      <c r="AC3933">
        <v>0.93292273058138897</v>
      </c>
      <c r="AD3933">
        <v>4</v>
      </c>
      <c r="AE3933">
        <v>6.7077269418610003E-2</v>
      </c>
      <c r="AF3933">
        <v>0</v>
      </c>
      <c r="AG3933">
        <v>8.3269999999999995E-17</v>
      </c>
      <c r="AH3933">
        <v>7.8739595420151704E-4</v>
      </c>
      <c r="AI3933">
        <v>1</v>
      </c>
      <c r="AJ3933" s="73">
        <v>60.330758778168999</v>
      </c>
      <c r="AK3933">
        <v>60</v>
      </c>
      <c r="AL3933">
        <v>1</v>
      </c>
      <c r="AM3933">
        <v>0</v>
      </c>
      <c r="AN3933">
        <v>0</v>
      </c>
      <c r="AO3933">
        <v>0</v>
      </c>
      <c r="AP3933">
        <v>0</v>
      </c>
      <c r="AQ3933">
        <v>60</v>
      </c>
      <c r="AR3933">
        <v>0.999999999999999</v>
      </c>
      <c r="AS3933">
        <v>3.7715584366714898E-2</v>
      </c>
      <c r="AT3933">
        <v>2</v>
      </c>
      <c r="AU3933">
        <v>0</v>
      </c>
      <c r="AV3933">
        <v>0</v>
      </c>
      <c r="AW3933">
        <v>60</v>
      </c>
      <c r="AX3933">
        <v>1</v>
      </c>
      <c r="AY3933" s="73">
        <v>62.618039682217898</v>
      </c>
      <c r="AZ3933">
        <v>60</v>
      </c>
      <c r="BA3933">
        <v>1</v>
      </c>
      <c r="BB3933">
        <v>58</v>
      </c>
      <c r="BC3933">
        <v>0.96753335690106801</v>
      </c>
      <c r="BD3933">
        <v>2</v>
      </c>
      <c r="BE3933">
        <v>3.2466643098931401E-2</v>
      </c>
      <c r="BF3933">
        <v>63.471542332620899</v>
      </c>
      <c r="BG3933">
        <v>66.514944176835002</v>
      </c>
      <c r="BH3933">
        <v>62.618039682217898</v>
      </c>
      <c r="BI3933">
        <v>60.330758778168999</v>
      </c>
    </row>
    <row r="3934" spans="1:61" x14ac:dyDescent="0.25">
      <c r="A3934" s="10" t="str">
        <f>VLOOKUP(D3934,'Index-Relations'!E:F,2,FALSE)</f>
        <v>ESG</v>
      </c>
      <c r="B3934" t="s">
        <v>3450</v>
      </c>
      <c r="C3934" s="53" t="s">
        <v>2763</v>
      </c>
      <c r="D3934" s="59" t="s">
        <v>3232</v>
      </c>
      <c r="E3934" s="59" t="s">
        <v>7350</v>
      </c>
      <c r="F3934" t="s">
        <v>2613</v>
      </c>
      <c r="G3934" t="s">
        <v>2614</v>
      </c>
      <c r="H3934" t="s">
        <v>2615</v>
      </c>
      <c r="I3934" s="52">
        <v>45566</v>
      </c>
      <c r="J3934" t="s">
        <v>2457</v>
      </c>
      <c r="K3934">
        <v>60</v>
      </c>
      <c r="L3934" s="73">
        <v>63.879127407086997</v>
      </c>
      <c r="M3934">
        <v>60</v>
      </c>
      <c r="N3934">
        <v>1</v>
      </c>
      <c r="O3934" s="73">
        <v>67.0260829580169</v>
      </c>
      <c r="P3934">
        <v>60</v>
      </c>
      <c r="Q3934">
        <v>1</v>
      </c>
      <c r="R3934">
        <v>60</v>
      </c>
      <c r="S3934">
        <v>1</v>
      </c>
      <c r="T3934">
        <v>42.149927444400902</v>
      </c>
      <c r="U3934">
        <v>0.80377270673217704</v>
      </c>
      <c r="V3934">
        <v>47</v>
      </c>
      <c r="W3934">
        <v>0.111382148336099</v>
      </c>
      <c r="X3934">
        <v>16</v>
      </c>
      <c r="Y3934">
        <v>60</v>
      </c>
      <c r="Z3934">
        <v>0.999999999999999</v>
      </c>
      <c r="AA3934">
        <v>23.783988387848201</v>
      </c>
      <c r="AB3934">
        <v>57</v>
      </c>
      <c r="AC3934">
        <v>0.94832635834492995</v>
      </c>
      <c r="AD3934">
        <v>3</v>
      </c>
      <c r="AE3934">
        <v>5.1673641655069401E-2</v>
      </c>
      <c r="AF3934">
        <v>0</v>
      </c>
      <c r="AG3934">
        <v>2.2204E-16</v>
      </c>
      <c r="AH3934">
        <v>8.1568566822978804E-4</v>
      </c>
      <c r="AI3934">
        <v>1</v>
      </c>
      <c r="AJ3934" s="73">
        <v>60.6977300650329</v>
      </c>
      <c r="AK3934">
        <v>60</v>
      </c>
      <c r="AL3934">
        <v>1</v>
      </c>
      <c r="AM3934">
        <v>0</v>
      </c>
      <c r="AN3934">
        <v>0</v>
      </c>
      <c r="AO3934">
        <v>0</v>
      </c>
      <c r="AP3934">
        <v>0</v>
      </c>
      <c r="AQ3934">
        <v>60</v>
      </c>
      <c r="AR3934">
        <v>1</v>
      </c>
      <c r="AS3934">
        <v>3.4076577377759397E-2</v>
      </c>
      <c r="AT3934">
        <v>2</v>
      </c>
      <c r="AU3934">
        <v>0</v>
      </c>
      <c r="AV3934">
        <v>0</v>
      </c>
      <c r="AW3934">
        <v>60</v>
      </c>
      <c r="AX3934">
        <v>0.999999999999999</v>
      </c>
      <c r="AY3934" s="73">
        <v>62.939509054637902</v>
      </c>
      <c r="AZ3934">
        <v>60</v>
      </c>
      <c r="BA3934">
        <v>1</v>
      </c>
      <c r="BB3934">
        <v>58</v>
      </c>
      <c r="BC3934">
        <v>0.96817284067652898</v>
      </c>
      <c r="BD3934">
        <v>2</v>
      </c>
      <c r="BE3934">
        <v>3.18271593234703E-2</v>
      </c>
      <c r="BF3934">
        <v>63.879127407086997</v>
      </c>
      <c r="BG3934">
        <v>67.0260829580169</v>
      </c>
      <c r="BH3934">
        <v>62.939509054637902</v>
      </c>
      <c r="BI3934">
        <v>60.6977300650329</v>
      </c>
    </row>
    <row r="3935" spans="1:61" x14ac:dyDescent="0.25">
      <c r="A3935" s="10" t="str">
        <f>VLOOKUP(D3935,'Index-Relations'!E:F,2,FALSE)</f>
        <v>ESG</v>
      </c>
      <c r="B3935" t="s">
        <v>3450</v>
      </c>
      <c r="C3935" s="53" t="s">
        <v>2764</v>
      </c>
      <c r="D3935" s="59" t="s">
        <v>3232</v>
      </c>
      <c r="E3935" s="59" t="s">
        <v>7351</v>
      </c>
      <c r="F3935" t="s">
        <v>2613</v>
      </c>
      <c r="G3935" t="s">
        <v>2614</v>
      </c>
      <c r="H3935" t="s">
        <v>2615</v>
      </c>
      <c r="I3935" s="52">
        <v>45537</v>
      </c>
      <c r="J3935" t="s">
        <v>2457</v>
      </c>
      <c r="K3935">
        <v>59</v>
      </c>
      <c r="L3935" s="73">
        <v>65.683639792348004</v>
      </c>
      <c r="M3935">
        <v>59</v>
      </c>
      <c r="N3935">
        <v>1</v>
      </c>
      <c r="O3935" s="73">
        <v>67.885100807740997</v>
      </c>
      <c r="P3935">
        <v>59</v>
      </c>
      <c r="Q3935">
        <v>1</v>
      </c>
      <c r="R3935">
        <v>58</v>
      </c>
      <c r="S3935">
        <v>0.982096507143422</v>
      </c>
      <c r="T3935">
        <v>43.064245519433499</v>
      </c>
      <c r="U3935">
        <v>0.91380411653155302</v>
      </c>
      <c r="V3935">
        <v>50</v>
      </c>
      <c r="W3935">
        <v>8.0076579357082095E-2</v>
      </c>
      <c r="X3935">
        <v>12</v>
      </c>
      <c r="Y3935">
        <v>59</v>
      </c>
      <c r="Z3935">
        <v>0.999999999999999</v>
      </c>
      <c r="AA3935">
        <v>24.276095261184299</v>
      </c>
      <c r="AB3935">
        <v>58</v>
      </c>
      <c r="AC3935">
        <v>0.98683717131226101</v>
      </c>
      <c r="AD3935">
        <v>3</v>
      </c>
      <c r="AE3935">
        <v>5.1241254116419402E-2</v>
      </c>
      <c r="AF3935">
        <v>-2</v>
      </c>
      <c r="AG3935">
        <v>0</v>
      </c>
      <c r="AH3935">
        <v>0</v>
      </c>
      <c r="AI3935">
        <v>0</v>
      </c>
      <c r="AJ3935" s="73">
        <v>62.202060281625997</v>
      </c>
      <c r="AK3935">
        <v>59</v>
      </c>
      <c r="AL3935">
        <v>1</v>
      </c>
      <c r="AM3935">
        <v>0</v>
      </c>
      <c r="AN3935">
        <v>0</v>
      </c>
      <c r="AO3935">
        <v>0</v>
      </c>
      <c r="AP3935">
        <v>0</v>
      </c>
      <c r="AQ3935">
        <v>59</v>
      </c>
      <c r="AR3935">
        <v>1</v>
      </c>
      <c r="AS3935">
        <v>0</v>
      </c>
      <c r="AT3935">
        <v>0</v>
      </c>
      <c r="AU3935">
        <v>0</v>
      </c>
      <c r="AV3935">
        <v>0</v>
      </c>
      <c r="AW3935">
        <v>59</v>
      </c>
      <c r="AX3935">
        <v>1</v>
      </c>
      <c r="AY3935" s="73">
        <v>64.954551397171002</v>
      </c>
      <c r="AZ3935">
        <v>59</v>
      </c>
      <c r="BA3935">
        <v>1</v>
      </c>
      <c r="BB3935">
        <v>57</v>
      </c>
      <c r="BC3935">
        <v>0.96500553350145402</v>
      </c>
      <c r="BD3935">
        <v>2</v>
      </c>
      <c r="BE3935">
        <v>3.4994466498545498E-2</v>
      </c>
      <c r="BF3935">
        <v>65.683639792348004</v>
      </c>
      <c r="BG3935">
        <v>67.885100807740997</v>
      </c>
      <c r="BH3935">
        <v>64.954551397171002</v>
      </c>
      <c r="BI3935">
        <v>62.202060281625997</v>
      </c>
    </row>
    <row r="3936" spans="1:61" x14ac:dyDescent="0.25">
      <c r="A3936" s="10" t="str">
        <f>VLOOKUP(D3936,'Index-Relations'!E:F,2,FALSE)</f>
        <v>ESG</v>
      </c>
      <c r="B3936" t="s">
        <v>3450</v>
      </c>
      <c r="C3936" s="53" t="s">
        <v>3350</v>
      </c>
      <c r="D3936" s="59" t="s">
        <v>3232</v>
      </c>
      <c r="E3936" s="59" t="s">
        <v>7352</v>
      </c>
      <c r="F3936" t="s">
        <v>2613</v>
      </c>
      <c r="G3936" t="s">
        <v>2614</v>
      </c>
      <c r="H3936" t="s">
        <v>2615</v>
      </c>
      <c r="I3936" s="52">
        <v>45505</v>
      </c>
      <c r="J3936" t="s">
        <v>2457</v>
      </c>
      <c r="K3936">
        <v>59</v>
      </c>
      <c r="L3936" s="73">
        <v>65.689663566645905</v>
      </c>
      <c r="M3936">
        <v>59</v>
      </c>
      <c r="N3936">
        <v>1</v>
      </c>
      <c r="O3936" s="73">
        <v>67.833616786017998</v>
      </c>
      <c r="P3936">
        <v>59</v>
      </c>
      <c r="Q3936">
        <v>1</v>
      </c>
      <c r="R3936">
        <v>58</v>
      </c>
      <c r="S3936">
        <v>0.98353483673727904</v>
      </c>
      <c r="T3936">
        <v>43.111141664347301</v>
      </c>
      <c r="U3936">
        <v>0.89370251847089499</v>
      </c>
      <c r="V3936">
        <v>50</v>
      </c>
      <c r="W3936">
        <v>8.1819667101291696E-2</v>
      </c>
      <c r="X3936">
        <v>12</v>
      </c>
      <c r="Y3936">
        <v>59</v>
      </c>
      <c r="Z3936">
        <v>0.999999999999999</v>
      </c>
      <c r="AA3936">
        <v>25.472345453794802</v>
      </c>
      <c r="AB3936">
        <v>57</v>
      </c>
      <c r="AC3936">
        <v>0.96861320008846497</v>
      </c>
      <c r="AD3936">
        <v>2</v>
      </c>
      <c r="AE3936">
        <v>3.1386799911534001E-2</v>
      </c>
      <c r="AF3936">
        <v>0</v>
      </c>
      <c r="AG3936">
        <v>3.1225E-16</v>
      </c>
      <c r="AH3936">
        <v>0</v>
      </c>
      <c r="AI3936">
        <v>0</v>
      </c>
      <c r="AJ3936" s="73">
        <v>62.179626196988004</v>
      </c>
      <c r="AK3936">
        <v>59</v>
      </c>
      <c r="AL3936">
        <v>1</v>
      </c>
      <c r="AM3936">
        <v>0</v>
      </c>
      <c r="AN3936">
        <v>0</v>
      </c>
      <c r="AO3936">
        <v>0</v>
      </c>
      <c r="AP3936">
        <v>0</v>
      </c>
      <c r="AQ3936">
        <v>59</v>
      </c>
      <c r="AR3936">
        <v>1</v>
      </c>
      <c r="AS3936">
        <v>0</v>
      </c>
      <c r="AT3936">
        <v>0</v>
      </c>
      <c r="AU3936">
        <v>0</v>
      </c>
      <c r="AV3936">
        <v>0</v>
      </c>
      <c r="AW3936">
        <v>59</v>
      </c>
      <c r="AX3936">
        <v>1</v>
      </c>
      <c r="AY3936" s="73">
        <v>65.066704341643998</v>
      </c>
      <c r="AZ3936">
        <v>59</v>
      </c>
      <c r="BA3936">
        <v>1</v>
      </c>
      <c r="BB3936">
        <v>57</v>
      </c>
      <c r="BC3936">
        <v>0.96519864478652195</v>
      </c>
      <c r="BD3936">
        <v>2</v>
      </c>
      <c r="BE3936">
        <v>3.4801355213477603E-2</v>
      </c>
      <c r="BF3936">
        <v>65.689663566645905</v>
      </c>
      <c r="BG3936">
        <v>67.833616786017998</v>
      </c>
      <c r="BH3936">
        <v>65.066704341643998</v>
      </c>
      <c r="BI3936">
        <v>62.179626196988004</v>
      </c>
    </row>
    <row r="3937" spans="1:61" x14ac:dyDescent="0.25">
      <c r="A3937" s="10" t="str">
        <f>VLOOKUP(D3937,'Index-Relations'!E:F,2,FALSE)</f>
        <v>ESG</v>
      </c>
      <c r="B3937" t="s">
        <v>3450</v>
      </c>
      <c r="C3937" s="53" t="s">
        <v>2765</v>
      </c>
      <c r="D3937" s="59" t="s">
        <v>3232</v>
      </c>
      <c r="E3937" s="59" t="s">
        <v>7353</v>
      </c>
      <c r="F3937" t="s">
        <v>2613</v>
      </c>
      <c r="G3937" t="s">
        <v>2614</v>
      </c>
      <c r="H3937" t="s">
        <v>2615</v>
      </c>
      <c r="I3937" s="52">
        <v>45474</v>
      </c>
      <c r="J3937" t="s">
        <v>2457</v>
      </c>
      <c r="K3937">
        <v>60</v>
      </c>
      <c r="L3937" s="73">
        <v>65.683534201870998</v>
      </c>
      <c r="M3937">
        <v>60</v>
      </c>
      <c r="N3937">
        <v>1</v>
      </c>
      <c r="O3937" s="73">
        <v>67.1640128905849</v>
      </c>
      <c r="P3937">
        <v>60</v>
      </c>
      <c r="Q3937">
        <v>1</v>
      </c>
      <c r="R3937">
        <v>59</v>
      </c>
      <c r="S3937">
        <v>0.98303572212427504</v>
      </c>
      <c r="T3937">
        <v>42.767223508554203</v>
      </c>
      <c r="U3937">
        <v>0.88488300947967002</v>
      </c>
      <c r="V3937">
        <v>50</v>
      </c>
      <c r="W3937">
        <v>8.0189299172843204E-2</v>
      </c>
      <c r="X3937">
        <v>12</v>
      </c>
      <c r="Y3937">
        <v>60</v>
      </c>
      <c r="Z3937">
        <v>1</v>
      </c>
      <c r="AA3937">
        <v>26.987490809666799</v>
      </c>
      <c r="AB3937">
        <v>58</v>
      </c>
      <c r="AC3937">
        <v>0.96754692224187999</v>
      </c>
      <c r="AD3937">
        <v>2</v>
      </c>
      <c r="AE3937">
        <v>3.2453077758119397E-2</v>
      </c>
      <c r="AF3937">
        <v>0</v>
      </c>
      <c r="AG3937">
        <v>0</v>
      </c>
      <c r="AH3937">
        <v>0</v>
      </c>
      <c r="AI3937">
        <v>0</v>
      </c>
      <c r="AJ3937" s="73">
        <v>62.0499171625599</v>
      </c>
      <c r="AK3937">
        <v>60</v>
      </c>
      <c r="AL3937">
        <v>1</v>
      </c>
      <c r="AM3937">
        <v>0</v>
      </c>
      <c r="AN3937">
        <v>0</v>
      </c>
      <c r="AO3937">
        <v>0</v>
      </c>
      <c r="AP3937">
        <v>0</v>
      </c>
      <c r="AQ3937">
        <v>60</v>
      </c>
      <c r="AR3937">
        <v>1</v>
      </c>
      <c r="AS3937">
        <v>0</v>
      </c>
      <c r="AT3937">
        <v>0</v>
      </c>
      <c r="AU3937">
        <v>0</v>
      </c>
      <c r="AV3937">
        <v>0</v>
      </c>
      <c r="AW3937">
        <v>60</v>
      </c>
      <c r="AX3937">
        <v>0.999999999999999</v>
      </c>
      <c r="AY3937" s="73">
        <v>65.56767995701</v>
      </c>
      <c r="AZ3937">
        <v>60</v>
      </c>
      <c r="BA3937">
        <v>1</v>
      </c>
      <c r="BB3937">
        <v>58</v>
      </c>
      <c r="BC3937">
        <v>0.96646352148125902</v>
      </c>
      <c r="BD3937">
        <v>2</v>
      </c>
      <c r="BE3937">
        <v>3.3536478518740503E-2</v>
      </c>
      <c r="BF3937">
        <v>65.683534201870998</v>
      </c>
      <c r="BG3937">
        <v>67.1640128905849</v>
      </c>
      <c r="BH3937">
        <v>65.56767995701</v>
      </c>
      <c r="BI3937">
        <v>62.0499171625599</v>
      </c>
    </row>
    <row r="3938" spans="1:61" x14ac:dyDescent="0.25">
      <c r="A3938" s="10" t="str">
        <f>VLOOKUP(D3938,'Index-Relations'!E:F,2,FALSE)</f>
        <v>ESG</v>
      </c>
      <c r="B3938" t="s">
        <v>3450</v>
      </c>
      <c r="C3938" s="53" t="s">
        <v>2766</v>
      </c>
      <c r="D3938" s="59" t="s">
        <v>3232</v>
      </c>
      <c r="E3938" s="59" t="s">
        <v>7354</v>
      </c>
      <c r="F3938" t="s">
        <v>2613</v>
      </c>
      <c r="G3938" t="s">
        <v>2614</v>
      </c>
      <c r="H3938" t="s">
        <v>2615</v>
      </c>
      <c r="I3938" s="52">
        <v>45446</v>
      </c>
      <c r="J3938" t="s">
        <v>2457</v>
      </c>
      <c r="K3938">
        <v>60</v>
      </c>
      <c r="L3938" s="73">
        <v>64.710455053109001</v>
      </c>
      <c r="M3938">
        <v>60</v>
      </c>
      <c r="N3938">
        <v>1</v>
      </c>
      <c r="O3938" s="73">
        <v>67.559665989267003</v>
      </c>
      <c r="P3938">
        <v>60</v>
      </c>
      <c r="Q3938">
        <v>1</v>
      </c>
      <c r="R3938">
        <v>60</v>
      </c>
      <c r="S3938">
        <v>0.999999999999999</v>
      </c>
      <c r="T3938">
        <v>42.4309014737902</v>
      </c>
      <c r="U3938">
        <v>0.762332192448678</v>
      </c>
      <c r="V3938">
        <v>46</v>
      </c>
      <c r="W3938">
        <v>0.100666624087031</v>
      </c>
      <c r="X3938">
        <v>13</v>
      </c>
      <c r="Y3938">
        <v>60</v>
      </c>
      <c r="Z3938">
        <v>0.999999999999999</v>
      </c>
      <c r="AA3938">
        <v>27.929417866506601</v>
      </c>
      <c r="AB3938">
        <v>58</v>
      </c>
      <c r="AC3938">
        <v>0.96634148889129201</v>
      </c>
      <c r="AD3938">
        <v>2</v>
      </c>
      <c r="AE3938">
        <v>3.3658511108707302E-2</v>
      </c>
      <c r="AF3938">
        <v>0</v>
      </c>
      <c r="AG3938">
        <v>1.0407999999999999E-16</v>
      </c>
      <c r="AH3938">
        <v>0</v>
      </c>
      <c r="AI3938">
        <v>0</v>
      </c>
      <c r="AJ3938" s="73">
        <v>60.770203032646002</v>
      </c>
      <c r="AK3938">
        <v>60</v>
      </c>
      <c r="AL3938">
        <v>1</v>
      </c>
      <c r="AM3938">
        <v>1.5505289035081001E-2</v>
      </c>
      <c r="AN3938">
        <v>1</v>
      </c>
      <c r="AO3938">
        <v>0</v>
      </c>
      <c r="AP3938">
        <v>0</v>
      </c>
      <c r="AQ3938">
        <v>60</v>
      </c>
      <c r="AR3938">
        <v>1</v>
      </c>
      <c r="AS3938">
        <v>0</v>
      </c>
      <c r="AT3938">
        <v>0</v>
      </c>
      <c r="AU3938">
        <v>0</v>
      </c>
      <c r="AV3938">
        <v>0</v>
      </c>
      <c r="AW3938">
        <v>60</v>
      </c>
      <c r="AX3938">
        <v>0.999999999999999</v>
      </c>
      <c r="AY3938" s="73">
        <v>64.755908182656</v>
      </c>
      <c r="AZ3938">
        <v>60</v>
      </c>
      <c r="BA3938">
        <v>1</v>
      </c>
      <c r="BB3938">
        <v>58</v>
      </c>
      <c r="BC3938">
        <v>0.96823212099179501</v>
      </c>
      <c r="BD3938">
        <v>2</v>
      </c>
      <c r="BE3938">
        <v>3.1767879008204901E-2</v>
      </c>
      <c r="BF3938">
        <v>64.710455053109001</v>
      </c>
      <c r="BG3938">
        <v>67.559665989267003</v>
      </c>
      <c r="BH3938">
        <v>64.755908182656</v>
      </c>
      <c r="BI3938">
        <v>60.770203032646002</v>
      </c>
    </row>
    <row r="3939" spans="1:61" x14ac:dyDescent="0.25">
      <c r="A3939" s="10" t="str">
        <f>VLOOKUP(D3939,'Index-Relations'!E:F,2,FALSE)</f>
        <v>ESG</v>
      </c>
      <c r="B3939" t="s">
        <v>3450</v>
      </c>
      <c r="C3939" s="53" t="s">
        <v>2767</v>
      </c>
      <c r="D3939" s="59" t="s">
        <v>3232</v>
      </c>
      <c r="E3939" s="59" t="s">
        <v>7355</v>
      </c>
      <c r="F3939" t="s">
        <v>2613</v>
      </c>
      <c r="G3939" t="s">
        <v>2614</v>
      </c>
      <c r="H3939" t="s">
        <v>2615</v>
      </c>
      <c r="I3939" s="52">
        <v>45413</v>
      </c>
      <c r="J3939" t="s">
        <v>2457</v>
      </c>
      <c r="K3939">
        <v>60</v>
      </c>
      <c r="L3939" s="73">
        <v>64.987164284347003</v>
      </c>
      <c r="M3939">
        <v>60</v>
      </c>
      <c r="N3939">
        <v>1</v>
      </c>
      <c r="O3939" s="73">
        <v>67.861802202074998</v>
      </c>
      <c r="P3939">
        <v>60</v>
      </c>
      <c r="Q3939">
        <v>1</v>
      </c>
      <c r="R3939">
        <v>60</v>
      </c>
      <c r="S3939">
        <v>0.999999999999999</v>
      </c>
      <c r="T3939">
        <v>42.409790073428198</v>
      </c>
      <c r="U3939">
        <v>0.76270494523441201</v>
      </c>
      <c r="V3939">
        <v>46</v>
      </c>
      <c r="W3939">
        <v>0.101616288500745</v>
      </c>
      <c r="X3939">
        <v>13</v>
      </c>
      <c r="Y3939">
        <v>60</v>
      </c>
      <c r="Z3939">
        <v>0.999999999999999</v>
      </c>
      <c r="AA3939">
        <v>28.525365536465198</v>
      </c>
      <c r="AB3939">
        <v>57</v>
      </c>
      <c r="AC3939">
        <v>0.94993536510907595</v>
      </c>
      <c r="AD3939">
        <v>3</v>
      </c>
      <c r="AE3939">
        <v>5.0064634890923297E-2</v>
      </c>
      <c r="AF3939">
        <v>0</v>
      </c>
      <c r="AG3939">
        <v>1.0407999999999999E-16</v>
      </c>
      <c r="AH3939">
        <v>0</v>
      </c>
      <c r="AI3939">
        <v>0</v>
      </c>
      <c r="AJ3939" s="73">
        <v>61.033618998884997</v>
      </c>
      <c r="AK3939">
        <v>60</v>
      </c>
      <c r="AL3939">
        <v>1</v>
      </c>
      <c r="AM3939">
        <v>1.55715604429736E-2</v>
      </c>
      <c r="AN3939">
        <v>1</v>
      </c>
      <c r="AO3939">
        <v>0</v>
      </c>
      <c r="AP3939">
        <v>0</v>
      </c>
      <c r="AQ3939">
        <v>60</v>
      </c>
      <c r="AR3939">
        <v>0.999999999999999</v>
      </c>
      <c r="AS3939">
        <v>0</v>
      </c>
      <c r="AT3939">
        <v>0</v>
      </c>
      <c r="AU3939">
        <v>0</v>
      </c>
      <c r="AV3939">
        <v>0</v>
      </c>
      <c r="AW3939">
        <v>60</v>
      </c>
      <c r="AX3939">
        <v>0.999999999999999</v>
      </c>
      <c r="AY3939" s="73">
        <v>64.990409619928997</v>
      </c>
      <c r="AZ3939">
        <v>60</v>
      </c>
      <c r="BA3939">
        <v>1</v>
      </c>
      <c r="BB3939">
        <v>58</v>
      </c>
      <c r="BC3939">
        <v>0.96694884481472998</v>
      </c>
      <c r="BD3939">
        <v>2</v>
      </c>
      <c r="BE3939">
        <v>3.3051155185269E-2</v>
      </c>
      <c r="BF3939">
        <v>64.987164284347003</v>
      </c>
      <c r="BG3939">
        <v>67.861802202074998</v>
      </c>
      <c r="BH3939">
        <v>64.990409619928997</v>
      </c>
      <c r="BI3939">
        <v>61.033618998884997</v>
      </c>
    </row>
    <row r="3940" spans="1:61" x14ac:dyDescent="0.25">
      <c r="A3940" s="10" t="str">
        <f>VLOOKUP(D3940,'Index-Relations'!E:F,2,FALSE)</f>
        <v>ESG</v>
      </c>
      <c r="B3940" t="s">
        <v>3450</v>
      </c>
      <c r="C3940" s="53" t="s">
        <v>2768</v>
      </c>
      <c r="D3940" s="59" t="s">
        <v>3232</v>
      </c>
      <c r="E3940" s="59" t="s">
        <v>7356</v>
      </c>
      <c r="F3940" t="s">
        <v>2613</v>
      </c>
      <c r="G3940" t="s">
        <v>2614</v>
      </c>
      <c r="H3940" t="s">
        <v>2615</v>
      </c>
      <c r="I3940" s="52">
        <v>45383</v>
      </c>
      <c r="J3940" t="s">
        <v>2457</v>
      </c>
      <c r="K3940">
        <v>60</v>
      </c>
      <c r="L3940">
        <v>71.076290583626005</v>
      </c>
      <c r="M3940">
        <v>60</v>
      </c>
      <c r="N3940">
        <v>1</v>
      </c>
      <c r="O3940">
        <v>73.248842494760098</v>
      </c>
      <c r="P3940">
        <v>60</v>
      </c>
      <c r="Q3940">
        <v>1</v>
      </c>
      <c r="R3940">
        <v>60</v>
      </c>
      <c r="S3940">
        <v>1</v>
      </c>
      <c r="T3940">
        <v>42.123545838860402</v>
      </c>
      <c r="U3940">
        <v>0.76277000234616998</v>
      </c>
      <c r="V3940">
        <v>46</v>
      </c>
      <c r="W3940">
        <v>0.10088731971795301</v>
      </c>
      <c r="X3940">
        <v>13</v>
      </c>
      <c r="Y3940">
        <v>60</v>
      </c>
      <c r="Z3940">
        <v>1</v>
      </c>
      <c r="AA3940">
        <v>27.609441224420699</v>
      </c>
      <c r="AB3940">
        <v>57</v>
      </c>
      <c r="AC3940">
        <v>0.949399294208085</v>
      </c>
      <c r="AD3940">
        <v>3</v>
      </c>
      <c r="AE3940">
        <v>5.06007057919141E-2</v>
      </c>
      <c r="AF3940">
        <v>0</v>
      </c>
      <c r="AG3940">
        <v>0</v>
      </c>
      <c r="AH3940">
        <v>0</v>
      </c>
      <c r="AI3940">
        <v>0</v>
      </c>
      <c r="AJ3940">
        <v>67.523227425662398</v>
      </c>
      <c r="AK3940">
        <v>60</v>
      </c>
      <c r="AL3940">
        <v>1</v>
      </c>
      <c r="AM3940">
        <v>1.6416949603157899E-2</v>
      </c>
      <c r="AN3940">
        <v>1</v>
      </c>
      <c r="AO3940">
        <v>0</v>
      </c>
      <c r="AP3940">
        <v>0</v>
      </c>
      <c r="AQ3940">
        <v>60</v>
      </c>
      <c r="AR3940">
        <v>1</v>
      </c>
      <c r="AS3940">
        <v>0</v>
      </c>
      <c r="AT3940">
        <v>0</v>
      </c>
      <c r="AU3940">
        <v>0</v>
      </c>
      <c r="AV3940">
        <v>0</v>
      </c>
      <c r="AW3940">
        <v>60</v>
      </c>
      <c r="AX3940">
        <v>1</v>
      </c>
      <c r="AY3940">
        <v>70.615713546209193</v>
      </c>
      <c r="AZ3940">
        <v>60</v>
      </c>
      <c r="BA3940">
        <v>1</v>
      </c>
      <c r="BB3940">
        <v>58</v>
      </c>
      <c r="BC3940">
        <v>0.96646120492038301</v>
      </c>
      <c r="BD3940">
        <v>2</v>
      </c>
      <c r="BE3940">
        <v>3.3538795079616199E-2</v>
      </c>
      <c r="BF3940">
        <v>65.387889708559001</v>
      </c>
      <c r="BG3940">
        <v>68.120187390548907</v>
      </c>
      <c r="BH3940">
        <v>65.493401296963</v>
      </c>
      <c r="BI3940">
        <v>61.345933685424001</v>
      </c>
    </row>
    <row r="3941" spans="1:61" x14ac:dyDescent="0.25">
      <c r="A3941" s="10" t="str">
        <f>VLOOKUP(D3941,'Index-Relations'!E:F,2,FALSE)</f>
        <v>ESG</v>
      </c>
      <c r="B3941" t="s">
        <v>3450</v>
      </c>
      <c r="C3941" s="53" t="s">
        <v>2769</v>
      </c>
      <c r="D3941" s="59" t="s">
        <v>3232</v>
      </c>
      <c r="E3941" s="59" t="s">
        <v>7357</v>
      </c>
      <c r="F3941" t="s">
        <v>2613</v>
      </c>
      <c r="G3941" t="s">
        <v>2614</v>
      </c>
      <c r="H3941" t="s">
        <v>2615</v>
      </c>
      <c r="I3941" s="52">
        <v>45352</v>
      </c>
      <c r="J3941" t="s">
        <v>2457</v>
      </c>
      <c r="K3941">
        <v>59</v>
      </c>
      <c r="L3941">
        <v>69.929199518119006</v>
      </c>
      <c r="M3941">
        <v>59</v>
      </c>
      <c r="N3941">
        <v>1</v>
      </c>
      <c r="O3941">
        <v>72.532648303623105</v>
      </c>
      <c r="P3941">
        <v>59</v>
      </c>
      <c r="Q3941">
        <v>1</v>
      </c>
      <c r="R3941">
        <v>59</v>
      </c>
      <c r="S3941">
        <v>0.999999999999999</v>
      </c>
      <c r="T3941">
        <v>42.0202991814431</v>
      </c>
      <c r="U3941">
        <v>0.86561833994775605</v>
      </c>
      <c r="V3941">
        <v>48</v>
      </c>
      <c r="W3941">
        <v>7.8816179462925504E-2</v>
      </c>
      <c r="X3941">
        <v>9</v>
      </c>
      <c r="Y3941">
        <v>59</v>
      </c>
      <c r="Z3941">
        <v>1</v>
      </c>
      <c r="AA3941">
        <v>29.633743749498802</v>
      </c>
      <c r="AB3941">
        <v>58</v>
      </c>
      <c r="AC3941">
        <v>0.98671652829575296</v>
      </c>
      <c r="AD3941">
        <v>1</v>
      </c>
      <c r="AE3941">
        <v>1.3283471704246401E-2</v>
      </c>
      <c r="AF3941">
        <v>0</v>
      </c>
      <c r="AG3941">
        <v>0</v>
      </c>
      <c r="AH3941">
        <v>0</v>
      </c>
      <c r="AI3941">
        <v>0</v>
      </c>
      <c r="AJ3941">
        <v>66.447001214354898</v>
      </c>
      <c r="AK3941">
        <v>59</v>
      </c>
      <c r="AL3941">
        <v>1</v>
      </c>
      <c r="AM3941">
        <v>0</v>
      </c>
      <c r="AN3941">
        <v>0</v>
      </c>
      <c r="AO3941">
        <v>0</v>
      </c>
      <c r="AP3941">
        <v>0</v>
      </c>
      <c r="AQ3941">
        <v>59</v>
      </c>
      <c r="AR3941">
        <v>1</v>
      </c>
      <c r="AS3941">
        <v>6.7946748983365501E-2</v>
      </c>
      <c r="AT3941">
        <v>4</v>
      </c>
      <c r="AU3941">
        <v>0</v>
      </c>
      <c r="AV3941">
        <v>0</v>
      </c>
      <c r="AW3941">
        <v>59</v>
      </c>
      <c r="AX3941">
        <v>0.999999999999999</v>
      </c>
      <c r="AY3941">
        <v>68.899107387713897</v>
      </c>
      <c r="AZ3941">
        <v>59</v>
      </c>
      <c r="BA3941">
        <v>1</v>
      </c>
      <c r="BB3941">
        <v>58</v>
      </c>
      <c r="BC3941">
        <v>0.98147977340324899</v>
      </c>
      <c r="BD3941">
        <v>1</v>
      </c>
      <c r="BE3941">
        <v>1.8520226596750799E-2</v>
      </c>
      <c r="BF3941">
        <v>65.290184758517995</v>
      </c>
      <c r="BG3941">
        <v>67.910158351641897</v>
      </c>
      <c r="BH3941">
        <v>65.0032117410979</v>
      </c>
      <c r="BI3941">
        <v>61.295155774453001</v>
      </c>
    </row>
    <row r="3942" spans="1:61" x14ac:dyDescent="0.25">
      <c r="A3942" s="10" t="str">
        <f>VLOOKUP(D3942,'Index-Relations'!E:F,2,FALSE)</f>
        <v>ESG</v>
      </c>
      <c r="B3942" t="s">
        <v>3450</v>
      </c>
      <c r="C3942" s="53" t="s">
        <v>2770</v>
      </c>
      <c r="D3942" s="59" t="s">
        <v>3232</v>
      </c>
      <c r="E3942" s="59" t="s">
        <v>7358</v>
      </c>
      <c r="F3942" t="s">
        <v>2613</v>
      </c>
      <c r="G3942" t="s">
        <v>2614</v>
      </c>
      <c r="H3942" t="s">
        <v>2615</v>
      </c>
      <c r="I3942" s="52">
        <v>45323</v>
      </c>
      <c r="J3942" t="s">
        <v>2457</v>
      </c>
      <c r="K3942">
        <v>59</v>
      </c>
      <c r="L3942">
        <v>70.584491155888003</v>
      </c>
      <c r="M3942">
        <v>59</v>
      </c>
      <c r="N3942">
        <v>1</v>
      </c>
      <c r="O3942">
        <v>72.849359435372307</v>
      </c>
      <c r="P3942">
        <v>59</v>
      </c>
      <c r="Q3942">
        <v>1</v>
      </c>
      <c r="R3942">
        <v>59</v>
      </c>
      <c r="S3942">
        <v>1</v>
      </c>
      <c r="T3942">
        <v>42.066514470298202</v>
      </c>
      <c r="U3942">
        <v>0.86462505202721296</v>
      </c>
      <c r="V3942">
        <v>48</v>
      </c>
      <c r="W3942">
        <v>7.9325964262485602E-2</v>
      </c>
      <c r="X3942">
        <v>9</v>
      </c>
      <c r="Y3942">
        <v>59</v>
      </c>
      <c r="Z3942">
        <v>0.999999999999999</v>
      </c>
      <c r="AA3942">
        <v>30.295661371746402</v>
      </c>
      <c r="AB3942">
        <v>58</v>
      </c>
      <c r="AC3942">
        <v>0.98354604468363305</v>
      </c>
      <c r="AD3942">
        <v>1</v>
      </c>
      <c r="AE3942">
        <v>1.64539553163663E-2</v>
      </c>
      <c r="AF3942">
        <v>0</v>
      </c>
      <c r="AG3942">
        <v>0</v>
      </c>
      <c r="AH3942">
        <v>0</v>
      </c>
      <c r="AI3942">
        <v>0</v>
      </c>
      <c r="AJ3942">
        <v>66.756845084350203</v>
      </c>
      <c r="AK3942">
        <v>59</v>
      </c>
      <c r="AL3942">
        <v>1</v>
      </c>
      <c r="AM3942">
        <v>0</v>
      </c>
      <c r="AN3942">
        <v>0</v>
      </c>
      <c r="AO3942">
        <v>0</v>
      </c>
      <c r="AP3942">
        <v>0</v>
      </c>
      <c r="AQ3942">
        <v>59</v>
      </c>
      <c r="AR3942">
        <v>0.999999999999999</v>
      </c>
      <c r="AS3942">
        <v>6.77379066712816E-2</v>
      </c>
      <c r="AT3942">
        <v>4</v>
      </c>
      <c r="AU3942">
        <v>0</v>
      </c>
      <c r="AV3942">
        <v>0</v>
      </c>
      <c r="AW3942">
        <v>59</v>
      </c>
      <c r="AX3942">
        <v>0.999999999999999</v>
      </c>
      <c r="AY3942">
        <v>69.877987181533101</v>
      </c>
      <c r="AZ3942">
        <v>59</v>
      </c>
      <c r="BA3942">
        <v>1</v>
      </c>
      <c r="BB3942">
        <v>58</v>
      </c>
      <c r="BC3942">
        <v>0.98113435741970301</v>
      </c>
      <c r="BD3942">
        <v>1</v>
      </c>
      <c r="BE3942">
        <v>1.8865642580296899E-2</v>
      </c>
      <c r="BF3942">
        <v>65.733848819291893</v>
      </c>
      <c r="BG3942">
        <v>68.2414111272399</v>
      </c>
      <c r="BH3942">
        <v>65.591876294597995</v>
      </c>
      <c r="BI3942">
        <v>61.535878877430903</v>
      </c>
    </row>
    <row r="3943" spans="1:61" x14ac:dyDescent="0.25">
      <c r="A3943" s="10" t="str">
        <f>VLOOKUP(D3943,'Index-Relations'!E:F,2,FALSE)</f>
        <v>ESG</v>
      </c>
      <c r="B3943" t="s">
        <v>3450</v>
      </c>
      <c r="C3943" s="53" t="s">
        <v>2760</v>
      </c>
      <c r="D3943" s="59" t="s">
        <v>3177</v>
      </c>
      <c r="E3943" s="59" t="s">
        <v>7359</v>
      </c>
      <c r="F3943" t="s">
        <v>1605</v>
      </c>
      <c r="G3943" t="s">
        <v>1604</v>
      </c>
      <c r="H3943" t="s">
        <v>1606</v>
      </c>
      <c r="I3943" s="52">
        <v>45659</v>
      </c>
      <c r="J3943" t="s">
        <v>2457</v>
      </c>
      <c r="K3943">
        <v>100</v>
      </c>
      <c r="L3943" s="73">
        <v>91.213061305822905</v>
      </c>
      <c r="M3943">
        <v>100</v>
      </c>
      <c r="N3943">
        <v>1</v>
      </c>
      <c r="O3943" s="73">
        <v>89.747757001719904</v>
      </c>
      <c r="P3943">
        <v>100</v>
      </c>
      <c r="Q3943">
        <v>1</v>
      </c>
      <c r="R3943">
        <v>99</v>
      </c>
      <c r="S3943">
        <v>0.99041789503966604</v>
      </c>
      <c r="T3943">
        <v>36.735335609720003</v>
      </c>
      <c r="U3943">
        <v>0.70393011775284797</v>
      </c>
      <c r="V3943">
        <v>64</v>
      </c>
      <c r="W3943">
        <v>8.9214825666018002E-2</v>
      </c>
      <c r="X3943">
        <v>9</v>
      </c>
      <c r="Y3943">
        <v>100</v>
      </c>
      <c r="Z3943">
        <v>1</v>
      </c>
      <c r="AA3943">
        <v>75.693173370145303</v>
      </c>
      <c r="AB3943">
        <v>94</v>
      </c>
      <c r="AC3943">
        <v>0.94081021683454402</v>
      </c>
      <c r="AD3943">
        <v>6</v>
      </c>
      <c r="AE3943">
        <v>5.9189783165455402E-2</v>
      </c>
      <c r="AF3943">
        <v>0</v>
      </c>
      <c r="AG3943">
        <v>5.5510000000000001E-17</v>
      </c>
      <c r="AH3943">
        <v>1.4973995232948199E-2</v>
      </c>
      <c r="AI3943">
        <v>11</v>
      </c>
      <c r="AJ3943" s="73">
        <v>89.134267691492894</v>
      </c>
      <c r="AK3943">
        <v>100</v>
      </c>
      <c r="AL3943">
        <v>1</v>
      </c>
      <c r="AM3943">
        <v>0</v>
      </c>
      <c r="AN3943">
        <v>0</v>
      </c>
      <c r="AO3943">
        <v>0</v>
      </c>
      <c r="AP3943">
        <v>0</v>
      </c>
      <c r="AQ3943">
        <v>100</v>
      </c>
      <c r="AR3943">
        <v>1</v>
      </c>
      <c r="AS3943">
        <v>2.0401596869855002E-2</v>
      </c>
      <c r="AT3943">
        <v>2</v>
      </c>
      <c r="AU3943">
        <v>0</v>
      </c>
      <c r="AV3943">
        <v>0</v>
      </c>
      <c r="AW3943">
        <v>100</v>
      </c>
      <c r="AX3943">
        <v>1</v>
      </c>
      <c r="AY3943" s="73">
        <v>90.186834760802995</v>
      </c>
      <c r="AZ3943">
        <v>100</v>
      </c>
      <c r="BA3943">
        <v>1</v>
      </c>
      <c r="BB3943">
        <v>96</v>
      </c>
      <c r="BC3943">
        <v>0.95965721508049096</v>
      </c>
      <c r="BD3943">
        <v>4</v>
      </c>
      <c r="BE3943">
        <v>4.0342784919508698E-2</v>
      </c>
      <c r="BF3943">
        <v>91.213061305822905</v>
      </c>
      <c r="BG3943">
        <v>89.747757001719904</v>
      </c>
      <c r="BH3943">
        <v>90.186834760802995</v>
      </c>
      <c r="BI3943">
        <v>89.134267691492894</v>
      </c>
    </row>
    <row r="3944" spans="1:61" x14ac:dyDescent="0.25">
      <c r="A3944" s="10" t="str">
        <f>VLOOKUP(D3944,'Index-Relations'!E:F,2,FALSE)</f>
        <v>ESG</v>
      </c>
      <c r="B3944" t="s">
        <v>3450</v>
      </c>
      <c r="C3944" s="53" t="s">
        <v>2761</v>
      </c>
      <c r="D3944" s="59" t="s">
        <v>3177</v>
      </c>
      <c r="E3944" s="59" t="s">
        <v>7360</v>
      </c>
      <c r="F3944" t="s">
        <v>1605</v>
      </c>
      <c r="G3944" t="s">
        <v>1604</v>
      </c>
      <c r="H3944" t="s">
        <v>1606</v>
      </c>
      <c r="I3944" s="52">
        <v>45628</v>
      </c>
      <c r="J3944" t="s">
        <v>2457</v>
      </c>
      <c r="K3944">
        <v>100</v>
      </c>
      <c r="L3944" s="73">
        <v>91.347589949537905</v>
      </c>
      <c r="M3944">
        <v>100</v>
      </c>
      <c r="N3944">
        <v>1</v>
      </c>
      <c r="O3944" s="73">
        <v>89.852881655540898</v>
      </c>
      <c r="P3944">
        <v>100</v>
      </c>
      <c r="Q3944">
        <v>1</v>
      </c>
      <c r="R3944">
        <v>99</v>
      </c>
      <c r="S3944">
        <v>0.98808186142013699</v>
      </c>
      <c r="T3944">
        <v>36.440237639233303</v>
      </c>
      <c r="U3944">
        <v>0.70467803285744601</v>
      </c>
      <c r="V3944">
        <v>64</v>
      </c>
      <c r="W3944">
        <v>0.103090760439066</v>
      </c>
      <c r="X3944">
        <v>9</v>
      </c>
      <c r="Y3944">
        <v>100</v>
      </c>
      <c r="Z3944">
        <v>1</v>
      </c>
      <c r="AA3944">
        <v>71.955169264912996</v>
      </c>
      <c r="AB3944">
        <v>94</v>
      </c>
      <c r="AC3944">
        <v>0.94145251001689301</v>
      </c>
      <c r="AD3944">
        <v>6</v>
      </c>
      <c r="AE3944">
        <v>5.8547489983106701E-2</v>
      </c>
      <c r="AF3944">
        <v>0</v>
      </c>
      <c r="AG3944">
        <v>0</v>
      </c>
      <c r="AH3944">
        <v>1.47921374907478E-2</v>
      </c>
      <c r="AI3944">
        <v>11</v>
      </c>
      <c r="AJ3944" s="73">
        <v>89.172034073107994</v>
      </c>
      <c r="AK3944">
        <v>100</v>
      </c>
      <c r="AL3944">
        <v>1</v>
      </c>
      <c r="AM3944">
        <v>0</v>
      </c>
      <c r="AN3944">
        <v>0</v>
      </c>
      <c r="AO3944">
        <v>0</v>
      </c>
      <c r="AP3944">
        <v>0</v>
      </c>
      <c r="AQ3944">
        <v>100</v>
      </c>
      <c r="AR3944">
        <v>1</v>
      </c>
      <c r="AS3944">
        <v>2.3918980826765201E-2</v>
      </c>
      <c r="AT3944">
        <v>2</v>
      </c>
      <c r="AU3944">
        <v>0</v>
      </c>
      <c r="AV3944">
        <v>0</v>
      </c>
      <c r="AW3944">
        <v>100</v>
      </c>
      <c r="AX3944">
        <v>1</v>
      </c>
      <c r="AY3944" s="73">
        <v>90.424533393931995</v>
      </c>
      <c r="AZ3944">
        <v>100</v>
      </c>
      <c r="BA3944">
        <v>1</v>
      </c>
      <c r="BB3944">
        <v>96</v>
      </c>
      <c r="BC3944">
        <v>0.96315819831273497</v>
      </c>
      <c r="BD3944">
        <v>4</v>
      </c>
      <c r="BE3944">
        <v>3.6841801687264697E-2</v>
      </c>
      <c r="BF3944">
        <v>91.347589949537905</v>
      </c>
      <c r="BG3944">
        <v>89.852881655540898</v>
      </c>
      <c r="BH3944">
        <v>90.424533393931995</v>
      </c>
      <c r="BI3944">
        <v>89.172034073107994</v>
      </c>
    </row>
    <row r="3945" spans="1:61" x14ac:dyDescent="0.25">
      <c r="A3945" s="10" t="str">
        <f>VLOOKUP(D3945,'Index-Relations'!E:F,2,FALSE)</f>
        <v>ESG</v>
      </c>
      <c r="B3945" t="s">
        <v>3450</v>
      </c>
      <c r="C3945" s="53" t="s">
        <v>2762</v>
      </c>
      <c r="D3945" s="59" t="s">
        <v>3177</v>
      </c>
      <c r="E3945" s="59" t="s">
        <v>7361</v>
      </c>
      <c r="F3945" t="s">
        <v>1605</v>
      </c>
      <c r="G3945" t="s">
        <v>1604</v>
      </c>
      <c r="H3945" t="s">
        <v>1606</v>
      </c>
      <c r="I3945" s="52">
        <v>45597</v>
      </c>
      <c r="J3945" t="s">
        <v>2457</v>
      </c>
      <c r="K3945">
        <v>100</v>
      </c>
      <c r="L3945" s="73">
        <v>91.2868524674669</v>
      </c>
      <c r="M3945">
        <v>100</v>
      </c>
      <c r="N3945">
        <v>1</v>
      </c>
      <c r="O3945" s="73">
        <v>89.876796775282898</v>
      </c>
      <c r="P3945">
        <v>100</v>
      </c>
      <c r="Q3945">
        <v>1</v>
      </c>
      <c r="R3945">
        <v>99</v>
      </c>
      <c r="S3945">
        <v>0.98807540013837603</v>
      </c>
      <c r="T3945">
        <v>36.566252716455402</v>
      </c>
      <c r="U3945">
        <v>0.70464759121431197</v>
      </c>
      <c r="V3945">
        <v>64</v>
      </c>
      <c r="W3945">
        <v>0.10475040970838299</v>
      </c>
      <c r="X3945">
        <v>9</v>
      </c>
      <c r="Y3945">
        <v>100</v>
      </c>
      <c r="Z3945">
        <v>1</v>
      </c>
      <c r="AA3945">
        <v>70.658995748761001</v>
      </c>
      <c r="AB3945">
        <v>94</v>
      </c>
      <c r="AC3945">
        <v>0.94120688038261002</v>
      </c>
      <c r="AD3945">
        <v>6</v>
      </c>
      <c r="AE3945">
        <v>5.8793119617389401E-2</v>
      </c>
      <c r="AF3945">
        <v>0</v>
      </c>
      <c r="AG3945">
        <v>0</v>
      </c>
      <c r="AH3945">
        <v>1.81535784842944E-2</v>
      </c>
      <c r="AI3945">
        <v>11</v>
      </c>
      <c r="AJ3945" s="73">
        <v>89.136847430124007</v>
      </c>
      <c r="AK3945">
        <v>100</v>
      </c>
      <c r="AL3945">
        <v>1</v>
      </c>
      <c r="AM3945">
        <v>0</v>
      </c>
      <c r="AN3945">
        <v>0</v>
      </c>
      <c r="AO3945">
        <v>0</v>
      </c>
      <c r="AP3945">
        <v>0</v>
      </c>
      <c r="AQ3945">
        <v>100</v>
      </c>
      <c r="AR3945">
        <v>1</v>
      </c>
      <c r="AS3945">
        <v>2.1523213531886298E-2</v>
      </c>
      <c r="AT3945">
        <v>2</v>
      </c>
      <c r="AU3945">
        <v>0</v>
      </c>
      <c r="AV3945">
        <v>0</v>
      </c>
      <c r="AW3945">
        <v>100</v>
      </c>
      <c r="AX3945">
        <v>1</v>
      </c>
      <c r="AY3945" s="73">
        <v>90.290629395679005</v>
      </c>
      <c r="AZ3945">
        <v>100</v>
      </c>
      <c r="BA3945">
        <v>1</v>
      </c>
      <c r="BB3945">
        <v>96</v>
      </c>
      <c r="BC3945">
        <v>0.96135386563783798</v>
      </c>
      <c r="BD3945">
        <v>4</v>
      </c>
      <c r="BE3945">
        <v>3.8646134362161598E-2</v>
      </c>
      <c r="BF3945">
        <v>91.2868524674669</v>
      </c>
      <c r="BG3945">
        <v>89.876796775282898</v>
      </c>
      <c r="BH3945">
        <v>90.290629395679005</v>
      </c>
      <c r="BI3945">
        <v>89.136847430124007</v>
      </c>
    </row>
    <row r="3946" spans="1:61" x14ac:dyDescent="0.25">
      <c r="A3946" s="10" t="str">
        <f>VLOOKUP(D3946,'Index-Relations'!E:F,2,FALSE)</f>
        <v>ESG</v>
      </c>
      <c r="B3946" t="s">
        <v>3450</v>
      </c>
      <c r="C3946" s="53" t="s">
        <v>2763</v>
      </c>
      <c r="D3946" s="59" t="s">
        <v>3177</v>
      </c>
      <c r="E3946" s="59" t="s">
        <v>7362</v>
      </c>
      <c r="F3946" t="s">
        <v>1605</v>
      </c>
      <c r="G3946" t="s">
        <v>1604</v>
      </c>
      <c r="H3946" t="s">
        <v>1606</v>
      </c>
      <c r="I3946" s="52">
        <v>45566</v>
      </c>
      <c r="J3946" t="s">
        <v>2457</v>
      </c>
      <c r="K3946">
        <v>100</v>
      </c>
      <c r="L3946" s="73">
        <v>91.3397512069849</v>
      </c>
      <c r="M3946">
        <v>100</v>
      </c>
      <c r="N3946">
        <v>1</v>
      </c>
      <c r="O3946" s="73">
        <v>89.874581278129995</v>
      </c>
      <c r="P3946">
        <v>100</v>
      </c>
      <c r="Q3946">
        <v>1</v>
      </c>
      <c r="R3946">
        <v>99</v>
      </c>
      <c r="S3946">
        <v>0.98825431620182602</v>
      </c>
      <c r="T3946">
        <v>36.823400052916</v>
      </c>
      <c r="U3946">
        <v>0.70565761936765203</v>
      </c>
      <c r="V3946">
        <v>64</v>
      </c>
      <c r="W3946">
        <v>0.106484549586428</v>
      </c>
      <c r="X3946">
        <v>9</v>
      </c>
      <c r="Y3946">
        <v>100</v>
      </c>
      <c r="Z3946">
        <v>1</v>
      </c>
      <c r="AA3946">
        <v>69.157867195079007</v>
      </c>
      <c r="AB3946">
        <v>95</v>
      </c>
      <c r="AC3946">
        <v>0.94916736905475896</v>
      </c>
      <c r="AD3946">
        <v>5</v>
      </c>
      <c r="AE3946">
        <v>5.0832630945241097E-2</v>
      </c>
      <c r="AF3946">
        <v>0</v>
      </c>
      <c r="AG3946">
        <v>0</v>
      </c>
      <c r="AH3946">
        <v>1.4965930199470101E-2</v>
      </c>
      <c r="AI3946">
        <v>11</v>
      </c>
      <c r="AJ3946" s="73">
        <v>89.207141671076897</v>
      </c>
      <c r="AK3946">
        <v>100</v>
      </c>
      <c r="AL3946">
        <v>1</v>
      </c>
      <c r="AM3946">
        <v>0</v>
      </c>
      <c r="AN3946">
        <v>0</v>
      </c>
      <c r="AO3946">
        <v>0</v>
      </c>
      <c r="AP3946">
        <v>0</v>
      </c>
      <c r="AQ3946">
        <v>100</v>
      </c>
      <c r="AR3946">
        <v>1</v>
      </c>
      <c r="AS3946">
        <v>1.9325131420776E-2</v>
      </c>
      <c r="AT3946">
        <v>2</v>
      </c>
      <c r="AU3946">
        <v>0</v>
      </c>
      <c r="AV3946">
        <v>0</v>
      </c>
      <c r="AW3946">
        <v>100</v>
      </c>
      <c r="AX3946">
        <v>0.999999999999999</v>
      </c>
      <c r="AY3946" s="73">
        <v>90.357693811478001</v>
      </c>
      <c r="AZ3946">
        <v>100</v>
      </c>
      <c r="BA3946">
        <v>1</v>
      </c>
      <c r="BB3946">
        <v>96</v>
      </c>
      <c r="BC3946">
        <v>0.96085518582350204</v>
      </c>
      <c r="BD3946">
        <v>4</v>
      </c>
      <c r="BE3946">
        <v>3.9144814176497102E-2</v>
      </c>
      <c r="BF3946">
        <v>91.3397512069849</v>
      </c>
      <c r="BG3946">
        <v>89.874581278129995</v>
      </c>
      <c r="BH3946">
        <v>90.357693811478001</v>
      </c>
      <c r="BI3946">
        <v>89.207141671076897</v>
      </c>
    </row>
    <row r="3947" spans="1:61" x14ac:dyDescent="0.25">
      <c r="A3947" s="10" t="str">
        <f>VLOOKUP(D3947,'Index-Relations'!E:F,2,FALSE)</f>
        <v>ESG</v>
      </c>
      <c r="B3947" t="s">
        <v>3450</v>
      </c>
      <c r="C3947" s="53" t="s">
        <v>2764</v>
      </c>
      <c r="D3947" s="59" t="s">
        <v>3177</v>
      </c>
      <c r="E3947" s="59" t="s">
        <v>7363</v>
      </c>
      <c r="F3947" t="s">
        <v>1605</v>
      </c>
      <c r="G3947" t="s">
        <v>1604</v>
      </c>
      <c r="H3947" t="s">
        <v>1606</v>
      </c>
      <c r="I3947" s="52">
        <v>45537</v>
      </c>
      <c r="J3947" t="s">
        <v>2457</v>
      </c>
      <c r="K3947">
        <v>100</v>
      </c>
      <c r="L3947" s="73">
        <v>91.275256346373993</v>
      </c>
      <c r="M3947">
        <v>100</v>
      </c>
      <c r="N3947">
        <v>1</v>
      </c>
      <c r="O3947" s="73">
        <v>89.789139070415899</v>
      </c>
      <c r="P3947">
        <v>100</v>
      </c>
      <c r="Q3947">
        <v>1</v>
      </c>
      <c r="R3947">
        <v>99</v>
      </c>
      <c r="S3947">
        <v>0.99035379086377195</v>
      </c>
      <c r="T3947">
        <v>36.6658765258938</v>
      </c>
      <c r="U3947">
        <v>0.70683798355057503</v>
      </c>
      <c r="V3947">
        <v>64</v>
      </c>
      <c r="W3947">
        <v>0.105317821637855</v>
      </c>
      <c r="X3947">
        <v>9</v>
      </c>
      <c r="Y3947">
        <v>100</v>
      </c>
      <c r="Z3947">
        <v>1</v>
      </c>
      <c r="AA3947">
        <v>68.779297997199095</v>
      </c>
      <c r="AB3947">
        <v>95</v>
      </c>
      <c r="AC3947">
        <v>0.95344012228220298</v>
      </c>
      <c r="AD3947">
        <v>5</v>
      </c>
      <c r="AE3947">
        <v>4.6559877717797099E-2</v>
      </c>
      <c r="AF3947">
        <v>0</v>
      </c>
      <c r="AG3947">
        <v>0</v>
      </c>
      <c r="AH3947">
        <v>1.8086286671815201E-2</v>
      </c>
      <c r="AI3947">
        <v>11</v>
      </c>
      <c r="AJ3947" s="73">
        <v>89.159898297756001</v>
      </c>
      <c r="AK3947">
        <v>100</v>
      </c>
      <c r="AL3947">
        <v>1</v>
      </c>
      <c r="AM3947">
        <v>0</v>
      </c>
      <c r="AN3947">
        <v>0</v>
      </c>
      <c r="AO3947">
        <v>0</v>
      </c>
      <c r="AP3947">
        <v>0</v>
      </c>
      <c r="AQ3947">
        <v>100</v>
      </c>
      <c r="AR3947">
        <v>1</v>
      </c>
      <c r="AS3947">
        <v>1.9224146941009799E-2</v>
      </c>
      <c r="AT3947">
        <v>2</v>
      </c>
      <c r="AU3947">
        <v>0</v>
      </c>
      <c r="AV3947">
        <v>0</v>
      </c>
      <c r="AW3947">
        <v>100</v>
      </c>
      <c r="AX3947">
        <v>0.999999999999999</v>
      </c>
      <c r="AY3947" s="73">
        <v>90.434921260357996</v>
      </c>
      <c r="AZ3947">
        <v>100</v>
      </c>
      <c r="BA3947">
        <v>1</v>
      </c>
      <c r="BB3947">
        <v>96</v>
      </c>
      <c r="BC3947">
        <v>0.960146766600664</v>
      </c>
      <c r="BD3947">
        <v>4</v>
      </c>
      <c r="BE3947">
        <v>3.9853233399335102E-2</v>
      </c>
      <c r="BF3947">
        <v>91.275256346373993</v>
      </c>
      <c r="BG3947">
        <v>89.789139070415899</v>
      </c>
      <c r="BH3947">
        <v>90.434921260357996</v>
      </c>
      <c r="BI3947">
        <v>89.159898297756001</v>
      </c>
    </row>
    <row r="3948" spans="1:61" x14ac:dyDescent="0.25">
      <c r="A3948" s="10" t="str">
        <f>VLOOKUP(D3948,'Index-Relations'!E:F,2,FALSE)</f>
        <v>ESG</v>
      </c>
      <c r="B3948" t="s">
        <v>3450</v>
      </c>
      <c r="C3948" s="53" t="s">
        <v>3350</v>
      </c>
      <c r="D3948" s="59" t="s">
        <v>3177</v>
      </c>
      <c r="E3948" s="59" t="s">
        <v>7364</v>
      </c>
      <c r="F3948" t="s">
        <v>1605</v>
      </c>
      <c r="G3948" t="s">
        <v>1604</v>
      </c>
      <c r="H3948" t="s">
        <v>1606</v>
      </c>
      <c r="I3948" s="52">
        <v>45505</v>
      </c>
      <c r="J3948" t="s">
        <v>2457</v>
      </c>
      <c r="K3948">
        <v>100</v>
      </c>
      <c r="L3948" s="73">
        <v>91.231741500401</v>
      </c>
      <c r="M3948">
        <v>100</v>
      </c>
      <c r="N3948">
        <v>1</v>
      </c>
      <c r="O3948" s="73">
        <v>89.739419867322994</v>
      </c>
      <c r="P3948">
        <v>100</v>
      </c>
      <c r="Q3948">
        <v>1</v>
      </c>
      <c r="R3948">
        <v>99</v>
      </c>
      <c r="S3948">
        <v>0.99065194666054601</v>
      </c>
      <c r="T3948">
        <v>36.586117793632397</v>
      </c>
      <c r="U3948">
        <v>0.70719336211573502</v>
      </c>
      <c r="V3948">
        <v>64</v>
      </c>
      <c r="W3948">
        <v>0.103036561324723</v>
      </c>
      <c r="X3948">
        <v>9</v>
      </c>
      <c r="Y3948">
        <v>100</v>
      </c>
      <c r="Z3948">
        <v>0.999999999999999</v>
      </c>
      <c r="AA3948">
        <v>71.647660921759993</v>
      </c>
      <c r="AB3948">
        <v>96</v>
      </c>
      <c r="AC3948">
        <v>0.96234482309117098</v>
      </c>
      <c r="AD3948">
        <v>4</v>
      </c>
      <c r="AE3948">
        <v>3.7655176908828601E-2</v>
      </c>
      <c r="AF3948">
        <v>0</v>
      </c>
      <c r="AG3948">
        <v>2.776E-17</v>
      </c>
      <c r="AH3948">
        <v>1.80205703448152E-2</v>
      </c>
      <c r="AI3948">
        <v>11</v>
      </c>
      <c r="AJ3948" s="73">
        <v>89.150710697264998</v>
      </c>
      <c r="AK3948">
        <v>100</v>
      </c>
      <c r="AL3948">
        <v>1</v>
      </c>
      <c r="AM3948">
        <v>0</v>
      </c>
      <c r="AN3948">
        <v>0</v>
      </c>
      <c r="AO3948">
        <v>0</v>
      </c>
      <c r="AP3948">
        <v>0</v>
      </c>
      <c r="AQ3948">
        <v>100</v>
      </c>
      <c r="AR3948">
        <v>1</v>
      </c>
      <c r="AS3948">
        <v>1.9109563684295401E-2</v>
      </c>
      <c r="AT3948">
        <v>2</v>
      </c>
      <c r="AU3948">
        <v>0</v>
      </c>
      <c r="AV3948">
        <v>0</v>
      </c>
      <c r="AW3948">
        <v>100</v>
      </c>
      <c r="AX3948">
        <v>1</v>
      </c>
      <c r="AY3948" s="73">
        <v>90.354966417941895</v>
      </c>
      <c r="AZ3948">
        <v>100</v>
      </c>
      <c r="BA3948">
        <v>1</v>
      </c>
      <c r="BB3948">
        <v>97</v>
      </c>
      <c r="BC3948">
        <v>0.96747431935041095</v>
      </c>
      <c r="BD3948">
        <v>3</v>
      </c>
      <c r="BE3948">
        <v>3.25256806495881E-2</v>
      </c>
      <c r="BF3948">
        <v>91.231741500401</v>
      </c>
      <c r="BG3948">
        <v>89.739419867322994</v>
      </c>
      <c r="BH3948">
        <v>90.354966417941895</v>
      </c>
      <c r="BI3948">
        <v>89.150710697264998</v>
      </c>
    </row>
    <row r="3949" spans="1:61" x14ac:dyDescent="0.25">
      <c r="A3949" s="10" t="str">
        <f>VLOOKUP(D3949,'Index-Relations'!E:F,2,FALSE)</f>
        <v>ESG</v>
      </c>
      <c r="B3949" t="s">
        <v>3450</v>
      </c>
      <c r="C3949" s="53" t="s">
        <v>2765</v>
      </c>
      <c r="D3949" s="59" t="s">
        <v>3177</v>
      </c>
      <c r="E3949" s="59" t="s">
        <v>7365</v>
      </c>
      <c r="F3949" t="s">
        <v>1605</v>
      </c>
      <c r="G3949" t="s">
        <v>1604</v>
      </c>
      <c r="H3949" t="s">
        <v>1606</v>
      </c>
      <c r="I3949" s="52">
        <v>45474</v>
      </c>
      <c r="J3949" t="s">
        <v>2457</v>
      </c>
      <c r="K3949">
        <v>100</v>
      </c>
      <c r="L3949" s="73">
        <v>91.483803477834002</v>
      </c>
      <c r="M3949">
        <v>100</v>
      </c>
      <c r="N3949">
        <v>1</v>
      </c>
      <c r="O3949" s="73">
        <v>89.780291301560993</v>
      </c>
      <c r="P3949">
        <v>100</v>
      </c>
      <c r="Q3949">
        <v>1</v>
      </c>
      <c r="R3949">
        <v>99</v>
      </c>
      <c r="S3949">
        <v>0.99004321337659396</v>
      </c>
      <c r="T3949">
        <v>36.646425834411097</v>
      </c>
      <c r="U3949">
        <v>0.70802259944984003</v>
      </c>
      <c r="V3949">
        <v>64</v>
      </c>
      <c r="W3949">
        <v>0.106869633526941</v>
      </c>
      <c r="X3949">
        <v>9</v>
      </c>
      <c r="Y3949">
        <v>100</v>
      </c>
      <c r="Z3949">
        <v>0.999999999999999</v>
      </c>
      <c r="AA3949">
        <v>75.478840555552196</v>
      </c>
      <c r="AB3949">
        <v>97</v>
      </c>
      <c r="AC3949">
        <v>0.970512221514228</v>
      </c>
      <c r="AD3949">
        <v>3</v>
      </c>
      <c r="AE3949">
        <v>2.9487778485772002E-2</v>
      </c>
      <c r="AF3949">
        <v>0</v>
      </c>
      <c r="AG3949">
        <v>0</v>
      </c>
      <c r="AH3949">
        <v>1.8184668716980198E-2</v>
      </c>
      <c r="AI3949">
        <v>11</v>
      </c>
      <c r="AJ3949" s="73">
        <v>89.434882570927897</v>
      </c>
      <c r="AK3949">
        <v>100</v>
      </c>
      <c r="AL3949">
        <v>1</v>
      </c>
      <c r="AM3949">
        <v>0</v>
      </c>
      <c r="AN3949">
        <v>0</v>
      </c>
      <c r="AO3949">
        <v>0</v>
      </c>
      <c r="AP3949">
        <v>0</v>
      </c>
      <c r="AQ3949">
        <v>100</v>
      </c>
      <c r="AR3949">
        <v>0.999999999999999</v>
      </c>
      <c r="AS3949">
        <v>1.8693599378055301E-2</v>
      </c>
      <c r="AT3949">
        <v>2</v>
      </c>
      <c r="AU3949">
        <v>0</v>
      </c>
      <c r="AV3949">
        <v>0</v>
      </c>
      <c r="AW3949">
        <v>100</v>
      </c>
      <c r="AX3949">
        <v>0.999999999999999</v>
      </c>
      <c r="AY3949" s="73">
        <v>90.738091316321999</v>
      </c>
      <c r="AZ3949">
        <v>100</v>
      </c>
      <c r="BA3949">
        <v>1</v>
      </c>
      <c r="BB3949">
        <v>97</v>
      </c>
      <c r="BC3949">
        <v>0.96935003928173702</v>
      </c>
      <c r="BD3949">
        <v>3</v>
      </c>
      <c r="BE3949">
        <v>3.0649960718262401E-2</v>
      </c>
      <c r="BF3949">
        <v>91.483803477834002</v>
      </c>
      <c r="BG3949">
        <v>89.780291301560993</v>
      </c>
      <c r="BH3949">
        <v>90.738091316321999</v>
      </c>
      <c r="BI3949">
        <v>89.434882570927897</v>
      </c>
    </row>
    <row r="3950" spans="1:61" x14ac:dyDescent="0.25">
      <c r="A3950" s="10" t="str">
        <f>VLOOKUP(D3950,'Index-Relations'!E:F,2,FALSE)</f>
        <v>ESG</v>
      </c>
      <c r="B3950" t="s">
        <v>3450</v>
      </c>
      <c r="C3950" s="53" t="s">
        <v>2766</v>
      </c>
      <c r="D3950" s="59" t="s">
        <v>3177</v>
      </c>
      <c r="E3950" s="59" t="s">
        <v>7366</v>
      </c>
      <c r="F3950" t="s">
        <v>1605</v>
      </c>
      <c r="G3950" t="s">
        <v>1604</v>
      </c>
      <c r="H3950" t="s">
        <v>1606</v>
      </c>
      <c r="I3950" s="52">
        <v>45446</v>
      </c>
      <c r="J3950" t="s">
        <v>2457</v>
      </c>
      <c r="K3950">
        <v>100</v>
      </c>
      <c r="L3950" s="73">
        <v>92.274623567245001</v>
      </c>
      <c r="M3950">
        <v>100</v>
      </c>
      <c r="N3950">
        <v>1</v>
      </c>
      <c r="O3950" s="73">
        <v>90.596545375557</v>
      </c>
      <c r="P3950">
        <v>100</v>
      </c>
      <c r="Q3950">
        <v>1</v>
      </c>
      <c r="R3950">
        <v>99</v>
      </c>
      <c r="S3950">
        <v>0.98816013345507903</v>
      </c>
      <c r="T3950">
        <v>38.7046363685958</v>
      </c>
      <c r="U3950">
        <v>0.70266801366229403</v>
      </c>
      <c r="V3950">
        <v>63</v>
      </c>
      <c r="W3950">
        <v>9.6206554016160906E-2</v>
      </c>
      <c r="X3950">
        <v>7</v>
      </c>
      <c r="Y3950">
        <v>100</v>
      </c>
      <c r="Z3950">
        <v>1</v>
      </c>
      <c r="AA3950">
        <v>74.328673135423699</v>
      </c>
      <c r="AB3950">
        <v>93</v>
      </c>
      <c r="AC3950">
        <v>0.92911655551436301</v>
      </c>
      <c r="AD3950">
        <v>7</v>
      </c>
      <c r="AE3950">
        <v>7.0883444485636896E-2</v>
      </c>
      <c r="AF3950">
        <v>0</v>
      </c>
      <c r="AG3950">
        <v>0</v>
      </c>
      <c r="AH3950">
        <v>1.8512075417468202E-2</v>
      </c>
      <c r="AI3950">
        <v>12</v>
      </c>
      <c r="AJ3950" s="73">
        <v>90.425783091909906</v>
      </c>
      <c r="AK3950">
        <v>100</v>
      </c>
      <c r="AL3950">
        <v>1</v>
      </c>
      <c r="AM3950">
        <v>0</v>
      </c>
      <c r="AN3950">
        <v>0</v>
      </c>
      <c r="AO3950">
        <v>0</v>
      </c>
      <c r="AP3950">
        <v>0</v>
      </c>
      <c r="AQ3950">
        <v>100</v>
      </c>
      <c r="AR3950">
        <v>1</v>
      </c>
      <c r="AS3950">
        <v>1.05344147058228E-2</v>
      </c>
      <c r="AT3950">
        <v>1</v>
      </c>
      <c r="AU3950">
        <v>0</v>
      </c>
      <c r="AV3950">
        <v>0</v>
      </c>
      <c r="AW3950">
        <v>100</v>
      </c>
      <c r="AX3950">
        <v>0.999999999999999</v>
      </c>
      <c r="AY3950" s="73">
        <v>91.376464773506996</v>
      </c>
      <c r="AZ3950">
        <v>100</v>
      </c>
      <c r="BA3950">
        <v>1</v>
      </c>
      <c r="BB3950">
        <v>97</v>
      </c>
      <c r="BC3950">
        <v>0.96864795236222401</v>
      </c>
      <c r="BD3950">
        <v>3</v>
      </c>
      <c r="BE3950">
        <v>3.1352047637775902E-2</v>
      </c>
      <c r="BF3950">
        <v>92.274623567245001</v>
      </c>
      <c r="BG3950">
        <v>90.596545375557</v>
      </c>
      <c r="BH3950">
        <v>91.376464773506996</v>
      </c>
      <c r="BI3950">
        <v>90.425783091909906</v>
      </c>
    </row>
    <row r="3951" spans="1:61" x14ac:dyDescent="0.25">
      <c r="A3951" s="10" t="str">
        <f>VLOOKUP(D3951,'Index-Relations'!E:F,2,FALSE)</f>
        <v>ESG</v>
      </c>
      <c r="B3951" t="s">
        <v>3450</v>
      </c>
      <c r="C3951" s="53" t="s">
        <v>2767</v>
      </c>
      <c r="D3951" s="59" t="s">
        <v>3177</v>
      </c>
      <c r="E3951" s="59" t="s">
        <v>7367</v>
      </c>
      <c r="F3951" t="s">
        <v>1605</v>
      </c>
      <c r="G3951" t="s">
        <v>1604</v>
      </c>
      <c r="H3951" t="s">
        <v>1606</v>
      </c>
      <c r="I3951" s="52">
        <v>45414</v>
      </c>
      <c r="J3951" t="s">
        <v>2457</v>
      </c>
      <c r="K3951">
        <v>100</v>
      </c>
      <c r="L3951" s="73">
        <v>92.263685660267001</v>
      </c>
      <c r="M3951">
        <v>100</v>
      </c>
      <c r="N3951">
        <v>1</v>
      </c>
      <c r="O3951" s="73">
        <v>90.544273659354999</v>
      </c>
      <c r="P3951">
        <v>100</v>
      </c>
      <c r="Q3951">
        <v>1</v>
      </c>
      <c r="R3951">
        <v>99</v>
      </c>
      <c r="S3951">
        <v>0.98844834078059995</v>
      </c>
      <c r="T3951">
        <v>38.645330943255203</v>
      </c>
      <c r="U3951">
        <v>0.69794107487256196</v>
      </c>
      <c r="V3951">
        <v>63</v>
      </c>
      <c r="W3951">
        <v>9.4986801432098006E-2</v>
      </c>
      <c r="X3951">
        <v>7</v>
      </c>
      <c r="Y3951">
        <v>100</v>
      </c>
      <c r="Z3951">
        <v>0.999999999999999</v>
      </c>
      <c r="AA3951">
        <v>77.423515748357502</v>
      </c>
      <c r="AB3951">
        <v>93</v>
      </c>
      <c r="AC3951">
        <v>0.92875874566848604</v>
      </c>
      <c r="AD3951">
        <v>7</v>
      </c>
      <c r="AE3951">
        <v>7.1241254331513307E-2</v>
      </c>
      <c r="AF3951">
        <v>0</v>
      </c>
      <c r="AG3951">
        <v>1.2489999999999999E-16</v>
      </c>
      <c r="AH3951">
        <v>1.76636732569165E-2</v>
      </c>
      <c r="AI3951">
        <v>12</v>
      </c>
      <c r="AJ3951" s="73">
        <v>90.473854810888895</v>
      </c>
      <c r="AK3951">
        <v>100</v>
      </c>
      <c r="AL3951">
        <v>1</v>
      </c>
      <c r="AM3951">
        <v>0</v>
      </c>
      <c r="AN3951">
        <v>0</v>
      </c>
      <c r="AO3951">
        <v>0</v>
      </c>
      <c r="AP3951">
        <v>0</v>
      </c>
      <c r="AQ3951">
        <v>100</v>
      </c>
      <c r="AR3951">
        <v>0.999999999999999</v>
      </c>
      <c r="AS3951">
        <v>9.9917794332303606E-3</v>
      </c>
      <c r="AT3951">
        <v>1</v>
      </c>
      <c r="AU3951">
        <v>0</v>
      </c>
      <c r="AV3951">
        <v>0</v>
      </c>
      <c r="AW3951">
        <v>100</v>
      </c>
      <c r="AX3951">
        <v>1</v>
      </c>
      <c r="AY3951" s="73">
        <v>91.4085934169469</v>
      </c>
      <c r="AZ3951">
        <v>100</v>
      </c>
      <c r="BA3951">
        <v>1</v>
      </c>
      <c r="BB3951">
        <v>95</v>
      </c>
      <c r="BC3951">
        <v>0.94918842163535899</v>
      </c>
      <c r="BD3951">
        <v>5</v>
      </c>
      <c r="BE3951">
        <v>5.0811578364640897E-2</v>
      </c>
      <c r="BF3951">
        <v>92.263685660267001</v>
      </c>
      <c r="BG3951">
        <v>90.544273659354999</v>
      </c>
      <c r="BH3951">
        <v>91.4085934169469</v>
      </c>
      <c r="BI3951">
        <v>90.473854810888895</v>
      </c>
    </row>
    <row r="3952" spans="1:61" x14ac:dyDescent="0.25">
      <c r="A3952" s="10" t="str">
        <f>VLOOKUP(D3952,'Index-Relations'!E:F,2,FALSE)</f>
        <v>ESG</v>
      </c>
      <c r="B3952" t="s">
        <v>3450</v>
      </c>
      <c r="C3952" s="53" t="s">
        <v>2768</v>
      </c>
      <c r="D3952" s="59" t="s">
        <v>3177</v>
      </c>
      <c r="E3952" s="59" t="s">
        <v>7368</v>
      </c>
      <c r="F3952" t="s">
        <v>1605</v>
      </c>
      <c r="G3952" t="s">
        <v>1604</v>
      </c>
      <c r="H3952" t="s">
        <v>1606</v>
      </c>
      <c r="I3952" s="52">
        <v>45384</v>
      </c>
      <c r="J3952" t="s">
        <v>2457</v>
      </c>
      <c r="K3952">
        <v>100</v>
      </c>
      <c r="L3952">
        <v>94.198648087161402</v>
      </c>
      <c r="M3952">
        <v>100</v>
      </c>
      <c r="N3952">
        <v>1</v>
      </c>
      <c r="O3952">
        <v>92.660746015591201</v>
      </c>
      <c r="P3952">
        <v>100</v>
      </c>
      <c r="Q3952">
        <v>1</v>
      </c>
      <c r="R3952">
        <v>99</v>
      </c>
      <c r="S3952">
        <v>0.98935381325989502</v>
      </c>
      <c r="T3952">
        <v>38.488259061748998</v>
      </c>
      <c r="U3952">
        <v>0.70098942844532097</v>
      </c>
      <c r="V3952">
        <v>63</v>
      </c>
      <c r="W3952">
        <v>9.7230689903872194E-2</v>
      </c>
      <c r="X3952">
        <v>7</v>
      </c>
      <c r="Y3952">
        <v>100</v>
      </c>
      <c r="Z3952">
        <v>0.999999999999999</v>
      </c>
      <c r="AA3952">
        <v>76.280353054270805</v>
      </c>
      <c r="AB3952">
        <v>93</v>
      </c>
      <c r="AC3952">
        <v>0.92871545649836096</v>
      </c>
      <c r="AD3952">
        <v>7</v>
      </c>
      <c r="AE3952">
        <v>7.1284543501638806E-2</v>
      </c>
      <c r="AF3952">
        <v>0</v>
      </c>
      <c r="AG3952">
        <v>0</v>
      </c>
      <c r="AH3952">
        <v>1.81775578621826E-2</v>
      </c>
      <c r="AI3952">
        <v>12</v>
      </c>
      <c r="AJ3952">
        <v>93.140870134176794</v>
      </c>
      <c r="AK3952">
        <v>100</v>
      </c>
      <c r="AL3952">
        <v>1</v>
      </c>
      <c r="AM3952">
        <v>0</v>
      </c>
      <c r="AN3952">
        <v>0</v>
      </c>
      <c r="AO3952">
        <v>0</v>
      </c>
      <c r="AP3952">
        <v>0</v>
      </c>
      <c r="AQ3952">
        <v>100</v>
      </c>
      <c r="AR3952">
        <v>0.999999999999999</v>
      </c>
      <c r="AS3952">
        <v>1.0741073440199001E-2</v>
      </c>
      <c r="AT3952">
        <v>1</v>
      </c>
      <c r="AU3952">
        <v>0</v>
      </c>
      <c r="AV3952">
        <v>0</v>
      </c>
      <c r="AW3952">
        <v>100</v>
      </c>
      <c r="AX3952">
        <v>1</v>
      </c>
      <c r="AY3952">
        <v>93.888965894824807</v>
      </c>
      <c r="AZ3952">
        <v>100</v>
      </c>
      <c r="BA3952">
        <v>1</v>
      </c>
      <c r="BB3952">
        <v>95</v>
      </c>
      <c r="BC3952">
        <v>0.950649321121251</v>
      </c>
      <c r="BD3952">
        <v>5</v>
      </c>
      <c r="BE3952">
        <v>4.9350678878748597E-2</v>
      </c>
      <c r="BF3952">
        <v>92.402908069315004</v>
      </c>
      <c r="BG3952">
        <v>90.611724996313995</v>
      </c>
      <c r="BH3952">
        <v>91.670829005485999</v>
      </c>
      <c r="BI3952">
        <v>90.547131732820901</v>
      </c>
    </row>
    <row r="3953" spans="1:61" x14ac:dyDescent="0.25">
      <c r="A3953" s="10" t="str">
        <f>VLOOKUP(D3953,'Index-Relations'!E:F,2,FALSE)</f>
        <v>ESG</v>
      </c>
      <c r="B3953" t="s">
        <v>3450</v>
      </c>
      <c r="C3953" s="53" t="s">
        <v>2769</v>
      </c>
      <c r="D3953" s="59" t="s">
        <v>3177</v>
      </c>
      <c r="E3953" s="59" t="s">
        <v>7369</v>
      </c>
      <c r="F3953" t="s">
        <v>1605</v>
      </c>
      <c r="G3953" t="s">
        <v>1604</v>
      </c>
      <c r="H3953" t="s">
        <v>1606</v>
      </c>
      <c r="I3953" s="52">
        <v>45352</v>
      </c>
      <c r="J3953" t="s">
        <v>2457</v>
      </c>
      <c r="K3953">
        <v>100</v>
      </c>
      <c r="L3953">
        <v>94.587307536635905</v>
      </c>
      <c r="M3953">
        <v>100</v>
      </c>
      <c r="N3953">
        <v>1</v>
      </c>
      <c r="O3953">
        <v>92.802675586762902</v>
      </c>
      <c r="P3953">
        <v>100</v>
      </c>
      <c r="Q3953">
        <v>1</v>
      </c>
      <c r="R3953">
        <v>99</v>
      </c>
      <c r="S3953">
        <v>0.99108574125479998</v>
      </c>
      <c r="T3953">
        <v>37.829422395891903</v>
      </c>
      <c r="U3953">
        <v>0.67315947064841697</v>
      </c>
      <c r="V3953">
        <v>61</v>
      </c>
      <c r="W3953">
        <v>8.9538206982164803E-2</v>
      </c>
      <c r="X3953">
        <v>7</v>
      </c>
      <c r="Y3953">
        <v>100</v>
      </c>
      <c r="Z3953">
        <v>0.999999999999999</v>
      </c>
      <c r="AA3953">
        <v>77.473585478991197</v>
      </c>
      <c r="AB3953">
        <v>93</v>
      </c>
      <c r="AC3953">
        <v>0.93265433287340005</v>
      </c>
      <c r="AD3953">
        <v>7</v>
      </c>
      <c r="AE3953">
        <v>6.7345667126599201E-2</v>
      </c>
      <c r="AF3953">
        <v>0</v>
      </c>
      <c r="AG3953">
        <v>0</v>
      </c>
      <c r="AH3953">
        <v>4.7133268961037696E-3</v>
      </c>
      <c r="AI3953">
        <v>8</v>
      </c>
      <c r="AJ3953">
        <v>93.622298374474894</v>
      </c>
      <c r="AK3953">
        <v>100</v>
      </c>
      <c r="AL3953">
        <v>1</v>
      </c>
      <c r="AM3953">
        <v>0</v>
      </c>
      <c r="AN3953">
        <v>0</v>
      </c>
      <c r="AO3953">
        <v>0</v>
      </c>
      <c r="AP3953">
        <v>0</v>
      </c>
      <c r="AQ3953">
        <v>100</v>
      </c>
      <c r="AR3953">
        <v>1</v>
      </c>
      <c r="AS3953">
        <v>1.4092657813071599E-2</v>
      </c>
      <c r="AT3953">
        <v>1</v>
      </c>
      <c r="AU3953">
        <v>0</v>
      </c>
      <c r="AV3953">
        <v>0</v>
      </c>
      <c r="AW3953">
        <v>100</v>
      </c>
      <c r="AX3953">
        <v>0.999999999999999</v>
      </c>
      <c r="AY3953">
        <v>94.435586859763006</v>
      </c>
      <c r="AZ3953">
        <v>100</v>
      </c>
      <c r="BA3953">
        <v>1</v>
      </c>
      <c r="BB3953">
        <v>95</v>
      </c>
      <c r="BC3953">
        <v>0.95449233461129002</v>
      </c>
      <c r="BD3953">
        <v>5</v>
      </c>
      <c r="BE3953">
        <v>4.5507665388709297E-2</v>
      </c>
      <c r="BF3953">
        <v>92.790108481079997</v>
      </c>
      <c r="BG3953">
        <v>90.684432458046899</v>
      </c>
      <c r="BH3953">
        <v>92.469402499349897</v>
      </c>
      <c r="BI3953">
        <v>91.095148557046997</v>
      </c>
    </row>
    <row r="3954" spans="1:61" x14ac:dyDescent="0.25">
      <c r="A3954" s="10" t="str">
        <f>VLOOKUP(D3954,'Index-Relations'!E:F,2,FALSE)</f>
        <v>ESG</v>
      </c>
      <c r="B3954" t="s">
        <v>3450</v>
      </c>
      <c r="C3954" s="53" t="s">
        <v>2770</v>
      </c>
      <c r="D3954" s="59" t="s">
        <v>3177</v>
      </c>
      <c r="E3954" s="59" t="s">
        <v>7370</v>
      </c>
      <c r="F3954" t="s">
        <v>1605</v>
      </c>
      <c r="G3954" t="s">
        <v>1604</v>
      </c>
      <c r="H3954" t="s">
        <v>1606</v>
      </c>
      <c r="I3954" s="52">
        <v>45323</v>
      </c>
      <c r="J3954" t="s">
        <v>2457</v>
      </c>
      <c r="K3954">
        <v>101</v>
      </c>
      <c r="L3954">
        <v>94.5656845549736</v>
      </c>
      <c r="M3954">
        <v>100</v>
      </c>
      <c r="N3954">
        <v>1</v>
      </c>
      <c r="O3954">
        <v>92.723172667129603</v>
      </c>
      <c r="P3954">
        <v>100</v>
      </c>
      <c r="Q3954">
        <v>1</v>
      </c>
      <c r="R3954">
        <v>99</v>
      </c>
      <c r="S3954">
        <v>0.99094760072061705</v>
      </c>
      <c r="T3954">
        <v>38.361237552257698</v>
      </c>
      <c r="U3954">
        <v>0.66395519501544897</v>
      </c>
      <c r="V3954">
        <v>61</v>
      </c>
      <c r="W3954">
        <v>9.5278906790984899E-2</v>
      </c>
      <c r="X3954">
        <v>7</v>
      </c>
      <c r="Y3954">
        <v>100</v>
      </c>
      <c r="Z3954">
        <v>0.999999999999999</v>
      </c>
      <c r="AA3954">
        <v>77.546673996972103</v>
      </c>
      <c r="AB3954">
        <v>93</v>
      </c>
      <c r="AC3954">
        <v>0.92899919638334905</v>
      </c>
      <c r="AD3954">
        <v>7</v>
      </c>
      <c r="AE3954">
        <v>7.1000803616650496E-2</v>
      </c>
      <c r="AF3954">
        <v>1</v>
      </c>
      <c r="AG3954">
        <v>2.6367999999999998E-16</v>
      </c>
      <c r="AH3954">
        <v>4.9920075240305704E-3</v>
      </c>
      <c r="AI3954">
        <v>7</v>
      </c>
      <c r="AJ3954">
        <v>93.524559913011402</v>
      </c>
      <c r="AK3954">
        <v>100</v>
      </c>
      <c r="AL3954">
        <v>1</v>
      </c>
      <c r="AM3954">
        <v>0</v>
      </c>
      <c r="AN3954">
        <v>0</v>
      </c>
      <c r="AO3954">
        <v>0</v>
      </c>
      <c r="AP3954">
        <v>0</v>
      </c>
      <c r="AQ3954">
        <v>100</v>
      </c>
      <c r="AR3954">
        <v>1</v>
      </c>
      <c r="AS3954">
        <v>1.15090651098806E-2</v>
      </c>
      <c r="AT3954">
        <v>1</v>
      </c>
      <c r="AU3954">
        <v>0</v>
      </c>
      <c r="AV3954">
        <v>0</v>
      </c>
      <c r="AW3954">
        <v>100</v>
      </c>
      <c r="AX3954">
        <v>0.999999999999999</v>
      </c>
      <c r="AY3954">
        <v>94.494103323070604</v>
      </c>
      <c r="AZ3954">
        <v>100</v>
      </c>
      <c r="BA3954">
        <v>1</v>
      </c>
      <c r="BB3954">
        <v>95</v>
      </c>
      <c r="BC3954">
        <v>0.95176902868942503</v>
      </c>
      <c r="BD3954">
        <v>5</v>
      </c>
      <c r="BE3954">
        <v>4.8230971310574799E-2</v>
      </c>
      <c r="BF3954">
        <v>92.812912391429904</v>
      </c>
      <c r="BG3954">
        <v>90.6292325127</v>
      </c>
      <c r="BH3954">
        <v>92.588964208240995</v>
      </c>
      <c r="BI3954">
        <v>91.055217455474903</v>
      </c>
    </row>
    <row r="3955" spans="1:61" x14ac:dyDescent="0.25">
      <c r="A3955" s="10" t="str">
        <f>VLOOKUP(D3955,'Index-Relations'!E:F,2,FALSE)</f>
        <v>ESG</v>
      </c>
      <c r="B3955" t="s">
        <v>3450</v>
      </c>
      <c r="C3955" s="53" t="s">
        <v>2760</v>
      </c>
      <c r="D3955" s="59" t="s">
        <v>3233</v>
      </c>
      <c r="E3955" s="59" t="s">
        <v>7371</v>
      </c>
      <c r="F3955" t="s">
        <v>2565</v>
      </c>
      <c r="G3955" t="s">
        <v>1610</v>
      </c>
      <c r="H3955" t="s">
        <v>1612</v>
      </c>
      <c r="I3955" s="52">
        <v>45659</v>
      </c>
      <c r="J3955" t="s">
        <v>2457</v>
      </c>
      <c r="K3955">
        <v>100</v>
      </c>
      <c r="L3955" s="73">
        <v>75.133205549674003</v>
      </c>
      <c r="M3955">
        <v>100</v>
      </c>
      <c r="N3955">
        <v>1</v>
      </c>
      <c r="O3955" s="73">
        <v>77.487413133296997</v>
      </c>
      <c r="P3955">
        <v>100</v>
      </c>
      <c r="Q3955">
        <v>1</v>
      </c>
      <c r="R3955">
        <v>98</v>
      </c>
      <c r="S3955">
        <v>0.98052462874542501</v>
      </c>
      <c r="T3955">
        <v>37.242342466602402</v>
      </c>
      <c r="U3955">
        <v>0.67180923785269697</v>
      </c>
      <c r="V3955">
        <v>66</v>
      </c>
      <c r="W3955">
        <v>3.0902181697275301E-2</v>
      </c>
      <c r="X3955">
        <v>9</v>
      </c>
      <c r="Y3955">
        <v>100</v>
      </c>
      <c r="Z3955">
        <v>0.999999999999999</v>
      </c>
      <c r="AA3955">
        <v>37.916751853323099</v>
      </c>
      <c r="AB3955">
        <v>89</v>
      </c>
      <c r="AC3955">
        <v>0.89028500533664601</v>
      </c>
      <c r="AD3955">
        <v>11</v>
      </c>
      <c r="AE3955">
        <v>0.10971499466335299</v>
      </c>
      <c r="AF3955">
        <v>0</v>
      </c>
      <c r="AG3955">
        <v>0</v>
      </c>
      <c r="AH3955">
        <v>2.0012468130235099E-2</v>
      </c>
      <c r="AI3955">
        <v>10</v>
      </c>
      <c r="AJ3955" s="73">
        <v>71.609526741330995</v>
      </c>
      <c r="AK3955">
        <v>100</v>
      </c>
      <c r="AL3955">
        <v>1</v>
      </c>
      <c r="AM3955">
        <v>0</v>
      </c>
      <c r="AN3955">
        <v>0</v>
      </c>
      <c r="AO3955">
        <v>0</v>
      </c>
      <c r="AP3955">
        <v>0</v>
      </c>
      <c r="AQ3955">
        <v>100</v>
      </c>
      <c r="AR3955">
        <v>1</v>
      </c>
      <c r="AS3955">
        <v>0</v>
      </c>
      <c r="AT3955">
        <v>0</v>
      </c>
      <c r="AU3955">
        <v>0</v>
      </c>
      <c r="AV3955">
        <v>0</v>
      </c>
      <c r="AW3955">
        <v>100</v>
      </c>
      <c r="AX3955">
        <v>0.999999999999999</v>
      </c>
      <c r="AY3955" s="73">
        <v>73.890497330531005</v>
      </c>
      <c r="AZ3955">
        <v>100</v>
      </c>
      <c r="BA3955">
        <v>1</v>
      </c>
      <c r="BB3955">
        <v>97</v>
      </c>
      <c r="BC3955">
        <v>0.96970329769930397</v>
      </c>
      <c r="BD3955">
        <v>3</v>
      </c>
      <c r="BE3955">
        <v>3.0296702300695099E-2</v>
      </c>
      <c r="BF3955">
        <v>75.133205549674003</v>
      </c>
      <c r="BG3955">
        <v>77.487413133296997</v>
      </c>
      <c r="BH3955">
        <v>73.890497330531005</v>
      </c>
      <c r="BI3955">
        <v>71.609526741330995</v>
      </c>
    </row>
    <row r="3956" spans="1:61" x14ac:dyDescent="0.25">
      <c r="A3956" s="10" t="str">
        <f>VLOOKUP(D3956,'Index-Relations'!E:F,2,FALSE)</f>
        <v>ESG</v>
      </c>
      <c r="B3956" t="s">
        <v>3450</v>
      </c>
      <c r="C3956" s="53" t="s">
        <v>2761</v>
      </c>
      <c r="D3956" s="59" t="s">
        <v>3233</v>
      </c>
      <c r="E3956" s="59" t="s">
        <v>7372</v>
      </c>
      <c r="F3956" t="s">
        <v>2565</v>
      </c>
      <c r="G3956" t="s">
        <v>1610</v>
      </c>
      <c r="H3956" t="s">
        <v>1612</v>
      </c>
      <c r="I3956" s="52">
        <v>45628</v>
      </c>
      <c r="J3956" t="s">
        <v>2457</v>
      </c>
      <c r="K3956">
        <v>97</v>
      </c>
      <c r="L3956" s="73">
        <v>75.272255951183993</v>
      </c>
      <c r="M3956">
        <v>97</v>
      </c>
      <c r="N3956">
        <v>1</v>
      </c>
      <c r="O3956" s="73">
        <v>77.822980325360902</v>
      </c>
      <c r="P3956">
        <v>97</v>
      </c>
      <c r="Q3956">
        <v>1</v>
      </c>
      <c r="R3956">
        <v>95</v>
      </c>
      <c r="S3956">
        <v>0.97587683232081701</v>
      </c>
      <c r="T3956">
        <v>36.754048458158799</v>
      </c>
      <c r="U3956">
        <v>0.66051058612043501</v>
      </c>
      <c r="V3956">
        <v>65</v>
      </c>
      <c r="W3956">
        <v>3.7936239450956401E-2</v>
      </c>
      <c r="X3956">
        <v>9</v>
      </c>
      <c r="Y3956">
        <v>97</v>
      </c>
      <c r="Z3956">
        <v>0.999999999999999</v>
      </c>
      <c r="AA3956">
        <v>33.335459045746902</v>
      </c>
      <c r="AB3956">
        <v>86</v>
      </c>
      <c r="AC3956">
        <v>0.88378113416864501</v>
      </c>
      <c r="AD3956">
        <v>11</v>
      </c>
      <c r="AE3956">
        <v>0.116218865831353</v>
      </c>
      <c r="AF3956">
        <v>0</v>
      </c>
      <c r="AG3956">
        <v>3.0530999999999998E-16</v>
      </c>
      <c r="AH3956">
        <v>1.9595404943007402E-2</v>
      </c>
      <c r="AI3956">
        <v>9</v>
      </c>
      <c r="AJ3956" s="73">
        <v>71.867729910246993</v>
      </c>
      <c r="AK3956">
        <v>97</v>
      </c>
      <c r="AL3956">
        <v>1</v>
      </c>
      <c r="AM3956">
        <v>0</v>
      </c>
      <c r="AN3956">
        <v>0</v>
      </c>
      <c r="AO3956">
        <v>0</v>
      </c>
      <c r="AP3956">
        <v>0</v>
      </c>
      <c r="AQ3956">
        <v>97</v>
      </c>
      <c r="AR3956">
        <v>0.999999999999999</v>
      </c>
      <c r="AS3956">
        <v>0</v>
      </c>
      <c r="AT3956">
        <v>0</v>
      </c>
      <c r="AU3956">
        <v>0</v>
      </c>
      <c r="AV3956">
        <v>0</v>
      </c>
      <c r="AW3956">
        <v>97</v>
      </c>
      <c r="AX3956">
        <v>0.999999999999999</v>
      </c>
      <c r="AY3956" s="73">
        <v>73.739240590462003</v>
      </c>
      <c r="AZ3956">
        <v>97</v>
      </c>
      <c r="BA3956">
        <v>1</v>
      </c>
      <c r="BB3956">
        <v>94</v>
      </c>
      <c r="BC3956">
        <v>0.96855853783262502</v>
      </c>
      <c r="BD3956">
        <v>3</v>
      </c>
      <c r="BE3956">
        <v>3.1441462167374597E-2</v>
      </c>
      <c r="BF3956">
        <v>75.272255951183993</v>
      </c>
      <c r="BG3956">
        <v>77.822980325360902</v>
      </c>
      <c r="BH3956">
        <v>73.739240590462003</v>
      </c>
      <c r="BI3956">
        <v>71.867729910246993</v>
      </c>
    </row>
    <row r="3957" spans="1:61" x14ac:dyDescent="0.25">
      <c r="A3957" s="10" t="str">
        <f>VLOOKUP(D3957,'Index-Relations'!E:F,2,FALSE)</f>
        <v>ESG</v>
      </c>
      <c r="B3957" t="s">
        <v>3450</v>
      </c>
      <c r="C3957" s="53" t="s">
        <v>2762</v>
      </c>
      <c r="D3957" s="59" t="s">
        <v>3233</v>
      </c>
      <c r="E3957" s="59" t="s">
        <v>7373</v>
      </c>
      <c r="F3957" t="s">
        <v>2565</v>
      </c>
      <c r="G3957" t="s">
        <v>1610</v>
      </c>
      <c r="H3957" t="s">
        <v>1612</v>
      </c>
      <c r="I3957" s="52">
        <v>45597</v>
      </c>
      <c r="J3957" t="s">
        <v>2457</v>
      </c>
      <c r="K3957">
        <v>97</v>
      </c>
      <c r="L3957" s="73">
        <v>75.204714884058006</v>
      </c>
      <c r="M3957">
        <v>97</v>
      </c>
      <c r="N3957">
        <v>1</v>
      </c>
      <c r="O3957" s="73">
        <v>77.876190026984901</v>
      </c>
      <c r="P3957">
        <v>97</v>
      </c>
      <c r="Q3957">
        <v>1</v>
      </c>
      <c r="R3957">
        <v>95</v>
      </c>
      <c r="S3957">
        <v>0.97653354665283598</v>
      </c>
      <c r="T3957">
        <v>36.996380635746597</v>
      </c>
      <c r="U3957">
        <v>0.66032474111888595</v>
      </c>
      <c r="V3957">
        <v>65</v>
      </c>
      <c r="W3957">
        <v>3.7200794983265499E-2</v>
      </c>
      <c r="X3957">
        <v>9</v>
      </c>
      <c r="Y3957">
        <v>97</v>
      </c>
      <c r="Z3957">
        <v>1</v>
      </c>
      <c r="AA3957">
        <v>33.715012265611897</v>
      </c>
      <c r="AB3957">
        <v>86</v>
      </c>
      <c r="AC3957">
        <v>0.88452420899557405</v>
      </c>
      <c r="AD3957">
        <v>11</v>
      </c>
      <c r="AE3957">
        <v>0.115475791004425</v>
      </c>
      <c r="AF3957">
        <v>0</v>
      </c>
      <c r="AG3957">
        <v>9.7139999999999999E-17</v>
      </c>
      <c r="AH3957">
        <v>2.4478088581713801E-2</v>
      </c>
      <c r="AI3957">
        <v>9</v>
      </c>
      <c r="AJ3957" s="73">
        <v>71.712302113504904</v>
      </c>
      <c r="AK3957">
        <v>97</v>
      </c>
      <c r="AL3957">
        <v>1</v>
      </c>
      <c r="AM3957">
        <v>0</v>
      </c>
      <c r="AN3957">
        <v>0</v>
      </c>
      <c r="AO3957">
        <v>0</v>
      </c>
      <c r="AP3957">
        <v>0</v>
      </c>
      <c r="AQ3957">
        <v>97</v>
      </c>
      <c r="AR3957">
        <v>0.999999999999999</v>
      </c>
      <c r="AS3957">
        <v>0</v>
      </c>
      <c r="AT3957">
        <v>0</v>
      </c>
      <c r="AU3957">
        <v>0</v>
      </c>
      <c r="AV3957">
        <v>0</v>
      </c>
      <c r="AW3957">
        <v>97</v>
      </c>
      <c r="AX3957">
        <v>1</v>
      </c>
      <c r="AY3957" s="73">
        <v>73.644980728066997</v>
      </c>
      <c r="AZ3957">
        <v>97</v>
      </c>
      <c r="BA3957">
        <v>1</v>
      </c>
      <c r="BB3957">
        <v>94</v>
      </c>
      <c r="BC3957">
        <v>0.96857552428095195</v>
      </c>
      <c r="BD3957">
        <v>3</v>
      </c>
      <c r="BE3957">
        <v>3.1424475719047197E-2</v>
      </c>
      <c r="BF3957">
        <v>75.204714884058006</v>
      </c>
      <c r="BG3957">
        <v>77.876190026984901</v>
      </c>
      <c r="BH3957">
        <v>73.644980728066997</v>
      </c>
      <c r="BI3957">
        <v>71.712302113504904</v>
      </c>
    </row>
    <row r="3958" spans="1:61" x14ac:dyDescent="0.25">
      <c r="A3958" s="10" t="str">
        <f>VLOOKUP(D3958,'Index-Relations'!E:F,2,FALSE)</f>
        <v>ESG</v>
      </c>
      <c r="B3958" t="s">
        <v>3450</v>
      </c>
      <c r="C3958" s="53" t="s">
        <v>2763</v>
      </c>
      <c r="D3958" s="59" t="s">
        <v>3233</v>
      </c>
      <c r="E3958" s="59" t="s">
        <v>7374</v>
      </c>
      <c r="F3958" t="s">
        <v>2565</v>
      </c>
      <c r="G3958" t="s">
        <v>1610</v>
      </c>
      <c r="H3958" t="s">
        <v>1612</v>
      </c>
      <c r="I3958" s="52">
        <v>45566</v>
      </c>
      <c r="J3958" t="s">
        <v>2457</v>
      </c>
      <c r="K3958">
        <v>97</v>
      </c>
      <c r="L3958" s="73">
        <v>75.286117681248896</v>
      </c>
      <c r="M3958">
        <v>97</v>
      </c>
      <c r="N3958">
        <v>1</v>
      </c>
      <c r="O3958" s="73">
        <v>77.949868218028001</v>
      </c>
      <c r="P3958">
        <v>97</v>
      </c>
      <c r="Q3958">
        <v>1</v>
      </c>
      <c r="R3958">
        <v>95</v>
      </c>
      <c r="S3958">
        <v>0.97734358393388299</v>
      </c>
      <c r="T3958">
        <v>37.349530660708197</v>
      </c>
      <c r="U3958">
        <v>0.66233362748726299</v>
      </c>
      <c r="V3958">
        <v>65</v>
      </c>
      <c r="W3958">
        <v>3.67675807609356E-2</v>
      </c>
      <c r="X3958">
        <v>9</v>
      </c>
      <c r="Y3958">
        <v>97</v>
      </c>
      <c r="Z3958">
        <v>0.999999999999999</v>
      </c>
      <c r="AA3958">
        <v>32.329599612788201</v>
      </c>
      <c r="AB3958">
        <v>86</v>
      </c>
      <c r="AC3958">
        <v>0.88521054903942098</v>
      </c>
      <c r="AD3958">
        <v>11</v>
      </c>
      <c r="AE3958">
        <v>0.11478945096057901</v>
      </c>
      <c r="AF3958">
        <v>0</v>
      </c>
      <c r="AG3958">
        <v>0</v>
      </c>
      <c r="AH3958">
        <v>1.9836690007197198E-2</v>
      </c>
      <c r="AI3958">
        <v>9</v>
      </c>
      <c r="AJ3958" s="73">
        <v>71.813284940789998</v>
      </c>
      <c r="AK3958">
        <v>97</v>
      </c>
      <c r="AL3958">
        <v>1</v>
      </c>
      <c r="AM3958">
        <v>0</v>
      </c>
      <c r="AN3958">
        <v>0</v>
      </c>
      <c r="AO3958">
        <v>0</v>
      </c>
      <c r="AP3958">
        <v>0</v>
      </c>
      <c r="AQ3958">
        <v>97</v>
      </c>
      <c r="AR3958">
        <v>1</v>
      </c>
      <c r="AS3958">
        <v>0</v>
      </c>
      <c r="AT3958">
        <v>0</v>
      </c>
      <c r="AU3958">
        <v>0</v>
      </c>
      <c r="AV3958">
        <v>0</v>
      </c>
      <c r="AW3958">
        <v>97</v>
      </c>
      <c r="AX3958">
        <v>1</v>
      </c>
      <c r="AY3958" s="73">
        <v>73.680537470959905</v>
      </c>
      <c r="AZ3958">
        <v>97</v>
      </c>
      <c r="BA3958">
        <v>1</v>
      </c>
      <c r="BB3958">
        <v>94</v>
      </c>
      <c r="BC3958">
        <v>0.96793635126282696</v>
      </c>
      <c r="BD3958">
        <v>3</v>
      </c>
      <c r="BE3958">
        <v>3.2063648737171997E-2</v>
      </c>
      <c r="BF3958">
        <v>75.286117681248896</v>
      </c>
      <c r="BG3958">
        <v>77.949868218028001</v>
      </c>
      <c r="BH3958">
        <v>73.680537470959905</v>
      </c>
      <c r="BI3958">
        <v>71.813284940789998</v>
      </c>
    </row>
    <row r="3959" spans="1:61" x14ac:dyDescent="0.25">
      <c r="A3959" s="10" t="str">
        <f>VLOOKUP(D3959,'Index-Relations'!E:F,2,FALSE)</f>
        <v>ESG</v>
      </c>
      <c r="B3959" t="s">
        <v>3450</v>
      </c>
      <c r="C3959" s="53" t="s">
        <v>2764</v>
      </c>
      <c r="D3959" s="59" t="s">
        <v>3233</v>
      </c>
      <c r="E3959" s="59" t="s">
        <v>7375</v>
      </c>
      <c r="F3959" t="s">
        <v>2565</v>
      </c>
      <c r="G3959" t="s">
        <v>1610</v>
      </c>
      <c r="H3959" t="s">
        <v>1612</v>
      </c>
      <c r="I3959" s="52">
        <v>45537</v>
      </c>
      <c r="J3959" t="s">
        <v>2457</v>
      </c>
      <c r="K3959">
        <v>100</v>
      </c>
      <c r="L3959" s="73">
        <v>74.711381136683897</v>
      </c>
      <c r="M3959">
        <v>100</v>
      </c>
      <c r="N3959">
        <v>1</v>
      </c>
      <c r="O3959" s="73">
        <v>76.7699503810219</v>
      </c>
      <c r="P3959">
        <v>100</v>
      </c>
      <c r="Q3959">
        <v>1</v>
      </c>
      <c r="R3959">
        <v>98</v>
      </c>
      <c r="S3959">
        <v>0.98180563608094495</v>
      </c>
      <c r="T3959">
        <v>37.123209999497902</v>
      </c>
      <c r="U3959">
        <v>0.72540695598278004</v>
      </c>
      <c r="V3959">
        <v>67</v>
      </c>
      <c r="W3959">
        <v>4.5637039739889099E-2</v>
      </c>
      <c r="X3959">
        <v>10</v>
      </c>
      <c r="Y3959">
        <v>100</v>
      </c>
      <c r="Z3959">
        <v>1</v>
      </c>
      <c r="AA3959">
        <v>41.306804579201703</v>
      </c>
      <c r="AB3959">
        <v>93</v>
      </c>
      <c r="AC3959">
        <v>0.93449900541793895</v>
      </c>
      <c r="AD3959">
        <v>9</v>
      </c>
      <c r="AE3959">
        <v>8.8362487665773495E-2</v>
      </c>
      <c r="AF3959">
        <v>-2</v>
      </c>
      <c r="AG3959">
        <v>0</v>
      </c>
      <c r="AH3959">
        <v>1.45071160648745E-2</v>
      </c>
      <c r="AI3959">
        <v>9</v>
      </c>
      <c r="AJ3959" s="73">
        <v>71.742219250985997</v>
      </c>
      <c r="AK3959">
        <v>100</v>
      </c>
      <c r="AL3959">
        <v>1</v>
      </c>
      <c r="AM3959">
        <v>0</v>
      </c>
      <c r="AN3959">
        <v>0</v>
      </c>
      <c r="AO3959">
        <v>0</v>
      </c>
      <c r="AP3959">
        <v>0</v>
      </c>
      <c r="AQ3959">
        <v>100</v>
      </c>
      <c r="AR3959">
        <v>0.999999999999999</v>
      </c>
      <c r="AS3959">
        <v>0</v>
      </c>
      <c r="AT3959">
        <v>0</v>
      </c>
      <c r="AU3959">
        <v>0</v>
      </c>
      <c r="AV3959">
        <v>0</v>
      </c>
      <c r="AW3959">
        <v>100</v>
      </c>
      <c r="AX3959">
        <v>1</v>
      </c>
      <c r="AY3959" s="73">
        <v>73.267548457484907</v>
      </c>
      <c r="AZ3959">
        <v>100</v>
      </c>
      <c r="BA3959">
        <v>1</v>
      </c>
      <c r="BB3959">
        <v>97</v>
      </c>
      <c r="BC3959">
        <v>0.96973010988698805</v>
      </c>
      <c r="BD3959">
        <v>3</v>
      </c>
      <c r="BE3959">
        <v>3.0269890113011899E-2</v>
      </c>
      <c r="BF3959">
        <v>74.711381136683897</v>
      </c>
      <c r="BG3959">
        <v>76.7699503810219</v>
      </c>
      <c r="BH3959">
        <v>73.267548457484907</v>
      </c>
      <c r="BI3959">
        <v>71.742219250985997</v>
      </c>
    </row>
    <row r="3960" spans="1:61" x14ac:dyDescent="0.25">
      <c r="A3960" s="10" t="str">
        <f>VLOOKUP(D3960,'Index-Relations'!E:F,2,FALSE)</f>
        <v>ESG</v>
      </c>
      <c r="B3960" t="s">
        <v>3450</v>
      </c>
      <c r="C3960" s="53" t="s">
        <v>3350</v>
      </c>
      <c r="D3960" s="59" t="s">
        <v>3233</v>
      </c>
      <c r="E3960" s="59" t="s">
        <v>7376</v>
      </c>
      <c r="F3960" t="s">
        <v>2565</v>
      </c>
      <c r="G3960" t="s">
        <v>1610</v>
      </c>
      <c r="H3960" t="s">
        <v>1612</v>
      </c>
      <c r="I3960" s="52">
        <v>45505</v>
      </c>
      <c r="J3960" t="s">
        <v>2457</v>
      </c>
      <c r="K3960">
        <v>100</v>
      </c>
      <c r="L3960" s="73">
        <v>74.627959778296002</v>
      </c>
      <c r="M3960">
        <v>100</v>
      </c>
      <c r="N3960">
        <v>1</v>
      </c>
      <c r="O3960" s="73">
        <v>76.741248211528003</v>
      </c>
      <c r="P3960">
        <v>100</v>
      </c>
      <c r="Q3960">
        <v>1</v>
      </c>
      <c r="R3960">
        <v>98</v>
      </c>
      <c r="S3960">
        <v>0.98220880777064701</v>
      </c>
      <c r="T3960">
        <v>37.147578187006403</v>
      </c>
      <c r="U3960">
        <v>0.719772687121771</v>
      </c>
      <c r="V3960">
        <v>67</v>
      </c>
      <c r="W3960">
        <v>4.41320247065538E-2</v>
      </c>
      <c r="X3960">
        <v>10</v>
      </c>
      <c r="Y3960">
        <v>100</v>
      </c>
      <c r="Z3960">
        <v>0.999999999999999</v>
      </c>
      <c r="AA3960">
        <v>42.599119813453299</v>
      </c>
      <c r="AB3960">
        <v>92</v>
      </c>
      <c r="AC3960">
        <v>0.91881812920718298</v>
      </c>
      <c r="AD3960">
        <v>8</v>
      </c>
      <c r="AE3960">
        <v>8.1181870792817301E-2</v>
      </c>
      <c r="AF3960">
        <v>0</v>
      </c>
      <c r="AG3960">
        <v>0</v>
      </c>
      <c r="AH3960">
        <v>1.35536459328819E-2</v>
      </c>
      <c r="AI3960">
        <v>9</v>
      </c>
      <c r="AJ3960" s="73">
        <v>71.684807731287904</v>
      </c>
      <c r="AK3960">
        <v>100</v>
      </c>
      <c r="AL3960">
        <v>1</v>
      </c>
      <c r="AM3960">
        <v>0</v>
      </c>
      <c r="AN3960">
        <v>0</v>
      </c>
      <c r="AO3960">
        <v>0</v>
      </c>
      <c r="AP3960">
        <v>0</v>
      </c>
      <c r="AQ3960">
        <v>100</v>
      </c>
      <c r="AR3960">
        <v>1</v>
      </c>
      <c r="AS3960">
        <v>0</v>
      </c>
      <c r="AT3960">
        <v>0</v>
      </c>
      <c r="AU3960">
        <v>0</v>
      </c>
      <c r="AV3960">
        <v>0</v>
      </c>
      <c r="AW3960">
        <v>100</v>
      </c>
      <c r="AX3960">
        <v>0.999999999999999</v>
      </c>
      <c r="AY3960" s="73">
        <v>73.168825077224</v>
      </c>
      <c r="AZ3960">
        <v>100</v>
      </c>
      <c r="BA3960">
        <v>1</v>
      </c>
      <c r="BB3960">
        <v>98</v>
      </c>
      <c r="BC3960">
        <v>0.97938144863667098</v>
      </c>
      <c r="BD3960">
        <v>2</v>
      </c>
      <c r="BE3960">
        <v>2.0618551363328099E-2</v>
      </c>
      <c r="BF3960">
        <v>74.627959778296002</v>
      </c>
      <c r="BG3960">
        <v>76.741248211528003</v>
      </c>
      <c r="BH3960">
        <v>73.168825077224</v>
      </c>
      <c r="BI3960">
        <v>71.684807731287904</v>
      </c>
    </row>
    <row r="3961" spans="1:61" x14ac:dyDescent="0.25">
      <c r="A3961" s="10" t="str">
        <f>VLOOKUP(D3961,'Index-Relations'!E:F,2,FALSE)</f>
        <v>ESG</v>
      </c>
      <c r="B3961" t="s">
        <v>3450</v>
      </c>
      <c r="C3961" s="53" t="s">
        <v>2765</v>
      </c>
      <c r="D3961" s="59" t="s">
        <v>3233</v>
      </c>
      <c r="E3961" s="59" t="s">
        <v>7377</v>
      </c>
      <c r="F3961" t="s">
        <v>2565</v>
      </c>
      <c r="G3961" t="s">
        <v>1610</v>
      </c>
      <c r="H3961" t="s">
        <v>1612</v>
      </c>
      <c r="I3961" s="52">
        <v>45474</v>
      </c>
      <c r="J3961" t="s">
        <v>2457</v>
      </c>
      <c r="K3961">
        <v>100</v>
      </c>
      <c r="L3961" s="73">
        <v>75.167775812453002</v>
      </c>
      <c r="M3961">
        <v>100</v>
      </c>
      <c r="N3961">
        <v>1</v>
      </c>
      <c r="O3961" s="73">
        <v>77.061113063191002</v>
      </c>
      <c r="P3961">
        <v>100</v>
      </c>
      <c r="Q3961">
        <v>1</v>
      </c>
      <c r="R3961">
        <v>98</v>
      </c>
      <c r="S3961">
        <v>0.98040798511151295</v>
      </c>
      <c r="T3961">
        <v>37.118886494964897</v>
      </c>
      <c r="U3961">
        <v>0.70957478438288402</v>
      </c>
      <c r="V3961">
        <v>66</v>
      </c>
      <c r="W3961">
        <v>4.3615666017949202E-2</v>
      </c>
      <c r="X3961">
        <v>10</v>
      </c>
      <c r="Y3961">
        <v>100</v>
      </c>
      <c r="Z3961">
        <v>1</v>
      </c>
      <c r="AA3961">
        <v>44.941453770709202</v>
      </c>
      <c r="AB3961">
        <v>92</v>
      </c>
      <c r="AC3961">
        <v>0.919764060522266</v>
      </c>
      <c r="AD3961">
        <v>8</v>
      </c>
      <c r="AE3961">
        <v>8.0235939477733401E-2</v>
      </c>
      <c r="AF3961">
        <v>0</v>
      </c>
      <c r="AG3961">
        <v>4.1629999999999998E-17</v>
      </c>
      <c r="AH3961">
        <v>1.3187147117535899E-2</v>
      </c>
      <c r="AI3961">
        <v>9</v>
      </c>
      <c r="AJ3961" s="73">
        <v>72.223337015170998</v>
      </c>
      <c r="AK3961">
        <v>100</v>
      </c>
      <c r="AL3961">
        <v>1</v>
      </c>
      <c r="AM3961">
        <v>0</v>
      </c>
      <c r="AN3961">
        <v>0</v>
      </c>
      <c r="AO3961">
        <v>0</v>
      </c>
      <c r="AP3961">
        <v>0</v>
      </c>
      <c r="AQ3961">
        <v>100</v>
      </c>
      <c r="AR3961">
        <v>1</v>
      </c>
      <c r="AS3961">
        <v>0</v>
      </c>
      <c r="AT3961">
        <v>0</v>
      </c>
      <c r="AU3961">
        <v>0</v>
      </c>
      <c r="AV3961">
        <v>0</v>
      </c>
      <c r="AW3961">
        <v>100</v>
      </c>
      <c r="AX3961">
        <v>1</v>
      </c>
      <c r="AY3961" s="73">
        <v>73.788699230269998</v>
      </c>
      <c r="AZ3961">
        <v>100</v>
      </c>
      <c r="BA3961">
        <v>1</v>
      </c>
      <c r="BB3961">
        <v>98</v>
      </c>
      <c r="BC3961">
        <v>0.97927464150951304</v>
      </c>
      <c r="BD3961">
        <v>2</v>
      </c>
      <c r="BE3961">
        <v>2.0725358490485998E-2</v>
      </c>
      <c r="BF3961">
        <v>75.167775812453002</v>
      </c>
      <c r="BG3961">
        <v>77.061113063191002</v>
      </c>
      <c r="BH3961">
        <v>73.788699230269998</v>
      </c>
      <c r="BI3961">
        <v>72.223337015170998</v>
      </c>
    </row>
    <row r="3962" spans="1:61" x14ac:dyDescent="0.25">
      <c r="A3962" s="10" t="str">
        <f>VLOOKUP(D3962,'Index-Relations'!E:F,2,FALSE)</f>
        <v>ESG</v>
      </c>
      <c r="B3962" t="s">
        <v>3450</v>
      </c>
      <c r="C3962" s="53" t="s">
        <v>2766</v>
      </c>
      <c r="D3962" s="59" t="s">
        <v>3233</v>
      </c>
      <c r="E3962" s="59" t="s">
        <v>7378</v>
      </c>
      <c r="F3962" t="s">
        <v>2565</v>
      </c>
      <c r="G3962" t="s">
        <v>1610</v>
      </c>
      <c r="H3962" t="s">
        <v>1612</v>
      </c>
      <c r="I3962" s="52">
        <v>45446</v>
      </c>
      <c r="J3962" t="s">
        <v>2457</v>
      </c>
      <c r="K3962">
        <v>100</v>
      </c>
      <c r="L3962" s="73">
        <v>75.846563864023906</v>
      </c>
      <c r="M3962">
        <v>100</v>
      </c>
      <c r="N3962">
        <v>1</v>
      </c>
      <c r="O3962" s="73">
        <v>77.667565293831004</v>
      </c>
      <c r="P3962">
        <v>100</v>
      </c>
      <c r="Q3962">
        <v>1</v>
      </c>
      <c r="R3962">
        <v>98</v>
      </c>
      <c r="S3962">
        <v>0.97838329468289498</v>
      </c>
      <c r="T3962">
        <v>37.770315858266201</v>
      </c>
      <c r="U3962">
        <v>0.71439552980989196</v>
      </c>
      <c r="V3962">
        <v>66</v>
      </c>
      <c r="W3962">
        <v>4.6371937279439703E-2</v>
      </c>
      <c r="X3962">
        <v>9</v>
      </c>
      <c r="Y3962">
        <v>100</v>
      </c>
      <c r="Z3962">
        <v>1</v>
      </c>
      <c r="AA3962">
        <v>35.284529321735</v>
      </c>
      <c r="AB3962">
        <v>93</v>
      </c>
      <c r="AC3962">
        <v>0.93371249379864696</v>
      </c>
      <c r="AD3962">
        <v>7</v>
      </c>
      <c r="AE3962">
        <v>6.6287506201352597E-2</v>
      </c>
      <c r="AF3962">
        <v>0</v>
      </c>
      <c r="AG3962">
        <v>4.1629999999999998E-17</v>
      </c>
      <c r="AH3962">
        <v>1.94896856789827E-2</v>
      </c>
      <c r="AI3962">
        <v>9</v>
      </c>
      <c r="AJ3962" s="73">
        <v>72.695725226282903</v>
      </c>
      <c r="AK3962">
        <v>100</v>
      </c>
      <c r="AL3962">
        <v>1</v>
      </c>
      <c r="AM3962">
        <v>0</v>
      </c>
      <c r="AN3962">
        <v>0</v>
      </c>
      <c r="AO3962">
        <v>0</v>
      </c>
      <c r="AP3962">
        <v>0</v>
      </c>
      <c r="AQ3962">
        <v>100</v>
      </c>
      <c r="AR3962">
        <v>1</v>
      </c>
      <c r="AS3962">
        <v>0</v>
      </c>
      <c r="AT3962">
        <v>0</v>
      </c>
      <c r="AU3962">
        <v>0</v>
      </c>
      <c r="AV3962">
        <v>0</v>
      </c>
      <c r="AW3962">
        <v>100</v>
      </c>
      <c r="AX3962">
        <v>1</v>
      </c>
      <c r="AY3962" s="73">
        <v>74.976055744251994</v>
      </c>
      <c r="AZ3962">
        <v>100</v>
      </c>
      <c r="BA3962">
        <v>1</v>
      </c>
      <c r="BB3962">
        <v>99</v>
      </c>
      <c r="BC3962">
        <v>0.98999439659067601</v>
      </c>
      <c r="BD3962">
        <v>1</v>
      </c>
      <c r="BE3962">
        <v>1.0005603409323299E-2</v>
      </c>
      <c r="BF3962">
        <v>75.846563864023906</v>
      </c>
      <c r="BG3962">
        <v>77.667565293831004</v>
      </c>
      <c r="BH3962">
        <v>74.976055744251994</v>
      </c>
      <c r="BI3962">
        <v>72.695725226282903</v>
      </c>
    </row>
    <row r="3963" spans="1:61" x14ac:dyDescent="0.25">
      <c r="A3963" s="10" t="str">
        <f>VLOOKUP(D3963,'Index-Relations'!E:F,2,FALSE)</f>
        <v>ESG</v>
      </c>
      <c r="B3963" t="s">
        <v>3450</v>
      </c>
      <c r="C3963" s="53" t="s">
        <v>2767</v>
      </c>
      <c r="D3963" s="59" t="s">
        <v>3233</v>
      </c>
      <c r="E3963" s="59" t="s">
        <v>7379</v>
      </c>
      <c r="F3963" t="s">
        <v>2565</v>
      </c>
      <c r="G3963" t="s">
        <v>1610</v>
      </c>
      <c r="H3963" t="s">
        <v>1612</v>
      </c>
      <c r="I3963" s="52">
        <v>45414</v>
      </c>
      <c r="J3963" t="s">
        <v>2457</v>
      </c>
      <c r="K3963">
        <v>100</v>
      </c>
      <c r="L3963" s="73">
        <v>75.622168371667996</v>
      </c>
      <c r="M3963">
        <v>100</v>
      </c>
      <c r="N3963">
        <v>1</v>
      </c>
      <c r="O3963" s="73">
        <v>77.461372955292006</v>
      </c>
      <c r="P3963">
        <v>100</v>
      </c>
      <c r="Q3963">
        <v>1</v>
      </c>
      <c r="R3963">
        <v>98</v>
      </c>
      <c r="S3963">
        <v>0.97920214028368202</v>
      </c>
      <c r="T3963">
        <v>37.662263150969899</v>
      </c>
      <c r="U3963">
        <v>0.72779979159500796</v>
      </c>
      <c r="V3963">
        <v>65</v>
      </c>
      <c r="W3963">
        <v>4.5784309313472403E-2</v>
      </c>
      <c r="X3963">
        <v>9</v>
      </c>
      <c r="Y3963">
        <v>100</v>
      </c>
      <c r="Z3963">
        <v>1</v>
      </c>
      <c r="AA3963">
        <v>36.412862427170502</v>
      </c>
      <c r="AB3963">
        <v>93</v>
      </c>
      <c r="AC3963">
        <v>0.93217572185277497</v>
      </c>
      <c r="AD3963">
        <v>7</v>
      </c>
      <c r="AE3963">
        <v>6.7824278147225303E-2</v>
      </c>
      <c r="AF3963">
        <v>0</v>
      </c>
      <c r="AG3963">
        <v>0</v>
      </c>
      <c r="AH3963">
        <v>1.8754935701936998E-2</v>
      </c>
      <c r="AI3963">
        <v>9</v>
      </c>
      <c r="AJ3963" s="73">
        <v>72.466002670937002</v>
      </c>
      <c r="AK3963">
        <v>100</v>
      </c>
      <c r="AL3963">
        <v>1</v>
      </c>
      <c r="AM3963">
        <v>0</v>
      </c>
      <c r="AN3963">
        <v>0</v>
      </c>
      <c r="AO3963">
        <v>0</v>
      </c>
      <c r="AP3963">
        <v>0</v>
      </c>
      <c r="AQ3963">
        <v>100</v>
      </c>
      <c r="AR3963">
        <v>1</v>
      </c>
      <c r="AS3963">
        <v>0</v>
      </c>
      <c r="AT3963">
        <v>0</v>
      </c>
      <c r="AU3963">
        <v>0</v>
      </c>
      <c r="AV3963">
        <v>0</v>
      </c>
      <c r="AW3963">
        <v>100</v>
      </c>
      <c r="AX3963">
        <v>1</v>
      </c>
      <c r="AY3963" s="73">
        <v>74.869960516894906</v>
      </c>
      <c r="AZ3963">
        <v>100</v>
      </c>
      <c r="BA3963">
        <v>1</v>
      </c>
      <c r="BB3963">
        <v>97</v>
      </c>
      <c r="BC3963">
        <v>0.97095359884721799</v>
      </c>
      <c r="BD3963">
        <v>3</v>
      </c>
      <c r="BE3963">
        <v>2.90464011527812E-2</v>
      </c>
      <c r="BF3963">
        <v>75.622168371667996</v>
      </c>
      <c r="BG3963">
        <v>77.461372955292006</v>
      </c>
      <c r="BH3963">
        <v>74.869960516894906</v>
      </c>
      <c r="BI3963">
        <v>72.466002670937002</v>
      </c>
    </row>
    <row r="3964" spans="1:61" x14ac:dyDescent="0.25">
      <c r="A3964" s="10" t="str">
        <f>VLOOKUP(D3964,'Index-Relations'!E:F,2,FALSE)</f>
        <v>ESG</v>
      </c>
      <c r="B3964" t="s">
        <v>3450</v>
      </c>
      <c r="C3964" s="53" t="s">
        <v>2768</v>
      </c>
      <c r="D3964" s="59" t="s">
        <v>3233</v>
      </c>
      <c r="E3964" s="59" t="s">
        <v>7380</v>
      </c>
      <c r="F3964" t="s">
        <v>2565</v>
      </c>
      <c r="G3964" t="s">
        <v>1610</v>
      </c>
      <c r="H3964" t="s">
        <v>1612</v>
      </c>
      <c r="I3964" s="52">
        <v>45384</v>
      </c>
      <c r="J3964" t="s">
        <v>2457</v>
      </c>
      <c r="K3964">
        <v>100</v>
      </c>
      <c r="L3964">
        <v>82.178519727212603</v>
      </c>
      <c r="M3964">
        <v>100</v>
      </c>
      <c r="N3964">
        <v>1</v>
      </c>
      <c r="O3964">
        <v>82.644810694579803</v>
      </c>
      <c r="P3964">
        <v>100</v>
      </c>
      <c r="Q3964">
        <v>1</v>
      </c>
      <c r="R3964">
        <v>98</v>
      </c>
      <c r="S3964">
        <v>0.98102091276774706</v>
      </c>
      <c r="T3964">
        <v>37.619413424434001</v>
      </c>
      <c r="U3964">
        <v>0.72313496967218105</v>
      </c>
      <c r="V3964">
        <v>65</v>
      </c>
      <c r="W3964">
        <v>4.7133320746689897E-2</v>
      </c>
      <c r="X3964">
        <v>9</v>
      </c>
      <c r="Y3964">
        <v>100</v>
      </c>
      <c r="Z3964">
        <v>1</v>
      </c>
      <c r="AA3964">
        <v>35.155758838440001</v>
      </c>
      <c r="AB3964">
        <v>93</v>
      </c>
      <c r="AC3964">
        <v>0.93054311921847099</v>
      </c>
      <c r="AD3964">
        <v>7</v>
      </c>
      <c r="AE3964">
        <v>6.9456880781528105E-2</v>
      </c>
      <c r="AF3964">
        <v>0</v>
      </c>
      <c r="AG3964">
        <v>0</v>
      </c>
      <c r="AH3964">
        <v>1.92035611867746E-2</v>
      </c>
      <c r="AI3964">
        <v>9</v>
      </c>
      <c r="AJ3964">
        <v>79.524651185910002</v>
      </c>
      <c r="AK3964">
        <v>100</v>
      </c>
      <c r="AL3964">
        <v>1</v>
      </c>
      <c r="AM3964">
        <v>0</v>
      </c>
      <c r="AN3964">
        <v>0</v>
      </c>
      <c r="AO3964">
        <v>0</v>
      </c>
      <c r="AP3964">
        <v>0</v>
      </c>
      <c r="AQ3964">
        <v>100</v>
      </c>
      <c r="AR3964">
        <v>1</v>
      </c>
      <c r="AS3964">
        <v>0</v>
      </c>
      <c r="AT3964">
        <v>0</v>
      </c>
      <c r="AU3964">
        <v>0</v>
      </c>
      <c r="AV3964">
        <v>0</v>
      </c>
      <c r="AW3964">
        <v>100</v>
      </c>
      <c r="AX3964">
        <v>1</v>
      </c>
      <c r="AY3964">
        <v>81.527642077846096</v>
      </c>
      <c r="AZ3964">
        <v>100</v>
      </c>
      <c r="BA3964">
        <v>1</v>
      </c>
      <c r="BB3964">
        <v>97</v>
      </c>
      <c r="BC3964">
        <v>0.97188253961617599</v>
      </c>
      <c r="BD3964">
        <v>3</v>
      </c>
      <c r="BE3964">
        <v>2.8117460383823099E-2</v>
      </c>
      <c r="BF3964">
        <v>75.341260499275904</v>
      </c>
      <c r="BG3964">
        <v>77.122272237909996</v>
      </c>
      <c r="BH3964">
        <v>74.767331972362001</v>
      </c>
      <c r="BI3964">
        <v>72.135213475374997</v>
      </c>
    </row>
    <row r="3965" spans="1:61" x14ac:dyDescent="0.25">
      <c r="A3965" s="10" t="str">
        <f>VLOOKUP(D3965,'Index-Relations'!E:F,2,FALSE)</f>
        <v>ESG</v>
      </c>
      <c r="B3965" t="s">
        <v>3450</v>
      </c>
      <c r="C3965" s="53" t="s">
        <v>2769</v>
      </c>
      <c r="D3965" s="59" t="s">
        <v>3233</v>
      </c>
      <c r="E3965" s="59" t="s">
        <v>7381</v>
      </c>
      <c r="F3965" t="s">
        <v>2565</v>
      </c>
      <c r="G3965" t="s">
        <v>1610</v>
      </c>
      <c r="H3965" t="s">
        <v>1612</v>
      </c>
      <c r="I3965" s="52">
        <v>45352</v>
      </c>
      <c r="J3965" t="s">
        <v>2457</v>
      </c>
      <c r="K3965">
        <v>99</v>
      </c>
      <c r="L3965">
        <v>82.530117478434306</v>
      </c>
      <c r="M3965">
        <v>99</v>
      </c>
      <c r="N3965">
        <v>1</v>
      </c>
      <c r="O3965">
        <v>82.651663010428805</v>
      </c>
      <c r="P3965">
        <v>99</v>
      </c>
      <c r="Q3965">
        <v>1</v>
      </c>
      <c r="R3965">
        <v>97</v>
      </c>
      <c r="S3965">
        <v>0.98212673286313401</v>
      </c>
      <c r="T3965">
        <v>37.064827615199803</v>
      </c>
      <c r="U3965">
        <v>0.70888111462639702</v>
      </c>
      <c r="V3965">
        <v>64</v>
      </c>
      <c r="W3965">
        <v>4.7299141837873301E-2</v>
      </c>
      <c r="X3965">
        <v>8</v>
      </c>
      <c r="Y3965">
        <v>99</v>
      </c>
      <c r="Z3965">
        <v>0.999999999999999</v>
      </c>
      <c r="AA3965">
        <v>40.688115750494703</v>
      </c>
      <c r="AB3965">
        <v>90</v>
      </c>
      <c r="AC3965">
        <v>0.91115866573479598</v>
      </c>
      <c r="AD3965">
        <v>9</v>
      </c>
      <c r="AE3965">
        <v>8.8841334265203895E-2</v>
      </c>
      <c r="AF3965">
        <v>0</v>
      </c>
      <c r="AG3965">
        <v>0</v>
      </c>
      <c r="AH3965">
        <v>5.3153621563895E-3</v>
      </c>
      <c r="AI3965">
        <v>5</v>
      </c>
      <c r="AJ3965">
        <v>80.045316726360895</v>
      </c>
      <c r="AK3965">
        <v>99</v>
      </c>
      <c r="AL3965">
        <v>1</v>
      </c>
      <c r="AM3965">
        <v>0</v>
      </c>
      <c r="AN3965">
        <v>0</v>
      </c>
      <c r="AO3965">
        <v>0</v>
      </c>
      <c r="AP3965">
        <v>0</v>
      </c>
      <c r="AQ3965">
        <v>99</v>
      </c>
      <c r="AR3965">
        <v>1</v>
      </c>
      <c r="AS3965">
        <v>0</v>
      </c>
      <c r="AT3965">
        <v>0</v>
      </c>
      <c r="AU3965">
        <v>0</v>
      </c>
      <c r="AV3965">
        <v>0</v>
      </c>
      <c r="AW3965">
        <v>99</v>
      </c>
      <c r="AX3965">
        <v>1</v>
      </c>
      <c r="AY3965">
        <v>81.968853140796696</v>
      </c>
      <c r="AZ3965">
        <v>99</v>
      </c>
      <c r="BA3965">
        <v>1</v>
      </c>
      <c r="BB3965">
        <v>95</v>
      </c>
      <c r="BC3965">
        <v>0.96481102619998604</v>
      </c>
      <c r="BD3965">
        <v>4</v>
      </c>
      <c r="BE3965">
        <v>3.5188973800013103E-2</v>
      </c>
      <c r="BF3965">
        <v>75.450167664860999</v>
      </c>
      <c r="BG3965">
        <v>76.901580585584</v>
      </c>
      <c r="BH3965">
        <v>75.102140486445904</v>
      </c>
      <c r="BI3965">
        <v>72.242456740565004</v>
      </c>
    </row>
    <row r="3966" spans="1:61" x14ac:dyDescent="0.25">
      <c r="A3966" s="10" t="str">
        <f>VLOOKUP(D3966,'Index-Relations'!E:F,2,FALSE)</f>
        <v>ESG</v>
      </c>
      <c r="B3966" t="s">
        <v>3450</v>
      </c>
      <c r="C3966" s="53" t="s">
        <v>2770</v>
      </c>
      <c r="D3966" s="59" t="s">
        <v>3233</v>
      </c>
      <c r="E3966" s="59" t="s">
        <v>7382</v>
      </c>
      <c r="F3966" t="s">
        <v>2565</v>
      </c>
      <c r="G3966" t="s">
        <v>1610</v>
      </c>
      <c r="H3966" t="s">
        <v>1612</v>
      </c>
      <c r="I3966" s="52">
        <v>45323</v>
      </c>
      <c r="J3966" t="s">
        <v>2457</v>
      </c>
      <c r="K3966">
        <v>99</v>
      </c>
      <c r="L3966">
        <v>82.698334531861093</v>
      </c>
      <c r="M3966">
        <v>99</v>
      </c>
      <c r="N3966">
        <v>1</v>
      </c>
      <c r="O3966">
        <v>82.868033238255705</v>
      </c>
      <c r="P3966">
        <v>99</v>
      </c>
      <c r="Q3966">
        <v>1</v>
      </c>
      <c r="R3966">
        <v>97</v>
      </c>
      <c r="S3966">
        <v>0.98204544823971096</v>
      </c>
      <c r="T3966">
        <v>37.622965093652503</v>
      </c>
      <c r="U3966">
        <v>0.70877005991234998</v>
      </c>
      <c r="V3966">
        <v>64</v>
      </c>
      <c r="W3966">
        <v>3.9977008480962098E-2</v>
      </c>
      <c r="X3966">
        <v>8</v>
      </c>
      <c r="Y3966">
        <v>99</v>
      </c>
      <c r="Z3966">
        <v>1</v>
      </c>
      <c r="AA3966">
        <v>42.4275065479248</v>
      </c>
      <c r="AB3966">
        <v>90</v>
      </c>
      <c r="AC3966">
        <v>0.90957648235723698</v>
      </c>
      <c r="AD3966">
        <v>9</v>
      </c>
      <c r="AE3966">
        <v>9.0423517642763004E-2</v>
      </c>
      <c r="AF3966">
        <v>0</v>
      </c>
      <c r="AG3966">
        <v>0</v>
      </c>
      <c r="AH3966">
        <v>5.7318869823160899E-3</v>
      </c>
      <c r="AI3966">
        <v>5</v>
      </c>
      <c r="AJ3966">
        <v>80.244217520238607</v>
      </c>
      <c r="AK3966">
        <v>99</v>
      </c>
      <c r="AL3966">
        <v>1</v>
      </c>
      <c r="AM3966">
        <v>0</v>
      </c>
      <c r="AN3966">
        <v>0</v>
      </c>
      <c r="AO3966">
        <v>0</v>
      </c>
      <c r="AP3966">
        <v>0</v>
      </c>
      <c r="AQ3966">
        <v>99</v>
      </c>
      <c r="AR3966">
        <v>0.999999999999999</v>
      </c>
      <c r="AS3966">
        <v>0</v>
      </c>
      <c r="AT3966">
        <v>0</v>
      </c>
      <c r="AU3966">
        <v>0</v>
      </c>
      <c r="AV3966">
        <v>0</v>
      </c>
      <c r="AW3966">
        <v>99</v>
      </c>
      <c r="AX3966">
        <v>1</v>
      </c>
      <c r="AY3966">
        <v>82.157585847868603</v>
      </c>
      <c r="AZ3966">
        <v>99</v>
      </c>
      <c r="BA3966">
        <v>1</v>
      </c>
      <c r="BB3966">
        <v>95</v>
      </c>
      <c r="BC3966">
        <v>0.96138523247430696</v>
      </c>
      <c r="BD3966">
        <v>4</v>
      </c>
      <c r="BE3966">
        <v>3.8614767525691998E-2</v>
      </c>
      <c r="BF3966">
        <v>75.629113687198995</v>
      </c>
      <c r="BG3966">
        <v>77.212555088818903</v>
      </c>
      <c r="BH3966">
        <v>75.176973401667894</v>
      </c>
      <c r="BI3966">
        <v>72.534258157591907</v>
      </c>
    </row>
    <row r="3967" spans="1:61" x14ac:dyDescent="0.25">
      <c r="A3967" s="10" t="str">
        <f>VLOOKUP(D3967,'Index-Relations'!E:F,2,FALSE)</f>
        <v>ESG</v>
      </c>
      <c r="B3967" t="s">
        <v>3450</v>
      </c>
      <c r="C3967" s="53" t="s">
        <v>2760</v>
      </c>
      <c r="D3967" s="59" t="s">
        <v>3178</v>
      </c>
      <c r="E3967" s="59" t="s">
        <v>7383</v>
      </c>
      <c r="F3967" t="s">
        <v>1615</v>
      </c>
      <c r="G3967" t="s">
        <v>1614</v>
      </c>
      <c r="H3967" t="s">
        <v>1616</v>
      </c>
      <c r="I3967" s="52">
        <v>45659</v>
      </c>
      <c r="J3967" t="s">
        <v>2457</v>
      </c>
      <c r="K3967">
        <v>25</v>
      </c>
      <c r="L3967" s="73">
        <v>89.405676893046902</v>
      </c>
      <c r="M3967">
        <v>25</v>
      </c>
      <c r="N3967">
        <v>1</v>
      </c>
      <c r="O3967" s="73">
        <v>91.214306532991998</v>
      </c>
      <c r="P3967">
        <v>25</v>
      </c>
      <c r="Q3967">
        <v>1</v>
      </c>
      <c r="R3967">
        <v>24</v>
      </c>
      <c r="S3967">
        <v>0.96086910998445296</v>
      </c>
      <c r="T3967">
        <v>26.092581539956999</v>
      </c>
      <c r="U3967">
        <v>0.66557311415271503</v>
      </c>
      <c r="V3967">
        <v>15</v>
      </c>
      <c r="W3967">
        <v>1.26288605447532E-2</v>
      </c>
      <c r="X3967">
        <v>2</v>
      </c>
      <c r="Y3967">
        <v>25</v>
      </c>
      <c r="Z3967">
        <v>1</v>
      </c>
      <c r="AA3967">
        <v>13.3952656588168</v>
      </c>
      <c r="AB3967">
        <v>23</v>
      </c>
      <c r="AC3967">
        <v>0.92067354814413804</v>
      </c>
      <c r="AD3967">
        <v>2</v>
      </c>
      <c r="AE3967">
        <v>7.9326451855861499E-2</v>
      </c>
      <c r="AF3967">
        <v>0</v>
      </c>
      <c r="AG3967">
        <v>0</v>
      </c>
      <c r="AH3967">
        <v>0</v>
      </c>
      <c r="AI3967">
        <v>0</v>
      </c>
      <c r="AJ3967" s="73">
        <v>87.517318092216001</v>
      </c>
      <c r="AK3967">
        <v>25</v>
      </c>
      <c r="AL3967">
        <v>1</v>
      </c>
      <c r="AM3967">
        <v>0</v>
      </c>
      <c r="AN3967">
        <v>0</v>
      </c>
      <c r="AO3967">
        <v>0</v>
      </c>
      <c r="AP3967">
        <v>0</v>
      </c>
      <c r="AQ3967">
        <v>25</v>
      </c>
      <c r="AR3967">
        <v>1</v>
      </c>
      <c r="AS3967">
        <v>4.3799087494422899E-2</v>
      </c>
      <c r="AT3967">
        <v>1</v>
      </c>
      <c r="AU3967">
        <v>0</v>
      </c>
      <c r="AV3967">
        <v>0</v>
      </c>
      <c r="AW3967">
        <v>25</v>
      </c>
      <c r="AX3967">
        <v>1</v>
      </c>
      <c r="AY3967" s="73">
        <v>86.197127009146996</v>
      </c>
      <c r="AZ3967">
        <v>25</v>
      </c>
      <c r="BA3967">
        <v>1</v>
      </c>
      <c r="BB3967">
        <v>24</v>
      </c>
      <c r="BC3967">
        <v>0.96190195641141096</v>
      </c>
      <c r="BD3967">
        <v>1</v>
      </c>
      <c r="BE3967">
        <v>3.80980435885886E-2</v>
      </c>
      <c r="BF3967">
        <v>89.405676893046902</v>
      </c>
      <c r="BG3967">
        <v>91.214306532991998</v>
      </c>
      <c r="BH3967">
        <v>86.197127009146996</v>
      </c>
      <c r="BI3967">
        <v>87.517318092216001</v>
      </c>
    </row>
    <row r="3968" spans="1:61" x14ac:dyDescent="0.25">
      <c r="A3968" s="10" t="str">
        <f>VLOOKUP(D3968,'Index-Relations'!E:F,2,FALSE)</f>
        <v>ESG</v>
      </c>
      <c r="B3968" t="s">
        <v>3450</v>
      </c>
      <c r="C3968" s="53" t="s">
        <v>2761</v>
      </c>
      <c r="D3968" s="59" t="s">
        <v>3178</v>
      </c>
      <c r="E3968" s="59" t="s">
        <v>7384</v>
      </c>
      <c r="F3968" t="s">
        <v>1615</v>
      </c>
      <c r="G3968" t="s">
        <v>1614</v>
      </c>
      <c r="H3968" t="s">
        <v>1616</v>
      </c>
      <c r="I3968" s="52">
        <v>45628</v>
      </c>
      <c r="J3968" t="s">
        <v>2457</v>
      </c>
      <c r="K3968">
        <v>25</v>
      </c>
      <c r="L3968" s="73">
        <v>89.520086054643997</v>
      </c>
      <c r="M3968">
        <v>25</v>
      </c>
      <c r="N3968">
        <v>1</v>
      </c>
      <c r="O3968" s="73">
        <v>91.215789590908003</v>
      </c>
      <c r="P3968">
        <v>25</v>
      </c>
      <c r="Q3968">
        <v>1</v>
      </c>
      <c r="R3968">
        <v>24</v>
      </c>
      <c r="S3968">
        <v>0.95959363898630101</v>
      </c>
      <c r="T3968">
        <v>25.9426174526184</v>
      </c>
      <c r="U3968">
        <v>0.62788755536543195</v>
      </c>
      <c r="V3968">
        <v>15</v>
      </c>
      <c r="W3968">
        <v>1.6371683949253198E-2</v>
      </c>
      <c r="X3968">
        <v>2</v>
      </c>
      <c r="Y3968">
        <v>25</v>
      </c>
      <c r="Z3968">
        <v>1</v>
      </c>
      <c r="AA3968">
        <v>10.8863995174755</v>
      </c>
      <c r="AB3968">
        <v>23</v>
      </c>
      <c r="AC3968">
        <v>0.91935090463365499</v>
      </c>
      <c r="AD3968">
        <v>2</v>
      </c>
      <c r="AE3968">
        <v>8.0649095366345194E-2</v>
      </c>
      <c r="AF3968">
        <v>0</v>
      </c>
      <c r="AG3968">
        <v>0</v>
      </c>
      <c r="AH3968">
        <v>0</v>
      </c>
      <c r="AI3968">
        <v>0</v>
      </c>
      <c r="AJ3968" s="73">
        <v>87.641464216928</v>
      </c>
      <c r="AK3968">
        <v>25</v>
      </c>
      <c r="AL3968">
        <v>1</v>
      </c>
      <c r="AM3968">
        <v>0</v>
      </c>
      <c r="AN3968">
        <v>0</v>
      </c>
      <c r="AO3968">
        <v>0</v>
      </c>
      <c r="AP3968">
        <v>0</v>
      </c>
      <c r="AQ3968">
        <v>25</v>
      </c>
      <c r="AR3968">
        <v>1</v>
      </c>
      <c r="AS3968">
        <v>4.2893340155138099E-2</v>
      </c>
      <c r="AT3968">
        <v>1</v>
      </c>
      <c r="AU3968">
        <v>0</v>
      </c>
      <c r="AV3968">
        <v>0</v>
      </c>
      <c r="AW3968">
        <v>25</v>
      </c>
      <c r="AX3968">
        <v>1</v>
      </c>
      <c r="AY3968" s="73">
        <v>86.402457920429995</v>
      </c>
      <c r="AZ3968">
        <v>25</v>
      </c>
      <c r="BA3968">
        <v>1</v>
      </c>
      <c r="BB3968">
        <v>24</v>
      </c>
      <c r="BC3968">
        <v>0.96155311152211298</v>
      </c>
      <c r="BD3968">
        <v>1</v>
      </c>
      <c r="BE3968">
        <v>3.8446888477886597E-2</v>
      </c>
      <c r="BF3968">
        <v>89.520086054643997</v>
      </c>
      <c r="BG3968">
        <v>91.215789590908003</v>
      </c>
      <c r="BH3968">
        <v>86.402457920429995</v>
      </c>
      <c r="BI3968">
        <v>87.641464216928</v>
      </c>
    </row>
    <row r="3969" spans="1:61" x14ac:dyDescent="0.25">
      <c r="A3969" s="10" t="str">
        <f>VLOOKUP(D3969,'Index-Relations'!E:F,2,FALSE)</f>
        <v>ESG</v>
      </c>
      <c r="B3969" t="s">
        <v>3450</v>
      </c>
      <c r="C3969" s="53" t="s">
        <v>2762</v>
      </c>
      <c r="D3969" s="59" t="s">
        <v>3178</v>
      </c>
      <c r="E3969" s="59" t="s">
        <v>7385</v>
      </c>
      <c r="F3969" t="s">
        <v>1615</v>
      </c>
      <c r="G3969" t="s">
        <v>1614</v>
      </c>
      <c r="H3969" t="s">
        <v>1616</v>
      </c>
      <c r="I3969" s="52">
        <v>45597</v>
      </c>
      <c r="J3969" t="s">
        <v>2457</v>
      </c>
      <c r="K3969">
        <v>25</v>
      </c>
      <c r="L3969" s="73">
        <v>89.213903082903002</v>
      </c>
      <c r="M3969">
        <v>25</v>
      </c>
      <c r="N3969">
        <v>1</v>
      </c>
      <c r="O3969" s="73">
        <v>91.124166652319005</v>
      </c>
      <c r="P3969">
        <v>25</v>
      </c>
      <c r="Q3969">
        <v>1</v>
      </c>
      <c r="R3969">
        <v>24</v>
      </c>
      <c r="S3969">
        <v>0.95965294972177395</v>
      </c>
      <c r="T3969">
        <v>26.129280886810601</v>
      </c>
      <c r="U3969">
        <v>0.62798186554373303</v>
      </c>
      <c r="V3969">
        <v>15</v>
      </c>
      <c r="W3969">
        <v>1.6312735007169999E-2</v>
      </c>
      <c r="X3969">
        <v>2</v>
      </c>
      <c r="Y3969">
        <v>25</v>
      </c>
      <c r="Z3969">
        <v>1</v>
      </c>
      <c r="AA3969">
        <v>10.6599754585732</v>
      </c>
      <c r="AB3969">
        <v>23</v>
      </c>
      <c r="AC3969">
        <v>0.92112873618874302</v>
      </c>
      <c r="AD3969">
        <v>2</v>
      </c>
      <c r="AE3969">
        <v>7.8871263811256698E-2</v>
      </c>
      <c r="AF3969">
        <v>0</v>
      </c>
      <c r="AG3969">
        <v>4.1629999999999998E-17</v>
      </c>
      <c r="AH3969">
        <v>0</v>
      </c>
      <c r="AI3969">
        <v>0</v>
      </c>
      <c r="AJ3969" s="73">
        <v>87.365562485789994</v>
      </c>
      <c r="AK3969">
        <v>25</v>
      </c>
      <c r="AL3969">
        <v>1</v>
      </c>
      <c r="AM3969">
        <v>0</v>
      </c>
      <c r="AN3969">
        <v>0</v>
      </c>
      <c r="AO3969">
        <v>0</v>
      </c>
      <c r="AP3969">
        <v>0</v>
      </c>
      <c r="AQ3969">
        <v>25</v>
      </c>
      <c r="AR3969">
        <v>0.999999999999999</v>
      </c>
      <c r="AS3969">
        <v>4.0477723155705102E-2</v>
      </c>
      <c r="AT3969">
        <v>1</v>
      </c>
      <c r="AU3969">
        <v>0</v>
      </c>
      <c r="AV3969">
        <v>0</v>
      </c>
      <c r="AW3969">
        <v>25</v>
      </c>
      <c r="AX3969">
        <v>1</v>
      </c>
      <c r="AY3969" s="73">
        <v>85.951417282132994</v>
      </c>
      <c r="AZ3969">
        <v>25</v>
      </c>
      <c r="BA3969">
        <v>1</v>
      </c>
      <c r="BB3969">
        <v>24</v>
      </c>
      <c r="BC3969">
        <v>0.95972055795920597</v>
      </c>
      <c r="BD3969">
        <v>1</v>
      </c>
      <c r="BE3969">
        <v>4.02794420407937E-2</v>
      </c>
      <c r="BF3969">
        <v>89.213903082903002</v>
      </c>
      <c r="BG3969">
        <v>91.124166652319005</v>
      </c>
      <c r="BH3969">
        <v>85.951417282132994</v>
      </c>
      <c r="BI3969">
        <v>87.365562485789994</v>
      </c>
    </row>
    <row r="3970" spans="1:61" x14ac:dyDescent="0.25">
      <c r="A3970" s="10" t="str">
        <f>VLOOKUP(D3970,'Index-Relations'!E:F,2,FALSE)</f>
        <v>ESG</v>
      </c>
      <c r="B3970" t="s">
        <v>3450</v>
      </c>
      <c r="C3970" s="53" t="s">
        <v>2763</v>
      </c>
      <c r="D3970" s="59" t="s">
        <v>3178</v>
      </c>
      <c r="E3970" s="59" t="s">
        <v>7386</v>
      </c>
      <c r="F3970" t="s">
        <v>1615</v>
      </c>
      <c r="G3970" t="s">
        <v>1614</v>
      </c>
      <c r="H3970" t="s">
        <v>1616</v>
      </c>
      <c r="I3970" s="52">
        <v>45566</v>
      </c>
      <c r="J3970" t="s">
        <v>2457</v>
      </c>
      <c r="K3970">
        <v>25</v>
      </c>
      <c r="L3970" s="73">
        <v>89.395645339284897</v>
      </c>
      <c r="M3970">
        <v>25</v>
      </c>
      <c r="N3970">
        <v>1</v>
      </c>
      <c r="O3970" s="73">
        <v>91.392752161356896</v>
      </c>
      <c r="P3970">
        <v>25</v>
      </c>
      <c r="Q3970">
        <v>1</v>
      </c>
      <c r="R3970">
        <v>24</v>
      </c>
      <c r="S3970">
        <v>0.95313873203697896</v>
      </c>
      <c r="T3970">
        <v>25.876009902620702</v>
      </c>
      <c r="U3970">
        <v>0.58320825518793096</v>
      </c>
      <c r="V3970">
        <v>15</v>
      </c>
      <c r="W3970">
        <v>1.5384401809711601E-2</v>
      </c>
      <c r="X3970">
        <v>2</v>
      </c>
      <c r="Y3970">
        <v>25</v>
      </c>
      <c r="Z3970">
        <v>0.999999999999999</v>
      </c>
      <c r="AA3970">
        <v>9.4724595499385895</v>
      </c>
      <c r="AB3970">
        <v>23</v>
      </c>
      <c r="AC3970">
        <v>0.91227164536919803</v>
      </c>
      <c r="AD3970">
        <v>2</v>
      </c>
      <c r="AE3970">
        <v>8.7728354630801406E-2</v>
      </c>
      <c r="AF3970">
        <v>0</v>
      </c>
      <c r="AG3970">
        <v>0</v>
      </c>
      <c r="AH3970">
        <v>0</v>
      </c>
      <c r="AI3970">
        <v>0</v>
      </c>
      <c r="AJ3970" s="73">
        <v>87.300696858040993</v>
      </c>
      <c r="AK3970">
        <v>25</v>
      </c>
      <c r="AL3970">
        <v>1</v>
      </c>
      <c r="AM3970">
        <v>0</v>
      </c>
      <c r="AN3970">
        <v>0</v>
      </c>
      <c r="AO3970">
        <v>0</v>
      </c>
      <c r="AP3970">
        <v>0</v>
      </c>
      <c r="AQ3970">
        <v>25</v>
      </c>
      <c r="AR3970">
        <v>1</v>
      </c>
      <c r="AS3970">
        <v>3.9091507373054397E-2</v>
      </c>
      <c r="AT3970">
        <v>1</v>
      </c>
      <c r="AU3970">
        <v>0</v>
      </c>
      <c r="AV3970">
        <v>0</v>
      </c>
      <c r="AW3970">
        <v>25</v>
      </c>
      <c r="AX3970">
        <v>1</v>
      </c>
      <c r="AY3970" s="73">
        <v>86.326770234786906</v>
      </c>
      <c r="AZ3970">
        <v>25</v>
      </c>
      <c r="BA3970">
        <v>1</v>
      </c>
      <c r="BB3970">
        <v>24</v>
      </c>
      <c r="BC3970">
        <v>0.956539107253639</v>
      </c>
      <c r="BD3970">
        <v>1</v>
      </c>
      <c r="BE3970">
        <v>4.3460892746360301E-2</v>
      </c>
      <c r="BF3970">
        <v>89.395645339284897</v>
      </c>
      <c r="BG3970">
        <v>91.392752161356896</v>
      </c>
      <c r="BH3970">
        <v>86.326770234786906</v>
      </c>
      <c r="BI3970">
        <v>87.300696858040993</v>
      </c>
    </row>
    <row r="3971" spans="1:61" x14ac:dyDescent="0.25">
      <c r="A3971" s="10" t="str">
        <f>VLOOKUP(D3971,'Index-Relations'!E:F,2,FALSE)</f>
        <v>ESG</v>
      </c>
      <c r="B3971" t="s">
        <v>3450</v>
      </c>
      <c r="C3971" s="53" t="s">
        <v>2764</v>
      </c>
      <c r="D3971" s="59" t="s">
        <v>3178</v>
      </c>
      <c r="E3971" s="59" t="s">
        <v>7387</v>
      </c>
      <c r="F3971" t="s">
        <v>1615</v>
      </c>
      <c r="G3971" t="s">
        <v>1614</v>
      </c>
      <c r="H3971" t="s">
        <v>1616</v>
      </c>
      <c r="I3971" s="52">
        <v>45537</v>
      </c>
      <c r="J3971" t="s">
        <v>2457</v>
      </c>
      <c r="K3971">
        <v>25</v>
      </c>
      <c r="L3971" s="73">
        <v>89.249671112227006</v>
      </c>
      <c r="M3971">
        <v>25</v>
      </c>
      <c r="N3971">
        <v>1</v>
      </c>
      <c r="O3971" s="73">
        <v>91.203628587726001</v>
      </c>
      <c r="P3971">
        <v>25</v>
      </c>
      <c r="Q3971">
        <v>1</v>
      </c>
      <c r="R3971">
        <v>24</v>
      </c>
      <c r="S3971">
        <v>0.95964859057604301</v>
      </c>
      <c r="T3971">
        <v>25.818046156038399</v>
      </c>
      <c r="U3971">
        <v>0.59083175908643404</v>
      </c>
      <c r="V3971">
        <v>15</v>
      </c>
      <c r="W3971">
        <v>1.52248638695319E-2</v>
      </c>
      <c r="X3971">
        <v>2</v>
      </c>
      <c r="Y3971">
        <v>25</v>
      </c>
      <c r="Z3971">
        <v>1</v>
      </c>
      <c r="AA3971">
        <v>9.70904006961708</v>
      </c>
      <c r="AB3971">
        <v>23</v>
      </c>
      <c r="AC3971">
        <v>0.91884974750763004</v>
      </c>
      <c r="AD3971">
        <v>2</v>
      </c>
      <c r="AE3971">
        <v>8.1150252492369596E-2</v>
      </c>
      <c r="AF3971">
        <v>0</v>
      </c>
      <c r="AG3971">
        <v>0</v>
      </c>
      <c r="AH3971">
        <v>0</v>
      </c>
      <c r="AI3971">
        <v>0</v>
      </c>
      <c r="AJ3971" s="73">
        <v>87.275947716264994</v>
      </c>
      <c r="AK3971">
        <v>25</v>
      </c>
      <c r="AL3971">
        <v>1</v>
      </c>
      <c r="AM3971">
        <v>0</v>
      </c>
      <c r="AN3971">
        <v>0</v>
      </c>
      <c r="AO3971">
        <v>0</v>
      </c>
      <c r="AP3971">
        <v>0</v>
      </c>
      <c r="AQ3971">
        <v>25</v>
      </c>
      <c r="AR3971">
        <v>1</v>
      </c>
      <c r="AS3971">
        <v>4.1696138718830801E-2</v>
      </c>
      <c r="AT3971">
        <v>1</v>
      </c>
      <c r="AU3971">
        <v>0</v>
      </c>
      <c r="AV3971">
        <v>0</v>
      </c>
      <c r="AW3971">
        <v>25</v>
      </c>
      <c r="AX3971">
        <v>1</v>
      </c>
      <c r="AY3971" s="73">
        <v>86.101893777778997</v>
      </c>
      <c r="AZ3971">
        <v>25</v>
      </c>
      <c r="BA3971">
        <v>1</v>
      </c>
      <c r="BB3971">
        <v>24</v>
      </c>
      <c r="BC3971">
        <v>0.95690516761711897</v>
      </c>
      <c r="BD3971">
        <v>1</v>
      </c>
      <c r="BE3971">
        <v>4.3094832382880498E-2</v>
      </c>
      <c r="BF3971">
        <v>89.249671112227006</v>
      </c>
      <c r="BG3971">
        <v>91.203628587726001</v>
      </c>
      <c r="BH3971">
        <v>86.101893777778997</v>
      </c>
      <c r="BI3971">
        <v>87.275947716264994</v>
      </c>
    </row>
    <row r="3972" spans="1:61" x14ac:dyDescent="0.25">
      <c r="A3972" s="10" t="str">
        <f>VLOOKUP(D3972,'Index-Relations'!E:F,2,FALSE)</f>
        <v>ESG</v>
      </c>
      <c r="B3972" t="s">
        <v>3450</v>
      </c>
      <c r="C3972" s="53" t="s">
        <v>3350</v>
      </c>
      <c r="D3972" s="59" t="s">
        <v>3178</v>
      </c>
      <c r="E3972" s="59" t="s">
        <v>7388</v>
      </c>
      <c r="F3972" t="s">
        <v>1615</v>
      </c>
      <c r="G3972" t="s">
        <v>1614</v>
      </c>
      <c r="H3972" t="s">
        <v>1616</v>
      </c>
      <c r="I3972" s="52">
        <v>45505</v>
      </c>
      <c r="J3972" t="s">
        <v>2457</v>
      </c>
      <c r="K3972">
        <v>25</v>
      </c>
      <c r="L3972" s="73">
        <v>89.286368681330998</v>
      </c>
      <c r="M3972">
        <v>25</v>
      </c>
      <c r="N3972">
        <v>1</v>
      </c>
      <c r="O3972" s="73">
        <v>91.281456189813994</v>
      </c>
      <c r="P3972">
        <v>25</v>
      </c>
      <c r="Q3972">
        <v>1</v>
      </c>
      <c r="R3972">
        <v>24</v>
      </c>
      <c r="S3972">
        <v>0.96061322295102403</v>
      </c>
      <c r="T3972">
        <v>25.993196586403698</v>
      </c>
      <c r="U3972">
        <v>0.61057371678460204</v>
      </c>
      <c r="V3972">
        <v>15</v>
      </c>
      <c r="W3972">
        <v>1.5479496012861201E-2</v>
      </c>
      <c r="X3972">
        <v>2</v>
      </c>
      <c r="Y3972">
        <v>25</v>
      </c>
      <c r="Z3972">
        <v>1</v>
      </c>
      <c r="AA3972">
        <v>10.011672389290499</v>
      </c>
      <c r="AB3972">
        <v>23</v>
      </c>
      <c r="AC3972">
        <v>0.91931791281242203</v>
      </c>
      <c r="AD3972">
        <v>2</v>
      </c>
      <c r="AE3972">
        <v>8.0682087187577203E-2</v>
      </c>
      <c r="AF3972">
        <v>0</v>
      </c>
      <c r="AG3972">
        <v>0</v>
      </c>
      <c r="AH3972">
        <v>0</v>
      </c>
      <c r="AI3972">
        <v>0</v>
      </c>
      <c r="AJ3972" s="73">
        <v>87.421983309717007</v>
      </c>
      <c r="AK3972">
        <v>25</v>
      </c>
      <c r="AL3972">
        <v>1</v>
      </c>
      <c r="AM3972">
        <v>0</v>
      </c>
      <c r="AN3972">
        <v>0</v>
      </c>
      <c r="AO3972">
        <v>0</v>
      </c>
      <c r="AP3972">
        <v>0</v>
      </c>
      <c r="AQ3972">
        <v>25</v>
      </c>
      <c r="AR3972">
        <v>1</v>
      </c>
      <c r="AS3972">
        <v>4.2841542166519003E-2</v>
      </c>
      <c r="AT3972">
        <v>1</v>
      </c>
      <c r="AU3972">
        <v>0</v>
      </c>
      <c r="AV3972">
        <v>0</v>
      </c>
      <c r="AW3972">
        <v>25</v>
      </c>
      <c r="AX3972">
        <v>0.999999999999999</v>
      </c>
      <c r="AY3972" s="73">
        <v>86.024510926425904</v>
      </c>
      <c r="AZ3972">
        <v>25</v>
      </c>
      <c r="BA3972">
        <v>1</v>
      </c>
      <c r="BB3972">
        <v>24</v>
      </c>
      <c r="BC3972">
        <v>0.95862941715163996</v>
      </c>
      <c r="BD3972">
        <v>1</v>
      </c>
      <c r="BE3972">
        <v>4.1370582848359497E-2</v>
      </c>
      <c r="BF3972">
        <v>89.286368681330998</v>
      </c>
      <c r="BG3972">
        <v>91.281456189813994</v>
      </c>
      <c r="BH3972">
        <v>86.024510926425904</v>
      </c>
      <c r="BI3972">
        <v>87.421983309717007</v>
      </c>
    </row>
    <row r="3973" spans="1:61" x14ac:dyDescent="0.25">
      <c r="A3973" s="10" t="str">
        <f>VLOOKUP(D3973,'Index-Relations'!E:F,2,FALSE)</f>
        <v>ESG</v>
      </c>
      <c r="B3973" t="s">
        <v>3450</v>
      </c>
      <c r="C3973" s="53" t="s">
        <v>2765</v>
      </c>
      <c r="D3973" s="59" t="s">
        <v>3178</v>
      </c>
      <c r="E3973" s="59" t="s">
        <v>7389</v>
      </c>
      <c r="F3973" t="s">
        <v>1615</v>
      </c>
      <c r="G3973" t="s">
        <v>1614</v>
      </c>
      <c r="H3973" t="s">
        <v>1616</v>
      </c>
      <c r="I3973" s="52">
        <v>45474</v>
      </c>
      <c r="J3973" t="s">
        <v>2457</v>
      </c>
      <c r="K3973">
        <v>25</v>
      </c>
      <c r="L3973" s="73">
        <v>90.246321043647896</v>
      </c>
      <c r="M3973">
        <v>25</v>
      </c>
      <c r="N3973">
        <v>1</v>
      </c>
      <c r="O3973" s="73">
        <v>91.396954368668005</v>
      </c>
      <c r="P3973">
        <v>25</v>
      </c>
      <c r="Q3973">
        <v>1</v>
      </c>
      <c r="R3973">
        <v>24</v>
      </c>
      <c r="S3973">
        <v>0.95338495293681902</v>
      </c>
      <c r="T3973">
        <v>26.200362230296498</v>
      </c>
      <c r="U3973">
        <v>0.57393154088031695</v>
      </c>
      <c r="V3973">
        <v>15</v>
      </c>
      <c r="W3973">
        <v>1.4029136524160799E-2</v>
      </c>
      <c r="X3973">
        <v>2</v>
      </c>
      <c r="Y3973">
        <v>25</v>
      </c>
      <c r="Z3973">
        <v>1</v>
      </c>
      <c r="AA3973">
        <v>10.4372890556564</v>
      </c>
      <c r="AB3973">
        <v>24</v>
      </c>
      <c r="AC3973">
        <v>0.96293981519629301</v>
      </c>
      <c r="AD3973">
        <v>1</v>
      </c>
      <c r="AE3973">
        <v>3.7060184803707201E-2</v>
      </c>
      <c r="AF3973">
        <v>0</v>
      </c>
      <c r="AG3973">
        <v>0</v>
      </c>
      <c r="AH3973">
        <v>0</v>
      </c>
      <c r="AI3973">
        <v>0</v>
      </c>
      <c r="AJ3973" s="73">
        <v>88.186130920512994</v>
      </c>
      <c r="AK3973">
        <v>25</v>
      </c>
      <c r="AL3973">
        <v>1</v>
      </c>
      <c r="AM3973">
        <v>0</v>
      </c>
      <c r="AN3973">
        <v>0</v>
      </c>
      <c r="AO3973">
        <v>0</v>
      </c>
      <c r="AP3973">
        <v>0</v>
      </c>
      <c r="AQ3973">
        <v>25</v>
      </c>
      <c r="AR3973">
        <v>1</v>
      </c>
      <c r="AS3973">
        <v>3.2056827762143199E-2</v>
      </c>
      <c r="AT3973">
        <v>1</v>
      </c>
      <c r="AU3973">
        <v>0</v>
      </c>
      <c r="AV3973">
        <v>0</v>
      </c>
      <c r="AW3973">
        <v>25</v>
      </c>
      <c r="AX3973">
        <v>0.999999999999999</v>
      </c>
      <c r="AY3973" s="73">
        <v>87.8060129700239</v>
      </c>
      <c r="AZ3973">
        <v>25</v>
      </c>
      <c r="BA3973">
        <v>1</v>
      </c>
      <c r="BB3973">
        <v>24</v>
      </c>
      <c r="BC3973">
        <v>0.95859612994142496</v>
      </c>
      <c r="BD3973">
        <v>1</v>
      </c>
      <c r="BE3973">
        <v>4.1403870058574599E-2</v>
      </c>
      <c r="BF3973">
        <v>90.246321043647896</v>
      </c>
      <c r="BG3973">
        <v>91.396954368668005</v>
      </c>
      <c r="BH3973">
        <v>87.8060129700239</v>
      </c>
      <c r="BI3973">
        <v>88.186130920512994</v>
      </c>
    </row>
    <row r="3974" spans="1:61" x14ac:dyDescent="0.25">
      <c r="A3974" s="10" t="str">
        <f>VLOOKUP(D3974,'Index-Relations'!E:F,2,FALSE)</f>
        <v>ESG</v>
      </c>
      <c r="B3974" t="s">
        <v>3450</v>
      </c>
      <c r="C3974" s="53" t="s">
        <v>2766</v>
      </c>
      <c r="D3974" s="59" t="s">
        <v>3178</v>
      </c>
      <c r="E3974" s="59" t="s">
        <v>7390</v>
      </c>
      <c r="F3974" t="s">
        <v>1615</v>
      </c>
      <c r="G3974" t="s">
        <v>1614</v>
      </c>
      <c r="H3974" t="s">
        <v>1616</v>
      </c>
      <c r="I3974" s="52">
        <v>45446</v>
      </c>
      <c r="J3974" t="s">
        <v>2457</v>
      </c>
      <c r="K3974">
        <v>25</v>
      </c>
      <c r="L3974" s="73">
        <v>90.5404547218929</v>
      </c>
      <c r="M3974">
        <v>25</v>
      </c>
      <c r="N3974">
        <v>1</v>
      </c>
      <c r="O3974" s="73">
        <v>91.251393631564994</v>
      </c>
      <c r="P3974">
        <v>25</v>
      </c>
      <c r="Q3974">
        <v>1</v>
      </c>
      <c r="R3974">
        <v>24</v>
      </c>
      <c r="S3974">
        <v>0.95424387502581298</v>
      </c>
      <c r="T3974">
        <v>26.155117420396</v>
      </c>
      <c r="U3974">
        <v>0.60563305801093503</v>
      </c>
      <c r="V3974">
        <v>15</v>
      </c>
      <c r="W3974">
        <v>1.28791876595867E-2</v>
      </c>
      <c r="X3974">
        <v>2</v>
      </c>
      <c r="Y3974">
        <v>25</v>
      </c>
      <c r="Z3974">
        <v>1</v>
      </c>
      <c r="AA3974">
        <v>10.8292867884191</v>
      </c>
      <c r="AB3974">
        <v>24</v>
      </c>
      <c r="AC3974">
        <v>0.96193599477525504</v>
      </c>
      <c r="AD3974">
        <v>1</v>
      </c>
      <c r="AE3974">
        <v>3.8064005224744402E-2</v>
      </c>
      <c r="AF3974">
        <v>0</v>
      </c>
      <c r="AG3974">
        <v>1.8735E-16</v>
      </c>
      <c r="AH3974">
        <v>0</v>
      </c>
      <c r="AI3974">
        <v>0</v>
      </c>
      <c r="AJ3974" s="73">
        <v>88.032164522844994</v>
      </c>
      <c r="AK3974">
        <v>25</v>
      </c>
      <c r="AL3974">
        <v>1</v>
      </c>
      <c r="AM3974">
        <v>0</v>
      </c>
      <c r="AN3974">
        <v>0</v>
      </c>
      <c r="AO3974">
        <v>0</v>
      </c>
      <c r="AP3974">
        <v>0</v>
      </c>
      <c r="AQ3974">
        <v>25</v>
      </c>
      <c r="AR3974">
        <v>1</v>
      </c>
      <c r="AS3974">
        <v>3.8109604914978203E-2</v>
      </c>
      <c r="AT3974">
        <v>1</v>
      </c>
      <c r="AU3974">
        <v>0</v>
      </c>
      <c r="AV3974">
        <v>0</v>
      </c>
      <c r="AW3974">
        <v>25</v>
      </c>
      <c r="AX3974">
        <v>0.999999999999999</v>
      </c>
      <c r="AY3974" s="73">
        <v>88.711451339866997</v>
      </c>
      <c r="AZ3974">
        <v>25</v>
      </c>
      <c r="BA3974">
        <v>1</v>
      </c>
      <c r="BB3974">
        <v>24</v>
      </c>
      <c r="BC3974">
        <v>0.95958617834154902</v>
      </c>
      <c r="BD3974">
        <v>1</v>
      </c>
      <c r="BE3974">
        <v>4.0413821658449998E-2</v>
      </c>
      <c r="BF3974">
        <v>90.5404547218929</v>
      </c>
      <c r="BG3974">
        <v>91.251393631564994</v>
      </c>
      <c r="BH3974">
        <v>88.711451339866997</v>
      </c>
      <c r="BI3974">
        <v>88.032164522844994</v>
      </c>
    </row>
    <row r="3975" spans="1:61" x14ac:dyDescent="0.25">
      <c r="A3975" s="10" t="str">
        <f>VLOOKUP(D3975,'Index-Relations'!E:F,2,FALSE)</f>
        <v>ESG</v>
      </c>
      <c r="B3975" t="s">
        <v>3450</v>
      </c>
      <c r="C3975" s="53" t="s">
        <v>2767</v>
      </c>
      <c r="D3975" s="59" t="s">
        <v>3178</v>
      </c>
      <c r="E3975" s="59" t="s">
        <v>7391</v>
      </c>
      <c r="F3975" t="s">
        <v>1615</v>
      </c>
      <c r="G3975" t="s">
        <v>1614</v>
      </c>
      <c r="H3975" t="s">
        <v>1616</v>
      </c>
      <c r="I3975" s="52">
        <v>45414</v>
      </c>
      <c r="J3975" t="s">
        <v>2457</v>
      </c>
      <c r="K3975">
        <v>25</v>
      </c>
      <c r="L3975" s="73">
        <v>90.537694607074002</v>
      </c>
      <c r="M3975">
        <v>25</v>
      </c>
      <c r="N3975">
        <v>1</v>
      </c>
      <c r="O3975" s="73">
        <v>91.248404019640006</v>
      </c>
      <c r="P3975">
        <v>25</v>
      </c>
      <c r="Q3975">
        <v>1</v>
      </c>
      <c r="R3975">
        <v>24</v>
      </c>
      <c r="S3975">
        <v>0.95623676830208604</v>
      </c>
      <c r="T3975">
        <v>26.3248756310564</v>
      </c>
      <c r="U3975">
        <v>0.61811006189433904</v>
      </c>
      <c r="V3975">
        <v>15</v>
      </c>
      <c r="W3975">
        <v>1.1883971025020699E-2</v>
      </c>
      <c r="X3975">
        <v>2</v>
      </c>
      <c r="Y3975">
        <v>25</v>
      </c>
      <c r="Z3975">
        <v>0.999999999999999</v>
      </c>
      <c r="AA3975">
        <v>12.365350552205699</v>
      </c>
      <c r="AB3975">
        <v>24</v>
      </c>
      <c r="AC3975">
        <v>0.96147490778052103</v>
      </c>
      <c r="AD3975">
        <v>1</v>
      </c>
      <c r="AE3975">
        <v>3.85250922194783E-2</v>
      </c>
      <c r="AF3975">
        <v>0</v>
      </c>
      <c r="AG3975">
        <v>2.1511000000000001E-16</v>
      </c>
      <c r="AH3975">
        <v>0</v>
      </c>
      <c r="AI3975">
        <v>0</v>
      </c>
      <c r="AJ3975" s="73">
        <v>88.089681285759994</v>
      </c>
      <c r="AK3975">
        <v>25</v>
      </c>
      <c r="AL3975">
        <v>1</v>
      </c>
      <c r="AM3975">
        <v>0</v>
      </c>
      <c r="AN3975">
        <v>0</v>
      </c>
      <c r="AO3975">
        <v>0</v>
      </c>
      <c r="AP3975">
        <v>0</v>
      </c>
      <c r="AQ3975">
        <v>25</v>
      </c>
      <c r="AR3975">
        <v>0.999999999999999</v>
      </c>
      <c r="AS3975">
        <v>3.8310742692700898E-2</v>
      </c>
      <c r="AT3975">
        <v>1</v>
      </c>
      <c r="AU3975">
        <v>0</v>
      </c>
      <c r="AV3975">
        <v>0</v>
      </c>
      <c r="AW3975">
        <v>25</v>
      </c>
      <c r="AX3975">
        <v>0.999999999999999</v>
      </c>
      <c r="AY3975" s="73">
        <v>88.645158925352007</v>
      </c>
      <c r="AZ3975">
        <v>25</v>
      </c>
      <c r="BA3975">
        <v>1</v>
      </c>
      <c r="BB3975">
        <v>24</v>
      </c>
      <c r="BC3975">
        <v>0.95753789420883195</v>
      </c>
      <c r="BD3975">
        <v>1</v>
      </c>
      <c r="BE3975">
        <v>4.2462105791167097E-2</v>
      </c>
      <c r="BF3975">
        <v>90.537694607074002</v>
      </c>
      <c r="BG3975">
        <v>91.248404019640006</v>
      </c>
      <c r="BH3975">
        <v>88.645158925352007</v>
      </c>
      <c r="BI3975">
        <v>88.089681285759994</v>
      </c>
    </row>
    <row r="3976" spans="1:61" x14ac:dyDescent="0.25">
      <c r="A3976" s="10" t="str">
        <f>VLOOKUP(D3976,'Index-Relations'!E:F,2,FALSE)</f>
        <v>ESG</v>
      </c>
      <c r="B3976" t="s">
        <v>3450</v>
      </c>
      <c r="C3976" s="53" t="s">
        <v>2768</v>
      </c>
      <c r="D3976" s="59" t="s">
        <v>3178</v>
      </c>
      <c r="E3976" s="59" t="s">
        <v>7392</v>
      </c>
      <c r="F3976" t="s">
        <v>1615</v>
      </c>
      <c r="G3976" t="s">
        <v>1614</v>
      </c>
      <c r="H3976" t="s">
        <v>1616</v>
      </c>
      <c r="I3976" s="52">
        <v>45384</v>
      </c>
      <c r="J3976" t="s">
        <v>2457</v>
      </c>
      <c r="K3976">
        <v>25</v>
      </c>
      <c r="L3976">
        <v>93.998278306565894</v>
      </c>
      <c r="M3976">
        <v>25</v>
      </c>
      <c r="N3976">
        <v>1</v>
      </c>
      <c r="O3976">
        <v>93.844506914572506</v>
      </c>
      <c r="P3976">
        <v>25</v>
      </c>
      <c r="Q3976">
        <v>1</v>
      </c>
      <c r="R3976">
        <v>24</v>
      </c>
      <c r="S3976">
        <v>0.957879385095883</v>
      </c>
      <c r="T3976">
        <v>28.493850039734699</v>
      </c>
      <c r="U3976">
        <v>0.49688131007868003</v>
      </c>
      <c r="V3976">
        <v>13</v>
      </c>
      <c r="W3976">
        <v>0</v>
      </c>
      <c r="X3976">
        <v>0</v>
      </c>
      <c r="Y3976">
        <v>25</v>
      </c>
      <c r="Z3976">
        <v>1</v>
      </c>
      <c r="AA3976">
        <v>12.2267299379055</v>
      </c>
      <c r="AB3976">
        <v>21</v>
      </c>
      <c r="AC3976">
        <v>0.846300967898023</v>
      </c>
      <c r="AD3976">
        <v>4</v>
      </c>
      <c r="AE3976">
        <v>0.153699032101976</v>
      </c>
      <c r="AF3976">
        <v>0</v>
      </c>
      <c r="AG3976">
        <v>0</v>
      </c>
      <c r="AH3976">
        <v>0</v>
      </c>
      <c r="AI3976">
        <v>0</v>
      </c>
      <c r="AJ3976">
        <v>93.119832577254797</v>
      </c>
      <c r="AK3976">
        <v>25</v>
      </c>
      <c r="AL3976">
        <v>1</v>
      </c>
      <c r="AM3976">
        <v>0</v>
      </c>
      <c r="AN3976">
        <v>0</v>
      </c>
      <c r="AO3976">
        <v>0</v>
      </c>
      <c r="AP3976">
        <v>0</v>
      </c>
      <c r="AQ3976">
        <v>25</v>
      </c>
      <c r="AR3976">
        <v>1</v>
      </c>
      <c r="AS3976">
        <v>0</v>
      </c>
      <c r="AT3976">
        <v>0</v>
      </c>
      <c r="AU3976">
        <v>0</v>
      </c>
      <c r="AV3976">
        <v>0</v>
      </c>
      <c r="AW3976">
        <v>25</v>
      </c>
      <c r="AX3976">
        <v>1</v>
      </c>
      <c r="AY3976">
        <v>92.543404375650994</v>
      </c>
      <c r="AZ3976">
        <v>25</v>
      </c>
      <c r="BA3976">
        <v>1</v>
      </c>
      <c r="BB3976">
        <v>23</v>
      </c>
      <c r="BC3976">
        <v>0.91889651325902599</v>
      </c>
      <c r="BD3976">
        <v>2</v>
      </c>
      <c r="BE3976">
        <v>8.1103486740972994E-2</v>
      </c>
      <c r="BF3976">
        <v>90.851649478800994</v>
      </c>
      <c r="BG3976">
        <v>91.725187053677999</v>
      </c>
      <c r="BH3976">
        <v>88.719758699633999</v>
      </c>
      <c r="BI3976">
        <v>88.048049132605001</v>
      </c>
    </row>
    <row r="3977" spans="1:61" x14ac:dyDescent="0.25">
      <c r="A3977" s="10" t="str">
        <f>VLOOKUP(D3977,'Index-Relations'!E:F,2,FALSE)</f>
        <v>ESG</v>
      </c>
      <c r="B3977" t="s">
        <v>3450</v>
      </c>
      <c r="C3977" s="53" t="s">
        <v>2769</v>
      </c>
      <c r="D3977" s="59" t="s">
        <v>3178</v>
      </c>
      <c r="E3977" s="59" t="s">
        <v>7393</v>
      </c>
      <c r="F3977" t="s">
        <v>1615</v>
      </c>
      <c r="G3977" t="s">
        <v>1614</v>
      </c>
      <c r="H3977" t="s">
        <v>1616</v>
      </c>
      <c r="I3977" s="52">
        <v>45352</v>
      </c>
      <c r="J3977" t="s">
        <v>2457</v>
      </c>
      <c r="K3977">
        <v>25</v>
      </c>
      <c r="L3977">
        <v>94.450253169340598</v>
      </c>
      <c r="M3977">
        <v>25</v>
      </c>
      <c r="N3977">
        <v>1</v>
      </c>
      <c r="O3977">
        <v>93.631380142005398</v>
      </c>
      <c r="P3977">
        <v>25</v>
      </c>
      <c r="Q3977">
        <v>1</v>
      </c>
      <c r="R3977">
        <v>24</v>
      </c>
      <c r="S3977">
        <v>0.95976717367497599</v>
      </c>
      <c r="T3977">
        <v>28.826729936965801</v>
      </c>
      <c r="U3977">
        <v>0.51314858034419097</v>
      </c>
      <c r="V3977">
        <v>12</v>
      </c>
      <c r="W3977">
        <v>0</v>
      </c>
      <c r="X3977">
        <v>0</v>
      </c>
      <c r="Y3977">
        <v>25</v>
      </c>
      <c r="Z3977">
        <v>0.999999999999999</v>
      </c>
      <c r="AA3977">
        <v>12.62156433252</v>
      </c>
      <c r="AB3977">
        <v>21</v>
      </c>
      <c r="AC3977">
        <v>0.84922617344513496</v>
      </c>
      <c r="AD3977">
        <v>4</v>
      </c>
      <c r="AE3977">
        <v>0.15077382655486499</v>
      </c>
      <c r="AF3977">
        <v>0</v>
      </c>
      <c r="AG3977">
        <v>0</v>
      </c>
      <c r="AH3977">
        <v>0</v>
      </c>
      <c r="AI3977">
        <v>0</v>
      </c>
      <c r="AJ3977">
        <v>93.822714468020706</v>
      </c>
      <c r="AK3977">
        <v>25</v>
      </c>
      <c r="AL3977">
        <v>1</v>
      </c>
      <c r="AM3977">
        <v>0</v>
      </c>
      <c r="AN3977">
        <v>0</v>
      </c>
      <c r="AO3977">
        <v>0</v>
      </c>
      <c r="AP3977">
        <v>0</v>
      </c>
      <c r="AQ3977">
        <v>25</v>
      </c>
      <c r="AR3977">
        <v>1</v>
      </c>
      <c r="AS3977">
        <v>0</v>
      </c>
      <c r="AT3977">
        <v>0</v>
      </c>
      <c r="AU3977">
        <v>0</v>
      </c>
      <c r="AV3977">
        <v>0</v>
      </c>
      <c r="AW3977">
        <v>25</v>
      </c>
      <c r="AX3977">
        <v>1</v>
      </c>
      <c r="AY3977">
        <v>93.632338595296304</v>
      </c>
      <c r="AZ3977">
        <v>25</v>
      </c>
      <c r="BA3977">
        <v>1</v>
      </c>
      <c r="BB3977">
        <v>23</v>
      </c>
      <c r="BC3977">
        <v>0.92488584826748899</v>
      </c>
      <c r="BD3977">
        <v>2</v>
      </c>
      <c r="BE3977">
        <v>7.5114151732510195E-2</v>
      </c>
      <c r="BF3977">
        <v>91.928994891561899</v>
      </c>
      <c r="BG3977">
        <v>91.344643226846998</v>
      </c>
      <c r="BH3977">
        <v>91.218700006269998</v>
      </c>
      <c r="BI3977">
        <v>89.771459721702001</v>
      </c>
    </row>
    <row r="3978" spans="1:61" x14ac:dyDescent="0.25">
      <c r="A3978" s="10" t="str">
        <f>VLOOKUP(D3978,'Index-Relations'!E:F,2,FALSE)</f>
        <v>ESG</v>
      </c>
      <c r="B3978" t="s">
        <v>3450</v>
      </c>
      <c r="C3978" s="53" t="s">
        <v>2770</v>
      </c>
      <c r="D3978" s="59" t="s">
        <v>3178</v>
      </c>
      <c r="E3978" s="59" t="s">
        <v>7394</v>
      </c>
      <c r="F3978" t="s">
        <v>1615</v>
      </c>
      <c r="G3978" t="s">
        <v>1614</v>
      </c>
      <c r="H3978" t="s">
        <v>1616</v>
      </c>
      <c r="I3978" s="52">
        <v>45323</v>
      </c>
      <c r="J3978" t="s">
        <v>2457</v>
      </c>
      <c r="K3978">
        <v>25</v>
      </c>
      <c r="L3978">
        <v>94.393296104532695</v>
      </c>
      <c r="M3978">
        <v>25</v>
      </c>
      <c r="N3978">
        <v>1</v>
      </c>
      <c r="O3978">
        <v>93.492775499517506</v>
      </c>
      <c r="P3978">
        <v>25</v>
      </c>
      <c r="Q3978">
        <v>1</v>
      </c>
      <c r="R3978">
        <v>24</v>
      </c>
      <c r="S3978">
        <v>0.95819843095160495</v>
      </c>
      <c r="T3978">
        <v>29.3091492377702</v>
      </c>
      <c r="U3978">
        <v>0.50806131797298204</v>
      </c>
      <c r="V3978">
        <v>12</v>
      </c>
      <c r="W3978">
        <v>0</v>
      </c>
      <c r="X3978">
        <v>0</v>
      </c>
      <c r="Y3978">
        <v>25</v>
      </c>
      <c r="Z3978">
        <v>0.999999999999999</v>
      </c>
      <c r="AA3978">
        <v>12.7334975025056</v>
      </c>
      <c r="AB3978">
        <v>21</v>
      </c>
      <c r="AC3978">
        <v>0.84217705750121397</v>
      </c>
      <c r="AD3978">
        <v>4</v>
      </c>
      <c r="AE3978">
        <v>0.15782294249878501</v>
      </c>
      <c r="AF3978">
        <v>0</v>
      </c>
      <c r="AG3978">
        <v>2.776E-17</v>
      </c>
      <c r="AH3978">
        <v>0</v>
      </c>
      <c r="AI3978">
        <v>0</v>
      </c>
      <c r="AJ3978">
        <v>93.646561012400497</v>
      </c>
      <c r="AK3978">
        <v>25</v>
      </c>
      <c r="AL3978">
        <v>1</v>
      </c>
      <c r="AM3978">
        <v>0</v>
      </c>
      <c r="AN3978">
        <v>0</v>
      </c>
      <c r="AO3978">
        <v>0</v>
      </c>
      <c r="AP3978">
        <v>0</v>
      </c>
      <c r="AQ3978">
        <v>25</v>
      </c>
      <c r="AR3978">
        <v>0.999999999999999</v>
      </c>
      <c r="AS3978">
        <v>0</v>
      </c>
      <c r="AT3978">
        <v>0</v>
      </c>
      <c r="AU3978">
        <v>0</v>
      </c>
      <c r="AV3978">
        <v>0</v>
      </c>
      <c r="AW3978">
        <v>25</v>
      </c>
      <c r="AX3978">
        <v>1</v>
      </c>
      <c r="AY3978">
        <v>93.686239743475298</v>
      </c>
      <c r="AZ3978">
        <v>25</v>
      </c>
      <c r="BA3978">
        <v>1</v>
      </c>
      <c r="BB3978">
        <v>23</v>
      </c>
      <c r="BC3978">
        <v>0.92229848913609302</v>
      </c>
      <c r="BD3978">
        <v>2</v>
      </c>
      <c r="BE3978">
        <v>7.7701510863906698E-2</v>
      </c>
      <c r="BF3978">
        <v>91.834023332850904</v>
      </c>
      <c r="BG3978">
        <v>91.231944162844997</v>
      </c>
      <c r="BH3978">
        <v>91.195224669837998</v>
      </c>
      <c r="BI3978">
        <v>89.686225967669003</v>
      </c>
    </row>
    <row r="3979" spans="1:61" x14ac:dyDescent="0.25">
      <c r="A3979" s="10" t="str">
        <f>VLOOKUP(D3979,'Index-Relations'!E:F,2,FALSE)</f>
        <v>ESG</v>
      </c>
      <c r="B3979" t="s">
        <v>3450</v>
      </c>
      <c r="C3979" s="53" t="s">
        <v>2760</v>
      </c>
      <c r="D3979" s="59" t="s">
        <v>3179</v>
      </c>
      <c r="E3979" s="59" t="s">
        <v>7395</v>
      </c>
      <c r="F3979" t="s">
        <v>1619</v>
      </c>
      <c r="G3979" t="s">
        <v>1618</v>
      </c>
      <c r="H3979" t="s">
        <v>1620</v>
      </c>
      <c r="I3979" s="52">
        <v>45659</v>
      </c>
      <c r="J3979" t="s">
        <v>2457</v>
      </c>
      <c r="K3979">
        <v>30</v>
      </c>
      <c r="L3979" s="73">
        <v>89.174770872065906</v>
      </c>
      <c r="M3979">
        <v>30</v>
      </c>
      <c r="N3979">
        <v>1</v>
      </c>
      <c r="O3979" s="73">
        <v>88.797147042081903</v>
      </c>
      <c r="P3979">
        <v>30</v>
      </c>
      <c r="Q3979">
        <v>1</v>
      </c>
      <c r="R3979">
        <v>30</v>
      </c>
      <c r="S3979">
        <v>1</v>
      </c>
      <c r="T3979">
        <v>41.0368553111471</v>
      </c>
      <c r="U3979">
        <v>0.79291512879525605</v>
      </c>
      <c r="V3979">
        <v>24</v>
      </c>
      <c r="W3979">
        <v>0.17319367635562299</v>
      </c>
      <c r="X3979">
        <v>6</v>
      </c>
      <c r="Y3979">
        <v>30</v>
      </c>
      <c r="Z3979">
        <v>0.999999999999999</v>
      </c>
      <c r="AA3979">
        <v>148.40105277043401</v>
      </c>
      <c r="AB3979">
        <v>29</v>
      </c>
      <c r="AC3979">
        <v>0.96560196373049201</v>
      </c>
      <c r="AD3979">
        <v>1</v>
      </c>
      <c r="AE3979">
        <v>3.4398036269507597E-2</v>
      </c>
      <c r="AF3979">
        <v>0</v>
      </c>
      <c r="AG3979">
        <v>0</v>
      </c>
      <c r="AH3979">
        <v>1.3621063615913399E-2</v>
      </c>
      <c r="AI3979">
        <v>5</v>
      </c>
      <c r="AJ3979" s="73">
        <v>86.502672873197895</v>
      </c>
      <c r="AK3979">
        <v>30</v>
      </c>
      <c r="AL3979">
        <v>1</v>
      </c>
      <c r="AM3979">
        <v>0</v>
      </c>
      <c r="AN3979">
        <v>0</v>
      </c>
      <c r="AO3979">
        <v>0</v>
      </c>
      <c r="AP3979">
        <v>0</v>
      </c>
      <c r="AQ3979">
        <v>30</v>
      </c>
      <c r="AR3979">
        <v>1</v>
      </c>
      <c r="AS3979">
        <v>0</v>
      </c>
      <c r="AT3979">
        <v>0</v>
      </c>
      <c r="AU3979">
        <v>0</v>
      </c>
      <c r="AV3979">
        <v>0</v>
      </c>
      <c r="AW3979">
        <v>30</v>
      </c>
      <c r="AX3979">
        <v>0.999999999999999</v>
      </c>
      <c r="AY3979" s="73">
        <v>88.546966530371904</v>
      </c>
      <c r="AZ3979">
        <v>30</v>
      </c>
      <c r="BA3979">
        <v>1</v>
      </c>
      <c r="BB3979">
        <v>30</v>
      </c>
      <c r="BC3979">
        <v>1</v>
      </c>
      <c r="BD3979">
        <v>0</v>
      </c>
      <c r="BE3979">
        <v>0</v>
      </c>
      <c r="BF3979">
        <v>89.174770872065906</v>
      </c>
      <c r="BG3979">
        <v>88.797147042081903</v>
      </c>
      <c r="BH3979">
        <v>88.546966530371904</v>
      </c>
      <c r="BI3979">
        <v>86.502672873197895</v>
      </c>
    </row>
    <row r="3980" spans="1:61" x14ac:dyDescent="0.25">
      <c r="A3980" s="10" t="str">
        <f>VLOOKUP(D3980,'Index-Relations'!E:F,2,FALSE)</f>
        <v>ESG</v>
      </c>
      <c r="B3980" t="s">
        <v>3450</v>
      </c>
      <c r="C3980" s="53" t="s">
        <v>2761</v>
      </c>
      <c r="D3980" s="59" t="s">
        <v>3179</v>
      </c>
      <c r="E3980" s="59" t="s">
        <v>7396</v>
      </c>
      <c r="F3980" t="s">
        <v>1619</v>
      </c>
      <c r="G3980" t="s">
        <v>1618</v>
      </c>
      <c r="H3980" t="s">
        <v>1620</v>
      </c>
      <c r="I3980" s="52">
        <v>45628</v>
      </c>
      <c r="J3980" t="s">
        <v>2457</v>
      </c>
      <c r="K3980">
        <v>30</v>
      </c>
      <c r="L3980" s="73">
        <v>89.348247789306001</v>
      </c>
      <c r="M3980">
        <v>30</v>
      </c>
      <c r="N3980">
        <v>1</v>
      </c>
      <c r="O3980" s="73">
        <v>88.940836993123</v>
      </c>
      <c r="P3980">
        <v>30</v>
      </c>
      <c r="Q3980">
        <v>1</v>
      </c>
      <c r="R3980">
        <v>30</v>
      </c>
      <c r="S3980">
        <v>1</v>
      </c>
      <c r="T3980">
        <v>41.038356935423202</v>
      </c>
      <c r="U3980">
        <v>0.79626792082942099</v>
      </c>
      <c r="V3980">
        <v>24</v>
      </c>
      <c r="W3980">
        <v>0.16364605731207699</v>
      </c>
      <c r="X3980">
        <v>6</v>
      </c>
      <c r="Y3980">
        <v>30</v>
      </c>
      <c r="Z3980">
        <v>1</v>
      </c>
      <c r="AA3980">
        <v>132.62351474548501</v>
      </c>
      <c r="AB3980">
        <v>29</v>
      </c>
      <c r="AC3980">
        <v>0.96592250988633299</v>
      </c>
      <c r="AD3980">
        <v>1</v>
      </c>
      <c r="AE3980">
        <v>3.4077490113666502E-2</v>
      </c>
      <c r="AF3980">
        <v>0</v>
      </c>
      <c r="AG3980">
        <v>0</v>
      </c>
      <c r="AH3980">
        <v>1.47358577205489E-2</v>
      </c>
      <c r="AI3980">
        <v>5</v>
      </c>
      <c r="AJ3980" s="73">
        <v>86.666909693622998</v>
      </c>
      <c r="AK3980">
        <v>30</v>
      </c>
      <c r="AL3980">
        <v>1</v>
      </c>
      <c r="AM3980">
        <v>0</v>
      </c>
      <c r="AN3980">
        <v>0</v>
      </c>
      <c r="AO3980">
        <v>0</v>
      </c>
      <c r="AP3980">
        <v>0</v>
      </c>
      <c r="AQ3980">
        <v>30</v>
      </c>
      <c r="AR3980">
        <v>0.999999999999999</v>
      </c>
      <c r="AS3980">
        <v>0</v>
      </c>
      <c r="AT3980">
        <v>0</v>
      </c>
      <c r="AU3980">
        <v>0</v>
      </c>
      <c r="AV3980">
        <v>0</v>
      </c>
      <c r="AW3980">
        <v>30</v>
      </c>
      <c r="AX3980">
        <v>1</v>
      </c>
      <c r="AY3980" s="73">
        <v>88.773385938152998</v>
      </c>
      <c r="AZ3980">
        <v>30</v>
      </c>
      <c r="BA3980">
        <v>1</v>
      </c>
      <c r="BB3980">
        <v>30</v>
      </c>
      <c r="BC3980">
        <v>0.999999999999999</v>
      </c>
      <c r="BD3980">
        <v>0</v>
      </c>
      <c r="BE3980">
        <v>0</v>
      </c>
      <c r="BF3980">
        <v>89.348247789306001</v>
      </c>
      <c r="BG3980">
        <v>88.940836993123</v>
      </c>
      <c r="BH3980">
        <v>88.773385938152998</v>
      </c>
      <c r="BI3980">
        <v>86.666909693622998</v>
      </c>
    </row>
    <row r="3981" spans="1:61" x14ac:dyDescent="0.25">
      <c r="A3981" s="10" t="str">
        <f>VLOOKUP(D3981,'Index-Relations'!E:F,2,FALSE)</f>
        <v>ESG</v>
      </c>
      <c r="B3981" t="s">
        <v>3450</v>
      </c>
      <c r="C3981" s="53" t="s">
        <v>2762</v>
      </c>
      <c r="D3981" s="59" t="s">
        <v>3179</v>
      </c>
      <c r="E3981" s="59" t="s">
        <v>7397</v>
      </c>
      <c r="F3981" t="s">
        <v>1619</v>
      </c>
      <c r="G3981" t="s">
        <v>1618</v>
      </c>
      <c r="H3981" t="s">
        <v>1620</v>
      </c>
      <c r="I3981" s="52">
        <v>45597</v>
      </c>
      <c r="J3981" t="s">
        <v>2457</v>
      </c>
      <c r="K3981">
        <v>30</v>
      </c>
      <c r="L3981" s="73">
        <v>89.297245572430995</v>
      </c>
      <c r="M3981">
        <v>30</v>
      </c>
      <c r="N3981">
        <v>1</v>
      </c>
      <c r="O3981" s="73">
        <v>88.873702103214001</v>
      </c>
      <c r="P3981">
        <v>30</v>
      </c>
      <c r="Q3981">
        <v>1</v>
      </c>
      <c r="R3981">
        <v>30</v>
      </c>
      <c r="S3981">
        <v>0.999999999999999</v>
      </c>
      <c r="T3981">
        <v>41.1620970957648</v>
      </c>
      <c r="U3981">
        <v>0.78980128327608601</v>
      </c>
      <c r="V3981">
        <v>24</v>
      </c>
      <c r="W3981">
        <v>0.16023316815205199</v>
      </c>
      <c r="X3981">
        <v>6</v>
      </c>
      <c r="Y3981">
        <v>30</v>
      </c>
      <c r="Z3981">
        <v>1</v>
      </c>
      <c r="AA3981">
        <v>130.55843811942</v>
      </c>
      <c r="AB3981">
        <v>29</v>
      </c>
      <c r="AC3981">
        <v>0.96511066350527697</v>
      </c>
      <c r="AD3981">
        <v>1</v>
      </c>
      <c r="AE3981">
        <v>3.4889336494722797E-2</v>
      </c>
      <c r="AF3981">
        <v>0</v>
      </c>
      <c r="AG3981">
        <v>1.6652999999999999E-16</v>
      </c>
      <c r="AH3981">
        <v>2.6378013716201101E-2</v>
      </c>
      <c r="AI3981">
        <v>5</v>
      </c>
      <c r="AJ3981" s="73">
        <v>86.667812890982901</v>
      </c>
      <c r="AK3981">
        <v>30</v>
      </c>
      <c r="AL3981">
        <v>1</v>
      </c>
      <c r="AM3981">
        <v>0</v>
      </c>
      <c r="AN3981">
        <v>0</v>
      </c>
      <c r="AO3981">
        <v>0</v>
      </c>
      <c r="AP3981">
        <v>0</v>
      </c>
      <c r="AQ3981">
        <v>30</v>
      </c>
      <c r="AR3981">
        <v>1</v>
      </c>
      <c r="AS3981">
        <v>0</v>
      </c>
      <c r="AT3981">
        <v>0</v>
      </c>
      <c r="AU3981">
        <v>0</v>
      </c>
      <c r="AV3981">
        <v>0</v>
      </c>
      <c r="AW3981">
        <v>30</v>
      </c>
      <c r="AX3981">
        <v>0.999999999999999</v>
      </c>
      <c r="AY3981" s="73">
        <v>88.675047646181</v>
      </c>
      <c r="AZ3981">
        <v>30</v>
      </c>
      <c r="BA3981">
        <v>1</v>
      </c>
      <c r="BB3981">
        <v>30</v>
      </c>
      <c r="BC3981">
        <v>1</v>
      </c>
      <c r="BD3981">
        <v>0</v>
      </c>
      <c r="BE3981">
        <v>0</v>
      </c>
      <c r="BF3981">
        <v>89.297245572430995</v>
      </c>
      <c r="BG3981">
        <v>88.873702103214001</v>
      </c>
      <c r="BH3981">
        <v>88.675047646181</v>
      </c>
      <c r="BI3981">
        <v>86.667812890982901</v>
      </c>
    </row>
    <row r="3982" spans="1:61" x14ac:dyDescent="0.25">
      <c r="A3982" s="10" t="str">
        <f>VLOOKUP(D3982,'Index-Relations'!E:F,2,FALSE)</f>
        <v>ESG</v>
      </c>
      <c r="B3982" t="s">
        <v>3450</v>
      </c>
      <c r="C3982" s="53" t="s">
        <v>2763</v>
      </c>
      <c r="D3982" s="59" t="s">
        <v>3179</v>
      </c>
      <c r="E3982" s="59" t="s">
        <v>7398</v>
      </c>
      <c r="F3982" t="s">
        <v>1619</v>
      </c>
      <c r="G3982" t="s">
        <v>1618</v>
      </c>
      <c r="H3982" t="s">
        <v>1620</v>
      </c>
      <c r="I3982" s="52">
        <v>45566</v>
      </c>
      <c r="J3982" t="s">
        <v>2457</v>
      </c>
      <c r="K3982">
        <v>29</v>
      </c>
      <c r="L3982" s="73">
        <v>90.455532162036903</v>
      </c>
      <c r="M3982">
        <v>29</v>
      </c>
      <c r="N3982">
        <v>1</v>
      </c>
      <c r="O3982" s="73">
        <v>89.361702652833003</v>
      </c>
      <c r="P3982">
        <v>29</v>
      </c>
      <c r="Q3982">
        <v>1</v>
      </c>
      <c r="R3982">
        <v>29</v>
      </c>
      <c r="S3982">
        <v>1</v>
      </c>
      <c r="T3982">
        <v>40.0574069057485</v>
      </c>
      <c r="U3982">
        <v>0.78413176394006101</v>
      </c>
      <c r="V3982">
        <v>24</v>
      </c>
      <c r="W3982">
        <v>0.116041331822716</v>
      </c>
      <c r="X3982">
        <v>5</v>
      </c>
      <c r="Y3982">
        <v>29</v>
      </c>
      <c r="Z3982">
        <v>1</v>
      </c>
      <c r="AA3982">
        <v>134.69903310700499</v>
      </c>
      <c r="AB3982">
        <v>28</v>
      </c>
      <c r="AC3982">
        <v>0.96323151467479295</v>
      </c>
      <c r="AD3982">
        <v>1</v>
      </c>
      <c r="AE3982">
        <v>3.6768485325207198E-2</v>
      </c>
      <c r="AF3982">
        <v>0</v>
      </c>
      <c r="AG3982">
        <v>0</v>
      </c>
      <c r="AH3982">
        <v>7.4070676115773901E-3</v>
      </c>
      <c r="AI3982">
        <v>4</v>
      </c>
      <c r="AJ3982" s="73">
        <v>88.615281040754994</v>
      </c>
      <c r="AK3982">
        <v>29</v>
      </c>
      <c r="AL3982">
        <v>1</v>
      </c>
      <c r="AM3982">
        <v>0</v>
      </c>
      <c r="AN3982">
        <v>0</v>
      </c>
      <c r="AO3982">
        <v>0</v>
      </c>
      <c r="AP3982">
        <v>0</v>
      </c>
      <c r="AQ3982">
        <v>29</v>
      </c>
      <c r="AR3982">
        <v>1</v>
      </c>
      <c r="AS3982">
        <v>0</v>
      </c>
      <c r="AT3982">
        <v>0</v>
      </c>
      <c r="AU3982">
        <v>0</v>
      </c>
      <c r="AV3982">
        <v>0</v>
      </c>
      <c r="AW3982">
        <v>29</v>
      </c>
      <c r="AX3982">
        <v>1</v>
      </c>
      <c r="AY3982" s="73">
        <v>89.846036365421</v>
      </c>
      <c r="AZ3982">
        <v>29</v>
      </c>
      <c r="BA3982">
        <v>1</v>
      </c>
      <c r="BB3982">
        <v>29</v>
      </c>
      <c r="BC3982">
        <v>1</v>
      </c>
      <c r="BD3982">
        <v>0</v>
      </c>
      <c r="BE3982">
        <v>0</v>
      </c>
      <c r="BF3982">
        <v>90.455532162036903</v>
      </c>
      <c r="BG3982">
        <v>89.361702652833003</v>
      </c>
      <c r="BH3982">
        <v>89.846036365421</v>
      </c>
      <c r="BI3982">
        <v>88.615281040754994</v>
      </c>
    </row>
    <row r="3983" spans="1:61" x14ac:dyDescent="0.25">
      <c r="A3983" s="10" t="str">
        <f>VLOOKUP(D3983,'Index-Relations'!E:F,2,FALSE)</f>
        <v>ESG</v>
      </c>
      <c r="B3983" t="s">
        <v>3450</v>
      </c>
      <c r="C3983" s="53" t="s">
        <v>2764</v>
      </c>
      <c r="D3983" s="59" t="s">
        <v>3179</v>
      </c>
      <c r="E3983" s="59" t="s">
        <v>7399</v>
      </c>
      <c r="F3983" t="s">
        <v>1619</v>
      </c>
      <c r="G3983" t="s">
        <v>1618</v>
      </c>
      <c r="H3983" t="s">
        <v>1620</v>
      </c>
      <c r="I3983" s="52">
        <v>45537</v>
      </c>
      <c r="J3983" t="s">
        <v>2457</v>
      </c>
      <c r="K3983">
        <v>30</v>
      </c>
      <c r="L3983" s="73">
        <v>90.391618162756998</v>
      </c>
      <c r="M3983">
        <v>30</v>
      </c>
      <c r="N3983">
        <v>1</v>
      </c>
      <c r="O3983" s="73">
        <v>89.417505550298998</v>
      </c>
      <c r="P3983">
        <v>30</v>
      </c>
      <c r="Q3983">
        <v>1</v>
      </c>
      <c r="R3983">
        <v>30</v>
      </c>
      <c r="S3983">
        <v>1</v>
      </c>
      <c r="T3983">
        <v>39.802568190716201</v>
      </c>
      <c r="U3983">
        <v>0.81143531349428699</v>
      </c>
      <c r="V3983">
        <v>25</v>
      </c>
      <c r="W3983">
        <v>0.13969637514750299</v>
      </c>
      <c r="X3983">
        <v>6</v>
      </c>
      <c r="Y3983">
        <v>30</v>
      </c>
      <c r="Z3983">
        <v>1</v>
      </c>
      <c r="AA3983">
        <v>126.00529874509201</v>
      </c>
      <c r="AB3983">
        <v>30</v>
      </c>
      <c r="AC3983">
        <v>1.00601588703893</v>
      </c>
      <c r="AD3983">
        <v>1</v>
      </c>
      <c r="AE3983">
        <v>3.4544551371137197E-2</v>
      </c>
      <c r="AF3983">
        <v>-1</v>
      </c>
      <c r="AG3983">
        <v>0</v>
      </c>
      <c r="AH3983">
        <v>7.0037616279254502E-3</v>
      </c>
      <c r="AI3983">
        <v>4</v>
      </c>
      <c r="AJ3983" s="73">
        <v>88.576524204739002</v>
      </c>
      <c r="AK3983">
        <v>30</v>
      </c>
      <c r="AL3983">
        <v>1</v>
      </c>
      <c r="AM3983">
        <v>0</v>
      </c>
      <c r="AN3983">
        <v>0</v>
      </c>
      <c r="AO3983">
        <v>0</v>
      </c>
      <c r="AP3983">
        <v>0</v>
      </c>
      <c r="AQ3983">
        <v>30</v>
      </c>
      <c r="AR3983">
        <v>1</v>
      </c>
      <c r="AS3983">
        <v>0</v>
      </c>
      <c r="AT3983">
        <v>0</v>
      </c>
      <c r="AU3983">
        <v>0</v>
      </c>
      <c r="AV3983">
        <v>0</v>
      </c>
      <c r="AW3983">
        <v>30</v>
      </c>
      <c r="AX3983">
        <v>1</v>
      </c>
      <c r="AY3983" s="73">
        <v>89.438080424749998</v>
      </c>
      <c r="AZ3983">
        <v>30</v>
      </c>
      <c r="BA3983">
        <v>1</v>
      </c>
      <c r="BB3983">
        <v>29</v>
      </c>
      <c r="BC3983">
        <v>0.97232347427963395</v>
      </c>
      <c r="BD3983">
        <v>1</v>
      </c>
      <c r="BE3983">
        <v>2.7676525720365198E-2</v>
      </c>
      <c r="BF3983">
        <v>90.391618162756998</v>
      </c>
      <c r="BG3983">
        <v>89.417505550298998</v>
      </c>
      <c r="BH3983">
        <v>89.438080424749998</v>
      </c>
      <c r="BI3983">
        <v>88.576524204739002</v>
      </c>
    </row>
    <row r="3984" spans="1:61" x14ac:dyDescent="0.25">
      <c r="A3984" s="10" t="str">
        <f>VLOOKUP(D3984,'Index-Relations'!E:F,2,FALSE)</f>
        <v>ESG</v>
      </c>
      <c r="B3984" t="s">
        <v>3450</v>
      </c>
      <c r="C3984" s="53" t="s">
        <v>3350</v>
      </c>
      <c r="D3984" s="59" t="s">
        <v>3179</v>
      </c>
      <c r="E3984" s="59" t="s">
        <v>7400</v>
      </c>
      <c r="F3984" t="s">
        <v>1619</v>
      </c>
      <c r="G3984" t="s">
        <v>1618</v>
      </c>
      <c r="H3984" t="s">
        <v>1620</v>
      </c>
      <c r="I3984" s="52">
        <v>45505</v>
      </c>
      <c r="J3984" t="s">
        <v>2457</v>
      </c>
      <c r="K3984">
        <v>30</v>
      </c>
      <c r="L3984" s="73">
        <v>90.426913962813003</v>
      </c>
      <c r="M3984">
        <v>30</v>
      </c>
      <c r="N3984">
        <v>1</v>
      </c>
      <c r="O3984" s="73">
        <v>89.337539403595997</v>
      </c>
      <c r="P3984">
        <v>30</v>
      </c>
      <c r="Q3984">
        <v>1</v>
      </c>
      <c r="R3984">
        <v>30</v>
      </c>
      <c r="S3984">
        <v>0.999999999999999</v>
      </c>
      <c r="T3984">
        <v>39.863670601565403</v>
      </c>
      <c r="U3984">
        <v>0.81081458572945997</v>
      </c>
      <c r="V3984">
        <v>25</v>
      </c>
      <c r="W3984">
        <v>0.14159313634169499</v>
      </c>
      <c r="X3984">
        <v>6</v>
      </c>
      <c r="Y3984">
        <v>30</v>
      </c>
      <c r="Z3984">
        <v>1</v>
      </c>
      <c r="AA3984">
        <v>139.33984389207799</v>
      </c>
      <c r="AB3984">
        <v>30</v>
      </c>
      <c r="AC3984">
        <v>0.999999999999999</v>
      </c>
      <c r="AD3984">
        <v>0</v>
      </c>
      <c r="AE3984">
        <v>0</v>
      </c>
      <c r="AF3984">
        <v>0</v>
      </c>
      <c r="AG3984">
        <v>2.2204E-16</v>
      </c>
      <c r="AH3984">
        <v>6.6274332789872199E-3</v>
      </c>
      <c r="AI3984">
        <v>4</v>
      </c>
      <c r="AJ3984" s="73">
        <v>88.741068925148994</v>
      </c>
      <c r="AK3984">
        <v>30</v>
      </c>
      <c r="AL3984">
        <v>1</v>
      </c>
      <c r="AM3984">
        <v>0</v>
      </c>
      <c r="AN3984">
        <v>0</v>
      </c>
      <c r="AO3984">
        <v>0</v>
      </c>
      <c r="AP3984">
        <v>0</v>
      </c>
      <c r="AQ3984">
        <v>30</v>
      </c>
      <c r="AR3984">
        <v>1</v>
      </c>
      <c r="AS3984">
        <v>0</v>
      </c>
      <c r="AT3984">
        <v>0</v>
      </c>
      <c r="AU3984">
        <v>0</v>
      </c>
      <c r="AV3984">
        <v>0</v>
      </c>
      <c r="AW3984">
        <v>30</v>
      </c>
      <c r="AX3984">
        <v>1</v>
      </c>
      <c r="AY3984" s="73">
        <v>89.490777827306005</v>
      </c>
      <c r="AZ3984">
        <v>30</v>
      </c>
      <c r="BA3984">
        <v>1</v>
      </c>
      <c r="BB3984">
        <v>30</v>
      </c>
      <c r="BC3984">
        <v>1</v>
      </c>
      <c r="BD3984">
        <v>0</v>
      </c>
      <c r="BE3984">
        <v>0</v>
      </c>
      <c r="BF3984">
        <v>90.426913962813003</v>
      </c>
      <c r="BG3984">
        <v>89.337539403595997</v>
      </c>
      <c r="BH3984">
        <v>89.490777827306005</v>
      </c>
      <c r="BI3984">
        <v>88.741068925148994</v>
      </c>
    </row>
    <row r="3985" spans="1:61" x14ac:dyDescent="0.25">
      <c r="A3985" s="10" t="str">
        <f>VLOOKUP(D3985,'Index-Relations'!E:F,2,FALSE)</f>
        <v>ESG</v>
      </c>
      <c r="B3985" t="s">
        <v>3450</v>
      </c>
      <c r="C3985" s="53" t="s">
        <v>2765</v>
      </c>
      <c r="D3985" s="59" t="s">
        <v>3179</v>
      </c>
      <c r="E3985" s="59" t="s">
        <v>7401</v>
      </c>
      <c r="F3985" t="s">
        <v>1619</v>
      </c>
      <c r="G3985" t="s">
        <v>1618</v>
      </c>
      <c r="H3985" t="s">
        <v>1620</v>
      </c>
      <c r="I3985" s="52">
        <v>45474</v>
      </c>
      <c r="J3985" t="s">
        <v>2457</v>
      </c>
      <c r="K3985">
        <v>30</v>
      </c>
      <c r="L3985" s="73">
        <v>90.626404561003</v>
      </c>
      <c r="M3985">
        <v>30</v>
      </c>
      <c r="N3985">
        <v>1</v>
      </c>
      <c r="O3985" s="73">
        <v>89.343494062353997</v>
      </c>
      <c r="P3985">
        <v>30</v>
      </c>
      <c r="Q3985">
        <v>1</v>
      </c>
      <c r="R3985">
        <v>30</v>
      </c>
      <c r="S3985">
        <v>0.999999999999999</v>
      </c>
      <c r="T3985">
        <v>39.7758908034047</v>
      </c>
      <c r="U3985">
        <v>0.816625268672171</v>
      </c>
      <c r="V3985">
        <v>25</v>
      </c>
      <c r="W3985">
        <v>0.141606719913205</v>
      </c>
      <c r="X3985">
        <v>6</v>
      </c>
      <c r="Y3985">
        <v>30</v>
      </c>
      <c r="Z3985">
        <v>0.999999999999999</v>
      </c>
      <c r="AA3985">
        <v>142.425522665801</v>
      </c>
      <c r="AB3985">
        <v>30</v>
      </c>
      <c r="AC3985">
        <v>0.999999999999999</v>
      </c>
      <c r="AD3985">
        <v>0</v>
      </c>
      <c r="AE3985">
        <v>0</v>
      </c>
      <c r="AF3985">
        <v>0</v>
      </c>
      <c r="AG3985">
        <v>1.1102E-16</v>
      </c>
      <c r="AH3985">
        <v>6.7753793861724202E-3</v>
      </c>
      <c r="AI3985">
        <v>4</v>
      </c>
      <c r="AJ3985" s="73">
        <v>89.068435512649998</v>
      </c>
      <c r="AK3985">
        <v>30</v>
      </c>
      <c r="AL3985">
        <v>1</v>
      </c>
      <c r="AM3985">
        <v>0</v>
      </c>
      <c r="AN3985">
        <v>0</v>
      </c>
      <c r="AO3985">
        <v>0</v>
      </c>
      <c r="AP3985">
        <v>0</v>
      </c>
      <c r="AQ3985">
        <v>30</v>
      </c>
      <c r="AR3985">
        <v>1</v>
      </c>
      <c r="AS3985">
        <v>0</v>
      </c>
      <c r="AT3985">
        <v>0</v>
      </c>
      <c r="AU3985">
        <v>0</v>
      </c>
      <c r="AV3985">
        <v>0</v>
      </c>
      <c r="AW3985">
        <v>30</v>
      </c>
      <c r="AX3985">
        <v>1</v>
      </c>
      <c r="AY3985" s="73">
        <v>89.786475385816004</v>
      </c>
      <c r="AZ3985">
        <v>30</v>
      </c>
      <c r="BA3985">
        <v>1</v>
      </c>
      <c r="BB3985">
        <v>30</v>
      </c>
      <c r="BC3985">
        <v>1</v>
      </c>
      <c r="BD3985">
        <v>0</v>
      </c>
      <c r="BE3985">
        <v>0</v>
      </c>
      <c r="BF3985">
        <v>90.626404561003</v>
      </c>
      <c r="BG3985">
        <v>89.343494062353997</v>
      </c>
      <c r="BH3985">
        <v>89.786475385816004</v>
      </c>
      <c r="BI3985">
        <v>89.068435512649998</v>
      </c>
    </row>
    <row r="3986" spans="1:61" x14ac:dyDescent="0.25">
      <c r="A3986" s="10" t="str">
        <f>VLOOKUP(D3986,'Index-Relations'!E:F,2,FALSE)</f>
        <v>ESG</v>
      </c>
      <c r="B3986" t="s">
        <v>3450</v>
      </c>
      <c r="C3986" s="53" t="s">
        <v>2766</v>
      </c>
      <c r="D3986" s="59" t="s">
        <v>3179</v>
      </c>
      <c r="E3986" s="59" t="s">
        <v>7402</v>
      </c>
      <c r="F3986" t="s">
        <v>1619</v>
      </c>
      <c r="G3986" t="s">
        <v>1618</v>
      </c>
      <c r="H3986" t="s">
        <v>1620</v>
      </c>
      <c r="I3986" s="52">
        <v>45446</v>
      </c>
      <c r="J3986" t="s">
        <v>2457</v>
      </c>
      <c r="K3986">
        <v>30</v>
      </c>
      <c r="L3986" s="73">
        <v>90.556534867994998</v>
      </c>
      <c r="M3986">
        <v>30</v>
      </c>
      <c r="N3986">
        <v>1</v>
      </c>
      <c r="O3986" s="73">
        <v>89.205810025132905</v>
      </c>
      <c r="P3986">
        <v>30</v>
      </c>
      <c r="Q3986">
        <v>1</v>
      </c>
      <c r="R3986">
        <v>30</v>
      </c>
      <c r="S3986">
        <v>1</v>
      </c>
      <c r="T3986">
        <v>39.956849670654101</v>
      </c>
      <c r="U3986">
        <v>0.81543100240051003</v>
      </c>
      <c r="V3986">
        <v>24</v>
      </c>
      <c r="W3986">
        <v>0.14278686393764001</v>
      </c>
      <c r="X3986">
        <v>6</v>
      </c>
      <c r="Y3986">
        <v>30</v>
      </c>
      <c r="Z3986">
        <v>1</v>
      </c>
      <c r="AA3986">
        <v>141.081654636255</v>
      </c>
      <c r="AB3986">
        <v>30</v>
      </c>
      <c r="AC3986">
        <v>0.999999999999999</v>
      </c>
      <c r="AD3986">
        <v>0</v>
      </c>
      <c r="AE3986">
        <v>0</v>
      </c>
      <c r="AF3986">
        <v>0</v>
      </c>
      <c r="AG3986">
        <v>2.2204E-16</v>
      </c>
      <c r="AH3986">
        <v>6.7922293661439696E-3</v>
      </c>
      <c r="AI3986">
        <v>4</v>
      </c>
      <c r="AJ3986" s="73">
        <v>89.111485131519004</v>
      </c>
      <c r="AK3986">
        <v>30</v>
      </c>
      <c r="AL3986">
        <v>1</v>
      </c>
      <c r="AM3986">
        <v>0</v>
      </c>
      <c r="AN3986">
        <v>0</v>
      </c>
      <c r="AO3986">
        <v>0</v>
      </c>
      <c r="AP3986">
        <v>0</v>
      </c>
      <c r="AQ3986">
        <v>30</v>
      </c>
      <c r="AR3986">
        <v>0.999999999999999</v>
      </c>
      <c r="AS3986">
        <v>0</v>
      </c>
      <c r="AT3986">
        <v>0</v>
      </c>
      <c r="AU3986">
        <v>0</v>
      </c>
      <c r="AV3986">
        <v>0</v>
      </c>
      <c r="AW3986">
        <v>30</v>
      </c>
      <c r="AX3986">
        <v>1</v>
      </c>
      <c r="AY3986" s="73">
        <v>89.696812792445996</v>
      </c>
      <c r="AZ3986">
        <v>30</v>
      </c>
      <c r="BA3986">
        <v>1</v>
      </c>
      <c r="BB3986">
        <v>30</v>
      </c>
      <c r="BC3986">
        <v>0.999999999999999</v>
      </c>
      <c r="BD3986">
        <v>0</v>
      </c>
      <c r="BE3986">
        <v>0</v>
      </c>
      <c r="BF3986">
        <v>90.556534867994998</v>
      </c>
      <c r="BG3986">
        <v>89.205810025132905</v>
      </c>
      <c r="BH3986">
        <v>89.696812792445996</v>
      </c>
      <c r="BI3986">
        <v>89.111485131519004</v>
      </c>
    </row>
    <row r="3987" spans="1:61" x14ac:dyDescent="0.25">
      <c r="A3987" s="10" t="str">
        <f>VLOOKUP(D3987,'Index-Relations'!E:F,2,FALSE)</f>
        <v>ESG</v>
      </c>
      <c r="B3987" t="s">
        <v>3450</v>
      </c>
      <c r="C3987" s="53" t="s">
        <v>2767</v>
      </c>
      <c r="D3987" s="59" t="s">
        <v>3179</v>
      </c>
      <c r="E3987" s="59" t="s">
        <v>7403</v>
      </c>
      <c r="F3987" t="s">
        <v>1619</v>
      </c>
      <c r="G3987" t="s">
        <v>1618</v>
      </c>
      <c r="H3987" t="s">
        <v>1620</v>
      </c>
      <c r="I3987" s="52">
        <v>45414</v>
      </c>
      <c r="J3987" t="s">
        <v>2457</v>
      </c>
      <c r="K3987">
        <v>30</v>
      </c>
      <c r="L3987" s="73">
        <v>90.560311885846005</v>
      </c>
      <c r="M3987">
        <v>30</v>
      </c>
      <c r="N3987">
        <v>1</v>
      </c>
      <c r="O3987" s="73">
        <v>89.197461406261993</v>
      </c>
      <c r="P3987">
        <v>30</v>
      </c>
      <c r="Q3987">
        <v>1</v>
      </c>
      <c r="R3987">
        <v>30</v>
      </c>
      <c r="S3987">
        <v>1</v>
      </c>
      <c r="T3987">
        <v>39.842525422840602</v>
      </c>
      <c r="U3987">
        <v>0.81564419242330799</v>
      </c>
      <c r="V3987">
        <v>24</v>
      </c>
      <c r="W3987">
        <v>0.13638446184407599</v>
      </c>
      <c r="X3987">
        <v>6</v>
      </c>
      <c r="Y3987">
        <v>30</v>
      </c>
      <c r="Z3987">
        <v>0.999999999999999</v>
      </c>
      <c r="AA3987">
        <v>144.898923161466</v>
      </c>
      <c r="AB3987">
        <v>30</v>
      </c>
      <c r="AC3987">
        <v>1</v>
      </c>
      <c r="AD3987">
        <v>0</v>
      </c>
      <c r="AE3987">
        <v>0</v>
      </c>
      <c r="AF3987">
        <v>0</v>
      </c>
      <c r="AG3987">
        <v>0</v>
      </c>
      <c r="AH3987">
        <v>6.0877126467516899E-3</v>
      </c>
      <c r="AI3987">
        <v>4</v>
      </c>
      <c r="AJ3987" s="73">
        <v>89.108676639449996</v>
      </c>
      <c r="AK3987">
        <v>30</v>
      </c>
      <c r="AL3987">
        <v>1</v>
      </c>
      <c r="AM3987">
        <v>0</v>
      </c>
      <c r="AN3987">
        <v>0</v>
      </c>
      <c r="AO3987">
        <v>0</v>
      </c>
      <c r="AP3987">
        <v>0</v>
      </c>
      <c r="AQ3987">
        <v>30</v>
      </c>
      <c r="AR3987">
        <v>1</v>
      </c>
      <c r="AS3987">
        <v>0</v>
      </c>
      <c r="AT3987">
        <v>0</v>
      </c>
      <c r="AU3987">
        <v>0</v>
      </c>
      <c r="AV3987">
        <v>0</v>
      </c>
      <c r="AW3987">
        <v>30</v>
      </c>
      <c r="AX3987">
        <v>0.999999999999999</v>
      </c>
      <c r="AY3987" s="73">
        <v>89.685193572190997</v>
      </c>
      <c r="AZ3987">
        <v>30</v>
      </c>
      <c r="BA3987">
        <v>1</v>
      </c>
      <c r="BB3987">
        <v>30</v>
      </c>
      <c r="BC3987">
        <v>1</v>
      </c>
      <c r="BD3987">
        <v>0</v>
      </c>
      <c r="BE3987">
        <v>0</v>
      </c>
      <c r="BF3987">
        <v>90.560311885846005</v>
      </c>
      <c r="BG3987">
        <v>89.197461406261993</v>
      </c>
      <c r="BH3987">
        <v>89.685193572190997</v>
      </c>
      <c r="BI3987">
        <v>89.108676639449996</v>
      </c>
    </row>
    <row r="3988" spans="1:61" x14ac:dyDescent="0.25">
      <c r="A3988" s="10" t="str">
        <f>VLOOKUP(D3988,'Index-Relations'!E:F,2,FALSE)</f>
        <v>ESG</v>
      </c>
      <c r="B3988" t="s">
        <v>3450</v>
      </c>
      <c r="C3988" s="53" t="s">
        <v>2768</v>
      </c>
      <c r="D3988" s="59" t="s">
        <v>3179</v>
      </c>
      <c r="E3988" s="59" t="s">
        <v>7404</v>
      </c>
      <c r="F3988" t="s">
        <v>1619</v>
      </c>
      <c r="G3988" t="s">
        <v>1618</v>
      </c>
      <c r="H3988" t="s">
        <v>1620</v>
      </c>
      <c r="I3988" s="52">
        <v>45384</v>
      </c>
      <c r="J3988" t="s">
        <v>2457</v>
      </c>
      <c r="K3988">
        <v>30</v>
      </c>
      <c r="L3988">
        <v>93.553805685310905</v>
      </c>
      <c r="M3988">
        <v>30</v>
      </c>
      <c r="N3988">
        <v>1</v>
      </c>
      <c r="O3988">
        <v>92.872115717645002</v>
      </c>
      <c r="P3988">
        <v>30</v>
      </c>
      <c r="Q3988">
        <v>1</v>
      </c>
      <c r="R3988">
        <v>29</v>
      </c>
      <c r="S3988">
        <v>0.96874578882443796</v>
      </c>
      <c r="T3988">
        <v>40.585068867991602</v>
      </c>
      <c r="U3988">
        <v>0.74791601202847602</v>
      </c>
      <c r="V3988">
        <v>22</v>
      </c>
      <c r="W3988">
        <v>0.15074883890117799</v>
      </c>
      <c r="X3988">
        <v>7</v>
      </c>
      <c r="Y3988">
        <v>30</v>
      </c>
      <c r="Z3988">
        <v>1</v>
      </c>
      <c r="AA3988">
        <v>81.597855005934505</v>
      </c>
      <c r="AB3988">
        <v>29</v>
      </c>
      <c r="AC3988">
        <v>0.96616603847329297</v>
      </c>
      <c r="AD3988">
        <v>1</v>
      </c>
      <c r="AE3988">
        <v>3.3833961526706903E-2</v>
      </c>
      <c r="AF3988">
        <v>0</v>
      </c>
      <c r="AG3988">
        <v>0</v>
      </c>
      <c r="AH3988">
        <v>1.116562056962E-2</v>
      </c>
      <c r="AI3988">
        <v>5</v>
      </c>
      <c r="AJ3988">
        <v>92.357286345140096</v>
      </c>
      <c r="AK3988">
        <v>30</v>
      </c>
      <c r="AL3988">
        <v>1</v>
      </c>
      <c r="AM3988">
        <v>0</v>
      </c>
      <c r="AN3988">
        <v>0</v>
      </c>
      <c r="AO3988">
        <v>0</v>
      </c>
      <c r="AP3988">
        <v>0</v>
      </c>
      <c r="AQ3988">
        <v>30</v>
      </c>
      <c r="AR3988">
        <v>0.999999999999999</v>
      </c>
      <c r="AS3988">
        <v>0</v>
      </c>
      <c r="AT3988">
        <v>0</v>
      </c>
      <c r="AU3988">
        <v>0</v>
      </c>
      <c r="AV3988">
        <v>0</v>
      </c>
      <c r="AW3988">
        <v>30</v>
      </c>
      <c r="AX3988">
        <v>1</v>
      </c>
      <c r="AY3988">
        <v>92.595239862175504</v>
      </c>
      <c r="AZ3988">
        <v>30</v>
      </c>
      <c r="BA3988">
        <v>1</v>
      </c>
      <c r="BB3988">
        <v>29</v>
      </c>
      <c r="BC3988">
        <v>0.97160018415480698</v>
      </c>
      <c r="BD3988">
        <v>1</v>
      </c>
      <c r="BE3988">
        <v>2.83998158451928E-2</v>
      </c>
      <c r="BF3988">
        <v>89.872052233630001</v>
      </c>
      <c r="BG3988">
        <v>89.288694554326</v>
      </c>
      <c r="BH3988">
        <v>89.602196671396001</v>
      </c>
      <c r="BI3988">
        <v>86.923083385602993</v>
      </c>
    </row>
    <row r="3989" spans="1:61" x14ac:dyDescent="0.25">
      <c r="A3989" s="10" t="str">
        <f>VLOOKUP(D3989,'Index-Relations'!E:F,2,FALSE)</f>
        <v>ESG</v>
      </c>
      <c r="B3989" t="s">
        <v>3450</v>
      </c>
      <c r="C3989" s="53" t="s">
        <v>2769</v>
      </c>
      <c r="D3989" s="59" t="s">
        <v>3179</v>
      </c>
      <c r="E3989" s="59" t="s">
        <v>7405</v>
      </c>
      <c r="F3989" t="s">
        <v>1619</v>
      </c>
      <c r="G3989" t="s">
        <v>1618</v>
      </c>
      <c r="H3989" t="s">
        <v>1620</v>
      </c>
      <c r="I3989" s="52">
        <v>45352</v>
      </c>
      <c r="J3989" t="s">
        <v>2457</v>
      </c>
      <c r="K3989">
        <v>30</v>
      </c>
      <c r="L3989">
        <v>93.919420010970597</v>
      </c>
      <c r="M3989">
        <v>30</v>
      </c>
      <c r="N3989">
        <v>1</v>
      </c>
      <c r="O3989">
        <v>92.884879591550401</v>
      </c>
      <c r="P3989">
        <v>30</v>
      </c>
      <c r="Q3989">
        <v>1</v>
      </c>
      <c r="R3989">
        <v>29</v>
      </c>
      <c r="S3989">
        <v>0.96994992197653696</v>
      </c>
      <c r="T3989">
        <v>40.776227837284402</v>
      </c>
      <c r="U3989">
        <v>0.71849740124338801</v>
      </c>
      <c r="V3989">
        <v>21</v>
      </c>
      <c r="W3989">
        <v>0.1131329930516</v>
      </c>
      <c r="X3989">
        <v>7</v>
      </c>
      <c r="Y3989">
        <v>30</v>
      </c>
      <c r="Z3989">
        <v>0.999999999999999</v>
      </c>
      <c r="AA3989">
        <v>82.936311893320706</v>
      </c>
      <c r="AB3989">
        <v>29</v>
      </c>
      <c r="AC3989">
        <v>0.96312497499030203</v>
      </c>
      <c r="AD3989">
        <v>1</v>
      </c>
      <c r="AE3989">
        <v>3.6875025009698102E-2</v>
      </c>
      <c r="AF3989">
        <v>0</v>
      </c>
      <c r="AG3989">
        <v>0</v>
      </c>
      <c r="AH3989">
        <v>3.7648177507682899E-5</v>
      </c>
      <c r="AI3989">
        <v>1</v>
      </c>
      <c r="AJ3989">
        <v>92.883275409752699</v>
      </c>
      <c r="AK3989">
        <v>30</v>
      </c>
      <c r="AL3989">
        <v>1</v>
      </c>
      <c r="AM3989">
        <v>0</v>
      </c>
      <c r="AN3989">
        <v>0</v>
      </c>
      <c r="AO3989">
        <v>0</v>
      </c>
      <c r="AP3989">
        <v>0</v>
      </c>
      <c r="AQ3989">
        <v>30</v>
      </c>
      <c r="AR3989">
        <v>1</v>
      </c>
      <c r="AS3989">
        <v>0</v>
      </c>
      <c r="AT3989">
        <v>0</v>
      </c>
      <c r="AU3989">
        <v>0</v>
      </c>
      <c r="AV3989">
        <v>0</v>
      </c>
      <c r="AW3989">
        <v>30</v>
      </c>
      <c r="AX3989">
        <v>1</v>
      </c>
      <c r="AY3989">
        <v>93.085787996651803</v>
      </c>
      <c r="AZ3989">
        <v>30</v>
      </c>
      <c r="BA3989">
        <v>1</v>
      </c>
      <c r="BB3989">
        <v>29</v>
      </c>
      <c r="BC3989">
        <v>0.97266120790075705</v>
      </c>
      <c r="BD3989">
        <v>1</v>
      </c>
      <c r="BE3989">
        <v>2.7338792099242799E-2</v>
      </c>
      <c r="BF3989">
        <v>90.049213745050906</v>
      </c>
      <c r="BG3989">
        <v>89.317252003616005</v>
      </c>
      <c r="BH3989">
        <v>89.842700584447996</v>
      </c>
      <c r="BI3989">
        <v>87.300934316996006</v>
      </c>
    </row>
    <row r="3990" spans="1:61" x14ac:dyDescent="0.25">
      <c r="A3990" s="10" t="str">
        <f>VLOOKUP(D3990,'Index-Relations'!E:F,2,FALSE)</f>
        <v>ESG</v>
      </c>
      <c r="B3990" t="s">
        <v>3450</v>
      </c>
      <c r="C3990" s="53" t="s">
        <v>2770</v>
      </c>
      <c r="D3990" s="59" t="s">
        <v>3179</v>
      </c>
      <c r="E3990" s="59" t="s">
        <v>7406</v>
      </c>
      <c r="F3990" t="s">
        <v>1619</v>
      </c>
      <c r="G3990" t="s">
        <v>1618</v>
      </c>
      <c r="H3990" t="s">
        <v>1620</v>
      </c>
      <c r="I3990" s="52">
        <v>45323</v>
      </c>
      <c r="J3990" t="s">
        <v>2457</v>
      </c>
      <c r="K3990">
        <v>30</v>
      </c>
      <c r="L3990">
        <v>93.932929805431002</v>
      </c>
      <c r="M3990">
        <v>30</v>
      </c>
      <c r="N3990">
        <v>1</v>
      </c>
      <c r="O3990">
        <v>92.731030804764103</v>
      </c>
      <c r="P3990">
        <v>30</v>
      </c>
      <c r="Q3990">
        <v>1</v>
      </c>
      <c r="R3990">
        <v>29</v>
      </c>
      <c r="S3990">
        <v>0.96923516653545405</v>
      </c>
      <c r="T3990">
        <v>41.218925700336897</v>
      </c>
      <c r="U3990">
        <v>0.71505006342762201</v>
      </c>
      <c r="V3990">
        <v>21</v>
      </c>
      <c r="W3990">
        <v>0.112509912602742</v>
      </c>
      <c r="X3990">
        <v>7</v>
      </c>
      <c r="Y3990">
        <v>30</v>
      </c>
      <c r="Z3990">
        <v>0.999999999999999</v>
      </c>
      <c r="AA3990">
        <v>84.1750961276895</v>
      </c>
      <c r="AB3990">
        <v>29</v>
      </c>
      <c r="AC3990">
        <v>0.95866030004464697</v>
      </c>
      <c r="AD3990">
        <v>1</v>
      </c>
      <c r="AE3990">
        <v>4.1339699955352201E-2</v>
      </c>
      <c r="AF3990">
        <v>0</v>
      </c>
      <c r="AG3990">
        <v>3.4690000000000003E-17</v>
      </c>
      <c r="AH3990">
        <v>3.8467812930066602E-5</v>
      </c>
      <c r="AI3990">
        <v>1</v>
      </c>
      <c r="AJ3990">
        <v>92.802079889729598</v>
      </c>
      <c r="AK3990">
        <v>30</v>
      </c>
      <c r="AL3990">
        <v>1</v>
      </c>
      <c r="AM3990">
        <v>0</v>
      </c>
      <c r="AN3990">
        <v>0</v>
      </c>
      <c r="AO3990">
        <v>0</v>
      </c>
      <c r="AP3990">
        <v>0</v>
      </c>
      <c r="AQ3990">
        <v>30</v>
      </c>
      <c r="AR3990">
        <v>1</v>
      </c>
      <c r="AS3990">
        <v>0</v>
      </c>
      <c r="AT3990">
        <v>0</v>
      </c>
      <c r="AU3990">
        <v>0</v>
      </c>
      <c r="AV3990">
        <v>0</v>
      </c>
      <c r="AW3990">
        <v>30</v>
      </c>
      <c r="AX3990">
        <v>1</v>
      </c>
      <c r="AY3990">
        <v>93.220674557188104</v>
      </c>
      <c r="AZ3990">
        <v>30</v>
      </c>
      <c r="BA3990">
        <v>1</v>
      </c>
      <c r="BB3990">
        <v>29</v>
      </c>
      <c r="BC3990">
        <v>0.97204361350591095</v>
      </c>
      <c r="BD3990">
        <v>1</v>
      </c>
      <c r="BE3990">
        <v>2.7956386494088301E-2</v>
      </c>
      <c r="BF3990">
        <v>90.055044035001998</v>
      </c>
      <c r="BG3990">
        <v>89.232025377518994</v>
      </c>
      <c r="BH3990">
        <v>89.938599588801907</v>
      </c>
      <c r="BI3990">
        <v>87.321450464994996</v>
      </c>
    </row>
    <row r="3991" spans="1:61" x14ac:dyDescent="0.25">
      <c r="A3991" s="10" t="str">
        <f>VLOOKUP(D3991,'Index-Relations'!E:F,2,FALSE)</f>
        <v>ESG</v>
      </c>
      <c r="B3991" t="s">
        <v>3450</v>
      </c>
      <c r="C3991" s="53" t="s">
        <v>2760</v>
      </c>
      <c r="D3991" s="59" t="s">
        <v>3180</v>
      </c>
      <c r="E3991" s="59" t="s">
        <v>7407</v>
      </c>
      <c r="F3991" t="s">
        <v>1624</v>
      </c>
      <c r="G3991" t="s">
        <v>1623</v>
      </c>
      <c r="H3991" t="s">
        <v>1625</v>
      </c>
      <c r="I3991" s="52">
        <v>45659</v>
      </c>
      <c r="J3991" t="s">
        <v>2457</v>
      </c>
      <c r="K3991">
        <v>29</v>
      </c>
      <c r="L3991" s="73">
        <v>90.587785583490003</v>
      </c>
      <c r="M3991">
        <v>29</v>
      </c>
      <c r="N3991">
        <v>1</v>
      </c>
      <c r="O3991" s="73">
        <v>91.457573394557997</v>
      </c>
      <c r="P3991">
        <v>29</v>
      </c>
      <c r="Q3991">
        <v>1</v>
      </c>
      <c r="R3991">
        <v>29</v>
      </c>
      <c r="S3991">
        <v>0.999999999999999</v>
      </c>
      <c r="T3991">
        <v>37.965569497531803</v>
      </c>
      <c r="U3991">
        <v>0.81958499071206004</v>
      </c>
      <c r="V3991">
        <v>21</v>
      </c>
      <c r="W3991">
        <v>4.6534114350974001E-2</v>
      </c>
      <c r="X3991">
        <v>4</v>
      </c>
      <c r="Y3991">
        <v>29</v>
      </c>
      <c r="Z3991">
        <v>1</v>
      </c>
      <c r="AA3991">
        <v>50.869475227658</v>
      </c>
      <c r="AB3991">
        <v>26</v>
      </c>
      <c r="AC3991">
        <v>0.89588239258993796</v>
      </c>
      <c r="AD3991">
        <v>3</v>
      </c>
      <c r="AE3991">
        <v>0.104117607410062</v>
      </c>
      <c r="AF3991">
        <v>0</v>
      </c>
      <c r="AG3991">
        <v>1.388E-17</v>
      </c>
      <c r="AH3991">
        <v>1.09412207245928E-2</v>
      </c>
      <c r="AI3991">
        <v>3</v>
      </c>
      <c r="AJ3991" s="73">
        <v>87.842307037197003</v>
      </c>
      <c r="AK3991">
        <v>29</v>
      </c>
      <c r="AL3991">
        <v>1</v>
      </c>
      <c r="AM3991">
        <v>0</v>
      </c>
      <c r="AN3991">
        <v>0</v>
      </c>
      <c r="AO3991">
        <v>0</v>
      </c>
      <c r="AP3991">
        <v>0</v>
      </c>
      <c r="AQ3991">
        <v>29</v>
      </c>
      <c r="AR3991">
        <v>1</v>
      </c>
      <c r="AS3991">
        <v>3.8615582507014003E-2</v>
      </c>
      <c r="AT3991">
        <v>1</v>
      </c>
      <c r="AU3991">
        <v>0</v>
      </c>
      <c r="AV3991">
        <v>0</v>
      </c>
      <c r="AW3991">
        <v>29</v>
      </c>
      <c r="AX3991">
        <v>0.999999999999999</v>
      </c>
      <c r="AY3991" s="73">
        <v>87.884809237631998</v>
      </c>
      <c r="AZ3991">
        <v>29</v>
      </c>
      <c r="BA3991">
        <v>1</v>
      </c>
      <c r="BB3991">
        <v>25</v>
      </c>
      <c r="BC3991">
        <v>0.86290235315092001</v>
      </c>
      <c r="BD3991">
        <v>4</v>
      </c>
      <c r="BE3991">
        <v>0.13709764684907899</v>
      </c>
      <c r="BF3991">
        <v>90.587785583490003</v>
      </c>
      <c r="BG3991">
        <v>91.457573394557997</v>
      </c>
      <c r="BH3991">
        <v>87.884809237631998</v>
      </c>
      <c r="BI3991">
        <v>87.842307037197003</v>
      </c>
    </row>
    <row r="3992" spans="1:61" x14ac:dyDescent="0.25">
      <c r="A3992" s="10" t="str">
        <f>VLOOKUP(D3992,'Index-Relations'!E:F,2,FALSE)</f>
        <v>ESG</v>
      </c>
      <c r="B3992" t="s">
        <v>3450</v>
      </c>
      <c r="C3992" s="53" t="s">
        <v>2761</v>
      </c>
      <c r="D3992" s="59" t="s">
        <v>3180</v>
      </c>
      <c r="E3992" s="59" t="s">
        <v>7408</v>
      </c>
      <c r="F3992" t="s">
        <v>1624</v>
      </c>
      <c r="G3992" t="s">
        <v>1623</v>
      </c>
      <c r="H3992" t="s">
        <v>1625</v>
      </c>
      <c r="I3992" s="52">
        <v>45628</v>
      </c>
      <c r="J3992" t="s">
        <v>2457</v>
      </c>
      <c r="K3992">
        <v>29</v>
      </c>
      <c r="L3992" s="73">
        <v>90.659244924587995</v>
      </c>
      <c r="M3992">
        <v>29</v>
      </c>
      <c r="N3992">
        <v>1</v>
      </c>
      <c r="O3992" s="73">
        <v>91.465765868091907</v>
      </c>
      <c r="P3992">
        <v>29</v>
      </c>
      <c r="Q3992">
        <v>1</v>
      </c>
      <c r="R3992">
        <v>29</v>
      </c>
      <c r="S3992">
        <v>0.999999999999999</v>
      </c>
      <c r="T3992">
        <v>37.9872869868978</v>
      </c>
      <c r="U3992">
        <v>0.83630705949032702</v>
      </c>
      <c r="V3992">
        <v>21</v>
      </c>
      <c r="W3992">
        <v>5.7078554499565601E-2</v>
      </c>
      <c r="X3992">
        <v>4</v>
      </c>
      <c r="Y3992">
        <v>29</v>
      </c>
      <c r="Z3992">
        <v>1</v>
      </c>
      <c r="AA3992">
        <v>43.986146708067999</v>
      </c>
      <c r="AB3992">
        <v>26</v>
      </c>
      <c r="AC3992">
        <v>0.89622828922720499</v>
      </c>
      <c r="AD3992">
        <v>3</v>
      </c>
      <c r="AE3992">
        <v>0.103771710772794</v>
      </c>
      <c r="AF3992">
        <v>0</v>
      </c>
      <c r="AG3992">
        <v>1.1102E-16</v>
      </c>
      <c r="AH3992">
        <v>1.30049341394772E-2</v>
      </c>
      <c r="AI3992">
        <v>3</v>
      </c>
      <c r="AJ3992" s="73">
        <v>87.945982627969997</v>
      </c>
      <c r="AK3992">
        <v>29</v>
      </c>
      <c r="AL3992">
        <v>1</v>
      </c>
      <c r="AM3992">
        <v>0</v>
      </c>
      <c r="AN3992">
        <v>0</v>
      </c>
      <c r="AO3992">
        <v>0</v>
      </c>
      <c r="AP3992">
        <v>0</v>
      </c>
      <c r="AQ3992">
        <v>29</v>
      </c>
      <c r="AR3992">
        <v>1</v>
      </c>
      <c r="AS3992">
        <v>3.7499289473788999E-2</v>
      </c>
      <c r="AT3992">
        <v>1</v>
      </c>
      <c r="AU3992">
        <v>0</v>
      </c>
      <c r="AV3992">
        <v>0</v>
      </c>
      <c r="AW3992">
        <v>29</v>
      </c>
      <c r="AX3992">
        <v>1</v>
      </c>
      <c r="AY3992" s="73">
        <v>88.002411329861999</v>
      </c>
      <c r="AZ3992">
        <v>29</v>
      </c>
      <c r="BA3992">
        <v>1</v>
      </c>
      <c r="BB3992">
        <v>25</v>
      </c>
      <c r="BC3992">
        <v>0.86375125010383003</v>
      </c>
      <c r="BD3992">
        <v>4</v>
      </c>
      <c r="BE3992">
        <v>0.136248749896169</v>
      </c>
      <c r="BF3992">
        <v>90.659244924587995</v>
      </c>
      <c r="BG3992">
        <v>91.465765868091907</v>
      </c>
      <c r="BH3992">
        <v>88.002411329861999</v>
      </c>
      <c r="BI3992">
        <v>87.945982627969997</v>
      </c>
    </row>
    <row r="3993" spans="1:61" x14ac:dyDescent="0.25">
      <c r="A3993" s="10" t="str">
        <f>VLOOKUP(D3993,'Index-Relations'!E:F,2,FALSE)</f>
        <v>ESG</v>
      </c>
      <c r="B3993" t="s">
        <v>3450</v>
      </c>
      <c r="C3993" s="53" t="s">
        <v>2762</v>
      </c>
      <c r="D3993" s="59" t="s">
        <v>3180</v>
      </c>
      <c r="E3993" s="59" t="s">
        <v>7409</v>
      </c>
      <c r="F3993" t="s">
        <v>1624</v>
      </c>
      <c r="G3993" t="s">
        <v>1623</v>
      </c>
      <c r="H3993" t="s">
        <v>1625</v>
      </c>
      <c r="I3993" s="52">
        <v>45597</v>
      </c>
      <c r="J3993" t="s">
        <v>2457</v>
      </c>
      <c r="K3993">
        <v>29</v>
      </c>
      <c r="L3993" s="73">
        <v>90.555371083805994</v>
      </c>
      <c r="M3993">
        <v>29</v>
      </c>
      <c r="N3993">
        <v>1</v>
      </c>
      <c r="O3993" s="73">
        <v>91.391882607430006</v>
      </c>
      <c r="P3993">
        <v>29</v>
      </c>
      <c r="Q3993">
        <v>1</v>
      </c>
      <c r="R3993">
        <v>29</v>
      </c>
      <c r="S3993">
        <v>1</v>
      </c>
      <c r="T3993">
        <v>38.173296130742798</v>
      </c>
      <c r="U3993">
        <v>0.83559886588688104</v>
      </c>
      <c r="V3993">
        <v>21</v>
      </c>
      <c r="W3993">
        <v>5.7106583682894098E-2</v>
      </c>
      <c r="X3993">
        <v>4</v>
      </c>
      <c r="Y3993">
        <v>29</v>
      </c>
      <c r="Z3993">
        <v>1</v>
      </c>
      <c r="AA3993">
        <v>42.896242698515998</v>
      </c>
      <c r="AB3993">
        <v>26</v>
      </c>
      <c r="AC3993">
        <v>0.89831520409652099</v>
      </c>
      <c r="AD3993">
        <v>3</v>
      </c>
      <c r="AE3993">
        <v>0.101684795903478</v>
      </c>
      <c r="AF3993">
        <v>0</v>
      </c>
      <c r="AG3993">
        <v>0</v>
      </c>
      <c r="AH3993">
        <v>1.3096734525457E-2</v>
      </c>
      <c r="AI3993">
        <v>3</v>
      </c>
      <c r="AJ3993" s="73">
        <v>87.781878592466995</v>
      </c>
      <c r="AK3993">
        <v>29</v>
      </c>
      <c r="AL3993">
        <v>1</v>
      </c>
      <c r="AM3993">
        <v>0</v>
      </c>
      <c r="AN3993">
        <v>0</v>
      </c>
      <c r="AO3993">
        <v>0</v>
      </c>
      <c r="AP3993">
        <v>0</v>
      </c>
      <c r="AQ3993">
        <v>29</v>
      </c>
      <c r="AR3993">
        <v>0.999999999999999</v>
      </c>
      <c r="AS3993">
        <v>3.50323658436636E-2</v>
      </c>
      <c r="AT3993">
        <v>1</v>
      </c>
      <c r="AU3993">
        <v>0</v>
      </c>
      <c r="AV3993">
        <v>0</v>
      </c>
      <c r="AW3993">
        <v>29</v>
      </c>
      <c r="AX3993">
        <v>1</v>
      </c>
      <c r="AY3993" s="73">
        <v>87.938660543853999</v>
      </c>
      <c r="AZ3993">
        <v>29</v>
      </c>
      <c r="BA3993">
        <v>1</v>
      </c>
      <c r="BB3993">
        <v>25</v>
      </c>
      <c r="BC3993">
        <v>0.86275064679873603</v>
      </c>
      <c r="BD3993">
        <v>4</v>
      </c>
      <c r="BE3993">
        <v>0.137249353201263</v>
      </c>
      <c r="BF3993">
        <v>90.555371083805994</v>
      </c>
      <c r="BG3993">
        <v>91.391882607430006</v>
      </c>
      <c r="BH3993">
        <v>87.938660543853999</v>
      </c>
      <c r="BI3993">
        <v>87.781878592466995</v>
      </c>
    </row>
    <row r="3994" spans="1:61" x14ac:dyDescent="0.25">
      <c r="A3994" s="10" t="str">
        <f>VLOOKUP(D3994,'Index-Relations'!E:F,2,FALSE)</f>
        <v>ESG</v>
      </c>
      <c r="B3994" t="s">
        <v>3450</v>
      </c>
      <c r="C3994" s="53" t="s">
        <v>2763</v>
      </c>
      <c r="D3994" s="59" t="s">
        <v>3180</v>
      </c>
      <c r="E3994" s="59" t="s">
        <v>7410</v>
      </c>
      <c r="F3994" t="s">
        <v>1624</v>
      </c>
      <c r="G3994" t="s">
        <v>1623</v>
      </c>
      <c r="H3994" t="s">
        <v>1625</v>
      </c>
      <c r="I3994" s="52">
        <v>45566</v>
      </c>
      <c r="J3994" t="s">
        <v>2457</v>
      </c>
      <c r="K3994">
        <v>29</v>
      </c>
      <c r="L3994" s="73">
        <v>90.535644861839998</v>
      </c>
      <c r="M3994">
        <v>29</v>
      </c>
      <c r="N3994">
        <v>1</v>
      </c>
      <c r="O3994" s="73">
        <v>91.567636824050993</v>
      </c>
      <c r="P3994">
        <v>29</v>
      </c>
      <c r="Q3994">
        <v>1</v>
      </c>
      <c r="R3994">
        <v>29</v>
      </c>
      <c r="S3994">
        <v>0.999999999999999</v>
      </c>
      <c r="T3994">
        <v>38.369244171854199</v>
      </c>
      <c r="U3994">
        <v>0.81950275316483201</v>
      </c>
      <c r="V3994">
        <v>21</v>
      </c>
      <c r="W3994">
        <v>6.04966088354131E-2</v>
      </c>
      <c r="X3994">
        <v>4</v>
      </c>
      <c r="Y3994">
        <v>29</v>
      </c>
      <c r="Z3994">
        <v>0.999999999999999</v>
      </c>
      <c r="AA3994">
        <v>46.090285771103197</v>
      </c>
      <c r="AB3994">
        <v>26</v>
      </c>
      <c r="AC3994">
        <v>0.88986454267801596</v>
      </c>
      <c r="AD3994">
        <v>3</v>
      </c>
      <c r="AE3994">
        <v>0.110135457321983</v>
      </c>
      <c r="AF3994">
        <v>0</v>
      </c>
      <c r="AG3994">
        <v>0</v>
      </c>
      <c r="AH3994">
        <v>1.51427853887625E-2</v>
      </c>
      <c r="AI3994">
        <v>3</v>
      </c>
      <c r="AJ3994" s="73">
        <v>87.545147797962997</v>
      </c>
      <c r="AK3994">
        <v>29</v>
      </c>
      <c r="AL3994">
        <v>1</v>
      </c>
      <c r="AM3994">
        <v>0</v>
      </c>
      <c r="AN3994">
        <v>0</v>
      </c>
      <c r="AO3994">
        <v>0</v>
      </c>
      <c r="AP3994">
        <v>0</v>
      </c>
      <c r="AQ3994">
        <v>29</v>
      </c>
      <c r="AR3994">
        <v>1</v>
      </c>
      <c r="AS3994">
        <v>3.4044549252056702E-2</v>
      </c>
      <c r="AT3994">
        <v>1</v>
      </c>
      <c r="AU3994">
        <v>0</v>
      </c>
      <c r="AV3994">
        <v>0</v>
      </c>
      <c r="AW3994">
        <v>29</v>
      </c>
      <c r="AX3994">
        <v>1</v>
      </c>
      <c r="AY3994" s="73">
        <v>88.039170484051894</v>
      </c>
      <c r="AZ3994">
        <v>29</v>
      </c>
      <c r="BA3994">
        <v>1</v>
      </c>
      <c r="BB3994">
        <v>25</v>
      </c>
      <c r="BC3994">
        <v>0.86161760003462096</v>
      </c>
      <c r="BD3994">
        <v>4</v>
      </c>
      <c r="BE3994">
        <v>0.13838239996537799</v>
      </c>
      <c r="BF3994">
        <v>90.535644861839998</v>
      </c>
      <c r="BG3994">
        <v>91.567636824050993</v>
      </c>
      <c r="BH3994">
        <v>88.039170484051894</v>
      </c>
      <c r="BI3994">
        <v>87.545147797962997</v>
      </c>
    </row>
    <row r="3995" spans="1:61" x14ac:dyDescent="0.25">
      <c r="A3995" s="10" t="str">
        <f>VLOOKUP(D3995,'Index-Relations'!E:F,2,FALSE)</f>
        <v>ESG</v>
      </c>
      <c r="B3995" t="s">
        <v>3450</v>
      </c>
      <c r="C3995" s="53" t="s">
        <v>2764</v>
      </c>
      <c r="D3995" s="59" t="s">
        <v>3180</v>
      </c>
      <c r="E3995" s="59" t="s">
        <v>7411</v>
      </c>
      <c r="F3995" t="s">
        <v>1624</v>
      </c>
      <c r="G3995" t="s">
        <v>1623</v>
      </c>
      <c r="H3995" t="s">
        <v>1625</v>
      </c>
      <c r="I3995" s="52">
        <v>45537</v>
      </c>
      <c r="J3995" t="s">
        <v>2457</v>
      </c>
      <c r="K3995">
        <v>29</v>
      </c>
      <c r="L3995" s="73">
        <v>90.839922028022002</v>
      </c>
      <c r="M3995">
        <v>29</v>
      </c>
      <c r="N3995">
        <v>1</v>
      </c>
      <c r="O3995" s="73">
        <v>91.575024487774996</v>
      </c>
      <c r="P3995">
        <v>29</v>
      </c>
      <c r="Q3995">
        <v>1</v>
      </c>
      <c r="R3995">
        <v>29</v>
      </c>
      <c r="S3995">
        <v>0.999999999999999</v>
      </c>
      <c r="T3995">
        <v>38.243463914035097</v>
      </c>
      <c r="U3995">
        <v>0.82865403428572204</v>
      </c>
      <c r="V3995">
        <v>21</v>
      </c>
      <c r="W3995">
        <v>6.1158572974417097E-2</v>
      </c>
      <c r="X3995">
        <v>4</v>
      </c>
      <c r="Y3995">
        <v>29</v>
      </c>
      <c r="Z3995">
        <v>0.999999999999999</v>
      </c>
      <c r="AA3995">
        <v>42.386819837640502</v>
      </c>
      <c r="AB3995">
        <v>26</v>
      </c>
      <c r="AC3995">
        <v>0.89177058065472403</v>
      </c>
      <c r="AD3995">
        <v>3</v>
      </c>
      <c r="AE3995">
        <v>0.108229419345275</v>
      </c>
      <c r="AF3995">
        <v>0</v>
      </c>
      <c r="AG3995">
        <v>1.6652999999999999E-16</v>
      </c>
      <c r="AH3995">
        <v>1.52641047895019E-2</v>
      </c>
      <c r="AI3995">
        <v>3</v>
      </c>
      <c r="AJ3995" s="73">
        <v>87.935930087501006</v>
      </c>
      <c r="AK3995">
        <v>29</v>
      </c>
      <c r="AL3995">
        <v>1</v>
      </c>
      <c r="AM3995">
        <v>0</v>
      </c>
      <c r="AN3995">
        <v>0</v>
      </c>
      <c r="AO3995">
        <v>0</v>
      </c>
      <c r="AP3995">
        <v>0</v>
      </c>
      <c r="AQ3995">
        <v>29</v>
      </c>
      <c r="AR3995">
        <v>1</v>
      </c>
      <c r="AS3995">
        <v>3.6310436238122197E-2</v>
      </c>
      <c r="AT3995">
        <v>1</v>
      </c>
      <c r="AU3995">
        <v>0</v>
      </c>
      <c r="AV3995">
        <v>0</v>
      </c>
      <c r="AW3995">
        <v>29</v>
      </c>
      <c r="AX3995">
        <v>1</v>
      </c>
      <c r="AY3995" s="73">
        <v>88.805276383977002</v>
      </c>
      <c r="AZ3995">
        <v>29</v>
      </c>
      <c r="BA3995">
        <v>1</v>
      </c>
      <c r="BB3995">
        <v>25</v>
      </c>
      <c r="BC3995">
        <v>0.861484075398113</v>
      </c>
      <c r="BD3995">
        <v>4</v>
      </c>
      <c r="BE3995">
        <v>0.138515924601886</v>
      </c>
      <c r="BF3995">
        <v>90.839922028022002</v>
      </c>
      <c r="BG3995">
        <v>91.575024487774996</v>
      </c>
      <c r="BH3995">
        <v>88.805276383977002</v>
      </c>
      <c r="BI3995">
        <v>87.935930087501006</v>
      </c>
    </row>
    <row r="3996" spans="1:61" x14ac:dyDescent="0.25">
      <c r="A3996" s="10" t="str">
        <f>VLOOKUP(D3996,'Index-Relations'!E:F,2,FALSE)</f>
        <v>ESG</v>
      </c>
      <c r="B3996" t="s">
        <v>3450</v>
      </c>
      <c r="C3996" s="53" t="s">
        <v>3350</v>
      </c>
      <c r="D3996" s="59" t="s">
        <v>3180</v>
      </c>
      <c r="E3996" s="59" t="s">
        <v>7412</v>
      </c>
      <c r="F3996" t="s">
        <v>1624</v>
      </c>
      <c r="G3996" t="s">
        <v>1623</v>
      </c>
      <c r="H3996" t="s">
        <v>1625</v>
      </c>
      <c r="I3996" s="52">
        <v>45505</v>
      </c>
      <c r="J3996" t="s">
        <v>2457</v>
      </c>
      <c r="K3996">
        <v>29</v>
      </c>
      <c r="L3996" s="73">
        <v>91.017211841491005</v>
      </c>
      <c r="M3996">
        <v>29</v>
      </c>
      <c r="N3996">
        <v>1</v>
      </c>
      <c r="O3996" s="73">
        <v>91.631340349305006</v>
      </c>
      <c r="P3996">
        <v>29</v>
      </c>
      <c r="Q3996">
        <v>1</v>
      </c>
      <c r="R3996">
        <v>29</v>
      </c>
      <c r="S3996">
        <v>1</v>
      </c>
      <c r="T3996">
        <v>38.167752124382098</v>
      </c>
      <c r="U3996">
        <v>0.83826387459886498</v>
      </c>
      <c r="V3996">
        <v>21</v>
      </c>
      <c r="W3996">
        <v>6.1036846622042402E-2</v>
      </c>
      <c r="X3996">
        <v>4</v>
      </c>
      <c r="Y3996">
        <v>29</v>
      </c>
      <c r="Z3996">
        <v>1</v>
      </c>
      <c r="AA3996">
        <v>42.455174034770003</v>
      </c>
      <c r="AB3996">
        <v>28</v>
      </c>
      <c r="AC3996">
        <v>0.96416821018087595</v>
      </c>
      <c r="AD3996">
        <v>1</v>
      </c>
      <c r="AE3996">
        <v>3.58317898191233E-2</v>
      </c>
      <c r="AF3996">
        <v>0</v>
      </c>
      <c r="AG3996">
        <v>0</v>
      </c>
      <c r="AH3996">
        <v>1.4534167653870601E-2</v>
      </c>
      <c r="AI3996">
        <v>3</v>
      </c>
      <c r="AJ3996" s="73">
        <v>88.299945158092001</v>
      </c>
      <c r="AK3996">
        <v>29</v>
      </c>
      <c r="AL3996">
        <v>1</v>
      </c>
      <c r="AM3996">
        <v>0</v>
      </c>
      <c r="AN3996">
        <v>0</v>
      </c>
      <c r="AO3996">
        <v>0</v>
      </c>
      <c r="AP3996">
        <v>0</v>
      </c>
      <c r="AQ3996">
        <v>29</v>
      </c>
      <c r="AR3996">
        <v>0.999999999999999</v>
      </c>
      <c r="AS3996">
        <v>3.7173449703743998E-2</v>
      </c>
      <c r="AT3996">
        <v>1</v>
      </c>
      <c r="AU3996">
        <v>0</v>
      </c>
      <c r="AV3996">
        <v>0</v>
      </c>
      <c r="AW3996">
        <v>29</v>
      </c>
      <c r="AX3996">
        <v>1</v>
      </c>
      <c r="AY3996" s="73">
        <v>88.966517614699896</v>
      </c>
      <c r="AZ3996">
        <v>29</v>
      </c>
      <c r="BA3996">
        <v>1</v>
      </c>
      <c r="BB3996">
        <v>26</v>
      </c>
      <c r="BC3996">
        <v>0.89640818207198703</v>
      </c>
      <c r="BD3996">
        <v>3</v>
      </c>
      <c r="BE3996">
        <v>0.103591817928012</v>
      </c>
      <c r="BF3996">
        <v>91.017211841491005</v>
      </c>
      <c r="BG3996">
        <v>91.631340349305006</v>
      </c>
      <c r="BH3996">
        <v>88.966517614699896</v>
      </c>
      <c r="BI3996">
        <v>88.299945158092001</v>
      </c>
    </row>
    <row r="3997" spans="1:61" x14ac:dyDescent="0.25">
      <c r="A3997" s="10" t="str">
        <f>VLOOKUP(D3997,'Index-Relations'!E:F,2,FALSE)</f>
        <v>ESG</v>
      </c>
      <c r="B3997" t="s">
        <v>3450</v>
      </c>
      <c r="C3997" s="53" t="s">
        <v>2765</v>
      </c>
      <c r="D3997" s="59" t="s">
        <v>3180</v>
      </c>
      <c r="E3997" s="59" t="s">
        <v>7413</v>
      </c>
      <c r="F3997" t="s">
        <v>1624</v>
      </c>
      <c r="G3997" t="s">
        <v>1623</v>
      </c>
      <c r="H3997" t="s">
        <v>1625</v>
      </c>
      <c r="I3997" s="52">
        <v>45474</v>
      </c>
      <c r="J3997" t="s">
        <v>2457</v>
      </c>
      <c r="K3997">
        <v>29</v>
      </c>
      <c r="L3997" s="73">
        <v>91.702811152985007</v>
      </c>
      <c r="M3997">
        <v>29</v>
      </c>
      <c r="N3997">
        <v>1</v>
      </c>
      <c r="O3997" s="73">
        <v>91.699901140720002</v>
      </c>
      <c r="P3997">
        <v>29</v>
      </c>
      <c r="Q3997">
        <v>1</v>
      </c>
      <c r="R3997">
        <v>29</v>
      </c>
      <c r="S3997">
        <v>1</v>
      </c>
      <c r="T3997">
        <v>38.053050710375203</v>
      </c>
      <c r="U3997">
        <v>0.83505634785862104</v>
      </c>
      <c r="V3997">
        <v>21</v>
      </c>
      <c r="W3997">
        <v>6.2643835971304698E-2</v>
      </c>
      <c r="X3997">
        <v>4</v>
      </c>
      <c r="Y3997">
        <v>29</v>
      </c>
      <c r="Z3997">
        <v>1</v>
      </c>
      <c r="AA3997">
        <v>41.821686693552202</v>
      </c>
      <c r="AB3997">
        <v>27</v>
      </c>
      <c r="AC3997">
        <v>0.93260133185545002</v>
      </c>
      <c r="AD3997">
        <v>2</v>
      </c>
      <c r="AE3997">
        <v>6.7398668144549895E-2</v>
      </c>
      <c r="AF3997">
        <v>0</v>
      </c>
      <c r="AG3997">
        <v>0</v>
      </c>
      <c r="AH3997">
        <v>1.4924636446941199E-2</v>
      </c>
      <c r="AI3997">
        <v>3</v>
      </c>
      <c r="AJ3997" s="73">
        <v>89.030625294429996</v>
      </c>
      <c r="AK3997">
        <v>29</v>
      </c>
      <c r="AL3997">
        <v>1</v>
      </c>
      <c r="AM3997">
        <v>0</v>
      </c>
      <c r="AN3997">
        <v>0</v>
      </c>
      <c r="AO3997">
        <v>0</v>
      </c>
      <c r="AP3997">
        <v>0</v>
      </c>
      <c r="AQ3997">
        <v>29</v>
      </c>
      <c r="AR3997">
        <v>0.999999999999999</v>
      </c>
      <c r="AS3997">
        <v>2.8082574848783199E-2</v>
      </c>
      <c r="AT3997">
        <v>1</v>
      </c>
      <c r="AU3997">
        <v>0</v>
      </c>
      <c r="AV3997">
        <v>0</v>
      </c>
      <c r="AW3997">
        <v>29</v>
      </c>
      <c r="AX3997">
        <v>1</v>
      </c>
      <c r="AY3997" s="73">
        <v>90.232456985857993</v>
      </c>
      <c r="AZ3997">
        <v>29</v>
      </c>
      <c r="BA3997">
        <v>1</v>
      </c>
      <c r="BB3997">
        <v>26</v>
      </c>
      <c r="BC3997">
        <v>0.89633340085680901</v>
      </c>
      <c r="BD3997">
        <v>3</v>
      </c>
      <c r="BE3997">
        <v>0.10366659914319</v>
      </c>
      <c r="BF3997">
        <v>91.702811152985007</v>
      </c>
      <c r="BG3997">
        <v>91.699901140720002</v>
      </c>
      <c r="BH3997">
        <v>90.232456985857993</v>
      </c>
      <c r="BI3997">
        <v>89.030625294429996</v>
      </c>
    </row>
    <row r="3998" spans="1:61" x14ac:dyDescent="0.25">
      <c r="A3998" s="10" t="str">
        <f>VLOOKUP(D3998,'Index-Relations'!E:F,2,FALSE)</f>
        <v>ESG</v>
      </c>
      <c r="B3998" t="s">
        <v>3450</v>
      </c>
      <c r="C3998" s="53" t="s">
        <v>2766</v>
      </c>
      <c r="D3998" s="59" t="s">
        <v>3180</v>
      </c>
      <c r="E3998" s="59" t="s">
        <v>7414</v>
      </c>
      <c r="F3998" t="s">
        <v>1624</v>
      </c>
      <c r="G3998" t="s">
        <v>1623</v>
      </c>
      <c r="H3998" t="s">
        <v>1625</v>
      </c>
      <c r="I3998" s="52">
        <v>45446</v>
      </c>
      <c r="J3998" t="s">
        <v>2457</v>
      </c>
      <c r="K3998">
        <v>30</v>
      </c>
      <c r="L3998" s="73">
        <v>90.650610614264906</v>
      </c>
      <c r="M3998">
        <v>30</v>
      </c>
      <c r="N3998">
        <v>1</v>
      </c>
      <c r="O3998" s="73">
        <v>90.644950486951004</v>
      </c>
      <c r="P3998">
        <v>30</v>
      </c>
      <c r="Q3998">
        <v>1</v>
      </c>
      <c r="R3998">
        <v>30</v>
      </c>
      <c r="S3998">
        <v>1</v>
      </c>
      <c r="T3998">
        <v>38.730519729234501</v>
      </c>
      <c r="U3998">
        <v>0.83974239110237603</v>
      </c>
      <c r="V3998">
        <v>21</v>
      </c>
      <c r="W3998">
        <v>0.13353732326565401</v>
      </c>
      <c r="X3998">
        <v>5</v>
      </c>
      <c r="Y3998">
        <v>30</v>
      </c>
      <c r="Z3998">
        <v>0.999999999999999</v>
      </c>
      <c r="AA3998">
        <v>50.026976987198097</v>
      </c>
      <c r="AB3998">
        <v>28</v>
      </c>
      <c r="AC3998">
        <v>0.93422232686818896</v>
      </c>
      <c r="AD3998">
        <v>2</v>
      </c>
      <c r="AE3998">
        <v>6.5777673131810196E-2</v>
      </c>
      <c r="AF3998">
        <v>0</v>
      </c>
      <c r="AG3998">
        <v>0</v>
      </c>
      <c r="AH3998">
        <v>1.3035002943838201E-2</v>
      </c>
      <c r="AI3998">
        <v>3</v>
      </c>
      <c r="AJ3998" s="73">
        <v>88.377791882906905</v>
      </c>
      <c r="AK3998">
        <v>30</v>
      </c>
      <c r="AL3998">
        <v>1</v>
      </c>
      <c r="AM3998">
        <v>0</v>
      </c>
      <c r="AN3998">
        <v>0</v>
      </c>
      <c r="AO3998">
        <v>0</v>
      </c>
      <c r="AP3998">
        <v>0</v>
      </c>
      <c r="AQ3998">
        <v>30</v>
      </c>
      <c r="AR3998">
        <v>1</v>
      </c>
      <c r="AS3998">
        <v>3.2180368415506401E-2</v>
      </c>
      <c r="AT3998">
        <v>1</v>
      </c>
      <c r="AU3998">
        <v>0</v>
      </c>
      <c r="AV3998">
        <v>0</v>
      </c>
      <c r="AW3998">
        <v>30</v>
      </c>
      <c r="AX3998">
        <v>0.999999999999999</v>
      </c>
      <c r="AY3998" s="73">
        <v>88.797015828018999</v>
      </c>
      <c r="AZ3998">
        <v>30</v>
      </c>
      <c r="BA3998">
        <v>1</v>
      </c>
      <c r="BB3998">
        <v>27</v>
      </c>
      <c r="BC3998">
        <v>0.89933574190190602</v>
      </c>
      <c r="BD3998">
        <v>3</v>
      </c>
      <c r="BE3998">
        <v>0.100664258098093</v>
      </c>
      <c r="BF3998">
        <v>90.650610614264906</v>
      </c>
      <c r="BG3998">
        <v>90.644950486951004</v>
      </c>
      <c r="BH3998">
        <v>88.797015828018999</v>
      </c>
      <c r="BI3998">
        <v>88.377791882906905</v>
      </c>
    </row>
    <row r="3999" spans="1:61" x14ac:dyDescent="0.25">
      <c r="A3999" s="10" t="str">
        <f>VLOOKUP(D3999,'Index-Relations'!E:F,2,FALSE)</f>
        <v>ESG</v>
      </c>
      <c r="B3999" t="s">
        <v>3450</v>
      </c>
      <c r="C3999" s="53" t="s">
        <v>2767</v>
      </c>
      <c r="D3999" s="59" t="s">
        <v>3180</v>
      </c>
      <c r="E3999" s="59" t="s">
        <v>7415</v>
      </c>
      <c r="F3999" t="s">
        <v>1624</v>
      </c>
      <c r="G3999" t="s">
        <v>1623</v>
      </c>
      <c r="H3999" t="s">
        <v>1625</v>
      </c>
      <c r="I3999" s="52">
        <v>45414</v>
      </c>
      <c r="J3999" t="s">
        <v>2457</v>
      </c>
      <c r="K3999">
        <v>30</v>
      </c>
      <c r="L3999" s="73">
        <v>90.716678524985994</v>
      </c>
      <c r="M3999">
        <v>30</v>
      </c>
      <c r="N3999">
        <v>1</v>
      </c>
      <c r="O3999" s="73">
        <v>90.698349658766006</v>
      </c>
      <c r="P3999">
        <v>30</v>
      </c>
      <c r="Q3999">
        <v>1</v>
      </c>
      <c r="R3999">
        <v>30</v>
      </c>
      <c r="S3999">
        <v>1</v>
      </c>
      <c r="T3999">
        <v>38.841048445325498</v>
      </c>
      <c r="U3999">
        <v>0.84233200326137903</v>
      </c>
      <c r="V3999">
        <v>21</v>
      </c>
      <c r="W3999">
        <v>0.13346201145512199</v>
      </c>
      <c r="X3999">
        <v>5</v>
      </c>
      <c r="Y3999">
        <v>30</v>
      </c>
      <c r="Z3999">
        <v>1</v>
      </c>
      <c r="AA3999">
        <v>50.745126722488301</v>
      </c>
      <c r="AB3999">
        <v>28</v>
      </c>
      <c r="AC3999">
        <v>0.93441361627795305</v>
      </c>
      <c r="AD3999">
        <v>2</v>
      </c>
      <c r="AE3999">
        <v>6.5586383722046504E-2</v>
      </c>
      <c r="AF3999">
        <v>0</v>
      </c>
      <c r="AG3999">
        <v>1.9429E-16</v>
      </c>
      <c r="AH3999">
        <v>1.2786568150849499E-2</v>
      </c>
      <c r="AI3999">
        <v>3</v>
      </c>
      <c r="AJ3999" s="73">
        <v>88.530207611193006</v>
      </c>
      <c r="AK3999">
        <v>30</v>
      </c>
      <c r="AL3999">
        <v>1</v>
      </c>
      <c r="AM3999">
        <v>0</v>
      </c>
      <c r="AN3999">
        <v>0</v>
      </c>
      <c r="AO3999">
        <v>0</v>
      </c>
      <c r="AP3999">
        <v>0</v>
      </c>
      <c r="AQ3999">
        <v>30</v>
      </c>
      <c r="AR3999">
        <v>0.999999999999999</v>
      </c>
      <c r="AS3999">
        <v>3.2085360057559797E-2</v>
      </c>
      <c r="AT3999">
        <v>1</v>
      </c>
      <c r="AU3999">
        <v>0</v>
      </c>
      <c r="AV3999">
        <v>0</v>
      </c>
      <c r="AW3999">
        <v>30</v>
      </c>
      <c r="AX3999">
        <v>0.999999999999999</v>
      </c>
      <c r="AY3999" s="73">
        <v>88.749727049998995</v>
      </c>
      <c r="AZ3999">
        <v>30</v>
      </c>
      <c r="BA3999">
        <v>1</v>
      </c>
      <c r="BB3999">
        <v>27</v>
      </c>
      <c r="BC3999">
        <v>0.89727278983476599</v>
      </c>
      <c r="BD3999">
        <v>3</v>
      </c>
      <c r="BE3999">
        <v>0.10272721016523299</v>
      </c>
      <c r="BF3999">
        <v>90.716678524985994</v>
      </c>
      <c r="BG3999">
        <v>90.698349658766006</v>
      </c>
      <c r="BH3999">
        <v>88.749727049998995</v>
      </c>
      <c r="BI3999">
        <v>88.530207611193006</v>
      </c>
    </row>
    <row r="4000" spans="1:61" x14ac:dyDescent="0.25">
      <c r="A4000" s="10" t="str">
        <f>VLOOKUP(D4000,'Index-Relations'!E:F,2,FALSE)</f>
        <v>ESG</v>
      </c>
      <c r="B4000" t="s">
        <v>3450</v>
      </c>
      <c r="C4000" s="53" t="s">
        <v>2768</v>
      </c>
      <c r="D4000" s="59" t="s">
        <v>3180</v>
      </c>
      <c r="E4000" s="59" t="s">
        <v>7416</v>
      </c>
      <c r="F4000" t="s">
        <v>1624</v>
      </c>
      <c r="G4000" t="s">
        <v>1623</v>
      </c>
      <c r="H4000" t="s">
        <v>1625</v>
      </c>
      <c r="I4000" s="52">
        <v>45384</v>
      </c>
      <c r="J4000" t="s">
        <v>2457</v>
      </c>
      <c r="K4000">
        <v>30</v>
      </c>
      <c r="L4000">
        <v>92.3702420473346</v>
      </c>
      <c r="M4000">
        <v>30</v>
      </c>
      <c r="N4000">
        <v>1</v>
      </c>
      <c r="O4000">
        <v>92.0363256111212</v>
      </c>
      <c r="P4000">
        <v>30</v>
      </c>
      <c r="Q4000">
        <v>1</v>
      </c>
      <c r="R4000">
        <v>30</v>
      </c>
      <c r="S4000">
        <v>1</v>
      </c>
      <c r="T4000">
        <v>39.046347585746297</v>
      </c>
      <c r="U4000">
        <v>0.70639875274846298</v>
      </c>
      <c r="V4000">
        <v>18</v>
      </c>
      <c r="W4000">
        <v>0.178472581349299</v>
      </c>
      <c r="X4000">
        <v>5</v>
      </c>
      <c r="Y4000">
        <v>30</v>
      </c>
      <c r="Z4000">
        <v>1</v>
      </c>
      <c r="AA4000">
        <v>116.99814627743601</v>
      </c>
      <c r="AB4000">
        <v>28</v>
      </c>
      <c r="AC4000">
        <v>0.944164428248494</v>
      </c>
      <c r="AD4000">
        <v>2</v>
      </c>
      <c r="AE4000">
        <v>5.5835571751505303E-2</v>
      </c>
      <c r="AF4000">
        <v>0</v>
      </c>
      <c r="AG4000">
        <v>0</v>
      </c>
      <c r="AH4000">
        <v>2.2934924605426898E-2</v>
      </c>
      <c r="AI4000">
        <v>4</v>
      </c>
      <c r="AJ4000">
        <v>91.082838855844102</v>
      </c>
      <c r="AK4000">
        <v>30</v>
      </c>
      <c r="AL4000">
        <v>1</v>
      </c>
      <c r="AM4000">
        <v>0</v>
      </c>
      <c r="AN4000">
        <v>0</v>
      </c>
      <c r="AO4000">
        <v>0</v>
      </c>
      <c r="AP4000">
        <v>0</v>
      </c>
      <c r="AQ4000">
        <v>30</v>
      </c>
      <c r="AR4000">
        <v>1</v>
      </c>
      <c r="AS4000">
        <v>0</v>
      </c>
      <c r="AT4000">
        <v>0</v>
      </c>
      <c r="AU4000">
        <v>0</v>
      </c>
      <c r="AV4000">
        <v>0</v>
      </c>
      <c r="AW4000">
        <v>30</v>
      </c>
      <c r="AX4000">
        <v>1</v>
      </c>
      <c r="AY4000">
        <v>91.233887951096506</v>
      </c>
      <c r="AZ4000">
        <v>30</v>
      </c>
      <c r="BA4000">
        <v>1</v>
      </c>
      <c r="BB4000">
        <v>29</v>
      </c>
      <c r="BC4000">
        <v>0.96546242563519402</v>
      </c>
      <c r="BD4000">
        <v>1</v>
      </c>
      <c r="BE4000">
        <v>3.4537574364805299E-2</v>
      </c>
      <c r="BF4000">
        <v>89.460563987597894</v>
      </c>
      <c r="BG4000">
        <v>89.867630734276005</v>
      </c>
      <c r="BH4000">
        <v>87.748370600718999</v>
      </c>
      <c r="BI4000">
        <v>87.646294957185006</v>
      </c>
    </row>
    <row r="4001" spans="1:61" x14ac:dyDescent="0.25">
      <c r="A4001" s="10" t="str">
        <f>VLOOKUP(D4001,'Index-Relations'!E:F,2,FALSE)</f>
        <v>ESG</v>
      </c>
      <c r="B4001" t="s">
        <v>3450</v>
      </c>
      <c r="C4001" s="53" t="s">
        <v>2769</v>
      </c>
      <c r="D4001" s="59" t="s">
        <v>3180</v>
      </c>
      <c r="E4001" s="59" t="s">
        <v>7417</v>
      </c>
      <c r="F4001" t="s">
        <v>1624</v>
      </c>
      <c r="G4001" t="s">
        <v>1623</v>
      </c>
      <c r="H4001" t="s">
        <v>1625</v>
      </c>
      <c r="I4001" s="52">
        <v>45352</v>
      </c>
      <c r="J4001" t="s">
        <v>2457</v>
      </c>
      <c r="K4001">
        <v>30</v>
      </c>
      <c r="L4001">
        <v>92.888365807128395</v>
      </c>
      <c r="M4001">
        <v>30</v>
      </c>
      <c r="N4001">
        <v>1</v>
      </c>
      <c r="O4001">
        <v>92.184656824900699</v>
      </c>
      <c r="P4001">
        <v>30</v>
      </c>
      <c r="Q4001">
        <v>1</v>
      </c>
      <c r="R4001">
        <v>30</v>
      </c>
      <c r="S4001">
        <v>1</v>
      </c>
      <c r="T4001">
        <v>39.070978299947399</v>
      </c>
      <c r="U4001">
        <v>0.67403870285214995</v>
      </c>
      <c r="V4001">
        <v>18</v>
      </c>
      <c r="W4001">
        <v>0.136457155273251</v>
      </c>
      <c r="X4001">
        <v>5</v>
      </c>
      <c r="Y4001">
        <v>30</v>
      </c>
      <c r="Z4001">
        <v>1</v>
      </c>
      <c r="AA4001">
        <v>118.820221169232</v>
      </c>
      <c r="AB4001">
        <v>28</v>
      </c>
      <c r="AC4001">
        <v>0.94362412420919695</v>
      </c>
      <c r="AD4001">
        <v>2</v>
      </c>
      <c r="AE4001">
        <v>5.63758757908032E-2</v>
      </c>
      <c r="AF4001">
        <v>0</v>
      </c>
      <c r="AG4001">
        <v>0</v>
      </c>
      <c r="AH4001">
        <v>5.3812349455131803E-3</v>
      </c>
      <c r="AI4001">
        <v>3</v>
      </c>
      <c r="AJ4001">
        <v>91.616693980677994</v>
      </c>
      <c r="AK4001">
        <v>30</v>
      </c>
      <c r="AL4001">
        <v>1</v>
      </c>
      <c r="AM4001">
        <v>0</v>
      </c>
      <c r="AN4001">
        <v>0</v>
      </c>
      <c r="AO4001">
        <v>0</v>
      </c>
      <c r="AP4001">
        <v>0</v>
      </c>
      <c r="AQ4001">
        <v>30</v>
      </c>
      <c r="AR4001">
        <v>1</v>
      </c>
      <c r="AS4001">
        <v>0</v>
      </c>
      <c r="AT4001">
        <v>0</v>
      </c>
      <c r="AU4001">
        <v>0</v>
      </c>
      <c r="AV4001">
        <v>0</v>
      </c>
      <c r="AW4001">
        <v>30</v>
      </c>
      <c r="AX4001">
        <v>1</v>
      </c>
      <c r="AY4001">
        <v>92.2520770104869</v>
      </c>
      <c r="AZ4001">
        <v>30</v>
      </c>
      <c r="BA4001">
        <v>1</v>
      </c>
      <c r="BB4001">
        <v>29</v>
      </c>
      <c r="BC4001">
        <v>0.96700226969623204</v>
      </c>
      <c r="BD4001">
        <v>1</v>
      </c>
      <c r="BE4001">
        <v>3.2997730303767701E-2</v>
      </c>
      <c r="BF4001">
        <v>90.291634093233995</v>
      </c>
      <c r="BG4001">
        <v>89.952619375598999</v>
      </c>
      <c r="BH4001">
        <v>89.642651855651906</v>
      </c>
      <c r="BI4001">
        <v>88.232912895249996</v>
      </c>
    </row>
    <row r="4002" spans="1:61" x14ac:dyDescent="0.25">
      <c r="A4002" s="10" t="str">
        <f>VLOOKUP(D4002,'Index-Relations'!E:F,2,FALSE)</f>
        <v>ESG</v>
      </c>
      <c r="B4002" t="s">
        <v>3450</v>
      </c>
      <c r="C4002" s="53" t="s">
        <v>2770</v>
      </c>
      <c r="D4002" s="59" t="s">
        <v>3180</v>
      </c>
      <c r="E4002" s="59" t="s">
        <v>7418</v>
      </c>
      <c r="F4002" t="s">
        <v>1624</v>
      </c>
      <c r="G4002" t="s">
        <v>1623</v>
      </c>
      <c r="H4002" t="s">
        <v>1625</v>
      </c>
      <c r="I4002" s="52">
        <v>45323</v>
      </c>
      <c r="J4002" t="s">
        <v>2457</v>
      </c>
      <c r="K4002">
        <v>30</v>
      </c>
      <c r="L4002">
        <v>92.6986700613068</v>
      </c>
      <c r="M4002">
        <v>30</v>
      </c>
      <c r="N4002">
        <v>1</v>
      </c>
      <c r="O4002">
        <v>92.221801072085796</v>
      </c>
      <c r="P4002">
        <v>30</v>
      </c>
      <c r="Q4002">
        <v>1</v>
      </c>
      <c r="R4002">
        <v>30</v>
      </c>
      <c r="S4002">
        <v>1</v>
      </c>
      <c r="T4002">
        <v>39.554218016506901</v>
      </c>
      <c r="U4002">
        <v>0.67134974813575499</v>
      </c>
      <c r="V4002">
        <v>18</v>
      </c>
      <c r="W4002">
        <v>0.13934130403900499</v>
      </c>
      <c r="X4002">
        <v>5</v>
      </c>
      <c r="Y4002">
        <v>30</v>
      </c>
      <c r="Z4002">
        <v>1</v>
      </c>
      <c r="AA4002">
        <v>122.53561785960601</v>
      </c>
      <c r="AB4002">
        <v>28</v>
      </c>
      <c r="AC4002">
        <v>0.93417071061763401</v>
      </c>
      <c r="AD4002">
        <v>2</v>
      </c>
      <c r="AE4002">
        <v>6.58292893823655E-2</v>
      </c>
      <c r="AF4002">
        <v>0</v>
      </c>
      <c r="AG4002">
        <v>0</v>
      </c>
      <c r="AH4002">
        <v>5.8046718485804403E-3</v>
      </c>
      <c r="AI4002">
        <v>3</v>
      </c>
      <c r="AJ4002">
        <v>91.411495386491595</v>
      </c>
      <c r="AK4002">
        <v>30</v>
      </c>
      <c r="AL4002">
        <v>1</v>
      </c>
      <c r="AM4002">
        <v>0</v>
      </c>
      <c r="AN4002">
        <v>0</v>
      </c>
      <c r="AO4002">
        <v>0</v>
      </c>
      <c r="AP4002">
        <v>0</v>
      </c>
      <c r="AQ4002">
        <v>30</v>
      </c>
      <c r="AR4002">
        <v>0.999999999999999</v>
      </c>
      <c r="AS4002">
        <v>0</v>
      </c>
      <c r="AT4002">
        <v>0</v>
      </c>
      <c r="AU4002">
        <v>0</v>
      </c>
      <c r="AV4002">
        <v>0</v>
      </c>
      <c r="AW4002">
        <v>30</v>
      </c>
      <c r="AX4002">
        <v>1</v>
      </c>
      <c r="AY4002">
        <v>91.967019677740396</v>
      </c>
      <c r="AZ4002">
        <v>30</v>
      </c>
      <c r="BA4002">
        <v>1</v>
      </c>
      <c r="BB4002">
        <v>29</v>
      </c>
      <c r="BC4002">
        <v>0.96600274453447699</v>
      </c>
      <c r="BD4002">
        <v>1</v>
      </c>
      <c r="BE4002">
        <v>3.3997255465522798E-2</v>
      </c>
      <c r="BF4002">
        <v>90.007411390464</v>
      </c>
      <c r="BG4002">
        <v>90.104043758635001</v>
      </c>
      <c r="BH4002">
        <v>89.142069497273994</v>
      </c>
      <c r="BI4002">
        <v>88.023169683549</v>
      </c>
    </row>
    <row r="4003" spans="1:61" x14ac:dyDescent="0.25">
      <c r="A4003" s="10" t="str">
        <f>VLOOKUP(D4003,'Index-Relations'!E:F,2,FALSE)</f>
        <v>ESG</v>
      </c>
      <c r="B4003" t="s">
        <v>3450</v>
      </c>
      <c r="C4003" s="53" t="s">
        <v>2760</v>
      </c>
      <c r="D4003" s="59" t="s">
        <v>3181</v>
      </c>
      <c r="E4003" s="59" t="s">
        <v>7419</v>
      </c>
      <c r="F4003" t="s">
        <v>1628</v>
      </c>
      <c r="G4003" t="s">
        <v>1627</v>
      </c>
      <c r="H4003" t="s">
        <v>1629</v>
      </c>
      <c r="I4003" s="52">
        <v>45659</v>
      </c>
      <c r="J4003" t="s">
        <v>2457</v>
      </c>
      <c r="K4003">
        <v>30</v>
      </c>
      <c r="L4003" s="73">
        <v>78.012381859458898</v>
      </c>
      <c r="M4003">
        <v>30</v>
      </c>
      <c r="N4003">
        <v>1</v>
      </c>
      <c r="O4003" s="73">
        <v>77.398860968791993</v>
      </c>
      <c r="P4003">
        <v>30</v>
      </c>
      <c r="Q4003">
        <v>1</v>
      </c>
      <c r="R4003">
        <v>28</v>
      </c>
      <c r="S4003">
        <v>0.93467161111469499</v>
      </c>
      <c r="T4003">
        <v>35.975783336280102</v>
      </c>
      <c r="U4003">
        <v>0.82276101936705903</v>
      </c>
      <c r="V4003">
        <v>26</v>
      </c>
      <c r="W4003">
        <v>1.17926605715717E-2</v>
      </c>
      <c r="X4003">
        <v>4</v>
      </c>
      <c r="Y4003">
        <v>30</v>
      </c>
      <c r="Z4003">
        <v>1</v>
      </c>
      <c r="AA4003">
        <v>28.303008074785001</v>
      </c>
      <c r="AB4003">
        <v>29</v>
      </c>
      <c r="AC4003">
        <v>0.96741319573274098</v>
      </c>
      <c r="AD4003">
        <v>1</v>
      </c>
      <c r="AE4003">
        <v>3.2586804267258997E-2</v>
      </c>
      <c r="AF4003">
        <v>0</v>
      </c>
      <c r="AG4003">
        <v>0</v>
      </c>
      <c r="AH4003">
        <v>6.5240745514696602E-3</v>
      </c>
      <c r="AI4003">
        <v>2</v>
      </c>
      <c r="AJ4003" s="73">
        <v>75.543864714239007</v>
      </c>
      <c r="AK4003">
        <v>30</v>
      </c>
      <c r="AL4003">
        <v>1</v>
      </c>
      <c r="AM4003">
        <v>0</v>
      </c>
      <c r="AN4003">
        <v>0</v>
      </c>
      <c r="AO4003">
        <v>0</v>
      </c>
      <c r="AP4003">
        <v>0</v>
      </c>
      <c r="AQ4003">
        <v>30</v>
      </c>
      <c r="AR4003">
        <v>1</v>
      </c>
      <c r="AS4003">
        <v>7.0026813799506094E-2</v>
      </c>
      <c r="AT4003">
        <v>2</v>
      </c>
      <c r="AU4003">
        <v>0</v>
      </c>
      <c r="AV4003">
        <v>0</v>
      </c>
      <c r="AW4003">
        <v>30</v>
      </c>
      <c r="AX4003">
        <v>1</v>
      </c>
      <c r="AY4003" s="73">
        <v>77.260237692688904</v>
      </c>
      <c r="AZ4003">
        <v>30</v>
      </c>
      <c r="BA4003">
        <v>1</v>
      </c>
      <c r="BB4003">
        <v>27</v>
      </c>
      <c r="BC4003">
        <v>0.89998744217691595</v>
      </c>
      <c r="BD4003">
        <v>3</v>
      </c>
      <c r="BE4003">
        <v>0.10001255782308301</v>
      </c>
      <c r="BF4003">
        <v>78.012381859458898</v>
      </c>
      <c r="BG4003">
        <v>77.398860968791993</v>
      </c>
      <c r="BH4003">
        <v>77.260237692688904</v>
      </c>
      <c r="BI4003">
        <v>75.543864714239007</v>
      </c>
    </row>
    <row r="4004" spans="1:61" x14ac:dyDescent="0.25">
      <c r="A4004" s="10" t="str">
        <f>VLOOKUP(D4004,'Index-Relations'!E:F,2,FALSE)</f>
        <v>ESG</v>
      </c>
      <c r="B4004" t="s">
        <v>3450</v>
      </c>
      <c r="C4004" s="53" t="s">
        <v>2761</v>
      </c>
      <c r="D4004" s="59" t="s">
        <v>3181</v>
      </c>
      <c r="E4004" s="59" t="s">
        <v>7420</v>
      </c>
      <c r="F4004" t="s">
        <v>1628</v>
      </c>
      <c r="G4004" t="s">
        <v>1627</v>
      </c>
      <c r="H4004" t="s">
        <v>1629</v>
      </c>
      <c r="I4004" s="52">
        <v>45628</v>
      </c>
      <c r="J4004" t="s">
        <v>2457</v>
      </c>
      <c r="K4004">
        <v>30</v>
      </c>
      <c r="L4004" s="73">
        <v>77.941696332899895</v>
      </c>
      <c r="M4004">
        <v>30</v>
      </c>
      <c r="N4004">
        <v>1</v>
      </c>
      <c r="O4004" s="73">
        <v>77.319581532553002</v>
      </c>
      <c r="P4004">
        <v>30</v>
      </c>
      <c r="Q4004">
        <v>1</v>
      </c>
      <c r="R4004">
        <v>28</v>
      </c>
      <c r="S4004">
        <v>0.93477356964257696</v>
      </c>
      <c r="T4004">
        <v>36.002516852733699</v>
      </c>
      <c r="U4004">
        <v>0.832279202809031</v>
      </c>
      <c r="V4004">
        <v>26</v>
      </c>
      <c r="W4004">
        <v>1.50996014299373E-2</v>
      </c>
      <c r="X4004">
        <v>4</v>
      </c>
      <c r="Y4004">
        <v>30</v>
      </c>
      <c r="Z4004">
        <v>1</v>
      </c>
      <c r="AA4004">
        <v>22.234146181560501</v>
      </c>
      <c r="AB4004">
        <v>29</v>
      </c>
      <c r="AC4004">
        <v>0.96690788185585297</v>
      </c>
      <c r="AD4004">
        <v>1</v>
      </c>
      <c r="AE4004">
        <v>3.3092118144146997E-2</v>
      </c>
      <c r="AF4004">
        <v>0</v>
      </c>
      <c r="AG4004">
        <v>0</v>
      </c>
      <c r="AH4004">
        <v>7.8842791580954006E-3</v>
      </c>
      <c r="AI4004">
        <v>2</v>
      </c>
      <c r="AJ4004" s="73">
        <v>75.462737004171998</v>
      </c>
      <c r="AK4004">
        <v>30</v>
      </c>
      <c r="AL4004">
        <v>1</v>
      </c>
      <c r="AM4004">
        <v>0</v>
      </c>
      <c r="AN4004">
        <v>0</v>
      </c>
      <c r="AO4004">
        <v>0</v>
      </c>
      <c r="AP4004">
        <v>0</v>
      </c>
      <c r="AQ4004">
        <v>30</v>
      </c>
      <c r="AR4004">
        <v>1</v>
      </c>
      <c r="AS4004">
        <v>7.0367346599088096E-2</v>
      </c>
      <c r="AT4004">
        <v>2</v>
      </c>
      <c r="AU4004">
        <v>0</v>
      </c>
      <c r="AV4004">
        <v>0</v>
      </c>
      <c r="AW4004">
        <v>30</v>
      </c>
      <c r="AX4004">
        <v>1</v>
      </c>
      <c r="AY4004" s="73">
        <v>77.249042363129007</v>
      </c>
      <c r="AZ4004">
        <v>30</v>
      </c>
      <c r="BA4004">
        <v>1</v>
      </c>
      <c r="BB4004">
        <v>27</v>
      </c>
      <c r="BC4004">
        <v>0.90304138249701804</v>
      </c>
      <c r="BD4004">
        <v>3</v>
      </c>
      <c r="BE4004">
        <v>9.6958617502981903E-2</v>
      </c>
      <c r="BF4004">
        <v>77.941696332899895</v>
      </c>
      <c r="BG4004">
        <v>77.319581532553002</v>
      </c>
      <c r="BH4004">
        <v>77.249042363129007</v>
      </c>
      <c r="BI4004">
        <v>75.462737004171998</v>
      </c>
    </row>
    <row r="4005" spans="1:61" x14ac:dyDescent="0.25">
      <c r="A4005" s="10" t="str">
        <f>VLOOKUP(D4005,'Index-Relations'!E:F,2,FALSE)</f>
        <v>ESG</v>
      </c>
      <c r="B4005" t="s">
        <v>3450</v>
      </c>
      <c r="C4005" s="53" t="s">
        <v>2762</v>
      </c>
      <c r="D4005" s="59" t="s">
        <v>3181</v>
      </c>
      <c r="E4005" s="59" t="s">
        <v>7421</v>
      </c>
      <c r="F4005" t="s">
        <v>1628</v>
      </c>
      <c r="G4005" t="s">
        <v>1627</v>
      </c>
      <c r="H4005" t="s">
        <v>1629</v>
      </c>
      <c r="I4005" s="52">
        <v>45597</v>
      </c>
      <c r="J4005" t="s">
        <v>2457</v>
      </c>
      <c r="K4005">
        <v>30</v>
      </c>
      <c r="L4005" s="73">
        <v>78.220186047547998</v>
      </c>
      <c r="M4005">
        <v>30</v>
      </c>
      <c r="N4005">
        <v>1</v>
      </c>
      <c r="O4005" s="73">
        <v>77.771379643770899</v>
      </c>
      <c r="P4005">
        <v>30</v>
      </c>
      <c r="Q4005">
        <v>1</v>
      </c>
      <c r="R4005">
        <v>28</v>
      </c>
      <c r="S4005">
        <v>0.93210340809269798</v>
      </c>
      <c r="T4005">
        <v>35.882627199599099</v>
      </c>
      <c r="U4005">
        <v>0.83219143607106805</v>
      </c>
      <c r="V4005">
        <v>26</v>
      </c>
      <c r="W4005">
        <v>1.5001982107511899E-2</v>
      </c>
      <c r="X4005">
        <v>4</v>
      </c>
      <c r="Y4005">
        <v>30</v>
      </c>
      <c r="Z4005">
        <v>0.999999999999999</v>
      </c>
      <c r="AA4005">
        <v>22.175327457767398</v>
      </c>
      <c r="AB4005">
        <v>29</v>
      </c>
      <c r="AC4005">
        <v>0.96648426710893698</v>
      </c>
      <c r="AD4005">
        <v>1</v>
      </c>
      <c r="AE4005">
        <v>3.3515732891062099E-2</v>
      </c>
      <c r="AF4005">
        <v>0</v>
      </c>
      <c r="AG4005">
        <v>8.3269999999999995E-17</v>
      </c>
      <c r="AH4005">
        <v>7.94945676883352E-3</v>
      </c>
      <c r="AI4005">
        <v>2</v>
      </c>
      <c r="AJ4005" s="73">
        <v>75.576567724989999</v>
      </c>
      <c r="AK4005">
        <v>30</v>
      </c>
      <c r="AL4005">
        <v>1</v>
      </c>
      <c r="AM4005">
        <v>0</v>
      </c>
      <c r="AN4005">
        <v>0</v>
      </c>
      <c r="AO4005">
        <v>0</v>
      </c>
      <c r="AP4005">
        <v>0</v>
      </c>
      <c r="AQ4005">
        <v>30</v>
      </c>
      <c r="AR4005">
        <v>1</v>
      </c>
      <c r="AS4005">
        <v>6.7088942394818094E-2</v>
      </c>
      <c r="AT4005">
        <v>2</v>
      </c>
      <c r="AU4005">
        <v>0</v>
      </c>
      <c r="AV4005">
        <v>0</v>
      </c>
      <c r="AW4005">
        <v>30</v>
      </c>
      <c r="AX4005">
        <v>1</v>
      </c>
      <c r="AY4005" s="73">
        <v>77.495205594051001</v>
      </c>
      <c r="AZ4005">
        <v>30</v>
      </c>
      <c r="BA4005">
        <v>1</v>
      </c>
      <c r="BB4005">
        <v>27</v>
      </c>
      <c r="BC4005">
        <v>0.90054781371703396</v>
      </c>
      <c r="BD4005">
        <v>3</v>
      </c>
      <c r="BE4005">
        <v>9.9452186282965899E-2</v>
      </c>
      <c r="BF4005">
        <v>78.220186047547998</v>
      </c>
      <c r="BG4005">
        <v>77.771379643770899</v>
      </c>
      <c r="BH4005">
        <v>77.495205594051001</v>
      </c>
      <c r="BI4005">
        <v>75.576567724989999</v>
      </c>
    </row>
    <row r="4006" spans="1:61" x14ac:dyDescent="0.25">
      <c r="A4006" s="10" t="str">
        <f>VLOOKUP(D4006,'Index-Relations'!E:F,2,FALSE)</f>
        <v>ESG</v>
      </c>
      <c r="B4006" t="s">
        <v>3450</v>
      </c>
      <c r="C4006" s="53" t="s">
        <v>2763</v>
      </c>
      <c r="D4006" s="59" t="s">
        <v>3181</v>
      </c>
      <c r="E4006" s="59" t="s">
        <v>7422</v>
      </c>
      <c r="F4006" t="s">
        <v>1628</v>
      </c>
      <c r="G4006" t="s">
        <v>1627</v>
      </c>
      <c r="H4006" t="s">
        <v>1629</v>
      </c>
      <c r="I4006" s="52">
        <v>45566</v>
      </c>
      <c r="J4006" t="s">
        <v>2457</v>
      </c>
      <c r="K4006">
        <v>30</v>
      </c>
      <c r="L4006" s="73">
        <v>78.148095888187996</v>
      </c>
      <c r="M4006">
        <v>30</v>
      </c>
      <c r="N4006">
        <v>1</v>
      </c>
      <c r="O4006" s="73">
        <v>77.923630536335907</v>
      </c>
      <c r="P4006">
        <v>30</v>
      </c>
      <c r="Q4006">
        <v>1</v>
      </c>
      <c r="R4006">
        <v>28</v>
      </c>
      <c r="S4006">
        <v>0.93240858457128695</v>
      </c>
      <c r="T4006">
        <v>36.434615794344097</v>
      </c>
      <c r="U4006">
        <v>0.81679658078844997</v>
      </c>
      <c r="V4006">
        <v>26</v>
      </c>
      <c r="W4006">
        <v>1.6321337368546698E-2</v>
      </c>
      <c r="X4006">
        <v>4</v>
      </c>
      <c r="Y4006">
        <v>30</v>
      </c>
      <c r="Z4006">
        <v>1</v>
      </c>
      <c r="AA4006">
        <v>22.203245858411201</v>
      </c>
      <c r="AB4006">
        <v>29</v>
      </c>
      <c r="AC4006">
        <v>0.96123134429246804</v>
      </c>
      <c r="AD4006">
        <v>1</v>
      </c>
      <c r="AE4006">
        <v>3.8768655707531303E-2</v>
      </c>
      <c r="AF4006">
        <v>0</v>
      </c>
      <c r="AG4006">
        <v>1.6652999999999999E-16</v>
      </c>
      <c r="AH4006">
        <v>9.6742008881316194E-3</v>
      </c>
      <c r="AI4006">
        <v>2</v>
      </c>
      <c r="AJ4006" s="73">
        <v>75.048008443461001</v>
      </c>
      <c r="AK4006">
        <v>30</v>
      </c>
      <c r="AL4006">
        <v>1</v>
      </c>
      <c r="AM4006">
        <v>0</v>
      </c>
      <c r="AN4006">
        <v>0</v>
      </c>
      <c r="AO4006">
        <v>0</v>
      </c>
      <c r="AP4006">
        <v>0</v>
      </c>
      <c r="AQ4006">
        <v>30</v>
      </c>
      <c r="AR4006">
        <v>0.999999999999999</v>
      </c>
      <c r="AS4006">
        <v>6.6670368329438304E-2</v>
      </c>
      <c r="AT4006">
        <v>2</v>
      </c>
      <c r="AU4006">
        <v>0</v>
      </c>
      <c r="AV4006">
        <v>0</v>
      </c>
      <c r="AW4006">
        <v>30</v>
      </c>
      <c r="AX4006">
        <v>0.999999999999999</v>
      </c>
      <c r="AY4006" s="73">
        <v>77.653706102252002</v>
      </c>
      <c r="AZ4006">
        <v>30</v>
      </c>
      <c r="BA4006">
        <v>1</v>
      </c>
      <c r="BB4006">
        <v>27</v>
      </c>
      <c r="BC4006">
        <v>0.89881343213636999</v>
      </c>
      <c r="BD4006">
        <v>3</v>
      </c>
      <c r="BE4006">
        <v>0.10118656786362901</v>
      </c>
      <c r="BF4006">
        <v>78.148095888187996</v>
      </c>
      <c r="BG4006">
        <v>77.923630536335907</v>
      </c>
      <c r="BH4006">
        <v>77.653706102252002</v>
      </c>
      <c r="BI4006">
        <v>75.048008443461001</v>
      </c>
    </row>
    <row r="4007" spans="1:61" x14ac:dyDescent="0.25">
      <c r="A4007" s="10" t="str">
        <f>VLOOKUP(D4007,'Index-Relations'!E:F,2,FALSE)</f>
        <v>ESG</v>
      </c>
      <c r="B4007" t="s">
        <v>3450</v>
      </c>
      <c r="C4007" s="53" t="s">
        <v>2764</v>
      </c>
      <c r="D4007" s="59" t="s">
        <v>3181</v>
      </c>
      <c r="E4007" s="59" t="s">
        <v>7423</v>
      </c>
      <c r="F4007" t="s">
        <v>1628</v>
      </c>
      <c r="G4007" t="s">
        <v>1627</v>
      </c>
      <c r="H4007" t="s">
        <v>1629</v>
      </c>
      <c r="I4007" s="52">
        <v>45537</v>
      </c>
      <c r="J4007" t="s">
        <v>2457</v>
      </c>
      <c r="K4007">
        <v>30</v>
      </c>
      <c r="L4007" s="73">
        <v>77.972215603711902</v>
      </c>
      <c r="M4007">
        <v>30</v>
      </c>
      <c r="N4007">
        <v>1</v>
      </c>
      <c r="O4007" s="73">
        <v>77.522327452981898</v>
      </c>
      <c r="P4007">
        <v>30</v>
      </c>
      <c r="Q4007">
        <v>1</v>
      </c>
      <c r="R4007">
        <v>28</v>
      </c>
      <c r="S4007">
        <v>0.93682846173087697</v>
      </c>
      <c r="T4007">
        <v>36.273930054643699</v>
      </c>
      <c r="U4007">
        <v>0.82523055654252597</v>
      </c>
      <c r="V4007">
        <v>26</v>
      </c>
      <c r="W4007">
        <v>1.6078307905958902E-2</v>
      </c>
      <c r="X4007">
        <v>4</v>
      </c>
      <c r="Y4007">
        <v>30</v>
      </c>
      <c r="Z4007">
        <v>1</v>
      </c>
      <c r="AA4007">
        <v>22.5737623918195</v>
      </c>
      <c r="AB4007">
        <v>29</v>
      </c>
      <c r="AC4007">
        <v>0.96670217174348205</v>
      </c>
      <c r="AD4007">
        <v>1</v>
      </c>
      <c r="AE4007">
        <v>3.3297828256517698E-2</v>
      </c>
      <c r="AF4007">
        <v>0</v>
      </c>
      <c r="AG4007">
        <v>1.7347000000000001E-16</v>
      </c>
      <c r="AH4007">
        <v>9.6166931169546204E-3</v>
      </c>
      <c r="AI4007">
        <v>2</v>
      </c>
      <c r="AJ4007" s="73">
        <v>74.976145017010893</v>
      </c>
      <c r="AK4007">
        <v>30</v>
      </c>
      <c r="AL4007">
        <v>1</v>
      </c>
      <c r="AM4007">
        <v>0</v>
      </c>
      <c r="AN4007">
        <v>0</v>
      </c>
      <c r="AO4007">
        <v>0</v>
      </c>
      <c r="AP4007">
        <v>0</v>
      </c>
      <c r="AQ4007">
        <v>30</v>
      </c>
      <c r="AR4007">
        <v>1</v>
      </c>
      <c r="AS4007">
        <v>6.6780949656569194E-2</v>
      </c>
      <c r="AT4007">
        <v>2</v>
      </c>
      <c r="AU4007">
        <v>0</v>
      </c>
      <c r="AV4007">
        <v>0</v>
      </c>
      <c r="AW4007">
        <v>30</v>
      </c>
      <c r="AX4007">
        <v>1</v>
      </c>
      <c r="AY4007" s="73">
        <v>77.596369914764907</v>
      </c>
      <c r="AZ4007">
        <v>30</v>
      </c>
      <c r="BA4007">
        <v>1</v>
      </c>
      <c r="BB4007">
        <v>27</v>
      </c>
      <c r="BC4007">
        <v>0.90110492331920999</v>
      </c>
      <c r="BD4007">
        <v>3</v>
      </c>
      <c r="BE4007">
        <v>9.8895076680789604E-2</v>
      </c>
      <c r="BF4007">
        <v>77.972215603711902</v>
      </c>
      <c r="BG4007">
        <v>77.522327452981898</v>
      </c>
      <c r="BH4007">
        <v>77.596369914764907</v>
      </c>
      <c r="BI4007">
        <v>74.976145017010893</v>
      </c>
    </row>
    <row r="4008" spans="1:61" x14ac:dyDescent="0.25">
      <c r="A4008" s="10" t="str">
        <f>VLOOKUP(D4008,'Index-Relations'!E:F,2,FALSE)</f>
        <v>ESG</v>
      </c>
      <c r="B4008" t="s">
        <v>3450</v>
      </c>
      <c r="C4008" s="53" t="s">
        <v>3350</v>
      </c>
      <c r="D4008" s="59" t="s">
        <v>3181</v>
      </c>
      <c r="E4008" s="59" t="s">
        <v>7424</v>
      </c>
      <c r="F4008" t="s">
        <v>1628</v>
      </c>
      <c r="G4008" t="s">
        <v>1627</v>
      </c>
      <c r="H4008" t="s">
        <v>1629</v>
      </c>
      <c r="I4008" s="52">
        <v>45505</v>
      </c>
      <c r="J4008" t="s">
        <v>2457</v>
      </c>
      <c r="K4008">
        <v>30</v>
      </c>
      <c r="L4008" s="73">
        <v>78.110267820597997</v>
      </c>
      <c r="M4008">
        <v>30</v>
      </c>
      <c r="N4008">
        <v>1</v>
      </c>
      <c r="O4008" s="73">
        <v>77.792323030953995</v>
      </c>
      <c r="P4008">
        <v>30</v>
      </c>
      <c r="Q4008">
        <v>1</v>
      </c>
      <c r="R4008">
        <v>28</v>
      </c>
      <c r="S4008">
        <v>0.93552697719379396</v>
      </c>
      <c r="T4008">
        <v>36.223691803887597</v>
      </c>
      <c r="U4008">
        <v>0.83042234071204002</v>
      </c>
      <c r="V4008">
        <v>26</v>
      </c>
      <c r="W4008">
        <v>8.6312946749089701E-3</v>
      </c>
      <c r="X4008">
        <v>4</v>
      </c>
      <c r="Y4008">
        <v>30</v>
      </c>
      <c r="Z4008">
        <v>1</v>
      </c>
      <c r="AA4008">
        <v>22.30011999725</v>
      </c>
      <c r="AB4008">
        <v>29</v>
      </c>
      <c r="AC4008">
        <v>0.96720405154644995</v>
      </c>
      <c r="AD4008">
        <v>1</v>
      </c>
      <c r="AE4008">
        <v>3.2795948453548898E-2</v>
      </c>
      <c r="AF4008">
        <v>0</v>
      </c>
      <c r="AG4008">
        <v>1.9429E-16</v>
      </c>
      <c r="AH4008">
        <v>9.0702258268660404E-3</v>
      </c>
      <c r="AI4008">
        <v>2</v>
      </c>
      <c r="AJ4008" s="73">
        <v>75.157144129699006</v>
      </c>
      <c r="AK4008">
        <v>30</v>
      </c>
      <c r="AL4008">
        <v>1</v>
      </c>
      <c r="AM4008">
        <v>0</v>
      </c>
      <c r="AN4008">
        <v>0</v>
      </c>
      <c r="AO4008">
        <v>0</v>
      </c>
      <c r="AP4008">
        <v>0</v>
      </c>
      <c r="AQ4008">
        <v>30</v>
      </c>
      <c r="AR4008">
        <v>1</v>
      </c>
      <c r="AS4008">
        <v>0.104306821753632</v>
      </c>
      <c r="AT4008">
        <v>3</v>
      </c>
      <c r="AU4008">
        <v>0</v>
      </c>
      <c r="AV4008">
        <v>0</v>
      </c>
      <c r="AW4008">
        <v>30</v>
      </c>
      <c r="AX4008">
        <v>0.999999999999999</v>
      </c>
      <c r="AY4008" s="73">
        <v>77.631887952176001</v>
      </c>
      <c r="AZ4008">
        <v>30</v>
      </c>
      <c r="BA4008">
        <v>1</v>
      </c>
      <c r="BB4008">
        <v>28</v>
      </c>
      <c r="BC4008">
        <v>0.93402395062138999</v>
      </c>
      <c r="BD4008">
        <v>2</v>
      </c>
      <c r="BE4008">
        <v>6.5976049378609194E-2</v>
      </c>
      <c r="BF4008">
        <v>78.110267820597997</v>
      </c>
      <c r="BG4008">
        <v>77.792323030953995</v>
      </c>
      <c r="BH4008">
        <v>77.631887952176001</v>
      </c>
      <c r="BI4008">
        <v>75.157144129699006</v>
      </c>
    </row>
    <row r="4009" spans="1:61" x14ac:dyDescent="0.25">
      <c r="A4009" s="10" t="str">
        <f>VLOOKUP(D4009,'Index-Relations'!E:F,2,FALSE)</f>
        <v>ESG</v>
      </c>
      <c r="B4009" t="s">
        <v>3450</v>
      </c>
      <c r="C4009" s="53" t="s">
        <v>2765</v>
      </c>
      <c r="D4009" s="59" t="s">
        <v>3181</v>
      </c>
      <c r="E4009" s="59" t="s">
        <v>7425</v>
      </c>
      <c r="F4009" t="s">
        <v>1628</v>
      </c>
      <c r="G4009" t="s">
        <v>1627</v>
      </c>
      <c r="H4009" t="s">
        <v>1629</v>
      </c>
      <c r="I4009" s="52">
        <v>45474</v>
      </c>
      <c r="J4009" t="s">
        <v>2457</v>
      </c>
      <c r="K4009">
        <v>30</v>
      </c>
      <c r="L4009" s="73">
        <v>79.622012586678906</v>
      </c>
      <c r="M4009">
        <v>30</v>
      </c>
      <c r="N4009">
        <v>1</v>
      </c>
      <c r="O4009" s="73">
        <v>79.071330921477895</v>
      </c>
      <c r="P4009">
        <v>30</v>
      </c>
      <c r="Q4009">
        <v>1</v>
      </c>
      <c r="R4009">
        <v>28</v>
      </c>
      <c r="S4009">
        <v>0.93116062152845602</v>
      </c>
      <c r="T4009">
        <v>36.180498628511202</v>
      </c>
      <c r="U4009">
        <v>0.81881640223977503</v>
      </c>
      <c r="V4009">
        <v>25</v>
      </c>
      <c r="W4009">
        <v>9.9267202176341503E-3</v>
      </c>
      <c r="X4009">
        <v>4</v>
      </c>
      <c r="Y4009">
        <v>30</v>
      </c>
      <c r="Z4009">
        <v>1</v>
      </c>
      <c r="AA4009">
        <v>22.517966723366001</v>
      </c>
      <c r="AB4009">
        <v>29</v>
      </c>
      <c r="AC4009">
        <v>0.96600714364128304</v>
      </c>
      <c r="AD4009">
        <v>1</v>
      </c>
      <c r="AE4009">
        <v>3.3992856358716302E-2</v>
      </c>
      <c r="AF4009">
        <v>0</v>
      </c>
      <c r="AG4009">
        <v>4.1629999999999998E-17</v>
      </c>
      <c r="AH4009">
        <v>9.5828544546425407E-3</v>
      </c>
      <c r="AI4009">
        <v>2</v>
      </c>
      <c r="AJ4009" s="73">
        <v>76.583605425369996</v>
      </c>
      <c r="AK4009">
        <v>30</v>
      </c>
      <c r="AL4009">
        <v>1</v>
      </c>
      <c r="AM4009">
        <v>0</v>
      </c>
      <c r="AN4009">
        <v>0</v>
      </c>
      <c r="AO4009">
        <v>0</v>
      </c>
      <c r="AP4009">
        <v>0</v>
      </c>
      <c r="AQ4009">
        <v>30</v>
      </c>
      <c r="AR4009">
        <v>0.999999999999999</v>
      </c>
      <c r="AS4009">
        <v>9.2200017058358105E-2</v>
      </c>
      <c r="AT4009">
        <v>3</v>
      </c>
      <c r="AU4009">
        <v>0</v>
      </c>
      <c r="AV4009">
        <v>0</v>
      </c>
      <c r="AW4009">
        <v>30</v>
      </c>
      <c r="AX4009">
        <v>1</v>
      </c>
      <c r="AY4009" s="73">
        <v>79.462701938089893</v>
      </c>
      <c r="AZ4009">
        <v>30</v>
      </c>
      <c r="BA4009">
        <v>1</v>
      </c>
      <c r="BB4009">
        <v>28</v>
      </c>
      <c r="BC4009">
        <v>0.93071250519969195</v>
      </c>
      <c r="BD4009">
        <v>2</v>
      </c>
      <c r="BE4009">
        <v>6.9287494800307603E-2</v>
      </c>
      <c r="BF4009">
        <v>79.622012586678906</v>
      </c>
      <c r="BG4009">
        <v>79.071330921477895</v>
      </c>
      <c r="BH4009">
        <v>79.462701938089893</v>
      </c>
      <c r="BI4009">
        <v>76.583605425369996</v>
      </c>
    </row>
    <row r="4010" spans="1:61" x14ac:dyDescent="0.25">
      <c r="A4010" s="10" t="str">
        <f>VLOOKUP(D4010,'Index-Relations'!E:F,2,FALSE)</f>
        <v>ESG</v>
      </c>
      <c r="B4010" t="s">
        <v>3450</v>
      </c>
      <c r="C4010" s="53" t="s">
        <v>2766</v>
      </c>
      <c r="D4010" s="59" t="s">
        <v>3181</v>
      </c>
      <c r="E4010" s="59" t="s">
        <v>7426</v>
      </c>
      <c r="F4010" t="s">
        <v>1628</v>
      </c>
      <c r="G4010" t="s">
        <v>1627</v>
      </c>
      <c r="H4010" t="s">
        <v>1629</v>
      </c>
      <c r="I4010" s="52">
        <v>45446</v>
      </c>
      <c r="J4010" t="s">
        <v>2457</v>
      </c>
      <c r="K4010">
        <v>30</v>
      </c>
      <c r="L4010" s="73">
        <v>79.465092298829006</v>
      </c>
      <c r="M4010">
        <v>30</v>
      </c>
      <c r="N4010">
        <v>1</v>
      </c>
      <c r="O4010" s="73">
        <v>78.930786819107894</v>
      </c>
      <c r="P4010">
        <v>30</v>
      </c>
      <c r="Q4010">
        <v>1</v>
      </c>
      <c r="R4010">
        <v>28</v>
      </c>
      <c r="S4010">
        <v>0.93172805422749305</v>
      </c>
      <c r="T4010">
        <v>36.3383952790169</v>
      </c>
      <c r="U4010">
        <v>0.81035053179584604</v>
      </c>
      <c r="V4010">
        <v>24</v>
      </c>
      <c r="W4010">
        <v>1.03974931907655E-2</v>
      </c>
      <c r="X4010">
        <v>4</v>
      </c>
      <c r="Y4010">
        <v>30</v>
      </c>
      <c r="Z4010">
        <v>1</v>
      </c>
      <c r="AA4010">
        <v>26.427003723369499</v>
      </c>
      <c r="AB4010">
        <v>29</v>
      </c>
      <c r="AC4010">
        <v>0.966402449388854</v>
      </c>
      <c r="AD4010">
        <v>1</v>
      </c>
      <c r="AE4010">
        <v>3.3597550611145E-2</v>
      </c>
      <c r="AF4010">
        <v>0</v>
      </c>
      <c r="AG4010">
        <v>4.857E-17</v>
      </c>
      <c r="AH4010">
        <v>1.0271875099750799E-2</v>
      </c>
      <c r="AI4010">
        <v>2</v>
      </c>
      <c r="AJ4010" s="73">
        <v>76.415404677656994</v>
      </c>
      <c r="AK4010">
        <v>30</v>
      </c>
      <c r="AL4010">
        <v>1</v>
      </c>
      <c r="AM4010">
        <v>0</v>
      </c>
      <c r="AN4010">
        <v>0</v>
      </c>
      <c r="AO4010">
        <v>0</v>
      </c>
      <c r="AP4010">
        <v>0</v>
      </c>
      <c r="AQ4010">
        <v>30</v>
      </c>
      <c r="AR4010">
        <v>1</v>
      </c>
      <c r="AS4010">
        <v>0.101010814108145</v>
      </c>
      <c r="AT4010">
        <v>3</v>
      </c>
      <c r="AU4010">
        <v>0</v>
      </c>
      <c r="AV4010">
        <v>0</v>
      </c>
      <c r="AW4010">
        <v>30</v>
      </c>
      <c r="AX4010">
        <v>1</v>
      </c>
      <c r="AY4010" s="73">
        <v>79.164462086070998</v>
      </c>
      <c r="AZ4010">
        <v>30</v>
      </c>
      <c r="BA4010">
        <v>1</v>
      </c>
      <c r="BB4010">
        <v>28</v>
      </c>
      <c r="BC4010">
        <v>0.93231517987822699</v>
      </c>
      <c r="BD4010">
        <v>2</v>
      </c>
      <c r="BE4010">
        <v>6.7684820121772293E-2</v>
      </c>
      <c r="BF4010">
        <v>79.465092298829006</v>
      </c>
      <c r="BG4010">
        <v>78.930786819107894</v>
      </c>
      <c r="BH4010">
        <v>79.164462086070998</v>
      </c>
      <c r="BI4010">
        <v>76.415404677656994</v>
      </c>
    </row>
    <row r="4011" spans="1:61" x14ac:dyDescent="0.25">
      <c r="A4011" s="10" t="str">
        <f>VLOOKUP(D4011,'Index-Relations'!E:F,2,FALSE)</f>
        <v>ESG</v>
      </c>
      <c r="B4011" t="s">
        <v>3450</v>
      </c>
      <c r="C4011" s="53" t="s">
        <v>2767</v>
      </c>
      <c r="D4011" s="59" t="s">
        <v>3181</v>
      </c>
      <c r="E4011" s="59" t="s">
        <v>7427</v>
      </c>
      <c r="F4011" t="s">
        <v>1628</v>
      </c>
      <c r="G4011" t="s">
        <v>1627</v>
      </c>
      <c r="H4011" t="s">
        <v>1629</v>
      </c>
      <c r="I4011" s="52">
        <v>45414</v>
      </c>
      <c r="J4011" t="s">
        <v>2457</v>
      </c>
      <c r="K4011">
        <v>30</v>
      </c>
      <c r="L4011" s="73">
        <v>79.596185369891003</v>
      </c>
      <c r="M4011">
        <v>30</v>
      </c>
      <c r="N4011">
        <v>1</v>
      </c>
      <c r="O4011" s="73">
        <v>78.901801238418997</v>
      </c>
      <c r="P4011">
        <v>30</v>
      </c>
      <c r="Q4011">
        <v>1</v>
      </c>
      <c r="R4011">
        <v>28</v>
      </c>
      <c r="S4011">
        <v>0.93069419842260104</v>
      </c>
      <c r="T4011">
        <v>36.319189458394497</v>
      </c>
      <c r="U4011">
        <v>0.81667884717913197</v>
      </c>
      <c r="V4011">
        <v>24</v>
      </c>
      <c r="W4011">
        <v>1.03894556307633E-2</v>
      </c>
      <c r="X4011">
        <v>4</v>
      </c>
      <c r="Y4011">
        <v>30</v>
      </c>
      <c r="Z4011">
        <v>1</v>
      </c>
      <c r="AA4011">
        <v>26.819118772500001</v>
      </c>
      <c r="AB4011">
        <v>29</v>
      </c>
      <c r="AC4011">
        <v>0.96648408861728496</v>
      </c>
      <c r="AD4011">
        <v>1</v>
      </c>
      <c r="AE4011">
        <v>3.3515911382714599E-2</v>
      </c>
      <c r="AF4011">
        <v>0</v>
      </c>
      <c r="AG4011">
        <v>9.7139999999999999E-17</v>
      </c>
      <c r="AH4011">
        <v>1.00700785022621E-2</v>
      </c>
      <c r="AI4011">
        <v>2</v>
      </c>
      <c r="AJ4011" s="73">
        <v>76.645370778883006</v>
      </c>
      <c r="AK4011">
        <v>30</v>
      </c>
      <c r="AL4011">
        <v>1</v>
      </c>
      <c r="AM4011">
        <v>0</v>
      </c>
      <c r="AN4011">
        <v>0</v>
      </c>
      <c r="AO4011">
        <v>0</v>
      </c>
      <c r="AP4011">
        <v>0</v>
      </c>
      <c r="AQ4011">
        <v>30</v>
      </c>
      <c r="AR4011">
        <v>0.999999999999999</v>
      </c>
      <c r="AS4011">
        <v>9.9653124712855104E-2</v>
      </c>
      <c r="AT4011">
        <v>3</v>
      </c>
      <c r="AU4011">
        <v>0</v>
      </c>
      <c r="AV4011">
        <v>0</v>
      </c>
      <c r="AW4011">
        <v>30</v>
      </c>
      <c r="AX4011">
        <v>1</v>
      </c>
      <c r="AY4011" s="73">
        <v>79.364043640657002</v>
      </c>
      <c r="AZ4011">
        <v>30</v>
      </c>
      <c r="BA4011">
        <v>1</v>
      </c>
      <c r="BB4011">
        <v>28</v>
      </c>
      <c r="BC4011">
        <v>0.93071447121249395</v>
      </c>
      <c r="BD4011">
        <v>2</v>
      </c>
      <c r="BE4011">
        <v>6.9285528787505005E-2</v>
      </c>
      <c r="BF4011">
        <v>79.596185369891003</v>
      </c>
      <c r="BG4011">
        <v>78.901801238418997</v>
      </c>
      <c r="BH4011">
        <v>79.364043640657002</v>
      </c>
      <c r="BI4011">
        <v>76.645370778883006</v>
      </c>
    </row>
    <row r="4012" spans="1:61" x14ac:dyDescent="0.25">
      <c r="A4012" s="10" t="str">
        <f>VLOOKUP(D4012,'Index-Relations'!E:F,2,FALSE)</f>
        <v>ESG</v>
      </c>
      <c r="B4012" t="s">
        <v>3450</v>
      </c>
      <c r="C4012" s="53" t="s">
        <v>2768</v>
      </c>
      <c r="D4012" s="59" t="s">
        <v>3181</v>
      </c>
      <c r="E4012" s="59" t="s">
        <v>7428</v>
      </c>
      <c r="F4012" t="s">
        <v>1628</v>
      </c>
      <c r="G4012" t="s">
        <v>1627</v>
      </c>
      <c r="H4012" t="s">
        <v>1629</v>
      </c>
      <c r="I4012" s="52">
        <v>45384</v>
      </c>
      <c r="J4012" t="s">
        <v>2457</v>
      </c>
      <c r="K4012">
        <v>29</v>
      </c>
      <c r="L4012">
        <v>89.912581318573203</v>
      </c>
      <c r="M4012">
        <v>29</v>
      </c>
      <c r="N4012">
        <v>1</v>
      </c>
      <c r="O4012">
        <v>89.351715239499001</v>
      </c>
      <c r="P4012">
        <v>29</v>
      </c>
      <c r="Q4012">
        <v>1</v>
      </c>
      <c r="R4012">
        <v>28</v>
      </c>
      <c r="S4012">
        <v>0.96344262565221905</v>
      </c>
      <c r="T4012">
        <v>37.433644414167901</v>
      </c>
      <c r="U4012">
        <v>0.76703540422899696</v>
      </c>
      <c r="V4012">
        <v>21</v>
      </c>
      <c r="W4012">
        <v>0.20545540973711099</v>
      </c>
      <c r="X4012">
        <v>7</v>
      </c>
      <c r="Y4012">
        <v>29</v>
      </c>
      <c r="Z4012">
        <v>1</v>
      </c>
      <c r="AA4012">
        <v>125.69729233805499</v>
      </c>
      <c r="AB4012">
        <v>28</v>
      </c>
      <c r="AC4012">
        <v>0.97197413158923696</v>
      </c>
      <c r="AD4012">
        <v>1</v>
      </c>
      <c r="AE4012">
        <v>2.8025868410762399E-2</v>
      </c>
      <c r="AF4012">
        <v>0</v>
      </c>
      <c r="AG4012">
        <v>0</v>
      </c>
      <c r="AH4012">
        <v>1.79686464209971E-2</v>
      </c>
      <c r="AI4012">
        <v>5</v>
      </c>
      <c r="AJ4012">
        <v>88.781923036655897</v>
      </c>
      <c r="AK4012">
        <v>29</v>
      </c>
      <c r="AL4012">
        <v>1</v>
      </c>
      <c r="AM4012">
        <v>0</v>
      </c>
      <c r="AN4012">
        <v>0</v>
      </c>
      <c r="AO4012">
        <v>0</v>
      </c>
      <c r="AP4012">
        <v>0</v>
      </c>
      <c r="AQ4012">
        <v>29</v>
      </c>
      <c r="AR4012">
        <v>1</v>
      </c>
      <c r="AS4012">
        <v>0</v>
      </c>
      <c r="AT4012">
        <v>0</v>
      </c>
      <c r="AU4012">
        <v>0</v>
      </c>
      <c r="AV4012">
        <v>0</v>
      </c>
      <c r="AW4012">
        <v>29</v>
      </c>
      <c r="AX4012">
        <v>0.999999999999999</v>
      </c>
      <c r="AY4012">
        <v>88.750792677846704</v>
      </c>
      <c r="AZ4012">
        <v>29</v>
      </c>
      <c r="BA4012">
        <v>1</v>
      </c>
      <c r="BB4012">
        <v>28</v>
      </c>
      <c r="BC4012">
        <v>0.96462375380806897</v>
      </c>
      <c r="BD4012">
        <v>1</v>
      </c>
      <c r="BE4012">
        <v>3.5376246191930201E-2</v>
      </c>
      <c r="BF4012">
        <v>84.906142400456901</v>
      </c>
      <c r="BG4012">
        <v>84.635535350558001</v>
      </c>
      <c r="BH4012">
        <v>83.681876101509005</v>
      </c>
      <c r="BI4012">
        <v>83.602653685562899</v>
      </c>
    </row>
    <row r="4013" spans="1:61" x14ac:dyDescent="0.25">
      <c r="A4013" s="10" t="str">
        <f>VLOOKUP(D4013,'Index-Relations'!E:F,2,FALSE)</f>
        <v>ESG</v>
      </c>
      <c r="B4013" t="s">
        <v>3450</v>
      </c>
      <c r="C4013" s="53" t="s">
        <v>2769</v>
      </c>
      <c r="D4013" s="59" t="s">
        <v>3181</v>
      </c>
      <c r="E4013" s="59" t="s">
        <v>7429</v>
      </c>
      <c r="F4013" t="s">
        <v>1628</v>
      </c>
      <c r="G4013" t="s">
        <v>1627</v>
      </c>
      <c r="H4013" t="s">
        <v>1629</v>
      </c>
      <c r="I4013" s="52">
        <v>45352</v>
      </c>
      <c r="J4013" t="s">
        <v>2457</v>
      </c>
      <c r="K4013">
        <v>29</v>
      </c>
      <c r="L4013">
        <v>90.513910299867106</v>
      </c>
      <c r="M4013">
        <v>29</v>
      </c>
      <c r="N4013">
        <v>1</v>
      </c>
      <c r="O4013">
        <v>89.561178970484804</v>
      </c>
      <c r="P4013">
        <v>29</v>
      </c>
      <c r="Q4013">
        <v>1</v>
      </c>
      <c r="R4013">
        <v>28</v>
      </c>
      <c r="S4013">
        <v>0.965281215313464</v>
      </c>
      <c r="T4013">
        <v>37.399774574874201</v>
      </c>
      <c r="U4013">
        <v>0.73518855262132199</v>
      </c>
      <c r="V4013">
        <v>20</v>
      </c>
      <c r="W4013">
        <v>0.15869769737866199</v>
      </c>
      <c r="X4013">
        <v>6</v>
      </c>
      <c r="Y4013">
        <v>29</v>
      </c>
      <c r="Z4013">
        <v>0.999999999999999</v>
      </c>
      <c r="AA4013">
        <v>126.566608358408</v>
      </c>
      <c r="AB4013">
        <v>28</v>
      </c>
      <c r="AC4013">
        <v>0.96982890948321898</v>
      </c>
      <c r="AD4013">
        <v>1</v>
      </c>
      <c r="AE4013">
        <v>3.0171090516780699E-2</v>
      </c>
      <c r="AF4013">
        <v>0</v>
      </c>
      <c r="AG4013">
        <v>1.5266E-16</v>
      </c>
      <c r="AH4013">
        <v>5.2670348749374101E-3</v>
      </c>
      <c r="AI4013">
        <v>5</v>
      </c>
      <c r="AJ4013">
        <v>89.260374194623296</v>
      </c>
      <c r="AK4013">
        <v>29</v>
      </c>
      <c r="AL4013">
        <v>1</v>
      </c>
      <c r="AM4013">
        <v>0</v>
      </c>
      <c r="AN4013">
        <v>0</v>
      </c>
      <c r="AO4013">
        <v>0</v>
      </c>
      <c r="AP4013">
        <v>0</v>
      </c>
      <c r="AQ4013">
        <v>29</v>
      </c>
      <c r="AR4013">
        <v>0.999999999999999</v>
      </c>
      <c r="AS4013">
        <v>0</v>
      </c>
      <c r="AT4013">
        <v>0</v>
      </c>
      <c r="AU4013">
        <v>0</v>
      </c>
      <c r="AV4013">
        <v>0</v>
      </c>
      <c r="AW4013">
        <v>29</v>
      </c>
      <c r="AX4013">
        <v>0.999999999999999</v>
      </c>
      <c r="AY4013">
        <v>89.957080988623005</v>
      </c>
      <c r="AZ4013">
        <v>29</v>
      </c>
      <c r="BA4013">
        <v>1</v>
      </c>
      <c r="BB4013">
        <v>28</v>
      </c>
      <c r="BC4013">
        <v>0.96636216756139304</v>
      </c>
      <c r="BD4013">
        <v>1</v>
      </c>
      <c r="BE4013">
        <v>3.3637832438606199E-2</v>
      </c>
      <c r="BF4013">
        <v>85.750378044024998</v>
      </c>
      <c r="BG4013">
        <v>84.772264828109002</v>
      </c>
      <c r="BH4013">
        <v>85.587449215340001</v>
      </c>
      <c r="BI4013">
        <v>84.136283682854</v>
      </c>
    </row>
    <row r="4014" spans="1:61" x14ac:dyDescent="0.25">
      <c r="A4014" s="10" t="str">
        <f>VLOOKUP(D4014,'Index-Relations'!E:F,2,FALSE)</f>
        <v>ESG</v>
      </c>
      <c r="B4014" t="s">
        <v>3450</v>
      </c>
      <c r="C4014" s="53" t="s">
        <v>2770</v>
      </c>
      <c r="D4014" s="59" t="s">
        <v>3181</v>
      </c>
      <c r="E4014" s="59" t="s">
        <v>7430</v>
      </c>
      <c r="F4014" t="s">
        <v>1628</v>
      </c>
      <c r="G4014" t="s">
        <v>1627</v>
      </c>
      <c r="H4014" t="s">
        <v>1629</v>
      </c>
      <c r="I4014" s="52">
        <v>45323</v>
      </c>
      <c r="J4014" t="s">
        <v>2457</v>
      </c>
      <c r="K4014">
        <v>29</v>
      </c>
      <c r="L4014">
        <v>90.441827147482599</v>
      </c>
      <c r="M4014">
        <v>29</v>
      </c>
      <c r="N4014">
        <v>1</v>
      </c>
      <c r="O4014">
        <v>89.410748016608594</v>
      </c>
      <c r="P4014">
        <v>29</v>
      </c>
      <c r="Q4014">
        <v>1</v>
      </c>
      <c r="R4014">
        <v>28</v>
      </c>
      <c r="S4014">
        <v>0.96384958244823604</v>
      </c>
      <c r="T4014">
        <v>37.854990578598297</v>
      </c>
      <c r="U4014">
        <v>0.73640845571861102</v>
      </c>
      <c r="V4014">
        <v>20</v>
      </c>
      <c r="W4014">
        <v>0.16177187587393099</v>
      </c>
      <c r="X4014">
        <v>6</v>
      </c>
      <c r="Y4014">
        <v>29</v>
      </c>
      <c r="Z4014">
        <v>1</v>
      </c>
      <c r="AA4014">
        <v>131.45235947515101</v>
      </c>
      <c r="AB4014">
        <v>28</v>
      </c>
      <c r="AC4014">
        <v>0.96559941379158798</v>
      </c>
      <c r="AD4014">
        <v>1</v>
      </c>
      <c r="AE4014">
        <v>3.4400586208411202E-2</v>
      </c>
      <c r="AF4014">
        <v>0</v>
      </c>
      <c r="AG4014">
        <v>3.0530999999999998E-16</v>
      </c>
      <c r="AH4014">
        <v>5.5932059188706102E-3</v>
      </c>
      <c r="AI4014">
        <v>5</v>
      </c>
      <c r="AJ4014">
        <v>89.134164614989899</v>
      </c>
      <c r="AK4014">
        <v>29</v>
      </c>
      <c r="AL4014">
        <v>1</v>
      </c>
      <c r="AM4014">
        <v>0</v>
      </c>
      <c r="AN4014">
        <v>0</v>
      </c>
      <c r="AO4014">
        <v>0</v>
      </c>
      <c r="AP4014">
        <v>0</v>
      </c>
      <c r="AQ4014">
        <v>29</v>
      </c>
      <c r="AR4014">
        <v>0.999999999999999</v>
      </c>
      <c r="AS4014">
        <v>0</v>
      </c>
      <c r="AT4014">
        <v>0</v>
      </c>
      <c r="AU4014">
        <v>0</v>
      </c>
      <c r="AV4014">
        <v>0</v>
      </c>
      <c r="AW4014">
        <v>29</v>
      </c>
      <c r="AX4014">
        <v>0.999999999999999</v>
      </c>
      <c r="AY4014">
        <v>89.9882520684436</v>
      </c>
      <c r="AZ4014">
        <v>29</v>
      </c>
      <c r="BA4014">
        <v>1</v>
      </c>
      <c r="BB4014">
        <v>28</v>
      </c>
      <c r="BC4014">
        <v>0.96501599267327898</v>
      </c>
      <c r="BD4014">
        <v>1</v>
      </c>
      <c r="BE4014">
        <v>3.4984007326720502E-2</v>
      </c>
      <c r="BF4014">
        <v>85.7351291035</v>
      </c>
      <c r="BG4014">
        <v>84.585237275216002</v>
      </c>
      <c r="BH4014">
        <v>85.785132086505996</v>
      </c>
      <c r="BI4014">
        <v>84.111585917810004</v>
      </c>
    </row>
    <row r="4015" spans="1:61" x14ac:dyDescent="0.25">
      <c r="A4015" s="10" t="str">
        <f>VLOOKUP(D4015,'Index-Relations'!E:F,2,FALSE)</f>
        <v>ESG</v>
      </c>
      <c r="B4015" t="s">
        <v>3450</v>
      </c>
      <c r="C4015" s="53" t="s">
        <v>2760</v>
      </c>
      <c r="D4015" s="59" t="s">
        <v>3182</v>
      </c>
      <c r="E4015" s="59" t="s">
        <v>7431</v>
      </c>
      <c r="F4015" t="s">
        <v>2459</v>
      </c>
      <c r="G4015" t="s">
        <v>1631</v>
      </c>
      <c r="H4015" t="s">
        <v>1633</v>
      </c>
      <c r="I4015" s="52">
        <v>45659</v>
      </c>
      <c r="J4015" t="s">
        <v>2457</v>
      </c>
      <c r="K4015">
        <v>30</v>
      </c>
      <c r="L4015" s="73">
        <v>70.967864702683997</v>
      </c>
      <c r="M4015">
        <v>30</v>
      </c>
      <c r="N4015">
        <v>1</v>
      </c>
      <c r="O4015" s="73">
        <v>73.152237030780896</v>
      </c>
      <c r="P4015">
        <v>30</v>
      </c>
      <c r="Q4015">
        <v>1</v>
      </c>
      <c r="R4015">
        <v>30</v>
      </c>
      <c r="S4015">
        <v>1</v>
      </c>
      <c r="T4015">
        <v>31.2896428686111</v>
      </c>
      <c r="U4015">
        <v>0.70867508531676604</v>
      </c>
      <c r="V4015">
        <v>20</v>
      </c>
      <c r="W4015">
        <v>2.4091636624044701E-2</v>
      </c>
      <c r="X4015">
        <v>2</v>
      </c>
      <c r="Y4015">
        <v>30</v>
      </c>
      <c r="Z4015">
        <v>0.999999999999999</v>
      </c>
      <c r="AA4015">
        <v>7.7891230605093398</v>
      </c>
      <c r="AB4015">
        <v>27</v>
      </c>
      <c r="AC4015">
        <v>0.89978608819991401</v>
      </c>
      <c r="AD4015">
        <v>3</v>
      </c>
      <c r="AE4015">
        <v>0.100213911800085</v>
      </c>
      <c r="AF4015">
        <v>0</v>
      </c>
      <c r="AG4015">
        <v>5.5510000000000001E-17</v>
      </c>
      <c r="AH4015">
        <v>1.91479362204563E-3</v>
      </c>
      <c r="AI4015">
        <v>1</v>
      </c>
      <c r="AJ4015" s="73">
        <v>66.674116092931001</v>
      </c>
      <c r="AK4015">
        <v>30</v>
      </c>
      <c r="AL4015">
        <v>1</v>
      </c>
      <c r="AM4015">
        <v>0</v>
      </c>
      <c r="AN4015">
        <v>0</v>
      </c>
      <c r="AO4015">
        <v>0</v>
      </c>
      <c r="AP4015">
        <v>0</v>
      </c>
      <c r="AQ4015">
        <v>30</v>
      </c>
      <c r="AR4015">
        <v>1</v>
      </c>
      <c r="AS4015">
        <v>0</v>
      </c>
      <c r="AT4015">
        <v>0</v>
      </c>
      <c r="AU4015">
        <v>0</v>
      </c>
      <c r="AV4015">
        <v>0</v>
      </c>
      <c r="AW4015">
        <v>30</v>
      </c>
      <c r="AX4015">
        <v>0.999999999999999</v>
      </c>
      <c r="AY4015" s="73">
        <v>71.015745016799002</v>
      </c>
      <c r="AZ4015">
        <v>30</v>
      </c>
      <c r="BA4015">
        <v>1</v>
      </c>
      <c r="BB4015">
        <v>28</v>
      </c>
      <c r="BC4015">
        <v>0.93184351715999203</v>
      </c>
      <c r="BD4015">
        <v>2</v>
      </c>
      <c r="BE4015">
        <v>6.8156482840007901E-2</v>
      </c>
      <c r="BF4015">
        <v>70.967864702683997</v>
      </c>
      <c r="BG4015">
        <v>73.152237030780896</v>
      </c>
      <c r="BH4015">
        <v>71.015745016799002</v>
      </c>
      <c r="BI4015">
        <v>66.674116092931001</v>
      </c>
    </row>
    <row r="4016" spans="1:61" x14ac:dyDescent="0.25">
      <c r="A4016" s="10" t="str">
        <f>VLOOKUP(D4016,'Index-Relations'!E:F,2,FALSE)</f>
        <v>ESG</v>
      </c>
      <c r="B4016" t="s">
        <v>3450</v>
      </c>
      <c r="C4016" s="53" t="s">
        <v>2761</v>
      </c>
      <c r="D4016" s="59" t="s">
        <v>3182</v>
      </c>
      <c r="E4016" s="59" t="s">
        <v>7432</v>
      </c>
      <c r="F4016" t="s">
        <v>2459</v>
      </c>
      <c r="G4016" t="s">
        <v>1631</v>
      </c>
      <c r="H4016" t="s">
        <v>1633</v>
      </c>
      <c r="I4016" s="52">
        <v>45628</v>
      </c>
      <c r="J4016" t="s">
        <v>2457</v>
      </c>
      <c r="K4016">
        <v>30</v>
      </c>
      <c r="L4016" s="73">
        <v>72.314497562859003</v>
      </c>
      <c r="M4016">
        <v>30</v>
      </c>
      <c r="N4016">
        <v>1</v>
      </c>
      <c r="O4016" s="73">
        <v>73.649344574701999</v>
      </c>
      <c r="P4016">
        <v>30</v>
      </c>
      <c r="Q4016">
        <v>1</v>
      </c>
      <c r="R4016">
        <v>30</v>
      </c>
      <c r="S4016">
        <v>0.999999999999999</v>
      </c>
      <c r="T4016">
        <v>32.022340284184097</v>
      </c>
      <c r="U4016">
        <v>0.78795078854985601</v>
      </c>
      <c r="V4016">
        <v>21</v>
      </c>
      <c r="W4016">
        <v>0.15464964953397201</v>
      </c>
      <c r="X4016">
        <v>4</v>
      </c>
      <c r="Y4016">
        <v>30</v>
      </c>
      <c r="Z4016">
        <v>1</v>
      </c>
      <c r="AA4016">
        <v>11.4848809934283</v>
      </c>
      <c r="AB4016">
        <v>27</v>
      </c>
      <c r="AC4016">
        <v>0.89419823877631299</v>
      </c>
      <c r="AD4016">
        <v>3</v>
      </c>
      <c r="AE4016">
        <v>0.10580176122368599</v>
      </c>
      <c r="AF4016">
        <v>0</v>
      </c>
      <c r="AG4016">
        <v>0</v>
      </c>
      <c r="AH4016">
        <v>1.69955042647731E-3</v>
      </c>
      <c r="AI4016">
        <v>1</v>
      </c>
      <c r="AJ4016" s="73">
        <v>68.736533743926003</v>
      </c>
      <c r="AK4016">
        <v>30</v>
      </c>
      <c r="AL4016">
        <v>1</v>
      </c>
      <c r="AM4016">
        <v>0</v>
      </c>
      <c r="AN4016">
        <v>0</v>
      </c>
      <c r="AO4016">
        <v>0</v>
      </c>
      <c r="AP4016">
        <v>0</v>
      </c>
      <c r="AQ4016">
        <v>30</v>
      </c>
      <c r="AR4016">
        <v>0.999999999999999</v>
      </c>
      <c r="AS4016">
        <v>0</v>
      </c>
      <c r="AT4016">
        <v>0</v>
      </c>
      <c r="AU4016">
        <v>0</v>
      </c>
      <c r="AV4016">
        <v>0</v>
      </c>
      <c r="AW4016">
        <v>30</v>
      </c>
      <c r="AX4016">
        <v>1</v>
      </c>
      <c r="AY4016" s="73">
        <v>72.238752034227005</v>
      </c>
      <c r="AZ4016">
        <v>30</v>
      </c>
      <c r="BA4016">
        <v>1</v>
      </c>
      <c r="BB4016">
        <v>28</v>
      </c>
      <c r="BC4016">
        <v>0.93689116494427305</v>
      </c>
      <c r="BD4016">
        <v>2</v>
      </c>
      <c r="BE4016">
        <v>6.31088350557268E-2</v>
      </c>
      <c r="BF4016">
        <v>72.314497562859003</v>
      </c>
      <c r="BG4016">
        <v>73.649344574701999</v>
      </c>
      <c r="BH4016">
        <v>72.238752034227005</v>
      </c>
      <c r="BI4016">
        <v>68.736533743926003</v>
      </c>
    </row>
    <row r="4017" spans="1:61" x14ac:dyDescent="0.25">
      <c r="A4017" s="10" t="str">
        <f>VLOOKUP(D4017,'Index-Relations'!E:F,2,FALSE)</f>
        <v>ESG</v>
      </c>
      <c r="B4017" t="s">
        <v>3450</v>
      </c>
      <c r="C4017" s="53" t="s">
        <v>2762</v>
      </c>
      <c r="D4017" s="59" t="s">
        <v>3182</v>
      </c>
      <c r="E4017" s="59" t="s">
        <v>7433</v>
      </c>
      <c r="F4017" t="s">
        <v>2459</v>
      </c>
      <c r="G4017" t="s">
        <v>1631</v>
      </c>
      <c r="H4017" t="s">
        <v>1633</v>
      </c>
      <c r="I4017" s="52">
        <v>45597</v>
      </c>
      <c r="J4017" t="s">
        <v>2457</v>
      </c>
      <c r="K4017">
        <v>30</v>
      </c>
      <c r="L4017" s="73">
        <v>72.182080322459001</v>
      </c>
      <c r="M4017">
        <v>30</v>
      </c>
      <c r="N4017">
        <v>1</v>
      </c>
      <c r="O4017" s="73">
        <v>73.587850175779906</v>
      </c>
      <c r="P4017">
        <v>30</v>
      </c>
      <c r="Q4017">
        <v>1</v>
      </c>
      <c r="R4017">
        <v>30</v>
      </c>
      <c r="S4017">
        <v>0.999999999999999</v>
      </c>
      <c r="T4017">
        <v>32.084161833014399</v>
      </c>
      <c r="U4017">
        <v>0.78760183944364204</v>
      </c>
      <c r="V4017">
        <v>21</v>
      </c>
      <c r="W4017">
        <v>0.15380145886246999</v>
      </c>
      <c r="X4017">
        <v>4</v>
      </c>
      <c r="Y4017">
        <v>30</v>
      </c>
      <c r="Z4017">
        <v>0.999999999999999</v>
      </c>
      <c r="AA4017">
        <v>11.1407666900457</v>
      </c>
      <c r="AB4017">
        <v>27</v>
      </c>
      <c r="AC4017">
        <v>0.89646383386587303</v>
      </c>
      <c r="AD4017">
        <v>3</v>
      </c>
      <c r="AE4017">
        <v>0.103536166134126</v>
      </c>
      <c r="AF4017">
        <v>0</v>
      </c>
      <c r="AG4017">
        <v>1.6652999999999999E-16</v>
      </c>
      <c r="AH4017">
        <v>1.7184010416407801E-3</v>
      </c>
      <c r="AI4017">
        <v>1</v>
      </c>
      <c r="AJ4017" s="73">
        <v>68.538585987866995</v>
      </c>
      <c r="AK4017">
        <v>30</v>
      </c>
      <c r="AL4017">
        <v>1</v>
      </c>
      <c r="AM4017">
        <v>0</v>
      </c>
      <c r="AN4017">
        <v>0</v>
      </c>
      <c r="AO4017">
        <v>0</v>
      </c>
      <c r="AP4017">
        <v>0</v>
      </c>
      <c r="AQ4017">
        <v>30</v>
      </c>
      <c r="AR4017">
        <v>1</v>
      </c>
      <c r="AS4017">
        <v>0</v>
      </c>
      <c r="AT4017">
        <v>0</v>
      </c>
      <c r="AU4017">
        <v>0</v>
      </c>
      <c r="AV4017">
        <v>0</v>
      </c>
      <c r="AW4017">
        <v>30</v>
      </c>
      <c r="AX4017">
        <v>0.999999999999999</v>
      </c>
      <c r="AY4017" s="73">
        <v>72.079368855172007</v>
      </c>
      <c r="AZ4017">
        <v>30</v>
      </c>
      <c r="BA4017">
        <v>1</v>
      </c>
      <c r="BB4017">
        <v>28</v>
      </c>
      <c r="BC4017">
        <v>0.935479004203565</v>
      </c>
      <c r="BD4017">
        <v>2</v>
      </c>
      <c r="BE4017">
        <v>6.4520995796434305E-2</v>
      </c>
      <c r="BF4017">
        <v>72.182080322459001</v>
      </c>
      <c r="BG4017">
        <v>73.587850175779906</v>
      </c>
      <c r="BH4017">
        <v>72.079368855172007</v>
      </c>
      <c r="BI4017">
        <v>68.538585987866995</v>
      </c>
    </row>
    <row r="4018" spans="1:61" x14ac:dyDescent="0.25">
      <c r="A4018" s="10" t="str">
        <f>VLOOKUP(D4018,'Index-Relations'!E:F,2,FALSE)</f>
        <v>ESG</v>
      </c>
      <c r="B4018" t="s">
        <v>3450</v>
      </c>
      <c r="C4018" s="53" t="s">
        <v>2763</v>
      </c>
      <c r="D4018" s="59" t="s">
        <v>3182</v>
      </c>
      <c r="E4018" s="59" t="s">
        <v>7434</v>
      </c>
      <c r="F4018" t="s">
        <v>2459</v>
      </c>
      <c r="G4018" t="s">
        <v>1631</v>
      </c>
      <c r="H4018" t="s">
        <v>1633</v>
      </c>
      <c r="I4018" s="52">
        <v>45566</v>
      </c>
      <c r="J4018" t="s">
        <v>2457</v>
      </c>
      <c r="K4018">
        <v>30</v>
      </c>
      <c r="L4018" s="73">
        <v>72.446468814162998</v>
      </c>
      <c r="M4018">
        <v>30</v>
      </c>
      <c r="N4018">
        <v>1</v>
      </c>
      <c r="O4018" s="73">
        <v>73.835255450551898</v>
      </c>
      <c r="P4018">
        <v>30</v>
      </c>
      <c r="Q4018">
        <v>1</v>
      </c>
      <c r="R4018">
        <v>30</v>
      </c>
      <c r="S4018">
        <v>1</v>
      </c>
      <c r="T4018">
        <v>32.595843122535697</v>
      </c>
      <c r="U4018">
        <v>0.79106283184333603</v>
      </c>
      <c r="V4018">
        <v>21</v>
      </c>
      <c r="W4018">
        <v>0.156231254316055</v>
      </c>
      <c r="X4018">
        <v>4</v>
      </c>
      <c r="Y4018">
        <v>30</v>
      </c>
      <c r="Z4018">
        <v>1</v>
      </c>
      <c r="AA4018">
        <v>10.7541045118043</v>
      </c>
      <c r="AB4018">
        <v>27</v>
      </c>
      <c r="AC4018">
        <v>0.89886883367210202</v>
      </c>
      <c r="AD4018">
        <v>3</v>
      </c>
      <c r="AE4018">
        <v>0.101131166327897</v>
      </c>
      <c r="AF4018">
        <v>0</v>
      </c>
      <c r="AG4018">
        <v>0</v>
      </c>
      <c r="AH4018">
        <v>2.2108439651346201E-4</v>
      </c>
      <c r="AI4018">
        <v>1</v>
      </c>
      <c r="AJ4018" s="73">
        <v>69.044988590914002</v>
      </c>
      <c r="AK4018">
        <v>30</v>
      </c>
      <c r="AL4018">
        <v>1</v>
      </c>
      <c r="AM4018">
        <v>0</v>
      </c>
      <c r="AN4018">
        <v>0</v>
      </c>
      <c r="AO4018">
        <v>0</v>
      </c>
      <c r="AP4018">
        <v>0</v>
      </c>
      <c r="AQ4018">
        <v>30</v>
      </c>
      <c r="AR4018">
        <v>1</v>
      </c>
      <c r="AS4018">
        <v>0</v>
      </c>
      <c r="AT4018">
        <v>0</v>
      </c>
      <c r="AU4018">
        <v>0</v>
      </c>
      <c r="AV4018">
        <v>0</v>
      </c>
      <c r="AW4018">
        <v>30</v>
      </c>
      <c r="AX4018">
        <v>1</v>
      </c>
      <c r="AY4018" s="73">
        <v>72.014843667532006</v>
      </c>
      <c r="AZ4018">
        <v>30</v>
      </c>
      <c r="BA4018">
        <v>1</v>
      </c>
      <c r="BB4018">
        <v>28</v>
      </c>
      <c r="BC4018">
        <v>0.93288225539390301</v>
      </c>
      <c r="BD4018">
        <v>2</v>
      </c>
      <c r="BE4018">
        <v>6.7117744606096E-2</v>
      </c>
      <c r="BF4018">
        <v>72.446468814162998</v>
      </c>
      <c r="BG4018">
        <v>73.835255450551898</v>
      </c>
      <c r="BH4018">
        <v>72.014843667532006</v>
      </c>
      <c r="BI4018">
        <v>69.044988590914002</v>
      </c>
    </row>
    <row r="4019" spans="1:61" x14ac:dyDescent="0.25">
      <c r="A4019" s="10" t="str">
        <f>VLOOKUP(D4019,'Index-Relations'!E:F,2,FALSE)</f>
        <v>ESG</v>
      </c>
      <c r="B4019" t="s">
        <v>3450</v>
      </c>
      <c r="C4019" s="53" t="s">
        <v>2764</v>
      </c>
      <c r="D4019" s="59" t="s">
        <v>3182</v>
      </c>
      <c r="E4019" s="59" t="s">
        <v>7435</v>
      </c>
      <c r="F4019" t="s">
        <v>2459</v>
      </c>
      <c r="G4019" t="s">
        <v>1631</v>
      </c>
      <c r="H4019" t="s">
        <v>1633</v>
      </c>
      <c r="I4019" s="52">
        <v>45537</v>
      </c>
      <c r="J4019" t="s">
        <v>2457</v>
      </c>
      <c r="K4019">
        <v>30</v>
      </c>
      <c r="L4019" s="73">
        <v>73.909709275924001</v>
      </c>
      <c r="M4019">
        <v>30</v>
      </c>
      <c r="N4019">
        <v>1</v>
      </c>
      <c r="O4019" s="73">
        <v>76.052633779689899</v>
      </c>
      <c r="P4019">
        <v>30</v>
      </c>
      <c r="Q4019">
        <v>1</v>
      </c>
      <c r="R4019">
        <v>30</v>
      </c>
      <c r="S4019">
        <v>1</v>
      </c>
      <c r="T4019">
        <v>32.922212937396601</v>
      </c>
      <c r="U4019">
        <v>0.73111739367097905</v>
      </c>
      <c r="V4019">
        <v>21</v>
      </c>
      <c r="W4019">
        <v>0.12649706084760101</v>
      </c>
      <c r="X4019">
        <v>4</v>
      </c>
      <c r="Y4019">
        <v>30</v>
      </c>
      <c r="Z4019">
        <v>0.999999999999999</v>
      </c>
      <c r="AA4019">
        <v>13.249432375076999</v>
      </c>
      <c r="AB4019">
        <v>30</v>
      </c>
      <c r="AC4019">
        <v>1.00314870514515</v>
      </c>
      <c r="AD4019">
        <v>1</v>
      </c>
      <c r="AE4019">
        <v>3.3035798812181702E-2</v>
      </c>
      <c r="AF4019">
        <v>-1</v>
      </c>
      <c r="AG4019">
        <v>0</v>
      </c>
      <c r="AH4019">
        <v>2.30009685816824E-4</v>
      </c>
      <c r="AI4019">
        <v>1</v>
      </c>
      <c r="AJ4019" s="73">
        <v>68.799152877954</v>
      </c>
      <c r="AK4019">
        <v>30</v>
      </c>
      <c r="AL4019">
        <v>1</v>
      </c>
      <c r="AM4019">
        <v>0</v>
      </c>
      <c r="AN4019">
        <v>0</v>
      </c>
      <c r="AO4019">
        <v>0</v>
      </c>
      <c r="AP4019">
        <v>0</v>
      </c>
      <c r="AQ4019">
        <v>30</v>
      </c>
      <c r="AR4019">
        <v>1</v>
      </c>
      <c r="AS4019">
        <v>0</v>
      </c>
      <c r="AT4019">
        <v>0</v>
      </c>
      <c r="AU4019">
        <v>0</v>
      </c>
      <c r="AV4019">
        <v>0</v>
      </c>
      <c r="AW4019">
        <v>30</v>
      </c>
      <c r="AX4019">
        <v>1</v>
      </c>
      <c r="AY4019" s="73">
        <v>74.278186324228002</v>
      </c>
      <c r="AZ4019">
        <v>30</v>
      </c>
      <c r="BA4019">
        <v>1</v>
      </c>
      <c r="BB4019">
        <v>28</v>
      </c>
      <c r="BC4019">
        <v>0.93273794060817505</v>
      </c>
      <c r="BD4019">
        <v>2</v>
      </c>
      <c r="BE4019">
        <v>6.7262059391824294E-2</v>
      </c>
      <c r="BF4019">
        <v>73.909709275924001</v>
      </c>
      <c r="BG4019">
        <v>76.052633779689899</v>
      </c>
      <c r="BH4019">
        <v>74.278186324228002</v>
      </c>
      <c r="BI4019">
        <v>68.799152877954</v>
      </c>
    </row>
    <row r="4020" spans="1:61" x14ac:dyDescent="0.25">
      <c r="A4020" s="10" t="str">
        <f>VLOOKUP(D4020,'Index-Relations'!E:F,2,FALSE)</f>
        <v>ESG</v>
      </c>
      <c r="B4020" t="s">
        <v>3450</v>
      </c>
      <c r="C4020" s="53" t="s">
        <v>3350</v>
      </c>
      <c r="D4020" s="59" t="s">
        <v>3182</v>
      </c>
      <c r="E4020" s="59" t="s">
        <v>7436</v>
      </c>
      <c r="F4020" t="s">
        <v>2459</v>
      </c>
      <c r="G4020" t="s">
        <v>1631</v>
      </c>
      <c r="H4020" t="s">
        <v>1633</v>
      </c>
      <c r="I4020" s="52">
        <v>45505</v>
      </c>
      <c r="J4020" t="s">
        <v>2457</v>
      </c>
      <c r="K4020">
        <v>30</v>
      </c>
      <c r="L4020" s="73">
        <v>73.836474984272996</v>
      </c>
      <c r="M4020">
        <v>30</v>
      </c>
      <c r="N4020">
        <v>1</v>
      </c>
      <c r="O4020" s="73">
        <v>76.055771597361996</v>
      </c>
      <c r="P4020">
        <v>30</v>
      </c>
      <c r="Q4020">
        <v>1</v>
      </c>
      <c r="R4020">
        <v>30</v>
      </c>
      <c r="S4020">
        <v>1</v>
      </c>
      <c r="T4020">
        <v>32.991742435247502</v>
      </c>
      <c r="U4020">
        <v>0.74484680860845098</v>
      </c>
      <c r="V4020">
        <v>21</v>
      </c>
      <c r="W4020">
        <v>0.114386088210661</v>
      </c>
      <c r="X4020">
        <v>4</v>
      </c>
      <c r="Y4020">
        <v>30</v>
      </c>
      <c r="Z4020">
        <v>0.999999999999999</v>
      </c>
      <c r="AA4020">
        <v>13.275117078527099</v>
      </c>
      <c r="AB4020">
        <v>29</v>
      </c>
      <c r="AC4020">
        <v>0.96612501319317901</v>
      </c>
      <c r="AD4020">
        <v>1</v>
      </c>
      <c r="AE4020">
        <v>3.3874986806821002E-2</v>
      </c>
      <c r="AF4020">
        <v>0</v>
      </c>
      <c r="AG4020">
        <v>0</v>
      </c>
      <c r="AH4020">
        <v>2.3574176516724999E-4</v>
      </c>
      <c r="AI4020">
        <v>1</v>
      </c>
      <c r="AJ4020" s="73">
        <v>68.735767003370995</v>
      </c>
      <c r="AK4020">
        <v>30</v>
      </c>
      <c r="AL4020">
        <v>1</v>
      </c>
      <c r="AM4020">
        <v>0</v>
      </c>
      <c r="AN4020">
        <v>0</v>
      </c>
      <c r="AO4020">
        <v>0</v>
      </c>
      <c r="AP4020">
        <v>0</v>
      </c>
      <c r="AQ4020">
        <v>30</v>
      </c>
      <c r="AR4020">
        <v>1</v>
      </c>
      <c r="AS4020">
        <v>0</v>
      </c>
      <c r="AT4020">
        <v>0</v>
      </c>
      <c r="AU4020">
        <v>0</v>
      </c>
      <c r="AV4020">
        <v>0</v>
      </c>
      <c r="AW4020">
        <v>30</v>
      </c>
      <c r="AX4020">
        <v>1</v>
      </c>
      <c r="AY4020" s="73">
        <v>74.222585392316006</v>
      </c>
      <c r="AZ4020">
        <v>30</v>
      </c>
      <c r="BA4020">
        <v>1</v>
      </c>
      <c r="BB4020">
        <v>29</v>
      </c>
      <c r="BC4020">
        <v>0.963978307805746</v>
      </c>
      <c r="BD4020">
        <v>1</v>
      </c>
      <c r="BE4020">
        <v>3.6021692194252997E-2</v>
      </c>
      <c r="BF4020">
        <v>73.836474984272996</v>
      </c>
      <c r="BG4020">
        <v>76.055771597361996</v>
      </c>
      <c r="BH4020">
        <v>74.222585392316006</v>
      </c>
      <c r="BI4020">
        <v>68.735767003370995</v>
      </c>
    </row>
    <row r="4021" spans="1:61" x14ac:dyDescent="0.25">
      <c r="A4021" s="10" t="str">
        <f>VLOOKUP(D4021,'Index-Relations'!E:F,2,FALSE)</f>
        <v>ESG</v>
      </c>
      <c r="B4021" t="s">
        <v>3450</v>
      </c>
      <c r="C4021" s="53" t="s">
        <v>2765</v>
      </c>
      <c r="D4021" s="59" t="s">
        <v>3182</v>
      </c>
      <c r="E4021" s="59" t="s">
        <v>7437</v>
      </c>
      <c r="F4021" t="s">
        <v>2459</v>
      </c>
      <c r="G4021" t="s">
        <v>1631</v>
      </c>
      <c r="H4021" t="s">
        <v>1633</v>
      </c>
      <c r="I4021" s="52">
        <v>45474</v>
      </c>
      <c r="J4021" t="s">
        <v>2457</v>
      </c>
      <c r="K4021">
        <v>30</v>
      </c>
      <c r="L4021" s="73">
        <v>74.978123718600898</v>
      </c>
      <c r="M4021">
        <v>30</v>
      </c>
      <c r="N4021">
        <v>1</v>
      </c>
      <c r="O4021" s="73">
        <v>76.506908678848006</v>
      </c>
      <c r="P4021">
        <v>30</v>
      </c>
      <c r="Q4021">
        <v>1</v>
      </c>
      <c r="R4021">
        <v>30</v>
      </c>
      <c r="S4021">
        <v>1</v>
      </c>
      <c r="T4021">
        <v>32.757711275807701</v>
      </c>
      <c r="U4021">
        <v>0.73253463049948098</v>
      </c>
      <c r="V4021">
        <v>20</v>
      </c>
      <c r="W4021">
        <v>0.116881510145548</v>
      </c>
      <c r="X4021">
        <v>4</v>
      </c>
      <c r="Y4021">
        <v>30</v>
      </c>
      <c r="Z4021">
        <v>0.999999999999999</v>
      </c>
      <c r="AA4021">
        <v>14.225145410834999</v>
      </c>
      <c r="AB4021">
        <v>29</v>
      </c>
      <c r="AC4021">
        <v>0.96671960923567202</v>
      </c>
      <c r="AD4021">
        <v>1</v>
      </c>
      <c r="AE4021">
        <v>3.32803907643269E-2</v>
      </c>
      <c r="AF4021">
        <v>0</v>
      </c>
      <c r="AG4021">
        <v>1.5959E-16</v>
      </c>
      <c r="AH4021">
        <v>2.11126072568005E-4</v>
      </c>
      <c r="AI4021">
        <v>1</v>
      </c>
      <c r="AJ4021" s="73">
        <v>70.162591656570001</v>
      </c>
      <c r="AK4021">
        <v>30</v>
      </c>
      <c r="AL4021">
        <v>1</v>
      </c>
      <c r="AM4021">
        <v>0</v>
      </c>
      <c r="AN4021">
        <v>0</v>
      </c>
      <c r="AO4021">
        <v>0</v>
      </c>
      <c r="AP4021">
        <v>0</v>
      </c>
      <c r="AQ4021">
        <v>30</v>
      </c>
      <c r="AR4021">
        <v>0.999999999999999</v>
      </c>
      <c r="AS4021">
        <v>0</v>
      </c>
      <c r="AT4021">
        <v>0</v>
      </c>
      <c r="AU4021">
        <v>0</v>
      </c>
      <c r="AV4021">
        <v>0</v>
      </c>
      <c r="AW4021">
        <v>30</v>
      </c>
      <c r="AX4021">
        <v>1</v>
      </c>
      <c r="AY4021" s="73">
        <v>75.650125839858006</v>
      </c>
      <c r="AZ4021">
        <v>30</v>
      </c>
      <c r="BA4021">
        <v>1</v>
      </c>
      <c r="BB4021">
        <v>29</v>
      </c>
      <c r="BC4021">
        <v>0.96536880697567196</v>
      </c>
      <c r="BD4021">
        <v>1</v>
      </c>
      <c r="BE4021">
        <v>3.4631193024327503E-2</v>
      </c>
      <c r="BF4021">
        <v>74.978123718600898</v>
      </c>
      <c r="BG4021">
        <v>76.506908678848006</v>
      </c>
      <c r="BH4021">
        <v>75.650125839858006</v>
      </c>
      <c r="BI4021">
        <v>70.162591656570001</v>
      </c>
    </row>
    <row r="4022" spans="1:61" x14ac:dyDescent="0.25">
      <c r="A4022" s="10" t="str">
        <f>VLOOKUP(D4022,'Index-Relations'!E:F,2,FALSE)</f>
        <v>ESG</v>
      </c>
      <c r="B4022" t="s">
        <v>3450</v>
      </c>
      <c r="C4022" s="53" t="s">
        <v>2766</v>
      </c>
      <c r="D4022" s="59" t="s">
        <v>3182</v>
      </c>
      <c r="E4022" s="59" t="s">
        <v>7438</v>
      </c>
      <c r="F4022" t="s">
        <v>2459</v>
      </c>
      <c r="G4022" t="s">
        <v>1631</v>
      </c>
      <c r="H4022" t="s">
        <v>1633</v>
      </c>
      <c r="I4022" s="52">
        <v>45446</v>
      </c>
      <c r="J4022" t="s">
        <v>2457</v>
      </c>
      <c r="K4022">
        <v>30</v>
      </c>
      <c r="L4022" s="73">
        <v>75.138497836255993</v>
      </c>
      <c r="M4022">
        <v>30</v>
      </c>
      <c r="N4022">
        <v>1</v>
      </c>
      <c r="O4022" s="73">
        <v>76.734034557662994</v>
      </c>
      <c r="P4022">
        <v>30</v>
      </c>
      <c r="Q4022">
        <v>1</v>
      </c>
      <c r="R4022">
        <v>30</v>
      </c>
      <c r="S4022">
        <v>1</v>
      </c>
      <c r="T4022">
        <v>32.1696952387096</v>
      </c>
      <c r="U4022">
        <v>0.72185133835857995</v>
      </c>
      <c r="V4022">
        <v>21</v>
      </c>
      <c r="W4022">
        <v>9.0805006000698796E-2</v>
      </c>
      <c r="X4022">
        <v>4</v>
      </c>
      <c r="Y4022">
        <v>30</v>
      </c>
      <c r="Z4022">
        <v>1</v>
      </c>
      <c r="AA4022">
        <v>13.250355698923601</v>
      </c>
      <c r="AB4022">
        <v>29</v>
      </c>
      <c r="AC4022">
        <v>0.95820828624077903</v>
      </c>
      <c r="AD4022">
        <v>1</v>
      </c>
      <c r="AE4022">
        <v>4.1791713759220903E-2</v>
      </c>
      <c r="AF4022">
        <v>0</v>
      </c>
      <c r="AG4022">
        <v>1.388E-17</v>
      </c>
      <c r="AH4022">
        <v>2.2107725384876701E-4</v>
      </c>
      <c r="AI4022">
        <v>1</v>
      </c>
      <c r="AJ4022" s="73">
        <v>71.485897954140995</v>
      </c>
      <c r="AK4022">
        <v>30</v>
      </c>
      <c r="AL4022">
        <v>1</v>
      </c>
      <c r="AM4022">
        <v>0</v>
      </c>
      <c r="AN4022">
        <v>0</v>
      </c>
      <c r="AO4022">
        <v>0</v>
      </c>
      <c r="AP4022">
        <v>0</v>
      </c>
      <c r="AQ4022">
        <v>30</v>
      </c>
      <c r="AR4022">
        <v>0.999999999999999</v>
      </c>
      <c r="AS4022">
        <v>0</v>
      </c>
      <c r="AT4022">
        <v>0</v>
      </c>
      <c r="AU4022">
        <v>0</v>
      </c>
      <c r="AV4022">
        <v>0</v>
      </c>
      <c r="AW4022">
        <v>30</v>
      </c>
      <c r="AX4022">
        <v>1</v>
      </c>
      <c r="AY4022" s="73">
        <v>74.897546162600904</v>
      </c>
      <c r="AZ4022">
        <v>30</v>
      </c>
      <c r="BA4022">
        <v>1</v>
      </c>
      <c r="BB4022">
        <v>29</v>
      </c>
      <c r="BC4022">
        <v>0.96541213939621595</v>
      </c>
      <c r="BD4022">
        <v>1</v>
      </c>
      <c r="BE4022">
        <v>3.4587860603783299E-2</v>
      </c>
      <c r="BF4022">
        <v>75.138497836255993</v>
      </c>
      <c r="BG4022">
        <v>76.734034557662994</v>
      </c>
      <c r="BH4022">
        <v>74.897546162600904</v>
      </c>
      <c r="BI4022">
        <v>71.485897954140995</v>
      </c>
    </row>
    <row r="4023" spans="1:61" x14ac:dyDescent="0.25">
      <c r="A4023" s="10" t="str">
        <f>VLOOKUP(D4023,'Index-Relations'!E:F,2,FALSE)</f>
        <v>ESG</v>
      </c>
      <c r="B4023" t="s">
        <v>3450</v>
      </c>
      <c r="C4023" s="53" t="s">
        <v>2767</v>
      </c>
      <c r="D4023" s="59" t="s">
        <v>3182</v>
      </c>
      <c r="E4023" s="59" t="s">
        <v>7439</v>
      </c>
      <c r="F4023" t="s">
        <v>2459</v>
      </c>
      <c r="G4023" t="s">
        <v>1631</v>
      </c>
      <c r="H4023" t="s">
        <v>1633</v>
      </c>
      <c r="I4023" s="52">
        <v>45414</v>
      </c>
      <c r="J4023" t="s">
        <v>2457</v>
      </c>
      <c r="K4023">
        <v>30</v>
      </c>
      <c r="L4023" s="73">
        <v>75.290744895450004</v>
      </c>
      <c r="M4023">
        <v>30</v>
      </c>
      <c r="N4023">
        <v>1</v>
      </c>
      <c r="O4023" s="73">
        <v>76.856143817019998</v>
      </c>
      <c r="P4023">
        <v>30</v>
      </c>
      <c r="Q4023">
        <v>1</v>
      </c>
      <c r="R4023">
        <v>30</v>
      </c>
      <c r="S4023">
        <v>1</v>
      </c>
      <c r="T4023">
        <v>32.524113418155302</v>
      </c>
      <c r="U4023">
        <v>0.72686812344622997</v>
      </c>
      <c r="V4023">
        <v>20</v>
      </c>
      <c r="W4023">
        <v>9.2224905287745504E-2</v>
      </c>
      <c r="X4023">
        <v>4</v>
      </c>
      <c r="Y4023">
        <v>30</v>
      </c>
      <c r="Z4023">
        <v>1</v>
      </c>
      <c r="AA4023">
        <v>13.6548776378254</v>
      </c>
      <c r="AB4023">
        <v>29</v>
      </c>
      <c r="AC4023">
        <v>0.95886868566182704</v>
      </c>
      <c r="AD4023">
        <v>1</v>
      </c>
      <c r="AE4023">
        <v>4.1131314338173103E-2</v>
      </c>
      <c r="AF4023">
        <v>0</v>
      </c>
      <c r="AG4023">
        <v>0</v>
      </c>
      <c r="AH4023">
        <v>2.2608143607392401E-4</v>
      </c>
      <c r="AI4023">
        <v>1</v>
      </c>
      <c r="AJ4023" s="73">
        <v>71.605691404519007</v>
      </c>
      <c r="AK4023">
        <v>30</v>
      </c>
      <c r="AL4023">
        <v>1</v>
      </c>
      <c r="AM4023">
        <v>0</v>
      </c>
      <c r="AN4023">
        <v>0</v>
      </c>
      <c r="AO4023">
        <v>0</v>
      </c>
      <c r="AP4023">
        <v>0</v>
      </c>
      <c r="AQ4023">
        <v>30</v>
      </c>
      <c r="AR4023">
        <v>0.999999999999999</v>
      </c>
      <c r="AS4023">
        <v>0</v>
      </c>
      <c r="AT4023">
        <v>0</v>
      </c>
      <c r="AU4023">
        <v>0</v>
      </c>
      <c r="AV4023">
        <v>0</v>
      </c>
      <c r="AW4023">
        <v>30</v>
      </c>
      <c r="AX4023">
        <v>1</v>
      </c>
      <c r="AY4023" s="73">
        <v>75.036641924622998</v>
      </c>
      <c r="AZ4023">
        <v>30</v>
      </c>
      <c r="BA4023">
        <v>1</v>
      </c>
      <c r="BB4023">
        <v>29</v>
      </c>
      <c r="BC4023">
        <v>0.96390440456658899</v>
      </c>
      <c r="BD4023">
        <v>1</v>
      </c>
      <c r="BE4023">
        <v>3.6095595433410399E-2</v>
      </c>
      <c r="BF4023">
        <v>75.290744895450004</v>
      </c>
      <c r="BG4023">
        <v>76.856143817019998</v>
      </c>
      <c r="BH4023">
        <v>75.036641924622998</v>
      </c>
      <c r="BI4023">
        <v>71.605691404519007</v>
      </c>
    </row>
    <row r="4024" spans="1:61" x14ac:dyDescent="0.25">
      <c r="A4024" s="10" t="str">
        <f>VLOOKUP(D4024,'Index-Relations'!E:F,2,FALSE)</f>
        <v>ESG</v>
      </c>
      <c r="B4024" t="s">
        <v>3450</v>
      </c>
      <c r="C4024" s="53" t="s">
        <v>2768</v>
      </c>
      <c r="D4024" s="59" t="s">
        <v>3182</v>
      </c>
      <c r="E4024" s="59" t="s">
        <v>7440</v>
      </c>
      <c r="F4024" t="s">
        <v>2459</v>
      </c>
      <c r="G4024" t="s">
        <v>1631</v>
      </c>
      <c r="H4024" t="s">
        <v>1633</v>
      </c>
      <c r="I4024" s="52">
        <v>45384</v>
      </c>
      <c r="J4024" t="s">
        <v>2457</v>
      </c>
      <c r="K4024">
        <v>30</v>
      </c>
      <c r="L4024">
        <v>82.240348203396806</v>
      </c>
      <c r="M4024">
        <v>30</v>
      </c>
      <c r="N4024">
        <v>1</v>
      </c>
      <c r="O4024">
        <v>83.056260738932394</v>
      </c>
      <c r="P4024">
        <v>30</v>
      </c>
      <c r="Q4024">
        <v>1</v>
      </c>
      <c r="R4024">
        <v>30</v>
      </c>
      <c r="S4024">
        <v>1</v>
      </c>
      <c r="T4024">
        <v>32.634697562763598</v>
      </c>
      <c r="U4024">
        <v>0.72824367163579795</v>
      </c>
      <c r="V4024">
        <v>20</v>
      </c>
      <c r="W4024">
        <v>9.3650871660895904E-2</v>
      </c>
      <c r="X4024">
        <v>4</v>
      </c>
      <c r="Y4024">
        <v>30</v>
      </c>
      <c r="Z4024">
        <v>1</v>
      </c>
      <c r="AA4024">
        <v>13.269883525829799</v>
      </c>
      <c r="AB4024">
        <v>29</v>
      </c>
      <c r="AC4024">
        <v>0.963806868176044</v>
      </c>
      <c r="AD4024">
        <v>1</v>
      </c>
      <c r="AE4024">
        <v>3.61931318239554E-2</v>
      </c>
      <c r="AF4024">
        <v>0</v>
      </c>
      <c r="AG4024">
        <v>0</v>
      </c>
      <c r="AH4024">
        <v>2.2904746573559599E-4</v>
      </c>
      <c r="AI4024">
        <v>1</v>
      </c>
      <c r="AJ4024">
        <v>79.100040237171797</v>
      </c>
      <c r="AK4024">
        <v>30</v>
      </c>
      <c r="AL4024">
        <v>1</v>
      </c>
      <c r="AM4024">
        <v>0</v>
      </c>
      <c r="AN4024">
        <v>0</v>
      </c>
      <c r="AO4024">
        <v>0</v>
      </c>
      <c r="AP4024">
        <v>0</v>
      </c>
      <c r="AQ4024">
        <v>30</v>
      </c>
      <c r="AR4024">
        <v>0.999999999999999</v>
      </c>
      <c r="AS4024">
        <v>0</v>
      </c>
      <c r="AT4024">
        <v>0</v>
      </c>
      <c r="AU4024">
        <v>0</v>
      </c>
      <c r="AV4024">
        <v>0</v>
      </c>
      <c r="AW4024">
        <v>30</v>
      </c>
      <c r="AX4024">
        <v>1</v>
      </c>
      <c r="AY4024">
        <v>81.354183272721997</v>
      </c>
      <c r="AZ4024">
        <v>30</v>
      </c>
      <c r="BA4024">
        <v>1</v>
      </c>
      <c r="BB4024">
        <v>29</v>
      </c>
      <c r="BC4024">
        <v>0.96605248869565896</v>
      </c>
      <c r="BD4024">
        <v>1</v>
      </c>
      <c r="BE4024">
        <v>3.3947511304340899E-2</v>
      </c>
      <c r="BF4024">
        <v>75.219607442736006</v>
      </c>
      <c r="BG4024">
        <v>76.483239706698001</v>
      </c>
      <c r="BH4024">
        <v>75.255853825477004</v>
      </c>
      <c r="BI4024">
        <v>71.383703956190999</v>
      </c>
    </row>
    <row r="4025" spans="1:61" x14ac:dyDescent="0.25">
      <c r="A4025" s="10" t="str">
        <f>VLOOKUP(D4025,'Index-Relations'!E:F,2,FALSE)</f>
        <v>ESG</v>
      </c>
      <c r="B4025" t="s">
        <v>3450</v>
      </c>
      <c r="C4025" s="53" t="s">
        <v>2769</v>
      </c>
      <c r="D4025" s="59" t="s">
        <v>3182</v>
      </c>
      <c r="E4025" s="59" t="s">
        <v>7441</v>
      </c>
      <c r="F4025" t="s">
        <v>2459</v>
      </c>
      <c r="G4025" t="s">
        <v>1631</v>
      </c>
      <c r="H4025" t="s">
        <v>1633</v>
      </c>
      <c r="I4025" s="52">
        <v>45352</v>
      </c>
      <c r="J4025" t="s">
        <v>2457</v>
      </c>
      <c r="K4025">
        <v>30</v>
      </c>
      <c r="L4025">
        <v>83.052977141765297</v>
      </c>
      <c r="M4025">
        <v>30</v>
      </c>
      <c r="N4025">
        <v>1</v>
      </c>
      <c r="O4025">
        <v>83.622582646277493</v>
      </c>
      <c r="P4025">
        <v>30</v>
      </c>
      <c r="Q4025">
        <v>1</v>
      </c>
      <c r="R4025">
        <v>30</v>
      </c>
      <c r="S4025">
        <v>1</v>
      </c>
      <c r="T4025">
        <v>32.991717524160102</v>
      </c>
      <c r="U4025">
        <v>0.72714886287190605</v>
      </c>
      <c r="V4025">
        <v>20</v>
      </c>
      <c r="W4025">
        <v>7.6719843802076707E-2</v>
      </c>
      <c r="X4025">
        <v>3</v>
      </c>
      <c r="Y4025">
        <v>30</v>
      </c>
      <c r="Z4025">
        <v>1</v>
      </c>
      <c r="AA4025">
        <v>11.8450676913533</v>
      </c>
      <c r="AB4025">
        <v>28</v>
      </c>
      <c r="AC4025">
        <v>0.94067488228943097</v>
      </c>
      <c r="AD4025">
        <v>2</v>
      </c>
      <c r="AE4025">
        <v>5.9325117710568101E-2</v>
      </c>
      <c r="AF4025">
        <v>0</v>
      </c>
      <c r="AG4025">
        <v>0</v>
      </c>
      <c r="AH4025">
        <v>1.7044823603696099E-4</v>
      </c>
      <c r="AI4025">
        <v>1</v>
      </c>
      <c r="AJ4025">
        <v>80.967750880683894</v>
      </c>
      <c r="AK4025">
        <v>30</v>
      </c>
      <c r="AL4025">
        <v>1</v>
      </c>
      <c r="AM4025">
        <v>0</v>
      </c>
      <c r="AN4025">
        <v>0</v>
      </c>
      <c r="AO4025">
        <v>0</v>
      </c>
      <c r="AP4025">
        <v>0</v>
      </c>
      <c r="AQ4025">
        <v>30</v>
      </c>
      <c r="AR4025">
        <v>0.999999999999999</v>
      </c>
      <c r="AS4025">
        <v>0</v>
      </c>
      <c r="AT4025">
        <v>0</v>
      </c>
      <c r="AU4025">
        <v>0</v>
      </c>
      <c r="AV4025">
        <v>0</v>
      </c>
      <c r="AW4025">
        <v>30</v>
      </c>
      <c r="AX4025">
        <v>1</v>
      </c>
      <c r="AY4025">
        <v>81.604394215888306</v>
      </c>
      <c r="AZ4025">
        <v>30</v>
      </c>
      <c r="BA4025">
        <v>1</v>
      </c>
      <c r="BB4025">
        <v>29</v>
      </c>
      <c r="BC4025">
        <v>0.96813336908914205</v>
      </c>
      <c r="BD4025">
        <v>1</v>
      </c>
      <c r="BE4025">
        <v>3.1866630910857702E-2</v>
      </c>
      <c r="BF4025">
        <v>75.895727105018906</v>
      </c>
      <c r="BG4025">
        <v>76.789438762472997</v>
      </c>
      <c r="BH4025">
        <v>75.240422622357002</v>
      </c>
      <c r="BI4025">
        <v>72.608888863964907</v>
      </c>
    </row>
    <row r="4026" spans="1:61" x14ac:dyDescent="0.25">
      <c r="A4026" s="10" t="str">
        <f>VLOOKUP(D4026,'Index-Relations'!E:F,2,FALSE)</f>
        <v>ESG</v>
      </c>
      <c r="B4026" t="s">
        <v>3450</v>
      </c>
      <c r="C4026" s="53" t="s">
        <v>2770</v>
      </c>
      <c r="D4026" s="59" t="s">
        <v>3182</v>
      </c>
      <c r="E4026" s="59" t="s">
        <v>7442</v>
      </c>
      <c r="F4026" t="s">
        <v>2459</v>
      </c>
      <c r="G4026" t="s">
        <v>1631</v>
      </c>
      <c r="H4026" t="s">
        <v>1633</v>
      </c>
      <c r="I4026" s="52">
        <v>45323</v>
      </c>
      <c r="J4026" t="s">
        <v>2457</v>
      </c>
      <c r="K4026">
        <v>30</v>
      </c>
      <c r="L4026">
        <v>83.297116212293005</v>
      </c>
      <c r="M4026">
        <v>30</v>
      </c>
      <c r="N4026">
        <v>1</v>
      </c>
      <c r="O4026">
        <v>83.992073182266495</v>
      </c>
      <c r="P4026">
        <v>30</v>
      </c>
      <c r="Q4026">
        <v>1</v>
      </c>
      <c r="R4026">
        <v>30</v>
      </c>
      <c r="S4026">
        <v>1</v>
      </c>
      <c r="T4026">
        <v>33.7082077872452</v>
      </c>
      <c r="U4026">
        <v>0.73832712587399596</v>
      </c>
      <c r="V4026">
        <v>20</v>
      </c>
      <c r="W4026">
        <v>7.9388738425827401E-2</v>
      </c>
      <c r="X4026">
        <v>3</v>
      </c>
      <c r="Y4026">
        <v>30</v>
      </c>
      <c r="Z4026">
        <v>1</v>
      </c>
      <c r="AA4026">
        <v>12.5502627692915</v>
      </c>
      <c r="AB4026">
        <v>28</v>
      </c>
      <c r="AC4026">
        <v>0.93937098468360702</v>
      </c>
      <c r="AD4026">
        <v>2</v>
      </c>
      <c r="AE4026">
        <v>6.0629015316392199E-2</v>
      </c>
      <c r="AF4026">
        <v>0</v>
      </c>
      <c r="AG4026">
        <v>0</v>
      </c>
      <c r="AH4026">
        <v>1.7773388206091599E-4</v>
      </c>
      <c r="AI4026">
        <v>1</v>
      </c>
      <c r="AJ4026">
        <v>81.363775018782206</v>
      </c>
      <c r="AK4026">
        <v>30</v>
      </c>
      <c r="AL4026">
        <v>1</v>
      </c>
      <c r="AM4026">
        <v>0</v>
      </c>
      <c r="AN4026">
        <v>0</v>
      </c>
      <c r="AO4026">
        <v>0</v>
      </c>
      <c r="AP4026">
        <v>0</v>
      </c>
      <c r="AQ4026">
        <v>30</v>
      </c>
      <c r="AR4026">
        <v>0.999999999999999</v>
      </c>
      <c r="AS4026">
        <v>0</v>
      </c>
      <c r="AT4026">
        <v>0</v>
      </c>
      <c r="AU4026">
        <v>0</v>
      </c>
      <c r="AV4026">
        <v>0</v>
      </c>
      <c r="AW4026">
        <v>30</v>
      </c>
      <c r="AX4026">
        <v>1</v>
      </c>
      <c r="AY4026">
        <v>81.619411940796795</v>
      </c>
      <c r="AZ4026">
        <v>30</v>
      </c>
      <c r="BA4026">
        <v>1</v>
      </c>
      <c r="BB4026">
        <v>29</v>
      </c>
      <c r="BC4026">
        <v>0.96463699333354502</v>
      </c>
      <c r="BD4026">
        <v>1</v>
      </c>
      <c r="BE4026">
        <v>3.5363006666454103E-2</v>
      </c>
      <c r="BF4026">
        <v>76.308413867187895</v>
      </c>
      <c r="BG4026">
        <v>77.334069588708999</v>
      </c>
      <c r="BH4026">
        <v>75.308794618502006</v>
      </c>
      <c r="BI4026">
        <v>73.285485419410904</v>
      </c>
    </row>
    <row r="4027" spans="1:61" x14ac:dyDescent="0.25">
      <c r="A4027" s="10" t="str">
        <f>VLOOKUP(D4027,'Index-Relations'!E:F,2,FALSE)</f>
        <v>ESG</v>
      </c>
      <c r="B4027" t="s">
        <v>3450</v>
      </c>
      <c r="C4027" s="53" t="s">
        <v>2760</v>
      </c>
      <c r="D4027" s="59" t="s">
        <v>3183</v>
      </c>
      <c r="E4027" s="59" t="s">
        <v>7443</v>
      </c>
      <c r="F4027" t="s">
        <v>2487</v>
      </c>
      <c r="G4027" t="s">
        <v>1636</v>
      </c>
      <c r="H4027" t="s">
        <v>1638</v>
      </c>
      <c r="I4027" s="52">
        <v>45659</v>
      </c>
      <c r="J4027" t="s">
        <v>2457</v>
      </c>
      <c r="K4027">
        <v>30</v>
      </c>
      <c r="L4027" s="73">
        <v>68.885637723127999</v>
      </c>
      <c r="M4027">
        <v>30</v>
      </c>
      <c r="N4027">
        <v>1</v>
      </c>
      <c r="O4027" s="73">
        <v>71.356316320299996</v>
      </c>
      <c r="P4027">
        <v>30</v>
      </c>
      <c r="Q4027">
        <v>1</v>
      </c>
      <c r="R4027">
        <v>30</v>
      </c>
      <c r="S4027">
        <v>1</v>
      </c>
      <c r="T4027">
        <v>30.290543048377</v>
      </c>
      <c r="U4027">
        <v>0.70828330196207701</v>
      </c>
      <c r="V4027">
        <v>20</v>
      </c>
      <c r="W4027">
        <v>5.52130164989727E-2</v>
      </c>
      <c r="X4027">
        <v>3</v>
      </c>
      <c r="Y4027">
        <v>30</v>
      </c>
      <c r="Z4027">
        <v>1</v>
      </c>
      <c r="AA4027">
        <v>7.1937530288386302</v>
      </c>
      <c r="AB4027">
        <v>27</v>
      </c>
      <c r="AC4027">
        <v>0.89994861714429897</v>
      </c>
      <c r="AD4027">
        <v>3</v>
      </c>
      <c r="AE4027">
        <v>0.100051382855701</v>
      </c>
      <c r="AF4027">
        <v>0</v>
      </c>
      <c r="AG4027">
        <v>0</v>
      </c>
      <c r="AH4027">
        <v>1.9173686996684901E-3</v>
      </c>
      <c r="AI4027">
        <v>1</v>
      </c>
      <c r="AJ4027" s="73">
        <v>64.617572344175002</v>
      </c>
      <c r="AK4027">
        <v>30</v>
      </c>
      <c r="AL4027">
        <v>1</v>
      </c>
      <c r="AM4027">
        <v>0</v>
      </c>
      <c r="AN4027">
        <v>0</v>
      </c>
      <c r="AO4027">
        <v>0</v>
      </c>
      <c r="AP4027">
        <v>0</v>
      </c>
      <c r="AQ4027">
        <v>30</v>
      </c>
      <c r="AR4027">
        <v>1</v>
      </c>
      <c r="AS4027">
        <v>0</v>
      </c>
      <c r="AT4027">
        <v>0</v>
      </c>
      <c r="AU4027">
        <v>0</v>
      </c>
      <c r="AV4027">
        <v>0</v>
      </c>
      <c r="AW4027">
        <v>30</v>
      </c>
      <c r="AX4027">
        <v>1</v>
      </c>
      <c r="AY4027" s="73">
        <v>68.777788788994897</v>
      </c>
      <c r="AZ4027">
        <v>30</v>
      </c>
      <c r="BA4027">
        <v>1</v>
      </c>
      <c r="BB4027">
        <v>28</v>
      </c>
      <c r="BC4027">
        <v>0.93195405471919901</v>
      </c>
      <c r="BD4027">
        <v>2</v>
      </c>
      <c r="BE4027">
        <v>6.8045945280800796E-2</v>
      </c>
      <c r="BF4027">
        <v>68.885637723127999</v>
      </c>
      <c r="BG4027">
        <v>71.356316320299996</v>
      </c>
      <c r="BH4027">
        <v>68.777788788994897</v>
      </c>
      <c r="BI4027">
        <v>64.617572344175002</v>
      </c>
    </row>
    <row r="4028" spans="1:61" x14ac:dyDescent="0.25">
      <c r="A4028" s="10" t="str">
        <f>VLOOKUP(D4028,'Index-Relations'!E:F,2,FALSE)</f>
        <v>ESG</v>
      </c>
      <c r="B4028" t="s">
        <v>3450</v>
      </c>
      <c r="C4028" s="53" t="s">
        <v>2761</v>
      </c>
      <c r="D4028" s="59" t="s">
        <v>3183</v>
      </c>
      <c r="E4028" s="59" t="s">
        <v>7444</v>
      </c>
      <c r="F4028" t="s">
        <v>2487</v>
      </c>
      <c r="G4028" t="s">
        <v>1636</v>
      </c>
      <c r="H4028" t="s">
        <v>1638</v>
      </c>
      <c r="I4028" s="52">
        <v>45628</v>
      </c>
      <c r="J4028" t="s">
        <v>2457</v>
      </c>
      <c r="K4028">
        <v>30</v>
      </c>
      <c r="L4028" s="73">
        <v>72.165099053258899</v>
      </c>
      <c r="M4028">
        <v>30</v>
      </c>
      <c r="N4028">
        <v>1</v>
      </c>
      <c r="O4028" s="73">
        <v>73.593690511022004</v>
      </c>
      <c r="P4028">
        <v>30</v>
      </c>
      <c r="Q4028">
        <v>1</v>
      </c>
      <c r="R4028">
        <v>30</v>
      </c>
      <c r="S4028">
        <v>1</v>
      </c>
      <c r="T4028">
        <v>31.1448272289256</v>
      </c>
      <c r="U4028">
        <v>0.74953875860194197</v>
      </c>
      <c r="V4028">
        <v>21</v>
      </c>
      <c r="W4028">
        <v>6.4960484336241506E-2</v>
      </c>
      <c r="X4028">
        <v>3</v>
      </c>
      <c r="Y4028">
        <v>30</v>
      </c>
      <c r="Z4028">
        <v>0.999999999999999</v>
      </c>
      <c r="AA4028">
        <v>5.5652163881922601</v>
      </c>
      <c r="AB4028">
        <v>27</v>
      </c>
      <c r="AC4028">
        <v>0.89492108138320403</v>
      </c>
      <c r="AD4028">
        <v>3</v>
      </c>
      <c r="AE4028">
        <v>0.105078918616795</v>
      </c>
      <c r="AF4028">
        <v>0</v>
      </c>
      <c r="AG4028">
        <v>0</v>
      </c>
      <c r="AH4028">
        <v>0</v>
      </c>
      <c r="AI4028">
        <v>0</v>
      </c>
      <c r="AJ4028" s="73">
        <v>68.758553142949907</v>
      </c>
      <c r="AK4028">
        <v>30</v>
      </c>
      <c r="AL4028">
        <v>1</v>
      </c>
      <c r="AM4028">
        <v>0</v>
      </c>
      <c r="AN4028">
        <v>0</v>
      </c>
      <c r="AO4028">
        <v>0</v>
      </c>
      <c r="AP4028">
        <v>0</v>
      </c>
      <c r="AQ4028">
        <v>30</v>
      </c>
      <c r="AR4028">
        <v>0.999999999999999</v>
      </c>
      <c r="AS4028">
        <v>0</v>
      </c>
      <c r="AT4028">
        <v>0</v>
      </c>
      <c r="AU4028">
        <v>0</v>
      </c>
      <c r="AV4028">
        <v>0</v>
      </c>
      <c r="AW4028">
        <v>30</v>
      </c>
      <c r="AX4028">
        <v>1</v>
      </c>
      <c r="AY4028" s="73">
        <v>71.758942749835995</v>
      </c>
      <c r="AZ4028">
        <v>30</v>
      </c>
      <c r="BA4028">
        <v>1</v>
      </c>
      <c r="BB4028">
        <v>28</v>
      </c>
      <c r="BC4028">
        <v>0.93732232747239996</v>
      </c>
      <c r="BD4028">
        <v>2</v>
      </c>
      <c r="BE4028">
        <v>6.2677672527599607E-2</v>
      </c>
      <c r="BF4028">
        <v>72.165099053258899</v>
      </c>
      <c r="BG4028">
        <v>73.593690511022004</v>
      </c>
      <c r="BH4028">
        <v>71.758942749835995</v>
      </c>
      <c r="BI4028">
        <v>68.758553142949907</v>
      </c>
    </row>
    <row r="4029" spans="1:61" x14ac:dyDescent="0.25">
      <c r="A4029" s="10" t="str">
        <f>VLOOKUP(D4029,'Index-Relations'!E:F,2,FALSE)</f>
        <v>ESG</v>
      </c>
      <c r="B4029" t="s">
        <v>3450</v>
      </c>
      <c r="C4029" s="53" t="s">
        <v>2762</v>
      </c>
      <c r="D4029" s="59" t="s">
        <v>3183</v>
      </c>
      <c r="E4029" s="59" t="s">
        <v>7445</v>
      </c>
      <c r="F4029" t="s">
        <v>2487</v>
      </c>
      <c r="G4029" t="s">
        <v>1636</v>
      </c>
      <c r="H4029" t="s">
        <v>1638</v>
      </c>
      <c r="I4029" s="52">
        <v>45597</v>
      </c>
      <c r="J4029" t="s">
        <v>2457</v>
      </c>
      <c r="K4029">
        <v>30</v>
      </c>
      <c r="L4029" s="73">
        <v>72.073508565579999</v>
      </c>
      <c r="M4029">
        <v>30</v>
      </c>
      <c r="N4029">
        <v>1</v>
      </c>
      <c r="O4029" s="73">
        <v>73.576547665602007</v>
      </c>
      <c r="P4029">
        <v>30</v>
      </c>
      <c r="Q4029">
        <v>1</v>
      </c>
      <c r="R4029">
        <v>30</v>
      </c>
      <c r="S4029">
        <v>1</v>
      </c>
      <c r="T4029">
        <v>31.149860808881101</v>
      </c>
      <c r="U4029">
        <v>0.74877012241218999</v>
      </c>
      <c r="V4029">
        <v>21</v>
      </c>
      <c r="W4029">
        <v>6.4107857689422704E-2</v>
      </c>
      <c r="X4029">
        <v>3</v>
      </c>
      <c r="Y4029">
        <v>30</v>
      </c>
      <c r="Z4029">
        <v>1</v>
      </c>
      <c r="AA4029">
        <v>5.3866506395873301</v>
      </c>
      <c r="AB4029">
        <v>27</v>
      </c>
      <c r="AC4029">
        <v>0.89689461411748395</v>
      </c>
      <c r="AD4029">
        <v>3</v>
      </c>
      <c r="AE4029">
        <v>0.103105385882515</v>
      </c>
      <c r="AF4029">
        <v>0</v>
      </c>
      <c r="AG4029">
        <v>0</v>
      </c>
      <c r="AH4029">
        <v>0</v>
      </c>
      <c r="AI4029">
        <v>0</v>
      </c>
      <c r="AJ4029" s="73">
        <v>68.599944561299907</v>
      </c>
      <c r="AK4029">
        <v>30</v>
      </c>
      <c r="AL4029">
        <v>1</v>
      </c>
      <c r="AM4029">
        <v>0</v>
      </c>
      <c r="AN4029">
        <v>0</v>
      </c>
      <c r="AO4029">
        <v>0</v>
      </c>
      <c r="AP4029">
        <v>0</v>
      </c>
      <c r="AQ4029">
        <v>30</v>
      </c>
      <c r="AR4029">
        <v>0.999999999999999</v>
      </c>
      <c r="AS4029">
        <v>0</v>
      </c>
      <c r="AT4029">
        <v>0</v>
      </c>
      <c r="AU4029">
        <v>0</v>
      </c>
      <c r="AV4029">
        <v>0</v>
      </c>
      <c r="AW4029">
        <v>30</v>
      </c>
      <c r="AX4029">
        <v>1</v>
      </c>
      <c r="AY4029" s="73">
        <v>71.631558502052997</v>
      </c>
      <c r="AZ4029">
        <v>30</v>
      </c>
      <c r="BA4029">
        <v>1</v>
      </c>
      <c r="BB4029">
        <v>28</v>
      </c>
      <c r="BC4029">
        <v>0.935747455043896</v>
      </c>
      <c r="BD4029">
        <v>2</v>
      </c>
      <c r="BE4029">
        <v>6.4252544956103594E-2</v>
      </c>
      <c r="BF4029">
        <v>72.073508565579999</v>
      </c>
      <c r="BG4029">
        <v>73.576547665602007</v>
      </c>
      <c r="BH4029">
        <v>71.631558502052997</v>
      </c>
      <c r="BI4029">
        <v>68.599944561299907</v>
      </c>
    </row>
    <row r="4030" spans="1:61" x14ac:dyDescent="0.25">
      <c r="A4030" s="10" t="str">
        <f>VLOOKUP(D4030,'Index-Relations'!E:F,2,FALSE)</f>
        <v>ESG</v>
      </c>
      <c r="B4030" t="s">
        <v>3450</v>
      </c>
      <c r="C4030" s="53" t="s">
        <v>2763</v>
      </c>
      <c r="D4030" s="59" t="s">
        <v>3183</v>
      </c>
      <c r="E4030" s="59" t="s">
        <v>7446</v>
      </c>
      <c r="F4030" t="s">
        <v>2487</v>
      </c>
      <c r="G4030" t="s">
        <v>1636</v>
      </c>
      <c r="H4030" t="s">
        <v>1638</v>
      </c>
      <c r="I4030" s="52">
        <v>45566</v>
      </c>
      <c r="J4030" t="s">
        <v>2457</v>
      </c>
      <c r="K4030">
        <v>30</v>
      </c>
      <c r="L4030" s="73">
        <v>72.283730429331001</v>
      </c>
      <c r="M4030">
        <v>30</v>
      </c>
      <c r="N4030">
        <v>1</v>
      </c>
      <c r="O4030" s="73">
        <v>73.790479209886001</v>
      </c>
      <c r="P4030">
        <v>30</v>
      </c>
      <c r="Q4030">
        <v>1</v>
      </c>
      <c r="R4030">
        <v>30</v>
      </c>
      <c r="S4030">
        <v>1</v>
      </c>
      <c r="T4030">
        <v>31.468310837840399</v>
      </c>
      <c r="U4030">
        <v>0.75008902793510002</v>
      </c>
      <c r="V4030">
        <v>21</v>
      </c>
      <c r="W4030">
        <v>6.3347104700660697E-2</v>
      </c>
      <c r="X4030">
        <v>3</v>
      </c>
      <c r="Y4030">
        <v>30</v>
      </c>
      <c r="Z4030">
        <v>1</v>
      </c>
      <c r="AA4030">
        <v>5.0977302999250398</v>
      </c>
      <c r="AB4030">
        <v>27</v>
      </c>
      <c r="AC4030">
        <v>0.89851848886155805</v>
      </c>
      <c r="AD4030">
        <v>3</v>
      </c>
      <c r="AE4030">
        <v>0.10148151113844101</v>
      </c>
      <c r="AF4030">
        <v>0</v>
      </c>
      <c r="AG4030">
        <v>0</v>
      </c>
      <c r="AH4030">
        <v>0</v>
      </c>
      <c r="AI4030">
        <v>0</v>
      </c>
      <c r="AJ4030" s="73">
        <v>69.058963610680905</v>
      </c>
      <c r="AK4030">
        <v>30</v>
      </c>
      <c r="AL4030">
        <v>1</v>
      </c>
      <c r="AM4030">
        <v>0</v>
      </c>
      <c r="AN4030">
        <v>0</v>
      </c>
      <c r="AO4030">
        <v>0</v>
      </c>
      <c r="AP4030">
        <v>0</v>
      </c>
      <c r="AQ4030">
        <v>30</v>
      </c>
      <c r="AR4030">
        <v>0.999999999999999</v>
      </c>
      <c r="AS4030">
        <v>0</v>
      </c>
      <c r="AT4030">
        <v>0</v>
      </c>
      <c r="AU4030">
        <v>0</v>
      </c>
      <c r="AV4030">
        <v>0</v>
      </c>
      <c r="AW4030">
        <v>30</v>
      </c>
      <c r="AX4030">
        <v>0.999999999999999</v>
      </c>
      <c r="AY4030" s="73">
        <v>71.490069669294996</v>
      </c>
      <c r="AZ4030">
        <v>30</v>
      </c>
      <c r="BA4030">
        <v>1</v>
      </c>
      <c r="BB4030">
        <v>28</v>
      </c>
      <c r="BC4030">
        <v>0.93264974197225503</v>
      </c>
      <c r="BD4030">
        <v>2</v>
      </c>
      <c r="BE4030">
        <v>6.73502580277444E-2</v>
      </c>
      <c r="BF4030">
        <v>72.283730429331001</v>
      </c>
      <c r="BG4030">
        <v>73.790479209886001</v>
      </c>
      <c r="BH4030">
        <v>71.490069669294996</v>
      </c>
      <c r="BI4030">
        <v>69.058963610680905</v>
      </c>
    </row>
    <row r="4031" spans="1:61" x14ac:dyDescent="0.25">
      <c r="A4031" s="10" t="str">
        <f>VLOOKUP(D4031,'Index-Relations'!E:F,2,FALSE)</f>
        <v>ESG</v>
      </c>
      <c r="B4031" t="s">
        <v>3450</v>
      </c>
      <c r="C4031" s="53" t="s">
        <v>2764</v>
      </c>
      <c r="D4031" s="59" t="s">
        <v>3183</v>
      </c>
      <c r="E4031" s="59" t="s">
        <v>7447</v>
      </c>
      <c r="F4031" t="s">
        <v>2487</v>
      </c>
      <c r="G4031" t="s">
        <v>1636</v>
      </c>
      <c r="H4031" t="s">
        <v>1638</v>
      </c>
      <c r="I4031" s="52">
        <v>45537</v>
      </c>
      <c r="J4031" t="s">
        <v>2457</v>
      </c>
      <c r="K4031">
        <v>30</v>
      </c>
      <c r="L4031" s="73">
        <v>71.899667643635894</v>
      </c>
      <c r="M4031">
        <v>30</v>
      </c>
      <c r="N4031">
        <v>1</v>
      </c>
      <c r="O4031" s="73">
        <v>74.266584652166003</v>
      </c>
      <c r="P4031">
        <v>30</v>
      </c>
      <c r="Q4031">
        <v>1</v>
      </c>
      <c r="R4031">
        <v>30</v>
      </c>
      <c r="S4031">
        <v>1</v>
      </c>
      <c r="T4031">
        <v>31.674101495410302</v>
      </c>
      <c r="U4031">
        <v>0.70326549494696899</v>
      </c>
      <c r="V4031">
        <v>21</v>
      </c>
      <c r="W4031">
        <v>6.5478717077083207E-2</v>
      </c>
      <c r="X4031">
        <v>4</v>
      </c>
      <c r="Y4031">
        <v>30</v>
      </c>
      <c r="Z4031">
        <v>1</v>
      </c>
      <c r="AA4031">
        <v>9.11915741865519</v>
      </c>
      <c r="AB4031">
        <v>30</v>
      </c>
      <c r="AC4031">
        <v>1.0031751487426499</v>
      </c>
      <c r="AD4031">
        <v>1</v>
      </c>
      <c r="AE4031">
        <v>3.3313241547075101E-2</v>
      </c>
      <c r="AF4031">
        <v>-1</v>
      </c>
      <c r="AG4031">
        <v>0</v>
      </c>
      <c r="AH4031">
        <v>2.5383497731623899E-4</v>
      </c>
      <c r="AI4031">
        <v>1</v>
      </c>
      <c r="AJ4031" s="73">
        <v>66.859684668125993</v>
      </c>
      <c r="AK4031">
        <v>30</v>
      </c>
      <c r="AL4031">
        <v>1</v>
      </c>
      <c r="AM4031">
        <v>0</v>
      </c>
      <c r="AN4031">
        <v>0</v>
      </c>
      <c r="AO4031">
        <v>0</v>
      </c>
      <c r="AP4031">
        <v>0</v>
      </c>
      <c r="AQ4031">
        <v>30</v>
      </c>
      <c r="AR4031">
        <v>1</v>
      </c>
      <c r="AS4031">
        <v>0</v>
      </c>
      <c r="AT4031">
        <v>0</v>
      </c>
      <c r="AU4031">
        <v>0</v>
      </c>
      <c r="AV4031">
        <v>0</v>
      </c>
      <c r="AW4031">
        <v>30</v>
      </c>
      <c r="AX4031">
        <v>1</v>
      </c>
      <c r="AY4031" s="73">
        <v>72.230083608114001</v>
      </c>
      <c r="AZ4031">
        <v>30</v>
      </c>
      <c r="BA4031">
        <v>1</v>
      </c>
      <c r="BB4031">
        <v>28</v>
      </c>
      <c r="BC4031">
        <v>0.93217305734870504</v>
      </c>
      <c r="BD4031">
        <v>2</v>
      </c>
      <c r="BE4031">
        <v>6.7826942651294395E-2</v>
      </c>
      <c r="BF4031">
        <v>71.899667643635894</v>
      </c>
      <c r="BG4031">
        <v>74.266584652166003</v>
      </c>
      <c r="BH4031">
        <v>72.230083608114001</v>
      </c>
      <c r="BI4031">
        <v>66.859684668125993</v>
      </c>
    </row>
    <row r="4032" spans="1:61" x14ac:dyDescent="0.25">
      <c r="A4032" s="10" t="str">
        <f>VLOOKUP(D4032,'Index-Relations'!E:F,2,FALSE)</f>
        <v>ESG</v>
      </c>
      <c r="B4032" t="s">
        <v>3450</v>
      </c>
      <c r="C4032" s="53" t="s">
        <v>3350</v>
      </c>
      <c r="D4032" s="59" t="s">
        <v>3183</v>
      </c>
      <c r="E4032" s="59" t="s">
        <v>7448</v>
      </c>
      <c r="F4032" t="s">
        <v>2487</v>
      </c>
      <c r="G4032" t="s">
        <v>1636</v>
      </c>
      <c r="H4032" t="s">
        <v>1638</v>
      </c>
      <c r="I4032" s="52">
        <v>45505</v>
      </c>
      <c r="J4032" t="s">
        <v>2457</v>
      </c>
      <c r="K4032">
        <v>30</v>
      </c>
      <c r="L4032" s="73">
        <v>71.842262008934995</v>
      </c>
      <c r="M4032">
        <v>30</v>
      </c>
      <c r="N4032">
        <v>1</v>
      </c>
      <c r="O4032" s="73">
        <v>74.282165894871895</v>
      </c>
      <c r="P4032">
        <v>30</v>
      </c>
      <c r="Q4032">
        <v>1</v>
      </c>
      <c r="R4032">
        <v>30</v>
      </c>
      <c r="S4032">
        <v>1</v>
      </c>
      <c r="T4032">
        <v>31.8437819474922</v>
      </c>
      <c r="U4032">
        <v>0.71961999328974002</v>
      </c>
      <c r="V4032">
        <v>21</v>
      </c>
      <c r="W4032">
        <v>5.5823725978622799E-2</v>
      </c>
      <c r="X4032">
        <v>4</v>
      </c>
      <c r="Y4032">
        <v>30</v>
      </c>
      <c r="Z4032">
        <v>1</v>
      </c>
      <c r="AA4032">
        <v>9.8817359896555299</v>
      </c>
      <c r="AB4032">
        <v>29</v>
      </c>
      <c r="AC4032">
        <v>0.96601568177997199</v>
      </c>
      <c r="AD4032">
        <v>1</v>
      </c>
      <c r="AE4032">
        <v>3.3984318220027503E-2</v>
      </c>
      <c r="AF4032">
        <v>0</v>
      </c>
      <c r="AG4032">
        <v>4.857E-17</v>
      </c>
      <c r="AH4032">
        <v>2.5904938652345302E-4</v>
      </c>
      <c r="AI4032">
        <v>1</v>
      </c>
      <c r="AJ4032" s="73">
        <v>66.829625814699995</v>
      </c>
      <c r="AK4032">
        <v>30</v>
      </c>
      <c r="AL4032">
        <v>1</v>
      </c>
      <c r="AM4032">
        <v>0</v>
      </c>
      <c r="AN4032">
        <v>0</v>
      </c>
      <c r="AO4032">
        <v>0</v>
      </c>
      <c r="AP4032">
        <v>0</v>
      </c>
      <c r="AQ4032">
        <v>30</v>
      </c>
      <c r="AR4032">
        <v>1</v>
      </c>
      <c r="AS4032">
        <v>0</v>
      </c>
      <c r="AT4032">
        <v>0</v>
      </c>
      <c r="AU4032">
        <v>0</v>
      </c>
      <c r="AV4032">
        <v>0</v>
      </c>
      <c r="AW4032">
        <v>30</v>
      </c>
      <c r="AX4032">
        <v>1</v>
      </c>
      <c r="AY4032" s="73">
        <v>72.174841651429006</v>
      </c>
      <c r="AZ4032">
        <v>30</v>
      </c>
      <c r="BA4032">
        <v>1</v>
      </c>
      <c r="BB4032">
        <v>29</v>
      </c>
      <c r="BC4032">
        <v>0.96386204790766405</v>
      </c>
      <c r="BD4032">
        <v>1</v>
      </c>
      <c r="BE4032">
        <v>3.6137952092335099E-2</v>
      </c>
      <c r="BF4032">
        <v>71.842262008934995</v>
      </c>
      <c r="BG4032">
        <v>74.282165894871895</v>
      </c>
      <c r="BH4032">
        <v>72.174841651429006</v>
      </c>
      <c r="BI4032">
        <v>66.829625814699995</v>
      </c>
    </row>
    <row r="4033" spans="1:61" x14ac:dyDescent="0.25">
      <c r="A4033" s="10" t="str">
        <f>VLOOKUP(D4033,'Index-Relations'!E:F,2,FALSE)</f>
        <v>ESG</v>
      </c>
      <c r="B4033" t="s">
        <v>3450</v>
      </c>
      <c r="C4033" s="53" t="s">
        <v>2765</v>
      </c>
      <c r="D4033" s="59" t="s">
        <v>3183</v>
      </c>
      <c r="E4033" s="59" t="s">
        <v>7449</v>
      </c>
      <c r="F4033" t="s">
        <v>2487</v>
      </c>
      <c r="G4033" t="s">
        <v>1636</v>
      </c>
      <c r="H4033" t="s">
        <v>1638</v>
      </c>
      <c r="I4033" s="52">
        <v>45474</v>
      </c>
      <c r="J4033" t="s">
        <v>2457</v>
      </c>
      <c r="K4033">
        <v>30</v>
      </c>
      <c r="L4033" s="73">
        <v>73.010540090049005</v>
      </c>
      <c r="M4033">
        <v>30</v>
      </c>
      <c r="N4033">
        <v>1</v>
      </c>
      <c r="O4033" s="73">
        <v>74.755755624473906</v>
      </c>
      <c r="P4033">
        <v>30</v>
      </c>
      <c r="Q4033">
        <v>1</v>
      </c>
      <c r="R4033">
        <v>30</v>
      </c>
      <c r="S4033">
        <v>1</v>
      </c>
      <c r="T4033">
        <v>31.700326233711699</v>
      </c>
      <c r="U4033">
        <v>0.70367849797174897</v>
      </c>
      <c r="V4033">
        <v>20</v>
      </c>
      <c r="W4033">
        <v>5.1797511901182001E-2</v>
      </c>
      <c r="X4033">
        <v>4</v>
      </c>
      <c r="Y4033">
        <v>30</v>
      </c>
      <c r="Z4033">
        <v>1</v>
      </c>
      <c r="AA4033">
        <v>10.399721434612299</v>
      </c>
      <c r="AB4033">
        <v>29</v>
      </c>
      <c r="AC4033">
        <v>0.96675504355346298</v>
      </c>
      <c r="AD4033">
        <v>1</v>
      </c>
      <c r="AE4033">
        <v>3.3244956446536598E-2</v>
      </c>
      <c r="AF4033">
        <v>0</v>
      </c>
      <c r="AG4033">
        <v>0</v>
      </c>
      <c r="AH4033">
        <v>2.33903907102095E-4</v>
      </c>
      <c r="AI4033">
        <v>1</v>
      </c>
      <c r="AJ4033" s="73">
        <v>68.296499630999904</v>
      </c>
      <c r="AK4033">
        <v>30</v>
      </c>
      <c r="AL4033">
        <v>1</v>
      </c>
      <c r="AM4033">
        <v>0</v>
      </c>
      <c r="AN4033">
        <v>0</v>
      </c>
      <c r="AO4033">
        <v>0</v>
      </c>
      <c r="AP4033">
        <v>0</v>
      </c>
      <c r="AQ4033">
        <v>30</v>
      </c>
      <c r="AR4033">
        <v>0.999999999999999</v>
      </c>
      <c r="AS4033">
        <v>0</v>
      </c>
      <c r="AT4033">
        <v>0</v>
      </c>
      <c r="AU4033">
        <v>0</v>
      </c>
      <c r="AV4033">
        <v>0</v>
      </c>
      <c r="AW4033">
        <v>30</v>
      </c>
      <c r="AX4033">
        <v>1</v>
      </c>
      <c r="AY4033" s="73">
        <v>73.616234709753996</v>
      </c>
      <c r="AZ4033">
        <v>30</v>
      </c>
      <c r="BA4033">
        <v>1</v>
      </c>
      <c r="BB4033">
        <v>29</v>
      </c>
      <c r="BC4033">
        <v>0.96540567952046197</v>
      </c>
      <c r="BD4033">
        <v>1</v>
      </c>
      <c r="BE4033">
        <v>3.45943204795379E-2</v>
      </c>
      <c r="BF4033">
        <v>73.010540090049005</v>
      </c>
      <c r="BG4033">
        <v>74.755755624473906</v>
      </c>
      <c r="BH4033">
        <v>73.616234709753996</v>
      </c>
      <c r="BI4033">
        <v>68.296499630999904</v>
      </c>
    </row>
    <row r="4034" spans="1:61" x14ac:dyDescent="0.25">
      <c r="A4034" s="10" t="str">
        <f>VLOOKUP(D4034,'Index-Relations'!E:F,2,FALSE)</f>
        <v>ESG</v>
      </c>
      <c r="B4034" t="s">
        <v>3450</v>
      </c>
      <c r="C4034" s="53" t="s">
        <v>2766</v>
      </c>
      <c r="D4034" s="59" t="s">
        <v>3183</v>
      </c>
      <c r="E4034" s="59" t="s">
        <v>7450</v>
      </c>
      <c r="F4034" t="s">
        <v>2487</v>
      </c>
      <c r="G4034" t="s">
        <v>1636</v>
      </c>
      <c r="H4034" t="s">
        <v>1638</v>
      </c>
      <c r="I4034" s="52">
        <v>45446</v>
      </c>
      <c r="J4034" t="s">
        <v>2457</v>
      </c>
      <c r="K4034">
        <v>30</v>
      </c>
      <c r="L4034" s="73">
        <v>73.089531186177993</v>
      </c>
      <c r="M4034">
        <v>30</v>
      </c>
      <c r="N4034">
        <v>1</v>
      </c>
      <c r="O4034" s="73">
        <v>74.9108162011959</v>
      </c>
      <c r="P4034">
        <v>30</v>
      </c>
      <c r="Q4034">
        <v>1</v>
      </c>
      <c r="R4034">
        <v>30</v>
      </c>
      <c r="S4034">
        <v>1</v>
      </c>
      <c r="T4034">
        <v>31.2515492901329</v>
      </c>
      <c r="U4034">
        <v>0.70052436746463598</v>
      </c>
      <c r="V4034">
        <v>21</v>
      </c>
      <c r="W4034">
        <v>4.4573112801238698E-2</v>
      </c>
      <c r="X4034">
        <v>4</v>
      </c>
      <c r="Y4034">
        <v>30</v>
      </c>
      <c r="Z4034">
        <v>1</v>
      </c>
      <c r="AA4034">
        <v>10.187667534090201</v>
      </c>
      <c r="AB4034">
        <v>29</v>
      </c>
      <c r="AC4034">
        <v>0.95865398975406901</v>
      </c>
      <c r="AD4034">
        <v>1</v>
      </c>
      <c r="AE4034">
        <v>4.1346010245930501E-2</v>
      </c>
      <c r="AF4034">
        <v>0</v>
      </c>
      <c r="AG4034">
        <v>2.1511000000000001E-16</v>
      </c>
      <c r="AH4034">
        <v>2.38028290500613E-4</v>
      </c>
      <c r="AI4034">
        <v>1</v>
      </c>
      <c r="AJ4034" s="73">
        <v>69.560566466881994</v>
      </c>
      <c r="AK4034">
        <v>30</v>
      </c>
      <c r="AL4034">
        <v>1</v>
      </c>
      <c r="AM4034">
        <v>0</v>
      </c>
      <c r="AN4034">
        <v>0</v>
      </c>
      <c r="AO4034">
        <v>0</v>
      </c>
      <c r="AP4034">
        <v>0</v>
      </c>
      <c r="AQ4034">
        <v>30</v>
      </c>
      <c r="AR4034">
        <v>1</v>
      </c>
      <c r="AS4034">
        <v>0</v>
      </c>
      <c r="AT4034">
        <v>0</v>
      </c>
      <c r="AU4034">
        <v>0</v>
      </c>
      <c r="AV4034">
        <v>0</v>
      </c>
      <c r="AW4034">
        <v>30</v>
      </c>
      <c r="AX4034">
        <v>1</v>
      </c>
      <c r="AY4034" s="73">
        <v>72.757090243163006</v>
      </c>
      <c r="AZ4034">
        <v>30</v>
      </c>
      <c r="BA4034">
        <v>1</v>
      </c>
      <c r="BB4034">
        <v>29</v>
      </c>
      <c r="BC4034">
        <v>0.96578101469712296</v>
      </c>
      <c r="BD4034">
        <v>1</v>
      </c>
      <c r="BE4034">
        <v>3.4218985302876898E-2</v>
      </c>
      <c r="BF4034">
        <v>73.089531186177993</v>
      </c>
      <c r="BG4034">
        <v>74.9108162011959</v>
      </c>
      <c r="BH4034">
        <v>72.757090243163006</v>
      </c>
      <c r="BI4034">
        <v>69.560566466881994</v>
      </c>
    </row>
    <row r="4035" spans="1:61" x14ac:dyDescent="0.25">
      <c r="A4035" s="10" t="str">
        <f>VLOOKUP(D4035,'Index-Relations'!E:F,2,FALSE)</f>
        <v>ESG</v>
      </c>
      <c r="B4035" t="s">
        <v>3450</v>
      </c>
      <c r="C4035" s="53" t="s">
        <v>2767</v>
      </c>
      <c r="D4035" s="59" t="s">
        <v>3183</v>
      </c>
      <c r="E4035" s="59" t="s">
        <v>7451</v>
      </c>
      <c r="F4035" t="s">
        <v>2487</v>
      </c>
      <c r="G4035" t="s">
        <v>1636</v>
      </c>
      <c r="H4035" t="s">
        <v>1638</v>
      </c>
      <c r="I4035" s="52">
        <v>45414</v>
      </c>
      <c r="J4035" t="s">
        <v>2457</v>
      </c>
      <c r="K4035">
        <v>30</v>
      </c>
      <c r="L4035" s="73">
        <v>73.206076150293001</v>
      </c>
      <c r="M4035">
        <v>30</v>
      </c>
      <c r="N4035">
        <v>1</v>
      </c>
      <c r="O4035" s="73">
        <v>75.001041749906904</v>
      </c>
      <c r="P4035">
        <v>30</v>
      </c>
      <c r="Q4035">
        <v>1</v>
      </c>
      <c r="R4035">
        <v>30</v>
      </c>
      <c r="S4035">
        <v>1</v>
      </c>
      <c r="T4035">
        <v>31.514859478530699</v>
      </c>
      <c r="U4035">
        <v>0.70532680310818596</v>
      </c>
      <c r="V4035">
        <v>20</v>
      </c>
      <c r="W4035">
        <v>4.46160173656798E-2</v>
      </c>
      <c r="X4035">
        <v>4</v>
      </c>
      <c r="Y4035">
        <v>30</v>
      </c>
      <c r="Z4035">
        <v>1</v>
      </c>
      <c r="AA4035">
        <v>10.499878206699901</v>
      </c>
      <c r="AB4035">
        <v>29</v>
      </c>
      <c r="AC4035">
        <v>0.95915701441058998</v>
      </c>
      <c r="AD4035">
        <v>1</v>
      </c>
      <c r="AE4035">
        <v>4.0842985589410102E-2</v>
      </c>
      <c r="AF4035">
        <v>0</v>
      </c>
      <c r="AG4035">
        <v>0</v>
      </c>
      <c r="AH4035">
        <v>2.43911989938239E-4</v>
      </c>
      <c r="AI4035">
        <v>1</v>
      </c>
      <c r="AJ4035" s="73">
        <v>69.639287957755002</v>
      </c>
      <c r="AK4035">
        <v>30</v>
      </c>
      <c r="AL4035">
        <v>1</v>
      </c>
      <c r="AM4035">
        <v>0</v>
      </c>
      <c r="AN4035">
        <v>0</v>
      </c>
      <c r="AO4035">
        <v>0</v>
      </c>
      <c r="AP4035">
        <v>0</v>
      </c>
      <c r="AQ4035">
        <v>30</v>
      </c>
      <c r="AR4035">
        <v>1</v>
      </c>
      <c r="AS4035">
        <v>0</v>
      </c>
      <c r="AT4035">
        <v>0</v>
      </c>
      <c r="AU4035">
        <v>0</v>
      </c>
      <c r="AV4035">
        <v>0</v>
      </c>
      <c r="AW4035">
        <v>30</v>
      </c>
      <c r="AX4035">
        <v>1</v>
      </c>
      <c r="AY4035" s="73">
        <v>72.868400449497003</v>
      </c>
      <c r="AZ4035">
        <v>30</v>
      </c>
      <c r="BA4035">
        <v>1</v>
      </c>
      <c r="BB4035">
        <v>29</v>
      </c>
      <c r="BC4035">
        <v>0.96415743314188895</v>
      </c>
      <c r="BD4035">
        <v>1</v>
      </c>
      <c r="BE4035">
        <v>3.5842566858110603E-2</v>
      </c>
      <c r="BF4035">
        <v>73.206076150293001</v>
      </c>
      <c r="BG4035">
        <v>75.001041749906904</v>
      </c>
      <c r="BH4035">
        <v>72.868400449497003</v>
      </c>
      <c r="BI4035">
        <v>69.639287957755002</v>
      </c>
    </row>
    <row r="4036" spans="1:61" x14ac:dyDescent="0.25">
      <c r="A4036" s="10" t="str">
        <f>VLOOKUP(D4036,'Index-Relations'!E:F,2,FALSE)</f>
        <v>ESG</v>
      </c>
      <c r="B4036" t="s">
        <v>3450</v>
      </c>
      <c r="C4036" s="53" t="s">
        <v>2768</v>
      </c>
      <c r="D4036" s="59" t="s">
        <v>3183</v>
      </c>
      <c r="E4036" s="59" t="s">
        <v>7452</v>
      </c>
      <c r="F4036" t="s">
        <v>2487</v>
      </c>
      <c r="G4036" t="s">
        <v>1636</v>
      </c>
      <c r="H4036" t="s">
        <v>1638</v>
      </c>
      <c r="I4036" s="52">
        <v>45384</v>
      </c>
      <c r="J4036" t="s">
        <v>2457</v>
      </c>
      <c r="K4036">
        <v>30</v>
      </c>
      <c r="L4036">
        <v>80.395085780424793</v>
      </c>
      <c r="M4036">
        <v>30</v>
      </c>
      <c r="N4036">
        <v>1</v>
      </c>
      <c r="O4036">
        <v>81.455472173812694</v>
      </c>
      <c r="P4036">
        <v>30</v>
      </c>
      <c r="Q4036">
        <v>1</v>
      </c>
      <c r="R4036">
        <v>30</v>
      </c>
      <c r="S4036">
        <v>0.999999999999999</v>
      </c>
      <c r="T4036">
        <v>31.518558617389498</v>
      </c>
      <c r="U4036">
        <v>0.70593294517871596</v>
      </c>
      <c r="V4036">
        <v>20</v>
      </c>
      <c r="W4036">
        <v>4.3817140799807003E-2</v>
      </c>
      <c r="X4036">
        <v>4</v>
      </c>
      <c r="Y4036">
        <v>30</v>
      </c>
      <c r="Z4036">
        <v>1</v>
      </c>
      <c r="AA4036">
        <v>10.2157207383604</v>
      </c>
      <c r="AB4036">
        <v>29</v>
      </c>
      <c r="AC4036">
        <v>0.96382507516687699</v>
      </c>
      <c r="AD4036">
        <v>1</v>
      </c>
      <c r="AE4036">
        <v>3.6174924833122499E-2</v>
      </c>
      <c r="AF4036">
        <v>0</v>
      </c>
      <c r="AG4036">
        <v>3.4690000000000003E-17</v>
      </c>
      <c r="AH4036">
        <v>2.4785186813709601E-4</v>
      </c>
      <c r="AI4036">
        <v>1</v>
      </c>
      <c r="AJ4036">
        <v>77.292537369949997</v>
      </c>
      <c r="AK4036">
        <v>30</v>
      </c>
      <c r="AL4036">
        <v>1</v>
      </c>
      <c r="AM4036">
        <v>0</v>
      </c>
      <c r="AN4036">
        <v>0</v>
      </c>
      <c r="AO4036">
        <v>0</v>
      </c>
      <c r="AP4036">
        <v>0</v>
      </c>
      <c r="AQ4036">
        <v>30</v>
      </c>
      <c r="AR4036">
        <v>0.999999999999999</v>
      </c>
      <c r="AS4036">
        <v>0</v>
      </c>
      <c r="AT4036">
        <v>0</v>
      </c>
      <c r="AU4036">
        <v>0</v>
      </c>
      <c r="AV4036">
        <v>0</v>
      </c>
      <c r="AW4036">
        <v>30</v>
      </c>
      <c r="AX4036">
        <v>1</v>
      </c>
      <c r="AY4036">
        <v>79.504127341357204</v>
      </c>
      <c r="AZ4036">
        <v>30</v>
      </c>
      <c r="BA4036">
        <v>1</v>
      </c>
      <c r="BB4036">
        <v>29</v>
      </c>
      <c r="BC4036">
        <v>0.96606956602486405</v>
      </c>
      <c r="BD4036">
        <v>1</v>
      </c>
      <c r="BE4036">
        <v>3.3930433975135399E-2</v>
      </c>
      <c r="BF4036">
        <v>73.162716801968003</v>
      </c>
      <c r="BG4036">
        <v>74.652597427299</v>
      </c>
      <c r="BH4036">
        <v>73.132007383310906</v>
      </c>
      <c r="BI4036">
        <v>69.430490254261997</v>
      </c>
    </row>
    <row r="4037" spans="1:61" x14ac:dyDescent="0.25">
      <c r="A4037" s="10" t="str">
        <f>VLOOKUP(D4037,'Index-Relations'!E:F,2,FALSE)</f>
        <v>ESG</v>
      </c>
      <c r="B4037" t="s">
        <v>3450</v>
      </c>
      <c r="C4037" s="53" t="s">
        <v>2769</v>
      </c>
      <c r="D4037" s="59" t="s">
        <v>3183</v>
      </c>
      <c r="E4037" s="59" t="s">
        <v>7453</v>
      </c>
      <c r="F4037" t="s">
        <v>2487</v>
      </c>
      <c r="G4037" t="s">
        <v>1636</v>
      </c>
      <c r="H4037" t="s">
        <v>1638</v>
      </c>
      <c r="I4037" s="52">
        <v>45352</v>
      </c>
      <c r="J4037" t="s">
        <v>2457</v>
      </c>
      <c r="K4037">
        <v>30</v>
      </c>
      <c r="L4037">
        <v>80.100807841096994</v>
      </c>
      <c r="M4037">
        <v>30</v>
      </c>
      <c r="N4037">
        <v>1</v>
      </c>
      <c r="O4037">
        <v>81.096528287337804</v>
      </c>
      <c r="P4037">
        <v>30</v>
      </c>
      <c r="Q4037">
        <v>1</v>
      </c>
      <c r="R4037">
        <v>30</v>
      </c>
      <c r="S4037">
        <v>1</v>
      </c>
      <c r="T4037">
        <v>30.927189615440899</v>
      </c>
      <c r="U4037">
        <v>0.71533252725204099</v>
      </c>
      <c r="V4037">
        <v>20</v>
      </c>
      <c r="W4037">
        <v>4.2112309092023903E-2</v>
      </c>
      <c r="X4037">
        <v>3</v>
      </c>
      <c r="Y4037">
        <v>30</v>
      </c>
      <c r="Z4037">
        <v>1</v>
      </c>
      <c r="AA4037">
        <v>9.2630401071896902</v>
      </c>
      <c r="AB4037">
        <v>28</v>
      </c>
      <c r="AC4037">
        <v>0.94169154990578197</v>
      </c>
      <c r="AD4037">
        <v>2</v>
      </c>
      <c r="AE4037">
        <v>5.8308450094217798E-2</v>
      </c>
      <c r="AF4037">
        <v>0</v>
      </c>
      <c r="AG4037">
        <v>0</v>
      </c>
      <c r="AH4037">
        <v>1.6802981708251901E-4</v>
      </c>
      <c r="AI4037">
        <v>1</v>
      </c>
      <c r="AJ4037">
        <v>78.047596843257395</v>
      </c>
      <c r="AK4037">
        <v>30</v>
      </c>
      <c r="AL4037">
        <v>1</v>
      </c>
      <c r="AM4037">
        <v>0</v>
      </c>
      <c r="AN4037">
        <v>0</v>
      </c>
      <c r="AO4037">
        <v>0</v>
      </c>
      <c r="AP4037">
        <v>0</v>
      </c>
      <c r="AQ4037">
        <v>30</v>
      </c>
      <c r="AR4037">
        <v>1</v>
      </c>
      <c r="AS4037">
        <v>0</v>
      </c>
      <c r="AT4037">
        <v>0</v>
      </c>
      <c r="AU4037">
        <v>0</v>
      </c>
      <c r="AV4037">
        <v>0</v>
      </c>
      <c r="AW4037">
        <v>30</v>
      </c>
      <c r="AX4037">
        <v>1</v>
      </c>
      <c r="AY4037">
        <v>78.372778696365302</v>
      </c>
      <c r="AZ4037">
        <v>30</v>
      </c>
      <c r="BA4037">
        <v>1</v>
      </c>
      <c r="BB4037">
        <v>29</v>
      </c>
      <c r="BC4037">
        <v>0.968679474565869</v>
      </c>
      <c r="BD4037">
        <v>1</v>
      </c>
      <c r="BE4037">
        <v>3.1320525434130303E-2</v>
      </c>
      <c r="BF4037">
        <v>72.7767006986019</v>
      </c>
      <c r="BG4037">
        <v>73.985927121377003</v>
      </c>
      <c r="BH4037">
        <v>71.886856798485994</v>
      </c>
      <c r="BI4037">
        <v>69.678015838225903</v>
      </c>
    </row>
    <row r="4038" spans="1:61" x14ac:dyDescent="0.25">
      <c r="A4038" s="10" t="str">
        <f>VLOOKUP(D4038,'Index-Relations'!E:F,2,FALSE)</f>
        <v>ESG</v>
      </c>
      <c r="B4038" t="s">
        <v>3450</v>
      </c>
      <c r="C4038" s="53" t="s">
        <v>2770</v>
      </c>
      <c r="D4038" s="59" t="s">
        <v>3183</v>
      </c>
      <c r="E4038" s="59" t="s">
        <v>7454</v>
      </c>
      <c r="F4038" t="s">
        <v>2487</v>
      </c>
      <c r="G4038" t="s">
        <v>1636</v>
      </c>
      <c r="H4038" t="s">
        <v>1638</v>
      </c>
      <c r="I4038" s="52">
        <v>45323</v>
      </c>
      <c r="J4038" t="s">
        <v>2457</v>
      </c>
      <c r="K4038">
        <v>30</v>
      </c>
      <c r="L4038">
        <v>80.171729510498906</v>
      </c>
      <c r="M4038">
        <v>30</v>
      </c>
      <c r="N4038">
        <v>1</v>
      </c>
      <c r="O4038">
        <v>81.344834600149696</v>
      </c>
      <c r="P4038">
        <v>30</v>
      </c>
      <c r="Q4038">
        <v>1</v>
      </c>
      <c r="R4038">
        <v>30</v>
      </c>
      <c r="S4038">
        <v>1</v>
      </c>
      <c r="T4038">
        <v>31.407995498655801</v>
      </c>
      <c r="U4038">
        <v>0.724646739384468</v>
      </c>
      <c r="V4038">
        <v>20</v>
      </c>
      <c r="W4038">
        <v>4.2774613956614402E-2</v>
      </c>
      <c r="X4038">
        <v>3</v>
      </c>
      <c r="Y4038">
        <v>30</v>
      </c>
      <c r="Z4038">
        <v>1</v>
      </c>
      <c r="AA4038">
        <v>9.8454348395261704</v>
      </c>
      <c r="AB4038">
        <v>28</v>
      </c>
      <c r="AC4038">
        <v>0.939765412824347</v>
      </c>
      <c r="AD4038">
        <v>2</v>
      </c>
      <c r="AE4038">
        <v>6.0234587175652901E-2</v>
      </c>
      <c r="AF4038">
        <v>0</v>
      </c>
      <c r="AG4038">
        <v>0</v>
      </c>
      <c r="AH4038">
        <v>1.7717239406377E-4</v>
      </c>
      <c r="AI4038">
        <v>1</v>
      </c>
      <c r="AJ4038">
        <v>78.286620181914898</v>
      </c>
      <c r="AK4038">
        <v>30</v>
      </c>
      <c r="AL4038">
        <v>1</v>
      </c>
      <c r="AM4038">
        <v>0</v>
      </c>
      <c r="AN4038">
        <v>0</v>
      </c>
      <c r="AO4038">
        <v>0</v>
      </c>
      <c r="AP4038">
        <v>0</v>
      </c>
      <c r="AQ4038">
        <v>30</v>
      </c>
      <c r="AR4038">
        <v>0.999999999999999</v>
      </c>
      <c r="AS4038">
        <v>0</v>
      </c>
      <c r="AT4038">
        <v>0</v>
      </c>
      <c r="AU4038">
        <v>0</v>
      </c>
      <c r="AV4038">
        <v>0</v>
      </c>
      <c r="AW4038">
        <v>30</v>
      </c>
      <c r="AX4038">
        <v>1</v>
      </c>
      <c r="AY4038">
        <v>78.1982981673181</v>
      </c>
      <c r="AZ4038">
        <v>30</v>
      </c>
      <c r="BA4038">
        <v>1</v>
      </c>
      <c r="BB4038">
        <v>29</v>
      </c>
      <c r="BC4038">
        <v>0.96486705092061997</v>
      </c>
      <c r="BD4038">
        <v>1</v>
      </c>
      <c r="BE4038">
        <v>3.5132949079379798E-2</v>
      </c>
      <c r="BF4038">
        <v>72.973906618556001</v>
      </c>
      <c r="BG4038">
        <v>74.343103640284994</v>
      </c>
      <c r="BH4038">
        <v>71.753668321345003</v>
      </c>
      <c r="BI4038">
        <v>70.117928470787007</v>
      </c>
    </row>
    <row r="4039" spans="1:61" x14ac:dyDescent="0.25">
      <c r="A4039" s="10" t="str">
        <f>VLOOKUP(D4039,'Index-Relations'!E:F,2,FALSE)</f>
        <v>ESG</v>
      </c>
      <c r="B4039" t="s">
        <v>3450</v>
      </c>
      <c r="C4039" s="53" t="s">
        <v>2760</v>
      </c>
      <c r="D4039" s="59" t="s">
        <v>3184</v>
      </c>
      <c r="E4039" s="59" t="s">
        <v>7455</v>
      </c>
      <c r="F4039" t="s">
        <v>1641</v>
      </c>
      <c r="G4039" t="s">
        <v>1640</v>
      </c>
      <c r="H4039" t="s">
        <v>1642</v>
      </c>
      <c r="I4039" s="52">
        <v>45659</v>
      </c>
      <c r="J4039" t="s">
        <v>2457</v>
      </c>
      <c r="K4039">
        <v>50</v>
      </c>
      <c r="L4039" s="73">
        <v>87.116615089154905</v>
      </c>
      <c r="M4039">
        <v>50</v>
      </c>
      <c r="N4039">
        <v>1</v>
      </c>
      <c r="O4039" s="73">
        <v>88.655562811986002</v>
      </c>
      <c r="P4039">
        <v>50</v>
      </c>
      <c r="Q4039">
        <v>1</v>
      </c>
      <c r="R4039">
        <v>49</v>
      </c>
      <c r="S4039">
        <v>0.980937741713657</v>
      </c>
      <c r="T4039">
        <v>33.999127264566901</v>
      </c>
      <c r="U4039">
        <v>0.52924792842905799</v>
      </c>
      <c r="V4039">
        <v>29</v>
      </c>
      <c r="W4039">
        <v>9.1396241816142504E-3</v>
      </c>
      <c r="X4039">
        <v>3</v>
      </c>
      <c r="Y4039">
        <v>50</v>
      </c>
      <c r="Z4039">
        <v>1</v>
      </c>
      <c r="AA4039">
        <v>21.896503027723899</v>
      </c>
      <c r="AB4039">
        <v>45</v>
      </c>
      <c r="AC4039">
        <v>0.90140800650292197</v>
      </c>
      <c r="AD4039">
        <v>5</v>
      </c>
      <c r="AE4039">
        <v>9.8591993497078104E-2</v>
      </c>
      <c r="AF4039">
        <v>0</v>
      </c>
      <c r="AG4039">
        <v>0</v>
      </c>
      <c r="AH4039">
        <v>6.1159215166277604E-3</v>
      </c>
      <c r="AI4039">
        <v>3</v>
      </c>
      <c r="AJ4039" s="73">
        <v>83.485427896893995</v>
      </c>
      <c r="AK4039">
        <v>50</v>
      </c>
      <c r="AL4039">
        <v>1</v>
      </c>
      <c r="AM4039">
        <v>0</v>
      </c>
      <c r="AN4039">
        <v>0</v>
      </c>
      <c r="AO4039">
        <v>0</v>
      </c>
      <c r="AP4039">
        <v>0</v>
      </c>
      <c r="AQ4039">
        <v>50</v>
      </c>
      <c r="AR4039">
        <v>0.999999999999999</v>
      </c>
      <c r="AS4039">
        <v>0</v>
      </c>
      <c r="AT4039">
        <v>0</v>
      </c>
      <c r="AU4039">
        <v>0</v>
      </c>
      <c r="AV4039">
        <v>0</v>
      </c>
      <c r="AW4039">
        <v>50</v>
      </c>
      <c r="AX4039">
        <v>1</v>
      </c>
      <c r="AY4039" s="73">
        <v>86.155607512130999</v>
      </c>
      <c r="AZ4039">
        <v>50</v>
      </c>
      <c r="BA4039">
        <v>1</v>
      </c>
      <c r="BB4039">
        <v>48</v>
      </c>
      <c r="BC4039">
        <v>0.95960191246086701</v>
      </c>
      <c r="BD4039">
        <v>2</v>
      </c>
      <c r="BE4039">
        <v>4.0398087539132897E-2</v>
      </c>
      <c r="BF4039">
        <v>87.116615089154905</v>
      </c>
      <c r="BG4039">
        <v>88.655562811986002</v>
      </c>
      <c r="BH4039">
        <v>86.155607512130999</v>
      </c>
      <c r="BI4039">
        <v>83.485427896893995</v>
      </c>
    </row>
    <row r="4040" spans="1:61" x14ac:dyDescent="0.25">
      <c r="A4040" s="10" t="str">
        <f>VLOOKUP(D4040,'Index-Relations'!E:F,2,FALSE)</f>
        <v>ESG</v>
      </c>
      <c r="B4040" t="s">
        <v>3450</v>
      </c>
      <c r="C4040" s="53" t="s">
        <v>2761</v>
      </c>
      <c r="D4040" s="59" t="s">
        <v>3184</v>
      </c>
      <c r="E4040" s="59" t="s">
        <v>7456</v>
      </c>
      <c r="F4040" t="s">
        <v>1641</v>
      </c>
      <c r="G4040" t="s">
        <v>1640</v>
      </c>
      <c r="H4040" t="s">
        <v>1642</v>
      </c>
      <c r="I4040" s="52">
        <v>45628</v>
      </c>
      <c r="J4040" t="s">
        <v>2457</v>
      </c>
      <c r="K4040">
        <v>50</v>
      </c>
      <c r="L4040" s="73">
        <v>87.649145797727996</v>
      </c>
      <c r="M4040">
        <v>50</v>
      </c>
      <c r="N4040">
        <v>1</v>
      </c>
      <c r="O4040" s="73">
        <v>88.842195555805901</v>
      </c>
      <c r="P4040">
        <v>50</v>
      </c>
      <c r="Q4040">
        <v>1</v>
      </c>
      <c r="R4040">
        <v>49</v>
      </c>
      <c r="S4040">
        <v>0.97654446881580104</v>
      </c>
      <c r="T4040">
        <v>33.452902972782297</v>
      </c>
      <c r="U4040">
        <v>0.51066578733968704</v>
      </c>
      <c r="V4040">
        <v>29</v>
      </c>
      <c r="W4040">
        <v>8.2964285695085703E-3</v>
      </c>
      <c r="X4040">
        <v>3</v>
      </c>
      <c r="Y4040">
        <v>50</v>
      </c>
      <c r="Z4040">
        <v>1</v>
      </c>
      <c r="AA4040">
        <v>19.0456442567822</v>
      </c>
      <c r="AB4040">
        <v>45</v>
      </c>
      <c r="AC4040">
        <v>0.89916623875739199</v>
      </c>
      <c r="AD4040">
        <v>5</v>
      </c>
      <c r="AE4040">
        <v>0.100833761242607</v>
      </c>
      <c r="AF4040">
        <v>0</v>
      </c>
      <c r="AG4040">
        <v>0</v>
      </c>
      <c r="AH4040">
        <v>1.27337830697699E-3</v>
      </c>
      <c r="AI4040">
        <v>2</v>
      </c>
      <c r="AJ4040" s="73">
        <v>84.145621517137002</v>
      </c>
      <c r="AK4040">
        <v>50</v>
      </c>
      <c r="AL4040">
        <v>1</v>
      </c>
      <c r="AM4040">
        <v>0</v>
      </c>
      <c r="AN4040">
        <v>0</v>
      </c>
      <c r="AO4040">
        <v>0</v>
      </c>
      <c r="AP4040">
        <v>0</v>
      </c>
      <c r="AQ4040">
        <v>50</v>
      </c>
      <c r="AR4040">
        <v>1</v>
      </c>
      <c r="AS4040">
        <v>0</v>
      </c>
      <c r="AT4040">
        <v>0</v>
      </c>
      <c r="AU4040">
        <v>0</v>
      </c>
      <c r="AV4040">
        <v>0</v>
      </c>
      <c r="AW4040">
        <v>50</v>
      </c>
      <c r="AX4040">
        <v>1</v>
      </c>
      <c r="AY4040" s="73">
        <v>86.670984596826003</v>
      </c>
      <c r="AZ4040">
        <v>50</v>
      </c>
      <c r="BA4040">
        <v>1</v>
      </c>
      <c r="BB4040">
        <v>48</v>
      </c>
      <c r="BC4040">
        <v>0.96166720753961399</v>
      </c>
      <c r="BD4040">
        <v>2</v>
      </c>
      <c r="BE4040">
        <v>3.83327924603852E-2</v>
      </c>
      <c r="BF4040">
        <v>87.649145797727996</v>
      </c>
      <c r="BG4040">
        <v>88.842195555805901</v>
      </c>
      <c r="BH4040">
        <v>86.670984596826003</v>
      </c>
      <c r="BI4040">
        <v>84.145621517137002</v>
      </c>
    </row>
    <row r="4041" spans="1:61" x14ac:dyDescent="0.25">
      <c r="A4041" s="10" t="str">
        <f>VLOOKUP(D4041,'Index-Relations'!E:F,2,FALSE)</f>
        <v>ESG</v>
      </c>
      <c r="B4041" t="s">
        <v>3450</v>
      </c>
      <c r="C4041" s="53" t="s">
        <v>2762</v>
      </c>
      <c r="D4041" s="59" t="s">
        <v>3184</v>
      </c>
      <c r="E4041" s="59" t="s">
        <v>7457</v>
      </c>
      <c r="F4041" t="s">
        <v>1641</v>
      </c>
      <c r="G4041" t="s">
        <v>1640</v>
      </c>
      <c r="H4041" t="s">
        <v>1642</v>
      </c>
      <c r="I4041" s="52">
        <v>45597</v>
      </c>
      <c r="J4041" t="s">
        <v>2457</v>
      </c>
      <c r="K4041">
        <v>50</v>
      </c>
      <c r="L4041" s="73">
        <v>87.319864802642897</v>
      </c>
      <c r="M4041">
        <v>50</v>
      </c>
      <c r="N4041">
        <v>1</v>
      </c>
      <c r="O4041" s="73">
        <v>88.729153528137999</v>
      </c>
      <c r="P4041">
        <v>50</v>
      </c>
      <c r="Q4041">
        <v>1</v>
      </c>
      <c r="R4041">
        <v>49</v>
      </c>
      <c r="S4041">
        <v>0.97675680874293302</v>
      </c>
      <c r="T4041">
        <v>33.647658039799303</v>
      </c>
      <c r="U4041">
        <v>0.51218475461481305</v>
      </c>
      <c r="V4041">
        <v>29</v>
      </c>
      <c r="W4041">
        <v>8.3373466308777795E-3</v>
      </c>
      <c r="X4041">
        <v>3</v>
      </c>
      <c r="Y4041">
        <v>50</v>
      </c>
      <c r="Z4041">
        <v>0.999999999999999</v>
      </c>
      <c r="AA4041">
        <v>18.5761097789416</v>
      </c>
      <c r="AB4041">
        <v>45</v>
      </c>
      <c r="AC4041">
        <v>0.89864989840688603</v>
      </c>
      <c r="AD4041">
        <v>5</v>
      </c>
      <c r="AE4041">
        <v>0.101350101593113</v>
      </c>
      <c r="AF4041">
        <v>0</v>
      </c>
      <c r="AG4041">
        <v>2.0816999999999999E-16</v>
      </c>
      <c r="AH4041">
        <v>1.30855116127632E-3</v>
      </c>
      <c r="AI4041">
        <v>2</v>
      </c>
      <c r="AJ4041" s="73">
        <v>83.735106128560901</v>
      </c>
      <c r="AK4041">
        <v>50</v>
      </c>
      <c r="AL4041">
        <v>1</v>
      </c>
      <c r="AM4041">
        <v>0</v>
      </c>
      <c r="AN4041">
        <v>0</v>
      </c>
      <c r="AO4041">
        <v>0</v>
      </c>
      <c r="AP4041">
        <v>0</v>
      </c>
      <c r="AQ4041">
        <v>50</v>
      </c>
      <c r="AR4041">
        <v>1</v>
      </c>
      <c r="AS4041">
        <v>0</v>
      </c>
      <c r="AT4041">
        <v>0</v>
      </c>
      <c r="AU4041">
        <v>0</v>
      </c>
      <c r="AV4041">
        <v>0</v>
      </c>
      <c r="AW4041">
        <v>50</v>
      </c>
      <c r="AX4041">
        <v>0.999999999999999</v>
      </c>
      <c r="AY4041" s="73">
        <v>86.294132702523896</v>
      </c>
      <c r="AZ4041">
        <v>50</v>
      </c>
      <c r="BA4041">
        <v>1</v>
      </c>
      <c r="BB4041">
        <v>48</v>
      </c>
      <c r="BC4041">
        <v>0.96064433918772296</v>
      </c>
      <c r="BD4041">
        <v>2</v>
      </c>
      <c r="BE4041">
        <v>3.9355660812276601E-2</v>
      </c>
      <c r="BF4041">
        <v>87.319864802642897</v>
      </c>
      <c r="BG4041">
        <v>88.729153528137999</v>
      </c>
      <c r="BH4041">
        <v>86.294132702523896</v>
      </c>
      <c r="BI4041">
        <v>83.735106128560901</v>
      </c>
    </row>
    <row r="4042" spans="1:61" x14ac:dyDescent="0.25">
      <c r="A4042" s="10" t="str">
        <f>VLOOKUP(D4042,'Index-Relations'!E:F,2,FALSE)</f>
        <v>ESG</v>
      </c>
      <c r="B4042" t="s">
        <v>3450</v>
      </c>
      <c r="C4042" s="53" t="s">
        <v>2763</v>
      </c>
      <c r="D4042" s="59" t="s">
        <v>3184</v>
      </c>
      <c r="E4042" s="59" t="s">
        <v>7458</v>
      </c>
      <c r="F4042" t="s">
        <v>1641</v>
      </c>
      <c r="G4042" t="s">
        <v>1640</v>
      </c>
      <c r="H4042" t="s">
        <v>1642</v>
      </c>
      <c r="I4042" s="52">
        <v>45566</v>
      </c>
      <c r="J4042" t="s">
        <v>2457</v>
      </c>
      <c r="K4042">
        <v>50</v>
      </c>
      <c r="L4042" s="73">
        <v>87.209747914245995</v>
      </c>
      <c r="M4042">
        <v>50</v>
      </c>
      <c r="N4042">
        <v>1</v>
      </c>
      <c r="O4042" s="73">
        <v>88.621729959289993</v>
      </c>
      <c r="P4042">
        <v>50</v>
      </c>
      <c r="Q4042">
        <v>1</v>
      </c>
      <c r="R4042">
        <v>49</v>
      </c>
      <c r="S4042">
        <v>0.97722965267309903</v>
      </c>
      <c r="T4042">
        <v>33.967815141635903</v>
      </c>
      <c r="U4042">
        <v>0.51562142385408405</v>
      </c>
      <c r="V4042">
        <v>29</v>
      </c>
      <c r="W4042">
        <v>8.3834660411502403E-3</v>
      </c>
      <c r="X4042">
        <v>3</v>
      </c>
      <c r="Y4042">
        <v>50</v>
      </c>
      <c r="Z4042">
        <v>1</v>
      </c>
      <c r="AA4042">
        <v>18.0288934065406</v>
      </c>
      <c r="AB4042">
        <v>45</v>
      </c>
      <c r="AC4042">
        <v>0.89935803761958899</v>
      </c>
      <c r="AD4042">
        <v>5</v>
      </c>
      <c r="AE4042">
        <v>0.10064196238041</v>
      </c>
      <c r="AF4042">
        <v>0</v>
      </c>
      <c r="AG4042">
        <v>0</v>
      </c>
      <c r="AH4042">
        <v>1.33526678914172E-3</v>
      </c>
      <c r="AI4042">
        <v>2</v>
      </c>
      <c r="AJ4042" s="73">
        <v>83.574438520013899</v>
      </c>
      <c r="AK4042">
        <v>50</v>
      </c>
      <c r="AL4042">
        <v>1</v>
      </c>
      <c r="AM4042">
        <v>0</v>
      </c>
      <c r="AN4042">
        <v>0</v>
      </c>
      <c r="AO4042">
        <v>0</v>
      </c>
      <c r="AP4042">
        <v>0</v>
      </c>
      <c r="AQ4042">
        <v>50</v>
      </c>
      <c r="AR4042">
        <v>1</v>
      </c>
      <c r="AS4042">
        <v>0</v>
      </c>
      <c r="AT4042">
        <v>0</v>
      </c>
      <c r="AU4042">
        <v>0</v>
      </c>
      <c r="AV4042">
        <v>0</v>
      </c>
      <c r="AW4042">
        <v>50</v>
      </c>
      <c r="AX4042">
        <v>1</v>
      </c>
      <c r="AY4042" s="73">
        <v>86.220989087225902</v>
      </c>
      <c r="AZ4042">
        <v>50</v>
      </c>
      <c r="BA4042">
        <v>1</v>
      </c>
      <c r="BB4042">
        <v>48</v>
      </c>
      <c r="BC4042">
        <v>0.958319623995458</v>
      </c>
      <c r="BD4042">
        <v>2</v>
      </c>
      <c r="BE4042">
        <v>4.1680376004541303E-2</v>
      </c>
      <c r="BF4042">
        <v>87.209747914245995</v>
      </c>
      <c r="BG4042">
        <v>88.621729959289993</v>
      </c>
      <c r="BH4042">
        <v>86.220989087225902</v>
      </c>
      <c r="BI4042">
        <v>83.574438520013899</v>
      </c>
    </row>
    <row r="4043" spans="1:61" x14ac:dyDescent="0.25">
      <c r="A4043" s="10" t="str">
        <f>VLOOKUP(D4043,'Index-Relations'!E:F,2,FALSE)</f>
        <v>ESG</v>
      </c>
      <c r="B4043" t="s">
        <v>3450</v>
      </c>
      <c r="C4043" s="53" t="s">
        <v>2764</v>
      </c>
      <c r="D4043" s="59" t="s">
        <v>3184</v>
      </c>
      <c r="E4043" s="59" t="s">
        <v>7459</v>
      </c>
      <c r="F4043" t="s">
        <v>1641</v>
      </c>
      <c r="G4043" t="s">
        <v>1640</v>
      </c>
      <c r="H4043" t="s">
        <v>1642</v>
      </c>
      <c r="I4043" s="52">
        <v>45537</v>
      </c>
      <c r="J4043" t="s">
        <v>2457</v>
      </c>
      <c r="K4043">
        <v>50</v>
      </c>
      <c r="L4043" s="73">
        <v>88.911032893748896</v>
      </c>
      <c r="M4043">
        <v>50</v>
      </c>
      <c r="N4043">
        <v>1</v>
      </c>
      <c r="O4043" s="73">
        <v>90.571244219806005</v>
      </c>
      <c r="P4043">
        <v>50</v>
      </c>
      <c r="Q4043">
        <v>1</v>
      </c>
      <c r="R4043">
        <v>49</v>
      </c>
      <c r="S4043">
        <v>0.98083011092817496</v>
      </c>
      <c r="T4043">
        <v>32.549463460742501</v>
      </c>
      <c r="U4043">
        <v>0.59263204204878495</v>
      </c>
      <c r="V4043">
        <v>29</v>
      </c>
      <c r="W4043">
        <v>8.9406958811858903E-4</v>
      </c>
      <c r="X4043">
        <v>2</v>
      </c>
      <c r="Y4043">
        <v>50</v>
      </c>
      <c r="Z4043">
        <v>1</v>
      </c>
      <c r="AA4043">
        <v>19.259519594743999</v>
      </c>
      <c r="AB4043">
        <v>46</v>
      </c>
      <c r="AC4043">
        <v>0.92419541883363698</v>
      </c>
      <c r="AD4043">
        <v>4</v>
      </c>
      <c r="AE4043">
        <v>7.5804581166362406E-2</v>
      </c>
      <c r="AF4043">
        <v>0</v>
      </c>
      <c r="AG4043">
        <v>0</v>
      </c>
      <c r="AH4043">
        <v>4.2947401348152102E-3</v>
      </c>
      <c r="AI4043">
        <v>3</v>
      </c>
      <c r="AJ4043" s="73">
        <v>85.790820116085897</v>
      </c>
      <c r="AK4043">
        <v>50</v>
      </c>
      <c r="AL4043">
        <v>1</v>
      </c>
      <c r="AM4043">
        <v>0</v>
      </c>
      <c r="AN4043">
        <v>0</v>
      </c>
      <c r="AO4043">
        <v>0</v>
      </c>
      <c r="AP4043">
        <v>0</v>
      </c>
      <c r="AQ4043">
        <v>50</v>
      </c>
      <c r="AR4043">
        <v>1</v>
      </c>
      <c r="AS4043">
        <v>0</v>
      </c>
      <c r="AT4043">
        <v>0</v>
      </c>
      <c r="AU4043">
        <v>0</v>
      </c>
      <c r="AV4043">
        <v>0</v>
      </c>
      <c r="AW4043">
        <v>50</v>
      </c>
      <c r="AX4043">
        <v>1</v>
      </c>
      <c r="AY4043" s="73">
        <v>87.350594357031994</v>
      </c>
      <c r="AZ4043">
        <v>50</v>
      </c>
      <c r="BA4043">
        <v>1</v>
      </c>
      <c r="BB4043">
        <v>48</v>
      </c>
      <c r="BC4043">
        <v>0.95839633645309397</v>
      </c>
      <c r="BD4043">
        <v>2</v>
      </c>
      <c r="BE4043">
        <v>4.1603663546905E-2</v>
      </c>
      <c r="BF4043">
        <v>88.911032893748896</v>
      </c>
      <c r="BG4043">
        <v>90.571244219806005</v>
      </c>
      <c r="BH4043">
        <v>87.350594357031994</v>
      </c>
      <c r="BI4043">
        <v>85.790820116085897</v>
      </c>
    </row>
    <row r="4044" spans="1:61" x14ac:dyDescent="0.25">
      <c r="A4044" s="10" t="str">
        <f>VLOOKUP(D4044,'Index-Relations'!E:F,2,FALSE)</f>
        <v>ESG</v>
      </c>
      <c r="B4044" t="s">
        <v>3450</v>
      </c>
      <c r="C4044" s="53" t="s">
        <v>3350</v>
      </c>
      <c r="D4044" s="59" t="s">
        <v>3184</v>
      </c>
      <c r="E4044" s="59" t="s">
        <v>7460</v>
      </c>
      <c r="F4044" t="s">
        <v>1641</v>
      </c>
      <c r="G4044" t="s">
        <v>1640</v>
      </c>
      <c r="H4044" t="s">
        <v>1642</v>
      </c>
      <c r="I4044" s="52">
        <v>45505</v>
      </c>
      <c r="J4044" t="s">
        <v>2457</v>
      </c>
      <c r="K4044">
        <v>50</v>
      </c>
      <c r="L4044" s="73">
        <v>88.912121760985002</v>
      </c>
      <c r="M4044">
        <v>50</v>
      </c>
      <c r="N4044">
        <v>1</v>
      </c>
      <c r="O4044" s="73">
        <v>90.575462855224998</v>
      </c>
      <c r="P4044">
        <v>50</v>
      </c>
      <c r="Q4044">
        <v>1</v>
      </c>
      <c r="R4044">
        <v>49</v>
      </c>
      <c r="S4044">
        <v>0.98139179840981905</v>
      </c>
      <c r="T4044">
        <v>32.608066507693401</v>
      </c>
      <c r="U4044">
        <v>0.60379739849665903</v>
      </c>
      <c r="V4044">
        <v>29</v>
      </c>
      <c r="W4044">
        <v>8.7150673265967303E-4</v>
      </c>
      <c r="X4044">
        <v>2</v>
      </c>
      <c r="Y4044">
        <v>50</v>
      </c>
      <c r="Z4044">
        <v>1</v>
      </c>
      <c r="AA4044">
        <v>19.759535863937099</v>
      </c>
      <c r="AB4044">
        <v>48</v>
      </c>
      <c r="AC4044">
        <v>0.96409221331552097</v>
      </c>
      <c r="AD4044">
        <v>2</v>
      </c>
      <c r="AE4044">
        <v>3.59077866844782E-2</v>
      </c>
      <c r="AF4044">
        <v>0</v>
      </c>
      <c r="AG4044">
        <v>4.1629999999999998E-17</v>
      </c>
      <c r="AH4044">
        <v>4.4395411332754202E-3</v>
      </c>
      <c r="AI4044">
        <v>3</v>
      </c>
      <c r="AJ4044" s="73">
        <v>85.836650269423998</v>
      </c>
      <c r="AK4044">
        <v>50</v>
      </c>
      <c r="AL4044">
        <v>1</v>
      </c>
      <c r="AM4044">
        <v>0</v>
      </c>
      <c r="AN4044">
        <v>0</v>
      </c>
      <c r="AO4044">
        <v>0</v>
      </c>
      <c r="AP4044">
        <v>0</v>
      </c>
      <c r="AQ4044">
        <v>50</v>
      </c>
      <c r="AR4044">
        <v>1</v>
      </c>
      <c r="AS4044">
        <v>0</v>
      </c>
      <c r="AT4044">
        <v>0</v>
      </c>
      <c r="AU4044">
        <v>0</v>
      </c>
      <c r="AV4044">
        <v>0</v>
      </c>
      <c r="AW4044">
        <v>50</v>
      </c>
      <c r="AX4044">
        <v>1</v>
      </c>
      <c r="AY4044" s="73">
        <v>87.366392832718901</v>
      </c>
      <c r="AZ4044">
        <v>50</v>
      </c>
      <c r="BA4044">
        <v>1</v>
      </c>
      <c r="BB4044">
        <v>49</v>
      </c>
      <c r="BC4044">
        <v>0.97815543810072203</v>
      </c>
      <c r="BD4044">
        <v>1</v>
      </c>
      <c r="BE4044">
        <v>2.18445618992772E-2</v>
      </c>
      <c r="BF4044">
        <v>88.912121760985002</v>
      </c>
      <c r="BG4044">
        <v>90.575462855224998</v>
      </c>
      <c r="BH4044">
        <v>87.366392832718901</v>
      </c>
      <c r="BI4044">
        <v>85.836650269423998</v>
      </c>
    </row>
    <row r="4045" spans="1:61" x14ac:dyDescent="0.25">
      <c r="A4045" s="10" t="str">
        <f>VLOOKUP(D4045,'Index-Relations'!E:F,2,FALSE)</f>
        <v>ESG</v>
      </c>
      <c r="B4045" t="s">
        <v>3450</v>
      </c>
      <c r="C4045" s="53" t="s">
        <v>2765</v>
      </c>
      <c r="D4045" s="59" t="s">
        <v>3184</v>
      </c>
      <c r="E4045" s="59" t="s">
        <v>7461</v>
      </c>
      <c r="F4045" t="s">
        <v>1641</v>
      </c>
      <c r="G4045" t="s">
        <v>1640</v>
      </c>
      <c r="H4045" t="s">
        <v>1642</v>
      </c>
      <c r="I4045" s="52">
        <v>45474</v>
      </c>
      <c r="J4045" t="s">
        <v>2457</v>
      </c>
      <c r="K4045">
        <v>50</v>
      </c>
      <c r="L4045" s="73">
        <v>89.211527761961904</v>
      </c>
      <c r="M4045">
        <v>50</v>
      </c>
      <c r="N4045">
        <v>1</v>
      </c>
      <c r="O4045" s="73">
        <v>90.565874591480906</v>
      </c>
      <c r="P4045">
        <v>50</v>
      </c>
      <c r="Q4045">
        <v>1</v>
      </c>
      <c r="R4045">
        <v>49</v>
      </c>
      <c r="S4045">
        <v>0.98056852463633404</v>
      </c>
      <c r="T4045">
        <v>32.885872782847102</v>
      </c>
      <c r="U4045">
        <v>0.58688033168757203</v>
      </c>
      <c r="V4045">
        <v>29</v>
      </c>
      <c r="W4045">
        <v>9.2156791882918795E-4</v>
      </c>
      <c r="X4045">
        <v>2</v>
      </c>
      <c r="Y4045">
        <v>50</v>
      </c>
      <c r="Z4045">
        <v>1</v>
      </c>
      <c r="AA4045">
        <v>20.5166158195862</v>
      </c>
      <c r="AB4045">
        <v>49</v>
      </c>
      <c r="AC4045">
        <v>0.98027865968149797</v>
      </c>
      <c r="AD4045">
        <v>1</v>
      </c>
      <c r="AE4045">
        <v>1.9721340318501299E-2</v>
      </c>
      <c r="AF4045">
        <v>0</v>
      </c>
      <c r="AG4045">
        <v>0</v>
      </c>
      <c r="AH4045">
        <v>4.3327829041289196E-3</v>
      </c>
      <c r="AI4045">
        <v>3</v>
      </c>
      <c r="AJ4045" s="73">
        <v>86.1378718749299</v>
      </c>
      <c r="AK4045">
        <v>50</v>
      </c>
      <c r="AL4045">
        <v>1</v>
      </c>
      <c r="AM4045">
        <v>0</v>
      </c>
      <c r="AN4045">
        <v>0</v>
      </c>
      <c r="AO4045">
        <v>0</v>
      </c>
      <c r="AP4045">
        <v>0</v>
      </c>
      <c r="AQ4045">
        <v>50</v>
      </c>
      <c r="AR4045">
        <v>1</v>
      </c>
      <c r="AS4045">
        <v>0</v>
      </c>
      <c r="AT4045">
        <v>0</v>
      </c>
      <c r="AU4045">
        <v>0</v>
      </c>
      <c r="AV4045">
        <v>0</v>
      </c>
      <c r="AW4045">
        <v>50</v>
      </c>
      <c r="AX4045">
        <v>1</v>
      </c>
      <c r="AY4045" s="73">
        <v>87.902955581607003</v>
      </c>
      <c r="AZ4045">
        <v>50</v>
      </c>
      <c r="BA4045">
        <v>1</v>
      </c>
      <c r="BB4045">
        <v>49</v>
      </c>
      <c r="BC4045">
        <v>0.979219610436451</v>
      </c>
      <c r="BD4045">
        <v>1</v>
      </c>
      <c r="BE4045">
        <v>2.0780389563548201E-2</v>
      </c>
      <c r="BF4045">
        <v>89.211527761961904</v>
      </c>
      <c r="BG4045">
        <v>90.565874591480906</v>
      </c>
      <c r="BH4045">
        <v>87.902955581607003</v>
      </c>
      <c r="BI4045">
        <v>86.1378718749299</v>
      </c>
    </row>
    <row r="4046" spans="1:61" x14ac:dyDescent="0.25">
      <c r="A4046" s="10" t="str">
        <f>VLOOKUP(D4046,'Index-Relations'!E:F,2,FALSE)</f>
        <v>ESG</v>
      </c>
      <c r="B4046" t="s">
        <v>3450</v>
      </c>
      <c r="C4046" s="53" t="s">
        <v>2766</v>
      </c>
      <c r="D4046" s="59" t="s">
        <v>3184</v>
      </c>
      <c r="E4046" s="59" t="s">
        <v>7462</v>
      </c>
      <c r="F4046" t="s">
        <v>1641</v>
      </c>
      <c r="G4046" t="s">
        <v>1640</v>
      </c>
      <c r="H4046" t="s">
        <v>1642</v>
      </c>
      <c r="I4046" s="52">
        <v>45446</v>
      </c>
      <c r="J4046" t="s">
        <v>2457</v>
      </c>
      <c r="K4046">
        <v>50</v>
      </c>
      <c r="L4046" s="73">
        <v>90.346978993022006</v>
      </c>
      <c r="M4046">
        <v>50</v>
      </c>
      <c r="N4046">
        <v>1</v>
      </c>
      <c r="O4046" s="73">
        <v>90.479963141156901</v>
      </c>
      <c r="P4046">
        <v>50</v>
      </c>
      <c r="Q4046">
        <v>1</v>
      </c>
      <c r="R4046">
        <v>49</v>
      </c>
      <c r="S4046">
        <v>0.97655794709674004</v>
      </c>
      <c r="T4046">
        <v>34.718536120889901</v>
      </c>
      <c r="U4046">
        <v>0.63299186655755402</v>
      </c>
      <c r="V4046">
        <v>30</v>
      </c>
      <c r="W4046">
        <v>3.5026410522380198E-3</v>
      </c>
      <c r="X4046">
        <v>2</v>
      </c>
      <c r="Y4046">
        <v>50</v>
      </c>
      <c r="Z4046">
        <v>1</v>
      </c>
      <c r="AA4046">
        <v>20.393730716304699</v>
      </c>
      <c r="AB4046">
        <v>47</v>
      </c>
      <c r="AC4046">
        <v>0.939444329190117</v>
      </c>
      <c r="AD4046">
        <v>3</v>
      </c>
      <c r="AE4046">
        <v>6.0555670809882903E-2</v>
      </c>
      <c r="AF4046">
        <v>0</v>
      </c>
      <c r="AG4046">
        <v>9.7139999999999999E-17</v>
      </c>
      <c r="AH4046">
        <v>4.4114883637170399E-3</v>
      </c>
      <c r="AI4046">
        <v>2</v>
      </c>
      <c r="AJ4046" s="73">
        <v>87.699811433897906</v>
      </c>
      <c r="AK4046">
        <v>50</v>
      </c>
      <c r="AL4046">
        <v>1</v>
      </c>
      <c r="AM4046">
        <v>0</v>
      </c>
      <c r="AN4046">
        <v>0</v>
      </c>
      <c r="AO4046">
        <v>0</v>
      </c>
      <c r="AP4046">
        <v>0</v>
      </c>
      <c r="AQ4046">
        <v>50</v>
      </c>
      <c r="AR4046">
        <v>0.999999999999999</v>
      </c>
      <c r="AS4046">
        <v>0</v>
      </c>
      <c r="AT4046">
        <v>0</v>
      </c>
      <c r="AU4046">
        <v>0</v>
      </c>
      <c r="AV4046">
        <v>0</v>
      </c>
      <c r="AW4046">
        <v>50</v>
      </c>
      <c r="AX4046">
        <v>1</v>
      </c>
      <c r="AY4046" s="73">
        <v>88.820072338128995</v>
      </c>
      <c r="AZ4046">
        <v>50</v>
      </c>
      <c r="BA4046">
        <v>1</v>
      </c>
      <c r="BB4046">
        <v>48</v>
      </c>
      <c r="BC4046">
        <v>0.95873393013093899</v>
      </c>
      <c r="BD4046">
        <v>2</v>
      </c>
      <c r="BE4046">
        <v>4.1266069869060798E-2</v>
      </c>
      <c r="BF4046">
        <v>90.346978993022006</v>
      </c>
      <c r="BG4046">
        <v>90.479963141156901</v>
      </c>
      <c r="BH4046">
        <v>88.820072338128995</v>
      </c>
      <c r="BI4046">
        <v>87.699811433897906</v>
      </c>
    </row>
    <row r="4047" spans="1:61" x14ac:dyDescent="0.25">
      <c r="A4047" s="10" t="str">
        <f>VLOOKUP(D4047,'Index-Relations'!E:F,2,FALSE)</f>
        <v>ESG</v>
      </c>
      <c r="B4047" t="s">
        <v>3450</v>
      </c>
      <c r="C4047" s="53" t="s">
        <v>2767</v>
      </c>
      <c r="D4047" s="59" t="s">
        <v>3184</v>
      </c>
      <c r="E4047" s="59" t="s">
        <v>7463</v>
      </c>
      <c r="F4047" t="s">
        <v>1641</v>
      </c>
      <c r="G4047" t="s">
        <v>1640</v>
      </c>
      <c r="H4047" t="s">
        <v>1642</v>
      </c>
      <c r="I4047" s="52">
        <v>45414</v>
      </c>
      <c r="J4047" t="s">
        <v>2457</v>
      </c>
      <c r="K4047">
        <v>50</v>
      </c>
      <c r="L4047" s="73">
        <v>90.313024956950898</v>
      </c>
      <c r="M4047">
        <v>50</v>
      </c>
      <c r="N4047">
        <v>1</v>
      </c>
      <c r="O4047" s="73">
        <v>90.511321627784994</v>
      </c>
      <c r="P4047">
        <v>50</v>
      </c>
      <c r="Q4047">
        <v>1</v>
      </c>
      <c r="R4047">
        <v>49</v>
      </c>
      <c r="S4047">
        <v>0.977415794832595</v>
      </c>
      <c r="T4047">
        <v>34.5453770391427</v>
      </c>
      <c r="U4047">
        <v>0.62664675673149595</v>
      </c>
      <c r="V4047">
        <v>30</v>
      </c>
      <c r="W4047">
        <v>3.24815402732257E-3</v>
      </c>
      <c r="X4047">
        <v>2</v>
      </c>
      <c r="Y4047">
        <v>50</v>
      </c>
      <c r="Z4047">
        <v>1</v>
      </c>
      <c r="AA4047">
        <v>22.303815363453801</v>
      </c>
      <c r="AB4047">
        <v>47</v>
      </c>
      <c r="AC4047">
        <v>0.93872501419916599</v>
      </c>
      <c r="AD4047">
        <v>3</v>
      </c>
      <c r="AE4047">
        <v>6.1274985800834E-2</v>
      </c>
      <c r="AF4047">
        <v>0</v>
      </c>
      <c r="AG4047">
        <v>0</v>
      </c>
      <c r="AH4047">
        <v>3.9966028714186197E-3</v>
      </c>
      <c r="AI4047">
        <v>2</v>
      </c>
      <c r="AJ4047" s="73">
        <v>87.606745598232905</v>
      </c>
      <c r="AK4047">
        <v>50</v>
      </c>
      <c r="AL4047">
        <v>1</v>
      </c>
      <c r="AM4047">
        <v>0</v>
      </c>
      <c r="AN4047">
        <v>0</v>
      </c>
      <c r="AO4047">
        <v>0</v>
      </c>
      <c r="AP4047">
        <v>0</v>
      </c>
      <c r="AQ4047">
        <v>50</v>
      </c>
      <c r="AR4047">
        <v>1</v>
      </c>
      <c r="AS4047">
        <v>0</v>
      </c>
      <c r="AT4047">
        <v>0</v>
      </c>
      <c r="AU4047">
        <v>0</v>
      </c>
      <c r="AV4047">
        <v>0</v>
      </c>
      <c r="AW4047">
        <v>50</v>
      </c>
      <c r="AX4047">
        <v>0.999999999999999</v>
      </c>
      <c r="AY4047" s="73">
        <v>88.896577331546993</v>
      </c>
      <c r="AZ4047">
        <v>50</v>
      </c>
      <c r="BA4047">
        <v>1</v>
      </c>
      <c r="BB4047">
        <v>47</v>
      </c>
      <c r="BC4047">
        <v>0.93779959532518298</v>
      </c>
      <c r="BD4047">
        <v>3</v>
      </c>
      <c r="BE4047">
        <v>6.2200404674816898E-2</v>
      </c>
      <c r="BF4047">
        <v>90.313024956950898</v>
      </c>
      <c r="BG4047">
        <v>90.511321627784994</v>
      </c>
      <c r="BH4047">
        <v>88.896577331546993</v>
      </c>
      <c r="BI4047">
        <v>87.606745598232905</v>
      </c>
    </row>
    <row r="4048" spans="1:61" x14ac:dyDescent="0.25">
      <c r="A4048" s="10" t="str">
        <f>VLOOKUP(D4048,'Index-Relations'!E:F,2,FALSE)</f>
        <v>ESG</v>
      </c>
      <c r="B4048" t="s">
        <v>3450</v>
      </c>
      <c r="C4048" s="53" t="s">
        <v>2768</v>
      </c>
      <c r="D4048" s="59" t="s">
        <v>3184</v>
      </c>
      <c r="E4048" s="59" t="s">
        <v>7464</v>
      </c>
      <c r="F4048" t="s">
        <v>1641</v>
      </c>
      <c r="G4048" t="s">
        <v>1640</v>
      </c>
      <c r="H4048" t="s">
        <v>1642</v>
      </c>
      <c r="I4048" s="52">
        <v>45384</v>
      </c>
      <c r="J4048" t="s">
        <v>2457</v>
      </c>
      <c r="K4048">
        <v>50</v>
      </c>
      <c r="L4048">
        <v>92.933313244493704</v>
      </c>
      <c r="M4048">
        <v>50</v>
      </c>
      <c r="N4048">
        <v>1</v>
      </c>
      <c r="O4048">
        <v>92.6030745944648</v>
      </c>
      <c r="P4048">
        <v>50</v>
      </c>
      <c r="Q4048">
        <v>1</v>
      </c>
      <c r="R4048">
        <v>49</v>
      </c>
      <c r="S4048">
        <v>0.97928006841292903</v>
      </c>
      <c r="T4048">
        <v>34.269945195497399</v>
      </c>
      <c r="U4048">
        <v>0.63070541476542397</v>
      </c>
      <c r="V4048">
        <v>30</v>
      </c>
      <c r="W4048">
        <v>3.5262882291086498E-3</v>
      </c>
      <c r="X4048">
        <v>2</v>
      </c>
      <c r="Y4048">
        <v>50</v>
      </c>
      <c r="Z4048">
        <v>0.999999999999999</v>
      </c>
      <c r="AA4048">
        <v>20.510286702748498</v>
      </c>
      <c r="AB4048">
        <v>47</v>
      </c>
      <c r="AC4048">
        <v>0.93896949425926601</v>
      </c>
      <c r="AD4048">
        <v>3</v>
      </c>
      <c r="AE4048">
        <v>6.1030505740733001E-2</v>
      </c>
      <c r="AF4048">
        <v>0</v>
      </c>
      <c r="AG4048">
        <v>5.5510000000000001E-17</v>
      </c>
      <c r="AH4048">
        <v>4.29775375347122E-3</v>
      </c>
      <c r="AI4048">
        <v>2</v>
      </c>
      <c r="AJ4048">
        <v>91.510284790626002</v>
      </c>
      <c r="AK4048">
        <v>50</v>
      </c>
      <c r="AL4048">
        <v>1</v>
      </c>
      <c r="AM4048">
        <v>0</v>
      </c>
      <c r="AN4048">
        <v>0</v>
      </c>
      <c r="AO4048">
        <v>0</v>
      </c>
      <c r="AP4048">
        <v>0</v>
      </c>
      <c r="AQ4048">
        <v>50</v>
      </c>
      <c r="AR4048">
        <v>0.999999999999999</v>
      </c>
      <c r="AS4048">
        <v>0</v>
      </c>
      <c r="AT4048">
        <v>0</v>
      </c>
      <c r="AU4048">
        <v>0</v>
      </c>
      <c r="AV4048">
        <v>0</v>
      </c>
      <c r="AW4048">
        <v>50</v>
      </c>
      <c r="AX4048">
        <v>0.999999999999999</v>
      </c>
      <c r="AY4048">
        <v>92.155582940887996</v>
      </c>
      <c r="AZ4048">
        <v>50</v>
      </c>
      <c r="BA4048">
        <v>1</v>
      </c>
      <c r="BB4048">
        <v>47</v>
      </c>
      <c r="BC4048">
        <v>0.939735406592765</v>
      </c>
      <c r="BD4048">
        <v>3</v>
      </c>
      <c r="BE4048">
        <v>6.0264593407234598E-2</v>
      </c>
      <c r="BF4048">
        <v>90.495134792889004</v>
      </c>
      <c r="BG4048">
        <v>90.584224214312897</v>
      </c>
      <c r="BH4048">
        <v>89.259330314015003</v>
      </c>
      <c r="BI4048">
        <v>87.701988732728907</v>
      </c>
    </row>
    <row r="4049" spans="1:61" x14ac:dyDescent="0.25">
      <c r="A4049" s="10" t="str">
        <f>VLOOKUP(D4049,'Index-Relations'!E:F,2,FALSE)</f>
        <v>ESG</v>
      </c>
      <c r="B4049" t="s">
        <v>3450</v>
      </c>
      <c r="C4049" s="53" t="s">
        <v>2769</v>
      </c>
      <c r="D4049" s="59" t="s">
        <v>3184</v>
      </c>
      <c r="E4049" s="59" t="s">
        <v>7465</v>
      </c>
      <c r="F4049" t="s">
        <v>1641</v>
      </c>
      <c r="G4049" t="s">
        <v>1640</v>
      </c>
      <c r="H4049" t="s">
        <v>1642</v>
      </c>
      <c r="I4049" s="52">
        <v>45352</v>
      </c>
      <c r="J4049" t="s">
        <v>2457</v>
      </c>
      <c r="K4049">
        <v>50</v>
      </c>
      <c r="L4049">
        <v>93.396826453252103</v>
      </c>
      <c r="M4049">
        <v>50</v>
      </c>
      <c r="N4049">
        <v>1</v>
      </c>
      <c r="O4049">
        <v>92.811097723094306</v>
      </c>
      <c r="P4049">
        <v>50</v>
      </c>
      <c r="Q4049">
        <v>1</v>
      </c>
      <c r="R4049">
        <v>49</v>
      </c>
      <c r="S4049">
        <v>0.98223923858197804</v>
      </c>
      <c r="T4049">
        <v>33.327104855898703</v>
      </c>
      <c r="U4049">
        <v>0.60269682647091405</v>
      </c>
      <c r="V4049">
        <v>29</v>
      </c>
      <c r="W4049">
        <v>4.0770025485762596E-3</v>
      </c>
      <c r="X4049">
        <v>2</v>
      </c>
      <c r="Y4049">
        <v>50</v>
      </c>
      <c r="Z4049">
        <v>0.999999999999999</v>
      </c>
      <c r="AA4049">
        <v>19.609956246260101</v>
      </c>
      <c r="AB4049">
        <v>47</v>
      </c>
      <c r="AC4049">
        <v>0.94274148960624005</v>
      </c>
      <c r="AD4049">
        <v>3</v>
      </c>
      <c r="AE4049">
        <v>5.72585103937591E-2</v>
      </c>
      <c r="AF4049">
        <v>0</v>
      </c>
      <c r="AG4049">
        <v>1.7347000000000001E-16</v>
      </c>
      <c r="AH4049">
        <v>2.8068741456413701E-3</v>
      </c>
      <c r="AI4049">
        <v>1</v>
      </c>
      <c r="AJ4049">
        <v>91.997823563514203</v>
      </c>
      <c r="AK4049">
        <v>50</v>
      </c>
      <c r="AL4049">
        <v>1</v>
      </c>
      <c r="AM4049">
        <v>0</v>
      </c>
      <c r="AN4049">
        <v>0</v>
      </c>
      <c r="AO4049">
        <v>0</v>
      </c>
      <c r="AP4049">
        <v>0</v>
      </c>
      <c r="AQ4049">
        <v>50</v>
      </c>
      <c r="AR4049">
        <v>0.999999999999999</v>
      </c>
      <c r="AS4049">
        <v>0</v>
      </c>
      <c r="AT4049">
        <v>0</v>
      </c>
      <c r="AU4049">
        <v>0</v>
      </c>
      <c r="AV4049">
        <v>0</v>
      </c>
      <c r="AW4049">
        <v>50</v>
      </c>
      <c r="AX4049">
        <v>1</v>
      </c>
      <c r="AY4049">
        <v>92.827019196951596</v>
      </c>
      <c r="AZ4049">
        <v>50</v>
      </c>
      <c r="BA4049">
        <v>1</v>
      </c>
      <c r="BB4049">
        <v>47</v>
      </c>
      <c r="BC4049">
        <v>0.94724162117215605</v>
      </c>
      <c r="BD4049">
        <v>3</v>
      </c>
      <c r="BE4049">
        <v>5.2758378827843198E-2</v>
      </c>
      <c r="BF4049">
        <v>90.978613166467994</v>
      </c>
      <c r="BG4049">
        <v>90.769087842407899</v>
      </c>
      <c r="BH4049">
        <v>90.301891578786893</v>
      </c>
      <c r="BI4049">
        <v>88.025948576713901</v>
      </c>
    </row>
    <row r="4050" spans="1:61" x14ac:dyDescent="0.25">
      <c r="A4050" s="10" t="str">
        <f>VLOOKUP(D4050,'Index-Relations'!E:F,2,FALSE)</f>
        <v>ESG</v>
      </c>
      <c r="B4050" t="s">
        <v>3450</v>
      </c>
      <c r="C4050" s="53" t="s">
        <v>2770</v>
      </c>
      <c r="D4050" s="59" t="s">
        <v>3184</v>
      </c>
      <c r="E4050" s="59" t="s">
        <v>7466</v>
      </c>
      <c r="F4050" t="s">
        <v>1641</v>
      </c>
      <c r="G4050" t="s">
        <v>1640</v>
      </c>
      <c r="H4050" t="s">
        <v>1642</v>
      </c>
      <c r="I4050" s="52">
        <v>45323</v>
      </c>
      <c r="J4050" t="s">
        <v>2457</v>
      </c>
      <c r="K4050">
        <v>51</v>
      </c>
      <c r="L4050">
        <v>93.4637311793918</v>
      </c>
      <c r="M4050">
        <v>50</v>
      </c>
      <c r="N4050">
        <v>1</v>
      </c>
      <c r="O4050">
        <v>92.709055353202004</v>
      </c>
      <c r="P4050">
        <v>50</v>
      </c>
      <c r="Q4050">
        <v>1</v>
      </c>
      <c r="R4050">
        <v>49</v>
      </c>
      <c r="S4050">
        <v>0.98158949576541399</v>
      </c>
      <c r="T4050">
        <v>33.996321429059499</v>
      </c>
      <c r="U4050">
        <v>0.61389870474255204</v>
      </c>
      <c r="V4050">
        <v>29</v>
      </c>
      <c r="W4050">
        <v>4.1720567552441003E-3</v>
      </c>
      <c r="X4050">
        <v>2</v>
      </c>
      <c r="Y4050">
        <v>50</v>
      </c>
      <c r="Z4050">
        <v>1</v>
      </c>
      <c r="AA4050">
        <v>19.9263839197537</v>
      </c>
      <c r="AB4050">
        <v>47</v>
      </c>
      <c r="AC4050">
        <v>0.94155250415048397</v>
      </c>
      <c r="AD4050">
        <v>3</v>
      </c>
      <c r="AE4050">
        <v>5.8447495849515703E-2</v>
      </c>
      <c r="AF4050">
        <v>1</v>
      </c>
      <c r="AG4050">
        <v>8.3269999999999995E-17</v>
      </c>
      <c r="AH4050">
        <v>3.1061265274908499E-3</v>
      </c>
      <c r="AI4050">
        <v>1</v>
      </c>
      <c r="AJ4050">
        <v>91.918250820230995</v>
      </c>
      <c r="AK4050">
        <v>50</v>
      </c>
      <c r="AL4050">
        <v>1</v>
      </c>
      <c r="AM4050">
        <v>0</v>
      </c>
      <c r="AN4050">
        <v>0</v>
      </c>
      <c r="AO4050">
        <v>0</v>
      </c>
      <c r="AP4050">
        <v>0</v>
      </c>
      <c r="AQ4050">
        <v>50</v>
      </c>
      <c r="AR4050">
        <v>0.999999999999999</v>
      </c>
      <c r="AS4050">
        <v>0</v>
      </c>
      <c r="AT4050">
        <v>0</v>
      </c>
      <c r="AU4050">
        <v>0</v>
      </c>
      <c r="AV4050">
        <v>0</v>
      </c>
      <c r="AW4050">
        <v>50</v>
      </c>
      <c r="AX4050">
        <v>1</v>
      </c>
      <c r="AY4050">
        <v>93.111052497390403</v>
      </c>
      <c r="AZ4050">
        <v>50</v>
      </c>
      <c r="BA4050">
        <v>1</v>
      </c>
      <c r="BB4050">
        <v>47</v>
      </c>
      <c r="BC4050">
        <v>0.94296248181011</v>
      </c>
      <c r="BD4050">
        <v>3</v>
      </c>
      <c r="BE4050">
        <v>5.70375181898891E-2</v>
      </c>
      <c r="BF4050">
        <v>91.076683650190901</v>
      </c>
      <c r="BG4050">
        <v>90.676155117061896</v>
      </c>
      <c r="BH4050">
        <v>90.594696698096001</v>
      </c>
      <c r="BI4050">
        <v>88.043718186923996</v>
      </c>
    </row>
    <row r="4051" spans="1:61" x14ac:dyDescent="0.25">
      <c r="A4051" s="10" t="str">
        <f>VLOOKUP(D4051,'Index-Relations'!E:F,2,FALSE)</f>
        <v>ESG</v>
      </c>
      <c r="B4051" t="s">
        <v>3450</v>
      </c>
      <c r="C4051" s="53" t="s">
        <v>2760</v>
      </c>
      <c r="D4051" s="59" t="s">
        <v>3185</v>
      </c>
      <c r="E4051" s="59" t="s">
        <v>7467</v>
      </c>
      <c r="F4051" t="s">
        <v>1645</v>
      </c>
      <c r="G4051" t="s">
        <v>1644</v>
      </c>
      <c r="H4051" t="s">
        <v>1646</v>
      </c>
      <c r="I4051" s="52">
        <v>45659</v>
      </c>
      <c r="J4051" t="s">
        <v>2457</v>
      </c>
      <c r="K4051">
        <v>50</v>
      </c>
      <c r="L4051" s="73">
        <v>92.658450724812894</v>
      </c>
      <c r="M4051">
        <v>50</v>
      </c>
      <c r="N4051">
        <v>1</v>
      </c>
      <c r="O4051" s="73">
        <v>91.404727880453905</v>
      </c>
      <c r="P4051">
        <v>50</v>
      </c>
      <c r="Q4051">
        <v>1</v>
      </c>
      <c r="R4051">
        <v>50</v>
      </c>
      <c r="S4051">
        <v>0.999999999999999</v>
      </c>
      <c r="T4051">
        <v>35.113558693790999</v>
      </c>
      <c r="U4051">
        <v>0.69040394559692597</v>
      </c>
      <c r="V4051">
        <v>32</v>
      </c>
      <c r="W4051">
        <v>1.97722610466569E-2</v>
      </c>
      <c r="X4051">
        <v>2</v>
      </c>
      <c r="Y4051">
        <v>50</v>
      </c>
      <c r="Z4051">
        <v>0.999999999999999</v>
      </c>
      <c r="AA4051">
        <v>103.126754741577</v>
      </c>
      <c r="AB4051">
        <v>47</v>
      </c>
      <c r="AC4051">
        <v>0.94004912926554196</v>
      </c>
      <c r="AD4051">
        <v>3</v>
      </c>
      <c r="AE4051">
        <v>5.99508707344572E-2</v>
      </c>
      <c r="AF4051">
        <v>0</v>
      </c>
      <c r="AG4051">
        <v>0</v>
      </c>
      <c r="AH4051">
        <v>1.6200048595398201E-2</v>
      </c>
      <c r="AI4051">
        <v>7</v>
      </c>
      <c r="AJ4051" s="73">
        <v>91.048269783001004</v>
      </c>
      <c r="AK4051">
        <v>50</v>
      </c>
      <c r="AL4051">
        <v>1</v>
      </c>
      <c r="AM4051">
        <v>0</v>
      </c>
      <c r="AN4051">
        <v>0</v>
      </c>
      <c r="AO4051">
        <v>0</v>
      </c>
      <c r="AP4051">
        <v>0</v>
      </c>
      <c r="AQ4051">
        <v>50</v>
      </c>
      <c r="AR4051">
        <v>1</v>
      </c>
      <c r="AS4051">
        <v>0</v>
      </c>
      <c r="AT4051">
        <v>0</v>
      </c>
      <c r="AU4051">
        <v>0</v>
      </c>
      <c r="AV4051">
        <v>0</v>
      </c>
      <c r="AW4051">
        <v>50</v>
      </c>
      <c r="AX4051">
        <v>0.999999999999999</v>
      </c>
      <c r="AY4051" s="73">
        <v>91.867995528733999</v>
      </c>
      <c r="AZ4051">
        <v>50</v>
      </c>
      <c r="BA4051">
        <v>1</v>
      </c>
      <c r="BB4051">
        <v>47</v>
      </c>
      <c r="BC4051">
        <v>0.94161425282342004</v>
      </c>
      <c r="BD4051">
        <v>3</v>
      </c>
      <c r="BE4051">
        <v>5.8385747176579898E-2</v>
      </c>
      <c r="BF4051">
        <v>92.658450724812894</v>
      </c>
      <c r="BG4051">
        <v>91.404727880453905</v>
      </c>
      <c r="BH4051">
        <v>91.867995528733999</v>
      </c>
      <c r="BI4051">
        <v>91.048269783001004</v>
      </c>
    </row>
    <row r="4052" spans="1:61" x14ac:dyDescent="0.25">
      <c r="A4052" s="10" t="str">
        <f>VLOOKUP(D4052,'Index-Relations'!E:F,2,FALSE)</f>
        <v>ESG</v>
      </c>
      <c r="B4052" t="s">
        <v>3450</v>
      </c>
      <c r="C4052" s="53" t="s">
        <v>2761</v>
      </c>
      <c r="D4052" s="59" t="s">
        <v>3185</v>
      </c>
      <c r="E4052" s="59" t="s">
        <v>7468</v>
      </c>
      <c r="F4052" t="s">
        <v>1645</v>
      </c>
      <c r="G4052" t="s">
        <v>1644</v>
      </c>
      <c r="H4052" t="s">
        <v>1646</v>
      </c>
      <c r="I4052" s="52">
        <v>45628</v>
      </c>
      <c r="J4052" t="s">
        <v>2457</v>
      </c>
      <c r="K4052">
        <v>50</v>
      </c>
      <c r="L4052" s="73">
        <v>92.615003197681901</v>
      </c>
      <c r="M4052">
        <v>50</v>
      </c>
      <c r="N4052">
        <v>1</v>
      </c>
      <c r="O4052" s="73">
        <v>91.328996802439903</v>
      </c>
      <c r="P4052">
        <v>50</v>
      </c>
      <c r="Q4052">
        <v>1</v>
      </c>
      <c r="R4052">
        <v>50</v>
      </c>
      <c r="S4052">
        <v>1</v>
      </c>
      <c r="T4052">
        <v>35.122883485447197</v>
      </c>
      <c r="U4052">
        <v>0.67923476327302701</v>
      </c>
      <c r="V4052">
        <v>32</v>
      </c>
      <c r="W4052">
        <v>2.0647861524909002E-2</v>
      </c>
      <c r="X4052">
        <v>2</v>
      </c>
      <c r="Y4052">
        <v>50</v>
      </c>
      <c r="Z4052">
        <v>1</v>
      </c>
      <c r="AA4052">
        <v>90.643734396122895</v>
      </c>
      <c r="AB4052">
        <v>47</v>
      </c>
      <c r="AC4052">
        <v>0.94138178576676002</v>
      </c>
      <c r="AD4052">
        <v>3</v>
      </c>
      <c r="AE4052">
        <v>5.8618214233239499E-2</v>
      </c>
      <c r="AF4052">
        <v>0</v>
      </c>
      <c r="AG4052">
        <v>1.0407999999999999E-16</v>
      </c>
      <c r="AH4052">
        <v>1.8245427929954702E-2</v>
      </c>
      <c r="AI4052">
        <v>7</v>
      </c>
      <c r="AJ4052" s="73">
        <v>91.001963273662994</v>
      </c>
      <c r="AK4052">
        <v>50</v>
      </c>
      <c r="AL4052">
        <v>1</v>
      </c>
      <c r="AM4052">
        <v>0</v>
      </c>
      <c r="AN4052">
        <v>0</v>
      </c>
      <c r="AO4052">
        <v>0</v>
      </c>
      <c r="AP4052">
        <v>0</v>
      </c>
      <c r="AQ4052">
        <v>50</v>
      </c>
      <c r="AR4052">
        <v>1</v>
      </c>
      <c r="AS4052">
        <v>0</v>
      </c>
      <c r="AT4052">
        <v>0</v>
      </c>
      <c r="AU4052">
        <v>0</v>
      </c>
      <c r="AV4052">
        <v>0</v>
      </c>
      <c r="AW4052">
        <v>50</v>
      </c>
      <c r="AX4052">
        <v>1</v>
      </c>
      <c r="AY4052" s="73">
        <v>91.847321302639003</v>
      </c>
      <c r="AZ4052">
        <v>50</v>
      </c>
      <c r="BA4052">
        <v>1</v>
      </c>
      <c r="BB4052">
        <v>47</v>
      </c>
      <c r="BC4052">
        <v>0.94249267322360797</v>
      </c>
      <c r="BD4052">
        <v>3</v>
      </c>
      <c r="BE4052">
        <v>5.7507326776391803E-2</v>
      </c>
      <c r="BF4052">
        <v>92.615003197681901</v>
      </c>
      <c r="BG4052">
        <v>91.328996802439903</v>
      </c>
      <c r="BH4052">
        <v>91.847321302639003</v>
      </c>
      <c r="BI4052">
        <v>91.001963273662994</v>
      </c>
    </row>
    <row r="4053" spans="1:61" x14ac:dyDescent="0.25">
      <c r="A4053" s="10" t="str">
        <f>VLOOKUP(D4053,'Index-Relations'!E:F,2,FALSE)</f>
        <v>ESG</v>
      </c>
      <c r="B4053" t="s">
        <v>3450</v>
      </c>
      <c r="C4053" s="53" t="s">
        <v>2762</v>
      </c>
      <c r="D4053" s="59" t="s">
        <v>3185</v>
      </c>
      <c r="E4053" s="59" t="s">
        <v>7469</v>
      </c>
      <c r="F4053" t="s">
        <v>1645</v>
      </c>
      <c r="G4053" t="s">
        <v>1644</v>
      </c>
      <c r="H4053" t="s">
        <v>1646</v>
      </c>
      <c r="I4053" s="52">
        <v>45597</v>
      </c>
      <c r="J4053" t="s">
        <v>2457</v>
      </c>
      <c r="K4053">
        <v>50</v>
      </c>
      <c r="L4053" s="73">
        <v>92.625426363000997</v>
      </c>
      <c r="M4053">
        <v>50</v>
      </c>
      <c r="N4053">
        <v>1</v>
      </c>
      <c r="O4053" s="73">
        <v>91.371429812309003</v>
      </c>
      <c r="P4053">
        <v>50</v>
      </c>
      <c r="Q4053">
        <v>1</v>
      </c>
      <c r="R4053">
        <v>50</v>
      </c>
      <c r="S4053">
        <v>1</v>
      </c>
      <c r="T4053">
        <v>35.275550521173798</v>
      </c>
      <c r="U4053">
        <v>0.67740304941535101</v>
      </c>
      <c r="V4053">
        <v>32</v>
      </c>
      <c r="W4053">
        <v>2.0640876877263299E-2</v>
      </c>
      <c r="X4053">
        <v>2</v>
      </c>
      <c r="Y4053">
        <v>50</v>
      </c>
      <c r="Z4053">
        <v>1</v>
      </c>
      <c r="AA4053">
        <v>89.037324729730699</v>
      </c>
      <c r="AB4053">
        <v>47</v>
      </c>
      <c r="AC4053">
        <v>0.94206290391992598</v>
      </c>
      <c r="AD4053">
        <v>3</v>
      </c>
      <c r="AE4053">
        <v>5.79370960800734E-2</v>
      </c>
      <c r="AF4053">
        <v>0</v>
      </c>
      <c r="AG4053">
        <v>4.1629999999999998E-17</v>
      </c>
      <c r="AH4053">
        <v>2.62397903067281E-2</v>
      </c>
      <c r="AI4053">
        <v>7</v>
      </c>
      <c r="AJ4053" s="73">
        <v>91.076460129460898</v>
      </c>
      <c r="AK4053">
        <v>50</v>
      </c>
      <c r="AL4053">
        <v>1</v>
      </c>
      <c r="AM4053">
        <v>0</v>
      </c>
      <c r="AN4053">
        <v>0</v>
      </c>
      <c r="AO4053">
        <v>0</v>
      </c>
      <c r="AP4053">
        <v>0</v>
      </c>
      <c r="AQ4053">
        <v>50</v>
      </c>
      <c r="AR4053">
        <v>1</v>
      </c>
      <c r="AS4053">
        <v>0</v>
      </c>
      <c r="AT4053">
        <v>0</v>
      </c>
      <c r="AU4053">
        <v>0</v>
      </c>
      <c r="AV4053">
        <v>0</v>
      </c>
      <c r="AW4053">
        <v>50</v>
      </c>
      <c r="AX4053">
        <v>0.999999999999999</v>
      </c>
      <c r="AY4053" s="73">
        <v>91.785425653792998</v>
      </c>
      <c r="AZ4053">
        <v>50</v>
      </c>
      <c r="BA4053">
        <v>1</v>
      </c>
      <c r="BB4053">
        <v>47</v>
      </c>
      <c r="BC4053">
        <v>0.94023955662015901</v>
      </c>
      <c r="BD4053">
        <v>3</v>
      </c>
      <c r="BE4053">
        <v>5.9760443379840697E-2</v>
      </c>
      <c r="BF4053">
        <v>92.625426363000997</v>
      </c>
      <c r="BG4053">
        <v>91.371429812309003</v>
      </c>
      <c r="BH4053">
        <v>91.785425653792998</v>
      </c>
      <c r="BI4053">
        <v>91.076460129460898</v>
      </c>
    </row>
    <row r="4054" spans="1:61" x14ac:dyDescent="0.25">
      <c r="A4054" s="10" t="str">
        <f>VLOOKUP(D4054,'Index-Relations'!E:F,2,FALSE)</f>
        <v>ESG</v>
      </c>
      <c r="B4054" t="s">
        <v>3450</v>
      </c>
      <c r="C4054" s="53" t="s">
        <v>2763</v>
      </c>
      <c r="D4054" s="59" t="s">
        <v>3185</v>
      </c>
      <c r="E4054" s="59" t="s">
        <v>7470</v>
      </c>
      <c r="F4054" t="s">
        <v>1645</v>
      </c>
      <c r="G4054" t="s">
        <v>1644</v>
      </c>
      <c r="H4054" t="s">
        <v>1646</v>
      </c>
      <c r="I4054" s="52">
        <v>45566</v>
      </c>
      <c r="J4054" t="s">
        <v>2457</v>
      </c>
      <c r="K4054">
        <v>50</v>
      </c>
      <c r="L4054" s="73">
        <v>92.325177687874003</v>
      </c>
      <c r="M4054">
        <v>50</v>
      </c>
      <c r="N4054">
        <v>1</v>
      </c>
      <c r="O4054" s="73">
        <v>91.194233937849006</v>
      </c>
      <c r="P4054">
        <v>50</v>
      </c>
      <c r="Q4054">
        <v>1</v>
      </c>
      <c r="R4054">
        <v>50</v>
      </c>
      <c r="S4054">
        <v>1</v>
      </c>
      <c r="T4054">
        <v>34.652900720447597</v>
      </c>
      <c r="U4054">
        <v>0.64283957329115804</v>
      </c>
      <c r="V4054">
        <v>31</v>
      </c>
      <c r="W4054">
        <v>2.0363141995314402E-2</v>
      </c>
      <c r="X4054">
        <v>2</v>
      </c>
      <c r="Y4054">
        <v>50</v>
      </c>
      <c r="Z4054">
        <v>0.999999999999999</v>
      </c>
      <c r="AA4054">
        <v>81.884559813663699</v>
      </c>
      <c r="AB4054">
        <v>47</v>
      </c>
      <c r="AC4054">
        <v>0.93787995115212297</v>
      </c>
      <c r="AD4054">
        <v>3</v>
      </c>
      <c r="AE4054">
        <v>6.2120048847876502E-2</v>
      </c>
      <c r="AF4054">
        <v>0</v>
      </c>
      <c r="AG4054">
        <v>0</v>
      </c>
      <c r="AH4054">
        <v>1.44143112257829E-2</v>
      </c>
      <c r="AI4054">
        <v>6</v>
      </c>
      <c r="AJ4054" s="73">
        <v>90.552914253175899</v>
      </c>
      <c r="AK4054">
        <v>50</v>
      </c>
      <c r="AL4054">
        <v>1</v>
      </c>
      <c r="AM4054">
        <v>0</v>
      </c>
      <c r="AN4054">
        <v>0</v>
      </c>
      <c r="AO4054">
        <v>0</v>
      </c>
      <c r="AP4054">
        <v>0</v>
      </c>
      <c r="AQ4054">
        <v>50</v>
      </c>
      <c r="AR4054">
        <v>1</v>
      </c>
      <c r="AS4054">
        <v>0</v>
      </c>
      <c r="AT4054">
        <v>0</v>
      </c>
      <c r="AU4054">
        <v>0</v>
      </c>
      <c r="AV4054">
        <v>0</v>
      </c>
      <c r="AW4054">
        <v>50</v>
      </c>
      <c r="AX4054">
        <v>1</v>
      </c>
      <c r="AY4054" s="73">
        <v>91.626176236774</v>
      </c>
      <c r="AZ4054">
        <v>50</v>
      </c>
      <c r="BA4054">
        <v>1</v>
      </c>
      <c r="BB4054">
        <v>47</v>
      </c>
      <c r="BC4054">
        <v>0.94061864841713005</v>
      </c>
      <c r="BD4054">
        <v>3</v>
      </c>
      <c r="BE4054">
        <v>5.9381351582869599E-2</v>
      </c>
      <c r="BF4054">
        <v>92.325177687874003</v>
      </c>
      <c r="BG4054">
        <v>91.194233937849006</v>
      </c>
      <c r="BH4054">
        <v>91.626176236774</v>
      </c>
      <c r="BI4054">
        <v>90.552914253175899</v>
      </c>
    </row>
    <row r="4055" spans="1:61" x14ac:dyDescent="0.25">
      <c r="A4055" s="10" t="str">
        <f>VLOOKUP(D4055,'Index-Relations'!E:F,2,FALSE)</f>
        <v>ESG</v>
      </c>
      <c r="B4055" t="s">
        <v>3450</v>
      </c>
      <c r="C4055" s="53" t="s">
        <v>2764</v>
      </c>
      <c r="D4055" s="59" t="s">
        <v>3185</v>
      </c>
      <c r="E4055" s="59" t="s">
        <v>7471</v>
      </c>
      <c r="F4055" t="s">
        <v>1645</v>
      </c>
      <c r="G4055" t="s">
        <v>1644</v>
      </c>
      <c r="H4055" t="s">
        <v>1646</v>
      </c>
      <c r="I4055" s="52">
        <v>45537</v>
      </c>
      <c r="J4055" t="s">
        <v>2457</v>
      </c>
      <c r="K4055">
        <v>50</v>
      </c>
      <c r="L4055" s="73">
        <v>92.462159306892005</v>
      </c>
      <c r="M4055">
        <v>50</v>
      </c>
      <c r="N4055">
        <v>1</v>
      </c>
      <c r="O4055" s="73">
        <v>91.183645287559003</v>
      </c>
      <c r="P4055">
        <v>50</v>
      </c>
      <c r="Q4055">
        <v>1</v>
      </c>
      <c r="R4055">
        <v>50</v>
      </c>
      <c r="S4055">
        <v>0.999999999999999</v>
      </c>
      <c r="T4055">
        <v>34.670975037044798</v>
      </c>
      <c r="U4055">
        <v>0.65214710957014399</v>
      </c>
      <c r="V4055">
        <v>31</v>
      </c>
      <c r="W4055">
        <v>2.0820496871437499E-2</v>
      </c>
      <c r="X4055">
        <v>2</v>
      </c>
      <c r="Y4055">
        <v>50</v>
      </c>
      <c r="Z4055">
        <v>1</v>
      </c>
      <c r="AA4055">
        <v>84.608100486904704</v>
      </c>
      <c r="AB4055">
        <v>47</v>
      </c>
      <c r="AC4055">
        <v>0.93896241316684403</v>
      </c>
      <c r="AD4055">
        <v>3</v>
      </c>
      <c r="AE4055">
        <v>6.1037586833155598E-2</v>
      </c>
      <c r="AF4055">
        <v>0</v>
      </c>
      <c r="AG4055">
        <v>2.776E-17</v>
      </c>
      <c r="AH4055">
        <v>1.41617285591705E-2</v>
      </c>
      <c r="AI4055">
        <v>6</v>
      </c>
      <c r="AJ4055" s="73">
        <v>90.792798322764995</v>
      </c>
      <c r="AK4055">
        <v>50</v>
      </c>
      <c r="AL4055">
        <v>1</v>
      </c>
      <c r="AM4055">
        <v>0</v>
      </c>
      <c r="AN4055">
        <v>0</v>
      </c>
      <c r="AO4055">
        <v>0</v>
      </c>
      <c r="AP4055">
        <v>0</v>
      </c>
      <c r="AQ4055">
        <v>50</v>
      </c>
      <c r="AR4055">
        <v>1</v>
      </c>
      <c r="AS4055">
        <v>0</v>
      </c>
      <c r="AT4055">
        <v>0</v>
      </c>
      <c r="AU4055">
        <v>0</v>
      </c>
      <c r="AV4055">
        <v>0</v>
      </c>
      <c r="AW4055">
        <v>50</v>
      </c>
      <c r="AX4055">
        <v>0.999999999999999</v>
      </c>
      <c r="AY4055" s="73">
        <v>91.955786819308997</v>
      </c>
      <c r="AZ4055">
        <v>50</v>
      </c>
      <c r="BA4055">
        <v>1</v>
      </c>
      <c r="BB4055">
        <v>47</v>
      </c>
      <c r="BC4055">
        <v>0.93928714744495601</v>
      </c>
      <c r="BD4055">
        <v>3</v>
      </c>
      <c r="BE4055">
        <v>6.07128525550438E-2</v>
      </c>
      <c r="BF4055">
        <v>92.462159306892005</v>
      </c>
      <c r="BG4055">
        <v>91.183645287559003</v>
      </c>
      <c r="BH4055">
        <v>91.955786819308997</v>
      </c>
      <c r="BI4055">
        <v>90.792798322764995</v>
      </c>
    </row>
    <row r="4056" spans="1:61" x14ac:dyDescent="0.25">
      <c r="A4056" s="10" t="str">
        <f>VLOOKUP(D4056,'Index-Relations'!E:F,2,FALSE)</f>
        <v>ESG</v>
      </c>
      <c r="B4056" t="s">
        <v>3450</v>
      </c>
      <c r="C4056" s="53" t="s">
        <v>3350</v>
      </c>
      <c r="D4056" s="59" t="s">
        <v>3185</v>
      </c>
      <c r="E4056" s="59" t="s">
        <v>7472</v>
      </c>
      <c r="F4056" t="s">
        <v>1645</v>
      </c>
      <c r="G4056" t="s">
        <v>1644</v>
      </c>
      <c r="H4056" t="s">
        <v>1646</v>
      </c>
      <c r="I4056" s="52">
        <v>45505</v>
      </c>
      <c r="J4056" t="s">
        <v>2457</v>
      </c>
      <c r="K4056">
        <v>50</v>
      </c>
      <c r="L4056" s="73">
        <v>92.420064222439905</v>
      </c>
      <c r="M4056">
        <v>50</v>
      </c>
      <c r="N4056">
        <v>1</v>
      </c>
      <c r="O4056" s="73">
        <v>91.155792930076998</v>
      </c>
      <c r="P4056">
        <v>50</v>
      </c>
      <c r="Q4056">
        <v>1</v>
      </c>
      <c r="R4056">
        <v>50</v>
      </c>
      <c r="S4056">
        <v>1</v>
      </c>
      <c r="T4056">
        <v>34.642511042466097</v>
      </c>
      <c r="U4056">
        <v>0.66192842493260196</v>
      </c>
      <c r="V4056">
        <v>31</v>
      </c>
      <c r="W4056">
        <v>2.12457523812827E-2</v>
      </c>
      <c r="X4056">
        <v>2</v>
      </c>
      <c r="Y4056">
        <v>50</v>
      </c>
      <c r="Z4056">
        <v>0.999999999999999</v>
      </c>
      <c r="AA4056">
        <v>87.989300773869104</v>
      </c>
      <c r="AB4056">
        <v>48</v>
      </c>
      <c r="AC4056">
        <v>0.95904054815365203</v>
      </c>
      <c r="AD4056">
        <v>2</v>
      </c>
      <c r="AE4056">
        <v>4.0959451846347202E-2</v>
      </c>
      <c r="AF4056">
        <v>0</v>
      </c>
      <c r="AG4056">
        <v>1.2489999999999999E-16</v>
      </c>
      <c r="AH4056">
        <v>1.3851821568255601E-2</v>
      </c>
      <c r="AI4056">
        <v>6</v>
      </c>
      <c r="AJ4056" s="73">
        <v>90.739420145899004</v>
      </c>
      <c r="AK4056">
        <v>50</v>
      </c>
      <c r="AL4056">
        <v>1</v>
      </c>
      <c r="AM4056">
        <v>0</v>
      </c>
      <c r="AN4056">
        <v>0</v>
      </c>
      <c r="AO4056">
        <v>0</v>
      </c>
      <c r="AP4056">
        <v>0</v>
      </c>
      <c r="AQ4056">
        <v>50</v>
      </c>
      <c r="AR4056">
        <v>0.999999999999999</v>
      </c>
      <c r="AS4056">
        <v>0</v>
      </c>
      <c r="AT4056">
        <v>0</v>
      </c>
      <c r="AU4056">
        <v>0</v>
      </c>
      <c r="AV4056">
        <v>0</v>
      </c>
      <c r="AW4056">
        <v>50</v>
      </c>
      <c r="AX4056">
        <v>0.999999999999999</v>
      </c>
      <c r="AY4056" s="73">
        <v>91.913972947966997</v>
      </c>
      <c r="AZ4056">
        <v>50</v>
      </c>
      <c r="BA4056">
        <v>1</v>
      </c>
      <c r="BB4056">
        <v>48</v>
      </c>
      <c r="BC4056">
        <v>0.95927507524404798</v>
      </c>
      <c r="BD4056">
        <v>2</v>
      </c>
      <c r="BE4056">
        <v>4.0724924755951797E-2</v>
      </c>
      <c r="BF4056">
        <v>92.420064222439905</v>
      </c>
      <c r="BG4056">
        <v>91.155792930076998</v>
      </c>
      <c r="BH4056">
        <v>91.913972947966997</v>
      </c>
      <c r="BI4056">
        <v>90.739420145899004</v>
      </c>
    </row>
    <row r="4057" spans="1:61" x14ac:dyDescent="0.25">
      <c r="A4057" s="10" t="str">
        <f>VLOOKUP(D4057,'Index-Relations'!E:F,2,FALSE)</f>
        <v>ESG</v>
      </c>
      <c r="B4057" t="s">
        <v>3450</v>
      </c>
      <c r="C4057" s="53" t="s">
        <v>2765</v>
      </c>
      <c r="D4057" s="59" t="s">
        <v>3185</v>
      </c>
      <c r="E4057" s="59" t="s">
        <v>7473</v>
      </c>
      <c r="F4057" t="s">
        <v>1645</v>
      </c>
      <c r="G4057" t="s">
        <v>1644</v>
      </c>
      <c r="H4057" t="s">
        <v>1646</v>
      </c>
      <c r="I4057" s="52">
        <v>45474</v>
      </c>
      <c r="J4057" t="s">
        <v>2457</v>
      </c>
      <c r="K4057">
        <v>50</v>
      </c>
      <c r="L4057" s="73">
        <v>92.770086946814999</v>
      </c>
      <c r="M4057">
        <v>50</v>
      </c>
      <c r="N4057">
        <v>1</v>
      </c>
      <c r="O4057" s="73">
        <v>91.586817958048997</v>
      </c>
      <c r="P4057">
        <v>50</v>
      </c>
      <c r="Q4057">
        <v>1</v>
      </c>
      <c r="R4057">
        <v>50</v>
      </c>
      <c r="S4057">
        <v>1</v>
      </c>
      <c r="T4057">
        <v>35.521959439526803</v>
      </c>
      <c r="U4057">
        <v>0.641970851722383</v>
      </c>
      <c r="V4057">
        <v>29</v>
      </c>
      <c r="W4057">
        <v>1.9509268221786401E-2</v>
      </c>
      <c r="X4057">
        <v>2</v>
      </c>
      <c r="Y4057">
        <v>50</v>
      </c>
      <c r="Z4057">
        <v>1</v>
      </c>
      <c r="AA4057">
        <v>90.742817870235001</v>
      </c>
      <c r="AB4057">
        <v>48</v>
      </c>
      <c r="AC4057">
        <v>0.96011742516379495</v>
      </c>
      <c r="AD4057">
        <v>2</v>
      </c>
      <c r="AE4057">
        <v>3.9882574836204499E-2</v>
      </c>
      <c r="AF4057">
        <v>0</v>
      </c>
      <c r="AG4057">
        <v>1.388E-17</v>
      </c>
      <c r="AH4057">
        <v>1.3430066793770699E-2</v>
      </c>
      <c r="AI4057">
        <v>6</v>
      </c>
      <c r="AJ4057" s="73">
        <v>91.407086575671002</v>
      </c>
      <c r="AK4057">
        <v>50</v>
      </c>
      <c r="AL4057">
        <v>1</v>
      </c>
      <c r="AM4057">
        <v>0</v>
      </c>
      <c r="AN4057">
        <v>0</v>
      </c>
      <c r="AO4057">
        <v>0</v>
      </c>
      <c r="AP4057">
        <v>0</v>
      </c>
      <c r="AQ4057">
        <v>50</v>
      </c>
      <c r="AR4057">
        <v>1</v>
      </c>
      <c r="AS4057">
        <v>0</v>
      </c>
      <c r="AT4057">
        <v>0</v>
      </c>
      <c r="AU4057">
        <v>0</v>
      </c>
      <c r="AV4057">
        <v>0</v>
      </c>
      <c r="AW4057">
        <v>50</v>
      </c>
      <c r="AX4057">
        <v>0.999999999999999</v>
      </c>
      <c r="AY4057" s="73">
        <v>91.820987066922996</v>
      </c>
      <c r="AZ4057">
        <v>50</v>
      </c>
      <c r="BA4057">
        <v>1</v>
      </c>
      <c r="BB4057">
        <v>48</v>
      </c>
      <c r="BC4057">
        <v>0.96105421074425901</v>
      </c>
      <c r="BD4057">
        <v>2</v>
      </c>
      <c r="BE4057">
        <v>3.8945789255740201E-2</v>
      </c>
      <c r="BF4057">
        <v>92.770086946814999</v>
      </c>
      <c r="BG4057">
        <v>91.586817958048997</v>
      </c>
      <c r="BH4057">
        <v>91.820987066922996</v>
      </c>
      <c r="BI4057">
        <v>91.407086575671002</v>
      </c>
    </row>
    <row r="4058" spans="1:61" x14ac:dyDescent="0.25">
      <c r="A4058" s="10" t="str">
        <f>VLOOKUP(D4058,'Index-Relations'!E:F,2,FALSE)</f>
        <v>ESG</v>
      </c>
      <c r="B4058" t="s">
        <v>3450</v>
      </c>
      <c r="C4058" s="53" t="s">
        <v>2766</v>
      </c>
      <c r="D4058" s="59" t="s">
        <v>3185</v>
      </c>
      <c r="E4058" s="59" t="s">
        <v>7474</v>
      </c>
      <c r="F4058" t="s">
        <v>1645</v>
      </c>
      <c r="G4058" t="s">
        <v>1644</v>
      </c>
      <c r="H4058" t="s">
        <v>1646</v>
      </c>
      <c r="I4058" s="52">
        <v>45446</v>
      </c>
      <c r="J4058" t="s">
        <v>2457</v>
      </c>
      <c r="K4058">
        <v>50</v>
      </c>
      <c r="L4058" s="73">
        <v>92.964557958469001</v>
      </c>
      <c r="M4058">
        <v>50</v>
      </c>
      <c r="N4058">
        <v>1</v>
      </c>
      <c r="O4058" s="73">
        <v>91.423095499971893</v>
      </c>
      <c r="P4058">
        <v>50</v>
      </c>
      <c r="Q4058">
        <v>1</v>
      </c>
      <c r="R4058">
        <v>50</v>
      </c>
      <c r="S4058">
        <v>1</v>
      </c>
      <c r="T4058">
        <v>35.7282353957713</v>
      </c>
      <c r="U4058">
        <v>0.65582338952434704</v>
      </c>
      <c r="V4058">
        <v>28</v>
      </c>
      <c r="W4058">
        <v>2.3624574645060899E-2</v>
      </c>
      <c r="X4058">
        <v>2</v>
      </c>
      <c r="Y4058">
        <v>50</v>
      </c>
      <c r="Z4058">
        <v>0.999999999999999</v>
      </c>
      <c r="AA4058">
        <v>90.972382530592895</v>
      </c>
      <c r="AB4058">
        <v>48</v>
      </c>
      <c r="AC4058">
        <v>0.95936365963510095</v>
      </c>
      <c r="AD4058">
        <v>2</v>
      </c>
      <c r="AE4058">
        <v>4.0636340364898403E-2</v>
      </c>
      <c r="AF4058">
        <v>0</v>
      </c>
      <c r="AG4058">
        <v>1.6652999999999999E-16</v>
      </c>
      <c r="AH4058">
        <v>1.36494231980108E-2</v>
      </c>
      <c r="AI4058">
        <v>6</v>
      </c>
      <c r="AJ4058" s="73">
        <v>91.475842168518994</v>
      </c>
      <c r="AK4058">
        <v>50</v>
      </c>
      <c r="AL4058">
        <v>1</v>
      </c>
      <c r="AM4058">
        <v>0</v>
      </c>
      <c r="AN4058">
        <v>0</v>
      </c>
      <c r="AO4058">
        <v>0</v>
      </c>
      <c r="AP4058">
        <v>0</v>
      </c>
      <c r="AQ4058">
        <v>50</v>
      </c>
      <c r="AR4058">
        <v>0.999999999999999</v>
      </c>
      <c r="AS4058">
        <v>0</v>
      </c>
      <c r="AT4058">
        <v>0</v>
      </c>
      <c r="AU4058">
        <v>0</v>
      </c>
      <c r="AV4058">
        <v>0</v>
      </c>
      <c r="AW4058">
        <v>50</v>
      </c>
      <c r="AX4058">
        <v>1</v>
      </c>
      <c r="AY4058" s="73">
        <v>92.380623365830004</v>
      </c>
      <c r="AZ4058">
        <v>50</v>
      </c>
      <c r="BA4058">
        <v>1</v>
      </c>
      <c r="BB4058">
        <v>48</v>
      </c>
      <c r="BC4058">
        <v>0.96093990543041696</v>
      </c>
      <c r="BD4058">
        <v>2</v>
      </c>
      <c r="BE4058">
        <v>3.9060094569582197E-2</v>
      </c>
      <c r="BF4058">
        <v>92.964557958469001</v>
      </c>
      <c r="BG4058">
        <v>91.423095499971893</v>
      </c>
      <c r="BH4058">
        <v>92.380623365830004</v>
      </c>
      <c r="BI4058">
        <v>91.475842168518994</v>
      </c>
    </row>
    <row r="4059" spans="1:61" x14ac:dyDescent="0.25">
      <c r="A4059" s="10" t="str">
        <f>VLOOKUP(D4059,'Index-Relations'!E:F,2,FALSE)</f>
        <v>ESG</v>
      </c>
      <c r="B4059" t="s">
        <v>3450</v>
      </c>
      <c r="C4059" s="53" t="s">
        <v>2767</v>
      </c>
      <c r="D4059" s="59" t="s">
        <v>3185</v>
      </c>
      <c r="E4059" s="59" t="s">
        <v>7475</v>
      </c>
      <c r="F4059" t="s">
        <v>1645</v>
      </c>
      <c r="G4059" t="s">
        <v>1644</v>
      </c>
      <c r="H4059" t="s">
        <v>1646</v>
      </c>
      <c r="I4059" s="52">
        <v>45414</v>
      </c>
      <c r="J4059" t="s">
        <v>2457</v>
      </c>
      <c r="K4059">
        <v>50</v>
      </c>
      <c r="L4059" s="73">
        <v>92.975567018221994</v>
      </c>
      <c r="M4059">
        <v>50</v>
      </c>
      <c r="N4059">
        <v>1</v>
      </c>
      <c r="O4059" s="73">
        <v>91.451033391967002</v>
      </c>
      <c r="P4059">
        <v>50</v>
      </c>
      <c r="Q4059">
        <v>1</v>
      </c>
      <c r="R4059">
        <v>50</v>
      </c>
      <c r="S4059">
        <v>1</v>
      </c>
      <c r="T4059">
        <v>35.578099644316197</v>
      </c>
      <c r="U4059">
        <v>0.66155509922011102</v>
      </c>
      <c r="V4059">
        <v>28</v>
      </c>
      <c r="W4059">
        <v>2.24422427902519E-2</v>
      </c>
      <c r="X4059">
        <v>2</v>
      </c>
      <c r="Y4059">
        <v>50</v>
      </c>
      <c r="Z4059">
        <v>0.999999999999999</v>
      </c>
      <c r="AA4059">
        <v>93.459763346613798</v>
      </c>
      <c r="AB4059">
        <v>48</v>
      </c>
      <c r="AC4059">
        <v>0.96028250237257895</v>
      </c>
      <c r="AD4059">
        <v>2</v>
      </c>
      <c r="AE4059">
        <v>3.9717497627420398E-2</v>
      </c>
      <c r="AF4059">
        <v>0</v>
      </c>
      <c r="AG4059">
        <v>6.2449999999999997E-17</v>
      </c>
      <c r="AH4059">
        <v>1.27655531274656E-2</v>
      </c>
      <c r="AI4059">
        <v>6</v>
      </c>
      <c r="AJ4059" s="73">
        <v>91.513788030943005</v>
      </c>
      <c r="AK4059">
        <v>50</v>
      </c>
      <c r="AL4059">
        <v>1</v>
      </c>
      <c r="AM4059">
        <v>0</v>
      </c>
      <c r="AN4059">
        <v>0</v>
      </c>
      <c r="AO4059">
        <v>0</v>
      </c>
      <c r="AP4059">
        <v>0</v>
      </c>
      <c r="AQ4059">
        <v>50</v>
      </c>
      <c r="AR4059">
        <v>1</v>
      </c>
      <c r="AS4059">
        <v>0</v>
      </c>
      <c r="AT4059">
        <v>0</v>
      </c>
      <c r="AU4059">
        <v>0</v>
      </c>
      <c r="AV4059">
        <v>0</v>
      </c>
      <c r="AW4059">
        <v>50</v>
      </c>
      <c r="AX4059">
        <v>0.999999999999999</v>
      </c>
      <c r="AY4059" s="73">
        <v>92.344388614791001</v>
      </c>
      <c r="AZ4059">
        <v>50</v>
      </c>
      <c r="BA4059">
        <v>1</v>
      </c>
      <c r="BB4059">
        <v>48</v>
      </c>
      <c r="BC4059">
        <v>0.95874244083384996</v>
      </c>
      <c r="BD4059">
        <v>2</v>
      </c>
      <c r="BE4059">
        <v>4.12575591661496E-2</v>
      </c>
      <c r="BF4059">
        <v>92.975567018221994</v>
      </c>
      <c r="BG4059">
        <v>91.451033391967002</v>
      </c>
      <c r="BH4059">
        <v>92.344388614791001</v>
      </c>
      <c r="BI4059">
        <v>91.513788030943005</v>
      </c>
    </row>
    <row r="4060" spans="1:61" x14ac:dyDescent="0.25">
      <c r="A4060" s="10" t="str">
        <f>VLOOKUP(D4060,'Index-Relations'!E:F,2,FALSE)</f>
        <v>ESG</v>
      </c>
      <c r="B4060" t="s">
        <v>3450</v>
      </c>
      <c r="C4060" s="53" t="s">
        <v>2768</v>
      </c>
      <c r="D4060" s="59" t="s">
        <v>3185</v>
      </c>
      <c r="E4060" s="59" t="s">
        <v>7476</v>
      </c>
      <c r="F4060" t="s">
        <v>1645</v>
      </c>
      <c r="G4060" t="s">
        <v>1644</v>
      </c>
      <c r="H4060" t="s">
        <v>1646</v>
      </c>
      <c r="I4060" s="52">
        <v>45384</v>
      </c>
      <c r="J4060" t="s">
        <v>2457</v>
      </c>
      <c r="K4060">
        <v>50</v>
      </c>
      <c r="L4060">
        <v>95.145797630915297</v>
      </c>
      <c r="M4060">
        <v>50</v>
      </c>
      <c r="N4060">
        <v>1</v>
      </c>
      <c r="O4060">
        <v>94.188285387068007</v>
      </c>
      <c r="P4060">
        <v>50</v>
      </c>
      <c r="Q4060">
        <v>1</v>
      </c>
      <c r="R4060">
        <v>50</v>
      </c>
      <c r="S4060">
        <v>1</v>
      </c>
      <c r="T4060">
        <v>36.249071128237503</v>
      </c>
      <c r="U4060">
        <v>0.628399749996432</v>
      </c>
      <c r="V4060">
        <v>28</v>
      </c>
      <c r="W4060">
        <v>5.33087807279383E-2</v>
      </c>
      <c r="X4060">
        <v>3</v>
      </c>
      <c r="Y4060">
        <v>50</v>
      </c>
      <c r="Z4060">
        <v>0.999999999999999</v>
      </c>
      <c r="AA4060">
        <v>43.201709815278697</v>
      </c>
      <c r="AB4060">
        <v>46</v>
      </c>
      <c r="AC4060">
        <v>0.92146380856587295</v>
      </c>
      <c r="AD4060">
        <v>4</v>
      </c>
      <c r="AE4060">
        <v>7.8536191434126504E-2</v>
      </c>
      <c r="AF4060">
        <v>0</v>
      </c>
      <c r="AG4060">
        <v>4.1629999999999998E-17</v>
      </c>
      <c r="AH4060">
        <v>1.2995422372713899E-2</v>
      </c>
      <c r="AI4060">
        <v>6</v>
      </c>
      <c r="AJ4060">
        <v>94.561094182919504</v>
      </c>
      <c r="AK4060">
        <v>50</v>
      </c>
      <c r="AL4060">
        <v>1</v>
      </c>
      <c r="AM4060">
        <v>0</v>
      </c>
      <c r="AN4060">
        <v>0</v>
      </c>
      <c r="AO4060">
        <v>0</v>
      </c>
      <c r="AP4060">
        <v>0</v>
      </c>
      <c r="AQ4060">
        <v>50</v>
      </c>
      <c r="AR4060">
        <v>1</v>
      </c>
      <c r="AS4060">
        <v>0</v>
      </c>
      <c r="AT4060">
        <v>0</v>
      </c>
      <c r="AU4060">
        <v>0</v>
      </c>
      <c r="AV4060">
        <v>0</v>
      </c>
      <c r="AW4060">
        <v>50</v>
      </c>
      <c r="AX4060">
        <v>1</v>
      </c>
      <c r="AY4060">
        <v>94.417113601391605</v>
      </c>
      <c r="AZ4060">
        <v>50</v>
      </c>
      <c r="BA4060">
        <v>1</v>
      </c>
      <c r="BB4060">
        <v>47</v>
      </c>
      <c r="BC4060">
        <v>0.93913955779173297</v>
      </c>
      <c r="BD4060">
        <v>3</v>
      </c>
      <c r="BE4060">
        <v>6.0860442208266502E-2</v>
      </c>
      <c r="BF4060">
        <v>93.590619824856006</v>
      </c>
      <c r="BG4060">
        <v>92.290493979554</v>
      </c>
      <c r="BH4060">
        <v>92.404436266258003</v>
      </c>
      <c r="BI4060">
        <v>92.665847630699901</v>
      </c>
    </row>
    <row r="4061" spans="1:61" x14ac:dyDescent="0.25">
      <c r="A4061" s="10" t="str">
        <f>VLOOKUP(D4061,'Index-Relations'!E:F,2,FALSE)</f>
        <v>ESG</v>
      </c>
      <c r="B4061" t="s">
        <v>3450</v>
      </c>
      <c r="C4061" s="53" t="s">
        <v>2769</v>
      </c>
      <c r="D4061" s="59" t="s">
        <v>3185</v>
      </c>
      <c r="E4061" s="59" t="s">
        <v>7477</v>
      </c>
      <c r="F4061" t="s">
        <v>1645</v>
      </c>
      <c r="G4061" t="s">
        <v>1644</v>
      </c>
      <c r="H4061" t="s">
        <v>1646</v>
      </c>
      <c r="I4061" s="52">
        <v>45352</v>
      </c>
      <c r="J4061" t="s">
        <v>2457</v>
      </c>
      <c r="K4061">
        <v>50</v>
      </c>
      <c r="L4061">
        <v>95.340673670954502</v>
      </c>
      <c r="M4061">
        <v>50</v>
      </c>
      <c r="N4061">
        <v>1</v>
      </c>
      <c r="O4061">
        <v>94.250125006214404</v>
      </c>
      <c r="P4061">
        <v>50</v>
      </c>
      <c r="Q4061">
        <v>1</v>
      </c>
      <c r="R4061">
        <v>50</v>
      </c>
      <c r="S4061">
        <v>1</v>
      </c>
      <c r="T4061">
        <v>36.469625901210797</v>
      </c>
      <c r="U4061">
        <v>0.62153367769094203</v>
      </c>
      <c r="V4061">
        <v>28</v>
      </c>
      <c r="W4061">
        <v>5.7249667834383601E-2</v>
      </c>
      <c r="X4061">
        <v>3</v>
      </c>
      <c r="Y4061">
        <v>50</v>
      </c>
      <c r="Z4061">
        <v>1</v>
      </c>
      <c r="AA4061">
        <v>44.330100697097201</v>
      </c>
      <c r="AB4061">
        <v>46</v>
      </c>
      <c r="AC4061">
        <v>0.92462169750811996</v>
      </c>
      <c r="AD4061">
        <v>4</v>
      </c>
      <c r="AE4061">
        <v>7.5378302491879406E-2</v>
      </c>
      <c r="AF4061">
        <v>0</v>
      </c>
      <c r="AG4061">
        <v>8.3269999999999995E-17</v>
      </c>
      <c r="AH4061">
        <v>3.1270337721058901E-3</v>
      </c>
      <c r="AI4061">
        <v>3</v>
      </c>
      <c r="AJ4061">
        <v>94.789267646495006</v>
      </c>
      <c r="AK4061">
        <v>50</v>
      </c>
      <c r="AL4061">
        <v>1</v>
      </c>
      <c r="AM4061">
        <v>0</v>
      </c>
      <c r="AN4061">
        <v>0</v>
      </c>
      <c r="AO4061">
        <v>0</v>
      </c>
      <c r="AP4061">
        <v>0</v>
      </c>
      <c r="AQ4061">
        <v>50</v>
      </c>
      <c r="AR4061">
        <v>0.999999999999999</v>
      </c>
      <c r="AS4061">
        <v>0</v>
      </c>
      <c r="AT4061">
        <v>0</v>
      </c>
      <c r="AU4061">
        <v>0</v>
      </c>
      <c r="AV4061">
        <v>0</v>
      </c>
      <c r="AW4061">
        <v>50</v>
      </c>
      <c r="AX4061">
        <v>1</v>
      </c>
      <c r="AY4061">
        <v>94.679216575306597</v>
      </c>
      <c r="AZ4061">
        <v>50</v>
      </c>
      <c r="BA4061">
        <v>1</v>
      </c>
      <c r="BB4061">
        <v>47</v>
      </c>
      <c r="BC4061">
        <v>0.94226365433353398</v>
      </c>
      <c r="BD4061">
        <v>3</v>
      </c>
      <c r="BE4061">
        <v>5.7736345666465697E-2</v>
      </c>
      <c r="BF4061">
        <v>93.690365571103897</v>
      </c>
      <c r="BG4061">
        <v>92.350104923714994</v>
      </c>
      <c r="BH4061">
        <v>92.592982830756</v>
      </c>
      <c r="BI4061">
        <v>92.808077344561994</v>
      </c>
    </row>
    <row r="4062" spans="1:61" x14ac:dyDescent="0.25">
      <c r="A4062" s="10" t="str">
        <f>VLOOKUP(D4062,'Index-Relations'!E:F,2,FALSE)</f>
        <v>ESG</v>
      </c>
      <c r="B4062" t="s">
        <v>3450</v>
      </c>
      <c r="C4062" s="53" t="s">
        <v>2770</v>
      </c>
      <c r="D4062" s="59" t="s">
        <v>3185</v>
      </c>
      <c r="E4062" s="59" t="s">
        <v>7478</v>
      </c>
      <c r="F4062" t="s">
        <v>1645</v>
      </c>
      <c r="G4062" t="s">
        <v>1644</v>
      </c>
      <c r="H4062" t="s">
        <v>1646</v>
      </c>
      <c r="I4062" s="52">
        <v>45323</v>
      </c>
      <c r="J4062" t="s">
        <v>2457</v>
      </c>
      <c r="K4062">
        <v>50</v>
      </c>
      <c r="L4062">
        <v>95.270377200598503</v>
      </c>
      <c r="M4062">
        <v>50</v>
      </c>
      <c r="N4062">
        <v>1</v>
      </c>
      <c r="O4062">
        <v>94.116846354712607</v>
      </c>
      <c r="P4062">
        <v>50</v>
      </c>
      <c r="Q4062">
        <v>1</v>
      </c>
      <c r="R4062">
        <v>50</v>
      </c>
      <c r="S4062">
        <v>1</v>
      </c>
      <c r="T4062">
        <v>37.082452568548</v>
      </c>
      <c r="U4062">
        <v>0.62381477831050403</v>
      </c>
      <c r="V4062">
        <v>28</v>
      </c>
      <c r="W4062">
        <v>5.9469016122647503E-2</v>
      </c>
      <c r="X4062">
        <v>3</v>
      </c>
      <c r="Y4062">
        <v>50</v>
      </c>
      <c r="Z4062">
        <v>1</v>
      </c>
      <c r="AA4062">
        <v>45.667142548185197</v>
      </c>
      <c r="AB4062">
        <v>46</v>
      </c>
      <c r="AC4062">
        <v>0.92006879520159401</v>
      </c>
      <c r="AD4062">
        <v>4</v>
      </c>
      <c r="AE4062">
        <v>7.9931204798405195E-2</v>
      </c>
      <c r="AF4062">
        <v>0</v>
      </c>
      <c r="AG4062">
        <v>0</v>
      </c>
      <c r="AH4062">
        <v>3.2400308708092299E-3</v>
      </c>
      <c r="AI4062">
        <v>3</v>
      </c>
      <c r="AJ4062">
        <v>94.656635286785601</v>
      </c>
      <c r="AK4062">
        <v>50</v>
      </c>
      <c r="AL4062">
        <v>1</v>
      </c>
      <c r="AM4062">
        <v>0</v>
      </c>
      <c r="AN4062">
        <v>0</v>
      </c>
      <c r="AO4062">
        <v>0</v>
      </c>
      <c r="AP4062">
        <v>0</v>
      </c>
      <c r="AQ4062">
        <v>50</v>
      </c>
      <c r="AR4062">
        <v>1</v>
      </c>
      <c r="AS4062">
        <v>0</v>
      </c>
      <c r="AT4062">
        <v>0</v>
      </c>
      <c r="AU4062">
        <v>0</v>
      </c>
      <c r="AV4062">
        <v>0</v>
      </c>
      <c r="AW4062">
        <v>50</v>
      </c>
      <c r="AX4062">
        <v>1</v>
      </c>
      <c r="AY4062">
        <v>94.685823490523106</v>
      </c>
      <c r="AZ4062">
        <v>50</v>
      </c>
      <c r="BA4062">
        <v>1</v>
      </c>
      <c r="BB4062">
        <v>47</v>
      </c>
      <c r="BC4062">
        <v>0.94044837264021197</v>
      </c>
      <c r="BD4062">
        <v>3</v>
      </c>
      <c r="BE4062">
        <v>5.95516273597873E-2</v>
      </c>
      <c r="BF4062">
        <v>93.598408085343905</v>
      </c>
      <c r="BG4062">
        <v>92.211511180505994</v>
      </c>
      <c r="BH4062">
        <v>92.612892234612005</v>
      </c>
      <c r="BI4062">
        <v>92.679258548372005</v>
      </c>
    </row>
    <row r="4063" spans="1:61" x14ac:dyDescent="0.25">
      <c r="A4063" s="10" t="str">
        <f>VLOOKUP(D4063,'Index-Relations'!E:F,2,FALSE)</f>
        <v>ESG</v>
      </c>
      <c r="B4063" t="s">
        <v>3450</v>
      </c>
      <c r="C4063" s="53" t="s">
        <v>2760</v>
      </c>
      <c r="D4063" s="59" t="s">
        <v>3186</v>
      </c>
      <c r="E4063" s="59" t="s">
        <v>7479</v>
      </c>
      <c r="F4063" t="s">
        <v>1649</v>
      </c>
      <c r="G4063" t="s">
        <v>1648</v>
      </c>
      <c r="H4063" t="s">
        <v>1650</v>
      </c>
      <c r="I4063" s="52">
        <v>45659</v>
      </c>
      <c r="J4063" t="s">
        <v>2457</v>
      </c>
      <c r="K4063">
        <v>50</v>
      </c>
      <c r="L4063" s="73">
        <v>86.305427724862</v>
      </c>
      <c r="M4063">
        <v>50</v>
      </c>
      <c r="N4063">
        <v>1</v>
      </c>
      <c r="O4063" s="73">
        <v>87.658453983754896</v>
      </c>
      <c r="P4063">
        <v>50</v>
      </c>
      <c r="Q4063">
        <v>1</v>
      </c>
      <c r="R4063">
        <v>49</v>
      </c>
      <c r="S4063">
        <v>0.98037132714042596</v>
      </c>
      <c r="T4063">
        <v>22.577163927782099</v>
      </c>
      <c r="U4063">
        <v>0.45088907057866601</v>
      </c>
      <c r="V4063">
        <v>23</v>
      </c>
      <c r="W4063">
        <v>5.8279094094694003E-3</v>
      </c>
      <c r="X4063">
        <v>2</v>
      </c>
      <c r="Y4063">
        <v>50</v>
      </c>
      <c r="Z4063">
        <v>1</v>
      </c>
      <c r="AA4063">
        <v>7.6721480265701096</v>
      </c>
      <c r="AB4063">
        <v>44</v>
      </c>
      <c r="AC4063">
        <v>0.88015043361111001</v>
      </c>
      <c r="AD4063">
        <v>6</v>
      </c>
      <c r="AE4063">
        <v>0.119849566388889</v>
      </c>
      <c r="AF4063">
        <v>0</v>
      </c>
      <c r="AG4063">
        <v>0</v>
      </c>
      <c r="AH4063">
        <v>0</v>
      </c>
      <c r="AI4063">
        <v>0</v>
      </c>
      <c r="AJ4063" s="73">
        <v>81.227463310766893</v>
      </c>
      <c r="AK4063">
        <v>50</v>
      </c>
      <c r="AL4063">
        <v>1</v>
      </c>
      <c r="AM4063">
        <v>0</v>
      </c>
      <c r="AN4063">
        <v>0</v>
      </c>
      <c r="AO4063">
        <v>0</v>
      </c>
      <c r="AP4063">
        <v>0</v>
      </c>
      <c r="AQ4063">
        <v>50</v>
      </c>
      <c r="AR4063">
        <v>1</v>
      </c>
      <c r="AS4063">
        <v>4.00203596702461E-2</v>
      </c>
      <c r="AT4063">
        <v>2</v>
      </c>
      <c r="AU4063">
        <v>0</v>
      </c>
      <c r="AV4063">
        <v>0</v>
      </c>
      <c r="AW4063">
        <v>50</v>
      </c>
      <c r="AX4063">
        <v>1</v>
      </c>
      <c r="AY4063" s="73">
        <v>84.746755332888</v>
      </c>
      <c r="AZ4063">
        <v>50</v>
      </c>
      <c r="BA4063">
        <v>1</v>
      </c>
      <c r="BB4063">
        <v>47</v>
      </c>
      <c r="BC4063">
        <v>0.94338042268189404</v>
      </c>
      <c r="BD4063">
        <v>3</v>
      </c>
      <c r="BE4063">
        <v>5.6619577318105303E-2</v>
      </c>
      <c r="BF4063">
        <v>86.305427724862</v>
      </c>
      <c r="BG4063">
        <v>87.658453983754896</v>
      </c>
      <c r="BH4063">
        <v>84.746755332888</v>
      </c>
      <c r="BI4063">
        <v>81.227463310766893</v>
      </c>
    </row>
    <row r="4064" spans="1:61" x14ac:dyDescent="0.25">
      <c r="A4064" s="10" t="str">
        <f>VLOOKUP(D4064,'Index-Relations'!E:F,2,FALSE)</f>
        <v>ESG</v>
      </c>
      <c r="B4064" t="s">
        <v>3450</v>
      </c>
      <c r="C4064" s="53" t="s">
        <v>2761</v>
      </c>
      <c r="D4064" s="59" t="s">
        <v>3186</v>
      </c>
      <c r="E4064" s="59" t="s">
        <v>7480</v>
      </c>
      <c r="F4064" t="s">
        <v>1649</v>
      </c>
      <c r="G4064" t="s">
        <v>1648</v>
      </c>
      <c r="H4064" t="s">
        <v>1650</v>
      </c>
      <c r="I4064" s="52">
        <v>45628</v>
      </c>
      <c r="J4064" t="s">
        <v>2457</v>
      </c>
      <c r="K4064">
        <v>50</v>
      </c>
      <c r="L4064" s="73">
        <v>86.412652551769995</v>
      </c>
      <c r="M4064">
        <v>50</v>
      </c>
      <c r="N4064">
        <v>1</v>
      </c>
      <c r="O4064" s="73">
        <v>87.622357440962901</v>
      </c>
      <c r="P4064">
        <v>50</v>
      </c>
      <c r="Q4064">
        <v>1</v>
      </c>
      <c r="R4064">
        <v>49</v>
      </c>
      <c r="S4064">
        <v>0.97988152166125198</v>
      </c>
      <c r="T4064">
        <v>22.432686984980599</v>
      </c>
      <c r="U4064">
        <v>0.43127255029418798</v>
      </c>
      <c r="V4064">
        <v>23</v>
      </c>
      <c r="W4064">
        <v>7.1603948769694099E-3</v>
      </c>
      <c r="X4064">
        <v>2</v>
      </c>
      <c r="Y4064">
        <v>50</v>
      </c>
      <c r="Z4064">
        <v>1</v>
      </c>
      <c r="AA4064">
        <v>6.0095725385542202</v>
      </c>
      <c r="AB4064">
        <v>44</v>
      </c>
      <c r="AC4064">
        <v>0.88083602759610002</v>
      </c>
      <c r="AD4064">
        <v>6</v>
      </c>
      <c r="AE4064">
        <v>0.119163972403899</v>
      </c>
      <c r="AF4064">
        <v>0</v>
      </c>
      <c r="AG4064">
        <v>2.776E-17</v>
      </c>
      <c r="AH4064">
        <v>0</v>
      </c>
      <c r="AI4064">
        <v>0</v>
      </c>
      <c r="AJ4064" s="73">
        <v>81.434374133077995</v>
      </c>
      <c r="AK4064">
        <v>50</v>
      </c>
      <c r="AL4064">
        <v>1</v>
      </c>
      <c r="AM4064">
        <v>0</v>
      </c>
      <c r="AN4064">
        <v>0</v>
      </c>
      <c r="AO4064">
        <v>0</v>
      </c>
      <c r="AP4064">
        <v>0</v>
      </c>
      <c r="AQ4064">
        <v>50</v>
      </c>
      <c r="AR4064">
        <v>0.999999999999999</v>
      </c>
      <c r="AS4064">
        <v>4.0139541748547503E-2</v>
      </c>
      <c r="AT4064">
        <v>2</v>
      </c>
      <c r="AU4064">
        <v>0</v>
      </c>
      <c r="AV4064">
        <v>0</v>
      </c>
      <c r="AW4064">
        <v>50</v>
      </c>
      <c r="AX4064">
        <v>1</v>
      </c>
      <c r="AY4064" s="73">
        <v>84.898883980074004</v>
      </c>
      <c r="AZ4064">
        <v>50</v>
      </c>
      <c r="BA4064">
        <v>1</v>
      </c>
      <c r="BB4064">
        <v>47</v>
      </c>
      <c r="BC4064">
        <v>0.94208611820541499</v>
      </c>
      <c r="BD4064">
        <v>3</v>
      </c>
      <c r="BE4064">
        <v>5.7913881794584302E-2</v>
      </c>
      <c r="BF4064">
        <v>86.412652551769995</v>
      </c>
      <c r="BG4064">
        <v>87.622357440962901</v>
      </c>
      <c r="BH4064">
        <v>84.898883980074004</v>
      </c>
      <c r="BI4064">
        <v>81.434374133077995</v>
      </c>
    </row>
    <row r="4065" spans="1:61" x14ac:dyDescent="0.25">
      <c r="A4065" s="10" t="str">
        <f>VLOOKUP(D4065,'Index-Relations'!E:F,2,FALSE)</f>
        <v>ESG</v>
      </c>
      <c r="B4065" t="s">
        <v>3450</v>
      </c>
      <c r="C4065" s="53" t="s">
        <v>2762</v>
      </c>
      <c r="D4065" s="59" t="s">
        <v>3186</v>
      </c>
      <c r="E4065" s="59" t="s">
        <v>7481</v>
      </c>
      <c r="F4065" t="s">
        <v>1649</v>
      </c>
      <c r="G4065" t="s">
        <v>1648</v>
      </c>
      <c r="H4065" t="s">
        <v>1650</v>
      </c>
      <c r="I4065" s="52">
        <v>45597</v>
      </c>
      <c r="J4065" t="s">
        <v>2457</v>
      </c>
      <c r="K4065">
        <v>50</v>
      </c>
      <c r="L4065" s="73">
        <v>86.316872919060998</v>
      </c>
      <c r="M4065">
        <v>50</v>
      </c>
      <c r="N4065">
        <v>1</v>
      </c>
      <c r="O4065" s="73">
        <v>87.578529976651893</v>
      </c>
      <c r="P4065">
        <v>50</v>
      </c>
      <c r="Q4065">
        <v>1</v>
      </c>
      <c r="R4065">
        <v>49</v>
      </c>
      <c r="S4065">
        <v>0.97983273027029605</v>
      </c>
      <c r="T4065">
        <v>22.658629105258999</v>
      </c>
      <c r="U4065">
        <v>0.43278761427225998</v>
      </c>
      <c r="V4065">
        <v>23</v>
      </c>
      <c r="W4065">
        <v>7.0924328965499203E-3</v>
      </c>
      <c r="X4065">
        <v>2</v>
      </c>
      <c r="Y4065">
        <v>50</v>
      </c>
      <c r="Z4065">
        <v>1</v>
      </c>
      <c r="AA4065">
        <v>5.9362247694547996</v>
      </c>
      <c r="AB4065">
        <v>44</v>
      </c>
      <c r="AC4065">
        <v>0.88038593965974699</v>
      </c>
      <c r="AD4065">
        <v>6</v>
      </c>
      <c r="AE4065">
        <v>0.119614060340252</v>
      </c>
      <c r="AF4065">
        <v>0</v>
      </c>
      <c r="AG4065">
        <v>0</v>
      </c>
      <c r="AH4065">
        <v>0</v>
      </c>
      <c r="AI4065">
        <v>0</v>
      </c>
      <c r="AJ4065" s="73">
        <v>81.330087554833995</v>
      </c>
      <c r="AK4065">
        <v>50</v>
      </c>
      <c r="AL4065">
        <v>1</v>
      </c>
      <c r="AM4065">
        <v>0</v>
      </c>
      <c r="AN4065">
        <v>0</v>
      </c>
      <c r="AO4065">
        <v>0</v>
      </c>
      <c r="AP4065">
        <v>0</v>
      </c>
      <c r="AQ4065">
        <v>50</v>
      </c>
      <c r="AR4065">
        <v>1</v>
      </c>
      <c r="AS4065">
        <v>3.98465758463716E-2</v>
      </c>
      <c r="AT4065">
        <v>2</v>
      </c>
      <c r="AU4065">
        <v>0</v>
      </c>
      <c r="AV4065">
        <v>0</v>
      </c>
      <c r="AW4065">
        <v>50</v>
      </c>
      <c r="AX4065">
        <v>0.999999999999999</v>
      </c>
      <c r="AY4065" s="73">
        <v>84.767497388328906</v>
      </c>
      <c r="AZ4065">
        <v>50</v>
      </c>
      <c r="BA4065">
        <v>1</v>
      </c>
      <c r="BB4065">
        <v>47</v>
      </c>
      <c r="BC4065">
        <v>0.94011468617256799</v>
      </c>
      <c r="BD4065">
        <v>3</v>
      </c>
      <c r="BE4065">
        <v>5.9885313827431001E-2</v>
      </c>
      <c r="BF4065">
        <v>86.316872919060998</v>
      </c>
      <c r="BG4065">
        <v>87.578529976651893</v>
      </c>
      <c r="BH4065">
        <v>84.767497388328906</v>
      </c>
      <c r="BI4065">
        <v>81.330087554833995</v>
      </c>
    </row>
    <row r="4066" spans="1:61" x14ac:dyDescent="0.25">
      <c r="A4066" s="10" t="str">
        <f>VLOOKUP(D4066,'Index-Relations'!E:F,2,FALSE)</f>
        <v>ESG</v>
      </c>
      <c r="B4066" t="s">
        <v>3450</v>
      </c>
      <c r="C4066" s="53" t="s">
        <v>2763</v>
      </c>
      <c r="D4066" s="59" t="s">
        <v>3186</v>
      </c>
      <c r="E4066" s="59" t="s">
        <v>7482</v>
      </c>
      <c r="F4066" t="s">
        <v>1649</v>
      </c>
      <c r="G4066" t="s">
        <v>1648</v>
      </c>
      <c r="H4066" t="s">
        <v>1650</v>
      </c>
      <c r="I4066" s="52">
        <v>45566</v>
      </c>
      <c r="J4066" t="s">
        <v>2457</v>
      </c>
      <c r="K4066">
        <v>50</v>
      </c>
      <c r="L4066" s="73">
        <v>86.572578236509003</v>
      </c>
      <c r="M4066">
        <v>50</v>
      </c>
      <c r="N4066">
        <v>1</v>
      </c>
      <c r="O4066" s="73">
        <v>87.770733484963898</v>
      </c>
      <c r="P4066">
        <v>50</v>
      </c>
      <c r="Q4066">
        <v>1</v>
      </c>
      <c r="R4066">
        <v>49</v>
      </c>
      <c r="S4066">
        <v>0.97635833594878496</v>
      </c>
      <c r="T4066">
        <v>22.6234490948762</v>
      </c>
      <c r="U4066">
        <v>0.40578765364908997</v>
      </c>
      <c r="V4066">
        <v>23</v>
      </c>
      <c r="W4066">
        <v>6.4860851501102202E-3</v>
      </c>
      <c r="X4066">
        <v>2</v>
      </c>
      <c r="Y4066">
        <v>50</v>
      </c>
      <c r="Z4066">
        <v>1</v>
      </c>
      <c r="AA4066">
        <v>5.6564197815404196</v>
      </c>
      <c r="AB4066">
        <v>45</v>
      </c>
      <c r="AC4066">
        <v>0.89603706793494797</v>
      </c>
      <c r="AD4066">
        <v>5</v>
      </c>
      <c r="AE4066">
        <v>0.103962932065051</v>
      </c>
      <c r="AF4066">
        <v>0</v>
      </c>
      <c r="AG4066">
        <v>2.2204E-16</v>
      </c>
      <c r="AH4066">
        <v>0</v>
      </c>
      <c r="AI4066">
        <v>0</v>
      </c>
      <c r="AJ4066" s="73">
        <v>81.550904028793994</v>
      </c>
      <c r="AK4066">
        <v>50</v>
      </c>
      <c r="AL4066">
        <v>1</v>
      </c>
      <c r="AM4066">
        <v>0</v>
      </c>
      <c r="AN4066">
        <v>0</v>
      </c>
      <c r="AO4066">
        <v>0</v>
      </c>
      <c r="AP4066">
        <v>0</v>
      </c>
      <c r="AQ4066">
        <v>50</v>
      </c>
      <c r="AR4066">
        <v>1</v>
      </c>
      <c r="AS4066">
        <v>3.8109950870333802E-2</v>
      </c>
      <c r="AT4066">
        <v>2</v>
      </c>
      <c r="AU4066">
        <v>0</v>
      </c>
      <c r="AV4066">
        <v>0</v>
      </c>
      <c r="AW4066">
        <v>50</v>
      </c>
      <c r="AX4066">
        <v>0.999999999999999</v>
      </c>
      <c r="AY4066" s="73">
        <v>85.131955463979907</v>
      </c>
      <c r="AZ4066">
        <v>50</v>
      </c>
      <c r="BA4066">
        <v>1</v>
      </c>
      <c r="BB4066">
        <v>47</v>
      </c>
      <c r="BC4066">
        <v>0.94064304700741597</v>
      </c>
      <c r="BD4066">
        <v>3</v>
      </c>
      <c r="BE4066">
        <v>5.9356952992583603E-2</v>
      </c>
      <c r="BF4066">
        <v>86.572578236509003</v>
      </c>
      <c r="BG4066">
        <v>87.770733484963898</v>
      </c>
      <c r="BH4066">
        <v>85.131955463979907</v>
      </c>
      <c r="BI4066">
        <v>81.550904028793994</v>
      </c>
    </row>
    <row r="4067" spans="1:61" x14ac:dyDescent="0.25">
      <c r="A4067" s="10" t="str">
        <f>VLOOKUP(D4067,'Index-Relations'!E:F,2,FALSE)</f>
        <v>ESG</v>
      </c>
      <c r="B4067" t="s">
        <v>3450</v>
      </c>
      <c r="C4067" s="53" t="s">
        <v>2764</v>
      </c>
      <c r="D4067" s="59" t="s">
        <v>3186</v>
      </c>
      <c r="E4067" s="59" t="s">
        <v>7483</v>
      </c>
      <c r="F4067" t="s">
        <v>1649</v>
      </c>
      <c r="G4067" t="s">
        <v>1648</v>
      </c>
      <c r="H4067" t="s">
        <v>1650</v>
      </c>
      <c r="I4067" s="52">
        <v>45537</v>
      </c>
      <c r="J4067" t="s">
        <v>2457</v>
      </c>
      <c r="K4067">
        <v>50</v>
      </c>
      <c r="L4067" s="73">
        <v>86.405263806112998</v>
      </c>
      <c r="M4067">
        <v>50</v>
      </c>
      <c r="N4067">
        <v>1</v>
      </c>
      <c r="O4067" s="73">
        <v>87.639812647975006</v>
      </c>
      <c r="P4067">
        <v>50</v>
      </c>
      <c r="Q4067">
        <v>1</v>
      </c>
      <c r="R4067">
        <v>49</v>
      </c>
      <c r="S4067">
        <v>0.97965970532467905</v>
      </c>
      <c r="T4067">
        <v>22.7064392571023</v>
      </c>
      <c r="U4067">
        <v>0.416387177104039</v>
      </c>
      <c r="V4067">
        <v>23</v>
      </c>
      <c r="W4067">
        <v>6.6156337790321297E-3</v>
      </c>
      <c r="X4067">
        <v>2</v>
      </c>
      <c r="Y4067">
        <v>50</v>
      </c>
      <c r="Z4067">
        <v>1</v>
      </c>
      <c r="AA4067">
        <v>5.5845216707400898</v>
      </c>
      <c r="AB4067">
        <v>46</v>
      </c>
      <c r="AC4067">
        <v>0.92039454894093198</v>
      </c>
      <c r="AD4067">
        <v>4</v>
      </c>
      <c r="AE4067">
        <v>7.9605451059067495E-2</v>
      </c>
      <c r="AF4067">
        <v>0</v>
      </c>
      <c r="AG4067">
        <v>0</v>
      </c>
      <c r="AH4067">
        <v>0</v>
      </c>
      <c r="AI4067">
        <v>0</v>
      </c>
      <c r="AJ4067" s="73">
        <v>81.3498459550799</v>
      </c>
      <c r="AK4067">
        <v>50</v>
      </c>
      <c r="AL4067">
        <v>1</v>
      </c>
      <c r="AM4067">
        <v>0</v>
      </c>
      <c r="AN4067">
        <v>0</v>
      </c>
      <c r="AO4067">
        <v>0</v>
      </c>
      <c r="AP4067">
        <v>0</v>
      </c>
      <c r="AQ4067">
        <v>50</v>
      </c>
      <c r="AR4067">
        <v>1</v>
      </c>
      <c r="AS4067">
        <v>4.0770118176197398E-2</v>
      </c>
      <c r="AT4067">
        <v>2</v>
      </c>
      <c r="AU4067">
        <v>0</v>
      </c>
      <c r="AV4067">
        <v>0</v>
      </c>
      <c r="AW4067">
        <v>50</v>
      </c>
      <c r="AX4067">
        <v>1</v>
      </c>
      <c r="AY4067" s="73">
        <v>84.964116899188994</v>
      </c>
      <c r="AZ4067">
        <v>50</v>
      </c>
      <c r="BA4067">
        <v>1</v>
      </c>
      <c r="BB4067">
        <v>47</v>
      </c>
      <c r="BC4067">
        <v>0.94043355072212598</v>
      </c>
      <c r="BD4067">
        <v>3</v>
      </c>
      <c r="BE4067">
        <v>5.9566449277873697E-2</v>
      </c>
      <c r="BF4067">
        <v>86.405263806112998</v>
      </c>
      <c r="BG4067">
        <v>87.639812647975006</v>
      </c>
      <c r="BH4067">
        <v>84.964116899188994</v>
      </c>
      <c r="BI4067">
        <v>81.3498459550799</v>
      </c>
    </row>
    <row r="4068" spans="1:61" x14ac:dyDescent="0.25">
      <c r="A4068" s="10" t="str">
        <f>VLOOKUP(D4068,'Index-Relations'!E:F,2,FALSE)</f>
        <v>ESG</v>
      </c>
      <c r="B4068" t="s">
        <v>3450</v>
      </c>
      <c r="C4068" s="53" t="s">
        <v>3350</v>
      </c>
      <c r="D4068" s="59" t="s">
        <v>3186</v>
      </c>
      <c r="E4068" s="59" t="s">
        <v>7484</v>
      </c>
      <c r="F4068" t="s">
        <v>1649</v>
      </c>
      <c r="G4068" t="s">
        <v>1648</v>
      </c>
      <c r="H4068" t="s">
        <v>1650</v>
      </c>
      <c r="I4068" s="52">
        <v>45505</v>
      </c>
      <c r="J4068" t="s">
        <v>2457</v>
      </c>
      <c r="K4068">
        <v>50</v>
      </c>
      <c r="L4068" s="73">
        <v>86.403332786138904</v>
      </c>
      <c r="M4068">
        <v>50</v>
      </c>
      <c r="N4068">
        <v>1</v>
      </c>
      <c r="O4068" s="73">
        <v>87.604388992416006</v>
      </c>
      <c r="P4068">
        <v>50</v>
      </c>
      <c r="Q4068">
        <v>1</v>
      </c>
      <c r="R4068">
        <v>49</v>
      </c>
      <c r="S4068">
        <v>0.98038390384854501</v>
      </c>
      <c r="T4068">
        <v>22.7417290484996</v>
      </c>
      <c r="U4068">
        <v>0.41492225082300499</v>
      </c>
      <c r="V4068">
        <v>23</v>
      </c>
      <c r="W4068">
        <v>6.6730266142062704E-3</v>
      </c>
      <c r="X4068">
        <v>2</v>
      </c>
      <c r="Y4068">
        <v>50</v>
      </c>
      <c r="Z4068">
        <v>1</v>
      </c>
      <c r="AA4068">
        <v>5.3948389092765101</v>
      </c>
      <c r="AB4068">
        <v>46</v>
      </c>
      <c r="AC4068">
        <v>0.920473626959316</v>
      </c>
      <c r="AD4068">
        <v>4</v>
      </c>
      <c r="AE4068">
        <v>7.9526373040683093E-2</v>
      </c>
      <c r="AF4068">
        <v>0</v>
      </c>
      <c r="AG4068">
        <v>0</v>
      </c>
      <c r="AH4068">
        <v>0</v>
      </c>
      <c r="AI4068">
        <v>0</v>
      </c>
      <c r="AJ4068" s="73">
        <v>81.451889844095902</v>
      </c>
      <c r="AK4068">
        <v>50</v>
      </c>
      <c r="AL4068">
        <v>1</v>
      </c>
      <c r="AM4068">
        <v>0</v>
      </c>
      <c r="AN4068">
        <v>0</v>
      </c>
      <c r="AO4068">
        <v>0</v>
      </c>
      <c r="AP4068">
        <v>0</v>
      </c>
      <c r="AQ4068">
        <v>50</v>
      </c>
      <c r="AR4068">
        <v>1</v>
      </c>
      <c r="AS4068">
        <v>4.0563962328935201E-2</v>
      </c>
      <c r="AT4068">
        <v>2</v>
      </c>
      <c r="AU4068">
        <v>0</v>
      </c>
      <c r="AV4068">
        <v>0</v>
      </c>
      <c r="AW4068">
        <v>50</v>
      </c>
      <c r="AX4068">
        <v>0.999999999999999</v>
      </c>
      <c r="AY4068" s="73">
        <v>84.917852992983995</v>
      </c>
      <c r="AZ4068">
        <v>50</v>
      </c>
      <c r="BA4068">
        <v>1</v>
      </c>
      <c r="BB4068">
        <v>47</v>
      </c>
      <c r="BC4068">
        <v>0.93782363065679197</v>
      </c>
      <c r="BD4068">
        <v>3</v>
      </c>
      <c r="BE4068">
        <v>6.2176369343207402E-2</v>
      </c>
      <c r="BF4068">
        <v>86.403332786138904</v>
      </c>
      <c r="BG4068">
        <v>87.604388992416006</v>
      </c>
      <c r="BH4068">
        <v>84.917852992983995</v>
      </c>
      <c r="BI4068">
        <v>81.451889844095902</v>
      </c>
    </row>
    <row r="4069" spans="1:61" x14ac:dyDescent="0.25">
      <c r="A4069" s="10" t="str">
        <f>VLOOKUP(D4069,'Index-Relations'!E:F,2,FALSE)</f>
        <v>ESG</v>
      </c>
      <c r="B4069" t="s">
        <v>3450</v>
      </c>
      <c r="C4069" s="53" t="s">
        <v>2765</v>
      </c>
      <c r="D4069" s="59" t="s">
        <v>3186</v>
      </c>
      <c r="E4069" s="59" t="s">
        <v>7485</v>
      </c>
      <c r="F4069" t="s">
        <v>1649</v>
      </c>
      <c r="G4069" t="s">
        <v>1648</v>
      </c>
      <c r="H4069" t="s">
        <v>1650</v>
      </c>
      <c r="I4069" s="52">
        <v>45474</v>
      </c>
      <c r="J4069" t="s">
        <v>2457</v>
      </c>
      <c r="K4069">
        <v>50</v>
      </c>
      <c r="L4069" s="73">
        <v>86.732661705866903</v>
      </c>
      <c r="M4069">
        <v>50</v>
      </c>
      <c r="N4069">
        <v>1</v>
      </c>
      <c r="O4069" s="73">
        <v>87.685286653314904</v>
      </c>
      <c r="P4069">
        <v>50</v>
      </c>
      <c r="Q4069">
        <v>1</v>
      </c>
      <c r="R4069">
        <v>49</v>
      </c>
      <c r="S4069">
        <v>0.97669519280190298</v>
      </c>
      <c r="T4069">
        <v>22.706448927805202</v>
      </c>
      <c r="U4069">
        <v>0.39144430908876199</v>
      </c>
      <c r="V4069">
        <v>23</v>
      </c>
      <c r="W4069">
        <v>6.2934074734535498E-3</v>
      </c>
      <c r="X4069">
        <v>2</v>
      </c>
      <c r="Y4069">
        <v>50</v>
      </c>
      <c r="Z4069">
        <v>1</v>
      </c>
      <c r="AA4069">
        <v>5.4613327607691398</v>
      </c>
      <c r="AB4069">
        <v>46</v>
      </c>
      <c r="AC4069">
        <v>0.92319753971023599</v>
      </c>
      <c r="AD4069">
        <v>4</v>
      </c>
      <c r="AE4069">
        <v>7.6802460289762897E-2</v>
      </c>
      <c r="AF4069">
        <v>0</v>
      </c>
      <c r="AG4069">
        <v>3.3307000000000001E-16</v>
      </c>
      <c r="AH4069">
        <v>0</v>
      </c>
      <c r="AI4069">
        <v>0</v>
      </c>
      <c r="AJ4069" s="73">
        <v>81.543332316199994</v>
      </c>
      <c r="AK4069">
        <v>50</v>
      </c>
      <c r="AL4069">
        <v>1</v>
      </c>
      <c r="AM4069">
        <v>0</v>
      </c>
      <c r="AN4069">
        <v>0</v>
      </c>
      <c r="AO4069">
        <v>0</v>
      </c>
      <c r="AP4069">
        <v>0</v>
      </c>
      <c r="AQ4069">
        <v>50</v>
      </c>
      <c r="AR4069">
        <v>1</v>
      </c>
      <c r="AS4069">
        <v>3.5283465694470002E-2</v>
      </c>
      <c r="AT4069">
        <v>2</v>
      </c>
      <c r="AU4069">
        <v>0</v>
      </c>
      <c r="AV4069">
        <v>0</v>
      </c>
      <c r="AW4069">
        <v>50</v>
      </c>
      <c r="AX4069">
        <v>0.999999999999999</v>
      </c>
      <c r="AY4069" s="73">
        <v>85.646304187571005</v>
      </c>
      <c r="AZ4069">
        <v>50</v>
      </c>
      <c r="BA4069">
        <v>1</v>
      </c>
      <c r="BB4069">
        <v>47</v>
      </c>
      <c r="BC4069">
        <v>0.93689457366183504</v>
      </c>
      <c r="BD4069">
        <v>3</v>
      </c>
      <c r="BE4069">
        <v>6.3105426338164503E-2</v>
      </c>
      <c r="BF4069">
        <v>86.732661705866903</v>
      </c>
      <c r="BG4069">
        <v>87.685286653314904</v>
      </c>
      <c r="BH4069">
        <v>85.646304187571005</v>
      </c>
      <c r="BI4069">
        <v>81.543332316199994</v>
      </c>
    </row>
    <row r="4070" spans="1:61" x14ac:dyDescent="0.25">
      <c r="A4070" s="10" t="str">
        <f>VLOOKUP(D4070,'Index-Relations'!E:F,2,FALSE)</f>
        <v>ESG</v>
      </c>
      <c r="B4070" t="s">
        <v>3450</v>
      </c>
      <c r="C4070" s="53" t="s">
        <v>2766</v>
      </c>
      <c r="D4070" s="59" t="s">
        <v>3186</v>
      </c>
      <c r="E4070" s="59" t="s">
        <v>7486</v>
      </c>
      <c r="F4070" t="s">
        <v>1649</v>
      </c>
      <c r="G4070" t="s">
        <v>1648</v>
      </c>
      <c r="H4070" t="s">
        <v>1650</v>
      </c>
      <c r="I4070" s="52">
        <v>45446</v>
      </c>
      <c r="J4070" t="s">
        <v>2457</v>
      </c>
      <c r="K4070">
        <v>50</v>
      </c>
      <c r="L4070" s="73">
        <v>86.788378003920002</v>
      </c>
      <c r="M4070">
        <v>50</v>
      </c>
      <c r="N4070">
        <v>1</v>
      </c>
      <c r="O4070" s="73">
        <v>87.635327115520894</v>
      </c>
      <c r="P4070">
        <v>50</v>
      </c>
      <c r="Q4070">
        <v>1</v>
      </c>
      <c r="R4070">
        <v>49</v>
      </c>
      <c r="S4070">
        <v>0.97727875620572102</v>
      </c>
      <c r="T4070">
        <v>22.768528101574201</v>
      </c>
      <c r="U4070">
        <v>0.40464313076720698</v>
      </c>
      <c r="V4070">
        <v>22</v>
      </c>
      <c r="W4070">
        <v>5.6643678109284503E-3</v>
      </c>
      <c r="X4070">
        <v>2</v>
      </c>
      <c r="Y4070">
        <v>50</v>
      </c>
      <c r="Z4070">
        <v>0.999999999999999</v>
      </c>
      <c r="AA4070">
        <v>5.6258494063162701</v>
      </c>
      <c r="AB4070">
        <v>46</v>
      </c>
      <c r="AC4070">
        <v>0.92211068915773498</v>
      </c>
      <c r="AD4070">
        <v>4</v>
      </c>
      <c r="AE4070">
        <v>7.7889310842264706E-2</v>
      </c>
      <c r="AF4070">
        <v>0</v>
      </c>
      <c r="AG4070">
        <v>0</v>
      </c>
      <c r="AH4070">
        <v>0</v>
      </c>
      <c r="AI4070">
        <v>0</v>
      </c>
      <c r="AJ4070" s="73">
        <v>81.595511556816902</v>
      </c>
      <c r="AK4070">
        <v>50</v>
      </c>
      <c r="AL4070">
        <v>1</v>
      </c>
      <c r="AM4070">
        <v>0</v>
      </c>
      <c r="AN4070">
        <v>0</v>
      </c>
      <c r="AO4070">
        <v>0</v>
      </c>
      <c r="AP4070">
        <v>0</v>
      </c>
      <c r="AQ4070">
        <v>50</v>
      </c>
      <c r="AR4070">
        <v>1</v>
      </c>
      <c r="AS4070">
        <v>3.9777425938937003E-2</v>
      </c>
      <c r="AT4070">
        <v>2</v>
      </c>
      <c r="AU4070">
        <v>0</v>
      </c>
      <c r="AV4070">
        <v>0</v>
      </c>
      <c r="AW4070">
        <v>50</v>
      </c>
      <c r="AX4070">
        <v>0.999999999999999</v>
      </c>
      <c r="AY4070" s="73">
        <v>85.803631258313999</v>
      </c>
      <c r="AZ4070">
        <v>50</v>
      </c>
      <c r="BA4070">
        <v>1</v>
      </c>
      <c r="BB4070">
        <v>47</v>
      </c>
      <c r="BC4070">
        <v>0.93697794267749601</v>
      </c>
      <c r="BD4070">
        <v>3</v>
      </c>
      <c r="BE4070">
        <v>6.3022057322503003E-2</v>
      </c>
      <c r="BF4070">
        <v>86.788378003920002</v>
      </c>
      <c r="BG4070">
        <v>87.635327115520894</v>
      </c>
      <c r="BH4070">
        <v>85.803631258313999</v>
      </c>
      <c r="BI4070">
        <v>81.595511556816902</v>
      </c>
    </row>
    <row r="4071" spans="1:61" x14ac:dyDescent="0.25">
      <c r="A4071" s="10" t="str">
        <f>VLOOKUP(D4071,'Index-Relations'!E:F,2,FALSE)</f>
        <v>ESG</v>
      </c>
      <c r="B4071" t="s">
        <v>3450</v>
      </c>
      <c r="C4071" s="53" t="s">
        <v>2767</v>
      </c>
      <c r="D4071" s="59" t="s">
        <v>3186</v>
      </c>
      <c r="E4071" s="59" t="s">
        <v>7487</v>
      </c>
      <c r="F4071" t="s">
        <v>1649</v>
      </c>
      <c r="G4071" t="s">
        <v>1648</v>
      </c>
      <c r="H4071" t="s">
        <v>1650</v>
      </c>
      <c r="I4071" s="52">
        <v>45414</v>
      </c>
      <c r="J4071" t="s">
        <v>2457</v>
      </c>
      <c r="K4071">
        <v>50</v>
      </c>
      <c r="L4071" s="73">
        <v>86.7813024317729</v>
      </c>
      <c r="M4071">
        <v>50</v>
      </c>
      <c r="N4071">
        <v>1</v>
      </c>
      <c r="O4071" s="73">
        <v>87.627486441933897</v>
      </c>
      <c r="P4071">
        <v>50</v>
      </c>
      <c r="Q4071">
        <v>1</v>
      </c>
      <c r="R4071">
        <v>49</v>
      </c>
      <c r="S4071">
        <v>0.97798983664650196</v>
      </c>
      <c r="T4071">
        <v>22.763301271227402</v>
      </c>
      <c r="U4071">
        <v>0.37478450864773399</v>
      </c>
      <c r="V4071">
        <v>22</v>
      </c>
      <c r="W4071">
        <v>5.2237568126632002E-3</v>
      </c>
      <c r="X4071">
        <v>2</v>
      </c>
      <c r="Y4071">
        <v>50</v>
      </c>
      <c r="Z4071">
        <v>0.999999999999999</v>
      </c>
      <c r="AA4071">
        <v>5.79091350635131</v>
      </c>
      <c r="AB4071">
        <v>46</v>
      </c>
      <c r="AC4071">
        <v>0.92057083109644899</v>
      </c>
      <c r="AD4071">
        <v>4</v>
      </c>
      <c r="AE4071">
        <v>7.9429168903550104E-2</v>
      </c>
      <c r="AF4071">
        <v>0</v>
      </c>
      <c r="AG4071">
        <v>1.1102E-16</v>
      </c>
      <c r="AH4071">
        <v>0</v>
      </c>
      <c r="AI4071">
        <v>0</v>
      </c>
      <c r="AJ4071" s="73">
        <v>81.657148057507996</v>
      </c>
      <c r="AK4071">
        <v>50</v>
      </c>
      <c r="AL4071">
        <v>1</v>
      </c>
      <c r="AM4071">
        <v>0</v>
      </c>
      <c r="AN4071">
        <v>0</v>
      </c>
      <c r="AO4071">
        <v>0</v>
      </c>
      <c r="AP4071">
        <v>0</v>
      </c>
      <c r="AQ4071">
        <v>50</v>
      </c>
      <c r="AR4071">
        <v>0.999999999999999</v>
      </c>
      <c r="AS4071">
        <v>3.9550186717826702E-2</v>
      </c>
      <c r="AT4071">
        <v>2</v>
      </c>
      <c r="AU4071">
        <v>0</v>
      </c>
      <c r="AV4071">
        <v>0</v>
      </c>
      <c r="AW4071">
        <v>50</v>
      </c>
      <c r="AX4071">
        <v>1</v>
      </c>
      <c r="AY4071" s="73">
        <v>85.984395880199898</v>
      </c>
      <c r="AZ4071">
        <v>50</v>
      </c>
      <c r="BA4071">
        <v>1</v>
      </c>
      <c r="BB4071">
        <v>47</v>
      </c>
      <c r="BC4071">
        <v>0.93916308794081804</v>
      </c>
      <c r="BD4071">
        <v>3</v>
      </c>
      <c r="BE4071">
        <v>6.08369120591815E-2</v>
      </c>
      <c r="BF4071">
        <v>86.7813024317729</v>
      </c>
      <c r="BG4071">
        <v>87.627486441933897</v>
      </c>
      <c r="BH4071">
        <v>85.984395880199898</v>
      </c>
      <c r="BI4071">
        <v>81.657148057507996</v>
      </c>
    </row>
    <row r="4072" spans="1:61" x14ac:dyDescent="0.25">
      <c r="A4072" s="10" t="str">
        <f>VLOOKUP(D4072,'Index-Relations'!E:F,2,FALSE)</f>
        <v>ESG</v>
      </c>
      <c r="B4072" t="s">
        <v>3450</v>
      </c>
      <c r="C4072" s="53" t="s">
        <v>2768</v>
      </c>
      <c r="D4072" s="59" t="s">
        <v>3186</v>
      </c>
      <c r="E4072" s="59" t="s">
        <v>7488</v>
      </c>
      <c r="F4072" t="s">
        <v>1649</v>
      </c>
      <c r="G4072" t="s">
        <v>1648</v>
      </c>
      <c r="H4072" t="s">
        <v>1650</v>
      </c>
      <c r="I4072" s="52">
        <v>45384</v>
      </c>
      <c r="J4072" t="s">
        <v>2457</v>
      </c>
      <c r="K4072">
        <v>50</v>
      </c>
      <c r="L4072">
        <v>92.120773602468006</v>
      </c>
      <c r="M4072">
        <v>50</v>
      </c>
      <c r="N4072">
        <v>1</v>
      </c>
      <c r="O4072">
        <v>91.631878053669197</v>
      </c>
      <c r="P4072">
        <v>50</v>
      </c>
      <c r="Q4072">
        <v>1</v>
      </c>
      <c r="R4072">
        <v>48</v>
      </c>
      <c r="S4072">
        <v>0.962538081939047</v>
      </c>
      <c r="T4072">
        <v>24.450364433936802</v>
      </c>
      <c r="U4072">
        <v>0.43571425806543801</v>
      </c>
      <c r="V4072">
        <v>20</v>
      </c>
      <c r="W4072">
        <v>6.0275665350529998E-4</v>
      </c>
      <c r="X4072">
        <v>1</v>
      </c>
      <c r="Y4072">
        <v>50</v>
      </c>
      <c r="Z4072">
        <v>0.999999999999999</v>
      </c>
      <c r="AA4072">
        <v>7.9426710888840599</v>
      </c>
      <c r="AB4072">
        <v>46</v>
      </c>
      <c r="AC4072">
        <v>0.927799562404515</v>
      </c>
      <c r="AD4072">
        <v>4</v>
      </c>
      <c r="AE4072">
        <v>7.2200437595484501E-2</v>
      </c>
      <c r="AF4072">
        <v>0</v>
      </c>
      <c r="AG4072">
        <v>1.1102E-16</v>
      </c>
      <c r="AH4072">
        <v>0</v>
      </c>
      <c r="AI4072">
        <v>0</v>
      </c>
      <c r="AJ4072">
        <v>89.973669287179604</v>
      </c>
      <c r="AK4072">
        <v>50</v>
      </c>
      <c r="AL4072">
        <v>1</v>
      </c>
      <c r="AM4072">
        <v>0</v>
      </c>
      <c r="AN4072">
        <v>0</v>
      </c>
      <c r="AO4072">
        <v>0</v>
      </c>
      <c r="AP4072">
        <v>0</v>
      </c>
      <c r="AQ4072">
        <v>50</v>
      </c>
      <c r="AR4072">
        <v>0.999999999999999</v>
      </c>
      <c r="AS4072">
        <v>2.17451401062413E-2</v>
      </c>
      <c r="AT4072">
        <v>1</v>
      </c>
      <c r="AU4072">
        <v>0</v>
      </c>
      <c r="AV4072">
        <v>0</v>
      </c>
      <c r="AW4072">
        <v>50</v>
      </c>
      <c r="AX4072">
        <v>0.999999999999999</v>
      </c>
      <c r="AY4072">
        <v>91.256670220799407</v>
      </c>
      <c r="AZ4072">
        <v>50</v>
      </c>
      <c r="BA4072">
        <v>1</v>
      </c>
      <c r="BB4072">
        <v>48</v>
      </c>
      <c r="BC4072">
        <v>0.97059261565004196</v>
      </c>
      <c r="BD4072">
        <v>2</v>
      </c>
      <c r="BE4072">
        <v>2.9407384349957402E-2</v>
      </c>
      <c r="BF4072">
        <v>88.807935571111003</v>
      </c>
      <c r="BG4072">
        <v>89.122550642036003</v>
      </c>
      <c r="BH4072">
        <v>87.784184934251996</v>
      </c>
      <c r="BI4072">
        <v>84.547457679277002</v>
      </c>
    </row>
    <row r="4073" spans="1:61" x14ac:dyDescent="0.25">
      <c r="A4073" s="10" t="str">
        <f>VLOOKUP(D4073,'Index-Relations'!E:F,2,FALSE)</f>
        <v>ESG</v>
      </c>
      <c r="B4073" t="s">
        <v>3450</v>
      </c>
      <c r="C4073" s="53" t="s">
        <v>2769</v>
      </c>
      <c r="D4073" s="59" t="s">
        <v>3186</v>
      </c>
      <c r="E4073" s="59" t="s">
        <v>7489</v>
      </c>
      <c r="F4073" t="s">
        <v>1649</v>
      </c>
      <c r="G4073" t="s">
        <v>1648</v>
      </c>
      <c r="H4073" t="s">
        <v>1650</v>
      </c>
      <c r="I4073" s="52">
        <v>45352</v>
      </c>
      <c r="J4073" t="s">
        <v>2457</v>
      </c>
      <c r="K4073">
        <v>50</v>
      </c>
      <c r="L4073">
        <v>92.376449786555796</v>
      </c>
      <c r="M4073">
        <v>50</v>
      </c>
      <c r="N4073">
        <v>1</v>
      </c>
      <c r="O4073">
        <v>91.430182882396593</v>
      </c>
      <c r="P4073">
        <v>50</v>
      </c>
      <c r="Q4073">
        <v>1</v>
      </c>
      <c r="R4073">
        <v>48</v>
      </c>
      <c r="S4073">
        <v>0.95953995981070905</v>
      </c>
      <c r="T4073">
        <v>24.551028965537299</v>
      </c>
      <c r="U4073">
        <v>0.44605470177108197</v>
      </c>
      <c r="V4073">
        <v>19</v>
      </c>
      <c r="W4073">
        <v>6.2558245517402495E-4</v>
      </c>
      <c r="X4073">
        <v>1</v>
      </c>
      <c r="Y4073">
        <v>50</v>
      </c>
      <c r="Z4073">
        <v>0.999999999999999</v>
      </c>
      <c r="AA4073">
        <v>8.2077508222181805</v>
      </c>
      <c r="AB4073">
        <v>46</v>
      </c>
      <c r="AC4073">
        <v>0.92665391549448095</v>
      </c>
      <c r="AD4073">
        <v>4</v>
      </c>
      <c r="AE4073">
        <v>7.33460845055183E-2</v>
      </c>
      <c r="AF4073">
        <v>0</v>
      </c>
      <c r="AG4073">
        <v>0</v>
      </c>
      <c r="AH4073">
        <v>0</v>
      </c>
      <c r="AI4073">
        <v>0</v>
      </c>
      <c r="AJ4073">
        <v>90.594138381760402</v>
      </c>
      <c r="AK4073">
        <v>50</v>
      </c>
      <c r="AL4073">
        <v>1</v>
      </c>
      <c r="AM4073">
        <v>0</v>
      </c>
      <c r="AN4073">
        <v>0</v>
      </c>
      <c r="AO4073">
        <v>0</v>
      </c>
      <c r="AP4073">
        <v>0</v>
      </c>
      <c r="AQ4073">
        <v>50</v>
      </c>
      <c r="AR4073">
        <v>0.999999999999999</v>
      </c>
      <c r="AS4073">
        <v>1.94130130959046E-2</v>
      </c>
      <c r="AT4073">
        <v>1</v>
      </c>
      <c r="AU4073">
        <v>0</v>
      </c>
      <c r="AV4073">
        <v>0</v>
      </c>
      <c r="AW4073">
        <v>50</v>
      </c>
      <c r="AX4073">
        <v>1</v>
      </c>
      <c r="AY4073">
        <v>91.546771051895504</v>
      </c>
      <c r="AZ4073">
        <v>50</v>
      </c>
      <c r="BA4073">
        <v>1</v>
      </c>
      <c r="BB4073">
        <v>48</v>
      </c>
      <c r="BC4073">
        <v>0.967119598671067</v>
      </c>
      <c r="BD4073">
        <v>2</v>
      </c>
      <c r="BE4073">
        <v>3.2880401328932302E-2</v>
      </c>
      <c r="BF4073">
        <v>88.978494819307002</v>
      </c>
      <c r="BG4073">
        <v>88.851759953143002</v>
      </c>
      <c r="BH4073">
        <v>87.932269694750005</v>
      </c>
      <c r="BI4073">
        <v>85.389254726185001</v>
      </c>
    </row>
    <row r="4074" spans="1:61" x14ac:dyDescent="0.25">
      <c r="A4074" s="10" t="str">
        <f>VLOOKUP(D4074,'Index-Relations'!E:F,2,FALSE)</f>
        <v>ESG</v>
      </c>
      <c r="B4074" t="s">
        <v>3450</v>
      </c>
      <c r="C4074" s="53" t="s">
        <v>2770</v>
      </c>
      <c r="D4074" s="59" t="s">
        <v>3186</v>
      </c>
      <c r="E4074" s="59" t="s">
        <v>7490</v>
      </c>
      <c r="F4074" t="s">
        <v>1649</v>
      </c>
      <c r="G4074" t="s">
        <v>1648</v>
      </c>
      <c r="H4074" t="s">
        <v>1650</v>
      </c>
      <c r="I4074" s="52">
        <v>45323</v>
      </c>
      <c r="J4074" t="s">
        <v>2457</v>
      </c>
      <c r="K4074">
        <v>51</v>
      </c>
      <c r="L4074">
        <v>92.454925675438403</v>
      </c>
      <c r="M4074">
        <v>50</v>
      </c>
      <c r="N4074">
        <v>1</v>
      </c>
      <c r="O4074">
        <v>91.379037609265495</v>
      </c>
      <c r="P4074">
        <v>50</v>
      </c>
      <c r="Q4074">
        <v>1</v>
      </c>
      <c r="R4074">
        <v>48</v>
      </c>
      <c r="S4074">
        <v>0.95910767447253098</v>
      </c>
      <c r="T4074">
        <v>24.8462417400237</v>
      </c>
      <c r="U4074">
        <v>0.44369623682726</v>
      </c>
      <c r="V4074">
        <v>19</v>
      </c>
      <c r="W4074">
        <v>6.32849650961723E-4</v>
      </c>
      <c r="X4074">
        <v>1</v>
      </c>
      <c r="Y4074">
        <v>50</v>
      </c>
      <c r="Z4074">
        <v>0.999999999999999</v>
      </c>
      <c r="AA4074">
        <v>8.2846545555232805</v>
      </c>
      <c r="AB4074">
        <v>46</v>
      </c>
      <c r="AC4074">
        <v>0.92052427532316305</v>
      </c>
      <c r="AD4074">
        <v>4</v>
      </c>
      <c r="AE4074">
        <v>7.9475724676836904E-2</v>
      </c>
      <c r="AF4074">
        <v>1</v>
      </c>
      <c r="AG4074">
        <v>4.1629999999999998E-17</v>
      </c>
      <c r="AH4074">
        <v>0</v>
      </c>
      <c r="AI4074">
        <v>0</v>
      </c>
      <c r="AJ4074">
        <v>90.568891494772402</v>
      </c>
      <c r="AK4074">
        <v>50</v>
      </c>
      <c r="AL4074">
        <v>1</v>
      </c>
      <c r="AM4074">
        <v>0</v>
      </c>
      <c r="AN4074">
        <v>0</v>
      </c>
      <c r="AO4074">
        <v>0</v>
      </c>
      <c r="AP4074">
        <v>0</v>
      </c>
      <c r="AQ4074">
        <v>50</v>
      </c>
      <c r="AR4074">
        <v>0.999999999999999</v>
      </c>
      <c r="AS4074">
        <v>1.9646804988975201E-2</v>
      </c>
      <c r="AT4074">
        <v>1</v>
      </c>
      <c r="AU4074">
        <v>0</v>
      </c>
      <c r="AV4074">
        <v>0</v>
      </c>
      <c r="AW4074">
        <v>50</v>
      </c>
      <c r="AX4074">
        <v>0.999999999999999</v>
      </c>
      <c r="AY4074">
        <v>91.745501641247401</v>
      </c>
      <c r="AZ4074">
        <v>50</v>
      </c>
      <c r="BA4074">
        <v>1</v>
      </c>
      <c r="BB4074">
        <v>48</v>
      </c>
      <c r="BC4074">
        <v>0.96097097755775096</v>
      </c>
      <c r="BD4074">
        <v>2</v>
      </c>
      <c r="BE4074">
        <v>3.9029022442248297E-2</v>
      </c>
      <c r="BF4074">
        <v>89.077103888862993</v>
      </c>
      <c r="BG4074">
        <v>88.8560986806079</v>
      </c>
      <c r="BH4074">
        <v>88.07827048371</v>
      </c>
      <c r="BI4074">
        <v>85.481222605477001</v>
      </c>
    </row>
    <row r="4075" spans="1:61" x14ac:dyDescent="0.25">
      <c r="A4075" s="10" t="str">
        <f>VLOOKUP(D4075,'Index-Relations'!E:F,2,FALSE)</f>
        <v>ESG</v>
      </c>
      <c r="B4075" t="s">
        <v>3450</v>
      </c>
      <c r="C4075" s="53" t="s">
        <v>2760</v>
      </c>
      <c r="D4075" s="59" t="s">
        <v>3187</v>
      </c>
      <c r="E4075" s="59" t="s">
        <v>7491</v>
      </c>
      <c r="F4075" t="s">
        <v>1653</v>
      </c>
      <c r="G4075" t="s">
        <v>1652</v>
      </c>
      <c r="H4075" t="s">
        <v>1654</v>
      </c>
      <c r="I4075" s="52">
        <v>45659</v>
      </c>
      <c r="J4075" t="s">
        <v>2457</v>
      </c>
      <c r="K4075">
        <v>50</v>
      </c>
      <c r="L4075" s="73">
        <v>93.521501547401996</v>
      </c>
      <c r="M4075">
        <v>50</v>
      </c>
      <c r="N4075">
        <v>1</v>
      </c>
      <c r="O4075" s="73">
        <v>92.349701229408893</v>
      </c>
      <c r="P4075">
        <v>50</v>
      </c>
      <c r="Q4075">
        <v>1</v>
      </c>
      <c r="R4075">
        <v>49</v>
      </c>
      <c r="S4075">
        <v>0.980861406652769</v>
      </c>
      <c r="T4075">
        <v>38.505492207958397</v>
      </c>
      <c r="U4075">
        <v>0.668902887350877</v>
      </c>
      <c r="V4075">
        <v>35</v>
      </c>
      <c r="W4075">
        <v>1.2393433943182699E-2</v>
      </c>
      <c r="X4075">
        <v>3</v>
      </c>
      <c r="Y4075">
        <v>50</v>
      </c>
      <c r="Z4075">
        <v>0.999999999999999</v>
      </c>
      <c r="AA4075">
        <v>56.7070990258946</v>
      </c>
      <c r="AB4075">
        <v>47</v>
      </c>
      <c r="AC4075">
        <v>0.94080647158211395</v>
      </c>
      <c r="AD4075">
        <v>3</v>
      </c>
      <c r="AE4075">
        <v>5.9193528417885298E-2</v>
      </c>
      <c r="AF4075">
        <v>0</v>
      </c>
      <c r="AG4075">
        <v>0</v>
      </c>
      <c r="AH4075">
        <v>3.71586747119158E-2</v>
      </c>
      <c r="AI4075">
        <v>8</v>
      </c>
      <c r="AJ4075" s="73">
        <v>91.506486578831996</v>
      </c>
      <c r="AK4075">
        <v>50</v>
      </c>
      <c r="AL4075">
        <v>1</v>
      </c>
      <c r="AM4075">
        <v>0</v>
      </c>
      <c r="AN4075">
        <v>0</v>
      </c>
      <c r="AO4075">
        <v>0</v>
      </c>
      <c r="AP4075">
        <v>0</v>
      </c>
      <c r="AQ4075">
        <v>50</v>
      </c>
      <c r="AR4075">
        <v>1</v>
      </c>
      <c r="AS4075">
        <v>0</v>
      </c>
      <c r="AT4075">
        <v>0</v>
      </c>
      <c r="AU4075">
        <v>0</v>
      </c>
      <c r="AV4075">
        <v>0</v>
      </c>
      <c r="AW4075">
        <v>50</v>
      </c>
      <c r="AX4075">
        <v>0.999999999999999</v>
      </c>
      <c r="AY4075" s="73">
        <v>92.902134667895993</v>
      </c>
      <c r="AZ4075">
        <v>50</v>
      </c>
      <c r="BA4075">
        <v>1</v>
      </c>
      <c r="BB4075">
        <v>48</v>
      </c>
      <c r="BC4075">
        <v>0.95902367186318904</v>
      </c>
      <c r="BD4075">
        <v>2</v>
      </c>
      <c r="BE4075">
        <v>4.0976328136810798E-2</v>
      </c>
      <c r="BF4075">
        <v>93.521501547401996</v>
      </c>
      <c r="BG4075">
        <v>92.349701229408893</v>
      </c>
      <c r="BH4075">
        <v>92.902134667895993</v>
      </c>
      <c r="BI4075">
        <v>91.506486578831996</v>
      </c>
    </row>
    <row r="4076" spans="1:61" x14ac:dyDescent="0.25">
      <c r="A4076" s="10" t="str">
        <f>VLOOKUP(D4076,'Index-Relations'!E:F,2,FALSE)</f>
        <v>ESG</v>
      </c>
      <c r="B4076" t="s">
        <v>3450</v>
      </c>
      <c r="C4076" s="53" t="s">
        <v>2761</v>
      </c>
      <c r="D4076" s="59" t="s">
        <v>3187</v>
      </c>
      <c r="E4076" s="59" t="s">
        <v>7492</v>
      </c>
      <c r="F4076" t="s">
        <v>1653</v>
      </c>
      <c r="G4076" t="s">
        <v>1652</v>
      </c>
      <c r="H4076" t="s">
        <v>1654</v>
      </c>
      <c r="I4076" s="52">
        <v>45628</v>
      </c>
      <c r="J4076" t="s">
        <v>2457</v>
      </c>
      <c r="K4076">
        <v>50</v>
      </c>
      <c r="L4076" s="73">
        <v>92.849794523078003</v>
      </c>
      <c r="M4076">
        <v>50</v>
      </c>
      <c r="N4076">
        <v>1</v>
      </c>
      <c r="O4076" s="73">
        <v>91.789712844536993</v>
      </c>
      <c r="P4076">
        <v>50</v>
      </c>
      <c r="Q4076">
        <v>1</v>
      </c>
      <c r="R4076">
        <v>49</v>
      </c>
      <c r="S4076">
        <v>0.97581888776095704</v>
      </c>
      <c r="T4076">
        <v>37.695287928050199</v>
      </c>
      <c r="U4076">
        <v>0.67713013494969898</v>
      </c>
      <c r="V4076">
        <v>35</v>
      </c>
      <c r="W4076">
        <v>7.3942327905287902E-2</v>
      </c>
      <c r="X4076">
        <v>5</v>
      </c>
      <c r="Y4076">
        <v>50</v>
      </c>
      <c r="Z4076">
        <v>0.999999999999999</v>
      </c>
      <c r="AA4076">
        <v>51.480420350555498</v>
      </c>
      <c r="AB4076">
        <v>47</v>
      </c>
      <c r="AC4076">
        <v>0.93840681165598605</v>
      </c>
      <c r="AD4076">
        <v>3</v>
      </c>
      <c r="AE4076">
        <v>6.1593188344013297E-2</v>
      </c>
      <c r="AF4076">
        <v>0</v>
      </c>
      <c r="AG4076">
        <v>9.7139999999999999E-17</v>
      </c>
      <c r="AH4076">
        <v>3.8154120374789401E-2</v>
      </c>
      <c r="AI4076">
        <v>8</v>
      </c>
      <c r="AJ4076" s="73">
        <v>90.805850937430904</v>
      </c>
      <c r="AK4076">
        <v>50</v>
      </c>
      <c r="AL4076">
        <v>1</v>
      </c>
      <c r="AM4076">
        <v>0</v>
      </c>
      <c r="AN4076">
        <v>0</v>
      </c>
      <c r="AO4076">
        <v>0</v>
      </c>
      <c r="AP4076">
        <v>0</v>
      </c>
      <c r="AQ4076">
        <v>50</v>
      </c>
      <c r="AR4076">
        <v>1</v>
      </c>
      <c r="AS4076">
        <v>0</v>
      </c>
      <c r="AT4076">
        <v>0</v>
      </c>
      <c r="AU4076">
        <v>0</v>
      </c>
      <c r="AV4076">
        <v>0</v>
      </c>
      <c r="AW4076">
        <v>50</v>
      </c>
      <c r="AX4076">
        <v>0.999999999999999</v>
      </c>
      <c r="AY4076" s="73">
        <v>92.055349517943895</v>
      </c>
      <c r="AZ4076">
        <v>50</v>
      </c>
      <c r="BA4076">
        <v>1</v>
      </c>
      <c r="BB4076">
        <v>48</v>
      </c>
      <c r="BC4076">
        <v>0.96234979633080497</v>
      </c>
      <c r="BD4076">
        <v>2</v>
      </c>
      <c r="BE4076">
        <v>3.76502036691947E-2</v>
      </c>
      <c r="BF4076">
        <v>92.849794523078003</v>
      </c>
      <c r="BG4076">
        <v>91.789712844536993</v>
      </c>
      <c r="BH4076">
        <v>92.055349517943895</v>
      </c>
      <c r="BI4076">
        <v>90.805850937430904</v>
      </c>
    </row>
    <row r="4077" spans="1:61" x14ac:dyDescent="0.25">
      <c r="A4077" s="10" t="str">
        <f>VLOOKUP(D4077,'Index-Relations'!E:F,2,FALSE)</f>
        <v>ESG</v>
      </c>
      <c r="B4077" t="s">
        <v>3450</v>
      </c>
      <c r="C4077" s="53" t="s">
        <v>2762</v>
      </c>
      <c r="D4077" s="59" t="s">
        <v>3187</v>
      </c>
      <c r="E4077" s="59" t="s">
        <v>7493</v>
      </c>
      <c r="F4077" t="s">
        <v>1653</v>
      </c>
      <c r="G4077" t="s">
        <v>1652</v>
      </c>
      <c r="H4077" t="s">
        <v>1654</v>
      </c>
      <c r="I4077" s="52">
        <v>45597</v>
      </c>
      <c r="J4077" t="s">
        <v>2457</v>
      </c>
      <c r="K4077">
        <v>50</v>
      </c>
      <c r="L4077" s="73">
        <v>92.768074008409002</v>
      </c>
      <c r="M4077">
        <v>50</v>
      </c>
      <c r="N4077">
        <v>1</v>
      </c>
      <c r="O4077" s="73">
        <v>91.759309228066897</v>
      </c>
      <c r="P4077">
        <v>50</v>
      </c>
      <c r="Q4077">
        <v>1</v>
      </c>
      <c r="R4077">
        <v>49</v>
      </c>
      <c r="S4077">
        <v>0.97599418846740904</v>
      </c>
      <c r="T4077">
        <v>37.906518191506102</v>
      </c>
      <c r="U4077">
        <v>0.67532988889673695</v>
      </c>
      <c r="V4077">
        <v>35</v>
      </c>
      <c r="W4077">
        <v>7.3084807246605196E-2</v>
      </c>
      <c r="X4077">
        <v>5</v>
      </c>
      <c r="Y4077">
        <v>50</v>
      </c>
      <c r="Z4077">
        <v>1</v>
      </c>
      <c r="AA4077">
        <v>52.728745673279299</v>
      </c>
      <c r="AB4077">
        <v>47</v>
      </c>
      <c r="AC4077">
        <v>0.93719296953750697</v>
      </c>
      <c r="AD4077">
        <v>3</v>
      </c>
      <c r="AE4077">
        <v>6.2807030462492294E-2</v>
      </c>
      <c r="AF4077">
        <v>0</v>
      </c>
      <c r="AG4077">
        <v>0</v>
      </c>
      <c r="AH4077">
        <v>4.7464053558615098E-2</v>
      </c>
      <c r="AI4077">
        <v>8</v>
      </c>
      <c r="AJ4077" s="73">
        <v>90.710502777241999</v>
      </c>
      <c r="AK4077">
        <v>50</v>
      </c>
      <c r="AL4077">
        <v>1</v>
      </c>
      <c r="AM4077">
        <v>0</v>
      </c>
      <c r="AN4077">
        <v>0</v>
      </c>
      <c r="AO4077">
        <v>0</v>
      </c>
      <c r="AP4077">
        <v>0</v>
      </c>
      <c r="AQ4077">
        <v>50</v>
      </c>
      <c r="AR4077">
        <v>1</v>
      </c>
      <c r="AS4077">
        <v>0</v>
      </c>
      <c r="AT4077">
        <v>0</v>
      </c>
      <c r="AU4077">
        <v>0</v>
      </c>
      <c r="AV4077">
        <v>0</v>
      </c>
      <c r="AW4077">
        <v>50</v>
      </c>
      <c r="AX4077">
        <v>1</v>
      </c>
      <c r="AY4077" s="73">
        <v>91.955324448894999</v>
      </c>
      <c r="AZ4077">
        <v>50</v>
      </c>
      <c r="BA4077">
        <v>1</v>
      </c>
      <c r="BB4077">
        <v>48</v>
      </c>
      <c r="BC4077">
        <v>0.96127847840438396</v>
      </c>
      <c r="BD4077">
        <v>2</v>
      </c>
      <c r="BE4077">
        <v>3.8721521595615697E-2</v>
      </c>
      <c r="BF4077">
        <v>92.768074008409002</v>
      </c>
      <c r="BG4077">
        <v>91.759309228066897</v>
      </c>
      <c r="BH4077">
        <v>91.955324448894999</v>
      </c>
      <c r="BI4077">
        <v>90.710502777241999</v>
      </c>
    </row>
    <row r="4078" spans="1:61" x14ac:dyDescent="0.25">
      <c r="A4078" s="10" t="str">
        <f>VLOOKUP(D4078,'Index-Relations'!E:F,2,FALSE)</f>
        <v>ESG</v>
      </c>
      <c r="B4078" t="s">
        <v>3450</v>
      </c>
      <c r="C4078" s="53" t="s">
        <v>2763</v>
      </c>
      <c r="D4078" s="59" t="s">
        <v>3187</v>
      </c>
      <c r="E4078" s="59" t="s">
        <v>7494</v>
      </c>
      <c r="F4078" t="s">
        <v>1653</v>
      </c>
      <c r="G4078" t="s">
        <v>1652</v>
      </c>
      <c r="H4078" t="s">
        <v>1654</v>
      </c>
      <c r="I4078" s="52">
        <v>45566</v>
      </c>
      <c r="J4078" t="s">
        <v>2457</v>
      </c>
      <c r="K4078">
        <v>50</v>
      </c>
      <c r="L4078" s="73">
        <v>92.667413094423907</v>
      </c>
      <c r="M4078">
        <v>50</v>
      </c>
      <c r="N4078">
        <v>1</v>
      </c>
      <c r="O4078" s="73">
        <v>91.671929669080995</v>
      </c>
      <c r="P4078">
        <v>50</v>
      </c>
      <c r="Q4078">
        <v>1</v>
      </c>
      <c r="R4078">
        <v>49</v>
      </c>
      <c r="S4078">
        <v>0.97669363830779499</v>
      </c>
      <c r="T4078">
        <v>38.263302102565603</v>
      </c>
      <c r="U4078">
        <v>0.67813357520367201</v>
      </c>
      <c r="V4078">
        <v>35</v>
      </c>
      <c r="W4078">
        <v>7.4910002436831005E-2</v>
      </c>
      <c r="X4078">
        <v>5</v>
      </c>
      <c r="Y4078">
        <v>50</v>
      </c>
      <c r="Z4078">
        <v>0.999999999999999</v>
      </c>
      <c r="AA4078">
        <v>52.934267437387298</v>
      </c>
      <c r="AB4078">
        <v>48</v>
      </c>
      <c r="AC4078">
        <v>0.95859791581834797</v>
      </c>
      <c r="AD4078">
        <v>2</v>
      </c>
      <c r="AE4078">
        <v>4.1402084181651998E-2</v>
      </c>
      <c r="AF4078">
        <v>0</v>
      </c>
      <c r="AG4078">
        <v>0</v>
      </c>
      <c r="AH4078">
        <v>3.8053630970854901E-2</v>
      </c>
      <c r="AI4078">
        <v>8</v>
      </c>
      <c r="AJ4078" s="73">
        <v>90.635141721897</v>
      </c>
      <c r="AK4078">
        <v>50</v>
      </c>
      <c r="AL4078">
        <v>1</v>
      </c>
      <c r="AM4078">
        <v>0</v>
      </c>
      <c r="AN4078">
        <v>0</v>
      </c>
      <c r="AO4078">
        <v>0</v>
      </c>
      <c r="AP4078">
        <v>0</v>
      </c>
      <c r="AQ4078">
        <v>50</v>
      </c>
      <c r="AR4078">
        <v>1</v>
      </c>
      <c r="AS4078">
        <v>0</v>
      </c>
      <c r="AT4078">
        <v>0</v>
      </c>
      <c r="AU4078">
        <v>0</v>
      </c>
      <c r="AV4078">
        <v>0</v>
      </c>
      <c r="AW4078">
        <v>50</v>
      </c>
      <c r="AX4078">
        <v>0.999999999999999</v>
      </c>
      <c r="AY4078" s="73">
        <v>91.816850276186997</v>
      </c>
      <c r="AZ4078">
        <v>50</v>
      </c>
      <c r="BA4078">
        <v>1</v>
      </c>
      <c r="BB4078">
        <v>48</v>
      </c>
      <c r="BC4078">
        <v>0.95934922694499902</v>
      </c>
      <c r="BD4078">
        <v>2</v>
      </c>
      <c r="BE4078">
        <v>4.0650773055000797E-2</v>
      </c>
      <c r="BF4078">
        <v>92.667413094423907</v>
      </c>
      <c r="BG4078">
        <v>91.671929669080995</v>
      </c>
      <c r="BH4078">
        <v>91.816850276186997</v>
      </c>
      <c r="BI4078">
        <v>90.635141721897</v>
      </c>
    </row>
    <row r="4079" spans="1:61" x14ac:dyDescent="0.25">
      <c r="A4079" s="10" t="str">
        <f>VLOOKUP(D4079,'Index-Relations'!E:F,2,FALSE)</f>
        <v>ESG</v>
      </c>
      <c r="B4079" t="s">
        <v>3450</v>
      </c>
      <c r="C4079" s="53" t="s">
        <v>2764</v>
      </c>
      <c r="D4079" s="59" t="s">
        <v>3187</v>
      </c>
      <c r="E4079" s="59" t="s">
        <v>7495</v>
      </c>
      <c r="F4079" t="s">
        <v>1653</v>
      </c>
      <c r="G4079" t="s">
        <v>1652</v>
      </c>
      <c r="H4079" t="s">
        <v>1654</v>
      </c>
      <c r="I4079" s="52">
        <v>45537</v>
      </c>
      <c r="J4079" t="s">
        <v>2457</v>
      </c>
      <c r="K4079">
        <v>50</v>
      </c>
      <c r="L4079" s="73">
        <v>93.950208979997996</v>
      </c>
      <c r="M4079">
        <v>50</v>
      </c>
      <c r="N4079">
        <v>1</v>
      </c>
      <c r="O4079" s="73">
        <v>92.382057382591995</v>
      </c>
      <c r="P4079">
        <v>50</v>
      </c>
      <c r="Q4079">
        <v>1</v>
      </c>
      <c r="R4079">
        <v>50</v>
      </c>
      <c r="S4079">
        <v>1</v>
      </c>
      <c r="T4079">
        <v>38.016481178328497</v>
      </c>
      <c r="U4079">
        <v>0.69547520792258399</v>
      </c>
      <c r="V4079">
        <v>35</v>
      </c>
      <c r="W4079">
        <v>5.65864879088184E-2</v>
      </c>
      <c r="X4079">
        <v>3</v>
      </c>
      <c r="Y4079">
        <v>50</v>
      </c>
      <c r="Z4079">
        <v>1</v>
      </c>
      <c r="AA4079">
        <v>56.566366942315902</v>
      </c>
      <c r="AB4079">
        <v>49</v>
      </c>
      <c r="AC4079">
        <v>0.98309935872430898</v>
      </c>
      <c r="AD4079">
        <v>1</v>
      </c>
      <c r="AE4079">
        <v>1.6900641275690399E-2</v>
      </c>
      <c r="AF4079">
        <v>0</v>
      </c>
      <c r="AG4079">
        <v>4.8225E-16</v>
      </c>
      <c r="AH4079">
        <v>3.7155827850784903E-2</v>
      </c>
      <c r="AI4079">
        <v>8</v>
      </c>
      <c r="AJ4079" s="73">
        <v>92.715595040522999</v>
      </c>
      <c r="AK4079">
        <v>50</v>
      </c>
      <c r="AL4079">
        <v>1</v>
      </c>
      <c r="AM4079">
        <v>0</v>
      </c>
      <c r="AN4079">
        <v>0</v>
      </c>
      <c r="AO4079">
        <v>0</v>
      </c>
      <c r="AP4079">
        <v>0</v>
      </c>
      <c r="AQ4079">
        <v>50</v>
      </c>
      <c r="AR4079">
        <v>0.999999999999999</v>
      </c>
      <c r="AS4079">
        <v>0</v>
      </c>
      <c r="AT4079">
        <v>0</v>
      </c>
      <c r="AU4079">
        <v>0</v>
      </c>
      <c r="AV4079">
        <v>0</v>
      </c>
      <c r="AW4079">
        <v>50</v>
      </c>
      <c r="AX4079">
        <v>1</v>
      </c>
      <c r="AY4079" s="73">
        <v>92.752657636884905</v>
      </c>
      <c r="AZ4079">
        <v>50</v>
      </c>
      <c r="BA4079">
        <v>1</v>
      </c>
      <c r="BB4079">
        <v>48</v>
      </c>
      <c r="BC4079">
        <v>0.959296330621775</v>
      </c>
      <c r="BD4079">
        <v>2</v>
      </c>
      <c r="BE4079">
        <v>4.0703669378223999E-2</v>
      </c>
      <c r="BF4079">
        <v>93.950208979997996</v>
      </c>
      <c r="BG4079">
        <v>92.382057382591995</v>
      </c>
      <c r="BH4079">
        <v>92.752657636884905</v>
      </c>
      <c r="BI4079">
        <v>92.715595040522999</v>
      </c>
    </row>
    <row r="4080" spans="1:61" x14ac:dyDescent="0.25">
      <c r="A4080" s="10" t="str">
        <f>VLOOKUP(D4080,'Index-Relations'!E:F,2,FALSE)</f>
        <v>ESG</v>
      </c>
      <c r="B4080" t="s">
        <v>3450</v>
      </c>
      <c r="C4080" s="53" t="s">
        <v>3350</v>
      </c>
      <c r="D4080" s="59" t="s">
        <v>3187</v>
      </c>
      <c r="E4080" s="59" t="s">
        <v>7496</v>
      </c>
      <c r="F4080" t="s">
        <v>1653</v>
      </c>
      <c r="G4080" t="s">
        <v>1652</v>
      </c>
      <c r="H4080" t="s">
        <v>1654</v>
      </c>
      <c r="I4080" s="52">
        <v>45505</v>
      </c>
      <c r="J4080" t="s">
        <v>2457</v>
      </c>
      <c r="K4080">
        <v>50</v>
      </c>
      <c r="L4080" s="73">
        <v>94.052434248656994</v>
      </c>
      <c r="M4080">
        <v>50</v>
      </c>
      <c r="N4080">
        <v>1</v>
      </c>
      <c r="O4080" s="73">
        <v>92.454117557149999</v>
      </c>
      <c r="P4080">
        <v>50</v>
      </c>
      <c r="Q4080">
        <v>1</v>
      </c>
      <c r="R4080">
        <v>50</v>
      </c>
      <c r="S4080">
        <v>0.999999999999999</v>
      </c>
      <c r="T4080">
        <v>37.991370153826502</v>
      </c>
      <c r="U4080">
        <v>0.70475479598257695</v>
      </c>
      <c r="V4080">
        <v>35</v>
      </c>
      <c r="W4080">
        <v>5.4342104173139803E-2</v>
      </c>
      <c r="X4080">
        <v>3</v>
      </c>
      <c r="Y4080">
        <v>50</v>
      </c>
      <c r="Z4080">
        <v>1</v>
      </c>
      <c r="AA4080">
        <v>58.434194378515699</v>
      </c>
      <c r="AB4080">
        <v>49</v>
      </c>
      <c r="AC4080">
        <v>0.98245368528046995</v>
      </c>
      <c r="AD4080">
        <v>1</v>
      </c>
      <c r="AE4080">
        <v>1.7546314719529499E-2</v>
      </c>
      <c r="AF4080">
        <v>0</v>
      </c>
      <c r="AG4080">
        <v>5.2039999999999997E-17</v>
      </c>
      <c r="AH4080">
        <v>3.4671334620597502E-2</v>
      </c>
      <c r="AI4080">
        <v>8</v>
      </c>
      <c r="AJ4080" s="73">
        <v>92.874672449383993</v>
      </c>
      <c r="AK4080">
        <v>50</v>
      </c>
      <c r="AL4080">
        <v>1</v>
      </c>
      <c r="AM4080">
        <v>0</v>
      </c>
      <c r="AN4080">
        <v>0</v>
      </c>
      <c r="AO4080">
        <v>0</v>
      </c>
      <c r="AP4080">
        <v>0</v>
      </c>
      <c r="AQ4080">
        <v>50</v>
      </c>
      <c r="AR4080">
        <v>1</v>
      </c>
      <c r="AS4080">
        <v>0</v>
      </c>
      <c r="AT4080">
        <v>0</v>
      </c>
      <c r="AU4080">
        <v>0</v>
      </c>
      <c r="AV4080">
        <v>0</v>
      </c>
      <c r="AW4080">
        <v>50</v>
      </c>
      <c r="AX4080">
        <v>0.999999999999999</v>
      </c>
      <c r="AY4080" s="73">
        <v>92.842689653324996</v>
      </c>
      <c r="AZ4080">
        <v>50</v>
      </c>
      <c r="BA4080">
        <v>1</v>
      </c>
      <c r="BB4080">
        <v>49</v>
      </c>
      <c r="BC4080">
        <v>0.97819798050013995</v>
      </c>
      <c r="BD4080">
        <v>1</v>
      </c>
      <c r="BE4080">
        <v>2.1802019499859399E-2</v>
      </c>
      <c r="BF4080">
        <v>94.052434248656994</v>
      </c>
      <c r="BG4080">
        <v>92.454117557149999</v>
      </c>
      <c r="BH4080">
        <v>92.842689653324996</v>
      </c>
      <c r="BI4080">
        <v>92.874672449383993</v>
      </c>
    </row>
    <row r="4081" spans="1:61" x14ac:dyDescent="0.25">
      <c r="A4081" s="10" t="str">
        <f>VLOOKUP(D4081,'Index-Relations'!E:F,2,FALSE)</f>
        <v>ESG</v>
      </c>
      <c r="B4081" t="s">
        <v>3450</v>
      </c>
      <c r="C4081" s="53" t="s">
        <v>2765</v>
      </c>
      <c r="D4081" s="59" t="s">
        <v>3187</v>
      </c>
      <c r="E4081" s="59" t="s">
        <v>7497</v>
      </c>
      <c r="F4081" t="s">
        <v>1653</v>
      </c>
      <c r="G4081" t="s">
        <v>1652</v>
      </c>
      <c r="H4081" t="s">
        <v>1654</v>
      </c>
      <c r="I4081" s="52">
        <v>45474</v>
      </c>
      <c r="J4081" t="s">
        <v>2457</v>
      </c>
      <c r="K4081">
        <v>50</v>
      </c>
      <c r="L4081" s="73">
        <v>94.286387310560002</v>
      </c>
      <c r="M4081">
        <v>50</v>
      </c>
      <c r="N4081">
        <v>1</v>
      </c>
      <c r="O4081" s="73">
        <v>92.454812360413001</v>
      </c>
      <c r="P4081">
        <v>50</v>
      </c>
      <c r="Q4081">
        <v>1</v>
      </c>
      <c r="R4081">
        <v>50</v>
      </c>
      <c r="S4081">
        <v>1</v>
      </c>
      <c r="T4081">
        <v>38.032137107430799</v>
      </c>
      <c r="U4081">
        <v>0.68702841751430299</v>
      </c>
      <c r="V4081">
        <v>35</v>
      </c>
      <c r="W4081">
        <v>5.6991113962427203E-2</v>
      </c>
      <c r="X4081">
        <v>3</v>
      </c>
      <c r="Y4081">
        <v>50</v>
      </c>
      <c r="Z4081">
        <v>0.999999999999999</v>
      </c>
      <c r="AA4081">
        <v>60.432254523204698</v>
      </c>
      <c r="AB4081">
        <v>49</v>
      </c>
      <c r="AC4081">
        <v>0.97995802962914602</v>
      </c>
      <c r="AD4081">
        <v>1</v>
      </c>
      <c r="AE4081">
        <v>2.0041970370853701E-2</v>
      </c>
      <c r="AF4081">
        <v>0</v>
      </c>
      <c r="AG4081">
        <v>1.5613000000000001E-16</v>
      </c>
      <c r="AH4081">
        <v>3.4809692657123699E-2</v>
      </c>
      <c r="AI4081">
        <v>8</v>
      </c>
      <c r="AJ4081" s="73">
        <v>93.109613824122903</v>
      </c>
      <c r="AK4081">
        <v>50</v>
      </c>
      <c r="AL4081">
        <v>1</v>
      </c>
      <c r="AM4081">
        <v>0</v>
      </c>
      <c r="AN4081">
        <v>0</v>
      </c>
      <c r="AO4081">
        <v>0</v>
      </c>
      <c r="AP4081">
        <v>0</v>
      </c>
      <c r="AQ4081">
        <v>50</v>
      </c>
      <c r="AR4081">
        <v>0.999999999999999</v>
      </c>
      <c r="AS4081">
        <v>0</v>
      </c>
      <c r="AT4081">
        <v>0</v>
      </c>
      <c r="AU4081">
        <v>0</v>
      </c>
      <c r="AV4081">
        <v>0</v>
      </c>
      <c r="AW4081">
        <v>50</v>
      </c>
      <c r="AX4081">
        <v>0.999999999999999</v>
      </c>
      <c r="AY4081" s="73">
        <v>93.261394619603905</v>
      </c>
      <c r="AZ4081">
        <v>50</v>
      </c>
      <c r="BA4081">
        <v>1</v>
      </c>
      <c r="BB4081">
        <v>49</v>
      </c>
      <c r="BC4081">
        <v>0.979219268540516</v>
      </c>
      <c r="BD4081">
        <v>1</v>
      </c>
      <c r="BE4081">
        <v>2.0780731459483E-2</v>
      </c>
      <c r="BF4081">
        <v>94.286387310560002</v>
      </c>
      <c r="BG4081">
        <v>92.454812360413001</v>
      </c>
      <c r="BH4081">
        <v>93.261394619603905</v>
      </c>
      <c r="BI4081">
        <v>93.109613824122903</v>
      </c>
    </row>
    <row r="4082" spans="1:61" x14ac:dyDescent="0.25">
      <c r="A4082" s="10" t="str">
        <f>VLOOKUP(D4082,'Index-Relations'!E:F,2,FALSE)</f>
        <v>ESG</v>
      </c>
      <c r="B4082" t="s">
        <v>3450</v>
      </c>
      <c r="C4082" s="53" t="s">
        <v>2766</v>
      </c>
      <c r="D4082" s="59" t="s">
        <v>3187</v>
      </c>
      <c r="E4082" s="59" t="s">
        <v>7498</v>
      </c>
      <c r="F4082" t="s">
        <v>1653</v>
      </c>
      <c r="G4082" t="s">
        <v>1652</v>
      </c>
      <c r="H4082" t="s">
        <v>1654</v>
      </c>
      <c r="I4082" s="52">
        <v>45446</v>
      </c>
      <c r="J4082" t="s">
        <v>2457</v>
      </c>
      <c r="K4082">
        <v>50</v>
      </c>
      <c r="L4082" s="73">
        <v>94.008511781338896</v>
      </c>
      <c r="M4082">
        <v>50</v>
      </c>
      <c r="N4082">
        <v>1</v>
      </c>
      <c r="O4082" s="73">
        <v>92.287885262567997</v>
      </c>
      <c r="P4082">
        <v>50</v>
      </c>
      <c r="Q4082">
        <v>1</v>
      </c>
      <c r="R4082">
        <v>50</v>
      </c>
      <c r="S4082">
        <v>0.999999999999999</v>
      </c>
      <c r="T4082">
        <v>40.630773803372499</v>
      </c>
      <c r="U4082">
        <v>0.72043264363527704</v>
      </c>
      <c r="V4082">
        <v>35</v>
      </c>
      <c r="W4082">
        <v>9.0509339296032706E-2</v>
      </c>
      <c r="X4082">
        <v>3</v>
      </c>
      <c r="Y4082">
        <v>50</v>
      </c>
      <c r="Z4082">
        <v>0.999999999999999</v>
      </c>
      <c r="AA4082">
        <v>58.233543907111397</v>
      </c>
      <c r="AB4082">
        <v>47</v>
      </c>
      <c r="AC4082">
        <v>0.93896993343059898</v>
      </c>
      <c r="AD4082">
        <v>3</v>
      </c>
      <c r="AE4082">
        <v>6.1030066569400299E-2</v>
      </c>
      <c r="AF4082">
        <v>0</v>
      </c>
      <c r="AG4082">
        <v>4.3020999999999999E-16</v>
      </c>
      <c r="AH4082">
        <v>3.2063843189434199E-2</v>
      </c>
      <c r="AI4082">
        <v>7</v>
      </c>
      <c r="AJ4082" s="73">
        <v>93.523162789666998</v>
      </c>
      <c r="AK4082">
        <v>50</v>
      </c>
      <c r="AL4082">
        <v>1</v>
      </c>
      <c r="AM4082">
        <v>0</v>
      </c>
      <c r="AN4082">
        <v>0</v>
      </c>
      <c r="AO4082">
        <v>0</v>
      </c>
      <c r="AP4082">
        <v>0</v>
      </c>
      <c r="AQ4082">
        <v>50</v>
      </c>
      <c r="AR4082">
        <v>1</v>
      </c>
      <c r="AS4082">
        <v>0</v>
      </c>
      <c r="AT4082">
        <v>0</v>
      </c>
      <c r="AU4082">
        <v>0</v>
      </c>
      <c r="AV4082">
        <v>0</v>
      </c>
      <c r="AW4082">
        <v>50</v>
      </c>
      <c r="AX4082">
        <v>1</v>
      </c>
      <c r="AY4082" s="73">
        <v>92.298316342136005</v>
      </c>
      <c r="AZ4082">
        <v>50</v>
      </c>
      <c r="BA4082">
        <v>1</v>
      </c>
      <c r="BB4082">
        <v>49</v>
      </c>
      <c r="BC4082">
        <v>0.98046104506083098</v>
      </c>
      <c r="BD4082">
        <v>1</v>
      </c>
      <c r="BE4082">
        <v>1.9538954939168799E-2</v>
      </c>
      <c r="BF4082">
        <v>94.008511781338896</v>
      </c>
      <c r="BG4082">
        <v>92.287885262567997</v>
      </c>
      <c r="BH4082">
        <v>92.298316342136005</v>
      </c>
      <c r="BI4082">
        <v>93.523162789666998</v>
      </c>
    </row>
    <row r="4083" spans="1:61" x14ac:dyDescent="0.25">
      <c r="A4083" s="10" t="str">
        <f>VLOOKUP(D4083,'Index-Relations'!E:F,2,FALSE)</f>
        <v>ESG</v>
      </c>
      <c r="B4083" t="s">
        <v>3450</v>
      </c>
      <c r="C4083" s="53" t="s">
        <v>2767</v>
      </c>
      <c r="D4083" s="59" t="s">
        <v>3187</v>
      </c>
      <c r="E4083" s="59" t="s">
        <v>7499</v>
      </c>
      <c r="F4083" t="s">
        <v>1653</v>
      </c>
      <c r="G4083" t="s">
        <v>1652</v>
      </c>
      <c r="H4083" t="s">
        <v>1654</v>
      </c>
      <c r="I4083" s="52">
        <v>45414</v>
      </c>
      <c r="J4083" t="s">
        <v>2457</v>
      </c>
      <c r="K4083">
        <v>50</v>
      </c>
      <c r="L4083" s="73">
        <v>94.058006563462001</v>
      </c>
      <c r="M4083">
        <v>50</v>
      </c>
      <c r="N4083">
        <v>1</v>
      </c>
      <c r="O4083" s="73">
        <v>92.344052654482994</v>
      </c>
      <c r="P4083">
        <v>50</v>
      </c>
      <c r="Q4083">
        <v>1</v>
      </c>
      <c r="R4083">
        <v>50</v>
      </c>
      <c r="S4083">
        <v>1</v>
      </c>
      <c r="T4083">
        <v>40.373570266950203</v>
      </c>
      <c r="U4083">
        <v>0.72323467638839001</v>
      </c>
      <c r="V4083">
        <v>35</v>
      </c>
      <c r="W4083">
        <v>8.9917246650334098E-2</v>
      </c>
      <c r="X4083">
        <v>3</v>
      </c>
      <c r="Y4083">
        <v>50</v>
      </c>
      <c r="Z4083">
        <v>0.999999999999999</v>
      </c>
      <c r="AA4083">
        <v>60.177209550655398</v>
      </c>
      <c r="AB4083">
        <v>47</v>
      </c>
      <c r="AC4083">
        <v>0.93918184828399498</v>
      </c>
      <c r="AD4083">
        <v>3</v>
      </c>
      <c r="AE4083">
        <v>6.0818151716004798E-2</v>
      </c>
      <c r="AF4083">
        <v>0</v>
      </c>
      <c r="AG4083">
        <v>2.0816999999999999E-16</v>
      </c>
      <c r="AH4083">
        <v>3.0047473203469802E-2</v>
      </c>
      <c r="AI4083">
        <v>7</v>
      </c>
      <c r="AJ4083" s="73">
        <v>93.544465795860006</v>
      </c>
      <c r="AK4083">
        <v>50</v>
      </c>
      <c r="AL4083">
        <v>1</v>
      </c>
      <c r="AM4083">
        <v>0</v>
      </c>
      <c r="AN4083">
        <v>0</v>
      </c>
      <c r="AO4083">
        <v>0</v>
      </c>
      <c r="AP4083">
        <v>0</v>
      </c>
      <c r="AQ4083">
        <v>50</v>
      </c>
      <c r="AR4083">
        <v>1</v>
      </c>
      <c r="AS4083">
        <v>0</v>
      </c>
      <c r="AT4083">
        <v>0</v>
      </c>
      <c r="AU4083">
        <v>0</v>
      </c>
      <c r="AV4083">
        <v>0</v>
      </c>
      <c r="AW4083">
        <v>50</v>
      </c>
      <c r="AX4083">
        <v>0.999999999999999</v>
      </c>
      <c r="AY4083" s="73">
        <v>92.485314476151999</v>
      </c>
      <c r="AZ4083">
        <v>50</v>
      </c>
      <c r="BA4083">
        <v>1</v>
      </c>
      <c r="BB4083">
        <v>47</v>
      </c>
      <c r="BC4083">
        <v>0.94274080322801401</v>
      </c>
      <c r="BD4083">
        <v>3</v>
      </c>
      <c r="BE4083">
        <v>5.7259196771985398E-2</v>
      </c>
      <c r="BF4083">
        <v>94.058006563462001</v>
      </c>
      <c r="BG4083">
        <v>92.344052654482994</v>
      </c>
      <c r="BH4083">
        <v>92.485314476151999</v>
      </c>
      <c r="BI4083">
        <v>93.544465795860006</v>
      </c>
    </row>
    <row r="4084" spans="1:61" x14ac:dyDescent="0.25">
      <c r="A4084" s="10" t="str">
        <f>VLOOKUP(D4084,'Index-Relations'!E:F,2,FALSE)</f>
        <v>ESG</v>
      </c>
      <c r="B4084" t="s">
        <v>3450</v>
      </c>
      <c r="C4084" s="53" t="s">
        <v>2768</v>
      </c>
      <c r="D4084" s="59" t="s">
        <v>3187</v>
      </c>
      <c r="E4084" s="59" t="s">
        <v>7500</v>
      </c>
      <c r="F4084" t="s">
        <v>1653</v>
      </c>
      <c r="G4084" t="s">
        <v>1652</v>
      </c>
      <c r="H4084" t="s">
        <v>1654</v>
      </c>
      <c r="I4084" s="52">
        <v>45384</v>
      </c>
      <c r="J4084" t="s">
        <v>2457</v>
      </c>
      <c r="K4084">
        <v>50</v>
      </c>
      <c r="L4084">
        <v>95.577977178908299</v>
      </c>
      <c r="M4084">
        <v>50</v>
      </c>
      <c r="N4084">
        <v>1</v>
      </c>
      <c r="O4084">
        <v>94.267445589171302</v>
      </c>
      <c r="P4084">
        <v>50</v>
      </c>
      <c r="Q4084">
        <v>1</v>
      </c>
      <c r="R4084">
        <v>50</v>
      </c>
      <c r="S4084">
        <v>1</v>
      </c>
      <c r="T4084">
        <v>40.166084472692702</v>
      </c>
      <c r="U4084">
        <v>0.71498558983940397</v>
      </c>
      <c r="V4084">
        <v>35</v>
      </c>
      <c r="W4084">
        <v>9.3363430533973502E-2</v>
      </c>
      <c r="X4084">
        <v>3</v>
      </c>
      <c r="Y4084">
        <v>50</v>
      </c>
      <c r="Z4084">
        <v>1</v>
      </c>
      <c r="AA4084">
        <v>58.572534652168699</v>
      </c>
      <c r="AB4084">
        <v>47</v>
      </c>
      <c r="AC4084">
        <v>0.93848260485708601</v>
      </c>
      <c r="AD4084">
        <v>3</v>
      </c>
      <c r="AE4084">
        <v>6.1517395142914003E-2</v>
      </c>
      <c r="AF4084">
        <v>0</v>
      </c>
      <c r="AG4084">
        <v>0</v>
      </c>
      <c r="AH4084">
        <v>3.1422833958831199E-2</v>
      </c>
      <c r="AI4084">
        <v>7</v>
      </c>
      <c r="AJ4084">
        <v>95.236791361494795</v>
      </c>
      <c r="AK4084">
        <v>50</v>
      </c>
      <c r="AL4084">
        <v>1</v>
      </c>
      <c r="AM4084">
        <v>0</v>
      </c>
      <c r="AN4084">
        <v>0</v>
      </c>
      <c r="AO4084">
        <v>0</v>
      </c>
      <c r="AP4084">
        <v>0</v>
      </c>
      <c r="AQ4084">
        <v>50</v>
      </c>
      <c r="AR4084">
        <v>0.999999999999999</v>
      </c>
      <c r="AS4084">
        <v>0</v>
      </c>
      <c r="AT4084">
        <v>0</v>
      </c>
      <c r="AU4084">
        <v>0</v>
      </c>
      <c r="AV4084">
        <v>0</v>
      </c>
      <c r="AW4084">
        <v>50</v>
      </c>
      <c r="AX4084">
        <v>1</v>
      </c>
      <c r="AY4084">
        <v>94.841670347423801</v>
      </c>
      <c r="AZ4084">
        <v>50</v>
      </c>
      <c r="BA4084">
        <v>1</v>
      </c>
      <c r="BB4084">
        <v>47</v>
      </c>
      <c r="BC4084">
        <v>0.94381187494683705</v>
      </c>
      <c r="BD4084">
        <v>3</v>
      </c>
      <c r="BE4084">
        <v>5.6188125053162702E-2</v>
      </c>
      <c r="BF4084">
        <v>94.359509000242994</v>
      </c>
      <c r="BG4084">
        <v>92.520580969082999</v>
      </c>
      <c r="BH4084">
        <v>93.046772601651</v>
      </c>
      <c r="BI4084">
        <v>93.706001716294907</v>
      </c>
    </row>
    <row r="4085" spans="1:61" x14ac:dyDescent="0.25">
      <c r="A4085" s="10" t="str">
        <f>VLOOKUP(D4085,'Index-Relations'!E:F,2,FALSE)</f>
        <v>ESG</v>
      </c>
      <c r="B4085" t="s">
        <v>3450</v>
      </c>
      <c r="C4085" s="53" t="s">
        <v>2769</v>
      </c>
      <c r="D4085" s="59" t="s">
        <v>3187</v>
      </c>
      <c r="E4085" s="59" t="s">
        <v>7501</v>
      </c>
      <c r="F4085" t="s">
        <v>1653</v>
      </c>
      <c r="G4085" t="s">
        <v>1652</v>
      </c>
      <c r="H4085" t="s">
        <v>1654</v>
      </c>
      <c r="I4085" s="52">
        <v>45352</v>
      </c>
      <c r="J4085" t="s">
        <v>2457</v>
      </c>
      <c r="K4085">
        <v>50</v>
      </c>
      <c r="L4085">
        <v>95.645207011184397</v>
      </c>
      <c r="M4085">
        <v>50</v>
      </c>
      <c r="N4085">
        <v>1</v>
      </c>
      <c r="O4085">
        <v>94.240102277282404</v>
      </c>
      <c r="P4085">
        <v>50</v>
      </c>
      <c r="Q4085">
        <v>1</v>
      </c>
      <c r="R4085">
        <v>50</v>
      </c>
      <c r="S4085">
        <v>1</v>
      </c>
      <c r="T4085">
        <v>38.251997243591099</v>
      </c>
      <c r="U4085">
        <v>0.63342075895489702</v>
      </c>
      <c r="V4085">
        <v>33</v>
      </c>
      <c r="W4085">
        <v>9.0890531399562005E-2</v>
      </c>
      <c r="X4085">
        <v>3</v>
      </c>
      <c r="Y4085">
        <v>50</v>
      </c>
      <c r="Z4085">
        <v>1</v>
      </c>
      <c r="AA4085">
        <v>55.359755145373001</v>
      </c>
      <c r="AB4085">
        <v>46</v>
      </c>
      <c r="AC4085">
        <v>0.92262948734797801</v>
      </c>
      <c r="AD4085">
        <v>4</v>
      </c>
      <c r="AE4085">
        <v>7.7370512652021703E-2</v>
      </c>
      <c r="AF4085">
        <v>0</v>
      </c>
      <c r="AG4085">
        <v>1.2489999999999999E-16</v>
      </c>
      <c r="AH4085">
        <v>9.2485759704935607E-3</v>
      </c>
      <c r="AI4085">
        <v>4</v>
      </c>
      <c r="AJ4085">
        <v>95.3217853037618</v>
      </c>
      <c r="AK4085">
        <v>50</v>
      </c>
      <c r="AL4085">
        <v>1</v>
      </c>
      <c r="AM4085">
        <v>0</v>
      </c>
      <c r="AN4085">
        <v>0</v>
      </c>
      <c r="AO4085">
        <v>0</v>
      </c>
      <c r="AP4085">
        <v>0</v>
      </c>
      <c r="AQ4085">
        <v>50</v>
      </c>
      <c r="AR4085">
        <v>0.999999999999999</v>
      </c>
      <c r="AS4085">
        <v>0</v>
      </c>
      <c r="AT4085">
        <v>0</v>
      </c>
      <c r="AU4085">
        <v>0</v>
      </c>
      <c r="AV4085">
        <v>0</v>
      </c>
      <c r="AW4085">
        <v>50</v>
      </c>
      <c r="AX4085">
        <v>1</v>
      </c>
      <c r="AY4085">
        <v>94.997581609113197</v>
      </c>
      <c r="AZ4085">
        <v>50</v>
      </c>
      <c r="BA4085">
        <v>1</v>
      </c>
      <c r="BB4085">
        <v>47</v>
      </c>
      <c r="BC4085">
        <v>0.94904910368526996</v>
      </c>
      <c r="BD4085">
        <v>3</v>
      </c>
      <c r="BE4085">
        <v>5.0950896314729703E-2</v>
      </c>
      <c r="BF4085">
        <v>94.207829591782996</v>
      </c>
      <c r="BG4085">
        <v>92.330936636741995</v>
      </c>
      <c r="BH4085">
        <v>93.031233363026899</v>
      </c>
      <c r="BI4085">
        <v>93.541468009580996</v>
      </c>
    </row>
    <row r="4086" spans="1:61" x14ac:dyDescent="0.25">
      <c r="A4086" s="10" t="str">
        <f>VLOOKUP(D4086,'Index-Relations'!E:F,2,FALSE)</f>
        <v>ESG</v>
      </c>
      <c r="B4086" t="s">
        <v>3450</v>
      </c>
      <c r="C4086" s="53" t="s">
        <v>2770</v>
      </c>
      <c r="D4086" s="59" t="s">
        <v>3187</v>
      </c>
      <c r="E4086" s="59" t="s">
        <v>7502</v>
      </c>
      <c r="F4086" t="s">
        <v>1653</v>
      </c>
      <c r="G4086" t="s">
        <v>1652</v>
      </c>
      <c r="H4086" t="s">
        <v>1654</v>
      </c>
      <c r="I4086" s="52">
        <v>45323</v>
      </c>
      <c r="J4086" t="s">
        <v>2457</v>
      </c>
      <c r="K4086">
        <v>51</v>
      </c>
      <c r="L4086">
        <v>95.5712683690316</v>
      </c>
      <c r="M4086">
        <v>50</v>
      </c>
      <c r="N4086">
        <v>1</v>
      </c>
      <c r="O4086">
        <v>94.118480343128695</v>
      </c>
      <c r="P4086">
        <v>50</v>
      </c>
      <c r="Q4086">
        <v>1</v>
      </c>
      <c r="R4086">
        <v>50</v>
      </c>
      <c r="S4086">
        <v>1</v>
      </c>
      <c r="T4086">
        <v>39.099527493129003</v>
      </c>
      <c r="U4086">
        <v>0.644258196031814</v>
      </c>
      <c r="V4086">
        <v>33</v>
      </c>
      <c r="W4086">
        <v>9.4076666251221505E-2</v>
      </c>
      <c r="X4086">
        <v>3</v>
      </c>
      <c r="Y4086">
        <v>50</v>
      </c>
      <c r="Z4086">
        <v>1</v>
      </c>
      <c r="AA4086">
        <v>56.3664335841233</v>
      </c>
      <c r="AB4086">
        <v>46</v>
      </c>
      <c r="AC4086">
        <v>0.91909984690570401</v>
      </c>
      <c r="AD4086">
        <v>4</v>
      </c>
      <c r="AE4086">
        <v>8.0900153094295796E-2</v>
      </c>
      <c r="AF4086">
        <v>1</v>
      </c>
      <c r="AG4086">
        <v>0</v>
      </c>
      <c r="AH4086">
        <v>1.0002956850171199E-2</v>
      </c>
      <c r="AI4086">
        <v>4</v>
      </c>
      <c r="AJ4086">
        <v>95.170162919788197</v>
      </c>
      <c r="AK4086">
        <v>50</v>
      </c>
      <c r="AL4086">
        <v>1</v>
      </c>
      <c r="AM4086">
        <v>0</v>
      </c>
      <c r="AN4086">
        <v>0</v>
      </c>
      <c r="AO4086">
        <v>0</v>
      </c>
      <c r="AP4086">
        <v>0</v>
      </c>
      <c r="AQ4086">
        <v>50</v>
      </c>
      <c r="AR4086">
        <v>1</v>
      </c>
      <c r="AS4086">
        <v>0</v>
      </c>
      <c r="AT4086">
        <v>0</v>
      </c>
      <c r="AU4086">
        <v>0</v>
      </c>
      <c r="AV4086">
        <v>0</v>
      </c>
      <c r="AW4086">
        <v>50</v>
      </c>
      <c r="AX4086">
        <v>1</v>
      </c>
      <c r="AY4086">
        <v>95.016369770766204</v>
      </c>
      <c r="AZ4086">
        <v>50</v>
      </c>
      <c r="BA4086">
        <v>1</v>
      </c>
      <c r="BB4086">
        <v>47</v>
      </c>
      <c r="BC4086">
        <v>0.94334410386362899</v>
      </c>
      <c r="BD4086">
        <v>3</v>
      </c>
      <c r="BE4086">
        <v>5.6655896136370197E-2</v>
      </c>
      <c r="BF4086">
        <v>94.111663266121994</v>
      </c>
      <c r="BG4086">
        <v>92.225129743108894</v>
      </c>
      <c r="BH4086">
        <v>93.050901586538998</v>
      </c>
      <c r="BI4086">
        <v>93.401154569558997</v>
      </c>
    </row>
    <row r="4087" spans="1:61" x14ac:dyDescent="0.25">
      <c r="A4087" s="10" t="str">
        <f>VLOOKUP(D4087,'Index-Relations'!E:F,2,FALSE)</f>
        <v>ESG</v>
      </c>
      <c r="B4087" t="s">
        <v>3450</v>
      </c>
      <c r="C4087" s="53" t="s">
        <v>2760</v>
      </c>
      <c r="D4087" s="59" t="s">
        <v>3188</v>
      </c>
      <c r="E4087" s="59" t="s">
        <v>7503</v>
      </c>
      <c r="F4087" t="s">
        <v>2584</v>
      </c>
      <c r="G4087" t="s">
        <v>1657</v>
      </c>
      <c r="H4087" t="s">
        <v>1659</v>
      </c>
      <c r="I4087" s="52">
        <v>45659</v>
      </c>
      <c r="J4087" t="s">
        <v>2457</v>
      </c>
      <c r="K4087">
        <v>50</v>
      </c>
      <c r="L4087" s="73">
        <v>77.208308213407904</v>
      </c>
      <c r="M4087">
        <v>50</v>
      </c>
      <c r="N4087">
        <v>1</v>
      </c>
      <c r="O4087" s="73">
        <v>79.218029750809904</v>
      </c>
      <c r="P4087">
        <v>50</v>
      </c>
      <c r="Q4087">
        <v>1</v>
      </c>
      <c r="R4087">
        <v>49</v>
      </c>
      <c r="S4087">
        <v>0.98097620133046204</v>
      </c>
      <c r="T4087">
        <v>34.556309687271401</v>
      </c>
      <c r="U4087">
        <v>0.67236571221303498</v>
      </c>
      <c r="V4087">
        <v>31</v>
      </c>
      <c r="W4087">
        <v>5.2212628336462098E-2</v>
      </c>
      <c r="X4087">
        <v>6</v>
      </c>
      <c r="Y4087">
        <v>50</v>
      </c>
      <c r="Z4087">
        <v>1</v>
      </c>
      <c r="AA4087">
        <v>30.465384616534401</v>
      </c>
      <c r="AB4087">
        <v>44</v>
      </c>
      <c r="AC4087">
        <v>0.88039823115919502</v>
      </c>
      <c r="AD4087">
        <v>6</v>
      </c>
      <c r="AE4087">
        <v>0.11960176884080299</v>
      </c>
      <c r="AF4087">
        <v>0</v>
      </c>
      <c r="AG4087">
        <v>2.4979999999999999E-16</v>
      </c>
      <c r="AH4087">
        <v>9.0398765505603097E-3</v>
      </c>
      <c r="AI4087">
        <v>4</v>
      </c>
      <c r="AJ4087" s="73">
        <v>74.697640641180897</v>
      </c>
      <c r="AK4087">
        <v>50</v>
      </c>
      <c r="AL4087">
        <v>1</v>
      </c>
      <c r="AM4087">
        <v>0</v>
      </c>
      <c r="AN4087">
        <v>0</v>
      </c>
      <c r="AO4087">
        <v>0</v>
      </c>
      <c r="AP4087">
        <v>0</v>
      </c>
      <c r="AQ4087">
        <v>50</v>
      </c>
      <c r="AR4087">
        <v>0.999999999999999</v>
      </c>
      <c r="AS4087">
        <v>0</v>
      </c>
      <c r="AT4087">
        <v>0</v>
      </c>
      <c r="AU4087">
        <v>0</v>
      </c>
      <c r="AV4087">
        <v>0</v>
      </c>
      <c r="AW4087">
        <v>50</v>
      </c>
      <c r="AX4087">
        <v>1</v>
      </c>
      <c r="AY4087" s="73">
        <v>74.688885031233994</v>
      </c>
      <c r="AZ4087">
        <v>50</v>
      </c>
      <c r="BA4087">
        <v>1</v>
      </c>
      <c r="BB4087">
        <v>48</v>
      </c>
      <c r="BC4087">
        <v>0.95926945086565596</v>
      </c>
      <c r="BD4087">
        <v>2</v>
      </c>
      <c r="BE4087">
        <v>4.0730549134343597E-2</v>
      </c>
      <c r="BF4087">
        <v>77.208308213407904</v>
      </c>
      <c r="BG4087">
        <v>79.218029750809904</v>
      </c>
      <c r="BH4087">
        <v>74.688885031233994</v>
      </c>
      <c r="BI4087">
        <v>74.697640641180897</v>
      </c>
    </row>
    <row r="4088" spans="1:61" x14ac:dyDescent="0.25">
      <c r="A4088" s="10" t="str">
        <f>VLOOKUP(D4088,'Index-Relations'!E:F,2,FALSE)</f>
        <v>ESG</v>
      </c>
      <c r="B4088" t="s">
        <v>3450</v>
      </c>
      <c r="C4088" s="53" t="s">
        <v>2761</v>
      </c>
      <c r="D4088" s="59" t="s">
        <v>3188</v>
      </c>
      <c r="E4088" s="59" t="s">
        <v>7504</v>
      </c>
      <c r="F4088" t="s">
        <v>2584</v>
      </c>
      <c r="G4088" t="s">
        <v>1657</v>
      </c>
      <c r="H4088" t="s">
        <v>1659</v>
      </c>
      <c r="I4088" s="52">
        <v>45628</v>
      </c>
      <c r="J4088" t="s">
        <v>2457</v>
      </c>
      <c r="K4088">
        <v>50</v>
      </c>
      <c r="L4088" s="73">
        <v>77.347202474447997</v>
      </c>
      <c r="M4088">
        <v>50</v>
      </c>
      <c r="N4088">
        <v>1</v>
      </c>
      <c r="O4088" s="73">
        <v>78.922101700714904</v>
      </c>
      <c r="P4088">
        <v>50</v>
      </c>
      <c r="Q4088">
        <v>1</v>
      </c>
      <c r="R4088">
        <v>49</v>
      </c>
      <c r="S4088">
        <v>0.97599739182531897</v>
      </c>
      <c r="T4088">
        <v>34.563257512154401</v>
      </c>
      <c r="U4088">
        <v>0.69714656199550495</v>
      </c>
      <c r="V4088">
        <v>33</v>
      </c>
      <c r="W4088">
        <v>5.56281048659873E-2</v>
      </c>
      <c r="X4088">
        <v>6</v>
      </c>
      <c r="Y4088">
        <v>50</v>
      </c>
      <c r="Z4088">
        <v>1</v>
      </c>
      <c r="AA4088">
        <v>29.526408167064801</v>
      </c>
      <c r="AB4088">
        <v>45</v>
      </c>
      <c r="AC4088">
        <v>0.89381444562827606</v>
      </c>
      <c r="AD4088">
        <v>5</v>
      </c>
      <c r="AE4088">
        <v>0.106185554371723</v>
      </c>
      <c r="AF4088">
        <v>0</v>
      </c>
      <c r="AG4088">
        <v>0</v>
      </c>
      <c r="AH4088">
        <v>9.6856920528557797E-3</v>
      </c>
      <c r="AI4088">
        <v>5</v>
      </c>
      <c r="AJ4088" s="73">
        <v>75.262549719197906</v>
      </c>
      <c r="AK4088">
        <v>50</v>
      </c>
      <c r="AL4088">
        <v>1</v>
      </c>
      <c r="AM4088">
        <v>0</v>
      </c>
      <c r="AN4088">
        <v>0</v>
      </c>
      <c r="AO4088">
        <v>0</v>
      </c>
      <c r="AP4088">
        <v>0</v>
      </c>
      <c r="AQ4088">
        <v>50</v>
      </c>
      <c r="AR4088">
        <v>1</v>
      </c>
      <c r="AS4088">
        <v>0</v>
      </c>
      <c r="AT4088">
        <v>0</v>
      </c>
      <c r="AU4088">
        <v>0</v>
      </c>
      <c r="AV4088">
        <v>0</v>
      </c>
      <c r="AW4088">
        <v>50</v>
      </c>
      <c r="AX4088">
        <v>1</v>
      </c>
      <c r="AY4088" s="73">
        <v>74.802252280028895</v>
      </c>
      <c r="AZ4088">
        <v>50</v>
      </c>
      <c r="BA4088">
        <v>1</v>
      </c>
      <c r="BB4088">
        <v>48</v>
      </c>
      <c r="BC4088">
        <v>0.96262772872335001</v>
      </c>
      <c r="BD4088">
        <v>2</v>
      </c>
      <c r="BE4088">
        <v>3.7372271276649299E-2</v>
      </c>
      <c r="BF4088">
        <v>77.347202474447997</v>
      </c>
      <c r="BG4088">
        <v>78.922101700714904</v>
      </c>
      <c r="BH4088">
        <v>74.802252280028895</v>
      </c>
      <c r="BI4088">
        <v>75.262549719197906</v>
      </c>
    </row>
    <row r="4089" spans="1:61" x14ac:dyDescent="0.25">
      <c r="A4089" s="10" t="str">
        <f>VLOOKUP(D4089,'Index-Relations'!E:F,2,FALSE)</f>
        <v>ESG</v>
      </c>
      <c r="B4089" t="s">
        <v>3450</v>
      </c>
      <c r="C4089" s="53" t="s">
        <v>2762</v>
      </c>
      <c r="D4089" s="59" t="s">
        <v>3188</v>
      </c>
      <c r="E4089" s="59" t="s">
        <v>7505</v>
      </c>
      <c r="F4089" t="s">
        <v>2584</v>
      </c>
      <c r="G4089" t="s">
        <v>1657</v>
      </c>
      <c r="H4089" t="s">
        <v>1659</v>
      </c>
      <c r="I4089" s="52">
        <v>45597</v>
      </c>
      <c r="J4089" t="s">
        <v>2457</v>
      </c>
      <c r="K4089">
        <v>50</v>
      </c>
      <c r="L4089" s="73">
        <v>77.292089330406995</v>
      </c>
      <c r="M4089">
        <v>50</v>
      </c>
      <c r="N4089">
        <v>1</v>
      </c>
      <c r="O4089" s="73">
        <v>78.988483856716996</v>
      </c>
      <c r="P4089">
        <v>50</v>
      </c>
      <c r="Q4089">
        <v>1</v>
      </c>
      <c r="R4089">
        <v>49</v>
      </c>
      <c r="S4089">
        <v>0.976244226584289</v>
      </c>
      <c r="T4089">
        <v>34.948247415786199</v>
      </c>
      <c r="U4089">
        <v>0.69728241899492804</v>
      </c>
      <c r="V4089">
        <v>33</v>
      </c>
      <c r="W4089">
        <v>5.3904146959202398E-2</v>
      </c>
      <c r="X4089">
        <v>6</v>
      </c>
      <c r="Y4089">
        <v>50</v>
      </c>
      <c r="Z4089">
        <v>0.999999999999999</v>
      </c>
      <c r="AA4089">
        <v>31.0456706164114</v>
      </c>
      <c r="AB4089">
        <v>45</v>
      </c>
      <c r="AC4089">
        <v>0.89464842530876998</v>
      </c>
      <c r="AD4089">
        <v>5</v>
      </c>
      <c r="AE4089">
        <v>0.10535157469122899</v>
      </c>
      <c r="AF4089">
        <v>0</v>
      </c>
      <c r="AG4089">
        <v>5.5510000000000001E-17</v>
      </c>
      <c r="AH4089">
        <v>1.87446321828224E-2</v>
      </c>
      <c r="AI4089">
        <v>5</v>
      </c>
      <c r="AJ4089" s="73">
        <v>75.196213637745998</v>
      </c>
      <c r="AK4089">
        <v>50</v>
      </c>
      <c r="AL4089">
        <v>1</v>
      </c>
      <c r="AM4089">
        <v>0</v>
      </c>
      <c r="AN4089">
        <v>0</v>
      </c>
      <c r="AO4089">
        <v>0</v>
      </c>
      <c r="AP4089">
        <v>0</v>
      </c>
      <c r="AQ4089">
        <v>50</v>
      </c>
      <c r="AR4089">
        <v>1</v>
      </c>
      <c r="AS4089">
        <v>0</v>
      </c>
      <c r="AT4089">
        <v>0</v>
      </c>
      <c r="AU4089">
        <v>0</v>
      </c>
      <c r="AV4089">
        <v>0</v>
      </c>
      <c r="AW4089">
        <v>50</v>
      </c>
      <c r="AX4089">
        <v>1</v>
      </c>
      <c r="AY4089" s="73">
        <v>74.629387504492996</v>
      </c>
      <c r="AZ4089">
        <v>50</v>
      </c>
      <c r="BA4089">
        <v>1</v>
      </c>
      <c r="BB4089">
        <v>48</v>
      </c>
      <c r="BC4089">
        <v>0.96168179142420795</v>
      </c>
      <c r="BD4089">
        <v>2</v>
      </c>
      <c r="BE4089">
        <v>3.83182085757914E-2</v>
      </c>
      <c r="BF4089">
        <v>77.292089330406995</v>
      </c>
      <c r="BG4089">
        <v>78.988483856716996</v>
      </c>
      <c r="BH4089">
        <v>74.629387504492996</v>
      </c>
      <c r="BI4089">
        <v>75.196213637745998</v>
      </c>
    </row>
    <row r="4090" spans="1:61" x14ac:dyDescent="0.25">
      <c r="A4090" s="10" t="str">
        <f>VLOOKUP(D4090,'Index-Relations'!E:F,2,FALSE)</f>
        <v>ESG</v>
      </c>
      <c r="B4090" t="s">
        <v>3450</v>
      </c>
      <c r="C4090" s="53" t="s">
        <v>2763</v>
      </c>
      <c r="D4090" s="59" t="s">
        <v>3188</v>
      </c>
      <c r="E4090" s="59" t="s">
        <v>7506</v>
      </c>
      <c r="F4090" t="s">
        <v>2584</v>
      </c>
      <c r="G4090" t="s">
        <v>1657</v>
      </c>
      <c r="H4090" t="s">
        <v>1659</v>
      </c>
      <c r="I4090" s="52">
        <v>45566</v>
      </c>
      <c r="J4090" t="s">
        <v>2457</v>
      </c>
      <c r="K4090">
        <v>50</v>
      </c>
      <c r="L4090" s="73">
        <v>77.396549318848997</v>
      </c>
      <c r="M4090">
        <v>50</v>
      </c>
      <c r="N4090">
        <v>1</v>
      </c>
      <c r="O4090" s="73">
        <v>79.171041285168997</v>
      </c>
      <c r="P4090">
        <v>50</v>
      </c>
      <c r="Q4090">
        <v>1</v>
      </c>
      <c r="R4090">
        <v>49</v>
      </c>
      <c r="S4090">
        <v>0.97673255008703197</v>
      </c>
      <c r="T4090">
        <v>35.214419890227298</v>
      </c>
      <c r="U4090">
        <v>0.70055678237872798</v>
      </c>
      <c r="V4090">
        <v>33</v>
      </c>
      <c r="W4090">
        <v>5.2910911928623502E-2</v>
      </c>
      <c r="X4090">
        <v>6</v>
      </c>
      <c r="Y4090">
        <v>50</v>
      </c>
      <c r="Z4090">
        <v>1</v>
      </c>
      <c r="AA4090">
        <v>32.446925625727197</v>
      </c>
      <c r="AB4090">
        <v>45</v>
      </c>
      <c r="AC4090">
        <v>0.89496978531605798</v>
      </c>
      <c r="AD4090">
        <v>5</v>
      </c>
      <c r="AE4090">
        <v>0.105030214683941</v>
      </c>
      <c r="AF4090">
        <v>0</v>
      </c>
      <c r="AG4090">
        <v>0</v>
      </c>
      <c r="AH4090">
        <v>8.2763536098095104E-3</v>
      </c>
      <c r="AI4090">
        <v>5</v>
      </c>
      <c r="AJ4090" s="73">
        <v>75.349396523831004</v>
      </c>
      <c r="AK4090">
        <v>50</v>
      </c>
      <c r="AL4090">
        <v>1</v>
      </c>
      <c r="AM4090">
        <v>0</v>
      </c>
      <c r="AN4090">
        <v>0</v>
      </c>
      <c r="AO4090">
        <v>0</v>
      </c>
      <c r="AP4090">
        <v>0</v>
      </c>
      <c r="AQ4090">
        <v>50</v>
      </c>
      <c r="AR4090">
        <v>0.999999999999999</v>
      </c>
      <c r="AS4090">
        <v>0</v>
      </c>
      <c r="AT4090">
        <v>0</v>
      </c>
      <c r="AU4090">
        <v>0</v>
      </c>
      <c r="AV4090">
        <v>0</v>
      </c>
      <c r="AW4090">
        <v>50</v>
      </c>
      <c r="AX4090">
        <v>0.999999999999999</v>
      </c>
      <c r="AY4090" s="73">
        <v>74.548944409602996</v>
      </c>
      <c r="AZ4090">
        <v>50</v>
      </c>
      <c r="BA4090">
        <v>1</v>
      </c>
      <c r="BB4090">
        <v>48</v>
      </c>
      <c r="BC4090">
        <v>0.95941709656479701</v>
      </c>
      <c r="BD4090">
        <v>2</v>
      </c>
      <c r="BE4090">
        <v>4.05829034352021E-2</v>
      </c>
      <c r="BF4090">
        <v>77.396549318848997</v>
      </c>
      <c r="BG4090">
        <v>79.171041285168997</v>
      </c>
      <c r="BH4090">
        <v>74.548944409602996</v>
      </c>
      <c r="BI4090">
        <v>75.349396523831004</v>
      </c>
    </row>
    <row r="4091" spans="1:61" x14ac:dyDescent="0.25">
      <c r="A4091" s="10" t="str">
        <f>VLOOKUP(D4091,'Index-Relations'!E:F,2,FALSE)</f>
        <v>ESG</v>
      </c>
      <c r="B4091" t="s">
        <v>3450</v>
      </c>
      <c r="C4091" s="53" t="s">
        <v>2764</v>
      </c>
      <c r="D4091" s="59" t="s">
        <v>3188</v>
      </c>
      <c r="E4091" s="59" t="s">
        <v>7507</v>
      </c>
      <c r="F4091" t="s">
        <v>2584</v>
      </c>
      <c r="G4091" t="s">
        <v>1657</v>
      </c>
      <c r="H4091" t="s">
        <v>1659</v>
      </c>
      <c r="I4091" s="52">
        <v>45537</v>
      </c>
      <c r="J4091" t="s">
        <v>2457</v>
      </c>
      <c r="K4091">
        <v>50</v>
      </c>
      <c r="L4091" s="73">
        <v>78.324168930358894</v>
      </c>
      <c r="M4091">
        <v>50</v>
      </c>
      <c r="N4091">
        <v>1</v>
      </c>
      <c r="O4091" s="73">
        <v>80.304822905823002</v>
      </c>
      <c r="P4091">
        <v>50</v>
      </c>
      <c r="Q4091">
        <v>1</v>
      </c>
      <c r="R4091">
        <v>49</v>
      </c>
      <c r="S4091">
        <v>0.98073806412254905</v>
      </c>
      <c r="T4091">
        <v>34.965374733028</v>
      </c>
      <c r="U4091">
        <v>0.67958871275922395</v>
      </c>
      <c r="V4091">
        <v>33</v>
      </c>
      <c r="W4091">
        <v>5.4446904306359303E-2</v>
      </c>
      <c r="X4091">
        <v>7</v>
      </c>
      <c r="Y4091">
        <v>50</v>
      </c>
      <c r="Z4091">
        <v>1</v>
      </c>
      <c r="AA4091">
        <v>28.9271121886147</v>
      </c>
      <c r="AB4091">
        <v>45</v>
      </c>
      <c r="AC4091">
        <v>0.90357373693579701</v>
      </c>
      <c r="AD4091">
        <v>5</v>
      </c>
      <c r="AE4091">
        <v>9.6426263064202905E-2</v>
      </c>
      <c r="AF4091">
        <v>0</v>
      </c>
      <c r="AG4091">
        <v>0</v>
      </c>
      <c r="AH4091">
        <v>5.0447462296584799E-3</v>
      </c>
      <c r="AI4091">
        <v>4</v>
      </c>
      <c r="AJ4091" s="73">
        <v>75.244106706468997</v>
      </c>
      <c r="AK4091">
        <v>50</v>
      </c>
      <c r="AL4091">
        <v>1</v>
      </c>
      <c r="AM4091">
        <v>0</v>
      </c>
      <c r="AN4091">
        <v>0</v>
      </c>
      <c r="AO4091">
        <v>0</v>
      </c>
      <c r="AP4091">
        <v>0</v>
      </c>
      <c r="AQ4091">
        <v>50</v>
      </c>
      <c r="AR4091">
        <v>1</v>
      </c>
      <c r="AS4091">
        <v>0</v>
      </c>
      <c r="AT4091">
        <v>0</v>
      </c>
      <c r="AU4091">
        <v>0</v>
      </c>
      <c r="AV4091">
        <v>0</v>
      </c>
      <c r="AW4091">
        <v>50</v>
      </c>
      <c r="AX4091">
        <v>1</v>
      </c>
      <c r="AY4091" s="73">
        <v>76.197618553913898</v>
      </c>
      <c r="AZ4091">
        <v>50</v>
      </c>
      <c r="BA4091">
        <v>1</v>
      </c>
      <c r="BB4091">
        <v>48</v>
      </c>
      <c r="BC4091">
        <v>0.95930246228071303</v>
      </c>
      <c r="BD4091">
        <v>2</v>
      </c>
      <c r="BE4091">
        <v>4.0697537719285998E-2</v>
      </c>
      <c r="BF4091">
        <v>78.324168930358894</v>
      </c>
      <c r="BG4091">
        <v>80.304822905823002</v>
      </c>
      <c r="BH4091">
        <v>76.197618553913898</v>
      </c>
      <c r="BI4091">
        <v>75.244106706468997</v>
      </c>
    </row>
    <row r="4092" spans="1:61" x14ac:dyDescent="0.25">
      <c r="A4092" s="10" t="str">
        <f>VLOOKUP(D4092,'Index-Relations'!E:F,2,FALSE)</f>
        <v>ESG</v>
      </c>
      <c r="B4092" t="s">
        <v>3450</v>
      </c>
      <c r="C4092" s="53" t="s">
        <v>3350</v>
      </c>
      <c r="D4092" s="59" t="s">
        <v>3188</v>
      </c>
      <c r="E4092" s="59" t="s">
        <v>7508</v>
      </c>
      <c r="F4092" t="s">
        <v>2584</v>
      </c>
      <c r="G4092" t="s">
        <v>1657</v>
      </c>
      <c r="H4092" t="s">
        <v>1659</v>
      </c>
      <c r="I4092" s="52">
        <v>45505</v>
      </c>
      <c r="J4092" t="s">
        <v>2457</v>
      </c>
      <c r="K4092">
        <v>50</v>
      </c>
      <c r="L4092" s="73">
        <v>78.350256694749902</v>
      </c>
      <c r="M4092">
        <v>50</v>
      </c>
      <c r="N4092">
        <v>1</v>
      </c>
      <c r="O4092" s="73">
        <v>80.383636808386996</v>
      </c>
      <c r="P4092">
        <v>50</v>
      </c>
      <c r="Q4092">
        <v>1</v>
      </c>
      <c r="R4092">
        <v>49</v>
      </c>
      <c r="S4092">
        <v>0.98109073668617897</v>
      </c>
      <c r="T4092">
        <v>35.200524512925</v>
      </c>
      <c r="U4092">
        <v>0.68934812349691399</v>
      </c>
      <c r="V4092">
        <v>33</v>
      </c>
      <c r="W4092">
        <v>4.9789949066145998E-2</v>
      </c>
      <c r="X4092">
        <v>7</v>
      </c>
      <c r="Y4092">
        <v>50</v>
      </c>
      <c r="Z4092">
        <v>1</v>
      </c>
      <c r="AA4092">
        <v>29.363652387916201</v>
      </c>
      <c r="AB4092">
        <v>46</v>
      </c>
      <c r="AC4092">
        <v>0.92296841360510296</v>
      </c>
      <c r="AD4092">
        <v>4</v>
      </c>
      <c r="AE4092">
        <v>7.7031586394896406E-2</v>
      </c>
      <c r="AF4092">
        <v>0</v>
      </c>
      <c r="AG4092">
        <v>0</v>
      </c>
      <c r="AH4092">
        <v>4.9583212580552897E-3</v>
      </c>
      <c r="AI4092">
        <v>4</v>
      </c>
      <c r="AJ4092" s="73">
        <v>75.422253469588995</v>
      </c>
      <c r="AK4092">
        <v>50</v>
      </c>
      <c r="AL4092">
        <v>1</v>
      </c>
      <c r="AM4092">
        <v>0</v>
      </c>
      <c r="AN4092">
        <v>0</v>
      </c>
      <c r="AO4092">
        <v>0</v>
      </c>
      <c r="AP4092">
        <v>0</v>
      </c>
      <c r="AQ4092">
        <v>50</v>
      </c>
      <c r="AR4092">
        <v>1</v>
      </c>
      <c r="AS4092">
        <v>0</v>
      </c>
      <c r="AT4092">
        <v>0</v>
      </c>
      <c r="AU4092">
        <v>0</v>
      </c>
      <c r="AV4092">
        <v>0</v>
      </c>
      <c r="AW4092">
        <v>50</v>
      </c>
      <c r="AX4092">
        <v>1</v>
      </c>
      <c r="AY4092" s="73">
        <v>76.103005285890006</v>
      </c>
      <c r="AZ4092">
        <v>50</v>
      </c>
      <c r="BA4092">
        <v>1</v>
      </c>
      <c r="BB4092">
        <v>49</v>
      </c>
      <c r="BC4092">
        <v>0.978280205365754</v>
      </c>
      <c r="BD4092">
        <v>1</v>
      </c>
      <c r="BE4092">
        <v>2.1719794634245702E-2</v>
      </c>
      <c r="BF4092">
        <v>78.350256694749902</v>
      </c>
      <c r="BG4092">
        <v>80.383636808386996</v>
      </c>
      <c r="BH4092">
        <v>76.103005285890006</v>
      </c>
      <c r="BI4092">
        <v>75.422253469588995</v>
      </c>
    </row>
    <row r="4093" spans="1:61" x14ac:dyDescent="0.25">
      <c r="A4093" s="10" t="str">
        <f>VLOOKUP(D4093,'Index-Relations'!E:F,2,FALSE)</f>
        <v>ESG</v>
      </c>
      <c r="B4093" t="s">
        <v>3450</v>
      </c>
      <c r="C4093" s="53" t="s">
        <v>2765</v>
      </c>
      <c r="D4093" s="59" t="s">
        <v>3188</v>
      </c>
      <c r="E4093" s="59" t="s">
        <v>7509</v>
      </c>
      <c r="F4093" t="s">
        <v>2584</v>
      </c>
      <c r="G4093" t="s">
        <v>1657</v>
      </c>
      <c r="H4093" t="s">
        <v>1659</v>
      </c>
      <c r="I4093" s="52">
        <v>45474</v>
      </c>
      <c r="J4093" t="s">
        <v>2457</v>
      </c>
      <c r="K4093">
        <v>50</v>
      </c>
      <c r="L4093" s="73">
        <v>78.930728159414997</v>
      </c>
      <c r="M4093">
        <v>50</v>
      </c>
      <c r="N4093">
        <v>1</v>
      </c>
      <c r="O4093" s="73">
        <v>80.542126112944004</v>
      </c>
      <c r="P4093">
        <v>50</v>
      </c>
      <c r="Q4093">
        <v>1</v>
      </c>
      <c r="R4093">
        <v>49</v>
      </c>
      <c r="S4093">
        <v>0.98026765669332805</v>
      </c>
      <c r="T4093">
        <v>35.194209267822202</v>
      </c>
      <c r="U4093">
        <v>0.67023827307787998</v>
      </c>
      <c r="V4093">
        <v>32</v>
      </c>
      <c r="W4093">
        <v>5.0381161593719997E-2</v>
      </c>
      <c r="X4093">
        <v>7</v>
      </c>
      <c r="Y4093">
        <v>50</v>
      </c>
      <c r="Z4093">
        <v>1</v>
      </c>
      <c r="AA4093">
        <v>30.818381930720701</v>
      </c>
      <c r="AB4093">
        <v>47</v>
      </c>
      <c r="AC4093">
        <v>0.94116659783021395</v>
      </c>
      <c r="AD4093">
        <v>3</v>
      </c>
      <c r="AE4093">
        <v>5.8833402169785699E-2</v>
      </c>
      <c r="AF4093">
        <v>0</v>
      </c>
      <c r="AG4093">
        <v>2.7756000000000002E-16</v>
      </c>
      <c r="AH4093">
        <v>4.9543874119646197E-3</v>
      </c>
      <c r="AI4093">
        <v>4</v>
      </c>
      <c r="AJ4093" s="73">
        <v>76.062804622173005</v>
      </c>
      <c r="AK4093">
        <v>50</v>
      </c>
      <c r="AL4093">
        <v>1</v>
      </c>
      <c r="AM4093">
        <v>0</v>
      </c>
      <c r="AN4093">
        <v>0</v>
      </c>
      <c r="AO4093">
        <v>0</v>
      </c>
      <c r="AP4093">
        <v>0</v>
      </c>
      <c r="AQ4093">
        <v>50</v>
      </c>
      <c r="AR4093">
        <v>1</v>
      </c>
      <c r="AS4093">
        <v>0</v>
      </c>
      <c r="AT4093">
        <v>0</v>
      </c>
      <c r="AU4093">
        <v>0</v>
      </c>
      <c r="AV4093">
        <v>0</v>
      </c>
      <c r="AW4093">
        <v>50</v>
      </c>
      <c r="AX4093">
        <v>1</v>
      </c>
      <c r="AY4093" s="73">
        <v>76.944118383743003</v>
      </c>
      <c r="AZ4093">
        <v>50</v>
      </c>
      <c r="BA4093">
        <v>1</v>
      </c>
      <c r="BB4093">
        <v>49</v>
      </c>
      <c r="BC4093">
        <v>0.97935243986966003</v>
      </c>
      <c r="BD4093">
        <v>1</v>
      </c>
      <c r="BE4093">
        <v>2.0647560130339599E-2</v>
      </c>
      <c r="BF4093">
        <v>78.930728159414997</v>
      </c>
      <c r="BG4093">
        <v>80.542126112944004</v>
      </c>
      <c r="BH4093">
        <v>76.944118383743003</v>
      </c>
      <c r="BI4093">
        <v>76.062804622173005</v>
      </c>
    </row>
    <row r="4094" spans="1:61" x14ac:dyDescent="0.25">
      <c r="A4094" s="10" t="str">
        <f>VLOOKUP(D4094,'Index-Relations'!E:F,2,FALSE)</f>
        <v>ESG</v>
      </c>
      <c r="B4094" t="s">
        <v>3450</v>
      </c>
      <c r="C4094" s="53" t="s">
        <v>2766</v>
      </c>
      <c r="D4094" s="59" t="s">
        <v>3188</v>
      </c>
      <c r="E4094" s="59" t="s">
        <v>7510</v>
      </c>
      <c r="F4094" t="s">
        <v>2584</v>
      </c>
      <c r="G4094" t="s">
        <v>1657</v>
      </c>
      <c r="H4094" t="s">
        <v>1659</v>
      </c>
      <c r="I4094" s="52">
        <v>45446</v>
      </c>
      <c r="J4094" t="s">
        <v>2457</v>
      </c>
      <c r="K4094">
        <v>50</v>
      </c>
      <c r="L4094" s="73">
        <v>79.180496670484004</v>
      </c>
      <c r="M4094">
        <v>50</v>
      </c>
      <c r="N4094">
        <v>1</v>
      </c>
      <c r="O4094" s="73">
        <v>80.300930271385994</v>
      </c>
      <c r="P4094">
        <v>50</v>
      </c>
      <c r="Q4094">
        <v>1</v>
      </c>
      <c r="R4094">
        <v>49</v>
      </c>
      <c r="S4094">
        <v>0.97534660986977595</v>
      </c>
      <c r="T4094">
        <v>36.2828698736947</v>
      </c>
      <c r="U4094">
        <v>0.71607677185796204</v>
      </c>
      <c r="V4094">
        <v>33</v>
      </c>
      <c r="W4094">
        <v>7.1657589874062899E-2</v>
      </c>
      <c r="X4094">
        <v>8</v>
      </c>
      <c r="Y4094">
        <v>50</v>
      </c>
      <c r="Z4094">
        <v>1</v>
      </c>
      <c r="AA4094">
        <v>31.339261194767701</v>
      </c>
      <c r="AB4094">
        <v>47</v>
      </c>
      <c r="AC4094">
        <v>0.94188557372998305</v>
      </c>
      <c r="AD4094">
        <v>3</v>
      </c>
      <c r="AE4094">
        <v>5.8114426270016097E-2</v>
      </c>
      <c r="AF4094">
        <v>0</v>
      </c>
      <c r="AG4094">
        <v>3.1919000000000002E-16</v>
      </c>
      <c r="AH4094">
        <v>5.89451310996767E-3</v>
      </c>
      <c r="AI4094">
        <v>4</v>
      </c>
      <c r="AJ4094" s="73">
        <v>75.825291947157993</v>
      </c>
      <c r="AK4094">
        <v>50</v>
      </c>
      <c r="AL4094">
        <v>1</v>
      </c>
      <c r="AM4094">
        <v>0</v>
      </c>
      <c r="AN4094">
        <v>0</v>
      </c>
      <c r="AO4094">
        <v>0</v>
      </c>
      <c r="AP4094">
        <v>0</v>
      </c>
      <c r="AQ4094">
        <v>50</v>
      </c>
      <c r="AR4094">
        <v>1</v>
      </c>
      <c r="AS4094">
        <v>0</v>
      </c>
      <c r="AT4094">
        <v>0</v>
      </c>
      <c r="AU4094">
        <v>0</v>
      </c>
      <c r="AV4094">
        <v>0</v>
      </c>
      <c r="AW4094">
        <v>50</v>
      </c>
      <c r="AX4094">
        <v>1</v>
      </c>
      <c r="AY4094" s="73">
        <v>78.238680981015904</v>
      </c>
      <c r="AZ4094">
        <v>50</v>
      </c>
      <c r="BA4094">
        <v>1</v>
      </c>
      <c r="BB4094">
        <v>49</v>
      </c>
      <c r="BC4094">
        <v>0.97997944368149104</v>
      </c>
      <c r="BD4094">
        <v>1</v>
      </c>
      <c r="BE4094">
        <v>2.00205563185087E-2</v>
      </c>
      <c r="BF4094">
        <v>79.180496670484004</v>
      </c>
      <c r="BG4094">
        <v>80.300930271385994</v>
      </c>
      <c r="BH4094">
        <v>78.238680981015904</v>
      </c>
      <c r="BI4094">
        <v>75.825291947157993</v>
      </c>
    </row>
    <row r="4095" spans="1:61" x14ac:dyDescent="0.25">
      <c r="A4095" s="10" t="str">
        <f>VLOOKUP(D4095,'Index-Relations'!E:F,2,FALSE)</f>
        <v>ESG</v>
      </c>
      <c r="B4095" t="s">
        <v>3450</v>
      </c>
      <c r="C4095" s="53" t="s">
        <v>2767</v>
      </c>
      <c r="D4095" s="59" t="s">
        <v>3188</v>
      </c>
      <c r="E4095" s="59" t="s">
        <v>7511</v>
      </c>
      <c r="F4095" t="s">
        <v>2584</v>
      </c>
      <c r="G4095" t="s">
        <v>1657</v>
      </c>
      <c r="H4095" t="s">
        <v>1659</v>
      </c>
      <c r="I4095" s="52">
        <v>45414</v>
      </c>
      <c r="J4095" t="s">
        <v>2457</v>
      </c>
      <c r="K4095">
        <v>50</v>
      </c>
      <c r="L4095" s="73">
        <v>79.387876594949901</v>
      </c>
      <c r="M4095">
        <v>50</v>
      </c>
      <c r="N4095">
        <v>1</v>
      </c>
      <c r="O4095" s="73">
        <v>80.472425561322893</v>
      </c>
      <c r="P4095">
        <v>50</v>
      </c>
      <c r="Q4095">
        <v>1</v>
      </c>
      <c r="R4095">
        <v>49</v>
      </c>
      <c r="S4095">
        <v>0.97626260446814395</v>
      </c>
      <c r="T4095">
        <v>36.241383926061197</v>
      </c>
      <c r="U4095">
        <v>0.71675763495040901</v>
      </c>
      <c r="V4095">
        <v>33</v>
      </c>
      <c r="W4095">
        <v>6.8175081248010097E-2</v>
      </c>
      <c r="X4095">
        <v>8</v>
      </c>
      <c r="Y4095">
        <v>50</v>
      </c>
      <c r="Z4095">
        <v>0.999999999999999</v>
      </c>
      <c r="AA4095">
        <v>32.256121404113998</v>
      </c>
      <c r="AB4095">
        <v>47</v>
      </c>
      <c r="AC4095">
        <v>0.93958052194744701</v>
      </c>
      <c r="AD4095">
        <v>3</v>
      </c>
      <c r="AE4095">
        <v>6.0419478052552503E-2</v>
      </c>
      <c r="AF4095">
        <v>0</v>
      </c>
      <c r="AG4095">
        <v>0</v>
      </c>
      <c r="AH4095">
        <v>5.2291668275926597E-3</v>
      </c>
      <c r="AI4095">
        <v>4</v>
      </c>
      <c r="AJ4095" s="73">
        <v>76.032720798192003</v>
      </c>
      <c r="AK4095">
        <v>50</v>
      </c>
      <c r="AL4095">
        <v>1</v>
      </c>
      <c r="AM4095">
        <v>0</v>
      </c>
      <c r="AN4095">
        <v>0</v>
      </c>
      <c r="AO4095">
        <v>0</v>
      </c>
      <c r="AP4095">
        <v>0</v>
      </c>
      <c r="AQ4095">
        <v>50</v>
      </c>
      <c r="AR4095">
        <v>0.999999999999999</v>
      </c>
      <c r="AS4095">
        <v>0</v>
      </c>
      <c r="AT4095">
        <v>0</v>
      </c>
      <c r="AU4095">
        <v>0</v>
      </c>
      <c r="AV4095">
        <v>0</v>
      </c>
      <c r="AW4095">
        <v>50</v>
      </c>
      <c r="AX4095">
        <v>0.999999999999999</v>
      </c>
      <c r="AY4095" s="73">
        <v>78.4190237898069</v>
      </c>
      <c r="AZ4095">
        <v>50</v>
      </c>
      <c r="BA4095">
        <v>1</v>
      </c>
      <c r="BB4095">
        <v>49</v>
      </c>
      <c r="BC4095">
        <v>0.97882399556741095</v>
      </c>
      <c r="BD4095">
        <v>1</v>
      </c>
      <c r="BE4095">
        <v>2.11760044325888E-2</v>
      </c>
      <c r="BF4095">
        <v>79.387876594949901</v>
      </c>
      <c r="BG4095">
        <v>80.472425561322893</v>
      </c>
      <c r="BH4095">
        <v>78.4190237898069</v>
      </c>
      <c r="BI4095">
        <v>76.032720798192003</v>
      </c>
    </row>
    <row r="4096" spans="1:61" x14ac:dyDescent="0.25">
      <c r="A4096" s="10" t="str">
        <f>VLOOKUP(D4096,'Index-Relations'!E:F,2,FALSE)</f>
        <v>ESG</v>
      </c>
      <c r="B4096" t="s">
        <v>3450</v>
      </c>
      <c r="C4096" s="53" t="s">
        <v>2768</v>
      </c>
      <c r="D4096" s="59" t="s">
        <v>3188</v>
      </c>
      <c r="E4096" s="59" t="s">
        <v>7512</v>
      </c>
      <c r="F4096" t="s">
        <v>2584</v>
      </c>
      <c r="G4096" t="s">
        <v>1657</v>
      </c>
      <c r="H4096" t="s">
        <v>1659</v>
      </c>
      <c r="I4096" s="52">
        <v>45384</v>
      </c>
      <c r="J4096" t="s">
        <v>2457</v>
      </c>
      <c r="K4096">
        <v>50</v>
      </c>
      <c r="L4096">
        <v>85.7287329424977</v>
      </c>
      <c r="M4096">
        <v>50</v>
      </c>
      <c r="N4096">
        <v>1</v>
      </c>
      <c r="O4096">
        <v>85.653508349667007</v>
      </c>
      <c r="P4096">
        <v>50</v>
      </c>
      <c r="Q4096">
        <v>1</v>
      </c>
      <c r="R4096">
        <v>49</v>
      </c>
      <c r="S4096">
        <v>0.97868911103152501</v>
      </c>
      <c r="T4096">
        <v>35.915195470331902</v>
      </c>
      <c r="U4096">
        <v>0.70631113068739004</v>
      </c>
      <c r="V4096">
        <v>33</v>
      </c>
      <c r="W4096">
        <v>7.1013371867389305E-2</v>
      </c>
      <c r="X4096">
        <v>8</v>
      </c>
      <c r="Y4096">
        <v>50</v>
      </c>
      <c r="Z4096">
        <v>0.999999999999999</v>
      </c>
      <c r="AA4096">
        <v>30.424230122867801</v>
      </c>
      <c r="AB4096">
        <v>47</v>
      </c>
      <c r="AC4096">
        <v>0.94058119775226701</v>
      </c>
      <c r="AD4096">
        <v>3</v>
      </c>
      <c r="AE4096">
        <v>5.9418802247732598E-2</v>
      </c>
      <c r="AF4096">
        <v>0</v>
      </c>
      <c r="AG4096">
        <v>0</v>
      </c>
      <c r="AH4096">
        <v>5.4545137770595697E-3</v>
      </c>
      <c r="AI4096">
        <v>4</v>
      </c>
      <c r="AJ4096">
        <v>83.463191954343102</v>
      </c>
      <c r="AK4096">
        <v>50</v>
      </c>
      <c r="AL4096">
        <v>1</v>
      </c>
      <c r="AM4096">
        <v>0</v>
      </c>
      <c r="AN4096">
        <v>0</v>
      </c>
      <c r="AO4096">
        <v>0</v>
      </c>
      <c r="AP4096">
        <v>0</v>
      </c>
      <c r="AQ4096">
        <v>50</v>
      </c>
      <c r="AR4096">
        <v>1</v>
      </c>
      <c r="AS4096">
        <v>0</v>
      </c>
      <c r="AT4096">
        <v>0</v>
      </c>
      <c r="AU4096">
        <v>0</v>
      </c>
      <c r="AV4096">
        <v>0</v>
      </c>
      <c r="AW4096">
        <v>50</v>
      </c>
      <c r="AX4096">
        <v>1</v>
      </c>
      <c r="AY4096">
        <v>84.696181811268403</v>
      </c>
      <c r="AZ4096">
        <v>50</v>
      </c>
      <c r="BA4096">
        <v>1</v>
      </c>
      <c r="BB4096">
        <v>49</v>
      </c>
      <c r="BC4096">
        <v>0.97986575838204504</v>
      </c>
      <c r="BD4096">
        <v>1</v>
      </c>
      <c r="BE4096">
        <v>2.0134241617954199E-2</v>
      </c>
      <c r="BF4096">
        <v>79.443001168070893</v>
      </c>
      <c r="BG4096">
        <v>80.239591912874005</v>
      </c>
      <c r="BH4096">
        <v>78.831540042600906</v>
      </c>
      <c r="BI4096">
        <v>75.962714390808898</v>
      </c>
    </row>
    <row r="4097" spans="1:61" x14ac:dyDescent="0.25">
      <c r="A4097" s="10" t="str">
        <f>VLOOKUP(D4097,'Index-Relations'!E:F,2,FALSE)</f>
        <v>ESG</v>
      </c>
      <c r="B4097" t="s">
        <v>3450</v>
      </c>
      <c r="C4097" s="53" t="s">
        <v>2769</v>
      </c>
      <c r="D4097" s="59" t="s">
        <v>3188</v>
      </c>
      <c r="E4097" s="59" t="s">
        <v>7513</v>
      </c>
      <c r="F4097" t="s">
        <v>2584</v>
      </c>
      <c r="G4097" t="s">
        <v>1657</v>
      </c>
      <c r="H4097" t="s">
        <v>1659</v>
      </c>
      <c r="I4097" s="52">
        <v>45352</v>
      </c>
      <c r="J4097" t="s">
        <v>2457</v>
      </c>
      <c r="K4097">
        <v>50</v>
      </c>
      <c r="L4097">
        <v>86.775932046778095</v>
      </c>
      <c r="M4097">
        <v>50</v>
      </c>
      <c r="N4097">
        <v>1</v>
      </c>
      <c r="O4097">
        <v>86.469479109477206</v>
      </c>
      <c r="P4097">
        <v>50</v>
      </c>
      <c r="Q4097">
        <v>1</v>
      </c>
      <c r="R4097">
        <v>49</v>
      </c>
      <c r="S4097">
        <v>0.98277701279205798</v>
      </c>
      <c r="T4097">
        <v>35.976107724025603</v>
      </c>
      <c r="U4097">
        <v>0.70076503908213195</v>
      </c>
      <c r="V4097">
        <v>32</v>
      </c>
      <c r="W4097">
        <v>6.1491900037974098E-2</v>
      </c>
      <c r="X4097">
        <v>6</v>
      </c>
      <c r="Y4097">
        <v>50</v>
      </c>
      <c r="Z4097">
        <v>0.999999999999999</v>
      </c>
      <c r="AA4097">
        <v>32.684051296093003</v>
      </c>
      <c r="AB4097">
        <v>46</v>
      </c>
      <c r="AC4097">
        <v>0.925766196996615</v>
      </c>
      <c r="AD4097">
        <v>4</v>
      </c>
      <c r="AE4097">
        <v>7.4233803003384197E-2</v>
      </c>
      <c r="AF4097">
        <v>0</v>
      </c>
      <c r="AG4097">
        <v>9.7139999999999999E-17</v>
      </c>
      <c r="AH4097">
        <v>4.6132517508629296E-3</v>
      </c>
      <c r="AI4097">
        <v>3</v>
      </c>
      <c r="AJ4097">
        <v>84.6178378418536</v>
      </c>
      <c r="AK4097">
        <v>50</v>
      </c>
      <c r="AL4097">
        <v>1</v>
      </c>
      <c r="AM4097">
        <v>0</v>
      </c>
      <c r="AN4097">
        <v>0</v>
      </c>
      <c r="AO4097">
        <v>0</v>
      </c>
      <c r="AP4097">
        <v>0</v>
      </c>
      <c r="AQ4097">
        <v>50</v>
      </c>
      <c r="AR4097">
        <v>1</v>
      </c>
      <c r="AS4097">
        <v>0</v>
      </c>
      <c r="AT4097">
        <v>0</v>
      </c>
      <c r="AU4097">
        <v>0</v>
      </c>
      <c r="AV4097">
        <v>0</v>
      </c>
      <c r="AW4097">
        <v>50</v>
      </c>
      <c r="AX4097">
        <v>0.999999999999999</v>
      </c>
      <c r="AY4097">
        <v>85.951143580173706</v>
      </c>
      <c r="AZ4097">
        <v>50</v>
      </c>
      <c r="BA4097">
        <v>1</v>
      </c>
      <c r="BB4097">
        <v>48</v>
      </c>
      <c r="BC4097">
        <v>0.964766891412844</v>
      </c>
      <c r="BD4097">
        <v>2</v>
      </c>
      <c r="BE4097">
        <v>3.5233108587155101E-2</v>
      </c>
      <c r="BF4097">
        <v>80.610781138604906</v>
      </c>
      <c r="BG4097">
        <v>81.202092586533894</v>
      </c>
      <c r="BH4097">
        <v>80.233915065271006</v>
      </c>
      <c r="BI4097">
        <v>77.005362585520899</v>
      </c>
    </row>
    <row r="4098" spans="1:61" x14ac:dyDescent="0.25">
      <c r="A4098" s="10" t="str">
        <f>VLOOKUP(D4098,'Index-Relations'!E:F,2,FALSE)</f>
        <v>ESG</v>
      </c>
      <c r="B4098" t="s">
        <v>3450</v>
      </c>
      <c r="C4098" s="53" t="s">
        <v>2770</v>
      </c>
      <c r="D4098" s="59" t="s">
        <v>3188</v>
      </c>
      <c r="E4098" s="59" t="s">
        <v>7514</v>
      </c>
      <c r="F4098" t="s">
        <v>2584</v>
      </c>
      <c r="G4098" t="s">
        <v>1657</v>
      </c>
      <c r="H4098" t="s">
        <v>1659</v>
      </c>
      <c r="I4098" s="52">
        <v>45323</v>
      </c>
      <c r="J4098" t="s">
        <v>2457</v>
      </c>
      <c r="K4098">
        <v>50</v>
      </c>
      <c r="L4098">
        <v>86.951447805419605</v>
      </c>
      <c r="M4098">
        <v>50</v>
      </c>
      <c r="N4098">
        <v>1</v>
      </c>
      <c r="O4098">
        <v>86.757426764971598</v>
      </c>
      <c r="P4098">
        <v>50</v>
      </c>
      <c r="Q4098">
        <v>1</v>
      </c>
      <c r="R4098">
        <v>49</v>
      </c>
      <c r="S4098">
        <v>0.98197822844724802</v>
      </c>
      <c r="T4098">
        <v>36.674565425900703</v>
      </c>
      <c r="U4098">
        <v>0.70141451647166597</v>
      </c>
      <c r="V4098">
        <v>32</v>
      </c>
      <c r="W4098">
        <v>4.5868246297069898E-2</v>
      </c>
      <c r="X4098">
        <v>6</v>
      </c>
      <c r="Y4098">
        <v>50</v>
      </c>
      <c r="Z4098">
        <v>1</v>
      </c>
      <c r="AA4098">
        <v>34.054351532345301</v>
      </c>
      <c r="AB4098">
        <v>46</v>
      </c>
      <c r="AC4098">
        <v>0.92190575186920698</v>
      </c>
      <c r="AD4098">
        <v>4</v>
      </c>
      <c r="AE4098">
        <v>7.8094248130792895E-2</v>
      </c>
      <c r="AF4098">
        <v>0</v>
      </c>
      <c r="AG4098">
        <v>4.1629999999999998E-17</v>
      </c>
      <c r="AH4098">
        <v>4.9854004323722804E-3</v>
      </c>
      <c r="AI4098">
        <v>3</v>
      </c>
      <c r="AJ4098">
        <v>84.769151083320693</v>
      </c>
      <c r="AK4098">
        <v>50</v>
      </c>
      <c r="AL4098">
        <v>1</v>
      </c>
      <c r="AM4098">
        <v>0</v>
      </c>
      <c r="AN4098">
        <v>0</v>
      </c>
      <c r="AO4098">
        <v>0</v>
      </c>
      <c r="AP4098">
        <v>0</v>
      </c>
      <c r="AQ4098">
        <v>50</v>
      </c>
      <c r="AR4098">
        <v>1</v>
      </c>
      <c r="AS4098">
        <v>0</v>
      </c>
      <c r="AT4098">
        <v>0</v>
      </c>
      <c r="AU4098">
        <v>0</v>
      </c>
      <c r="AV4098">
        <v>0</v>
      </c>
      <c r="AW4098">
        <v>50</v>
      </c>
      <c r="AX4098">
        <v>1</v>
      </c>
      <c r="AY4098">
        <v>86.163023819001793</v>
      </c>
      <c r="AZ4098">
        <v>50</v>
      </c>
      <c r="BA4098">
        <v>1</v>
      </c>
      <c r="BB4098">
        <v>48</v>
      </c>
      <c r="BC4098">
        <v>0.96058439076069302</v>
      </c>
      <c r="BD4098">
        <v>2</v>
      </c>
      <c r="BE4098">
        <v>3.94156092393066E-2</v>
      </c>
      <c r="BF4098">
        <v>80.729728176699993</v>
      </c>
      <c r="BG4098">
        <v>81.625695193856004</v>
      </c>
      <c r="BH4098">
        <v>80.255093076761</v>
      </c>
      <c r="BI4098">
        <v>77.220580588850893</v>
      </c>
    </row>
    <row r="4099" spans="1:61" x14ac:dyDescent="0.25">
      <c r="A4099" s="10" t="str">
        <f>VLOOKUP(D4099,'Index-Relations'!E:F,2,FALSE)</f>
        <v>ESG</v>
      </c>
      <c r="B4099" t="s">
        <v>3450</v>
      </c>
      <c r="C4099" s="53" t="s">
        <v>2760</v>
      </c>
      <c r="D4099" s="59" t="s">
        <v>3091</v>
      </c>
      <c r="E4099" s="59" t="s">
        <v>7515</v>
      </c>
      <c r="F4099" t="s">
        <v>2566</v>
      </c>
      <c r="G4099" t="s">
        <v>2567</v>
      </c>
      <c r="H4099" t="s">
        <v>2568</v>
      </c>
      <c r="I4099" s="52">
        <v>45659</v>
      </c>
      <c r="J4099" t="s">
        <v>2457</v>
      </c>
      <c r="K4099">
        <v>50</v>
      </c>
      <c r="L4099" s="73">
        <v>92.086501734909007</v>
      </c>
      <c r="M4099">
        <v>50</v>
      </c>
      <c r="N4099">
        <v>1</v>
      </c>
      <c r="O4099" s="73">
        <v>92.630503329251894</v>
      </c>
      <c r="P4099">
        <v>50</v>
      </c>
      <c r="Q4099">
        <v>1</v>
      </c>
      <c r="R4099">
        <v>49</v>
      </c>
      <c r="S4099">
        <v>0.97875639884012799</v>
      </c>
      <c r="T4099">
        <v>31.891772209146598</v>
      </c>
      <c r="U4099">
        <v>0.56369746141389598</v>
      </c>
      <c r="V4099">
        <v>37</v>
      </c>
      <c r="W4099">
        <v>2.2493998024112501E-2</v>
      </c>
      <c r="X4099">
        <v>3</v>
      </c>
      <c r="Y4099">
        <v>50</v>
      </c>
      <c r="Z4099">
        <v>0.999999999999999</v>
      </c>
      <c r="AA4099">
        <v>42.073060757860397</v>
      </c>
      <c r="AB4099">
        <v>47</v>
      </c>
      <c r="AC4099">
        <v>0.96009206953535797</v>
      </c>
      <c r="AD4099">
        <v>3</v>
      </c>
      <c r="AE4099">
        <v>3.9907930464641403E-2</v>
      </c>
      <c r="AF4099">
        <v>0</v>
      </c>
      <c r="AG4099">
        <v>2.7062E-16</v>
      </c>
      <c r="AH4099">
        <v>2.4828424489758701E-2</v>
      </c>
      <c r="AI4099">
        <v>11</v>
      </c>
      <c r="AJ4099" s="73">
        <v>90.046517852966005</v>
      </c>
      <c r="AK4099">
        <v>50</v>
      </c>
      <c r="AL4099">
        <v>1</v>
      </c>
      <c r="AM4099">
        <v>0</v>
      </c>
      <c r="AN4099">
        <v>0</v>
      </c>
      <c r="AO4099">
        <v>0</v>
      </c>
      <c r="AP4099">
        <v>0</v>
      </c>
      <c r="AQ4099">
        <v>50</v>
      </c>
      <c r="AR4099">
        <v>0.999999999999999</v>
      </c>
      <c r="AS4099">
        <v>0</v>
      </c>
      <c r="AT4099">
        <v>0</v>
      </c>
      <c r="AU4099">
        <v>0</v>
      </c>
      <c r="AV4099">
        <v>0</v>
      </c>
      <c r="AW4099">
        <v>50</v>
      </c>
      <c r="AX4099">
        <v>0.999999999999999</v>
      </c>
      <c r="AY4099" s="73">
        <v>89.956777113161905</v>
      </c>
      <c r="AZ4099">
        <v>50</v>
      </c>
      <c r="BA4099">
        <v>1</v>
      </c>
      <c r="BB4099">
        <v>48</v>
      </c>
      <c r="BC4099">
        <v>0.89222709380353205</v>
      </c>
      <c r="BD4099">
        <v>2</v>
      </c>
      <c r="BE4099">
        <v>0.107772906196467</v>
      </c>
      <c r="BF4099">
        <v>92.086501734909007</v>
      </c>
      <c r="BG4099">
        <v>92.630503329251894</v>
      </c>
      <c r="BH4099">
        <v>89.956777113161905</v>
      </c>
      <c r="BI4099">
        <v>90.046517852966005</v>
      </c>
    </row>
    <row r="4100" spans="1:61" x14ac:dyDescent="0.25">
      <c r="A4100" s="10" t="str">
        <f>VLOOKUP(D4100,'Index-Relations'!E:F,2,FALSE)</f>
        <v>ESG</v>
      </c>
      <c r="B4100" t="s">
        <v>3450</v>
      </c>
      <c r="C4100" s="53" t="s">
        <v>2761</v>
      </c>
      <c r="D4100" s="59" t="s">
        <v>3091</v>
      </c>
      <c r="E4100" s="59" t="s">
        <v>7516</v>
      </c>
      <c r="F4100" t="s">
        <v>2566</v>
      </c>
      <c r="G4100" t="s">
        <v>2567</v>
      </c>
      <c r="H4100" t="s">
        <v>2568</v>
      </c>
      <c r="I4100" s="52">
        <v>45628</v>
      </c>
      <c r="J4100" t="s">
        <v>2457</v>
      </c>
      <c r="K4100">
        <v>50</v>
      </c>
      <c r="L4100" s="73">
        <v>91.943095203038993</v>
      </c>
      <c r="M4100">
        <v>50</v>
      </c>
      <c r="N4100">
        <v>1</v>
      </c>
      <c r="O4100" s="73">
        <v>92.446265508602906</v>
      </c>
      <c r="P4100">
        <v>50</v>
      </c>
      <c r="Q4100">
        <v>1</v>
      </c>
      <c r="R4100">
        <v>49</v>
      </c>
      <c r="S4100">
        <v>0.97571563512471204</v>
      </c>
      <c r="T4100">
        <v>31.6822599829074</v>
      </c>
      <c r="U4100">
        <v>0.59336846726293302</v>
      </c>
      <c r="V4100">
        <v>37</v>
      </c>
      <c r="W4100">
        <v>2.6482480207385799E-2</v>
      </c>
      <c r="X4100">
        <v>3</v>
      </c>
      <c r="Y4100">
        <v>50</v>
      </c>
      <c r="Z4100">
        <v>1</v>
      </c>
      <c r="AA4100">
        <v>22.488951793111699</v>
      </c>
      <c r="AB4100">
        <v>47</v>
      </c>
      <c r="AC4100">
        <v>0.95907899170034805</v>
      </c>
      <c r="AD4100">
        <v>3</v>
      </c>
      <c r="AE4100">
        <v>4.0921008299651097E-2</v>
      </c>
      <c r="AF4100">
        <v>0</v>
      </c>
      <c r="AG4100">
        <v>0</v>
      </c>
      <c r="AH4100">
        <v>1.7511449612538602E-2</v>
      </c>
      <c r="AI4100">
        <v>10</v>
      </c>
      <c r="AJ4100" s="73">
        <v>89.767249562752994</v>
      </c>
      <c r="AK4100">
        <v>50</v>
      </c>
      <c r="AL4100">
        <v>1</v>
      </c>
      <c r="AM4100">
        <v>0</v>
      </c>
      <c r="AN4100">
        <v>0</v>
      </c>
      <c r="AO4100">
        <v>0</v>
      </c>
      <c r="AP4100">
        <v>0</v>
      </c>
      <c r="AQ4100">
        <v>50</v>
      </c>
      <c r="AR4100">
        <v>1</v>
      </c>
      <c r="AS4100">
        <v>0</v>
      </c>
      <c r="AT4100">
        <v>0</v>
      </c>
      <c r="AU4100">
        <v>0</v>
      </c>
      <c r="AV4100">
        <v>0</v>
      </c>
      <c r="AW4100">
        <v>50</v>
      </c>
      <c r="AX4100">
        <v>0.999999999999999</v>
      </c>
      <c r="AY4100" s="73">
        <v>89.856419978020895</v>
      </c>
      <c r="AZ4100">
        <v>50</v>
      </c>
      <c r="BA4100">
        <v>1</v>
      </c>
      <c r="BB4100">
        <v>48</v>
      </c>
      <c r="BC4100">
        <v>0.88982871839244604</v>
      </c>
      <c r="BD4100">
        <v>2</v>
      </c>
      <c r="BE4100">
        <v>0.110171281607553</v>
      </c>
      <c r="BF4100">
        <v>91.943095203038993</v>
      </c>
      <c r="BG4100">
        <v>92.446265508602906</v>
      </c>
      <c r="BH4100">
        <v>89.856419978020895</v>
      </c>
      <c r="BI4100">
        <v>89.767249562752994</v>
      </c>
    </row>
    <row r="4101" spans="1:61" x14ac:dyDescent="0.25">
      <c r="A4101" s="10" t="str">
        <f>VLOOKUP(D4101,'Index-Relations'!E:F,2,FALSE)</f>
        <v>ESG</v>
      </c>
      <c r="B4101" t="s">
        <v>3450</v>
      </c>
      <c r="C4101" s="53" t="s">
        <v>2762</v>
      </c>
      <c r="D4101" s="59" t="s">
        <v>3091</v>
      </c>
      <c r="E4101" s="59" t="s">
        <v>7517</v>
      </c>
      <c r="F4101" t="s">
        <v>2566</v>
      </c>
      <c r="G4101" t="s">
        <v>2567</v>
      </c>
      <c r="H4101" t="s">
        <v>2568</v>
      </c>
      <c r="I4101" s="52">
        <v>45597</v>
      </c>
      <c r="J4101" t="s">
        <v>2457</v>
      </c>
      <c r="K4101">
        <v>50</v>
      </c>
      <c r="L4101" s="73">
        <v>91.752086295181002</v>
      </c>
      <c r="M4101">
        <v>50</v>
      </c>
      <c r="N4101">
        <v>1</v>
      </c>
      <c r="O4101" s="73">
        <v>92.348680817816998</v>
      </c>
      <c r="P4101">
        <v>50</v>
      </c>
      <c r="Q4101">
        <v>1</v>
      </c>
      <c r="R4101">
        <v>49</v>
      </c>
      <c r="S4101">
        <v>0.97559402488347202</v>
      </c>
      <c r="T4101">
        <v>31.9834172512465</v>
      </c>
      <c r="U4101">
        <v>0.59262626960407205</v>
      </c>
      <c r="V4101">
        <v>37</v>
      </c>
      <c r="W4101">
        <v>2.5950558826589198E-2</v>
      </c>
      <c r="X4101">
        <v>3</v>
      </c>
      <c r="Y4101">
        <v>50</v>
      </c>
      <c r="Z4101">
        <v>0.999999999999999</v>
      </c>
      <c r="AA4101">
        <v>24.669957166222101</v>
      </c>
      <c r="AB4101">
        <v>47</v>
      </c>
      <c r="AC4101">
        <v>0.95863818909214904</v>
      </c>
      <c r="AD4101">
        <v>3</v>
      </c>
      <c r="AE4101">
        <v>4.1361810907850398E-2</v>
      </c>
      <c r="AF4101">
        <v>0</v>
      </c>
      <c r="AG4101">
        <v>0</v>
      </c>
      <c r="AH4101">
        <v>2.87372835448895E-2</v>
      </c>
      <c r="AI4101">
        <v>10</v>
      </c>
      <c r="AJ4101" s="73">
        <v>89.507894657535999</v>
      </c>
      <c r="AK4101">
        <v>50</v>
      </c>
      <c r="AL4101">
        <v>1</v>
      </c>
      <c r="AM4101">
        <v>0</v>
      </c>
      <c r="AN4101">
        <v>0</v>
      </c>
      <c r="AO4101">
        <v>0</v>
      </c>
      <c r="AP4101">
        <v>0</v>
      </c>
      <c r="AQ4101">
        <v>50</v>
      </c>
      <c r="AR4101">
        <v>0.999999999999999</v>
      </c>
      <c r="AS4101">
        <v>0</v>
      </c>
      <c r="AT4101">
        <v>0</v>
      </c>
      <c r="AU4101">
        <v>0</v>
      </c>
      <c r="AV4101">
        <v>0</v>
      </c>
      <c r="AW4101">
        <v>50</v>
      </c>
      <c r="AX4101">
        <v>0.999999999999999</v>
      </c>
      <c r="AY4101" s="73">
        <v>89.623274288681003</v>
      </c>
      <c r="AZ4101">
        <v>50</v>
      </c>
      <c r="BA4101">
        <v>1</v>
      </c>
      <c r="BB4101">
        <v>48</v>
      </c>
      <c r="BC4101">
        <v>0.88559493606419804</v>
      </c>
      <c r="BD4101">
        <v>2</v>
      </c>
      <c r="BE4101">
        <v>0.11440506393580099</v>
      </c>
      <c r="BF4101">
        <v>91.752086295181002</v>
      </c>
      <c r="BG4101">
        <v>92.348680817816998</v>
      </c>
      <c r="BH4101">
        <v>89.623274288681003</v>
      </c>
      <c r="BI4101">
        <v>89.507894657535999</v>
      </c>
    </row>
    <row r="4102" spans="1:61" x14ac:dyDescent="0.25">
      <c r="A4102" s="10" t="str">
        <f>VLOOKUP(D4102,'Index-Relations'!E:F,2,FALSE)</f>
        <v>ESG</v>
      </c>
      <c r="B4102" t="s">
        <v>3450</v>
      </c>
      <c r="C4102" s="53" t="s">
        <v>2763</v>
      </c>
      <c r="D4102" s="59" t="s">
        <v>3091</v>
      </c>
      <c r="E4102" s="59" t="s">
        <v>7518</v>
      </c>
      <c r="F4102" t="s">
        <v>2566</v>
      </c>
      <c r="G4102" t="s">
        <v>2567</v>
      </c>
      <c r="H4102" t="s">
        <v>2568</v>
      </c>
      <c r="I4102" s="52">
        <v>45566</v>
      </c>
      <c r="J4102" t="s">
        <v>2457</v>
      </c>
      <c r="K4102">
        <v>50</v>
      </c>
      <c r="L4102" s="73">
        <v>91.579172307858002</v>
      </c>
      <c r="M4102">
        <v>50</v>
      </c>
      <c r="N4102">
        <v>1</v>
      </c>
      <c r="O4102" s="73">
        <v>92.207355975786996</v>
      </c>
      <c r="P4102">
        <v>50</v>
      </c>
      <c r="Q4102">
        <v>1</v>
      </c>
      <c r="R4102">
        <v>49</v>
      </c>
      <c r="S4102">
        <v>0.97639661487985496</v>
      </c>
      <c r="T4102">
        <v>32.049148547337403</v>
      </c>
      <c r="U4102">
        <v>0.59426159996941896</v>
      </c>
      <c r="V4102">
        <v>37</v>
      </c>
      <c r="W4102">
        <v>2.5837236084119499E-2</v>
      </c>
      <c r="X4102">
        <v>3</v>
      </c>
      <c r="Y4102">
        <v>50</v>
      </c>
      <c r="Z4102">
        <v>1</v>
      </c>
      <c r="AA4102">
        <v>23.509285893388</v>
      </c>
      <c r="AB4102">
        <v>47</v>
      </c>
      <c r="AC4102">
        <v>0.96029236886757496</v>
      </c>
      <c r="AD4102">
        <v>3</v>
      </c>
      <c r="AE4102">
        <v>3.9707631132424599E-2</v>
      </c>
      <c r="AF4102">
        <v>0</v>
      </c>
      <c r="AG4102">
        <v>0</v>
      </c>
      <c r="AH4102">
        <v>1.7055862727215099E-2</v>
      </c>
      <c r="AI4102">
        <v>10</v>
      </c>
      <c r="AJ4102" s="73">
        <v>89.424892678180996</v>
      </c>
      <c r="AK4102">
        <v>50</v>
      </c>
      <c r="AL4102">
        <v>1</v>
      </c>
      <c r="AM4102">
        <v>0</v>
      </c>
      <c r="AN4102">
        <v>0</v>
      </c>
      <c r="AO4102">
        <v>0</v>
      </c>
      <c r="AP4102">
        <v>0</v>
      </c>
      <c r="AQ4102">
        <v>50</v>
      </c>
      <c r="AR4102">
        <v>0.999999999999999</v>
      </c>
      <c r="AS4102">
        <v>0</v>
      </c>
      <c r="AT4102">
        <v>0</v>
      </c>
      <c r="AU4102">
        <v>0</v>
      </c>
      <c r="AV4102">
        <v>0</v>
      </c>
      <c r="AW4102">
        <v>50</v>
      </c>
      <c r="AX4102">
        <v>1</v>
      </c>
      <c r="AY4102" s="73">
        <v>89.352508476705907</v>
      </c>
      <c r="AZ4102">
        <v>50</v>
      </c>
      <c r="BA4102">
        <v>1</v>
      </c>
      <c r="BB4102">
        <v>48</v>
      </c>
      <c r="BC4102">
        <v>0.87953974128980394</v>
      </c>
      <c r="BD4102">
        <v>2</v>
      </c>
      <c r="BE4102">
        <v>0.120460258710195</v>
      </c>
      <c r="BF4102">
        <v>91.579172307858002</v>
      </c>
      <c r="BG4102">
        <v>92.207355975786996</v>
      </c>
      <c r="BH4102">
        <v>89.352508476705907</v>
      </c>
      <c r="BI4102">
        <v>89.424892678180996</v>
      </c>
    </row>
    <row r="4103" spans="1:61" x14ac:dyDescent="0.25">
      <c r="A4103" s="10" t="str">
        <f>VLOOKUP(D4103,'Index-Relations'!E:F,2,FALSE)</f>
        <v>ESG</v>
      </c>
      <c r="B4103" t="s">
        <v>3450</v>
      </c>
      <c r="C4103" s="53" t="s">
        <v>2764</v>
      </c>
      <c r="D4103" s="59" t="s">
        <v>3091</v>
      </c>
      <c r="E4103" s="59" t="s">
        <v>7519</v>
      </c>
      <c r="F4103" t="s">
        <v>2566</v>
      </c>
      <c r="G4103" t="s">
        <v>2567</v>
      </c>
      <c r="H4103" t="s">
        <v>2568</v>
      </c>
      <c r="I4103" s="52">
        <v>45537</v>
      </c>
      <c r="J4103" t="s">
        <v>2457</v>
      </c>
      <c r="K4103">
        <v>50</v>
      </c>
      <c r="L4103" s="73">
        <v>91.480578612098</v>
      </c>
      <c r="M4103">
        <v>50</v>
      </c>
      <c r="N4103">
        <v>1</v>
      </c>
      <c r="O4103" s="73">
        <v>91.934423822810004</v>
      </c>
      <c r="P4103">
        <v>50</v>
      </c>
      <c r="Q4103">
        <v>1</v>
      </c>
      <c r="R4103">
        <v>49</v>
      </c>
      <c r="S4103">
        <v>0.97533721722328304</v>
      </c>
      <c r="T4103">
        <v>32.8398926175526</v>
      </c>
      <c r="U4103">
        <v>0.59985002245012897</v>
      </c>
      <c r="V4103">
        <v>37</v>
      </c>
      <c r="W4103">
        <v>3.2823964612150099E-2</v>
      </c>
      <c r="X4103">
        <v>4</v>
      </c>
      <c r="Y4103">
        <v>50</v>
      </c>
      <c r="Z4103">
        <v>0.999999999999999</v>
      </c>
      <c r="AA4103">
        <v>32.063551485314399</v>
      </c>
      <c r="AB4103">
        <v>48</v>
      </c>
      <c r="AC4103">
        <v>0.97406521595558004</v>
      </c>
      <c r="AD4103">
        <v>2</v>
      </c>
      <c r="AE4103">
        <v>2.5934784044419699E-2</v>
      </c>
      <c r="AF4103">
        <v>0</v>
      </c>
      <c r="AG4103">
        <v>0</v>
      </c>
      <c r="AH4103">
        <v>1.9367395618194901E-2</v>
      </c>
      <c r="AI4103">
        <v>9</v>
      </c>
      <c r="AJ4103" s="73">
        <v>89.777468494371902</v>
      </c>
      <c r="AK4103">
        <v>50</v>
      </c>
      <c r="AL4103">
        <v>1</v>
      </c>
      <c r="AM4103">
        <v>0</v>
      </c>
      <c r="AN4103">
        <v>0</v>
      </c>
      <c r="AO4103">
        <v>0</v>
      </c>
      <c r="AP4103">
        <v>0</v>
      </c>
      <c r="AQ4103">
        <v>50</v>
      </c>
      <c r="AR4103">
        <v>0.999999999999999</v>
      </c>
      <c r="AS4103">
        <v>0</v>
      </c>
      <c r="AT4103">
        <v>0</v>
      </c>
      <c r="AU4103">
        <v>0</v>
      </c>
      <c r="AV4103">
        <v>0</v>
      </c>
      <c r="AW4103">
        <v>50</v>
      </c>
      <c r="AX4103">
        <v>1</v>
      </c>
      <c r="AY4103" s="73">
        <v>89.133874898781997</v>
      </c>
      <c r="AZ4103">
        <v>50</v>
      </c>
      <c r="BA4103">
        <v>1</v>
      </c>
      <c r="BB4103">
        <v>48</v>
      </c>
      <c r="BC4103">
        <v>0.85957751339327904</v>
      </c>
      <c r="BD4103">
        <v>2</v>
      </c>
      <c r="BE4103">
        <v>0.14042248660671999</v>
      </c>
      <c r="BF4103">
        <v>91.480578612098</v>
      </c>
      <c r="BG4103">
        <v>91.934423822810004</v>
      </c>
      <c r="BH4103">
        <v>89.133874898781997</v>
      </c>
      <c r="BI4103">
        <v>89.777468494371902</v>
      </c>
    </row>
    <row r="4104" spans="1:61" x14ac:dyDescent="0.25">
      <c r="A4104" s="10" t="str">
        <f>VLOOKUP(D4104,'Index-Relations'!E:F,2,FALSE)</f>
        <v>ESG</v>
      </c>
      <c r="B4104" t="s">
        <v>3450</v>
      </c>
      <c r="C4104" s="53" t="s">
        <v>3350</v>
      </c>
      <c r="D4104" s="59" t="s">
        <v>3091</v>
      </c>
      <c r="E4104" s="59" t="s">
        <v>7520</v>
      </c>
      <c r="F4104" t="s">
        <v>2566</v>
      </c>
      <c r="G4104" t="s">
        <v>2567</v>
      </c>
      <c r="H4104" t="s">
        <v>2568</v>
      </c>
      <c r="I4104" s="52">
        <v>45505</v>
      </c>
      <c r="J4104" t="s">
        <v>2457</v>
      </c>
      <c r="K4104">
        <v>50</v>
      </c>
      <c r="L4104" s="73">
        <v>91.537399972273903</v>
      </c>
      <c r="M4104">
        <v>50</v>
      </c>
      <c r="N4104">
        <v>1</v>
      </c>
      <c r="O4104" s="73">
        <v>91.953556651458001</v>
      </c>
      <c r="P4104">
        <v>50</v>
      </c>
      <c r="Q4104">
        <v>1</v>
      </c>
      <c r="R4104">
        <v>49</v>
      </c>
      <c r="S4104">
        <v>0.97566099123152605</v>
      </c>
      <c r="T4104">
        <v>32.832365247362802</v>
      </c>
      <c r="U4104">
        <v>0.60960929595239499</v>
      </c>
      <c r="V4104">
        <v>37</v>
      </c>
      <c r="W4104">
        <v>3.3709851364923597E-2</v>
      </c>
      <c r="X4104">
        <v>4</v>
      </c>
      <c r="Y4104">
        <v>50</v>
      </c>
      <c r="Z4104">
        <v>1</v>
      </c>
      <c r="AA4104">
        <v>32.590490104184603</v>
      </c>
      <c r="AB4104">
        <v>48</v>
      </c>
      <c r="AC4104">
        <v>0.97433823192319002</v>
      </c>
      <c r="AD4104">
        <v>2</v>
      </c>
      <c r="AE4104">
        <v>2.5661768076809199E-2</v>
      </c>
      <c r="AF4104">
        <v>0</v>
      </c>
      <c r="AG4104">
        <v>4.9613000000000004E-16</v>
      </c>
      <c r="AH4104">
        <v>1.86246506795608E-2</v>
      </c>
      <c r="AI4104">
        <v>9</v>
      </c>
      <c r="AJ4104" s="73">
        <v>89.9160886958649</v>
      </c>
      <c r="AK4104">
        <v>50</v>
      </c>
      <c r="AL4104">
        <v>1</v>
      </c>
      <c r="AM4104">
        <v>0</v>
      </c>
      <c r="AN4104">
        <v>0</v>
      </c>
      <c r="AO4104">
        <v>0</v>
      </c>
      <c r="AP4104">
        <v>0</v>
      </c>
      <c r="AQ4104">
        <v>50</v>
      </c>
      <c r="AR4104">
        <v>1</v>
      </c>
      <c r="AS4104">
        <v>0</v>
      </c>
      <c r="AT4104">
        <v>0</v>
      </c>
      <c r="AU4104">
        <v>0</v>
      </c>
      <c r="AV4104">
        <v>0</v>
      </c>
      <c r="AW4104">
        <v>50</v>
      </c>
      <c r="AX4104">
        <v>0.999999999999999</v>
      </c>
      <c r="AY4104" s="73">
        <v>89.167439753611006</v>
      </c>
      <c r="AZ4104">
        <v>50</v>
      </c>
      <c r="BA4104">
        <v>1</v>
      </c>
      <c r="BB4104">
        <v>49</v>
      </c>
      <c r="BC4104">
        <v>0.94885279439774095</v>
      </c>
      <c r="BD4104">
        <v>1</v>
      </c>
      <c r="BE4104">
        <v>5.1147205602258598E-2</v>
      </c>
      <c r="BF4104">
        <v>91.537399972273903</v>
      </c>
      <c r="BG4104">
        <v>91.953556651458001</v>
      </c>
      <c r="BH4104">
        <v>89.167439753611006</v>
      </c>
      <c r="BI4104">
        <v>89.9160886958649</v>
      </c>
    </row>
    <row r="4105" spans="1:61" x14ac:dyDescent="0.25">
      <c r="A4105" s="10" t="str">
        <f>VLOOKUP(D4105,'Index-Relations'!E:F,2,FALSE)</f>
        <v>ESG</v>
      </c>
      <c r="B4105" t="s">
        <v>3450</v>
      </c>
      <c r="C4105" s="53" t="s">
        <v>2765</v>
      </c>
      <c r="D4105" s="59" t="s">
        <v>3091</v>
      </c>
      <c r="E4105" s="59" t="s">
        <v>7521</v>
      </c>
      <c r="F4105" t="s">
        <v>2566</v>
      </c>
      <c r="G4105" t="s">
        <v>2567</v>
      </c>
      <c r="H4105" t="s">
        <v>2568</v>
      </c>
      <c r="I4105" s="52">
        <v>45474</v>
      </c>
      <c r="J4105" t="s">
        <v>2457</v>
      </c>
      <c r="K4105">
        <v>50</v>
      </c>
      <c r="L4105" s="73">
        <v>92.372922009059906</v>
      </c>
      <c r="M4105">
        <v>50</v>
      </c>
      <c r="N4105">
        <v>1</v>
      </c>
      <c r="O4105" s="73">
        <v>91.959735439498004</v>
      </c>
      <c r="P4105">
        <v>50</v>
      </c>
      <c r="Q4105">
        <v>1</v>
      </c>
      <c r="R4105">
        <v>49</v>
      </c>
      <c r="S4105">
        <v>0.97511392440814304</v>
      </c>
      <c r="T4105">
        <v>32.675951443763701</v>
      </c>
      <c r="U4105">
        <v>0.59418787151476504</v>
      </c>
      <c r="V4105">
        <v>37</v>
      </c>
      <c r="W4105">
        <v>3.3590330651389402E-2</v>
      </c>
      <c r="X4105">
        <v>4</v>
      </c>
      <c r="Y4105">
        <v>50</v>
      </c>
      <c r="Z4105">
        <v>1</v>
      </c>
      <c r="AA4105">
        <v>32.888826960974299</v>
      </c>
      <c r="AB4105">
        <v>49</v>
      </c>
      <c r="AC4105">
        <v>0.99852349908190996</v>
      </c>
      <c r="AD4105">
        <v>1</v>
      </c>
      <c r="AE4105">
        <v>1.4765009180892599E-3</v>
      </c>
      <c r="AF4105">
        <v>0</v>
      </c>
      <c r="AG4105">
        <v>0</v>
      </c>
      <c r="AH4105">
        <v>1.8463523712769599E-2</v>
      </c>
      <c r="AI4105">
        <v>9</v>
      </c>
      <c r="AJ4105" s="73">
        <v>90.702739709721996</v>
      </c>
      <c r="AK4105">
        <v>50</v>
      </c>
      <c r="AL4105">
        <v>1</v>
      </c>
      <c r="AM4105">
        <v>0</v>
      </c>
      <c r="AN4105">
        <v>0</v>
      </c>
      <c r="AO4105">
        <v>0</v>
      </c>
      <c r="AP4105">
        <v>0</v>
      </c>
      <c r="AQ4105">
        <v>50</v>
      </c>
      <c r="AR4105">
        <v>1</v>
      </c>
      <c r="AS4105">
        <v>0</v>
      </c>
      <c r="AT4105">
        <v>0</v>
      </c>
      <c r="AU4105">
        <v>0</v>
      </c>
      <c r="AV4105">
        <v>0</v>
      </c>
      <c r="AW4105">
        <v>50</v>
      </c>
      <c r="AX4105">
        <v>1</v>
      </c>
      <c r="AY4105" s="73">
        <v>90.791085865743</v>
      </c>
      <c r="AZ4105">
        <v>50</v>
      </c>
      <c r="BA4105">
        <v>1</v>
      </c>
      <c r="BB4105">
        <v>49</v>
      </c>
      <c r="BC4105">
        <v>0.95235861135487998</v>
      </c>
      <c r="BD4105">
        <v>1</v>
      </c>
      <c r="BE4105">
        <v>4.7641388645119499E-2</v>
      </c>
      <c r="BF4105">
        <v>92.372922009059906</v>
      </c>
      <c r="BG4105">
        <v>91.959735439498004</v>
      </c>
      <c r="BH4105">
        <v>90.791085865743</v>
      </c>
      <c r="BI4105">
        <v>90.702739709721996</v>
      </c>
    </row>
    <row r="4106" spans="1:61" x14ac:dyDescent="0.25">
      <c r="A4106" s="10" t="str">
        <f>VLOOKUP(D4106,'Index-Relations'!E:F,2,FALSE)</f>
        <v>ESG</v>
      </c>
      <c r="B4106" t="s">
        <v>3450</v>
      </c>
      <c r="C4106" s="53" t="s">
        <v>2766</v>
      </c>
      <c r="D4106" s="59" t="s">
        <v>3091</v>
      </c>
      <c r="E4106" s="59" t="s">
        <v>7522</v>
      </c>
      <c r="F4106" t="s">
        <v>2566</v>
      </c>
      <c r="G4106" t="s">
        <v>2567</v>
      </c>
      <c r="H4106" t="s">
        <v>2568</v>
      </c>
      <c r="I4106" s="52">
        <v>45446</v>
      </c>
      <c r="J4106" t="s">
        <v>2457</v>
      </c>
      <c r="K4106">
        <v>50</v>
      </c>
      <c r="L4106" s="73">
        <v>93.407349320413005</v>
      </c>
      <c r="M4106">
        <v>50</v>
      </c>
      <c r="N4106">
        <v>1</v>
      </c>
      <c r="O4106" s="73">
        <v>93.221469046530004</v>
      </c>
      <c r="P4106">
        <v>50</v>
      </c>
      <c r="Q4106">
        <v>1</v>
      </c>
      <c r="R4106">
        <v>49</v>
      </c>
      <c r="S4106">
        <v>0.97339635164580995</v>
      </c>
      <c r="T4106">
        <v>32.602740036172399</v>
      </c>
      <c r="U4106">
        <v>0.64088316195287698</v>
      </c>
      <c r="V4106">
        <v>37</v>
      </c>
      <c r="W4106">
        <v>2.0581782635949699E-2</v>
      </c>
      <c r="X4106">
        <v>3</v>
      </c>
      <c r="Y4106">
        <v>50</v>
      </c>
      <c r="Z4106">
        <v>0.999999999999999</v>
      </c>
      <c r="AA4106">
        <v>31.676118084395998</v>
      </c>
      <c r="AB4106">
        <v>46</v>
      </c>
      <c r="AC4106">
        <v>0.95396614609844499</v>
      </c>
      <c r="AD4106">
        <v>4</v>
      </c>
      <c r="AE4106">
        <v>4.6033853901554803E-2</v>
      </c>
      <c r="AF4106">
        <v>0</v>
      </c>
      <c r="AG4106">
        <v>6.2449999999999997E-17</v>
      </c>
      <c r="AH4106">
        <v>1.69425106718861E-2</v>
      </c>
      <c r="AI4106">
        <v>8</v>
      </c>
      <c r="AJ4106" s="73">
        <v>92.076176752636997</v>
      </c>
      <c r="AK4106">
        <v>50</v>
      </c>
      <c r="AL4106">
        <v>1</v>
      </c>
      <c r="AM4106">
        <v>0</v>
      </c>
      <c r="AN4106">
        <v>0</v>
      </c>
      <c r="AO4106">
        <v>0</v>
      </c>
      <c r="AP4106">
        <v>0</v>
      </c>
      <c r="AQ4106">
        <v>50</v>
      </c>
      <c r="AR4106">
        <v>0.999999999999999</v>
      </c>
      <c r="AS4106">
        <v>0</v>
      </c>
      <c r="AT4106">
        <v>0</v>
      </c>
      <c r="AU4106">
        <v>0</v>
      </c>
      <c r="AV4106">
        <v>0</v>
      </c>
      <c r="AW4106">
        <v>50</v>
      </c>
      <c r="AX4106">
        <v>0.999999999999999</v>
      </c>
      <c r="AY4106" s="73">
        <v>91.408330341347906</v>
      </c>
      <c r="AZ4106">
        <v>50</v>
      </c>
      <c r="BA4106">
        <v>1</v>
      </c>
      <c r="BB4106">
        <v>49</v>
      </c>
      <c r="BC4106">
        <v>0.95261948293564902</v>
      </c>
      <c r="BD4106">
        <v>1</v>
      </c>
      <c r="BE4106">
        <v>4.7380517064350203E-2</v>
      </c>
      <c r="BF4106">
        <v>93.407349320413005</v>
      </c>
      <c r="BG4106">
        <v>93.221469046530004</v>
      </c>
      <c r="BH4106">
        <v>91.408330341347906</v>
      </c>
      <c r="BI4106">
        <v>92.076176752636997</v>
      </c>
    </row>
    <row r="4107" spans="1:61" x14ac:dyDescent="0.25">
      <c r="A4107" s="10" t="str">
        <f>VLOOKUP(D4107,'Index-Relations'!E:F,2,FALSE)</f>
        <v>ESG</v>
      </c>
      <c r="B4107" t="s">
        <v>3450</v>
      </c>
      <c r="C4107" s="53" t="s">
        <v>2767</v>
      </c>
      <c r="D4107" s="59" t="s">
        <v>3091</v>
      </c>
      <c r="E4107" s="59" t="s">
        <v>7523</v>
      </c>
      <c r="F4107" t="s">
        <v>2566</v>
      </c>
      <c r="G4107" t="s">
        <v>2567</v>
      </c>
      <c r="H4107" t="s">
        <v>2568</v>
      </c>
      <c r="I4107" s="52">
        <v>45414</v>
      </c>
      <c r="J4107" t="s">
        <v>2457</v>
      </c>
      <c r="K4107">
        <v>50</v>
      </c>
      <c r="L4107" s="73">
        <v>93.357708592118996</v>
      </c>
      <c r="M4107">
        <v>50</v>
      </c>
      <c r="N4107">
        <v>1</v>
      </c>
      <c r="O4107" s="73">
        <v>93.233465904143998</v>
      </c>
      <c r="P4107">
        <v>50</v>
      </c>
      <c r="Q4107">
        <v>1</v>
      </c>
      <c r="R4107">
        <v>49</v>
      </c>
      <c r="S4107">
        <v>0.97458408179754596</v>
      </c>
      <c r="T4107">
        <v>32.389476609953</v>
      </c>
      <c r="U4107">
        <v>0.63027772865412801</v>
      </c>
      <c r="V4107">
        <v>37</v>
      </c>
      <c r="W4107">
        <v>1.9629195728763801E-2</v>
      </c>
      <c r="X4107">
        <v>3</v>
      </c>
      <c r="Y4107">
        <v>50</v>
      </c>
      <c r="Z4107">
        <v>1</v>
      </c>
      <c r="AA4107">
        <v>31.8535220500607</v>
      </c>
      <c r="AB4107">
        <v>46</v>
      </c>
      <c r="AC4107">
        <v>0.95242684814997403</v>
      </c>
      <c r="AD4107">
        <v>4</v>
      </c>
      <c r="AE4107">
        <v>4.75731518500256E-2</v>
      </c>
      <c r="AF4107">
        <v>0</v>
      </c>
      <c r="AG4107">
        <v>2.3592E-16</v>
      </c>
      <c r="AH4107">
        <v>1.53716534957366E-2</v>
      </c>
      <c r="AI4107">
        <v>8</v>
      </c>
      <c r="AJ4107" s="73">
        <v>91.980825982754993</v>
      </c>
      <c r="AK4107">
        <v>50</v>
      </c>
      <c r="AL4107">
        <v>1</v>
      </c>
      <c r="AM4107">
        <v>0</v>
      </c>
      <c r="AN4107">
        <v>0</v>
      </c>
      <c r="AO4107">
        <v>0</v>
      </c>
      <c r="AP4107">
        <v>0</v>
      </c>
      <c r="AQ4107">
        <v>50</v>
      </c>
      <c r="AR4107">
        <v>1</v>
      </c>
      <c r="AS4107">
        <v>0</v>
      </c>
      <c r="AT4107">
        <v>0</v>
      </c>
      <c r="AU4107">
        <v>0</v>
      </c>
      <c r="AV4107">
        <v>0</v>
      </c>
      <c r="AW4107">
        <v>50</v>
      </c>
      <c r="AX4107">
        <v>0.999999999999999</v>
      </c>
      <c r="AY4107" s="73">
        <v>91.351530693317002</v>
      </c>
      <c r="AZ4107">
        <v>50</v>
      </c>
      <c r="BA4107">
        <v>1</v>
      </c>
      <c r="BB4107">
        <v>47</v>
      </c>
      <c r="BC4107">
        <v>0.94336082045359504</v>
      </c>
      <c r="BD4107">
        <v>3</v>
      </c>
      <c r="BE4107">
        <v>5.6639179546404003E-2</v>
      </c>
      <c r="BF4107">
        <v>93.357708592118996</v>
      </c>
      <c r="BG4107">
        <v>93.233465904143998</v>
      </c>
      <c r="BH4107">
        <v>91.351530693317002</v>
      </c>
      <c r="BI4107">
        <v>91.980825982754993</v>
      </c>
    </row>
    <row r="4108" spans="1:61" x14ac:dyDescent="0.25">
      <c r="A4108" s="10" t="str">
        <f>VLOOKUP(D4108,'Index-Relations'!E:F,2,FALSE)</f>
        <v>ESG</v>
      </c>
      <c r="B4108" t="s">
        <v>3450</v>
      </c>
      <c r="C4108" s="53" t="s">
        <v>2768</v>
      </c>
      <c r="D4108" s="59" t="s">
        <v>3091</v>
      </c>
      <c r="E4108" s="59" t="s">
        <v>7524</v>
      </c>
      <c r="F4108" t="s">
        <v>2566</v>
      </c>
      <c r="G4108" t="s">
        <v>2567</v>
      </c>
      <c r="H4108" t="s">
        <v>2568</v>
      </c>
      <c r="I4108" s="52">
        <v>45384</v>
      </c>
      <c r="J4108" t="s">
        <v>2457</v>
      </c>
      <c r="K4108">
        <v>50</v>
      </c>
      <c r="L4108">
        <v>95.691865723201701</v>
      </c>
      <c r="M4108">
        <v>50</v>
      </c>
      <c r="N4108">
        <v>1</v>
      </c>
      <c r="O4108">
        <v>95.221816753591796</v>
      </c>
      <c r="P4108">
        <v>50</v>
      </c>
      <c r="Q4108">
        <v>1</v>
      </c>
      <c r="R4108">
        <v>49</v>
      </c>
      <c r="S4108">
        <v>0.97714637738944199</v>
      </c>
      <c r="T4108">
        <v>31.997737094467102</v>
      </c>
      <c r="U4108">
        <v>0.61876607341852596</v>
      </c>
      <c r="V4108">
        <v>37</v>
      </c>
      <c r="W4108">
        <v>2.0462197149620501E-2</v>
      </c>
      <c r="X4108">
        <v>3</v>
      </c>
      <c r="Y4108">
        <v>50</v>
      </c>
      <c r="Z4108">
        <v>0.999999999999999</v>
      </c>
      <c r="AA4108">
        <v>30.3668828734694</v>
      </c>
      <c r="AB4108">
        <v>46</v>
      </c>
      <c r="AC4108">
        <v>0.95295103198178399</v>
      </c>
      <c r="AD4108">
        <v>4</v>
      </c>
      <c r="AE4108">
        <v>4.7048968018215502E-2</v>
      </c>
      <c r="AF4108">
        <v>0</v>
      </c>
      <c r="AG4108">
        <v>2.2204E-16</v>
      </c>
      <c r="AH4108">
        <v>1.5849638612611301E-2</v>
      </c>
      <c r="AI4108">
        <v>8</v>
      </c>
      <c r="AJ4108">
        <v>95.524638095030895</v>
      </c>
      <c r="AK4108">
        <v>50</v>
      </c>
      <c r="AL4108">
        <v>1</v>
      </c>
      <c r="AM4108">
        <v>0</v>
      </c>
      <c r="AN4108">
        <v>0</v>
      </c>
      <c r="AO4108">
        <v>0</v>
      </c>
      <c r="AP4108">
        <v>0</v>
      </c>
      <c r="AQ4108">
        <v>50</v>
      </c>
      <c r="AR4108">
        <v>1</v>
      </c>
      <c r="AS4108">
        <v>0</v>
      </c>
      <c r="AT4108">
        <v>0</v>
      </c>
      <c r="AU4108">
        <v>0</v>
      </c>
      <c r="AV4108">
        <v>0</v>
      </c>
      <c r="AW4108">
        <v>50</v>
      </c>
      <c r="AX4108">
        <v>0.999999999999999</v>
      </c>
      <c r="AY4108">
        <v>94.352858772266202</v>
      </c>
      <c r="AZ4108">
        <v>50</v>
      </c>
      <c r="BA4108">
        <v>1</v>
      </c>
      <c r="BB4108">
        <v>47</v>
      </c>
      <c r="BC4108">
        <v>0.94583962809607203</v>
      </c>
      <c r="BD4108">
        <v>3</v>
      </c>
      <c r="BE4108">
        <v>5.4160371903927501E-2</v>
      </c>
      <c r="BF4108">
        <v>93.641806257259901</v>
      </c>
      <c r="BG4108">
        <v>93.304168882262999</v>
      </c>
      <c r="BH4108">
        <v>91.950225526107999</v>
      </c>
      <c r="BI4108">
        <v>92.128259916429002</v>
      </c>
    </row>
    <row r="4109" spans="1:61" x14ac:dyDescent="0.25">
      <c r="A4109" s="10" t="str">
        <f>VLOOKUP(D4109,'Index-Relations'!E:F,2,FALSE)</f>
        <v>ESG</v>
      </c>
      <c r="B4109" t="s">
        <v>3450</v>
      </c>
      <c r="C4109" s="53" t="s">
        <v>2769</v>
      </c>
      <c r="D4109" s="59" t="s">
        <v>3091</v>
      </c>
      <c r="E4109" s="59" t="s">
        <v>7525</v>
      </c>
      <c r="F4109" t="s">
        <v>2566</v>
      </c>
      <c r="G4109" t="s">
        <v>2567</v>
      </c>
      <c r="H4109" t="s">
        <v>2568</v>
      </c>
      <c r="I4109" s="52">
        <v>45352</v>
      </c>
      <c r="J4109" t="s">
        <v>2457</v>
      </c>
      <c r="K4109">
        <v>50</v>
      </c>
      <c r="L4109">
        <v>95.741896488050799</v>
      </c>
      <c r="M4109">
        <v>50</v>
      </c>
      <c r="N4109">
        <v>1</v>
      </c>
      <c r="O4109">
        <v>95.071594066236202</v>
      </c>
      <c r="P4109">
        <v>50</v>
      </c>
      <c r="Q4109">
        <v>1</v>
      </c>
      <c r="R4109">
        <v>49</v>
      </c>
      <c r="S4109">
        <v>0.98036073115989797</v>
      </c>
      <c r="T4109">
        <v>30.785980288632501</v>
      </c>
      <c r="U4109">
        <v>0.56883628857757496</v>
      </c>
      <c r="V4109">
        <v>35</v>
      </c>
      <c r="W4109">
        <v>2.20200289979719E-2</v>
      </c>
      <c r="X4109">
        <v>3</v>
      </c>
      <c r="Y4109">
        <v>50</v>
      </c>
      <c r="Z4109">
        <v>0.999999999999999</v>
      </c>
      <c r="AA4109">
        <v>26.0700388060826</v>
      </c>
      <c r="AB4109">
        <v>46</v>
      </c>
      <c r="AC4109">
        <v>0.95481707154011297</v>
      </c>
      <c r="AD4109">
        <v>4</v>
      </c>
      <c r="AE4109">
        <v>4.5182928459886799E-2</v>
      </c>
      <c r="AF4109">
        <v>0</v>
      </c>
      <c r="AG4109">
        <v>0</v>
      </c>
      <c r="AH4109">
        <v>6.1393819994697701E-3</v>
      </c>
      <c r="AI4109">
        <v>4</v>
      </c>
      <c r="AJ4109">
        <v>95.614862231500894</v>
      </c>
      <c r="AK4109">
        <v>50</v>
      </c>
      <c r="AL4109">
        <v>1</v>
      </c>
      <c r="AM4109">
        <v>0</v>
      </c>
      <c r="AN4109">
        <v>0</v>
      </c>
      <c r="AO4109">
        <v>0</v>
      </c>
      <c r="AP4109">
        <v>0</v>
      </c>
      <c r="AQ4109">
        <v>50</v>
      </c>
      <c r="AR4109">
        <v>1</v>
      </c>
      <c r="AS4109">
        <v>0</v>
      </c>
      <c r="AT4109">
        <v>0</v>
      </c>
      <c r="AU4109">
        <v>0</v>
      </c>
      <c r="AV4109">
        <v>0</v>
      </c>
      <c r="AW4109">
        <v>50</v>
      </c>
      <c r="AX4109">
        <v>0.999999999999999</v>
      </c>
      <c r="AY4109">
        <v>94.623229207837895</v>
      </c>
      <c r="AZ4109">
        <v>50</v>
      </c>
      <c r="BA4109">
        <v>1</v>
      </c>
      <c r="BB4109">
        <v>47</v>
      </c>
      <c r="BC4109">
        <v>0.94686577536398697</v>
      </c>
      <c r="BD4109">
        <v>3</v>
      </c>
      <c r="BE4109">
        <v>5.3134224636012799E-2</v>
      </c>
      <c r="BF4109">
        <v>93.678853554350994</v>
      </c>
      <c r="BG4109">
        <v>93.092158002502998</v>
      </c>
      <c r="BH4109">
        <v>92.429619373940994</v>
      </c>
      <c r="BI4109">
        <v>92.0349987741929</v>
      </c>
    </row>
    <row r="4110" spans="1:61" x14ac:dyDescent="0.25">
      <c r="A4110" s="10" t="str">
        <f>VLOOKUP(D4110,'Index-Relations'!E:F,2,FALSE)</f>
        <v>ESG</v>
      </c>
      <c r="B4110" t="s">
        <v>3450</v>
      </c>
      <c r="C4110" s="53" t="s">
        <v>2770</v>
      </c>
      <c r="D4110" s="59" t="s">
        <v>3091</v>
      </c>
      <c r="E4110" s="59" t="s">
        <v>7526</v>
      </c>
      <c r="F4110" t="s">
        <v>2566</v>
      </c>
      <c r="G4110" t="s">
        <v>2567</v>
      </c>
      <c r="H4110" t="s">
        <v>2568</v>
      </c>
      <c r="I4110" s="52">
        <v>45323</v>
      </c>
      <c r="J4110" t="s">
        <v>2457</v>
      </c>
      <c r="K4110">
        <v>51</v>
      </c>
      <c r="L4110">
        <v>95.856560588635105</v>
      </c>
      <c r="M4110">
        <v>50</v>
      </c>
      <c r="N4110">
        <v>1</v>
      </c>
      <c r="O4110">
        <v>95.015283393857402</v>
      </c>
      <c r="P4110">
        <v>50</v>
      </c>
      <c r="Q4110">
        <v>1</v>
      </c>
      <c r="R4110">
        <v>49</v>
      </c>
      <c r="S4110">
        <v>0.97935460084683201</v>
      </c>
      <c r="T4110">
        <v>31.4503576432834</v>
      </c>
      <c r="U4110">
        <v>0.57379344723163905</v>
      </c>
      <c r="V4110">
        <v>35</v>
      </c>
      <c r="W4110">
        <v>2.23043323336241E-2</v>
      </c>
      <c r="X4110">
        <v>3</v>
      </c>
      <c r="Y4110">
        <v>50</v>
      </c>
      <c r="Z4110">
        <v>1</v>
      </c>
      <c r="AA4110">
        <v>27.5552943131696</v>
      </c>
      <c r="AB4110">
        <v>46</v>
      </c>
      <c r="AC4110">
        <v>0.95469851471400402</v>
      </c>
      <c r="AD4110">
        <v>4</v>
      </c>
      <c r="AE4110">
        <v>4.5301485285996201E-2</v>
      </c>
      <c r="AF4110">
        <v>1</v>
      </c>
      <c r="AG4110">
        <v>0</v>
      </c>
      <c r="AH4110">
        <v>6.4098608077564701E-3</v>
      </c>
      <c r="AI4110">
        <v>4</v>
      </c>
      <c r="AJ4110">
        <v>95.570931593477198</v>
      </c>
      <c r="AK4110">
        <v>50</v>
      </c>
      <c r="AL4110">
        <v>1</v>
      </c>
      <c r="AM4110">
        <v>0</v>
      </c>
      <c r="AN4110">
        <v>0</v>
      </c>
      <c r="AO4110">
        <v>0</v>
      </c>
      <c r="AP4110">
        <v>0</v>
      </c>
      <c r="AQ4110">
        <v>50</v>
      </c>
      <c r="AR4110">
        <v>1</v>
      </c>
      <c r="AS4110">
        <v>0</v>
      </c>
      <c r="AT4110">
        <v>0</v>
      </c>
      <c r="AU4110">
        <v>0</v>
      </c>
      <c r="AV4110">
        <v>0</v>
      </c>
      <c r="AW4110">
        <v>50</v>
      </c>
      <c r="AX4110">
        <v>1</v>
      </c>
      <c r="AY4110">
        <v>94.9756215384661</v>
      </c>
      <c r="AZ4110">
        <v>50</v>
      </c>
      <c r="BA4110">
        <v>1</v>
      </c>
      <c r="BB4110">
        <v>47</v>
      </c>
      <c r="BC4110">
        <v>0.94128024858707204</v>
      </c>
      <c r="BD4110">
        <v>3</v>
      </c>
      <c r="BE4110">
        <v>5.8719751412927901E-2</v>
      </c>
      <c r="BF4110">
        <v>93.724606909694003</v>
      </c>
      <c r="BG4110">
        <v>93.063806037730998</v>
      </c>
      <c r="BH4110">
        <v>92.692475767167906</v>
      </c>
      <c r="BI4110">
        <v>92.094822533200002</v>
      </c>
    </row>
    <row r="4111" spans="1:61" x14ac:dyDescent="0.25">
      <c r="A4111" s="10" t="str">
        <f>VLOOKUP(D4111,'Index-Relations'!E:F,2,FALSE)</f>
        <v>ESG</v>
      </c>
      <c r="B4111" t="s">
        <v>3450</v>
      </c>
      <c r="C4111" s="53" t="s">
        <v>2760</v>
      </c>
      <c r="D4111" s="59" t="s">
        <v>3189</v>
      </c>
      <c r="E4111" s="59" t="s">
        <v>7527</v>
      </c>
      <c r="F4111" t="s">
        <v>1662</v>
      </c>
      <c r="G4111" t="s">
        <v>1661</v>
      </c>
      <c r="H4111" t="s">
        <v>1663</v>
      </c>
      <c r="I4111" s="52">
        <v>45659</v>
      </c>
      <c r="J4111" t="s">
        <v>2457</v>
      </c>
      <c r="K4111">
        <v>50</v>
      </c>
      <c r="L4111" s="73">
        <v>91.155400977319999</v>
      </c>
      <c r="M4111">
        <v>50</v>
      </c>
      <c r="N4111">
        <v>1</v>
      </c>
      <c r="O4111" s="73">
        <v>90.529190497078005</v>
      </c>
      <c r="P4111">
        <v>50</v>
      </c>
      <c r="Q4111">
        <v>1</v>
      </c>
      <c r="R4111">
        <v>49</v>
      </c>
      <c r="S4111">
        <v>0.98088134489136802</v>
      </c>
      <c r="T4111">
        <v>37.559441298853898</v>
      </c>
      <c r="U4111">
        <v>0.67652449550040605</v>
      </c>
      <c r="V4111">
        <v>34</v>
      </c>
      <c r="W4111">
        <v>1.08072289993857E-2</v>
      </c>
      <c r="X4111">
        <v>3</v>
      </c>
      <c r="Y4111">
        <v>50</v>
      </c>
      <c r="Z4111">
        <v>1</v>
      </c>
      <c r="AA4111">
        <v>47.727807776791998</v>
      </c>
      <c r="AB4111">
        <v>47</v>
      </c>
      <c r="AC4111">
        <v>0.94086813832384697</v>
      </c>
      <c r="AD4111">
        <v>3</v>
      </c>
      <c r="AE4111">
        <v>5.91318616761526E-2</v>
      </c>
      <c r="AF4111">
        <v>0</v>
      </c>
      <c r="AG4111">
        <v>0</v>
      </c>
      <c r="AH4111">
        <v>4.1592709984817497E-2</v>
      </c>
      <c r="AI4111">
        <v>9</v>
      </c>
      <c r="AJ4111" s="73">
        <v>88.692153814398907</v>
      </c>
      <c r="AK4111">
        <v>50</v>
      </c>
      <c r="AL4111">
        <v>1</v>
      </c>
      <c r="AM4111">
        <v>0</v>
      </c>
      <c r="AN4111">
        <v>0</v>
      </c>
      <c r="AO4111">
        <v>0</v>
      </c>
      <c r="AP4111">
        <v>0</v>
      </c>
      <c r="AQ4111">
        <v>50</v>
      </c>
      <c r="AR4111">
        <v>0.999999999999999</v>
      </c>
      <c r="AS4111">
        <v>0</v>
      </c>
      <c r="AT4111">
        <v>0</v>
      </c>
      <c r="AU4111">
        <v>0</v>
      </c>
      <c r="AV4111">
        <v>0</v>
      </c>
      <c r="AW4111">
        <v>50</v>
      </c>
      <c r="AX4111">
        <v>1</v>
      </c>
      <c r="AY4111" s="73">
        <v>90.490859268560996</v>
      </c>
      <c r="AZ4111">
        <v>50</v>
      </c>
      <c r="BA4111">
        <v>1</v>
      </c>
      <c r="BB4111">
        <v>48</v>
      </c>
      <c r="BC4111">
        <v>0.95906636025686798</v>
      </c>
      <c r="BD4111">
        <v>2</v>
      </c>
      <c r="BE4111">
        <v>4.09336397431313E-2</v>
      </c>
      <c r="BF4111">
        <v>91.155400977319999</v>
      </c>
      <c r="BG4111">
        <v>90.529190497078005</v>
      </c>
      <c r="BH4111">
        <v>90.490859268560996</v>
      </c>
      <c r="BI4111">
        <v>88.692153814398907</v>
      </c>
    </row>
    <row r="4112" spans="1:61" x14ac:dyDescent="0.25">
      <c r="A4112" s="10" t="str">
        <f>VLOOKUP(D4112,'Index-Relations'!E:F,2,FALSE)</f>
        <v>ESG</v>
      </c>
      <c r="B4112" t="s">
        <v>3450</v>
      </c>
      <c r="C4112" s="53" t="s">
        <v>2761</v>
      </c>
      <c r="D4112" s="59" t="s">
        <v>3189</v>
      </c>
      <c r="E4112" s="59" t="s">
        <v>7528</v>
      </c>
      <c r="F4112" t="s">
        <v>1662</v>
      </c>
      <c r="G4112" t="s">
        <v>1661</v>
      </c>
      <c r="H4112" t="s">
        <v>1663</v>
      </c>
      <c r="I4112" s="52">
        <v>45628</v>
      </c>
      <c r="J4112" t="s">
        <v>2457</v>
      </c>
      <c r="K4112">
        <v>50</v>
      </c>
      <c r="L4112" s="73">
        <v>90.571128075923994</v>
      </c>
      <c r="M4112">
        <v>50</v>
      </c>
      <c r="N4112">
        <v>1</v>
      </c>
      <c r="O4112" s="73">
        <v>89.901225591146996</v>
      </c>
      <c r="P4112">
        <v>50</v>
      </c>
      <c r="Q4112">
        <v>1</v>
      </c>
      <c r="R4112">
        <v>49</v>
      </c>
      <c r="S4112">
        <v>0.97575913116364699</v>
      </c>
      <c r="T4112">
        <v>36.600690131552497</v>
      </c>
      <c r="U4112">
        <v>0.64983240600256698</v>
      </c>
      <c r="V4112">
        <v>34</v>
      </c>
      <c r="W4112">
        <v>1.1770684521701699E-2</v>
      </c>
      <c r="X4112">
        <v>3</v>
      </c>
      <c r="Y4112">
        <v>50</v>
      </c>
      <c r="Z4112">
        <v>1</v>
      </c>
      <c r="AA4112">
        <v>39.5189677656494</v>
      </c>
      <c r="AB4112">
        <v>45</v>
      </c>
      <c r="AC4112">
        <v>0.89696386751278101</v>
      </c>
      <c r="AD4112">
        <v>5</v>
      </c>
      <c r="AE4112">
        <v>0.103036132487218</v>
      </c>
      <c r="AF4112">
        <v>0</v>
      </c>
      <c r="AG4112">
        <v>0</v>
      </c>
      <c r="AH4112">
        <v>3.8067128567999098E-2</v>
      </c>
      <c r="AI4112">
        <v>9</v>
      </c>
      <c r="AJ4112" s="73">
        <v>87.936032287393004</v>
      </c>
      <c r="AK4112">
        <v>50</v>
      </c>
      <c r="AL4112">
        <v>1</v>
      </c>
      <c r="AM4112">
        <v>0</v>
      </c>
      <c r="AN4112">
        <v>0</v>
      </c>
      <c r="AO4112">
        <v>0</v>
      </c>
      <c r="AP4112">
        <v>0</v>
      </c>
      <c r="AQ4112">
        <v>50</v>
      </c>
      <c r="AR4112">
        <v>0.999999999999999</v>
      </c>
      <c r="AS4112">
        <v>0</v>
      </c>
      <c r="AT4112">
        <v>0</v>
      </c>
      <c r="AU4112">
        <v>0</v>
      </c>
      <c r="AV4112">
        <v>0</v>
      </c>
      <c r="AW4112">
        <v>50</v>
      </c>
      <c r="AX4112">
        <v>1</v>
      </c>
      <c r="AY4112" s="73">
        <v>89.795363553863993</v>
      </c>
      <c r="AZ4112">
        <v>50</v>
      </c>
      <c r="BA4112">
        <v>1</v>
      </c>
      <c r="BB4112">
        <v>48</v>
      </c>
      <c r="BC4112">
        <v>0.96225675478511097</v>
      </c>
      <c r="BD4112">
        <v>2</v>
      </c>
      <c r="BE4112">
        <v>3.7743245214888303E-2</v>
      </c>
      <c r="BF4112">
        <v>90.571128075923994</v>
      </c>
      <c r="BG4112">
        <v>89.901225591146996</v>
      </c>
      <c r="BH4112">
        <v>89.795363553863993</v>
      </c>
      <c r="BI4112">
        <v>87.936032287393004</v>
      </c>
    </row>
    <row r="4113" spans="1:61" x14ac:dyDescent="0.25">
      <c r="A4113" s="10" t="str">
        <f>VLOOKUP(D4113,'Index-Relations'!E:F,2,FALSE)</f>
        <v>ESG</v>
      </c>
      <c r="B4113" t="s">
        <v>3450</v>
      </c>
      <c r="C4113" s="53" t="s">
        <v>2762</v>
      </c>
      <c r="D4113" s="59" t="s">
        <v>3189</v>
      </c>
      <c r="E4113" s="59" t="s">
        <v>7529</v>
      </c>
      <c r="F4113" t="s">
        <v>1662</v>
      </c>
      <c r="G4113" t="s">
        <v>1661</v>
      </c>
      <c r="H4113" t="s">
        <v>1663</v>
      </c>
      <c r="I4113" s="52">
        <v>45597</v>
      </c>
      <c r="J4113" t="s">
        <v>2457</v>
      </c>
      <c r="K4113">
        <v>50</v>
      </c>
      <c r="L4113" s="73">
        <v>90.472554551990996</v>
      </c>
      <c r="M4113">
        <v>50</v>
      </c>
      <c r="N4113">
        <v>1</v>
      </c>
      <c r="O4113" s="73">
        <v>89.884948687876005</v>
      </c>
      <c r="P4113">
        <v>50</v>
      </c>
      <c r="Q4113">
        <v>1</v>
      </c>
      <c r="R4113">
        <v>49</v>
      </c>
      <c r="S4113">
        <v>0.97599134433896095</v>
      </c>
      <c r="T4113">
        <v>36.899832548221099</v>
      </c>
      <c r="U4113">
        <v>0.64934583099125498</v>
      </c>
      <c r="V4113">
        <v>34</v>
      </c>
      <c r="W4113">
        <v>1.15080469917069E-2</v>
      </c>
      <c r="X4113">
        <v>3</v>
      </c>
      <c r="Y4113">
        <v>50</v>
      </c>
      <c r="Z4113">
        <v>0.999999999999999</v>
      </c>
      <c r="AA4113">
        <v>41.225920640993898</v>
      </c>
      <c r="AB4113">
        <v>45</v>
      </c>
      <c r="AC4113">
        <v>0.89652774327431894</v>
      </c>
      <c r="AD4113">
        <v>5</v>
      </c>
      <c r="AE4113">
        <v>0.10347225672568</v>
      </c>
      <c r="AF4113">
        <v>0</v>
      </c>
      <c r="AG4113">
        <v>0</v>
      </c>
      <c r="AH4113">
        <v>4.7380391534328402E-2</v>
      </c>
      <c r="AI4113">
        <v>9</v>
      </c>
      <c r="AJ4113" s="73">
        <v>87.791730383984998</v>
      </c>
      <c r="AK4113">
        <v>50</v>
      </c>
      <c r="AL4113">
        <v>1</v>
      </c>
      <c r="AM4113">
        <v>0</v>
      </c>
      <c r="AN4113">
        <v>0</v>
      </c>
      <c r="AO4113">
        <v>0</v>
      </c>
      <c r="AP4113">
        <v>0</v>
      </c>
      <c r="AQ4113">
        <v>50</v>
      </c>
      <c r="AR4113">
        <v>1</v>
      </c>
      <c r="AS4113">
        <v>0</v>
      </c>
      <c r="AT4113">
        <v>0</v>
      </c>
      <c r="AU4113">
        <v>0</v>
      </c>
      <c r="AV4113">
        <v>0</v>
      </c>
      <c r="AW4113">
        <v>50</v>
      </c>
      <c r="AX4113">
        <v>1</v>
      </c>
      <c r="AY4113" s="73">
        <v>89.698139655677906</v>
      </c>
      <c r="AZ4113">
        <v>50</v>
      </c>
      <c r="BA4113">
        <v>1</v>
      </c>
      <c r="BB4113">
        <v>48</v>
      </c>
      <c r="BC4113">
        <v>0.96127389080771097</v>
      </c>
      <c r="BD4113">
        <v>2</v>
      </c>
      <c r="BE4113">
        <v>3.8726109192288902E-2</v>
      </c>
      <c r="BF4113">
        <v>90.472554551990996</v>
      </c>
      <c r="BG4113">
        <v>89.884948687876005</v>
      </c>
      <c r="BH4113">
        <v>89.698139655677906</v>
      </c>
      <c r="BI4113">
        <v>87.791730383984998</v>
      </c>
    </row>
    <row r="4114" spans="1:61" x14ac:dyDescent="0.25">
      <c r="A4114" s="10" t="str">
        <f>VLOOKUP(D4114,'Index-Relations'!E:F,2,FALSE)</f>
        <v>ESG</v>
      </c>
      <c r="B4114" t="s">
        <v>3450</v>
      </c>
      <c r="C4114" s="53" t="s">
        <v>2763</v>
      </c>
      <c r="D4114" s="59" t="s">
        <v>3189</v>
      </c>
      <c r="E4114" s="59" t="s">
        <v>7530</v>
      </c>
      <c r="F4114" t="s">
        <v>1662</v>
      </c>
      <c r="G4114" t="s">
        <v>1661</v>
      </c>
      <c r="H4114" t="s">
        <v>1663</v>
      </c>
      <c r="I4114" s="52">
        <v>45566</v>
      </c>
      <c r="J4114" t="s">
        <v>2457</v>
      </c>
      <c r="K4114">
        <v>50</v>
      </c>
      <c r="L4114" s="73">
        <v>90.267965033172999</v>
      </c>
      <c r="M4114">
        <v>50</v>
      </c>
      <c r="N4114">
        <v>1</v>
      </c>
      <c r="O4114" s="73">
        <v>89.704704632016998</v>
      </c>
      <c r="P4114">
        <v>50</v>
      </c>
      <c r="Q4114">
        <v>1</v>
      </c>
      <c r="R4114">
        <v>49</v>
      </c>
      <c r="S4114">
        <v>0.97668125719558097</v>
      </c>
      <c r="T4114">
        <v>37.224608779371401</v>
      </c>
      <c r="U4114">
        <v>0.651984847507452</v>
      </c>
      <c r="V4114">
        <v>34</v>
      </c>
      <c r="W4114">
        <v>1.1384597552151101E-2</v>
      </c>
      <c r="X4114">
        <v>3</v>
      </c>
      <c r="Y4114">
        <v>50</v>
      </c>
      <c r="Z4114">
        <v>0.999999999999999</v>
      </c>
      <c r="AA4114">
        <v>39.637333235601602</v>
      </c>
      <c r="AB4114">
        <v>46</v>
      </c>
      <c r="AC4114">
        <v>0.91804042154611398</v>
      </c>
      <c r="AD4114">
        <v>4</v>
      </c>
      <c r="AE4114">
        <v>8.1959578453885296E-2</v>
      </c>
      <c r="AF4114">
        <v>0</v>
      </c>
      <c r="AG4114">
        <v>0</v>
      </c>
      <c r="AH4114">
        <v>3.8411812418834901E-2</v>
      </c>
      <c r="AI4114">
        <v>9</v>
      </c>
      <c r="AJ4114" s="73">
        <v>87.615725019180005</v>
      </c>
      <c r="AK4114">
        <v>50</v>
      </c>
      <c r="AL4114">
        <v>1</v>
      </c>
      <c r="AM4114">
        <v>0</v>
      </c>
      <c r="AN4114">
        <v>0</v>
      </c>
      <c r="AO4114">
        <v>0</v>
      </c>
      <c r="AP4114">
        <v>0</v>
      </c>
      <c r="AQ4114">
        <v>50</v>
      </c>
      <c r="AR4114">
        <v>0.999999999999999</v>
      </c>
      <c r="AS4114">
        <v>0</v>
      </c>
      <c r="AT4114">
        <v>0</v>
      </c>
      <c r="AU4114">
        <v>0</v>
      </c>
      <c r="AV4114">
        <v>0</v>
      </c>
      <c r="AW4114">
        <v>50</v>
      </c>
      <c r="AX4114">
        <v>1</v>
      </c>
      <c r="AY4114" s="73">
        <v>89.461345569925996</v>
      </c>
      <c r="AZ4114">
        <v>50</v>
      </c>
      <c r="BA4114">
        <v>1</v>
      </c>
      <c r="BB4114">
        <v>48</v>
      </c>
      <c r="BC4114">
        <v>0.959327631906296</v>
      </c>
      <c r="BD4114">
        <v>2</v>
      </c>
      <c r="BE4114">
        <v>4.0672368093703601E-2</v>
      </c>
      <c r="BF4114">
        <v>90.267965033172999</v>
      </c>
      <c r="BG4114">
        <v>89.704704632016998</v>
      </c>
      <c r="BH4114">
        <v>89.461345569925996</v>
      </c>
      <c r="BI4114">
        <v>87.615725019180005</v>
      </c>
    </row>
    <row r="4115" spans="1:61" x14ac:dyDescent="0.25">
      <c r="A4115" s="10" t="str">
        <f>VLOOKUP(D4115,'Index-Relations'!E:F,2,FALSE)</f>
        <v>ESG</v>
      </c>
      <c r="B4115" t="s">
        <v>3450</v>
      </c>
      <c r="C4115" s="53" t="s">
        <v>2764</v>
      </c>
      <c r="D4115" s="59" t="s">
        <v>3189</v>
      </c>
      <c r="E4115" s="59" t="s">
        <v>7531</v>
      </c>
      <c r="F4115" t="s">
        <v>1662</v>
      </c>
      <c r="G4115" t="s">
        <v>1661</v>
      </c>
      <c r="H4115" t="s">
        <v>1663</v>
      </c>
      <c r="I4115" s="52">
        <v>45537</v>
      </c>
      <c r="J4115" t="s">
        <v>2457</v>
      </c>
      <c r="K4115">
        <v>50</v>
      </c>
      <c r="L4115" s="73">
        <v>92.347350468174994</v>
      </c>
      <c r="M4115">
        <v>50</v>
      </c>
      <c r="N4115">
        <v>1</v>
      </c>
      <c r="O4115" s="73">
        <v>91.236548949446004</v>
      </c>
      <c r="P4115">
        <v>50</v>
      </c>
      <c r="Q4115">
        <v>1</v>
      </c>
      <c r="R4115">
        <v>49</v>
      </c>
      <c r="S4115">
        <v>0.98059707590713197</v>
      </c>
      <c r="T4115">
        <v>36.977704731177099</v>
      </c>
      <c r="U4115">
        <v>0.66305857011756997</v>
      </c>
      <c r="V4115">
        <v>35</v>
      </c>
      <c r="W4115">
        <v>8.4227429400201108E-3</v>
      </c>
      <c r="X4115">
        <v>3</v>
      </c>
      <c r="Y4115">
        <v>50</v>
      </c>
      <c r="Z4115">
        <v>0.999999999999999</v>
      </c>
      <c r="AA4115">
        <v>52.467241505455</v>
      </c>
      <c r="AB4115">
        <v>47</v>
      </c>
      <c r="AC4115">
        <v>0.942646080385801</v>
      </c>
      <c r="AD4115">
        <v>3</v>
      </c>
      <c r="AE4115">
        <v>5.7353919614198598E-2</v>
      </c>
      <c r="AF4115">
        <v>0</v>
      </c>
      <c r="AG4115">
        <v>0</v>
      </c>
      <c r="AH4115">
        <v>2.9062863752970899E-2</v>
      </c>
      <c r="AI4115">
        <v>7</v>
      </c>
      <c r="AJ4115" s="73">
        <v>90.367815206407002</v>
      </c>
      <c r="AK4115">
        <v>50</v>
      </c>
      <c r="AL4115">
        <v>1</v>
      </c>
      <c r="AM4115">
        <v>0</v>
      </c>
      <c r="AN4115">
        <v>0</v>
      </c>
      <c r="AO4115">
        <v>0</v>
      </c>
      <c r="AP4115">
        <v>0</v>
      </c>
      <c r="AQ4115">
        <v>50</v>
      </c>
      <c r="AR4115">
        <v>1</v>
      </c>
      <c r="AS4115">
        <v>0</v>
      </c>
      <c r="AT4115">
        <v>0</v>
      </c>
      <c r="AU4115">
        <v>0</v>
      </c>
      <c r="AV4115">
        <v>0</v>
      </c>
      <c r="AW4115">
        <v>50</v>
      </c>
      <c r="AX4115">
        <v>1</v>
      </c>
      <c r="AY4115" s="73">
        <v>91.202734629637007</v>
      </c>
      <c r="AZ4115">
        <v>50</v>
      </c>
      <c r="BA4115">
        <v>1</v>
      </c>
      <c r="BB4115">
        <v>48</v>
      </c>
      <c r="BC4115">
        <v>0.95900457564816299</v>
      </c>
      <c r="BD4115">
        <v>2</v>
      </c>
      <c r="BE4115">
        <v>4.0995424351836597E-2</v>
      </c>
      <c r="BF4115">
        <v>92.347350468174994</v>
      </c>
      <c r="BG4115">
        <v>91.236548949446004</v>
      </c>
      <c r="BH4115">
        <v>91.202734629637007</v>
      </c>
      <c r="BI4115">
        <v>90.367815206407002</v>
      </c>
    </row>
    <row r="4116" spans="1:61" x14ac:dyDescent="0.25">
      <c r="A4116" s="10" t="str">
        <f>VLOOKUP(D4116,'Index-Relations'!E:F,2,FALSE)</f>
        <v>ESG</v>
      </c>
      <c r="B4116" t="s">
        <v>3450</v>
      </c>
      <c r="C4116" s="53" t="s">
        <v>3350</v>
      </c>
      <c r="D4116" s="59" t="s">
        <v>3189</v>
      </c>
      <c r="E4116" s="59" t="s">
        <v>7532</v>
      </c>
      <c r="F4116" t="s">
        <v>1662</v>
      </c>
      <c r="G4116" t="s">
        <v>1661</v>
      </c>
      <c r="H4116" t="s">
        <v>1663</v>
      </c>
      <c r="I4116" s="52">
        <v>45505</v>
      </c>
      <c r="J4116" t="s">
        <v>2457</v>
      </c>
      <c r="K4116">
        <v>50</v>
      </c>
      <c r="L4116" s="73">
        <v>92.457399962168907</v>
      </c>
      <c r="M4116">
        <v>50</v>
      </c>
      <c r="N4116">
        <v>1</v>
      </c>
      <c r="O4116" s="73">
        <v>91.289826499639005</v>
      </c>
      <c r="P4116">
        <v>50</v>
      </c>
      <c r="Q4116">
        <v>1</v>
      </c>
      <c r="R4116">
        <v>49</v>
      </c>
      <c r="S4116">
        <v>0.98093890697395303</v>
      </c>
      <c r="T4116">
        <v>37.027932335563499</v>
      </c>
      <c r="U4116">
        <v>0.67582254949002296</v>
      </c>
      <c r="V4116">
        <v>35</v>
      </c>
      <c r="W4116">
        <v>8.61774899073375E-3</v>
      </c>
      <c r="X4116">
        <v>3</v>
      </c>
      <c r="Y4116">
        <v>50</v>
      </c>
      <c r="Z4116">
        <v>1</v>
      </c>
      <c r="AA4116">
        <v>55.148093498925398</v>
      </c>
      <c r="AB4116">
        <v>48</v>
      </c>
      <c r="AC4116">
        <v>0.96331841227881199</v>
      </c>
      <c r="AD4116">
        <v>2</v>
      </c>
      <c r="AE4116">
        <v>3.6681587721188097E-2</v>
      </c>
      <c r="AF4116">
        <v>0</v>
      </c>
      <c r="AG4116">
        <v>0</v>
      </c>
      <c r="AH4116">
        <v>2.7145083465429501E-2</v>
      </c>
      <c r="AI4116">
        <v>7</v>
      </c>
      <c r="AJ4116" s="73">
        <v>90.606175157287893</v>
      </c>
      <c r="AK4116">
        <v>50</v>
      </c>
      <c r="AL4116">
        <v>1</v>
      </c>
      <c r="AM4116">
        <v>0</v>
      </c>
      <c r="AN4116">
        <v>0</v>
      </c>
      <c r="AO4116">
        <v>0</v>
      </c>
      <c r="AP4116">
        <v>0</v>
      </c>
      <c r="AQ4116">
        <v>50</v>
      </c>
      <c r="AR4116">
        <v>0.999999999999999</v>
      </c>
      <c r="AS4116">
        <v>0</v>
      </c>
      <c r="AT4116">
        <v>0</v>
      </c>
      <c r="AU4116">
        <v>0</v>
      </c>
      <c r="AV4116">
        <v>0</v>
      </c>
      <c r="AW4116">
        <v>50</v>
      </c>
      <c r="AX4116">
        <v>1</v>
      </c>
      <c r="AY4116" s="73">
        <v>91.290648365845001</v>
      </c>
      <c r="AZ4116">
        <v>50</v>
      </c>
      <c r="BA4116">
        <v>1</v>
      </c>
      <c r="BB4116">
        <v>49</v>
      </c>
      <c r="BC4116">
        <v>0.97810580882189102</v>
      </c>
      <c r="BD4116">
        <v>1</v>
      </c>
      <c r="BE4116">
        <v>2.18941911781089E-2</v>
      </c>
      <c r="BF4116">
        <v>92.457399962168907</v>
      </c>
      <c r="BG4116">
        <v>91.289826499639005</v>
      </c>
      <c r="BH4116">
        <v>91.290648365845001</v>
      </c>
      <c r="BI4116">
        <v>90.606175157287893</v>
      </c>
    </row>
    <row r="4117" spans="1:61" x14ac:dyDescent="0.25">
      <c r="A4117" s="10" t="str">
        <f>VLOOKUP(D4117,'Index-Relations'!E:F,2,FALSE)</f>
        <v>ESG</v>
      </c>
      <c r="B4117" t="s">
        <v>3450</v>
      </c>
      <c r="C4117" s="53" t="s">
        <v>2765</v>
      </c>
      <c r="D4117" s="59" t="s">
        <v>3189</v>
      </c>
      <c r="E4117" s="59" t="s">
        <v>7533</v>
      </c>
      <c r="F4117" t="s">
        <v>1662</v>
      </c>
      <c r="G4117" t="s">
        <v>1661</v>
      </c>
      <c r="H4117" t="s">
        <v>1663</v>
      </c>
      <c r="I4117" s="52">
        <v>45474</v>
      </c>
      <c r="J4117" t="s">
        <v>2457</v>
      </c>
      <c r="K4117">
        <v>50</v>
      </c>
      <c r="L4117" s="73">
        <v>92.757184711994896</v>
      </c>
      <c r="M4117">
        <v>50</v>
      </c>
      <c r="N4117">
        <v>1</v>
      </c>
      <c r="O4117" s="73">
        <v>91.298944062643002</v>
      </c>
      <c r="P4117">
        <v>50</v>
      </c>
      <c r="Q4117">
        <v>1</v>
      </c>
      <c r="R4117">
        <v>49</v>
      </c>
      <c r="S4117">
        <v>0.98010556187555398</v>
      </c>
      <c r="T4117">
        <v>37.078333536570597</v>
      </c>
      <c r="U4117">
        <v>0.65762519822802501</v>
      </c>
      <c r="V4117">
        <v>35</v>
      </c>
      <c r="W4117">
        <v>8.6893610792622995E-3</v>
      </c>
      <c r="X4117">
        <v>3</v>
      </c>
      <c r="Y4117">
        <v>50</v>
      </c>
      <c r="Z4117">
        <v>0.999999999999999</v>
      </c>
      <c r="AA4117">
        <v>56.526482420701299</v>
      </c>
      <c r="AB4117">
        <v>49</v>
      </c>
      <c r="AC4117">
        <v>0.97992288344340195</v>
      </c>
      <c r="AD4117">
        <v>1</v>
      </c>
      <c r="AE4117">
        <v>2.00771165565975E-2</v>
      </c>
      <c r="AF4117">
        <v>0</v>
      </c>
      <c r="AG4117">
        <v>0</v>
      </c>
      <c r="AH4117">
        <v>2.69239296330002E-2</v>
      </c>
      <c r="AI4117">
        <v>7</v>
      </c>
      <c r="AJ4117" s="73">
        <v>90.886222401330897</v>
      </c>
      <c r="AK4117">
        <v>50</v>
      </c>
      <c r="AL4117">
        <v>1</v>
      </c>
      <c r="AM4117">
        <v>0</v>
      </c>
      <c r="AN4117">
        <v>0</v>
      </c>
      <c r="AO4117">
        <v>0</v>
      </c>
      <c r="AP4117">
        <v>0</v>
      </c>
      <c r="AQ4117">
        <v>50</v>
      </c>
      <c r="AR4117">
        <v>1</v>
      </c>
      <c r="AS4117">
        <v>0</v>
      </c>
      <c r="AT4117">
        <v>0</v>
      </c>
      <c r="AU4117">
        <v>0</v>
      </c>
      <c r="AV4117">
        <v>0</v>
      </c>
      <c r="AW4117">
        <v>50</v>
      </c>
      <c r="AX4117">
        <v>1</v>
      </c>
      <c r="AY4117" s="73">
        <v>91.848787465537896</v>
      </c>
      <c r="AZ4117">
        <v>50</v>
      </c>
      <c r="BA4117">
        <v>1</v>
      </c>
      <c r="BB4117">
        <v>49</v>
      </c>
      <c r="BC4117">
        <v>0.97918282684170899</v>
      </c>
      <c r="BD4117">
        <v>1</v>
      </c>
      <c r="BE4117">
        <v>2.08171731582905E-2</v>
      </c>
      <c r="BF4117">
        <v>92.757184711994896</v>
      </c>
      <c r="BG4117">
        <v>91.298944062643002</v>
      </c>
      <c r="BH4117">
        <v>91.848787465537896</v>
      </c>
      <c r="BI4117">
        <v>90.886222401330897</v>
      </c>
    </row>
    <row r="4118" spans="1:61" x14ac:dyDescent="0.25">
      <c r="A4118" s="10" t="str">
        <f>VLOOKUP(D4118,'Index-Relations'!E:F,2,FALSE)</f>
        <v>ESG</v>
      </c>
      <c r="B4118" t="s">
        <v>3450</v>
      </c>
      <c r="C4118" s="53" t="s">
        <v>2766</v>
      </c>
      <c r="D4118" s="59" t="s">
        <v>3189</v>
      </c>
      <c r="E4118" s="59" t="s">
        <v>7534</v>
      </c>
      <c r="F4118" t="s">
        <v>1662</v>
      </c>
      <c r="G4118" t="s">
        <v>1661</v>
      </c>
      <c r="H4118" t="s">
        <v>1663</v>
      </c>
      <c r="I4118" s="52">
        <v>45446</v>
      </c>
      <c r="J4118" t="s">
        <v>2457</v>
      </c>
      <c r="K4118">
        <v>50</v>
      </c>
      <c r="L4118" s="73">
        <v>92.452544216329002</v>
      </c>
      <c r="M4118">
        <v>50</v>
      </c>
      <c r="N4118">
        <v>1</v>
      </c>
      <c r="O4118" s="73">
        <v>91.027780817311907</v>
      </c>
      <c r="P4118">
        <v>50</v>
      </c>
      <c r="Q4118">
        <v>1</v>
      </c>
      <c r="R4118">
        <v>49</v>
      </c>
      <c r="S4118">
        <v>0.975912372297838</v>
      </c>
      <c r="T4118">
        <v>38.305996348110803</v>
      </c>
      <c r="U4118">
        <v>0.66640596286262299</v>
      </c>
      <c r="V4118">
        <v>35</v>
      </c>
      <c r="W4118">
        <v>2.8682260695457099E-2</v>
      </c>
      <c r="X4118">
        <v>2</v>
      </c>
      <c r="Y4118">
        <v>50</v>
      </c>
      <c r="Z4118">
        <v>1</v>
      </c>
      <c r="AA4118">
        <v>46.456350232767498</v>
      </c>
      <c r="AB4118">
        <v>46</v>
      </c>
      <c r="AC4118">
        <v>0.92247458695436002</v>
      </c>
      <c r="AD4118">
        <v>4</v>
      </c>
      <c r="AE4118">
        <v>7.7525413045639105E-2</v>
      </c>
      <c r="AF4118">
        <v>0</v>
      </c>
      <c r="AG4118">
        <v>0</v>
      </c>
      <c r="AH4118">
        <v>3.7402021174337899E-2</v>
      </c>
      <c r="AI4118">
        <v>7</v>
      </c>
      <c r="AJ4118" s="73">
        <v>90.788255702407994</v>
      </c>
      <c r="AK4118">
        <v>50</v>
      </c>
      <c r="AL4118">
        <v>1</v>
      </c>
      <c r="AM4118">
        <v>0</v>
      </c>
      <c r="AN4118">
        <v>0</v>
      </c>
      <c r="AO4118">
        <v>0</v>
      </c>
      <c r="AP4118">
        <v>0</v>
      </c>
      <c r="AQ4118">
        <v>50</v>
      </c>
      <c r="AR4118">
        <v>1</v>
      </c>
      <c r="AS4118">
        <v>0</v>
      </c>
      <c r="AT4118">
        <v>0</v>
      </c>
      <c r="AU4118">
        <v>0</v>
      </c>
      <c r="AV4118">
        <v>0</v>
      </c>
      <c r="AW4118">
        <v>50</v>
      </c>
      <c r="AX4118">
        <v>1</v>
      </c>
      <c r="AY4118" s="73">
        <v>91.681157457848002</v>
      </c>
      <c r="AZ4118">
        <v>50</v>
      </c>
      <c r="BA4118">
        <v>1</v>
      </c>
      <c r="BB4118">
        <v>49</v>
      </c>
      <c r="BC4118">
        <v>0.980438888751482</v>
      </c>
      <c r="BD4118">
        <v>1</v>
      </c>
      <c r="BE4118">
        <v>1.9561111248517501E-2</v>
      </c>
      <c r="BF4118">
        <v>92.452544216329002</v>
      </c>
      <c r="BG4118">
        <v>91.027780817311907</v>
      </c>
      <c r="BH4118">
        <v>91.681157457848002</v>
      </c>
      <c r="BI4118">
        <v>90.788255702407994</v>
      </c>
    </row>
    <row r="4119" spans="1:61" x14ac:dyDescent="0.25">
      <c r="A4119" s="10" t="str">
        <f>VLOOKUP(D4119,'Index-Relations'!E:F,2,FALSE)</f>
        <v>ESG</v>
      </c>
      <c r="B4119" t="s">
        <v>3450</v>
      </c>
      <c r="C4119" s="53" t="s">
        <v>2767</v>
      </c>
      <c r="D4119" s="59" t="s">
        <v>3189</v>
      </c>
      <c r="E4119" s="59" t="s">
        <v>7535</v>
      </c>
      <c r="F4119" t="s">
        <v>1662</v>
      </c>
      <c r="G4119" t="s">
        <v>1661</v>
      </c>
      <c r="H4119" t="s">
        <v>1663</v>
      </c>
      <c r="I4119" s="52">
        <v>45414</v>
      </c>
      <c r="J4119" t="s">
        <v>2457</v>
      </c>
      <c r="K4119">
        <v>50</v>
      </c>
      <c r="L4119" s="73">
        <v>92.396146821020906</v>
      </c>
      <c r="M4119">
        <v>50</v>
      </c>
      <c r="N4119">
        <v>1</v>
      </c>
      <c r="O4119" s="73">
        <v>91.025538632575007</v>
      </c>
      <c r="P4119">
        <v>50</v>
      </c>
      <c r="Q4119">
        <v>1</v>
      </c>
      <c r="R4119">
        <v>49</v>
      </c>
      <c r="S4119">
        <v>0.97657889215679194</v>
      </c>
      <c r="T4119">
        <v>37.934070807039497</v>
      </c>
      <c r="U4119">
        <v>0.66994329055462798</v>
      </c>
      <c r="V4119">
        <v>35</v>
      </c>
      <c r="W4119">
        <v>2.73725760312277E-2</v>
      </c>
      <c r="X4119">
        <v>2</v>
      </c>
      <c r="Y4119">
        <v>50</v>
      </c>
      <c r="Z4119">
        <v>1</v>
      </c>
      <c r="AA4119">
        <v>47.570148049382503</v>
      </c>
      <c r="AB4119">
        <v>46</v>
      </c>
      <c r="AC4119">
        <v>0.92054552429355896</v>
      </c>
      <c r="AD4119">
        <v>4</v>
      </c>
      <c r="AE4119">
        <v>7.9454475706441097E-2</v>
      </c>
      <c r="AF4119">
        <v>0</v>
      </c>
      <c r="AG4119">
        <v>0</v>
      </c>
      <c r="AH4119">
        <v>3.4992787709556702E-2</v>
      </c>
      <c r="AI4119">
        <v>7</v>
      </c>
      <c r="AJ4119" s="73">
        <v>90.695254457103999</v>
      </c>
      <c r="AK4119">
        <v>50</v>
      </c>
      <c r="AL4119">
        <v>1</v>
      </c>
      <c r="AM4119">
        <v>0</v>
      </c>
      <c r="AN4119">
        <v>0</v>
      </c>
      <c r="AO4119">
        <v>0</v>
      </c>
      <c r="AP4119">
        <v>0</v>
      </c>
      <c r="AQ4119">
        <v>50</v>
      </c>
      <c r="AR4119">
        <v>1</v>
      </c>
      <c r="AS4119">
        <v>0</v>
      </c>
      <c r="AT4119">
        <v>0</v>
      </c>
      <c r="AU4119">
        <v>0</v>
      </c>
      <c r="AV4119">
        <v>0</v>
      </c>
      <c r="AW4119">
        <v>50</v>
      </c>
      <c r="AX4119">
        <v>1</v>
      </c>
      <c r="AY4119" s="73">
        <v>91.614087929806004</v>
      </c>
      <c r="AZ4119">
        <v>50</v>
      </c>
      <c r="BA4119">
        <v>1</v>
      </c>
      <c r="BB4119">
        <v>47</v>
      </c>
      <c r="BC4119">
        <v>0.942709153127268</v>
      </c>
      <c r="BD4119">
        <v>3</v>
      </c>
      <c r="BE4119">
        <v>5.72908468727319E-2</v>
      </c>
      <c r="BF4119">
        <v>92.396146821020906</v>
      </c>
      <c r="BG4119">
        <v>91.025538632575007</v>
      </c>
      <c r="BH4119">
        <v>91.614087929806004</v>
      </c>
      <c r="BI4119">
        <v>90.695254457103999</v>
      </c>
    </row>
    <row r="4120" spans="1:61" x14ac:dyDescent="0.25">
      <c r="A4120" s="10" t="str">
        <f>VLOOKUP(D4120,'Index-Relations'!E:F,2,FALSE)</f>
        <v>ESG</v>
      </c>
      <c r="B4120" t="s">
        <v>3450</v>
      </c>
      <c r="C4120" s="53" t="s">
        <v>2768</v>
      </c>
      <c r="D4120" s="59" t="s">
        <v>3189</v>
      </c>
      <c r="E4120" s="59" t="s">
        <v>7536</v>
      </c>
      <c r="F4120" t="s">
        <v>1662</v>
      </c>
      <c r="G4120" t="s">
        <v>1661</v>
      </c>
      <c r="H4120" t="s">
        <v>1663</v>
      </c>
      <c r="I4120" s="52">
        <v>45384</v>
      </c>
      <c r="J4120" t="s">
        <v>2457</v>
      </c>
      <c r="K4120">
        <v>50</v>
      </c>
      <c r="L4120">
        <v>94.822732543322601</v>
      </c>
      <c r="M4120">
        <v>50</v>
      </c>
      <c r="N4120">
        <v>1</v>
      </c>
      <c r="O4120">
        <v>93.491387282221396</v>
      </c>
      <c r="P4120">
        <v>50</v>
      </c>
      <c r="Q4120">
        <v>1</v>
      </c>
      <c r="R4120">
        <v>49</v>
      </c>
      <c r="S4120">
        <v>0.97867404526771296</v>
      </c>
      <c r="T4120">
        <v>37.795497597722303</v>
      </c>
      <c r="U4120">
        <v>0.65809802069455403</v>
      </c>
      <c r="V4120">
        <v>35</v>
      </c>
      <c r="W4120">
        <v>2.97122066255491E-2</v>
      </c>
      <c r="X4120">
        <v>2</v>
      </c>
      <c r="Y4120">
        <v>50</v>
      </c>
      <c r="Z4120">
        <v>1</v>
      </c>
      <c r="AA4120">
        <v>46.169982015252302</v>
      </c>
      <c r="AB4120">
        <v>46</v>
      </c>
      <c r="AC4120">
        <v>0.919484693373953</v>
      </c>
      <c r="AD4120">
        <v>4</v>
      </c>
      <c r="AE4120">
        <v>8.0515306626046196E-2</v>
      </c>
      <c r="AF4120">
        <v>0</v>
      </c>
      <c r="AG4120">
        <v>1.2489999999999999E-16</v>
      </c>
      <c r="AH4120">
        <v>3.6746993670307197E-2</v>
      </c>
      <c r="AI4120">
        <v>7</v>
      </c>
      <c r="AJ4120">
        <v>94.125214975488205</v>
      </c>
      <c r="AK4120">
        <v>50</v>
      </c>
      <c r="AL4120">
        <v>1</v>
      </c>
      <c r="AM4120">
        <v>0</v>
      </c>
      <c r="AN4120">
        <v>0</v>
      </c>
      <c r="AO4120">
        <v>0</v>
      </c>
      <c r="AP4120">
        <v>0</v>
      </c>
      <c r="AQ4120">
        <v>50</v>
      </c>
      <c r="AR4120">
        <v>1</v>
      </c>
      <c r="AS4120">
        <v>0</v>
      </c>
      <c r="AT4120">
        <v>0</v>
      </c>
      <c r="AU4120">
        <v>0</v>
      </c>
      <c r="AV4120">
        <v>0</v>
      </c>
      <c r="AW4120">
        <v>50</v>
      </c>
      <c r="AX4120">
        <v>1</v>
      </c>
      <c r="AY4120">
        <v>94.4195369191021</v>
      </c>
      <c r="AZ4120">
        <v>50</v>
      </c>
      <c r="BA4120">
        <v>1</v>
      </c>
      <c r="BB4120">
        <v>47</v>
      </c>
      <c r="BC4120">
        <v>0.94396474952292797</v>
      </c>
      <c r="BD4120">
        <v>3</v>
      </c>
      <c r="BE4120">
        <v>5.6035250477071197E-2</v>
      </c>
      <c r="BF4120">
        <v>92.662204654422993</v>
      </c>
      <c r="BG4120">
        <v>91.148353359770994</v>
      </c>
      <c r="BH4120">
        <v>92.124420557555993</v>
      </c>
      <c r="BI4120">
        <v>90.876543560672999</v>
      </c>
    </row>
    <row r="4121" spans="1:61" x14ac:dyDescent="0.25">
      <c r="A4121" s="10" t="str">
        <f>VLOOKUP(D4121,'Index-Relations'!E:F,2,FALSE)</f>
        <v>ESG</v>
      </c>
      <c r="B4121" t="s">
        <v>3450</v>
      </c>
      <c r="C4121" s="53" t="s">
        <v>2769</v>
      </c>
      <c r="D4121" s="59" t="s">
        <v>3189</v>
      </c>
      <c r="E4121" s="59" t="s">
        <v>7537</v>
      </c>
      <c r="F4121" t="s">
        <v>1662</v>
      </c>
      <c r="G4121" t="s">
        <v>1661</v>
      </c>
      <c r="H4121" t="s">
        <v>1663</v>
      </c>
      <c r="I4121" s="52">
        <v>45352</v>
      </c>
      <c r="J4121" t="s">
        <v>2457</v>
      </c>
      <c r="K4121">
        <v>50</v>
      </c>
      <c r="L4121">
        <v>95.174866093358105</v>
      </c>
      <c r="M4121">
        <v>50</v>
      </c>
      <c r="N4121">
        <v>1</v>
      </c>
      <c r="O4121">
        <v>93.862676303686499</v>
      </c>
      <c r="P4121">
        <v>50</v>
      </c>
      <c r="Q4121">
        <v>1</v>
      </c>
      <c r="R4121">
        <v>49</v>
      </c>
      <c r="S4121">
        <v>0.98218188364441406</v>
      </c>
      <c r="T4121">
        <v>36.840104900599201</v>
      </c>
      <c r="U4121">
        <v>0.64584029069256899</v>
      </c>
      <c r="V4121">
        <v>33</v>
      </c>
      <c r="W4121">
        <v>2.8362982120839899E-2</v>
      </c>
      <c r="X4121">
        <v>2</v>
      </c>
      <c r="Y4121">
        <v>50</v>
      </c>
      <c r="Z4121">
        <v>0.999999999999999</v>
      </c>
      <c r="AA4121">
        <v>43.937688568932899</v>
      </c>
      <c r="AB4121">
        <v>45</v>
      </c>
      <c r="AC4121">
        <v>0.90128029711475</v>
      </c>
      <c r="AD4121">
        <v>5</v>
      </c>
      <c r="AE4121">
        <v>9.8719702885248797E-2</v>
      </c>
      <c r="AF4121">
        <v>0</v>
      </c>
      <c r="AG4121">
        <v>2.4979999999999999E-16</v>
      </c>
      <c r="AH4121">
        <v>1.01067753261278E-2</v>
      </c>
      <c r="AI4121">
        <v>4</v>
      </c>
      <c r="AJ4121">
        <v>94.554303822592203</v>
      </c>
      <c r="AK4121">
        <v>50</v>
      </c>
      <c r="AL4121">
        <v>1</v>
      </c>
      <c r="AM4121">
        <v>0</v>
      </c>
      <c r="AN4121">
        <v>0</v>
      </c>
      <c r="AO4121">
        <v>0</v>
      </c>
      <c r="AP4121">
        <v>0</v>
      </c>
      <c r="AQ4121">
        <v>50</v>
      </c>
      <c r="AR4121">
        <v>1</v>
      </c>
      <c r="AS4121">
        <v>0</v>
      </c>
      <c r="AT4121">
        <v>0</v>
      </c>
      <c r="AU4121">
        <v>0</v>
      </c>
      <c r="AV4121">
        <v>0</v>
      </c>
      <c r="AW4121">
        <v>50</v>
      </c>
      <c r="AX4121">
        <v>0.999999999999999</v>
      </c>
      <c r="AY4121">
        <v>94.724028761983007</v>
      </c>
      <c r="AZ4121">
        <v>50</v>
      </c>
      <c r="BA4121">
        <v>1</v>
      </c>
      <c r="BB4121">
        <v>47</v>
      </c>
      <c r="BC4121">
        <v>0.94935435628706399</v>
      </c>
      <c r="BD4121">
        <v>3</v>
      </c>
      <c r="BE4121">
        <v>5.0645643712935597E-2</v>
      </c>
      <c r="BF4121">
        <v>93.123346366687997</v>
      </c>
      <c r="BG4121">
        <v>91.615979113608901</v>
      </c>
      <c r="BH4121">
        <v>92.406555201781003</v>
      </c>
      <c r="BI4121">
        <v>91.517627908481003</v>
      </c>
    </row>
    <row r="4122" spans="1:61" x14ac:dyDescent="0.25">
      <c r="A4122" s="10" t="str">
        <f>VLOOKUP(D4122,'Index-Relations'!E:F,2,FALSE)</f>
        <v>ESG</v>
      </c>
      <c r="B4122" t="s">
        <v>3450</v>
      </c>
      <c r="C4122" s="53" t="s">
        <v>2770</v>
      </c>
      <c r="D4122" s="59" t="s">
        <v>3189</v>
      </c>
      <c r="E4122" s="59" t="s">
        <v>7538</v>
      </c>
      <c r="F4122" t="s">
        <v>1662</v>
      </c>
      <c r="G4122" t="s">
        <v>1661</v>
      </c>
      <c r="H4122" t="s">
        <v>1663</v>
      </c>
      <c r="I4122" s="52">
        <v>45323</v>
      </c>
      <c r="J4122" t="s">
        <v>2457</v>
      </c>
      <c r="K4122">
        <v>51</v>
      </c>
      <c r="L4122">
        <v>95.155384402099699</v>
      </c>
      <c r="M4122">
        <v>50</v>
      </c>
      <c r="N4122">
        <v>1</v>
      </c>
      <c r="O4122">
        <v>93.788763950102194</v>
      </c>
      <c r="P4122">
        <v>50</v>
      </c>
      <c r="Q4122">
        <v>1</v>
      </c>
      <c r="R4122">
        <v>49</v>
      </c>
      <c r="S4122">
        <v>0.98176723358766405</v>
      </c>
      <c r="T4122">
        <v>37.7694236656858</v>
      </c>
      <c r="U4122">
        <v>0.657435718655349</v>
      </c>
      <c r="V4122">
        <v>33</v>
      </c>
      <c r="W4122">
        <v>2.97283016494518E-2</v>
      </c>
      <c r="X4122">
        <v>2</v>
      </c>
      <c r="Y4122">
        <v>50</v>
      </c>
      <c r="Z4122">
        <v>0.999999999999999</v>
      </c>
      <c r="AA4122">
        <v>45.394392530431801</v>
      </c>
      <c r="AB4122">
        <v>45</v>
      </c>
      <c r="AC4122">
        <v>0.89937069397956804</v>
      </c>
      <c r="AD4122">
        <v>5</v>
      </c>
      <c r="AE4122">
        <v>0.10062930602043101</v>
      </c>
      <c r="AF4122">
        <v>1</v>
      </c>
      <c r="AG4122">
        <v>0</v>
      </c>
      <c r="AH4122">
        <v>1.1003913794176701E-2</v>
      </c>
      <c r="AI4122">
        <v>4</v>
      </c>
      <c r="AJ4122">
        <v>94.485379826323594</v>
      </c>
      <c r="AK4122">
        <v>50</v>
      </c>
      <c r="AL4122">
        <v>1</v>
      </c>
      <c r="AM4122">
        <v>0</v>
      </c>
      <c r="AN4122">
        <v>0</v>
      </c>
      <c r="AO4122">
        <v>0</v>
      </c>
      <c r="AP4122">
        <v>0</v>
      </c>
      <c r="AQ4122">
        <v>50</v>
      </c>
      <c r="AR4122">
        <v>1</v>
      </c>
      <c r="AS4122">
        <v>0</v>
      </c>
      <c r="AT4122">
        <v>0</v>
      </c>
      <c r="AU4122">
        <v>0</v>
      </c>
      <c r="AV4122">
        <v>0</v>
      </c>
      <c r="AW4122">
        <v>50</v>
      </c>
      <c r="AX4122">
        <v>0.999999999999999</v>
      </c>
      <c r="AY4122">
        <v>94.789895701187803</v>
      </c>
      <c r="AZ4122">
        <v>50</v>
      </c>
      <c r="BA4122">
        <v>1</v>
      </c>
      <c r="BB4122">
        <v>47</v>
      </c>
      <c r="BC4122">
        <v>0.94310668332408298</v>
      </c>
      <c r="BD4122">
        <v>3</v>
      </c>
      <c r="BE4122">
        <v>5.6893316675916197E-2</v>
      </c>
      <c r="BF4122">
        <v>93.131645710934905</v>
      </c>
      <c r="BG4122">
        <v>91.579120843987894</v>
      </c>
      <c r="BH4122">
        <v>92.480967613917997</v>
      </c>
      <c r="BI4122">
        <v>91.581110028427005</v>
      </c>
    </row>
    <row r="4123" spans="1:61" x14ac:dyDescent="0.25">
      <c r="A4123" s="10" t="str">
        <f>VLOOKUP(D4123,'Index-Relations'!E:F,2,FALSE)</f>
        <v>ESG</v>
      </c>
      <c r="B4123" t="s">
        <v>3450</v>
      </c>
      <c r="C4123" s="53" t="s">
        <v>2760</v>
      </c>
      <c r="D4123" s="59" t="s">
        <v>3234</v>
      </c>
      <c r="E4123" s="59" t="s">
        <v>7539</v>
      </c>
      <c r="F4123" t="s">
        <v>1666</v>
      </c>
      <c r="G4123" t="s">
        <v>1665</v>
      </c>
      <c r="H4123" t="s">
        <v>1667</v>
      </c>
      <c r="I4123" s="52">
        <v>45659</v>
      </c>
      <c r="J4123" t="s">
        <v>2457</v>
      </c>
      <c r="K4123">
        <v>50</v>
      </c>
      <c r="L4123" s="73">
        <v>83.209709896768899</v>
      </c>
      <c r="M4123">
        <v>50</v>
      </c>
      <c r="N4123">
        <v>1</v>
      </c>
      <c r="O4123" s="73">
        <v>84.854969247284899</v>
      </c>
      <c r="P4123">
        <v>50</v>
      </c>
      <c r="Q4123">
        <v>1</v>
      </c>
      <c r="R4123">
        <v>49</v>
      </c>
      <c r="S4123">
        <v>0.98259162020453805</v>
      </c>
      <c r="T4123">
        <v>31.602699126460099</v>
      </c>
      <c r="U4123">
        <v>0.63469326825098604</v>
      </c>
      <c r="V4123">
        <v>34</v>
      </c>
      <c r="W4123">
        <v>3.6345914748609598E-2</v>
      </c>
      <c r="X4123">
        <v>7</v>
      </c>
      <c r="Y4123">
        <v>50</v>
      </c>
      <c r="Z4123">
        <v>0.999999999999999</v>
      </c>
      <c r="AA4123">
        <v>19.4364491482761</v>
      </c>
      <c r="AB4123">
        <v>46</v>
      </c>
      <c r="AC4123">
        <v>0.94774888215199105</v>
      </c>
      <c r="AD4123">
        <v>4</v>
      </c>
      <c r="AE4123">
        <v>5.2251117848008503E-2</v>
      </c>
      <c r="AF4123">
        <v>0</v>
      </c>
      <c r="AG4123">
        <v>0</v>
      </c>
      <c r="AH4123">
        <v>8.7735666246533308E-3</v>
      </c>
      <c r="AI4123">
        <v>4</v>
      </c>
      <c r="AJ4123" s="73">
        <v>81.211512254181002</v>
      </c>
      <c r="AK4123">
        <v>50</v>
      </c>
      <c r="AL4123">
        <v>1</v>
      </c>
      <c r="AM4123">
        <v>0</v>
      </c>
      <c r="AN4123">
        <v>0</v>
      </c>
      <c r="AO4123">
        <v>0</v>
      </c>
      <c r="AP4123">
        <v>0</v>
      </c>
      <c r="AQ4123">
        <v>50</v>
      </c>
      <c r="AR4123">
        <v>1</v>
      </c>
      <c r="AS4123">
        <v>0</v>
      </c>
      <c r="AT4123">
        <v>0</v>
      </c>
      <c r="AU4123">
        <v>0</v>
      </c>
      <c r="AV4123">
        <v>0</v>
      </c>
      <c r="AW4123">
        <v>50</v>
      </c>
      <c r="AX4123">
        <v>1</v>
      </c>
      <c r="AY4123" s="73">
        <v>80.522055997110996</v>
      </c>
      <c r="AZ4123">
        <v>50</v>
      </c>
      <c r="BA4123">
        <v>1</v>
      </c>
      <c r="BB4123">
        <v>48</v>
      </c>
      <c r="BC4123">
        <v>0.91168391514180902</v>
      </c>
      <c r="BD4123">
        <v>2</v>
      </c>
      <c r="BE4123">
        <v>8.8316084858190605E-2</v>
      </c>
      <c r="BF4123">
        <v>83.209709896768899</v>
      </c>
      <c r="BG4123">
        <v>84.854969247284899</v>
      </c>
      <c r="BH4123">
        <v>80.522055997110996</v>
      </c>
      <c r="BI4123">
        <v>81.211512254181002</v>
      </c>
    </row>
    <row r="4124" spans="1:61" x14ac:dyDescent="0.25">
      <c r="A4124" s="10" t="str">
        <f>VLOOKUP(D4124,'Index-Relations'!E:F,2,FALSE)</f>
        <v>ESG</v>
      </c>
      <c r="B4124" t="s">
        <v>3450</v>
      </c>
      <c r="C4124" s="53" t="s">
        <v>2761</v>
      </c>
      <c r="D4124" s="59" t="s">
        <v>3234</v>
      </c>
      <c r="E4124" s="59" t="s">
        <v>7540</v>
      </c>
      <c r="F4124" t="s">
        <v>1666</v>
      </c>
      <c r="G4124" t="s">
        <v>1665</v>
      </c>
      <c r="H4124" t="s">
        <v>1667</v>
      </c>
      <c r="I4124" s="52">
        <v>45628</v>
      </c>
      <c r="J4124" t="s">
        <v>2457</v>
      </c>
      <c r="K4124">
        <v>50</v>
      </c>
      <c r="L4124" s="73">
        <v>83.322552875626002</v>
      </c>
      <c r="M4124">
        <v>50</v>
      </c>
      <c r="N4124">
        <v>1</v>
      </c>
      <c r="O4124" s="73">
        <v>84.972744165383006</v>
      </c>
      <c r="P4124">
        <v>50</v>
      </c>
      <c r="Q4124">
        <v>1</v>
      </c>
      <c r="R4124">
        <v>49</v>
      </c>
      <c r="S4124">
        <v>0.97997762407056699</v>
      </c>
      <c r="T4124">
        <v>30.984713245325601</v>
      </c>
      <c r="U4124">
        <v>0.64541152443770899</v>
      </c>
      <c r="V4124">
        <v>34</v>
      </c>
      <c r="W4124">
        <v>4.0797816810498502E-2</v>
      </c>
      <c r="X4124">
        <v>7</v>
      </c>
      <c r="Y4124">
        <v>50</v>
      </c>
      <c r="Z4124">
        <v>1</v>
      </c>
      <c r="AA4124">
        <v>15.9402929424174</v>
      </c>
      <c r="AB4124">
        <v>46</v>
      </c>
      <c r="AC4124">
        <v>0.94454517084323897</v>
      </c>
      <c r="AD4124">
        <v>4</v>
      </c>
      <c r="AE4124">
        <v>5.54548291567609E-2</v>
      </c>
      <c r="AF4124">
        <v>0</v>
      </c>
      <c r="AG4124">
        <v>0</v>
      </c>
      <c r="AH4124">
        <v>7.9245691665951502E-3</v>
      </c>
      <c r="AI4124">
        <v>3</v>
      </c>
      <c r="AJ4124" s="73">
        <v>81.435962754374899</v>
      </c>
      <c r="AK4124">
        <v>50</v>
      </c>
      <c r="AL4124">
        <v>1</v>
      </c>
      <c r="AM4124">
        <v>0</v>
      </c>
      <c r="AN4124">
        <v>0</v>
      </c>
      <c r="AO4124">
        <v>0</v>
      </c>
      <c r="AP4124">
        <v>0</v>
      </c>
      <c r="AQ4124">
        <v>50</v>
      </c>
      <c r="AR4124">
        <v>1</v>
      </c>
      <c r="AS4124">
        <v>0</v>
      </c>
      <c r="AT4124">
        <v>0</v>
      </c>
      <c r="AU4124">
        <v>0</v>
      </c>
      <c r="AV4124">
        <v>0</v>
      </c>
      <c r="AW4124">
        <v>50</v>
      </c>
      <c r="AX4124">
        <v>1</v>
      </c>
      <c r="AY4124" s="73">
        <v>80.352086969444002</v>
      </c>
      <c r="AZ4124">
        <v>50</v>
      </c>
      <c r="BA4124">
        <v>1</v>
      </c>
      <c r="BB4124">
        <v>48</v>
      </c>
      <c r="BC4124">
        <v>0.909164154454846</v>
      </c>
      <c r="BD4124">
        <v>2</v>
      </c>
      <c r="BE4124">
        <v>9.0835845545153504E-2</v>
      </c>
      <c r="BF4124">
        <v>83.322552875626002</v>
      </c>
      <c r="BG4124">
        <v>84.972744165383006</v>
      </c>
      <c r="BH4124">
        <v>80.352086969444002</v>
      </c>
      <c r="BI4124">
        <v>81.435962754374899</v>
      </c>
    </row>
    <row r="4125" spans="1:61" x14ac:dyDescent="0.25">
      <c r="A4125" s="10" t="str">
        <f>VLOOKUP(D4125,'Index-Relations'!E:F,2,FALSE)</f>
        <v>ESG</v>
      </c>
      <c r="B4125" t="s">
        <v>3450</v>
      </c>
      <c r="C4125" s="53" t="s">
        <v>2762</v>
      </c>
      <c r="D4125" s="59" t="s">
        <v>3234</v>
      </c>
      <c r="E4125" s="59" t="s">
        <v>7541</v>
      </c>
      <c r="F4125" t="s">
        <v>1666</v>
      </c>
      <c r="G4125" t="s">
        <v>1665</v>
      </c>
      <c r="H4125" t="s">
        <v>1667</v>
      </c>
      <c r="I4125" s="52">
        <v>45597</v>
      </c>
      <c r="J4125" t="s">
        <v>2457</v>
      </c>
      <c r="K4125">
        <v>50</v>
      </c>
      <c r="L4125" s="73">
        <v>83.039375680667007</v>
      </c>
      <c r="M4125">
        <v>50</v>
      </c>
      <c r="N4125">
        <v>1</v>
      </c>
      <c r="O4125" s="73">
        <v>84.879716042964901</v>
      </c>
      <c r="P4125">
        <v>50</v>
      </c>
      <c r="Q4125">
        <v>1</v>
      </c>
      <c r="R4125">
        <v>49</v>
      </c>
      <c r="S4125">
        <v>0.97995528899586604</v>
      </c>
      <c r="T4125">
        <v>31.266254201805399</v>
      </c>
      <c r="U4125">
        <v>0.64407407665866501</v>
      </c>
      <c r="V4125">
        <v>34</v>
      </c>
      <c r="W4125">
        <v>3.9836732698025901E-2</v>
      </c>
      <c r="X4125">
        <v>7</v>
      </c>
      <c r="Y4125">
        <v>50</v>
      </c>
      <c r="Z4125">
        <v>0.999999999999999</v>
      </c>
      <c r="AA4125">
        <v>17.5727496425975</v>
      </c>
      <c r="AB4125">
        <v>46</v>
      </c>
      <c r="AC4125">
        <v>0.94435677260847795</v>
      </c>
      <c r="AD4125">
        <v>4</v>
      </c>
      <c r="AE4125">
        <v>5.5643227391521499E-2</v>
      </c>
      <c r="AF4125">
        <v>0</v>
      </c>
      <c r="AG4125">
        <v>0</v>
      </c>
      <c r="AH4125">
        <v>1.7684915928709601E-2</v>
      </c>
      <c r="AI4125">
        <v>3</v>
      </c>
      <c r="AJ4125" s="73">
        <v>81.093900972371898</v>
      </c>
      <c r="AK4125">
        <v>50</v>
      </c>
      <c r="AL4125">
        <v>1</v>
      </c>
      <c r="AM4125">
        <v>0</v>
      </c>
      <c r="AN4125">
        <v>0</v>
      </c>
      <c r="AO4125">
        <v>0</v>
      </c>
      <c r="AP4125">
        <v>0</v>
      </c>
      <c r="AQ4125">
        <v>50</v>
      </c>
      <c r="AR4125">
        <v>1</v>
      </c>
      <c r="AS4125">
        <v>0</v>
      </c>
      <c r="AT4125">
        <v>0</v>
      </c>
      <c r="AU4125">
        <v>0</v>
      </c>
      <c r="AV4125">
        <v>0</v>
      </c>
      <c r="AW4125">
        <v>50</v>
      </c>
      <c r="AX4125">
        <v>1</v>
      </c>
      <c r="AY4125" s="73">
        <v>79.939484032022904</v>
      </c>
      <c r="AZ4125">
        <v>50</v>
      </c>
      <c r="BA4125">
        <v>1</v>
      </c>
      <c r="BB4125">
        <v>48</v>
      </c>
      <c r="BC4125">
        <v>0.90603872891562998</v>
      </c>
      <c r="BD4125">
        <v>2</v>
      </c>
      <c r="BE4125">
        <v>9.3961271084369899E-2</v>
      </c>
      <c r="BF4125">
        <v>83.039375680667007</v>
      </c>
      <c r="BG4125">
        <v>84.879716042964901</v>
      </c>
      <c r="BH4125">
        <v>79.939484032022904</v>
      </c>
      <c r="BI4125">
        <v>81.093900972371898</v>
      </c>
    </row>
    <row r="4126" spans="1:61" x14ac:dyDescent="0.25">
      <c r="A4126" s="10" t="str">
        <f>VLOOKUP(D4126,'Index-Relations'!E:F,2,FALSE)</f>
        <v>ESG</v>
      </c>
      <c r="B4126" t="s">
        <v>3450</v>
      </c>
      <c r="C4126" s="53" t="s">
        <v>2763</v>
      </c>
      <c r="D4126" s="59" t="s">
        <v>3234</v>
      </c>
      <c r="E4126" s="59" t="s">
        <v>7542</v>
      </c>
      <c r="F4126" t="s">
        <v>1666</v>
      </c>
      <c r="G4126" t="s">
        <v>1665</v>
      </c>
      <c r="H4126" t="s">
        <v>1667</v>
      </c>
      <c r="I4126" s="52">
        <v>45566</v>
      </c>
      <c r="J4126" t="s">
        <v>2457</v>
      </c>
      <c r="K4126">
        <v>50</v>
      </c>
      <c r="L4126" s="73">
        <v>83.149665436269899</v>
      </c>
      <c r="M4126">
        <v>50</v>
      </c>
      <c r="N4126">
        <v>1</v>
      </c>
      <c r="O4126" s="73">
        <v>85.020197879072995</v>
      </c>
      <c r="P4126">
        <v>50</v>
      </c>
      <c r="Q4126">
        <v>1</v>
      </c>
      <c r="R4126">
        <v>49</v>
      </c>
      <c r="S4126">
        <v>0.980492228933317</v>
      </c>
      <c r="T4126">
        <v>31.289541563097099</v>
      </c>
      <c r="U4126">
        <v>0.64651758458772102</v>
      </c>
      <c r="V4126">
        <v>34</v>
      </c>
      <c r="W4126">
        <v>3.9552177260216398E-2</v>
      </c>
      <c r="X4126">
        <v>7</v>
      </c>
      <c r="Y4126">
        <v>50</v>
      </c>
      <c r="Z4126">
        <v>1</v>
      </c>
      <c r="AA4126">
        <v>16.8175024346701</v>
      </c>
      <c r="AB4126">
        <v>46</v>
      </c>
      <c r="AC4126">
        <v>0.94444601578850096</v>
      </c>
      <c r="AD4126">
        <v>4</v>
      </c>
      <c r="AE4126">
        <v>5.5553984211498597E-2</v>
      </c>
      <c r="AF4126">
        <v>0</v>
      </c>
      <c r="AG4126">
        <v>2.776E-17</v>
      </c>
      <c r="AH4126">
        <v>7.3282288267163499E-3</v>
      </c>
      <c r="AI4126">
        <v>3</v>
      </c>
      <c r="AJ4126" s="73">
        <v>81.256108344341001</v>
      </c>
      <c r="AK4126">
        <v>50</v>
      </c>
      <c r="AL4126">
        <v>1</v>
      </c>
      <c r="AM4126">
        <v>0</v>
      </c>
      <c r="AN4126">
        <v>0</v>
      </c>
      <c r="AO4126">
        <v>0</v>
      </c>
      <c r="AP4126">
        <v>0</v>
      </c>
      <c r="AQ4126">
        <v>50</v>
      </c>
      <c r="AR4126">
        <v>0.999999999999999</v>
      </c>
      <c r="AS4126">
        <v>0</v>
      </c>
      <c r="AT4126">
        <v>0</v>
      </c>
      <c r="AU4126">
        <v>0</v>
      </c>
      <c r="AV4126">
        <v>0</v>
      </c>
      <c r="AW4126">
        <v>50</v>
      </c>
      <c r="AX4126">
        <v>1</v>
      </c>
      <c r="AY4126" s="73">
        <v>79.938267715844901</v>
      </c>
      <c r="AZ4126">
        <v>50</v>
      </c>
      <c r="BA4126">
        <v>1</v>
      </c>
      <c r="BB4126">
        <v>48</v>
      </c>
      <c r="BC4126">
        <v>0.90044177402561199</v>
      </c>
      <c r="BD4126">
        <v>2</v>
      </c>
      <c r="BE4126">
        <v>9.9558225974387099E-2</v>
      </c>
      <c r="BF4126">
        <v>83.149665436269899</v>
      </c>
      <c r="BG4126">
        <v>85.020197879072995</v>
      </c>
      <c r="BH4126">
        <v>79.938267715844901</v>
      </c>
      <c r="BI4126">
        <v>81.256108344341001</v>
      </c>
    </row>
    <row r="4127" spans="1:61" x14ac:dyDescent="0.25">
      <c r="A4127" s="10" t="str">
        <f>VLOOKUP(D4127,'Index-Relations'!E:F,2,FALSE)</f>
        <v>ESG</v>
      </c>
      <c r="B4127" t="s">
        <v>3450</v>
      </c>
      <c r="C4127" s="53" t="s">
        <v>2764</v>
      </c>
      <c r="D4127" s="59" t="s">
        <v>3234</v>
      </c>
      <c r="E4127" s="59" t="s">
        <v>7543</v>
      </c>
      <c r="F4127" t="s">
        <v>1666</v>
      </c>
      <c r="G4127" t="s">
        <v>1665</v>
      </c>
      <c r="H4127" t="s">
        <v>1667</v>
      </c>
      <c r="I4127" s="52">
        <v>45537</v>
      </c>
      <c r="J4127" t="s">
        <v>2457</v>
      </c>
      <c r="K4127">
        <v>50</v>
      </c>
      <c r="L4127" s="73">
        <v>83.482660648348997</v>
      </c>
      <c r="M4127">
        <v>50</v>
      </c>
      <c r="N4127">
        <v>1</v>
      </c>
      <c r="O4127" s="73">
        <v>85.450634925369997</v>
      </c>
      <c r="P4127">
        <v>50</v>
      </c>
      <c r="Q4127">
        <v>1</v>
      </c>
      <c r="R4127">
        <v>49</v>
      </c>
      <c r="S4127">
        <v>0.982494401095654</v>
      </c>
      <c r="T4127">
        <v>32.599597193128098</v>
      </c>
      <c r="U4127">
        <v>0.66000382250811895</v>
      </c>
      <c r="V4127">
        <v>35</v>
      </c>
      <c r="W4127">
        <v>3.6307630398835299E-2</v>
      </c>
      <c r="X4127">
        <v>7</v>
      </c>
      <c r="Y4127">
        <v>50</v>
      </c>
      <c r="Z4127">
        <v>0.999999999999999</v>
      </c>
      <c r="AA4127">
        <v>19.153788416131501</v>
      </c>
      <c r="AB4127">
        <v>46</v>
      </c>
      <c r="AC4127">
        <v>0.94640687476755703</v>
      </c>
      <c r="AD4127">
        <v>4</v>
      </c>
      <c r="AE4127">
        <v>5.3593125232442702E-2</v>
      </c>
      <c r="AF4127">
        <v>0</v>
      </c>
      <c r="AG4127">
        <v>6.9390000000000004E-17</v>
      </c>
      <c r="AH4127">
        <v>7.6636395521499099E-3</v>
      </c>
      <c r="AI4127">
        <v>4</v>
      </c>
      <c r="AJ4127" s="73">
        <v>81.599100469140893</v>
      </c>
      <c r="AK4127">
        <v>50</v>
      </c>
      <c r="AL4127">
        <v>1</v>
      </c>
      <c r="AM4127">
        <v>0</v>
      </c>
      <c r="AN4127">
        <v>0</v>
      </c>
      <c r="AO4127">
        <v>0</v>
      </c>
      <c r="AP4127">
        <v>0</v>
      </c>
      <c r="AQ4127">
        <v>50</v>
      </c>
      <c r="AR4127">
        <v>0.999999999999999</v>
      </c>
      <c r="AS4127">
        <v>0</v>
      </c>
      <c r="AT4127">
        <v>0</v>
      </c>
      <c r="AU4127">
        <v>0</v>
      </c>
      <c r="AV4127">
        <v>0</v>
      </c>
      <c r="AW4127">
        <v>50</v>
      </c>
      <c r="AX4127">
        <v>1</v>
      </c>
      <c r="AY4127" s="73">
        <v>80.383966845312003</v>
      </c>
      <c r="AZ4127">
        <v>50</v>
      </c>
      <c r="BA4127">
        <v>1</v>
      </c>
      <c r="BB4127">
        <v>48</v>
      </c>
      <c r="BC4127">
        <v>0.90032837129762699</v>
      </c>
      <c r="BD4127">
        <v>2</v>
      </c>
      <c r="BE4127">
        <v>9.96716287023727E-2</v>
      </c>
      <c r="BF4127">
        <v>83.482660648348997</v>
      </c>
      <c r="BG4127">
        <v>85.450634925369997</v>
      </c>
      <c r="BH4127">
        <v>80.383966845312003</v>
      </c>
      <c r="BI4127">
        <v>81.599100469140893</v>
      </c>
    </row>
    <row r="4128" spans="1:61" x14ac:dyDescent="0.25">
      <c r="A4128" s="10" t="str">
        <f>VLOOKUP(D4128,'Index-Relations'!E:F,2,FALSE)</f>
        <v>ESG</v>
      </c>
      <c r="B4128" t="s">
        <v>3450</v>
      </c>
      <c r="C4128" s="53" t="s">
        <v>3350</v>
      </c>
      <c r="D4128" s="59" t="s">
        <v>3234</v>
      </c>
      <c r="E4128" s="59" t="s">
        <v>7544</v>
      </c>
      <c r="F4128" t="s">
        <v>1666</v>
      </c>
      <c r="G4128" t="s">
        <v>1665</v>
      </c>
      <c r="H4128" t="s">
        <v>1667</v>
      </c>
      <c r="I4128" s="52">
        <v>45505</v>
      </c>
      <c r="J4128" t="s">
        <v>2457</v>
      </c>
      <c r="K4128">
        <v>50</v>
      </c>
      <c r="L4128" s="73">
        <v>83.468789617688898</v>
      </c>
      <c r="M4128">
        <v>50</v>
      </c>
      <c r="N4128">
        <v>1</v>
      </c>
      <c r="O4128" s="73">
        <v>85.491013507673003</v>
      </c>
      <c r="P4128">
        <v>50</v>
      </c>
      <c r="Q4128">
        <v>1</v>
      </c>
      <c r="R4128">
        <v>49</v>
      </c>
      <c r="S4128">
        <v>0.98284576392371303</v>
      </c>
      <c r="T4128">
        <v>32.617515905567203</v>
      </c>
      <c r="U4128">
        <v>0.66853246872411898</v>
      </c>
      <c r="V4128">
        <v>35</v>
      </c>
      <c r="W4128">
        <v>3.4868240612963002E-2</v>
      </c>
      <c r="X4128">
        <v>7</v>
      </c>
      <c r="Y4128">
        <v>50</v>
      </c>
      <c r="Z4128">
        <v>1</v>
      </c>
      <c r="AA4128">
        <v>19.027078159483501</v>
      </c>
      <c r="AB4128">
        <v>47</v>
      </c>
      <c r="AC4128">
        <v>0.95916135681473502</v>
      </c>
      <c r="AD4128">
        <v>3</v>
      </c>
      <c r="AE4128">
        <v>4.0838643185265103E-2</v>
      </c>
      <c r="AF4128">
        <v>0</v>
      </c>
      <c r="AG4128">
        <v>0</v>
      </c>
      <c r="AH4128">
        <v>7.50044351926286E-3</v>
      </c>
      <c r="AI4128">
        <v>4</v>
      </c>
      <c r="AJ4128" s="73">
        <v>81.675074212319899</v>
      </c>
      <c r="AK4128">
        <v>50</v>
      </c>
      <c r="AL4128">
        <v>1</v>
      </c>
      <c r="AM4128">
        <v>0</v>
      </c>
      <c r="AN4128">
        <v>0</v>
      </c>
      <c r="AO4128">
        <v>0</v>
      </c>
      <c r="AP4128">
        <v>0</v>
      </c>
      <c r="AQ4128">
        <v>50</v>
      </c>
      <c r="AR4128">
        <v>1</v>
      </c>
      <c r="AS4128">
        <v>0</v>
      </c>
      <c r="AT4128">
        <v>0</v>
      </c>
      <c r="AU4128">
        <v>0</v>
      </c>
      <c r="AV4128">
        <v>0</v>
      </c>
      <c r="AW4128">
        <v>50</v>
      </c>
      <c r="AX4128">
        <v>0.999999999999999</v>
      </c>
      <c r="AY4128" s="73">
        <v>80.299425634296</v>
      </c>
      <c r="AZ4128">
        <v>50</v>
      </c>
      <c r="BA4128">
        <v>1</v>
      </c>
      <c r="BB4128">
        <v>49</v>
      </c>
      <c r="BC4128">
        <v>0.96395123368047697</v>
      </c>
      <c r="BD4128">
        <v>1</v>
      </c>
      <c r="BE4128">
        <v>3.6048766319522398E-2</v>
      </c>
      <c r="BF4128">
        <v>83.468789617688898</v>
      </c>
      <c r="BG4128">
        <v>85.491013507673003</v>
      </c>
      <c r="BH4128">
        <v>80.299425634296</v>
      </c>
      <c r="BI4128">
        <v>81.675074212319899</v>
      </c>
    </row>
    <row r="4129" spans="1:61" x14ac:dyDescent="0.25">
      <c r="A4129" s="10" t="str">
        <f>VLOOKUP(D4129,'Index-Relations'!E:F,2,FALSE)</f>
        <v>ESG</v>
      </c>
      <c r="B4129" t="s">
        <v>3450</v>
      </c>
      <c r="C4129" s="53" t="s">
        <v>2765</v>
      </c>
      <c r="D4129" s="59" t="s">
        <v>3234</v>
      </c>
      <c r="E4129" s="59" t="s">
        <v>7545</v>
      </c>
      <c r="F4129" t="s">
        <v>1666</v>
      </c>
      <c r="G4129" t="s">
        <v>1665</v>
      </c>
      <c r="H4129" t="s">
        <v>1667</v>
      </c>
      <c r="I4129" s="52">
        <v>45474</v>
      </c>
      <c r="J4129" t="s">
        <v>2457</v>
      </c>
      <c r="K4129">
        <v>50</v>
      </c>
      <c r="L4129" s="73">
        <v>84.397323705679</v>
      </c>
      <c r="M4129">
        <v>50</v>
      </c>
      <c r="N4129">
        <v>1</v>
      </c>
      <c r="O4129" s="73">
        <v>85.780836412498005</v>
      </c>
      <c r="P4129">
        <v>50</v>
      </c>
      <c r="Q4129">
        <v>1</v>
      </c>
      <c r="R4129">
        <v>49</v>
      </c>
      <c r="S4129">
        <v>0.98230729911918602</v>
      </c>
      <c r="T4129">
        <v>32.346251394526</v>
      </c>
      <c r="U4129">
        <v>0.65683796971027797</v>
      </c>
      <c r="V4129">
        <v>34</v>
      </c>
      <c r="W4129">
        <v>3.51124985088535E-2</v>
      </c>
      <c r="X4129">
        <v>7</v>
      </c>
      <c r="Y4129">
        <v>50</v>
      </c>
      <c r="Z4129">
        <v>1</v>
      </c>
      <c r="AA4129">
        <v>19.460687775731</v>
      </c>
      <c r="AB4129">
        <v>48</v>
      </c>
      <c r="AC4129">
        <v>0.97655683627720402</v>
      </c>
      <c r="AD4129">
        <v>2</v>
      </c>
      <c r="AE4129">
        <v>2.3443163722795899E-2</v>
      </c>
      <c r="AF4129">
        <v>0</v>
      </c>
      <c r="AG4129">
        <v>0</v>
      </c>
      <c r="AH4129">
        <v>7.5349875866505597E-3</v>
      </c>
      <c r="AI4129">
        <v>4</v>
      </c>
      <c r="AJ4129" s="73">
        <v>82.591867285131002</v>
      </c>
      <c r="AK4129">
        <v>50</v>
      </c>
      <c r="AL4129">
        <v>1</v>
      </c>
      <c r="AM4129">
        <v>0</v>
      </c>
      <c r="AN4129">
        <v>0</v>
      </c>
      <c r="AO4129">
        <v>0</v>
      </c>
      <c r="AP4129">
        <v>0</v>
      </c>
      <c r="AQ4129">
        <v>50</v>
      </c>
      <c r="AR4129">
        <v>0.999999999999999</v>
      </c>
      <c r="AS4129">
        <v>0</v>
      </c>
      <c r="AT4129">
        <v>0</v>
      </c>
      <c r="AU4129">
        <v>0</v>
      </c>
      <c r="AV4129">
        <v>0</v>
      </c>
      <c r="AW4129">
        <v>50</v>
      </c>
      <c r="AX4129">
        <v>0.999999999999999</v>
      </c>
      <c r="AY4129" s="73">
        <v>81.772912712912998</v>
      </c>
      <c r="AZ4129">
        <v>50</v>
      </c>
      <c r="BA4129">
        <v>1</v>
      </c>
      <c r="BB4129">
        <v>49</v>
      </c>
      <c r="BC4129">
        <v>0.96612945919361803</v>
      </c>
      <c r="BD4129">
        <v>1</v>
      </c>
      <c r="BE4129">
        <v>3.38705408063813E-2</v>
      </c>
      <c r="BF4129">
        <v>84.397323705679</v>
      </c>
      <c r="BG4129">
        <v>85.780836412498005</v>
      </c>
      <c r="BH4129">
        <v>81.772912712912998</v>
      </c>
      <c r="BI4129">
        <v>82.591867285131002</v>
      </c>
    </row>
    <row r="4130" spans="1:61" x14ac:dyDescent="0.25">
      <c r="A4130" s="10" t="str">
        <f>VLOOKUP(D4130,'Index-Relations'!E:F,2,FALSE)</f>
        <v>ESG</v>
      </c>
      <c r="B4130" t="s">
        <v>3450</v>
      </c>
      <c r="C4130" s="53" t="s">
        <v>2766</v>
      </c>
      <c r="D4130" s="59" t="s">
        <v>3234</v>
      </c>
      <c r="E4130" s="59" t="s">
        <v>7546</v>
      </c>
      <c r="F4130" t="s">
        <v>1666</v>
      </c>
      <c r="G4130" t="s">
        <v>1665</v>
      </c>
      <c r="H4130" t="s">
        <v>1667</v>
      </c>
      <c r="I4130" s="52">
        <v>45446</v>
      </c>
      <c r="J4130" t="s">
        <v>2457</v>
      </c>
      <c r="K4130">
        <v>50</v>
      </c>
      <c r="L4130" s="73">
        <v>85.140393043439005</v>
      </c>
      <c r="M4130">
        <v>50</v>
      </c>
      <c r="N4130">
        <v>1</v>
      </c>
      <c r="O4130" s="73">
        <v>85.780141838847996</v>
      </c>
      <c r="P4130">
        <v>50</v>
      </c>
      <c r="Q4130">
        <v>1</v>
      </c>
      <c r="R4130">
        <v>49</v>
      </c>
      <c r="S4130">
        <v>0.98069077521336301</v>
      </c>
      <c r="T4130">
        <v>32.616212474783602</v>
      </c>
      <c r="U4130">
        <v>0.65192717663181798</v>
      </c>
      <c r="V4130">
        <v>33</v>
      </c>
      <c r="W4130">
        <v>2.3190385034296698E-2</v>
      </c>
      <c r="X4130">
        <v>6</v>
      </c>
      <c r="Y4130">
        <v>50</v>
      </c>
      <c r="Z4130">
        <v>0.999999999999999</v>
      </c>
      <c r="AA4130">
        <v>20.755528446965599</v>
      </c>
      <c r="AB4130">
        <v>47</v>
      </c>
      <c r="AC4130">
        <v>0.96770885387619798</v>
      </c>
      <c r="AD4130">
        <v>3</v>
      </c>
      <c r="AE4130">
        <v>3.2291146123801802E-2</v>
      </c>
      <c r="AF4130">
        <v>0</v>
      </c>
      <c r="AG4130">
        <v>0</v>
      </c>
      <c r="AH4130">
        <v>7.7721225700000804E-3</v>
      </c>
      <c r="AI4130">
        <v>4</v>
      </c>
      <c r="AJ4130" s="73">
        <v>82.988424521911895</v>
      </c>
      <c r="AK4130">
        <v>50</v>
      </c>
      <c r="AL4130">
        <v>1</v>
      </c>
      <c r="AM4130">
        <v>0</v>
      </c>
      <c r="AN4130">
        <v>0</v>
      </c>
      <c r="AO4130">
        <v>0</v>
      </c>
      <c r="AP4130">
        <v>0</v>
      </c>
      <c r="AQ4130">
        <v>50</v>
      </c>
      <c r="AR4130">
        <v>1</v>
      </c>
      <c r="AS4130">
        <v>0</v>
      </c>
      <c r="AT4130">
        <v>0</v>
      </c>
      <c r="AU4130">
        <v>0</v>
      </c>
      <c r="AV4130">
        <v>0</v>
      </c>
      <c r="AW4130">
        <v>50</v>
      </c>
      <c r="AX4130">
        <v>1</v>
      </c>
      <c r="AY4130" s="73">
        <v>83.247837749724994</v>
      </c>
      <c r="AZ4130">
        <v>50</v>
      </c>
      <c r="BA4130">
        <v>1</v>
      </c>
      <c r="BB4130">
        <v>49</v>
      </c>
      <c r="BC4130">
        <v>0.965610692100485</v>
      </c>
      <c r="BD4130">
        <v>1</v>
      </c>
      <c r="BE4130">
        <v>3.4389307899514297E-2</v>
      </c>
      <c r="BF4130">
        <v>85.140393043439005</v>
      </c>
      <c r="BG4130">
        <v>85.780141838847996</v>
      </c>
      <c r="BH4130">
        <v>83.247837749724994</v>
      </c>
      <c r="BI4130">
        <v>82.988424521911895</v>
      </c>
    </row>
    <row r="4131" spans="1:61" x14ac:dyDescent="0.25">
      <c r="A4131" s="10" t="str">
        <f>VLOOKUP(D4131,'Index-Relations'!E:F,2,FALSE)</f>
        <v>ESG</v>
      </c>
      <c r="B4131" t="s">
        <v>3450</v>
      </c>
      <c r="C4131" s="53" t="s">
        <v>2767</v>
      </c>
      <c r="D4131" s="59" t="s">
        <v>3234</v>
      </c>
      <c r="E4131" s="59" t="s">
        <v>7547</v>
      </c>
      <c r="F4131" t="s">
        <v>1666</v>
      </c>
      <c r="G4131" t="s">
        <v>1665</v>
      </c>
      <c r="H4131" t="s">
        <v>1667</v>
      </c>
      <c r="I4131" s="52">
        <v>45414</v>
      </c>
      <c r="J4131" t="s">
        <v>2457</v>
      </c>
      <c r="K4131">
        <v>50</v>
      </c>
      <c r="L4131" s="73">
        <v>85.247205306731999</v>
      </c>
      <c r="M4131">
        <v>50</v>
      </c>
      <c r="N4131">
        <v>1</v>
      </c>
      <c r="O4131" s="73">
        <v>85.893351797579001</v>
      </c>
      <c r="P4131">
        <v>50</v>
      </c>
      <c r="Q4131">
        <v>1</v>
      </c>
      <c r="R4131">
        <v>49</v>
      </c>
      <c r="S4131">
        <v>0.98148036604205202</v>
      </c>
      <c r="T4131">
        <v>32.606018900509198</v>
      </c>
      <c r="U4131">
        <v>0.64396433981296397</v>
      </c>
      <c r="V4131">
        <v>33</v>
      </c>
      <c r="W4131">
        <v>2.2282444032804199E-2</v>
      </c>
      <c r="X4131">
        <v>6</v>
      </c>
      <c r="Y4131">
        <v>50</v>
      </c>
      <c r="Z4131">
        <v>1</v>
      </c>
      <c r="AA4131">
        <v>21.014259882301602</v>
      </c>
      <c r="AB4131">
        <v>47</v>
      </c>
      <c r="AC4131">
        <v>0.96639250771624596</v>
      </c>
      <c r="AD4131">
        <v>3</v>
      </c>
      <c r="AE4131">
        <v>3.3607492283753003E-2</v>
      </c>
      <c r="AF4131">
        <v>0</v>
      </c>
      <c r="AG4131">
        <v>1.9429E-16</v>
      </c>
      <c r="AH4131">
        <v>7.0513995553639396E-3</v>
      </c>
      <c r="AI4131">
        <v>4</v>
      </c>
      <c r="AJ4131" s="73">
        <v>83.096328871068906</v>
      </c>
      <c r="AK4131">
        <v>50</v>
      </c>
      <c r="AL4131">
        <v>1</v>
      </c>
      <c r="AM4131">
        <v>0</v>
      </c>
      <c r="AN4131">
        <v>0</v>
      </c>
      <c r="AO4131">
        <v>0</v>
      </c>
      <c r="AP4131">
        <v>0</v>
      </c>
      <c r="AQ4131">
        <v>50</v>
      </c>
      <c r="AR4131">
        <v>0.999999999999999</v>
      </c>
      <c r="AS4131">
        <v>0</v>
      </c>
      <c r="AT4131">
        <v>0</v>
      </c>
      <c r="AU4131">
        <v>0</v>
      </c>
      <c r="AV4131">
        <v>0</v>
      </c>
      <c r="AW4131">
        <v>50</v>
      </c>
      <c r="AX4131">
        <v>1</v>
      </c>
      <c r="AY4131" s="73">
        <v>83.309194909400006</v>
      </c>
      <c r="AZ4131">
        <v>50</v>
      </c>
      <c r="BA4131">
        <v>1</v>
      </c>
      <c r="BB4131">
        <v>49</v>
      </c>
      <c r="BC4131">
        <v>0.96376715337672603</v>
      </c>
      <c r="BD4131">
        <v>1</v>
      </c>
      <c r="BE4131">
        <v>3.6232846623273703E-2</v>
      </c>
      <c r="BF4131">
        <v>85.247205306731999</v>
      </c>
      <c r="BG4131">
        <v>85.893351797579001</v>
      </c>
      <c r="BH4131">
        <v>83.309194909400006</v>
      </c>
      <c r="BI4131">
        <v>83.096328871068906</v>
      </c>
    </row>
    <row r="4132" spans="1:61" x14ac:dyDescent="0.25">
      <c r="A4132" s="10" t="str">
        <f>VLOOKUP(D4132,'Index-Relations'!E:F,2,FALSE)</f>
        <v>ESG</v>
      </c>
      <c r="B4132" t="s">
        <v>3450</v>
      </c>
      <c r="C4132" s="53" t="s">
        <v>2768</v>
      </c>
      <c r="D4132" s="59" t="s">
        <v>3234</v>
      </c>
      <c r="E4132" s="59" t="s">
        <v>7548</v>
      </c>
      <c r="F4132" t="s">
        <v>1666</v>
      </c>
      <c r="G4132" t="s">
        <v>1665</v>
      </c>
      <c r="H4132" t="s">
        <v>1667</v>
      </c>
      <c r="I4132" s="52">
        <v>45384</v>
      </c>
      <c r="J4132" t="s">
        <v>2457</v>
      </c>
      <c r="K4132">
        <v>50</v>
      </c>
      <c r="L4132">
        <v>91.051257327824004</v>
      </c>
      <c r="M4132">
        <v>50</v>
      </c>
      <c r="N4132">
        <v>1</v>
      </c>
      <c r="O4132">
        <v>90.630141870742406</v>
      </c>
      <c r="P4132">
        <v>50</v>
      </c>
      <c r="Q4132">
        <v>1</v>
      </c>
      <c r="R4132">
        <v>49</v>
      </c>
      <c r="S4132">
        <v>0.98348471126007397</v>
      </c>
      <c r="T4132">
        <v>32.202256417978099</v>
      </c>
      <c r="U4132">
        <v>0.63570388807345302</v>
      </c>
      <c r="V4132">
        <v>33</v>
      </c>
      <c r="W4132">
        <v>2.2716350872811899E-2</v>
      </c>
      <c r="X4132">
        <v>6</v>
      </c>
      <c r="Y4132">
        <v>50</v>
      </c>
      <c r="Z4132">
        <v>1</v>
      </c>
      <c r="AA4132">
        <v>19.773878380085701</v>
      </c>
      <c r="AB4132">
        <v>47</v>
      </c>
      <c r="AC4132">
        <v>0.96709869969403695</v>
      </c>
      <c r="AD4132">
        <v>3</v>
      </c>
      <c r="AE4132">
        <v>3.2901300305962701E-2</v>
      </c>
      <c r="AF4132">
        <v>0</v>
      </c>
      <c r="AG4132">
        <v>4.1629999999999998E-17</v>
      </c>
      <c r="AH4132">
        <v>7.1535956866847199E-3</v>
      </c>
      <c r="AI4132">
        <v>4</v>
      </c>
      <c r="AJ4132">
        <v>90.412471903946596</v>
      </c>
      <c r="AK4132">
        <v>50</v>
      </c>
      <c r="AL4132">
        <v>1</v>
      </c>
      <c r="AM4132">
        <v>0</v>
      </c>
      <c r="AN4132">
        <v>0</v>
      </c>
      <c r="AO4132">
        <v>0</v>
      </c>
      <c r="AP4132">
        <v>0</v>
      </c>
      <c r="AQ4132">
        <v>50</v>
      </c>
      <c r="AR4132">
        <v>1</v>
      </c>
      <c r="AS4132">
        <v>0</v>
      </c>
      <c r="AT4132">
        <v>0</v>
      </c>
      <c r="AU4132">
        <v>0</v>
      </c>
      <c r="AV4132">
        <v>0</v>
      </c>
      <c r="AW4132">
        <v>50</v>
      </c>
      <c r="AX4132">
        <v>0.999999999999999</v>
      </c>
      <c r="AY4132">
        <v>89.298238422027396</v>
      </c>
      <c r="AZ4132">
        <v>50</v>
      </c>
      <c r="BA4132">
        <v>1</v>
      </c>
      <c r="BB4132">
        <v>49</v>
      </c>
      <c r="BC4132">
        <v>0.96578008040084495</v>
      </c>
      <c r="BD4132">
        <v>1</v>
      </c>
      <c r="BE4132">
        <v>3.4219919599154797E-2</v>
      </c>
      <c r="BF4132">
        <v>85.296378345066998</v>
      </c>
      <c r="BG4132">
        <v>85.666438930310903</v>
      </c>
      <c r="BH4132">
        <v>83.689345978863898</v>
      </c>
      <c r="BI4132">
        <v>83.012326140758901</v>
      </c>
    </row>
    <row r="4133" spans="1:61" x14ac:dyDescent="0.25">
      <c r="A4133" s="10" t="str">
        <f>VLOOKUP(D4133,'Index-Relations'!E:F,2,FALSE)</f>
        <v>ESG</v>
      </c>
      <c r="B4133" t="s">
        <v>3450</v>
      </c>
      <c r="C4133" s="53" t="s">
        <v>2769</v>
      </c>
      <c r="D4133" s="59" t="s">
        <v>3234</v>
      </c>
      <c r="E4133" s="59" t="s">
        <v>7549</v>
      </c>
      <c r="F4133" t="s">
        <v>1666</v>
      </c>
      <c r="G4133" t="s">
        <v>1665</v>
      </c>
      <c r="H4133" t="s">
        <v>1667</v>
      </c>
      <c r="I4133" s="52">
        <v>45352</v>
      </c>
      <c r="J4133" t="s">
        <v>2457</v>
      </c>
      <c r="K4133">
        <v>50</v>
      </c>
      <c r="L4133">
        <v>91.438624880260306</v>
      </c>
      <c r="M4133">
        <v>50</v>
      </c>
      <c r="N4133">
        <v>1</v>
      </c>
      <c r="O4133">
        <v>90.837104024949795</v>
      </c>
      <c r="P4133">
        <v>50</v>
      </c>
      <c r="Q4133">
        <v>1</v>
      </c>
      <c r="R4133">
        <v>49</v>
      </c>
      <c r="S4133">
        <v>0.98558790947249497</v>
      </c>
      <c r="T4133">
        <v>31.933869759465299</v>
      </c>
      <c r="U4133">
        <v>0.61982094196441895</v>
      </c>
      <c r="V4133">
        <v>32</v>
      </c>
      <c r="W4133">
        <v>2.34574261315127E-2</v>
      </c>
      <c r="X4133">
        <v>4</v>
      </c>
      <c r="Y4133">
        <v>50</v>
      </c>
      <c r="Z4133">
        <v>1</v>
      </c>
      <c r="AA4133">
        <v>19.5230992698738</v>
      </c>
      <c r="AB4133">
        <v>46</v>
      </c>
      <c r="AC4133">
        <v>0.95954314861757595</v>
      </c>
      <c r="AD4133">
        <v>4</v>
      </c>
      <c r="AE4133">
        <v>4.0456851382423699E-2</v>
      </c>
      <c r="AF4133">
        <v>0</v>
      </c>
      <c r="AG4133">
        <v>0</v>
      </c>
      <c r="AH4133">
        <v>4.0751786324763704E-3</v>
      </c>
      <c r="AI4133">
        <v>3</v>
      </c>
      <c r="AJ4133">
        <v>90.9488102709483</v>
      </c>
      <c r="AK4133">
        <v>50</v>
      </c>
      <c r="AL4133">
        <v>1</v>
      </c>
      <c r="AM4133">
        <v>0</v>
      </c>
      <c r="AN4133">
        <v>0</v>
      </c>
      <c r="AO4133">
        <v>0</v>
      </c>
      <c r="AP4133">
        <v>0</v>
      </c>
      <c r="AQ4133">
        <v>50</v>
      </c>
      <c r="AR4133">
        <v>0.999999999999999</v>
      </c>
      <c r="AS4133">
        <v>0</v>
      </c>
      <c r="AT4133">
        <v>0</v>
      </c>
      <c r="AU4133">
        <v>0</v>
      </c>
      <c r="AV4133">
        <v>0</v>
      </c>
      <c r="AW4133">
        <v>50</v>
      </c>
      <c r="AX4133">
        <v>1</v>
      </c>
      <c r="AY4133">
        <v>89.899084107738005</v>
      </c>
      <c r="AZ4133">
        <v>50</v>
      </c>
      <c r="BA4133">
        <v>1</v>
      </c>
      <c r="BB4133">
        <v>49</v>
      </c>
      <c r="BC4133">
        <v>0.96585629215647995</v>
      </c>
      <c r="BD4133">
        <v>1</v>
      </c>
      <c r="BE4133">
        <v>3.4143707843519097E-2</v>
      </c>
      <c r="BF4133">
        <v>85.805924838449997</v>
      </c>
      <c r="BG4133">
        <v>85.9946686043439</v>
      </c>
      <c r="BH4133">
        <v>84.403840673798996</v>
      </c>
      <c r="BI4133">
        <v>83.594848699739998</v>
      </c>
    </row>
    <row r="4134" spans="1:61" x14ac:dyDescent="0.25">
      <c r="A4134" s="10" t="str">
        <f>VLOOKUP(D4134,'Index-Relations'!E:F,2,FALSE)</f>
        <v>ESG</v>
      </c>
      <c r="B4134" t="s">
        <v>3450</v>
      </c>
      <c r="C4134" s="53" t="s">
        <v>2770</v>
      </c>
      <c r="D4134" s="59" t="s">
        <v>3234</v>
      </c>
      <c r="E4134" s="59" t="s">
        <v>7550</v>
      </c>
      <c r="F4134" t="s">
        <v>1666</v>
      </c>
      <c r="G4134" t="s">
        <v>1665</v>
      </c>
      <c r="H4134" t="s">
        <v>1667</v>
      </c>
      <c r="I4134" s="52">
        <v>45323</v>
      </c>
      <c r="J4134" t="s">
        <v>2457</v>
      </c>
      <c r="K4134">
        <v>50</v>
      </c>
      <c r="L4134">
        <v>91.602187981477599</v>
      </c>
      <c r="M4134">
        <v>50</v>
      </c>
      <c r="N4134">
        <v>1</v>
      </c>
      <c r="O4134">
        <v>90.938672332064499</v>
      </c>
      <c r="P4134">
        <v>50</v>
      </c>
      <c r="Q4134">
        <v>1</v>
      </c>
      <c r="R4134">
        <v>49</v>
      </c>
      <c r="S4134">
        <v>0.98469019623958298</v>
      </c>
      <c r="T4134">
        <v>32.458272198276397</v>
      </c>
      <c r="U4134">
        <v>0.62314342430963499</v>
      </c>
      <c r="V4134">
        <v>32</v>
      </c>
      <c r="W4134">
        <v>2.3656808065838499E-2</v>
      </c>
      <c r="X4134">
        <v>4</v>
      </c>
      <c r="Y4134">
        <v>50</v>
      </c>
      <c r="Z4134">
        <v>1</v>
      </c>
      <c r="AA4134">
        <v>20.540179640575101</v>
      </c>
      <c r="AB4134">
        <v>46</v>
      </c>
      <c r="AC4134">
        <v>0.95709137369870101</v>
      </c>
      <c r="AD4134">
        <v>4</v>
      </c>
      <c r="AE4134">
        <v>4.2908626301298498E-2</v>
      </c>
      <c r="AF4134">
        <v>0</v>
      </c>
      <c r="AG4134">
        <v>0</v>
      </c>
      <c r="AH4134">
        <v>4.2143482322615396E-3</v>
      </c>
      <c r="AI4134">
        <v>3</v>
      </c>
      <c r="AJ4134">
        <v>90.928045749111902</v>
      </c>
      <c r="AK4134">
        <v>50</v>
      </c>
      <c r="AL4134">
        <v>1</v>
      </c>
      <c r="AM4134">
        <v>0</v>
      </c>
      <c r="AN4134">
        <v>0</v>
      </c>
      <c r="AO4134">
        <v>0</v>
      </c>
      <c r="AP4134">
        <v>0</v>
      </c>
      <c r="AQ4134">
        <v>50</v>
      </c>
      <c r="AR4134">
        <v>0.999999999999999</v>
      </c>
      <c r="AS4134">
        <v>0</v>
      </c>
      <c r="AT4134">
        <v>0</v>
      </c>
      <c r="AU4134">
        <v>0</v>
      </c>
      <c r="AV4134">
        <v>0</v>
      </c>
      <c r="AW4134">
        <v>50</v>
      </c>
      <c r="AX4134">
        <v>1</v>
      </c>
      <c r="AY4134">
        <v>90.290992040972199</v>
      </c>
      <c r="AZ4134">
        <v>50</v>
      </c>
      <c r="BA4134">
        <v>1</v>
      </c>
      <c r="BB4134">
        <v>49</v>
      </c>
      <c r="BC4134">
        <v>0.96222787867819304</v>
      </c>
      <c r="BD4134">
        <v>1</v>
      </c>
      <c r="BE4134">
        <v>3.77721213218064E-2</v>
      </c>
      <c r="BF4134">
        <v>85.815206808148901</v>
      </c>
      <c r="BG4134">
        <v>86.224804154681905</v>
      </c>
      <c r="BH4134">
        <v>84.481639715108997</v>
      </c>
      <c r="BI4134">
        <v>83.641098552272894</v>
      </c>
    </row>
    <row r="4135" spans="1:61" x14ac:dyDescent="0.25">
      <c r="A4135" s="10" t="str">
        <f>VLOOKUP(D4135,'Index-Relations'!E:F,2,FALSE)</f>
        <v>ESG</v>
      </c>
      <c r="B4135" t="s">
        <v>3450</v>
      </c>
      <c r="C4135" s="53" t="s">
        <v>2760</v>
      </c>
      <c r="D4135" s="59" t="s">
        <v>3190</v>
      </c>
      <c r="E4135" s="59" t="s">
        <v>7551</v>
      </c>
      <c r="F4135" t="s">
        <v>2640</v>
      </c>
      <c r="G4135" t="s">
        <v>1670</v>
      </c>
      <c r="H4135" t="s">
        <v>1672</v>
      </c>
      <c r="I4135" s="52">
        <v>45659</v>
      </c>
      <c r="J4135" t="s">
        <v>2457</v>
      </c>
      <c r="K4135">
        <v>50</v>
      </c>
      <c r="L4135" s="73">
        <v>78.355197581932899</v>
      </c>
      <c r="M4135">
        <v>50</v>
      </c>
      <c r="N4135">
        <v>1</v>
      </c>
      <c r="O4135" s="73">
        <v>79.704880826535998</v>
      </c>
      <c r="P4135">
        <v>50</v>
      </c>
      <c r="Q4135">
        <v>1</v>
      </c>
      <c r="R4135">
        <v>49</v>
      </c>
      <c r="S4135">
        <v>0.98095792961094497</v>
      </c>
      <c r="T4135">
        <v>33.914165508999702</v>
      </c>
      <c r="U4135">
        <v>0.65503752256855896</v>
      </c>
      <c r="V4135">
        <v>31</v>
      </c>
      <c r="W4135">
        <v>1.49575892552126E-2</v>
      </c>
      <c r="X4135">
        <v>4</v>
      </c>
      <c r="Y4135">
        <v>50</v>
      </c>
      <c r="Z4135">
        <v>1</v>
      </c>
      <c r="AA4135">
        <v>21.125394374308801</v>
      </c>
      <c r="AB4135">
        <v>44</v>
      </c>
      <c r="AC4135">
        <v>0.88028335767824895</v>
      </c>
      <c r="AD4135">
        <v>6</v>
      </c>
      <c r="AE4135">
        <v>0.119716642321751</v>
      </c>
      <c r="AF4135">
        <v>0</v>
      </c>
      <c r="AG4135">
        <v>1.388E-17</v>
      </c>
      <c r="AH4135">
        <v>7.18579506015721E-3</v>
      </c>
      <c r="AI4135">
        <v>4</v>
      </c>
      <c r="AJ4135" s="73">
        <v>75.641032452887998</v>
      </c>
      <c r="AK4135">
        <v>50</v>
      </c>
      <c r="AL4135">
        <v>1</v>
      </c>
      <c r="AM4135">
        <v>0</v>
      </c>
      <c r="AN4135">
        <v>0</v>
      </c>
      <c r="AO4135">
        <v>0</v>
      </c>
      <c r="AP4135">
        <v>0</v>
      </c>
      <c r="AQ4135">
        <v>50</v>
      </c>
      <c r="AR4135">
        <v>0.999999999999999</v>
      </c>
      <c r="AS4135">
        <v>0</v>
      </c>
      <c r="AT4135">
        <v>0</v>
      </c>
      <c r="AU4135">
        <v>0</v>
      </c>
      <c r="AV4135">
        <v>0</v>
      </c>
      <c r="AW4135">
        <v>50</v>
      </c>
      <c r="AX4135">
        <v>1</v>
      </c>
      <c r="AY4135" s="73">
        <v>76.505896639161904</v>
      </c>
      <c r="AZ4135">
        <v>50</v>
      </c>
      <c r="BA4135">
        <v>1</v>
      </c>
      <c r="BB4135">
        <v>48</v>
      </c>
      <c r="BC4135">
        <v>0.95923033054155604</v>
      </c>
      <c r="BD4135">
        <v>2</v>
      </c>
      <c r="BE4135">
        <v>4.0769669458443299E-2</v>
      </c>
      <c r="BF4135">
        <v>78.355197581932899</v>
      </c>
      <c r="BG4135">
        <v>79.704880826535998</v>
      </c>
      <c r="BH4135">
        <v>76.505896639161904</v>
      </c>
      <c r="BI4135">
        <v>75.641032452887998</v>
      </c>
    </row>
    <row r="4136" spans="1:61" x14ac:dyDescent="0.25">
      <c r="A4136" s="10" t="str">
        <f>VLOOKUP(D4136,'Index-Relations'!E:F,2,FALSE)</f>
        <v>ESG</v>
      </c>
      <c r="B4136" t="s">
        <v>3450</v>
      </c>
      <c r="C4136" s="53" t="s">
        <v>2761</v>
      </c>
      <c r="D4136" s="59" t="s">
        <v>3190</v>
      </c>
      <c r="E4136" s="59" t="s">
        <v>7552</v>
      </c>
      <c r="F4136" t="s">
        <v>2640</v>
      </c>
      <c r="G4136" t="s">
        <v>1670</v>
      </c>
      <c r="H4136" t="s">
        <v>1672</v>
      </c>
      <c r="I4136" s="52">
        <v>45628</v>
      </c>
      <c r="J4136" t="s">
        <v>2457</v>
      </c>
      <c r="K4136">
        <v>50</v>
      </c>
      <c r="L4136" s="73">
        <v>77.136786448720997</v>
      </c>
      <c r="M4136">
        <v>50</v>
      </c>
      <c r="N4136">
        <v>1</v>
      </c>
      <c r="O4136" s="73">
        <v>78.273048019704902</v>
      </c>
      <c r="P4136">
        <v>50</v>
      </c>
      <c r="Q4136">
        <v>1</v>
      </c>
      <c r="R4136">
        <v>49</v>
      </c>
      <c r="S4136">
        <v>0.97585125842932896</v>
      </c>
      <c r="T4136">
        <v>34.138801317749</v>
      </c>
      <c r="U4136">
        <v>0.66453875329074397</v>
      </c>
      <c r="V4136">
        <v>33</v>
      </c>
      <c r="W4136">
        <v>3.4802522524754402E-2</v>
      </c>
      <c r="X4136">
        <v>5</v>
      </c>
      <c r="Y4136">
        <v>50</v>
      </c>
      <c r="Z4136">
        <v>0.999999999999999</v>
      </c>
      <c r="AA4136">
        <v>32.023882536131403</v>
      </c>
      <c r="AB4136">
        <v>46</v>
      </c>
      <c r="AC4136">
        <v>0.91311522787743005</v>
      </c>
      <c r="AD4136">
        <v>4</v>
      </c>
      <c r="AE4136">
        <v>8.6884772122569898E-2</v>
      </c>
      <c r="AF4136">
        <v>0</v>
      </c>
      <c r="AG4136">
        <v>0</v>
      </c>
      <c r="AH4136">
        <v>1.68148642845544E-2</v>
      </c>
      <c r="AI4136">
        <v>5</v>
      </c>
      <c r="AJ4136" s="73">
        <v>74.868956827323998</v>
      </c>
      <c r="AK4136">
        <v>50</v>
      </c>
      <c r="AL4136">
        <v>1</v>
      </c>
      <c r="AM4136">
        <v>0</v>
      </c>
      <c r="AN4136">
        <v>0</v>
      </c>
      <c r="AO4136">
        <v>0</v>
      </c>
      <c r="AP4136">
        <v>0</v>
      </c>
      <c r="AQ4136">
        <v>50</v>
      </c>
      <c r="AR4136">
        <v>1</v>
      </c>
      <c r="AS4136">
        <v>0</v>
      </c>
      <c r="AT4136">
        <v>0</v>
      </c>
      <c r="AU4136">
        <v>0</v>
      </c>
      <c r="AV4136">
        <v>0</v>
      </c>
      <c r="AW4136">
        <v>50</v>
      </c>
      <c r="AX4136">
        <v>0.999999999999999</v>
      </c>
      <c r="AY4136" s="73">
        <v>75.459409125740905</v>
      </c>
      <c r="AZ4136">
        <v>50</v>
      </c>
      <c r="BA4136">
        <v>1</v>
      </c>
      <c r="BB4136">
        <v>48</v>
      </c>
      <c r="BC4136">
        <v>0.96240019774514296</v>
      </c>
      <c r="BD4136">
        <v>2</v>
      </c>
      <c r="BE4136">
        <v>3.7599802254856499E-2</v>
      </c>
      <c r="BF4136">
        <v>77.136786448720997</v>
      </c>
      <c r="BG4136">
        <v>78.273048019704902</v>
      </c>
      <c r="BH4136">
        <v>75.459409125740905</v>
      </c>
      <c r="BI4136">
        <v>74.868956827323998</v>
      </c>
    </row>
    <row r="4137" spans="1:61" x14ac:dyDescent="0.25">
      <c r="A4137" s="10" t="str">
        <f>VLOOKUP(D4137,'Index-Relations'!E:F,2,FALSE)</f>
        <v>ESG</v>
      </c>
      <c r="B4137" t="s">
        <v>3450</v>
      </c>
      <c r="C4137" s="53" t="s">
        <v>2762</v>
      </c>
      <c r="D4137" s="59" t="s">
        <v>3190</v>
      </c>
      <c r="E4137" s="59" t="s">
        <v>7553</v>
      </c>
      <c r="F4137" t="s">
        <v>2640</v>
      </c>
      <c r="G4137" t="s">
        <v>1670</v>
      </c>
      <c r="H4137" t="s">
        <v>1672</v>
      </c>
      <c r="I4137" s="52">
        <v>45597</v>
      </c>
      <c r="J4137" t="s">
        <v>2457</v>
      </c>
      <c r="K4137">
        <v>50</v>
      </c>
      <c r="L4137" s="73">
        <v>77.160919298297998</v>
      </c>
      <c r="M4137">
        <v>50</v>
      </c>
      <c r="N4137">
        <v>1</v>
      </c>
      <c r="O4137" s="73">
        <v>78.394756480875003</v>
      </c>
      <c r="P4137">
        <v>50</v>
      </c>
      <c r="Q4137">
        <v>1</v>
      </c>
      <c r="R4137">
        <v>49</v>
      </c>
      <c r="S4137">
        <v>0.97607524697481896</v>
      </c>
      <c r="T4137">
        <v>34.594042839736197</v>
      </c>
      <c r="U4137">
        <v>0.66382610912922102</v>
      </c>
      <c r="V4137">
        <v>33</v>
      </c>
      <c r="W4137">
        <v>3.3845251140212203E-2</v>
      </c>
      <c r="X4137">
        <v>5</v>
      </c>
      <c r="Y4137">
        <v>50</v>
      </c>
      <c r="Z4137">
        <v>1</v>
      </c>
      <c r="AA4137">
        <v>33.217184610429697</v>
      </c>
      <c r="AB4137">
        <v>46</v>
      </c>
      <c r="AC4137">
        <v>0.91420770115644601</v>
      </c>
      <c r="AD4137">
        <v>4</v>
      </c>
      <c r="AE4137">
        <v>8.5792298843553105E-2</v>
      </c>
      <c r="AF4137">
        <v>0</v>
      </c>
      <c r="AG4137">
        <v>0</v>
      </c>
      <c r="AH4137">
        <v>2.7952522753811E-2</v>
      </c>
      <c r="AI4137">
        <v>5</v>
      </c>
      <c r="AJ4137" s="73">
        <v>74.884223808976003</v>
      </c>
      <c r="AK4137">
        <v>50</v>
      </c>
      <c r="AL4137">
        <v>1</v>
      </c>
      <c r="AM4137">
        <v>0</v>
      </c>
      <c r="AN4137">
        <v>0</v>
      </c>
      <c r="AO4137">
        <v>0</v>
      </c>
      <c r="AP4137">
        <v>0</v>
      </c>
      <c r="AQ4137">
        <v>50</v>
      </c>
      <c r="AR4137">
        <v>1</v>
      </c>
      <c r="AS4137">
        <v>0</v>
      </c>
      <c r="AT4137">
        <v>0</v>
      </c>
      <c r="AU4137">
        <v>0</v>
      </c>
      <c r="AV4137">
        <v>0</v>
      </c>
      <c r="AW4137">
        <v>50</v>
      </c>
      <c r="AX4137">
        <v>1</v>
      </c>
      <c r="AY4137" s="73">
        <v>75.383870956832993</v>
      </c>
      <c r="AZ4137">
        <v>50</v>
      </c>
      <c r="BA4137">
        <v>1</v>
      </c>
      <c r="BB4137">
        <v>48</v>
      </c>
      <c r="BC4137">
        <v>0.96140922627520398</v>
      </c>
      <c r="BD4137">
        <v>2</v>
      </c>
      <c r="BE4137">
        <v>3.8590773724794997E-2</v>
      </c>
      <c r="BF4137">
        <v>77.160919298297998</v>
      </c>
      <c r="BG4137">
        <v>78.394756480875003</v>
      </c>
      <c r="BH4137">
        <v>75.383870956832993</v>
      </c>
      <c r="BI4137">
        <v>74.884223808976003</v>
      </c>
    </row>
    <row r="4138" spans="1:61" x14ac:dyDescent="0.25">
      <c r="A4138" s="10" t="str">
        <f>VLOOKUP(D4138,'Index-Relations'!E:F,2,FALSE)</f>
        <v>ESG</v>
      </c>
      <c r="B4138" t="s">
        <v>3450</v>
      </c>
      <c r="C4138" s="53" t="s">
        <v>2763</v>
      </c>
      <c r="D4138" s="59" t="s">
        <v>3190</v>
      </c>
      <c r="E4138" s="59" t="s">
        <v>7554</v>
      </c>
      <c r="F4138" t="s">
        <v>2640</v>
      </c>
      <c r="G4138" t="s">
        <v>1670</v>
      </c>
      <c r="H4138" t="s">
        <v>1672</v>
      </c>
      <c r="I4138" s="52">
        <v>45566</v>
      </c>
      <c r="J4138" t="s">
        <v>2457</v>
      </c>
      <c r="K4138">
        <v>50</v>
      </c>
      <c r="L4138" s="73">
        <v>77.385610114038002</v>
      </c>
      <c r="M4138">
        <v>50</v>
      </c>
      <c r="N4138">
        <v>1</v>
      </c>
      <c r="O4138" s="73">
        <v>78.644204277037005</v>
      </c>
      <c r="P4138">
        <v>50</v>
      </c>
      <c r="Q4138">
        <v>1</v>
      </c>
      <c r="R4138">
        <v>49</v>
      </c>
      <c r="S4138">
        <v>0.97665569784431605</v>
      </c>
      <c r="T4138">
        <v>35.120314457544303</v>
      </c>
      <c r="U4138">
        <v>0.66598179809575397</v>
      </c>
      <c r="V4138">
        <v>33</v>
      </c>
      <c r="W4138">
        <v>3.33698097986053E-2</v>
      </c>
      <c r="X4138">
        <v>5</v>
      </c>
      <c r="Y4138">
        <v>50</v>
      </c>
      <c r="Z4138">
        <v>0.999999999999999</v>
      </c>
      <c r="AA4138">
        <v>31.680762512709801</v>
      </c>
      <c r="AB4138">
        <v>46</v>
      </c>
      <c r="AC4138">
        <v>0.91603388403340902</v>
      </c>
      <c r="AD4138">
        <v>4</v>
      </c>
      <c r="AE4138">
        <v>8.3966115966590801E-2</v>
      </c>
      <c r="AF4138">
        <v>0</v>
      </c>
      <c r="AG4138">
        <v>9.7139999999999999E-17</v>
      </c>
      <c r="AH4138">
        <v>1.7378872246353899E-2</v>
      </c>
      <c r="AI4138">
        <v>5</v>
      </c>
      <c r="AJ4138" s="73">
        <v>75.202199226497996</v>
      </c>
      <c r="AK4138">
        <v>50</v>
      </c>
      <c r="AL4138">
        <v>1</v>
      </c>
      <c r="AM4138">
        <v>0</v>
      </c>
      <c r="AN4138">
        <v>0</v>
      </c>
      <c r="AO4138">
        <v>0</v>
      </c>
      <c r="AP4138">
        <v>0</v>
      </c>
      <c r="AQ4138">
        <v>50</v>
      </c>
      <c r="AR4138">
        <v>1</v>
      </c>
      <c r="AS4138">
        <v>0</v>
      </c>
      <c r="AT4138">
        <v>0</v>
      </c>
      <c r="AU4138">
        <v>0</v>
      </c>
      <c r="AV4138">
        <v>0</v>
      </c>
      <c r="AW4138">
        <v>50</v>
      </c>
      <c r="AX4138">
        <v>1</v>
      </c>
      <c r="AY4138" s="73">
        <v>75.421389328594998</v>
      </c>
      <c r="AZ4138">
        <v>50</v>
      </c>
      <c r="BA4138">
        <v>1</v>
      </c>
      <c r="BB4138">
        <v>48</v>
      </c>
      <c r="BC4138">
        <v>0.95928305148651805</v>
      </c>
      <c r="BD4138">
        <v>2</v>
      </c>
      <c r="BE4138">
        <v>4.0716948513480997E-2</v>
      </c>
      <c r="BF4138">
        <v>77.385610114038002</v>
      </c>
      <c r="BG4138">
        <v>78.644204277037005</v>
      </c>
      <c r="BH4138">
        <v>75.421389328594998</v>
      </c>
      <c r="BI4138">
        <v>75.202199226497996</v>
      </c>
    </row>
    <row r="4139" spans="1:61" x14ac:dyDescent="0.25">
      <c r="A4139" s="10" t="str">
        <f>VLOOKUP(D4139,'Index-Relations'!E:F,2,FALSE)</f>
        <v>ESG</v>
      </c>
      <c r="B4139" t="s">
        <v>3450</v>
      </c>
      <c r="C4139" s="53" t="s">
        <v>2764</v>
      </c>
      <c r="D4139" s="59" t="s">
        <v>3190</v>
      </c>
      <c r="E4139" s="59" t="s">
        <v>7555</v>
      </c>
      <c r="F4139" t="s">
        <v>2640</v>
      </c>
      <c r="G4139" t="s">
        <v>1670</v>
      </c>
      <c r="H4139" t="s">
        <v>1672</v>
      </c>
      <c r="I4139" s="52">
        <v>45537</v>
      </c>
      <c r="J4139" t="s">
        <v>2457</v>
      </c>
      <c r="K4139">
        <v>50</v>
      </c>
      <c r="L4139" s="73">
        <v>79.279477224242896</v>
      </c>
      <c r="M4139">
        <v>50</v>
      </c>
      <c r="N4139">
        <v>1</v>
      </c>
      <c r="O4139" s="73">
        <v>81.235630477283905</v>
      </c>
      <c r="P4139">
        <v>50</v>
      </c>
      <c r="Q4139">
        <v>1</v>
      </c>
      <c r="R4139">
        <v>49</v>
      </c>
      <c r="S4139">
        <v>0.98080388481898995</v>
      </c>
      <c r="T4139">
        <v>34.633159198299602</v>
      </c>
      <c r="U4139">
        <v>0.68795154749821397</v>
      </c>
      <c r="V4139">
        <v>33</v>
      </c>
      <c r="W4139">
        <v>3.2518270442245097E-2</v>
      </c>
      <c r="X4139">
        <v>6</v>
      </c>
      <c r="Y4139">
        <v>50</v>
      </c>
      <c r="Z4139">
        <v>0.999999999999999</v>
      </c>
      <c r="AA4139">
        <v>24.030009451575399</v>
      </c>
      <c r="AB4139">
        <v>46</v>
      </c>
      <c r="AC4139">
        <v>0.92744570749417898</v>
      </c>
      <c r="AD4139">
        <v>5</v>
      </c>
      <c r="AE4139">
        <v>9.6096761199471206E-2</v>
      </c>
      <c r="AF4139">
        <v>-1</v>
      </c>
      <c r="AG4139">
        <v>0</v>
      </c>
      <c r="AH4139">
        <v>1.1568685080100101E-2</v>
      </c>
      <c r="AI4139">
        <v>4</v>
      </c>
      <c r="AJ4139" s="73">
        <v>76.119740402274999</v>
      </c>
      <c r="AK4139">
        <v>50</v>
      </c>
      <c r="AL4139">
        <v>1</v>
      </c>
      <c r="AM4139">
        <v>0</v>
      </c>
      <c r="AN4139">
        <v>0</v>
      </c>
      <c r="AO4139">
        <v>0</v>
      </c>
      <c r="AP4139">
        <v>0</v>
      </c>
      <c r="AQ4139">
        <v>50</v>
      </c>
      <c r="AR4139">
        <v>1</v>
      </c>
      <c r="AS4139">
        <v>0</v>
      </c>
      <c r="AT4139">
        <v>0</v>
      </c>
      <c r="AU4139">
        <v>0</v>
      </c>
      <c r="AV4139">
        <v>0</v>
      </c>
      <c r="AW4139">
        <v>50</v>
      </c>
      <c r="AX4139">
        <v>0.999999999999999</v>
      </c>
      <c r="AY4139" s="73">
        <v>77.159128227851994</v>
      </c>
      <c r="AZ4139">
        <v>50</v>
      </c>
      <c r="BA4139">
        <v>1</v>
      </c>
      <c r="BB4139">
        <v>48</v>
      </c>
      <c r="BC4139">
        <v>0.959441531390542</v>
      </c>
      <c r="BD4139">
        <v>2</v>
      </c>
      <c r="BE4139">
        <v>4.0558468609457103E-2</v>
      </c>
      <c r="BF4139">
        <v>79.279477224242896</v>
      </c>
      <c r="BG4139">
        <v>81.235630477283905</v>
      </c>
      <c r="BH4139">
        <v>77.159128227851994</v>
      </c>
      <c r="BI4139">
        <v>76.119740402274999</v>
      </c>
    </row>
    <row r="4140" spans="1:61" x14ac:dyDescent="0.25">
      <c r="A4140" s="10" t="str">
        <f>VLOOKUP(D4140,'Index-Relations'!E:F,2,FALSE)</f>
        <v>ESG</v>
      </c>
      <c r="B4140" t="s">
        <v>3450</v>
      </c>
      <c r="C4140" s="53" t="s">
        <v>3350</v>
      </c>
      <c r="D4140" s="59" t="s">
        <v>3190</v>
      </c>
      <c r="E4140" s="59" t="s">
        <v>7556</v>
      </c>
      <c r="F4140" t="s">
        <v>2640</v>
      </c>
      <c r="G4140" t="s">
        <v>1670</v>
      </c>
      <c r="H4140" t="s">
        <v>1672</v>
      </c>
      <c r="I4140" s="52">
        <v>45505</v>
      </c>
      <c r="J4140" t="s">
        <v>2457</v>
      </c>
      <c r="K4140">
        <v>50</v>
      </c>
      <c r="L4140" s="73">
        <v>79.324238957830005</v>
      </c>
      <c r="M4140">
        <v>50</v>
      </c>
      <c r="N4140">
        <v>1</v>
      </c>
      <c r="O4140" s="73">
        <v>81.328303227354894</v>
      </c>
      <c r="P4140">
        <v>50</v>
      </c>
      <c r="Q4140">
        <v>1</v>
      </c>
      <c r="R4140">
        <v>49</v>
      </c>
      <c r="S4140">
        <v>0.98111075298040795</v>
      </c>
      <c r="T4140">
        <v>34.784803870305801</v>
      </c>
      <c r="U4140">
        <v>0.67270681309039604</v>
      </c>
      <c r="V4140">
        <v>33</v>
      </c>
      <c r="W4140">
        <v>2.85357883708835E-2</v>
      </c>
      <c r="X4140">
        <v>6</v>
      </c>
      <c r="Y4140">
        <v>50</v>
      </c>
      <c r="Z4140">
        <v>0.999999999999999</v>
      </c>
      <c r="AA4140">
        <v>26.454326974604299</v>
      </c>
      <c r="AB4140">
        <v>46</v>
      </c>
      <c r="AC4140">
        <v>0.92304995495722197</v>
      </c>
      <c r="AD4140">
        <v>4</v>
      </c>
      <c r="AE4140">
        <v>7.6950045042777498E-2</v>
      </c>
      <c r="AF4140">
        <v>0</v>
      </c>
      <c r="AG4140">
        <v>8.3269999999999995E-17</v>
      </c>
      <c r="AH4140">
        <v>9.4567884852635401E-3</v>
      </c>
      <c r="AI4140">
        <v>4</v>
      </c>
      <c r="AJ4140" s="73">
        <v>76.309225023928903</v>
      </c>
      <c r="AK4140">
        <v>50</v>
      </c>
      <c r="AL4140">
        <v>1</v>
      </c>
      <c r="AM4140">
        <v>0</v>
      </c>
      <c r="AN4140">
        <v>0</v>
      </c>
      <c r="AO4140">
        <v>0</v>
      </c>
      <c r="AP4140">
        <v>0</v>
      </c>
      <c r="AQ4140">
        <v>50</v>
      </c>
      <c r="AR4140">
        <v>1</v>
      </c>
      <c r="AS4140">
        <v>0</v>
      </c>
      <c r="AT4140">
        <v>0</v>
      </c>
      <c r="AU4140">
        <v>0</v>
      </c>
      <c r="AV4140">
        <v>0</v>
      </c>
      <c r="AW4140">
        <v>50</v>
      </c>
      <c r="AX4140">
        <v>0.999999999999999</v>
      </c>
      <c r="AY4140" s="73">
        <v>77.103944334421001</v>
      </c>
      <c r="AZ4140">
        <v>50</v>
      </c>
      <c r="BA4140">
        <v>1</v>
      </c>
      <c r="BB4140">
        <v>49</v>
      </c>
      <c r="BC4140">
        <v>0.97830319673208899</v>
      </c>
      <c r="BD4140">
        <v>1</v>
      </c>
      <c r="BE4140">
        <v>2.1696803267910299E-2</v>
      </c>
      <c r="BF4140">
        <v>79.324238957830005</v>
      </c>
      <c r="BG4140">
        <v>81.328303227354894</v>
      </c>
      <c r="BH4140">
        <v>77.103944334421001</v>
      </c>
      <c r="BI4140">
        <v>76.309225023928903</v>
      </c>
    </row>
    <row r="4141" spans="1:61" x14ac:dyDescent="0.25">
      <c r="A4141" s="10" t="str">
        <f>VLOOKUP(D4141,'Index-Relations'!E:F,2,FALSE)</f>
        <v>ESG</v>
      </c>
      <c r="B4141" t="s">
        <v>3450</v>
      </c>
      <c r="C4141" s="53" t="s">
        <v>2765</v>
      </c>
      <c r="D4141" s="59" t="s">
        <v>3190</v>
      </c>
      <c r="E4141" s="59" t="s">
        <v>7557</v>
      </c>
      <c r="F4141" t="s">
        <v>2640</v>
      </c>
      <c r="G4141" t="s">
        <v>1670</v>
      </c>
      <c r="H4141" t="s">
        <v>1672</v>
      </c>
      <c r="I4141" s="52">
        <v>45474</v>
      </c>
      <c r="J4141" t="s">
        <v>2457</v>
      </c>
      <c r="K4141">
        <v>50</v>
      </c>
      <c r="L4141" s="73">
        <v>79.920225116593002</v>
      </c>
      <c r="M4141">
        <v>50</v>
      </c>
      <c r="N4141">
        <v>1</v>
      </c>
      <c r="O4141" s="73">
        <v>81.4663345071789</v>
      </c>
      <c r="P4141">
        <v>50</v>
      </c>
      <c r="Q4141">
        <v>1</v>
      </c>
      <c r="R4141">
        <v>49</v>
      </c>
      <c r="S4141">
        <v>0.98024973033726504</v>
      </c>
      <c r="T4141">
        <v>34.706469353897504</v>
      </c>
      <c r="U4141">
        <v>0.64886660800100004</v>
      </c>
      <c r="V4141">
        <v>32</v>
      </c>
      <c r="W4141">
        <v>2.6588840336441402E-2</v>
      </c>
      <c r="X4141">
        <v>6</v>
      </c>
      <c r="Y4141">
        <v>50</v>
      </c>
      <c r="Z4141">
        <v>1</v>
      </c>
      <c r="AA4141">
        <v>27.2942291321631</v>
      </c>
      <c r="AB4141">
        <v>47</v>
      </c>
      <c r="AC4141">
        <v>0.94111314910902899</v>
      </c>
      <c r="AD4141">
        <v>3</v>
      </c>
      <c r="AE4141">
        <v>5.8886850890970503E-2</v>
      </c>
      <c r="AF4141">
        <v>0</v>
      </c>
      <c r="AG4141">
        <v>0</v>
      </c>
      <c r="AH4141">
        <v>9.1479379767478407E-3</v>
      </c>
      <c r="AI4141">
        <v>4</v>
      </c>
      <c r="AJ4141" s="73">
        <v>77.003519583669998</v>
      </c>
      <c r="AK4141">
        <v>50</v>
      </c>
      <c r="AL4141">
        <v>1</v>
      </c>
      <c r="AM4141">
        <v>0</v>
      </c>
      <c r="AN4141">
        <v>0</v>
      </c>
      <c r="AO4141">
        <v>0</v>
      </c>
      <c r="AP4141">
        <v>0</v>
      </c>
      <c r="AQ4141">
        <v>50</v>
      </c>
      <c r="AR4141">
        <v>1</v>
      </c>
      <c r="AS4141">
        <v>0</v>
      </c>
      <c r="AT4141">
        <v>0</v>
      </c>
      <c r="AU4141">
        <v>0</v>
      </c>
      <c r="AV4141">
        <v>0</v>
      </c>
      <c r="AW4141">
        <v>50</v>
      </c>
      <c r="AX4141">
        <v>1</v>
      </c>
      <c r="AY4141" s="73">
        <v>77.959497360364907</v>
      </c>
      <c r="AZ4141">
        <v>50</v>
      </c>
      <c r="BA4141">
        <v>1</v>
      </c>
      <c r="BB4141">
        <v>49</v>
      </c>
      <c r="BC4141">
        <v>0.97933368206127402</v>
      </c>
      <c r="BD4141">
        <v>1</v>
      </c>
      <c r="BE4141">
        <v>2.0666317938725101E-2</v>
      </c>
      <c r="BF4141">
        <v>79.920225116593002</v>
      </c>
      <c r="BG4141">
        <v>81.4663345071789</v>
      </c>
      <c r="BH4141">
        <v>77.959497360364907</v>
      </c>
      <c r="BI4141">
        <v>77.003519583669998</v>
      </c>
    </row>
    <row r="4142" spans="1:61" x14ac:dyDescent="0.25">
      <c r="A4142" s="10" t="str">
        <f>VLOOKUP(D4142,'Index-Relations'!E:F,2,FALSE)</f>
        <v>ESG</v>
      </c>
      <c r="B4142" t="s">
        <v>3450</v>
      </c>
      <c r="C4142" s="53" t="s">
        <v>2766</v>
      </c>
      <c r="D4142" s="59" t="s">
        <v>3190</v>
      </c>
      <c r="E4142" s="59" t="s">
        <v>7558</v>
      </c>
      <c r="F4142" t="s">
        <v>2640</v>
      </c>
      <c r="G4142" t="s">
        <v>1670</v>
      </c>
      <c r="H4142" t="s">
        <v>1672</v>
      </c>
      <c r="I4142" s="52">
        <v>45446</v>
      </c>
      <c r="J4142" t="s">
        <v>2457</v>
      </c>
      <c r="K4142">
        <v>50</v>
      </c>
      <c r="L4142" s="73">
        <v>80.1846926792049</v>
      </c>
      <c r="M4142">
        <v>50</v>
      </c>
      <c r="N4142">
        <v>1</v>
      </c>
      <c r="O4142" s="73">
        <v>81.176522120914001</v>
      </c>
      <c r="P4142">
        <v>50</v>
      </c>
      <c r="Q4142">
        <v>1</v>
      </c>
      <c r="R4142">
        <v>49</v>
      </c>
      <c r="S4142">
        <v>0.97528012540056597</v>
      </c>
      <c r="T4142">
        <v>35.083126169601499</v>
      </c>
      <c r="U4142">
        <v>0.69122253935762701</v>
      </c>
      <c r="V4142">
        <v>33</v>
      </c>
      <c r="W4142">
        <v>2.9907793404479101E-2</v>
      </c>
      <c r="X4142">
        <v>6</v>
      </c>
      <c r="Y4142">
        <v>50</v>
      </c>
      <c r="Z4142">
        <v>1</v>
      </c>
      <c r="AA4142">
        <v>35.175279451561202</v>
      </c>
      <c r="AB4142">
        <v>47</v>
      </c>
      <c r="AC4142">
        <v>0.941728852615214</v>
      </c>
      <c r="AD4142">
        <v>3</v>
      </c>
      <c r="AE4142">
        <v>5.8271147384785303E-2</v>
      </c>
      <c r="AF4142">
        <v>0</v>
      </c>
      <c r="AG4142">
        <v>9.7139999999999999E-17</v>
      </c>
      <c r="AH4142">
        <v>1.0725219064981299E-2</v>
      </c>
      <c r="AI4142">
        <v>4</v>
      </c>
      <c r="AJ4142" s="73">
        <v>76.953013114635993</v>
      </c>
      <c r="AK4142">
        <v>50</v>
      </c>
      <c r="AL4142">
        <v>1</v>
      </c>
      <c r="AM4142">
        <v>0</v>
      </c>
      <c r="AN4142">
        <v>0</v>
      </c>
      <c r="AO4142">
        <v>0</v>
      </c>
      <c r="AP4142">
        <v>0</v>
      </c>
      <c r="AQ4142">
        <v>50</v>
      </c>
      <c r="AR4142">
        <v>0.999999999999999</v>
      </c>
      <c r="AS4142">
        <v>0</v>
      </c>
      <c r="AT4142">
        <v>0</v>
      </c>
      <c r="AU4142">
        <v>0</v>
      </c>
      <c r="AV4142">
        <v>0</v>
      </c>
      <c r="AW4142">
        <v>50</v>
      </c>
      <c r="AX4142">
        <v>1</v>
      </c>
      <c r="AY4142" s="73">
        <v>79.164180651069003</v>
      </c>
      <c r="AZ4142">
        <v>50</v>
      </c>
      <c r="BA4142">
        <v>1</v>
      </c>
      <c r="BB4142">
        <v>49</v>
      </c>
      <c r="BC4142">
        <v>0.97992545288942901</v>
      </c>
      <c r="BD4142">
        <v>1</v>
      </c>
      <c r="BE4142">
        <v>2.0074547110570402E-2</v>
      </c>
      <c r="BF4142">
        <v>80.1846926792049</v>
      </c>
      <c r="BG4142">
        <v>81.176522120914001</v>
      </c>
      <c r="BH4142">
        <v>79.164180651069003</v>
      </c>
      <c r="BI4142">
        <v>76.953013114635993</v>
      </c>
    </row>
    <row r="4143" spans="1:61" x14ac:dyDescent="0.25">
      <c r="A4143" s="10" t="str">
        <f>VLOOKUP(D4143,'Index-Relations'!E:F,2,FALSE)</f>
        <v>ESG</v>
      </c>
      <c r="B4143" t="s">
        <v>3450</v>
      </c>
      <c r="C4143" s="53" t="s">
        <v>2767</v>
      </c>
      <c r="D4143" s="59" t="s">
        <v>3190</v>
      </c>
      <c r="E4143" s="59" t="s">
        <v>7559</v>
      </c>
      <c r="F4143" t="s">
        <v>2640</v>
      </c>
      <c r="G4143" t="s">
        <v>1670</v>
      </c>
      <c r="H4143" t="s">
        <v>1672</v>
      </c>
      <c r="I4143" s="52">
        <v>45414</v>
      </c>
      <c r="J4143" t="s">
        <v>2457</v>
      </c>
      <c r="K4143">
        <v>50</v>
      </c>
      <c r="L4143" s="73">
        <v>80.249501045082994</v>
      </c>
      <c r="M4143">
        <v>50</v>
      </c>
      <c r="N4143">
        <v>1</v>
      </c>
      <c r="O4143" s="73">
        <v>81.268535586432904</v>
      </c>
      <c r="P4143">
        <v>50</v>
      </c>
      <c r="Q4143">
        <v>1</v>
      </c>
      <c r="R4143">
        <v>49</v>
      </c>
      <c r="S4143">
        <v>0.976293034819117</v>
      </c>
      <c r="T4143">
        <v>35.043870871270599</v>
      </c>
      <c r="U4143">
        <v>0.69297713746030098</v>
      </c>
      <c r="V4143">
        <v>33</v>
      </c>
      <c r="W4143">
        <v>2.8451751875329799E-2</v>
      </c>
      <c r="X4143">
        <v>6</v>
      </c>
      <c r="Y4143">
        <v>50</v>
      </c>
      <c r="Z4143">
        <v>1</v>
      </c>
      <c r="AA4143">
        <v>36.933883105570899</v>
      </c>
      <c r="AB4143">
        <v>47</v>
      </c>
      <c r="AC4143">
        <v>0.939657977198184</v>
      </c>
      <c r="AD4143">
        <v>3</v>
      </c>
      <c r="AE4143">
        <v>6.0342022801815699E-2</v>
      </c>
      <c r="AF4143">
        <v>0</v>
      </c>
      <c r="AG4143">
        <v>2.776E-17</v>
      </c>
      <c r="AH4143">
        <v>9.6171723138424401E-3</v>
      </c>
      <c r="AI4143">
        <v>4</v>
      </c>
      <c r="AJ4143" s="73">
        <v>76.949278022947993</v>
      </c>
      <c r="AK4143">
        <v>50</v>
      </c>
      <c r="AL4143">
        <v>1</v>
      </c>
      <c r="AM4143">
        <v>0</v>
      </c>
      <c r="AN4143">
        <v>0</v>
      </c>
      <c r="AO4143">
        <v>0</v>
      </c>
      <c r="AP4143">
        <v>0</v>
      </c>
      <c r="AQ4143">
        <v>50</v>
      </c>
      <c r="AR4143">
        <v>1</v>
      </c>
      <c r="AS4143">
        <v>0</v>
      </c>
      <c r="AT4143">
        <v>0</v>
      </c>
      <c r="AU4143">
        <v>0</v>
      </c>
      <c r="AV4143">
        <v>0</v>
      </c>
      <c r="AW4143">
        <v>50</v>
      </c>
      <c r="AX4143">
        <v>0.999999999999999</v>
      </c>
      <c r="AY4143" s="73">
        <v>79.263393953283995</v>
      </c>
      <c r="AZ4143">
        <v>50</v>
      </c>
      <c r="BA4143">
        <v>1</v>
      </c>
      <c r="BB4143">
        <v>48</v>
      </c>
      <c r="BC4143">
        <v>0.96051753868448198</v>
      </c>
      <c r="BD4143">
        <v>2</v>
      </c>
      <c r="BE4143">
        <v>3.9482461315516998E-2</v>
      </c>
      <c r="BF4143">
        <v>80.249501045082994</v>
      </c>
      <c r="BG4143">
        <v>81.268535586432904</v>
      </c>
      <c r="BH4143">
        <v>79.263393953283995</v>
      </c>
      <c r="BI4143">
        <v>76.949278022947993</v>
      </c>
    </row>
    <row r="4144" spans="1:61" x14ac:dyDescent="0.25">
      <c r="A4144" s="10" t="str">
        <f>VLOOKUP(D4144,'Index-Relations'!E:F,2,FALSE)</f>
        <v>ESG</v>
      </c>
      <c r="B4144" t="s">
        <v>3450</v>
      </c>
      <c r="C4144" s="53" t="s">
        <v>2768</v>
      </c>
      <c r="D4144" s="59" t="s">
        <v>3190</v>
      </c>
      <c r="E4144" s="59" t="s">
        <v>7560</v>
      </c>
      <c r="F4144" t="s">
        <v>2640</v>
      </c>
      <c r="G4144" t="s">
        <v>1670</v>
      </c>
      <c r="H4144" t="s">
        <v>1672</v>
      </c>
      <c r="I4144" s="52">
        <v>45384</v>
      </c>
      <c r="J4144" t="s">
        <v>2457</v>
      </c>
      <c r="K4144">
        <v>50</v>
      </c>
      <c r="L4144">
        <v>86.578440196417503</v>
      </c>
      <c r="M4144">
        <v>50</v>
      </c>
      <c r="N4144">
        <v>1</v>
      </c>
      <c r="O4144">
        <v>86.453210523025902</v>
      </c>
      <c r="P4144">
        <v>50</v>
      </c>
      <c r="Q4144">
        <v>1</v>
      </c>
      <c r="R4144">
        <v>49</v>
      </c>
      <c r="S4144">
        <v>0.97866816774687504</v>
      </c>
      <c r="T4144">
        <v>34.738039659066402</v>
      </c>
      <c r="U4144">
        <v>0.67943232124902697</v>
      </c>
      <c r="V4144">
        <v>33</v>
      </c>
      <c r="W4144">
        <v>2.9747478799710101E-2</v>
      </c>
      <c r="X4144">
        <v>6</v>
      </c>
      <c r="Y4144">
        <v>50</v>
      </c>
      <c r="Z4144">
        <v>0.999999999999999</v>
      </c>
      <c r="AA4144">
        <v>35.025583179920901</v>
      </c>
      <c r="AB4144">
        <v>47</v>
      </c>
      <c r="AC4144">
        <v>0.94052280390061305</v>
      </c>
      <c r="AD4144">
        <v>3</v>
      </c>
      <c r="AE4144">
        <v>5.9477196099386599E-2</v>
      </c>
      <c r="AF4144">
        <v>0</v>
      </c>
      <c r="AG4144">
        <v>1.388E-17</v>
      </c>
      <c r="AH4144">
        <v>1.01927372541785E-2</v>
      </c>
      <c r="AI4144">
        <v>4</v>
      </c>
      <c r="AJ4144">
        <v>84.394825346709496</v>
      </c>
      <c r="AK4144">
        <v>50</v>
      </c>
      <c r="AL4144">
        <v>1</v>
      </c>
      <c r="AM4144">
        <v>0</v>
      </c>
      <c r="AN4144">
        <v>0</v>
      </c>
      <c r="AO4144">
        <v>0</v>
      </c>
      <c r="AP4144">
        <v>0</v>
      </c>
      <c r="AQ4144">
        <v>50</v>
      </c>
      <c r="AR4144">
        <v>1</v>
      </c>
      <c r="AS4144">
        <v>0</v>
      </c>
      <c r="AT4144">
        <v>0</v>
      </c>
      <c r="AU4144">
        <v>0</v>
      </c>
      <c r="AV4144">
        <v>0</v>
      </c>
      <c r="AW4144">
        <v>50</v>
      </c>
      <c r="AX4144">
        <v>1</v>
      </c>
      <c r="AY4144">
        <v>85.5946218846222</v>
      </c>
      <c r="AZ4144">
        <v>50</v>
      </c>
      <c r="BA4144">
        <v>1</v>
      </c>
      <c r="BB4144">
        <v>48</v>
      </c>
      <c r="BC4144">
        <v>0.96154165102501798</v>
      </c>
      <c r="BD4144">
        <v>2</v>
      </c>
      <c r="BE4144">
        <v>3.8458348974981502E-2</v>
      </c>
      <c r="BF4144">
        <v>80.383288184565004</v>
      </c>
      <c r="BG4144">
        <v>81.123916147228002</v>
      </c>
      <c r="BH4144">
        <v>79.768754372305906</v>
      </c>
      <c r="BI4144">
        <v>76.931591518050993</v>
      </c>
    </row>
    <row r="4145" spans="1:61" x14ac:dyDescent="0.25">
      <c r="A4145" s="10" t="str">
        <f>VLOOKUP(D4145,'Index-Relations'!E:F,2,FALSE)</f>
        <v>ESG</v>
      </c>
      <c r="B4145" t="s">
        <v>3450</v>
      </c>
      <c r="C4145" s="53" t="s">
        <v>2769</v>
      </c>
      <c r="D4145" s="59" t="s">
        <v>3190</v>
      </c>
      <c r="E4145" s="59" t="s">
        <v>7561</v>
      </c>
      <c r="F4145" t="s">
        <v>2640</v>
      </c>
      <c r="G4145" t="s">
        <v>1670</v>
      </c>
      <c r="H4145" t="s">
        <v>1672</v>
      </c>
      <c r="I4145" s="52">
        <v>45352</v>
      </c>
      <c r="J4145" t="s">
        <v>2457</v>
      </c>
      <c r="K4145">
        <v>50</v>
      </c>
      <c r="L4145">
        <v>86.384714118702405</v>
      </c>
      <c r="M4145">
        <v>50</v>
      </c>
      <c r="N4145">
        <v>1</v>
      </c>
      <c r="O4145">
        <v>86.156256525129606</v>
      </c>
      <c r="P4145">
        <v>50</v>
      </c>
      <c r="Q4145">
        <v>1</v>
      </c>
      <c r="R4145">
        <v>49</v>
      </c>
      <c r="S4145">
        <v>0.98293315116403202</v>
      </c>
      <c r="T4145">
        <v>34.165012836822903</v>
      </c>
      <c r="U4145">
        <v>0.668271057141128</v>
      </c>
      <c r="V4145">
        <v>32</v>
      </c>
      <c r="W4145">
        <v>3.2388758871541801E-2</v>
      </c>
      <c r="X4145">
        <v>5</v>
      </c>
      <c r="Y4145">
        <v>50</v>
      </c>
      <c r="Z4145">
        <v>1</v>
      </c>
      <c r="AA4145">
        <v>32.124503825533097</v>
      </c>
      <c r="AB4145">
        <v>46</v>
      </c>
      <c r="AC4145">
        <v>0.92643917811228804</v>
      </c>
      <c r="AD4145">
        <v>4</v>
      </c>
      <c r="AE4145">
        <v>7.3560821887711902E-2</v>
      </c>
      <c r="AF4145">
        <v>0</v>
      </c>
      <c r="AG4145">
        <v>0</v>
      </c>
      <c r="AH4145">
        <v>5.1381062922588204E-3</v>
      </c>
      <c r="AI4145">
        <v>2</v>
      </c>
      <c r="AJ4145">
        <v>84.242599621796302</v>
      </c>
      <c r="AK4145">
        <v>50</v>
      </c>
      <c r="AL4145">
        <v>1</v>
      </c>
      <c r="AM4145">
        <v>0</v>
      </c>
      <c r="AN4145">
        <v>0</v>
      </c>
      <c r="AO4145">
        <v>0</v>
      </c>
      <c r="AP4145">
        <v>0</v>
      </c>
      <c r="AQ4145">
        <v>50</v>
      </c>
      <c r="AR4145">
        <v>0.999999999999999</v>
      </c>
      <c r="AS4145">
        <v>0</v>
      </c>
      <c r="AT4145">
        <v>0</v>
      </c>
      <c r="AU4145">
        <v>0</v>
      </c>
      <c r="AV4145">
        <v>0</v>
      </c>
      <c r="AW4145">
        <v>50</v>
      </c>
      <c r="AX4145">
        <v>1</v>
      </c>
      <c r="AY4145">
        <v>85.513175953431798</v>
      </c>
      <c r="AZ4145">
        <v>50</v>
      </c>
      <c r="BA4145">
        <v>1</v>
      </c>
      <c r="BB4145">
        <v>48</v>
      </c>
      <c r="BC4145">
        <v>0.96508630407616303</v>
      </c>
      <c r="BD4145">
        <v>2</v>
      </c>
      <c r="BE4145">
        <v>3.4913695923836703E-2</v>
      </c>
      <c r="BF4145">
        <v>79.978789158571004</v>
      </c>
      <c r="BG4145">
        <v>80.699080812280002</v>
      </c>
      <c r="BH4145">
        <v>79.536992106044906</v>
      </c>
      <c r="BI4145">
        <v>76.427925954985994</v>
      </c>
    </row>
    <row r="4146" spans="1:61" x14ac:dyDescent="0.25">
      <c r="A4146" s="10" t="str">
        <f>VLOOKUP(D4146,'Index-Relations'!E:F,2,FALSE)</f>
        <v>ESG</v>
      </c>
      <c r="B4146" t="s">
        <v>3450</v>
      </c>
      <c r="C4146" s="53" t="s">
        <v>2770</v>
      </c>
      <c r="D4146" s="59" t="s">
        <v>3190</v>
      </c>
      <c r="E4146" s="59" t="s">
        <v>7562</v>
      </c>
      <c r="F4146" t="s">
        <v>2640</v>
      </c>
      <c r="G4146" t="s">
        <v>1670</v>
      </c>
      <c r="H4146" t="s">
        <v>1672</v>
      </c>
      <c r="I4146" s="52">
        <v>45323</v>
      </c>
      <c r="J4146" t="s">
        <v>2457</v>
      </c>
      <c r="K4146">
        <v>50</v>
      </c>
      <c r="L4146">
        <v>86.643216583057793</v>
      </c>
      <c r="M4146">
        <v>50</v>
      </c>
      <c r="N4146">
        <v>1</v>
      </c>
      <c r="O4146">
        <v>86.523828831823707</v>
      </c>
      <c r="P4146">
        <v>50</v>
      </c>
      <c r="Q4146">
        <v>1</v>
      </c>
      <c r="R4146">
        <v>49</v>
      </c>
      <c r="S4146">
        <v>0.98213796701484601</v>
      </c>
      <c r="T4146">
        <v>34.8306983759799</v>
      </c>
      <c r="U4146">
        <v>0.67398437659988497</v>
      </c>
      <c r="V4146">
        <v>32</v>
      </c>
      <c r="W4146">
        <v>3.2690573540364802E-2</v>
      </c>
      <c r="X4146">
        <v>5</v>
      </c>
      <c r="Y4146">
        <v>50</v>
      </c>
      <c r="Z4146">
        <v>0.999999999999999</v>
      </c>
      <c r="AA4146">
        <v>33.5041548882119</v>
      </c>
      <c r="AB4146">
        <v>46</v>
      </c>
      <c r="AC4146">
        <v>0.92259795148440804</v>
      </c>
      <c r="AD4146">
        <v>4</v>
      </c>
      <c r="AE4146">
        <v>7.7402048515591501E-2</v>
      </c>
      <c r="AF4146">
        <v>0</v>
      </c>
      <c r="AG4146">
        <v>0</v>
      </c>
      <c r="AH4146">
        <v>5.4607676999095496E-3</v>
      </c>
      <c r="AI4146">
        <v>2</v>
      </c>
      <c r="AJ4146">
        <v>84.468797520096203</v>
      </c>
      <c r="AK4146">
        <v>50</v>
      </c>
      <c r="AL4146">
        <v>1</v>
      </c>
      <c r="AM4146">
        <v>0</v>
      </c>
      <c r="AN4146">
        <v>0</v>
      </c>
      <c r="AO4146">
        <v>0</v>
      </c>
      <c r="AP4146">
        <v>0</v>
      </c>
      <c r="AQ4146">
        <v>50</v>
      </c>
      <c r="AR4146">
        <v>1</v>
      </c>
      <c r="AS4146">
        <v>0</v>
      </c>
      <c r="AT4146">
        <v>0</v>
      </c>
      <c r="AU4146">
        <v>0</v>
      </c>
      <c r="AV4146">
        <v>0</v>
      </c>
      <c r="AW4146">
        <v>50</v>
      </c>
      <c r="AX4146">
        <v>0.999999999999999</v>
      </c>
      <c r="AY4146">
        <v>85.813100714677503</v>
      </c>
      <c r="AZ4146">
        <v>50</v>
      </c>
      <c r="BA4146">
        <v>1</v>
      </c>
      <c r="BB4146">
        <v>48</v>
      </c>
      <c r="BC4146">
        <v>0.96093375668970005</v>
      </c>
      <c r="BD4146">
        <v>2</v>
      </c>
      <c r="BE4146">
        <v>3.9066243310299002E-2</v>
      </c>
      <c r="BF4146">
        <v>80.203358146823007</v>
      </c>
      <c r="BG4146">
        <v>81.223186900956904</v>
      </c>
      <c r="BH4146">
        <v>79.664750175549003</v>
      </c>
      <c r="BI4146">
        <v>76.724297804068897</v>
      </c>
    </row>
    <row r="4147" spans="1:61" x14ac:dyDescent="0.25">
      <c r="A4147" s="10" t="str">
        <f>VLOOKUP(D4147,'Index-Relations'!E:F,2,FALSE)</f>
        <v>ESG</v>
      </c>
      <c r="B4147" t="s">
        <v>3450</v>
      </c>
      <c r="C4147" s="53" t="s">
        <v>2760</v>
      </c>
      <c r="D4147" s="59" t="s">
        <v>3191</v>
      </c>
      <c r="E4147" s="59" t="s">
        <v>7563</v>
      </c>
      <c r="F4147" t="s">
        <v>2552</v>
      </c>
      <c r="G4147" t="s">
        <v>1674</v>
      </c>
      <c r="H4147" t="s">
        <v>1676</v>
      </c>
      <c r="I4147" s="52">
        <v>45659</v>
      </c>
      <c r="J4147" t="s">
        <v>2457</v>
      </c>
      <c r="K4147">
        <v>50</v>
      </c>
      <c r="L4147" s="73">
        <v>76.235896150544903</v>
      </c>
      <c r="M4147">
        <v>50</v>
      </c>
      <c r="N4147">
        <v>1</v>
      </c>
      <c r="O4147" s="73">
        <v>78.879812216779001</v>
      </c>
      <c r="P4147">
        <v>50</v>
      </c>
      <c r="Q4147">
        <v>1</v>
      </c>
      <c r="R4147">
        <v>49</v>
      </c>
      <c r="S4147">
        <v>0.98095206474609997</v>
      </c>
      <c r="T4147">
        <v>33.917079856682697</v>
      </c>
      <c r="U4147">
        <v>0.68905622884386897</v>
      </c>
      <c r="V4147">
        <v>32</v>
      </c>
      <c r="W4147">
        <v>5.9337489115695898E-2</v>
      </c>
      <c r="X4147">
        <v>6</v>
      </c>
      <c r="Y4147">
        <v>50</v>
      </c>
      <c r="Z4147">
        <v>1</v>
      </c>
      <c r="AA4147">
        <v>18.560837895119999</v>
      </c>
      <c r="AB4147">
        <v>45</v>
      </c>
      <c r="AC4147">
        <v>0.90010230485819098</v>
      </c>
      <c r="AD4147">
        <v>5</v>
      </c>
      <c r="AE4147">
        <v>9.9897695141808407E-2</v>
      </c>
      <c r="AF4147">
        <v>0</v>
      </c>
      <c r="AG4147">
        <v>5.5510000000000001E-17</v>
      </c>
      <c r="AH4147">
        <v>5.7138614417908198E-3</v>
      </c>
      <c r="AI4147">
        <v>3</v>
      </c>
      <c r="AJ4147" s="73">
        <v>74.1419654468</v>
      </c>
      <c r="AK4147">
        <v>50</v>
      </c>
      <c r="AL4147">
        <v>1</v>
      </c>
      <c r="AM4147">
        <v>1.95592567826509E-2</v>
      </c>
      <c r="AN4147">
        <v>1</v>
      </c>
      <c r="AO4147">
        <v>0</v>
      </c>
      <c r="AP4147">
        <v>0</v>
      </c>
      <c r="AQ4147">
        <v>50</v>
      </c>
      <c r="AR4147">
        <v>0.999999999999999</v>
      </c>
      <c r="AS4147">
        <v>0</v>
      </c>
      <c r="AT4147">
        <v>0</v>
      </c>
      <c r="AU4147">
        <v>0</v>
      </c>
      <c r="AV4147">
        <v>0</v>
      </c>
      <c r="AW4147">
        <v>50</v>
      </c>
      <c r="AX4147">
        <v>1</v>
      </c>
      <c r="AY4147" s="73">
        <v>73.315179556139995</v>
      </c>
      <c r="AZ4147">
        <v>50</v>
      </c>
      <c r="BA4147">
        <v>1</v>
      </c>
      <c r="BB4147">
        <v>47</v>
      </c>
      <c r="BC4147">
        <v>0.93965851689947399</v>
      </c>
      <c r="BD4147">
        <v>3</v>
      </c>
      <c r="BE4147">
        <v>6.0341483100525298E-2</v>
      </c>
      <c r="BF4147">
        <v>76.235896150544903</v>
      </c>
      <c r="BG4147">
        <v>78.879812216779001</v>
      </c>
      <c r="BH4147">
        <v>73.315179556139995</v>
      </c>
      <c r="BI4147">
        <v>74.1419654468</v>
      </c>
    </row>
    <row r="4148" spans="1:61" x14ac:dyDescent="0.25">
      <c r="A4148" s="10" t="str">
        <f>VLOOKUP(D4148,'Index-Relations'!E:F,2,FALSE)</f>
        <v>ESG</v>
      </c>
      <c r="B4148" t="s">
        <v>3450</v>
      </c>
      <c r="C4148" s="53" t="s">
        <v>2761</v>
      </c>
      <c r="D4148" s="59" t="s">
        <v>3191</v>
      </c>
      <c r="E4148" s="59" t="s">
        <v>7564</v>
      </c>
      <c r="F4148" t="s">
        <v>2552</v>
      </c>
      <c r="G4148" t="s">
        <v>1674</v>
      </c>
      <c r="H4148" t="s">
        <v>1676</v>
      </c>
      <c r="I4148" s="52">
        <v>45628</v>
      </c>
      <c r="J4148" t="s">
        <v>2457</v>
      </c>
      <c r="K4148">
        <v>50</v>
      </c>
      <c r="L4148" s="73">
        <v>75.923609575061903</v>
      </c>
      <c r="M4148">
        <v>50</v>
      </c>
      <c r="N4148">
        <v>1</v>
      </c>
      <c r="O4148" s="73">
        <v>77.935848733138997</v>
      </c>
      <c r="P4148">
        <v>50</v>
      </c>
      <c r="Q4148">
        <v>1</v>
      </c>
      <c r="R4148">
        <v>49</v>
      </c>
      <c r="S4148">
        <v>0.97583009591126701</v>
      </c>
      <c r="T4148">
        <v>33.830458451380601</v>
      </c>
      <c r="U4148">
        <v>0.69913797759247098</v>
      </c>
      <c r="V4148">
        <v>34</v>
      </c>
      <c r="W4148">
        <v>4.7150792369852298E-2</v>
      </c>
      <c r="X4148">
        <v>6</v>
      </c>
      <c r="Y4148">
        <v>50</v>
      </c>
      <c r="Z4148">
        <v>1</v>
      </c>
      <c r="AA4148">
        <v>32.9894084691743</v>
      </c>
      <c r="AB4148">
        <v>46</v>
      </c>
      <c r="AC4148">
        <v>0.91432229180302804</v>
      </c>
      <c r="AD4148">
        <v>4</v>
      </c>
      <c r="AE4148">
        <v>8.5677708196971403E-2</v>
      </c>
      <c r="AF4148">
        <v>0</v>
      </c>
      <c r="AG4148">
        <v>0</v>
      </c>
      <c r="AH4148">
        <v>1.2485021276749299E-2</v>
      </c>
      <c r="AI4148">
        <v>4</v>
      </c>
      <c r="AJ4148" s="73">
        <v>73.509963379786001</v>
      </c>
      <c r="AK4148">
        <v>50</v>
      </c>
      <c r="AL4148">
        <v>1</v>
      </c>
      <c r="AM4148">
        <v>1.45478061377748E-2</v>
      </c>
      <c r="AN4148">
        <v>1</v>
      </c>
      <c r="AO4148">
        <v>0</v>
      </c>
      <c r="AP4148">
        <v>0</v>
      </c>
      <c r="AQ4148">
        <v>50</v>
      </c>
      <c r="AR4148">
        <v>1</v>
      </c>
      <c r="AS4148">
        <v>0</v>
      </c>
      <c r="AT4148">
        <v>0</v>
      </c>
      <c r="AU4148">
        <v>0</v>
      </c>
      <c r="AV4148">
        <v>0</v>
      </c>
      <c r="AW4148">
        <v>50</v>
      </c>
      <c r="AX4148">
        <v>1</v>
      </c>
      <c r="AY4148" s="73">
        <v>73.908176276012995</v>
      </c>
      <c r="AZ4148">
        <v>50</v>
      </c>
      <c r="BA4148">
        <v>1</v>
      </c>
      <c r="BB4148">
        <v>47</v>
      </c>
      <c r="BC4148">
        <v>0.94781944138128504</v>
      </c>
      <c r="BD4148">
        <v>3</v>
      </c>
      <c r="BE4148">
        <v>5.2180558618713999E-2</v>
      </c>
      <c r="BF4148">
        <v>75.923609575061903</v>
      </c>
      <c r="BG4148">
        <v>77.935848733138997</v>
      </c>
      <c r="BH4148">
        <v>73.908176276012995</v>
      </c>
      <c r="BI4148">
        <v>73.509963379786001</v>
      </c>
    </row>
    <row r="4149" spans="1:61" x14ac:dyDescent="0.25">
      <c r="A4149" s="10" t="str">
        <f>VLOOKUP(D4149,'Index-Relations'!E:F,2,FALSE)</f>
        <v>ESG</v>
      </c>
      <c r="B4149" t="s">
        <v>3450</v>
      </c>
      <c r="C4149" s="53" t="s">
        <v>2762</v>
      </c>
      <c r="D4149" s="59" t="s">
        <v>3191</v>
      </c>
      <c r="E4149" s="59" t="s">
        <v>7565</v>
      </c>
      <c r="F4149" t="s">
        <v>2552</v>
      </c>
      <c r="G4149" t="s">
        <v>1674</v>
      </c>
      <c r="H4149" t="s">
        <v>1676</v>
      </c>
      <c r="I4149" s="52">
        <v>45597</v>
      </c>
      <c r="J4149" t="s">
        <v>2457</v>
      </c>
      <c r="K4149">
        <v>50</v>
      </c>
      <c r="L4149" s="73">
        <v>75.736292847467993</v>
      </c>
      <c r="M4149">
        <v>50</v>
      </c>
      <c r="N4149">
        <v>1</v>
      </c>
      <c r="O4149" s="73">
        <v>77.892595557722004</v>
      </c>
      <c r="P4149">
        <v>50</v>
      </c>
      <c r="Q4149">
        <v>1</v>
      </c>
      <c r="R4149">
        <v>49</v>
      </c>
      <c r="S4149">
        <v>0.97613470954628101</v>
      </c>
      <c r="T4149">
        <v>34.279906848513299</v>
      </c>
      <c r="U4149">
        <v>0.69938893619120901</v>
      </c>
      <c r="V4149">
        <v>34</v>
      </c>
      <c r="W4149">
        <v>4.8389497626764102E-2</v>
      </c>
      <c r="X4149">
        <v>6</v>
      </c>
      <c r="Y4149">
        <v>50</v>
      </c>
      <c r="Z4149">
        <v>1</v>
      </c>
      <c r="AA4149">
        <v>34.184922125264599</v>
      </c>
      <c r="AB4149">
        <v>46</v>
      </c>
      <c r="AC4149">
        <v>0.91469111752174004</v>
      </c>
      <c r="AD4149">
        <v>4</v>
      </c>
      <c r="AE4149">
        <v>8.5308882478259407E-2</v>
      </c>
      <c r="AF4149">
        <v>0</v>
      </c>
      <c r="AG4149">
        <v>0</v>
      </c>
      <c r="AH4149">
        <v>2.2744967266360602E-2</v>
      </c>
      <c r="AI4149">
        <v>4</v>
      </c>
      <c r="AJ4149" s="73">
        <v>73.417123861882004</v>
      </c>
      <c r="AK4149">
        <v>50</v>
      </c>
      <c r="AL4149">
        <v>1</v>
      </c>
      <c r="AM4149">
        <v>1.82780188594481E-2</v>
      </c>
      <c r="AN4149">
        <v>1</v>
      </c>
      <c r="AO4149">
        <v>0</v>
      </c>
      <c r="AP4149">
        <v>0</v>
      </c>
      <c r="AQ4149">
        <v>50</v>
      </c>
      <c r="AR4149">
        <v>1</v>
      </c>
      <c r="AS4149">
        <v>0</v>
      </c>
      <c r="AT4149">
        <v>0</v>
      </c>
      <c r="AU4149">
        <v>0</v>
      </c>
      <c r="AV4149">
        <v>0</v>
      </c>
      <c r="AW4149">
        <v>50</v>
      </c>
      <c r="AX4149">
        <v>1</v>
      </c>
      <c r="AY4149" s="73">
        <v>73.543313724502994</v>
      </c>
      <c r="AZ4149">
        <v>50</v>
      </c>
      <c r="BA4149">
        <v>1</v>
      </c>
      <c r="BB4149">
        <v>47</v>
      </c>
      <c r="BC4149">
        <v>0.94322712090911398</v>
      </c>
      <c r="BD4149">
        <v>3</v>
      </c>
      <c r="BE4149">
        <v>5.67728790908852E-2</v>
      </c>
      <c r="BF4149">
        <v>75.736292847467993</v>
      </c>
      <c r="BG4149">
        <v>77.892595557722004</v>
      </c>
      <c r="BH4149">
        <v>73.543313724502994</v>
      </c>
      <c r="BI4149">
        <v>73.417123861882004</v>
      </c>
    </row>
    <row r="4150" spans="1:61" x14ac:dyDescent="0.25">
      <c r="A4150" s="10" t="str">
        <f>VLOOKUP(D4150,'Index-Relations'!E:F,2,FALSE)</f>
        <v>ESG</v>
      </c>
      <c r="B4150" t="s">
        <v>3450</v>
      </c>
      <c r="C4150" s="53" t="s">
        <v>2763</v>
      </c>
      <c r="D4150" s="59" t="s">
        <v>3191</v>
      </c>
      <c r="E4150" s="59" t="s">
        <v>7566</v>
      </c>
      <c r="F4150" t="s">
        <v>2552</v>
      </c>
      <c r="G4150" t="s">
        <v>1674</v>
      </c>
      <c r="H4150" t="s">
        <v>1676</v>
      </c>
      <c r="I4150" s="52">
        <v>45566</v>
      </c>
      <c r="J4150" t="s">
        <v>2457</v>
      </c>
      <c r="K4150">
        <v>50</v>
      </c>
      <c r="L4150" s="73">
        <v>75.733506084152907</v>
      </c>
      <c r="M4150">
        <v>50</v>
      </c>
      <c r="N4150">
        <v>1</v>
      </c>
      <c r="O4150" s="73">
        <v>77.994192222902001</v>
      </c>
      <c r="P4150">
        <v>50</v>
      </c>
      <c r="Q4150">
        <v>1</v>
      </c>
      <c r="R4150">
        <v>49</v>
      </c>
      <c r="S4150">
        <v>0.976713633783035</v>
      </c>
      <c r="T4150">
        <v>34.738366195023502</v>
      </c>
      <c r="U4150">
        <v>0.70287274880250294</v>
      </c>
      <c r="V4150">
        <v>34</v>
      </c>
      <c r="W4150">
        <v>4.9791944661187103E-2</v>
      </c>
      <c r="X4150">
        <v>6</v>
      </c>
      <c r="Y4150">
        <v>50</v>
      </c>
      <c r="Z4150">
        <v>1</v>
      </c>
      <c r="AA4150">
        <v>32.7304403237004</v>
      </c>
      <c r="AB4150">
        <v>46</v>
      </c>
      <c r="AC4150">
        <v>0.91631886785623395</v>
      </c>
      <c r="AD4150">
        <v>4</v>
      </c>
      <c r="AE4150">
        <v>8.3681132143765102E-2</v>
      </c>
      <c r="AF4150">
        <v>0</v>
      </c>
      <c r="AG4150">
        <v>2.776E-17</v>
      </c>
      <c r="AH4150">
        <v>1.23231839318461E-2</v>
      </c>
      <c r="AI4150">
        <v>4</v>
      </c>
      <c r="AJ4150" s="73">
        <v>73.569942461747004</v>
      </c>
      <c r="AK4150">
        <v>50</v>
      </c>
      <c r="AL4150">
        <v>1</v>
      </c>
      <c r="AM4150">
        <v>2.1526141305742399E-2</v>
      </c>
      <c r="AN4150">
        <v>1</v>
      </c>
      <c r="AO4150">
        <v>0</v>
      </c>
      <c r="AP4150">
        <v>0</v>
      </c>
      <c r="AQ4150">
        <v>50</v>
      </c>
      <c r="AR4150">
        <v>1</v>
      </c>
      <c r="AS4150">
        <v>0</v>
      </c>
      <c r="AT4150">
        <v>0</v>
      </c>
      <c r="AU4150">
        <v>0</v>
      </c>
      <c r="AV4150">
        <v>0</v>
      </c>
      <c r="AW4150">
        <v>50</v>
      </c>
      <c r="AX4150">
        <v>1</v>
      </c>
      <c r="AY4150" s="73">
        <v>73.282156394319998</v>
      </c>
      <c r="AZ4150">
        <v>50</v>
      </c>
      <c r="BA4150">
        <v>1</v>
      </c>
      <c r="BB4150">
        <v>47</v>
      </c>
      <c r="BC4150">
        <v>0.93785796159015999</v>
      </c>
      <c r="BD4150">
        <v>3</v>
      </c>
      <c r="BE4150">
        <v>6.2142038409839999E-2</v>
      </c>
      <c r="BF4150">
        <v>75.733506084152907</v>
      </c>
      <c r="BG4150">
        <v>77.994192222902001</v>
      </c>
      <c r="BH4150">
        <v>73.282156394319998</v>
      </c>
      <c r="BI4150">
        <v>73.569942461747004</v>
      </c>
    </row>
    <row r="4151" spans="1:61" x14ac:dyDescent="0.25">
      <c r="A4151" s="10" t="str">
        <f>VLOOKUP(D4151,'Index-Relations'!E:F,2,FALSE)</f>
        <v>ESG</v>
      </c>
      <c r="B4151" t="s">
        <v>3450</v>
      </c>
      <c r="C4151" s="53" t="s">
        <v>2764</v>
      </c>
      <c r="D4151" s="59" t="s">
        <v>3191</v>
      </c>
      <c r="E4151" s="59" t="s">
        <v>7567</v>
      </c>
      <c r="F4151" t="s">
        <v>2552</v>
      </c>
      <c r="G4151" t="s">
        <v>1674</v>
      </c>
      <c r="H4151" t="s">
        <v>1676</v>
      </c>
      <c r="I4151" s="52">
        <v>45537</v>
      </c>
      <c r="J4151" t="s">
        <v>2457</v>
      </c>
      <c r="K4151">
        <v>50</v>
      </c>
      <c r="L4151" s="73">
        <v>77.398441924438998</v>
      </c>
      <c r="M4151">
        <v>50</v>
      </c>
      <c r="N4151">
        <v>1</v>
      </c>
      <c r="O4151" s="73">
        <v>79.777143940379005</v>
      </c>
      <c r="P4151">
        <v>50</v>
      </c>
      <c r="Q4151">
        <v>1</v>
      </c>
      <c r="R4151">
        <v>49</v>
      </c>
      <c r="S4151">
        <v>0.98080887605170897</v>
      </c>
      <c r="T4151">
        <v>35.312222888366001</v>
      </c>
      <c r="U4151">
        <v>0.72492459822950694</v>
      </c>
      <c r="V4151">
        <v>34</v>
      </c>
      <c r="W4151">
        <v>4.4936093160543103E-2</v>
      </c>
      <c r="X4151">
        <v>7</v>
      </c>
      <c r="Y4151">
        <v>50</v>
      </c>
      <c r="Z4151">
        <v>1</v>
      </c>
      <c r="AA4151">
        <v>24.256775359252298</v>
      </c>
      <c r="AB4151">
        <v>47</v>
      </c>
      <c r="AC4151">
        <v>0.94737970797137405</v>
      </c>
      <c r="AD4151">
        <v>4</v>
      </c>
      <c r="AE4151">
        <v>7.6156639382675598E-2</v>
      </c>
      <c r="AF4151">
        <v>-1</v>
      </c>
      <c r="AG4151">
        <v>0</v>
      </c>
      <c r="AH4151">
        <v>5.1608141208889999E-3</v>
      </c>
      <c r="AI4151">
        <v>4</v>
      </c>
      <c r="AJ4151" s="73">
        <v>74.222359685732002</v>
      </c>
      <c r="AK4151">
        <v>50</v>
      </c>
      <c r="AL4151">
        <v>1</v>
      </c>
      <c r="AM4151">
        <v>1.9806221365152601E-2</v>
      </c>
      <c r="AN4151">
        <v>1</v>
      </c>
      <c r="AO4151">
        <v>0</v>
      </c>
      <c r="AP4151">
        <v>0</v>
      </c>
      <c r="AQ4151">
        <v>50</v>
      </c>
      <c r="AR4151">
        <v>1</v>
      </c>
      <c r="AS4151">
        <v>0</v>
      </c>
      <c r="AT4151">
        <v>0</v>
      </c>
      <c r="AU4151">
        <v>0</v>
      </c>
      <c r="AV4151">
        <v>0</v>
      </c>
      <c r="AW4151">
        <v>50</v>
      </c>
      <c r="AX4151">
        <v>0.999999999999999</v>
      </c>
      <c r="AY4151" s="73">
        <v>75.501395803251995</v>
      </c>
      <c r="AZ4151">
        <v>50</v>
      </c>
      <c r="BA4151">
        <v>1</v>
      </c>
      <c r="BB4151">
        <v>47</v>
      </c>
      <c r="BC4151">
        <v>0.93964585574016901</v>
      </c>
      <c r="BD4151">
        <v>3</v>
      </c>
      <c r="BE4151">
        <v>6.0354144259830302E-2</v>
      </c>
      <c r="BF4151">
        <v>77.398441924438998</v>
      </c>
      <c r="BG4151">
        <v>79.777143940379005</v>
      </c>
      <c r="BH4151">
        <v>75.501395803251995</v>
      </c>
      <c r="BI4151">
        <v>74.222359685732002</v>
      </c>
    </row>
    <row r="4152" spans="1:61" x14ac:dyDescent="0.25">
      <c r="A4152" s="10" t="str">
        <f>VLOOKUP(D4152,'Index-Relations'!E:F,2,FALSE)</f>
        <v>ESG</v>
      </c>
      <c r="B4152" t="s">
        <v>3450</v>
      </c>
      <c r="C4152" s="53" t="s">
        <v>3350</v>
      </c>
      <c r="D4152" s="59" t="s">
        <v>3191</v>
      </c>
      <c r="E4152" s="59" t="s">
        <v>7568</v>
      </c>
      <c r="F4152" t="s">
        <v>2552</v>
      </c>
      <c r="G4152" t="s">
        <v>1674</v>
      </c>
      <c r="H4152" t="s">
        <v>1676</v>
      </c>
      <c r="I4152" s="52">
        <v>45505</v>
      </c>
      <c r="J4152" t="s">
        <v>2457</v>
      </c>
      <c r="K4152">
        <v>50</v>
      </c>
      <c r="L4152" s="73">
        <v>77.396873661851004</v>
      </c>
      <c r="M4152">
        <v>50</v>
      </c>
      <c r="N4152">
        <v>1</v>
      </c>
      <c r="O4152" s="73">
        <v>79.828677771070005</v>
      </c>
      <c r="P4152">
        <v>50</v>
      </c>
      <c r="Q4152">
        <v>1</v>
      </c>
      <c r="R4152">
        <v>49</v>
      </c>
      <c r="S4152">
        <v>0.98111625199419294</v>
      </c>
      <c r="T4152">
        <v>35.483614638095602</v>
      </c>
      <c r="U4152">
        <v>0.71010121338197796</v>
      </c>
      <c r="V4152">
        <v>34</v>
      </c>
      <c r="W4152">
        <v>4.1423336814112699E-2</v>
      </c>
      <c r="X4152">
        <v>7</v>
      </c>
      <c r="Y4152">
        <v>50</v>
      </c>
      <c r="Z4152">
        <v>0.999999999999999</v>
      </c>
      <c r="AA4152">
        <v>24.336316820519599</v>
      </c>
      <c r="AB4152">
        <v>47</v>
      </c>
      <c r="AC4152">
        <v>0.94347020334228704</v>
      </c>
      <c r="AD4152">
        <v>3</v>
      </c>
      <c r="AE4152">
        <v>5.6529796657712801E-2</v>
      </c>
      <c r="AF4152">
        <v>0</v>
      </c>
      <c r="AG4152">
        <v>1.5959E-16</v>
      </c>
      <c r="AH4152">
        <v>5.0952586873625602E-3</v>
      </c>
      <c r="AI4152">
        <v>4</v>
      </c>
      <c r="AJ4152" s="73">
        <v>74.356228969803993</v>
      </c>
      <c r="AK4152">
        <v>50</v>
      </c>
      <c r="AL4152">
        <v>1</v>
      </c>
      <c r="AM4152">
        <v>2.0077503871411901E-2</v>
      </c>
      <c r="AN4152">
        <v>1</v>
      </c>
      <c r="AO4152">
        <v>0</v>
      </c>
      <c r="AP4152">
        <v>0</v>
      </c>
      <c r="AQ4152">
        <v>50</v>
      </c>
      <c r="AR4152">
        <v>1</v>
      </c>
      <c r="AS4152">
        <v>0</v>
      </c>
      <c r="AT4152">
        <v>0</v>
      </c>
      <c r="AU4152">
        <v>0</v>
      </c>
      <c r="AV4152">
        <v>0</v>
      </c>
      <c r="AW4152">
        <v>50</v>
      </c>
      <c r="AX4152">
        <v>1</v>
      </c>
      <c r="AY4152" s="73">
        <v>75.416539342752003</v>
      </c>
      <c r="AZ4152">
        <v>50</v>
      </c>
      <c r="BA4152">
        <v>1</v>
      </c>
      <c r="BB4152">
        <v>48</v>
      </c>
      <c r="BC4152">
        <v>0.95823200920669904</v>
      </c>
      <c r="BD4152">
        <v>2</v>
      </c>
      <c r="BE4152">
        <v>4.1767990793300298E-2</v>
      </c>
      <c r="BF4152">
        <v>77.396873661851004</v>
      </c>
      <c r="BG4152">
        <v>79.828677771070005</v>
      </c>
      <c r="BH4152">
        <v>75.416539342752003</v>
      </c>
      <c r="BI4152">
        <v>74.356228969803993</v>
      </c>
    </row>
    <row r="4153" spans="1:61" x14ac:dyDescent="0.25">
      <c r="A4153" s="10" t="str">
        <f>VLOOKUP(D4153,'Index-Relations'!E:F,2,FALSE)</f>
        <v>ESG</v>
      </c>
      <c r="B4153" t="s">
        <v>3450</v>
      </c>
      <c r="C4153" s="53" t="s">
        <v>2765</v>
      </c>
      <c r="D4153" s="59" t="s">
        <v>3191</v>
      </c>
      <c r="E4153" s="59" t="s">
        <v>7569</v>
      </c>
      <c r="F4153" t="s">
        <v>2552</v>
      </c>
      <c r="G4153" t="s">
        <v>1674</v>
      </c>
      <c r="H4153" t="s">
        <v>1676</v>
      </c>
      <c r="I4153" s="52">
        <v>45474</v>
      </c>
      <c r="J4153" t="s">
        <v>2457</v>
      </c>
      <c r="K4153">
        <v>50</v>
      </c>
      <c r="L4153" s="73">
        <v>78.0852647850229</v>
      </c>
      <c r="M4153">
        <v>50</v>
      </c>
      <c r="N4153">
        <v>1</v>
      </c>
      <c r="O4153" s="73">
        <v>80.040067533955906</v>
      </c>
      <c r="P4153">
        <v>50</v>
      </c>
      <c r="Q4153">
        <v>1</v>
      </c>
      <c r="R4153">
        <v>49</v>
      </c>
      <c r="S4153">
        <v>0.98026328864833101</v>
      </c>
      <c r="T4153">
        <v>35.4022519892237</v>
      </c>
      <c r="U4153">
        <v>0.69007206842062796</v>
      </c>
      <c r="V4153">
        <v>33</v>
      </c>
      <c r="W4153">
        <v>3.9146980722249598E-2</v>
      </c>
      <c r="X4153">
        <v>7</v>
      </c>
      <c r="Y4153">
        <v>50</v>
      </c>
      <c r="Z4153">
        <v>1</v>
      </c>
      <c r="AA4153">
        <v>25.458910603940598</v>
      </c>
      <c r="AB4153">
        <v>48</v>
      </c>
      <c r="AC4153">
        <v>0.96100016110120501</v>
      </c>
      <c r="AD4153">
        <v>2</v>
      </c>
      <c r="AE4153">
        <v>3.8999838898794902E-2</v>
      </c>
      <c r="AF4153">
        <v>0</v>
      </c>
      <c r="AG4153">
        <v>4.1629999999999998E-17</v>
      </c>
      <c r="AH4153">
        <v>5.0908082644744897E-3</v>
      </c>
      <c r="AI4153">
        <v>4</v>
      </c>
      <c r="AJ4153" s="73">
        <v>75.139308336859997</v>
      </c>
      <c r="AK4153">
        <v>50</v>
      </c>
      <c r="AL4153">
        <v>1</v>
      </c>
      <c r="AM4153">
        <v>1.9440304370711901E-2</v>
      </c>
      <c r="AN4153">
        <v>1</v>
      </c>
      <c r="AO4153">
        <v>0</v>
      </c>
      <c r="AP4153">
        <v>0</v>
      </c>
      <c r="AQ4153">
        <v>50</v>
      </c>
      <c r="AR4153">
        <v>0.999999999999999</v>
      </c>
      <c r="AS4153">
        <v>0</v>
      </c>
      <c r="AT4153">
        <v>0</v>
      </c>
      <c r="AU4153">
        <v>0</v>
      </c>
      <c r="AV4153">
        <v>0</v>
      </c>
      <c r="AW4153">
        <v>50</v>
      </c>
      <c r="AX4153">
        <v>0.999999999999999</v>
      </c>
      <c r="AY4153" s="73">
        <v>76.352717747876895</v>
      </c>
      <c r="AZ4153">
        <v>50</v>
      </c>
      <c r="BA4153">
        <v>1</v>
      </c>
      <c r="BB4153">
        <v>48</v>
      </c>
      <c r="BC4153">
        <v>0.95990756485721895</v>
      </c>
      <c r="BD4153">
        <v>2</v>
      </c>
      <c r="BE4153">
        <v>4.00924351427807E-2</v>
      </c>
      <c r="BF4153">
        <v>78.0852647850229</v>
      </c>
      <c r="BG4153">
        <v>80.040067533955906</v>
      </c>
      <c r="BH4153">
        <v>76.352717747876895</v>
      </c>
      <c r="BI4153">
        <v>75.139308336859997</v>
      </c>
    </row>
    <row r="4154" spans="1:61" x14ac:dyDescent="0.25">
      <c r="A4154" s="10" t="str">
        <f>VLOOKUP(D4154,'Index-Relations'!E:F,2,FALSE)</f>
        <v>ESG</v>
      </c>
      <c r="B4154" t="s">
        <v>3450</v>
      </c>
      <c r="C4154" s="53" t="s">
        <v>2766</v>
      </c>
      <c r="D4154" s="59" t="s">
        <v>3191</v>
      </c>
      <c r="E4154" s="59" t="s">
        <v>7570</v>
      </c>
      <c r="F4154" t="s">
        <v>2552</v>
      </c>
      <c r="G4154" t="s">
        <v>1674</v>
      </c>
      <c r="H4154" t="s">
        <v>1676</v>
      </c>
      <c r="I4154" s="52">
        <v>45446</v>
      </c>
      <c r="J4154" t="s">
        <v>2457</v>
      </c>
      <c r="K4154">
        <v>50</v>
      </c>
      <c r="L4154" s="73">
        <v>77.943210255780002</v>
      </c>
      <c r="M4154">
        <v>50</v>
      </c>
      <c r="N4154">
        <v>1</v>
      </c>
      <c r="O4154" s="73">
        <v>79.377137493806998</v>
      </c>
      <c r="P4154">
        <v>50</v>
      </c>
      <c r="Q4154">
        <v>1</v>
      </c>
      <c r="R4154">
        <v>49</v>
      </c>
      <c r="S4154">
        <v>0.97525939609135104</v>
      </c>
      <c r="T4154">
        <v>34.711269880183899</v>
      </c>
      <c r="U4154">
        <v>0.69789123835289502</v>
      </c>
      <c r="V4154">
        <v>33</v>
      </c>
      <c r="W4154">
        <v>4.5351600457703298E-2</v>
      </c>
      <c r="X4154">
        <v>7</v>
      </c>
      <c r="Y4154">
        <v>50</v>
      </c>
      <c r="Z4154">
        <v>1</v>
      </c>
      <c r="AA4154">
        <v>31.029045090057501</v>
      </c>
      <c r="AB4154">
        <v>47</v>
      </c>
      <c r="AC4154">
        <v>0.94167998826407895</v>
      </c>
      <c r="AD4154">
        <v>3</v>
      </c>
      <c r="AE4154">
        <v>5.8320011735920399E-2</v>
      </c>
      <c r="AF4154">
        <v>0</v>
      </c>
      <c r="AG4154">
        <v>0</v>
      </c>
      <c r="AH4154">
        <v>6.1340304317652498E-3</v>
      </c>
      <c r="AI4154">
        <v>3</v>
      </c>
      <c r="AJ4154" s="73">
        <v>75.215789228041899</v>
      </c>
      <c r="AK4154">
        <v>50</v>
      </c>
      <c r="AL4154">
        <v>1</v>
      </c>
      <c r="AM4154">
        <v>2.06677776165845E-2</v>
      </c>
      <c r="AN4154">
        <v>1</v>
      </c>
      <c r="AO4154">
        <v>0</v>
      </c>
      <c r="AP4154">
        <v>0</v>
      </c>
      <c r="AQ4154">
        <v>50</v>
      </c>
      <c r="AR4154">
        <v>1</v>
      </c>
      <c r="AS4154">
        <v>0</v>
      </c>
      <c r="AT4154">
        <v>0</v>
      </c>
      <c r="AU4154">
        <v>0</v>
      </c>
      <c r="AV4154">
        <v>0</v>
      </c>
      <c r="AW4154">
        <v>50</v>
      </c>
      <c r="AX4154">
        <v>0.999999999999999</v>
      </c>
      <c r="AY4154" s="73">
        <v>76.392204057008996</v>
      </c>
      <c r="AZ4154">
        <v>50</v>
      </c>
      <c r="BA4154">
        <v>1</v>
      </c>
      <c r="BB4154">
        <v>48</v>
      </c>
      <c r="BC4154">
        <v>0.95924084138913202</v>
      </c>
      <c r="BD4154">
        <v>2</v>
      </c>
      <c r="BE4154">
        <v>4.0759158610867798E-2</v>
      </c>
      <c r="BF4154">
        <v>77.943210255780002</v>
      </c>
      <c r="BG4154">
        <v>79.377137493806998</v>
      </c>
      <c r="BH4154">
        <v>76.392204057008996</v>
      </c>
      <c r="BI4154">
        <v>75.215789228041899</v>
      </c>
    </row>
    <row r="4155" spans="1:61" x14ac:dyDescent="0.25">
      <c r="A4155" s="10" t="str">
        <f>VLOOKUP(D4155,'Index-Relations'!E:F,2,FALSE)</f>
        <v>ESG</v>
      </c>
      <c r="B4155" t="s">
        <v>3450</v>
      </c>
      <c r="C4155" s="53" t="s">
        <v>2767</v>
      </c>
      <c r="D4155" s="59" t="s">
        <v>3191</v>
      </c>
      <c r="E4155" s="59" t="s">
        <v>7571</v>
      </c>
      <c r="F4155" t="s">
        <v>2552</v>
      </c>
      <c r="G4155" t="s">
        <v>1674</v>
      </c>
      <c r="H4155" t="s">
        <v>1676</v>
      </c>
      <c r="I4155" s="52">
        <v>45414</v>
      </c>
      <c r="J4155" t="s">
        <v>2457</v>
      </c>
      <c r="K4155">
        <v>50</v>
      </c>
      <c r="L4155" s="73">
        <v>78.052538068220002</v>
      </c>
      <c r="M4155">
        <v>50</v>
      </c>
      <c r="N4155">
        <v>1</v>
      </c>
      <c r="O4155" s="73">
        <v>79.464228674981001</v>
      </c>
      <c r="P4155">
        <v>50</v>
      </c>
      <c r="Q4155">
        <v>1</v>
      </c>
      <c r="R4155">
        <v>49</v>
      </c>
      <c r="S4155">
        <v>0.97632409907439699</v>
      </c>
      <c r="T4155">
        <v>34.663475198170097</v>
      </c>
      <c r="U4155">
        <v>0.70006833016092396</v>
      </c>
      <c r="V4155">
        <v>33</v>
      </c>
      <c r="W4155">
        <v>4.4037867625341599E-2</v>
      </c>
      <c r="X4155">
        <v>7</v>
      </c>
      <c r="Y4155">
        <v>50</v>
      </c>
      <c r="Z4155">
        <v>1</v>
      </c>
      <c r="AA4155">
        <v>32.6777949802253</v>
      </c>
      <c r="AB4155">
        <v>47</v>
      </c>
      <c r="AC4155">
        <v>0.93973704594385099</v>
      </c>
      <c r="AD4155">
        <v>3</v>
      </c>
      <c r="AE4155">
        <v>6.0262954056148503E-2</v>
      </c>
      <c r="AF4155">
        <v>0</v>
      </c>
      <c r="AG4155">
        <v>1.5266E-16</v>
      </c>
      <c r="AH4155">
        <v>5.4051804765287998E-3</v>
      </c>
      <c r="AI4155">
        <v>3</v>
      </c>
      <c r="AJ4155" s="73">
        <v>75.265715693786007</v>
      </c>
      <c r="AK4155">
        <v>50</v>
      </c>
      <c r="AL4155">
        <v>1</v>
      </c>
      <c r="AM4155">
        <v>2.0291799615980901E-2</v>
      </c>
      <c r="AN4155">
        <v>1</v>
      </c>
      <c r="AO4155">
        <v>0</v>
      </c>
      <c r="AP4155">
        <v>0</v>
      </c>
      <c r="AQ4155">
        <v>50</v>
      </c>
      <c r="AR4155">
        <v>1</v>
      </c>
      <c r="AS4155">
        <v>0</v>
      </c>
      <c r="AT4155">
        <v>0</v>
      </c>
      <c r="AU4155">
        <v>0</v>
      </c>
      <c r="AV4155">
        <v>0</v>
      </c>
      <c r="AW4155">
        <v>50</v>
      </c>
      <c r="AX4155">
        <v>1</v>
      </c>
      <c r="AY4155" s="73">
        <v>76.574796079086994</v>
      </c>
      <c r="AZ4155">
        <v>50</v>
      </c>
      <c r="BA4155">
        <v>1</v>
      </c>
      <c r="BB4155">
        <v>48</v>
      </c>
      <c r="BC4155">
        <v>0.95858705496293595</v>
      </c>
      <c r="BD4155">
        <v>2</v>
      </c>
      <c r="BE4155">
        <v>4.14129450370639E-2</v>
      </c>
      <c r="BF4155">
        <v>78.052538068220002</v>
      </c>
      <c r="BG4155">
        <v>79.464228674981001</v>
      </c>
      <c r="BH4155">
        <v>76.574796079086994</v>
      </c>
      <c r="BI4155">
        <v>75.265715693786007</v>
      </c>
    </row>
    <row r="4156" spans="1:61" x14ac:dyDescent="0.25">
      <c r="A4156" s="10" t="str">
        <f>VLOOKUP(D4156,'Index-Relations'!E:F,2,FALSE)</f>
        <v>ESG</v>
      </c>
      <c r="B4156" t="s">
        <v>3450</v>
      </c>
      <c r="C4156" s="53" t="s">
        <v>2768</v>
      </c>
      <c r="D4156" s="59" t="s">
        <v>3191</v>
      </c>
      <c r="E4156" s="59" t="s">
        <v>7572</v>
      </c>
      <c r="F4156" t="s">
        <v>2552</v>
      </c>
      <c r="G4156" t="s">
        <v>1674</v>
      </c>
      <c r="H4156" t="s">
        <v>1676</v>
      </c>
      <c r="I4156" s="52">
        <v>45384</v>
      </c>
      <c r="J4156" t="s">
        <v>2457</v>
      </c>
      <c r="K4156">
        <v>50</v>
      </c>
      <c r="L4156">
        <v>84.8742016447775</v>
      </c>
      <c r="M4156">
        <v>50</v>
      </c>
      <c r="N4156">
        <v>1</v>
      </c>
      <c r="O4156">
        <v>85.162424771798499</v>
      </c>
      <c r="P4156">
        <v>50</v>
      </c>
      <c r="Q4156">
        <v>1</v>
      </c>
      <c r="R4156">
        <v>49</v>
      </c>
      <c r="S4156">
        <v>0.97871169863407603</v>
      </c>
      <c r="T4156">
        <v>34.358133378332099</v>
      </c>
      <c r="U4156">
        <v>0.68783181783527603</v>
      </c>
      <c r="V4156">
        <v>33</v>
      </c>
      <c r="W4156">
        <v>4.6477829822616598E-2</v>
      </c>
      <c r="X4156">
        <v>7</v>
      </c>
      <c r="Y4156">
        <v>50</v>
      </c>
      <c r="Z4156">
        <v>0.999999999999999</v>
      </c>
      <c r="AA4156">
        <v>30.8270735773716</v>
      </c>
      <c r="AB4156">
        <v>47</v>
      </c>
      <c r="AC4156">
        <v>0.94064417627424202</v>
      </c>
      <c r="AD4156">
        <v>3</v>
      </c>
      <c r="AE4156">
        <v>5.9355823725756901E-2</v>
      </c>
      <c r="AF4156">
        <v>0</v>
      </c>
      <c r="AG4156">
        <v>1.2489999999999999E-16</v>
      </c>
      <c r="AH4156">
        <v>5.6562038402630599E-3</v>
      </c>
      <c r="AI4156">
        <v>3</v>
      </c>
      <c r="AJ4156">
        <v>82.740258677030695</v>
      </c>
      <c r="AK4156">
        <v>50</v>
      </c>
      <c r="AL4156">
        <v>1</v>
      </c>
      <c r="AM4156">
        <v>2.05543273773546E-2</v>
      </c>
      <c r="AN4156">
        <v>1</v>
      </c>
      <c r="AO4156">
        <v>0</v>
      </c>
      <c r="AP4156">
        <v>0</v>
      </c>
      <c r="AQ4156">
        <v>50</v>
      </c>
      <c r="AR4156">
        <v>0.999999999999999</v>
      </c>
      <c r="AS4156">
        <v>0</v>
      </c>
      <c r="AT4156">
        <v>0</v>
      </c>
      <c r="AU4156">
        <v>0</v>
      </c>
      <c r="AV4156">
        <v>0</v>
      </c>
      <c r="AW4156">
        <v>50</v>
      </c>
      <c r="AX4156">
        <v>1</v>
      </c>
      <c r="AY4156">
        <v>83.488432321163899</v>
      </c>
      <c r="AZ4156">
        <v>50</v>
      </c>
      <c r="BA4156">
        <v>1</v>
      </c>
      <c r="BB4156">
        <v>48</v>
      </c>
      <c r="BC4156">
        <v>0.95933277146815099</v>
      </c>
      <c r="BD4156">
        <v>2</v>
      </c>
      <c r="BE4156">
        <v>4.0667228531848898E-2</v>
      </c>
      <c r="BF4156">
        <v>78.439902275874999</v>
      </c>
      <c r="BG4156">
        <v>79.738732366508899</v>
      </c>
      <c r="BH4156">
        <v>77.390154169278006</v>
      </c>
      <c r="BI4156">
        <v>75.239303850752904</v>
      </c>
    </row>
    <row r="4157" spans="1:61" x14ac:dyDescent="0.25">
      <c r="A4157" s="10" t="str">
        <f>VLOOKUP(D4157,'Index-Relations'!E:F,2,FALSE)</f>
        <v>ESG</v>
      </c>
      <c r="B4157" t="s">
        <v>3450</v>
      </c>
      <c r="C4157" s="53" t="s">
        <v>2769</v>
      </c>
      <c r="D4157" s="59" t="s">
        <v>3191</v>
      </c>
      <c r="E4157" s="59" t="s">
        <v>7573</v>
      </c>
      <c r="F4157" t="s">
        <v>2552</v>
      </c>
      <c r="G4157" t="s">
        <v>1674</v>
      </c>
      <c r="H4157" t="s">
        <v>1676</v>
      </c>
      <c r="I4157" s="52">
        <v>45352</v>
      </c>
      <c r="J4157" t="s">
        <v>2457</v>
      </c>
      <c r="K4157">
        <v>50</v>
      </c>
      <c r="L4157">
        <v>86.585382589066398</v>
      </c>
      <c r="M4157">
        <v>50</v>
      </c>
      <c r="N4157">
        <v>1</v>
      </c>
      <c r="O4157">
        <v>86.513221304504299</v>
      </c>
      <c r="P4157">
        <v>50</v>
      </c>
      <c r="Q4157">
        <v>1</v>
      </c>
      <c r="R4157">
        <v>49</v>
      </c>
      <c r="S4157">
        <v>0.98278293955004004</v>
      </c>
      <c r="T4157">
        <v>34.762261874729703</v>
      </c>
      <c r="U4157">
        <v>0.67819829845925805</v>
      </c>
      <c r="V4157">
        <v>32</v>
      </c>
      <c r="W4157">
        <v>4.6392527249809599E-2</v>
      </c>
      <c r="X4157">
        <v>6</v>
      </c>
      <c r="Y4157">
        <v>50</v>
      </c>
      <c r="Z4157">
        <v>1</v>
      </c>
      <c r="AA4157">
        <v>26.8222323136259</v>
      </c>
      <c r="AB4157">
        <v>46</v>
      </c>
      <c r="AC4157">
        <v>0.92579174226232497</v>
      </c>
      <c r="AD4157">
        <v>4</v>
      </c>
      <c r="AE4157">
        <v>7.4208257737674796E-2</v>
      </c>
      <c r="AF4157">
        <v>0</v>
      </c>
      <c r="AG4157">
        <v>1.9429E-16</v>
      </c>
      <c r="AH4157">
        <v>4.8665062831597999E-3</v>
      </c>
      <c r="AI4157">
        <v>2</v>
      </c>
      <c r="AJ4157">
        <v>84.593686521112105</v>
      </c>
      <c r="AK4157">
        <v>50</v>
      </c>
      <c r="AL4157">
        <v>1</v>
      </c>
      <c r="AM4157">
        <v>1.6626990292932901E-2</v>
      </c>
      <c r="AN4157">
        <v>1</v>
      </c>
      <c r="AO4157">
        <v>0</v>
      </c>
      <c r="AP4157">
        <v>0</v>
      </c>
      <c r="AQ4157">
        <v>50</v>
      </c>
      <c r="AR4157">
        <v>1</v>
      </c>
      <c r="AS4157">
        <v>0</v>
      </c>
      <c r="AT4157">
        <v>0</v>
      </c>
      <c r="AU4157">
        <v>0</v>
      </c>
      <c r="AV4157">
        <v>0</v>
      </c>
      <c r="AW4157">
        <v>50</v>
      </c>
      <c r="AX4157">
        <v>1</v>
      </c>
      <c r="AY4157">
        <v>85.424162140150997</v>
      </c>
      <c r="AZ4157">
        <v>50</v>
      </c>
      <c r="BA4157">
        <v>1</v>
      </c>
      <c r="BB4157">
        <v>47</v>
      </c>
      <c r="BC4157">
        <v>0.948152025503739</v>
      </c>
      <c r="BD4157">
        <v>3</v>
      </c>
      <c r="BE4157">
        <v>5.1847974496260003E-2</v>
      </c>
      <c r="BF4157">
        <v>80.226095788893005</v>
      </c>
      <c r="BG4157">
        <v>81.231216208077996</v>
      </c>
      <c r="BH4157">
        <v>79.304467546376998</v>
      </c>
      <c r="BI4157">
        <v>76.880961846367995</v>
      </c>
    </row>
    <row r="4158" spans="1:61" x14ac:dyDescent="0.25">
      <c r="A4158" s="10" t="str">
        <f>VLOOKUP(D4158,'Index-Relations'!E:F,2,FALSE)</f>
        <v>ESG</v>
      </c>
      <c r="B4158" t="s">
        <v>3450</v>
      </c>
      <c r="C4158" s="53" t="s">
        <v>2770</v>
      </c>
      <c r="D4158" s="59" t="s">
        <v>3191</v>
      </c>
      <c r="E4158" s="59" t="s">
        <v>7574</v>
      </c>
      <c r="F4158" t="s">
        <v>2552</v>
      </c>
      <c r="G4158" t="s">
        <v>1674</v>
      </c>
      <c r="H4158" t="s">
        <v>1676</v>
      </c>
      <c r="I4158" s="52">
        <v>45323</v>
      </c>
      <c r="J4158" t="s">
        <v>2457</v>
      </c>
      <c r="K4158">
        <v>50</v>
      </c>
      <c r="L4158">
        <v>86.774812405183397</v>
      </c>
      <c r="M4158">
        <v>50</v>
      </c>
      <c r="N4158">
        <v>1</v>
      </c>
      <c r="O4158">
        <v>86.826052450688394</v>
      </c>
      <c r="P4158">
        <v>50</v>
      </c>
      <c r="Q4158">
        <v>1</v>
      </c>
      <c r="R4158">
        <v>49</v>
      </c>
      <c r="S4158">
        <v>0.98203057027223495</v>
      </c>
      <c r="T4158">
        <v>35.432515529116401</v>
      </c>
      <c r="U4158">
        <v>0.68340819421575805</v>
      </c>
      <c r="V4158">
        <v>32</v>
      </c>
      <c r="W4158">
        <v>4.7286115851311698E-2</v>
      </c>
      <c r="X4158">
        <v>6</v>
      </c>
      <c r="Y4158">
        <v>50</v>
      </c>
      <c r="Z4158">
        <v>1</v>
      </c>
      <c r="AA4158">
        <v>28.054021299965498</v>
      </c>
      <c r="AB4158">
        <v>46</v>
      </c>
      <c r="AC4158">
        <v>0.92213256616746597</v>
      </c>
      <c r="AD4158">
        <v>4</v>
      </c>
      <c r="AE4158">
        <v>7.7867433832533903E-2</v>
      </c>
      <c r="AF4158">
        <v>0</v>
      </c>
      <c r="AG4158">
        <v>5.5510000000000001E-17</v>
      </c>
      <c r="AH4158">
        <v>5.1863938068346296E-3</v>
      </c>
      <c r="AI4158">
        <v>2</v>
      </c>
      <c r="AJ4158">
        <v>84.769897133759997</v>
      </c>
      <c r="AK4158">
        <v>50</v>
      </c>
      <c r="AL4158">
        <v>1</v>
      </c>
      <c r="AM4158">
        <v>1.7503774526163699E-2</v>
      </c>
      <c r="AN4158">
        <v>1</v>
      </c>
      <c r="AO4158">
        <v>0</v>
      </c>
      <c r="AP4158">
        <v>0</v>
      </c>
      <c r="AQ4158">
        <v>50</v>
      </c>
      <c r="AR4158">
        <v>1</v>
      </c>
      <c r="AS4158">
        <v>0</v>
      </c>
      <c r="AT4158">
        <v>0</v>
      </c>
      <c r="AU4158">
        <v>0</v>
      </c>
      <c r="AV4158">
        <v>0</v>
      </c>
      <c r="AW4158">
        <v>50</v>
      </c>
      <c r="AX4158">
        <v>1</v>
      </c>
      <c r="AY4158">
        <v>85.632122174041598</v>
      </c>
      <c r="AZ4158">
        <v>50</v>
      </c>
      <c r="BA4158">
        <v>1</v>
      </c>
      <c r="BB4158">
        <v>47</v>
      </c>
      <c r="BC4158">
        <v>0.94319509359956</v>
      </c>
      <c r="BD4158">
        <v>3</v>
      </c>
      <c r="BE4158">
        <v>5.6804906400439503E-2</v>
      </c>
      <c r="BF4158">
        <v>80.363678602895007</v>
      </c>
      <c r="BG4158">
        <v>81.699185555148006</v>
      </c>
      <c r="BH4158">
        <v>79.302428328594999</v>
      </c>
      <c r="BI4158">
        <v>77.135403922964997</v>
      </c>
    </row>
    <row r="4159" spans="1:61" x14ac:dyDescent="0.25">
      <c r="A4159" s="10" t="str">
        <f>VLOOKUP(D4159,'Index-Relations'!E:F,2,FALSE)</f>
        <v>BM</v>
      </c>
      <c r="B4159" t="s">
        <v>3450</v>
      </c>
      <c r="C4159" s="53" t="s">
        <v>2760</v>
      </c>
      <c r="D4159" s="59" t="s">
        <v>3092</v>
      </c>
      <c r="E4159" s="59" t="s">
        <v>7575</v>
      </c>
      <c r="F4159" t="s">
        <v>1679</v>
      </c>
      <c r="G4159" t="s">
        <v>1544</v>
      </c>
      <c r="H4159" t="s">
        <v>1680</v>
      </c>
      <c r="I4159" s="52">
        <v>45658</v>
      </c>
      <c r="J4159" t="s">
        <v>2457</v>
      </c>
      <c r="K4159">
        <v>608</v>
      </c>
      <c r="L4159" s="73">
        <v>58.540822663085898</v>
      </c>
      <c r="M4159">
        <v>600</v>
      </c>
      <c r="N4159">
        <v>0.99755261768172998</v>
      </c>
      <c r="O4159" s="73">
        <v>65.754319719166901</v>
      </c>
      <c r="P4159">
        <v>600</v>
      </c>
      <c r="Q4159">
        <v>0.99755261768172998</v>
      </c>
      <c r="R4159">
        <v>586</v>
      </c>
      <c r="S4159">
        <v>0.99038618660530697</v>
      </c>
      <c r="T4159">
        <v>32.366288608117202</v>
      </c>
      <c r="U4159">
        <v>0.62456608129916402</v>
      </c>
      <c r="V4159">
        <v>398</v>
      </c>
      <c r="W4159">
        <v>0.10214868211244101</v>
      </c>
      <c r="X4159">
        <v>65</v>
      </c>
      <c r="Y4159">
        <v>599</v>
      </c>
      <c r="Z4159">
        <v>0.99679891360762796</v>
      </c>
      <c r="AA4159">
        <v>27.0024503862427</v>
      </c>
      <c r="AB4159">
        <v>510</v>
      </c>
      <c r="AC4159">
        <v>0.93430293100034201</v>
      </c>
      <c r="AD4159">
        <v>89</v>
      </c>
      <c r="AE4159">
        <v>6.2495982607286303E-2</v>
      </c>
      <c r="AF4159">
        <v>9</v>
      </c>
      <c r="AG4159">
        <v>3.2010863923715698E-3</v>
      </c>
      <c r="AH4159">
        <v>6.8779655870688499E-3</v>
      </c>
      <c r="AI4159">
        <v>42</v>
      </c>
      <c r="AJ4159" s="73">
        <v>54.922622378529901</v>
      </c>
      <c r="AK4159">
        <v>600</v>
      </c>
      <c r="AL4159">
        <v>0.99755261768172998</v>
      </c>
      <c r="AM4159">
        <v>1.05607411704517E-2</v>
      </c>
      <c r="AN4159">
        <v>7</v>
      </c>
      <c r="AO4159">
        <v>4.7236435730814499E-3</v>
      </c>
      <c r="AP4159">
        <v>2</v>
      </c>
      <c r="AQ4159">
        <v>608</v>
      </c>
      <c r="AR4159">
        <v>1</v>
      </c>
      <c r="AS4159">
        <v>1.6963024374123101E-2</v>
      </c>
      <c r="AT4159">
        <v>12</v>
      </c>
      <c r="AU4159">
        <v>5.0772874527273302E-3</v>
      </c>
      <c r="AV4159">
        <v>2</v>
      </c>
      <c r="AW4159">
        <v>608</v>
      </c>
      <c r="AX4159">
        <v>1</v>
      </c>
      <c r="AY4159" s="73">
        <v>55.952140148970997</v>
      </c>
      <c r="AZ4159">
        <v>600</v>
      </c>
      <c r="BA4159">
        <v>0.99755261768172998</v>
      </c>
      <c r="BB4159">
        <v>578</v>
      </c>
      <c r="BC4159">
        <v>0.85794796995698097</v>
      </c>
      <c r="BD4159">
        <v>28</v>
      </c>
      <c r="BE4159">
        <v>0.137328386469937</v>
      </c>
      <c r="BF4159">
        <v>58.540822663085898</v>
      </c>
      <c r="BG4159">
        <v>65.754319719166901</v>
      </c>
      <c r="BH4159">
        <v>55.952140148970997</v>
      </c>
      <c r="BI4159">
        <v>54.922622378529901</v>
      </c>
    </row>
    <row r="4160" spans="1:61" x14ac:dyDescent="0.25">
      <c r="A4160" s="10" t="str">
        <f>VLOOKUP(D4160,'Index-Relations'!E:F,2,FALSE)</f>
        <v>BM</v>
      </c>
      <c r="B4160" t="s">
        <v>3450</v>
      </c>
      <c r="C4160" s="53" t="s">
        <v>2761</v>
      </c>
      <c r="D4160" s="59" t="s">
        <v>3092</v>
      </c>
      <c r="E4160" s="59" t="s">
        <v>7576</v>
      </c>
      <c r="F4160" t="s">
        <v>1679</v>
      </c>
      <c r="G4160" t="s">
        <v>1544</v>
      </c>
      <c r="H4160" t="s">
        <v>1680</v>
      </c>
      <c r="I4160" s="52">
        <v>45628</v>
      </c>
      <c r="J4160" t="s">
        <v>2457</v>
      </c>
      <c r="K4160">
        <v>609</v>
      </c>
      <c r="L4160" s="73">
        <v>58.696215011317001</v>
      </c>
      <c r="M4160">
        <v>600</v>
      </c>
      <c r="N4160">
        <v>0.99751990648227495</v>
      </c>
      <c r="O4160" s="73">
        <v>65.698132752731993</v>
      </c>
      <c r="P4160">
        <v>600</v>
      </c>
      <c r="Q4160">
        <v>0.99751990648227495</v>
      </c>
      <c r="R4160">
        <v>586</v>
      </c>
      <c r="S4160">
        <v>0.99019982642738402</v>
      </c>
      <c r="T4160">
        <v>32.412155653083701</v>
      </c>
      <c r="U4160">
        <v>0.62364731064638901</v>
      </c>
      <c r="V4160">
        <v>398</v>
      </c>
      <c r="W4160">
        <v>0.10190743797108</v>
      </c>
      <c r="X4160">
        <v>65</v>
      </c>
      <c r="Y4160">
        <v>599</v>
      </c>
      <c r="Z4160">
        <v>0.99669113176020097</v>
      </c>
      <c r="AA4160">
        <v>25.412977217919501</v>
      </c>
      <c r="AB4160">
        <v>512</v>
      </c>
      <c r="AC4160">
        <v>0.93277303687557001</v>
      </c>
      <c r="AD4160">
        <v>87</v>
      </c>
      <c r="AE4160">
        <v>6.3918094884631196E-2</v>
      </c>
      <c r="AF4160">
        <v>10</v>
      </c>
      <c r="AG4160">
        <v>3.3088682397986002E-3</v>
      </c>
      <c r="AH4160">
        <v>6.8147283830386702E-3</v>
      </c>
      <c r="AI4160">
        <v>42</v>
      </c>
      <c r="AJ4160" s="73">
        <v>55.109250379235</v>
      </c>
      <c r="AK4160">
        <v>600</v>
      </c>
      <c r="AL4160">
        <v>0.99751990648227495</v>
      </c>
      <c r="AM4160">
        <v>1.0953405535934E-2</v>
      </c>
      <c r="AN4160">
        <v>7</v>
      </c>
      <c r="AO4160">
        <v>4.93073978092874E-3</v>
      </c>
      <c r="AP4160">
        <v>2</v>
      </c>
      <c r="AQ4160">
        <v>608</v>
      </c>
      <c r="AR4160">
        <v>0.99994520741997595</v>
      </c>
      <c r="AS4160">
        <v>1.69629196886142E-2</v>
      </c>
      <c r="AT4160">
        <v>12</v>
      </c>
      <c r="AU4160">
        <v>5.4883454731437702E-3</v>
      </c>
      <c r="AV4160">
        <v>2</v>
      </c>
      <c r="AW4160">
        <v>608</v>
      </c>
      <c r="AX4160">
        <v>0.99994520741997595</v>
      </c>
      <c r="AY4160" s="73">
        <v>56.299288275305997</v>
      </c>
      <c r="AZ4160">
        <v>600</v>
      </c>
      <c r="BA4160">
        <v>0.99751990648227495</v>
      </c>
      <c r="BB4160">
        <v>578</v>
      </c>
      <c r="BC4160">
        <v>0.86212742748999205</v>
      </c>
      <c r="BD4160">
        <v>28</v>
      </c>
      <c r="BE4160">
        <v>0.132887040149054</v>
      </c>
      <c r="BF4160">
        <v>58.696215011317001</v>
      </c>
      <c r="BG4160">
        <v>65.698132752731993</v>
      </c>
      <c r="BH4160">
        <v>56.299288275305997</v>
      </c>
      <c r="BI4160">
        <v>55.109250379235</v>
      </c>
    </row>
    <row r="4161" spans="1:61" x14ac:dyDescent="0.25">
      <c r="A4161" s="10" t="str">
        <f>VLOOKUP(D4161,'Index-Relations'!E:F,2,FALSE)</f>
        <v>BM</v>
      </c>
      <c r="B4161" t="s">
        <v>3450</v>
      </c>
      <c r="C4161" s="53" t="s">
        <v>2762</v>
      </c>
      <c r="D4161" s="59" t="s">
        <v>3092</v>
      </c>
      <c r="E4161" s="59" t="s">
        <v>7577</v>
      </c>
      <c r="F4161" t="s">
        <v>1679</v>
      </c>
      <c r="G4161" t="s">
        <v>1544</v>
      </c>
      <c r="H4161" t="s">
        <v>1680</v>
      </c>
      <c r="I4161" s="52">
        <v>45597</v>
      </c>
      <c r="J4161" t="s">
        <v>2457</v>
      </c>
      <c r="K4161">
        <v>609</v>
      </c>
      <c r="L4161" s="73">
        <v>59.273284992309001</v>
      </c>
      <c r="M4161">
        <v>600</v>
      </c>
      <c r="N4161">
        <v>0.99760047304741095</v>
      </c>
      <c r="O4161" s="73">
        <v>66.126468595377005</v>
      </c>
      <c r="P4161">
        <v>600</v>
      </c>
      <c r="Q4161">
        <v>0.99760047304741095</v>
      </c>
      <c r="R4161">
        <v>586</v>
      </c>
      <c r="S4161">
        <v>0.99106073301433295</v>
      </c>
      <c r="T4161">
        <v>32.4215897582664</v>
      </c>
      <c r="U4161">
        <v>0.62556619843741601</v>
      </c>
      <c r="V4161">
        <v>398</v>
      </c>
      <c r="W4161">
        <v>0.101939442954309</v>
      </c>
      <c r="X4161">
        <v>65</v>
      </c>
      <c r="Y4161">
        <v>599</v>
      </c>
      <c r="Z4161">
        <v>0.99677025404406605</v>
      </c>
      <c r="AA4161">
        <v>26.805303315537699</v>
      </c>
      <c r="AB4161">
        <v>510</v>
      </c>
      <c r="AC4161">
        <v>0.93276978688477996</v>
      </c>
      <c r="AD4161">
        <v>89</v>
      </c>
      <c r="AE4161">
        <v>6.4000467159286298E-2</v>
      </c>
      <c r="AF4161">
        <v>10</v>
      </c>
      <c r="AG4161">
        <v>3.2297459559336799E-3</v>
      </c>
      <c r="AH4161">
        <v>7.7188429781867704E-3</v>
      </c>
      <c r="AI4161">
        <v>41</v>
      </c>
      <c r="AJ4161" s="73">
        <v>55.778008942965897</v>
      </c>
      <c r="AK4161">
        <v>600</v>
      </c>
      <c r="AL4161">
        <v>0.99760047304741095</v>
      </c>
      <c r="AM4161">
        <v>1.17948055566572E-2</v>
      </c>
      <c r="AN4161">
        <v>7</v>
      </c>
      <c r="AO4161">
        <v>5.23266348057064E-3</v>
      </c>
      <c r="AP4161">
        <v>2</v>
      </c>
      <c r="AQ4161">
        <v>607</v>
      </c>
      <c r="AR4161">
        <v>0.99988091689085101</v>
      </c>
      <c r="AS4161">
        <v>1.7466878986463701E-2</v>
      </c>
      <c r="AT4161">
        <v>12</v>
      </c>
      <c r="AU4161">
        <v>5.6572612283848399E-3</v>
      </c>
      <c r="AV4161">
        <v>2</v>
      </c>
      <c r="AW4161">
        <v>607</v>
      </c>
      <c r="AX4161">
        <v>0.99988091689085101</v>
      </c>
      <c r="AY4161" s="73">
        <v>56.833584689073902</v>
      </c>
      <c r="AZ4161">
        <v>600</v>
      </c>
      <c r="BA4161">
        <v>0.99760047304741095</v>
      </c>
      <c r="BB4161">
        <v>574</v>
      </c>
      <c r="BC4161">
        <v>0.86199539133602798</v>
      </c>
      <c r="BD4161">
        <v>31</v>
      </c>
      <c r="BE4161">
        <v>0.132652862074251</v>
      </c>
      <c r="BF4161">
        <v>59.273284992309001</v>
      </c>
      <c r="BG4161">
        <v>66.126468595377005</v>
      </c>
      <c r="BH4161">
        <v>56.833584689073902</v>
      </c>
      <c r="BI4161">
        <v>55.778008942965897</v>
      </c>
    </row>
    <row r="4162" spans="1:61" x14ac:dyDescent="0.25">
      <c r="A4162" s="10" t="str">
        <f>VLOOKUP(D4162,'Index-Relations'!E:F,2,FALSE)</f>
        <v>BM</v>
      </c>
      <c r="B4162" t="s">
        <v>3450</v>
      </c>
      <c r="C4162" s="53" t="s">
        <v>2763</v>
      </c>
      <c r="D4162" s="59" t="s">
        <v>3092</v>
      </c>
      <c r="E4162" s="59" t="s">
        <v>7578</v>
      </c>
      <c r="F4162" t="s">
        <v>1679</v>
      </c>
      <c r="G4162" t="s">
        <v>1544</v>
      </c>
      <c r="H4162" t="s">
        <v>1680</v>
      </c>
      <c r="I4162" s="52">
        <v>45566</v>
      </c>
      <c r="J4162" t="s">
        <v>2457</v>
      </c>
      <c r="K4162">
        <v>609</v>
      </c>
      <c r="L4162" s="73">
        <v>59.412031364108003</v>
      </c>
      <c r="M4162">
        <v>600</v>
      </c>
      <c r="N4162">
        <v>0.99781395682782403</v>
      </c>
      <c r="O4162" s="73">
        <v>66.322440332623898</v>
      </c>
      <c r="P4162">
        <v>600</v>
      </c>
      <c r="Q4162">
        <v>0.99781395682782403</v>
      </c>
      <c r="R4162">
        <v>586</v>
      </c>
      <c r="S4162">
        <v>0.99149030769086199</v>
      </c>
      <c r="T4162">
        <v>32.713873085375603</v>
      </c>
      <c r="U4162">
        <v>0.62584301719846003</v>
      </c>
      <c r="V4162">
        <v>397</v>
      </c>
      <c r="W4162">
        <v>0.103381372507974</v>
      </c>
      <c r="X4162">
        <v>65</v>
      </c>
      <c r="Y4162">
        <v>599</v>
      </c>
      <c r="Z4162">
        <v>0.99698756254788301</v>
      </c>
      <c r="AA4162">
        <v>26.873108868913899</v>
      </c>
      <c r="AB4162">
        <v>518</v>
      </c>
      <c r="AC4162">
        <v>0.94701646707579701</v>
      </c>
      <c r="AD4162">
        <v>81</v>
      </c>
      <c r="AE4162">
        <v>4.9971095472085801E-2</v>
      </c>
      <c r="AF4162">
        <v>10</v>
      </c>
      <c r="AG4162">
        <v>3.0124374521168199E-3</v>
      </c>
      <c r="AH4162">
        <v>6.5846353317634597E-3</v>
      </c>
      <c r="AI4162">
        <v>41</v>
      </c>
      <c r="AJ4162" s="73">
        <v>55.841090030155002</v>
      </c>
      <c r="AK4162">
        <v>600</v>
      </c>
      <c r="AL4162">
        <v>0.99781395682782403</v>
      </c>
      <c r="AM4162">
        <v>1.2154508035170999E-2</v>
      </c>
      <c r="AN4162">
        <v>7</v>
      </c>
      <c r="AO4162">
        <v>5.3201433780351104E-3</v>
      </c>
      <c r="AP4162">
        <v>2</v>
      </c>
      <c r="AQ4162">
        <v>607</v>
      </c>
      <c r="AR4162">
        <v>0.999876656522797</v>
      </c>
      <c r="AS4162">
        <v>1.7056126464310199E-2</v>
      </c>
      <c r="AT4162">
        <v>12</v>
      </c>
      <c r="AU4162">
        <v>5.1458854700409196E-3</v>
      </c>
      <c r="AV4162">
        <v>2</v>
      </c>
      <c r="AW4162">
        <v>607</v>
      </c>
      <c r="AX4162">
        <v>0.999876656522797</v>
      </c>
      <c r="AY4162" s="73">
        <v>56.925270413516998</v>
      </c>
      <c r="AZ4162">
        <v>600</v>
      </c>
      <c r="BA4162">
        <v>0.99781395682782403</v>
      </c>
      <c r="BB4162">
        <v>574</v>
      </c>
      <c r="BC4162">
        <v>0.86141212355494401</v>
      </c>
      <c r="BD4162">
        <v>31</v>
      </c>
      <c r="BE4162">
        <v>0.133144389589817</v>
      </c>
      <c r="BF4162">
        <v>59.412031364108003</v>
      </c>
      <c r="BG4162">
        <v>66.322440332623898</v>
      </c>
      <c r="BH4162">
        <v>56.925270413516998</v>
      </c>
      <c r="BI4162">
        <v>55.841090030155002</v>
      </c>
    </row>
    <row r="4163" spans="1:61" x14ac:dyDescent="0.25">
      <c r="A4163" s="10" t="str">
        <f>VLOOKUP(D4163,'Index-Relations'!E:F,2,FALSE)</f>
        <v>BM</v>
      </c>
      <c r="B4163" t="s">
        <v>3450</v>
      </c>
      <c r="C4163" s="53" t="s">
        <v>2764</v>
      </c>
      <c r="D4163" s="59" t="s">
        <v>3092</v>
      </c>
      <c r="E4163" s="59" t="s">
        <v>7579</v>
      </c>
      <c r="F4163" t="s">
        <v>1679</v>
      </c>
      <c r="G4163" t="s">
        <v>1544</v>
      </c>
      <c r="H4163" t="s">
        <v>1680</v>
      </c>
      <c r="I4163" s="52">
        <v>45537</v>
      </c>
      <c r="J4163" t="s">
        <v>2457</v>
      </c>
      <c r="K4163">
        <v>670</v>
      </c>
      <c r="L4163" s="73">
        <v>59.932725931045901</v>
      </c>
      <c r="M4163">
        <v>661</v>
      </c>
      <c r="N4163">
        <v>0.99819177816171201</v>
      </c>
      <c r="O4163" s="73">
        <v>66.279164857701005</v>
      </c>
      <c r="P4163">
        <v>661</v>
      </c>
      <c r="Q4163">
        <v>0.99819177816171201</v>
      </c>
      <c r="R4163">
        <v>643</v>
      </c>
      <c r="S4163">
        <v>0.99289048042934802</v>
      </c>
      <c r="T4163">
        <v>32.643983188374499</v>
      </c>
      <c r="U4163">
        <v>0.63369075387582796</v>
      </c>
      <c r="V4163">
        <v>434</v>
      </c>
      <c r="W4163">
        <v>0.109629704261674</v>
      </c>
      <c r="X4163">
        <v>72</v>
      </c>
      <c r="Y4163">
        <v>660</v>
      </c>
      <c r="Z4163">
        <v>0.99739825859084796</v>
      </c>
      <c r="AA4163">
        <v>26.853443398241001</v>
      </c>
      <c r="AB4163">
        <v>586</v>
      </c>
      <c r="AC4163">
        <v>0.95838681284438498</v>
      </c>
      <c r="AD4163">
        <v>86</v>
      </c>
      <c r="AE4163">
        <v>4.6949633743328001E-2</v>
      </c>
      <c r="AF4163">
        <v>-2</v>
      </c>
      <c r="AG4163">
        <v>0</v>
      </c>
      <c r="AH4163">
        <v>6.3530327781093901E-3</v>
      </c>
      <c r="AI4163">
        <v>43</v>
      </c>
      <c r="AJ4163" s="73">
        <v>56.491069328703901</v>
      </c>
      <c r="AK4163">
        <v>661</v>
      </c>
      <c r="AL4163">
        <v>0.99819177816171201</v>
      </c>
      <c r="AM4163">
        <v>1.23663493169497E-2</v>
      </c>
      <c r="AN4163">
        <v>7</v>
      </c>
      <c r="AO4163">
        <v>5.3863194247044596E-3</v>
      </c>
      <c r="AP4163">
        <v>2</v>
      </c>
      <c r="AQ4163">
        <v>668</v>
      </c>
      <c r="AR4163">
        <v>0.99989789092804404</v>
      </c>
      <c r="AS4163">
        <v>1.7417704063780199E-2</v>
      </c>
      <c r="AT4163">
        <v>12</v>
      </c>
      <c r="AU4163">
        <v>5.3621911060602696E-3</v>
      </c>
      <c r="AV4163">
        <v>2</v>
      </c>
      <c r="AW4163">
        <v>668</v>
      </c>
      <c r="AX4163">
        <v>0.99989789092804404</v>
      </c>
      <c r="AY4163" s="73">
        <v>57.625422577803</v>
      </c>
      <c r="AZ4163">
        <v>661</v>
      </c>
      <c r="BA4163">
        <v>0.99819177816171201</v>
      </c>
      <c r="BB4163">
        <v>635</v>
      </c>
      <c r="BC4163">
        <v>0.86650330091558703</v>
      </c>
      <c r="BD4163">
        <v>31</v>
      </c>
      <c r="BE4163">
        <v>0.12800827058775199</v>
      </c>
      <c r="BF4163">
        <v>59.932725931045901</v>
      </c>
      <c r="BG4163">
        <v>66.279164857701005</v>
      </c>
      <c r="BH4163">
        <v>57.625422577803</v>
      </c>
      <c r="BI4163">
        <v>56.491069328703901</v>
      </c>
    </row>
    <row r="4164" spans="1:61" x14ac:dyDescent="0.25">
      <c r="A4164" s="10" t="str">
        <f>VLOOKUP(D4164,'Index-Relations'!E:F,2,FALSE)</f>
        <v>BM</v>
      </c>
      <c r="B4164" t="s">
        <v>3450</v>
      </c>
      <c r="C4164" s="53" t="s">
        <v>3350</v>
      </c>
      <c r="D4164" s="59" t="s">
        <v>3092</v>
      </c>
      <c r="E4164" s="59" t="s">
        <v>7580</v>
      </c>
      <c r="F4164" t="s">
        <v>1679</v>
      </c>
      <c r="G4164" t="s">
        <v>1544</v>
      </c>
      <c r="H4164" t="s">
        <v>1680</v>
      </c>
      <c r="I4164" s="52">
        <v>45505</v>
      </c>
      <c r="J4164" t="s">
        <v>2457</v>
      </c>
      <c r="K4164">
        <v>670</v>
      </c>
      <c r="L4164" s="73">
        <v>60.198797724511003</v>
      </c>
      <c r="M4164">
        <v>661</v>
      </c>
      <c r="N4164">
        <v>0.99827923882069403</v>
      </c>
      <c r="O4164" s="73">
        <v>66.2580251473359</v>
      </c>
      <c r="P4164">
        <v>661</v>
      </c>
      <c r="Q4164">
        <v>0.99827923882069403</v>
      </c>
      <c r="R4164">
        <v>643</v>
      </c>
      <c r="S4164">
        <v>0.99298964875789697</v>
      </c>
      <c r="T4164">
        <v>32.626288210672499</v>
      </c>
      <c r="U4164">
        <v>0.63758515608815003</v>
      </c>
      <c r="V4164">
        <v>435</v>
      </c>
      <c r="W4164">
        <v>0.117519049468766</v>
      </c>
      <c r="X4164">
        <v>73</v>
      </c>
      <c r="Y4164">
        <v>660</v>
      </c>
      <c r="Z4164">
        <v>0.99759395957004404</v>
      </c>
      <c r="AA4164">
        <v>27.386481759638901</v>
      </c>
      <c r="AB4164">
        <v>581</v>
      </c>
      <c r="AC4164">
        <v>0.95666950680156204</v>
      </c>
      <c r="AD4164">
        <v>79</v>
      </c>
      <c r="AE4164">
        <v>4.0924452768483298E-2</v>
      </c>
      <c r="AF4164">
        <v>10</v>
      </c>
      <c r="AG4164">
        <v>2.4060404299538398E-3</v>
      </c>
      <c r="AH4164">
        <v>6.2199267895185501E-3</v>
      </c>
      <c r="AI4164">
        <v>44</v>
      </c>
      <c r="AJ4164" s="73">
        <v>56.694308802657901</v>
      </c>
      <c r="AK4164">
        <v>661</v>
      </c>
      <c r="AL4164">
        <v>0.99827923882069403</v>
      </c>
      <c r="AM4164">
        <v>1.20375136428903E-2</v>
      </c>
      <c r="AN4164">
        <v>7</v>
      </c>
      <c r="AO4164">
        <v>5.2632932639365701E-3</v>
      </c>
      <c r="AP4164">
        <v>2</v>
      </c>
      <c r="AQ4164">
        <v>667</v>
      </c>
      <c r="AR4164">
        <v>0.99895130831924805</v>
      </c>
      <c r="AS4164">
        <v>1.8000093378340101E-2</v>
      </c>
      <c r="AT4164">
        <v>13</v>
      </c>
      <c r="AU4164">
        <v>5.0944315564922602E-3</v>
      </c>
      <c r="AV4164">
        <v>2</v>
      </c>
      <c r="AW4164">
        <v>666</v>
      </c>
      <c r="AX4164">
        <v>0.99894340472364496</v>
      </c>
      <c r="AY4164" s="73">
        <v>58.088650543244</v>
      </c>
      <c r="AZ4164">
        <v>661</v>
      </c>
      <c r="BA4164">
        <v>0.99827923882069403</v>
      </c>
      <c r="BB4164">
        <v>637</v>
      </c>
      <c r="BC4164">
        <v>0.868843615529305</v>
      </c>
      <c r="BD4164">
        <v>28</v>
      </c>
      <c r="BE4164">
        <v>0.124844399526006</v>
      </c>
      <c r="BF4164">
        <v>60.198797724511003</v>
      </c>
      <c r="BG4164">
        <v>66.2580251473359</v>
      </c>
      <c r="BH4164">
        <v>58.088650543244</v>
      </c>
      <c r="BI4164">
        <v>56.694308802657901</v>
      </c>
    </row>
    <row r="4165" spans="1:61" x14ac:dyDescent="0.25">
      <c r="A4165" s="10" t="str">
        <f>VLOOKUP(D4165,'Index-Relations'!E:F,2,FALSE)</f>
        <v>BM</v>
      </c>
      <c r="B4165" t="s">
        <v>3450</v>
      </c>
      <c r="C4165" s="53" t="s">
        <v>2765</v>
      </c>
      <c r="D4165" s="59" t="s">
        <v>3092</v>
      </c>
      <c r="E4165" s="59" t="s">
        <v>7581</v>
      </c>
      <c r="F4165" t="s">
        <v>1679</v>
      </c>
      <c r="G4165" t="s">
        <v>1544</v>
      </c>
      <c r="H4165" t="s">
        <v>1680</v>
      </c>
      <c r="I4165" s="52">
        <v>45474</v>
      </c>
      <c r="J4165" t="s">
        <v>2457</v>
      </c>
      <c r="K4165">
        <v>671</v>
      </c>
      <c r="L4165" s="73">
        <v>60.822352610047901</v>
      </c>
      <c r="M4165">
        <v>662</v>
      </c>
      <c r="N4165">
        <v>0.99833070712041205</v>
      </c>
      <c r="O4165" s="73">
        <v>66.586870105749</v>
      </c>
      <c r="P4165">
        <v>662</v>
      </c>
      <c r="Q4165">
        <v>0.99833070712041205</v>
      </c>
      <c r="R4165">
        <v>644</v>
      </c>
      <c r="S4165">
        <v>0.99310649846707899</v>
      </c>
      <c r="T4165">
        <v>32.1918458568434</v>
      </c>
      <c r="U4165">
        <v>0.64395506110816902</v>
      </c>
      <c r="V4165">
        <v>433</v>
      </c>
      <c r="W4165">
        <v>0.117144825072864</v>
      </c>
      <c r="X4165">
        <v>73</v>
      </c>
      <c r="Y4165">
        <v>659</v>
      </c>
      <c r="Z4165">
        <v>0.995767219398207</v>
      </c>
      <c r="AA4165">
        <v>27.503618932192801</v>
      </c>
      <c r="AB4165">
        <v>577</v>
      </c>
      <c r="AC4165">
        <v>0.94840384112148601</v>
      </c>
      <c r="AD4165">
        <v>81</v>
      </c>
      <c r="AE4165">
        <v>4.7230574495994798E-2</v>
      </c>
      <c r="AF4165">
        <v>13</v>
      </c>
      <c r="AG4165">
        <v>4.3655843825184002E-3</v>
      </c>
      <c r="AH4165">
        <v>5.0094435949875797E-3</v>
      </c>
      <c r="AI4165">
        <v>43</v>
      </c>
      <c r="AJ4165" s="73">
        <v>57.251814021018902</v>
      </c>
      <c r="AK4165">
        <v>662</v>
      </c>
      <c r="AL4165">
        <v>0.99833070712041205</v>
      </c>
      <c r="AM4165">
        <v>1.1232379716301E-2</v>
      </c>
      <c r="AN4165">
        <v>7</v>
      </c>
      <c r="AO4165">
        <v>4.5629630181145001E-3</v>
      </c>
      <c r="AP4165">
        <v>2</v>
      </c>
      <c r="AQ4165">
        <v>668</v>
      </c>
      <c r="AR4165">
        <v>0.99897803663460205</v>
      </c>
      <c r="AS4165">
        <v>1.7001099098875198E-2</v>
      </c>
      <c r="AT4165">
        <v>13</v>
      </c>
      <c r="AU4165">
        <v>4.6127615157164001E-3</v>
      </c>
      <c r="AV4165">
        <v>2</v>
      </c>
      <c r="AW4165">
        <v>667</v>
      </c>
      <c r="AX4165">
        <v>0.99897005251196302</v>
      </c>
      <c r="AY4165" s="73">
        <v>58.906508273364899</v>
      </c>
      <c r="AZ4165">
        <v>662</v>
      </c>
      <c r="BA4165">
        <v>0.99833070712041205</v>
      </c>
      <c r="BB4165">
        <v>638</v>
      </c>
      <c r="BC4165">
        <v>0.87090838541683901</v>
      </c>
      <c r="BD4165">
        <v>28</v>
      </c>
      <c r="BE4165">
        <v>0.123506688199648</v>
      </c>
      <c r="BF4165">
        <v>60.822352610047901</v>
      </c>
      <c r="BG4165">
        <v>66.586870105749</v>
      </c>
      <c r="BH4165">
        <v>58.906508273364899</v>
      </c>
      <c r="BI4165">
        <v>57.251814021018902</v>
      </c>
    </row>
    <row r="4166" spans="1:61" x14ac:dyDescent="0.25">
      <c r="A4166" s="10" t="str">
        <f>VLOOKUP(D4166,'Index-Relations'!E:F,2,FALSE)</f>
        <v>BM</v>
      </c>
      <c r="B4166" t="s">
        <v>3450</v>
      </c>
      <c r="C4166" s="53" t="s">
        <v>2766</v>
      </c>
      <c r="D4166" s="59" t="s">
        <v>3092</v>
      </c>
      <c r="E4166" s="59" t="s">
        <v>7582</v>
      </c>
      <c r="F4166" t="s">
        <v>1679</v>
      </c>
      <c r="G4166" t="s">
        <v>1544</v>
      </c>
      <c r="H4166" t="s">
        <v>1680</v>
      </c>
      <c r="I4166" s="52">
        <v>45446</v>
      </c>
      <c r="J4166" t="s">
        <v>2457</v>
      </c>
      <c r="K4166">
        <v>670</v>
      </c>
      <c r="L4166" s="73">
        <v>61.083744978299002</v>
      </c>
      <c r="M4166">
        <v>662</v>
      </c>
      <c r="N4166">
        <v>0.99813186238636997</v>
      </c>
      <c r="O4166" s="73">
        <v>66.555247410979007</v>
      </c>
      <c r="P4166">
        <v>662</v>
      </c>
      <c r="Q4166">
        <v>0.99813186238636997</v>
      </c>
      <c r="R4166">
        <v>644</v>
      </c>
      <c r="S4166">
        <v>0.99270673626285899</v>
      </c>
      <c r="T4166">
        <v>32.531958492387602</v>
      </c>
      <c r="U4166">
        <v>0.65246008170814995</v>
      </c>
      <c r="V4166">
        <v>432</v>
      </c>
      <c r="W4166">
        <v>0.12860163690908699</v>
      </c>
      <c r="X4166">
        <v>73</v>
      </c>
      <c r="Y4166">
        <v>659</v>
      </c>
      <c r="Z4166">
        <v>0.99533552655914703</v>
      </c>
      <c r="AA4166">
        <v>29.258691907481101</v>
      </c>
      <c r="AB4166">
        <v>577</v>
      </c>
      <c r="AC4166">
        <v>0.947225743737102</v>
      </c>
      <c r="AD4166">
        <v>81</v>
      </c>
      <c r="AE4166">
        <v>4.7959177666831901E-2</v>
      </c>
      <c r="AF4166">
        <v>12</v>
      </c>
      <c r="AG4166">
        <v>4.8150785960658403E-3</v>
      </c>
      <c r="AH4166">
        <v>4.9845540550924302E-3</v>
      </c>
      <c r="AI4166">
        <v>43</v>
      </c>
      <c r="AJ4166" s="73">
        <v>57.457098903057002</v>
      </c>
      <c r="AK4166">
        <v>662</v>
      </c>
      <c r="AL4166">
        <v>0.99813186238636997</v>
      </c>
      <c r="AM4166">
        <v>1.07964161764122E-2</v>
      </c>
      <c r="AN4166">
        <v>6</v>
      </c>
      <c r="AO4166">
        <v>4.8994942709547403E-3</v>
      </c>
      <c r="AP4166">
        <v>2</v>
      </c>
      <c r="AQ4166">
        <v>667</v>
      </c>
      <c r="AR4166">
        <v>0.99894605379061396</v>
      </c>
      <c r="AS4166">
        <v>1.8224173348672299E-2</v>
      </c>
      <c r="AT4166">
        <v>13</v>
      </c>
      <c r="AU4166">
        <v>4.7941721935622402E-3</v>
      </c>
      <c r="AV4166">
        <v>2</v>
      </c>
      <c r="AW4166">
        <v>667</v>
      </c>
      <c r="AX4166">
        <v>0.99894605379061396</v>
      </c>
      <c r="AY4166" s="73">
        <v>59.434282937199903</v>
      </c>
      <c r="AZ4166">
        <v>662</v>
      </c>
      <c r="BA4166">
        <v>0.99813186238636997</v>
      </c>
      <c r="BB4166">
        <v>637</v>
      </c>
      <c r="BC4166">
        <v>0.87260483025971702</v>
      </c>
      <c r="BD4166">
        <v>28</v>
      </c>
      <c r="BE4166">
        <v>0.121441729259942</v>
      </c>
      <c r="BF4166">
        <v>61.083744978299002</v>
      </c>
      <c r="BG4166">
        <v>66.555247410979007</v>
      </c>
      <c r="BH4166">
        <v>59.434282937199903</v>
      </c>
      <c r="BI4166">
        <v>57.457098903057002</v>
      </c>
    </row>
    <row r="4167" spans="1:61" x14ac:dyDescent="0.25">
      <c r="A4167" s="10" t="str">
        <f>VLOOKUP(D4167,'Index-Relations'!E:F,2,FALSE)</f>
        <v>BM</v>
      </c>
      <c r="B4167" t="s">
        <v>3450</v>
      </c>
      <c r="C4167" s="53" t="s">
        <v>2767</v>
      </c>
      <c r="D4167" s="59" t="s">
        <v>3092</v>
      </c>
      <c r="E4167" s="59" t="s">
        <v>7583</v>
      </c>
      <c r="F4167" t="s">
        <v>1679</v>
      </c>
      <c r="G4167" t="s">
        <v>1544</v>
      </c>
      <c r="H4167" t="s">
        <v>1680</v>
      </c>
      <c r="I4167" s="52">
        <v>45413</v>
      </c>
      <c r="J4167" t="s">
        <v>2457</v>
      </c>
      <c r="K4167">
        <v>671</v>
      </c>
      <c r="L4167" s="73">
        <v>61.013277983039004</v>
      </c>
      <c r="M4167">
        <v>664</v>
      </c>
      <c r="N4167">
        <v>0.99826477073135</v>
      </c>
      <c r="O4167" s="73">
        <v>66.589754764318002</v>
      </c>
      <c r="P4167">
        <v>664</v>
      </c>
      <c r="Q4167">
        <v>0.99826477073135</v>
      </c>
      <c r="R4167">
        <v>646</v>
      </c>
      <c r="S4167">
        <v>0.99261911636300704</v>
      </c>
      <c r="T4167">
        <v>32.843436381929102</v>
      </c>
      <c r="U4167">
        <v>0.65118014345902397</v>
      </c>
      <c r="V4167">
        <v>433</v>
      </c>
      <c r="W4167">
        <v>0.12657711906515001</v>
      </c>
      <c r="X4167">
        <v>74</v>
      </c>
      <c r="Y4167">
        <v>661</v>
      </c>
      <c r="Z4167">
        <v>0.99566173355618004</v>
      </c>
      <c r="AA4167">
        <v>30.3111693202667</v>
      </c>
      <c r="AB4167">
        <v>579</v>
      </c>
      <c r="AC4167">
        <v>0.94666233785698795</v>
      </c>
      <c r="AD4167">
        <v>81</v>
      </c>
      <c r="AE4167">
        <v>4.8828393188155697E-2</v>
      </c>
      <c r="AF4167">
        <v>11</v>
      </c>
      <c r="AG4167">
        <v>4.5092689548555604E-3</v>
      </c>
      <c r="AH4167">
        <v>4.8697662783001696E-3</v>
      </c>
      <c r="AI4167">
        <v>43</v>
      </c>
      <c r="AJ4167" s="73">
        <v>57.152077778355</v>
      </c>
      <c r="AK4167">
        <v>664</v>
      </c>
      <c r="AL4167">
        <v>0.99826477073135</v>
      </c>
      <c r="AM4167">
        <v>1.0958667693665399E-2</v>
      </c>
      <c r="AN4167">
        <v>6</v>
      </c>
      <c r="AO4167">
        <v>9.3999385914879299E-3</v>
      </c>
      <c r="AP4167">
        <v>3</v>
      </c>
      <c r="AQ4167">
        <v>668</v>
      </c>
      <c r="AR4167">
        <v>0.99890645025018399</v>
      </c>
      <c r="AS4167">
        <v>1.8397304193931398E-2</v>
      </c>
      <c r="AT4167">
        <v>13</v>
      </c>
      <c r="AU4167">
        <v>4.7117371713960203E-3</v>
      </c>
      <c r="AV4167">
        <v>2</v>
      </c>
      <c r="AW4167">
        <v>668</v>
      </c>
      <c r="AX4167">
        <v>0.99890645025018399</v>
      </c>
      <c r="AY4167" s="73">
        <v>59.492220108357898</v>
      </c>
      <c r="AZ4167">
        <v>664</v>
      </c>
      <c r="BA4167">
        <v>0.99826477073135</v>
      </c>
      <c r="BB4167">
        <v>636</v>
      </c>
      <c r="BC4167">
        <v>0.87754443449167097</v>
      </c>
      <c r="BD4167">
        <v>29</v>
      </c>
      <c r="BE4167">
        <v>0.111962077167024</v>
      </c>
      <c r="BF4167">
        <v>61.013277983039004</v>
      </c>
      <c r="BG4167">
        <v>66.589754764318002</v>
      </c>
      <c r="BH4167">
        <v>59.492220108357898</v>
      </c>
      <c r="BI4167">
        <v>57.152077778355</v>
      </c>
    </row>
    <row r="4168" spans="1:61" x14ac:dyDescent="0.25">
      <c r="A4168" s="10" t="str">
        <f>VLOOKUP(D4168,'Index-Relations'!E:F,2,FALSE)</f>
        <v>BM</v>
      </c>
      <c r="B4168" t="s">
        <v>3450</v>
      </c>
      <c r="C4168" s="53" t="s">
        <v>2768</v>
      </c>
      <c r="D4168" s="59" t="s">
        <v>3092</v>
      </c>
      <c r="E4168" s="59" t="s">
        <v>7584</v>
      </c>
      <c r="F4168" t="s">
        <v>1679</v>
      </c>
      <c r="G4168" t="s">
        <v>1544</v>
      </c>
      <c r="H4168" t="s">
        <v>1680</v>
      </c>
      <c r="I4168" s="52">
        <v>45383</v>
      </c>
      <c r="J4168" t="s">
        <v>2457</v>
      </c>
      <c r="K4168">
        <v>670</v>
      </c>
      <c r="L4168">
        <v>65.629840113061306</v>
      </c>
      <c r="M4168">
        <v>664</v>
      </c>
      <c r="N4168">
        <v>0.99936155502403601</v>
      </c>
      <c r="O4168">
        <v>71.786565017751798</v>
      </c>
      <c r="P4168">
        <v>664</v>
      </c>
      <c r="Q4168">
        <v>0.99936155502403601</v>
      </c>
      <c r="R4168">
        <v>646</v>
      </c>
      <c r="S4168">
        <v>0.99356913795407598</v>
      </c>
      <c r="T4168">
        <v>32.643059653304</v>
      </c>
      <c r="U4168">
        <v>0.65149823496021397</v>
      </c>
      <c r="V4168">
        <v>433</v>
      </c>
      <c r="W4168">
        <v>0.12647824878907199</v>
      </c>
      <c r="X4168">
        <v>74</v>
      </c>
      <c r="Y4168">
        <v>661</v>
      </c>
      <c r="Z4168">
        <v>0.99665466221344101</v>
      </c>
      <c r="AA4168">
        <v>29.136960797876799</v>
      </c>
      <c r="AB4168">
        <v>578</v>
      </c>
      <c r="AC4168">
        <v>0.94617483550936199</v>
      </c>
      <c r="AD4168">
        <v>82</v>
      </c>
      <c r="AE4168">
        <v>5.02971323532087E-2</v>
      </c>
      <c r="AF4168">
        <v>10</v>
      </c>
      <c r="AG4168">
        <v>3.5280321374292398E-3</v>
      </c>
      <c r="AH4168">
        <v>4.7976185449610598E-3</v>
      </c>
      <c r="AI4168">
        <v>43</v>
      </c>
      <c r="AJ4168">
        <v>60.416051202623201</v>
      </c>
      <c r="AK4168">
        <v>664</v>
      </c>
      <c r="AL4168">
        <v>0.99936155502403601</v>
      </c>
      <c r="AM4168">
        <v>1.1201782689108901E-2</v>
      </c>
      <c r="AN4168">
        <v>6</v>
      </c>
      <c r="AO4168">
        <v>8.7696743162739999E-3</v>
      </c>
      <c r="AP4168">
        <v>3</v>
      </c>
      <c r="AQ4168">
        <v>666</v>
      </c>
      <c r="AR4168">
        <v>0.99991101774653801</v>
      </c>
      <c r="AS4168">
        <v>1.8262695067257001E-2</v>
      </c>
      <c r="AT4168">
        <v>13</v>
      </c>
      <c r="AU4168">
        <v>4.4099469841144701E-3</v>
      </c>
      <c r="AV4168">
        <v>2</v>
      </c>
      <c r="AW4168">
        <v>666</v>
      </c>
      <c r="AX4168">
        <v>0.99991101774653901</v>
      </c>
      <c r="AY4168">
        <v>64.186686011353402</v>
      </c>
      <c r="AZ4168">
        <v>664</v>
      </c>
      <c r="BA4168">
        <v>0.99936155502403601</v>
      </c>
      <c r="BB4168">
        <v>634</v>
      </c>
      <c r="BC4168">
        <v>0.87845493351475301</v>
      </c>
      <c r="BD4168">
        <v>29</v>
      </c>
      <c r="BE4168">
        <v>0.11268640991551</v>
      </c>
      <c r="BF4168">
        <v>61.513560984705002</v>
      </c>
      <c r="BG4168">
        <v>66.839708538692904</v>
      </c>
      <c r="BH4168">
        <v>60.526945343185901</v>
      </c>
      <c r="BI4168">
        <v>57.152245549276003</v>
      </c>
    </row>
    <row r="4169" spans="1:61" x14ac:dyDescent="0.25">
      <c r="A4169" s="10" t="str">
        <f>VLOOKUP(D4169,'Index-Relations'!E:F,2,FALSE)</f>
        <v>BM</v>
      </c>
      <c r="B4169" t="s">
        <v>3450</v>
      </c>
      <c r="C4169" s="53" t="s">
        <v>2769</v>
      </c>
      <c r="D4169" s="59" t="s">
        <v>3092</v>
      </c>
      <c r="E4169" s="59" t="s">
        <v>7585</v>
      </c>
      <c r="F4169" t="s">
        <v>1679</v>
      </c>
      <c r="G4169" t="s">
        <v>1544</v>
      </c>
      <c r="H4169" t="s">
        <v>1680</v>
      </c>
      <c r="I4169" s="52">
        <v>45352</v>
      </c>
      <c r="J4169" t="s">
        <v>2457</v>
      </c>
      <c r="K4169">
        <v>672</v>
      </c>
      <c r="L4169">
        <v>66.100665210909</v>
      </c>
      <c r="M4169">
        <v>664</v>
      </c>
      <c r="N4169">
        <v>0.997888950451289</v>
      </c>
      <c r="O4169">
        <v>72.215332369509895</v>
      </c>
      <c r="P4169">
        <v>664</v>
      </c>
      <c r="Q4169">
        <v>0.997888950451289</v>
      </c>
      <c r="R4169">
        <v>648</v>
      </c>
      <c r="S4169">
        <v>0.99343851854000798</v>
      </c>
      <c r="T4169">
        <v>32.741043554809202</v>
      </c>
      <c r="U4169">
        <v>0.63610034911527302</v>
      </c>
      <c r="V4169">
        <v>428</v>
      </c>
      <c r="W4169">
        <v>0.119407055194074</v>
      </c>
      <c r="X4169">
        <v>70</v>
      </c>
      <c r="Y4169">
        <v>663</v>
      </c>
      <c r="Z4169">
        <v>0.99677667827640304</v>
      </c>
      <c r="AA4169">
        <v>29.468193778822499</v>
      </c>
      <c r="AB4169">
        <v>578</v>
      </c>
      <c r="AC4169">
        <v>0.94544010672642198</v>
      </c>
      <c r="AD4169">
        <v>84</v>
      </c>
      <c r="AE4169">
        <v>5.1160597954967899E-2</v>
      </c>
      <c r="AF4169">
        <v>10</v>
      </c>
      <c r="AG4169">
        <v>3.3992953186093898E-3</v>
      </c>
      <c r="AH4169">
        <v>1.5954316051195699E-3</v>
      </c>
      <c r="AI4169">
        <v>32</v>
      </c>
      <c r="AJ4169">
        <v>61.251358403568602</v>
      </c>
      <c r="AK4169">
        <v>664</v>
      </c>
      <c r="AL4169">
        <v>0.997888950451289</v>
      </c>
      <c r="AM4169">
        <v>1.1473407870730199E-2</v>
      </c>
      <c r="AN4169">
        <v>7</v>
      </c>
      <c r="AO4169">
        <v>8.7943747548321592E-3</v>
      </c>
      <c r="AP4169">
        <v>3</v>
      </c>
      <c r="AQ4169">
        <v>668</v>
      </c>
      <c r="AR4169">
        <v>0.99987370407121401</v>
      </c>
      <c r="AS4169">
        <v>1.8057465690601699E-2</v>
      </c>
      <c r="AT4169">
        <v>13</v>
      </c>
      <c r="AU4169">
        <v>4.38314201772103E-3</v>
      </c>
      <c r="AV4169">
        <v>2</v>
      </c>
      <c r="AW4169">
        <v>668</v>
      </c>
      <c r="AX4169">
        <v>0.99987370407121301</v>
      </c>
      <c r="AY4169">
        <v>64.146145110059607</v>
      </c>
      <c r="AZ4169">
        <v>664</v>
      </c>
      <c r="BA4169">
        <v>0.997888950451289</v>
      </c>
      <c r="BB4169">
        <v>636</v>
      </c>
      <c r="BC4169">
        <v>0.87553684158099199</v>
      </c>
      <c r="BD4169">
        <v>29</v>
      </c>
      <c r="BE4169">
        <v>0.115542487735389</v>
      </c>
      <c r="BF4169">
        <v>61.914941863754898</v>
      </c>
      <c r="BG4169">
        <v>67.207488115564004</v>
      </c>
      <c r="BH4169">
        <v>60.453142346571902</v>
      </c>
      <c r="BI4169">
        <v>57.891023148267998</v>
      </c>
    </row>
    <row r="4170" spans="1:61" x14ac:dyDescent="0.25">
      <c r="A4170" s="10" t="str">
        <f>VLOOKUP(D4170,'Index-Relations'!E:F,2,FALSE)</f>
        <v>BM</v>
      </c>
      <c r="B4170" t="s">
        <v>3450</v>
      </c>
      <c r="C4170" s="53" t="s">
        <v>2770</v>
      </c>
      <c r="D4170" s="59" t="s">
        <v>3092</v>
      </c>
      <c r="E4170" s="59" t="s">
        <v>7586</v>
      </c>
      <c r="F4170" t="s">
        <v>1679</v>
      </c>
      <c r="G4170" t="s">
        <v>1544</v>
      </c>
      <c r="H4170" t="s">
        <v>1680</v>
      </c>
      <c r="I4170" s="52">
        <v>45323</v>
      </c>
      <c r="J4170" t="s">
        <v>2457</v>
      </c>
      <c r="K4170">
        <v>672</v>
      </c>
      <c r="L4170">
        <v>66.960486158208496</v>
      </c>
      <c r="M4170">
        <v>664</v>
      </c>
      <c r="N4170">
        <v>0.99799490337465802</v>
      </c>
      <c r="O4170">
        <v>72.717856005715603</v>
      </c>
      <c r="P4170">
        <v>664</v>
      </c>
      <c r="Q4170">
        <v>0.99799490337465802</v>
      </c>
      <c r="R4170">
        <v>648</v>
      </c>
      <c r="S4170">
        <v>0.99331726779894003</v>
      </c>
      <c r="T4170">
        <v>33.0636228239117</v>
      </c>
      <c r="U4170">
        <v>0.62937383769461197</v>
      </c>
      <c r="V4170">
        <v>425</v>
      </c>
      <c r="W4170">
        <v>0.118281556139384</v>
      </c>
      <c r="X4170">
        <v>69</v>
      </c>
      <c r="Y4170">
        <v>663</v>
      </c>
      <c r="Z4170">
        <v>0.99714853215871202</v>
      </c>
      <c r="AA4170">
        <v>30.784619939307099</v>
      </c>
      <c r="AB4170">
        <v>575</v>
      </c>
      <c r="AC4170">
        <v>0.94106135894254295</v>
      </c>
      <c r="AD4170">
        <v>87</v>
      </c>
      <c r="AE4170">
        <v>5.5917104253284999E-2</v>
      </c>
      <c r="AF4170">
        <v>10</v>
      </c>
      <c r="AG4170">
        <v>3.0215368041714001E-3</v>
      </c>
      <c r="AH4170">
        <v>1.6487072403651301E-3</v>
      </c>
      <c r="AI4170">
        <v>32</v>
      </c>
      <c r="AJ4170">
        <v>62.1613258496307</v>
      </c>
      <c r="AK4170">
        <v>664</v>
      </c>
      <c r="AL4170">
        <v>0.99799490337465802</v>
      </c>
      <c r="AM4170">
        <v>1.19450489901226E-2</v>
      </c>
      <c r="AN4170">
        <v>7</v>
      </c>
      <c r="AO4170">
        <v>8.8640054976907197E-3</v>
      </c>
      <c r="AP4170">
        <v>3</v>
      </c>
      <c r="AQ4170">
        <v>667</v>
      </c>
      <c r="AR4170">
        <v>0.999779936939869</v>
      </c>
      <c r="AS4170">
        <v>1.8671555429878601E-2</v>
      </c>
      <c r="AT4170">
        <v>13</v>
      </c>
      <c r="AU4170">
        <v>4.6048406175624602E-3</v>
      </c>
      <c r="AV4170">
        <v>2</v>
      </c>
      <c r="AW4170">
        <v>667</v>
      </c>
      <c r="AX4170">
        <v>0.999779936939869</v>
      </c>
      <c r="AY4170">
        <v>64.858638383753302</v>
      </c>
      <c r="AZ4170">
        <v>664</v>
      </c>
      <c r="BA4170">
        <v>0.99799490337465802</v>
      </c>
      <c r="BB4170">
        <v>634</v>
      </c>
      <c r="BC4170">
        <v>0.87990827955039697</v>
      </c>
      <c r="BD4170">
        <v>30</v>
      </c>
      <c r="BE4170">
        <v>0.111007651891781</v>
      </c>
      <c r="BF4170">
        <v>62.655254646407897</v>
      </c>
      <c r="BG4170">
        <v>67.581664811867995</v>
      </c>
      <c r="BH4170">
        <v>60.941125273536002</v>
      </c>
      <c r="BI4170">
        <v>58.645541202354003</v>
      </c>
    </row>
    <row r="4171" spans="1:61" x14ac:dyDescent="0.25">
      <c r="A4171" s="10" t="str">
        <f>VLOOKUP(D4171,'Index-Relations'!E:F,2,FALSE)</f>
        <v>BM</v>
      </c>
      <c r="B4171" t="s">
        <v>3450</v>
      </c>
      <c r="C4171" s="53" t="s">
        <v>2760</v>
      </c>
      <c r="D4171" s="59" t="s">
        <v>3192</v>
      </c>
      <c r="E4171" s="59" t="s">
        <v>7587</v>
      </c>
      <c r="F4171" t="s">
        <v>1681</v>
      </c>
      <c r="G4171" t="s">
        <v>1475</v>
      </c>
      <c r="H4171" t="s">
        <v>1682</v>
      </c>
      <c r="I4171" s="52">
        <v>45658</v>
      </c>
      <c r="J4171" t="s">
        <v>2457</v>
      </c>
      <c r="K4171">
        <v>749</v>
      </c>
      <c r="L4171" s="73">
        <v>77.676009996163003</v>
      </c>
      <c r="M4171">
        <v>709</v>
      </c>
      <c r="N4171">
        <v>0.99442079757950896</v>
      </c>
      <c r="O4171" s="73">
        <v>79.178676077353899</v>
      </c>
      <c r="P4171">
        <v>709</v>
      </c>
      <c r="Q4171">
        <v>0.99442079757950896</v>
      </c>
      <c r="R4171">
        <v>678</v>
      </c>
      <c r="S4171">
        <v>0.97672712493977798</v>
      </c>
      <c r="T4171">
        <v>35.604795979328301</v>
      </c>
      <c r="U4171">
        <v>0.70978876656158996</v>
      </c>
      <c r="V4171">
        <v>529</v>
      </c>
      <c r="W4171">
        <v>0.101067629051875</v>
      </c>
      <c r="X4171">
        <v>67</v>
      </c>
      <c r="Y4171">
        <v>730</v>
      </c>
      <c r="Z4171">
        <v>0.99580947509795004</v>
      </c>
      <c r="AA4171">
        <v>72.874851561898595</v>
      </c>
      <c r="AB4171">
        <v>591</v>
      </c>
      <c r="AC4171">
        <v>0.92200846164557004</v>
      </c>
      <c r="AD4171">
        <v>138</v>
      </c>
      <c r="AE4171">
        <v>7.3624957794825502E-2</v>
      </c>
      <c r="AF4171">
        <v>20</v>
      </c>
      <c r="AG4171">
        <v>4.3665805596037298E-3</v>
      </c>
      <c r="AH4171">
        <v>1.17854430691376E-2</v>
      </c>
      <c r="AI4171">
        <v>47</v>
      </c>
      <c r="AJ4171" s="73">
        <v>75.239901674389998</v>
      </c>
      <c r="AK4171">
        <v>709</v>
      </c>
      <c r="AL4171">
        <v>0.99442079757950896</v>
      </c>
      <c r="AM4171">
        <v>1.38124250872109E-2</v>
      </c>
      <c r="AN4171">
        <v>4</v>
      </c>
      <c r="AO4171">
        <v>0</v>
      </c>
      <c r="AP4171">
        <v>0</v>
      </c>
      <c r="AQ4171">
        <v>734</v>
      </c>
      <c r="AR4171">
        <v>0.99873021170524701</v>
      </c>
      <c r="AS4171">
        <v>3.3367640574083E-2</v>
      </c>
      <c r="AT4171">
        <v>4</v>
      </c>
      <c r="AU4171">
        <v>3.4034982745754399E-4</v>
      </c>
      <c r="AV4171">
        <v>1</v>
      </c>
      <c r="AW4171">
        <v>735</v>
      </c>
      <c r="AX4171">
        <v>0.99887357043834002</v>
      </c>
      <c r="AY4171" s="73">
        <v>76.002437516907904</v>
      </c>
      <c r="AZ4171">
        <v>709</v>
      </c>
      <c r="BA4171">
        <v>0.99442079757950896</v>
      </c>
      <c r="BB4171">
        <v>722</v>
      </c>
      <c r="BC4171">
        <v>0.91454131152439899</v>
      </c>
      <c r="BD4171">
        <v>12</v>
      </c>
      <c r="BE4171">
        <v>8.4188900180847598E-2</v>
      </c>
      <c r="BF4171">
        <v>77.676009996163003</v>
      </c>
      <c r="BG4171">
        <v>79.178676077353899</v>
      </c>
      <c r="BH4171">
        <v>76.002437516907904</v>
      </c>
      <c r="BI4171">
        <v>75.239901674389998</v>
      </c>
    </row>
    <row r="4172" spans="1:61" x14ac:dyDescent="0.25">
      <c r="A4172" s="10" t="str">
        <f>VLOOKUP(D4172,'Index-Relations'!E:F,2,FALSE)</f>
        <v>BM</v>
      </c>
      <c r="B4172" t="s">
        <v>3450</v>
      </c>
      <c r="C4172" s="53" t="s">
        <v>2761</v>
      </c>
      <c r="D4172" s="59" t="s">
        <v>3192</v>
      </c>
      <c r="E4172" s="59" t="s">
        <v>7588</v>
      </c>
      <c r="F4172" t="s">
        <v>1681</v>
      </c>
      <c r="G4172" t="s">
        <v>1475</v>
      </c>
      <c r="H4172" t="s">
        <v>1682</v>
      </c>
      <c r="I4172" s="52">
        <v>45628</v>
      </c>
      <c r="J4172" t="s">
        <v>2457</v>
      </c>
      <c r="K4172">
        <v>747</v>
      </c>
      <c r="L4172" s="73">
        <v>77.571531914745904</v>
      </c>
      <c r="M4172">
        <v>711</v>
      </c>
      <c r="N4172">
        <v>0.99541236155343005</v>
      </c>
      <c r="O4172" s="73">
        <v>79.001605906934998</v>
      </c>
      <c r="P4172">
        <v>711</v>
      </c>
      <c r="Q4172">
        <v>0.99541236155343005</v>
      </c>
      <c r="R4172">
        <v>680</v>
      </c>
      <c r="S4172">
        <v>0.97747853805518903</v>
      </c>
      <c r="T4172">
        <v>35.755452166505201</v>
      </c>
      <c r="U4172">
        <v>0.71580640641752902</v>
      </c>
      <c r="V4172">
        <v>528</v>
      </c>
      <c r="W4172">
        <v>0.107761692890693</v>
      </c>
      <c r="X4172">
        <v>67</v>
      </c>
      <c r="Y4172">
        <v>726</v>
      </c>
      <c r="Z4172">
        <v>0.99618684857097695</v>
      </c>
      <c r="AA4172">
        <v>62.782922135505302</v>
      </c>
      <c r="AB4172">
        <v>600</v>
      </c>
      <c r="AC4172">
        <v>0.92453598751635502</v>
      </c>
      <c r="AD4172">
        <v>124</v>
      </c>
      <c r="AE4172">
        <v>7.1550543656725196E-2</v>
      </c>
      <c r="AF4172">
        <v>23</v>
      </c>
      <c r="AG4172">
        <v>3.9134688269196602E-3</v>
      </c>
      <c r="AH4172">
        <v>1.1882979284914901E-2</v>
      </c>
      <c r="AI4172">
        <v>47</v>
      </c>
      <c r="AJ4172" s="73">
        <v>75.129565760700999</v>
      </c>
      <c r="AK4172">
        <v>711</v>
      </c>
      <c r="AL4172">
        <v>0.99541236155343005</v>
      </c>
      <c r="AM4172">
        <v>1.43285694987651E-2</v>
      </c>
      <c r="AN4172">
        <v>5</v>
      </c>
      <c r="AO4172">
        <v>0</v>
      </c>
      <c r="AP4172">
        <v>0</v>
      </c>
      <c r="AQ4172">
        <v>735</v>
      </c>
      <c r="AR4172">
        <v>0.99940187849293205</v>
      </c>
      <c r="AS4172">
        <v>3.3536720392818797E-2</v>
      </c>
      <c r="AT4172">
        <v>4</v>
      </c>
      <c r="AU4172">
        <v>3.5676501173501697E-4</v>
      </c>
      <c r="AV4172">
        <v>1</v>
      </c>
      <c r="AW4172">
        <v>736</v>
      </c>
      <c r="AX4172">
        <v>0.99955851862349898</v>
      </c>
      <c r="AY4172" s="73">
        <v>76.004140063639895</v>
      </c>
      <c r="AZ4172">
        <v>711</v>
      </c>
      <c r="BA4172">
        <v>0.99541236155343005</v>
      </c>
      <c r="BB4172">
        <v>723</v>
      </c>
      <c r="BC4172">
        <v>0.91575578323440099</v>
      </c>
      <c r="BD4172">
        <v>12</v>
      </c>
      <c r="BE4172">
        <v>8.3646095258531103E-2</v>
      </c>
      <c r="BF4172">
        <v>77.571531914745904</v>
      </c>
      <c r="BG4172">
        <v>79.001605906934998</v>
      </c>
      <c r="BH4172">
        <v>76.004140063639895</v>
      </c>
      <c r="BI4172">
        <v>75.129565760700999</v>
      </c>
    </row>
    <row r="4173" spans="1:61" x14ac:dyDescent="0.25">
      <c r="A4173" s="10" t="str">
        <f>VLOOKUP(D4173,'Index-Relations'!E:F,2,FALSE)</f>
        <v>BM</v>
      </c>
      <c r="B4173" t="s">
        <v>3450</v>
      </c>
      <c r="C4173" s="53" t="s">
        <v>2762</v>
      </c>
      <c r="D4173" s="59" t="s">
        <v>3192</v>
      </c>
      <c r="E4173" s="59" t="s">
        <v>7589</v>
      </c>
      <c r="F4173" t="s">
        <v>1681</v>
      </c>
      <c r="G4173" t="s">
        <v>1475</v>
      </c>
      <c r="H4173" t="s">
        <v>1682</v>
      </c>
      <c r="I4173" s="52">
        <v>45597</v>
      </c>
      <c r="J4173" t="s">
        <v>2457</v>
      </c>
      <c r="K4173">
        <v>751</v>
      </c>
      <c r="L4173" s="73">
        <v>77.427101120556998</v>
      </c>
      <c r="M4173">
        <v>715</v>
      </c>
      <c r="N4173">
        <v>0.99559189020077199</v>
      </c>
      <c r="O4173" s="73">
        <v>78.992265041765904</v>
      </c>
      <c r="P4173">
        <v>715</v>
      </c>
      <c r="Q4173">
        <v>0.99559189020077199</v>
      </c>
      <c r="R4173">
        <v>682</v>
      </c>
      <c r="S4173">
        <v>0.97728606333174395</v>
      </c>
      <c r="T4173">
        <v>35.977556607588703</v>
      </c>
      <c r="U4173">
        <v>0.71659334182537304</v>
      </c>
      <c r="V4173">
        <v>528</v>
      </c>
      <c r="W4173">
        <v>0.108558364967357</v>
      </c>
      <c r="X4173">
        <v>66</v>
      </c>
      <c r="Y4173">
        <v>727</v>
      </c>
      <c r="Z4173">
        <v>0.99611147420802404</v>
      </c>
      <c r="AA4173">
        <v>63.089042854164397</v>
      </c>
      <c r="AB4173">
        <v>596</v>
      </c>
      <c r="AC4173">
        <v>0.92278930820243998</v>
      </c>
      <c r="AD4173">
        <v>131</v>
      </c>
      <c r="AE4173">
        <v>7.3322166005584097E-2</v>
      </c>
      <c r="AF4173">
        <v>24</v>
      </c>
      <c r="AG4173">
        <v>3.88852579197525E-3</v>
      </c>
      <c r="AH4173">
        <v>1.5681386958628699E-2</v>
      </c>
      <c r="AI4173">
        <v>47</v>
      </c>
      <c r="AJ4173" s="73">
        <v>74.972969155341005</v>
      </c>
      <c r="AK4173">
        <v>715</v>
      </c>
      <c r="AL4173">
        <v>0.99559189020077199</v>
      </c>
      <c r="AM4173">
        <v>1.5433743326071401E-2</v>
      </c>
      <c r="AN4173">
        <v>5</v>
      </c>
      <c r="AO4173">
        <v>0</v>
      </c>
      <c r="AP4173">
        <v>0</v>
      </c>
      <c r="AQ4173">
        <v>735</v>
      </c>
      <c r="AR4173">
        <v>0.99878471972326799</v>
      </c>
      <c r="AS4173">
        <v>3.17832060015431E-2</v>
      </c>
      <c r="AT4173">
        <v>4</v>
      </c>
      <c r="AU4173">
        <v>3.3072469734500901E-4</v>
      </c>
      <c r="AV4173">
        <v>1</v>
      </c>
      <c r="AW4173">
        <v>735</v>
      </c>
      <c r="AX4173">
        <v>0.99882229988711702</v>
      </c>
      <c r="AY4173" s="73">
        <v>75.755907828323004</v>
      </c>
      <c r="AZ4173">
        <v>715</v>
      </c>
      <c r="BA4173">
        <v>0.99559189020077199</v>
      </c>
      <c r="BB4173">
        <v>722</v>
      </c>
      <c r="BC4173">
        <v>0.90818389072788397</v>
      </c>
      <c r="BD4173">
        <v>13</v>
      </c>
      <c r="BE4173">
        <v>9.0600828995384505E-2</v>
      </c>
      <c r="BF4173">
        <v>77.427101120556998</v>
      </c>
      <c r="BG4173">
        <v>78.992265041765904</v>
      </c>
      <c r="BH4173">
        <v>75.755907828323004</v>
      </c>
      <c r="BI4173">
        <v>74.972969155341005</v>
      </c>
    </row>
    <row r="4174" spans="1:61" x14ac:dyDescent="0.25">
      <c r="A4174" s="10" t="str">
        <f>VLOOKUP(D4174,'Index-Relations'!E:F,2,FALSE)</f>
        <v>BM</v>
      </c>
      <c r="B4174" t="s">
        <v>3450</v>
      </c>
      <c r="C4174" s="53" t="s">
        <v>2763</v>
      </c>
      <c r="D4174" s="59" t="s">
        <v>3192</v>
      </c>
      <c r="E4174" s="59" t="s">
        <v>7590</v>
      </c>
      <c r="F4174" t="s">
        <v>1681</v>
      </c>
      <c r="G4174" t="s">
        <v>1475</v>
      </c>
      <c r="H4174" t="s">
        <v>1682</v>
      </c>
      <c r="I4174" s="52">
        <v>45566</v>
      </c>
      <c r="J4174" t="s">
        <v>2457</v>
      </c>
      <c r="K4174">
        <v>752</v>
      </c>
      <c r="L4174" s="73">
        <v>77.415253826260994</v>
      </c>
      <c r="M4174">
        <v>717</v>
      </c>
      <c r="N4174">
        <v>0.99563401687013497</v>
      </c>
      <c r="O4174" s="73">
        <v>79.023376089194002</v>
      </c>
      <c r="P4174">
        <v>717</v>
      </c>
      <c r="Q4174">
        <v>0.99563401687013497</v>
      </c>
      <c r="R4174">
        <v>684</v>
      </c>
      <c r="S4174">
        <v>0.97802283019630198</v>
      </c>
      <c r="T4174">
        <v>36.073491079483802</v>
      </c>
      <c r="U4174">
        <v>0.71852157128946603</v>
      </c>
      <c r="V4174">
        <v>526</v>
      </c>
      <c r="W4174">
        <v>0.10981849474668</v>
      </c>
      <c r="X4174">
        <v>66</v>
      </c>
      <c r="Y4174">
        <v>724</v>
      </c>
      <c r="Z4174">
        <v>0.99573566044114903</v>
      </c>
      <c r="AA4174">
        <v>63.131017672932302</v>
      </c>
      <c r="AB4174">
        <v>594</v>
      </c>
      <c r="AC4174">
        <v>0.92282278919329297</v>
      </c>
      <c r="AD4174">
        <v>130</v>
      </c>
      <c r="AE4174">
        <v>7.2912871247856004E-2</v>
      </c>
      <c r="AF4174">
        <v>28</v>
      </c>
      <c r="AG4174">
        <v>4.2643395588505802E-3</v>
      </c>
      <c r="AH4174">
        <v>1.16298635481158E-2</v>
      </c>
      <c r="AI4174">
        <v>47</v>
      </c>
      <c r="AJ4174" s="73">
        <v>75.007274080556002</v>
      </c>
      <c r="AK4174">
        <v>717</v>
      </c>
      <c r="AL4174">
        <v>0.99563401687013497</v>
      </c>
      <c r="AM4174">
        <v>1.6963853731274299E-2</v>
      </c>
      <c r="AN4174">
        <v>5</v>
      </c>
      <c r="AO4174">
        <v>0</v>
      </c>
      <c r="AP4174">
        <v>0</v>
      </c>
      <c r="AQ4174">
        <v>737</v>
      </c>
      <c r="AR4174">
        <v>0.99882995148266995</v>
      </c>
      <c r="AS4174">
        <v>2.96976495405325E-2</v>
      </c>
      <c r="AT4174">
        <v>4</v>
      </c>
      <c r="AU4174">
        <v>3.0738274215009499E-4</v>
      </c>
      <c r="AV4174">
        <v>1</v>
      </c>
      <c r="AW4174">
        <v>737</v>
      </c>
      <c r="AX4174">
        <v>0.99882569363207896</v>
      </c>
      <c r="AY4174" s="73">
        <v>75.682599328988005</v>
      </c>
      <c r="AZ4174">
        <v>717</v>
      </c>
      <c r="BA4174">
        <v>0.99563401687013497</v>
      </c>
      <c r="BB4174">
        <v>724</v>
      </c>
      <c r="BC4174">
        <v>0.905170125421628</v>
      </c>
      <c r="BD4174">
        <v>13</v>
      </c>
      <c r="BE4174">
        <v>9.3659826061042201E-2</v>
      </c>
      <c r="BF4174">
        <v>77.415253826260994</v>
      </c>
      <c r="BG4174">
        <v>79.023376089194002</v>
      </c>
      <c r="BH4174">
        <v>75.682599328988005</v>
      </c>
      <c r="BI4174">
        <v>75.007274080556002</v>
      </c>
    </row>
    <row r="4175" spans="1:61" x14ac:dyDescent="0.25">
      <c r="A4175" s="10" t="str">
        <f>VLOOKUP(D4175,'Index-Relations'!E:F,2,FALSE)</f>
        <v>BM</v>
      </c>
      <c r="B4175" t="s">
        <v>3450</v>
      </c>
      <c r="C4175" s="53" t="s">
        <v>2764</v>
      </c>
      <c r="D4175" s="59" t="s">
        <v>3192</v>
      </c>
      <c r="E4175" s="59" t="s">
        <v>7591</v>
      </c>
      <c r="F4175" t="s">
        <v>1681</v>
      </c>
      <c r="G4175" t="s">
        <v>1475</v>
      </c>
      <c r="H4175" t="s">
        <v>1682</v>
      </c>
      <c r="I4175" s="52">
        <v>45537</v>
      </c>
      <c r="J4175" t="s">
        <v>2457</v>
      </c>
      <c r="K4175">
        <v>761</v>
      </c>
      <c r="L4175" s="73">
        <v>77.535287550011901</v>
      </c>
      <c r="M4175">
        <v>734</v>
      </c>
      <c r="N4175">
        <v>0.99583387485178698</v>
      </c>
      <c r="O4175" s="73">
        <v>79.017258508610894</v>
      </c>
      <c r="P4175">
        <v>734</v>
      </c>
      <c r="Q4175">
        <v>0.99583387485178698</v>
      </c>
      <c r="R4175">
        <v>696</v>
      </c>
      <c r="S4175">
        <v>0.97944651071681599</v>
      </c>
      <c r="T4175">
        <v>35.812984565822099</v>
      </c>
      <c r="U4175">
        <v>0.72181210213305302</v>
      </c>
      <c r="V4175">
        <v>536</v>
      </c>
      <c r="W4175">
        <v>0.11001860178298301</v>
      </c>
      <c r="X4175">
        <v>67</v>
      </c>
      <c r="Y4175">
        <v>739</v>
      </c>
      <c r="Z4175">
        <v>0.99588607038116395</v>
      </c>
      <c r="AA4175">
        <v>63.432479307993702</v>
      </c>
      <c r="AB4175">
        <v>602</v>
      </c>
      <c r="AC4175">
        <v>0.93290165130959402</v>
      </c>
      <c r="AD4175">
        <v>144</v>
      </c>
      <c r="AE4175">
        <v>7.1452977774502893E-2</v>
      </c>
      <c r="AF4175">
        <v>15</v>
      </c>
      <c r="AG4175">
        <v>0</v>
      </c>
      <c r="AH4175">
        <v>1.15290505712719E-2</v>
      </c>
      <c r="AI4175">
        <v>48</v>
      </c>
      <c r="AJ4175" s="73">
        <v>75.101445937606002</v>
      </c>
      <c r="AK4175">
        <v>734</v>
      </c>
      <c r="AL4175">
        <v>0.99583387485178698</v>
      </c>
      <c r="AM4175">
        <v>1.6414089322774099E-2</v>
      </c>
      <c r="AN4175">
        <v>4</v>
      </c>
      <c r="AO4175">
        <v>0</v>
      </c>
      <c r="AP4175">
        <v>0</v>
      </c>
      <c r="AQ4175">
        <v>747</v>
      </c>
      <c r="AR4175">
        <v>0.99879840708966405</v>
      </c>
      <c r="AS4175">
        <v>3.0349101895743202E-2</v>
      </c>
      <c r="AT4175">
        <v>4</v>
      </c>
      <c r="AU4175">
        <v>2.8320577620655299E-4</v>
      </c>
      <c r="AV4175">
        <v>1</v>
      </c>
      <c r="AW4175">
        <v>747</v>
      </c>
      <c r="AX4175">
        <v>0.99877503904514597</v>
      </c>
      <c r="AY4175" s="73">
        <v>76.179612209487999</v>
      </c>
      <c r="AZ4175">
        <v>734</v>
      </c>
      <c r="BA4175">
        <v>0.99583387485178698</v>
      </c>
      <c r="BB4175">
        <v>735</v>
      </c>
      <c r="BC4175">
        <v>0.90569955668857305</v>
      </c>
      <c r="BD4175">
        <v>12</v>
      </c>
      <c r="BE4175">
        <v>9.3098850401091199E-2</v>
      </c>
      <c r="BF4175">
        <v>77.535287550011901</v>
      </c>
      <c r="BG4175">
        <v>79.017258508610894</v>
      </c>
      <c r="BH4175">
        <v>76.179612209487999</v>
      </c>
      <c r="BI4175">
        <v>75.101445937606002</v>
      </c>
    </row>
    <row r="4176" spans="1:61" x14ac:dyDescent="0.25">
      <c r="A4176" s="10" t="str">
        <f>VLOOKUP(D4176,'Index-Relations'!E:F,2,FALSE)</f>
        <v>BM</v>
      </c>
      <c r="B4176" t="s">
        <v>3450</v>
      </c>
      <c r="C4176" s="53" t="s">
        <v>3350</v>
      </c>
      <c r="D4176" s="59" t="s">
        <v>3192</v>
      </c>
      <c r="E4176" s="59" t="s">
        <v>7592</v>
      </c>
      <c r="F4176" t="s">
        <v>1681</v>
      </c>
      <c r="G4176" t="s">
        <v>1475</v>
      </c>
      <c r="H4176" t="s">
        <v>1682</v>
      </c>
      <c r="I4176" s="52">
        <v>45505</v>
      </c>
      <c r="J4176" t="s">
        <v>2457</v>
      </c>
      <c r="K4176">
        <v>763</v>
      </c>
      <c r="L4176" s="73">
        <v>77.499179601807</v>
      </c>
      <c r="M4176">
        <v>736</v>
      </c>
      <c r="N4176">
        <v>0.99567172173669605</v>
      </c>
      <c r="O4176" s="73">
        <v>79.010668580626898</v>
      </c>
      <c r="P4176">
        <v>736</v>
      </c>
      <c r="Q4176">
        <v>0.99567172173669605</v>
      </c>
      <c r="R4176">
        <v>698</v>
      </c>
      <c r="S4176">
        <v>0.97925677122020505</v>
      </c>
      <c r="T4176">
        <v>35.847658044957498</v>
      </c>
      <c r="U4176">
        <v>0.72496206592077495</v>
      </c>
      <c r="V4176">
        <v>537</v>
      </c>
      <c r="W4176">
        <v>0.112538756657162</v>
      </c>
      <c r="X4176">
        <v>68</v>
      </c>
      <c r="Y4176">
        <v>740</v>
      </c>
      <c r="Z4176">
        <v>0.99562790620475305</v>
      </c>
      <c r="AA4176">
        <v>66.051558247182697</v>
      </c>
      <c r="AB4176">
        <v>593</v>
      </c>
      <c r="AC4176">
        <v>0.93181355899818996</v>
      </c>
      <c r="AD4176">
        <v>147</v>
      </c>
      <c r="AE4176">
        <v>6.3814347206562802E-2</v>
      </c>
      <c r="AF4176">
        <v>23</v>
      </c>
      <c r="AG4176">
        <v>4.3720937952465401E-3</v>
      </c>
      <c r="AH4176">
        <v>1.13959990120488E-2</v>
      </c>
      <c r="AI4176">
        <v>49</v>
      </c>
      <c r="AJ4176" s="73">
        <v>75.104707997070904</v>
      </c>
      <c r="AK4176">
        <v>736</v>
      </c>
      <c r="AL4176">
        <v>0.99567172173669605</v>
      </c>
      <c r="AM4176">
        <v>1.5975579020467701E-2</v>
      </c>
      <c r="AN4176">
        <v>4</v>
      </c>
      <c r="AO4176">
        <v>0</v>
      </c>
      <c r="AP4176">
        <v>0</v>
      </c>
      <c r="AQ4176">
        <v>747</v>
      </c>
      <c r="AR4176">
        <v>0.99845469347779703</v>
      </c>
      <c r="AS4176">
        <v>3.4833825459757203E-2</v>
      </c>
      <c r="AT4176">
        <v>5</v>
      </c>
      <c r="AU4176">
        <v>2.8208388570061097E-4</v>
      </c>
      <c r="AV4176">
        <v>1</v>
      </c>
      <c r="AW4176">
        <v>748</v>
      </c>
      <c r="AX4176">
        <v>0.99858948320646901</v>
      </c>
      <c r="AY4176" s="73">
        <v>76.114560203362899</v>
      </c>
      <c r="AZ4176">
        <v>736</v>
      </c>
      <c r="BA4176">
        <v>0.99567172173669605</v>
      </c>
      <c r="BB4176">
        <v>737</v>
      </c>
      <c r="BC4176">
        <v>0.93591494953943599</v>
      </c>
      <c r="BD4176">
        <v>10</v>
      </c>
      <c r="BE4176">
        <v>6.2539743938360898E-2</v>
      </c>
      <c r="BF4176">
        <v>77.499179601807</v>
      </c>
      <c r="BG4176">
        <v>79.010668580626898</v>
      </c>
      <c r="BH4176">
        <v>76.114560203362899</v>
      </c>
      <c r="BI4176">
        <v>75.104707997070904</v>
      </c>
    </row>
    <row r="4177" spans="1:61" x14ac:dyDescent="0.25">
      <c r="A4177" s="10" t="str">
        <f>VLOOKUP(D4177,'Index-Relations'!E:F,2,FALSE)</f>
        <v>BM</v>
      </c>
      <c r="B4177" t="s">
        <v>3450</v>
      </c>
      <c r="C4177" s="53" t="s">
        <v>2765</v>
      </c>
      <c r="D4177" s="59" t="s">
        <v>3192</v>
      </c>
      <c r="E4177" s="59" t="s">
        <v>7593</v>
      </c>
      <c r="F4177" t="s">
        <v>1681</v>
      </c>
      <c r="G4177" t="s">
        <v>1475</v>
      </c>
      <c r="H4177" t="s">
        <v>1682</v>
      </c>
      <c r="I4177" s="52">
        <v>45474</v>
      </c>
      <c r="J4177" t="s">
        <v>2457</v>
      </c>
      <c r="K4177">
        <v>768</v>
      </c>
      <c r="L4177" s="73">
        <v>78.050292812617002</v>
      </c>
      <c r="M4177">
        <v>741</v>
      </c>
      <c r="N4177">
        <v>0.99573948180919303</v>
      </c>
      <c r="O4177" s="73">
        <v>79.222280009472996</v>
      </c>
      <c r="P4177">
        <v>741</v>
      </c>
      <c r="Q4177">
        <v>0.99573948180919303</v>
      </c>
      <c r="R4177">
        <v>703</v>
      </c>
      <c r="S4177">
        <v>0.97882515570043105</v>
      </c>
      <c r="T4177">
        <v>35.7041726217115</v>
      </c>
      <c r="U4177">
        <v>0.72245878659822005</v>
      </c>
      <c r="V4177">
        <v>541</v>
      </c>
      <c r="W4177">
        <v>0.114509661707609</v>
      </c>
      <c r="X4177">
        <v>70</v>
      </c>
      <c r="Y4177">
        <v>745</v>
      </c>
      <c r="Z4177">
        <v>0.99569788423850702</v>
      </c>
      <c r="AA4177">
        <v>68.523471296451902</v>
      </c>
      <c r="AB4177">
        <v>591</v>
      </c>
      <c r="AC4177">
        <v>0.92963863938351998</v>
      </c>
      <c r="AD4177">
        <v>153</v>
      </c>
      <c r="AE4177">
        <v>6.4960369234543805E-2</v>
      </c>
      <c r="AF4177">
        <v>24</v>
      </c>
      <c r="AG4177">
        <v>5.4009913819361797E-3</v>
      </c>
      <c r="AH4177">
        <v>1.1182365280779601E-2</v>
      </c>
      <c r="AI4177">
        <v>49</v>
      </c>
      <c r="AJ4177" s="73">
        <v>75.657754167793996</v>
      </c>
      <c r="AK4177">
        <v>741</v>
      </c>
      <c r="AL4177">
        <v>0.99573948180919303</v>
      </c>
      <c r="AM4177">
        <v>1.5767304208470001E-2</v>
      </c>
      <c r="AN4177">
        <v>4</v>
      </c>
      <c r="AO4177">
        <v>0</v>
      </c>
      <c r="AP4177">
        <v>0</v>
      </c>
      <c r="AQ4177">
        <v>752</v>
      </c>
      <c r="AR4177">
        <v>0.99863624573977405</v>
      </c>
      <c r="AS4177">
        <v>3.3177518254905398E-2</v>
      </c>
      <c r="AT4177">
        <v>5</v>
      </c>
      <c r="AU4177">
        <v>2.7384212400482702E-4</v>
      </c>
      <c r="AV4177">
        <v>1</v>
      </c>
      <c r="AW4177">
        <v>753</v>
      </c>
      <c r="AX4177">
        <v>0.99876189921939595</v>
      </c>
      <c r="AY4177" s="73">
        <v>76.928938513452906</v>
      </c>
      <c r="AZ4177">
        <v>741</v>
      </c>
      <c r="BA4177">
        <v>0.99573948180919303</v>
      </c>
      <c r="BB4177">
        <v>742</v>
      </c>
      <c r="BC4177">
        <v>0.93786307292794002</v>
      </c>
      <c r="BD4177">
        <v>10</v>
      </c>
      <c r="BE4177">
        <v>6.0773172811834003E-2</v>
      </c>
      <c r="BF4177">
        <v>78.050292812617002</v>
      </c>
      <c r="BG4177">
        <v>79.222280009472996</v>
      </c>
      <c r="BH4177">
        <v>76.928938513452906</v>
      </c>
      <c r="BI4177">
        <v>75.657754167793996</v>
      </c>
    </row>
    <row r="4178" spans="1:61" x14ac:dyDescent="0.25">
      <c r="A4178" s="10" t="str">
        <f>VLOOKUP(D4178,'Index-Relations'!E:F,2,FALSE)</f>
        <v>BM</v>
      </c>
      <c r="B4178" t="s">
        <v>3450</v>
      </c>
      <c r="C4178" s="53" t="s">
        <v>2766</v>
      </c>
      <c r="D4178" s="59" t="s">
        <v>3192</v>
      </c>
      <c r="E4178" s="59" t="s">
        <v>7594</v>
      </c>
      <c r="F4178" t="s">
        <v>1681</v>
      </c>
      <c r="G4178" t="s">
        <v>1475</v>
      </c>
      <c r="H4178" t="s">
        <v>1682</v>
      </c>
      <c r="I4178" s="52">
        <v>45446</v>
      </c>
      <c r="J4178" t="s">
        <v>2457</v>
      </c>
      <c r="K4178">
        <v>771</v>
      </c>
      <c r="L4178" s="73">
        <v>78.134790177371002</v>
      </c>
      <c r="M4178">
        <v>747</v>
      </c>
      <c r="N4178">
        <v>0.99626699526847295</v>
      </c>
      <c r="O4178" s="73">
        <v>79.149681629011994</v>
      </c>
      <c r="P4178">
        <v>747</v>
      </c>
      <c r="Q4178">
        <v>0.99626699526847295</v>
      </c>
      <c r="R4178">
        <v>708</v>
      </c>
      <c r="S4178">
        <v>0.97920562445954695</v>
      </c>
      <c r="T4178">
        <v>36.313794412187598</v>
      </c>
      <c r="U4178">
        <v>0.73583420010568601</v>
      </c>
      <c r="V4178">
        <v>543</v>
      </c>
      <c r="W4178">
        <v>0.12165319399012101</v>
      </c>
      <c r="X4178">
        <v>69</v>
      </c>
      <c r="Y4178">
        <v>749</v>
      </c>
      <c r="Z4178">
        <v>0.99585415694908896</v>
      </c>
      <c r="AA4178">
        <v>71.7988744127655</v>
      </c>
      <c r="AB4178">
        <v>593</v>
      </c>
      <c r="AC4178">
        <v>0.93093898839744904</v>
      </c>
      <c r="AD4178">
        <v>155</v>
      </c>
      <c r="AE4178">
        <v>6.3763455374669098E-2</v>
      </c>
      <c r="AF4178">
        <v>23</v>
      </c>
      <c r="AG4178">
        <v>5.29755622788094E-3</v>
      </c>
      <c r="AH4178">
        <v>1.0641793778053001E-2</v>
      </c>
      <c r="AI4178">
        <v>49</v>
      </c>
      <c r="AJ4178" s="73">
        <v>75.439020209943905</v>
      </c>
      <c r="AK4178">
        <v>747</v>
      </c>
      <c r="AL4178">
        <v>0.99626699526847295</v>
      </c>
      <c r="AM4178">
        <v>8.8160864902344094E-3</v>
      </c>
      <c r="AN4178">
        <v>3</v>
      </c>
      <c r="AO4178">
        <v>0</v>
      </c>
      <c r="AP4178">
        <v>0</v>
      </c>
      <c r="AQ4178">
        <v>757</v>
      </c>
      <c r="AR4178">
        <v>0.99888907633714097</v>
      </c>
      <c r="AS4178">
        <v>3.6395034303076002E-2</v>
      </c>
      <c r="AT4178">
        <v>5</v>
      </c>
      <c r="AU4178">
        <v>2.6344124599092902E-4</v>
      </c>
      <c r="AV4178">
        <v>1</v>
      </c>
      <c r="AW4178">
        <v>758</v>
      </c>
      <c r="AX4178">
        <v>0.99898411466626202</v>
      </c>
      <c r="AY4178" s="73">
        <v>77.359771572474003</v>
      </c>
      <c r="AZ4178">
        <v>747</v>
      </c>
      <c r="BA4178">
        <v>0.99626699526847295</v>
      </c>
      <c r="BB4178">
        <v>747</v>
      </c>
      <c r="BC4178">
        <v>0.93753819824267404</v>
      </c>
      <c r="BD4178">
        <v>10</v>
      </c>
      <c r="BE4178">
        <v>6.13508780944668E-2</v>
      </c>
      <c r="BF4178">
        <v>78.134790177371002</v>
      </c>
      <c r="BG4178">
        <v>79.149681629011994</v>
      </c>
      <c r="BH4178">
        <v>77.359771572474003</v>
      </c>
      <c r="BI4178">
        <v>75.439020209943905</v>
      </c>
    </row>
    <row r="4179" spans="1:61" x14ac:dyDescent="0.25">
      <c r="A4179" s="10" t="str">
        <f>VLOOKUP(D4179,'Index-Relations'!E:F,2,FALSE)</f>
        <v>BM</v>
      </c>
      <c r="B4179" t="s">
        <v>3450</v>
      </c>
      <c r="C4179" s="53" t="s">
        <v>2767</v>
      </c>
      <c r="D4179" s="59" t="s">
        <v>3192</v>
      </c>
      <c r="E4179" s="59" t="s">
        <v>7595</v>
      </c>
      <c r="F4179" t="s">
        <v>1681</v>
      </c>
      <c r="G4179" t="s">
        <v>1475</v>
      </c>
      <c r="H4179" t="s">
        <v>1682</v>
      </c>
      <c r="I4179" s="52">
        <v>45413</v>
      </c>
      <c r="J4179" t="s">
        <v>2457</v>
      </c>
      <c r="K4179">
        <v>772</v>
      </c>
      <c r="L4179" s="73">
        <v>78.205205999173998</v>
      </c>
      <c r="M4179">
        <v>749</v>
      </c>
      <c r="N4179">
        <v>0.99683633083075196</v>
      </c>
      <c r="O4179" s="73">
        <v>79.184877163501895</v>
      </c>
      <c r="P4179">
        <v>749</v>
      </c>
      <c r="Q4179">
        <v>0.99683633083075196</v>
      </c>
      <c r="R4179">
        <v>710</v>
      </c>
      <c r="S4179">
        <v>0.97963888193912396</v>
      </c>
      <c r="T4179">
        <v>36.312989693146299</v>
      </c>
      <c r="U4179">
        <v>0.73004010891073601</v>
      </c>
      <c r="V4179">
        <v>545</v>
      </c>
      <c r="W4179">
        <v>0.11879679012453399</v>
      </c>
      <c r="X4179">
        <v>69</v>
      </c>
      <c r="Y4179">
        <v>750</v>
      </c>
      <c r="Z4179">
        <v>0.99631068523822697</v>
      </c>
      <c r="AA4179">
        <v>75.1411995982115</v>
      </c>
      <c r="AB4179">
        <v>593</v>
      </c>
      <c r="AC4179">
        <v>0.93039227713183503</v>
      </c>
      <c r="AD4179">
        <v>156</v>
      </c>
      <c r="AE4179">
        <v>6.4624423930949901E-2</v>
      </c>
      <c r="AF4179">
        <v>23</v>
      </c>
      <c r="AG4179">
        <v>4.9832989372146598E-3</v>
      </c>
      <c r="AH4179">
        <v>1.03294556082513E-2</v>
      </c>
      <c r="AI4179">
        <v>49</v>
      </c>
      <c r="AJ4179" s="73">
        <v>75.564744049805896</v>
      </c>
      <c r="AK4179">
        <v>749</v>
      </c>
      <c r="AL4179">
        <v>0.99683633083075196</v>
      </c>
      <c r="AM4179">
        <v>8.8511372180207805E-3</v>
      </c>
      <c r="AN4179">
        <v>3</v>
      </c>
      <c r="AO4179">
        <v>0</v>
      </c>
      <c r="AP4179">
        <v>0</v>
      </c>
      <c r="AQ4179">
        <v>756</v>
      </c>
      <c r="AR4179">
        <v>0.99896841327740904</v>
      </c>
      <c r="AS4179">
        <v>3.6019963627578901E-2</v>
      </c>
      <c r="AT4179">
        <v>5</v>
      </c>
      <c r="AU4179">
        <v>2.5907624146584998E-4</v>
      </c>
      <c r="AV4179">
        <v>1</v>
      </c>
      <c r="AW4179">
        <v>757</v>
      </c>
      <c r="AX4179">
        <v>0.99905780548676004</v>
      </c>
      <c r="AY4179" s="73">
        <v>77.408705649726002</v>
      </c>
      <c r="AZ4179">
        <v>749</v>
      </c>
      <c r="BA4179">
        <v>0.99683633083075196</v>
      </c>
      <c r="BB4179">
        <v>744</v>
      </c>
      <c r="BC4179">
        <v>0.93372649533512198</v>
      </c>
      <c r="BD4179">
        <v>12</v>
      </c>
      <c r="BE4179">
        <v>6.5241917942286606E-2</v>
      </c>
      <c r="BF4179">
        <v>78.205205999173998</v>
      </c>
      <c r="BG4179">
        <v>79.184877163501895</v>
      </c>
      <c r="BH4179">
        <v>77.408705649726002</v>
      </c>
      <c r="BI4179">
        <v>75.564744049805896</v>
      </c>
    </row>
    <row r="4180" spans="1:61" x14ac:dyDescent="0.25">
      <c r="A4180" s="10" t="str">
        <f>VLOOKUP(D4180,'Index-Relations'!E:F,2,FALSE)</f>
        <v>BM</v>
      </c>
      <c r="B4180" t="s">
        <v>3450</v>
      </c>
      <c r="C4180" s="53" t="s">
        <v>2768</v>
      </c>
      <c r="D4180" s="59" t="s">
        <v>3192</v>
      </c>
      <c r="E4180" s="59" t="s">
        <v>7596</v>
      </c>
      <c r="F4180" t="s">
        <v>1681</v>
      </c>
      <c r="G4180" t="s">
        <v>1475</v>
      </c>
      <c r="H4180" t="s">
        <v>1682</v>
      </c>
      <c r="I4180" s="52">
        <v>45383</v>
      </c>
      <c r="J4180" t="s">
        <v>2457</v>
      </c>
      <c r="K4180">
        <v>774</v>
      </c>
      <c r="L4180">
        <v>85.446055526188601</v>
      </c>
      <c r="M4180">
        <v>750</v>
      </c>
      <c r="N4180">
        <v>0.99689002964260298</v>
      </c>
      <c r="O4180">
        <v>85.412351388840193</v>
      </c>
      <c r="P4180">
        <v>750</v>
      </c>
      <c r="Q4180">
        <v>0.99689002964260298</v>
      </c>
      <c r="R4180">
        <v>712</v>
      </c>
      <c r="S4180">
        <v>0.98012827649254997</v>
      </c>
      <c r="T4180">
        <v>36.052389278708397</v>
      </c>
      <c r="U4180">
        <v>0.72977547189574798</v>
      </c>
      <c r="V4180">
        <v>545</v>
      </c>
      <c r="W4180">
        <v>0.119384435173032</v>
      </c>
      <c r="X4180">
        <v>69</v>
      </c>
      <c r="Y4180">
        <v>752</v>
      </c>
      <c r="Z4180">
        <v>0.99631987167839597</v>
      </c>
      <c r="AA4180">
        <v>72.877472522233404</v>
      </c>
      <c r="AB4180">
        <v>594</v>
      </c>
      <c r="AC4180">
        <v>0.93068481552674298</v>
      </c>
      <c r="AD4180">
        <v>157</v>
      </c>
      <c r="AE4180">
        <v>6.4244229648856802E-2</v>
      </c>
      <c r="AF4180">
        <v>23</v>
      </c>
      <c r="AG4180">
        <v>5.0709548243997099E-3</v>
      </c>
      <c r="AH4180">
        <v>1.0287301710337701E-2</v>
      </c>
      <c r="AI4180">
        <v>49</v>
      </c>
      <c r="AJ4180">
        <v>83.639920243608799</v>
      </c>
      <c r="AK4180">
        <v>750</v>
      </c>
      <c r="AL4180">
        <v>0.99689002964260298</v>
      </c>
      <c r="AM4180">
        <v>7.7386491645470802E-3</v>
      </c>
      <c r="AN4180">
        <v>3</v>
      </c>
      <c r="AO4180">
        <v>0</v>
      </c>
      <c r="AP4180">
        <v>0</v>
      </c>
      <c r="AQ4180">
        <v>758</v>
      </c>
      <c r="AR4180">
        <v>0.99898342222759196</v>
      </c>
      <c r="AS4180">
        <v>3.7226412494804698E-2</v>
      </c>
      <c r="AT4180">
        <v>5</v>
      </c>
      <c r="AU4180">
        <v>2.5593422562110701E-4</v>
      </c>
      <c r="AV4180">
        <v>1</v>
      </c>
      <c r="AW4180">
        <v>759</v>
      </c>
      <c r="AX4180">
        <v>0.99907280616138905</v>
      </c>
      <c r="AY4180">
        <v>84.3757410338347</v>
      </c>
      <c r="AZ4180">
        <v>750</v>
      </c>
      <c r="BA4180">
        <v>0.99689002964260298</v>
      </c>
      <c r="BB4180">
        <v>746</v>
      </c>
      <c r="BC4180">
        <v>0.938603609199821</v>
      </c>
      <c r="BD4180">
        <v>12</v>
      </c>
      <c r="BE4180">
        <v>6.0379813027771498E-2</v>
      </c>
      <c r="BF4180">
        <v>78.345471834272004</v>
      </c>
      <c r="BG4180">
        <v>79.260223616972993</v>
      </c>
      <c r="BH4180">
        <v>77.768299399479005</v>
      </c>
      <c r="BI4180">
        <v>75.476955265287003</v>
      </c>
    </row>
    <row r="4181" spans="1:61" x14ac:dyDescent="0.25">
      <c r="A4181" s="10" t="str">
        <f>VLOOKUP(D4181,'Index-Relations'!E:F,2,FALSE)</f>
        <v>BM</v>
      </c>
      <c r="B4181" t="s">
        <v>3450</v>
      </c>
      <c r="C4181" s="53" t="s">
        <v>2769</v>
      </c>
      <c r="D4181" s="59" t="s">
        <v>3192</v>
      </c>
      <c r="E4181" s="59" t="s">
        <v>7597</v>
      </c>
      <c r="F4181" t="s">
        <v>1681</v>
      </c>
      <c r="G4181" t="s">
        <v>1475</v>
      </c>
      <c r="H4181" t="s">
        <v>1682</v>
      </c>
      <c r="I4181" s="52">
        <v>45352</v>
      </c>
      <c r="J4181" t="s">
        <v>2457</v>
      </c>
      <c r="K4181">
        <v>776</v>
      </c>
      <c r="L4181">
        <v>85.597583268342504</v>
      </c>
      <c r="M4181">
        <v>751</v>
      </c>
      <c r="N4181">
        <v>0.99702862829425698</v>
      </c>
      <c r="O4181">
        <v>85.447982661904803</v>
      </c>
      <c r="P4181">
        <v>751</v>
      </c>
      <c r="Q4181">
        <v>0.99702862829425698</v>
      </c>
      <c r="R4181">
        <v>715</v>
      </c>
      <c r="S4181">
        <v>0.98123226522268803</v>
      </c>
      <c r="T4181">
        <v>36.1141764354307</v>
      </c>
      <c r="U4181">
        <v>0.715153500144177</v>
      </c>
      <c r="V4181">
        <v>540</v>
      </c>
      <c r="W4181">
        <v>0.108395514261897</v>
      </c>
      <c r="X4181">
        <v>58</v>
      </c>
      <c r="Y4181">
        <v>755</v>
      </c>
      <c r="Z4181">
        <v>0.99677522986520795</v>
      </c>
      <c r="AA4181">
        <v>74.287335542195294</v>
      </c>
      <c r="AB4181">
        <v>596</v>
      </c>
      <c r="AC4181">
        <v>0.93089046356759797</v>
      </c>
      <c r="AD4181">
        <v>158</v>
      </c>
      <c r="AE4181">
        <v>6.4534775631697405E-2</v>
      </c>
      <c r="AF4181">
        <v>22</v>
      </c>
      <c r="AG4181">
        <v>4.5747608007040003E-3</v>
      </c>
      <c r="AH4181">
        <v>3.2351158626323399E-3</v>
      </c>
      <c r="AI4181">
        <v>36</v>
      </c>
      <c r="AJ4181">
        <v>83.866300327186806</v>
      </c>
      <c r="AK4181">
        <v>751</v>
      </c>
      <c r="AL4181">
        <v>0.99702862829425698</v>
      </c>
      <c r="AM4181">
        <v>7.9670464018456403E-3</v>
      </c>
      <c r="AN4181">
        <v>3</v>
      </c>
      <c r="AO4181">
        <v>0</v>
      </c>
      <c r="AP4181">
        <v>0</v>
      </c>
      <c r="AQ4181">
        <v>760</v>
      </c>
      <c r="AR4181">
        <v>0.99900941027634704</v>
      </c>
      <c r="AS4181">
        <v>3.44558000130342E-2</v>
      </c>
      <c r="AT4181">
        <v>5</v>
      </c>
      <c r="AU4181">
        <v>6.5602173532169298E-4</v>
      </c>
      <c r="AV4181">
        <v>2</v>
      </c>
      <c r="AW4181">
        <v>761</v>
      </c>
      <c r="AX4181">
        <v>0.99911306462516003</v>
      </c>
      <c r="AY4181">
        <v>84.596102493579707</v>
      </c>
      <c r="AZ4181">
        <v>751</v>
      </c>
      <c r="BA4181">
        <v>0.99702862829425698</v>
      </c>
      <c r="BB4181">
        <v>748</v>
      </c>
      <c r="BC4181">
        <v>0.939498416390256</v>
      </c>
      <c r="BD4181">
        <v>12</v>
      </c>
      <c r="BE4181">
        <v>5.9510993886090803E-2</v>
      </c>
      <c r="BF4181">
        <v>78.405969118569999</v>
      </c>
      <c r="BG4181">
        <v>79.286993380819993</v>
      </c>
      <c r="BH4181">
        <v>77.908733629019906</v>
      </c>
      <c r="BI4181">
        <v>75.607519286054</v>
      </c>
    </row>
    <row r="4182" spans="1:61" x14ac:dyDescent="0.25">
      <c r="A4182" s="10" t="str">
        <f>VLOOKUP(D4182,'Index-Relations'!E:F,2,FALSE)</f>
        <v>BM</v>
      </c>
      <c r="B4182" t="s">
        <v>3450</v>
      </c>
      <c r="C4182" s="53" t="s">
        <v>2770</v>
      </c>
      <c r="D4182" s="59" t="s">
        <v>3192</v>
      </c>
      <c r="E4182" s="59" t="s">
        <v>7598</v>
      </c>
      <c r="F4182" t="s">
        <v>1681</v>
      </c>
      <c r="G4182" t="s">
        <v>1475</v>
      </c>
      <c r="H4182" t="s">
        <v>1682</v>
      </c>
      <c r="I4182" s="52">
        <v>45323</v>
      </c>
      <c r="J4182" t="s">
        <v>2457</v>
      </c>
      <c r="K4182">
        <v>777</v>
      </c>
      <c r="L4182">
        <v>85.656570873226002</v>
      </c>
      <c r="M4182">
        <v>743</v>
      </c>
      <c r="N4182">
        <v>0.99666761906956203</v>
      </c>
      <c r="O4182">
        <v>85.409069035143801</v>
      </c>
      <c r="P4182">
        <v>743</v>
      </c>
      <c r="Q4182">
        <v>0.99666761906956203</v>
      </c>
      <c r="R4182">
        <v>716</v>
      </c>
      <c r="S4182">
        <v>0.981456788966386</v>
      </c>
      <c r="T4182">
        <v>36.480519651959398</v>
      </c>
      <c r="U4182">
        <v>0.70881793527061199</v>
      </c>
      <c r="V4182">
        <v>528</v>
      </c>
      <c r="W4182">
        <v>0.10722949997331099</v>
      </c>
      <c r="X4182">
        <v>56</v>
      </c>
      <c r="Y4182">
        <v>753</v>
      </c>
      <c r="Z4182">
        <v>0.99697543873267902</v>
      </c>
      <c r="AA4182">
        <v>77.3364951022036</v>
      </c>
      <c r="AB4182">
        <v>595</v>
      </c>
      <c r="AC4182">
        <v>0.92971725395856397</v>
      </c>
      <c r="AD4182">
        <v>157</v>
      </c>
      <c r="AE4182">
        <v>6.5982148569754401E-2</v>
      </c>
      <c r="AF4182">
        <v>25</v>
      </c>
      <c r="AG4182">
        <v>4.3005974716814298E-3</v>
      </c>
      <c r="AH4182">
        <v>3.43569458716541E-3</v>
      </c>
      <c r="AI4182">
        <v>31</v>
      </c>
      <c r="AJ4182">
        <v>83.781120519571402</v>
      </c>
      <c r="AK4182">
        <v>743</v>
      </c>
      <c r="AL4182">
        <v>0.99666761906956203</v>
      </c>
      <c r="AM4182">
        <v>8.5922892992015103E-3</v>
      </c>
      <c r="AN4182">
        <v>3</v>
      </c>
      <c r="AO4182">
        <v>0</v>
      </c>
      <c r="AP4182">
        <v>0</v>
      </c>
      <c r="AQ4182">
        <v>758</v>
      </c>
      <c r="AR4182">
        <v>0.99791233116447298</v>
      </c>
      <c r="AS4182">
        <v>3.2688926088484699E-2</v>
      </c>
      <c r="AT4182">
        <v>5</v>
      </c>
      <c r="AU4182">
        <v>6.77321918697807E-4</v>
      </c>
      <c r="AV4182">
        <v>2</v>
      </c>
      <c r="AW4182">
        <v>759</v>
      </c>
      <c r="AX4182">
        <v>0.99800040876526697</v>
      </c>
      <c r="AY4182">
        <v>84.830073621070696</v>
      </c>
      <c r="AZ4182">
        <v>743</v>
      </c>
      <c r="BA4182">
        <v>0.99666761906956203</v>
      </c>
      <c r="BB4182">
        <v>746</v>
      </c>
      <c r="BC4182">
        <v>0.93398066885354702</v>
      </c>
      <c r="BD4182">
        <v>12</v>
      </c>
      <c r="BE4182">
        <v>6.3931662310925605E-2</v>
      </c>
      <c r="BF4182">
        <v>78.346320080093903</v>
      </c>
      <c r="BG4182">
        <v>79.252395554437896</v>
      </c>
      <c r="BH4182">
        <v>77.947687104621906</v>
      </c>
      <c r="BI4182">
        <v>75.5930497225159</v>
      </c>
    </row>
    <row r="4183" spans="1:61" x14ac:dyDescent="0.25">
      <c r="A4183" s="10" t="str">
        <f>VLOOKUP(D4183,'Index-Relations'!E:F,2,FALSE)</f>
        <v>ESG</v>
      </c>
      <c r="B4183" t="s">
        <v>3450</v>
      </c>
      <c r="C4183" s="53" t="s">
        <v>2760</v>
      </c>
      <c r="D4183" s="59" t="s">
        <v>3193</v>
      </c>
      <c r="E4183" s="59" t="s">
        <v>7599</v>
      </c>
      <c r="F4183" t="s">
        <v>1684</v>
      </c>
      <c r="G4183" t="s">
        <v>1683</v>
      </c>
      <c r="H4183" t="s">
        <v>1685</v>
      </c>
      <c r="I4183" s="52">
        <v>45659</v>
      </c>
      <c r="J4183" t="s">
        <v>2457</v>
      </c>
      <c r="K4183">
        <v>56</v>
      </c>
      <c r="L4183" s="73">
        <v>86.472488592387904</v>
      </c>
      <c r="M4183">
        <v>56</v>
      </c>
      <c r="N4183">
        <v>1</v>
      </c>
      <c r="O4183" s="73">
        <v>88.084022078030998</v>
      </c>
      <c r="P4183">
        <v>56</v>
      </c>
      <c r="Q4183">
        <v>1</v>
      </c>
      <c r="R4183">
        <v>54</v>
      </c>
      <c r="S4183">
        <v>0.97225958968230397</v>
      </c>
      <c r="T4183">
        <v>31.708266313397299</v>
      </c>
      <c r="U4183">
        <v>0.62064596374342795</v>
      </c>
      <c r="V4183">
        <v>42</v>
      </c>
      <c r="W4183">
        <v>8.9406876742161703E-2</v>
      </c>
      <c r="X4183">
        <v>9</v>
      </c>
      <c r="Y4183">
        <v>56</v>
      </c>
      <c r="Z4183">
        <v>1</v>
      </c>
      <c r="AA4183">
        <v>35.354446777729798</v>
      </c>
      <c r="AB4183">
        <v>50</v>
      </c>
      <c r="AC4183">
        <v>0.92335213009100303</v>
      </c>
      <c r="AD4183">
        <v>6</v>
      </c>
      <c r="AE4183">
        <v>7.6647869908996205E-2</v>
      </c>
      <c r="AF4183">
        <v>0</v>
      </c>
      <c r="AG4183">
        <v>0</v>
      </c>
      <c r="AH4183">
        <v>3.9290628779631897E-3</v>
      </c>
      <c r="AI4183">
        <v>3</v>
      </c>
      <c r="AJ4183" s="73">
        <v>84.121832430222995</v>
      </c>
      <c r="AK4183">
        <v>56</v>
      </c>
      <c r="AL4183">
        <v>1</v>
      </c>
      <c r="AM4183">
        <v>0</v>
      </c>
      <c r="AN4183">
        <v>0</v>
      </c>
      <c r="AO4183">
        <v>0</v>
      </c>
      <c r="AP4183">
        <v>0</v>
      </c>
      <c r="AQ4183">
        <v>56</v>
      </c>
      <c r="AR4183">
        <v>0.999999999999999</v>
      </c>
      <c r="AS4183">
        <v>0</v>
      </c>
      <c r="AT4183">
        <v>0</v>
      </c>
      <c r="AU4183">
        <v>0</v>
      </c>
      <c r="AV4183">
        <v>0</v>
      </c>
      <c r="AW4183">
        <v>56</v>
      </c>
      <c r="AX4183">
        <v>1</v>
      </c>
      <c r="AY4183" s="73">
        <v>83.961601984743993</v>
      </c>
      <c r="AZ4183">
        <v>56</v>
      </c>
      <c r="BA4183">
        <v>1</v>
      </c>
      <c r="BB4183">
        <v>53</v>
      </c>
      <c r="BC4183">
        <v>0.88803429315337701</v>
      </c>
      <c r="BD4183">
        <v>3</v>
      </c>
      <c r="BE4183">
        <v>0.11196570684662201</v>
      </c>
      <c r="BF4183">
        <v>86.472488592387904</v>
      </c>
      <c r="BG4183">
        <v>88.084022078030998</v>
      </c>
      <c r="BH4183">
        <v>83.961601984743993</v>
      </c>
      <c r="BI4183">
        <v>84.121832430222995</v>
      </c>
    </row>
    <row r="4184" spans="1:61" x14ac:dyDescent="0.25">
      <c r="A4184" s="10" t="str">
        <f>VLOOKUP(D4184,'Index-Relations'!E:F,2,FALSE)</f>
        <v>ESG</v>
      </c>
      <c r="B4184" t="s">
        <v>3450</v>
      </c>
      <c r="C4184" s="53" t="s">
        <v>2761</v>
      </c>
      <c r="D4184" s="59" t="s">
        <v>3193</v>
      </c>
      <c r="E4184" s="59" t="s">
        <v>7600</v>
      </c>
      <c r="F4184" t="s">
        <v>1684</v>
      </c>
      <c r="G4184" t="s">
        <v>1683</v>
      </c>
      <c r="H4184" t="s">
        <v>1685</v>
      </c>
      <c r="I4184" s="52">
        <v>45628</v>
      </c>
      <c r="J4184" t="s">
        <v>2457</v>
      </c>
      <c r="K4184">
        <v>56</v>
      </c>
      <c r="L4184" s="73">
        <v>86.633375942658901</v>
      </c>
      <c r="M4184">
        <v>56</v>
      </c>
      <c r="N4184">
        <v>1</v>
      </c>
      <c r="O4184" s="73">
        <v>88.165994898961998</v>
      </c>
      <c r="P4184">
        <v>56</v>
      </c>
      <c r="Q4184">
        <v>1</v>
      </c>
      <c r="R4184">
        <v>54</v>
      </c>
      <c r="S4184">
        <v>0.96923166483172296</v>
      </c>
      <c r="T4184">
        <v>31.640299084783301</v>
      </c>
      <c r="U4184">
        <v>0.63364790071263999</v>
      </c>
      <c r="V4184">
        <v>42</v>
      </c>
      <c r="W4184">
        <v>8.7837542011302699E-2</v>
      </c>
      <c r="X4184">
        <v>9</v>
      </c>
      <c r="Y4184">
        <v>56</v>
      </c>
      <c r="Z4184">
        <v>0.999999999999999</v>
      </c>
      <c r="AA4184">
        <v>31.072015203263899</v>
      </c>
      <c r="AB4184">
        <v>50</v>
      </c>
      <c r="AC4184">
        <v>0.92243906972878598</v>
      </c>
      <c r="AD4184">
        <v>6</v>
      </c>
      <c r="AE4184">
        <v>7.7560930271213704E-2</v>
      </c>
      <c r="AF4184">
        <v>0</v>
      </c>
      <c r="AG4184">
        <v>0</v>
      </c>
      <c r="AH4184">
        <v>3.4130001720757901E-3</v>
      </c>
      <c r="AI4184">
        <v>3</v>
      </c>
      <c r="AJ4184" s="73">
        <v>84.262782855994999</v>
      </c>
      <c r="AK4184">
        <v>56</v>
      </c>
      <c r="AL4184">
        <v>1</v>
      </c>
      <c r="AM4184">
        <v>0</v>
      </c>
      <c r="AN4184">
        <v>0</v>
      </c>
      <c r="AO4184">
        <v>0</v>
      </c>
      <c r="AP4184">
        <v>0</v>
      </c>
      <c r="AQ4184">
        <v>56</v>
      </c>
      <c r="AR4184">
        <v>1</v>
      </c>
      <c r="AS4184">
        <v>0</v>
      </c>
      <c r="AT4184">
        <v>0</v>
      </c>
      <c r="AU4184">
        <v>0</v>
      </c>
      <c r="AV4184">
        <v>0</v>
      </c>
      <c r="AW4184">
        <v>56</v>
      </c>
      <c r="AX4184">
        <v>1</v>
      </c>
      <c r="AY4184" s="73">
        <v>84.132208027307996</v>
      </c>
      <c r="AZ4184">
        <v>56</v>
      </c>
      <c r="BA4184">
        <v>1</v>
      </c>
      <c r="BB4184">
        <v>53</v>
      </c>
      <c r="BC4184">
        <v>0.88731993969724399</v>
      </c>
      <c r="BD4184">
        <v>3</v>
      </c>
      <c r="BE4184">
        <v>0.112680060302755</v>
      </c>
      <c r="BF4184">
        <v>86.633375942658901</v>
      </c>
      <c r="BG4184">
        <v>88.165994898961998</v>
      </c>
      <c r="BH4184">
        <v>84.132208027307996</v>
      </c>
      <c r="BI4184">
        <v>84.262782855994999</v>
      </c>
    </row>
    <row r="4185" spans="1:61" x14ac:dyDescent="0.25">
      <c r="A4185" s="10" t="str">
        <f>VLOOKUP(D4185,'Index-Relations'!E:F,2,FALSE)</f>
        <v>ESG</v>
      </c>
      <c r="B4185" t="s">
        <v>3450</v>
      </c>
      <c r="C4185" s="53" t="s">
        <v>2762</v>
      </c>
      <c r="D4185" s="59" t="s">
        <v>3193</v>
      </c>
      <c r="E4185" s="59" t="s">
        <v>7601</v>
      </c>
      <c r="F4185" t="s">
        <v>1684</v>
      </c>
      <c r="G4185" t="s">
        <v>1683</v>
      </c>
      <c r="H4185" t="s">
        <v>1685</v>
      </c>
      <c r="I4185" s="52">
        <v>45597</v>
      </c>
      <c r="J4185" t="s">
        <v>2457</v>
      </c>
      <c r="K4185">
        <v>56</v>
      </c>
      <c r="L4185" s="73">
        <v>86.410131856785995</v>
      </c>
      <c r="M4185">
        <v>56</v>
      </c>
      <c r="N4185">
        <v>1</v>
      </c>
      <c r="O4185" s="73">
        <v>88.104140307406894</v>
      </c>
      <c r="P4185">
        <v>56</v>
      </c>
      <c r="Q4185">
        <v>1</v>
      </c>
      <c r="R4185">
        <v>54</v>
      </c>
      <c r="S4185">
        <v>0.96867528541857395</v>
      </c>
      <c r="T4185">
        <v>31.994811733068001</v>
      </c>
      <c r="U4185">
        <v>0.63542948440976998</v>
      </c>
      <c r="V4185">
        <v>42</v>
      </c>
      <c r="W4185">
        <v>8.7741311983528095E-2</v>
      </c>
      <c r="X4185">
        <v>9</v>
      </c>
      <c r="Y4185">
        <v>56</v>
      </c>
      <c r="Z4185">
        <v>0.999999999999999</v>
      </c>
      <c r="AA4185">
        <v>30.5992087245411</v>
      </c>
      <c r="AB4185">
        <v>50</v>
      </c>
      <c r="AC4185">
        <v>0.92256259813497898</v>
      </c>
      <c r="AD4185">
        <v>6</v>
      </c>
      <c r="AE4185">
        <v>7.7437401865019906E-2</v>
      </c>
      <c r="AF4185">
        <v>0</v>
      </c>
      <c r="AG4185">
        <v>1.8041000000000001E-16</v>
      </c>
      <c r="AH4185">
        <v>3.5034853136683502E-3</v>
      </c>
      <c r="AI4185">
        <v>3</v>
      </c>
      <c r="AJ4185" s="73">
        <v>83.968463965423993</v>
      </c>
      <c r="AK4185">
        <v>56</v>
      </c>
      <c r="AL4185">
        <v>1</v>
      </c>
      <c r="AM4185">
        <v>0</v>
      </c>
      <c r="AN4185">
        <v>0</v>
      </c>
      <c r="AO4185">
        <v>0</v>
      </c>
      <c r="AP4185">
        <v>0</v>
      </c>
      <c r="AQ4185">
        <v>56</v>
      </c>
      <c r="AR4185">
        <v>1</v>
      </c>
      <c r="AS4185">
        <v>0</v>
      </c>
      <c r="AT4185">
        <v>0</v>
      </c>
      <c r="AU4185">
        <v>0</v>
      </c>
      <c r="AV4185">
        <v>0</v>
      </c>
      <c r="AW4185">
        <v>56</v>
      </c>
      <c r="AX4185">
        <v>1</v>
      </c>
      <c r="AY4185" s="73">
        <v>83.802752187256999</v>
      </c>
      <c r="AZ4185">
        <v>56</v>
      </c>
      <c r="BA4185">
        <v>1</v>
      </c>
      <c r="BB4185">
        <v>53</v>
      </c>
      <c r="BC4185">
        <v>0.88318633202359698</v>
      </c>
      <c r="BD4185">
        <v>3</v>
      </c>
      <c r="BE4185">
        <v>0.116813667976402</v>
      </c>
      <c r="BF4185">
        <v>86.410131856785995</v>
      </c>
      <c r="BG4185">
        <v>88.104140307406894</v>
      </c>
      <c r="BH4185">
        <v>83.802752187256999</v>
      </c>
      <c r="BI4185">
        <v>83.968463965423993</v>
      </c>
    </row>
    <row r="4186" spans="1:61" x14ac:dyDescent="0.25">
      <c r="A4186" s="10" t="str">
        <f>VLOOKUP(D4186,'Index-Relations'!E:F,2,FALSE)</f>
        <v>ESG</v>
      </c>
      <c r="B4186" t="s">
        <v>3450</v>
      </c>
      <c r="C4186" s="53" t="s">
        <v>2763</v>
      </c>
      <c r="D4186" s="59" t="s">
        <v>3193</v>
      </c>
      <c r="E4186" s="59" t="s">
        <v>7602</v>
      </c>
      <c r="F4186" t="s">
        <v>1684</v>
      </c>
      <c r="G4186" t="s">
        <v>1683</v>
      </c>
      <c r="H4186" t="s">
        <v>1685</v>
      </c>
      <c r="I4186" s="52">
        <v>45566</v>
      </c>
      <c r="J4186" t="s">
        <v>2457</v>
      </c>
      <c r="K4186">
        <v>56</v>
      </c>
      <c r="L4186" s="73">
        <v>86.498196126291006</v>
      </c>
      <c r="M4186">
        <v>56</v>
      </c>
      <c r="N4186">
        <v>1</v>
      </c>
      <c r="O4186" s="73">
        <v>88.216581860893996</v>
      </c>
      <c r="P4186">
        <v>56</v>
      </c>
      <c r="Q4186">
        <v>1</v>
      </c>
      <c r="R4186">
        <v>54</v>
      </c>
      <c r="S4186">
        <v>0.97038138962791098</v>
      </c>
      <c r="T4186">
        <v>32.0819609629879</v>
      </c>
      <c r="U4186">
        <v>0.63766812487814395</v>
      </c>
      <c r="V4186">
        <v>42</v>
      </c>
      <c r="W4186">
        <v>8.8322593338741401E-2</v>
      </c>
      <c r="X4186">
        <v>9</v>
      </c>
      <c r="Y4186">
        <v>56</v>
      </c>
      <c r="Z4186">
        <v>0.999999999999999</v>
      </c>
      <c r="AA4186">
        <v>33.953496517840101</v>
      </c>
      <c r="AB4186">
        <v>50</v>
      </c>
      <c r="AC4186">
        <v>0.92280255498775798</v>
      </c>
      <c r="AD4186">
        <v>6</v>
      </c>
      <c r="AE4186">
        <v>7.7197445012241503E-2</v>
      </c>
      <c r="AF4186">
        <v>0</v>
      </c>
      <c r="AG4186">
        <v>2.6367999999999998E-16</v>
      </c>
      <c r="AH4186">
        <v>3.5191480633179899E-3</v>
      </c>
      <c r="AI4186">
        <v>3</v>
      </c>
      <c r="AJ4186" s="73">
        <v>84.094191823471903</v>
      </c>
      <c r="AK4186">
        <v>56</v>
      </c>
      <c r="AL4186">
        <v>1</v>
      </c>
      <c r="AM4186">
        <v>0</v>
      </c>
      <c r="AN4186">
        <v>0</v>
      </c>
      <c r="AO4186">
        <v>0</v>
      </c>
      <c r="AP4186">
        <v>0</v>
      </c>
      <c r="AQ4186">
        <v>56</v>
      </c>
      <c r="AR4186">
        <v>1</v>
      </c>
      <c r="AS4186">
        <v>0</v>
      </c>
      <c r="AT4186">
        <v>0</v>
      </c>
      <c r="AU4186">
        <v>0</v>
      </c>
      <c r="AV4186">
        <v>0</v>
      </c>
      <c r="AW4186">
        <v>56</v>
      </c>
      <c r="AX4186">
        <v>1</v>
      </c>
      <c r="AY4186" s="73">
        <v>83.784690189556997</v>
      </c>
      <c r="AZ4186">
        <v>56</v>
      </c>
      <c r="BA4186">
        <v>1</v>
      </c>
      <c r="BB4186">
        <v>53</v>
      </c>
      <c r="BC4186">
        <v>0.87609602618840798</v>
      </c>
      <c r="BD4186">
        <v>3</v>
      </c>
      <c r="BE4186">
        <v>0.123903973811591</v>
      </c>
      <c r="BF4186">
        <v>86.498196126291006</v>
      </c>
      <c r="BG4186">
        <v>88.216581860893996</v>
      </c>
      <c r="BH4186">
        <v>83.784690189556997</v>
      </c>
      <c r="BI4186">
        <v>84.094191823471903</v>
      </c>
    </row>
    <row r="4187" spans="1:61" x14ac:dyDescent="0.25">
      <c r="A4187" s="10" t="str">
        <f>VLOOKUP(D4187,'Index-Relations'!E:F,2,FALSE)</f>
        <v>ESG</v>
      </c>
      <c r="B4187" t="s">
        <v>3450</v>
      </c>
      <c r="C4187" s="53" t="s">
        <v>2764</v>
      </c>
      <c r="D4187" s="59" t="s">
        <v>3193</v>
      </c>
      <c r="E4187" s="59" t="s">
        <v>7603</v>
      </c>
      <c r="F4187" t="s">
        <v>1684</v>
      </c>
      <c r="G4187" t="s">
        <v>1683</v>
      </c>
      <c r="H4187" t="s">
        <v>1685</v>
      </c>
      <c r="I4187" s="52">
        <v>45537</v>
      </c>
      <c r="J4187" t="s">
        <v>2457</v>
      </c>
      <c r="K4187">
        <v>59</v>
      </c>
      <c r="L4187" s="73">
        <v>86.026131148377999</v>
      </c>
      <c r="M4187">
        <v>59</v>
      </c>
      <c r="N4187">
        <v>1</v>
      </c>
      <c r="O4187" s="73">
        <v>87.953533241496899</v>
      </c>
      <c r="P4187">
        <v>59</v>
      </c>
      <c r="Q4187">
        <v>1</v>
      </c>
      <c r="R4187">
        <v>57</v>
      </c>
      <c r="S4187">
        <v>0.97479375548122404</v>
      </c>
      <c r="T4187">
        <v>32.293759085488603</v>
      </c>
      <c r="U4187">
        <v>0.64299800728561596</v>
      </c>
      <c r="V4187">
        <v>45</v>
      </c>
      <c r="W4187">
        <v>8.2504875879843106E-2</v>
      </c>
      <c r="X4187">
        <v>9</v>
      </c>
      <c r="Y4187">
        <v>59</v>
      </c>
      <c r="Z4187">
        <v>1</v>
      </c>
      <c r="AA4187">
        <v>31.4808163934029</v>
      </c>
      <c r="AB4187">
        <v>55</v>
      </c>
      <c r="AC4187">
        <v>0.93834549894198904</v>
      </c>
      <c r="AD4187">
        <v>5</v>
      </c>
      <c r="AE4187">
        <v>6.7267496515683395E-2</v>
      </c>
      <c r="AF4187">
        <v>-1</v>
      </c>
      <c r="AG4187">
        <v>0</v>
      </c>
      <c r="AH4187">
        <v>3.0858804573695498E-3</v>
      </c>
      <c r="AI4187">
        <v>3</v>
      </c>
      <c r="AJ4187" s="73">
        <v>83.653090727122006</v>
      </c>
      <c r="AK4187">
        <v>59</v>
      </c>
      <c r="AL4187">
        <v>1</v>
      </c>
      <c r="AM4187">
        <v>0</v>
      </c>
      <c r="AN4187">
        <v>0</v>
      </c>
      <c r="AO4187">
        <v>0</v>
      </c>
      <c r="AP4187">
        <v>0</v>
      </c>
      <c r="AQ4187">
        <v>59</v>
      </c>
      <c r="AR4187">
        <v>1</v>
      </c>
      <c r="AS4187">
        <v>0</v>
      </c>
      <c r="AT4187">
        <v>0</v>
      </c>
      <c r="AU4187">
        <v>0</v>
      </c>
      <c r="AV4187">
        <v>0</v>
      </c>
      <c r="AW4187">
        <v>59</v>
      </c>
      <c r="AX4187">
        <v>1</v>
      </c>
      <c r="AY4187" s="73">
        <v>83.173781839375906</v>
      </c>
      <c r="AZ4187">
        <v>59</v>
      </c>
      <c r="BA4187">
        <v>1</v>
      </c>
      <c r="BB4187">
        <v>56</v>
      </c>
      <c r="BC4187">
        <v>0.87868226123427295</v>
      </c>
      <c r="BD4187">
        <v>3</v>
      </c>
      <c r="BE4187">
        <v>0.121317738765726</v>
      </c>
      <c r="BF4187">
        <v>86.026131148377999</v>
      </c>
      <c r="BG4187">
        <v>87.953533241496899</v>
      </c>
      <c r="BH4187">
        <v>83.173781839375906</v>
      </c>
      <c r="BI4187">
        <v>83.653090727122006</v>
      </c>
    </row>
    <row r="4188" spans="1:61" x14ac:dyDescent="0.25">
      <c r="A4188" s="10" t="str">
        <f>VLOOKUP(D4188,'Index-Relations'!E:F,2,FALSE)</f>
        <v>ESG</v>
      </c>
      <c r="B4188" t="s">
        <v>3450</v>
      </c>
      <c r="C4188" s="53" t="s">
        <v>3350</v>
      </c>
      <c r="D4188" s="59" t="s">
        <v>3193</v>
      </c>
      <c r="E4188" s="59" t="s">
        <v>7604</v>
      </c>
      <c r="F4188" t="s">
        <v>1684</v>
      </c>
      <c r="G4188" t="s">
        <v>1683</v>
      </c>
      <c r="H4188" t="s">
        <v>1685</v>
      </c>
      <c r="I4188" s="52">
        <v>45505</v>
      </c>
      <c r="J4188" t="s">
        <v>2457</v>
      </c>
      <c r="K4188">
        <v>59</v>
      </c>
      <c r="L4188" s="73">
        <v>86.033934777284898</v>
      </c>
      <c r="M4188">
        <v>59</v>
      </c>
      <c r="N4188">
        <v>1</v>
      </c>
      <c r="O4188" s="73">
        <v>87.940072182205995</v>
      </c>
      <c r="P4188">
        <v>59</v>
      </c>
      <c r="Q4188">
        <v>1</v>
      </c>
      <c r="R4188">
        <v>57</v>
      </c>
      <c r="S4188">
        <v>0.97487229593664304</v>
      </c>
      <c r="T4188">
        <v>32.429789672391301</v>
      </c>
      <c r="U4188">
        <v>0.65225356122729605</v>
      </c>
      <c r="V4188">
        <v>45</v>
      </c>
      <c r="W4188">
        <v>8.9410968002485602E-2</v>
      </c>
      <c r="X4188">
        <v>9</v>
      </c>
      <c r="Y4188">
        <v>59</v>
      </c>
      <c r="Z4188">
        <v>0.999999999999999</v>
      </c>
      <c r="AA4188">
        <v>32.032498394733402</v>
      </c>
      <c r="AB4188">
        <v>56</v>
      </c>
      <c r="AC4188">
        <v>0.95319658708625299</v>
      </c>
      <c r="AD4188">
        <v>3</v>
      </c>
      <c r="AE4188">
        <v>4.6803412913746401E-2</v>
      </c>
      <c r="AF4188">
        <v>0</v>
      </c>
      <c r="AG4188">
        <v>2.776E-17</v>
      </c>
      <c r="AH4188">
        <v>3.1214989612158399E-3</v>
      </c>
      <c r="AI4188">
        <v>3</v>
      </c>
      <c r="AJ4188" s="73">
        <v>83.782522991468895</v>
      </c>
      <c r="AK4188">
        <v>59</v>
      </c>
      <c r="AL4188">
        <v>1</v>
      </c>
      <c r="AM4188">
        <v>0</v>
      </c>
      <c r="AN4188">
        <v>0</v>
      </c>
      <c r="AO4188">
        <v>0</v>
      </c>
      <c r="AP4188">
        <v>0</v>
      </c>
      <c r="AQ4188">
        <v>59</v>
      </c>
      <c r="AR4188">
        <v>1</v>
      </c>
      <c r="AS4188">
        <v>0</v>
      </c>
      <c r="AT4188">
        <v>0</v>
      </c>
      <c r="AU4188">
        <v>0</v>
      </c>
      <c r="AV4188">
        <v>0</v>
      </c>
      <c r="AW4188">
        <v>59</v>
      </c>
      <c r="AX4188">
        <v>1</v>
      </c>
      <c r="AY4188" s="73">
        <v>83.126686910739906</v>
      </c>
      <c r="AZ4188">
        <v>59</v>
      </c>
      <c r="BA4188">
        <v>1</v>
      </c>
      <c r="BB4188">
        <v>57</v>
      </c>
      <c r="BC4188">
        <v>0.94934499535869599</v>
      </c>
      <c r="BD4188">
        <v>2</v>
      </c>
      <c r="BE4188">
        <v>5.0655004641303798E-2</v>
      </c>
      <c r="BF4188">
        <v>86.033934777284898</v>
      </c>
      <c r="BG4188">
        <v>87.940072182205995</v>
      </c>
      <c r="BH4188">
        <v>83.126686910739906</v>
      </c>
      <c r="BI4188">
        <v>83.782522991468895</v>
      </c>
    </row>
    <row r="4189" spans="1:61" x14ac:dyDescent="0.25">
      <c r="A4189" s="10" t="str">
        <f>VLOOKUP(D4189,'Index-Relations'!E:F,2,FALSE)</f>
        <v>ESG</v>
      </c>
      <c r="B4189" t="s">
        <v>3450</v>
      </c>
      <c r="C4189" s="53" t="s">
        <v>2765</v>
      </c>
      <c r="D4189" s="59" t="s">
        <v>3193</v>
      </c>
      <c r="E4189" s="59" t="s">
        <v>7605</v>
      </c>
      <c r="F4189" t="s">
        <v>1684</v>
      </c>
      <c r="G4189" t="s">
        <v>1683</v>
      </c>
      <c r="H4189" t="s">
        <v>1685</v>
      </c>
      <c r="I4189" s="52">
        <v>45474</v>
      </c>
      <c r="J4189" t="s">
        <v>2457</v>
      </c>
      <c r="K4189">
        <v>59</v>
      </c>
      <c r="L4189" s="73">
        <v>86.861707516559903</v>
      </c>
      <c r="M4189">
        <v>59</v>
      </c>
      <c r="N4189">
        <v>1</v>
      </c>
      <c r="O4189" s="73">
        <v>88.098516846087904</v>
      </c>
      <c r="P4189">
        <v>59</v>
      </c>
      <c r="Q4189">
        <v>1</v>
      </c>
      <c r="R4189">
        <v>57</v>
      </c>
      <c r="S4189">
        <v>0.97386535067513302</v>
      </c>
      <c r="T4189">
        <v>32.1418416821341</v>
      </c>
      <c r="U4189">
        <v>0.640128131759792</v>
      </c>
      <c r="V4189">
        <v>45</v>
      </c>
      <c r="W4189">
        <v>8.9331227057743004E-2</v>
      </c>
      <c r="X4189">
        <v>9</v>
      </c>
      <c r="Y4189">
        <v>59</v>
      </c>
      <c r="Z4189">
        <v>1</v>
      </c>
      <c r="AA4189">
        <v>33.473296979696997</v>
      </c>
      <c r="AB4189">
        <v>57</v>
      </c>
      <c r="AC4189">
        <v>0.97224593241957202</v>
      </c>
      <c r="AD4189">
        <v>2</v>
      </c>
      <c r="AE4189">
        <v>2.7754067580426901E-2</v>
      </c>
      <c r="AF4189">
        <v>0</v>
      </c>
      <c r="AG4189">
        <v>1.1448999999999999E-16</v>
      </c>
      <c r="AH4189">
        <v>2.99718622774439E-3</v>
      </c>
      <c r="AI4189">
        <v>3</v>
      </c>
      <c r="AJ4189" s="73">
        <v>84.628010912481002</v>
      </c>
      <c r="AK4189">
        <v>59</v>
      </c>
      <c r="AL4189">
        <v>1</v>
      </c>
      <c r="AM4189">
        <v>0</v>
      </c>
      <c r="AN4189">
        <v>0</v>
      </c>
      <c r="AO4189">
        <v>0</v>
      </c>
      <c r="AP4189">
        <v>0</v>
      </c>
      <c r="AQ4189">
        <v>59</v>
      </c>
      <c r="AR4189">
        <v>1</v>
      </c>
      <c r="AS4189">
        <v>0</v>
      </c>
      <c r="AT4189">
        <v>0</v>
      </c>
      <c r="AU4189">
        <v>0</v>
      </c>
      <c r="AV4189">
        <v>0</v>
      </c>
      <c r="AW4189">
        <v>59</v>
      </c>
      <c r="AX4189">
        <v>1</v>
      </c>
      <c r="AY4189" s="73">
        <v>84.533706686968898</v>
      </c>
      <c r="AZ4189">
        <v>59</v>
      </c>
      <c r="BA4189">
        <v>1</v>
      </c>
      <c r="BB4189">
        <v>57</v>
      </c>
      <c r="BC4189">
        <v>0.95163755907161396</v>
      </c>
      <c r="BD4189">
        <v>2</v>
      </c>
      <c r="BE4189">
        <v>4.8362440928385597E-2</v>
      </c>
      <c r="BF4189">
        <v>86.861707516559903</v>
      </c>
      <c r="BG4189">
        <v>88.098516846087904</v>
      </c>
      <c r="BH4189">
        <v>84.533706686968898</v>
      </c>
      <c r="BI4189">
        <v>84.628010912481002</v>
      </c>
    </row>
    <row r="4190" spans="1:61" x14ac:dyDescent="0.25">
      <c r="A4190" s="10" t="str">
        <f>VLOOKUP(D4190,'Index-Relations'!E:F,2,FALSE)</f>
        <v>ESG</v>
      </c>
      <c r="B4190" t="s">
        <v>3450</v>
      </c>
      <c r="C4190" s="53" t="s">
        <v>2766</v>
      </c>
      <c r="D4190" s="59" t="s">
        <v>3193</v>
      </c>
      <c r="E4190" s="59" t="s">
        <v>7606</v>
      </c>
      <c r="F4190" t="s">
        <v>1684</v>
      </c>
      <c r="G4190" t="s">
        <v>1683</v>
      </c>
      <c r="H4190" t="s">
        <v>1685</v>
      </c>
      <c r="I4190" s="52">
        <v>45446</v>
      </c>
      <c r="J4190" t="s">
        <v>2457</v>
      </c>
      <c r="K4190">
        <v>58</v>
      </c>
      <c r="L4190" s="73">
        <v>86.263676089575</v>
      </c>
      <c r="M4190">
        <v>58</v>
      </c>
      <c r="N4190">
        <v>1</v>
      </c>
      <c r="O4190" s="73">
        <v>86.801852040393996</v>
      </c>
      <c r="P4190">
        <v>58</v>
      </c>
      <c r="Q4190">
        <v>1</v>
      </c>
      <c r="R4190">
        <v>58</v>
      </c>
      <c r="S4190">
        <v>1</v>
      </c>
      <c r="T4190">
        <v>32.5310549558193</v>
      </c>
      <c r="U4190">
        <v>0.66053406687460003</v>
      </c>
      <c r="V4190">
        <v>43</v>
      </c>
      <c r="W4190">
        <v>7.9788716488994701E-2</v>
      </c>
      <c r="X4190">
        <v>10</v>
      </c>
      <c r="Y4190">
        <v>58</v>
      </c>
      <c r="Z4190">
        <v>0.999999999999999</v>
      </c>
      <c r="AA4190">
        <v>34.668968444706202</v>
      </c>
      <c r="AB4190">
        <v>55</v>
      </c>
      <c r="AC4190">
        <v>0.96755048154072099</v>
      </c>
      <c r="AD4190">
        <v>3</v>
      </c>
      <c r="AE4190">
        <v>3.2449518459278202E-2</v>
      </c>
      <c r="AF4190">
        <v>0</v>
      </c>
      <c r="AG4190">
        <v>1.388E-17</v>
      </c>
      <c r="AH4190">
        <v>1.7787399040638801E-3</v>
      </c>
      <c r="AI4190">
        <v>4</v>
      </c>
      <c r="AJ4190" s="73">
        <v>84.263465091127998</v>
      </c>
      <c r="AK4190">
        <v>58</v>
      </c>
      <c r="AL4190">
        <v>1</v>
      </c>
      <c r="AM4190">
        <v>0</v>
      </c>
      <c r="AN4190">
        <v>0</v>
      </c>
      <c r="AO4190">
        <v>0</v>
      </c>
      <c r="AP4190">
        <v>0</v>
      </c>
      <c r="AQ4190">
        <v>58</v>
      </c>
      <c r="AR4190">
        <v>0.999999999999999</v>
      </c>
      <c r="AS4190">
        <v>0</v>
      </c>
      <c r="AT4190">
        <v>0</v>
      </c>
      <c r="AU4190">
        <v>0</v>
      </c>
      <c r="AV4190">
        <v>0</v>
      </c>
      <c r="AW4190">
        <v>58</v>
      </c>
      <c r="AX4190">
        <v>1</v>
      </c>
      <c r="AY4190" s="73">
        <v>84.320364303850994</v>
      </c>
      <c r="AZ4190">
        <v>58</v>
      </c>
      <c r="BA4190">
        <v>1</v>
      </c>
      <c r="BB4190">
        <v>56</v>
      </c>
      <c r="BC4190">
        <v>0.95491687756392096</v>
      </c>
      <c r="BD4190">
        <v>2</v>
      </c>
      <c r="BE4190">
        <v>4.5083122436078898E-2</v>
      </c>
      <c r="BF4190">
        <v>86.263676089575</v>
      </c>
      <c r="BG4190">
        <v>86.801852040393996</v>
      </c>
      <c r="BH4190">
        <v>84.320364303850994</v>
      </c>
      <c r="BI4190">
        <v>84.263465091127998</v>
      </c>
    </row>
    <row r="4191" spans="1:61" x14ac:dyDescent="0.25">
      <c r="A4191" s="10" t="str">
        <f>VLOOKUP(D4191,'Index-Relations'!E:F,2,FALSE)</f>
        <v>ESG</v>
      </c>
      <c r="B4191" t="s">
        <v>3450</v>
      </c>
      <c r="C4191" s="53" t="s">
        <v>2767</v>
      </c>
      <c r="D4191" s="59" t="s">
        <v>3193</v>
      </c>
      <c r="E4191" s="59" t="s">
        <v>7607</v>
      </c>
      <c r="F4191" t="s">
        <v>1684</v>
      </c>
      <c r="G4191" t="s">
        <v>1683</v>
      </c>
      <c r="H4191" t="s">
        <v>1685</v>
      </c>
      <c r="I4191" s="52">
        <v>45414</v>
      </c>
      <c r="J4191" t="s">
        <v>2457</v>
      </c>
      <c r="K4191">
        <v>58</v>
      </c>
      <c r="L4191" s="73">
        <v>86.263624479749893</v>
      </c>
      <c r="M4191">
        <v>58</v>
      </c>
      <c r="N4191">
        <v>1</v>
      </c>
      <c r="O4191" s="73">
        <v>86.821724960631002</v>
      </c>
      <c r="P4191">
        <v>58</v>
      </c>
      <c r="Q4191">
        <v>1</v>
      </c>
      <c r="R4191">
        <v>58</v>
      </c>
      <c r="S4191">
        <v>1</v>
      </c>
      <c r="T4191">
        <v>32.546589259928297</v>
      </c>
      <c r="U4191">
        <v>0.64843979579098598</v>
      </c>
      <c r="V4191">
        <v>43</v>
      </c>
      <c r="W4191">
        <v>7.59723432522625E-2</v>
      </c>
      <c r="X4191">
        <v>10</v>
      </c>
      <c r="Y4191">
        <v>58</v>
      </c>
      <c r="Z4191">
        <v>1</v>
      </c>
      <c r="AA4191">
        <v>35.945475882744297</v>
      </c>
      <c r="AB4191">
        <v>55</v>
      </c>
      <c r="AC4191">
        <v>0.966267429383317</v>
      </c>
      <c r="AD4191">
        <v>3</v>
      </c>
      <c r="AE4191">
        <v>3.3732570616682403E-2</v>
      </c>
      <c r="AF4191">
        <v>0</v>
      </c>
      <c r="AG4191">
        <v>2.6367999999999998E-16</v>
      </c>
      <c r="AH4191">
        <v>1.6336504011064601E-3</v>
      </c>
      <c r="AI4191">
        <v>4</v>
      </c>
      <c r="AJ4191" s="73">
        <v>84.272953632034998</v>
      </c>
      <c r="AK4191">
        <v>58</v>
      </c>
      <c r="AL4191">
        <v>1</v>
      </c>
      <c r="AM4191">
        <v>0</v>
      </c>
      <c r="AN4191">
        <v>0</v>
      </c>
      <c r="AO4191">
        <v>0</v>
      </c>
      <c r="AP4191">
        <v>0</v>
      </c>
      <c r="AQ4191">
        <v>58</v>
      </c>
      <c r="AR4191">
        <v>0.999999999999999</v>
      </c>
      <c r="AS4191">
        <v>0</v>
      </c>
      <c r="AT4191">
        <v>0</v>
      </c>
      <c r="AU4191">
        <v>0</v>
      </c>
      <c r="AV4191">
        <v>0</v>
      </c>
      <c r="AW4191">
        <v>58</v>
      </c>
      <c r="AX4191">
        <v>1</v>
      </c>
      <c r="AY4191" s="73">
        <v>84.262290771521904</v>
      </c>
      <c r="AZ4191">
        <v>58</v>
      </c>
      <c r="BA4191">
        <v>1</v>
      </c>
      <c r="BB4191">
        <v>56</v>
      </c>
      <c r="BC4191">
        <v>0.95294677159441499</v>
      </c>
      <c r="BD4191">
        <v>2</v>
      </c>
      <c r="BE4191">
        <v>4.7053228405584298E-2</v>
      </c>
      <c r="BF4191">
        <v>86.263624479749893</v>
      </c>
      <c r="BG4191">
        <v>86.821724960631002</v>
      </c>
      <c r="BH4191">
        <v>84.262290771521904</v>
      </c>
      <c r="BI4191">
        <v>84.272953632034998</v>
      </c>
    </row>
    <row r="4192" spans="1:61" x14ac:dyDescent="0.25">
      <c r="A4192" s="10" t="str">
        <f>VLOOKUP(D4192,'Index-Relations'!E:F,2,FALSE)</f>
        <v>ESG</v>
      </c>
      <c r="B4192" t="s">
        <v>3450</v>
      </c>
      <c r="C4192" s="53" t="s">
        <v>2768</v>
      </c>
      <c r="D4192" s="59" t="s">
        <v>3193</v>
      </c>
      <c r="E4192" s="59" t="s">
        <v>7608</v>
      </c>
      <c r="F4192" t="s">
        <v>1684</v>
      </c>
      <c r="G4192" t="s">
        <v>1683</v>
      </c>
      <c r="H4192" t="s">
        <v>1685</v>
      </c>
      <c r="I4192" s="52">
        <v>45384</v>
      </c>
      <c r="J4192" t="s">
        <v>2457</v>
      </c>
      <c r="K4192">
        <v>58</v>
      </c>
      <c r="L4192">
        <v>91.823612236885197</v>
      </c>
      <c r="M4192">
        <v>58</v>
      </c>
      <c r="N4192">
        <v>1</v>
      </c>
      <c r="O4192">
        <v>91.512036099019696</v>
      </c>
      <c r="P4192">
        <v>58</v>
      </c>
      <c r="Q4192">
        <v>1</v>
      </c>
      <c r="R4192">
        <v>58</v>
      </c>
      <c r="S4192">
        <v>1</v>
      </c>
      <c r="T4192">
        <v>32.407771348945602</v>
      </c>
      <c r="U4192">
        <v>0.64428554571182395</v>
      </c>
      <c r="V4192">
        <v>43</v>
      </c>
      <c r="W4192">
        <v>7.9342874684389303E-2</v>
      </c>
      <c r="X4192">
        <v>10</v>
      </c>
      <c r="Y4192">
        <v>58</v>
      </c>
      <c r="Z4192">
        <v>0.999999999999999</v>
      </c>
      <c r="AA4192">
        <v>34.217928198434301</v>
      </c>
      <c r="AB4192">
        <v>55</v>
      </c>
      <c r="AC4192">
        <v>0.96810979467187297</v>
      </c>
      <c r="AD4192">
        <v>3</v>
      </c>
      <c r="AE4192">
        <v>3.1890205328127003E-2</v>
      </c>
      <c r="AF4192">
        <v>0</v>
      </c>
      <c r="AG4192">
        <v>0</v>
      </c>
      <c r="AH4192">
        <v>1.7113308578282E-3</v>
      </c>
      <c r="AI4192">
        <v>4</v>
      </c>
      <c r="AJ4192">
        <v>91.221594083050903</v>
      </c>
      <c r="AK4192">
        <v>58</v>
      </c>
      <c r="AL4192">
        <v>1</v>
      </c>
      <c r="AM4192">
        <v>0</v>
      </c>
      <c r="AN4192">
        <v>0</v>
      </c>
      <c r="AO4192">
        <v>0</v>
      </c>
      <c r="AP4192">
        <v>0</v>
      </c>
      <c r="AQ4192">
        <v>58</v>
      </c>
      <c r="AR4192">
        <v>0.999999999999999</v>
      </c>
      <c r="AS4192">
        <v>0</v>
      </c>
      <c r="AT4192">
        <v>0</v>
      </c>
      <c r="AU4192">
        <v>0</v>
      </c>
      <c r="AV4192">
        <v>0</v>
      </c>
      <c r="AW4192">
        <v>58</v>
      </c>
      <c r="AX4192">
        <v>0.999999999999999</v>
      </c>
      <c r="AY4192">
        <v>90.004793593512005</v>
      </c>
      <c r="AZ4192">
        <v>58</v>
      </c>
      <c r="BA4192">
        <v>1</v>
      </c>
      <c r="BB4192">
        <v>56</v>
      </c>
      <c r="BC4192">
        <v>0.95552226572972698</v>
      </c>
      <c r="BD4192">
        <v>2</v>
      </c>
      <c r="BE4192">
        <v>4.4477734270271997E-2</v>
      </c>
      <c r="BF4192">
        <v>86.670343886241994</v>
      </c>
      <c r="BG4192">
        <v>87.096254884278906</v>
      </c>
      <c r="BH4192">
        <v>85.065928549193998</v>
      </c>
      <c r="BI4192">
        <v>84.3627723049689</v>
      </c>
    </row>
    <row r="4193" spans="1:61" x14ac:dyDescent="0.25">
      <c r="A4193" s="10" t="str">
        <f>VLOOKUP(D4193,'Index-Relations'!E:F,2,FALSE)</f>
        <v>ESG</v>
      </c>
      <c r="B4193" t="s">
        <v>3450</v>
      </c>
      <c r="C4193" s="53" t="s">
        <v>2769</v>
      </c>
      <c r="D4193" s="59" t="s">
        <v>3193</v>
      </c>
      <c r="E4193" s="59" t="s">
        <v>7609</v>
      </c>
      <c r="F4193" t="s">
        <v>1684</v>
      </c>
      <c r="G4193" t="s">
        <v>1683</v>
      </c>
      <c r="H4193" t="s">
        <v>1685</v>
      </c>
      <c r="I4193" s="52">
        <v>45352</v>
      </c>
      <c r="J4193" t="s">
        <v>2457</v>
      </c>
      <c r="K4193">
        <v>58</v>
      </c>
      <c r="L4193">
        <v>92.000414266245102</v>
      </c>
      <c r="M4193">
        <v>58</v>
      </c>
      <c r="N4193">
        <v>1</v>
      </c>
      <c r="O4193">
        <v>91.521943432010303</v>
      </c>
      <c r="P4193">
        <v>58</v>
      </c>
      <c r="Q4193">
        <v>1</v>
      </c>
      <c r="R4193">
        <v>58</v>
      </c>
      <c r="S4193">
        <v>1</v>
      </c>
      <c r="T4193">
        <v>32.104840099537498</v>
      </c>
      <c r="U4193">
        <v>0.62501366961045102</v>
      </c>
      <c r="V4193">
        <v>43</v>
      </c>
      <c r="W4193">
        <v>5.9244832539870701E-2</v>
      </c>
      <c r="X4193">
        <v>9</v>
      </c>
      <c r="Y4193">
        <v>58</v>
      </c>
      <c r="Z4193">
        <v>0.999999999999999</v>
      </c>
      <c r="AA4193">
        <v>33.962821074622198</v>
      </c>
      <c r="AB4193">
        <v>55</v>
      </c>
      <c r="AC4193">
        <v>0.96259744097506295</v>
      </c>
      <c r="AD4193">
        <v>3</v>
      </c>
      <c r="AE4193">
        <v>3.7402559024936097E-2</v>
      </c>
      <c r="AF4193">
        <v>0</v>
      </c>
      <c r="AG4193">
        <v>1.1102E-16</v>
      </c>
      <c r="AH4193">
        <v>1.02920105326979E-4</v>
      </c>
      <c r="AI4193">
        <v>1</v>
      </c>
      <c r="AJ4193">
        <v>91.596631270963499</v>
      </c>
      <c r="AK4193">
        <v>58</v>
      </c>
      <c r="AL4193">
        <v>1</v>
      </c>
      <c r="AM4193">
        <v>0</v>
      </c>
      <c r="AN4193">
        <v>0</v>
      </c>
      <c r="AO4193">
        <v>0</v>
      </c>
      <c r="AP4193">
        <v>0</v>
      </c>
      <c r="AQ4193">
        <v>58</v>
      </c>
      <c r="AR4193">
        <v>0.999999999999999</v>
      </c>
      <c r="AS4193">
        <v>0</v>
      </c>
      <c r="AT4193">
        <v>0</v>
      </c>
      <c r="AU4193">
        <v>0</v>
      </c>
      <c r="AV4193">
        <v>0</v>
      </c>
      <c r="AW4193">
        <v>58</v>
      </c>
      <c r="AX4193">
        <v>0.999999999999999</v>
      </c>
      <c r="AY4193">
        <v>90.297758365147104</v>
      </c>
      <c r="AZ4193">
        <v>58</v>
      </c>
      <c r="BA4193">
        <v>1</v>
      </c>
      <c r="BB4193">
        <v>56</v>
      </c>
      <c r="BC4193">
        <v>0.95011360049018201</v>
      </c>
      <c r="BD4193">
        <v>2</v>
      </c>
      <c r="BE4193">
        <v>4.9886399509817797E-2</v>
      </c>
      <c r="BF4193">
        <v>86.983639633557004</v>
      </c>
      <c r="BG4193">
        <v>87.147222482128001</v>
      </c>
      <c r="BH4193">
        <v>85.557740868924</v>
      </c>
      <c r="BI4193">
        <v>84.901380734219899</v>
      </c>
    </row>
    <row r="4194" spans="1:61" x14ac:dyDescent="0.25">
      <c r="A4194" s="10" t="str">
        <f>VLOOKUP(D4194,'Index-Relations'!E:F,2,FALSE)</f>
        <v>ESG</v>
      </c>
      <c r="B4194" t="s">
        <v>3450</v>
      </c>
      <c r="C4194" s="53" t="s">
        <v>2770</v>
      </c>
      <c r="D4194" s="59" t="s">
        <v>3193</v>
      </c>
      <c r="E4194" s="59" t="s">
        <v>7610</v>
      </c>
      <c r="F4194" t="s">
        <v>1684</v>
      </c>
      <c r="G4194" t="s">
        <v>1683</v>
      </c>
      <c r="H4194" t="s">
        <v>1685</v>
      </c>
      <c r="I4194" s="52">
        <v>45323</v>
      </c>
      <c r="J4194" t="s">
        <v>2457</v>
      </c>
      <c r="K4194">
        <v>58</v>
      </c>
      <c r="L4194">
        <v>92.271483013321003</v>
      </c>
      <c r="M4194">
        <v>58</v>
      </c>
      <c r="N4194">
        <v>1</v>
      </c>
      <c r="O4194">
        <v>91.5400853252644</v>
      </c>
      <c r="P4194">
        <v>58</v>
      </c>
      <c r="Q4194">
        <v>1</v>
      </c>
      <c r="R4194">
        <v>58</v>
      </c>
      <c r="S4194">
        <v>1</v>
      </c>
      <c r="T4194">
        <v>32.531241815714097</v>
      </c>
      <c r="U4194">
        <v>0.62666328184175302</v>
      </c>
      <c r="V4194">
        <v>43</v>
      </c>
      <c r="W4194">
        <v>5.8337379902722197E-2</v>
      </c>
      <c r="X4194">
        <v>9</v>
      </c>
      <c r="Y4194">
        <v>58</v>
      </c>
      <c r="Z4194">
        <v>0.999999999999999</v>
      </c>
      <c r="AA4194">
        <v>35.160688548472798</v>
      </c>
      <c r="AB4194">
        <v>55</v>
      </c>
      <c r="AC4194">
        <v>0.96385163197566204</v>
      </c>
      <c r="AD4194">
        <v>3</v>
      </c>
      <c r="AE4194">
        <v>3.6148368024337199E-2</v>
      </c>
      <c r="AF4194">
        <v>0</v>
      </c>
      <c r="AG4194">
        <v>2.5674000000000001E-16</v>
      </c>
      <c r="AH4194">
        <v>1.0653576441010001E-4</v>
      </c>
      <c r="AI4194">
        <v>1</v>
      </c>
      <c r="AJ4194">
        <v>91.643813429930702</v>
      </c>
      <c r="AK4194">
        <v>58</v>
      </c>
      <c r="AL4194">
        <v>1</v>
      </c>
      <c r="AM4194">
        <v>0</v>
      </c>
      <c r="AN4194">
        <v>0</v>
      </c>
      <c r="AO4194">
        <v>0</v>
      </c>
      <c r="AP4194">
        <v>0</v>
      </c>
      <c r="AQ4194">
        <v>58</v>
      </c>
      <c r="AR4194">
        <v>1</v>
      </c>
      <c r="AS4194">
        <v>0</v>
      </c>
      <c r="AT4194">
        <v>0</v>
      </c>
      <c r="AU4194">
        <v>0</v>
      </c>
      <c r="AV4194">
        <v>0</v>
      </c>
      <c r="AW4194">
        <v>58</v>
      </c>
      <c r="AX4194">
        <v>0.999999999999999</v>
      </c>
      <c r="AY4194">
        <v>90.9039512365934</v>
      </c>
      <c r="AZ4194">
        <v>58</v>
      </c>
      <c r="BA4194">
        <v>1</v>
      </c>
      <c r="BB4194">
        <v>56</v>
      </c>
      <c r="BC4194">
        <v>0.94581212733157805</v>
      </c>
      <c r="BD4194">
        <v>2</v>
      </c>
      <c r="BE4194">
        <v>5.4187872668421198E-2</v>
      </c>
      <c r="BF4194">
        <v>87.118733560379994</v>
      </c>
      <c r="BG4194">
        <v>87.224639023796001</v>
      </c>
      <c r="BH4194">
        <v>85.891556126813896</v>
      </c>
      <c r="BI4194">
        <v>85.041614028433003</v>
      </c>
    </row>
    <row r="4195" spans="1:61" x14ac:dyDescent="0.25">
      <c r="A4195" s="10" t="str">
        <f>VLOOKUP(D4195,'Index-Relations'!E:F,2,FALSE)</f>
        <v>BM</v>
      </c>
      <c r="B4195" t="s">
        <v>3450</v>
      </c>
      <c r="C4195" s="53" t="s">
        <v>2760</v>
      </c>
      <c r="D4195" s="59" t="s">
        <v>2888</v>
      </c>
      <c r="E4195" s="59" t="s">
        <v>7611</v>
      </c>
      <c r="F4195" t="s">
        <v>1688</v>
      </c>
      <c r="G4195" t="s">
        <v>267</v>
      </c>
      <c r="H4195" t="s">
        <v>1689</v>
      </c>
      <c r="I4195" s="52">
        <v>45658</v>
      </c>
      <c r="J4195" t="s">
        <v>2457</v>
      </c>
      <c r="K4195">
        <v>95</v>
      </c>
      <c r="L4195" s="73">
        <v>81.726394287239899</v>
      </c>
      <c r="M4195">
        <v>95</v>
      </c>
      <c r="N4195">
        <v>1</v>
      </c>
      <c r="O4195" s="73">
        <v>83.740839966419998</v>
      </c>
      <c r="P4195">
        <v>95</v>
      </c>
      <c r="Q4195">
        <v>1</v>
      </c>
      <c r="R4195">
        <v>92</v>
      </c>
      <c r="S4195">
        <v>0.98046683398053702</v>
      </c>
      <c r="T4195">
        <v>33.242138995882499</v>
      </c>
      <c r="U4195">
        <v>0.70603350591325298</v>
      </c>
      <c r="V4195">
        <v>66</v>
      </c>
      <c r="W4195">
        <v>0.125037729410969</v>
      </c>
      <c r="X4195">
        <v>16</v>
      </c>
      <c r="Y4195">
        <v>95</v>
      </c>
      <c r="Z4195">
        <v>0.999999999999999</v>
      </c>
      <c r="AA4195">
        <v>41.8035764360719</v>
      </c>
      <c r="AB4195">
        <v>86</v>
      </c>
      <c r="AC4195">
        <v>0.93964312450035703</v>
      </c>
      <c r="AD4195">
        <v>9</v>
      </c>
      <c r="AE4195">
        <v>6.0356875499642901E-2</v>
      </c>
      <c r="AF4195">
        <v>0</v>
      </c>
      <c r="AG4195">
        <v>6.9390000000000004E-17</v>
      </c>
      <c r="AH4195">
        <v>1.2913947876057499E-2</v>
      </c>
      <c r="AI4195">
        <v>11</v>
      </c>
      <c r="AJ4195" s="73">
        <v>79.662294794646002</v>
      </c>
      <c r="AK4195">
        <v>95</v>
      </c>
      <c r="AL4195">
        <v>1</v>
      </c>
      <c r="AM4195">
        <v>1.44039821930677E-2</v>
      </c>
      <c r="AN4195">
        <v>2</v>
      </c>
      <c r="AO4195">
        <v>0</v>
      </c>
      <c r="AP4195">
        <v>0</v>
      </c>
      <c r="AQ4195">
        <v>95</v>
      </c>
      <c r="AR4195">
        <v>1</v>
      </c>
      <c r="AS4195">
        <v>4.2358295301767497E-2</v>
      </c>
      <c r="AT4195">
        <v>2</v>
      </c>
      <c r="AU4195">
        <v>0</v>
      </c>
      <c r="AV4195">
        <v>0</v>
      </c>
      <c r="AW4195">
        <v>95</v>
      </c>
      <c r="AX4195">
        <v>1</v>
      </c>
      <c r="AY4195" s="73">
        <v>78.845540224861907</v>
      </c>
      <c r="AZ4195">
        <v>95</v>
      </c>
      <c r="BA4195">
        <v>1</v>
      </c>
      <c r="BB4195">
        <v>90</v>
      </c>
      <c r="BC4195">
        <v>0.89723400714945201</v>
      </c>
      <c r="BD4195">
        <v>5</v>
      </c>
      <c r="BE4195">
        <v>0.10276599285054699</v>
      </c>
      <c r="BF4195">
        <v>81.726394287239899</v>
      </c>
      <c r="BG4195">
        <v>83.740839966419998</v>
      </c>
      <c r="BH4195">
        <v>78.845540224861907</v>
      </c>
      <c r="BI4195">
        <v>79.662294794646002</v>
      </c>
    </row>
    <row r="4196" spans="1:61" x14ac:dyDescent="0.25">
      <c r="A4196" s="10" t="str">
        <f>VLOOKUP(D4196,'Index-Relations'!E:F,2,FALSE)</f>
        <v>BM</v>
      </c>
      <c r="B4196" t="s">
        <v>3450</v>
      </c>
      <c r="C4196" s="53" t="s">
        <v>2761</v>
      </c>
      <c r="D4196" s="59" t="s">
        <v>2888</v>
      </c>
      <c r="E4196" s="59" t="s">
        <v>7612</v>
      </c>
      <c r="F4196" t="s">
        <v>1688</v>
      </c>
      <c r="G4196" t="s">
        <v>267</v>
      </c>
      <c r="H4196" t="s">
        <v>1689</v>
      </c>
      <c r="I4196" s="52">
        <v>45628</v>
      </c>
      <c r="J4196" t="s">
        <v>2457</v>
      </c>
      <c r="K4196">
        <v>95</v>
      </c>
      <c r="L4196" s="73">
        <v>81.711046134607003</v>
      </c>
      <c r="M4196">
        <v>95</v>
      </c>
      <c r="N4196">
        <v>1</v>
      </c>
      <c r="O4196" s="73">
        <v>83.679142023946</v>
      </c>
      <c r="P4196">
        <v>95</v>
      </c>
      <c r="Q4196">
        <v>1</v>
      </c>
      <c r="R4196">
        <v>92</v>
      </c>
      <c r="S4196">
        <v>0.97998918926612499</v>
      </c>
      <c r="T4196">
        <v>33.381759247608997</v>
      </c>
      <c r="U4196">
        <v>0.70303880116949102</v>
      </c>
      <c r="V4196">
        <v>66</v>
      </c>
      <c r="W4196">
        <v>0.133117065155645</v>
      </c>
      <c r="X4196">
        <v>16</v>
      </c>
      <c r="Y4196">
        <v>95</v>
      </c>
      <c r="Z4196">
        <v>1</v>
      </c>
      <c r="AA4196">
        <v>37.719600863420702</v>
      </c>
      <c r="AB4196">
        <v>86</v>
      </c>
      <c r="AC4196">
        <v>0.94004919566164102</v>
      </c>
      <c r="AD4196">
        <v>9</v>
      </c>
      <c r="AE4196">
        <v>5.9950804338359302E-2</v>
      </c>
      <c r="AF4196">
        <v>0</v>
      </c>
      <c r="AG4196">
        <v>0</v>
      </c>
      <c r="AH4196">
        <v>1.34222941070954E-2</v>
      </c>
      <c r="AI4196">
        <v>11</v>
      </c>
      <c r="AJ4196" s="73">
        <v>79.648430604456905</v>
      </c>
      <c r="AK4196">
        <v>95</v>
      </c>
      <c r="AL4196">
        <v>1</v>
      </c>
      <c r="AM4196">
        <v>1.4667676146653799E-2</v>
      </c>
      <c r="AN4196">
        <v>2</v>
      </c>
      <c r="AO4196">
        <v>0</v>
      </c>
      <c r="AP4196">
        <v>0</v>
      </c>
      <c r="AQ4196">
        <v>95</v>
      </c>
      <c r="AR4196">
        <v>1</v>
      </c>
      <c r="AS4196">
        <v>4.2686480403028797E-2</v>
      </c>
      <c r="AT4196">
        <v>2</v>
      </c>
      <c r="AU4196">
        <v>0</v>
      </c>
      <c r="AV4196">
        <v>0</v>
      </c>
      <c r="AW4196">
        <v>95</v>
      </c>
      <c r="AX4196">
        <v>1</v>
      </c>
      <c r="AY4196" s="73">
        <v>78.902316470034904</v>
      </c>
      <c r="AZ4196">
        <v>95</v>
      </c>
      <c r="BA4196">
        <v>1</v>
      </c>
      <c r="BB4196">
        <v>90</v>
      </c>
      <c r="BC4196">
        <v>0.89788149873568002</v>
      </c>
      <c r="BD4196">
        <v>5</v>
      </c>
      <c r="BE4196">
        <v>0.102118501264319</v>
      </c>
      <c r="BF4196">
        <v>81.711046134607003</v>
      </c>
      <c r="BG4196">
        <v>83.679142023946</v>
      </c>
      <c r="BH4196">
        <v>78.902316470034904</v>
      </c>
      <c r="BI4196">
        <v>79.648430604456905</v>
      </c>
    </row>
    <row r="4197" spans="1:61" x14ac:dyDescent="0.25">
      <c r="A4197" s="10" t="str">
        <f>VLOOKUP(D4197,'Index-Relations'!E:F,2,FALSE)</f>
        <v>BM</v>
      </c>
      <c r="B4197" t="s">
        <v>3450</v>
      </c>
      <c r="C4197" s="53" t="s">
        <v>2762</v>
      </c>
      <c r="D4197" s="59" t="s">
        <v>2888</v>
      </c>
      <c r="E4197" s="59" t="s">
        <v>7613</v>
      </c>
      <c r="F4197" t="s">
        <v>1688</v>
      </c>
      <c r="G4197" t="s">
        <v>267</v>
      </c>
      <c r="H4197" t="s">
        <v>1689</v>
      </c>
      <c r="I4197" s="52">
        <v>45597</v>
      </c>
      <c r="J4197" t="s">
        <v>2457</v>
      </c>
      <c r="K4197">
        <v>95</v>
      </c>
      <c r="L4197" s="73">
        <v>81.395904259887004</v>
      </c>
      <c r="M4197">
        <v>95</v>
      </c>
      <c r="N4197">
        <v>1</v>
      </c>
      <c r="O4197" s="73">
        <v>83.474957605314899</v>
      </c>
      <c r="P4197">
        <v>95</v>
      </c>
      <c r="Q4197">
        <v>1</v>
      </c>
      <c r="R4197">
        <v>92</v>
      </c>
      <c r="S4197">
        <v>0.97961938792953795</v>
      </c>
      <c r="T4197">
        <v>33.7338825897886</v>
      </c>
      <c r="U4197">
        <v>0.70362086929646095</v>
      </c>
      <c r="V4197">
        <v>66</v>
      </c>
      <c r="W4197">
        <v>0.13296280206221101</v>
      </c>
      <c r="X4197">
        <v>16</v>
      </c>
      <c r="Y4197">
        <v>95</v>
      </c>
      <c r="Z4197">
        <v>0.999999999999999</v>
      </c>
      <c r="AA4197">
        <v>38.734789486436803</v>
      </c>
      <c r="AB4197">
        <v>86</v>
      </c>
      <c r="AC4197">
        <v>0.94015497866199205</v>
      </c>
      <c r="AD4197">
        <v>9</v>
      </c>
      <c r="AE4197">
        <v>5.9845021338007398E-2</v>
      </c>
      <c r="AF4197">
        <v>0</v>
      </c>
      <c r="AG4197">
        <v>0</v>
      </c>
      <c r="AH4197">
        <v>1.99474344125351E-2</v>
      </c>
      <c r="AI4197">
        <v>11</v>
      </c>
      <c r="AJ4197" s="73">
        <v>79.341423115732994</v>
      </c>
      <c r="AK4197">
        <v>95</v>
      </c>
      <c r="AL4197">
        <v>1</v>
      </c>
      <c r="AM4197">
        <v>1.6446901444352999E-2</v>
      </c>
      <c r="AN4197">
        <v>2</v>
      </c>
      <c r="AO4197">
        <v>0</v>
      </c>
      <c r="AP4197">
        <v>0</v>
      </c>
      <c r="AQ4197">
        <v>95</v>
      </c>
      <c r="AR4197">
        <v>0.999999999999999</v>
      </c>
      <c r="AS4197">
        <v>4.0154529111509303E-2</v>
      </c>
      <c r="AT4197">
        <v>2</v>
      </c>
      <c r="AU4197">
        <v>0</v>
      </c>
      <c r="AV4197">
        <v>0</v>
      </c>
      <c r="AW4197">
        <v>95</v>
      </c>
      <c r="AX4197">
        <v>0.999999999999999</v>
      </c>
      <c r="AY4197" s="73">
        <v>78.485634090412901</v>
      </c>
      <c r="AZ4197">
        <v>95</v>
      </c>
      <c r="BA4197">
        <v>1</v>
      </c>
      <c r="BB4197">
        <v>90</v>
      </c>
      <c r="BC4197">
        <v>0.89319872145784696</v>
      </c>
      <c r="BD4197">
        <v>5</v>
      </c>
      <c r="BE4197">
        <v>0.106801278542152</v>
      </c>
      <c r="BF4197">
        <v>81.395904259887004</v>
      </c>
      <c r="BG4197">
        <v>83.474957605314899</v>
      </c>
      <c r="BH4197">
        <v>78.485634090412901</v>
      </c>
      <c r="BI4197">
        <v>79.341423115732994</v>
      </c>
    </row>
    <row r="4198" spans="1:61" x14ac:dyDescent="0.25">
      <c r="A4198" s="10" t="str">
        <f>VLOOKUP(D4198,'Index-Relations'!E:F,2,FALSE)</f>
        <v>BM</v>
      </c>
      <c r="B4198" t="s">
        <v>3450</v>
      </c>
      <c r="C4198" s="53" t="s">
        <v>2763</v>
      </c>
      <c r="D4198" s="59" t="s">
        <v>2888</v>
      </c>
      <c r="E4198" s="59" t="s">
        <v>7614</v>
      </c>
      <c r="F4198" t="s">
        <v>1688</v>
      </c>
      <c r="G4198" t="s">
        <v>267</v>
      </c>
      <c r="H4198" t="s">
        <v>1689</v>
      </c>
      <c r="I4198" s="52">
        <v>45566</v>
      </c>
      <c r="J4198" t="s">
        <v>2457</v>
      </c>
      <c r="K4198">
        <v>95</v>
      </c>
      <c r="L4198" s="73">
        <v>81.378310864922895</v>
      </c>
      <c r="M4198">
        <v>95</v>
      </c>
      <c r="N4198">
        <v>1</v>
      </c>
      <c r="O4198" s="73">
        <v>83.493164239062907</v>
      </c>
      <c r="P4198">
        <v>95</v>
      </c>
      <c r="Q4198">
        <v>1</v>
      </c>
      <c r="R4198">
        <v>92</v>
      </c>
      <c r="S4198">
        <v>0.98056317234282897</v>
      </c>
      <c r="T4198">
        <v>33.8429847401747</v>
      </c>
      <c r="U4198">
        <v>0.70560057858786895</v>
      </c>
      <c r="V4198">
        <v>66</v>
      </c>
      <c r="W4198">
        <v>0.13348462497953001</v>
      </c>
      <c r="X4198">
        <v>16</v>
      </c>
      <c r="Y4198">
        <v>95</v>
      </c>
      <c r="Z4198">
        <v>1</v>
      </c>
      <c r="AA4198">
        <v>40.237842464084601</v>
      </c>
      <c r="AB4198">
        <v>86</v>
      </c>
      <c r="AC4198">
        <v>0.94000579448388499</v>
      </c>
      <c r="AD4198">
        <v>9</v>
      </c>
      <c r="AE4198">
        <v>5.9994205516113799E-2</v>
      </c>
      <c r="AF4198">
        <v>0</v>
      </c>
      <c r="AG4198">
        <v>3.8164000000000002E-16</v>
      </c>
      <c r="AH4198">
        <v>1.27087243171861E-2</v>
      </c>
      <c r="AI4198">
        <v>11</v>
      </c>
      <c r="AJ4198" s="73">
        <v>79.423237782029005</v>
      </c>
      <c r="AK4198">
        <v>95</v>
      </c>
      <c r="AL4198">
        <v>1</v>
      </c>
      <c r="AM4198">
        <v>1.7855383627162099E-2</v>
      </c>
      <c r="AN4198">
        <v>2</v>
      </c>
      <c r="AO4198">
        <v>0</v>
      </c>
      <c r="AP4198">
        <v>0</v>
      </c>
      <c r="AQ4198">
        <v>95</v>
      </c>
      <c r="AR4198">
        <v>1</v>
      </c>
      <c r="AS4198">
        <v>3.7656986660390399E-2</v>
      </c>
      <c r="AT4198">
        <v>2</v>
      </c>
      <c r="AU4198">
        <v>0</v>
      </c>
      <c r="AV4198">
        <v>0</v>
      </c>
      <c r="AW4198">
        <v>95</v>
      </c>
      <c r="AX4198">
        <v>0.999999999999999</v>
      </c>
      <c r="AY4198" s="73">
        <v>78.364525847741902</v>
      </c>
      <c r="AZ4198">
        <v>95</v>
      </c>
      <c r="BA4198">
        <v>1</v>
      </c>
      <c r="BB4198">
        <v>90</v>
      </c>
      <c r="BC4198">
        <v>0.88838145000390401</v>
      </c>
      <c r="BD4198">
        <v>5</v>
      </c>
      <c r="BE4198">
        <v>0.111618549996095</v>
      </c>
      <c r="BF4198">
        <v>81.378310864922895</v>
      </c>
      <c r="BG4198">
        <v>83.493164239062907</v>
      </c>
      <c r="BH4198">
        <v>78.364525847741902</v>
      </c>
      <c r="BI4198">
        <v>79.423237782029005</v>
      </c>
    </row>
    <row r="4199" spans="1:61" x14ac:dyDescent="0.25">
      <c r="A4199" s="10" t="str">
        <f>VLOOKUP(D4199,'Index-Relations'!E:F,2,FALSE)</f>
        <v>BM</v>
      </c>
      <c r="B4199" t="s">
        <v>3450</v>
      </c>
      <c r="C4199" s="53" t="s">
        <v>2764</v>
      </c>
      <c r="D4199" s="59" t="s">
        <v>2888</v>
      </c>
      <c r="E4199" s="59" t="s">
        <v>7615</v>
      </c>
      <c r="F4199" t="s">
        <v>1688</v>
      </c>
      <c r="G4199" t="s">
        <v>267</v>
      </c>
      <c r="H4199" t="s">
        <v>1689</v>
      </c>
      <c r="I4199" s="52">
        <v>45537</v>
      </c>
      <c r="J4199" t="s">
        <v>2457</v>
      </c>
      <c r="K4199">
        <v>108</v>
      </c>
      <c r="L4199" s="73">
        <v>81.355610544770002</v>
      </c>
      <c r="M4199">
        <v>108</v>
      </c>
      <c r="N4199">
        <v>1</v>
      </c>
      <c r="O4199" s="73">
        <v>83.303423667036995</v>
      </c>
      <c r="P4199">
        <v>108</v>
      </c>
      <c r="Q4199">
        <v>1</v>
      </c>
      <c r="R4199">
        <v>104</v>
      </c>
      <c r="S4199">
        <v>0.98180444607878503</v>
      </c>
      <c r="T4199">
        <v>34.0351755129699</v>
      </c>
      <c r="U4199">
        <v>0.71472976649015596</v>
      </c>
      <c r="V4199">
        <v>76</v>
      </c>
      <c r="W4199">
        <v>0.12688985494630001</v>
      </c>
      <c r="X4199">
        <v>18</v>
      </c>
      <c r="Y4199">
        <v>108</v>
      </c>
      <c r="Z4199">
        <v>1</v>
      </c>
      <c r="AA4199">
        <v>55.488998655392898</v>
      </c>
      <c r="AB4199">
        <v>101</v>
      </c>
      <c r="AC4199">
        <v>0.95473744834932595</v>
      </c>
      <c r="AD4199">
        <v>9</v>
      </c>
      <c r="AE4199">
        <v>5.2709267428068203E-2</v>
      </c>
      <c r="AF4199">
        <v>-2</v>
      </c>
      <c r="AG4199">
        <v>0</v>
      </c>
      <c r="AH4199">
        <v>1.39744263058593E-2</v>
      </c>
      <c r="AI4199">
        <v>14</v>
      </c>
      <c r="AJ4199" s="73">
        <v>79.2526942844069</v>
      </c>
      <c r="AK4199">
        <v>108</v>
      </c>
      <c r="AL4199">
        <v>1</v>
      </c>
      <c r="AM4199">
        <v>1.63302324846979E-2</v>
      </c>
      <c r="AN4199">
        <v>2</v>
      </c>
      <c r="AO4199">
        <v>0</v>
      </c>
      <c r="AP4199">
        <v>0</v>
      </c>
      <c r="AQ4199">
        <v>108</v>
      </c>
      <c r="AR4199">
        <v>1</v>
      </c>
      <c r="AS4199">
        <v>3.6892680754431598E-2</v>
      </c>
      <c r="AT4199">
        <v>2</v>
      </c>
      <c r="AU4199">
        <v>0</v>
      </c>
      <c r="AV4199">
        <v>0</v>
      </c>
      <c r="AW4199">
        <v>108</v>
      </c>
      <c r="AX4199">
        <v>1</v>
      </c>
      <c r="AY4199" s="73">
        <v>78.983923769062002</v>
      </c>
      <c r="AZ4199">
        <v>108</v>
      </c>
      <c r="BA4199">
        <v>1</v>
      </c>
      <c r="BB4199">
        <v>102</v>
      </c>
      <c r="BC4199">
        <v>0.88867923712416197</v>
      </c>
      <c r="BD4199">
        <v>6</v>
      </c>
      <c r="BE4199">
        <v>0.111320762875837</v>
      </c>
      <c r="BF4199">
        <v>81.355610544770002</v>
      </c>
      <c r="BG4199">
        <v>83.303423667036995</v>
      </c>
      <c r="BH4199">
        <v>78.983923769062002</v>
      </c>
      <c r="BI4199">
        <v>79.2526942844069</v>
      </c>
    </row>
    <row r="4200" spans="1:61" x14ac:dyDescent="0.25">
      <c r="A4200" s="10" t="str">
        <f>VLOOKUP(D4200,'Index-Relations'!E:F,2,FALSE)</f>
        <v>BM</v>
      </c>
      <c r="B4200" t="s">
        <v>3450</v>
      </c>
      <c r="C4200" s="53" t="s">
        <v>3350</v>
      </c>
      <c r="D4200" s="59" t="s">
        <v>2888</v>
      </c>
      <c r="E4200" s="59" t="s">
        <v>7616</v>
      </c>
      <c r="F4200" t="s">
        <v>1688</v>
      </c>
      <c r="G4200" t="s">
        <v>267</v>
      </c>
      <c r="H4200" t="s">
        <v>1689</v>
      </c>
      <c r="I4200" s="52">
        <v>45505</v>
      </c>
      <c r="J4200" t="s">
        <v>2457</v>
      </c>
      <c r="K4200">
        <v>108</v>
      </c>
      <c r="L4200" s="73">
        <v>81.335591734959905</v>
      </c>
      <c r="M4200">
        <v>108</v>
      </c>
      <c r="N4200">
        <v>1</v>
      </c>
      <c r="O4200" s="73">
        <v>83.301679388257</v>
      </c>
      <c r="P4200">
        <v>108</v>
      </c>
      <c r="Q4200">
        <v>1</v>
      </c>
      <c r="R4200">
        <v>104</v>
      </c>
      <c r="S4200">
        <v>0.98188211318188501</v>
      </c>
      <c r="T4200">
        <v>34.087874740738698</v>
      </c>
      <c r="U4200">
        <v>0.71873098273343095</v>
      </c>
      <c r="V4200">
        <v>76</v>
      </c>
      <c r="W4200">
        <v>0.127012722094655</v>
      </c>
      <c r="X4200">
        <v>18</v>
      </c>
      <c r="Y4200">
        <v>108</v>
      </c>
      <c r="Z4200">
        <v>0.999999999999999</v>
      </c>
      <c r="AA4200">
        <v>57.270079059293899</v>
      </c>
      <c r="AB4200">
        <v>99</v>
      </c>
      <c r="AC4200">
        <v>0.94970981741383798</v>
      </c>
      <c r="AD4200">
        <v>9</v>
      </c>
      <c r="AE4200">
        <v>5.0290182586161102E-2</v>
      </c>
      <c r="AF4200">
        <v>0</v>
      </c>
      <c r="AG4200">
        <v>1.3878000000000001E-16</v>
      </c>
      <c r="AH4200">
        <v>1.41265059950076E-2</v>
      </c>
      <c r="AI4200">
        <v>14</v>
      </c>
      <c r="AJ4200" s="73">
        <v>79.333516487896006</v>
      </c>
      <c r="AK4200">
        <v>108</v>
      </c>
      <c r="AL4200">
        <v>1</v>
      </c>
      <c r="AM4200">
        <v>1.5925247320802301E-2</v>
      </c>
      <c r="AN4200">
        <v>2</v>
      </c>
      <c r="AO4200">
        <v>0</v>
      </c>
      <c r="AP4200">
        <v>0</v>
      </c>
      <c r="AQ4200">
        <v>108</v>
      </c>
      <c r="AR4200">
        <v>1</v>
      </c>
      <c r="AS4200">
        <v>3.8130887390631599E-2</v>
      </c>
      <c r="AT4200">
        <v>2</v>
      </c>
      <c r="AU4200">
        <v>0</v>
      </c>
      <c r="AV4200">
        <v>0</v>
      </c>
      <c r="AW4200">
        <v>108</v>
      </c>
      <c r="AX4200">
        <v>0.999999999999999</v>
      </c>
      <c r="AY4200" s="73">
        <v>78.915207361547999</v>
      </c>
      <c r="AZ4200">
        <v>108</v>
      </c>
      <c r="BA4200">
        <v>1</v>
      </c>
      <c r="BB4200">
        <v>104</v>
      </c>
      <c r="BC4200">
        <v>0.93151655016155299</v>
      </c>
      <c r="BD4200">
        <v>4</v>
      </c>
      <c r="BE4200">
        <v>6.8483449838446703E-2</v>
      </c>
      <c r="BF4200">
        <v>81.335591734959905</v>
      </c>
      <c r="BG4200">
        <v>83.301679388257</v>
      </c>
      <c r="BH4200">
        <v>78.915207361547999</v>
      </c>
      <c r="BI4200">
        <v>79.333516487896006</v>
      </c>
    </row>
    <row r="4201" spans="1:61" x14ac:dyDescent="0.25">
      <c r="A4201" s="10" t="str">
        <f>VLOOKUP(D4201,'Index-Relations'!E:F,2,FALSE)</f>
        <v>BM</v>
      </c>
      <c r="B4201" t="s">
        <v>3450</v>
      </c>
      <c r="C4201" s="53" t="s">
        <v>2765</v>
      </c>
      <c r="D4201" s="59" t="s">
        <v>2888</v>
      </c>
      <c r="E4201" s="59" t="s">
        <v>7617</v>
      </c>
      <c r="F4201" t="s">
        <v>1688</v>
      </c>
      <c r="G4201" t="s">
        <v>267</v>
      </c>
      <c r="H4201" t="s">
        <v>1689</v>
      </c>
      <c r="I4201" s="52">
        <v>45474</v>
      </c>
      <c r="J4201" t="s">
        <v>2457</v>
      </c>
      <c r="K4201">
        <v>108</v>
      </c>
      <c r="L4201" s="73">
        <v>82.092652449634002</v>
      </c>
      <c r="M4201">
        <v>108</v>
      </c>
      <c r="N4201">
        <v>1</v>
      </c>
      <c r="O4201" s="73">
        <v>83.492396307999002</v>
      </c>
      <c r="P4201">
        <v>108</v>
      </c>
      <c r="Q4201">
        <v>1</v>
      </c>
      <c r="R4201">
        <v>104</v>
      </c>
      <c r="S4201">
        <v>0.98139403630267297</v>
      </c>
      <c r="T4201">
        <v>33.848123966773201</v>
      </c>
      <c r="U4201">
        <v>0.71413459034429805</v>
      </c>
      <c r="V4201">
        <v>76</v>
      </c>
      <c r="W4201">
        <v>0.12608553865729899</v>
      </c>
      <c r="X4201">
        <v>18</v>
      </c>
      <c r="Y4201">
        <v>108</v>
      </c>
      <c r="Z4201">
        <v>0.999999999999999</v>
      </c>
      <c r="AA4201">
        <v>58.588887176261302</v>
      </c>
      <c r="AB4201">
        <v>99</v>
      </c>
      <c r="AC4201">
        <v>0.95478238354091105</v>
      </c>
      <c r="AD4201">
        <v>8</v>
      </c>
      <c r="AE4201">
        <v>4.3680385912300099E-2</v>
      </c>
      <c r="AF4201">
        <v>1</v>
      </c>
      <c r="AG4201">
        <v>1.5372305467886E-3</v>
      </c>
      <c r="AH4201">
        <v>1.3737259209817399E-2</v>
      </c>
      <c r="AI4201">
        <v>14</v>
      </c>
      <c r="AJ4201" s="73">
        <v>80.153691662521894</v>
      </c>
      <c r="AK4201">
        <v>108</v>
      </c>
      <c r="AL4201">
        <v>1</v>
      </c>
      <c r="AM4201">
        <v>1.6079170973299299E-2</v>
      </c>
      <c r="AN4201">
        <v>2</v>
      </c>
      <c r="AO4201">
        <v>0</v>
      </c>
      <c r="AP4201">
        <v>0</v>
      </c>
      <c r="AQ4201">
        <v>108</v>
      </c>
      <c r="AR4201">
        <v>0.999999999999999</v>
      </c>
      <c r="AS4201">
        <v>3.5820758813284802E-2</v>
      </c>
      <c r="AT4201">
        <v>2</v>
      </c>
      <c r="AU4201">
        <v>0</v>
      </c>
      <c r="AV4201">
        <v>0</v>
      </c>
      <c r="AW4201">
        <v>108</v>
      </c>
      <c r="AX4201">
        <v>0.999999999999999</v>
      </c>
      <c r="AY4201" s="73">
        <v>80.075398712115003</v>
      </c>
      <c r="AZ4201">
        <v>108</v>
      </c>
      <c r="BA4201">
        <v>1</v>
      </c>
      <c r="BB4201">
        <v>104</v>
      </c>
      <c r="BC4201">
        <v>0.93341022909304505</v>
      </c>
      <c r="BD4201">
        <v>4</v>
      </c>
      <c r="BE4201">
        <v>6.6589770906954504E-2</v>
      </c>
      <c r="BF4201">
        <v>82.092652449634002</v>
      </c>
      <c r="BG4201">
        <v>83.492396307999002</v>
      </c>
      <c r="BH4201">
        <v>80.075398712115003</v>
      </c>
      <c r="BI4201">
        <v>80.153691662521894</v>
      </c>
    </row>
    <row r="4202" spans="1:61" x14ac:dyDescent="0.25">
      <c r="A4202" s="10" t="str">
        <f>VLOOKUP(D4202,'Index-Relations'!E:F,2,FALSE)</f>
        <v>BM</v>
      </c>
      <c r="B4202" t="s">
        <v>3450</v>
      </c>
      <c r="C4202" s="53" t="s">
        <v>2766</v>
      </c>
      <c r="D4202" s="59" t="s">
        <v>2888</v>
      </c>
      <c r="E4202" s="59" t="s">
        <v>7618</v>
      </c>
      <c r="F4202" t="s">
        <v>1688</v>
      </c>
      <c r="G4202" t="s">
        <v>267</v>
      </c>
      <c r="H4202" t="s">
        <v>1689</v>
      </c>
      <c r="I4202" s="52">
        <v>45446</v>
      </c>
      <c r="J4202" t="s">
        <v>2457</v>
      </c>
      <c r="K4202">
        <v>109</v>
      </c>
      <c r="L4202" s="73">
        <v>82.321547503314903</v>
      </c>
      <c r="M4202">
        <v>109</v>
      </c>
      <c r="N4202">
        <v>1</v>
      </c>
      <c r="O4202" s="73">
        <v>83.4899953610079</v>
      </c>
      <c r="P4202">
        <v>109</v>
      </c>
      <c r="Q4202">
        <v>1</v>
      </c>
      <c r="R4202">
        <v>105</v>
      </c>
      <c r="S4202">
        <v>0.98121224014165198</v>
      </c>
      <c r="T4202">
        <v>34.6231033015873</v>
      </c>
      <c r="U4202">
        <v>0.73620916632601197</v>
      </c>
      <c r="V4202">
        <v>77</v>
      </c>
      <c r="W4202">
        <v>0.13829953342967699</v>
      </c>
      <c r="X4202">
        <v>18</v>
      </c>
      <c r="Y4202">
        <v>109</v>
      </c>
      <c r="Z4202">
        <v>0.999999999999999</v>
      </c>
      <c r="AA4202">
        <v>63.448168663006498</v>
      </c>
      <c r="AB4202">
        <v>100</v>
      </c>
      <c r="AC4202">
        <v>0.95551629190908904</v>
      </c>
      <c r="AD4202">
        <v>8</v>
      </c>
      <c r="AE4202">
        <v>4.2862024834198799E-2</v>
      </c>
      <c r="AF4202">
        <v>1</v>
      </c>
      <c r="AG4202">
        <v>1.6216832567117201E-3</v>
      </c>
      <c r="AH4202">
        <v>1.2864579059133701E-2</v>
      </c>
      <c r="AI4202">
        <v>14</v>
      </c>
      <c r="AJ4202" s="73">
        <v>80.013974577732895</v>
      </c>
      <c r="AK4202">
        <v>109</v>
      </c>
      <c r="AL4202">
        <v>1</v>
      </c>
      <c r="AM4202">
        <v>6.5068311303647002E-3</v>
      </c>
      <c r="AN4202">
        <v>1</v>
      </c>
      <c r="AO4202">
        <v>0</v>
      </c>
      <c r="AP4202">
        <v>0</v>
      </c>
      <c r="AQ4202">
        <v>109</v>
      </c>
      <c r="AR4202">
        <v>0.999999999999999</v>
      </c>
      <c r="AS4202">
        <v>3.9919983230917902E-2</v>
      </c>
      <c r="AT4202">
        <v>2</v>
      </c>
      <c r="AU4202">
        <v>0</v>
      </c>
      <c r="AV4202">
        <v>0</v>
      </c>
      <c r="AW4202">
        <v>109</v>
      </c>
      <c r="AX4202">
        <v>1</v>
      </c>
      <c r="AY4202" s="73">
        <v>80.735444716903999</v>
      </c>
      <c r="AZ4202">
        <v>109</v>
      </c>
      <c r="BA4202">
        <v>1</v>
      </c>
      <c r="BB4202">
        <v>105</v>
      </c>
      <c r="BC4202">
        <v>0.932195157538936</v>
      </c>
      <c r="BD4202">
        <v>4</v>
      </c>
      <c r="BE4202">
        <v>6.7804842461063594E-2</v>
      </c>
      <c r="BF4202">
        <v>82.321547503314903</v>
      </c>
      <c r="BG4202">
        <v>83.4899953610079</v>
      </c>
      <c r="BH4202">
        <v>80.735444716903999</v>
      </c>
      <c r="BI4202">
        <v>80.013974577732895</v>
      </c>
    </row>
    <row r="4203" spans="1:61" x14ac:dyDescent="0.25">
      <c r="A4203" s="10" t="str">
        <f>VLOOKUP(D4203,'Index-Relations'!E:F,2,FALSE)</f>
        <v>BM</v>
      </c>
      <c r="B4203" t="s">
        <v>3450</v>
      </c>
      <c r="C4203" s="53" t="s">
        <v>2767</v>
      </c>
      <c r="D4203" s="59" t="s">
        <v>2888</v>
      </c>
      <c r="E4203" s="59" t="s">
        <v>7619</v>
      </c>
      <c r="F4203" t="s">
        <v>1688</v>
      </c>
      <c r="G4203" t="s">
        <v>267</v>
      </c>
      <c r="H4203" t="s">
        <v>1689</v>
      </c>
      <c r="I4203" s="52">
        <v>45413</v>
      </c>
      <c r="J4203" t="s">
        <v>2457</v>
      </c>
      <c r="K4203">
        <v>109</v>
      </c>
      <c r="L4203" s="73">
        <v>82.407672304469997</v>
      </c>
      <c r="M4203">
        <v>109</v>
      </c>
      <c r="N4203">
        <v>1</v>
      </c>
      <c r="O4203" s="73">
        <v>83.530677476305002</v>
      </c>
      <c r="P4203">
        <v>109</v>
      </c>
      <c r="Q4203">
        <v>1</v>
      </c>
      <c r="R4203">
        <v>105</v>
      </c>
      <c r="S4203">
        <v>0.98108907803174705</v>
      </c>
      <c r="T4203">
        <v>34.703911041645704</v>
      </c>
      <c r="U4203">
        <v>0.73079607997324603</v>
      </c>
      <c r="V4203">
        <v>76</v>
      </c>
      <c r="W4203">
        <v>0.13454996884676501</v>
      </c>
      <c r="X4203">
        <v>18</v>
      </c>
      <c r="Y4203">
        <v>109</v>
      </c>
      <c r="Z4203">
        <v>1</v>
      </c>
      <c r="AA4203">
        <v>66.833016463117602</v>
      </c>
      <c r="AB4203">
        <v>100</v>
      </c>
      <c r="AC4203">
        <v>0.95472914404152498</v>
      </c>
      <c r="AD4203">
        <v>8</v>
      </c>
      <c r="AE4203">
        <v>4.3460983326106303E-2</v>
      </c>
      <c r="AF4203">
        <v>1</v>
      </c>
      <c r="AG4203">
        <v>1.8098726323683501E-3</v>
      </c>
      <c r="AH4203">
        <v>1.2512453996840599E-2</v>
      </c>
      <c r="AI4203">
        <v>14</v>
      </c>
      <c r="AJ4203" s="73">
        <v>80.141432533613994</v>
      </c>
      <c r="AK4203">
        <v>109</v>
      </c>
      <c r="AL4203">
        <v>1</v>
      </c>
      <c r="AM4203">
        <v>6.3776469206641697E-3</v>
      </c>
      <c r="AN4203">
        <v>1</v>
      </c>
      <c r="AO4203">
        <v>0</v>
      </c>
      <c r="AP4203">
        <v>0</v>
      </c>
      <c r="AQ4203">
        <v>109</v>
      </c>
      <c r="AR4203">
        <v>0.999999999999999</v>
      </c>
      <c r="AS4203">
        <v>3.94089127852034E-2</v>
      </c>
      <c r="AT4203">
        <v>2</v>
      </c>
      <c r="AU4203">
        <v>0</v>
      </c>
      <c r="AV4203">
        <v>0</v>
      </c>
      <c r="AW4203">
        <v>109</v>
      </c>
      <c r="AX4203">
        <v>0.999999999999999</v>
      </c>
      <c r="AY4203" s="73">
        <v>80.779978712778004</v>
      </c>
      <c r="AZ4203">
        <v>109</v>
      </c>
      <c r="BA4203">
        <v>1</v>
      </c>
      <c r="BB4203">
        <v>103</v>
      </c>
      <c r="BC4203">
        <v>0.92653675606120101</v>
      </c>
      <c r="BD4203">
        <v>6</v>
      </c>
      <c r="BE4203">
        <v>7.3463243938798606E-2</v>
      </c>
      <c r="BF4203">
        <v>82.407672304469997</v>
      </c>
      <c r="BG4203">
        <v>83.530677476305002</v>
      </c>
      <c r="BH4203">
        <v>80.779978712778004</v>
      </c>
      <c r="BI4203">
        <v>80.141432533613994</v>
      </c>
    </row>
    <row r="4204" spans="1:61" x14ac:dyDescent="0.25">
      <c r="A4204" s="10" t="str">
        <f>VLOOKUP(D4204,'Index-Relations'!E:F,2,FALSE)</f>
        <v>BM</v>
      </c>
      <c r="B4204" t="s">
        <v>3450</v>
      </c>
      <c r="C4204" s="53" t="s">
        <v>2768</v>
      </c>
      <c r="D4204" s="59" t="s">
        <v>2888</v>
      </c>
      <c r="E4204" s="59" t="s">
        <v>7620</v>
      </c>
      <c r="F4204" t="s">
        <v>1688</v>
      </c>
      <c r="G4204" t="s">
        <v>267</v>
      </c>
      <c r="H4204" t="s">
        <v>1689</v>
      </c>
      <c r="I4204" s="52">
        <v>45383</v>
      </c>
      <c r="J4204" t="s">
        <v>2457</v>
      </c>
      <c r="K4204">
        <v>109</v>
      </c>
      <c r="L4204">
        <v>88.998725624680006</v>
      </c>
      <c r="M4204">
        <v>109</v>
      </c>
      <c r="N4204">
        <v>1</v>
      </c>
      <c r="O4204">
        <v>89.014549745400302</v>
      </c>
      <c r="P4204">
        <v>109</v>
      </c>
      <c r="Q4204">
        <v>1</v>
      </c>
      <c r="R4204">
        <v>105</v>
      </c>
      <c r="S4204">
        <v>0.98177995289320896</v>
      </c>
      <c r="T4204">
        <v>34.362413777572201</v>
      </c>
      <c r="U4204">
        <v>0.72820230177478695</v>
      </c>
      <c r="V4204">
        <v>76</v>
      </c>
      <c r="W4204">
        <v>0.13520954219329301</v>
      </c>
      <c r="X4204">
        <v>18</v>
      </c>
      <c r="Y4204">
        <v>109</v>
      </c>
      <c r="Z4204">
        <v>1</v>
      </c>
      <c r="AA4204">
        <v>64.060660982472498</v>
      </c>
      <c r="AB4204">
        <v>100</v>
      </c>
      <c r="AC4204">
        <v>0.95520732031974498</v>
      </c>
      <c r="AD4204">
        <v>8</v>
      </c>
      <c r="AE4204">
        <v>4.28616164633292E-2</v>
      </c>
      <c r="AF4204">
        <v>1</v>
      </c>
      <c r="AG4204">
        <v>1.93106321692529E-3</v>
      </c>
      <c r="AH4204">
        <v>1.24341384174154E-2</v>
      </c>
      <c r="AI4204">
        <v>14</v>
      </c>
      <c r="AJ4204">
        <v>87.791289419550694</v>
      </c>
      <c r="AK4204">
        <v>109</v>
      </c>
      <c r="AL4204">
        <v>1</v>
      </c>
      <c r="AM4204">
        <v>6.4157340329315899E-3</v>
      </c>
      <c r="AN4204">
        <v>1</v>
      </c>
      <c r="AO4204">
        <v>0</v>
      </c>
      <c r="AP4204">
        <v>0</v>
      </c>
      <c r="AQ4204">
        <v>109</v>
      </c>
      <c r="AR4204">
        <v>1</v>
      </c>
      <c r="AS4204">
        <v>4.0874816933785599E-2</v>
      </c>
      <c r="AT4204">
        <v>2</v>
      </c>
      <c r="AU4204">
        <v>0</v>
      </c>
      <c r="AV4204">
        <v>0</v>
      </c>
      <c r="AW4204">
        <v>109</v>
      </c>
      <c r="AX4204">
        <v>0.999999999999999</v>
      </c>
      <c r="AY4204">
        <v>87.402625732454098</v>
      </c>
      <c r="AZ4204">
        <v>109</v>
      </c>
      <c r="BA4204">
        <v>1</v>
      </c>
      <c r="BB4204">
        <v>103</v>
      </c>
      <c r="BC4204">
        <v>0.93160971614488897</v>
      </c>
      <c r="BD4204">
        <v>6</v>
      </c>
      <c r="BE4204">
        <v>6.8390283855110395E-2</v>
      </c>
      <c r="BF4204">
        <v>82.625665646084002</v>
      </c>
      <c r="BG4204">
        <v>83.656178690321894</v>
      </c>
      <c r="BH4204">
        <v>81.291278510330898</v>
      </c>
      <c r="BI4204">
        <v>80.056728927012898</v>
      </c>
    </row>
    <row r="4205" spans="1:61" x14ac:dyDescent="0.25">
      <c r="A4205" s="10" t="str">
        <f>VLOOKUP(D4205,'Index-Relations'!E:F,2,FALSE)</f>
        <v>BM</v>
      </c>
      <c r="B4205" t="s">
        <v>3450</v>
      </c>
      <c r="C4205" s="53" t="s">
        <v>2769</v>
      </c>
      <c r="D4205" s="59" t="s">
        <v>2888</v>
      </c>
      <c r="E4205" s="59" t="s">
        <v>7621</v>
      </c>
      <c r="F4205" t="s">
        <v>1688</v>
      </c>
      <c r="G4205" t="s">
        <v>267</v>
      </c>
      <c r="H4205" t="s">
        <v>1689</v>
      </c>
      <c r="I4205" s="52">
        <v>45352</v>
      </c>
      <c r="J4205" t="s">
        <v>2457</v>
      </c>
      <c r="K4205">
        <v>111</v>
      </c>
      <c r="L4205">
        <v>89.095218594359295</v>
      </c>
      <c r="M4205">
        <v>110</v>
      </c>
      <c r="N4205">
        <v>0.99856913746328202</v>
      </c>
      <c r="O4205">
        <v>89.005628014468002</v>
      </c>
      <c r="P4205">
        <v>110</v>
      </c>
      <c r="Q4205">
        <v>0.99856913746328202</v>
      </c>
      <c r="R4205">
        <v>106</v>
      </c>
      <c r="S4205">
        <v>0.98174426866148601</v>
      </c>
      <c r="T4205">
        <v>34.4697464258102</v>
      </c>
      <c r="U4205">
        <v>0.71267383684442898</v>
      </c>
      <c r="V4205">
        <v>75</v>
      </c>
      <c r="W4205">
        <v>0.119489381985855</v>
      </c>
      <c r="X4205">
        <v>17</v>
      </c>
      <c r="Y4205">
        <v>110</v>
      </c>
      <c r="Z4205">
        <v>0.99856913746328202</v>
      </c>
      <c r="AA4205">
        <v>65.8968555462816</v>
      </c>
      <c r="AB4205">
        <v>101</v>
      </c>
      <c r="AC4205">
        <v>0.95298267278297299</v>
      </c>
      <c r="AD4205">
        <v>8</v>
      </c>
      <c r="AE4205">
        <v>4.3721592389175203E-2</v>
      </c>
      <c r="AF4205">
        <v>2</v>
      </c>
      <c r="AG4205">
        <v>3.2957348278517999E-3</v>
      </c>
      <c r="AH4205">
        <v>4.0111140701194698E-3</v>
      </c>
      <c r="AI4205">
        <v>11</v>
      </c>
      <c r="AJ4205">
        <v>87.972599557027607</v>
      </c>
      <c r="AK4205">
        <v>110</v>
      </c>
      <c r="AL4205">
        <v>0.99856913746328202</v>
      </c>
      <c r="AM4205">
        <v>6.9499226729871503E-3</v>
      </c>
      <c r="AN4205">
        <v>2</v>
      </c>
      <c r="AO4205">
        <v>0</v>
      </c>
      <c r="AP4205">
        <v>0</v>
      </c>
      <c r="AQ4205">
        <v>111</v>
      </c>
      <c r="AR4205">
        <v>1</v>
      </c>
      <c r="AS4205">
        <v>3.8248984601917203E-2</v>
      </c>
      <c r="AT4205">
        <v>2</v>
      </c>
      <c r="AU4205">
        <v>0</v>
      </c>
      <c r="AV4205">
        <v>0</v>
      </c>
      <c r="AW4205">
        <v>111</v>
      </c>
      <c r="AX4205">
        <v>1</v>
      </c>
      <c r="AY4205">
        <v>87.597591914365296</v>
      </c>
      <c r="AZ4205">
        <v>110</v>
      </c>
      <c r="BA4205">
        <v>0.99856913746328202</v>
      </c>
      <c r="BB4205">
        <v>105</v>
      </c>
      <c r="BC4205">
        <v>0.93277611016919504</v>
      </c>
      <c r="BD4205">
        <v>6</v>
      </c>
      <c r="BE4205">
        <v>6.7223889830804406E-2</v>
      </c>
      <c r="BF4205">
        <v>82.705740175445996</v>
      </c>
      <c r="BG4205">
        <v>83.641272702237998</v>
      </c>
      <c r="BH4205">
        <v>81.513618339077993</v>
      </c>
      <c r="BI4205">
        <v>80.215955912279995</v>
      </c>
    </row>
    <row r="4206" spans="1:61" x14ac:dyDescent="0.25">
      <c r="A4206" s="10" t="str">
        <f>VLOOKUP(D4206,'Index-Relations'!E:F,2,FALSE)</f>
        <v>BM</v>
      </c>
      <c r="B4206" t="s">
        <v>3450</v>
      </c>
      <c r="C4206" s="53" t="s">
        <v>2770</v>
      </c>
      <c r="D4206" s="59" t="s">
        <v>2888</v>
      </c>
      <c r="E4206" s="59" t="s">
        <v>7622</v>
      </c>
      <c r="F4206" t="s">
        <v>1688</v>
      </c>
      <c r="G4206" t="s">
        <v>267</v>
      </c>
      <c r="H4206" t="s">
        <v>1689</v>
      </c>
      <c r="I4206" s="52">
        <v>45323</v>
      </c>
      <c r="J4206" t="s">
        <v>2457</v>
      </c>
      <c r="K4206">
        <v>111</v>
      </c>
      <c r="L4206">
        <v>89.188760918576804</v>
      </c>
      <c r="M4206">
        <v>110</v>
      </c>
      <c r="N4206">
        <v>0.99851402649314802</v>
      </c>
      <c r="O4206">
        <v>88.989602077496102</v>
      </c>
      <c r="P4206">
        <v>110</v>
      </c>
      <c r="Q4206">
        <v>0.99851402649314802</v>
      </c>
      <c r="R4206">
        <v>106</v>
      </c>
      <c r="S4206">
        <v>0.98155123847548598</v>
      </c>
      <c r="T4206">
        <v>34.893274101714397</v>
      </c>
      <c r="U4206">
        <v>0.71104565364075401</v>
      </c>
      <c r="V4206">
        <v>75</v>
      </c>
      <c r="W4206">
        <v>0.118979154293546</v>
      </c>
      <c r="X4206">
        <v>17</v>
      </c>
      <c r="Y4206">
        <v>110</v>
      </c>
      <c r="Z4206">
        <v>0.99851402649314802</v>
      </c>
      <c r="AA4206">
        <v>69.230323993652704</v>
      </c>
      <c r="AB4206">
        <v>101</v>
      </c>
      <c r="AC4206">
        <v>0.95102220113250502</v>
      </c>
      <c r="AD4206">
        <v>8</v>
      </c>
      <c r="AE4206">
        <v>4.5714496461643599E-2</v>
      </c>
      <c r="AF4206">
        <v>2</v>
      </c>
      <c r="AG4206">
        <v>3.2633024058512398E-3</v>
      </c>
      <c r="AH4206">
        <v>4.2321875162655599E-3</v>
      </c>
      <c r="AI4206">
        <v>11</v>
      </c>
      <c r="AJ4206">
        <v>87.931320520281005</v>
      </c>
      <c r="AK4206">
        <v>110</v>
      </c>
      <c r="AL4206">
        <v>0.99851402649314802</v>
      </c>
      <c r="AM4206">
        <v>7.4592737355967196E-3</v>
      </c>
      <c r="AN4206">
        <v>2</v>
      </c>
      <c r="AO4206">
        <v>0</v>
      </c>
      <c r="AP4206">
        <v>0</v>
      </c>
      <c r="AQ4206">
        <v>110</v>
      </c>
      <c r="AR4206">
        <v>0.99851402649314802</v>
      </c>
      <c r="AS4206">
        <v>3.7267927255793497E-2</v>
      </c>
      <c r="AT4206">
        <v>2</v>
      </c>
      <c r="AU4206">
        <v>0</v>
      </c>
      <c r="AV4206">
        <v>0</v>
      </c>
      <c r="AW4206">
        <v>110</v>
      </c>
      <c r="AX4206">
        <v>0.99851402649314802</v>
      </c>
      <c r="AY4206">
        <v>87.876330124050099</v>
      </c>
      <c r="AZ4206">
        <v>110</v>
      </c>
      <c r="BA4206">
        <v>0.99851402649314802</v>
      </c>
      <c r="BB4206">
        <v>104</v>
      </c>
      <c r="BC4206">
        <v>0.925596366506518</v>
      </c>
      <c r="BD4206">
        <v>6</v>
      </c>
      <c r="BE4206">
        <v>7.2917659986629996E-2</v>
      </c>
      <c r="BF4206">
        <v>82.627829699336004</v>
      </c>
      <c r="BG4206">
        <v>83.597938502668001</v>
      </c>
      <c r="BH4206">
        <v>81.554833786977994</v>
      </c>
      <c r="BI4206">
        <v>80.225144654369899</v>
      </c>
    </row>
    <row r="4207" spans="1:61" x14ac:dyDescent="0.25">
      <c r="A4207" s="10" t="str">
        <f>VLOOKUP(D4207,'Index-Relations'!E:F,2,FALSE)</f>
        <v>BM</v>
      </c>
      <c r="B4207" t="s">
        <v>3450</v>
      </c>
      <c r="C4207" s="53" t="s">
        <v>2760</v>
      </c>
      <c r="D4207" s="59" t="s">
        <v>3194</v>
      </c>
      <c r="E4207" s="59" t="s">
        <v>7623</v>
      </c>
      <c r="F4207" t="s">
        <v>1690</v>
      </c>
      <c r="G4207" t="s">
        <v>1607</v>
      </c>
      <c r="H4207" t="s">
        <v>1691</v>
      </c>
      <c r="I4207" s="52">
        <v>45658</v>
      </c>
      <c r="J4207" t="s">
        <v>2457</v>
      </c>
      <c r="K4207">
        <v>188</v>
      </c>
      <c r="L4207" s="73">
        <v>80.364657916986005</v>
      </c>
      <c r="M4207">
        <v>184</v>
      </c>
      <c r="N4207">
        <v>0.99750705000788098</v>
      </c>
      <c r="O4207" s="73">
        <v>81.971422653413896</v>
      </c>
      <c r="P4207">
        <v>184</v>
      </c>
      <c r="Q4207">
        <v>0.99750705000788098</v>
      </c>
      <c r="R4207">
        <v>179</v>
      </c>
      <c r="S4207">
        <v>0.980121397427134</v>
      </c>
      <c r="T4207">
        <v>34.718023857701397</v>
      </c>
      <c r="U4207">
        <v>0.70316721976119301</v>
      </c>
      <c r="V4207">
        <v>130</v>
      </c>
      <c r="W4207">
        <v>0.10463720879369599</v>
      </c>
      <c r="X4207">
        <v>23</v>
      </c>
      <c r="Y4207">
        <v>184</v>
      </c>
      <c r="Z4207">
        <v>0.99750705000787998</v>
      </c>
      <c r="AA4207">
        <v>68.037629162384803</v>
      </c>
      <c r="AB4207">
        <v>163</v>
      </c>
      <c r="AC4207">
        <v>0.93095358256567895</v>
      </c>
      <c r="AD4207">
        <v>21</v>
      </c>
      <c r="AE4207">
        <v>6.6553467442200698E-2</v>
      </c>
      <c r="AF4207">
        <v>4</v>
      </c>
      <c r="AG4207">
        <v>2.4929499921197201E-3</v>
      </c>
      <c r="AH4207">
        <v>1.4591007964081099E-2</v>
      </c>
      <c r="AI4207">
        <v>21</v>
      </c>
      <c r="AJ4207" s="73">
        <v>78.077321148261007</v>
      </c>
      <c r="AK4207">
        <v>184</v>
      </c>
      <c r="AL4207">
        <v>0.99750705000788098</v>
      </c>
      <c r="AM4207">
        <v>1.56628952223564E-2</v>
      </c>
      <c r="AN4207">
        <v>3</v>
      </c>
      <c r="AO4207">
        <v>0</v>
      </c>
      <c r="AP4207">
        <v>0</v>
      </c>
      <c r="AQ4207">
        <v>188</v>
      </c>
      <c r="AR4207">
        <v>1</v>
      </c>
      <c r="AS4207">
        <v>3.8972925822762003E-2</v>
      </c>
      <c r="AT4207">
        <v>4</v>
      </c>
      <c r="AU4207">
        <v>0</v>
      </c>
      <c r="AV4207">
        <v>0</v>
      </c>
      <c r="AW4207">
        <v>188</v>
      </c>
      <c r="AX4207">
        <v>0.999999999999999</v>
      </c>
      <c r="AY4207" s="73">
        <v>78.158216692929898</v>
      </c>
      <c r="AZ4207">
        <v>184</v>
      </c>
      <c r="BA4207">
        <v>0.99750705000788098</v>
      </c>
      <c r="BB4207">
        <v>179</v>
      </c>
      <c r="BC4207">
        <v>0.90305936276812204</v>
      </c>
      <c r="BD4207">
        <v>9</v>
      </c>
      <c r="BE4207">
        <v>9.6940637231877305E-2</v>
      </c>
      <c r="BF4207">
        <v>80.364657916986005</v>
      </c>
      <c r="BG4207">
        <v>81.971422653413896</v>
      </c>
      <c r="BH4207">
        <v>78.158216692929898</v>
      </c>
      <c r="BI4207">
        <v>78.077321148261007</v>
      </c>
    </row>
    <row r="4208" spans="1:61" x14ac:dyDescent="0.25">
      <c r="A4208" s="10" t="str">
        <f>VLOOKUP(D4208,'Index-Relations'!E:F,2,FALSE)</f>
        <v>BM</v>
      </c>
      <c r="B4208" t="s">
        <v>3450</v>
      </c>
      <c r="C4208" s="53" t="s">
        <v>2761</v>
      </c>
      <c r="D4208" s="59" t="s">
        <v>3194</v>
      </c>
      <c r="E4208" s="59" t="s">
        <v>7624</v>
      </c>
      <c r="F4208" t="s">
        <v>1690</v>
      </c>
      <c r="G4208" t="s">
        <v>1607</v>
      </c>
      <c r="H4208" t="s">
        <v>1691</v>
      </c>
      <c r="I4208" s="52">
        <v>45628</v>
      </c>
      <c r="J4208" t="s">
        <v>2457</v>
      </c>
      <c r="K4208">
        <v>188</v>
      </c>
      <c r="L4208" s="73">
        <v>80.299369329499001</v>
      </c>
      <c r="M4208">
        <v>184</v>
      </c>
      <c r="N4208">
        <v>0.99771615826745297</v>
      </c>
      <c r="O4208" s="73">
        <v>81.849985089626898</v>
      </c>
      <c r="P4208">
        <v>184</v>
      </c>
      <c r="Q4208">
        <v>0.99771615826745297</v>
      </c>
      <c r="R4208">
        <v>179</v>
      </c>
      <c r="S4208">
        <v>0.98002159057759897</v>
      </c>
      <c r="T4208">
        <v>34.881277586405403</v>
      </c>
      <c r="U4208">
        <v>0.70814703505002696</v>
      </c>
      <c r="V4208">
        <v>130</v>
      </c>
      <c r="W4208">
        <v>0.110757310722922</v>
      </c>
      <c r="X4208">
        <v>23</v>
      </c>
      <c r="Y4208">
        <v>184</v>
      </c>
      <c r="Z4208">
        <v>0.99771615826745297</v>
      </c>
      <c r="AA4208">
        <v>58.284200969314703</v>
      </c>
      <c r="AB4208">
        <v>163</v>
      </c>
      <c r="AC4208">
        <v>0.931480857427473</v>
      </c>
      <c r="AD4208">
        <v>21</v>
      </c>
      <c r="AE4208">
        <v>6.6235300839980693E-2</v>
      </c>
      <c r="AF4208">
        <v>4</v>
      </c>
      <c r="AG4208">
        <v>2.2838417325460802E-3</v>
      </c>
      <c r="AH4208">
        <v>1.4709408907085299E-2</v>
      </c>
      <c r="AI4208">
        <v>21</v>
      </c>
      <c r="AJ4208" s="73">
        <v>78.000460098960005</v>
      </c>
      <c r="AK4208">
        <v>184</v>
      </c>
      <c r="AL4208">
        <v>0.99771615826745297</v>
      </c>
      <c r="AM4208">
        <v>1.6114647363002998E-2</v>
      </c>
      <c r="AN4208">
        <v>3</v>
      </c>
      <c r="AO4208">
        <v>0</v>
      </c>
      <c r="AP4208">
        <v>0</v>
      </c>
      <c r="AQ4208">
        <v>188</v>
      </c>
      <c r="AR4208">
        <v>1</v>
      </c>
      <c r="AS4208">
        <v>3.9232982129787999E-2</v>
      </c>
      <c r="AT4208">
        <v>4</v>
      </c>
      <c r="AU4208">
        <v>0</v>
      </c>
      <c r="AV4208">
        <v>0</v>
      </c>
      <c r="AW4208">
        <v>188</v>
      </c>
      <c r="AX4208">
        <v>0.999999999999999</v>
      </c>
      <c r="AY4208" s="73">
        <v>78.184370784912005</v>
      </c>
      <c r="AZ4208">
        <v>184</v>
      </c>
      <c r="BA4208">
        <v>0.99771615826745297</v>
      </c>
      <c r="BB4208">
        <v>179</v>
      </c>
      <c r="BC4208">
        <v>0.903611097340976</v>
      </c>
      <c r="BD4208">
        <v>9</v>
      </c>
      <c r="BE4208">
        <v>9.6388902659023099E-2</v>
      </c>
      <c r="BF4208">
        <v>80.299369329499001</v>
      </c>
      <c r="BG4208">
        <v>81.849985089626898</v>
      </c>
      <c r="BH4208">
        <v>78.184370784912005</v>
      </c>
      <c r="BI4208">
        <v>78.000460098960005</v>
      </c>
    </row>
    <row r="4209" spans="1:61" x14ac:dyDescent="0.25">
      <c r="A4209" s="10" t="str">
        <f>VLOOKUP(D4209,'Index-Relations'!E:F,2,FALSE)</f>
        <v>BM</v>
      </c>
      <c r="B4209" t="s">
        <v>3450</v>
      </c>
      <c r="C4209" s="53" t="s">
        <v>2762</v>
      </c>
      <c r="D4209" s="59" t="s">
        <v>3194</v>
      </c>
      <c r="E4209" s="59" t="s">
        <v>7625</v>
      </c>
      <c r="F4209" t="s">
        <v>1690</v>
      </c>
      <c r="G4209" t="s">
        <v>1607</v>
      </c>
      <c r="H4209" t="s">
        <v>1691</v>
      </c>
      <c r="I4209" s="52">
        <v>45597</v>
      </c>
      <c r="J4209" t="s">
        <v>2457</v>
      </c>
      <c r="K4209">
        <v>188</v>
      </c>
      <c r="L4209" s="73">
        <v>80.127921884228002</v>
      </c>
      <c r="M4209">
        <v>184</v>
      </c>
      <c r="N4209">
        <v>0.99785143873413296</v>
      </c>
      <c r="O4209" s="73">
        <v>81.842380334509997</v>
      </c>
      <c r="P4209">
        <v>184</v>
      </c>
      <c r="Q4209">
        <v>0.99785143873413296</v>
      </c>
      <c r="R4209">
        <v>179</v>
      </c>
      <c r="S4209">
        <v>0.97984991034138502</v>
      </c>
      <c r="T4209">
        <v>35.103160538222802</v>
      </c>
      <c r="U4209">
        <v>0.70877271309503498</v>
      </c>
      <c r="V4209">
        <v>130</v>
      </c>
      <c r="W4209">
        <v>0.110923669761454</v>
      </c>
      <c r="X4209">
        <v>23</v>
      </c>
      <c r="Y4209">
        <v>184</v>
      </c>
      <c r="Z4209">
        <v>0.99785143873413296</v>
      </c>
      <c r="AA4209">
        <v>58.565522129252997</v>
      </c>
      <c r="AB4209">
        <v>163</v>
      </c>
      <c r="AC4209">
        <v>0.93121319098947297</v>
      </c>
      <c r="AD4209">
        <v>21</v>
      </c>
      <c r="AE4209">
        <v>6.6638247744660206E-2</v>
      </c>
      <c r="AF4209">
        <v>4</v>
      </c>
      <c r="AG4209">
        <v>2.1485612658665798E-3</v>
      </c>
      <c r="AH4209">
        <v>1.95362076952393E-2</v>
      </c>
      <c r="AI4209">
        <v>21</v>
      </c>
      <c r="AJ4209" s="73">
        <v>77.805700367924004</v>
      </c>
      <c r="AK4209">
        <v>184</v>
      </c>
      <c r="AL4209">
        <v>0.99785143873413296</v>
      </c>
      <c r="AM4209">
        <v>1.7347069691135499E-2</v>
      </c>
      <c r="AN4209">
        <v>3</v>
      </c>
      <c r="AO4209">
        <v>0</v>
      </c>
      <c r="AP4209">
        <v>0</v>
      </c>
      <c r="AQ4209">
        <v>187</v>
      </c>
      <c r="AR4209">
        <v>0.99950708848800296</v>
      </c>
      <c r="AS4209">
        <v>3.7205715308692398E-2</v>
      </c>
      <c r="AT4209">
        <v>4</v>
      </c>
      <c r="AU4209">
        <v>0</v>
      </c>
      <c r="AV4209">
        <v>0</v>
      </c>
      <c r="AW4209">
        <v>187</v>
      </c>
      <c r="AX4209">
        <v>0.99950708848800296</v>
      </c>
      <c r="AY4209" s="73">
        <v>77.893730872651901</v>
      </c>
      <c r="AZ4209">
        <v>184</v>
      </c>
      <c r="BA4209">
        <v>0.99785143873413296</v>
      </c>
      <c r="BB4209">
        <v>177</v>
      </c>
      <c r="BC4209">
        <v>0.89501194036852705</v>
      </c>
      <c r="BD4209">
        <v>10</v>
      </c>
      <c r="BE4209">
        <v>0.10449514811947599</v>
      </c>
      <c r="BF4209">
        <v>80.127921884228002</v>
      </c>
      <c r="BG4209">
        <v>81.842380334509997</v>
      </c>
      <c r="BH4209">
        <v>77.893730872651901</v>
      </c>
      <c r="BI4209">
        <v>77.805700367924004</v>
      </c>
    </row>
    <row r="4210" spans="1:61" x14ac:dyDescent="0.25">
      <c r="A4210" s="10" t="str">
        <f>VLOOKUP(D4210,'Index-Relations'!E:F,2,FALSE)</f>
        <v>BM</v>
      </c>
      <c r="B4210" t="s">
        <v>3450</v>
      </c>
      <c r="C4210" s="53" t="s">
        <v>2763</v>
      </c>
      <c r="D4210" s="59" t="s">
        <v>3194</v>
      </c>
      <c r="E4210" s="59" t="s">
        <v>7626</v>
      </c>
      <c r="F4210" t="s">
        <v>1690</v>
      </c>
      <c r="G4210" t="s">
        <v>1607</v>
      </c>
      <c r="H4210" t="s">
        <v>1691</v>
      </c>
      <c r="I4210" s="52">
        <v>45566</v>
      </c>
      <c r="J4210" t="s">
        <v>2457</v>
      </c>
      <c r="K4210">
        <v>188</v>
      </c>
      <c r="L4210" s="73">
        <v>80.147243174744006</v>
      </c>
      <c r="M4210">
        <v>184</v>
      </c>
      <c r="N4210">
        <v>0.99783084762095997</v>
      </c>
      <c r="O4210" s="73">
        <v>81.909271298033005</v>
      </c>
      <c r="P4210">
        <v>184</v>
      </c>
      <c r="Q4210">
        <v>0.99783084762095997</v>
      </c>
      <c r="R4210">
        <v>179</v>
      </c>
      <c r="S4210">
        <v>0.980625077041268</v>
      </c>
      <c r="T4210">
        <v>35.192197080516401</v>
      </c>
      <c r="U4210">
        <v>0.71000559666098195</v>
      </c>
      <c r="V4210">
        <v>130</v>
      </c>
      <c r="W4210">
        <v>0.111411486381915</v>
      </c>
      <c r="X4210">
        <v>23</v>
      </c>
      <c r="Y4210">
        <v>184</v>
      </c>
      <c r="Z4210">
        <v>0.99783084762095997</v>
      </c>
      <c r="AA4210">
        <v>58.879107463475201</v>
      </c>
      <c r="AB4210">
        <v>164</v>
      </c>
      <c r="AC4210">
        <v>0.93201993904904001</v>
      </c>
      <c r="AD4210">
        <v>20</v>
      </c>
      <c r="AE4210">
        <v>6.5810908571919999E-2</v>
      </c>
      <c r="AF4210">
        <v>4</v>
      </c>
      <c r="AG4210">
        <v>2.1691523790398999E-3</v>
      </c>
      <c r="AH4210">
        <v>1.42022740373326E-2</v>
      </c>
      <c r="AI4210">
        <v>21</v>
      </c>
      <c r="AJ4210" s="73">
        <v>77.881600750327905</v>
      </c>
      <c r="AK4210">
        <v>184</v>
      </c>
      <c r="AL4210">
        <v>0.99783084762095997</v>
      </c>
      <c r="AM4210">
        <v>1.9197178887275599E-2</v>
      </c>
      <c r="AN4210">
        <v>3</v>
      </c>
      <c r="AO4210">
        <v>0</v>
      </c>
      <c r="AP4210">
        <v>0</v>
      </c>
      <c r="AQ4210">
        <v>187</v>
      </c>
      <c r="AR4210">
        <v>0.99953763092536796</v>
      </c>
      <c r="AS4210">
        <v>3.4755243838270902E-2</v>
      </c>
      <c r="AT4210">
        <v>4</v>
      </c>
      <c r="AU4210">
        <v>0</v>
      </c>
      <c r="AV4210">
        <v>0</v>
      </c>
      <c r="AW4210">
        <v>187</v>
      </c>
      <c r="AX4210">
        <v>0.99953763092536796</v>
      </c>
      <c r="AY4210" s="73">
        <v>77.836970941795002</v>
      </c>
      <c r="AZ4210">
        <v>184</v>
      </c>
      <c r="BA4210">
        <v>0.99783084762095997</v>
      </c>
      <c r="BB4210">
        <v>177</v>
      </c>
      <c r="BC4210">
        <v>0.89136395643835797</v>
      </c>
      <c r="BD4210">
        <v>10</v>
      </c>
      <c r="BE4210">
        <v>0.108173674487009</v>
      </c>
      <c r="BF4210">
        <v>80.147243174744006</v>
      </c>
      <c r="BG4210">
        <v>81.909271298033005</v>
      </c>
      <c r="BH4210">
        <v>77.836970941795002</v>
      </c>
      <c r="BI4210">
        <v>77.881600750327905</v>
      </c>
    </row>
    <row r="4211" spans="1:61" x14ac:dyDescent="0.25">
      <c r="A4211" s="10" t="str">
        <f>VLOOKUP(D4211,'Index-Relations'!E:F,2,FALSE)</f>
        <v>BM</v>
      </c>
      <c r="B4211" t="s">
        <v>3450</v>
      </c>
      <c r="C4211" s="53" t="s">
        <v>2764</v>
      </c>
      <c r="D4211" s="59" t="s">
        <v>3194</v>
      </c>
      <c r="E4211" s="59" t="s">
        <v>7627</v>
      </c>
      <c r="F4211" t="s">
        <v>1690</v>
      </c>
      <c r="G4211" t="s">
        <v>1607</v>
      </c>
      <c r="H4211" t="s">
        <v>1691</v>
      </c>
      <c r="I4211" s="52">
        <v>45537</v>
      </c>
      <c r="J4211" t="s">
        <v>2457</v>
      </c>
      <c r="K4211">
        <v>211</v>
      </c>
      <c r="L4211" s="73">
        <v>80.153404082834001</v>
      </c>
      <c r="M4211">
        <v>208</v>
      </c>
      <c r="N4211">
        <v>0.99791585981695996</v>
      </c>
      <c r="O4211" s="73">
        <v>81.683530935622002</v>
      </c>
      <c r="P4211">
        <v>208</v>
      </c>
      <c r="Q4211">
        <v>0.99791585981695996</v>
      </c>
      <c r="R4211">
        <v>202</v>
      </c>
      <c r="S4211">
        <v>0.98184211436852098</v>
      </c>
      <c r="T4211">
        <v>35.028128773814402</v>
      </c>
      <c r="U4211">
        <v>0.71741497330968995</v>
      </c>
      <c r="V4211">
        <v>147</v>
      </c>
      <c r="W4211">
        <v>0.11262963954095399</v>
      </c>
      <c r="X4211">
        <v>25</v>
      </c>
      <c r="Y4211">
        <v>208</v>
      </c>
      <c r="Z4211">
        <v>0.99791585981695996</v>
      </c>
      <c r="AA4211">
        <v>59.909603203856598</v>
      </c>
      <c r="AB4211">
        <v>193</v>
      </c>
      <c r="AC4211">
        <v>0.94537401693817003</v>
      </c>
      <c r="AD4211">
        <v>19</v>
      </c>
      <c r="AE4211">
        <v>6.1553307367527801E-2</v>
      </c>
      <c r="AF4211">
        <v>-1</v>
      </c>
      <c r="AG4211">
        <v>0</v>
      </c>
      <c r="AH4211">
        <v>1.3562293003180801E-2</v>
      </c>
      <c r="AI4211">
        <v>22</v>
      </c>
      <c r="AJ4211" s="73">
        <v>77.849371361547895</v>
      </c>
      <c r="AK4211">
        <v>208</v>
      </c>
      <c r="AL4211">
        <v>0.99791585981695996</v>
      </c>
      <c r="AM4211">
        <v>1.8314779503504599E-2</v>
      </c>
      <c r="AN4211">
        <v>3</v>
      </c>
      <c r="AO4211">
        <v>0</v>
      </c>
      <c r="AP4211">
        <v>0</v>
      </c>
      <c r="AQ4211">
        <v>209</v>
      </c>
      <c r="AR4211">
        <v>0.99904735347484397</v>
      </c>
      <c r="AS4211">
        <v>3.4698261786592299E-2</v>
      </c>
      <c r="AT4211">
        <v>4</v>
      </c>
      <c r="AU4211">
        <v>0</v>
      </c>
      <c r="AV4211">
        <v>0</v>
      </c>
      <c r="AW4211">
        <v>209</v>
      </c>
      <c r="AX4211">
        <v>0.99904735347484397</v>
      </c>
      <c r="AY4211" s="73">
        <v>78.351366338682993</v>
      </c>
      <c r="AZ4211">
        <v>208</v>
      </c>
      <c r="BA4211">
        <v>0.99791585981695996</v>
      </c>
      <c r="BB4211">
        <v>199</v>
      </c>
      <c r="BC4211">
        <v>0.89404775668688496</v>
      </c>
      <c r="BD4211">
        <v>10</v>
      </c>
      <c r="BE4211">
        <v>0.104999596787958</v>
      </c>
      <c r="BF4211">
        <v>80.153404082834001</v>
      </c>
      <c r="BG4211">
        <v>81.683530935622002</v>
      </c>
      <c r="BH4211">
        <v>78.351366338682993</v>
      </c>
      <c r="BI4211">
        <v>77.849371361547895</v>
      </c>
    </row>
    <row r="4212" spans="1:61" x14ac:dyDescent="0.25">
      <c r="A4212" s="10" t="str">
        <f>VLOOKUP(D4212,'Index-Relations'!E:F,2,FALSE)</f>
        <v>BM</v>
      </c>
      <c r="B4212" t="s">
        <v>3450</v>
      </c>
      <c r="C4212" s="53" t="s">
        <v>3350</v>
      </c>
      <c r="D4212" s="59" t="s">
        <v>3194</v>
      </c>
      <c r="E4212" s="59" t="s">
        <v>7628</v>
      </c>
      <c r="F4212" t="s">
        <v>1690</v>
      </c>
      <c r="G4212" t="s">
        <v>1607</v>
      </c>
      <c r="H4212" t="s">
        <v>1691</v>
      </c>
      <c r="I4212" s="52">
        <v>45505</v>
      </c>
      <c r="J4212" t="s">
        <v>2457</v>
      </c>
      <c r="K4212">
        <v>211</v>
      </c>
      <c r="L4212" s="73">
        <v>80.155601165774002</v>
      </c>
      <c r="M4212">
        <v>208</v>
      </c>
      <c r="N4212">
        <v>0.99779603250068705</v>
      </c>
      <c r="O4212" s="73">
        <v>81.725662309430007</v>
      </c>
      <c r="P4212">
        <v>208</v>
      </c>
      <c r="Q4212">
        <v>0.99779603250068705</v>
      </c>
      <c r="R4212">
        <v>202</v>
      </c>
      <c r="S4212">
        <v>0.98183673118415704</v>
      </c>
      <c r="T4212">
        <v>35.0570485635034</v>
      </c>
      <c r="U4212">
        <v>0.72300015891125402</v>
      </c>
      <c r="V4212">
        <v>147</v>
      </c>
      <c r="W4212">
        <v>0.11408556076354</v>
      </c>
      <c r="X4212">
        <v>25</v>
      </c>
      <c r="Y4212">
        <v>208</v>
      </c>
      <c r="Z4212">
        <v>0.99779603250068705</v>
      </c>
      <c r="AA4212">
        <v>62.323873649411503</v>
      </c>
      <c r="AB4212">
        <v>191</v>
      </c>
      <c r="AC4212">
        <v>0.94596017661735299</v>
      </c>
      <c r="AD4212">
        <v>17</v>
      </c>
      <c r="AE4212">
        <v>5.1835855883334198E-2</v>
      </c>
      <c r="AF4212">
        <v>3</v>
      </c>
      <c r="AG4212">
        <v>2.2039674993122298E-3</v>
      </c>
      <c r="AH4212">
        <v>1.34565031556603E-2</v>
      </c>
      <c r="AI4212">
        <v>22</v>
      </c>
      <c r="AJ4212" s="73">
        <v>77.899196589501997</v>
      </c>
      <c r="AK4212">
        <v>208</v>
      </c>
      <c r="AL4212">
        <v>0.99779603250068705</v>
      </c>
      <c r="AM4212">
        <v>1.7842965590625901E-2</v>
      </c>
      <c r="AN4212">
        <v>3</v>
      </c>
      <c r="AO4212">
        <v>0</v>
      </c>
      <c r="AP4212">
        <v>0</v>
      </c>
      <c r="AQ4212">
        <v>209</v>
      </c>
      <c r="AR4212">
        <v>0.99902449738853905</v>
      </c>
      <c r="AS4212">
        <v>3.9931941673174397E-2</v>
      </c>
      <c r="AT4212">
        <v>5</v>
      </c>
      <c r="AU4212">
        <v>0</v>
      </c>
      <c r="AV4212">
        <v>0</v>
      </c>
      <c r="AW4212">
        <v>209</v>
      </c>
      <c r="AX4212">
        <v>0.99902449738853905</v>
      </c>
      <c r="AY4212" s="73">
        <v>78.317624027055004</v>
      </c>
      <c r="AZ4212">
        <v>208</v>
      </c>
      <c r="BA4212">
        <v>0.99779603250068705</v>
      </c>
      <c r="BB4212">
        <v>201</v>
      </c>
      <c r="BC4212">
        <v>0.929052050726074</v>
      </c>
      <c r="BD4212">
        <v>8</v>
      </c>
      <c r="BE4212">
        <v>6.9972446662465104E-2</v>
      </c>
      <c r="BF4212">
        <v>80.155601165774002</v>
      </c>
      <c r="BG4212">
        <v>81.725662309430007</v>
      </c>
      <c r="BH4212">
        <v>78.317624027055004</v>
      </c>
      <c r="BI4212">
        <v>77.899196589501997</v>
      </c>
    </row>
    <row r="4213" spans="1:61" x14ac:dyDescent="0.25">
      <c r="A4213" s="10" t="str">
        <f>VLOOKUP(D4213,'Index-Relations'!E:F,2,FALSE)</f>
        <v>BM</v>
      </c>
      <c r="B4213" t="s">
        <v>3450</v>
      </c>
      <c r="C4213" s="53" t="s">
        <v>2765</v>
      </c>
      <c r="D4213" s="59" t="s">
        <v>3194</v>
      </c>
      <c r="E4213" s="59" t="s">
        <v>7629</v>
      </c>
      <c r="F4213" t="s">
        <v>1690</v>
      </c>
      <c r="G4213" t="s">
        <v>1607</v>
      </c>
      <c r="H4213" t="s">
        <v>1691</v>
      </c>
      <c r="I4213" s="52">
        <v>45474</v>
      </c>
      <c r="J4213" t="s">
        <v>2457</v>
      </c>
      <c r="K4213">
        <v>212</v>
      </c>
      <c r="L4213" s="73">
        <v>80.842589731270905</v>
      </c>
      <c r="M4213">
        <v>209</v>
      </c>
      <c r="N4213">
        <v>0.997731133547481</v>
      </c>
      <c r="O4213" s="73">
        <v>81.994966173171903</v>
      </c>
      <c r="P4213">
        <v>209</v>
      </c>
      <c r="Q4213">
        <v>0.997731133547481</v>
      </c>
      <c r="R4213">
        <v>203</v>
      </c>
      <c r="S4213">
        <v>0.981183418570723</v>
      </c>
      <c r="T4213">
        <v>34.832204857835301</v>
      </c>
      <c r="U4213">
        <v>0.71919239369358601</v>
      </c>
      <c r="V4213">
        <v>148</v>
      </c>
      <c r="W4213">
        <v>0.114375374516634</v>
      </c>
      <c r="X4213">
        <v>26</v>
      </c>
      <c r="Y4213">
        <v>209</v>
      </c>
      <c r="Z4213">
        <v>0.997731133547481</v>
      </c>
      <c r="AA4213">
        <v>64.000611201324901</v>
      </c>
      <c r="AB4213">
        <v>191</v>
      </c>
      <c r="AC4213">
        <v>0.94378513222473304</v>
      </c>
      <c r="AD4213">
        <v>17</v>
      </c>
      <c r="AE4213">
        <v>5.2686689246627803E-2</v>
      </c>
      <c r="AF4213">
        <v>4</v>
      </c>
      <c r="AG4213">
        <v>3.52817852863903E-3</v>
      </c>
      <c r="AH4213">
        <v>1.3177137001575599E-2</v>
      </c>
      <c r="AI4213">
        <v>22</v>
      </c>
      <c r="AJ4213" s="73">
        <v>78.617290652782998</v>
      </c>
      <c r="AK4213">
        <v>209</v>
      </c>
      <c r="AL4213">
        <v>0.997731133547481</v>
      </c>
      <c r="AM4213">
        <v>1.7591863447774199E-2</v>
      </c>
      <c r="AN4213">
        <v>3</v>
      </c>
      <c r="AO4213">
        <v>0</v>
      </c>
      <c r="AP4213">
        <v>0</v>
      </c>
      <c r="AQ4213">
        <v>210</v>
      </c>
      <c r="AR4213">
        <v>0.99903066739678703</v>
      </c>
      <c r="AS4213">
        <v>3.8021454491120203E-2</v>
      </c>
      <c r="AT4213">
        <v>5</v>
      </c>
      <c r="AU4213">
        <v>0</v>
      </c>
      <c r="AV4213">
        <v>0</v>
      </c>
      <c r="AW4213">
        <v>210</v>
      </c>
      <c r="AX4213">
        <v>0.99903066739678603</v>
      </c>
      <c r="AY4213" s="73">
        <v>79.296774734805993</v>
      </c>
      <c r="AZ4213">
        <v>209</v>
      </c>
      <c r="BA4213">
        <v>0.997731133547481</v>
      </c>
      <c r="BB4213">
        <v>202</v>
      </c>
      <c r="BC4213">
        <v>0.93083600780521103</v>
      </c>
      <c r="BD4213">
        <v>8</v>
      </c>
      <c r="BE4213">
        <v>6.8194659591575904E-2</v>
      </c>
      <c r="BF4213">
        <v>80.842589731270905</v>
      </c>
      <c r="BG4213">
        <v>81.994966173171903</v>
      </c>
      <c r="BH4213">
        <v>79.296774734805993</v>
      </c>
      <c r="BI4213">
        <v>78.617290652782998</v>
      </c>
    </row>
    <row r="4214" spans="1:61" x14ac:dyDescent="0.25">
      <c r="A4214" s="10" t="str">
        <f>VLOOKUP(D4214,'Index-Relations'!E:F,2,FALSE)</f>
        <v>BM</v>
      </c>
      <c r="B4214" t="s">
        <v>3450</v>
      </c>
      <c r="C4214" s="53" t="s">
        <v>2766</v>
      </c>
      <c r="D4214" s="59" t="s">
        <v>3194</v>
      </c>
      <c r="E4214" s="59" t="s">
        <v>7630</v>
      </c>
      <c r="F4214" t="s">
        <v>1690</v>
      </c>
      <c r="G4214" t="s">
        <v>1607</v>
      </c>
      <c r="H4214" t="s">
        <v>1691</v>
      </c>
      <c r="I4214" s="52">
        <v>45446</v>
      </c>
      <c r="J4214" t="s">
        <v>2457</v>
      </c>
      <c r="K4214">
        <v>212</v>
      </c>
      <c r="L4214" s="73">
        <v>80.990938099484893</v>
      </c>
      <c r="M4214">
        <v>210</v>
      </c>
      <c r="N4214">
        <v>0.99806747650572403</v>
      </c>
      <c r="O4214" s="73">
        <v>81.981575675076996</v>
      </c>
      <c r="P4214">
        <v>210</v>
      </c>
      <c r="Q4214">
        <v>0.99806747650572403</v>
      </c>
      <c r="R4214">
        <v>204</v>
      </c>
      <c r="S4214">
        <v>0.98129831654779198</v>
      </c>
      <c r="T4214">
        <v>35.488857434855198</v>
      </c>
      <c r="U4214">
        <v>0.73615931441791504</v>
      </c>
      <c r="V4214">
        <v>148</v>
      </c>
      <c r="W4214">
        <v>0.12352717304360999</v>
      </c>
      <c r="X4214">
        <v>26</v>
      </c>
      <c r="Y4214">
        <v>210</v>
      </c>
      <c r="Z4214">
        <v>0.99806747650572403</v>
      </c>
      <c r="AA4214">
        <v>68.095925999752694</v>
      </c>
      <c r="AB4214">
        <v>192</v>
      </c>
      <c r="AC4214">
        <v>0.94442111635678405</v>
      </c>
      <c r="AD4214">
        <v>17</v>
      </c>
      <c r="AE4214">
        <v>5.2322117247854898E-2</v>
      </c>
      <c r="AF4214">
        <v>3</v>
      </c>
      <c r="AG4214">
        <v>3.2567663953604001E-3</v>
      </c>
      <c r="AH4214">
        <v>1.24920345928457E-2</v>
      </c>
      <c r="AI4214">
        <v>22</v>
      </c>
      <c r="AJ4214" s="73">
        <v>78.4303614557749</v>
      </c>
      <c r="AK4214">
        <v>210</v>
      </c>
      <c r="AL4214">
        <v>0.99806747650572403</v>
      </c>
      <c r="AM4214">
        <v>9.6662367641280698E-3</v>
      </c>
      <c r="AN4214">
        <v>2</v>
      </c>
      <c r="AO4214">
        <v>0</v>
      </c>
      <c r="AP4214">
        <v>0</v>
      </c>
      <c r="AQ4214">
        <v>210</v>
      </c>
      <c r="AR4214">
        <v>0.99917602197422695</v>
      </c>
      <c r="AS4214">
        <v>4.1847108094594597E-2</v>
      </c>
      <c r="AT4214">
        <v>5</v>
      </c>
      <c r="AU4214">
        <v>0</v>
      </c>
      <c r="AV4214">
        <v>0</v>
      </c>
      <c r="AW4214">
        <v>210</v>
      </c>
      <c r="AX4214">
        <v>0.99917602197422695</v>
      </c>
      <c r="AY4214" s="73">
        <v>79.799335619842907</v>
      </c>
      <c r="AZ4214">
        <v>210</v>
      </c>
      <c r="BA4214">
        <v>0.99806747650572403</v>
      </c>
      <c r="BB4214">
        <v>202</v>
      </c>
      <c r="BC4214">
        <v>0.93016456513627499</v>
      </c>
      <c r="BD4214">
        <v>8</v>
      </c>
      <c r="BE4214">
        <v>6.9011456837951596E-2</v>
      </c>
      <c r="BF4214">
        <v>80.990938099484893</v>
      </c>
      <c r="BG4214">
        <v>81.981575675076996</v>
      </c>
      <c r="BH4214">
        <v>79.799335619842907</v>
      </c>
      <c r="BI4214">
        <v>78.4303614557749</v>
      </c>
    </row>
    <row r="4215" spans="1:61" x14ac:dyDescent="0.25">
      <c r="A4215" s="10" t="str">
        <f>VLOOKUP(D4215,'Index-Relations'!E:F,2,FALSE)</f>
        <v>BM</v>
      </c>
      <c r="B4215" t="s">
        <v>3450</v>
      </c>
      <c r="C4215" s="53" t="s">
        <v>2767</v>
      </c>
      <c r="D4215" s="59" t="s">
        <v>3194</v>
      </c>
      <c r="E4215" s="59" t="s">
        <v>7631</v>
      </c>
      <c r="F4215" t="s">
        <v>1690</v>
      </c>
      <c r="G4215" t="s">
        <v>1607</v>
      </c>
      <c r="H4215" t="s">
        <v>1691</v>
      </c>
      <c r="I4215" s="52">
        <v>45413</v>
      </c>
      <c r="J4215" t="s">
        <v>2457</v>
      </c>
      <c r="K4215">
        <v>212</v>
      </c>
      <c r="L4215" s="73">
        <v>81.049832950051893</v>
      </c>
      <c r="M4215">
        <v>211</v>
      </c>
      <c r="N4215">
        <v>0.99876019654808701</v>
      </c>
      <c r="O4215" s="73">
        <v>82.008121476084895</v>
      </c>
      <c r="P4215">
        <v>211</v>
      </c>
      <c r="Q4215">
        <v>0.99876019654808701</v>
      </c>
      <c r="R4215">
        <v>205</v>
      </c>
      <c r="S4215">
        <v>0.98181190004683305</v>
      </c>
      <c r="T4215">
        <v>35.498563177596999</v>
      </c>
      <c r="U4215">
        <v>0.73310450219687495</v>
      </c>
      <c r="V4215">
        <v>148</v>
      </c>
      <c r="W4215">
        <v>0.121001777146777</v>
      </c>
      <c r="X4215">
        <v>26</v>
      </c>
      <c r="Y4215">
        <v>211</v>
      </c>
      <c r="Z4215">
        <v>0.99876019654808701</v>
      </c>
      <c r="AA4215">
        <v>71.333208790850605</v>
      </c>
      <c r="AB4215">
        <v>193</v>
      </c>
      <c r="AC4215">
        <v>0.944438825304727</v>
      </c>
      <c r="AD4215">
        <v>17</v>
      </c>
      <c r="AE4215">
        <v>5.2837202153490498E-2</v>
      </c>
      <c r="AF4215">
        <v>2</v>
      </c>
      <c r="AG4215">
        <v>2.7239725417823601E-3</v>
      </c>
      <c r="AH4215">
        <v>1.21690399180695E-2</v>
      </c>
      <c r="AI4215">
        <v>22</v>
      </c>
      <c r="AJ4215" s="73">
        <v>78.5463488074369</v>
      </c>
      <c r="AK4215">
        <v>211</v>
      </c>
      <c r="AL4215">
        <v>0.99876019654808701</v>
      </c>
      <c r="AM4215">
        <v>9.7196271632351301E-3</v>
      </c>
      <c r="AN4215">
        <v>2</v>
      </c>
      <c r="AO4215">
        <v>0</v>
      </c>
      <c r="AP4215">
        <v>0</v>
      </c>
      <c r="AQ4215">
        <v>211</v>
      </c>
      <c r="AR4215">
        <v>0.99975718727142504</v>
      </c>
      <c r="AS4215">
        <v>4.13140420484805E-2</v>
      </c>
      <c r="AT4215">
        <v>5</v>
      </c>
      <c r="AU4215">
        <v>0</v>
      </c>
      <c r="AV4215">
        <v>0</v>
      </c>
      <c r="AW4215">
        <v>211</v>
      </c>
      <c r="AX4215">
        <v>0.99975718727142504</v>
      </c>
      <c r="AY4215" s="73">
        <v>79.827672739590994</v>
      </c>
      <c r="AZ4215">
        <v>211</v>
      </c>
      <c r="BA4215">
        <v>0.99876019654808701</v>
      </c>
      <c r="BB4215">
        <v>201</v>
      </c>
      <c r="BC4215">
        <v>0.92622873122632399</v>
      </c>
      <c r="BD4215">
        <v>10</v>
      </c>
      <c r="BE4215">
        <v>7.3528456045101304E-2</v>
      </c>
      <c r="BF4215">
        <v>81.049832950051893</v>
      </c>
      <c r="BG4215">
        <v>82.008121476084895</v>
      </c>
      <c r="BH4215">
        <v>79.827672739590994</v>
      </c>
      <c r="BI4215">
        <v>78.5463488074369</v>
      </c>
    </row>
    <row r="4216" spans="1:61" x14ac:dyDescent="0.25">
      <c r="A4216" s="10" t="str">
        <f>VLOOKUP(D4216,'Index-Relations'!E:F,2,FALSE)</f>
        <v>BM</v>
      </c>
      <c r="B4216" t="s">
        <v>3450</v>
      </c>
      <c r="C4216" s="53" t="s">
        <v>2768</v>
      </c>
      <c r="D4216" s="59" t="s">
        <v>3194</v>
      </c>
      <c r="E4216" s="59" t="s">
        <v>7632</v>
      </c>
      <c r="F4216" t="s">
        <v>1690</v>
      </c>
      <c r="G4216" t="s">
        <v>1607</v>
      </c>
      <c r="H4216" t="s">
        <v>1691</v>
      </c>
      <c r="I4216" s="52">
        <v>45383</v>
      </c>
      <c r="J4216" t="s">
        <v>2457</v>
      </c>
      <c r="K4216">
        <v>212</v>
      </c>
      <c r="L4216">
        <v>87.760818771977</v>
      </c>
      <c r="M4216">
        <v>211</v>
      </c>
      <c r="N4216">
        <v>0.99878489436222195</v>
      </c>
      <c r="O4216">
        <v>87.710811419873295</v>
      </c>
      <c r="P4216">
        <v>211</v>
      </c>
      <c r="Q4216">
        <v>0.99878489436222195</v>
      </c>
      <c r="R4216">
        <v>205</v>
      </c>
      <c r="S4216">
        <v>0.98245584229514604</v>
      </c>
      <c r="T4216">
        <v>35.2224306499146</v>
      </c>
      <c r="U4216">
        <v>0.73280493996881801</v>
      </c>
      <c r="V4216">
        <v>148</v>
      </c>
      <c r="W4216">
        <v>0.12208392846086399</v>
      </c>
      <c r="X4216">
        <v>26</v>
      </c>
      <c r="Y4216">
        <v>211</v>
      </c>
      <c r="Z4216">
        <v>0.99878489436222195</v>
      </c>
      <c r="AA4216">
        <v>68.9874484926045</v>
      </c>
      <c r="AB4216">
        <v>193</v>
      </c>
      <c r="AC4216">
        <v>0.94479556246128604</v>
      </c>
      <c r="AD4216">
        <v>17</v>
      </c>
      <c r="AE4216">
        <v>5.2396397812443499E-2</v>
      </c>
      <c r="AF4216">
        <v>2</v>
      </c>
      <c r="AG4216">
        <v>2.8080397262699301E-3</v>
      </c>
      <c r="AH4216">
        <v>1.21495391261148E-2</v>
      </c>
      <c r="AI4216">
        <v>22</v>
      </c>
      <c r="AJ4216">
        <v>86.249570340946406</v>
      </c>
      <c r="AK4216">
        <v>211</v>
      </c>
      <c r="AL4216">
        <v>0.99878489436222195</v>
      </c>
      <c r="AM4216">
        <v>8.51297050586706E-3</v>
      </c>
      <c r="AN4216">
        <v>2</v>
      </c>
      <c r="AO4216">
        <v>0</v>
      </c>
      <c r="AP4216">
        <v>0</v>
      </c>
      <c r="AQ4216">
        <v>211</v>
      </c>
      <c r="AR4216">
        <v>0.99973209163638899</v>
      </c>
      <c r="AS4216">
        <v>4.26359587885193E-2</v>
      </c>
      <c r="AT4216">
        <v>5</v>
      </c>
      <c r="AU4216">
        <v>0</v>
      </c>
      <c r="AV4216">
        <v>0</v>
      </c>
      <c r="AW4216">
        <v>211</v>
      </c>
      <c r="AX4216">
        <v>0.99973209163638899</v>
      </c>
      <c r="AY4216">
        <v>86.463621899296101</v>
      </c>
      <c r="AZ4216">
        <v>211</v>
      </c>
      <c r="BA4216">
        <v>0.99878489436222195</v>
      </c>
      <c r="BB4216">
        <v>201</v>
      </c>
      <c r="BC4216">
        <v>0.93190835965149299</v>
      </c>
      <c r="BD4216">
        <v>10</v>
      </c>
      <c r="BE4216">
        <v>6.7823731984895996E-2</v>
      </c>
      <c r="BF4216">
        <v>81.207752566995893</v>
      </c>
      <c r="BG4216">
        <v>82.091757202715002</v>
      </c>
      <c r="BH4216">
        <v>80.231367606047897</v>
      </c>
      <c r="BI4216">
        <v>78.450046443462995</v>
      </c>
    </row>
    <row r="4217" spans="1:61" x14ac:dyDescent="0.25">
      <c r="A4217" s="10" t="str">
        <f>VLOOKUP(D4217,'Index-Relations'!E:F,2,FALSE)</f>
        <v>BM</v>
      </c>
      <c r="B4217" t="s">
        <v>3450</v>
      </c>
      <c r="C4217" s="53" t="s">
        <v>2769</v>
      </c>
      <c r="D4217" s="59" t="s">
        <v>3194</v>
      </c>
      <c r="E4217" s="59" t="s">
        <v>7633</v>
      </c>
      <c r="F4217" t="s">
        <v>1690</v>
      </c>
      <c r="G4217" t="s">
        <v>1607</v>
      </c>
      <c r="H4217" t="s">
        <v>1691</v>
      </c>
      <c r="I4217" s="52">
        <v>45352</v>
      </c>
      <c r="J4217" t="s">
        <v>2457</v>
      </c>
      <c r="K4217">
        <v>214</v>
      </c>
      <c r="L4217">
        <v>87.932535956783397</v>
      </c>
      <c r="M4217">
        <v>212</v>
      </c>
      <c r="N4217">
        <v>0.99839425031803597</v>
      </c>
      <c r="O4217">
        <v>87.739713226533794</v>
      </c>
      <c r="P4217">
        <v>212</v>
      </c>
      <c r="Q4217">
        <v>0.99839425031803597</v>
      </c>
      <c r="R4217">
        <v>206</v>
      </c>
      <c r="S4217">
        <v>0.98292413038744997</v>
      </c>
      <c r="T4217">
        <v>35.307616916319397</v>
      </c>
      <c r="U4217">
        <v>0.71844512075117295</v>
      </c>
      <c r="V4217">
        <v>146</v>
      </c>
      <c r="W4217">
        <v>0.109558690843181</v>
      </c>
      <c r="X4217">
        <v>23</v>
      </c>
      <c r="Y4217">
        <v>212</v>
      </c>
      <c r="Z4217">
        <v>0.99839425031803597</v>
      </c>
      <c r="AA4217">
        <v>70.861713641812898</v>
      </c>
      <c r="AB4217">
        <v>194</v>
      </c>
      <c r="AC4217">
        <v>0.94452776478797895</v>
      </c>
      <c r="AD4217">
        <v>17</v>
      </c>
      <c r="AE4217">
        <v>5.2322252955398003E-2</v>
      </c>
      <c r="AF4217">
        <v>3</v>
      </c>
      <c r="AG4217">
        <v>3.1499822566227898E-3</v>
      </c>
      <c r="AH4217">
        <v>3.6529936031018599E-3</v>
      </c>
      <c r="AI4217">
        <v>14</v>
      </c>
      <c r="AJ4217">
        <v>86.519534578567303</v>
      </c>
      <c r="AK4217">
        <v>212</v>
      </c>
      <c r="AL4217">
        <v>0.99839425031803597</v>
      </c>
      <c r="AM4217">
        <v>9.1133760315593396E-3</v>
      </c>
      <c r="AN4217">
        <v>3</v>
      </c>
      <c r="AO4217">
        <v>0</v>
      </c>
      <c r="AP4217">
        <v>0</v>
      </c>
      <c r="AQ4217">
        <v>212</v>
      </c>
      <c r="AR4217">
        <v>0.999369379889128</v>
      </c>
      <c r="AS4217">
        <v>3.9413434558915703E-2</v>
      </c>
      <c r="AT4217">
        <v>5</v>
      </c>
      <c r="AU4217">
        <v>0</v>
      </c>
      <c r="AV4217">
        <v>0</v>
      </c>
      <c r="AW4217">
        <v>212</v>
      </c>
      <c r="AX4217">
        <v>0.999369379889128</v>
      </c>
      <c r="AY4217">
        <v>86.719227223906401</v>
      </c>
      <c r="AZ4217">
        <v>212</v>
      </c>
      <c r="BA4217">
        <v>0.99839425031803597</v>
      </c>
      <c r="BB4217">
        <v>202</v>
      </c>
      <c r="BC4217">
        <v>0.93297635528193101</v>
      </c>
      <c r="BD4217">
        <v>10</v>
      </c>
      <c r="BE4217">
        <v>6.6393024607196399E-2</v>
      </c>
      <c r="BF4217">
        <v>81.333724154498995</v>
      </c>
      <c r="BG4217">
        <v>82.134870585568905</v>
      </c>
      <c r="BH4217">
        <v>80.454479467406003</v>
      </c>
      <c r="BI4217">
        <v>78.676927393241002</v>
      </c>
    </row>
    <row r="4218" spans="1:61" x14ac:dyDescent="0.25">
      <c r="A4218" s="10" t="str">
        <f>VLOOKUP(D4218,'Index-Relations'!E:F,2,FALSE)</f>
        <v>BM</v>
      </c>
      <c r="B4218" t="s">
        <v>3450</v>
      </c>
      <c r="C4218" s="53" t="s">
        <v>2770</v>
      </c>
      <c r="D4218" s="59" t="s">
        <v>3194</v>
      </c>
      <c r="E4218" s="59" t="s">
        <v>7634</v>
      </c>
      <c r="F4218" t="s">
        <v>1690</v>
      </c>
      <c r="G4218" t="s">
        <v>1607</v>
      </c>
      <c r="H4218" t="s">
        <v>1691</v>
      </c>
      <c r="I4218" s="52">
        <v>45323</v>
      </c>
      <c r="J4218" t="s">
        <v>2457</v>
      </c>
      <c r="K4218">
        <v>214</v>
      </c>
      <c r="L4218">
        <v>88.034679082152394</v>
      </c>
      <c r="M4218">
        <v>212</v>
      </c>
      <c r="N4218">
        <v>0.99877392852554103</v>
      </c>
      <c r="O4218">
        <v>87.7319777300021</v>
      </c>
      <c r="P4218">
        <v>212</v>
      </c>
      <c r="Q4218">
        <v>0.99877392852554103</v>
      </c>
      <c r="R4218">
        <v>206</v>
      </c>
      <c r="S4218">
        <v>0.98323938180389003</v>
      </c>
      <c r="T4218">
        <v>35.690437998851799</v>
      </c>
      <c r="U4218">
        <v>0.71537330050703596</v>
      </c>
      <c r="V4218">
        <v>145</v>
      </c>
      <c r="W4218">
        <v>0.109393199483869</v>
      </c>
      <c r="X4218">
        <v>23</v>
      </c>
      <c r="Y4218">
        <v>212</v>
      </c>
      <c r="Z4218">
        <v>0.99877392852554103</v>
      </c>
      <c r="AA4218">
        <v>73.912903076029806</v>
      </c>
      <c r="AB4218">
        <v>194</v>
      </c>
      <c r="AC4218">
        <v>0.94333215037545903</v>
      </c>
      <c r="AD4218">
        <v>17</v>
      </c>
      <c r="AE4218">
        <v>5.39753103740781E-2</v>
      </c>
      <c r="AF4218">
        <v>3</v>
      </c>
      <c r="AG4218">
        <v>2.6925392504625698E-3</v>
      </c>
      <c r="AH4218">
        <v>3.8688387949829799E-3</v>
      </c>
      <c r="AI4218">
        <v>14</v>
      </c>
      <c r="AJ4218">
        <v>86.480658682491196</v>
      </c>
      <c r="AK4218">
        <v>212</v>
      </c>
      <c r="AL4218">
        <v>0.99877392852554103</v>
      </c>
      <c r="AM4218">
        <v>9.8745751384861392E-3</v>
      </c>
      <c r="AN4218">
        <v>3</v>
      </c>
      <c r="AO4218">
        <v>0</v>
      </c>
      <c r="AP4218">
        <v>0</v>
      </c>
      <c r="AQ4218">
        <v>211</v>
      </c>
      <c r="AR4218">
        <v>0.99856662964870202</v>
      </c>
      <c r="AS4218">
        <v>3.7567317116191497E-2</v>
      </c>
      <c r="AT4218">
        <v>5</v>
      </c>
      <c r="AU4218">
        <v>0</v>
      </c>
      <c r="AV4218">
        <v>0</v>
      </c>
      <c r="AW4218">
        <v>211</v>
      </c>
      <c r="AX4218">
        <v>0.99856662964870202</v>
      </c>
      <c r="AY4218">
        <v>87.007685038262593</v>
      </c>
      <c r="AZ4218">
        <v>212</v>
      </c>
      <c r="BA4218">
        <v>0.99877392852554103</v>
      </c>
      <c r="BB4218">
        <v>201</v>
      </c>
      <c r="BC4218">
        <v>0.92724204232491303</v>
      </c>
      <c r="BD4218">
        <v>10</v>
      </c>
      <c r="BE4218">
        <v>7.1324587323789004E-2</v>
      </c>
      <c r="BF4218">
        <v>81.314917747526906</v>
      </c>
      <c r="BG4218">
        <v>82.127874593528006</v>
      </c>
      <c r="BH4218">
        <v>80.553347064205994</v>
      </c>
      <c r="BI4218">
        <v>78.705727554907895</v>
      </c>
    </row>
    <row r="4219" spans="1:61" x14ac:dyDescent="0.25">
      <c r="A4219" s="10" t="str">
        <f>VLOOKUP(D4219,'Index-Relations'!E:F,2,FALSE)</f>
        <v>ESG</v>
      </c>
      <c r="B4219" t="s">
        <v>3450</v>
      </c>
      <c r="C4219" s="53" t="s">
        <v>2760</v>
      </c>
      <c r="D4219" s="59" t="s">
        <v>3235</v>
      </c>
      <c r="E4219" s="59" t="s">
        <v>7635</v>
      </c>
      <c r="F4219" t="s">
        <v>2629</v>
      </c>
      <c r="G4219" t="s">
        <v>2630</v>
      </c>
      <c r="H4219" t="s">
        <v>2631</v>
      </c>
      <c r="I4219" s="52">
        <v>45659</v>
      </c>
      <c r="J4219" t="s">
        <v>2457</v>
      </c>
      <c r="K4219">
        <v>30</v>
      </c>
      <c r="L4219" s="73">
        <v>77.082172492926006</v>
      </c>
      <c r="M4219">
        <v>30</v>
      </c>
      <c r="N4219">
        <v>1</v>
      </c>
      <c r="O4219" s="73">
        <v>78.781331942131999</v>
      </c>
      <c r="P4219">
        <v>30</v>
      </c>
      <c r="Q4219">
        <v>1</v>
      </c>
      <c r="R4219">
        <v>30</v>
      </c>
      <c r="S4219">
        <v>0.999999999999999</v>
      </c>
      <c r="T4219">
        <v>32.704396342586598</v>
      </c>
      <c r="U4219">
        <v>0.55754137044348295</v>
      </c>
      <c r="V4219">
        <v>15</v>
      </c>
      <c r="W4219">
        <v>9.8636180422816105E-2</v>
      </c>
      <c r="X4219">
        <v>5</v>
      </c>
      <c r="Y4219">
        <v>30</v>
      </c>
      <c r="Z4219">
        <v>0.999999999999999</v>
      </c>
      <c r="AA4219">
        <v>16.8307117067049</v>
      </c>
      <c r="AB4219">
        <v>28</v>
      </c>
      <c r="AC4219">
        <v>0.93335742873979299</v>
      </c>
      <c r="AD4219">
        <v>2</v>
      </c>
      <c r="AE4219">
        <v>6.6642571260206507E-2</v>
      </c>
      <c r="AF4219">
        <v>0</v>
      </c>
      <c r="AG4219">
        <v>1.3878000000000001E-16</v>
      </c>
      <c r="AH4219">
        <v>1.03747271387839E-2</v>
      </c>
      <c r="AI4219">
        <v>2</v>
      </c>
      <c r="AJ4219" s="73">
        <v>73.796849345837003</v>
      </c>
      <c r="AK4219">
        <v>30</v>
      </c>
      <c r="AL4219">
        <v>1</v>
      </c>
      <c r="AM4219">
        <v>0</v>
      </c>
      <c r="AN4219">
        <v>0</v>
      </c>
      <c r="AO4219">
        <v>0</v>
      </c>
      <c r="AP4219">
        <v>0</v>
      </c>
      <c r="AQ4219">
        <v>30</v>
      </c>
      <c r="AR4219">
        <v>1</v>
      </c>
      <c r="AS4219">
        <v>0</v>
      </c>
      <c r="AT4219">
        <v>0</v>
      </c>
      <c r="AU4219">
        <v>0</v>
      </c>
      <c r="AV4219">
        <v>0</v>
      </c>
      <c r="AW4219">
        <v>30</v>
      </c>
      <c r="AX4219">
        <v>0.999999999999999</v>
      </c>
      <c r="AY4219" s="73">
        <v>75.580411545133899</v>
      </c>
      <c r="AZ4219">
        <v>30</v>
      </c>
      <c r="BA4219">
        <v>1</v>
      </c>
      <c r="BB4219">
        <v>26</v>
      </c>
      <c r="BC4219">
        <v>0.86573801135581896</v>
      </c>
      <c r="BD4219">
        <v>4</v>
      </c>
      <c r="BE4219">
        <v>0.13426198864418001</v>
      </c>
      <c r="BF4219">
        <v>77.082172492926006</v>
      </c>
      <c r="BG4219">
        <v>78.781331942131999</v>
      </c>
      <c r="BH4219">
        <v>75.580411545133899</v>
      </c>
      <c r="BI4219">
        <v>73.796849345837003</v>
      </c>
    </row>
    <row r="4220" spans="1:61" x14ac:dyDescent="0.25">
      <c r="A4220" s="10" t="str">
        <f>VLOOKUP(D4220,'Index-Relations'!E:F,2,FALSE)</f>
        <v>ESG</v>
      </c>
      <c r="B4220" t="s">
        <v>3450</v>
      </c>
      <c r="C4220" s="53" t="s">
        <v>2761</v>
      </c>
      <c r="D4220" s="59" t="s">
        <v>3235</v>
      </c>
      <c r="E4220" s="59" t="s">
        <v>7636</v>
      </c>
      <c r="F4220" t="s">
        <v>2629</v>
      </c>
      <c r="G4220" t="s">
        <v>2630</v>
      </c>
      <c r="H4220" t="s">
        <v>2631</v>
      </c>
      <c r="I4220" s="52">
        <v>45628</v>
      </c>
      <c r="J4220" t="s">
        <v>2457</v>
      </c>
      <c r="K4220">
        <v>30</v>
      </c>
      <c r="L4220" s="73">
        <v>77.336733445442903</v>
      </c>
      <c r="M4220">
        <v>30</v>
      </c>
      <c r="N4220">
        <v>1</v>
      </c>
      <c r="O4220" s="73">
        <v>78.7643488155489</v>
      </c>
      <c r="P4220">
        <v>30</v>
      </c>
      <c r="Q4220">
        <v>1</v>
      </c>
      <c r="R4220">
        <v>30</v>
      </c>
      <c r="S4220">
        <v>1</v>
      </c>
      <c r="T4220">
        <v>34.3361857176955</v>
      </c>
      <c r="U4220">
        <v>0.652979003177527</v>
      </c>
      <c r="V4220">
        <v>16</v>
      </c>
      <c r="W4220">
        <v>8.81866180200645E-2</v>
      </c>
      <c r="X4220">
        <v>5</v>
      </c>
      <c r="Y4220">
        <v>30</v>
      </c>
      <c r="Z4220">
        <v>0.999999999999999</v>
      </c>
      <c r="AA4220">
        <v>14.0978002637712</v>
      </c>
      <c r="AB4220">
        <v>29</v>
      </c>
      <c r="AC4220">
        <v>0.96412309045897304</v>
      </c>
      <c r="AD4220">
        <v>1</v>
      </c>
      <c r="AE4220">
        <v>3.5876909541026097E-2</v>
      </c>
      <c r="AF4220">
        <v>0</v>
      </c>
      <c r="AG4220">
        <v>6.2449999999999997E-17</v>
      </c>
      <c r="AH4220">
        <v>8.8840081817913395E-3</v>
      </c>
      <c r="AI4220">
        <v>2</v>
      </c>
      <c r="AJ4220" s="73">
        <v>74.608182016858905</v>
      </c>
      <c r="AK4220">
        <v>30</v>
      </c>
      <c r="AL4220">
        <v>1</v>
      </c>
      <c r="AM4220">
        <v>0</v>
      </c>
      <c r="AN4220">
        <v>0</v>
      </c>
      <c r="AO4220">
        <v>0</v>
      </c>
      <c r="AP4220">
        <v>0</v>
      </c>
      <c r="AQ4220">
        <v>30</v>
      </c>
      <c r="AR4220">
        <v>0.999999999999999</v>
      </c>
      <c r="AS4220">
        <v>0</v>
      </c>
      <c r="AT4220">
        <v>0</v>
      </c>
      <c r="AU4220">
        <v>0</v>
      </c>
      <c r="AV4220">
        <v>0</v>
      </c>
      <c r="AW4220">
        <v>30</v>
      </c>
      <c r="AX4220">
        <v>1</v>
      </c>
      <c r="AY4220" s="73">
        <v>75.524651135889997</v>
      </c>
      <c r="AZ4220">
        <v>30</v>
      </c>
      <c r="BA4220">
        <v>1</v>
      </c>
      <c r="BB4220">
        <v>26</v>
      </c>
      <c r="BC4220">
        <v>0.86832268136882096</v>
      </c>
      <c r="BD4220">
        <v>4</v>
      </c>
      <c r="BE4220">
        <v>0.13167731863117799</v>
      </c>
      <c r="BF4220">
        <v>77.336733445442903</v>
      </c>
      <c r="BG4220">
        <v>78.7643488155489</v>
      </c>
      <c r="BH4220">
        <v>75.524651135889997</v>
      </c>
      <c r="BI4220">
        <v>74.608182016858905</v>
      </c>
    </row>
    <row r="4221" spans="1:61" x14ac:dyDescent="0.25">
      <c r="A4221" s="10" t="str">
        <f>VLOOKUP(D4221,'Index-Relations'!E:F,2,FALSE)</f>
        <v>ESG</v>
      </c>
      <c r="B4221" t="s">
        <v>3450</v>
      </c>
      <c r="C4221" s="53" t="s">
        <v>2762</v>
      </c>
      <c r="D4221" s="59" t="s">
        <v>3235</v>
      </c>
      <c r="E4221" s="59" t="s">
        <v>7637</v>
      </c>
      <c r="F4221" t="s">
        <v>2629</v>
      </c>
      <c r="G4221" t="s">
        <v>2630</v>
      </c>
      <c r="H4221" t="s">
        <v>2631</v>
      </c>
      <c r="I4221" s="52">
        <v>45597</v>
      </c>
      <c r="J4221" t="s">
        <v>2457</v>
      </c>
      <c r="K4221">
        <v>30</v>
      </c>
      <c r="L4221" s="73">
        <v>77.293814169426</v>
      </c>
      <c r="M4221">
        <v>30</v>
      </c>
      <c r="N4221">
        <v>1</v>
      </c>
      <c r="O4221" s="73">
        <v>78.892776120202996</v>
      </c>
      <c r="P4221">
        <v>30</v>
      </c>
      <c r="Q4221">
        <v>1</v>
      </c>
      <c r="R4221">
        <v>30</v>
      </c>
      <c r="S4221">
        <v>1</v>
      </c>
      <c r="T4221">
        <v>34.400329320243799</v>
      </c>
      <c r="U4221">
        <v>0.65290062727465503</v>
      </c>
      <c r="V4221">
        <v>16</v>
      </c>
      <c r="W4221">
        <v>8.7678413354706303E-2</v>
      </c>
      <c r="X4221">
        <v>5</v>
      </c>
      <c r="Y4221">
        <v>30</v>
      </c>
      <c r="Z4221">
        <v>1</v>
      </c>
      <c r="AA4221">
        <v>13.7304895660701</v>
      </c>
      <c r="AB4221">
        <v>29</v>
      </c>
      <c r="AC4221">
        <v>0.96475668047743202</v>
      </c>
      <c r="AD4221">
        <v>1</v>
      </c>
      <c r="AE4221">
        <v>3.5243319522567498E-2</v>
      </c>
      <c r="AF4221">
        <v>0</v>
      </c>
      <c r="AG4221">
        <v>4.1629999999999998E-17</v>
      </c>
      <c r="AH4221">
        <v>8.8975620251940998E-3</v>
      </c>
      <c r="AI4221">
        <v>2</v>
      </c>
      <c r="AJ4221" s="73">
        <v>74.497370742377996</v>
      </c>
      <c r="AK4221">
        <v>30</v>
      </c>
      <c r="AL4221">
        <v>1</v>
      </c>
      <c r="AM4221">
        <v>0</v>
      </c>
      <c r="AN4221">
        <v>0</v>
      </c>
      <c r="AO4221">
        <v>0</v>
      </c>
      <c r="AP4221">
        <v>0</v>
      </c>
      <c r="AQ4221">
        <v>30</v>
      </c>
      <c r="AR4221">
        <v>1</v>
      </c>
      <c r="AS4221">
        <v>0</v>
      </c>
      <c r="AT4221">
        <v>0</v>
      </c>
      <c r="AU4221">
        <v>0</v>
      </c>
      <c r="AV4221">
        <v>0</v>
      </c>
      <c r="AW4221">
        <v>30</v>
      </c>
      <c r="AX4221">
        <v>1</v>
      </c>
      <c r="AY4221" s="73">
        <v>75.403301298955896</v>
      </c>
      <c r="AZ4221">
        <v>30</v>
      </c>
      <c r="BA4221">
        <v>1</v>
      </c>
      <c r="BB4221">
        <v>26</v>
      </c>
      <c r="BC4221">
        <v>0.86820322146186102</v>
      </c>
      <c r="BD4221">
        <v>4</v>
      </c>
      <c r="BE4221">
        <v>0.13179677853813801</v>
      </c>
      <c r="BF4221">
        <v>77.293814169426</v>
      </c>
      <c r="BG4221">
        <v>78.892776120202996</v>
      </c>
      <c r="BH4221">
        <v>75.403301298955896</v>
      </c>
      <c r="BI4221">
        <v>74.497370742377996</v>
      </c>
    </row>
    <row r="4222" spans="1:61" x14ac:dyDescent="0.25">
      <c r="A4222" s="10" t="str">
        <f>VLOOKUP(D4222,'Index-Relations'!E:F,2,FALSE)</f>
        <v>ESG</v>
      </c>
      <c r="B4222" t="s">
        <v>3450</v>
      </c>
      <c r="C4222" s="53" t="s">
        <v>2763</v>
      </c>
      <c r="D4222" s="59" t="s">
        <v>3235</v>
      </c>
      <c r="E4222" s="59" t="s">
        <v>7638</v>
      </c>
      <c r="F4222" t="s">
        <v>2629</v>
      </c>
      <c r="G4222" t="s">
        <v>2630</v>
      </c>
      <c r="H4222" t="s">
        <v>2631</v>
      </c>
      <c r="I4222" s="52">
        <v>45566</v>
      </c>
      <c r="J4222" t="s">
        <v>2457</v>
      </c>
      <c r="K4222">
        <v>30</v>
      </c>
      <c r="L4222" s="73">
        <v>77.498764619937006</v>
      </c>
      <c r="M4222">
        <v>30</v>
      </c>
      <c r="N4222">
        <v>1</v>
      </c>
      <c r="O4222" s="73">
        <v>79.215737753595903</v>
      </c>
      <c r="P4222">
        <v>30</v>
      </c>
      <c r="Q4222">
        <v>1</v>
      </c>
      <c r="R4222">
        <v>30</v>
      </c>
      <c r="S4222">
        <v>1</v>
      </c>
      <c r="T4222">
        <v>34.8272355894754</v>
      </c>
      <c r="U4222">
        <v>0.654668770366028</v>
      </c>
      <c r="V4222">
        <v>16</v>
      </c>
      <c r="W4222">
        <v>8.6863253908188706E-2</v>
      </c>
      <c r="X4222">
        <v>5</v>
      </c>
      <c r="Y4222">
        <v>30</v>
      </c>
      <c r="Z4222">
        <v>1</v>
      </c>
      <c r="AA4222">
        <v>13.251623053583399</v>
      </c>
      <c r="AB4222">
        <v>29</v>
      </c>
      <c r="AC4222">
        <v>0.96668894195565203</v>
      </c>
      <c r="AD4222">
        <v>1</v>
      </c>
      <c r="AE4222">
        <v>3.33110580443471E-2</v>
      </c>
      <c r="AF4222">
        <v>0</v>
      </c>
      <c r="AG4222">
        <v>8.3269999999999995E-17</v>
      </c>
      <c r="AH4222">
        <v>7.27790557916967E-3</v>
      </c>
      <c r="AI4222">
        <v>2</v>
      </c>
      <c r="AJ4222" s="73">
        <v>74.583679178023999</v>
      </c>
      <c r="AK4222">
        <v>30</v>
      </c>
      <c r="AL4222">
        <v>1</v>
      </c>
      <c r="AM4222">
        <v>0</v>
      </c>
      <c r="AN4222">
        <v>0</v>
      </c>
      <c r="AO4222">
        <v>0</v>
      </c>
      <c r="AP4222">
        <v>0</v>
      </c>
      <c r="AQ4222">
        <v>30</v>
      </c>
      <c r="AR4222">
        <v>1</v>
      </c>
      <c r="AS4222">
        <v>0</v>
      </c>
      <c r="AT4222">
        <v>0</v>
      </c>
      <c r="AU4222">
        <v>0</v>
      </c>
      <c r="AV4222">
        <v>0</v>
      </c>
      <c r="AW4222">
        <v>30</v>
      </c>
      <c r="AX4222">
        <v>0.999999999999999</v>
      </c>
      <c r="AY4222" s="73">
        <v>75.560521207047003</v>
      </c>
      <c r="AZ4222">
        <v>30</v>
      </c>
      <c r="BA4222">
        <v>1</v>
      </c>
      <c r="BB4222">
        <v>26</v>
      </c>
      <c r="BC4222">
        <v>0.86599752750971604</v>
      </c>
      <c r="BD4222">
        <v>4</v>
      </c>
      <c r="BE4222">
        <v>0.13400247249028299</v>
      </c>
      <c r="BF4222">
        <v>77.498764619937006</v>
      </c>
      <c r="BG4222">
        <v>79.215737753595903</v>
      </c>
      <c r="BH4222">
        <v>75.560521207047003</v>
      </c>
      <c r="BI4222">
        <v>74.583679178023999</v>
      </c>
    </row>
    <row r="4223" spans="1:61" x14ac:dyDescent="0.25">
      <c r="A4223" s="10" t="str">
        <f>VLOOKUP(D4223,'Index-Relations'!E:F,2,FALSE)</f>
        <v>ESG</v>
      </c>
      <c r="B4223" t="s">
        <v>3450</v>
      </c>
      <c r="C4223" s="53" t="s">
        <v>2764</v>
      </c>
      <c r="D4223" s="59" t="s">
        <v>3235</v>
      </c>
      <c r="E4223" s="59" t="s">
        <v>7639</v>
      </c>
      <c r="F4223" t="s">
        <v>2629</v>
      </c>
      <c r="G4223" t="s">
        <v>2630</v>
      </c>
      <c r="H4223" t="s">
        <v>2631</v>
      </c>
      <c r="I4223" s="52">
        <v>45537</v>
      </c>
      <c r="J4223" t="s">
        <v>2457</v>
      </c>
      <c r="K4223">
        <v>30</v>
      </c>
      <c r="L4223" s="73">
        <v>83.873535725452996</v>
      </c>
      <c r="M4223">
        <v>30</v>
      </c>
      <c r="N4223">
        <v>1</v>
      </c>
      <c r="O4223" s="73">
        <v>84.917230705517895</v>
      </c>
      <c r="P4223">
        <v>30</v>
      </c>
      <c r="Q4223">
        <v>1</v>
      </c>
      <c r="R4223">
        <v>29</v>
      </c>
      <c r="S4223">
        <v>0.96711024242715804</v>
      </c>
      <c r="T4223">
        <v>32.117345969927598</v>
      </c>
      <c r="U4223">
        <v>0.61078340007346699</v>
      </c>
      <c r="V4223">
        <v>16</v>
      </c>
      <c r="W4223">
        <v>2.30196705605443E-3</v>
      </c>
      <c r="X4223">
        <v>2</v>
      </c>
      <c r="Y4223">
        <v>30</v>
      </c>
      <c r="Z4223">
        <v>1</v>
      </c>
      <c r="AA4223">
        <v>9.4007937360870102</v>
      </c>
      <c r="AB4223">
        <v>28</v>
      </c>
      <c r="AC4223">
        <v>0.93464154441691905</v>
      </c>
      <c r="AD4223">
        <v>2</v>
      </c>
      <c r="AE4223">
        <v>6.5358455583079997E-2</v>
      </c>
      <c r="AF4223">
        <v>0</v>
      </c>
      <c r="AG4223">
        <v>1.1102E-16</v>
      </c>
      <c r="AH4223">
        <v>2.80293336641817E-4</v>
      </c>
      <c r="AI4223">
        <v>1</v>
      </c>
      <c r="AJ4223" s="73">
        <v>80.953560710859904</v>
      </c>
      <c r="AK4223">
        <v>30</v>
      </c>
      <c r="AL4223">
        <v>1</v>
      </c>
      <c r="AM4223">
        <v>0</v>
      </c>
      <c r="AN4223">
        <v>0</v>
      </c>
      <c r="AO4223">
        <v>0</v>
      </c>
      <c r="AP4223">
        <v>0</v>
      </c>
      <c r="AQ4223">
        <v>30</v>
      </c>
      <c r="AR4223">
        <v>1</v>
      </c>
      <c r="AS4223">
        <v>0</v>
      </c>
      <c r="AT4223">
        <v>0</v>
      </c>
      <c r="AU4223">
        <v>0</v>
      </c>
      <c r="AV4223">
        <v>0</v>
      </c>
      <c r="AW4223">
        <v>30</v>
      </c>
      <c r="AX4223">
        <v>1</v>
      </c>
      <c r="AY4223" s="73">
        <v>82.847994098672999</v>
      </c>
      <c r="AZ4223">
        <v>30</v>
      </c>
      <c r="BA4223">
        <v>1</v>
      </c>
      <c r="BB4223">
        <v>27</v>
      </c>
      <c r="BC4223">
        <v>0.89709409723849898</v>
      </c>
      <c r="BD4223">
        <v>3</v>
      </c>
      <c r="BE4223">
        <v>0.1029059027615</v>
      </c>
      <c r="BF4223">
        <v>83.873535725452996</v>
      </c>
      <c r="BG4223">
        <v>84.917230705517895</v>
      </c>
      <c r="BH4223">
        <v>82.847994098672999</v>
      </c>
      <c r="BI4223">
        <v>80.953560710859904</v>
      </c>
    </row>
    <row r="4224" spans="1:61" x14ac:dyDescent="0.25">
      <c r="A4224" s="10" t="str">
        <f>VLOOKUP(D4224,'Index-Relations'!E:F,2,FALSE)</f>
        <v>ESG</v>
      </c>
      <c r="B4224" t="s">
        <v>3450</v>
      </c>
      <c r="C4224" s="53" t="s">
        <v>3350</v>
      </c>
      <c r="D4224" s="59" t="s">
        <v>3235</v>
      </c>
      <c r="E4224" s="59" t="s">
        <v>7640</v>
      </c>
      <c r="F4224" t="s">
        <v>2629</v>
      </c>
      <c r="G4224" t="s">
        <v>2630</v>
      </c>
      <c r="H4224" t="s">
        <v>2631</v>
      </c>
      <c r="I4224" s="52">
        <v>45505</v>
      </c>
      <c r="J4224" t="s">
        <v>2457</v>
      </c>
      <c r="K4224">
        <v>30</v>
      </c>
      <c r="L4224" s="73">
        <v>84.036116277923995</v>
      </c>
      <c r="M4224">
        <v>30</v>
      </c>
      <c r="N4224">
        <v>1</v>
      </c>
      <c r="O4224" s="73">
        <v>85.187825137156906</v>
      </c>
      <c r="P4224">
        <v>30</v>
      </c>
      <c r="Q4224">
        <v>1</v>
      </c>
      <c r="R4224">
        <v>29</v>
      </c>
      <c r="S4224">
        <v>0.96789398603939603</v>
      </c>
      <c r="T4224">
        <v>32.410342273137701</v>
      </c>
      <c r="U4224">
        <v>0.636753049996025</v>
      </c>
      <c r="V4224">
        <v>16</v>
      </c>
      <c r="W4224">
        <v>2.2021387319696001E-3</v>
      </c>
      <c r="X4224">
        <v>2</v>
      </c>
      <c r="Y4224">
        <v>30</v>
      </c>
      <c r="Z4224">
        <v>1</v>
      </c>
      <c r="AA4224">
        <v>9.8517324423916595</v>
      </c>
      <c r="AB4224">
        <v>28</v>
      </c>
      <c r="AC4224">
        <v>0.93502761606240703</v>
      </c>
      <c r="AD4224">
        <v>2</v>
      </c>
      <c r="AE4224">
        <v>6.4972383937592804E-2</v>
      </c>
      <c r="AF4224">
        <v>0</v>
      </c>
      <c r="AG4224">
        <v>1.2489999999999999E-16</v>
      </c>
      <c r="AH4224">
        <v>2.81262801831664E-4</v>
      </c>
      <c r="AI4224">
        <v>1</v>
      </c>
      <c r="AJ4224" s="73">
        <v>81.232311321947904</v>
      </c>
      <c r="AK4224">
        <v>30</v>
      </c>
      <c r="AL4224">
        <v>1</v>
      </c>
      <c r="AM4224">
        <v>0</v>
      </c>
      <c r="AN4224">
        <v>0</v>
      </c>
      <c r="AO4224">
        <v>0</v>
      </c>
      <c r="AP4224">
        <v>0</v>
      </c>
      <c r="AQ4224">
        <v>30</v>
      </c>
      <c r="AR4224">
        <v>1</v>
      </c>
      <c r="AS4224">
        <v>0</v>
      </c>
      <c r="AT4224">
        <v>0</v>
      </c>
      <c r="AU4224">
        <v>0</v>
      </c>
      <c r="AV4224">
        <v>0</v>
      </c>
      <c r="AW4224">
        <v>30</v>
      </c>
      <c r="AX4224">
        <v>1</v>
      </c>
      <c r="AY4224" s="73">
        <v>82.896109850638993</v>
      </c>
      <c r="AZ4224">
        <v>30</v>
      </c>
      <c r="BA4224">
        <v>1</v>
      </c>
      <c r="BB4224">
        <v>28</v>
      </c>
      <c r="BC4224">
        <v>0.92978666754660799</v>
      </c>
      <c r="BD4224">
        <v>2</v>
      </c>
      <c r="BE4224">
        <v>7.0213332453391397E-2</v>
      </c>
      <c r="BF4224">
        <v>84.036116277923995</v>
      </c>
      <c r="BG4224">
        <v>85.187825137156906</v>
      </c>
      <c r="BH4224">
        <v>82.896109850638993</v>
      </c>
      <c r="BI4224">
        <v>81.232311321947904</v>
      </c>
    </row>
    <row r="4225" spans="1:61" x14ac:dyDescent="0.25">
      <c r="A4225" s="10" t="str">
        <f>VLOOKUP(D4225,'Index-Relations'!E:F,2,FALSE)</f>
        <v>ESG</v>
      </c>
      <c r="B4225" t="s">
        <v>3450</v>
      </c>
      <c r="C4225" s="53" t="s">
        <v>2765</v>
      </c>
      <c r="D4225" s="59" t="s">
        <v>3235</v>
      </c>
      <c r="E4225" s="59" t="s">
        <v>7641</v>
      </c>
      <c r="F4225" t="s">
        <v>2629</v>
      </c>
      <c r="G4225" t="s">
        <v>2630</v>
      </c>
      <c r="H4225" t="s">
        <v>2631</v>
      </c>
      <c r="I4225" s="52">
        <v>45474</v>
      </c>
      <c r="J4225" t="s">
        <v>2457</v>
      </c>
      <c r="K4225">
        <v>30</v>
      </c>
      <c r="L4225" s="73">
        <v>84.894920423250994</v>
      </c>
      <c r="M4225">
        <v>30</v>
      </c>
      <c r="N4225">
        <v>1</v>
      </c>
      <c r="O4225" s="73">
        <v>85.500143442313004</v>
      </c>
      <c r="P4225">
        <v>30</v>
      </c>
      <c r="Q4225">
        <v>1</v>
      </c>
      <c r="R4225">
        <v>29</v>
      </c>
      <c r="S4225">
        <v>0.96713072087032104</v>
      </c>
      <c r="T4225">
        <v>32.671507533127702</v>
      </c>
      <c r="U4225">
        <v>0.63529569433374</v>
      </c>
      <c r="V4225">
        <v>15</v>
      </c>
      <c r="W4225">
        <v>2.2671471229589002E-3</v>
      </c>
      <c r="X4225">
        <v>2</v>
      </c>
      <c r="Y4225">
        <v>30</v>
      </c>
      <c r="Z4225">
        <v>1</v>
      </c>
      <c r="AA4225">
        <v>10.0295496946824</v>
      </c>
      <c r="AB4225">
        <v>28</v>
      </c>
      <c r="AC4225">
        <v>0.93323919570562297</v>
      </c>
      <c r="AD4225">
        <v>2</v>
      </c>
      <c r="AE4225">
        <v>6.6760804294376294E-2</v>
      </c>
      <c r="AF4225">
        <v>0</v>
      </c>
      <c r="AG4225">
        <v>0</v>
      </c>
      <c r="AH4225">
        <v>2.5403015014562898E-4</v>
      </c>
      <c r="AI4225">
        <v>1</v>
      </c>
      <c r="AJ4225" s="73">
        <v>82.090386840684999</v>
      </c>
      <c r="AK4225">
        <v>30</v>
      </c>
      <c r="AL4225">
        <v>1</v>
      </c>
      <c r="AM4225">
        <v>0</v>
      </c>
      <c r="AN4225">
        <v>0</v>
      </c>
      <c r="AO4225">
        <v>0</v>
      </c>
      <c r="AP4225">
        <v>0</v>
      </c>
      <c r="AQ4225">
        <v>30</v>
      </c>
      <c r="AR4225">
        <v>1</v>
      </c>
      <c r="AS4225">
        <v>0</v>
      </c>
      <c r="AT4225">
        <v>0</v>
      </c>
      <c r="AU4225">
        <v>0</v>
      </c>
      <c r="AV4225">
        <v>0</v>
      </c>
      <c r="AW4225">
        <v>30</v>
      </c>
      <c r="AX4225">
        <v>1</v>
      </c>
      <c r="AY4225" s="73">
        <v>84.124770287706994</v>
      </c>
      <c r="AZ4225">
        <v>30</v>
      </c>
      <c r="BA4225">
        <v>1</v>
      </c>
      <c r="BB4225">
        <v>28</v>
      </c>
      <c r="BC4225">
        <v>0.93157582630434099</v>
      </c>
      <c r="BD4225">
        <v>2</v>
      </c>
      <c r="BE4225">
        <v>6.8424173695658702E-2</v>
      </c>
      <c r="BF4225">
        <v>84.894920423250994</v>
      </c>
      <c r="BG4225">
        <v>85.500143442313004</v>
      </c>
      <c r="BH4225">
        <v>84.124770287706994</v>
      </c>
      <c r="BI4225">
        <v>82.090386840684999</v>
      </c>
    </row>
    <row r="4226" spans="1:61" x14ac:dyDescent="0.25">
      <c r="A4226" s="10" t="str">
        <f>VLOOKUP(D4226,'Index-Relations'!E:F,2,FALSE)</f>
        <v>ESG</v>
      </c>
      <c r="B4226" t="s">
        <v>3450</v>
      </c>
      <c r="C4226" s="53" t="s">
        <v>2766</v>
      </c>
      <c r="D4226" s="59" t="s">
        <v>3235</v>
      </c>
      <c r="E4226" s="59" t="s">
        <v>7642</v>
      </c>
      <c r="F4226" t="s">
        <v>2629</v>
      </c>
      <c r="G4226" t="s">
        <v>2630</v>
      </c>
      <c r="H4226" t="s">
        <v>2631</v>
      </c>
      <c r="I4226" s="52">
        <v>45446</v>
      </c>
      <c r="J4226" t="s">
        <v>2457</v>
      </c>
      <c r="K4226">
        <v>30</v>
      </c>
      <c r="L4226" s="73">
        <v>83.232205078915996</v>
      </c>
      <c r="M4226">
        <v>30</v>
      </c>
      <c r="N4226">
        <v>1</v>
      </c>
      <c r="O4226" s="73">
        <v>83.761732681035994</v>
      </c>
      <c r="P4226">
        <v>30</v>
      </c>
      <c r="Q4226">
        <v>1</v>
      </c>
      <c r="R4226">
        <v>29</v>
      </c>
      <c r="S4226">
        <v>0.958415763935073</v>
      </c>
      <c r="T4226">
        <v>32.874544971759498</v>
      </c>
      <c r="U4226">
        <v>0.67799628576874105</v>
      </c>
      <c r="V4226">
        <v>17</v>
      </c>
      <c r="W4226">
        <v>1.6278512423793599E-3</v>
      </c>
      <c r="X4226">
        <v>2</v>
      </c>
      <c r="Y4226">
        <v>30</v>
      </c>
      <c r="Z4226">
        <v>1</v>
      </c>
      <c r="AA4226">
        <v>10.859329210384001</v>
      </c>
      <c r="AB4226">
        <v>28</v>
      </c>
      <c r="AC4226">
        <v>0.93140866728840999</v>
      </c>
      <c r="AD4226">
        <v>2</v>
      </c>
      <c r="AE4226">
        <v>6.8591332711589098E-2</v>
      </c>
      <c r="AF4226">
        <v>0</v>
      </c>
      <c r="AG4226">
        <v>9.7139999999999999E-17</v>
      </c>
      <c r="AH4226">
        <v>2.3472325410610399E-4</v>
      </c>
      <c r="AI4226">
        <v>1</v>
      </c>
      <c r="AJ4226" s="73">
        <v>79.688609691449003</v>
      </c>
      <c r="AK4226">
        <v>30</v>
      </c>
      <c r="AL4226">
        <v>1</v>
      </c>
      <c r="AM4226">
        <v>0</v>
      </c>
      <c r="AN4226">
        <v>0</v>
      </c>
      <c r="AO4226">
        <v>0</v>
      </c>
      <c r="AP4226">
        <v>0</v>
      </c>
      <c r="AQ4226">
        <v>30</v>
      </c>
      <c r="AR4226">
        <v>0.999999999999999</v>
      </c>
      <c r="AS4226">
        <v>0</v>
      </c>
      <c r="AT4226">
        <v>0</v>
      </c>
      <c r="AU4226">
        <v>0</v>
      </c>
      <c r="AV4226">
        <v>0</v>
      </c>
      <c r="AW4226">
        <v>30</v>
      </c>
      <c r="AX4226">
        <v>1</v>
      </c>
      <c r="AY4226" s="73">
        <v>83.109907669370003</v>
      </c>
      <c r="AZ4226">
        <v>30</v>
      </c>
      <c r="BA4226">
        <v>1</v>
      </c>
      <c r="BB4226">
        <v>28</v>
      </c>
      <c r="BC4226">
        <v>0.92650280835466703</v>
      </c>
      <c r="BD4226">
        <v>2</v>
      </c>
      <c r="BE4226">
        <v>7.3497191645332693E-2</v>
      </c>
      <c r="BF4226">
        <v>83.232205078915996</v>
      </c>
      <c r="BG4226">
        <v>83.761732681035994</v>
      </c>
      <c r="BH4226">
        <v>83.109907669370003</v>
      </c>
      <c r="BI4226">
        <v>79.688609691449003</v>
      </c>
    </row>
    <row r="4227" spans="1:61" x14ac:dyDescent="0.25">
      <c r="A4227" s="10" t="str">
        <f>VLOOKUP(D4227,'Index-Relations'!E:F,2,FALSE)</f>
        <v>ESG</v>
      </c>
      <c r="B4227" t="s">
        <v>3450</v>
      </c>
      <c r="C4227" s="53" t="s">
        <v>2767</v>
      </c>
      <c r="D4227" s="59" t="s">
        <v>3235</v>
      </c>
      <c r="E4227" s="59" t="s">
        <v>7643</v>
      </c>
      <c r="F4227" t="s">
        <v>2629</v>
      </c>
      <c r="G4227" t="s">
        <v>2630</v>
      </c>
      <c r="H4227" t="s">
        <v>2631</v>
      </c>
      <c r="I4227" s="52">
        <v>45414</v>
      </c>
      <c r="J4227" t="s">
        <v>2457</v>
      </c>
      <c r="K4227">
        <v>30</v>
      </c>
      <c r="L4227" s="73">
        <v>83.436632278526005</v>
      </c>
      <c r="M4227">
        <v>30</v>
      </c>
      <c r="N4227">
        <v>1</v>
      </c>
      <c r="O4227" s="73">
        <v>83.909438109844999</v>
      </c>
      <c r="P4227">
        <v>30</v>
      </c>
      <c r="Q4227">
        <v>1</v>
      </c>
      <c r="R4227">
        <v>29</v>
      </c>
      <c r="S4227">
        <v>0.96023561572094995</v>
      </c>
      <c r="T4227">
        <v>32.8904386454983</v>
      </c>
      <c r="U4227">
        <v>0.68223900550425798</v>
      </c>
      <c r="V4227">
        <v>17</v>
      </c>
      <c r="W4227">
        <v>1.62985738933797E-3</v>
      </c>
      <c r="X4227">
        <v>2</v>
      </c>
      <c r="Y4227">
        <v>30</v>
      </c>
      <c r="Z4227">
        <v>0.999999999999999</v>
      </c>
      <c r="AA4227">
        <v>11.205282083214501</v>
      </c>
      <c r="AB4227">
        <v>28</v>
      </c>
      <c r="AC4227">
        <v>0.93112038886738901</v>
      </c>
      <c r="AD4227">
        <v>2</v>
      </c>
      <c r="AE4227">
        <v>6.8879611132610499E-2</v>
      </c>
      <c r="AF4227">
        <v>0</v>
      </c>
      <c r="AG4227">
        <v>0</v>
      </c>
      <c r="AH4227">
        <v>2.3982067557200699E-4</v>
      </c>
      <c r="AI4227">
        <v>1</v>
      </c>
      <c r="AJ4227" s="73">
        <v>79.972081429517004</v>
      </c>
      <c r="AK4227">
        <v>30</v>
      </c>
      <c r="AL4227">
        <v>1</v>
      </c>
      <c r="AM4227">
        <v>0</v>
      </c>
      <c r="AN4227">
        <v>0</v>
      </c>
      <c r="AO4227">
        <v>0</v>
      </c>
      <c r="AP4227">
        <v>0</v>
      </c>
      <c r="AQ4227">
        <v>30</v>
      </c>
      <c r="AR4227">
        <v>1</v>
      </c>
      <c r="AS4227">
        <v>0</v>
      </c>
      <c r="AT4227">
        <v>0</v>
      </c>
      <c r="AU4227">
        <v>0</v>
      </c>
      <c r="AV4227">
        <v>0</v>
      </c>
      <c r="AW4227">
        <v>30</v>
      </c>
      <c r="AX4227">
        <v>1</v>
      </c>
      <c r="AY4227" s="73">
        <v>83.273344090072996</v>
      </c>
      <c r="AZ4227">
        <v>30</v>
      </c>
      <c r="BA4227">
        <v>1</v>
      </c>
      <c r="BB4227">
        <v>28</v>
      </c>
      <c r="BC4227">
        <v>0.92485399162802595</v>
      </c>
      <c r="BD4227">
        <v>2</v>
      </c>
      <c r="BE4227">
        <v>7.5146008371973605E-2</v>
      </c>
      <c r="BF4227">
        <v>83.436632278526005</v>
      </c>
      <c r="BG4227">
        <v>83.909438109844999</v>
      </c>
      <c r="BH4227">
        <v>83.273344090072996</v>
      </c>
      <c r="BI4227">
        <v>79.972081429517004</v>
      </c>
    </row>
    <row r="4228" spans="1:61" x14ac:dyDescent="0.25">
      <c r="A4228" s="10" t="str">
        <f>VLOOKUP(D4228,'Index-Relations'!E:F,2,FALSE)</f>
        <v>ESG</v>
      </c>
      <c r="B4228" t="s">
        <v>3450</v>
      </c>
      <c r="C4228" s="53" t="s">
        <v>2768</v>
      </c>
      <c r="D4228" s="59" t="s">
        <v>3235</v>
      </c>
      <c r="E4228" s="59" t="s">
        <v>7644</v>
      </c>
      <c r="F4228" t="s">
        <v>2629</v>
      </c>
      <c r="G4228" t="s">
        <v>2630</v>
      </c>
      <c r="H4228" t="s">
        <v>2631</v>
      </c>
      <c r="I4228" s="52">
        <v>45384</v>
      </c>
      <c r="J4228" t="s">
        <v>2457</v>
      </c>
      <c r="K4228">
        <v>30</v>
      </c>
      <c r="L4228">
        <v>89.327555871284005</v>
      </c>
      <c r="M4228">
        <v>30</v>
      </c>
      <c r="N4228">
        <v>1</v>
      </c>
      <c r="O4228">
        <v>89.299408908351197</v>
      </c>
      <c r="P4228">
        <v>30</v>
      </c>
      <c r="Q4228">
        <v>1</v>
      </c>
      <c r="R4228">
        <v>29</v>
      </c>
      <c r="S4228">
        <v>0.96452767265458605</v>
      </c>
      <c r="T4228">
        <v>32.474028495111298</v>
      </c>
      <c r="U4228">
        <v>0.68300829173989097</v>
      </c>
      <c r="V4228">
        <v>17</v>
      </c>
      <c r="W4228">
        <v>1.6163526880751101E-3</v>
      </c>
      <c r="X4228">
        <v>2</v>
      </c>
      <c r="Y4228">
        <v>30</v>
      </c>
      <c r="Z4228">
        <v>1</v>
      </c>
      <c r="AA4228">
        <v>10.8921717604374</v>
      </c>
      <c r="AB4228">
        <v>28</v>
      </c>
      <c r="AC4228">
        <v>0.93144498941698695</v>
      </c>
      <c r="AD4228">
        <v>2</v>
      </c>
      <c r="AE4228">
        <v>6.8555010583012693E-2</v>
      </c>
      <c r="AF4228">
        <v>0</v>
      </c>
      <c r="AG4228">
        <v>0</v>
      </c>
      <c r="AH4228">
        <v>2.4257197059832301E-4</v>
      </c>
      <c r="AI4228">
        <v>1</v>
      </c>
      <c r="AJ4228">
        <v>87.075617750381696</v>
      </c>
      <c r="AK4228">
        <v>30</v>
      </c>
      <c r="AL4228">
        <v>1</v>
      </c>
      <c r="AM4228">
        <v>0</v>
      </c>
      <c r="AN4228">
        <v>0</v>
      </c>
      <c r="AO4228">
        <v>0</v>
      </c>
      <c r="AP4228">
        <v>0</v>
      </c>
      <c r="AQ4228">
        <v>30</v>
      </c>
      <c r="AR4228">
        <v>1</v>
      </c>
      <c r="AS4228">
        <v>0</v>
      </c>
      <c r="AT4228">
        <v>0</v>
      </c>
      <c r="AU4228">
        <v>0</v>
      </c>
      <c r="AV4228">
        <v>0</v>
      </c>
      <c r="AW4228">
        <v>30</v>
      </c>
      <c r="AX4228">
        <v>1</v>
      </c>
      <c r="AY4228">
        <v>88.532731278057994</v>
      </c>
      <c r="AZ4228">
        <v>30</v>
      </c>
      <c r="BA4228">
        <v>1</v>
      </c>
      <c r="BB4228">
        <v>28</v>
      </c>
      <c r="BC4228">
        <v>0.92922568435034902</v>
      </c>
      <c r="BD4228">
        <v>2</v>
      </c>
      <c r="BE4228">
        <v>7.0774315649650296E-2</v>
      </c>
      <c r="BF4228">
        <v>83.331999659654997</v>
      </c>
      <c r="BG4228">
        <v>83.264781428701994</v>
      </c>
      <c r="BH4228">
        <v>83.788355001011993</v>
      </c>
      <c r="BI4228">
        <v>79.672261019835901</v>
      </c>
    </row>
    <row r="4229" spans="1:61" x14ac:dyDescent="0.25">
      <c r="A4229" s="10" t="str">
        <f>VLOOKUP(D4229,'Index-Relations'!E:F,2,FALSE)</f>
        <v>ESG</v>
      </c>
      <c r="B4229" t="s">
        <v>3450</v>
      </c>
      <c r="C4229" s="53" t="s">
        <v>2769</v>
      </c>
      <c r="D4229" s="59" t="s">
        <v>3235</v>
      </c>
      <c r="E4229" s="59" t="s">
        <v>7645</v>
      </c>
      <c r="F4229" t="s">
        <v>2629</v>
      </c>
      <c r="G4229" t="s">
        <v>2630</v>
      </c>
      <c r="H4229" t="s">
        <v>2631</v>
      </c>
      <c r="I4229" s="52">
        <v>45352</v>
      </c>
      <c r="J4229" t="s">
        <v>2457</v>
      </c>
      <c r="K4229">
        <v>30</v>
      </c>
      <c r="L4229">
        <v>89.495002979189294</v>
      </c>
      <c r="M4229">
        <v>30</v>
      </c>
      <c r="N4229">
        <v>1</v>
      </c>
      <c r="O4229">
        <v>88.590964275851405</v>
      </c>
      <c r="P4229">
        <v>30</v>
      </c>
      <c r="Q4229">
        <v>1</v>
      </c>
      <c r="R4229">
        <v>29</v>
      </c>
      <c r="S4229">
        <v>0.97222169822543603</v>
      </c>
      <c r="T4229">
        <v>32.366529865570598</v>
      </c>
      <c r="U4229">
        <v>0.71273268042253402</v>
      </c>
      <c r="V4229">
        <v>16</v>
      </c>
      <c r="W4229">
        <v>1.8223866300286799E-3</v>
      </c>
      <c r="X4229">
        <v>1</v>
      </c>
      <c r="Y4229">
        <v>30</v>
      </c>
      <c r="Z4229">
        <v>1</v>
      </c>
      <c r="AA4229">
        <v>9.8640812846690196</v>
      </c>
      <c r="AB4229">
        <v>28</v>
      </c>
      <c r="AC4229">
        <v>0.93686618096301699</v>
      </c>
      <c r="AD4229">
        <v>2</v>
      </c>
      <c r="AE4229">
        <v>6.3133819036982994E-2</v>
      </c>
      <c r="AF4229">
        <v>0</v>
      </c>
      <c r="AG4229">
        <v>0</v>
      </c>
      <c r="AH4229">
        <v>1.8731572966982301E-4</v>
      </c>
      <c r="AI4229">
        <v>1</v>
      </c>
      <c r="AJ4229">
        <v>87.698454992210699</v>
      </c>
      <c r="AK4229">
        <v>30</v>
      </c>
      <c r="AL4229">
        <v>1</v>
      </c>
      <c r="AM4229">
        <v>0</v>
      </c>
      <c r="AN4229">
        <v>0</v>
      </c>
      <c r="AO4229">
        <v>0</v>
      </c>
      <c r="AP4229">
        <v>0</v>
      </c>
      <c r="AQ4229">
        <v>30</v>
      </c>
      <c r="AR4229">
        <v>1</v>
      </c>
      <c r="AS4229">
        <v>0</v>
      </c>
      <c r="AT4229">
        <v>0</v>
      </c>
      <c r="AU4229">
        <v>0</v>
      </c>
      <c r="AV4229">
        <v>0</v>
      </c>
      <c r="AW4229">
        <v>30</v>
      </c>
      <c r="AX4229">
        <v>1</v>
      </c>
      <c r="AY4229">
        <v>88.756355670627897</v>
      </c>
      <c r="AZ4229">
        <v>30</v>
      </c>
      <c r="BA4229">
        <v>1</v>
      </c>
      <c r="BB4229">
        <v>28</v>
      </c>
      <c r="BC4229">
        <v>0.93566803396625298</v>
      </c>
      <c r="BD4229">
        <v>2</v>
      </c>
      <c r="BE4229">
        <v>6.4331966033746496E-2</v>
      </c>
      <c r="BF4229">
        <v>83.452904212970907</v>
      </c>
      <c r="BG4229">
        <v>82.986103478526999</v>
      </c>
      <c r="BH4229">
        <v>83.935990915145894</v>
      </c>
      <c r="BI4229">
        <v>80.013927384040002</v>
      </c>
    </row>
    <row r="4230" spans="1:61" x14ac:dyDescent="0.25">
      <c r="A4230" s="10" t="str">
        <f>VLOOKUP(D4230,'Index-Relations'!E:F,2,FALSE)</f>
        <v>ESG</v>
      </c>
      <c r="B4230" t="s">
        <v>3450</v>
      </c>
      <c r="C4230" s="53" t="s">
        <v>2770</v>
      </c>
      <c r="D4230" s="59" t="s">
        <v>3235</v>
      </c>
      <c r="E4230" s="59" t="s">
        <v>7646</v>
      </c>
      <c r="F4230" t="s">
        <v>2629</v>
      </c>
      <c r="G4230" t="s">
        <v>2630</v>
      </c>
      <c r="H4230" t="s">
        <v>2631</v>
      </c>
      <c r="I4230" s="52">
        <v>45323</v>
      </c>
      <c r="J4230" t="s">
        <v>2457</v>
      </c>
      <c r="K4230">
        <v>30</v>
      </c>
      <c r="L4230">
        <v>89.693280200370793</v>
      </c>
      <c r="M4230">
        <v>30</v>
      </c>
      <c r="N4230">
        <v>1</v>
      </c>
      <c r="O4230">
        <v>89.060958916171401</v>
      </c>
      <c r="P4230">
        <v>30</v>
      </c>
      <c r="Q4230">
        <v>1</v>
      </c>
      <c r="R4230">
        <v>29</v>
      </c>
      <c r="S4230">
        <v>0.970345487468533</v>
      </c>
      <c r="T4230">
        <v>32.874107455394103</v>
      </c>
      <c r="U4230">
        <v>0.72131080478672505</v>
      </c>
      <c r="V4230">
        <v>16</v>
      </c>
      <c r="W4230">
        <v>1.8603243313740699E-3</v>
      </c>
      <c r="X4230">
        <v>1</v>
      </c>
      <c r="Y4230">
        <v>30</v>
      </c>
      <c r="Z4230">
        <v>1</v>
      </c>
      <c r="AA4230">
        <v>10.4027967115991</v>
      </c>
      <c r="AB4230">
        <v>28</v>
      </c>
      <c r="AC4230">
        <v>0.93111736969173697</v>
      </c>
      <c r="AD4230">
        <v>2</v>
      </c>
      <c r="AE4230">
        <v>6.8882630308263096E-2</v>
      </c>
      <c r="AF4230">
        <v>0</v>
      </c>
      <c r="AG4230">
        <v>0</v>
      </c>
      <c r="AH4230">
        <v>1.99967469582694E-4</v>
      </c>
      <c r="AI4230">
        <v>1</v>
      </c>
      <c r="AJ4230">
        <v>87.821345214137594</v>
      </c>
      <c r="AK4230">
        <v>30</v>
      </c>
      <c r="AL4230">
        <v>1</v>
      </c>
      <c r="AM4230">
        <v>0</v>
      </c>
      <c r="AN4230">
        <v>0</v>
      </c>
      <c r="AO4230">
        <v>0</v>
      </c>
      <c r="AP4230">
        <v>0</v>
      </c>
      <c r="AQ4230">
        <v>30</v>
      </c>
      <c r="AR4230">
        <v>1</v>
      </c>
      <c r="AS4230">
        <v>0</v>
      </c>
      <c r="AT4230">
        <v>0</v>
      </c>
      <c r="AU4230">
        <v>0</v>
      </c>
      <c r="AV4230">
        <v>0</v>
      </c>
      <c r="AW4230">
        <v>30</v>
      </c>
      <c r="AX4230">
        <v>1</v>
      </c>
      <c r="AY4230">
        <v>88.936035489507901</v>
      </c>
      <c r="AZ4230">
        <v>30</v>
      </c>
      <c r="BA4230">
        <v>1</v>
      </c>
      <c r="BB4230">
        <v>28</v>
      </c>
      <c r="BC4230">
        <v>0.93152387286360006</v>
      </c>
      <c r="BD4230">
        <v>2</v>
      </c>
      <c r="BE4230">
        <v>6.8476127136399001E-2</v>
      </c>
      <c r="BF4230">
        <v>83.530540672990995</v>
      </c>
      <c r="BG4230">
        <v>83.656931297065995</v>
      </c>
      <c r="BH4230">
        <v>83.794826529055996</v>
      </c>
      <c r="BI4230">
        <v>80.216579991955996</v>
      </c>
    </row>
    <row r="4231" spans="1:61" x14ac:dyDescent="0.25">
      <c r="A4231" s="10" t="str">
        <f>VLOOKUP(D4231,'Index-Relations'!E:F,2,FALSE)</f>
        <v>ESG</v>
      </c>
      <c r="B4231" t="s">
        <v>3450</v>
      </c>
      <c r="C4231" s="53" t="s">
        <v>2760</v>
      </c>
      <c r="D4231" s="59" t="s">
        <v>3195</v>
      </c>
      <c r="E4231" s="59" t="s">
        <v>7647</v>
      </c>
      <c r="F4231" t="s">
        <v>2754</v>
      </c>
      <c r="G4231" t="s">
        <v>1692</v>
      </c>
      <c r="H4231" t="s">
        <v>1694</v>
      </c>
      <c r="I4231" s="52">
        <v>45659</v>
      </c>
      <c r="J4231" t="s">
        <v>2457</v>
      </c>
      <c r="K4231">
        <v>132</v>
      </c>
      <c r="L4231" s="73">
        <v>81.605429668781994</v>
      </c>
      <c r="M4231">
        <v>132</v>
      </c>
      <c r="N4231">
        <v>1</v>
      </c>
      <c r="O4231" s="73">
        <v>83.028631702949994</v>
      </c>
      <c r="P4231">
        <v>132</v>
      </c>
      <c r="Q4231">
        <v>1</v>
      </c>
      <c r="R4231">
        <v>128</v>
      </c>
      <c r="S4231">
        <v>0.98680400872576601</v>
      </c>
      <c r="T4231">
        <v>33.597711962506601</v>
      </c>
      <c r="U4231">
        <v>0.68944015543668602</v>
      </c>
      <c r="V4231">
        <v>85</v>
      </c>
      <c r="W4231">
        <v>8.5311939326604802E-2</v>
      </c>
      <c r="X4231">
        <v>16</v>
      </c>
      <c r="Y4231">
        <v>132</v>
      </c>
      <c r="Z4231">
        <v>0.999999999999999</v>
      </c>
      <c r="AA4231">
        <v>27.1574394913528</v>
      </c>
      <c r="AB4231">
        <v>117</v>
      </c>
      <c r="AC4231">
        <v>0.95040309380854304</v>
      </c>
      <c r="AD4231">
        <v>15</v>
      </c>
      <c r="AE4231">
        <v>4.9596906191456298E-2</v>
      </c>
      <c r="AF4231">
        <v>0</v>
      </c>
      <c r="AG4231">
        <v>1.388E-17</v>
      </c>
      <c r="AH4231">
        <v>1.2747978395583601E-2</v>
      </c>
      <c r="AI4231">
        <v>13</v>
      </c>
      <c r="AJ4231" s="73">
        <v>78.814031860838</v>
      </c>
      <c r="AK4231">
        <v>132</v>
      </c>
      <c r="AL4231">
        <v>1</v>
      </c>
      <c r="AM4231">
        <v>0</v>
      </c>
      <c r="AN4231">
        <v>0</v>
      </c>
      <c r="AO4231">
        <v>0</v>
      </c>
      <c r="AP4231">
        <v>0</v>
      </c>
      <c r="AQ4231">
        <v>132</v>
      </c>
      <c r="AR4231">
        <v>1</v>
      </c>
      <c r="AS4231">
        <v>0</v>
      </c>
      <c r="AT4231">
        <v>0</v>
      </c>
      <c r="AU4231">
        <v>0</v>
      </c>
      <c r="AV4231">
        <v>0</v>
      </c>
      <c r="AW4231">
        <v>132</v>
      </c>
      <c r="AX4231">
        <v>1</v>
      </c>
      <c r="AY4231" s="73">
        <v>80.181967829841</v>
      </c>
      <c r="AZ4231">
        <v>132</v>
      </c>
      <c r="BA4231">
        <v>1</v>
      </c>
      <c r="BB4231">
        <v>125</v>
      </c>
      <c r="BC4231">
        <v>0.88879743638500797</v>
      </c>
      <c r="BD4231">
        <v>7</v>
      </c>
      <c r="BE4231">
        <v>0.11120256361499101</v>
      </c>
      <c r="BF4231">
        <v>81.605429668781994</v>
      </c>
      <c r="BG4231">
        <v>83.028631702949994</v>
      </c>
      <c r="BH4231">
        <v>80.181967829841</v>
      </c>
      <c r="BI4231">
        <v>78.814031860838</v>
      </c>
    </row>
    <row r="4232" spans="1:61" x14ac:dyDescent="0.25">
      <c r="A4232" s="10" t="str">
        <f>VLOOKUP(D4232,'Index-Relations'!E:F,2,FALSE)</f>
        <v>ESG</v>
      </c>
      <c r="B4232" t="s">
        <v>3450</v>
      </c>
      <c r="C4232" s="53" t="s">
        <v>2761</v>
      </c>
      <c r="D4232" s="59" t="s">
        <v>3195</v>
      </c>
      <c r="E4232" s="59" t="s">
        <v>7648</v>
      </c>
      <c r="F4232" t="s">
        <v>2754</v>
      </c>
      <c r="G4232" t="s">
        <v>1692</v>
      </c>
      <c r="H4232" t="s">
        <v>1694</v>
      </c>
      <c r="I4232" s="52">
        <v>45628</v>
      </c>
      <c r="J4232" t="s">
        <v>2457</v>
      </c>
      <c r="K4232">
        <v>129</v>
      </c>
      <c r="L4232" s="73">
        <v>81.751297278549004</v>
      </c>
      <c r="M4232">
        <v>129</v>
      </c>
      <c r="N4232">
        <v>1</v>
      </c>
      <c r="O4232" s="73">
        <v>83.072267013450897</v>
      </c>
      <c r="P4232">
        <v>129</v>
      </c>
      <c r="Q4232">
        <v>1</v>
      </c>
      <c r="R4232">
        <v>125</v>
      </c>
      <c r="S4232">
        <v>0.98366190362555095</v>
      </c>
      <c r="T4232">
        <v>33.223736104447298</v>
      </c>
      <c r="U4232">
        <v>0.71338860070405397</v>
      </c>
      <c r="V4232">
        <v>83</v>
      </c>
      <c r="W4232">
        <v>9.1989165917789495E-2</v>
      </c>
      <c r="X4232">
        <v>16</v>
      </c>
      <c r="Y4232">
        <v>129</v>
      </c>
      <c r="Z4232">
        <v>0.999999999999999</v>
      </c>
      <c r="AA4232">
        <v>22.1303345653787</v>
      </c>
      <c r="AB4232">
        <v>114</v>
      </c>
      <c r="AC4232">
        <v>0.94573745258533704</v>
      </c>
      <c r="AD4232">
        <v>15</v>
      </c>
      <c r="AE4232">
        <v>5.42625474146625E-2</v>
      </c>
      <c r="AF4232">
        <v>0</v>
      </c>
      <c r="AG4232">
        <v>0</v>
      </c>
      <c r="AH4232">
        <v>1.14994517023373E-2</v>
      </c>
      <c r="AI4232">
        <v>11</v>
      </c>
      <c r="AJ4232" s="73">
        <v>78.954156595629001</v>
      </c>
      <c r="AK4232">
        <v>129</v>
      </c>
      <c r="AL4232">
        <v>1</v>
      </c>
      <c r="AM4232">
        <v>0</v>
      </c>
      <c r="AN4232">
        <v>0</v>
      </c>
      <c r="AO4232">
        <v>0</v>
      </c>
      <c r="AP4232">
        <v>0</v>
      </c>
      <c r="AQ4232">
        <v>129</v>
      </c>
      <c r="AR4232">
        <v>1</v>
      </c>
      <c r="AS4232">
        <v>0</v>
      </c>
      <c r="AT4232">
        <v>0</v>
      </c>
      <c r="AU4232">
        <v>0</v>
      </c>
      <c r="AV4232">
        <v>0</v>
      </c>
      <c r="AW4232">
        <v>129</v>
      </c>
      <c r="AX4232">
        <v>1</v>
      </c>
      <c r="AY4232" s="73">
        <v>80.353571439792901</v>
      </c>
      <c r="AZ4232">
        <v>129</v>
      </c>
      <c r="BA4232">
        <v>1</v>
      </c>
      <c r="BB4232">
        <v>122</v>
      </c>
      <c r="BC4232">
        <v>0.88775381871957304</v>
      </c>
      <c r="BD4232">
        <v>7</v>
      </c>
      <c r="BE4232">
        <v>0.112246181280426</v>
      </c>
      <c r="BF4232">
        <v>81.751297278549004</v>
      </c>
      <c r="BG4232">
        <v>83.072267013450897</v>
      </c>
      <c r="BH4232">
        <v>80.353571439792901</v>
      </c>
      <c r="BI4232">
        <v>78.954156595629001</v>
      </c>
    </row>
    <row r="4233" spans="1:61" x14ac:dyDescent="0.25">
      <c r="A4233" s="10" t="str">
        <f>VLOOKUP(D4233,'Index-Relations'!E:F,2,FALSE)</f>
        <v>ESG</v>
      </c>
      <c r="B4233" t="s">
        <v>3450</v>
      </c>
      <c r="C4233" s="53" t="s">
        <v>2762</v>
      </c>
      <c r="D4233" s="59" t="s">
        <v>3195</v>
      </c>
      <c r="E4233" s="59" t="s">
        <v>7649</v>
      </c>
      <c r="F4233" t="s">
        <v>2754</v>
      </c>
      <c r="G4233" t="s">
        <v>1692</v>
      </c>
      <c r="H4233" t="s">
        <v>1694</v>
      </c>
      <c r="I4233" s="52">
        <v>45597</v>
      </c>
      <c r="J4233" t="s">
        <v>2457</v>
      </c>
      <c r="K4233">
        <v>129</v>
      </c>
      <c r="L4233" s="73">
        <v>81.521640604856003</v>
      </c>
      <c r="M4233">
        <v>129</v>
      </c>
      <c r="N4233">
        <v>1</v>
      </c>
      <c r="O4233" s="73">
        <v>82.990828817939004</v>
      </c>
      <c r="P4233">
        <v>129</v>
      </c>
      <c r="Q4233">
        <v>1</v>
      </c>
      <c r="R4233">
        <v>125</v>
      </c>
      <c r="S4233">
        <v>0.98372518193302405</v>
      </c>
      <c r="T4233">
        <v>33.475625571394502</v>
      </c>
      <c r="U4233">
        <v>0.71546833058775705</v>
      </c>
      <c r="V4233">
        <v>83</v>
      </c>
      <c r="W4233">
        <v>9.20269698502688E-2</v>
      </c>
      <c r="X4233">
        <v>16</v>
      </c>
      <c r="Y4233">
        <v>129</v>
      </c>
      <c r="Z4233">
        <v>1</v>
      </c>
      <c r="AA4233">
        <v>21.878978864562001</v>
      </c>
      <c r="AB4233">
        <v>114</v>
      </c>
      <c r="AC4233">
        <v>0.94635665173732597</v>
      </c>
      <c r="AD4233">
        <v>15</v>
      </c>
      <c r="AE4233">
        <v>5.3643348262673099E-2</v>
      </c>
      <c r="AF4233">
        <v>0</v>
      </c>
      <c r="AG4233">
        <v>1.0407999999999999E-16</v>
      </c>
      <c r="AH4233">
        <v>1.1578824630423401E-2</v>
      </c>
      <c r="AI4233">
        <v>11</v>
      </c>
      <c r="AJ4233" s="73">
        <v>78.636354783065002</v>
      </c>
      <c r="AK4233">
        <v>129</v>
      </c>
      <c r="AL4233">
        <v>1</v>
      </c>
      <c r="AM4233">
        <v>0</v>
      </c>
      <c r="AN4233">
        <v>0</v>
      </c>
      <c r="AO4233">
        <v>0</v>
      </c>
      <c r="AP4233">
        <v>0</v>
      </c>
      <c r="AQ4233">
        <v>129</v>
      </c>
      <c r="AR4233">
        <v>1</v>
      </c>
      <c r="AS4233">
        <v>0</v>
      </c>
      <c r="AT4233">
        <v>0</v>
      </c>
      <c r="AU4233">
        <v>0</v>
      </c>
      <c r="AV4233">
        <v>0</v>
      </c>
      <c r="AW4233">
        <v>129</v>
      </c>
      <c r="AX4233">
        <v>1</v>
      </c>
      <c r="AY4233" s="73">
        <v>80.059866781097</v>
      </c>
      <c r="AZ4233">
        <v>129</v>
      </c>
      <c r="BA4233">
        <v>1</v>
      </c>
      <c r="BB4233">
        <v>122</v>
      </c>
      <c r="BC4233">
        <v>0.88488469937984704</v>
      </c>
      <c r="BD4233">
        <v>7</v>
      </c>
      <c r="BE4233">
        <v>0.115115300620152</v>
      </c>
      <c r="BF4233">
        <v>81.521640604856003</v>
      </c>
      <c r="BG4233">
        <v>82.990828817939004</v>
      </c>
      <c r="BH4233">
        <v>80.059866781097</v>
      </c>
      <c r="BI4233">
        <v>78.636354783065002</v>
      </c>
    </row>
    <row r="4234" spans="1:61" x14ac:dyDescent="0.25">
      <c r="A4234" s="10" t="str">
        <f>VLOOKUP(D4234,'Index-Relations'!E:F,2,FALSE)</f>
        <v>ESG</v>
      </c>
      <c r="B4234" t="s">
        <v>3450</v>
      </c>
      <c r="C4234" s="53" t="s">
        <v>2763</v>
      </c>
      <c r="D4234" s="59" t="s">
        <v>3195</v>
      </c>
      <c r="E4234" s="59" t="s">
        <v>7650</v>
      </c>
      <c r="F4234" t="s">
        <v>2754</v>
      </c>
      <c r="G4234" t="s">
        <v>1692</v>
      </c>
      <c r="H4234" t="s">
        <v>1694</v>
      </c>
      <c r="I4234" s="52">
        <v>45566</v>
      </c>
      <c r="J4234" t="s">
        <v>2457</v>
      </c>
      <c r="K4234">
        <v>129</v>
      </c>
      <c r="L4234" s="73">
        <v>81.547252047265999</v>
      </c>
      <c r="M4234">
        <v>129</v>
      </c>
      <c r="N4234">
        <v>1</v>
      </c>
      <c r="O4234" s="73">
        <v>83.077915159154998</v>
      </c>
      <c r="P4234">
        <v>129</v>
      </c>
      <c r="Q4234">
        <v>1</v>
      </c>
      <c r="R4234">
        <v>125</v>
      </c>
      <c r="S4234">
        <v>0.98437148789667495</v>
      </c>
      <c r="T4234">
        <v>33.628022088623297</v>
      </c>
      <c r="U4234">
        <v>0.717667191231391</v>
      </c>
      <c r="V4234">
        <v>83</v>
      </c>
      <c r="W4234">
        <v>9.2166205521333103E-2</v>
      </c>
      <c r="X4234">
        <v>16</v>
      </c>
      <c r="Y4234">
        <v>129</v>
      </c>
      <c r="Z4234">
        <v>1</v>
      </c>
      <c r="AA4234">
        <v>20.963831358410602</v>
      </c>
      <c r="AB4234">
        <v>115</v>
      </c>
      <c r="AC4234">
        <v>0.94878579177148503</v>
      </c>
      <c r="AD4234">
        <v>14</v>
      </c>
      <c r="AE4234">
        <v>5.1214208228513997E-2</v>
      </c>
      <c r="AF4234">
        <v>0</v>
      </c>
      <c r="AG4234">
        <v>5.2041999999999998E-16</v>
      </c>
      <c r="AH4234">
        <v>1.0464723972623401E-2</v>
      </c>
      <c r="AI4234">
        <v>11</v>
      </c>
      <c r="AJ4234" s="73">
        <v>78.675355496332003</v>
      </c>
      <c r="AK4234">
        <v>129</v>
      </c>
      <c r="AL4234">
        <v>1</v>
      </c>
      <c r="AM4234">
        <v>0</v>
      </c>
      <c r="AN4234">
        <v>0</v>
      </c>
      <c r="AO4234">
        <v>0</v>
      </c>
      <c r="AP4234">
        <v>0</v>
      </c>
      <c r="AQ4234">
        <v>129</v>
      </c>
      <c r="AR4234">
        <v>1</v>
      </c>
      <c r="AS4234">
        <v>0</v>
      </c>
      <c r="AT4234">
        <v>0</v>
      </c>
      <c r="AU4234">
        <v>0</v>
      </c>
      <c r="AV4234">
        <v>0</v>
      </c>
      <c r="AW4234">
        <v>129</v>
      </c>
      <c r="AX4234">
        <v>0.999999999999999</v>
      </c>
      <c r="AY4234" s="73">
        <v>79.995172896233996</v>
      </c>
      <c r="AZ4234">
        <v>129</v>
      </c>
      <c r="BA4234">
        <v>1</v>
      </c>
      <c r="BB4234">
        <v>122</v>
      </c>
      <c r="BC4234">
        <v>0.88108211568952299</v>
      </c>
      <c r="BD4234">
        <v>7</v>
      </c>
      <c r="BE4234">
        <v>0.11891788431047599</v>
      </c>
      <c r="BF4234">
        <v>81.547252047265999</v>
      </c>
      <c r="BG4234">
        <v>83.077915159154998</v>
      </c>
      <c r="BH4234">
        <v>79.995172896233996</v>
      </c>
      <c r="BI4234">
        <v>78.675355496332003</v>
      </c>
    </row>
    <row r="4235" spans="1:61" x14ac:dyDescent="0.25">
      <c r="A4235" s="10" t="str">
        <f>VLOOKUP(D4235,'Index-Relations'!E:F,2,FALSE)</f>
        <v>ESG</v>
      </c>
      <c r="B4235" t="s">
        <v>3450</v>
      </c>
      <c r="C4235" s="53" t="s">
        <v>2764</v>
      </c>
      <c r="D4235" s="59" t="s">
        <v>3195</v>
      </c>
      <c r="E4235" s="59" t="s">
        <v>7651</v>
      </c>
      <c r="F4235" t="s">
        <v>2754</v>
      </c>
      <c r="G4235" t="s">
        <v>1692</v>
      </c>
      <c r="H4235" t="s">
        <v>1694</v>
      </c>
      <c r="I4235" s="52">
        <v>45537</v>
      </c>
      <c r="J4235" t="s">
        <v>2457</v>
      </c>
      <c r="K4235">
        <v>157</v>
      </c>
      <c r="L4235" s="73">
        <v>80.835754426213896</v>
      </c>
      <c r="M4235">
        <v>157</v>
      </c>
      <c r="N4235">
        <v>1</v>
      </c>
      <c r="O4235" s="73">
        <v>82.344399801860007</v>
      </c>
      <c r="P4235">
        <v>157</v>
      </c>
      <c r="Q4235">
        <v>1</v>
      </c>
      <c r="R4235">
        <v>152</v>
      </c>
      <c r="S4235">
        <v>0.98462324261630096</v>
      </c>
      <c r="T4235">
        <v>34.241354728484303</v>
      </c>
      <c r="U4235">
        <v>0.71838977511843805</v>
      </c>
      <c r="V4235">
        <v>102</v>
      </c>
      <c r="W4235">
        <v>9.0150419847131805E-2</v>
      </c>
      <c r="X4235">
        <v>16</v>
      </c>
      <c r="Y4235">
        <v>157</v>
      </c>
      <c r="Z4235">
        <v>0.999999999999999</v>
      </c>
      <c r="AA4235">
        <v>21.858413985636599</v>
      </c>
      <c r="AB4235">
        <v>146</v>
      </c>
      <c r="AC4235">
        <v>0.95819689528061103</v>
      </c>
      <c r="AD4235">
        <v>14</v>
      </c>
      <c r="AE4235">
        <v>4.8980195001414498E-2</v>
      </c>
      <c r="AF4235">
        <v>-3</v>
      </c>
      <c r="AG4235">
        <v>0</v>
      </c>
      <c r="AH4235">
        <v>9.3369134346641906E-3</v>
      </c>
      <c r="AI4235">
        <v>12</v>
      </c>
      <c r="AJ4235" s="73">
        <v>77.806985844590997</v>
      </c>
      <c r="AK4235">
        <v>157</v>
      </c>
      <c r="AL4235">
        <v>1</v>
      </c>
      <c r="AM4235">
        <v>0</v>
      </c>
      <c r="AN4235">
        <v>0</v>
      </c>
      <c r="AO4235">
        <v>0</v>
      </c>
      <c r="AP4235">
        <v>0</v>
      </c>
      <c r="AQ4235">
        <v>157</v>
      </c>
      <c r="AR4235">
        <v>1</v>
      </c>
      <c r="AS4235">
        <v>0</v>
      </c>
      <c r="AT4235">
        <v>0</v>
      </c>
      <c r="AU4235">
        <v>0</v>
      </c>
      <c r="AV4235">
        <v>0</v>
      </c>
      <c r="AW4235">
        <v>157</v>
      </c>
      <c r="AX4235">
        <v>0.999999999999999</v>
      </c>
      <c r="AY4235" s="73">
        <v>79.766374586011906</v>
      </c>
      <c r="AZ4235">
        <v>157</v>
      </c>
      <c r="BA4235">
        <v>1</v>
      </c>
      <c r="BB4235">
        <v>151</v>
      </c>
      <c r="BC4235">
        <v>0.89681791915323605</v>
      </c>
      <c r="BD4235">
        <v>6</v>
      </c>
      <c r="BE4235">
        <v>0.103182080846763</v>
      </c>
      <c r="BF4235">
        <v>80.835754426213896</v>
      </c>
      <c r="BG4235">
        <v>82.344399801860007</v>
      </c>
      <c r="BH4235">
        <v>79.766374586011906</v>
      </c>
      <c r="BI4235">
        <v>77.806985844590997</v>
      </c>
    </row>
    <row r="4236" spans="1:61" x14ac:dyDescent="0.25">
      <c r="A4236" s="10" t="str">
        <f>VLOOKUP(D4236,'Index-Relations'!E:F,2,FALSE)</f>
        <v>ESG</v>
      </c>
      <c r="B4236" t="s">
        <v>3450</v>
      </c>
      <c r="C4236" s="53" t="s">
        <v>3350</v>
      </c>
      <c r="D4236" s="59" t="s">
        <v>3195</v>
      </c>
      <c r="E4236" s="59" t="s">
        <v>7652</v>
      </c>
      <c r="F4236" t="s">
        <v>2754</v>
      </c>
      <c r="G4236" t="s">
        <v>1692</v>
      </c>
      <c r="H4236" t="s">
        <v>1694</v>
      </c>
      <c r="I4236" s="52">
        <v>45505</v>
      </c>
      <c r="J4236" t="s">
        <v>2457</v>
      </c>
      <c r="K4236">
        <v>157</v>
      </c>
      <c r="L4236" s="73">
        <v>80.797614587176</v>
      </c>
      <c r="M4236">
        <v>157</v>
      </c>
      <c r="N4236">
        <v>1</v>
      </c>
      <c r="O4236" s="73">
        <v>82.348598576982994</v>
      </c>
      <c r="P4236">
        <v>157</v>
      </c>
      <c r="Q4236">
        <v>1</v>
      </c>
      <c r="R4236">
        <v>152</v>
      </c>
      <c r="S4236">
        <v>0.98478633920479197</v>
      </c>
      <c r="T4236">
        <v>34.273711168594303</v>
      </c>
      <c r="U4236">
        <v>0.72696945066987695</v>
      </c>
      <c r="V4236">
        <v>102</v>
      </c>
      <c r="W4236">
        <v>8.9513285098864304E-2</v>
      </c>
      <c r="X4236">
        <v>16</v>
      </c>
      <c r="Y4236">
        <v>157</v>
      </c>
      <c r="Z4236">
        <v>1</v>
      </c>
      <c r="AA4236">
        <v>22.725729603218401</v>
      </c>
      <c r="AB4236">
        <v>144</v>
      </c>
      <c r="AC4236">
        <v>0.95457963985414795</v>
      </c>
      <c r="AD4236">
        <v>13</v>
      </c>
      <c r="AE4236">
        <v>4.54203601458519E-2</v>
      </c>
      <c r="AF4236">
        <v>0</v>
      </c>
      <c r="AG4236">
        <v>6.2449999999999997E-17</v>
      </c>
      <c r="AH4236">
        <v>9.2808273048593497E-3</v>
      </c>
      <c r="AI4236">
        <v>12</v>
      </c>
      <c r="AJ4236" s="73">
        <v>77.812173488449901</v>
      </c>
      <c r="AK4236">
        <v>157</v>
      </c>
      <c r="AL4236">
        <v>1</v>
      </c>
      <c r="AM4236">
        <v>0</v>
      </c>
      <c r="AN4236">
        <v>0</v>
      </c>
      <c r="AO4236">
        <v>0</v>
      </c>
      <c r="AP4236">
        <v>0</v>
      </c>
      <c r="AQ4236">
        <v>157</v>
      </c>
      <c r="AR4236">
        <v>1</v>
      </c>
      <c r="AS4236">
        <v>0</v>
      </c>
      <c r="AT4236">
        <v>0</v>
      </c>
      <c r="AU4236">
        <v>0</v>
      </c>
      <c r="AV4236">
        <v>0</v>
      </c>
      <c r="AW4236">
        <v>157</v>
      </c>
      <c r="AX4236">
        <v>0.999999999999999</v>
      </c>
      <c r="AY4236" s="73">
        <v>79.700046766798906</v>
      </c>
      <c r="AZ4236">
        <v>157</v>
      </c>
      <c r="BA4236">
        <v>1</v>
      </c>
      <c r="BB4236">
        <v>153</v>
      </c>
      <c r="BC4236">
        <v>0.94357449824163397</v>
      </c>
      <c r="BD4236">
        <v>4</v>
      </c>
      <c r="BE4236">
        <v>5.64255017583652E-2</v>
      </c>
      <c r="BF4236">
        <v>80.797614587176</v>
      </c>
      <c r="BG4236">
        <v>82.348598576982994</v>
      </c>
      <c r="BH4236">
        <v>79.700046766798906</v>
      </c>
      <c r="BI4236">
        <v>77.812173488449901</v>
      </c>
    </row>
    <row r="4237" spans="1:61" x14ac:dyDescent="0.25">
      <c r="A4237" s="10" t="str">
        <f>VLOOKUP(D4237,'Index-Relations'!E:F,2,FALSE)</f>
        <v>ESG</v>
      </c>
      <c r="B4237" t="s">
        <v>3450</v>
      </c>
      <c r="C4237" s="53" t="s">
        <v>2765</v>
      </c>
      <c r="D4237" s="59" t="s">
        <v>3195</v>
      </c>
      <c r="E4237" s="59" t="s">
        <v>7653</v>
      </c>
      <c r="F4237" t="s">
        <v>2754</v>
      </c>
      <c r="G4237" t="s">
        <v>1692</v>
      </c>
      <c r="H4237" t="s">
        <v>1694</v>
      </c>
      <c r="I4237" s="52">
        <v>45474</v>
      </c>
      <c r="J4237" t="s">
        <v>2457</v>
      </c>
      <c r="K4237">
        <v>157</v>
      </c>
      <c r="L4237" s="73">
        <v>81.592341417192998</v>
      </c>
      <c r="M4237">
        <v>157</v>
      </c>
      <c r="N4237">
        <v>1</v>
      </c>
      <c r="O4237" s="73">
        <v>82.636285508170005</v>
      </c>
      <c r="P4237">
        <v>157</v>
      </c>
      <c r="Q4237">
        <v>1</v>
      </c>
      <c r="R4237">
        <v>152</v>
      </c>
      <c r="S4237">
        <v>0.98421241203680099</v>
      </c>
      <c r="T4237">
        <v>34.067957249097297</v>
      </c>
      <c r="U4237">
        <v>0.728014463534706</v>
      </c>
      <c r="V4237">
        <v>101</v>
      </c>
      <c r="W4237">
        <v>8.7853985687800104E-2</v>
      </c>
      <c r="X4237">
        <v>16</v>
      </c>
      <c r="Y4237">
        <v>157</v>
      </c>
      <c r="Z4237">
        <v>0.999999999999999</v>
      </c>
      <c r="AA4237">
        <v>23.752482788179702</v>
      </c>
      <c r="AB4237">
        <v>143</v>
      </c>
      <c r="AC4237">
        <v>0.95318331404151802</v>
      </c>
      <c r="AD4237">
        <v>14</v>
      </c>
      <c r="AE4237">
        <v>4.6816685958481402E-2</v>
      </c>
      <c r="AF4237">
        <v>0</v>
      </c>
      <c r="AG4237">
        <v>0</v>
      </c>
      <c r="AH4237">
        <v>9.1214133567617903E-3</v>
      </c>
      <c r="AI4237">
        <v>12</v>
      </c>
      <c r="AJ4237" s="73">
        <v>78.650377166382896</v>
      </c>
      <c r="AK4237">
        <v>157</v>
      </c>
      <c r="AL4237">
        <v>1</v>
      </c>
      <c r="AM4237">
        <v>0</v>
      </c>
      <c r="AN4237">
        <v>0</v>
      </c>
      <c r="AO4237">
        <v>0</v>
      </c>
      <c r="AP4237">
        <v>0</v>
      </c>
      <c r="AQ4237">
        <v>157</v>
      </c>
      <c r="AR4237">
        <v>1</v>
      </c>
      <c r="AS4237">
        <v>0</v>
      </c>
      <c r="AT4237">
        <v>0</v>
      </c>
      <c r="AU4237">
        <v>0</v>
      </c>
      <c r="AV4237">
        <v>0</v>
      </c>
      <c r="AW4237">
        <v>157</v>
      </c>
      <c r="AX4237">
        <v>1</v>
      </c>
      <c r="AY4237" s="73">
        <v>80.874468471735</v>
      </c>
      <c r="AZ4237">
        <v>157</v>
      </c>
      <c r="BA4237">
        <v>1</v>
      </c>
      <c r="BB4237">
        <v>153</v>
      </c>
      <c r="BC4237">
        <v>0.94461862662479601</v>
      </c>
      <c r="BD4237">
        <v>4</v>
      </c>
      <c r="BE4237">
        <v>5.5381373375203199E-2</v>
      </c>
      <c r="BF4237">
        <v>81.592341417192998</v>
      </c>
      <c r="BG4237">
        <v>82.636285508170005</v>
      </c>
      <c r="BH4237">
        <v>80.874468471735</v>
      </c>
      <c r="BI4237">
        <v>78.650377166382896</v>
      </c>
    </row>
    <row r="4238" spans="1:61" x14ac:dyDescent="0.25">
      <c r="A4238" s="10" t="str">
        <f>VLOOKUP(D4238,'Index-Relations'!E:F,2,FALSE)</f>
        <v>ESG</v>
      </c>
      <c r="B4238" t="s">
        <v>3450</v>
      </c>
      <c r="C4238" s="53" t="s">
        <v>2766</v>
      </c>
      <c r="D4238" s="59" t="s">
        <v>3195</v>
      </c>
      <c r="E4238" s="59" t="s">
        <v>7654</v>
      </c>
      <c r="F4238" t="s">
        <v>2754</v>
      </c>
      <c r="G4238" t="s">
        <v>1692</v>
      </c>
      <c r="H4238" t="s">
        <v>1694</v>
      </c>
      <c r="I4238" s="52">
        <v>45446</v>
      </c>
      <c r="J4238" t="s">
        <v>2457</v>
      </c>
      <c r="K4238">
        <v>150</v>
      </c>
      <c r="L4238" s="73">
        <v>82.479228876628994</v>
      </c>
      <c r="M4238">
        <v>150</v>
      </c>
      <c r="N4238">
        <v>1</v>
      </c>
      <c r="O4238" s="73">
        <v>83.271449935571894</v>
      </c>
      <c r="P4238">
        <v>150</v>
      </c>
      <c r="Q4238">
        <v>1</v>
      </c>
      <c r="R4238">
        <v>148</v>
      </c>
      <c r="S4238">
        <v>0.986297092386761</v>
      </c>
      <c r="T4238">
        <v>33.405358843534799</v>
      </c>
      <c r="U4238">
        <v>0.73609992268285895</v>
      </c>
      <c r="V4238">
        <v>95</v>
      </c>
      <c r="W4238">
        <v>7.8424939344534997E-2</v>
      </c>
      <c r="X4238">
        <v>16</v>
      </c>
      <c r="Y4238">
        <v>150</v>
      </c>
      <c r="Z4238">
        <v>0.999999999999999</v>
      </c>
      <c r="AA4238">
        <v>18.934780239993401</v>
      </c>
      <c r="AB4238">
        <v>137</v>
      </c>
      <c r="AC4238">
        <v>0.96082908912417597</v>
      </c>
      <c r="AD4238">
        <v>13</v>
      </c>
      <c r="AE4238">
        <v>3.9170910875823403E-2</v>
      </c>
      <c r="AF4238">
        <v>0</v>
      </c>
      <c r="AG4238">
        <v>0</v>
      </c>
      <c r="AH4238">
        <v>8.7738252998741904E-3</v>
      </c>
      <c r="AI4238">
        <v>11</v>
      </c>
      <c r="AJ4238" s="73">
        <v>79.590301736898894</v>
      </c>
      <c r="AK4238">
        <v>150</v>
      </c>
      <c r="AL4238">
        <v>1</v>
      </c>
      <c r="AM4238">
        <v>0</v>
      </c>
      <c r="AN4238">
        <v>0</v>
      </c>
      <c r="AO4238">
        <v>0</v>
      </c>
      <c r="AP4238">
        <v>0</v>
      </c>
      <c r="AQ4238">
        <v>150</v>
      </c>
      <c r="AR4238">
        <v>1</v>
      </c>
      <c r="AS4238">
        <v>0</v>
      </c>
      <c r="AT4238">
        <v>0</v>
      </c>
      <c r="AU4238">
        <v>0</v>
      </c>
      <c r="AV4238">
        <v>0</v>
      </c>
      <c r="AW4238">
        <v>150</v>
      </c>
      <c r="AX4238">
        <v>1</v>
      </c>
      <c r="AY4238" s="73">
        <v>81.797006523948994</v>
      </c>
      <c r="AZ4238">
        <v>150</v>
      </c>
      <c r="BA4238">
        <v>1</v>
      </c>
      <c r="BB4238">
        <v>147</v>
      </c>
      <c r="BC4238">
        <v>0.95312116099250299</v>
      </c>
      <c r="BD4238">
        <v>3</v>
      </c>
      <c r="BE4238">
        <v>4.6878839007496301E-2</v>
      </c>
      <c r="BF4238">
        <v>82.479228876628994</v>
      </c>
      <c r="BG4238">
        <v>83.271449935571894</v>
      </c>
      <c r="BH4238">
        <v>81.797006523948994</v>
      </c>
      <c r="BI4238">
        <v>79.590301736898894</v>
      </c>
    </row>
    <row r="4239" spans="1:61" x14ac:dyDescent="0.25">
      <c r="A4239" s="10" t="str">
        <f>VLOOKUP(D4239,'Index-Relations'!E:F,2,FALSE)</f>
        <v>ESG</v>
      </c>
      <c r="B4239" t="s">
        <v>3450</v>
      </c>
      <c r="C4239" s="53" t="s">
        <v>2767</v>
      </c>
      <c r="D4239" s="59" t="s">
        <v>3195</v>
      </c>
      <c r="E4239" s="59" t="s">
        <v>7655</v>
      </c>
      <c r="F4239" t="s">
        <v>2754</v>
      </c>
      <c r="G4239" t="s">
        <v>1692</v>
      </c>
      <c r="H4239" t="s">
        <v>1694</v>
      </c>
      <c r="I4239" s="52">
        <v>45413</v>
      </c>
      <c r="J4239" t="s">
        <v>2457</v>
      </c>
      <c r="K4239">
        <v>150</v>
      </c>
      <c r="L4239" s="73">
        <v>82.579333605969893</v>
      </c>
      <c r="M4239">
        <v>150</v>
      </c>
      <c r="N4239">
        <v>1</v>
      </c>
      <c r="O4239" s="73">
        <v>83.368019801947995</v>
      </c>
      <c r="P4239">
        <v>150</v>
      </c>
      <c r="Q4239">
        <v>1</v>
      </c>
      <c r="R4239">
        <v>148</v>
      </c>
      <c r="S4239">
        <v>0.98684517406752403</v>
      </c>
      <c r="T4239">
        <v>33.450483276544901</v>
      </c>
      <c r="U4239">
        <v>0.73218942813236998</v>
      </c>
      <c r="V4239">
        <v>94</v>
      </c>
      <c r="W4239">
        <v>7.6707591024805802E-2</v>
      </c>
      <c r="X4239">
        <v>16</v>
      </c>
      <c r="Y4239">
        <v>150</v>
      </c>
      <c r="Z4239">
        <v>1</v>
      </c>
      <c r="AA4239">
        <v>19.360460538275401</v>
      </c>
      <c r="AB4239">
        <v>137</v>
      </c>
      <c r="AC4239">
        <v>0.96116199708118399</v>
      </c>
      <c r="AD4239">
        <v>13</v>
      </c>
      <c r="AE4239">
        <v>3.8838002918815499E-2</v>
      </c>
      <c r="AF4239">
        <v>0</v>
      </c>
      <c r="AG4239">
        <v>3.3307000000000001E-16</v>
      </c>
      <c r="AH4239">
        <v>8.3502566936418301E-3</v>
      </c>
      <c r="AI4239">
        <v>11</v>
      </c>
      <c r="AJ4239" s="73">
        <v>79.717742346949905</v>
      </c>
      <c r="AK4239">
        <v>150</v>
      </c>
      <c r="AL4239">
        <v>1</v>
      </c>
      <c r="AM4239">
        <v>0</v>
      </c>
      <c r="AN4239">
        <v>0</v>
      </c>
      <c r="AO4239">
        <v>0</v>
      </c>
      <c r="AP4239">
        <v>0</v>
      </c>
      <c r="AQ4239">
        <v>150</v>
      </c>
      <c r="AR4239">
        <v>0.999999999999999</v>
      </c>
      <c r="AS4239">
        <v>0</v>
      </c>
      <c r="AT4239">
        <v>0</v>
      </c>
      <c r="AU4239">
        <v>0</v>
      </c>
      <c r="AV4239">
        <v>0</v>
      </c>
      <c r="AW4239">
        <v>150</v>
      </c>
      <c r="AX4239">
        <v>0.999999999999999</v>
      </c>
      <c r="AY4239" s="73">
        <v>81.860165913199907</v>
      </c>
      <c r="AZ4239">
        <v>150</v>
      </c>
      <c r="BA4239">
        <v>1</v>
      </c>
      <c r="BB4239">
        <v>146</v>
      </c>
      <c r="BC4239">
        <v>0.95015281080534497</v>
      </c>
      <c r="BD4239">
        <v>4</v>
      </c>
      <c r="BE4239">
        <v>4.9847189194654702E-2</v>
      </c>
      <c r="BF4239">
        <v>82.579333605969893</v>
      </c>
      <c r="BG4239">
        <v>83.368019801947995</v>
      </c>
      <c r="BH4239">
        <v>81.860165913199907</v>
      </c>
      <c r="BI4239">
        <v>79.717742346949905</v>
      </c>
    </row>
    <row r="4240" spans="1:61" x14ac:dyDescent="0.25">
      <c r="A4240" s="10" t="str">
        <f>VLOOKUP(D4240,'Index-Relations'!E:F,2,FALSE)</f>
        <v>ESG</v>
      </c>
      <c r="B4240" t="s">
        <v>3450</v>
      </c>
      <c r="C4240" s="53" t="s">
        <v>2768</v>
      </c>
      <c r="D4240" s="59" t="s">
        <v>3195</v>
      </c>
      <c r="E4240" s="59" t="s">
        <v>7656</v>
      </c>
      <c r="F4240" t="s">
        <v>2754</v>
      </c>
      <c r="G4240" t="s">
        <v>1692</v>
      </c>
      <c r="H4240" t="s">
        <v>1694</v>
      </c>
      <c r="I4240" s="52">
        <v>45383</v>
      </c>
      <c r="J4240" t="s">
        <v>2457</v>
      </c>
      <c r="K4240">
        <v>150</v>
      </c>
      <c r="L4240">
        <v>89.271131075412995</v>
      </c>
      <c r="M4240">
        <v>150</v>
      </c>
      <c r="N4240">
        <v>1</v>
      </c>
      <c r="O4240">
        <v>88.972761102339703</v>
      </c>
      <c r="P4240">
        <v>150</v>
      </c>
      <c r="Q4240">
        <v>1</v>
      </c>
      <c r="R4240">
        <v>148</v>
      </c>
      <c r="S4240">
        <v>0.98810144414593204</v>
      </c>
      <c r="T4240">
        <v>33.258642815519103</v>
      </c>
      <c r="U4240">
        <v>0.73047586131118103</v>
      </c>
      <c r="V4240">
        <v>94</v>
      </c>
      <c r="W4240">
        <v>7.68709389189631E-2</v>
      </c>
      <c r="X4240">
        <v>16</v>
      </c>
      <c r="Y4240">
        <v>150</v>
      </c>
      <c r="Z4240">
        <v>1</v>
      </c>
      <c r="AA4240">
        <v>18.503191150166099</v>
      </c>
      <c r="AB4240">
        <v>137</v>
      </c>
      <c r="AC4240">
        <v>0.96104553875349996</v>
      </c>
      <c r="AD4240">
        <v>13</v>
      </c>
      <c r="AE4240">
        <v>3.89544612464994E-2</v>
      </c>
      <c r="AF4240">
        <v>0</v>
      </c>
      <c r="AG4240">
        <v>4.1629999999999998E-17</v>
      </c>
      <c r="AH4240">
        <v>8.2974062896167995E-3</v>
      </c>
      <c r="AI4240">
        <v>11</v>
      </c>
      <c r="AJ4240">
        <v>87.779247997350794</v>
      </c>
      <c r="AK4240">
        <v>150</v>
      </c>
      <c r="AL4240">
        <v>1</v>
      </c>
      <c r="AM4240">
        <v>0</v>
      </c>
      <c r="AN4240">
        <v>0</v>
      </c>
      <c r="AO4240">
        <v>0</v>
      </c>
      <c r="AP4240">
        <v>0</v>
      </c>
      <c r="AQ4240">
        <v>150</v>
      </c>
      <c r="AR4240">
        <v>0.999999999999999</v>
      </c>
      <c r="AS4240">
        <v>0</v>
      </c>
      <c r="AT4240">
        <v>0</v>
      </c>
      <c r="AU4240">
        <v>0</v>
      </c>
      <c r="AV4240">
        <v>0</v>
      </c>
      <c r="AW4240">
        <v>150</v>
      </c>
      <c r="AX4240">
        <v>1</v>
      </c>
      <c r="AY4240">
        <v>88.274096237790502</v>
      </c>
      <c r="AZ4240">
        <v>150</v>
      </c>
      <c r="BA4240">
        <v>1</v>
      </c>
      <c r="BB4240">
        <v>146</v>
      </c>
      <c r="BC4240">
        <v>0.95330250092603097</v>
      </c>
      <c r="BD4240">
        <v>4</v>
      </c>
      <c r="BE4240">
        <v>4.6697499073968501E-2</v>
      </c>
      <c r="BF4240">
        <v>82.551393790276904</v>
      </c>
      <c r="BG4240">
        <v>83.106733607447893</v>
      </c>
      <c r="BH4240">
        <v>82.101018315779001</v>
      </c>
      <c r="BI4240">
        <v>79.581436167779998</v>
      </c>
    </row>
    <row r="4241" spans="1:61" x14ac:dyDescent="0.25">
      <c r="A4241" s="10" t="str">
        <f>VLOOKUP(D4241,'Index-Relations'!E:F,2,FALSE)</f>
        <v>ESG</v>
      </c>
      <c r="B4241" t="s">
        <v>3450</v>
      </c>
      <c r="C4241" s="53" t="s">
        <v>2769</v>
      </c>
      <c r="D4241" s="59" t="s">
        <v>3195</v>
      </c>
      <c r="E4241" s="59" t="s">
        <v>7657</v>
      </c>
      <c r="F4241" t="s">
        <v>2754</v>
      </c>
      <c r="G4241" t="s">
        <v>1692</v>
      </c>
      <c r="H4241" t="s">
        <v>1694</v>
      </c>
      <c r="I4241" s="52">
        <v>45352</v>
      </c>
      <c r="J4241" t="s">
        <v>2457</v>
      </c>
      <c r="K4241">
        <v>156</v>
      </c>
      <c r="L4241">
        <v>89.093199337504302</v>
      </c>
      <c r="M4241">
        <v>156</v>
      </c>
      <c r="N4241">
        <v>1</v>
      </c>
      <c r="O4241">
        <v>88.860256757364297</v>
      </c>
      <c r="P4241">
        <v>156</v>
      </c>
      <c r="Q4241">
        <v>1</v>
      </c>
      <c r="R4241">
        <v>150</v>
      </c>
      <c r="S4241">
        <v>0.98144376593490601</v>
      </c>
      <c r="T4241">
        <v>33.2627212217308</v>
      </c>
      <c r="U4241">
        <v>0.72333034785365002</v>
      </c>
      <c r="V4241">
        <v>96</v>
      </c>
      <c r="W4241">
        <v>8.1859838803544402E-2</v>
      </c>
      <c r="X4241">
        <v>13</v>
      </c>
      <c r="Y4241">
        <v>156</v>
      </c>
      <c r="Z4241">
        <v>0.999999999999999</v>
      </c>
      <c r="AA4241">
        <v>18.657028490898899</v>
      </c>
      <c r="AB4241">
        <v>142</v>
      </c>
      <c r="AC4241">
        <v>0.958895401957368</v>
      </c>
      <c r="AD4241">
        <v>13</v>
      </c>
      <c r="AE4241">
        <v>3.92158076714458E-2</v>
      </c>
      <c r="AF4241">
        <v>1</v>
      </c>
      <c r="AG4241">
        <v>1.8887903711860201E-3</v>
      </c>
      <c r="AH4241">
        <v>2.9456427722233001E-3</v>
      </c>
      <c r="AI4241">
        <v>9</v>
      </c>
      <c r="AJ4241">
        <v>87.847893128092196</v>
      </c>
      <c r="AK4241">
        <v>156</v>
      </c>
      <c r="AL4241">
        <v>1</v>
      </c>
      <c r="AM4241">
        <v>0</v>
      </c>
      <c r="AN4241">
        <v>0</v>
      </c>
      <c r="AO4241">
        <v>0</v>
      </c>
      <c r="AP4241">
        <v>0</v>
      </c>
      <c r="AQ4241">
        <v>156</v>
      </c>
      <c r="AR4241">
        <v>1</v>
      </c>
      <c r="AS4241">
        <v>0</v>
      </c>
      <c r="AT4241">
        <v>0</v>
      </c>
      <c r="AU4241">
        <v>0</v>
      </c>
      <c r="AV4241">
        <v>0</v>
      </c>
      <c r="AW4241">
        <v>156</v>
      </c>
      <c r="AX4241">
        <v>1</v>
      </c>
      <c r="AY4241">
        <v>87.812140771477701</v>
      </c>
      <c r="AZ4241">
        <v>156</v>
      </c>
      <c r="BA4241">
        <v>1</v>
      </c>
      <c r="BB4241">
        <v>151</v>
      </c>
      <c r="BC4241">
        <v>0.94343721830489402</v>
      </c>
      <c r="BD4241">
        <v>5</v>
      </c>
      <c r="BE4241">
        <v>5.6562781695105702E-2</v>
      </c>
      <c r="BF4241">
        <v>82.250465716401905</v>
      </c>
      <c r="BG4241">
        <v>82.911056298821904</v>
      </c>
      <c r="BH4241">
        <v>81.489282948383007</v>
      </c>
      <c r="BI4241">
        <v>79.574088514112901</v>
      </c>
    </row>
    <row r="4242" spans="1:61" x14ac:dyDescent="0.25">
      <c r="A4242" s="10" t="str">
        <f>VLOOKUP(D4242,'Index-Relations'!E:F,2,FALSE)</f>
        <v>ESG</v>
      </c>
      <c r="B4242" t="s">
        <v>3450</v>
      </c>
      <c r="C4242" s="53" t="s">
        <v>2770</v>
      </c>
      <c r="D4242" s="59" t="s">
        <v>3195</v>
      </c>
      <c r="E4242" s="59" t="s">
        <v>7658</v>
      </c>
      <c r="F4242" t="s">
        <v>2754</v>
      </c>
      <c r="G4242" t="s">
        <v>1692</v>
      </c>
      <c r="H4242" t="s">
        <v>1694</v>
      </c>
      <c r="I4242" s="52">
        <v>45323</v>
      </c>
      <c r="J4242" t="s">
        <v>2457</v>
      </c>
      <c r="K4242">
        <v>157</v>
      </c>
      <c r="L4242">
        <v>89.203948738592402</v>
      </c>
      <c r="M4242">
        <v>156</v>
      </c>
      <c r="N4242">
        <v>1</v>
      </c>
      <c r="O4242">
        <v>88.899465589603807</v>
      </c>
      <c r="P4242">
        <v>156</v>
      </c>
      <c r="Q4242">
        <v>1</v>
      </c>
      <c r="R4242">
        <v>150</v>
      </c>
      <c r="S4242">
        <v>0.98128795871223695</v>
      </c>
      <c r="T4242">
        <v>33.571602613809901</v>
      </c>
      <c r="U4242">
        <v>0.72450394557444597</v>
      </c>
      <c r="V4242">
        <v>96</v>
      </c>
      <c r="W4242">
        <v>8.1672160245138098E-2</v>
      </c>
      <c r="X4242">
        <v>13</v>
      </c>
      <c r="Y4242">
        <v>156</v>
      </c>
      <c r="Z4242">
        <v>1</v>
      </c>
      <c r="AA4242">
        <v>19.5347500621805</v>
      </c>
      <c r="AB4242">
        <v>142</v>
      </c>
      <c r="AC4242">
        <v>0.95651291840157304</v>
      </c>
      <c r="AD4242">
        <v>13</v>
      </c>
      <c r="AE4242">
        <v>4.1694920643015901E-2</v>
      </c>
      <c r="AF4242">
        <v>2</v>
      </c>
      <c r="AG4242">
        <v>1.79216095541014E-3</v>
      </c>
      <c r="AH4242">
        <v>3.0709514410416001E-3</v>
      </c>
      <c r="AI4242">
        <v>9</v>
      </c>
      <c r="AJ4242">
        <v>87.810066428618299</v>
      </c>
      <c r="AK4242">
        <v>156</v>
      </c>
      <c r="AL4242">
        <v>1</v>
      </c>
      <c r="AM4242">
        <v>0</v>
      </c>
      <c r="AN4242">
        <v>0</v>
      </c>
      <c r="AO4242">
        <v>0</v>
      </c>
      <c r="AP4242">
        <v>0</v>
      </c>
      <c r="AQ4242">
        <v>156</v>
      </c>
      <c r="AR4242">
        <v>0.999999999999999</v>
      </c>
      <c r="AS4242">
        <v>0</v>
      </c>
      <c r="AT4242">
        <v>0</v>
      </c>
      <c r="AU4242">
        <v>0</v>
      </c>
      <c r="AV4242">
        <v>0</v>
      </c>
      <c r="AW4242">
        <v>156</v>
      </c>
      <c r="AX4242">
        <v>1</v>
      </c>
      <c r="AY4242">
        <v>88.093772568316396</v>
      </c>
      <c r="AZ4242">
        <v>156</v>
      </c>
      <c r="BA4242">
        <v>1</v>
      </c>
      <c r="BB4242">
        <v>151</v>
      </c>
      <c r="BC4242">
        <v>0.93920946409124095</v>
      </c>
      <c r="BD4242">
        <v>5</v>
      </c>
      <c r="BE4242">
        <v>6.0790535908758901E-2</v>
      </c>
      <c r="BF4242">
        <v>82.258086480947</v>
      </c>
      <c r="BG4242">
        <v>83.031753517907902</v>
      </c>
      <c r="BH4242">
        <v>81.546485335650004</v>
      </c>
      <c r="BI4242">
        <v>79.633154798785995</v>
      </c>
    </row>
    <row r="4243" spans="1:61" x14ac:dyDescent="0.25">
      <c r="A4243" s="10" t="str">
        <f>VLOOKUP(D4243,'Index-Relations'!E:F,2,FALSE)</f>
        <v>ESG</v>
      </c>
      <c r="B4243" t="s">
        <v>3450</v>
      </c>
      <c r="C4243" s="53" t="s">
        <v>2760</v>
      </c>
      <c r="D4243" s="59" t="s">
        <v>3196</v>
      </c>
      <c r="E4243" s="59" t="s">
        <v>7659</v>
      </c>
      <c r="F4243" t="s">
        <v>2538</v>
      </c>
      <c r="G4243" t="s">
        <v>1696</v>
      </c>
      <c r="H4243" t="s">
        <v>1698</v>
      </c>
      <c r="I4243" s="52">
        <v>45659</v>
      </c>
      <c r="J4243" t="s">
        <v>2457</v>
      </c>
      <c r="K4243">
        <v>102</v>
      </c>
      <c r="L4243" s="73">
        <v>83.036132783515995</v>
      </c>
      <c r="M4243">
        <v>102</v>
      </c>
      <c r="N4243">
        <v>1</v>
      </c>
      <c r="O4243" s="73">
        <v>85.392531434755</v>
      </c>
      <c r="P4243">
        <v>102</v>
      </c>
      <c r="Q4243">
        <v>1</v>
      </c>
      <c r="R4243">
        <v>99</v>
      </c>
      <c r="S4243">
        <v>0.98653575383255898</v>
      </c>
      <c r="T4243">
        <v>31.873877421376601</v>
      </c>
      <c r="U4243">
        <v>0.67790865298496406</v>
      </c>
      <c r="V4243">
        <v>69</v>
      </c>
      <c r="W4243">
        <v>4.5019230116088702E-2</v>
      </c>
      <c r="X4243">
        <v>10</v>
      </c>
      <c r="Y4243">
        <v>102</v>
      </c>
      <c r="Z4243">
        <v>1</v>
      </c>
      <c r="AA4243">
        <v>10.054821293329001</v>
      </c>
      <c r="AB4243">
        <v>90</v>
      </c>
      <c r="AC4243">
        <v>0.95668326800581505</v>
      </c>
      <c r="AD4243">
        <v>12</v>
      </c>
      <c r="AE4243">
        <v>4.3316731994184197E-2</v>
      </c>
      <c r="AF4243">
        <v>0</v>
      </c>
      <c r="AG4243">
        <v>0</v>
      </c>
      <c r="AH4243">
        <v>4.7119302608585401E-3</v>
      </c>
      <c r="AI4243">
        <v>7</v>
      </c>
      <c r="AJ4243" s="73">
        <v>80.288473750580906</v>
      </c>
      <c r="AK4243">
        <v>102</v>
      </c>
      <c r="AL4243">
        <v>1</v>
      </c>
      <c r="AM4243">
        <v>0</v>
      </c>
      <c r="AN4243">
        <v>0</v>
      </c>
      <c r="AO4243">
        <v>0</v>
      </c>
      <c r="AP4243">
        <v>0</v>
      </c>
      <c r="AQ4243">
        <v>102</v>
      </c>
      <c r="AR4243">
        <v>1</v>
      </c>
      <c r="AS4243">
        <v>0</v>
      </c>
      <c r="AT4243">
        <v>0</v>
      </c>
      <c r="AU4243">
        <v>0</v>
      </c>
      <c r="AV4243">
        <v>0</v>
      </c>
      <c r="AW4243">
        <v>102</v>
      </c>
      <c r="AX4243">
        <v>1</v>
      </c>
      <c r="AY4243" s="73">
        <v>81.403216626095997</v>
      </c>
      <c r="AZ4243">
        <v>102</v>
      </c>
      <c r="BA4243">
        <v>1</v>
      </c>
      <c r="BB4243">
        <v>98</v>
      </c>
      <c r="BC4243">
        <v>0.94290297549822299</v>
      </c>
      <c r="BD4243">
        <v>4</v>
      </c>
      <c r="BE4243">
        <v>5.7097024501776297E-2</v>
      </c>
      <c r="BF4243">
        <v>83.036132783515995</v>
      </c>
      <c r="BG4243">
        <v>85.392531434755</v>
      </c>
      <c r="BH4243">
        <v>81.403216626095997</v>
      </c>
      <c r="BI4243">
        <v>80.288473750580906</v>
      </c>
    </row>
    <row r="4244" spans="1:61" x14ac:dyDescent="0.25">
      <c r="A4244" s="10" t="str">
        <f>VLOOKUP(D4244,'Index-Relations'!E:F,2,FALSE)</f>
        <v>ESG</v>
      </c>
      <c r="B4244" t="s">
        <v>3450</v>
      </c>
      <c r="C4244" s="53" t="s">
        <v>2761</v>
      </c>
      <c r="D4244" s="59" t="s">
        <v>3196</v>
      </c>
      <c r="E4244" s="59" t="s">
        <v>7660</v>
      </c>
      <c r="F4244" t="s">
        <v>2538</v>
      </c>
      <c r="G4244" t="s">
        <v>1696</v>
      </c>
      <c r="H4244" t="s">
        <v>1698</v>
      </c>
      <c r="I4244" s="52">
        <v>45628</v>
      </c>
      <c r="J4244" t="s">
        <v>2457</v>
      </c>
      <c r="K4244">
        <v>101</v>
      </c>
      <c r="L4244" s="73">
        <v>83.774743411089901</v>
      </c>
      <c r="M4244">
        <v>101</v>
      </c>
      <c r="N4244">
        <v>1</v>
      </c>
      <c r="O4244" s="73">
        <v>85.889502152164994</v>
      </c>
      <c r="P4244">
        <v>101</v>
      </c>
      <c r="Q4244">
        <v>1</v>
      </c>
      <c r="R4244">
        <v>98</v>
      </c>
      <c r="S4244">
        <v>0.985175811674598</v>
      </c>
      <c r="T4244">
        <v>31.6784015548781</v>
      </c>
      <c r="U4244">
        <v>0.71959125314209504</v>
      </c>
      <c r="V4244">
        <v>68</v>
      </c>
      <c r="W4244">
        <v>4.30530626134078E-2</v>
      </c>
      <c r="X4244">
        <v>10</v>
      </c>
      <c r="Y4244">
        <v>101</v>
      </c>
      <c r="Z4244">
        <v>1</v>
      </c>
      <c r="AA4244">
        <v>9.8220207005851705</v>
      </c>
      <c r="AB4244">
        <v>89</v>
      </c>
      <c r="AC4244">
        <v>0.947845267886819</v>
      </c>
      <c r="AD4244">
        <v>12</v>
      </c>
      <c r="AE4244">
        <v>5.2154732113180897E-2</v>
      </c>
      <c r="AF4244">
        <v>0</v>
      </c>
      <c r="AG4244">
        <v>8.3269999999999995E-17</v>
      </c>
      <c r="AH4244">
        <v>5.0371242312470099E-3</v>
      </c>
      <c r="AI4244">
        <v>7</v>
      </c>
      <c r="AJ4244" s="73">
        <v>80.887432911180994</v>
      </c>
      <c r="AK4244">
        <v>101</v>
      </c>
      <c r="AL4244">
        <v>1</v>
      </c>
      <c r="AM4244">
        <v>0</v>
      </c>
      <c r="AN4244">
        <v>0</v>
      </c>
      <c r="AO4244">
        <v>0</v>
      </c>
      <c r="AP4244">
        <v>0</v>
      </c>
      <c r="AQ4244">
        <v>101</v>
      </c>
      <c r="AR4244">
        <v>1</v>
      </c>
      <c r="AS4244">
        <v>0</v>
      </c>
      <c r="AT4244">
        <v>0</v>
      </c>
      <c r="AU4244">
        <v>0</v>
      </c>
      <c r="AV4244">
        <v>0</v>
      </c>
      <c r="AW4244">
        <v>101</v>
      </c>
      <c r="AX4244">
        <v>1</v>
      </c>
      <c r="AY4244" s="73">
        <v>82.308600198796</v>
      </c>
      <c r="AZ4244">
        <v>101</v>
      </c>
      <c r="BA4244">
        <v>1</v>
      </c>
      <c r="BB4244">
        <v>97</v>
      </c>
      <c r="BC4244">
        <v>0.95142238171100701</v>
      </c>
      <c r="BD4244">
        <v>4</v>
      </c>
      <c r="BE4244">
        <v>4.8577618288992402E-2</v>
      </c>
      <c r="BF4244">
        <v>83.774743411089901</v>
      </c>
      <c r="BG4244">
        <v>85.889502152164994</v>
      </c>
      <c r="BH4244">
        <v>82.308600198796</v>
      </c>
      <c r="BI4244">
        <v>80.887432911180994</v>
      </c>
    </row>
    <row r="4245" spans="1:61" x14ac:dyDescent="0.25">
      <c r="A4245" s="10" t="str">
        <f>VLOOKUP(D4245,'Index-Relations'!E:F,2,FALSE)</f>
        <v>ESG</v>
      </c>
      <c r="B4245" t="s">
        <v>3450</v>
      </c>
      <c r="C4245" s="53" t="s">
        <v>2762</v>
      </c>
      <c r="D4245" s="59" t="s">
        <v>3196</v>
      </c>
      <c r="E4245" s="59" t="s">
        <v>7661</v>
      </c>
      <c r="F4245" t="s">
        <v>2538</v>
      </c>
      <c r="G4245" t="s">
        <v>1696</v>
      </c>
      <c r="H4245" t="s">
        <v>1698</v>
      </c>
      <c r="I4245" s="52">
        <v>45597</v>
      </c>
      <c r="J4245" t="s">
        <v>2457</v>
      </c>
      <c r="K4245">
        <v>101</v>
      </c>
      <c r="L4245" s="73">
        <v>83.554705135413997</v>
      </c>
      <c r="M4245">
        <v>101</v>
      </c>
      <c r="N4245">
        <v>1</v>
      </c>
      <c r="O4245" s="73">
        <v>85.849605209700002</v>
      </c>
      <c r="P4245">
        <v>101</v>
      </c>
      <c r="Q4245">
        <v>1</v>
      </c>
      <c r="R4245">
        <v>98</v>
      </c>
      <c r="S4245">
        <v>0.98529235468408904</v>
      </c>
      <c r="T4245">
        <v>31.815991478675102</v>
      </c>
      <c r="U4245">
        <v>0.719689438712378</v>
      </c>
      <c r="V4245">
        <v>68</v>
      </c>
      <c r="W4245">
        <v>4.2865884448113997E-2</v>
      </c>
      <c r="X4245">
        <v>10</v>
      </c>
      <c r="Y4245">
        <v>101</v>
      </c>
      <c r="Z4245">
        <v>0.999999999999999</v>
      </c>
      <c r="AA4245">
        <v>9.6594977343722892</v>
      </c>
      <c r="AB4245">
        <v>89</v>
      </c>
      <c r="AC4245">
        <v>0.94813993375338601</v>
      </c>
      <c r="AD4245">
        <v>12</v>
      </c>
      <c r="AE4245">
        <v>5.1860066246613198E-2</v>
      </c>
      <c r="AF4245">
        <v>0</v>
      </c>
      <c r="AG4245">
        <v>0</v>
      </c>
      <c r="AH4245">
        <v>5.0913937009540496E-3</v>
      </c>
      <c r="AI4245">
        <v>7</v>
      </c>
      <c r="AJ4245" s="73">
        <v>80.601732927726005</v>
      </c>
      <c r="AK4245">
        <v>101</v>
      </c>
      <c r="AL4245">
        <v>1</v>
      </c>
      <c r="AM4245">
        <v>0</v>
      </c>
      <c r="AN4245">
        <v>0</v>
      </c>
      <c r="AO4245">
        <v>0</v>
      </c>
      <c r="AP4245">
        <v>0</v>
      </c>
      <c r="AQ4245">
        <v>101</v>
      </c>
      <c r="AR4245">
        <v>1</v>
      </c>
      <c r="AS4245">
        <v>0</v>
      </c>
      <c r="AT4245">
        <v>0</v>
      </c>
      <c r="AU4245">
        <v>0</v>
      </c>
      <c r="AV4245">
        <v>0</v>
      </c>
      <c r="AW4245">
        <v>101</v>
      </c>
      <c r="AX4245">
        <v>1</v>
      </c>
      <c r="AY4245" s="73">
        <v>82.003659405968904</v>
      </c>
      <c r="AZ4245">
        <v>101</v>
      </c>
      <c r="BA4245">
        <v>1</v>
      </c>
      <c r="BB4245">
        <v>97</v>
      </c>
      <c r="BC4245">
        <v>0.94989075788726895</v>
      </c>
      <c r="BD4245">
        <v>4</v>
      </c>
      <c r="BE4245">
        <v>5.0109242112730698E-2</v>
      </c>
      <c r="BF4245">
        <v>83.554705135413997</v>
      </c>
      <c r="BG4245">
        <v>85.849605209700002</v>
      </c>
      <c r="BH4245">
        <v>82.003659405968904</v>
      </c>
      <c r="BI4245">
        <v>80.601732927726005</v>
      </c>
    </row>
    <row r="4246" spans="1:61" x14ac:dyDescent="0.25">
      <c r="A4246" s="10" t="str">
        <f>VLOOKUP(D4246,'Index-Relations'!E:F,2,FALSE)</f>
        <v>ESG</v>
      </c>
      <c r="B4246" t="s">
        <v>3450</v>
      </c>
      <c r="C4246" s="53" t="s">
        <v>2763</v>
      </c>
      <c r="D4246" s="59" t="s">
        <v>3196</v>
      </c>
      <c r="E4246" s="59" t="s">
        <v>7662</v>
      </c>
      <c r="F4246" t="s">
        <v>2538</v>
      </c>
      <c r="G4246" t="s">
        <v>1696</v>
      </c>
      <c r="H4246" t="s">
        <v>1698</v>
      </c>
      <c r="I4246" s="52">
        <v>45566</v>
      </c>
      <c r="J4246" t="s">
        <v>2457</v>
      </c>
      <c r="K4246">
        <v>101</v>
      </c>
      <c r="L4246" s="73">
        <v>83.548816179235999</v>
      </c>
      <c r="M4246">
        <v>101</v>
      </c>
      <c r="N4246">
        <v>1</v>
      </c>
      <c r="O4246" s="73">
        <v>85.848386868890003</v>
      </c>
      <c r="P4246">
        <v>101</v>
      </c>
      <c r="Q4246">
        <v>1</v>
      </c>
      <c r="R4246">
        <v>98</v>
      </c>
      <c r="S4246">
        <v>0.98556402559309897</v>
      </c>
      <c r="T4246">
        <v>31.9522956227942</v>
      </c>
      <c r="U4246">
        <v>0.72131543906392803</v>
      </c>
      <c r="V4246">
        <v>68</v>
      </c>
      <c r="W4246">
        <v>4.2665250942578697E-2</v>
      </c>
      <c r="X4246">
        <v>10</v>
      </c>
      <c r="Y4246">
        <v>101</v>
      </c>
      <c r="Z4246">
        <v>0.999999999999999</v>
      </c>
      <c r="AA4246">
        <v>9.3251876649550098</v>
      </c>
      <c r="AB4246">
        <v>90</v>
      </c>
      <c r="AC4246">
        <v>0.95205121450316399</v>
      </c>
      <c r="AD4246">
        <v>11</v>
      </c>
      <c r="AE4246">
        <v>4.7948785496835601E-2</v>
      </c>
      <c r="AF4246">
        <v>0</v>
      </c>
      <c r="AG4246">
        <v>0</v>
      </c>
      <c r="AH4246">
        <v>4.9305671634384297E-3</v>
      </c>
      <c r="AI4246">
        <v>7</v>
      </c>
      <c r="AJ4246" s="73">
        <v>80.626618071395001</v>
      </c>
      <c r="AK4246">
        <v>101</v>
      </c>
      <c r="AL4246">
        <v>1</v>
      </c>
      <c r="AM4246">
        <v>0</v>
      </c>
      <c r="AN4246">
        <v>0</v>
      </c>
      <c r="AO4246">
        <v>0</v>
      </c>
      <c r="AP4246">
        <v>0</v>
      </c>
      <c r="AQ4246">
        <v>101</v>
      </c>
      <c r="AR4246">
        <v>1</v>
      </c>
      <c r="AS4246">
        <v>0</v>
      </c>
      <c r="AT4246">
        <v>0</v>
      </c>
      <c r="AU4246">
        <v>0</v>
      </c>
      <c r="AV4246">
        <v>0</v>
      </c>
      <c r="AW4246">
        <v>101</v>
      </c>
      <c r="AX4246">
        <v>0.999999999999999</v>
      </c>
      <c r="AY4246" s="73">
        <v>81.962069469163893</v>
      </c>
      <c r="AZ4246">
        <v>101</v>
      </c>
      <c r="BA4246">
        <v>1</v>
      </c>
      <c r="BB4246">
        <v>97</v>
      </c>
      <c r="BC4246">
        <v>0.94914680968866105</v>
      </c>
      <c r="BD4246">
        <v>4</v>
      </c>
      <c r="BE4246">
        <v>5.0853190311338302E-2</v>
      </c>
      <c r="BF4246">
        <v>83.548816179235999</v>
      </c>
      <c r="BG4246">
        <v>85.848386868890003</v>
      </c>
      <c r="BH4246">
        <v>81.962069469163893</v>
      </c>
      <c r="BI4246">
        <v>80.626618071395001</v>
      </c>
    </row>
    <row r="4247" spans="1:61" x14ac:dyDescent="0.25">
      <c r="A4247" s="10" t="str">
        <f>VLOOKUP(D4247,'Index-Relations'!E:F,2,FALSE)</f>
        <v>ESG</v>
      </c>
      <c r="B4247" t="s">
        <v>3450</v>
      </c>
      <c r="C4247" s="53" t="s">
        <v>2764</v>
      </c>
      <c r="D4247" s="59" t="s">
        <v>3196</v>
      </c>
      <c r="E4247" s="59" t="s">
        <v>7663</v>
      </c>
      <c r="F4247" t="s">
        <v>2538</v>
      </c>
      <c r="G4247" t="s">
        <v>1696</v>
      </c>
      <c r="H4247" t="s">
        <v>1698</v>
      </c>
      <c r="I4247" s="52">
        <v>45537</v>
      </c>
      <c r="J4247" t="s">
        <v>2457</v>
      </c>
      <c r="K4247">
        <v>137</v>
      </c>
      <c r="L4247" s="73">
        <v>83.340422574477898</v>
      </c>
      <c r="M4247">
        <v>137</v>
      </c>
      <c r="N4247">
        <v>1</v>
      </c>
      <c r="O4247" s="73">
        <v>85.141387606863006</v>
      </c>
      <c r="P4247">
        <v>137</v>
      </c>
      <c r="Q4247">
        <v>1</v>
      </c>
      <c r="R4247">
        <v>133</v>
      </c>
      <c r="S4247">
        <v>0.97380271572686905</v>
      </c>
      <c r="T4247">
        <v>32.922757921447598</v>
      </c>
      <c r="U4247">
        <v>0.71856357108425595</v>
      </c>
      <c r="V4247">
        <v>90</v>
      </c>
      <c r="W4247">
        <v>4.0439517710933598E-2</v>
      </c>
      <c r="X4247">
        <v>11</v>
      </c>
      <c r="Y4247">
        <v>137</v>
      </c>
      <c r="Z4247">
        <v>1</v>
      </c>
      <c r="AA4247">
        <v>16.1097017245777</v>
      </c>
      <c r="AB4247">
        <v>128</v>
      </c>
      <c r="AC4247">
        <v>0.94672367550334802</v>
      </c>
      <c r="AD4247">
        <v>13</v>
      </c>
      <c r="AE4247">
        <v>6.43103048504792E-2</v>
      </c>
      <c r="AF4247">
        <v>-4</v>
      </c>
      <c r="AG4247">
        <v>0</v>
      </c>
      <c r="AH4247">
        <v>4.0794358783325796E-3</v>
      </c>
      <c r="AI4247">
        <v>9</v>
      </c>
      <c r="AJ4247" s="73">
        <v>80.2612220429139</v>
      </c>
      <c r="AK4247">
        <v>137</v>
      </c>
      <c r="AL4247">
        <v>1</v>
      </c>
      <c r="AM4247">
        <v>0</v>
      </c>
      <c r="AN4247">
        <v>0</v>
      </c>
      <c r="AO4247">
        <v>0</v>
      </c>
      <c r="AP4247">
        <v>0</v>
      </c>
      <c r="AQ4247">
        <v>137</v>
      </c>
      <c r="AR4247">
        <v>1</v>
      </c>
      <c r="AS4247">
        <v>0</v>
      </c>
      <c r="AT4247">
        <v>0</v>
      </c>
      <c r="AU4247">
        <v>0</v>
      </c>
      <c r="AV4247">
        <v>0</v>
      </c>
      <c r="AW4247">
        <v>137</v>
      </c>
      <c r="AX4247">
        <v>1</v>
      </c>
      <c r="AY4247" s="73">
        <v>82.192228558075897</v>
      </c>
      <c r="AZ4247">
        <v>137</v>
      </c>
      <c r="BA4247">
        <v>1</v>
      </c>
      <c r="BB4247">
        <v>134</v>
      </c>
      <c r="BC4247">
        <v>0.951079327841724</v>
      </c>
      <c r="BD4247">
        <v>3</v>
      </c>
      <c r="BE4247">
        <v>4.8920672158275301E-2</v>
      </c>
      <c r="BF4247">
        <v>83.340422574477898</v>
      </c>
      <c r="BG4247">
        <v>85.141387606863006</v>
      </c>
      <c r="BH4247">
        <v>82.192228558075897</v>
      </c>
      <c r="BI4247">
        <v>80.2612220429139</v>
      </c>
    </row>
    <row r="4248" spans="1:61" x14ac:dyDescent="0.25">
      <c r="A4248" s="10" t="str">
        <f>VLOOKUP(D4248,'Index-Relations'!E:F,2,FALSE)</f>
        <v>ESG</v>
      </c>
      <c r="B4248" t="s">
        <v>3450</v>
      </c>
      <c r="C4248" s="53" t="s">
        <v>3350</v>
      </c>
      <c r="D4248" s="59" t="s">
        <v>3196</v>
      </c>
      <c r="E4248" s="59" t="s">
        <v>7664</v>
      </c>
      <c r="F4248" t="s">
        <v>2538</v>
      </c>
      <c r="G4248" t="s">
        <v>1696</v>
      </c>
      <c r="H4248" t="s">
        <v>1698</v>
      </c>
      <c r="I4248" s="52">
        <v>45505</v>
      </c>
      <c r="J4248" t="s">
        <v>2457</v>
      </c>
      <c r="K4248">
        <v>137</v>
      </c>
      <c r="L4248" s="73">
        <v>83.275724289501895</v>
      </c>
      <c r="M4248">
        <v>137</v>
      </c>
      <c r="N4248">
        <v>1</v>
      </c>
      <c r="O4248" s="73">
        <v>85.104888461094006</v>
      </c>
      <c r="P4248">
        <v>137</v>
      </c>
      <c r="Q4248">
        <v>1</v>
      </c>
      <c r="R4248">
        <v>133</v>
      </c>
      <c r="S4248">
        <v>0.97440299289495902</v>
      </c>
      <c r="T4248">
        <v>32.9525430867211</v>
      </c>
      <c r="U4248">
        <v>0.72301990551919104</v>
      </c>
      <c r="V4248">
        <v>90</v>
      </c>
      <c r="W4248">
        <v>3.8784779669430398E-2</v>
      </c>
      <c r="X4248">
        <v>11</v>
      </c>
      <c r="Y4248">
        <v>137</v>
      </c>
      <c r="Z4248">
        <v>1</v>
      </c>
      <c r="AA4248">
        <v>16.787963285757701</v>
      </c>
      <c r="AB4248">
        <v>125</v>
      </c>
      <c r="AC4248">
        <v>0.94461655106678799</v>
      </c>
      <c r="AD4248">
        <v>12</v>
      </c>
      <c r="AE4248">
        <v>5.5383448933211503E-2</v>
      </c>
      <c r="AF4248">
        <v>0</v>
      </c>
      <c r="AG4248">
        <v>1.4572E-16</v>
      </c>
      <c r="AH4248">
        <v>3.9948194238582603E-3</v>
      </c>
      <c r="AI4248">
        <v>9</v>
      </c>
      <c r="AJ4248" s="73">
        <v>80.2462879406349</v>
      </c>
      <c r="AK4248">
        <v>137</v>
      </c>
      <c r="AL4248">
        <v>1</v>
      </c>
      <c r="AM4248">
        <v>0</v>
      </c>
      <c r="AN4248">
        <v>0</v>
      </c>
      <c r="AO4248">
        <v>0</v>
      </c>
      <c r="AP4248">
        <v>0</v>
      </c>
      <c r="AQ4248">
        <v>137</v>
      </c>
      <c r="AR4248">
        <v>1</v>
      </c>
      <c r="AS4248">
        <v>0</v>
      </c>
      <c r="AT4248">
        <v>0</v>
      </c>
      <c r="AU4248">
        <v>0</v>
      </c>
      <c r="AV4248">
        <v>0</v>
      </c>
      <c r="AW4248">
        <v>137</v>
      </c>
      <c r="AX4248">
        <v>1</v>
      </c>
      <c r="AY4248" s="73">
        <v>82.103324606851999</v>
      </c>
      <c r="AZ4248">
        <v>137</v>
      </c>
      <c r="BA4248">
        <v>1</v>
      </c>
      <c r="BB4248">
        <v>134</v>
      </c>
      <c r="BC4248">
        <v>0.95282427331852304</v>
      </c>
      <c r="BD4248">
        <v>3</v>
      </c>
      <c r="BE4248">
        <v>4.7175726681476002E-2</v>
      </c>
      <c r="BF4248">
        <v>83.275724289501895</v>
      </c>
      <c r="BG4248">
        <v>85.104888461094006</v>
      </c>
      <c r="BH4248">
        <v>82.103324606851999</v>
      </c>
      <c r="BI4248">
        <v>80.2462879406349</v>
      </c>
    </row>
    <row r="4249" spans="1:61" x14ac:dyDescent="0.25">
      <c r="A4249" s="10" t="str">
        <f>VLOOKUP(D4249,'Index-Relations'!E:F,2,FALSE)</f>
        <v>ESG</v>
      </c>
      <c r="B4249" t="s">
        <v>3450</v>
      </c>
      <c r="C4249" s="53" t="s">
        <v>2765</v>
      </c>
      <c r="D4249" s="59" t="s">
        <v>3196</v>
      </c>
      <c r="E4249" s="59" t="s">
        <v>7665</v>
      </c>
      <c r="F4249" t="s">
        <v>2538</v>
      </c>
      <c r="G4249" t="s">
        <v>1696</v>
      </c>
      <c r="H4249" t="s">
        <v>1698</v>
      </c>
      <c r="I4249" s="52">
        <v>45474</v>
      </c>
      <c r="J4249" t="s">
        <v>2457</v>
      </c>
      <c r="K4249">
        <v>137</v>
      </c>
      <c r="L4249" s="73">
        <v>84.169994084402006</v>
      </c>
      <c r="M4249">
        <v>137</v>
      </c>
      <c r="N4249">
        <v>1</v>
      </c>
      <c r="O4249" s="73">
        <v>85.3652773201119</v>
      </c>
      <c r="P4249">
        <v>137</v>
      </c>
      <c r="Q4249">
        <v>1</v>
      </c>
      <c r="R4249">
        <v>133</v>
      </c>
      <c r="S4249">
        <v>0.97318522408728203</v>
      </c>
      <c r="T4249">
        <v>32.7678838125235</v>
      </c>
      <c r="U4249">
        <v>0.72627705204321702</v>
      </c>
      <c r="V4249">
        <v>90</v>
      </c>
      <c r="W4249">
        <v>3.8757228617542702E-2</v>
      </c>
      <c r="X4249">
        <v>11</v>
      </c>
      <c r="Y4249">
        <v>137</v>
      </c>
      <c r="Z4249">
        <v>0.999999999999999</v>
      </c>
      <c r="AA4249">
        <v>17.4962325323744</v>
      </c>
      <c r="AB4249">
        <v>125</v>
      </c>
      <c r="AC4249">
        <v>0.96225459910259603</v>
      </c>
      <c r="AD4249">
        <v>12</v>
      </c>
      <c r="AE4249">
        <v>3.7745400897403497E-2</v>
      </c>
      <c r="AF4249">
        <v>0</v>
      </c>
      <c r="AG4249">
        <v>0</v>
      </c>
      <c r="AH4249">
        <v>3.9844125800989399E-3</v>
      </c>
      <c r="AI4249">
        <v>9</v>
      </c>
      <c r="AJ4249" s="73">
        <v>81.157625522226994</v>
      </c>
      <c r="AK4249">
        <v>137</v>
      </c>
      <c r="AL4249">
        <v>1</v>
      </c>
      <c r="AM4249">
        <v>0</v>
      </c>
      <c r="AN4249">
        <v>0</v>
      </c>
      <c r="AO4249">
        <v>0</v>
      </c>
      <c r="AP4249">
        <v>0</v>
      </c>
      <c r="AQ4249">
        <v>137</v>
      </c>
      <c r="AR4249">
        <v>0.999999999999999</v>
      </c>
      <c r="AS4249">
        <v>0</v>
      </c>
      <c r="AT4249">
        <v>0</v>
      </c>
      <c r="AU4249">
        <v>0</v>
      </c>
      <c r="AV4249">
        <v>0</v>
      </c>
      <c r="AW4249">
        <v>137</v>
      </c>
      <c r="AX4249">
        <v>1</v>
      </c>
      <c r="AY4249" s="73">
        <v>83.405989279756</v>
      </c>
      <c r="AZ4249">
        <v>137</v>
      </c>
      <c r="BA4249">
        <v>1</v>
      </c>
      <c r="BB4249">
        <v>134</v>
      </c>
      <c r="BC4249">
        <v>0.95448627814186804</v>
      </c>
      <c r="BD4249">
        <v>3</v>
      </c>
      <c r="BE4249">
        <v>4.5513721858131698E-2</v>
      </c>
      <c r="BF4249">
        <v>84.169994084402006</v>
      </c>
      <c r="BG4249">
        <v>85.3652773201119</v>
      </c>
      <c r="BH4249">
        <v>83.405989279756</v>
      </c>
      <c r="BI4249">
        <v>81.157625522226994</v>
      </c>
    </row>
    <row r="4250" spans="1:61" x14ac:dyDescent="0.25">
      <c r="A4250" s="10" t="str">
        <f>VLOOKUP(D4250,'Index-Relations'!E:F,2,FALSE)</f>
        <v>ESG</v>
      </c>
      <c r="B4250" t="s">
        <v>3450</v>
      </c>
      <c r="C4250" s="53" t="s">
        <v>2766</v>
      </c>
      <c r="D4250" s="59" t="s">
        <v>3196</v>
      </c>
      <c r="E4250" s="59" t="s">
        <v>7666</v>
      </c>
      <c r="F4250" t="s">
        <v>2538</v>
      </c>
      <c r="G4250" t="s">
        <v>1696</v>
      </c>
      <c r="H4250" t="s">
        <v>1698</v>
      </c>
      <c r="I4250" s="52">
        <v>45446</v>
      </c>
      <c r="J4250" t="s">
        <v>2457</v>
      </c>
      <c r="K4250">
        <v>130</v>
      </c>
      <c r="L4250" s="73">
        <v>85.031464683327002</v>
      </c>
      <c r="M4250">
        <v>130</v>
      </c>
      <c r="N4250">
        <v>1</v>
      </c>
      <c r="O4250" s="73">
        <v>85.942970982144999</v>
      </c>
      <c r="P4250">
        <v>130</v>
      </c>
      <c r="Q4250">
        <v>1</v>
      </c>
      <c r="R4250">
        <v>127</v>
      </c>
      <c r="S4250">
        <v>0.96737672676985498</v>
      </c>
      <c r="T4250">
        <v>31.955508369880501</v>
      </c>
      <c r="U4250">
        <v>0.73904171059407497</v>
      </c>
      <c r="V4250">
        <v>83</v>
      </c>
      <c r="W4250">
        <v>3.2197564843820602E-2</v>
      </c>
      <c r="X4250">
        <v>9</v>
      </c>
      <c r="Y4250">
        <v>130</v>
      </c>
      <c r="Z4250">
        <v>0.999999999999999</v>
      </c>
      <c r="AA4250">
        <v>14.7390401419967</v>
      </c>
      <c r="AB4250">
        <v>119</v>
      </c>
      <c r="AC4250">
        <v>0.96517992020546095</v>
      </c>
      <c r="AD4250">
        <v>11</v>
      </c>
      <c r="AE4250">
        <v>3.4820079794538703E-2</v>
      </c>
      <c r="AF4250">
        <v>0</v>
      </c>
      <c r="AG4250">
        <v>0</v>
      </c>
      <c r="AH4250">
        <v>3.66586073052492E-3</v>
      </c>
      <c r="AI4250">
        <v>8</v>
      </c>
      <c r="AJ4250" s="73">
        <v>81.781377000823994</v>
      </c>
      <c r="AK4250">
        <v>130</v>
      </c>
      <c r="AL4250">
        <v>1</v>
      </c>
      <c r="AM4250">
        <v>0</v>
      </c>
      <c r="AN4250">
        <v>0</v>
      </c>
      <c r="AO4250">
        <v>0</v>
      </c>
      <c r="AP4250">
        <v>0</v>
      </c>
      <c r="AQ4250">
        <v>130</v>
      </c>
      <c r="AR4250">
        <v>0.999999999999999</v>
      </c>
      <c r="AS4250">
        <v>0</v>
      </c>
      <c r="AT4250">
        <v>0</v>
      </c>
      <c r="AU4250">
        <v>0</v>
      </c>
      <c r="AV4250">
        <v>0</v>
      </c>
      <c r="AW4250">
        <v>130</v>
      </c>
      <c r="AX4250">
        <v>1</v>
      </c>
      <c r="AY4250" s="73">
        <v>84.575442404431001</v>
      </c>
      <c r="AZ4250">
        <v>130</v>
      </c>
      <c r="BA4250">
        <v>1</v>
      </c>
      <c r="BB4250">
        <v>128</v>
      </c>
      <c r="BC4250">
        <v>0.95866960848090599</v>
      </c>
      <c r="BD4250">
        <v>2</v>
      </c>
      <c r="BE4250">
        <v>4.13303915190937E-2</v>
      </c>
      <c r="BF4250">
        <v>85.031464683327002</v>
      </c>
      <c r="BG4250">
        <v>85.942970982144999</v>
      </c>
      <c r="BH4250">
        <v>84.575442404431001</v>
      </c>
      <c r="BI4250">
        <v>81.781377000823994</v>
      </c>
    </row>
    <row r="4251" spans="1:61" x14ac:dyDescent="0.25">
      <c r="A4251" s="10" t="str">
        <f>VLOOKUP(D4251,'Index-Relations'!E:F,2,FALSE)</f>
        <v>ESG</v>
      </c>
      <c r="B4251" t="s">
        <v>3450</v>
      </c>
      <c r="C4251" s="53" t="s">
        <v>2767</v>
      </c>
      <c r="D4251" s="59" t="s">
        <v>3196</v>
      </c>
      <c r="E4251" s="59" t="s">
        <v>7667</v>
      </c>
      <c r="F4251" t="s">
        <v>2538</v>
      </c>
      <c r="G4251" t="s">
        <v>1696</v>
      </c>
      <c r="H4251" t="s">
        <v>1698</v>
      </c>
      <c r="I4251" s="52">
        <v>45413</v>
      </c>
      <c r="J4251" t="s">
        <v>2457</v>
      </c>
      <c r="K4251">
        <v>130</v>
      </c>
      <c r="L4251" s="73">
        <v>85.079089870401006</v>
      </c>
      <c r="M4251">
        <v>130</v>
      </c>
      <c r="N4251">
        <v>1</v>
      </c>
      <c r="O4251" s="73">
        <v>85.982643702659999</v>
      </c>
      <c r="P4251">
        <v>130</v>
      </c>
      <c r="Q4251">
        <v>1</v>
      </c>
      <c r="R4251">
        <v>127</v>
      </c>
      <c r="S4251">
        <v>0.96868370342688603</v>
      </c>
      <c r="T4251">
        <v>31.943033323055001</v>
      </c>
      <c r="U4251">
        <v>0.73668727890167296</v>
      </c>
      <c r="V4251">
        <v>82</v>
      </c>
      <c r="W4251">
        <v>3.0779077263466698E-2</v>
      </c>
      <c r="X4251">
        <v>9</v>
      </c>
      <c r="Y4251">
        <v>130</v>
      </c>
      <c r="Z4251">
        <v>0.999999999999999</v>
      </c>
      <c r="AA4251">
        <v>15.563136256321901</v>
      </c>
      <c r="AB4251">
        <v>119</v>
      </c>
      <c r="AC4251">
        <v>0.96490108820082299</v>
      </c>
      <c r="AD4251">
        <v>11</v>
      </c>
      <c r="AE4251">
        <v>3.5098911799176298E-2</v>
      </c>
      <c r="AF4251">
        <v>0</v>
      </c>
      <c r="AG4251">
        <v>6.9390000000000004E-17</v>
      </c>
      <c r="AH4251">
        <v>3.3585899589040299E-3</v>
      </c>
      <c r="AI4251">
        <v>8</v>
      </c>
      <c r="AJ4251" s="73">
        <v>81.842394996748993</v>
      </c>
      <c r="AK4251">
        <v>130</v>
      </c>
      <c r="AL4251">
        <v>1</v>
      </c>
      <c r="AM4251">
        <v>0</v>
      </c>
      <c r="AN4251">
        <v>0</v>
      </c>
      <c r="AO4251">
        <v>0</v>
      </c>
      <c r="AP4251">
        <v>0</v>
      </c>
      <c r="AQ4251">
        <v>130</v>
      </c>
      <c r="AR4251">
        <v>1</v>
      </c>
      <c r="AS4251">
        <v>0</v>
      </c>
      <c r="AT4251">
        <v>0</v>
      </c>
      <c r="AU4251">
        <v>0</v>
      </c>
      <c r="AV4251">
        <v>0</v>
      </c>
      <c r="AW4251">
        <v>130</v>
      </c>
      <c r="AX4251">
        <v>1</v>
      </c>
      <c r="AY4251" s="73">
        <v>84.644659020673998</v>
      </c>
      <c r="AZ4251">
        <v>130</v>
      </c>
      <c r="BA4251">
        <v>1</v>
      </c>
      <c r="BB4251">
        <v>127</v>
      </c>
      <c r="BC4251">
        <v>0.95569172721316697</v>
      </c>
      <c r="BD4251">
        <v>3</v>
      </c>
      <c r="BE4251">
        <v>4.4308272786832401E-2</v>
      </c>
      <c r="BF4251">
        <v>85.079089870401006</v>
      </c>
      <c r="BG4251">
        <v>85.982643702659999</v>
      </c>
      <c r="BH4251">
        <v>84.644659020673998</v>
      </c>
      <c r="BI4251">
        <v>81.842394996748993</v>
      </c>
    </row>
    <row r="4252" spans="1:61" x14ac:dyDescent="0.25">
      <c r="A4252" s="10" t="str">
        <f>VLOOKUP(D4252,'Index-Relations'!E:F,2,FALSE)</f>
        <v>ESG</v>
      </c>
      <c r="B4252" t="s">
        <v>3450</v>
      </c>
      <c r="C4252" s="53" t="s">
        <v>2768</v>
      </c>
      <c r="D4252" s="59" t="s">
        <v>3196</v>
      </c>
      <c r="E4252" s="59" t="s">
        <v>7668</v>
      </c>
      <c r="F4252" t="s">
        <v>2538</v>
      </c>
      <c r="G4252" t="s">
        <v>1696</v>
      </c>
      <c r="H4252" t="s">
        <v>1698</v>
      </c>
      <c r="I4252" s="52">
        <v>45383</v>
      </c>
      <c r="J4252" t="s">
        <v>2457</v>
      </c>
      <c r="K4252">
        <v>130</v>
      </c>
      <c r="L4252">
        <v>91.162297636927804</v>
      </c>
      <c r="M4252">
        <v>130</v>
      </c>
      <c r="N4252">
        <v>1</v>
      </c>
      <c r="O4252">
        <v>90.870607873898095</v>
      </c>
      <c r="P4252">
        <v>130</v>
      </c>
      <c r="Q4252">
        <v>1</v>
      </c>
      <c r="R4252">
        <v>127</v>
      </c>
      <c r="S4252">
        <v>0.97153521291878797</v>
      </c>
      <c r="T4252">
        <v>31.839176075122101</v>
      </c>
      <c r="U4252">
        <v>0.73051047796213497</v>
      </c>
      <c r="V4252">
        <v>82</v>
      </c>
      <c r="W4252">
        <v>3.2020475796523999E-2</v>
      </c>
      <c r="X4252">
        <v>9</v>
      </c>
      <c r="Y4252">
        <v>130</v>
      </c>
      <c r="Z4252">
        <v>0.999999999999999</v>
      </c>
      <c r="AA4252">
        <v>14.680442712985601</v>
      </c>
      <c r="AB4252">
        <v>119</v>
      </c>
      <c r="AC4252">
        <v>0.96489213482089897</v>
      </c>
      <c r="AD4252">
        <v>11</v>
      </c>
      <c r="AE4252">
        <v>3.5107865179100202E-2</v>
      </c>
      <c r="AF4252">
        <v>0</v>
      </c>
      <c r="AG4252">
        <v>0</v>
      </c>
      <c r="AH4252">
        <v>3.45258419773624E-3</v>
      </c>
      <c r="AI4252">
        <v>8</v>
      </c>
      <c r="AJ4252">
        <v>89.672800079880702</v>
      </c>
      <c r="AK4252">
        <v>130</v>
      </c>
      <c r="AL4252">
        <v>1</v>
      </c>
      <c r="AM4252">
        <v>0</v>
      </c>
      <c r="AN4252">
        <v>0</v>
      </c>
      <c r="AO4252">
        <v>0</v>
      </c>
      <c r="AP4252">
        <v>0</v>
      </c>
      <c r="AQ4252">
        <v>130</v>
      </c>
      <c r="AR4252">
        <v>1</v>
      </c>
      <c r="AS4252">
        <v>0</v>
      </c>
      <c r="AT4252">
        <v>0</v>
      </c>
      <c r="AU4252">
        <v>0</v>
      </c>
      <c r="AV4252">
        <v>0</v>
      </c>
      <c r="AW4252">
        <v>130</v>
      </c>
      <c r="AX4252">
        <v>0.999999999999999</v>
      </c>
      <c r="AY4252">
        <v>90.525503799046206</v>
      </c>
      <c r="AZ4252">
        <v>130</v>
      </c>
      <c r="BA4252">
        <v>1</v>
      </c>
      <c r="BB4252">
        <v>127</v>
      </c>
      <c r="BC4252">
        <v>0.95752673356274698</v>
      </c>
      <c r="BD4252">
        <v>3</v>
      </c>
      <c r="BE4252">
        <v>4.2473266437252903E-2</v>
      </c>
      <c r="BF4252">
        <v>85.299558416923901</v>
      </c>
      <c r="BG4252">
        <v>85.915442939575897</v>
      </c>
      <c r="BH4252">
        <v>85.245782895453004</v>
      </c>
      <c r="BI4252">
        <v>81.948605864903996</v>
      </c>
    </row>
    <row r="4253" spans="1:61" x14ac:dyDescent="0.25">
      <c r="A4253" s="10" t="str">
        <f>VLOOKUP(D4253,'Index-Relations'!E:F,2,FALSE)</f>
        <v>ESG</v>
      </c>
      <c r="B4253" t="s">
        <v>3450</v>
      </c>
      <c r="C4253" s="53" t="s">
        <v>2769</v>
      </c>
      <c r="D4253" s="59" t="s">
        <v>3196</v>
      </c>
      <c r="E4253" s="59" t="s">
        <v>7669</v>
      </c>
      <c r="F4253" t="s">
        <v>2538</v>
      </c>
      <c r="G4253" t="s">
        <v>1696</v>
      </c>
      <c r="H4253" t="s">
        <v>1698</v>
      </c>
      <c r="I4253" s="52">
        <v>45352</v>
      </c>
      <c r="J4253" t="s">
        <v>2457</v>
      </c>
      <c r="K4253">
        <v>133</v>
      </c>
      <c r="L4253">
        <v>91.093723001989005</v>
      </c>
      <c r="M4253">
        <v>133</v>
      </c>
      <c r="N4253">
        <v>1</v>
      </c>
      <c r="O4253">
        <v>90.691464525624895</v>
      </c>
      <c r="P4253">
        <v>133</v>
      </c>
      <c r="Q4253">
        <v>1</v>
      </c>
      <c r="R4253">
        <v>127</v>
      </c>
      <c r="S4253">
        <v>0.97142351329657195</v>
      </c>
      <c r="T4253">
        <v>31.438928201700701</v>
      </c>
      <c r="U4253">
        <v>0.70485072554511996</v>
      </c>
      <c r="V4253">
        <v>81</v>
      </c>
      <c r="W4253">
        <v>3.02183495902681E-2</v>
      </c>
      <c r="X4253">
        <v>6</v>
      </c>
      <c r="Y4253">
        <v>133</v>
      </c>
      <c r="Z4253">
        <v>1</v>
      </c>
      <c r="AA4253">
        <v>12.685085142369401</v>
      </c>
      <c r="AB4253">
        <v>120</v>
      </c>
      <c r="AC4253">
        <v>0.95851654509903095</v>
      </c>
      <c r="AD4253">
        <v>12</v>
      </c>
      <c r="AE4253">
        <v>3.9588047385499897E-2</v>
      </c>
      <c r="AF4253">
        <v>1</v>
      </c>
      <c r="AG4253">
        <v>1.8954075154690401E-3</v>
      </c>
      <c r="AH4253">
        <v>1.3690925906765801E-3</v>
      </c>
      <c r="AI4253">
        <v>5</v>
      </c>
      <c r="AJ4253">
        <v>89.877248242184095</v>
      </c>
      <c r="AK4253">
        <v>133</v>
      </c>
      <c r="AL4253">
        <v>1</v>
      </c>
      <c r="AM4253">
        <v>0</v>
      </c>
      <c r="AN4253">
        <v>0</v>
      </c>
      <c r="AO4253">
        <v>0</v>
      </c>
      <c r="AP4253">
        <v>0</v>
      </c>
      <c r="AQ4253">
        <v>133</v>
      </c>
      <c r="AR4253">
        <v>1</v>
      </c>
      <c r="AS4253">
        <v>0</v>
      </c>
      <c r="AT4253">
        <v>0</v>
      </c>
      <c r="AU4253">
        <v>0</v>
      </c>
      <c r="AV4253">
        <v>0</v>
      </c>
      <c r="AW4253">
        <v>133</v>
      </c>
      <c r="AX4253">
        <v>1</v>
      </c>
      <c r="AY4253">
        <v>90.303843311349894</v>
      </c>
      <c r="AZ4253">
        <v>133</v>
      </c>
      <c r="BA4253">
        <v>1</v>
      </c>
      <c r="BB4253">
        <v>129</v>
      </c>
      <c r="BC4253">
        <v>0.954481132121071</v>
      </c>
      <c r="BD4253">
        <v>4</v>
      </c>
      <c r="BE4253">
        <v>4.55188678789284E-2</v>
      </c>
      <c r="BF4253">
        <v>84.943956978860001</v>
      </c>
      <c r="BG4253">
        <v>85.522932828291999</v>
      </c>
      <c r="BH4253">
        <v>84.727481266140998</v>
      </c>
      <c r="BI4253">
        <v>81.908892438765903</v>
      </c>
    </row>
    <row r="4254" spans="1:61" x14ac:dyDescent="0.25">
      <c r="A4254" s="10" t="str">
        <f>VLOOKUP(D4254,'Index-Relations'!E:F,2,FALSE)</f>
        <v>ESG</v>
      </c>
      <c r="B4254" t="s">
        <v>3450</v>
      </c>
      <c r="C4254" s="53" t="s">
        <v>2770</v>
      </c>
      <c r="D4254" s="59" t="s">
        <v>3196</v>
      </c>
      <c r="E4254" s="59" t="s">
        <v>7670</v>
      </c>
      <c r="F4254" t="s">
        <v>2538</v>
      </c>
      <c r="G4254" t="s">
        <v>1696</v>
      </c>
      <c r="H4254" t="s">
        <v>1698</v>
      </c>
      <c r="I4254" s="52">
        <v>45323</v>
      </c>
      <c r="J4254" t="s">
        <v>2457</v>
      </c>
      <c r="K4254">
        <v>134</v>
      </c>
      <c r="L4254">
        <v>91.223124851132894</v>
      </c>
      <c r="M4254">
        <v>133</v>
      </c>
      <c r="N4254">
        <v>1</v>
      </c>
      <c r="O4254">
        <v>90.732766235073001</v>
      </c>
      <c r="P4254">
        <v>133</v>
      </c>
      <c r="Q4254">
        <v>1</v>
      </c>
      <c r="R4254">
        <v>127</v>
      </c>
      <c r="S4254">
        <v>0.97059651275146497</v>
      </c>
      <c r="T4254">
        <v>31.640656995680001</v>
      </c>
      <c r="U4254">
        <v>0.70670605087775995</v>
      </c>
      <c r="V4254">
        <v>80</v>
      </c>
      <c r="W4254">
        <v>3.0676400410251499E-2</v>
      </c>
      <c r="X4254">
        <v>6</v>
      </c>
      <c r="Y4254">
        <v>133</v>
      </c>
      <c r="Z4254">
        <v>0.999999999999999</v>
      </c>
      <c r="AA4254">
        <v>13.180521829688701</v>
      </c>
      <c r="AB4254">
        <v>120</v>
      </c>
      <c r="AC4254">
        <v>0.95665483873513002</v>
      </c>
      <c r="AD4254">
        <v>12</v>
      </c>
      <c r="AE4254">
        <v>4.1550587114030701E-2</v>
      </c>
      <c r="AF4254">
        <v>2</v>
      </c>
      <c r="AG4254">
        <v>1.79457415083861E-3</v>
      </c>
      <c r="AH4254">
        <v>1.4427182996794099E-3</v>
      </c>
      <c r="AI4254">
        <v>5</v>
      </c>
      <c r="AJ4254">
        <v>89.799279001150396</v>
      </c>
      <c r="AK4254">
        <v>133</v>
      </c>
      <c r="AL4254">
        <v>1</v>
      </c>
      <c r="AM4254">
        <v>0</v>
      </c>
      <c r="AN4254">
        <v>0</v>
      </c>
      <c r="AO4254">
        <v>0</v>
      </c>
      <c r="AP4254">
        <v>0</v>
      </c>
      <c r="AQ4254">
        <v>133</v>
      </c>
      <c r="AR4254">
        <v>0.999999999999999</v>
      </c>
      <c r="AS4254">
        <v>0</v>
      </c>
      <c r="AT4254">
        <v>0</v>
      </c>
      <c r="AU4254">
        <v>0</v>
      </c>
      <c r="AV4254">
        <v>0</v>
      </c>
      <c r="AW4254">
        <v>133</v>
      </c>
      <c r="AX4254">
        <v>0.999999999999999</v>
      </c>
      <c r="AY4254">
        <v>90.640704270621498</v>
      </c>
      <c r="AZ4254">
        <v>133</v>
      </c>
      <c r="BA4254">
        <v>1</v>
      </c>
      <c r="BB4254">
        <v>129</v>
      </c>
      <c r="BC4254">
        <v>0.95048337691205997</v>
      </c>
      <c r="BD4254">
        <v>4</v>
      </c>
      <c r="BE4254">
        <v>4.9516623087939797E-2</v>
      </c>
      <c r="BF4254">
        <v>85.014246689849998</v>
      </c>
      <c r="BG4254">
        <v>85.667846232228996</v>
      </c>
      <c r="BH4254">
        <v>84.914652114757899</v>
      </c>
      <c r="BI4254">
        <v>81.960629969897994</v>
      </c>
    </row>
    <row r="4255" spans="1:61" x14ac:dyDescent="0.25">
      <c r="A4255" s="10" t="str">
        <f>VLOOKUP(D4255,'Index-Relations'!E:F,2,FALSE)</f>
        <v>ESG</v>
      </c>
      <c r="B4255" t="s">
        <v>3450</v>
      </c>
      <c r="C4255" s="53" t="s">
        <v>2760</v>
      </c>
      <c r="D4255" s="59" t="s">
        <v>2889</v>
      </c>
      <c r="E4255" s="59" t="s">
        <v>7671</v>
      </c>
      <c r="F4255" t="s">
        <v>1701</v>
      </c>
      <c r="G4255" t="s">
        <v>1700</v>
      </c>
      <c r="H4255" t="s">
        <v>1702</v>
      </c>
      <c r="I4255" s="52">
        <v>45659</v>
      </c>
      <c r="J4255" t="s">
        <v>2457</v>
      </c>
      <c r="K4255">
        <v>102</v>
      </c>
      <c r="L4255" s="73">
        <v>83.036132783515995</v>
      </c>
      <c r="M4255">
        <v>102</v>
      </c>
      <c r="N4255">
        <v>1</v>
      </c>
      <c r="O4255" s="73">
        <v>85.3925314347549</v>
      </c>
      <c r="P4255">
        <v>102</v>
      </c>
      <c r="Q4255">
        <v>1</v>
      </c>
      <c r="R4255">
        <v>99</v>
      </c>
      <c r="S4255">
        <v>0.98653575383255798</v>
      </c>
      <c r="T4255">
        <v>31.873877421376601</v>
      </c>
      <c r="U4255">
        <v>0.67790865298496406</v>
      </c>
      <c r="V4255">
        <v>69</v>
      </c>
      <c r="W4255">
        <v>4.5019230116088702E-2</v>
      </c>
      <c r="X4255">
        <v>10</v>
      </c>
      <c r="Y4255">
        <v>102</v>
      </c>
      <c r="Z4255">
        <v>1</v>
      </c>
      <c r="AA4255">
        <v>10.054821293329001</v>
      </c>
      <c r="AB4255">
        <v>90</v>
      </c>
      <c r="AC4255">
        <v>0.95668326800581505</v>
      </c>
      <c r="AD4255">
        <v>12</v>
      </c>
      <c r="AE4255">
        <v>4.3316731994184197E-2</v>
      </c>
      <c r="AF4255">
        <v>0</v>
      </c>
      <c r="AG4255">
        <v>5.5510000000000001E-17</v>
      </c>
      <c r="AH4255">
        <v>4.7119302608585297E-3</v>
      </c>
      <c r="AI4255">
        <v>7</v>
      </c>
      <c r="AJ4255" s="73">
        <v>80.288473750580906</v>
      </c>
      <c r="AK4255">
        <v>102</v>
      </c>
      <c r="AL4255">
        <v>1</v>
      </c>
      <c r="AM4255">
        <v>0</v>
      </c>
      <c r="AN4255">
        <v>0</v>
      </c>
      <c r="AO4255">
        <v>0</v>
      </c>
      <c r="AP4255">
        <v>0</v>
      </c>
      <c r="AQ4255">
        <v>102</v>
      </c>
      <c r="AR4255">
        <v>0.999999999999999</v>
      </c>
      <c r="AS4255">
        <v>0</v>
      </c>
      <c r="AT4255">
        <v>0</v>
      </c>
      <c r="AU4255">
        <v>0</v>
      </c>
      <c r="AV4255">
        <v>0</v>
      </c>
      <c r="AW4255">
        <v>102</v>
      </c>
      <c r="AX4255">
        <v>1</v>
      </c>
      <c r="AY4255" s="73">
        <v>81.403216626095997</v>
      </c>
      <c r="AZ4255">
        <v>102</v>
      </c>
      <c r="BA4255">
        <v>1</v>
      </c>
      <c r="BB4255">
        <v>98</v>
      </c>
      <c r="BC4255">
        <v>0.94290297549822299</v>
      </c>
      <c r="BD4255">
        <v>4</v>
      </c>
      <c r="BE4255">
        <v>5.7097024501776297E-2</v>
      </c>
      <c r="BF4255">
        <v>83.036132783515995</v>
      </c>
      <c r="BG4255">
        <v>85.3925314347549</v>
      </c>
      <c r="BH4255">
        <v>81.403216626095997</v>
      </c>
      <c r="BI4255">
        <v>80.288473750580906</v>
      </c>
    </row>
    <row r="4256" spans="1:61" x14ac:dyDescent="0.25">
      <c r="A4256" s="10" t="str">
        <f>VLOOKUP(D4256,'Index-Relations'!E:F,2,FALSE)</f>
        <v>ESG</v>
      </c>
      <c r="B4256" t="s">
        <v>3450</v>
      </c>
      <c r="C4256" s="53" t="s">
        <v>2761</v>
      </c>
      <c r="D4256" s="59" t="s">
        <v>2889</v>
      </c>
      <c r="E4256" s="59" t="s">
        <v>7672</v>
      </c>
      <c r="F4256" t="s">
        <v>1701</v>
      </c>
      <c r="G4256" t="s">
        <v>1700</v>
      </c>
      <c r="H4256" t="s">
        <v>1702</v>
      </c>
      <c r="I4256" s="52">
        <v>45628</v>
      </c>
      <c r="J4256" t="s">
        <v>2457</v>
      </c>
      <c r="K4256">
        <v>101</v>
      </c>
      <c r="L4256" s="73">
        <v>83.774743411089901</v>
      </c>
      <c r="M4256">
        <v>101</v>
      </c>
      <c r="N4256">
        <v>1</v>
      </c>
      <c r="O4256" s="73">
        <v>85.889502152164994</v>
      </c>
      <c r="P4256">
        <v>101</v>
      </c>
      <c r="Q4256">
        <v>1</v>
      </c>
      <c r="R4256">
        <v>98</v>
      </c>
      <c r="S4256">
        <v>0.985175811674598</v>
      </c>
      <c r="T4256">
        <v>31.6784015548781</v>
      </c>
      <c r="U4256">
        <v>0.71959125314209504</v>
      </c>
      <c r="V4256">
        <v>68</v>
      </c>
      <c r="W4256">
        <v>4.30530626134078E-2</v>
      </c>
      <c r="X4256">
        <v>10</v>
      </c>
      <c r="Y4256">
        <v>101</v>
      </c>
      <c r="Z4256">
        <v>1</v>
      </c>
      <c r="AA4256">
        <v>9.8220207005851901</v>
      </c>
      <c r="AB4256">
        <v>89</v>
      </c>
      <c r="AC4256">
        <v>0.947845267886818</v>
      </c>
      <c r="AD4256">
        <v>12</v>
      </c>
      <c r="AE4256">
        <v>5.2154732113181002E-2</v>
      </c>
      <c r="AF4256">
        <v>0</v>
      </c>
      <c r="AG4256">
        <v>1.0407999999999999E-16</v>
      </c>
      <c r="AH4256">
        <v>5.0371242312470099E-3</v>
      </c>
      <c r="AI4256">
        <v>7</v>
      </c>
      <c r="AJ4256" s="73">
        <v>80.887432911180994</v>
      </c>
      <c r="AK4256">
        <v>101</v>
      </c>
      <c r="AL4256">
        <v>1</v>
      </c>
      <c r="AM4256">
        <v>0</v>
      </c>
      <c r="AN4256">
        <v>0</v>
      </c>
      <c r="AO4256">
        <v>0</v>
      </c>
      <c r="AP4256">
        <v>0</v>
      </c>
      <c r="AQ4256">
        <v>101</v>
      </c>
      <c r="AR4256">
        <v>1</v>
      </c>
      <c r="AS4256">
        <v>0</v>
      </c>
      <c r="AT4256">
        <v>0</v>
      </c>
      <c r="AU4256">
        <v>0</v>
      </c>
      <c r="AV4256">
        <v>0</v>
      </c>
      <c r="AW4256">
        <v>101</v>
      </c>
      <c r="AX4256">
        <v>1</v>
      </c>
      <c r="AY4256" s="73">
        <v>82.308600198795901</v>
      </c>
      <c r="AZ4256">
        <v>101</v>
      </c>
      <c r="BA4256">
        <v>1</v>
      </c>
      <c r="BB4256">
        <v>97</v>
      </c>
      <c r="BC4256">
        <v>0.95142238171100701</v>
      </c>
      <c r="BD4256">
        <v>4</v>
      </c>
      <c r="BE4256">
        <v>4.8577618288992402E-2</v>
      </c>
      <c r="BF4256">
        <v>83.774743411089901</v>
      </c>
      <c r="BG4256">
        <v>85.889502152164994</v>
      </c>
      <c r="BH4256">
        <v>82.308600198795901</v>
      </c>
      <c r="BI4256">
        <v>80.887432911180994</v>
      </c>
    </row>
    <row r="4257" spans="1:61" x14ac:dyDescent="0.25">
      <c r="A4257" s="10" t="str">
        <f>VLOOKUP(D4257,'Index-Relations'!E:F,2,FALSE)</f>
        <v>ESG</v>
      </c>
      <c r="B4257" t="s">
        <v>3450</v>
      </c>
      <c r="C4257" s="53" t="s">
        <v>2762</v>
      </c>
      <c r="D4257" s="59" t="s">
        <v>2889</v>
      </c>
      <c r="E4257" s="59" t="s">
        <v>7673</v>
      </c>
      <c r="F4257" t="s">
        <v>1701</v>
      </c>
      <c r="G4257" t="s">
        <v>1700</v>
      </c>
      <c r="H4257" t="s">
        <v>1702</v>
      </c>
      <c r="I4257" s="52">
        <v>45597</v>
      </c>
      <c r="J4257" t="s">
        <v>2457</v>
      </c>
      <c r="K4257">
        <v>101</v>
      </c>
      <c r="L4257" s="73">
        <v>83.554705135413997</v>
      </c>
      <c r="M4257">
        <v>101</v>
      </c>
      <c r="N4257">
        <v>1</v>
      </c>
      <c r="O4257" s="73">
        <v>85.849605209700002</v>
      </c>
      <c r="P4257">
        <v>101</v>
      </c>
      <c r="Q4257">
        <v>1</v>
      </c>
      <c r="R4257">
        <v>98</v>
      </c>
      <c r="S4257">
        <v>0.98529235468408904</v>
      </c>
      <c r="T4257">
        <v>31.815991478675102</v>
      </c>
      <c r="U4257">
        <v>0.719689438712378</v>
      </c>
      <c r="V4257">
        <v>68</v>
      </c>
      <c r="W4257">
        <v>4.2865884448113997E-2</v>
      </c>
      <c r="X4257">
        <v>10</v>
      </c>
      <c r="Y4257">
        <v>101</v>
      </c>
      <c r="Z4257">
        <v>1</v>
      </c>
      <c r="AA4257">
        <v>9.6594977343722803</v>
      </c>
      <c r="AB4257">
        <v>89</v>
      </c>
      <c r="AC4257">
        <v>0.94813993375338601</v>
      </c>
      <c r="AD4257">
        <v>12</v>
      </c>
      <c r="AE4257">
        <v>5.1860066246613198E-2</v>
      </c>
      <c r="AF4257">
        <v>0</v>
      </c>
      <c r="AG4257">
        <v>0</v>
      </c>
      <c r="AH4257">
        <v>5.0913937009540496E-3</v>
      </c>
      <c r="AI4257">
        <v>7</v>
      </c>
      <c r="AJ4257" s="73">
        <v>80.601732927725905</v>
      </c>
      <c r="AK4257">
        <v>101</v>
      </c>
      <c r="AL4257">
        <v>1</v>
      </c>
      <c r="AM4257">
        <v>0</v>
      </c>
      <c r="AN4257">
        <v>0</v>
      </c>
      <c r="AO4257">
        <v>0</v>
      </c>
      <c r="AP4257">
        <v>0</v>
      </c>
      <c r="AQ4257">
        <v>101</v>
      </c>
      <c r="AR4257">
        <v>1</v>
      </c>
      <c r="AS4257">
        <v>0</v>
      </c>
      <c r="AT4257">
        <v>0</v>
      </c>
      <c r="AU4257">
        <v>0</v>
      </c>
      <c r="AV4257">
        <v>0</v>
      </c>
      <c r="AW4257">
        <v>101</v>
      </c>
      <c r="AX4257">
        <v>1</v>
      </c>
      <c r="AY4257" s="73">
        <v>82.003659405969003</v>
      </c>
      <c r="AZ4257">
        <v>101</v>
      </c>
      <c r="BA4257">
        <v>1</v>
      </c>
      <c r="BB4257">
        <v>97</v>
      </c>
      <c r="BC4257">
        <v>0.94989075788726895</v>
      </c>
      <c r="BD4257">
        <v>4</v>
      </c>
      <c r="BE4257">
        <v>5.0109242112730698E-2</v>
      </c>
      <c r="BF4257">
        <v>83.554705135413997</v>
      </c>
      <c r="BG4257">
        <v>85.849605209700002</v>
      </c>
      <c r="BH4257">
        <v>82.003659405969003</v>
      </c>
      <c r="BI4257">
        <v>80.601732927725905</v>
      </c>
    </row>
    <row r="4258" spans="1:61" x14ac:dyDescent="0.25">
      <c r="A4258" s="10" t="str">
        <f>VLOOKUP(D4258,'Index-Relations'!E:F,2,FALSE)</f>
        <v>ESG</v>
      </c>
      <c r="B4258" t="s">
        <v>3450</v>
      </c>
      <c r="C4258" s="53" t="s">
        <v>2763</v>
      </c>
      <c r="D4258" s="59" t="s">
        <v>2889</v>
      </c>
      <c r="E4258" s="59" t="s">
        <v>7674</v>
      </c>
      <c r="F4258" t="s">
        <v>1701</v>
      </c>
      <c r="G4258" t="s">
        <v>1700</v>
      </c>
      <c r="H4258" t="s">
        <v>1702</v>
      </c>
      <c r="I4258" s="52">
        <v>45566</v>
      </c>
      <c r="J4258" t="s">
        <v>2457</v>
      </c>
      <c r="K4258">
        <v>101</v>
      </c>
      <c r="L4258" s="73">
        <v>83.548816179235999</v>
      </c>
      <c r="M4258">
        <v>101</v>
      </c>
      <c r="N4258">
        <v>1</v>
      </c>
      <c r="O4258" s="73">
        <v>85.848386868890003</v>
      </c>
      <c r="P4258">
        <v>101</v>
      </c>
      <c r="Q4258">
        <v>1</v>
      </c>
      <c r="R4258">
        <v>98</v>
      </c>
      <c r="S4258">
        <v>0.98556402559309897</v>
      </c>
      <c r="T4258">
        <v>31.9522956227942</v>
      </c>
      <c r="U4258">
        <v>0.72131543906392803</v>
      </c>
      <c r="V4258">
        <v>68</v>
      </c>
      <c r="W4258">
        <v>4.2665250942578697E-2</v>
      </c>
      <c r="X4258">
        <v>10</v>
      </c>
      <c r="Y4258">
        <v>101</v>
      </c>
      <c r="Z4258">
        <v>0.999999999999999</v>
      </c>
      <c r="AA4258">
        <v>9.3251876649550098</v>
      </c>
      <c r="AB4258">
        <v>90</v>
      </c>
      <c r="AC4258">
        <v>0.95205121450316399</v>
      </c>
      <c r="AD4258">
        <v>11</v>
      </c>
      <c r="AE4258">
        <v>4.7948785496835601E-2</v>
      </c>
      <c r="AF4258">
        <v>0</v>
      </c>
      <c r="AG4258">
        <v>2.776E-17</v>
      </c>
      <c r="AH4258">
        <v>4.9305671634384297E-3</v>
      </c>
      <c r="AI4258">
        <v>7</v>
      </c>
      <c r="AJ4258" s="73">
        <v>80.626618071394901</v>
      </c>
      <c r="AK4258">
        <v>101</v>
      </c>
      <c r="AL4258">
        <v>1</v>
      </c>
      <c r="AM4258">
        <v>0</v>
      </c>
      <c r="AN4258">
        <v>0</v>
      </c>
      <c r="AO4258">
        <v>0</v>
      </c>
      <c r="AP4258">
        <v>0</v>
      </c>
      <c r="AQ4258">
        <v>101</v>
      </c>
      <c r="AR4258">
        <v>0.999999999999999</v>
      </c>
      <c r="AS4258">
        <v>0</v>
      </c>
      <c r="AT4258">
        <v>0</v>
      </c>
      <c r="AU4258">
        <v>0</v>
      </c>
      <c r="AV4258">
        <v>0</v>
      </c>
      <c r="AW4258">
        <v>101</v>
      </c>
      <c r="AX4258">
        <v>1</v>
      </c>
      <c r="AY4258" s="73">
        <v>81.962069469164007</v>
      </c>
      <c r="AZ4258">
        <v>101</v>
      </c>
      <c r="BA4258">
        <v>1</v>
      </c>
      <c r="BB4258">
        <v>97</v>
      </c>
      <c r="BC4258">
        <v>0.94914680968866105</v>
      </c>
      <c r="BD4258">
        <v>4</v>
      </c>
      <c r="BE4258">
        <v>5.0853190311338302E-2</v>
      </c>
      <c r="BF4258">
        <v>83.548816179235999</v>
      </c>
      <c r="BG4258">
        <v>85.848386868890003</v>
      </c>
      <c r="BH4258">
        <v>81.962069469164007</v>
      </c>
      <c r="BI4258">
        <v>80.626618071394901</v>
      </c>
    </row>
    <row r="4259" spans="1:61" x14ac:dyDescent="0.25">
      <c r="A4259" s="10" t="str">
        <f>VLOOKUP(D4259,'Index-Relations'!E:F,2,FALSE)</f>
        <v>ESG</v>
      </c>
      <c r="B4259" t="s">
        <v>3450</v>
      </c>
      <c r="C4259" s="53" t="s">
        <v>2764</v>
      </c>
      <c r="D4259" s="59" t="s">
        <v>2889</v>
      </c>
      <c r="E4259" s="59" t="s">
        <v>7675</v>
      </c>
      <c r="F4259" t="s">
        <v>1701</v>
      </c>
      <c r="G4259" t="s">
        <v>1700</v>
      </c>
      <c r="H4259" t="s">
        <v>1702</v>
      </c>
      <c r="I4259" s="52">
        <v>45537</v>
      </c>
      <c r="J4259" t="s">
        <v>2457</v>
      </c>
      <c r="K4259">
        <v>137</v>
      </c>
      <c r="L4259" s="73">
        <v>83.340422574477998</v>
      </c>
      <c r="M4259">
        <v>137</v>
      </c>
      <c r="N4259">
        <v>1</v>
      </c>
      <c r="O4259" s="73">
        <v>85.141387606863006</v>
      </c>
      <c r="P4259">
        <v>137</v>
      </c>
      <c r="Q4259">
        <v>1</v>
      </c>
      <c r="R4259">
        <v>133</v>
      </c>
      <c r="S4259">
        <v>0.97380271572686905</v>
      </c>
      <c r="T4259">
        <v>32.922757921447598</v>
      </c>
      <c r="U4259">
        <v>0.71856357108425595</v>
      </c>
      <c r="V4259">
        <v>90</v>
      </c>
      <c r="W4259">
        <v>4.0439517710933501E-2</v>
      </c>
      <c r="X4259">
        <v>11</v>
      </c>
      <c r="Y4259">
        <v>137</v>
      </c>
      <c r="Z4259">
        <v>1</v>
      </c>
      <c r="AA4259">
        <v>16.1097017245777</v>
      </c>
      <c r="AB4259">
        <v>128</v>
      </c>
      <c r="AC4259">
        <v>0.94672367550334802</v>
      </c>
      <c r="AD4259">
        <v>13</v>
      </c>
      <c r="AE4259">
        <v>6.4310304850479103E-2</v>
      </c>
      <c r="AF4259">
        <v>-4</v>
      </c>
      <c r="AG4259">
        <v>0</v>
      </c>
      <c r="AH4259">
        <v>4.07943587833259E-3</v>
      </c>
      <c r="AI4259">
        <v>9</v>
      </c>
      <c r="AJ4259" s="73">
        <v>80.2612220429139</v>
      </c>
      <c r="AK4259">
        <v>137</v>
      </c>
      <c r="AL4259">
        <v>1</v>
      </c>
      <c r="AM4259">
        <v>0</v>
      </c>
      <c r="AN4259">
        <v>0</v>
      </c>
      <c r="AO4259">
        <v>0</v>
      </c>
      <c r="AP4259">
        <v>0</v>
      </c>
      <c r="AQ4259">
        <v>137</v>
      </c>
      <c r="AR4259">
        <v>1</v>
      </c>
      <c r="AS4259">
        <v>0</v>
      </c>
      <c r="AT4259">
        <v>0</v>
      </c>
      <c r="AU4259">
        <v>0</v>
      </c>
      <c r="AV4259">
        <v>0</v>
      </c>
      <c r="AW4259">
        <v>137</v>
      </c>
      <c r="AX4259">
        <v>1</v>
      </c>
      <c r="AY4259" s="73">
        <v>82.192228558075897</v>
      </c>
      <c r="AZ4259">
        <v>137</v>
      </c>
      <c r="BA4259">
        <v>1</v>
      </c>
      <c r="BB4259">
        <v>134</v>
      </c>
      <c r="BC4259">
        <v>0.951079327841724</v>
      </c>
      <c r="BD4259">
        <v>3</v>
      </c>
      <c r="BE4259">
        <v>4.8920672158275398E-2</v>
      </c>
      <c r="BF4259">
        <v>83.340422574477998</v>
      </c>
      <c r="BG4259">
        <v>85.141387606863006</v>
      </c>
      <c r="BH4259">
        <v>82.192228558075897</v>
      </c>
      <c r="BI4259">
        <v>80.2612220429139</v>
      </c>
    </row>
    <row r="4260" spans="1:61" x14ac:dyDescent="0.25">
      <c r="A4260" s="10" t="str">
        <f>VLOOKUP(D4260,'Index-Relations'!E:F,2,FALSE)</f>
        <v>ESG</v>
      </c>
      <c r="B4260" t="s">
        <v>3450</v>
      </c>
      <c r="C4260" s="53" t="s">
        <v>3350</v>
      </c>
      <c r="D4260" s="59" t="s">
        <v>2889</v>
      </c>
      <c r="E4260" s="59" t="s">
        <v>7676</v>
      </c>
      <c r="F4260" t="s">
        <v>1701</v>
      </c>
      <c r="G4260" t="s">
        <v>1700</v>
      </c>
      <c r="H4260" t="s">
        <v>1702</v>
      </c>
      <c r="I4260" s="52">
        <v>45505</v>
      </c>
      <c r="J4260" t="s">
        <v>2457</v>
      </c>
      <c r="K4260">
        <v>137</v>
      </c>
      <c r="L4260" s="73">
        <v>83.275724289501895</v>
      </c>
      <c r="M4260">
        <v>137</v>
      </c>
      <c r="N4260">
        <v>1</v>
      </c>
      <c r="O4260" s="73">
        <v>85.104888461093907</v>
      </c>
      <c r="P4260">
        <v>137</v>
      </c>
      <c r="Q4260">
        <v>1</v>
      </c>
      <c r="R4260">
        <v>133</v>
      </c>
      <c r="S4260">
        <v>0.97440299289495902</v>
      </c>
      <c r="T4260">
        <v>32.9525430867211</v>
      </c>
      <c r="U4260">
        <v>0.72301990551919104</v>
      </c>
      <c r="V4260">
        <v>90</v>
      </c>
      <c r="W4260">
        <v>3.8784779669430301E-2</v>
      </c>
      <c r="X4260">
        <v>11</v>
      </c>
      <c r="Y4260">
        <v>137</v>
      </c>
      <c r="Z4260">
        <v>0.999999999999999</v>
      </c>
      <c r="AA4260">
        <v>16.787963285757701</v>
      </c>
      <c r="AB4260">
        <v>125</v>
      </c>
      <c r="AC4260">
        <v>0.94461655106678799</v>
      </c>
      <c r="AD4260">
        <v>12</v>
      </c>
      <c r="AE4260">
        <v>5.5383448933211302E-2</v>
      </c>
      <c r="AF4260">
        <v>0</v>
      </c>
      <c r="AG4260">
        <v>5.2041999999999998E-16</v>
      </c>
      <c r="AH4260">
        <v>3.9948194238582698E-3</v>
      </c>
      <c r="AI4260">
        <v>9</v>
      </c>
      <c r="AJ4260" s="73">
        <v>80.2462879406349</v>
      </c>
      <c r="AK4260">
        <v>137</v>
      </c>
      <c r="AL4260">
        <v>1</v>
      </c>
      <c r="AM4260">
        <v>0</v>
      </c>
      <c r="AN4260">
        <v>0</v>
      </c>
      <c r="AO4260">
        <v>0</v>
      </c>
      <c r="AP4260">
        <v>0</v>
      </c>
      <c r="AQ4260">
        <v>137</v>
      </c>
      <c r="AR4260">
        <v>0.999999999999999</v>
      </c>
      <c r="AS4260">
        <v>0</v>
      </c>
      <c r="AT4260">
        <v>0</v>
      </c>
      <c r="AU4260">
        <v>0</v>
      </c>
      <c r="AV4260">
        <v>0</v>
      </c>
      <c r="AW4260">
        <v>137</v>
      </c>
      <c r="AX4260">
        <v>1</v>
      </c>
      <c r="AY4260" s="73">
        <v>82.103324606851999</v>
      </c>
      <c r="AZ4260">
        <v>137</v>
      </c>
      <c r="BA4260">
        <v>1</v>
      </c>
      <c r="BB4260">
        <v>134</v>
      </c>
      <c r="BC4260">
        <v>0.95282427331852304</v>
      </c>
      <c r="BD4260">
        <v>3</v>
      </c>
      <c r="BE4260">
        <v>4.7175726681476002E-2</v>
      </c>
      <c r="BF4260">
        <v>83.275724289501895</v>
      </c>
      <c r="BG4260">
        <v>85.104888461093907</v>
      </c>
      <c r="BH4260">
        <v>82.103324606851999</v>
      </c>
      <c r="BI4260">
        <v>80.2462879406349</v>
      </c>
    </row>
    <row r="4261" spans="1:61" x14ac:dyDescent="0.25">
      <c r="A4261" s="10" t="str">
        <f>VLOOKUP(D4261,'Index-Relations'!E:F,2,FALSE)</f>
        <v>ESG</v>
      </c>
      <c r="B4261" t="s">
        <v>3450</v>
      </c>
      <c r="C4261" s="53" t="s">
        <v>2765</v>
      </c>
      <c r="D4261" s="59" t="s">
        <v>2889</v>
      </c>
      <c r="E4261" s="59" t="s">
        <v>7677</v>
      </c>
      <c r="F4261" t="s">
        <v>1701</v>
      </c>
      <c r="G4261" t="s">
        <v>1700</v>
      </c>
      <c r="H4261" t="s">
        <v>1702</v>
      </c>
      <c r="I4261" s="52">
        <v>45474</v>
      </c>
      <c r="J4261" t="s">
        <v>2457</v>
      </c>
      <c r="K4261">
        <v>137</v>
      </c>
      <c r="L4261" s="73">
        <v>84.169994084402006</v>
      </c>
      <c r="M4261">
        <v>137</v>
      </c>
      <c r="N4261">
        <v>1</v>
      </c>
      <c r="O4261" s="73">
        <v>85.365277320112</v>
      </c>
      <c r="P4261">
        <v>137</v>
      </c>
      <c r="Q4261">
        <v>1</v>
      </c>
      <c r="R4261">
        <v>133</v>
      </c>
      <c r="S4261">
        <v>0.97318522408728203</v>
      </c>
      <c r="T4261">
        <v>32.7678838125235</v>
      </c>
      <c r="U4261">
        <v>0.72627705204321702</v>
      </c>
      <c r="V4261">
        <v>90</v>
      </c>
      <c r="W4261">
        <v>3.8757228617542598E-2</v>
      </c>
      <c r="X4261">
        <v>11</v>
      </c>
      <c r="Y4261">
        <v>137</v>
      </c>
      <c r="Z4261">
        <v>1</v>
      </c>
      <c r="AA4261">
        <v>17.4962325323744</v>
      </c>
      <c r="AB4261">
        <v>125</v>
      </c>
      <c r="AC4261">
        <v>0.96225459910259603</v>
      </c>
      <c r="AD4261">
        <v>12</v>
      </c>
      <c r="AE4261">
        <v>3.7745400897403497E-2</v>
      </c>
      <c r="AF4261">
        <v>0</v>
      </c>
      <c r="AG4261">
        <v>2.0816999999999999E-16</v>
      </c>
      <c r="AH4261">
        <v>3.9844125800989503E-3</v>
      </c>
      <c r="AI4261">
        <v>9</v>
      </c>
      <c r="AJ4261" s="73">
        <v>81.157625522226994</v>
      </c>
      <c r="AK4261">
        <v>137</v>
      </c>
      <c r="AL4261">
        <v>1</v>
      </c>
      <c r="AM4261">
        <v>0</v>
      </c>
      <c r="AN4261">
        <v>0</v>
      </c>
      <c r="AO4261">
        <v>0</v>
      </c>
      <c r="AP4261">
        <v>0</v>
      </c>
      <c r="AQ4261">
        <v>137</v>
      </c>
      <c r="AR4261">
        <v>0.999999999999999</v>
      </c>
      <c r="AS4261">
        <v>0</v>
      </c>
      <c r="AT4261">
        <v>0</v>
      </c>
      <c r="AU4261">
        <v>0</v>
      </c>
      <c r="AV4261">
        <v>0</v>
      </c>
      <c r="AW4261">
        <v>137</v>
      </c>
      <c r="AX4261">
        <v>0.999999999999999</v>
      </c>
      <c r="AY4261" s="73">
        <v>83.4059892797559</v>
      </c>
      <c r="AZ4261">
        <v>137</v>
      </c>
      <c r="BA4261">
        <v>1</v>
      </c>
      <c r="BB4261">
        <v>134</v>
      </c>
      <c r="BC4261">
        <v>0.95448627814186804</v>
      </c>
      <c r="BD4261">
        <v>3</v>
      </c>
      <c r="BE4261">
        <v>4.5513721858131802E-2</v>
      </c>
      <c r="BF4261">
        <v>84.169994084402006</v>
      </c>
      <c r="BG4261">
        <v>85.365277320112</v>
      </c>
      <c r="BH4261">
        <v>83.4059892797559</v>
      </c>
      <c r="BI4261">
        <v>81.157625522226994</v>
      </c>
    </row>
    <row r="4262" spans="1:61" x14ac:dyDescent="0.25">
      <c r="A4262" s="10" t="str">
        <f>VLOOKUP(D4262,'Index-Relations'!E:F,2,FALSE)</f>
        <v>ESG</v>
      </c>
      <c r="B4262" t="s">
        <v>3450</v>
      </c>
      <c r="C4262" s="53" t="s">
        <v>2766</v>
      </c>
      <c r="D4262" s="59" t="s">
        <v>2889</v>
      </c>
      <c r="E4262" s="59" t="s">
        <v>7678</v>
      </c>
      <c r="F4262" t="s">
        <v>1701</v>
      </c>
      <c r="G4262" t="s">
        <v>1700</v>
      </c>
      <c r="H4262" t="s">
        <v>1702</v>
      </c>
      <c r="I4262" s="52">
        <v>45446</v>
      </c>
      <c r="J4262" t="s">
        <v>2457</v>
      </c>
      <c r="K4262">
        <v>132</v>
      </c>
      <c r="L4262" s="73">
        <v>85.034754449987005</v>
      </c>
      <c r="M4262">
        <v>132</v>
      </c>
      <c r="N4262">
        <v>1</v>
      </c>
      <c r="O4262" s="73">
        <v>85.9104489390769</v>
      </c>
      <c r="P4262">
        <v>132</v>
      </c>
      <c r="Q4262">
        <v>1</v>
      </c>
      <c r="R4262">
        <v>129</v>
      </c>
      <c r="S4262">
        <v>0.96731727162700898</v>
      </c>
      <c r="T4262">
        <v>32.025919835799897</v>
      </c>
      <c r="U4262">
        <v>0.73913643922927397</v>
      </c>
      <c r="V4262">
        <v>85</v>
      </c>
      <c r="W4262">
        <v>3.1889099690183199E-2</v>
      </c>
      <c r="X4262">
        <v>9</v>
      </c>
      <c r="Y4262">
        <v>132</v>
      </c>
      <c r="Z4262">
        <v>1</v>
      </c>
      <c r="AA4262">
        <v>14.672574734213001</v>
      </c>
      <c r="AB4262">
        <v>121</v>
      </c>
      <c r="AC4262">
        <v>0.96543632084867903</v>
      </c>
      <c r="AD4262">
        <v>11</v>
      </c>
      <c r="AE4262">
        <v>3.4563679151321101E-2</v>
      </c>
      <c r="AF4262">
        <v>0</v>
      </c>
      <c r="AG4262">
        <v>0</v>
      </c>
      <c r="AH4262">
        <v>3.6584609744185E-3</v>
      </c>
      <c r="AI4262">
        <v>8</v>
      </c>
      <c r="AJ4262" s="73">
        <v>81.838181489384894</v>
      </c>
      <c r="AK4262">
        <v>132</v>
      </c>
      <c r="AL4262">
        <v>1</v>
      </c>
      <c r="AM4262">
        <v>0</v>
      </c>
      <c r="AN4262">
        <v>0</v>
      </c>
      <c r="AO4262">
        <v>0</v>
      </c>
      <c r="AP4262">
        <v>0</v>
      </c>
      <c r="AQ4262">
        <v>132</v>
      </c>
      <c r="AR4262">
        <v>1</v>
      </c>
      <c r="AS4262">
        <v>0</v>
      </c>
      <c r="AT4262">
        <v>0</v>
      </c>
      <c r="AU4262">
        <v>0</v>
      </c>
      <c r="AV4262">
        <v>0</v>
      </c>
      <c r="AW4262">
        <v>132</v>
      </c>
      <c r="AX4262">
        <v>1</v>
      </c>
      <c r="AY4262" s="73">
        <v>84.557488687407997</v>
      </c>
      <c r="AZ4262">
        <v>132</v>
      </c>
      <c r="BA4262">
        <v>1</v>
      </c>
      <c r="BB4262">
        <v>130</v>
      </c>
      <c r="BC4262">
        <v>0.958683202119469</v>
      </c>
      <c r="BD4262">
        <v>2</v>
      </c>
      <c r="BE4262">
        <v>4.1316797880530901E-2</v>
      </c>
      <c r="BF4262">
        <v>85.034754449987005</v>
      </c>
      <c r="BG4262">
        <v>85.9104489390769</v>
      </c>
      <c r="BH4262">
        <v>84.557488687407997</v>
      </c>
      <c r="BI4262">
        <v>81.838181489384894</v>
      </c>
    </row>
    <row r="4263" spans="1:61" x14ac:dyDescent="0.25">
      <c r="A4263" s="10" t="str">
        <f>VLOOKUP(D4263,'Index-Relations'!E:F,2,FALSE)</f>
        <v>ESG</v>
      </c>
      <c r="B4263" t="s">
        <v>3450</v>
      </c>
      <c r="C4263" s="53" t="s">
        <v>2767</v>
      </c>
      <c r="D4263" s="59" t="s">
        <v>2889</v>
      </c>
      <c r="E4263" s="59" t="s">
        <v>7679</v>
      </c>
      <c r="F4263" t="s">
        <v>1701</v>
      </c>
      <c r="G4263" t="s">
        <v>1700</v>
      </c>
      <c r="H4263" t="s">
        <v>1702</v>
      </c>
      <c r="I4263" s="52">
        <v>45413</v>
      </c>
      <c r="J4263" t="s">
        <v>2457</v>
      </c>
      <c r="K4263">
        <v>132</v>
      </c>
      <c r="L4263" s="73">
        <v>85.0796333795479</v>
      </c>
      <c r="M4263">
        <v>132</v>
      </c>
      <c r="N4263">
        <v>1</v>
      </c>
      <c r="O4263" s="73">
        <v>85.947936673862003</v>
      </c>
      <c r="P4263">
        <v>132</v>
      </c>
      <c r="Q4263">
        <v>1</v>
      </c>
      <c r="R4263">
        <v>129</v>
      </c>
      <c r="S4263">
        <v>0.96862161723913698</v>
      </c>
      <c r="T4263">
        <v>32.008935466018002</v>
      </c>
      <c r="U4263">
        <v>0.73677648311601895</v>
      </c>
      <c r="V4263">
        <v>84</v>
      </c>
      <c r="W4263">
        <v>3.04713225264658E-2</v>
      </c>
      <c r="X4263">
        <v>9</v>
      </c>
      <c r="Y4263">
        <v>132</v>
      </c>
      <c r="Z4263">
        <v>0.999999999999999</v>
      </c>
      <c r="AA4263">
        <v>15.5013948081459</v>
      </c>
      <c r="AB4263">
        <v>121</v>
      </c>
      <c r="AC4263">
        <v>0.96513936885065199</v>
      </c>
      <c r="AD4263">
        <v>11</v>
      </c>
      <c r="AE4263">
        <v>3.4860631149346802E-2</v>
      </c>
      <c r="AF4263">
        <v>0</v>
      </c>
      <c r="AG4263">
        <v>2.7756000000000002E-16</v>
      </c>
      <c r="AH4263">
        <v>3.3508211111667398E-3</v>
      </c>
      <c r="AI4263">
        <v>8</v>
      </c>
      <c r="AJ4263" s="73">
        <v>81.895500796497998</v>
      </c>
      <c r="AK4263">
        <v>132</v>
      </c>
      <c r="AL4263">
        <v>1</v>
      </c>
      <c r="AM4263">
        <v>0</v>
      </c>
      <c r="AN4263">
        <v>0</v>
      </c>
      <c r="AO4263">
        <v>0</v>
      </c>
      <c r="AP4263">
        <v>0</v>
      </c>
      <c r="AQ4263">
        <v>132</v>
      </c>
      <c r="AR4263">
        <v>1</v>
      </c>
      <c r="AS4263">
        <v>0</v>
      </c>
      <c r="AT4263">
        <v>0</v>
      </c>
      <c r="AU4263">
        <v>0</v>
      </c>
      <c r="AV4263">
        <v>0</v>
      </c>
      <c r="AW4263">
        <v>132</v>
      </c>
      <c r="AX4263">
        <v>0.999999999999999</v>
      </c>
      <c r="AY4263" s="73">
        <v>84.625026812802005</v>
      </c>
      <c r="AZ4263">
        <v>132</v>
      </c>
      <c r="BA4263">
        <v>1</v>
      </c>
      <c r="BB4263">
        <v>129</v>
      </c>
      <c r="BC4263">
        <v>0.95570055078429095</v>
      </c>
      <c r="BD4263">
        <v>3</v>
      </c>
      <c r="BE4263">
        <v>4.4299449215708102E-2</v>
      </c>
      <c r="BF4263">
        <v>85.0796333795479</v>
      </c>
      <c r="BG4263">
        <v>85.947936673862003</v>
      </c>
      <c r="BH4263">
        <v>84.625026812802005</v>
      </c>
      <c r="BI4263">
        <v>81.895500796497998</v>
      </c>
    </row>
    <row r="4264" spans="1:61" x14ac:dyDescent="0.25">
      <c r="A4264" s="10" t="str">
        <f>VLOOKUP(D4264,'Index-Relations'!E:F,2,FALSE)</f>
        <v>ESG</v>
      </c>
      <c r="B4264" t="s">
        <v>3450</v>
      </c>
      <c r="C4264" s="53" t="s">
        <v>2768</v>
      </c>
      <c r="D4264" s="59" t="s">
        <v>2889</v>
      </c>
      <c r="E4264" s="59" t="s">
        <v>7680</v>
      </c>
      <c r="F4264" t="s">
        <v>1701</v>
      </c>
      <c r="G4264" t="s">
        <v>1700</v>
      </c>
      <c r="H4264" t="s">
        <v>1702</v>
      </c>
      <c r="I4264" s="52">
        <v>45383</v>
      </c>
      <c r="J4264" t="s">
        <v>2457</v>
      </c>
      <c r="K4264">
        <v>132</v>
      </c>
      <c r="L4264">
        <v>91.156734367989003</v>
      </c>
      <c r="M4264">
        <v>132</v>
      </c>
      <c r="N4264">
        <v>1</v>
      </c>
      <c r="O4264">
        <v>90.851983536611598</v>
      </c>
      <c r="P4264">
        <v>132</v>
      </c>
      <c r="Q4264">
        <v>1</v>
      </c>
      <c r="R4264">
        <v>129</v>
      </c>
      <c r="S4264">
        <v>0.971467360101404</v>
      </c>
      <c r="T4264">
        <v>31.891365781624099</v>
      </c>
      <c r="U4264">
        <v>0.73049083326650999</v>
      </c>
      <c r="V4264">
        <v>84</v>
      </c>
      <c r="W4264">
        <v>3.1720048491250298E-2</v>
      </c>
      <c r="X4264">
        <v>9</v>
      </c>
      <c r="Y4264">
        <v>132</v>
      </c>
      <c r="Z4264">
        <v>1</v>
      </c>
      <c r="AA4264">
        <v>14.620307154238599</v>
      </c>
      <c r="AB4264">
        <v>121</v>
      </c>
      <c r="AC4264">
        <v>0.96511548620405796</v>
      </c>
      <c r="AD4264">
        <v>11</v>
      </c>
      <c r="AE4264">
        <v>3.4884513795941798E-2</v>
      </c>
      <c r="AF4264">
        <v>0</v>
      </c>
      <c r="AG4264">
        <v>0</v>
      </c>
      <c r="AH4264">
        <v>3.4460913292209002E-3</v>
      </c>
      <c r="AI4264">
        <v>8</v>
      </c>
      <c r="AJ4264">
        <v>89.690624137646793</v>
      </c>
      <c r="AK4264">
        <v>132</v>
      </c>
      <c r="AL4264">
        <v>1</v>
      </c>
      <c r="AM4264">
        <v>0</v>
      </c>
      <c r="AN4264">
        <v>0</v>
      </c>
      <c r="AO4264">
        <v>0</v>
      </c>
      <c r="AP4264">
        <v>0</v>
      </c>
      <c r="AQ4264">
        <v>132</v>
      </c>
      <c r="AR4264">
        <v>1</v>
      </c>
      <c r="AS4264">
        <v>0</v>
      </c>
      <c r="AT4264">
        <v>0</v>
      </c>
      <c r="AU4264">
        <v>0</v>
      </c>
      <c r="AV4264">
        <v>0</v>
      </c>
      <c r="AW4264">
        <v>132</v>
      </c>
      <c r="AX4264">
        <v>1</v>
      </c>
      <c r="AY4264">
        <v>90.507649627735205</v>
      </c>
      <c r="AZ4264">
        <v>132</v>
      </c>
      <c r="BA4264">
        <v>1</v>
      </c>
      <c r="BB4264">
        <v>129</v>
      </c>
      <c r="BC4264">
        <v>0.95751735856503595</v>
      </c>
      <c r="BD4264">
        <v>3</v>
      </c>
      <c r="BE4264">
        <v>4.2482641434963102E-2</v>
      </c>
      <c r="BF4264">
        <v>85.295796007632902</v>
      </c>
      <c r="BG4264">
        <v>85.877334609970006</v>
      </c>
      <c r="BH4264">
        <v>85.224417183116003</v>
      </c>
      <c r="BI4264">
        <v>81.994335964157997</v>
      </c>
    </row>
    <row r="4265" spans="1:61" x14ac:dyDescent="0.25">
      <c r="A4265" s="10" t="str">
        <f>VLOOKUP(D4265,'Index-Relations'!E:F,2,FALSE)</f>
        <v>ESG</v>
      </c>
      <c r="B4265" t="s">
        <v>3450</v>
      </c>
      <c r="C4265" s="53" t="s">
        <v>2769</v>
      </c>
      <c r="D4265" s="59" t="s">
        <v>2889</v>
      </c>
      <c r="E4265" s="59" t="s">
        <v>7681</v>
      </c>
      <c r="F4265" t="s">
        <v>1701</v>
      </c>
      <c r="G4265" t="s">
        <v>1700</v>
      </c>
      <c r="H4265" t="s">
        <v>1702</v>
      </c>
      <c r="I4265" s="52">
        <v>45352</v>
      </c>
      <c r="J4265" t="s">
        <v>2457</v>
      </c>
      <c r="K4265">
        <v>135</v>
      </c>
      <c r="L4265">
        <v>91.085643165466195</v>
      </c>
      <c r="M4265">
        <v>135</v>
      </c>
      <c r="N4265">
        <v>1</v>
      </c>
      <c r="O4265">
        <v>90.673611522621997</v>
      </c>
      <c r="P4265">
        <v>135</v>
      </c>
      <c r="Q4265">
        <v>1</v>
      </c>
      <c r="R4265">
        <v>129</v>
      </c>
      <c r="S4265">
        <v>0.97156473907747598</v>
      </c>
      <c r="T4265">
        <v>31.5306670791112</v>
      </c>
      <c r="U4265">
        <v>0.70470912593292301</v>
      </c>
      <c r="V4265">
        <v>83</v>
      </c>
      <c r="W4265">
        <v>3.01318794864531E-2</v>
      </c>
      <c r="X4265">
        <v>6</v>
      </c>
      <c r="Y4265">
        <v>135</v>
      </c>
      <c r="Z4265">
        <v>1</v>
      </c>
      <c r="AA4265">
        <v>12.645058993228099</v>
      </c>
      <c r="AB4265">
        <v>122</v>
      </c>
      <c r="AC4265">
        <v>0.95888991525554201</v>
      </c>
      <c r="AD4265">
        <v>12</v>
      </c>
      <c r="AE4265">
        <v>3.9215057828096402E-2</v>
      </c>
      <c r="AF4265">
        <v>1</v>
      </c>
      <c r="AG4265">
        <v>1.8950269163614101E-3</v>
      </c>
      <c r="AH4265">
        <v>1.3678352261783399E-3</v>
      </c>
      <c r="AI4265">
        <v>5</v>
      </c>
      <c r="AJ4265">
        <v>89.887357915011293</v>
      </c>
      <c r="AK4265">
        <v>135</v>
      </c>
      <c r="AL4265">
        <v>1</v>
      </c>
      <c r="AM4265">
        <v>0</v>
      </c>
      <c r="AN4265">
        <v>0</v>
      </c>
      <c r="AO4265">
        <v>0</v>
      </c>
      <c r="AP4265">
        <v>0</v>
      </c>
      <c r="AQ4265">
        <v>135</v>
      </c>
      <c r="AR4265">
        <v>1</v>
      </c>
      <c r="AS4265">
        <v>0</v>
      </c>
      <c r="AT4265">
        <v>0</v>
      </c>
      <c r="AU4265">
        <v>0</v>
      </c>
      <c r="AV4265">
        <v>0</v>
      </c>
      <c r="AW4265">
        <v>135</v>
      </c>
      <c r="AX4265">
        <v>1</v>
      </c>
      <c r="AY4265">
        <v>90.284476941467304</v>
      </c>
      <c r="AZ4265">
        <v>135</v>
      </c>
      <c r="BA4265">
        <v>1</v>
      </c>
      <c r="BB4265">
        <v>131</v>
      </c>
      <c r="BC4265">
        <v>0.95451208921852704</v>
      </c>
      <c r="BD4265">
        <v>4</v>
      </c>
      <c r="BE4265">
        <v>4.5487910781472803E-2</v>
      </c>
      <c r="BF4265">
        <v>84.938276999309906</v>
      </c>
      <c r="BG4265">
        <v>85.494615003774001</v>
      </c>
      <c r="BH4265">
        <v>84.701901424690007</v>
      </c>
      <c r="BI4265">
        <v>81.943632000498994</v>
      </c>
    </row>
    <row r="4266" spans="1:61" x14ac:dyDescent="0.25">
      <c r="A4266" s="10" t="str">
        <f>VLOOKUP(D4266,'Index-Relations'!E:F,2,FALSE)</f>
        <v>ESG</v>
      </c>
      <c r="B4266" t="s">
        <v>3450</v>
      </c>
      <c r="C4266" s="53" t="s">
        <v>2770</v>
      </c>
      <c r="D4266" s="59" t="s">
        <v>2889</v>
      </c>
      <c r="E4266" s="59" t="s">
        <v>7682</v>
      </c>
      <c r="F4266" t="s">
        <v>1701</v>
      </c>
      <c r="G4266" t="s">
        <v>1700</v>
      </c>
      <c r="H4266" t="s">
        <v>1702</v>
      </c>
      <c r="I4266" s="52">
        <v>45323</v>
      </c>
      <c r="J4266" t="s">
        <v>2457</v>
      </c>
      <c r="K4266">
        <v>136</v>
      </c>
      <c r="L4266">
        <v>91.216284831369805</v>
      </c>
      <c r="M4266">
        <v>135</v>
      </c>
      <c r="N4266">
        <v>1</v>
      </c>
      <c r="O4266">
        <v>90.715349327751696</v>
      </c>
      <c r="P4266">
        <v>135</v>
      </c>
      <c r="Q4266">
        <v>1</v>
      </c>
      <c r="R4266">
        <v>129</v>
      </c>
      <c r="S4266">
        <v>0.97070392712915299</v>
      </c>
      <c r="T4266">
        <v>31.731720252449001</v>
      </c>
      <c r="U4266">
        <v>0.70665868195738302</v>
      </c>
      <c r="V4266">
        <v>82</v>
      </c>
      <c r="W4266">
        <v>3.0576991352070801E-2</v>
      </c>
      <c r="X4266">
        <v>6</v>
      </c>
      <c r="Y4266">
        <v>135</v>
      </c>
      <c r="Z4266">
        <v>1</v>
      </c>
      <c r="AA4266">
        <v>13.139330297181299</v>
      </c>
      <c r="AB4266">
        <v>122</v>
      </c>
      <c r="AC4266">
        <v>0.95702346022270501</v>
      </c>
      <c r="AD4266">
        <v>12</v>
      </c>
      <c r="AE4266">
        <v>4.11823500352477E-2</v>
      </c>
      <c r="AF4266">
        <v>2</v>
      </c>
      <c r="AG4266">
        <v>1.79418974204678E-3</v>
      </c>
      <c r="AH4266">
        <v>1.4408278715208199E-3</v>
      </c>
      <c r="AI4266">
        <v>5</v>
      </c>
      <c r="AJ4266">
        <v>89.8107542360205</v>
      </c>
      <c r="AK4266">
        <v>135</v>
      </c>
      <c r="AL4266">
        <v>1</v>
      </c>
      <c r="AM4266">
        <v>0</v>
      </c>
      <c r="AN4266">
        <v>0</v>
      </c>
      <c r="AO4266">
        <v>0</v>
      </c>
      <c r="AP4266">
        <v>0</v>
      </c>
      <c r="AQ4266">
        <v>135</v>
      </c>
      <c r="AR4266">
        <v>1</v>
      </c>
      <c r="AS4266">
        <v>0</v>
      </c>
      <c r="AT4266">
        <v>0</v>
      </c>
      <c r="AU4266">
        <v>0</v>
      </c>
      <c r="AV4266">
        <v>0</v>
      </c>
      <c r="AW4266">
        <v>135</v>
      </c>
      <c r="AX4266">
        <v>1</v>
      </c>
      <c r="AY4266">
        <v>90.623343175970902</v>
      </c>
      <c r="AZ4266">
        <v>135</v>
      </c>
      <c r="BA4266">
        <v>1</v>
      </c>
      <c r="BB4266">
        <v>131</v>
      </c>
      <c r="BC4266">
        <v>0.95051599073781401</v>
      </c>
      <c r="BD4266">
        <v>4</v>
      </c>
      <c r="BE4266">
        <v>4.9484009262184998E-2</v>
      </c>
      <c r="BF4266">
        <v>85.010122889253907</v>
      </c>
      <c r="BG4266">
        <v>85.639207584540003</v>
      </c>
      <c r="BH4266">
        <v>84.890790832285902</v>
      </c>
      <c r="BI4266">
        <v>81.997127370885906</v>
      </c>
    </row>
    <row r="4267" spans="1:61" x14ac:dyDescent="0.25">
      <c r="A4267" s="10" t="str">
        <f>VLOOKUP(D4267,'Index-Relations'!E:F,2,FALSE)</f>
        <v>BM</v>
      </c>
      <c r="B4267" t="s">
        <v>3450</v>
      </c>
      <c r="C4267" s="53" t="s">
        <v>2760</v>
      </c>
      <c r="D4267" s="59" t="s">
        <v>2890</v>
      </c>
      <c r="E4267" s="59" t="s">
        <v>7683</v>
      </c>
      <c r="F4267" t="s">
        <v>1704</v>
      </c>
      <c r="G4267" t="s">
        <v>1577</v>
      </c>
      <c r="H4267" t="s">
        <v>1705</v>
      </c>
      <c r="I4267" s="52">
        <v>45658</v>
      </c>
      <c r="J4267" t="s">
        <v>2457</v>
      </c>
      <c r="K4267">
        <v>943</v>
      </c>
      <c r="L4267" s="73">
        <v>59.147489651873002</v>
      </c>
      <c r="M4267">
        <v>932</v>
      </c>
      <c r="N4267">
        <v>0.99761554289991905</v>
      </c>
      <c r="O4267" s="73">
        <v>66.425687917396004</v>
      </c>
      <c r="P4267">
        <v>932</v>
      </c>
      <c r="Q4267">
        <v>0.99761554289991905</v>
      </c>
      <c r="R4267">
        <v>917</v>
      </c>
      <c r="S4267">
        <v>0.99095161999191905</v>
      </c>
      <c r="T4267">
        <v>32.872733725930097</v>
      </c>
      <c r="U4267">
        <v>0.65273117378733803</v>
      </c>
      <c r="V4267">
        <v>683</v>
      </c>
      <c r="W4267">
        <v>9.9356405127980593E-2</v>
      </c>
      <c r="X4267">
        <v>112</v>
      </c>
      <c r="Y4267">
        <v>931</v>
      </c>
      <c r="Z4267">
        <v>0.99691329252619798</v>
      </c>
      <c r="AA4267">
        <v>29.928256729854802</v>
      </c>
      <c r="AB4267">
        <v>789</v>
      </c>
      <c r="AC4267">
        <v>0.93151196439184003</v>
      </c>
      <c r="AD4267">
        <v>142</v>
      </c>
      <c r="AE4267">
        <v>6.5401328134357395E-2</v>
      </c>
      <c r="AF4267">
        <v>12</v>
      </c>
      <c r="AG4267">
        <v>3.086707473802E-3</v>
      </c>
      <c r="AH4267">
        <v>6.67987203509231E-3</v>
      </c>
      <c r="AI4267">
        <v>61</v>
      </c>
      <c r="AJ4267" s="73">
        <v>55.772680819374997</v>
      </c>
      <c r="AK4267">
        <v>932</v>
      </c>
      <c r="AL4267">
        <v>0.99761554289991905</v>
      </c>
      <c r="AM4267">
        <v>9.8232598143962492E-3</v>
      </c>
      <c r="AN4267">
        <v>9</v>
      </c>
      <c r="AO4267">
        <v>4.3996872735231696E-3</v>
      </c>
      <c r="AP4267">
        <v>3</v>
      </c>
      <c r="AQ4267">
        <v>942</v>
      </c>
      <c r="AR4267">
        <v>0.99994938980181203</v>
      </c>
      <c r="AS4267">
        <v>1.6248863379520199E-2</v>
      </c>
      <c r="AT4267">
        <v>13</v>
      </c>
      <c r="AU4267">
        <v>5.1718311896099102E-3</v>
      </c>
      <c r="AV4267">
        <v>3</v>
      </c>
      <c r="AW4267">
        <v>942</v>
      </c>
      <c r="AX4267">
        <v>0.99994938980181203</v>
      </c>
      <c r="AY4267" s="73">
        <v>56.099626748836997</v>
      </c>
      <c r="AZ4267">
        <v>932</v>
      </c>
      <c r="BA4267">
        <v>0.99761554289991905</v>
      </c>
      <c r="BB4267">
        <v>909</v>
      </c>
      <c r="BC4267">
        <v>0.86456425489799305</v>
      </c>
      <c r="BD4267">
        <v>30</v>
      </c>
      <c r="BE4267">
        <v>0.13098544763029599</v>
      </c>
      <c r="BF4267">
        <v>59.147489651873002</v>
      </c>
      <c r="BG4267">
        <v>66.425687917396004</v>
      </c>
      <c r="BH4267">
        <v>56.099626748836997</v>
      </c>
      <c r="BI4267">
        <v>55.772680819374997</v>
      </c>
    </row>
    <row r="4268" spans="1:61" x14ac:dyDescent="0.25">
      <c r="A4268" s="10" t="str">
        <f>VLOOKUP(D4268,'Index-Relations'!E:F,2,FALSE)</f>
        <v>BM</v>
      </c>
      <c r="B4268" t="s">
        <v>3450</v>
      </c>
      <c r="C4268" s="53" t="s">
        <v>2761</v>
      </c>
      <c r="D4268" s="59" t="s">
        <v>2890</v>
      </c>
      <c r="E4268" s="59" t="s">
        <v>7684</v>
      </c>
      <c r="F4268" t="s">
        <v>1704</v>
      </c>
      <c r="G4268" t="s">
        <v>1577</v>
      </c>
      <c r="H4268" t="s">
        <v>1705</v>
      </c>
      <c r="I4268" s="52">
        <v>45628</v>
      </c>
      <c r="J4268" t="s">
        <v>2457</v>
      </c>
      <c r="K4268">
        <v>944</v>
      </c>
      <c r="L4268" s="73">
        <v>59.279734576242902</v>
      </c>
      <c r="M4268">
        <v>932</v>
      </c>
      <c r="N4268">
        <v>0.99757405534422205</v>
      </c>
      <c r="O4268" s="73">
        <v>66.351613271586899</v>
      </c>
      <c r="P4268">
        <v>932</v>
      </c>
      <c r="Q4268">
        <v>0.99757405534422205</v>
      </c>
      <c r="R4268">
        <v>917</v>
      </c>
      <c r="S4268">
        <v>0.99076017252560999</v>
      </c>
      <c r="T4268">
        <v>32.927737295957897</v>
      </c>
      <c r="U4268">
        <v>0.65248057293460804</v>
      </c>
      <c r="V4268">
        <v>683</v>
      </c>
      <c r="W4268">
        <v>9.9111866453519104E-2</v>
      </c>
      <c r="X4268">
        <v>113</v>
      </c>
      <c r="Y4268">
        <v>931</v>
      </c>
      <c r="Z4268">
        <v>0.99680231229444904</v>
      </c>
      <c r="AA4268">
        <v>28.263833325238</v>
      </c>
      <c r="AB4268">
        <v>793</v>
      </c>
      <c r="AC4268">
        <v>0.93029743328829095</v>
      </c>
      <c r="AD4268">
        <v>138</v>
      </c>
      <c r="AE4268">
        <v>6.6504879006157105E-2</v>
      </c>
      <c r="AF4268">
        <v>13</v>
      </c>
      <c r="AG4268">
        <v>3.1976877055510098E-3</v>
      </c>
      <c r="AH4268">
        <v>6.6196622182903399E-3</v>
      </c>
      <c r="AI4268">
        <v>61</v>
      </c>
      <c r="AJ4268" s="73">
        <v>55.929527772389001</v>
      </c>
      <c r="AK4268">
        <v>932</v>
      </c>
      <c r="AL4268">
        <v>0.99757405534422205</v>
      </c>
      <c r="AM4268">
        <v>1.0205120673899001E-2</v>
      </c>
      <c r="AN4268">
        <v>9</v>
      </c>
      <c r="AO4268">
        <v>4.6032990889298903E-3</v>
      </c>
      <c r="AP4268">
        <v>3</v>
      </c>
      <c r="AQ4268">
        <v>942</v>
      </c>
      <c r="AR4268">
        <v>0.99989601841245401</v>
      </c>
      <c r="AS4268">
        <v>1.6265694165399899E-2</v>
      </c>
      <c r="AT4268">
        <v>13</v>
      </c>
      <c r="AU4268">
        <v>5.5862526424792598E-3</v>
      </c>
      <c r="AV4268">
        <v>3</v>
      </c>
      <c r="AW4268">
        <v>942</v>
      </c>
      <c r="AX4268">
        <v>0.99989601841245401</v>
      </c>
      <c r="AY4268" s="73">
        <v>56.432473808388899</v>
      </c>
      <c r="AZ4268">
        <v>932</v>
      </c>
      <c r="BA4268">
        <v>0.99757405534422205</v>
      </c>
      <c r="BB4268">
        <v>909</v>
      </c>
      <c r="BC4268">
        <v>0.86895158377784598</v>
      </c>
      <c r="BD4268">
        <v>30</v>
      </c>
      <c r="BE4268">
        <v>0.126341135545678</v>
      </c>
      <c r="BF4268">
        <v>59.279734576242902</v>
      </c>
      <c r="BG4268">
        <v>66.351613271586899</v>
      </c>
      <c r="BH4268">
        <v>56.432473808388899</v>
      </c>
      <c r="BI4268">
        <v>55.929527772389001</v>
      </c>
    </row>
    <row r="4269" spans="1:61" x14ac:dyDescent="0.25">
      <c r="A4269" s="10" t="str">
        <f>VLOOKUP(D4269,'Index-Relations'!E:F,2,FALSE)</f>
        <v>BM</v>
      </c>
      <c r="B4269" t="s">
        <v>3450</v>
      </c>
      <c r="C4269" s="53" t="s">
        <v>2762</v>
      </c>
      <c r="D4269" s="59" t="s">
        <v>2890</v>
      </c>
      <c r="E4269" s="59" t="s">
        <v>7685</v>
      </c>
      <c r="F4269" t="s">
        <v>1704</v>
      </c>
      <c r="G4269" t="s">
        <v>1577</v>
      </c>
      <c r="H4269" t="s">
        <v>1705</v>
      </c>
      <c r="I4269" s="52">
        <v>45597</v>
      </c>
      <c r="J4269" t="s">
        <v>2457</v>
      </c>
      <c r="K4269">
        <v>944</v>
      </c>
      <c r="L4269" s="73">
        <v>59.835952341110001</v>
      </c>
      <c r="M4269">
        <v>932</v>
      </c>
      <c r="N4269">
        <v>0.99765663884323597</v>
      </c>
      <c r="O4269" s="73">
        <v>66.754952203528006</v>
      </c>
      <c r="P4269">
        <v>932</v>
      </c>
      <c r="Q4269">
        <v>0.99765663884323597</v>
      </c>
      <c r="R4269">
        <v>917</v>
      </c>
      <c r="S4269">
        <v>0.99157301903709805</v>
      </c>
      <c r="T4269">
        <v>32.996534086433101</v>
      </c>
      <c r="U4269">
        <v>0.65413237580720796</v>
      </c>
      <c r="V4269">
        <v>681</v>
      </c>
      <c r="W4269">
        <v>9.9151756416717404E-2</v>
      </c>
      <c r="X4269">
        <v>113</v>
      </c>
      <c r="Y4269">
        <v>931</v>
      </c>
      <c r="Z4269">
        <v>0.99686397399552196</v>
      </c>
      <c r="AA4269">
        <v>29.766009157384399</v>
      </c>
      <c r="AB4269">
        <v>791</v>
      </c>
      <c r="AC4269">
        <v>0.930084544512497</v>
      </c>
      <c r="AD4269">
        <v>140</v>
      </c>
      <c r="AE4269">
        <v>6.6779429483024594E-2</v>
      </c>
      <c r="AF4269">
        <v>13</v>
      </c>
      <c r="AG4269">
        <v>3.1360260044775699E-3</v>
      </c>
      <c r="AH4269">
        <v>7.4297512339651E-3</v>
      </c>
      <c r="AI4269">
        <v>60</v>
      </c>
      <c r="AJ4269" s="73">
        <v>56.584650845641001</v>
      </c>
      <c r="AK4269">
        <v>932</v>
      </c>
      <c r="AL4269">
        <v>0.99765663884323597</v>
      </c>
      <c r="AM4269">
        <v>1.09191847268285E-2</v>
      </c>
      <c r="AN4269">
        <v>8</v>
      </c>
      <c r="AO4269">
        <v>4.8747571160221896E-3</v>
      </c>
      <c r="AP4269">
        <v>3</v>
      </c>
      <c r="AQ4269">
        <v>941</v>
      </c>
      <c r="AR4269">
        <v>0.99983515034461401</v>
      </c>
      <c r="AS4269">
        <v>1.6713781097533902E-2</v>
      </c>
      <c r="AT4269">
        <v>13</v>
      </c>
      <c r="AU4269">
        <v>5.7492785217608897E-3</v>
      </c>
      <c r="AV4269">
        <v>3</v>
      </c>
      <c r="AW4269">
        <v>941</v>
      </c>
      <c r="AX4269">
        <v>0.99983515034461401</v>
      </c>
      <c r="AY4269" s="73">
        <v>56.930747637612001</v>
      </c>
      <c r="AZ4269">
        <v>932</v>
      </c>
      <c r="BA4269">
        <v>0.99765663884323597</v>
      </c>
      <c r="BB4269">
        <v>906</v>
      </c>
      <c r="BC4269">
        <v>0.86899495855693298</v>
      </c>
      <c r="BD4269">
        <v>32</v>
      </c>
      <c r="BE4269">
        <v>0.12596543467165899</v>
      </c>
      <c r="BF4269">
        <v>59.835952341110001</v>
      </c>
      <c r="BG4269">
        <v>66.754952203528006</v>
      </c>
      <c r="BH4269">
        <v>56.930747637612001</v>
      </c>
      <c r="BI4269">
        <v>56.584650845641001</v>
      </c>
    </row>
    <row r="4270" spans="1:61" x14ac:dyDescent="0.25">
      <c r="A4270" s="10" t="str">
        <f>VLOOKUP(D4270,'Index-Relations'!E:F,2,FALSE)</f>
        <v>BM</v>
      </c>
      <c r="B4270" t="s">
        <v>3450</v>
      </c>
      <c r="C4270" s="53" t="s">
        <v>2763</v>
      </c>
      <c r="D4270" s="59" t="s">
        <v>2890</v>
      </c>
      <c r="E4270" s="59" t="s">
        <v>7686</v>
      </c>
      <c r="F4270" t="s">
        <v>1704</v>
      </c>
      <c r="G4270" t="s">
        <v>1577</v>
      </c>
      <c r="H4270" t="s">
        <v>1705</v>
      </c>
      <c r="I4270" s="52">
        <v>45566</v>
      </c>
      <c r="J4270" t="s">
        <v>2457</v>
      </c>
      <c r="K4270">
        <v>943</v>
      </c>
      <c r="L4270" s="73">
        <v>59.975107671181</v>
      </c>
      <c r="M4270">
        <v>932</v>
      </c>
      <c r="N4270">
        <v>0.99790359339537904</v>
      </c>
      <c r="O4270" s="73">
        <v>66.933899623398901</v>
      </c>
      <c r="P4270">
        <v>932</v>
      </c>
      <c r="Q4270">
        <v>0.99790359339537904</v>
      </c>
      <c r="R4270">
        <v>917</v>
      </c>
      <c r="S4270">
        <v>0.99203097241522298</v>
      </c>
      <c r="T4270">
        <v>33.294272118064598</v>
      </c>
      <c r="U4270">
        <v>0.65478620238547802</v>
      </c>
      <c r="V4270">
        <v>679</v>
      </c>
      <c r="W4270">
        <v>0.10049887078155099</v>
      </c>
      <c r="X4270">
        <v>113</v>
      </c>
      <c r="Y4270">
        <v>931</v>
      </c>
      <c r="Z4270">
        <v>0.997117613542023</v>
      </c>
      <c r="AA4270">
        <v>29.845250633766302</v>
      </c>
      <c r="AB4270">
        <v>797</v>
      </c>
      <c r="AC4270">
        <v>0.94297172444322597</v>
      </c>
      <c r="AD4270">
        <v>134</v>
      </c>
      <c r="AE4270">
        <v>5.4145889098797799E-2</v>
      </c>
      <c r="AF4270">
        <v>12</v>
      </c>
      <c r="AG4270">
        <v>2.8823864579759499E-3</v>
      </c>
      <c r="AH4270">
        <v>6.4530897138921897E-3</v>
      </c>
      <c r="AI4270">
        <v>59</v>
      </c>
      <c r="AJ4270" s="73">
        <v>56.664895651198997</v>
      </c>
      <c r="AK4270">
        <v>932</v>
      </c>
      <c r="AL4270">
        <v>0.99790359339537904</v>
      </c>
      <c r="AM4270">
        <v>1.12294672162157E-2</v>
      </c>
      <c r="AN4270">
        <v>8</v>
      </c>
      <c r="AO4270">
        <v>4.94835581956955E-3</v>
      </c>
      <c r="AP4270">
        <v>3</v>
      </c>
      <c r="AQ4270">
        <v>941</v>
      </c>
      <c r="AR4270">
        <v>0.99988664138376704</v>
      </c>
      <c r="AS4270">
        <v>1.63807111298809E-2</v>
      </c>
      <c r="AT4270">
        <v>13</v>
      </c>
      <c r="AU4270">
        <v>5.2803165689547299E-3</v>
      </c>
      <c r="AV4270">
        <v>3</v>
      </c>
      <c r="AW4270">
        <v>941</v>
      </c>
      <c r="AX4270">
        <v>0.99988664138376704</v>
      </c>
      <c r="AY4270" s="73">
        <v>57.020713273177897</v>
      </c>
      <c r="AZ4270">
        <v>932</v>
      </c>
      <c r="BA4270">
        <v>0.99790359339537904</v>
      </c>
      <c r="BB4270">
        <v>906</v>
      </c>
      <c r="BC4270">
        <v>0.86881758290453504</v>
      </c>
      <c r="BD4270">
        <v>32</v>
      </c>
      <c r="BE4270">
        <v>0.12612070265966299</v>
      </c>
      <c r="BF4270">
        <v>59.975107671181</v>
      </c>
      <c r="BG4270">
        <v>66.933899623398901</v>
      </c>
      <c r="BH4270">
        <v>57.020713273177897</v>
      </c>
      <c r="BI4270">
        <v>56.664895651198997</v>
      </c>
    </row>
    <row r="4271" spans="1:61" x14ac:dyDescent="0.25">
      <c r="A4271" s="10" t="str">
        <f>VLOOKUP(D4271,'Index-Relations'!E:F,2,FALSE)</f>
        <v>BM</v>
      </c>
      <c r="B4271" t="s">
        <v>3450</v>
      </c>
      <c r="C4271" s="53" t="s">
        <v>2764</v>
      </c>
      <c r="D4271" s="59" t="s">
        <v>2890</v>
      </c>
      <c r="E4271" s="59" t="s">
        <v>7687</v>
      </c>
      <c r="F4271" t="s">
        <v>1704</v>
      </c>
      <c r="G4271" t="s">
        <v>1577</v>
      </c>
      <c r="H4271" t="s">
        <v>1705</v>
      </c>
      <c r="I4271" s="52">
        <v>45537</v>
      </c>
      <c r="J4271" t="s">
        <v>2457</v>
      </c>
      <c r="K4271">
        <v>1021</v>
      </c>
      <c r="L4271" s="73">
        <v>60.449115547049999</v>
      </c>
      <c r="M4271">
        <v>1011</v>
      </c>
      <c r="N4271">
        <v>0.99827680938121499</v>
      </c>
      <c r="O4271" s="73">
        <v>66.893970628508896</v>
      </c>
      <c r="P4271">
        <v>1011</v>
      </c>
      <c r="Q4271">
        <v>0.99827680938121499</v>
      </c>
      <c r="R4271">
        <v>992</v>
      </c>
      <c r="S4271">
        <v>0.99334561691118495</v>
      </c>
      <c r="T4271">
        <v>33.2424841124041</v>
      </c>
      <c r="U4271">
        <v>0.66544991062949199</v>
      </c>
      <c r="V4271">
        <v>732</v>
      </c>
      <c r="W4271">
        <v>0.105574351329791</v>
      </c>
      <c r="X4271">
        <v>124</v>
      </c>
      <c r="Y4271">
        <v>1009</v>
      </c>
      <c r="Z4271">
        <v>0.99748026681680901</v>
      </c>
      <c r="AA4271">
        <v>29.9931261611673</v>
      </c>
      <c r="AB4271">
        <v>886</v>
      </c>
      <c r="AC4271">
        <v>0.95789246639678005</v>
      </c>
      <c r="AD4271">
        <v>147</v>
      </c>
      <c r="AE4271">
        <v>5.0989181816178501E-2</v>
      </c>
      <c r="AF4271">
        <v>-12</v>
      </c>
      <c r="AG4271">
        <v>0</v>
      </c>
      <c r="AH4271">
        <v>6.2385403487951697E-3</v>
      </c>
      <c r="AI4271">
        <v>62</v>
      </c>
      <c r="AJ4271" s="73">
        <v>57.272336686159001</v>
      </c>
      <c r="AK4271">
        <v>1011</v>
      </c>
      <c r="AL4271">
        <v>0.99827680938121499</v>
      </c>
      <c r="AM4271">
        <v>1.1409129947823801E-2</v>
      </c>
      <c r="AN4271">
        <v>8</v>
      </c>
      <c r="AO4271">
        <v>5.0068672584766896E-3</v>
      </c>
      <c r="AP4271">
        <v>3</v>
      </c>
      <c r="AQ4271">
        <v>1019</v>
      </c>
      <c r="AR4271">
        <v>0.99990634293667502</v>
      </c>
      <c r="AS4271">
        <v>1.6621232131537701E-2</v>
      </c>
      <c r="AT4271">
        <v>13</v>
      </c>
      <c r="AU4271">
        <v>5.4681945443687098E-3</v>
      </c>
      <c r="AV4271">
        <v>3</v>
      </c>
      <c r="AW4271">
        <v>1019</v>
      </c>
      <c r="AX4271">
        <v>0.99990634293667502</v>
      </c>
      <c r="AY4271" s="73">
        <v>57.644796385387998</v>
      </c>
      <c r="AZ4271">
        <v>1011</v>
      </c>
      <c r="BA4271">
        <v>0.99827680938121499</v>
      </c>
      <c r="BB4271">
        <v>983</v>
      </c>
      <c r="BC4271">
        <v>0.87353230849547003</v>
      </c>
      <c r="BD4271">
        <v>33</v>
      </c>
      <c r="BE4271">
        <v>0.121367167182728</v>
      </c>
      <c r="BF4271">
        <v>60.449115547049999</v>
      </c>
      <c r="BG4271">
        <v>66.893970628508896</v>
      </c>
      <c r="BH4271">
        <v>57.644796385387998</v>
      </c>
      <c r="BI4271">
        <v>57.272336686159001</v>
      </c>
    </row>
    <row r="4272" spans="1:61" x14ac:dyDescent="0.25">
      <c r="A4272" s="10" t="str">
        <f>VLOOKUP(D4272,'Index-Relations'!E:F,2,FALSE)</f>
        <v>BM</v>
      </c>
      <c r="B4272" t="s">
        <v>3450</v>
      </c>
      <c r="C4272" s="53" t="s">
        <v>3350</v>
      </c>
      <c r="D4272" s="59" t="s">
        <v>2890</v>
      </c>
      <c r="E4272" s="59" t="s">
        <v>7688</v>
      </c>
      <c r="F4272" t="s">
        <v>1704</v>
      </c>
      <c r="G4272" t="s">
        <v>1577</v>
      </c>
      <c r="H4272" t="s">
        <v>1705</v>
      </c>
      <c r="I4272" s="52">
        <v>45505</v>
      </c>
      <c r="J4272" t="s">
        <v>2457</v>
      </c>
      <c r="K4272">
        <v>1021</v>
      </c>
      <c r="L4272" s="73">
        <v>60.708035178602898</v>
      </c>
      <c r="M4272">
        <v>1011</v>
      </c>
      <c r="N4272">
        <v>0.99835563322820198</v>
      </c>
      <c r="O4272" s="73">
        <v>66.896220600081904</v>
      </c>
      <c r="P4272">
        <v>1011</v>
      </c>
      <c r="Q4272">
        <v>0.99835563322820198</v>
      </c>
      <c r="R4272">
        <v>992</v>
      </c>
      <c r="S4272">
        <v>0.99344723291618897</v>
      </c>
      <c r="T4272">
        <v>33.224872206359798</v>
      </c>
      <c r="U4272">
        <v>0.66675942929547705</v>
      </c>
      <c r="V4272">
        <v>733</v>
      </c>
      <c r="W4272">
        <v>0.112068528176856</v>
      </c>
      <c r="X4272">
        <v>125</v>
      </c>
      <c r="Y4272">
        <v>1009</v>
      </c>
      <c r="Z4272">
        <v>0.99766334384439204</v>
      </c>
      <c r="AA4272">
        <v>30.537200265560902</v>
      </c>
      <c r="AB4272">
        <v>873</v>
      </c>
      <c r="AC4272">
        <v>0.95291214356715903</v>
      </c>
      <c r="AD4272">
        <v>136</v>
      </c>
      <c r="AE4272">
        <v>4.4751200277232499E-2</v>
      </c>
      <c r="AF4272">
        <v>12</v>
      </c>
      <c r="AG4272">
        <v>2.3366561556075701E-3</v>
      </c>
      <c r="AH4272">
        <v>6.0695833850494801E-3</v>
      </c>
      <c r="AI4272">
        <v>62</v>
      </c>
      <c r="AJ4272" s="73">
        <v>57.477011974147899</v>
      </c>
      <c r="AK4272">
        <v>1011</v>
      </c>
      <c r="AL4272">
        <v>0.99835563322820198</v>
      </c>
      <c r="AM4272">
        <v>1.10933828964478E-2</v>
      </c>
      <c r="AN4272">
        <v>8</v>
      </c>
      <c r="AO4272">
        <v>4.8903123968593301E-3</v>
      </c>
      <c r="AP4272">
        <v>3</v>
      </c>
      <c r="AQ4272">
        <v>1018</v>
      </c>
      <c r="AR4272">
        <v>0.99903972589255496</v>
      </c>
      <c r="AS4272">
        <v>1.7238792397153899E-2</v>
      </c>
      <c r="AT4272">
        <v>14</v>
      </c>
      <c r="AU4272">
        <v>5.2394462224677803E-3</v>
      </c>
      <c r="AV4272">
        <v>3</v>
      </c>
      <c r="AW4272">
        <v>1017</v>
      </c>
      <c r="AX4272">
        <v>0.99903248866701699</v>
      </c>
      <c r="AY4272" s="73">
        <v>58.074467025772897</v>
      </c>
      <c r="AZ4272">
        <v>1011</v>
      </c>
      <c r="BA4272">
        <v>0.99835563322820198</v>
      </c>
      <c r="BB4272">
        <v>985</v>
      </c>
      <c r="BC4272">
        <v>0.87564431201989901</v>
      </c>
      <c r="BD4272">
        <v>30</v>
      </c>
      <c r="BE4272">
        <v>0.118505101475796</v>
      </c>
      <c r="BF4272">
        <v>60.708035178602898</v>
      </c>
      <c r="BG4272">
        <v>66.896220600081904</v>
      </c>
      <c r="BH4272">
        <v>58.074467025772897</v>
      </c>
      <c r="BI4272">
        <v>57.477011974147899</v>
      </c>
    </row>
    <row r="4273" spans="1:61" x14ac:dyDescent="0.25">
      <c r="A4273" s="10" t="str">
        <f>VLOOKUP(D4273,'Index-Relations'!E:F,2,FALSE)</f>
        <v>BM</v>
      </c>
      <c r="B4273" t="s">
        <v>3450</v>
      </c>
      <c r="C4273" s="53" t="s">
        <v>2765</v>
      </c>
      <c r="D4273" s="59" t="s">
        <v>2890</v>
      </c>
      <c r="E4273" s="59" t="s">
        <v>7689</v>
      </c>
      <c r="F4273" t="s">
        <v>1704</v>
      </c>
      <c r="G4273" t="s">
        <v>1577</v>
      </c>
      <c r="H4273" t="s">
        <v>1705</v>
      </c>
      <c r="I4273" s="52">
        <v>45474</v>
      </c>
      <c r="J4273" t="s">
        <v>2457</v>
      </c>
      <c r="K4273">
        <v>1022</v>
      </c>
      <c r="L4273" s="73">
        <v>61.260357872086999</v>
      </c>
      <c r="M4273">
        <v>1012</v>
      </c>
      <c r="N4273">
        <v>0.99843335060618699</v>
      </c>
      <c r="O4273" s="73">
        <v>67.178527073414998</v>
      </c>
      <c r="P4273">
        <v>1012</v>
      </c>
      <c r="Q4273">
        <v>0.99843335060618699</v>
      </c>
      <c r="R4273">
        <v>993</v>
      </c>
      <c r="S4273">
        <v>0.993553668501997</v>
      </c>
      <c r="T4273">
        <v>32.792529856705599</v>
      </c>
      <c r="U4273">
        <v>0.67177574701531195</v>
      </c>
      <c r="V4273">
        <v>730</v>
      </c>
      <c r="W4273">
        <v>0.111198074555776</v>
      </c>
      <c r="X4273">
        <v>126</v>
      </c>
      <c r="Y4273">
        <v>1008</v>
      </c>
      <c r="Z4273">
        <v>0.99600015259742702</v>
      </c>
      <c r="AA4273">
        <v>30.773294921858302</v>
      </c>
      <c r="AB4273">
        <v>867</v>
      </c>
      <c r="AC4273">
        <v>0.94550004070376903</v>
      </c>
      <c r="AD4273">
        <v>140</v>
      </c>
      <c r="AE4273">
        <v>5.0378001253058101E-2</v>
      </c>
      <c r="AF4273">
        <v>15</v>
      </c>
      <c r="AG4273">
        <v>4.1219580431723296E-3</v>
      </c>
      <c r="AH4273">
        <v>4.9423990938950698E-3</v>
      </c>
      <c r="AI4273">
        <v>61</v>
      </c>
      <c r="AJ4273" s="73">
        <v>57.957509528388997</v>
      </c>
      <c r="AK4273">
        <v>1012</v>
      </c>
      <c r="AL4273">
        <v>0.99843335060618699</v>
      </c>
      <c r="AM4273">
        <v>1.04058053257465E-2</v>
      </c>
      <c r="AN4273">
        <v>8</v>
      </c>
      <c r="AO4273">
        <v>4.2733989966866996E-3</v>
      </c>
      <c r="AP4273">
        <v>3</v>
      </c>
      <c r="AQ4273">
        <v>1019</v>
      </c>
      <c r="AR4273">
        <v>0.999060323429523</v>
      </c>
      <c r="AS4273">
        <v>1.6365506693114401E-2</v>
      </c>
      <c r="AT4273">
        <v>14</v>
      </c>
      <c r="AU4273">
        <v>4.7762415248802899E-3</v>
      </c>
      <c r="AV4273">
        <v>3</v>
      </c>
      <c r="AW4273">
        <v>1018</v>
      </c>
      <c r="AX4273">
        <v>0.999052982175194</v>
      </c>
      <c r="AY4273" s="73">
        <v>58.817491512106997</v>
      </c>
      <c r="AZ4273">
        <v>1012</v>
      </c>
      <c r="BA4273">
        <v>0.99843335060618699</v>
      </c>
      <c r="BB4273">
        <v>986</v>
      </c>
      <c r="BC4273">
        <v>0.87679451048656998</v>
      </c>
      <c r="BD4273">
        <v>30</v>
      </c>
      <c r="BE4273">
        <v>0.117992413946266</v>
      </c>
      <c r="BF4273">
        <v>61.260357872086999</v>
      </c>
      <c r="BG4273">
        <v>67.178527073414998</v>
      </c>
      <c r="BH4273">
        <v>58.817491512106997</v>
      </c>
      <c r="BI4273">
        <v>57.957509528388997</v>
      </c>
    </row>
    <row r="4274" spans="1:61" x14ac:dyDescent="0.25">
      <c r="A4274" s="10" t="str">
        <f>VLOOKUP(D4274,'Index-Relations'!E:F,2,FALSE)</f>
        <v>BM</v>
      </c>
      <c r="B4274" t="s">
        <v>3450</v>
      </c>
      <c r="C4274" s="53" t="s">
        <v>2766</v>
      </c>
      <c r="D4274" s="59" t="s">
        <v>2890</v>
      </c>
      <c r="E4274" s="59" t="s">
        <v>7690</v>
      </c>
      <c r="F4274" t="s">
        <v>1704</v>
      </c>
      <c r="G4274" t="s">
        <v>1577</v>
      </c>
      <c r="H4274" t="s">
        <v>1705</v>
      </c>
      <c r="I4274" s="52">
        <v>45446</v>
      </c>
      <c r="J4274" t="s">
        <v>2457</v>
      </c>
      <c r="K4274">
        <v>1022</v>
      </c>
      <c r="L4274" s="73">
        <v>61.491181468775899</v>
      </c>
      <c r="M4274">
        <v>1013</v>
      </c>
      <c r="N4274">
        <v>0.99825789134356002</v>
      </c>
      <c r="O4274" s="73">
        <v>67.155219347280905</v>
      </c>
      <c r="P4274">
        <v>1013</v>
      </c>
      <c r="Q4274">
        <v>0.99825789134356002</v>
      </c>
      <c r="R4274">
        <v>994</v>
      </c>
      <c r="S4274">
        <v>0.99319140021379404</v>
      </c>
      <c r="T4274">
        <v>33.140471864788402</v>
      </c>
      <c r="U4274">
        <v>0.67868095171257004</v>
      </c>
      <c r="V4274">
        <v>731</v>
      </c>
      <c r="W4274">
        <v>0.120329549127198</v>
      </c>
      <c r="X4274">
        <v>126</v>
      </c>
      <c r="Y4274">
        <v>1009</v>
      </c>
      <c r="Z4274">
        <v>0.99560015491682397</v>
      </c>
      <c r="AA4274">
        <v>32.524919701560201</v>
      </c>
      <c r="AB4274">
        <v>868</v>
      </c>
      <c r="AC4274">
        <v>0.94433562231906298</v>
      </c>
      <c r="AD4274">
        <v>140</v>
      </c>
      <c r="AE4274">
        <v>5.1126533428930303E-2</v>
      </c>
      <c r="AF4274">
        <v>14</v>
      </c>
      <c r="AG4274">
        <v>4.5378442520064297E-3</v>
      </c>
      <c r="AH4274">
        <v>4.9648395658449104E-3</v>
      </c>
      <c r="AI4274">
        <v>61</v>
      </c>
      <c r="AJ4274" s="73">
        <v>58.150032548275</v>
      </c>
      <c r="AK4274">
        <v>1013</v>
      </c>
      <c r="AL4274">
        <v>0.99825789134356002</v>
      </c>
      <c r="AM4274">
        <v>9.9810563264722593E-3</v>
      </c>
      <c r="AN4274">
        <v>7</v>
      </c>
      <c r="AO4274">
        <v>4.5777198970772103E-3</v>
      </c>
      <c r="AP4274">
        <v>3</v>
      </c>
      <c r="AQ4274">
        <v>1019</v>
      </c>
      <c r="AR4274">
        <v>0.99903427143192702</v>
      </c>
      <c r="AS4274">
        <v>1.7485580727640799E-2</v>
      </c>
      <c r="AT4274">
        <v>14</v>
      </c>
      <c r="AU4274">
        <v>4.9658090215669599E-3</v>
      </c>
      <c r="AV4274">
        <v>3</v>
      </c>
      <c r="AW4274">
        <v>1019</v>
      </c>
      <c r="AX4274">
        <v>0.99903427143192702</v>
      </c>
      <c r="AY4274" s="73">
        <v>59.259711146950004</v>
      </c>
      <c r="AZ4274">
        <v>1013</v>
      </c>
      <c r="BA4274">
        <v>0.99825789134356002</v>
      </c>
      <c r="BB4274">
        <v>986</v>
      </c>
      <c r="BC4274">
        <v>0.87823154271056703</v>
      </c>
      <c r="BD4274">
        <v>30</v>
      </c>
      <c r="BE4274">
        <v>0.11622500882428199</v>
      </c>
      <c r="BF4274">
        <v>61.491181468775899</v>
      </c>
      <c r="BG4274">
        <v>67.155219347280905</v>
      </c>
      <c r="BH4274">
        <v>59.259711146950004</v>
      </c>
      <c r="BI4274">
        <v>58.150032548275</v>
      </c>
    </row>
    <row r="4275" spans="1:61" x14ac:dyDescent="0.25">
      <c r="A4275" s="10" t="str">
        <f>VLOOKUP(D4275,'Index-Relations'!E:F,2,FALSE)</f>
        <v>BM</v>
      </c>
      <c r="B4275" t="s">
        <v>3450</v>
      </c>
      <c r="C4275" s="53" t="s">
        <v>2767</v>
      </c>
      <c r="D4275" s="59" t="s">
        <v>2890</v>
      </c>
      <c r="E4275" s="59" t="s">
        <v>7691</v>
      </c>
      <c r="F4275" t="s">
        <v>1704</v>
      </c>
      <c r="G4275" t="s">
        <v>1577</v>
      </c>
      <c r="H4275" t="s">
        <v>1705</v>
      </c>
      <c r="I4275" s="52">
        <v>45413</v>
      </c>
      <c r="J4275" t="s">
        <v>2457</v>
      </c>
      <c r="K4275">
        <v>1024</v>
      </c>
      <c r="L4275" s="73">
        <v>61.4264495525779</v>
      </c>
      <c r="M4275">
        <v>1016</v>
      </c>
      <c r="N4275">
        <v>0.99838334550326002</v>
      </c>
      <c r="O4275" s="73">
        <v>67.1893651938029</v>
      </c>
      <c r="P4275">
        <v>1016</v>
      </c>
      <c r="Q4275">
        <v>0.99838334550326002</v>
      </c>
      <c r="R4275">
        <v>997</v>
      </c>
      <c r="S4275">
        <v>0.99312333204784298</v>
      </c>
      <c r="T4275">
        <v>33.4565597494542</v>
      </c>
      <c r="U4275">
        <v>0.671717874929322</v>
      </c>
      <c r="V4275">
        <v>733</v>
      </c>
      <c r="W4275">
        <v>0.116285097422926</v>
      </c>
      <c r="X4275">
        <v>126</v>
      </c>
      <c r="Y4275">
        <v>1012</v>
      </c>
      <c r="Z4275">
        <v>0.99590324310929601</v>
      </c>
      <c r="AA4275">
        <v>33.849447498928399</v>
      </c>
      <c r="AB4275">
        <v>870</v>
      </c>
      <c r="AC4275">
        <v>0.94368503527955905</v>
      </c>
      <c r="AD4275">
        <v>141</v>
      </c>
      <c r="AE4275">
        <v>5.2061970044376002E-2</v>
      </c>
      <c r="AF4275">
        <v>13</v>
      </c>
      <c r="AG4275">
        <v>4.2529946760641096E-3</v>
      </c>
      <c r="AH4275">
        <v>4.7153751227525E-3</v>
      </c>
      <c r="AI4275">
        <v>61</v>
      </c>
      <c r="AJ4275" s="73">
        <v>57.882574700319999</v>
      </c>
      <c r="AK4275">
        <v>1016</v>
      </c>
      <c r="AL4275">
        <v>0.99838334550326002</v>
      </c>
      <c r="AM4275">
        <v>1.0109057029354499E-2</v>
      </c>
      <c r="AN4275">
        <v>7</v>
      </c>
      <c r="AO4275">
        <v>8.6849119602101597E-3</v>
      </c>
      <c r="AP4275">
        <v>4</v>
      </c>
      <c r="AQ4275">
        <v>1021</v>
      </c>
      <c r="AR4275">
        <v>0.99900086969449098</v>
      </c>
      <c r="AS4275">
        <v>1.7585000462660299E-2</v>
      </c>
      <c r="AT4275">
        <v>14</v>
      </c>
      <c r="AU4275">
        <v>4.9365941199923302E-3</v>
      </c>
      <c r="AV4275">
        <v>4</v>
      </c>
      <c r="AW4275">
        <v>1021</v>
      </c>
      <c r="AX4275">
        <v>0.99900086969449098</v>
      </c>
      <c r="AY4275" s="73">
        <v>59.284656095486</v>
      </c>
      <c r="AZ4275">
        <v>1016</v>
      </c>
      <c r="BA4275">
        <v>0.99838334550326002</v>
      </c>
      <c r="BB4275">
        <v>986</v>
      </c>
      <c r="BC4275">
        <v>0.88251170604632501</v>
      </c>
      <c r="BD4275">
        <v>31</v>
      </c>
      <c r="BE4275">
        <v>0.107804251687956</v>
      </c>
      <c r="BF4275">
        <v>61.4264495525779</v>
      </c>
      <c r="BG4275">
        <v>67.1893651938029</v>
      </c>
      <c r="BH4275">
        <v>59.284656095486</v>
      </c>
      <c r="BI4275">
        <v>57.882574700319999</v>
      </c>
    </row>
    <row r="4276" spans="1:61" x14ac:dyDescent="0.25">
      <c r="A4276" s="10" t="str">
        <f>VLOOKUP(D4276,'Index-Relations'!E:F,2,FALSE)</f>
        <v>BM</v>
      </c>
      <c r="B4276" t="s">
        <v>3450</v>
      </c>
      <c r="C4276" s="53" t="s">
        <v>2768</v>
      </c>
      <c r="D4276" s="59" t="s">
        <v>2890</v>
      </c>
      <c r="E4276" s="59" t="s">
        <v>7692</v>
      </c>
      <c r="F4276" t="s">
        <v>1704</v>
      </c>
      <c r="G4276" t="s">
        <v>1577</v>
      </c>
      <c r="H4276" t="s">
        <v>1705</v>
      </c>
      <c r="I4276" s="52">
        <v>45383</v>
      </c>
      <c r="J4276" t="s">
        <v>2457</v>
      </c>
      <c r="K4276">
        <v>1023</v>
      </c>
      <c r="L4276">
        <v>66.020659133110996</v>
      </c>
      <c r="M4276">
        <v>1016</v>
      </c>
      <c r="N4276">
        <v>0.99938647060792196</v>
      </c>
      <c r="O4276">
        <v>72.283527452288993</v>
      </c>
      <c r="P4276">
        <v>1016</v>
      </c>
      <c r="Q4276">
        <v>0.99938647060792196</v>
      </c>
      <c r="R4276">
        <v>997</v>
      </c>
      <c r="S4276">
        <v>0.99400664959371299</v>
      </c>
      <c r="T4276">
        <v>33.262854515830398</v>
      </c>
      <c r="U4276">
        <v>0.67260915534199195</v>
      </c>
      <c r="V4276">
        <v>733</v>
      </c>
      <c r="W4276">
        <v>0.115989900353037</v>
      </c>
      <c r="X4276">
        <v>126</v>
      </c>
      <c r="Y4276">
        <v>1012</v>
      </c>
      <c r="Z4276">
        <v>0.996823527618108</v>
      </c>
      <c r="AA4276">
        <v>32.6329406162316</v>
      </c>
      <c r="AB4276">
        <v>867</v>
      </c>
      <c r="AC4276">
        <v>0.94292788864280996</v>
      </c>
      <c r="AD4276">
        <v>144</v>
      </c>
      <c r="AE4276">
        <v>5.3728851208005003E-2</v>
      </c>
      <c r="AF4276">
        <v>12</v>
      </c>
      <c r="AG4276">
        <v>3.3432601491846202E-3</v>
      </c>
      <c r="AH4276">
        <v>4.6444009416457396E-3</v>
      </c>
      <c r="AI4276">
        <v>61</v>
      </c>
      <c r="AJ4276">
        <v>61.214556638768101</v>
      </c>
      <c r="AK4276">
        <v>1016</v>
      </c>
      <c r="AL4276">
        <v>0.99938647060792196</v>
      </c>
      <c r="AM4276">
        <v>1.0318549181087201E-2</v>
      </c>
      <c r="AN4276">
        <v>7</v>
      </c>
      <c r="AO4276">
        <v>8.0981963163865803E-3</v>
      </c>
      <c r="AP4276">
        <v>4</v>
      </c>
      <c r="AQ4276">
        <v>1019</v>
      </c>
      <c r="AR4276">
        <v>0.99991876513251299</v>
      </c>
      <c r="AS4276">
        <v>1.7405532754284699E-2</v>
      </c>
      <c r="AT4276">
        <v>14</v>
      </c>
      <c r="AU4276">
        <v>4.6301799454027499E-3</v>
      </c>
      <c r="AV4276">
        <v>4</v>
      </c>
      <c r="AW4276">
        <v>1019</v>
      </c>
      <c r="AX4276">
        <v>0.99991876513251299</v>
      </c>
      <c r="AY4276">
        <v>63.868186095208998</v>
      </c>
      <c r="AZ4276">
        <v>1016</v>
      </c>
      <c r="BA4276">
        <v>0.99938647060792196</v>
      </c>
      <c r="BB4276">
        <v>984</v>
      </c>
      <c r="BC4276">
        <v>0.88322050748170899</v>
      </c>
      <c r="BD4276">
        <v>31</v>
      </c>
      <c r="BE4276">
        <v>0.10860006133441701</v>
      </c>
      <c r="BF4276">
        <v>61.879257823952898</v>
      </c>
      <c r="BG4276">
        <v>67.425996670104993</v>
      </c>
      <c r="BH4276">
        <v>60.219808792736899</v>
      </c>
      <c r="BI4276">
        <v>57.869138592486898</v>
      </c>
    </row>
    <row r="4277" spans="1:61" x14ac:dyDescent="0.25">
      <c r="A4277" s="10" t="str">
        <f>VLOOKUP(D4277,'Index-Relations'!E:F,2,FALSE)</f>
        <v>BM</v>
      </c>
      <c r="B4277" t="s">
        <v>3450</v>
      </c>
      <c r="C4277" s="53" t="s">
        <v>2769</v>
      </c>
      <c r="D4277" s="59" t="s">
        <v>2890</v>
      </c>
      <c r="E4277" s="59" t="s">
        <v>7693</v>
      </c>
      <c r="F4277" t="s">
        <v>1704</v>
      </c>
      <c r="G4277" t="s">
        <v>1577</v>
      </c>
      <c r="H4277" t="s">
        <v>1705</v>
      </c>
      <c r="I4277" s="52">
        <v>45352</v>
      </c>
      <c r="J4277" t="s">
        <v>2457</v>
      </c>
      <c r="K4277">
        <v>1025</v>
      </c>
      <c r="L4277">
        <v>66.541744980735103</v>
      </c>
      <c r="M4277">
        <v>1017</v>
      </c>
      <c r="N4277">
        <v>0.99807367059582297</v>
      </c>
      <c r="O4277">
        <v>72.693007152081904</v>
      </c>
      <c r="P4277">
        <v>1017</v>
      </c>
      <c r="Q4277">
        <v>0.99807367059582297</v>
      </c>
      <c r="R4277">
        <v>1000</v>
      </c>
      <c r="S4277">
        <v>0.99392651651961605</v>
      </c>
      <c r="T4277">
        <v>33.3682779063166</v>
      </c>
      <c r="U4277">
        <v>0.66046318169157303</v>
      </c>
      <c r="V4277">
        <v>726</v>
      </c>
      <c r="W4277">
        <v>0.10780215227713499</v>
      </c>
      <c r="X4277">
        <v>112</v>
      </c>
      <c r="Y4277">
        <v>1015</v>
      </c>
      <c r="Z4277">
        <v>0.99697258204658701</v>
      </c>
      <c r="AA4277">
        <v>33.028984007360499</v>
      </c>
      <c r="AB4277">
        <v>867</v>
      </c>
      <c r="AC4277">
        <v>0.94205656453435305</v>
      </c>
      <c r="AD4277">
        <v>147</v>
      </c>
      <c r="AE4277">
        <v>5.4755441882619701E-2</v>
      </c>
      <c r="AF4277">
        <v>11</v>
      </c>
      <c r="AG4277">
        <v>3.1879935830263599E-3</v>
      </c>
      <c r="AH4277">
        <v>1.9397637742048601E-3</v>
      </c>
      <c r="AI4277">
        <v>45</v>
      </c>
      <c r="AJ4277">
        <v>62.023146055770603</v>
      </c>
      <c r="AK4277">
        <v>1017</v>
      </c>
      <c r="AL4277">
        <v>0.99807367059582297</v>
      </c>
      <c r="AM4277">
        <v>1.05515023724426E-2</v>
      </c>
      <c r="AN4277">
        <v>8</v>
      </c>
      <c r="AO4277">
        <v>8.1068888535079306E-3</v>
      </c>
      <c r="AP4277">
        <v>4</v>
      </c>
      <c r="AQ4277">
        <v>1021</v>
      </c>
      <c r="AR4277">
        <v>0.99988475516294795</v>
      </c>
      <c r="AS4277">
        <v>1.7259733709578302E-2</v>
      </c>
      <c r="AT4277">
        <v>14</v>
      </c>
      <c r="AU4277">
        <v>4.6040594400535897E-3</v>
      </c>
      <c r="AV4277">
        <v>4</v>
      </c>
      <c r="AW4277">
        <v>1021</v>
      </c>
      <c r="AX4277">
        <v>0.99988475516294795</v>
      </c>
      <c r="AY4277">
        <v>64.023949921137302</v>
      </c>
      <c r="AZ4277">
        <v>1017</v>
      </c>
      <c r="BA4277">
        <v>0.99807367059582297</v>
      </c>
      <c r="BB4277">
        <v>986</v>
      </c>
      <c r="BC4277">
        <v>0.88066828358257399</v>
      </c>
      <c r="BD4277">
        <v>31</v>
      </c>
      <c r="BE4277">
        <v>0.111109582726866</v>
      </c>
      <c r="BF4277">
        <v>62.334335900873</v>
      </c>
      <c r="BG4277">
        <v>67.781313625441996</v>
      </c>
      <c r="BH4277">
        <v>60.314617697190997</v>
      </c>
      <c r="BI4277">
        <v>58.584975973693901</v>
      </c>
    </row>
    <row r="4278" spans="1:61" x14ac:dyDescent="0.25">
      <c r="A4278" s="10" t="str">
        <f>VLOOKUP(D4278,'Index-Relations'!E:F,2,FALSE)</f>
        <v>BM</v>
      </c>
      <c r="B4278" t="s">
        <v>3450</v>
      </c>
      <c r="C4278" s="53" t="s">
        <v>2770</v>
      </c>
      <c r="D4278" s="59" t="s">
        <v>2890</v>
      </c>
      <c r="E4278" s="59" t="s">
        <v>7694</v>
      </c>
      <c r="F4278" t="s">
        <v>1704</v>
      </c>
      <c r="G4278" t="s">
        <v>1577</v>
      </c>
      <c r="H4278" t="s">
        <v>1705</v>
      </c>
      <c r="I4278" s="52">
        <v>45323</v>
      </c>
      <c r="J4278" t="s">
        <v>2457</v>
      </c>
      <c r="K4278">
        <v>1025</v>
      </c>
      <c r="L4278">
        <v>67.285064790820897</v>
      </c>
      <c r="M4278">
        <v>1017</v>
      </c>
      <c r="N4278">
        <v>0.99817385160959704</v>
      </c>
      <c r="O4278">
        <v>73.029477529075194</v>
      </c>
      <c r="P4278">
        <v>1017</v>
      </c>
      <c r="Q4278">
        <v>0.99817385160959704</v>
      </c>
      <c r="R4278">
        <v>1000</v>
      </c>
      <c r="S4278">
        <v>0.99383107899915601</v>
      </c>
      <c r="T4278">
        <v>33.700257990102301</v>
      </c>
      <c r="U4278">
        <v>0.65310123163766998</v>
      </c>
      <c r="V4278">
        <v>722</v>
      </c>
      <c r="W4278">
        <v>0.10741207531750099</v>
      </c>
      <c r="X4278">
        <v>109</v>
      </c>
      <c r="Y4278">
        <v>1015</v>
      </c>
      <c r="Z4278">
        <v>0.99732041570013097</v>
      </c>
      <c r="AA4278">
        <v>33.943683072685999</v>
      </c>
      <c r="AB4278">
        <v>863</v>
      </c>
      <c r="AC4278">
        <v>0.93767486363946795</v>
      </c>
      <c r="AD4278">
        <v>151</v>
      </c>
      <c r="AE4278">
        <v>5.9490661189617697E-2</v>
      </c>
      <c r="AF4278">
        <v>11</v>
      </c>
      <c r="AG4278">
        <v>2.83447517091346E-3</v>
      </c>
      <c r="AH4278">
        <v>1.9705475863290699E-3</v>
      </c>
      <c r="AI4278">
        <v>44</v>
      </c>
      <c r="AJ4278">
        <v>62.890038125376002</v>
      </c>
      <c r="AK4278">
        <v>1017</v>
      </c>
      <c r="AL4278">
        <v>0.99817385160959704</v>
      </c>
      <c r="AM4278">
        <v>1.09647165465327E-2</v>
      </c>
      <c r="AN4278">
        <v>8</v>
      </c>
      <c r="AO4278">
        <v>8.1586459844686897E-3</v>
      </c>
      <c r="AP4278">
        <v>4</v>
      </c>
      <c r="AQ4278">
        <v>1020</v>
      </c>
      <c r="AR4278">
        <v>0.99979957683935705</v>
      </c>
      <c r="AS4278">
        <v>1.7952682813513601E-2</v>
      </c>
      <c r="AT4278">
        <v>14</v>
      </c>
      <c r="AU4278">
        <v>4.8310588133658001E-3</v>
      </c>
      <c r="AV4278">
        <v>4</v>
      </c>
      <c r="AW4278">
        <v>1020</v>
      </c>
      <c r="AX4278">
        <v>0.99979957683935705</v>
      </c>
      <c r="AY4278">
        <v>64.665230437308395</v>
      </c>
      <c r="AZ4278">
        <v>1017</v>
      </c>
      <c r="BA4278">
        <v>0.99817385160959704</v>
      </c>
      <c r="BB4278">
        <v>984</v>
      </c>
      <c r="BC4278">
        <v>0.88548634219859401</v>
      </c>
      <c r="BD4278">
        <v>32</v>
      </c>
      <c r="BE4278">
        <v>0.106154588656294</v>
      </c>
      <c r="BF4278">
        <v>62.966723574242998</v>
      </c>
      <c r="BG4278">
        <v>67.991606908986</v>
      </c>
      <c r="BH4278">
        <v>60.754895854975999</v>
      </c>
      <c r="BI4278">
        <v>59.302415972551003</v>
      </c>
    </row>
    <row r="4279" spans="1:61" x14ac:dyDescent="0.25">
      <c r="A4279" s="10" t="str">
        <f>VLOOKUP(D4279,'Index-Relations'!E:F,2,FALSE)</f>
        <v>BM</v>
      </c>
      <c r="B4279" t="s">
        <v>3450</v>
      </c>
      <c r="C4279" s="53" t="s">
        <v>2760</v>
      </c>
      <c r="D4279" s="59" t="s">
        <v>3093</v>
      </c>
      <c r="E4279" s="59" t="s">
        <v>7695</v>
      </c>
      <c r="F4279" t="s">
        <v>1706</v>
      </c>
      <c r="G4279" t="s">
        <v>314</v>
      </c>
      <c r="H4279" t="s">
        <v>1707</v>
      </c>
      <c r="I4279" s="52">
        <v>45658</v>
      </c>
      <c r="J4279" t="s">
        <v>2457</v>
      </c>
      <c r="K4279">
        <v>44</v>
      </c>
      <c r="L4279" s="73">
        <v>73.113683058945</v>
      </c>
      <c r="M4279">
        <v>40</v>
      </c>
      <c r="N4279">
        <v>0.96648974713147395</v>
      </c>
      <c r="O4279" s="73">
        <v>78.884038479159003</v>
      </c>
      <c r="P4279">
        <v>40</v>
      </c>
      <c r="Q4279">
        <v>0.96648974713147395</v>
      </c>
      <c r="R4279">
        <v>38</v>
      </c>
      <c r="S4279">
        <v>0.96203065000625299</v>
      </c>
      <c r="T4279">
        <v>32.962923487387698</v>
      </c>
      <c r="U4279">
        <v>0.68430252900674904</v>
      </c>
      <c r="V4279">
        <v>31</v>
      </c>
      <c r="W4279">
        <v>8.3675441826790903E-2</v>
      </c>
      <c r="X4279">
        <v>2</v>
      </c>
      <c r="Y4279">
        <v>41</v>
      </c>
      <c r="Z4279">
        <v>0.96782647128857202</v>
      </c>
      <c r="AA4279">
        <v>50.389802670730298</v>
      </c>
      <c r="AB4279">
        <v>33</v>
      </c>
      <c r="AC4279">
        <v>0.82729854899879596</v>
      </c>
      <c r="AD4279">
        <v>8</v>
      </c>
      <c r="AE4279">
        <v>0.14052792228977501</v>
      </c>
      <c r="AF4279">
        <v>3</v>
      </c>
      <c r="AG4279">
        <v>3.2173528711427597E-2</v>
      </c>
      <c r="AH4279">
        <v>2.5844554051951501E-2</v>
      </c>
      <c r="AI4279">
        <v>3</v>
      </c>
      <c r="AJ4279" s="73">
        <v>60.023411933627003</v>
      </c>
      <c r="AK4279">
        <v>40</v>
      </c>
      <c r="AL4279">
        <v>0.96648974713147395</v>
      </c>
      <c r="AM4279">
        <v>0</v>
      </c>
      <c r="AN4279">
        <v>0</v>
      </c>
      <c r="AO4279">
        <v>0</v>
      </c>
      <c r="AP4279">
        <v>0</v>
      </c>
      <c r="AQ4279">
        <v>44</v>
      </c>
      <c r="AR4279">
        <v>0.999999999999999</v>
      </c>
      <c r="AS4279">
        <v>0</v>
      </c>
      <c r="AT4279">
        <v>0</v>
      </c>
      <c r="AU4279">
        <v>0</v>
      </c>
      <c r="AV4279">
        <v>0</v>
      </c>
      <c r="AW4279">
        <v>44</v>
      </c>
      <c r="AX4279">
        <v>0.999999999999999</v>
      </c>
      <c r="AY4279" s="73">
        <v>75.481143735386993</v>
      </c>
      <c r="AZ4279">
        <v>40</v>
      </c>
      <c r="BA4279">
        <v>0.96648974713147395</v>
      </c>
      <c r="BB4279">
        <v>44</v>
      </c>
      <c r="BC4279">
        <v>0.999999999999999</v>
      </c>
      <c r="BD4279">
        <v>0</v>
      </c>
      <c r="BE4279">
        <v>0</v>
      </c>
      <c r="BF4279">
        <v>73.113683058945</v>
      </c>
      <c r="BG4279">
        <v>78.884038479159003</v>
      </c>
      <c r="BH4279">
        <v>75.481143735386993</v>
      </c>
      <c r="BI4279">
        <v>60.023411933627003</v>
      </c>
    </row>
    <row r="4280" spans="1:61" x14ac:dyDescent="0.25">
      <c r="A4280" s="10" t="str">
        <f>VLOOKUP(D4280,'Index-Relations'!E:F,2,FALSE)</f>
        <v>BM</v>
      </c>
      <c r="B4280" t="s">
        <v>3450</v>
      </c>
      <c r="C4280" s="53" t="s">
        <v>2761</v>
      </c>
      <c r="D4280" s="59" t="s">
        <v>3093</v>
      </c>
      <c r="E4280" s="59" t="s">
        <v>7696</v>
      </c>
      <c r="F4280" t="s">
        <v>1706</v>
      </c>
      <c r="G4280" t="s">
        <v>314</v>
      </c>
      <c r="H4280" t="s">
        <v>1707</v>
      </c>
      <c r="I4280" s="52">
        <v>45628</v>
      </c>
      <c r="J4280" t="s">
        <v>2457</v>
      </c>
      <c r="K4280">
        <v>44</v>
      </c>
      <c r="L4280" s="73">
        <v>73.114175628212905</v>
      </c>
      <c r="M4280">
        <v>40</v>
      </c>
      <c r="N4280">
        <v>0.97304414050140997</v>
      </c>
      <c r="O4280" s="73">
        <v>78.883957809514996</v>
      </c>
      <c r="P4280">
        <v>40</v>
      </c>
      <c r="Q4280">
        <v>0.97304414050140997</v>
      </c>
      <c r="R4280">
        <v>38</v>
      </c>
      <c r="S4280">
        <v>0.96911983019603898</v>
      </c>
      <c r="T4280">
        <v>32.801144106056199</v>
      </c>
      <c r="U4280">
        <v>0.68753368885213595</v>
      </c>
      <c r="V4280">
        <v>32</v>
      </c>
      <c r="W4280">
        <v>8.7250813264564103E-2</v>
      </c>
      <c r="X4280">
        <v>2</v>
      </c>
      <c r="Y4280">
        <v>41</v>
      </c>
      <c r="Z4280">
        <v>0.97443908607758301</v>
      </c>
      <c r="AA4280">
        <v>42.821572906193801</v>
      </c>
      <c r="AB4280">
        <v>34</v>
      </c>
      <c r="AC4280">
        <v>0.83095973804975698</v>
      </c>
      <c r="AD4280">
        <v>7</v>
      </c>
      <c r="AE4280">
        <v>0.143479348027825</v>
      </c>
      <c r="AF4280">
        <v>3</v>
      </c>
      <c r="AG4280">
        <v>2.5560913922417001E-2</v>
      </c>
      <c r="AH4280">
        <v>2.2625931911775799E-2</v>
      </c>
      <c r="AI4280">
        <v>3</v>
      </c>
      <c r="AJ4280" s="73">
        <v>60.076264523836002</v>
      </c>
      <c r="AK4280">
        <v>40</v>
      </c>
      <c r="AL4280">
        <v>0.97304414050140997</v>
      </c>
      <c r="AM4280">
        <v>0</v>
      </c>
      <c r="AN4280">
        <v>0</v>
      </c>
      <c r="AO4280">
        <v>0</v>
      </c>
      <c r="AP4280">
        <v>0</v>
      </c>
      <c r="AQ4280">
        <v>44</v>
      </c>
      <c r="AR4280">
        <v>0.999999999999999</v>
      </c>
      <c r="AS4280">
        <v>0</v>
      </c>
      <c r="AT4280">
        <v>0</v>
      </c>
      <c r="AU4280">
        <v>0</v>
      </c>
      <c r="AV4280">
        <v>0</v>
      </c>
      <c r="AW4280">
        <v>44</v>
      </c>
      <c r="AX4280">
        <v>1</v>
      </c>
      <c r="AY4280" s="73">
        <v>75.568930987108999</v>
      </c>
      <c r="AZ4280">
        <v>40</v>
      </c>
      <c r="BA4280">
        <v>0.97304414050140997</v>
      </c>
      <c r="BB4280">
        <v>44</v>
      </c>
      <c r="BC4280">
        <v>0.999999999999999</v>
      </c>
      <c r="BD4280">
        <v>0</v>
      </c>
      <c r="BE4280">
        <v>0</v>
      </c>
      <c r="BF4280">
        <v>73.114175628212905</v>
      </c>
      <c r="BG4280">
        <v>78.883957809514996</v>
      </c>
      <c r="BH4280">
        <v>75.568930987108999</v>
      </c>
      <c r="BI4280">
        <v>60.076264523836002</v>
      </c>
    </row>
    <row r="4281" spans="1:61" x14ac:dyDescent="0.25">
      <c r="A4281" s="10" t="str">
        <f>VLOOKUP(D4281,'Index-Relations'!E:F,2,FALSE)</f>
        <v>BM</v>
      </c>
      <c r="B4281" t="s">
        <v>3450</v>
      </c>
      <c r="C4281" s="53" t="s">
        <v>2762</v>
      </c>
      <c r="D4281" s="59" t="s">
        <v>3093</v>
      </c>
      <c r="E4281" s="59" t="s">
        <v>7697</v>
      </c>
      <c r="F4281" t="s">
        <v>1706</v>
      </c>
      <c r="G4281" t="s">
        <v>314</v>
      </c>
      <c r="H4281" t="s">
        <v>1707</v>
      </c>
      <c r="I4281" s="52">
        <v>45597</v>
      </c>
      <c r="J4281" t="s">
        <v>2457</v>
      </c>
      <c r="K4281">
        <v>44</v>
      </c>
      <c r="L4281" s="73">
        <v>73.147135202849</v>
      </c>
      <c r="M4281">
        <v>40</v>
      </c>
      <c r="N4281">
        <v>0.97728879661197698</v>
      </c>
      <c r="O4281" s="73">
        <v>78.904225113233906</v>
      </c>
      <c r="P4281">
        <v>40</v>
      </c>
      <c r="Q4281">
        <v>0.97728879661197698</v>
      </c>
      <c r="R4281">
        <v>38</v>
      </c>
      <c r="S4281">
        <v>0.97327913325711402</v>
      </c>
      <c r="T4281">
        <v>33.010376359317</v>
      </c>
      <c r="U4281">
        <v>0.68802778244770202</v>
      </c>
      <c r="V4281">
        <v>31</v>
      </c>
      <c r="W4281">
        <v>8.7407664564996296E-2</v>
      </c>
      <c r="X4281">
        <v>2</v>
      </c>
      <c r="Y4281">
        <v>40</v>
      </c>
      <c r="Z4281">
        <v>0.97503982509714304</v>
      </c>
      <c r="AA4281">
        <v>41.698029114231701</v>
      </c>
      <c r="AB4281">
        <v>34</v>
      </c>
      <c r="AC4281">
        <v>0.83820534414089798</v>
      </c>
      <c r="AD4281">
        <v>6</v>
      </c>
      <c r="AE4281">
        <v>0.13683448095624501</v>
      </c>
      <c r="AF4281">
        <v>4</v>
      </c>
      <c r="AG4281">
        <v>2.49601749028565E-2</v>
      </c>
      <c r="AH4281">
        <v>2.2259430325634998E-2</v>
      </c>
      <c r="AI4281">
        <v>3</v>
      </c>
      <c r="AJ4281" s="73">
        <v>60.084574759330998</v>
      </c>
      <c r="AK4281">
        <v>40</v>
      </c>
      <c r="AL4281">
        <v>0.97728879661197698</v>
      </c>
      <c r="AM4281">
        <v>0</v>
      </c>
      <c r="AN4281">
        <v>0</v>
      </c>
      <c r="AO4281">
        <v>0</v>
      </c>
      <c r="AP4281">
        <v>0</v>
      </c>
      <c r="AQ4281">
        <v>44</v>
      </c>
      <c r="AR4281">
        <v>1</v>
      </c>
      <c r="AS4281">
        <v>0</v>
      </c>
      <c r="AT4281">
        <v>0</v>
      </c>
      <c r="AU4281">
        <v>0</v>
      </c>
      <c r="AV4281">
        <v>0</v>
      </c>
      <c r="AW4281">
        <v>43</v>
      </c>
      <c r="AX4281">
        <v>0.99513780094198201</v>
      </c>
      <c r="AY4281" s="73">
        <v>75.548119117075004</v>
      </c>
      <c r="AZ4281">
        <v>40</v>
      </c>
      <c r="BA4281">
        <v>0.97728879661197698</v>
      </c>
      <c r="BB4281">
        <v>44</v>
      </c>
      <c r="BC4281">
        <v>1</v>
      </c>
      <c r="BD4281">
        <v>0</v>
      </c>
      <c r="BE4281">
        <v>0</v>
      </c>
      <c r="BF4281">
        <v>73.147135202849</v>
      </c>
      <c r="BG4281">
        <v>78.904225113233906</v>
      </c>
      <c r="BH4281">
        <v>75.548119117075004</v>
      </c>
      <c r="BI4281">
        <v>60.084574759330998</v>
      </c>
    </row>
    <row r="4282" spans="1:61" x14ac:dyDescent="0.25">
      <c r="A4282" s="10" t="str">
        <f>VLOOKUP(D4282,'Index-Relations'!E:F,2,FALSE)</f>
        <v>BM</v>
      </c>
      <c r="B4282" t="s">
        <v>3450</v>
      </c>
      <c r="C4282" s="53" t="s">
        <v>2763</v>
      </c>
      <c r="D4282" s="59" t="s">
        <v>3093</v>
      </c>
      <c r="E4282" s="59" t="s">
        <v>7698</v>
      </c>
      <c r="F4282" t="s">
        <v>1706</v>
      </c>
      <c r="G4282" t="s">
        <v>314</v>
      </c>
      <c r="H4282" t="s">
        <v>1707</v>
      </c>
      <c r="I4282" s="52">
        <v>45566</v>
      </c>
      <c r="J4282" t="s">
        <v>2457</v>
      </c>
      <c r="K4282">
        <v>44</v>
      </c>
      <c r="L4282" s="73">
        <v>72.879665808721001</v>
      </c>
      <c r="M4282">
        <v>40</v>
      </c>
      <c r="N4282">
        <v>0.97839809907310904</v>
      </c>
      <c r="O4282" s="73">
        <v>78.323449282484901</v>
      </c>
      <c r="P4282">
        <v>40</v>
      </c>
      <c r="Q4282">
        <v>0.97839809907310904</v>
      </c>
      <c r="R4282">
        <v>38</v>
      </c>
      <c r="S4282">
        <v>0.97422973188333595</v>
      </c>
      <c r="T4282">
        <v>34.147011057629001</v>
      </c>
      <c r="U4282">
        <v>0.69348470966433495</v>
      </c>
      <c r="V4282">
        <v>31</v>
      </c>
      <c r="W4282">
        <v>9.0784950621957697E-2</v>
      </c>
      <c r="X4282">
        <v>2</v>
      </c>
      <c r="Y4282">
        <v>40</v>
      </c>
      <c r="Z4282">
        <v>0.976142097696721</v>
      </c>
      <c r="AA4282">
        <v>40.205865368123199</v>
      </c>
      <c r="AB4282">
        <v>34</v>
      </c>
      <c r="AC4282">
        <v>0.838639938358135</v>
      </c>
      <c r="AD4282">
        <v>6</v>
      </c>
      <c r="AE4282">
        <v>0.13750215933858601</v>
      </c>
      <c r="AF4282">
        <v>4</v>
      </c>
      <c r="AG4282">
        <v>2.3857902303278399E-2</v>
      </c>
      <c r="AH4282">
        <v>2.2641779541986599E-2</v>
      </c>
      <c r="AI4282">
        <v>3</v>
      </c>
      <c r="AJ4282" s="73">
        <v>60.449765043505003</v>
      </c>
      <c r="AK4282">
        <v>40</v>
      </c>
      <c r="AL4282">
        <v>0.97839809907310904</v>
      </c>
      <c r="AM4282">
        <v>0</v>
      </c>
      <c r="AN4282">
        <v>0</v>
      </c>
      <c r="AO4282">
        <v>0</v>
      </c>
      <c r="AP4282">
        <v>0</v>
      </c>
      <c r="AQ4282">
        <v>44</v>
      </c>
      <c r="AR4282">
        <v>0.999999999999999</v>
      </c>
      <c r="AS4282">
        <v>0</v>
      </c>
      <c r="AT4282">
        <v>0</v>
      </c>
      <c r="AU4282">
        <v>0</v>
      </c>
      <c r="AV4282">
        <v>0</v>
      </c>
      <c r="AW4282">
        <v>43</v>
      </c>
      <c r="AX4282">
        <v>0.99526971002087505</v>
      </c>
      <c r="AY4282" s="73">
        <v>75.324788689277995</v>
      </c>
      <c r="AZ4282">
        <v>40</v>
      </c>
      <c r="BA4282">
        <v>0.97839809907310904</v>
      </c>
      <c r="BB4282">
        <v>44</v>
      </c>
      <c r="BC4282">
        <v>0.999999999999999</v>
      </c>
      <c r="BD4282">
        <v>0</v>
      </c>
      <c r="BE4282">
        <v>0</v>
      </c>
      <c r="BF4282">
        <v>72.879665808721001</v>
      </c>
      <c r="BG4282">
        <v>78.323449282484901</v>
      </c>
      <c r="BH4282">
        <v>75.324788689277995</v>
      </c>
      <c r="BI4282">
        <v>60.449765043505003</v>
      </c>
    </row>
    <row r="4283" spans="1:61" x14ac:dyDescent="0.25">
      <c r="A4283" s="10" t="str">
        <f>VLOOKUP(D4283,'Index-Relations'!E:F,2,FALSE)</f>
        <v>BM</v>
      </c>
      <c r="B4283" t="s">
        <v>3450</v>
      </c>
      <c r="C4283" s="53" t="s">
        <v>2764</v>
      </c>
      <c r="D4283" s="59" t="s">
        <v>3093</v>
      </c>
      <c r="E4283" s="59" t="s">
        <v>7699</v>
      </c>
      <c r="F4283" t="s">
        <v>1706</v>
      </c>
      <c r="G4283" t="s">
        <v>314</v>
      </c>
      <c r="H4283" t="s">
        <v>1707</v>
      </c>
      <c r="I4283" s="52">
        <v>45537</v>
      </c>
      <c r="J4283" t="s">
        <v>2457</v>
      </c>
      <c r="K4283">
        <v>47</v>
      </c>
      <c r="L4283" s="73">
        <v>73.282758993030001</v>
      </c>
      <c r="M4283">
        <v>43</v>
      </c>
      <c r="N4283">
        <v>0.97823358178317399</v>
      </c>
      <c r="O4283" s="73">
        <v>78.696630660956998</v>
      </c>
      <c r="P4283">
        <v>43</v>
      </c>
      <c r="Q4283">
        <v>0.97823358178317399</v>
      </c>
      <c r="R4283">
        <v>40</v>
      </c>
      <c r="S4283">
        <v>0.97413870145602399</v>
      </c>
      <c r="T4283">
        <v>34.774982235989597</v>
      </c>
      <c r="U4283">
        <v>0.70432691055701102</v>
      </c>
      <c r="V4283">
        <v>31</v>
      </c>
      <c r="W4283">
        <v>9.2115777750163705E-2</v>
      </c>
      <c r="X4283">
        <v>2</v>
      </c>
      <c r="Y4283">
        <v>42</v>
      </c>
      <c r="Z4283">
        <v>0.97599372377629001</v>
      </c>
      <c r="AA4283">
        <v>70.965052927898597</v>
      </c>
      <c r="AB4283">
        <v>35</v>
      </c>
      <c r="AC4283">
        <v>0.94065345850825999</v>
      </c>
      <c r="AD4283">
        <v>7</v>
      </c>
      <c r="AE4283">
        <v>3.5340265268029997E-2</v>
      </c>
      <c r="AF4283">
        <v>5</v>
      </c>
      <c r="AG4283">
        <v>2.4006276223709499E-2</v>
      </c>
      <c r="AH4283">
        <v>1.5905063604560801E-2</v>
      </c>
      <c r="AI4283">
        <v>3</v>
      </c>
      <c r="AJ4283" s="73">
        <v>60.984096258512899</v>
      </c>
      <c r="AK4283">
        <v>43</v>
      </c>
      <c r="AL4283">
        <v>0.97823358178317399</v>
      </c>
      <c r="AM4283">
        <v>0</v>
      </c>
      <c r="AN4283">
        <v>0</v>
      </c>
      <c r="AO4283">
        <v>0</v>
      </c>
      <c r="AP4283">
        <v>0</v>
      </c>
      <c r="AQ4283">
        <v>47</v>
      </c>
      <c r="AR4283">
        <v>0.999999999999999</v>
      </c>
      <c r="AS4283">
        <v>0</v>
      </c>
      <c r="AT4283">
        <v>0</v>
      </c>
      <c r="AU4283">
        <v>0</v>
      </c>
      <c r="AV4283">
        <v>0</v>
      </c>
      <c r="AW4283">
        <v>46</v>
      </c>
      <c r="AX4283">
        <v>0.99569422446274802</v>
      </c>
      <c r="AY4283" s="73">
        <v>75.596740932784002</v>
      </c>
      <c r="AZ4283">
        <v>43</v>
      </c>
      <c r="BA4283">
        <v>0.97823358178317399</v>
      </c>
      <c r="BB4283">
        <v>47</v>
      </c>
      <c r="BC4283">
        <v>0.999999999999999</v>
      </c>
      <c r="BD4283">
        <v>0</v>
      </c>
      <c r="BE4283">
        <v>0</v>
      </c>
      <c r="BF4283">
        <v>73.282758993030001</v>
      </c>
      <c r="BG4283">
        <v>78.696630660956998</v>
      </c>
      <c r="BH4283">
        <v>75.596740932784002</v>
      </c>
      <c r="BI4283">
        <v>60.984096258512899</v>
      </c>
    </row>
    <row r="4284" spans="1:61" x14ac:dyDescent="0.25">
      <c r="A4284" s="10" t="str">
        <f>VLOOKUP(D4284,'Index-Relations'!E:F,2,FALSE)</f>
        <v>BM</v>
      </c>
      <c r="B4284" t="s">
        <v>3450</v>
      </c>
      <c r="C4284" s="53" t="s">
        <v>3350</v>
      </c>
      <c r="D4284" s="59" t="s">
        <v>3093</v>
      </c>
      <c r="E4284" s="59" t="s">
        <v>7700</v>
      </c>
      <c r="F4284" t="s">
        <v>1706</v>
      </c>
      <c r="G4284" t="s">
        <v>314</v>
      </c>
      <c r="H4284" t="s">
        <v>1707</v>
      </c>
      <c r="I4284" s="52">
        <v>45505</v>
      </c>
      <c r="J4284" t="s">
        <v>2457</v>
      </c>
      <c r="K4284">
        <v>47</v>
      </c>
      <c r="L4284" s="73">
        <v>73.326822742416894</v>
      </c>
      <c r="M4284">
        <v>43</v>
      </c>
      <c r="N4284">
        <v>0.97836553467688403</v>
      </c>
      <c r="O4284" s="73">
        <v>78.683212560968002</v>
      </c>
      <c r="P4284">
        <v>43</v>
      </c>
      <c r="Q4284">
        <v>0.97836553467688403</v>
      </c>
      <c r="R4284">
        <v>40</v>
      </c>
      <c r="S4284">
        <v>0.97382797518344699</v>
      </c>
      <c r="T4284">
        <v>34.574880573119202</v>
      </c>
      <c r="U4284">
        <v>0.71065717432464204</v>
      </c>
      <c r="V4284">
        <v>31</v>
      </c>
      <c r="W4284">
        <v>9.1300916419459602E-2</v>
      </c>
      <c r="X4284">
        <v>2</v>
      </c>
      <c r="Y4284">
        <v>42</v>
      </c>
      <c r="Z4284">
        <v>0.97597215322238295</v>
      </c>
      <c r="AA4284">
        <v>70.632167625714402</v>
      </c>
      <c r="AB4284">
        <v>35</v>
      </c>
      <c r="AC4284">
        <v>0.94082607883101099</v>
      </c>
      <c r="AD4284">
        <v>7</v>
      </c>
      <c r="AE4284">
        <v>3.5146074391372302E-2</v>
      </c>
      <c r="AF4284">
        <v>5</v>
      </c>
      <c r="AG4284">
        <v>2.4027846777616001E-2</v>
      </c>
      <c r="AH4284">
        <v>1.6208725309323199E-2</v>
      </c>
      <c r="AI4284">
        <v>3</v>
      </c>
      <c r="AJ4284" s="73">
        <v>61.041645311585903</v>
      </c>
      <c r="AK4284">
        <v>43</v>
      </c>
      <c r="AL4284">
        <v>0.97836553467688403</v>
      </c>
      <c r="AM4284">
        <v>0</v>
      </c>
      <c r="AN4284">
        <v>0</v>
      </c>
      <c r="AO4284">
        <v>0</v>
      </c>
      <c r="AP4284">
        <v>0</v>
      </c>
      <c r="AQ4284">
        <v>46</v>
      </c>
      <c r="AR4284">
        <v>0.99532168302117696</v>
      </c>
      <c r="AS4284">
        <v>0</v>
      </c>
      <c r="AT4284">
        <v>0</v>
      </c>
      <c r="AU4284">
        <v>0</v>
      </c>
      <c r="AV4284">
        <v>0</v>
      </c>
      <c r="AW4284">
        <v>46</v>
      </c>
      <c r="AX4284">
        <v>0.99532168302117696</v>
      </c>
      <c r="AY4284" s="73">
        <v>75.708761651597897</v>
      </c>
      <c r="AZ4284">
        <v>43</v>
      </c>
      <c r="BA4284">
        <v>0.97836553467688403</v>
      </c>
      <c r="BB4284">
        <v>46</v>
      </c>
      <c r="BC4284">
        <v>0.99532168302117696</v>
      </c>
      <c r="BD4284">
        <v>0</v>
      </c>
      <c r="BE4284">
        <v>0</v>
      </c>
      <c r="BF4284">
        <v>73.326822742416894</v>
      </c>
      <c r="BG4284">
        <v>78.683212560968002</v>
      </c>
      <c r="BH4284">
        <v>75.708761651597897</v>
      </c>
      <c r="BI4284">
        <v>61.041645311585903</v>
      </c>
    </row>
    <row r="4285" spans="1:61" x14ac:dyDescent="0.25">
      <c r="A4285" s="10" t="str">
        <f>VLOOKUP(D4285,'Index-Relations'!E:F,2,FALSE)</f>
        <v>BM</v>
      </c>
      <c r="B4285" t="s">
        <v>3450</v>
      </c>
      <c r="C4285" s="53" t="s">
        <v>2765</v>
      </c>
      <c r="D4285" s="59" t="s">
        <v>3093</v>
      </c>
      <c r="E4285" s="59" t="s">
        <v>7701</v>
      </c>
      <c r="F4285" t="s">
        <v>1706</v>
      </c>
      <c r="G4285" t="s">
        <v>314</v>
      </c>
      <c r="H4285" t="s">
        <v>1707</v>
      </c>
      <c r="I4285" s="52">
        <v>45474</v>
      </c>
      <c r="J4285" t="s">
        <v>2457</v>
      </c>
      <c r="K4285">
        <v>47</v>
      </c>
      <c r="L4285" s="73">
        <v>73.241248486204</v>
      </c>
      <c r="M4285">
        <v>43</v>
      </c>
      <c r="N4285">
        <v>0.98279374226814797</v>
      </c>
      <c r="O4285" s="73">
        <v>78.585066689588999</v>
      </c>
      <c r="P4285">
        <v>43</v>
      </c>
      <c r="Q4285">
        <v>0.98279374226814797</v>
      </c>
      <c r="R4285">
        <v>40</v>
      </c>
      <c r="S4285">
        <v>0.97761318140257503</v>
      </c>
      <c r="T4285">
        <v>34.4618074769337</v>
      </c>
      <c r="U4285">
        <v>0.703776794909314</v>
      </c>
      <c r="V4285">
        <v>31</v>
      </c>
      <c r="W4285">
        <v>9.4222855349204895E-2</v>
      </c>
      <c r="X4285">
        <v>2</v>
      </c>
      <c r="Y4285">
        <v>42</v>
      </c>
      <c r="Z4285">
        <v>0.98044208306726599</v>
      </c>
      <c r="AA4285">
        <v>73.310909075256802</v>
      </c>
      <c r="AB4285">
        <v>35</v>
      </c>
      <c r="AC4285">
        <v>0.94875790223636702</v>
      </c>
      <c r="AD4285">
        <v>7</v>
      </c>
      <c r="AE4285">
        <v>3.1684180830899203E-2</v>
      </c>
      <c r="AF4285">
        <v>5</v>
      </c>
      <c r="AG4285">
        <v>1.9557916932733298E-2</v>
      </c>
      <c r="AH4285">
        <v>1.5787266997579302E-2</v>
      </c>
      <c r="AI4285">
        <v>3</v>
      </c>
      <c r="AJ4285" s="73">
        <v>60.944771497112001</v>
      </c>
      <c r="AK4285">
        <v>43</v>
      </c>
      <c r="AL4285">
        <v>0.98279374226814797</v>
      </c>
      <c r="AM4285">
        <v>0</v>
      </c>
      <c r="AN4285">
        <v>0</v>
      </c>
      <c r="AO4285">
        <v>0</v>
      </c>
      <c r="AP4285">
        <v>0</v>
      </c>
      <c r="AQ4285">
        <v>46</v>
      </c>
      <c r="AR4285">
        <v>1</v>
      </c>
      <c r="AS4285">
        <v>0</v>
      </c>
      <c r="AT4285">
        <v>0</v>
      </c>
      <c r="AU4285">
        <v>0</v>
      </c>
      <c r="AV4285">
        <v>0</v>
      </c>
      <c r="AW4285">
        <v>46</v>
      </c>
      <c r="AX4285">
        <v>1</v>
      </c>
      <c r="AY4285" s="73">
        <v>75.640388985813999</v>
      </c>
      <c r="AZ4285">
        <v>43</v>
      </c>
      <c r="BA4285">
        <v>0.98279374226814797</v>
      </c>
      <c r="BB4285">
        <v>46</v>
      </c>
      <c r="BC4285">
        <v>1</v>
      </c>
      <c r="BD4285">
        <v>0</v>
      </c>
      <c r="BE4285">
        <v>0</v>
      </c>
      <c r="BF4285">
        <v>73.241248486204</v>
      </c>
      <c r="BG4285">
        <v>78.585066689588999</v>
      </c>
      <c r="BH4285">
        <v>75.640388985813999</v>
      </c>
      <c r="BI4285">
        <v>60.944771497112001</v>
      </c>
    </row>
    <row r="4286" spans="1:61" x14ac:dyDescent="0.25">
      <c r="A4286" s="10" t="str">
        <f>VLOOKUP(D4286,'Index-Relations'!E:F,2,FALSE)</f>
        <v>BM</v>
      </c>
      <c r="B4286" t="s">
        <v>3450</v>
      </c>
      <c r="C4286" s="53" t="s">
        <v>2766</v>
      </c>
      <c r="D4286" s="59" t="s">
        <v>3093</v>
      </c>
      <c r="E4286" s="59" t="s">
        <v>7702</v>
      </c>
      <c r="F4286" t="s">
        <v>1706</v>
      </c>
      <c r="G4286" t="s">
        <v>314</v>
      </c>
      <c r="H4286" t="s">
        <v>1707</v>
      </c>
      <c r="I4286" s="52">
        <v>45446</v>
      </c>
      <c r="J4286" t="s">
        <v>2457</v>
      </c>
      <c r="K4286">
        <v>45</v>
      </c>
      <c r="L4286" s="73">
        <v>73.408444493296003</v>
      </c>
      <c r="M4286">
        <v>43</v>
      </c>
      <c r="N4286">
        <v>0.98925797637830304</v>
      </c>
      <c r="O4286" s="73">
        <v>78.575391494214003</v>
      </c>
      <c r="P4286">
        <v>43</v>
      </c>
      <c r="Q4286">
        <v>0.98925797637830304</v>
      </c>
      <c r="R4286">
        <v>40</v>
      </c>
      <c r="S4286">
        <v>0.98399008719015202</v>
      </c>
      <c r="T4286">
        <v>34.878914410827797</v>
      </c>
      <c r="U4286">
        <v>0.70491426600069296</v>
      </c>
      <c r="V4286">
        <v>31</v>
      </c>
      <c r="W4286">
        <v>9.8088119988815406E-2</v>
      </c>
      <c r="X4286">
        <v>2</v>
      </c>
      <c r="Y4286">
        <v>42</v>
      </c>
      <c r="Z4286">
        <v>0.98680434504141701</v>
      </c>
      <c r="AA4286">
        <v>72.9568728918928</v>
      </c>
      <c r="AB4286">
        <v>35</v>
      </c>
      <c r="AC4286">
        <v>0.95539439161560102</v>
      </c>
      <c r="AD4286">
        <v>7</v>
      </c>
      <c r="AE4286">
        <v>3.14099534258164E-2</v>
      </c>
      <c r="AF4286">
        <v>3</v>
      </c>
      <c r="AG4286">
        <v>1.3195654958582201E-2</v>
      </c>
      <c r="AH4286">
        <v>1.572967323587E-2</v>
      </c>
      <c r="AI4286">
        <v>3</v>
      </c>
      <c r="AJ4286" s="73">
        <v>61.335191546739999</v>
      </c>
      <c r="AK4286">
        <v>43</v>
      </c>
      <c r="AL4286">
        <v>0.98925797637830304</v>
      </c>
      <c r="AM4286">
        <v>0</v>
      </c>
      <c r="AN4286">
        <v>0</v>
      </c>
      <c r="AO4286">
        <v>0</v>
      </c>
      <c r="AP4286">
        <v>0</v>
      </c>
      <c r="AQ4286">
        <v>45</v>
      </c>
      <c r="AR4286">
        <v>0.999999999999999</v>
      </c>
      <c r="AS4286">
        <v>0</v>
      </c>
      <c r="AT4286">
        <v>0</v>
      </c>
      <c r="AU4286">
        <v>0</v>
      </c>
      <c r="AV4286">
        <v>0</v>
      </c>
      <c r="AW4286">
        <v>45</v>
      </c>
      <c r="AX4286">
        <v>1</v>
      </c>
      <c r="AY4286" s="73">
        <v>75.748335388954899</v>
      </c>
      <c r="AZ4286">
        <v>43</v>
      </c>
      <c r="BA4286">
        <v>0.98925797637830304</v>
      </c>
      <c r="BB4286">
        <v>45</v>
      </c>
      <c r="BC4286">
        <v>0.999999999999999</v>
      </c>
      <c r="BD4286">
        <v>0</v>
      </c>
      <c r="BE4286">
        <v>0</v>
      </c>
      <c r="BF4286">
        <v>73.408444493296003</v>
      </c>
      <c r="BG4286">
        <v>78.575391494214003</v>
      </c>
      <c r="BH4286">
        <v>75.748335388954899</v>
      </c>
      <c r="BI4286">
        <v>61.335191546739999</v>
      </c>
    </row>
    <row r="4287" spans="1:61" x14ac:dyDescent="0.25">
      <c r="A4287" s="10" t="str">
        <f>VLOOKUP(D4287,'Index-Relations'!E:F,2,FALSE)</f>
        <v>BM</v>
      </c>
      <c r="B4287" t="s">
        <v>3450</v>
      </c>
      <c r="C4287" s="53" t="s">
        <v>2767</v>
      </c>
      <c r="D4287" s="59" t="s">
        <v>3093</v>
      </c>
      <c r="E4287" s="59" t="s">
        <v>7703</v>
      </c>
      <c r="F4287" t="s">
        <v>1706</v>
      </c>
      <c r="G4287" t="s">
        <v>314</v>
      </c>
      <c r="H4287" t="s">
        <v>1707</v>
      </c>
      <c r="I4287" s="52">
        <v>45413</v>
      </c>
      <c r="J4287" t="s">
        <v>2457</v>
      </c>
      <c r="K4287">
        <v>45</v>
      </c>
      <c r="L4287" s="73">
        <v>73.550063085771995</v>
      </c>
      <c r="M4287">
        <v>43</v>
      </c>
      <c r="N4287">
        <v>0.98842026083346701</v>
      </c>
      <c r="O4287" s="73">
        <v>78.771520879728996</v>
      </c>
      <c r="P4287">
        <v>43</v>
      </c>
      <c r="Q4287">
        <v>0.98842026083346701</v>
      </c>
      <c r="R4287">
        <v>40</v>
      </c>
      <c r="S4287">
        <v>0.98338243560232197</v>
      </c>
      <c r="T4287">
        <v>34.752419772284398</v>
      </c>
      <c r="U4287">
        <v>0.70553614301758505</v>
      </c>
      <c r="V4287">
        <v>31</v>
      </c>
      <c r="W4287">
        <v>0.100401542759378</v>
      </c>
      <c r="X4287">
        <v>2</v>
      </c>
      <c r="Y4287">
        <v>42</v>
      </c>
      <c r="Z4287">
        <v>0.98593681573063396</v>
      </c>
      <c r="AA4287">
        <v>75.460414300240103</v>
      </c>
      <c r="AB4287">
        <v>35</v>
      </c>
      <c r="AC4287">
        <v>0.95578271125047698</v>
      </c>
      <c r="AD4287">
        <v>7</v>
      </c>
      <c r="AE4287">
        <v>3.0154104480156999E-2</v>
      </c>
      <c r="AF4287">
        <v>3</v>
      </c>
      <c r="AG4287">
        <v>1.40631842693658E-2</v>
      </c>
      <c r="AH4287">
        <v>1.52718144341476E-2</v>
      </c>
      <c r="AI4287">
        <v>3</v>
      </c>
      <c r="AJ4287" s="73">
        <v>61.439538337914001</v>
      </c>
      <c r="AK4287">
        <v>43</v>
      </c>
      <c r="AL4287">
        <v>0.98842026083346701</v>
      </c>
      <c r="AM4287">
        <v>0</v>
      </c>
      <c r="AN4287">
        <v>0</v>
      </c>
      <c r="AO4287">
        <v>0</v>
      </c>
      <c r="AP4287">
        <v>0</v>
      </c>
      <c r="AQ4287">
        <v>45</v>
      </c>
      <c r="AR4287">
        <v>0.999999999999999</v>
      </c>
      <c r="AS4287">
        <v>0</v>
      </c>
      <c r="AT4287">
        <v>0</v>
      </c>
      <c r="AU4287">
        <v>0</v>
      </c>
      <c r="AV4287">
        <v>0</v>
      </c>
      <c r="AW4287">
        <v>45</v>
      </c>
      <c r="AX4287">
        <v>1</v>
      </c>
      <c r="AY4287" s="73">
        <v>75.881379527389001</v>
      </c>
      <c r="AZ4287">
        <v>43</v>
      </c>
      <c r="BA4287">
        <v>0.98842026083346701</v>
      </c>
      <c r="BB4287">
        <v>45</v>
      </c>
      <c r="BC4287">
        <v>0.999999999999999</v>
      </c>
      <c r="BD4287">
        <v>0</v>
      </c>
      <c r="BE4287">
        <v>0</v>
      </c>
      <c r="BF4287">
        <v>73.550063085771995</v>
      </c>
      <c r="BG4287">
        <v>78.771520879728996</v>
      </c>
      <c r="BH4287">
        <v>75.881379527389001</v>
      </c>
      <c r="BI4287">
        <v>61.439538337914001</v>
      </c>
    </row>
    <row r="4288" spans="1:61" x14ac:dyDescent="0.25">
      <c r="A4288" s="10" t="str">
        <f>VLOOKUP(D4288,'Index-Relations'!E:F,2,FALSE)</f>
        <v>BM</v>
      </c>
      <c r="B4288" t="s">
        <v>3450</v>
      </c>
      <c r="C4288" s="53" t="s">
        <v>2768</v>
      </c>
      <c r="D4288" s="59" t="s">
        <v>3093</v>
      </c>
      <c r="E4288" s="59" t="s">
        <v>7704</v>
      </c>
      <c r="F4288" t="s">
        <v>1706</v>
      </c>
      <c r="G4288" t="s">
        <v>314</v>
      </c>
      <c r="H4288" t="s">
        <v>1707</v>
      </c>
      <c r="I4288" s="52">
        <v>45383</v>
      </c>
      <c r="J4288" t="s">
        <v>2457</v>
      </c>
      <c r="K4288">
        <v>45</v>
      </c>
      <c r="L4288">
        <v>76.880191775202903</v>
      </c>
      <c r="M4288">
        <v>43</v>
      </c>
      <c r="N4288">
        <v>0.98862675638292796</v>
      </c>
      <c r="O4288">
        <v>82.448902400114406</v>
      </c>
      <c r="P4288">
        <v>43</v>
      </c>
      <c r="Q4288">
        <v>0.98862675638292796</v>
      </c>
      <c r="R4288">
        <v>40</v>
      </c>
      <c r="S4288">
        <v>0.98361021641726498</v>
      </c>
      <c r="T4288">
        <v>34.888334787418302</v>
      </c>
      <c r="U4288">
        <v>0.70879426451885397</v>
      </c>
      <c r="V4288">
        <v>31</v>
      </c>
      <c r="W4288">
        <v>0.102152924794985</v>
      </c>
      <c r="X4288">
        <v>2</v>
      </c>
      <c r="Y4288">
        <v>42</v>
      </c>
      <c r="Z4288">
        <v>0.98634212298451696</v>
      </c>
      <c r="AA4288">
        <v>75.932482526844197</v>
      </c>
      <c r="AB4288">
        <v>35</v>
      </c>
      <c r="AC4288">
        <v>0.95555137140566304</v>
      </c>
      <c r="AD4288">
        <v>7</v>
      </c>
      <c r="AE4288">
        <v>3.0790751578854199E-2</v>
      </c>
      <c r="AF4288">
        <v>3</v>
      </c>
      <c r="AG4288">
        <v>1.36578770154825E-2</v>
      </c>
      <c r="AH4288">
        <v>1.4873963600102199E-2</v>
      </c>
      <c r="AI4288">
        <v>3</v>
      </c>
      <c r="AJ4288">
        <v>64.920703358935697</v>
      </c>
      <c r="AK4288">
        <v>43</v>
      </c>
      <c r="AL4288">
        <v>0.98862675638292796</v>
      </c>
      <c r="AM4288">
        <v>0</v>
      </c>
      <c r="AN4288">
        <v>0</v>
      </c>
      <c r="AO4288">
        <v>0</v>
      </c>
      <c r="AP4288">
        <v>0</v>
      </c>
      <c r="AQ4288">
        <v>45</v>
      </c>
      <c r="AR4288">
        <v>1</v>
      </c>
      <c r="AS4288">
        <v>0</v>
      </c>
      <c r="AT4288">
        <v>0</v>
      </c>
      <c r="AU4288">
        <v>0</v>
      </c>
      <c r="AV4288">
        <v>0</v>
      </c>
      <c r="AW4288">
        <v>45</v>
      </c>
      <c r="AX4288">
        <v>1</v>
      </c>
      <c r="AY4288">
        <v>79.455077115812003</v>
      </c>
      <c r="AZ4288">
        <v>43</v>
      </c>
      <c r="BA4288">
        <v>0.98862675638292796</v>
      </c>
      <c r="BB4288">
        <v>45</v>
      </c>
      <c r="BC4288">
        <v>1</v>
      </c>
      <c r="BD4288">
        <v>0</v>
      </c>
      <c r="BE4288">
        <v>0</v>
      </c>
      <c r="BF4288">
        <v>73.448019039089004</v>
      </c>
      <c r="BG4288">
        <v>78.718538604939994</v>
      </c>
      <c r="BH4288">
        <v>75.793662976882999</v>
      </c>
      <c r="BI4288">
        <v>61.351421323056002</v>
      </c>
    </row>
    <row r="4289" spans="1:61" x14ac:dyDescent="0.25">
      <c r="A4289" s="10" t="str">
        <f>VLOOKUP(D4289,'Index-Relations'!E:F,2,FALSE)</f>
        <v>BM</v>
      </c>
      <c r="B4289" t="s">
        <v>3450</v>
      </c>
      <c r="C4289" s="53" t="s">
        <v>2769</v>
      </c>
      <c r="D4289" s="59" t="s">
        <v>3093</v>
      </c>
      <c r="E4289" s="59" t="s">
        <v>7705</v>
      </c>
      <c r="F4289" t="s">
        <v>1706</v>
      </c>
      <c r="G4289" t="s">
        <v>314</v>
      </c>
      <c r="H4289" t="s">
        <v>1707</v>
      </c>
      <c r="I4289" s="52">
        <v>45352</v>
      </c>
      <c r="J4289" t="s">
        <v>2457</v>
      </c>
      <c r="K4289">
        <v>45</v>
      </c>
      <c r="L4289">
        <v>77.565474124226995</v>
      </c>
      <c r="M4289">
        <v>43</v>
      </c>
      <c r="N4289">
        <v>0.98904746108720099</v>
      </c>
      <c r="O4289">
        <v>81.552301484622305</v>
      </c>
      <c r="P4289">
        <v>43</v>
      </c>
      <c r="Q4289">
        <v>0.98904746108720099</v>
      </c>
      <c r="R4289">
        <v>40</v>
      </c>
      <c r="S4289">
        <v>0.982342212358289</v>
      </c>
      <c r="T4289">
        <v>34.090105596082097</v>
      </c>
      <c r="U4289">
        <v>0.704749159989846</v>
      </c>
      <c r="V4289">
        <v>31</v>
      </c>
      <c r="W4289">
        <v>0.105423105319685</v>
      </c>
      <c r="X4289">
        <v>2</v>
      </c>
      <c r="Y4289">
        <v>42</v>
      </c>
      <c r="Z4289">
        <v>0.98698603417923003</v>
      </c>
      <c r="AA4289">
        <v>72.808183668613694</v>
      </c>
      <c r="AB4289">
        <v>35</v>
      </c>
      <c r="AC4289">
        <v>0.95489485441105104</v>
      </c>
      <c r="AD4289">
        <v>7</v>
      </c>
      <c r="AE4289">
        <v>3.2091179768179497E-2</v>
      </c>
      <c r="AF4289">
        <v>3</v>
      </c>
      <c r="AG4289">
        <v>1.30139658207687E-2</v>
      </c>
      <c r="AH4289">
        <v>5.5409871438145998E-3</v>
      </c>
      <c r="AI4289">
        <v>1</v>
      </c>
      <c r="AJ4289">
        <v>67.857925335131995</v>
      </c>
      <c r="AK4289">
        <v>43</v>
      </c>
      <c r="AL4289">
        <v>0.98904746108720099</v>
      </c>
      <c r="AM4289">
        <v>0</v>
      </c>
      <c r="AN4289">
        <v>0</v>
      </c>
      <c r="AO4289">
        <v>0</v>
      </c>
      <c r="AP4289">
        <v>0</v>
      </c>
      <c r="AQ4289">
        <v>45</v>
      </c>
      <c r="AR4289">
        <v>0.999999999999999</v>
      </c>
      <c r="AS4289">
        <v>0</v>
      </c>
      <c r="AT4289">
        <v>0</v>
      </c>
      <c r="AU4289">
        <v>0</v>
      </c>
      <c r="AV4289">
        <v>0</v>
      </c>
      <c r="AW4289">
        <v>45</v>
      </c>
      <c r="AX4289">
        <v>0.999999999999999</v>
      </c>
      <c r="AY4289">
        <v>80.609241377824503</v>
      </c>
      <c r="AZ4289">
        <v>43</v>
      </c>
      <c r="BA4289">
        <v>0.98904746108720099</v>
      </c>
      <c r="BB4289">
        <v>45</v>
      </c>
      <c r="BC4289">
        <v>0.999999999999999</v>
      </c>
      <c r="BD4289">
        <v>0</v>
      </c>
      <c r="BE4289">
        <v>0</v>
      </c>
      <c r="BF4289">
        <v>74.112031911255997</v>
      </c>
      <c r="BG4289">
        <v>77.915217051483907</v>
      </c>
      <c r="BH4289">
        <v>77.133577541874999</v>
      </c>
      <c r="BI4289">
        <v>64.218659457862003</v>
      </c>
    </row>
    <row r="4290" spans="1:61" x14ac:dyDescent="0.25">
      <c r="A4290" s="10" t="str">
        <f>VLOOKUP(D4290,'Index-Relations'!E:F,2,FALSE)</f>
        <v>BM</v>
      </c>
      <c r="B4290" t="s">
        <v>3450</v>
      </c>
      <c r="C4290" s="53" t="s">
        <v>2770</v>
      </c>
      <c r="D4290" s="59" t="s">
        <v>3093</v>
      </c>
      <c r="E4290" s="59" t="s">
        <v>7706</v>
      </c>
      <c r="F4290" t="s">
        <v>1706</v>
      </c>
      <c r="G4290" t="s">
        <v>314</v>
      </c>
      <c r="H4290" t="s">
        <v>1707</v>
      </c>
      <c r="I4290" s="52">
        <v>45323</v>
      </c>
      <c r="J4290" t="s">
        <v>2457</v>
      </c>
      <c r="K4290">
        <v>45</v>
      </c>
      <c r="L4290">
        <v>77.959742318067796</v>
      </c>
      <c r="M4290">
        <v>43</v>
      </c>
      <c r="N4290">
        <v>0.98881200364393496</v>
      </c>
      <c r="O4290">
        <v>81.737980670961505</v>
      </c>
      <c r="P4290">
        <v>43</v>
      </c>
      <c r="Q4290">
        <v>0.98881200364393496</v>
      </c>
      <c r="R4290">
        <v>40</v>
      </c>
      <c r="S4290">
        <v>0.98008287757146795</v>
      </c>
      <c r="T4290">
        <v>34.939131794141197</v>
      </c>
      <c r="U4290">
        <v>0.70200485944531299</v>
      </c>
      <c r="V4290">
        <v>31</v>
      </c>
      <c r="W4290">
        <v>0.10977325419641901</v>
      </c>
      <c r="X4290">
        <v>2</v>
      </c>
      <c r="Y4290">
        <v>42</v>
      </c>
      <c r="Z4290">
        <v>0.98704177644221602</v>
      </c>
      <c r="AA4290">
        <v>71.3714975726148</v>
      </c>
      <c r="AB4290">
        <v>35</v>
      </c>
      <c r="AC4290">
        <v>0.95695058544618505</v>
      </c>
      <c r="AD4290">
        <v>7</v>
      </c>
      <c r="AE4290">
        <v>3.0091190996031001E-2</v>
      </c>
      <c r="AF4290">
        <v>3</v>
      </c>
      <c r="AG4290">
        <v>1.29582235577835E-2</v>
      </c>
      <c r="AH4290">
        <v>5.7792183900916196E-3</v>
      </c>
      <c r="AI4290">
        <v>1</v>
      </c>
      <c r="AJ4290">
        <v>68.443066306290007</v>
      </c>
      <c r="AK4290">
        <v>43</v>
      </c>
      <c r="AL4290">
        <v>0.98881200364393496</v>
      </c>
      <c r="AM4290">
        <v>0</v>
      </c>
      <c r="AN4290">
        <v>0</v>
      </c>
      <c r="AO4290">
        <v>0</v>
      </c>
      <c r="AP4290">
        <v>0</v>
      </c>
      <c r="AQ4290">
        <v>44</v>
      </c>
      <c r="AR4290">
        <v>0.99028232952449502</v>
      </c>
      <c r="AS4290">
        <v>0</v>
      </c>
      <c r="AT4290">
        <v>0</v>
      </c>
      <c r="AU4290">
        <v>0</v>
      </c>
      <c r="AV4290">
        <v>0</v>
      </c>
      <c r="AW4290">
        <v>44</v>
      </c>
      <c r="AX4290">
        <v>0.99028232952449502</v>
      </c>
      <c r="AY4290">
        <v>80.945187433525504</v>
      </c>
      <c r="AZ4290">
        <v>43</v>
      </c>
      <c r="BA4290">
        <v>0.98881200364393496</v>
      </c>
      <c r="BB4290">
        <v>44</v>
      </c>
      <c r="BC4290">
        <v>0.99028232952449502</v>
      </c>
      <c r="BD4290">
        <v>0</v>
      </c>
      <c r="BE4290">
        <v>0</v>
      </c>
      <c r="BF4290">
        <v>74.380960030739999</v>
      </c>
      <c r="BG4290">
        <v>78.029954919676896</v>
      </c>
      <c r="BH4290">
        <v>77.437851369282996</v>
      </c>
      <c r="BI4290">
        <v>64.639298453328905</v>
      </c>
    </row>
    <row r="4291" spans="1:61" x14ac:dyDescent="0.25">
      <c r="A4291" s="10" t="str">
        <f>VLOOKUP(D4291,'Index-Relations'!E:F,2,FALSE)</f>
        <v>BM</v>
      </c>
      <c r="B4291" t="s">
        <v>3450</v>
      </c>
      <c r="C4291" s="53" t="s">
        <v>2760</v>
      </c>
      <c r="D4291" s="59" t="s">
        <v>3236</v>
      </c>
      <c r="E4291" s="59" t="s">
        <v>7707</v>
      </c>
      <c r="F4291" t="s">
        <v>1709</v>
      </c>
      <c r="G4291" t="s">
        <v>1708</v>
      </c>
      <c r="H4291" t="s">
        <v>1710</v>
      </c>
      <c r="I4291" s="52">
        <v>45659</v>
      </c>
      <c r="J4291" t="s">
        <v>2457</v>
      </c>
      <c r="K4291">
        <v>40</v>
      </c>
      <c r="L4291" s="73">
        <v>77.322888693249993</v>
      </c>
      <c r="M4291">
        <v>40</v>
      </c>
      <c r="N4291">
        <v>1</v>
      </c>
      <c r="O4291" s="73">
        <v>79.086995300870001</v>
      </c>
      <c r="P4291">
        <v>40</v>
      </c>
      <c r="Q4291">
        <v>1</v>
      </c>
      <c r="R4291">
        <v>39</v>
      </c>
      <c r="S4291">
        <v>0.97483499235243998</v>
      </c>
      <c r="T4291">
        <v>38.125209591156903</v>
      </c>
      <c r="U4291">
        <v>0.73705872646175896</v>
      </c>
      <c r="V4291">
        <v>29</v>
      </c>
      <c r="W4291">
        <v>0.102935410326531</v>
      </c>
      <c r="X4291">
        <v>9</v>
      </c>
      <c r="Y4291">
        <v>40</v>
      </c>
      <c r="Z4291">
        <v>1</v>
      </c>
      <c r="AA4291">
        <v>95.080063906132693</v>
      </c>
      <c r="AB4291">
        <v>35</v>
      </c>
      <c r="AC4291">
        <v>0.87457261094189698</v>
      </c>
      <c r="AD4291">
        <v>5</v>
      </c>
      <c r="AE4291">
        <v>0.125427389058102</v>
      </c>
      <c r="AF4291">
        <v>0</v>
      </c>
      <c r="AG4291">
        <v>0</v>
      </c>
      <c r="AH4291">
        <v>1.8094670612280501E-2</v>
      </c>
      <c r="AI4291">
        <v>4</v>
      </c>
      <c r="AJ4291" s="73">
        <v>77.329883103754</v>
      </c>
      <c r="AK4291">
        <v>40</v>
      </c>
      <c r="AL4291">
        <v>1</v>
      </c>
      <c r="AM4291">
        <v>4.86866012398934E-2</v>
      </c>
      <c r="AN4291">
        <v>2</v>
      </c>
      <c r="AO4291">
        <v>0</v>
      </c>
      <c r="AP4291">
        <v>0</v>
      </c>
      <c r="AQ4291">
        <v>40</v>
      </c>
      <c r="AR4291">
        <v>1</v>
      </c>
      <c r="AS4291">
        <v>5.0910970188045399E-2</v>
      </c>
      <c r="AT4291">
        <v>2</v>
      </c>
      <c r="AU4291">
        <v>0</v>
      </c>
      <c r="AV4291">
        <v>0</v>
      </c>
      <c r="AW4291">
        <v>40</v>
      </c>
      <c r="AX4291">
        <v>1</v>
      </c>
      <c r="AY4291" s="73">
        <v>72.626657052127001</v>
      </c>
      <c r="AZ4291">
        <v>40</v>
      </c>
      <c r="BA4291">
        <v>1</v>
      </c>
      <c r="BB4291">
        <v>35</v>
      </c>
      <c r="BC4291">
        <v>0.87378643695593095</v>
      </c>
      <c r="BD4291">
        <v>5</v>
      </c>
      <c r="BE4291">
        <v>0.126213563044068</v>
      </c>
      <c r="BF4291">
        <v>77.322888693249993</v>
      </c>
      <c r="BG4291">
        <v>79.086995300870001</v>
      </c>
      <c r="BH4291">
        <v>72.626657052127001</v>
      </c>
      <c r="BI4291">
        <v>77.329883103754</v>
      </c>
    </row>
    <row r="4292" spans="1:61" x14ac:dyDescent="0.25">
      <c r="A4292" s="10" t="str">
        <f>VLOOKUP(D4292,'Index-Relations'!E:F,2,FALSE)</f>
        <v>BM</v>
      </c>
      <c r="B4292" t="s">
        <v>3450</v>
      </c>
      <c r="C4292" s="53" t="s">
        <v>2761</v>
      </c>
      <c r="D4292" s="59" t="s">
        <v>3236</v>
      </c>
      <c r="E4292" s="59" t="s">
        <v>7708</v>
      </c>
      <c r="F4292" t="s">
        <v>1709</v>
      </c>
      <c r="G4292" t="s">
        <v>1708</v>
      </c>
      <c r="H4292" t="s">
        <v>1710</v>
      </c>
      <c r="I4292" s="52">
        <v>45628</v>
      </c>
      <c r="J4292" t="s">
        <v>2457</v>
      </c>
      <c r="K4292">
        <v>40</v>
      </c>
      <c r="L4292" s="73">
        <v>77.574532101330902</v>
      </c>
      <c r="M4292">
        <v>40</v>
      </c>
      <c r="N4292">
        <v>1</v>
      </c>
      <c r="O4292" s="73">
        <v>78.853605222003907</v>
      </c>
      <c r="P4292">
        <v>40</v>
      </c>
      <c r="Q4292">
        <v>1</v>
      </c>
      <c r="R4292">
        <v>39</v>
      </c>
      <c r="S4292">
        <v>0.96975865906418901</v>
      </c>
      <c r="T4292">
        <v>37.722312653743003</v>
      </c>
      <c r="U4292">
        <v>0.75294418160304899</v>
      </c>
      <c r="V4292">
        <v>29</v>
      </c>
      <c r="W4292">
        <v>0.102187924897103</v>
      </c>
      <c r="X4292">
        <v>9</v>
      </c>
      <c r="Y4292">
        <v>40</v>
      </c>
      <c r="Z4292">
        <v>1</v>
      </c>
      <c r="AA4292">
        <v>71.415286927012005</v>
      </c>
      <c r="AB4292">
        <v>35</v>
      </c>
      <c r="AC4292">
        <v>0.879212271434896</v>
      </c>
      <c r="AD4292">
        <v>5</v>
      </c>
      <c r="AE4292">
        <v>0.120787728565102</v>
      </c>
      <c r="AF4292">
        <v>0</v>
      </c>
      <c r="AG4292">
        <v>1.6652999999999999E-16</v>
      </c>
      <c r="AH4292">
        <v>1.48730533212275E-2</v>
      </c>
      <c r="AI4292">
        <v>4</v>
      </c>
      <c r="AJ4292" s="73">
        <v>77.589678414983993</v>
      </c>
      <c r="AK4292">
        <v>40</v>
      </c>
      <c r="AL4292">
        <v>1</v>
      </c>
      <c r="AM4292">
        <v>4.2935227140720802E-2</v>
      </c>
      <c r="AN4292">
        <v>2</v>
      </c>
      <c r="AO4292">
        <v>0</v>
      </c>
      <c r="AP4292">
        <v>0</v>
      </c>
      <c r="AQ4292">
        <v>40</v>
      </c>
      <c r="AR4292">
        <v>0.999999999999999</v>
      </c>
      <c r="AS4292">
        <v>5.6682224704260903E-2</v>
      </c>
      <c r="AT4292">
        <v>2</v>
      </c>
      <c r="AU4292">
        <v>0</v>
      </c>
      <c r="AV4292">
        <v>0</v>
      </c>
      <c r="AW4292">
        <v>40</v>
      </c>
      <c r="AX4292">
        <v>1</v>
      </c>
      <c r="AY4292" s="73">
        <v>73.232339998555901</v>
      </c>
      <c r="AZ4292">
        <v>40</v>
      </c>
      <c r="BA4292">
        <v>1</v>
      </c>
      <c r="BB4292">
        <v>35</v>
      </c>
      <c r="BC4292">
        <v>0.883640236463758</v>
      </c>
      <c r="BD4292">
        <v>5</v>
      </c>
      <c r="BE4292">
        <v>0.116359763536241</v>
      </c>
      <c r="BF4292">
        <v>77.574532101330902</v>
      </c>
      <c r="BG4292">
        <v>78.853605222003907</v>
      </c>
      <c r="BH4292">
        <v>73.232339998555901</v>
      </c>
      <c r="BI4292">
        <v>77.589678414983993</v>
      </c>
    </row>
    <row r="4293" spans="1:61" x14ac:dyDescent="0.25">
      <c r="A4293" s="10" t="str">
        <f>VLOOKUP(D4293,'Index-Relations'!E:F,2,FALSE)</f>
        <v>BM</v>
      </c>
      <c r="B4293" t="s">
        <v>3450</v>
      </c>
      <c r="C4293" s="53" t="s">
        <v>2762</v>
      </c>
      <c r="D4293" s="59" t="s">
        <v>3236</v>
      </c>
      <c r="E4293" s="59" t="s">
        <v>7709</v>
      </c>
      <c r="F4293" t="s">
        <v>1709</v>
      </c>
      <c r="G4293" t="s">
        <v>1708</v>
      </c>
      <c r="H4293" t="s">
        <v>1710</v>
      </c>
      <c r="I4293" s="52">
        <v>45597</v>
      </c>
      <c r="J4293" t="s">
        <v>2457</v>
      </c>
      <c r="K4293">
        <v>40</v>
      </c>
      <c r="L4293" s="73">
        <v>77.302106820495993</v>
      </c>
      <c r="M4293">
        <v>40</v>
      </c>
      <c r="N4293">
        <v>1</v>
      </c>
      <c r="O4293" s="73">
        <v>78.935508996308997</v>
      </c>
      <c r="P4293">
        <v>40</v>
      </c>
      <c r="Q4293">
        <v>1</v>
      </c>
      <c r="R4293">
        <v>39</v>
      </c>
      <c r="S4293">
        <v>0.96788441809057801</v>
      </c>
      <c r="T4293">
        <v>37.834290295689698</v>
      </c>
      <c r="U4293">
        <v>0.75620766953998897</v>
      </c>
      <c r="V4293">
        <v>29</v>
      </c>
      <c r="W4293">
        <v>0.104429782405052</v>
      </c>
      <c r="X4293">
        <v>9</v>
      </c>
      <c r="Y4293">
        <v>40</v>
      </c>
      <c r="Z4293">
        <v>1</v>
      </c>
      <c r="AA4293">
        <v>69.863759226804007</v>
      </c>
      <c r="AB4293">
        <v>35</v>
      </c>
      <c r="AC4293">
        <v>0.87904167342202899</v>
      </c>
      <c r="AD4293">
        <v>5</v>
      </c>
      <c r="AE4293">
        <v>0.12095832657797</v>
      </c>
      <c r="AF4293">
        <v>0</v>
      </c>
      <c r="AG4293">
        <v>0</v>
      </c>
      <c r="AH4293">
        <v>1.4560847216996801E-2</v>
      </c>
      <c r="AI4293">
        <v>4</v>
      </c>
      <c r="AJ4293" s="73">
        <v>77.431850473845998</v>
      </c>
      <c r="AK4293">
        <v>40</v>
      </c>
      <c r="AL4293">
        <v>1</v>
      </c>
      <c r="AM4293">
        <v>4.9280460167166897E-2</v>
      </c>
      <c r="AN4293">
        <v>2</v>
      </c>
      <c r="AO4293">
        <v>0</v>
      </c>
      <c r="AP4293">
        <v>0</v>
      </c>
      <c r="AQ4293">
        <v>40</v>
      </c>
      <c r="AR4293">
        <v>0.999999999999999</v>
      </c>
      <c r="AS4293">
        <v>5.3641807385372199E-2</v>
      </c>
      <c r="AT4293">
        <v>2</v>
      </c>
      <c r="AU4293">
        <v>0</v>
      </c>
      <c r="AV4293">
        <v>0</v>
      </c>
      <c r="AW4293">
        <v>40</v>
      </c>
      <c r="AX4293">
        <v>0.999999999999999</v>
      </c>
      <c r="AY4293" s="73">
        <v>72.618698688129996</v>
      </c>
      <c r="AZ4293">
        <v>40</v>
      </c>
      <c r="BA4293">
        <v>1</v>
      </c>
      <c r="BB4293">
        <v>35</v>
      </c>
      <c r="BC4293">
        <v>0.87645428125755398</v>
      </c>
      <c r="BD4293">
        <v>5</v>
      </c>
      <c r="BE4293">
        <v>0.12354571874244499</v>
      </c>
      <c r="BF4293">
        <v>77.302106820495993</v>
      </c>
      <c r="BG4293">
        <v>78.935508996308997</v>
      </c>
      <c r="BH4293">
        <v>72.618698688129996</v>
      </c>
      <c r="BI4293">
        <v>77.431850473845998</v>
      </c>
    </row>
    <row r="4294" spans="1:61" x14ac:dyDescent="0.25">
      <c r="A4294" s="10" t="str">
        <f>VLOOKUP(D4294,'Index-Relations'!E:F,2,FALSE)</f>
        <v>BM</v>
      </c>
      <c r="B4294" t="s">
        <v>3450</v>
      </c>
      <c r="C4294" s="53" t="s">
        <v>2763</v>
      </c>
      <c r="D4294" s="59" t="s">
        <v>3236</v>
      </c>
      <c r="E4294" s="59" t="s">
        <v>7710</v>
      </c>
      <c r="F4294" t="s">
        <v>1709</v>
      </c>
      <c r="G4294" t="s">
        <v>1708</v>
      </c>
      <c r="H4294" t="s">
        <v>1710</v>
      </c>
      <c r="I4294" s="52">
        <v>45566</v>
      </c>
      <c r="J4294" t="s">
        <v>2457</v>
      </c>
      <c r="K4294">
        <v>40</v>
      </c>
      <c r="L4294" s="73">
        <v>77.122979713979007</v>
      </c>
      <c r="M4294">
        <v>40</v>
      </c>
      <c r="N4294">
        <v>1</v>
      </c>
      <c r="O4294" s="73">
        <v>78.865164504436905</v>
      </c>
      <c r="P4294">
        <v>40</v>
      </c>
      <c r="Q4294">
        <v>1</v>
      </c>
      <c r="R4294">
        <v>39</v>
      </c>
      <c r="S4294">
        <v>0.97280624406673</v>
      </c>
      <c r="T4294">
        <v>38.0578107056796</v>
      </c>
      <c r="U4294">
        <v>0.75842121293662501</v>
      </c>
      <c r="V4294">
        <v>29</v>
      </c>
      <c r="W4294">
        <v>0.105896235276517</v>
      </c>
      <c r="X4294">
        <v>9</v>
      </c>
      <c r="Y4294">
        <v>40</v>
      </c>
      <c r="Z4294">
        <v>0.999999999999999</v>
      </c>
      <c r="AA4294">
        <v>70.825360199452703</v>
      </c>
      <c r="AB4294">
        <v>35</v>
      </c>
      <c r="AC4294">
        <v>0.87344539581472502</v>
      </c>
      <c r="AD4294">
        <v>5</v>
      </c>
      <c r="AE4294">
        <v>0.12655460418527401</v>
      </c>
      <c r="AF4294">
        <v>0</v>
      </c>
      <c r="AG4294">
        <v>1.9429E-16</v>
      </c>
      <c r="AH4294">
        <v>1.40982170257041E-2</v>
      </c>
      <c r="AI4294">
        <v>4</v>
      </c>
      <c r="AJ4294" s="73">
        <v>77.321780138693995</v>
      </c>
      <c r="AK4294">
        <v>40</v>
      </c>
      <c r="AL4294">
        <v>1</v>
      </c>
      <c r="AM4294">
        <v>5.3720362851124699E-2</v>
      </c>
      <c r="AN4294">
        <v>2</v>
      </c>
      <c r="AO4294">
        <v>0</v>
      </c>
      <c r="AP4294">
        <v>0</v>
      </c>
      <c r="AQ4294">
        <v>40</v>
      </c>
      <c r="AR4294">
        <v>1</v>
      </c>
      <c r="AS4294">
        <v>5.00905982857065E-2</v>
      </c>
      <c r="AT4294">
        <v>2</v>
      </c>
      <c r="AU4294">
        <v>0</v>
      </c>
      <c r="AV4294">
        <v>0</v>
      </c>
      <c r="AW4294">
        <v>40</v>
      </c>
      <c r="AX4294">
        <v>0.999999999999999</v>
      </c>
      <c r="AY4294" s="73">
        <v>72.266906545498998</v>
      </c>
      <c r="AZ4294">
        <v>40</v>
      </c>
      <c r="BA4294">
        <v>1</v>
      </c>
      <c r="BB4294">
        <v>35</v>
      </c>
      <c r="BC4294">
        <v>0.87216976530106705</v>
      </c>
      <c r="BD4294">
        <v>5</v>
      </c>
      <c r="BE4294">
        <v>0.12783023469893201</v>
      </c>
      <c r="BF4294">
        <v>77.122979713979007</v>
      </c>
      <c r="BG4294">
        <v>78.865164504436905</v>
      </c>
      <c r="BH4294">
        <v>72.266906545498998</v>
      </c>
      <c r="BI4294">
        <v>77.321780138693995</v>
      </c>
    </row>
    <row r="4295" spans="1:61" x14ac:dyDescent="0.25">
      <c r="A4295" s="10" t="str">
        <f>VLOOKUP(D4295,'Index-Relations'!E:F,2,FALSE)</f>
        <v>BM</v>
      </c>
      <c r="B4295" t="s">
        <v>3450</v>
      </c>
      <c r="C4295" s="53" t="s">
        <v>2764</v>
      </c>
      <c r="D4295" s="59" t="s">
        <v>3236</v>
      </c>
      <c r="E4295" s="59" t="s">
        <v>7711</v>
      </c>
      <c r="F4295" t="s">
        <v>1709</v>
      </c>
      <c r="G4295" t="s">
        <v>1708</v>
      </c>
      <c r="H4295" t="s">
        <v>1710</v>
      </c>
      <c r="I4295" s="52">
        <v>45537</v>
      </c>
      <c r="J4295" t="s">
        <v>2457</v>
      </c>
      <c r="K4295">
        <v>40</v>
      </c>
      <c r="L4295" s="73">
        <v>78.288149097981005</v>
      </c>
      <c r="M4295">
        <v>40</v>
      </c>
      <c r="N4295">
        <v>1</v>
      </c>
      <c r="O4295" s="73">
        <v>80.571119906290903</v>
      </c>
      <c r="P4295">
        <v>40</v>
      </c>
      <c r="Q4295">
        <v>1</v>
      </c>
      <c r="R4295">
        <v>39</v>
      </c>
      <c r="S4295">
        <v>0.97736499250322595</v>
      </c>
      <c r="T4295">
        <v>38.058048675570397</v>
      </c>
      <c r="U4295">
        <v>0.76987772786494302</v>
      </c>
      <c r="V4295">
        <v>30</v>
      </c>
      <c r="W4295">
        <v>9.6912677684507398E-2</v>
      </c>
      <c r="X4295">
        <v>9</v>
      </c>
      <c r="Y4295">
        <v>40</v>
      </c>
      <c r="Z4295">
        <v>0.999999999999999</v>
      </c>
      <c r="AA4295">
        <v>82.904865024076699</v>
      </c>
      <c r="AB4295">
        <v>35</v>
      </c>
      <c r="AC4295">
        <v>0.87782332152551401</v>
      </c>
      <c r="AD4295">
        <v>5</v>
      </c>
      <c r="AE4295">
        <v>0.122176678474485</v>
      </c>
      <c r="AF4295">
        <v>0</v>
      </c>
      <c r="AG4295">
        <v>5.5510000000000001E-17</v>
      </c>
      <c r="AH4295">
        <v>1.3916541607767599E-2</v>
      </c>
      <c r="AI4295">
        <v>4</v>
      </c>
      <c r="AJ4295" s="73">
        <v>78.355938374665001</v>
      </c>
      <c r="AK4295">
        <v>40</v>
      </c>
      <c r="AL4295">
        <v>1</v>
      </c>
      <c r="AM4295">
        <v>4.9915947846318601E-2</v>
      </c>
      <c r="AN4295">
        <v>2</v>
      </c>
      <c r="AO4295">
        <v>0</v>
      </c>
      <c r="AP4295">
        <v>0</v>
      </c>
      <c r="AQ4295">
        <v>40</v>
      </c>
      <c r="AR4295">
        <v>0.999999999999999</v>
      </c>
      <c r="AS4295">
        <v>4.7212026997661798E-2</v>
      </c>
      <c r="AT4295">
        <v>2</v>
      </c>
      <c r="AU4295">
        <v>0</v>
      </c>
      <c r="AV4295">
        <v>0</v>
      </c>
      <c r="AW4295">
        <v>40</v>
      </c>
      <c r="AX4295">
        <v>1</v>
      </c>
      <c r="AY4295" s="73">
        <v>73.331745257091995</v>
      </c>
      <c r="AZ4295">
        <v>40</v>
      </c>
      <c r="BA4295">
        <v>1</v>
      </c>
      <c r="BB4295">
        <v>35</v>
      </c>
      <c r="BC4295">
        <v>0.87419660344426298</v>
      </c>
      <c r="BD4295">
        <v>5</v>
      </c>
      <c r="BE4295">
        <v>0.125803396555736</v>
      </c>
      <c r="BF4295">
        <v>78.288149097981005</v>
      </c>
      <c r="BG4295">
        <v>80.571119906290903</v>
      </c>
      <c r="BH4295">
        <v>73.331745257091995</v>
      </c>
      <c r="BI4295">
        <v>78.355938374665001</v>
      </c>
    </row>
    <row r="4296" spans="1:61" x14ac:dyDescent="0.25">
      <c r="A4296" s="10" t="str">
        <f>VLOOKUP(D4296,'Index-Relations'!E:F,2,FALSE)</f>
        <v>BM</v>
      </c>
      <c r="B4296" t="s">
        <v>3450</v>
      </c>
      <c r="C4296" s="53" t="s">
        <v>3350</v>
      </c>
      <c r="D4296" s="59" t="s">
        <v>3236</v>
      </c>
      <c r="E4296" s="59" t="s">
        <v>7712</v>
      </c>
      <c r="F4296" t="s">
        <v>1709</v>
      </c>
      <c r="G4296" t="s">
        <v>1708</v>
      </c>
      <c r="H4296" t="s">
        <v>1710</v>
      </c>
      <c r="I4296" s="52">
        <v>45505</v>
      </c>
      <c r="J4296" t="s">
        <v>2457</v>
      </c>
      <c r="K4296">
        <v>40</v>
      </c>
      <c r="L4296" s="73">
        <v>78.097626306273</v>
      </c>
      <c r="M4296">
        <v>40</v>
      </c>
      <c r="N4296">
        <v>1</v>
      </c>
      <c r="O4296" s="73">
        <v>80.423593645720004</v>
      </c>
      <c r="P4296">
        <v>40</v>
      </c>
      <c r="Q4296">
        <v>1</v>
      </c>
      <c r="R4296">
        <v>39</v>
      </c>
      <c r="S4296">
        <v>0.97625911482563199</v>
      </c>
      <c r="T4296">
        <v>38.123895360695599</v>
      </c>
      <c r="U4296">
        <v>0.77948574073149401</v>
      </c>
      <c r="V4296">
        <v>30</v>
      </c>
      <c r="W4296">
        <v>9.4556130128340701E-2</v>
      </c>
      <c r="X4296">
        <v>9</v>
      </c>
      <c r="Y4296">
        <v>40</v>
      </c>
      <c r="Z4296">
        <v>0.999999999999999</v>
      </c>
      <c r="AA4296">
        <v>87.245881042889295</v>
      </c>
      <c r="AB4296">
        <v>37</v>
      </c>
      <c r="AC4296">
        <v>0.92577482133016897</v>
      </c>
      <c r="AD4296">
        <v>3</v>
      </c>
      <c r="AE4296">
        <v>7.4225178669830999E-2</v>
      </c>
      <c r="AF4296">
        <v>0</v>
      </c>
      <c r="AG4296">
        <v>0</v>
      </c>
      <c r="AH4296">
        <v>1.40566777855364E-2</v>
      </c>
      <c r="AI4296">
        <v>4</v>
      </c>
      <c r="AJ4296" s="73">
        <v>78.198150439879996</v>
      </c>
      <c r="AK4296">
        <v>40</v>
      </c>
      <c r="AL4296">
        <v>1</v>
      </c>
      <c r="AM4296">
        <v>4.89218512559726E-2</v>
      </c>
      <c r="AN4296">
        <v>2</v>
      </c>
      <c r="AO4296">
        <v>0</v>
      </c>
      <c r="AP4296">
        <v>0</v>
      </c>
      <c r="AQ4296">
        <v>40</v>
      </c>
      <c r="AR4296">
        <v>1</v>
      </c>
      <c r="AS4296">
        <v>4.8849018919082797E-2</v>
      </c>
      <c r="AT4296">
        <v>2</v>
      </c>
      <c r="AU4296">
        <v>0</v>
      </c>
      <c r="AV4296">
        <v>0</v>
      </c>
      <c r="AW4296">
        <v>40</v>
      </c>
      <c r="AX4296">
        <v>1</v>
      </c>
      <c r="AY4296" s="73">
        <v>73.122437338302007</v>
      </c>
      <c r="AZ4296">
        <v>40</v>
      </c>
      <c r="BA4296">
        <v>1</v>
      </c>
      <c r="BB4296">
        <v>36</v>
      </c>
      <c r="BC4296">
        <v>0.89789188023263999</v>
      </c>
      <c r="BD4296">
        <v>4</v>
      </c>
      <c r="BE4296">
        <v>0.10210811976735901</v>
      </c>
      <c r="BF4296">
        <v>78.097626306273</v>
      </c>
      <c r="BG4296">
        <v>80.423593645720004</v>
      </c>
      <c r="BH4296">
        <v>73.122437338302007</v>
      </c>
      <c r="BI4296">
        <v>78.198150439879996</v>
      </c>
    </row>
    <row r="4297" spans="1:61" x14ac:dyDescent="0.25">
      <c r="A4297" s="10" t="str">
        <f>VLOOKUP(D4297,'Index-Relations'!E:F,2,FALSE)</f>
        <v>BM</v>
      </c>
      <c r="B4297" t="s">
        <v>3450</v>
      </c>
      <c r="C4297" s="53" t="s">
        <v>2765</v>
      </c>
      <c r="D4297" s="59" t="s">
        <v>3236</v>
      </c>
      <c r="E4297" s="59" t="s">
        <v>7713</v>
      </c>
      <c r="F4297" t="s">
        <v>1709</v>
      </c>
      <c r="G4297" t="s">
        <v>1708</v>
      </c>
      <c r="H4297" t="s">
        <v>1710</v>
      </c>
      <c r="I4297" s="52">
        <v>45474</v>
      </c>
      <c r="J4297" t="s">
        <v>2457</v>
      </c>
      <c r="K4297">
        <v>40</v>
      </c>
      <c r="L4297" s="73">
        <v>78.715767872149996</v>
      </c>
      <c r="M4297">
        <v>40</v>
      </c>
      <c r="N4297">
        <v>1</v>
      </c>
      <c r="O4297" s="73">
        <v>80.654627184568994</v>
      </c>
      <c r="P4297">
        <v>40</v>
      </c>
      <c r="Q4297">
        <v>1</v>
      </c>
      <c r="R4297">
        <v>39</v>
      </c>
      <c r="S4297">
        <v>0.97499238404430599</v>
      </c>
      <c r="T4297">
        <v>37.845551034792102</v>
      </c>
      <c r="U4297">
        <v>0.77182111122903896</v>
      </c>
      <c r="V4297">
        <v>30</v>
      </c>
      <c r="W4297">
        <v>9.6875441883532795E-2</v>
      </c>
      <c r="X4297">
        <v>9</v>
      </c>
      <c r="Y4297">
        <v>40</v>
      </c>
      <c r="Z4297">
        <v>1</v>
      </c>
      <c r="AA4297">
        <v>87.449364448307506</v>
      </c>
      <c r="AB4297">
        <v>36</v>
      </c>
      <c r="AC4297">
        <v>0.899059083719421</v>
      </c>
      <c r="AD4297">
        <v>4</v>
      </c>
      <c r="AE4297">
        <v>0.100940916280578</v>
      </c>
      <c r="AF4297">
        <v>0</v>
      </c>
      <c r="AG4297">
        <v>0</v>
      </c>
      <c r="AH4297">
        <v>1.3372098124872001E-2</v>
      </c>
      <c r="AI4297">
        <v>4</v>
      </c>
      <c r="AJ4297" s="73">
        <v>78.854022624503997</v>
      </c>
      <c r="AK4297">
        <v>40</v>
      </c>
      <c r="AL4297">
        <v>1</v>
      </c>
      <c r="AM4297">
        <v>4.9673422761334102E-2</v>
      </c>
      <c r="AN4297">
        <v>2</v>
      </c>
      <c r="AO4297">
        <v>0</v>
      </c>
      <c r="AP4297">
        <v>0</v>
      </c>
      <c r="AQ4297">
        <v>40</v>
      </c>
      <c r="AR4297">
        <v>1</v>
      </c>
      <c r="AS4297">
        <v>4.6741209837901199E-2</v>
      </c>
      <c r="AT4297">
        <v>2</v>
      </c>
      <c r="AU4297">
        <v>0</v>
      </c>
      <c r="AV4297">
        <v>0</v>
      </c>
      <c r="AW4297">
        <v>40</v>
      </c>
      <c r="AX4297">
        <v>1</v>
      </c>
      <c r="AY4297" s="73">
        <v>73.929569531550996</v>
      </c>
      <c r="AZ4297">
        <v>40</v>
      </c>
      <c r="BA4297">
        <v>1</v>
      </c>
      <c r="BB4297">
        <v>36</v>
      </c>
      <c r="BC4297">
        <v>0.89842415309103896</v>
      </c>
      <c r="BD4297">
        <v>4</v>
      </c>
      <c r="BE4297">
        <v>0.10157584690896</v>
      </c>
      <c r="BF4297">
        <v>78.715767872149996</v>
      </c>
      <c r="BG4297">
        <v>80.654627184568994</v>
      </c>
      <c r="BH4297">
        <v>73.929569531550996</v>
      </c>
      <c r="BI4297">
        <v>78.854022624503997</v>
      </c>
    </row>
    <row r="4298" spans="1:61" x14ac:dyDescent="0.25">
      <c r="A4298" s="10" t="str">
        <f>VLOOKUP(D4298,'Index-Relations'!E:F,2,FALSE)</f>
        <v>BM</v>
      </c>
      <c r="B4298" t="s">
        <v>3450</v>
      </c>
      <c r="C4298" s="53" t="s">
        <v>2766</v>
      </c>
      <c r="D4298" s="59" t="s">
        <v>3236</v>
      </c>
      <c r="E4298" s="59" t="s">
        <v>7714</v>
      </c>
      <c r="F4298" t="s">
        <v>1709</v>
      </c>
      <c r="G4298" t="s">
        <v>1708</v>
      </c>
      <c r="H4298" t="s">
        <v>1710</v>
      </c>
      <c r="I4298" s="52">
        <v>45446</v>
      </c>
      <c r="J4298" t="s">
        <v>2457</v>
      </c>
      <c r="K4298">
        <v>40</v>
      </c>
      <c r="L4298" s="73">
        <v>79.423615093671998</v>
      </c>
      <c r="M4298">
        <v>40</v>
      </c>
      <c r="N4298">
        <v>1</v>
      </c>
      <c r="O4298" s="73">
        <v>80.867229129560002</v>
      </c>
      <c r="P4298">
        <v>40</v>
      </c>
      <c r="Q4298">
        <v>1</v>
      </c>
      <c r="R4298">
        <v>39</v>
      </c>
      <c r="S4298">
        <v>0.97762919758981104</v>
      </c>
      <c r="T4298">
        <v>38.339100318817501</v>
      </c>
      <c r="U4298">
        <v>0.76960205563916595</v>
      </c>
      <c r="V4298">
        <v>30</v>
      </c>
      <c r="W4298">
        <v>0.109087351297551</v>
      </c>
      <c r="X4298">
        <v>9</v>
      </c>
      <c r="Y4298">
        <v>40</v>
      </c>
      <c r="Z4298">
        <v>1</v>
      </c>
      <c r="AA4298">
        <v>92.322853253579396</v>
      </c>
      <c r="AB4298">
        <v>36</v>
      </c>
      <c r="AC4298">
        <v>0.89681161289182398</v>
      </c>
      <c r="AD4298">
        <v>4</v>
      </c>
      <c r="AE4298">
        <v>0.103188387108175</v>
      </c>
      <c r="AF4298">
        <v>0</v>
      </c>
      <c r="AG4298">
        <v>0</v>
      </c>
      <c r="AH4298">
        <v>1.37766832588311E-2</v>
      </c>
      <c r="AI4298">
        <v>4</v>
      </c>
      <c r="AJ4298" s="73">
        <v>78.937784166368004</v>
      </c>
      <c r="AK4298">
        <v>40</v>
      </c>
      <c r="AL4298">
        <v>1</v>
      </c>
      <c r="AM4298">
        <v>2.6022223540549599E-2</v>
      </c>
      <c r="AN4298">
        <v>1</v>
      </c>
      <c r="AO4298">
        <v>0</v>
      </c>
      <c r="AP4298">
        <v>0</v>
      </c>
      <c r="AQ4298">
        <v>40</v>
      </c>
      <c r="AR4298">
        <v>1</v>
      </c>
      <c r="AS4298">
        <v>5.0642141572579097E-2</v>
      </c>
      <c r="AT4298">
        <v>2</v>
      </c>
      <c r="AU4298">
        <v>0</v>
      </c>
      <c r="AV4298">
        <v>0</v>
      </c>
      <c r="AW4298">
        <v>40</v>
      </c>
      <c r="AX4298">
        <v>1</v>
      </c>
      <c r="AY4298" s="73">
        <v>75.588776223051994</v>
      </c>
      <c r="AZ4298">
        <v>40</v>
      </c>
      <c r="BA4298">
        <v>1</v>
      </c>
      <c r="BB4298">
        <v>36</v>
      </c>
      <c r="BC4298">
        <v>0.89149181841837999</v>
      </c>
      <c r="BD4298">
        <v>4</v>
      </c>
      <c r="BE4298">
        <v>0.108508181581619</v>
      </c>
      <c r="BF4298">
        <v>79.423615093671998</v>
      </c>
      <c r="BG4298">
        <v>80.867229129560002</v>
      </c>
      <c r="BH4298">
        <v>75.588776223051994</v>
      </c>
      <c r="BI4298">
        <v>78.937784166368004</v>
      </c>
    </row>
    <row r="4299" spans="1:61" x14ac:dyDescent="0.25">
      <c r="A4299" s="10" t="str">
        <f>VLOOKUP(D4299,'Index-Relations'!E:F,2,FALSE)</f>
        <v>BM</v>
      </c>
      <c r="B4299" t="s">
        <v>3450</v>
      </c>
      <c r="C4299" s="53" t="s">
        <v>2767</v>
      </c>
      <c r="D4299" s="59" t="s">
        <v>3236</v>
      </c>
      <c r="E4299" s="59" t="s">
        <v>7715</v>
      </c>
      <c r="F4299" t="s">
        <v>1709</v>
      </c>
      <c r="G4299" t="s">
        <v>1708</v>
      </c>
      <c r="H4299" t="s">
        <v>1710</v>
      </c>
      <c r="I4299" s="52">
        <v>45414</v>
      </c>
      <c r="J4299" t="s">
        <v>2457</v>
      </c>
      <c r="K4299">
        <v>40</v>
      </c>
      <c r="L4299" s="73">
        <v>79.569770712134002</v>
      </c>
      <c r="M4299">
        <v>40</v>
      </c>
      <c r="N4299">
        <v>1</v>
      </c>
      <c r="O4299" s="73">
        <v>80.954564190915903</v>
      </c>
      <c r="P4299">
        <v>40</v>
      </c>
      <c r="Q4299">
        <v>1</v>
      </c>
      <c r="R4299">
        <v>39</v>
      </c>
      <c r="S4299">
        <v>0.97559987544361104</v>
      </c>
      <c r="T4299">
        <v>38.2861030179984</v>
      </c>
      <c r="U4299">
        <v>0.76336787838564801</v>
      </c>
      <c r="V4299">
        <v>30</v>
      </c>
      <c r="W4299">
        <v>0.10734213758099</v>
      </c>
      <c r="X4299">
        <v>9</v>
      </c>
      <c r="Y4299">
        <v>40</v>
      </c>
      <c r="Z4299">
        <v>0.999999999999999</v>
      </c>
      <c r="AA4299">
        <v>102.100974956721</v>
      </c>
      <c r="AB4299">
        <v>36</v>
      </c>
      <c r="AC4299">
        <v>0.89479966443296099</v>
      </c>
      <c r="AD4299">
        <v>4</v>
      </c>
      <c r="AE4299">
        <v>0.10520033556703801</v>
      </c>
      <c r="AF4299">
        <v>0</v>
      </c>
      <c r="AG4299">
        <v>0</v>
      </c>
      <c r="AH4299">
        <v>1.4766884041877299E-2</v>
      </c>
      <c r="AI4299">
        <v>4</v>
      </c>
      <c r="AJ4299" s="73">
        <v>79.135135527101994</v>
      </c>
      <c r="AK4299">
        <v>40</v>
      </c>
      <c r="AL4299">
        <v>1</v>
      </c>
      <c r="AM4299">
        <v>2.5448258591287201E-2</v>
      </c>
      <c r="AN4299">
        <v>1</v>
      </c>
      <c r="AO4299">
        <v>0</v>
      </c>
      <c r="AP4299">
        <v>0</v>
      </c>
      <c r="AQ4299">
        <v>40</v>
      </c>
      <c r="AR4299">
        <v>1</v>
      </c>
      <c r="AS4299">
        <v>4.97104798455811E-2</v>
      </c>
      <c r="AT4299">
        <v>2</v>
      </c>
      <c r="AU4299">
        <v>0</v>
      </c>
      <c r="AV4299">
        <v>0</v>
      </c>
      <c r="AW4299">
        <v>40</v>
      </c>
      <c r="AX4299">
        <v>0.999999999999999</v>
      </c>
      <c r="AY4299" s="73">
        <v>75.662638646033002</v>
      </c>
      <c r="AZ4299">
        <v>40</v>
      </c>
      <c r="BA4299">
        <v>1</v>
      </c>
      <c r="BB4299">
        <v>36</v>
      </c>
      <c r="BC4299">
        <v>0.89008859307373001</v>
      </c>
      <c r="BD4299">
        <v>4</v>
      </c>
      <c r="BE4299">
        <v>0.109911406926269</v>
      </c>
      <c r="BF4299">
        <v>79.569770712134002</v>
      </c>
      <c r="BG4299">
        <v>80.954564190915903</v>
      </c>
      <c r="BH4299">
        <v>75.662638646033002</v>
      </c>
      <c r="BI4299">
        <v>79.135135527101994</v>
      </c>
    </row>
    <row r="4300" spans="1:61" x14ac:dyDescent="0.25">
      <c r="A4300" s="10" t="str">
        <f>VLOOKUP(D4300,'Index-Relations'!E:F,2,FALSE)</f>
        <v>BM</v>
      </c>
      <c r="B4300" t="s">
        <v>3450</v>
      </c>
      <c r="C4300" s="53" t="s">
        <v>2768</v>
      </c>
      <c r="D4300" s="59" t="s">
        <v>3236</v>
      </c>
      <c r="E4300" s="59" t="s">
        <v>7716</v>
      </c>
      <c r="F4300" t="s">
        <v>1709</v>
      </c>
      <c r="G4300" t="s">
        <v>1708</v>
      </c>
      <c r="H4300" t="s">
        <v>1710</v>
      </c>
      <c r="I4300" s="52">
        <v>45384</v>
      </c>
      <c r="J4300" t="s">
        <v>2457</v>
      </c>
      <c r="K4300">
        <v>40</v>
      </c>
      <c r="L4300">
        <v>86.256313377559906</v>
      </c>
      <c r="M4300">
        <v>40</v>
      </c>
      <c r="N4300">
        <v>1</v>
      </c>
      <c r="O4300">
        <v>86.957315112232806</v>
      </c>
      <c r="P4300">
        <v>40</v>
      </c>
      <c r="Q4300">
        <v>1</v>
      </c>
      <c r="R4300">
        <v>39</v>
      </c>
      <c r="S4300">
        <v>0.97362957866913402</v>
      </c>
      <c r="T4300">
        <v>38.019246010925897</v>
      </c>
      <c r="U4300">
        <v>0.76360050778912703</v>
      </c>
      <c r="V4300">
        <v>30</v>
      </c>
      <c r="W4300">
        <v>0.107039049921254</v>
      </c>
      <c r="X4300">
        <v>9</v>
      </c>
      <c r="Y4300">
        <v>40</v>
      </c>
      <c r="Z4300">
        <v>0.999999999999999</v>
      </c>
      <c r="AA4300">
        <v>98.059360524328994</v>
      </c>
      <c r="AB4300">
        <v>36</v>
      </c>
      <c r="AC4300">
        <v>0.897593318929504</v>
      </c>
      <c r="AD4300">
        <v>4</v>
      </c>
      <c r="AE4300">
        <v>0.102406681070495</v>
      </c>
      <c r="AF4300">
        <v>0</v>
      </c>
      <c r="AG4300">
        <v>1.1102E-16</v>
      </c>
      <c r="AH4300">
        <v>1.43436929641758E-2</v>
      </c>
      <c r="AI4300">
        <v>4</v>
      </c>
      <c r="AJ4300">
        <v>85.5490426115758</v>
      </c>
      <c r="AK4300">
        <v>40</v>
      </c>
      <c r="AL4300">
        <v>1</v>
      </c>
      <c r="AM4300">
        <v>2.57583215733409E-2</v>
      </c>
      <c r="AN4300">
        <v>1</v>
      </c>
      <c r="AO4300">
        <v>0</v>
      </c>
      <c r="AP4300">
        <v>0</v>
      </c>
      <c r="AQ4300">
        <v>40</v>
      </c>
      <c r="AR4300">
        <v>0.999999999999999</v>
      </c>
      <c r="AS4300">
        <v>5.1562476803349598E-2</v>
      </c>
      <c r="AT4300">
        <v>2</v>
      </c>
      <c r="AU4300">
        <v>0</v>
      </c>
      <c r="AV4300">
        <v>0</v>
      </c>
      <c r="AW4300">
        <v>40</v>
      </c>
      <c r="AX4300">
        <v>0.999999999999999</v>
      </c>
      <c r="AY4300">
        <v>83.237943677493405</v>
      </c>
      <c r="AZ4300">
        <v>40</v>
      </c>
      <c r="BA4300">
        <v>1</v>
      </c>
      <c r="BB4300">
        <v>36</v>
      </c>
      <c r="BC4300">
        <v>0.89546779922464803</v>
      </c>
      <c r="BD4300">
        <v>4</v>
      </c>
      <c r="BE4300">
        <v>0.104532200775351</v>
      </c>
      <c r="BF4300">
        <v>80.390437495651994</v>
      </c>
      <c r="BG4300">
        <v>81.951279088394003</v>
      </c>
      <c r="BH4300">
        <v>77.076269208636006</v>
      </c>
      <c r="BI4300">
        <v>79.042100959216995</v>
      </c>
    </row>
    <row r="4301" spans="1:61" x14ac:dyDescent="0.25">
      <c r="A4301" s="10" t="str">
        <f>VLOOKUP(D4301,'Index-Relations'!E:F,2,FALSE)</f>
        <v>BM</v>
      </c>
      <c r="B4301" t="s">
        <v>3450</v>
      </c>
      <c r="C4301" s="53" t="s">
        <v>2769</v>
      </c>
      <c r="D4301" s="59" t="s">
        <v>3236</v>
      </c>
      <c r="E4301" s="59" t="s">
        <v>7717</v>
      </c>
      <c r="F4301" t="s">
        <v>1709</v>
      </c>
      <c r="G4301" t="s">
        <v>1708</v>
      </c>
      <c r="H4301" t="s">
        <v>1710</v>
      </c>
      <c r="I4301" s="52">
        <v>45352</v>
      </c>
      <c r="J4301" t="s">
        <v>2457</v>
      </c>
      <c r="K4301">
        <v>40</v>
      </c>
      <c r="L4301">
        <v>86.9224560485859</v>
      </c>
      <c r="M4301">
        <v>40</v>
      </c>
      <c r="N4301">
        <v>1</v>
      </c>
      <c r="O4301">
        <v>87.3273057903004</v>
      </c>
      <c r="P4301">
        <v>40</v>
      </c>
      <c r="Q4301">
        <v>1</v>
      </c>
      <c r="R4301">
        <v>39</v>
      </c>
      <c r="S4301">
        <v>0.97187684821476195</v>
      </c>
      <c r="T4301">
        <v>37.5129799429088</v>
      </c>
      <c r="U4301">
        <v>0.73835764935414006</v>
      </c>
      <c r="V4301">
        <v>30</v>
      </c>
      <c r="W4301">
        <v>7.0241710281521499E-2</v>
      </c>
      <c r="X4301">
        <v>7</v>
      </c>
      <c r="Y4301">
        <v>40</v>
      </c>
      <c r="Z4301">
        <v>0.999999999999999</v>
      </c>
      <c r="AA4301">
        <v>86.087051679084993</v>
      </c>
      <c r="AB4301">
        <v>36</v>
      </c>
      <c r="AC4301">
        <v>0.90238666193078798</v>
      </c>
      <c r="AD4301">
        <v>4</v>
      </c>
      <c r="AE4301">
        <v>9.7613338069211394E-2</v>
      </c>
      <c r="AF4301">
        <v>0</v>
      </c>
      <c r="AG4301">
        <v>5.5510000000000001E-17</v>
      </c>
      <c r="AH4301">
        <v>3.0115440707573502E-3</v>
      </c>
      <c r="AI4301">
        <v>4</v>
      </c>
      <c r="AJ4301">
        <v>86.014641703649801</v>
      </c>
      <c r="AK4301">
        <v>40</v>
      </c>
      <c r="AL4301">
        <v>1</v>
      </c>
      <c r="AM4301">
        <v>2.0696949807176498E-2</v>
      </c>
      <c r="AN4301">
        <v>1</v>
      </c>
      <c r="AO4301">
        <v>0</v>
      </c>
      <c r="AP4301">
        <v>0</v>
      </c>
      <c r="AQ4301">
        <v>40</v>
      </c>
      <c r="AR4301">
        <v>1</v>
      </c>
      <c r="AS4301">
        <v>5.4582121822621697E-2</v>
      </c>
      <c r="AT4301">
        <v>2</v>
      </c>
      <c r="AU4301">
        <v>0</v>
      </c>
      <c r="AV4301">
        <v>0</v>
      </c>
      <c r="AW4301">
        <v>40</v>
      </c>
      <c r="AX4301">
        <v>1</v>
      </c>
      <c r="AY4301">
        <v>84.433663932951404</v>
      </c>
      <c r="AZ4301">
        <v>40</v>
      </c>
      <c r="BA4301">
        <v>1</v>
      </c>
      <c r="BB4301">
        <v>36</v>
      </c>
      <c r="BC4301">
        <v>0.90645775456393896</v>
      </c>
      <c r="BD4301">
        <v>4</v>
      </c>
      <c r="BE4301">
        <v>9.3542245436060295E-2</v>
      </c>
      <c r="BF4301">
        <v>81.040989226744998</v>
      </c>
      <c r="BG4301">
        <v>82.1937240692519</v>
      </c>
      <c r="BH4301">
        <v>78.418859210178894</v>
      </c>
      <c r="BI4301">
        <v>79.387151204990005</v>
      </c>
    </row>
    <row r="4302" spans="1:61" x14ac:dyDescent="0.25">
      <c r="A4302" s="10" t="str">
        <f>VLOOKUP(D4302,'Index-Relations'!E:F,2,FALSE)</f>
        <v>BM</v>
      </c>
      <c r="B4302" t="s">
        <v>3450</v>
      </c>
      <c r="C4302" s="53" t="s">
        <v>2770</v>
      </c>
      <c r="D4302" s="59" t="s">
        <v>3236</v>
      </c>
      <c r="E4302" s="59" t="s">
        <v>7718</v>
      </c>
      <c r="F4302" t="s">
        <v>1709</v>
      </c>
      <c r="G4302" t="s">
        <v>1708</v>
      </c>
      <c r="H4302" t="s">
        <v>1710</v>
      </c>
      <c r="I4302" s="52">
        <v>45323</v>
      </c>
      <c r="J4302" t="s">
        <v>2457</v>
      </c>
      <c r="K4302">
        <v>40</v>
      </c>
      <c r="L4302">
        <v>87.192129447040003</v>
      </c>
      <c r="M4302">
        <v>40</v>
      </c>
      <c r="N4302">
        <v>1</v>
      </c>
      <c r="O4302">
        <v>87.363841199022602</v>
      </c>
      <c r="P4302">
        <v>40</v>
      </c>
      <c r="Q4302">
        <v>1</v>
      </c>
      <c r="R4302">
        <v>39</v>
      </c>
      <c r="S4302">
        <v>0.97437909455953498</v>
      </c>
      <c r="T4302">
        <v>37.884757654316701</v>
      </c>
      <c r="U4302">
        <v>0.73703187779432899</v>
      </c>
      <c r="V4302">
        <v>30</v>
      </c>
      <c r="W4302">
        <v>6.9794794277254699E-2</v>
      </c>
      <c r="X4302">
        <v>7</v>
      </c>
      <c r="Y4302">
        <v>40</v>
      </c>
      <c r="Z4302">
        <v>1</v>
      </c>
      <c r="AA4302">
        <v>90.190012342420104</v>
      </c>
      <c r="AB4302">
        <v>36</v>
      </c>
      <c r="AC4302">
        <v>0.90131685085467295</v>
      </c>
      <c r="AD4302">
        <v>4</v>
      </c>
      <c r="AE4302">
        <v>9.8683149145327095E-2</v>
      </c>
      <c r="AF4302">
        <v>0</v>
      </c>
      <c r="AG4302">
        <v>0</v>
      </c>
      <c r="AH4302">
        <v>3.2119970176310501E-3</v>
      </c>
      <c r="AI4302">
        <v>4</v>
      </c>
      <c r="AJ4302">
        <v>86.162715382636605</v>
      </c>
      <c r="AK4302">
        <v>40</v>
      </c>
      <c r="AL4302">
        <v>1</v>
      </c>
      <c r="AM4302">
        <v>2.2035486407275501E-2</v>
      </c>
      <c r="AN4302">
        <v>1</v>
      </c>
      <c r="AO4302">
        <v>0</v>
      </c>
      <c r="AP4302">
        <v>0</v>
      </c>
      <c r="AQ4302">
        <v>40</v>
      </c>
      <c r="AR4302">
        <v>0.999999999999999</v>
      </c>
      <c r="AS4302">
        <v>5.2511202306821797E-2</v>
      </c>
      <c r="AT4302">
        <v>2</v>
      </c>
      <c r="AU4302">
        <v>0</v>
      </c>
      <c r="AV4302">
        <v>0</v>
      </c>
      <c r="AW4302">
        <v>40</v>
      </c>
      <c r="AX4302">
        <v>1</v>
      </c>
      <c r="AY4302">
        <v>85.028699615687799</v>
      </c>
      <c r="AZ4302">
        <v>40</v>
      </c>
      <c r="BA4302">
        <v>1</v>
      </c>
      <c r="BB4302">
        <v>36</v>
      </c>
      <c r="BC4302">
        <v>0.90125550636569296</v>
      </c>
      <c r="BD4302">
        <v>4</v>
      </c>
      <c r="BE4302">
        <v>9.8744493634306804E-2</v>
      </c>
      <c r="BF4302">
        <v>81.296074529837995</v>
      </c>
      <c r="BG4302">
        <v>82.310171856929003</v>
      </c>
      <c r="BH4302">
        <v>78.925755234934996</v>
      </c>
      <c r="BI4302">
        <v>79.618348724420997</v>
      </c>
    </row>
    <row r="4303" spans="1:61" x14ac:dyDescent="0.25">
      <c r="A4303" s="10" t="str">
        <f>VLOOKUP(D4303,'Index-Relations'!E:F,2,FALSE)</f>
        <v>ESG</v>
      </c>
      <c r="B4303" t="s">
        <v>3450</v>
      </c>
      <c r="C4303" s="53" t="s">
        <v>2760</v>
      </c>
      <c r="D4303" s="59" t="s">
        <v>3197</v>
      </c>
      <c r="E4303" s="59" t="s">
        <v>7719</v>
      </c>
      <c r="F4303" t="s">
        <v>1713</v>
      </c>
      <c r="G4303" t="s">
        <v>1712</v>
      </c>
      <c r="H4303" t="s">
        <v>1714</v>
      </c>
      <c r="I4303" s="52">
        <v>45659</v>
      </c>
      <c r="J4303" t="s">
        <v>2457</v>
      </c>
      <c r="K4303">
        <v>40</v>
      </c>
      <c r="L4303" s="73">
        <v>91.679556009986896</v>
      </c>
      <c r="M4303">
        <v>40</v>
      </c>
      <c r="N4303">
        <v>1</v>
      </c>
      <c r="O4303" s="73">
        <v>92.032752045456903</v>
      </c>
      <c r="P4303">
        <v>40</v>
      </c>
      <c r="Q4303">
        <v>1</v>
      </c>
      <c r="R4303">
        <v>40</v>
      </c>
      <c r="S4303">
        <v>0.999999999999999</v>
      </c>
      <c r="T4303">
        <v>37.763433897077</v>
      </c>
      <c r="U4303">
        <v>0.71171604161412005</v>
      </c>
      <c r="V4303">
        <v>26</v>
      </c>
      <c r="W4303">
        <v>0.14487982461280799</v>
      </c>
      <c r="X4303">
        <v>5</v>
      </c>
      <c r="Y4303">
        <v>40</v>
      </c>
      <c r="Z4303">
        <v>0.999999999999999</v>
      </c>
      <c r="AA4303">
        <v>164.20838638927199</v>
      </c>
      <c r="AB4303">
        <v>38</v>
      </c>
      <c r="AC4303">
        <v>0.95052626150752495</v>
      </c>
      <c r="AD4303">
        <v>2</v>
      </c>
      <c r="AE4303">
        <v>4.9473738492474099E-2</v>
      </c>
      <c r="AF4303">
        <v>0</v>
      </c>
      <c r="AG4303">
        <v>2.3592E-16</v>
      </c>
      <c r="AH4303">
        <v>1.7263276146181599E-2</v>
      </c>
      <c r="AI4303">
        <v>4</v>
      </c>
      <c r="AJ4303" s="73">
        <v>90.832516240952899</v>
      </c>
      <c r="AK4303">
        <v>40</v>
      </c>
      <c r="AL4303">
        <v>1</v>
      </c>
      <c r="AM4303">
        <v>0</v>
      </c>
      <c r="AN4303">
        <v>0</v>
      </c>
      <c r="AO4303">
        <v>0</v>
      </c>
      <c r="AP4303">
        <v>0</v>
      </c>
      <c r="AQ4303">
        <v>40</v>
      </c>
      <c r="AR4303">
        <v>1</v>
      </c>
      <c r="AS4303">
        <v>0</v>
      </c>
      <c r="AT4303">
        <v>0</v>
      </c>
      <c r="AU4303">
        <v>0</v>
      </c>
      <c r="AV4303">
        <v>0</v>
      </c>
      <c r="AW4303">
        <v>40</v>
      </c>
      <c r="AX4303">
        <v>1</v>
      </c>
      <c r="AY4303" s="73">
        <v>88.511779323701006</v>
      </c>
      <c r="AZ4303">
        <v>40</v>
      </c>
      <c r="BA4303">
        <v>1</v>
      </c>
      <c r="BB4303">
        <v>35</v>
      </c>
      <c r="BC4303">
        <v>0.87358991357569005</v>
      </c>
      <c r="BD4303">
        <v>5</v>
      </c>
      <c r="BE4303">
        <v>0.12641008642430901</v>
      </c>
      <c r="BF4303">
        <v>91.679556009986896</v>
      </c>
      <c r="BG4303">
        <v>92.032752045456903</v>
      </c>
      <c r="BH4303">
        <v>88.511779323701006</v>
      </c>
      <c r="BI4303">
        <v>90.832516240952899</v>
      </c>
    </row>
    <row r="4304" spans="1:61" x14ac:dyDescent="0.25">
      <c r="A4304" s="10" t="str">
        <f>VLOOKUP(D4304,'Index-Relations'!E:F,2,FALSE)</f>
        <v>ESG</v>
      </c>
      <c r="B4304" t="s">
        <v>3450</v>
      </c>
      <c r="C4304" s="53" t="s">
        <v>2761</v>
      </c>
      <c r="D4304" s="59" t="s">
        <v>3197</v>
      </c>
      <c r="E4304" s="59" t="s">
        <v>7720</v>
      </c>
      <c r="F4304" t="s">
        <v>1713</v>
      </c>
      <c r="G4304" t="s">
        <v>1712</v>
      </c>
      <c r="H4304" t="s">
        <v>1714</v>
      </c>
      <c r="I4304" s="52">
        <v>45628</v>
      </c>
      <c r="J4304" t="s">
        <v>2457</v>
      </c>
      <c r="K4304">
        <v>40</v>
      </c>
      <c r="L4304" s="73">
        <v>91.918549446902006</v>
      </c>
      <c r="M4304">
        <v>40</v>
      </c>
      <c r="N4304">
        <v>1</v>
      </c>
      <c r="O4304" s="73">
        <v>92.046926448443003</v>
      </c>
      <c r="P4304">
        <v>40</v>
      </c>
      <c r="Q4304">
        <v>1</v>
      </c>
      <c r="R4304">
        <v>40</v>
      </c>
      <c r="S4304">
        <v>0.999999999999999</v>
      </c>
      <c r="T4304">
        <v>37.454868905243998</v>
      </c>
      <c r="U4304">
        <v>0.73275862263659097</v>
      </c>
      <c r="V4304">
        <v>26</v>
      </c>
      <c r="W4304">
        <v>0.144232456345188</v>
      </c>
      <c r="X4304">
        <v>5</v>
      </c>
      <c r="Y4304">
        <v>40</v>
      </c>
      <c r="Z4304">
        <v>1</v>
      </c>
      <c r="AA4304">
        <v>146.29343118833501</v>
      </c>
      <c r="AB4304">
        <v>38</v>
      </c>
      <c r="AC4304">
        <v>0.95570002586593705</v>
      </c>
      <c r="AD4304">
        <v>2</v>
      </c>
      <c r="AE4304">
        <v>4.4299974134062697E-2</v>
      </c>
      <c r="AF4304">
        <v>0</v>
      </c>
      <c r="AG4304">
        <v>0</v>
      </c>
      <c r="AH4304">
        <v>1.3776413434311199E-2</v>
      </c>
      <c r="AI4304">
        <v>4</v>
      </c>
      <c r="AJ4304" s="73">
        <v>90.886103874279002</v>
      </c>
      <c r="AK4304">
        <v>40</v>
      </c>
      <c r="AL4304">
        <v>1</v>
      </c>
      <c r="AM4304">
        <v>0</v>
      </c>
      <c r="AN4304">
        <v>0</v>
      </c>
      <c r="AO4304">
        <v>0</v>
      </c>
      <c r="AP4304">
        <v>0</v>
      </c>
      <c r="AQ4304">
        <v>40</v>
      </c>
      <c r="AR4304">
        <v>1</v>
      </c>
      <c r="AS4304">
        <v>0</v>
      </c>
      <c r="AT4304">
        <v>0</v>
      </c>
      <c r="AU4304">
        <v>0</v>
      </c>
      <c r="AV4304">
        <v>0</v>
      </c>
      <c r="AW4304">
        <v>40</v>
      </c>
      <c r="AX4304">
        <v>1</v>
      </c>
      <c r="AY4304" s="73">
        <v>89.078448443782904</v>
      </c>
      <c r="AZ4304">
        <v>40</v>
      </c>
      <c r="BA4304">
        <v>1</v>
      </c>
      <c r="BB4304">
        <v>35</v>
      </c>
      <c r="BC4304">
        <v>0.88062728928787704</v>
      </c>
      <c r="BD4304">
        <v>5</v>
      </c>
      <c r="BE4304">
        <v>0.11937271071212199</v>
      </c>
      <c r="BF4304">
        <v>91.918549446902006</v>
      </c>
      <c r="BG4304">
        <v>92.046926448443003</v>
      </c>
      <c r="BH4304">
        <v>89.078448443782904</v>
      </c>
      <c r="BI4304">
        <v>90.886103874279002</v>
      </c>
    </row>
    <row r="4305" spans="1:61" x14ac:dyDescent="0.25">
      <c r="A4305" s="10" t="str">
        <f>VLOOKUP(D4305,'Index-Relations'!E:F,2,FALSE)</f>
        <v>ESG</v>
      </c>
      <c r="B4305" t="s">
        <v>3450</v>
      </c>
      <c r="C4305" s="53" t="s">
        <v>2762</v>
      </c>
      <c r="D4305" s="59" t="s">
        <v>3197</v>
      </c>
      <c r="E4305" s="59" t="s">
        <v>7721</v>
      </c>
      <c r="F4305" t="s">
        <v>1713</v>
      </c>
      <c r="G4305" t="s">
        <v>1712</v>
      </c>
      <c r="H4305" t="s">
        <v>1714</v>
      </c>
      <c r="I4305" s="52">
        <v>45597</v>
      </c>
      <c r="J4305" t="s">
        <v>2457</v>
      </c>
      <c r="K4305">
        <v>40</v>
      </c>
      <c r="L4305" s="73">
        <v>91.816601880750994</v>
      </c>
      <c r="M4305">
        <v>40</v>
      </c>
      <c r="N4305">
        <v>1</v>
      </c>
      <c r="O4305" s="73">
        <v>92.110845855621903</v>
      </c>
      <c r="P4305">
        <v>40</v>
      </c>
      <c r="Q4305">
        <v>1</v>
      </c>
      <c r="R4305">
        <v>40</v>
      </c>
      <c r="S4305">
        <v>1</v>
      </c>
      <c r="T4305">
        <v>37.609660667270497</v>
      </c>
      <c r="U4305">
        <v>0.73699330395366502</v>
      </c>
      <c r="V4305">
        <v>26</v>
      </c>
      <c r="W4305">
        <v>0.15884347840447599</v>
      </c>
      <c r="X4305">
        <v>5</v>
      </c>
      <c r="Y4305">
        <v>40</v>
      </c>
      <c r="Z4305">
        <v>0.999999999999999</v>
      </c>
      <c r="AA4305">
        <v>143.00692278829899</v>
      </c>
      <c r="AB4305">
        <v>38</v>
      </c>
      <c r="AC4305">
        <v>0.95683444298833398</v>
      </c>
      <c r="AD4305">
        <v>2</v>
      </c>
      <c r="AE4305">
        <v>4.3165557011665398E-2</v>
      </c>
      <c r="AF4305">
        <v>0</v>
      </c>
      <c r="AG4305">
        <v>1.388E-17</v>
      </c>
      <c r="AH4305">
        <v>1.3597530599934101E-2</v>
      </c>
      <c r="AI4305">
        <v>4</v>
      </c>
      <c r="AJ4305" s="73">
        <v>90.9121473657179</v>
      </c>
      <c r="AK4305">
        <v>40</v>
      </c>
      <c r="AL4305">
        <v>1</v>
      </c>
      <c r="AM4305">
        <v>0</v>
      </c>
      <c r="AN4305">
        <v>0</v>
      </c>
      <c r="AO4305">
        <v>0</v>
      </c>
      <c r="AP4305">
        <v>0</v>
      </c>
      <c r="AQ4305">
        <v>40</v>
      </c>
      <c r="AR4305">
        <v>1</v>
      </c>
      <c r="AS4305">
        <v>0</v>
      </c>
      <c r="AT4305">
        <v>0</v>
      </c>
      <c r="AU4305">
        <v>0</v>
      </c>
      <c r="AV4305">
        <v>0</v>
      </c>
      <c r="AW4305">
        <v>40</v>
      </c>
      <c r="AX4305">
        <v>0.999999999999999</v>
      </c>
      <c r="AY4305" s="73">
        <v>88.780619822505003</v>
      </c>
      <c r="AZ4305">
        <v>40</v>
      </c>
      <c r="BA4305">
        <v>1</v>
      </c>
      <c r="BB4305">
        <v>35</v>
      </c>
      <c r="BC4305">
        <v>0.87798188420284196</v>
      </c>
      <c r="BD4305">
        <v>5</v>
      </c>
      <c r="BE4305">
        <v>0.122018115797157</v>
      </c>
      <c r="BF4305">
        <v>91.816601880750994</v>
      </c>
      <c r="BG4305">
        <v>92.110845855621903</v>
      </c>
      <c r="BH4305">
        <v>88.780619822505003</v>
      </c>
      <c r="BI4305">
        <v>90.9121473657179</v>
      </c>
    </row>
    <row r="4306" spans="1:61" x14ac:dyDescent="0.25">
      <c r="A4306" s="10" t="str">
        <f>VLOOKUP(D4306,'Index-Relations'!E:F,2,FALSE)</f>
        <v>ESG</v>
      </c>
      <c r="B4306" t="s">
        <v>3450</v>
      </c>
      <c r="C4306" s="53" t="s">
        <v>2763</v>
      </c>
      <c r="D4306" s="59" t="s">
        <v>3197</v>
      </c>
      <c r="E4306" s="59" t="s">
        <v>7722</v>
      </c>
      <c r="F4306" t="s">
        <v>1713</v>
      </c>
      <c r="G4306" t="s">
        <v>1712</v>
      </c>
      <c r="H4306" t="s">
        <v>1714</v>
      </c>
      <c r="I4306" s="52">
        <v>45566</v>
      </c>
      <c r="J4306" t="s">
        <v>2457</v>
      </c>
      <c r="K4306">
        <v>40</v>
      </c>
      <c r="L4306" s="73">
        <v>91.773359180976001</v>
      </c>
      <c r="M4306">
        <v>40</v>
      </c>
      <c r="N4306">
        <v>1</v>
      </c>
      <c r="O4306" s="73">
        <v>92.002360149231905</v>
      </c>
      <c r="P4306">
        <v>40</v>
      </c>
      <c r="Q4306">
        <v>1</v>
      </c>
      <c r="R4306">
        <v>40</v>
      </c>
      <c r="S4306">
        <v>1</v>
      </c>
      <c r="T4306">
        <v>37.915649191326601</v>
      </c>
      <c r="U4306">
        <v>0.73735553963932998</v>
      </c>
      <c r="V4306">
        <v>26</v>
      </c>
      <c r="W4306">
        <v>0.16207343320200099</v>
      </c>
      <c r="X4306">
        <v>5</v>
      </c>
      <c r="Y4306">
        <v>40</v>
      </c>
      <c r="Z4306">
        <v>0.999999999999999</v>
      </c>
      <c r="AA4306">
        <v>139.382109333567</v>
      </c>
      <c r="AB4306">
        <v>38</v>
      </c>
      <c r="AC4306">
        <v>0.95128228939696202</v>
      </c>
      <c r="AD4306">
        <v>2</v>
      </c>
      <c r="AE4306">
        <v>4.8717710603037603E-2</v>
      </c>
      <c r="AF4306">
        <v>0</v>
      </c>
      <c r="AG4306">
        <v>1.1102E-16</v>
      </c>
      <c r="AH4306">
        <v>1.39097022799249E-2</v>
      </c>
      <c r="AI4306">
        <v>4</v>
      </c>
      <c r="AJ4306" s="73">
        <v>90.882952744684999</v>
      </c>
      <c r="AK4306">
        <v>40</v>
      </c>
      <c r="AL4306">
        <v>1</v>
      </c>
      <c r="AM4306">
        <v>0</v>
      </c>
      <c r="AN4306">
        <v>0</v>
      </c>
      <c r="AO4306">
        <v>0</v>
      </c>
      <c r="AP4306">
        <v>0</v>
      </c>
      <c r="AQ4306">
        <v>40</v>
      </c>
      <c r="AR4306">
        <v>0.999999999999999</v>
      </c>
      <c r="AS4306">
        <v>0</v>
      </c>
      <c r="AT4306">
        <v>0</v>
      </c>
      <c r="AU4306">
        <v>0</v>
      </c>
      <c r="AV4306">
        <v>0</v>
      </c>
      <c r="AW4306">
        <v>40</v>
      </c>
      <c r="AX4306">
        <v>0.999999999999999</v>
      </c>
      <c r="AY4306" s="73">
        <v>88.743743254654902</v>
      </c>
      <c r="AZ4306">
        <v>40</v>
      </c>
      <c r="BA4306">
        <v>1</v>
      </c>
      <c r="BB4306">
        <v>35</v>
      </c>
      <c r="BC4306">
        <v>0.87690825886613399</v>
      </c>
      <c r="BD4306">
        <v>5</v>
      </c>
      <c r="BE4306">
        <v>0.12309174113386501</v>
      </c>
      <c r="BF4306">
        <v>91.773359180976001</v>
      </c>
      <c r="BG4306">
        <v>92.002360149231905</v>
      </c>
      <c r="BH4306">
        <v>88.743743254654902</v>
      </c>
      <c r="BI4306">
        <v>90.882952744684999</v>
      </c>
    </row>
    <row r="4307" spans="1:61" x14ac:dyDescent="0.25">
      <c r="A4307" s="10" t="str">
        <f>VLOOKUP(D4307,'Index-Relations'!E:F,2,FALSE)</f>
        <v>ESG</v>
      </c>
      <c r="B4307" t="s">
        <v>3450</v>
      </c>
      <c r="C4307" s="53" t="s">
        <v>2764</v>
      </c>
      <c r="D4307" s="59" t="s">
        <v>3197</v>
      </c>
      <c r="E4307" s="59" t="s">
        <v>7723</v>
      </c>
      <c r="F4307" t="s">
        <v>1713</v>
      </c>
      <c r="G4307" t="s">
        <v>1712</v>
      </c>
      <c r="H4307" t="s">
        <v>1714</v>
      </c>
      <c r="I4307" s="52">
        <v>45537</v>
      </c>
      <c r="J4307" t="s">
        <v>2457</v>
      </c>
      <c r="K4307">
        <v>40</v>
      </c>
      <c r="L4307" s="73">
        <v>92.049115430070003</v>
      </c>
      <c r="M4307">
        <v>40</v>
      </c>
      <c r="N4307">
        <v>1</v>
      </c>
      <c r="O4307" s="73">
        <v>92.128993197946002</v>
      </c>
      <c r="P4307">
        <v>40</v>
      </c>
      <c r="Q4307">
        <v>1</v>
      </c>
      <c r="R4307">
        <v>40</v>
      </c>
      <c r="S4307">
        <v>0.999999999999999</v>
      </c>
      <c r="T4307">
        <v>37.901962818983101</v>
      </c>
      <c r="U4307">
        <v>0.72502168934535904</v>
      </c>
      <c r="V4307">
        <v>26</v>
      </c>
      <c r="W4307">
        <v>0.16602340214880101</v>
      </c>
      <c r="X4307">
        <v>5</v>
      </c>
      <c r="Y4307">
        <v>40</v>
      </c>
      <c r="Z4307">
        <v>0.999999999999999</v>
      </c>
      <c r="AA4307">
        <v>154.46627008731301</v>
      </c>
      <c r="AB4307">
        <v>38</v>
      </c>
      <c r="AC4307">
        <v>0.952837652960277</v>
      </c>
      <c r="AD4307">
        <v>2</v>
      </c>
      <c r="AE4307">
        <v>4.7162347039722503E-2</v>
      </c>
      <c r="AF4307">
        <v>0</v>
      </c>
      <c r="AG4307">
        <v>0</v>
      </c>
      <c r="AH4307">
        <v>1.4167691292328701E-2</v>
      </c>
      <c r="AI4307">
        <v>4</v>
      </c>
      <c r="AJ4307" s="73">
        <v>91.248235450755899</v>
      </c>
      <c r="AK4307">
        <v>40</v>
      </c>
      <c r="AL4307">
        <v>1</v>
      </c>
      <c r="AM4307">
        <v>0</v>
      </c>
      <c r="AN4307">
        <v>0</v>
      </c>
      <c r="AO4307">
        <v>0</v>
      </c>
      <c r="AP4307">
        <v>0</v>
      </c>
      <c r="AQ4307">
        <v>40</v>
      </c>
      <c r="AR4307">
        <v>1</v>
      </c>
      <c r="AS4307">
        <v>0</v>
      </c>
      <c r="AT4307">
        <v>0</v>
      </c>
      <c r="AU4307">
        <v>0</v>
      </c>
      <c r="AV4307">
        <v>0</v>
      </c>
      <c r="AW4307">
        <v>40</v>
      </c>
      <c r="AX4307">
        <v>0.999999999999999</v>
      </c>
      <c r="AY4307" s="73">
        <v>89.300199005194997</v>
      </c>
      <c r="AZ4307">
        <v>40</v>
      </c>
      <c r="BA4307">
        <v>1</v>
      </c>
      <c r="BB4307">
        <v>35</v>
      </c>
      <c r="BC4307">
        <v>0.87492415207526497</v>
      </c>
      <c r="BD4307">
        <v>5</v>
      </c>
      <c r="BE4307">
        <v>0.125075847924734</v>
      </c>
      <c r="BF4307">
        <v>92.049115430070003</v>
      </c>
      <c r="BG4307">
        <v>92.128993197946002</v>
      </c>
      <c r="BH4307">
        <v>89.300199005194997</v>
      </c>
      <c r="BI4307">
        <v>91.248235450755899</v>
      </c>
    </row>
    <row r="4308" spans="1:61" x14ac:dyDescent="0.25">
      <c r="A4308" s="10" t="str">
        <f>VLOOKUP(D4308,'Index-Relations'!E:F,2,FALSE)</f>
        <v>ESG</v>
      </c>
      <c r="B4308" t="s">
        <v>3450</v>
      </c>
      <c r="C4308" s="53" t="s">
        <v>3350</v>
      </c>
      <c r="D4308" s="59" t="s">
        <v>3197</v>
      </c>
      <c r="E4308" s="59" t="s">
        <v>7724</v>
      </c>
      <c r="F4308" t="s">
        <v>1713</v>
      </c>
      <c r="G4308" t="s">
        <v>1712</v>
      </c>
      <c r="H4308" t="s">
        <v>1714</v>
      </c>
      <c r="I4308" s="52">
        <v>45505</v>
      </c>
      <c r="J4308" t="s">
        <v>2457</v>
      </c>
      <c r="K4308">
        <v>40</v>
      </c>
      <c r="L4308" s="73">
        <v>91.848944975492998</v>
      </c>
      <c r="M4308">
        <v>40</v>
      </c>
      <c r="N4308">
        <v>1</v>
      </c>
      <c r="O4308" s="73">
        <v>92.001822814084903</v>
      </c>
      <c r="P4308">
        <v>40</v>
      </c>
      <c r="Q4308">
        <v>1</v>
      </c>
      <c r="R4308">
        <v>40</v>
      </c>
      <c r="S4308">
        <v>0.999999999999999</v>
      </c>
      <c r="T4308">
        <v>37.854490056172601</v>
      </c>
      <c r="U4308">
        <v>0.72530268500341899</v>
      </c>
      <c r="V4308">
        <v>26</v>
      </c>
      <c r="W4308">
        <v>0.15856441447192399</v>
      </c>
      <c r="X4308">
        <v>5</v>
      </c>
      <c r="Y4308">
        <v>40</v>
      </c>
      <c r="Z4308">
        <v>0.999999999999999</v>
      </c>
      <c r="AA4308">
        <v>161.002987819298</v>
      </c>
      <c r="AB4308">
        <v>39</v>
      </c>
      <c r="AC4308">
        <v>0.975980676200363</v>
      </c>
      <c r="AD4308">
        <v>1</v>
      </c>
      <c r="AE4308">
        <v>2.4019323799636699E-2</v>
      </c>
      <c r="AF4308">
        <v>0</v>
      </c>
      <c r="AG4308">
        <v>9.7139999999999999E-17</v>
      </c>
      <c r="AH4308">
        <v>1.41525342272998E-2</v>
      </c>
      <c r="AI4308">
        <v>4</v>
      </c>
      <c r="AJ4308" s="73">
        <v>91.065413444290996</v>
      </c>
      <c r="AK4308">
        <v>40</v>
      </c>
      <c r="AL4308">
        <v>1</v>
      </c>
      <c r="AM4308">
        <v>0</v>
      </c>
      <c r="AN4308">
        <v>0</v>
      </c>
      <c r="AO4308">
        <v>0</v>
      </c>
      <c r="AP4308">
        <v>0</v>
      </c>
      <c r="AQ4308">
        <v>40</v>
      </c>
      <c r="AR4308">
        <v>1</v>
      </c>
      <c r="AS4308">
        <v>0</v>
      </c>
      <c r="AT4308">
        <v>0</v>
      </c>
      <c r="AU4308">
        <v>0</v>
      </c>
      <c r="AV4308">
        <v>0</v>
      </c>
      <c r="AW4308">
        <v>40</v>
      </c>
      <c r="AX4308">
        <v>0.999999999999999</v>
      </c>
      <c r="AY4308" s="73">
        <v>89.037812497254905</v>
      </c>
      <c r="AZ4308">
        <v>40</v>
      </c>
      <c r="BA4308">
        <v>1</v>
      </c>
      <c r="BB4308">
        <v>36</v>
      </c>
      <c r="BC4308">
        <v>0.89399840160813704</v>
      </c>
      <c r="BD4308">
        <v>4</v>
      </c>
      <c r="BE4308">
        <v>0.106001598391862</v>
      </c>
      <c r="BF4308">
        <v>91.848944975492998</v>
      </c>
      <c r="BG4308">
        <v>92.001822814084903</v>
      </c>
      <c r="BH4308">
        <v>89.037812497254905</v>
      </c>
      <c r="BI4308">
        <v>91.065413444290996</v>
      </c>
    </row>
    <row r="4309" spans="1:61" x14ac:dyDescent="0.25">
      <c r="A4309" s="10" t="str">
        <f>VLOOKUP(D4309,'Index-Relations'!E:F,2,FALSE)</f>
        <v>ESG</v>
      </c>
      <c r="B4309" t="s">
        <v>3450</v>
      </c>
      <c r="C4309" s="53" t="s">
        <v>2765</v>
      </c>
      <c r="D4309" s="59" t="s">
        <v>3197</v>
      </c>
      <c r="E4309" s="59" t="s">
        <v>7725</v>
      </c>
      <c r="F4309" t="s">
        <v>1713</v>
      </c>
      <c r="G4309" t="s">
        <v>1712</v>
      </c>
      <c r="H4309" t="s">
        <v>1714</v>
      </c>
      <c r="I4309" s="52">
        <v>45474</v>
      </c>
      <c r="J4309" t="s">
        <v>2457</v>
      </c>
      <c r="K4309">
        <v>40</v>
      </c>
      <c r="L4309" s="73">
        <v>92.322204621544998</v>
      </c>
      <c r="M4309">
        <v>40</v>
      </c>
      <c r="N4309">
        <v>1</v>
      </c>
      <c r="O4309" s="73">
        <v>92.089440907088999</v>
      </c>
      <c r="P4309">
        <v>40</v>
      </c>
      <c r="Q4309">
        <v>1</v>
      </c>
      <c r="R4309">
        <v>40</v>
      </c>
      <c r="S4309">
        <v>1</v>
      </c>
      <c r="T4309">
        <v>37.657273363363899</v>
      </c>
      <c r="U4309">
        <v>0.72617076766740596</v>
      </c>
      <c r="V4309">
        <v>26</v>
      </c>
      <c r="W4309">
        <v>0.16245644754452199</v>
      </c>
      <c r="X4309">
        <v>5</v>
      </c>
      <c r="Y4309">
        <v>40</v>
      </c>
      <c r="Z4309">
        <v>1</v>
      </c>
      <c r="AA4309">
        <v>164.80639914060399</v>
      </c>
      <c r="AB4309">
        <v>38</v>
      </c>
      <c r="AC4309">
        <v>0.94932639381136796</v>
      </c>
      <c r="AD4309">
        <v>2</v>
      </c>
      <c r="AE4309">
        <v>5.0673606188632099E-2</v>
      </c>
      <c r="AF4309">
        <v>0</v>
      </c>
      <c r="AG4309">
        <v>0</v>
      </c>
      <c r="AH4309">
        <v>1.38548048491629E-2</v>
      </c>
      <c r="AI4309">
        <v>4</v>
      </c>
      <c r="AJ4309" s="73">
        <v>91.556645229831901</v>
      </c>
      <c r="AK4309">
        <v>40</v>
      </c>
      <c r="AL4309">
        <v>1</v>
      </c>
      <c r="AM4309">
        <v>0</v>
      </c>
      <c r="AN4309">
        <v>0</v>
      </c>
      <c r="AO4309">
        <v>0</v>
      </c>
      <c r="AP4309">
        <v>0</v>
      </c>
      <c r="AQ4309">
        <v>40</v>
      </c>
      <c r="AR4309">
        <v>0.999999999999999</v>
      </c>
      <c r="AS4309">
        <v>0</v>
      </c>
      <c r="AT4309">
        <v>0</v>
      </c>
      <c r="AU4309">
        <v>0</v>
      </c>
      <c r="AV4309">
        <v>0</v>
      </c>
      <c r="AW4309">
        <v>40</v>
      </c>
      <c r="AX4309">
        <v>1</v>
      </c>
      <c r="AY4309" s="73">
        <v>89.836373083506004</v>
      </c>
      <c r="AZ4309">
        <v>40</v>
      </c>
      <c r="BA4309">
        <v>1</v>
      </c>
      <c r="BB4309">
        <v>36</v>
      </c>
      <c r="BC4309">
        <v>0.89736986499629001</v>
      </c>
      <c r="BD4309">
        <v>4</v>
      </c>
      <c r="BE4309">
        <v>0.102630135003709</v>
      </c>
      <c r="BF4309">
        <v>92.322204621544998</v>
      </c>
      <c r="BG4309">
        <v>92.089440907088999</v>
      </c>
      <c r="BH4309">
        <v>89.836373083506004</v>
      </c>
      <c r="BI4309">
        <v>91.556645229831901</v>
      </c>
    </row>
    <row r="4310" spans="1:61" x14ac:dyDescent="0.25">
      <c r="A4310" s="10" t="str">
        <f>VLOOKUP(D4310,'Index-Relations'!E:F,2,FALSE)</f>
        <v>ESG</v>
      </c>
      <c r="B4310" t="s">
        <v>3450</v>
      </c>
      <c r="C4310" s="53" t="s">
        <v>2766</v>
      </c>
      <c r="D4310" s="59" t="s">
        <v>3197</v>
      </c>
      <c r="E4310" s="59" t="s">
        <v>7726</v>
      </c>
      <c r="F4310" t="s">
        <v>1713</v>
      </c>
      <c r="G4310" t="s">
        <v>1712</v>
      </c>
      <c r="H4310" t="s">
        <v>1714</v>
      </c>
      <c r="I4310" s="52">
        <v>45446</v>
      </c>
      <c r="J4310" t="s">
        <v>2457</v>
      </c>
      <c r="K4310">
        <v>40</v>
      </c>
      <c r="L4310" s="73">
        <v>93.205804139926002</v>
      </c>
      <c r="M4310">
        <v>40</v>
      </c>
      <c r="N4310">
        <v>1</v>
      </c>
      <c r="O4310" s="73">
        <v>91.963324634792997</v>
      </c>
      <c r="P4310">
        <v>40</v>
      </c>
      <c r="Q4310">
        <v>1</v>
      </c>
      <c r="R4310">
        <v>40</v>
      </c>
      <c r="S4310">
        <v>1</v>
      </c>
      <c r="T4310">
        <v>37.250390687075502</v>
      </c>
      <c r="U4310">
        <v>0.71386105134440603</v>
      </c>
      <c r="V4310">
        <v>24</v>
      </c>
      <c r="W4310">
        <v>0.16232054191164999</v>
      </c>
      <c r="X4310">
        <v>4</v>
      </c>
      <c r="Y4310">
        <v>40</v>
      </c>
      <c r="Z4310">
        <v>1</v>
      </c>
      <c r="AA4310">
        <v>122.99611301586199</v>
      </c>
      <c r="AB4310">
        <v>36</v>
      </c>
      <c r="AC4310">
        <v>0.89742137017296797</v>
      </c>
      <c r="AD4310">
        <v>4</v>
      </c>
      <c r="AE4310">
        <v>0.102578629827031</v>
      </c>
      <c r="AF4310">
        <v>0</v>
      </c>
      <c r="AG4310">
        <v>0</v>
      </c>
      <c r="AH4310">
        <v>7.30378759941425E-3</v>
      </c>
      <c r="AI4310">
        <v>3</v>
      </c>
      <c r="AJ4310" s="73">
        <v>92.072766741113995</v>
      </c>
      <c r="AK4310">
        <v>40</v>
      </c>
      <c r="AL4310">
        <v>1</v>
      </c>
      <c r="AM4310">
        <v>0</v>
      </c>
      <c r="AN4310">
        <v>0</v>
      </c>
      <c r="AO4310">
        <v>0</v>
      </c>
      <c r="AP4310">
        <v>0</v>
      </c>
      <c r="AQ4310">
        <v>40</v>
      </c>
      <c r="AR4310">
        <v>1</v>
      </c>
      <c r="AS4310">
        <v>0</v>
      </c>
      <c r="AT4310">
        <v>0</v>
      </c>
      <c r="AU4310">
        <v>0</v>
      </c>
      <c r="AV4310">
        <v>0</v>
      </c>
      <c r="AW4310">
        <v>40</v>
      </c>
      <c r="AX4310">
        <v>1</v>
      </c>
      <c r="AY4310" s="73">
        <v>91.845820824958906</v>
      </c>
      <c r="AZ4310">
        <v>40</v>
      </c>
      <c r="BA4310">
        <v>1</v>
      </c>
      <c r="BB4310">
        <v>37</v>
      </c>
      <c r="BC4310">
        <v>0.92081777438582901</v>
      </c>
      <c r="BD4310">
        <v>3</v>
      </c>
      <c r="BE4310">
        <v>7.9182225614170904E-2</v>
      </c>
      <c r="BF4310">
        <v>93.205804139926002</v>
      </c>
      <c r="BG4310">
        <v>91.963324634792997</v>
      </c>
      <c r="BH4310">
        <v>91.845820824958906</v>
      </c>
      <c r="BI4310">
        <v>92.072766741113995</v>
      </c>
    </row>
    <row r="4311" spans="1:61" x14ac:dyDescent="0.25">
      <c r="A4311" s="10" t="str">
        <f>VLOOKUP(D4311,'Index-Relations'!E:F,2,FALSE)</f>
        <v>ESG</v>
      </c>
      <c r="B4311" t="s">
        <v>3450</v>
      </c>
      <c r="C4311" s="53" t="s">
        <v>2767</v>
      </c>
      <c r="D4311" s="59" t="s">
        <v>3197</v>
      </c>
      <c r="E4311" s="59" t="s">
        <v>7727</v>
      </c>
      <c r="F4311" t="s">
        <v>1713</v>
      </c>
      <c r="G4311" t="s">
        <v>1712</v>
      </c>
      <c r="H4311" t="s">
        <v>1714</v>
      </c>
      <c r="I4311" s="52">
        <v>45414</v>
      </c>
      <c r="J4311" t="s">
        <v>2457</v>
      </c>
      <c r="K4311">
        <v>40</v>
      </c>
      <c r="L4311" s="73">
        <v>93.234384593317898</v>
      </c>
      <c r="M4311">
        <v>40</v>
      </c>
      <c r="N4311">
        <v>1</v>
      </c>
      <c r="O4311" s="73">
        <v>91.959828556120002</v>
      </c>
      <c r="P4311">
        <v>40</v>
      </c>
      <c r="Q4311">
        <v>1</v>
      </c>
      <c r="R4311">
        <v>40</v>
      </c>
      <c r="S4311">
        <v>0.999999999999999</v>
      </c>
      <c r="T4311">
        <v>37.512186995842903</v>
      </c>
      <c r="U4311">
        <v>0.69395326519839795</v>
      </c>
      <c r="V4311">
        <v>24</v>
      </c>
      <c r="W4311">
        <v>0.16073108917600701</v>
      </c>
      <c r="X4311">
        <v>4</v>
      </c>
      <c r="Y4311">
        <v>40</v>
      </c>
      <c r="Z4311">
        <v>0.999999999999999</v>
      </c>
      <c r="AA4311">
        <v>127.849155504225</v>
      </c>
      <c r="AB4311">
        <v>36</v>
      </c>
      <c r="AC4311">
        <v>0.89629587059355798</v>
      </c>
      <c r="AD4311">
        <v>4</v>
      </c>
      <c r="AE4311">
        <v>0.103704129406441</v>
      </c>
      <c r="AF4311">
        <v>0</v>
      </c>
      <c r="AG4311">
        <v>1.5266E-16</v>
      </c>
      <c r="AH4311">
        <v>6.98371599835243E-3</v>
      </c>
      <c r="AI4311">
        <v>3</v>
      </c>
      <c r="AJ4311" s="73">
        <v>92.231221273239996</v>
      </c>
      <c r="AK4311">
        <v>40</v>
      </c>
      <c r="AL4311">
        <v>1</v>
      </c>
      <c r="AM4311">
        <v>0</v>
      </c>
      <c r="AN4311">
        <v>0</v>
      </c>
      <c r="AO4311">
        <v>0</v>
      </c>
      <c r="AP4311">
        <v>0</v>
      </c>
      <c r="AQ4311">
        <v>40</v>
      </c>
      <c r="AR4311">
        <v>1</v>
      </c>
      <c r="AS4311">
        <v>0</v>
      </c>
      <c r="AT4311">
        <v>0</v>
      </c>
      <c r="AU4311">
        <v>0</v>
      </c>
      <c r="AV4311">
        <v>0</v>
      </c>
      <c r="AW4311">
        <v>40</v>
      </c>
      <c r="AX4311">
        <v>0.999999999999999</v>
      </c>
      <c r="AY4311" s="73">
        <v>91.818060968566002</v>
      </c>
      <c r="AZ4311">
        <v>40</v>
      </c>
      <c r="BA4311">
        <v>1</v>
      </c>
      <c r="BB4311">
        <v>37</v>
      </c>
      <c r="BC4311">
        <v>0.91793608832343798</v>
      </c>
      <c r="BD4311">
        <v>3</v>
      </c>
      <c r="BE4311">
        <v>8.2063911676561796E-2</v>
      </c>
      <c r="BF4311">
        <v>93.234384593317898</v>
      </c>
      <c r="BG4311">
        <v>91.959828556120002</v>
      </c>
      <c r="BH4311">
        <v>91.818060968566002</v>
      </c>
      <c r="BI4311">
        <v>92.231221273239996</v>
      </c>
    </row>
    <row r="4312" spans="1:61" x14ac:dyDescent="0.25">
      <c r="A4312" s="10" t="str">
        <f>VLOOKUP(D4312,'Index-Relations'!E:F,2,FALSE)</f>
        <v>ESG</v>
      </c>
      <c r="B4312" t="s">
        <v>3450</v>
      </c>
      <c r="C4312" s="53" t="s">
        <v>2768</v>
      </c>
      <c r="D4312" s="59" t="s">
        <v>3197</v>
      </c>
      <c r="E4312" s="59" t="s">
        <v>7728</v>
      </c>
      <c r="F4312" t="s">
        <v>1713</v>
      </c>
      <c r="G4312" t="s">
        <v>1712</v>
      </c>
      <c r="H4312" t="s">
        <v>1714</v>
      </c>
      <c r="I4312" s="52">
        <v>45384</v>
      </c>
      <c r="J4312" t="s">
        <v>2457</v>
      </c>
      <c r="K4312">
        <v>40</v>
      </c>
      <c r="L4312">
        <v>95.280854096215194</v>
      </c>
      <c r="M4312">
        <v>40</v>
      </c>
      <c r="N4312">
        <v>1</v>
      </c>
      <c r="O4312">
        <v>94.078756655391203</v>
      </c>
      <c r="P4312">
        <v>40</v>
      </c>
      <c r="Q4312">
        <v>1</v>
      </c>
      <c r="R4312">
        <v>40</v>
      </c>
      <c r="S4312">
        <v>1</v>
      </c>
      <c r="T4312">
        <v>37.045726059148997</v>
      </c>
      <c r="U4312">
        <v>0.70907653047461905</v>
      </c>
      <c r="V4312">
        <v>24</v>
      </c>
      <c r="W4312">
        <v>0.163235540221075</v>
      </c>
      <c r="X4312">
        <v>4</v>
      </c>
      <c r="Y4312">
        <v>40</v>
      </c>
      <c r="Z4312">
        <v>1</v>
      </c>
      <c r="AA4312">
        <v>127.311751250439</v>
      </c>
      <c r="AB4312">
        <v>36</v>
      </c>
      <c r="AC4312">
        <v>0.89704857539364502</v>
      </c>
      <c r="AD4312">
        <v>4</v>
      </c>
      <c r="AE4312">
        <v>0.10295142460635499</v>
      </c>
      <c r="AF4312">
        <v>0</v>
      </c>
      <c r="AG4312">
        <v>0</v>
      </c>
      <c r="AH4312">
        <v>7.1838927344349901E-3</v>
      </c>
      <c r="AI4312">
        <v>3</v>
      </c>
      <c r="AJ4312">
        <v>94.661030889586598</v>
      </c>
      <c r="AK4312">
        <v>40</v>
      </c>
      <c r="AL4312">
        <v>1</v>
      </c>
      <c r="AM4312">
        <v>0</v>
      </c>
      <c r="AN4312">
        <v>0</v>
      </c>
      <c r="AO4312">
        <v>0</v>
      </c>
      <c r="AP4312">
        <v>0</v>
      </c>
      <c r="AQ4312">
        <v>40</v>
      </c>
      <c r="AR4312">
        <v>1</v>
      </c>
      <c r="AS4312">
        <v>0</v>
      </c>
      <c r="AT4312">
        <v>0</v>
      </c>
      <c r="AU4312">
        <v>0</v>
      </c>
      <c r="AV4312">
        <v>0</v>
      </c>
      <c r="AW4312">
        <v>40</v>
      </c>
      <c r="AX4312">
        <v>1</v>
      </c>
      <c r="AY4312">
        <v>94.664807688120405</v>
      </c>
      <c r="AZ4312">
        <v>40</v>
      </c>
      <c r="BA4312">
        <v>1</v>
      </c>
      <c r="BB4312">
        <v>37</v>
      </c>
      <c r="BC4312">
        <v>0.92138550555885901</v>
      </c>
      <c r="BD4312">
        <v>3</v>
      </c>
      <c r="BE4312">
        <v>7.8614494441140395E-2</v>
      </c>
      <c r="BF4312">
        <v>93.557758953088893</v>
      </c>
      <c r="BG4312">
        <v>92.051082675108006</v>
      </c>
      <c r="BH4312">
        <v>92.526280145529995</v>
      </c>
      <c r="BI4312">
        <v>92.368524902844001</v>
      </c>
    </row>
    <row r="4313" spans="1:61" x14ac:dyDescent="0.25">
      <c r="A4313" s="10" t="str">
        <f>VLOOKUP(D4313,'Index-Relations'!E:F,2,FALSE)</f>
        <v>ESG</v>
      </c>
      <c r="B4313" t="s">
        <v>3450</v>
      </c>
      <c r="C4313" s="53" t="s">
        <v>2769</v>
      </c>
      <c r="D4313" s="59" t="s">
        <v>3197</v>
      </c>
      <c r="E4313" s="59" t="s">
        <v>7729</v>
      </c>
      <c r="F4313" t="s">
        <v>1713</v>
      </c>
      <c r="G4313" t="s">
        <v>1712</v>
      </c>
      <c r="H4313" t="s">
        <v>1714</v>
      </c>
      <c r="I4313" s="52">
        <v>45352</v>
      </c>
      <c r="J4313" t="s">
        <v>2457</v>
      </c>
      <c r="K4313">
        <v>40</v>
      </c>
      <c r="L4313">
        <v>95.868990182295605</v>
      </c>
      <c r="M4313">
        <v>40</v>
      </c>
      <c r="N4313">
        <v>1</v>
      </c>
      <c r="O4313">
        <v>94.617973999701604</v>
      </c>
      <c r="P4313">
        <v>40</v>
      </c>
      <c r="Q4313">
        <v>1</v>
      </c>
      <c r="R4313">
        <v>40</v>
      </c>
      <c r="S4313">
        <v>1</v>
      </c>
      <c r="T4313">
        <v>36.735122503997097</v>
      </c>
      <c r="U4313">
        <v>0.68617513208438496</v>
      </c>
      <c r="V4313">
        <v>24</v>
      </c>
      <c r="W4313">
        <v>0.165898335507113</v>
      </c>
      <c r="X4313">
        <v>4</v>
      </c>
      <c r="Y4313">
        <v>40</v>
      </c>
      <c r="Z4313">
        <v>1</v>
      </c>
      <c r="AA4313">
        <v>131.92143632515601</v>
      </c>
      <c r="AB4313">
        <v>36</v>
      </c>
      <c r="AC4313">
        <v>0.900802625084969</v>
      </c>
      <c r="AD4313">
        <v>4</v>
      </c>
      <c r="AE4313">
        <v>9.9197374915030806E-2</v>
      </c>
      <c r="AF4313">
        <v>0</v>
      </c>
      <c r="AG4313">
        <v>4.1629999999999998E-17</v>
      </c>
      <c r="AH4313">
        <v>6.8519744776504598E-4</v>
      </c>
      <c r="AI4313">
        <v>2</v>
      </c>
      <c r="AJ4313">
        <v>95.222380729571</v>
      </c>
      <c r="AK4313">
        <v>40</v>
      </c>
      <c r="AL4313">
        <v>1</v>
      </c>
      <c r="AM4313">
        <v>0</v>
      </c>
      <c r="AN4313">
        <v>0</v>
      </c>
      <c r="AO4313">
        <v>0</v>
      </c>
      <c r="AP4313">
        <v>0</v>
      </c>
      <c r="AQ4313">
        <v>40</v>
      </c>
      <c r="AR4313">
        <v>1</v>
      </c>
      <c r="AS4313">
        <v>0</v>
      </c>
      <c r="AT4313">
        <v>0</v>
      </c>
      <c r="AU4313">
        <v>0</v>
      </c>
      <c r="AV4313">
        <v>0</v>
      </c>
      <c r="AW4313">
        <v>40</v>
      </c>
      <c r="AX4313">
        <v>1</v>
      </c>
      <c r="AY4313">
        <v>95.332935619006605</v>
      </c>
      <c r="AZ4313">
        <v>40</v>
      </c>
      <c r="BA4313">
        <v>1</v>
      </c>
      <c r="BB4313">
        <v>37</v>
      </c>
      <c r="BC4313">
        <v>0.92519699175567105</v>
      </c>
      <c r="BD4313">
        <v>3</v>
      </c>
      <c r="BE4313">
        <v>7.4803008244328104E-2</v>
      </c>
      <c r="BF4313">
        <v>94.058295967716006</v>
      </c>
      <c r="BG4313">
        <v>92.694457697031993</v>
      </c>
      <c r="BH4313">
        <v>93.188604161841994</v>
      </c>
      <c r="BI4313">
        <v>92.839139354869999</v>
      </c>
    </row>
    <row r="4314" spans="1:61" x14ac:dyDescent="0.25">
      <c r="A4314" s="10" t="str">
        <f>VLOOKUP(D4314,'Index-Relations'!E:F,2,FALSE)</f>
        <v>ESG</v>
      </c>
      <c r="B4314" t="s">
        <v>3450</v>
      </c>
      <c r="C4314" s="53" t="s">
        <v>2770</v>
      </c>
      <c r="D4314" s="59" t="s">
        <v>3197</v>
      </c>
      <c r="E4314" s="59" t="s">
        <v>7730</v>
      </c>
      <c r="F4314" t="s">
        <v>1713</v>
      </c>
      <c r="G4314" t="s">
        <v>1712</v>
      </c>
      <c r="H4314" t="s">
        <v>1714</v>
      </c>
      <c r="I4314" s="52">
        <v>45323</v>
      </c>
      <c r="J4314" t="s">
        <v>2457</v>
      </c>
      <c r="K4314">
        <v>41</v>
      </c>
      <c r="L4314">
        <v>95.845133383873403</v>
      </c>
      <c r="M4314">
        <v>40</v>
      </c>
      <c r="N4314">
        <v>1</v>
      </c>
      <c r="O4314">
        <v>94.548487026744297</v>
      </c>
      <c r="P4314">
        <v>40</v>
      </c>
      <c r="Q4314">
        <v>1</v>
      </c>
      <c r="R4314">
        <v>40</v>
      </c>
      <c r="S4314">
        <v>0.999999999999999</v>
      </c>
      <c r="T4314">
        <v>37.130409773257199</v>
      </c>
      <c r="U4314">
        <v>0.69646762660810702</v>
      </c>
      <c r="V4314">
        <v>24</v>
      </c>
      <c r="W4314">
        <v>0.17164522211375599</v>
      </c>
      <c r="X4314">
        <v>4</v>
      </c>
      <c r="Y4314">
        <v>40</v>
      </c>
      <c r="Z4314">
        <v>1</v>
      </c>
      <c r="AA4314">
        <v>132.61582108403499</v>
      </c>
      <c r="AB4314">
        <v>36</v>
      </c>
      <c r="AC4314">
        <v>0.89884710789949496</v>
      </c>
      <c r="AD4314">
        <v>4</v>
      </c>
      <c r="AE4314">
        <v>0.101152892100504</v>
      </c>
      <c r="AF4314">
        <v>1</v>
      </c>
      <c r="AG4314">
        <v>1.2489999999999999E-16</v>
      </c>
      <c r="AH4314">
        <v>6.9521044961717903E-4</v>
      </c>
      <c r="AI4314">
        <v>2</v>
      </c>
      <c r="AJ4314">
        <v>95.102705649790806</v>
      </c>
      <c r="AK4314">
        <v>40</v>
      </c>
      <c r="AL4314">
        <v>1</v>
      </c>
      <c r="AM4314">
        <v>0</v>
      </c>
      <c r="AN4314">
        <v>0</v>
      </c>
      <c r="AO4314">
        <v>0</v>
      </c>
      <c r="AP4314">
        <v>0</v>
      </c>
      <c r="AQ4314">
        <v>40</v>
      </c>
      <c r="AR4314">
        <v>0.999999999999999</v>
      </c>
      <c r="AS4314">
        <v>0</v>
      </c>
      <c r="AT4314">
        <v>0</v>
      </c>
      <c r="AU4314">
        <v>0</v>
      </c>
      <c r="AV4314">
        <v>0</v>
      </c>
      <c r="AW4314">
        <v>40</v>
      </c>
      <c r="AX4314">
        <v>1</v>
      </c>
      <c r="AY4314">
        <v>95.406570932657004</v>
      </c>
      <c r="AZ4314">
        <v>40</v>
      </c>
      <c r="BA4314">
        <v>1</v>
      </c>
      <c r="BB4314">
        <v>37</v>
      </c>
      <c r="BC4314">
        <v>0.92332822620129296</v>
      </c>
      <c r="BD4314">
        <v>3</v>
      </c>
      <c r="BE4314">
        <v>7.6671773798706003E-2</v>
      </c>
      <c r="BF4314">
        <v>94.013351425338996</v>
      </c>
      <c r="BG4314">
        <v>92.650381415089996</v>
      </c>
      <c r="BH4314">
        <v>93.263537598368998</v>
      </c>
      <c r="BI4314">
        <v>92.715866918550006</v>
      </c>
    </row>
    <row r="4315" spans="1:61" x14ac:dyDescent="0.25">
      <c r="A4315" s="10" t="str">
        <f>VLOOKUP(D4315,'Index-Relations'!E:F,2,FALSE)</f>
        <v>ESG</v>
      </c>
      <c r="B4315" t="s">
        <v>3450</v>
      </c>
      <c r="C4315" s="53" t="s">
        <v>2760</v>
      </c>
      <c r="D4315" s="59" t="s">
        <v>3198</v>
      </c>
      <c r="E4315" s="59" t="s">
        <v>7731</v>
      </c>
      <c r="F4315" t="s">
        <v>1717</v>
      </c>
      <c r="G4315" t="s">
        <v>1716</v>
      </c>
      <c r="H4315" t="s">
        <v>1718</v>
      </c>
      <c r="I4315" s="52">
        <v>45659</v>
      </c>
      <c r="J4315" t="s">
        <v>2457</v>
      </c>
      <c r="K4315">
        <v>20</v>
      </c>
      <c r="L4315" s="73">
        <v>86.068573175201905</v>
      </c>
      <c r="M4315">
        <v>20</v>
      </c>
      <c r="N4315">
        <v>1</v>
      </c>
      <c r="O4315" s="73">
        <v>90.026714195441997</v>
      </c>
      <c r="P4315">
        <v>20</v>
      </c>
      <c r="Q4315">
        <v>1</v>
      </c>
      <c r="R4315">
        <v>20</v>
      </c>
      <c r="S4315">
        <v>1</v>
      </c>
      <c r="T4315">
        <v>31.558355182206299</v>
      </c>
      <c r="U4315">
        <v>0.41319488126311599</v>
      </c>
      <c r="V4315">
        <v>8</v>
      </c>
      <c r="W4315">
        <v>1.34106158960367E-2</v>
      </c>
      <c r="X4315">
        <v>2</v>
      </c>
      <c r="Y4315">
        <v>20</v>
      </c>
      <c r="Z4315">
        <v>1</v>
      </c>
      <c r="AA4315">
        <v>5.5074883054194599</v>
      </c>
      <c r="AB4315">
        <v>19</v>
      </c>
      <c r="AC4315">
        <v>0.950095055225751</v>
      </c>
      <c r="AD4315">
        <v>1</v>
      </c>
      <c r="AE4315">
        <v>4.9904944774247999E-2</v>
      </c>
      <c r="AF4315">
        <v>0</v>
      </c>
      <c r="AG4315">
        <v>1.3183999999999999E-16</v>
      </c>
      <c r="AH4315">
        <v>0</v>
      </c>
      <c r="AI4315">
        <v>0</v>
      </c>
      <c r="AJ4315" s="73">
        <v>84.738689524066999</v>
      </c>
      <c r="AK4315">
        <v>20</v>
      </c>
      <c r="AL4315">
        <v>1</v>
      </c>
      <c r="AM4315">
        <v>0</v>
      </c>
      <c r="AN4315">
        <v>0</v>
      </c>
      <c r="AO4315">
        <v>0</v>
      </c>
      <c r="AP4315">
        <v>0</v>
      </c>
      <c r="AQ4315">
        <v>20</v>
      </c>
      <c r="AR4315">
        <v>1</v>
      </c>
      <c r="AS4315">
        <v>5.4378915046768901E-2</v>
      </c>
      <c r="AT4315">
        <v>1</v>
      </c>
      <c r="AU4315">
        <v>0</v>
      </c>
      <c r="AV4315">
        <v>0</v>
      </c>
      <c r="AW4315">
        <v>20</v>
      </c>
      <c r="AX4315">
        <v>1</v>
      </c>
      <c r="AY4315" s="73">
        <v>80.105769872249994</v>
      </c>
      <c r="AZ4315">
        <v>20</v>
      </c>
      <c r="BA4315">
        <v>1</v>
      </c>
      <c r="BB4315">
        <v>18</v>
      </c>
      <c r="BC4315">
        <v>0.91047388360794801</v>
      </c>
      <c r="BD4315">
        <v>2</v>
      </c>
      <c r="BE4315">
        <v>8.9526116392051103E-2</v>
      </c>
      <c r="BF4315">
        <v>86.068573175201905</v>
      </c>
      <c r="BG4315">
        <v>90.026714195441997</v>
      </c>
      <c r="BH4315">
        <v>80.105769872249994</v>
      </c>
      <c r="BI4315">
        <v>84.738689524066999</v>
      </c>
    </row>
    <row r="4316" spans="1:61" x14ac:dyDescent="0.25">
      <c r="A4316" s="10" t="str">
        <f>VLOOKUP(D4316,'Index-Relations'!E:F,2,FALSE)</f>
        <v>ESG</v>
      </c>
      <c r="B4316" t="s">
        <v>3450</v>
      </c>
      <c r="C4316" s="53" t="s">
        <v>2761</v>
      </c>
      <c r="D4316" s="59" t="s">
        <v>3198</v>
      </c>
      <c r="E4316" s="59" t="s">
        <v>7732</v>
      </c>
      <c r="F4316" t="s">
        <v>1717</v>
      </c>
      <c r="G4316" t="s">
        <v>1716</v>
      </c>
      <c r="H4316" t="s">
        <v>1718</v>
      </c>
      <c r="I4316" s="52">
        <v>45628</v>
      </c>
      <c r="J4316" t="s">
        <v>2457</v>
      </c>
      <c r="K4316">
        <v>20</v>
      </c>
      <c r="L4316" s="73">
        <v>85.989669733165002</v>
      </c>
      <c r="M4316">
        <v>20</v>
      </c>
      <c r="N4316">
        <v>1</v>
      </c>
      <c r="O4316" s="73">
        <v>89.871321078498994</v>
      </c>
      <c r="P4316">
        <v>20</v>
      </c>
      <c r="Q4316">
        <v>1</v>
      </c>
      <c r="R4316">
        <v>20</v>
      </c>
      <c r="S4316">
        <v>1</v>
      </c>
      <c r="T4316">
        <v>31.748447351195701</v>
      </c>
      <c r="U4316">
        <v>0.434005963003471</v>
      </c>
      <c r="V4316">
        <v>8</v>
      </c>
      <c r="W4316">
        <v>1.55714028172952E-2</v>
      </c>
      <c r="X4316">
        <v>2</v>
      </c>
      <c r="Y4316">
        <v>20</v>
      </c>
      <c r="Z4316">
        <v>1</v>
      </c>
      <c r="AA4316">
        <v>4.8880697679443399</v>
      </c>
      <c r="AB4316">
        <v>19</v>
      </c>
      <c r="AC4316">
        <v>0.94936586671603496</v>
      </c>
      <c r="AD4316">
        <v>1</v>
      </c>
      <c r="AE4316">
        <v>5.06341332839641E-2</v>
      </c>
      <c r="AF4316">
        <v>0</v>
      </c>
      <c r="AG4316">
        <v>1.5266E-16</v>
      </c>
      <c r="AH4316">
        <v>0</v>
      </c>
      <c r="AI4316">
        <v>0</v>
      </c>
      <c r="AJ4316" s="73">
        <v>84.711983387467995</v>
      </c>
      <c r="AK4316">
        <v>20</v>
      </c>
      <c r="AL4316">
        <v>1</v>
      </c>
      <c r="AM4316">
        <v>0</v>
      </c>
      <c r="AN4316">
        <v>0</v>
      </c>
      <c r="AO4316">
        <v>0</v>
      </c>
      <c r="AP4316">
        <v>0</v>
      </c>
      <c r="AQ4316">
        <v>20</v>
      </c>
      <c r="AR4316">
        <v>1</v>
      </c>
      <c r="AS4316">
        <v>5.3969173251938299E-2</v>
      </c>
      <c r="AT4316">
        <v>1</v>
      </c>
      <c r="AU4316">
        <v>0</v>
      </c>
      <c r="AV4316">
        <v>0</v>
      </c>
      <c r="AW4316">
        <v>20</v>
      </c>
      <c r="AX4316">
        <v>1</v>
      </c>
      <c r="AY4316" s="73">
        <v>79.960748689048998</v>
      </c>
      <c r="AZ4316">
        <v>20</v>
      </c>
      <c r="BA4316">
        <v>1</v>
      </c>
      <c r="BB4316">
        <v>18</v>
      </c>
      <c r="BC4316">
        <v>0.90454756654755997</v>
      </c>
      <c r="BD4316">
        <v>2</v>
      </c>
      <c r="BE4316">
        <v>9.54524334524392E-2</v>
      </c>
      <c r="BF4316">
        <v>85.989669733165002</v>
      </c>
      <c r="BG4316">
        <v>89.871321078498994</v>
      </c>
      <c r="BH4316">
        <v>79.960748689048998</v>
      </c>
      <c r="BI4316">
        <v>84.711983387467995</v>
      </c>
    </row>
    <row r="4317" spans="1:61" x14ac:dyDescent="0.25">
      <c r="A4317" s="10" t="str">
        <f>VLOOKUP(D4317,'Index-Relations'!E:F,2,FALSE)</f>
        <v>ESG</v>
      </c>
      <c r="B4317" t="s">
        <v>3450</v>
      </c>
      <c r="C4317" s="53" t="s">
        <v>2762</v>
      </c>
      <c r="D4317" s="59" t="s">
        <v>3198</v>
      </c>
      <c r="E4317" s="59" t="s">
        <v>7733</v>
      </c>
      <c r="F4317" t="s">
        <v>1717</v>
      </c>
      <c r="G4317" t="s">
        <v>1716</v>
      </c>
      <c r="H4317" t="s">
        <v>1718</v>
      </c>
      <c r="I4317" s="52">
        <v>45597</v>
      </c>
      <c r="J4317" t="s">
        <v>2457</v>
      </c>
      <c r="K4317">
        <v>20</v>
      </c>
      <c r="L4317" s="73">
        <v>85.926784312177901</v>
      </c>
      <c r="M4317">
        <v>20</v>
      </c>
      <c r="N4317">
        <v>1</v>
      </c>
      <c r="O4317" s="73">
        <v>89.872889563119998</v>
      </c>
      <c r="P4317">
        <v>20</v>
      </c>
      <c r="Q4317">
        <v>1</v>
      </c>
      <c r="R4317">
        <v>20</v>
      </c>
      <c r="S4317">
        <v>1</v>
      </c>
      <c r="T4317">
        <v>32.154356687943</v>
      </c>
      <c r="U4317">
        <v>0.44206370459226302</v>
      </c>
      <c r="V4317">
        <v>8</v>
      </c>
      <c r="W4317">
        <v>1.56158968458443E-2</v>
      </c>
      <c r="X4317">
        <v>2</v>
      </c>
      <c r="Y4317">
        <v>20</v>
      </c>
      <c r="Z4317">
        <v>1</v>
      </c>
      <c r="AA4317">
        <v>4.7711851666340896</v>
      </c>
      <c r="AB4317">
        <v>19</v>
      </c>
      <c r="AC4317">
        <v>0.95211158812473895</v>
      </c>
      <c r="AD4317">
        <v>1</v>
      </c>
      <c r="AE4317">
        <v>4.7888411875261098E-2</v>
      </c>
      <c r="AF4317">
        <v>0</v>
      </c>
      <c r="AG4317">
        <v>0</v>
      </c>
      <c r="AH4317">
        <v>0</v>
      </c>
      <c r="AI4317">
        <v>0</v>
      </c>
      <c r="AJ4317" s="73">
        <v>84.786676679700903</v>
      </c>
      <c r="AK4317">
        <v>20</v>
      </c>
      <c r="AL4317">
        <v>1</v>
      </c>
      <c r="AM4317">
        <v>0</v>
      </c>
      <c r="AN4317">
        <v>0</v>
      </c>
      <c r="AO4317">
        <v>0</v>
      </c>
      <c r="AP4317">
        <v>0</v>
      </c>
      <c r="AQ4317">
        <v>20</v>
      </c>
      <c r="AR4317">
        <v>1</v>
      </c>
      <c r="AS4317">
        <v>5.03167670533032E-2</v>
      </c>
      <c r="AT4317">
        <v>1</v>
      </c>
      <c r="AU4317">
        <v>0</v>
      </c>
      <c r="AV4317">
        <v>0</v>
      </c>
      <c r="AW4317">
        <v>20</v>
      </c>
      <c r="AX4317">
        <v>1</v>
      </c>
      <c r="AY4317" s="73">
        <v>79.750915672147997</v>
      </c>
      <c r="AZ4317">
        <v>20</v>
      </c>
      <c r="BA4317">
        <v>1</v>
      </c>
      <c r="BB4317">
        <v>18</v>
      </c>
      <c r="BC4317">
        <v>0.89963011735910303</v>
      </c>
      <c r="BD4317">
        <v>2</v>
      </c>
      <c r="BE4317">
        <v>0.100369882640896</v>
      </c>
      <c r="BF4317">
        <v>85.926784312177901</v>
      </c>
      <c r="BG4317">
        <v>89.872889563119998</v>
      </c>
      <c r="BH4317">
        <v>79.750915672147997</v>
      </c>
      <c r="BI4317">
        <v>84.786676679700903</v>
      </c>
    </row>
    <row r="4318" spans="1:61" x14ac:dyDescent="0.25">
      <c r="A4318" s="10" t="str">
        <f>VLOOKUP(D4318,'Index-Relations'!E:F,2,FALSE)</f>
        <v>ESG</v>
      </c>
      <c r="B4318" t="s">
        <v>3450</v>
      </c>
      <c r="C4318" s="53" t="s">
        <v>2763</v>
      </c>
      <c r="D4318" s="59" t="s">
        <v>3198</v>
      </c>
      <c r="E4318" s="59" t="s">
        <v>7734</v>
      </c>
      <c r="F4318" t="s">
        <v>1717</v>
      </c>
      <c r="G4318" t="s">
        <v>1716</v>
      </c>
      <c r="H4318" t="s">
        <v>1718</v>
      </c>
      <c r="I4318" s="52">
        <v>45566</v>
      </c>
      <c r="J4318" t="s">
        <v>2457</v>
      </c>
      <c r="K4318">
        <v>20</v>
      </c>
      <c r="L4318" s="73">
        <v>85.745670606411906</v>
      </c>
      <c r="M4318">
        <v>20</v>
      </c>
      <c r="N4318">
        <v>1</v>
      </c>
      <c r="O4318" s="73">
        <v>89.649672849181002</v>
      </c>
      <c r="P4318">
        <v>20</v>
      </c>
      <c r="Q4318">
        <v>1</v>
      </c>
      <c r="R4318">
        <v>20</v>
      </c>
      <c r="S4318">
        <v>1</v>
      </c>
      <c r="T4318">
        <v>32.3129979043471</v>
      </c>
      <c r="U4318">
        <v>0.457045468309561</v>
      </c>
      <c r="V4318">
        <v>8</v>
      </c>
      <c r="W4318">
        <v>1.4364208056341201E-2</v>
      </c>
      <c r="X4318">
        <v>2</v>
      </c>
      <c r="Y4318">
        <v>20</v>
      </c>
      <c r="Z4318">
        <v>1</v>
      </c>
      <c r="AA4318">
        <v>4.9192152173122698</v>
      </c>
      <c r="AB4318">
        <v>19</v>
      </c>
      <c r="AC4318">
        <v>0.94725069342680002</v>
      </c>
      <c r="AD4318">
        <v>1</v>
      </c>
      <c r="AE4318">
        <v>5.27493065731999E-2</v>
      </c>
      <c r="AF4318">
        <v>0</v>
      </c>
      <c r="AG4318">
        <v>0</v>
      </c>
      <c r="AH4318">
        <v>0</v>
      </c>
      <c r="AI4318">
        <v>0</v>
      </c>
      <c r="AJ4318" s="73">
        <v>84.635708090058003</v>
      </c>
      <c r="AK4318">
        <v>20</v>
      </c>
      <c r="AL4318">
        <v>1</v>
      </c>
      <c r="AM4318">
        <v>0</v>
      </c>
      <c r="AN4318">
        <v>0</v>
      </c>
      <c r="AO4318">
        <v>0</v>
      </c>
      <c r="AP4318">
        <v>0</v>
      </c>
      <c r="AQ4318">
        <v>20</v>
      </c>
      <c r="AR4318">
        <v>1</v>
      </c>
      <c r="AS4318">
        <v>5.0457472625652901E-2</v>
      </c>
      <c r="AT4318">
        <v>1</v>
      </c>
      <c r="AU4318">
        <v>0</v>
      </c>
      <c r="AV4318">
        <v>0</v>
      </c>
      <c r="AW4318">
        <v>20</v>
      </c>
      <c r="AX4318">
        <v>1</v>
      </c>
      <c r="AY4318" s="73">
        <v>79.487935131539999</v>
      </c>
      <c r="AZ4318">
        <v>20</v>
      </c>
      <c r="BA4318">
        <v>1</v>
      </c>
      <c r="BB4318">
        <v>18</v>
      </c>
      <c r="BC4318">
        <v>0.89920245226129203</v>
      </c>
      <c r="BD4318">
        <v>2</v>
      </c>
      <c r="BE4318">
        <v>0.100797547738707</v>
      </c>
      <c r="BF4318">
        <v>85.745670606411906</v>
      </c>
      <c r="BG4318">
        <v>89.649672849181002</v>
      </c>
      <c r="BH4318">
        <v>79.487935131539999</v>
      </c>
      <c r="BI4318">
        <v>84.635708090058003</v>
      </c>
    </row>
    <row r="4319" spans="1:61" x14ac:dyDescent="0.25">
      <c r="A4319" s="10" t="str">
        <f>VLOOKUP(D4319,'Index-Relations'!E:F,2,FALSE)</f>
        <v>ESG</v>
      </c>
      <c r="B4319" t="s">
        <v>3450</v>
      </c>
      <c r="C4319" s="53" t="s">
        <v>2764</v>
      </c>
      <c r="D4319" s="59" t="s">
        <v>3198</v>
      </c>
      <c r="E4319" s="59" t="s">
        <v>7735</v>
      </c>
      <c r="F4319" t="s">
        <v>1717</v>
      </c>
      <c r="G4319" t="s">
        <v>1716</v>
      </c>
      <c r="H4319" t="s">
        <v>1718</v>
      </c>
      <c r="I4319" s="52">
        <v>45537</v>
      </c>
      <c r="J4319" t="s">
        <v>2457</v>
      </c>
      <c r="K4319">
        <v>20</v>
      </c>
      <c r="L4319" s="73">
        <v>85.803990967939995</v>
      </c>
      <c r="M4319">
        <v>20</v>
      </c>
      <c r="N4319">
        <v>1</v>
      </c>
      <c r="O4319" s="73">
        <v>89.719478372527902</v>
      </c>
      <c r="P4319">
        <v>20</v>
      </c>
      <c r="Q4319">
        <v>1</v>
      </c>
      <c r="R4319">
        <v>20</v>
      </c>
      <c r="S4319">
        <v>1</v>
      </c>
      <c r="T4319">
        <v>32.476840320216702</v>
      </c>
      <c r="U4319">
        <v>0.43628263179782101</v>
      </c>
      <c r="V4319">
        <v>8</v>
      </c>
      <c r="W4319">
        <v>1.4081441465172999E-2</v>
      </c>
      <c r="X4319">
        <v>2</v>
      </c>
      <c r="Y4319">
        <v>20</v>
      </c>
      <c r="Z4319">
        <v>1</v>
      </c>
      <c r="AA4319">
        <v>4.8747173479240402</v>
      </c>
      <c r="AB4319">
        <v>19</v>
      </c>
      <c r="AC4319">
        <v>0.94794919606262296</v>
      </c>
      <c r="AD4319">
        <v>1</v>
      </c>
      <c r="AE4319">
        <v>5.2050803937377002E-2</v>
      </c>
      <c r="AF4319">
        <v>0</v>
      </c>
      <c r="AG4319">
        <v>2.776E-17</v>
      </c>
      <c r="AH4319">
        <v>0</v>
      </c>
      <c r="AI4319">
        <v>0</v>
      </c>
      <c r="AJ4319" s="73">
        <v>84.729545346511003</v>
      </c>
      <c r="AK4319">
        <v>20</v>
      </c>
      <c r="AL4319">
        <v>1</v>
      </c>
      <c r="AM4319">
        <v>0</v>
      </c>
      <c r="AN4319">
        <v>0</v>
      </c>
      <c r="AO4319">
        <v>0</v>
      </c>
      <c r="AP4319">
        <v>0</v>
      </c>
      <c r="AQ4319">
        <v>20</v>
      </c>
      <c r="AR4319">
        <v>0.999999999999999</v>
      </c>
      <c r="AS4319">
        <v>5.3195565809556797E-2</v>
      </c>
      <c r="AT4319">
        <v>1</v>
      </c>
      <c r="AU4319">
        <v>0</v>
      </c>
      <c r="AV4319">
        <v>0</v>
      </c>
      <c r="AW4319">
        <v>20</v>
      </c>
      <c r="AX4319">
        <v>0.999999999999999</v>
      </c>
      <c r="AY4319" s="73">
        <v>79.524916487241001</v>
      </c>
      <c r="AZ4319">
        <v>20</v>
      </c>
      <c r="BA4319">
        <v>1</v>
      </c>
      <c r="BB4319">
        <v>18</v>
      </c>
      <c r="BC4319">
        <v>0.89766717603864798</v>
      </c>
      <c r="BD4319">
        <v>2</v>
      </c>
      <c r="BE4319">
        <v>0.102332823961351</v>
      </c>
      <c r="BF4319">
        <v>85.803990967939995</v>
      </c>
      <c r="BG4319">
        <v>89.719478372527902</v>
      </c>
      <c r="BH4319">
        <v>79.524916487241001</v>
      </c>
      <c r="BI4319">
        <v>84.729545346511003</v>
      </c>
    </row>
    <row r="4320" spans="1:61" x14ac:dyDescent="0.25">
      <c r="A4320" s="10" t="str">
        <f>VLOOKUP(D4320,'Index-Relations'!E:F,2,FALSE)</f>
        <v>ESG</v>
      </c>
      <c r="B4320" t="s">
        <v>3450</v>
      </c>
      <c r="C4320" s="53" t="s">
        <v>3350</v>
      </c>
      <c r="D4320" s="59" t="s">
        <v>3198</v>
      </c>
      <c r="E4320" s="59" t="s">
        <v>7736</v>
      </c>
      <c r="F4320" t="s">
        <v>1717</v>
      </c>
      <c r="G4320" t="s">
        <v>1716</v>
      </c>
      <c r="H4320" t="s">
        <v>1718</v>
      </c>
      <c r="I4320" s="52">
        <v>45505</v>
      </c>
      <c r="J4320" t="s">
        <v>2457</v>
      </c>
      <c r="K4320">
        <v>20</v>
      </c>
      <c r="L4320" s="73">
        <v>85.926681768220007</v>
      </c>
      <c r="M4320">
        <v>20</v>
      </c>
      <c r="N4320">
        <v>1</v>
      </c>
      <c r="O4320" s="73">
        <v>89.770665897081898</v>
      </c>
      <c r="P4320">
        <v>20</v>
      </c>
      <c r="Q4320">
        <v>1</v>
      </c>
      <c r="R4320">
        <v>20</v>
      </c>
      <c r="S4320">
        <v>1</v>
      </c>
      <c r="T4320">
        <v>32.351570337870101</v>
      </c>
      <c r="U4320">
        <v>0.43264802635378702</v>
      </c>
      <c r="V4320">
        <v>8</v>
      </c>
      <c r="W4320">
        <v>1.34812896008146E-2</v>
      </c>
      <c r="X4320">
        <v>2</v>
      </c>
      <c r="Y4320">
        <v>20</v>
      </c>
      <c r="Z4320">
        <v>1</v>
      </c>
      <c r="AA4320">
        <v>4.8224857140292903</v>
      </c>
      <c r="AB4320">
        <v>19</v>
      </c>
      <c r="AC4320">
        <v>0.94927521981934904</v>
      </c>
      <c r="AD4320">
        <v>1</v>
      </c>
      <c r="AE4320">
        <v>5.0724780180650103E-2</v>
      </c>
      <c r="AF4320">
        <v>0</v>
      </c>
      <c r="AG4320">
        <v>0</v>
      </c>
      <c r="AH4320">
        <v>0</v>
      </c>
      <c r="AI4320">
        <v>0</v>
      </c>
      <c r="AJ4320" s="73">
        <v>84.912996144855001</v>
      </c>
      <c r="AK4320">
        <v>20</v>
      </c>
      <c r="AL4320">
        <v>1</v>
      </c>
      <c r="AM4320">
        <v>0</v>
      </c>
      <c r="AN4320">
        <v>0</v>
      </c>
      <c r="AO4320">
        <v>0</v>
      </c>
      <c r="AP4320">
        <v>0</v>
      </c>
      <c r="AQ4320">
        <v>20</v>
      </c>
      <c r="AR4320">
        <v>1</v>
      </c>
      <c r="AS4320">
        <v>5.2624082533898997E-2</v>
      </c>
      <c r="AT4320">
        <v>1</v>
      </c>
      <c r="AU4320">
        <v>0</v>
      </c>
      <c r="AV4320">
        <v>0</v>
      </c>
      <c r="AW4320">
        <v>20</v>
      </c>
      <c r="AX4320">
        <v>0.999999999999999</v>
      </c>
      <c r="AY4320" s="73">
        <v>79.673191710574898</v>
      </c>
      <c r="AZ4320">
        <v>20</v>
      </c>
      <c r="BA4320">
        <v>1</v>
      </c>
      <c r="BB4320">
        <v>18</v>
      </c>
      <c r="BC4320">
        <v>0.89316074984087002</v>
      </c>
      <c r="BD4320">
        <v>2</v>
      </c>
      <c r="BE4320">
        <v>0.106839250159129</v>
      </c>
      <c r="BF4320">
        <v>85.926681768220007</v>
      </c>
      <c r="BG4320">
        <v>89.770665897081898</v>
      </c>
      <c r="BH4320">
        <v>79.673191710574898</v>
      </c>
      <c r="BI4320">
        <v>84.912996144855001</v>
      </c>
    </row>
    <row r="4321" spans="1:61" x14ac:dyDescent="0.25">
      <c r="A4321" s="10" t="str">
        <f>VLOOKUP(D4321,'Index-Relations'!E:F,2,FALSE)</f>
        <v>ESG</v>
      </c>
      <c r="B4321" t="s">
        <v>3450</v>
      </c>
      <c r="C4321" s="53" t="s">
        <v>2765</v>
      </c>
      <c r="D4321" s="59" t="s">
        <v>3198</v>
      </c>
      <c r="E4321" s="59" t="s">
        <v>7737</v>
      </c>
      <c r="F4321" t="s">
        <v>1717</v>
      </c>
      <c r="G4321" t="s">
        <v>1716</v>
      </c>
      <c r="H4321" t="s">
        <v>1718</v>
      </c>
      <c r="I4321" s="52">
        <v>45474</v>
      </c>
      <c r="J4321" t="s">
        <v>2457</v>
      </c>
      <c r="K4321">
        <v>20</v>
      </c>
      <c r="L4321" s="73">
        <v>86.780459166537</v>
      </c>
      <c r="M4321">
        <v>20</v>
      </c>
      <c r="N4321">
        <v>1</v>
      </c>
      <c r="O4321" s="73">
        <v>89.888744990440998</v>
      </c>
      <c r="P4321">
        <v>20</v>
      </c>
      <c r="Q4321">
        <v>1</v>
      </c>
      <c r="R4321">
        <v>20</v>
      </c>
      <c r="S4321">
        <v>1</v>
      </c>
      <c r="T4321">
        <v>32.336819067915201</v>
      </c>
      <c r="U4321">
        <v>0.43882677797951802</v>
      </c>
      <c r="V4321">
        <v>8</v>
      </c>
      <c r="W4321">
        <v>1.40878900782923E-2</v>
      </c>
      <c r="X4321">
        <v>2</v>
      </c>
      <c r="Y4321">
        <v>20</v>
      </c>
      <c r="Z4321">
        <v>1</v>
      </c>
      <c r="AA4321">
        <v>5.0029242257569901</v>
      </c>
      <c r="AB4321">
        <v>19</v>
      </c>
      <c r="AC4321">
        <v>0.95112995918395404</v>
      </c>
      <c r="AD4321">
        <v>1</v>
      </c>
      <c r="AE4321">
        <v>4.8870040816045998E-2</v>
      </c>
      <c r="AF4321">
        <v>0</v>
      </c>
      <c r="AG4321">
        <v>0</v>
      </c>
      <c r="AH4321">
        <v>0</v>
      </c>
      <c r="AI4321">
        <v>0</v>
      </c>
      <c r="AJ4321" s="73">
        <v>85.778353442615995</v>
      </c>
      <c r="AK4321">
        <v>20</v>
      </c>
      <c r="AL4321">
        <v>1</v>
      </c>
      <c r="AM4321">
        <v>0</v>
      </c>
      <c r="AN4321">
        <v>0</v>
      </c>
      <c r="AO4321">
        <v>0</v>
      </c>
      <c r="AP4321">
        <v>0</v>
      </c>
      <c r="AQ4321">
        <v>20</v>
      </c>
      <c r="AR4321">
        <v>1</v>
      </c>
      <c r="AS4321">
        <v>4.2272279252427401E-2</v>
      </c>
      <c r="AT4321">
        <v>1</v>
      </c>
      <c r="AU4321">
        <v>0</v>
      </c>
      <c r="AV4321">
        <v>0</v>
      </c>
      <c r="AW4321">
        <v>20</v>
      </c>
      <c r="AX4321">
        <v>1</v>
      </c>
      <c r="AY4321" s="73">
        <v>81.206683557847001</v>
      </c>
      <c r="AZ4321">
        <v>20</v>
      </c>
      <c r="BA4321">
        <v>1</v>
      </c>
      <c r="BB4321">
        <v>18</v>
      </c>
      <c r="BC4321">
        <v>0.88613468617639102</v>
      </c>
      <c r="BD4321">
        <v>2</v>
      </c>
      <c r="BE4321">
        <v>0.113865313823608</v>
      </c>
      <c r="BF4321">
        <v>86.780459166537</v>
      </c>
      <c r="BG4321">
        <v>89.888744990440998</v>
      </c>
      <c r="BH4321">
        <v>81.206683557847001</v>
      </c>
      <c r="BI4321">
        <v>85.778353442615995</v>
      </c>
    </row>
    <row r="4322" spans="1:61" x14ac:dyDescent="0.25">
      <c r="A4322" s="10" t="str">
        <f>VLOOKUP(D4322,'Index-Relations'!E:F,2,FALSE)</f>
        <v>ESG</v>
      </c>
      <c r="B4322" t="s">
        <v>3450</v>
      </c>
      <c r="C4322" s="53" t="s">
        <v>2766</v>
      </c>
      <c r="D4322" s="59" t="s">
        <v>3198</v>
      </c>
      <c r="E4322" s="59" t="s">
        <v>7738</v>
      </c>
      <c r="F4322" t="s">
        <v>1717</v>
      </c>
      <c r="G4322" t="s">
        <v>1716</v>
      </c>
      <c r="H4322" t="s">
        <v>1718</v>
      </c>
      <c r="I4322" s="52">
        <v>45446</v>
      </c>
      <c r="J4322" t="s">
        <v>2457</v>
      </c>
      <c r="K4322">
        <v>20</v>
      </c>
      <c r="L4322" s="73">
        <v>87.515905000285997</v>
      </c>
      <c r="M4322">
        <v>20</v>
      </c>
      <c r="N4322">
        <v>1</v>
      </c>
      <c r="O4322" s="73">
        <v>89.954816449738999</v>
      </c>
      <c r="P4322">
        <v>20</v>
      </c>
      <c r="Q4322">
        <v>1</v>
      </c>
      <c r="R4322">
        <v>20</v>
      </c>
      <c r="S4322">
        <v>1</v>
      </c>
      <c r="T4322">
        <v>31.8091111171235</v>
      </c>
      <c r="U4322">
        <v>0.44029753596495902</v>
      </c>
      <c r="V4322">
        <v>8</v>
      </c>
      <c r="W4322">
        <v>1.20575088695351E-2</v>
      </c>
      <c r="X4322">
        <v>2</v>
      </c>
      <c r="Y4322">
        <v>20</v>
      </c>
      <c r="Z4322">
        <v>1</v>
      </c>
      <c r="AA4322">
        <v>5.1400436164852703</v>
      </c>
      <c r="AB4322">
        <v>19</v>
      </c>
      <c r="AC4322">
        <v>0.95283216070376697</v>
      </c>
      <c r="AD4322">
        <v>1</v>
      </c>
      <c r="AE4322">
        <v>4.71678392962325E-2</v>
      </c>
      <c r="AF4322">
        <v>0</v>
      </c>
      <c r="AG4322">
        <v>6.9390000000000004E-17</v>
      </c>
      <c r="AH4322">
        <v>0</v>
      </c>
      <c r="AI4322">
        <v>0</v>
      </c>
      <c r="AJ4322" s="73">
        <v>85.812161302115001</v>
      </c>
      <c r="AK4322">
        <v>20</v>
      </c>
      <c r="AL4322">
        <v>1</v>
      </c>
      <c r="AM4322">
        <v>0</v>
      </c>
      <c r="AN4322">
        <v>0</v>
      </c>
      <c r="AO4322">
        <v>0</v>
      </c>
      <c r="AP4322">
        <v>0</v>
      </c>
      <c r="AQ4322">
        <v>20</v>
      </c>
      <c r="AR4322">
        <v>0.999999999999999</v>
      </c>
      <c r="AS4322">
        <v>4.7224345143375E-2</v>
      </c>
      <c r="AT4322">
        <v>1</v>
      </c>
      <c r="AU4322">
        <v>0</v>
      </c>
      <c r="AV4322">
        <v>0</v>
      </c>
      <c r="AW4322">
        <v>20</v>
      </c>
      <c r="AX4322">
        <v>0.999999999999999</v>
      </c>
      <c r="AY4322" s="73">
        <v>82.914121940670995</v>
      </c>
      <c r="AZ4322">
        <v>20</v>
      </c>
      <c r="BA4322">
        <v>1</v>
      </c>
      <c r="BB4322">
        <v>18</v>
      </c>
      <c r="BC4322">
        <v>0.89209188332237199</v>
      </c>
      <c r="BD4322">
        <v>2</v>
      </c>
      <c r="BE4322">
        <v>0.10790811667762699</v>
      </c>
      <c r="BF4322">
        <v>87.515905000285997</v>
      </c>
      <c r="BG4322">
        <v>89.954816449738999</v>
      </c>
      <c r="BH4322">
        <v>82.914121940670995</v>
      </c>
      <c r="BI4322">
        <v>85.812161302115001</v>
      </c>
    </row>
    <row r="4323" spans="1:61" x14ac:dyDescent="0.25">
      <c r="A4323" s="10" t="str">
        <f>VLOOKUP(D4323,'Index-Relations'!E:F,2,FALSE)</f>
        <v>ESG</v>
      </c>
      <c r="B4323" t="s">
        <v>3450</v>
      </c>
      <c r="C4323" s="53" t="s">
        <v>2767</v>
      </c>
      <c r="D4323" s="59" t="s">
        <v>3198</v>
      </c>
      <c r="E4323" s="59" t="s">
        <v>7739</v>
      </c>
      <c r="F4323" t="s">
        <v>1717</v>
      </c>
      <c r="G4323" t="s">
        <v>1716</v>
      </c>
      <c r="H4323" t="s">
        <v>1718</v>
      </c>
      <c r="I4323" s="52">
        <v>45414</v>
      </c>
      <c r="J4323" t="s">
        <v>2457</v>
      </c>
      <c r="K4323">
        <v>20</v>
      </c>
      <c r="L4323" s="73">
        <v>87.484190705353996</v>
      </c>
      <c r="M4323">
        <v>20</v>
      </c>
      <c r="N4323">
        <v>1</v>
      </c>
      <c r="O4323" s="73">
        <v>89.866427437650003</v>
      </c>
      <c r="P4323">
        <v>20</v>
      </c>
      <c r="Q4323">
        <v>1</v>
      </c>
      <c r="R4323">
        <v>20</v>
      </c>
      <c r="S4323">
        <v>0.999999999999999</v>
      </c>
      <c r="T4323">
        <v>31.9320584145614</v>
      </c>
      <c r="U4323">
        <v>0.44465854600277199</v>
      </c>
      <c r="V4323">
        <v>8</v>
      </c>
      <c r="W4323">
        <v>1.2210839221409199E-2</v>
      </c>
      <c r="X4323">
        <v>2</v>
      </c>
      <c r="Y4323">
        <v>20</v>
      </c>
      <c r="Z4323">
        <v>0.999999999999999</v>
      </c>
      <c r="AA4323">
        <v>5.2791445386670297</v>
      </c>
      <c r="AB4323">
        <v>19</v>
      </c>
      <c r="AC4323">
        <v>0.95179540799026696</v>
      </c>
      <c r="AD4323">
        <v>1</v>
      </c>
      <c r="AE4323">
        <v>4.8204592009732601E-2</v>
      </c>
      <c r="AF4323">
        <v>0</v>
      </c>
      <c r="AG4323">
        <v>0</v>
      </c>
      <c r="AH4323">
        <v>0</v>
      </c>
      <c r="AI4323">
        <v>0</v>
      </c>
      <c r="AJ4323" s="73">
        <v>85.658128652509902</v>
      </c>
      <c r="AK4323">
        <v>20</v>
      </c>
      <c r="AL4323">
        <v>1</v>
      </c>
      <c r="AM4323">
        <v>0</v>
      </c>
      <c r="AN4323">
        <v>0</v>
      </c>
      <c r="AO4323">
        <v>0</v>
      </c>
      <c r="AP4323">
        <v>0</v>
      </c>
      <c r="AQ4323">
        <v>20</v>
      </c>
      <c r="AR4323">
        <v>0.999999999999999</v>
      </c>
      <c r="AS4323">
        <v>4.79363867728195E-2</v>
      </c>
      <c r="AT4323">
        <v>1</v>
      </c>
      <c r="AU4323">
        <v>0</v>
      </c>
      <c r="AV4323">
        <v>0</v>
      </c>
      <c r="AW4323">
        <v>20</v>
      </c>
      <c r="AX4323">
        <v>1</v>
      </c>
      <c r="AY4323" s="73">
        <v>83.378375032684005</v>
      </c>
      <c r="AZ4323">
        <v>20</v>
      </c>
      <c r="BA4323">
        <v>1</v>
      </c>
      <c r="BB4323">
        <v>18</v>
      </c>
      <c r="BC4323">
        <v>0.89842779099088099</v>
      </c>
      <c r="BD4323">
        <v>2</v>
      </c>
      <c r="BE4323">
        <v>0.10157220900911799</v>
      </c>
      <c r="BF4323">
        <v>87.484190705353996</v>
      </c>
      <c r="BG4323">
        <v>89.866427437650003</v>
      </c>
      <c r="BH4323">
        <v>83.378375032684005</v>
      </c>
      <c r="BI4323">
        <v>85.658128652509902</v>
      </c>
    </row>
    <row r="4324" spans="1:61" x14ac:dyDescent="0.25">
      <c r="A4324" s="10" t="str">
        <f>VLOOKUP(D4324,'Index-Relations'!E:F,2,FALSE)</f>
        <v>ESG</v>
      </c>
      <c r="B4324" t="s">
        <v>3450</v>
      </c>
      <c r="C4324" s="53" t="s">
        <v>2768</v>
      </c>
      <c r="D4324" s="59" t="s">
        <v>3198</v>
      </c>
      <c r="E4324" s="59" t="s">
        <v>7740</v>
      </c>
      <c r="F4324" t="s">
        <v>1717</v>
      </c>
      <c r="G4324" t="s">
        <v>1716</v>
      </c>
      <c r="H4324" t="s">
        <v>1718</v>
      </c>
      <c r="I4324" s="52">
        <v>45384</v>
      </c>
      <c r="J4324" t="s">
        <v>2457</v>
      </c>
      <c r="K4324">
        <v>20</v>
      </c>
      <c r="L4324">
        <v>92.818246018702595</v>
      </c>
      <c r="M4324">
        <v>20</v>
      </c>
      <c r="N4324">
        <v>1</v>
      </c>
      <c r="O4324">
        <v>94.0795793160854</v>
      </c>
      <c r="P4324">
        <v>20</v>
      </c>
      <c r="Q4324">
        <v>1</v>
      </c>
      <c r="R4324">
        <v>20</v>
      </c>
      <c r="S4324">
        <v>1</v>
      </c>
      <c r="T4324">
        <v>31.9202937143294</v>
      </c>
      <c r="U4324">
        <v>0.62252790836353</v>
      </c>
      <c r="V4324">
        <v>10</v>
      </c>
      <c r="W4324">
        <v>7.34078194061489E-3</v>
      </c>
      <c r="X4324">
        <v>2</v>
      </c>
      <c r="Y4324">
        <v>20</v>
      </c>
      <c r="Z4324">
        <v>1</v>
      </c>
      <c r="AA4324">
        <v>7.25402888828605</v>
      </c>
      <c r="AB4324">
        <v>19</v>
      </c>
      <c r="AC4324">
        <v>0.95801637211166202</v>
      </c>
      <c r="AD4324">
        <v>1</v>
      </c>
      <c r="AE4324">
        <v>4.1983627888337302E-2</v>
      </c>
      <c r="AF4324">
        <v>0</v>
      </c>
      <c r="AG4324">
        <v>0</v>
      </c>
      <c r="AH4324">
        <v>0</v>
      </c>
      <c r="AI4324">
        <v>0</v>
      </c>
      <c r="AJ4324">
        <v>90.6066966675739</v>
      </c>
      <c r="AK4324">
        <v>20</v>
      </c>
      <c r="AL4324">
        <v>1</v>
      </c>
      <c r="AM4324">
        <v>0</v>
      </c>
      <c r="AN4324">
        <v>0</v>
      </c>
      <c r="AO4324">
        <v>0</v>
      </c>
      <c r="AP4324">
        <v>0</v>
      </c>
      <c r="AQ4324">
        <v>20</v>
      </c>
      <c r="AR4324">
        <v>1</v>
      </c>
      <c r="AS4324">
        <v>5.6640479527215397E-2</v>
      </c>
      <c r="AT4324">
        <v>1</v>
      </c>
      <c r="AU4324">
        <v>0</v>
      </c>
      <c r="AV4324">
        <v>0</v>
      </c>
      <c r="AW4324">
        <v>20</v>
      </c>
      <c r="AX4324">
        <v>1</v>
      </c>
      <c r="AY4324">
        <v>90.543478161656097</v>
      </c>
      <c r="AZ4324">
        <v>20</v>
      </c>
      <c r="BA4324">
        <v>1</v>
      </c>
      <c r="BB4324">
        <v>18</v>
      </c>
      <c r="BC4324">
        <v>0.92340135114858901</v>
      </c>
      <c r="BD4324">
        <v>2</v>
      </c>
      <c r="BE4324">
        <v>7.6598648851410794E-2</v>
      </c>
      <c r="BF4324">
        <v>89.813382826581005</v>
      </c>
      <c r="BG4324">
        <v>92.031460268017995</v>
      </c>
      <c r="BH4324">
        <v>87.075863103403904</v>
      </c>
      <c r="BI4324">
        <v>86.4494739263599</v>
      </c>
    </row>
    <row r="4325" spans="1:61" x14ac:dyDescent="0.25">
      <c r="A4325" s="10" t="str">
        <f>VLOOKUP(D4325,'Index-Relations'!E:F,2,FALSE)</f>
        <v>ESG</v>
      </c>
      <c r="B4325" t="s">
        <v>3450</v>
      </c>
      <c r="C4325" s="53" t="s">
        <v>2769</v>
      </c>
      <c r="D4325" s="59" t="s">
        <v>3198</v>
      </c>
      <c r="E4325" s="59" t="s">
        <v>7741</v>
      </c>
      <c r="F4325" t="s">
        <v>1717</v>
      </c>
      <c r="G4325" t="s">
        <v>1716</v>
      </c>
      <c r="H4325" t="s">
        <v>1718</v>
      </c>
      <c r="I4325" s="52">
        <v>45352</v>
      </c>
      <c r="J4325" t="s">
        <v>2457</v>
      </c>
      <c r="K4325">
        <v>20</v>
      </c>
      <c r="L4325">
        <v>93.577546173401103</v>
      </c>
      <c r="M4325">
        <v>20</v>
      </c>
      <c r="N4325">
        <v>1</v>
      </c>
      <c r="O4325">
        <v>94.1162196679673</v>
      </c>
      <c r="P4325">
        <v>20</v>
      </c>
      <c r="Q4325">
        <v>1</v>
      </c>
      <c r="R4325">
        <v>20</v>
      </c>
      <c r="S4325">
        <v>1</v>
      </c>
      <c r="T4325">
        <v>31.9857356061407</v>
      </c>
      <c r="U4325">
        <v>0.62873217472117404</v>
      </c>
      <c r="V4325">
        <v>10</v>
      </c>
      <c r="W4325">
        <v>7.6301754505518999E-3</v>
      </c>
      <c r="X4325">
        <v>2</v>
      </c>
      <c r="Y4325">
        <v>20</v>
      </c>
      <c r="Z4325">
        <v>0.999999999999999</v>
      </c>
      <c r="AA4325">
        <v>7.2512393665866002</v>
      </c>
      <c r="AB4325">
        <v>19</v>
      </c>
      <c r="AC4325">
        <v>0.95415414442630297</v>
      </c>
      <c r="AD4325">
        <v>1</v>
      </c>
      <c r="AE4325">
        <v>4.5845855573696699E-2</v>
      </c>
      <c r="AF4325">
        <v>0</v>
      </c>
      <c r="AG4325">
        <v>0</v>
      </c>
      <c r="AH4325">
        <v>0</v>
      </c>
      <c r="AI4325">
        <v>0</v>
      </c>
      <c r="AJ4325">
        <v>91.944104073656504</v>
      </c>
      <c r="AK4325">
        <v>20</v>
      </c>
      <c r="AL4325">
        <v>1</v>
      </c>
      <c r="AM4325">
        <v>0</v>
      </c>
      <c r="AN4325">
        <v>0</v>
      </c>
      <c r="AO4325">
        <v>0</v>
      </c>
      <c r="AP4325">
        <v>0</v>
      </c>
      <c r="AQ4325">
        <v>20</v>
      </c>
      <c r="AR4325">
        <v>1</v>
      </c>
      <c r="AS4325">
        <v>5.0968987591904102E-2</v>
      </c>
      <c r="AT4325">
        <v>1</v>
      </c>
      <c r="AU4325">
        <v>0</v>
      </c>
      <c r="AV4325">
        <v>0</v>
      </c>
      <c r="AW4325">
        <v>20</v>
      </c>
      <c r="AX4325">
        <v>0.999999999999999</v>
      </c>
      <c r="AY4325">
        <v>91.447457018992694</v>
      </c>
      <c r="AZ4325">
        <v>20</v>
      </c>
      <c r="BA4325">
        <v>1</v>
      </c>
      <c r="BB4325">
        <v>18</v>
      </c>
      <c r="BC4325">
        <v>0.91367230016937795</v>
      </c>
      <c r="BD4325">
        <v>2</v>
      </c>
      <c r="BE4325">
        <v>8.6327699830621205E-2</v>
      </c>
      <c r="BF4325">
        <v>90.297886946334003</v>
      </c>
      <c r="BG4325">
        <v>92.069844121301998</v>
      </c>
      <c r="BH4325">
        <v>87.5028139073479</v>
      </c>
      <c r="BI4325">
        <v>87.525229929182004</v>
      </c>
    </row>
    <row r="4326" spans="1:61" x14ac:dyDescent="0.25">
      <c r="A4326" s="10" t="str">
        <f>VLOOKUP(D4326,'Index-Relations'!E:F,2,FALSE)</f>
        <v>ESG</v>
      </c>
      <c r="B4326" t="s">
        <v>3450</v>
      </c>
      <c r="C4326" s="53" t="s">
        <v>2770</v>
      </c>
      <c r="D4326" s="59" t="s">
        <v>3198</v>
      </c>
      <c r="E4326" s="59" t="s">
        <v>7742</v>
      </c>
      <c r="F4326" t="s">
        <v>1717</v>
      </c>
      <c r="G4326" t="s">
        <v>1716</v>
      </c>
      <c r="H4326" t="s">
        <v>1718</v>
      </c>
      <c r="I4326" s="52">
        <v>45323</v>
      </c>
      <c r="J4326" t="s">
        <v>2457</v>
      </c>
      <c r="K4326">
        <v>20</v>
      </c>
      <c r="L4326">
        <v>93.363969803283595</v>
      </c>
      <c r="M4326">
        <v>20</v>
      </c>
      <c r="N4326">
        <v>1</v>
      </c>
      <c r="O4326">
        <v>93.938631306481994</v>
      </c>
      <c r="P4326">
        <v>20</v>
      </c>
      <c r="Q4326">
        <v>1</v>
      </c>
      <c r="R4326">
        <v>20</v>
      </c>
      <c r="S4326">
        <v>0.999999999999999</v>
      </c>
      <c r="T4326">
        <v>31.986559952609099</v>
      </c>
      <c r="U4326">
        <v>0.62477275510703301</v>
      </c>
      <c r="V4326">
        <v>10</v>
      </c>
      <c r="W4326">
        <v>7.5561333377172002E-3</v>
      </c>
      <c r="X4326">
        <v>2</v>
      </c>
      <c r="Y4326">
        <v>20</v>
      </c>
      <c r="Z4326">
        <v>1</v>
      </c>
      <c r="AA4326">
        <v>7.1093306417208604</v>
      </c>
      <c r="AB4326">
        <v>19</v>
      </c>
      <c r="AC4326">
        <v>0.94980417505076598</v>
      </c>
      <c r="AD4326">
        <v>1</v>
      </c>
      <c r="AE4326">
        <v>5.0195824949233803E-2</v>
      </c>
      <c r="AF4326">
        <v>0</v>
      </c>
      <c r="AG4326">
        <v>1.4572E-16</v>
      </c>
      <c r="AH4326">
        <v>0</v>
      </c>
      <c r="AI4326">
        <v>0</v>
      </c>
      <c r="AJ4326">
        <v>91.6983079440095</v>
      </c>
      <c r="AK4326">
        <v>20</v>
      </c>
      <c r="AL4326">
        <v>1</v>
      </c>
      <c r="AM4326">
        <v>0</v>
      </c>
      <c r="AN4326">
        <v>0</v>
      </c>
      <c r="AO4326">
        <v>0</v>
      </c>
      <c r="AP4326">
        <v>0</v>
      </c>
      <c r="AQ4326">
        <v>20</v>
      </c>
      <c r="AR4326">
        <v>1</v>
      </c>
      <c r="AS4326">
        <v>4.9342753688400999E-2</v>
      </c>
      <c r="AT4326">
        <v>1</v>
      </c>
      <c r="AU4326">
        <v>0</v>
      </c>
      <c r="AV4326">
        <v>0</v>
      </c>
      <c r="AW4326">
        <v>20</v>
      </c>
      <c r="AX4326">
        <v>1</v>
      </c>
      <c r="AY4326">
        <v>91.218825567985704</v>
      </c>
      <c r="AZ4326">
        <v>20</v>
      </c>
      <c r="BA4326">
        <v>1</v>
      </c>
      <c r="BB4326">
        <v>18</v>
      </c>
      <c r="BC4326">
        <v>0.90197900156551702</v>
      </c>
      <c r="BD4326">
        <v>2</v>
      </c>
      <c r="BE4326">
        <v>9.8020998434482698E-2</v>
      </c>
      <c r="BF4326">
        <v>90.160578915741993</v>
      </c>
      <c r="BG4326">
        <v>91.8356562875869</v>
      </c>
      <c r="BH4326">
        <v>87.317331717567001</v>
      </c>
      <c r="BI4326">
        <v>87.463612622984996</v>
      </c>
    </row>
    <row r="4327" spans="1:61" x14ac:dyDescent="0.25">
      <c r="A4327" s="10" t="str">
        <f>VLOOKUP(D4327,'Index-Relations'!E:F,2,FALSE)</f>
        <v>ESG</v>
      </c>
      <c r="B4327" t="s">
        <v>3450</v>
      </c>
      <c r="C4327" s="53" t="s">
        <v>2760</v>
      </c>
      <c r="D4327" s="59" t="s">
        <v>3199</v>
      </c>
      <c r="E4327" s="59" t="s">
        <v>7743</v>
      </c>
      <c r="F4327" t="s">
        <v>2458</v>
      </c>
      <c r="G4327" t="s">
        <v>1720</v>
      </c>
      <c r="H4327" t="s">
        <v>1722</v>
      </c>
      <c r="I4327" s="52">
        <v>45659</v>
      </c>
      <c r="J4327" t="s">
        <v>2457</v>
      </c>
      <c r="K4327">
        <v>19</v>
      </c>
      <c r="L4327" s="73">
        <v>77.600813586705996</v>
      </c>
      <c r="M4327">
        <v>19</v>
      </c>
      <c r="N4327">
        <v>1</v>
      </c>
      <c r="O4327" s="73">
        <v>83.302117666873997</v>
      </c>
      <c r="P4327">
        <v>19</v>
      </c>
      <c r="Q4327">
        <v>1</v>
      </c>
      <c r="R4327">
        <v>19</v>
      </c>
      <c r="S4327">
        <v>1</v>
      </c>
      <c r="T4327">
        <v>43.647624335311797</v>
      </c>
      <c r="U4327">
        <v>0.80063691248778701</v>
      </c>
      <c r="V4327">
        <v>16</v>
      </c>
      <c r="W4327">
        <v>5.47521404576614E-2</v>
      </c>
      <c r="X4327">
        <v>5</v>
      </c>
      <c r="Y4327">
        <v>19</v>
      </c>
      <c r="Z4327">
        <v>1</v>
      </c>
      <c r="AA4327">
        <v>72.1678545629441</v>
      </c>
      <c r="AB4327">
        <v>17</v>
      </c>
      <c r="AC4327">
        <v>0.89469211988814201</v>
      </c>
      <c r="AD4327">
        <v>2</v>
      </c>
      <c r="AE4327">
        <v>0.105307880111857</v>
      </c>
      <c r="AF4327">
        <v>0</v>
      </c>
      <c r="AG4327">
        <v>0</v>
      </c>
      <c r="AH4327">
        <v>9.5688972952733594E-3</v>
      </c>
      <c r="AI4327">
        <v>1</v>
      </c>
      <c r="AJ4327" s="73">
        <v>77.505878455928993</v>
      </c>
      <c r="AK4327">
        <v>19</v>
      </c>
      <c r="AL4327">
        <v>1</v>
      </c>
      <c r="AM4327">
        <v>0</v>
      </c>
      <c r="AN4327">
        <v>0</v>
      </c>
      <c r="AO4327">
        <v>0</v>
      </c>
      <c r="AP4327">
        <v>0</v>
      </c>
      <c r="AQ4327">
        <v>19</v>
      </c>
      <c r="AR4327">
        <v>1</v>
      </c>
      <c r="AS4327">
        <v>0</v>
      </c>
      <c r="AT4327">
        <v>0</v>
      </c>
      <c r="AU4327">
        <v>0</v>
      </c>
      <c r="AV4327">
        <v>0</v>
      </c>
      <c r="AW4327">
        <v>19</v>
      </c>
      <c r="AX4327">
        <v>1</v>
      </c>
      <c r="AY4327" s="73">
        <v>70.375077337072995</v>
      </c>
      <c r="AZ4327">
        <v>19</v>
      </c>
      <c r="BA4327">
        <v>1</v>
      </c>
      <c r="BB4327">
        <v>17</v>
      </c>
      <c r="BC4327">
        <v>0.89313214465176505</v>
      </c>
      <c r="BD4327">
        <v>2</v>
      </c>
      <c r="BE4327">
        <v>0.10686785534823399</v>
      </c>
      <c r="BF4327">
        <v>77.600813586705996</v>
      </c>
      <c r="BG4327">
        <v>83.302117666873997</v>
      </c>
      <c r="BH4327">
        <v>70.375077337072995</v>
      </c>
      <c r="BI4327">
        <v>77.505878455928993</v>
      </c>
    </row>
    <row r="4328" spans="1:61" x14ac:dyDescent="0.25">
      <c r="A4328" s="10" t="str">
        <f>VLOOKUP(D4328,'Index-Relations'!E:F,2,FALSE)</f>
        <v>ESG</v>
      </c>
      <c r="B4328" t="s">
        <v>3450</v>
      </c>
      <c r="C4328" s="53" t="s">
        <v>2761</v>
      </c>
      <c r="D4328" s="59" t="s">
        <v>3199</v>
      </c>
      <c r="E4328" s="59" t="s">
        <v>7744</v>
      </c>
      <c r="F4328" t="s">
        <v>2458</v>
      </c>
      <c r="G4328" t="s">
        <v>1720</v>
      </c>
      <c r="H4328" t="s">
        <v>1722</v>
      </c>
      <c r="I4328" s="52">
        <v>45628</v>
      </c>
      <c r="J4328" t="s">
        <v>2457</v>
      </c>
      <c r="K4328">
        <v>18</v>
      </c>
      <c r="L4328" s="73">
        <v>80.534158016030901</v>
      </c>
      <c r="M4328">
        <v>18</v>
      </c>
      <c r="N4328">
        <v>1</v>
      </c>
      <c r="O4328" s="73">
        <v>86.585325106309</v>
      </c>
      <c r="P4328">
        <v>18</v>
      </c>
      <c r="Q4328">
        <v>1</v>
      </c>
      <c r="R4328">
        <v>18</v>
      </c>
      <c r="S4328">
        <v>1</v>
      </c>
      <c r="T4328">
        <v>44.5358744485494</v>
      </c>
      <c r="U4328">
        <v>0.82066601886791302</v>
      </c>
      <c r="V4328">
        <v>15</v>
      </c>
      <c r="W4328">
        <v>7.2575990132753898E-2</v>
      </c>
      <c r="X4328">
        <v>4</v>
      </c>
      <c r="Y4328">
        <v>18</v>
      </c>
      <c r="Z4328">
        <v>1</v>
      </c>
      <c r="AA4328">
        <v>67.502955396382603</v>
      </c>
      <c r="AB4328">
        <v>16</v>
      </c>
      <c r="AC4328">
        <v>0.88682852848468197</v>
      </c>
      <c r="AD4328">
        <v>2</v>
      </c>
      <c r="AE4328">
        <v>0.11317147151531801</v>
      </c>
      <c r="AF4328">
        <v>0</v>
      </c>
      <c r="AG4328">
        <v>0</v>
      </c>
      <c r="AH4328">
        <v>2.06926011940885E-2</v>
      </c>
      <c r="AI4328">
        <v>2</v>
      </c>
      <c r="AJ4328" s="73">
        <v>79.623769927680996</v>
      </c>
      <c r="AK4328">
        <v>18</v>
      </c>
      <c r="AL4328">
        <v>1</v>
      </c>
      <c r="AM4328">
        <v>0</v>
      </c>
      <c r="AN4328">
        <v>0</v>
      </c>
      <c r="AO4328">
        <v>0</v>
      </c>
      <c r="AP4328">
        <v>0</v>
      </c>
      <c r="AQ4328">
        <v>18</v>
      </c>
      <c r="AR4328">
        <v>1</v>
      </c>
      <c r="AS4328">
        <v>0</v>
      </c>
      <c r="AT4328">
        <v>0</v>
      </c>
      <c r="AU4328">
        <v>0</v>
      </c>
      <c r="AV4328">
        <v>0</v>
      </c>
      <c r="AW4328">
        <v>18</v>
      </c>
      <c r="AX4328">
        <v>0.999999999999999</v>
      </c>
      <c r="AY4328" s="73">
        <v>73.741751181414003</v>
      </c>
      <c r="AZ4328">
        <v>18</v>
      </c>
      <c r="BA4328">
        <v>1</v>
      </c>
      <c r="BB4328">
        <v>16</v>
      </c>
      <c r="BC4328">
        <v>0.89131130754890597</v>
      </c>
      <c r="BD4328">
        <v>2</v>
      </c>
      <c r="BE4328">
        <v>0.108688692451093</v>
      </c>
      <c r="BF4328">
        <v>80.534158016030901</v>
      </c>
      <c r="BG4328">
        <v>86.585325106309</v>
      </c>
      <c r="BH4328">
        <v>73.741751181414003</v>
      </c>
      <c r="BI4328">
        <v>79.623769927680996</v>
      </c>
    </row>
    <row r="4329" spans="1:61" x14ac:dyDescent="0.25">
      <c r="A4329" s="10" t="str">
        <f>VLOOKUP(D4329,'Index-Relations'!E:F,2,FALSE)</f>
        <v>ESG</v>
      </c>
      <c r="B4329" t="s">
        <v>3450</v>
      </c>
      <c r="C4329" s="53" t="s">
        <v>2762</v>
      </c>
      <c r="D4329" s="59" t="s">
        <v>3199</v>
      </c>
      <c r="E4329" s="59" t="s">
        <v>7745</v>
      </c>
      <c r="F4329" t="s">
        <v>2458</v>
      </c>
      <c r="G4329" t="s">
        <v>1720</v>
      </c>
      <c r="H4329" t="s">
        <v>1722</v>
      </c>
      <c r="I4329" s="52">
        <v>45597</v>
      </c>
      <c r="J4329" t="s">
        <v>2457</v>
      </c>
      <c r="K4329">
        <v>18</v>
      </c>
      <c r="L4329" s="73">
        <v>80.666689323962004</v>
      </c>
      <c r="M4329">
        <v>18</v>
      </c>
      <c r="N4329">
        <v>1</v>
      </c>
      <c r="O4329" s="73">
        <v>86.793164054502995</v>
      </c>
      <c r="P4329">
        <v>18</v>
      </c>
      <c r="Q4329">
        <v>1</v>
      </c>
      <c r="R4329">
        <v>18</v>
      </c>
      <c r="S4329">
        <v>0.999999999999999</v>
      </c>
      <c r="T4329">
        <v>44.433425936535798</v>
      </c>
      <c r="U4329">
        <v>0.81960488430810496</v>
      </c>
      <c r="V4329">
        <v>15</v>
      </c>
      <c r="W4329">
        <v>7.1366228579338997E-2</v>
      </c>
      <c r="X4329">
        <v>4</v>
      </c>
      <c r="Y4329">
        <v>18</v>
      </c>
      <c r="Z4329">
        <v>1</v>
      </c>
      <c r="AA4329">
        <v>65.763771832097206</v>
      </c>
      <c r="AB4329">
        <v>16</v>
      </c>
      <c r="AC4329">
        <v>0.88871317774026604</v>
      </c>
      <c r="AD4329">
        <v>2</v>
      </c>
      <c r="AE4329">
        <v>0.11128682225973301</v>
      </c>
      <c r="AF4329">
        <v>0</v>
      </c>
      <c r="AG4329">
        <v>0</v>
      </c>
      <c r="AH4329">
        <v>2.10987682608892E-2</v>
      </c>
      <c r="AI4329">
        <v>2</v>
      </c>
      <c r="AJ4329" s="73">
        <v>79.893803669663001</v>
      </c>
      <c r="AK4329">
        <v>18</v>
      </c>
      <c r="AL4329">
        <v>1</v>
      </c>
      <c r="AM4329">
        <v>0</v>
      </c>
      <c r="AN4329">
        <v>0</v>
      </c>
      <c r="AO4329">
        <v>0</v>
      </c>
      <c r="AP4329">
        <v>0</v>
      </c>
      <c r="AQ4329">
        <v>18</v>
      </c>
      <c r="AR4329">
        <v>1</v>
      </c>
      <c r="AS4329">
        <v>0</v>
      </c>
      <c r="AT4329">
        <v>0</v>
      </c>
      <c r="AU4329">
        <v>0</v>
      </c>
      <c r="AV4329">
        <v>0</v>
      </c>
      <c r="AW4329">
        <v>18</v>
      </c>
      <c r="AX4329">
        <v>1</v>
      </c>
      <c r="AY4329" s="73">
        <v>73.648830677289993</v>
      </c>
      <c r="AZ4329">
        <v>18</v>
      </c>
      <c r="BA4329">
        <v>1</v>
      </c>
      <c r="BB4329">
        <v>16</v>
      </c>
      <c r="BC4329">
        <v>0.89049337996438305</v>
      </c>
      <c r="BD4329">
        <v>2</v>
      </c>
      <c r="BE4329">
        <v>0.109506620035616</v>
      </c>
      <c r="BF4329">
        <v>80.666689323962004</v>
      </c>
      <c r="BG4329">
        <v>86.793164054502995</v>
      </c>
      <c r="BH4329">
        <v>73.648830677289993</v>
      </c>
      <c r="BI4329">
        <v>79.893803669663001</v>
      </c>
    </row>
    <row r="4330" spans="1:61" x14ac:dyDescent="0.25">
      <c r="A4330" s="10" t="str">
        <f>VLOOKUP(D4330,'Index-Relations'!E:F,2,FALSE)</f>
        <v>ESG</v>
      </c>
      <c r="B4330" t="s">
        <v>3450</v>
      </c>
      <c r="C4330" s="53" t="s">
        <v>2763</v>
      </c>
      <c r="D4330" s="59" t="s">
        <v>3199</v>
      </c>
      <c r="E4330" s="59" t="s">
        <v>7746</v>
      </c>
      <c r="F4330" t="s">
        <v>2458</v>
      </c>
      <c r="G4330" t="s">
        <v>1720</v>
      </c>
      <c r="H4330" t="s">
        <v>1722</v>
      </c>
      <c r="I4330" s="52">
        <v>45566</v>
      </c>
      <c r="J4330" t="s">
        <v>2457</v>
      </c>
      <c r="K4330">
        <v>18</v>
      </c>
      <c r="L4330" s="73">
        <v>80.663150038165</v>
      </c>
      <c r="M4330">
        <v>18</v>
      </c>
      <c r="N4330">
        <v>1</v>
      </c>
      <c r="O4330" s="73">
        <v>86.724022943932994</v>
      </c>
      <c r="P4330">
        <v>18</v>
      </c>
      <c r="Q4330">
        <v>1</v>
      </c>
      <c r="R4330">
        <v>18</v>
      </c>
      <c r="S4330">
        <v>1</v>
      </c>
      <c r="T4330">
        <v>44.267133027080398</v>
      </c>
      <c r="U4330">
        <v>0.81862169080928104</v>
      </c>
      <c r="V4330">
        <v>15</v>
      </c>
      <c r="W4330">
        <v>7.0540503888744194E-2</v>
      </c>
      <c r="X4330">
        <v>4</v>
      </c>
      <c r="Y4330">
        <v>18</v>
      </c>
      <c r="Z4330">
        <v>0.999999999999999</v>
      </c>
      <c r="AA4330">
        <v>68.878286614479705</v>
      </c>
      <c r="AB4330">
        <v>16</v>
      </c>
      <c r="AC4330">
        <v>0.89344178146769804</v>
      </c>
      <c r="AD4330">
        <v>2</v>
      </c>
      <c r="AE4330">
        <v>0.10655821853230101</v>
      </c>
      <c r="AF4330">
        <v>0</v>
      </c>
      <c r="AG4330">
        <v>0</v>
      </c>
      <c r="AH4330">
        <v>2.1129735747675502E-2</v>
      </c>
      <c r="AI4330">
        <v>2</v>
      </c>
      <c r="AJ4330" s="73">
        <v>79.990396213839901</v>
      </c>
      <c r="AK4330">
        <v>18</v>
      </c>
      <c r="AL4330">
        <v>1</v>
      </c>
      <c r="AM4330">
        <v>0</v>
      </c>
      <c r="AN4330">
        <v>0</v>
      </c>
      <c r="AO4330">
        <v>0</v>
      </c>
      <c r="AP4330">
        <v>0</v>
      </c>
      <c r="AQ4330">
        <v>18</v>
      </c>
      <c r="AR4330">
        <v>1</v>
      </c>
      <c r="AS4330">
        <v>0</v>
      </c>
      <c r="AT4330">
        <v>0</v>
      </c>
      <c r="AU4330">
        <v>0</v>
      </c>
      <c r="AV4330">
        <v>0</v>
      </c>
      <c r="AW4330">
        <v>18</v>
      </c>
      <c r="AX4330">
        <v>1</v>
      </c>
      <c r="AY4330" s="73">
        <v>73.403461253477005</v>
      </c>
      <c r="AZ4330">
        <v>18</v>
      </c>
      <c r="BA4330">
        <v>1</v>
      </c>
      <c r="BB4330">
        <v>16</v>
      </c>
      <c r="BC4330">
        <v>0.88615328231597401</v>
      </c>
      <c r="BD4330">
        <v>2</v>
      </c>
      <c r="BE4330">
        <v>0.113846717684025</v>
      </c>
      <c r="BF4330">
        <v>80.663150038165</v>
      </c>
      <c r="BG4330">
        <v>86.724022943932994</v>
      </c>
      <c r="BH4330">
        <v>73.403461253477005</v>
      </c>
      <c r="BI4330">
        <v>79.990396213839901</v>
      </c>
    </row>
    <row r="4331" spans="1:61" x14ac:dyDescent="0.25">
      <c r="A4331" s="10" t="str">
        <f>VLOOKUP(D4331,'Index-Relations'!E:F,2,FALSE)</f>
        <v>ESG</v>
      </c>
      <c r="B4331" t="s">
        <v>3450</v>
      </c>
      <c r="C4331" s="53" t="s">
        <v>2764</v>
      </c>
      <c r="D4331" s="59" t="s">
        <v>3199</v>
      </c>
      <c r="E4331" s="59" t="s">
        <v>7747</v>
      </c>
      <c r="F4331" t="s">
        <v>2458</v>
      </c>
      <c r="G4331" t="s">
        <v>1720</v>
      </c>
      <c r="H4331" t="s">
        <v>1722</v>
      </c>
      <c r="I4331" s="52">
        <v>45537</v>
      </c>
      <c r="J4331" t="s">
        <v>2457</v>
      </c>
      <c r="K4331">
        <v>19</v>
      </c>
      <c r="L4331" s="73">
        <v>77.492707580146998</v>
      </c>
      <c r="M4331">
        <v>19</v>
      </c>
      <c r="N4331">
        <v>1</v>
      </c>
      <c r="O4331" s="73">
        <v>82.778123994146995</v>
      </c>
      <c r="P4331">
        <v>19</v>
      </c>
      <c r="Q4331">
        <v>1</v>
      </c>
      <c r="R4331">
        <v>19</v>
      </c>
      <c r="S4331">
        <v>1</v>
      </c>
      <c r="T4331">
        <v>43.090369104778397</v>
      </c>
      <c r="U4331">
        <v>0.80733694869081696</v>
      </c>
      <c r="V4331">
        <v>15</v>
      </c>
      <c r="W4331">
        <v>4.9219157550394299E-2</v>
      </c>
      <c r="X4331">
        <v>4</v>
      </c>
      <c r="Y4331">
        <v>19</v>
      </c>
      <c r="Z4331">
        <v>1</v>
      </c>
      <c r="AA4331">
        <v>51.7942729400432</v>
      </c>
      <c r="AB4331">
        <v>17</v>
      </c>
      <c r="AC4331">
        <v>0.89062312811677102</v>
      </c>
      <c r="AD4331">
        <v>2</v>
      </c>
      <c r="AE4331">
        <v>0.10937687188322801</v>
      </c>
      <c r="AF4331">
        <v>0</v>
      </c>
      <c r="AG4331">
        <v>0</v>
      </c>
      <c r="AH4331">
        <v>9.3000698861110693E-3</v>
      </c>
      <c r="AI4331">
        <v>1</v>
      </c>
      <c r="AJ4331" s="73">
        <v>76.686285480706999</v>
      </c>
      <c r="AK4331">
        <v>19</v>
      </c>
      <c r="AL4331">
        <v>1</v>
      </c>
      <c r="AM4331">
        <v>0</v>
      </c>
      <c r="AN4331">
        <v>0</v>
      </c>
      <c r="AO4331">
        <v>0</v>
      </c>
      <c r="AP4331">
        <v>0</v>
      </c>
      <c r="AQ4331">
        <v>19</v>
      </c>
      <c r="AR4331">
        <v>1</v>
      </c>
      <c r="AS4331">
        <v>0</v>
      </c>
      <c r="AT4331">
        <v>0</v>
      </c>
      <c r="AU4331">
        <v>0</v>
      </c>
      <c r="AV4331">
        <v>0</v>
      </c>
      <c r="AW4331">
        <v>19</v>
      </c>
      <c r="AX4331">
        <v>1</v>
      </c>
      <c r="AY4331" s="73">
        <v>70.745091009830006</v>
      </c>
      <c r="AZ4331">
        <v>19</v>
      </c>
      <c r="BA4331">
        <v>1</v>
      </c>
      <c r="BB4331">
        <v>17</v>
      </c>
      <c r="BC4331">
        <v>0.89096198289183604</v>
      </c>
      <c r="BD4331">
        <v>2</v>
      </c>
      <c r="BE4331">
        <v>0.10903801710816299</v>
      </c>
      <c r="BF4331">
        <v>77.492707580146998</v>
      </c>
      <c r="BG4331">
        <v>82.778123994146995</v>
      </c>
      <c r="BH4331">
        <v>70.745091009830006</v>
      </c>
      <c r="BI4331">
        <v>76.686285480706999</v>
      </c>
    </row>
    <row r="4332" spans="1:61" x14ac:dyDescent="0.25">
      <c r="A4332" s="10" t="str">
        <f>VLOOKUP(D4332,'Index-Relations'!E:F,2,FALSE)</f>
        <v>ESG</v>
      </c>
      <c r="B4332" t="s">
        <v>3450</v>
      </c>
      <c r="C4332" s="53" t="s">
        <v>3350</v>
      </c>
      <c r="D4332" s="59" t="s">
        <v>3199</v>
      </c>
      <c r="E4332" s="59" t="s">
        <v>7748</v>
      </c>
      <c r="F4332" t="s">
        <v>2458</v>
      </c>
      <c r="G4332" t="s">
        <v>1720</v>
      </c>
      <c r="H4332" t="s">
        <v>1722</v>
      </c>
      <c r="I4332" s="52">
        <v>45505</v>
      </c>
      <c r="J4332" t="s">
        <v>2457</v>
      </c>
      <c r="K4332">
        <v>19</v>
      </c>
      <c r="L4332" s="73">
        <v>77.228445467949001</v>
      </c>
      <c r="M4332">
        <v>19</v>
      </c>
      <c r="N4332">
        <v>1</v>
      </c>
      <c r="O4332" s="73">
        <v>82.365243295624893</v>
      </c>
      <c r="P4332">
        <v>19</v>
      </c>
      <c r="Q4332">
        <v>1</v>
      </c>
      <c r="R4332">
        <v>19</v>
      </c>
      <c r="S4332">
        <v>0.999999999999999</v>
      </c>
      <c r="T4332">
        <v>43.017381572764599</v>
      </c>
      <c r="U4332">
        <v>0.81203178291685896</v>
      </c>
      <c r="V4332">
        <v>15</v>
      </c>
      <c r="W4332">
        <v>4.8720921173618002E-2</v>
      </c>
      <c r="X4332">
        <v>4</v>
      </c>
      <c r="Y4332">
        <v>19</v>
      </c>
      <c r="Z4332">
        <v>1</v>
      </c>
      <c r="AA4332">
        <v>51.4925330003013</v>
      </c>
      <c r="AB4332">
        <v>18</v>
      </c>
      <c r="AC4332">
        <v>0.94508791469342701</v>
      </c>
      <c r="AD4332">
        <v>1</v>
      </c>
      <c r="AE4332">
        <v>5.49120853065721E-2</v>
      </c>
      <c r="AF4332">
        <v>0</v>
      </c>
      <c r="AG4332">
        <v>9.7139999999999999E-17</v>
      </c>
      <c r="AH4332">
        <v>8.9067210760834601E-3</v>
      </c>
      <c r="AI4332">
        <v>1</v>
      </c>
      <c r="AJ4332" s="73">
        <v>76.644842980959993</v>
      </c>
      <c r="AK4332">
        <v>19</v>
      </c>
      <c r="AL4332">
        <v>1</v>
      </c>
      <c r="AM4332">
        <v>0</v>
      </c>
      <c r="AN4332">
        <v>0</v>
      </c>
      <c r="AO4332">
        <v>0</v>
      </c>
      <c r="AP4332">
        <v>0</v>
      </c>
      <c r="AQ4332">
        <v>19</v>
      </c>
      <c r="AR4332">
        <v>0.999999999999999</v>
      </c>
      <c r="AS4332">
        <v>0</v>
      </c>
      <c r="AT4332">
        <v>0</v>
      </c>
      <c r="AU4332">
        <v>0</v>
      </c>
      <c r="AV4332">
        <v>0</v>
      </c>
      <c r="AW4332">
        <v>19</v>
      </c>
      <c r="AX4332">
        <v>1</v>
      </c>
      <c r="AY4332" s="73">
        <v>70.610430391232995</v>
      </c>
      <c r="AZ4332">
        <v>19</v>
      </c>
      <c r="BA4332">
        <v>1</v>
      </c>
      <c r="BB4332">
        <v>18</v>
      </c>
      <c r="BC4332">
        <v>0.94225157983664998</v>
      </c>
      <c r="BD4332">
        <v>1</v>
      </c>
      <c r="BE4332">
        <v>5.7748420163349898E-2</v>
      </c>
      <c r="BF4332">
        <v>77.228445467949001</v>
      </c>
      <c r="BG4332">
        <v>82.365243295624893</v>
      </c>
      <c r="BH4332">
        <v>70.610430391232995</v>
      </c>
      <c r="BI4332">
        <v>76.644842980959993</v>
      </c>
    </row>
    <row r="4333" spans="1:61" x14ac:dyDescent="0.25">
      <c r="A4333" s="10" t="str">
        <f>VLOOKUP(D4333,'Index-Relations'!E:F,2,FALSE)</f>
        <v>ESG</v>
      </c>
      <c r="B4333" t="s">
        <v>3450</v>
      </c>
      <c r="C4333" s="53" t="s">
        <v>2765</v>
      </c>
      <c r="D4333" s="59" t="s">
        <v>3199</v>
      </c>
      <c r="E4333" s="59" t="s">
        <v>7749</v>
      </c>
      <c r="F4333" t="s">
        <v>2458</v>
      </c>
      <c r="G4333" t="s">
        <v>1720</v>
      </c>
      <c r="H4333" t="s">
        <v>1722</v>
      </c>
      <c r="I4333" s="52">
        <v>45474</v>
      </c>
      <c r="J4333" t="s">
        <v>2457</v>
      </c>
      <c r="K4333">
        <v>19</v>
      </c>
      <c r="L4333" s="73">
        <v>79.1343857123139</v>
      </c>
      <c r="M4333">
        <v>19</v>
      </c>
      <c r="N4333">
        <v>1</v>
      </c>
      <c r="O4333" s="73">
        <v>83.304151936459903</v>
      </c>
      <c r="P4333">
        <v>19</v>
      </c>
      <c r="Q4333">
        <v>1</v>
      </c>
      <c r="R4333">
        <v>19</v>
      </c>
      <c r="S4333">
        <v>0.999999999999999</v>
      </c>
      <c r="T4333">
        <v>42.7611881371366</v>
      </c>
      <c r="U4333">
        <v>0.80594334841160498</v>
      </c>
      <c r="V4333">
        <v>15</v>
      </c>
      <c r="W4333">
        <v>5.2397529015374499E-2</v>
      </c>
      <c r="X4333">
        <v>4</v>
      </c>
      <c r="Y4333">
        <v>19</v>
      </c>
      <c r="Z4333">
        <v>0.999999999999999</v>
      </c>
      <c r="AA4333">
        <v>54.212179388496899</v>
      </c>
      <c r="AB4333">
        <v>18</v>
      </c>
      <c r="AC4333">
        <v>0.95319691310847399</v>
      </c>
      <c r="AD4333">
        <v>1</v>
      </c>
      <c r="AE4333">
        <v>4.6803086891525798E-2</v>
      </c>
      <c r="AF4333">
        <v>0</v>
      </c>
      <c r="AG4333">
        <v>0</v>
      </c>
      <c r="AH4333">
        <v>9.1821512041679893E-3</v>
      </c>
      <c r="AI4333">
        <v>1</v>
      </c>
      <c r="AJ4333" s="73">
        <v>78.527649959925</v>
      </c>
      <c r="AK4333">
        <v>19</v>
      </c>
      <c r="AL4333">
        <v>1</v>
      </c>
      <c r="AM4333">
        <v>0</v>
      </c>
      <c r="AN4333">
        <v>0</v>
      </c>
      <c r="AO4333">
        <v>0</v>
      </c>
      <c r="AP4333">
        <v>0</v>
      </c>
      <c r="AQ4333">
        <v>19</v>
      </c>
      <c r="AR4333">
        <v>1</v>
      </c>
      <c r="AS4333">
        <v>0</v>
      </c>
      <c r="AT4333">
        <v>0</v>
      </c>
      <c r="AU4333">
        <v>0</v>
      </c>
      <c r="AV4333">
        <v>0</v>
      </c>
      <c r="AW4333">
        <v>19</v>
      </c>
      <c r="AX4333">
        <v>0.999999999999999</v>
      </c>
      <c r="AY4333" s="73">
        <v>73.037293136369001</v>
      </c>
      <c r="AZ4333">
        <v>19</v>
      </c>
      <c r="BA4333">
        <v>1</v>
      </c>
      <c r="BB4333">
        <v>18</v>
      </c>
      <c r="BC4333">
        <v>0.94397496455351804</v>
      </c>
      <c r="BD4333">
        <v>1</v>
      </c>
      <c r="BE4333">
        <v>5.6025035446480999E-2</v>
      </c>
      <c r="BF4333">
        <v>79.1343857123139</v>
      </c>
      <c r="BG4333">
        <v>83.304151936459903</v>
      </c>
      <c r="BH4333">
        <v>73.037293136369001</v>
      </c>
      <c r="BI4333">
        <v>78.527649959925</v>
      </c>
    </row>
    <row r="4334" spans="1:61" x14ac:dyDescent="0.25">
      <c r="A4334" s="10" t="str">
        <f>VLOOKUP(D4334,'Index-Relations'!E:F,2,FALSE)</f>
        <v>ESG</v>
      </c>
      <c r="B4334" t="s">
        <v>3450</v>
      </c>
      <c r="C4334" s="53" t="s">
        <v>2766</v>
      </c>
      <c r="D4334" s="59" t="s">
        <v>3199</v>
      </c>
      <c r="E4334" s="59" t="s">
        <v>7750</v>
      </c>
      <c r="F4334" t="s">
        <v>2458</v>
      </c>
      <c r="G4334" t="s">
        <v>1720</v>
      </c>
      <c r="H4334" t="s">
        <v>1722</v>
      </c>
      <c r="I4334" s="52">
        <v>45446</v>
      </c>
      <c r="J4334" t="s">
        <v>2457</v>
      </c>
      <c r="K4334">
        <v>19</v>
      </c>
      <c r="L4334" s="73">
        <v>79.985672181211996</v>
      </c>
      <c r="M4334">
        <v>19</v>
      </c>
      <c r="N4334">
        <v>1</v>
      </c>
      <c r="O4334" s="73">
        <v>82.826535861398995</v>
      </c>
      <c r="P4334">
        <v>19</v>
      </c>
      <c r="Q4334">
        <v>1</v>
      </c>
      <c r="R4334">
        <v>19</v>
      </c>
      <c r="S4334">
        <v>1</v>
      </c>
      <c r="T4334">
        <v>42.850742012107602</v>
      </c>
      <c r="U4334">
        <v>0.79441064291097396</v>
      </c>
      <c r="V4334">
        <v>15</v>
      </c>
      <c r="W4334">
        <v>5.0224728932763099E-2</v>
      </c>
      <c r="X4334">
        <v>4</v>
      </c>
      <c r="Y4334">
        <v>19</v>
      </c>
      <c r="Z4334">
        <v>1</v>
      </c>
      <c r="AA4334">
        <v>55.903310383033698</v>
      </c>
      <c r="AB4334">
        <v>18</v>
      </c>
      <c r="AC4334">
        <v>0.96161733726538701</v>
      </c>
      <c r="AD4334">
        <v>1</v>
      </c>
      <c r="AE4334">
        <v>3.8382662734612001E-2</v>
      </c>
      <c r="AF4334">
        <v>0</v>
      </c>
      <c r="AG4334">
        <v>2.0819999999999999E-17</v>
      </c>
      <c r="AH4334">
        <v>1.02507257977403E-2</v>
      </c>
      <c r="AI4334">
        <v>1</v>
      </c>
      <c r="AJ4334" s="73">
        <v>78.729662077314998</v>
      </c>
      <c r="AK4334">
        <v>19</v>
      </c>
      <c r="AL4334">
        <v>1</v>
      </c>
      <c r="AM4334">
        <v>0</v>
      </c>
      <c r="AN4334">
        <v>0</v>
      </c>
      <c r="AO4334">
        <v>0</v>
      </c>
      <c r="AP4334">
        <v>0</v>
      </c>
      <c r="AQ4334">
        <v>19</v>
      </c>
      <c r="AR4334">
        <v>0.999999999999999</v>
      </c>
      <c r="AS4334">
        <v>0</v>
      </c>
      <c r="AT4334">
        <v>0</v>
      </c>
      <c r="AU4334">
        <v>0</v>
      </c>
      <c r="AV4334">
        <v>0</v>
      </c>
      <c r="AW4334">
        <v>19</v>
      </c>
      <c r="AX4334">
        <v>0.999999999999999</v>
      </c>
      <c r="AY4334" s="73">
        <v>75.245160202270995</v>
      </c>
      <c r="AZ4334">
        <v>19</v>
      </c>
      <c r="BA4334">
        <v>1</v>
      </c>
      <c r="BB4334">
        <v>18</v>
      </c>
      <c r="BC4334">
        <v>0.94403185048826499</v>
      </c>
      <c r="BD4334">
        <v>1</v>
      </c>
      <c r="BE4334">
        <v>5.59681495117344E-2</v>
      </c>
      <c r="BF4334">
        <v>79.985672181211996</v>
      </c>
      <c r="BG4334">
        <v>82.826535861398995</v>
      </c>
      <c r="BH4334">
        <v>75.245160202270995</v>
      </c>
      <c r="BI4334">
        <v>78.729662077314998</v>
      </c>
    </row>
    <row r="4335" spans="1:61" x14ac:dyDescent="0.25">
      <c r="A4335" s="10" t="str">
        <f>VLOOKUP(D4335,'Index-Relations'!E:F,2,FALSE)</f>
        <v>ESG</v>
      </c>
      <c r="B4335" t="s">
        <v>3450</v>
      </c>
      <c r="C4335" s="53" t="s">
        <v>2767</v>
      </c>
      <c r="D4335" s="59" t="s">
        <v>3199</v>
      </c>
      <c r="E4335" s="59" t="s">
        <v>7751</v>
      </c>
      <c r="F4335" t="s">
        <v>2458</v>
      </c>
      <c r="G4335" t="s">
        <v>1720</v>
      </c>
      <c r="H4335" t="s">
        <v>1722</v>
      </c>
      <c r="I4335" s="52">
        <v>45414</v>
      </c>
      <c r="J4335" t="s">
        <v>2457</v>
      </c>
      <c r="K4335">
        <v>19</v>
      </c>
      <c r="L4335" s="73">
        <v>79.736161212683001</v>
      </c>
      <c r="M4335">
        <v>19</v>
      </c>
      <c r="N4335">
        <v>1</v>
      </c>
      <c r="O4335" s="73">
        <v>82.632731268949996</v>
      </c>
      <c r="P4335">
        <v>19</v>
      </c>
      <c r="Q4335">
        <v>1</v>
      </c>
      <c r="R4335">
        <v>19</v>
      </c>
      <c r="S4335">
        <v>1</v>
      </c>
      <c r="T4335">
        <v>42.844636756072703</v>
      </c>
      <c r="U4335">
        <v>0.795533489140415</v>
      </c>
      <c r="V4335">
        <v>15</v>
      </c>
      <c r="W4335">
        <v>5.0110727224996897E-2</v>
      </c>
      <c r="X4335">
        <v>4</v>
      </c>
      <c r="Y4335">
        <v>19</v>
      </c>
      <c r="Z4335">
        <v>1</v>
      </c>
      <c r="AA4335">
        <v>55.025644739321798</v>
      </c>
      <c r="AB4335">
        <v>18</v>
      </c>
      <c r="AC4335">
        <v>0.95773826482651003</v>
      </c>
      <c r="AD4335">
        <v>1</v>
      </c>
      <c r="AE4335">
        <v>4.2261735173489398E-2</v>
      </c>
      <c r="AF4335">
        <v>0</v>
      </c>
      <c r="AG4335">
        <v>1.388E-17</v>
      </c>
      <c r="AH4335">
        <v>9.8238810146631696E-3</v>
      </c>
      <c r="AI4335">
        <v>1</v>
      </c>
      <c r="AJ4335" s="73">
        <v>78.428771818971001</v>
      </c>
      <c r="AK4335">
        <v>19</v>
      </c>
      <c r="AL4335">
        <v>1</v>
      </c>
      <c r="AM4335">
        <v>0</v>
      </c>
      <c r="AN4335">
        <v>0</v>
      </c>
      <c r="AO4335">
        <v>0</v>
      </c>
      <c r="AP4335">
        <v>0</v>
      </c>
      <c r="AQ4335">
        <v>19</v>
      </c>
      <c r="AR4335">
        <v>0.999999999999999</v>
      </c>
      <c r="AS4335">
        <v>0</v>
      </c>
      <c r="AT4335">
        <v>0</v>
      </c>
      <c r="AU4335">
        <v>0</v>
      </c>
      <c r="AV4335">
        <v>0</v>
      </c>
      <c r="AW4335">
        <v>19</v>
      </c>
      <c r="AX4335">
        <v>1</v>
      </c>
      <c r="AY4335" s="73">
        <v>75.409398032647999</v>
      </c>
      <c r="AZ4335">
        <v>19</v>
      </c>
      <c r="BA4335">
        <v>1</v>
      </c>
      <c r="BB4335">
        <v>18</v>
      </c>
      <c r="BC4335">
        <v>0.94250231733356504</v>
      </c>
      <c r="BD4335">
        <v>1</v>
      </c>
      <c r="BE4335">
        <v>5.7497682666434499E-2</v>
      </c>
      <c r="BF4335">
        <v>79.736161212683001</v>
      </c>
      <c r="BG4335">
        <v>82.632731268949996</v>
      </c>
      <c r="BH4335">
        <v>75.409398032647999</v>
      </c>
      <c r="BI4335">
        <v>78.428771818971001</v>
      </c>
    </row>
    <row r="4336" spans="1:61" x14ac:dyDescent="0.25">
      <c r="A4336" s="10" t="str">
        <f>VLOOKUP(D4336,'Index-Relations'!E:F,2,FALSE)</f>
        <v>ESG</v>
      </c>
      <c r="B4336" t="s">
        <v>3450</v>
      </c>
      <c r="C4336" s="53" t="s">
        <v>2768</v>
      </c>
      <c r="D4336" s="59" t="s">
        <v>3199</v>
      </c>
      <c r="E4336" s="59" t="s">
        <v>7752</v>
      </c>
      <c r="F4336" t="s">
        <v>2458</v>
      </c>
      <c r="G4336" t="s">
        <v>1720</v>
      </c>
      <c r="H4336" t="s">
        <v>1722</v>
      </c>
      <c r="I4336" s="52">
        <v>45384</v>
      </c>
      <c r="J4336" t="s">
        <v>2457</v>
      </c>
      <c r="K4336">
        <v>19</v>
      </c>
      <c r="L4336">
        <v>86.086475475250694</v>
      </c>
      <c r="M4336">
        <v>19</v>
      </c>
      <c r="N4336">
        <v>1</v>
      </c>
      <c r="O4336">
        <v>88.266438607589393</v>
      </c>
      <c r="P4336">
        <v>19</v>
      </c>
      <c r="Q4336">
        <v>1</v>
      </c>
      <c r="R4336">
        <v>19</v>
      </c>
      <c r="S4336">
        <v>0.999999999999999</v>
      </c>
      <c r="T4336">
        <v>42.845303673467797</v>
      </c>
      <c r="U4336">
        <v>0.79409225283768403</v>
      </c>
      <c r="V4336">
        <v>15</v>
      </c>
      <c r="W4336">
        <v>4.95686293027056E-2</v>
      </c>
      <c r="X4336">
        <v>4</v>
      </c>
      <c r="Y4336">
        <v>19</v>
      </c>
      <c r="Z4336">
        <v>1</v>
      </c>
      <c r="AA4336">
        <v>53.114677338718302</v>
      </c>
      <c r="AB4336">
        <v>18</v>
      </c>
      <c r="AC4336">
        <v>0.94732025392738795</v>
      </c>
      <c r="AD4336">
        <v>1</v>
      </c>
      <c r="AE4336">
        <v>5.2679746072611798E-2</v>
      </c>
      <c r="AF4336">
        <v>0</v>
      </c>
      <c r="AG4336">
        <v>0</v>
      </c>
      <c r="AH4336">
        <v>9.9283804598553505E-3</v>
      </c>
      <c r="AI4336">
        <v>1</v>
      </c>
      <c r="AJ4336">
        <v>84.657805135841798</v>
      </c>
      <c r="AK4336">
        <v>19</v>
      </c>
      <c r="AL4336">
        <v>1</v>
      </c>
      <c r="AM4336">
        <v>0</v>
      </c>
      <c r="AN4336">
        <v>0</v>
      </c>
      <c r="AO4336">
        <v>0</v>
      </c>
      <c r="AP4336">
        <v>0</v>
      </c>
      <c r="AQ4336">
        <v>19</v>
      </c>
      <c r="AR4336">
        <v>1</v>
      </c>
      <c r="AS4336">
        <v>0</v>
      </c>
      <c r="AT4336">
        <v>0</v>
      </c>
      <c r="AU4336">
        <v>0</v>
      </c>
      <c r="AV4336">
        <v>0</v>
      </c>
      <c r="AW4336">
        <v>19</v>
      </c>
      <c r="AX4336">
        <v>1</v>
      </c>
      <c r="AY4336">
        <v>82.1885337745898</v>
      </c>
      <c r="AZ4336">
        <v>19</v>
      </c>
      <c r="BA4336">
        <v>1</v>
      </c>
      <c r="BB4336">
        <v>18</v>
      </c>
      <c r="BC4336">
        <v>0.946205281143361</v>
      </c>
      <c r="BD4336">
        <v>1</v>
      </c>
      <c r="BE4336">
        <v>5.3794718856638397E-2</v>
      </c>
      <c r="BF4336">
        <v>79.486704580209903</v>
      </c>
      <c r="BG4336">
        <v>82.2146600074649</v>
      </c>
      <c r="BH4336">
        <v>75.841659326751</v>
      </c>
      <c r="BI4336">
        <v>77.933797298884002</v>
      </c>
    </row>
    <row r="4337" spans="1:61" x14ac:dyDescent="0.25">
      <c r="A4337" s="10" t="str">
        <f>VLOOKUP(D4337,'Index-Relations'!E:F,2,FALSE)</f>
        <v>ESG</v>
      </c>
      <c r="B4337" t="s">
        <v>3450</v>
      </c>
      <c r="C4337" s="53" t="s">
        <v>2769</v>
      </c>
      <c r="D4337" s="59" t="s">
        <v>3199</v>
      </c>
      <c r="E4337" s="59" t="s">
        <v>7753</v>
      </c>
      <c r="F4337" t="s">
        <v>2458</v>
      </c>
      <c r="G4337" t="s">
        <v>1720</v>
      </c>
      <c r="H4337" t="s">
        <v>1722</v>
      </c>
      <c r="I4337" s="52">
        <v>45352</v>
      </c>
      <c r="J4337" t="s">
        <v>2457</v>
      </c>
      <c r="K4337">
        <v>20</v>
      </c>
      <c r="L4337">
        <v>85.598593428634601</v>
      </c>
      <c r="M4337">
        <v>20</v>
      </c>
      <c r="N4337">
        <v>1</v>
      </c>
      <c r="O4337">
        <v>87.574198311979899</v>
      </c>
      <c r="P4337">
        <v>20</v>
      </c>
      <c r="Q4337">
        <v>1</v>
      </c>
      <c r="R4337">
        <v>20</v>
      </c>
      <c r="S4337">
        <v>1</v>
      </c>
      <c r="T4337">
        <v>42.731053330629202</v>
      </c>
      <c r="U4337">
        <v>0.83884879694379499</v>
      </c>
      <c r="V4337">
        <v>16</v>
      </c>
      <c r="W4337">
        <v>5.0995047318479203E-2</v>
      </c>
      <c r="X4337">
        <v>3</v>
      </c>
      <c r="Y4337">
        <v>20</v>
      </c>
      <c r="Z4337">
        <v>1</v>
      </c>
      <c r="AA4337">
        <v>59.471420839410001</v>
      </c>
      <c r="AB4337">
        <v>18</v>
      </c>
      <c r="AC4337">
        <v>0.895023091702562</v>
      </c>
      <c r="AD4337">
        <v>2</v>
      </c>
      <c r="AE4337">
        <v>0.104976908297437</v>
      </c>
      <c r="AF4337">
        <v>0</v>
      </c>
      <c r="AG4337">
        <v>0</v>
      </c>
      <c r="AH4337">
        <v>0</v>
      </c>
      <c r="AI4337">
        <v>0</v>
      </c>
      <c r="AJ4337">
        <v>84.737155207290996</v>
      </c>
      <c r="AK4337">
        <v>20</v>
      </c>
      <c r="AL4337">
        <v>1</v>
      </c>
      <c r="AM4337">
        <v>0</v>
      </c>
      <c r="AN4337">
        <v>0</v>
      </c>
      <c r="AO4337">
        <v>0</v>
      </c>
      <c r="AP4337">
        <v>0</v>
      </c>
      <c r="AQ4337">
        <v>20</v>
      </c>
      <c r="AR4337">
        <v>1</v>
      </c>
      <c r="AS4337">
        <v>0</v>
      </c>
      <c r="AT4337">
        <v>0</v>
      </c>
      <c r="AU4337">
        <v>0</v>
      </c>
      <c r="AV4337">
        <v>0</v>
      </c>
      <c r="AW4337">
        <v>20</v>
      </c>
      <c r="AX4337">
        <v>1</v>
      </c>
      <c r="AY4337">
        <v>81.075151245186404</v>
      </c>
      <c r="AZ4337">
        <v>20</v>
      </c>
      <c r="BA4337">
        <v>1</v>
      </c>
      <c r="BB4337">
        <v>19</v>
      </c>
      <c r="BC4337">
        <v>0.95170259960449399</v>
      </c>
      <c r="BD4337">
        <v>1</v>
      </c>
      <c r="BE4337">
        <v>4.8297400395505799E-2</v>
      </c>
      <c r="BF4337">
        <v>78.430327132382899</v>
      </c>
      <c r="BG4337">
        <v>81.555440172838004</v>
      </c>
      <c r="BH4337">
        <v>74.055765304000005</v>
      </c>
      <c r="BI4337">
        <v>77.234836583334996</v>
      </c>
    </row>
    <row r="4338" spans="1:61" x14ac:dyDescent="0.25">
      <c r="A4338" s="10" t="str">
        <f>VLOOKUP(D4338,'Index-Relations'!E:F,2,FALSE)</f>
        <v>ESG</v>
      </c>
      <c r="B4338" t="s">
        <v>3450</v>
      </c>
      <c r="C4338" s="53" t="s">
        <v>2770</v>
      </c>
      <c r="D4338" s="59" t="s">
        <v>3199</v>
      </c>
      <c r="E4338" s="59" t="s">
        <v>7754</v>
      </c>
      <c r="F4338" t="s">
        <v>2458</v>
      </c>
      <c r="G4338" t="s">
        <v>1720</v>
      </c>
      <c r="H4338" t="s">
        <v>1722</v>
      </c>
      <c r="I4338" s="52">
        <v>45323</v>
      </c>
      <c r="J4338" t="s">
        <v>2457</v>
      </c>
      <c r="K4338">
        <v>20</v>
      </c>
      <c r="L4338">
        <v>85.577560142255905</v>
      </c>
      <c r="M4338">
        <v>20</v>
      </c>
      <c r="N4338">
        <v>1</v>
      </c>
      <c r="O4338">
        <v>87.491906422436401</v>
      </c>
      <c r="P4338">
        <v>20</v>
      </c>
      <c r="Q4338">
        <v>1</v>
      </c>
      <c r="R4338">
        <v>20</v>
      </c>
      <c r="S4338">
        <v>1</v>
      </c>
      <c r="T4338">
        <v>42.750606656802198</v>
      </c>
      <c r="U4338">
        <v>0.84026690954718997</v>
      </c>
      <c r="V4338">
        <v>16</v>
      </c>
      <c r="W4338">
        <v>5.06186500902297E-2</v>
      </c>
      <c r="X4338">
        <v>3</v>
      </c>
      <c r="Y4338">
        <v>20</v>
      </c>
      <c r="Z4338">
        <v>1</v>
      </c>
      <c r="AA4338">
        <v>61.230488534725701</v>
      </c>
      <c r="AB4338">
        <v>18</v>
      </c>
      <c r="AC4338">
        <v>0.88775720145612602</v>
      </c>
      <c r="AD4338">
        <v>2</v>
      </c>
      <c r="AE4338">
        <v>0.11224279854387301</v>
      </c>
      <c r="AF4338">
        <v>0</v>
      </c>
      <c r="AG4338">
        <v>2.776E-17</v>
      </c>
      <c r="AH4338">
        <v>0</v>
      </c>
      <c r="AI4338">
        <v>0</v>
      </c>
      <c r="AJ4338">
        <v>84.646053995012906</v>
      </c>
      <c r="AK4338">
        <v>20</v>
      </c>
      <c r="AL4338">
        <v>1</v>
      </c>
      <c r="AM4338">
        <v>0</v>
      </c>
      <c r="AN4338">
        <v>0</v>
      </c>
      <c r="AO4338">
        <v>0</v>
      </c>
      <c r="AP4338">
        <v>0</v>
      </c>
      <c r="AQ4338">
        <v>20</v>
      </c>
      <c r="AR4338">
        <v>0.999999999999999</v>
      </c>
      <c r="AS4338">
        <v>0</v>
      </c>
      <c r="AT4338">
        <v>0</v>
      </c>
      <c r="AU4338">
        <v>0</v>
      </c>
      <c r="AV4338">
        <v>0</v>
      </c>
      <c r="AW4338">
        <v>20</v>
      </c>
      <c r="AX4338">
        <v>1</v>
      </c>
      <c r="AY4338">
        <v>81.215391830393003</v>
      </c>
      <c r="AZ4338">
        <v>20</v>
      </c>
      <c r="BA4338">
        <v>1</v>
      </c>
      <c r="BB4338">
        <v>19</v>
      </c>
      <c r="BC4338">
        <v>0.94750613189273702</v>
      </c>
      <c r="BD4338">
        <v>1</v>
      </c>
      <c r="BE4338">
        <v>5.2493868107262497E-2</v>
      </c>
      <c r="BF4338">
        <v>78.487878004660899</v>
      </c>
      <c r="BG4338">
        <v>81.481510440238907</v>
      </c>
      <c r="BH4338">
        <v>74.305384078415003</v>
      </c>
      <c r="BI4338">
        <v>77.277973676933996</v>
      </c>
    </row>
    <row r="4339" spans="1:61" x14ac:dyDescent="0.25">
      <c r="A4339" s="10" t="str">
        <f>VLOOKUP(D4339,'Index-Relations'!E:F,2,FALSE)</f>
        <v>ESG</v>
      </c>
      <c r="B4339" t="s">
        <v>3450</v>
      </c>
      <c r="C4339" s="53" t="s">
        <v>2760</v>
      </c>
      <c r="D4339" s="59" t="s">
        <v>3200</v>
      </c>
      <c r="E4339" s="59" t="s">
        <v>7755</v>
      </c>
      <c r="F4339" t="s">
        <v>2707</v>
      </c>
      <c r="G4339" t="s">
        <v>1726</v>
      </c>
      <c r="H4339" t="s">
        <v>1728</v>
      </c>
      <c r="I4339" s="52">
        <v>45659</v>
      </c>
      <c r="J4339" t="s">
        <v>2457</v>
      </c>
      <c r="K4339">
        <v>17</v>
      </c>
      <c r="L4339" s="73">
        <v>78.925836919757998</v>
      </c>
      <c r="M4339">
        <v>17</v>
      </c>
      <c r="N4339">
        <v>1</v>
      </c>
      <c r="O4339" s="73">
        <v>84.858243581922906</v>
      </c>
      <c r="P4339">
        <v>17</v>
      </c>
      <c r="Q4339">
        <v>1</v>
      </c>
      <c r="R4339">
        <v>17</v>
      </c>
      <c r="S4339">
        <v>1</v>
      </c>
      <c r="T4339">
        <v>41.594112567571599</v>
      </c>
      <c r="U4339">
        <v>0.773686973489777</v>
      </c>
      <c r="V4339">
        <v>14</v>
      </c>
      <c r="W4339">
        <v>2.8856341583517599E-2</v>
      </c>
      <c r="X4339">
        <v>3</v>
      </c>
      <c r="Y4339">
        <v>17</v>
      </c>
      <c r="Z4339">
        <v>0.999999999999999</v>
      </c>
      <c r="AA4339">
        <v>49.993092995142</v>
      </c>
      <c r="AB4339">
        <v>15</v>
      </c>
      <c r="AC4339">
        <v>0.88262629494757205</v>
      </c>
      <c r="AD4339">
        <v>2</v>
      </c>
      <c r="AE4339">
        <v>0.117373705052427</v>
      </c>
      <c r="AF4339">
        <v>0</v>
      </c>
      <c r="AG4339">
        <v>0</v>
      </c>
      <c r="AH4339">
        <v>1.0862422599299501E-2</v>
      </c>
      <c r="AI4339">
        <v>1</v>
      </c>
      <c r="AJ4339" s="73">
        <v>78.779758428169004</v>
      </c>
      <c r="AK4339">
        <v>17</v>
      </c>
      <c r="AL4339">
        <v>1</v>
      </c>
      <c r="AM4339">
        <v>0</v>
      </c>
      <c r="AN4339">
        <v>0</v>
      </c>
      <c r="AO4339">
        <v>0</v>
      </c>
      <c r="AP4339">
        <v>0</v>
      </c>
      <c r="AQ4339">
        <v>17</v>
      </c>
      <c r="AR4339">
        <v>1</v>
      </c>
      <c r="AS4339">
        <v>0</v>
      </c>
      <c r="AT4339">
        <v>0</v>
      </c>
      <c r="AU4339">
        <v>0</v>
      </c>
      <c r="AV4339">
        <v>0</v>
      </c>
      <c r="AW4339">
        <v>17</v>
      </c>
      <c r="AX4339">
        <v>1</v>
      </c>
      <c r="AY4339" s="73">
        <v>71.646993684563</v>
      </c>
      <c r="AZ4339">
        <v>17</v>
      </c>
      <c r="BA4339">
        <v>1</v>
      </c>
      <c r="BB4339">
        <v>15</v>
      </c>
      <c r="BC4339">
        <v>0.880887582962399</v>
      </c>
      <c r="BD4339">
        <v>2</v>
      </c>
      <c r="BE4339">
        <v>0.1191124170376</v>
      </c>
      <c r="BF4339">
        <v>78.925836919757998</v>
      </c>
      <c r="BG4339">
        <v>84.858243581922906</v>
      </c>
      <c r="BH4339">
        <v>71.646993684563</v>
      </c>
      <c r="BI4339">
        <v>78.779758428169004</v>
      </c>
    </row>
    <row r="4340" spans="1:61" x14ac:dyDescent="0.25">
      <c r="A4340" s="10" t="str">
        <f>VLOOKUP(D4340,'Index-Relations'!E:F,2,FALSE)</f>
        <v>ESG</v>
      </c>
      <c r="B4340" t="s">
        <v>3450</v>
      </c>
      <c r="C4340" s="53" t="s">
        <v>2761</v>
      </c>
      <c r="D4340" s="59" t="s">
        <v>3200</v>
      </c>
      <c r="E4340" s="59" t="s">
        <v>7756</v>
      </c>
      <c r="F4340" t="s">
        <v>2707</v>
      </c>
      <c r="G4340" t="s">
        <v>1726</v>
      </c>
      <c r="H4340" t="s">
        <v>1728</v>
      </c>
      <c r="I4340" s="52">
        <v>45628</v>
      </c>
      <c r="J4340" t="s">
        <v>2457</v>
      </c>
      <c r="K4340">
        <v>16</v>
      </c>
      <c r="L4340" s="73">
        <v>79.538150375564996</v>
      </c>
      <c r="M4340">
        <v>16</v>
      </c>
      <c r="N4340">
        <v>1</v>
      </c>
      <c r="O4340" s="73">
        <v>86.174822834098904</v>
      </c>
      <c r="P4340">
        <v>16</v>
      </c>
      <c r="Q4340">
        <v>1</v>
      </c>
      <c r="R4340">
        <v>16</v>
      </c>
      <c r="S4340">
        <v>1</v>
      </c>
      <c r="T4340">
        <v>41.648794623038597</v>
      </c>
      <c r="U4340">
        <v>0.78401387421926805</v>
      </c>
      <c r="V4340">
        <v>13</v>
      </c>
      <c r="W4340">
        <v>4.2355521619496003E-2</v>
      </c>
      <c r="X4340">
        <v>3</v>
      </c>
      <c r="Y4340">
        <v>16</v>
      </c>
      <c r="Z4340">
        <v>0.999999999999999</v>
      </c>
      <c r="AA4340">
        <v>40.020701307266798</v>
      </c>
      <c r="AB4340">
        <v>14</v>
      </c>
      <c r="AC4340">
        <v>0.87290724989624102</v>
      </c>
      <c r="AD4340">
        <v>2</v>
      </c>
      <c r="AE4340">
        <v>0.12709275010375801</v>
      </c>
      <c r="AF4340">
        <v>0</v>
      </c>
      <c r="AG4340">
        <v>2.776E-17</v>
      </c>
      <c r="AH4340">
        <v>1.4203293073813201E-2</v>
      </c>
      <c r="AI4340">
        <v>1</v>
      </c>
      <c r="AJ4340" s="73">
        <v>78.976392701083995</v>
      </c>
      <c r="AK4340">
        <v>16</v>
      </c>
      <c r="AL4340">
        <v>1</v>
      </c>
      <c r="AM4340">
        <v>0</v>
      </c>
      <c r="AN4340">
        <v>0</v>
      </c>
      <c r="AO4340">
        <v>0</v>
      </c>
      <c r="AP4340">
        <v>0</v>
      </c>
      <c r="AQ4340">
        <v>16</v>
      </c>
      <c r="AR4340">
        <v>0.999999999999999</v>
      </c>
      <c r="AS4340">
        <v>0</v>
      </c>
      <c r="AT4340">
        <v>0</v>
      </c>
      <c r="AU4340">
        <v>0</v>
      </c>
      <c r="AV4340">
        <v>0</v>
      </c>
      <c r="AW4340">
        <v>16</v>
      </c>
      <c r="AX4340">
        <v>1</v>
      </c>
      <c r="AY4340" s="73">
        <v>72.040571544820907</v>
      </c>
      <c r="AZ4340">
        <v>16</v>
      </c>
      <c r="BA4340">
        <v>1</v>
      </c>
      <c r="BB4340">
        <v>14</v>
      </c>
      <c r="BC4340">
        <v>0.87794145782648403</v>
      </c>
      <c r="BD4340">
        <v>2</v>
      </c>
      <c r="BE4340">
        <v>0.122058542173515</v>
      </c>
      <c r="BF4340">
        <v>79.538150375564996</v>
      </c>
      <c r="BG4340">
        <v>86.174822834098904</v>
      </c>
      <c r="BH4340">
        <v>72.040571544820907</v>
      </c>
      <c r="BI4340">
        <v>78.976392701083995</v>
      </c>
    </row>
    <row r="4341" spans="1:61" x14ac:dyDescent="0.25">
      <c r="A4341" s="10" t="str">
        <f>VLOOKUP(D4341,'Index-Relations'!E:F,2,FALSE)</f>
        <v>ESG</v>
      </c>
      <c r="B4341" t="s">
        <v>3450</v>
      </c>
      <c r="C4341" s="53" t="s">
        <v>2762</v>
      </c>
      <c r="D4341" s="59" t="s">
        <v>3200</v>
      </c>
      <c r="E4341" s="59" t="s">
        <v>7757</v>
      </c>
      <c r="F4341" t="s">
        <v>2707</v>
      </c>
      <c r="G4341" t="s">
        <v>1726</v>
      </c>
      <c r="H4341" t="s">
        <v>1728</v>
      </c>
      <c r="I4341" s="52">
        <v>45597</v>
      </c>
      <c r="J4341" t="s">
        <v>2457</v>
      </c>
      <c r="K4341">
        <v>16</v>
      </c>
      <c r="L4341" s="73">
        <v>79.697819238207998</v>
      </c>
      <c r="M4341">
        <v>16</v>
      </c>
      <c r="N4341">
        <v>1</v>
      </c>
      <c r="O4341" s="73">
        <v>86.417863674982001</v>
      </c>
      <c r="P4341">
        <v>16</v>
      </c>
      <c r="Q4341">
        <v>1</v>
      </c>
      <c r="R4341">
        <v>16</v>
      </c>
      <c r="S4341">
        <v>1</v>
      </c>
      <c r="T4341">
        <v>41.532413015898101</v>
      </c>
      <c r="U4341">
        <v>0.78267012149989101</v>
      </c>
      <c r="V4341">
        <v>13</v>
      </c>
      <c r="W4341">
        <v>4.15525578519403E-2</v>
      </c>
      <c r="X4341">
        <v>3</v>
      </c>
      <c r="Y4341">
        <v>16</v>
      </c>
      <c r="Z4341">
        <v>1</v>
      </c>
      <c r="AA4341">
        <v>39.541971538945802</v>
      </c>
      <c r="AB4341">
        <v>14</v>
      </c>
      <c r="AC4341">
        <v>0.875010409838061</v>
      </c>
      <c r="AD4341">
        <v>2</v>
      </c>
      <c r="AE4341">
        <v>0.124989590161938</v>
      </c>
      <c r="AF4341">
        <v>0</v>
      </c>
      <c r="AG4341">
        <v>0</v>
      </c>
      <c r="AH4341">
        <v>1.4630453368543E-2</v>
      </c>
      <c r="AI4341">
        <v>1</v>
      </c>
      <c r="AJ4341" s="73">
        <v>79.295434825607998</v>
      </c>
      <c r="AK4341">
        <v>16</v>
      </c>
      <c r="AL4341">
        <v>1</v>
      </c>
      <c r="AM4341">
        <v>0</v>
      </c>
      <c r="AN4341">
        <v>0</v>
      </c>
      <c r="AO4341">
        <v>0</v>
      </c>
      <c r="AP4341">
        <v>0</v>
      </c>
      <c r="AQ4341">
        <v>16</v>
      </c>
      <c r="AR4341">
        <v>1</v>
      </c>
      <c r="AS4341">
        <v>0</v>
      </c>
      <c r="AT4341">
        <v>0</v>
      </c>
      <c r="AU4341">
        <v>0</v>
      </c>
      <c r="AV4341">
        <v>0</v>
      </c>
      <c r="AW4341">
        <v>16</v>
      </c>
      <c r="AX4341">
        <v>1</v>
      </c>
      <c r="AY4341" s="73">
        <v>71.944248674722999</v>
      </c>
      <c r="AZ4341">
        <v>16</v>
      </c>
      <c r="BA4341">
        <v>1</v>
      </c>
      <c r="BB4341">
        <v>14</v>
      </c>
      <c r="BC4341">
        <v>0.87700980870559497</v>
      </c>
      <c r="BD4341">
        <v>2</v>
      </c>
      <c r="BE4341">
        <v>0.122990191294404</v>
      </c>
      <c r="BF4341">
        <v>79.697819238207998</v>
      </c>
      <c r="BG4341">
        <v>86.417863674982001</v>
      </c>
      <c r="BH4341">
        <v>71.944248674722999</v>
      </c>
      <c r="BI4341">
        <v>79.295434825607998</v>
      </c>
    </row>
    <row r="4342" spans="1:61" x14ac:dyDescent="0.25">
      <c r="A4342" s="10" t="str">
        <f>VLOOKUP(D4342,'Index-Relations'!E:F,2,FALSE)</f>
        <v>ESG</v>
      </c>
      <c r="B4342" t="s">
        <v>3450</v>
      </c>
      <c r="C4342" s="53" t="s">
        <v>2763</v>
      </c>
      <c r="D4342" s="59" t="s">
        <v>3200</v>
      </c>
      <c r="E4342" s="59" t="s">
        <v>7758</v>
      </c>
      <c r="F4342" t="s">
        <v>2707</v>
      </c>
      <c r="G4342" t="s">
        <v>1726</v>
      </c>
      <c r="H4342" t="s">
        <v>1728</v>
      </c>
      <c r="I4342" s="52">
        <v>45566</v>
      </c>
      <c r="J4342" t="s">
        <v>2457</v>
      </c>
      <c r="K4342">
        <v>16</v>
      </c>
      <c r="L4342" s="73">
        <v>79.739786424865997</v>
      </c>
      <c r="M4342">
        <v>16</v>
      </c>
      <c r="N4342">
        <v>1</v>
      </c>
      <c r="O4342" s="73">
        <v>86.367767066064999</v>
      </c>
      <c r="P4342">
        <v>16</v>
      </c>
      <c r="Q4342">
        <v>1</v>
      </c>
      <c r="R4342">
        <v>16</v>
      </c>
      <c r="S4342">
        <v>1</v>
      </c>
      <c r="T4342">
        <v>41.424169786255597</v>
      </c>
      <c r="U4342">
        <v>0.78163360054234099</v>
      </c>
      <c r="V4342">
        <v>13</v>
      </c>
      <c r="W4342">
        <v>4.1050775875358499E-2</v>
      </c>
      <c r="X4342">
        <v>3</v>
      </c>
      <c r="Y4342">
        <v>16</v>
      </c>
      <c r="Z4342">
        <v>1</v>
      </c>
      <c r="AA4342">
        <v>37.256951643224802</v>
      </c>
      <c r="AB4342">
        <v>14</v>
      </c>
      <c r="AC4342">
        <v>0.88066194290446198</v>
      </c>
      <c r="AD4342">
        <v>2</v>
      </c>
      <c r="AE4342">
        <v>0.11933805709553701</v>
      </c>
      <c r="AF4342">
        <v>0</v>
      </c>
      <c r="AG4342">
        <v>0</v>
      </c>
      <c r="AH4342">
        <v>1.4666830833418701E-2</v>
      </c>
      <c r="AI4342">
        <v>1</v>
      </c>
      <c r="AJ4342" s="73">
        <v>79.447993833991006</v>
      </c>
      <c r="AK4342">
        <v>16</v>
      </c>
      <c r="AL4342">
        <v>1</v>
      </c>
      <c r="AM4342">
        <v>0</v>
      </c>
      <c r="AN4342">
        <v>0</v>
      </c>
      <c r="AO4342">
        <v>0</v>
      </c>
      <c r="AP4342">
        <v>0</v>
      </c>
      <c r="AQ4342">
        <v>16</v>
      </c>
      <c r="AR4342">
        <v>0.999999999999999</v>
      </c>
      <c r="AS4342">
        <v>0</v>
      </c>
      <c r="AT4342">
        <v>0</v>
      </c>
      <c r="AU4342">
        <v>0</v>
      </c>
      <c r="AV4342">
        <v>0</v>
      </c>
      <c r="AW4342">
        <v>16</v>
      </c>
      <c r="AX4342">
        <v>1</v>
      </c>
      <c r="AY4342" s="73">
        <v>71.730891198131999</v>
      </c>
      <c r="AZ4342">
        <v>16</v>
      </c>
      <c r="BA4342">
        <v>1</v>
      </c>
      <c r="BB4342">
        <v>14</v>
      </c>
      <c r="BC4342">
        <v>0.87249931274895098</v>
      </c>
      <c r="BD4342">
        <v>2</v>
      </c>
      <c r="BE4342">
        <v>0.12750068725104799</v>
      </c>
      <c r="BF4342">
        <v>79.739786424865997</v>
      </c>
      <c r="BG4342">
        <v>86.367767066064999</v>
      </c>
      <c r="BH4342">
        <v>71.730891198131999</v>
      </c>
      <c r="BI4342">
        <v>79.447993833991006</v>
      </c>
    </row>
    <row r="4343" spans="1:61" x14ac:dyDescent="0.25">
      <c r="A4343" s="10" t="str">
        <f>VLOOKUP(D4343,'Index-Relations'!E:F,2,FALSE)</f>
        <v>ESG</v>
      </c>
      <c r="B4343" t="s">
        <v>3450</v>
      </c>
      <c r="C4343" s="53" t="s">
        <v>2764</v>
      </c>
      <c r="D4343" s="59" t="s">
        <v>3200</v>
      </c>
      <c r="E4343" s="59" t="s">
        <v>7759</v>
      </c>
      <c r="F4343" t="s">
        <v>2707</v>
      </c>
      <c r="G4343" t="s">
        <v>1726</v>
      </c>
      <c r="H4343" t="s">
        <v>1728</v>
      </c>
      <c r="I4343" s="52">
        <v>45537</v>
      </c>
      <c r="J4343" t="s">
        <v>2457</v>
      </c>
      <c r="K4343">
        <v>18</v>
      </c>
      <c r="L4343" s="73">
        <v>77.307061340847994</v>
      </c>
      <c r="M4343">
        <v>18</v>
      </c>
      <c r="N4343">
        <v>1</v>
      </c>
      <c r="O4343" s="73">
        <v>82.748933968638994</v>
      </c>
      <c r="P4343">
        <v>18</v>
      </c>
      <c r="Q4343">
        <v>1</v>
      </c>
      <c r="R4343">
        <v>18</v>
      </c>
      <c r="S4343">
        <v>1</v>
      </c>
      <c r="T4343">
        <v>41.751501870694803</v>
      </c>
      <c r="U4343">
        <v>0.80152150795740895</v>
      </c>
      <c r="V4343">
        <v>14</v>
      </c>
      <c r="W4343">
        <v>2.1887642581179902E-2</v>
      </c>
      <c r="X4343">
        <v>3</v>
      </c>
      <c r="Y4343">
        <v>18</v>
      </c>
      <c r="Z4343">
        <v>1</v>
      </c>
      <c r="AA4343">
        <v>37.882023402639199</v>
      </c>
      <c r="AB4343">
        <v>16</v>
      </c>
      <c r="AC4343">
        <v>0.88449835310151603</v>
      </c>
      <c r="AD4343">
        <v>2</v>
      </c>
      <c r="AE4343">
        <v>0.115501646898483</v>
      </c>
      <c r="AF4343">
        <v>0</v>
      </c>
      <c r="AG4343">
        <v>0</v>
      </c>
      <c r="AH4343">
        <v>9.5807879837001893E-3</v>
      </c>
      <c r="AI4343">
        <v>1</v>
      </c>
      <c r="AJ4343" s="73">
        <v>76.836292029264996</v>
      </c>
      <c r="AK4343">
        <v>18</v>
      </c>
      <c r="AL4343">
        <v>1</v>
      </c>
      <c r="AM4343">
        <v>0</v>
      </c>
      <c r="AN4343">
        <v>0</v>
      </c>
      <c r="AO4343">
        <v>0</v>
      </c>
      <c r="AP4343">
        <v>0</v>
      </c>
      <c r="AQ4343">
        <v>18</v>
      </c>
      <c r="AR4343">
        <v>1</v>
      </c>
      <c r="AS4343">
        <v>0</v>
      </c>
      <c r="AT4343">
        <v>0</v>
      </c>
      <c r="AU4343">
        <v>0</v>
      </c>
      <c r="AV4343">
        <v>0</v>
      </c>
      <c r="AW4343">
        <v>18</v>
      </c>
      <c r="AX4343">
        <v>1</v>
      </c>
      <c r="AY4343" s="73">
        <v>70.164888568243001</v>
      </c>
      <c r="AZ4343">
        <v>18</v>
      </c>
      <c r="BA4343">
        <v>1</v>
      </c>
      <c r="BB4343">
        <v>16</v>
      </c>
      <c r="BC4343">
        <v>0.884856182722216</v>
      </c>
      <c r="BD4343">
        <v>2</v>
      </c>
      <c r="BE4343">
        <v>0.115143817277783</v>
      </c>
      <c r="BF4343">
        <v>77.307061340847994</v>
      </c>
      <c r="BG4343">
        <v>82.748933968638994</v>
      </c>
      <c r="BH4343">
        <v>70.164888568243001</v>
      </c>
      <c r="BI4343">
        <v>76.836292029264996</v>
      </c>
    </row>
    <row r="4344" spans="1:61" x14ac:dyDescent="0.25">
      <c r="A4344" s="10" t="str">
        <f>VLOOKUP(D4344,'Index-Relations'!E:F,2,FALSE)</f>
        <v>ESG</v>
      </c>
      <c r="B4344" t="s">
        <v>3450</v>
      </c>
      <c r="C4344" s="53" t="s">
        <v>3350</v>
      </c>
      <c r="D4344" s="59" t="s">
        <v>3200</v>
      </c>
      <c r="E4344" s="59" t="s">
        <v>7760</v>
      </c>
      <c r="F4344" t="s">
        <v>2707</v>
      </c>
      <c r="G4344" t="s">
        <v>1726</v>
      </c>
      <c r="H4344" t="s">
        <v>1728</v>
      </c>
      <c r="I4344" s="52">
        <v>45505</v>
      </c>
      <c r="J4344" t="s">
        <v>2457</v>
      </c>
      <c r="K4344">
        <v>18</v>
      </c>
      <c r="L4344" s="73">
        <v>77.024110816274998</v>
      </c>
      <c r="M4344">
        <v>18</v>
      </c>
      <c r="N4344">
        <v>1</v>
      </c>
      <c r="O4344" s="73">
        <v>82.311790760402005</v>
      </c>
      <c r="P4344">
        <v>18</v>
      </c>
      <c r="Q4344">
        <v>1</v>
      </c>
      <c r="R4344">
        <v>18</v>
      </c>
      <c r="S4344">
        <v>0.999999999999999</v>
      </c>
      <c r="T4344">
        <v>41.649602219627901</v>
      </c>
      <c r="U4344">
        <v>0.806429705143758</v>
      </c>
      <c r="V4344">
        <v>14</v>
      </c>
      <c r="W4344">
        <v>2.1719717835898301E-2</v>
      </c>
      <c r="X4344">
        <v>3</v>
      </c>
      <c r="Y4344">
        <v>18</v>
      </c>
      <c r="Z4344">
        <v>1</v>
      </c>
      <c r="AA4344">
        <v>37.305901206980799</v>
      </c>
      <c r="AB4344">
        <v>17</v>
      </c>
      <c r="AC4344">
        <v>0.94195616255602499</v>
      </c>
      <c r="AD4344">
        <v>1</v>
      </c>
      <c r="AE4344">
        <v>5.8043837443974698E-2</v>
      </c>
      <c r="AF4344">
        <v>0</v>
      </c>
      <c r="AG4344">
        <v>0</v>
      </c>
      <c r="AH4344">
        <v>9.1721709747195103E-3</v>
      </c>
      <c r="AI4344">
        <v>1</v>
      </c>
      <c r="AJ4344" s="73">
        <v>76.795089747443996</v>
      </c>
      <c r="AK4344">
        <v>18</v>
      </c>
      <c r="AL4344">
        <v>1</v>
      </c>
      <c r="AM4344">
        <v>0</v>
      </c>
      <c r="AN4344">
        <v>0</v>
      </c>
      <c r="AO4344">
        <v>0</v>
      </c>
      <c r="AP4344">
        <v>0</v>
      </c>
      <c r="AQ4344">
        <v>18</v>
      </c>
      <c r="AR4344">
        <v>1</v>
      </c>
      <c r="AS4344">
        <v>0</v>
      </c>
      <c r="AT4344">
        <v>0</v>
      </c>
      <c r="AU4344">
        <v>0</v>
      </c>
      <c r="AV4344">
        <v>0</v>
      </c>
      <c r="AW4344">
        <v>18</v>
      </c>
      <c r="AX4344">
        <v>0.999999999999999</v>
      </c>
      <c r="AY4344" s="73">
        <v>70.011638868776004</v>
      </c>
      <c r="AZ4344">
        <v>18</v>
      </c>
      <c r="BA4344">
        <v>1</v>
      </c>
      <c r="BB4344">
        <v>17</v>
      </c>
      <c r="BC4344">
        <v>0.93895806553522498</v>
      </c>
      <c r="BD4344">
        <v>1</v>
      </c>
      <c r="BE4344">
        <v>6.1041934464774399E-2</v>
      </c>
      <c r="BF4344">
        <v>77.024110816274998</v>
      </c>
      <c r="BG4344">
        <v>82.311790760402005</v>
      </c>
      <c r="BH4344">
        <v>70.011638868776004</v>
      </c>
      <c r="BI4344">
        <v>76.795089747443996</v>
      </c>
    </row>
    <row r="4345" spans="1:61" x14ac:dyDescent="0.25">
      <c r="A4345" s="10" t="str">
        <f>VLOOKUP(D4345,'Index-Relations'!E:F,2,FALSE)</f>
        <v>ESG</v>
      </c>
      <c r="B4345" t="s">
        <v>3450</v>
      </c>
      <c r="C4345" s="53" t="s">
        <v>2765</v>
      </c>
      <c r="D4345" s="59" t="s">
        <v>3200</v>
      </c>
      <c r="E4345" s="59" t="s">
        <v>7761</v>
      </c>
      <c r="F4345" t="s">
        <v>2707</v>
      </c>
      <c r="G4345" t="s">
        <v>1726</v>
      </c>
      <c r="H4345" t="s">
        <v>1728</v>
      </c>
      <c r="I4345" s="52">
        <v>45474</v>
      </c>
      <c r="J4345" t="s">
        <v>2457</v>
      </c>
      <c r="K4345">
        <v>18</v>
      </c>
      <c r="L4345" s="73">
        <v>79.040562209863893</v>
      </c>
      <c r="M4345">
        <v>18</v>
      </c>
      <c r="N4345">
        <v>1</v>
      </c>
      <c r="O4345" s="73">
        <v>83.304288836360996</v>
      </c>
      <c r="P4345">
        <v>18</v>
      </c>
      <c r="Q4345">
        <v>1</v>
      </c>
      <c r="R4345">
        <v>18</v>
      </c>
      <c r="S4345">
        <v>1</v>
      </c>
      <c r="T4345">
        <v>41.4041927520637</v>
      </c>
      <c r="U4345">
        <v>0.79947519393866195</v>
      </c>
      <c r="V4345">
        <v>14</v>
      </c>
      <c r="W4345">
        <v>2.3112598085157199E-2</v>
      </c>
      <c r="X4345">
        <v>3</v>
      </c>
      <c r="Y4345">
        <v>18</v>
      </c>
      <c r="Z4345">
        <v>1</v>
      </c>
      <c r="AA4345">
        <v>38.535135860933003</v>
      </c>
      <c r="AB4345">
        <v>17</v>
      </c>
      <c r="AC4345">
        <v>0.95057667028146198</v>
      </c>
      <c r="AD4345">
        <v>1</v>
      </c>
      <c r="AE4345">
        <v>4.9423329718537801E-2</v>
      </c>
      <c r="AF4345">
        <v>0</v>
      </c>
      <c r="AG4345">
        <v>0</v>
      </c>
      <c r="AH4345">
        <v>9.4882039567860208E-3</v>
      </c>
      <c r="AI4345">
        <v>1</v>
      </c>
      <c r="AJ4345" s="73">
        <v>78.780592558289001</v>
      </c>
      <c r="AK4345">
        <v>18</v>
      </c>
      <c r="AL4345">
        <v>1</v>
      </c>
      <c r="AM4345">
        <v>0</v>
      </c>
      <c r="AN4345">
        <v>0</v>
      </c>
      <c r="AO4345">
        <v>0</v>
      </c>
      <c r="AP4345">
        <v>0</v>
      </c>
      <c r="AQ4345">
        <v>18</v>
      </c>
      <c r="AR4345">
        <v>1</v>
      </c>
      <c r="AS4345">
        <v>0</v>
      </c>
      <c r="AT4345">
        <v>0</v>
      </c>
      <c r="AU4345">
        <v>0</v>
      </c>
      <c r="AV4345">
        <v>0</v>
      </c>
      <c r="AW4345">
        <v>18</v>
      </c>
      <c r="AX4345">
        <v>1</v>
      </c>
      <c r="AY4345" s="73">
        <v>72.585411330692907</v>
      </c>
      <c r="AZ4345">
        <v>18</v>
      </c>
      <c r="BA4345">
        <v>1</v>
      </c>
      <c r="BB4345">
        <v>17</v>
      </c>
      <c r="BC4345">
        <v>0.94083843645224197</v>
      </c>
      <c r="BD4345">
        <v>1</v>
      </c>
      <c r="BE4345">
        <v>5.9161563547757798E-2</v>
      </c>
      <c r="BF4345">
        <v>79.040562209863893</v>
      </c>
      <c r="BG4345">
        <v>83.304288836360996</v>
      </c>
      <c r="BH4345">
        <v>72.585411330692907</v>
      </c>
      <c r="BI4345">
        <v>78.780592558289001</v>
      </c>
    </row>
    <row r="4346" spans="1:61" x14ac:dyDescent="0.25">
      <c r="A4346" s="10" t="str">
        <f>VLOOKUP(D4346,'Index-Relations'!E:F,2,FALSE)</f>
        <v>ESG</v>
      </c>
      <c r="B4346" t="s">
        <v>3450</v>
      </c>
      <c r="C4346" s="53" t="s">
        <v>2766</v>
      </c>
      <c r="D4346" s="59" t="s">
        <v>3200</v>
      </c>
      <c r="E4346" s="59" t="s">
        <v>7762</v>
      </c>
      <c r="F4346" t="s">
        <v>2707</v>
      </c>
      <c r="G4346" t="s">
        <v>1726</v>
      </c>
      <c r="H4346" t="s">
        <v>1728</v>
      </c>
      <c r="I4346" s="52">
        <v>45446</v>
      </c>
      <c r="J4346" t="s">
        <v>2457</v>
      </c>
      <c r="K4346">
        <v>18</v>
      </c>
      <c r="L4346" s="73">
        <v>79.940949063491999</v>
      </c>
      <c r="M4346">
        <v>18</v>
      </c>
      <c r="N4346">
        <v>1</v>
      </c>
      <c r="O4346" s="73">
        <v>82.800731554508999</v>
      </c>
      <c r="P4346">
        <v>18</v>
      </c>
      <c r="Q4346">
        <v>1</v>
      </c>
      <c r="R4346">
        <v>18</v>
      </c>
      <c r="S4346">
        <v>1</v>
      </c>
      <c r="T4346">
        <v>41.542653241083102</v>
      </c>
      <c r="U4346">
        <v>0.78770227669915605</v>
      </c>
      <c r="V4346">
        <v>14</v>
      </c>
      <c r="W4346">
        <v>2.14850983610642E-2</v>
      </c>
      <c r="X4346">
        <v>3</v>
      </c>
      <c r="Y4346">
        <v>18</v>
      </c>
      <c r="Z4346">
        <v>1</v>
      </c>
      <c r="AA4346">
        <v>41.139717253788298</v>
      </c>
      <c r="AB4346">
        <v>17</v>
      </c>
      <c r="AC4346">
        <v>0.95953827006794601</v>
      </c>
      <c r="AD4346">
        <v>1</v>
      </c>
      <c r="AE4346">
        <v>4.0461729932053103E-2</v>
      </c>
      <c r="AF4346">
        <v>0</v>
      </c>
      <c r="AG4346">
        <v>0</v>
      </c>
      <c r="AH4346">
        <v>1.05852062570493E-2</v>
      </c>
      <c r="AI4346">
        <v>1</v>
      </c>
      <c r="AJ4346" s="73">
        <v>78.985275860245906</v>
      </c>
      <c r="AK4346">
        <v>18</v>
      </c>
      <c r="AL4346">
        <v>1</v>
      </c>
      <c r="AM4346">
        <v>0</v>
      </c>
      <c r="AN4346">
        <v>0</v>
      </c>
      <c r="AO4346">
        <v>0</v>
      </c>
      <c r="AP4346">
        <v>0</v>
      </c>
      <c r="AQ4346">
        <v>18</v>
      </c>
      <c r="AR4346">
        <v>1</v>
      </c>
      <c r="AS4346">
        <v>0</v>
      </c>
      <c r="AT4346">
        <v>0</v>
      </c>
      <c r="AU4346">
        <v>0</v>
      </c>
      <c r="AV4346">
        <v>0</v>
      </c>
      <c r="AW4346">
        <v>18</v>
      </c>
      <c r="AX4346">
        <v>0.999999999999999</v>
      </c>
      <c r="AY4346" s="73">
        <v>74.927500803995997</v>
      </c>
      <c r="AZ4346">
        <v>18</v>
      </c>
      <c r="BA4346">
        <v>1</v>
      </c>
      <c r="BB4346">
        <v>17</v>
      </c>
      <c r="BC4346">
        <v>0.94100023320428705</v>
      </c>
      <c r="BD4346">
        <v>1</v>
      </c>
      <c r="BE4346">
        <v>5.8999766795712102E-2</v>
      </c>
      <c r="BF4346">
        <v>79.940949063491999</v>
      </c>
      <c r="BG4346">
        <v>82.800731554508999</v>
      </c>
      <c r="BH4346">
        <v>74.927500803995997</v>
      </c>
      <c r="BI4346">
        <v>78.985275860245906</v>
      </c>
    </row>
    <row r="4347" spans="1:61" x14ac:dyDescent="0.25">
      <c r="A4347" s="10" t="str">
        <f>VLOOKUP(D4347,'Index-Relations'!E:F,2,FALSE)</f>
        <v>ESG</v>
      </c>
      <c r="B4347" t="s">
        <v>3450</v>
      </c>
      <c r="C4347" s="53" t="s">
        <v>2767</v>
      </c>
      <c r="D4347" s="59" t="s">
        <v>3200</v>
      </c>
      <c r="E4347" s="59" t="s">
        <v>7763</v>
      </c>
      <c r="F4347" t="s">
        <v>2707</v>
      </c>
      <c r="G4347" t="s">
        <v>1726</v>
      </c>
      <c r="H4347" t="s">
        <v>1728</v>
      </c>
      <c r="I4347" s="52">
        <v>45414</v>
      </c>
      <c r="J4347" t="s">
        <v>2457</v>
      </c>
      <c r="K4347">
        <v>18</v>
      </c>
      <c r="L4347" s="73">
        <v>79.677466321776905</v>
      </c>
      <c r="M4347">
        <v>18</v>
      </c>
      <c r="N4347">
        <v>1</v>
      </c>
      <c r="O4347" s="73">
        <v>82.596222923432904</v>
      </c>
      <c r="P4347">
        <v>18</v>
      </c>
      <c r="Q4347">
        <v>1</v>
      </c>
      <c r="R4347">
        <v>18</v>
      </c>
      <c r="S4347">
        <v>1</v>
      </c>
      <c r="T4347">
        <v>41.523161555053697</v>
      </c>
      <c r="U4347">
        <v>0.78887290750077199</v>
      </c>
      <c r="V4347">
        <v>14</v>
      </c>
      <c r="W4347">
        <v>2.1415397109064201E-2</v>
      </c>
      <c r="X4347">
        <v>3</v>
      </c>
      <c r="Y4347">
        <v>18</v>
      </c>
      <c r="Z4347">
        <v>0.999999999999999</v>
      </c>
      <c r="AA4347">
        <v>40.123467173263897</v>
      </c>
      <c r="AB4347">
        <v>17</v>
      </c>
      <c r="AC4347">
        <v>0.95542623853157005</v>
      </c>
      <c r="AD4347">
        <v>1</v>
      </c>
      <c r="AE4347">
        <v>4.4573761468429798E-2</v>
      </c>
      <c r="AF4347">
        <v>0</v>
      </c>
      <c r="AG4347">
        <v>0</v>
      </c>
      <c r="AH4347">
        <v>1.0143898024985399E-2</v>
      </c>
      <c r="AI4347">
        <v>1</v>
      </c>
      <c r="AJ4347" s="73">
        <v>78.670587762110998</v>
      </c>
      <c r="AK4347">
        <v>18</v>
      </c>
      <c r="AL4347">
        <v>1</v>
      </c>
      <c r="AM4347">
        <v>0</v>
      </c>
      <c r="AN4347">
        <v>0</v>
      </c>
      <c r="AO4347">
        <v>0</v>
      </c>
      <c r="AP4347">
        <v>0</v>
      </c>
      <c r="AQ4347">
        <v>18</v>
      </c>
      <c r="AR4347">
        <v>1</v>
      </c>
      <c r="AS4347">
        <v>0</v>
      </c>
      <c r="AT4347">
        <v>0</v>
      </c>
      <c r="AU4347">
        <v>0</v>
      </c>
      <c r="AV4347">
        <v>0</v>
      </c>
      <c r="AW4347">
        <v>18</v>
      </c>
      <c r="AX4347">
        <v>1</v>
      </c>
      <c r="AY4347" s="73">
        <v>75.097663153495006</v>
      </c>
      <c r="AZ4347">
        <v>18</v>
      </c>
      <c r="BA4347">
        <v>1</v>
      </c>
      <c r="BB4347">
        <v>17</v>
      </c>
      <c r="BC4347">
        <v>0.93935677317459398</v>
      </c>
      <c r="BD4347">
        <v>1</v>
      </c>
      <c r="BE4347">
        <v>6.0643226825405697E-2</v>
      </c>
      <c r="BF4347">
        <v>79.677466321776905</v>
      </c>
      <c r="BG4347">
        <v>82.596222923432904</v>
      </c>
      <c r="BH4347">
        <v>75.097663153495006</v>
      </c>
      <c r="BI4347">
        <v>78.670587762110998</v>
      </c>
    </row>
    <row r="4348" spans="1:61" x14ac:dyDescent="0.25">
      <c r="A4348" s="10" t="str">
        <f>VLOOKUP(D4348,'Index-Relations'!E:F,2,FALSE)</f>
        <v>ESG</v>
      </c>
      <c r="B4348" t="s">
        <v>3450</v>
      </c>
      <c r="C4348" s="53" t="s">
        <v>2768</v>
      </c>
      <c r="D4348" s="59" t="s">
        <v>3200</v>
      </c>
      <c r="E4348" s="59" t="s">
        <v>7764</v>
      </c>
      <c r="F4348" t="s">
        <v>2707</v>
      </c>
      <c r="G4348" t="s">
        <v>1726</v>
      </c>
      <c r="H4348" t="s">
        <v>1728</v>
      </c>
      <c r="I4348" s="52">
        <v>45384</v>
      </c>
      <c r="J4348" t="s">
        <v>2457</v>
      </c>
      <c r="K4348">
        <v>18</v>
      </c>
      <c r="L4348">
        <v>86.371953312463603</v>
      </c>
      <c r="M4348">
        <v>18</v>
      </c>
      <c r="N4348">
        <v>1</v>
      </c>
      <c r="O4348">
        <v>88.558094099153294</v>
      </c>
      <c r="P4348">
        <v>18</v>
      </c>
      <c r="Q4348">
        <v>1</v>
      </c>
      <c r="R4348">
        <v>18</v>
      </c>
      <c r="S4348">
        <v>0.999999999999999</v>
      </c>
      <c r="T4348">
        <v>41.518211002398303</v>
      </c>
      <c r="U4348">
        <v>0.78744312615374801</v>
      </c>
      <c r="V4348">
        <v>14</v>
      </c>
      <c r="W4348">
        <v>2.1105649938278601E-2</v>
      </c>
      <c r="X4348">
        <v>3</v>
      </c>
      <c r="Y4348">
        <v>18</v>
      </c>
      <c r="Z4348">
        <v>1</v>
      </c>
      <c r="AA4348">
        <v>38.934602856991098</v>
      </c>
      <c r="AB4348">
        <v>17</v>
      </c>
      <c r="AC4348">
        <v>0.94442595527913797</v>
      </c>
      <c r="AD4348">
        <v>1</v>
      </c>
      <c r="AE4348">
        <v>5.5574044720861401E-2</v>
      </c>
      <c r="AF4348">
        <v>0</v>
      </c>
      <c r="AG4348">
        <v>0</v>
      </c>
      <c r="AH4348">
        <v>1.02489854897955E-2</v>
      </c>
      <c r="AI4348">
        <v>1</v>
      </c>
      <c r="AJ4348">
        <v>85.144434304457604</v>
      </c>
      <c r="AK4348">
        <v>18</v>
      </c>
      <c r="AL4348">
        <v>1</v>
      </c>
      <c r="AM4348">
        <v>0</v>
      </c>
      <c r="AN4348">
        <v>0</v>
      </c>
      <c r="AO4348">
        <v>0</v>
      </c>
      <c r="AP4348">
        <v>0</v>
      </c>
      <c r="AQ4348">
        <v>18</v>
      </c>
      <c r="AR4348">
        <v>1</v>
      </c>
      <c r="AS4348">
        <v>0</v>
      </c>
      <c r="AT4348">
        <v>0</v>
      </c>
      <c r="AU4348">
        <v>0</v>
      </c>
      <c r="AV4348">
        <v>0</v>
      </c>
      <c r="AW4348">
        <v>18</v>
      </c>
      <c r="AX4348">
        <v>1</v>
      </c>
      <c r="AY4348">
        <v>82.265438387751999</v>
      </c>
      <c r="AZ4348">
        <v>18</v>
      </c>
      <c r="BA4348">
        <v>1</v>
      </c>
      <c r="BB4348">
        <v>17</v>
      </c>
      <c r="BC4348">
        <v>0.94324972433685805</v>
      </c>
      <c r="BD4348">
        <v>1</v>
      </c>
      <c r="BE4348">
        <v>5.6750275663141399E-2</v>
      </c>
      <c r="BF4348">
        <v>79.448481836740996</v>
      </c>
      <c r="BG4348">
        <v>82.224928946424001</v>
      </c>
      <c r="BH4348">
        <v>75.571791308124006</v>
      </c>
      <c r="BI4348">
        <v>78.149375665492997</v>
      </c>
    </row>
    <row r="4349" spans="1:61" x14ac:dyDescent="0.25">
      <c r="A4349" s="10" t="str">
        <f>VLOOKUP(D4349,'Index-Relations'!E:F,2,FALSE)</f>
        <v>ESG</v>
      </c>
      <c r="B4349" t="s">
        <v>3450</v>
      </c>
      <c r="C4349" s="53" t="s">
        <v>2769</v>
      </c>
      <c r="D4349" s="59" t="s">
        <v>3200</v>
      </c>
      <c r="E4349" s="59" t="s">
        <v>7765</v>
      </c>
      <c r="F4349" t="s">
        <v>2707</v>
      </c>
      <c r="G4349" t="s">
        <v>1726</v>
      </c>
      <c r="H4349" t="s">
        <v>1728</v>
      </c>
      <c r="I4349" s="52">
        <v>45352</v>
      </c>
      <c r="J4349" t="s">
        <v>2457</v>
      </c>
      <c r="K4349">
        <v>18</v>
      </c>
      <c r="L4349">
        <v>86.938178433512206</v>
      </c>
      <c r="M4349">
        <v>18</v>
      </c>
      <c r="N4349">
        <v>1</v>
      </c>
      <c r="O4349">
        <v>88.622882026749494</v>
      </c>
      <c r="P4349">
        <v>18</v>
      </c>
      <c r="Q4349">
        <v>1</v>
      </c>
      <c r="R4349">
        <v>18</v>
      </c>
      <c r="S4349">
        <v>0.999999999999999</v>
      </c>
      <c r="T4349">
        <v>40.521146906012</v>
      </c>
      <c r="U4349">
        <v>0.81436628145436896</v>
      </c>
      <c r="V4349">
        <v>14</v>
      </c>
      <c r="W4349">
        <v>2.2874942631504299E-2</v>
      </c>
      <c r="X4349">
        <v>2</v>
      </c>
      <c r="Y4349">
        <v>18</v>
      </c>
      <c r="Z4349">
        <v>1</v>
      </c>
      <c r="AA4349">
        <v>36.344937578036699</v>
      </c>
      <c r="AB4349">
        <v>16</v>
      </c>
      <c r="AC4349">
        <v>0.88253224214841097</v>
      </c>
      <c r="AD4349">
        <v>2</v>
      </c>
      <c r="AE4349">
        <v>0.117467757851587</v>
      </c>
      <c r="AF4349">
        <v>0</v>
      </c>
      <c r="AG4349">
        <v>1.6652999999999999E-16</v>
      </c>
      <c r="AH4349">
        <v>0</v>
      </c>
      <c r="AI4349">
        <v>0</v>
      </c>
      <c r="AJ4349">
        <v>86.223457776468393</v>
      </c>
      <c r="AK4349">
        <v>18</v>
      </c>
      <c r="AL4349">
        <v>1</v>
      </c>
      <c r="AM4349">
        <v>0</v>
      </c>
      <c r="AN4349">
        <v>0</v>
      </c>
      <c r="AO4349">
        <v>0</v>
      </c>
      <c r="AP4349">
        <v>0</v>
      </c>
      <c r="AQ4349">
        <v>18</v>
      </c>
      <c r="AR4349">
        <v>0.999999999999999</v>
      </c>
      <c r="AS4349">
        <v>0</v>
      </c>
      <c r="AT4349">
        <v>0</v>
      </c>
      <c r="AU4349">
        <v>0</v>
      </c>
      <c r="AV4349">
        <v>0</v>
      </c>
      <c r="AW4349">
        <v>18</v>
      </c>
      <c r="AX4349">
        <v>0.999999999999999</v>
      </c>
      <c r="AY4349">
        <v>82.730038013929999</v>
      </c>
      <c r="AZ4349">
        <v>18</v>
      </c>
      <c r="BA4349">
        <v>1</v>
      </c>
      <c r="BB4349">
        <v>17</v>
      </c>
      <c r="BC4349">
        <v>0.94595585422990502</v>
      </c>
      <c r="BD4349">
        <v>1</v>
      </c>
      <c r="BE4349">
        <v>5.4044145770094199E-2</v>
      </c>
      <c r="BF4349">
        <v>79.421838930701895</v>
      </c>
      <c r="BG4349">
        <v>82.252066621620898</v>
      </c>
      <c r="BH4349">
        <v>75.469689833654996</v>
      </c>
      <c r="BI4349">
        <v>78.318789650615997</v>
      </c>
    </row>
    <row r="4350" spans="1:61" x14ac:dyDescent="0.25">
      <c r="A4350" s="10" t="str">
        <f>VLOOKUP(D4350,'Index-Relations'!E:F,2,FALSE)</f>
        <v>ESG</v>
      </c>
      <c r="B4350" t="s">
        <v>3450</v>
      </c>
      <c r="C4350" s="53" t="s">
        <v>2770</v>
      </c>
      <c r="D4350" s="59" t="s">
        <v>3200</v>
      </c>
      <c r="E4350" s="59" t="s">
        <v>7766</v>
      </c>
      <c r="F4350" t="s">
        <v>2707</v>
      </c>
      <c r="G4350" t="s">
        <v>1726</v>
      </c>
      <c r="H4350" t="s">
        <v>1728</v>
      </c>
      <c r="I4350" s="52">
        <v>45323</v>
      </c>
      <c r="J4350" t="s">
        <v>2457</v>
      </c>
      <c r="K4350">
        <v>18</v>
      </c>
      <c r="L4350">
        <v>86.838260211422593</v>
      </c>
      <c r="M4350">
        <v>18</v>
      </c>
      <c r="N4350">
        <v>1</v>
      </c>
      <c r="O4350">
        <v>88.475364968683493</v>
      </c>
      <c r="P4350">
        <v>18</v>
      </c>
      <c r="Q4350">
        <v>1</v>
      </c>
      <c r="R4350">
        <v>18</v>
      </c>
      <c r="S4350">
        <v>1</v>
      </c>
      <c r="T4350">
        <v>40.675743032465498</v>
      </c>
      <c r="U4350">
        <v>0.816604899271278</v>
      </c>
      <c r="V4350">
        <v>14</v>
      </c>
      <c r="W4350">
        <v>2.2751707484409599E-2</v>
      </c>
      <c r="X4350">
        <v>2</v>
      </c>
      <c r="Y4350">
        <v>18</v>
      </c>
      <c r="Z4350">
        <v>1</v>
      </c>
      <c r="AA4350">
        <v>37.9434375652813</v>
      </c>
      <c r="AB4350">
        <v>16</v>
      </c>
      <c r="AC4350">
        <v>0.87520391392184504</v>
      </c>
      <c r="AD4350">
        <v>2</v>
      </c>
      <c r="AE4350">
        <v>0.124796086078154</v>
      </c>
      <c r="AF4350">
        <v>0</v>
      </c>
      <c r="AG4350">
        <v>0</v>
      </c>
      <c r="AH4350">
        <v>0</v>
      </c>
      <c r="AI4350">
        <v>0</v>
      </c>
      <c r="AJ4350">
        <v>86.042021469183695</v>
      </c>
      <c r="AK4350">
        <v>18</v>
      </c>
      <c r="AL4350">
        <v>1</v>
      </c>
      <c r="AM4350">
        <v>0</v>
      </c>
      <c r="AN4350">
        <v>0</v>
      </c>
      <c r="AO4350">
        <v>0</v>
      </c>
      <c r="AP4350">
        <v>0</v>
      </c>
      <c r="AQ4350">
        <v>18</v>
      </c>
      <c r="AR4350">
        <v>0.999999999999999</v>
      </c>
      <c r="AS4350">
        <v>0</v>
      </c>
      <c r="AT4350">
        <v>0</v>
      </c>
      <c r="AU4350">
        <v>0</v>
      </c>
      <c r="AV4350">
        <v>0</v>
      </c>
      <c r="AW4350">
        <v>18</v>
      </c>
      <c r="AX4350">
        <v>1</v>
      </c>
      <c r="AY4350">
        <v>82.781145787104194</v>
      </c>
      <c r="AZ4350">
        <v>18</v>
      </c>
      <c r="BA4350">
        <v>1</v>
      </c>
      <c r="BB4350">
        <v>17</v>
      </c>
      <c r="BC4350">
        <v>0.94163519292216602</v>
      </c>
      <c r="BD4350">
        <v>1</v>
      </c>
      <c r="BE4350">
        <v>5.8364807077833203E-2</v>
      </c>
      <c r="BF4350">
        <v>79.426084815867995</v>
      </c>
      <c r="BG4350">
        <v>82.127762996354903</v>
      </c>
      <c r="BH4350">
        <v>75.662302583730906</v>
      </c>
      <c r="BI4350">
        <v>78.301353698523002</v>
      </c>
    </row>
    <row r="4351" spans="1:61" x14ac:dyDescent="0.25">
      <c r="A4351" s="10" t="str">
        <f>VLOOKUP(D4351,'Index-Relations'!E:F,2,FALSE)</f>
        <v>ESG</v>
      </c>
      <c r="B4351" t="s">
        <v>3450</v>
      </c>
      <c r="C4351" s="53" t="s">
        <v>2760</v>
      </c>
      <c r="D4351" s="59" t="s">
        <v>3201</v>
      </c>
      <c r="E4351" s="59" t="s">
        <v>7767</v>
      </c>
      <c r="F4351" t="s">
        <v>1731</v>
      </c>
      <c r="G4351" t="s">
        <v>1730</v>
      </c>
      <c r="H4351" t="s">
        <v>1732</v>
      </c>
      <c r="I4351" s="52">
        <v>45659</v>
      </c>
      <c r="J4351" t="s">
        <v>2457</v>
      </c>
      <c r="K4351">
        <v>30</v>
      </c>
      <c r="L4351" s="73">
        <v>76.142647536469994</v>
      </c>
      <c r="M4351">
        <v>30</v>
      </c>
      <c r="N4351">
        <v>1</v>
      </c>
      <c r="O4351" s="73">
        <v>80.359014907971002</v>
      </c>
      <c r="P4351">
        <v>30</v>
      </c>
      <c r="Q4351">
        <v>1</v>
      </c>
      <c r="R4351">
        <v>29</v>
      </c>
      <c r="S4351">
        <v>0.95778474119367796</v>
      </c>
      <c r="T4351">
        <v>46.543455492996401</v>
      </c>
      <c r="U4351">
        <v>0.80210620412324996</v>
      </c>
      <c r="V4351">
        <v>24</v>
      </c>
      <c r="W4351">
        <v>8.1749354808639901E-2</v>
      </c>
      <c r="X4351">
        <v>4</v>
      </c>
      <c r="Y4351">
        <v>30</v>
      </c>
      <c r="Z4351">
        <v>0.999999999999999</v>
      </c>
      <c r="AA4351">
        <v>92.295934676763395</v>
      </c>
      <c r="AB4351">
        <v>29</v>
      </c>
      <c r="AC4351">
        <v>0.96576251069408003</v>
      </c>
      <c r="AD4351">
        <v>1</v>
      </c>
      <c r="AE4351">
        <v>3.42374893059188E-2</v>
      </c>
      <c r="AF4351">
        <v>0</v>
      </c>
      <c r="AG4351">
        <v>1.9429E-16</v>
      </c>
      <c r="AH4351">
        <v>7.4753309345101503E-3</v>
      </c>
      <c r="AI4351">
        <v>2</v>
      </c>
      <c r="AJ4351" s="73">
        <v>70.435576916523999</v>
      </c>
      <c r="AK4351">
        <v>30</v>
      </c>
      <c r="AL4351">
        <v>1</v>
      </c>
      <c r="AM4351">
        <v>0</v>
      </c>
      <c r="AN4351">
        <v>0</v>
      </c>
      <c r="AO4351">
        <v>0</v>
      </c>
      <c r="AP4351">
        <v>0</v>
      </c>
      <c r="AQ4351">
        <v>30</v>
      </c>
      <c r="AR4351">
        <v>1</v>
      </c>
      <c r="AS4351">
        <v>6.7546896590450295E-2</v>
      </c>
      <c r="AT4351">
        <v>2</v>
      </c>
      <c r="AU4351">
        <v>0</v>
      </c>
      <c r="AV4351">
        <v>0</v>
      </c>
      <c r="AW4351">
        <v>30</v>
      </c>
      <c r="AX4351">
        <v>1</v>
      </c>
      <c r="AY4351" s="73">
        <v>73.376233441053003</v>
      </c>
      <c r="AZ4351">
        <v>30</v>
      </c>
      <c r="BA4351">
        <v>1</v>
      </c>
      <c r="BB4351">
        <v>27</v>
      </c>
      <c r="BC4351">
        <v>0.90404173237629104</v>
      </c>
      <c r="BD4351">
        <v>3</v>
      </c>
      <c r="BE4351">
        <v>9.5958267623708807E-2</v>
      </c>
      <c r="BF4351">
        <v>76.142647536469994</v>
      </c>
      <c r="BG4351">
        <v>80.359014907971002</v>
      </c>
      <c r="BH4351">
        <v>73.376233441053003</v>
      </c>
      <c r="BI4351">
        <v>70.435576916523999</v>
      </c>
    </row>
    <row r="4352" spans="1:61" x14ac:dyDescent="0.25">
      <c r="A4352" s="10" t="str">
        <f>VLOOKUP(D4352,'Index-Relations'!E:F,2,FALSE)</f>
        <v>ESG</v>
      </c>
      <c r="B4352" t="s">
        <v>3450</v>
      </c>
      <c r="C4352" s="53" t="s">
        <v>2761</v>
      </c>
      <c r="D4352" s="59" t="s">
        <v>3201</v>
      </c>
      <c r="E4352" s="59" t="s">
        <v>7768</v>
      </c>
      <c r="F4352" t="s">
        <v>1731</v>
      </c>
      <c r="G4352" t="s">
        <v>1730</v>
      </c>
      <c r="H4352" t="s">
        <v>1732</v>
      </c>
      <c r="I4352" s="52">
        <v>45628</v>
      </c>
      <c r="J4352" t="s">
        <v>2457</v>
      </c>
      <c r="K4352">
        <v>30</v>
      </c>
      <c r="L4352" s="73">
        <v>76.111913343100994</v>
      </c>
      <c r="M4352">
        <v>30</v>
      </c>
      <c r="N4352">
        <v>1</v>
      </c>
      <c r="O4352" s="73">
        <v>80.248393810559904</v>
      </c>
      <c r="P4352">
        <v>30</v>
      </c>
      <c r="Q4352">
        <v>1</v>
      </c>
      <c r="R4352">
        <v>29</v>
      </c>
      <c r="S4352">
        <v>0.96123580414057996</v>
      </c>
      <c r="T4352">
        <v>46.559378752753503</v>
      </c>
      <c r="U4352">
        <v>0.78870968904886396</v>
      </c>
      <c r="V4352">
        <v>24</v>
      </c>
      <c r="W4352">
        <v>7.0396355742705696E-2</v>
      </c>
      <c r="X4352">
        <v>4</v>
      </c>
      <c r="Y4352">
        <v>30</v>
      </c>
      <c r="Z4352">
        <v>1</v>
      </c>
      <c r="AA4352">
        <v>77.896225900520506</v>
      </c>
      <c r="AB4352">
        <v>29</v>
      </c>
      <c r="AC4352">
        <v>0.96550882782363201</v>
      </c>
      <c r="AD4352">
        <v>1</v>
      </c>
      <c r="AE4352">
        <v>3.4491172176367497E-2</v>
      </c>
      <c r="AF4352">
        <v>0</v>
      </c>
      <c r="AG4352">
        <v>9.0210000000000003E-17</v>
      </c>
      <c r="AH4352">
        <v>7.3006650989501896E-3</v>
      </c>
      <c r="AI4352">
        <v>2</v>
      </c>
      <c r="AJ4352" s="73">
        <v>70.524424816484</v>
      </c>
      <c r="AK4352">
        <v>30</v>
      </c>
      <c r="AL4352">
        <v>1</v>
      </c>
      <c r="AM4352">
        <v>0</v>
      </c>
      <c r="AN4352">
        <v>0</v>
      </c>
      <c r="AO4352">
        <v>0</v>
      </c>
      <c r="AP4352">
        <v>0</v>
      </c>
      <c r="AQ4352">
        <v>30</v>
      </c>
      <c r="AR4352">
        <v>1</v>
      </c>
      <c r="AS4352">
        <v>6.7411870891505604E-2</v>
      </c>
      <c r="AT4352">
        <v>2</v>
      </c>
      <c r="AU4352">
        <v>0</v>
      </c>
      <c r="AV4352">
        <v>0</v>
      </c>
      <c r="AW4352">
        <v>30</v>
      </c>
      <c r="AX4352">
        <v>1</v>
      </c>
      <c r="AY4352" s="73">
        <v>73.269348140380998</v>
      </c>
      <c r="AZ4352">
        <v>30</v>
      </c>
      <c r="BA4352">
        <v>1</v>
      </c>
      <c r="BB4352">
        <v>27</v>
      </c>
      <c r="BC4352">
        <v>0.903541882804206</v>
      </c>
      <c r="BD4352">
        <v>3</v>
      </c>
      <c r="BE4352">
        <v>9.64581171957931E-2</v>
      </c>
      <c r="BF4352">
        <v>76.111913343100994</v>
      </c>
      <c r="BG4352">
        <v>80.248393810559904</v>
      </c>
      <c r="BH4352">
        <v>73.269348140380998</v>
      </c>
      <c r="BI4352">
        <v>70.524424816484</v>
      </c>
    </row>
    <row r="4353" spans="1:61" x14ac:dyDescent="0.25">
      <c r="A4353" s="10" t="str">
        <f>VLOOKUP(D4353,'Index-Relations'!E:F,2,FALSE)</f>
        <v>ESG</v>
      </c>
      <c r="B4353" t="s">
        <v>3450</v>
      </c>
      <c r="C4353" s="53" t="s">
        <v>2762</v>
      </c>
      <c r="D4353" s="59" t="s">
        <v>3201</v>
      </c>
      <c r="E4353" s="59" t="s">
        <v>7769</v>
      </c>
      <c r="F4353" t="s">
        <v>1731</v>
      </c>
      <c r="G4353" t="s">
        <v>1730</v>
      </c>
      <c r="H4353" t="s">
        <v>1732</v>
      </c>
      <c r="I4353" s="52">
        <v>45597</v>
      </c>
      <c r="J4353" t="s">
        <v>2457</v>
      </c>
      <c r="K4353">
        <v>30</v>
      </c>
      <c r="L4353" s="73">
        <v>76.324451615227005</v>
      </c>
      <c r="M4353">
        <v>30</v>
      </c>
      <c r="N4353">
        <v>1</v>
      </c>
      <c r="O4353" s="73">
        <v>80.384548826515996</v>
      </c>
      <c r="P4353">
        <v>30</v>
      </c>
      <c r="Q4353">
        <v>1</v>
      </c>
      <c r="R4353">
        <v>29</v>
      </c>
      <c r="S4353">
        <v>0.96274825671664599</v>
      </c>
      <c r="T4353">
        <v>46.511682322756499</v>
      </c>
      <c r="U4353">
        <v>0.78858085849838799</v>
      </c>
      <c r="V4353">
        <v>24</v>
      </c>
      <c r="W4353">
        <v>6.9478403332250305E-2</v>
      </c>
      <c r="X4353">
        <v>4</v>
      </c>
      <c r="Y4353">
        <v>30</v>
      </c>
      <c r="Z4353">
        <v>0.999999999999999</v>
      </c>
      <c r="AA4353">
        <v>76.492473930987003</v>
      </c>
      <c r="AB4353">
        <v>29</v>
      </c>
      <c r="AC4353">
        <v>0.96570213738983701</v>
      </c>
      <c r="AD4353">
        <v>1</v>
      </c>
      <c r="AE4353">
        <v>3.4297862610162197E-2</v>
      </c>
      <c r="AF4353">
        <v>0</v>
      </c>
      <c r="AG4353">
        <v>9.7139999999999999E-17</v>
      </c>
      <c r="AH4353">
        <v>7.5053476042584999E-3</v>
      </c>
      <c r="AI4353">
        <v>2</v>
      </c>
      <c r="AJ4353" s="73">
        <v>70.793599604042001</v>
      </c>
      <c r="AK4353">
        <v>30</v>
      </c>
      <c r="AL4353">
        <v>1</v>
      </c>
      <c r="AM4353">
        <v>0</v>
      </c>
      <c r="AN4353">
        <v>0</v>
      </c>
      <c r="AO4353">
        <v>0</v>
      </c>
      <c r="AP4353">
        <v>0</v>
      </c>
      <c r="AQ4353">
        <v>30</v>
      </c>
      <c r="AR4353">
        <v>1</v>
      </c>
      <c r="AS4353">
        <v>6.5663452845730802E-2</v>
      </c>
      <c r="AT4353">
        <v>2</v>
      </c>
      <c r="AU4353">
        <v>0</v>
      </c>
      <c r="AV4353">
        <v>0</v>
      </c>
      <c r="AW4353">
        <v>30</v>
      </c>
      <c r="AX4353">
        <v>1</v>
      </c>
      <c r="AY4353" s="73">
        <v>73.489432914522993</v>
      </c>
      <c r="AZ4353">
        <v>30</v>
      </c>
      <c r="BA4353">
        <v>1</v>
      </c>
      <c r="BB4353">
        <v>27</v>
      </c>
      <c r="BC4353">
        <v>0.90023169463134201</v>
      </c>
      <c r="BD4353">
        <v>3</v>
      </c>
      <c r="BE4353">
        <v>9.97683053686578E-2</v>
      </c>
      <c r="BF4353">
        <v>76.324451615227005</v>
      </c>
      <c r="BG4353">
        <v>80.384548826515996</v>
      </c>
      <c r="BH4353">
        <v>73.489432914522993</v>
      </c>
      <c r="BI4353">
        <v>70.793599604042001</v>
      </c>
    </row>
    <row r="4354" spans="1:61" x14ac:dyDescent="0.25">
      <c r="A4354" s="10" t="str">
        <f>VLOOKUP(D4354,'Index-Relations'!E:F,2,FALSE)</f>
        <v>ESG</v>
      </c>
      <c r="B4354" t="s">
        <v>3450</v>
      </c>
      <c r="C4354" s="53" t="s">
        <v>2763</v>
      </c>
      <c r="D4354" s="59" t="s">
        <v>3201</v>
      </c>
      <c r="E4354" s="59" t="s">
        <v>7770</v>
      </c>
      <c r="F4354" t="s">
        <v>1731</v>
      </c>
      <c r="G4354" t="s">
        <v>1730</v>
      </c>
      <c r="H4354" t="s">
        <v>1732</v>
      </c>
      <c r="I4354" s="52">
        <v>45566</v>
      </c>
      <c r="J4354" t="s">
        <v>2457</v>
      </c>
      <c r="K4354">
        <v>30</v>
      </c>
      <c r="L4354" s="73">
        <v>76.712145019600001</v>
      </c>
      <c r="M4354">
        <v>30</v>
      </c>
      <c r="N4354">
        <v>1</v>
      </c>
      <c r="O4354" s="73">
        <v>81.001292640004905</v>
      </c>
      <c r="P4354">
        <v>30</v>
      </c>
      <c r="Q4354">
        <v>1</v>
      </c>
      <c r="R4354">
        <v>29</v>
      </c>
      <c r="S4354">
        <v>0.96999211715100997</v>
      </c>
      <c r="T4354">
        <v>46.449178711155703</v>
      </c>
      <c r="U4354">
        <v>0.79776863419806399</v>
      </c>
      <c r="V4354">
        <v>24</v>
      </c>
      <c r="W4354">
        <v>5.9389739781926E-2</v>
      </c>
      <c r="X4354">
        <v>4</v>
      </c>
      <c r="Y4354">
        <v>30</v>
      </c>
      <c r="Z4354">
        <v>1</v>
      </c>
      <c r="AA4354">
        <v>75.227731006878798</v>
      </c>
      <c r="AB4354">
        <v>29</v>
      </c>
      <c r="AC4354">
        <v>0.96316786056981196</v>
      </c>
      <c r="AD4354">
        <v>1</v>
      </c>
      <c r="AE4354">
        <v>3.6832139430187802E-2</v>
      </c>
      <c r="AF4354">
        <v>0</v>
      </c>
      <c r="AG4354">
        <v>1.5959E-16</v>
      </c>
      <c r="AH4354">
        <v>8.1209372122027692E-3</v>
      </c>
      <c r="AI4354">
        <v>2</v>
      </c>
      <c r="AJ4354" s="73">
        <v>71.314659453036995</v>
      </c>
      <c r="AK4354">
        <v>30</v>
      </c>
      <c r="AL4354">
        <v>1</v>
      </c>
      <c r="AM4354">
        <v>0</v>
      </c>
      <c r="AN4354">
        <v>0</v>
      </c>
      <c r="AO4354">
        <v>0</v>
      </c>
      <c r="AP4354">
        <v>0</v>
      </c>
      <c r="AQ4354">
        <v>30</v>
      </c>
      <c r="AR4354">
        <v>1</v>
      </c>
      <c r="AS4354">
        <v>6.3294419422554399E-2</v>
      </c>
      <c r="AT4354">
        <v>2</v>
      </c>
      <c r="AU4354">
        <v>0</v>
      </c>
      <c r="AV4354">
        <v>0</v>
      </c>
      <c r="AW4354">
        <v>30</v>
      </c>
      <c r="AX4354">
        <v>1</v>
      </c>
      <c r="AY4354" s="73">
        <v>73.566039722862996</v>
      </c>
      <c r="AZ4354">
        <v>30</v>
      </c>
      <c r="BA4354">
        <v>1</v>
      </c>
      <c r="BB4354">
        <v>27</v>
      </c>
      <c r="BC4354">
        <v>0.90164977691196502</v>
      </c>
      <c r="BD4354">
        <v>3</v>
      </c>
      <c r="BE4354">
        <v>9.83502230880344E-2</v>
      </c>
      <c r="BF4354">
        <v>76.712145019600001</v>
      </c>
      <c r="BG4354">
        <v>81.001292640004905</v>
      </c>
      <c r="BH4354">
        <v>73.566039722862996</v>
      </c>
      <c r="BI4354">
        <v>71.314659453036995</v>
      </c>
    </row>
    <row r="4355" spans="1:61" x14ac:dyDescent="0.25">
      <c r="A4355" s="10" t="str">
        <f>VLOOKUP(D4355,'Index-Relations'!E:F,2,FALSE)</f>
        <v>ESG</v>
      </c>
      <c r="B4355" t="s">
        <v>3450</v>
      </c>
      <c r="C4355" s="53" t="s">
        <v>2764</v>
      </c>
      <c r="D4355" s="59" t="s">
        <v>3201</v>
      </c>
      <c r="E4355" s="59" t="s">
        <v>7771</v>
      </c>
      <c r="F4355" t="s">
        <v>1731</v>
      </c>
      <c r="G4355" t="s">
        <v>1730</v>
      </c>
      <c r="H4355" t="s">
        <v>1732</v>
      </c>
      <c r="I4355" s="52">
        <v>45537</v>
      </c>
      <c r="J4355" t="s">
        <v>2457</v>
      </c>
      <c r="K4355">
        <v>30</v>
      </c>
      <c r="L4355" s="73">
        <v>76.6173901160779</v>
      </c>
      <c r="M4355">
        <v>30</v>
      </c>
      <c r="N4355">
        <v>1</v>
      </c>
      <c r="O4355" s="73">
        <v>80.621319338014999</v>
      </c>
      <c r="P4355">
        <v>30</v>
      </c>
      <c r="Q4355">
        <v>1</v>
      </c>
      <c r="R4355">
        <v>29</v>
      </c>
      <c r="S4355">
        <v>0.97041397939570195</v>
      </c>
      <c r="T4355">
        <v>46.720451285037498</v>
      </c>
      <c r="U4355">
        <v>0.79592170143322505</v>
      </c>
      <c r="V4355">
        <v>24</v>
      </c>
      <c r="W4355">
        <v>6.0292214731875599E-2</v>
      </c>
      <c r="X4355">
        <v>4</v>
      </c>
      <c r="Y4355">
        <v>30</v>
      </c>
      <c r="Z4355">
        <v>0.999999999999999</v>
      </c>
      <c r="AA4355">
        <v>76.3426807671528</v>
      </c>
      <c r="AB4355">
        <v>28</v>
      </c>
      <c r="AC4355">
        <v>0.93528382391668197</v>
      </c>
      <c r="AD4355">
        <v>2</v>
      </c>
      <c r="AE4355">
        <v>6.4716176083317506E-2</v>
      </c>
      <c r="AF4355">
        <v>0</v>
      </c>
      <c r="AG4355">
        <v>3.4694000000000002E-16</v>
      </c>
      <c r="AH4355">
        <v>8.1845539801461403E-3</v>
      </c>
      <c r="AI4355">
        <v>2</v>
      </c>
      <c r="AJ4355" s="73">
        <v>71.293023356456004</v>
      </c>
      <c r="AK4355">
        <v>30</v>
      </c>
      <c r="AL4355">
        <v>1</v>
      </c>
      <c r="AM4355">
        <v>0</v>
      </c>
      <c r="AN4355">
        <v>0</v>
      </c>
      <c r="AO4355">
        <v>0</v>
      </c>
      <c r="AP4355">
        <v>0</v>
      </c>
      <c r="AQ4355">
        <v>30</v>
      </c>
      <c r="AR4355">
        <v>1</v>
      </c>
      <c r="AS4355">
        <v>6.6703047124280004E-2</v>
      </c>
      <c r="AT4355">
        <v>2</v>
      </c>
      <c r="AU4355">
        <v>0</v>
      </c>
      <c r="AV4355">
        <v>0</v>
      </c>
      <c r="AW4355">
        <v>30</v>
      </c>
      <c r="AX4355">
        <v>0.999999999999999</v>
      </c>
      <c r="AY4355" s="73">
        <v>73.669769294090997</v>
      </c>
      <c r="AZ4355">
        <v>30</v>
      </c>
      <c r="BA4355">
        <v>1</v>
      </c>
      <c r="BB4355">
        <v>27</v>
      </c>
      <c r="BC4355">
        <v>0.901856712520822</v>
      </c>
      <c r="BD4355">
        <v>3</v>
      </c>
      <c r="BE4355">
        <v>9.8143287479177305E-2</v>
      </c>
      <c r="BF4355">
        <v>76.6173901160779</v>
      </c>
      <c r="BG4355">
        <v>80.621319338014999</v>
      </c>
      <c r="BH4355">
        <v>73.669769294090997</v>
      </c>
      <c r="BI4355">
        <v>71.293023356456004</v>
      </c>
    </row>
    <row r="4356" spans="1:61" x14ac:dyDescent="0.25">
      <c r="A4356" s="10" t="str">
        <f>VLOOKUP(D4356,'Index-Relations'!E:F,2,FALSE)</f>
        <v>ESG</v>
      </c>
      <c r="B4356" t="s">
        <v>3450</v>
      </c>
      <c r="C4356" s="53" t="s">
        <v>3350</v>
      </c>
      <c r="D4356" s="59" t="s">
        <v>3201</v>
      </c>
      <c r="E4356" s="59" t="s">
        <v>7772</v>
      </c>
      <c r="F4356" t="s">
        <v>1731</v>
      </c>
      <c r="G4356" t="s">
        <v>1730</v>
      </c>
      <c r="H4356" t="s">
        <v>1732</v>
      </c>
      <c r="I4356" s="52">
        <v>45505</v>
      </c>
      <c r="J4356" t="s">
        <v>2457</v>
      </c>
      <c r="K4356">
        <v>30</v>
      </c>
      <c r="L4356" s="73">
        <v>76.541380938548002</v>
      </c>
      <c r="M4356">
        <v>30</v>
      </c>
      <c r="N4356">
        <v>1</v>
      </c>
      <c r="O4356" s="73">
        <v>80.495238564898003</v>
      </c>
      <c r="P4356">
        <v>30</v>
      </c>
      <c r="Q4356">
        <v>1</v>
      </c>
      <c r="R4356">
        <v>29</v>
      </c>
      <c r="S4356">
        <v>0.96715322708228002</v>
      </c>
      <c r="T4356">
        <v>46.606751482210399</v>
      </c>
      <c r="U4356">
        <v>0.795054425347684</v>
      </c>
      <c r="V4356">
        <v>24</v>
      </c>
      <c r="W4356">
        <v>6.51971372878455E-2</v>
      </c>
      <c r="X4356">
        <v>4</v>
      </c>
      <c r="Y4356">
        <v>30</v>
      </c>
      <c r="Z4356">
        <v>1</v>
      </c>
      <c r="AA4356">
        <v>75.871191054977203</v>
      </c>
      <c r="AB4356">
        <v>29</v>
      </c>
      <c r="AC4356">
        <v>0.96715322708228002</v>
      </c>
      <c r="AD4356">
        <v>1</v>
      </c>
      <c r="AE4356">
        <v>3.2846772917719799E-2</v>
      </c>
      <c r="AF4356">
        <v>0</v>
      </c>
      <c r="AG4356">
        <v>1.1102E-16</v>
      </c>
      <c r="AH4356">
        <v>7.6377424397587297E-3</v>
      </c>
      <c r="AI4356">
        <v>2</v>
      </c>
      <c r="AJ4356" s="73">
        <v>71.241739497083003</v>
      </c>
      <c r="AK4356">
        <v>30</v>
      </c>
      <c r="AL4356">
        <v>1</v>
      </c>
      <c r="AM4356">
        <v>0</v>
      </c>
      <c r="AN4356">
        <v>0</v>
      </c>
      <c r="AO4356">
        <v>0</v>
      </c>
      <c r="AP4356">
        <v>0</v>
      </c>
      <c r="AQ4356">
        <v>30</v>
      </c>
      <c r="AR4356">
        <v>1</v>
      </c>
      <c r="AS4356">
        <v>6.66026535771337E-2</v>
      </c>
      <c r="AT4356">
        <v>2</v>
      </c>
      <c r="AU4356">
        <v>0</v>
      </c>
      <c r="AV4356">
        <v>0</v>
      </c>
      <c r="AW4356">
        <v>30</v>
      </c>
      <c r="AX4356">
        <v>1</v>
      </c>
      <c r="AY4356" s="73">
        <v>73.630357697450904</v>
      </c>
      <c r="AZ4356">
        <v>30</v>
      </c>
      <c r="BA4356">
        <v>1</v>
      </c>
      <c r="BB4356">
        <v>28</v>
      </c>
      <c r="BC4356">
        <v>0.92887460544362099</v>
      </c>
      <c r="BD4356">
        <v>2</v>
      </c>
      <c r="BE4356">
        <v>7.1125394556378493E-2</v>
      </c>
      <c r="BF4356">
        <v>76.541380938548002</v>
      </c>
      <c r="BG4356">
        <v>80.495238564898003</v>
      </c>
      <c r="BH4356">
        <v>73.630357697450904</v>
      </c>
      <c r="BI4356">
        <v>71.241739497083003</v>
      </c>
    </row>
    <row r="4357" spans="1:61" x14ac:dyDescent="0.25">
      <c r="A4357" s="10" t="str">
        <f>VLOOKUP(D4357,'Index-Relations'!E:F,2,FALSE)</f>
        <v>ESG</v>
      </c>
      <c r="B4357" t="s">
        <v>3450</v>
      </c>
      <c r="C4357" s="53" t="s">
        <v>2765</v>
      </c>
      <c r="D4357" s="59" t="s">
        <v>3201</v>
      </c>
      <c r="E4357" s="59" t="s">
        <v>7773</v>
      </c>
      <c r="F4357" t="s">
        <v>1731</v>
      </c>
      <c r="G4357" t="s">
        <v>1730</v>
      </c>
      <c r="H4357" t="s">
        <v>1732</v>
      </c>
      <c r="I4357" s="52">
        <v>45474</v>
      </c>
      <c r="J4357" t="s">
        <v>2457</v>
      </c>
      <c r="K4357">
        <v>30</v>
      </c>
      <c r="L4357" s="73">
        <v>76.735702931814998</v>
      </c>
      <c r="M4357">
        <v>30</v>
      </c>
      <c r="N4357">
        <v>1</v>
      </c>
      <c r="O4357" s="73">
        <v>80.469632882887893</v>
      </c>
      <c r="P4357">
        <v>30</v>
      </c>
      <c r="Q4357">
        <v>1</v>
      </c>
      <c r="R4357">
        <v>29</v>
      </c>
      <c r="S4357">
        <v>0.96786402740788102</v>
      </c>
      <c r="T4357">
        <v>46.894256963397403</v>
      </c>
      <c r="U4357">
        <v>0.79471241098658796</v>
      </c>
      <c r="V4357">
        <v>24</v>
      </c>
      <c r="W4357">
        <v>6.6964646115619794E-2</v>
      </c>
      <c r="X4357">
        <v>4</v>
      </c>
      <c r="Y4357">
        <v>30</v>
      </c>
      <c r="Z4357">
        <v>0.999999999999999</v>
      </c>
      <c r="AA4357">
        <v>79.268060143527407</v>
      </c>
      <c r="AB4357">
        <v>29</v>
      </c>
      <c r="AC4357">
        <v>0.96786402740788102</v>
      </c>
      <c r="AD4357">
        <v>1</v>
      </c>
      <c r="AE4357">
        <v>3.21359725921182E-2</v>
      </c>
      <c r="AF4357">
        <v>0</v>
      </c>
      <c r="AG4357">
        <v>1.9429E-16</v>
      </c>
      <c r="AH4357">
        <v>7.6366276408203404E-3</v>
      </c>
      <c r="AI4357">
        <v>2</v>
      </c>
      <c r="AJ4357" s="73">
        <v>71.390658737257993</v>
      </c>
      <c r="AK4357">
        <v>30</v>
      </c>
      <c r="AL4357">
        <v>1</v>
      </c>
      <c r="AM4357">
        <v>0</v>
      </c>
      <c r="AN4357">
        <v>0</v>
      </c>
      <c r="AO4357">
        <v>0</v>
      </c>
      <c r="AP4357">
        <v>0</v>
      </c>
      <c r="AQ4357">
        <v>30</v>
      </c>
      <c r="AR4357">
        <v>1</v>
      </c>
      <c r="AS4357">
        <v>6.1357643973268899E-2</v>
      </c>
      <c r="AT4357">
        <v>2</v>
      </c>
      <c r="AU4357">
        <v>0</v>
      </c>
      <c r="AV4357">
        <v>0</v>
      </c>
      <c r="AW4357">
        <v>30</v>
      </c>
      <c r="AX4357">
        <v>1</v>
      </c>
      <c r="AY4357" s="73">
        <v>74.171612666159007</v>
      </c>
      <c r="AZ4357">
        <v>30</v>
      </c>
      <c r="BA4357">
        <v>1</v>
      </c>
      <c r="BB4357">
        <v>28</v>
      </c>
      <c r="BC4357">
        <v>0.92492883563112704</v>
      </c>
      <c r="BD4357">
        <v>2</v>
      </c>
      <c r="BE4357">
        <v>7.5071164368872803E-2</v>
      </c>
      <c r="BF4357">
        <v>76.735702931814998</v>
      </c>
      <c r="BG4357">
        <v>80.469632882887893</v>
      </c>
      <c r="BH4357">
        <v>74.171612666159007</v>
      </c>
      <c r="BI4357">
        <v>71.390658737257993</v>
      </c>
    </row>
    <row r="4358" spans="1:61" x14ac:dyDescent="0.25">
      <c r="A4358" s="10" t="str">
        <f>VLOOKUP(D4358,'Index-Relations'!E:F,2,FALSE)</f>
        <v>ESG</v>
      </c>
      <c r="B4358" t="s">
        <v>3450</v>
      </c>
      <c r="C4358" s="53" t="s">
        <v>2766</v>
      </c>
      <c r="D4358" s="59" t="s">
        <v>3201</v>
      </c>
      <c r="E4358" s="59" t="s">
        <v>7774</v>
      </c>
      <c r="F4358" t="s">
        <v>1731</v>
      </c>
      <c r="G4358" t="s">
        <v>1730</v>
      </c>
      <c r="H4358" t="s">
        <v>1732</v>
      </c>
      <c r="I4358" s="52">
        <v>45446</v>
      </c>
      <c r="J4358" t="s">
        <v>2457</v>
      </c>
      <c r="K4358">
        <v>30</v>
      </c>
      <c r="L4358" s="73">
        <v>76.697274828609906</v>
      </c>
      <c r="M4358">
        <v>30</v>
      </c>
      <c r="N4358">
        <v>1</v>
      </c>
      <c r="O4358" s="73">
        <v>80.519614356201899</v>
      </c>
      <c r="P4358">
        <v>30</v>
      </c>
      <c r="Q4358">
        <v>1</v>
      </c>
      <c r="R4358">
        <v>29</v>
      </c>
      <c r="S4358">
        <v>0.96879126369326296</v>
      </c>
      <c r="T4358">
        <v>46.761962648731902</v>
      </c>
      <c r="U4358">
        <v>0.79431555221105499</v>
      </c>
      <c r="V4358">
        <v>24</v>
      </c>
      <c r="W4358">
        <v>7.0645969846315507E-2</v>
      </c>
      <c r="X4358">
        <v>4</v>
      </c>
      <c r="Y4358">
        <v>30</v>
      </c>
      <c r="Z4358">
        <v>1</v>
      </c>
      <c r="AA4358">
        <v>79.219591298889398</v>
      </c>
      <c r="AB4358">
        <v>29</v>
      </c>
      <c r="AC4358">
        <v>0.96879126369326296</v>
      </c>
      <c r="AD4358">
        <v>1</v>
      </c>
      <c r="AE4358">
        <v>3.12087363067362E-2</v>
      </c>
      <c r="AF4358">
        <v>0</v>
      </c>
      <c r="AG4358">
        <v>0</v>
      </c>
      <c r="AH4358">
        <v>8.2601641816677906E-3</v>
      </c>
      <c r="AI4358">
        <v>2</v>
      </c>
      <c r="AJ4358" s="73">
        <v>71.243432400233999</v>
      </c>
      <c r="AK4358">
        <v>30</v>
      </c>
      <c r="AL4358">
        <v>1</v>
      </c>
      <c r="AM4358">
        <v>0</v>
      </c>
      <c r="AN4358">
        <v>0</v>
      </c>
      <c r="AO4358">
        <v>0</v>
      </c>
      <c r="AP4358">
        <v>0</v>
      </c>
      <c r="AQ4358">
        <v>30</v>
      </c>
      <c r="AR4358">
        <v>0.999999999999999</v>
      </c>
      <c r="AS4358">
        <v>6.5521035634436106E-2</v>
      </c>
      <c r="AT4358">
        <v>2</v>
      </c>
      <c r="AU4358">
        <v>0</v>
      </c>
      <c r="AV4358">
        <v>0</v>
      </c>
      <c r="AW4358">
        <v>30</v>
      </c>
      <c r="AX4358">
        <v>1</v>
      </c>
      <c r="AY4358" s="73">
        <v>74.063159224851006</v>
      </c>
      <c r="AZ4358">
        <v>30</v>
      </c>
      <c r="BA4358">
        <v>1</v>
      </c>
      <c r="BB4358">
        <v>28</v>
      </c>
      <c r="BC4358">
        <v>0.92877219573304304</v>
      </c>
      <c r="BD4358">
        <v>2</v>
      </c>
      <c r="BE4358">
        <v>7.1227804266956601E-2</v>
      </c>
      <c r="BF4358">
        <v>76.697274828609906</v>
      </c>
      <c r="BG4358">
        <v>80.519614356201899</v>
      </c>
      <c r="BH4358">
        <v>74.063159224851006</v>
      </c>
      <c r="BI4358">
        <v>71.243432400233999</v>
      </c>
    </row>
    <row r="4359" spans="1:61" x14ac:dyDescent="0.25">
      <c r="A4359" s="10" t="str">
        <f>VLOOKUP(D4359,'Index-Relations'!E:F,2,FALSE)</f>
        <v>ESG</v>
      </c>
      <c r="B4359" t="s">
        <v>3450</v>
      </c>
      <c r="C4359" s="53" t="s">
        <v>2767</v>
      </c>
      <c r="D4359" s="59" t="s">
        <v>3201</v>
      </c>
      <c r="E4359" s="59" t="s">
        <v>7775</v>
      </c>
      <c r="F4359" t="s">
        <v>1731</v>
      </c>
      <c r="G4359" t="s">
        <v>1730</v>
      </c>
      <c r="H4359" t="s">
        <v>1732</v>
      </c>
      <c r="I4359" s="52">
        <v>45414</v>
      </c>
      <c r="J4359" t="s">
        <v>2457</v>
      </c>
      <c r="K4359">
        <v>30</v>
      </c>
      <c r="L4359" s="73">
        <v>76.997472516690905</v>
      </c>
      <c r="M4359">
        <v>30</v>
      </c>
      <c r="N4359">
        <v>1</v>
      </c>
      <c r="O4359" s="73">
        <v>80.798310544307</v>
      </c>
      <c r="P4359">
        <v>30</v>
      </c>
      <c r="Q4359">
        <v>1</v>
      </c>
      <c r="R4359">
        <v>29</v>
      </c>
      <c r="S4359">
        <v>0.96756685588340396</v>
      </c>
      <c r="T4359">
        <v>46.609158495147099</v>
      </c>
      <c r="U4359">
        <v>0.79899780096969997</v>
      </c>
      <c r="V4359">
        <v>24</v>
      </c>
      <c r="W4359">
        <v>7.1519379312977499E-2</v>
      </c>
      <c r="X4359">
        <v>4</v>
      </c>
      <c r="Y4359">
        <v>30</v>
      </c>
      <c r="Z4359">
        <v>0.999999999999999</v>
      </c>
      <c r="AA4359">
        <v>80.662209056751095</v>
      </c>
      <c r="AB4359">
        <v>29</v>
      </c>
      <c r="AC4359">
        <v>0.96756685588340396</v>
      </c>
      <c r="AD4359">
        <v>1</v>
      </c>
      <c r="AE4359">
        <v>3.2433144116595598E-2</v>
      </c>
      <c r="AF4359">
        <v>0</v>
      </c>
      <c r="AG4359">
        <v>0</v>
      </c>
      <c r="AH4359">
        <v>8.25965941186327E-3</v>
      </c>
      <c r="AI4359">
        <v>2</v>
      </c>
      <c r="AJ4359" s="73">
        <v>71.551865475130995</v>
      </c>
      <c r="AK4359">
        <v>30</v>
      </c>
      <c r="AL4359">
        <v>1</v>
      </c>
      <c r="AM4359">
        <v>0</v>
      </c>
      <c r="AN4359">
        <v>0</v>
      </c>
      <c r="AO4359">
        <v>0</v>
      </c>
      <c r="AP4359">
        <v>0</v>
      </c>
      <c r="AQ4359">
        <v>30</v>
      </c>
      <c r="AR4359">
        <v>0.999999999999999</v>
      </c>
      <c r="AS4359">
        <v>6.55592356084405E-2</v>
      </c>
      <c r="AT4359">
        <v>2</v>
      </c>
      <c r="AU4359">
        <v>0</v>
      </c>
      <c r="AV4359">
        <v>0</v>
      </c>
      <c r="AW4359">
        <v>30</v>
      </c>
      <c r="AX4359">
        <v>0.999999999999999</v>
      </c>
      <c r="AY4359" s="73">
        <v>74.689017342162998</v>
      </c>
      <c r="AZ4359">
        <v>30</v>
      </c>
      <c r="BA4359">
        <v>1</v>
      </c>
      <c r="BB4359">
        <v>28</v>
      </c>
      <c r="BC4359">
        <v>0.93232482350888701</v>
      </c>
      <c r="BD4359">
        <v>2</v>
      </c>
      <c r="BE4359">
        <v>6.7675176491112807E-2</v>
      </c>
      <c r="BF4359">
        <v>76.997472516690905</v>
      </c>
      <c r="BG4359">
        <v>80.798310544307</v>
      </c>
      <c r="BH4359">
        <v>74.689017342162998</v>
      </c>
      <c r="BI4359">
        <v>71.551865475130995</v>
      </c>
    </row>
    <row r="4360" spans="1:61" x14ac:dyDescent="0.25">
      <c r="A4360" s="10" t="str">
        <f>VLOOKUP(D4360,'Index-Relations'!E:F,2,FALSE)</f>
        <v>ESG</v>
      </c>
      <c r="B4360" t="s">
        <v>3450</v>
      </c>
      <c r="C4360" s="53" t="s">
        <v>2768</v>
      </c>
      <c r="D4360" s="59" t="s">
        <v>3201</v>
      </c>
      <c r="E4360" s="59" t="s">
        <v>7776</v>
      </c>
      <c r="F4360" t="s">
        <v>1731</v>
      </c>
      <c r="G4360" t="s">
        <v>1730</v>
      </c>
      <c r="H4360" t="s">
        <v>1732</v>
      </c>
      <c r="I4360" s="52">
        <v>45384</v>
      </c>
      <c r="J4360" t="s">
        <v>2457</v>
      </c>
      <c r="K4360">
        <v>30</v>
      </c>
      <c r="L4360">
        <v>89.9302970069606</v>
      </c>
      <c r="M4360">
        <v>30</v>
      </c>
      <c r="N4360">
        <v>1</v>
      </c>
      <c r="O4360">
        <v>90.441753282865903</v>
      </c>
      <c r="P4360">
        <v>30</v>
      </c>
      <c r="Q4360">
        <v>1</v>
      </c>
      <c r="R4360">
        <v>30</v>
      </c>
      <c r="S4360">
        <v>0.999999999999999</v>
      </c>
      <c r="T4360">
        <v>39.510892020027597</v>
      </c>
      <c r="U4360">
        <v>0.66571188074809495</v>
      </c>
      <c r="V4360">
        <v>22</v>
      </c>
      <c r="W4360">
        <v>8.6196783055927803E-2</v>
      </c>
      <c r="X4360">
        <v>5</v>
      </c>
      <c r="Y4360">
        <v>30</v>
      </c>
      <c r="Z4360">
        <v>0.999999999999999</v>
      </c>
      <c r="AA4360">
        <v>73.526036630583405</v>
      </c>
      <c r="AB4360">
        <v>29</v>
      </c>
      <c r="AC4360">
        <v>0.97287148108097199</v>
      </c>
      <c r="AD4360">
        <v>1</v>
      </c>
      <c r="AE4360">
        <v>2.7128518919027698E-2</v>
      </c>
      <c r="AF4360">
        <v>0</v>
      </c>
      <c r="AG4360">
        <v>2.776E-17</v>
      </c>
      <c r="AH4360">
        <v>9.6170026300550302E-3</v>
      </c>
      <c r="AI4360">
        <v>3</v>
      </c>
      <c r="AJ4360">
        <v>87.925072444083099</v>
      </c>
      <c r="AK4360">
        <v>30</v>
      </c>
      <c r="AL4360">
        <v>1</v>
      </c>
      <c r="AM4360">
        <v>0</v>
      </c>
      <c r="AN4360">
        <v>0</v>
      </c>
      <c r="AO4360">
        <v>0</v>
      </c>
      <c r="AP4360">
        <v>0</v>
      </c>
      <c r="AQ4360">
        <v>30</v>
      </c>
      <c r="AR4360">
        <v>0.999999999999999</v>
      </c>
      <c r="AS4360">
        <v>0</v>
      </c>
      <c r="AT4360">
        <v>0</v>
      </c>
      <c r="AU4360">
        <v>0</v>
      </c>
      <c r="AV4360">
        <v>0</v>
      </c>
      <c r="AW4360">
        <v>30</v>
      </c>
      <c r="AX4360">
        <v>1</v>
      </c>
      <c r="AY4360">
        <v>88.652970728121701</v>
      </c>
      <c r="AZ4360">
        <v>30</v>
      </c>
      <c r="BA4360">
        <v>1</v>
      </c>
      <c r="BB4360">
        <v>28</v>
      </c>
      <c r="BC4360">
        <v>0.93227298606905695</v>
      </c>
      <c r="BD4360">
        <v>2</v>
      </c>
      <c r="BE4360">
        <v>6.7727013930942798E-2</v>
      </c>
      <c r="BF4360">
        <v>86.223595437985907</v>
      </c>
      <c r="BG4360">
        <v>86.743750336027901</v>
      </c>
      <c r="BH4360">
        <v>85.149776981819997</v>
      </c>
      <c r="BI4360">
        <v>83.488718004006898</v>
      </c>
    </row>
    <row r="4361" spans="1:61" x14ac:dyDescent="0.25">
      <c r="A4361" s="10" t="str">
        <f>VLOOKUP(D4361,'Index-Relations'!E:F,2,FALSE)</f>
        <v>ESG</v>
      </c>
      <c r="B4361" t="s">
        <v>3450</v>
      </c>
      <c r="C4361" s="53" t="s">
        <v>2769</v>
      </c>
      <c r="D4361" s="59" t="s">
        <v>3201</v>
      </c>
      <c r="E4361" s="59" t="s">
        <v>7777</v>
      </c>
      <c r="F4361" t="s">
        <v>1731</v>
      </c>
      <c r="G4361" t="s">
        <v>1730</v>
      </c>
      <c r="H4361" t="s">
        <v>1732</v>
      </c>
      <c r="I4361" s="52">
        <v>45352</v>
      </c>
      <c r="J4361" t="s">
        <v>2457</v>
      </c>
      <c r="K4361">
        <v>30</v>
      </c>
      <c r="L4361">
        <v>90.856147537979297</v>
      </c>
      <c r="M4361">
        <v>30</v>
      </c>
      <c r="N4361">
        <v>1</v>
      </c>
      <c r="O4361">
        <v>91.001593941224897</v>
      </c>
      <c r="P4361">
        <v>30</v>
      </c>
      <c r="Q4361">
        <v>1</v>
      </c>
      <c r="R4361">
        <v>30</v>
      </c>
      <c r="S4361">
        <v>1</v>
      </c>
      <c r="T4361">
        <v>39.596789228391998</v>
      </c>
      <c r="U4361">
        <v>0.65522215477253698</v>
      </c>
      <c r="V4361">
        <v>22</v>
      </c>
      <c r="W4361">
        <v>8.9539838190970805E-2</v>
      </c>
      <c r="X4361">
        <v>5</v>
      </c>
      <c r="Y4361">
        <v>30</v>
      </c>
      <c r="Z4361">
        <v>1</v>
      </c>
      <c r="AA4361">
        <v>74.503254626861505</v>
      </c>
      <c r="AB4361">
        <v>29</v>
      </c>
      <c r="AC4361">
        <v>0.97048892314751201</v>
      </c>
      <c r="AD4361">
        <v>1</v>
      </c>
      <c r="AE4361">
        <v>2.95110768524879E-2</v>
      </c>
      <c r="AF4361">
        <v>0</v>
      </c>
      <c r="AG4361">
        <v>0</v>
      </c>
      <c r="AH4361">
        <v>9.2603986285246301E-4</v>
      </c>
      <c r="AI4361">
        <v>2</v>
      </c>
      <c r="AJ4361">
        <v>88.749514384533498</v>
      </c>
      <c r="AK4361">
        <v>30</v>
      </c>
      <c r="AL4361">
        <v>1</v>
      </c>
      <c r="AM4361">
        <v>0</v>
      </c>
      <c r="AN4361">
        <v>0</v>
      </c>
      <c r="AO4361">
        <v>0</v>
      </c>
      <c r="AP4361">
        <v>0</v>
      </c>
      <c r="AQ4361">
        <v>30</v>
      </c>
      <c r="AR4361">
        <v>1</v>
      </c>
      <c r="AS4361">
        <v>0</v>
      </c>
      <c r="AT4361">
        <v>0</v>
      </c>
      <c r="AU4361">
        <v>0</v>
      </c>
      <c r="AV4361">
        <v>0</v>
      </c>
      <c r="AW4361">
        <v>30</v>
      </c>
      <c r="AX4361">
        <v>0.999999999999999</v>
      </c>
      <c r="AY4361">
        <v>89.847158352299104</v>
      </c>
      <c r="AZ4361">
        <v>30</v>
      </c>
      <c r="BA4361">
        <v>1</v>
      </c>
      <c r="BB4361">
        <v>28</v>
      </c>
      <c r="BC4361">
        <v>0.93164424894551801</v>
      </c>
      <c r="BD4361">
        <v>2</v>
      </c>
      <c r="BE4361">
        <v>6.8355751054481204E-2</v>
      </c>
      <c r="BF4361">
        <v>86.649936911140998</v>
      </c>
      <c r="BG4361">
        <v>87.056168667375999</v>
      </c>
      <c r="BH4361">
        <v>85.831112977024901</v>
      </c>
      <c r="BI4361">
        <v>84.017723266803898</v>
      </c>
    </row>
    <row r="4362" spans="1:61" x14ac:dyDescent="0.25">
      <c r="A4362" s="10" t="str">
        <f>VLOOKUP(D4362,'Index-Relations'!E:F,2,FALSE)</f>
        <v>ESG</v>
      </c>
      <c r="B4362" t="s">
        <v>3450</v>
      </c>
      <c r="C4362" s="53" t="s">
        <v>2770</v>
      </c>
      <c r="D4362" s="59" t="s">
        <v>3201</v>
      </c>
      <c r="E4362" s="59" t="s">
        <v>7778</v>
      </c>
      <c r="F4362" t="s">
        <v>1731</v>
      </c>
      <c r="G4362" t="s">
        <v>1730</v>
      </c>
      <c r="H4362" t="s">
        <v>1732</v>
      </c>
      <c r="I4362" s="52">
        <v>45323</v>
      </c>
      <c r="J4362" t="s">
        <v>2457</v>
      </c>
      <c r="K4362">
        <v>30</v>
      </c>
      <c r="L4362">
        <v>90.826360287907605</v>
      </c>
      <c r="M4362">
        <v>30</v>
      </c>
      <c r="N4362">
        <v>1</v>
      </c>
      <c r="O4362">
        <v>91.007941662056695</v>
      </c>
      <c r="P4362">
        <v>30</v>
      </c>
      <c r="Q4362">
        <v>1</v>
      </c>
      <c r="R4362">
        <v>30</v>
      </c>
      <c r="S4362">
        <v>1</v>
      </c>
      <c r="T4362">
        <v>39.643155888232997</v>
      </c>
      <c r="U4362">
        <v>0.65342511150628202</v>
      </c>
      <c r="V4362">
        <v>22</v>
      </c>
      <c r="W4362">
        <v>9.1218969159956906E-2</v>
      </c>
      <c r="X4362">
        <v>5</v>
      </c>
      <c r="Y4362">
        <v>30</v>
      </c>
      <c r="Z4362">
        <v>1</v>
      </c>
      <c r="AA4362">
        <v>76.070405225482205</v>
      </c>
      <c r="AB4362">
        <v>29</v>
      </c>
      <c r="AC4362">
        <v>0.96663726528368299</v>
      </c>
      <c r="AD4362">
        <v>1</v>
      </c>
      <c r="AE4362">
        <v>3.3362734716316803E-2</v>
      </c>
      <c r="AF4362">
        <v>0</v>
      </c>
      <c r="AG4362">
        <v>0</v>
      </c>
      <c r="AH4362">
        <v>9.3283852434275798E-4</v>
      </c>
      <c r="AI4362">
        <v>2</v>
      </c>
      <c r="AJ4362">
        <v>88.630100111802705</v>
      </c>
      <c r="AK4362">
        <v>30</v>
      </c>
      <c r="AL4362">
        <v>1</v>
      </c>
      <c r="AM4362">
        <v>0</v>
      </c>
      <c r="AN4362">
        <v>0</v>
      </c>
      <c r="AO4362">
        <v>0</v>
      </c>
      <c r="AP4362">
        <v>0</v>
      </c>
      <c r="AQ4362">
        <v>30</v>
      </c>
      <c r="AR4362">
        <v>1</v>
      </c>
      <c r="AS4362">
        <v>0</v>
      </c>
      <c r="AT4362">
        <v>0</v>
      </c>
      <c r="AU4362">
        <v>0</v>
      </c>
      <c r="AV4362">
        <v>0</v>
      </c>
      <c r="AW4362">
        <v>30</v>
      </c>
      <c r="AX4362">
        <v>1</v>
      </c>
      <c r="AY4362">
        <v>89.871659713169194</v>
      </c>
      <c r="AZ4362">
        <v>30</v>
      </c>
      <c r="BA4362">
        <v>1</v>
      </c>
      <c r="BB4362">
        <v>28</v>
      </c>
      <c r="BC4362">
        <v>0.93140362994023296</v>
      </c>
      <c r="BD4362">
        <v>2</v>
      </c>
      <c r="BE4362">
        <v>6.8596370059766501E-2</v>
      </c>
      <c r="BF4362">
        <v>86.665698666808893</v>
      </c>
      <c r="BG4362">
        <v>87.070927502839993</v>
      </c>
      <c r="BH4362">
        <v>85.940510252753</v>
      </c>
      <c r="BI4362">
        <v>83.964268152252004</v>
      </c>
    </row>
    <row r="4363" spans="1:61" x14ac:dyDescent="0.25">
      <c r="A4363" s="10" t="str">
        <f>VLOOKUP(D4363,'Index-Relations'!E:F,2,FALSE)</f>
        <v>ESG</v>
      </c>
      <c r="B4363" t="s">
        <v>3450</v>
      </c>
      <c r="C4363" s="53" t="s">
        <v>2760</v>
      </c>
      <c r="D4363" s="59" t="s">
        <v>3202</v>
      </c>
      <c r="E4363" s="59" t="s">
        <v>7779</v>
      </c>
      <c r="F4363" t="s">
        <v>1735</v>
      </c>
      <c r="G4363" t="s">
        <v>1734</v>
      </c>
      <c r="H4363" t="s">
        <v>1736</v>
      </c>
      <c r="I4363" s="52">
        <v>45659</v>
      </c>
      <c r="J4363" t="s">
        <v>2457</v>
      </c>
      <c r="K4363">
        <v>40</v>
      </c>
      <c r="L4363" s="73">
        <v>80.178986555138906</v>
      </c>
      <c r="M4363">
        <v>40</v>
      </c>
      <c r="N4363">
        <v>1</v>
      </c>
      <c r="O4363" s="73">
        <v>85.411542725667999</v>
      </c>
      <c r="P4363">
        <v>40</v>
      </c>
      <c r="Q4363">
        <v>1</v>
      </c>
      <c r="R4363">
        <v>40</v>
      </c>
      <c r="S4363">
        <v>1</v>
      </c>
      <c r="T4363">
        <v>38.826099684342203</v>
      </c>
      <c r="U4363">
        <v>0.80375214330410605</v>
      </c>
      <c r="V4363">
        <v>29</v>
      </c>
      <c r="W4363">
        <v>7.1929019972727395E-2</v>
      </c>
      <c r="X4363">
        <v>5</v>
      </c>
      <c r="Y4363">
        <v>40</v>
      </c>
      <c r="Z4363">
        <v>1</v>
      </c>
      <c r="AA4363">
        <v>14.698800816921</v>
      </c>
      <c r="AB4363">
        <v>36</v>
      </c>
      <c r="AC4363">
        <v>0.94526830016853902</v>
      </c>
      <c r="AD4363">
        <v>4</v>
      </c>
      <c r="AE4363">
        <v>5.4731699831460201E-2</v>
      </c>
      <c r="AF4363">
        <v>0</v>
      </c>
      <c r="AG4363">
        <v>0</v>
      </c>
      <c r="AH4363">
        <v>1.0145781145749801E-3</v>
      </c>
      <c r="AI4363">
        <v>1</v>
      </c>
      <c r="AJ4363" s="73">
        <v>79.098748623137993</v>
      </c>
      <c r="AK4363">
        <v>40</v>
      </c>
      <c r="AL4363">
        <v>1</v>
      </c>
      <c r="AM4363">
        <v>0</v>
      </c>
      <c r="AN4363">
        <v>0</v>
      </c>
      <c r="AO4363">
        <v>0</v>
      </c>
      <c r="AP4363">
        <v>0</v>
      </c>
      <c r="AQ4363">
        <v>40</v>
      </c>
      <c r="AR4363">
        <v>0.999999999999999</v>
      </c>
      <c r="AS4363">
        <v>0</v>
      </c>
      <c r="AT4363">
        <v>0</v>
      </c>
      <c r="AU4363">
        <v>0</v>
      </c>
      <c r="AV4363">
        <v>0</v>
      </c>
      <c r="AW4363">
        <v>40</v>
      </c>
      <c r="AX4363">
        <v>1</v>
      </c>
      <c r="AY4363" s="73">
        <v>73.196726576741995</v>
      </c>
      <c r="AZ4363">
        <v>40</v>
      </c>
      <c r="BA4363">
        <v>1</v>
      </c>
      <c r="BB4363">
        <v>37</v>
      </c>
      <c r="BC4363">
        <v>0.78013758647430598</v>
      </c>
      <c r="BD4363">
        <v>3</v>
      </c>
      <c r="BE4363">
        <v>0.219862413525693</v>
      </c>
      <c r="BF4363">
        <v>80.178986555138906</v>
      </c>
      <c r="BG4363">
        <v>85.411542725667999</v>
      </c>
      <c r="BH4363">
        <v>73.196726576741995</v>
      </c>
      <c r="BI4363">
        <v>79.098748623137993</v>
      </c>
    </row>
    <row r="4364" spans="1:61" x14ac:dyDescent="0.25">
      <c r="A4364" s="10" t="str">
        <f>VLOOKUP(D4364,'Index-Relations'!E:F,2,FALSE)</f>
        <v>ESG</v>
      </c>
      <c r="B4364" t="s">
        <v>3450</v>
      </c>
      <c r="C4364" s="53" t="s">
        <v>2761</v>
      </c>
      <c r="D4364" s="59" t="s">
        <v>3202</v>
      </c>
      <c r="E4364" s="59" t="s">
        <v>7780</v>
      </c>
      <c r="F4364" t="s">
        <v>1735</v>
      </c>
      <c r="G4364" t="s">
        <v>1734</v>
      </c>
      <c r="H4364" t="s">
        <v>1736</v>
      </c>
      <c r="I4364" s="52">
        <v>45628</v>
      </c>
      <c r="J4364" t="s">
        <v>2457</v>
      </c>
      <c r="K4364">
        <v>40</v>
      </c>
      <c r="L4364" s="73">
        <v>80.465326699829902</v>
      </c>
      <c r="M4364">
        <v>40</v>
      </c>
      <c r="N4364">
        <v>1</v>
      </c>
      <c r="O4364" s="73">
        <v>85.475704317951894</v>
      </c>
      <c r="P4364">
        <v>40</v>
      </c>
      <c r="Q4364">
        <v>1</v>
      </c>
      <c r="R4364">
        <v>40</v>
      </c>
      <c r="S4364">
        <v>1</v>
      </c>
      <c r="T4364">
        <v>38.738508225866603</v>
      </c>
      <c r="U4364">
        <v>0.82257365542251504</v>
      </c>
      <c r="V4364">
        <v>28</v>
      </c>
      <c r="W4364">
        <v>7.56624162455444E-2</v>
      </c>
      <c r="X4364">
        <v>5</v>
      </c>
      <c r="Y4364">
        <v>40</v>
      </c>
      <c r="Z4364">
        <v>1</v>
      </c>
      <c r="AA4364">
        <v>11.7254447992417</v>
      </c>
      <c r="AB4364">
        <v>35</v>
      </c>
      <c r="AC4364">
        <v>0.94100841873611196</v>
      </c>
      <c r="AD4364">
        <v>5</v>
      </c>
      <c r="AE4364">
        <v>5.8991581263887802E-2</v>
      </c>
      <c r="AF4364">
        <v>0</v>
      </c>
      <c r="AG4364">
        <v>0</v>
      </c>
      <c r="AH4364">
        <v>8.9438981490646001E-4</v>
      </c>
      <c r="AI4364">
        <v>1</v>
      </c>
      <c r="AJ4364" s="73">
        <v>79.304060243378004</v>
      </c>
      <c r="AK4364">
        <v>40</v>
      </c>
      <c r="AL4364">
        <v>1</v>
      </c>
      <c r="AM4364">
        <v>0</v>
      </c>
      <c r="AN4364">
        <v>0</v>
      </c>
      <c r="AO4364">
        <v>0</v>
      </c>
      <c r="AP4364">
        <v>0</v>
      </c>
      <c r="AQ4364">
        <v>40</v>
      </c>
      <c r="AR4364">
        <v>1</v>
      </c>
      <c r="AS4364">
        <v>0</v>
      </c>
      <c r="AT4364">
        <v>0</v>
      </c>
      <c r="AU4364">
        <v>0</v>
      </c>
      <c r="AV4364">
        <v>0</v>
      </c>
      <c r="AW4364">
        <v>40</v>
      </c>
      <c r="AX4364">
        <v>0.999999999999999</v>
      </c>
      <c r="AY4364" s="73">
        <v>73.523507737307995</v>
      </c>
      <c r="AZ4364">
        <v>40</v>
      </c>
      <c r="BA4364">
        <v>1</v>
      </c>
      <c r="BB4364">
        <v>37</v>
      </c>
      <c r="BC4364">
        <v>0.77227768273206299</v>
      </c>
      <c r="BD4364">
        <v>3</v>
      </c>
      <c r="BE4364">
        <v>0.22772231726793599</v>
      </c>
      <c r="BF4364">
        <v>80.465326699829902</v>
      </c>
      <c r="BG4364">
        <v>85.475704317951894</v>
      </c>
      <c r="BH4364">
        <v>73.523507737307995</v>
      </c>
      <c r="BI4364">
        <v>79.304060243378004</v>
      </c>
    </row>
    <row r="4365" spans="1:61" x14ac:dyDescent="0.25">
      <c r="A4365" s="10" t="str">
        <f>VLOOKUP(D4365,'Index-Relations'!E:F,2,FALSE)</f>
        <v>ESG</v>
      </c>
      <c r="B4365" t="s">
        <v>3450</v>
      </c>
      <c r="C4365" s="53" t="s">
        <v>2762</v>
      </c>
      <c r="D4365" s="59" t="s">
        <v>3202</v>
      </c>
      <c r="E4365" s="59" t="s">
        <v>7781</v>
      </c>
      <c r="F4365" t="s">
        <v>1735</v>
      </c>
      <c r="G4365" t="s">
        <v>1734</v>
      </c>
      <c r="H4365" t="s">
        <v>1736</v>
      </c>
      <c r="I4365" s="52">
        <v>45597</v>
      </c>
      <c r="J4365" t="s">
        <v>2457</v>
      </c>
      <c r="K4365">
        <v>40</v>
      </c>
      <c r="L4365" s="73">
        <v>80.481689767532004</v>
      </c>
      <c r="M4365">
        <v>40</v>
      </c>
      <c r="N4365">
        <v>1</v>
      </c>
      <c r="O4365" s="73">
        <v>85.6517938242919</v>
      </c>
      <c r="P4365">
        <v>40</v>
      </c>
      <c r="Q4365">
        <v>1</v>
      </c>
      <c r="R4365">
        <v>40</v>
      </c>
      <c r="S4365">
        <v>1</v>
      </c>
      <c r="T4365">
        <v>38.595100388639899</v>
      </c>
      <c r="U4365">
        <v>0.82053591920623303</v>
      </c>
      <c r="V4365">
        <v>28</v>
      </c>
      <c r="W4365">
        <v>7.5846710051116706E-2</v>
      </c>
      <c r="X4365">
        <v>5</v>
      </c>
      <c r="Y4365">
        <v>40</v>
      </c>
      <c r="Z4365">
        <v>1</v>
      </c>
      <c r="AA4365">
        <v>11.3278624785451</v>
      </c>
      <c r="AB4365">
        <v>35</v>
      </c>
      <c r="AC4365">
        <v>0.941692934773673</v>
      </c>
      <c r="AD4365">
        <v>5</v>
      </c>
      <c r="AE4365">
        <v>5.8307065226326699E-2</v>
      </c>
      <c r="AF4365">
        <v>0</v>
      </c>
      <c r="AG4365">
        <v>0</v>
      </c>
      <c r="AH4365">
        <v>8.8948432077182898E-4</v>
      </c>
      <c r="AI4365">
        <v>1</v>
      </c>
      <c r="AJ4365" s="73">
        <v>79.406583683852901</v>
      </c>
      <c r="AK4365">
        <v>40</v>
      </c>
      <c r="AL4365">
        <v>1</v>
      </c>
      <c r="AM4365">
        <v>0</v>
      </c>
      <c r="AN4365">
        <v>0</v>
      </c>
      <c r="AO4365">
        <v>0</v>
      </c>
      <c r="AP4365">
        <v>0</v>
      </c>
      <c r="AQ4365">
        <v>40</v>
      </c>
      <c r="AR4365">
        <v>0.999999999999999</v>
      </c>
      <c r="AS4365">
        <v>0</v>
      </c>
      <c r="AT4365">
        <v>0</v>
      </c>
      <c r="AU4365">
        <v>0</v>
      </c>
      <c r="AV4365">
        <v>0</v>
      </c>
      <c r="AW4365">
        <v>40</v>
      </c>
      <c r="AX4365">
        <v>1</v>
      </c>
      <c r="AY4365" s="73">
        <v>73.327944056795005</v>
      </c>
      <c r="AZ4365">
        <v>40</v>
      </c>
      <c r="BA4365">
        <v>1</v>
      </c>
      <c r="BB4365">
        <v>37</v>
      </c>
      <c r="BC4365">
        <v>0.76803360950966604</v>
      </c>
      <c r="BD4365">
        <v>3</v>
      </c>
      <c r="BE4365">
        <v>0.23196639049033299</v>
      </c>
      <c r="BF4365">
        <v>80.481689767532004</v>
      </c>
      <c r="BG4365">
        <v>85.6517938242919</v>
      </c>
      <c r="BH4365">
        <v>73.327944056795005</v>
      </c>
      <c r="BI4365">
        <v>79.406583683852901</v>
      </c>
    </row>
    <row r="4366" spans="1:61" x14ac:dyDescent="0.25">
      <c r="A4366" s="10" t="str">
        <f>VLOOKUP(D4366,'Index-Relations'!E:F,2,FALSE)</f>
        <v>ESG</v>
      </c>
      <c r="B4366" t="s">
        <v>3450</v>
      </c>
      <c r="C4366" s="53" t="s">
        <v>2763</v>
      </c>
      <c r="D4366" s="59" t="s">
        <v>3202</v>
      </c>
      <c r="E4366" s="59" t="s">
        <v>7782</v>
      </c>
      <c r="F4366" t="s">
        <v>1735</v>
      </c>
      <c r="G4366" t="s">
        <v>1734</v>
      </c>
      <c r="H4366" t="s">
        <v>1736</v>
      </c>
      <c r="I4366" s="52">
        <v>45566</v>
      </c>
      <c r="J4366" t="s">
        <v>2457</v>
      </c>
      <c r="K4366">
        <v>40</v>
      </c>
      <c r="L4366" s="73">
        <v>80.484725986800896</v>
      </c>
      <c r="M4366">
        <v>40</v>
      </c>
      <c r="N4366">
        <v>1</v>
      </c>
      <c r="O4366" s="73">
        <v>85.626905468850893</v>
      </c>
      <c r="P4366">
        <v>40</v>
      </c>
      <c r="Q4366">
        <v>1</v>
      </c>
      <c r="R4366">
        <v>40</v>
      </c>
      <c r="S4366">
        <v>1</v>
      </c>
      <c r="T4366">
        <v>38.459512071648298</v>
      </c>
      <c r="U4366">
        <v>0.82064508647643297</v>
      </c>
      <c r="V4366">
        <v>28</v>
      </c>
      <c r="W4366">
        <v>7.6228465605287204E-2</v>
      </c>
      <c r="X4366">
        <v>5</v>
      </c>
      <c r="Y4366">
        <v>40</v>
      </c>
      <c r="Z4366">
        <v>0.999999999999999</v>
      </c>
      <c r="AA4366">
        <v>10.682576327058401</v>
      </c>
      <c r="AB4366">
        <v>35</v>
      </c>
      <c r="AC4366">
        <v>0.94159895931570503</v>
      </c>
      <c r="AD4366">
        <v>5</v>
      </c>
      <c r="AE4366">
        <v>5.84010406842944E-2</v>
      </c>
      <c r="AF4366">
        <v>0</v>
      </c>
      <c r="AG4366">
        <v>6.94E-18</v>
      </c>
      <c r="AH4366">
        <v>8.8124937695575802E-4</v>
      </c>
      <c r="AI4366">
        <v>1</v>
      </c>
      <c r="AJ4366" s="73">
        <v>79.426190985635898</v>
      </c>
      <c r="AK4366">
        <v>40</v>
      </c>
      <c r="AL4366">
        <v>1</v>
      </c>
      <c r="AM4366">
        <v>0</v>
      </c>
      <c r="AN4366">
        <v>0</v>
      </c>
      <c r="AO4366">
        <v>0</v>
      </c>
      <c r="AP4366">
        <v>0</v>
      </c>
      <c r="AQ4366">
        <v>40</v>
      </c>
      <c r="AR4366">
        <v>0.999999999999999</v>
      </c>
      <c r="AS4366">
        <v>0</v>
      </c>
      <c r="AT4366">
        <v>0</v>
      </c>
      <c r="AU4366">
        <v>0</v>
      </c>
      <c r="AV4366">
        <v>0</v>
      </c>
      <c r="AW4366">
        <v>40</v>
      </c>
      <c r="AX4366">
        <v>1</v>
      </c>
      <c r="AY4366" s="73">
        <v>73.168219964083903</v>
      </c>
      <c r="AZ4366">
        <v>40</v>
      </c>
      <c r="BA4366">
        <v>1</v>
      </c>
      <c r="BB4366">
        <v>37</v>
      </c>
      <c r="BC4366">
        <v>0.75632214785990104</v>
      </c>
      <c r="BD4366">
        <v>3</v>
      </c>
      <c r="BE4366">
        <v>0.24367785214009799</v>
      </c>
      <c r="BF4366">
        <v>80.484725986800896</v>
      </c>
      <c r="BG4366">
        <v>85.626905468850893</v>
      </c>
      <c r="BH4366">
        <v>73.168219964083903</v>
      </c>
      <c r="BI4366">
        <v>79.426190985635898</v>
      </c>
    </row>
    <row r="4367" spans="1:61" x14ac:dyDescent="0.25">
      <c r="A4367" s="10" t="str">
        <f>VLOOKUP(D4367,'Index-Relations'!E:F,2,FALSE)</f>
        <v>ESG</v>
      </c>
      <c r="B4367" t="s">
        <v>3450</v>
      </c>
      <c r="C4367" s="53" t="s">
        <v>2764</v>
      </c>
      <c r="D4367" s="59" t="s">
        <v>3202</v>
      </c>
      <c r="E4367" s="59" t="s">
        <v>7783</v>
      </c>
      <c r="F4367" t="s">
        <v>1735</v>
      </c>
      <c r="G4367" t="s">
        <v>1734</v>
      </c>
      <c r="H4367" t="s">
        <v>1736</v>
      </c>
      <c r="I4367" s="52">
        <v>45537</v>
      </c>
      <c r="J4367" t="s">
        <v>2457</v>
      </c>
      <c r="K4367">
        <v>40</v>
      </c>
      <c r="L4367" s="73">
        <v>79.354249637994897</v>
      </c>
      <c r="M4367">
        <v>40</v>
      </c>
      <c r="N4367">
        <v>1</v>
      </c>
      <c r="O4367" s="73">
        <v>84.014736801401995</v>
      </c>
      <c r="P4367">
        <v>40</v>
      </c>
      <c r="Q4367">
        <v>1</v>
      </c>
      <c r="R4367">
        <v>40</v>
      </c>
      <c r="S4367">
        <v>1</v>
      </c>
      <c r="T4367">
        <v>38.317269319842602</v>
      </c>
      <c r="U4367">
        <v>0.81113386519472497</v>
      </c>
      <c r="V4367">
        <v>28</v>
      </c>
      <c r="W4367">
        <v>6.8526961957986895E-2</v>
      </c>
      <c r="X4367">
        <v>5</v>
      </c>
      <c r="Y4367">
        <v>40</v>
      </c>
      <c r="Z4367">
        <v>0.999999999999999</v>
      </c>
      <c r="AA4367">
        <v>11.5261378334682</v>
      </c>
      <c r="AB4367">
        <v>35</v>
      </c>
      <c r="AC4367">
        <v>0.92894344091801895</v>
      </c>
      <c r="AD4367">
        <v>5</v>
      </c>
      <c r="AE4367">
        <v>7.1056559081980705E-2</v>
      </c>
      <c r="AF4367">
        <v>0</v>
      </c>
      <c r="AG4367">
        <v>0</v>
      </c>
      <c r="AH4367">
        <v>0</v>
      </c>
      <c r="AI4367">
        <v>0</v>
      </c>
      <c r="AJ4367" s="73">
        <v>78.315096174757002</v>
      </c>
      <c r="AK4367">
        <v>40</v>
      </c>
      <c r="AL4367">
        <v>1</v>
      </c>
      <c r="AM4367">
        <v>0</v>
      </c>
      <c r="AN4367">
        <v>0</v>
      </c>
      <c r="AO4367">
        <v>0</v>
      </c>
      <c r="AP4367">
        <v>0</v>
      </c>
      <c r="AQ4367">
        <v>40</v>
      </c>
      <c r="AR4367">
        <v>0.999999999999999</v>
      </c>
      <c r="AS4367">
        <v>0</v>
      </c>
      <c r="AT4367">
        <v>0</v>
      </c>
      <c r="AU4367">
        <v>0</v>
      </c>
      <c r="AV4367">
        <v>0</v>
      </c>
      <c r="AW4367">
        <v>40</v>
      </c>
      <c r="AX4367">
        <v>1</v>
      </c>
      <c r="AY4367" s="73">
        <v>72.273290355293895</v>
      </c>
      <c r="AZ4367">
        <v>40</v>
      </c>
      <c r="BA4367">
        <v>1</v>
      </c>
      <c r="BB4367">
        <v>38</v>
      </c>
      <c r="BC4367">
        <v>0.85482943735917905</v>
      </c>
      <c r="BD4367">
        <v>2</v>
      </c>
      <c r="BE4367">
        <v>0.14517056264082001</v>
      </c>
      <c r="BF4367">
        <v>79.354249637994897</v>
      </c>
      <c r="BG4367">
        <v>84.014736801401995</v>
      </c>
      <c r="BH4367">
        <v>72.273290355293895</v>
      </c>
      <c r="BI4367">
        <v>78.315096174757002</v>
      </c>
    </row>
    <row r="4368" spans="1:61" x14ac:dyDescent="0.25">
      <c r="A4368" s="10" t="str">
        <f>VLOOKUP(D4368,'Index-Relations'!E:F,2,FALSE)</f>
        <v>ESG</v>
      </c>
      <c r="B4368" t="s">
        <v>3450</v>
      </c>
      <c r="C4368" s="53" t="s">
        <v>3350</v>
      </c>
      <c r="D4368" s="59" t="s">
        <v>3202</v>
      </c>
      <c r="E4368" s="59" t="s">
        <v>7784</v>
      </c>
      <c r="F4368" t="s">
        <v>1735</v>
      </c>
      <c r="G4368" t="s">
        <v>1734</v>
      </c>
      <c r="H4368" t="s">
        <v>1736</v>
      </c>
      <c r="I4368" s="52">
        <v>45505</v>
      </c>
      <c r="J4368" t="s">
        <v>2457</v>
      </c>
      <c r="K4368">
        <v>40</v>
      </c>
      <c r="L4368" s="73">
        <v>79.298366055299894</v>
      </c>
      <c r="M4368">
        <v>40</v>
      </c>
      <c r="N4368">
        <v>1</v>
      </c>
      <c r="O4368" s="73">
        <v>83.952779563444906</v>
      </c>
      <c r="P4368">
        <v>40</v>
      </c>
      <c r="Q4368">
        <v>1</v>
      </c>
      <c r="R4368">
        <v>40</v>
      </c>
      <c r="S4368">
        <v>0.999999999999999</v>
      </c>
      <c r="T4368">
        <v>38.243840692871501</v>
      </c>
      <c r="U4368">
        <v>0.81479471868336695</v>
      </c>
      <c r="V4368">
        <v>28</v>
      </c>
      <c r="W4368">
        <v>6.7656105217713397E-2</v>
      </c>
      <c r="X4368">
        <v>5</v>
      </c>
      <c r="Y4368">
        <v>40</v>
      </c>
      <c r="Z4368">
        <v>0.999999999999999</v>
      </c>
      <c r="AA4368">
        <v>11.607573538750501</v>
      </c>
      <c r="AB4368">
        <v>36</v>
      </c>
      <c r="AC4368">
        <v>0.957905181841605</v>
      </c>
      <c r="AD4368">
        <v>4</v>
      </c>
      <c r="AE4368">
        <v>4.2094818158393901E-2</v>
      </c>
      <c r="AF4368">
        <v>0</v>
      </c>
      <c r="AG4368">
        <v>4.0245999999999999E-16</v>
      </c>
      <c r="AH4368">
        <v>0</v>
      </c>
      <c r="AI4368">
        <v>0</v>
      </c>
      <c r="AJ4368" s="73">
        <v>78.304831728476998</v>
      </c>
      <c r="AK4368">
        <v>40</v>
      </c>
      <c r="AL4368">
        <v>1</v>
      </c>
      <c r="AM4368">
        <v>0</v>
      </c>
      <c r="AN4368">
        <v>0</v>
      </c>
      <c r="AO4368">
        <v>0</v>
      </c>
      <c r="AP4368">
        <v>0</v>
      </c>
      <c r="AQ4368">
        <v>40</v>
      </c>
      <c r="AR4368">
        <v>1</v>
      </c>
      <c r="AS4368">
        <v>0</v>
      </c>
      <c r="AT4368">
        <v>0</v>
      </c>
      <c r="AU4368">
        <v>0</v>
      </c>
      <c r="AV4368">
        <v>0</v>
      </c>
      <c r="AW4368">
        <v>40</v>
      </c>
      <c r="AX4368">
        <v>0.999999999999999</v>
      </c>
      <c r="AY4368" s="73">
        <v>72.279985018418003</v>
      </c>
      <c r="AZ4368">
        <v>40</v>
      </c>
      <c r="BA4368">
        <v>1</v>
      </c>
      <c r="BB4368">
        <v>39</v>
      </c>
      <c r="BC4368">
        <v>0.99511260773542398</v>
      </c>
      <c r="BD4368">
        <v>1</v>
      </c>
      <c r="BE4368">
        <v>4.8873922645759496E-3</v>
      </c>
      <c r="BF4368">
        <v>79.298366055299894</v>
      </c>
      <c r="BG4368">
        <v>83.952779563444906</v>
      </c>
      <c r="BH4368">
        <v>72.279985018418003</v>
      </c>
      <c r="BI4368">
        <v>78.304831728476998</v>
      </c>
    </row>
    <row r="4369" spans="1:61" x14ac:dyDescent="0.25">
      <c r="A4369" s="10" t="str">
        <f>VLOOKUP(D4369,'Index-Relations'!E:F,2,FALSE)</f>
        <v>ESG</v>
      </c>
      <c r="B4369" t="s">
        <v>3450</v>
      </c>
      <c r="C4369" s="53" t="s">
        <v>2765</v>
      </c>
      <c r="D4369" s="59" t="s">
        <v>3202</v>
      </c>
      <c r="E4369" s="59" t="s">
        <v>7785</v>
      </c>
      <c r="F4369" t="s">
        <v>1735</v>
      </c>
      <c r="G4369" t="s">
        <v>1734</v>
      </c>
      <c r="H4369" t="s">
        <v>1736</v>
      </c>
      <c r="I4369" s="52">
        <v>45474</v>
      </c>
      <c r="J4369" t="s">
        <v>2457</v>
      </c>
      <c r="K4369">
        <v>40</v>
      </c>
      <c r="L4369" s="73">
        <v>80.323473708275998</v>
      </c>
      <c r="M4369">
        <v>40</v>
      </c>
      <c r="N4369">
        <v>1</v>
      </c>
      <c r="O4369" s="73">
        <v>84.691504291539999</v>
      </c>
      <c r="P4369">
        <v>40</v>
      </c>
      <c r="Q4369">
        <v>1</v>
      </c>
      <c r="R4369">
        <v>40</v>
      </c>
      <c r="S4369">
        <v>1</v>
      </c>
      <c r="T4369">
        <v>38.0195336644395</v>
      </c>
      <c r="U4369">
        <v>0.81456633553606606</v>
      </c>
      <c r="V4369">
        <v>28</v>
      </c>
      <c r="W4369">
        <v>7.0372038554477406E-2</v>
      </c>
      <c r="X4369">
        <v>5</v>
      </c>
      <c r="Y4369">
        <v>40</v>
      </c>
      <c r="Z4369">
        <v>0.999999999999999</v>
      </c>
      <c r="AA4369">
        <v>11.8177487514095</v>
      </c>
      <c r="AB4369">
        <v>36</v>
      </c>
      <c r="AC4369">
        <v>0.95948343469602304</v>
      </c>
      <c r="AD4369">
        <v>4</v>
      </c>
      <c r="AE4369">
        <v>4.0516565303976702E-2</v>
      </c>
      <c r="AF4369">
        <v>0</v>
      </c>
      <c r="AG4369">
        <v>0</v>
      </c>
      <c r="AH4369">
        <v>0</v>
      </c>
      <c r="AI4369">
        <v>0</v>
      </c>
      <c r="AJ4369" s="73">
        <v>79.150529429285001</v>
      </c>
      <c r="AK4369">
        <v>40</v>
      </c>
      <c r="AL4369">
        <v>1</v>
      </c>
      <c r="AM4369">
        <v>0</v>
      </c>
      <c r="AN4369">
        <v>0</v>
      </c>
      <c r="AO4369">
        <v>0</v>
      </c>
      <c r="AP4369">
        <v>0</v>
      </c>
      <c r="AQ4369">
        <v>40</v>
      </c>
      <c r="AR4369">
        <v>0.999999999999999</v>
      </c>
      <c r="AS4369">
        <v>0</v>
      </c>
      <c r="AT4369">
        <v>0</v>
      </c>
      <c r="AU4369">
        <v>0</v>
      </c>
      <c r="AV4369">
        <v>0</v>
      </c>
      <c r="AW4369">
        <v>40</v>
      </c>
      <c r="AX4369">
        <v>1</v>
      </c>
      <c r="AY4369" s="73">
        <v>73.773996144296007</v>
      </c>
      <c r="AZ4369">
        <v>40</v>
      </c>
      <c r="BA4369">
        <v>1</v>
      </c>
      <c r="BB4369">
        <v>39</v>
      </c>
      <c r="BC4369">
        <v>0.99594123669309098</v>
      </c>
      <c r="BD4369">
        <v>1</v>
      </c>
      <c r="BE4369">
        <v>4.0587633069088603E-3</v>
      </c>
      <c r="BF4369">
        <v>80.323473708275998</v>
      </c>
      <c r="BG4369">
        <v>84.691504291539999</v>
      </c>
      <c r="BH4369">
        <v>73.773996144296007</v>
      </c>
      <c r="BI4369">
        <v>79.150529429285001</v>
      </c>
    </row>
    <row r="4370" spans="1:61" x14ac:dyDescent="0.25">
      <c r="A4370" s="10" t="str">
        <f>VLOOKUP(D4370,'Index-Relations'!E:F,2,FALSE)</f>
        <v>ESG</v>
      </c>
      <c r="B4370" t="s">
        <v>3450</v>
      </c>
      <c r="C4370" s="53" t="s">
        <v>2766</v>
      </c>
      <c r="D4370" s="59" t="s">
        <v>3202</v>
      </c>
      <c r="E4370" s="59" t="s">
        <v>7786</v>
      </c>
      <c r="F4370" t="s">
        <v>1735</v>
      </c>
      <c r="G4370" t="s">
        <v>1734</v>
      </c>
      <c r="H4370" t="s">
        <v>1736</v>
      </c>
      <c r="I4370" s="52">
        <v>45446</v>
      </c>
      <c r="J4370" t="s">
        <v>2457</v>
      </c>
      <c r="K4370">
        <v>40</v>
      </c>
      <c r="L4370" s="73">
        <v>80.891892514921906</v>
      </c>
      <c r="M4370">
        <v>40</v>
      </c>
      <c r="N4370">
        <v>1</v>
      </c>
      <c r="O4370" s="73">
        <v>84.114054810514006</v>
      </c>
      <c r="P4370">
        <v>40</v>
      </c>
      <c r="Q4370">
        <v>1</v>
      </c>
      <c r="R4370">
        <v>40</v>
      </c>
      <c r="S4370">
        <v>1</v>
      </c>
      <c r="T4370">
        <v>38.403510238179202</v>
      </c>
      <c r="U4370">
        <v>0.80898186220610202</v>
      </c>
      <c r="V4370">
        <v>27</v>
      </c>
      <c r="W4370">
        <v>9.91191162182537E-2</v>
      </c>
      <c r="X4370">
        <v>6</v>
      </c>
      <c r="Y4370">
        <v>40</v>
      </c>
      <c r="Z4370">
        <v>0.999999999999999</v>
      </c>
      <c r="AA4370">
        <v>16.602754602288702</v>
      </c>
      <c r="AB4370">
        <v>37</v>
      </c>
      <c r="AC4370">
        <v>0.96543835247339305</v>
      </c>
      <c r="AD4370">
        <v>3</v>
      </c>
      <c r="AE4370">
        <v>3.4561647526606398E-2</v>
      </c>
      <c r="AF4370">
        <v>0</v>
      </c>
      <c r="AG4370">
        <v>0</v>
      </c>
      <c r="AH4370">
        <v>0</v>
      </c>
      <c r="AI4370">
        <v>0</v>
      </c>
      <c r="AJ4370" s="73">
        <v>78.847666601929902</v>
      </c>
      <c r="AK4370">
        <v>40</v>
      </c>
      <c r="AL4370">
        <v>1</v>
      </c>
      <c r="AM4370">
        <v>0</v>
      </c>
      <c r="AN4370">
        <v>0</v>
      </c>
      <c r="AO4370">
        <v>0</v>
      </c>
      <c r="AP4370">
        <v>0</v>
      </c>
      <c r="AQ4370">
        <v>40</v>
      </c>
      <c r="AR4370">
        <v>1</v>
      </c>
      <c r="AS4370">
        <v>0</v>
      </c>
      <c r="AT4370">
        <v>0</v>
      </c>
      <c r="AU4370">
        <v>0</v>
      </c>
      <c r="AV4370">
        <v>0</v>
      </c>
      <c r="AW4370">
        <v>40</v>
      </c>
      <c r="AX4370">
        <v>1</v>
      </c>
      <c r="AY4370" s="73">
        <v>75.880074743254895</v>
      </c>
      <c r="AZ4370">
        <v>40</v>
      </c>
      <c r="BA4370">
        <v>1</v>
      </c>
      <c r="BB4370">
        <v>39</v>
      </c>
      <c r="BC4370">
        <v>0.99460725557837104</v>
      </c>
      <c r="BD4370">
        <v>1</v>
      </c>
      <c r="BE4370">
        <v>5.3927444216284402E-3</v>
      </c>
      <c r="BF4370">
        <v>80.891892514921906</v>
      </c>
      <c r="BG4370">
        <v>84.114054810514006</v>
      </c>
      <c r="BH4370">
        <v>75.880074743254895</v>
      </c>
      <c r="BI4370">
        <v>78.847666601929902</v>
      </c>
    </row>
    <row r="4371" spans="1:61" x14ac:dyDescent="0.25">
      <c r="A4371" s="10" t="str">
        <f>VLOOKUP(D4371,'Index-Relations'!E:F,2,FALSE)</f>
        <v>ESG</v>
      </c>
      <c r="B4371" t="s">
        <v>3450</v>
      </c>
      <c r="C4371" s="53" t="s">
        <v>2767</v>
      </c>
      <c r="D4371" s="59" t="s">
        <v>3202</v>
      </c>
      <c r="E4371" s="59" t="s">
        <v>7787</v>
      </c>
      <c r="F4371" t="s">
        <v>1735</v>
      </c>
      <c r="G4371" t="s">
        <v>1734</v>
      </c>
      <c r="H4371" t="s">
        <v>1736</v>
      </c>
      <c r="I4371" s="52">
        <v>45414</v>
      </c>
      <c r="J4371" t="s">
        <v>2457</v>
      </c>
      <c r="K4371">
        <v>40</v>
      </c>
      <c r="L4371" s="73">
        <v>80.962832959463</v>
      </c>
      <c r="M4371">
        <v>40</v>
      </c>
      <c r="N4371">
        <v>1</v>
      </c>
      <c r="O4371" s="73">
        <v>84.220414890264905</v>
      </c>
      <c r="P4371">
        <v>40</v>
      </c>
      <c r="Q4371">
        <v>1</v>
      </c>
      <c r="R4371">
        <v>40</v>
      </c>
      <c r="S4371">
        <v>1</v>
      </c>
      <c r="T4371">
        <v>38.3678976470908</v>
      </c>
      <c r="U4371">
        <v>0.80967289778067897</v>
      </c>
      <c r="V4371">
        <v>27</v>
      </c>
      <c r="W4371">
        <v>0.10092999832645699</v>
      </c>
      <c r="X4371">
        <v>6</v>
      </c>
      <c r="Y4371">
        <v>40</v>
      </c>
      <c r="Z4371">
        <v>0.999999999999999</v>
      </c>
      <c r="AA4371">
        <v>16.7961345145685</v>
      </c>
      <c r="AB4371">
        <v>37</v>
      </c>
      <c r="AC4371">
        <v>0.96454288754337203</v>
      </c>
      <c r="AD4371">
        <v>3</v>
      </c>
      <c r="AE4371">
        <v>3.5457112456627499E-2</v>
      </c>
      <c r="AF4371">
        <v>0</v>
      </c>
      <c r="AG4371">
        <v>9.0210000000000003E-17</v>
      </c>
      <c r="AH4371">
        <v>0</v>
      </c>
      <c r="AI4371">
        <v>0</v>
      </c>
      <c r="AJ4371" s="73">
        <v>78.920706000929997</v>
      </c>
      <c r="AK4371">
        <v>40</v>
      </c>
      <c r="AL4371">
        <v>1</v>
      </c>
      <c r="AM4371">
        <v>0</v>
      </c>
      <c r="AN4371">
        <v>0</v>
      </c>
      <c r="AO4371">
        <v>0</v>
      </c>
      <c r="AP4371">
        <v>0</v>
      </c>
      <c r="AQ4371">
        <v>40</v>
      </c>
      <c r="AR4371">
        <v>0.999999999999999</v>
      </c>
      <c r="AS4371">
        <v>0</v>
      </c>
      <c r="AT4371">
        <v>0</v>
      </c>
      <c r="AU4371">
        <v>0</v>
      </c>
      <c r="AV4371">
        <v>0</v>
      </c>
      <c r="AW4371">
        <v>40</v>
      </c>
      <c r="AX4371">
        <v>1</v>
      </c>
      <c r="AY4371" s="73">
        <v>75.913308711680003</v>
      </c>
      <c r="AZ4371">
        <v>40</v>
      </c>
      <c r="BA4371">
        <v>1</v>
      </c>
      <c r="BB4371">
        <v>39</v>
      </c>
      <c r="BC4371">
        <v>0.99554126553948497</v>
      </c>
      <c r="BD4371">
        <v>1</v>
      </c>
      <c r="BE4371">
        <v>4.4587344605142498E-3</v>
      </c>
      <c r="BF4371">
        <v>80.962832959463</v>
      </c>
      <c r="BG4371">
        <v>84.220414890264905</v>
      </c>
      <c r="BH4371">
        <v>75.913308711680003</v>
      </c>
      <c r="BI4371">
        <v>78.920706000929997</v>
      </c>
    </row>
    <row r="4372" spans="1:61" x14ac:dyDescent="0.25">
      <c r="A4372" s="10" t="str">
        <f>VLOOKUP(D4372,'Index-Relations'!E:F,2,FALSE)</f>
        <v>ESG</v>
      </c>
      <c r="B4372" t="s">
        <v>3450</v>
      </c>
      <c r="C4372" s="53" t="s">
        <v>2768</v>
      </c>
      <c r="D4372" s="59" t="s">
        <v>3202</v>
      </c>
      <c r="E4372" s="59" t="s">
        <v>7788</v>
      </c>
      <c r="F4372" t="s">
        <v>1735</v>
      </c>
      <c r="G4372" t="s">
        <v>1734</v>
      </c>
      <c r="H4372" t="s">
        <v>1736</v>
      </c>
      <c r="I4372" s="52">
        <v>45384</v>
      </c>
      <c r="J4372" t="s">
        <v>2457</v>
      </c>
      <c r="K4372">
        <v>40</v>
      </c>
      <c r="L4372">
        <v>86.978415129147606</v>
      </c>
      <c r="M4372">
        <v>40</v>
      </c>
      <c r="N4372">
        <v>1</v>
      </c>
      <c r="O4372">
        <v>89.480673527631495</v>
      </c>
      <c r="P4372">
        <v>40</v>
      </c>
      <c r="Q4372">
        <v>1</v>
      </c>
      <c r="R4372">
        <v>40</v>
      </c>
      <c r="S4372">
        <v>1</v>
      </c>
      <c r="T4372">
        <v>38.306446654784096</v>
      </c>
      <c r="U4372">
        <v>0.80860314618034101</v>
      </c>
      <c r="V4372">
        <v>27</v>
      </c>
      <c r="W4372">
        <v>0.10022955592616301</v>
      </c>
      <c r="X4372">
        <v>6</v>
      </c>
      <c r="Y4372">
        <v>40</v>
      </c>
      <c r="Z4372">
        <v>1</v>
      </c>
      <c r="AA4372">
        <v>16.1879522294434</v>
      </c>
      <c r="AB4372">
        <v>37</v>
      </c>
      <c r="AC4372">
        <v>0.96076204769324403</v>
      </c>
      <c r="AD4372">
        <v>3</v>
      </c>
      <c r="AE4372">
        <v>3.92379523067556E-2</v>
      </c>
      <c r="AF4372">
        <v>0</v>
      </c>
      <c r="AG4372">
        <v>0</v>
      </c>
      <c r="AH4372">
        <v>0</v>
      </c>
      <c r="AI4372">
        <v>0</v>
      </c>
      <c r="AJ4372">
        <v>85.157387452094198</v>
      </c>
      <c r="AK4372">
        <v>40</v>
      </c>
      <c r="AL4372">
        <v>1</v>
      </c>
      <c r="AM4372">
        <v>0</v>
      </c>
      <c r="AN4372">
        <v>0</v>
      </c>
      <c r="AO4372">
        <v>0</v>
      </c>
      <c r="AP4372">
        <v>0</v>
      </c>
      <c r="AQ4372">
        <v>40</v>
      </c>
      <c r="AR4372">
        <v>0.999999999999999</v>
      </c>
      <c r="AS4372">
        <v>0</v>
      </c>
      <c r="AT4372">
        <v>0</v>
      </c>
      <c r="AU4372">
        <v>0</v>
      </c>
      <c r="AV4372">
        <v>0</v>
      </c>
      <c r="AW4372">
        <v>40</v>
      </c>
      <c r="AX4372">
        <v>1</v>
      </c>
      <c r="AY4372">
        <v>82.988269105038597</v>
      </c>
      <c r="AZ4372">
        <v>40</v>
      </c>
      <c r="BA4372">
        <v>1</v>
      </c>
      <c r="BB4372">
        <v>39</v>
      </c>
      <c r="BC4372">
        <v>0.99544035530610298</v>
      </c>
      <c r="BD4372">
        <v>1</v>
      </c>
      <c r="BE4372">
        <v>4.5596446938968097E-3</v>
      </c>
      <c r="BF4372">
        <v>81.304819681109905</v>
      </c>
      <c r="BG4372">
        <v>84.167138223606003</v>
      </c>
      <c r="BH4372">
        <v>76.858254256336906</v>
      </c>
      <c r="BI4372">
        <v>78.980866510029998</v>
      </c>
    </row>
    <row r="4373" spans="1:61" x14ac:dyDescent="0.25">
      <c r="A4373" s="10" t="str">
        <f>VLOOKUP(D4373,'Index-Relations'!E:F,2,FALSE)</f>
        <v>ESG</v>
      </c>
      <c r="B4373" t="s">
        <v>3450</v>
      </c>
      <c r="C4373" s="53" t="s">
        <v>2769</v>
      </c>
      <c r="D4373" s="59" t="s">
        <v>3202</v>
      </c>
      <c r="E4373" s="59" t="s">
        <v>7789</v>
      </c>
      <c r="F4373" t="s">
        <v>1735</v>
      </c>
      <c r="G4373" t="s">
        <v>1734</v>
      </c>
      <c r="H4373" t="s">
        <v>1736</v>
      </c>
      <c r="I4373" s="52">
        <v>45352</v>
      </c>
      <c r="J4373" t="s">
        <v>2457</v>
      </c>
      <c r="K4373">
        <v>40</v>
      </c>
      <c r="L4373">
        <v>87.847921754686695</v>
      </c>
      <c r="M4373">
        <v>40</v>
      </c>
      <c r="N4373">
        <v>1</v>
      </c>
      <c r="O4373">
        <v>90.1193270718463</v>
      </c>
      <c r="P4373">
        <v>40</v>
      </c>
      <c r="Q4373">
        <v>1</v>
      </c>
      <c r="R4373">
        <v>40</v>
      </c>
      <c r="S4373">
        <v>1</v>
      </c>
      <c r="T4373">
        <v>38.143876430322798</v>
      </c>
      <c r="U4373">
        <v>0.81117881389089497</v>
      </c>
      <c r="V4373">
        <v>27</v>
      </c>
      <c r="W4373">
        <v>0.102616433166982</v>
      </c>
      <c r="X4373">
        <v>3</v>
      </c>
      <c r="Y4373">
        <v>40</v>
      </c>
      <c r="Z4373">
        <v>0.999999999999999</v>
      </c>
      <c r="AA4373">
        <v>15.1963113753187</v>
      </c>
      <c r="AB4373">
        <v>38</v>
      </c>
      <c r="AC4373">
        <v>0.96840720463668495</v>
      </c>
      <c r="AD4373">
        <v>2</v>
      </c>
      <c r="AE4373">
        <v>3.1592795363314399E-2</v>
      </c>
      <c r="AF4373">
        <v>0</v>
      </c>
      <c r="AG4373">
        <v>1.1102E-16</v>
      </c>
      <c r="AH4373">
        <v>0</v>
      </c>
      <c r="AI4373">
        <v>0</v>
      </c>
      <c r="AJ4373">
        <v>86.003335633939102</v>
      </c>
      <c r="AK4373">
        <v>40</v>
      </c>
      <c r="AL4373">
        <v>1</v>
      </c>
      <c r="AM4373">
        <v>0</v>
      </c>
      <c r="AN4373">
        <v>0</v>
      </c>
      <c r="AO4373">
        <v>0</v>
      </c>
      <c r="AP4373">
        <v>0</v>
      </c>
      <c r="AQ4373">
        <v>40</v>
      </c>
      <c r="AR4373">
        <v>1</v>
      </c>
      <c r="AS4373">
        <v>0</v>
      </c>
      <c r="AT4373">
        <v>0</v>
      </c>
      <c r="AU4373">
        <v>0</v>
      </c>
      <c r="AV4373">
        <v>0</v>
      </c>
      <c r="AW4373">
        <v>40</v>
      </c>
      <c r="AX4373">
        <v>1</v>
      </c>
      <c r="AY4373">
        <v>83.985523553243596</v>
      </c>
      <c r="AZ4373">
        <v>40</v>
      </c>
      <c r="BA4373">
        <v>1</v>
      </c>
      <c r="BB4373">
        <v>39</v>
      </c>
      <c r="BC4373">
        <v>0.99363039957824595</v>
      </c>
      <c r="BD4373">
        <v>1</v>
      </c>
      <c r="BE4373">
        <v>6.3696004217537096E-3</v>
      </c>
      <c r="BF4373">
        <v>81.724364848388007</v>
      </c>
      <c r="BG4373">
        <v>84.711177064729</v>
      </c>
      <c r="BH4373">
        <v>77.209681021370002</v>
      </c>
      <c r="BI4373">
        <v>79.557375240715004</v>
      </c>
    </row>
    <row r="4374" spans="1:61" x14ac:dyDescent="0.25">
      <c r="A4374" s="10" t="str">
        <f>VLOOKUP(D4374,'Index-Relations'!E:F,2,FALSE)</f>
        <v>ESG</v>
      </c>
      <c r="B4374" t="s">
        <v>3450</v>
      </c>
      <c r="C4374" s="53" t="s">
        <v>2770</v>
      </c>
      <c r="D4374" s="59" t="s">
        <v>3202</v>
      </c>
      <c r="E4374" s="59" t="s">
        <v>7790</v>
      </c>
      <c r="F4374" t="s">
        <v>1735</v>
      </c>
      <c r="G4374" t="s">
        <v>1734</v>
      </c>
      <c r="H4374" t="s">
        <v>1736</v>
      </c>
      <c r="I4374" s="52">
        <v>45323</v>
      </c>
      <c r="J4374" t="s">
        <v>2457</v>
      </c>
      <c r="K4374">
        <v>40</v>
      </c>
      <c r="L4374">
        <v>87.5797480815976</v>
      </c>
      <c r="M4374">
        <v>40</v>
      </c>
      <c r="N4374">
        <v>1</v>
      </c>
      <c r="O4374">
        <v>89.8257107006837</v>
      </c>
      <c r="P4374">
        <v>40</v>
      </c>
      <c r="Q4374">
        <v>1</v>
      </c>
      <c r="R4374">
        <v>40</v>
      </c>
      <c r="S4374">
        <v>0.999999999999999</v>
      </c>
      <c r="T4374">
        <v>38.020763447982901</v>
      </c>
      <c r="U4374">
        <v>0.80885053478454805</v>
      </c>
      <c r="V4374">
        <v>27</v>
      </c>
      <c r="W4374">
        <v>0.10419377014541301</v>
      </c>
      <c r="X4374">
        <v>3</v>
      </c>
      <c r="Y4374">
        <v>40</v>
      </c>
      <c r="Z4374">
        <v>0.999999999999999</v>
      </c>
      <c r="AA4374">
        <v>15.6707121627531</v>
      </c>
      <c r="AB4374">
        <v>38</v>
      </c>
      <c r="AC4374">
        <v>0.96447071648578298</v>
      </c>
      <c r="AD4374">
        <v>2</v>
      </c>
      <c r="AE4374">
        <v>3.5529283514216498E-2</v>
      </c>
      <c r="AF4374">
        <v>0</v>
      </c>
      <c r="AG4374">
        <v>0</v>
      </c>
      <c r="AH4374">
        <v>0</v>
      </c>
      <c r="AI4374">
        <v>0</v>
      </c>
      <c r="AJ4374">
        <v>85.715687867903299</v>
      </c>
      <c r="AK4374">
        <v>40</v>
      </c>
      <c r="AL4374">
        <v>1</v>
      </c>
      <c r="AM4374">
        <v>0</v>
      </c>
      <c r="AN4374">
        <v>0</v>
      </c>
      <c r="AO4374">
        <v>0</v>
      </c>
      <c r="AP4374">
        <v>0</v>
      </c>
      <c r="AQ4374">
        <v>40</v>
      </c>
      <c r="AR4374">
        <v>1</v>
      </c>
      <c r="AS4374">
        <v>0</v>
      </c>
      <c r="AT4374">
        <v>0</v>
      </c>
      <c r="AU4374">
        <v>0</v>
      </c>
      <c r="AV4374">
        <v>0</v>
      </c>
      <c r="AW4374">
        <v>40</v>
      </c>
      <c r="AX4374">
        <v>1</v>
      </c>
      <c r="AY4374">
        <v>83.800199583405202</v>
      </c>
      <c r="AZ4374">
        <v>40</v>
      </c>
      <c r="BA4374">
        <v>1</v>
      </c>
      <c r="BB4374">
        <v>39</v>
      </c>
      <c r="BC4374">
        <v>0.99156683281230296</v>
      </c>
      <c r="BD4374">
        <v>1</v>
      </c>
      <c r="BE4374">
        <v>8.4331671876965494E-3</v>
      </c>
      <c r="BF4374">
        <v>81.567496336792004</v>
      </c>
      <c r="BG4374">
        <v>84.430325075844905</v>
      </c>
      <c r="BH4374">
        <v>77.225607636525993</v>
      </c>
      <c r="BI4374">
        <v>79.404756899497002</v>
      </c>
    </row>
    <row r="4375" spans="1:61" x14ac:dyDescent="0.25">
      <c r="A4375" s="10" t="str">
        <f>VLOOKUP(D4375,'Index-Relations'!E:F,2,FALSE)</f>
        <v>ESG</v>
      </c>
      <c r="B4375" t="s">
        <v>3450</v>
      </c>
      <c r="C4375" s="53" t="s">
        <v>2760</v>
      </c>
      <c r="D4375" s="59" t="s">
        <v>3203</v>
      </c>
      <c r="E4375" s="59" t="s">
        <v>7791</v>
      </c>
      <c r="F4375" t="s">
        <v>1739</v>
      </c>
      <c r="G4375" t="s">
        <v>1738</v>
      </c>
      <c r="H4375" t="s">
        <v>1740</v>
      </c>
      <c r="I4375" s="52">
        <v>45659</v>
      </c>
      <c r="J4375" t="s">
        <v>2457</v>
      </c>
      <c r="K4375">
        <v>50</v>
      </c>
      <c r="L4375" s="73">
        <v>84.239200616393902</v>
      </c>
      <c r="M4375">
        <v>50</v>
      </c>
      <c r="N4375">
        <v>1</v>
      </c>
      <c r="O4375" s="73">
        <v>89.416664460533994</v>
      </c>
      <c r="P4375">
        <v>50</v>
      </c>
      <c r="Q4375">
        <v>1</v>
      </c>
      <c r="R4375">
        <v>50</v>
      </c>
      <c r="S4375">
        <v>1</v>
      </c>
      <c r="T4375">
        <v>39.747589556394203</v>
      </c>
      <c r="U4375">
        <v>0.82280882786905896</v>
      </c>
      <c r="V4375">
        <v>34</v>
      </c>
      <c r="W4375">
        <v>0.161873377794579</v>
      </c>
      <c r="X4375">
        <v>8</v>
      </c>
      <c r="Y4375">
        <v>50</v>
      </c>
      <c r="Z4375">
        <v>1</v>
      </c>
      <c r="AA4375">
        <v>73.503319839732399</v>
      </c>
      <c r="AB4375">
        <v>47</v>
      </c>
      <c r="AC4375">
        <v>0.94230368943828702</v>
      </c>
      <c r="AD4375">
        <v>3</v>
      </c>
      <c r="AE4375">
        <v>5.7696310561712497E-2</v>
      </c>
      <c r="AF4375">
        <v>0</v>
      </c>
      <c r="AG4375">
        <v>0</v>
      </c>
      <c r="AH4375">
        <v>1.83636295075374E-2</v>
      </c>
      <c r="AI4375">
        <v>3</v>
      </c>
      <c r="AJ4375" s="73">
        <v>81.774935395700993</v>
      </c>
      <c r="AK4375">
        <v>50</v>
      </c>
      <c r="AL4375">
        <v>1</v>
      </c>
      <c r="AM4375">
        <v>0</v>
      </c>
      <c r="AN4375">
        <v>0</v>
      </c>
      <c r="AO4375">
        <v>0</v>
      </c>
      <c r="AP4375">
        <v>0</v>
      </c>
      <c r="AQ4375">
        <v>50</v>
      </c>
      <c r="AR4375">
        <v>1</v>
      </c>
      <c r="AS4375">
        <v>7.2715379684024306E-2</v>
      </c>
      <c r="AT4375">
        <v>2</v>
      </c>
      <c r="AU4375">
        <v>0</v>
      </c>
      <c r="AV4375">
        <v>0</v>
      </c>
      <c r="AW4375">
        <v>50</v>
      </c>
      <c r="AX4375">
        <v>1</v>
      </c>
      <c r="AY4375" s="73">
        <v>76.899526672910994</v>
      </c>
      <c r="AZ4375">
        <v>50</v>
      </c>
      <c r="BA4375">
        <v>1</v>
      </c>
      <c r="BB4375">
        <v>46</v>
      </c>
      <c r="BC4375">
        <v>0.73769185106398705</v>
      </c>
      <c r="BD4375">
        <v>4</v>
      </c>
      <c r="BE4375">
        <v>0.26230814893601201</v>
      </c>
      <c r="BF4375">
        <v>84.239200616393902</v>
      </c>
      <c r="BG4375">
        <v>89.416664460533994</v>
      </c>
      <c r="BH4375">
        <v>76.899526672910994</v>
      </c>
      <c r="BI4375">
        <v>81.774935395700993</v>
      </c>
    </row>
    <row r="4376" spans="1:61" x14ac:dyDescent="0.25">
      <c r="A4376" s="10" t="str">
        <f>VLOOKUP(D4376,'Index-Relations'!E:F,2,FALSE)</f>
        <v>ESG</v>
      </c>
      <c r="B4376" t="s">
        <v>3450</v>
      </c>
      <c r="C4376" s="53" t="s">
        <v>2761</v>
      </c>
      <c r="D4376" s="59" t="s">
        <v>3203</v>
      </c>
      <c r="E4376" s="59" t="s">
        <v>7792</v>
      </c>
      <c r="F4376" t="s">
        <v>1739</v>
      </c>
      <c r="G4376" t="s">
        <v>1738</v>
      </c>
      <c r="H4376" t="s">
        <v>1740</v>
      </c>
      <c r="I4376" s="52">
        <v>45628</v>
      </c>
      <c r="J4376" t="s">
        <v>2457</v>
      </c>
      <c r="K4376">
        <v>50</v>
      </c>
      <c r="L4376" s="73">
        <v>84.258787428006997</v>
      </c>
      <c r="M4376">
        <v>50</v>
      </c>
      <c r="N4376">
        <v>1</v>
      </c>
      <c r="O4376" s="73">
        <v>89.346762783943902</v>
      </c>
      <c r="P4376">
        <v>50</v>
      </c>
      <c r="Q4376">
        <v>1</v>
      </c>
      <c r="R4376">
        <v>50</v>
      </c>
      <c r="S4376">
        <v>1</v>
      </c>
      <c r="T4376">
        <v>39.970528501530701</v>
      </c>
      <c r="U4376">
        <v>0.83195023482661601</v>
      </c>
      <c r="V4376">
        <v>34</v>
      </c>
      <c r="W4376">
        <v>0.164861379141506</v>
      </c>
      <c r="X4376">
        <v>8</v>
      </c>
      <c r="Y4376">
        <v>50</v>
      </c>
      <c r="Z4376">
        <v>1</v>
      </c>
      <c r="AA4376">
        <v>64.490348174864593</v>
      </c>
      <c r="AB4376">
        <v>47</v>
      </c>
      <c r="AC4376">
        <v>0.94185539882236202</v>
      </c>
      <c r="AD4376">
        <v>3</v>
      </c>
      <c r="AE4376">
        <v>5.81446011776377E-2</v>
      </c>
      <c r="AF4376">
        <v>0</v>
      </c>
      <c r="AG4376">
        <v>0</v>
      </c>
      <c r="AH4376">
        <v>1.7624633242441401E-2</v>
      </c>
      <c r="AI4376">
        <v>3</v>
      </c>
      <c r="AJ4376" s="73">
        <v>81.787219410372003</v>
      </c>
      <c r="AK4376">
        <v>50</v>
      </c>
      <c r="AL4376">
        <v>1</v>
      </c>
      <c r="AM4376">
        <v>0</v>
      </c>
      <c r="AN4376">
        <v>0</v>
      </c>
      <c r="AO4376">
        <v>0</v>
      </c>
      <c r="AP4376">
        <v>0</v>
      </c>
      <c r="AQ4376">
        <v>50</v>
      </c>
      <c r="AR4376">
        <v>1</v>
      </c>
      <c r="AS4376">
        <v>7.1741496716644704E-2</v>
      </c>
      <c r="AT4376">
        <v>2</v>
      </c>
      <c r="AU4376">
        <v>0</v>
      </c>
      <c r="AV4376">
        <v>0</v>
      </c>
      <c r="AW4376">
        <v>50</v>
      </c>
      <c r="AX4376">
        <v>0.999999999999999</v>
      </c>
      <c r="AY4376" s="73">
        <v>77.005345462916907</v>
      </c>
      <c r="AZ4376">
        <v>50</v>
      </c>
      <c r="BA4376">
        <v>1</v>
      </c>
      <c r="BB4376">
        <v>46</v>
      </c>
      <c r="BC4376">
        <v>0.737663309242794</v>
      </c>
      <c r="BD4376">
        <v>4</v>
      </c>
      <c r="BE4376">
        <v>0.262336690757205</v>
      </c>
      <c r="BF4376">
        <v>84.258787428006997</v>
      </c>
      <c r="BG4376">
        <v>89.346762783943902</v>
      </c>
      <c r="BH4376">
        <v>77.005345462916907</v>
      </c>
      <c r="BI4376">
        <v>81.787219410372003</v>
      </c>
    </row>
    <row r="4377" spans="1:61" x14ac:dyDescent="0.25">
      <c r="A4377" s="10" t="str">
        <f>VLOOKUP(D4377,'Index-Relations'!E:F,2,FALSE)</f>
        <v>ESG</v>
      </c>
      <c r="B4377" t="s">
        <v>3450</v>
      </c>
      <c r="C4377" s="53" t="s">
        <v>2762</v>
      </c>
      <c r="D4377" s="59" t="s">
        <v>3203</v>
      </c>
      <c r="E4377" s="59" t="s">
        <v>7793</v>
      </c>
      <c r="F4377" t="s">
        <v>1739</v>
      </c>
      <c r="G4377" t="s">
        <v>1738</v>
      </c>
      <c r="H4377" t="s">
        <v>1740</v>
      </c>
      <c r="I4377" s="52">
        <v>45597</v>
      </c>
      <c r="J4377" t="s">
        <v>2457</v>
      </c>
      <c r="K4377">
        <v>50</v>
      </c>
      <c r="L4377" s="73">
        <v>84.155359956185904</v>
      </c>
      <c r="M4377">
        <v>50</v>
      </c>
      <c r="N4377">
        <v>1</v>
      </c>
      <c r="O4377" s="73">
        <v>89.352442105281</v>
      </c>
      <c r="P4377">
        <v>50</v>
      </c>
      <c r="Q4377">
        <v>1</v>
      </c>
      <c r="R4377">
        <v>50</v>
      </c>
      <c r="S4377">
        <v>1</v>
      </c>
      <c r="T4377">
        <v>40.104704751732598</v>
      </c>
      <c r="U4377">
        <v>0.83193093275005203</v>
      </c>
      <c r="V4377">
        <v>34</v>
      </c>
      <c r="W4377">
        <v>0.165032854836693</v>
      </c>
      <c r="X4377">
        <v>8</v>
      </c>
      <c r="Y4377">
        <v>50</v>
      </c>
      <c r="Z4377">
        <v>1</v>
      </c>
      <c r="AA4377">
        <v>62.676514938125798</v>
      </c>
      <c r="AB4377">
        <v>47</v>
      </c>
      <c r="AC4377">
        <v>0.94313070049348302</v>
      </c>
      <c r="AD4377">
        <v>3</v>
      </c>
      <c r="AE4377">
        <v>5.6869299506516501E-2</v>
      </c>
      <c r="AF4377">
        <v>0</v>
      </c>
      <c r="AG4377">
        <v>5.5510000000000001E-17</v>
      </c>
      <c r="AH4377">
        <v>1.7819724409332102E-2</v>
      </c>
      <c r="AI4377">
        <v>3</v>
      </c>
      <c r="AJ4377" s="73">
        <v>81.766640745211006</v>
      </c>
      <c r="AK4377">
        <v>50</v>
      </c>
      <c r="AL4377">
        <v>1</v>
      </c>
      <c r="AM4377">
        <v>0</v>
      </c>
      <c r="AN4377">
        <v>0</v>
      </c>
      <c r="AO4377">
        <v>0</v>
      </c>
      <c r="AP4377">
        <v>0</v>
      </c>
      <c r="AQ4377">
        <v>50</v>
      </c>
      <c r="AR4377">
        <v>1</v>
      </c>
      <c r="AS4377">
        <v>6.7414849852277303E-2</v>
      </c>
      <c r="AT4377">
        <v>2</v>
      </c>
      <c r="AU4377">
        <v>0</v>
      </c>
      <c r="AV4377">
        <v>0</v>
      </c>
      <c r="AW4377">
        <v>50</v>
      </c>
      <c r="AX4377">
        <v>1</v>
      </c>
      <c r="AY4377" s="73">
        <v>76.755068898529998</v>
      </c>
      <c r="AZ4377">
        <v>50</v>
      </c>
      <c r="BA4377">
        <v>1</v>
      </c>
      <c r="BB4377">
        <v>46</v>
      </c>
      <c r="BC4377">
        <v>0.733036490529689</v>
      </c>
      <c r="BD4377">
        <v>4</v>
      </c>
      <c r="BE4377">
        <v>0.26696350947031</v>
      </c>
      <c r="BF4377">
        <v>84.155359956185904</v>
      </c>
      <c r="BG4377">
        <v>89.352442105281</v>
      </c>
      <c r="BH4377">
        <v>76.755068898529998</v>
      </c>
      <c r="BI4377">
        <v>81.766640745211006</v>
      </c>
    </row>
    <row r="4378" spans="1:61" x14ac:dyDescent="0.25">
      <c r="A4378" s="10" t="str">
        <f>VLOOKUP(D4378,'Index-Relations'!E:F,2,FALSE)</f>
        <v>ESG</v>
      </c>
      <c r="B4378" t="s">
        <v>3450</v>
      </c>
      <c r="C4378" s="53" t="s">
        <v>2763</v>
      </c>
      <c r="D4378" s="59" t="s">
        <v>3203</v>
      </c>
      <c r="E4378" s="59" t="s">
        <v>7794</v>
      </c>
      <c r="F4378" t="s">
        <v>1739</v>
      </c>
      <c r="G4378" t="s">
        <v>1738</v>
      </c>
      <c r="H4378" t="s">
        <v>1740</v>
      </c>
      <c r="I4378" s="52">
        <v>45566</v>
      </c>
      <c r="J4378" t="s">
        <v>2457</v>
      </c>
      <c r="K4378">
        <v>50</v>
      </c>
      <c r="L4378" s="73">
        <v>84.016203339374997</v>
      </c>
      <c r="M4378">
        <v>50</v>
      </c>
      <c r="N4378">
        <v>1</v>
      </c>
      <c r="O4378" s="73">
        <v>89.159358667352905</v>
      </c>
      <c r="P4378">
        <v>50</v>
      </c>
      <c r="Q4378">
        <v>1</v>
      </c>
      <c r="R4378">
        <v>50</v>
      </c>
      <c r="S4378">
        <v>0.999999999999999</v>
      </c>
      <c r="T4378">
        <v>40.122866286805497</v>
      </c>
      <c r="U4378">
        <v>0.832850360450895</v>
      </c>
      <c r="V4378">
        <v>34</v>
      </c>
      <c r="W4378">
        <v>0.164877353838559</v>
      </c>
      <c r="X4378">
        <v>8</v>
      </c>
      <c r="Y4378">
        <v>50</v>
      </c>
      <c r="Z4378">
        <v>0.999999999999999</v>
      </c>
      <c r="AA4378">
        <v>67.641432807508096</v>
      </c>
      <c r="AB4378">
        <v>47</v>
      </c>
      <c r="AC4378">
        <v>0.941295733720103</v>
      </c>
      <c r="AD4378">
        <v>3</v>
      </c>
      <c r="AE4378">
        <v>5.8704266279895903E-2</v>
      </c>
      <c r="AF4378">
        <v>0</v>
      </c>
      <c r="AG4378">
        <v>2.0816999999999999E-16</v>
      </c>
      <c r="AH4378">
        <v>1.78520449508924E-2</v>
      </c>
      <c r="AI4378">
        <v>3</v>
      </c>
      <c r="AJ4378" s="73">
        <v>81.719077535216996</v>
      </c>
      <c r="AK4378">
        <v>50</v>
      </c>
      <c r="AL4378">
        <v>1</v>
      </c>
      <c r="AM4378">
        <v>0</v>
      </c>
      <c r="AN4378">
        <v>0</v>
      </c>
      <c r="AO4378">
        <v>0</v>
      </c>
      <c r="AP4378">
        <v>0</v>
      </c>
      <c r="AQ4378">
        <v>50</v>
      </c>
      <c r="AR4378">
        <v>0.999999999999999</v>
      </c>
      <c r="AS4378">
        <v>6.0798079872583899E-2</v>
      </c>
      <c r="AT4378">
        <v>2</v>
      </c>
      <c r="AU4378">
        <v>0</v>
      </c>
      <c r="AV4378">
        <v>0</v>
      </c>
      <c r="AW4378">
        <v>50</v>
      </c>
      <c r="AX4378">
        <v>0.999999999999999</v>
      </c>
      <c r="AY4378" s="73">
        <v>76.512039429815999</v>
      </c>
      <c r="AZ4378">
        <v>50</v>
      </c>
      <c r="BA4378">
        <v>1</v>
      </c>
      <c r="BB4378">
        <v>46</v>
      </c>
      <c r="BC4378">
        <v>0.725230768338614</v>
      </c>
      <c r="BD4378">
        <v>4</v>
      </c>
      <c r="BE4378">
        <v>0.274769231661385</v>
      </c>
      <c r="BF4378">
        <v>84.016203339374997</v>
      </c>
      <c r="BG4378">
        <v>89.159358667352905</v>
      </c>
      <c r="BH4378">
        <v>76.512039429815999</v>
      </c>
      <c r="BI4378">
        <v>81.719077535216996</v>
      </c>
    </row>
    <row r="4379" spans="1:61" x14ac:dyDescent="0.25">
      <c r="A4379" s="10" t="str">
        <f>VLOOKUP(D4379,'Index-Relations'!E:F,2,FALSE)</f>
        <v>ESG</v>
      </c>
      <c r="B4379" t="s">
        <v>3450</v>
      </c>
      <c r="C4379" s="53" t="s">
        <v>2764</v>
      </c>
      <c r="D4379" s="59" t="s">
        <v>3203</v>
      </c>
      <c r="E4379" s="59" t="s">
        <v>7795</v>
      </c>
      <c r="F4379" t="s">
        <v>1739</v>
      </c>
      <c r="G4379" t="s">
        <v>1738</v>
      </c>
      <c r="H4379" t="s">
        <v>1740</v>
      </c>
      <c r="I4379" s="52">
        <v>45537</v>
      </c>
      <c r="J4379" t="s">
        <v>2457</v>
      </c>
      <c r="K4379">
        <v>50</v>
      </c>
      <c r="L4379" s="73">
        <v>84.865943509757003</v>
      </c>
      <c r="M4379">
        <v>50</v>
      </c>
      <c r="N4379">
        <v>1</v>
      </c>
      <c r="O4379" s="73">
        <v>89.5112090254609</v>
      </c>
      <c r="P4379">
        <v>50</v>
      </c>
      <c r="Q4379">
        <v>1</v>
      </c>
      <c r="R4379">
        <v>50</v>
      </c>
      <c r="S4379">
        <v>0.999999999999999</v>
      </c>
      <c r="T4379">
        <v>40.038501667961803</v>
      </c>
      <c r="U4379">
        <v>0.83109726355098101</v>
      </c>
      <c r="V4379">
        <v>34</v>
      </c>
      <c r="W4379">
        <v>0.165587534319805</v>
      </c>
      <c r="X4379">
        <v>8</v>
      </c>
      <c r="Y4379">
        <v>50</v>
      </c>
      <c r="Z4379">
        <v>1</v>
      </c>
      <c r="AA4379">
        <v>59.876958132448202</v>
      </c>
      <c r="AB4379">
        <v>47</v>
      </c>
      <c r="AC4379">
        <v>0.94283850178130402</v>
      </c>
      <c r="AD4379">
        <v>3</v>
      </c>
      <c r="AE4379">
        <v>5.7161498218695699E-2</v>
      </c>
      <c r="AF4379">
        <v>0</v>
      </c>
      <c r="AG4379">
        <v>9.7139999999999999E-17</v>
      </c>
      <c r="AH4379">
        <v>1.8046303610543501E-2</v>
      </c>
      <c r="AI4379">
        <v>3</v>
      </c>
      <c r="AJ4379" s="73">
        <v>82.794897619407905</v>
      </c>
      <c r="AK4379">
        <v>50</v>
      </c>
      <c r="AL4379">
        <v>1</v>
      </c>
      <c r="AM4379">
        <v>0</v>
      </c>
      <c r="AN4379">
        <v>0</v>
      </c>
      <c r="AO4379">
        <v>0</v>
      </c>
      <c r="AP4379">
        <v>0</v>
      </c>
      <c r="AQ4379">
        <v>50</v>
      </c>
      <c r="AR4379">
        <v>1</v>
      </c>
      <c r="AS4379">
        <v>6.4633880489554596E-2</v>
      </c>
      <c r="AT4379">
        <v>2</v>
      </c>
      <c r="AU4379">
        <v>0</v>
      </c>
      <c r="AV4379">
        <v>0</v>
      </c>
      <c r="AW4379">
        <v>50</v>
      </c>
      <c r="AX4379">
        <v>0.999999999999999</v>
      </c>
      <c r="AY4379" s="73">
        <v>78.378821968211994</v>
      </c>
      <c r="AZ4379">
        <v>50</v>
      </c>
      <c r="BA4379">
        <v>1</v>
      </c>
      <c r="BB4379">
        <v>46</v>
      </c>
      <c r="BC4379">
        <v>0.72094633897645699</v>
      </c>
      <c r="BD4379">
        <v>4</v>
      </c>
      <c r="BE4379">
        <v>0.27905366102354201</v>
      </c>
      <c r="BF4379">
        <v>84.865943509757003</v>
      </c>
      <c r="BG4379">
        <v>89.5112090254609</v>
      </c>
      <c r="BH4379">
        <v>78.378821968211994</v>
      </c>
      <c r="BI4379">
        <v>82.794897619407905</v>
      </c>
    </row>
    <row r="4380" spans="1:61" x14ac:dyDescent="0.25">
      <c r="A4380" s="10" t="str">
        <f>VLOOKUP(D4380,'Index-Relations'!E:F,2,FALSE)</f>
        <v>ESG</v>
      </c>
      <c r="B4380" t="s">
        <v>3450</v>
      </c>
      <c r="C4380" s="53" t="s">
        <v>3350</v>
      </c>
      <c r="D4380" s="59" t="s">
        <v>3203</v>
      </c>
      <c r="E4380" s="59" t="s">
        <v>7796</v>
      </c>
      <c r="F4380" t="s">
        <v>1739</v>
      </c>
      <c r="G4380" t="s">
        <v>1738</v>
      </c>
      <c r="H4380" t="s">
        <v>1740</v>
      </c>
      <c r="I4380" s="52">
        <v>45505</v>
      </c>
      <c r="J4380" t="s">
        <v>2457</v>
      </c>
      <c r="K4380">
        <v>50</v>
      </c>
      <c r="L4380" s="73">
        <v>84.835118100887897</v>
      </c>
      <c r="M4380">
        <v>50</v>
      </c>
      <c r="N4380">
        <v>1</v>
      </c>
      <c r="O4380" s="73">
        <v>89.447863670843901</v>
      </c>
      <c r="P4380">
        <v>50</v>
      </c>
      <c r="Q4380">
        <v>1</v>
      </c>
      <c r="R4380">
        <v>50</v>
      </c>
      <c r="S4380">
        <v>0.999999999999999</v>
      </c>
      <c r="T4380">
        <v>39.968378978833002</v>
      </c>
      <c r="U4380">
        <v>0.83146068023756103</v>
      </c>
      <c r="V4380">
        <v>34</v>
      </c>
      <c r="W4380">
        <v>0.166372928718063</v>
      </c>
      <c r="X4380">
        <v>8</v>
      </c>
      <c r="Y4380">
        <v>50</v>
      </c>
      <c r="Z4380">
        <v>1</v>
      </c>
      <c r="AA4380">
        <v>60.395773494018599</v>
      </c>
      <c r="AB4380">
        <v>49</v>
      </c>
      <c r="AC4380">
        <v>0.98462296122606197</v>
      </c>
      <c r="AD4380">
        <v>1</v>
      </c>
      <c r="AE4380">
        <v>1.5377038773937301E-2</v>
      </c>
      <c r="AF4380">
        <v>0</v>
      </c>
      <c r="AG4380">
        <v>2.5674000000000001E-16</v>
      </c>
      <c r="AH4380">
        <v>1.78634848634723E-2</v>
      </c>
      <c r="AI4380">
        <v>3</v>
      </c>
      <c r="AJ4380" s="73">
        <v>82.808188751109</v>
      </c>
      <c r="AK4380">
        <v>50</v>
      </c>
      <c r="AL4380">
        <v>1</v>
      </c>
      <c r="AM4380">
        <v>0</v>
      </c>
      <c r="AN4380">
        <v>0</v>
      </c>
      <c r="AO4380">
        <v>0</v>
      </c>
      <c r="AP4380">
        <v>0</v>
      </c>
      <c r="AQ4380">
        <v>50</v>
      </c>
      <c r="AR4380">
        <v>1</v>
      </c>
      <c r="AS4380">
        <v>6.5823909373690398E-2</v>
      </c>
      <c r="AT4380">
        <v>2</v>
      </c>
      <c r="AU4380">
        <v>0</v>
      </c>
      <c r="AV4380">
        <v>0</v>
      </c>
      <c r="AW4380">
        <v>50</v>
      </c>
      <c r="AX4380">
        <v>0.999999999999999</v>
      </c>
      <c r="AY4380" s="73">
        <v>78.384109017833893</v>
      </c>
      <c r="AZ4380">
        <v>50</v>
      </c>
      <c r="BA4380">
        <v>1</v>
      </c>
      <c r="BB4380">
        <v>47</v>
      </c>
      <c r="BC4380">
        <v>0.83445297019869802</v>
      </c>
      <c r="BD4380">
        <v>3</v>
      </c>
      <c r="BE4380">
        <v>0.16554702980130101</v>
      </c>
      <c r="BF4380">
        <v>84.835118100887897</v>
      </c>
      <c r="BG4380">
        <v>89.447863670843901</v>
      </c>
      <c r="BH4380">
        <v>78.384109017833893</v>
      </c>
      <c r="BI4380">
        <v>82.808188751109</v>
      </c>
    </row>
    <row r="4381" spans="1:61" x14ac:dyDescent="0.25">
      <c r="A4381" s="10" t="str">
        <f>VLOOKUP(D4381,'Index-Relations'!E:F,2,FALSE)</f>
        <v>ESG</v>
      </c>
      <c r="B4381" t="s">
        <v>3450</v>
      </c>
      <c r="C4381" s="53" t="s">
        <v>2765</v>
      </c>
      <c r="D4381" s="59" t="s">
        <v>3203</v>
      </c>
      <c r="E4381" s="59" t="s">
        <v>7797</v>
      </c>
      <c r="F4381" t="s">
        <v>1739</v>
      </c>
      <c r="G4381" t="s">
        <v>1738</v>
      </c>
      <c r="H4381" t="s">
        <v>1740</v>
      </c>
      <c r="I4381" s="52">
        <v>45474</v>
      </c>
      <c r="J4381" t="s">
        <v>2457</v>
      </c>
      <c r="K4381">
        <v>50</v>
      </c>
      <c r="L4381" s="73">
        <v>86.120577817664</v>
      </c>
      <c r="M4381">
        <v>50</v>
      </c>
      <c r="N4381">
        <v>1</v>
      </c>
      <c r="O4381" s="73">
        <v>89.679657497072995</v>
      </c>
      <c r="P4381">
        <v>50</v>
      </c>
      <c r="Q4381">
        <v>1</v>
      </c>
      <c r="R4381">
        <v>50</v>
      </c>
      <c r="S4381">
        <v>1</v>
      </c>
      <c r="T4381">
        <v>39.811347664985803</v>
      </c>
      <c r="U4381">
        <v>0.83185652412656796</v>
      </c>
      <c r="V4381">
        <v>34</v>
      </c>
      <c r="W4381">
        <v>0.17170416770235999</v>
      </c>
      <c r="X4381">
        <v>8</v>
      </c>
      <c r="Y4381">
        <v>50</v>
      </c>
      <c r="Z4381">
        <v>0.999999999999999</v>
      </c>
      <c r="AA4381">
        <v>63.014226701155103</v>
      </c>
      <c r="AB4381">
        <v>49</v>
      </c>
      <c r="AC4381">
        <v>0.98429080845522898</v>
      </c>
      <c r="AD4381">
        <v>1</v>
      </c>
      <c r="AE4381">
        <v>1.5709191544771201E-2</v>
      </c>
      <c r="AF4381">
        <v>0</v>
      </c>
      <c r="AG4381">
        <v>0</v>
      </c>
      <c r="AH4381">
        <v>1.81941416116808E-2</v>
      </c>
      <c r="AI4381">
        <v>3</v>
      </c>
      <c r="AJ4381" s="73">
        <v>84.084751444084006</v>
      </c>
      <c r="AK4381">
        <v>50</v>
      </c>
      <c r="AL4381">
        <v>1</v>
      </c>
      <c r="AM4381">
        <v>0</v>
      </c>
      <c r="AN4381">
        <v>0</v>
      </c>
      <c r="AO4381">
        <v>0</v>
      </c>
      <c r="AP4381">
        <v>0</v>
      </c>
      <c r="AQ4381">
        <v>50</v>
      </c>
      <c r="AR4381">
        <v>1</v>
      </c>
      <c r="AS4381">
        <v>6.2103427202882498E-2</v>
      </c>
      <c r="AT4381">
        <v>2</v>
      </c>
      <c r="AU4381">
        <v>0</v>
      </c>
      <c r="AV4381">
        <v>0</v>
      </c>
      <c r="AW4381">
        <v>50</v>
      </c>
      <c r="AX4381">
        <v>0.999999999999999</v>
      </c>
      <c r="AY4381" s="73">
        <v>80.601799322385901</v>
      </c>
      <c r="AZ4381">
        <v>50</v>
      </c>
      <c r="BA4381">
        <v>1</v>
      </c>
      <c r="BB4381">
        <v>47</v>
      </c>
      <c r="BC4381">
        <v>0.83721776962396199</v>
      </c>
      <c r="BD4381">
        <v>3</v>
      </c>
      <c r="BE4381">
        <v>0.16278223037603701</v>
      </c>
      <c r="BF4381">
        <v>86.120577817664</v>
      </c>
      <c r="BG4381">
        <v>89.679657497072995</v>
      </c>
      <c r="BH4381">
        <v>80.601799322385901</v>
      </c>
      <c r="BI4381">
        <v>84.084751444084006</v>
      </c>
    </row>
    <row r="4382" spans="1:61" x14ac:dyDescent="0.25">
      <c r="A4382" s="10" t="str">
        <f>VLOOKUP(D4382,'Index-Relations'!E:F,2,FALSE)</f>
        <v>ESG</v>
      </c>
      <c r="B4382" t="s">
        <v>3450</v>
      </c>
      <c r="C4382" s="53" t="s">
        <v>2766</v>
      </c>
      <c r="D4382" s="59" t="s">
        <v>3203</v>
      </c>
      <c r="E4382" s="59" t="s">
        <v>7798</v>
      </c>
      <c r="F4382" t="s">
        <v>1739</v>
      </c>
      <c r="G4382" t="s">
        <v>1738</v>
      </c>
      <c r="H4382" t="s">
        <v>1740</v>
      </c>
      <c r="I4382" s="52">
        <v>45446</v>
      </c>
      <c r="J4382" t="s">
        <v>2457</v>
      </c>
      <c r="K4382">
        <v>50</v>
      </c>
      <c r="L4382" s="73">
        <v>90.833197692042006</v>
      </c>
      <c r="M4382">
        <v>50</v>
      </c>
      <c r="N4382">
        <v>1</v>
      </c>
      <c r="O4382" s="73">
        <v>92.623056054860896</v>
      </c>
      <c r="P4382">
        <v>50</v>
      </c>
      <c r="Q4382">
        <v>1</v>
      </c>
      <c r="R4382">
        <v>50</v>
      </c>
      <c r="S4382">
        <v>1</v>
      </c>
      <c r="T4382">
        <v>41.201728935353302</v>
      </c>
      <c r="U4382">
        <v>0.79749715544932698</v>
      </c>
      <c r="V4382">
        <v>33</v>
      </c>
      <c r="W4382">
        <v>0.18153874920282301</v>
      </c>
      <c r="X4382">
        <v>7</v>
      </c>
      <c r="Y4382">
        <v>50</v>
      </c>
      <c r="Z4382">
        <v>0.999999999999999</v>
      </c>
      <c r="AA4382">
        <v>68.527884562175601</v>
      </c>
      <c r="AB4382">
        <v>49</v>
      </c>
      <c r="AC4382">
        <v>0.98013636977742402</v>
      </c>
      <c r="AD4382">
        <v>1</v>
      </c>
      <c r="AE4382">
        <v>1.9863630222575299E-2</v>
      </c>
      <c r="AF4382">
        <v>0</v>
      </c>
      <c r="AG4382">
        <v>0</v>
      </c>
      <c r="AH4382">
        <v>1.77675197275616E-2</v>
      </c>
      <c r="AI4382">
        <v>3</v>
      </c>
      <c r="AJ4382" s="73">
        <v>87.958395243774007</v>
      </c>
      <c r="AK4382">
        <v>50</v>
      </c>
      <c r="AL4382">
        <v>1</v>
      </c>
      <c r="AM4382">
        <v>0</v>
      </c>
      <c r="AN4382">
        <v>0</v>
      </c>
      <c r="AO4382">
        <v>0</v>
      </c>
      <c r="AP4382">
        <v>0</v>
      </c>
      <c r="AQ4382">
        <v>50</v>
      </c>
      <c r="AR4382">
        <v>1</v>
      </c>
      <c r="AS4382">
        <v>1.25986121888807E-2</v>
      </c>
      <c r="AT4382">
        <v>1</v>
      </c>
      <c r="AU4382">
        <v>0</v>
      </c>
      <c r="AV4382">
        <v>0</v>
      </c>
      <c r="AW4382">
        <v>50</v>
      </c>
      <c r="AX4382">
        <v>1</v>
      </c>
      <c r="AY4382" s="73">
        <v>87.916770507980004</v>
      </c>
      <c r="AZ4382">
        <v>50</v>
      </c>
      <c r="BA4382">
        <v>1</v>
      </c>
      <c r="BB4382">
        <v>46</v>
      </c>
      <c r="BC4382">
        <v>0.79092682423114002</v>
      </c>
      <c r="BD4382">
        <v>4</v>
      </c>
      <c r="BE4382">
        <v>0.209073175768859</v>
      </c>
      <c r="BF4382">
        <v>90.833197692042006</v>
      </c>
      <c r="BG4382">
        <v>92.623056054860896</v>
      </c>
      <c r="BH4382">
        <v>87.916770507980004</v>
      </c>
      <c r="BI4382">
        <v>87.958395243774007</v>
      </c>
    </row>
    <row r="4383" spans="1:61" x14ac:dyDescent="0.25">
      <c r="A4383" s="10" t="str">
        <f>VLOOKUP(D4383,'Index-Relations'!E:F,2,FALSE)</f>
        <v>ESG</v>
      </c>
      <c r="B4383" t="s">
        <v>3450</v>
      </c>
      <c r="C4383" s="53" t="s">
        <v>2767</v>
      </c>
      <c r="D4383" s="59" t="s">
        <v>3203</v>
      </c>
      <c r="E4383" s="59" t="s">
        <v>7799</v>
      </c>
      <c r="F4383" t="s">
        <v>1739</v>
      </c>
      <c r="G4383" t="s">
        <v>1738</v>
      </c>
      <c r="H4383" t="s">
        <v>1740</v>
      </c>
      <c r="I4383" s="52">
        <v>45414</v>
      </c>
      <c r="J4383" t="s">
        <v>2457</v>
      </c>
      <c r="K4383">
        <v>50</v>
      </c>
      <c r="L4383" s="73">
        <v>90.796173183841901</v>
      </c>
      <c r="M4383">
        <v>50</v>
      </c>
      <c r="N4383">
        <v>1</v>
      </c>
      <c r="O4383" s="73">
        <v>92.608012043583997</v>
      </c>
      <c r="P4383">
        <v>50</v>
      </c>
      <c r="Q4383">
        <v>1</v>
      </c>
      <c r="R4383">
        <v>50</v>
      </c>
      <c r="S4383">
        <v>1</v>
      </c>
      <c r="T4383">
        <v>41.293744367674698</v>
      </c>
      <c r="U4383">
        <v>0.79697663133461305</v>
      </c>
      <c r="V4383">
        <v>33</v>
      </c>
      <c r="W4383">
        <v>0.18101097887721199</v>
      </c>
      <c r="X4383">
        <v>7</v>
      </c>
      <c r="Y4383">
        <v>50</v>
      </c>
      <c r="Z4383">
        <v>0.999999999999999</v>
      </c>
      <c r="AA4383">
        <v>68.524979913754507</v>
      </c>
      <c r="AB4383">
        <v>49</v>
      </c>
      <c r="AC4383">
        <v>0.98021765195125099</v>
      </c>
      <c r="AD4383">
        <v>1</v>
      </c>
      <c r="AE4383">
        <v>1.9782348048748299E-2</v>
      </c>
      <c r="AF4383">
        <v>0</v>
      </c>
      <c r="AG4383">
        <v>1.8735E-16</v>
      </c>
      <c r="AH4383">
        <v>1.76591510354627E-2</v>
      </c>
      <c r="AI4383">
        <v>3</v>
      </c>
      <c r="AJ4383" s="73">
        <v>87.969969805880993</v>
      </c>
      <c r="AK4383">
        <v>50</v>
      </c>
      <c r="AL4383">
        <v>1</v>
      </c>
      <c r="AM4383">
        <v>0</v>
      </c>
      <c r="AN4383">
        <v>0</v>
      </c>
      <c r="AO4383">
        <v>0</v>
      </c>
      <c r="AP4383">
        <v>0</v>
      </c>
      <c r="AQ4383">
        <v>50</v>
      </c>
      <c r="AR4383">
        <v>1</v>
      </c>
      <c r="AS4383">
        <v>1.19048824237666E-2</v>
      </c>
      <c r="AT4383">
        <v>1</v>
      </c>
      <c r="AU4383">
        <v>0</v>
      </c>
      <c r="AV4383">
        <v>0</v>
      </c>
      <c r="AW4383">
        <v>50</v>
      </c>
      <c r="AX4383">
        <v>0.999999999999999</v>
      </c>
      <c r="AY4383" s="73">
        <v>87.876150477208995</v>
      </c>
      <c r="AZ4383">
        <v>50</v>
      </c>
      <c r="BA4383">
        <v>1</v>
      </c>
      <c r="BB4383">
        <v>46</v>
      </c>
      <c r="BC4383">
        <v>0.78678821962447998</v>
      </c>
      <c r="BD4383">
        <v>4</v>
      </c>
      <c r="BE4383">
        <v>0.21321178037551899</v>
      </c>
      <c r="BF4383">
        <v>90.796173183841901</v>
      </c>
      <c r="BG4383">
        <v>92.608012043583997</v>
      </c>
      <c r="BH4383">
        <v>87.876150477208995</v>
      </c>
      <c r="BI4383">
        <v>87.969969805880993</v>
      </c>
    </row>
    <row r="4384" spans="1:61" x14ac:dyDescent="0.25">
      <c r="A4384" s="10" t="str">
        <f>VLOOKUP(D4384,'Index-Relations'!E:F,2,FALSE)</f>
        <v>ESG</v>
      </c>
      <c r="B4384" t="s">
        <v>3450</v>
      </c>
      <c r="C4384" s="53" t="s">
        <v>2768</v>
      </c>
      <c r="D4384" s="59" t="s">
        <v>3203</v>
      </c>
      <c r="E4384" s="59" t="s">
        <v>7800</v>
      </c>
      <c r="F4384" t="s">
        <v>1739</v>
      </c>
      <c r="G4384" t="s">
        <v>1738</v>
      </c>
      <c r="H4384" t="s">
        <v>1740</v>
      </c>
      <c r="I4384" s="52">
        <v>45384</v>
      </c>
      <c r="J4384" t="s">
        <v>2457</v>
      </c>
      <c r="K4384">
        <v>50</v>
      </c>
      <c r="L4384">
        <v>93.330275117679307</v>
      </c>
      <c r="M4384">
        <v>50</v>
      </c>
      <c r="N4384">
        <v>1</v>
      </c>
      <c r="O4384">
        <v>94.362441236062196</v>
      </c>
      <c r="P4384">
        <v>50</v>
      </c>
      <c r="Q4384">
        <v>1</v>
      </c>
      <c r="R4384">
        <v>50</v>
      </c>
      <c r="S4384">
        <v>0.999999999999999</v>
      </c>
      <c r="T4384">
        <v>40.9370959015816</v>
      </c>
      <c r="U4384">
        <v>0.79340013272354704</v>
      </c>
      <c r="V4384">
        <v>33</v>
      </c>
      <c r="W4384">
        <v>0.17819443507162699</v>
      </c>
      <c r="X4384">
        <v>7</v>
      </c>
      <c r="Y4384">
        <v>50</v>
      </c>
      <c r="Z4384">
        <v>1</v>
      </c>
      <c r="AA4384">
        <v>66.665897422387303</v>
      </c>
      <c r="AB4384">
        <v>49</v>
      </c>
      <c r="AC4384">
        <v>0.978419873394616</v>
      </c>
      <c r="AD4384">
        <v>1</v>
      </c>
      <c r="AE4384">
        <v>2.15801266053837E-2</v>
      </c>
      <c r="AF4384">
        <v>0</v>
      </c>
      <c r="AG4384">
        <v>2.1511000000000001E-16</v>
      </c>
      <c r="AH4384">
        <v>1.7342955797685199E-2</v>
      </c>
      <c r="AI4384">
        <v>3</v>
      </c>
      <c r="AJ4384">
        <v>91.374577344510101</v>
      </c>
      <c r="AK4384">
        <v>50</v>
      </c>
      <c r="AL4384">
        <v>1</v>
      </c>
      <c r="AM4384">
        <v>0</v>
      </c>
      <c r="AN4384">
        <v>0</v>
      </c>
      <c r="AO4384">
        <v>0</v>
      </c>
      <c r="AP4384">
        <v>0</v>
      </c>
      <c r="AQ4384">
        <v>50</v>
      </c>
      <c r="AR4384">
        <v>1</v>
      </c>
      <c r="AS4384">
        <v>1.17252602281978E-2</v>
      </c>
      <c r="AT4384">
        <v>1</v>
      </c>
      <c r="AU4384">
        <v>0</v>
      </c>
      <c r="AV4384">
        <v>0</v>
      </c>
      <c r="AW4384">
        <v>50</v>
      </c>
      <c r="AX4384">
        <v>1</v>
      </c>
      <c r="AY4384">
        <v>91.343857218954398</v>
      </c>
      <c r="AZ4384">
        <v>50</v>
      </c>
      <c r="BA4384">
        <v>1</v>
      </c>
      <c r="BB4384">
        <v>46</v>
      </c>
      <c r="BC4384">
        <v>0.80071361027668497</v>
      </c>
      <c r="BD4384">
        <v>4</v>
      </c>
      <c r="BE4384">
        <v>0.199286389723314</v>
      </c>
      <c r="BF4384">
        <v>91.027248156408902</v>
      </c>
      <c r="BG4384">
        <v>92.365150526096002</v>
      </c>
      <c r="BH4384">
        <v>88.739820557907905</v>
      </c>
      <c r="BI4384">
        <v>87.928496330471006</v>
      </c>
    </row>
    <row r="4385" spans="1:61" x14ac:dyDescent="0.25">
      <c r="A4385" s="10" t="str">
        <f>VLOOKUP(D4385,'Index-Relations'!E:F,2,FALSE)</f>
        <v>ESG</v>
      </c>
      <c r="B4385" t="s">
        <v>3450</v>
      </c>
      <c r="C4385" s="53" t="s">
        <v>2769</v>
      </c>
      <c r="D4385" s="59" t="s">
        <v>3203</v>
      </c>
      <c r="E4385" s="59" t="s">
        <v>7801</v>
      </c>
      <c r="F4385" t="s">
        <v>1739</v>
      </c>
      <c r="G4385" t="s">
        <v>1738</v>
      </c>
      <c r="H4385" t="s">
        <v>1740</v>
      </c>
      <c r="I4385" s="52">
        <v>45352</v>
      </c>
      <c r="J4385" t="s">
        <v>2457</v>
      </c>
      <c r="K4385">
        <v>50</v>
      </c>
      <c r="L4385">
        <v>93.577884415797101</v>
      </c>
      <c r="M4385">
        <v>50</v>
      </c>
      <c r="N4385">
        <v>1</v>
      </c>
      <c r="O4385">
        <v>94.444787720202598</v>
      </c>
      <c r="P4385">
        <v>50</v>
      </c>
      <c r="Q4385">
        <v>1</v>
      </c>
      <c r="R4385">
        <v>50</v>
      </c>
      <c r="S4385">
        <v>0.999999999999999</v>
      </c>
      <c r="T4385">
        <v>40.857956513813697</v>
      </c>
      <c r="U4385">
        <v>0.79867092704735998</v>
      </c>
      <c r="V4385">
        <v>33</v>
      </c>
      <c r="W4385">
        <v>0.190348610202067</v>
      </c>
      <c r="X4385">
        <v>6</v>
      </c>
      <c r="Y4385">
        <v>50</v>
      </c>
      <c r="Z4385">
        <v>1</v>
      </c>
      <c r="AA4385">
        <v>68.205580429557997</v>
      </c>
      <c r="AB4385">
        <v>49</v>
      </c>
      <c r="AC4385">
        <v>0.97673249763775205</v>
      </c>
      <c r="AD4385">
        <v>1</v>
      </c>
      <c r="AE4385">
        <v>2.3267502362246999E-2</v>
      </c>
      <c r="AF4385">
        <v>0</v>
      </c>
      <c r="AG4385">
        <v>2.5327000000000002E-16</v>
      </c>
      <c r="AH4385">
        <v>1.0416686690227299E-3</v>
      </c>
      <c r="AI4385">
        <v>2</v>
      </c>
      <c r="AJ4385">
        <v>91.661509765785695</v>
      </c>
      <c r="AK4385">
        <v>50</v>
      </c>
      <c r="AL4385">
        <v>1</v>
      </c>
      <c r="AM4385">
        <v>0</v>
      </c>
      <c r="AN4385">
        <v>0</v>
      </c>
      <c r="AO4385">
        <v>0</v>
      </c>
      <c r="AP4385">
        <v>0</v>
      </c>
      <c r="AQ4385">
        <v>50</v>
      </c>
      <c r="AR4385">
        <v>1</v>
      </c>
      <c r="AS4385">
        <v>1.04178292845607E-2</v>
      </c>
      <c r="AT4385">
        <v>1</v>
      </c>
      <c r="AU4385">
        <v>0</v>
      </c>
      <c r="AV4385">
        <v>0</v>
      </c>
      <c r="AW4385">
        <v>50</v>
      </c>
      <c r="AX4385">
        <v>1</v>
      </c>
      <c r="AY4385">
        <v>91.6783717778154</v>
      </c>
      <c r="AZ4385">
        <v>50</v>
      </c>
      <c r="BA4385">
        <v>1</v>
      </c>
      <c r="BB4385">
        <v>46</v>
      </c>
      <c r="BC4385">
        <v>0.80508646234477499</v>
      </c>
      <c r="BD4385">
        <v>4</v>
      </c>
      <c r="BE4385">
        <v>0.19491353765522401</v>
      </c>
      <c r="BF4385">
        <v>91.133320059495006</v>
      </c>
      <c r="BG4385">
        <v>92.424942786597001</v>
      </c>
      <c r="BH4385">
        <v>88.866917907550999</v>
      </c>
      <c r="BI4385">
        <v>88.085039347885001</v>
      </c>
    </row>
    <row r="4386" spans="1:61" x14ac:dyDescent="0.25">
      <c r="A4386" s="10" t="str">
        <f>VLOOKUP(D4386,'Index-Relations'!E:F,2,FALSE)</f>
        <v>ESG</v>
      </c>
      <c r="B4386" t="s">
        <v>3450</v>
      </c>
      <c r="C4386" s="53" t="s">
        <v>2770</v>
      </c>
      <c r="D4386" s="59" t="s">
        <v>3203</v>
      </c>
      <c r="E4386" s="59" t="s">
        <v>7802</v>
      </c>
      <c r="F4386" t="s">
        <v>1739</v>
      </c>
      <c r="G4386" t="s">
        <v>1738</v>
      </c>
      <c r="H4386" t="s">
        <v>1740</v>
      </c>
      <c r="I4386" s="52">
        <v>45323</v>
      </c>
      <c r="J4386" t="s">
        <v>2457</v>
      </c>
      <c r="K4386">
        <v>51</v>
      </c>
      <c r="L4386">
        <v>93.489740104713903</v>
      </c>
      <c r="M4386">
        <v>50</v>
      </c>
      <c r="N4386">
        <v>1</v>
      </c>
      <c r="O4386">
        <v>94.365678764543802</v>
      </c>
      <c r="P4386">
        <v>50</v>
      </c>
      <c r="Q4386">
        <v>1</v>
      </c>
      <c r="R4386">
        <v>50</v>
      </c>
      <c r="S4386">
        <v>1</v>
      </c>
      <c r="T4386">
        <v>41.044236657522703</v>
      </c>
      <c r="U4386">
        <v>0.79689929863262898</v>
      </c>
      <c r="V4386">
        <v>32</v>
      </c>
      <c r="W4386">
        <v>0.19107801861669699</v>
      </c>
      <c r="X4386">
        <v>6</v>
      </c>
      <c r="Y4386">
        <v>50</v>
      </c>
      <c r="Z4386">
        <v>1</v>
      </c>
      <c r="AA4386">
        <v>69.643517766716101</v>
      </c>
      <c r="AB4386">
        <v>49</v>
      </c>
      <c r="AC4386">
        <v>0.97351453432710899</v>
      </c>
      <c r="AD4386">
        <v>1</v>
      </c>
      <c r="AE4386">
        <v>2.6485465672890202E-2</v>
      </c>
      <c r="AF4386">
        <v>1</v>
      </c>
      <c r="AG4386">
        <v>8.3269999999999995E-17</v>
      </c>
      <c r="AH4386">
        <v>1.04469315006819E-3</v>
      </c>
      <c r="AI4386">
        <v>2</v>
      </c>
      <c r="AJ4386">
        <v>91.523424287923902</v>
      </c>
      <c r="AK4386">
        <v>50</v>
      </c>
      <c r="AL4386">
        <v>1</v>
      </c>
      <c r="AM4386">
        <v>0</v>
      </c>
      <c r="AN4386">
        <v>0</v>
      </c>
      <c r="AO4386">
        <v>0</v>
      </c>
      <c r="AP4386">
        <v>0</v>
      </c>
      <c r="AQ4386">
        <v>50</v>
      </c>
      <c r="AR4386">
        <v>1</v>
      </c>
      <c r="AS4386">
        <v>1.04853985888144E-2</v>
      </c>
      <c r="AT4386">
        <v>1</v>
      </c>
      <c r="AU4386">
        <v>0</v>
      </c>
      <c r="AV4386">
        <v>0</v>
      </c>
      <c r="AW4386">
        <v>50</v>
      </c>
      <c r="AX4386">
        <v>0.999999999999999</v>
      </c>
      <c r="AY4386">
        <v>91.614832507662001</v>
      </c>
      <c r="AZ4386">
        <v>50</v>
      </c>
      <c r="BA4386">
        <v>1</v>
      </c>
      <c r="BB4386">
        <v>46</v>
      </c>
      <c r="BC4386">
        <v>0.79283942091558302</v>
      </c>
      <c r="BD4386">
        <v>4</v>
      </c>
      <c r="BE4386">
        <v>0.20716057908441601</v>
      </c>
      <c r="BF4386">
        <v>91.121031698386005</v>
      </c>
      <c r="BG4386">
        <v>92.371889762818995</v>
      </c>
      <c r="BH4386">
        <v>88.910449863008907</v>
      </c>
      <c r="BI4386">
        <v>88.070314435746994</v>
      </c>
    </row>
    <row r="4387" spans="1:61" x14ac:dyDescent="0.25">
      <c r="A4387" s="10" t="str">
        <f>VLOOKUP(D4387,'Index-Relations'!E:F,2,FALSE)</f>
        <v>ESG</v>
      </c>
      <c r="B4387" t="s">
        <v>3450</v>
      </c>
      <c r="C4387" s="53" t="s">
        <v>2760</v>
      </c>
      <c r="D4387" s="59" t="s">
        <v>3204</v>
      </c>
      <c r="E4387" s="59" t="s">
        <v>7803</v>
      </c>
      <c r="F4387" t="s">
        <v>1743</v>
      </c>
      <c r="G4387" t="s">
        <v>1742</v>
      </c>
      <c r="H4387" t="s">
        <v>1744</v>
      </c>
      <c r="I4387" s="52">
        <v>45659</v>
      </c>
      <c r="J4387" t="s">
        <v>2457</v>
      </c>
      <c r="K4387">
        <v>60</v>
      </c>
      <c r="L4387" s="73">
        <v>81.544667780176994</v>
      </c>
      <c r="M4387">
        <v>60</v>
      </c>
      <c r="N4387">
        <v>1</v>
      </c>
      <c r="O4387" s="73">
        <v>84.928386506682003</v>
      </c>
      <c r="P4387">
        <v>60</v>
      </c>
      <c r="Q4387">
        <v>1</v>
      </c>
      <c r="R4387">
        <v>59</v>
      </c>
      <c r="S4387">
        <v>0.98230189732405904</v>
      </c>
      <c r="T4387">
        <v>41.604872384655899</v>
      </c>
      <c r="U4387">
        <v>0.75932904436651805</v>
      </c>
      <c r="V4387">
        <v>44</v>
      </c>
      <c r="W4387">
        <v>9.4669689369513296E-2</v>
      </c>
      <c r="X4387">
        <v>10</v>
      </c>
      <c r="Y4387">
        <v>60</v>
      </c>
      <c r="Z4387">
        <v>1</v>
      </c>
      <c r="AA4387">
        <v>111.778641483104</v>
      </c>
      <c r="AB4387">
        <v>57</v>
      </c>
      <c r="AC4387">
        <v>0.95070607837924204</v>
      </c>
      <c r="AD4387">
        <v>3</v>
      </c>
      <c r="AE4387">
        <v>4.9293921620757297E-2</v>
      </c>
      <c r="AF4387">
        <v>0</v>
      </c>
      <c r="AG4387">
        <v>1.388E-17</v>
      </c>
      <c r="AH4387">
        <v>5.0075993057572899E-3</v>
      </c>
      <c r="AI4387">
        <v>3</v>
      </c>
      <c r="AJ4387" s="73">
        <v>77.725941231229001</v>
      </c>
      <c r="AK4387">
        <v>60</v>
      </c>
      <c r="AL4387">
        <v>1</v>
      </c>
      <c r="AM4387">
        <v>0</v>
      </c>
      <c r="AN4387">
        <v>0</v>
      </c>
      <c r="AO4387">
        <v>0</v>
      </c>
      <c r="AP4387">
        <v>0</v>
      </c>
      <c r="AQ4387">
        <v>60</v>
      </c>
      <c r="AR4387">
        <v>0.999999999999999</v>
      </c>
      <c r="AS4387">
        <v>3.3387838466457903E-2</v>
      </c>
      <c r="AT4387">
        <v>2</v>
      </c>
      <c r="AU4387">
        <v>0</v>
      </c>
      <c r="AV4387">
        <v>0</v>
      </c>
      <c r="AW4387">
        <v>60</v>
      </c>
      <c r="AX4387">
        <v>1</v>
      </c>
      <c r="AY4387" s="73">
        <v>77.443748389128999</v>
      </c>
      <c r="AZ4387">
        <v>60</v>
      </c>
      <c r="BA4387">
        <v>1</v>
      </c>
      <c r="BB4387">
        <v>56</v>
      </c>
      <c r="BC4387">
        <v>0.93356445853396197</v>
      </c>
      <c r="BD4387">
        <v>4</v>
      </c>
      <c r="BE4387">
        <v>6.6435541466037695E-2</v>
      </c>
      <c r="BF4387">
        <v>81.544667780176994</v>
      </c>
      <c r="BG4387">
        <v>84.928386506682003</v>
      </c>
      <c r="BH4387">
        <v>77.443748389128999</v>
      </c>
      <c r="BI4387">
        <v>77.725941231229001</v>
      </c>
    </row>
    <row r="4388" spans="1:61" x14ac:dyDescent="0.25">
      <c r="A4388" s="10" t="str">
        <f>VLOOKUP(D4388,'Index-Relations'!E:F,2,FALSE)</f>
        <v>ESG</v>
      </c>
      <c r="B4388" t="s">
        <v>3450</v>
      </c>
      <c r="C4388" s="53" t="s">
        <v>2761</v>
      </c>
      <c r="D4388" s="59" t="s">
        <v>3204</v>
      </c>
      <c r="E4388" s="59" t="s">
        <v>7804</v>
      </c>
      <c r="F4388" t="s">
        <v>1743</v>
      </c>
      <c r="G4388" t="s">
        <v>1742</v>
      </c>
      <c r="H4388" t="s">
        <v>1744</v>
      </c>
      <c r="I4388" s="52">
        <v>45628</v>
      </c>
      <c r="J4388" t="s">
        <v>2457</v>
      </c>
      <c r="K4388">
        <v>60</v>
      </c>
      <c r="L4388" s="73">
        <v>81.660475953798993</v>
      </c>
      <c r="M4388">
        <v>60</v>
      </c>
      <c r="N4388">
        <v>1</v>
      </c>
      <c r="O4388" s="73">
        <v>85.135109183583893</v>
      </c>
      <c r="P4388">
        <v>60</v>
      </c>
      <c r="Q4388">
        <v>1</v>
      </c>
      <c r="R4388">
        <v>59</v>
      </c>
      <c r="S4388">
        <v>0.98002151587921504</v>
      </c>
      <c r="T4388">
        <v>41.262341782424897</v>
      </c>
      <c r="U4388">
        <v>0.75950055260782501</v>
      </c>
      <c r="V4388">
        <v>44</v>
      </c>
      <c r="W4388">
        <v>9.4597351499029397E-2</v>
      </c>
      <c r="X4388">
        <v>10</v>
      </c>
      <c r="Y4388">
        <v>60</v>
      </c>
      <c r="Z4388">
        <v>1</v>
      </c>
      <c r="AA4388">
        <v>83.801093623950607</v>
      </c>
      <c r="AB4388">
        <v>56</v>
      </c>
      <c r="AC4388">
        <v>0.93641817786317405</v>
      </c>
      <c r="AD4388">
        <v>4</v>
      </c>
      <c r="AE4388">
        <v>6.3581822136826102E-2</v>
      </c>
      <c r="AF4388">
        <v>0</v>
      </c>
      <c r="AG4388">
        <v>0</v>
      </c>
      <c r="AH4388">
        <v>4.7021547585581304E-3</v>
      </c>
      <c r="AI4388">
        <v>3</v>
      </c>
      <c r="AJ4388" s="73">
        <v>77.552161445791995</v>
      </c>
      <c r="AK4388">
        <v>60</v>
      </c>
      <c r="AL4388">
        <v>1</v>
      </c>
      <c r="AM4388">
        <v>0</v>
      </c>
      <c r="AN4388">
        <v>0</v>
      </c>
      <c r="AO4388">
        <v>0</v>
      </c>
      <c r="AP4388">
        <v>0</v>
      </c>
      <c r="AQ4388">
        <v>60</v>
      </c>
      <c r="AR4388">
        <v>1</v>
      </c>
      <c r="AS4388">
        <v>3.61319235075169E-2</v>
      </c>
      <c r="AT4388">
        <v>2</v>
      </c>
      <c r="AU4388">
        <v>0</v>
      </c>
      <c r="AV4388">
        <v>0</v>
      </c>
      <c r="AW4388">
        <v>60</v>
      </c>
      <c r="AX4388">
        <v>0.999999999999999</v>
      </c>
      <c r="AY4388" s="73">
        <v>77.751321003764005</v>
      </c>
      <c r="AZ4388">
        <v>60</v>
      </c>
      <c r="BA4388">
        <v>1</v>
      </c>
      <c r="BB4388">
        <v>56</v>
      </c>
      <c r="BC4388">
        <v>0.93667122367016498</v>
      </c>
      <c r="BD4388">
        <v>4</v>
      </c>
      <c r="BE4388">
        <v>6.3328776329834899E-2</v>
      </c>
      <c r="BF4388">
        <v>81.660475953798993</v>
      </c>
      <c r="BG4388">
        <v>85.135109183583893</v>
      </c>
      <c r="BH4388">
        <v>77.751321003764005</v>
      </c>
      <c r="BI4388">
        <v>77.552161445791995</v>
      </c>
    </row>
    <row r="4389" spans="1:61" x14ac:dyDescent="0.25">
      <c r="A4389" s="10" t="str">
        <f>VLOOKUP(D4389,'Index-Relations'!E:F,2,FALSE)</f>
        <v>ESG</v>
      </c>
      <c r="B4389" t="s">
        <v>3450</v>
      </c>
      <c r="C4389" s="53" t="s">
        <v>2762</v>
      </c>
      <c r="D4389" s="59" t="s">
        <v>3204</v>
      </c>
      <c r="E4389" s="59" t="s">
        <v>7805</v>
      </c>
      <c r="F4389" t="s">
        <v>1743</v>
      </c>
      <c r="G4389" t="s">
        <v>1742</v>
      </c>
      <c r="H4389" t="s">
        <v>1744</v>
      </c>
      <c r="I4389" s="52">
        <v>45597</v>
      </c>
      <c r="J4389" t="s">
        <v>2457</v>
      </c>
      <c r="K4389">
        <v>60</v>
      </c>
      <c r="L4389" s="73">
        <v>81.641955237592995</v>
      </c>
      <c r="M4389">
        <v>60</v>
      </c>
      <c r="N4389">
        <v>1</v>
      </c>
      <c r="O4389" s="73">
        <v>85.164938378649893</v>
      </c>
      <c r="P4389">
        <v>60</v>
      </c>
      <c r="Q4389">
        <v>1</v>
      </c>
      <c r="R4389">
        <v>59</v>
      </c>
      <c r="S4389">
        <v>0.980850614845167</v>
      </c>
      <c r="T4389">
        <v>41.447978628301101</v>
      </c>
      <c r="U4389">
        <v>0.76818711750620405</v>
      </c>
      <c r="V4389">
        <v>44</v>
      </c>
      <c r="W4389">
        <v>9.4709806413370595E-2</v>
      </c>
      <c r="X4389">
        <v>10</v>
      </c>
      <c r="Y4389">
        <v>60</v>
      </c>
      <c r="Z4389">
        <v>0.999999999999999</v>
      </c>
      <c r="AA4389">
        <v>85.495587364290998</v>
      </c>
      <c r="AB4389">
        <v>56</v>
      </c>
      <c r="AC4389">
        <v>0.93735157815375003</v>
      </c>
      <c r="AD4389">
        <v>4</v>
      </c>
      <c r="AE4389">
        <v>6.26484218462494E-2</v>
      </c>
      <c r="AF4389">
        <v>0</v>
      </c>
      <c r="AG4389">
        <v>8.3269999999999995E-17</v>
      </c>
      <c r="AH4389">
        <v>4.7455859522833503E-3</v>
      </c>
      <c r="AI4389">
        <v>3</v>
      </c>
      <c r="AJ4389" s="73">
        <v>77.587354851499995</v>
      </c>
      <c r="AK4389">
        <v>60</v>
      </c>
      <c r="AL4389">
        <v>1</v>
      </c>
      <c r="AM4389">
        <v>0</v>
      </c>
      <c r="AN4389">
        <v>0</v>
      </c>
      <c r="AO4389">
        <v>0</v>
      </c>
      <c r="AP4389">
        <v>0</v>
      </c>
      <c r="AQ4389">
        <v>60</v>
      </c>
      <c r="AR4389">
        <v>0.999999999999999</v>
      </c>
      <c r="AS4389">
        <v>3.5080969116702797E-2</v>
      </c>
      <c r="AT4389">
        <v>2</v>
      </c>
      <c r="AU4389">
        <v>0</v>
      </c>
      <c r="AV4389">
        <v>0</v>
      </c>
      <c r="AW4389">
        <v>60</v>
      </c>
      <c r="AX4389">
        <v>1</v>
      </c>
      <c r="AY4389" s="73">
        <v>77.629456636192899</v>
      </c>
      <c r="AZ4389">
        <v>60</v>
      </c>
      <c r="BA4389">
        <v>1</v>
      </c>
      <c r="BB4389">
        <v>56</v>
      </c>
      <c r="BC4389">
        <v>0.93486294688726901</v>
      </c>
      <c r="BD4389">
        <v>4</v>
      </c>
      <c r="BE4389">
        <v>6.51370531127302E-2</v>
      </c>
      <c r="BF4389">
        <v>81.641955237592995</v>
      </c>
      <c r="BG4389">
        <v>85.164938378649893</v>
      </c>
      <c r="BH4389">
        <v>77.629456636192899</v>
      </c>
      <c r="BI4389">
        <v>77.587354851499995</v>
      </c>
    </row>
    <row r="4390" spans="1:61" x14ac:dyDescent="0.25">
      <c r="A4390" s="10" t="str">
        <f>VLOOKUP(D4390,'Index-Relations'!E:F,2,FALSE)</f>
        <v>ESG</v>
      </c>
      <c r="B4390" t="s">
        <v>3450</v>
      </c>
      <c r="C4390" s="53" t="s">
        <v>2763</v>
      </c>
      <c r="D4390" s="59" t="s">
        <v>3204</v>
      </c>
      <c r="E4390" s="59" t="s">
        <v>7806</v>
      </c>
      <c r="F4390" t="s">
        <v>1743</v>
      </c>
      <c r="G4390" t="s">
        <v>1742</v>
      </c>
      <c r="H4390" t="s">
        <v>1744</v>
      </c>
      <c r="I4390" s="52">
        <v>45566</v>
      </c>
      <c r="J4390" t="s">
        <v>2457</v>
      </c>
      <c r="K4390">
        <v>60</v>
      </c>
      <c r="L4390" s="73">
        <v>81.658142940686005</v>
      </c>
      <c r="M4390">
        <v>60</v>
      </c>
      <c r="N4390">
        <v>1</v>
      </c>
      <c r="O4390" s="73">
        <v>85.148734516757997</v>
      </c>
      <c r="P4390">
        <v>60</v>
      </c>
      <c r="Q4390">
        <v>1</v>
      </c>
      <c r="R4390">
        <v>59</v>
      </c>
      <c r="S4390">
        <v>0.98251499975989798</v>
      </c>
      <c r="T4390">
        <v>41.541496459895299</v>
      </c>
      <c r="U4390">
        <v>0.77378489327913802</v>
      </c>
      <c r="V4390">
        <v>44</v>
      </c>
      <c r="W4390">
        <v>9.85214535058897E-2</v>
      </c>
      <c r="X4390">
        <v>10</v>
      </c>
      <c r="Y4390">
        <v>60</v>
      </c>
      <c r="Z4390">
        <v>1</v>
      </c>
      <c r="AA4390">
        <v>87.137126667835005</v>
      </c>
      <c r="AB4390">
        <v>56</v>
      </c>
      <c r="AC4390">
        <v>0.934248905019051</v>
      </c>
      <c r="AD4390">
        <v>4</v>
      </c>
      <c r="AE4390">
        <v>6.5751094980949096E-2</v>
      </c>
      <c r="AF4390">
        <v>0</v>
      </c>
      <c r="AG4390">
        <v>0</v>
      </c>
      <c r="AH4390">
        <v>4.7571050282710099E-3</v>
      </c>
      <c r="AI4390">
        <v>3</v>
      </c>
      <c r="AJ4390" s="73">
        <v>77.831634556178003</v>
      </c>
      <c r="AK4390">
        <v>60</v>
      </c>
      <c r="AL4390">
        <v>1</v>
      </c>
      <c r="AM4390">
        <v>0</v>
      </c>
      <c r="AN4390">
        <v>0</v>
      </c>
      <c r="AO4390">
        <v>0</v>
      </c>
      <c r="AP4390">
        <v>0</v>
      </c>
      <c r="AQ4390">
        <v>60</v>
      </c>
      <c r="AR4390">
        <v>0.999999999999999</v>
      </c>
      <c r="AS4390">
        <v>3.2107916639712498E-2</v>
      </c>
      <c r="AT4390">
        <v>2</v>
      </c>
      <c r="AU4390">
        <v>0</v>
      </c>
      <c r="AV4390">
        <v>0</v>
      </c>
      <c r="AW4390">
        <v>60</v>
      </c>
      <c r="AX4390">
        <v>1</v>
      </c>
      <c r="AY4390" s="73">
        <v>77.392304397548003</v>
      </c>
      <c r="AZ4390">
        <v>60</v>
      </c>
      <c r="BA4390">
        <v>1</v>
      </c>
      <c r="BB4390">
        <v>56</v>
      </c>
      <c r="BC4390">
        <v>0.93452920100970205</v>
      </c>
      <c r="BD4390">
        <v>4</v>
      </c>
      <c r="BE4390">
        <v>6.5470798990297105E-2</v>
      </c>
      <c r="BF4390">
        <v>81.658142940686005</v>
      </c>
      <c r="BG4390">
        <v>85.148734516757997</v>
      </c>
      <c r="BH4390">
        <v>77.392304397548003</v>
      </c>
      <c r="BI4390">
        <v>77.831634556178003</v>
      </c>
    </row>
    <row r="4391" spans="1:61" x14ac:dyDescent="0.25">
      <c r="A4391" s="10" t="str">
        <f>VLOOKUP(D4391,'Index-Relations'!E:F,2,FALSE)</f>
        <v>ESG</v>
      </c>
      <c r="B4391" t="s">
        <v>3450</v>
      </c>
      <c r="C4391" s="53" t="s">
        <v>2764</v>
      </c>
      <c r="D4391" s="59" t="s">
        <v>3204</v>
      </c>
      <c r="E4391" s="59" t="s">
        <v>7807</v>
      </c>
      <c r="F4391" t="s">
        <v>1743</v>
      </c>
      <c r="G4391" t="s">
        <v>1742</v>
      </c>
      <c r="H4391" t="s">
        <v>1744</v>
      </c>
      <c r="I4391" s="52">
        <v>45537</v>
      </c>
      <c r="J4391" t="s">
        <v>2457</v>
      </c>
      <c r="K4391">
        <v>59</v>
      </c>
      <c r="L4391" s="73">
        <v>82.451724389505003</v>
      </c>
      <c r="M4391">
        <v>59</v>
      </c>
      <c r="N4391">
        <v>1</v>
      </c>
      <c r="O4391" s="73">
        <v>85.493433223466894</v>
      </c>
      <c r="P4391">
        <v>59</v>
      </c>
      <c r="Q4391">
        <v>1</v>
      </c>
      <c r="R4391">
        <v>58</v>
      </c>
      <c r="S4391">
        <v>0.98254145813363003</v>
      </c>
      <c r="T4391">
        <v>41.4804960327806</v>
      </c>
      <c r="U4391">
        <v>0.75197271642016705</v>
      </c>
      <c r="V4391">
        <v>43</v>
      </c>
      <c r="W4391">
        <v>9.4747785274940197E-2</v>
      </c>
      <c r="X4391">
        <v>10</v>
      </c>
      <c r="Y4391">
        <v>59</v>
      </c>
      <c r="Z4391">
        <v>1</v>
      </c>
      <c r="AA4391">
        <v>75.114946047375895</v>
      </c>
      <c r="AB4391">
        <v>54</v>
      </c>
      <c r="AC4391">
        <v>0.910202017573702</v>
      </c>
      <c r="AD4391">
        <v>5</v>
      </c>
      <c r="AE4391">
        <v>8.9797982426297801E-2</v>
      </c>
      <c r="AF4391">
        <v>0</v>
      </c>
      <c r="AG4391">
        <v>0</v>
      </c>
      <c r="AH4391">
        <v>5.7743674401209699E-3</v>
      </c>
      <c r="AI4391">
        <v>3</v>
      </c>
      <c r="AJ4391" s="73">
        <v>78.994907202479993</v>
      </c>
      <c r="AK4391">
        <v>59</v>
      </c>
      <c r="AL4391">
        <v>1</v>
      </c>
      <c r="AM4391">
        <v>0</v>
      </c>
      <c r="AN4391">
        <v>0</v>
      </c>
      <c r="AO4391">
        <v>0</v>
      </c>
      <c r="AP4391">
        <v>0</v>
      </c>
      <c r="AQ4391">
        <v>59</v>
      </c>
      <c r="AR4391">
        <v>0.999999999999999</v>
      </c>
      <c r="AS4391">
        <v>3.3192556163084398E-2</v>
      </c>
      <c r="AT4391">
        <v>2</v>
      </c>
      <c r="AU4391">
        <v>0</v>
      </c>
      <c r="AV4391">
        <v>0</v>
      </c>
      <c r="AW4391">
        <v>59</v>
      </c>
      <c r="AX4391">
        <v>1</v>
      </c>
      <c r="AY4391" s="73">
        <v>78.407580542674907</v>
      </c>
      <c r="AZ4391">
        <v>59</v>
      </c>
      <c r="BA4391">
        <v>1</v>
      </c>
      <c r="BB4391">
        <v>55</v>
      </c>
      <c r="BC4391">
        <v>0.92844572714236595</v>
      </c>
      <c r="BD4391">
        <v>4</v>
      </c>
      <c r="BE4391">
        <v>7.1554272857633897E-2</v>
      </c>
      <c r="BF4391">
        <v>82.451724389505003</v>
      </c>
      <c r="BG4391">
        <v>85.493433223466894</v>
      </c>
      <c r="BH4391">
        <v>78.407580542674907</v>
      </c>
      <c r="BI4391">
        <v>78.994907202479993</v>
      </c>
    </row>
    <row r="4392" spans="1:61" x14ac:dyDescent="0.25">
      <c r="A4392" s="10" t="str">
        <f>VLOOKUP(D4392,'Index-Relations'!E:F,2,FALSE)</f>
        <v>ESG</v>
      </c>
      <c r="B4392" t="s">
        <v>3450</v>
      </c>
      <c r="C4392" s="53" t="s">
        <v>3350</v>
      </c>
      <c r="D4392" s="59" t="s">
        <v>3204</v>
      </c>
      <c r="E4392" s="59" t="s">
        <v>7808</v>
      </c>
      <c r="F4392" t="s">
        <v>1743</v>
      </c>
      <c r="G4392" t="s">
        <v>1742</v>
      </c>
      <c r="H4392" t="s">
        <v>1744</v>
      </c>
      <c r="I4392" s="52">
        <v>45505</v>
      </c>
      <c r="J4392" t="s">
        <v>2457</v>
      </c>
      <c r="K4392">
        <v>59</v>
      </c>
      <c r="L4392" s="73">
        <v>82.368257041324995</v>
      </c>
      <c r="M4392">
        <v>59</v>
      </c>
      <c r="N4392">
        <v>1</v>
      </c>
      <c r="O4392" s="73">
        <v>85.407237585363006</v>
      </c>
      <c r="P4392">
        <v>59</v>
      </c>
      <c r="Q4392">
        <v>1</v>
      </c>
      <c r="R4392">
        <v>58</v>
      </c>
      <c r="S4392">
        <v>0.98096863622753405</v>
      </c>
      <c r="T4392">
        <v>41.407382709030202</v>
      </c>
      <c r="U4392">
        <v>0.74907016587278097</v>
      </c>
      <c r="V4392">
        <v>43</v>
      </c>
      <c r="W4392">
        <v>9.6777741893577102E-2</v>
      </c>
      <c r="X4392">
        <v>10</v>
      </c>
      <c r="Y4392">
        <v>59</v>
      </c>
      <c r="Z4392">
        <v>1</v>
      </c>
      <c r="AA4392">
        <v>75.955969505192499</v>
      </c>
      <c r="AB4392">
        <v>56</v>
      </c>
      <c r="AC4392">
        <v>0.94417555922804997</v>
      </c>
      <c r="AD4392">
        <v>3</v>
      </c>
      <c r="AE4392">
        <v>5.5824440771949098E-2</v>
      </c>
      <c r="AF4392">
        <v>0</v>
      </c>
      <c r="AG4392">
        <v>7.633E-17</v>
      </c>
      <c r="AH4392">
        <v>5.40667257858267E-3</v>
      </c>
      <c r="AI4392">
        <v>3</v>
      </c>
      <c r="AJ4392" s="73">
        <v>78.862534465259898</v>
      </c>
      <c r="AK4392">
        <v>59</v>
      </c>
      <c r="AL4392">
        <v>1</v>
      </c>
      <c r="AM4392">
        <v>0</v>
      </c>
      <c r="AN4392">
        <v>0</v>
      </c>
      <c r="AO4392">
        <v>0</v>
      </c>
      <c r="AP4392">
        <v>0</v>
      </c>
      <c r="AQ4392">
        <v>59</v>
      </c>
      <c r="AR4392">
        <v>1</v>
      </c>
      <c r="AS4392">
        <v>3.2520374974978103E-2</v>
      </c>
      <c r="AT4392">
        <v>2</v>
      </c>
      <c r="AU4392">
        <v>0</v>
      </c>
      <c r="AV4392">
        <v>0</v>
      </c>
      <c r="AW4392">
        <v>59</v>
      </c>
      <c r="AX4392">
        <v>1</v>
      </c>
      <c r="AY4392" s="73">
        <v>78.402101973120907</v>
      </c>
      <c r="AZ4392">
        <v>59</v>
      </c>
      <c r="BA4392">
        <v>1</v>
      </c>
      <c r="BB4392">
        <v>56</v>
      </c>
      <c r="BC4392">
        <v>0.94273457552037199</v>
      </c>
      <c r="BD4392">
        <v>3</v>
      </c>
      <c r="BE4392">
        <v>5.72654244796275E-2</v>
      </c>
      <c r="BF4392">
        <v>82.368257041324995</v>
      </c>
      <c r="BG4392">
        <v>85.407237585363006</v>
      </c>
      <c r="BH4392">
        <v>78.402101973120907</v>
      </c>
      <c r="BI4392">
        <v>78.862534465259898</v>
      </c>
    </row>
    <row r="4393" spans="1:61" x14ac:dyDescent="0.25">
      <c r="A4393" s="10" t="str">
        <f>VLOOKUP(D4393,'Index-Relations'!E:F,2,FALSE)</f>
        <v>ESG</v>
      </c>
      <c r="B4393" t="s">
        <v>3450</v>
      </c>
      <c r="C4393" s="53" t="s">
        <v>2765</v>
      </c>
      <c r="D4393" s="59" t="s">
        <v>3204</v>
      </c>
      <c r="E4393" s="59" t="s">
        <v>7809</v>
      </c>
      <c r="F4393" t="s">
        <v>1743</v>
      </c>
      <c r="G4393" t="s">
        <v>1742</v>
      </c>
      <c r="H4393" t="s">
        <v>1744</v>
      </c>
      <c r="I4393" s="52">
        <v>45474</v>
      </c>
      <c r="J4393" t="s">
        <v>2457</v>
      </c>
      <c r="K4393">
        <v>60</v>
      </c>
      <c r="L4393" s="73">
        <v>82.8108886400329</v>
      </c>
      <c r="M4393">
        <v>60</v>
      </c>
      <c r="N4393">
        <v>1</v>
      </c>
      <c r="O4393" s="73">
        <v>85.590713663286905</v>
      </c>
      <c r="P4393">
        <v>60</v>
      </c>
      <c r="Q4393">
        <v>1</v>
      </c>
      <c r="R4393">
        <v>59</v>
      </c>
      <c r="S4393">
        <v>0.98297757670985997</v>
      </c>
      <c r="T4393">
        <v>40.987923389231703</v>
      </c>
      <c r="U4393">
        <v>0.70929514395211801</v>
      </c>
      <c r="V4393">
        <v>43</v>
      </c>
      <c r="W4393">
        <v>9.3569020503567996E-2</v>
      </c>
      <c r="X4393">
        <v>10</v>
      </c>
      <c r="Y4393">
        <v>60</v>
      </c>
      <c r="Z4393">
        <v>1</v>
      </c>
      <c r="AA4393">
        <v>78.484893223894801</v>
      </c>
      <c r="AB4393">
        <v>57</v>
      </c>
      <c r="AC4393">
        <v>0.94922352885989802</v>
      </c>
      <c r="AD4393">
        <v>3</v>
      </c>
      <c r="AE4393">
        <v>5.0776471140102003E-2</v>
      </c>
      <c r="AF4393">
        <v>0</v>
      </c>
      <c r="AG4393">
        <v>0</v>
      </c>
      <c r="AH4393">
        <v>5.2669952892080603E-3</v>
      </c>
      <c r="AI4393">
        <v>3</v>
      </c>
      <c r="AJ4393" s="73">
        <v>79.354256741728904</v>
      </c>
      <c r="AK4393">
        <v>60</v>
      </c>
      <c r="AL4393">
        <v>1</v>
      </c>
      <c r="AM4393">
        <v>0</v>
      </c>
      <c r="AN4393">
        <v>0</v>
      </c>
      <c r="AO4393">
        <v>0</v>
      </c>
      <c r="AP4393">
        <v>0</v>
      </c>
      <c r="AQ4393">
        <v>60</v>
      </c>
      <c r="AR4393">
        <v>0.999999999999999</v>
      </c>
      <c r="AS4393">
        <v>3.1662719629848499E-2</v>
      </c>
      <c r="AT4393">
        <v>2</v>
      </c>
      <c r="AU4393">
        <v>0</v>
      </c>
      <c r="AV4393">
        <v>0</v>
      </c>
      <c r="AW4393">
        <v>60</v>
      </c>
      <c r="AX4393">
        <v>0.999999999999999</v>
      </c>
      <c r="AY4393" s="73">
        <v>79.024462785826003</v>
      </c>
      <c r="AZ4393">
        <v>60</v>
      </c>
      <c r="BA4393">
        <v>1</v>
      </c>
      <c r="BB4393">
        <v>57</v>
      </c>
      <c r="BC4393">
        <v>0.94710688872210902</v>
      </c>
      <c r="BD4393">
        <v>3</v>
      </c>
      <c r="BE4393">
        <v>5.2893111277890502E-2</v>
      </c>
      <c r="BF4393">
        <v>82.8108886400329</v>
      </c>
      <c r="BG4393">
        <v>85.590713663286905</v>
      </c>
      <c r="BH4393">
        <v>79.024462785826003</v>
      </c>
      <c r="BI4393">
        <v>79.354256741728904</v>
      </c>
    </row>
    <row r="4394" spans="1:61" x14ac:dyDescent="0.25">
      <c r="A4394" s="10" t="str">
        <f>VLOOKUP(D4394,'Index-Relations'!E:F,2,FALSE)</f>
        <v>ESG</v>
      </c>
      <c r="B4394" t="s">
        <v>3450</v>
      </c>
      <c r="C4394" s="53" t="s">
        <v>2766</v>
      </c>
      <c r="D4394" s="59" t="s">
        <v>3204</v>
      </c>
      <c r="E4394" s="59" t="s">
        <v>7810</v>
      </c>
      <c r="F4394" t="s">
        <v>1743</v>
      </c>
      <c r="G4394" t="s">
        <v>1742</v>
      </c>
      <c r="H4394" t="s">
        <v>1744</v>
      </c>
      <c r="I4394" s="52">
        <v>45446</v>
      </c>
      <c r="J4394" t="s">
        <v>2457</v>
      </c>
      <c r="K4394">
        <v>60</v>
      </c>
      <c r="L4394" s="73">
        <v>84.788857972835999</v>
      </c>
      <c r="M4394">
        <v>60</v>
      </c>
      <c r="N4394">
        <v>1</v>
      </c>
      <c r="O4394" s="73">
        <v>85.388395975979904</v>
      </c>
      <c r="P4394">
        <v>60</v>
      </c>
      <c r="Q4394">
        <v>1</v>
      </c>
      <c r="R4394">
        <v>60</v>
      </c>
      <c r="S4394">
        <v>0.999999999999999</v>
      </c>
      <c r="T4394">
        <v>38.550032161886499</v>
      </c>
      <c r="U4394">
        <v>0.65312195470895396</v>
      </c>
      <c r="V4394">
        <v>39</v>
      </c>
      <c r="W4394">
        <v>4.6098529641702898E-2</v>
      </c>
      <c r="X4394">
        <v>8</v>
      </c>
      <c r="Y4394">
        <v>60</v>
      </c>
      <c r="Z4394">
        <v>1</v>
      </c>
      <c r="AA4394">
        <v>61.372125830818497</v>
      </c>
      <c r="AB4394">
        <v>56</v>
      </c>
      <c r="AC4394">
        <v>0.92561819975529902</v>
      </c>
      <c r="AD4394">
        <v>4</v>
      </c>
      <c r="AE4394">
        <v>7.4381800244700397E-2</v>
      </c>
      <c r="AF4394">
        <v>0</v>
      </c>
      <c r="AG4394">
        <v>0</v>
      </c>
      <c r="AH4394">
        <v>4.7598551327038101E-3</v>
      </c>
      <c r="AI4394">
        <v>3</v>
      </c>
      <c r="AJ4394" s="73">
        <v>81.779241917090005</v>
      </c>
      <c r="AK4394">
        <v>60</v>
      </c>
      <c r="AL4394">
        <v>1</v>
      </c>
      <c r="AM4394">
        <v>0</v>
      </c>
      <c r="AN4394">
        <v>0</v>
      </c>
      <c r="AO4394">
        <v>0</v>
      </c>
      <c r="AP4394">
        <v>0</v>
      </c>
      <c r="AQ4394">
        <v>60</v>
      </c>
      <c r="AR4394">
        <v>1</v>
      </c>
      <c r="AS4394">
        <v>3.4029019193450798E-2</v>
      </c>
      <c r="AT4394">
        <v>2</v>
      </c>
      <c r="AU4394">
        <v>0</v>
      </c>
      <c r="AV4394">
        <v>0</v>
      </c>
      <c r="AW4394">
        <v>60</v>
      </c>
      <c r="AX4394">
        <v>1</v>
      </c>
      <c r="AY4394" s="73">
        <v>81.645419561941907</v>
      </c>
      <c r="AZ4394">
        <v>60</v>
      </c>
      <c r="BA4394">
        <v>1</v>
      </c>
      <c r="BB4394">
        <v>56</v>
      </c>
      <c r="BC4394">
        <v>0.93480513814015997</v>
      </c>
      <c r="BD4394">
        <v>4</v>
      </c>
      <c r="BE4394">
        <v>6.5194861859839595E-2</v>
      </c>
      <c r="BF4394">
        <v>84.788857972835999</v>
      </c>
      <c r="BG4394">
        <v>85.388395975979904</v>
      </c>
      <c r="BH4394">
        <v>81.645419561941907</v>
      </c>
      <c r="BI4394">
        <v>81.779241917090005</v>
      </c>
    </row>
    <row r="4395" spans="1:61" x14ac:dyDescent="0.25">
      <c r="A4395" s="10" t="str">
        <f>VLOOKUP(D4395,'Index-Relations'!E:F,2,FALSE)</f>
        <v>ESG</v>
      </c>
      <c r="B4395" t="s">
        <v>3450</v>
      </c>
      <c r="C4395" s="53" t="s">
        <v>2767</v>
      </c>
      <c r="D4395" s="59" t="s">
        <v>3204</v>
      </c>
      <c r="E4395" s="59" t="s">
        <v>7811</v>
      </c>
      <c r="F4395" t="s">
        <v>1743</v>
      </c>
      <c r="G4395" t="s">
        <v>1742</v>
      </c>
      <c r="H4395" t="s">
        <v>1744</v>
      </c>
      <c r="I4395" s="52">
        <v>45414</v>
      </c>
      <c r="J4395" t="s">
        <v>2457</v>
      </c>
      <c r="K4395">
        <v>60</v>
      </c>
      <c r="L4395" s="73">
        <v>84.937132571242998</v>
      </c>
      <c r="M4395">
        <v>60</v>
      </c>
      <c r="N4395">
        <v>1</v>
      </c>
      <c r="O4395" s="73">
        <v>85.507695917846902</v>
      </c>
      <c r="P4395">
        <v>60</v>
      </c>
      <c r="Q4395">
        <v>1</v>
      </c>
      <c r="R4395">
        <v>60</v>
      </c>
      <c r="S4395">
        <v>0.999999999999999</v>
      </c>
      <c r="T4395">
        <v>38.825196534184499</v>
      </c>
      <c r="U4395">
        <v>0.64557834700295003</v>
      </c>
      <c r="V4395">
        <v>39</v>
      </c>
      <c r="W4395">
        <v>4.6581341289270897E-2</v>
      </c>
      <c r="X4395">
        <v>8</v>
      </c>
      <c r="Y4395">
        <v>60</v>
      </c>
      <c r="Z4395">
        <v>1</v>
      </c>
      <c r="AA4395">
        <v>62.479743296278201</v>
      </c>
      <c r="AB4395">
        <v>56</v>
      </c>
      <c r="AC4395">
        <v>0.93170483543821603</v>
      </c>
      <c r="AD4395">
        <v>4</v>
      </c>
      <c r="AE4395">
        <v>6.8295164561783195E-2</v>
      </c>
      <c r="AF4395">
        <v>0</v>
      </c>
      <c r="AG4395">
        <v>6.9390000000000004E-17</v>
      </c>
      <c r="AH4395">
        <v>4.7327526336218197E-3</v>
      </c>
      <c r="AI4395">
        <v>3</v>
      </c>
      <c r="AJ4395" s="73">
        <v>82.008722649296999</v>
      </c>
      <c r="AK4395">
        <v>60</v>
      </c>
      <c r="AL4395">
        <v>1</v>
      </c>
      <c r="AM4395">
        <v>0</v>
      </c>
      <c r="AN4395">
        <v>0</v>
      </c>
      <c r="AO4395">
        <v>0</v>
      </c>
      <c r="AP4395">
        <v>0</v>
      </c>
      <c r="AQ4395">
        <v>60</v>
      </c>
      <c r="AR4395">
        <v>1</v>
      </c>
      <c r="AS4395">
        <v>3.4094590661031599E-2</v>
      </c>
      <c r="AT4395">
        <v>2</v>
      </c>
      <c r="AU4395">
        <v>0</v>
      </c>
      <c r="AV4395">
        <v>0</v>
      </c>
      <c r="AW4395">
        <v>60</v>
      </c>
      <c r="AX4395">
        <v>0.999999999999999</v>
      </c>
      <c r="AY4395" s="73">
        <v>82.023493552662998</v>
      </c>
      <c r="AZ4395">
        <v>60</v>
      </c>
      <c r="BA4395">
        <v>1</v>
      </c>
      <c r="BB4395">
        <v>56</v>
      </c>
      <c r="BC4395">
        <v>0.93447428528591003</v>
      </c>
      <c r="BD4395">
        <v>4</v>
      </c>
      <c r="BE4395">
        <v>6.5525714714089203E-2</v>
      </c>
      <c r="BF4395">
        <v>84.937132571242998</v>
      </c>
      <c r="BG4395">
        <v>85.507695917846902</v>
      </c>
      <c r="BH4395">
        <v>82.023493552662998</v>
      </c>
      <c r="BI4395">
        <v>82.008722649296999</v>
      </c>
    </row>
    <row r="4396" spans="1:61" x14ac:dyDescent="0.25">
      <c r="A4396" s="10" t="str">
        <f>VLOOKUP(D4396,'Index-Relations'!E:F,2,FALSE)</f>
        <v>ESG</v>
      </c>
      <c r="B4396" t="s">
        <v>3450</v>
      </c>
      <c r="C4396" s="53" t="s">
        <v>2768</v>
      </c>
      <c r="D4396" s="59" t="s">
        <v>3204</v>
      </c>
      <c r="E4396" s="59" t="s">
        <v>7812</v>
      </c>
      <c r="F4396" t="s">
        <v>1743</v>
      </c>
      <c r="G4396" t="s">
        <v>1742</v>
      </c>
      <c r="H4396" t="s">
        <v>1744</v>
      </c>
      <c r="I4396" s="52">
        <v>45384</v>
      </c>
      <c r="J4396" t="s">
        <v>2457</v>
      </c>
      <c r="K4396">
        <v>60</v>
      </c>
      <c r="L4396">
        <v>88.568577494576402</v>
      </c>
      <c r="M4396">
        <v>60</v>
      </c>
      <c r="N4396">
        <v>1</v>
      </c>
      <c r="O4396">
        <v>89.118904156466101</v>
      </c>
      <c r="P4396">
        <v>60</v>
      </c>
      <c r="Q4396">
        <v>1</v>
      </c>
      <c r="R4396">
        <v>60</v>
      </c>
      <c r="S4396">
        <v>1</v>
      </c>
      <c r="T4396">
        <v>38.5588484728829</v>
      </c>
      <c r="U4396">
        <v>0.645551353919666</v>
      </c>
      <c r="V4396">
        <v>39</v>
      </c>
      <c r="W4396">
        <v>4.5803932079248502E-2</v>
      </c>
      <c r="X4396">
        <v>8</v>
      </c>
      <c r="Y4396">
        <v>60</v>
      </c>
      <c r="Z4396">
        <v>1</v>
      </c>
      <c r="AA4396">
        <v>62.149449607022298</v>
      </c>
      <c r="AB4396">
        <v>56</v>
      </c>
      <c r="AC4396">
        <v>0.93075992208747704</v>
      </c>
      <c r="AD4396">
        <v>4</v>
      </c>
      <c r="AE4396">
        <v>6.9240077912522402E-2</v>
      </c>
      <c r="AF4396">
        <v>0</v>
      </c>
      <c r="AG4396">
        <v>1.6652999999999999E-16</v>
      </c>
      <c r="AH4396">
        <v>4.6502342215744502E-3</v>
      </c>
      <c r="AI4396">
        <v>3</v>
      </c>
      <c r="AJ4396">
        <v>86.406839021196305</v>
      </c>
      <c r="AK4396">
        <v>60</v>
      </c>
      <c r="AL4396">
        <v>1</v>
      </c>
      <c r="AM4396">
        <v>0</v>
      </c>
      <c r="AN4396">
        <v>0</v>
      </c>
      <c r="AO4396">
        <v>0</v>
      </c>
      <c r="AP4396">
        <v>0</v>
      </c>
      <c r="AQ4396">
        <v>60</v>
      </c>
      <c r="AR4396">
        <v>1</v>
      </c>
      <c r="AS4396">
        <v>3.5186604512067399E-2</v>
      </c>
      <c r="AT4396">
        <v>2</v>
      </c>
      <c r="AU4396">
        <v>0</v>
      </c>
      <c r="AV4396">
        <v>0</v>
      </c>
      <c r="AW4396">
        <v>60</v>
      </c>
      <c r="AX4396">
        <v>1</v>
      </c>
      <c r="AY4396">
        <v>86.214773047921298</v>
      </c>
      <c r="AZ4396">
        <v>60</v>
      </c>
      <c r="BA4396">
        <v>1</v>
      </c>
      <c r="BB4396">
        <v>56</v>
      </c>
      <c r="BC4396">
        <v>0.93646612400414797</v>
      </c>
      <c r="BD4396">
        <v>4</v>
      </c>
      <c r="BE4396">
        <v>6.3533875995851294E-2</v>
      </c>
      <c r="BF4396">
        <v>85.178281183111906</v>
      </c>
      <c r="BG4396">
        <v>85.406833696837893</v>
      </c>
      <c r="BH4396">
        <v>82.521322136227994</v>
      </c>
      <c r="BI4396">
        <v>82.229895726132</v>
      </c>
    </row>
    <row r="4397" spans="1:61" x14ac:dyDescent="0.25">
      <c r="A4397" s="10" t="str">
        <f>VLOOKUP(D4397,'Index-Relations'!E:F,2,FALSE)</f>
        <v>ESG</v>
      </c>
      <c r="B4397" t="s">
        <v>3450</v>
      </c>
      <c r="C4397" s="53" t="s">
        <v>2769</v>
      </c>
      <c r="D4397" s="59" t="s">
        <v>3204</v>
      </c>
      <c r="E4397" s="59" t="s">
        <v>7813</v>
      </c>
      <c r="F4397" t="s">
        <v>1743</v>
      </c>
      <c r="G4397" t="s">
        <v>1742</v>
      </c>
      <c r="H4397" t="s">
        <v>1744</v>
      </c>
      <c r="I4397" s="52">
        <v>45352</v>
      </c>
      <c r="J4397" t="s">
        <v>2457</v>
      </c>
      <c r="K4397">
        <v>60</v>
      </c>
      <c r="L4397">
        <v>89.246586945402996</v>
      </c>
      <c r="M4397">
        <v>60</v>
      </c>
      <c r="N4397">
        <v>1</v>
      </c>
      <c r="O4397">
        <v>89.374881154833005</v>
      </c>
      <c r="P4397">
        <v>60</v>
      </c>
      <c r="Q4397">
        <v>1</v>
      </c>
      <c r="R4397">
        <v>60</v>
      </c>
      <c r="S4397">
        <v>1</v>
      </c>
      <c r="T4397">
        <v>38.745483822691</v>
      </c>
      <c r="U4397">
        <v>0.66312066034952599</v>
      </c>
      <c r="V4397">
        <v>39</v>
      </c>
      <c r="W4397">
        <v>4.56937986185652E-2</v>
      </c>
      <c r="X4397">
        <v>6</v>
      </c>
      <c r="Y4397">
        <v>60</v>
      </c>
      <c r="Z4397">
        <v>1</v>
      </c>
      <c r="AA4397">
        <v>60.405991440407</v>
      </c>
      <c r="AB4397">
        <v>56</v>
      </c>
      <c r="AC4397">
        <v>0.93184988568983995</v>
      </c>
      <c r="AD4397">
        <v>4</v>
      </c>
      <c r="AE4397">
        <v>6.8150114310159604E-2</v>
      </c>
      <c r="AF4397">
        <v>0</v>
      </c>
      <c r="AG4397">
        <v>0</v>
      </c>
      <c r="AH4397">
        <v>4.3231987560676902E-4</v>
      </c>
      <c r="AI4397">
        <v>2</v>
      </c>
      <c r="AJ4397">
        <v>87.187282454500902</v>
      </c>
      <c r="AK4397">
        <v>60</v>
      </c>
      <c r="AL4397">
        <v>1</v>
      </c>
      <c r="AM4397">
        <v>0</v>
      </c>
      <c r="AN4397">
        <v>0</v>
      </c>
      <c r="AO4397">
        <v>0</v>
      </c>
      <c r="AP4397">
        <v>0</v>
      </c>
      <c r="AQ4397">
        <v>60</v>
      </c>
      <c r="AR4397">
        <v>0.999999999999999</v>
      </c>
      <c r="AS4397">
        <v>3.4783489230550399E-2</v>
      </c>
      <c r="AT4397">
        <v>2</v>
      </c>
      <c r="AU4397">
        <v>0</v>
      </c>
      <c r="AV4397">
        <v>0</v>
      </c>
      <c r="AW4397">
        <v>60</v>
      </c>
      <c r="AX4397">
        <v>1</v>
      </c>
      <c r="AY4397">
        <v>87.156449370988</v>
      </c>
      <c r="AZ4397">
        <v>60</v>
      </c>
      <c r="BA4397">
        <v>1</v>
      </c>
      <c r="BB4397">
        <v>56</v>
      </c>
      <c r="BC4397">
        <v>0.93179236876371996</v>
      </c>
      <c r="BD4397">
        <v>4</v>
      </c>
      <c r="BE4397">
        <v>6.8207631236279903E-2</v>
      </c>
      <c r="BF4397">
        <v>85.493093569647996</v>
      </c>
      <c r="BG4397">
        <v>85.577791891270905</v>
      </c>
      <c r="BH4397">
        <v>82.949392664539005</v>
      </c>
      <c r="BI4397">
        <v>82.781837964405995</v>
      </c>
    </row>
    <row r="4398" spans="1:61" x14ac:dyDescent="0.25">
      <c r="A4398" s="10" t="str">
        <f>VLOOKUP(D4398,'Index-Relations'!E:F,2,FALSE)</f>
        <v>ESG</v>
      </c>
      <c r="B4398" t="s">
        <v>3450</v>
      </c>
      <c r="C4398" s="53" t="s">
        <v>2770</v>
      </c>
      <c r="D4398" s="59" t="s">
        <v>3204</v>
      </c>
      <c r="E4398" s="59" t="s">
        <v>7814</v>
      </c>
      <c r="F4398" t="s">
        <v>1743</v>
      </c>
      <c r="G4398" t="s">
        <v>1742</v>
      </c>
      <c r="H4398" t="s">
        <v>1744</v>
      </c>
      <c r="I4398" s="52">
        <v>45323</v>
      </c>
      <c r="J4398" t="s">
        <v>2457</v>
      </c>
      <c r="K4398">
        <v>61</v>
      </c>
      <c r="L4398">
        <v>89.181104794353899</v>
      </c>
      <c r="M4398">
        <v>60</v>
      </c>
      <c r="N4398">
        <v>1</v>
      </c>
      <c r="O4398">
        <v>89.339007674773299</v>
      </c>
      <c r="P4398">
        <v>60</v>
      </c>
      <c r="Q4398">
        <v>1</v>
      </c>
      <c r="R4398">
        <v>60</v>
      </c>
      <c r="S4398">
        <v>1</v>
      </c>
      <c r="T4398">
        <v>38.655347471270503</v>
      </c>
      <c r="U4398">
        <v>0.666821620553538</v>
      </c>
      <c r="V4398">
        <v>38</v>
      </c>
      <c r="W4398">
        <v>4.4792265427671001E-2</v>
      </c>
      <c r="X4398">
        <v>6</v>
      </c>
      <c r="Y4398">
        <v>60</v>
      </c>
      <c r="Z4398">
        <v>1</v>
      </c>
      <c r="AA4398">
        <v>62.380115712230896</v>
      </c>
      <c r="AB4398">
        <v>56</v>
      </c>
      <c r="AC4398">
        <v>0.92914104046207702</v>
      </c>
      <c r="AD4398">
        <v>4</v>
      </c>
      <c r="AE4398">
        <v>7.0858959537922206E-2</v>
      </c>
      <c r="AF4398">
        <v>1</v>
      </c>
      <c r="AG4398">
        <v>0</v>
      </c>
      <c r="AH4398">
        <v>4.1949485595183E-4</v>
      </c>
      <c r="AI4398">
        <v>2</v>
      </c>
      <c r="AJ4398">
        <v>87.072851133379103</v>
      </c>
      <c r="AK4398">
        <v>60</v>
      </c>
      <c r="AL4398">
        <v>1</v>
      </c>
      <c r="AM4398">
        <v>0</v>
      </c>
      <c r="AN4398">
        <v>0</v>
      </c>
      <c r="AO4398">
        <v>0</v>
      </c>
      <c r="AP4398">
        <v>0</v>
      </c>
      <c r="AQ4398">
        <v>60</v>
      </c>
      <c r="AR4398">
        <v>1</v>
      </c>
      <c r="AS4398">
        <v>3.3483574319357799E-2</v>
      </c>
      <c r="AT4398">
        <v>2</v>
      </c>
      <c r="AU4398">
        <v>0</v>
      </c>
      <c r="AV4398">
        <v>0</v>
      </c>
      <c r="AW4398">
        <v>60</v>
      </c>
      <c r="AX4398">
        <v>1</v>
      </c>
      <c r="AY4398">
        <v>87.089591462421893</v>
      </c>
      <c r="AZ4398">
        <v>60</v>
      </c>
      <c r="BA4398">
        <v>1</v>
      </c>
      <c r="BB4398">
        <v>56</v>
      </c>
      <c r="BC4398">
        <v>0.92792163267998296</v>
      </c>
      <c r="BD4398">
        <v>4</v>
      </c>
      <c r="BE4398">
        <v>7.2078367320016906E-2</v>
      </c>
      <c r="BF4398">
        <v>85.513542582092995</v>
      </c>
      <c r="BG4398">
        <v>85.624371738712995</v>
      </c>
      <c r="BH4398">
        <v>82.946400515443997</v>
      </c>
      <c r="BI4398">
        <v>82.762885540545</v>
      </c>
    </row>
    <row r="4399" spans="1:61" x14ac:dyDescent="0.25">
      <c r="A4399" s="10" t="str">
        <f>VLOOKUP(D4399,'Index-Relations'!E:F,2,FALSE)</f>
        <v>BM</v>
      </c>
      <c r="B4399" t="s">
        <v>3450</v>
      </c>
      <c r="C4399" s="53" t="s">
        <v>2760</v>
      </c>
      <c r="D4399" s="59" t="s">
        <v>3205</v>
      </c>
      <c r="E4399" s="59" t="s">
        <v>7815</v>
      </c>
      <c r="F4399" t="s">
        <v>1746</v>
      </c>
      <c r="G4399" t="s">
        <v>320</v>
      </c>
      <c r="H4399" t="s">
        <v>1747</v>
      </c>
      <c r="I4399" s="52">
        <v>45658</v>
      </c>
      <c r="J4399" t="s">
        <v>2457</v>
      </c>
      <c r="K4399">
        <v>154</v>
      </c>
      <c r="L4399" s="73">
        <v>78.766002146622995</v>
      </c>
      <c r="M4399">
        <v>145</v>
      </c>
      <c r="N4399">
        <v>0.99622658200603098</v>
      </c>
      <c r="O4399" s="73">
        <v>84.684351665883995</v>
      </c>
      <c r="P4399">
        <v>145</v>
      </c>
      <c r="Q4399">
        <v>0.99622658200603098</v>
      </c>
      <c r="R4399">
        <v>145</v>
      </c>
      <c r="S4399">
        <v>0.99435834714624105</v>
      </c>
      <c r="T4399">
        <v>40.896529999650902</v>
      </c>
      <c r="U4399">
        <v>0.80946894713836304</v>
      </c>
      <c r="V4399">
        <v>100</v>
      </c>
      <c r="W4399">
        <v>0.14680648254085599</v>
      </c>
      <c r="X4399">
        <v>17</v>
      </c>
      <c r="Y4399">
        <v>150</v>
      </c>
      <c r="Z4399">
        <v>0.99746245548213297</v>
      </c>
      <c r="AA4399">
        <v>68.457271720166602</v>
      </c>
      <c r="AB4399">
        <v>127</v>
      </c>
      <c r="AC4399">
        <v>0.93969482473646704</v>
      </c>
      <c r="AD4399">
        <v>22</v>
      </c>
      <c r="AE4399">
        <v>5.7200287147710999E-2</v>
      </c>
      <c r="AF4399">
        <v>5</v>
      </c>
      <c r="AG4399">
        <v>3.1048881158212902E-3</v>
      </c>
      <c r="AH4399">
        <v>1.5651006005952501E-2</v>
      </c>
      <c r="AI4399">
        <v>7</v>
      </c>
      <c r="AJ4399" s="73">
        <v>75.965134013384002</v>
      </c>
      <c r="AK4399">
        <v>145</v>
      </c>
      <c r="AL4399">
        <v>0.99622658200603098</v>
      </c>
      <c r="AM4399">
        <v>0</v>
      </c>
      <c r="AN4399">
        <v>0</v>
      </c>
      <c r="AO4399">
        <v>0</v>
      </c>
      <c r="AP4399">
        <v>0</v>
      </c>
      <c r="AQ4399">
        <v>149</v>
      </c>
      <c r="AR4399">
        <v>0.99754014290767501</v>
      </c>
      <c r="AS4399">
        <v>0.101589544120413</v>
      </c>
      <c r="AT4399">
        <v>3</v>
      </c>
      <c r="AU4399">
        <v>0</v>
      </c>
      <c r="AV4399">
        <v>0</v>
      </c>
      <c r="AW4399">
        <v>148</v>
      </c>
      <c r="AX4399">
        <v>0.99769529236145105</v>
      </c>
      <c r="AY4399" s="73">
        <v>72.128500332727995</v>
      </c>
      <c r="AZ4399">
        <v>145</v>
      </c>
      <c r="BA4399">
        <v>0.99622658200603098</v>
      </c>
      <c r="BB4399">
        <v>142</v>
      </c>
      <c r="BC4399">
        <v>0.77324947349771</v>
      </c>
      <c r="BD4399">
        <v>7</v>
      </c>
      <c r="BE4399">
        <v>0.224290669409965</v>
      </c>
      <c r="BF4399">
        <v>78.766002146622995</v>
      </c>
      <c r="BG4399">
        <v>84.684351665883995</v>
      </c>
      <c r="BH4399">
        <v>72.128500332727995</v>
      </c>
      <c r="BI4399">
        <v>75.965134013384002</v>
      </c>
    </row>
    <row r="4400" spans="1:61" x14ac:dyDescent="0.25">
      <c r="A4400" s="10" t="str">
        <f>VLOOKUP(D4400,'Index-Relations'!E:F,2,FALSE)</f>
        <v>BM</v>
      </c>
      <c r="B4400" t="s">
        <v>3450</v>
      </c>
      <c r="C4400" s="53" t="s">
        <v>2761</v>
      </c>
      <c r="D4400" s="59" t="s">
        <v>3205</v>
      </c>
      <c r="E4400" s="59" t="s">
        <v>7816</v>
      </c>
      <c r="F4400" t="s">
        <v>1746</v>
      </c>
      <c r="G4400" t="s">
        <v>320</v>
      </c>
      <c r="H4400" t="s">
        <v>1747</v>
      </c>
      <c r="I4400" s="52">
        <v>45628</v>
      </c>
      <c r="J4400" t="s">
        <v>2457</v>
      </c>
      <c r="K4400">
        <v>151</v>
      </c>
      <c r="L4400" s="73">
        <v>78.713064461014895</v>
      </c>
      <c r="M4400">
        <v>146</v>
      </c>
      <c r="N4400">
        <v>0.99829503583623203</v>
      </c>
      <c r="O4400" s="73">
        <v>84.560559757260904</v>
      </c>
      <c r="P4400">
        <v>146</v>
      </c>
      <c r="Q4400">
        <v>0.99829503583623203</v>
      </c>
      <c r="R4400">
        <v>146</v>
      </c>
      <c r="S4400">
        <v>0.996490783100769</v>
      </c>
      <c r="T4400">
        <v>41.060754946742101</v>
      </c>
      <c r="U4400">
        <v>0.81692871479427698</v>
      </c>
      <c r="V4400">
        <v>100</v>
      </c>
      <c r="W4400">
        <v>0.15007447765472501</v>
      </c>
      <c r="X4400">
        <v>17</v>
      </c>
      <c r="Y4400">
        <v>150</v>
      </c>
      <c r="Z4400">
        <v>0.99901414916185705</v>
      </c>
      <c r="AA4400">
        <v>59.824533802317497</v>
      </c>
      <c r="AB4400">
        <v>126</v>
      </c>
      <c r="AC4400">
        <v>0.93852225201359496</v>
      </c>
      <c r="AD4400">
        <v>24</v>
      </c>
      <c r="AE4400">
        <v>6.04918971482621E-2</v>
      </c>
      <c r="AF4400">
        <v>1</v>
      </c>
      <c r="AG4400">
        <v>9.8585083814225994E-4</v>
      </c>
      <c r="AH4400">
        <v>1.5009855419937299E-2</v>
      </c>
      <c r="AI4400">
        <v>7</v>
      </c>
      <c r="AJ4400" s="73">
        <v>75.918042213728995</v>
      </c>
      <c r="AK4400">
        <v>146</v>
      </c>
      <c r="AL4400">
        <v>0.99829503583623203</v>
      </c>
      <c r="AM4400">
        <v>4.1935727549859402E-4</v>
      </c>
      <c r="AN4400">
        <v>1</v>
      </c>
      <c r="AO4400">
        <v>0</v>
      </c>
      <c r="AP4400">
        <v>0</v>
      </c>
      <c r="AQ4400">
        <v>149</v>
      </c>
      <c r="AR4400">
        <v>0.99972285276789097</v>
      </c>
      <c r="AS4400">
        <v>0.103102297935141</v>
      </c>
      <c r="AT4400">
        <v>3</v>
      </c>
      <c r="AU4400">
        <v>0</v>
      </c>
      <c r="AV4400">
        <v>0</v>
      </c>
      <c r="AW4400">
        <v>148</v>
      </c>
      <c r="AX4400">
        <v>0.99990902087597799</v>
      </c>
      <c r="AY4400" s="73">
        <v>72.144082477270004</v>
      </c>
      <c r="AZ4400">
        <v>146</v>
      </c>
      <c r="BA4400">
        <v>0.99829503583623203</v>
      </c>
      <c r="BB4400">
        <v>142</v>
      </c>
      <c r="BC4400">
        <v>0.77611185831198903</v>
      </c>
      <c r="BD4400">
        <v>7</v>
      </c>
      <c r="BE4400">
        <v>0.22361099445590199</v>
      </c>
      <c r="BF4400">
        <v>78.713064461014895</v>
      </c>
      <c r="BG4400">
        <v>84.560559757260904</v>
      </c>
      <c r="BH4400">
        <v>72.144082477270004</v>
      </c>
      <c r="BI4400">
        <v>75.918042213728995</v>
      </c>
    </row>
    <row r="4401" spans="1:61" x14ac:dyDescent="0.25">
      <c r="A4401" s="10" t="str">
        <f>VLOOKUP(D4401,'Index-Relations'!E:F,2,FALSE)</f>
        <v>BM</v>
      </c>
      <c r="B4401" t="s">
        <v>3450</v>
      </c>
      <c r="C4401" s="53" t="s">
        <v>2762</v>
      </c>
      <c r="D4401" s="59" t="s">
        <v>3205</v>
      </c>
      <c r="E4401" s="59" t="s">
        <v>7817</v>
      </c>
      <c r="F4401" t="s">
        <v>1746</v>
      </c>
      <c r="G4401" t="s">
        <v>320</v>
      </c>
      <c r="H4401" t="s">
        <v>1747</v>
      </c>
      <c r="I4401" s="52">
        <v>45597</v>
      </c>
      <c r="J4401" t="s">
        <v>2457</v>
      </c>
      <c r="K4401">
        <v>151</v>
      </c>
      <c r="L4401" s="73">
        <v>78.818094060416001</v>
      </c>
      <c r="M4401">
        <v>146</v>
      </c>
      <c r="N4401">
        <v>0.99837193917741396</v>
      </c>
      <c r="O4401" s="73">
        <v>84.703293520779994</v>
      </c>
      <c r="P4401">
        <v>146</v>
      </c>
      <c r="Q4401">
        <v>0.99837193917741396</v>
      </c>
      <c r="R4401">
        <v>146</v>
      </c>
      <c r="S4401">
        <v>0.99664906606661496</v>
      </c>
      <c r="T4401">
        <v>41.109728902732897</v>
      </c>
      <c r="U4401">
        <v>0.81628197043850703</v>
      </c>
      <c r="V4401">
        <v>100</v>
      </c>
      <c r="W4401">
        <v>0.14990229521176601</v>
      </c>
      <c r="X4401">
        <v>17</v>
      </c>
      <c r="Y4401">
        <v>150</v>
      </c>
      <c r="Z4401">
        <v>0.99908611379775503</v>
      </c>
      <c r="AA4401">
        <v>58.407881892295102</v>
      </c>
      <c r="AB4401">
        <v>127</v>
      </c>
      <c r="AC4401">
        <v>0.93890533638210105</v>
      </c>
      <c r="AD4401">
        <v>23</v>
      </c>
      <c r="AE4401">
        <v>6.0180777415653898E-2</v>
      </c>
      <c r="AF4401">
        <v>1</v>
      </c>
      <c r="AG4401">
        <v>9.13886202244126E-4</v>
      </c>
      <c r="AH4401">
        <v>1.5143941218459399E-2</v>
      </c>
      <c r="AI4401">
        <v>7</v>
      </c>
      <c r="AJ4401" s="73">
        <v>76.107893617426996</v>
      </c>
      <c r="AK4401">
        <v>146</v>
      </c>
      <c r="AL4401">
        <v>0.99837193917741396</v>
      </c>
      <c r="AM4401">
        <v>4.2986970936968798E-4</v>
      </c>
      <c r="AN4401">
        <v>1</v>
      </c>
      <c r="AO4401">
        <v>0</v>
      </c>
      <c r="AP4401">
        <v>0</v>
      </c>
      <c r="AQ4401">
        <v>149</v>
      </c>
      <c r="AR4401">
        <v>0.99977422202337296</v>
      </c>
      <c r="AS4401">
        <v>9.6691215419723003E-2</v>
      </c>
      <c r="AT4401">
        <v>3</v>
      </c>
      <c r="AU4401">
        <v>0</v>
      </c>
      <c r="AV4401">
        <v>0</v>
      </c>
      <c r="AW4401">
        <v>148</v>
      </c>
      <c r="AX4401">
        <v>0.99990029378067502</v>
      </c>
      <c r="AY4401" s="73">
        <v>72.117920159581004</v>
      </c>
      <c r="AZ4401">
        <v>146</v>
      </c>
      <c r="BA4401">
        <v>0.99837193917741396</v>
      </c>
      <c r="BB4401">
        <v>142</v>
      </c>
      <c r="BC4401">
        <v>0.77089322358635903</v>
      </c>
      <c r="BD4401">
        <v>7</v>
      </c>
      <c r="BE4401">
        <v>0.22888099843701401</v>
      </c>
      <c r="BF4401">
        <v>78.818094060416001</v>
      </c>
      <c r="BG4401">
        <v>84.703293520779994</v>
      </c>
      <c r="BH4401">
        <v>72.117920159581004</v>
      </c>
      <c r="BI4401">
        <v>76.107893617426996</v>
      </c>
    </row>
    <row r="4402" spans="1:61" x14ac:dyDescent="0.25">
      <c r="A4402" s="10" t="str">
        <f>VLOOKUP(D4402,'Index-Relations'!E:F,2,FALSE)</f>
        <v>BM</v>
      </c>
      <c r="B4402" t="s">
        <v>3450</v>
      </c>
      <c r="C4402" s="53" t="s">
        <v>2763</v>
      </c>
      <c r="D4402" s="59" t="s">
        <v>3205</v>
      </c>
      <c r="E4402" s="59" t="s">
        <v>7818</v>
      </c>
      <c r="F4402" t="s">
        <v>1746</v>
      </c>
      <c r="G4402" t="s">
        <v>320</v>
      </c>
      <c r="H4402" t="s">
        <v>1747</v>
      </c>
      <c r="I4402" s="52">
        <v>45566</v>
      </c>
      <c r="J4402" t="s">
        <v>2457</v>
      </c>
      <c r="K4402">
        <v>151</v>
      </c>
      <c r="L4402" s="73">
        <v>78.770378500465995</v>
      </c>
      <c r="M4402">
        <v>146</v>
      </c>
      <c r="N4402">
        <v>0.99841236773214603</v>
      </c>
      <c r="O4402" s="73">
        <v>84.577675252903006</v>
      </c>
      <c r="P4402">
        <v>146</v>
      </c>
      <c r="Q4402">
        <v>0.99841236773214603</v>
      </c>
      <c r="R4402">
        <v>146</v>
      </c>
      <c r="S4402">
        <v>0.99689121084102195</v>
      </c>
      <c r="T4402">
        <v>41.077059908642198</v>
      </c>
      <c r="U4402">
        <v>0.81706285176366</v>
      </c>
      <c r="V4402">
        <v>98</v>
      </c>
      <c r="W4402">
        <v>0.14970977094127999</v>
      </c>
      <c r="X4402">
        <v>17</v>
      </c>
      <c r="Y4402">
        <v>149</v>
      </c>
      <c r="Z4402">
        <v>0.99902581260922896</v>
      </c>
      <c r="AA4402">
        <v>62.581972098755699</v>
      </c>
      <c r="AB4402">
        <v>125</v>
      </c>
      <c r="AC4402">
        <v>0.93495559579799903</v>
      </c>
      <c r="AD4402">
        <v>24</v>
      </c>
      <c r="AE4402">
        <v>6.4070216811229805E-2</v>
      </c>
      <c r="AF4402">
        <v>2</v>
      </c>
      <c r="AG4402">
        <v>9.7418739077091698E-4</v>
      </c>
      <c r="AH4402">
        <v>1.5168226937561801E-2</v>
      </c>
      <c r="AI4402">
        <v>7</v>
      </c>
      <c r="AJ4402" s="73">
        <v>76.155572457342004</v>
      </c>
      <c r="AK4402">
        <v>146</v>
      </c>
      <c r="AL4402">
        <v>0.99841236773214603</v>
      </c>
      <c r="AM4402">
        <v>3.82108131877979E-4</v>
      </c>
      <c r="AN4402">
        <v>1</v>
      </c>
      <c r="AO4402">
        <v>0</v>
      </c>
      <c r="AP4402">
        <v>0</v>
      </c>
      <c r="AQ4402">
        <v>149</v>
      </c>
      <c r="AR4402">
        <v>0.99976718658761199</v>
      </c>
      <c r="AS4402">
        <v>9.0393726761485202E-2</v>
      </c>
      <c r="AT4402">
        <v>3</v>
      </c>
      <c r="AU4402">
        <v>0</v>
      </c>
      <c r="AV4402">
        <v>0</v>
      </c>
      <c r="AW4402">
        <v>148</v>
      </c>
      <c r="AX4402">
        <v>0.99987707182372498</v>
      </c>
      <c r="AY4402" s="73">
        <v>71.974504147706</v>
      </c>
      <c r="AZ4402">
        <v>146</v>
      </c>
      <c r="BA4402">
        <v>0.99841236773214603</v>
      </c>
      <c r="BB4402">
        <v>142</v>
      </c>
      <c r="BC4402">
        <v>0.76351108176467497</v>
      </c>
      <c r="BD4402">
        <v>7</v>
      </c>
      <c r="BE4402">
        <v>0.23625610482293599</v>
      </c>
      <c r="BF4402">
        <v>78.770378500465995</v>
      </c>
      <c r="BG4402">
        <v>84.577675252903006</v>
      </c>
      <c r="BH4402">
        <v>71.974504147706</v>
      </c>
      <c r="BI4402">
        <v>76.155572457342004</v>
      </c>
    </row>
    <row r="4403" spans="1:61" x14ac:dyDescent="0.25">
      <c r="A4403" s="10" t="str">
        <f>VLOOKUP(D4403,'Index-Relations'!E:F,2,FALSE)</f>
        <v>BM</v>
      </c>
      <c r="B4403" t="s">
        <v>3450</v>
      </c>
      <c r="C4403" s="53" t="s">
        <v>2764</v>
      </c>
      <c r="D4403" s="59" t="s">
        <v>3205</v>
      </c>
      <c r="E4403" s="59" t="s">
        <v>7819</v>
      </c>
      <c r="F4403" t="s">
        <v>1746</v>
      </c>
      <c r="G4403" t="s">
        <v>320</v>
      </c>
      <c r="H4403" t="s">
        <v>1747</v>
      </c>
      <c r="I4403" s="52">
        <v>45537</v>
      </c>
      <c r="J4403" t="s">
        <v>2457</v>
      </c>
      <c r="K4403">
        <v>154</v>
      </c>
      <c r="L4403" s="73">
        <v>79.551316568689998</v>
      </c>
      <c r="M4403">
        <v>150</v>
      </c>
      <c r="N4403">
        <v>0.99822146207377604</v>
      </c>
      <c r="O4403" s="73">
        <v>84.865415245169999</v>
      </c>
      <c r="P4403">
        <v>150</v>
      </c>
      <c r="Q4403">
        <v>0.99822146207377604</v>
      </c>
      <c r="R4403">
        <v>149</v>
      </c>
      <c r="S4403">
        <v>0.99699308065169701</v>
      </c>
      <c r="T4403">
        <v>40.942808993129297</v>
      </c>
      <c r="U4403">
        <v>0.815905914261434</v>
      </c>
      <c r="V4403">
        <v>101</v>
      </c>
      <c r="W4403">
        <v>0.15009702907886399</v>
      </c>
      <c r="X4403">
        <v>17</v>
      </c>
      <c r="Y4403">
        <v>152</v>
      </c>
      <c r="Z4403">
        <v>0.99893739646331203</v>
      </c>
      <c r="AA4403">
        <v>56.424270898264297</v>
      </c>
      <c r="AB4403">
        <v>122</v>
      </c>
      <c r="AC4403">
        <v>0.93460903875936896</v>
      </c>
      <c r="AD4403">
        <v>30</v>
      </c>
      <c r="AE4403">
        <v>6.4328357703942393E-2</v>
      </c>
      <c r="AF4403">
        <v>2</v>
      </c>
      <c r="AG4403">
        <v>1.06260353668768E-3</v>
      </c>
      <c r="AH4403">
        <v>1.5299976302671501E-2</v>
      </c>
      <c r="AI4403">
        <v>7</v>
      </c>
      <c r="AJ4403" s="73">
        <v>77.121108832043902</v>
      </c>
      <c r="AK4403">
        <v>150</v>
      </c>
      <c r="AL4403">
        <v>0.99822146207377604</v>
      </c>
      <c r="AM4403">
        <v>0</v>
      </c>
      <c r="AN4403">
        <v>0</v>
      </c>
      <c r="AO4403">
        <v>0</v>
      </c>
      <c r="AP4403">
        <v>0</v>
      </c>
      <c r="AQ4403">
        <v>152</v>
      </c>
      <c r="AR4403">
        <v>0.99991495559149401</v>
      </c>
      <c r="AS4403">
        <v>9.2133236170434799E-2</v>
      </c>
      <c r="AT4403">
        <v>3</v>
      </c>
      <c r="AU4403">
        <v>0</v>
      </c>
      <c r="AV4403">
        <v>0</v>
      </c>
      <c r="AW4403">
        <v>150</v>
      </c>
      <c r="AX4403">
        <v>0.99981415621368497</v>
      </c>
      <c r="AY4403" s="73">
        <v>73.653875156390896</v>
      </c>
      <c r="AZ4403">
        <v>150</v>
      </c>
      <c r="BA4403">
        <v>0.99822146207377604</v>
      </c>
      <c r="BB4403">
        <v>146</v>
      </c>
      <c r="BC4403">
        <v>0.75995793355159302</v>
      </c>
      <c r="BD4403">
        <v>6</v>
      </c>
      <c r="BE4403">
        <v>0.23995702203990099</v>
      </c>
      <c r="BF4403">
        <v>79.551316568689998</v>
      </c>
      <c r="BG4403">
        <v>84.865415245169999</v>
      </c>
      <c r="BH4403">
        <v>73.653875156390896</v>
      </c>
      <c r="BI4403">
        <v>77.121108832043902</v>
      </c>
    </row>
    <row r="4404" spans="1:61" x14ac:dyDescent="0.25">
      <c r="A4404" s="10" t="str">
        <f>VLOOKUP(D4404,'Index-Relations'!E:F,2,FALSE)</f>
        <v>BM</v>
      </c>
      <c r="B4404" t="s">
        <v>3450</v>
      </c>
      <c r="C4404" s="53" t="s">
        <v>3350</v>
      </c>
      <c r="D4404" s="59" t="s">
        <v>3205</v>
      </c>
      <c r="E4404" s="59" t="s">
        <v>7820</v>
      </c>
      <c r="F4404" t="s">
        <v>1746</v>
      </c>
      <c r="G4404" t="s">
        <v>320</v>
      </c>
      <c r="H4404" t="s">
        <v>1747</v>
      </c>
      <c r="I4404" s="52">
        <v>45505</v>
      </c>
      <c r="J4404" t="s">
        <v>2457</v>
      </c>
      <c r="K4404">
        <v>154</v>
      </c>
      <c r="L4404" s="73">
        <v>79.437879003489002</v>
      </c>
      <c r="M4404">
        <v>150</v>
      </c>
      <c r="N4404">
        <v>0.99823195944286003</v>
      </c>
      <c r="O4404" s="73">
        <v>84.748941544312004</v>
      </c>
      <c r="P4404">
        <v>150</v>
      </c>
      <c r="Q4404">
        <v>0.99823195944286003</v>
      </c>
      <c r="R4404">
        <v>149</v>
      </c>
      <c r="S4404">
        <v>0.99678866202090199</v>
      </c>
      <c r="T4404">
        <v>40.8898321869612</v>
      </c>
      <c r="U4404">
        <v>0.81589493783841305</v>
      </c>
      <c r="V4404">
        <v>101</v>
      </c>
      <c r="W4404">
        <v>0.15232450438287601</v>
      </c>
      <c r="X4404">
        <v>17</v>
      </c>
      <c r="Y4404">
        <v>152</v>
      </c>
      <c r="Z4404">
        <v>0.99892620494999795</v>
      </c>
      <c r="AA4404">
        <v>56.886971268238398</v>
      </c>
      <c r="AB4404">
        <v>123</v>
      </c>
      <c r="AC4404">
        <v>0.96958117288546597</v>
      </c>
      <c r="AD4404">
        <v>29</v>
      </c>
      <c r="AE4404">
        <v>2.9345032064531699E-2</v>
      </c>
      <c r="AF4404">
        <v>2</v>
      </c>
      <c r="AG4404">
        <v>1.07379505000199E-3</v>
      </c>
      <c r="AH4404">
        <v>1.52090324365212E-2</v>
      </c>
      <c r="AI4404">
        <v>7</v>
      </c>
      <c r="AJ4404" s="73">
        <v>77.0344204466479</v>
      </c>
      <c r="AK4404">
        <v>150</v>
      </c>
      <c r="AL4404">
        <v>0.99823195944286003</v>
      </c>
      <c r="AM4404">
        <v>0</v>
      </c>
      <c r="AN4404">
        <v>0</v>
      </c>
      <c r="AO4404">
        <v>0</v>
      </c>
      <c r="AP4404">
        <v>0</v>
      </c>
      <c r="AQ4404">
        <v>152</v>
      </c>
      <c r="AR4404">
        <v>0.99987918895444505</v>
      </c>
      <c r="AS4404">
        <v>9.4448809982420306E-2</v>
      </c>
      <c r="AT4404">
        <v>3</v>
      </c>
      <c r="AU4404">
        <v>0</v>
      </c>
      <c r="AV4404">
        <v>0</v>
      </c>
      <c r="AW4404">
        <v>150</v>
      </c>
      <c r="AX4404">
        <v>0.99977284529145705</v>
      </c>
      <c r="AY4404" s="73">
        <v>73.572834825681994</v>
      </c>
      <c r="AZ4404">
        <v>150</v>
      </c>
      <c r="BA4404">
        <v>0.99823195944286003</v>
      </c>
      <c r="BB4404">
        <v>148</v>
      </c>
      <c r="BC4404">
        <v>0.85770948749479503</v>
      </c>
      <c r="BD4404">
        <v>4</v>
      </c>
      <c r="BE4404">
        <v>0.14216970145964999</v>
      </c>
      <c r="BF4404">
        <v>79.437879003489002</v>
      </c>
      <c r="BG4404">
        <v>84.748941544312004</v>
      </c>
      <c r="BH4404">
        <v>73.572834825681994</v>
      </c>
      <c r="BI4404">
        <v>77.0344204466479</v>
      </c>
    </row>
    <row r="4405" spans="1:61" x14ac:dyDescent="0.25">
      <c r="A4405" s="10" t="str">
        <f>VLOOKUP(D4405,'Index-Relations'!E:F,2,FALSE)</f>
        <v>BM</v>
      </c>
      <c r="B4405" t="s">
        <v>3450</v>
      </c>
      <c r="C4405" s="53" t="s">
        <v>2765</v>
      </c>
      <c r="D4405" s="59" t="s">
        <v>3205</v>
      </c>
      <c r="E4405" s="59" t="s">
        <v>7821</v>
      </c>
      <c r="F4405" t="s">
        <v>1746</v>
      </c>
      <c r="G4405" t="s">
        <v>320</v>
      </c>
      <c r="H4405" t="s">
        <v>1747</v>
      </c>
      <c r="I4405" s="52">
        <v>45474</v>
      </c>
      <c r="J4405" t="s">
        <v>2457</v>
      </c>
      <c r="K4405">
        <v>155</v>
      </c>
      <c r="L4405" s="73">
        <v>80.6754791765959</v>
      </c>
      <c r="M4405">
        <v>151</v>
      </c>
      <c r="N4405">
        <v>0.99802149464023704</v>
      </c>
      <c r="O4405" s="73">
        <v>85.112613913177995</v>
      </c>
      <c r="P4405">
        <v>151</v>
      </c>
      <c r="Q4405">
        <v>0.99802149464023704</v>
      </c>
      <c r="R4405">
        <v>150</v>
      </c>
      <c r="S4405">
        <v>0.99682209078794304</v>
      </c>
      <c r="T4405">
        <v>40.743740029946501</v>
      </c>
      <c r="U4405">
        <v>0.81627743458431901</v>
      </c>
      <c r="V4405">
        <v>101</v>
      </c>
      <c r="W4405">
        <v>0.15611011179682599</v>
      </c>
      <c r="X4405">
        <v>17</v>
      </c>
      <c r="Y4405">
        <v>153</v>
      </c>
      <c r="Z4405">
        <v>0.99873382102598696</v>
      </c>
      <c r="AA4405">
        <v>59.5543821893177</v>
      </c>
      <c r="AB4405">
        <v>124</v>
      </c>
      <c r="AC4405">
        <v>0.97019280211946601</v>
      </c>
      <c r="AD4405">
        <v>29</v>
      </c>
      <c r="AE4405">
        <v>2.85410189065213E-2</v>
      </c>
      <c r="AF4405">
        <v>2</v>
      </c>
      <c r="AG4405">
        <v>1.2661789740125501E-3</v>
      </c>
      <c r="AH4405">
        <v>1.54713341247599E-2</v>
      </c>
      <c r="AI4405">
        <v>7</v>
      </c>
      <c r="AJ4405" s="73">
        <v>78.247740972873899</v>
      </c>
      <c r="AK4405">
        <v>151</v>
      </c>
      <c r="AL4405">
        <v>0.99802149464023704</v>
      </c>
      <c r="AM4405">
        <v>0</v>
      </c>
      <c r="AN4405">
        <v>0</v>
      </c>
      <c r="AO4405">
        <v>0</v>
      </c>
      <c r="AP4405">
        <v>0</v>
      </c>
      <c r="AQ4405">
        <v>153</v>
      </c>
      <c r="AR4405">
        <v>0.99985420660586199</v>
      </c>
      <c r="AS4405">
        <v>9.1054125000310598E-2</v>
      </c>
      <c r="AT4405">
        <v>3</v>
      </c>
      <c r="AU4405">
        <v>0</v>
      </c>
      <c r="AV4405">
        <v>0</v>
      </c>
      <c r="AW4405">
        <v>151</v>
      </c>
      <c r="AX4405">
        <v>0.99974978829734396</v>
      </c>
      <c r="AY4405" s="73">
        <v>75.563771865737905</v>
      </c>
      <c r="AZ4405">
        <v>151</v>
      </c>
      <c r="BA4405">
        <v>0.99802149464023704</v>
      </c>
      <c r="BB4405">
        <v>149</v>
      </c>
      <c r="BC4405">
        <v>0.85963495941456003</v>
      </c>
      <c r="BD4405">
        <v>4</v>
      </c>
      <c r="BE4405">
        <v>0.14021924719130099</v>
      </c>
      <c r="BF4405">
        <v>80.6754791765959</v>
      </c>
      <c r="BG4405">
        <v>85.112613913177995</v>
      </c>
      <c r="BH4405">
        <v>75.563771865737905</v>
      </c>
      <c r="BI4405">
        <v>78.247740972873899</v>
      </c>
    </row>
    <row r="4406" spans="1:61" x14ac:dyDescent="0.25">
      <c r="A4406" s="10" t="str">
        <f>VLOOKUP(D4406,'Index-Relations'!E:F,2,FALSE)</f>
        <v>BM</v>
      </c>
      <c r="B4406" t="s">
        <v>3450</v>
      </c>
      <c r="C4406" s="53" t="s">
        <v>2766</v>
      </c>
      <c r="D4406" s="59" t="s">
        <v>3205</v>
      </c>
      <c r="E4406" s="59" t="s">
        <v>7822</v>
      </c>
      <c r="F4406" t="s">
        <v>1746</v>
      </c>
      <c r="G4406" t="s">
        <v>320</v>
      </c>
      <c r="H4406" t="s">
        <v>1747</v>
      </c>
      <c r="I4406" s="52">
        <v>45446</v>
      </c>
      <c r="J4406" t="s">
        <v>2457</v>
      </c>
      <c r="K4406">
        <v>156</v>
      </c>
      <c r="L4406" s="73">
        <v>81.062797363681995</v>
      </c>
      <c r="M4406">
        <v>152</v>
      </c>
      <c r="N4406">
        <v>0.99795554799927999</v>
      </c>
      <c r="O4406" s="73">
        <v>84.964809715268004</v>
      </c>
      <c r="P4406">
        <v>152</v>
      </c>
      <c r="Q4406">
        <v>0.99795554799927999</v>
      </c>
      <c r="R4406">
        <v>151</v>
      </c>
      <c r="S4406">
        <v>0.99680015423956103</v>
      </c>
      <c r="T4406">
        <v>40.512222265378199</v>
      </c>
      <c r="U4406">
        <v>0.80938041658287896</v>
      </c>
      <c r="V4406">
        <v>101</v>
      </c>
      <c r="W4406">
        <v>0.165114012322018</v>
      </c>
      <c r="X4406">
        <v>17</v>
      </c>
      <c r="Y4406">
        <v>153</v>
      </c>
      <c r="Z4406">
        <v>0.99861482909926802</v>
      </c>
      <c r="AA4406">
        <v>55.166473303604398</v>
      </c>
      <c r="AB4406">
        <v>125</v>
      </c>
      <c r="AC4406">
        <v>0.97274568131890504</v>
      </c>
      <c r="AD4406">
        <v>28</v>
      </c>
      <c r="AE4406">
        <v>2.58691477803627E-2</v>
      </c>
      <c r="AF4406">
        <v>3</v>
      </c>
      <c r="AG4406">
        <v>1.38517090073134E-3</v>
      </c>
      <c r="AH4406">
        <v>1.3364182278640399E-2</v>
      </c>
      <c r="AI4406">
        <v>7</v>
      </c>
      <c r="AJ4406" s="73">
        <v>78.082851550105005</v>
      </c>
      <c r="AK4406">
        <v>152</v>
      </c>
      <c r="AL4406">
        <v>0.99795554799927999</v>
      </c>
      <c r="AM4406">
        <v>0</v>
      </c>
      <c r="AN4406">
        <v>0</v>
      </c>
      <c r="AO4406">
        <v>0</v>
      </c>
      <c r="AP4406">
        <v>0</v>
      </c>
      <c r="AQ4406">
        <v>154</v>
      </c>
      <c r="AR4406">
        <v>0.99983994395819897</v>
      </c>
      <c r="AS4406">
        <v>9.7304471764651707E-2</v>
      </c>
      <c r="AT4406">
        <v>3</v>
      </c>
      <c r="AU4406">
        <v>0</v>
      </c>
      <c r="AV4406">
        <v>0</v>
      </c>
      <c r="AW4406">
        <v>152</v>
      </c>
      <c r="AX4406">
        <v>0.99970949530049802</v>
      </c>
      <c r="AY4406" s="73">
        <v>76.717511615448998</v>
      </c>
      <c r="AZ4406">
        <v>152</v>
      </c>
      <c r="BA4406">
        <v>0.99795554799927999</v>
      </c>
      <c r="BB4406">
        <v>150</v>
      </c>
      <c r="BC4406">
        <v>0.86296387461337698</v>
      </c>
      <c r="BD4406">
        <v>4</v>
      </c>
      <c r="BE4406">
        <v>0.13687606934482099</v>
      </c>
      <c r="BF4406">
        <v>81.062797363681995</v>
      </c>
      <c r="BG4406">
        <v>84.964809715268004</v>
      </c>
      <c r="BH4406">
        <v>76.717511615448998</v>
      </c>
      <c r="BI4406">
        <v>78.082851550105005</v>
      </c>
    </row>
    <row r="4407" spans="1:61" x14ac:dyDescent="0.25">
      <c r="A4407" s="10" t="str">
        <f>VLOOKUP(D4407,'Index-Relations'!E:F,2,FALSE)</f>
        <v>BM</v>
      </c>
      <c r="B4407" t="s">
        <v>3450</v>
      </c>
      <c r="C4407" s="53" t="s">
        <v>2767</v>
      </c>
      <c r="D4407" s="59" t="s">
        <v>3205</v>
      </c>
      <c r="E4407" s="59" t="s">
        <v>7823</v>
      </c>
      <c r="F4407" t="s">
        <v>1746</v>
      </c>
      <c r="G4407" t="s">
        <v>320</v>
      </c>
      <c r="H4407" t="s">
        <v>1747</v>
      </c>
      <c r="I4407" s="52">
        <v>45413</v>
      </c>
      <c r="J4407" t="s">
        <v>2457</v>
      </c>
      <c r="K4407">
        <v>156</v>
      </c>
      <c r="L4407" s="73">
        <v>81.293898097290906</v>
      </c>
      <c r="M4407">
        <v>152</v>
      </c>
      <c r="N4407">
        <v>0.99793742383189699</v>
      </c>
      <c r="O4407" s="73">
        <v>85.182564854113906</v>
      </c>
      <c r="P4407">
        <v>152</v>
      </c>
      <c r="Q4407">
        <v>0.99793742383189699</v>
      </c>
      <c r="R4407">
        <v>151</v>
      </c>
      <c r="S4407">
        <v>0.99678754971535</v>
      </c>
      <c r="T4407">
        <v>40.564424743784699</v>
      </c>
      <c r="U4407">
        <v>0.80930039350361804</v>
      </c>
      <c r="V4407">
        <v>102</v>
      </c>
      <c r="W4407">
        <v>0.165122141999623</v>
      </c>
      <c r="X4407">
        <v>17</v>
      </c>
      <c r="Y4407">
        <v>153</v>
      </c>
      <c r="Z4407">
        <v>0.99858366641325502</v>
      </c>
      <c r="AA4407">
        <v>55.532314038773002</v>
      </c>
      <c r="AB4407">
        <v>125</v>
      </c>
      <c r="AC4407">
        <v>0.97266283297580802</v>
      </c>
      <c r="AD4407">
        <v>28</v>
      </c>
      <c r="AE4407">
        <v>2.5920833437446899E-2</v>
      </c>
      <c r="AF4407">
        <v>3</v>
      </c>
      <c r="AG4407">
        <v>1.4163335867448199E-3</v>
      </c>
      <c r="AH4407">
        <v>1.3273114084838399E-2</v>
      </c>
      <c r="AI4407">
        <v>7</v>
      </c>
      <c r="AJ4407" s="73">
        <v>78.348491775736903</v>
      </c>
      <c r="AK4407">
        <v>152</v>
      </c>
      <c r="AL4407">
        <v>0.99793742383189699</v>
      </c>
      <c r="AM4407">
        <v>0</v>
      </c>
      <c r="AN4407">
        <v>0</v>
      </c>
      <c r="AO4407">
        <v>0</v>
      </c>
      <c r="AP4407">
        <v>0</v>
      </c>
      <c r="AQ4407">
        <v>153</v>
      </c>
      <c r="AR4407">
        <v>0.99858825942382201</v>
      </c>
      <c r="AS4407">
        <v>9.5258737819676295E-2</v>
      </c>
      <c r="AT4407">
        <v>3</v>
      </c>
      <c r="AU4407">
        <v>0</v>
      </c>
      <c r="AV4407">
        <v>0</v>
      </c>
      <c r="AW4407">
        <v>151</v>
      </c>
      <c r="AX4407">
        <v>0.99846791875570895</v>
      </c>
      <c r="AY4407" s="73">
        <v>76.938156745940006</v>
      </c>
      <c r="AZ4407">
        <v>152</v>
      </c>
      <c r="BA4407">
        <v>0.99793742383189699</v>
      </c>
      <c r="BB4407">
        <v>149</v>
      </c>
      <c r="BC4407">
        <v>0.85773608551216196</v>
      </c>
      <c r="BD4407">
        <v>4</v>
      </c>
      <c r="BE4407">
        <v>0.140852173911659</v>
      </c>
      <c r="BF4407">
        <v>81.293898097290906</v>
      </c>
      <c r="BG4407">
        <v>85.182564854113906</v>
      </c>
      <c r="BH4407">
        <v>76.938156745940006</v>
      </c>
      <c r="BI4407">
        <v>78.348491775736903</v>
      </c>
    </row>
    <row r="4408" spans="1:61" x14ac:dyDescent="0.25">
      <c r="A4408" s="10" t="str">
        <f>VLOOKUP(D4408,'Index-Relations'!E:F,2,FALSE)</f>
        <v>BM</v>
      </c>
      <c r="B4408" t="s">
        <v>3450</v>
      </c>
      <c r="C4408" s="53" t="s">
        <v>2768</v>
      </c>
      <c r="D4408" s="59" t="s">
        <v>3205</v>
      </c>
      <c r="E4408" s="59" t="s">
        <v>7824</v>
      </c>
      <c r="F4408" t="s">
        <v>1746</v>
      </c>
      <c r="G4408" t="s">
        <v>320</v>
      </c>
      <c r="H4408" t="s">
        <v>1747</v>
      </c>
      <c r="I4408" s="52">
        <v>45383</v>
      </c>
      <c r="J4408" t="s">
        <v>2457</v>
      </c>
      <c r="K4408">
        <v>156</v>
      </c>
      <c r="L4408">
        <v>86.699749959963498</v>
      </c>
      <c r="M4408">
        <v>152</v>
      </c>
      <c r="N4408">
        <v>0.99803107194932095</v>
      </c>
      <c r="O4408">
        <v>89.790911486089897</v>
      </c>
      <c r="P4408">
        <v>152</v>
      </c>
      <c r="Q4408">
        <v>0.99803107194932095</v>
      </c>
      <c r="R4408">
        <v>151</v>
      </c>
      <c r="S4408">
        <v>0.99680728850487599</v>
      </c>
      <c r="T4408">
        <v>40.268754172943702</v>
      </c>
      <c r="U4408">
        <v>0.80653617770289998</v>
      </c>
      <c r="V4408">
        <v>102</v>
      </c>
      <c r="W4408">
        <v>0.162557453930325</v>
      </c>
      <c r="X4408">
        <v>17</v>
      </c>
      <c r="Y4408">
        <v>153</v>
      </c>
      <c r="Z4408">
        <v>0.99863351725013105</v>
      </c>
      <c r="AA4408">
        <v>53.754410884657297</v>
      </c>
      <c r="AB4408">
        <v>125</v>
      </c>
      <c r="AC4408">
        <v>0.97067329911242695</v>
      </c>
      <c r="AD4408">
        <v>28</v>
      </c>
      <c r="AE4408">
        <v>2.7960218137704201E-2</v>
      </c>
      <c r="AF4408">
        <v>3</v>
      </c>
      <c r="AG4408">
        <v>1.36648274986842E-3</v>
      </c>
      <c r="AH4408">
        <v>1.3010154240122701E-2</v>
      </c>
      <c r="AI4408">
        <v>7</v>
      </c>
      <c r="AJ4408">
        <v>83.8205412568078</v>
      </c>
      <c r="AK4408">
        <v>152</v>
      </c>
      <c r="AL4408">
        <v>0.99803107194932095</v>
      </c>
      <c r="AM4408">
        <v>0</v>
      </c>
      <c r="AN4408">
        <v>0</v>
      </c>
      <c r="AO4408">
        <v>0</v>
      </c>
      <c r="AP4408">
        <v>0</v>
      </c>
      <c r="AQ4408">
        <v>153</v>
      </c>
      <c r="AR4408">
        <v>0.998680992958351</v>
      </c>
      <c r="AS4408">
        <v>9.93232193648272E-2</v>
      </c>
      <c r="AT4408">
        <v>3</v>
      </c>
      <c r="AU4408">
        <v>0</v>
      </c>
      <c r="AV4408">
        <v>0</v>
      </c>
      <c r="AW4408">
        <v>151</v>
      </c>
      <c r="AX4408">
        <v>0.99855320214509302</v>
      </c>
      <c r="AY4408">
        <v>82.889497484385501</v>
      </c>
      <c r="AZ4408">
        <v>152</v>
      </c>
      <c r="BA4408">
        <v>0.99803107194932095</v>
      </c>
      <c r="BB4408">
        <v>149</v>
      </c>
      <c r="BC4408">
        <v>0.86783985148920795</v>
      </c>
      <c r="BD4408">
        <v>4</v>
      </c>
      <c r="BE4408">
        <v>0.130841141469143</v>
      </c>
      <c r="BF4408">
        <v>81.399696047497997</v>
      </c>
      <c r="BG4408">
        <v>85.028749416788898</v>
      </c>
      <c r="BH4408">
        <v>77.438260495148896</v>
      </c>
      <c r="BI4408">
        <v>78.249977090477998</v>
      </c>
    </row>
    <row r="4409" spans="1:61" x14ac:dyDescent="0.25">
      <c r="A4409" s="10" t="str">
        <f>VLOOKUP(D4409,'Index-Relations'!E:F,2,FALSE)</f>
        <v>BM</v>
      </c>
      <c r="B4409" t="s">
        <v>3450</v>
      </c>
      <c r="C4409" s="53" t="s">
        <v>2769</v>
      </c>
      <c r="D4409" s="59" t="s">
        <v>3205</v>
      </c>
      <c r="E4409" s="59" t="s">
        <v>7825</v>
      </c>
      <c r="F4409" t="s">
        <v>1746</v>
      </c>
      <c r="G4409" t="s">
        <v>320</v>
      </c>
      <c r="H4409" t="s">
        <v>1747</v>
      </c>
      <c r="I4409" s="52">
        <v>45352</v>
      </c>
      <c r="J4409" t="s">
        <v>2457</v>
      </c>
      <c r="K4409">
        <v>156</v>
      </c>
      <c r="L4409">
        <v>86.973228126232996</v>
      </c>
      <c r="M4409">
        <v>151</v>
      </c>
      <c r="N4409">
        <v>0.99799133212325897</v>
      </c>
      <c r="O4409">
        <v>89.862757292441103</v>
      </c>
      <c r="P4409">
        <v>151</v>
      </c>
      <c r="Q4409">
        <v>0.99799133212325897</v>
      </c>
      <c r="R4409">
        <v>151</v>
      </c>
      <c r="S4409">
        <v>0.99701663072566804</v>
      </c>
      <c r="T4409">
        <v>40.326631564322902</v>
      </c>
      <c r="U4409">
        <v>0.80864295419041399</v>
      </c>
      <c r="V4409">
        <v>102</v>
      </c>
      <c r="W4409">
        <v>0.171043596409889</v>
      </c>
      <c r="X4409">
        <v>13</v>
      </c>
      <c r="Y4409">
        <v>153</v>
      </c>
      <c r="Z4409">
        <v>0.99860316597141696</v>
      </c>
      <c r="AA4409">
        <v>55.291492724929398</v>
      </c>
      <c r="AB4409">
        <v>125</v>
      </c>
      <c r="AC4409">
        <v>0.96964929974682601</v>
      </c>
      <c r="AD4409">
        <v>28</v>
      </c>
      <c r="AE4409">
        <v>2.8953866224591899E-2</v>
      </c>
      <c r="AF4409">
        <v>3</v>
      </c>
      <c r="AG4409">
        <v>1.39683402858195E-3</v>
      </c>
      <c r="AH4409">
        <v>9.1152040513333495E-4</v>
      </c>
      <c r="AI4409">
        <v>5</v>
      </c>
      <c r="AJ4409">
        <v>84.216702161842605</v>
      </c>
      <c r="AK4409">
        <v>151</v>
      </c>
      <c r="AL4409">
        <v>0.99799133212325897</v>
      </c>
      <c r="AM4409">
        <v>0</v>
      </c>
      <c r="AN4409">
        <v>0</v>
      </c>
      <c r="AO4409">
        <v>0</v>
      </c>
      <c r="AP4409">
        <v>0</v>
      </c>
      <c r="AQ4409">
        <v>153</v>
      </c>
      <c r="AR4409">
        <v>0.998685547990948</v>
      </c>
      <c r="AS4409">
        <v>9.2656973511501303E-2</v>
      </c>
      <c r="AT4409">
        <v>3</v>
      </c>
      <c r="AU4409">
        <v>0</v>
      </c>
      <c r="AV4409">
        <v>0</v>
      </c>
      <c r="AW4409">
        <v>151</v>
      </c>
      <c r="AX4409">
        <v>0.99854364181056299</v>
      </c>
      <c r="AY4409">
        <v>83.197530700615005</v>
      </c>
      <c r="AZ4409">
        <v>151</v>
      </c>
      <c r="BA4409">
        <v>0.99799133212325897</v>
      </c>
      <c r="BB4409">
        <v>149</v>
      </c>
      <c r="BC4409">
        <v>0.86973660327466595</v>
      </c>
      <c r="BD4409">
        <v>4</v>
      </c>
      <c r="BE4409">
        <v>0.12894894471628199</v>
      </c>
      <c r="BF4409">
        <v>81.4067319505819</v>
      </c>
      <c r="BG4409">
        <v>85.063328588164893</v>
      </c>
      <c r="BH4409">
        <v>77.391621603885994</v>
      </c>
      <c r="BI4409">
        <v>78.424689307752999</v>
      </c>
    </row>
    <row r="4410" spans="1:61" x14ac:dyDescent="0.25">
      <c r="A4410" s="10" t="str">
        <f>VLOOKUP(D4410,'Index-Relations'!E:F,2,FALSE)</f>
        <v>BM</v>
      </c>
      <c r="B4410" t="s">
        <v>3450</v>
      </c>
      <c r="C4410" s="53" t="s">
        <v>2770</v>
      </c>
      <c r="D4410" s="59" t="s">
        <v>3205</v>
      </c>
      <c r="E4410" s="59" t="s">
        <v>7826</v>
      </c>
      <c r="F4410" t="s">
        <v>1746</v>
      </c>
      <c r="G4410" t="s">
        <v>320</v>
      </c>
      <c r="H4410" t="s">
        <v>1747</v>
      </c>
      <c r="I4410" s="52">
        <v>45323</v>
      </c>
      <c r="J4410" t="s">
        <v>2457</v>
      </c>
      <c r="K4410">
        <v>156</v>
      </c>
      <c r="L4410">
        <v>87.037035827601301</v>
      </c>
      <c r="M4410">
        <v>150</v>
      </c>
      <c r="N4410">
        <v>0.99856261052833895</v>
      </c>
      <c r="O4410">
        <v>89.810392355552594</v>
      </c>
      <c r="P4410">
        <v>150</v>
      </c>
      <c r="Q4410">
        <v>0.99856261052833895</v>
      </c>
      <c r="R4410">
        <v>151</v>
      </c>
      <c r="S4410">
        <v>0.99809018489682</v>
      </c>
      <c r="T4410">
        <v>40.349550274641103</v>
      </c>
      <c r="U4410">
        <v>0.80687497007278097</v>
      </c>
      <c r="V4410">
        <v>98</v>
      </c>
      <c r="W4410">
        <v>0.17045784597767799</v>
      </c>
      <c r="X4410">
        <v>13</v>
      </c>
      <c r="Y4410">
        <v>152</v>
      </c>
      <c r="Z4410">
        <v>0.99947302684159001</v>
      </c>
      <c r="AA4410">
        <v>57.057852507818602</v>
      </c>
      <c r="AB4410">
        <v>124</v>
      </c>
      <c r="AC4410">
        <v>0.96853272031590998</v>
      </c>
      <c r="AD4410">
        <v>28</v>
      </c>
      <c r="AE4410">
        <v>3.0940306525679601E-2</v>
      </c>
      <c r="AF4410">
        <v>4</v>
      </c>
      <c r="AG4410">
        <v>5.2697315841021899E-4</v>
      </c>
      <c r="AH4410">
        <v>9.4130047887007603E-4</v>
      </c>
      <c r="AI4410">
        <v>4</v>
      </c>
      <c r="AJ4410">
        <v>84.287788556600503</v>
      </c>
      <c r="AK4410">
        <v>150</v>
      </c>
      <c r="AL4410">
        <v>0.99856261052833895</v>
      </c>
      <c r="AM4410">
        <v>0</v>
      </c>
      <c r="AN4410">
        <v>0</v>
      </c>
      <c r="AO4410">
        <v>0</v>
      </c>
      <c r="AP4410">
        <v>0</v>
      </c>
      <c r="AQ4410">
        <v>153</v>
      </c>
      <c r="AR4410">
        <v>0.99981324687484296</v>
      </c>
      <c r="AS4410">
        <v>8.9753584657900995E-2</v>
      </c>
      <c r="AT4410">
        <v>3</v>
      </c>
      <c r="AU4410">
        <v>0</v>
      </c>
      <c r="AV4410">
        <v>0</v>
      </c>
      <c r="AW4410">
        <v>151</v>
      </c>
      <c r="AX4410">
        <v>0.99965525696195401</v>
      </c>
      <c r="AY4410">
        <v>83.392432593959199</v>
      </c>
      <c r="AZ4410">
        <v>150</v>
      </c>
      <c r="BA4410">
        <v>0.99856261052833895</v>
      </c>
      <c r="BB4410">
        <v>149</v>
      </c>
      <c r="BC4410">
        <v>0.86132560248650203</v>
      </c>
      <c r="BD4410">
        <v>4</v>
      </c>
      <c r="BE4410">
        <v>0.13848764438833999</v>
      </c>
      <c r="BF4410">
        <v>81.561927894505004</v>
      </c>
      <c r="BG4410">
        <v>85.021800667717997</v>
      </c>
      <c r="BH4410">
        <v>77.7120113319219</v>
      </c>
      <c r="BI4410">
        <v>78.641564027849995</v>
      </c>
    </row>
    <row r="4411" spans="1:61" x14ac:dyDescent="0.25">
      <c r="A4411" s="10" t="str">
        <f>VLOOKUP(D4411,'Index-Relations'!E:F,2,FALSE)</f>
        <v>BM</v>
      </c>
      <c r="B4411" t="s">
        <v>3450</v>
      </c>
      <c r="C4411" s="53" t="s">
        <v>2760</v>
      </c>
      <c r="D4411" s="59" t="s">
        <v>2891</v>
      </c>
      <c r="E4411" s="59" t="s">
        <v>7827</v>
      </c>
      <c r="F4411" t="s">
        <v>1748</v>
      </c>
      <c r="G4411" t="s">
        <v>1723</v>
      </c>
      <c r="H4411" t="s">
        <v>1749</v>
      </c>
      <c r="I4411" s="52">
        <v>45658</v>
      </c>
      <c r="J4411" t="s">
        <v>2457</v>
      </c>
      <c r="K4411">
        <v>34</v>
      </c>
      <c r="L4411" s="73">
        <v>80.893986911510893</v>
      </c>
      <c r="M4411">
        <v>34</v>
      </c>
      <c r="N4411">
        <v>1</v>
      </c>
      <c r="O4411" s="73">
        <v>87.069432942269998</v>
      </c>
      <c r="P4411">
        <v>34</v>
      </c>
      <c r="Q4411">
        <v>1</v>
      </c>
      <c r="R4411">
        <v>34</v>
      </c>
      <c r="S4411">
        <v>1</v>
      </c>
      <c r="T4411">
        <v>40.475252300294201</v>
      </c>
      <c r="U4411">
        <v>0.84935316739328703</v>
      </c>
      <c r="V4411">
        <v>26</v>
      </c>
      <c r="W4411">
        <v>0.16489427878434901</v>
      </c>
      <c r="X4411">
        <v>7</v>
      </c>
      <c r="Y4411">
        <v>34</v>
      </c>
      <c r="Z4411">
        <v>1</v>
      </c>
      <c r="AA4411">
        <v>68.552693173806105</v>
      </c>
      <c r="AB4411">
        <v>30</v>
      </c>
      <c r="AC4411">
        <v>0.94109404675533004</v>
      </c>
      <c r="AD4411">
        <v>4</v>
      </c>
      <c r="AE4411">
        <v>5.8905953244669199E-2</v>
      </c>
      <c r="AF4411">
        <v>0</v>
      </c>
      <c r="AG4411">
        <v>6.9390000000000004E-17</v>
      </c>
      <c r="AH4411">
        <v>1.9548049850740198E-2</v>
      </c>
      <c r="AI4411">
        <v>3</v>
      </c>
      <c r="AJ4411" s="73">
        <v>78.325135000811898</v>
      </c>
      <c r="AK4411">
        <v>34</v>
      </c>
      <c r="AL4411">
        <v>1</v>
      </c>
      <c r="AM4411">
        <v>0</v>
      </c>
      <c r="AN4411">
        <v>0</v>
      </c>
      <c r="AO4411">
        <v>0</v>
      </c>
      <c r="AP4411">
        <v>0</v>
      </c>
      <c r="AQ4411">
        <v>34</v>
      </c>
      <c r="AR4411">
        <v>1</v>
      </c>
      <c r="AS4411">
        <v>0.11648932019558</v>
      </c>
      <c r="AT4411">
        <v>3</v>
      </c>
      <c r="AU4411">
        <v>0</v>
      </c>
      <c r="AV4411">
        <v>0</v>
      </c>
      <c r="AW4411">
        <v>34</v>
      </c>
      <c r="AX4411">
        <v>1</v>
      </c>
      <c r="AY4411" s="73">
        <v>73.574444660760904</v>
      </c>
      <c r="AZ4411">
        <v>34</v>
      </c>
      <c r="BA4411">
        <v>1</v>
      </c>
      <c r="BB4411">
        <v>29</v>
      </c>
      <c r="BC4411">
        <v>0.74638704209370799</v>
      </c>
      <c r="BD4411">
        <v>5</v>
      </c>
      <c r="BE4411">
        <v>0.25361295790629101</v>
      </c>
      <c r="BF4411">
        <v>80.893986911510893</v>
      </c>
      <c r="BG4411">
        <v>87.069432942269998</v>
      </c>
      <c r="BH4411">
        <v>73.574444660760904</v>
      </c>
      <c r="BI4411">
        <v>78.325135000811898</v>
      </c>
    </row>
    <row r="4412" spans="1:61" x14ac:dyDescent="0.25">
      <c r="A4412" s="10" t="str">
        <f>VLOOKUP(D4412,'Index-Relations'!E:F,2,FALSE)</f>
        <v>BM</v>
      </c>
      <c r="B4412" t="s">
        <v>3450</v>
      </c>
      <c r="C4412" s="53" t="s">
        <v>2761</v>
      </c>
      <c r="D4412" s="59" t="s">
        <v>2891</v>
      </c>
      <c r="E4412" s="59" t="s">
        <v>7828</v>
      </c>
      <c r="F4412" t="s">
        <v>1748</v>
      </c>
      <c r="G4412" t="s">
        <v>1723</v>
      </c>
      <c r="H4412" t="s">
        <v>1749</v>
      </c>
      <c r="I4412" s="52">
        <v>45628</v>
      </c>
      <c r="J4412" t="s">
        <v>2457</v>
      </c>
      <c r="K4412">
        <v>34</v>
      </c>
      <c r="L4412" s="73">
        <v>80.831017386013997</v>
      </c>
      <c r="M4412">
        <v>34</v>
      </c>
      <c r="N4412">
        <v>1</v>
      </c>
      <c r="O4412" s="73">
        <v>86.967715399990993</v>
      </c>
      <c r="P4412">
        <v>34</v>
      </c>
      <c r="Q4412">
        <v>1</v>
      </c>
      <c r="R4412">
        <v>34</v>
      </c>
      <c r="S4412">
        <v>1</v>
      </c>
      <c r="T4412">
        <v>40.696853826935097</v>
      </c>
      <c r="U4412">
        <v>0.85657227268852898</v>
      </c>
      <c r="V4412">
        <v>26</v>
      </c>
      <c r="W4412">
        <v>0.16713251098854401</v>
      </c>
      <c r="X4412">
        <v>7</v>
      </c>
      <c r="Y4412">
        <v>34</v>
      </c>
      <c r="Z4412">
        <v>1</v>
      </c>
      <c r="AA4412">
        <v>60.392705231754498</v>
      </c>
      <c r="AB4412">
        <v>30</v>
      </c>
      <c r="AC4412">
        <v>0.94083193288148403</v>
      </c>
      <c r="AD4412">
        <v>4</v>
      </c>
      <c r="AE4412">
        <v>5.9168067118515202E-2</v>
      </c>
      <c r="AF4412">
        <v>0</v>
      </c>
      <c r="AG4412">
        <v>0</v>
      </c>
      <c r="AH4412">
        <v>1.8559435792817099E-2</v>
      </c>
      <c r="AI4412">
        <v>3</v>
      </c>
      <c r="AJ4412" s="73">
        <v>78.247867399797897</v>
      </c>
      <c r="AK4412">
        <v>34</v>
      </c>
      <c r="AL4412">
        <v>1</v>
      </c>
      <c r="AM4412">
        <v>0</v>
      </c>
      <c r="AN4412">
        <v>0</v>
      </c>
      <c r="AO4412">
        <v>0</v>
      </c>
      <c r="AP4412">
        <v>0</v>
      </c>
      <c r="AQ4412">
        <v>34</v>
      </c>
      <c r="AR4412">
        <v>1</v>
      </c>
      <c r="AS4412">
        <v>0.11835665011225301</v>
      </c>
      <c r="AT4412">
        <v>3</v>
      </c>
      <c r="AU4412">
        <v>0</v>
      </c>
      <c r="AV4412">
        <v>0</v>
      </c>
      <c r="AW4412">
        <v>34</v>
      </c>
      <c r="AX4412">
        <v>0.999999999999999</v>
      </c>
      <c r="AY4412" s="73">
        <v>73.586517683178897</v>
      </c>
      <c r="AZ4412">
        <v>34</v>
      </c>
      <c r="BA4412">
        <v>1</v>
      </c>
      <c r="BB4412">
        <v>29</v>
      </c>
      <c r="BC4412">
        <v>0.747141762175768</v>
      </c>
      <c r="BD4412">
        <v>5</v>
      </c>
      <c r="BE4412">
        <v>0.252858237824231</v>
      </c>
      <c r="BF4412">
        <v>80.831017386013997</v>
      </c>
      <c r="BG4412">
        <v>86.967715399990993</v>
      </c>
      <c r="BH4412">
        <v>73.586517683178897</v>
      </c>
      <c r="BI4412">
        <v>78.247867399797897</v>
      </c>
    </row>
    <row r="4413" spans="1:61" x14ac:dyDescent="0.25">
      <c r="A4413" s="10" t="str">
        <f>VLOOKUP(D4413,'Index-Relations'!E:F,2,FALSE)</f>
        <v>BM</v>
      </c>
      <c r="B4413" t="s">
        <v>3450</v>
      </c>
      <c r="C4413" s="53" t="s">
        <v>2762</v>
      </c>
      <c r="D4413" s="59" t="s">
        <v>2891</v>
      </c>
      <c r="E4413" s="59" t="s">
        <v>7829</v>
      </c>
      <c r="F4413" t="s">
        <v>1748</v>
      </c>
      <c r="G4413" t="s">
        <v>1723</v>
      </c>
      <c r="H4413" t="s">
        <v>1749</v>
      </c>
      <c r="I4413" s="52">
        <v>45597</v>
      </c>
      <c r="J4413" t="s">
        <v>2457</v>
      </c>
      <c r="K4413">
        <v>34</v>
      </c>
      <c r="L4413" s="73">
        <v>80.944464538303905</v>
      </c>
      <c r="M4413">
        <v>34</v>
      </c>
      <c r="N4413">
        <v>1</v>
      </c>
      <c r="O4413" s="73">
        <v>87.138373885266006</v>
      </c>
      <c r="P4413">
        <v>34</v>
      </c>
      <c r="Q4413">
        <v>1</v>
      </c>
      <c r="R4413">
        <v>34</v>
      </c>
      <c r="S4413">
        <v>0.999999999999999</v>
      </c>
      <c r="T4413">
        <v>40.746554151718001</v>
      </c>
      <c r="U4413">
        <v>0.85510994361940396</v>
      </c>
      <c r="V4413">
        <v>26</v>
      </c>
      <c r="W4413">
        <v>0.16720235746623299</v>
      </c>
      <c r="X4413">
        <v>7</v>
      </c>
      <c r="Y4413">
        <v>34</v>
      </c>
      <c r="Z4413">
        <v>0.999999999999999</v>
      </c>
      <c r="AA4413">
        <v>58.928174574960302</v>
      </c>
      <c r="AB4413">
        <v>30</v>
      </c>
      <c r="AC4413">
        <v>0.94169022219278897</v>
      </c>
      <c r="AD4413">
        <v>4</v>
      </c>
      <c r="AE4413">
        <v>5.8309777807210798E-2</v>
      </c>
      <c r="AF4413">
        <v>0</v>
      </c>
      <c r="AG4413">
        <v>2.0122999999999999E-16</v>
      </c>
      <c r="AH4413">
        <v>1.8774876956295899E-2</v>
      </c>
      <c r="AI4413">
        <v>3</v>
      </c>
      <c r="AJ4413" s="73">
        <v>78.446272416626996</v>
      </c>
      <c r="AK4413">
        <v>34</v>
      </c>
      <c r="AL4413">
        <v>1</v>
      </c>
      <c r="AM4413">
        <v>0</v>
      </c>
      <c r="AN4413">
        <v>0</v>
      </c>
      <c r="AO4413">
        <v>0</v>
      </c>
      <c r="AP4413">
        <v>0</v>
      </c>
      <c r="AQ4413">
        <v>34</v>
      </c>
      <c r="AR4413">
        <v>1</v>
      </c>
      <c r="AS4413">
        <v>0.111027080419398</v>
      </c>
      <c r="AT4413">
        <v>3</v>
      </c>
      <c r="AU4413">
        <v>0</v>
      </c>
      <c r="AV4413">
        <v>0</v>
      </c>
      <c r="AW4413">
        <v>34</v>
      </c>
      <c r="AX4413">
        <v>1</v>
      </c>
      <c r="AY4413" s="73">
        <v>73.549002714521905</v>
      </c>
      <c r="AZ4413">
        <v>34</v>
      </c>
      <c r="BA4413">
        <v>1</v>
      </c>
      <c r="BB4413">
        <v>29</v>
      </c>
      <c r="BC4413">
        <v>0.74127023387680802</v>
      </c>
      <c r="BD4413">
        <v>5</v>
      </c>
      <c r="BE4413">
        <v>0.25872976612319099</v>
      </c>
      <c r="BF4413">
        <v>80.944464538303905</v>
      </c>
      <c r="BG4413">
        <v>87.138373885266006</v>
      </c>
      <c r="BH4413">
        <v>73.549002714521905</v>
      </c>
      <c r="BI4413">
        <v>78.446272416626996</v>
      </c>
    </row>
    <row r="4414" spans="1:61" x14ac:dyDescent="0.25">
      <c r="A4414" s="10" t="str">
        <f>VLOOKUP(D4414,'Index-Relations'!E:F,2,FALSE)</f>
        <v>BM</v>
      </c>
      <c r="B4414" t="s">
        <v>3450</v>
      </c>
      <c r="C4414" s="53" t="s">
        <v>2763</v>
      </c>
      <c r="D4414" s="59" t="s">
        <v>2891</v>
      </c>
      <c r="E4414" s="59" t="s">
        <v>7830</v>
      </c>
      <c r="F4414" t="s">
        <v>1748</v>
      </c>
      <c r="G4414" t="s">
        <v>1723</v>
      </c>
      <c r="H4414" t="s">
        <v>1749</v>
      </c>
      <c r="I4414" s="52">
        <v>45566</v>
      </c>
      <c r="J4414" t="s">
        <v>2457</v>
      </c>
      <c r="K4414">
        <v>34</v>
      </c>
      <c r="L4414" s="73">
        <v>80.901371454330999</v>
      </c>
      <c r="M4414">
        <v>34</v>
      </c>
      <c r="N4414">
        <v>1</v>
      </c>
      <c r="O4414" s="73">
        <v>87.038003326749902</v>
      </c>
      <c r="P4414">
        <v>34</v>
      </c>
      <c r="Q4414">
        <v>1</v>
      </c>
      <c r="R4414">
        <v>34</v>
      </c>
      <c r="S4414">
        <v>1</v>
      </c>
      <c r="T4414">
        <v>40.7286573239627</v>
      </c>
      <c r="U4414">
        <v>0.85494122057815303</v>
      </c>
      <c r="V4414">
        <v>26</v>
      </c>
      <c r="W4414">
        <v>0.16699335084855901</v>
      </c>
      <c r="X4414">
        <v>7</v>
      </c>
      <c r="Y4414">
        <v>34</v>
      </c>
      <c r="Z4414">
        <v>1</v>
      </c>
      <c r="AA4414">
        <v>63.939966381600897</v>
      </c>
      <c r="AB4414">
        <v>30</v>
      </c>
      <c r="AC4414">
        <v>0.93981955552410401</v>
      </c>
      <c r="AD4414">
        <v>4</v>
      </c>
      <c r="AE4414">
        <v>6.0180444475896003E-2</v>
      </c>
      <c r="AF4414">
        <v>0</v>
      </c>
      <c r="AG4414">
        <v>0</v>
      </c>
      <c r="AH4414">
        <v>1.8824034677343199E-2</v>
      </c>
      <c r="AI4414">
        <v>3</v>
      </c>
      <c r="AJ4414" s="73">
        <v>78.491497481449997</v>
      </c>
      <c r="AK4414">
        <v>34</v>
      </c>
      <c r="AL4414">
        <v>1</v>
      </c>
      <c r="AM4414">
        <v>0</v>
      </c>
      <c r="AN4414">
        <v>0</v>
      </c>
      <c r="AO4414">
        <v>0</v>
      </c>
      <c r="AP4414">
        <v>0</v>
      </c>
      <c r="AQ4414">
        <v>34</v>
      </c>
      <c r="AR4414">
        <v>0.999999999999999</v>
      </c>
      <c r="AS4414">
        <v>0.10373433981177101</v>
      </c>
      <c r="AT4414">
        <v>3</v>
      </c>
      <c r="AU4414">
        <v>0</v>
      </c>
      <c r="AV4414">
        <v>0</v>
      </c>
      <c r="AW4414">
        <v>34</v>
      </c>
      <c r="AX4414">
        <v>1</v>
      </c>
      <c r="AY4414" s="73">
        <v>73.390948357324007</v>
      </c>
      <c r="AZ4414">
        <v>34</v>
      </c>
      <c r="BA4414">
        <v>1</v>
      </c>
      <c r="BB4414">
        <v>29</v>
      </c>
      <c r="BC4414">
        <v>0.732632250497396</v>
      </c>
      <c r="BD4414">
        <v>5</v>
      </c>
      <c r="BE4414">
        <v>0.267367749502603</v>
      </c>
      <c r="BF4414">
        <v>80.901371454330999</v>
      </c>
      <c r="BG4414">
        <v>87.038003326749902</v>
      </c>
      <c r="BH4414">
        <v>73.390948357324007</v>
      </c>
      <c r="BI4414">
        <v>78.491497481449997</v>
      </c>
    </row>
    <row r="4415" spans="1:61" x14ac:dyDescent="0.25">
      <c r="A4415" s="10" t="str">
        <f>VLOOKUP(D4415,'Index-Relations'!E:F,2,FALSE)</f>
        <v>BM</v>
      </c>
      <c r="B4415" t="s">
        <v>3450</v>
      </c>
      <c r="C4415" s="53" t="s">
        <v>2764</v>
      </c>
      <c r="D4415" s="59" t="s">
        <v>2891</v>
      </c>
      <c r="E4415" s="59" t="s">
        <v>7831</v>
      </c>
      <c r="F4415" t="s">
        <v>1748</v>
      </c>
      <c r="G4415" t="s">
        <v>1723</v>
      </c>
      <c r="H4415" t="s">
        <v>1749</v>
      </c>
      <c r="I4415" s="52">
        <v>45537</v>
      </c>
      <c r="J4415" t="s">
        <v>2457</v>
      </c>
      <c r="K4415">
        <v>39</v>
      </c>
      <c r="L4415" s="73">
        <v>81.809182222909001</v>
      </c>
      <c r="M4415">
        <v>39</v>
      </c>
      <c r="N4415">
        <v>1</v>
      </c>
      <c r="O4415" s="73">
        <v>87.183676189658996</v>
      </c>
      <c r="P4415">
        <v>39</v>
      </c>
      <c r="Q4415">
        <v>1</v>
      </c>
      <c r="R4415">
        <v>39</v>
      </c>
      <c r="S4415">
        <v>0.999999999999999</v>
      </c>
      <c r="T4415">
        <v>40.605569810410103</v>
      </c>
      <c r="U4415">
        <v>0.85059936170813999</v>
      </c>
      <c r="V4415">
        <v>28</v>
      </c>
      <c r="W4415">
        <v>0.16282210207846401</v>
      </c>
      <c r="X4415">
        <v>7</v>
      </c>
      <c r="Y4415">
        <v>39</v>
      </c>
      <c r="Z4415">
        <v>0.999999999999999</v>
      </c>
      <c r="AA4415">
        <v>55.4387558476108</v>
      </c>
      <c r="AB4415">
        <v>35</v>
      </c>
      <c r="AC4415">
        <v>0.94249746716397498</v>
      </c>
      <c r="AD4415">
        <v>4</v>
      </c>
      <c r="AE4415">
        <v>5.7502532836024203E-2</v>
      </c>
      <c r="AF4415">
        <v>0</v>
      </c>
      <c r="AG4415">
        <v>0</v>
      </c>
      <c r="AH4415">
        <v>1.84545301971741E-2</v>
      </c>
      <c r="AI4415">
        <v>3</v>
      </c>
      <c r="AJ4415" s="73">
        <v>79.632009773603997</v>
      </c>
      <c r="AK4415">
        <v>39</v>
      </c>
      <c r="AL4415">
        <v>1</v>
      </c>
      <c r="AM4415">
        <v>0</v>
      </c>
      <c r="AN4415">
        <v>0</v>
      </c>
      <c r="AO4415">
        <v>0</v>
      </c>
      <c r="AP4415">
        <v>0</v>
      </c>
      <c r="AQ4415">
        <v>39</v>
      </c>
      <c r="AR4415">
        <v>0.999999999999999</v>
      </c>
      <c r="AS4415">
        <v>0.103424750941502</v>
      </c>
      <c r="AT4415">
        <v>3</v>
      </c>
      <c r="AU4415">
        <v>0</v>
      </c>
      <c r="AV4415">
        <v>0</v>
      </c>
      <c r="AW4415">
        <v>39</v>
      </c>
      <c r="AX4415">
        <v>1</v>
      </c>
      <c r="AY4415" s="73">
        <v>75.423969610468902</v>
      </c>
      <c r="AZ4415">
        <v>39</v>
      </c>
      <c r="BA4415">
        <v>1</v>
      </c>
      <c r="BB4415">
        <v>34</v>
      </c>
      <c r="BC4415">
        <v>0.734480477740035</v>
      </c>
      <c r="BD4415">
        <v>5</v>
      </c>
      <c r="BE4415">
        <v>0.265519522259964</v>
      </c>
      <c r="BF4415">
        <v>81.809182222909001</v>
      </c>
      <c r="BG4415">
        <v>87.183676189658996</v>
      </c>
      <c r="BH4415">
        <v>75.423969610468902</v>
      </c>
      <c r="BI4415">
        <v>79.632009773603997</v>
      </c>
    </row>
    <row r="4416" spans="1:61" x14ac:dyDescent="0.25">
      <c r="A4416" s="10" t="str">
        <f>VLOOKUP(D4416,'Index-Relations'!E:F,2,FALSE)</f>
        <v>BM</v>
      </c>
      <c r="B4416" t="s">
        <v>3450</v>
      </c>
      <c r="C4416" s="53" t="s">
        <v>3350</v>
      </c>
      <c r="D4416" s="59" t="s">
        <v>2891</v>
      </c>
      <c r="E4416" s="59" t="s">
        <v>7832</v>
      </c>
      <c r="F4416" t="s">
        <v>1748</v>
      </c>
      <c r="G4416" t="s">
        <v>1723</v>
      </c>
      <c r="H4416" t="s">
        <v>1749</v>
      </c>
      <c r="I4416" s="52">
        <v>45505</v>
      </c>
      <c r="J4416" t="s">
        <v>2457</v>
      </c>
      <c r="K4416">
        <v>39</v>
      </c>
      <c r="L4416" s="73">
        <v>81.697116853769998</v>
      </c>
      <c r="M4416">
        <v>39</v>
      </c>
      <c r="N4416">
        <v>1</v>
      </c>
      <c r="O4416" s="73">
        <v>87.069910634574896</v>
      </c>
      <c r="P4416">
        <v>39</v>
      </c>
      <c r="Q4416">
        <v>1</v>
      </c>
      <c r="R4416">
        <v>39</v>
      </c>
      <c r="S4416">
        <v>0.999999999999999</v>
      </c>
      <c r="T4416">
        <v>40.552860568413799</v>
      </c>
      <c r="U4416">
        <v>0.85210268264210898</v>
      </c>
      <c r="V4416">
        <v>28</v>
      </c>
      <c r="W4416">
        <v>0.164792458870403</v>
      </c>
      <c r="X4416">
        <v>7</v>
      </c>
      <c r="Y4416">
        <v>39</v>
      </c>
      <c r="Z4416">
        <v>1</v>
      </c>
      <c r="AA4416">
        <v>55.824299214636497</v>
      </c>
      <c r="AB4416">
        <v>37</v>
      </c>
      <c r="AC4416">
        <v>0.98214356908299705</v>
      </c>
      <c r="AD4416">
        <v>2</v>
      </c>
      <c r="AE4416">
        <v>1.7856430917002099E-2</v>
      </c>
      <c r="AF4416">
        <v>0</v>
      </c>
      <c r="AG4416">
        <v>1.0409999999999999E-17</v>
      </c>
      <c r="AH4416">
        <v>1.83940368156463E-2</v>
      </c>
      <c r="AI4416">
        <v>3</v>
      </c>
      <c r="AJ4416" s="73">
        <v>79.553190578997004</v>
      </c>
      <c r="AK4416">
        <v>39</v>
      </c>
      <c r="AL4416">
        <v>1</v>
      </c>
      <c r="AM4416">
        <v>0</v>
      </c>
      <c r="AN4416">
        <v>0</v>
      </c>
      <c r="AO4416">
        <v>0</v>
      </c>
      <c r="AP4416">
        <v>0</v>
      </c>
      <c r="AQ4416">
        <v>39</v>
      </c>
      <c r="AR4416">
        <v>0.999999999999999</v>
      </c>
      <c r="AS4416">
        <v>0.106294034197825</v>
      </c>
      <c r="AT4416">
        <v>3</v>
      </c>
      <c r="AU4416">
        <v>0</v>
      </c>
      <c r="AV4416">
        <v>0</v>
      </c>
      <c r="AW4416">
        <v>39</v>
      </c>
      <c r="AX4416">
        <v>0.999999999999999</v>
      </c>
      <c r="AY4416" s="73">
        <v>75.347808276227994</v>
      </c>
      <c r="AZ4416">
        <v>39</v>
      </c>
      <c r="BA4416">
        <v>1</v>
      </c>
      <c r="BB4416">
        <v>36</v>
      </c>
      <c r="BC4416">
        <v>0.84470975090660405</v>
      </c>
      <c r="BD4416">
        <v>3</v>
      </c>
      <c r="BE4416">
        <v>0.15529024909339501</v>
      </c>
      <c r="BF4416">
        <v>81.697116853769998</v>
      </c>
      <c r="BG4416">
        <v>87.069910634574896</v>
      </c>
      <c r="BH4416">
        <v>75.347808276227994</v>
      </c>
      <c r="BI4416">
        <v>79.553190578997004</v>
      </c>
    </row>
    <row r="4417" spans="1:61" x14ac:dyDescent="0.25">
      <c r="A4417" s="10" t="str">
        <f>VLOOKUP(D4417,'Index-Relations'!E:F,2,FALSE)</f>
        <v>BM</v>
      </c>
      <c r="B4417" t="s">
        <v>3450</v>
      </c>
      <c r="C4417" s="53" t="s">
        <v>2765</v>
      </c>
      <c r="D4417" s="59" t="s">
        <v>2891</v>
      </c>
      <c r="E4417" s="59" t="s">
        <v>7833</v>
      </c>
      <c r="F4417" t="s">
        <v>1748</v>
      </c>
      <c r="G4417" t="s">
        <v>1723</v>
      </c>
      <c r="H4417" t="s">
        <v>1749</v>
      </c>
      <c r="I4417" s="52">
        <v>45474</v>
      </c>
      <c r="J4417" t="s">
        <v>2457</v>
      </c>
      <c r="K4417">
        <v>39</v>
      </c>
      <c r="L4417" s="73">
        <v>83.068694213136993</v>
      </c>
      <c r="M4417">
        <v>39</v>
      </c>
      <c r="N4417">
        <v>1</v>
      </c>
      <c r="O4417" s="73">
        <v>87.420063579304994</v>
      </c>
      <c r="P4417">
        <v>39</v>
      </c>
      <c r="Q4417">
        <v>1</v>
      </c>
      <c r="R4417">
        <v>39</v>
      </c>
      <c r="S4417">
        <v>1</v>
      </c>
      <c r="T4417">
        <v>40.411386581686699</v>
      </c>
      <c r="U4417">
        <v>0.85302984285426997</v>
      </c>
      <c r="V4417">
        <v>28</v>
      </c>
      <c r="W4417">
        <v>0.17000415820277301</v>
      </c>
      <c r="X4417">
        <v>7</v>
      </c>
      <c r="Y4417">
        <v>39</v>
      </c>
      <c r="Z4417">
        <v>1</v>
      </c>
      <c r="AA4417">
        <v>58.350359139938703</v>
      </c>
      <c r="AB4417">
        <v>37</v>
      </c>
      <c r="AC4417">
        <v>0.98231889420699003</v>
      </c>
      <c r="AD4417">
        <v>2</v>
      </c>
      <c r="AE4417">
        <v>1.7681105793009001E-2</v>
      </c>
      <c r="AF4417">
        <v>0</v>
      </c>
      <c r="AG4417">
        <v>0</v>
      </c>
      <c r="AH4417">
        <v>1.87072779309186E-2</v>
      </c>
      <c r="AI4417">
        <v>3</v>
      </c>
      <c r="AJ4417" s="73">
        <v>80.919390563098005</v>
      </c>
      <c r="AK4417">
        <v>39</v>
      </c>
      <c r="AL4417">
        <v>1</v>
      </c>
      <c r="AM4417">
        <v>0</v>
      </c>
      <c r="AN4417">
        <v>0</v>
      </c>
      <c r="AO4417">
        <v>0</v>
      </c>
      <c r="AP4417">
        <v>0</v>
      </c>
      <c r="AQ4417">
        <v>39</v>
      </c>
      <c r="AR4417">
        <v>0.999999999999999</v>
      </c>
      <c r="AS4417">
        <v>0.10229026807773201</v>
      </c>
      <c r="AT4417">
        <v>3</v>
      </c>
      <c r="AU4417">
        <v>0</v>
      </c>
      <c r="AV4417">
        <v>0</v>
      </c>
      <c r="AW4417">
        <v>39</v>
      </c>
      <c r="AX4417">
        <v>1</v>
      </c>
      <c r="AY4417" s="73">
        <v>77.579573512324899</v>
      </c>
      <c r="AZ4417">
        <v>39</v>
      </c>
      <c r="BA4417">
        <v>1</v>
      </c>
      <c r="BB4417">
        <v>36</v>
      </c>
      <c r="BC4417">
        <v>0.84642383214521</v>
      </c>
      <c r="BD4417">
        <v>3</v>
      </c>
      <c r="BE4417">
        <v>0.153576167854789</v>
      </c>
      <c r="BF4417">
        <v>83.068694213136993</v>
      </c>
      <c r="BG4417">
        <v>87.420063579304994</v>
      </c>
      <c r="BH4417">
        <v>77.579573512324899</v>
      </c>
      <c r="BI4417">
        <v>80.919390563098005</v>
      </c>
    </row>
    <row r="4418" spans="1:61" x14ac:dyDescent="0.25">
      <c r="A4418" s="10" t="str">
        <f>VLOOKUP(D4418,'Index-Relations'!E:F,2,FALSE)</f>
        <v>BM</v>
      </c>
      <c r="B4418" t="s">
        <v>3450</v>
      </c>
      <c r="C4418" s="53" t="s">
        <v>2766</v>
      </c>
      <c r="D4418" s="59" t="s">
        <v>2891</v>
      </c>
      <c r="E4418" s="59" t="s">
        <v>7834</v>
      </c>
      <c r="F4418" t="s">
        <v>1748</v>
      </c>
      <c r="G4418" t="s">
        <v>1723</v>
      </c>
      <c r="H4418" t="s">
        <v>1749</v>
      </c>
      <c r="I4418" s="52">
        <v>45446</v>
      </c>
      <c r="J4418" t="s">
        <v>2457</v>
      </c>
      <c r="K4418">
        <v>39</v>
      </c>
      <c r="L4418" s="73">
        <v>83.604837406293996</v>
      </c>
      <c r="M4418">
        <v>39</v>
      </c>
      <c r="N4418">
        <v>1</v>
      </c>
      <c r="O4418" s="73">
        <v>87.420879080475899</v>
      </c>
      <c r="P4418">
        <v>39</v>
      </c>
      <c r="Q4418">
        <v>1</v>
      </c>
      <c r="R4418">
        <v>39</v>
      </c>
      <c r="S4418">
        <v>0.999999999999999</v>
      </c>
      <c r="T4418">
        <v>40.153779055580401</v>
      </c>
      <c r="U4418">
        <v>0.84394449715318298</v>
      </c>
      <c r="V4418">
        <v>28</v>
      </c>
      <c r="W4418">
        <v>0.18044322774008101</v>
      </c>
      <c r="X4418">
        <v>7</v>
      </c>
      <c r="Y4418">
        <v>39</v>
      </c>
      <c r="Z4418">
        <v>1</v>
      </c>
      <c r="AA4418">
        <v>53.827053889678503</v>
      </c>
      <c r="AB4418">
        <v>37</v>
      </c>
      <c r="AC4418">
        <v>0.98225242328174101</v>
      </c>
      <c r="AD4418">
        <v>2</v>
      </c>
      <c r="AE4418">
        <v>1.7747576718257999E-2</v>
      </c>
      <c r="AF4418">
        <v>0</v>
      </c>
      <c r="AG4418">
        <v>4.1629999999999998E-17</v>
      </c>
      <c r="AH4418">
        <v>1.6143708424904601E-2</v>
      </c>
      <c r="AI4418">
        <v>3</v>
      </c>
      <c r="AJ4418" s="73">
        <v>80.896217776841894</v>
      </c>
      <c r="AK4418">
        <v>39</v>
      </c>
      <c r="AL4418">
        <v>1</v>
      </c>
      <c r="AM4418">
        <v>0</v>
      </c>
      <c r="AN4418">
        <v>0</v>
      </c>
      <c r="AO4418">
        <v>0</v>
      </c>
      <c r="AP4418">
        <v>0</v>
      </c>
      <c r="AQ4418">
        <v>39</v>
      </c>
      <c r="AR4418">
        <v>1</v>
      </c>
      <c r="AS4418">
        <v>0.10998273693748301</v>
      </c>
      <c r="AT4418">
        <v>3</v>
      </c>
      <c r="AU4418">
        <v>0</v>
      </c>
      <c r="AV4418">
        <v>0</v>
      </c>
      <c r="AW4418">
        <v>39</v>
      </c>
      <c r="AX4418">
        <v>1</v>
      </c>
      <c r="AY4418" s="73">
        <v>78.832700671462902</v>
      </c>
      <c r="AZ4418">
        <v>39</v>
      </c>
      <c r="BA4418">
        <v>1</v>
      </c>
      <c r="BB4418">
        <v>36</v>
      </c>
      <c r="BC4418">
        <v>0.84920672043581003</v>
      </c>
      <c r="BD4418">
        <v>3</v>
      </c>
      <c r="BE4418">
        <v>0.150793279564189</v>
      </c>
      <c r="BF4418">
        <v>83.604837406293996</v>
      </c>
      <c r="BG4418">
        <v>87.420879080475899</v>
      </c>
      <c r="BH4418">
        <v>78.832700671462902</v>
      </c>
      <c r="BI4418">
        <v>80.896217776841894</v>
      </c>
    </row>
    <row r="4419" spans="1:61" x14ac:dyDescent="0.25">
      <c r="A4419" s="10" t="str">
        <f>VLOOKUP(D4419,'Index-Relations'!E:F,2,FALSE)</f>
        <v>BM</v>
      </c>
      <c r="B4419" t="s">
        <v>3450</v>
      </c>
      <c r="C4419" s="53" t="s">
        <v>2767</v>
      </c>
      <c r="D4419" s="59" t="s">
        <v>2891</v>
      </c>
      <c r="E4419" s="59" t="s">
        <v>7835</v>
      </c>
      <c r="F4419" t="s">
        <v>1748</v>
      </c>
      <c r="G4419" t="s">
        <v>1723</v>
      </c>
      <c r="H4419" t="s">
        <v>1749</v>
      </c>
      <c r="I4419" s="52">
        <v>45413</v>
      </c>
      <c r="J4419" t="s">
        <v>2457</v>
      </c>
      <c r="K4419">
        <v>39</v>
      </c>
      <c r="L4419" s="73">
        <v>83.734229320880999</v>
      </c>
      <c r="M4419">
        <v>39</v>
      </c>
      <c r="N4419">
        <v>1</v>
      </c>
      <c r="O4419" s="73">
        <v>87.527830254197994</v>
      </c>
      <c r="P4419">
        <v>39</v>
      </c>
      <c r="Q4419">
        <v>1</v>
      </c>
      <c r="R4419">
        <v>39</v>
      </c>
      <c r="S4419">
        <v>1</v>
      </c>
      <c r="T4419">
        <v>40.212276169121203</v>
      </c>
      <c r="U4419">
        <v>0.84399136993439805</v>
      </c>
      <c r="V4419">
        <v>28</v>
      </c>
      <c r="W4419">
        <v>0.17934400005412501</v>
      </c>
      <c r="X4419">
        <v>7</v>
      </c>
      <c r="Y4419">
        <v>39</v>
      </c>
      <c r="Z4419">
        <v>1</v>
      </c>
      <c r="AA4419">
        <v>53.944030981580099</v>
      </c>
      <c r="AB4419">
        <v>37</v>
      </c>
      <c r="AC4419">
        <v>0.98194253981727497</v>
      </c>
      <c r="AD4419">
        <v>2</v>
      </c>
      <c r="AE4419">
        <v>1.80574601827246E-2</v>
      </c>
      <c r="AF4419">
        <v>0</v>
      </c>
      <c r="AG4419">
        <v>0</v>
      </c>
      <c r="AH4419">
        <v>1.5987448258517799E-2</v>
      </c>
      <c r="AI4419">
        <v>3</v>
      </c>
      <c r="AJ4419" s="73">
        <v>81.056711999881003</v>
      </c>
      <c r="AK4419">
        <v>39</v>
      </c>
      <c r="AL4419">
        <v>1</v>
      </c>
      <c r="AM4419">
        <v>0</v>
      </c>
      <c r="AN4419">
        <v>0</v>
      </c>
      <c r="AO4419">
        <v>0</v>
      </c>
      <c r="AP4419">
        <v>0</v>
      </c>
      <c r="AQ4419">
        <v>39</v>
      </c>
      <c r="AR4419">
        <v>0.999999999999999</v>
      </c>
      <c r="AS4419">
        <v>0.10694242978058</v>
      </c>
      <c r="AT4419">
        <v>3</v>
      </c>
      <c r="AU4419">
        <v>0</v>
      </c>
      <c r="AV4419">
        <v>0</v>
      </c>
      <c r="AW4419">
        <v>39</v>
      </c>
      <c r="AX4419">
        <v>1</v>
      </c>
      <c r="AY4419" s="73">
        <v>78.966319913950002</v>
      </c>
      <c r="AZ4419">
        <v>39</v>
      </c>
      <c r="BA4419">
        <v>1</v>
      </c>
      <c r="BB4419">
        <v>36</v>
      </c>
      <c r="BC4419">
        <v>0.84507668514132495</v>
      </c>
      <c r="BD4419">
        <v>3</v>
      </c>
      <c r="BE4419">
        <v>0.154923314858674</v>
      </c>
      <c r="BF4419">
        <v>83.734229320880999</v>
      </c>
      <c r="BG4419">
        <v>87.527830254197994</v>
      </c>
      <c r="BH4419">
        <v>78.966319913950002</v>
      </c>
      <c r="BI4419">
        <v>81.056711999881003</v>
      </c>
    </row>
    <row r="4420" spans="1:61" x14ac:dyDescent="0.25">
      <c r="A4420" s="10" t="str">
        <f>VLOOKUP(D4420,'Index-Relations'!E:F,2,FALSE)</f>
        <v>BM</v>
      </c>
      <c r="B4420" t="s">
        <v>3450</v>
      </c>
      <c r="C4420" s="53" t="s">
        <v>2768</v>
      </c>
      <c r="D4420" s="59" t="s">
        <v>2891</v>
      </c>
      <c r="E4420" s="59" t="s">
        <v>7836</v>
      </c>
      <c r="F4420" t="s">
        <v>1748</v>
      </c>
      <c r="G4420" t="s">
        <v>1723</v>
      </c>
      <c r="H4420" t="s">
        <v>1749</v>
      </c>
      <c r="I4420" s="52">
        <v>45383</v>
      </c>
      <c r="J4420" t="s">
        <v>2457</v>
      </c>
      <c r="K4420">
        <v>39</v>
      </c>
      <c r="L4420">
        <v>88.556618925806703</v>
      </c>
      <c r="M4420">
        <v>39</v>
      </c>
      <c r="N4420">
        <v>1</v>
      </c>
      <c r="O4420">
        <v>91.354103943517302</v>
      </c>
      <c r="P4420">
        <v>39</v>
      </c>
      <c r="Q4420">
        <v>1</v>
      </c>
      <c r="R4420">
        <v>39</v>
      </c>
      <c r="S4420">
        <v>1</v>
      </c>
      <c r="T4420">
        <v>39.897756446760802</v>
      </c>
      <c r="U4420">
        <v>0.84149512188735598</v>
      </c>
      <c r="V4420">
        <v>28</v>
      </c>
      <c r="W4420">
        <v>0.176926148831971</v>
      </c>
      <c r="X4420">
        <v>7</v>
      </c>
      <c r="Y4420">
        <v>39</v>
      </c>
      <c r="Z4420">
        <v>1</v>
      </c>
      <c r="AA4420">
        <v>52.036820340438503</v>
      </c>
      <c r="AB4420">
        <v>37</v>
      </c>
      <c r="AC4420">
        <v>0.97979508199411502</v>
      </c>
      <c r="AD4420">
        <v>2</v>
      </c>
      <c r="AE4420">
        <v>2.0204918005884299E-2</v>
      </c>
      <c r="AF4420">
        <v>0</v>
      </c>
      <c r="AG4420">
        <v>0</v>
      </c>
      <c r="AH4420">
        <v>1.5723583363006399E-2</v>
      </c>
      <c r="AI4420">
        <v>3</v>
      </c>
      <c r="AJ4420">
        <v>86.027542806643496</v>
      </c>
      <c r="AK4420">
        <v>39</v>
      </c>
      <c r="AL4420">
        <v>1</v>
      </c>
      <c r="AM4420">
        <v>0</v>
      </c>
      <c r="AN4420">
        <v>0</v>
      </c>
      <c r="AO4420">
        <v>0</v>
      </c>
      <c r="AP4420">
        <v>0</v>
      </c>
      <c r="AQ4420">
        <v>39</v>
      </c>
      <c r="AR4420">
        <v>0.999999999999999</v>
      </c>
      <c r="AS4420">
        <v>0.11143025386441301</v>
      </c>
      <c r="AT4420">
        <v>3</v>
      </c>
      <c r="AU4420">
        <v>0</v>
      </c>
      <c r="AV4420">
        <v>0</v>
      </c>
      <c r="AW4420">
        <v>39</v>
      </c>
      <c r="AX4420">
        <v>0.999999999999999</v>
      </c>
      <c r="AY4420">
        <v>84.707776819198102</v>
      </c>
      <c r="AZ4420">
        <v>39</v>
      </c>
      <c r="BA4420">
        <v>1</v>
      </c>
      <c r="BB4420">
        <v>36</v>
      </c>
      <c r="BC4420">
        <v>0.85651129964814698</v>
      </c>
      <c r="BD4420">
        <v>3</v>
      </c>
      <c r="BE4420">
        <v>0.14348870035185199</v>
      </c>
      <c r="BF4420">
        <v>83.850355862463005</v>
      </c>
      <c r="BG4420">
        <v>87.361520257884905</v>
      </c>
      <c r="BH4420">
        <v>79.522233217598</v>
      </c>
      <c r="BI4420">
        <v>80.936799783874903</v>
      </c>
    </row>
    <row r="4421" spans="1:61" x14ac:dyDescent="0.25">
      <c r="A4421" s="10" t="str">
        <f>VLOOKUP(D4421,'Index-Relations'!E:F,2,FALSE)</f>
        <v>BM</v>
      </c>
      <c r="B4421" t="s">
        <v>3450</v>
      </c>
      <c r="C4421" s="53" t="s">
        <v>2769</v>
      </c>
      <c r="D4421" s="59" t="s">
        <v>2891</v>
      </c>
      <c r="E4421" s="59" t="s">
        <v>7837</v>
      </c>
      <c r="F4421" t="s">
        <v>1748</v>
      </c>
      <c r="G4421" t="s">
        <v>1723</v>
      </c>
      <c r="H4421" t="s">
        <v>1749</v>
      </c>
      <c r="I4421" s="52">
        <v>45352</v>
      </c>
      <c r="J4421" t="s">
        <v>2457</v>
      </c>
      <c r="K4421">
        <v>40</v>
      </c>
      <c r="L4421">
        <v>88.730092414277394</v>
      </c>
      <c r="M4421">
        <v>39</v>
      </c>
      <c r="N4421">
        <v>0.998724046124429</v>
      </c>
      <c r="O4421">
        <v>91.320199037964201</v>
      </c>
      <c r="P4421">
        <v>39</v>
      </c>
      <c r="Q4421">
        <v>0.998724046124429</v>
      </c>
      <c r="R4421">
        <v>39</v>
      </c>
      <c r="S4421">
        <v>0.998724046124429</v>
      </c>
      <c r="T4421">
        <v>39.914992015675502</v>
      </c>
      <c r="U4421">
        <v>0.84452902496182902</v>
      </c>
      <c r="V4421">
        <v>28</v>
      </c>
      <c r="W4421">
        <v>0.18776939321848701</v>
      </c>
      <c r="X4421">
        <v>5</v>
      </c>
      <c r="Y4421">
        <v>39</v>
      </c>
      <c r="Z4421">
        <v>0.998724046124429</v>
      </c>
      <c r="AA4421">
        <v>53.530553108230798</v>
      </c>
      <c r="AB4421">
        <v>37</v>
      </c>
      <c r="AC4421">
        <v>0.97721950736089402</v>
      </c>
      <c r="AD4421">
        <v>2</v>
      </c>
      <c r="AE4421">
        <v>2.1504538763534298E-2</v>
      </c>
      <c r="AF4421">
        <v>1</v>
      </c>
      <c r="AG4421">
        <v>1.2759538755709101E-3</v>
      </c>
      <c r="AH4421">
        <v>9.4116648827835602E-4</v>
      </c>
      <c r="AI4421">
        <v>2</v>
      </c>
      <c r="AJ4421">
        <v>86.340355734342296</v>
      </c>
      <c r="AK4421">
        <v>39</v>
      </c>
      <c r="AL4421">
        <v>0.998724046124429</v>
      </c>
      <c r="AM4421">
        <v>0</v>
      </c>
      <c r="AN4421">
        <v>0</v>
      </c>
      <c r="AO4421">
        <v>0</v>
      </c>
      <c r="AP4421">
        <v>0</v>
      </c>
      <c r="AQ4421">
        <v>39</v>
      </c>
      <c r="AR4421">
        <v>0.998724046124428</v>
      </c>
      <c r="AS4421">
        <v>0.103729785365979</v>
      </c>
      <c r="AT4421">
        <v>3</v>
      </c>
      <c r="AU4421">
        <v>0</v>
      </c>
      <c r="AV4421">
        <v>0</v>
      </c>
      <c r="AW4421">
        <v>39</v>
      </c>
      <c r="AX4421">
        <v>0.998724046124428</v>
      </c>
      <c r="AY4421">
        <v>84.915813842443299</v>
      </c>
      <c r="AZ4421">
        <v>39</v>
      </c>
      <c r="BA4421">
        <v>0.998724046124429</v>
      </c>
      <c r="BB4421">
        <v>36</v>
      </c>
      <c r="BC4421">
        <v>0.85873826351845495</v>
      </c>
      <c r="BD4421">
        <v>3</v>
      </c>
      <c r="BE4421">
        <v>0.139985782605973</v>
      </c>
      <c r="BF4421">
        <v>83.747531747734996</v>
      </c>
      <c r="BG4421">
        <v>87.244720596326005</v>
      </c>
      <c r="BH4421">
        <v>79.362337938907004</v>
      </c>
      <c r="BI4421">
        <v>81.025805387511895</v>
      </c>
    </row>
    <row r="4422" spans="1:61" x14ac:dyDescent="0.25">
      <c r="A4422" s="10" t="str">
        <f>VLOOKUP(D4422,'Index-Relations'!E:F,2,FALSE)</f>
        <v>BM</v>
      </c>
      <c r="B4422" t="s">
        <v>3450</v>
      </c>
      <c r="C4422" s="53" t="s">
        <v>2770</v>
      </c>
      <c r="D4422" s="59" t="s">
        <v>2891</v>
      </c>
      <c r="E4422" s="59" t="s">
        <v>7838</v>
      </c>
      <c r="F4422" t="s">
        <v>1748</v>
      </c>
      <c r="G4422" t="s">
        <v>1723</v>
      </c>
      <c r="H4422" t="s">
        <v>1749</v>
      </c>
      <c r="I4422" s="52">
        <v>45323</v>
      </c>
      <c r="J4422" t="s">
        <v>2457</v>
      </c>
      <c r="K4422">
        <v>40</v>
      </c>
      <c r="L4422">
        <v>88.838521654252503</v>
      </c>
      <c r="M4422">
        <v>39</v>
      </c>
      <c r="N4422">
        <v>1</v>
      </c>
      <c r="O4422">
        <v>91.304500267674001</v>
      </c>
      <c r="P4422">
        <v>39</v>
      </c>
      <c r="Q4422">
        <v>1</v>
      </c>
      <c r="R4422">
        <v>39</v>
      </c>
      <c r="S4422">
        <v>1</v>
      </c>
      <c r="T4422">
        <v>39.9263734690376</v>
      </c>
      <c r="U4422">
        <v>0.84314644993722199</v>
      </c>
      <c r="V4422">
        <v>28</v>
      </c>
      <c r="W4422">
        <v>0.18897323127054899</v>
      </c>
      <c r="X4422">
        <v>5</v>
      </c>
      <c r="Y4422">
        <v>39</v>
      </c>
      <c r="Z4422">
        <v>1</v>
      </c>
      <c r="AA4422">
        <v>55.152911417106203</v>
      </c>
      <c r="AB4422">
        <v>37</v>
      </c>
      <c r="AC4422">
        <v>0.97636448577449197</v>
      </c>
      <c r="AD4422">
        <v>2</v>
      </c>
      <c r="AE4422">
        <v>2.3635514225507699E-2</v>
      </c>
      <c r="AF4422">
        <v>1</v>
      </c>
      <c r="AG4422">
        <v>6.2449999999999997E-17</v>
      </c>
      <c r="AH4422">
        <v>9.4762067585933295E-4</v>
      </c>
      <c r="AI4422">
        <v>2</v>
      </c>
      <c r="AJ4422">
        <v>86.456400883850407</v>
      </c>
      <c r="AK4422">
        <v>39</v>
      </c>
      <c r="AL4422">
        <v>1</v>
      </c>
      <c r="AM4422">
        <v>0</v>
      </c>
      <c r="AN4422">
        <v>0</v>
      </c>
      <c r="AO4422">
        <v>0</v>
      </c>
      <c r="AP4422">
        <v>0</v>
      </c>
      <c r="AQ4422">
        <v>39</v>
      </c>
      <c r="AR4422">
        <v>0.999999999999999</v>
      </c>
      <c r="AS4422">
        <v>0.101009589879063</v>
      </c>
      <c r="AT4422">
        <v>3</v>
      </c>
      <c r="AU4422">
        <v>0</v>
      </c>
      <c r="AV4422">
        <v>0</v>
      </c>
      <c r="AW4422">
        <v>39</v>
      </c>
      <c r="AX4422">
        <v>0.999999999999999</v>
      </c>
      <c r="AY4422">
        <v>85.1767834602948</v>
      </c>
      <c r="AZ4422">
        <v>39</v>
      </c>
      <c r="BA4422">
        <v>1</v>
      </c>
      <c r="BB4422">
        <v>36</v>
      </c>
      <c r="BC4422">
        <v>0.84990079953159903</v>
      </c>
      <c r="BD4422">
        <v>3</v>
      </c>
      <c r="BE4422">
        <v>0.1500992004684</v>
      </c>
      <c r="BF4422">
        <v>83.980506406738996</v>
      </c>
      <c r="BG4422">
        <v>87.253578497597005</v>
      </c>
      <c r="BH4422">
        <v>79.792827787709996</v>
      </c>
      <c r="BI4422">
        <v>81.316647146574994</v>
      </c>
    </row>
    <row r="4423" spans="1:61" x14ac:dyDescent="0.25">
      <c r="A4423" s="10" t="str">
        <f>VLOOKUP(D4423,'Index-Relations'!E:F,2,FALSE)</f>
        <v>BM</v>
      </c>
      <c r="B4423" t="s">
        <v>3450</v>
      </c>
      <c r="C4423" s="53" t="s">
        <v>2760</v>
      </c>
      <c r="D4423" s="59" t="s">
        <v>3094</v>
      </c>
      <c r="E4423" s="59" t="s">
        <v>7839</v>
      </c>
      <c r="F4423" t="s">
        <v>1750</v>
      </c>
      <c r="G4423" t="s">
        <v>326</v>
      </c>
      <c r="H4423" t="s">
        <v>1751</v>
      </c>
      <c r="I4423" s="52">
        <v>45658</v>
      </c>
      <c r="J4423" t="s">
        <v>2457</v>
      </c>
      <c r="K4423">
        <v>197</v>
      </c>
      <c r="L4423" s="73">
        <v>78.191579648786004</v>
      </c>
      <c r="M4423">
        <v>186</v>
      </c>
      <c r="N4423">
        <v>0.99601371522017701</v>
      </c>
      <c r="O4423" s="73">
        <v>77.377112482092002</v>
      </c>
      <c r="P4423">
        <v>186</v>
      </c>
      <c r="Q4423">
        <v>0.99601371522017701</v>
      </c>
      <c r="R4423">
        <v>177</v>
      </c>
      <c r="S4423">
        <v>0.97971595772662601</v>
      </c>
      <c r="T4423">
        <v>31.3270721806872</v>
      </c>
      <c r="U4423">
        <v>0.58547304390150101</v>
      </c>
      <c r="V4423">
        <v>146</v>
      </c>
      <c r="W4423">
        <v>8.9669696606841598E-2</v>
      </c>
      <c r="X4423">
        <v>22</v>
      </c>
      <c r="Y4423">
        <v>190</v>
      </c>
      <c r="Z4423">
        <v>0.996611317125767</v>
      </c>
      <c r="AA4423">
        <v>85.176218987981699</v>
      </c>
      <c r="AB4423">
        <v>130</v>
      </c>
      <c r="AC4423">
        <v>0.90402196969252402</v>
      </c>
      <c r="AD4423">
        <v>60</v>
      </c>
      <c r="AE4423">
        <v>9.2589347433244096E-2</v>
      </c>
      <c r="AF4423">
        <v>7</v>
      </c>
      <c r="AG4423">
        <v>3.3886828742318402E-3</v>
      </c>
      <c r="AH4423">
        <v>5.8175766922573197E-3</v>
      </c>
      <c r="AI4423">
        <v>7</v>
      </c>
      <c r="AJ4423" s="73">
        <v>78.086974287044896</v>
      </c>
      <c r="AK4423">
        <v>186</v>
      </c>
      <c r="AL4423">
        <v>0.99601371522017701</v>
      </c>
      <c r="AM4423">
        <v>3.67164057579977E-2</v>
      </c>
      <c r="AN4423">
        <v>2</v>
      </c>
      <c r="AO4423">
        <v>0</v>
      </c>
      <c r="AP4423">
        <v>0</v>
      </c>
      <c r="AQ4423">
        <v>193</v>
      </c>
      <c r="AR4423">
        <v>0.99926532090746401</v>
      </c>
      <c r="AS4423">
        <v>0</v>
      </c>
      <c r="AT4423">
        <v>0</v>
      </c>
      <c r="AU4423">
        <v>0</v>
      </c>
      <c r="AV4423">
        <v>0</v>
      </c>
      <c r="AW4423">
        <v>193</v>
      </c>
      <c r="AX4423">
        <v>0.999480232861234</v>
      </c>
      <c r="AY4423" s="73">
        <v>77.143091551649903</v>
      </c>
      <c r="AZ4423">
        <v>186</v>
      </c>
      <c r="BA4423">
        <v>0.99601371522017701</v>
      </c>
      <c r="BB4423">
        <v>190</v>
      </c>
      <c r="BC4423">
        <v>0.96476404651560499</v>
      </c>
      <c r="BD4423">
        <v>3</v>
      </c>
      <c r="BE4423">
        <v>3.4501274391859099E-2</v>
      </c>
      <c r="BF4423">
        <v>78.191579648786004</v>
      </c>
      <c r="BG4423">
        <v>77.377112482092002</v>
      </c>
      <c r="BH4423">
        <v>77.143091551649903</v>
      </c>
      <c r="BI4423">
        <v>78.086974287044896</v>
      </c>
    </row>
    <row r="4424" spans="1:61" x14ac:dyDescent="0.25">
      <c r="A4424" s="10" t="str">
        <f>VLOOKUP(D4424,'Index-Relations'!E:F,2,FALSE)</f>
        <v>BM</v>
      </c>
      <c r="B4424" t="s">
        <v>3450</v>
      </c>
      <c r="C4424" s="53" t="s">
        <v>2761</v>
      </c>
      <c r="D4424" s="59" t="s">
        <v>3094</v>
      </c>
      <c r="E4424" s="59" t="s">
        <v>7840</v>
      </c>
      <c r="F4424" t="s">
        <v>1750</v>
      </c>
      <c r="G4424" t="s">
        <v>326</v>
      </c>
      <c r="H4424" t="s">
        <v>1751</v>
      </c>
      <c r="I4424" s="52">
        <v>45628</v>
      </c>
      <c r="J4424" t="s">
        <v>2457</v>
      </c>
      <c r="K4424">
        <v>197</v>
      </c>
      <c r="L4424" s="73">
        <v>77.970781184556898</v>
      </c>
      <c r="M4424">
        <v>186</v>
      </c>
      <c r="N4424">
        <v>0.99630677062992901</v>
      </c>
      <c r="O4424" s="73">
        <v>77.010805006803906</v>
      </c>
      <c r="P4424">
        <v>186</v>
      </c>
      <c r="Q4424">
        <v>0.99630677062992901</v>
      </c>
      <c r="R4424">
        <v>177</v>
      </c>
      <c r="S4424">
        <v>0.97977594770792698</v>
      </c>
      <c r="T4424">
        <v>31.486052859534801</v>
      </c>
      <c r="U4424">
        <v>0.60061756584123605</v>
      </c>
      <c r="V4424">
        <v>144</v>
      </c>
      <c r="W4424">
        <v>9.6238899421137905E-2</v>
      </c>
      <c r="X4424">
        <v>21</v>
      </c>
      <c r="Y4424">
        <v>188</v>
      </c>
      <c r="Z4424">
        <v>0.99646587228114203</v>
      </c>
      <c r="AA4424">
        <v>72.141494740079295</v>
      </c>
      <c r="AB4424">
        <v>137</v>
      </c>
      <c r="AC4424">
        <v>0.91519089141825705</v>
      </c>
      <c r="AD4424">
        <v>51</v>
      </c>
      <c r="AE4424">
        <v>8.1274980862885302E-2</v>
      </c>
      <c r="AF4424">
        <v>9</v>
      </c>
      <c r="AG4424">
        <v>3.53412771885756E-3</v>
      </c>
      <c r="AH4424">
        <v>4.9711812188045299E-3</v>
      </c>
      <c r="AI4424">
        <v>7</v>
      </c>
      <c r="AJ4424" s="73">
        <v>77.810500405846994</v>
      </c>
      <c r="AK4424">
        <v>186</v>
      </c>
      <c r="AL4424">
        <v>0.99630677062992901</v>
      </c>
      <c r="AM4424">
        <v>3.7054925269109397E-2</v>
      </c>
      <c r="AN4424">
        <v>2</v>
      </c>
      <c r="AO4424">
        <v>0</v>
      </c>
      <c r="AP4424">
        <v>0</v>
      </c>
      <c r="AQ4424">
        <v>193</v>
      </c>
      <c r="AR4424">
        <v>0.99920627503820902</v>
      </c>
      <c r="AS4424">
        <v>0</v>
      </c>
      <c r="AT4424">
        <v>0</v>
      </c>
      <c r="AU4424">
        <v>0</v>
      </c>
      <c r="AV4424">
        <v>0</v>
      </c>
      <c r="AW4424">
        <v>193</v>
      </c>
      <c r="AX4424">
        <v>0.99943438287081399</v>
      </c>
      <c r="AY4424" s="73">
        <v>77.160650180204897</v>
      </c>
      <c r="AZ4424">
        <v>186</v>
      </c>
      <c r="BA4424">
        <v>0.99630677062992901</v>
      </c>
      <c r="BB4424">
        <v>190</v>
      </c>
      <c r="BC4424">
        <v>0.96510525648457501</v>
      </c>
      <c r="BD4424">
        <v>3</v>
      </c>
      <c r="BE4424">
        <v>3.4101018553633497E-2</v>
      </c>
      <c r="BF4424">
        <v>77.970781184556898</v>
      </c>
      <c r="BG4424">
        <v>77.010805006803906</v>
      </c>
      <c r="BH4424">
        <v>77.160650180204897</v>
      </c>
      <c r="BI4424">
        <v>77.810500405846994</v>
      </c>
    </row>
    <row r="4425" spans="1:61" x14ac:dyDescent="0.25">
      <c r="A4425" s="10" t="str">
        <f>VLOOKUP(D4425,'Index-Relations'!E:F,2,FALSE)</f>
        <v>BM</v>
      </c>
      <c r="B4425" t="s">
        <v>3450</v>
      </c>
      <c r="C4425" s="53" t="s">
        <v>2762</v>
      </c>
      <c r="D4425" s="59" t="s">
        <v>3094</v>
      </c>
      <c r="E4425" s="59" t="s">
        <v>7841</v>
      </c>
      <c r="F4425" t="s">
        <v>1750</v>
      </c>
      <c r="G4425" t="s">
        <v>326</v>
      </c>
      <c r="H4425" t="s">
        <v>1751</v>
      </c>
      <c r="I4425" s="52">
        <v>45597</v>
      </c>
      <c r="J4425" t="s">
        <v>2457</v>
      </c>
      <c r="K4425">
        <v>199</v>
      </c>
      <c r="L4425" s="73">
        <v>77.372185437585998</v>
      </c>
      <c r="M4425">
        <v>188</v>
      </c>
      <c r="N4425">
        <v>0.99630336632445404</v>
      </c>
      <c r="O4425" s="73">
        <v>76.660706785769904</v>
      </c>
      <c r="P4425">
        <v>188</v>
      </c>
      <c r="Q4425">
        <v>0.99630336632445404</v>
      </c>
      <c r="R4425">
        <v>178</v>
      </c>
      <c r="S4425">
        <v>0.97832938997335395</v>
      </c>
      <c r="T4425">
        <v>31.591395414728002</v>
      </c>
      <c r="U4425">
        <v>0.60509405792994697</v>
      </c>
      <c r="V4425">
        <v>144</v>
      </c>
      <c r="W4425">
        <v>9.9438597464688805E-2</v>
      </c>
      <c r="X4425">
        <v>21</v>
      </c>
      <c r="Y4425">
        <v>190</v>
      </c>
      <c r="Z4425">
        <v>0.996475031711891</v>
      </c>
      <c r="AA4425">
        <v>71.200722885383797</v>
      </c>
      <c r="AB4425">
        <v>134</v>
      </c>
      <c r="AC4425">
        <v>0.90943235956285495</v>
      </c>
      <c r="AD4425">
        <v>56</v>
      </c>
      <c r="AE4425">
        <v>8.7042672149037006E-2</v>
      </c>
      <c r="AF4425">
        <v>9</v>
      </c>
      <c r="AG4425">
        <v>3.52496828810798E-3</v>
      </c>
      <c r="AH4425">
        <v>5.1056024778553498E-3</v>
      </c>
      <c r="AI4425">
        <v>8</v>
      </c>
      <c r="AJ4425" s="73">
        <v>77.270635900664999</v>
      </c>
      <c r="AK4425">
        <v>188</v>
      </c>
      <c r="AL4425">
        <v>0.99630336632445404</v>
      </c>
      <c r="AM4425">
        <v>4.2728666486640698E-2</v>
      </c>
      <c r="AN4425">
        <v>2</v>
      </c>
      <c r="AO4425">
        <v>0</v>
      </c>
      <c r="AP4425">
        <v>0</v>
      </c>
      <c r="AQ4425">
        <v>193</v>
      </c>
      <c r="AR4425">
        <v>0.99871542180537698</v>
      </c>
      <c r="AS4425">
        <v>0</v>
      </c>
      <c r="AT4425">
        <v>0</v>
      </c>
      <c r="AU4425">
        <v>0</v>
      </c>
      <c r="AV4425">
        <v>0</v>
      </c>
      <c r="AW4425">
        <v>193</v>
      </c>
      <c r="AX4425">
        <v>0.99895121970988798</v>
      </c>
      <c r="AY4425" s="73">
        <v>76.406529202111997</v>
      </c>
      <c r="AZ4425">
        <v>188</v>
      </c>
      <c r="BA4425">
        <v>0.99630336632445404</v>
      </c>
      <c r="BB4425">
        <v>189</v>
      </c>
      <c r="BC4425">
        <v>0.94675186700521996</v>
      </c>
      <c r="BD4425">
        <v>4</v>
      </c>
      <c r="BE4425">
        <v>5.1963554800157297E-2</v>
      </c>
      <c r="BF4425">
        <v>77.372185437585998</v>
      </c>
      <c r="BG4425">
        <v>76.660706785769904</v>
      </c>
      <c r="BH4425">
        <v>76.406529202111997</v>
      </c>
      <c r="BI4425">
        <v>77.270635900664999</v>
      </c>
    </row>
    <row r="4426" spans="1:61" x14ac:dyDescent="0.25">
      <c r="A4426" s="10" t="str">
        <f>VLOOKUP(D4426,'Index-Relations'!E:F,2,FALSE)</f>
        <v>BM</v>
      </c>
      <c r="B4426" t="s">
        <v>3450</v>
      </c>
      <c r="C4426" s="53" t="s">
        <v>2763</v>
      </c>
      <c r="D4426" s="59" t="s">
        <v>3094</v>
      </c>
      <c r="E4426" s="59" t="s">
        <v>7842</v>
      </c>
      <c r="F4426" t="s">
        <v>1750</v>
      </c>
      <c r="G4426" t="s">
        <v>326</v>
      </c>
      <c r="H4426" t="s">
        <v>1751</v>
      </c>
      <c r="I4426" s="52">
        <v>45566</v>
      </c>
      <c r="J4426" t="s">
        <v>2457</v>
      </c>
      <c r="K4426">
        <v>199</v>
      </c>
      <c r="L4426" s="73">
        <v>76.749169705979995</v>
      </c>
      <c r="M4426">
        <v>189</v>
      </c>
      <c r="N4426">
        <v>0.99630034338187501</v>
      </c>
      <c r="O4426" s="73">
        <v>76.179883785421893</v>
      </c>
      <c r="P4426">
        <v>189</v>
      </c>
      <c r="Q4426">
        <v>0.99630034338187501</v>
      </c>
      <c r="R4426">
        <v>179</v>
      </c>
      <c r="S4426">
        <v>0.97961208747897899</v>
      </c>
      <c r="T4426">
        <v>31.972804488544899</v>
      </c>
      <c r="U4426">
        <v>0.61088297378353096</v>
      </c>
      <c r="V4426">
        <v>145</v>
      </c>
      <c r="W4426">
        <v>0.10187355256860101</v>
      </c>
      <c r="X4426">
        <v>21</v>
      </c>
      <c r="Y4426">
        <v>190</v>
      </c>
      <c r="Z4426">
        <v>0.99644156716633003</v>
      </c>
      <c r="AA4426">
        <v>70.033706164556094</v>
      </c>
      <c r="AB4426">
        <v>134</v>
      </c>
      <c r="AC4426">
        <v>0.90721200246616995</v>
      </c>
      <c r="AD4426">
        <v>56</v>
      </c>
      <c r="AE4426">
        <v>8.9229564700159206E-2</v>
      </c>
      <c r="AF4426">
        <v>9</v>
      </c>
      <c r="AG4426">
        <v>3.5584328336701601E-3</v>
      </c>
      <c r="AH4426">
        <v>4.7914397871764904E-3</v>
      </c>
      <c r="AI4426">
        <v>8</v>
      </c>
      <c r="AJ4426" s="73">
        <v>76.685327868336898</v>
      </c>
      <c r="AK4426">
        <v>189</v>
      </c>
      <c r="AL4426">
        <v>0.99630034338187501</v>
      </c>
      <c r="AM4426">
        <v>4.7122631338441898E-2</v>
      </c>
      <c r="AN4426">
        <v>2</v>
      </c>
      <c r="AO4426">
        <v>0</v>
      </c>
      <c r="AP4426">
        <v>0</v>
      </c>
      <c r="AQ4426">
        <v>194</v>
      </c>
      <c r="AR4426">
        <v>0.99863021894696802</v>
      </c>
      <c r="AS4426">
        <v>0</v>
      </c>
      <c r="AT4426">
        <v>0</v>
      </c>
      <c r="AU4426">
        <v>0</v>
      </c>
      <c r="AV4426">
        <v>0</v>
      </c>
      <c r="AW4426">
        <v>194</v>
      </c>
      <c r="AX4426">
        <v>0.99883009153494495</v>
      </c>
      <c r="AY4426" s="73">
        <v>75.708256567283001</v>
      </c>
      <c r="AZ4426">
        <v>189</v>
      </c>
      <c r="BA4426">
        <v>0.99630034338187501</v>
      </c>
      <c r="BB4426">
        <v>190</v>
      </c>
      <c r="BC4426">
        <v>0.94601468641888997</v>
      </c>
      <c r="BD4426">
        <v>4</v>
      </c>
      <c r="BE4426">
        <v>5.2615532528077498E-2</v>
      </c>
      <c r="BF4426">
        <v>76.749169705979995</v>
      </c>
      <c r="BG4426">
        <v>76.179883785421893</v>
      </c>
      <c r="BH4426">
        <v>75.708256567283001</v>
      </c>
      <c r="BI4426">
        <v>76.685327868336898</v>
      </c>
    </row>
    <row r="4427" spans="1:61" x14ac:dyDescent="0.25">
      <c r="A4427" s="10" t="str">
        <f>VLOOKUP(D4427,'Index-Relations'!E:F,2,FALSE)</f>
        <v>BM</v>
      </c>
      <c r="B4427" t="s">
        <v>3450</v>
      </c>
      <c r="C4427" s="53" t="s">
        <v>2764</v>
      </c>
      <c r="D4427" s="59" t="s">
        <v>3094</v>
      </c>
      <c r="E4427" s="59" t="s">
        <v>7843</v>
      </c>
      <c r="F4427" t="s">
        <v>1750</v>
      </c>
      <c r="G4427" t="s">
        <v>326</v>
      </c>
      <c r="H4427" t="s">
        <v>1751</v>
      </c>
      <c r="I4427" s="52">
        <v>45537</v>
      </c>
      <c r="J4427" t="s">
        <v>2457</v>
      </c>
      <c r="K4427">
        <v>196</v>
      </c>
      <c r="L4427" s="73">
        <v>76.498209506986996</v>
      </c>
      <c r="M4427">
        <v>189</v>
      </c>
      <c r="N4427">
        <v>0.99657254939258599</v>
      </c>
      <c r="O4427" s="73">
        <v>75.904081364329897</v>
      </c>
      <c r="P4427">
        <v>189</v>
      </c>
      <c r="Q4427">
        <v>0.99657254939258599</v>
      </c>
      <c r="R4427">
        <v>181</v>
      </c>
      <c r="S4427">
        <v>0.97949054579441996</v>
      </c>
      <c r="T4427">
        <v>31.907226085261701</v>
      </c>
      <c r="U4427">
        <v>0.61190667804129895</v>
      </c>
      <c r="V4427">
        <v>144</v>
      </c>
      <c r="W4427">
        <v>9.9512694657965403E-2</v>
      </c>
      <c r="X4427">
        <v>20</v>
      </c>
      <c r="Y4427">
        <v>190</v>
      </c>
      <c r="Z4427">
        <v>0.99670904514733505</v>
      </c>
      <c r="AA4427">
        <v>75.813799982089293</v>
      </c>
      <c r="AB4427">
        <v>136</v>
      </c>
      <c r="AC4427">
        <v>0.91296179390675003</v>
      </c>
      <c r="AD4427">
        <v>57</v>
      </c>
      <c r="AE4427">
        <v>9.3524883389316402E-2</v>
      </c>
      <c r="AF4427">
        <v>3</v>
      </c>
      <c r="AG4427">
        <v>0</v>
      </c>
      <c r="AH4427">
        <v>4.6406943131508697E-3</v>
      </c>
      <c r="AI4427">
        <v>8</v>
      </c>
      <c r="AJ4427" s="73">
        <v>76.385739625949995</v>
      </c>
      <c r="AK4427">
        <v>189</v>
      </c>
      <c r="AL4427">
        <v>0.99657254939258599</v>
      </c>
      <c r="AM4427">
        <v>4.5740048003353802E-2</v>
      </c>
      <c r="AN4427">
        <v>2</v>
      </c>
      <c r="AO4427">
        <v>0</v>
      </c>
      <c r="AP4427">
        <v>0</v>
      </c>
      <c r="AQ4427">
        <v>193</v>
      </c>
      <c r="AR4427">
        <v>0.99924534006392796</v>
      </c>
      <c r="AS4427">
        <v>0</v>
      </c>
      <c r="AT4427">
        <v>0</v>
      </c>
      <c r="AU4427">
        <v>0</v>
      </c>
      <c r="AV4427">
        <v>0</v>
      </c>
      <c r="AW4427">
        <v>194</v>
      </c>
      <c r="AX4427">
        <v>0.99977700381678403</v>
      </c>
      <c r="AY4427" s="73">
        <v>75.499993509267995</v>
      </c>
      <c r="AZ4427">
        <v>189</v>
      </c>
      <c r="BA4427">
        <v>0.99657254939258599</v>
      </c>
      <c r="BB4427">
        <v>189</v>
      </c>
      <c r="BC4427">
        <v>0.95153682855132204</v>
      </c>
      <c r="BD4427">
        <v>4</v>
      </c>
      <c r="BE4427">
        <v>4.7708511512606001E-2</v>
      </c>
      <c r="BF4427">
        <v>76.498209506986996</v>
      </c>
      <c r="BG4427">
        <v>75.904081364329897</v>
      </c>
      <c r="BH4427">
        <v>75.499993509267995</v>
      </c>
      <c r="BI4427">
        <v>76.385739625949995</v>
      </c>
    </row>
    <row r="4428" spans="1:61" x14ac:dyDescent="0.25">
      <c r="A4428" s="10" t="str">
        <f>VLOOKUP(D4428,'Index-Relations'!E:F,2,FALSE)</f>
        <v>BM</v>
      </c>
      <c r="B4428" t="s">
        <v>3450</v>
      </c>
      <c r="C4428" s="53" t="s">
        <v>3350</v>
      </c>
      <c r="D4428" s="59" t="s">
        <v>3094</v>
      </c>
      <c r="E4428" s="59" t="s">
        <v>7844</v>
      </c>
      <c r="F4428" t="s">
        <v>1750</v>
      </c>
      <c r="G4428" t="s">
        <v>326</v>
      </c>
      <c r="H4428" t="s">
        <v>1751</v>
      </c>
      <c r="I4428" s="52">
        <v>45505</v>
      </c>
      <c r="J4428" t="s">
        <v>2457</v>
      </c>
      <c r="K4428">
        <v>197</v>
      </c>
      <c r="L4428" s="73">
        <v>76.272009968778903</v>
      </c>
      <c r="M4428">
        <v>190</v>
      </c>
      <c r="N4428">
        <v>0.99633660651127698</v>
      </c>
      <c r="O4428" s="73">
        <v>75.741301911903903</v>
      </c>
      <c r="P4428">
        <v>190</v>
      </c>
      <c r="Q4428">
        <v>0.99633660651127698</v>
      </c>
      <c r="R4428">
        <v>182</v>
      </c>
      <c r="S4428">
        <v>0.97848725551220395</v>
      </c>
      <c r="T4428">
        <v>32.194507568000297</v>
      </c>
      <c r="U4428">
        <v>0.61774258397374504</v>
      </c>
      <c r="V4428">
        <v>144</v>
      </c>
      <c r="W4428">
        <v>9.7970962111985194E-2</v>
      </c>
      <c r="X4428">
        <v>20</v>
      </c>
      <c r="Y4428">
        <v>191</v>
      </c>
      <c r="Z4428">
        <v>0.99649046737023295</v>
      </c>
      <c r="AA4428">
        <v>81.788413372275201</v>
      </c>
      <c r="AB4428">
        <v>132</v>
      </c>
      <c r="AC4428">
        <v>0.90819694495332903</v>
      </c>
      <c r="AD4428">
        <v>59</v>
      </c>
      <c r="AE4428">
        <v>8.8293522416904399E-2</v>
      </c>
      <c r="AF4428">
        <v>6</v>
      </c>
      <c r="AG4428">
        <v>3.50953262976629E-3</v>
      </c>
      <c r="AH4428">
        <v>4.9609943605255996E-3</v>
      </c>
      <c r="AI4428">
        <v>8</v>
      </c>
      <c r="AJ4428" s="73">
        <v>76.141922184726994</v>
      </c>
      <c r="AK4428">
        <v>190</v>
      </c>
      <c r="AL4428">
        <v>0.99633660651127698</v>
      </c>
      <c r="AM4428">
        <v>4.4747454584407903E-2</v>
      </c>
      <c r="AN4428">
        <v>2</v>
      </c>
      <c r="AO4428">
        <v>0</v>
      </c>
      <c r="AP4428">
        <v>0</v>
      </c>
      <c r="AQ4428">
        <v>193</v>
      </c>
      <c r="AR4428">
        <v>0.99867128518516302</v>
      </c>
      <c r="AS4428">
        <v>1.4996827745663599E-2</v>
      </c>
      <c r="AT4428">
        <v>1</v>
      </c>
      <c r="AU4428">
        <v>0</v>
      </c>
      <c r="AV4428">
        <v>0</v>
      </c>
      <c r="AW4428">
        <v>194</v>
      </c>
      <c r="AX4428">
        <v>0.99924324861549096</v>
      </c>
      <c r="AY4428" s="73">
        <v>75.231465047045006</v>
      </c>
      <c r="AZ4428">
        <v>190</v>
      </c>
      <c r="BA4428">
        <v>0.99633660651127698</v>
      </c>
      <c r="BB4428">
        <v>189</v>
      </c>
      <c r="BC4428">
        <v>0.95036079631743098</v>
      </c>
      <c r="BD4428">
        <v>4</v>
      </c>
      <c r="BE4428">
        <v>4.8310488867731399E-2</v>
      </c>
      <c r="BF4428">
        <v>76.272009968778903</v>
      </c>
      <c r="BG4428">
        <v>75.741301911903903</v>
      </c>
      <c r="BH4428">
        <v>75.231465047045006</v>
      </c>
      <c r="BI4428">
        <v>76.141922184726994</v>
      </c>
    </row>
    <row r="4429" spans="1:61" x14ac:dyDescent="0.25">
      <c r="A4429" s="10" t="str">
        <f>VLOOKUP(D4429,'Index-Relations'!E:F,2,FALSE)</f>
        <v>BM</v>
      </c>
      <c r="B4429" t="s">
        <v>3450</v>
      </c>
      <c r="C4429" s="53" t="s">
        <v>2765</v>
      </c>
      <c r="D4429" s="59" t="s">
        <v>3094</v>
      </c>
      <c r="E4429" s="59" t="s">
        <v>7845</v>
      </c>
      <c r="F4429" t="s">
        <v>1750</v>
      </c>
      <c r="G4429" t="s">
        <v>326</v>
      </c>
      <c r="H4429" t="s">
        <v>1751</v>
      </c>
      <c r="I4429" s="52">
        <v>45474</v>
      </c>
      <c r="J4429" t="s">
        <v>2457</v>
      </c>
      <c r="K4429">
        <v>198</v>
      </c>
      <c r="L4429" s="73">
        <v>76.260478747665005</v>
      </c>
      <c r="M4429">
        <v>191</v>
      </c>
      <c r="N4429">
        <v>0.99638299885354198</v>
      </c>
      <c r="O4429" s="73">
        <v>75.794291094749994</v>
      </c>
      <c r="P4429">
        <v>191</v>
      </c>
      <c r="Q4429">
        <v>0.99638299885354198</v>
      </c>
      <c r="R4429">
        <v>183</v>
      </c>
      <c r="S4429">
        <v>0.97791541656677405</v>
      </c>
      <c r="T4429">
        <v>32.101273285434203</v>
      </c>
      <c r="U4429">
        <v>0.62317169495523494</v>
      </c>
      <c r="V4429">
        <v>146</v>
      </c>
      <c r="W4429">
        <v>9.8289400996508194E-2</v>
      </c>
      <c r="X4429">
        <v>20</v>
      </c>
      <c r="Y4429">
        <v>192</v>
      </c>
      <c r="Z4429">
        <v>0.99659864922248897</v>
      </c>
      <c r="AA4429">
        <v>83.127819003552403</v>
      </c>
      <c r="AB4429">
        <v>130</v>
      </c>
      <c r="AC4429">
        <v>0.887085568474134</v>
      </c>
      <c r="AD4429">
        <v>61</v>
      </c>
      <c r="AE4429">
        <v>0.105144009256476</v>
      </c>
      <c r="AF4429">
        <v>7</v>
      </c>
      <c r="AG4429">
        <v>7.7704222693895496E-3</v>
      </c>
      <c r="AH4429">
        <v>4.5088424391332704E-3</v>
      </c>
      <c r="AI4429">
        <v>8</v>
      </c>
      <c r="AJ4429" s="73">
        <v>76.156668658811896</v>
      </c>
      <c r="AK4429">
        <v>191</v>
      </c>
      <c r="AL4429">
        <v>0.99638299885354198</v>
      </c>
      <c r="AM4429">
        <v>4.5699747288550502E-2</v>
      </c>
      <c r="AN4429">
        <v>2</v>
      </c>
      <c r="AO4429">
        <v>0</v>
      </c>
      <c r="AP4429">
        <v>0</v>
      </c>
      <c r="AQ4429">
        <v>194</v>
      </c>
      <c r="AR4429">
        <v>0.99871230176996295</v>
      </c>
      <c r="AS4429">
        <v>1.4294601842314901E-2</v>
      </c>
      <c r="AT4429">
        <v>1</v>
      </c>
      <c r="AU4429">
        <v>0</v>
      </c>
      <c r="AV4429">
        <v>0</v>
      </c>
      <c r="AW4429">
        <v>195</v>
      </c>
      <c r="AX4429">
        <v>0.99924820464333997</v>
      </c>
      <c r="AY4429" s="73">
        <v>75.126833031619896</v>
      </c>
      <c r="AZ4429">
        <v>191</v>
      </c>
      <c r="BA4429">
        <v>0.99638299885354198</v>
      </c>
      <c r="BB4429">
        <v>190</v>
      </c>
      <c r="BC4429">
        <v>0.95100861738780196</v>
      </c>
      <c r="BD4429">
        <v>4</v>
      </c>
      <c r="BE4429">
        <v>4.7703684382160903E-2</v>
      </c>
      <c r="BF4429">
        <v>76.260478747665005</v>
      </c>
      <c r="BG4429">
        <v>75.794291094749994</v>
      </c>
      <c r="BH4429">
        <v>75.126833031619896</v>
      </c>
      <c r="BI4429">
        <v>76.156668658811896</v>
      </c>
    </row>
    <row r="4430" spans="1:61" x14ac:dyDescent="0.25">
      <c r="A4430" s="10" t="str">
        <f>VLOOKUP(D4430,'Index-Relations'!E:F,2,FALSE)</f>
        <v>BM</v>
      </c>
      <c r="B4430" t="s">
        <v>3450</v>
      </c>
      <c r="C4430" s="53" t="s">
        <v>2766</v>
      </c>
      <c r="D4430" s="59" t="s">
        <v>3094</v>
      </c>
      <c r="E4430" s="59" t="s">
        <v>7846</v>
      </c>
      <c r="F4430" t="s">
        <v>1750</v>
      </c>
      <c r="G4430" t="s">
        <v>326</v>
      </c>
      <c r="H4430" t="s">
        <v>1751</v>
      </c>
      <c r="I4430" s="52">
        <v>45446</v>
      </c>
      <c r="J4430" t="s">
        <v>2457</v>
      </c>
      <c r="K4430">
        <v>200</v>
      </c>
      <c r="L4430" s="73">
        <v>75.887427554238002</v>
      </c>
      <c r="M4430">
        <v>194</v>
      </c>
      <c r="N4430">
        <v>0.99727618316588396</v>
      </c>
      <c r="O4430" s="73">
        <v>75.300915377240003</v>
      </c>
      <c r="P4430">
        <v>194</v>
      </c>
      <c r="Q4430">
        <v>0.99727618316588396</v>
      </c>
      <c r="R4430">
        <v>185</v>
      </c>
      <c r="S4430">
        <v>0.97785410693482699</v>
      </c>
      <c r="T4430">
        <v>32.684373161956003</v>
      </c>
      <c r="U4430">
        <v>0.64737269060524605</v>
      </c>
      <c r="V4430">
        <v>148</v>
      </c>
      <c r="W4430">
        <v>0.11046652360881699</v>
      </c>
      <c r="X4430">
        <v>20</v>
      </c>
      <c r="Y4430">
        <v>195</v>
      </c>
      <c r="Z4430">
        <v>0.99753680009516599</v>
      </c>
      <c r="AA4430">
        <v>86.856998686801404</v>
      </c>
      <c r="AB4430">
        <v>131</v>
      </c>
      <c r="AC4430">
        <v>0.88354109295954397</v>
      </c>
      <c r="AD4430">
        <v>63</v>
      </c>
      <c r="AE4430">
        <v>0.109287725544518</v>
      </c>
      <c r="AF4430">
        <v>6</v>
      </c>
      <c r="AG4430">
        <v>7.1711814959365804E-3</v>
      </c>
      <c r="AH4430">
        <v>4.7933739287858296E-3</v>
      </c>
      <c r="AI4430">
        <v>8</v>
      </c>
      <c r="AJ4430" s="73">
        <v>75.458535143375997</v>
      </c>
      <c r="AK4430">
        <v>194</v>
      </c>
      <c r="AL4430">
        <v>0.99727618316588396</v>
      </c>
      <c r="AM4430">
        <v>1.8890274072565601E-2</v>
      </c>
      <c r="AN4430">
        <v>1</v>
      </c>
      <c r="AO4430">
        <v>0</v>
      </c>
      <c r="AP4430">
        <v>0</v>
      </c>
      <c r="AQ4430">
        <v>197</v>
      </c>
      <c r="AR4430">
        <v>0.99922319226697698</v>
      </c>
      <c r="AS4430">
        <v>1.56538760245446E-2</v>
      </c>
      <c r="AT4430">
        <v>1</v>
      </c>
      <c r="AU4430">
        <v>0</v>
      </c>
      <c r="AV4430">
        <v>0</v>
      </c>
      <c r="AW4430">
        <v>198</v>
      </c>
      <c r="AX4430">
        <v>0.99968254285403202</v>
      </c>
      <c r="AY4430" s="73">
        <v>75.282739503873003</v>
      </c>
      <c r="AZ4430">
        <v>194</v>
      </c>
      <c r="BA4430">
        <v>0.99727618316588396</v>
      </c>
      <c r="BB4430">
        <v>193</v>
      </c>
      <c r="BC4430">
        <v>0.94960718484464002</v>
      </c>
      <c r="BD4430">
        <v>4</v>
      </c>
      <c r="BE4430">
        <v>4.9616007422336503E-2</v>
      </c>
      <c r="BF4430">
        <v>75.887427554238002</v>
      </c>
      <c r="BG4430">
        <v>75.300915377240003</v>
      </c>
      <c r="BH4430">
        <v>75.282739503873003</v>
      </c>
      <c r="BI4430">
        <v>75.458535143375997</v>
      </c>
    </row>
    <row r="4431" spans="1:61" x14ac:dyDescent="0.25">
      <c r="A4431" s="10" t="str">
        <f>VLOOKUP(D4431,'Index-Relations'!E:F,2,FALSE)</f>
        <v>BM</v>
      </c>
      <c r="B4431" t="s">
        <v>3450</v>
      </c>
      <c r="C4431" s="53" t="s">
        <v>2767</v>
      </c>
      <c r="D4431" s="59" t="s">
        <v>3094</v>
      </c>
      <c r="E4431" s="59" t="s">
        <v>7847</v>
      </c>
      <c r="F4431" t="s">
        <v>1750</v>
      </c>
      <c r="G4431" t="s">
        <v>326</v>
      </c>
      <c r="H4431" t="s">
        <v>1751</v>
      </c>
      <c r="I4431" s="52">
        <v>45413</v>
      </c>
      <c r="J4431" t="s">
        <v>2457</v>
      </c>
      <c r="K4431">
        <v>200</v>
      </c>
      <c r="L4431" s="73">
        <v>75.887904890688006</v>
      </c>
      <c r="M4431">
        <v>194</v>
      </c>
      <c r="N4431">
        <v>0.99725484958334099</v>
      </c>
      <c r="O4431" s="73">
        <v>75.230578244849895</v>
      </c>
      <c r="P4431">
        <v>194</v>
      </c>
      <c r="Q4431">
        <v>0.99725484958334099</v>
      </c>
      <c r="R4431">
        <v>185</v>
      </c>
      <c r="S4431">
        <v>0.97604591089589798</v>
      </c>
      <c r="T4431">
        <v>32.532724921808502</v>
      </c>
      <c r="U4431">
        <v>0.63937270920628497</v>
      </c>
      <c r="V4431">
        <v>148</v>
      </c>
      <c r="W4431">
        <v>0.10710473625596099</v>
      </c>
      <c r="X4431">
        <v>20</v>
      </c>
      <c r="Y4431">
        <v>195</v>
      </c>
      <c r="Z4431">
        <v>0.99750830601878104</v>
      </c>
      <c r="AA4431">
        <v>94.229171172566197</v>
      </c>
      <c r="AB4431">
        <v>131</v>
      </c>
      <c r="AC4431">
        <v>0.88007634473683305</v>
      </c>
      <c r="AD4431">
        <v>63</v>
      </c>
      <c r="AE4431">
        <v>0.112176439715967</v>
      </c>
      <c r="AF4431">
        <v>6</v>
      </c>
      <c r="AG4431">
        <v>7.7472155471984099E-3</v>
      </c>
      <c r="AH4431">
        <v>5.26922055397784E-3</v>
      </c>
      <c r="AI4431">
        <v>8</v>
      </c>
      <c r="AJ4431" s="73">
        <v>75.524211855759901</v>
      </c>
      <c r="AK4431">
        <v>194</v>
      </c>
      <c r="AL4431">
        <v>0.99725484958334099</v>
      </c>
      <c r="AM4431">
        <v>1.8519458404042101E-2</v>
      </c>
      <c r="AN4431">
        <v>1</v>
      </c>
      <c r="AO4431">
        <v>0</v>
      </c>
      <c r="AP4431">
        <v>0</v>
      </c>
      <c r="AQ4431">
        <v>196</v>
      </c>
      <c r="AR4431">
        <v>0.999187864638441</v>
      </c>
      <c r="AS4431">
        <v>1.55277455138396E-2</v>
      </c>
      <c r="AT4431">
        <v>1</v>
      </c>
      <c r="AU4431">
        <v>0</v>
      </c>
      <c r="AV4431">
        <v>0</v>
      </c>
      <c r="AW4431">
        <v>197</v>
      </c>
      <c r="AX4431">
        <v>0.99960413617316302</v>
      </c>
      <c r="AY4431" s="73">
        <v>75.260797748620007</v>
      </c>
      <c r="AZ4431">
        <v>194</v>
      </c>
      <c r="BA4431">
        <v>0.99725484958334099</v>
      </c>
      <c r="BB4431">
        <v>192</v>
      </c>
      <c r="BC4431">
        <v>0.95188222547049295</v>
      </c>
      <c r="BD4431">
        <v>4</v>
      </c>
      <c r="BE4431">
        <v>4.7305639167947701E-2</v>
      </c>
      <c r="BF4431">
        <v>75.887904890688006</v>
      </c>
      <c r="BG4431">
        <v>75.230578244849895</v>
      </c>
      <c r="BH4431">
        <v>75.260797748620007</v>
      </c>
      <c r="BI4431">
        <v>75.524211855759901</v>
      </c>
    </row>
    <row r="4432" spans="1:61" x14ac:dyDescent="0.25">
      <c r="A4432" s="10" t="str">
        <f>VLOOKUP(D4432,'Index-Relations'!E:F,2,FALSE)</f>
        <v>BM</v>
      </c>
      <c r="B4432" t="s">
        <v>3450</v>
      </c>
      <c r="C4432" s="53" t="s">
        <v>2768</v>
      </c>
      <c r="D4432" s="59" t="s">
        <v>3094</v>
      </c>
      <c r="E4432" s="59" t="s">
        <v>7848</v>
      </c>
      <c r="F4432" t="s">
        <v>1750</v>
      </c>
      <c r="G4432" t="s">
        <v>326</v>
      </c>
      <c r="H4432" t="s">
        <v>1751</v>
      </c>
      <c r="I4432" s="52">
        <v>45383</v>
      </c>
      <c r="J4432" t="s">
        <v>2457</v>
      </c>
      <c r="K4432">
        <v>201</v>
      </c>
      <c r="L4432">
        <v>85.855496486717101</v>
      </c>
      <c r="M4432">
        <v>194</v>
      </c>
      <c r="N4432">
        <v>0.99716995506265005</v>
      </c>
      <c r="O4432">
        <v>84.0871668531842</v>
      </c>
      <c r="P4432">
        <v>194</v>
      </c>
      <c r="Q4432">
        <v>0.99716995506265005</v>
      </c>
      <c r="R4432">
        <v>186</v>
      </c>
      <c r="S4432">
        <v>0.97459840099808004</v>
      </c>
      <c r="T4432">
        <v>32.340576083340402</v>
      </c>
      <c r="U4432">
        <v>0.64427146095672005</v>
      </c>
      <c r="V4432">
        <v>148</v>
      </c>
      <c r="W4432">
        <v>0.107767863760594</v>
      </c>
      <c r="X4432">
        <v>20</v>
      </c>
      <c r="Y4432">
        <v>196</v>
      </c>
      <c r="Z4432">
        <v>0.997546724472133</v>
      </c>
      <c r="AA4432">
        <v>91.344576335282994</v>
      </c>
      <c r="AB4432">
        <v>132</v>
      </c>
      <c r="AC4432">
        <v>0.884294014342347</v>
      </c>
      <c r="AD4432">
        <v>63</v>
      </c>
      <c r="AE4432">
        <v>0.107647413991329</v>
      </c>
      <c r="AF4432">
        <v>6</v>
      </c>
      <c r="AG4432">
        <v>8.0585716663231707E-3</v>
      </c>
      <c r="AH4432">
        <v>5.1941949807662296E-3</v>
      </c>
      <c r="AI4432">
        <v>8</v>
      </c>
      <c r="AJ4432">
        <v>86.3027998671201</v>
      </c>
      <c r="AK4432">
        <v>194</v>
      </c>
      <c r="AL4432">
        <v>0.99716995506265005</v>
      </c>
      <c r="AM4432">
        <v>1.8622947651300199E-2</v>
      </c>
      <c r="AN4432">
        <v>1</v>
      </c>
      <c r="AO4432">
        <v>0</v>
      </c>
      <c r="AP4432">
        <v>0</v>
      </c>
      <c r="AQ4432">
        <v>197</v>
      </c>
      <c r="AR4432">
        <v>0.99919149232225901</v>
      </c>
      <c r="AS4432">
        <v>1.5131717460854399E-2</v>
      </c>
      <c r="AT4432">
        <v>1</v>
      </c>
      <c r="AU4432">
        <v>0</v>
      </c>
      <c r="AV4432">
        <v>0</v>
      </c>
      <c r="AW4432">
        <v>198</v>
      </c>
      <c r="AX4432">
        <v>0.99961868804746401</v>
      </c>
      <c r="AY4432">
        <v>83.971659424561096</v>
      </c>
      <c r="AZ4432">
        <v>194</v>
      </c>
      <c r="BA4432">
        <v>0.99716995506265005</v>
      </c>
      <c r="BB4432">
        <v>193</v>
      </c>
      <c r="BC4432">
        <v>0.95406184276818695</v>
      </c>
      <c r="BD4432">
        <v>4</v>
      </c>
      <c r="BE4432">
        <v>4.51296495540724E-2</v>
      </c>
      <c r="BF4432">
        <v>76.575027973201898</v>
      </c>
      <c r="BG4432">
        <v>76.296072458255907</v>
      </c>
      <c r="BH4432">
        <v>76.220155256146896</v>
      </c>
      <c r="BI4432">
        <v>75.429935462046998</v>
      </c>
    </row>
    <row r="4433" spans="1:61" x14ac:dyDescent="0.25">
      <c r="A4433" s="10" t="str">
        <f>VLOOKUP(D4433,'Index-Relations'!E:F,2,FALSE)</f>
        <v>BM</v>
      </c>
      <c r="B4433" t="s">
        <v>3450</v>
      </c>
      <c r="C4433" s="53" t="s">
        <v>2769</v>
      </c>
      <c r="D4433" s="59" t="s">
        <v>3094</v>
      </c>
      <c r="E4433" s="59" t="s">
        <v>7849</v>
      </c>
      <c r="F4433" t="s">
        <v>1750</v>
      </c>
      <c r="G4433" t="s">
        <v>326</v>
      </c>
      <c r="H4433" t="s">
        <v>1751</v>
      </c>
      <c r="I4433" s="52">
        <v>45352</v>
      </c>
      <c r="J4433" t="s">
        <v>2457</v>
      </c>
      <c r="K4433">
        <v>199</v>
      </c>
      <c r="L4433">
        <v>86.367318577636496</v>
      </c>
      <c r="M4433">
        <v>194</v>
      </c>
      <c r="N4433">
        <v>0.99893812368760404</v>
      </c>
      <c r="O4433">
        <v>84.519124231217404</v>
      </c>
      <c r="P4433">
        <v>194</v>
      </c>
      <c r="Q4433">
        <v>0.99893812368760404</v>
      </c>
      <c r="R4433">
        <v>186</v>
      </c>
      <c r="S4433">
        <v>0.97902281916747103</v>
      </c>
      <c r="T4433">
        <v>32.372872408585501</v>
      </c>
      <c r="U4433">
        <v>0.61732247655468098</v>
      </c>
      <c r="V4433">
        <v>147</v>
      </c>
      <c r="W4433">
        <v>7.3448550599824705E-2</v>
      </c>
      <c r="X4433">
        <v>17</v>
      </c>
      <c r="Y4433">
        <v>196</v>
      </c>
      <c r="Z4433">
        <v>0.99934650311861895</v>
      </c>
      <c r="AA4433">
        <v>92.650391641778896</v>
      </c>
      <c r="AB4433">
        <v>132</v>
      </c>
      <c r="AC4433">
        <v>0.88922021301113996</v>
      </c>
      <c r="AD4433">
        <v>63</v>
      </c>
      <c r="AE4433">
        <v>0.104672219596173</v>
      </c>
      <c r="AF4433">
        <v>4</v>
      </c>
      <c r="AG4433">
        <v>6.1075673926862997E-3</v>
      </c>
      <c r="AH4433">
        <v>1.6028231792179499E-3</v>
      </c>
      <c r="AI4433">
        <v>4</v>
      </c>
      <c r="AJ4433">
        <v>86.621128640821695</v>
      </c>
      <c r="AK4433">
        <v>194</v>
      </c>
      <c r="AL4433">
        <v>0.99893812368760404</v>
      </c>
      <c r="AM4433">
        <v>1.9135553537872801E-2</v>
      </c>
      <c r="AN4433">
        <v>1</v>
      </c>
      <c r="AO4433">
        <v>0</v>
      </c>
      <c r="AP4433">
        <v>0</v>
      </c>
      <c r="AQ4433">
        <v>195</v>
      </c>
      <c r="AR4433">
        <v>0.99910538875526</v>
      </c>
      <c r="AS4433">
        <v>1.28066070624266E-2</v>
      </c>
      <c r="AT4433">
        <v>1</v>
      </c>
      <c r="AU4433">
        <v>0</v>
      </c>
      <c r="AV4433">
        <v>0</v>
      </c>
      <c r="AW4433">
        <v>196</v>
      </c>
      <c r="AX4433">
        <v>0.99959343841089099</v>
      </c>
      <c r="AY4433">
        <v>84.821992976943704</v>
      </c>
      <c r="AZ4433">
        <v>194</v>
      </c>
      <c r="BA4433">
        <v>0.99893812368760404</v>
      </c>
      <c r="BB4433">
        <v>191</v>
      </c>
      <c r="BC4433">
        <v>0.95660160129799499</v>
      </c>
      <c r="BD4433">
        <v>4</v>
      </c>
      <c r="BE4433">
        <v>4.2503787457264901E-2</v>
      </c>
      <c r="BF4433">
        <v>77.170349807765902</v>
      </c>
      <c r="BG4433">
        <v>76.786331799918997</v>
      </c>
      <c r="BH4433">
        <v>77.246404634448993</v>
      </c>
      <c r="BI4433">
        <v>75.778600599244001</v>
      </c>
    </row>
    <row r="4434" spans="1:61" x14ac:dyDescent="0.25">
      <c r="A4434" s="10" t="str">
        <f>VLOOKUP(D4434,'Index-Relations'!E:F,2,FALSE)</f>
        <v>BM</v>
      </c>
      <c r="B4434" t="s">
        <v>3450</v>
      </c>
      <c r="C4434" s="53" t="s">
        <v>2770</v>
      </c>
      <c r="D4434" s="59" t="s">
        <v>3094</v>
      </c>
      <c r="E4434" s="59" t="s">
        <v>7850</v>
      </c>
      <c r="F4434" t="s">
        <v>1750</v>
      </c>
      <c r="G4434" t="s">
        <v>326</v>
      </c>
      <c r="H4434" t="s">
        <v>1751</v>
      </c>
      <c r="I4434" s="52">
        <v>45323</v>
      </c>
      <c r="J4434" t="s">
        <v>2457</v>
      </c>
      <c r="K4434">
        <v>200</v>
      </c>
      <c r="L4434">
        <v>86.787224141324998</v>
      </c>
      <c r="M4434">
        <v>194</v>
      </c>
      <c r="N4434">
        <v>0.99886014238151899</v>
      </c>
      <c r="O4434">
        <v>84.332529612895001</v>
      </c>
      <c r="P4434">
        <v>194</v>
      </c>
      <c r="Q4434">
        <v>0.99886014238151899</v>
      </c>
      <c r="R4434">
        <v>187</v>
      </c>
      <c r="S4434">
        <v>0.98047161269590799</v>
      </c>
      <c r="T4434">
        <v>32.7318075121985</v>
      </c>
      <c r="U4434">
        <v>0.60626334419066297</v>
      </c>
      <c r="V4434">
        <v>144</v>
      </c>
      <c r="W4434">
        <v>6.9575338125287794E-2</v>
      </c>
      <c r="X4434">
        <v>18</v>
      </c>
      <c r="Y4434">
        <v>196</v>
      </c>
      <c r="Z4434">
        <v>0.99924143469892401</v>
      </c>
      <c r="AA4434">
        <v>97.580013946378301</v>
      </c>
      <c r="AB4434">
        <v>132</v>
      </c>
      <c r="AC4434">
        <v>0.892122439611575</v>
      </c>
      <c r="AD4434">
        <v>63</v>
      </c>
      <c r="AE4434">
        <v>0.10194233154082701</v>
      </c>
      <c r="AF4434">
        <v>5</v>
      </c>
      <c r="AG4434">
        <v>5.9352288475976803E-3</v>
      </c>
      <c r="AH4434">
        <v>1.73417994113611E-3</v>
      </c>
      <c r="AI4434">
        <v>4</v>
      </c>
      <c r="AJ4434">
        <v>86.494809015340707</v>
      </c>
      <c r="AK4434">
        <v>194</v>
      </c>
      <c r="AL4434">
        <v>0.99886014238151899</v>
      </c>
      <c r="AM4434">
        <v>2.0391167397075902E-2</v>
      </c>
      <c r="AN4434">
        <v>1</v>
      </c>
      <c r="AO4434">
        <v>0</v>
      </c>
      <c r="AP4434">
        <v>0</v>
      </c>
      <c r="AQ4434">
        <v>195</v>
      </c>
      <c r="AR4434">
        <v>0.99889746011454705</v>
      </c>
      <c r="AS4434">
        <v>1.0161064430326E-2</v>
      </c>
      <c r="AT4434">
        <v>1</v>
      </c>
      <c r="AU4434">
        <v>0</v>
      </c>
      <c r="AV4434">
        <v>0</v>
      </c>
      <c r="AW4434">
        <v>196</v>
      </c>
      <c r="AX4434">
        <v>0.99933967609247598</v>
      </c>
      <c r="AY4434">
        <v>85.949738865418198</v>
      </c>
      <c r="AZ4434">
        <v>194</v>
      </c>
      <c r="BA4434">
        <v>0.99886014238151899</v>
      </c>
      <c r="BB4434">
        <v>191</v>
      </c>
      <c r="BC4434">
        <v>0.95486959026648899</v>
      </c>
      <c r="BD4434">
        <v>4</v>
      </c>
      <c r="BE4434">
        <v>4.4027869848057899E-2</v>
      </c>
      <c r="BF4434">
        <v>77.086764780558994</v>
      </c>
      <c r="BG4434">
        <v>76.712438694940005</v>
      </c>
      <c r="BH4434">
        <v>77.560841279236996</v>
      </c>
      <c r="BI4434">
        <v>75.580479154865003</v>
      </c>
    </row>
    <row r="4435" spans="1:61" x14ac:dyDescent="0.25">
      <c r="A4435" s="10" t="str">
        <f>VLOOKUP(D4435,'Index-Relations'!E:F,2,FALSE)</f>
        <v>BM</v>
      </c>
      <c r="B4435" t="s">
        <v>3450</v>
      </c>
      <c r="C4435" s="53" t="s">
        <v>2760</v>
      </c>
      <c r="D4435" s="59" t="s">
        <v>3289</v>
      </c>
      <c r="E4435" s="59" t="s">
        <v>7851</v>
      </c>
      <c r="F4435" t="s">
        <v>1753</v>
      </c>
      <c r="G4435" t="s">
        <v>1752</v>
      </c>
      <c r="H4435" t="s">
        <v>1754</v>
      </c>
      <c r="I4435" s="52">
        <v>45659</v>
      </c>
      <c r="J4435" t="s">
        <v>2457</v>
      </c>
      <c r="K4435">
        <v>102</v>
      </c>
      <c r="L4435" s="73">
        <v>63.461163615240999</v>
      </c>
      <c r="M4435">
        <v>102</v>
      </c>
      <c r="N4435">
        <v>1</v>
      </c>
      <c r="O4435" s="73">
        <v>70.522467197435006</v>
      </c>
      <c r="P4435">
        <v>102</v>
      </c>
      <c r="Q4435">
        <v>1</v>
      </c>
      <c r="R4435">
        <v>102</v>
      </c>
      <c r="S4435">
        <v>0.999999999999999</v>
      </c>
      <c r="T4435">
        <v>30.3625101353283</v>
      </c>
      <c r="U4435">
        <v>0.65539322518593002</v>
      </c>
      <c r="V4435">
        <v>70</v>
      </c>
      <c r="W4435">
        <v>0.186355807720299</v>
      </c>
      <c r="X4435">
        <v>20</v>
      </c>
      <c r="Y4435">
        <v>102</v>
      </c>
      <c r="Z4435">
        <v>0.999999999999999</v>
      </c>
      <c r="AA4435">
        <v>18.6108734870405</v>
      </c>
      <c r="AB4435">
        <v>97</v>
      </c>
      <c r="AC4435">
        <v>0.97651210204570305</v>
      </c>
      <c r="AD4435">
        <v>5</v>
      </c>
      <c r="AE4435">
        <v>2.3487897954296899E-2</v>
      </c>
      <c r="AF4435">
        <v>0</v>
      </c>
      <c r="AG4435">
        <v>4.5100000000000002E-17</v>
      </c>
      <c r="AH4435">
        <v>9.2734059187103406E-3</v>
      </c>
      <c r="AI4435">
        <v>6</v>
      </c>
      <c r="AJ4435" s="73">
        <v>62.386426628853002</v>
      </c>
      <c r="AK4435">
        <v>102</v>
      </c>
      <c r="AL4435">
        <v>1</v>
      </c>
      <c r="AM4435">
        <v>1.7548830266849402E-2</v>
      </c>
      <c r="AN4435">
        <v>5</v>
      </c>
      <c r="AO4435">
        <v>1.67940758445504E-2</v>
      </c>
      <c r="AP4435">
        <v>2</v>
      </c>
      <c r="AQ4435">
        <v>102</v>
      </c>
      <c r="AR4435">
        <v>1</v>
      </c>
      <c r="AS4435">
        <v>1.03694545101239E-2</v>
      </c>
      <c r="AT4435">
        <v>2</v>
      </c>
      <c r="AU4435">
        <v>6.4483693410506901E-3</v>
      </c>
      <c r="AV4435">
        <v>1</v>
      </c>
      <c r="AW4435">
        <v>102</v>
      </c>
      <c r="AX4435">
        <v>0.999999999999999</v>
      </c>
      <c r="AY4435" s="73">
        <v>57.026641298698898</v>
      </c>
      <c r="AZ4435">
        <v>102</v>
      </c>
      <c r="BA4435">
        <v>1</v>
      </c>
      <c r="BB4435">
        <v>83</v>
      </c>
      <c r="BC4435">
        <v>0.83284735153290901</v>
      </c>
      <c r="BD4435">
        <v>17</v>
      </c>
      <c r="BE4435">
        <v>0.15035857262253899</v>
      </c>
      <c r="BF4435">
        <v>63.461163615240999</v>
      </c>
      <c r="BG4435">
        <v>70.522467197435006</v>
      </c>
      <c r="BH4435">
        <v>57.026641298698898</v>
      </c>
      <c r="BI4435">
        <v>62.386426628853002</v>
      </c>
    </row>
    <row r="4436" spans="1:61" x14ac:dyDescent="0.25">
      <c r="A4436" s="10" t="str">
        <f>VLOOKUP(D4436,'Index-Relations'!E:F,2,FALSE)</f>
        <v>BM</v>
      </c>
      <c r="B4436" t="s">
        <v>3450</v>
      </c>
      <c r="C4436" s="53" t="s">
        <v>2761</v>
      </c>
      <c r="D4436" s="59" t="s">
        <v>3289</v>
      </c>
      <c r="E4436" s="59" t="s">
        <v>7852</v>
      </c>
      <c r="F4436" t="s">
        <v>1753</v>
      </c>
      <c r="G4436" t="s">
        <v>1752</v>
      </c>
      <c r="H4436" t="s">
        <v>1754</v>
      </c>
      <c r="I4436" s="52">
        <v>45628</v>
      </c>
      <c r="J4436" t="s">
        <v>2457</v>
      </c>
      <c r="K4436">
        <v>102</v>
      </c>
      <c r="L4436" s="73">
        <v>63.869409480419897</v>
      </c>
      <c r="M4436">
        <v>102</v>
      </c>
      <c r="N4436">
        <v>1</v>
      </c>
      <c r="O4436" s="73">
        <v>70.912048432521999</v>
      </c>
      <c r="P4436">
        <v>102</v>
      </c>
      <c r="Q4436">
        <v>1</v>
      </c>
      <c r="R4436">
        <v>102</v>
      </c>
      <c r="S4436">
        <v>1</v>
      </c>
      <c r="T4436">
        <v>30.223170307793499</v>
      </c>
      <c r="U4436">
        <v>0.66009188737388202</v>
      </c>
      <c r="V4436">
        <v>70</v>
      </c>
      <c r="W4436">
        <v>0.185101193637638</v>
      </c>
      <c r="X4436">
        <v>20</v>
      </c>
      <c r="Y4436">
        <v>102</v>
      </c>
      <c r="Z4436">
        <v>0.999999999999999</v>
      </c>
      <c r="AA4436">
        <v>17.158676026883601</v>
      </c>
      <c r="AB4436">
        <v>97</v>
      </c>
      <c r="AC4436">
        <v>0.97526635117771698</v>
      </c>
      <c r="AD4436">
        <v>5</v>
      </c>
      <c r="AE4436">
        <v>2.4733648822282801E-2</v>
      </c>
      <c r="AF4436">
        <v>0</v>
      </c>
      <c r="AG4436">
        <v>0</v>
      </c>
      <c r="AH4436">
        <v>8.4409407004819095E-3</v>
      </c>
      <c r="AI4436">
        <v>6</v>
      </c>
      <c r="AJ4436" s="73">
        <v>62.856286326465899</v>
      </c>
      <c r="AK4436">
        <v>102</v>
      </c>
      <c r="AL4436">
        <v>1</v>
      </c>
      <c r="AM4436">
        <v>1.8763933247229601E-2</v>
      </c>
      <c r="AN4436">
        <v>5</v>
      </c>
      <c r="AO4436">
        <v>1.6709185132527601E-2</v>
      </c>
      <c r="AP4436">
        <v>2</v>
      </c>
      <c r="AQ4436">
        <v>102</v>
      </c>
      <c r="AR4436">
        <v>1</v>
      </c>
      <c r="AS4436">
        <v>1.0871640604472901E-2</v>
      </c>
      <c r="AT4436">
        <v>2</v>
      </c>
      <c r="AU4436">
        <v>7.1687359270820499E-3</v>
      </c>
      <c r="AV4436">
        <v>1</v>
      </c>
      <c r="AW4436">
        <v>102</v>
      </c>
      <c r="AX4436">
        <v>0.999999999999999</v>
      </c>
      <c r="AY4436" s="73">
        <v>57.497466284101002</v>
      </c>
      <c r="AZ4436">
        <v>102</v>
      </c>
      <c r="BA4436">
        <v>1</v>
      </c>
      <c r="BB4436">
        <v>83</v>
      </c>
      <c r="BC4436">
        <v>0.834215730233271</v>
      </c>
      <c r="BD4436">
        <v>17</v>
      </c>
      <c r="BE4436">
        <v>0.14907508463419999</v>
      </c>
      <c r="BF4436">
        <v>63.869409480419897</v>
      </c>
      <c r="BG4436">
        <v>70.912048432521999</v>
      </c>
      <c r="BH4436">
        <v>57.497466284101002</v>
      </c>
      <c r="BI4436">
        <v>62.856286326465899</v>
      </c>
    </row>
    <row r="4437" spans="1:61" x14ac:dyDescent="0.25">
      <c r="A4437" s="10" t="str">
        <f>VLOOKUP(D4437,'Index-Relations'!E:F,2,FALSE)</f>
        <v>BM</v>
      </c>
      <c r="B4437" t="s">
        <v>3450</v>
      </c>
      <c r="C4437" s="53" t="s">
        <v>2762</v>
      </c>
      <c r="D4437" s="59" t="s">
        <v>3289</v>
      </c>
      <c r="E4437" s="59" t="s">
        <v>7853</v>
      </c>
      <c r="F4437" t="s">
        <v>1753</v>
      </c>
      <c r="G4437" t="s">
        <v>1752</v>
      </c>
      <c r="H4437" t="s">
        <v>1754</v>
      </c>
      <c r="I4437" s="52">
        <v>45597</v>
      </c>
      <c r="J4437" t="s">
        <v>2457</v>
      </c>
      <c r="K4437">
        <v>102</v>
      </c>
      <c r="L4437" s="73">
        <v>64.182993084713999</v>
      </c>
      <c r="M4437">
        <v>102</v>
      </c>
      <c r="N4437">
        <v>1</v>
      </c>
      <c r="O4437" s="73">
        <v>71.148049631614896</v>
      </c>
      <c r="P4437">
        <v>102</v>
      </c>
      <c r="Q4437">
        <v>1</v>
      </c>
      <c r="R4437">
        <v>102</v>
      </c>
      <c r="S4437">
        <v>1</v>
      </c>
      <c r="T4437">
        <v>30.305564295167599</v>
      </c>
      <c r="U4437">
        <v>0.66279226948986703</v>
      </c>
      <c r="V4437">
        <v>70</v>
      </c>
      <c r="W4437">
        <v>0.18599928228818399</v>
      </c>
      <c r="X4437">
        <v>20</v>
      </c>
      <c r="Y4437">
        <v>102</v>
      </c>
      <c r="Z4437">
        <v>1</v>
      </c>
      <c r="AA4437">
        <v>16.888172208167099</v>
      </c>
      <c r="AB4437">
        <v>97</v>
      </c>
      <c r="AC4437">
        <v>0.974596162235293</v>
      </c>
      <c r="AD4437">
        <v>5</v>
      </c>
      <c r="AE4437">
        <v>2.5403837764706901E-2</v>
      </c>
      <c r="AF4437">
        <v>0</v>
      </c>
      <c r="AG4437">
        <v>0</v>
      </c>
      <c r="AH4437">
        <v>8.5472682607925093E-3</v>
      </c>
      <c r="AI4437">
        <v>6</v>
      </c>
      <c r="AJ4437" s="73">
        <v>63.109148578384001</v>
      </c>
      <c r="AK4437">
        <v>102</v>
      </c>
      <c r="AL4437">
        <v>1</v>
      </c>
      <c r="AM4437">
        <v>1.9975021414147202E-2</v>
      </c>
      <c r="AN4437">
        <v>5</v>
      </c>
      <c r="AO4437">
        <v>1.7368165976819099E-2</v>
      </c>
      <c r="AP4437">
        <v>2</v>
      </c>
      <c r="AQ4437">
        <v>102</v>
      </c>
      <c r="AR4437">
        <v>1</v>
      </c>
      <c r="AS4437">
        <v>1.0523018910419501E-2</v>
      </c>
      <c r="AT4437">
        <v>2</v>
      </c>
      <c r="AU4437">
        <v>7.3627280403715401E-3</v>
      </c>
      <c r="AV4437">
        <v>1</v>
      </c>
      <c r="AW4437">
        <v>102</v>
      </c>
      <c r="AX4437">
        <v>1</v>
      </c>
      <c r="AY4437" s="73">
        <v>57.851230583341902</v>
      </c>
      <c r="AZ4437">
        <v>102</v>
      </c>
      <c r="BA4437">
        <v>1</v>
      </c>
      <c r="BB4437">
        <v>83</v>
      </c>
      <c r="BC4437">
        <v>0.83494343904925805</v>
      </c>
      <c r="BD4437">
        <v>17</v>
      </c>
      <c r="BE4437">
        <v>0.147688394973921</v>
      </c>
      <c r="BF4437">
        <v>64.182993084713999</v>
      </c>
      <c r="BG4437">
        <v>71.148049631614896</v>
      </c>
      <c r="BH4437">
        <v>57.851230583341902</v>
      </c>
      <c r="BI4437">
        <v>63.109148578384001</v>
      </c>
    </row>
    <row r="4438" spans="1:61" x14ac:dyDescent="0.25">
      <c r="A4438" s="10" t="str">
        <f>VLOOKUP(D4438,'Index-Relations'!E:F,2,FALSE)</f>
        <v>BM</v>
      </c>
      <c r="B4438" t="s">
        <v>3450</v>
      </c>
      <c r="C4438" s="53" t="s">
        <v>2763</v>
      </c>
      <c r="D4438" s="59" t="s">
        <v>3289</v>
      </c>
      <c r="E4438" s="59" t="s">
        <v>7854</v>
      </c>
      <c r="F4438" t="s">
        <v>1753</v>
      </c>
      <c r="G4438" t="s">
        <v>1752</v>
      </c>
      <c r="H4438" t="s">
        <v>1754</v>
      </c>
      <c r="I4438" s="52">
        <v>45566</v>
      </c>
      <c r="J4438" t="s">
        <v>2457</v>
      </c>
      <c r="K4438">
        <v>102</v>
      </c>
      <c r="L4438" s="73">
        <v>64.217498779760902</v>
      </c>
      <c r="M4438">
        <v>102</v>
      </c>
      <c r="N4438">
        <v>1</v>
      </c>
      <c r="O4438" s="73">
        <v>71.337543245033004</v>
      </c>
      <c r="P4438">
        <v>102</v>
      </c>
      <c r="Q4438">
        <v>1</v>
      </c>
      <c r="R4438">
        <v>102</v>
      </c>
      <c r="S4438">
        <v>0.999999999999999</v>
      </c>
      <c r="T4438">
        <v>30.723712839793802</v>
      </c>
      <c r="U4438">
        <v>0.66393768497263905</v>
      </c>
      <c r="V4438">
        <v>70</v>
      </c>
      <c r="W4438">
        <v>0.186257761253942</v>
      </c>
      <c r="X4438">
        <v>20</v>
      </c>
      <c r="Y4438">
        <v>102</v>
      </c>
      <c r="Z4438">
        <v>1</v>
      </c>
      <c r="AA4438">
        <v>16.748117083454002</v>
      </c>
      <c r="AB4438">
        <v>99</v>
      </c>
      <c r="AC4438">
        <v>0.98850384930896895</v>
      </c>
      <c r="AD4438">
        <v>3</v>
      </c>
      <c r="AE4438">
        <v>1.14961506910308E-2</v>
      </c>
      <c r="AF4438">
        <v>0</v>
      </c>
      <c r="AG4438">
        <v>0</v>
      </c>
      <c r="AH4438">
        <v>8.4493236348789601E-3</v>
      </c>
      <c r="AI4438">
        <v>6</v>
      </c>
      <c r="AJ4438" s="73">
        <v>63.013561600587003</v>
      </c>
      <c r="AK4438">
        <v>102</v>
      </c>
      <c r="AL4438">
        <v>1</v>
      </c>
      <c r="AM4438">
        <v>2.0423464845659399E-2</v>
      </c>
      <c r="AN4438">
        <v>5</v>
      </c>
      <c r="AO4438">
        <v>1.8196029241823099E-2</v>
      </c>
      <c r="AP4438">
        <v>2</v>
      </c>
      <c r="AQ4438">
        <v>102</v>
      </c>
      <c r="AR4438">
        <v>1</v>
      </c>
      <c r="AS4438">
        <v>1.0360963782999799E-2</v>
      </c>
      <c r="AT4438">
        <v>2</v>
      </c>
      <c r="AU4438">
        <v>6.6119179437794202E-3</v>
      </c>
      <c r="AV4438">
        <v>1</v>
      </c>
      <c r="AW4438">
        <v>102</v>
      </c>
      <c r="AX4438">
        <v>1</v>
      </c>
      <c r="AY4438" s="73">
        <v>57.812497592893997</v>
      </c>
      <c r="AZ4438">
        <v>102</v>
      </c>
      <c r="BA4438">
        <v>1</v>
      </c>
      <c r="BB4438">
        <v>83</v>
      </c>
      <c r="BC4438">
        <v>0.83237061556948599</v>
      </c>
      <c r="BD4438">
        <v>17</v>
      </c>
      <c r="BE4438">
        <v>0.14943335518869</v>
      </c>
      <c r="BF4438">
        <v>64.217498779760902</v>
      </c>
      <c r="BG4438">
        <v>71.337543245033004</v>
      </c>
      <c r="BH4438">
        <v>57.812497592893997</v>
      </c>
      <c r="BI4438">
        <v>63.013561600587003</v>
      </c>
    </row>
    <row r="4439" spans="1:61" x14ac:dyDescent="0.25">
      <c r="A4439" s="10" t="str">
        <f>VLOOKUP(D4439,'Index-Relations'!E:F,2,FALSE)</f>
        <v>BM</v>
      </c>
      <c r="B4439" t="s">
        <v>3450</v>
      </c>
      <c r="C4439" s="53" t="s">
        <v>2764</v>
      </c>
      <c r="D4439" s="59" t="s">
        <v>3289</v>
      </c>
      <c r="E4439" s="59" t="s">
        <v>7855</v>
      </c>
      <c r="F4439" t="s">
        <v>1753</v>
      </c>
      <c r="G4439" t="s">
        <v>1752</v>
      </c>
      <c r="H4439" t="s">
        <v>1754</v>
      </c>
      <c r="I4439" s="52">
        <v>45537</v>
      </c>
      <c r="J4439" t="s">
        <v>2457</v>
      </c>
      <c r="K4439">
        <v>102</v>
      </c>
      <c r="L4439" s="73">
        <v>64.604475343293998</v>
      </c>
      <c r="M4439">
        <v>102</v>
      </c>
      <c r="N4439">
        <v>1</v>
      </c>
      <c r="O4439" s="73">
        <v>71.303629650465993</v>
      </c>
      <c r="P4439">
        <v>102</v>
      </c>
      <c r="Q4439">
        <v>1</v>
      </c>
      <c r="R4439">
        <v>102</v>
      </c>
      <c r="S4439">
        <v>0.999999999999999</v>
      </c>
      <c r="T4439">
        <v>30.350814200234499</v>
      </c>
      <c r="U4439">
        <v>0.66592614608781697</v>
      </c>
      <c r="V4439">
        <v>69</v>
      </c>
      <c r="W4439">
        <v>0.18494753100922001</v>
      </c>
      <c r="X4439">
        <v>19</v>
      </c>
      <c r="Y4439">
        <v>102</v>
      </c>
      <c r="Z4439">
        <v>1</v>
      </c>
      <c r="AA4439">
        <v>17.4548464371744</v>
      </c>
      <c r="AB4439">
        <v>99</v>
      </c>
      <c r="AC4439">
        <v>0.98965595995066902</v>
      </c>
      <c r="AD4439">
        <v>3</v>
      </c>
      <c r="AE4439">
        <v>1.0344040049330301E-2</v>
      </c>
      <c r="AF4439">
        <v>0</v>
      </c>
      <c r="AG4439">
        <v>0</v>
      </c>
      <c r="AH4439">
        <v>8.5874500126874899E-3</v>
      </c>
      <c r="AI4439">
        <v>6</v>
      </c>
      <c r="AJ4439" s="73">
        <v>63.341557390097002</v>
      </c>
      <c r="AK4439">
        <v>102</v>
      </c>
      <c r="AL4439">
        <v>1</v>
      </c>
      <c r="AM4439">
        <v>2.1115723971626699E-2</v>
      </c>
      <c r="AN4439">
        <v>5</v>
      </c>
      <c r="AO4439">
        <v>1.6755221126646701E-2</v>
      </c>
      <c r="AP4439">
        <v>2</v>
      </c>
      <c r="AQ4439">
        <v>102</v>
      </c>
      <c r="AR4439">
        <v>0.999999999999999</v>
      </c>
      <c r="AS4439">
        <v>1.08145459056363E-2</v>
      </c>
      <c r="AT4439">
        <v>2</v>
      </c>
      <c r="AU4439">
        <v>6.9236555779018704E-3</v>
      </c>
      <c r="AV4439">
        <v>1</v>
      </c>
      <c r="AW4439">
        <v>102</v>
      </c>
      <c r="AX4439">
        <v>0.999999999999999</v>
      </c>
      <c r="AY4439" s="73">
        <v>58.623210617291903</v>
      </c>
      <c r="AZ4439">
        <v>102</v>
      </c>
      <c r="BA4439">
        <v>1</v>
      </c>
      <c r="BB4439">
        <v>83</v>
      </c>
      <c r="BC4439">
        <v>0.83384372457432099</v>
      </c>
      <c r="BD4439">
        <v>17</v>
      </c>
      <c r="BE4439">
        <v>0.149401054299032</v>
      </c>
      <c r="BF4439">
        <v>64.604475343293998</v>
      </c>
      <c r="BG4439">
        <v>71.303629650465993</v>
      </c>
      <c r="BH4439">
        <v>58.623210617291903</v>
      </c>
      <c r="BI4439">
        <v>63.341557390097002</v>
      </c>
    </row>
    <row r="4440" spans="1:61" x14ac:dyDescent="0.25">
      <c r="A4440" s="10" t="str">
        <f>VLOOKUP(D4440,'Index-Relations'!E:F,2,FALSE)</f>
        <v>BM</v>
      </c>
      <c r="B4440" t="s">
        <v>3450</v>
      </c>
      <c r="C4440" s="53" t="s">
        <v>3350</v>
      </c>
      <c r="D4440" s="59" t="s">
        <v>3289</v>
      </c>
      <c r="E4440" s="59" t="s">
        <v>7856</v>
      </c>
      <c r="F4440" t="s">
        <v>1753</v>
      </c>
      <c r="G4440" t="s">
        <v>1752</v>
      </c>
      <c r="H4440" t="s">
        <v>1754</v>
      </c>
      <c r="I4440" s="52">
        <v>45505</v>
      </c>
      <c r="J4440" t="s">
        <v>2457</v>
      </c>
      <c r="K4440">
        <v>102</v>
      </c>
      <c r="L4440" s="73">
        <v>64.809196633542896</v>
      </c>
      <c r="M4440">
        <v>102</v>
      </c>
      <c r="N4440">
        <v>1</v>
      </c>
      <c r="O4440" s="73">
        <v>71.080209157969904</v>
      </c>
      <c r="P4440">
        <v>102</v>
      </c>
      <c r="Q4440">
        <v>1</v>
      </c>
      <c r="R4440">
        <v>102</v>
      </c>
      <c r="S4440">
        <v>1</v>
      </c>
      <c r="T4440">
        <v>30.260098353244601</v>
      </c>
      <c r="U4440">
        <v>0.67074979284530101</v>
      </c>
      <c r="V4440">
        <v>69</v>
      </c>
      <c r="W4440">
        <v>0.19297441164927201</v>
      </c>
      <c r="X4440">
        <v>20</v>
      </c>
      <c r="Y4440">
        <v>102</v>
      </c>
      <c r="Z4440">
        <v>1</v>
      </c>
      <c r="AA4440">
        <v>18.0075226340299</v>
      </c>
      <c r="AB4440">
        <v>99</v>
      </c>
      <c r="AC4440">
        <v>0.98978767226467002</v>
      </c>
      <c r="AD4440">
        <v>3</v>
      </c>
      <c r="AE4440">
        <v>1.02123277353297E-2</v>
      </c>
      <c r="AF4440">
        <v>0</v>
      </c>
      <c r="AG4440">
        <v>0</v>
      </c>
      <c r="AH4440">
        <v>8.9362493657664001E-3</v>
      </c>
      <c r="AI4440">
        <v>6</v>
      </c>
      <c r="AJ4440" s="73">
        <v>63.419625276331999</v>
      </c>
      <c r="AK4440">
        <v>102</v>
      </c>
      <c r="AL4440">
        <v>1</v>
      </c>
      <c r="AM4440">
        <v>2.0446190000516399E-2</v>
      </c>
      <c r="AN4440">
        <v>5</v>
      </c>
      <c r="AO4440">
        <v>1.6173842586196301E-2</v>
      </c>
      <c r="AP4440">
        <v>2</v>
      </c>
      <c r="AQ4440">
        <v>102</v>
      </c>
      <c r="AR4440">
        <v>0.999999999999999</v>
      </c>
      <c r="AS4440">
        <v>1.06410020263937E-2</v>
      </c>
      <c r="AT4440">
        <v>2</v>
      </c>
      <c r="AU4440">
        <v>6.5794754735296499E-3</v>
      </c>
      <c r="AV4440">
        <v>1</v>
      </c>
      <c r="AW4440">
        <v>102</v>
      </c>
      <c r="AX4440">
        <v>1</v>
      </c>
      <c r="AY4440" s="73">
        <v>59.217488654152902</v>
      </c>
      <c r="AZ4440">
        <v>102</v>
      </c>
      <c r="BA4440">
        <v>1</v>
      </c>
      <c r="BB4440">
        <v>84</v>
      </c>
      <c r="BC4440">
        <v>0.83756707755883597</v>
      </c>
      <c r="BD4440">
        <v>16</v>
      </c>
      <c r="BE4440">
        <v>0.146259079854967</v>
      </c>
      <c r="BF4440">
        <v>64.809196633542896</v>
      </c>
      <c r="BG4440">
        <v>71.080209157969904</v>
      </c>
      <c r="BH4440">
        <v>59.217488654152902</v>
      </c>
      <c r="BI4440">
        <v>63.419625276331999</v>
      </c>
    </row>
    <row r="4441" spans="1:61" x14ac:dyDescent="0.25">
      <c r="A4441" s="10" t="str">
        <f>VLOOKUP(D4441,'Index-Relations'!E:F,2,FALSE)</f>
        <v>BM</v>
      </c>
      <c r="B4441" t="s">
        <v>3450</v>
      </c>
      <c r="C4441" s="53" t="s">
        <v>2765</v>
      </c>
      <c r="D4441" s="59" t="s">
        <v>3289</v>
      </c>
      <c r="E4441" s="59" t="s">
        <v>7857</v>
      </c>
      <c r="F4441" t="s">
        <v>1753</v>
      </c>
      <c r="G4441" t="s">
        <v>1752</v>
      </c>
      <c r="H4441" t="s">
        <v>1754</v>
      </c>
      <c r="I4441" s="52">
        <v>45474</v>
      </c>
      <c r="J4441" t="s">
        <v>2457</v>
      </c>
      <c r="K4441">
        <v>102</v>
      </c>
      <c r="L4441" s="73">
        <v>65.492247057046995</v>
      </c>
      <c r="M4441">
        <v>102</v>
      </c>
      <c r="N4441">
        <v>1</v>
      </c>
      <c r="O4441" s="73">
        <v>71.445645711929899</v>
      </c>
      <c r="P4441">
        <v>102</v>
      </c>
      <c r="Q4441">
        <v>1</v>
      </c>
      <c r="R4441">
        <v>102</v>
      </c>
      <c r="S4441">
        <v>1</v>
      </c>
      <c r="T4441">
        <v>29.7438980942703</v>
      </c>
      <c r="U4441">
        <v>0.68121170773265105</v>
      </c>
      <c r="V4441">
        <v>69</v>
      </c>
      <c r="W4441">
        <v>0.188572433418741</v>
      </c>
      <c r="X4441">
        <v>20</v>
      </c>
      <c r="Y4441">
        <v>102</v>
      </c>
      <c r="Z4441">
        <v>1</v>
      </c>
      <c r="AA4441">
        <v>17.723269652971901</v>
      </c>
      <c r="AB4441">
        <v>97</v>
      </c>
      <c r="AC4441">
        <v>0.97922728859770103</v>
      </c>
      <c r="AD4441">
        <v>5</v>
      </c>
      <c r="AE4441">
        <v>2.07727114022981E-2</v>
      </c>
      <c r="AF4441">
        <v>0</v>
      </c>
      <c r="AG4441">
        <v>0</v>
      </c>
      <c r="AH4441">
        <v>8.6011402900684798E-3</v>
      </c>
      <c r="AI4441">
        <v>6</v>
      </c>
      <c r="AJ4441" s="73">
        <v>64.035731646058906</v>
      </c>
      <c r="AK4441">
        <v>102</v>
      </c>
      <c r="AL4441">
        <v>1</v>
      </c>
      <c r="AM4441">
        <v>1.8805870402110899E-2</v>
      </c>
      <c r="AN4441">
        <v>5</v>
      </c>
      <c r="AO4441">
        <v>1.55998533824683E-2</v>
      </c>
      <c r="AP4441">
        <v>2</v>
      </c>
      <c r="AQ4441">
        <v>102</v>
      </c>
      <c r="AR4441">
        <v>0.999999999999999</v>
      </c>
      <c r="AS4441">
        <v>9.9911207136489308E-3</v>
      </c>
      <c r="AT4441">
        <v>2</v>
      </c>
      <c r="AU4441">
        <v>5.77504211228194E-3</v>
      </c>
      <c r="AV4441">
        <v>1</v>
      </c>
      <c r="AW4441">
        <v>102</v>
      </c>
      <c r="AX4441">
        <v>0.999999999999999</v>
      </c>
      <c r="AY4441" s="73">
        <v>60.030799387747003</v>
      </c>
      <c r="AZ4441">
        <v>102</v>
      </c>
      <c r="BA4441">
        <v>1</v>
      </c>
      <c r="BB4441">
        <v>84</v>
      </c>
      <c r="BC4441">
        <v>0.83942987943772496</v>
      </c>
      <c r="BD4441">
        <v>16</v>
      </c>
      <c r="BE4441">
        <v>0.14497026717980499</v>
      </c>
      <c r="BF4441">
        <v>65.492247057046995</v>
      </c>
      <c r="BG4441">
        <v>71.445645711929899</v>
      </c>
      <c r="BH4441">
        <v>60.030799387747003</v>
      </c>
      <c r="BI4441">
        <v>64.035731646058906</v>
      </c>
    </row>
    <row r="4442" spans="1:61" x14ac:dyDescent="0.25">
      <c r="A4442" s="10" t="str">
        <f>VLOOKUP(D4442,'Index-Relations'!E:F,2,FALSE)</f>
        <v>BM</v>
      </c>
      <c r="B4442" t="s">
        <v>3450</v>
      </c>
      <c r="C4442" s="53" t="s">
        <v>2766</v>
      </c>
      <c r="D4442" s="59" t="s">
        <v>3289</v>
      </c>
      <c r="E4442" s="59" t="s">
        <v>7858</v>
      </c>
      <c r="F4442" t="s">
        <v>1753</v>
      </c>
      <c r="G4442" t="s">
        <v>1752</v>
      </c>
      <c r="H4442" t="s">
        <v>1754</v>
      </c>
      <c r="I4442" s="52">
        <v>45446</v>
      </c>
      <c r="J4442" t="s">
        <v>2457</v>
      </c>
      <c r="K4442">
        <v>102</v>
      </c>
      <c r="L4442" s="73">
        <v>65.756191638505001</v>
      </c>
      <c r="M4442">
        <v>102</v>
      </c>
      <c r="N4442">
        <v>1</v>
      </c>
      <c r="O4442" s="73">
        <v>71.753703264148996</v>
      </c>
      <c r="P4442">
        <v>102</v>
      </c>
      <c r="Q4442">
        <v>1</v>
      </c>
      <c r="R4442">
        <v>102</v>
      </c>
      <c r="S4442">
        <v>1</v>
      </c>
      <c r="T4442">
        <v>30.006939324569601</v>
      </c>
      <c r="U4442">
        <v>0.69321527952654605</v>
      </c>
      <c r="V4442">
        <v>68</v>
      </c>
      <c r="W4442">
        <v>0.21670541033705801</v>
      </c>
      <c r="X4442">
        <v>20</v>
      </c>
      <c r="Y4442">
        <v>102</v>
      </c>
      <c r="Z4442">
        <v>1</v>
      </c>
      <c r="AA4442">
        <v>19.6584429752685</v>
      </c>
      <c r="AB4442">
        <v>99</v>
      </c>
      <c r="AC4442">
        <v>0.98633400140052296</v>
      </c>
      <c r="AD4442">
        <v>3</v>
      </c>
      <c r="AE4442">
        <v>1.3665998599477E-2</v>
      </c>
      <c r="AF4442">
        <v>0</v>
      </c>
      <c r="AG4442">
        <v>0</v>
      </c>
      <c r="AH4442">
        <v>9.1328806063477805E-3</v>
      </c>
      <c r="AI4442">
        <v>6</v>
      </c>
      <c r="AJ4442" s="73">
        <v>64.254327854812004</v>
      </c>
      <c r="AK4442">
        <v>102</v>
      </c>
      <c r="AL4442">
        <v>1</v>
      </c>
      <c r="AM4442">
        <v>1.80882774693415E-2</v>
      </c>
      <c r="AN4442">
        <v>4</v>
      </c>
      <c r="AO4442">
        <v>1.6222425068941001E-2</v>
      </c>
      <c r="AP4442">
        <v>2</v>
      </c>
      <c r="AQ4442">
        <v>102</v>
      </c>
      <c r="AR4442">
        <v>0.999999999999999</v>
      </c>
      <c r="AS4442">
        <v>1.05480432393198E-2</v>
      </c>
      <c r="AT4442">
        <v>2</v>
      </c>
      <c r="AU4442">
        <v>6.0076041127668702E-3</v>
      </c>
      <c r="AV4442">
        <v>1</v>
      </c>
      <c r="AW4442">
        <v>102</v>
      </c>
      <c r="AX4442">
        <v>1</v>
      </c>
      <c r="AY4442" s="73">
        <v>60.310008902701902</v>
      </c>
      <c r="AZ4442">
        <v>102</v>
      </c>
      <c r="BA4442">
        <v>1</v>
      </c>
      <c r="BB4442">
        <v>84</v>
      </c>
      <c r="BC4442">
        <v>0.83569616372692002</v>
      </c>
      <c r="BD4442">
        <v>16</v>
      </c>
      <c r="BE4442">
        <v>0.14808141120413801</v>
      </c>
      <c r="BF4442">
        <v>65.756191638505001</v>
      </c>
      <c r="BG4442">
        <v>71.753703264148996</v>
      </c>
      <c r="BH4442">
        <v>60.310008902701902</v>
      </c>
      <c r="BI4442">
        <v>64.254327854812004</v>
      </c>
    </row>
    <row r="4443" spans="1:61" x14ac:dyDescent="0.25">
      <c r="A4443" s="10" t="str">
        <f>VLOOKUP(D4443,'Index-Relations'!E:F,2,FALSE)</f>
        <v>BM</v>
      </c>
      <c r="B4443" t="s">
        <v>3450</v>
      </c>
      <c r="C4443" s="53" t="s">
        <v>2767</v>
      </c>
      <c r="D4443" s="59" t="s">
        <v>3289</v>
      </c>
      <c r="E4443" s="59" t="s">
        <v>7859</v>
      </c>
      <c r="F4443" t="s">
        <v>1753</v>
      </c>
      <c r="G4443" t="s">
        <v>1752</v>
      </c>
      <c r="H4443" t="s">
        <v>1754</v>
      </c>
      <c r="I4443" s="52">
        <v>45413</v>
      </c>
      <c r="J4443" t="s">
        <v>2457</v>
      </c>
      <c r="K4443">
        <v>102</v>
      </c>
      <c r="L4443" s="73">
        <v>65.507159576193004</v>
      </c>
      <c r="M4443">
        <v>102</v>
      </c>
      <c r="N4443">
        <v>1</v>
      </c>
      <c r="O4443" s="73">
        <v>71.956825969841006</v>
      </c>
      <c r="P4443">
        <v>102</v>
      </c>
      <c r="Q4443">
        <v>1</v>
      </c>
      <c r="R4443">
        <v>102</v>
      </c>
      <c r="S4443">
        <v>1</v>
      </c>
      <c r="T4443">
        <v>30.457497469544801</v>
      </c>
      <c r="U4443">
        <v>0.68560902639674504</v>
      </c>
      <c r="V4443">
        <v>68</v>
      </c>
      <c r="W4443">
        <v>0.207946257977352</v>
      </c>
      <c r="X4443">
        <v>20</v>
      </c>
      <c r="Y4443">
        <v>102</v>
      </c>
      <c r="Z4443">
        <v>0.999999999999999</v>
      </c>
      <c r="AA4443">
        <v>20.747796821302401</v>
      </c>
      <c r="AB4443">
        <v>99</v>
      </c>
      <c r="AC4443">
        <v>0.98654946528510301</v>
      </c>
      <c r="AD4443">
        <v>3</v>
      </c>
      <c r="AE4443">
        <v>1.34505347148963E-2</v>
      </c>
      <c r="AF4443">
        <v>0</v>
      </c>
      <c r="AG4443">
        <v>3.0530999999999998E-16</v>
      </c>
      <c r="AH4443">
        <v>9.1324033879006603E-3</v>
      </c>
      <c r="AI4443">
        <v>6</v>
      </c>
      <c r="AJ4443" s="73">
        <v>63.740463655557903</v>
      </c>
      <c r="AK4443">
        <v>102</v>
      </c>
      <c r="AL4443">
        <v>1</v>
      </c>
      <c r="AM4443">
        <v>1.8751072621624499E-2</v>
      </c>
      <c r="AN4443">
        <v>4</v>
      </c>
      <c r="AO4443">
        <v>1.65370738039902E-2</v>
      </c>
      <c r="AP4443">
        <v>2</v>
      </c>
      <c r="AQ4443">
        <v>102</v>
      </c>
      <c r="AR4443">
        <v>1</v>
      </c>
      <c r="AS4443">
        <v>1.0639461265096401E-2</v>
      </c>
      <c r="AT4443">
        <v>2</v>
      </c>
      <c r="AU4443">
        <v>5.99087515688342E-3</v>
      </c>
      <c r="AV4443">
        <v>1</v>
      </c>
      <c r="AW4443">
        <v>102</v>
      </c>
      <c r="AX4443">
        <v>0.999999999999999</v>
      </c>
      <c r="AY4443" s="73">
        <v>59.95795279571</v>
      </c>
      <c r="AZ4443">
        <v>102</v>
      </c>
      <c r="BA4443">
        <v>1</v>
      </c>
      <c r="BB4443">
        <v>83</v>
      </c>
      <c r="BC4443">
        <v>0.82505981792439698</v>
      </c>
      <c r="BD4443">
        <v>17</v>
      </c>
      <c r="BE4443">
        <v>0.158403108271612</v>
      </c>
      <c r="BF4443">
        <v>65.507159576193004</v>
      </c>
      <c r="BG4443">
        <v>71.956825969841006</v>
      </c>
      <c r="BH4443">
        <v>59.95795279571</v>
      </c>
      <c r="BI4443">
        <v>63.740463655557903</v>
      </c>
    </row>
    <row r="4444" spans="1:61" x14ac:dyDescent="0.25">
      <c r="A4444" s="10" t="str">
        <f>VLOOKUP(D4444,'Index-Relations'!E:F,2,FALSE)</f>
        <v>BM</v>
      </c>
      <c r="B4444" t="s">
        <v>3450</v>
      </c>
      <c r="C4444" s="53" t="s">
        <v>2768</v>
      </c>
      <c r="D4444" s="59" t="s">
        <v>3289</v>
      </c>
      <c r="E4444" s="59" t="s">
        <v>7860</v>
      </c>
      <c r="F4444" t="s">
        <v>1753</v>
      </c>
      <c r="G4444" t="s">
        <v>1752</v>
      </c>
      <c r="H4444" t="s">
        <v>1754</v>
      </c>
      <c r="I4444" s="52">
        <v>45383</v>
      </c>
      <c r="J4444" t="s">
        <v>2457</v>
      </c>
      <c r="K4444">
        <v>103</v>
      </c>
      <c r="L4444">
        <v>70.651824877091499</v>
      </c>
      <c r="M4444">
        <v>102</v>
      </c>
      <c r="N4444">
        <v>1</v>
      </c>
      <c r="O4444">
        <v>77.544306493540702</v>
      </c>
      <c r="P4444">
        <v>102</v>
      </c>
      <c r="Q4444">
        <v>1</v>
      </c>
      <c r="R4444">
        <v>102</v>
      </c>
      <c r="S4444">
        <v>0.999999999999999</v>
      </c>
      <c r="T4444">
        <v>30.2968858600284</v>
      </c>
      <c r="U4444">
        <v>0.68568255735594796</v>
      </c>
      <c r="V4444">
        <v>68</v>
      </c>
      <c r="W4444">
        <v>0.20490565846357001</v>
      </c>
      <c r="X4444">
        <v>20</v>
      </c>
      <c r="Y4444">
        <v>102</v>
      </c>
      <c r="Z4444">
        <v>0.999999999999999</v>
      </c>
      <c r="AA4444">
        <v>20.081043889125599</v>
      </c>
      <c r="AB4444">
        <v>99</v>
      </c>
      <c r="AC4444">
        <v>0.98723537022785901</v>
      </c>
      <c r="AD4444">
        <v>3</v>
      </c>
      <c r="AE4444">
        <v>1.27646297721402E-2</v>
      </c>
      <c r="AF4444">
        <v>1</v>
      </c>
      <c r="AG4444">
        <v>0</v>
      </c>
      <c r="AH4444">
        <v>8.8945888612693997E-3</v>
      </c>
      <c r="AI4444">
        <v>6</v>
      </c>
      <c r="AJ4444">
        <v>67.675924367140496</v>
      </c>
      <c r="AK4444">
        <v>102</v>
      </c>
      <c r="AL4444">
        <v>1</v>
      </c>
      <c r="AM4444">
        <v>1.9881108447018001E-2</v>
      </c>
      <c r="AN4444">
        <v>4</v>
      </c>
      <c r="AO4444">
        <v>1.45330287641415E-2</v>
      </c>
      <c r="AP4444">
        <v>2</v>
      </c>
      <c r="AQ4444">
        <v>102</v>
      </c>
      <c r="AR4444">
        <v>1</v>
      </c>
      <c r="AS4444">
        <v>1.0471821911173001E-2</v>
      </c>
      <c r="AT4444">
        <v>2</v>
      </c>
      <c r="AU4444">
        <v>5.62666121309131E-3</v>
      </c>
      <c r="AV4444">
        <v>1</v>
      </c>
      <c r="AW4444">
        <v>102</v>
      </c>
      <c r="AX4444">
        <v>0.999999999999999</v>
      </c>
      <c r="AY4444">
        <v>65.402629211657498</v>
      </c>
      <c r="AZ4444">
        <v>102</v>
      </c>
      <c r="BA4444">
        <v>1</v>
      </c>
      <c r="BB4444">
        <v>83</v>
      </c>
      <c r="BC4444">
        <v>0.82645422523329204</v>
      </c>
      <c r="BD4444">
        <v>17</v>
      </c>
      <c r="BE4444">
        <v>0.15901274600256499</v>
      </c>
      <c r="BF4444">
        <v>66.406698222048007</v>
      </c>
      <c r="BG4444">
        <v>72.421695586357998</v>
      </c>
      <c r="BH4444">
        <v>61.589874626604903</v>
      </c>
      <c r="BI4444">
        <v>63.953790683735001</v>
      </c>
    </row>
    <row r="4445" spans="1:61" x14ac:dyDescent="0.25">
      <c r="A4445" s="10" t="str">
        <f>VLOOKUP(D4445,'Index-Relations'!E:F,2,FALSE)</f>
        <v>BM</v>
      </c>
      <c r="B4445" t="s">
        <v>3450</v>
      </c>
      <c r="C4445" s="53" t="s">
        <v>2769</v>
      </c>
      <c r="D4445" s="59" t="s">
        <v>3289</v>
      </c>
      <c r="E4445" s="59" t="s">
        <v>7861</v>
      </c>
      <c r="F4445" t="s">
        <v>1753</v>
      </c>
      <c r="G4445" t="s">
        <v>1752</v>
      </c>
      <c r="H4445" t="s">
        <v>1754</v>
      </c>
      <c r="I4445" s="52">
        <v>45352</v>
      </c>
      <c r="J4445" t="s">
        <v>2457</v>
      </c>
      <c r="K4445">
        <v>102</v>
      </c>
      <c r="L4445">
        <v>70.764961412476495</v>
      </c>
      <c r="M4445">
        <v>102</v>
      </c>
      <c r="N4445">
        <v>1</v>
      </c>
      <c r="O4445">
        <v>77.410497890772703</v>
      </c>
      <c r="P4445">
        <v>102</v>
      </c>
      <c r="Q4445">
        <v>1</v>
      </c>
      <c r="R4445">
        <v>102</v>
      </c>
      <c r="S4445">
        <v>0.999999999999999</v>
      </c>
      <c r="T4445">
        <v>30.772148312785699</v>
      </c>
      <c r="U4445">
        <v>0.66557415548071397</v>
      </c>
      <c r="V4445">
        <v>68</v>
      </c>
      <c r="W4445">
        <v>0.20573241316537999</v>
      </c>
      <c r="X4445">
        <v>18</v>
      </c>
      <c r="Y4445">
        <v>102</v>
      </c>
      <c r="Z4445">
        <v>1</v>
      </c>
      <c r="AA4445">
        <v>21.636290702362501</v>
      </c>
      <c r="AB4445">
        <v>99</v>
      </c>
      <c r="AC4445">
        <v>0.987267545378823</v>
      </c>
      <c r="AD4445">
        <v>3</v>
      </c>
      <c r="AE4445">
        <v>1.2732454621176399E-2</v>
      </c>
      <c r="AF4445">
        <v>0</v>
      </c>
      <c r="AG4445">
        <v>0</v>
      </c>
      <c r="AH4445">
        <v>3.8945282343494001E-4</v>
      </c>
      <c r="AI4445">
        <v>4</v>
      </c>
      <c r="AJ4445">
        <v>68.359934116668697</v>
      </c>
      <c r="AK4445">
        <v>102</v>
      </c>
      <c r="AL4445">
        <v>1</v>
      </c>
      <c r="AM4445">
        <v>2.1469501779323399E-2</v>
      </c>
      <c r="AN4445">
        <v>5</v>
      </c>
      <c r="AO4445">
        <v>1.44276969691974E-2</v>
      </c>
      <c r="AP4445">
        <v>2</v>
      </c>
      <c r="AQ4445">
        <v>102</v>
      </c>
      <c r="AR4445">
        <v>1</v>
      </c>
      <c r="AS4445">
        <v>1.07846121332842E-2</v>
      </c>
      <c r="AT4445">
        <v>2</v>
      </c>
      <c r="AU4445">
        <v>5.7938900141307802E-3</v>
      </c>
      <c r="AV4445">
        <v>1</v>
      </c>
      <c r="AW4445">
        <v>102</v>
      </c>
      <c r="AX4445">
        <v>1</v>
      </c>
      <c r="AY4445">
        <v>65.079936698324602</v>
      </c>
      <c r="AZ4445">
        <v>102</v>
      </c>
      <c r="BA4445">
        <v>1</v>
      </c>
      <c r="BB4445">
        <v>82</v>
      </c>
      <c r="BC4445">
        <v>0.82299054222595203</v>
      </c>
      <c r="BD4445">
        <v>18</v>
      </c>
      <c r="BE4445">
        <v>0.16258176080484901</v>
      </c>
      <c r="BF4445">
        <v>66.598421528342897</v>
      </c>
      <c r="BG4445">
        <v>72.309386804208003</v>
      </c>
      <c r="BH4445">
        <v>61.301993778316003</v>
      </c>
      <c r="BI4445">
        <v>64.710822791505905</v>
      </c>
    </row>
    <row r="4446" spans="1:61" x14ac:dyDescent="0.25">
      <c r="A4446" s="10" t="str">
        <f>VLOOKUP(D4446,'Index-Relations'!E:F,2,FALSE)</f>
        <v>BM</v>
      </c>
      <c r="B4446" t="s">
        <v>3450</v>
      </c>
      <c r="C4446" s="53" t="s">
        <v>2770</v>
      </c>
      <c r="D4446" s="59" t="s">
        <v>3289</v>
      </c>
      <c r="E4446" s="59" t="s">
        <v>7862</v>
      </c>
      <c r="F4446" t="s">
        <v>1753</v>
      </c>
      <c r="G4446" t="s">
        <v>1752</v>
      </c>
      <c r="H4446" t="s">
        <v>1754</v>
      </c>
      <c r="I4446" s="52">
        <v>45323</v>
      </c>
      <c r="J4446" t="s">
        <v>2457</v>
      </c>
      <c r="K4446">
        <v>102</v>
      </c>
      <c r="L4446">
        <v>70.752340135870696</v>
      </c>
      <c r="M4446">
        <v>102</v>
      </c>
      <c r="N4446">
        <v>1</v>
      </c>
      <c r="O4446">
        <v>77.450368430176297</v>
      </c>
      <c r="P4446">
        <v>102</v>
      </c>
      <c r="Q4446">
        <v>1</v>
      </c>
      <c r="R4446">
        <v>102</v>
      </c>
      <c r="S4446">
        <v>1</v>
      </c>
      <c r="T4446">
        <v>31.320800687501102</v>
      </c>
      <c r="U4446">
        <v>0.65466740557649905</v>
      </c>
      <c r="V4446">
        <v>68</v>
      </c>
      <c r="W4446">
        <v>0.20159706017762599</v>
      </c>
      <c r="X4446">
        <v>18</v>
      </c>
      <c r="Y4446">
        <v>102</v>
      </c>
      <c r="Z4446">
        <v>1</v>
      </c>
      <c r="AA4446">
        <v>21.148259589231401</v>
      </c>
      <c r="AB4446">
        <v>100</v>
      </c>
      <c r="AC4446">
        <v>0.98860345762551405</v>
      </c>
      <c r="AD4446">
        <v>2</v>
      </c>
      <c r="AE4446">
        <v>1.13965423744857E-2</v>
      </c>
      <c r="AF4446">
        <v>0</v>
      </c>
      <c r="AG4446">
        <v>0</v>
      </c>
      <c r="AH4446">
        <v>4.1452044036967501E-4</v>
      </c>
      <c r="AI4446">
        <v>4</v>
      </c>
      <c r="AJ4446">
        <v>68.3300344100589</v>
      </c>
      <c r="AK4446">
        <v>102</v>
      </c>
      <c r="AL4446">
        <v>1</v>
      </c>
      <c r="AM4446">
        <v>2.2232802883886699E-2</v>
      </c>
      <c r="AN4446">
        <v>5</v>
      </c>
      <c r="AO4446">
        <v>1.49817490275914E-2</v>
      </c>
      <c r="AP4446">
        <v>2</v>
      </c>
      <c r="AQ4446">
        <v>102</v>
      </c>
      <c r="AR4446">
        <v>0.999999999999999</v>
      </c>
      <c r="AS4446">
        <v>1.14815978160176E-2</v>
      </c>
      <c r="AT4446">
        <v>2</v>
      </c>
      <c r="AU4446">
        <v>6.1253953772711402E-3</v>
      </c>
      <c r="AV4446">
        <v>1</v>
      </c>
      <c r="AW4446">
        <v>102</v>
      </c>
      <c r="AX4446">
        <v>1</v>
      </c>
      <c r="AY4446">
        <v>64.877668018609995</v>
      </c>
      <c r="AZ4446">
        <v>102</v>
      </c>
      <c r="BA4446">
        <v>1</v>
      </c>
      <c r="BB4446">
        <v>82</v>
      </c>
      <c r="BC4446">
        <v>0.82520519093844702</v>
      </c>
      <c r="BD4446">
        <v>18</v>
      </c>
      <c r="BE4446">
        <v>0.15981306003396101</v>
      </c>
      <c r="BF4446">
        <v>66.524023273329902</v>
      </c>
      <c r="BG4446">
        <v>72.280336742551896</v>
      </c>
      <c r="BH4446">
        <v>61.140175315047998</v>
      </c>
      <c r="BI4446">
        <v>64.627440048146894</v>
      </c>
    </row>
    <row r="4447" spans="1:61" x14ac:dyDescent="0.25">
      <c r="A4447" s="10" t="str">
        <f>VLOOKUP(D4447,'Index-Relations'!E:F,2,FALSE)</f>
        <v>ESG</v>
      </c>
      <c r="B4447" t="s">
        <v>3450</v>
      </c>
      <c r="C4447" s="53" t="s">
        <v>2760</v>
      </c>
      <c r="D4447" s="59" t="s">
        <v>3290</v>
      </c>
      <c r="E4447" s="59" t="s">
        <v>7863</v>
      </c>
      <c r="F4447" t="s">
        <v>1758</v>
      </c>
      <c r="G4447" t="s">
        <v>1757</v>
      </c>
      <c r="H4447" t="s">
        <v>1759</v>
      </c>
      <c r="I4447" s="52">
        <v>45659</v>
      </c>
      <c r="J4447" t="s">
        <v>2457</v>
      </c>
      <c r="K4447">
        <v>100</v>
      </c>
      <c r="L4447" s="73">
        <v>63.8146301557409</v>
      </c>
      <c r="M4447">
        <v>100</v>
      </c>
      <c r="N4447">
        <v>1</v>
      </c>
      <c r="O4447" s="73">
        <v>70.912642614269998</v>
      </c>
      <c r="P4447">
        <v>100</v>
      </c>
      <c r="Q4447">
        <v>1</v>
      </c>
      <c r="R4447">
        <v>100</v>
      </c>
      <c r="S4447">
        <v>1</v>
      </c>
      <c r="T4447">
        <v>30.161222223454999</v>
      </c>
      <c r="U4447">
        <v>0.65040527387172697</v>
      </c>
      <c r="V4447">
        <v>68</v>
      </c>
      <c r="W4447">
        <v>0.18738057917956799</v>
      </c>
      <c r="X4447">
        <v>19</v>
      </c>
      <c r="Y4447">
        <v>100</v>
      </c>
      <c r="Z4447">
        <v>0.999999999999999</v>
      </c>
      <c r="AA4447">
        <v>18.724215518507702</v>
      </c>
      <c r="AB4447">
        <v>95</v>
      </c>
      <c r="AC4447">
        <v>0.97626599334333197</v>
      </c>
      <c r="AD4447">
        <v>5</v>
      </c>
      <c r="AE4447">
        <v>2.3734006656666602E-2</v>
      </c>
      <c r="AF4447">
        <v>0</v>
      </c>
      <c r="AG4447">
        <v>4.8225E-16</v>
      </c>
      <c r="AH4447">
        <v>9.4076322329328197E-3</v>
      </c>
      <c r="AI4447">
        <v>6</v>
      </c>
      <c r="AJ4447" s="73">
        <v>62.595887901876999</v>
      </c>
      <c r="AK4447">
        <v>100</v>
      </c>
      <c r="AL4447">
        <v>1</v>
      </c>
      <c r="AM4447">
        <v>1.7732708783926E-2</v>
      </c>
      <c r="AN4447">
        <v>5</v>
      </c>
      <c r="AO4447">
        <v>1.1606664709618599E-2</v>
      </c>
      <c r="AP4447">
        <v>1</v>
      </c>
      <c r="AQ4447">
        <v>100</v>
      </c>
      <c r="AR4447">
        <v>0.999999999999999</v>
      </c>
      <c r="AS4447">
        <v>0</v>
      </c>
      <c r="AT4447">
        <v>0</v>
      </c>
      <c r="AU4447">
        <v>6.51593604344419E-3</v>
      </c>
      <c r="AV4447">
        <v>1</v>
      </c>
      <c r="AW4447">
        <v>100</v>
      </c>
      <c r="AX4447">
        <v>0.999999999999999</v>
      </c>
      <c r="AY4447" s="73">
        <v>57.407552774892899</v>
      </c>
      <c r="AZ4447">
        <v>100</v>
      </c>
      <c r="BA4447">
        <v>1</v>
      </c>
      <c r="BB4447">
        <v>82</v>
      </c>
      <c r="BC4447">
        <v>0.83645928949138704</v>
      </c>
      <c r="BD4447">
        <v>17</v>
      </c>
      <c r="BE4447">
        <v>0.151934045798993</v>
      </c>
      <c r="BF4447">
        <v>63.8146301557409</v>
      </c>
      <c r="BG4447">
        <v>70.912642614269998</v>
      </c>
      <c r="BH4447">
        <v>57.407552774892899</v>
      </c>
      <c r="BI4447">
        <v>62.595887901876999</v>
      </c>
    </row>
    <row r="4448" spans="1:61" x14ac:dyDescent="0.25">
      <c r="A4448" s="10" t="str">
        <f>VLOOKUP(D4448,'Index-Relations'!E:F,2,FALSE)</f>
        <v>ESG</v>
      </c>
      <c r="B4448" t="s">
        <v>3450</v>
      </c>
      <c r="C4448" s="53" t="s">
        <v>2761</v>
      </c>
      <c r="D4448" s="59" t="s">
        <v>3290</v>
      </c>
      <c r="E4448" s="59" t="s">
        <v>7864</v>
      </c>
      <c r="F4448" t="s">
        <v>1758</v>
      </c>
      <c r="G4448" t="s">
        <v>1757</v>
      </c>
      <c r="H4448" t="s">
        <v>1759</v>
      </c>
      <c r="I4448" s="52">
        <v>45628</v>
      </c>
      <c r="J4448" t="s">
        <v>2457</v>
      </c>
      <c r="K4448">
        <v>100</v>
      </c>
      <c r="L4448" s="73">
        <v>64.245370964532896</v>
      </c>
      <c r="M4448">
        <v>100</v>
      </c>
      <c r="N4448">
        <v>1</v>
      </c>
      <c r="O4448" s="73">
        <v>71.326951932851998</v>
      </c>
      <c r="P4448">
        <v>100</v>
      </c>
      <c r="Q4448">
        <v>1</v>
      </c>
      <c r="R4448">
        <v>100</v>
      </c>
      <c r="S4448">
        <v>1</v>
      </c>
      <c r="T4448">
        <v>30.012347398750499</v>
      </c>
      <c r="U4448">
        <v>0.65500731865574602</v>
      </c>
      <c r="V4448">
        <v>68</v>
      </c>
      <c r="W4448">
        <v>0.18616074434309501</v>
      </c>
      <c r="X4448">
        <v>19</v>
      </c>
      <c r="Y4448">
        <v>100</v>
      </c>
      <c r="Z4448">
        <v>1</v>
      </c>
      <c r="AA4448">
        <v>17.267645913062999</v>
      </c>
      <c r="AB4448">
        <v>95</v>
      </c>
      <c r="AC4448">
        <v>0.97499450037263202</v>
      </c>
      <c r="AD4448">
        <v>5</v>
      </c>
      <c r="AE4448">
        <v>2.5005499627367402E-2</v>
      </c>
      <c r="AF4448">
        <v>0</v>
      </c>
      <c r="AG4448">
        <v>3.4694000000000002E-16</v>
      </c>
      <c r="AH4448">
        <v>8.5672058334490594E-3</v>
      </c>
      <c r="AI4448">
        <v>6</v>
      </c>
      <c r="AJ4448" s="73">
        <v>63.080914469583</v>
      </c>
      <c r="AK4448">
        <v>100</v>
      </c>
      <c r="AL4448">
        <v>1</v>
      </c>
      <c r="AM4448">
        <v>1.89701701189691E-2</v>
      </c>
      <c r="AN4448">
        <v>5</v>
      </c>
      <c r="AO4448">
        <v>1.1215415166405601E-2</v>
      </c>
      <c r="AP4448">
        <v>1</v>
      </c>
      <c r="AQ4448">
        <v>100</v>
      </c>
      <c r="AR4448">
        <v>1</v>
      </c>
      <c r="AS4448">
        <v>0</v>
      </c>
      <c r="AT4448">
        <v>0</v>
      </c>
      <c r="AU4448">
        <v>7.2475284516795597E-3</v>
      </c>
      <c r="AV4448">
        <v>1</v>
      </c>
      <c r="AW4448">
        <v>100</v>
      </c>
      <c r="AX4448">
        <v>1</v>
      </c>
      <c r="AY4448" s="73">
        <v>57.9029113885979</v>
      </c>
      <c r="AZ4448">
        <v>100</v>
      </c>
      <c r="BA4448">
        <v>1</v>
      </c>
      <c r="BB4448">
        <v>82</v>
      </c>
      <c r="BC4448">
        <v>0.83807099622988301</v>
      </c>
      <c r="BD4448">
        <v>17</v>
      </c>
      <c r="BE4448">
        <v>0.15071358860371001</v>
      </c>
      <c r="BF4448">
        <v>64.245370964532896</v>
      </c>
      <c r="BG4448">
        <v>71.326951932851998</v>
      </c>
      <c r="BH4448">
        <v>57.9029113885979</v>
      </c>
      <c r="BI4448">
        <v>63.080914469583</v>
      </c>
    </row>
    <row r="4449" spans="1:61" x14ac:dyDescent="0.25">
      <c r="A4449" s="10" t="str">
        <f>VLOOKUP(D4449,'Index-Relations'!E:F,2,FALSE)</f>
        <v>ESG</v>
      </c>
      <c r="B4449" t="s">
        <v>3450</v>
      </c>
      <c r="C4449" s="53" t="s">
        <v>2762</v>
      </c>
      <c r="D4449" s="59" t="s">
        <v>3290</v>
      </c>
      <c r="E4449" s="59" t="s">
        <v>7865</v>
      </c>
      <c r="F4449" t="s">
        <v>1758</v>
      </c>
      <c r="G4449" t="s">
        <v>1757</v>
      </c>
      <c r="H4449" t="s">
        <v>1759</v>
      </c>
      <c r="I4449" s="52">
        <v>45597</v>
      </c>
      <c r="J4449" t="s">
        <v>2457</v>
      </c>
      <c r="K4449">
        <v>100</v>
      </c>
      <c r="L4449" s="73">
        <v>64.552830202971904</v>
      </c>
      <c r="M4449">
        <v>100</v>
      </c>
      <c r="N4449">
        <v>1</v>
      </c>
      <c r="O4449" s="73">
        <v>71.558096143832003</v>
      </c>
      <c r="P4449">
        <v>100</v>
      </c>
      <c r="Q4449">
        <v>1</v>
      </c>
      <c r="R4449">
        <v>100</v>
      </c>
      <c r="S4449">
        <v>0.999999999999999</v>
      </c>
      <c r="T4449">
        <v>30.113649259519701</v>
      </c>
      <c r="U4449">
        <v>0.65777656354238201</v>
      </c>
      <c r="V4449">
        <v>68</v>
      </c>
      <c r="W4449">
        <v>0.18708765425051399</v>
      </c>
      <c r="X4449">
        <v>19</v>
      </c>
      <c r="Y4449">
        <v>100</v>
      </c>
      <c r="Z4449">
        <v>1</v>
      </c>
      <c r="AA4449">
        <v>16.986733108671601</v>
      </c>
      <c r="AB4449">
        <v>95</v>
      </c>
      <c r="AC4449">
        <v>0.97432599418661203</v>
      </c>
      <c r="AD4449">
        <v>5</v>
      </c>
      <c r="AE4449">
        <v>2.5674005813387499E-2</v>
      </c>
      <c r="AF4449">
        <v>0</v>
      </c>
      <c r="AG4449">
        <v>4.1629999999999998E-17</v>
      </c>
      <c r="AH4449">
        <v>8.6744023101380692E-3</v>
      </c>
      <c r="AI4449">
        <v>6</v>
      </c>
      <c r="AJ4449" s="73">
        <v>63.326851511476903</v>
      </c>
      <c r="AK4449">
        <v>100</v>
      </c>
      <c r="AL4449">
        <v>1</v>
      </c>
      <c r="AM4449">
        <v>2.0187454378323599E-2</v>
      </c>
      <c r="AN4449">
        <v>5</v>
      </c>
      <c r="AO4449">
        <v>1.1748356666150799E-2</v>
      </c>
      <c r="AP4449">
        <v>1</v>
      </c>
      <c r="AQ4449">
        <v>100</v>
      </c>
      <c r="AR4449">
        <v>1</v>
      </c>
      <c r="AS4449">
        <v>0</v>
      </c>
      <c r="AT4449">
        <v>0</v>
      </c>
      <c r="AU4449">
        <v>7.4410301412610597E-3</v>
      </c>
      <c r="AV4449">
        <v>1</v>
      </c>
      <c r="AW4449">
        <v>100</v>
      </c>
      <c r="AX4449">
        <v>1</v>
      </c>
      <c r="AY4449" s="73">
        <v>58.249828490799899</v>
      </c>
      <c r="AZ4449">
        <v>100</v>
      </c>
      <c r="BA4449">
        <v>1</v>
      </c>
      <c r="BB4449">
        <v>82</v>
      </c>
      <c r="BC4449">
        <v>0.83899259254593195</v>
      </c>
      <c r="BD4449">
        <v>17</v>
      </c>
      <c r="BE4449">
        <v>0.14925905078791599</v>
      </c>
      <c r="BF4449">
        <v>64.552830202971904</v>
      </c>
      <c r="BG4449">
        <v>71.558096143832003</v>
      </c>
      <c r="BH4449">
        <v>58.249828490799899</v>
      </c>
      <c r="BI4449">
        <v>63.326851511476903</v>
      </c>
    </row>
    <row r="4450" spans="1:61" x14ac:dyDescent="0.25">
      <c r="A4450" s="10" t="str">
        <f>VLOOKUP(D4450,'Index-Relations'!E:F,2,FALSE)</f>
        <v>ESG</v>
      </c>
      <c r="B4450" t="s">
        <v>3450</v>
      </c>
      <c r="C4450" s="53" t="s">
        <v>2763</v>
      </c>
      <c r="D4450" s="59" t="s">
        <v>3290</v>
      </c>
      <c r="E4450" s="59" t="s">
        <v>7866</v>
      </c>
      <c r="F4450" t="s">
        <v>1758</v>
      </c>
      <c r="G4450" t="s">
        <v>1757</v>
      </c>
      <c r="H4450" t="s">
        <v>1759</v>
      </c>
      <c r="I4450" s="52">
        <v>45566</v>
      </c>
      <c r="J4450" t="s">
        <v>2457</v>
      </c>
      <c r="K4450">
        <v>100</v>
      </c>
      <c r="L4450" s="73">
        <v>64.581903836348005</v>
      </c>
      <c r="M4450">
        <v>100</v>
      </c>
      <c r="N4450">
        <v>1</v>
      </c>
      <c r="O4450" s="73">
        <v>71.743163490472</v>
      </c>
      <c r="P4450">
        <v>100</v>
      </c>
      <c r="Q4450">
        <v>1</v>
      </c>
      <c r="R4450">
        <v>100</v>
      </c>
      <c r="S4450">
        <v>0.999999999999999</v>
      </c>
      <c r="T4450">
        <v>30.5388264338021</v>
      </c>
      <c r="U4450">
        <v>0.65903200011936403</v>
      </c>
      <c r="V4450">
        <v>68</v>
      </c>
      <c r="W4450">
        <v>0.18742234699360799</v>
      </c>
      <c r="X4450">
        <v>19</v>
      </c>
      <c r="Y4450">
        <v>100</v>
      </c>
      <c r="Z4450">
        <v>0.999999999999999</v>
      </c>
      <c r="AA4450">
        <v>16.8324568610639</v>
      </c>
      <c r="AB4450">
        <v>97</v>
      </c>
      <c r="AC4450">
        <v>0.98838349108077195</v>
      </c>
      <c r="AD4450">
        <v>3</v>
      </c>
      <c r="AE4450">
        <v>1.16165089192277E-2</v>
      </c>
      <c r="AF4450">
        <v>0</v>
      </c>
      <c r="AG4450">
        <v>0</v>
      </c>
      <c r="AH4450">
        <v>8.5726630190423592E-3</v>
      </c>
      <c r="AI4450">
        <v>6</v>
      </c>
      <c r="AJ4450" s="73">
        <v>63.226980603297001</v>
      </c>
      <c r="AK4450">
        <v>100</v>
      </c>
      <c r="AL4450">
        <v>1</v>
      </c>
      <c r="AM4450">
        <v>2.0637287029147501E-2</v>
      </c>
      <c r="AN4450">
        <v>5</v>
      </c>
      <c r="AO4450">
        <v>1.26816607867109E-2</v>
      </c>
      <c r="AP4450">
        <v>1</v>
      </c>
      <c r="AQ4450">
        <v>100</v>
      </c>
      <c r="AR4450">
        <v>1</v>
      </c>
      <c r="AS4450">
        <v>0</v>
      </c>
      <c r="AT4450">
        <v>0</v>
      </c>
      <c r="AU4450">
        <v>6.6811410037482602E-3</v>
      </c>
      <c r="AV4450">
        <v>1</v>
      </c>
      <c r="AW4450">
        <v>100</v>
      </c>
      <c r="AX4450">
        <v>0.999999999999999</v>
      </c>
      <c r="AY4450" s="73">
        <v>58.204380351262998</v>
      </c>
      <c r="AZ4450">
        <v>100</v>
      </c>
      <c r="BA4450">
        <v>1</v>
      </c>
      <c r="BB4450">
        <v>82</v>
      </c>
      <c r="BC4450">
        <v>0.83632050089042198</v>
      </c>
      <c r="BD4450">
        <v>17</v>
      </c>
      <c r="BE4450">
        <v>0.15099783832286601</v>
      </c>
      <c r="BF4450">
        <v>64.581903836348005</v>
      </c>
      <c r="BG4450">
        <v>71.743163490472</v>
      </c>
      <c r="BH4450">
        <v>58.204380351262998</v>
      </c>
      <c r="BI4450">
        <v>63.226980603297001</v>
      </c>
    </row>
    <row r="4451" spans="1:61" x14ac:dyDescent="0.25">
      <c r="A4451" s="10" t="str">
        <f>VLOOKUP(D4451,'Index-Relations'!E:F,2,FALSE)</f>
        <v>ESG</v>
      </c>
      <c r="B4451" t="s">
        <v>3450</v>
      </c>
      <c r="C4451" s="53" t="s">
        <v>2764</v>
      </c>
      <c r="D4451" s="59" t="s">
        <v>3290</v>
      </c>
      <c r="E4451" s="59" t="s">
        <v>7867</v>
      </c>
      <c r="F4451" t="s">
        <v>1758</v>
      </c>
      <c r="G4451" t="s">
        <v>1757</v>
      </c>
      <c r="H4451" t="s">
        <v>1759</v>
      </c>
      <c r="I4451" s="52">
        <v>45537</v>
      </c>
      <c r="J4451" t="s">
        <v>2457</v>
      </c>
      <c r="K4451">
        <v>100</v>
      </c>
      <c r="L4451" s="73">
        <v>64.977281350195895</v>
      </c>
      <c r="M4451">
        <v>100</v>
      </c>
      <c r="N4451">
        <v>1</v>
      </c>
      <c r="O4451" s="73">
        <v>71.727843856983</v>
      </c>
      <c r="P4451">
        <v>100</v>
      </c>
      <c r="Q4451">
        <v>1</v>
      </c>
      <c r="R4451">
        <v>100</v>
      </c>
      <c r="S4451">
        <v>0.999999999999999</v>
      </c>
      <c r="T4451">
        <v>30.1547896877615</v>
      </c>
      <c r="U4451">
        <v>0.66099499740277301</v>
      </c>
      <c r="V4451">
        <v>67</v>
      </c>
      <c r="W4451">
        <v>0.18609717819999499</v>
      </c>
      <c r="X4451">
        <v>18</v>
      </c>
      <c r="Y4451">
        <v>100</v>
      </c>
      <c r="Z4451">
        <v>1</v>
      </c>
      <c r="AA4451">
        <v>17.550999622197299</v>
      </c>
      <c r="AB4451">
        <v>97</v>
      </c>
      <c r="AC4451">
        <v>0.989542870847407</v>
      </c>
      <c r="AD4451">
        <v>3</v>
      </c>
      <c r="AE4451">
        <v>1.04571291525919E-2</v>
      </c>
      <c r="AF4451">
        <v>0</v>
      </c>
      <c r="AG4451">
        <v>1.1622999999999999E-16</v>
      </c>
      <c r="AH4451">
        <v>8.7142063940745702E-3</v>
      </c>
      <c r="AI4451">
        <v>6</v>
      </c>
      <c r="AJ4451" s="73">
        <v>63.568184455072902</v>
      </c>
      <c r="AK4451">
        <v>100</v>
      </c>
      <c r="AL4451">
        <v>1</v>
      </c>
      <c r="AM4451">
        <v>2.1346577514080398E-2</v>
      </c>
      <c r="AN4451">
        <v>5</v>
      </c>
      <c r="AO4451">
        <v>1.0949910217890199E-2</v>
      </c>
      <c r="AP4451">
        <v>1</v>
      </c>
      <c r="AQ4451">
        <v>100</v>
      </c>
      <c r="AR4451">
        <v>1</v>
      </c>
      <c r="AS4451">
        <v>0</v>
      </c>
      <c r="AT4451">
        <v>0</v>
      </c>
      <c r="AU4451">
        <v>6.9993503738291201E-3</v>
      </c>
      <c r="AV4451">
        <v>1</v>
      </c>
      <c r="AW4451">
        <v>100</v>
      </c>
      <c r="AX4451">
        <v>1</v>
      </c>
      <c r="AY4451" s="73">
        <v>59.017992599854999</v>
      </c>
      <c r="AZ4451">
        <v>100</v>
      </c>
      <c r="BA4451">
        <v>1</v>
      </c>
      <c r="BB4451">
        <v>82</v>
      </c>
      <c r="BC4451">
        <v>0.83801566678221795</v>
      </c>
      <c r="BD4451">
        <v>17</v>
      </c>
      <c r="BE4451">
        <v>0.151034422999891</v>
      </c>
      <c r="BF4451">
        <v>64.977281350195895</v>
      </c>
      <c r="BG4451">
        <v>71.727843856983</v>
      </c>
      <c r="BH4451">
        <v>59.017992599854999</v>
      </c>
      <c r="BI4451">
        <v>63.568184455072902</v>
      </c>
    </row>
    <row r="4452" spans="1:61" x14ac:dyDescent="0.25">
      <c r="A4452" s="10" t="str">
        <f>VLOOKUP(D4452,'Index-Relations'!E:F,2,FALSE)</f>
        <v>ESG</v>
      </c>
      <c r="B4452" t="s">
        <v>3450</v>
      </c>
      <c r="C4452" s="53" t="s">
        <v>3350</v>
      </c>
      <c r="D4452" s="59" t="s">
        <v>3290</v>
      </c>
      <c r="E4452" s="59" t="s">
        <v>7868</v>
      </c>
      <c r="F4452" t="s">
        <v>1758</v>
      </c>
      <c r="G4452" t="s">
        <v>1757</v>
      </c>
      <c r="H4452" t="s">
        <v>1759</v>
      </c>
      <c r="I4452" s="52">
        <v>45505</v>
      </c>
      <c r="J4452" t="s">
        <v>2457</v>
      </c>
      <c r="K4452">
        <v>100</v>
      </c>
      <c r="L4452" s="73">
        <v>65.177700462426998</v>
      </c>
      <c r="M4452">
        <v>100</v>
      </c>
      <c r="N4452">
        <v>1</v>
      </c>
      <c r="O4452" s="73">
        <v>71.493519971327004</v>
      </c>
      <c r="P4452">
        <v>100</v>
      </c>
      <c r="Q4452">
        <v>1</v>
      </c>
      <c r="R4452">
        <v>100</v>
      </c>
      <c r="S4452">
        <v>1</v>
      </c>
      <c r="T4452">
        <v>30.063081157573102</v>
      </c>
      <c r="U4452">
        <v>0.66596464833804903</v>
      </c>
      <c r="V4452">
        <v>67</v>
      </c>
      <c r="W4452">
        <v>0.19418941249063401</v>
      </c>
      <c r="X4452">
        <v>19</v>
      </c>
      <c r="Y4452">
        <v>100</v>
      </c>
      <c r="Z4452">
        <v>1</v>
      </c>
      <c r="AA4452">
        <v>18.107727400453701</v>
      </c>
      <c r="AB4452">
        <v>97</v>
      </c>
      <c r="AC4452">
        <v>0.98967783407615695</v>
      </c>
      <c r="AD4452">
        <v>3</v>
      </c>
      <c r="AE4452">
        <v>1.03221659238422E-2</v>
      </c>
      <c r="AF4452">
        <v>0</v>
      </c>
      <c r="AG4452">
        <v>0</v>
      </c>
      <c r="AH4452">
        <v>9.0661239828170401E-3</v>
      </c>
      <c r="AI4452">
        <v>6</v>
      </c>
      <c r="AJ4452" s="73">
        <v>63.644262243086999</v>
      </c>
      <c r="AK4452">
        <v>100</v>
      </c>
      <c r="AL4452">
        <v>1</v>
      </c>
      <c r="AM4452">
        <v>2.0666097991117901E-2</v>
      </c>
      <c r="AN4452">
        <v>5</v>
      </c>
      <c r="AO4452">
        <v>1.0545231229579399E-2</v>
      </c>
      <c r="AP4452">
        <v>1</v>
      </c>
      <c r="AQ4452">
        <v>100</v>
      </c>
      <c r="AR4452">
        <v>1</v>
      </c>
      <c r="AS4452">
        <v>0</v>
      </c>
      <c r="AT4452">
        <v>0</v>
      </c>
      <c r="AU4452">
        <v>6.6502406982761001E-3</v>
      </c>
      <c r="AV4452">
        <v>1</v>
      </c>
      <c r="AW4452">
        <v>100</v>
      </c>
      <c r="AX4452">
        <v>1</v>
      </c>
      <c r="AY4452" s="73">
        <v>59.611980571986997</v>
      </c>
      <c r="AZ4452">
        <v>100</v>
      </c>
      <c r="BA4452">
        <v>1</v>
      </c>
      <c r="BB4452">
        <v>83</v>
      </c>
      <c r="BC4452">
        <v>0.84162260657799703</v>
      </c>
      <c r="BD4452">
        <v>16</v>
      </c>
      <c r="BE4452">
        <v>0.14783216219242201</v>
      </c>
      <c r="BF4452">
        <v>65.177700462426998</v>
      </c>
      <c r="BG4452">
        <v>71.493519971327004</v>
      </c>
      <c r="BH4452">
        <v>59.611980571986997</v>
      </c>
      <c r="BI4452">
        <v>63.644262243086999</v>
      </c>
    </row>
    <row r="4453" spans="1:61" x14ac:dyDescent="0.25">
      <c r="A4453" s="10" t="str">
        <f>VLOOKUP(D4453,'Index-Relations'!E:F,2,FALSE)</f>
        <v>ESG</v>
      </c>
      <c r="B4453" t="s">
        <v>3450</v>
      </c>
      <c r="C4453" s="53" t="s">
        <v>2765</v>
      </c>
      <c r="D4453" s="59" t="s">
        <v>3290</v>
      </c>
      <c r="E4453" s="59" t="s">
        <v>7869</v>
      </c>
      <c r="F4453" t="s">
        <v>1758</v>
      </c>
      <c r="G4453" t="s">
        <v>1757</v>
      </c>
      <c r="H4453" t="s">
        <v>1759</v>
      </c>
      <c r="I4453" s="52">
        <v>45474</v>
      </c>
      <c r="J4453" t="s">
        <v>2457</v>
      </c>
      <c r="K4453">
        <v>100</v>
      </c>
      <c r="L4453" s="73">
        <v>65.841365186198004</v>
      </c>
      <c r="M4453">
        <v>100</v>
      </c>
      <c r="N4453">
        <v>1</v>
      </c>
      <c r="O4453" s="73">
        <v>71.827066073509997</v>
      </c>
      <c r="P4453">
        <v>100</v>
      </c>
      <c r="Q4453">
        <v>1</v>
      </c>
      <c r="R4453">
        <v>100</v>
      </c>
      <c r="S4453">
        <v>0.999999999999999</v>
      </c>
      <c r="T4453">
        <v>29.5357516362781</v>
      </c>
      <c r="U4453">
        <v>0.676688568201953</v>
      </c>
      <c r="V4453">
        <v>67</v>
      </c>
      <c r="W4453">
        <v>0.18964952758779899</v>
      </c>
      <c r="X4453">
        <v>19</v>
      </c>
      <c r="Y4453">
        <v>100</v>
      </c>
      <c r="Z4453">
        <v>1</v>
      </c>
      <c r="AA4453">
        <v>17.808677634607498</v>
      </c>
      <c r="AB4453">
        <v>95</v>
      </c>
      <c r="AC4453">
        <v>0.97901765142018504</v>
      </c>
      <c r="AD4453">
        <v>5</v>
      </c>
      <c r="AE4453">
        <v>2.0982348579814101E-2</v>
      </c>
      <c r="AF4453">
        <v>0</v>
      </c>
      <c r="AG4453">
        <v>9.3680000000000001E-17</v>
      </c>
      <c r="AH4453">
        <v>8.7231778886840607E-3</v>
      </c>
      <c r="AI4453">
        <v>6</v>
      </c>
      <c r="AJ4453" s="73">
        <v>64.256328394709996</v>
      </c>
      <c r="AK4453">
        <v>100</v>
      </c>
      <c r="AL4453">
        <v>1</v>
      </c>
      <c r="AM4453">
        <v>1.8995658317394599E-2</v>
      </c>
      <c r="AN4453">
        <v>5</v>
      </c>
      <c r="AO4453">
        <v>1.0814724304894999E-2</v>
      </c>
      <c r="AP4453">
        <v>1</v>
      </c>
      <c r="AQ4453">
        <v>100</v>
      </c>
      <c r="AR4453">
        <v>0.999999999999999</v>
      </c>
      <c r="AS4453">
        <v>0</v>
      </c>
      <c r="AT4453">
        <v>0</v>
      </c>
      <c r="AU4453">
        <v>5.8333235520520599E-3</v>
      </c>
      <c r="AV4453">
        <v>1</v>
      </c>
      <c r="AW4453">
        <v>100</v>
      </c>
      <c r="AX4453">
        <v>0.999999999999999</v>
      </c>
      <c r="AY4453" s="73">
        <v>60.406861353802</v>
      </c>
      <c r="AZ4453">
        <v>100</v>
      </c>
      <c r="BA4453">
        <v>1</v>
      </c>
      <c r="BB4453">
        <v>83</v>
      </c>
      <c r="BC4453">
        <v>0.84275197573894201</v>
      </c>
      <c r="BD4453">
        <v>16</v>
      </c>
      <c r="BE4453">
        <v>0.146433299956162</v>
      </c>
      <c r="BF4453">
        <v>65.841365186198004</v>
      </c>
      <c r="BG4453">
        <v>71.827066073509997</v>
      </c>
      <c r="BH4453">
        <v>60.406861353802</v>
      </c>
      <c r="BI4453">
        <v>64.256328394709996</v>
      </c>
    </row>
    <row r="4454" spans="1:61" x14ac:dyDescent="0.25">
      <c r="A4454" s="10" t="str">
        <f>VLOOKUP(D4454,'Index-Relations'!E:F,2,FALSE)</f>
        <v>ESG</v>
      </c>
      <c r="B4454" t="s">
        <v>3450</v>
      </c>
      <c r="C4454" s="53" t="s">
        <v>2766</v>
      </c>
      <c r="D4454" s="59" t="s">
        <v>3290</v>
      </c>
      <c r="E4454" s="59" t="s">
        <v>7870</v>
      </c>
      <c r="F4454" t="s">
        <v>1758</v>
      </c>
      <c r="G4454" t="s">
        <v>1757</v>
      </c>
      <c r="H4454" t="s">
        <v>1759</v>
      </c>
      <c r="I4454" s="52">
        <v>45446</v>
      </c>
      <c r="J4454" t="s">
        <v>2457</v>
      </c>
      <c r="K4454">
        <v>100</v>
      </c>
      <c r="L4454" s="73">
        <v>66.129626493014001</v>
      </c>
      <c r="M4454">
        <v>100</v>
      </c>
      <c r="N4454">
        <v>1</v>
      </c>
      <c r="O4454" s="73">
        <v>72.165577097074006</v>
      </c>
      <c r="P4454">
        <v>100</v>
      </c>
      <c r="Q4454">
        <v>1</v>
      </c>
      <c r="R4454">
        <v>100</v>
      </c>
      <c r="S4454">
        <v>1</v>
      </c>
      <c r="T4454">
        <v>29.800574725794601</v>
      </c>
      <c r="U4454">
        <v>0.688965444395511</v>
      </c>
      <c r="V4454">
        <v>66</v>
      </c>
      <c r="W4454">
        <v>0.21812928138280499</v>
      </c>
      <c r="X4454">
        <v>19</v>
      </c>
      <c r="Y4454">
        <v>100</v>
      </c>
      <c r="Z4454">
        <v>1</v>
      </c>
      <c r="AA4454">
        <v>19.768376713551302</v>
      </c>
      <c r="AB4454">
        <v>97</v>
      </c>
      <c r="AC4454">
        <v>0.98618831515153405</v>
      </c>
      <c r="AD4454">
        <v>3</v>
      </c>
      <c r="AE4454">
        <v>1.38116848484663E-2</v>
      </c>
      <c r="AF4454">
        <v>0</v>
      </c>
      <c r="AG4454">
        <v>0</v>
      </c>
      <c r="AH4454">
        <v>9.2593968056830303E-3</v>
      </c>
      <c r="AI4454">
        <v>6</v>
      </c>
      <c r="AJ4454" s="73">
        <v>64.487332317760007</v>
      </c>
      <c r="AK4454">
        <v>100</v>
      </c>
      <c r="AL4454">
        <v>1</v>
      </c>
      <c r="AM4454">
        <v>1.8281107380453E-2</v>
      </c>
      <c r="AN4454">
        <v>4</v>
      </c>
      <c r="AO4454">
        <v>1.08770289199087E-2</v>
      </c>
      <c r="AP4454">
        <v>1</v>
      </c>
      <c r="AQ4454">
        <v>100</v>
      </c>
      <c r="AR4454">
        <v>1</v>
      </c>
      <c r="AS4454">
        <v>0</v>
      </c>
      <c r="AT4454">
        <v>0</v>
      </c>
      <c r="AU4454">
        <v>6.0716481196669697E-3</v>
      </c>
      <c r="AV4454">
        <v>1</v>
      </c>
      <c r="AW4454">
        <v>100</v>
      </c>
      <c r="AX4454">
        <v>1</v>
      </c>
      <c r="AY4454" s="73">
        <v>60.711350216626997</v>
      </c>
      <c r="AZ4454">
        <v>100</v>
      </c>
      <c r="BA4454">
        <v>1</v>
      </c>
      <c r="BB4454">
        <v>83</v>
      </c>
      <c r="BC4454">
        <v>0.83946293939049899</v>
      </c>
      <c r="BD4454">
        <v>16</v>
      </c>
      <c r="BE4454">
        <v>0.14966003168959199</v>
      </c>
      <c r="BF4454">
        <v>66.129626493014001</v>
      </c>
      <c r="BG4454">
        <v>72.165577097074006</v>
      </c>
      <c r="BH4454">
        <v>60.711350216626997</v>
      </c>
      <c r="BI4454">
        <v>64.487332317760007</v>
      </c>
    </row>
    <row r="4455" spans="1:61" x14ac:dyDescent="0.25">
      <c r="A4455" s="10" t="str">
        <f>VLOOKUP(D4455,'Index-Relations'!E:F,2,FALSE)</f>
        <v>ESG</v>
      </c>
      <c r="B4455" t="s">
        <v>3450</v>
      </c>
      <c r="C4455" s="53" t="s">
        <v>2767</v>
      </c>
      <c r="D4455" s="59" t="s">
        <v>3290</v>
      </c>
      <c r="E4455" s="59" t="s">
        <v>7871</v>
      </c>
      <c r="F4455" t="s">
        <v>1758</v>
      </c>
      <c r="G4455" t="s">
        <v>1757</v>
      </c>
      <c r="H4455" t="s">
        <v>1759</v>
      </c>
      <c r="I4455" s="52">
        <v>45413</v>
      </c>
      <c r="J4455" t="s">
        <v>2457</v>
      </c>
      <c r="K4455">
        <v>100</v>
      </c>
      <c r="L4455" s="73">
        <v>65.880667088261006</v>
      </c>
      <c r="M4455">
        <v>100</v>
      </c>
      <c r="N4455">
        <v>1</v>
      </c>
      <c r="O4455" s="73">
        <v>72.373596594009001</v>
      </c>
      <c r="P4455">
        <v>100</v>
      </c>
      <c r="Q4455">
        <v>1</v>
      </c>
      <c r="R4455">
        <v>100</v>
      </c>
      <c r="S4455">
        <v>1</v>
      </c>
      <c r="T4455">
        <v>30.2529911047335</v>
      </c>
      <c r="U4455">
        <v>0.681344934251088</v>
      </c>
      <c r="V4455">
        <v>66</v>
      </c>
      <c r="W4455">
        <v>0.20921396628285699</v>
      </c>
      <c r="X4455">
        <v>19</v>
      </c>
      <c r="Y4455">
        <v>100</v>
      </c>
      <c r="Z4455">
        <v>1</v>
      </c>
      <c r="AA4455">
        <v>20.865918684155901</v>
      </c>
      <c r="AB4455">
        <v>97</v>
      </c>
      <c r="AC4455">
        <v>0.98640481989296203</v>
      </c>
      <c r="AD4455">
        <v>3</v>
      </c>
      <c r="AE4455">
        <v>1.3595180107036999E-2</v>
      </c>
      <c r="AF4455">
        <v>0</v>
      </c>
      <c r="AG4455">
        <v>1.0929E-16</v>
      </c>
      <c r="AH4455">
        <v>9.2562663891536407E-3</v>
      </c>
      <c r="AI4455">
        <v>6</v>
      </c>
      <c r="AJ4455" s="73">
        <v>63.969832175082999</v>
      </c>
      <c r="AK4455">
        <v>100</v>
      </c>
      <c r="AL4455">
        <v>1</v>
      </c>
      <c r="AM4455">
        <v>1.8952719344963401E-2</v>
      </c>
      <c r="AN4455">
        <v>4</v>
      </c>
      <c r="AO4455">
        <v>1.11809925914903E-2</v>
      </c>
      <c r="AP4455">
        <v>1</v>
      </c>
      <c r="AQ4455">
        <v>100</v>
      </c>
      <c r="AR4455">
        <v>1</v>
      </c>
      <c r="AS4455">
        <v>0</v>
      </c>
      <c r="AT4455">
        <v>0</v>
      </c>
      <c r="AU4455">
        <v>6.0553002897648601E-3</v>
      </c>
      <c r="AV4455">
        <v>1</v>
      </c>
      <c r="AW4455">
        <v>100</v>
      </c>
      <c r="AX4455">
        <v>0.999999999999999</v>
      </c>
      <c r="AY4455" s="73">
        <v>60.358575958540897</v>
      </c>
      <c r="AZ4455">
        <v>100</v>
      </c>
      <c r="BA4455">
        <v>1</v>
      </c>
      <c r="BB4455">
        <v>82</v>
      </c>
      <c r="BC4455">
        <v>0.82871245163849805</v>
      </c>
      <c r="BD4455">
        <v>17</v>
      </c>
      <c r="BE4455">
        <v>0.16010655577001101</v>
      </c>
      <c r="BF4455">
        <v>65.880667088261006</v>
      </c>
      <c r="BG4455">
        <v>72.373596594009001</v>
      </c>
      <c r="BH4455">
        <v>60.358575958540897</v>
      </c>
      <c r="BI4455">
        <v>63.969832175082999</v>
      </c>
    </row>
    <row r="4456" spans="1:61" x14ac:dyDescent="0.25">
      <c r="A4456" s="10" t="str">
        <f>VLOOKUP(D4456,'Index-Relations'!E:F,2,FALSE)</f>
        <v>ESG</v>
      </c>
      <c r="B4456" t="s">
        <v>3450</v>
      </c>
      <c r="C4456" s="53" t="s">
        <v>2768</v>
      </c>
      <c r="D4456" s="59" t="s">
        <v>3290</v>
      </c>
      <c r="E4456" s="59" t="s">
        <v>7872</v>
      </c>
      <c r="F4456" t="s">
        <v>1758</v>
      </c>
      <c r="G4456" t="s">
        <v>1757</v>
      </c>
      <c r="H4456" t="s">
        <v>1759</v>
      </c>
      <c r="I4456" s="52">
        <v>45383</v>
      </c>
      <c r="J4456" t="s">
        <v>2457</v>
      </c>
      <c r="K4456">
        <v>101</v>
      </c>
      <c r="L4456">
        <v>70.866623442274999</v>
      </c>
      <c r="M4456">
        <v>100</v>
      </c>
      <c r="N4456">
        <v>1</v>
      </c>
      <c r="O4456">
        <v>77.739604633583795</v>
      </c>
      <c r="P4456">
        <v>100</v>
      </c>
      <c r="Q4456">
        <v>1</v>
      </c>
      <c r="R4456">
        <v>100</v>
      </c>
      <c r="S4456">
        <v>0.999999999999999</v>
      </c>
      <c r="T4456">
        <v>30.0841250899886</v>
      </c>
      <c r="U4456">
        <v>0.68146134020400695</v>
      </c>
      <c r="V4456">
        <v>66</v>
      </c>
      <c r="W4456">
        <v>0.206101030897135</v>
      </c>
      <c r="X4456">
        <v>19</v>
      </c>
      <c r="Y4456">
        <v>100</v>
      </c>
      <c r="Z4456">
        <v>1</v>
      </c>
      <c r="AA4456">
        <v>20.191260596963001</v>
      </c>
      <c r="AB4456">
        <v>97</v>
      </c>
      <c r="AC4456">
        <v>0.98710028672776795</v>
      </c>
      <c r="AD4456">
        <v>3</v>
      </c>
      <c r="AE4456">
        <v>1.28997132722319E-2</v>
      </c>
      <c r="AF4456">
        <v>1</v>
      </c>
      <c r="AG4456">
        <v>0</v>
      </c>
      <c r="AH4456">
        <v>9.0140413190927804E-3</v>
      </c>
      <c r="AI4456">
        <v>6</v>
      </c>
      <c r="AJ4456">
        <v>67.925057055825306</v>
      </c>
      <c r="AK4456">
        <v>100</v>
      </c>
      <c r="AL4456">
        <v>1</v>
      </c>
      <c r="AM4456">
        <v>2.00915030892964E-2</v>
      </c>
      <c r="AN4456">
        <v>4</v>
      </c>
      <c r="AO4456">
        <v>9.5135552531640608E-3</v>
      </c>
      <c r="AP4456">
        <v>1</v>
      </c>
      <c r="AQ4456">
        <v>100</v>
      </c>
      <c r="AR4456">
        <v>0.999999999999999</v>
      </c>
      <c r="AS4456">
        <v>0</v>
      </c>
      <c r="AT4456">
        <v>0</v>
      </c>
      <c r="AU4456">
        <v>5.6862061512573496E-3</v>
      </c>
      <c r="AV4456">
        <v>1</v>
      </c>
      <c r="AW4456">
        <v>100</v>
      </c>
      <c r="AX4456">
        <v>1</v>
      </c>
      <c r="AY4456">
        <v>65.584394818344606</v>
      </c>
      <c r="AZ4456">
        <v>100</v>
      </c>
      <c r="BA4456">
        <v>1</v>
      </c>
      <c r="BB4456">
        <v>82</v>
      </c>
      <c r="BC4456">
        <v>0.82979092386770004</v>
      </c>
      <c r="BD4456">
        <v>17</v>
      </c>
      <c r="BE4456">
        <v>0.160695520879135</v>
      </c>
      <c r="BF4456">
        <v>66.600233430635996</v>
      </c>
      <c r="BG4456">
        <v>72.602585743139997</v>
      </c>
      <c r="BH4456">
        <v>61.741895009686999</v>
      </c>
      <c r="BI4456">
        <v>64.184137505875995</v>
      </c>
    </row>
    <row r="4457" spans="1:61" x14ac:dyDescent="0.25">
      <c r="A4457" s="10" t="str">
        <f>VLOOKUP(D4457,'Index-Relations'!E:F,2,FALSE)</f>
        <v>ESG</v>
      </c>
      <c r="B4457" t="s">
        <v>3450</v>
      </c>
      <c r="C4457" s="53" t="s">
        <v>2769</v>
      </c>
      <c r="D4457" s="59" t="s">
        <v>3290</v>
      </c>
      <c r="E4457" s="59" t="s">
        <v>7873</v>
      </c>
      <c r="F4457" t="s">
        <v>1758</v>
      </c>
      <c r="G4457" t="s">
        <v>1757</v>
      </c>
      <c r="H4457" t="s">
        <v>1759</v>
      </c>
      <c r="I4457" s="52">
        <v>45352</v>
      </c>
      <c r="J4457" t="s">
        <v>2457</v>
      </c>
      <c r="K4457">
        <v>100</v>
      </c>
      <c r="L4457">
        <v>70.987974889838299</v>
      </c>
      <c r="M4457">
        <v>100</v>
      </c>
      <c r="N4457">
        <v>1</v>
      </c>
      <c r="O4457">
        <v>77.612465020308505</v>
      </c>
      <c r="P4457">
        <v>100</v>
      </c>
      <c r="Q4457">
        <v>1</v>
      </c>
      <c r="R4457">
        <v>100</v>
      </c>
      <c r="S4457">
        <v>1</v>
      </c>
      <c r="T4457">
        <v>30.560955180381701</v>
      </c>
      <c r="U4457">
        <v>0.66075790206325702</v>
      </c>
      <c r="V4457">
        <v>66</v>
      </c>
      <c r="W4457">
        <v>0.20869528058196499</v>
      </c>
      <c r="X4457">
        <v>18</v>
      </c>
      <c r="Y4457">
        <v>100</v>
      </c>
      <c r="Z4457">
        <v>1</v>
      </c>
      <c r="AA4457">
        <v>21.765539421294498</v>
      </c>
      <c r="AB4457">
        <v>97</v>
      </c>
      <c r="AC4457">
        <v>0.98712873376481203</v>
      </c>
      <c r="AD4457">
        <v>3</v>
      </c>
      <c r="AE4457">
        <v>1.2871266235186999E-2</v>
      </c>
      <c r="AF4457">
        <v>0</v>
      </c>
      <c r="AG4457">
        <v>2.7062E-16</v>
      </c>
      <c r="AH4457">
        <v>3.9506155111716698E-4</v>
      </c>
      <c r="AI4457">
        <v>4</v>
      </c>
      <c r="AJ4457">
        <v>68.621605168778302</v>
      </c>
      <c r="AK4457">
        <v>100</v>
      </c>
      <c r="AL4457">
        <v>1</v>
      </c>
      <c r="AM4457">
        <v>2.1703566324036899E-2</v>
      </c>
      <c r="AN4457">
        <v>5</v>
      </c>
      <c r="AO4457">
        <v>9.1774375003471804E-3</v>
      </c>
      <c r="AP4457">
        <v>1</v>
      </c>
      <c r="AQ4457">
        <v>100</v>
      </c>
      <c r="AR4457">
        <v>1</v>
      </c>
      <c r="AS4457">
        <v>0</v>
      </c>
      <c r="AT4457">
        <v>0</v>
      </c>
      <c r="AU4457">
        <v>5.8570560923293796E-3</v>
      </c>
      <c r="AV4457">
        <v>1</v>
      </c>
      <c r="AW4457">
        <v>100</v>
      </c>
      <c r="AX4457">
        <v>0.999999999999999</v>
      </c>
      <c r="AY4457">
        <v>65.265236478176902</v>
      </c>
      <c r="AZ4457">
        <v>100</v>
      </c>
      <c r="BA4457">
        <v>1</v>
      </c>
      <c r="BB4457">
        <v>81</v>
      </c>
      <c r="BC4457">
        <v>0.826468304772768</v>
      </c>
      <c r="BD4457">
        <v>18</v>
      </c>
      <c r="BE4457">
        <v>0.164354257726883</v>
      </c>
      <c r="BF4457">
        <v>66.801177729757001</v>
      </c>
      <c r="BG4457">
        <v>72.496839511220998</v>
      </c>
      <c r="BH4457">
        <v>61.456675928548997</v>
      </c>
      <c r="BI4457">
        <v>64.956515516403996</v>
      </c>
    </row>
    <row r="4458" spans="1:61" x14ac:dyDescent="0.25">
      <c r="A4458" s="10" t="str">
        <f>VLOOKUP(D4458,'Index-Relations'!E:F,2,FALSE)</f>
        <v>ESG</v>
      </c>
      <c r="B4458" t="s">
        <v>3450</v>
      </c>
      <c r="C4458" s="53" t="s">
        <v>2770</v>
      </c>
      <c r="D4458" s="59" t="s">
        <v>3290</v>
      </c>
      <c r="E4458" s="59" t="s">
        <v>7874</v>
      </c>
      <c r="F4458" t="s">
        <v>1758</v>
      </c>
      <c r="G4458" t="s">
        <v>1757</v>
      </c>
      <c r="H4458" t="s">
        <v>1759</v>
      </c>
      <c r="I4458" s="52">
        <v>45323</v>
      </c>
      <c r="J4458" t="s">
        <v>2457</v>
      </c>
      <c r="K4458">
        <v>100</v>
      </c>
      <c r="L4458">
        <v>70.989241352448801</v>
      </c>
      <c r="M4458">
        <v>100</v>
      </c>
      <c r="N4458">
        <v>1</v>
      </c>
      <c r="O4458">
        <v>77.665262210309606</v>
      </c>
      <c r="P4458">
        <v>100</v>
      </c>
      <c r="Q4458">
        <v>1</v>
      </c>
      <c r="R4458">
        <v>100</v>
      </c>
      <c r="S4458">
        <v>1</v>
      </c>
      <c r="T4458">
        <v>31.102008978958899</v>
      </c>
      <c r="U4458">
        <v>0.64950095338998903</v>
      </c>
      <c r="V4458">
        <v>66</v>
      </c>
      <c r="W4458">
        <v>0.20461311365525001</v>
      </c>
      <c r="X4458">
        <v>18</v>
      </c>
      <c r="Y4458">
        <v>100</v>
      </c>
      <c r="Z4458">
        <v>1</v>
      </c>
      <c r="AA4458">
        <v>21.281823633999402</v>
      </c>
      <c r="AB4458">
        <v>98</v>
      </c>
      <c r="AC4458">
        <v>0.98847108728648103</v>
      </c>
      <c r="AD4458">
        <v>2</v>
      </c>
      <c r="AE4458">
        <v>1.15289127135182E-2</v>
      </c>
      <c r="AF4458">
        <v>0</v>
      </c>
      <c r="AG4458">
        <v>0</v>
      </c>
      <c r="AH4458">
        <v>4.2072199814349297E-4</v>
      </c>
      <c r="AI4458">
        <v>4</v>
      </c>
      <c r="AJ4458">
        <v>68.608071698066396</v>
      </c>
      <c r="AK4458">
        <v>100</v>
      </c>
      <c r="AL4458">
        <v>1</v>
      </c>
      <c r="AM4458">
        <v>2.2491035912701799E-2</v>
      </c>
      <c r="AN4458">
        <v>5</v>
      </c>
      <c r="AO4458">
        <v>9.3992174909282994E-3</v>
      </c>
      <c r="AP4458">
        <v>1</v>
      </c>
      <c r="AQ4458">
        <v>100</v>
      </c>
      <c r="AR4458">
        <v>1</v>
      </c>
      <c r="AS4458">
        <v>0</v>
      </c>
      <c r="AT4458">
        <v>0</v>
      </c>
      <c r="AU4458">
        <v>6.1965415754911303E-3</v>
      </c>
      <c r="AV4458">
        <v>1</v>
      </c>
      <c r="AW4458">
        <v>100</v>
      </c>
      <c r="AX4458">
        <v>0.999999999999999</v>
      </c>
      <c r="AY4458">
        <v>65.072486984169402</v>
      </c>
      <c r="AZ4458">
        <v>100</v>
      </c>
      <c r="BA4458">
        <v>1</v>
      </c>
      <c r="BB4458">
        <v>81</v>
      </c>
      <c r="BC4458">
        <v>0.82893150080335898</v>
      </c>
      <c r="BD4458">
        <v>18</v>
      </c>
      <c r="BE4458">
        <v>0.16166928170571199</v>
      </c>
      <c r="BF4458">
        <v>66.738562565788897</v>
      </c>
      <c r="BG4458">
        <v>72.479071929317001</v>
      </c>
      <c r="BH4458">
        <v>61.302481056674999</v>
      </c>
      <c r="BI4458">
        <v>64.887748602944995</v>
      </c>
    </row>
    <row r="4459" spans="1:61" x14ac:dyDescent="0.25">
      <c r="A4459" s="10" t="str">
        <f>VLOOKUP(D4459,'Index-Relations'!E:F,2,FALSE)</f>
        <v>BM</v>
      </c>
      <c r="B4459" t="s">
        <v>3450</v>
      </c>
      <c r="C4459" s="53" t="s">
        <v>2760</v>
      </c>
      <c r="D4459" s="59" t="s">
        <v>3291</v>
      </c>
      <c r="E4459" s="59" t="s">
        <v>7875</v>
      </c>
      <c r="F4459" t="s">
        <v>1762</v>
      </c>
      <c r="G4459" t="s">
        <v>1761</v>
      </c>
      <c r="H4459" t="s">
        <v>1763</v>
      </c>
      <c r="I4459" s="52">
        <v>45659</v>
      </c>
      <c r="J4459" t="s">
        <v>2457</v>
      </c>
      <c r="K4459">
        <v>1220</v>
      </c>
      <c r="L4459" s="73">
        <v>61.039630223368903</v>
      </c>
      <c r="M4459">
        <v>1215</v>
      </c>
      <c r="N4459">
        <v>0.99788899622870197</v>
      </c>
      <c r="O4459" s="73">
        <v>67.439489023370001</v>
      </c>
      <c r="P4459">
        <v>1215</v>
      </c>
      <c r="Q4459">
        <v>0.99788899622870197</v>
      </c>
      <c r="R4459">
        <v>1201</v>
      </c>
      <c r="S4459">
        <v>0.992992476651538</v>
      </c>
      <c r="T4459">
        <v>33.283166221301101</v>
      </c>
      <c r="U4459">
        <v>0.66845287956576604</v>
      </c>
      <c r="V4459">
        <v>853</v>
      </c>
      <c r="W4459">
        <v>0.112078480991071</v>
      </c>
      <c r="X4459">
        <v>164</v>
      </c>
      <c r="Y4459">
        <v>1213</v>
      </c>
      <c r="Z4459">
        <v>0.99701942382505804</v>
      </c>
      <c r="AA4459">
        <v>35.076794382896402</v>
      </c>
      <c r="AB4459">
        <v>1069</v>
      </c>
      <c r="AC4459">
        <v>0.92504686483422205</v>
      </c>
      <c r="AD4459">
        <v>144</v>
      </c>
      <c r="AE4459">
        <v>7.1972558990836003E-2</v>
      </c>
      <c r="AF4459">
        <v>7</v>
      </c>
      <c r="AG4459">
        <v>2.9805761749415799E-3</v>
      </c>
      <c r="AH4459">
        <v>7.3319529285815598E-3</v>
      </c>
      <c r="AI4459">
        <v>78</v>
      </c>
      <c r="AJ4459" s="73">
        <v>57.533939208006998</v>
      </c>
      <c r="AK4459">
        <v>1215</v>
      </c>
      <c r="AL4459">
        <v>0.99788899622870197</v>
      </c>
      <c r="AM4459">
        <v>9.9586104377192199E-3</v>
      </c>
      <c r="AN4459">
        <v>10</v>
      </c>
      <c r="AO4459">
        <v>1.0949629624866499E-2</v>
      </c>
      <c r="AP4459">
        <v>8</v>
      </c>
      <c r="AQ4459">
        <v>1220</v>
      </c>
      <c r="AR4459">
        <v>1</v>
      </c>
      <c r="AS4459">
        <v>1.56649302786964E-2</v>
      </c>
      <c r="AT4459">
        <v>18</v>
      </c>
      <c r="AU4459">
        <v>5.8567312350532299E-3</v>
      </c>
      <c r="AV4459">
        <v>6</v>
      </c>
      <c r="AW4459">
        <v>1220</v>
      </c>
      <c r="AX4459">
        <v>1</v>
      </c>
      <c r="AY4459" s="73">
        <v>58.437700484356903</v>
      </c>
      <c r="AZ4459">
        <v>1215</v>
      </c>
      <c r="BA4459">
        <v>0.99788899622870197</v>
      </c>
      <c r="BB4459">
        <v>1170</v>
      </c>
      <c r="BC4459">
        <v>0.87018978115391699</v>
      </c>
      <c r="BD4459">
        <v>42</v>
      </c>
      <c r="BE4459">
        <v>0.11886058922121601</v>
      </c>
      <c r="BF4459">
        <v>61.039630223368903</v>
      </c>
      <c r="BG4459">
        <v>67.439489023370001</v>
      </c>
      <c r="BH4459">
        <v>58.437700484356903</v>
      </c>
      <c r="BI4459">
        <v>57.533939208006998</v>
      </c>
    </row>
    <row r="4460" spans="1:61" x14ac:dyDescent="0.25">
      <c r="A4460" s="10" t="str">
        <f>VLOOKUP(D4460,'Index-Relations'!E:F,2,FALSE)</f>
        <v>BM</v>
      </c>
      <c r="B4460" t="s">
        <v>3450</v>
      </c>
      <c r="C4460" s="53" t="s">
        <v>2761</v>
      </c>
      <c r="D4460" s="59" t="s">
        <v>3291</v>
      </c>
      <c r="E4460" s="59" t="s">
        <v>7876</v>
      </c>
      <c r="F4460" t="s">
        <v>1762</v>
      </c>
      <c r="G4460" t="s">
        <v>1761</v>
      </c>
      <c r="H4460" t="s">
        <v>1763</v>
      </c>
      <c r="I4460" s="52">
        <v>45628</v>
      </c>
      <c r="J4460" t="s">
        <v>2457</v>
      </c>
      <c r="K4460">
        <v>1220</v>
      </c>
      <c r="L4460" s="73">
        <v>61.145749425026999</v>
      </c>
      <c r="M4460">
        <v>1214</v>
      </c>
      <c r="N4460">
        <v>0.99782578077447903</v>
      </c>
      <c r="O4460" s="73">
        <v>67.367553545741899</v>
      </c>
      <c r="P4460">
        <v>1214</v>
      </c>
      <c r="Q4460">
        <v>0.99782578077447903</v>
      </c>
      <c r="R4460">
        <v>1200</v>
      </c>
      <c r="S4460">
        <v>0.99273036039227103</v>
      </c>
      <c r="T4460">
        <v>33.312246168315099</v>
      </c>
      <c r="U4460">
        <v>0.67100193888656001</v>
      </c>
      <c r="V4460">
        <v>854</v>
      </c>
      <c r="W4460">
        <v>0.111755117873126</v>
      </c>
      <c r="X4460">
        <v>163</v>
      </c>
      <c r="Y4460">
        <v>1212</v>
      </c>
      <c r="Z4460">
        <v>0.99688848759193605</v>
      </c>
      <c r="AA4460">
        <v>32.471412476537203</v>
      </c>
      <c r="AB4460">
        <v>1073</v>
      </c>
      <c r="AC4460">
        <v>0.92339564858659196</v>
      </c>
      <c r="AD4460">
        <v>139</v>
      </c>
      <c r="AE4460">
        <v>7.3492839005344604E-2</v>
      </c>
      <c r="AF4460">
        <v>8</v>
      </c>
      <c r="AG4460">
        <v>3.1115124080625801E-3</v>
      </c>
      <c r="AH4460">
        <v>7.23856064770074E-3</v>
      </c>
      <c r="AI4460">
        <v>78</v>
      </c>
      <c r="AJ4460" s="73">
        <v>57.690202708145002</v>
      </c>
      <c r="AK4460">
        <v>1214</v>
      </c>
      <c r="AL4460">
        <v>0.99782578077447903</v>
      </c>
      <c r="AM4460">
        <v>1.0366206467717401E-2</v>
      </c>
      <c r="AN4460">
        <v>10</v>
      </c>
      <c r="AO4460">
        <v>1.08377220916843E-2</v>
      </c>
      <c r="AP4460">
        <v>8</v>
      </c>
      <c r="AQ4460">
        <v>1219</v>
      </c>
      <c r="AR4460">
        <v>0.99995766266101505</v>
      </c>
      <c r="AS4460">
        <v>1.57415467425083E-2</v>
      </c>
      <c r="AT4460">
        <v>18</v>
      </c>
      <c r="AU4460">
        <v>6.25587362188601E-3</v>
      </c>
      <c r="AV4460">
        <v>6</v>
      </c>
      <c r="AW4460">
        <v>1219</v>
      </c>
      <c r="AX4460">
        <v>0.99995766266101505</v>
      </c>
      <c r="AY4460" s="73">
        <v>58.7069145329219</v>
      </c>
      <c r="AZ4460">
        <v>1214</v>
      </c>
      <c r="BA4460">
        <v>0.99782578077447903</v>
      </c>
      <c r="BB4460">
        <v>1170</v>
      </c>
      <c r="BC4460">
        <v>0.87409301279888296</v>
      </c>
      <c r="BD4460">
        <v>41</v>
      </c>
      <c r="BE4460">
        <v>0.115026927770447</v>
      </c>
      <c r="BF4460">
        <v>61.145749425026999</v>
      </c>
      <c r="BG4460">
        <v>67.367553545741899</v>
      </c>
      <c r="BH4460">
        <v>58.7069145329219</v>
      </c>
      <c r="BI4460">
        <v>57.690202708145002</v>
      </c>
    </row>
    <row r="4461" spans="1:61" x14ac:dyDescent="0.25">
      <c r="A4461" s="10" t="str">
        <f>VLOOKUP(D4461,'Index-Relations'!E:F,2,FALSE)</f>
        <v>BM</v>
      </c>
      <c r="B4461" t="s">
        <v>3450</v>
      </c>
      <c r="C4461" s="53" t="s">
        <v>2762</v>
      </c>
      <c r="D4461" s="59" t="s">
        <v>3291</v>
      </c>
      <c r="E4461" s="59" t="s">
        <v>7877</v>
      </c>
      <c r="F4461" t="s">
        <v>1762</v>
      </c>
      <c r="G4461" t="s">
        <v>1761</v>
      </c>
      <c r="H4461" t="s">
        <v>1763</v>
      </c>
      <c r="I4461" s="52">
        <v>45597</v>
      </c>
      <c r="J4461" t="s">
        <v>2457</v>
      </c>
      <c r="K4461">
        <v>1220</v>
      </c>
      <c r="L4461" s="73">
        <v>61.683538169683999</v>
      </c>
      <c r="M4461">
        <v>1214</v>
      </c>
      <c r="N4461">
        <v>0.99787952724050999</v>
      </c>
      <c r="O4461" s="73">
        <v>67.741579187746893</v>
      </c>
      <c r="P4461">
        <v>1214</v>
      </c>
      <c r="Q4461">
        <v>0.99787952724050999</v>
      </c>
      <c r="R4461">
        <v>1200</v>
      </c>
      <c r="S4461">
        <v>0.99241684124248797</v>
      </c>
      <c r="T4461">
        <v>33.433026682748697</v>
      </c>
      <c r="U4461">
        <v>0.67347034123097205</v>
      </c>
      <c r="V4461">
        <v>853</v>
      </c>
      <c r="W4461">
        <v>0.112539009930735</v>
      </c>
      <c r="X4461">
        <v>164</v>
      </c>
      <c r="Y4461">
        <v>1212</v>
      </c>
      <c r="Z4461">
        <v>0.99696209303323302</v>
      </c>
      <c r="AA4461">
        <v>33.646342462671598</v>
      </c>
      <c r="AB4461">
        <v>1069</v>
      </c>
      <c r="AC4461">
        <v>0.92155535996062299</v>
      </c>
      <c r="AD4461">
        <v>143</v>
      </c>
      <c r="AE4461">
        <v>7.5406733072609602E-2</v>
      </c>
      <c r="AF4461">
        <v>8</v>
      </c>
      <c r="AG4461">
        <v>3.0379069667669902E-3</v>
      </c>
      <c r="AH4461">
        <v>7.9904634578902792E-3</v>
      </c>
      <c r="AI4461">
        <v>77</v>
      </c>
      <c r="AJ4461" s="73">
        <v>58.319841015564997</v>
      </c>
      <c r="AK4461">
        <v>1214</v>
      </c>
      <c r="AL4461">
        <v>0.99787952724050999</v>
      </c>
      <c r="AM4461">
        <v>1.1035791634331899E-2</v>
      </c>
      <c r="AN4461">
        <v>10</v>
      </c>
      <c r="AO4461">
        <v>1.0034943459707599E-2</v>
      </c>
      <c r="AP4461">
        <v>7</v>
      </c>
      <c r="AQ4461">
        <v>1219</v>
      </c>
      <c r="AR4461">
        <v>0.99994636269894399</v>
      </c>
      <c r="AS4461">
        <v>1.6058195354401499E-2</v>
      </c>
      <c r="AT4461">
        <v>18</v>
      </c>
      <c r="AU4461">
        <v>6.8027612270895096E-3</v>
      </c>
      <c r="AV4461">
        <v>7</v>
      </c>
      <c r="AW4461">
        <v>1219</v>
      </c>
      <c r="AX4461">
        <v>0.99994636269894399</v>
      </c>
      <c r="AY4461" s="73">
        <v>59.205007053208902</v>
      </c>
      <c r="AZ4461">
        <v>1214</v>
      </c>
      <c r="BA4461">
        <v>0.99787952724050999</v>
      </c>
      <c r="BB4461">
        <v>1166</v>
      </c>
      <c r="BC4461">
        <v>0.87389621994129396</v>
      </c>
      <c r="BD4461">
        <v>46</v>
      </c>
      <c r="BE4461">
        <v>0.116015199297942</v>
      </c>
      <c r="BF4461">
        <v>61.683538169683999</v>
      </c>
      <c r="BG4461">
        <v>67.741579187746893</v>
      </c>
      <c r="BH4461">
        <v>59.205007053208902</v>
      </c>
      <c r="BI4461">
        <v>58.319841015564997</v>
      </c>
    </row>
    <row r="4462" spans="1:61" x14ac:dyDescent="0.25">
      <c r="A4462" s="10" t="str">
        <f>VLOOKUP(D4462,'Index-Relations'!E:F,2,FALSE)</f>
        <v>BM</v>
      </c>
      <c r="B4462" t="s">
        <v>3450</v>
      </c>
      <c r="C4462" s="53" t="s">
        <v>2763</v>
      </c>
      <c r="D4462" s="59" t="s">
        <v>3291</v>
      </c>
      <c r="E4462" s="59" t="s">
        <v>7878</v>
      </c>
      <c r="F4462" t="s">
        <v>1762</v>
      </c>
      <c r="G4462" t="s">
        <v>1761</v>
      </c>
      <c r="H4462" t="s">
        <v>1763</v>
      </c>
      <c r="I4462" s="52">
        <v>45566</v>
      </c>
      <c r="J4462" t="s">
        <v>2457</v>
      </c>
      <c r="K4462">
        <v>1220</v>
      </c>
      <c r="L4462" s="73">
        <v>61.802897903423997</v>
      </c>
      <c r="M4462">
        <v>1214</v>
      </c>
      <c r="N4462">
        <v>0.99808179724210899</v>
      </c>
      <c r="O4462" s="73">
        <v>67.863893038586895</v>
      </c>
      <c r="P4462">
        <v>1214</v>
      </c>
      <c r="Q4462">
        <v>0.99808179724210899</v>
      </c>
      <c r="R4462">
        <v>1200</v>
      </c>
      <c r="S4462">
        <v>0.99269809109203</v>
      </c>
      <c r="T4462">
        <v>33.652963505298203</v>
      </c>
      <c r="U4462">
        <v>0.67389444046993796</v>
      </c>
      <c r="V4462">
        <v>850</v>
      </c>
      <c r="W4462">
        <v>0.114341573151512</v>
      </c>
      <c r="X4462">
        <v>164</v>
      </c>
      <c r="Y4462">
        <v>1212</v>
      </c>
      <c r="Z4462">
        <v>0.997207494122751</v>
      </c>
      <c r="AA4462">
        <v>34.4623594992796</v>
      </c>
      <c r="AB4462">
        <v>1089</v>
      </c>
      <c r="AC4462">
        <v>0.93724456007437396</v>
      </c>
      <c r="AD4462">
        <v>123</v>
      </c>
      <c r="AE4462">
        <v>5.9962934048377999E-2</v>
      </c>
      <c r="AF4462">
        <v>8</v>
      </c>
      <c r="AG4462">
        <v>2.7925058772479E-3</v>
      </c>
      <c r="AH4462">
        <v>7.2020313067796297E-3</v>
      </c>
      <c r="AI4462">
        <v>77</v>
      </c>
      <c r="AJ4462" s="73">
        <v>58.369202126193002</v>
      </c>
      <c r="AK4462">
        <v>1214</v>
      </c>
      <c r="AL4462">
        <v>0.99808179724210899</v>
      </c>
      <c r="AM4462">
        <v>1.13111619830971E-2</v>
      </c>
      <c r="AN4462">
        <v>10</v>
      </c>
      <c r="AO4462">
        <v>1.05663716743348E-2</v>
      </c>
      <c r="AP4462">
        <v>7</v>
      </c>
      <c r="AQ4462">
        <v>1219</v>
      </c>
      <c r="AR4462">
        <v>0.99994298404623905</v>
      </c>
      <c r="AS4462">
        <v>1.57259443684769E-2</v>
      </c>
      <c r="AT4462">
        <v>18</v>
      </c>
      <c r="AU4462">
        <v>6.4031170114975996E-3</v>
      </c>
      <c r="AV4462">
        <v>7</v>
      </c>
      <c r="AW4462">
        <v>1219</v>
      </c>
      <c r="AX4462">
        <v>0.99994298404623905</v>
      </c>
      <c r="AY4462" s="73">
        <v>59.319627667997899</v>
      </c>
      <c r="AZ4462">
        <v>1214</v>
      </c>
      <c r="BA4462">
        <v>0.99808179724210899</v>
      </c>
      <c r="BB4462">
        <v>1166</v>
      </c>
      <c r="BC4462">
        <v>0.87325113727949499</v>
      </c>
      <c r="BD4462">
        <v>46</v>
      </c>
      <c r="BE4462">
        <v>0.116125475092409</v>
      </c>
      <c r="BF4462">
        <v>61.802897903423997</v>
      </c>
      <c r="BG4462">
        <v>67.863893038586895</v>
      </c>
      <c r="BH4462">
        <v>59.319627667997899</v>
      </c>
      <c r="BI4462">
        <v>58.369202126193002</v>
      </c>
    </row>
    <row r="4463" spans="1:61" x14ac:dyDescent="0.25">
      <c r="A4463" s="10" t="str">
        <f>VLOOKUP(D4463,'Index-Relations'!E:F,2,FALSE)</f>
        <v>BM</v>
      </c>
      <c r="B4463" t="s">
        <v>3450</v>
      </c>
      <c r="C4463" s="53" t="s">
        <v>2764</v>
      </c>
      <c r="D4463" s="59" t="s">
        <v>3291</v>
      </c>
      <c r="E4463" s="59" t="s">
        <v>7879</v>
      </c>
      <c r="F4463" t="s">
        <v>1762</v>
      </c>
      <c r="G4463" t="s">
        <v>1761</v>
      </c>
      <c r="H4463" t="s">
        <v>1763</v>
      </c>
      <c r="I4463" s="52">
        <v>45537</v>
      </c>
      <c r="J4463" t="s">
        <v>2457</v>
      </c>
      <c r="K4463">
        <v>1219</v>
      </c>
      <c r="L4463" s="73">
        <v>62.323960023293999</v>
      </c>
      <c r="M4463">
        <v>1214</v>
      </c>
      <c r="N4463">
        <v>0.99836161023263104</v>
      </c>
      <c r="O4463" s="73">
        <v>68.026553847656004</v>
      </c>
      <c r="P4463">
        <v>1214</v>
      </c>
      <c r="Q4463">
        <v>0.99836161023263104</v>
      </c>
      <c r="R4463">
        <v>1200</v>
      </c>
      <c r="S4463">
        <v>0.99353253384828899</v>
      </c>
      <c r="T4463">
        <v>33.624646527246803</v>
      </c>
      <c r="U4463">
        <v>0.68399868860833402</v>
      </c>
      <c r="V4463">
        <v>849</v>
      </c>
      <c r="W4463">
        <v>0.11895027320274799</v>
      </c>
      <c r="X4463">
        <v>166</v>
      </c>
      <c r="Y4463">
        <v>1212</v>
      </c>
      <c r="Z4463">
        <v>0.99753709764097598</v>
      </c>
      <c r="AA4463">
        <v>35.074254515986702</v>
      </c>
      <c r="AB4463">
        <v>1121</v>
      </c>
      <c r="AC4463">
        <v>0.95262719272254803</v>
      </c>
      <c r="AD4463">
        <v>114</v>
      </c>
      <c r="AE4463">
        <v>5.5090301800652497E-2</v>
      </c>
      <c r="AF4463">
        <v>-16</v>
      </c>
      <c r="AG4463">
        <v>0</v>
      </c>
      <c r="AH4463">
        <v>7.0288346552632303E-3</v>
      </c>
      <c r="AI4463">
        <v>78</v>
      </c>
      <c r="AJ4463" s="73">
        <v>58.951586907981003</v>
      </c>
      <c r="AK4463">
        <v>1214</v>
      </c>
      <c r="AL4463">
        <v>0.99836161023263104</v>
      </c>
      <c r="AM4463">
        <v>1.15804332221061E-2</v>
      </c>
      <c r="AN4463">
        <v>10</v>
      </c>
      <c r="AO4463">
        <v>9.8580641215183992E-3</v>
      </c>
      <c r="AP4463">
        <v>7</v>
      </c>
      <c r="AQ4463">
        <v>1219</v>
      </c>
      <c r="AR4463">
        <v>1</v>
      </c>
      <c r="AS4463">
        <v>1.61350898112976E-2</v>
      </c>
      <c r="AT4463">
        <v>18</v>
      </c>
      <c r="AU4463">
        <v>6.6574494321212903E-3</v>
      </c>
      <c r="AV4463">
        <v>7</v>
      </c>
      <c r="AW4463">
        <v>1219</v>
      </c>
      <c r="AX4463">
        <v>1</v>
      </c>
      <c r="AY4463" s="73">
        <v>60.023490508678897</v>
      </c>
      <c r="AZ4463">
        <v>1214</v>
      </c>
      <c r="BA4463">
        <v>0.99836161023263104</v>
      </c>
      <c r="BB4463">
        <v>1166</v>
      </c>
      <c r="BC4463">
        <v>0.87682024793677704</v>
      </c>
      <c r="BD4463">
        <v>46</v>
      </c>
      <c r="BE4463">
        <v>0.113321687941704</v>
      </c>
      <c r="BF4463">
        <v>62.323960023293999</v>
      </c>
      <c r="BG4463">
        <v>68.026553847656004</v>
      </c>
      <c r="BH4463">
        <v>60.023490508678897</v>
      </c>
      <c r="BI4463">
        <v>58.951586907981003</v>
      </c>
    </row>
    <row r="4464" spans="1:61" x14ac:dyDescent="0.25">
      <c r="A4464" s="10" t="str">
        <f>VLOOKUP(D4464,'Index-Relations'!E:F,2,FALSE)</f>
        <v>BM</v>
      </c>
      <c r="B4464" t="s">
        <v>3450</v>
      </c>
      <c r="C4464" s="53" t="s">
        <v>3350</v>
      </c>
      <c r="D4464" s="59" t="s">
        <v>3291</v>
      </c>
      <c r="E4464" s="59" t="s">
        <v>7880</v>
      </c>
      <c r="F4464" t="s">
        <v>1762</v>
      </c>
      <c r="G4464" t="s">
        <v>1761</v>
      </c>
      <c r="H4464" t="s">
        <v>1763</v>
      </c>
      <c r="I4464" s="52">
        <v>45505</v>
      </c>
      <c r="J4464" t="s">
        <v>2457</v>
      </c>
      <c r="K4464">
        <v>1219</v>
      </c>
      <c r="L4464" s="73">
        <v>62.522273912521001</v>
      </c>
      <c r="M4464">
        <v>1214</v>
      </c>
      <c r="N4464">
        <v>0.99844060041096006</v>
      </c>
      <c r="O4464" s="73">
        <v>68.005101383530004</v>
      </c>
      <c r="P4464">
        <v>1214</v>
      </c>
      <c r="Q4464">
        <v>0.99844060041096006</v>
      </c>
      <c r="R4464">
        <v>1200</v>
      </c>
      <c r="S4464">
        <v>0.99380903255324904</v>
      </c>
      <c r="T4464">
        <v>33.6377805924838</v>
      </c>
      <c r="U4464">
        <v>0.68634209606114205</v>
      </c>
      <c r="V4464">
        <v>851</v>
      </c>
      <c r="W4464">
        <v>0.12617918343132001</v>
      </c>
      <c r="X4464">
        <v>166</v>
      </c>
      <c r="Y4464">
        <v>1212</v>
      </c>
      <c r="Z4464">
        <v>0.99767857447584496</v>
      </c>
      <c r="AA4464">
        <v>38.6567439991532</v>
      </c>
      <c r="AB4464">
        <v>1113</v>
      </c>
      <c r="AC4464">
        <v>0.95482043442075504</v>
      </c>
      <c r="AD4464">
        <v>99</v>
      </c>
      <c r="AE4464">
        <v>4.2858140055089401E-2</v>
      </c>
      <c r="AF4464">
        <v>7</v>
      </c>
      <c r="AG4464">
        <v>2.3214255241548699E-3</v>
      </c>
      <c r="AH4464">
        <v>6.9402333367528397E-3</v>
      </c>
      <c r="AI4464">
        <v>78</v>
      </c>
      <c r="AJ4464" s="73">
        <v>59.1090625397119</v>
      </c>
      <c r="AK4464">
        <v>1214</v>
      </c>
      <c r="AL4464">
        <v>0.99844060041096006</v>
      </c>
      <c r="AM4464">
        <v>1.1409241495371701E-2</v>
      </c>
      <c r="AN4464">
        <v>10</v>
      </c>
      <c r="AO4464">
        <v>9.6687971917493003E-3</v>
      </c>
      <c r="AP4464">
        <v>7</v>
      </c>
      <c r="AQ4464">
        <v>1218</v>
      </c>
      <c r="AR4464">
        <v>0.99927864887191298</v>
      </c>
      <c r="AS4464">
        <v>1.6543209985489402E-2</v>
      </c>
      <c r="AT4464">
        <v>19</v>
      </c>
      <c r="AU4464">
        <v>6.4222678235304103E-3</v>
      </c>
      <c r="AV4464">
        <v>7</v>
      </c>
      <c r="AW4464">
        <v>1218</v>
      </c>
      <c r="AX4464">
        <v>0.99927864887191198</v>
      </c>
      <c r="AY4464" s="73">
        <v>60.367786549020998</v>
      </c>
      <c r="AZ4464">
        <v>1214</v>
      </c>
      <c r="BA4464">
        <v>0.99844060041096006</v>
      </c>
      <c r="BB4464">
        <v>1167</v>
      </c>
      <c r="BC4464">
        <v>0.87844926602595697</v>
      </c>
      <c r="BD4464">
        <v>44</v>
      </c>
      <c r="BE4464">
        <v>0.111160585654206</v>
      </c>
      <c r="BF4464">
        <v>62.522273912521001</v>
      </c>
      <c r="BG4464">
        <v>68.005101383530004</v>
      </c>
      <c r="BH4464">
        <v>60.367786549020998</v>
      </c>
      <c r="BI4464">
        <v>59.1090625397119</v>
      </c>
    </row>
    <row r="4465" spans="1:61" x14ac:dyDescent="0.25">
      <c r="A4465" s="10" t="str">
        <f>VLOOKUP(D4465,'Index-Relations'!E:F,2,FALSE)</f>
        <v>BM</v>
      </c>
      <c r="B4465" t="s">
        <v>3450</v>
      </c>
      <c r="C4465" s="53" t="s">
        <v>2765</v>
      </c>
      <c r="D4465" s="59" t="s">
        <v>3291</v>
      </c>
      <c r="E4465" s="59" t="s">
        <v>7881</v>
      </c>
      <c r="F4465" t="s">
        <v>1762</v>
      </c>
      <c r="G4465" t="s">
        <v>1761</v>
      </c>
      <c r="H4465" t="s">
        <v>1763</v>
      </c>
      <c r="I4465" s="52">
        <v>45474</v>
      </c>
      <c r="J4465" t="s">
        <v>2457</v>
      </c>
      <c r="K4465">
        <v>1219</v>
      </c>
      <c r="L4465" s="73">
        <v>63.090225401529899</v>
      </c>
      <c r="M4465">
        <v>1214</v>
      </c>
      <c r="N4465">
        <v>0.99853828405358802</v>
      </c>
      <c r="O4465" s="73">
        <v>68.230483173469906</v>
      </c>
      <c r="P4465">
        <v>1214</v>
      </c>
      <c r="Q4465">
        <v>0.99853828405358802</v>
      </c>
      <c r="R4465">
        <v>1200</v>
      </c>
      <c r="S4465">
        <v>0.99395682702778099</v>
      </c>
      <c r="T4465">
        <v>33.302254875287197</v>
      </c>
      <c r="U4465">
        <v>0.69274091405371696</v>
      </c>
      <c r="V4465">
        <v>844</v>
      </c>
      <c r="W4465">
        <v>0.126527125526919</v>
      </c>
      <c r="X4465">
        <v>165</v>
      </c>
      <c r="Y4465">
        <v>1209</v>
      </c>
      <c r="Z4465">
        <v>0.99593056188265705</v>
      </c>
      <c r="AA4465">
        <v>36.509895504972398</v>
      </c>
      <c r="AB4465">
        <v>1104</v>
      </c>
      <c r="AC4465">
        <v>0.94691112761086904</v>
      </c>
      <c r="AD4465">
        <v>103</v>
      </c>
      <c r="AE4465">
        <v>4.8804758749421598E-2</v>
      </c>
      <c r="AF4465">
        <v>12</v>
      </c>
      <c r="AG4465">
        <v>4.2841136397086298E-3</v>
      </c>
      <c r="AH4465">
        <v>5.9936352541566902E-3</v>
      </c>
      <c r="AI4465">
        <v>77</v>
      </c>
      <c r="AJ4465" s="73">
        <v>59.586894117157001</v>
      </c>
      <c r="AK4465">
        <v>1214</v>
      </c>
      <c r="AL4465">
        <v>0.99853828405358802</v>
      </c>
      <c r="AM4465">
        <v>1.08787847157678E-2</v>
      </c>
      <c r="AN4465">
        <v>10</v>
      </c>
      <c r="AO4465">
        <v>9.41818211587221E-3</v>
      </c>
      <c r="AP4465">
        <v>7</v>
      </c>
      <c r="AQ4465">
        <v>1218</v>
      </c>
      <c r="AR4465">
        <v>0.999294794817705</v>
      </c>
      <c r="AS4465">
        <v>1.58203354997699E-2</v>
      </c>
      <c r="AT4465">
        <v>19</v>
      </c>
      <c r="AU4465">
        <v>5.89609863663163E-3</v>
      </c>
      <c r="AV4465">
        <v>7</v>
      </c>
      <c r="AW4465">
        <v>1218</v>
      </c>
      <c r="AX4465">
        <v>0.999294794817705</v>
      </c>
      <c r="AY4465" s="73">
        <v>61.181842957443003</v>
      </c>
      <c r="AZ4465">
        <v>1214</v>
      </c>
      <c r="BA4465">
        <v>0.99853828405358802</v>
      </c>
      <c r="BB4465">
        <v>1167</v>
      </c>
      <c r="BC4465">
        <v>0.87903889745082697</v>
      </c>
      <c r="BD4465">
        <v>44</v>
      </c>
      <c r="BE4465">
        <v>0.110837715251005</v>
      </c>
      <c r="BF4465">
        <v>63.090225401529899</v>
      </c>
      <c r="BG4465">
        <v>68.230483173469906</v>
      </c>
      <c r="BH4465">
        <v>61.181842957443003</v>
      </c>
      <c r="BI4465">
        <v>59.586894117157001</v>
      </c>
    </row>
    <row r="4466" spans="1:61" x14ac:dyDescent="0.25">
      <c r="A4466" s="10" t="str">
        <f>VLOOKUP(D4466,'Index-Relations'!E:F,2,FALSE)</f>
        <v>BM</v>
      </c>
      <c r="B4466" t="s">
        <v>3450</v>
      </c>
      <c r="C4466" s="53" t="s">
        <v>2766</v>
      </c>
      <c r="D4466" s="59" t="s">
        <v>3291</v>
      </c>
      <c r="E4466" s="59" t="s">
        <v>7882</v>
      </c>
      <c r="F4466" t="s">
        <v>1762</v>
      </c>
      <c r="G4466" t="s">
        <v>1761</v>
      </c>
      <c r="H4466" t="s">
        <v>1763</v>
      </c>
      <c r="I4466" s="52">
        <v>45446</v>
      </c>
      <c r="J4466" t="s">
        <v>2457</v>
      </c>
      <c r="K4466">
        <v>1220</v>
      </c>
      <c r="L4466" s="73">
        <v>63.406378192925899</v>
      </c>
      <c r="M4466">
        <v>1215</v>
      </c>
      <c r="N4466">
        <v>0.99846717581830902</v>
      </c>
      <c r="O4466" s="73">
        <v>68.275709467178999</v>
      </c>
      <c r="P4466">
        <v>1215</v>
      </c>
      <c r="Q4466">
        <v>0.99846717581830902</v>
      </c>
      <c r="R4466">
        <v>1201</v>
      </c>
      <c r="S4466">
        <v>0.99364551344115104</v>
      </c>
      <c r="T4466">
        <v>33.660678723179501</v>
      </c>
      <c r="U4466">
        <v>0.69917842955666898</v>
      </c>
      <c r="V4466">
        <v>845</v>
      </c>
      <c r="W4466">
        <v>0.136579653952171</v>
      </c>
      <c r="X4466">
        <v>167</v>
      </c>
      <c r="Y4466">
        <v>1209</v>
      </c>
      <c r="Z4466">
        <v>0.99555348703158597</v>
      </c>
      <c r="AA4466">
        <v>38.563396250886001</v>
      </c>
      <c r="AB4466">
        <v>1110</v>
      </c>
      <c r="AC4466">
        <v>0.95101230970557704</v>
      </c>
      <c r="AD4466">
        <v>98</v>
      </c>
      <c r="AE4466">
        <v>4.4426449875964502E-2</v>
      </c>
      <c r="AF4466">
        <v>12</v>
      </c>
      <c r="AG4466">
        <v>4.5612404184577201E-3</v>
      </c>
      <c r="AH4466">
        <v>6.2793581752131102E-3</v>
      </c>
      <c r="AI4466">
        <v>77</v>
      </c>
      <c r="AJ4466" s="73">
        <v>59.838095931553902</v>
      </c>
      <c r="AK4466">
        <v>1215</v>
      </c>
      <c r="AL4466">
        <v>0.99846717581830902</v>
      </c>
      <c r="AM4466">
        <v>1.06500356716365E-2</v>
      </c>
      <c r="AN4466">
        <v>9</v>
      </c>
      <c r="AO4466">
        <v>9.4604638714567701E-3</v>
      </c>
      <c r="AP4466">
        <v>6</v>
      </c>
      <c r="AQ4466">
        <v>1219</v>
      </c>
      <c r="AR4466">
        <v>0.999268110536496</v>
      </c>
      <c r="AS4466">
        <v>1.6835790865955099E-2</v>
      </c>
      <c r="AT4466">
        <v>19</v>
      </c>
      <c r="AU4466">
        <v>6.1014662660065101E-3</v>
      </c>
      <c r="AV4466">
        <v>7</v>
      </c>
      <c r="AW4466">
        <v>1219</v>
      </c>
      <c r="AX4466">
        <v>0.999268110536496</v>
      </c>
      <c r="AY4466" s="73">
        <v>61.728365578698998</v>
      </c>
      <c r="AZ4466">
        <v>1215</v>
      </c>
      <c r="BA4466">
        <v>0.99846717581830902</v>
      </c>
      <c r="BB4466">
        <v>1169</v>
      </c>
      <c r="BC4466">
        <v>0.87998840299376202</v>
      </c>
      <c r="BD4466">
        <v>44</v>
      </c>
      <c r="BE4466">
        <v>0.109819243671277</v>
      </c>
      <c r="BF4466">
        <v>63.406378192925899</v>
      </c>
      <c r="BG4466">
        <v>68.275709467178999</v>
      </c>
      <c r="BH4466">
        <v>61.728365578698998</v>
      </c>
      <c r="BI4466">
        <v>59.838095931553902</v>
      </c>
    </row>
    <row r="4467" spans="1:61" x14ac:dyDescent="0.25">
      <c r="A4467" s="10" t="str">
        <f>VLOOKUP(D4467,'Index-Relations'!E:F,2,FALSE)</f>
        <v>BM</v>
      </c>
      <c r="B4467" t="s">
        <v>3450</v>
      </c>
      <c r="C4467" s="53" t="s">
        <v>2767</v>
      </c>
      <c r="D4467" s="59" t="s">
        <v>3291</v>
      </c>
      <c r="E4467" s="59" t="s">
        <v>7883</v>
      </c>
      <c r="F4467" t="s">
        <v>1762</v>
      </c>
      <c r="G4467" t="s">
        <v>1761</v>
      </c>
      <c r="H4467" t="s">
        <v>1763</v>
      </c>
      <c r="I4467" s="52">
        <v>45413</v>
      </c>
      <c r="J4467" t="s">
        <v>2457</v>
      </c>
      <c r="K4467">
        <v>1222</v>
      </c>
      <c r="L4467" s="73">
        <v>63.372476105860002</v>
      </c>
      <c r="M4467">
        <v>1215</v>
      </c>
      <c r="N4467">
        <v>0.99851200943284701</v>
      </c>
      <c r="O4467" s="73">
        <v>68.313319212525002</v>
      </c>
      <c r="P4467">
        <v>1215</v>
      </c>
      <c r="Q4467">
        <v>0.99851200943284701</v>
      </c>
      <c r="R4467">
        <v>1201</v>
      </c>
      <c r="S4467">
        <v>0.993648376418238</v>
      </c>
      <c r="T4467">
        <v>33.921007421954201</v>
      </c>
      <c r="U4467">
        <v>0.69211720046118097</v>
      </c>
      <c r="V4467">
        <v>844</v>
      </c>
      <c r="W4467">
        <v>0.133099320848971</v>
      </c>
      <c r="X4467">
        <v>167</v>
      </c>
      <c r="Y4467">
        <v>1209</v>
      </c>
      <c r="Z4467">
        <v>0.99578256878968596</v>
      </c>
      <c r="AA4467">
        <v>39.118974477009502</v>
      </c>
      <c r="AB4467">
        <v>1110</v>
      </c>
      <c r="AC4467">
        <v>0.95104732915839096</v>
      </c>
      <c r="AD4467">
        <v>98</v>
      </c>
      <c r="AE4467">
        <v>4.4605373017364301E-2</v>
      </c>
      <c r="AF4467">
        <v>14</v>
      </c>
      <c r="AG4467">
        <v>4.3472978242438398E-3</v>
      </c>
      <c r="AH4467">
        <v>6.0157399538482903E-3</v>
      </c>
      <c r="AI4467">
        <v>76</v>
      </c>
      <c r="AJ4467" s="73">
        <v>59.650249110777999</v>
      </c>
      <c r="AK4467">
        <v>1215</v>
      </c>
      <c r="AL4467">
        <v>0.99851200943284701</v>
      </c>
      <c r="AM4467">
        <v>1.07917061611806E-2</v>
      </c>
      <c r="AN4467">
        <v>9</v>
      </c>
      <c r="AO4467">
        <v>1.30017688686749E-2</v>
      </c>
      <c r="AP4467">
        <v>7</v>
      </c>
      <c r="AQ4467">
        <v>1217</v>
      </c>
      <c r="AR4467">
        <v>0.99894543355585397</v>
      </c>
      <c r="AS4467">
        <v>1.6884325418962499E-2</v>
      </c>
      <c r="AT4467">
        <v>19</v>
      </c>
      <c r="AU4467">
        <v>5.8400911616623696E-3</v>
      </c>
      <c r="AV4467">
        <v>6</v>
      </c>
      <c r="AW4467">
        <v>1218</v>
      </c>
      <c r="AX4467">
        <v>0.99918136963744197</v>
      </c>
      <c r="AY4467" s="73">
        <v>61.753688314373001</v>
      </c>
      <c r="AZ4467">
        <v>1215</v>
      </c>
      <c r="BA4467">
        <v>0.99851200943284701</v>
      </c>
      <c r="BB4467">
        <v>1166</v>
      </c>
      <c r="BC4467">
        <v>0.88277730717529201</v>
      </c>
      <c r="BD4467">
        <v>44</v>
      </c>
      <c r="BE4467">
        <v>0.10316635751188701</v>
      </c>
      <c r="BF4467">
        <v>63.372476105860002</v>
      </c>
      <c r="BG4467">
        <v>68.313319212525002</v>
      </c>
      <c r="BH4467">
        <v>61.753688314373001</v>
      </c>
      <c r="BI4467">
        <v>59.650249110777999</v>
      </c>
    </row>
    <row r="4468" spans="1:61" x14ac:dyDescent="0.25">
      <c r="A4468" s="10" t="str">
        <f>VLOOKUP(D4468,'Index-Relations'!E:F,2,FALSE)</f>
        <v>BM</v>
      </c>
      <c r="B4468" t="s">
        <v>3450</v>
      </c>
      <c r="C4468" s="53" t="s">
        <v>2768</v>
      </c>
      <c r="D4468" s="59" t="s">
        <v>3291</v>
      </c>
      <c r="E4468" s="59" t="s">
        <v>7884</v>
      </c>
      <c r="F4468" t="s">
        <v>1762</v>
      </c>
      <c r="G4468" t="s">
        <v>1761</v>
      </c>
      <c r="H4468" t="s">
        <v>1763</v>
      </c>
      <c r="I4468" s="52">
        <v>45383</v>
      </c>
      <c r="J4468" t="s">
        <v>2457</v>
      </c>
      <c r="K4468">
        <v>1221</v>
      </c>
      <c r="L4468">
        <v>68.217981842900102</v>
      </c>
      <c r="M4468">
        <v>1217</v>
      </c>
      <c r="N4468">
        <v>0.99939520809772697</v>
      </c>
      <c r="O4468">
        <v>73.474026436883804</v>
      </c>
      <c r="P4468">
        <v>1217</v>
      </c>
      <c r="Q4468">
        <v>0.99939520809772697</v>
      </c>
      <c r="R4468">
        <v>1203</v>
      </c>
      <c r="S4468">
        <v>0.99450168199057898</v>
      </c>
      <c r="T4468">
        <v>33.761648606768198</v>
      </c>
      <c r="U4468">
        <v>0.69215165393965195</v>
      </c>
      <c r="V4468">
        <v>846</v>
      </c>
      <c r="W4468">
        <v>0.13219521684155999</v>
      </c>
      <c r="X4468">
        <v>167</v>
      </c>
      <c r="Y4468">
        <v>1211</v>
      </c>
      <c r="Z4468">
        <v>0.99658458894609403</v>
      </c>
      <c r="AA4468">
        <v>37.793352882635801</v>
      </c>
      <c r="AB4468">
        <v>1112</v>
      </c>
      <c r="AC4468">
        <v>0.951074633671664</v>
      </c>
      <c r="AD4468">
        <v>98</v>
      </c>
      <c r="AE4468">
        <v>4.5370591044382201E-2</v>
      </c>
      <c r="AF4468">
        <v>11</v>
      </c>
      <c r="AG4468">
        <v>3.5547752839529601E-3</v>
      </c>
      <c r="AH4468">
        <v>5.90806542385852E-3</v>
      </c>
      <c r="AI4468">
        <v>76</v>
      </c>
      <c r="AJ4468">
        <v>63.383967158075102</v>
      </c>
      <c r="AK4468">
        <v>1217</v>
      </c>
      <c r="AL4468">
        <v>0.99939520809772697</v>
      </c>
      <c r="AM4468">
        <v>1.0909615423698499E-2</v>
      </c>
      <c r="AN4468">
        <v>9</v>
      </c>
      <c r="AO4468">
        <v>1.1765114631300901E-2</v>
      </c>
      <c r="AP4468">
        <v>7</v>
      </c>
      <c r="AQ4468">
        <v>1219</v>
      </c>
      <c r="AR4468">
        <v>0.99977119697434103</v>
      </c>
      <c r="AS4468">
        <v>1.6785905805353499E-2</v>
      </c>
      <c r="AT4468">
        <v>19</v>
      </c>
      <c r="AU4468">
        <v>5.53618167775362E-3</v>
      </c>
      <c r="AV4468">
        <v>6</v>
      </c>
      <c r="AW4468">
        <v>1220</v>
      </c>
      <c r="AX4468">
        <v>1</v>
      </c>
      <c r="AY4468">
        <v>66.715891866326203</v>
      </c>
      <c r="AZ4468">
        <v>1217</v>
      </c>
      <c r="BA4468">
        <v>0.99939520809772697</v>
      </c>
      <c r="BB4468">
        <v>1168</v>
      </c>
      <c r="BC4468">
        <v>0.88444074785563298</v>
      </c>
      <c r="BD4468">
        <v>44</v>
      </c>
      <c r="BE4468">
        <v>0.103565334487406</v>
      </c>
      <c r="BF4468">
        <v>63.7304663941079</v>
      </c>
      <c r="BG4468">
        <v>68.479688876838907</v>
      </c>
      <c r="BH4468">
        <v>62.521875196631903</v>
      </c>
      <c r="BI4468">
        <v>59.629895942090002</v>
      </c>
    </row>
    <row r="4469" spans="1:61" x14ac:dyDescent="0.25">
      <c r="A4469" s="10" t="str">
        <f>VLOOKUP(D4469,'Index-Relations'!E:F,2,FALSE)</f>
        <v>BM</v>
      </c>
      <c r="B4469" t="s">
        <v>3450</v>
      </c>
      <c r="C4469" s="53" t="s">
        <v>2769</v>
      </c>
      <c r="D4469" s="59" t="s">
        <v>3291</v>
      </c>
      <c r="E4469" s="59" t="s">
        <v>7885</v>
      </c>
      <c r="F4469" t="s">
        <v>1762</v>
      </c>
      <c r="G4469" t="s">
        <v>1761</v>
      </c>
      <c r="H4469" t="s">
        <v>1763</v>
      </c>
      <c r="I4469" s="52">
        <v>45352</v>
      </c>
      <c r="J4469" t="s">
        <v>2457</v>
      </c>
      <c r="K4469">
        <v>1219</v>
      </c>
      <c r="L4469">
        <v>68.847345900506397</v>
      </c>
      <c r="M4469">
        <v>1214</v>
      </c>
      <c r="N4469">
        <v>0.99827965002230701</v>
      </c>
      <c r="O4469">
        <v>73.959863097414797</v>
      </c>
      <c r="P4469">
        <v>1214</v>
      </c>
      <c r="Q4469">
        <v>0.99827965002230701</v>
      </c>
      <c r="R4469">
        <v>1202</v>
      </c>
      <c r="S4469">
        <v>0.99448110257782496</v>
      </c>
      <c r="T4469">
        <v>33.796049539658298</v>
      </c>
      <c r="U4469">
        <v>0.67380970391865203</v>
      </c>
      <c r="V4469">
        <v>837</v>
      </c>
      <c r="W4469">
        <v>0.122846421673418</v>
      </c>
      <c r="X4469">
        <v>154</v>
      </c>
      <c r="Y4469">
        <v>1210</v>
      </c>
      <c r="Z4469">
        <v>0.99667089457628599</v>
      </c>
      <c r="AA4469">
        <v>38.284011251879399</v>
      </c>
      <c r="AB4469">
        <v>1112</v>
      </c>
      <c r="AC4469">
        <v>0.95168050533311099</v>
      </c>
      <c r="AD4469">
        <v>97</v>
      </c>
      <c r="AE4469">
        <v>4.48557282880718E-2</v>
      </c>
      <c r="AF4469">
        <v>10</v>
      </c>
      <c r="AG4469">
        <v>3.46376637881647E-3</v>
      </c>
      <c r="AH4469">
        <v>1.67261617989728E-3</v>
      </c>
      <c r="AI4469">
        <v>58</v>
      </c>
      <c r="AJ4469">
        <v>64.235546964690599</v>
      </c>
      <c r="AK4469">
        <v>1214</v>
      </c>
      <c r="AL4469">
        <v>0.99827965002230701</v>
      </c>
      <c r="AM4469">
        <v>1.10874198769658E-2</v>
      </c>
      <c r="AN4469">
        <v>10</v>
      </c>
      <c r="AO4469">
        <v>1.1434582704720701E-2</v>
      </c>
      <c r="AP4469">
        <v>6</v>
      </c>
      <c r="AQ4469">
        <v>1219</v>
      </c>
      <c r="AR4469">
        <v>1</v>
      </c>
      <c r="AS4469">
        <v>1.6605814930660299E-2</v>
      </c>
      <c r="AT4469">
        <v>19</v>
      </c>
      <c r="AU4469">
        <v>6.2522558076792698E-3</v>
      </c>
      <c r="AV4469">
        <v>7</v>
      </c>
      <c r="AW4469">
        <v>1219</v>
      </c>
      <c r="AX4469">
        <v>1</v>
      </c>
      <c r="AY4469">
        <v>67.020755624854502</v>
      </c>
      <c r="AZ4469">
        <v>1214</v>
      </c>
      <c r="BA4469">
        <v>0.99827965002230701</v>
      </c>
      <c r="BB4469">
        <v>1169</v>
      </c>
      <c r="BC4469">
        <v>0.88268220051219304</v>
      </c>
      <c r="BD4469">
        <v>44</v>
      </c>
      <c r="BE4469">
        <v>0.105883216783086</v>
      </c>
      <c r="BF4469">
        <v>64.328921453092903</v>
      </c>
      <c r="BG4469">
        <v>68.944619461014994</v>
      </c>
      <c r="BH4469">
        <v>62.787497442278998</v>
      </c>
      <c r="BI4469">
        <v>60.416099679878002</v>
      </c>
    </row>
    <row r="4470" spans="1:61" x14ac:dyDescent="0.25">
      <c r="A4470" s="10" t="str">
        <f>VLOOKUP(D4470,'Index-Relations'!E:F,2,FALSE)</f>
        <v>BM</v>
      </c>
      <c r="B4470" t="s">
        <v>3450</v>
      </c>
      <c r="C4470" s="53" t="s">
        <v>2770</v>
      </c>
      <c r="D4470" s="59" t="s">
        <v>3291</v>
      </c>
      <c r="E4470" s="59" t="s">
        <v>7886</v>
      </c>
      <c r="F4470" t="s">
        <v>1762</v>
      </c>
      <c r="G4470" t="s">
        <v>1761</v>
      </c>
      <c r="H4470" t="s">
        <v>1763</v>
      </c>
      <c r="I4470" s="52">
        <v>45323</v>
      </c>
      <c r="J4470" t="s">
        <v>2457</v>
      </c>
      <c r="K4470">
        <v>1220</v>
      </c>
      <c r="L4470">
        <v>69.494672961403495</v>
      </c>
      <c r="M4470">
        <v>1214</v>
      </c>
      <c r="N4470">
        <v>0.99830313498385803</v>
      </c>
      <c r="O4470">
        <v>74.193427643022403</v>
      </c>
      <c r="P4470">
        <v>1214</v>
      </c>
      <c r="Q4470">
        <v>0.99830313498385803</v>
      </c>
      <c r="R4470">
        <v>1202</v>
      </c>
      <c r="S4470">
        <v>0.99465618378561704</v>
      </c>
      <c r="T4470">
        <v>34.072632751114099</v>
      </c>
      <c r="U4470">
        <v>0.66646498979120095</v>
      </c>
      <c r="V4470">
        <v>835</v>
      </c>
      <c r="W4470">
        <v>0.120648343669334</v>
      </c>
      <c r="X4470">
        <v>150</v>
      </c>
      <c r="Y4470">
        <v>1210</v>
      </c>
      <c r="Z4470">
        <v>0.996884190384553</v>
      </c>
      <c r="AA4470">
        <v>39.324901042451202</v>
      </c>
      <c r="AB4470">
        <v>1110</v>
      </c>
      <c r="AC4470">
        <v>0.94877854012932805</v>
      </c>
      <c r="AD4470">
        <v>99</v>
      </c>
      <c r="AE4470">
        <v>4.7976979475483197E-2</v>
      </c>
      <c r="AF4470">
        <v>11</v>
      </c>
      <c r="AG4470">
        <v>3.2444803951881102E-3</v>
      </c>
      <c r="AH4470">
        <v>1.6427965741803701E-3</v>
      </c>
      <c r="AI4470">
        <v>53</v>
      </c>
      <c r="AJ4470">
        <v>64.997171258663499</v>
      </c>
      <c r="AK4470">
        <v>1214</v>
      </c>
      <c r="AL4470">
        <v>0.99830313498385803</v>
      </c>
      <c r="AM4470">
        <v>1.1558342087659599E-2</v>
      </c>
      <c r="AN4470">
        <v>10</v>
      </c>
      <c r="AO4470">
        <v>1.1582754584724001E-2</v>
      </c>
      <c r="AP4470">
        <v>6</v>
      </c>
      <c r="AQ4470">
        <v>1217</v>
      </c>
      <c r="AR4470">
        <v>0.99964641660763898</v>
      </c>
      <c r="AS4470">
        <v>1.6947194106764801E-2</v>
      </c>
      <c r="AT4470">
        <v>19</v>
      </c>
      <c r="AU4470">
        <v>6.4908107363956299E-3</v>
      </c>
      <c r="AV4470">
        <v>7</v>
      </c>
      <c r="AW4470">
        <v>1217</v>
      </c>
      <c r="AX4470">
        <v>0.99964641660763898</v>
      </c>
      <c r="AY4470">
        <v>67.623189212244199</v>
      </c>
      <c r="AZ4470">
        <v>1214</v>
      </c>
      <c r="BA4470">
        <v>0.99830313498385803</v>
      </c>
      <c r="BB4470">
        <v>1165</v>
      </c>
      <c r="BC4470">
        <v>0.88567099809390004</v>
      </c>
      <c r="BD4470">
        <v>46</v>
      </c>
      <c r="BE4470">
        <v>0.102392663929014</v>
      </c>
      <c r="BF4470">
        <v>64.905191179097997</v>
      </c>
      <c r="BG4470">
        <v>69.088355399741005</v>
      </c>
      <c r="BH4470">
        <v>63.2406821100559</v>
      </c>
      <c r="BI4470">
        <v>61.066699809154997</v>
      </c>
    </row>
    <row r="4471" spans="1:61" x14ac:dyDescent="0.25">
      <c r="A4471" s="10" t="str">
        <f>VLOOKUP(D4471,'Index-Relations'!E:F,2,FALSE)</f>
        <v>ESG</v>
      </c>
      <c r="B4471" t="s">
        <v>3450</v>
      </c>
      <c r="C4471" s="53" t="s">
        <v>2760</v>
      </c>
      <c r="D4471" s="59" t="s">
        <v>2892</v>
      </c>
      <c r="E4471" s="59" t="s">
        <v>7887</v>
      </c>
      <c r="F4471" t="s">
        <v>1766</v>
      </c>
      <c r="G4471" t="s">
        <v>1765</v>
      </c>
      <c r="H4471" t="s">
        <v>1767</v>
      </c>
      <c r="I4471" s="52">
        <v>45659</v>
      </c>
      <c r="J4471" t="s">
        <v>2457</v>
      </c>
      <c r="K4471">
        <v>1194</v>
      </c>
      <c r="L4471" s="73">
        <v>61.498975451553001</v>
      </c>
      <c r="M4471">
        <v>1189</v>
      </c>
      <c r="N4471">
        <v>0.99800432379539405</v>
      </c>
      <c r="O4471" s="73">
        <v>68.065557616616999</v>
      </c>
      <c r="P4471">
        <v>1189</v>
      </c>
      <c r="Q4471">
        <v>0.99800432379539405</v>
      </c>
      <c r="R4471">
        <v>1175</v>
      </c>
      <c r="S4471">
        <v>0.99302471202874398</v>
      </c>
      <c r="T4471">
        <v>32.857833375187397</v>
      </c>
      <c r="U4471">
        <v>0.65458409235300097</v>
      </c>
      <c r="V4471">
        <v>835</v>
      </c>
      <c r="W4471">
        <v>0.10885892315284799</v>
      </c>
      <c r="X4471">
        <v>162</v>
      </c>
      <c r="Y4471">
        <v>1187</v>
      </c>
      <c r="Z4471">
        <v>0.99712202895164503</v>
      </c>
      <c r="AA4471">
        <v>26.921644134765099</v>
      </c>
      <c r="AB4471">
        <v>1052</v>
      </c>
      <c r="AC4471">
        <v>0.92784725380688104</v>
      </c>
      <c r="AD4471">
        <v>135</v>
      </c>
      <c r="AE4471">
        <v>6.9274775144764406E-2</v>
      </c>
      <c r="AF4471">
        <v>7</v>
      </c>
      <c r="AG4471">
        <v>2.8779710483543899E-3</v>
      </c>
      <c r="AH4471">
        <v>9.0933937091089503E-3</v>
      </c>
      <c r="AI4471">
        <v>78</v>
      </c>
      <c r="AJ4471" s="73">
        <v>57.701367353909902</v>
      </c>
      <c r="AK4471">
        <v>1189</v>
      </c>
      <c r="AL4471">
        <v>0.99800432379539405</v>
      </c>
      <c r="AM4471">
        <v>1.0044691862330099E-2</v>
      </c>
      <c r="AN4471">
        <v>10</v>
      </c>
      <c r="AO4471">
        <v>1.1871341887178199E-2</v>
      </c>
      <c r="AP4471">
        <v>7</v>
      </c>
      <c r="AQ4471">
        <v>1194</v>
      </c>
      <c r="AR4471">
        <v>0.999999999999999</v>
      </c>
      <c r="AS4471">
        <v>1.9484281485898699E-2</v>
      </c>
      <c r="AT4471">
        <v>18</v>
      </c>
      <c r="AU4471">
        <v>7.3590073469167998E-3</v>
      </c>
      <c r="AV4471">
        <v>6</v>
      </c>
      <c r="AW4471">
        <v>1194</v>
      </c>
      <c r="AX4471">
        <v>1</v>
      </c>
      <c r="AY4471" s="73">
        <v>58.891058705272897</v>
      </c>
      <c r="AZ4471">
        <v>1189</v>
      </c>
      <c r="BA4471">
        <v>0.99800432379539405</v>
      </c>
      <c r="BB4471">
        <v>1146</v>
      </c>
      <c r="BC4471">
        <v>0.858806336476579</v>
      </c>
      <c r="BD4471">
        <v>41</v>
      </c>
      <c r="BE4471">
        <v>0.12932232163624199</v>
      </c>
      <c r="BF4471">
        <v>61.498975451553001</v>
      </c>
      <c r="BG4471">
        <v>68.065557616616999</v>
      </c>
      <c r="BH4471">
        <v>58.891058705272897</v>
      </c>
      <c r="BI4471">
        <v>57.701367353909902</v>
      </c>
    </row>
    <row r="4472" spans="1:61" x14ac:dyDescent="0.25">
      <c r="A4472" s="10" t="str">
        <f>VLOOKUP(D4472,'Index-Relations'!E:F,2,FALSE)</f>
        <v>ESG</v>
      </c>
      <c r="B4472" t="s">
        <v>3450</v>
      </c>
      <c r="C4472" s="53" t="s">
        <v>2761</v>
      </c>
      <c r="D4472" s="59" t="s">
        <v>2892</v>
      </c>
      <c r="E4472" s="59" t="s">
        <v>7888</v>
      </c>
      <c r="F4472" t="s">
        <v>1766</v>
      </c>
      <c r="G4472" t="s">
        <v>1765</v>
      </c>
      <c r="H4472" t="s">
        <v>1767</v>
      </c>
      <c r="I4472" s="52">
        <v>45628</v>
      </c>
      <c r="J4472" t="s">
        <v>2457</v>
      </c>
      <c r="K4472">
        <v>1201</v>
      </c>
      <c r="L4472" s="73">
        <v>61.589815096519999</v>
      </c>
      <c r="M4472">
        <v>1195</v>
      </c>
      <c r="N4472">
        <v>0.99793530991508705</v>
      </c>
      <c r="O4472" s="73">
        <v>67.984605703525901</v>
      </c>
      <c r="P4472">
        <v>1195</v>
      </c>
      <c r="Q4472">
        <v>0.99793530991508705</v>
      </c>
      <c r="R4472">
        <v>1181</v>
      </c>
      <c r="S4472">
        <v>0.99282032403465703</v>
      </c>
      <c r="T4472">
        <v>32.899539207418201</v>
      </c>
      <c r="U4472">
        <v>0.65582714427190603</v>
      </c>
      <c r="V4472">
        <v>841</v>
      </c>
      <c r="W4472">
        <v>0.106239118635042</v>
      </c>
      <c r="X4472">
        <v>161</v>
      </c>
      <c r="Y4472">
        <v>1193</v>
      </c>
      <c r="Z4472">
        <v>0.99698728764278799</v>
      </c>
      <c r="AA4472">
        <v>24.715773959800298</v>
      </c>
      <c r="AB4472">
        <v>1061</v>
      </c>
      <c r="AC4472">
        <v>0.92693511741687795</v>
      </c>
      <c r="AD4472">
        <v>132</v>
      </c>
      <c r="AE4472">
        <v>7.0052170225909594E-2</v>
      </c>
      <c r="AF4472">
        <v>8</v>
      </c>
      <c r="AG4472">
        <v>3.01271235721212E-3</v>
      </c>
      <c r="AH4472">
        <v>8.8241973930012103E-3</v>
      </c>
      <c r="AI4472">
        <v>78</v>
      </c>
      <c r="AJ4472" s="73">
        <v>57.802176443825999</v>
      </c>
      <c r="AK4472">
        <v>1195</v>
      </c>
      <c r="AL4472">
        <v>0.99793530991508705</v>
      </c>
      <c r="AM4472">
        <v>1.04779414446455E-2</v>
      </c>
      <c r="AN4472">
        <v>10</v>
      </c>
      <c r="AO4472">
        <v>1.17985414353365E-2</v>
      </c>
      <c r="AP4472">
        <v>7</v>
      </c>
      <c r="AQ4472">
        <v>1200</v>
      </c>
      <c r="AR4472">
        <v>0.99994865349987805</v>
      </c>
      <c r="AS4472">
        <v>1.9620749094753701E-2</v>
      </c>
      <c r="AT4472">
        <v>18</v>
      </c>
      <c r="AU4472">
        <v>7.79359093817069E-3</v>
      </c>
      <c r="AV4472">
        <v>6</v>
      </c>
      <c r="AW4472">
        <v>1200</v>
      </c>
      <c r="AX4472">
        <v>0.99994865349987805</v>
      </c>
      <c r="AY4472" s="73">
        <v>59.1714870169289</v>
      </c>
      <c r="AZ4472">
        <v>1195</v>
      </c>
      <c r="BA4472">
        <v>0.99793530991508705</v>
      </c>
      <c r="BB4472">
        <v>1152</v>
      </c>
      <c r="BC4472">
        <v>0.86220853490488103</v>
      </c>
      <c r="BD4472">
        <v>41</v>
      </c>
      <c r="BE4472">
        <v>0.12594157715966001</v>
      </c>
      <c r="BF4472">
        <v>61.589815096519999</v>
      </c>
      <c r="BG4472">
        <v>67.984605703525901</v>
      </c>
      <c r="BH4472">
        <v>59.1714870169289</v>
      </c>
      <c r="BI4472">
        <v>57.802176443825999</v>
      </c>
    </row>
    <row r="4473" spans="1:61" x14ac:dyDescent="0.25">
      <c r="A4473" s="10" t="str">
        <f>VLOOKUP(D4473,'Index-Relations'!E:F,2,FALSE)</f>
        <v>ESG</v>
      </c>
      <c r="B4473" t="s">
        <v>3450</v>
      </c>
      <c r="C4473" s="53" t="s">
        <v>2762</v>
      </c>
      <c r="D4473" s="59" t="s">
        <v>2892</v>
      </c>
      <c r="E4473" s="59" t="s">
        <v>7889</v>
      </c>
      <c r="F4473" t="s">
        <v>1766</v>
      </c>
      <c r="G4473" t="s">
        <v>1765</v>
      </c>
      <c r="H4473" t="s">
        <v>1767</v>
      </c>
      <c r="I4473" s="52">
        <v>45597</v>
      </c>
      <c r="J4473" t="s">
        <v>2457</v>
      </c>
      <c r="K4473">
        <v>1202</v>
      </c>
      <c r="L4473" s="73">
        <v>62.102581519517898</v>
      </c>
      <c r="M4473">
        <v>1196</v>
      </c>
      <c r="N4473">
        <v>0.997989231755116</v>
      </c>
      <c r="O4473" s="73">
        <v>68.344893115700998</v>
      </c>
      <c r="P4473">
        <v>1196</v>
      </c>
      <c r="Q4473">
        <v>0.997989231755116</v>
      </c>
      <c r="R4473">
        <v>1182</v>
      </c>
      <c r="S4473">
        <v>0.99250593869868398</v>
      </c>
      <c r="T4473">
        <v>33.033571842523102</v>
      </c>
      <c r="U4473">
        <v>0.65828276575445099</v>
      </c>
      <c r="V4473">
        <v>841</v>
      </c>
      <c r="W4473">
        <v>0.106663069474458</v>
      </c>
      <c r="X4473">
        <v>162</v>
      </c>
      <c r="Y4473">
        <v>1194</v>
      </c>
      <c r="Z4473">
        <v>0.99706196745160502</v>
      </c>
      <c r="AA4473">
        <v>25.189446371706701</v>
      </c>
      <c r="AB4473">
        <v>1057</v>
      </c>
      <c r="AC4473">
        <v>0.92501778319092998</v>
      </c>
      <c r="AD4473">
        <v>137</v>
      </c>
      <c r="AE4473">
        <v>7.2044184260674701E-2</v>
      </c>
      <c r="AF4473">
        <v>8</v>
      </c>
      <c r="AG4473">
        <v>2.9380325483951502E-3</v>
      </c>
      <c r="AH4473">
        <v>9.7382987695119206E-3</v>
      </c>
      <c r="AI4473">
        <v>77</v>
      </c>
      <c r="AJ4473" s="73">
        <v>58.393630253928897</v>
      </c>
      <c r="AK4473">
        <v>1196</v>
      </c>
      <c r="AL4473">
        <v>0.997989231755116</v>
      </c>
      <c r="AM4473">
        <v>1.1216885378465701E-2</v>
      </c>
      <c r="AN4473">
        <v>10</v>
      </c>
      <c r="AO4473">
        <v>1.07304753224627E-2</v>
      </c>
      <c r="AP4473">
        <v>6</v>
      </c>
      <c r="AQ4473">
        <v>1201</v>
      </c>
      <c r="AR4473">
        <v>0.99993495309532199</v>
      </c>
      <c r="AS4473">
        <v>2.0071367798692001E-2</v>
      </c>
      <c r="AT4473">
        <v>18</v>
      </c>
      <c r="AU4473">
        <v>8.1535312334927498E-3</v>
      </c>
      <c r="AV4473">
        <v>7</v>
      </c>
      <c r="AW4473">
        <v>1201</v>
      </c>
      <c r="AX4473">
        <v>0.99993495309532199</v>
      </c>
      <c r="AY4473" s="73">
        <v>59.659293823566998</v>
      </c>
      <c r="AZ4473">
        <v>1196</v>
      </c>
      <c r="BA4473">
        <v>0.997989231755116</v>
      </c>
      <c r="BB4473">
        <v>1149</v>
      </c>
      <c r="BC4473">
        <v>0.86145818980938904</v>
      </c>
      <c r="BD4473">
        <v>46</v>
      </c>
      <c r="BE4473">
        <v>0.12774628796347001</v>
      </c>
      <c r="BF4473">
        <v>62.102581519517898</v>
      </c>
      <c r="BG4473">
        <v>68.344893115700998</v>
      </c>
      <c r="BH4473">
        <v>59.659293823566998</v>
      </c>
      <c r="BI4473">
        <v>58.393630253928897</v>
      </c>
    </row>
    <row r="4474" spans="1:61" x14ac:dyDescent="0.25">
      <c r="A4474" s="10" t="str">
        <f>VLOOKUP(D4474,'Index-Relations'!E:F,2,FALSE)</f>
        <v>ESG</v>
      </c>
      <c r="B4474" t="s">
        <v>3450</v>
      </c>
      <c r="C4474" s="53" t="s">
        <v>2763</v>
      </c>
      <c r="D4474" s="59" t="s">
        <v>2892</v>
      </c>
      <c r="E4474" s="59" t="s">
        <v>7890</v>
      </c>
      <c r="F4474" t="s">
        <v>1766</v>
      </c>
      <c r="G4474" t="s">
        <v>1765</v>
      </c>
      <c r="H4474" t="s">
        <v>1767</v>
      </c>
      <c r="I4474" s="52">
        <v>45566</v>
      </c>
      <c r="J4474" t="s">
        <v>2457</v>
      </c>
      <c r="K4474">
        <v>1202</v>
      </c>
      <c r="L4474" s="73">
        <v>62.249084539164997</v>
      </c>
      <c r="M4474">
        <v>1196</v>
      </c>
      <c r="N4474">
        <v>0.99821472104099196</v>
      </c>
      <c r="O4474" s="73">
        <v>68.481449236561005</v>
      </c>
      <c r="P4474">
        <v>1196</v>
      </c>
      <c r="Q4474">
        <v>0.99821472104099196</v>
      </c>
      <c r="R4474">
        <v>1182</v>
      </c>
      <c r="S4474">
        <v>0.99278108490827999</v>
      </c>
      <c r="T4474">
        <v>33.251522927715499</v>
      </c>
      <c r="U4474">
        <v>0.65910288129396399</v>
      </c>
      <c r="V4474">
        <v>838</v>
      </c>
      <c r="W4474">
        <v>0.107952442027573</v>
      </c>
      <c r="X4474">
        <v>162</v>
      </c>
      <c r="Y4474">
        <v>1194</v>
      </c>
      <c r="Z4474">
        <v>0.997335005933633</v>
      </c>
      <c r="AA4474">
        <v>25.4467574577485</v>
      </c>
      <c r="AB4474">
        <v>1077</v>
      </c>
      <c r="AC4474">
        <v>0.93921501740139202</v>
      </c>
      <c r="AD4474">
        <v>117</v>
      </c>
      <c r="AE4474">
        <v>5.8119988532239597E-2</v>
      </c>
      <c r="AF4474">
        <v>8</v>
      </c>
      <c r="AG4474">
        <v>2.6649940663675598E-3</v>
      </c>
      <c r="AH4474">
        <v>8.7837037134412994E-3</v>
      </c>
      <c r="AI4474">
        <v>77</v>
      </c>
      <c r="AJ4474" s="73">
        <v>58.479917158412903</v>
      </c>
      <c r="AK4474">
        <v>1196</v>
      </c>
      <c r="AL4474">
        <v>0.99821472104099196</v>
      </c>
      <c r="AM4474">
        <v>1.14759212547007E-2</v>
      </c>
      <c r="AN4474">
        <v>10</v>
      </c>
      <c r="AO4474">
        <v>1.1189521909705199E-2</v>
      </c>
      <c r="AP4474">
        <v>6</v>
      </c>
      <c r="AQ4474">
        <v>1201</v>
      </c>
      <c r="AR4474">
        <v>0.99993113719617799</v>
      </c>
      <c r="AS4474">
        <v>1.9990844032151601E-2</v>
      </c>
      <c r="AT4474">
        <v>18</v>
      </c>
      <c r="AU4474">
        <v>7.6495559477623197E-3</v>
      </c>
      <c r="AV4474">
        <v>7</v>
      </c>
      <c r="AW4474">
        <v>1201</v>
      </c>
      <c r="AX4474">
        <v>0.99993113719617799</v>
      </c>
      <c r="AY4474" s="73">
        <v>59.810062968827999</v>
      </c>
      <c r="AZ4474">
        <v>1196</v>
      </c>
      <c r="BA4474">
        <v>0.99821472104099196</v>
      </c>
      <c r="BB4474">
        <v>1149</v>
      </c>
      <c r="BC4474">
        <v>0.86080202833989605</v>
      </c>
      <c r="BD4474">
        <v>46</v>
      </c>
      <c r="BE4474">
        <v>0.12793958694657601</v>
      </c>
      <c r="BF4474">
        <v>62.249084539164997</v>
      </c>
      <c r="BG4474">
        <v>68.481449236561005</v>
      </c>
      <c r="BH4474">
        <v>59.810062968827999</v>
      </c>
      <c r="BI4474">
        <v>58.479917158412903</v>
      </c>
    </row>
    <row r="4475" spans="1:61" x14ac:dyDescent="0.25">
      <c r="A4475" s="10" t="str">
        <f>VLOOKUP(D4475,'Index-Relations'!E:F,2,FALSE)</f>
        <v>ESG</v>
      </c>
      <c r="B4475" t="s">
        <v>3450</v>
      </c>
      <c r="C4475" s="53" t="s">
        <v>2764</v>
      </c>
      <c r="D4475" s="59" t="s">
        <v>2892</v>
      </c>
      <c r="E4475" s="59" t="s">
        <v>7891</v>
      </c>
      <c r="F4475" t="s">
        <v>1766</v>
      </c>
      <c r="G4475" t="s">
        <v>1765</v>
      </c>
      <c r="H4475" t="s">
        <v>1767</v>
      </c>
      <c r="I4475" s="52">
        <v>45537</v>
      </c>
      <c r="J4475" t="s">
        <v>2457</v>
      </c>
      <c r="K4475">
        <v>1209</v>
      </c>
      <c r="L4475" s="73">
        <v>62.677591763831899</v>
      </c>
      <c r="M4475">
        <v>1204</v>
      </c>
      <c r="N4475">
        <v>0.99847936329116205</v>
      </c>
      <c r="O4475" s="73">
        <v>68.563954519570999</v>
      </c>
      <c r="P4475">
        <v>1204</v>
      </c>
      <c r="Q4475">
        <v>0.99847936329116205</v>
      </c>
      <c r="R4475">
        <v>1190</v>
      </c>
      <c r="S4475">
        <v>0.99338909128230601</v>
      </c>
      <c r="T4475">
        <v>33.234350898981099</v>
      </c>
      <c r="U4475">
        <v>0.66788460088914303</v>
      </c>
      <c r="V4475">
        <v>843</v>
      </c>
      <c r="W4475">
        <v>0.11035305548449401</v>
      </c>
      <c r="X4475">
        <v>164</v>
      </c>
      <c r="Y4475">
        <v>1202</v>
      </c>
      <c r="Z4475">
        <v>0.99765319541879505</v>
      </c>
      <c r="AA4475">
        <v>25.732817562275301</v>
      </c>
      <c r="AB4475">
        <v>1115</v>
      </c>
      <c r="AC4475">
        <v>0.95494349171523796</v>
      </c>
      <c r="AD4475">
        <v>110</v>
      </c>
      <c r="AE4475">
        <v>5.3455069017039801E-2</v>
      </c>
      <c r="AF4475">
        <v>-16</v>
      </c>
      <c r="AG4475">
        <v>0</v>
      </c>
      <c r="AH4475">
        <v>8.5992473202809502E-3</v>
      </c>
      <c r="AI4475">
        <v>78</v>
      </c>
      <c r="AJ4475" s="73">
        <v>58.949311147292903</v>
      </c>
      <c r="AK4475">
        <v>1204</v>
      </c>
      <c r="AL4475">
        <v>0.99847936329116205</v>
      </c>
      <c r="AM4475">
        <v>1.14737042785618E-2</v>
      </c>
      <c r="AN4475">
        <v>10</v>
      </c>
      <c r="AO4475">
        <v>1.0587243489585899E-2</v>
      </c>
      <c r="AP4475">
        <v>6</v>
      </c>
      <c r="AQ4475">
        <v>1209</v>
      </c>
      <c r="AR4475">
        <v>1</v>
      </c>
      <c r="AS4475">
        <v>2.0524384744330101E-2</v>
      </c>
      <c r="AT4475">
        <v>18</v>
      </c>
      <c r="AU4475">
        <v>7.8601243403737895E-3</v>
      </c>
      <c r="AV4475">
        <v>7</v>
      </c>
      <c r="AW4475">
        <v>1209</v>
      </c>
      <c r="AX4475">
        <v>0.999999999999999</v>
      </c>
      <c r="AY4475" s="73">
        <v>60.471580374576902</v>
      </c>
      <c r="AZ4475">
        <v>1204</v>
      </c>
      <c r="BA4475">
        <v>0.99847936329116205</v>
      </c>
      <c r="BB4475">
        <v>1157</v>
      </c>
      <c r="BC4475">
        <v>0.86421657977057798</v>
      </c>
      <c r="BD4475">
        <v>46</v>
      </c>
      <c r="BE4475">
        <v>0.12519617673983499</v>
      </c>
      <c r="BF4475">
        <v>62.677591763831899</v>
      </c>
      <c r="BG4475">
        <v>68.563954519570999</v>
      </c>
      <c r="BH4475">
        <v>60.471580374576902</v>
      </c>
      <c r="BI4475">
        <v>58.949311147292903</v>
      </c>
    </row>
    <row r="4476" spans="1:61" x14ac:dyDescent="0.25">
      <c r="A4476" s="10" t="str">
        <f>VLOOKUP(D4476,'Index-Relations'!E:F,2,FALSE)</f>
        <v>ESG</v>
      </c>
      <c r="B4476" t="s">
        <v>3450</v>
      </c>
      <c r="C4476" s="53" t="s">
        <v>3350</v>
      </c>
      <c r="D4476" s="59" t="s">
        <v>2892</v>
      </c>
      <c r="E4476" s="59" t="s">
        <v>7892</v>
      </c>
      <c r="F4476" t="s">
        <v>1766</v>
      </c>
      <c r="G4476" t="s">
        <v>1765</v>
      </c>
      <c r="H4476" t="s">
        <v>1767</v>
      </c>
      <c r="I4476" s="52">
        <v>45505</v>
      </c>
      <c r="J4476" t="s">
        <v>2457</v>
      </c>
      <c r="K4476">
        <v>1209</v>
      </c>
      <c r="L4476" s="73">
        <v>62.829982034984901</v>
      </c>
      <c r="M4476">
        <v>1204</v>
      </c>
      <c r="N4476">
        <v>0.99856180037395903</v>
      </c>
      <c r="O4476" s="73">
        <v>68.515359728023</v>
      </c>
      <c r="P4476">
        <v>1204</v>
      </c>
      <c r="Q4476">
        <v>0.99856180037395903</v>
      </c>
      <c r="R4476">
        <v>1190</v>
      </c>
      <c r="S4476">
        <v>0.99366012030233197</v>
      </c>
      <c r="T4476">
        <v>33.249507214540301</v>
      </c>
      <c r="U4476">
        <v>0.67052063453959898</v>
      </c>
      <c r="V4476">
        <v>845</v>
      </c>
      <c r="W4476">
        <v>0.11745497355562</v>
      </c>
      <c r="X4476">
        <v>164</v>
      </c>
      <c r="Y4476">
        <v>1202</v>
      </c>
      <c r="Z4476">
        <v>0.99779600910014099</v>
      </c>
      <c r="AA4476">
        <v>29.398052969510498</v>
      </c>
      <c r="AB4476">
        <v>1107</v>
      </c>
      <c r="AC4476">
        <v>0.95657775131255995</v>
      </c>
      <c r="AD4476">
        <v>95</v>
      </c>
      <c r="AE4476">
        <v>4.1218257787579697E-2</v>
      </c>
      <c r="AF4476">
        <v>7</v>
      </c>
      <c r="AG4476">
        <v>2.2039908998602001E-3</v>
      </c>
      <c r="AH4476">
        <v>8.5992677175176901E-3</v>
      </c>
      <c r="AI4476">
        <v>78</v>
      </c>
      <c r="AJ4476" s="73">
        <v>59.072662866652998</v>
      </c>
      <c r="AK4476">
        <v>1204</v>
      </c>
      <c r="AL4476">
        <v>0.99856180037395903</v>
      </c>
      <c r="AM4476">
        <v>1.13443219334706E-2</v>
      </c>
      <c r="AN4476">
        <v>10</v>
      </c>
      <c r="AO4476">
        <v>1.04025696305783E-2</v>
      </c>
      <c r="AP4476">
        <v>6</v>
      </c>
      <c r="AQ4476">
        <v>1208</v>
      </c>
      <c r="AR4476">
        <v>0.99925485844434803</v>
      </c>
      <c r="AS4476">
        <v>2.0955799820728101E-2</v>
      </c>
      <c r="AT4476">
        <v>19</v>
      </c>
      <c r="AU4476">
        <v>7.5726460552494896E-3</v>
      </c>
      <c r="AV4476">
        <v>7</v>
      </c>
      <c r="AW4476">
        <v>1208</v>
      </c>
      <c r="AX4476">
        <v>0.99925485844434803</v>
      </c>
      <c r="AY4476" s="73">
        <v>60.754213784655903</v>
      </c>
      <c r="AZ4476">
        <v>1204</v>
      </c>
      <c r="BA4476">
        <v>0.99856180037395903</v>
      </c>
      <c r="BB4476">
        <v>1158</v>
      </c>
      <c r="BC4476">
        <v>0.86631019371182005</v>
      </c>
      <c r="BD4476">
        <v>44</v>
      </c>
      <c r="BE4476">
        <v>0.12254209510194899</v>
      </c>
      <c r="BF4476">
        <v>62.829982034984901</v>
      </c>
      <c r="BG4476">
        <v>68.515359728023</v>
      </c>
      <c r="BH4476">
        <v>60.754213784655903</v>
      </c>
      <c r="BI4476">
        <v>59.072662866652998</v>
      </c>
    </row>
    <row r="4477" spans="1:61" x14ac:dyDescent="0.25">
      <c r="A4477" s="10" t="str">
        <f>VLOOKUP(D4477,'Index-Relations'!E:F,2,FALSE)</f>
        <v>ESG</v>
      </c>
      <c r="B4477" t="s">
        <v>3450</v>
      </c>
      <c r="C4477" s="53" t="s">
        <v>2765</v>
      </c>
      <c r="D4477" s="59" t="s">
        <v>2892</v>
      </c>
      <c r="E4477" s="59" t="s">
        <v>7893</v>
      </c>
      <c r="F4477" t="s">
        <v>1766</v>
      </c>
      <c r="G4477" t="s">
        <v>1765</v>
      </c>
      <c r="H4477" t="s">
        <v>1767</v>
      </c>
      <c r="I4477" s="52">
        <v>45474</v>
      </c>
      <c r="J4477" t="s">
        <v>2457</v>
      </c>
      <c r="K4477">
        <v>1210</v>
      </c>
      <c r="L4477" s="73">
        <v>63.403312673545003</v>
      </c>
      <c r="M4477">
        <v>1205</v>
      </c>
      <c r="N4477">
        <v>0.99864479621662905</v>
      </c>
      <c r="O4477" s="73">
        <v>68.707182705848894</v>
      </c>
      <c r="P4477">
        <v>1205</v>
      </c>
      <c r="Q4477">
        <v>0.99864479621662905</v>
      </c>
      <c r="R4477">
        <v>1191</v>
      </c>
      <c r="S4477">
        <v>0.99377477295012995</v>
      </c>
      <c r="T4477">
        <v>32.982177268264202</v>
      </c>
      <c r="U4477">
        <v>0.67868626786312902</v>
      </c>
      <c r="V4477">
        <v>839</v>
      </c>
      <c r="W4477">
        <v>0.118298355478207</v>
      </c>
      <c r="X4477">
        <v>163</v>
      </c>
      <c r="Y4477">
        <v>1200</v>
      </c>
      <c r="Z4477">
        <v>0.99597107378678795</v>
      </c>
      <c r="AA4477">
        <v>26.464982254068101</v>
      </c>
      <c r="AB4477">
        <v>1099</v>
      </c>
      <c r="AC4477">
        <v>0.94993310256327101</v>
      </c>
      <c r="AD4477">
        <v>99</v>
      </c>
      <c r="AE4477">
        <v>4.5859240090802E-2</v>
      </c>
      <c r="AF4477">
        <v>12</v>
      </c>
      <c r="AG4477">
        <v>4.2076573459266901E-3</v>
      </c>
      <c r="AH4477">
        <v>7.5446687183129699E-3</v>
      </c>
      <c r="AI4477">
        <v>77</v>
      </c>
      <c r="AJ4477" s="73">
        <v>59.537134013570999</v>
      </c>
      <c r="AK4477">
        <v>1205</v>
      </c>
      <c r="AL4477">
        <v>0.99864479621662905</v>
      </c>
      <c r="AM4477">
        <v>1.10304555241968E-2</v>
      </c>
      <c r="AN4477">
        <v>10</v>
      </c>
      <c r="AO4477">
        <v>9.9985239020856497E-3</v>
      </c>
      <c r="AP4477">
        <v>6</v>
      </c>
      <c r="AQ4477">
        <v>1209</v>
      </c>
      <c r="AR4477">
        <v>0.99927036056485297</v>
      </c>
      <c r="AS4477">
        <v>2.0023405187836501E-2</v>
      </c>
      <c r="AT4477">
        <v>19</v>
      </c>
      <c r="AU4477">
        <v>6.9412056803832903E-3</v>
      </c>
      <c r="AV4477">
        <v>7</v>
      </c>
      <c r="AW4477">
        <v>1209</v>
      </c>
      <c r="AX4477">
        <v>0.99927036056485297</v>
      </c>
      <c r="AY4477" s="73">
        <v>61.628714712921898</v>
      </c>
      <c r="AZ4477">
        <v>1205</v>
      </c>
      <c r="BA4477">
        <v>0.99864479621662905</v>
      </c>
      <c r="BB4477">
        <v>1159</v>
      </c>
      <c r="BC4477">
        <v>0.86677657375045802</v>
      </c>
      <c r="BD4477">
        <v>44</v>
      </c>
      <c r="BE4477">
        <v>0.122495262912309</v>
      </c>
      <c r="BF4477">
        <v>63.403312673545003</v>
      </c>
      <c r="BG4477">
        <v>68.707182705848894</v>
      </c>
      <c r="BH4477">
        <v>61.628714712921898</v>
      </c>
      <c r="BI4477">
        <v>59.537134013570999</v>
      </c>
    </row>
    <row r="4478" spans="1:61" x14ac:dyDescent="0.25">
      <c r="A4478" s="10" t="str">
        <f>VLOOKUP(D4478,'Index-Relations'!E:F,2,FALSE)</f>
        <v>ESG</v>
      </c>
      <c r="B4478" t="s">
        <v>3450</v>
      </c>
      <c r="C4478" s="53" t="s">
        <v>2766</v>
      </c>
      <c r="D4478" s="59" t="s">
        <v>2892</v>
      </c>
      <c r="E4478" s="59" t="s">
        <v>7894</v>
      </c>
      <c r="F4478" t="s">
        <v>1766</v>
      </c>
      <c r="G4478" t="s">
        <v>1765</v>
      </c>
      <c r="H4478" t="s">
        <v>1767</v>
      </c>
      <c r="I4478" s="52">
        <v>45446</v>
      </c>
      <c r="J4478" t="s">
        <v>2457</v>
      </c>
      <c r="K4478">
        <v>1187</v>
      </c>
      <c r="L4478" s="73">
        <v>65.042638874841998</v>
      </c>
      <c r="M4478">
        <v>1182</v>
      </c>
      <c r="N4478">
        <v>0.99854855338462201</v>
      </c>
      <c r="O4478" s="73">
        <v>69.938132432288995</v>
      </c>
      <c r="P4478">
        <v>1182</v>
      </c>
      <c r="Q4478">
        <v>0.99854855338462201</v>
      </c>
      <c r="R4478">
        <v>1171</v>
      </c>
      <c r="S4478">
        <v>0.99352937009659803</v>
      </c>
      <c r="T4478">
        <v>32.3497804419776</v>
      </c>
      <c r="U4478">
        <v>0.68699806735409397</v>
      </c>
      <c r="V4478">
        <v>819</v>
      </c>
      <c r="W4478">
        <v>0.136179422860709</v>
      </c>
      <c r="X4478">
        <v>164</v>
      </c>
      <c r="Y4478">
        <v>1176</v>
      </c>
      <c r="Z4478">
        <v>0.995902408656133</v>
      </c>
      <c r="AA4478">
        <v>28.2638395648924</v>
      </c>
      <c r="AB4478">
        <v>1085</v>
      </c>
      <c r="AC4478">
        <v>0.95615180265511901</v>
      </c>
      <c r="AD4478">
        <v>91</v>
      </c>
      <c r="AE4478">
        <v>3.9750606001013898E-2</v>
      </c>
      <c r="AF4478">
        <v>11</v>
      </c>
      <c r="AG4478">
        <v>4.0975913438663896E-3</v>
      </c>
      <c r="AH4478">
        <v>7.32782040152363E-3</v>
      </c>
      <c r="AI4478">
        <v>75</v>
      </c>
      <c r="AJ4478" s="73">
        <v>61.363451053828001</v>
      </c>
      <c r="AK4478">
        <v>1182</v>
      </c>
      <c r="AL4478">
        <v>0.99854855338462201</v>
      </c>
      <c r="AM4478">
        <v>1.1263985338967299E-2</v>
      </c>
      <c r="AN4478">
        <v>9</v>
      </c>
      <c r="AO4478">
        <v>1.1158884342949E-2</v>
      </c>
      <c r="AP4478">
        <v>5</v>
      </c>
      <c r="AQ4478">
        <v>1186</v>
      </c>
      <c r="AR4478">
        <v>0.99913339833328496</v>
      </c>
      <c r="AS4478">
        <v>2.1483905658298001E-2</v>
      </c>
      <c r="AT4478">
        <v>18</v>
      </c>
      <c r="AU4478">
        <v>7.6557290128463204E-3</v>
      </c>
      <c r="AV4478">
        <v>7</v>
      </c>
      <c r="AW4478">
        <v>1186</v>
      </c>
      <c r="AX4478">
        <v>0.99913339833328496</v>
      </c>
      <c r="AY4478" s="73">
        <v>63.248697977587</v>
      </c>
      <c r="AZ4478">
        <v>1182</v>
      </c>
      <c r="BA4478">
        <v>0.99854855338462201</v>
      </c>
      <c r="BB4478">
        <v>1139</v>
      </c>
      <c r="BC4478">
        <v>0.873927502922352</v>
      </c>
      <c r="BD4478">
        <v>42</v>
      </c>
      <c r="BE4478">
        <v>0.114047011067983</v>
      </c>
      <c r="BF4478">
        <v>65.042638874841998</v>
      </c>
      <c r="BG4478">
        <v>69.938132432288995</v>
      </c>
      <c r="BH4478">
        <v>63.248697977587</v>
      </c>
      <c r="BI4478">
        <v>61.363451053828001</v>
      </c>
    </row>
    <row r="4479" spans="1:61" x14ac:dyDescent="0.25">
      <c r="A4479" s="10" t="str">
        <f>VLOOKUP(D4479,'Index-Relations'!E:F,2,FALSE)</f>
        <v>ESG</v>
      </c>
      <c r="B4479" t="s">
        <v>3450</v>
      </c>
      <c r="C4479" s="53" t="s">
        <v>2767</v>
      </c>
      <c r="D4479" s="59" t="s">
        <v>2892</v>
      </c>
      <c r="E4479" s="59" t="s">
        <v>7895</v>
      </c>
      <c r="F4479" t="s">
        <v>1766</v>
      </c>
      <c r="G4479" t="s">
        <v>1765</v>
      </c>
      <c r="H4479" t="s">
        <v>1767</v>
      </c>
      <c r="I4479" s="52">
        <v>45413</v>
      </c>
      <c r="J4479" t="s">
        <v>2457</v>
      </c>
      <c r="K4479">
        <v>1190</v>
      </c>
      <c r="L4479" s="73">
        <v>65.106220276389905</v>
      </c>
      <c r="M4479">
        <v>1183</v>
      </c>
      <c r="N4479">
        <v>0.99862076663067301</v>
      </c>
      <c r="O4479" s="73">
        <v>70.082099693205905</v>
      </c>
      <c r="P4479">
        <v>1183</v>
      </c>
      <c r="Q4479">
        <v>0.99862076663067301</v>
      </c>
      <c r="R4479">
        <v>1172</v>
      </c>
      <c r="S4479">
        <v>0.99355872810045198</v>
      </c>
      <c r="T4479">
        <v>32.617838784522</v>
      </c>
      <c r="U4479">
        <v>0.67899429000858003</v>
      </c>
      <c r="V4479">
        <v>819</v>
      </c>
      <c r="W4479">
        <v>0.130264365256238</v>
      </c>
      <c r="X4479">
        <v>164</v>
      </c>
      <c r="Y4479">
        <v>1177</v>
      </c>
      <c r="Z4479">
        <v>0.99604499484159303</v>
      </c>
      <c r="AA4479">
        <v>28.9605249773719</v>
      </c>
      <c r="AB4479">
        <v>1086</v>
      </c>
      <c r="AC4479">
        <v>0.95636801354740197</v>
      </c>
      <c r="AD4479">
        <v>91</v>
      </c>
      <c r="AE4479">
        <v>3.9676981294190901E-2</v>
      </c>
      <c r="AF4479">
        <v>13</v>
      </c>
      <c r="AG4479">
        <v>3.9550051584067002E-3</v>
      </c>
      <c r="AH4479">
        <v>7.0516046470825398E-3</v>
      </c>
      <c r="AI4479">
        <v>75</v>
      </c>
      <c r="AJ4479" s="73">
        <v>61.2098336582999</v>
      </c>
      <c r="AK4479">
        <v>1183</v>
      </c>
      <c r="AL4479">
        <v>0.99862076663067301</v>
      </c>
      <c r="AM4479">
        <v>1.1404118953170599E-2</v>
      </c>
      <c r="AN4479">
        <v>9</v>
      </c>
      <c r="AO4479">
        <v>1.48714124778783E-2</v>
      </c>
      <c r="AP4479">
        <v>6</v>
      </c>
      <c r="AQ4479">
        <v>1185</v>
      </c>
      <c r="AR4479">
        <v>0.99907808609808202</v>
      </c>
      <c r="AS4479">
        <v>2.1503494145237299E-2</v>
      </c>
      <c r="AT4479">
        <v>18</v>
      </c>
      <c r="AU4479">
        <v>7.35896921175679E-3</v>
      </c>
      <c r="AV4479">
        <v>6</v>
      </c>
      <c r="AW4479">
        <v>1186</v>
      </c>
      <c r="AX4479">
        <v>0.99914060694840101</v>
      </c>
      <c r="AY4479" s="73">
        <v>63.409825577873903</v>
      </c>
      <c r="AZ4479">
        <v>1183</v>
      </c>
      <c r="BA4479">
        <v>0.99862076663067301</v>
      </c>
      <c r="BB4479">
        <v>1137</v>
      </c>
      <c r="BC4479">
        <v>0.87823975242156005</v>
      </c>
      <c r="BD4479">
        <v>42</v>
      </c>
      <c r="BE4479">
        <v>0.105966921198643</v>
      </c>
      <c r="BF4479">
        <v>65.106220276389905</v>
      </c>
      <c r="BG4479">
        <v>70.082099693205905</v>
      </c>
      <c r="BH4479">
        <v>63.409825577873903</v>
      </c>
      <c r="BI4479">
        <v>61.2098336582999</v>
      </c>
    </row>
    <row r="4480" spans="1:61" x14ac:dyDescent="0.25">
      <c r="A4480" s="10" t="str">
        <f>VLOOKUP(D4480,'Index-Relations'!E:F,2,FALSE)</f>
        <v>ESG</v>
      </c>
      <c r="B4480" t="s">
        <v>3450</v>
      </c>
      <c r="C4480" s="53" t="s">
        <v>2768</v>
      </c>
      <c r="D4480" s="59" t="s">
        <v>2892</v>
      </c>
      <c r="E4480" s="59" t="s">
        <v>7896</v>
      </c>
      <c r="F4480" t="s">
        <v>1766</v>
      </c>
      <c r="G4480" t="s">
        <v>1765</v>
      </c>
      <c r="H4480" t="s">
        <v>1767</v>
      </c>
      <c r="I4480" s="52">
        <v>45383</v>
      </c>
      <c r="J4480" t="s">
        <v>2457</v>
      </c>
      <c r="K4480">
        <v>1189</v>
      </c>
      <c r="L4480">
        <v>70.206402714574594</v>
      </c>
      <c r="M4480">
        <v>1185</v>
      </c>
      <c r="N4480">
        <v>0.99953621015156102</v>
      </c>
      <c r="O4480">
        <v>75.230444689050998</v>
      </c>
      <c r="P4480">
        <v>1185</v>
      </c>
      <c r="Q4480">
        <v>0.99953621015156102</v>
      </c>
      <c r="R4480">
        <v>1174</v>
      </c>
      <c r="S4480">
        <v>0.99457749635883197</v>
      </c>
      <c r="T4480">
        <v>32.445341128340097</v>
      </c>
      <c r="U4480">
        <v>0.67879303441692096</v>
      </c>
      <c r="V4480">
        <v>821</v>
      </c>
      <c r="W4480">
        <v>0.12923249435567599</v>
      </c>
      <c r="X4480">
        <v>164</v>
      </c>
      <c r="Y4480">
        <v>1179</v>
      </c>
      <c r="Z4480">
        <v>0.99688728057343501</v>
      </c>
      <c r="AA4480">
        <v>27.989836417346201</v>
      </c>
      <c r="AB4480">
        <v>1088</v>
      </c>
      <c r="AC4480">
        <v>0.95669989568309799</v>
      </c>
      <c r="AD4480">
        <v>91</v>
      </c>
      <c r="AE4480">
        <v>4.0187384890333702E-2</v>
      </c>
      <c r="AF4480">
        <v>10</v>
      </c>
      <c r="AG4480">
        <v>3.1127194265678899E-3</v>
      </c>
      <c r="AH4480">
        <v>6.92713365934751E-3</v>
      </c>
      <c r="AI4480">
        <v>75</v>
      </c>
      <c r="AJ4480">
        <v>65.474143700495006</v>
      </c>
      <c r="AK4480">
        <v>1185</v>
      </c>
      <c r="AL4480">
        <v>0.99953621015156102</v>
      </c>
      <c r="AM4480">
        <v>1.1432785022818E-2</v>
      </c>
      <c r="AN4480">
        <v>9</v>
      </c>
      <c r="AO4480">
        <v>1.35314061017169E-2</v>
      </c>
      <c r="AP4480">
        <v>6</v>
      </c>
      <c r="AQ4480">
        <v>1187</v>
      </c>
      <c r="AR4480">
        <v>0.99993927720584797</v>
      </c>
      <c r="AS4480">
        <v>2.1359434164466801E-2</v>
      </c>
      <c r="AT4480">
        <v>18</v>
      </c>
      <c r="AU4480">
        <v>6.9922949623782401E-3</v>
      </c>
      <c r="AV4480">
        <v>6</v>
      </c>
      <c r="AW4480">
        <v>1188</v>
      </c>
      <c r="AX4480">
        <v>1</v>
      </c>
      <c r="AY4480">
        <v>68.581187909589104</v>
      </c>
      <c r="AZ4480">
        <v>1185</v>
      </c>
      <c r="BA4480">
        <v>0.99953621015156102</v>
      </c>
      <c r="BB4480">
        <v>1139</v>
      </c>
      <c r="BC4480">
        <v>0.88091503709435703</v>
      </c>
      <c r="BD4480">
        <v>42</v>
      </c>
      <c r="BE4480">
        <v>0.10549283400977399</v>
      </c>
      <c r="BF4480">
        <v>65.526403471615893</v>
      </c>
      <c r="BG4480">
        <v>70.271615058166006</v>
      </c>
      <c r="BH4480">
        <v>64.262106352990898</v>
      </c>
      <c r="BI4480">
        <v>61.237175299069001</v>
      </c>
    </row>
    <row r="4481" spans="1:61" x14ac:dyDescent="0.25">
      <c r="A4481" s="10" t="str">
        <f>VLOOKUP(D4481,'Index-Relations'!E:F,2,FALSE)</f>
        <v>ESG</v>
      </c>
      <c r="B4481" t="s">
        <v>3450</v>
      </c>
      <c r="C4481" s="53" t="s">
        <v>2769</v>
      </c>
      <c r="D4481" s="59" t="s">
        <v>2892</v>
      </c>
      <c r="E4481" s="59" t="s">
        <v>7897</v>
      </c>
      <c r="F4481" t="s">
        <v>1766</v>
      </c>
      <c r="G4481" t="s">
        <v>1765</v>
      </c>
      <c r="H4481" t="s">
        <v>1767</v>
      </c>
      <c r="I4481" s="52">
        <v>45352</v>
      </c>
      <c r="J4481" t="s">
        <v>2457</v>
      </c>
      <c r="K4481">
        <v>1195</v>
      </c>
      <c r="L4481">
        <v>70.791182682218405</v>
      </c>
      <c r="M4481">
        <v>1190</v>
      </c>
      <c r="N4481">
        <v>0.99853802450130003</v>
      </c>
      <c r="O4481">
        <v>75.588527525439204</v>
      </c>
      <c r="P4481">
        <v>1190</v>
      </c>
      <c r="Q4481">
        <v>0.99853802450130003</v>
      </c>
      <c r="R4481">
        <v>1181</v>
      </c>
      <c r="S4481">
        <v>0.99472692295500598</v>
      </c>
      <c r="T4481">
        <v>32.525365252120103</v>
      </c>
      <c r="U4481">
        <v>0.65945953815957803</v>
      </c>
      <c r="V4481">
        <v>818</v>
      </c>
      <c r="W4481">
        <v>0.118003103392782</v>
      </c>
      <c r="X4481">
        <v>152</v>
      </c>
      <c r="Y4481">
        <v>1186</v>
      </c>
      <c r="Z4481">
        <v>0.99694525278782398</v>
      </c>
      <c r="AA4481">
        <v>28.536742309232501</v>
      </c>
      <c r="AB4481">
        <v>1094</v>
      </c>
      <c r="AC4481">
        <v>0.95651159314684397</v>
      </c>
      <c r="AD4481">
        <v>92</v>
      </c>
      <c r="AE4481">
        <v>4.0433659640979697E-2</v>
      </c>
      <c r="AF4481">
        <v>9</v>
      </c>
      <c r="AG4481">
        <v>3.0547472121757002E-3</v>
      </c>
      <c r="AH4481">
        <v>1.80381348087139E-3</v>
      </c>
      <c r="AI4481">
        <v>57</v>
      </c>
      <c r="AJ4481">
        <v>66.292205253464104</v>
      </c>
      <c r="AK4481">
        <v>1190</v>
      </c>
      <c r="AL4481">
        <v>0.99853802450130003</v>
      </c>
      <c r="AM4481">
        <v>1.1669400978201299E-2</v>
      </c>
      <c r="AN4481">
        <v>10</v>
      </c>
      <c r="AO4481">
        <v>1.31475898075178E-2</v>
      </c>
      <c r="AP4481">
        <v>6</v>
      </c>
      <c r="AQ4481">
        <v>1195</v>
      </c>
      <c r="AR4481">
        <v>1</v>
      </c>
      <c r="AS4481">
        <v>2.0846295322651601E-2</v>
      </c>
      <c r="AT4481">
        <v>18</v>
      </c>
      <c r="AU4481">
        <v>7.7542905736644099E-3</v>
      </c>
      <c r="AV4481">
        <v>7</v>
      </c>
      <c r="AW4481">
        <v>1195</v>
      </c>
      <c r="AX4481">
        <v>1</v>
      </c>
      <c r="AY4481">
        <v>68.935378529258003</v>
      </c>
      <c r="AZ4481">
        <v>1190</v>
      </c>
      <c r="BA4481">
        <v>0.99853802450130003</v>
      </c>
      <c r="BB4481">
        <v>1147</v>
      </c>
      <c r="BC4481">
        <v>0.87977909865721304</v>
      </c>
      <c r="BD4481">
        <v>42</v>
      </c>
      <c r="BE4481">
        <v>0.107073311535268</v>
      </c>
      <c r="BF4481">
        <v>66.076643208099</v>
      </c>
      <c r="BG4481">
        <v>70.610697218566898</v>
      </c>
      <c r="BH4481">
        <v>64.554811047043003</v>
      </c>
      <c r="BI4481">
        <v>62.000006473182999</v>
      </c>
    </row>
    <row r="4482" spans="1:61" x14ac:dyDescent="0.25">
      <c r="A4482" s="10" t="str">
        <f>VLOOKUP(D4482,'Index-Relations'!E:F,2,FALSE)</f>
        <v>ESG</v>
      </c>
      <c r="B4482" t="s">
        <v>3450</v>
      </c>
      <c r="C4482" s="53" t="s">
        <v>2770</v>
      </c>
      <c r="D4482" s="59" t="s">
        <v>2892</v>
      </c>
      <c r="E4482" s="59" t="s">
        <v>7898</v>
      </c>
      <c r="F4482" t="s">
        <v>1766</v>
      </c>
      <c r="G4482" t="s">
        <v>1765</v>
      </c>
      <c r="H4482" t="s">
        <v>1767</v>
      </c>
      <c r="I4482" s="52">
        <v>45323</v>
      </c>
      <c r="J4482" t="s">
        <v>2457</v>
      </c>
      <c r="K4482">
        <v>1196</v>
      </c>
      <c r="L4482">
        <v>71.363247633124899</v>
      </c>
      <c r="M4482">
        <v>1190</v>
      </c>
      <c r="N4482">
        <v>0.99851359953884999</v>
      </c>
      <c r="O4482">
        <v>75.790448059656597</v>
      </c>
      <c r="P4482">
        <v>1190</v>
      </c>
      <c r="Q4482">
        <v>0.99851359953884999</v>
      </c>
      <c r="R4482">
        <v>1181</v>
      </c>
      <c r="S4482">
        <v>0.99464766490326795</v>
      </c>
      <c r="T4482">
        <v>32.807813237629901</v>
      </c>
      <c r="U4482">
        <v>0.65023540033286598</v>
      </c>
      <c r="V4482">
        <v>816</v>
      </c>
      <c r="W4482">
        <v>0.114657705890626</v>
      </c>
      <c r="X4482">
        <v>148</v>
      </c>
      <c r="Y4482">
        <v>1186</v>
      </c>
      <c r="Z4482">
        <v>0.99711241842675902</v>
      </c>
      <c r="AA4482">
        <v>29.212953706742599</v>
      </c>
      <c r="AB4482">
        <v>1092</v>
      </c>
      <c r="AC4482">
        <v>0.95458015534597296</v>
      </c>
      <c r="AD4482">
        <v>94</v>
      </c>
      <c r="AE4482">
        <v>4.2532263080787398E-2</v>
      </c>
      <c r="AF4482">
        <v>10</v>
      </c>
      <c r="AG4482">
        <v>2.8875815732391499E-3</v>
      </c>
      <c r="AH4482">
        <v>1.7852679129561999E-3</v>
      </c>
      <c r="AI4482">
        <v>52</v>
      </c>
      <c r="AJ4482">
        <v>66.980961846713299</v>
      </c>
      <c r="AK4482">
        <v>1190</v>
      </c>
      <c r="AL4482">
        <v>0.99851359953884999</v>
      </c>
      <c r="AM4482">
        <v>1.2180285699178299E-2</v>
      </c>
      <c r="AN4482">
        <v>10</v>
      </c>
      <c r="AO4482">
        <v>1.3284413280454399E-2</v>
      </c>
      <c r="AP4482">
        <v>6</v>
      </c>
      <c r="AQ4482">
        <v>1193</v>
      </c>
      <c r="AR4482">
        <v>0.99954831517076104</v>
      </c>
      <c r="AS4482">
        <v>2.11404355070108E-2</v>
      </c>
      <c r="AT4482">
        <v>18</v>
      </c>
      <c r="AU4482">
        <v>8.0556083382311398E-3</v>
      </c>
      <c r="AV4482">
        <v>7</v>
      </c>
      <c r="AW4482">
        <v>1193</v>
      </c>
      <c r="AX4482">
        <v>0.99954831517076104</v>
      </c>
      <c r="AY4482">
        <v>69.456666645676407</v>
      </c>
      <c r="AZ4482">
        <v>1190</v>
      </c>
      <c r="BA4482">
        <v>0.99851359953884999</v>
      </c>
      <c r="BB4482">
        <v>1143</v>
      </c>
      <c r="BC4482">
        <v>0.88199423458657999</v>
      </c>
      <c r="BD4482">
        <v>44</v>
      </c>
      <c r="BE4482">
        <v>0.104269667303726</v>
      </c>
      <c r="BF4482">
        <v>66.589684556129995</v>
      </c>
      <c r="BG4482">
        <v>70.738387898626897</v>
      </c>
      <c r="BH4482">
        <v>64.949926796455003</v>
      </c>
      <c r="BI4482">
        <v>62.598436277345002</v>
      </c>
    </row>
    <row r="4483" spans="1:61" x14ac:dyDescent="0.25">
      <c r="A4483" s="10" t="str">
        <f>VLOOKUP(D4483,'Index-Relations'!E:F,2,FALSE)</f>
        <v>ESG</v>
      </c>
      <c r="B4483" t="s">
        <v>3450</v>
      </c>
      <c r="C4483" s="53" t="s">
        <v>2760</v>
      </c>
      <c r="D4483" s="59" t="s">
        <v>2893</v>
      </c>
      <c r="E4483" s="59" t="s">
        <v>7899</v>
      </c>
      <c r="F4483" t="s">
        <v>1770</v>
      </c>
      <c r="G4483" t="s">
        <v>1769</v>
      </c>
      <c r="H4483" t="s">
        <v>1771</v>
      </c>
      <c r="I4483" s="52">
        <v>45659</v>
      </c>
      <c r="J4483" t="s">
        <v>2457</v>
      </c>
      <c r="K4483">
        <v>802</v>
      </c>
      <c r="L4483" s="73">
        <v>69.215195555701996</v>
      </c>
      <c r="M4483">
        <v>802</v>
      </c>
      <c r="N4483">
        <v>1</v>
      </c>
      <c r="O4483" s="73">
        <v>74.666870936516005</v>
      </c>
      <c r="P4483">
        <v>802</v>
      </c>
      <c r="Q4483">
        <v>1</v>
      </c>
      <c r="R4483">
        <v>796</v>
      </c>
      <c r="S4483">
        <v>0.99708065414550695</v>
      </c>
      <c r="T4483">
        <v>32.1810214082101</v>
      </c>
      <c r="U4483">
        <v>0.64703939162687396</v>
      </c>
      <c r="V4483">
        <v>565</v>
      </c>
      <c r="W4483">
        <v>0.11621674616332101</v>
      </c>
      <c r="X4483">
        <v>112</v>
      </c>
      <c r="Y4483">
        <v>801</v>
      </c>
      <c r="Z4483">
        <v>0.99959904654308196</v>
      </c>
      <c r="AA4483">
        <v>26.7305589001435</v>
      </c>
      <c r="AB4483">
        <v>727</v>
      </c>
      <c r="AC4483">
        <v>0.94300298855104603</v>
      </c>
      <c r="AD4483">
        <v>74</v>
      </c>
      <c r="AE4483">
        <v>5.6596057992036403E-2</v>
      </c>
      <c r="AF4483">
        <v>1</v>
      </c>
      <c r="AG4483">
        <v>4.0095345691708301E-4</v>
      </c>
      <c r="AH4483">
        <v>3.75837275264484E-3</v>
      </c>
      <c r="AI4483">
        <v>43</v>
      </c>
      <c r="AJ4483" s="73">
        <v>65.561688019089999</v>
      </c>
      <c r="AK4483">
        <v>802</v>
      </c>
      <c r="AL4483">
        <v>1</v>
      </c>
      <c r="AM4483">
        <v>0</v>
      </c>
      <c r="AN4483">
        <v>0</v>
      </c>
      <c r="AO4483">
        <v>1.8494159894130199E-3</v>
      </c>
      <c r="AP4483">
        <v>1</v>
      </c>
      <c r="AQ4483">
        <v>802</v>
      </c>
      <c r="AR4483">
        <v>0.999999999999999</v>
      </c>
      <c r="AS4483">
        <v>0</v>
      </c>
      <c r="AT4483">
        <v>0</v>
      </c>
      <c r="AU4483">
        <v>0</v>
      </c>
      <c r="AV4483">
        <v>0</v>
      </c>
      <c r="AW4483">
        <v>802</v>
      </c>
      <c r="AX4483">
        <v>1</v>
      </c>
      <c r="AY4483" s="73">
        <v>65.639063191174898</v>
      </c>
      <c r="AZ4483">
        <v>802</v>
      </c>
      <c r="BA4483">
        <v>1</v>
      </c>
      <c r="BB4483">
        <v>777</v>
      </c>
      <c r="BC4483">
        <v>0.93001637969939999</v>
      </c>
      <c r="BD4483">
        <v>24</v>
      </c>
      <c r="BE4483">
        <v>6.8134204311186095E-2</v>
      </c>
      <c r="BF4483">
        <v>69.215195555701996</v>
      </c>
      <c r="BG4483">
        <v>74.666870936516005</v>
      </c>
      <c r="BH4483">
        <v>65.639063191174898</v>
      </c>
      <c r="BI4483">
        <v>65.561688019089999</v>
      </c>
    </row>
    <row r="4484" spans="1:61" x14ac:dyDescent="0.25">
      <c r="A4484" s="10" t="str">
        <f>VLOOKUP(D4484,'Index-Relations'!E:F,2,FALSE)</f>
        <v>ESG</v>
      </c>
      <c r="B4484" t="s">
        <v>3450</v>
      </c>
      <c r="C4484" s="53" t="s">
        <v>2761</v>
      </c>
      <c r="D4484" s="59" t="s">
        <v>2893</v>
      </c>
      <c r="E4484" s="59" t="s">
        <v>7900</v>
      </c>
      <c r="F4484" t="s">
        <v>1770</v>
      </c>
      <c r="G4484" t="s">
        <v>1769</v>
      </c>
      <c r="H4484" t="s">
        <v>1771</v>
      </c>
      <c r="I4484" s="52">
        <v>45628</v>
      </c>
      <c r="J4484" t="s">
        <v>2457</v>
      </c>
      <c r="K4484">
        <v>806</v>
      </c>
      <c r="L4484" s="73">
        <v>69.146093839892899</v>
      </c>
      <c r="M4484">
        <v>806</v>
      </c>
      <c r="N4484">
        <v>1</v>
      </c>
      <c r="O4484" s="73">
        <v>74.349432262739896</v>
      </c>
      <c r="P4484">
        <v>806</v>
      </c>
      <c r="Q4484">
        <v>1</v>
      </c>
      <c r="R4484">
        <v>800</v>
      </c>
      <c r="S4484">
        <v>0.99705611146554896</v>
      </c>
      <c r="T4484">
        <v>32.2065511044704</v>
      </c>
      <c r="U4484">
        <v>0.64927792175185495</v>
      </c>
      <c r="V4484">
        <v>569</v>
      </c>
      <c r="W4484">
        <v>0.115252150916136</v>
      </c>
      <c r="X4484">
        <v>112</v>
      </c>
      <c r="Y4484">
        <v>805</v>
      </c>
      <c r="Z4484">
        <v>0.99958774314891097</v>
      </c>
      <c r="AA4484">
        <v>24.817658209821499</v>
      </c>
      <c r="AB4484">
        <v>734</v>
      </c>
      <c r="AC4484">
        <v>0.94244210222883196</v>
      </c>
      <c r="AD4484">
        <v>71</v>
      </c>
      <c r="AE4484">
        <v>5.7145640920079198E-2</v>
      </c>
      <c r="AF4484">
        <v>1</v>
      </c>
      <c r="AG4484">
        <v>4.1225685108872001E-4</v>
      </c>
      <c r="AH4484">
        <v>3.7311124194688498E-3</v>
      </c>
      <c r="AI4484">
        <v>43</v>
      </c>
      <c r="AJ4484" s="73">
        <v>65.506606345077898</v>
      </c>
      <c r="AK4484">
        <v>806</v>
      </c>
      <c r="AL4484">
        <v>1</v>
      </c>
      <c r="AM4484">
        <v>0</v>
      </c>
      <c r="AN4484">
        <v>0</v>
      </c>
      <c r="AO4484">
        <v>1.9055217441251301E-3</v>
      </c>
      <c r="AP4484">
        <v>1</v>
      </c>
      <c r="AQ4484">
        <v>806</v>
      </c>
      <c r="AR4484">
        <v>1</v>
      </c>
      <c r="AS4484">
        <v>0</v>
      </c>
      <c r="AT4484">
        <v>0</v>
      </c>
      <c r="AU4484">
        <v>0</v>
      </c>
      <c r="AV4484">
        <v>0</v>
      </c>
      <c r="AW4484">
        <v>806</v>
      </c>
      <c r="AX4484">
        <v>1</v>
      </c>
      <c r="AY4484" s="73">
        <v>65.861871255871904</v>
      </c>
      <c r="AZ4484">
        <v>806</v>
      </c>
      <c r="BA4484">
        <v>1</v>
      </c>
      <c r="BB4484">
        <v>781</v>
      </c>
      <c r="BC4484">
        <v>0.93211978057527101</v>
      </c>
      <c r="BD4484">
        <v>24</v>
      </c>
      <c r="BE4484">
        <v>6.5974697680603697E-2</v>
      </c>
      <c r="BF4484">
        <v>69.146093839892899</v>
      </c>
      <c r="BG4484">
        <v>74.349432262739896</v>
      </c>
      <c r="BH4484">
        <v>65.861871255871904</v>
      </c>
      <c r="BI4484">
        <v>65.506606345077898</v>
      </c>
    </row>
    <row r="4485" spans="1:61" x14ac:dyDescent="0.25">
      <c r="A4485" s="10" t="str">
        <f>VLOOKUP(D4485,'Index-Relations'!E:F,2,FALSE)</f>
        <v>ESG</v>
      </c>
      <c r="B4485" t="s">
        <v>3450</v>
      </c>
      <c r="C4485" s="53" t="s">
        <v>2762</v>
      </c>
      <c r="D4485" s="59" t="s">
        <v>2893</v>
      </c>
      <c r="E4485" s="59" t="s">
        <v>7901</v>
      </c>
      <c r="F4485" t="s">
        <v>1770</v>
      </c>
      <c r="G4485" t="s">
        <v>1769</v>
      </c>
      <c r="H4485" t="s">
        <v>1771</v>
      </c>
      <c r="I4485" s="52">
        <v>45597</v>
      </c>
      <c r="J4485" t="s">
        <v>2457</v>
      </c>
      <c r="K4485">
        <v>806</v>
      </c>
      <c r="L4485" s="73">
        <v>69.691696513509001</v>
      </c>
      <c r="M4485">
        <v>806</v>
      </c>
      <c r="N4485">
        <v>1</v>
      </c>
      <c r="O4485" s="73">
        <v>74.701557393493005</v>
      </c>
      <c r="P4485">
        <v>806</v>
      </c>
      <c r="Q4485">
        <v>1</v>
      </c>
      <c r="R4485">
        <v>800</v>
      </c>
      <c r="S4485">
        <v>0.99682890143202696</v>
      </c>
      <c r="T4485">
        <v>32.3338164723408</v>
      </c>
      <c r="U4485">
        <v>0.65153206089594995</v>
      </c>
      <c r="V4485">
        <v>568</v>
      </c>
      <c r="W4485">
        <v>0.115498703324055</v>
      </c>
      <c r="X4485">
        <v>112</v>
      </c>
      <c r="Y4485">
        <v>805</v>
      </c>
      <c r="Z4485">
        <v>0.99960536562365598</v>
      </c>
      <c r="AA4485">
        <v>25.847168021065901</v>
      </c>
      <c r="AB4485">
        <v>733</v>
      </c>
      <c r="AC4485">
        <v>0.93933320451065205</v>
      </c>
      <c r="AD4485">
        <v>72</v>
      </c>
      <c r="AE4485">
        <v>6.0272161113002799E-2</v>
      </c>
      <c r="AF4485">
        <v>1</v>
      </c>
      <c r="AG4485">
        <v>3.9463437634439102E-4</v>
      </c>
      <c r="AH4485">
        <v>4.4752105697521798E-3</v>
      </c>
      <c r="AI4485">
        <v>42</v>
      </c>
      <c r="AJ4485" s="73">
        <v>66.194827287726994</v>
      </c>
      <c r="AK4485">
        <v>806</v>
      </c>
      <c r="AL4485">
        <v>1</v>
      </c>
      <c r="AM4485">
        <v>0</v>
      </c>
      <c r="AN4485">
        <v>0</v>
      </c>
      <c r="AO4485">
        <v>0</v>
      </c>
      <c r="AP4485">
        <v>0</v>
      </c>
      <c r="AQ4485">
        <v>806</v>
      </c>
      <c r="AR4485">
        <v>0.999999999999999</v>
      </c>
      <c r="AS4485">
        <v>0</v>
      </c>
      <c r="AT4485">
        <v>0</v>
      </c>
      <c r="AU4485">
        <v>0</v>
      </c>
      <c r="AV4485">
        <v>0</v>
      </c>
      <c r="AW4485">
        <v>806</v>
      </c>
      <c r="AX4485">
        <v>1</v>
      </c>
      <c r="AY4485" s="73">
        <v>66.354981649777997</v>
      </c>
      <c r="AZ4485">
        <v>806</v>
      </c>
      <c r="BA4485">
        <v>1</v>
      </c>
      <c r="BB4485">
        <v>779</v>
      </c>
      <c r="BC4485">
        <v>0.93313561986586102</v>
      </c>
      <c r="BD4485">
        <v>27</v>
      </c>
      <c r="BE4485">
        <v>6.6864380134138299E-2</v>
      </c>
      <c r="BF4485">
        <v>69.691696513509001</v>
      </c>
      <c r="BG4485">
        <v>74.701557393493005</v>
      </c>
      <c r="BH4485">
        <v>66.354981649777997</v>
      </c>
      <c r="BI4485">
        <v>66.194827287726994</v>
      </c>
    </row>
    <row r="4486" spans="1:61" x14ac:dyDescent="0.25">
      <c r="A4486" s="10" t="str">
        <f>VLOOKUP(D4486,'Index-Relations'!E:F,2,FALSE)</f>
        <v>ESG</v>
      </c>
      <c r="B4486" t="s">
        <v>3450</v>
      </c>
      <c r="C4486" s="53" t="s">
        <v>2763</v>
      </c>
      <c r="D4486" s="59" t="s">
        <v>2893</v>
      </c>
      <c r="E4486" s="59" t="s">
        <v>7902</v>
      </c>
      <c r="F4486" t="s">
        <v>1770</v>
      </c>
      <c r="G4486" t="s">
        <v>1769</v>
      </c>
      <c r="H4486" t="s">
        <v>1771</v>
      </c>
      <c r="I4486" s="52">
        <v>45566</v>
      </c>
      <c r="J4486" t="s">
        <v>2457</v>
      </c>
      <c r="K4486">
        <v>809</v>
      </c>
      <c r="L4486" s="73">
        <v>69.705300287252001</v>
      </c>
      <c r="M4486">
        <v>809</v>
      </c>
      <c r="N4486">
        <v>1</v>
      </c>
      <c r="O4486" s="73">
        <v>74.729466718569995</v>
      </c>
      <c r="P4486">
        <v>809</v>
      </c>
      <c r="Q4486">
        <v>1</v>
      </c>
      <c r="R4486">
        <v>802</v>
      </c>
      <c r="S4486">
        <v>0.99612450335953295</v>
      </c>
      <c r="T4486">
        <v>32.628654172681003</v>
      </c>
      <c r="U4486">
        <v>0.65346947541412304</v>
      </c>
      <c r="V4486">
        <v>570</v>
      </c>
      <c r="W4486">
        <v>0.116307916743285</v>
      </c>
      <c r="X4486">
        <v>113</v>
      </c>
      <c r="Y4486">
        <v>808</v>
      </c>
      <c r="Z4486">
        <v>0.99965719497597605</v>
      </c>
      <c r="AA4486">
        <v>25.746105648459299</v>
      </c>
      <c r="AB4486">
        <v>748</v>
      </c>
      <c r="AC4486">
        <v>0.95683015129339899</v>
      </c>
      <c r="AD4486">
        <v>60</v>
      </c>
      <c r="AE4486">
        <v>4.28270436825764E-2</v>
      </c>
      <c r="AF4486">
        <v>1</v>
      </c>
      <c r="AG4486">
        <v>3.4280502402423498E-4</v>
      </c>
      <c r="AH4486">
        <v>3.4914511298257799E-3</v>
      </c>
      <c r="AI4486">
        <v>41</v>
      </c>
      <c r="AJ4486" s="73">
        <v>66.156337762569905</v>
      </c>
      <c r="AK4486">
        <v>809</v>
      </c>
      <c r="AL4486">
        <v>1</v>
      </c>
      <c r="AM4486">
        <v>0</v>
      </c>
      <c r="AN4486">
        <v>0</v>
      </c>
      <c r="AO4486">
        <v>0</v>
      </c>
      <c r="AP4486">
        <v>0</v>
      </c>
      <c r="AQ4486">
        <v>809</v>
      </c>
      <c r="AR4486">
        <v>1</v>
      </c>
      <c r="AS4486">
        <v>0</v>
      </c>
      <c r="AT4486">
        <v>0</v>
      </c>
      <c r="AU4486">
        <v>0</v>
      </c>
      <c r="AV4486">
        <v>0</v>
      </c>
      <c r="AW4486">
        <v>809</v>
      </c>
      <c r="AX4486">
        <v>1</v>
      </c>
      <c r="AY4486" s="73">
        <v>66.360075254392896</v>
      </c>
      <c r="AZ4486">
        <v>809</v>
      </c>
      <c r="BA4486">
        <v>1</v>
      </c>
      <c r="BB4486">
        <v>782</v>
      </c>
      <c r="BC4486">
        <v>0.93194190669521504</v>
      </c>
      <c r="BD4486">
        <v>27</v>
      </c>
      <c r="BE4486">
        <v>6.80580933047846E-2</v>
      </c>
      <c r="BF4486">
        <v>69.705300287252001</v>
      </c>
      <c r="BG4486">
        <v>74.729466718569995</v>
      </c>
      <c r="BH4486">
        <v>66.360075254392896</v>
      </c>
      <c r="BI4486">
        <v>66.156337762569905</v>
      </c>
    </row>
    <row r="4487" spans="1:61" x14ac:dyDescent="0.25">
      <c r="A4487" s="10" t="str">
        <f>VLOOKUP(D4487,'Index-Relations'!E:F,2,FALSE)</f>
        <v>ESG</v>
      </c>
      <c r="B4487" t="s">
        <v>3450</v>
      </c>
      <c r="C4487" s="53" t="s">
        <v>2764</v>
      </c>
      <c r="D4487" s="59" t="s">
        <v>2893</v>
      </c>
      <c r="E4487" s="59" t="s">
        <v>7903</v>
      </c>
      <c r="F4487" t="s">
        <v>1770</v>
      </c>
      <c r="G4487" t="s">
        <v>1769</v>
      </c>
      <c r="H4487" t="s">
        <v>1771</v>
      </c>
      <c r="I4487" s="52">
        <v>45537</v>
      </c>
      <c r="J4487" t="s">
        <v>2457</v>
      </c>
      <c r="K4487">
        <v>816</v>
      </c>
      <c r="L4487" s="73">
        <v>69.922165198891904</v>
      </c>
      <c r="M4487">
        <v>816</v>
      </c>
      <c r="N4487">
        <v>1</v>
      </c>
      <c r="O4487" s="73">
        <v>74.838513841625002</v>
      </c>
      <c r="P4487">
        <v>816</v>
      </c>
      <c r="Q4487">
        <v>1</v>
      </c>
      <c r="R4487">
        <v>809</v>
      </c>
      <c r="S4487">
        <v>0.99651849035777795</v>
      </c>
      <c r="T4487">
        <v>32.510559357853097</v>
      </c>
      <c r="U4487">
        <v>0.663228151531985</v>
      </c>
      <c r="V4487">
        <v>576</v>
      </c>
      <c r="W4487">
        <v>0.12139479774654501</v>
      </c>
      <c r="X4487">
        <v>115</v>
      </c>
      <c r="Y4487">
        <v>815</v>
      </c>
      <c r="Z4487">
        <v>0.99970111595421496</v>
      </c>
      <c r="AA4487">
        <v>26.420671499426401</v>
      </c>
      <c r="AB4487">
        <v>767</v>
      </c>
      <c r="AC4487">
        <v>0.96364423979285596</v>
      </c>
      <c r="AD4487">
        <v>60</v>
      </c>
      <c r="AE4487">
        <v>4.1963192432591501E-2</v>
      </c>
      <c r="AF4487">
        <v>-11</v>
      </c>
      <c r="AG4487">
        <v>0</v>
      </c>
      <c r="AH4487">
        <v>3.5171761057426398E-3</v>
      </c>
      <c r="AI4487">
        <v>41</v>
      </c>
      <c r="AJ4487" s="73">
        <v>66.550218659336906</v>
      </c>
      <c r="AK4487">
        <v>816</v>
      </c>
      <c r="AL4487">
        <v>1</v>
      </c>
      <c r="AM4487">
        <v>0</v>
      </c>
      <c r="AN4487">
        <v>0</v>
      </c>
      <c r="AO4487">
        <v>0</v>
      </c>
      <c r="AP4487">
        <v>0</v>
      </c>
      <c r="AQ4487">
        <v>816</v>
      </c>
      <c r="AR4487">
        <v>1</v>
      </c>
      <c r="AS4487">
        <v>0</v>
      </c>
      <c r="AT4487">
        <v>0</v>
      </c>
      <c r="AU4487">
        <v>0</v>
      </c>
      <c r="AV4487">
        <v>0</v>
      </c>
      <c r="AW4487">
        <v>816</v>
      </c>
      <c r="AX4487">
        <v>1</v>
      </c>
      <c r="AY4487" s="73">
        <v>66.579562337524905</v>
      </c>
      <c r="AZ4487">
        <v>816</v>
      </c>
      <c r="BA4487">
        <v>1</v>
      </c>
      <c r="BB4487">
        <v>789</v>
      </c>
      <c r="BC4487">
        <v>0.93452175595531894</v>
      </c>
      <c r="BD4487">
        <v>27</v>
      </c>
      <c r="BE4487">
        <v>6.5478244044680306E-2</v>
      </c>
      <c r="BF4487">
        <v>69.922165198891904</v>
      </c>
      <c r="BG4487">
        <v>74.838513841625002</v>
      </c>
      <c r="BH4487">
        <v>66.579562337524905</v>
      </c>
      <c r="BI4487">
        <v>66.550218659336906</v>
      </c>
    </row>
    <row r="4488" spans="1:61" x14ac:dyDescent="0.25">
      <c r="A4488" s="10" t="str">
        <f>VLOOKUP(D4488,'Index-Relations'!E:F,2,FALSE)</f>
        <v>ESG</v>
      </c>
      <c r="B4488" t="s">
        <v>3450</v>
      </c>
      <c r="C4488" s="53" t="s">
        <v>3350</v>
      </c>
      <c r="D4488" s="59" t="s">
        <v>2893</v>
      </c>
      <c r="E4488" s="59" t="s">
        <v>7904</v>
      </c>
      <c r="F4488" t="s">
        <v>1770</v>
      </c>
      <c r="G4488" t="s">
        <v>1769</v>
      </c>
      <c r="H4488" t="s">
        <v>1771</v>
      </c>
      <c r="I4488" s="52">
        <v>45505</v>
      </c>
      <c r="J4488" t="s">
        <v>2457</v>
      </c>
      <c r="K4488">
        <v>816</v>
      </c>
      <c r="L4488" s="73">
        <v>70.115239684757</v>
      </c>
      <c r="M4488">
        <v>816</v>
      </c>
      <c r="N4488">
        <v>1</v>
      </c>
      <c r="O4488" s="73">
        <v>74.832740668377994</v>
      </c>
      <c r="P4488">
        <v>816</v>
      </c>
      <c r="Q4488">
        <v>1</v>
      </c>
      <c r="R4488">
        <v>809</v>
      </c>
      <c r="S4488">
        <v>0.99660104731812404</v>
      </c>
      <c r="T4488">
        <v>32.427148463829703</v>
      </c>
      <c r="U4488">
        <v>0.66324716231458902</v>
      </c>
      <c r="V4488">
        <v>577</v>
      </c>
      <c r="W4488">
        <v>0.12870192056752999</v>
      </c>
      <c r="X4488">
        <v>115</v>
      </c>
      <c r="Y4488">
        <v>815</v>
      </c>
      <c r="Z4488">
        <v>0.99967266601330496</v>
      </c>
      <c r="AA4488">
        <v>27.031216566963401</v>
      </c>
      <c r="AB4488">
        <v>769</v>
      </c>
      <c r="AC4488">
        <v>0.97255967994616399</v>
      </c>
      <c r="AD4488">
        <v>46</v>
      </c>
      <c r="AE4488">
        <v>2.7112986067140799E-2</v>
      </c>
      <c r="AF4488">
        <v>1</v>
      </c>
      <c r="AG4488">
        <v>3.2733398669496002E-4</v>
      </c>
      <c r="AH4488">
        <v>3.4130833151490999E-3</v>
      </c>
      <c r="AI4488">
        <v>41</v>
      </c>
      <c r="AJ4488" s="73">
        <v>66.627772475614904</v>
      </c>
      <c r="AK4488">
        <v>816</v>
      </c>
      <c r="AL4488">
        <v>1</v>
      </c>
      <c r="AM4488">
        <v>0</v>
      </c>
      <c r="AN4488">
        <v>0</v>
      </c>
      <c r="AO4488">
        <v>0</v>
      </c>
      <c r="AP4488">
        <v>0</v>
      </c>
      <c r="AQ4488">
        <v>816</v>
      </c>
      <c r="AR4488">
        <v>1</v>
      </c>
      <c r="AS4488">
        <v>0</v>
      </c>
      <c r="AT4488">
        <v>0</v>
      </c>
      <c r="AU4488">
        <v>0</v>
      </c>
      <c r="AV4488">
        <v>0</v>
      </c>
      <c r="AW4488">
        <v>816</v>
      </c>
      <c r="AX4488">
        <v>0.999999999999999</v>
      </c>
      <c r="AY4488" s="73">
        <v>66.987024227667007</v>
      </c>
      <c r="AZ4488">
        <v>816</v>
      </c>
      <c r="BA4488">
        <v>1</v>
      </c>
      <c r="BB4488">
        <v>791</v>
      </c>
      <c r="BC4488">
        <v>0.94043813702201495</v>
      </c>
      <c r="BD4488">
        <v>25</v>
      </c>
      <c r="BE4488">
        <v>5.9561862977984201E-2</v>
      </c>
      <c r="BF4488">
        <v>70.115239684757</v>
      </c>
      <c r="BG4488">
        <v>74.832740668377994</v>
      </c>
      <c r="BH4488">
        <v>66.987024227667007</v>
      </c>
      <c r="BI4488">
        <v>66.627772475614904</v>
      </c>
    </row>
    <row r="4489" spans="1:61" x14ac:dyDescent="0.25">
      <c r="A4489" s="10" t="str">
        <f>VLOOKUP(D4489,'Index-Relations'!E:F,2,FALSE)</f>
        <v>ESG</v>
      </c>
      <c r="B4489" t="s">
        <v>3450</v>
      </c>
      <c r="C4489" s="53" t="s">
        <v>2765</v>
      </c>
      <c r="D4489" s="59" t="s">
        <v>2893</v>
      </c>
      <c r="E4489" s="59" t="s">
        <v>7905</v>
      </c>
      <c r="F4489" t="s">
        <v>1770</v>
      </c>
      <c r="G4489" t="s">
        <v>1769</v>
      </c>
      <c r="H4489" t="s">
        <v>1771</v>
      </c>
      <c r="I4489" s="52">
        <v>45474</v>
      </c>
      <c r="J4489" t="s">
        <v>2457</v>
      </c>
      <c r="K4489">
        <v>818</v>
      </c>
      <c r="L4489" s="73">
        <v>70.806935208357004</v>
      </c>
      <c r="M4489">
        <v>818</v>
      </c>
      <c r="N4489">
        <v>1</v>
      </c>
      <c r="O4489" s="73">
        <v>75.066958320543904</v>
      </c>
      <c r="P4489">
        <v>818</v>
      </c>
      <c r="Q4489">
        <v>1</v>
      </c>
      <c r="R4489">
        <v>811</v>
      </c>
      <c r="S4489">
        <v>0.99662151322642401</v>
      </c>
      <c r="T4489">
        <v>32.046014189041799</v>
      </c>
      <c r="U4489">
        <v>0.67241329098747304</v>
      </c>
      <c r="V4489">
        <v>574</v>
      </c>
      <c r="W4489">
        <v>0.12781514044280001</v>
      </c>
      <c r="X4489">
        <v>114</v>
      </c>
      <c r="Y4489">
        <v>816</v>
      </c>
      <c r="Z4489">
        <v>0.99912491048575802</v>
      </c>
      <c r="AA4489">
        <v>27.323989026253599</v>
      </c>
      <c r="AB4489">
        <v>767</v>
      </c>
      <c r="AC4489">
        <v>0.96627266699005498</v>
      </c>
      <c r="AD4489">
        <v>49</v>
      </c>
      <c r="AE4489">
        <v>3.2852243495703398E-2</v>
      </c>
      <c r="AF4489">
        <v>2</v>
      </c>
      <c r="AG4489">
        <v>8.7508951424072803E-4</v>
      </c>
      <c r="AH4489">
        <v>3.2992680932989499E-3</v>
      </c>
      <c r="AI4489">
        <v>41</v>
      </c>
      <c r="AJ4489" s="73">
        <v>67.211836017658896</v>
      </c>
      <c r="AK4489">
        <v>818</v>
      </c>
      <c r="AL4489">
        <v>1</v>
      </c>
      <c r="AM4489">
        <v>0</v>
      </c>
      <c r="AN4489">
        <v>0</v>
      </c>
      <c r="AO4489">
        <v>0</v>
      </c>
      <c r="AP4489">
        <v>0</v>
      </c>
      <c r="AQ4489">
        <v>818</v>
      </c>
      <c r="AR4489">
        <v>1</v>
      </c>
      <c r="AS4489">
        <v>0</v>
      </c>
      <c r="AT4489">
        <v>0</v>
      </c>
      <c r="AU4489">
        <v>0</v>
      </c>
      <c r="AV4489">
        <v>0</v>
      </c>
      <c r="AW4489">
        <v>818</v>
      </c>
      <c r="AX4489">
        <v>0.999999999999999</v>
      </c>
      <c r="AY4489" s="73">
        <v>68.032738672807895</v>
      </c>
      <c r="AZ4489">
        <v>818</v>
      </c>
      <c r="BA4489">
        <v>1</v>
      </c>
      <c r="BB4489">
        <v>793</v>
      </c>
      <c r="BC4489">
        <v>0.94309561844860001</v>
      </c>
      <c r="BD4489">
        <v>25</v>
      </c>
      <c r="BE4489">
        <v>5.6904381551399201E-2</v>
      </c>
      <c r="BF4489">
        <v>70.806935208357004</v>
      </c>
      <c r="BG4489">
        <v>75.066958320543904</v>
      </c>
      <c r="BH4489">
        <v>68.032738672807895</v>
      </c>
      <c r="BI4489">
        <v>67.211836017658896</v>
      </c>
    </row>
    <row r="4490" spans="1:61" x14ac:dyDescent="0.25">
      <c r="A4490" s="10" t="str">
        <f>VLOOKUP(D4490,'Index-Relations'!E:F,2,FALSE)</f>
        <v>ESG</v>
      </c>
      <c r="B4490" t="s">
        <v>3450</v>
      </c>
      <c r="C4490" s="53" t="s">
        <v>2766</v>
      </c>
      <c r="D4490" s="59" t="s">
        <v>2893</v>
      </c>
      <c r="E4490" s="59" t="s">
        <v>7906</v>
      </c>
      <c r="F4490" t="s">
        <v>1770</v>
      </c>
      <c r="G4490" t="s">
        <v>1769</v>
      </c>
      <c r="H4490" t="s">
        <v>1771</v>
      </c>
      <c r="I4490" s="52">
        <v>45446</v>
      </c>
      <c r="J4490" t="s">
        <v>2457</v>
      </c>
      <c r="K4490">
        <v>826</v>
      </c>
      <c r="L4490" s="73">
        <v>70.953789979671996</v>
      </c>
      <c r="M4490">
        <v>826</v>
      </c>
      <c r="N4490">
        <v>1</v>
      </c>
      <c r="O4490" s="73">
        <v>74.961009128811</v>
      </c>
      <c r="P4490">
        <v>826</v>
      </c>
      <c r="Q4490">
        <v>1</v>
      </c>
      <c r="R4490">
        <v>819</v>
      </c>
      <c r="S4490">
        <v>0.99639408923593498</v>
      </c>
      <c r="T4490">
        <v>32.372219050035298</v>
      </c>
      <c r="U4490">
        <v>0.68159979353351297</v>
      </c>
      <c r="V4490">
        <v>578</v>
      </c>
      <c r="W4490">
        <v>0.14093734331365099</v>
      </c>
      <c r="X4490">
        <v>117</v>
      </c>
      <c r="Y4490">
        <v>824</v>
      </c>
      <c r="Z4490">
        <v>0.99908945325849696</v>
      </c>
      <c r="AA4490">
        <v>29.5962145339813</v>
      </c>
      <c r="AB4490">
        <v>779</v>
      </c>
      <c r="AC4490">
        <v>0.97020797243355705</v>
      </c>
      <c r="AD4490">
        <v>45</v>
      </c>
      <c r="AE4490">
        <v>2.88814808249395E-2</v>
      </c>
      <c r="AF4490">
        <v>2</v>
      </c>
      <c r="AG4490">
        <v>9.1054674150315199E-4</v>
      </c>
      <c r="AH4490">
        <v>3.2596595992691402E-3</v>
      </c>
      <c r="AI4490">
        <v>41</v>
      </c>
      <c r="AJ4490" s="73">
        <v>67.301946009940906</v>
      </c>
      <c r="AK4490">
        <v>826</v>
      </c>
      <c r="AL4490">
        <v>1</v>
      </c>
      <c r="AM4490">
        <v>0</v>
      </c>
      <c r="AN4490">
        <v>0</v>
      </c>
      <c r="AO4490">
        <v>0</v>
      </c>
      <c r="AP4490">
        <v>0</v>
      </c>
      <c r="AQ4490">
        <v>826</v>
      </c>
      <c r="AR4490">
        <v>0.999999999999999</v>
      </c>
      <c r="AS4490">
        <v>0</v>
      </c>
      <c r="AT4490">
        <v>0</v>
      </c>
      <c r="AU4490">
        <v>0</v>
      </c>
      <c r="AV4490">
        <v>0</v>
      </c>
      <c r="AW4490">
        <v>826</v>
      </c>
      <c r="AX4490">
        <v>0.999999999999999</v>
      </c>
      <c r="AY4490" s="73">
        <v>68.412456420063904</v>
      </c>
      <c r="AZ4490">
        <v>826</v>
      </c>
      <c r="BA4490">
        <v>1</v>
      </c>
      <c r="BB4490">
        <v>801</v>
      </c>
      <c r="BC4490">
        <v>0.94233014891826095</v>
      </c>
      <c r="BD4490">
        <v>25</v>
      </c>
      <c r="BE4490">
        <v>5.7669851081738603E-2</v>
      </c>
      <c r="BF4490">
        <v>70.953789979671996</v>
      </c>
      <c r="BG4490">
        <v>74.961009128811</v>
      </c>
      <c r="BH4490">
        <v>68.412456420063904</v>
      </c>
      <c r="BI4490">
        <v>67.301946009940906</v>
      </c>
    </row>
    <row r="4491" spans="1:61" x14ac:dyDescent="0.25">
      <c r="A4491" s="10" t="str">
        <f>VLOOKUP(D4491,'Index-Relations'!E:F,2,FALSE)</f>
        <v>ESG</v>
      </c>
      <c r="B4491" t="s">
        <v>3450</v>
      </c>
      <c r="C4491" s="53" t="s">
        <v>2767</v>
      </c>
      <c r="D4491" s="59" t="s">
        <v>2893</v>
      </c>
      <c r="E4491" s="59" t="s">
        <v>7907</v>
      </c>
      <c r="F4491" t="s">
        <v>1770</v>
      </c>
      <c r="G4491" t="s">
        <v>1769</v>
      </c>
      <c r="H4491" t="s">
        <v>1771</v>
      </c>
      <c r="I4491" s="52">
        <v>45413</v>
      </c>
      <c r="J4491" t="s">
        <v>2457</v>
      </c>
      <c r="K4491">
        <v>829</v>
      </c>
      <c r="L4491" s="73">
        <v>70.939909729797904</v>
      </c>
      <c r="M4491" s="72">
        <v>829</v>
      </c>
      <c r="N4491" s="72">
        <v>1</v>
      </c>
      <c r="O4491" s="73">
        <v>75.128752445355005</v>
      </c>
      <c r="P4491" s="72">
        <v>829</v>
      </c>
      <c r="Q4491" s="72">
        <v>1</v>
      </c>
      <c r="R4491">
        <v>820</v>
      </c>
      <c r="S4491">
        <v>0.99625181273688501</v>
      </c>
      <c r="T4491">
        <v>32.714686314698199</v>
      </c>
      <c r="U4491">
        <v>0.67579628207029996</v>
      </c>
      <c r="V4491">
        <v>579</v>
      </c>
      <c r="W4491">
        <v>0.13716156025435</v>
      </c>
      <c r="X4491">
        <v>117</v>
      </c>
      <c r="Y4491">
        <v>825</v>
      </c>
      <c r="Z4491">
        <v>0.99912396219233901</v>
      </c>
      <c r="AA4491">
        <v>30.722022044567801</v>
      </c>
      <c r="AB4491">
        <v>780</v>
      </c>
      <c r="AC4491">
        <v>0.97008073843127296</v>
      </c>
      <c r="AD4491">
        <v>45</v>
      </c>
      <c r="AE4491">
        <v>2.9043223761066099E-2</v>
      </c>
      <c r="AF4491">
        <v>4</v>
      </c>
      <c r="AG4491">
        <v>8.7603780766091696E-4</v>
      </c>
      <c r="AH4491">
        <v>3.09144659521398E-3</v>
      </c>
      <c r="AI4491">
        <v>41</v>
      </c>
      <c r="AJ4491" s="73">
        <v>67.061083805113995</v>
      </c>
      <c r="AK4491" s="72">
        <v>829</v>
      </c>
      <c r="AL4491" s="72">
        <v>1</v>
      </c>
      <c r="AM4491">
        <v>0</v>
      </c>
      <c r="AN4491">
        <v>0</v>
      </c>
      <c r="AO4491">
        <v>0</v>
      </c>
      <c r="AP4491">
        <v>0</v>
      </c>
      <c r="AQ4491">
        <v>827</v>
      </c>
      <c r="AR4491">
        <v>0.99998930143030096</v>
      </c>
      <c r="AS4491">
        <v>0</v>
      </c>
      <c r="AT4491">
        <v>0</v>
      </c>
      <c r="AU4491">
        <v>0</v>
      </c>
      <c r="AV4491">
        <v>0</v>
      </c>
      <c r="AW4491">
        <v>827</v>
      </c>
      <c r="AX4491">
        <v>0.99998930143030096</v>
      </c>
      <c r="AY4491" s="73">
        <v>68.436526039750902</v>
      </c>
      <c r="AZ4491" s="72">
        <v>829</v>
      </c>
      <c r="BA4491" s="72">
        <v>1</v>
      </c>
      <c r="BB4491">
        <v>802</v>
      </c>
      <c r="BC4491">
        <v>0.94831159471489201</v>
      </c>
      <c r="BD4491">
        <v>25</v>
      </c>
      <c r="BE4491">
        <v>5.1677706715408403E-2</v>
      </c>
      <c r="BF4491">
        <v>70.939909729797904</v>
      </c>
      <c r="BG4491">
        <v>75.128752445355005</v>
      </c>
      <c r="BH4491">
        <v>68.436526039750902</v>
      </c>
      <c r="BI4491">
        <v>67.061083805113995</v>
      </c>
    </row>
    <row r="4492" spans="1:61" x14ac:dyDescent="0.25">
      <c r="A4492" s="10" t="str">
        <f>VLOOKUP(D4492,'Index-Relations'!E:F,2,FALSE)</f>
        <v>ESG</v>
      </c>
      <c r="B4492" t="s">
        <v>3450</v>
      </c>
      <c r="C4492" s="53" t="s">
        <v>2768</v>
      </c>
      <c r="D4492" s="59" t="s">
        <v>2893</v>
      </c>
      <c r="E4492" s="59" t="s">
        <v>7908</v>
      </c>
      <c r="F4492" t="s">
        <v>1770</v>
      </c>
      <c r="G4492" t="s">
        <v>1769</v>
      </c>
      <c r="H4492" t="s">
        <v>1771</v>
      </c>
      <c r="I4492" s="52">
        <v>45383</v>
      </c>
      <c r="J4492" t="s">
        <v>2457</v>
      </c>
      <c r="K4492">
        <v>798</v>
      </c>
      <c r="L4492">
        <v>75.858018589137998</v>
      </c>
      <c r="M4492">
        <v>798</v>
      </c>
      <c r="N4492">
        <v>1</v>
      </c>
      <c r="O4492">
        <v>79.598507076705005</v>
      </c>
      <c r="P4492">
        <v>798</v>
      </c>
      <c r="Q4492">
        <v>1</v>
      </c>
      <c r="R4492">
        <v>794</v>
      </c>
      <c r="S4492">
        <v>0.99777257465629399</v>
      </c>
      <c r="T4492">
        <v>32.618740954343899</v>
      </c>
      <c r="U4492">
        <v>0.66705571877361403</v>
      </c>
      <c r="V4492">
        <v>557</v>
      </c>
      <c r="W4492">
        <v>0.12141539636004001</v>
      </c>
      <c r="X4492">
        <v>115</v>
      </c>
      <c r="Y4492">
        <v>797</v>
      </c>
      <c r="Z4492">
        <v>0.99877141144164805</v>
      </c>
      <c r="AA4492">
        <v>29.5807488702971</v>
      </c>
      <c r="AB4492">
        <v>758</v>
      </c>
      <c r="AC4492">
        <v>0.97208184241971696</v>
      </c>
      <c r="AD4492">
        <v>39</v>
      </c>
      <c r="AE4492">
        <v>2.6689569021930301E-2</v>
      </c>
      <c r="AF4492">
        <v>1</v>
      </c>
      <c r="AG4492">
        <v>1.22858855835231E-3</v>
      </c>
      <c r="AH4492">
        <v>2.6960644139281502E-3</v>
      </c>
      <c r="AI4492">
        <v>39</v>
      </c>
      <c r="AJ4492">
        <v>71.920245802956998</v>
      </c>
      <c r="AK4492">
        <v>798</v>
      </c>
      <c r="AL4492">
        <v>1</v>
      </c>
      <c r="AM4492">
        <v>0</v>
      </c>
      <c r="AN4492">
        <v>0</v>
      </c>
      <c r="AO4492">
        <v>0</v>
      </c>
      <c r="AP4492">
        <v>0</v>
      </c>
      <c r="AQ4492">
        <v>798</v>
      </c>
      <c r="AR4492">
        <v>1</v>
      </c>
      <c r="AS4492">
        <v>0</v>
      </c>
      <c r="AT4492">
        <v>0</v>
      </c>
      <c r="AU4492">
        <v>0</v>
      </c>
      <c r="AV4492">
        <v>0</v>
      </c>
      <c r="AW4492">
        <v>798</v>
      </c>
      <c r="AX4492">
        <v>0.999999999999999</v>
      </c>
      <c r="AY4492">
        <v>73.551263835376304</v>
      </c>
      <c r="AZ4492">
        <v>798</v>
      </c>
      <c r="BA4492">
        <v>1</v>
      </c>
      <c r="BB4492">
        <v>770</v>
      </c>
      <c r="BC4492">
        <v>0.91026387182061896</v>
      </c>
      <c r="BD4492">
        <v>28</v>
      </c>
      <c r="BE4492">
        <v>8.9736128179380897E-2</v>
      </c>
      <c r="BF4492">
        <v>70.874879801194993</v>
      </c>
      <c r="BG4492">
        <v>74.447584839053903</v>
      </c>
      <c r="BH4492">
        <v>68.623557251599905</v>
      </c>
      <c r="BI4492">
        <v>67.155426378100998</v>
      </c>
    </row>
    <row r="4493" spans="1:61" x14ac:dyDescent="0.25">
      <c r="A4493" s="10" t="str">
        <f>VLOOKUP(D4493,'Index-Relations'!E:F,2,FALSE)</f>
        <v>ESG</v>
      </c>
      <c r="B4493" t="s">
        <v>3450</v>
      </c>
      <c r="C4493" s="53" t="s">
        <v>2769</v>
      </c>
      <c r="D4493" s="59" t="s">
        <v>2893</v>
      </c>
      <c r="E4493" s="59" t="s">
        <v>7909</v>
      </c>
      <c r="F4493" t="s">
        <v>1770</v>
      </c>
      <c r="G4493" t="s">
        <v>1769</v>
      </c>
      <c r="H4493" t="s">
        <v>1771</v>
      </c>
      <c r="I4493" s="52">
        <v>45352</v>
      </c>
      <c r="J4493" t="s">
        <v>2457</v>
      </c>
      <c r="K4493">
        <v>801</v>
      </c>
      <c r="L4493">
        <v>76.200384376882795</v>
      </c>
      <c r="M4493">
        <v>801</v>
      </c>
      <c r="N4493">
        <v>1</v>
      </c>
      <c r="O4493">
        <v>79.839518703570803</v>
      </c>
      <c r="P4493">
        <v>801</v>
      </c>
      <c r="Q4493">
        <v>1</v>
      </c>
      <c r="R4493">
        <v>797</v>
      </c>
      <c r="S4493">
        <v>0.99779769719279299</v>
      </c>
      <c r="T4493">
        <v>32.7516725648494</v>
      </c>
      <c r="U4493">
        <v>0.64379753688555597</v>
      </c>
      <c r="V4493">
        <v>552</v>
      </c>
      <c r="W4493">
        <v>0.10977479902772</v>
      </c>
      <c r="X4493">
        <v>106</v>
      </c>
      <c r="Y4493">
        <v>800</v>
      </c>
      <c r="Z4493">
        <v>0.99884785917416596</v>
      </c>
      <c r="AA4493">
        <v>30.4851814047184</v>
      </c>
      <c r="AB4493">
        <v>761</v>
      </c>
      <c r="AC4493">
        <v>0.97208333523789903</v>
      </c>
      <c r="AD4493">
        <v>39</v>
      </c>
      <c r="AE4493">
        <v>2.6764523936267302E-2</v>
      </c>
      <c r="AF4493">
        <v>1</v>
      </c>
      <c r="AG4493">
        <v>1.15214082583304E-3</v>
      </c>
      <c r="AH4493">
        <v>9.3412272612896502E-4</v>
      </c>
      <c r="AI4493">
        <v>27</v>
      </c>
      <c r="AJ4493">
        <v>72.484766482299307</v>
      </c>
      <c r="AK4493">
        <v>801</v>
      </c>
      <c r="AL4493">
        <v>1</v>
      </c>
      <c r="AM4493">
        <v>0</v>
      </c>
      <c r="AN4493">
        <v>0</v>
      </c>
      <c r="AO4493">
        <v>0</v>
      </c>
      <c r="AP4493">
        <v>0</v>
      </c>
      <c r="AQ4493">
        <v>801</v>
      </c>
      <c r="AR4493">
        <v>1</v>
      </c>
      <c r="AS4493">
        <v>0</v>
      </c>
      <c r="AT4493">
        <v>0</v>
      </c>
      <c r="AU4493">
        <v>0</v>
      </c>
      <c r="AV4493">
        <v>0</v>
      </c>
      <c r="AW4493">
        <v>801</v>
      </c>
      <c r="AX4493">
        <v>0.999999999999999</v>
      </c>
      <c r="AY4493">
        <v>73.659784795965194</v>
      </c>
      <c r="AZ4493">
        <v>801</v>
      </c>
      <c r="BA4493">
        <v>1</v>
      </c>
      <c r="BB4493">
        <v>773</v>
      </c>
      <c r="BC4493">
        <v>0.908928305951339</v>
      </c>
      <c r="BD4493">
        <v>28</v>
      </c>
      <c r="BE4493">
        <v>9.1071694048660098E-2</v>
      </c>
      <c r="BF4493">
        <v>71.220403405770995</v>
      </c>
      <c r="BG4493">
        <v>74.723459609901994</v>
      </c>
      <c r="BH4493">
        <v>68.680693331542997</v>
      </c>
      <c r="BI4493">
        <v>67.725953758867902</v>
      </c>
    </row>
    <row r="4494" spans="1:61" x14ac:dyDescent="0.25">
      <c r="A4494" s="10" t="str">
        <f>VLOOKUP(D4494,'Index-Relations'!E:F,2,FALSE)</f>
        <v>ESG</v>
      </c>
      <c r="B4494" t="s">
        <v>3450</v>
      </c>
      <c r="C4494" s="53" t="s">
        <v>2770</v>
      </c>
      <c r="D4494" s="59" t="s">
        <v>2893</v>
      </c>
      <c r="E4494" s="59" t="s">
        <v>7910</v>
      </c>
      <c r="F4494" t="s">
        <v>1770</v>
      </c>
      <c r="G4494" t="s">
        <v>1769</v>
      </c>
      <c r="H4494" t="s">
        <v>1771</v>
      </c>
      <c r="I4494" s="52">
        <v>45323</v>
      </c>
      <c r="J4494" t="s">
        <v>2457</v>
      </c>
      <c r="K4494">
        <v>802</v>
      </c>
      <c r="L4494">
        <v>76.346729412536405</v>
      </c>
      <c r="M4494">
        <v>801</v>
      </c>
      <c r="N4494">
        <v>1</v>
      </c>
      <c r="O4494">
        <v>79.895319637106397</v>
      </c>
      <c r="P4494">
        <v>801</v>
      </c>
      <c r="Q4494">
        <v>1</v>
      </c>
      <c r="R4494">
        <v>797</v>
      </c>
      <c r="S4494">
        <v>0.99766286577944796</v>
      </c>
      <c r="T4494">
        <v>33.0355583740957</v>
      </c>
      <c r="U4494">
        <v>0.63529798613320798</v>
      </c>
      <c r="V4494">
        <v>550</v>
      </c>
      <c r="W4494">
        <v>0.110421744101349</v>
      </c>
      <c r="X4494">
        <v>103</v>
      </c>
      <c r="Y4494">
        <v>800</v>
      </c>
      <c r="Z4494">
        <v>0.99913346656629498</v>
      </c>
      <c r="AA4494">
        <v>30.941269110856599</v>
      </c>
      <c r="AB4494">
        <v>761</v>
      </c>
      <c r="AC4494">
        <v>0.97213263243150505</v>
      </c>
      <c r="AD4494">
        <v>39</v>
      </c>
      <c r="AE4494">
        <v>2.7000834134789702E-2</v>
      </c>
      <c r="AF4494">
        <v>2</v>
      </c>
      <c r="AG4494">
        <v>8.6653343370500795E-4</v>
      </c>
      <c r="AH4494">
        <v>9.2587111793249297E-4</v>
      </c>
      <c r="AI4494">
        <v>25</v>
      </c>
      <c r="AJ4494">
        <v>72.620264740523098</v>
      </c>
      <c r="AK4494">
        <v>801</v>
      </c>
      <c r="AL4494">
        <v>1</v>
      </c>
      <c r="AM4494">
        <v>0</v>
      </c>
      <c r="AN4494">
        <v>0</v>
      </c>
      <c r="AO4494">
        <v>0</v>
      </c>
      <c r="AP4494">
        <v>0</v>
      </c>
      <c r="AQ4494">
        <v>801</v>
      </c>
      <c r="AR4494">
        <v>0.999999999999999</v>
      </c>
      <c r="AS4494">
        <v>0</v>
      </c>
      <c r="AT4494">
        <v>0</v>
      </c>
      <c r="AU4494">
        <v>0</v>
      </c>
      <c r="AV4494">
        <v>0</v>
      </c>
      <c r="AW4494">
        <v>801</v>
      </c>
      <c r="AX4494">
        <v>1</v>
      </c>
      <c r="AY4494">
        <v>73.800465934450202</v>
      </c>
      <c r="AZ4494">
        <v>801</v>
      </c>
      <c r="BA4494">
        <v>1</v>
      </c>
      <c r="BB4494">
        <v>773</v>
      </c>
      <c r="BC4494">
        <v>0.91129034603641901</v>
      </c>
      <c r="BD4494">
        <v>28</v>
      </c>
      <c r="BE4494">
        <v>8.8709653963580201E-2</v>
      </c>
      <c r="BF4494">
        <v>71.277657284632994</v>
      </c>
      <c r="BG4494">
        <v>74.723704974859004</v>
      </c>
      <c r="BH4494">
        <v>68.744972924674997</v>
      </c>
      <c r="BI4494">
        <v>67.808171436490994</v>
      </c>
    </row>
    <row r="4495" spans="1:61" x14ac:dyDescent="0.25">
      <c r="A4495" s="10" t="str">
        <f>VLOOKUP(D4495,'Index-Relations'!E:F,2,FALSE)</f>
        <v>ESG</v>
      </c>
      <c r="B4495" t="s">
        <v>3450</v>
      </c>
      <c r="C4495" s="53" t="s">
        <v>2760</v>
      </c>
      <c r="D4495" s="59" t="s">
        <v>3292</v>
      </c>
      <c r="E4495" s="59" t="s">
        <v>7911</v>
      </c>
      <c r="F4495" t="s">
        <v>1774</v>
      </c>
      <c r="G4495" t="s">
        <v>1773</v>
      </c>
      <c r="H4495" t="s">
        <v>1775</v>
      </c>
      <c r="I4495" s="52">
        <v>45659</v>
      </c>
      <c r="J4495" t="s">
        <v>2457</v>
      </c>
      <c r="K4495">
        <v>553</v>
      </c>
      <c r="L4495" s="73">
        <v>69.746645507845997</v>
      </c>
      <c r="M4495">
        <v>553</v>
      </c>
      <c r="N4495">
        <v>1</v>
      </c>
      <c r="O4495" s="73">
        <v>75.873167063661995</v>
      </c>
      <c r="P4495">
        <v>553</v>
      </c>
      <c r="Q4495">
        <v>1</v>
      </c>
      <c r="R4495">
        <v>548</v>
      </c>
      <c r="S4495">
        <v>0.99714666236466998</v>
      </c>
      <c r="T4495">
        <v>28.756515379250899</v>
      </c>
      <c r="U4495">
        <v>0.55894597276055802</v>
      </c>
      <c r="V4495">
        <v>351</v>
      </c>
      <c r="W4495">
        <v>1.9228607461011099E-2</v>
      </c>
      <c r="X4495">
        <v>24</v>
      </c>
      <c r="Y4495">
        <v>552</v>
      </c>
      <c r="Z4495">
        <v>0.99951984179614894</v>
      </c>
      <c r="AA4495">
        <v>5.9242247829677597</v>
      </c>
      <c r="AB4495">
        <v>496</v>
      </c>
      <c r="AC4495">
        <v>0.95080613873773401</v>
      </c>
      <c r="AD4495">
        <v>56</v>
      </c>
      <c r="AE4495">
        <v>4.8713703058413702E-2</v>
      </c>
      <c r="AF4495">
        <v>1</v>
      </c>
      <c r="AG4495">
        <v>4.8015820385167302E-4</v>
      </c>
      <c r="AH4495">
        <v>3.83316528983034E-4</v>
      </c>
      <c r="AI4495">
        <v>6</v>
      </c>
      <c r="AJ4495" s="73">
        <v>66.209554398765903</v>
      </c>
      <c r="AK4495">
        <v>553</v>
      </c>
      <c r="AL4495">
        <v>1</v>
      </c>
      <c r="AM4495">
        <v>0</v>
      </c>
      <c r="AN4495">
        <v>0</v>
      </c>
      <c r="AO4495">
        <v>2.2147514738386498E-3</v>
      </c>
      <c r="AP4495">
        <v>1</v>
      </c>
      <c r="AQ4495">
        <v>553</v>
      </c>
      <c r="AR4495">
        <v>1</v>
      </c>
      <c r="AS4495">
        <v>0</v>
      </c>
      <c r="AT4495">
        <v>0</v>
      </c>
      <c r="AU4495">
        <v>0</v>
      </c>
      <c r="AV4495">
        <v>0</v>
      </c>
      <c r="AW4495">
        <v>553</v>
      </c>
      <c r="AX4495">
        <v>0.999999999999999</v>
      </c>
      <c r="AY4495" s="73">
        <v>65.393081723185901</v>
      </c>
      <c r="AZ4495">
        <v>553</v>
      </c>
      <c r="BA4495">
        <v>1</v>
      </c>
      <c r="BB4495">
        <v>542</v>
      </c>
      <c r="BC4495">
        <v>0.93599430822252705</v>
      </c>
      <c r="BD4495">
        <v>10</v>
      </c>
      <c r="BE4495">
        <v>6.17909403036336E-2</v>
      </c>
      <c r="BF4495">
        <v>69.746645507845997</v>
      </c>
      <c r="BG4495">
        <v>75.873167063661995</v>
      </c>
      <c r="BH4495">
        <v>65.393081723185901</v>
      </c>
      <c r="BI4495">
        <v>66.209554398765903</v>
      </c>
    </row>
    <row r="4496" spans="1:61" x14ac:dyDescent="0.25">
      <c r="A4496" s="10" t="str">
        <f>VLOOKUP(D4496,'Index-Relations'!E:F,2,FALSE)</f>
        <v>ESG</v>
      </c>
      <c r="B4496" t="s">
        <v>3450</v>
      </c>
      <c r="C4496" s="53" t="s">
        <v>2761</v>
      </c>
      <c r="D4496" s="59" t="s">
        <v>3292</v>
      </c>
      <c r="E4496" s="59" t="s">
        <v>7912</v>
      </c>
      <c r="F4496" t="s">
        <v>1774</v>
      </c>
      <c r="G4496" t="s">
        <v>1773</v>
      </c>
      <c r="H4496" t="s">
        <v>1775</v>
      </c>
      <c r="I4496" s="52">
        <v>45628</v>
      </c>
      <c r="J4496" t="s">
        <v>2457</v>
      </c>
      <c r="K4496">
        <v>556</v>
      </c>
      <c r="L4496" s="73">
        <v>69.748688792027906</v>
      </c>
      <c r="M4496">
        <v>556</v>
      </c>
      <c r="N4496">
        <v>1</v>
      </c>
      <c r="O4496" s="73">
        <v>75.617984184070906</v>
      </c>
      <c r="P4496">
        <v>556</v>
      </c>
      <c r="Q4496">
        <v>1</v>
      </c>
      <c r="R4496">
        <v>551</v>
      </c>
      <c r="S4496">
        <v>0.99711104118897098</v>
      </c>
      <c r="T4496">
        <v>28.6198009467109</v>
      </c>
      <c r="U4496">
        <v>0.56214542386047495</v>
      </c>
      <c r="V4496">
        <v>354</v>
      </c>
      <c r="W4496">
        <v>2.0010717056118101E-2</v>
      </c>
      <c r="X4496">
        <v>24</v>
      </c>
      <c r="Y4496">
        <v>555</v>
      </c>
      <c r="Z4496">
        <v>0.99950222908923403</v>
      </c>
      <c r="AA4496">
        <v>5.5211379742302702</v>
      </c>
      <c r="AB4496">
        <v>501</v>
      </c>
      <c r="AC4496">
        <v>0.95157867964576703</v>
      </c>
      <c r="AD4496">
        <v>54</v>
      </c>
      <c r="AE4496">
        <v>4.7923549443467599E-2</v>
      </c>
      <c r="AF4496">
        <v>1</v>
      </c>
      <c r="AG4496">
        <v>4.9777091076484703E-4</v>
      </c>
      <c r="AH4496">
        <v>4.0526483037932299E-4</v>
      </c>
      <c r="AI4496">
        <v>6</v>
      </c>
      <c r="AJ4496" s="73">
        <v>66.221920003208993</v>
      </c>
      <c r="AK4496">
        <v>556</v>
      </c>
      <c r="AL4496">
        <v>1</v>
      </c>
      <c r="AM4496">
        <v>0</v>
      </c>
      <c r="AN4496">
        <v>0</v>
      </c>
      <c r="AO4496">
        <v>2.30078236796344E-3</v>
      </c>
      <c r="AP4496">
        <v>1</v>
      </c>
      <c r="AQ4496">
        <v>556</v>
      </c>
      <c r="AR4496">
        <v>0.999999999999999</v>
      </c>
      <c r="AS4496">
        <v>0</v>
      </c>
      <c r="AT4496">
        <v>0</v>
      </c>
      <c r="AU4496">
        <v>0</v>
      </c>
      <c r="AV4496">
        <v>0</v>
      </c>
      <c r="AW4496">
        <v>556</v>
      </c>
      <c r="AX4496">
        <v>1</v>
      </c>
      <c r="AY4496" s="73">
        <v>65.697899557922995</v>
      </c>
      <c r="AZ4496">
        <v>556</v>
      </c>
      <c r="BA4496">
        <v>1</v>
      </c>
      <c r="BB4496">
        <v>545</v>
      </c>
      <c r="BC4496">
        <v>0.93924352881664996</v>
      </c>
      <c r="BD4496">
        <v>10</v>
      </c>
      <c r="BE4496">
        <v>5.8455688815385501E-2</v>
      </c>
      <c r="BF4496">
        <v>69.748688792027906</v>
      </c>
      <c r="BG4496">
        <v>75.617984184070906</v>
      </c>
      <c r="BH4496">
        <v>65.697899557922995</v>
      </c>
      <c r="BI4496">
        <v>66.221920003208993</v>
      </c>
    </row>
    <row r="4497" spans="1:61" x14ac:dyDescent="0.25">
      <c r="A4497" s="10" t="str">
        <f>VLOOKUP(D4497,'Index-Relations'!E:F,2,FALSE)</f>
        <v>ESG</v>
      </c>
      <c r="B4497" t="s">
        <v>3450</v>
      </c>
      <c r="C4497" s="53" t="s">
        <v>2762</v>
      </c>
      <c r="D4497" s="59" t="s">
        <v>3292</v>
      </c>
      <c r="E4497" s="59" t="s">
        <v>7913</v>
      </c>
      <c r="F4497" t="s">
        <v>1774</v>
      </c>
      <c r="G4497" t="s">
        <v>1773</v>
      </c>
      <c r="H4497" t="s">
        <v>1775</v>
      </c>
      <c r="I4497" s="52">
        <v>45597</v>
      </c>
      <c r="J4497" t="s">
        <v>2457</v>
      </c>
      <c r="K4497">
        <v>556</v>
      </c>
      <c r="L4497" s="73">
        <v>70.340386196045003</v>
      </c>
      <c r="M4497">
        <v>556</v>
      </c>
      <c r="N4497">
        <v>1</v>
      </c>
      <c r="O4497" s="73">
        <v>75.999931821985001</v>
      </c>
      <c r="P4497">
        <v>556</v>
      </c>
      <c r="Q4497">
        <v>1</v>
      </c>
      <c r="R4497">
        <v>551</v>
      </c>
      <c r="S4497">
        <v>0.99685716008927805</v>
      </c>
      <c r="T4497">
        <v>28.632659906722001</v>
      </c>
      <c r="U4497">
        <v>0.56496008948057197</v>
      </c>
      <c r="V4497">
        <v>353</v>
      </c>
      <c r="W4497">
        <v>2.0068843592998799E-2</v>
      </c>
      <c r="X4497">
        <v>24</v>
      </c>
      <c r="Y4497">
        <v>555</v>
      </c>
      <c r="Z4497">
        <v>0.99952143607234301</v>
      </c>
      <c r="AA4497">
        <v>5.7545878375832498</v>
      </c>
      <c r="AB4497">
        <v>500</v>
      </c>
      <c r="AC4497">
        <v>0.94845989510013795</v>
      </c>
      <c r="AD4497">
        <v>55</v>
      </c>
      <c r="AE4497">
        <v>5.10615409722057E-2</v>
      </c>
      <c r="AF4497">
        <v>1</v>
      </c>
      <c r="AG4497">
        <v>4.7856392765617501E-4</v>
      </c>
      <c r="AH4497">
        <v>4.1222373963794998E-4</v>
      </c>
      <c r="AI4497">
        <v>6</v>
      </c>
      <c r="AJ4497" s="73">
        <v>66.9990628175849</v>
      </c>
      <c r="AK4497">
        <v>556</v>
      </c>
      <c r="AL4497">
        <v>1</v>
      </c>
      <c r="AM4497">
        <v>0</v>
      </c>
      <c r="AN4497">
        <v>0</v>
      </c>
      <c r="AO4497">
        <v>0</v>
      </c>
      <c r="AP4497">
        <v>0</v>
      </c>
      <c r="AQ4497">
        <v>556</v>
      </c>
      <c r="AR4497">
        <v>1</v>
      </c>
      <c r="AS4497">
        <v>0</v>
      </c>
      <c r="AT4497">
        <v>0</v>
      </c>
      <c r="AU4497">
        <v>0</v>
      </c>
      <c r="AV4497">
        <v>0</v>
      </c>
      <c r="AW4497">
        <v>556</v>
      </c>
      <c r="AX4497">
        <v>1</v>
      </c>
      <c r="AY4497" s="73">
        <v>66.211980027048895</v>
      </c>
      <c r="AZ4497">
        <v>556</v>
      </c>
      <c r="BA4497">
        <v>1</v>
      </c>
      <c r="BB4497">
        <v>543</v>
      </c>
      <c r="BC4497">
        <v>0.94119082475595095</v>
      </c>
      <c r="BD4497">
        <v>13</v>
      </c>
      <c r="BE4497">
        <v>5.8809175244048099E-2</v>
      </c>
      <c r="BF4497">
        <v>70.340386196045003</v>
      </c>
      <c r="BG4497">
        <v>75.999931821985001</v>
      </c>
      <c r="BH4497">
        <v>66.211980027048895</v>
      </c>
      <c r="BI4497">
        <v>66.9990628175849</v>
      </c>
    </row>
    <row r="4498" spans="1:61" x14ac:dyDescent="0.25">
      <c r="A4498" s="10" t="str">
        <f>VLOOKUP(D4498,'Index-Relations'!E:F,2,FALSE)</f>
        <v>ESG</v>
      </c>
      <c r="B4498" t="s">
        <v>3450</v>
      </c>
      <c r="C4498" s="53" t="s">
        <v>2763</v>
      </c>
      <c r="D4498" s="59" t="s">
        <v>3292</v>
      </c>
      <c r="E4498" s="59" t="s">
        <v>7914</v>
      </c>
      <c r="F4498" t="s">
        <v>1774</v>
      </c>
      <c r="G4498" t="s">
        <v>1773</v>
      </c>
      <c r="H4498" t="s">
        <v>1775</v>
      </c>
      <c r="I4498" s="52">
        <v>45566</v>
      </c>
      <c r="J4498" t="s">
        <v>2457</v>
      </c>
      <c r="K4498">
        <v>559</v>
      </c>
      <c r="L4498" s="73">
        <v>70.278514471715894</v>
      </c>
      <c r="M4498">
        <v>559</v>
      </c>
      <c r="N4498">
        <v>1</v>
      </c>
      <c r="O4498" s="73">
        <v>75.929948929106899</v>
      </c>
      <c r="P4498">
        <v>559</v>
      </c>
      <c r="Q4498">
        <v>1</v>
      </c>
      <c r="R4498">
        <v>553</v>
      </c>
      <c r="S4498">
        <v>0.99607906965854498</v>
      </c>
      <c r="T4498">
        <v>28.9293882637099</v>
      </c>
      <c r="U4498">
        <v>0.56723721968638496</v>
      </c>
      <c r="V4498">
        <v>355</v>
      </c>
      <c r="W4498">
        <v>2.03991379228371E-2</v>
      </c>
      <c r="X4498">
        <v>25</v>
      </c>
      <c r="Y4498">
        <v>558</v>
      </c>
      <c r="Z4498">
        <v>0.99958379476867898</v>
      </c>
      <c r="AA4498">
        <v>5.68130425812942</v>
      </c>
      <c r="AB4498">
        <v>508</v>
      </c>
      <c r="AC4498">
        <v>0.955063580319362</v>
      </c>
      <c r="AD4498">
        <v>50</v>
      </c>
      <c r="AE4498">
        <v>4.4520214449317197E-2</v>
      </c>
      <c r="AF4498">
        <v>1</v>
      </c>
      <c r="AG4498">
        <v>4.1620523132019499E-4</v>
      </c>
      <c r="AH4498">
        <v>3.6468968922943998E-4</v>
      </c>
      <c r="AI4498">
        <v>5</v>
      </c>
      <c r="AJ4498" s="73">
        <v>66.905603497122001</v>
      </c>
      <c r="AK4498">
        <v>559</v>
      </c>
      <c r="AL4498">
        <v>1</v>
      </c>
      <c r="AM4498">
        <v>0</v>
      </c>
      <c r="AN4498">
        <v>0</v>
      </c>
      <c r="AO4498">
        <v>0</v>
      </c>
      <c r="AP4498">
        <v>0</v>
      </c>
      <c r="AQ4498">
        <v>559</v>
      </c>
      <c r="AR4498">
        <v>1</v>
      </c>
      <c r="AS4498">
        <v>0</v>
      </c>
      <c r="AT4498">
        <v>0</v>
      </c>
      <c r="AU4498">
        <v>0</v>
      </c>
      <c r="AV4498">
        <v>0</v>
      </c>
      <c r="AW4498">
        <v>559</v>
      </c>
      <c r="AX4498">
        <v>1</v>
      </c>
      <c r="AY4498" s="73">
        <v>66.148353750126006</v>
      </c>
      <c r="AZ4498">
        <v>559</v>
      </c>
      <c r="BA4498">
        <v>1</v>
      </c>
      <c r="BB4498">
        <v>546</v>
      </c>
      <c r="BC4498">
        <v>0.94016663305757997</v>
      </c>
      <c r="BD4498">
        <v>13</v>
      </c>
      <c r="BE4498">
        <v>5.9833366942419697E-2</v>
      </c>
      <c r="BF4498">
        <v>70.278514471715894</v>
      </c>
      <c r="BG4498">
        <v>75.929948929106899</v>
      </c>
      <c r="BH4498">
        <v>66.148353750126006</v>
      </c>
      <c r="BI4498">
        <v>66.905603497122001</v>
      </c>
    </row>
    <row r="4499" spans="1:61" x14ac:dyDescent="0.25">
      <c r="A4499" s="10" t="str">
        <f>VLOOKUP(D4499,'Index-Relations'!E:F,2,FALSE)</f>
        <v>ESG</v>
      </c>
      <c r="B4499" t="s">
        <v>3450</v>
      </c>
      <c r="C4499" s="53" t="s">
        <v>2764</v>
      </c>
      <c r="D4499" s="59" t="s">
        <v>3292</v>
      </c>
      <c r="E4499" s="59" t="s">
        <v>7915</v>
      </c>
      <c r="F4499" t="s">
        <v>1774</v>
      </c>
      <c r="G4499" t="s">
        <v>1773</v>
      </c>
      <c r="H4499" t="s">
        <v>1775</v>
      </c>
      <c r="I4499" s="52">
        <v>45537</v>
      </c>
      <c r="J4499" t="s">
        <v>2457</v>
      </c>
      <c r="K4499">
        <v>564</v>
      </c>
      <c r="L4499" s="73">
        <v>70.538212566897997</v>
      </c>
      <c r="M4499">
        <v>564</v>
      </c>
      <c r="N4499">
        <v>1</v>
      </c>
      <c r="O4499" s="73">
        <v>76.065333466976</v>
      </c>
      <c r="P4499">
        <v>564</v>
      </c>
      <c r="Q4499">
        <v>1</v>
      </c>
      <c r="R4499">
        <v>558</v>
      </c>
      <c r="S4499">
        <v>0.99644378532594002</v>
      </c>
      <c r="T4499">
        <v>28.791351358409798</v>
      </c>
      <c r="U4499">
        <v>0.57554345928223005</v>
      </c>
      <c r="V4499">
        <v>359</v>
      </c>
      <c r="W4499">
        <v>2.0893870317126501E-2</v>
      </c>
      <c r="X4499">
        <v>27</v>
      </c>
      <c r="Y4499">
        <v>563</v>
      </c>
      <c r="Z4499">
        <v>0.99963682018929201</v>
      </c>
      <c r="AA4499">
        <v>5.7863763937761297</v>
      </c>
      <c r="AB4499">
        <v>527</v>
      </c>
      <c r="AC4499">
        <v>0.96272404295491798</v>
      </c>
      <c r="AD4499">
        <v>47</v>
      </c>
      <c r="AE4499">
        <v>4.3721830081966701E-2</v>
      </c>
      <c r="AF4499">
        <v>-10</v>
      </c>
      <c r="AG4499">
        <v>0</v>
      </c>
      <c r="AH4499">
        <v>2.9608193298033E-4</v>
      </c>
      <c r="AI4499">
        <v>5</v>
      </c>
      <c r="AJ4499" s="73">
        <v>67.396238309826899</v>
      </c>
      <c r="AK4499">
        <v>564</v>
      </c>
      <c r="AL4499">
        <v>1</v>
      </c>
      <c r="AM4499">
        <v>0</v>
      </c>
      <c r="AN4499">
        <v>0</v>
      </c>
      <c r="AO4499">
        <v>0</v>
      </c>
      <c r="AP4499">
        <v>0</v>
      </c>
      <c r="AQ4499">
        <v>564</v>
      </c>
      <c r="AR4499">
        <v>0.999999999999999</v>
      </c>
      <c r="AS4499">
        <v>0</v>
      </c>
      <c r="AT4499">
        <v>0</v>
      </c>
      <c r="AU4499">
        <v>0</v>
      </c>
      <c r="AV4499">
        <v>0</v>
      </c>
      <c r="AW4499">
        <v>564</v>
      </c>
      <c r="AX4499">
        <v>0.999999999999999</v>
      </c>
      <c r="AY4499" s="73">
        <v>66.352550433539903</v>
      </c>
      <c r="AZ4499">
        <v>564</v>
      </c>
      <c r="BA4499">
        <v>1</v>
      </c>
      <c r="BB4499">
        <v>551</v>
      </c>
      <c r="BC4499">
        <v>0.94285272377734897</v>
      </c>
      <c r="BD4499">
        <v>13</v>
      </c>
      <c r="BE4499">
        <v>5.7147276222650097E-2</v>
      </c>
      <c r="BF4499">
        <v>70.538212566897997</v>
      </c>
      <c r="BG4499">
        <v>76.065333466976</v>
      </c>
      <c r="BH4499">
        <v>66.352550433539903</v>
      </c>
      <c r="BI4499">
        <v>67.396238309826899</v>
      </c>
    </row>
    <row r="4500" spans="1:61" x14ac:dyDescent="0.25">
      <c r="A4500" s="10" t="str">
        <f>VLOOKUP(D4500,'Index-Relations'!E:F,2,FALSE)</f>
        <v>ESG</v>
      </c>
      <c r="B4500" t="s">
        <v>3450</v>
      </c>
      <c r="C4500" s="53" t="s">
        <v>3350</v>
      </c>
      <c r="D4500" s="59" t="s">
        <v>3292</v>
      </c>
      <c r="E4500" s="59" t="s">
        <v>7916</v>
      </c>
      <c r="F4500" t="s">
        <v>1774</v>
      </c>
      <c r="G4500" t="s">
        <v>1773</v>
      </c>
      <c r="H4500" t="s">
        <v>1775</v>
      </c>
      <c r="I4500" s="52">
        <v>45505</v>
      </c>
      <c r="J4500" t="s">
        <v>2457</v>
      </c>
      <c r="K4500">
        <v>564</v>
      </c>
      <c r="L4500" s="73">
        <v>70.796052159216003</v>
      </c>
      <c r="M4500">
        <v>564</v>
      </c>
      <c r="N4500">
        <v>1</v>
      </c>
      <c r="O4500" s="73">
        <v>76.123786400974893</v>
      </c>
      <c r="P4500">
        <v>564</v>
      </c>
      <c r="Q4500">
        <v>1</v>
      </c>
      <c r="R4500">
        <v>558</v>
      </c>
      <c r="S4500">
        <v>0.99657118654809596</v>
      </c>
      <c r="T4500">
        <v>28.736271614433399</v>
      </c>
      <c r="U4500">
        <v>0.57221589490855695</v>
      </c>
      <c r="V4500">
        <v>360</v>
      </c>
      <c r="W4500">
        <v>2.1662143564781501E-2</v>
      </c>
      <c r="X4500">
        <v>27</v>
      </c>
      <c r="Y4500">
        <v>563</v>
      </c>
      <c r="Z4500">
        <v>0.99960246948387699</v>
      </c>
      <c r="AA4500">
        <v>6.1181043602526497</v>
      </c>
      <c r="AB4500">
        <v>528</v>
      </c>
      <c r="AC4500">
        <v>0.972654290577041</v>
      </c>
      <c r="AD4500">
        <v>35</v>
      </c>
      <c r="AE4500">
        <v>2.6948178906836699E-2</v>
      </c>
      <c r="AF4500">
        <v>1</v>
      </c>
      <c r="AG4500">
        <v>3.9753051612143302E-4</v>
      </c>
      <c r="AH4500">
        <v>2.7550712435218602E-4</v>
      </c>
      <c r="AI4500">
        <v>4</v>
      </c>
      <c r="AJ4500" s="73">
        <v>67.477148676721995</v>
      </c>
      <c r="AK4500">
        <v>564</v>
      </c>
      <c r="AL4500">
        <v>1</v>
      </c>
      <c r="AM4500">
        <v>0</v>
      </c>
      <c r="AN4500">
        <v>0</v>
      </c>
      <c r="AO4500">
        <v>0</v>
      </c>
      <c r="AP4500">
        <v>0</v>
      </c>
      <c r="AQ4500">
        <v>564</v>
      </c>
      <c r="AR4500">
        <v>1</v>
      </c>
      <c r="AS4500">
        <v>0</v>
      </c>
      <c r="AT4500">
        <v>0</v>
      </c>
      <c r="AU4500">
        <v>0</v>
      </c>
      <c r="AV4500">
        <v>0</v>
      </c>
      <c r="AW4500">
        <v>564</v>
      </c>
      <c r="AX4500">
        <v>1</v>
      </c>
      <c r="AY4500" s="73">
        <v>66.858239157138897</v>
      </c>
      <c r="AZ4500">
        <v>564</v>
      </c>
      <c r="BA4500">
        <v>1</v>
      </c>
      <c r="BB4500">
        <v>552</v>
      </c>
      <c r="BC4500">
        <v>0.94788847438970902</v>
      </c>
      <c r="BD4500">
        <v>12</v>
      </c>
      <c r="BE4500">
        <v>5.21115256102904E-2</v>
      </c>
      <c r="BF4500">
        <v>70.796052159216003</v>
      </c>
      <c r="BG4500">
        <v>76.123786400974893</v>
      </c>
      <c r="BH4500">
        <v>66.858239157138897</v>
      </c>
      <c r="BI4500">
        <v>67.477148676721995</v>
      </c>
    </row>
    <row r="4501" spans="1:61" x14ac:dyDescent="0.25">
      <c r="A4501" s="10" t="str">
        <f>VLOOKUP(D4501,'Index-Relations'!E:F,2,FALSE)</f>
        <v>ESG</v>
      </c>
      <c r="B4501" t="s">
        <v>3450</v>
      </c>
      <c r="C4501" s="53" t="s">
        <v>2765</v>
      </c>
      <c r="D4501" s="59" t="s">
        <v>3292</v>
      </c>
      <c r="E4501" s="59" t="s">
        <v>7917</v>
      </c>
      <c r="F4501" t="s">
        <v>1774</v>
      </c>
      <c r="G4501" t="s">
        <v>1773</v>
      </c>
      <c r="H4501" t="s">
        <v>1775</v>
      </c>
      <c r="I4501" s="52">
        <v>45474</v>
      </c>
      <c r="J4501" t="s">
        <v>2457</v>
      </c>
      <c r="K4501">
        <v>565</v>
      </c>
      <c r="L4501" s="73">
        <v>71.615017737613996</v>
      </c>
      <c r="M4501">
        <v>565</v>
      </c>
      <c r="N4501">
        <v>1</v>
      </c>
      <c r="O4501" s="73">
        <v>76.368006012110001</v>
      </c>
      <c r="P4501">
        <v>565</v>
      </c>
      <c r="Q4501">
        <v>1</v>
      </c>
      <c r="R4501">
        <v>559</v>
      </c>
      <c r="S4501">
        <v>0.99664257848506399</v>
      </c>
      <c r="T4501">
        <v>28.347859263980801</v>
      </c>
      <c r="U4501">
        <v>0.582748484520907</v>
      </c>
      <c r="V4501">
        <v>357</v>
      </c>
      <c r="W4501">
        <v>2.1661486629296001E-2</v>
      </c>
      <c r="X4501">
        <v>27</v>
      </c>
      <c r="Y4501">
        <v>563</v>
      </c>
      <c r="Z4501">
        <v>0.99894138780469799</v>
      </c>
      <c r="AA4501">
        <v>6.1371084517770402</v>
      </c>
      <c r="AB4501">
        <v>524</v>
      </c>
      <c r="AC4501">
        <v>0.96506294044922403</v>
      </c>
      <c r="AD4501">
        <v>39</v>
      </c>
      <c r="AE4501">
        <v>3.3878447355473698E-2</v>
      </c>
      <c r="AF4501">
        <v>2</v>
      </c>
      <c r="AG4501">
        <v>1.0586121953014001E-3</v>
      </c>
      <c r="AH4501">
        <v>2.09006150824352E-4</v>
      </c>
      <c r="AI4501">
        <v>4</v>
      </c>
      <c r="AJ4501" s="73">
        <v>68.157880425008003</v>
      </c>
      <c r="AK4501">
        <v>565</v>
      </c>
      <c r="AL4501">
        <v>1</v>
      </c>
      <c r="AM4501">
        <v>0</v>
      </c>
      <c r="AN4501">
        <v>0</v>
      </c>
      <c r="AO4501">
        <v>0</v>
      </c>
      <c r="AP4501">
        <v>0</v>
      </c>
      <c r="AQ4501">
        <v>565</v>
      </c>
      <c r="AR4501">
        <v>0.999999999999999</v>
      </c>
      <c r="AS4501">
        <v>0</v>
      </c>
      <c r="AT4501">
        <v>0</v>
      </c>
      <c r="AU4501">
        <v>0</v>
      </c>
      <c r="AV4501">
        <v>0</v>
      </c>
      <c r="AW4501">
        <v>565</v>
      </c>
      <c r="AX4501">
        <v>0.999999999999999</v>
      </c>
      <c r="AY4501" s="73">
        <v>68.136562771927998</v>
      </c>
      <c r="AZ4501">
        <v>565</v>
      </c>
      <c r="BA4501">
        <v>1</v>
      </c>
      <c r="BB4501">
        <v>553</v>
      </c>
      <c r="BC4501">
        <v>0.95176396238933902</v>
      </c>
      <c r="BD4501">
        <v>12</v>
      </c>
      <c r="BE4501">
        <v>4.82360376106604E-2</v>
      </c>
      <c r="BF4501">
        <v>71.615017737613996</v>
      </c>
      <c r="BG4501">
        <v>76.368006012110001</v>
      </c>
      <c r="BH4501">
        <v>68.136562771927998</v>
      </c>
      <c r="BI4501">
        <v>68.157880425008003</v>
      </c>
    </row>
    <row r="4502" spans="1:61" x14ac:dyDescent="0.25">
      <c r="A4502" s="10" t="str">
        <f>VLOOKUP(D4502,'Index-Relations'!E:F,2,FALSE)</f>
        <v>ESG</v>
      </c>
      <c r="B4502" t="s">
        <v>3450</v>
      </c>
      <c r="C4502" s="53" t="s">
        <v>2766</v>
      </c>
      <c r="D4502" s="59" t="s">
        <v>3292</v>
      </c>
      <c r="E4502" s="59" t="s">
        <v>7918</v>
      </c>
      <c r="F4502" t="s">
        <v>1774</v>
      </c>
      <c r="G4502" t="s">
        <v>1773</v>
      </c>
      <c r="H4502" t="s">
        <v>1775</v>
      </c>
      <c r="I4502" s="52">
        <v>45446</v>
      </c>
      <c r="J4502" t="s">
        <v>2457</v>
      </c>
      <c r="K4502">
        <v>499</v>
      </c>
      <c r="L4502" s="73">
        <v>73.460525125467996</v>
      </c>
      <c r="M4502">
        <v>499</v>
      </c>
      <c r="N4502">
        <v>1</v>
      </c>
      <c r="O4502" s="73">
        <v>77.823961294241002</v>
      </c>
      <c r="P4502">
        <v>499</v>
      </c>
      <c r="Q4502">
        <v>1</v>
      </c>
      <c r="R4502">
        <v>497</v>
      </c>
      <c r="S4502">
        <v>0.99824022139871305</v>
      </c>
      <c r="T4502">
        <v>28.136549368453998</v>
      </c>
      <c r="U4502">
        <v>0.57184611808572305</v>
      </c>
      <c r="V4502">
        <v>307</v>
      </c>
      <c r="W4502">
        <v>2.2462396599924401E-2</v>
      </c>
      <c r="X4502">
        <v>23</v>
      </c>
      <c r="Y4502">
        <v>499</v>
      </c>
      <c r="Z4502">
        <v>0.999999999999999</v>
      </c>
      <c r="AA4502">
        <v>7.1019261347669298</v>
      </c>
      <c r="AB4502">
        <v>472</v>
      </c>
      <c r="AC4502">
        <v>0.972389999712301</v>
      </c>
      <c r="AD4502">
        <v>27</v>
      </c>
      <c r="AE4502">
        <v>2.7610000287698298E-2</v>
      </c>
      <c r="AF4502">
        <v>0</v>
      </c>
      <c r="AG4502">
        <v>1.3878000000000001E-16</v>
      </c>
      <c r="AH4502">
        <v>2.2237964828727801E-4</v>
      </c>
      <c r="AI4502">
        <v>4</v>
      </c>
      <c r="AJ4502" s="73">
        <v>70.297359478901001</v>
      </c>
      <c r="AK4502">
        <v>499</v>
      </c>
      <c r="AL4502">
        <v>1</v>
      </c>
      <c r="AM4502">
        <v>0</v>
      </c>
      <c r="AN4502">
        <v>0</v>
      </c>
      <c r="AO4502">
        <v>0</v>
      </c>
      <c r="AP4502">
        <v>0</v>
      </c>
      <c r="AQ4502">
        <v>499</v>
      </c>
      <c r="AR4502">
        <v>1</v>
      </c>
      <c r="AS4502">
        <v>0</v>
      </c>
      <c r="AT4502">
        <v>0</v>
      </c>
      <c r="AU4502">
        <v>0</v>
      </c>
      <c r="AV4502">
        <v>0</v>
      </c>
      <c r="AW4502">
        <v>499</v>
      </c>
      <c r="AX4502">
        <v>1</v>
      </c>
      <c r="AY4502" s="73">
        <v>69.601256030371999</v>
      </c>
      <c r="AZ4502">
        <v>499</v>
      </c>
      <c r="BA4502">
        <v>1</v>
      </c>
      <c r="BB4502">
        <v>486</v>
      </c>
      <c r="BC4502">
        <v>0.94716429024762605</v>
      </c>
      <c r="BD4502">
        <v>13</v>
      </c>
      <c r="BE4502">
        <v>5.2835709752373103E-2</v>
      </c>
      <c r="BF4502">
        <v>73.460525125467996</v>
      </c>
      <c r="BG4502">
        <v>77.823961294241002</v>
      </c>
      <c r="BH4502">
        <v>69.601256030371999</v>
      </c>
      <c r="BI4502">
        <v>70.297359478901001</v>
      </c>
    </row>
    <row r="4503" spans="1:61" x14ac:dyDescent="0.25">
      <c r="A4503" s="10" t="str">
        <f>VLOOKUP(D4503,'Index-Relations'!E:F,2,FALSE)</f>
        <v>ESG</v>
      </c>
      <c r="B4503" t="s">
        <v>3450</v>
      </c>
      <c r="C4503" s="53" t="s">
        <v>2767</v>
      </c>
      <c r="D4503" s="59" t="s">
        <v>3292</v>
      </c>
      <c r="E4503" s="59" t="s">
        <v>7919</v>
      </c>
      <c r="F4503" t="s">
        <v>1774</v>
      </c>
      <c r="G4503" t="s">
        <v>1773</v>
      </c>
      <c r="H4503" t="s">
        <v>1775</v>
      </c>
      <c r="I4503" s="52">
        <v>45413</v>
      </c>
      <c r="J4503" t="s">
        <v>2457</v>
      </c>
      <c r="K4503">
        <v>499</v>
      </c>
      <c r="L4503" s="73">
        <v>73.517452300887996</v>
      </c>
      <c r="M4503">
        <v>499</v>
      </c>
      <c r="N4503">
        <v>1</v>
      </c>
      <c r="O4503" s="73">
        <v>77.994217069516907</v>
      </c>
      <c r="P4503">
        <v>499</v>
      </c>
      <c r="Q4503">
        <v>1</v>
      </c>
      <c r="R4503">
        <v>497</v>
      </c>
      <c r="S4503">
        <v>0.99820632489833905</v>
      </c>
      <c r="T4503">
        <v>28.4110619933723</v>
      </c>
      <c r="U4503">
        <v>0.566921670528165</v>
      </c>
      <c r="V4503">
        <v>307</v>
      </c>
      <c r="W4503">
        <v>2.19318697550955E-2</v>
      </c>
      <c r="X4503">
        <v>23</v>
      </c>
      <c r="Y4503">
        <v>499</v>
      </c>
      <c r="Z4503">
        <v>0.999999999999999</v>
      </c>
      <c r="AA4503">
        <v>7.5924298340999998</v>
      </c>
      <c r="AB4503">
        <v>472</v>
      </c>
      <c r="AC4503">
        <v>0.972406816620212</v>
      </c>
      <c r="AD4503">
        <v>27</v>
      </c>
      <c r="AE4503">
        <v>2.7593183379787299E-2</v>
      </c>
      <c r="AF4503">
        <v>0</v>
      </c>
      <c r="AG4503">
        <v>0</v>
      </c>
      <c r="AH4503">
        <v>2.1906448818512201E-4</v>
      </c>
      <c r="AI4503">
        <v>4</v>
      </c>
      <c r="AJ4503" s="73">
        <v>70.164897416247996</v>
      </c>
      <c r="AK4503">
        <v>499</v>
      </c>
      <c r="AL4503">
        <v>1</v>
      </c>
      <c r="AM4503">
        <v>0</v>
      </c>
      <c r="AN4503">
        <v>0</v>
      </c>
      <c r="AO4503">
        <v>0</v>
      </c>
      <c r="AP4503">
        <v>0</v>
      </c>
      <c r="AQ4503">
        <v>499</v>
      </c>
      <c r="AR4503">
        <v>0.999999999999999</v>
      </c>
      <c r="AS4503">
        <v>0</v>
      </c>
      <c r="AT4503">
        <v>0</v>
      </c>
      <c r="AU4503">
        <v>0</v>
      </c>
      <c r="AV4503">
        <v>0</v>
      </c>
      <c r="AW4503">
        <v>499</v>
      </c>
      <c r="AX4503">
        <v>0.999999999999999</v>
      </c>
      <c r="AY4503" s="73">
        <v>69.683117572545996</v>
      </c>
      <c r="AZ4503">
        <v>499</v>
      </c>
      <c r="BA4503">
        <v>1</v>
      </c>
      <c r="BB4503">
        <v>486</v>
      </c>
      <c r="BC4503">
        <v>0.95619928125528997</v>
      </c>
      <c r="BD4503">
        <v>13</v>
      </c>
      <c r="BE4503">
        <v>4.38007187447099E-2</v>
      </c>
      <c r="BF4503">
        <v>73.517452300887996</v>
      </c>
      <c r="BG4503">
        <v>77.994217069516907</v>
      </c>
      <c r="BH4503">
        <v>69.683117572545996</v>
      </c>
      <c r="BI4503">
        <v>70.164897416247996</v>
      </c>
    </row>
    <row r="4504" spans="1:61" x14ac:dyDescent="0.25">
      <c r="A4504" s="10" t="str">
        <f>VLOOKUP(D4504,'Index-Relations'!E:F,2,FALSE)</f>
        <v>ESG</v>
      </c>
      <c r="B4504" t="s">
        <v>3450</v>
      </c>
      <c r="C4504" s="53" t="s">
        <v>2768</v>
      </c>
      <c r="D4504" s="59" t="s">
        <v>3292</v>
      </c>
      <c r="E4504" s="59" t="s">
        <v>7920</v>
      </c>
      <c r="F4504" t="s">
        <v>1774</v>
      </c>
      <c r="G4504" t="s">
        <v>1773</v>
      </c>
      <c r="H4504" t="s">
        <v>1775</v>
      </c>
      <c r="I4504" s="52">
        <v>45383</v>
      </c>
      <c r="J4504" t="s">
        <v>2457</v>
      </c>
      <c r="K4504">
        <v>567</v>
      </c>
      <c r="L4504">
        <v>75.767536336984307</v>
      </c>
      <c r="M4504">
        <v>567</v>
      </c>
      <c r="N4504">
        <v>1</v>
      </c>
      <c r="O4504">
        <v>79.942191114455795</v>
      </c>
      <c r="P4504">
        <v>567</v>
      </c>
      <c r="Q4504">
        <v>1</v>
      </c>
      <c r="R4504">
        <v>564</v>
      </c>
      <c r="S4504">
        <v>0.99808095379672801</v>
      </c>
      <c r="T4504">
        <v>29.0132268901232</v>
      </c>
      <c r="U4504">
        <v>0.57442362271887804</v>
      </c>
      <c r="V4504">
        <v>346</v>
      </c>
      <c r="W4504">
        <v>1.9368206574785801E-2</v>
      </c>
      <c r="X4504">
        <v>25</v>
      </c>
      <c r="Y4504">
        <v>567</v>
      </c>
      <c r="Z4504">
        <v>0.999999999999999</v>
      </c>
      <c r="AA4504">
        <v>7.7993134939165802</v>
      </c>
      <c r="AB4504">
        <v>537</v>
      </c>
      <c r="AC4504">
        <v>0.97367912880030105</v>
      </c>
      <c r="AD4504">
        <v>30</v>
      </c>
      <c r="AE4504">
        <v>2.6320871199698E-2</v>
      </c>
      <c r="AF4504">
        <v>0</v>
      </c>
      <c r="AG4504">
        <v>6.9735999999999996E-16</v>
      </c>
      <c r="AH4504">
        <v>2.10784621412864E-4</v>
      </c>
      <c r="AI4504">
        <v>5</v>
      </c>
      <c r="AJ4504">
        <v>72.112130737023094</v>
      </c>
      <c r="AK4504">
        <v>567</v>
      </c>
      <c r="AL4504">
        <v>1</v>
      </c>
      <c r="AM4504">
        <v>0</v>
      </c>
      <c r="AN4504">
        <v>0</v>
      </c>
      <c r="AO4504">
        <v>0</v>
      </c>
      <c r="AP4504">
        <v>0</v>
      </c>
      <c r="AQ4504">
        <v>567</v>
      </c>
      <c r="AR4504">
        <v>1</v>
      </c>
      <c r="AS4504">
        <v>0</v>
      </c>
      <c r="AT4504">
        <v>0</v>
      </c>
      <c r="AU4504">
        <v>0</v>
      </c>
      <c r="AV4504">
        <v>0</v>
      </c>
      <c r="AW4504">
        <v>567</v>
      </c>
      <c r="AX4504">
        <v>0.999999999999999</v>
      </c>
      <c r="AY4504">
        <v>72.879235123666405</v>
      </c>
      <c r="AZ4504">
        <v>567</v>
      </c>
      <c r="BA4504">
        <v>1</v>
      </c>
      <c r="BB4504">
        <v>552</v>
      </c>
      <c r="BC4504">
        <v>0.91499520607250795</v>
      </c>
      <c r="BD4504">
        <v>15</v>
      </c>
      <c r="BE4504">
        <v>8.5004793927491495E-2</v>
      </c>
      <c r="BF4504">
        <v>70.778208403007</v>
      </c>
      <c r="BG4504">
        <v>74.669733438519003</v>
      </c>
      <c r="BH4504">
        <v>67.906454072901894</v>
      </c>
      <c r="BI4504">
        <v>67.386354894344905</v>
      </c>
    </row>
    <row r="4505" spans="1:61" x14ac:dyDescent="0.25">
      <c r="A4505" s="10" t="str">
        <f>VLOOKUP(D4505,'Index-Relations'!E:F,2,FALSE)</f>
        <v>ESG</v>
      </c>
      <c r="B4505" t="s">
        <v>3450</v>
      </c>
      <c r="C4505" s="53" t="s">
        <v>2769</v>
      </c>
      <c r="D4505" s="59" t="s">
        <v>3292</v>
      </c>
      <c r="E4505" s="59" t="s">
        <v>7921</v>
      </c>
      <c r="F4505" t="s">
        <v>1774</v>
      </c>
      <c r="G4505" t="s">
        <v>1773</v>
      </c>
      <c r="H4505" t="s">
        <v>1775</v>
      </c>
      <c r="I4505" s="52">
        <v>45352</v>
      </c>
      <c r="J4505" t="s">
        <v>2457</v>
      </c>
      <c r="K4505">
        <v>570</v>
      </c>
      <c r="L4505">
        <v>76.117502835561197</v>
      </c>
      <c r="M4505">
        <v>570</v>
      </c>
      <c r="N4505">
        <v>1</v>
      </c>
      <c r="O4505">
        <v>80.148018007191297</v>
      </c>
      <c r="P4505">
        <v>570</v>
      </c>
      <c r="Q4505">
        <v>1</v>
      </c>
      <c r="R4505">
        <v>567</v>
      </c>
      <c r="S4505">
        <v>0.99814705530370096</v>
      </c>
      <c r="T4505">
        <v>29.248832457641001</v>
      </c>
      <c r="U4505">
        <v>0.55064112172452995</v>
      </c>
      <c r="V4505">
        <v>342</v>
      </c>
      <c r="W4505">
        <v>1.5135549312849999E-2</v>
      </c>
      <c r="X4505">
        <v>19</v>
      </c>
      <c r="Y4505">
        <v>570</v>
      </c>
      <c r="Z4505">
        <v>0.999999999999999</v>
      </c>
      <c r="AA4505">
        <v>8.4646082692143203</v>
      </c>
      <c r="AB4505">
        <v>540</v>
      </c>
      <c r="AC4505">
        <v>0.97327020882505</v>
      </c>
      <c r="AD4505">
        <v>30</v>
      </c>
      <c r="AE4505">
        <v>2.6729791174949301E-2</v>
      </c>
      <c r="AF4505">
        <v>0</v>
      </c>
      <c r="AG4505">
        <v>1.6652999999999999E-16</v>
      </c>
      <c r="AH4505">
        <v>3.7655197078284302E-6</v>
      </c>
      <c r="AI4505">
        <v>3</v>
      </c>
      <c r="AJ4505">
        <v>72.701614576627094</v>
      </c>
      <c r="AK4505">
        <v>570</v>
      </c>
      <c r="AL4505">
        <v>1</v>
      </c>
      <c r="AM4505">
        <v>0</v>
      </c>
      <c r="AN4505">
        <v>0</v>
      </c>
      <c r="AO4505">
        <v>0</v>
      </c>
      <c r="AP4505">
        <v>0</v>
      </c>
      <c r="AQ4505">
        <v>570</v>
      </c>
      <c r="AR4505">
        <v>1</v>
      </c>
      <c r="AS4505">
        <v>0</v>
      </c>
      <c r="AT4505">
        <v>0</v>
      </c>
      <c r="AU4505">
        <v>0</v>
      </c>
      <c r="AV4505">
        <v>0</v>
      </c>
      <c r="AW4505">
        <v>570</v>
      </c>
      <c r="AX4505">
        <v>1</v>
      </c>
      <c r="AY4505">
        <v>72.995413365703698</v>
      </c>
      <c r="AZ4505">
        <v>570</v>
      </c>
      <c r="BA4505">
        <v>1</v>
      </c>
      <c r="BB4505">
        <v>555</v>
      </c>
      <c r="BC4505">
        <v>0.91371451361651101</v>
      </c>
      <c r="BD4505">
        <v>15</v>
      </c>
      <c r="BE4505">
        <v>8.6285486383488902E-2</v>
      </c>
      <c r="BF4505">
        <v>71.142250028542904</v>
      </c>
      <c r="BG4505">
        <v>74.915004433614996</v>
      </c>
      <c r="BH4505">
        <v>67.966222098642902</v>
      </c>
      <c r="BI4505">
        <v>68.009639411609896</v>
      </c>
    </row>
    <row r="4506" spans="1:61" x14ac:dyDescent="0.25">
      <c r="A4506" s="10" t="str">
        <f>VLOOKUP(D4506,'Index-Relations'!E:F,2,FALSE)</f>
        <v>ESG</v>
      </c>
      <c r="B4506" t="s">
        <v>3450</v>
      </c>
      <c r="C4506" s="53" t="s">
        <v>2770</v>
      </c>
      <c r="D4506" s="59" t="s">
        <v>3292</v>
      </c>
      <c r="E4506" s="59" t="s">
        <v>7922</v>
      </c>
      <c r="F4506" t="s">
        <v>1774</v>
      </c>
      <c r="G4506" t="s">
        <v>1773</v>
      </c>
      <c r="H4506" t="s">
        <v>1775</v>
      </c>
      <c r="I4506" s="52">
        <v>45323</v>
      </c>
      <c r="J4506" t="s">
        <v>2457</v>
      </c>
      <c r="K4506">
        <v>570</v>
      </c>
      <c r="L4506">
        <v>76.2962444589227</v>
      </c>
      <c r="M4506">
        <v>570</v>
      </c>
      <c r="N4506">
        <v>1</v>
      </c>
      <c r="O4506">
        <v>80.256401720065398</v>
      </c>
      <c r="P4506">
        <v>570</v>
      </c>
      <c r="Q4506">
        <v>1</v>
      </c>
      <c r="R4506">
        <v>567</v>
      </c>
      <c r="S4506">
        <v>0.99807282950165499</v>
      </c>
      <c r="T4506">
        <v>29.420580501141799</v>
      </c>
      <c r="U4506">
        <v>0.54251782398616399</v>
      </c>
      <c r="V4506">
        <v>340</v>
      </c>
      <c r="W4506">
        <v>1.5509558966169E-2</v>
      </c>
      <c r="X4506">
        <v>17</v>
      </c>
      <c r="Y4506">
        <v>570</v>
      </c>
      <c r="Z4506">
        <v>0.999999999999999</v>
      </c>
      <c r="AA4506">
        <v>7.8728937211971699</v>
      </c>
      <c r="AB4506">
        <v>539</v>
      </c>
      <c r="AC4506">
        <v>0.97199349800920598</v>
      </c>
      <c r="AD4506">
        <v>31</v>
      </c>
      <c r="AE4506">
        <v>2.8006501990793901E-2</v>
      </c>
      <c r="AF4506">
        <v>0</v>
      </c>
      <c r="AG4506">
        <v>5.2039999999999997E-17</v>
      </c>
      <c r="AH4506">
        <v>3.7826235014866501E-6</v>
      </c>
      <c r="AI4506">
        <v>2</v>
      </c>
      <c r="AJ4506">
        <v>72.868468379950301</v>
      </c>
      <c r="AK4506">
        <v>570</v>
      </c>
      <c r="AL4506">
        <v>1</v>
      </c>
      <c r="AM4506">
        <v>0</v>
      </c>
      <c r="AN4506">
        <v>0</v>
      </c>
      <c r="AO4506">
        <v>0</v>
      </c>
      <c r="AP4506">
        <v>0</v>
      </c>
      <c r="AQ4506">
        <v>570</v>
      </c>
      <c r="AR4506">
        <v>1</v>
      </c>
      <c r="AS4506">
        <v>0</v>
      </c>
      <c r="AT4506">
        <v>0</v>
      </c>
      <c r="AU4506">
        <v>0</v>
      </c>
      <c r="AV4506">
        <v>0</v>
      </c>
      <c r="AW4506">
        <v>570</v>
      </c>
      <c r="AX4506">
        <v>0.999999999999999</v>
      </c>
      <c r="AY4506">
        <v>73.135289807490594</v>
      </c>
      <c r="AZ4506">
        <v>570</v>
      </c>
      <c r="BA4506">
        <v>1</v>
      </c>
      <c r="BB4506">
        <v>555</v>
      </c>
      <c r="BC4506">
        <v>0.91751176055225803</v>
      </c>
      <c r="BD4506">
        <v>15</v>
      </c>
      <c r="BE4506">
        <v>8.2488239447741904E-2</v>
      </c>
      <c r="BF4506">
        <v>71.211542769584</v>
      </c>
      <c r="BG4506">
        <v>74.950719767397999</v>
      </c>
      <c r="BH4506">
        <v>68.009162836328898</v>
      </c>
      <c r="BI4506">
        <v>68.110520287421906</v>
      </c>
    </row>
    <row r="4507" spans="1:61" x14ac:dyDescent="0.25">
      <c r="A4507" s="10" t="str">
        <f>VLOOKUP(D4507,'Index-Relations'!E:F,2,FALSE)</f>
        <v>ESG</v>
      </c>
      <c r="B4507" t="s">
        <v>3450</v>
      </c>
      <c r="C4507" s="53" t="s">
        <v>2760</v>
      </c>
      <c r="D4507" s="59" t="s">
        <v>3095</v>
      </c>
      <c r="E4507" s="59" t="s">
        <v>7923</v>
      </c>
      <c r="F4507" t="s">
        <v>2523</v>
      </c>
      <c r="G4507" t="s">
        <v>2524</v>
      </c>
      <c r="H4507" t="s">
        <v>2525</v>
      </c>
      <c r="I4507" s="52">
        <v>45659</v>
      </c>
      <c r="J4507" t="s">
        <v>2457</v>
      </c>
      <c r="K4507">
        <v>336</v>
      </c>
      <c r="L4507" s="73">
        <v>70.770465022980005</v>
      </c>
      <c r="M4507">
        <v>336</v>
      </c>
      <c r="N4507">
        <v>1</v>
      </c>
      <c r="O4507" s="73">
        <v>76.431134253878</v>
      </c>
      <c r="P4507">
        <v>336</v>
      </c>
      <c r="Q4507">
        <v>1</v>
      </c>
      <c r="R4507">
        <v>333</v>
      </c>
      <c r="S4507">
        <v>0.99841271679645405</v>
      </c>
      <c r="T4507">
        <v>32.091751118294098</v>
      </c>
      <c r="U4507">
        <v>0.73812516057259603</v>
      </c>
      <c r="V4507">
        <v>290</v>
      </c>
      <c r="W4507">
        <v>0.14894908683632499</v>
      </c>
      <c r="X4507">
        <v>61</v>
      </c>
      <c r="Y4507">
        <v>336</v>
      </c>
      <c r="Z4507">
        <v>1</v>
      </c>
      <c r="AA4507">
        <v>18.223623832155798</v>
      </c>
      <c r="AB4507">
        <v>302</v>
      </c>
      <c r="AC4507">
        <v>0.95185385097867803</v>
      </c>
      <c r="AD4507">
        <v>34</v>
      </c>
      <c r="AE4507">
        <v>4.8146149021321402E-2</v>
      </c>
      <c r="AF4507">
        <v>0</v>
      </c>
      <c r="AG4507">
        <v>3.4000999999999998E-16</v>
      </c>
      <c r="AH4507">
        <v>2.1912609967766501E-4</v>
      </c>
      <c r="AI4507">
        <v>4</v>
      </c>
      <c r="AJ4507" s="73">
        <v>68.058089837279994</v>
      </c>
      <c r="AK4507">
        <v>336</v>
      </c>
      <c r="AL4507">
        <v>1</v>
      </c>
      <c r="AM4507">
        <v>0</v>
      </c>
      <c r="AN4507">
        <v>0</v>
      </c>
      <c r="AO4507">
        <v>0</v>
      </c>
      <c r="AP4507">
        <v>0</v>
      </c>
      <c r="AQ4507">
        <v>336</v>
      </c>
      <c r="AR4507">
        <v>1</v>
      </c>
      <c r="AS4507">
        <v>0</v>
      </c>
      <c r="AT4507">
        <v>0</v>
      </c>
      <c r="AU4507">
        <v>0</v>
      </c>
      <c r="AV4507">
        <v>0</v>
      </c>
      <c r="AW4507">
        <v>336</v>
      </c>
      <c r="AX4507">
        <v>1</v>
      </c>
      <c r="AY4507" s="73">
        <v>65.645545528067004</v>
      </c>
      <c r="AZ4507">
        <v>336</v>
      </c>
      <c r="BA4507">
        <v>1</v>
      </c>
      <c r="BB4507">
        <v>323</v>
      </c>
      <c r="BC4507">
        <v>0.93272795241317996</v>
      </c>
      <c r="BD4507">
        <v>13</v>
      </c>
      <c r="BE4507">
        <v>6.7272047586819594E-2</v>
      </c>
      <c r="BF4507">
        <v>70.770465022980005</v>
      </c>
      <c r="BG4507">
        <v>76.431134253878</v>
      </c>
      <c r="BH4507">
        <v>65.645545528067004</v>
      </c>
      <c r="BI4507">
        <v>68.058089837279994</v>
      </c>
    </row>
    <row r="4508" spans="1:61" x14ac:dyDescent="0.25">
      <c r="A4508" s="10" t="str">
        <f>VLOOKUP(D4508,'Index-Relations'!E:F,2,FALSE)</f>
        <v>ESG</v>
      </c>
      <c r="B4508" t="s">
        <v>3450</v>
      </c>
      <c r="C4508" s="53" t="s">
        <v>2761</v>
      </c>
      <c r="D4508" s="59" t="s">
        <v>3095</v>
      </c>
      <c r="E4508" s="59" t="s">
        <v>7924</v>
      </c>
      <c r="F4508" t="s">
        <v>2523</v>
      </c>
      <c r="G4508" t="s">
        <v>2524</v>
      </c>
      <c r="H4508" t="s">
        <v>2525</v>
      </c>
      <c r="I4508" s="52">
        <v>45628</v>
      </c>
      <c r="J4508" t="s">
        <v>2457</v>
      </c>
      <c r="K4508">
        <v>341</v>
      </c>
      <c r="L4508" s="73">
        <v>70.850323533450904</v>
      </c>
      <c r="M4508">
        <v>341</v>
      </c>
      <c r="N4508">
        <v>1</v>
      </c>
      <c r="O4508" s="73">
        <v>76.1600922552079</v>
      </c>
      <c r="P4508">
        <v>341</v>
      </c>
      <c r="Q4508">
        <v>1</v>
      </c>
      <c r="R4508">
        <v>338</v>
      </c>
      <c r="S4508">
        <v>0.99836904118361103</v>
      </c>
      <c r="T4508">
        <v>32.134972092156801</v>
      </c>
      <c r="U4508">
        <v>0.73582809945963101</v>
      </c>
      <c r="V4508">
        <v>295</v>
      </c>
      <c r="W4508">
        <v>0.14707001288999999</v>
      </c>
      <c r="X4508">
        <v>61</v>
      </c>
      <c r="Y4508">
        <v>341</v>
      </c>
      <c r="Z4508">
        <v>0.999999999999999</v>
      </c>
      <c r="AA4508">
        <v>17.311805900745799</v>
      </c>
      <c r="AB4508">
        <v>309</v>
      </c>
      <c r="AC4508">
        <v>0.95503395078648501</v>
      </c>
      <c r="AD4508">
        <v>32</v>
      </c>
      <c r="AE4508">
        <v>4.4966049213513902E-2</v>
      </c>
      <c r="AF4508">
        <v>0</v>
      </c>
      <c r="AG4508">
        <v>6.2449999999999999E-16</v>
      </c>
      <c r="AH4508">
        <v>2.13479258489623E-4</v>
      </c>
      <c r="AI4508">
        <v>4</v>
      </c>
      <c r="AJ4508" s="73">
        <v>68.191068897671897</v>
      </c>
      <c r="AK4508">
        <v>341</v>
      </c>
      <c r="AL4508">
        <v>1</v>
      </c>
      <c r="AM4508">
        <v>0</v>
      </c>
      <c r="AN4508">
        <v>0</v>
      </c>
      <c r="AO4508">
        <v>0</v>
      </c>
      <c r="AP4508">
        <v>0</v>
      </c>
      <c r="AQ4508">
        <v>341</v>
      </c>
      <c r="AR4508">
        <v>0.999999999999999</v>
      </c>
      <c r="AS4508">
        <v>0</v>
      </c>
      <c r="AT4508">
        <v>0</v>
      </c>
      <c r="AU4508">
        <v>0</v>
      </c>
      <c r="AV4508">
        <v>0</v>
      </c>
      <c r="AW4508">
        <v>341</v>
      </c>
      <c r="AX4508">
        <v>0.999999999999999</v>
      </c>
      <c r="AY4508" s="73">
        <v>66.045954510653004</v>
      </c>
      <c r="AZ4508">
        <v>341</v>
      </c>
      <c r="BA4508">
        <v>1</v>
      </c>
      <c r="BB4508">
        <v>328</v>
      </c>
      <c r="BC4508">
        <v>0.93430663556373394</v>
      </c>
      <c r="BD4508">
        <v>13</v>
      </c>
      <c r="BE4508">
        <v>6.5693364436265E-2</v>
      </c>
      <c r="BF4508">
        <v>70.850323533450904</v>
      </c>
      <c r="BG4508">
        <v>76.1600922552079</v>
      </c>
      <c r="BH4508">
        <v>66.045954510653004</v>
      </c>
      <c r="BI4508">
        <v>68.191068897671897</v>
      </c>
    </row>
    <row r="4509" spans="1:61" x14ac:dyDescent="0.25">
      <c r="A4509" s="10" t="str">
        <f>VLOOKUP(D4509,'Index-Relations'!E:F,2,FALSE)</f>
        <v>ESG</v>
      </c>
      <c r="B4509" t="s">
        <v>3450</v>
      </c>
      <c r="C4509" s="53" t="s">
        <v>2762</v>
      </c>
      <c r="D4509" s="59" t="s">
        <v>3095</v>
      </c>
      <c r="E4509" s="59" t="s">
        <v>7925</v>
      </c>
      <c r="F4509" t="s">
        <v>2523</v>
      </c>
      <c r="G4509" t="s">
        <v>2524</v>
      </c>
      <c r="H4509" t="s">
        <v>2525</v>
      </c>
      <c r="I4509" s="52">
        <v>45597</v>
      </c>
      <c r="J4509" t="s">
        <v>2457</v>
      </c>
      <c r="K4509">
        <v>345</v>
      </c>
      <c r="L4509" s="73">
        <v>71.398441603788996</v>
      </c>
      <c r="M4509">
        <v>345</v>
      </c>
      <c r="N4509">
        <v>1</v>
      </c>
      <c r="O4509" s="73">
        <v>76.453892536427901</v>
      </c>
      <c r="P4509">
        <v>345</v>
      </c>
      <c r="Q4509">
        <v>1</v>
      </c>
      <c r="R4509">
        <v>341</v>
      </c>
      <c r="S4509">
        <v>0.99642708218655895</v>
      </c>
      <c r="T4509">
        <v>32.266711546692797</v>
      </c>
      <c r="U4509">
        <v>0.73604973117181105</v>
      </c>
      <c r="V4509">
        <v>297</v>
      </c>
      <c r="W4509">
        <v>0.14553173738648301</v>
      </c>
      <c r="X4509">
        <v>61</v>
      </c>
      <c r="Y4509">
        <v>345</v>
      </c>
      <c r="Z4509">
        <v>1</v>
      </c>
      <c r="AA4509">
        <v>17.874968430105199</v>
      </c>
      <c r="AB4509">
        <v>310</v>
      </c>
      <c r="AC4509">
        <v>0.94881987189811201</v>
      </c>
      <c r="AD4509">
        <v>35</v>
      </c>
      <c r="AE4509">
        <v>5.1180128101888003E-2</v>
      </c>
      <c r="AF4509">
        <v>0</v>
      </c>
      <c r="AG4509">
        <v>0</v>
      </c>
      <c r="AH4509">
        <v>2.1330091146173999E-4</v>
      </c>
      <c r="AI4509">
        <v>4</v>
      </c>
      <c r="AJ4509" s="73">
        <v>68.843204040808999</v>
      </c>
      <c r="AK4509">
        <v>345</v>
      </c>
      <c r="AL4509">
        <v>1</v>
      </c>
      <c r="AM4509">
        <v>0</v>
      </c>
      <c r="AN4509">
        <v>0</v>
      </c>
      <c r="AO4509">
        <v>0</v>
      </c>
      <c r="AP4509">
        <v>0</v>
      </c>
      <c r="AQ4509">
        <v>345</v>
      </c>
      <c r="AR4509">
        <v>1</v>
      </c>
      <c r="AS4509">
        <v>0</v>
      </c>
      <c r="AT4509">
        <v>0</v>
      </c>
      <c r="AU4509">
        <v>0</v>
      </c>
      <c r="AV4509">
        <v>0</v>
      </c>
      <c r="AW4509">
        <v>345</v>
      </c>
      <c r="AX4509">
        <v>0.999999999999999</v>
      </c>
      <c r="AY4509" s="73">
        <v>66.650072728745997</v>
      </c>
      <c r="AZ4509">
        <v>345</v>
      </c>
      <c r="BA4509">
        <v>1</v>
      </c>
      <c r="BB4509">
        <v>330</v>
      </c>
      <c r="BC4509">
        <v>0.93775865313261897</v>
      </c>
      <c r="BD4509">
        <v>15</v>
      </c>
      <c r="BE4509">
        <v>6.2241346867379997E-2</v>
      </c>
      <c r="BF4509">
        <v>71.398441603788996</v>
      </c>
      <c r="BG4509">
        <v>76.453892536427901</v>
      </c>
      <c r="BH4509">
        <v>66.650072728745997</v>
      </c>
      <c r="BI4509">
        <v>68.843204040808999</v>
      </c>
    </row>
    <row r="4510" spans="1:61" x14ac:dyDescent="0.25">
      <c r="A4510" s="10" t="str">
        <f>VLOOKUP(D4510,'Index-Relations'!E:F,2,FALSE)</f>
        <v>ESG</v>
      </c>
      <c r="B4510" t="s">
        <v>3450</v>
      </c>
      <c r="C4510" s="53" t="s">
        <v>2763</v>
      </c>
      <c r="D4510" s="59" t="s">
        <v>3095</v>
      </c>
      <c r="E4510" s="59" t="s">
        <v>7926</v>
      </c>
      <c r="F4510" t="s">
        <v>2523</v>
      </c>
      <c r="G4510" t="s">
        <v>2524</v>
      </c>
      <c r="H4510" t="s">
        <v>2525</v>
      </c>
      <c r="I4510" s="52">
        <v>45566</v>
      </c>
      <c r="J4510" t="s">
        <v>2457</v>
      </c>
      <c r="K4510">
        <v>347</v>
      </c>
      <c r="L4510" s="73">
        <v>71.202364990218001</v>
      </c>
      <c r="M4510">
        <v>347</v>
      </c>
      <c r="N4510">
        <v>1</v>
      </c>
      <c r="O4510" s="73">
        <v>76.424443634230002</v>
      </c>
      <c r="P4510">
        <v>347</v>
      </c>
      <c r="Q4510">
        <v>1</v>
      </c>
      <c r="R4510">
        <v>342</v>
      </c>
      <c r="S4510">
        <v>0.99521448505335497</v>
      </c>
      <c r="T4510">
        <v>32.5941827696658</v>
      </c>
      <c r="U4510">
        <v>0.73753297445897403</v>
      </c>
      <c r="V4510">
        <v>299</v>
      </c>
      <c r="W4510">
        <v>0.145082519842608</v>
      </c>
      <c r="X4510">
        <v>62</v>
      </c>
      <c r="Y4510">
        <v>347</v>
      </c>
      <c r="Z4510">
        <v>0.999999999999999</v>
      </c>
      <c r="AA4510">
        <v>17.9119270896798</v>
      </c>
      <c r="AB4510">
        <v>316</v>
      </c>
      <c r="AC4510">
        <v>0.95376468351625099</v>
      </c>
      <c r="AD4510">
        <v>31</v>
      </c>
      <c r="AE4510">
        <v>4.6235316483748803E-2</v>
      </c>
      <c r="AF4510">
        <v>0</v>
      </c>
      <c r="AG4510">
        <v>4.1629999999999998E-17</v>
      </c>
      <c r="AH4510">
        <v>1.9232517638140701E-4</v>
      </c>
      <c r="AI4510">
        <v>4</v>
      </c>
      <c r="AJ4510" s="73">
        <v>68.552933197879</v>
      </c>
      <c r="AK4510">
        <v>347</v>
      </c>
      <c r="AL4510">
        <v>1</v>
      </c>
      <c r="AM4510">
        <v>0</v>
      </c>
      <c r="AN4510">
        <v>0</v>
      </c>
      <c r="AO4510">
        <v>0</v>
      </c>
      <c r="AP4510">
        <v>0</v>
      </c>
      <c r="AQ4510">
        <v>347</v>
      </c>
      <c r="AR4510">
        <v>0.999999999999999</v>
      </c>
      <c r="AS4510">
        <v>0</v>
      </c>
      <c r="AT4510">
        <v>0</v>
      </c>
      <c r="AU4510">
        <v>0</v>
      </c>
      <c r="AV4510">
        <v>0</v>
      </c>
      <c r="AW4510">
        <v>347</v>
      </c>
      <c r="AX4510">
        <v>1</v>
      </c>
      <c r="AY4510" s="73">
        <v>66.409789868992902</v>
      </c>
      <c r="AZ4510">
        <v>347</v>
      </c>
      <c r="BA4510">
        <v>1</v>
      </c>
      <c r="BB4510">
        <v>332</v>
      </c>
      <c r="BC4510">
        <v>0.93706064311979798</v>
      </c>
      <c r="BD4510">
        <v>15</v>
      </c>
      <c r="BE4510">
        <v>6.2939356880201705E-2</v>
      </c>
      <c r="BF4510">
        <v>71.202364990218001</v>
      </c>
      <c r="BG4510">
        <v>76.424443634230002</v>
      </c>
      <c r="BH4510">
        <v>66.409789868992902</v>
      </c>
      <c r="BI4510">
        <v>68.552933197879</v>
      </c>
    </row>
    <row r="4511" spans="1:61" x14ac:dyDescent="0.25">
      <c r="A4511" s="10" t="str">
        <f>VLOOKUP(D4511,'Index-Relations'!E:F,2,FALSE)</f>
        <v>ESG</v>
      </c>
      <c r="B4511" t="s">
        <v>3450</v>
      </c>
      <c r="C4511" s="53" t="s">
        <v>2764</v>
      </c>
      <c r="D4511" s="59" t="s">
        <v>3095</v>
      </c>
      <c r="E4511" s="59" t="s">
        <v>7927</v>
      </c>
      <c r="F4511" t="s">
        <v>2523</v>
      </c>
      <c r="G4511" t="s">
        <v>2524</v>
      </c>
      <c r="H4511" t="s">
        <v>2525</v>
      </c>
      <c r="I4511" s="52">
        <v>45537</v>
      </c>
      <c r="J4511" t="s">
        <v>2457</v>
      </c>
      <c r="K4511">
        <v>355</v>
      </c>
      <c r="L4511" s="73">
        <v>71.561870211620999</v>
      </c>
      <c r="M4511">
        <v>355</v>
      </c>
      <c r="N4511">
        <v>1</v>
      </c>
      <c r="O4511" s="73">
        <v>76.462384856373006</v>
      </c>
      <c r="P4511">
        <v>355</v>
      </c>
      <c r="Q4511">
        <v>1</v>
      </c>
      <c r="R4511">
        <v>350</v>
      </c>
      <c r="S4511">
        <v>0.99576817540009999</v>
      </c>
      <c r="T4511">
        <v>32.476444739841398</v>
      </c>
      <c r="U4511">
        <v>0.74927603906518803</v>
      </c>
      <c r="V4511">
        <v>306</v>
      </c>
      <c r="W4511">
        <v>0.15220489109846699</v>
      </c>
      <c r="X4511">
        <v>64</v>
      </c>
      <c r="Y4511">
        <v>355</v>
      </c>
      <c r="Z4511">
        <v>0.999999999999999</v>
      </c>
      <c r="AA4511">
        <v>18.215315068569101</v>
      </c>
      <c r="AB4511">
        <v>332</v>
      </c>
      <c r="AC4511">
        <v>0.962662725765287</v>
      </c>
      <c r="AD4511">
        <v>30</v>
      </c>
      <c r="AE4511">
        <v>4.4136590380575602E-2</v>
      </c>
      <c r="AF4511">
        <v>-7</v>
      </c>
      <c r="AG4511">
        <v>0</v>
      </c>
      <c r="AH4511">
        <v>1.83451436501841E-4</v>
      </c>
      <c r="AI4511">
        <v>4</v>
      </c>
      <c r="AJ4511" s="73">
        <v>69.129821786648904</v>
      </c>
      <c r="AK4511">
        <v>355</v>
      </c>
      <c r="AL4511">
        <v>1</v>
      </c>
      <c r="AM4511">
        <v>0</v>
      </c>
      <c r="AN4511">
        <v>0</v>
      </c>
      <c r="AO4511">
        <v>0</v>
      </c>
      <c r="AP4511">
        <v>0</v>
      </c>
      <c r="AQ4511">
        <v>355</v>
      </c>
      <c r="AR4511">
        <v>0.999999999999999</v>
      </c>
      <c r="AS4511">
        <v>0</v>
      </c>
      <c r="AT4511">
        <v>0</v>
      </c>
      <c r="AU4511">
        <v>0</v>
      </c>
      <c r="AV4511">
        <v>0</v>
      </c>
      <c r="AW4511">
        <v>355</v>
      </c>
      <c r="AX4511">
        <v>1</v>
      </c>
      <c r="AY4511" s="73">
        <v>66.839157112749902</v>
      </c>
      <c r="AZ4511">
        <v>355</v>
      </c>
      <c r="BA4511">
        <v>1</v>
      </c>
      <c r="BB4511">
        <v>340</v>
      </c>
      <c r="BC4511">
        <v>0.94086679055728994</v>
      </c>
      <c r="BD4511">
        <v>15</v>
      </c>
      <c r="BE4511">
        <v>5.9133209442709098E-2</v>
      </c>
      <c r="BF4511">
        <v>71.561870211620999</v>
      </c>
      <c r="BG4511">
        <v>76.462384856373006</v>
      </c>
      <c r="BH4511">
        <v>66.839157112749902</v>
      </c>
      <c r="BI4511">
        <v>69.129821786648904</v>
      </c>
    </row>
    <row r="4512" spans="1:61" x14ac:dyDescent="0.25">
      <c r="A4512" s="10" t="str">
        <f>VLOOKUP(D4512,'Index-Relations'!E:F,2,FALSE)</f>
        <v>ESG</v>
      </c>
      <c r="B4512" t="s">
        <v>3450</v>
      </c>
      <c r="C4512" s="53" t="s">
        <v>3350</v>
      </c>
      <c r="D4512" s="59" t="s">
        <v>3095</v>
      </c>
      <c r="E4512" s="59" t="s">
        <v>7928</v>
      </c>
      <c r="F4512" t="s">
        <v>2523</v>
      </c>
      <c r="G4512" t="s">
        <v>2524</v>
      </c>
      <c r="H4512" t="s">
        <v>2525</v>
      </c>
      <c r="I4512" s="52">
        <v>45505</v>
      </c>
      <c r="J4512" t="s">
        <v>2457</v>
      </c>
      <c r="K4512">
        <v>357</v>
      </c>
      <c r="L4512" s="73">
        <v>71.819763897610898</v>
      </c>
      <c r="M4512">
        <v>357</v>
      </c>
      <c r="N4512">
        <v>1</v>
      </c>
      <c r="O4512" s="73">
        <v>76.413940397321994</v>
      </c>
      <c r="P4512">
        <v>357</v>
      </c>
      <c r="Q4512">
        <v>1</v>
      </c>
      <c r="R4512">
        <v>352</v>
      </c>
      <c r="S4512">
        <v>0.99597030133942999</v>
      </c>
      <c r="T4512">
        <v>32.341680299996703</v>
      </c>
      <c r="U4512">
        <v>0.74433506873550703</v>
      </c>
      <c r="V4512">
        <v>308</v>
      </c>
      <c r="W4512">
        <v>0.157892371362264</v>
      </c>
      <c r="X4512">
        <v>64</v>
      </c>
      <c r="Y4512">
        <v>357</v>
      </c>
      <c r="Z4512">
        <v>0.999999999999999</v>
      </c>
      <c r="AA4512">
        <v>19.061705102828199</v>
      </c>
      <c r="AB4512">
        <v>336</v>
      </c>
      <c r="AC4512">
        <v>0.97581409330351498</v>
      </c>
      <c r="AD4512">
        <v>21</v>
      </c>
      <c r="AE4512">
        <v>2.41859066964853E-2</v>
      </c>
      <c r="AF4512">
        <v>0</v>
      </c>
      <c r="AG4512">
        <v>0</v>
      </c>
      <c r="AH4512">
        <v>1.77333932147554E-4</v>
      </c>
      <c r="AI4512">
        <v>4</v>
      </c>
      <c r="AJ4512" s="73">
        <v>69.196752940457003</v>
      </c>
      <c r="AK4512">
        <v>357</v>
      </c>
      <c r="AL4512">
        <v>1</v>
      </c>
      <c r="AM4512">
        <v>0</v>
      </c>
      <c r="AN4512">
        <v>0</v>
      </c>
      <c r="AO4512">
        <v>0</v>
      </c>
      <c r="AP4512">
        <v>0</v>
      </c>
      <c r="AQ4512">
        <v>357</v>
      </c>
      <c r="AR4512">
        <v>1</v>
      </c>
      <c r="AS4512">
        <v>0</v>
      </c>
      <c r="AT4512">
        <v>0</v>
      </c>
      <c r="AU4512">
        <v>0</v>
      </c>
      <c r="AV4512">
        <v>0</v>
      </c>
      <c r="AW4512">
        <v>357</v>
      </c>
      <c r="AX4512">
        <v>0.999999999999999</v>
      </c>
      <c r="AY4512" s="73">
        <v>67.451440532771002</v>
      </c>
      <c r="AZ4512">
        <v>357</v>
      </c>
      <c r="BA4512">
        <v>1</v>
      </c>
      <c r="BB4512">
        <v>342</v>
      </c>
      <c r="BC4512">
        <v>0.94137183034480998</v>
      </c>
      <c r="BD4512">
        <v>15</v>
      </c>
      <c r="BE4512">
        <v>5.8628169655189903E-2</v>
      </c>
      <c r="BF4512">
        <v>71.819763897610898</v>
      </c>
      <c r="BG4512">
        <v>76.413940397321994</v>
      </c>
      <c r="BH4512">
        <v>67.451440532771002</v>
      </c>
      <c r="BI4512">
        <v>69.196752940457003</v>
      </c>
    </row>
    <row r="4513" spans="1:61" x14ac:dyDescent="0.25">
      <c r="A4513" s="10" t="str">
        <f>VLOOKUP(D4513,'Index-Relations'!E:F,2,FALSE)</f>
        <v>ESG</v>
      </c>
      <c r="B4513" t="s">
        <v>3450</v>
      </c>
      <c r="C4513" s="53" t="s">
        <v>2765</v>
      </c>
      <c r="D4513" s="59" t="s">
        <v>3095</v>
      </c>
      <c r="E4513" s="59" t="s">
        <v>7929</v>
      </c>
      <c r="F4513" t="s">
        <v>2523</v>
      </c>
      <c r="G4513" t="s">
        <v>2524</v>
      </c>
      <c r="H4513" t="s">
        <v>2525</v>
      </c>
      <c r="I4513" s="52">
        <v>45474</v>
      </c>
      <c r="J4513" t="s">
        <v>2457</v>
      </c>
      <c r="K4513">
        <v>359</v>
      </c>
      <c r="L4513" s="73">
        <v>72.635174741924004</v>
      </c>
      <c r="M4513">
        <v>359</v>
      </c>
      <c r="N4513">
        <v>1</v>
      </c>
      <c r="O4513" s="73">
        <v>76.574421991487</v>
      </c>
      <c r="P4513">
        <v>359</v>
      </c>
      <c r="Q4513">
        <v>1</v>
      </c>
      <c r="R4513">
        <v>354</v>
      </c>
      <c r="S4513">
        <v>0.99601050744858899</v>
      </c>
      <c r="T4513">
        <v>31.748174735703302</v>
      </c>
      <c r="U4513">
        <v>0.75275810237845697</v>
      </c>
      <c r="V4513">
        <v>305</v>
      </c>
      <c r="W4513">
        <v>0.154932670469204</v>
      </c>
      <c r="X4513">
        <v>65</v>
      </c>
      <c r="Y4513">
        <v>358</v>
      </c>
      <c r="Z4513">
        <v>0.99912321370275403</v>
      </c>
      <c r="AA4513">
        <v>19.0540481190517</v>
      </c>
      <c r="AB4513">
        <v>337</v>
      </c>
      <c r="AC4513">
        <v>0.97711596459079697</v>
      </c>
      <c r="AD4513">
        <v>21</v>
      </c>
      <c r="AE4513">
        <v>2.2007249111955899E-2</v>
      </c>
      <c r="AF4513">
        <v>1</v>
      </c>
      <c r="AG4513">
        <v>8.7678629724694597E-4</v>
      </c>
      <c r="AH4513">
        <v>1.9772067373401901E-4</v>
      </c>
      <c r="AI4513">
        <v>4</v>
      </c>
      <c r="AJ4513" s="73">
        <v>69.841489160250006</v>
      </c>
      <c r="AK4513">
        <v>359</v>
      </c>
      <c r="AL4513">
        <v>1</v>
      </c>
      <c r="AM4513">
        <v>0</v>
      </c>
      <c r="AN4513">
        <v>0</v>
      </c>
      <c r="AO4513">
        <v>0</v>
      </c>
      <c r="AP4513">
        <v>0</v>
      </c>
      <c r="AQ4513">
        <v>359</v>
      </c>
      <c r="AR4513">
        <v>1</v>
      </c>
      <c r="AS4513">
        <v>0</v>
      </c>
      <c r="AT4513">
        <v>0</v>
      </c>
      <c r="AU4513">
        <v>0</v>
      </c>
      <c r="AV4513">
        <v>0</v>
      </c>
      <c r="AW4513">
        <v>359</v>
      </c>
      <c r="AX4513">
        <v>1</v>
      </c>
      <c r="AY4513" s="73">
        <v>68.825766341635003</v>
      </c>
      <c r="AZ4513">
        <v>359</v>
      </c>
      <c r="BA4513">
        <v>1</v>
      </c>
      <c r="BB4513">
        <v>344</v>
      </c>
      <c r="BC4513">
        <v>0.94595399746435804</v>
      </c>
      <c r="BD4513">
        <v>15</v>
      </c>
      <c r="BE4513">
        <v>5.40460025356417E-2</v>
      </c>
      <c r="BF4513">
        <v>72.635174741924004</v>
      </c>
      <c r="BG4513">
        <v>76.574421991487</v>
      </c>
      <c r="BH4513">
        <v>68.825766341635003</v>
      </c>
      <c r="BI4513">
        <v>69.841489160250006</v>
      </c>
    </row>
    <row r="4514" spans="1:61" x14ac:dyDescent="0.25">
      <c r="A4514" s="10" t="str">
        <f>VLOOKUP(D4514,'Index-Relations'!E:F,2,FALSE)</f>
        <v>ESG</v>
      </c>
      <c r="B4514" t="s">
        <v>3450</v>
      </c>
      <c r="C4514" s="53" t="s">
        <v>2766</v>
      </c>
      <c r="D4514" s="59" t="s">
        <v>3095</v>
      </c>
      <c r="E4514" s="59" t="s">
        <v>7930</v>
      </c>
      <c r="F4514" t="s">
        <v>2523</v>
      </c>
      <c r="G4514" t="s">
        <v>2524</v>
      </c>
      <c r="H4514" t="s">
        <v>2525</v>
      </c>
      <c r="I4514" s="52">
        <v>45446</v>
      </c>
      <c r="J4514" t="s">
        <v>2457</v>
      </c>
      <c r="K4514">
        <v>362</v>
      </c>
      <c r="L4514" s="73">
        <v>72.348387525774896</v>
      </c>
      <c r="M4514">
        <v>362</v>
      </c>
      <c r="N4514">
        <v>1</v>
      </c>
      <c r="O4514" s="73">
        <v>76.238205385491</v>
      </c>
      <c r="P4514">
        <v>362</v>
      </c>
      <c r="Q4514">
        <v>1</v>
      </c>
      <c r="R4514">
        <v>358</v>
      </c>
      <c r="S4514">
        <v>0.99652981267680096</v>
      </c>
      <c r="T4514">
        <v>32.1983066629871</v>
      </c>
      <c r="U4514">
        <v>0.78112187672861599</v>
      </c>
      <c r="V4514">
        <v>309</v>
      </c>
      <c r="W4514">
        <v>0.176516228319993</v>
      </c>
      <c r="X4514">
        <v>65</v>
      </c>
      <c r="Y4514">
        <v>362</v>
      </c>
      <c r="Z4514">
        <v>1</v>
      </c>
      <c r="AA4514">
        <v>21.762164374979001</v>
      </c>
      <c r="AB4514">
        <v>343</v>
      </c>
      <c r="AC4514">
        <v>0.98290353187694202</v>
      </c>
      <c r="AD4514">
        <v>19</v>
      </c>
      <c r="AE4514">
        <v>1.7096468123058001E-2</v>
      </c>
      <c r="AF4514">
        <v>0</v>
      </c>
      <c r="AG4514">
        <v>0</v>
      </c>
      <c r="AH4514">
        <v>2.08135817789906E-4</v>
      </c>
      <c r="AI4514">
        <v>4</v>
      </c>
      <c r="AJ4514" s="73">
        <v>69.488182581302993</v>
      </c>
      <c r="AK4514">
        <v>362</v>
      </c>
      <c r="AL4514">
        <v>1</v>
      </c>
      <c r="AM4514">
        <v>0</v>
      </c>
      <c r="AN4514">
        <v>0</v>
      </c>
      <c r="AO4514">
        <v>0</v>
      </c>
      <c r="AP4514">
        <v>0</v>
      </c>
      <c r="AQ4514">
        <v>362</v>
      </c>
      <c r="AR4514">
        <v>0.999999999999999</v>
      </c>
      <c r="AS4514">
        <v>0</v>
      </c>
      <c r="AT4514">
        <v>0</v>
      </c>
      <c r="AU4514">
        <v>0</v>
      </c>
      <c r="AV4514">
        <v>0</v>
      </c>
      <c r="AW4514">
        <v>362</v>
      </c>
      <c r="AX4514">
        <v>0.999999999999999</v>
      </c>
      <c r="AY4514" s="73">
        <v>68.659558114302996</v>
      </c>
      <c r="AZ4514">
        <v>362</v>
      </c>
      <c r="BA4514">
        <v>1</v>
      </c>
      <c r="BB4514">
        <v>348</v>
      </c>
      <c r="BC4514">
        <v>0.95985187977092601</v>
      </c>
      <c r="BD4514">
        <v>14</v>
      </c>
      <c r="BE4514">
        <v>4.0148120229073797E-2</v>
      </c>
      <c r="BF4514">
        <v>72.348387525774896</v>
      </c>
      <c r="BG4514">
        <v>76.238205385491</v>
      </c>
      <c r="BH4514">
        <v>68.659558114302996</v>
      </c>
      <c r="BI4514">
        <v>69.488182581302993</v>
      </c>
    </row>
    <row r="4515" spans="1:61" x14ac:dyDescent="0.25">
      <c r="A4515" s="10" t="str">
        <f>VLOOKUP(D4515,'Index-Relations'!E:F,2,FALSE)</f>
        <v>ESG</v>
      </c>
      <c r="B4515" t="s">
        <v>3450</v>
      </c>
      <c r="C4515" s="53" t="s">
        <v>2767</v>
      </c>
      <c r="D4515" s="59" t="s">
        <v>3095</v>
      </c>
      <c r="E4515" s="59" t="s">
        <v>7931</v>
      </c>
      <c r="F4515" t="s">
        <v>2523</v>
      </c>
      <c r="G4515" t="s">
        <v>2524</v>
      </c>
      <c r="H4515" t="s">
        <v>2525</v>
      </c>
      <c r="I4515" s="52">
        <v>45413</v>
      </c>
      <c r="J4515" t="s">
        <v>2457</v>
      </c>
      <c r="K4515">
        <v>363</v>
      </c>
      <c r="L4515" s="73">
        <v>72.209852343080996</v>
      </c>
      <c r="M4515">
        <v>363</v>
      </c>
      <c r="N4515">
        <v>1</v>
      </c>
      <c r="O4515" s="73">
        <v>76.475931313979899</v>
      </c>
      <c r="P4515">
        <v>363</v>
      </c>
      <c r="Q4515">
        <v>1</v>
      </c>
      <c r="R4515">
        <v>359</v>
      </c>
      <c r="S4515">
        <v>0.996312774833916</v>
      </c>
      <c r="T4515">
        <v>32.629103190384598</v>
      </c>
      <c r="U4515">
        <v>0.78074110783234996</v>
      </c>
      <c r="V4515">
        <v>310</v>
      </c>
      <c r="W4515">
        <v>0.17199502367115099</v>
      </c>
      <c r="X4515">
        <v>65</v>
      </c>
      <c r="Y4515">
        <v>363</v>
      </c>
      <c r="Z4515">
        <v>0.999999999999999</v>
      </c>
      <c r="AA4515">
        <v>22.572548755293202</v>
      </c>
      <c r="AB4515">
        <v>344</v>
      </c>
      <c r="AC4515">
        <v>0.98232448899270997</v>
      </c>
      <c r="AD4515">
        <v>19</v>
      </c>
      <c r="AE4515">
        <v>1.7675511007290499E-2</v>
      </c>
      <c r="AF4515">
        <v>0</v>
      </c>
      <c r="AG4515">
        <v>0</v>
      </c>
      <c r="AH4515">
        <v>2.02327902631179E-4</v>
      </c>
      <c r="AI4515">
        <v>4</v>
      </c>
      <c r="AJ4515" s="73">
        <v>68.955361225024006</v>
      </c>
      <c r="AK4515">
        <v>363</v>
      </c>
      <c r="AL4515">
        <v>1</v>
      </c>
      <c r="AM4515">
        <v>0</v>
      </c>
      <c r="AN4515">
        <v>0</v>
      </c>
      <c r="AO4515">
        <v>0</v>
      </c>
      <c r="AP4515">
        <v>0</v>
      </c>
      <c r="AQ4515">
        <v>363</v>
      </c>
      <c r="AR4515">
        <v>1</v>
      </c>
      <c r="AS4515">
        <v>0</v>
      </c>
      <c r="AT4515">
        <v>0</v>
      </c>
      <c r="AU4515">
        <v>0</v>
      </c>
      <c r="AV4515">
        <v>0</v>
      </c>
      <c r="AW4515">
        <v>363</v>
      </c>
      <c r="AX4515">
        <v>1</v>
      </c>
      <c r="AY4515" s="73">
        <v>68.604482792260896</v>
      </c>
      <c r="AZ4515">
        <v>363</v>
      </c>
      <c r="BA4515">
        <v>1</v>
      </c>
      <c r="BB4515">
        <v>349</v>
      </c>
      <c r="BC4515">
        <v>0.95726512806021802</v>
      </c>
      <c r="BD4515">
        <v>14</v>
      </c>
      <c r="BE4515">
        <v>4.2734871939780997E-2</v>
      </c>
      <c r="BF4515">
        <v>72.209852343080996</v>
      </c>
      <c r="BG4515">
        <v>76.475931313979899</v>
      </c>
      <c r="BH4515">
        <v>68.604482792260896</v>
      </c>
      <c r="BI4515">
        <v>68.955361225024006</v>
      </c>
    </row>
    <row r="4516" spans="1:61" x14ac:dyDescent="0.25">
      <c r="A4516" s="10" t="str">
        <f>VLOOKUP(D4516,'Index-Relations'!E:F,2,FALSE)</f>
        <v>ESG</v>
      </c>
      <c r="B4516" t="s">
        <v>3450</v>
      </c>
      <c r="C4516" s="53" t="s">
        <v>2768</v>
      </c>
      <c r="D4516" s="59" t="s">
        <v>3095</v>
      </c>
      <c r="E4516" s="59" t="s">
        <v>7932</v>
      </c>
      <c r="F4516" t="s">
        <v>2523</v>
      </c>
      <c r="G4516" t="s">
        <v>2524</v>
      </c>
      <c r="H4516" t="s">
        <v>2525</v>
      </c>
      <c r="I4516" s="52">
        <v>45383</v>
      </c>
      <c r="J4516" t="s">
        <v>2457</v>
      </c>
      <c r="K4516">
        <v>346</v>
      </c>
      <c r="L4516">
        <v>76.953108399249899</v>
      </c>
      <c r="M4516">
        <v>346</v>
      </c>
      <c r="N4516">
        <v>1</v>
      </c>
      <c r="O4516">
        <v>80.8989470948828</v>
      </c>
      <c r="P4516">
        <v>346</v>
      </c>
      <c r="Q4516">
        <v>1</v>
      </c>
      <c r="R4516">
        <v>343</v>
      </c>
      <c r="S4516">
        <v>0.99715853793426801</v>
      </c>
      <c r="T4516">
        <v>33.152518435499701</v>
      </c>
      <c r="U4516">
        <v>0.77492862354347403</v>
      </c>
      <c r="V4516">
        <v>289</v>
      </c>
      <c r="W4516">
        <v>0.13922566048854301</v>
      </c>
      <c r="X4516">
        <v>63</v>
      </c>
      <c r="Y4516">
        <v>345</v>
      </c>
      <c r="Z4516">
        <v>0.99811007381431105</v>
      </c>
      <c r="AA4516">
        <v>20.313961455531</v>
      </c>
      <c r="AB4516">
        <v>329</v>
      </c>
      <c r="AC4516">
        <v>0.98324394310046404</v>
      </c>
      <c r="AD4516">
        <v>16</v>
      </c>
      <c r="AE4516">
        <v>1.4866130713846499E-2</v>
      </c>
      <c r="AF4516">
        <v>1</v>
      </c>
      <c r="AG4516">
        <v>1.88992618568879E-3</v>
      </c>
      <c r="AH4516">
        <v>1.9744561575859199E-4</v>
      </c>
      <c r="AI4516">
        <v>4</v>
      </c>
      <c r="AJ4516">
        <v>73.661609436427398</v>
      </c>
      <c r="AK4516">
        <v>346</v>
      </c>
      <c r="AL4516">
        <v>1</v>
      </c>
      <c r="AM4516">
        <v>0</v>
      </c>
      <c r="AN4516">
        <v>0</v>
      </c>
      <c r="AO4516">
        <v>0</v>
      </c>
      <c r="AP4516">
        <v>0</v>
      </c>
      <c r="AQ4516">
        <v>346</v>
      </c>
      <c r="AR4516">
        <v>1</v>
      </c>
      <c r="AS4516">
        <v>0</v>
      </c>
      <c r="AT4516">
        <v>0</v>
      </c>
      <c r="AU4516">
        <v>0</v>
      </c>
      <c r="AV4516">
        <v>0</v>
      </c>
      <c r="AW4516">
        <v>346</v>
      </c>
      <c r="AX4516">
        <v>0.999999999999999</v>
      </c>
      <c r="AY4516">
        <v>73.589639356369602</v>
      </c>
      <c r="AZ4516">
        <v>346</v>
      </c>
      <c r="BA4516">
        <v>1</v>
      </c>
      <c r="BB4516">
        <v>329</v>
      </c>
      <c r="BC4516">
        <v>0.89972662380887003</v>
      </c>
      <c r="BD4516">
        <v>17</v>
      </c>
      <c r="BE4516">
        <v>0.100273376191129</v>
      </c>
      <c r="BF4516">
        <v>72.091475321277002</v>
      </c>
      <c r="BG4516">
        <v>75.521330794050996</v>
      </c>
      <c r="BH4516">
        <v>68.703151396463994</v>
      </c>
      <c r="BI4516">
        <v>69.0489635386499</v>
      </c>
    </row>
    <row r="4517" spans="1:61" x14ac:dyDescent="0.25">
      <c r="A4517" s="10" t="str">
        <f>VLOOKUP(D4517,'Index-Relations'!E:F,2,FALSE)</f>
        <v>ESG</v>
      </c>
      <c r="B4517" t="s">
        <v>3450</v>
      </c>
      <c r="C4517" s="53" t="s">
        <v>2769</v>
      </c>
      <c r="D4517" s="59" t="s">
        <v>3095</v>
      </c>
      <c r="E4517" s="59" t="s">
        <v>7933</v>
      </c>
      <c r="F4517" t="s">
        <v>2523</v>
      </c>
      <c r="G4517" t="s">
        <v>2524</v>
      </c>
      <c r="H4517" t="s">
        <v>2525</v>
      </c>
      <c r="I4517" s="52">
        <v>45352</v>
      </c>
      <c r="J4517" t="s">
        <v>2457</v>
      </c>
      <c r="K4517">
        <v>348</v>
      </c>
      <c r="L4517">
        <v>77.125212363627497</v>
      </c>
      <c r="M4517">
        <v>348</v>
      </c>
      <c r="N4517">
        <v>1</v>
      </c>
      <c r="O4517">
        <v>80.934647364035598</v>
      </c>
      <c r="P4517">
        <v>348</v>
      </c>
      <c r="Q4517">
        <v>1</v>
      </c>
      <c r="R4517">
        <v>345</v>
      </c>
      <c r="S4517">
        <v>0.99717530745313199</v>
      </c>
      <c r="T4517">
        <v>33.400957008473398</v>
      </c>
      <c r="U4517">
        <v>0.75841732583045696</v>
      </c>
      <c r="V4517">
        <v>288</v>
      </c>
      <c r="W4517">
        <v>0.12790759599857801</v>
      </c>
      <c r="X4517">
        <v>62</v>
      </c>
      <c r="Y4517">
        <v>347</v>
      </c>
      <c r="Z4517">
        <v>0.99823683769474003</v>
      </c>
      <c r="AA4517">
        <v>21.3775778592547</v>
      </c>
      <c r="AB4517">
        <v>332</v>
      </c>
      <c r="AC4517">
        <v>0.98400382209008996</v>
      </c>
      <c r="AD4517">
        <v>15</v>
      </c>
      <c r="AE4517">
        <v>1.4233015604649599E-2</v>
      </c>
      <c r="AF4517">
        <v>1</v>
      </c>
      <c r="AG4517">
        <v>1.76316230526015E-3</v>
      </c>
      <c r="AH4517">
        <v>7.3063185396729302E-5</v>
      </c>
      <c r="AI4517">
        <v>3</v>
      </c>
      <c r="AJ4517">
        <v>74.090917833765303</v>
      </c>
      <c r="AK4517">
        <v>348</v>
      </c>
      <c r="AL4517">
        <v>1</v>
      </c>
      <c r="AM4517">
        <v>0</v>
      </c>
      <c r="AN4517">
        <v>0</v>
      </c>
      <c r="AO4517">
        <v>0</v>
      </c>
      <c r="AP4517">
        <v>0</v>
      </c>
      <c r="AQ4517">
        <v>348</v>
      </c>
      <c r="AR4517">
        <v>0.999999999999999</v>
      </c>
      <c r="AS4517">
        <v>0</v>
      </c>
      <c r="AT4517">
        <v>0</v>
      </c>
      <c r="AU4517">
        <v>0</v>
      </c>
      <c r="AV4517">
        <v>0</v>
      </c>
      <c r="AW4517">
        <v>348</v>
      </c>
      <c r="AX4517">
        <v>0.999999999999999</v>
      </c>
      <c r="AY4517">
        <v>73.417846178294894</v>
      </c>
      <c r="AZ4517">
        <v>348</v>
      </c>
      <c r="BA4517">
        <v>1</v>
      </c>
      <c r="BB4517">
        <v>331</v>
      </c>
      <c r="BC4517">
        <v>0.89737627524783004</v>
      </c>
      <c r="BD4517">
        <v>17</v>
      </c>
      <c r="BE4517">
        <v>0.10262372475216899</v>
      </c>
      <c r="BF4517">
        <v>72.249942449233998</v>
      </c>
      <c r="BG4517">
        <v>75.582385375978006</v>
      </c>
      <c r="BH4517">
        <v>68.489365497096998</v>
      </c>
      <c r="BI4517">
        <v>69.527271837583996</v>
      </c>
    </row>
    <row r="4518" spans="1:61" x14ac:dyDescent="0.25">
      <c r="A4518" s="10" t="str">
        <f>VLOOKUP(D4518,'Index-Relations'!E:F,2,FALSE)</f>
        <v>ESG</v>
      </c>
      <c r="B4518" t="s">
        <v>3450</v>
      </c>
      <c r="C4518" s="53" t="s">
        <v>2770</v>
      </c>
      <c r="D4518" s="59" t="s">
        <v>3095</v>
      </c>
      <c r="E4518" s="59" t="s">
        <v>7934</v>
      </c>
      <c r="F4518" t="s">
        <v>2523</v>
      </c>
      <c r="G4518" t="s">
        <v>2524</v>
      </c>
      <c r="H4518" t="s">
        <v>2525</v>
      </c>
      <c r="I4518" s="52">
        <v>45323</v>
      </c>
      <c r="J4518" t="s">
        <v>2457</v>
      </c>
      <c r="K4518">
        <v>348</v>
      </c>
      <c r="L4518">
        <v>77.354347859979498</v>
      </c>
      <c r="M4518">
        <v>348</v>
      </c>
      <c r="N4518">
        <v>1</v>
      </c>
      <c r="O4518">
        <v>81.158141243512404</v>
      </c>
      <c r="P4518">
        <v>348</v>
      </c>
      <c r="Q4518">
        <v>1</v>
      </c>
      <c r="R4518">
        <v>345</v>
      </c>
      <c r="S4518">
        <v>0.99692236433006798</v>
      </c>
      <c r="T4518">
        <v>33.7782064596149</v>
      </c>
      <c r="U4518">
        <v>0.75554951580776597</v>
      </c>
      <c r="V4518">
        <v>287</v>
      </c>
      <c r="W4518">
        <v>0.12965437973382299</v>
      </c>
      <c r="X4518">
        <v>60</v>
      </c>
      <c r="Y4518">
        <v>347</v>
      </c>
      <c r="Z4518">
        <v>0.99865722915209199</v>
      </c>
      <c r="AA4518">
        <v>20.987929991844201</v>
      </c>
      <c r="AB4518">
        <v>333</v>
      </c>
      <c r="AC4518">
        <v>0.98445239988314603</v>
      </c>
      <c r="AD4518">
        <v>14</v>
      </c>
      <c r="AE4518">
        <v>1.4204829268945699E-2</v>
      </c>
      <c r="AF4518">
        <v>1</v>
      </c>
      <c r="AG4518">
        <v>1.3427708479073E-3</v>
      </c>
      <c r="AH4518">
        <v>7.7025136787987894E-5</v>
      </c>
      <c r="AI4518">
        <v>3</v>
      </c>
      <c r="AJ4518">
        <v>74.196284913123193</v>
      </c>
      <c r="AK4518">
        <v>348</v>
      </c>
      <c r="AL4518">
        <v>1</v>
      </c>
      <c r="AM4518">
        <v>0</v>
      </c>
      <c r="AN4518">
        <v>0</v>
      </c>
      <c r="AO4518">
        <v>0</v>
      </c>
      <c r="AP4518">
        <v>0</v>
      </c>
      <c r="AQ4518">
        <v>348</v>
      </c>
      <c r="AR4518">
        <v>1</v>
      </c>
      <c r="AS4518">
        <v>0</v>
      </c>
      <c r="AT4518">
        <v>0</v>
      </c>
      <c r="AU4518">
        <v>0</v>
      </c>
      <c r="AV4518">
        <v>0</v>
      </c>
      <c r="AW4518">
        <v>348</v>
      </c>
      <c r="AX4518">
        <v>0.999999999999999</v>
      </c>
      <c r="AY4518">
        <v>73.565299026339801</v>
      </c>
      <c r="AZ4518">
        <v>348</v>
      </c>
      <c r="BA4518">
        <v>1</v>
      </c>
      <c r="BB4518">
        <v>331</v>
      </c>
      <c r="BC4518">
        <v>0.89924180828200895</v>
      </c>
      <c r="BD4518">
        <v>17</v>
      </c>
      <c r="BE4518">
        <v>0.10075819171799</v>
      </c>
      <c r="BF4518">
        <v>72.358516793511001</v>
      </c>
      <c r="BG4518">
        <v>75.763954439602998</v>
      </c>
      <c r="BH4518">
        <v>68.512269692100901</v>
      </c>
      <c r="BI4518">
        <v>69.563877071785001</v>
      </c>
    </row>
    <row r="4519" spans="1:61" x14ac:dyDescent="0.25">
      <c r="A4519" s="10" t="str">
        <f>VLOOKUP(D4519,'Index-Relations'!E:F,2,FALSE)</f>
        <v>ESG</v>
      </c>
      <c r="B4519" t="s">
        <v>3450</v>
      </c>
      <c r="C4519" s="53" t="s">
        <v>3350</v>
      </c>
      <c r="D4519" s="59" t="s">
        <v>3293</v>
      </c>
      <c r="E4519" s="59" t="s">
        <v>7935</v>
      </c>
      <c r="F4519" t="s">
        <v>1778</v>
      </c>
      <c r="G4519" t="s">
        <v>2542</v>
      </c>
      <c r="H4519" t="s">
        <v>1779</v>
      </c>
      <c r="I4519" s="52">
        <v>45505</v>
      </c>
      <c r="J4519" t="s">
        <v>2457</v>
      </c>
      <c r="K4519">
        <v>1170</v>
      </c>
      <c r="L4519" s="73">
        <v>63.117841280517901</v>
      </c>
      <c r="M4519">
        <v>1165</v>
      </c>
      <c r="N4519">
        <v>0.99837434084873</v>
      </c>
      <c r="O4519" s="73">
        <v>68.826917266181994</v>
      </c>
      <c r="P4519">
        <v>1165</v>
      </c>
      <c r="Q4519">
        <v>0.99837434084873</v>
      </c>
      <c r="R4519">
        <v>1152</v>
      </c>
      <c r="S4519">
        <v>0.99365227043064397</v>
      </c>
      <c r="T4519">
        <v>33.2770123244497</v>
      </c>
      <c r="U4519">
        <v>0.65498361297456198</v>
      </c>
      <c r="V4519">
        <v>807</v>
      </c>
      <c r="W4519">
        <v>6.1257883032367802E-2</v>
      </c>
      <c r="X4519">
        <v>125</v>
      </c>
      <c r="Y4519">
        <v>1163</v>
      </c>
      <c r="Z4519">
        <v>0.99757960954824398</v>
      </c>
      <c r="AA4519">
        <v>31.874606851379198</v>
      </c>
      <c r="AB4519">
        <v>1069</v>
      </c>
      <c r="AC4519">
        <v>0.95578482504342499</v>
      </c>
      <c r="AD4519">
        <v>94</v>
      </c>
      <c r="AE4519">
        <v>4.1794784504820402E-2</v>
      </c>
      <c r="AF4519">
        <v>7</v>
      </c>
      <c r="AG4519">
        <v>2.4203904517539E-3</v>
      </c>
      <c r="AH4519">
        <v>5.1629961637997702E-3</v>
      </c>
      <c r="AI4519">
        <v>68</v>
      </c>
      <c r="AJ4519" s="73">
        <v>59.553380441886901</v>
      </c>
      <c r="AK4519">
        <v>1165</v>
      </c>
      <c r="AL4519">
        <v>0.99837434084873</v>
      </c>
      <c r="AM4519">
        <v>1.09522045848571E-2</v>
      </c>
      <c r="AN4519">
        <v>9</v>
      </c>
      <c r="AO4519">
        <v>9.5615367055164394E-3</v>
      </c>
      <c r="AP4519">
        <v>5</v>
      </c>
      <c r="AQ4519">
        <v>1169</v>
      </c>
      <c r="AR4519">
        <v>0.99924756952415295</v>
      </c>
      <c r="AS4519">
        <v>1.7250760346367199E-2</v>
      </c>
      <c r="AT4519">
        <v>19</v>
      </c>
      <c r="AU4519">
        <v>6.6957770508408298E-3</v>
      </c>
      <c r="AV4519">
        <v>7</v>
      </c>
      <c r="AW4519">
        <v>1169</v>
      </c>
      <c r="AX4519">
        <v>0.99924756952415295</v>
      </c>
      <c r="AY4519" s="73">
        <v>60.823970187327902</v>
      </c>
      <c r="AZ4519">
        <v>1165</v>
      </c>
      <c r="BA4519">
        <v>0.99837434084873</v>
      </c>
      <c r="BB4519">
        <v>1124</v>
      </c>
      <c r="BC4519">
        <v>0.88277449465206903</v>
      </c>
      <c r="BD4519">
        <v>40</v>
      </c>
      <c r="BE4519">
        <v>0.106911538166567</v>
      </c>
      <c r="BF4519">
        <v>63.117841280517901</v>
      </c>
      <c r="BG4519">
        <v>68.826917266181994</v>
      </c>
      <c r="BH4519">
        <v>60.823970187327902</v>
      </c>
      <c r="BI4519">
        <v>59.553380441886901</v>
      </c>
    </row>
    <row r="4520" spans="1:61" x14ac:dyDescent="0.25">
      <c r="A4520" s="10" t="str">
        <f>VLOOKUP(D4520,'Index-Relations'!E:F,2,FALSE)</f>
        <v>ESG</v>
      </c>
      <c r="B4520" t="s">
        <v>3450</v>
      </c>
      <c r="C4520" s="53" t="s">
        <v>2765</v>
      </c>
      <c r="D4520" s="59" t="s">
        <v>3293</v>
      </c>
      <c r="E4520" s="59" t="s">
        <v>7936</v>
      </c>
      <c r="F4520" t="s">
        <v>1778</v>
      </c>
      <c r="G4520" t="s">
        <v>2542</v>
      </c>
      <c r="H4520" t="s">
        <v>1779</v>
      </c>
      <c r="I4520" s="52">
        <v>45474</v>
      </c>
      <c r="J4520" t="s">
        <v>2457</v>
      </c>
      <c r="K4520">
        <v>1171</v>
      </c>
      <c r="L4520" s="73">
        <v>63.713171396852999</v>
      </c>
      <c r="M4520">
        <v>1166</v>
      </c>
      <c r="N4520">
        <v>0.99847546172601198</v>
      </c>
      <c r="O4520" s="73">
        <v>69.084603389594903</v>
      </c>
      <c r="P4520">
        <v>1166</v>
      </c>
      <c r="Q4520">
        <v>0.99847546172601198</v>
      </c>
      <c r="R4520">
        <v>1153</v>
      </c>
      <c r="S4520">
        <v>0.99380143746495297</v>
      </c>
      <c r="T4520">
        <v>32.9278089206543</v>
      </c>
      <c r="U4520">
        <v>0.66195129386654705</v>
      </c>
      <c r="V4520">
        <v>800</v>
      </c>
      <c r="W4520">
        <v>6.18827839966508E-2</v>
      </c>
      <c r="X4520">
        <v>124</v>
      </c>
      <c r="Y4520">
        <v>1161</v>
      </c>
      <c r="Z4520">
        <v>0.99575575535593297</v>
      </c>
      <c r="AA4520">
        <v>29.525335507550398</v>
      </c>
      <c r="AB4520">
        <v>1061</v>
      </c>
      <c r="AC4520">
        <v>0.947926939405763</v>
      </c>
      <c r="AD4520">
        <v>99</v>
      </c>
      <c r="AE4520">
        <v>4.77109004762152E-2</v>
      </c>
      <c r="AF4520">
        <v>11</v>
      </c>
      <c r="AG4520">
        <v>4.3621601180217004E-3</v>
      </c>
      <c r="AH4520">
        <v>4.1568127769161601E-3</v>
      </c>
      <c r="AI4520">
        <v>67</v>
      </c>
      <c r="AJ4520" s="73">
        <v>60.084712344402</v>
      </c>
      <c r="AK4520">
        <v>1166</v>
      </c>
      <c r="AL4520">
        <v>0.99847546172601198</v>
      </c>
      <c r="AM4520">
        <v>1.03554994526747E-2</v>
      </c>
      <c r="AN4520">
        <v>9</v>
      </c>
      <c r="AO4520">
        <v>9.2423727858618795E-3</v>
      </c>
      <c r="AP4520">
        <v>5</v>
      </c>
      <c r="AQ4520">
        <v>1170</v>
      </c>
      <c r="AR4520">
        <v>0.99926450531892297</v>
      </c>
      <c r="AS4520">
        <v>1.6501829275102301E-2</v>
      </c>
      <c r="AT4520">
        <v>19</v>
      </c>
      <c r="AU4520">
        <v>6.1493073049873103E-3</v>
      </c>
      <c r="AV4520">
        <v>7</v>
      </c>
      <c r="AW4520">
        <v>1170</v>
      </c>
      <c r="AX4520">
        <v>0.99926450531892297</v>
      </c>
      <c r="AY4520" s="73">
        <v>61.624441482919899</v>
      </c>
      <c r="AZ4520">
        <v>1166</v>
      </c>
      <c r="BA4520">
        <v>0.99847546172601198</v>
      </c>
      <c r="BB4520">
        <v>1125</v>
      </c>
      <c r="BC4520">
        <v>0.883568003179108</v>
      </c>
      <c r="BD4520">
        <v>40</v>
      </c>
      <c r="BE4520">
        <v>0.106454129353952</v>
      </c>
      <c r="BF4520">
        <v>63.713171396852999</v>
      </c>
      <c r="BG4520">
        <v>69.084603389594903</v>
      </c>
      <c r="BH4520">
        <v>61.624441482919899</v>
      </c>
      <c r="BI4520">
        <v>60.084712344402</v>
      </c>
    </row>
    <row r="4521" spans="1:61" x14ac:dyDescent="0.25">
      <c r="A4521" s="10" t="str">
        <f>VLOOKUP(D4521,'Index-Relations'!E:F,2,FALSE)</f>
        <v>ESG</v>
      </c>
      <c r="B4521" t="s">
        <v>3450</v>
      </c>
      <c r="C4521" s="53" t="s">
        <v>2766</v>
      </c>
      <c r="D4521" s="59" t="s">
        <v>3293</v>
      </c>
      <c r="E4521" s="59" t="s">
        <v>7937</v>
      </c>
      <c r="F4521" t="s">
        <v>1778</v>
      </c>
      <c r="G4521" t="s">
        <v>2542</v>
      </c>
      <c r="H4521" t="s">
        <v>1779</v>
      </c>
      <c r="I4521" s="52">
        <v>45446</v>
      </c>
      <c r="J4521" t="s">
        <v>2457</v>
      </c>
      <c r="K4521">
        <v>1171</v>
      </c>
      <c r="L4521" s="73">
        <v>63.925724584306998</v>
      </c>
      <c r="M4521">
        <v>1166</v>
      </c>
      <c r="N4521">
        <v>0.99839860906349198</v>
      </c>
      <c r="O4521" s="73">
        <v>69.053069781657001</v>
      </c>
      <c r="P4521">
        <v>1166</v>
      </c>
      <c r="Q4521">
        <v>0.99839860906349198</v>
      </c>
      <c r="R4521">
        <v>1153</v>
      </c>
      <c r="S4521">
        <v>0.99348245314394301</v>
      </c>
      <c r="T4521">
        <v>33.1955943223712</v>
      </c>
      <c r="U4521">
        <v>0.66451073532840599</v>
      </c>
      <c r="V4521">
        <v>798</v>
      </c>
      <c r="W4521">
        <v>6.3462193629078303E-2</v>
      </c>
      <c r="X4521">
        <v>127</v>
      </c>
      <c r="Y4521">
        <v>1160</v>
      </c>
      <c r="Z4521">
        <v>0.99535555274790399</v>
      </c>
      <c r="AA4521">
        <v>30.4411468299039</v>
      </c>
      <c r="AB4521">
        <v>1065</v>
      </c>
      <c r="AC4521">
        <v>0.95044823440885695</v>
      </c>
      <c r="AD4521">
        <v>95</v>
      </c>
      <c r="AE4521">
        <v>4.4907318339047299E-2</v>
      </c>
      <c r="AF4521">
        <v>11</v>
      </c>
      <c r="AG4521">
        <v>4.6444472520952903E-3</v>
      </c>
      <c r="AH4521">
        <v>4.2651180224155504E-3</v>
      </c>
      <c r="AI4521">
        <v>66</v>
      </c>
      <c r="AJ4521" s="73">
        <v>60.184622569090003</v>
      </c>
      <c r="AK4521">
        <v>1166</v>
      </c>
      <c r="AL4521">
        <v>0.99839860906349198</v>
      </c>
      <c r="AM4521">
        <v>1.00385054981512E-2</v>
      </c>
      <c r="AN4521">
        <v>8</v>
      </c>
      <c r="AO4521">
        <v>9.53740888658949E-3</v>
      </c>
      <c r="AP4521">
        <v>5</v>
      </c>
      <c r="AQ4521">
        <v>1170</v>
      </c>
      <c r="AR4521">
        <v>0.99923544730925296</v>
      </c>
      <c r="AS4521">
        <v>1.7588160112726899E-2</v>
      </c>
      <c r="AT4521">
        <v>19</v>
      </c>
      <c r="AU4521">
        <v>6.3725547187983202E-3</v>
      </c>
      <c r="AV4521">
        <v>7</v>
      </c>
      <c r="AW4521">
        <v>1170</v>
      </c>
      <c r="AX4521">
        <v>0.99923544730925296</v>
      </c>
      <c r="AY4521" s="73">
        <v>62.100072012810898</v>
      </c>
      <c r="AZ4521">
        <v>1166</v>
      </c>
      <c r="BA4521">
        <v>0.99839860906349198</v>
      </c>
      <c r="BB4521">
        <v>1125</v>
      </c>
      <c r="BC4521">
        <v>0.88477704720571604</v>
      </c>
      <c r="BD4521">
        <v>40</v>
      </c>
      <c r="BE4521">
        <v>0.10492099121694699</v>
      </c>
      <c r="BF4521">
        <v>63.925724584306998</v>
      </c>
      <c r="BG4521">
        <v>69.053069781657001</v>
      </c>
      <c r="BH4521">
        <v>62.100072012810898</v>
      </c>
      <c r="BI4521">
        <v>60.184622569090003</v>
      </c>
    </row>
    <row r="4522" spans="1:61" x14ac:dyDescent="0.25">
      <c r="A4522" s="10" t="str">
        <f>VLOOKUP(D4522,'Index-Relations'!E:F,2,FALSE)</f>
        <v>ESG</v>
      </c>
      <c r="B4522" t="s">
        <v>3450</v>
      </c>
      <c r="C4522" s="53" t="s">
        <v>2767</v>
      </c>
      <c r="D4522" s="59" t="s">
        <v>3293</v>
      </c>
      <c r="E4522" s="59" t="s">
        <v>7938</v>
      </c>
      <c r="F4522" t="s">
        <v>1778</v>
      </c>
      <c r="G4522" t="s">
        <v>2542</v>
      </c>
      <c r="H4522" t="s">
        <v>1779</v>
      </c>
      <c r="I4522" s="52">
        <v>45413</v>
      </c>
      <c r="J4522" t="s">
        <v>2457</v>
      </c>
      <c r="K4522">
        <v>1173</v>
      </c>
      <c r="L4522" s="73">
        <v>63.892338511592001</v>
      </c>
      <c r="M4522">
        <v>1166</v>
      </c>
      <c r="N4522">
        <v>0.99844335130138895</v>
      </c>
      <c r="O4522" s="73">
        <v>69.01213541928</v>
      </c>
      <c r="P4522">
        <v>1166</v>
      </c>
      <c r="Q4522">
        <v>0.99844335130138895</v>
      </c>
      <c r="R4522">
        <v>1153</v>
      </c>
      <c r="S4522">
        <v>0.99348704187870596</v>
      </c>
      <c r="T4522">
        <v>33.443212856996098</v>
      </c>
      <c r="U4522">
        <v>0.65786500262899195</v>
      </c>
      <c r="V4522">
        <v>797</v>
      </c>
      <c r="W4522">
        <v>6.2261913733571997E-2</v>
      </c>
      <c r="X4522">
        <v>126</v>
      </c>
      <c r="Y4522">
        <v>1160</v>
      </c>
      <c r="Z4522">
        <v>0.99558779606355696</v>
      </c>
      <c r="AA4522">
        <v>31.752100180823501</v>
      </c>
      <c r="AB4522">
        <v>1065</v>
      </c>
      <c r="AC4522">
        <v>0.95036592857866697</v>
      </c>
      <c r="AD4522">
        <v>95</v>
      </c>
      <c r="AE4522">
        <v>4.52218674848903E-2</v>
      </c>
      <c r="AF4522">
        <v>13</v>
      </c>
      <c r="AG4522">
        <v>4.4122039364419899E-3</v>
      </c>
      <c r="AH4522">
        <v>4.0404022809256796E-3</v>
      </c>
      <c r="AI4522">
        <v>66</v>
      </c>
      <c r="AJ4522" s="73">
        <v>60.032043504188898</v>
      </c>
      <c r="AK4522">
        <v>1166</v>
      </c>
      <c r="AL4522">
        <v>0.99844335130138895</v>
      </c>
      <c r="AM4522">
        <v>1.02036750953688E-2</v>
      </c>
      <c r="AN4522">
        <v>8</v>
      </c>
      <c r="AO4522">
        <v>1.3263412564385299E-2</v>
      </c>
      <c r="AP4522">
        <v>6</v>
      </c>
      <c r="AQ4522">
        <v>1168</v>
      </c>
      <c r="AR4522">
        <v>0.99889734391344298</v>
      </c>
      <c r="AS4522">
        <v>1.7666081143252299E-2</v>
      </c>
      <c r="AT4522">
        <v>19</v>
      </c>
      <c r="AU4522">
        <v>6.1106503350865501E-3</v>
      </c>
      <c r="AV4522">
        <v>6</v>
      </c>
      <c r="AW4522">
        <v>1169</v>
      </c>
      <c r="AX4522">
        <v>0.99914403543247698</v>
      </c>
      <c r="AY4522" s="73">
        <v>62.154717762977</v>
      </c>
      <c r="AZ4522">
        <v>1166</v>
      </c>
      <c r="BA4522">
        <v>0.99844335130138895</v>
      </c>
      <c r="BB4522">
        <v>1122</v>
      </c>
      <c r="BC4522">
        <v>0.88777910205092803</v>
      </c>
      <c r="BD4522">
        <v>40</v>
      </c>
      <c r="BE4522">
        <v>9.7854829298129206E-2</v>
      </c>
      <c r="BF4522">
        <v>63.892338511592001</v>
      </c>
      <c r="BG4522">
        <v>69.01213541928</v>
      </c>
      <c r="BH4522">
        <v>62.154717762977</v>
      </c>
      <c r="BI4522">
        <v>60.032043504188898</v>
      </c>
    </row>
    <row r="4523" spans="1:61" x14ac:dyDescent="0.25">
      <c r="A4523" s="10" t="str">
        <f>VLOOKUP(D4523,'Index-Relations'!E:F,2,FALSE)</f>
        <v>ESG</v>
      </c>
      <c r="B4523" t="s">
        <v>3450</v>
      </c>
      <c r="C4523" s="53" t="s">
        <v>2768</v>
      </c>
      <c r="D4523" s="59" t="s">
        <v>3293</v>
      </c>
      <c r="E4523" s="59" t="s">
        <v>7939</v>
      </c>
      <c r="F4523" t="s">
        <v>1778</v>
      </c>
      <c r="G4523" t="s">
        <v>2542</v>
      </c>
      <c r="H4523" t="s">
        <v>1779</v>
      </c>
      <c r="I4523" s="52">
        <v>45383</v>
      </c>
      <c r="J4523" t="s">
        <v>2457</v>
      </c>
      <c r="K4523">
        <v>1172</v>
      </c>
      <c r="L4523">
        <v>68.771905268394207</v>
      </c>
      <c r="M4523">
        <v>1168</v>
      </c>
      <c r="N4523">
        <v>0.99936870444567905</v>
      </c>
      <c r="O4523">
        <v>74.189735673901694</v>
      </c>
      <c r="P4523">
        <v>1168</v>
      </c>
      <c r="Q4523">
        <v>0.99936870444567905</v>
      </c>
      <c r="R4523">
        <v>1155</v>
      </c>
      <c r="S4523">
        <v>0.99440640406141001</v>
      </c>
      <c r="T4523">
        <v>33.307260251794403</v>
      </c>
      <c r="U4523">
        <v>0.65847845934110405</v>
      </c>
      <c r="V4523">
        <v>799</v>
      </c>
      <c r="W4523">
        <v>6.2515631979470396E-2</v>
      </c>
      <c r="X4523">
        <v>126</v>
      </c>
      <c r="Y4523">
        <v>1162</v>
      </c>
      <c r="Z4523">
        <v>0.996435524248513</v>
      </c>
      <c r="AA4523">
        <v>30.7235021772726</v>
      </c>
      <c r="AB4523">
        <v>1067</v>
      </c>
      <c r="AC4523">
        <v>0.95041621393027997</v>
      </c>
      <c r="AD4523">
        <v>95</v>
      </c>
      <c r="AE4523">
        <v>4.60193103182331E-2</v>
      </c>
      <c r="AF4523">
        <v>10</v>
      </c>
      <c r="AG4523">
        <v>3.56447575148644E-3</v>
      </c>
      <c r="AH4523">
        <v>3.9834218338532399E-3</v>
      </c>
      <c r="AI4523">
        <v>66</v>
      </c>
      <c r="AJ4523">
        <v>63.812912819454503</v>
      </c>
      <c r="AK4523">
        <v>1168</v>
      </c>
      <c r="AL4523">
        <v>0.99936870444567905</v>
      </c>
      <c r="AM4523">
        <v>1.0405784648224999E-2</v>
      </c>
      <c r="AN4523">
        <v>8</v>
      </c>
      <c r="AO4523">
        <v>1.19856865682699E-2</v>
      </c>
      <c r="AP4523">
        <v>6</v>
      </c>
      <c r="AQ4523">
        <v>1170</v>
      </c>
      <c r="AR4523">
        <v>0.99976127573333395</v>
      </c>
      <c r="AS4523">
        <v>1.75183595973121E-2</v>
      </c>
      <c r="AT4523">
        <v>19</v>
      </c>
      <c r="AU4523">
        <v>5.77773002379596E-3</v>
      </c>
      <c r="AV4523">
        <v>6</v>
      </c>
      <c r="AW4523">
        <v>1171</v>
      </c>
      <c r="AX4523">
        <v>1</v>
      </c>
      <c r="AY4523">
        <v>67.256783247391994</v>
      </c>
      <c r="AZ4523">
        <v>1168</v>
      </c>
      <c r="BA4523">
        <v>0.99936870444567905</v>
      </c>
      <c r="BB4523">
        <v>1124</v>
      </c>
      <c r="BC4523">
        <v>0.88894094907326904</v>
      </c>
      <c r="BD4523">
        <v>40</v>
      </c>
      <c r="BE4523">
        <v>9.8834640091795295E-2</v>
      </c>
      <c r="BF4523">
        <v>64.246223889730999</v>
      </c>
      <c r="BG4523">
        <v>69.154509315054</v>
      </c>
      <c r="BH4523">
        <v>62.942759821440902</v>
      </c>
      <c r="BI4523">
        <v>60.000211044254002</v>
      </c>
    </row>
    <row r="4524" spans="1:61" x14ac:dyDescent="0.25">
      <c r="A4524" s="10" t="str">
        <f>VLOOKUP(D4524,'Index-Relations'!E:F,2,FALSE)</f>
        <v>ESG</v>
      </c>
      <c r="B4524" t="s">
        <v>3450</v>
      </c>
      <c r="C4524" s="53" t="s">
        <v>2769</v>
      </c>
      <c r="D4524" s="59" t="s">
        <v>3293</v>
      </c>
      <c r="E4524" s="59" t="s">
        <v>7940</v>
      </c>
      <c r="F4524" t="s">
        <v>1778</v>
      </c>
      <c r="G4524" t="s">
        <v>2542</v>
      </c>
      <c r="H4524" t="s">
        <v>1779</v>
      </c>
      <c r="I4524" s="52">
        <v>45352</v>
      </c>
      <c r="J4524" t="s">
        <v>2457</v>
      </c>
      <c r="K4524">
        <v>1170</v>
      </c>
      <c r="L4524">
        <v>69.425671488527698</v>
      </c>
      <c r="M4524">
        <v>1165</v>
      </c>
      <c r="N4524">
        <v>0.99820383393988799</v>
      </c>
      <c r="O4524">
        <v>74.623452224028398</v>
      </c>
      <c r="P4524">
        <v>1165</v>
      </c>
      <c r="Q4524">
        <v>0.99820383393988799</v>
      </c>
      <c r="R4524">
        <v>1154</v>
      </c>
      <c r="S4524">
        <v>0.99437539478553605</v>
      </c>
      <c r="T4524">
        <v>33.331941142181499</v>
      </c>
      <c r="U4524">
        <v>0.64142459141669195</v>
      </c>
      <c r="V4524">
        <v>789</v>
      </c>
      <c r="W4524">
        <v>6.0425020636677498E-2</v>
      </c>
      <c r="X4524">
        <v>115</v>
      </c>
      <c r="Y4524">
        <v>1161</v>
      </c>
      <c r="Z4524">
        <v>0.99652379775238098</v>
      </c>
      <c r="AA4524">
        <v>31.541586724554602</v>
      </c>
      <c r="AB4524">
        <v>1066</v>
      </c>
      <c r="AC4524">
        <v>0.95050569173138999</v>
      </c>
      <c r="AD4524">
        <v>95</v>
      </c>
      <c r="AE4524">
        <v>4.60181060209921E-2</v>
      </c>
      <c r="AF4524">
        <v>9</v>
      </c>
      <c r="AG4524">
        <v>3.4762022476176502E-3</v>
      </c>
      <c r="AH4524">
        <v>1.78935877492238E-3</v>
      </c>
      <c r="AI4524">
        <v>53</v>
      </c>
      <c r="AJ4524">
        <v>64.718717889931696</v>
      </c>
      <c r="AK4524">
        <v>1165</v>
      </c>
      <c r="AL4524">
        <v>0.99820383393988799</v>
      </c>
      <c r="AM4524">
        <v>1.07001231354313E-2</v>
      </c>
      <c r="AN4524">
        <v>9</v>
      </c>
      <c r="AO4524">
        <v>1.1931140374818299E-2</v>
      </c>
      <c r="AP4524">
        <v>6</v>
      </c>
      <c r="AQ4524">
        <v>1170</v>
      </c>
      <c r="AR4524">
        <v>1</v>
      </c>
      <c r="AS4524">
        <v>1.7193152615522601E-2</v>
      </c>
      <c r="AT4524">
        <v>18</v>
      </c>
      <c r="AU4524">
        <v>6.5284606173470301E-3</v>
      </c>
      <c r="AV4524">
        <v>7</v>
      </c>
      <c r="AW4524">
        <v>1170</v>
      </c>
      <c r="AX4524">
        <v>0.999999999999999</v>
      </c>
      <c r="AY4524">
        <v>67.620259542794201</v>
      </c>
      <c r="AZ4524">
        <v>1165</v>
      </c>
      <c r="BA4524">
        <v>0.99820383393988799</v>
      </c>
      <c r="BB4524">
        <v>1125</v>
      </c>
      <c r="BC4524">
        <v>0.88927134388052698</v>
      </c>
      <c r="BD4524">
        <v>39</v>
      </c>
      <c r="BE4524">
        <v>9.8797515744653605E-2</v>
      </c>
      <c r="BF4524">
        <v>64.871895379307901</v>
      </c>
      <c r="BG4524">
        <v>69.566571456158897</v>
      </c>
      <c r="BH4524">
        <v>63.246730650828901</v>
      </c>
      <c r="BI4524">
        <v>60.854013753213998</v>
      </c>
    </row>
    <row r="4525" spans="1:61" x14ac:dyDescent="0.25">
      <c r="A4525" s="10" t="str">
        <f>VLOOKUP(D4525,'Index-Relations'!E:F,2,FALSE)</f>
        <v>ESG</v>
      </c>
      <c r="B4525" t="s">
        <v>3450</v>
      </c>
      <c r="C4525" s="53" t="s">
        <v>2770</v>
      </c>
      <c r="D4525" s="59" t="s">
        <v>3293</v>
      </c>
      <c r="E4525" s="59" t="s">
        <v>7941</v>
      </c>
      <c r="F4525" t="s">
        <v>1778</v>
      </c>
      <c r="G4525" t="s">
        <v>2542</v>
      </c>
      <c r="H4525" t="s">
        <v>1779</v>
      </c>
      <c r="I4525" s="52">
        <v>45323</v>
      </c>
      <c r="J4525" t="s">
        <v>2457</v>
      </c>
      <c r="K4525">
        <v>1171</v>
      </c>
      <c r="L4525">
        <v>70.092627902837293</v>
      </c>
      <c r="M4525">
        <v>1165</v>
      </c>
      <c r="N4525">
        <v>0.99822792457686205</v>
      </c>
      <c r="O4525">
        <v>74.876352723159997</v>
      </c>
      <c r="P4525">
        <v>1165</v>
      </c>
      <c r="Q4525">
        <v>0.99822792457686205</v>
      </c>
      <c r="R4525">
        <v>1154</v>
      </c>
      <c r="S4525">
        <v>0.99454173791546696</v>
      </c>
      <c r="T4525">
        <v>33.624731144528802</v>
      </c>
      <c r="U4525">
        <v>0.63378095928776301</v>
      </c>
      <c r="V4525">
        <v>787</v>
      </c>
      <c r="W4525">
        <v>5.9050020292459003E-2</v>
      </c>
      <c r="X4525">
        <v>112</v>
      </c>
      <c r="Y4525">
        <v>1161</v>
      </c>
      <c r="Z4525">
        <v>0.99674331831721596</v>
      </c>
      <c r="AA4525">
        <v>32.336074756033</v>
      </c>
      <c r="AB4525">
        <v>1064</v>
      </c>
      <c r="AC4525">
        <v>0.94731331559959098</v>
      </c>
      <c r="AD4525">
        <v>97</v>
      </c>
      <c r="AE4525">
        <v>4.9430002717625203E-2</v>
      </c>
      <c r="AF4525">
        <v>10</v>
      </c>
      <c r="AG4525">
        <v>3.2566816827828398E-3</v>
      </c>
      <c r="AH4525">
        <v>1.7537524375894301E-3</v>
      </c>
      <c r="AI4525">
        <v>48</v>
      </c>
      <c r="AJ4525">
        <v>65.495897571991804</v>
      </c>
      <c r="AK4525">
        <v>1165</v>
      </c>
      <c r="AL4525">
        <v>0.99822792457686205</v>
      </c>
      <c r="AM4525">
        <v>1.10414975688139E-2</v>
      </c>
      <c r="AN4525">
        <v>9</v>
      </c>
      <c r="AO4525">
        <v>1.2082853066683E-2</v>
      </c>
      <c r="AP4525">
        <v>6</v>
      </c>
      <c r="AQ4525">
        <v>1168</v>
      </c>
      <c r="AR4525">
        <v>0.99962917901272796</v>
      </c>
      <c r="AS4525">
        <v>1.75848046099495E-2</v>
      </c>
      <c r="AT4525">
        <v>18</v>
      </c>
      <c r="AU4525">
        <v>6.7853683008339098E-3</v>
      </c>
      <c r="AV4525">
        <v>7</v>
      </c>
      <c r="AW4525">
        <v>1168</v>
      </c>
      <c r="AX4525">
        <v>0.99962917901272696</v>
      </c>
      <c r="AY4525">
        <v>68.247031105355305</v>
      </c>
      <c r="AZ4525">
        <v>1165</v>
      </c>
      <c r="BA4525">
        <v>0.99822792457686205</v>
      </c>
      <c r="BB4525">
        <v>1121</v>
      </c>
      <c r="BC4525">
        <v>0.89273529002178598</v>
      </c>
      <c r="BD4525">
        <v>41</v>
      </c>
      <c r="BE4525">
        <v>9.4811035924258602E-2</v>
      </c>
      <c r="BF4525">
        <v>65.468197447528993</v>
      </c>
      <c r="BG4525">
        <v>69.727608775773902</v>
      </c>
      <c r="BH4525">
        <v>63.716961464091</v>
      </c>
      <c r="BI4525">
        <v>61.515074397360898</v>
      </c>
    </row>
    <row r="4526" spans="1:61" x14ac:dyDescent="0.25">
      <c r="A4526" s="10" t="str">
        <f>VLOOKUP(D4526,'Index-Relations'!E:F,2,FALSE)</f>
        <v>ESG</v>
      </c>
      <c r="B4526" t="s">
        <v>3450</v>
      </c>
      <c r="C4526" s="53" t="s">
        <v>2760</v>
      </c>
      <c r="D4526" s="59" t="s">
        <v>3293</v>
      </c>
      <c r="E4526" s="59" t="s">
        <v>7942</v>
      </c>
      <c r="F4526" t="s">
        <v>1778</v>
      </c>
      <c r="G4526" t="s">
        <v>2542</v>
      </c>
      <c r="H4526" t="s">
        <v>1779</v>
      </c>
      <c r="I4526" s="52">
        <v>45659</v>
      </c>
      <c r="J4526" t="s">
        <v>2457</v>
      </c>
      <c r="K4526">
        <v>1172</v>
      </c>
      <c r="L4526" s="73">
        <v>61.505372037207998</v>
      </c>
      <c r="M4526">
        <v>1167</v>
      </c>
      <c r="N4526">
        <v>0.99781353951781904</v>
      </c>
      <c r="O4526" s="73">
        <v>68.073700221423906</v>
      </c>
      <c r="P4526">
        <v>1167</v>
      </c>
      <c r="Q4526">
        <v>0.99781353951781904</v>
      </c>
      <c r="R4526">
        <v>1153</v>
      </c>
      <c r="S4526">
        <v>0.99274218986614204</v>
      </c>
      <c r="T4526">
        <v>32.897393882303398</v>
      </c>
      <c r="U4526">
        <v>0.63950668587279103</v>
      </c>
      <c r="V4526">
        <v>807</v>
      </c>
      <c r="W4526">
        <v>5.3390492607217697E-2</v>
      </c>
      <c r="X4526">
        <v>124</v>
      </c>
      <c r="Y4526">
        <v>1165</v>
      </c>
      <c r="Z4526">
        <v>0.99691311542316197</v>
      </c>
      <c r="AA4526">
        <v>28.589684552809999</v>
      </c>
      <c r="AB4526">
        <v>1025</v>
      </c>
      <c r="AC4526">
        <v>0.92458548547560004</v>
      </c>
      <c r="AD4526">
        <v>140</v>
      </c>
      <c r="AE4526">
        <v>7.2327629947561298E-2</v>
      </c>
      <c r="AF4526">
        <v>7</v>
      </c>
      <c r="AG4526">
        <v>3.0868845768380602E-3</v>
      </c>
      <c r="AH4526">
        <v>5.42583817360834E-3</v>
      </c>
      <c r="AI4526">
        <v>68</v>
      </c>
      <c r="AJ4526" s="73">
        <v>57.879760068206899</v>
      </c>
      <c r="AK4526">
        <v>1167</v>
      </c>
      <c r="AL4526">
        <v>0.99781353951781904</v>
      </c>
      <c r="AM4526">
        <v>9.6693137923144993E-3</v>
      </c>
      <c r="AN4526">
        <v>9</v>
      </c>
      <c r="AO4526">
        <v>1.0889716885378899E-2</v>
      </c>
      <c r="AP4526">
        <v>6</v>
      </c>
      <c r="AQ4526">
        <v>1172</v>
      </c>
      <c r="AR4526">
        <v>1</v>
      </c>
      <c r="AS4526">
        <v>1.6222710713348201E-2</v>
      </c>
      <c r="AT4526">
        <v>18</v>
      </c>
      <c r="AU4526">
        <v>6.0662553680618904E-3</v>
      </c>
      <c r="AV4526">
        <v>6</v>
      </c>
      <c r="AW4526">
        <v>1172</v>
      </c>
      <c r="AX4526">
        <v>0.999999999999999</v>
      </c>
      <c r="AY4526" s="73">
        <v>58.835996413053998</v>
      </c>
      <c r="AZ4526">
        <v>1167</v>
      </c>
      <c r="BA4526">
        <v>0.99781353951781904</v>
      </c>
      <c r="BB4526">
        <v>1129</v>
      </c>
      <c r="BC4526">
        <v>0.87337773845867395</v>
      </c>
      <c r="BD4526">
        <v>37</v>
      </c>
      <c r="BE4526">
        <v>0.115732544655947</v>
      </c>
      <c r="BF4526">
        <v>61.505372037207998</v>
      </c>
      <c r="BG4526">
        <v>68.073700221423906</v>
      </c>
      <c r="BH4526">
        <v>58.835996413053998</v>
      </c>
      <c r="BI4526">
        <v>57.879760068206899</v>
      </c>
    </row>
    <row r="4527" spans="1:61" x14ac:dyDescent="0.25">
      <c r="A4527" s="10" t="str">
        <f>VLOOKUP(D4527,'Index-Relations'!E:F,2,FALSE)</f>
        <v>ESG</v>
      </c>
      <c r="B4527" t="s">
        <v>3450</v>
      </c>
      <c r="C4527" s="53" t="s">
        <v>2761</v>
      </c>
      <c r="D4527" s="59" t="s">
        <v>3293</v>
      </c>
      <c r="E4527" s="59" t="s">
        <v>7943</v>
      </c>
      <c r="F4527" t="s">
        <v>1778</v>
      </c>
      <c r="G4527" t="s">
        <v>2542</v>
      </c>
      <c r="H4527" t="s">
        <v>1779</v>
      </c>
      <c r="I4527" s="52">
        <v>45628</v>
      </c>
      <c r="J4527" t="s">
        <v>2457</v>
      </c>
      <c r="K4527">
        <v>1171</v>
      </c>
      <c r="L4527" s="73">
        <v>61.748227689159897</v>
      </c>
      <c r="M4527">
        <v>1165</v>
      </c>
      <c r="N4527">
        <v>0.99774165882408405</v>
      </c>
      <c r="O4527" s="73">
        <v>68.120125592500997</v>
      </c>
      <c r="P4527">
        <v>1165</v>
      </c>
      <c r="Q4527">
        <v>0.99774165882408405</v>
      </c>
      <c r="R4527">
        <v>1151</v>
      </c>
      <c r="S4527">
        <v>0.99245351580086605</v>
      </c>
      <c r="T4527">
        <v>32.953696478693203</v>
      </c>
      <c r="U4527">
        <v>0.6422030727936</v>
      </c>
      <c r="V4527">
        <v>807</v>
      </c>
      <c r="W4527">
        <v>5.4224517248061502E-2</v>
      </c>
      <c r="X4527">
        <v>123</v>
      </c>
      <c r="Y4527">
        <v>1163</v>
      </c>
      <c r="Z4527">
        <v>0.99676799529809301</v>
      </c>
      <c r="AA4527">
        <v>26.625580137659799</v>
      </c>
      <c r="AB4527">
        <v>1029</v>
      </c>
      <c r="AC4527">
        <v>0.92291850466972802</v>
      </c>
      <c r="AD4527">
        <v>134</v>
      </c>
      <c r="AE4527">
        <v>7.3849490628365294E-2</v>
      </c>
      <c r="AF4527">
        <v>8</v>
      </c>
      <c r="AG4527">
        <v>3.2320047019061601E-3</v>
      </c>
      <c r="AH4527">
        <v>5.5155999319782597E-3</v>
      </c>
      <c r="AI4527">
        <v>68</v>
      </c>
      <c r="AJ4527" s="73">
        <v>58.135246350606998</v>
      </c>
      <c r="AK4527">
        <v>1165</v>
      </c>
      <c r="AL4527">
        <v>0.99774165882408405</v>
      </c>
      <c r="AM4527">
        <v>1.00760513852176E-2</v>
      </c>
      <c r="AN4527">
        <v>9</v>
      </c>
      <c r="AO4527">
        <v>1.0854940923312699E-2</v>
      </c>
      <c r="AP4527">
        <v>6</v>
      </c>
      <c r="AQ4527">
        <v>1170</v>
      </c>
      <c r="AR4527">
        <v>0.99995602081513701</v>
      </c>
      <c r="AS4527">
        <v>1.6341834684997201E-2</v>
      </c>
      <c r="AT4527">
        <v>18</v>
      </c>
      <c r="AU4527">
        <v>6.4934960268081196E-3</v>
      </c>
      <c r="AV4527">
        <v>6</v>
      </c>
      <c r="AW4527">
        <v>1170</v>
      </c>
      <c r="AX4527">
        <v>0.99995602081513701</v>
      </c>
      <c r="AY4527" s="73">
        <v>59.256757843355999</v>
      </c>
      <c r="AZ4527">
        <v>1165</v>
      </c>
      <c r="BA4527">
        <v>0.99774165882408405</v>
      </c>
      <c r="BB4527">
        <v>1127</v>
      </c>
      <c r="BC4527">
        <v>0.87705764822556298</v>
      </c>
      <c r="BD4527">
        <v>37</v>
      </c>
      <c r="BE4527">
        <v>0.112043431666261</v>
      </c>
      <c r="BF4527">
        <v>61.748227689159897</v>
      </c>
      <c r="BG4527">
        <v>68.120125592500997</v>
      </c>
      <c r="BH4527">
        <v>59.256757843355999</v>
      </c>
      <c r="BI4527">
        <v>58.135246350606998</v>
      </c>
    </row>
    <row r="4528" spans="1:61" x14ac:dyDescent="0.25">
      <c r="A4528" s="10" t="str">
        <f>VLOOKUP(D4528,'Index-Relations'!E:F,2,FALSE)</f>
        <v>ESG</v>
      </c>
      <c r="B4528" t="s">
        <v>3450</v>
      </c>
      <c r="C4528" s="53" t="s">
        <v>2762</v>
      </c>
      <c r="D4528" s="59" t="s">
        <v>3293</v>
      </c>
      <c r="E4528" s="59" t="s">
        <v>7944</v>
      </c>
      <c r="F4528" t="s">
        <v>1778</v>
      </c>
      <c r="G4528" t="s">
        <v>2542</v>
      </c>
      <c r="H4528" t="s">
        <v>1779</v>
      </c>
      <c r="I4528" s="52">
        <v>45597</v>
      </c>
      <c r="J4528" t="s">
        <v>2457</v>
      </c>
      <c r="K4528">
        <v>1171</v>
      </c>
      <c r="L4528" s="73">
        <v>62.263366067489002</v>
      </c>
      <c r="M4528">
        <v>1165</v>
      </c>
      <c r="N4528">
        <v>0.997797351266414</v>
      </c>
      <c r="O4528" s="73">
        <v>68.480817059901</v>
      </c>
      <c r="P4528">
        <v>1165</v>
      </c>
      <c r="Q4528">
        <v>0.997797351266414</v>
      </c>
      <c r="R4528">
        <v>1151</v>
      </c>
      <c r="S4528">
        <v>0.99213130352900503</v>
      </c>
      <c r="T4528">
        <v>33.071530580673503</v>
      </c>
      <c r="U4528">
        <v>0.64442570342671401</v>
      </c>
      <c r="V4528">
        <v>806</v>
      </c>
      <c r="W4528">
        <v>5.43534648408543E-2</v>
      </c>
      <c r="X4528">
        <v>123</v>
      </c>
      <c r="Y4528">
        <v>1163</v>
      </c>
      <c r="Z4528">
        <v>0.99684442335347601</v>
      </c>
      <c r="AA4528">
        <v>27.7906961746537</v>
      </c>
      <c r="AB4528">
        <v>1025</v>
      </c>
      <c r="AC4528">
        <v>0.92081807392415604</v>
      </c>
      <c r="AD4528">
        <v>138</v>
      </c>
      <c r="AE4528">
        <v>7.6026349429318907E-2</v>
      </c>
      <c r="AF4528">
        <v>8</v>
      </c>
      <c r="AG4528">
        <v>3.1555766465241101E-3</v>
      </c>
      <c r="AH4528">
        <v>6.3199768850568704E-3</v>
      </c>
      <c r="AI4528">
        <v>67</v>
      </c>
      <c r="AJ4528" s="73">
        <v>58.734761837327902</v>
      </c>
      <c r="AK4528">
        <v>1165</v>
      </c>
      <c r="AL4528">
        <v>0.997797351266414</v>
      </c>
      <c r="AM4528">
        <v>1.0687673340795401E-2</v>
      </c>
      <c r="AN4528">
        <v>9</v>
      </c>
      <c r="AO4528">
        <v>9.98363338240843E-3</v>
      </c>
      <c r="AP4528">
        <v>5</v>
      </c>
      <c r="AQ4528">
        <v>1170</v>
      </c>
      <c r="AR4528">
        <v>0.999944267713329</v>
      </c>
      <c r="AS4528">
        <v>1.6672795867825298E-2</v>
      </c>
      <c r="AT4528">
        <v>18</v>
      </c>
      <c r="AU4528">
        <v>7.0630398096264797E-3</v>
      </c>
      <c r="AV4528">
        <v>7</v>
      </c>
      <c r="AW4528">
        <v>1170</v>
      </c>
      <c r="AX4528">
        <v>0.999944267713329</v>
      </c>
      <c r="AY4528" s="73">
        <v>59.744884861755999</v>
      </c>
      <c r="AZ4528">
        <v>1165</v>
      </c>
      <c r="BA4528">
        <v>0.997797351266414</v>
      </c>
      <c r="BB4528">
        <v>1123</v>
      </c>
      <c r="BC4528">
        <v>0.87756836810505201</v>
      </c>
      <c r="BD4528">
        <v>42</v>
      </c>
      <c r="BE4528">
        <v>0.112392266225868</v>
      </c>
      <c r="BF4528">
        <v>62.263366067489002</v>
      </c>
      <c r="BG4528">
        <v>68.480817059901</v>
      </c>
      <c r="BH4528">
        <v>59.744884861755999</v>
      </c>
      <c r="BI4528">
        <v>58.734761837327902</v>
      </c>
    </row>
    <row r="4529" spans="1:61" x14ac:dyDescent="0.25">
      <c r="A4529" s="10" t="str">
        <f>VLOOKUP(D4529,'Index-Relations'!E:F,2,FALSE)</f>
        <v>ESG</v>
      </c>
      <c r="B4529" t="s">
        <v>3450</v>
      </c>
      <c r="C4529" s="53" t="s">
        <v>2763</v>
      </c>
      <c r="D4529" s="59" t="s">
        <v>3293</v>
      </c>
      <c r="E4529" s="59" t="s">
        <v>7945</v>
      </c>
      <c r="F4529" t="s">
        <v>1778</v>
      </c>
      <c r="G4529" t="s">
        <v>2542</v>
      </c>
      <c r="H4529" t="s">
        <v>1779</v>
      </c>
      <c r="I4529" s="52">
        <v>45566</v>
      </c>
      <c r="J4529" t="s">
        <v>2457</v>
      </c>
      <c r="K4529">
        <v>1171</v>
      </c>
      <c r="L4529" s="73">
        <v>62.384288106164</v>
      </c>
      <c r="M4529">
        <v>1165</v>
      </c>
      <c r="N4529">
        <v>0.99800907282951901</v>
      </c>
      <c r="O4529" s="73">
        <v>68.600601066994997</v>
      </c>
      <c r="P4529">
        <v>1165</v>
      </c>
      <c r="Q4529">
        <v>0.99800907282951901</v>
      </c>
      <c r="R4529">
        <v>1151</v>
      </c>
      <c r="S4529">
        <v>0.99241336270399505</v>
      </c>
      <c r="T4529">
        <v>33.297128611888503</v>
      </c>
      <c r="U4529">
        <v>0.64458883730402605</v>
      </c>
      <c r="V4529">
        <v>803</v>
      </c>
      <c r="W4529">
        <v>5.5226124066194801E-2</v>
      </c>
      <c r="X4529">
        <v>123</v>
      </c>
      <c r="Y4529">
        <v>1163</v>
      </c>
      <c r="Z4529">
        <v>0.99710176333826706</v>
      </c>
      <c r="AA4529">
        <v>28.1550718911544</v>
      </c>
      <c r="AB4529">
        <v>1042</v>
      </c>
      <c r="AC4529">
        <v>0.935128147576618</v>
      </c>
      <c r="AD4529">
        <v>121</v>
      </c>
      <c r="AE4529">
        <v>6.1973615761648997E-2</v>
      </c>
      <c r="AF4529">
        <v>8</v>
      </c>
      <c r="AG4529">
        <v>2.8982366617321502E-3</v>
      </c>
      <c r="AH4529">
        <v>5.4822661443887704E-3</v>
      </c>
      <c r="AI4529">
        <v>66</v>
      </c>
      <c r="AJ4529" s="73">
        <v>58.788153856957997</v>
      </c>
      <c r="AK4529">
        <v>1165</v>
      </c>
      <c r="AL4529">
        <v>0.99800907282951901</v>
      </c>
      <c r="AM4529">
        <v>1.09122349967858E-2</v>
      </c>
      <c r="AN4529">
        <v>9</v>
      </c>
      <c r="AO4529">
        <v>1.0492638150235699E-2</v>
      </c>
      <c r="AP4529">
        <v>5</v>
      </c>
      <c r="AQ4529">
        <v>1170</v>
      </c>
      <c r="AR4529">
        <v>0.99994085153906997</v>
      </c>
      <c r="AS4529">
        <v>1.6328336339488599E-2</v>
      </c>
      <c r="AT4529">
        <v>18</v>
      </c>
      <c r="AU4529">
        <v>6.6492642561337204E-3</v>
      </c>
      <c r="AV4529">
        <v>7</v>
      </c>
      <c r="AW4529">
        <v>1170</v>
      </c>
      <c r="AX4529">
        <v>0.99994085153906997</v>
      </c>
      <c r="AY4529" s="73">
        <v>59.865070414645899</v>
      </c>
      <c r="AZ4529">
        <v>1165</v>
      </c>
      <c r="BA4529">
        <v>0.99800907282951901</v>
      </c>
      <c r="BB4529">
        <v>1123</v>
      </c>
      <c r="BC4529">
        <v>0.87723835709741504</v>
      </c>
      <c r="BD4529">
        <v>42</v>
      </c>
      <c r="BE4529">
        <v>0.112209856291419</v>
      </c>
      <c r="BF4529">
        <v>62.384288106164</v>
      </c>
      <c r="BG4529">
        <v>68.600601066994997</v>
      </c>
      <c r="BH4529">
        <v>59.865070414645899</v>
      </c>
      <c r="BI4529">
        <v>58.788153856957997</v>
      </c>
    </row>
    <row r="4530" spans="1:61" x14ac:dyDescent="0.25">
      <c r="A4530" s="10" t="str">
        <f>VLOOKUP(D4530,'Index-Relations'!E:F,2,FALSE)</f>
        <v>ESG</v>
      </c>
      <c r="B4530" t="s">
        <v>3450</v>
      </c>
      <c r="C4530" s="53" t="s">
        <v>2764</v>
      </c>
      <c r="D4530" s="59" t="s">
        <v>3293</v>
      </c>
      <c r="E4530" s="59" t="s">
        <v>7946</v>
      </c>
      <c r="F4530" t="s">
        <v>1778</v>
      </c>
      <c r="G4530" t="s">
        <v>2542</v>
      </c>
      <c r="H4530" t="s">
        <v>1779</v>
      </c>
      <c r="I4530" s="52">
        <v>45537</v>
      </c>
      <c r="J4530" t="s">
        <v>2457</v>
      </c>
      <c r="K4530">
        <v>1170</v>
      </c>
      <c r="L4530" s="73">
        <v>62.902557580120899</v>
      </c>
      <c r="M4530">
        <v>1165</v>
      </c>
      <c r="N4530">
        <v>0.99829478949432104</v>
      </c>
      <c r="O4530" s="73">
        <v>68.833139047700897</v>
      </c>
      <c r="P4530">
        <v>1165</v>
      </c>
      <c r="Q4530">
        <v>0.99829478949432104</v>
      </c>
      <c r="R4530">
        <v>1152</v>
      </c>
      <c r="S4530">
        <v>0.99337344965764296</v>
      </c>
      <c r="T4530">
        <v>33.283668240436597</v>
      </c>
      <c r="U4530">
        <v>0.65492409785385597</v>
      </c>
      <c r="V4530">
        <v>805</v>
      </c>
      <c r="W4530">
        <v>5.7882379020127599E-2</v>
      </c>
      <c r="X4530">
        <v>125</v>
      </c>
      <c r="Y4530">
        <v>1163</v>
      </c>
      <c r="Z4530">
        <v>0.99743681842481302</v>
      </c>
      <c r="AA4530">
        <v>28.462263150767502</v>
      </c>
      <c r="AB4530">
        <v>1077</v>
      </c>
      <c r="AC4530">
        <v>0.953612096984367</v>
      </c>
      <c r="AD4530">
        <v>109</v>
      </c>
      <c r="AE4530">
        <v>5.4429282019188001E-2</v>
      </c>
      <c r="AF4530">
        <v>-16</v>
      </c>
      <c r="AG4530">
        <v>0</v>
      </c>
      <c r="AH4530">
        <v>5.2745466374648498E-3</v>
      </c>
      <c r="AI4530">
        <v>67</v>
      </c>
      <c r="AJ4530" s="73">
        <v>59.390194478406897</v>
      </c>
      <c r="AK4530">
        <v>1165</v>
      </c>
      <c r="AL4530">
        <v>0.99829478949432104</v>
      </c>
      <c r="AM4530">
        <v>1.11744514464864E-2</v>
      </c>
      <c r="AN4530">
        <v>9</v>
      </c>
      <c r="AO4530">
        <v>9.7195200077873495E-3</v>
      </c>
      <c r="AP4530">
        <v>5</v>
      </c>
      <c r="AQ4530">
        <v>1170</v>
      </c>
      <c r="AR4530">
        <v>1</v>
      </c>
      <c r="AS4530">
        <v>1.67951460753804E-2</v>
      </c>
      <c r="AT4530">
        <v>18</v>
      </c>
      <c r="AU4530">
        <v>6.9293923753538898E-3</v>
      </c>
      <c r="AV4530">
        <v>7</v>
      </c>
      <c r="AW4530">
        <v>1170</v>
      </c>
      <c r="AX4530">
        <v>1</v>
      </c>
      <c r="AY4530" s="73">
        <v>60.454122380085998</v>
      </c>
      <c r="AZ4530">
        <v>1165</v>
      </c>
      <c r="BA4530">
        <v>0.99829478949432104</v>
      </c>
      <c r="BB4530">
        <v>1123</v>
      </c>
      <c r="BC4530">
        <v>0.88099361838896995</v>
      </c>
      <c r="BD4530">
        <v>42</v>
      </c>
      <c r="BE4530">
        <v>0.109286861603242</v>
      </c>
      <c r="BF4530">
        <v>62.902557580120899</v>
      </c>
      <c r="BG4530">
        <v>68.833139047700897</v>
      </c>
      <c r="BH4530">
        <v>60.454122380085998</v>
      </c>
      <c r="BI4530">
        <v>59.390194478406897</v>
      </c>
    </row>
    <row r="4531" spans="1:61" x14ac:dyDescent="0.25">
      <c r="A4531" s="10" t="str">
        <f>VLOOKUP(D4531,'Index-Relations'!E:F,2,FALSE)</f>
        <v>ESG</v>
      </c>
      <c r="B4531" t="s">
        <v>3450</v>
      </c>
      <c r="C4531" s="53" t="s">
        <v>2760</v>
      </c>
      <c r="D4531" s="59" t="s">
        <v>2894</v>
      </c>
      <c r="E4531" s="59" t="s">
        <v>7947</v>
      </c>
      <c r="F4531" t="s">
        <v>1782</v>
      </c>
      <c r="G4531" t="s">
        <v>1781</v>
      </c>
      <c r="H4531" t="s">
        <v>1783</v>
      </c>
      <c r="I4531" s="52">
        <v>45659</v>
      </c>
      <c r="J4531" t="s">
        <v>2457</v>
      </c>
      <c r="K4531">
        <v>161</v>
      </c>
      <c r="L4531" s="73">
        <v>69.432087080141002</v>
      </c>
      <c r="M4531">
        <v>161</v>
      </c>
      <c r="N4531">
        <v>1</v>
      </c>
      <c r="O4531" s="73">
        <v>70.948239187940004</v>
      </c>
      <c r="P4531">
        <v>161</v>
      </c>
      <c r="Q4531">
        <v>1</v>
      </c>
      <c r="R4531">
        <v>160</v>
      </c>
      <c r="S4531">
        <v>0.99397569432783395</v>
      </c>
      <c r="T4531">
        <v>33.603301495631101</v>
      </c>
      <c r="U4531">
        <v>0.60711586518774896</v>
      </c>
      <c r="V4531">
        <v>94</v>
      </c>
      <c r="W4531">
        <v>0.111738181656052</v>
      </c>
      <c r="X4531">
        <v>15</v>
      </c>
      <c r="Y4531">
        <v>161</v>
      </c>
      <c r="Z4531">
        <v>1</v>
      </c>
      <c r="AA4531">
        <v>40.116881566858403</v>
      </c>
      <c r="AB4531">
        <v>147</v>
      </c>
      <c r="AC4531">
        <v>0.91350322337864298</v>
      </c>
      <c r="AD4531">
        <v>14</v>
      </c>
      <c r="AE4531">
        <v>8.6496776621356394E-2</v>
      </c>
      <c r="AF4531">
        <v>0</v>
      </c>
      <c r="AG4531">
        <v>6.9390000000000004E-17</v>
      </c>
      <c r="AH4531">
        <v>8.5240354592538894E-3</v>
      </c>
      <c r="AI4531">
        <v>18</v>
      </c>
      <c r="AJ4531" s="73">
        <v>64.946602444996898</v>
      </c>
      <c r="AK4531">
        <v>161</v>
      </c>
      <c r="AL4531">
        <v>1</v>
      </c>
      <c r="AM4531">
        <v>5.9025047198066104E-3</v>
      </c>
      <c r="AN4531">
        <v>1</v>
      </c>
      <c r="AO4531">
        <v>1.22065095486156E-2</v>
      </c>
      <c r="AP4531">
        <v>2</v>
      </c>
      <c r="AQ4531">
        <v>161</v>
      </c>
      <c r="AR4531">
        <v>0.999999999999999</v>
      </c>
      <c r="AS4531">
        <v>6.4456848654201203E-3</v>
      </c>
      <c r="AT4531">
        <v>1</v>
      </c>
      <c r="AU4531">
        <v>3.3625456588565E-2</v>
      </c>
      <c r="AV4531">
        <v>5</v>
      </c>
      <c r="AW4531">
        <v>161</v>
      </c>
      <c r="AX4531">
        <v>0.999999999999999</v>
      </c>
      <c r="AY4531" s="73">
        <v>70.734171005473002</v>
      </c>
      <c r="AZ4531">
        <v>161</v>
      </c>
      <c r="BA4531">
        <v>1</v>
      </c>
      <c r="BB4531">
        <v>150</v>
      </c>
      <c r="BC4531">
        <v>0.93575113917436703</v>
      </c>
      <c r="BD4531">
        <v>9</v>
      </c>
      <c r="BE4531">
        <v>5.2042351277017E-2</v>
      </c>
      <c r="BF4531">
        <v>69.432087080141002</v>
      </c>
      <c r="BG4531">
        <v>70.948239187940004</v>
      </c>
      <c r="BH4531">
        <v>70.734171005473002</v>
      </c>
      <c r="BI4531">
        <v>64.946602444996898</v>
      </c>
    </row>
    <row r="4532" spans="1:61" x14ac:dyDescent="0.25">
      <c r="A4532" s="10" t="str">
        <f>VLOOKUP(D4532,'Index-Relations'!E:F,2,FALSE)</f>
        <v>ESG</v>
      </c>
      <c r="B4532" t="s">
        <v>3450</v>
      </c>
      <c r="C4532" s="53" t="s">
        <v>2761</v>
      </c>
      <c r="D4532" s="59" t="s">
        <v>2894</v>
      </c>
      <c r="E4532" s="59" t="s">
        <v>7948</v>
      </c>
      <c r="F4532" t="s">
        <v>1782</v>
      </c>
      <c r="G4532" t="s">
        <v>1781</v>
      </c>
      <c r="H4532" t="s">
        <v>1783</v>
      </c>
      <c r="I4532" s="52">
        <v>45628</v>
      </c>
      <c r="J4532" t="s">
        <v>2457</v>
      </c>
      <c r="K4532">
        <v>161</v>
      </c>
      <c r="L4532" s="73">
        <v>69.127237499035004</v>
      </c>
      <c r="M4532">
        <v>161</v>
      </c>
      <c r="N4532">
        <v>1</v>
      </c>
      <c r="O4532" s="73">
        <v>70.660685615422906</v>
      </c>
      <c r="P4532">
        <v>161</v>
      </c>
      <c r="Q4532">
        <v>1</v>
      </c>
      <c r="R4532">
        <v>160</v>
      </c>
      <c r="S4532">
        <v>0.99393495869319404</v>
      </c>
      <c r="T4532">
        <v>33.653750537333103</v>
      </c>
      <c r="U4532">
        <v>0.62254168250839204</v>
      </c>
      <c r="V4532">
        <v>94</v>
      </c>
      <c r="W4532">
        <v>0.110414058773372</v>
      </c>
      <c r="X4532">
        <v>15</v>
      </c>
      <c r="Y4532">
        <v>161</v>
      </c>
      <c r="Z4532">
        <v>0.999999999999999</v>
      </c>
      <c r="AA4532">
        <v>34.770413951137002</v>
      </c>
      <c r="AB4532">
        <v>147</v>
      </c>
      <c r="AC4532">
        <v>0.91133920101777099</v>
      </c>
      <c r="AD4532">
        <v>14</v>
      </c>
      <c r="AE4532">
        <v>8.8660798982228603E-2</v>
      </c>
      <c r="AF4532">
        <v>0</v>
      </c>
      <c r="AG4532">
        <v>3.3307000000000001E-16</v>
      </c>
      <c r="AH4532">
        <v>8.6018231690176104E-3</v>
      </c>
      <c r="AI4532">
        <v>18</v>
      </c>
      <c r="AJ4532" s="73">
        <v>64.598818550064905</v>
      </c>
      <c r="AK4532">
        <v>161</v>
      </c>
      <c r="AL4532">
        <v>1</v>
      </c>
      <c r="AM4532">
        <v>6.0136040490061E-3</v>
      </c>
      <c r="AN4532">
        <v>1</v>
      </c>
      <c r="AO4532">
        <v>1.24980168806003E-2</v>
      </c>
      <c r="AP4532">
        <v>2</v>
      </c>
      <c r="AQ4532">
        <v>161</v>
      </c>
      <c r="AR4532">
        <v>0.999999999999999</v>
      </c>
      <c r="AS4532">
        <v>6.6749141955389103E-3</v>
      </c>
      <c r="AT4532">
        <v>1</v>
      </c>
      <c r="AU4532">
        <v>3.4269971347436798E-2</v>
      </c>
      <c r="AV4532">
        <v>5</v>
      </c>
      <c r="AW4532">
        <v>161</v>
      </c>
      <c r="AX4532">
        <v>1</v>
      </c>
      <c r="AY4532" s="73">
        <v>70.533072102327907</v>
      </c>
      <c r="AZ4532">
        <v>161</v>
      </c>
      <c r="BA4532">
        <v>1</v>
      </c>
      <c r="BB4532">
        <v>150</v>
      </c>
      <c r="BC4532">
        <v>0.93584913956172799</v>
      </c>
      <c r="BD4532">
        <v>9</v>
      </c>
      <c r="BE4532">
        <v>5.1652843557670698E-2</v>
      </c>
      <c r="BF4532">
        <v>69.127237499035004</v>
      </c>
      <c r="BG4532">
        <v>70.660685615422906</v>
      </c>
      <c r="BH4532">
        <v>70.533072102327907</v>
      </c>
      <c r="BI4532">
        <v>64.598818550064905</v>
      </c>
    </row>
    <row r="4533" spans="1:61" x14ac:dyDescent="0.25">
      <c r="A4533" s="10" t="str">
        <f>VLOOKUP(D4533,'Index-Relations'!E:F,2,FALSE)</f>
        <v>ESG</v>
      </c>
      <c r="B4533" t="s">
        <v>3450</v>
      </c>
      <c r="C4533" s="53" t="s">
        <v>2762</v>
      </c>
      <c r="D4533" s="59" t="s">
        <v>2894</v>
      </c>
      <c r="E4533" s="59" t="s">
        <v>7949</v>
      </c>
      <c r="F4533" t="s">
        <v>1782</v>
      </c>
      <c r="G4533" t="s">
        <v>1781</v>
      </c>
      <c r="H4533" t="s">
        <v>1783</v>
      </c>
      <c r="I4533" s="52">
        <v>45597</v>
      </c>
      <c r="J4533" t="s">
        <v>2457</v>
      </c>
      <c r="K4533">
        <v>161</v>
      </c>
      <c r="L4533" s="73">
        <v>69.645302343791002</v>
      </c>
      <c r="M4533">
        <v>161</v>
      </c>
      <c r="N4533">
        <v>1</v>
      </c>
      <c r="O4533" s="73">
        <v>71.205878497420002</v>
      </c>
      <c r="P4533">
        <v>161</v>
      </c>
      <c r="Q4533">
        <v>1</v>
      </c>
      <c r="R4533">
        <v>160</v>
      </c>
      <c r="S4533">
        <v>0.99378371039744895</v>
      </c>
      <c r="T4533">
        <v>33.8799372275069</v>
      </c>
      <c r="U4533">
        <v>0.61999018305743503</v>
      </c>
      <c r="V4533">
        <v>94</v>
      </c>
      <c r="W4533">
        <v>0.110451576119769</v>
      </c>
      <c r="X4533">
        <v>15</v>
      </c>
      <c r="Y4533">
        <v>161</v>
      </c>
      <c r="Z4533">
        <v>1</v>
      </c>
      <c r="AA4533">
        <v>35.707159205950298</v>
      </c>
      <c r="AB4533">
        <v>147</v>
      </c>
      <c r="AC4533">
        <v>0.91197089761508099</v>
      </c>
      <c r="AD4533">
        <v>14</v>
      </c>
      <c r="AE4533">
        <v>8.8029102384918304E-2</v>
      </c>
      <c r="AF4533">
        <v>0</v>
      </c>
      <c r="AG4533">
        <v>1.3878000000000001E-16</v>
      </c>
      <c r="AH4533">
        <v>1.08699420574235E-2</v>
      </c>
      <c r="AI4533">
        <v>17</v>
      </c>
      <c r="AJ4533" s="73">
        <v>65.127826817530902</v>
      </c>
      <c r="AK4533">
        <v>161</v>
      </c>
      <c r="AL4533">
        <v>1</v>
      </c>
      <c r="AM4533">
        <v>6.2652695710608804E-3</v>
      </c>
      <c r="AN4533">
        <v>1</v>
      </c>
      <c r="AO4533">
        <v>6.9552188220191697E-3</v>
      </c>
      <c r="AP4533">
        <v>1</v>
      </c>
      <c r="AQ4533">
        <v>161</v>
      </c>
      <c r="AR4533">
        <v>1</v>
      </c>
      <c r="AS4533">
        <v>6.9552188220191697E-3</v>
      </c>
      <c r="AT4533">
        <v>1</v>
      </c>
      <c r="AU4533">
        <v>3.3022775510095297E-2</v>
      </c>
      <c r="AV4533">
        <v>5</v>
      </c>
      <c r="AW4533">
        <v>161</v>
      </c>
      <c r="AX4533">
        <v>1</v>
      </c>
      <c r="AY4533" s="73">
        <v>70.968114558639996</v>
      </c>
      <c r="AZ4533">
        <v>161</v>
      </c>
      <c r="BA4533">
        <v>1</v>
      </c>
      <c r="BB4533">
        <v>150</v>
      </c>
      <c r="BC4533">
        <v>0.93352168643780198</v>
      </c>
      <c r="BD4533">
        <v>10</v>
      </c>
      <c r="BE4533">
        <v>5.9523094740178403E-2</v>
      </c>
      <c r="BF4533">
        <v>69.645302343791002</v>
      </c>
      <c r="BG4533">
        <v>71.205878497420002</v>
      </c>
      <c r="BH4533">
        <v>70.968114558639996</v>
      </c>
      <c r="BI4533">
        <v>65.127826817530902</v>
      </c>
    </row>
    <row r="4534" spans="1:61" x14ac:dyDescent="0.25">
      <c r="A4534" s="10" t="str">
        <f>VLOOKUP(D4534,'Index-Relations'!E:F,2,FALSE)</f>
        <v>ESG</v>
      </c>
      <c r="B4534" t="s">
        <v>3450</v>
      </c>
      <c r="C4534" s="53" t="s">
        <v>2763</v>
      </c>
      <c r="D4534" s="59" t="s">
        <v>2894</v>
      </c>
      <c r="E4534" s="59" t="s">
        <v>7950</v>
      </c>
      <c r="F4534" t="s">
        <v>1782</v>
      </c>
      <c r="G4534" t="s">
        <v>1781</v>
      </c>
      <c r="H4534" t="s">
        <v>1783</v>
      </c>
      <c r="I4534" s="52">
        <v>45566</v>
      </c>
      <c r="J4534" t="s">
        <v>2457</v>
      </c>
      <c r="K4534">
        <v>161</v>
      </c>
      <c r="L4534" s="73">
        <v>69.733474058868893</v>
      </c>
      <c r="M4534">
        <v>161</v>
      </c>
      <c r="N4534">
        <v>1</v>
      </c>
      <c r="O4534" s="73">
        <v>71.240778382000002</v>
      </c>
      <c r="P4534">
        <v>161</v>
      </c>
      <c r="Q4534">
        <v>1</v>
      </c>
      <c r="R4534">
        <v>160</v>
      </c>
      <c r="S4534">
        <v>0.99318685009433905</v>
      </c>
      <c r="T4534">
        <v>33.986490926978</v>
      </c>
      <c r="U4534">
        <v>0.623125589611636</v>
      </c>
      <c r="V4534">
        <v>94</v>
      </c>
      <c r="W4534">
        <v>0.112424209625011</v>
      </c>
      <c r="X4534">
        <v>15</v>
      </c>
      <c r="Y4534">
        <v>161</v>
      </c>
      <c r="Z4534">
        <v>1</v>
      </c>
      <c r="AA4534">
        <v>35.018081150129497</v>
      </c>
      <c r="AB4534">
        <v>151</v>
      </c>
      <c r="AC4534">
        <v>0.93802117782137395</v>
      </c>
      <c r="AD4534">
        <v>10</v>
      </c>
      <c r="AE4534">
        <v>6.1978822178625798E-2</v>
      </c>
      <c r="AF4534">
        <v>0</v>
      </c>
      <c r="AG4534">
        <v>1.8041000000000001E-16</v>
      </c>
      <c r="AH4534">
        <v>7.4649152993048603E-3</v>
      </c>
      <c r="AI4534">
        <v>16</v>
      </c>
      <c r="AJ4534" s="73">
        <v>65.130125178211998</v>
      </c>
      <c r="AK4534">
        <v>161</v>
      </c>
      <c r="AL4534">
        <v>1</v>
      </c>
      <c r="AM4534">
        <v>6.07268133160888E-3</v>
      </c>
      <c r="AN4534">
        <v>1</v>
      </c>
      <c r="AO4534">
        <v>7.1188884059058197E-3</v>
      </c>
      <c r="AP4534">
        <v>1</v>
      </c>
      <c r="AQ4534">
        <v>161</v>
      </c>
      <c r="AR4534">
        <v>1</v>
      </c>
      <c r="AS4534">
        <v>7.1188884059058197E-3</v>
      </c>
      <c r="AT4534">
        <v>1</v>
      </c>
      <c r="AU4534">
        <v>3.09262213849129E-2</v>
      </c>
      <c r="AV4534">
        <v>5</v>
      </c>
      <c r="AW4534">
        <v>161</v>
      </c>
      <c r="AX4534">
        <v>1</v>
      </c>
      <c r="AY4534" s="73">
        <v>71.156155429142004</v>
      </c>
      <c r="AZ4534">
        <v>161</v>
      </c>
      <c r="BA4534">
        <v>1</v>
      </c>
      <c r="BB4534">
        <v>150</v>
      </c>
      <c r="BC4534">
        <v>0.931638773761582</v>
      </c>
      <c r="BD4534">
        <v>10</v>
      </c>
      <c r="BE4534">
        <v>6.1242337832511498E-2</v>
      </c>
      <c r="BF4534">
        <v>69.733474058868893</v>
      </c>
      <c r="BG4534">
        <v>71.240778382000002</v>
      </c>
      <c r="BH4534">
        <v>71.156155429142004</v>
      </c>
      <c r="BI4534">
        <v>65.130125178211998</v>
      </c>
    </row>
    <row r="4535" spans="1:61" x14ac:dyDescent="0.25">
      <c r="A4535" s="10" t="str">
        <f>VLOOKUP(D4535,'Index-Relations'!E:F,2,FALSE)</f>
        <v>ESG</v>
      </c>
      <c r="B4535" t="s">
        <v>3450</v>
      </c>
      <c r="C4535" s="53" t="s">
        <v>2764</v>
      </c>
      <c r="D4535" s="59" t="s">
        <v>2894</v>
      </c>
      <c r="E4535" s="59" t="s">
        <v>7951</v>
      </c>
      <c r="F4535" t="s">
        <v>1782</v>
      </c>
      <c r="G4535" t="s">
        <v>1781</v>
      </c>
      <c r="H4535" t="s">
        <v>1783</v>
      </c>
      <c r="I4535" s="52">
        <v>45537</v>
      </c>
      <c r="J4535" t="s">
        <v>2457</v>
      </c>
      <c r="K4535">
        <v>162</v>
      </c>
      <c r="L4535" s="73">
        <v>69.883832646806994</v>
      </c>
      <c r="M4535">
        <v>162</v>
      </c>
      <c r="N4535">
        <v>1</v>
      </c>
      <c r="O4535" s="73">
        <v>71.301220720236998</v>
      </c>
      <c r="P4535">
        <v>162</v>
      </c>
      <c r="Q4535">
        <v>1</v>
      </c>
      <c r="R4535">
        <v>161</v>
      </c>
      <c r="S4535">
        <v>0.99417527595518396</v>
      </c>
      <c r="T4535">
        <v>34.142614555912097</v>
      </c>
      <c r="U4535">
        <v>0.63323390522905298</v>
      </c>
      <c r="V4535">
        <v>95</v>
      </c>
      <c r="W4535">
        <v>0.12058941067996</v>
      </c>
      <c r="X4535">
        <v>16</v>
      </c>
      <c r="Y4535">
        <v>162</v>
      </c>
      <c r="Z4535">
        <v>0.999999999999999</v>
      </c>
      <c r="AA4535">
        <v>35.304284679512797</v>
      </c>
      <c r="AB4535">
        <v>156</v>
      </c>
      <c r="AC4535">
        <v>0.96303160191789305</v>
      </c>
      <c r="AD4535">
        <v>9</v>
      </c>
      <c r="AE4535">
        <v>5.5843791461925203E-2</v>
      </c>
      <c r="AF4535">
        <v>-3</v>
      </c>
      <c r="AG4535">
        <v>0</v>
      </c>
      <c r="AH4535">
        <v>7.4314562026231304E-3</v>
      </c>
      <c r="AI4535">
        <v>16</v>
      </c>
      <c r="AJ4535" s="73">
        <v>65.282629307118995</v>
      </c>
      <c r="AK4535">
        <v>162</v>
      </c>
      <c r="AL4535">
        <v>1</v>
      </c>
      <c r="AM4535">
        <v>6.2890413337702098E-3</v>
      </c>
      <c r="AN4535">
        <v>1</v>
      </c>
      <c r="AO4535">
        <v>7.0007732408193402E-3</v>
      </c>
      <c r="AP4535">
        <v>1</v>
      </c>
      <c r="AQ4535">
        <v>162</v>
      </c>
      <c r="AR4535">
        <v>1</v>
      </c>
      <c r="AS4535">
        <v>7.0007732408193402E-3</v>
      </c>
      <c r="AT4535">
        <v>1</v>
      </c>
      <c r="AU4535">
        <v>3.1670742033048101E-2</v>
      </c>
      <c r="AV4535">
        <v>5</v>
      </c>
      <c r="AW4535">
        <v>162</v>
      </c>
      <c r="AX4535">
        <v>1</v>
      </c>
      <c r="AY4535" s="73">
        <v>71.403684121338998</v>
      </c>
      <c r="AZ4535">
        <v>162</v>
      </c>
      <c r="BA4535">
        <v>1</v>
      </c>
      <c r="BB4535">
        <v>151</v>
      </c>
      <c r="BC4535">
        <v>0.93323935175614403</v>
      </c>
      <c r="BD4535">
        <v>10</v>
      </c>
      <c r="BE4535">
        <v>5.9759875003036103E-2</v>
      </c>
      <c r="BF4535">
        <v>69.883832646806994</v>
      </c>
      <c r="BG4535">
        <v>71.301220720236998</v>
      </c>
      <c r="BH4535">
        <v>71.403684121338998</v>
      </c>
      <c r="BI4535">
        <v>65.282629307118995</v>
      </c>
    </row>
    <row r="4536" spans="1:61" x14ac:dyDescent="0.25">
      <c r="A4536" s="10" t="str">
        <f>VLOOKUP(D4536,'Index-Relations'!E:F,2,FALSE)</f>
        <v>ESG</v>
      </c>
      <c r="B4536" t="s">
        <v>3450</v>
      </c>
      <c r="C4536" s="53" t="s">
        <v>3350</v>
      </c>
      <c r="D4536" s="59" t="s">
        <v>2894</v>
      </c>
      <c r="E4536" s="59" t="s">
        <v>7952</v>
      </c>
      <c r="F4536" t="s">
        <v>1782</v>
      </c>
      <c r="G4536" t="s">
        <v>1781</v>
      </c>
      <c r="H4536" t="s">
        <v>1783</v>
      </c>
      <c r="I4536" s="52">
        <v>45505</v>
      </c>
      <c r="J4536" t="s">
        <v>2457</v>
      </c>
      <c r="K4536">
        <v>162</v>
      </c>
      <c r="L4536" s="73">
        <v>70.017134881800004</v>
      </c>
      <c r="M4536">
        <v>162</v>
      </c>
      <c r="N4536">
        <v>1</v>
      </c>
      <c r="O4536" s="73">
        <v>71.399283190488006</v>
      </c>
      <c r="P4536">
        <v>162</v>
      </c>
      <c r="Q4536">
        <v>1</v>
      </c>
      <c r="R4536">
        <v>161</v>
      </c>
      <c r="S4536">
        <v>0.99383364671711705</v>
      </c>
      <c r="T4536">
        <v>34.197667485109903</v>
      </c>
      <c r="U4536">
        <v>0.64134870028095203</v>
      </c>
      <c r="V4536">
        <v>95</v>
      </c>
      <c r="W4536">
        <v>0.13815323670194499</v>
      </c>
      <c r="X4536">
        <v>17</v>
      </c>
      <c r="Y4536">
        <v>162</v>
      </c>
      <c r="Z4536">
        <v>1</v>
      </c>
      <c r="AA4536">
        <v>38.107138554635704</v>
      </c>
      <c r="AB4536">
        <v>155</v>
      </c>
      <c r="AC4536">
        <v>0.95668065676703096</v>
      </c>
      <c r="AD4536">
        <v>7</v>
      </c>
      <c r="AE4536">
        <v>4.3319343232968398E-2</v>
      </c>
      <c r="AF4536">
        <v>0</v>
      </c>
      <c r="AG4536">
        <v>0</v>
      </c>
      <c r="AH4536">
        <v>7.39672267965119E-3</v>
      </c>
      <c r="AI4536">
        <v>17</v>
      </c>
      <c r="AJ4536" s="73">
        <v>65.384257257233998</v>
      </c>
      <c r="AK4536">
        <v>162</v>
      </c>
      <c r="AL4536">
        <v>1</v>
      </c>
      <c r="AM4536">
        <v>6.2514783235227897E-3</v>
      </c>
      <c r="AN4536">
        <v>1</v>
      </c>
      <c r="AO4536">
        <v>6.9751211662770901E-3</v>
      </c>
      <c r="AP4536">
        <v>1</v>
      </c>
      <c r="AQ4536">
        <v>162</v>
      </c>
      <c r="AR4536">
        <v>1</v>
      </c>
      <c r="AS4536">
        <v>6.9751211662770901E-3</v>
      </c>
      <c r="AT4536">
        <v>1</v>
      </c>
      <c r="AU4536">
        <v>3.1540272005470799E-2</v>
      </c>
      <c r="AV4536">
        <v>5</v>
      </c>
      <c r="AW4536">
        <v>162</v>
      </c>
      <c r="AX4536">
        <v>0.999999999999999</v>
      </c>
      <c r="AY4536" s="73">
        <v>71.668086236765006</v>
      </c>
      <c r="AZ4536">
        <v>162</v>
      </c>
      <c r="BA4536">
        <v>1</v>
      </c>
      <c r="BB4536">
        <v>152</v>
      </c>
      <c r="BC4536">
        <v>0.93755223021110701</v>
      </c>
      <c r="BD4536">
        <v>9</v>
      </c>
      <c r="BE4536">
        <v>5.5472648622615701E-2</v>
      </c>
      <c r="BF4536">
        <v>70.017134881800004</v>
      </c>
      <c r="BG4536">
        <v>71.399283190488006</v>
      </c>
      <c r="BH4536">
        <v>71.668086236765006</v>
      </c>
      <c r="BI4536">
        <v>65.384257257233998</v>
      </c>
    </row>
    <row r="4537" spans="1:61" x14ac:dyDescent="0.25">
      <c r="A4537" s="10" t="str">
        <f>VLOOKUP(D4537,'Index-Relations'!E:F,2,FALSE)</f>
        <v>ESG</v>
      </c>
      <c r="B4537" t="s">
        <v>3450</v>
      </c>
      <c r="C4537" s="53" t="s">
        <v>2765</v>
      </c>
      <c r="D4537" s="59" t="s">
        <v>2894</v>
      </c>
      <c r="E4537" s="59" t="s">
        <v>7953</v>
      </c>
      <c r="F4537" t="s">
        <v>1782</v>
      </c>
      <c r="G4537" t="s">
        <v>1781</v>
      </c>
      <c r="H4537" t="s">
        <v>1783</v>
      </c>
      <c r="I4537" s="52">
        <v>45474</v>
      </c>
      <c r="J4537" t="s">
        <v>2457</v>
      </c>
      <c r="K4537">
        <v>161</v>
      </c>
      <c r="L4537" s="73">
        <v>69.902068486147002</v>
      </c>
      <c r="M4537">
        <v>161</v>
      </c>
      <c r="N4537">
        <v>1</v>
      </c>
      <c r="O4537" s="73">
        <v>71.345222841278002</v>
      </c>
      <c r="P4537">
        <v>161</v>
      </c>
      <c r="Q4537">
        <v>1</v>
      </c>
      <c r="R4537">
        <v>161</v>
      </c>
      <c r="S4537">
        <v>1</v>
      </c>
      <c r="T4537">
        <v>34.511545802106703</v>
      </c>
      <c r="U4537">
        <v>0.68472573949315296</v>
      </c>
      <c r="V4537">
        <v>97</v>
      </c>
      <c r="W4537">
        <v>7.2704794183424501E-2</v>
      </c>
      <c r="X4537">
        <v>15</v>
      </c>
      <c r="Y4537">
        <v>161</v>
      </c>
      <c r="Z4537">
        <v>1</v>
      </c>
      <c r="AA4537">
        <v>37.213989902505098</v>
      </c>
      <c r="AB4537">
        <v>153</v>
      </c>
      <c r="AC4537">
        <v>0.95280763835823101</v>
      </c>
      <c r="AD4537">
        <v>8</v>
      </c>
      <c r="AE4537">
        <v>4.71923616417688E-2</v>
      </c>
      <c r="AF4537">
        <v>0</v>
      </c>
      <c r="AG4537">
        <v>0</v>
      </c>
      <c r="AH4537">
        <v>5.1361172529932799E-3</v>
      </c>
      <c r="AI4537">
        <v>15</v>
      </c>
      <c r="AJ4537" s="73">
        <v>65.745075562466994</v>
      </c>
      <c r="AK4537">
        <v>161</v>
      </c>
      <c r="AL4537">
        <v>1</v>
      </c>
      <c r="AM4537">
        <v>5.53980568664314E-3</v>
      </c>
      <c r="AN4537">
        <v>1</v>
      </c>
      <c r="AO4537">
        <v>6.2699416777954103E-3</v>
      </c>
      <c r="AP4537">
        <v>1</v>
      </c>
      <c r="AQ4537">
        <v>161</v>
      </c>
      <c r="AR4537">
        <v>0.999999999999999</v>
      </c>
      <c r="AS4537">
        <v>6.2699416777954103E-3</v>
      </c>
      <c r="AT4537">
        <v>1</v>
      </c>
      <c r="AU4537">
        <v>2.6716718042071499E-2</v>
      </c>
      <c r="AV4537">
        <v>4</v>
      </c>
      <c r="AW4537">
        <v>161</v>
      </c>
      <c r="AX4537">
        <v>1</v>
      </c>
      <c r="AY4537" s="73">
        <v>70.989957199032901</v>
      </c>
      <c r="AZ4537">
        <v>161</v>
      </c>
      <c r="BA4537">
        <v>1</v>
      </c>
      <c r="BB4537">
        <v>156</v>
      </c>
      <c r="BC4537">
        <v>0.96736016605318897</v>
      </c>
      <c r="BD4537">
        <v>4</v>
      </c>
      <c r="BE4537">
        <v>2.6369892269015299E-2</v>
      </c>
      <c r="BF4537">
        <v>69.902068486147002</v>
      </c>
      <c r="BG4537">
        <v>71.345222841278002</v>
      </c>
      <c r="BH4537">
        <v>70.989957199032901</v>
      </c>
      <c r="BI4537">
        <v>65.745075562466994</v>
      </c>
    </row>
    <row r="4538" spans="1:61" x14ac:dyDescent="0.25">
      <c r="A4538" s="10" t="str">
        <f>VLOOKUP(D4538,'Index-Relations'!E:F,2,FALSE)</f>
        <v>ESG</v>
      </c>
      <c r="B4538" t="s">
        <v>3450</v>
      </c>
      <c r="C4538" s="53" t="s">
        <v>2766</v>
      </c>
      <c r="D4538" s="59" t="s">
        <v>2894</v>
      </c>
      <c r="E4538" s="59" t="s">
        <v>7954</v>
      </c>
      <c r="F4538" t="s">
        <v>1782</v>
      </c>
      <c r="G4538" t="s">
        <v>1781</v>
      </c>
      <c r="H4538" t="s">
        <v>1783</v>
      </c>
      <c r="I4538" s="52">
        <v>45446</v>
      </c>
      <c r="J4538" t="s">
        <v>2457</v>
      </c>
      <c r="K4538">
        <v>162</v>
      </c>
      <c r="L4538" s="73">
        <v>70.387239477214905</v>
      </c>
      <c r="M4538">
        <v>162</v>
      </c>
      <c r="N4538">
        <v>1</v>
      </c>
      <c r="O4538" s="73">
        <v>71.731957117467999</v>
      </c>
      <c r="P4538">
        <v>162</v>
      </c>
      <c r="Q4538">
        <v>1</v>
      </c>
      <c r="R4538">
        <v>162</v>
      </c>
      <c r="S4538">
        <v>0.999999999999999</v>
      </c>
      <c r="T4538">
        <v>34.771636576977997</v>
      </c>
      <c r="U4538">
        <v>0.69666427223906602</v>
      </c>
      <c r="V4538">
        <v>98</v>
      </c>
      <c r="W4538">
        <v>7.3856820601405804E-2</v>
      </c>
      <c r="X4538">
        <v>15</v>
      </c>
      <c r="Y4538">
        <v>162</v>
      </c>
      <c r="Z4538">
        <v>0.999999999999999</v>
      </c>
      <c r="AA4538">
        <v>38.215823341471101</v>
      </c>
      <c r="AB4538">
        <v>154</v>
      </c>
      <c r="AC4538">
        <v>0.95287665448183101</v>
      </c>
      <c r="AD4538">
        <v>8</v>
      </c>
      <c r="AE4538">
        <v>4.7123345518168797E-2</v>
      </c>
      <c r="AF4538">
        <v>0</v>
      </c>
      <c r="AG4538">
        <v>1.4572E-16</v>
      </c>
      <c r="AH4538">
        <v>5.44574101587966E-3</v>
      </c>
      <c r="AI4538">
        <v>15</v>
      </c>
      <c r="AJ4538" s="73">
        <v>66.340509798962998</v>
      </c>
      <c r="AK4538">
        <v>162</v>
      </c>
      <c r="AL4538">
        <v>1</v>
      </c>
      <c r="AM4538">
        <v>5.4147168894362798E-3</v>
      </c>
      <c r="AN4538">
        <v>1</v>
      </c>
      <c r="AO4538">
        <v>6.1494179831193697E-3</v>
      </c>
      <c r="AP4538">
        <v>1</v>
      </c>
      <c r="AQ4538">
        <v>162</v>
      </c>
      <c r="AR4538">
        <v>1</v>
      </c>
      <c r="AS4538">
        <v>6.1494179831193697E-3</v>
      </c>
      <c r="AT4538">
        <v>1</v>
      </c>
      <c r="AU4538">
        <v>2.6215163020009001E-2</v>
      </c>
      <c r="AV4538">
        <v>4</v>
      </c>
      <c r="AW4538">
        <v>162</v>
      </c>
      <c r="AX4538">
        <v>0.999999999999999</v>
      </c>
      <c r="AY4538" s="73">
        <v>71.393196107738007</v>
      </c>
      <c r="AZ4538">
        <v>162</v>
      </c>
      <c r="BA4538">
        <v>1</v>
      </c>
      <c r="BB4538">
        <v>157</v>
      </c>
      <c r="BC4538">
        <v>0.96618396920606697</v>
      </c>
      <c r="BD4538">
        <v>4</v>
      </c>
      <c r="BE4538">
        <v>2.7666612810812698E-2</v>
      </c>
      <c r="BF4538">
        <v>70.387239477214905</v>
      </c>
      <c r="BG4538">
        <v>71.731957117467999</v>
      </c>
      <c r="BH4538">
        <v>71.393196107738007</v>
      </c>
      <c r="BI4538">
        <v>66.340509798962998</v>
      </c>
    </row>
    <row r="4539" spans="1:61" x14ac:dyDescent="0.25">
      <c r="A4539" s="10" t="str">
        <f>VLOOKUP(D4539,'Index-Relations'!E:F,2,FALSE)</f>
        <v>ESG</v>
      </c>
      <c r="B4539" t="s">
        <v>3450</v>
      </c>
      <c r="C4539" s="53" t="s">
        <v>2767</v>
      </c>
      <c r="D4539" s="59" t="s">
        <v>2894</v>
      </c>
      <c r="E4539" s="59" t="s">
        <v>7955</v>
      </c>
      <c r="F4539" t="s">
        <v>1782</v>
      </c>
      <c r="G4539" t="s">
        <v>1781</v>
      </c>
      <c r="H4539" t="s">
        <v>1783</v>
      </c>
      <c r="I4539" s="52">
        <v>45413</v>
      </c>
      <c r="J4539" t="s">
        <v>2457</v>
      </c>
      <c r="K4539">
        <v>162</v>
      </c>
      <c r="L4539" s="73">
        <v>70.442216063315996</v>
      </c>
      <c r="M4539">
        <v>162</v>
      </c>
      <c r="N4539">
        <v>1</v>
      </c>
      <c r="O4539" s="73">
        <v>71.720413441199995</v>
      </c>
      <c r="P4539">
        <v>162</v>
      </c>
      <c r="Q4539">
        <v>1</v>
      </c>
      <c r="R4539">
        <v>162</v>
      </c>
      <c r="S4539">
        <v>1</v>
      </c>
      <c r="T4539">
        <v>34.910368476855403</v>
      </c>
      <c r="U4539">
        <v>0.67849858935801299</v>
      </c>
      <c r="V4539">
        <v>98</v>
      </c>
      <c r="W4539">
        <v>7.1674300327278395E-2</v>
      </c>
      <c r="X4539">
        <v>15</v>
      </c>
      <c r="Y4539">
        <v>162</v>
      </c>
      <c r="Z4539">
        <v>1</v>
      </c>
      <c r="AA4539">
        <v>39.148701696645503</v>
      </c>
      <c r="AB4539">
        <v>154</v>
      </c>
      <c r="AC4539">
        <v>0.95353098801935698</v>
      </c>
      <c r="AD4539">
        <v>8</v>
      </c>
      <c r="AE4539">
        <v>4.6469011980643002E-2</v>
      </c>
      <c r="AF4539">
        <v>0</v>
      </c>
      <c r="AG4539">
        <v>0</v>
      </c>
      <c r="AH4539">
        <v>5.1017482246794596E-3</v>
      </c>
      <c r="AI4539">
        <v>15</v>
      </c>
      <c r="AJ4539" s="73">
        <v>66.435730687128</v>
      </c>
      <c r="AK4539">
        <v>162</v>
      </c>
      <c r="AL4539">
        <v>1</v>
      </c>
      <c r="AM4539">
        <v>5.5020543629558799E-3</v>
      </c>
      <c r="AN4539">
        <v>1</v>
      </c>
      <c r="AO4539">
        <v>6.2655878857668197E-3</v>
      </c>
      <c r="AP4539">
        <v>1</v>
      </c>
      <c r="AQ4539">
        <v>162</v>
      </c>
      <c r="AR4539">
        <v>1</v>
      </c>
      <c r="AS4539">
        <v>6.2655878857668197E-3</v>
      </c>
      <c r="AT4539">
        <v>1</v>
      </c>
      <c r="AU4539">
        <v>2.54240102992607E-2</v>
      </c>
      <c r="AV4539">
        <v>4</v>
      </c>
      <c r="AW4539">
        <v>162</v>
      </c>
      <c r="AX4539">
        <v>1</v>
      </c>
      <c r="AY4539" s="73">
        <v>71.433810837292</v>
      </c>
      <c r="AZ4539">
        <v>162</v>
      </c>
      <c r="BA4539">
        <v>1</v>
      </c>
      <c r="BB4539">
        <v>157</v>
      </c>
      <c r="BC4539">
        <v>0.96554247779038604</v>
      </c>
      <c r="BD4539">
        <v>4</v>
      </c>
      <c r="BE4539">
        <v>2.8191934323846299E-2</v>
      </c>
      <c r="BF4539">
        <v>70.442216063315996</v>
      </c>
      <c r="BG4539">
        <v>71.720413441199995</v>
      </c>
      <c r="BH4539">
        <v>71.433810837292</v>
      </c>
      <c r="BI4539">
        <v>66.435730687128</v>
      </c>
    </row>
    <row r="4540" spans="1:61" x14ac:dyDescent="0.25">
      <c r="A4540" s="10" t="str">
        <f>VLOOKUP(D4540,'Index-Relations'!E:F,2,FALSE)</f>
        <v>ESG</v>
      </c>
      <c r="B4540" t="s">
        <v>3450</v>
      </c>
      <c r="C4540" s="53" t="s">
        <v>2768</v>
      </c>
      <c r="D4540" s="59" t="s">
        <v>2894</v>
      </c>
      <c r="E4540" s="59" t="s">
        <v>7956</v>
      </c>
      <c r="F4540" t="s">
        <v>1782</v>
      </c>
      <c r="G4540" t="s">
        <v>1781</v>
      </c>
      <c r="H4540" t="s">
        <v>1783</v>
      </c>
      <c r="I4540" s="52">
        <v>45383</v>
      </c>
      <c r="J4540" t="s">
        <v>2457</v>
      </c>
      <c r="K4540">
        <v>162</v>
      </c>
      <c r="L4540">
        <v>76.068901153892398</v>
      </c>
      <c r="M4540">
        <v>162</v>
      </c>
      <c r="N4540">
        <v>1</v>
      </c>
      <c r="O4540">
        <v>76.3479604733446</v>
      </c>
      <c r="P4540">
        <v>162</v>
      </c>
      <c r="Q4540">
        <v>1</v>
      </c>
      <c r="R4540">
        <v>162</v>
      </c>
      <c r="S4540">
        <v>0.999999999999999</v>
      </c>
      <c r="T4540">
        <v>34.542528962987802</v>
      </c>
      <c r="U4540">
        <v>0.67466434409008402</v>
      </c>
      <c r="V4540">
        <v>98</v>
      </c>
      <c r="W4540">
        <v>7.2389596763393196E-2</v>
      </c>
      <c r="X4540">
        <v>15</v>
      </c>
      <c r="Y4540">
        <v>162</v>
      </c>
      <c r="Z4540">
        <v>0.999999999999999</v>
      </c>
      <c r="AA4540">
        <v>37.7118954739841</v>
      </c>
      <c r="AB4540">
        <v>154</v>
      </c>
      <c r="AC4540">
        <v>0.95277247954521604</v>
      </c>
      <c r="AD4540">
        <v>8</v>
      </c>
      <c r="AE4540">
        <v>4.7227520454783498E-2</v>
      </c>
      <c r="AF4540">
        <v>0</v>
      </c>
      <c r="AG4540">
        <v>2.0816999999999999E-16</v>
      </c>
      <c r="AH4540">
        <v>5.0444349470831701E-3</v>
      </c>
      <c r="AI4540">
        <v>15</v>
      </c>
      <c r="AJ4540">
        <v>72.225022283204595</v>
      </c>
      <c r="AK4540">
        <v>162</v>
      </c>
      <c r="AL4540">
        <v>1</v>
      </c>
      <c r="AM4540">
        <v>5.8084178977412804E-3</v>
      </c>
      <c r="AN4540">
        <v>1</v>
      </c>
      <c r="AO4540">
        <v>5.9149865319750097E-3</v>
      </c>
      <c r="AP4540">
        <v>1</v>
      </c>
      <c r="AQ4540">
        <v>162</v>
      </c>
      <c r="AR4540">
        <v>0.999999999999999</v>
      </c>
      <c r="AS4540">
        <v>5.9149865319750097E-3</v>
      </c>
      <c r="AT4540">
        <v>1</v>
      </c>
      <c r="AU4540">
        <v>2.4112867698973101E-2</v>
      </c>
      <c r="AV4540">
        <v>4</v>
      </c>
      <c r="AW4540">
        <v>162</v>
      </c>
      <c r="AX4540">
        <v>0.999999999999999</v>
      </c>
      <c r="AY4540">
        <v>77.009075236321706</v>
      </c>
      <c r="AZ4540">
        <v>162</v>
      </c>
      <c r="BA4540">
        <v>1</v>
      </c>
      <c r="BB4540">
        <v>157</v>
      </c>
      <c r="BC4540">
        <v>0.96704162635929802</v>
      </c>
      <c r="BD4540">
        <v>4</v>
      </c>
      <c r="BE4540">
        <v>2.70433871087261E-2</v>
      </c>
      <c r="BF4540">
        <v>70.672245143603902</v>
      </c>
      <c r="BG4540">
        <v>71.867212428263898</v>
      </c>
      <c r="BH4540">
        <v>71.701717877774996</v>
      </c>
      <c r="BI4540">
        <v>66.652869550098998</v>
      </c>
    </row>
    <row r="4541" spans="1:61" x14ac:dyDescent="0.25">
      <c r="A4541" s="10" t="str">
        <f>VLOOKUP(D4541,'Index-Relations'!E:F,2,FALSE)</f>
        <v>ESG</v>
      </c>
      <c r="B4541" t="s">
        <v>3450</v>
      </c>
      <c r="C4541" s="53" t="s">
        <v>2769</v>
      </c>
      <c r="D4541" s="59" t="s">
        <v>2894</v>
      </c>
      <c r="E4541" s="59" t="s">
        <v>7957</v>
      </c>
      <c r="F4541" t="s">
        <v>1782</v>
      </c>
      <c r="G4541" t="s">
        <v>1781</v>
      </c>
      <c r="H4541" t="s">
        <v>1783</v>
      </c>
      <c r="I4541" s="52">
        <v>45352</v>
      </c>
      <c r="J4541" t="s">
        <v>2457</v>
      </c>
      <c r="K4541">
        <v>163</v>
      </c>
      <c r="L4541">
        <v>76.278461934454398</v>
      </c>
      <c r="M4541">
        <v>163</v>
      </c>
      <c r="N4541">
        <v>1</v>
      </c>
      <c r="O4541">
        <v>76.526554940744404</v>
      </c>
      <c r="P4541">
        <v>163</v>
      </c>
      <c r="Q4541">
        <v>1</v>
      </c>
      <c r="R4541">
        <v>163</v>
      </c>
      <c r="S4541">
        <v>0.999999999999999</v>
      </c>
      <c r="T4541">
        <v>34.649082441383797</v>
      </c>
      <c r="U4541">
        <v>0.65526160157139901</v>
      </c>
      <c r="V4541">
        <v>99</v>
      </c>
      <c r="W4541">
        <v>7.5857664175847897E-2</v>
      </c>
      <c r="X4541">
        <v>15</v>
      </c>
      <c r="Y4541">
        <v>163</v>
      </c>
      <c r="Z4541">
        <v>1</v>
      </c>
      <c r="AA4541">
        <v>39.1981123560345</v>
      </c>
      <c r="AB4541">
        <v>155</v>
      </c>
      <c r="AC4541">
        <v>0.95259623190169196</v>
      </c>
      <c r="AD4541">
        <v>8</v>
      </c>
      <c r="AE4541">
        <v>4.7403768098307798E-2</v>
      </c>
      <c r="AF4541">
        <v>0</v>
      </c>
      <c r="AG4541">
        <v>6.2449999999999997E-17</v>
      </c>
      <c r="AH4541">
        <v>1.68539934636354E-3</v>
      </c>
      <c r="AI4541">
        <v>11</v>
      </c>
      <c r="AJ4541">
        <v>72.492929300165102</v>
      </c>
      <c r="AK4541">
        <v>163</v>
      </c>
      <c r="AL4541">
        <v>1</v>
      </c>
      <c r="AM4541">
        <v>6.0745515957417199E-3</v>
      </c>
      <c r="AN4541">
        <v>1</v>
      </c>
      <c r="AO4541">
        <v>5.7087283929637897E-3</v>
      </c>
      <c r="AP4541">
        <v>1</v>
      </c>
      <c r="AQ4541">
        <v>163</v>
      </c>
      <c r="AR4541">
        <v>0.999999999999999</v>
      </c>
      <c r="AS4541">
        <v>5.7087283929637897E-3</v>
      </c>
      <c r="AT4541">
        <v>1</v>
      </c>
      <c r="AU4541">
        <v>2.3810416797159301E-2</v>
      </c>
      <c r="AV4541">
        <v>4</v>
      </c>
      <c r="AW4541">
        <v>163</v>
      </c>
      <c r="AX4541">
        <v>1</v>
      </c>
      <c r="AY4541">
        <v>77.229427392337897</v>
      </c>
      <c r="AZ4541">
        <v>163</v>
      </c>
      <c r="BA4541">
        <v>1</v>
      </c>
      <c r="BB4541">
        <v>158</v>
      </c>
      <c r="BC4541">
        <v>0.97000907122457503</v>
      </c>
      <c r="BD4541">
        <v>4</v>
      </c>
      <c r="BE4541">
        <v>2.4282200382460602E-2</v>
      </c>
      <c r="BF4541">
        <v>70.865127391259904</v>
      </c>
      <c r="BG4541">
        <v>72.103431322942996</v>
      </c>
      <c r="BH4541">
        <v>71.863520216599895</v>
      </c>
      <c r="BI4541">
        <v>66.851792872318001</v>
      </c>
    </row>
    <row r="4542" spans="1:61" x14ac:dyDescent="0.25">
      <c r="A4542" s="10" t="str">
        <f>VLOOKUP(D4542,'Index-Relations'!E:F,2,FALSE)</f>
        <v>ESG</v>
      </c>
      <c r="B4542" t="s">
        <v>3450</v>
      </c>
      <c r="C4542" s="53" t="s">
        <v>2770</v>
      </c>
      <c r="D4542" s="59" t="s">
        <v>2894</v>
      </c>
      <c r="E4542" s="59" t="s">
        <v>7958</v>
      </c>
      <c r="F4542" t="s">
        <v>1782</v>
      </c>
      <c r="G4542" t="s">
        <v>1781</v>
      </c>
      <c r="H4542" t="s">
        <v>1783</v>
      </c>
      <c r="I4542" s="52">
        <v>45323</v>
      </c>
      <c r="J4542" t="s">
        <v>2457</v>
      </c>
      <c r="K4542">
        <v>164</v>
      </c>
      <c r="L4542">
        <v>76.3766454797872</v>
      </c>
      <c r="M4542">
        <v>163</v>
      </c>
      <c r="N4542">
        <v>1</v>
      </c>
      <c r="O4542">
        <v>76.588444816897606</v>
      </c>
      <c r="P4542">
        <v>163</v>
      </c>
      <c r="Q4542">
        <v>1</v>
      </c>
      <c r="R4542">
        <v>163</v>
      </c>
      <c r="S4542">
        <v>0.999999999999999</v>
      </c>
      <c r="T4542">
        <v>34.882584570758098</v>
      </c>
      <c r="U4542">
        <v>0.64229751908417099</v>
      </c>
      <c r="V4542">
        <v>99</v>
      </c>
      <c r="W4542">
        <v>6.3198695750896997E-2</v>
      </c>
      <c r="X4542">
        <v>14</v>
      </c>
      <c r="Y4542">
        <v>163</v>
      </c>
      <c r="Z4542">
        <v>1</v>
      </c>
      <c r="AA4542">
        <v>39.506714062507598</v>
      </c>
      <c r="AB4542">
        <v>155</v>
      </c>
      <c r="AC4542">
        <v>0.95159192748560895</v>
      </c>
      <c r="AD4542">
        <v>8</v>
      </c>
      <c r="AE4542">
        <v>4.8408072514390603E-2</v>
      </c>
      <c r="AF4542">
        <v>1</v>
      </c>
      <c r="AG4542">
        <v>1.7347000000000001E-16</v>
      </c>
      <c r="AH4542">
        <v>1.7520565640949701E-3</v>
      </c>
      <c r="AI4542">
        <v>11</v>
      </c>
      <c r="AJ4542">
        <v>72.565771981887707</v>
      </c>
      <c r="AK4542">
        <v>163</v>
      </c>
      <c r="AL4542">
        <v>1</v>
      </c>
      <c r="AM4542">
        <v>5.9638642389320297E-3</v>
      </c>
      <c r="AN4542">
        <v>1</v>
      </c>
      <c r="AO4542">
        <v>5.70773290260994E-3</v>
      </c>
      <c r="AP4542">
        <v>1</v>
      </c>
      <c r="AQ4542">
        <v>163</v>
      </c>
      <c r="AR4542">
        <v>0.999999999999999</v>
      </c>
      <c r="AS4542">
        <v>5.70773290260994E-3</v>
      </c>
      <c r="AT4542">
        <v>1</v>
      </c>
      <c r="AU4542">
        <v>2.4497649830569401E-2</v>
      </c>
      <c r="AV4542">
        <v>4</v>
      </c>
      <c r="AW4542">
        <v>163</v>
      </c>
      <c r="AX4542">
        <v>1</v>
      </c>
      <c r="AY4542">
        <v>77.272597308395305</v>
      </c>
      <c r="AZ4542">
        <v>163</v>
      </c>
      <c r="BA4542">
        <v>1</v>
      </c>
      <c r="BB4542">
        <v>158</v>
      </c>
      <c r="BC4542">
        <v>0.96937577329352798</v>
      </c>
      <c r="BD4542">
        <v>4</v>
      </c>
      <c r="BE4542">
        <v>2.4916493803861298E-2</v>
      </c>
      <c r="BF4542">
        <v>70.908306902747</v>
      </c>
      <c r="BG4542">
        <v>72.098002422681006</v>
      </c>
      <c r="BH4542">
        <v>71.840190592488</v>
      </c>
      <c r="BI4542">
        <v>66.923973917086997</v>
      </c>
    </row>
    <row r="4543" spans="1:61" x14ac:dyDescent="0.25">
      <c r="A4543" s="10" t="str">
        <f>VLOOKUP(D4543,'Index-Relations'!E:F,2,FALSE)</f>
        <v>ESG</v>
      </c>
      <c r="B4543" t="s">
        <v>3450</v>
      </c>
      <c r="C4543" s="53" t="s">
        <v>2760</v>
      </c>
      <c r="D4543" s="59" t="s">
        <v>2895</v>
      </c>
      <c r="E4543" s="59" t="s">
        <v>7959</v>
      </c>
      <c r="F4543" t="s">
        <v>1786</v>
      </c>
      <c r="G4543" t="s">
        <v>1785</v>
      </c>
      <c r="H4543" t="s">
        <v>1787</v>
      </c>
      <c r="I4543" s="52">
        <v>45659</v>
      </c>
      <c r="J4543" t="s">
        <v>2457</v>
      </c>
      <c r="K4543">
        <v>50</v>
      </c>
      <c r="L4543" s="73">
        <v>86.362918718240905</v>
      </c>
      <c r="M4543">
        <v>50</v>
      </c>
      <c r="N4543">
        <v>1</v>
      </c>
      <c r="O4543" s="73">
        <v>87.213286777907996</v>
      </c>
      <c r="P4543">
        <v>50</v>
      </c>
      <c r="Q4543">
        <v>1</v>
      </c>
      <c r="R4543">
        <v>50</v>
      </c>
      <c r="S4543">
        <v>1</v>
      </c>
      <c r="T4543">
        <v>28.899121893803301</v>
      </c>
      <c r="U4543">
        <v>0.50527232563769997</v>
      </c>
      <c r="V4543">
        <v>34</v>
      </c>
      <c r="W4543">
        <v>8.8461964874447005E-2</v>
      </c>
      <c r="X4543">
        <v>6</v>
      </c>
      <c r="Y4543">
        <v>50</v>
      </c>
      <c r="Z4543">
        <v>1</v>
      </c>
      <c r="AA4543">
        <v>21.0755087422936</v>
      </c>
      <c r="AB4543">
        <v>47</v>
      </c>
      <c r="AC4543">
        <v>0.94506074710051502</v>
      </c>
      <c r="AD4543">
        <v>3</v>
      </c>
      <c r="AE4543">
        <v>5.4939252899484703E-2</v>
      </c>
      <c r="AF4543">
        <v>0</v>
      </c>
      <c r="AG4543">
        <v>0</v>
      </c>
      <c r="AH4543">
        <v>4.3711348484624796E-3</v>
      </c>
      <c r="AI4543">
        <v>2</v>
      </c>
      <c r="AJ4543" s="73">
        <v>84.602697961645902</v>
      </c>
      <c r="AK4543">
        <v>50</v>
      </c>
      <c r="AL4543">
        <v>1</v>
      </c>
      <c r="AM4543">
        <v>0</v>
      </c>
      <c r="AN4543">
        <v>0</v>
      </c>
      <c r="AO4543">
        <v>5.8112455388646601E-2</v>
      </c>
      <c r="AP4543">
        <v>3</v>
      </c>
      <c r="AQ4543">
        <v>50</v>
      </c>
      <c r="AR4543">
        <v>0.999999999999999</v>
      </c>
      <c r="AS4543">
        <v>1.7727683793390899E-2</v>
      </c>
      <c r="AT4543">
        <v>1</v>
      </c>
      <c r="AU4543">
        <v>1.9277370129145301E-2</v>
      </c>
      <c r="AV4543">
        <v>1</v>
      </c>
      <c r="AW4543">
        <v>50</v>
      </c>
      <c r="AX4543">
        <v>0.999999999999999</v>
      </c>
      <c r="AY4543" s="73">
        <v>82.3021419918269</v>
      </c>
      <c r="AZ4543">
        <v>50</v>
      </c>
      <c r="BA4543">
        <v>1</v>
      </c>
      <c r="BB4543">
        <v>40</v>
      </c>
      <c r="BC4543">
        <v>0.80214321863287896</v>
      </c>
      <c r="BD4543">
        <v>7</v>
      </c>
      <c r="BE4543">
        <v>0.139744325978473</v>
      </c>
      <c r="BF4543">
        <v>86.362918718240905</v>
      </c>
      <c r="BG4543">
        <v>87.213286777907996</v>
      </c>
      <c r="BH4543">
        <v>82.3021419918269</v>
      </c>
      <c r="BI4543">
        <v>84.602697961645902</v>
      </c>
    </row>
    <row r="4544" spans="1:61" x14ac:dyDescent="0.25">
      <c r="A4544" s="10" t="str">
        <f>VLOOKUP(D4544,'Index-Relations'!E:F,2,FALSE)</f>
        <v>ESG</v>
      </c>
      <c r="B4544" t="s">
        <v>3450</v>
      </c>
      <c r="C4544" s="53" t="s">
        <v>2761</v>
      </c>
      <c r="D4544" s="59" t="s">
        <v>2895</v>
      </c>
      <c r="E4544" s="59" t="s">
        <v>7960</v>
      </c>
      <c r="F4544" t="s">
        <v>1786</v>
      </c>
      <c r="G4544" t="s">
        <v>1785</v>
      </c>
      <c r="H4544" t="s">
        <v>1787</v>
      </c>
      <c r="I4544" s="52">
        <v>45628</v>
      </c>
      <c r="J4544" t="s">
        <v>2457</v>
      </c>
      <c r="K4544">
        <v>50</v>
      </c>
      <c r="L4544" s="73">
        <v>86.425875792750006</v>
      </c>
      <c r="M4544">
        <v>50</v>
      </c>
      <c r="N4544">
        <v>1</v>
      </c>
      <c r="O4544" s="73">
        <v>87.201594528921007</v>
      </c>
      <c r="P4544">
        <v>50</v>
      </c>
      <c r="Q4544">
        <v>1</v>
      </c>
      <c r="R4544">
        <v>50</v>
      </c>
      <c r="S4544">
        <v>0.999999999999999</v>
      </c>
      <c r="T4544">
        <v>28.864447219170501</v>
      </c>
      <c r="U4544">
        <v>0.49721961452090802</v>
      </c>
      <c r="V4544">
        <v>34</v>
      </c>
      <c r="W4544">
        <v>8.4985670338094996E-2</v>
      </c>
      <c r="X4544">
        <v>6</v>
      </c>
      <c r="Y4544">
        <v>50</v>
      </c>
      <c r="Z4544">
        <v>0.999999999999999</v>
      </c>
      <c r="AA4544">
        <v>18.9822468651893</v>
      </c>
      <c r="AB4544">
        <v>48</v>
      </c>
      <c r="AC4544">
        <v>0.96214067762793898</v>
      </c>
      <c r="AD4544">
        <v>2</v>
      </c>
      <c r="AE4544">
        <v>3.7859322372060203E-2</v>
      </c>
      <c r="AF4544">
        <v>0</v>
      </c>
      <c r="AG4544">
        <v>1.2489999999999999E-16</v>
      </c>
      <c r="AH4544">
        <v>3.7682644463277E-3</v>
      </c>
      <c r="AI4544">
        <v>2</v>
      </c>
      <c r="AJ4544" s="73">
        <v>84.713299458307901</v>
      </c>
      <c r="AK4544">
        <v>50</v>
      </c>
      <c r="AL4544">
        <v>1</v>
      </c>
      <c r="AM4544">
        <v>0</v>
      </c>
      <c r="AN4544">
        <v>0</v>
      </c>
      <c r="AO4544">
        <v>5.7613611131354298E-2</v>
      </c>
      <c r="AP4544">
        <v>3</v>
      </c>
      <c r="AQ4544">
        <v>50</v>
      </c>
      <c r="AR4544">
        <v>0.999999999999999</v>
      </c>
      <c r="AS4544">
        <v>1.8559467668467101E-2</v>
      </c>
      <c r="AT4544">
        <v>1</v>
      </c>
      <c r="AU4544">
        <v>2.0481098120279199E-2</v>
      </c>
      <c r="AV4544">
        <v>1</v>
      </c>
      <c r="AW4544">
        <v>50</v>
      </c>
      <c r="AX4544">
        <v>1</v>
      </c>
      <c r="AY4544" s="73">
        <v>82.366028655772993</v>
      </c>
      <c r="AZ4544">
        <v>50</v>
      </c>
      <c r="BA4544">
        <v>1</v>
      </c>
      <c r="BB4544">
        <v>40</v>
      </c>
      <c r="BC4544">
        <v>0.80562975438821305</v>
      </c>
      <c r="BD4544">
        <v>7</v>
      </c>
      <c r="BE4544">
        <v>0.13675663448043099</v>
      </c>
      <c r="BF4544">
        <v>86.425875792750006</v>
      </c>
      <c r="BG4544">
        <v>87.201594528921007</v>
      </c>
      <c r="BH4544">
        <v>82.366028655772993</v>
      </c>
      <c r="BI4544">
        <v>84.713299458307901</v>
      </c>
    </row>
    <row r="4545" spans="1:61" x14ac:dyDescent="0.25">
      <c r="A4545" s="10" t="str">
        <f>VLOOKUP(D4545,'Index-Relations'!E:F,2,FALSE)</f>
        <v>ESG</v>
      </c>
      <c r="B4545" t="s">
        <v>3450</v>
      </c>
      <c r="C4545" s="53" t="s">
        <v>2762</v>
      </c>
      <c r="D4545" s="59" t="s">
        <v>2895</v>
      </c>
      <c r="E4545" s="59" t="s">
        <v>7961</v>
      </c>
      <c r="F4545" t="s">
        <v>1786</v>
      </c>
      <c r="G4545" t="s">
        <v>1785</v>
      </c>
      <c r="H4545" t="s">
        <v>1787</v>
      </c>
      <c r="I4545" s="52">
        <v>45597</v>
      </c>
      <c r="J4545" t="s">
        <v>2457</v>
      </c>
      <c r="K4545">
        <v>50</v>
      </c>
      <c r="L4545" s="73">
        <v>86.392391743967906</v>
      </c>
      <c r="M4545">
        <v>50</v>
      </c>
      <c r="N4545">
        <v>1</v>
      </c>
      <c r="O4545" s="73">
        <v>87.228884310279</v>
      </c>
      <c r="P4545">
        <v>50</v>
      </c>
      <c r="Q4545">
        <v>1</v>
      </c>
      <c r="R4545">
        <v>50</v>
      </c>
      <c r="S4545">
        <v>1</v>
      </c>
      <c r="T4545">
        <v>29.2748381605677</v>
      </c>
      <c r="U4545">
        <v>0.50145158661199096</v>
      </c>
      <c r="V4545">
        <v>34</v>
      </c>
      <c r="W4545">
        <v>8.5633042614691901E-2</v>
      </c>
      <c r="X4545">
        <v>6</v>
      </c>
      <c r="Y4545">
        <v>50</v>
      </c>
      <c r="Z4545">
        <v>0.999999999999999</v>
      </c>
      <c r="AA4545">
        <v>19.153184337358699</v>
      </c>
      <c r="AB4545">
        <v>48</v>
      </c>
      <c r="AC4545">
        <v>0.96004317825721996</v>
      </c>
      <c r="AD4545">
        <v>2</v>
      </c>
      <c r="AE4545">
        <v>3.9956821742779099E-2</v>
      </c>
      <c r="AF4545">
        <v>0</v>
      </c>
      <c r="AG4545">
        <v>2.7062E-16</v>
      </c>
      <c r="AH4545">
        <v>3.86860186665368E-3</v>
      </c>
      <c r="AI4545">
        <v>2</v>
      </c>
      <c r="AJ4545" s="73">
        <v>84.611768292544994</v>
      </c>
      <c r="AK4545">
        <v>50</v>
      </c>
      <c r="AL4545">
        <v>1</v>
      </c>
      <c r="AM4545">
        <v>0</v>
      </c>
      <c r="AN4545">
        <v>0</v>
      </c>
      <c r="AO4545">
        <v>3.8764829930258898E-2</v>
      </c>
      <c r="AP4545">
        <v>2</v>
      </c>
      <c r="AQ4545">
        <v>50</v>
      </c>
      <c r="AR4545">
        <v>1</v>
      </c>
      <c r="AS4545">
        <v>1.9249887209588E-2</v>
      </c>
      <c r="AT4545">
        <v>1</v>
      </c>
      <c r="AU4545">
        <v>2.0539934043602701E-2</v>
      </c>
      <c r="AV4545">
        <v>1</v>
      </c>
      <c r="AW4545">
        <v>50</v>
      </c>
      <c r="AX4545">
        <v>0.999999999999999</v>
      </c>
      <c r="AY4545" s="73">
        <v>82.344330106782905</v>
      </c>
      <c r="AZ4545">
        <v>50</v>
      </c>
      <c r="BA4545">
        <v>1</v>
      </c>
      <c r="BB4545">
        <v>39</v>
      </c>
      <c r="BC4545">
        <v>0.78100950217878296</v>
      </c>
      <c r="BD4545">
        <v>9</v>
      </c>
      <c r="BE4545">
        <v>0.18022566789095701</v>
      </c>
      <c r="BF4545">
        <v>86.392391743967906</v>
      </c>
      <c r="BG4545">
        <v>87.228884310279</v>
      </c>
      <c r="BH4545">
        <v>82.344330106782905</v>
      </c>
      <c r="BI4545">
        <v>84.611768292544994</v>
      </c>
    </row>
    <row r="4546" spans="1:61" x14ac:dyDescent="0.25">
      <c r="A4546" s="10" t="str">
        <f>VLOOKUP(D4546,'Index-Relations'!E:F,2,FALSE)</f>
        <v>ESG</v>
      </c>
      <c r="B4546" t="s">
        <v>3450</v>
      </c>
      <c r="C4546" s="53" t="s">
        <v>2763</v>
      </c>
      <c r="D4546" s="59" t="s">
        <v>2895</v>
      </c>
      <c r="E4546" s="59" t="s">
        <v>7962</v>
      </c>
      <c r="F4546" t="s">
        <v>1786</v>
      </c>
      <c r="G4546" t="s">
        <v>1785</v>
      </c>
      <c r="H4546" t="s">
        <v>1787</v>
      </c>
      <c r="I4546" s="52">
        <v>45566</v>
      </c>
      <c r="J4546" t="s">
        <v>2457</v>
      </c>
      <c r="K4546">
        <v>50</v>
      </c>
      <c r="L4546" s="73">
        <v>86.8749067365749</v>
      </c>
      <c r="M4546">
        <v>50</v>
      </c>
      <c r="N4546">
        <v>1</v>
      </c>
      <c r="O4546" s="73">
        <v>87.378698809810004</v>
      </c>
      <c r="P4546">
        <v>50</v>
      </c>
      <c r="Q4546">
        <v>1</v>
      </c>
      <c r="R4546">
        <v>50</v>
      </c>
      <c r="S4546">
        <v>1</v>
      </c>
      <c r="T4546">
        <v>29.025285611540902</v>
      </c>
      <c r="U4546">
        <v>0.49374070090690603</v>
      </c>
      <c r="V4546">
        <v>34</v>
      </c>
      <c r="W4546">
        <v>8.3948682694063997E-2</v>
      </c>
      <c r="X4546">
        <v>6</v>
      </c>
      <c r="Y4546">
        <v>50</v>
      </c>
      <c r="Z4546">
        <v>0.999999999999999</v>
      </c>
      <c r="AA4546">
        <v>17.5651459309966</v>
      </c>
      <c r="AB4546">
        <v>48</v>
      </c>
      <c r="AC4546">
        <v>0.95936142056790097</v>
      </c>
      <c r="AD4546">
        <v>2</v>
      </c>
      <c r="AE4546">
        <v>4.0638579432098698E-2</v>
      </c>
      <c r="AF4546">
        <v>0</v>
      </c>
      <c r="AG4546">
        <v>1.9429E-16</v>
      </c>
      <c r="AH4546">
        <v>3.7177150422698399E-3</v>
      </c>
      <c r="AI4546">
        <v>2</v>
      </c>
      <c r="AJ4546" s="73">
        <v>84.693508159581995</v>
      </c>
      <c r="AK4546">
        <v>50</v>
      </c>
      <c r="AL4546">
        <v>1</v>
      </c>
      <c r="AM4546">
        <v>0</v>
      </c>
      <c r="AN4546">
        <v>0</v>
      </c>
      <c r="AO4546">
        <v>4.5831421497523901E-2</v>
      </c>
      <c r="AP4546">
        <v>2</v>
      </c>
      <c r="AQ4546">
        <v>50</v>
      </c>
      <c r="AR4546">
        <v>0.999999999999999</v>
      </c>
      <c r="AS4546">
        <v>2.32392956787951E-2</v>
      </c>
      <c r="AT4546">
        <v>1</v>
      </c>
      <c r="AU4546">
        <v>2.1362660279385302E-2</v>
      </c>
      <c r="AV4546">
        <v>1</v>
      </c>
      <c r="AW4546">
        <v>50</v>
      </c>
      <c r="AX4546">
        <v>0.999999999999999</v>
      </c>
      <c r="AY4546" s="73">
        <v>83.3446584663089</v>
      </c>
      <c r="AZ4546">
        <v>50</v>
      </c>
      <c r="BA4546">
        <v>1</v>
      </c>
      <c r="BB4546">
        <v>39</v>
      </c>
      <c r="BC4546">
        <v>0.77623925101983904</v>
      </c>
      <c r="BD4546">
        <v>9</v>
      </c>
      <c r="BE4546">
        <v>0.17792932748263601</v>
      </c>
      <c r="BF4546">
        <v>86.8749067365749</v>
      </c>
      <c r="BG4546">
        <v>87.378698809810004</v>
      </c>
      <c r="BH4546">
        <v>83.3446584663089</v>
      </c>
      <c r="BI4546">
        <v>84.693508159581995</v>
      </c>
    </row>
    <row r="4547" spans="1:61" x14ac:dyDescent="0.25">
      <c r="A4547" s="10" t="str">
        <f>VLOOKUP(D4547,'Index-Relations'!E:F,2,FALSE)</f>
        <v>ESG</v>
      </c>
      <c r="B4547" t="s">
        <v>3450</v>
      </c>
      <c r="C4547" s="53" t="s">
        <v>2764</v>
      </c>
      <c r="D4547" s="59" t="s">
        <v>2895</v>
      </c>
      <c r="E4547" s="59" t="s">
        <v>7963</v>
      </c>
      <c r="F4547" t="s">
        <v>1786</v>
      </c>
      <c r="G4547" t="s">
        <v>1785</v>
      </c>
      <c r="H4547" t="s">
        <v>1787</v>
      </c>
      <c r="I4547" s="52">
        <v>45537</v>
      </c>
      <c r="J4547" t="s">
        <v>2457</v>
      </c>
      <c r="K4547">
        <v>50</v>
      </c>
      <c r="L4547" s="73">
        <v>87.157237103973003</v>
      </c>
      <c r="M4547">
        <v>50</v>
      </c>
      <c r="N4547">
        <v>1</v>
      </c>
      <c r="O4547" s="73">
        <v>87.454437850291001</v>
      </c>
      <c r="P4547">
        <v>50</v>
      </c>
      <c r="Q4547">
        <v>1</v>
      </c>
      <c r="R4547">
        <v>50</v>
      </c>
      <c r="S4547">
        <v>1</v>
      </c>
      <c r="T4547">
        <v>29.283566490472101</v>
      </c>
      <c r="U4547">
        <v>0.49586639666535498</v>
      </c>
      <c r="V4547">
        <v>34</v>
      </c>
      <c r="W4547">
        <v>8.4670489826095194E-2</v>
      </c>
      <c r="X4547">
        <v>6</v>
      </c>
      <c r="Y4547">
        <v>50</v>
      </c>
      <c r="Z4547">
        <v>1</v>
      </c>
      <c r="AA4547">
        <v>19.488828329578102</v>
      </c>
      <c r="AB4547">
        <v>48</v>
      </c>
      <c r="AC4547">
        <v>0.95822443080578501</v>
      </c>
      <c r="AD4547">
        <v>2</v>
      </c>
      <c r="AE4547">
        <v>4.17755691942149E-2</v>
      </c>
      <c r="AF4547">
        <v>0</v>
      </c>
      <c r="AG4547">
        <v>0</v>
      </c>
      <c r="AH4547">
        <v>3.83847394208367E-3</v>
      </c>
      <c r="AI4547">
        <v>2</v>
      </c>
      <c r="AJ4547" s="73">
        <v>85.254555911321006</v>
      </c>
      <c r="AK4547">
        <v>50</v>
      </c>
      <c r="AL4547">
        <v>1</v>
      </c>
      <c r="AM4547">
        <v>0</v>
      </c>
      <c r="AN4547">
        <v>0</v>
      </c>
      <c r="AO4547">
        <v>4.2340719003895598E-2</v>
      </c>
      <c r="AP4547">
        <v>2</v>
      </c>
      <c r="AQ4547">
        <v>50</v>
      </c>
      <c r="AR4547">
        <v>1</v>
      </c>
      <c r="AS4547">
        <v>2.2814753561955899E-2</v>
      </c>
      <c r="AT4547">
        <v>1</v>
      </c>
      <c r="AU4547">
        <v>2.1916016839989901E-2</v>
      </c>
      <c r="AV4547">
        <v>1</v>
      </c>
      <c r="AW4547">
        <v>50</v>
      </c>
      <c r="AX4547">
        <v>0.999999999999999</v>
      </c>
      <c r="AY4547" s="73">
        <v>83.789069683367003</v>
      </c>
      <c r="AZ4547">
        <v>50</v>
      </c>
      <c r="BA4547">
        <v>1</v>
      </c>
      <c r="BB4547">
        <v>39</v>
      </c>
      <c r="BC4547">
        <v>0.78123970018330702</v>
      </c>
      <c r="BD4547">
        <v>9</v>
      </c>
      <c r="BE4547">
        <v>0.17641958081279599</v>
      </c>
      <c r="BF4547">
        <v>87.157237103973003</v>
      </c>
      <c r="BG4547">
        <v>87.454437850291001</v>
      </c>
      <c r="BH4547">
        <v>83.789069683367003</v>
      </c>
      <c r="BI4547">
        <v>85.254555911321006</v>
      </c>
    </row>
    <row r="4548" spans="1:61" x14ac:dyDescent="0.25">
      <c r="A4548" s="10" t="str">
        <f>VLOOKUP(D4548,'Index-Relations'!E:F,2,FALSE)</f>
        <v>ESG</v>
      </c>
      <c r="B4548" t="s">
        <v>3450</v>
      </c>
      <c r="C4548" s="53" t="s">
        <v>3350</v>
      </c>
      <c r="D4548" s="59" t="s">
        <v>2895</v>
      </c>
      <c r="E4548" s="59" t="s">
        <v>7964</v>
      </c>
      <c r="F4548" t="s">
        <v>1786</v>
      </c>
      <c r="G4548" t="s">
        <v>1785</v>
      </c>
      <c r="H4548" t="s">
        <v>1787</v>
      </c>
      <c r="I4548" s="52">
        <v>45505</v>
      </c>
      <c r="J4548" t="s">
        <v>2457</v>
      </c>
      <c r="K4548">
        <v>50</v>
      </c>
      <c r="L4548" s="73">
        <v>86.952665595900001</v>
      </c>
      <c r="M4548">
        <v>50</v>
      </c>
      <c r="N4548">
        <v>1</v>
      </c>
      <c r="O4548" s="73">
        <v>87.374752122562001</v>
      </c>
      <c r="P4548">
        <v>50</v>
      </c>
      <c r="Q4548">
        <v>1</v>
      </c>
      <c r="R4548">
        <v>50</v>
      </c>
      <c r="S4548">
        <v>0.999999999999999</v>
      </c>
      <c r="T4548">
        <v>29.2600062315143</v>
      </c>
      <c r="U4548">
        <v>0.54149714477116095</v>
      </c>
      <c r="V4548">
        <v>34</v>
      </c>
      <c r="W4548">
        <v>9.3756793469987096E-2</v>
      </c>
      <c r="X4548">
        <v>6</v>
      </c>
      <c r="Y4548">
        <v>50</v>
      </c>
      <c r="Z4548">
        <v>1</v>
      </c>
      <c r="AA4548">
        <v>19.4032666131626</v>
      </c>
      <c r="AB4548">
        <v>48</v>
      </c>
      <c r="AC4548">
        <v>0.95960023079731804</v>
      </c>
      <c r="AD4548">
        <v>2</v>
      </c>
      <c r="AE4548">
        <v>4.0399769202680999E-2</v>
      </c>
      <c r="AF4548">
        <v>0</v>
      </c>
      <c r="AG4548">
        <v>1.1102E-16</v>
      </c>
      <c r="AH4548">
        <v>3.9106932225545397E-3</v>
      </c>
      <c r="AI4548">
        <v>2</v>
      </c>
      <c r="AJ4548" s="73">
        <v>85.078699738406002</v>
      </c>
      <c r="AK4548">
        <v>50</v>
      </c>
      <c r="AL4548">
        <v>1</v>
      </c>
      <c r="AM4548">
        <v>0</v>
      </c>
      <c r="AN4548">
        <v>0</v>
      </c>
      <c r="AO4548">
        <v>4.17436385875328E-2</v>
      </c>
      <c r="AP4548">
        <v>2</v>
      </c>
      <c r="AQ4548">
        <v>50</v>
      </c>
      <c r="AR4548">
        <v>1</v>
      </c>
      <c r="AS4548">
        <v>2.2571119794607599E-2</v>
      </c>
      <c r="AT4548">
        <v>1</v>
      </c>
      <c r="AU4548">
        <v>2.1230604635972601E-2</v>
      </c>
      <c r="AV4548">
        <v>1</v>
      </c>
      <c r="AW4548">
        <v>50</v>
      </c>
      <c r="AX4548">
        <v>1</v>
      </c>
      <c r="AY4548" s="73">
        <v>83.485843068075994</v>
      </c>
      <c r="AZ4548">
        <v>50</v>
      </c>
      <c r="BA4548">
        <v>1</v>
      </c>
      <c r="BB4548">
        <v>41</v>
      </c>
      <c r="BC4548">
        <v>0.81945654584097305</v>
      </c>
      <c r="BD4548">
        <v>7</v>
      </c>
      <c r="BE4548">
        <v>0.13879981557149301</v>
      </c>
      <c r="BF4548">
        <v>86.952665595900001</v>
      </c>
      <c r="BG4548">
        <v>87.374752122562001</v>
      </c>
      <c r="BH4548">
        <v>83.485843068075994</v>
      </c>
      <c r="BI4548">
        <v>85.078699738406002</v>
      </c>
    </row>
    <row r="4549" spans="1:61" x14ac:dyDescent="0.25">
      <c r="A4549" s="10" t="str">
        <f>VLOOKUP(D4549,'Index-Relations'!E:F,2,FALSE)</f>
        <v>ESG</v>
      </c>
      <c r="B4549" t="s">
        <v>3450</v>
      </c>
      <c r="C4549" s="53" t="s">
        <v>2765</v>
      </c>
      <c r="D4549" s="59" t="s">
        <v>2895</v>
      </c>
      <c r="E4549" s="59" t="s">
        <v>7965</v>
      </c>
      <c r="F4549" t="s">
        <v>1786</v>
      </c>
      <c r="G4549" t="s">
        <v>1785</v>
      </c>
      <c r="H4549" t="s">
        <v>1787</v>
      </c>
      <c r="I4549" s="52">
        <v>45474</v>
      </c>
      <c r="J4549" t="s">
        <v>2457</v>
      </c>
      <c r="K4549">
        <v>50</v>
      </c>
      <c r="L4549" s="73">
        <v>87.784669812021903</v>
      </c>
      <c r="M4549">
        <v>50</v>
      </c>
      <c r="N4549">
        <v>1</v>
      </c>
      <c r="O4549" s="73">
        <v>87.235112003552004</v>
      </c>
      <c r="P4549">
        <v>50</v>
      </c>
      <c r="Q4549">
        <v>1</v>
      </c>
      <c r="R4549">
        <v>50</v>
      </c>
      <c r="S4549">
        <v>1</v>
      </c>
      <c r="T4549">
        <v>29.163058836352501</v>
      </c>
      <c r="U4549">
        <v>0.553987229209706</v>
      </c>
      <c r="V4549">
        <v>34</v>
      </c>
      <c r="W4549">
        <v>9.0320426485491101E-2</v>
      </c>
      <c r="X4549">
        <v>6</v>
      </c>
      <c r="Y4549">
        <v>50</v>
      </c>
      <c r="Z4549">
        <v>0.999999999999999</v>
      </c>
      <c r="AA4549">
        <v>19.1274816059864</v>
      </c>
      <c r="AB4549">
        <v>48</v>
      </c>
      <c r="AC4549">
        <v>0.95900672570213796</v>
      </c>
      <c r="AD4549">
        <v>2</v>
      </c>
      <c r="AE4549">
        <v>4.0993274297862099E-2</v>
      </c>
      <c r="AF4549">
        <v>0</v>
      </c>
      <c r="AG4549">
        <v>0</v>
      </c>
      <c r="AH4549">
        <v>3.7716039585810701E-3</v>
      </c>
      <c r="AI4549">
        <v>2</v>
      </c>
      <c r="AJ4549" s="73">
        <v>85.312282420620903</v>
      </c>
      <c r="AK4549">
        <v>50</v>
      </c>
      <c r="AL4549">
        <v>1</v>
      </c>
      <c r="AM4549">
        <v>0</v>
      </c>
      <c r="AN4549">
        <v>0</v>
      </c>
      <c r="AO4549">
        <v>4.3108321789951699E-2</v>
      </c>
      <c r="AP4549">
        <v>2</v>
      </c>
      <c r="AQ4549">
        <v>50</v>
      </c>
      <c r="AR4549">
        <v>1</v>
      </c>
      <c r="AS4549">
        <v>1.94059293357473E-2</v>
      </c>
      <c r="AT4549">
        <v>1</v>
      </c>
      <c r="AU4549">
        <v>2.0825478611063999E-2</v>
      </c>
      <c r="AV4549">
        <v>1</v>
      </c>
      <c r="AW4549">
        <v>50</v>
      </c>
      <c r="AX4549">
        <v>1</v>
      </c>
      <c r="AY4549" s="73">
        <v>85.934598573306005</v>
      </c>
      <c r="AZ4549">
        <v>50</v>
      </c>
      <c r="BA4549">
        <v>1</v>
      </c>
      <c r="BB4549">
        <v>41</v>
      </c>
      <c r="BC4549">
        <v>0.823712981089889</v>
      </c>
      <c r="BD4549">
        <v>7</v>
      </c>
      <c r="BE4549">
        <v>0.13317869712015801</v>
      </c>
      <c r="BF4549">
        <v>87.784669812021903</v>
      </c>
      <c r="BG4549">
        <v>87.235112003552004</v>
      </c>
      <c r="BH4549">
        <v>85.934598573306005</v>
      </c>
      <c r="BI4549">
        <v>85.312282420620903</v>
      </c>
    </row>
    <row r="4550" spans="1:61" x14ac:dyDescent="0.25">
      <c r="A4550" s="10" t="str">
        <f>VLOOKUP(D4550,'Index-Relations'!E:F,2,FALSE)</f>
        <v>ESG</v>
      </c>
      <c r="B4550" t="s">
        <v>3450</v>
      </c>
      <c r="C4550" s="53" t="s">
        <v>2766</v>
      </c>
      <c r="D4550" s="59" t="s">
        <v>2895</v>
      </c>
      <c r="E4550" s="59" t="s">
        <v>7966</v>
      </c>
      <c r="F4550" t="s">
        <v>1786</v>
      </c>
      <c r="G4550" t="s">
        <v>1785</v>
      </c>
      <c r="H4550" t="s">
        <v>1787</v>
      </c>
      <c r="I4550" s="52">
        <v>45446</v>
      </c>
      <c r="J4550" t="s">
        <v>2457</v>
      </c>
      <c r="K4550">
        <v>50</v>
      </c>
      <c r="L4550" s="73">
        <v>88.150231132523999</v>
      </c>
      <c r="M4550">
        <v>50</v>
      </c>
      <c r="N4550">
        <v>1</v>
      </c>
      <c r="O4550" s="73">
        <v>87.289862249689904</v>
      </c>
      <c r="P4550">
        <v>50</v>
      </c>
      <c r="Q4550">
        <v>1</v>
      </c>
      <c r="R4550">
        <v>50</v>
      </c>
      <c r="S4550">
        <v>1</v>
      </c>
      <c r="T4550">
        <v>28.979919604232201</v>
      </c>
      <c r="U4550">
        <v>0.56428364989496804</v>
      </c>
      <c r="V4550">
        <v>34</v>
      </c>
      <c r="W4550">
        <v>9.9792195976770998E-2</v>
      </c>
      <c r="X4550">
        <v>6</v>
      </c>
      <c r="Y4550">
        <v>50</v>
      </c>
      <c r="Z4550">
        <v>1</v>
      </c>
      <c r="AA4550">
        <v>18.360856214104199</v>
      </c>
      <c r="AB4550">
        <v>49</v>
      </c>
      <c r="AC4550">
        <v>0.98019578287601306</v>
      </c>
      <c r="AD4550">
        <v>1</v>
      </c>
      <c r="AE4550">
        <v>1.9804217123986698E-2</v>
      </c>
      <c r="AF4550">
        <v>0</v>
      </c>
      <c r="AG4550">
        <v>0</v>
      </c>
      <c r="AH4550">
        <v>3.2505906241326798E-3</v>
      </c>
      <c r="AI4550">
        <v>2</v>
      </c>
      <c r="AJ4550" s="73">
        <v>85.569595933496004</v>
      </c>
      <c r="AK4550">
        <v>50</v>
      </c>
      <c r="AL4550">
        <v>1</v>
      </c>
      <c r="AM4550">
        <v>0</v>
      </c>
      <c r="AN4550">
        <v>0</v>
      </c>
      <c r="AO4550">
        <v>4.25537288098169E-2</v>
      </c>
      <c r="AP4550">
        <v>2</v>
      </c>
      <c r="AQ4550">
        <v>50</v>
      </c>
      <c r="AR4550">
        <v>1</v>
      </c>
      <c r="AS4550">
        <v>1.96140306755134E-2</v>
      </c>
      <c r="AT4550">
        <v>1</v>
      </c>
      <c r="AU4550">
        <v>2.0914119847883099E-2</v>
      </c>
      <c r="AV4550">
        <v>1</v>
      </c>
      <c r="AW4550">
        <v>50</v>
      </c>
      <c r="AX4550">
        <v>1</v>
      </c>
      <c r="AY4550" s="73">
        <v>86.577720265037001</v>
      </c>
      <c r="AZ4550">
        <v>50</v>
      </c>
      <c r="BA4550">
        <v>1</v>
      </c>
      <c r="BB4550">
        <v>41</v>
      </c>
      <c r="BC4550">
        <v>0.81861507992334204</v>
      </c>
      <c r="BD4550">
        <v>7</v>
      </c>
      <c r="BE4550">
        <v>0.13883119126683999</v>
      </c>
      <c r="BF4550">
        <v>88.150231132523999</v>
      </c>
      <c r="BG4550">
        <v>87.289862249689904</v>
      </c>
      <c r="BH4550">
        <v>86.577720265037001</v>
      </c>
      <c r="BI4550">
        <v>85.569595933496004</v>
      </c>
    </row>
    <row r="4551" spans="1:61" x14ac:dyDescent="0.25">
      <c r="A4551" s="10" t="str">
        <f>VLOOKUP(D4551,'Index-Relations'!E:F,2,FALSE)</f>
        <v>ESG</v>
      </c>
      <c r="B4551" t="s">
        <v>3450</v>
      </c>
      <c r="C4551" s="53" t="s">
        <v>2767</v>
      </c>
      <c r="D4551" s="59" t="s">
        <v>2895</v>
      </c>
      <c r="E4551" s="59" t="s">
        <v>7967</v>
      </c>
      <c r="F4551" t="s">
        <v>1786</v>
      </c>
      <c r="G4551" t="s">
        <v>1785</v>
      </c>
      <c r="H4551" t="s">
        <v>1787</v>
      </c>
      <c r="I4551" s="52">
        <v>45413</v>
      </c>
      <c r="J4551" t="s">
        <v>2457</v>
      </c>
      <c r="K4551">
        <v>50</v>
      </c>
      <c r="L4551" s="73">
        <v>88.177763591469997</v>
      </c>
      <c r="M4551">
        <v>50</v>
      </c>
      <c r="N4551">
        <v>1</v>
      </c>
      <c r="O4551" s="73">
        <v>87.378707855087995</v>
      </c>
      <c r="P4551">
        <v>50</v>
      </c>
      <c r="Q4551">
        <v>1</v>
      </c>
      <c r="R4551">
        <v>50</v>
      </c>
      <c r="S4551">
        <v>1</v>
      </c>
      <c r="T4551">
        <v>29.122441371891401</v>
      </c>
      <c r="U4551">
        <v>0.55103243625778198</v>
      </c>
      <c r="V4551">
        <v>34</v>
      </c>
      <c r="W4551">
        <v>9.5759398404627605E-2</v>
      </c>
      <c r="X4551">
        <v>6</v>
      </c>
      <c r="Y4551">
        <v>50</v>
      </c>
      <c r="Z4551">
        <v>1</v>
      </c>
      <c r="AA4551">
        <v>18.5989604673412</v>
      </c>
      <c r="AB4551">
        <v>49</v>
      </c>
      <c r="AC4551">
        <v>0.98014410898228599</v>
      </c>
      <c r="AD4551">
        <v>1</v>
      </c>
      <c r="AE4551">
        <v>1.98558910177139E-2</v>
      </c>
      <c r="AF4551">
        <v>0</v>
      </c>
      <c r="AG4551">
        <v>0</v>
      </c>
      <c r="AH4551">
        <v>3.07772818067045E-3</v>
      </c>
      <c r="AI4551">
        <v>2</v>
      </c>
      <c r="AJ4551" s="73">
        <v>85.661235300113901</v>
      </c>
      <c r="AK4551">
        <v>50</v>
      </c>
      <c r="AL4551">
        <v>1</v>
      </c>
      <c r="AM4551">
        <v>0</v>
      </c>
      <c r="AN4551">
        <v>0</v>
      </c>
      <c r="AO4551">
        <v>4.2225630315275299E-2</v>
      </c>
      <c r="AP4551">
        <v>2</v>
      </c>
      <c r="AQ4551">
        <v>50</v>
      </c>
      <c r="AR4551">
        <v>1</v>
      </c>
      <c r="AS4551">
        <v>1.97127676506452E-2</v>
      </c>
      <c r="AT4551">
        <v>1</v>
      </c>
      <c r="AU4551">
        <v>1.9913226347573702E-2</v>
      </c>
      <c r="AV4551">
        <v>1</v>
      </c>
      <c r="AW4551">
        <v>50</v>
      </c>
      <c r="AX4551">
        <v>1</v>
      </c>
      <c r="AY4551" s="73">
        <v>86.490137705736004</v>
      </c>
      <c r="AZ4551">
        <v>50</v>
      </c>
      <c r="BA4551">
        <v>1</v>
      </c>
      <c r="BB4551">
        <v>42</v>
      </c>
      <c r="BC4551">
        <v>0.83916404548261803</v>
      </c>
      <c r="BD4551">
        <v>6</v>
      </c>
      <c r="BE4551">
        <v>0.118610324202106</v>
      </c>
      <c r="BF4551">
        <v>88.177763591469997</v>
      </c>
      <c r="BG4551">
        <v>87.378707855087995</v>
      </c>
      <c r="BH4551">
        <v>86.490137705736004</v>
      </c>
      <c r="BI4551">
        <v>85.661235300113901</v>
      </c>
    </row>
    <row r="4552" spans="1:61" x14ac:dyDescent="0.25">
      <c r="A4552" s="10" t="str">
        <f>VLOOKUP(D4552,'Index-Relations'!E:F,2,FALSE)</f>
        <v>ESG</v>
      </c>
      <c r="B4552" t="s">
        <v>3450</v>
      </c>
      <c r="C4552" s="53" t="s">
        <v>2768</v>
      </c>
      <c r="D4552" s="59" t="s">
        <v>2895</v>
      </c>
      <c r="E4552" s="59" t="s">
        <v>7968</v>
      </c>
      <c r="F4552" t="s">
        <v>1786</v>
      </c>
      <c r="G4552" t="s">
        <v>1785</v>
      </c>
      <c r="H4552" t="s">
        <v>1787</v>
      </c>
      <c r="I4552" s="52">
        <v>45383</v>
      </c>
      <c r="J4552" t="s">
        <v>2457</v>
      </c>
      <c r="K4552">
        <v>50</v>
      </c>
      <c r="L4552">
        <v>91.996250122909004</v>
      </c>
      <c r="M4552">
        <v>50</v>
      </c>
      <c r="N4552">
        <v>1</v>
      </c>
      <c r="O4552">
        <v>91.394751521555705</v>
      </c>
      <c r="P4552">
        <v>50</v>
      </c>
      <c r="Q4552">
        <v>1</v>
      </c>
      <c r="R4552">
        <v>50</v>
      </c>
      <c r="S4552">
        <v>0.999999999999999</v>
      </c>
      <c r="T4552">
        <v>29.570600243745002</v>
      </c>
      <c r="U4552">
        <v>0.54309781430024795</v>
      </c>
      <c r="V4552">
        <v>33</v>
      </c>
      <c r="W4552">
        <v>5.1883333960473302E-2</v>
      </c>
      <c r="X4552">
        <v>3</v>
      </c>
      <c r="Y4552">
        <v>50</v>
      </c>
      <c r="Z4552">
        <v>1</v>
      </c>
      <c r="AA4552">
        <v>17.926746428774699</v>
      </c>
      <c r="AB4552">
        <v>49</v>
      </c>
      <c r="AC4552">
        <v>0.97194886782352097</v>
      </c>
      <c r="AD4552">
        <v>1</v>
      </c>
      <c r="AE4552">
        <v>2.80511321764782E-2</v>
      </c>
      <c r="AF4552">
        <v>0</v>
      </c>
      <c r="AG4552">
        <v>0</v>
      </c>
      <c r="AH4552">
        <v>5.9903881003921097E-3</v>
      </c>
      <c r="AI4552">
        <v>3</v>
      </c>
      <c r="AJ4552">
        <v>90.595949464510397</v>
      </c>
      <c r="AK4552">
        <v>50</v>
      </c>
      <c r="AL4552">
        <v>1</v>
      </c>
      <c r="AM4552">
        <v>0</v>
      </c>
      <c r="AN4552">
        <v>0</v>
      </c>
      <c r="AO4552">
        <v>4.0770274007091101E-2</v>
      </c>
      <c r="AP4552">
        <v>2</v>
      </c>
      <c r="AQ4552">
        <v>50</v>
      </c>
      <c r="AR4552">
        <v>1</v>
      </c>
      <c r="AS4552">
        <v>1.8811511191539398E-2</v>
      </c>
      <c r="AT4552">
        <v>1</v>
      </c>
      <c r="AU4552">
        <v>1.9422009649356899E-2</v>
      </c>
      <c r="AV4552">
        <v>1</v>
      </c>
      <c r="AW4552">
        <v>50</v>
      </c>
      <c r="AX4552">
        <v>0.999999999999999</v>
      </c>
      <c r="AY4552">
        <v>90.835194400018196</v>
      </c>
      <c r="AZ4552">
        <v>50</v>
      </c>
      <c r="BA4552">
        <v>1</v>
      </c>
      <c r="BB4552">
        <v>44</v>
      </c>
      <c r="BC4552">
        <v>0.87085801680836805</v>
      </c>
      <c r="BD4552">
        <v>4</v>
      </c>
      <c r="BE4552">
        <v>8.8371709184539904E-2</v>
      </c>
      <c r="BF4552">
        <v>87.980170695832001</v>
      </c>
      <c r="BG4552">
        <v>87.379363407816001</v>
      </c>
      <c r="BH4552">
        <v>85.860484582801902</v>
      </c>
      <c r="BI4552">
        <v>86.011832796663896</v>
      </c>
    </row>
    <row r="4553" spans="1:61" x14ac:dyDescent="0.25">
      <c r="A4553" s="10" t="str">
        <f>VLOOKUP(D4553,'Index-Relations'!E:F,2,FALSE)</f>
        <v>ESG</v>
      </c>
      <c r="B4553" t="s">
        <v>3450</v>
      </c>
      <c r="C4553" s="53" t="s">
        <v>2769</v>
      </c>
      <c r="D4553" s="59" t="s">
        <v>2895</v>
      </c>
      <c r="E4553" s="59" t="s">
        <v>7969</v>
      </c>
      <c r="F4553" t="s">
        <v>1786</v>
      </c>
      <c r="G4553" t="s">
        <v>1785</v>
      </c>
      <c r="H4553" t="s">
        <v>1787</v>
      </c>
      <c r="I4553" s="52">
        <v>45352</v>
      </c>
      <c r="J4553" t="s">
        <v>2457</v>
      </c>
      <c r="K4553">
        <v>50</v>
      </c>
      <c r="L4553">
        <v>92.128256088802999</v>
      </c>
      <c r="M4553">
        <v>50</v>
      </c>
      <c r="N4553">
        <v>1</v>
      </c>
      <c r="O4553">
        <v>91.401937698526297</v>
      </c>
      <c r="P4553">
        <v>50</v>
      </c>
      <c r="Q4553">
        <v>1</v>
      </c>
      <c r="R4553">
        <v>50</v>
      </c>
      <c r="S4553">
        <v>1</v>
      </c>
      <c r="T4553">
        <v>29.463479217103099</v>
      </c>
      <c r="U4553">
        <v>0.54075583283641004</v>
      </c>
      <c r="V4553">
        <v>32</v>
      </c>
      <c r="W4553">
        <v>5.3321963476347899E-2</v>
      </c>
      <c r="X4553">
        <v>3</v>
      </c>
      <c r="Y4553">
        <v>50</v>
      </c>
      <c r="Z4553">
        <v>1</v>
      </c>
      <c r="AA4553">
        <v>19.060778121372699</v>
      </c>
      <c r="AB4553">
        <v>49</v>
      </c>
      <c r="AC4553">
        <v>0.97626515831240901</v>
      </c>
      <c r="AD4553">
        <v>1</v>
      </c>
      <c r="AE4553">
        <v>2.3734841687590099E-2</v>
      </c>
      <c r="AF4553">
        <v>0</v>
      </c>
      <c r="AG4553">
        <v>0</v>
      </c>
      <c r="AH4553">
        <v>3.1492941533404102E-3</v>
      </c>
      <c r="AI4553">
        <v>3</v>
      </c>
      <c r="AJ4553">
        <v>90.583295783351005</v>
      </c>
      <c r="AK4553">
        <v>50</v>
      </c>
      <c r="AL4553">
        <v>1</v>
      </c>
      <c r="AM4553">
        <v>0</v>
      </c>
      <c r="AN4553">
        <v>0</v>
      </c>
      <c r="AO4553">
        <v>3.8747538741548203E-2</v>
      </c>
      <c r="AP4553">
        <v>2</v>
      </c>
      <c r="AQ4553">
        <v>50</v>
      </c>
      <c r="AR4553">
        <v>0.999999999999999</v>
      </c>
      <c r="AS4553">
        <v>1.81828692123993E-2</v>
      </c>
      <c r="AT4553">
        <v>1</v>
      </c>
      <c r="AU4553">
        <v>1.9460958929507999E-2</v>
      </c>
      <c r="AV4553">
        <v>1</v>
      </c>
      <c r="AW4553">
        <v>50</v>
      </c>
      <c r="AX4553">
        <v>1</v>
      </c>
      <c r="AY4553">
        <v>91.254335445286799</v>
      </c>
      <c r="AZ4553">
        <v>50</v>
      </c>
      <c r="BA4553">
        <v>1</v>
      </c>
      <c r="BB4553">
        <v>44</v>
      </c>
      <c r="BC4553">
        <v>0.87645373445578001</v>
      </c>
      <c r="BD4553">
        <v>4</v>
      </c>
      <c r="BE4553">
        <v>8.4798726802671504E-2</v>
      </c>
      <c r="BF4553">
        <v>88.237971713419896</v>
      </c>
      <c r="BG4553">
        <v>87.475600188513994</v>
      </c>
      <c r="BH4553">
        <v>86.504936483080002</v>
      </c>
      <c r="BI4553">
        <v>85.938268215763898</v>
      </c>
    </row>
    <row r="4554" spans="1:61" x14ac:dyDescent="0.25">
      <c r="A4554" s="10" t="str">
        <f>VLOOKUP(D4554,'Index-Relations'!E:F,2,FALSE)</f>
        <v>ESG</v>
      </c>
      <c r="B4554" t="s">
        <v>3450</v>
      </c>
      <c r="C4554" s="53" t="s">
        <v>2770</v>
      </c>
      <c r="D4554" s="59" t="s">
        <v>2895</v>
      </c>
      <c r="E4554" s="59" t="s">
        <v>7970</v>
      </c>
      <c r="F4554" t="s">
        <v>1786</v>
      </c>
      <c r="G4554" t="s">
        <v>1785</v>
      </c>
      <c r="H4554" t="s">
        <v>1787</v>
      </c>
      <c r="I4554" s="52">
        <v>45323</v>
      </c>
      <c r="J4554" t="s">
        <v>2457</v>
      </c>
      <c r="K4554">
        <v>50</v>
      </c>
      <c r="L4554">
        <v>92.142108862679507</v>
      </c>
      <c r="M4554">
        <v>50</v>
      </c>
      <c r="N4554">
        <v>1</v>
      </c>
      <c r="O4554">
        <v>91.1807359529775</v>
      </c>
      <c r="P4554">
        <v>50</v>
      </c>
      <c r="Q4554">
        <v>1</v>
      </c>
      <c r="R4554">
        <v>50</v>
      </c>
      <c r="S4554">
        <v>1</v>
      </c>
      <c r="T4554">
        <v>29.2542607078</v>
      </c>
      <c r="U4554">
        <v>0.53683125300457002</v>
      </c>
      <c r="V4554">
        <v>32</v>
      </c>
      <c r="W4554">
        <v>5.3994741290504501E-2</v>
      </c>
      <c r="X4554">
        <v>3</v>
      </c>
      <c r="Y4554">
        <v>50</v>
      </c>
      <c r="Z4554">
        <v>1</v>
      </c>
      <c r="AA4554">
        <v>19.398640395744099</v>
      </c>
      <c r="AB4554">
        <v>49</v>
      </c>
      <c r="AC4554">
        <v>0.98107104414831503</v>
      </c>
      <c r="AD4554">
        <v>1</v>
      </c>
      <c r="AE4554">
        <v>1.89289558516843E-2</v>
      </c>
      <c r="AF4554">
        <v>0</v>
      </c>
      <c r="AG4554">
        <v>0</v>
      </c>
      <c r="AH4554">
        <v>3.27058107467482E-3</v>
      </c>
      <c r="AI4554">
        <v>3</v>
      </c>
      <c r="AJ4554">
        <v>90.628714704620805</v>
      </c>
      <c r="AK4554">
        <v>50</v>
      </c>
      <c r="AL4554">
        <v>1</v>
      </c>
      <c r="AM4554">
        <v>0</v>
      </c>
      <c r="AN4554">
        <v>0</v>
      </c>
      <c r="AO4554">
        <v>3.89489333631962E-2</v>
      </c>
      <c r="AP4554">
        <v>2</v>
      </c>
      <c r="AQ4554">
        <v>50</v>
      </c>
      <c r="AR4554">
        <v>1</v>
      </c>
      <c r="AS4554">
        <v>1.8523456831734099E-2</v>
      </c>
      <c r="AT4554">
        <v>1</v>
      </c>
      <c r="AU4554">
        <v>1.9849153978389801E-2</v>
      </c>
      <c r="AV4554">
        <v>1</v>
      </c>
      <c r="AW4554">
        <v>50</v>
      </c>
      <c r="AX4554">
        <v>1</v>
      </c>
      <c r="AY4554">
        <v>91.422329329883297</v>
      </c>
      <c r="AZ4554">
        <v>50</v>
      </c>
      <c r="BA4554">
        <v>1</v>
      </c>
      <c r="BB4554">
        <v>44</v>
      </c>
      <c r="BC4554">
        <v>0.87922076435843699</v>
      </c>
      <c r="BD4554">
        <v>4</v>
      </c>
      <c r="BE4554">
        <v>8.1830302278366504E-2</v>
      </c>
      <c r="BF4554">
        <v>88.189865753942001</v>
      </c>
      <c r="BG4554">
        <v>87.067360382621999</v>
      </c>
      <c r="BH4554">
        <v>86.689698892830904</v>
      </c>
      <c r="BI4554">
        <v>86.143488261195998</v>
      </c>
    </row>
    <row r="4555" spans="1:61" x14ac:dyDescent="0.25">
      <c r="A4555" s="10" t="str">
        <f>VLOOKUP(D4555,'Index-Relations'!E:F,2,FALSE)</f>
        <v>ESG</v>
      </c>
      <c r="B4555" t="s">
        <v>3450</v>
      </c>
      <c r="C4555" s="53" t="s">
        <v>2760</v>
      </c>
      <c r="D4555" s="59" t="s">
        <v>2508</v>
      </c>
      <c r="E4555" s="59" t="s">
        <v>7971</v>
      </c>
      <c r="F4555" t="s">
        <v>2507</v>
      </c>
      <c r="G4555" t="s">
        <v>2508</v>
      </c>
      <c r="H4555" t="s">
        <v>2509</v>
      </c>
      <c r="I4555" s="52">
        <v>45659</v>
      </c>
      <c r="J4555" t="s">
        <v>2457</v>
      </c>
      <c r="K4555">
        <v>24</v>
      </c>
      <c r="L4555" s="73">
        <v>57.688883234808003</v>
      </c>
      <c r="M4555">
        <v>24</v>
      </c>
      <c r="N4555">
        <v>1</v>
      </c>
      <c r="O4555" s="73">
        <v>55.897897009392899</v>
      </c>
      <c r="P4555">
        <v>24</v>
      </c>
      <c r="Q4555">
        <v>1</v>
      </c>
      <c r="R4555">
        <v>24</v>
      </c>
      <c r="S4555">
        <v>1</v>
      </c>
      <c r="T4555">
        <v>52.406953633721201</v>
      </c>
      <c r="U4555">
        <v>0.99653692052983001</v>
      </c>
      <c r="V4555">
        <v>24</v>
      </c>
      <c r="W4555">
        <v>0.102999359210066</v>
      </c>
      <c r="X4555">
        <v>6</v>
      </c>
      <c r="Y4555">
        <v>24</v>
      </c>
      <c r="Z4555">
        <v>1</v>
      </c>
      <c r="AA4555">
        <v>226.05995486520999</v>
      </c>
      <c r="AB4555">
        <v>21</v>
      </c>
      <c r="AC4555">
        <v>0.83319761648550394</v>
      </c>
      <c r="AD4555">
        <v>3</v>
      </c>
      <c r="AE4555">
        <v>0.166802383514495</v>
      </c>
      <c r="AF4555">
        <v>0</v>
      </c>
      <c r="AG4555">
        <v>0</v>
      </c>
      <c r="AH4555">
        <v>0</v>
      </c>
      <c r="AI4555">
        <v>0</v>
      </c>
      <c r="AJ4555" s="73">
        <v>57.566231677956999</v>
      </c>
      <c r="AK4555">
        <v>24</v>
      </c>
      <c r="AL4555">
        <v>1</v>
      </c>
      <c r="AM4555">
        <v>0</v>
      </c>
      <c r="AN4555">
        <v>0</v>
      </c>
      <c r="AO4555">
        <v>0</v>
      </c>
      <c r="AP4555">
        <v>0</v>
      </c>
      <c r="AQ4555">
        <v>24</v>
      </c>
      <c r="AR4555">
        <v>1</v>
      </c>
      <c r="AS4555">
        <v>0</v>
      </c>
      <c r="AT4555">
        <v>0</v>
      </c>
      <c r="AU4555">
        <v>0</v>
      </c>
      <c r="AV4555">
        <v>0</v>
      </c>
      <c r="AW4555">
        <v>24</v>
      </c>
      <c r="AX4555">
        <v>0.999999999999999</v>
      </c>
      <c r="AY4555" s="73">
        <v>58.55487613879</v>
      </c>
      <c r="AZ4555">
        <v>24</v>
      </c>
      <c r="BA4555">
        <v>1</v>
      </c>
      <c r="BB4555">
        <v>23</v>
      </c>
      <c r="BC4555">
        <v>0.92153717011346903</v>
      </c>
      <c r="BD4555">
        <v>1</v>
      </c>
      <c r="BE4555">
        <v>7.8462829886530694E-2</v>
      </c>
      <c r="BF4555">
        <v>57.688883234808003</v>
      </c>
      <c r="BG4555">
        <v>55.897897009392899</v>
      </c>
      <c r="BH4555">
        <v>58.55487613879</v>
      </c>
      <c r="BI4555">
        <v>57.566231677956999</v>
      </c>
    </row>
    <row r="4556" spans="1:61" x14ac:dyDescent="0.25">
      <c r="A4556" s="10" t="str">
        <f>VLOOKUP(D4556,'Index-Relations'!E:F,2,FALSE)</f>
        <v>ESG</v>
      </c>
      <c r="B4556" t="s">
        <v>3450</v>
      </c>
      <c r="C4556" s="53" t="s">
        <v>2761</v>
      </c>
      <c r="D4556" s="59" t="s">
        <v>2508</v>
      </c>
      <c r="E4556" s="59" t="s">
        <v>7972</v>
      </c>
      <c r="F4556" t="s">
        <v>2507</v>
      </c>
      <c r="G4556" t="s">
        <v>2508</v>
      </c>
      <c r="H4556" t="s">
        <v>2509</v>
      </c>
      <c r="I4556" s="52">
        <v>45628</v>
      </c>
      <c r="J4556" t="s">
        <v>2457</v>
      </c>
      <c r="K4556">
        <v>24</v>
      </c>
      <c r="L4556" s="73">
        <v>59.020953965954</v>
      </c>
      <c r="M4556">
        <v>24</v>
      </c>
      <c r="N4556">
        <v>1</v>
      </c>
      <c r="O4556" s="73">
        <v>55.980069769828901</v>
      </c>
      <c r="P4556">
        <v>24</v>
      </c>
      <c r="Q4556">
        <v>1</v>
      </c>
      <c r="R4556">
        <v>24</v>
      </c>
      <c r="S4556">
        <v>1</v>
      </c>
      <c r="T4556">
        <v>53.444474417443502</v>
      </c>
      <c r="U4556">
        <v>0.99424764582897696</v>
      </c>
      <c r="V4556">
        <v>24</v>
      </c>
      <c r="W4556">
        <v>0.16690652711002499</v>
      </c>
      <c r="X4556">
        <v>7</v>
      </c>
      <c r="Y4556">
        <v>24</v>
      </c>
      <c r="Z4556">
        <v>0.999999999999999</v>
      </c>
      <c r="AA4556">
        <v>219.56678810716301</v>
      </c>
      <c r="AB4556">
        <v>21</v>
      </c>
      <c r="AC4556">
        <v>0.903081297358444</v>
      </c>
      <c r="AD4556">
        <v>3</v>
      </c>
      <c r="AE4556">
        <v>9.6918702641555901E-2</v>
      </c>
      <c r="AF4556">
        <v>0</v>
      </c>
      <c r="AG4556">
        <v>0</v>
      </c>
      <c r="AH4556">
        <v>0</v>
      </c>
      <c r="AI4556">
        <v>0</v>
      </c>
      <c r="AJ4556" s="73">
        <v>60.688970667067998</v>
      </c>
      <c r="AK4556">
        <v>24</v>
      </c>
      <c r="AL4556">
        <v>1</v>
      </c>
      <c r="AM4556">
        <v>0</v>
      </c>
      <c r="AN4556">
        <v>0</v>
      </c>
      <c r="AO4556">
        <v>0</v>
      </c>
      <c r="AP4556">
        <v>0</v>
      </c>
      <c r="AQ4556">
        <v>24</v>
      </c>
      <c r="AR4556">
        <v>1</v>
      </c>
      <c r="AS4556">
        <v>0</v>
      </c>
      <c r="AT4556">
        <v>0</v>
      </c>
      <c r="AU4556">
        <v>0</v>
      </c>
      <c r="AV4556">
        <v>0</v>
      </c>
      <c r="AW4556">
        <v>24</v>
      </c>
      <c r="AX4556">
        <v>1</v>
      </c>
      <c r="AY4556" s="73">
        <v>58.776905684009897</v>
      </c>
      <c r="AZ4556">
        <v>24</v>
      </c>
      <c r="BA4556">
        <v>1</v>
      </c>
      <c r="BB4556">
        <v>24</v>
      </c>
      <c r="BC4556">
        <v>1</v>
      </c>
      <c r="BD4556">
        <v>0</v>
      </c>
      <c r="BE4556">
        <v>0</v>
      </c>
      <c r="BF4556">
        <v>59.020953965954</v>
      </c>
      <c r="BG4556">
        <v>55.980069769828901</v>
      </c>
      <c r="BH4556">
        <v>58.776905684009897</v>
      </c>
      <c r="BI4556">
        <v>60.688970667067998</v>
      </c>
    </row>
    <row r="4557" spans="1:61" x14ac:dyDescent="0.25">
      <c r="A4557" s="10" t="str">
        <f>VLOOKUP(D4557,'Index-Relations'!E:F,2,FALSE)</f>
        <v>ESG</v>
      </c>
      <c r="B4557" t="s">
        <v>3450</v>
      </c>
      <c r="C4557" s="53" t="s">
        <v>2762</v>
      </c>
      <c r="D4557" s="59" t="s">
        <v>2508</v>
      </c>
      <c r="E4557" s="59" t="s">
        <v>7973</v>
      </c>
      <c r="F4557" t="s">
        <v>2507</v>
      </c>
      <c r="G4557" t="s">
        <v>2508</v>
      </c>
      <c r="H4557" t="s">
        <v>2509</v>
      </c>
      <c r="I4557" s="52">
        <v>45597</v>
      </c>
      <c r="J4557" t="s">
        <v>2457</v>
      </c>
      <c r="K4557">
        <v>24</v>
      </c>
      <c r="L4557" s="73">
        <v>59.334849076752</v>
      </c>
      <c r="M4557">
        <v>24</v>
      </c>
      <c r="N4557">
        <v>1</v>
      </c>
      <c r="O4557" s="73">
        <v>56.446116531678001</v>
      </c>
      <c r="P4557">
        <v>24</v>
      </c>
      <c r="Q4557">
        <v>1</v>
      </c>
      <c r="R4557">
        <v>24</v>
      </c>
      <c r="S4557">
        <v>1</v>
      </c>
      <c r="T4557">
        <v>53.627152899227603</v>
      </c>
      <c r="U4557">
        <v>0.99455641589295196</v>
      </c>
      <c r="V4557">
        <v>24</v>
      </c>
      <c r="W4557">
        <v>0.16923523689009901</v>
      </c>
      <c r="X4557">
        <v>7</v>
      </c>
      <c r="Y4557">
        <v>24</v>
      </c>
      <c r="Z4557">
        <v>1</v>
      </c>
      <c r="AA4557">
        <v>224.95943234307799</v>
      </c>
      <c r="AB4557">
        <v>21</v>
      </c>
      <c r="AC4557">
        <v>0.90252904243834198</v>
      </c>
      <c r="AD4557">
        <v>3</v>
      </c>
      <c r="AE4557">
        <v>9.7470957561657398E-2</v>
      </c>
      <c r="AF4557">
        <v>0</v>
      </c>
      <c r="AG4557">
        <v>0</v>
      </c>
      <c r="AH4557">
        <v>0</v>
      </c>
      <c r="AI4557">
        <v>0</v>
      </c>
      <c r="AJ4557" s="73">
        <v>60.826832675386001</v>
      </c>
      <c r="AK4557">
        <v>24</v>
      </c>
      <c r="AL4557">
        <v>1</v>
      </c>
      <c r="AM4557">
        <v>0</v>
      </c>
      <c r="AN4557">
        <v>0</v>
      </c>
      <c r="AO4557">
        <v>0</v>
      </c>
      <c r="AP4557">
        <v>0</v>
      </c>
      <c r="AQ4557">
        <v>24</v>
      </c>
      <c r="AR4557">
        <v>1</v>
      </c>
      <c r="AS4557">
        <v>0</v>
      </c>
      <c r="AT4557">
        <v>0</v>
      </c>
      <c r="AU4557">
        <v>0</v>
      </c>
      <c r="AV4557">
        <v>0</v>
      </c>
      <c r="AW4557">
        <v>24</v>
      </c>
      <c r="AX4557">
        <v>0.999999999999999</v>
      </c>
      <c r="AY4557" s="73">
        <v>59.03616950144</v>
      </c>
      <c r="AZ4557">
        <v>24</v>
      </c>
      <c r="BA4557">
        <v>1</v>
      </c>
      <c r="BB4557">
        <v>24</v>
      </c>
      <c r="BC4557">
        <v>1</v>
      </c>
      <c r="BD4557">
        <v>0</v>
      </c>
      <c r="BE4557">
        <v>0</v>
      </c>
      <c r="BF4557">
        <v>59.334849076752</v>
      </c>
      <c r="BG4557">
        <v>56.446116531678001</v>
      </c>
      <c r="BH4557">
        <v>59.03616950144</v>
      </c>
      <c r="BI4557">
        <v>60.826832675386001</v>
      </c>
    </row>
    <row r="4558" spans="1:61" x14ac:dyDescent="0.25">
      <c r="A4558" s="10" t="str">
        <f>VLOOKUP(D4558,'Index-Relations'!E:F,2,FALSE)</f>
        <v>ESG</v>
      </c>
      <c r="B4558" t="s">
        <v>3450</v>
      </c>
      <c r="C4558" s="53" t="s">
        <v>2763</v>
      </c>
      <c r="D4558" s="59" t="s">
        <v>2508</v>
      </c>
      <c r="E4558" s="59" t="s">
        <v>7974</v>
      </c>
      <c r="F4558" t="s">
        <v>2507</v>
      </c>
      <c r="G4558" t="s">
        <v>2508</v>
      </c>
      <c r="H4558" t="s">
        <v>2509</v>
      </c>
      <c r="I4558" s="52">
        <v>45566</v>
      </c>
      <c r="J4558" t="s">
        <v>2457</v>
      </c>
      <c r="K4558">
        <v>24</v>
      </c>
      <c r="L4558" s="73">
        <v>60.271037610512899</v>
      </c>
      <c r="M4558">
        <v>24</v>
      </c>
      <c r="N4558">
        <v>1</v>
      </c>
      <c r="O4558" s="73">
        <v>58.473551368423998</v>
      </c>
      <c r="P4558">
        <v>24</v>
      </c>
      <c r="Q4558">
        <v>1</v>
      </c>
      <c r="R4558">
        <v>24</v>
      </c>
      <c r="S4558">
        <v>1</v>
      </c>
      <c r="T4558">
        <v>53.544425950323301</v>
      </c>
      <c r="U4558">
        <v>0.99460949905733298</v>
      </c>
      <c r="V4558">
        <v>24</v>
      </c>
      <c r="W4558">
        <v>0.16915922480373299</v>
      </c>
      <c r="X4558">
        <v>7</v>
      </c>
      <c r="Y4558">
        <v>24</v>
      </c>
      <c r="Z4558">
        <v>1</v>
      </c>
      <c r="AA4558">
        <v>223.61283459914199</v>
      </c>
      <c r="AB4558">
        <v>21</v>
      </c>
      <c r="AC4558">
        <v>0.90655767975294199</v>
      </c>
      <c r="AD4558">
        <v>3</v>
      </c>
      <c r="AE4558">
        <v>9.3442320247057495E-2</v>
      </c>
      <c r="AF4558">
        <v>0</v>
      </c>
      <c r="AG4558">
        <v>0</v>
      </c>
      <c r="AH4558">
        <v>0</v>
      </c>
      <c r="AI4558">
        <v>0</v>
      </c>
      <c r="AJ4558" s="73">
        <v>61.364555401288897</v>
      </c>
      <c r="AK4558">
        <v>24</v>
      </c>
      <c r="AL4558">
        <v>1</v>
      </c>
      <c r="AM4558">
        <v>0</v>
      </c>
      <c r="AN4558">
        <v>0</v>
      </c>
      <c r="AO4558">
        <v>0</v>
      </c>
      <c r="AP4558">
        <v>0</v>
      </c>
      <c r="AQ4558">
        <v>24</v>
      </c>
      <c r="AR4558">
        <v>1</v>
      </c>
      <c r="AS4558">
        <v>0</v>
      </c>
      <c r="AT4558">
        <v>0</v>
      </c>
      <c r="AU4558">
        <v>0</v>
      </c>
      <c r="AV4558">
        <v>0</v>
      </c>
      <c r="AW4558">
        <v>24</v>
      </c>
      <c r="AX4558">
        <v>1</v>
      </c>
      <c r="AY4558" s="73">
        <v>59.0914152566599</v>
      </c>
      <c r="AZ4558">
        <v>24</v>
      </c>
      <c r="BA4558">
        <v>1</v>
      </c>
      <c r="BB4558">
        <v>24</v>
      </c>
      <c r="BC4558">
        <v>1</v>
      </c>
      <c r="BD4558">
        <v>0</v>
      </c>
      <c r="BE4558">
        <v>0</v>
      </c>
      <c r="BF4558">
        <v>60.271037610512899</v>
      </c>
      <c r="BG4558">
        <v>58.473551368423998</v>
      </c>
      <c r="BH4558">
        <v>59.0914152566599</v>
      </c>
      <c r="BI4558">
        <v>61.364555401288897</v>
      </c>
    </row>
    <row r="4559" spans="1:61" x14ac:dyDescent="0.25">
      <c r="A4559" s="10" t="str">
        <f>VLOOKUP(D4559,'Index-Relations'!E:F,2,FALSE)</f>
        <v>ESG</v>
      </c>
      <c r="B4559" t="s">
        <v>3450</v>
      </c>
      <c r="C4559" s="53" t="s">
        <v>2764</v>
      </c>
      <c r="D4559" s="59" t="s">
        <v>2508</v>
      </c>
      <c r="E4559" s="59" t="s">
        <v>7975</v>
      </c>
      <c r="F4559" t="s">
        <v>2507</v>
      </c>
      <c r="G4559" t="s">
        <v>2508</v>
      </c>
      <c r="H4559" t="s">
        <v>2509</v>
      </c>
      <c r="I4559" s="52">
        <v>45537</v>
      </c>
      <c r="J4559" t="s">
        <v>2457</v>
      </c>
      <c r="K4559">
        <v>24</v>
      </c>
      <c r="L4559" s="73">
        <v>59.898783097062001</v>
      </c>
      <c r="M4559">
        <v>24</v>
      </c>
      <c r="N4559">
        <v>1</v>
      </c>
      <c r="O4559" s="73">
        <v>58.140275507870001</v>
      </c>
      <c r="P4559">
        <v>24</v>
      </c>
      <c r="Q4559">
        <v>1</v>
      </c>
      <c r="R4559">
        <v>24</v>
      </c>
      <c r="S4559">
        <v>0.999999999999999</v>
      </c>
      <c r="T4559">
        <v>53.708915091770102</v>
      </c>
      <c r="U4559">
        <v>0.99586663663999897</v>
      </c>
      <c r="V4559">
        <v>24</v>
      </c>
      <c r="W4559">
        <v>0.176765731299073</v>
      </c>
      <c r="X4559">
        <v>7</v>
      </c>
      <c r="Y4559">
        <v>24</v>
      </c>
      <c r="Z4559">
        <v>1</v>
      </c>
      <c r="AA4559">
        <v>236.66180962000399</v>
      </c>
      <c r="AB4559">
        <v>21</v>
      </c>
      <c r="AC4559">
        <v>0.90548661310160705</v>
      </c>
      <c r="AD4559">
        <v>3</v>
      </c>
      <c r="AE4559">
        <v>9.4513386898392004E-2</v>
      </c>
      <c r="AF4559">
        <v>0</v>
      </c>
      <c r="AG4559">
        <v>1.9429E-16</v>
      </c>
      <c r="AH4559">
        <v>0</v>
      </c>
      <c r="AI4559">
        <v>0</v>
      </c>
      <c r="AJ4559" s="73">
        <v>61.418543615776997</v>
      </c>
      <c r="AK4559">
        <v>24</v>
      </c>
      <c r="AL4559">
        <v>1</v>
      </c>
      <c r="AM4559">
        <v>0</v>
      </c>
      <c r="AN4559">
        <v>0</v>
      </c>
      <c r="AO4559">
        <v>0</v>
      </c>
      <c r="AP4559">
        <v>0</v>
      </c>
      <c r="AQ4559">
        <v>24</v>
      </c>
      <c r="AR4559">
        <v>1</v>
      </c>
      <c r="AS4559">
        <v>0</v>
      </c>
      <c r="AT4559">
        <v>0</v>
      </c>
      <c r="AU4559">
        <v>0</v>
      </c>
      <c r="AV4559">
        <v>0</v>
      </c>
      <c r="AW4559">
        <v>24</v>
      </c>
      <c r="AX4559">
        <v>1</v>
      </c>
      <c r="AY4559" s="73">
        <v>58.331672498788002</v>
      </c>
      <c r="AZ4559">
        <v>24</v>
      </c>
      <c r="BA4559">
        <v>1</v>
      </c>
      <c r="BB4559">
        <v>24</v>
      </c>
      <c r="BC4559">
        <v>1</v>
      </c>
      <c r="BD4559">
        <v>0</v>
      </c>
      <c r="BE4559">
        <v>0</v>
      </c>
      <c r="BF4559">
        <v>59.898783097062001</v>
      </c>
      <c r="BG4559">
        <v>58.140275507870001</v>
      </c>
      <c r="BH4559">
        <v>58.331672498788002</v>
      </c>
      <c r="BI4559">
        <v>61.418543615776997</v>
      </c>
    </row>
    <row r="4560" spans="1:61" x14ac:dyDescent="0.25">
      <c r="A4560" s="10" t="str">
        <f>VLOOKUP(D4560,'Index-Relations'!E:F,2,FALSE)</f>
        <v>ESG</v>
      </c>
      <c r="B4560" t="s">
        <v>3450</v>
      </c>
      <c r="C4560" s="53" t="s">
        <v>3350</v>
      </c>
      <c r="D4560" s="59" t="s">
        <v>2508</v>
      </c>
      <c r="E4560" s="59" t="s">
        <v>7976</v>
      </c>
      <c r="F4560" t="s">
        <v>2507</v>
      </c>
      <c r="G4560" t="s">
        <v>2508</v>
      </c>
      <c r="H4560" t="s">
        <v>2509</v>
      </c>
      <c r="I4560" s="52">
        <v>45505</v>
      </c>
      <c r="J4560" t="s">
        <v>2457</v>
      </c>
      <c r="K4560">
        <v>24</v>
      </c>
      <c r="L4560" s="73">
        <v>60.518947149898999</v>
      </c>
      <c r="M4560">
        <v>24</v>
      </c>
      <c r="N4560">
        <v>1</v>
      </c>
      <c r="O4560" s="73">
        <v>58.988684757755998</v>
      </c>
      <c r="P4560">
        <v>24</v>
      </c>
      <c r="Q4560">
        <v>1</v>
      </c>
      <c r="R4560">
        <v>24</v>
      </c>
      <c r="S4560">
        <v>1</v>
      </c>
      <c r="T4560">
        <v>53.642896954549599</v>
      </c>
      <c r="U4560">
        <v>0.99568606453410502</v>
      </c>
      <c r="V4560">
        <v>24</v>
      </c>
      <c r="W4560">
        <v>0.205941630587338</v>
      </c>
      <c r="X4560">
        <v>7</v>
      </c>
      <c r="Y4560">
        <v>24</v>
      </c>
      <c r="Z4560">
        <v>1</v>
      </c>
      <c r="AA4560">
        <v>235.97808041420799</v>
      </c>
      <c r="AB4560">
        <v>20</v>
      </c>
      <c r="AC4560">
        <v>0.87650343102709205</v>
      </c>
      <c r="AD4560">
        <v>4</v>
      </c>
      <c r="AE4560">
        <v>0.12349656897290701</v>
      </c>
      <c r="AF4560">
        <v>0</v>
      </c>
      <c r="AG4560">
        <v>1.2489999999999999E-16</v>
      </c>
      <c r="AH4560">
        <v>0</v>
      </c>
      <c r="AI4560">
        <v>0</v>
      </c>
      <c r="AJ4560" s="73">
        <v>61.384728173294903</v>
      </c>
      <c r="AK4560">
        <v>24</v>
      </c>
      <c r="AL4560">
        <v>1</v>
      </c>
      <c r="AM4560">
        <v>0</v>
      </c>
      <c r="AN4560">
        <v>0</v>
      </c>
      <c r="AO4560">
        <v>0</v>
      </c>
      <c r="AP4560">
        <v>0</v>
      </c>
      <c r="AQ4560">
        <v>24</v>
      </c>
      <c r="AR4560">
        <v>1</v>
      </c>
      <c r="AS4560">
        <v>0</v>
      </c>
      <c r="AT4560">
        <v>0</v>
      </c>
      <c r="AU4560">
        <v>0</v>
      </c>
      <c r="AV4560">
        <v>0</v>
      </c>
      <c r="AW4560">
        <v>24</v>
      </c>
      <c r="AX4560">
        <v>1</v>
      </c>
      <c r="AY4560" s="73">
        <v>59.089304764978998</v>
      </c>
      <c r="AZ4560">
        <v>24</v>
      </c>
      <c r="BA4560">
        <v>1</v>
      </c>
      <c r="BB4560">
        <v>24</v>
      </c>
      <c r="BC4560">
        <v>1</v>
      </c>
      <c r="BD4560">
        <v>0</v>
      </c>
      <c r="BE4560">
        <v>0</v>
      </c>
      <c r="BF4560">
        <v>60.518947149898999</v>
      </c>
      <c r="BG4560">
        <v>58.988684757755998</v>
      </c>
      <c r="BH4560">
        <v>59.089304764978998</v>
      </c>
      <c r="BI4560">
        <v>61.384728173294903</v>
      </c>
    </row>
    <row r="4561" spans="1:61" x14ac:dyDescent="0.25">
      <c r="A4561" s="10" t="str">
        <f>VLOOKUP(D4561,'Index-Relations'!E:F,2,FALSE)</f>
        <v>ESG</v>
      </c>
      <c r="B4561" t="s">
        <v>3450</v>
      </c>
      <c r="C4561" s="53" t="s">
        <v>2765</v>
      </c>
      <c r="D4561" s="59" t="s">
        <v>2508</v>
      </c>
      <c r="E4561" s="59" t="s">
        <v>7977</v>
      </c>
      <c r="F4561" t="s">
        <v>2507</v>
      </c>
      <c r="G4561" t="s">
        <v>2508</v>
      </c>
      <c r="H4561" t="s">
        <v>2509</v>
      </c>
      <c r="I4561" s="52">
        <v>45474</v>
      </c>
      <c r="J4561" t="s">
        <v>2457</v>
      </c>
      <c r="K4561">
        <v>24</v>
      </c>
      <c r="L4561" s="73">
        <v>60.842244023139997</v>
      </c>
      <c r="M4561">
        <v>24</v>
      </c>
      <c r="N4561">
        <v>1</v>
      </c>
      <c r="O4561" s="73">
        <v>59.141908824051001</v>
      </c>
      <c r="P4561">
        <v>24</v>
      </c>
      <c r="Q4561">
        <v>1</v>
      </c>
      <c r="R4561">
        <v>24</v>
      </c>
      <c r="S4561">
        <v>1</v>
      </c>
      <c r="T4561">
        <v>53.7060737088484</v>
      </c>
      <c r="U4561">
        <v>0.99641267188930405</v>
      </c>
      <c r="V4561">
        <v>24</v>
      </c>
      <c r="W4561">
        <v>0.216483975476848</v>
      </c>
      <c r="X4561">
        <v>7</v>
      </c>
      <c r="Y4561">
        <v>24</v>
      </c>
      <c r="Z4561">
        <v>1</v>
      </c>
      <c r="AA4561">
        <v>247.64640015510699</v>
      </c>
      <c r="AB4561">
        <v>20</v>
      </c>
      <c r="AC4561">
        <v>0.88074697665887602</v>
      </c>
      <c r="AD4561">
        <v>4</v>
      </c>
      <c r="AE4561">
        <v>0.119253023341123</v>
      </c>
      <c r="AF4561">
        <v>0</v>
      </c>
      <c r="AG4561">
        <v>9.7139999999999999E-17</v>
      </c>
      <c r="AH4561">
        <v>0</v>
      </c>
      <c r="AI4561">
        <v>0</v>
      </c>
      <c r="AJ4561" s="73">
        <v>61.706581796886901</v>
      </c>
      <c r="AK4561">
        <v>24</v>
      </c>
      <c r="AL4561">
        <v>1</v>
      </c>
      <c r="AM4561">
        <v>0</v>
      </c>
      <c r="AN4561">
        <v>0</v>
      </c>
      <c r="AO4561">
        <v>0</v>
      </c>
      <c r="AP4561">
        <v>0</v>
      </c>
      <c r="AQ4561">
        <v>24</v>
      </c>
      <c r="AR4561">
        <v>1</v>
      </c>
      <c r="AS4561">
        <v>0</v>
      </c>
      <c r="AT4561">
        <v>0</v>
      </c>
      <c r="AU4561">
        <v>0</v>
      </c>
      <c r="AV4561">
        <v>0</v>
      </c>
      <c r="AW4561">
        <v>24</v>
      </c>
      <c r="AX4561">
        <v>1</v>
      </c>
      <c r="AY4561" s="73">
        <v>59.578296925978002</v>
      </c>
      <c r="AZ4561">
        <v>24</v>
      </c>
      <c r="BA4561">
        <v>1</v>
      </c>
      <c r="BB4561">
        <v>24</v>
      </c>
      <c r="BC4561">
        <v>1</v>
      </c>
      <c r="BD4561">
        <v>0</v>
      </c>
      <c r="BE4561">
        <v>0</v>
      </c>
      <c r="BF4561">
        <v>60.842244023139997</v>
      </c>
      <c r="BG4561">
        <v>59.141908824051001</v>
      </c>
      <c r="BH4561">
        <v>59.578296925978002</v>
      </c>
      <c r="BI4561">
        <v>61.706581796886901</v>
      </c>
    </row>
    <row r="4562" spans="1:61" x14ac:dyDescent="0.25">
      <c r="A4562" s="10" t="str">
        <f>VLOOKUP(D4562,'Index-Relations'!E:F,2,FALSE)</f>
        <v>ESG</v>
      </c>
      <c r="B4562" t="s">
        <v>3450</v>
      </c>
      <c r="C4562" s="53" t="s">
        <v>2766</v>
      </c>
      <c r="D4562" s="59" t="s">
        <v>2508</v>
      </c>
      <c r="E4562" s="59" t="s">
        <v>7978</v>
      </c>
      <c r="F4562" t="s">
        <v>2507</v>
      </c>
      <c r="G4562" t="s">
        <v>2508</v>
      </c>
      <c r="H4562" t="s">
        <v>2509</v>
      </c>
      <c r="I4562" s="52">
        <v>45446</v>
      </c>
      <c r="J4562" t="s">
        <v>2457</v>
      </c>
      <c r="K4562">
        <v>24</v>
      </c>
      <c r="L4562" s="73">
        <v>60.889516569706998</v>
      </c>
      <c r="M4562">
        <v>24</v>
      </c>
      <c r="N4562">
        <v>1</v>
      </c>
      <c r="O4562" s="73">
        <v>60.033159731936003</v>
      </c>
      <c r="P4562">
        <v>24</v>
      </c>
      <c r="Q4562">
        <v>1</v>
      </c>
      <c r="R4562">
        <v>24</v>
      </c>
      <c r="S4562">
        <v>1</v>
      </c>
      <c r="T4562">
        <v>54.495455728315903</v>
      </c>
      <c r="U4562">
        <v>0.99711251713245797</v>
      </c>
      <c r="V4562">
        <v>24</v>
      </c>
      <c r="W4562">
        <v>0.248537788869369</v>
      </c>
      <c r="X4562">
        <v>9</v>
      </c>
      <c r="Y4562">
        <v>24</v>
      </c>
      <c r="Z4562">
        <v>0.999999999999999</v>
      </c>
      <c r="AA4562">
        <v>276.46537114716301</v>
      </c>
      <c r="AB4562">
        <v>19</v>
      </c>
      <c r="AC4562">
        <v>0.868645227406043</v>
      </c>
      <c r="AD4562">
        <v>5</v>
      </c>
      <c r="AE4562">
        <v>0.131354772593956</v>
      </c>
      <c r="AF4562">
        <v>0</v>
      </c>
      <c r="AG4562">
        <v>0</v>
      </c>
      <c r="AH4562">
        <v>0</v>
      </c>
      <c r="AI4562">
        <v>0</v>
      </c>
      <c r="AJ4562" s="73">
        <v>62.610108801080997</v>
      </c>
      <c r="AK4562">
        <v>24</v>
      </c>
      <c r="AL4562">
        <v>1</v>
      </c>
      <c r="AM4562">
        <v>0</v>
      </c>
      <c r="AN4562">
        <v>0</v>
      </c>
      <c r="AO4562">
        <v>0</v>
      </c>
      <c r="AP4562">
        <v>0</v>
      </c>
      <c r="AQ4562">
        <v>24</v>
      </c>
      <c r="AR4562">
        <v>1</v>
      </c>
      <c r="AS4562">
        <v>0</v>
      </c>
      <c r="AT4562">
        <v>0</v>
      </c>
      <c r="AU4562">
        <v>0</v>
      </c>
      <c r="AV4562">
        <v>0</v>
      </c>
      <c r="AW4562">
        <v>24</v>
      </c>
      <c r="AX4562">
        <v>0.999999999999999</v>
      </c>
      <c r="AY4562" s="73">
        <v>58.5472114770769</v>
      </c>
      <c r="AZ4562">
        <v>24</v>
      </c>
      <c r="BA4562">
        <v>1</v>
      </c>
      <c r="BB4562">
        <v>24</v>
      </c>
      <c r="BC4562">
        <v>1</v>
      </c>
      <c r="BD4562">
        <v>0</v>
      </c>
      <c r="BE4562">
        <v>0</v>
      </c>
      <c r="BF4562">
        <v>60.889516569706998</v>
      </c>
      <c r="BG4562">
        <v>60.033159731936003</v>
      </c>
      <c r="BH4562">
        <v>58.5472114770769</v>
      </c>
      <c r="BI4562">
        <v>62.610108801080997</v>
      </c>
    </row>
    <row r="4563" spans="1:61" x14ac:dyDescent="0.25">
      <c r="A4563" s="10" t="str">
        <f>VLOOKUP(D4563,'Index-Relations'!E:F,2,FALSE)</f>
        <v>ESG</v>
      </c>
      <c r="B4563" t="s">
        <v>3450</v>
      </c>
      <c r="C4563" s="53" t="s">
        <v>2767</v>
      </c>
      <c r="D4563" s="59" t="s">
        <v>2508</v>
      </c>
      <c r="E4563" s="59" t="s">
        <v>7979</v>
      </c>
      <c r="F4563" t="s">
        <v>2507</v>
      </c>
      <c r="G4563" t="s">
        <v>2508</v>
      </c>
      <c r="H4563" t="s">
        <v>2509</v>
      </c>
      <c r="I4563" s="52">
        <v>45413</v>
      </c>
      <c r="J4563" t="s">
        <v>2457</v>
      </c>
      <c r="K4563">
        <v>24</v>
      </c>
      <c r="L4563" s="73">
        <v>60.681695590174897</v>
      </c>
      <c r="M4563">
        <v>24</v>
      </c>
      <c r="N4563">
        <v>1</v>
      </c>
      <c r="O4563" s="73">
        <v>60.118875353838</v>
      </c>
      <c r="P4563">
        <v>24</v>
      </c>
      <c r="Q4563">
        <v>1</v>
      </c>
      <c r="R4563">
        <v>24</v>
      </c>
      <c r="S4563">
        <v>1</v>
      </c>
      <c r="T4563">
        <v>54.1184656096029</v>
      </c>
      <c r="U4563">
        <v>0.99699509502761197</v>
      </c>
      <c r="V4563">
        <v>24</v>
      </c>
      <c r="W4563">
        <v>0.24543052976892801</v>
      </c>
      <c r="X4563">
        <v>9</v>
      </c>
      <c r="Y4563">
        <v>24</v>
      </c>
      <c r="Z4563">
        <v>1</v>
      </c>
      <c r="AA4563">
        <v>276.01351710035999</v>
      </c>
      <c r="AB4563">
        <v>19</v>
      </c>
      <c r="AC4563">
        <v>0.87321611555567202</v>
      </c>
      <c r="AD4563">
        <v>5</v>
      </c>
      <c r="AE4563">
        <v>0.12678388444432701</v>
      </c>
      <c r="AF4563">
        <v>0</v>
      </c>
      <c r="AG4563">
        <v>8.3269999999999995E-17</v>
      </c>
      <c r="AH4563">
        <v>0</v>
      </c>
      <c r="AI4563">
        <v>0</v>
      </c>
      <c r="AJ4563" s="73">
        <v>62.561358919882998</v>
      </c>
      <c r="AK4563">
        <v>24</v>
      </c>
      <c r="AL4563">
        <v>1</v>
      </c>
      <c r="AM4563">
        <v>0</v>
      </c>
      <c r="AN4563">
        <v>0</v>
      </c>
      <c r="AO4563">
        <v>0</v>
      </c>
      <c r="AP4563">
        <v>0</v>
      </c>
      <c r="AQ4563">
        <v>24</v>
      </c>
      <c r="AR4563">
        <v>0.999999999999999</v>
      </c>
      <c r="AS4563">
        <v>0</v>
      </c>
      <c r="AT4563">
        <v>0</v>
      </c>
      <c r="AU4563">
        <v>0</v>
      </c>
      <c r="AV4563">
        <v>0</v>
      </c>
      <c r="AW4563">
        <v>24</v>
      </c>
      <c r="AX4563">
        <v>1</v>
      </c>
      <c r="AY4563" s="73">
        <v>57.884630648266899</v>
      </c>
      <c r="AZ4563">
        <v>24</v>
      </c>
      <c r="BA4563">
        <v>1</v>
      </c>
      <c r="BB4563">
        <v>24</v>
      </c>
      <c r="BC4563">
        <v>0.999999999999999</v>
      </c>
      <c r="BD4563">
        <v>0</v>
      </c>
      <c r="BE4563">
        <v>0</v>
      </c>
      <c r="BF4563">
        <v>60.681695590174897</v>
      </c>
      <c r="BG4563">
        <v>60.118875353838</v>
      </c>
      <c r="BH4563">
        <v>57.884630648266899</v>
      </c>
      <c r="BI4563">
        <v>62.561358919882998</v>
      </c>
    </row>
    <row r="4564" spans="1:61" x14ac:dyDescent="0.25">
      <c r="A4564" s="10" t="str">
        <f>VLOOKUP(D4564,'Index-Relations'!E:F,2,FALSE)</f>
        <v>ESG</v>
      </c>
      <c r="B4564" t="s">
        <v>3450</v>
      </c>
      <c r="C4564" s="53" t="s">
        <v>2768</v>
      </c>
      <c r="D4564" s="59" t="s">
        <v>2508</v>
      </c>
      <c r="E4564" s="59" t="s">
        <v>7980</v>
      </c>
      <c r="F4564" t="s">
        <v>2507</v>
      </c>
      <c r="G4564" t="s">
        <v>2508</v>
      </c>
      <c r="H4564" t="s">
        <v>2509</v>
      </c>
      <c r="I4564" s="52">
        <v>45383</v>
      </c>
      <c r="J4564" t="s">
        <v>2457</v>
      </c>
      <c r="K4564">
        <v>24</v>
      </c>
      <c r="L4564">
        <v>65.2798602219858</v>
      </c>
      <c r="M4564">
        <v>24</v>
      </c>
      <c r="N4564">
        <v>1</v>
      </c>
      <c r="O4564">
        <v>61.8571215055374</v>
      </c>
      <c r="P4564">
        <v>24</v>
      </c>
      <c r="Q4564">
        <v>1</v>
      </c>
      <c r="R4564">
        <v>24</v>
      </c>
      <c r="S4564">
        <v>0.999999999999999</v>
      </c>
      <c r="T4564">
        <v>53.807477411543502</v>
      </c>
      <c r="U4564">
        <v>0.996780622876136</v>
      </c>
      <c r="V4564">
        <v>24</v>
      </c>
      <c r="W4564">
        <v>0.24755592726488199</v>
      </c>
      <c r="X4564">
        <v>9</v>
      </c>
      <c r="Y4564">
        <v>24</v>
      </c>
      <c r="Z4564">
        <v>1</v>
      </c>
      <c r="AA4564">
        <v>270.98401289127202</v>
      </c>
      <c r="AB4564">
        <v>19</v>
      </c>
      <c r="AC4564">
        <v>0.87020139962651399</v>
      </c>
      <c r="AD4564">
        <v>5</v>
      </c>
      <c r="AE4564">
        <v>0.12979860037348501</v>
      </c>
      <c r="AF4564">
        <v>0</v>
      </c>
      <c r="AG4564">
        <v>0</v>
      </c>
      <c r="AH4564">
        <v>0</v>
      </c>
      <c r="AI4564">
        <v>0</v>
      </c>
      <c r="AJ4564">
        <v>66.718109272062904</v>
      </c>
      <c r="AK4564">
        <v>24</v>
      </c>
      <c r="AL4564">
        <v>1</v>
      </c>
      <c r="AM4564">
        <v>0</v>
      </c>
      <c r="AN4564">
        <v>0</v>
      </c>
      <c r="AO4564">
        <v>0</v>
      </c>
      <c r="AP4564">
        <v>0</v>
      </c>
      <c r="AQ4564">
        <v>24</v>
      </c>
      <c r="AR4564">
        <v>1</v>
      </c>
      <c r="AS4564">
        <v>0</v>
      </c>
      <c r="AT4564">
        <v>0</v>
      </c>
      <c r="AU4564">
        <v>0</v>
      </c>
      <c r="AV4564">
        <v>0</v>
      </c>
      <c r="AW4564">
        <v>24</v>
      </c>
      <c r="AX4564">
        <v>1</v>
      </c>
      <c r="AY4564">
        <v>64.859426286412102</v>
      </c>
      <c r="AZ4564">
        <v>24</v>
      </c>
      <c r="BA4564">
        <v>1</v>
      </c>
      <c r="BB4564">
        <v>24</v>
      </c>
      <c r="BC4564">
        <v>1</v>
      </c>
      <c r="BD4564">
        <v>0</v>
      </c>
      <c r="BE4564">
        <v>0</v>
      </c>
      <c r="BF4564">
        <v>61.859883325801</v>
      </c>
      <c r="BG4564">
        <v>60.251687961414902</v>
      </c>
      <c r="BH4564">
        <v>60.740258806584002</v>
      </c>
      <c r="BI4564">
        <v>63.113760139797897</v>
      </c>
    </row>
    <row r="4565" spans="1:61" x14ac:dyDescent="0.25">
      <c r="A4565" s="10" t="str">
        <f>VLOOKUP(D4565,'Index-Relations'!E:F,2,FALSE)</f>
        <v>ESG</v>
      </c>
      <c r="B4565" t="s">
        <v>3450</v>
      </c>
      <c r="C4565" s="53" t="s">
        <v>2769</v>
      </c>
      <c r="D4565" s="59" t="s">
        <v>2508</v>
      </c>
      <c r="E4565" s="59" t="s">
        <v>7981</v>
      </c>
      <c r="F4565" t="s">
        <v>2507</v>
      </c>
      <c r="G4565" t="s">
        <v>2508</v>
      </c>
      <c r="H4565" t="s">
        <v>2509</v>
      </c>
      <c r="I4565" s="52">
        <v>45352</v>
      </c>
      <c r="J4565" t="s">
        <v>2457</v>
      </c>
      <c r="K4565">
        <v>24</v>
      </c>
      <c r="L4565">
        <v>64.624393533925499</v>
      </c>
      <c r="M4565">
        <v>24</v>
      </c>
      <c r="N4565">
        <v>1</v>
      </c>
      <c r="O4565">
        <v>61.044867325101301</v>
      </c>
      <c r="P4565">
        <v>24</v>
      </c>
      <c r="Q4565">
        <v>1</v>
      </c>
      <c r="R4565">
        <v>24</v>
      </c>
      <c r="S4565">
        <v>1</v>
      </c>
      <c r="T4565">
        <v>54.012473212735699</v>
      </c>
      <c r="U4565">
        <v>0.99683249487234704</v>
      </c>
      <c r="V4565">
        <v>24</v>
      </c>
      <c r="W4565">
        <v>0.261476656274516</v>
      </c>
      <c r="X4565">
        <v>9</v>
      </c>
      <c r="Y4565">
        <v>24</v>
      </c>
      <c r="Z4565">
        <v>1</v>
      </c>
      <c r="AA4565">
        <v>277.29620519317501</v>
      </c>
      <c r="AB4565">
        <v>19</v>
      </c>
      <c r="AC4565">
        <v>0.85925601581390298</v>
      </c>
      <c r="AD4565">
        <v>5</v>
      </c>
      <c r="AE4565">
        <v>0.14074398418609699</v>
      </c>
      <c r="AF4565">
        <v>0</v>
      </c>
      <c r="AG4565">
        <v>2.776E-17</v>
      </c>
      <c r="AH4565">
        <v>0</v>
      </c>
      <c r="AI4565">
        <v>0</v>
      </c>
      <c r="AJ4565">
        <v>66.255571722082195</v>
      </c>
      <c r="AK4565">
        <v>24</v>
      </c>
      <c r="AL4565">
        <v>1</v>
      </c>
      <c r="AM4565">
        <v>0</v>
      </c>
      <c r="AN4565">
        <v>0</v>
      </c>
      <c r="AO4565">
        <v>0</v>
      </c>
      <c r="AP4565">
        <v>0</v>
      </c>
      <c r="AQ4565">
        <v>24</v>
      </c>
      <c r="AR4565">
        <v>1</v>
      </c>
      <c r="AS4565">
        <v>0</v>
      </c>
      <c r="AT4565">
        <v>0</v>
      </c>
      <c r="AU4565">
        <v>0</v>
      </c>
      <c r="AV4565">
        <v>0</v>
      </c>
      <c r="AW4565">
        <v>24</v>
      </c>
      <c r="AX4565">
        <v>0.999999999999999</v>
      </c>
      <c r="AY4565">
        <v>64.250037587797905</v>
      </c>
      <c r="AZ4565">
        <v>24</v>
      </c>
      <c r="BA4565">
        <v>1</v>
      </c>
      <c r="BB4565">
        <v>24</v>
      </c>
      <c r="BC4565">
        <v>1</v>
      </c>
      <c r="BD4565">
        <v>0</v>
      </c>
      <c r="BE4565">
        <v>0</v>
      </c>
      <c r="BF4565">
        <v>61.422065443214002</v>
      </c>
      <c r="BG4565">
        <v>59.637323716379903</v>
      </c>
      <c r="BH4565">
        <v>60.380944187814997</v>
      </c>
      <c r="BI4565">
        <v>62.871667114535001</v>
      </c>
    </row>
    <row r="4566" spans="1:61" x14ac:dyDescent="0.25">
      <c r="A4566" s="10" t="str">
        <f>VLOOKUP(D4566,'Index-Relations'!E:F,2,FALSE)</f>
        <v>ESG</v>
      </c>
      <c r="B4566" t="s">
        <v>3450</v>
      </c>
      <c r="C4566" s="53" t="s">
        <v>2770</v>
      </c>
      <c r="D4566" s="59" t="s">
        <v>2508</v>
      </c>
      <c r="E4566" s="59" t="s">
        <v>7982</v>
      </c>
      <c r="F4566" t="s">
        <v>2507</v>
      </c>
      <c r="G4566" t="s">
        <v>2508</v>
      </c>
      <c r="H4566" t="s">
        <v>2509</v>
      </c>
      <c r="I4566" s="52">
        <v>45323</v>
      </c>
      <c r="J4566" t="s">
        <v>2457</v>
      </c>
      <c r="K4566">
        <v>24</v>
      </c>
      <c r="L4566">
        <v>64.357194234666807</v>
      </c>
      <c r="M4566">
        <v>24</v>
      </c>
      <c r="N4566">
        <v>1</v>
      </c>
      <c r="O4566">
        <v>60.834855864403899</v>
      </c>
      <c r="P4566">
        <v>24</v>
      </c>
      <c r="Q4566">
        <v>1</v>
      </c>
      <c r="R4566">
        <v>24</v>
      </c>
      <c r="S4566">
        <v>0.999999999999999</v>
      </c>
      <c r="T4566">
        <v>54.0460344448745</v>
      </c>
      <c r="U4566">
        <v>0.99665551859006596</v>
      </c>
      <c r="V4566">
        <v>24</v>
      </c>
      <c r="W4566">
        <v>0.25670640665629602</v>
      </c>
      <c r="X4566">
        <v>9</v>
      </c>
      <c r="Y4566">
        <v>24</v>
      </c>
      <c r="Z4566">
        <v>1</v>
      </c>
      <c r="AA4566">
        <v>287.022798344661</v>
      </c>
      <c r="AB4566">
        <v>19</v>
      </c>
      <c r="AC4566">
        <v>0.86934661918068501</v>
      </c>
      <c r="AD4566">
        <v>5</v>
      </c>
      <c r="AE4566">
        <v>0.13065338081931399</v>
      </c>
      <c r="AF4566">
        <v>0</v>
      </c>
      <c r="AG4566">
        <v>1.6652999999999999E-16</v>
      </c>
      <c r="AH4566">
        <v>0</v>
      </c>
      <c r="AI4566">
        <v>0</v>
      </c>
      <c r="AJ4566">
        <v>65.656044054509493</v>
      </c>
      <c r="AK4566">
        <v>24</v>
      </c>
      <c r="AL4566">
        <v>1</v>
      </c>
      <c r="AM4566">
        <v>0</v>
      </c>
      <c r="AN4566">
        <v>0</v>
      </c>
      <c r="AO4566">
        <v>0</v>
      </c>
      <c r="AP4566">
        <v>0</v>
      </c>
      <c r="AQ4566">
        <v>24</v>
      </c>
      <c r="AR4566">
        <v>1</v>
      </c>
      <c r="AS4566">
        <v>0</v>
      </c>
      <c r="AT4566">
        <v>0</v>
      </c>
      <c r="AU4566">
        <v>0</v>
      </c>
      <c r="AV4566">
        <v>0</v>
      </c>
      <c r="AW4566">
        <v>24</v>
      </c>
      <c r="AX4566">
        <v>1</v>
      </c>
      <c r="AY4566">
        <v>64.288889740782494</v>
      </c>
      <c r="AZ4566">
        <v>24</v>
      </c>
      <c r="BA4566">
        <v>1</v>
      </c>
      <c r="BB4566">
        <v>23</v>
      </c>
      <c r="BC4566">
        <v>0.97445789063133603</v>
      </c>
      <c r="BD4566">
        <v>1</v>
      </c>
      <c r="BE4566">
        <v>2.5542109368663898E-2</v>
      </c>
      <c r="BF4566">
        <v>61.054953623084003</v>
      </c>
      <c r="BG4566">
        <v>59.334723294728001</v>
      </c>
      <c r="BH4566">
        <v>60.303206753837998</v>
      </c>
      <c r="BI4566">
        <v>62.135235119751997</v>
      </c>
    </row>
    <row r="4567" spans="1:61" x14ac:dyDescent="0.25">
      <c r="A4567" s="10" t="str">
        <f>VLOOKUP(D4567,'Index-Relations'!E:F,2,FALSE)</f>
        <v>BM</v>
      </c>
      <c r="B4567" t="s">
        <v>3450</v>
      </c>
      <c r="C4567" s="53" t="s">
        <v>2760</v>
      </c>
      <c r="D4567" s="59" t="s">
        <v>2896</v>
      </c>
      <c r="E4567" s="59" t="s">
        <v>7983</v>
      </c>
      <c r="F4567" t="s">
        <v>1789</v>
      </c>
      <c r="G4567" t="s">
        <v>445</v>
      </c>
      <c r="H4567" t="s">
        <v>1790</v>
      </c>
      <c r="I4567" s="52">
        <v>45658</v>
      </c>
      <c r="J4567" t="s">
        <v>2457</v>
      </c>
      <c r="K4567">
        <v>14889</v>
      </c>
      <c r="L4567" s="73">
        <v>56.461139233258898</v>
      </c>
      <c r="M4567">
        <v>11032</v>
      </c>
      <c r="N4567">
        <v>0.98524044083835605</v>
      </c>
      <c r="O4567" s="73">
        <v>61.256457975148003</v>
      </c>
      <c r="P4567">
        <v>11032</v>
      </c>
      <c r="Q4567">
        <v>0.98524044083835605</v>
      </c>
      <c r="R4567">
        <v>11485</v>
      </c>
      <c r="S4567">
        <v>0.97169573167923595</v>
      </c>
      <c r="T4567">
        <v>34.983643994648901</v>
      </c>
      <c r="U4567">
        <v>0.69072355679372899</v>
      </c>
      <c r="V4567">
        <v>10563</v>
      </c>
      <c r="W4567">
        <v>0.108724885653551</v>
      </c>
      <c r="X4567">
        <v>1765</v>
      </c>
      <c r="Y4567">
        <v>14194</v>
      </c>
      <c r="Z4567">
        <v>0.99277971046826996</v>
      </c>
      <c r="AA4567">
        <v>54.284403483922297</v>
      </c>
      <c r="AB4567">
        <v>7534</v>
      </c>
      <c r="AC4567">
        <v>0.86644315461143095</v>
      </c>
      <c r="AD4567">
        <v>6640</v>
      </c>
      <c r="AE4567">
        <v>0.126103028077024</v>
      </c>
      <c r="AF4567">
        <v>715</v>
      </c>
      <c r="AG4567">
        <v>7.4538173115447004E-3</v>
      </c>
      <c r="AH4567">
        <v>6.1531841248916698E-3</v>
      </c>
      <c r="AI4567">
        <v>606</v>
      </c>
      <c r="AJ4567" s="73">
        <v>53.653986626451001</v>
      </c>
      <c r="AK4567">
        <v>11031</v>
      </c>
      <c r="AL4567">
        <v>0.98523937399230799</v>
      </c>
      <c r="AM4567">
        <v>9.0046415075065098E-3</v>
      </c>
      <c r="AN4567">
        <v>41</v>
      </c>
      <c r="AO4567">
        <v>1.07777548707355E-2</v>
      </c>
      <c r="AP4567">
        <v>49</v>
      </c>
      <c r="AQ4567">
        <v>13147</v>
      </c>
      <c r="AR4567">
        <v>0.99661332619925003</v>
      </c>
      <c r="AS4567">
        <v>1.3127461839607699E-2</v>
      </c>
      <c r="AT4567">
        <v>31</v>
      </c>
      <c r="AU4567">
        <v>5.3960831973409598E-3</v>
      </c>
      <c r="AV4567">
        <v>48</v>
      </c>
      <c r="AW4567">
        <v>13209</v>
      </c>
      <c r="AX4567">
        <v>0.99666130156716604</v>
      </c>
      <c r="AY4567" s="73">
        <v>55.1369670410757</v>
      </c>
      <c r="AZ4567">
        <v>11032</v>
      </c>
      <c r="BA4567">
        <v>0.98524044083835605</v>
      </c>
      <c r="BB4567">
        <v>12981</v>
      </c>
      <c r="BC4567">
        <v>0.88957402936434904</v>
      </c>
      <c r="BD4567">
        <v>117</v>
      </c>
      <c r="BE4567">
        <v>9.6261541964165295E-2</v>
      </c>
      <c r="BF4567">
        <v>56.461139233258898</v>
      </c>
      <c r="BG4567">
        <v>61.256457975148003</v>
      </c>
      <c r="BH4567">
        <v>55.1369670410757</v>
      </c>
      <c r="BI4567">
        <v>53.653986626451001</v>
      </c>
    </row>
    <row r="4568" spans="1:61" x14ac:dyDescent="0.25">
      <c r="A4568" s="10" t="str">
        <f>VLOOKUP(D4568,'Index-Relations'!E:F,2,FALSE)</f>
        <v>BM</v>
      </c>
      <c r="B4568" t="s">
        <v>3450</v>
      </c>
      <c r="C4568" s="53" t="s">
        <v>2761</v>
      </c>
      <c r="D4568" s="59" t="s">
        <v>2896</v>
      </c>
      <c r="E4568" s="59" t="s">
        <v>7984</v>
      </c>
      <c r="F4568" t="s">
        <v>1789</v>
      </c>
      <c r="G4568" t="s">
        <v>445</v>
      </c>
      <c r="H4568" t="s">
        <v>1790</v>
      </c>
      <c r="I4568" s="52">
        <v>45628</v>
      </c>
      <c r="J4568" t="s">
        <v>2457</v>
      </c>
      <c r="K4568">
        <v>15033</v>
      </c>
      <c r="L4568" s="73">
        <v>56.4251605911981</v>
      </c>
      <c r="M4568">
        <v>11061</v>
      </c>
      <c r="N4568">
        <v>0.985827556289122</v>
      </c>
      <c r="O4568" s="73">
        <v>61.060338790773699</v>
      </c>
      <c r="P4568">
        <v>11061</v>
      </c>
      <c r="Q4568">
        <v>0.985827556289122</v>
      </c>
      <c r="R4568">
        <v>11539</v>
      </c>
      <c r="S4568">
        <v>0.97204958742163905</v>
      </c>
      <c r="T4568">
        <v>35.057592364857598</v>
      </c>
      <c r="U4568">
        <v>0.69311741621231904</v>
      </c>
      <c r="V4568">
        <v>10377</v>
      </c>
      <c r="W4568">
        <v>0.109648313158831</v>
      </c>
      <c r="X4568">
        <v>1745</v>
      </c>
      <c r="Y4568">
        <v>13940</v>
      </c>
      <c r="Z4568">
        <v>0.99188434475355403</v>
      </c>
      <c r="AA4568">
        <v>49.096941977734097</v>
      </c>
      <c r="AB4568">
        <v>7297</v>
      </c>
      <c r="AC4568">
        <v>0.86489506326377896</v>
      </c>
      <c r="AD4568">
        <v>6534</v>
      </c>
      <c r="AE4568">
        <v>0.12661606106532999</v>
      </c>
      <c r="AF4568">
        <v>1202</v>
      </c>
      <c r="AG4568">
        <v>8.4888756708898193E-3</v>
      </c>
      <c r="AH4568">
        <v>6.0604657734729299E-3</v>
      </c>
      <c r="AI4568">
        <v>596</v>
      </c>
      <c r="AJ4568" s="73">
        <v>53.633593360504499</v>
      </c>
      <c r="AK4568">
        <v>11060</v>
      </c>
      <c r="AL4568">
        <v>0.985826523327201</v>
      </c>
      <c r="AM4568">
        <v>9.34751396496372E-3</v>
      </c>
      <c r="AN4568">
        <v>44</v>
      </c>
      <c r="AO4568">
        <v>1.06577775745927E-2</v>
      </c>
      <c r="AP4568">
        <v>49</v>
      </c>
      <c r="AQ4568">
        <v>13220</v>
      </c>
      <c r="AR4568">
        <v>0.99680955497736001</v>
      </c>
      <c r="AS4568">
        <v>1.31782998729973E-2</v>
      </c>
      <c r="AT4568">
        <v>31</v>
      </c>
      <c r="AU4568">
        <v>5.6960779479312803E-3</v>
      </c>
      <c r="AV4568">
        <v>48</v>
      </c>
      <c r="AW4568">
        <v>13220</v>
      </c>
      <c r="AX4568">
        <v>0.99664130902950698</v>
      </c>
      <c r="AY4568" s="73">
        <v>55.2906498601725</v>
      </c>
      <c r="AZ4568">
        <v>11061</v>
      </c>
      <c r="BA4568">
        <v>0.985827556289122</v>
      </c>
      <c r="BB4568">
        <v>13054</v>
      </c>
      <c r="BC4568">
        <v>0.89314995659060503</v>
      </c>
      <c r="BD4568">
        <v>117</v>
      </c>
      <c r="BE4568">
        <v>9.30018208121626E-2</v>
      </c>
      <c r="BF4568">
        <v>56.4251605911981</v>
      </c>
      <c r="BG4568">
        <v>61.060338790773699</v>
      </c>
      <c r="BH4568">
        <v>55.2906498601725</v>
      </c>
      <c r="BI4568">
        <v>53.633593360504499</v>
      </c>
    </row>
    <row r="4569" spans="1:61" x14ac:dyDescent="0.25">
      <c r="A4569" s="10" t="str">
        <f>VLOOKUP(D4569,'Index-Relations'!E:F,2,FALSE)</f>
        <v>BM</v>
      </c>
      <c r="B4569" t="s">
        <v>3450</v>
      </c>
      <c r="C4569" s="53" t="s">
        <v>2762</v>
      </c>
      <c r="D4569" s="59" t="s">
        <v>2896</v>
      </c>
      <c r="E4569" s="59" t="s">
        <v>7985</v>
      </c>
      <c r="F4569" t="s">
        <v>1789</v>
      </c>
      <c r="G4569" t="s">
        <v>445</v>
      </c>
      <c r="H4569" t="s">
        <v>1790</v>
      </c>
      <c r="I4569" s="52">
        <v>45597</v>
      </c>
      <c r="J4569" t="s">
        <v>2457</v>
      </c>
      <c r="K4569">
        <v>15064</v>
      </c>
      <c r="L4569" s="73">
        <v>56.945891025360801</v>
      </c>
      <c r="M4569">
        <v>11087</v>
      </c>
      <c r="N4569">
        <v>0.98575460715635199</v>
      </c>
      <c r="O4569" s="73">
        <v>61.454610192307797</v>
      </c>
      <c r="P4569">
        <v>11087</v>
      </c>
      <c r="Q4569">
        <v>0.98575460715635199</v>
      </c>
      <c r="R4569">
        <v>11560</v>
      </c>
      <c r="S4569">
        <v>0.97283371889416304</v>
      </c>
      <c r="T4569">
        <v>35.242050079584502</v>
      </c>
      <c r="U4569">
        <v>0.69483331416907101</v>
      </c>
      <c r="V4569">
        <v>10214</v>
      </c>
      <c r="W4569">
        <v>0.11098498867142</v>
      </c>
      <c r="X4569">
        <v>1725</v>
      </c>
      <c r="Y4569">
        <v>13726</v>
      </c>
      <c r="Z4569">
        <v>0.99091540295770197</v>
      </c>
      <c r="AA4569">
        <v>50.379620204669202</v>
      </c>
      <c r="AB4569">
        <v>7125</v>
      </c>
      <c r="AC4569">
        <v>0.86362230507058502</v>
      </c>
      <c r="AD4569">
        <v>6571</v>
      </c>
      <c r="AE4569">
        <v>0.127189709442591</v>
      </c>
      <c r="AF4569">
        <v>1368</v>
      </c>
      <c r="AG4569">
        <v>9.1879854868227306E-3</v>
      </c>
      <c r="AH4569">
        <v>6.6021553847042296E-3</v>
      </c>
      <c r="AI4569">
        <v>585</v>
      </c>
      <c r="AJ4569" s="73">
        <v>54.253614529820801</v>
      </c>
      <c r="AK4569">
        <v>11086</v>
      </c>
      <c r="AL4569">
        <v>0.98575342729703697</v>
      </c>
      <c r="AM4569">
        <v>9.9787693108201996E-3</v>
      </c>
      <c r="AN4569">
        <v>43</v>
      </c>
      <c r="AO4569">
        <v>1.01510941406732E-2</v>
      </c>
      <c r="AP4569">
        <v>47</v>
      </c>
      <c r="AQ4569">
        <v>13140</v>
      </c>
      <c r="AR4569">
        <v>0.99624088234976105</v>
      </c>
      <c r="AS4569">
        <v>1.34406858859831E-2</v>
      </c>
      <c r="AT4569">
        <v>31</v>
      </c>
      <c r="AU4569">
        <v>6.2234871094297003E-3</v>
      </c>
      <c r="AV4569">
        <v>50</v>
      </c>
      <c r="AW4569">
        <v>13207</v>
      </c>
      <c r="AX4569">
        <v>0.99633097562513295</v>
      </c>
      <c r="AY4569" s="73">
        <v>55.732034535350301</v>
      </c>
      <c r="AZ4569">
        <v>11087</v>
      </c>
      <c r="BA4569">
        <v>0.98575460715635199</v>
      </c>
      <c r="BB4569">
        <v>12972</v>
      </c>
      <c r="BC4569">
        <v>0.89228322436079699</v>
      </c>
      <c r="BD4569">
        <v>121</v>
      </c>
      <c r="BE4569">
        <v>9.3806563848290295E-2</v>
      </c>
      <c r="BF4569">
        <v>56.945891025360801</v>
      </c>
      <c r="BG4569">
        <v>61.454610192307797</v>
      </c>
      <c r="BH4569">
        <v>55.732034535350301</v>
      </c>
      <c r="BI4569">
        <v>54.253614529820801</v>
      </c>
    </row>
    <row r="4570" spans="1:61" x14ac:dyDescent="0.25">
      <c r="A4570" s="10" t="str">
        <f>VLOOKUP(D4570,'Index-Relations'!E:F,2,FALSE)</f>
        <v>BM</v>
      </c>
      <c r="B4570" t="s">
        <v>3450</v>
      </c>
      <c r="C4570" s="53" t="s">
        <v>2763</v>
      </c>
      <c r="D4570" s="59" t="s">
        <v>2896</v>
      </c>
      <c r="E4570" s="59" t="s">
        <v>7986</v>
      </c>
      <c r="F4570" t="s">
        <v>1789</v>
      </c>
      <c r="G4570" t="s">
        <v>445</v>
      </c>
      <c r="H4570" t="s">
        <v>1790</v>
      </c>
      <c r="I4570" s="52">
        <v>45566</v>
      </c>
      <c r="J4570" t="s">
        <v>2457</v>
      </c>
      <c r="K4570">
        <v>15086</v>
      </c>
      <c r="L4570" s="73">
        <v>57.033845780415497</v>
      </c>
      <c r="M4570">
        <v>11109</v>
      </c>
      <c r="N4570">
        <v>0.98631580739993596</v>
      </c>
      <c r="O4570" s="73">
        <v>61.536928363241202</v>
      </c>
      <c r="P4570">
        <v>11109</v>
      </c>
      <c r="Q4570">
        <v>0.98631580739993596</v>
      </c>
      <c r="R4570">
        <v>11582</v>
      </c>
      <c r="S4570">
        <v>0.97366936210497101</v>
      </c>
      <c r="T4570">
        <v>35.478226436887503</v>
      </c>
      <c r="U4570">
        <v>0.69600505110951605</v>
      </c>
      <c r="V4570">
        <v>10166</v>
      </c>
      <c r="W4570">
        <v>0.11279210992939299</v>
      </c>
      <c r="X4570">
        <v>1718</v>
      </c>
      <c r="Y4570">
        <v>13676</v>
      </c>
      <c r="Z4570">
        <v>0.99081478070059803</v>
      </c>
      <c r="AA4570">
        <v>51.113666877410502</v>
      </c>
      <c r="AB4570">
        <v>7032</v>
      </c>
      <c r="AC4570">
        <v>0.87478529566124197</v>
      </c>
      <c r="AD4570">
        <v>6611</v>
      </c>
      <c r="AE4570">
        <v>0.115905107027926</v>
      </c>
      <c r="AF4570">
        <v>1443</v>
      </c>
      <c r="AG4570">
        <v>9.3095973108310096E-3</v>
      </c>
      <c r="AH4570">
        <v>6.0848255729038202E-3</v>
      </c>
      <c r="AI4570">
        <v>587</v>
      </c>
      <c r="AJ4570" s="73">
        <v>54.306661470382203</v>
      </c>
      <c r="AK4570">
        <v>11108</v>
      </c>
      <c r="AL4570">
        <v>0.98631459922894704</v>
      </c>
      <c r="AM4570">
        <v>1.02227723973263E-2</v>
      </c>
      <c r="AN4570">
        <v>43</v>
      </c>
      <c r="AO4570">
        <v>1.05980083157698E-2</v>
      </c>
      <c r="AP4570">
        <v>47</v>
      </c>
      <c r="AQ4570">
        <v>13166</v>
      </c>
      <c r="AR4570">
        <v>0.99643805380507999</v>
      </c>
      <c r="AS4570">
        <v>1.31110699040758E-2</v>
      </c>
      <c r="AT4570">
        <v>31</v>
      </c>
      <c r="AU4570">
        <v>6.0923882172352001E-3</v>
      </c>
      <c r="AV4570">
        <v>52</v>
      </c>
      <c r="AW4570">
        <v>13232</v>
      </c>
      <c r="AX4570">
        <v>0.99652746243316703</v>
      </c>
      <c r="AY4570" s="73">
        <v>55.805457331765602</v>
      </c>
      <c r="AZ4570">
        <v>11109</v>
      </c>
      <c r="BA4570">
        <v>0.98631580739993596</v>
      </c>
      <c r="BB4570">
        <v>12998</v>
      </c>
      <c r="BC4570">
        <v>0.89213192560935894</v>
      </c>
      <c r="BD4570">
        <v>121</v>
      </c>
      <c r="BE4570">
        <v>9.3708119879951202E-2</v>
      </c>
      <c r="BF4570">
        <v>57.033845780415497</v>
      </c>
      <c r="BG4570">
        <v>61.536928363241202</v>
      </c>
      <c r="BH4570">
        <v>55.805457331765602</v>
      </c>
      <c r="BI4570">
        <v>54.306661470382203</v>
      </c>
    </row>
    <row r="4571" spans="1:61" x14ac:dyDescent="0.25">
      <c r="A4571" s="10" t="str">
        <f>VLOOKUP(D4571,'Index-Relations'!E:F,2,FALSE)</f>
        <v>BM</v>
      </c>
      <c r="B4571" t="s">
        <v>3450</v>
      </c>
      <c r="C4571" s="53" t="s">
        <v>2764</v>
      </c>
      <c r="D4571" s="59" t="s">
        <v>2896</v>
      </c>
      <c r="E4571" s="59" t="s">
        <v>7987</v>
      </c>
      <c r="F4571" t="s">
        <v>1789</v>
      </c>
      <c r="G4571" t="s">
        <v>445</v>
      </c>
      <c r="H4571" t="s">
        <v>1790</v>
      </c>
      <c r="I4571" s="52">
        <v>45537</v>
      </c>
      <c r="J4571" t="s">
        <v>2457</v>
      </c>
      <c r="K4571">
        <v>14606</v>
      </c>
      <c r="L4571" s="73">
        <v>57.5185822843818</v>
      </c>
      <c r="M4571">
        <v>11284</v>
      </c>
      <c r="N4571">
        <v>0.98959348846676798</v>
      </c>
      <c r="O4571" s="73">
        <v>61.7757558035579</v>
      </c>
      <c r="P4571">
        <v>11284</v>
      </c>
      <c r="Q4571">
        <v>0.98959348846676798</v>
      </c>
      <c r="R4571">
        <v>11657</v>
      </c>
      <c r="S4571">
        <v>0.97846503680776897</v>
      </c>
      <c r="T4571">
        <v>35.4031285227585</v>
      </c>
      <c r="U4571">
        <v>0.70750068441219105</v>
      </c>
      <c r="V4571">
        <v>10271</v>
      </c>
      <c r="W4571">
        <v>0.117214182068658</v>
      </c>
      <c r="X4571">
        <v>1739</v>
      </c>
      <c r="Y4571">
        <v>13884</v>
      </c>
      <c r="Z4571">
        <v>0.99347678470876699</v>
      </c>
      <c r="AA4571">
        <v>52.507090294348302</v>
      </c>
      <c r="AB4571">
        <v>6964</v>
      </c>
      <c r="AC4571">
        <v>0.88671435442231294</v>
      </c>
      <c r="AD4571">
        <v>7006</v>
      </c>
      <c r="AE4571">
        <v>0.116868633509221</v>
      </c>
      <c r="AF4571">
        <v>636</v>
      </c>
      <c r="AG4571">
        <v>0</v>
      </c>
      <c r="AH4571">
        <v>5.9609930112415202E-3</v>
      </c>
      <c r="AI4571">
        <v>587</v>
      </c>
      <c r="AJ4571" s="73">
        <v>54.818319469144001</v>
      </c>
      <c r="AK4571">
        <v>11284</v>
      </c>
      <c r="AL4571">
        <v>0.98959348846676798</v>
      </c>
      <c r="AM4571">
        <v>1.03457650495708E-2</v>
      </c>
      <c r="AN4571">
        <v>40</v>
      </c>
      <c r="AO4571">
        <v>1.01910484447299E-2</v>
      </c>
      <c r="AP4571">
        <v>43</v>
      </c>
      <c r="AQ4571">
        <v>13160</v>
      </c>
      <c r="AR4571">
        <v>0.99770103278871902</v>
      </c>
      <c r="AS4571">
        <v>1.3533723436766299E-2</v>
      </c>
      <c r="AT4571">
        <v>29</v>
      </c>
      <c r="AU4571">
        <v>6.2953267303962803E-3</v>
      </c>
      <c r="AV4571">
        <v>51</v>
      </c>
      <c r="AW4571">
        <v>13231</v>
      </c>
      <c r="AX4571">
        <v>0.99779674733412504</v>
      </c>
      <c r="AY4571" s="73">
        <v>56.4190349041179</v>
      </c>
      <c r="AZ4571">
        <v>11284</v>
      </c>
      <c r="BA4571">
        <v>0.98959348846676798</v>
      </c>
      <c r="BB4571">
        <v>13001</v>
      </c>
      <c r="BC4571">
        <v>0.89545698787555295</v>
      </c>
      <c r="BD4571">
        <v>116</v>
      </c>
      <c r="BE4571">
        <v>9.2052996468435705E-2</v>
      </c>
      <c r="BF4571">
        <v>57.5185822843818</v>
      </c>
      <c r="BG4571">
        <v>61.7757558035579</v>
      </c>
      <c r="BH4571">
        <v>56.4190349041179</v>
      </c>
      <c r="BI4571">
        <v>54.818319469144001</v>
      </c>
    </row>
    <row r="4572" spans="1:61" x14ac:dyDescent="0.25">
      <c r="A4572" s="10" t="str">
        <f>VLOOKUP(D4572,'Index-Relations'!E:F,2,FALSE)</f>
        <v>BM</v>
      </c>
      <c r="B4572" t="s">
        <v>3450</v>
      </c>
      <c r="C4572" s="53" t="s">
        <v>3350</v>
      </c>
      <c r="D4572" s="59" t="s">
        <v>2896</v>
      </c>
      <c r="E4572" s="59" t="s">
        <v>7988</v>
      </c>
      <c r="F4572" t="s">
        <v>1789</v>
      </c>
      <c r="G4572" t="s">
        <v>445</v>
      </c>
      <c r="H4572" t="s">
        <v>1790</v>
      </c>
      <c r="I4572" s="52">
        <v>45505</v>
      </c>
      <c r="J4572" t="s">
        <v>2457</v>
      </c>
      <c r="K4572">
        <v>14632</v>
      </c>
      <c r="L4572" s="73">
        <v>57.573450680108401</v>
      </c>
      <c r="M4572">
        <v>11304</v>
      </c>
      <c r="N4572">
        <v>0.98948070607377503</v>
      </c>
      <c r="O4572" s="73">
        <v>61.653709430277097</v>
      </c>
      <c r="P4572">
        <v>11304</v>
      </c>
      <c r="Q4572">
        <v>0.98948070607377503</v>
      </c>
      <c r="R4572">
        <v>11680</v>
      </c>
      <c r="S4572">
        <v>0.97847345054718504</v>
      </c>
      <c r="T4572">
        <v>35.4514337516</v>
      </c>
      <c r="U4572">
        <v>0.70776268806599996</v>
      </c>
      <c r="V4572">
        <v>10275</v>
      </c>
      <c r="W4572">
        <v>0.12206214969674301</v>
      </c>
      <c r="X4572">
        <v>1738</v>
      </c>
      <c r="Y4572">
        <v>13886</v>
      </c>
      <c r="Z4572">
        <v>0.99336643450145301</v>
      </c>
      <c r="AA4572">
        <v>56.266445783498199</v>
      </c>
      <c r="AB4572">
        <v>6796</v>
      </c>
      <c r="AC4572">
        <v>0.884234466620888</v>
      </c>
      <c r="AD4572">
        <v>7060</v>
      </c>
      <c r="AE4572">
        <v>0.109006158740149</v>
      </c>
      <c r="AF4572">
        <v>776</v>
      </c>
      <c r="AG4572">
        <v>6.7593746389622497E-3</v>
      </c>
      <c r="AH4572">
        <v>5.8922463575556902E-3</v>
      </c>
      <c r="AI4572">
        <v>589</v>
      </c>
      <c r="AJ4572" s="73">
        <v>54.841001440256697</v>
      </c>
      <c r="AK4572">
        <v>11304</v>
      </c>
      <c r="AL4572">
        <v>0.98948070607377503</v>
      </c>
      <c r="AM4572">
        <v>1.02735924903749E-2</v>
      </c>
      <c r="AN4572">
        <v>40</v>
      </c>
      <c r="AO4572">
        <v>1.0108321533830599E-2</v>
      </c>
      <c r="AP4572">
        <v>43</v>
      </c>
      <c r="AQ4572">
        <v>13115</v>
      </c>
      <c r="AR4572">
        <v>0.99673999211382602</v>
      </c>
      <c r="AS4572">
        <v>1.3868991728687399E-2</v>
      </c>
      <c r="AT4572">
        <v>31</v>
      </c>
      <c r="AU4572">
        <v>5.9760726137419997E-3</v>
      </c>
      <c r="AV4572">
        <v>50</v>
      </c>
      <c r="AW4572">
        <v>13197</v>
      </c>
      <c r="AX4572">
        <v>0.99687876076691095</v>
      </c>
      <c r="AY4572" s="73">
        <v>56.612340394749097</v>
      </c>
      <c r="AZ4572">
        <v>11304</v>
      </c>
      <c r="BA4572">
        <v>0.98948070607377503</v>
      </c>
      <c r="BB4572">
        <v>12958</v>
      </c>
      <c r="BC4572">
        <v>0.89678964606701295</v>
      </c>
      <c r="BD4572">
        <v>114</v>
      </c>
      <c r="BE4572">
        <v>8.9842024512982094E-2</v>
      </c>
      <c r="BF4572">
        <v>57.573450680108401</v>
      </c>
      <c r="BG4572">
        <v>61.653709430277097</v>
      </c>
      <c r="BH4572">
        <v>56.612340394749097</v>
      </c>
      <c r="BI4572">
        <v>54.841001440256697</v>
      </c>
    </row>
    <row r="4573" spans="1:61" x14ac:dyDescent="0.25">
      <c r="A4573" s="10" t="str">
        <f>VLOOKUP(D4573,'Index-Relations'!E:F,2,FALSE)</f>
        <v>BM</v>
      </c>
      <c r="B4573" t="s">
        <v>3450</v>
      </c>
      <c r="C4573" s="53" t="s">
        <v>2765</v>
      </c>
      <c r="D4573" s="59" t="s">
        <v>2896</v>
      </c>
      <c r="E4573" s="59" t="s">
        <v>7989</v>
      </c>
      <c r="F4573" t="s">
        <v>1789</v>
      </c>
      <c r="G4573" t="s">
        <v>445</v>
      </c>
      <c r="H4573" t="s">
        <v>1790</v>
      </c>
      <c r="I4573" s="52">
        <v>45474</v>
      </c>
      <c r="J4573" t="s">
        <v>2457</v>
      </c>
      <c r="K4573">
        <v>14663</v>
      </c>
      <c r="L4573" s="73">
        <v>58.165236245196603</v>
      </c>
      <c r="M4573">
        <v>11338</v>
      </c>
      <c r="N4573">
        <v>0.98947220060665997</v>
      </c>
      <c r="O4573" s="73">
        <v>61.9826634981331</v>
      </c>
      <c r="P4573">
        <v>11338</v>
      </c>
      <c r="Q4573">
        <v>0.98947220060665997</v>
      </c>
      <c r="R4573">
        <v>11714</v>
      </c>
      <c r="S4573">
        <v>0.97866990412462296</v>
      </c>
      <c r="T4573">
        <v>35.161547025880097</v>
      </c>
      <c r="U4573">
        <v>0.71135970043371699</v>
      </c>
      <c r="V4573">
        <v>10280</v>
      </c>
      <c r="W4573">
        <v>0.121833684504194</v>
      </c>
      <c r="X4573">
        <v>1740</v>
      </c>
      <c r="Y4573">
        <v>13910</v>
      </c>
      <c r="Z4573">
        <v>0.99205275918055802</v>
      </c>
      <c r="AA4573">
        <v>55.308722812754198</v>
      </c>
      <c r="AB4573">
        <v>6654</v>
      </c>
      <c r="AC4573">
        <v>0.87646303665165803</v>
      </c>
      <c r="AD4573">
        <v>7215</v>
      </c>
      <c r="AE4573">
        <v>0.11526652027794999</v>
      </c>
      <c r="AF4573">
        <v>794</v>
      </c>
      <c r="AG4573">
        <v>8.2704430703910807E-3</v>
      </c>
      <c r="AH4573">
        <v>5.2408976753907099E-3</v>
      </c>
      <c r="AI4573">
        <v>589</v>
      </c>
      <c r="AJ4573" s="73">
        <v>55.346094700154502</v>
      </c>
      <c r="AK4573">
        <v>11338</v>
      </c>
      <c r="AL4573">
        <v>0.98947220060665997</v>
      </c>
      <c r="AM4573">
        <v>9.8497873199769898E-3</v>
      </c>
      <c r="AN4573">
        <v>39</v>
      </c>
      <c r="AO4573">
        <v>9.8570991660255798E-3</v>
      </c>
      <c r="AP4573">
        <v>44</v>
      </c>
      <c r="AQ4573">
        <v>13150</v>
      </c>
      <c r="AR4573">
        <v>0.99668901474378202</v>
      </c>
      <c r="AS4573">
        <v>1.3313270236049999E-2</v>
      </c>
      <c r="AT4573">
        <v>31</v>
      </c>
      <c r="AU4573">
        <v>5.56733493363869E-3</v>
      </c>
      <c r="AV4573">
        <v>50</v>
      </c>
      <c r="AW4573">
        <v>13232</v>
      </c>
      <c r="AX4573">
        <v>0.996834346464745</v>
      </c>
      <c r="AY4573" s="73">
        <v>57.379945975091402</v>
      </c>
      <c r="AZ4573">
        <v>11338</v>
      </c>
      <c r="BA4573">
        <v>0.98947220060665997</v>
      </c>
      <c r="BB4573">
        <v>12992</v>
      </c>
      <c r="BC4573">
        <v>0.89694995711451797</v>
      </c>
      <c r="BD4573">
        <v>114</v>
      </c>
      <c r="BE4573">
        <v>8.9881958463238404E-2</v>
      </c>
      <c r="BF4573">
        <v>58.165236245196603</v>
      </c>
      <c r="BG4573">
        <v>61.9826634981331</v>
      </c>
      <c r="BH4573">
        <v>57.379945975091402</v>
      </c>
      <c r="BI4573">
        <v>55.346094700154502</v>
      </c>
    </row>
    <row r="4574" spans="1:61" x14ac:dyDescent="0.25">
      <c r="A4574" s="10" t="str">
        <f>VLOOKUP(D4574,'Index-Relations'!E:F,2,FALSE)</f>
        <v>BM</v>
      </c>
      <c r="B4574" t="s">
        <v>3450</v>
      </c>
      <c r="C4574" s="53" t="s">
        <v>2766</v>
      </c>
      <c r="D4574" s="59" t="s">
        <v>2896</v>
      </c>
      <c r="E4574" s="59" t="s">
        <v>7990</v>
      </c>
      <c r="F4574" t="s">
        <v>1789</v>
      </c>
      <c r="G4574" t="s">
        <v>445</v>
      </c>
      <c r="H4574" t="s">
        <v>1790</v>
      </c>
      <c r="I4574" s="52">
        <v>45446</v>
      </c>
      <c r="J4574" t="s">
        <v>2457</v>
      </c>
      <c r="K4574">
        <v>14800</v>
      </c>
      <c r="L4574" s="73">
        <v>58.251159254522697</v>
      </c>
      <c r="M4574">
        <v>11366</v>
      </c>
      <c r="N4574">
        <v>0.98968821365688497</v>
      </c>
      <c r="O4574" s="73">
        <v>61.853802434271202</v>
      </c>
      <c r="P4574">
        <v>11366</v>
      </c>
      <c r="Q4574">
        <v>0.98968821365688497</v>
      </c>
      <c r="R4574">
        <v>11762</v>
      </c>
      <c r="S4574">
        <v>0.97864919588910604</v>
      </c>
      <c r="T4574">
        <v>35.448355881843902</v>
      </c>
      <c r="U4574">
        <v>0.71606217049214704</v>
      </c>
      <c r="V4574">
        <v>10398</v>
      </c>
      <c r="W4574">
        <v>0.128887648186432</v>
      </c>
      <c r="X4574">
        <v>1765</v>
      </c>
      <c r="Y4574">
        <v>14042</v>
      </c>
      <c r="Z4574">
        <v>0.99171787779324405</v>
      </c>
      <c r="AA4574">
        <v>57.290514886894897</v>
      </c>
      <c r="AB4574">
        <v>6557</v>
      </c>
      <c r="AC4574">
        <v>0.87610048302586097</v>
      </c>
      <c r="AD4574">
        <v>7448</v>
      </c>
      <c r="AE4574">
        <v>0.11537252475221001</v>
      </c>
      <c r="AF4574">
        <v>795</v>
      </c>
      <c r="AG4574">
        <v>8.5269922219284693E-3</v>
      </c>
      <c r="AH4574">
        <v>5.4436518984037601E-3</v>
      </c>
      <c r="AI4574">
        <v>591</v>
      </c>
      <c r="AJ4574" s="73">
        <v>55.376581328729699</v>
      </c>
      <c r="AK4574">
        <v>11366</v>
      </c>
      <c r="AL4574">
        <v>0.98968821365688497</v>
      </c>
      <c r="AM4574">
        <v>9.6821739871328204E-3</v>
      </c>
      <c r="AN4574">
        <v>38</v>
      </c>
      <c r="AO4574">
        <v>9.95205847831113E-3</v>
      </c>
      <c r="AP4574">
        <v>44</v>
      </c>
      <c r="AQ4574">
        <v>13205</v>
      </c>
      <c r="AR4574">
        <v>0.99684827073188398</v>
      </c>
      <c r="AS4574">
        <v>1.40661650135005E-2</v>
      </c>
      <c r="AT4574">
        <v>31</v>
      </c>
      <c r="AU4574">
        <v>5.6999713529107699E-3</v>
      </c>
      <c r="AV4574">
        <v>52</v>
      </c>
      <c r="AW4574">
        <v>13266</v>
      </c>
      <c r="AX4574">
        <v>0.99693538296055095</v>
      </c>
      <c r="AY4574" s="73">
        <v>57.689328661992498</v>
      </c>
      <c r="AZ4574">
        <v>11366</v>
      </c>
      <c r="BA4574">
        <v>0.98968821365688497</v>
      </c>
      <c r="BB4574">
        <v>13047</v>
      </c>
      <c r="BC4574">
        <v>0.89816176922163704</v>
      </c>
      <c r="BD4574">
        <v>114</v>
      </c>
      <c r="BE4574">
        <v>8.8734443031935506E-2</v>
      </c>
      <c r="BF4574">
        <v>58.251159254522697</v>
      </c>
      <c r="BG4574">
        <v>61.853802434271202</v>
      </c>
      <c r="BH4574">
        <v>57.689328661992498</v>
      </c>
      <c r="BI4574">
        <v>55.376581328729699</v>
      </c>
    </row>
    <row r="4575" spans="1:61" x14ac:dyDescent="0.25">
      <c r="A4575" s="10" t="str">
        <f>VLOOKUP(D4575,'Index-Relations'!E:F,2,FALSE)</f>
        <v>BM</v>
      </c>
      <c r="B4575" t="s">
        <v>3450</v>
      </c>
      <c r="C4575" s="53" t="s">
        <v>2767</v>
      </c>
      <c r="D4575" s="59" t="s">
        <v>2896</v>
      </c>
      <c r="E4575" s="59" t="s">
        <v>7991</v>
      </c>
      <c r="F4575" t="s">
        <v>1789</v>
      </c>
      <c r="G4575" t="s">
        <v>445</v>
      </c>
      <c r="H4575" t="s">
        <v>1790</v>
      </c>
      <c r="I4575" s="52">
        <v>45413</v>
      </c>
      <c r="J4575" t="s">
        <v>2457</v>
      </c>
      <c r="K4575">
        <v>14854</v>
      </c>
      <c r="L4575" s="73">
        <v>58.145450270169597</v>
      </c>
      <c r="M4575">
        <v>11396</v>
      </c>
      <c r="N4575">
        <v>0.989426340059674</v>
      </c>
      <c r="O4575" s="73">
        <v>61.767471611111297</v>
      </c>
      <c r="P4575">
        <v>11396</v>
      </c>
      <c r="Q4575">
        <v>0.989426340059674</v>
      </c>
      <c r="R4575">
        <v>11804</v>
      </c>
      <c r="S4575">
        <v>0.97810793800433005</v>
      </c>
      <c r="T4575">
        <v>35.6986534092607</v>
      </c>
      <c r="U4575">
        <v>0.71066773326631005</v>
      </c>
      <c r="V4575">
        <v>10418</v>
      </c>
      <c r="W4575">
        <v>0.12619145098409301</v>
      </c>
      <c r="X4575">
        <v>1768</v>
      </c>
      <c r="Y4575">
        <v>14069</v>
      </c>
      <c r="Z4575">
        <v>0.99156601828329105</v>
      </c>
      <c r="AA4575">
        <v>59.245593149258198</v>
      </c>
      <c r="AB4575">
        <v>6489</v>
      </c>
      <c r="AC4575">
        <v>0.87343815124062396</v>
      </c>
      <c r="AD4575">
        <v>7540</v>
      </c>
      <c r="AE4575">
        <v>0.11785540564908201</v>
      </c>
      <c r="AF4575">
        <v>825</v>
      </c>
      <c r="AG4575">
        <v>8.7064431102924708E-3</v>
      </c>
      <c r="AH4575">
        <v>5.2408071166278897E-3</v>
      </c>
      <c r="AI4575">
        <v>594</v>
      </c>
      <c r="AJ4575" s="73">
        <v>55.179715151618801</v>
      </c>
      <c r="AK4575">
        <v>11396</v>
      </c>
      <c r="AL4575">
        <v>0.989426340059674</v>
      </c>
      <c r="AM4575">
        <v>9.7020370518482897E-3</v>
      </c>
      <c r="AN4575">
        <v>39</v>
      </c>
      <c r="AO4575">
        <v>1.2814095461983E-2</v>
      </c>
      <c r="AP4575">
        <v>44</v>
      </c>
      <c r="AQ4575">
        <v>13222</v>
      </c>
      <c r="AR4575">
        <v>0.99646864422857995</v>
      </c>
      <c r="AS4575">
        <v>1.4034666371789401E-2</v>
      </c>
      <c r="AT4575">
        <v>31</v>
      </c>
      <c r="AU4575">
        <v>5.5266073595829296E-3</v>
      </c>
      <c r="AV4575">
        <v>52</v>
      </c>
      <c r="AW4575">
        <v>13305</v>
      </c>
      <c r="AX4575">
        <v>0.99679938720233496</v>
      </c>
      <c r="AY4575" s="73">
        <v>57.633879217711097</v>
      </c>
      <c r="AZ4575">
        <v>11396</v>
      </c>
      <c r="BA4575">
        <v>0.989426340059674</v>
      </c>
      <c r="BB4575">
        <v>13058</v>
      </c>
      <c r="BC4575">
        <v>0.90038892383037405</v>
      </c>
      <c r="BD4575">
        <v>120</v>
      </c>
      <c r="BE4575">
        <v>8.3265624936223206E-2</v>
      </c>
      <c r="BF4575">
        <v>58.145450270169597</v>
      </c>
      <c r="BG4575">
        <v>61.767471611111297</v>
      </c>
      <c r="BH4575">
        <v>57.633879217711097</v>
      </c>
      <c r="BI4575">
        <v>55.179715151618801</v>
      </c>
    </row>
    <row r="4576" spans="1:61" x14ac:dyDescent="0.25">
      <c r="A4576" s="10" t="str">
        <f>VLOOKUP(D4576,'Index-Relations'!E:F,2,FALSE)</f>
        <v>BM</v>
      </c>
      <c r="B4576" t="s">
        <v>3450</v>
      </c>
      <c r="C4576" s="53" t="s">
        <v>2768</v>
      </c>
      <c r="D4576" s="59" t="s">
        <v>2896</v>
      </c>
      <c r="E4576" s="59" t="s">
        <v>7992</v>
      </c>
      <c r="F4576" t="s">
        <v>1789</v>
      </c>
      <c r="G4576" t="s">
        <v>445</v>
      </c>
      <c r="H4576" t="s">
        <v>1790</v>
      </c>
      <c r="I4576" s="52">
        <v>45383</v>
      </c>
      <c r="J4576" t="s">
        <v>2457</v>
      </c>
      <c r="K4576">
        <v>14872</v>
      </c>
      <c r="L4576">
        <v>61.989609872282003</v>
      </c>
      <c r="M4576">
        <v>11230</v>
      </c>
      <c r="N4576">
        <v>0.98951298935421195</v>
      </c>
      <c r="O4576">
        <v>65.980811628696799</v>
      </c>
      <c r="P4576">
        <v>11230</v>
      </c>
      <c r="Q4576">
        <v>0.98951298935421195</v>
      </c>
      <c r="R4576">
        <v>11825</v>
      </c>
      <c r="S4576">
        <v>0.97882310535392203</v>
      </c>
      <c r="T4576">
        <v>35.536334829645902</v>
      </c>
      <c r="U4576">
        <v>0.71083330593636096</v>
      </c>
      <c r="V4576">
        <v>10422</v>
      </c>
      <c r="W4576">
        <v>0.125555147403415</v>
      </c>
      <c r="X4576">
        <v>1767</v>
      </c>
      <c r="Y4576">
        <v>14085</v>
      </c>
      <c r="Z4576">
        <v>0.991913476329776</v>
      </c>
      <c r="AA4576">
        <v>56.986061295227799</v>
      </c>
      <c r="AB4576">
        <v>6488</v>
      </c>
      <c r="AC4576">
        <v>0.87242054355770404</v>
      </c>
      <c r="AD4576">
        <v>7557</v>
      </c>
      <c r="AE4576">
        <v>0.11921309632369401</v>
      </c>
      <c r="AF4576">
        <v>827</v>
      </c>
      <c r="AG4576">
        <v>8.36636011860027E-3</v>
      </c>
      <c r="AH4576">
        <v>5.1548270234283902E-3</v>
      </c>
      <c r="AI4576">
        <v>594</v>
      </c>
      <c r="AJ4576">
        <v>57.849331374986498</v>
      </c>
      <c r="AK4576">
        <v>11230</v>
      </c>
      <c r="AL4576">
        <v>0.98951298935421195</v>
      </c>
      <c r="AM4576">
        <v>9.6916487336843292E-3</v>
      </c>
      <c r="AN4576">
        <v>38</v>
      </c>
      <c r="AO4576">
        <v>1.1759173525232199E-2</v>
      </c>
      <c r="AP4576">
        <v>44</v>
      </c>
      <c r="AQ4576">
        <v>13239</v>
      </c>
      <c r="AR4576">
        <v>0.99713546534397302</v>
      </c>
      <c r="AS4576">
        <v>1.39811804903052E-2</v>
      </c>
      <c r="AT4576">
        <v>31</v>
      </c>
      <c r="AU4576">
        <v>5.2867587731784804E-3</v>
      </c>
      <c r="AV4576">
        <v>52</v>
      </c>
      <c r="AW4576">
        <v>13322</v>
      </c>
      <c r="AX4576">
        <v>0.99744992709515701</v>
      </c>
      <c r="AY4576">
        <v>61.6502187519133</v>
      </c>
      <c r="AZ4576">
        <v>11230</v>
      </c>
      <c r="BA4576">
        <v>0.98951298935421195</v>
      </c>
      <c r="BB4576">
        <v>13075</v>
      </c>
      <c r="BC4576">
        <v>0.901805322638074</v>
      </c>
      <c r="BD4576">
        <v>120</v>
      </c>
      <c r="BE4576">
        <v>8.3570969180666199E-2</v>
      </c>
      <c r="BF4576">
        <v>58.439134939852003</v>
      </c>
      <c r="BG4576">
        <v>61.926611273167602</v>
      </c>
      <c r="BH4576">
        <v>58.262173955828601</v>
      </c>
      <c r="BI4576">
        <v>55.1513391761343</v>
      </c>
    </row>
    <row r="4577" spans="1:61" x14ac:dyDescent="0.25">
      <c r="A4577" s="10" t="str">
        <f>VLOOKUP(D4577,'Index-Relations'!E:F,2,FALSE)</f>
        <v>BM</v>
      </c>
      <c r="B4577" t="s">
        <v>3450</v>
      </c>
      <c r="C4577" s="53" t="s">
        <v>2769</v>
      </c>
      <c r="D4577" s="59" t="s">
        <v>2896</v>
      </c>
      <c r="E4577" s="59" t="s">
        <v>7993</v>
      </c>
      <c r="F4577" t="s">
        <v>1789</v>
      </c>
      <c r="G4577" t="s">
        <v>445</v>
      </c>
      <c r="H4577" t="s">
        <v>1790</v>
      </c>
      <c r="I4577" s="52">
        <v>45352</v>
      </c>
      <c r="J4577" t="s">
        <v>2457</v>
      </c>
      <c r="K4577">
        <v>14859</v>
      </c>
      <c r="L4577">
        <v>62.443227821415803</v>
      </c>
      <c r="M4577">
        <v>11012</v>
      </c>
      <c r="N4577">
        <v>0.987445538605915</v>
      </c>
      <c r="O4577">
        <v>100</v>
      </c>
      <c r="P4577">
        <v>11012</v>
      </c>
      <c r="Q4577">
        <v>0.987445538605915</v>
      </c>
      <c r="R4577">
        <v>11852</v>
      </c>
      <c r="S4577">
        <v>0.97870692885056898</v>
      </c>
      <c r="T4577">
        <v>35.564036133669298</v>
      </c>
      <c r="U4577">
        <v>0.69747419850644898</v>
      </c>
      <c r="V4577">
        <v>10265</v>
      </c>
      <c r="W4577">
        <v>0.116737349994852</v>
      </c>
      <c r="X4577">
        <v>1587</v>
      </c>
      <c r="Y4577">
        <v>14124</v>
      </c>
      <c r="Z4577">
        <v>0.99229737848424104</v>
      </c>
      <c r="AA4577">
        <v>57.625264724003003</v>
      </c>
      <c r="AB4577">
        <v>6498</v>
      </c>
      <c r="AC4577">
        <v>0.87099170229591205</v>
      </c>
      <c r="AD4577">
        <v>7585</v>
      </c>
      <c r="AE4577">
        <v>0.120990811658195</v>
      </c>
      <c r="AF4577">
        <v>776</v>
      </c>
      <c r="AG4577">
        <v>8.0174860458923202E-3</v>
      </c>
      <c r="AH4577">
        <v>1.81728323621059E-3</v>
      </c>
      <c r="AI4577">
        <v>422</v>
      </c>
      <c r="AJ4577">
        <v>58.484391149612001</v>
      </c>
      <c r="AK4577">
        <v>11012</v>
      </c>
      <c r="AL4577">
        <v>0.987445538605915</v>
      </c>
      <c r="AM4577">
        <v>9.8248426991454606E-3</v>
      </c>
      <c r="AN4577">
        <v>38</v>
      </c>
      <c r="AO4577">
        <v>1.17580934279207E-2</v>
      </c>
      <c r="AP4577">
        <v>44</v>
      </c>
      <c r="AQ4577">
        <v>13257</v>
      </c>
      <c r="AR4577">
        <v>0.99734468810060195</v>
      </c>
      <c r="AS4577">
        <v>1.3765404757328801E-2</v>
      </c>
      <c r="AT4577">
        <v>31</v>
      </c>
      <c r="AU4577">
        <v>5.8743128210701498E-3</v>
      </c>
      <c r="AV4577">
        <v>54</v>
      </c>
      <c r="AW4577">
        <v>13284</v>
      </c>
      <c r="AX4577">
        <v>0.99726819852510595</v>
      </c>
      <c r="AY4577">
        <v>61.862161275264697</v>
      </c>
      <c r="AZ4577">
        <v>11012</v>
      </c>
      <c r="BA4577">
        <v>0.987445538605915</v>
      </c>
      <c r="BB4577">
        <v>13093</v>
      </c>
      <c r="BC4577">
        <v>0.90052035399146102</v>
      </c>
      <c r="BD4577">
        <v>120</v>
      </c>
      <c r="BE4577">
        <v>8.5066240681219304E-2</v>
      </c>
      <c r="BF4577">
        <v>58.845174872792697</v>
      </c>
      <c r="BG4577">
        <v>62.181774695617797</v>
      </c>
      <c r="BH4577">
        <v>58.439372971566002</v>
      </c>
      <c r="BI4577">
        <v>55.716846187451303</v>
      </c>
    </row>
    <row r="4578" spans="1:61" x14ac:dyDescent="0.25">
      <c r="A4578" s="10" t="str">
        <f>VLOOKUP(D4578,'Index-Relations'!E:F,2,FALSE)</f>
        <v>BM</v>
      </c>
      <c r="B4578" t="s">
        <v>3450</v>
      </c>
      <c r="C4578" s="53" t="s">
        <v>2770</v>
      </c>
      <c r="D4578" s="59" t="s">
        <v>2896</v>
      </c>
      <c r="E4578" s="59" t="s">
        <v>7994</v>
      </c>
      <c r="F4578" t="s">
        <v>1789</v>
      </c>
      <c r="G4578" t="s">
        <v>445</v>
      </c>
      <c r="H4578" t="s">
        <v>1790</v>
      </c>
      <c r="I4578" s="52">
        <v>45323</v>
      </c>
      <c r="J4578" t="s">
        <v>2457</v>
      </c>
      <c r="K4578">
        <v>14874</v>
      </c>
      <c r="L4578">
        <v>63.090873897783297</v>
      </c>
      <c r="M4578">
        <v>10893</v>
      </c>
      <c r="N4578">
        <v>0.986987681696049</v>
      </c>
      <c r="O4578">
        <v>100</v>
      </c>
      <c r="P4578">
        <v>10893</v>
      </c>
      <c r="Q4578">
        <v>0.986987681696049</v>
      </c>
      <c r="R4578">
        <v>11865</v>
      </c>
      <c r="S4578">
        <v>0.97933125656209397</v>
      </c>
      <c r="T4578">
        <v>35.7888235608632</v>
      </c>
      <c r="U4578">
        <v>0.69063366385118596</v>
      </c>
      <c r="V4578">
        <v>10056</v>
      </c>
      <c r="W4578">
        <v>0.114435625166348</v>
      </c>
      <c r="X4578">
        <v>1499</v>
      </c>
      <c r="Y4578">
        <v>14021</v>
      </c>
      <c r="Z4578">
        <v>0.99254466884452297</v>
      </c>
      <c r="AA4578">
        <v>59.325584003553701</v>
      </c>
      <c r="AB4578">
        <v>6366</v>
      </c>
      <c r="AC4578">
        <v>0.86803763103389897</v>
      </c>
      <c r="AD4578">
        <v>7614</v>
      </c>
      <c r="AE4578">
        <v>0.124200546193347</v>
      </c>
      <c r="AF4578">
        <v>894</v>
      </c>
      <c r="AG4578">
        <v>7.7618227727534999E-3</v>
      </c>
      <c r="AH4578">
        <v>1.75939891288599E-3</v>
      </c>
      <c r="AI4578">
        <v>392</v>
      </c>
      <c r="AJ4578">
        <v>59.212163606333199</v>
      </c>
      <c r="AK4578">
        <v>10893</v>
      </c>
      <c r="AL4578">
        <v>0.986987681696049</v>
      </c>
      <c r="AM4578">
        <v>1.0155959429911401E-2</v>
      </c>
      <c r="AN4578">
        <v>38</v>
      </c>
      <c r="AO4578">
        <v>1.18212018144262E-2</v>
      </c>
      <c r="AP4578">
        <v>43</v>
      </c>
      <c r="AQ4578">
        <v>13178</v>
      </c>
      <c r="AR4578">
        <v>0.99673658397798603</v>
      </c>
      <c r="AS4578">
        <v>1.40113633123682E-2</v>
      </c>
      <c r="AT4578">
        <v>31</v>
      </c>
      <c r="AU4578">
        <v>6.06213625127791E-3</v>
      </c>
      <c r="AV4578">
        <v>54</v>
      </c>
      <c r="AW4578">
        <v>13264</v>
      </c>
      <c r="AX4578">
        <v>0.996897294157299</v>
      </c>
      <c r="AY4578">
        <v>62.441327464104297</v>
      </c>
      <c r="AZ4578">
        <v>10893</v>
      </c>
      <c r="BA4578">
        <v>0.986987681696049</v>
      </c>
      <c r="BB4578">
        <v>13007</v>
      </c>
      <c r="BC4578">
        <v>0.90240230802673904</v>
      </c>
      <c r="BD4578">
        <v>128</v>
      </c>
      <c r="BE4578">
        <v>8.2513074136821005E-2</v>
      </c>
      <c r="BF4578">
        <v>59.379364496741701</v>
      </c>
      <c r="BG4578">
        <v>62.373555299764497</v>
      </c>
      <c r="BH4578">
        <v>58.859284844537399</v>
      </c>
      <c r="BI4578">
        <v>56.311350993009299</v>
      </c>
    </row>
    <row r="4579" spans="1:61" x14ac:dyDescent="0.25">
      <c r="A4579" s="10" t="str">
        <f>VLOOKUP(D4579,'Index-Relations'!E:F,2,FALSE)</f>
        <v>ESG</v>
      </c>
      <c r="B4579" t="s">
        <v>3450</v>
      </c>
      <c r="C4579" s="53" t="s">
        <v>2760</v>
      </c>
      <c r="D4579" s="59" t="s">
        <v>2897</v>
      </c>
      <c r="E4579" s="59" t="s">
        <v>7995</v>
      </c>
      <c r="F4579" t="s">
        <v>1792</v>
      </c>
      <c r="G4579" t="s">
        <v>1791</v>
      </c>
      <c r="H4579" t="s">
        <v>1793</v>
      </c>
      <c r="I4579" s="52">
        <v>45658</v>
      </c>
      <c r="J4579" t="s">
        <v>2457</v>
      </c>
      <c r="K4579">
        <v>97</v>
      </c>
      <c r="L4579" s="73">
        <v>53.460945855408902</v>
      </c>
      <c r="M4579">
        <v>87</v>
      </c>
      <c r="N4579">
        <v>0.95992234093680295</v>
      </c>
      <c r="O4579" s="73">
        <v>55.677367429801897</v>
      </c>
      <c r="P4579">
        <v>87</v>
      </c>
      <c r="Q4579">
        <v>0.95992234093680295</v>
      </c>
      <c r="R4579">
        <v>76</v>
      </c>
      <c r="S4579">
        <v>0.90210097907665099</v>
      </c>
      <c r="T4579">
        <v>55.8461889731648</v>
      </c>
      <c r="U4579">
        <v>0.959132780443952</v>
      </c>
      <c r="V4579">
        <v>92</v>
      </c>
      <c r="W4579">
        <v>1.11354711222982E-2</v>
      </c>
      <c r="X4579">
        <v>2</v>
      </c>
      <c r="Y4579">
        <v>93</v>
      </c>
      <c r="Z4579">
        <v>0.94662362891707696</v>
      </c>
      <c r="AA4579">
        <v>64.154115437686997</v>
      </c>
      <c r="AB4579">
        <v>70</v>
      </c>
      <c r="AC4579">
        <v>0.83102957544107303</v>
      </c>
      <c r="AD4579">
        <v>23</v>
      </c>
      <c r="AE4579">
        <v>0.115594053476004</v>
      </c>
      <c r="AF4579">
        <v>4</v>
      </c>
      <c r="AG4579">
        <v>5.3376371082921897E-2</v>
      </c>
      <c r="AH4579">
        <v>0.198787828800216</v>
      </c>
      <c r="AI4579">
        <v>61</v>
      </c>
      <c r="AJ4579" s="73">
        <v>50.748303289185998</v>
      </c>
      <c r="AK4579">
        <v>87</v>
      </c>
      <c r="AL4579">
        <v>0.95992234093680295</v>
      </c>
      <c r="AM4579">
        <v>0</v>
      </c>
      <c r="AN4579">
        <v>0</v>
      </c>
      <c r="AO4579">
        <v>0</v>
      </c>
      <c r="AP4579">
        <v>0</v>
      </c>
      <c r="AQ4579">
        <v>97</v>
      </c>
      <c r="AR4579">
        <v>1</v>
      </c>
      <c r="AS4579">
        <v>0</v>
      </c>
      <c r="AT4579">
        <v>0</v>
      </c>
      <c r="AU4579">
        <v>0</v>
      </c>
      <c r="AV4579">
        <v>0</v>
      </c>
      <c r="AW4579">
        <v>97</v>
      </c>
      <c r="AX4579">
        <v>1</v>
      </c>
      <c r="AY4579" s="73">
        <v>53.159553084433</v>
      </c>
      <c r="AZ4579">
        <v>87</v>
      </c>
      <c r="BA4579">
        <v>0.95992234093680295</v>
      </c>
      <c r="BB4579">
        <v>96</v>
      </c>
      <c r="BC4579">
        <v>0.97826464967820503</v>
      </c>
      <c r="BD4579">
        <v>1</v>
      </c>
      <c r="BE4579">
        <v>2.17353503217949E-2</v>
      </c>
      <c r="BF4579">
        <v>53.460945855408902</v>
      </c>
      <c r="BG4579">
        <v>55.677367429801897</v>
      </c>
      <c r="BH4579">
        <v>53.159553084433</v>
      </c>
      <c r="BI4579">
        <v>50.748303289185998</v>
      </c>
    </row>
    <row r="4580" spans="1:61" x14ac:dyDescent="0.25">
      <c r="A4580" s="10" t="str">
        <f>VLOOKUP(D4580,'Index-Relations'!E:F,2,FALSE)</f>
        <v>ESG</v>
      </c>
      <c r="B4580" t="s">
        <v>3450</v>
      </c>
      <c r="C4580" s="53" t="s">
        <v>2761</v>
      </c>
      <c r="D4580" s="59" t="s">
        <v>2897</v>
      </c>
      <c r="E4580" s="59" t="s">
        <v>7996</v>
      </c>
      <c r="F4580" t="s">
        <v>1792</v>
      </c>
      <c r="G4580" t="s">
        <v>1791</v>
      </c>
      <c r="H4580" t="s">
        <v>1793</v>
      </c>
      <c r="I4580" s="52">
        <v>45628</v>
      </c>
      <c r="J4580" t="s">
        <v>2457</v>
      </c>
      <c r="K4580">
        <v>98</v>
      </c>
      <c r="L4580" s="73">
        <v>54.036621098806997</v>
      </c>
      <c r="M4580">
        <v>88</v>
      </c>
      <c r="N4580">
        <v>0.96775707796556698</v>
      </c>
      <c r="O4580" s="73">
        <v>56.442859414127</v>
      </c>
      <c r="P4580">
        <v>88</v>
      </c>
      <c r="Q4580">
        <v>0.96775707796556698</v>
      </c>
      <c r="R4580">
        <v>77</v>
      </c>
      <c r="S4580">
        <v>0.90869701413558701</v>
      </c>
      <c r="T4580">
        <v>55.667391393551704</v>
      </c>
      <c r="U4580">
        <v>0.96002967234052194</v>
      </c>
      <c r="V4580">
        <v>93</v>
      </c>
      <c r="W4580">
        <v>1.2081230268176601E-2</v>
      </c>
      <c r="X4580">
        <v>2</v>
      </c>
      <c r="Y4580">
        <v>94</v>
      </c>
      <c r="Z4580">
        <v>0.95497782596397696</v>
      </c>
      <c r="AA4580">
        <v>56.684470507689298</v>
      </c>
      <c r="AB4580">
        <v>68</v>
      </c>
      <c r="AC4580">
        <v>0.79620551262370098</v>
      </c>
      <c r="AD4580">
        <v>26</v>
      </c>
      <c r="AE4580">
        <v>0.158772313340275</v>
      </c>
      <c r="AF4580">
        <v>4</v>
      </c>
      <c r="AG4580">
        <v>4.5022174036023203E-2</v>
      </c>
      <c r="AH4580">
        <v>0.21684904894958601</v>
      </c>
      <c r="AI4580">
        <v>63</v>
      </c>
      <c r="AJ4580" s="73">
        <v>51.152345959647903</v>
      </c>
      <c r="AK4580">
        <v>88</v>
      </c>
      <c r="AL4580">
        <v>0.96775707796556698</v>
      </c>
      <c r="AM4580">
        <v>0</v>
      </c>
      <c r="AN4580">
        <v>0</v>
      </c>
      <c r="AO4580">
        <v>0</v>
      </c>
      <c r="AP4580">
        <v>0</v>
      </c>
      <c r="AQ4580">
        <v>98</v>
      </c>
      <c r="AR4580">
        <v>0.999999999999999</v>
      </c>
      <c r="AS4580">
        <v>0</v>
      </c>
      <c r="AT4580">
        <v>0</v>
      </c>
      <c r="AU4580">
        <v>0</v>
      </c>
      <c r="AV4580">
        <v>0</v>
      </c>
      <c r="AW4580">
        <v>98</v>
      </c>
      <c r="AX4580">
        <v>0.999999999999999</v>
      </c>
      <c r="AY4580" s="73">
        <v>53.649388799094901</v>
      </c>
      <c r="AZ4580">
        <v>88</v>
      </c>
      <c r="BA4580">
        <v>0.96775707796556698</v>
      </c>
      <c r="BB4580">
        <v>97</v>
      </c>
      <c r="BC4580">
        <v>0.97919335438481803</v>
      </c>
      <c r="BD4580">
        <v>1</v>
      </c>
      <c r="BE4580">
        <v>2.0806645615181901E-2</v>
      </c>
      <c r="BF4580">
        <v>54.036621098806997</v>
      </c>
      <c r="BG4580">
        <v>56.442859414127</v>
      </c>
      <c r="BH4580">
        <v>53.649388799094901</v>
      </c>
      <c r="BI4580">
        <v>51.152345959647903</v>
      </c>
    </row>
    <row r="4581" spans="1:61" x14ac:dyDescent="0.25">
      <c r="A4581" s="10" t="str">
        <f>VLOOKUP(D4581,'Index-Relations'!E:F,2,FALSE)</f>
        <v>ESG</v>
      </c>
      <c r="B4581" t="s">
        <v>3450</v>
      </c>
      <c r="C4581" s="53" t="s">
        <v>2762</v>
      </c>
      <c r="D4581" s="59" t="s">
        <v>2897</v>
      </c>
      <c r="E4581" s="59" t="s">
        <v>7997</v>
      </c>
      <c r="F4581" t="s">
        <v>1792</v>
      </c>
      <c r="G4581" t="s">
        <v>1791</v>
      </c>
      <c r="H4581" t="s">
        <v>1793</v>
      </c>
      <c r="I4581" s="52">
        <v>45597</v>
      </c>
      <c r="J4581" t="s">
        <v>2457</v>
      </c>
      <c r="K4581">
        <v>99</v>
      </c>
      <c r="L4581" s="73">
        <v>54.196752071619997</v>
      </c>
      <c r="M4581">
        <v>89</v>
      </c>
      <c r="N4581">
        <v>0.96858259683421799</v>
      </c>
      <c r="O4581" s="73">
        <v>56.424146882860903</v>
      </c>
      <c r="P4581">
        <v>89</v>
      </c>
      <c r="Q4581">
        <v>0.96858259683421799</v>
      </c>
      <c r="R4581">
        <v>78</v>
      </c>
      <c r="S4581">
        <v>0.91195676129522496</v>
      </c>
      <c r="T4581">
        <v>54.969044438224898</v>
      </c>
      <c r="U4581">
        <v>0.955607679942161</v>
      </c>
      <c r="V4581">
        <v>92</v>
      </c>
      <c r="W4581">
        <v>1.4112964399412901E-2</v>
      </c>
      <c r="X4581">
        <v>2</v>
      </c>
      <c r="Y4581">
        <v>93</v>
      </c>
      <c r="Z4581">
        <v>0.94982780446144199</v>
      </c>
      <c r="AA4581">
        <v>54.653301197363497</v>
      </c>
      <c r="AB4581">
        <v>67</v>
      </c>
      <c r="AC4581">
        <v>0.78887462317100199</v>
      </c>
      <c r="AD4581">
        <v>26</v>
      </c>
      <c r="AE4581">
        <v>0.16095318129044001</v>
      </c>
      <c r="AF4581">
        <v>6</v>
      </c>
      <c r="AG4581">
        <v>5.0172195538556799E-2</v>
      </c>
      <c r="AH4581">
        <v>0.22037895021487</v>
      </c>
      <c r="AI4581">
        <v>63</v>
      </c>
      <c r="AJ4581" s="73">
        <v>51.377287923632998</v>
      </c>
      <c r="AK4581">
        <v>89</v>
      </c>
      <c r="AL4581">
        <v>0.96858259683421799</v>
      </c>
      <c r="AM4581">
        <v>0</v>
      </c>
      <c r="AN4581">
        <v>0</v>
      </c>
      <c r="AO4581">
        <v>0</v>
      </c>
      <c r="AP4581">
        <v>0</v>
      </c>
      <c r="AQ4581">
        <v>99</v>
      </c>
      <c r="AR4581">
        <v>0.999999999999999</v>
      </c>
      <c r="AS4581">
        <v>0</v>
      </c>
      <c r="AT4581">
        <v>0</v>
      </c>
      <c r="AU4581">
        <v>0</v>
      </c>
      <c r="AV4581">
        <v>0</v>
      </c>
      <c r="AW4581">
        <v>99</v>
      </c>
      <c r="AX4581">
        <v>1</v>
      </c>
      <c r="AY4581" s="73">
        <v>53.945472248584998</v>
      </c>
      <c r="AZ4581">
        <v>89</v>
      </c>
      <c r="BA4581">
        <v>0.96858259683421799</v>
      </c>
      <c r="BB4581">
        <v>98</v>
      </c>
      <c r="BC4581">
        <v>0.97770163831681101</v>
      </c>
      <c r="BD4581">
        <v>1</v>
      </c>
      <c r="BE4581">
        <v>2.2298361683188699E-2</v>
      </c>
      <c r="BF4581">
        <v>54.196752071619997</v>
      </c>
      <c r="BG4581">
        <v>56.424146882860903</v>
      </c>
      <c r="BH4581">
        <v>53.945472248584998</v>
      </c>
      <c r="BI4581">
        <v>51.377287923632998</v>
      </c>
    </row>
    <row r="4582" spans="1:61" x14ac:dyDescent="0.25">
      <c r="A4582" s="10" t="str">
        <f>VLOOKUP(D4582,'Index-Relations'!E:F,2,FALSE)</f>
        <v>ESG</v>
      </c>
      <c r="B4582" t="s">
        <v>3450</v>
      </c>
      <c r="C4582" s="53" t="s">
        <v>2763</v>
      </c>
      <c r="D4582" s="59" t="s">
        <v>2897</v>
      </c>
      <c r="E4582" s="59" t="s">
        <v>7998</v>
      </c>
      <c r="F4582" t="s">
        <v>1792</v>
      </c>
      <c r="G4582" t="s">
        <v>1791</v>
      </c>
      <c r="H4582" t="s">
        <v>1793</v>
      </c>
      <c r="I4582" s="52">
        <v>45566</v>
      </c>
      <c r="J4582" t="s">
        <v>2457</v>
      </c>
      <c r="K4582">
        <v>99</v>
      </c>
      <c r="L4582" s="73">
        <v>49.449043305015898</v>
      </c>
      <c r="M4582">
        <v>86</v>
      </c>
      <c r="N4582">
        <v>0.98410512914234405</v>
      </c>
      <c r="O4582" s="73">
        <v>51.825828209636001</v>
      </c>
      <c r="P4582">
        <v>86</v>
      </c>
      <c r="Q4582">
        <v>0.98410512914234405</v>
      </c>
      <c r="R4582">
        <v>75</v>
      </c>
      <c r="S4582">
        <v>0.92640962346233802</v>
      </c>
      <c r="T4582">
        <v>56.529943483593399</v>
      </c>
      <c r="U4582">
        <v>0.95061328159352898</v>
      </c>
      <c r="V4582">
        <v>90</v>
      </c>
      <c r="W4582">
        <v>2.90518994366218E-2</v>
      </c>
      <c r="X4582">
        <v>3</v>
      </c>
      <c r="Y4582">
        <v>91</v>
      </c>
      <c r="Z4582">
        <v>0.96420263624957803</v>
      </c>
      <c r="AA4582">
        <v>39.727127827700798</v>
      </c>
      <c r="AB4582">
        <v>63</v>
      </c>
      <c r="AC4582">
        <v>0.78504079393599202</v>
      </c>
      <c r="AD4582">
        <v>28</v>
      </c>
      <c r="AE4582">
        <v>0.17916184231358601</v>
      </c>
      <c r="AF4582">
        <v>8</v>
      </c>
      <c r="AG4582">
        <v>3.5797363750420898E-2</v>
      </c>
      <c r="AH4582">
        <v>0.213677092842152</v>
      </c>
      <c r="AI4582">
        <v>58</v>
      </c>
      <c r="AJ4582" s="73">
        <v>45.887338998282999</v>
      </c>
      <c r="AK4582">
        <v>86</v>
      </c>
      <c r="AL4582">
        <v>0.98410512914234405</v>
      </c>
      <c r="AM4582">
        <v>0</v>
      </c>
      <c r="AN4582">
        <v>0</v>
      </c>
      <c r="AO4582">
        <v>0</v>
      </c>
      <c r="AP4582">
        <v>0</v>
      </c>
      <c r="AQ4582">
        <v>99</v>
      </c>
      <c r="AR4582">
        <v>0.999999999999999</v>
      </c>
      <c r="AS4582">
        <v>0</v>
      </c>
      <c r="AT4582">
        <v>0</v>
      </c>
      <c r="AU4582">
        <v>0</v>
      </c>
      <c r="AV4582">
        <v>0</v>
      </c>
      <c r="AW4582">
        <v>99</v>
      </c>
      <c r="AX4582">
        <v>0.999999999999999</v>
      </c>
      <c r="AY4582" s="73">
        <v>50.164456171380003</v>
      </c>
      <c r="AZ4582">
        <v>86</v>
      </c>
      <c r="BA4582">
        <v>0.98410512914234405</v>
      </c>
      <c r="BB4582">
        <v>99</v>
      </c>
      <c r="BC4582">
        <v>0.999999999999999</v>
      </c>
      <c r="BD4582">
        <v>0</v>
      </c>
      <c r="BE4582">
        <v>0</v>
      </c>
      <c r="BF4582">
        <v>49.449043305015898</v>
      </c>
      <c r="BG4582">
        <v>51.825828209636001</v>
      </c>
      <c r="BH4582">
        <v>50.164456171380003</v>
      </c>
      <c r="BI4582">
        <v>45.887338998282999</v>
      </c>
    </row>
    <row r="4583" spans="1:61" x14ac:dyDescent="0.25">
      <c r="A4583" s="10" t="str">
        <f>VLOOKUP(D4583,'Index-Relations'!E:F,2,FALSE)</f>
        <v>ESG</v>
      </c>
      <c r="B4583" t="s">
        <v>3450</v>
      </c>
      <c r="C4583" s="53" t="s">
        <v>2764</v>
      </c>
      <c r="D4583" s="59" t="s">
        <v>2897</v>
      </c>
      <c r="E4583" s="59" t="s">
        <v>7999</v>
      </c>
      <c r="F4583" t="s">
        <v>1792</v>
      </c>
      <c r="G4583" t="s">
        <v>1791</v>
      </c>
      <c r="H4583" t="s">
        <v>1793</v>
      </c>
      <c r="I4583" s="52">
        <v>45537</v>
      </c>
      <c r="J4583" t="s">
        <v>2457</v>
      </c>
      <c r="K4583">
        <v>99</v>
      </c>
      <c r="L4583" s="73">
        <v>49.312648068774998</v>
      </c>
      <c r="M4583">
        <v>86</v>
      </c>
      <c r="N4583">
        <v>0.98016454190244195</v>
      </c>
      <c r="O4583" s="73">
        <v>51.438867919163002</v>
      </c>
      <c r="P4583">
        <v>86</v>
      </c>
      <c r="Q4583">
        <v>0.98016454190244195</v>
      </c>
      <c r="R4583">
        <v>75</v>
      </c>
      <c r="S4583">
        <v>0.92288382281758197</v>
      </c>
      <c r="T4583">
        <v>56.102077739874602</v>
      </c>
      <c r="U4583">
        <v>0.95085344345485301</v>
      </c>
      <c r="V4583">
        <v>88</v>
      </c>
      <c r="W4583">
        <v>3.0119640379214999E-2</v>
      </c>
      <c r="X4583">
        <v>4</v>
      </c>
      <c r="Y4583">
        <v>89</v>
      </c>
      <c r="Z4583">
        <v>0.95681308709387003</v>
      </c>
      <c r="AA4583">
        <v>40.895380309659203</v>
      </c>
      <c r="AB4583">
        <v>59</v>
      </c>
      <c r="AC4583">
        <v>0.76160167466113704</v>
      </c>
      <c r="AD4583">
        <v>30</v>
      </c>
      <c r="AE4583">
        <v>0.19521141243273199</v>
      </c>
      <c r="AF4583">
        <v>10</v>
      </c>
      <c r="AG4583">
        <v>4.3186912906129499E-2</v>
      </c>
      <c r="AH4583">
        <v>0.217535040152494</v>
      </c>
      <c r="AI4583">
        <v>59</v>
      </c>
      <c r="AJ4583" s="73">
        <v>45.806305751912902</v>
      </c>
      <c r="AK4583">
        <v>86</v>
      </c>
      <c r="AL4583">
        <v>0.98016454190244195</v>
      </c>
      <c r="AM4583">
        <v>0</v>
      </c>
      <c r="AN4583">
        <v>0</v>
      </c>
      <c r="AO4583">
        <v>0</v>
      </c>
      <c r="AP4583">
        <v>0</v>
      </c>
      <c r="AQ4583">
        <v>99</v>
      </c>
      <c r="AR4583">
        <v>0.999999999999999</v>
      </c>
      <c r="AS4583">
        <v>0</v>
      </c>
      <c r="AT4583">
        <v>0</v>
      </c>
      <c r="AU4583">
        <v>0</v>
      </c>
      <c r="AV4583">
        <v>0</v>
      </c>
      <c r="AW4583">
        <v>99</v>
      </c>
      <c r="AX4583">
        <v>0.999999999999999</v>
      </c>
      <c r="AY4583" s="73">
        <v>50.225304897973999</v>
      </c>
      <c r="AZ4583">
        <v>86</v>
      </c>
      <c r="BA4583">
        <v>0.98016454190244195</v>
      </c>
      <c r="BB4583">
        <v>99</v>
      </c>
      <c r="BC4583">
        <v>0.999999999999999</v>
      </c>
      <c r="BD4583">
        <v>0</v>
      </c>
      <c r="BE4583">
        <v>0</v>
      </c>
      <c r="BF4583">
        <v>49.312648068774998</v>
      </c>
      <c r="BG4583">
        <v>51.438867919163002</v>
      </c>
      <c r="BH4583">
        <v>50.225304897973999</v>
      </c>
      <c r="BI4583">
        <v>45.806305751912902</v>
      </c>
    </row>
    <row r="4584" spans="1:61" x14ac:dyDescent="0.25">
      <c r="A4584" s="10" t="str">
        <f>VLOOKUP(D4584,'Index-Relations'!E:F,2,FALSE)</f>
        <v>ESG</v>
      </c>
      <c r="B4584" t="s">
        <v>3450</v>
      </c>
      <c r="C4584" s="53" t="s">
        <v>3350</v>
      </c>
      <c r="D4584" s="59" t="s">
        <v>2897</v>
      </c>
      <c r="E4584" s="59" t="s">
        <v>8000</v>
      </c>
      <c r="F4584" t="s">
        <v>1792</v>
      </c>
      <c r="G4584" t="s">
        <v>1791</v>
      </c>
      <c r="H4584" t="s">
        <v>1793</v>
      </c>
      <c r="I4584" s="52">
        <v>45505</v>
      </c>
      <c r="J4584" t="s">
        <v>2457</v>
      </c>
      <c r="K4584">
        <v>100</v>
      </c>
      <c r="L4584" s="73">
        <v>49.1905561777589</v>
      </c>
      <c r="M4584">
        <v>87</v>
      </c>
      <c r="N4584">
        <v>0.98126125746676096</v>
      </c>
      <c r="O4584" s="73">
        <v>51.306732191993902</v>
      </c>
      <c r="P4584">
        <v>87</v>
      </c>
      <c r="Q4584">
        <v>0.98126125746676096</v>
      </c>
      <c r="R4584">
        <v>76</v>
      </c>
      <c r="S4584">
        <v>0.91523245539753895</v>
      </c>
      <c r="T4584">
        <v>55.943242992759302</v>
      </c>
      <c r="U4584">
        <v>0.94799173711152596</v>
      </c>
      <c r="V4584">
        <v>89</v>
      </c>
      <c r="W4584">
        <v>2.9686424829185099E-2</v>
      </c>
      <c r="X4584">
        <v>4</v>
      </c>
      <c r="Y4584">
        <v>90</v>
      </c>
      <c r="Z4584">
        <v>0.95255716867618001</v>
      </c>
      <c r="AA4584">
        <v>46.286830456290303</v>
      </c>
      <c r="AB4584">
        <v>59</v>
      </c>
      <c r="AC4584">
        <v>0.754365787722307</v>
      </c>
      <c r="AD4584">
        <v>31</v>
      </c>
      <c r="AE4584">
        <v>0.19819138095387301</v>
      </c>
      <c r="AF4584">
        <v>10</v>
      </c>
      <c r="AG4584">
        <v>4.74428313238194E-2</v>
      </c>
      <c r="AH4584">
        <v>0.21089961346069699</v>
      </c>
      <c r="AI4584">
        <v>60</v>
      </c>
      <c r="AJ4584" s="73">
        <v>45.808410116901001</v>
      </c>
      <c r="AK4584">
        <v>87</v>
      </c>
      <c r="AL4584">
        <v>0.98126125746676096</v>
      </c>
      <c r="AM4584">
        <v>0</v>
      </c>
      <c r="AN4584">
        <v>0</v>
      </c>
      <c r="AO4584">
        <v>0</v>
      </c>
      <c r="AP4584">
        <v>0</v>
      </c>
      <c r="AQ4584">
        <v>99</v>
      </c>
      <c r="AR4584">
        <v>0.99971071978770198</v>
      </c>
      <c r="AS4584">
        <v>0</v>
      </c>
      <c r="AT4584">
        <v>0</v>
      </c>
      <c r="AU4584">
        <v>0</v>
      </c>
      <c r="AV4584">
        <v>0</v>
      </c>
      <c r="AW4584">
        <v>99</v>
      </c>
      <c r="AX4584">
        <v>0.99971071978770198</v>
      </c>
      <c r="AY4584" s="73">
        <v>50.011242783077897</v>
      </c>
      <c r="AZ4584">
        <v>87</v>
      </c>
      <c r="BA4584">
        <v>0.98126125746676096</v>
      </c>
      <c r="BB4584">
        <v>99</v>
      </c>
      <c r="BC4584">
        <v>0.99971071978770198</v>
      </c>
      <c r="BD4584">
        <v>0</v>
      </c>
      <c r="BE4584">
        <v>0</v>
      </c>
      <c r="BF4584">
        <v>49.1905561777589</v>
      </c>
      <c r="BG4584">
        <v>51.306732191993902</v>
      </c>
      <c r="BH4584">
        <v>50.011242783077897</v>
      </c>
      <c r="BI4584">
        <v>45.808410116901001</v>
      </c>
    </row>
    <row r="4585" spans="1:61" x14ac:dyDescent="0.25">
      <c r="A4585" s="10" t="str">
        <f>VLOOKUP(D4585,'Index-Relations'!E:F,2,FALSE)</f>
        <v>ESG</v>
      </c>
      <c r="B4585" t="s">
        <v>3450</v>
      </c>
      <c r="C4585" s="53" t="s">
        <v>2765</v>
      </c>
      <c r="D4585" s="59" t="s">
        <v>2897</v>
      </c>
      <c r="E4585" s="59" t="s">
        <v>8001</v>
      </c>
      <c r="F4585" t="s">
        <v>1792</v>
      </c>
      <c r="G4585" t="s">
        <v>1791</v>
      </c>
      <c r="H4585" t="s">
        <v>1793</v>
      </c>
      <c r="I4585" s="52">
        <v>45474</v>
      </c>
      <c r="J4585" t="s">
        <v>2457</v>
      </c>
      <c r="K4585">
        <v>100</v>
      </c>
      <c r="L4585" s="73">
        <v>49.572306286168001</v>
      </c>
      <c r="M4585">
        <v>87</v>
      </c>
      <c r="N4585">
        <v>0.97039320647837302</v>
      </c>
      <c r="O4585" s="73">
        <v>52.499939054225997</v>
      </c>
      <c r="P4585">
        <v>87</v>
      </c>
      <c r="Q4585">
        <v>0.97039320647837302</v>
      </c>
      <c r="R4585">
        <v>76</v>
      </c>
      <c r="S4585">
        <v>0.90736507283482903</v>
      </c>
      <c r="T4585">
        <v>56.546607503713702</v>
      </c>
      <c r="U4585">
        <v>0.94291798879317701</v>
      </c>
      <c r="V4585">
        <v>89</v>
      </c>
      <c r="W4585">
        <v>3.1351243576238003E-2</v>
      </c>
      <c r="X4585">
        <v>4</v>
      </c>
      <c r="Y4585">
        <v>90</v>
      </c>
      <c r="Z4585">
        <v>0.94256317322798799</v>
      </c>
      <c r="AA4585">
        <v>47.872740800231298</v>
      </c>
      <c r="AB4585">
        <v>58</v>
      </c>
      <c r="AC4585">
        <v>0.75122758587355698</v>
      </c>
      <c r="AD4585">
        <v>32</v>
      </c>
      <c r="AE4585">
        <v>0.19133558735443101</v>
      </c>
      <c r="AF4585">
        <v>10</v>
      </c>
      <c r="AG4585">
        <v>5.7436826772010903E-2</v>
      </c>
      <c r="AH4585">
        <v>0.19530780662427</v>
      </c>
      <c r="AI4585">
        <v>60</v>
      </c>
      <c r="AJ4585" s="73">
        <v>45.764647728879901</v>
      </c>
      <c r="AK4585">
        <v>87</v>
      </c>
      <c r="AL4585">
        <v>0.97039320647837302</v>
      </c>
      <c r="AM4585">
        <v>0</v>
      </c>
      <c r="AN4585">
        <v>0</v>
      </c>
      <c r="AO4585">
        <v>0</v>
      </c>
      <c r="AP4585">
        <v>0</v>
      </c>
      <c r="AQ4585">
        <v>99</v>
      </c>
      <c r="AR4585">
        <v>0.99955260438027904</v>
      </c>
      <c r="AS4585">
        <v>0</v>
      </c>
      <c r="AT4585">
        <v>0</v>
      </c>
      <c r="AU4585">
        <v>0</v>
      </c>
      <c r="AV4585">
        <v>0</v>
      </c>
      <c r="AW4585">
        <v>99</v>
      </c>
      <c r="AX4585">
        <v>0.99955260438027904</v>
      </c>
      <c r="AY4585" s="73">
        <v>49.821631301974897</v>
      </c>
      <c r="AZ4585">
        <v>87</v>
      </c>
      <c r="BA4585">
        <v>0.97039320647837302</v>
      </c>
      <c r="BB4585">
        <v>99</v>
      </c>
      <c r="BC4585">
        <v>0.99955260438027904</v>
      </c>
      <c r="BD4585">
        <v>0</v>
      </c>
      <c r="BE4585">
        <v>0</v>
      </c>
      <c r="BF4585">
        <v>49.572306286168001</v>
      </c>
      <c r="BG4585">
        <v>52.499939054225997</v>
      </c>
      <c r="BH4585">
        <v>49.821631301974897</v>
      </c>
      <c r="BI4585">
        <v>45.764647728879901</v>
      </c>
    </row>
    <row r="4586" spans="1:61" x14ac:dyDescent="0.25">
      <c r="A4586" s="10" t="str">
        <f>VLOOKUP(D4586,'Index-Relations'!E:F,2,FALSE)</f>
        <v>ESG</v>
      </c>
      <c r="B4586" t="s">
        <v>3450</v>
      </c>
      <c r="C4586" s="53" t="s">
        <v>2766</v>
      </c>
      <c r="D4586" s="59" t="s">
        <v>2897</v>
      </c>
      <c r="E4586" s="59" t="s">
        <v>8002</v>
      </c>
      <c r="F4586" t="s">
        <v>1792</v>
      </c>
      <c r="G4586" t="s">
        <v>1791</v>
      </c>
      <c r="H4586" t="s">
        <v>1793</v>
      </c>
      <c r="I4586" s="52">
        <v>45446</v>
      </c>
      <c r="J4586" t="s">
        <v>2457</v>
      </c>
      <c r="K4586">
        <v>99</v>
      </c>
      <c r="L4586" s="73">
        <v>49.938545951244002</v>
      </c>
      <c r="M4586">
        <v>87</v>
      </c>
      <c r="N4586">
        <v>0.97614779723849399</v>
      </c>
      <c r="O4586" s="73">
        <v>53.0809539995969</v>
      </c>
      <c r="P4586">
        <v>87</v>
      </c>
      <c r="Q4586">
        <v>0.97614779723849399</v>
      </c>
      <c r="R4586">
        <v>76</v>
      </c>
      <c r="S4586">
        <v>0.90798349754934804</v>
      </c>
      <c r="T4586">
        <v>55.951376836701499</v>
      </c>
      <c r="U4586">
        <v>0.94446087348191599</v>
      </c>
      <c r="V4586">
        <v>89</v>
      </c>
      <c r="W4586">
        <v>3.3635093110560899E-2</v>
      </c>
      <c r="X4586">
        <v>4</v>
      </c>
      <c r="Y4586">
        <v>90</v>
      </c>
      <c r="Z4586">
        <v>0.94617536034273497</v>
      </c>
      <c r="AA4586">
        <v>45.5150850639548</v>
      </c>
      <c r="AB4586">
        <v>58</v>
      </c>
      <c r="AC4586">
        <v>0.751313837232085</v>
      </c>
      <c r="AD4586">
        <v>32</v>
      </c>
      <c r="AE4586">
        <v>0.194861523110649</v>
      </c>
      <c r="AF4586">
        <v>9</v>
      </c>
      <c r="AG4586">
        <v>5.3824639657264299E-2</v>
      </c>
      <c r="AH4586">
        <v>0.19510099163018599</v>
      </c>
      <c r="AI4586">
        <v>60</v>
      </c>
      <c r="AJ4586" s="73">
        <v>45.838214889347</v>
      </c>
      <c r="AK4586">
        <v>87</v>
      </c>
      <c r="AL4586">
        <v>0.97614779723849399</v>
      </c>
      <c r="AM4586">
        <v>0</v>
      </c>
      <c r="AN4586">
        <v>0</v>
      </c>
      <c r="AO4586">
        <v>0</v>
      </c>
      <c r="AP4586">
        <v>0</v>
      </c>
      <c r="AQ4586">
        <v>99</v>
      </c>
      <c r="AR4586">
        <v>1</v>
      </c>
      <c r="AS4586">
        <v>0</v>
      </c>
      <c r="AT4586">
        <v>0</v>
      </c>
      <c r="AU4586">
        <v>0</v>
      </c>
      <c r="AV4586">
        <v>0</v>
      </c>
      <c r="AW4586">
        <v>99</v>
      </c>
      <c r="AX4586">
        <v>1</v>
      </c>
      <c r="AY4586" s="73">
        <v>50.101322178033897</v>
      </c>
      <c r="AZ4586">
        <v>87</v>
      </c>
      <c r="BA4586">
        <v>0.97614779723849399</v>
      </c>
      <c r="BB4586">
        <v>99</v>
      </c>
      <c r="BC4586">
        <v>1</v>
      </c>
      <c r="BD4586">
        <v>0</v>
      </c>
      <c r="BE4586">
        <v>0</v>
      </c>
      <c r="BF4586">
        <v>49.938545951244002</v>
      </c>
      <c r="BG4586">
        <v>53.0809539995969</v>
      </c>
      <c r="BH4586">
        <v>50.101322178033897</v>
      </c>
      <c r="BI4586">
        <v>45.838214889347</v>
      </c>
    </row>
    <row r="4587" spans="1:61" x14ac:dyDescent="0.25">
      <c r="A4587" s="10" t="str">
        <f>VLOOKUP(D4587,'Index-Relations'!E:F,2,FALSE)</f>
        <v>ESG</v>
      </c>
      <c r="B4587" t="s">
        <v>3450</v>
      </c>
      <c r="C4587" s="53" t="s">
        <v>2767</v>
      </c>
      <c r="D4587" s="59" t="s">
        <v>2897</v>
      </c>
      <c r="E4587" s="59" t="s">
        <v>8003</v>
      </c>
      <c r="F4587" t="s">
        <v>1792</v>
      </c>
      <c r="G4587" t="s">
        <v>1791</v>
      </c>
      <c r="H4587" t="s">
        <v>1793</v>
      </c>
      <c r="I4587" s="52">
        <v>45413</v>
      </c>
      <c r="J4587" t="s">
        <v>2457</v>
      </c>
      <c r="K4587">
        <v>100</v>
      </c>
      <c r="L4587" s="73">
        <v>50.131827176856</v>
      </c>
      <c r="M4587">
        <v>88</v>
      </c>
      <c r="N4587">
        <v>0.97106326308729696</v>
      </c>
      <c r="O4587" s="73">
        <v>52.709450484003</v>
      </c>
      <c r="P4587">
        <v>88</v>
      </c>
      <c r="Q4587">
        <v>0.97106326308729696</v>
      </c>
      <c r="R4587">
        <v>77</v>
      </c>
      <c r="S4587">
        <v>0.90679534222491498</v>
      </c>
      <c r="T4587">
        <v>55.6572506863047</v>
      </c>
      <c r="U4587">
        <v>0.94662460686011096</v>
      </c>
      <c r="V4587">
        <v>90</v>
      </c>
      <c r="W4587">
        <v>3.1568556397815799E-2</v>
      </c>
      <c r="X4587">
        <v>4</v>
      </c>
      <c r="Y4587">
        <v>91</v>
      </c>
      <c r="Z4587">
        <v>0.94573237582482605</v>
      </c>
      <c r="AA4587">
        <v>49.873678476921697</v>
      </c>
      <c r="AB4587">
        <v>58</v>
      </c>
      <c r="AC4587">
        <v>0.74505653461473498</v>
      </c>
      <c r="AD4587">
        <v>33</v>
      </c>
      <c r="AE4587">
        <v>0.20067584121009099</v>
      </c>
      <c r="AF4587">
        <v>9</v>
      </c>
      <c r="AG4587">
        <v>5.4267624175173099E-2</v>
      </c>
      <c r="AH4587">
        <v>0.18889624671104699</v>
      </c>
      <c r="AI4587">
        <v>61</v>
      </c>
      <c r="AJ4587" s="73">
        <v>46.631106728443001</v>
      </c>
      <c r="AK4587">
        <v>88</v>
      </c>
      <c r="AL4587">
        <v>0.97106326308729696</v>
      </c>
      <c r="AM4587">
        <v>0</v>
      </c>
      <c r="AN4587">
        <v>0</v>
      </c>
      <c r="AO4587">
        <v>0</v>
      </c>
      <c r="AP4587">
        <v>0</v>
      </c>
      <c r="AQ4587">
        <v>100</v>
      </c>
      <c r="AR4587">
        <v>0.999999999999999</v>
      </c>
      <c r="AS4587">
        <v>0</v>
      </c>
      <c r="AT4587">
        <v>0</v>
      </c>
      <c r="AU4587">
        <v>0</v>
      </c>
      <c r="AV4587">
        <v>0</v>
      </c>
      <c r="AW4587">
        <v>100</v>
      </c>
      <c r="AX4587">
        <v>1</v>
      </c>
      <c r="AY4587" s="73">
        <v>50.516084593994002</v>
      </c>
      <c r="AZ4587">
        <v>88</v>
      </c>
      <c r="BA4587">
        <v>0.97106326308729696</v>
      </c>
      <c r="BB4587">
        <v>98</v>
      </c>
      <c r="BC4587">
        <v>0.94927903935007796</v>
      </c>
      <c r="BD4587">
        <v>2</v>
      </c>
      <c r="BE4587">
        <v>5.0720960649921501E-2</v>
      </c>
      <c r="BF4587">
        <v>50.131827176856</v>
      </c>
      <c r="BG4587">
        <v>52.709450484003</v>
      </c>
      <c r="BH4587">
        <v>50.516084593994002</v>
      </c>
      <c r="BI4587">
        <v>46.631106728443001</v>
      </c>
    </row>
    <row r="4588" spans="1:61" x14ac:dyDescent="0.25">
      <c r="A4588" s="10" t="str">
        <f>VLOOKUP(D4588,'Index-Relations'!E:F,2,FALSE)</f>
        <v>ESG</v>
      </c>
      <c r="B4588" t="s">
        <v>3450</v>
      </c>
      <c r="C4588" s="53" t="s">
        <v>2768</v>
      </c>
      <c r="D4588" s="59" t="s">
        <v>2897</v>
      </c>
      <c r="E4588" s="59" t="s">
        <v>8004</v>
      </c>
      <c r="F4588" t="s">
        <v>1792</v>
      </c>
      <c r="G4588" t="s">
        <v>1791</v>
      </c>
      <c r="H4588" t="s">
        <v>1793</v>
      </c>
      <c r="I4588" s="52">
        <v>45383</v>
      </c>
      <c r="J4588" t="s">
        <v>2457</v>
      </c>
      <c r="K4588">
        <v>100</v>
      </c>
      <c r="L4588">
        <v>46.8814954719941</v>
      </c>
      <c r="M4588">
        <v>94</v>
      </c>
      <c r="N4588">
        <v>0.99217696942970302</v>
      </c>
      <c r="O4588">
        <v>49.7496254590815</v>
      </c>
      <c r="P4588">
        <v>94</v>
      </c>
      <c r="Q4588">
        <v>0.99217696942970302</v>
      </c>
      <c r="R4588">
        <v>82</v>
      </c>
      <c r="S4588">
        <v>0.89471624577472797</v>
      </c>
      <c r="T4588">
        <v>54.057307498348003</v>
      </c>
      <c r="U4588">
        <v>0.94056088698221096</v>
      </c>
      <c r="V4588">
        <v>96</v>
      </c>
      <c r="W4588">
        <v>7.9097919823208102E-2</v>
      </c>
      <c r="X4588">
        <v>7</v>
      </c>
      <c r="Y4588">
        <v>97</v>
      </c>
      <c r="Z4588">
        <v>0.94872637994653897</v>
      </c>
      <c r="AA4588">
        <v>59.710504359512598</v>
      </c>
      <c r="AB4588">
        <v>64</v>
      </c>
      <c r="AC4588">
        <v>0.70328957391062497</v>
      </c>
      <c r="AD4588">
        <v>33</v>
      </c>
      <c r="AE4588">
        <v>0.245436806035914</v>
      </c>
      <c r="AF4588">
        <v>3</v>
      </c>
      <c r="AG4588">
        <v>5.1273620053459902E-2</v>
      </c>
      <c r="AH4588">
        <v>0.156814361882121</v>
      </c>
      <c r="AI4588">
        <v>58</v>
      </c>
      <c r="AJ4588">
        <v>42.537093464347599</v>
      </c>
      <c r="AK4588">
        <v>94</v>
      </c>
      <c r="AL4588">
        <v>0.99217696942970302</v>
      </c>
      <c r="AM4588">
        <v>0</v>
      </c>
      <c r="AN4588">
        <v>0</v>
      </c>
      <c r="AO4588">
        <v>0</v>
      </c>
      <c r="AP4588">
        <v>0</v>
      </c>
      <c r="AQ4588">
        <v>100</v>
      </c>
      <c r="AR4588">
        <v>0.999999999999999</v>
      </c>
      <c r="AS4588">
        <v>0</v>
      </c>
      <c r="AT4588">
        <v>0</v>
      </c>
      <c r="AU4588">
        <v>0</v>
      </c>
      <c r="AV4588">
        <v>0</v>
      </c>
      <c r="AW4588">
        <v>100</v>
      </c>
      <c r="AX4588">
        <v>1</v>
      </c>
      <c r="AY4588">
        <v>46.590962432966101</v>
      </c>
      <c r="AZ4588">
        <v>94</v>
      </c>
      <c r="BA4588">
        <v>0.99217696942970302</v>
      </c>
      <c r="BB4588">
        <v>98</v>
      </c>
      <c r="BC4588">
        <v>0.96232355965748995</v>
      </c>
      <c r="BD4588">
        <v>2</v>
      </c>
      <c r="BE4588">
        <v>3.7676440342509103E-2</v>
      </c>
      <c r="BF4588">
        <v>45.952592984273899</v>
      </c>
      <c r="BG4588">
        <v>48.940506140893</v>
      </c>
      <c r="BH4588">
        <v>45.729625512456003</v>
      </c>
      <c r="BI4588">
        <v>42.384513042153998</v>
      </c>
    </row>
    <row r="4589" spans="1:61" x14ac:dyDescent="0.25">
      <c r="A4589" s="10" t="str">
        <f>VLOOKUP(D4589,'Index-Relations'!E:F,2,FALSE)</f>
        <v>ESG</v>
      </c>
      <c r="B4589" t="s">
        <v>3450</v>
      </c>
      <c r="C4589" s="53" t="s">
        <v>2769</v>
      </c>
      <c r="D4589" s="59" t="s">
        <v>2897</v>
      </c>
      <c r="E4589" s="59" t="s">
        <v>8005</v>
      </c>
      <c r="F4589" t="s">
        <v>1792</v>
      </c>
      <c r="G4589" t="s">
        <v>1791</v>
      </c>
      <c r="H4589" t="s">
        <v>1793</v>
      </c>
      <c r="I4589" s="52">
        <v>45352</v>
      </c>
      <c r="J4589" t="s">
        <v>2457</v>
      </c>
      <c r="K4589">
        <v>100</v>
      </c>
      <c r="L4589">
        <v>45.957559607725102</v>
      </c>
      <c r="M4589">
        <v>94</v>
      </c>
      <c r="N4589">
        <v>0.99132402033393596</v>
      </c>
      <c r="O4589">
        <v>48.341810088052</v>
      </c>
      <c r="P4589">
        <v>94</v>
      </c>
      <c r="Q4589">
        <v>0.99132402033393596</v>
      </c>
      <c r="R4589">
        <v>82</v>
      </c>
      <c r="S4589">
        <v>0.89352533345362395</v>
      </c>
      <c r="T4589">
        <v>54.007306878377399</v>
      </c>
      <c r="U4589">
        <v>0.93452149896038095</v>
      </c>
      <c r="V4589">
        <v>96</v>
      </c>
      <c r="W4589">
        <v>5.9723664038986199E-2</v>
      </c>
      <c r="X4589">
        <v>5</v>
      </c>
      <c r="Y4589">
        <v>97</v>
      </c>
      <c r="Z4589">
        <v>0.94792785100277999</v>
      </c>
      <c r="AA4589">
        <v>59.423116258700801</v>
      </c>
      <c r="AB4589">
        <v>64</v>
      </c>
      <c r="AC4589">
        <v>0.69816890845912305</v>
      </c>
      <c r="AD4589">
        <v>33</v>
      </c>
      <c r="AE4589">
        <v>0.24975894254365599</v>
      </c>
      <c r="AF4589">
        <v>3</v>
      </c>
      <c r="AG4589">
        <v>5.2072148997219798E-2</v>
      </c>
      <c r="AH4589">
        <v>0.12786115623111999</v>
      </c>
      <c r="AI4589">
        <v>53</v>
      </c>
      <c r="AJ4589">
        <v>41.938038532197403</v>
      </c>
      <c r="AK4589">
        <v>94</v>
      </c>
      <c r="AL4589">
        <v>0.99132402033393596</v>
      </c>
      <c r="AM4589">
        <v>0</v>
      </c>
      <c r="AN4589">
        <v>0</v>
      </c>
      <c r="AO4589">
        <v>0</v>
      </c>
      <c r="AP4589">
        <v>0</v>
      </c>
      <c r="AQ4589">
        <v>100</v>
      </c>
      <c r="AR4589">
        <v>1</v>
      </c>
      <c r="AS4589">
        <v>0</v>
      </c>
      <c r="AT4589">
        <v>0</v>
      </c>
      <c r="AU4589">
        <v>0</v>
      </c>
      <c r="AV4589">
        <v>0</v>
      </c>
      <c r="AW4589">
        <v>100</v>
      </c>
      <c r="AX4589">
        <v>1</v>
      </c>
      <c r="AY4589">
        <v>46.0494061334796</v>
      </c>
      <c r="AZ4589">
        <v>94</v>
      </c>
      <c r="BA4589">
        <v>0.99132402033393596</v>
      </c>
      <c r="BB4589">
        <v>98</v>
      </c>
      <c r="BC4589">
        <v>0.96153558326436395</v>
      </c>
      <c r="BD4589">
        <v>2</v>
      </c>
      <c r="BE4589">
        <v>3.8464416735635602E-2</v>
      </c>
      <c r="BF4589">
        <v>45.0999792384969</v>
      </c>
      <c r="BG4589">
        <v>47.727098219262899</v>
      </c>
      <c r="BH4589">
        <v>45.274066038568897</v>
      </c>
      <c r="BI4589">
        <v>41.708149807681998</v>
      </c>
    </row>
    <row r="4590" spans="1:61" x14ac:dyDescent="0.25">
      <c r="A4590" s="10" t="str">
        <f>VLOOKUP(D4590,'Index-Relations'!E:F,2,FALSE)</f>
        <v>ESG</v>
      </c>
      <c r="B4590" t="s">
        <v>3450</v>
      </c>
      <c r="C4590" s="53" t="s">
        <v>2770</v>
      </c>
      <c r="D4590" s="59" t="s">
        <v>2897</v>
      </c>
      <c r="E4590" s="59" t="s">
        <v>8006</v>
      </c>
      <c r="F4590" t="s">
        <v>1792</v>
      </c>
      <c r="G4590" t="s">
        <v>1791</v>
      </c>
      <c r="H4590" t="s">
        <v>1793</v>
      </c>
      <c r="I4590" s="52">
        <v>45323</v>
      </c>
      <c r="J4590" t="s">
        <v>2457</v>
      </c>
      <c r="K4590">
        <v>100</v>
      </c>
      <c r="L4590">
        <v>46.297559119035903</v>
      </c>
      <c r="M4590">
        <v>94</v>
      </c>
      <c r="N4590">
        <v>0.99137968855984304</v>
      </c>
      <c r="O4590">
        <v>48.715725518236397</v>
      </c>
      <c r="P4590">
        <v>94</v>
      </c>
      <c r="Q4590">
        <v>0.99137968855984304</v>
      </c>
      <c r="R4590">
        <v>82</v>
      </c>
      <c r="S4590">
        <v>0.90452716545460399</v>
      </c>
      <c r="T4590">
        <v>54.341207480768098</v>
      </c>
      <c r="U4590">
        <v>0.94497025384136402</v>
      </c>
      <c r="V4590">
        <v>95</v>
      </c>
      <c r="W4590">
        <v>6.14134754792698E-2</v>
      </c>
      <c r="X4590">
        <v>5</v>
      </c>
      <c r="Y4590">
        <v>96</v>
      </c>
      <c r="Z4590">
        <v>0.95518031210399301</v>
      </c>
      <c r="AA4590">
        <v>69.878792435912601</v>
      </c>
      <c r="AB4590">
        <v>64</v>
      </c>
      <c r="AC4590">
        <v>0.72528624560194499</v>
      </c>
      <c r="AD4590">
        <v>32</v>
      </c>
      <c r="AE4590">
        <v>0.229894066502047</v>
      </c>
      <c r="AF4590">
        <v>4</v>
      </c>
      <c r="AG4590">
        <v>4.4819687896006502E-2</v>
      </c>
      <c r="AH4590">
        <v>0.12909457852905601</v>
      </c>
      <c r="AI4590">
        <v>50</v>
      </c>
      <c r="AJ4590">
        <v>42.2050399284023</v>
      </c>
      <c r="AK4590">
        <v>94</v>
      </c>
      <c r="AL4590">
        <v>0.99137968855984304</v>
      </c>
      <c r="AM4590">
        <v>0</v>
      </c>
      <c r="AN4590">
        <v>0</v>
      </c>
      <c r="AO4590">
        <v>0</v>
      </c>
      <c r="AP4590">
        <v>0</v>
      </c>
      <c r="AQ4590">
        <v>100</v>
      </c>
      <c r="AR4590">
        <v>1</v>
      </c>
      <c r="AS4590">
        <v>0</v>
      </c>
      <c r="AT4590">
        <v>0</v>
      </c>
      <c r="AU4590">
        <v>0</v>
      </c>
      <c r="AV4590">
        <v>0</v>
      </c>
      <c r="AW4590">
        <v>100</v>
      </c>
      <c r="AX4590">
        <v>1</v>
      </c>
      <c r="AY4590">
        <v>46.410647062403299</v>
      </c>
      <c r="AZ4590">
        <v>94</v>
      </c>
      <c r="BA4590">
        <v>0.99137968855984304</v>
      </c>
      <c r="BB4590">
        <v>98</v>
      </c>
      <c r="BC4590">
        <v>0.95581971989541303</v>
      </c>
      <c r="BD4590">
        <v>2</v>
      </c>
      <c r="BE4590">
        <v>4.41802801045868E-2</v>
      </c>
      <c r="BF4590">
        <v>45.358522469831001</v>
      </c>
      <c r="BG4590">
        <v>48.046396839997001</v>
      </c>
      <c r="BH4590">
        <v>45.439394683057998</v>
      </c>
      <c r="BI4590">
        <v>42.041516276151</v>
      </c>
    </row>
    <row r="4591" spans="1:61" x14ac:dyDescent="0.25">
      <c r="A4591" s="10" t="str">
        <f>VLOOKUP(D4591,'Index-Relations'!E:F,2,FALSE)</f>
        <v>ESG</v>
      </c>
      <c r="B4591" t="s">
        <v>3450</v>
      </c>
      <c r="C4591" s="53" t="s">
        <v>2760</v>
      </c>
      <c r="D4591" s="59" t="s">
        <v>2898</v>
      </c>
      <c r="E4591" s="59" t="s">
        <v>8007</v>
      </c>
      <c r="F4591" t="s">
        <v>1797</v>
      </c>
      <c r="G4591" t="s">
        <v>1796</v>
      </c>
      <c r="H4591" t="s">
        <v>1798</v>
      </c>
      <c r="I4591" s="52">
        <v>45658</v>
      </c>
      <c r="J4591" t="s">
        <v>2457</v>
      </c>
      <c r="K4591">
        <v>29</v>
      </c>
      <c r="L4591" s="73">
        <v>50.853368391295</v>
      </c>
      <c r="M4591">
        <v>29</v>
      </c>
      <c r="N4591">
        <v>1</v>
      </c>
      <c r="O4591" s="73">
        <v>52.887274624824997</v>
      </c>
      <c r="P4591">
        <v>29</v>
      </c>
      <c r="Q4591">
        <v>1</v>
      </c>
      <c r="R4591">
        <v>26</v>
      </c>
      <c r="S4591">
        <v>0.88138704507371501</v>
      </c>
      <c r="T4591">
        <v>59.604100550926702</v>
      </c>
      <c r="U4591">
        <v>0.97703607838923701</v>
      </c>
      <c r="V4591">
        <v>27</v>
      </c>
      <c r="W4591">
        <v>0</v>
      </c>
      <c r="X4591">
        <v>0</v>
      </c>
      <c r="Y4591">
        <v>28</v>
      </c>
      <c r="Z4591">
        <v>0.94232231085877305</v>
      </c>
      <c r="AA4591">
        <v>32.886178918176398</v>
      </c>
      <c r="AB4591">
        <v>25</v>
      </c>
      <c r="AC4591">
        <v>0.85218963232407097</v>
      </c>
      <c r="AD4591">
        <v>3</v>
      </c>
      <c r="AE4591">
        <v>9.0132678534701499E-2</v>
      </c>
      <c r="AF4591">
        <v>1</v>
      </c>
      <c r="AG4591">
        <v>5.7677689141226597E-2</v>
      </c>
      <c r="AH4591">
        <v>0.25550345351557402</v>
      </c>
      <c r="AI4591">
        <v>18</v>
      </c>
      <c r="AJ4591" s="73">
        <v>47.765562350902997</v>
      </c>
      <c r="AK4591">
        <v>29</v>
      </c>
      <c r="AL4591">
        <v>1</v>
      </c>
      <c r="AM4591">
        <v>0</v>
      </c>
      <c r="AN4591">
        <v>0</v>
      </c>
      <c r="AO4591">
        <v>0</v>
      </c>
      <c r="AP4591">
        <v>0</v>
      </c>
      <c r="AQ4591">
        <v>29</v>
      </c>
      <c r="AR4591">
        <v>1</v>
      </c>
      <c r="AS4591">
        <v>0</v>
      </c>
      <c r="AT4591">
        <v>0</v>
      </c>
      <c r="AU4591">
        <v>0</v>
      </c>
      <c r="AV4591">
        <v>0</v>
      </c>
      <c r="AW4591">
        <v>29</v>
      </c>
      <c r="AX4591">
        <v>1</v>
      </c>
      <c r="AY4591" s="73">
        <v>51.197270862186002</v>
      </c>
      <c r="AZ4591">
        <v>29</v>
      </c>
      <c r="BA4591">
        <v>1</v>
      </c>
      <c r="BB4591">
        <v>29</v>
      </c>
      <c r="BC4591">
        <v>1</v>
      </c>
      <c r="BD4591">
        <v>0</v>
      </c>
      <c r="BE4591">
        <v>0</v>
      </c>
      <c r="BF4591">
        <v>50.853368391295</v>
      </c>
      <c r="BG4591">
        <v>52.887274624824997</v>
      </c>
      <c r="BH4591">
        <v>51.197270862186002</v>
      </c>
      <c r="BI4591">
        <v>47.765562350902997</v>
      </c>
    </row>
    <row r="4592" spans="1:61" x14ac:dyDescent="0.25">
      <c r="A4592" s="10" t="str">
        <f>VLOOKUP(D4592,'Index-Relations'!E:F,2,FALSE)</f>
        <v>ESG</v>
      </c>
      <c r="B4592" t="s">
        <v>3450</v>
      </c>
      <c r="C4592" s="53" t="s">
        <v>2761</v>
      </c>
      <c r="D4592" s="59" t="s">
        <v>2898</v>
      </c>
      <c r="E4592" s="59" t="s">
        <v>8008</v>
      </c>
      <c r="F4592" t="s">
        <v>1797</v>
      </c>
      <c r="G4592" t="s">
        <v>1796</v>
      </c>
      <c r="H4592" t="s">
        <v>1798</v>
      </c>
      <c r="I4592" s="52">
        <v>45628</v>
      </c>
      <c r="J4592" t="s">
        <v>2457</v>
      </c>
      <c r="K4592">
        <v>29</v>
      </c>
      <c r="L4592" s="73">
        <v>51.114478847242999</v>
      </c>
      <c r="M4592">
        <v>29</v>
      </c>
      <c r="N4592">
        <v>1</v>
      </c>
      <c r="O4592" s="73">
        <v>53.442117388147999</v>
      </c>
      <c r="P4592">
        <v>29</v>
      </c>
      <c r="Q4592">
        <v>1</v>
      </c>
      <c r="R4592">
        <v>26</v>
      </c>
      <c r="S4592">
        <v>0.881359651431328</v>
      </c>
      <c r="T4592">
        <v>59.518024381925699</v>
      </c>
      <c r="U4592">
        <v>0.97721666876510505</v>
      </c>
      <c r="V4592">
        <v>27</v>
      </c>
      <c r="W4592">
        <v>0</v>
      </c>
      <c r="X4592">
        <v>0</v>
      </c>
      <c r="Y4592">
        <v>28</v>
      </c>
      <c r="Z4592">
        <v>0.94456878247419396</v>
      </c>
      <c r="AA4592">
        <v>29.198472090053201</v>
      </c>
      <c r="AB4592">
        <v>25</v>
      </c>
      <c r="AC4592">
        <v>0.85964826125458604</v>
      </c>
      <c r="AD4592">
        <v>3</v>
      </c>
      <c r="AE4592">
        <v>8.4920521219607401E-2</v>
      </c>
      <c r="AF4592">
        <v>1</v>
      </c>
      <c r="AG4592">
        <v>5.5431217525805702E-2</v>
      </c>
      <c r="AH4592">
        <v>0.28893061514288398</v>
      </c>
      <c r="AI4592">
        <v>18</v>
      </c>
      <c r="AJ4592" s="73">
        <v>47.769442045950001</v>
      </c>
      <c r="AK4592">
        <v>29</v>
      </c>
      <c r="AL4592">
        <v>1</v>
      </c>
      <c r="AM4592">
        <v>0</v>
      </c>
      <c r="AN4592">
        <v>0</v>
      </c>
      <c r="AO4592">
        <v>0</v>
      </c>
      <c r="AP4592">
        <v>0</v>
      </c>
      <c r="AQ4592">
        <v>29</v>
      </c>
      <c r="AR4592">
        <v>1</v>
      </c>
      <c r="AS4592">
        <v>0</v>
      </c>
      <c r="AT4592">
        <v>0</v>
      </c>
      <c r="AU4592">
        <v>0</v>
      </c>
      <c r="AV4592">
        <v>0</v>
      </c>
      <c r="AW4592">
        <v>29</v>
      </c>
      <c r="AX4592">
        <v>1</v>
      </c>
      <c r="AY4592" s="73">
        <v>51.346684555937998</v>
      </c>
      <c r="AZ4592">
        <v>29</v>
      </c>
      <c r="BA4592">
        <v>1</v>
      </c>
      <c r="BB4592">
        <v>29</v>
      </c>
      <c r="BC4592">
        <v>1</v>
      </c>
      <c r="BD4592">
        <v>0</v>
      </c>
      <c r="BE4592">
        <v>0</v>
      </c>
      <c r="BF4592">
        <v>51.114478847242999</v>
      </c>
      <c r="BG4592">
        <v>53.442117388147999</v>
      </c>
      <c r="BH4592">
        <v>51.346684555937998</v>
      </c>
      <c r="BI4592">
        <v>47.769442045950001</v>
      </c>
    </row>
    <row r="4593" spans="1:61" x14ac:dyDescent="0.25">
      <c r="A4593" s="10" t="str">
        <f>VLOOKUP(D4593,'Index-Relations'!E:F,2,FALSE)</f>
        <v>ESG</v>
      </c>
      <c r="B4593" t="s">
        <v>3450</v>
      </c>
      <c r="C4593" s="53" t="s">
        <v>2762</v>
      </c>
      <c r="D4593" s="59" t="s">
        <v>2898</v>
      </c>
      <c r="E4593" s="59" t="s">
        <v>8009</v>
      </c>
      <c r="F4593" t="s">
        <v>1797</v>
      </c>
      <c r="G4593" t="s">
        <v>1796</v>
      </c>
      <c r="H4593" t="s">
        <v>1798</v>
      </c>
      <c r="I4593" s="52">
        <v>45597</v>
      </c>
      <c r="J4593" t="s">
        <v>2457</v>
      </c>
      <c r="K4593">
        <v>30</v>
      </c>
      <c r="L4593" s="73">
        <v>50.794056563218</v>
      </c>
      <c r="M4593">
        <v>30</v>
      </c>
      <c r="N4593">
        <v>1</v>
      </c>
      <c r="O4593" s="73">
        <v>53.156617805075001</v>
      </c>
      <c r="P4593">
        <v>30</v>
      </c>
      <c r="Q4593">
        <v>1</v>
      </c>
      <c r="R4593">
        <v>27</v>
      </c>
      <c r="S4593">
        <v>0.89015276105599705</v>
      </c>
      <c r="T4593">
        <v>57.715061499151197</v>
      </c>
      <c r="U4593">
        <v>0.97628875760504397</v>
      </c>
      <c r="V4593">
        <v>28</v>
      </c>
      <c r="W4593">
        <v>0</v>
      </c>
      <c r="X4593">
        <v>0</v>
      </c>
      <c r="Y4593">
        <v>29</v>
      </c>
      <c r="Z4593">
        <v>0.94654640037863902</v>
      </c>
      <c r="AA4593">
        <v>27.633057550411699</v>
      </c>
      <c r="AB4593">
        <v>26</v>
      </c>
      <c r="AC4593">
        <v>0.86619393103181197</v>
      </c>
      <c r="AD4593">
        <v>3</v>
      </c>
      <c r="AE4593">
        <v>8.0352469346827105E-2</v>
      </c>
      <c r="AF4593">
        <v>1</v>
      </c>
      <c r="AG4593">
        <v>5.3453599621360801E-2</v>
      </c>
      <c r="AH4593">
        <v>0.28964869415330402</v>
      </c>
      <c r="AI4593">
        <v>19</v>
      </c>
      <c r="AJ4593" s="73">
        <v>47.446280433599902</v>
      </c>
      <c r="AK4593">
        <v>30</v>
      </c>
      <c r="AL4593">
        <v>1</v>
      </c>
      <c r="AM4593">
        <v>0</v>
      </c>
      <c r="AN4593">
        <v>0</v>
      </c>
      <c r="AO4593">
        <v>0</v>
      </c>
      <c r="AP4593">
        <v>0</v>
      </c>
      <c r="AQ4593">
        <v>30</v>
      </c>
      <c r="AR4593">
        <v>1</v>
      </c>
      <c r="AS4593">
        <v>0</v>
      </c>
      <c r="AT4593">
        <v>0</v>
      </c>
      <c r="AU4593">
        <v>0</v>
      </c>
      <c r="AV4593">
        <v>0</v>
      </c>
      <c r="AW4593">
        <v>30</v>
      </c>
      <c r="AX4593">
        <v>1</v>
      </c>
      <c r="AY4593" s="73">
        <v>51.056266762991001</v>
      </c>
      <c r="AZ4593">
        <v>30</v>
      </c>
      <c r="BA4593">
        <v>1</v>
      </c>
      <c r="BB4593">
        <v>30</v>
      </c>
      <c r="BC4593">
        <v>1</v>
      </c>
      <c r="BD4593">
        <v>0</v>
      </c>
      <c r="BE4593">
        <v>0</v>
      </c>
      <c r="BF4593">
        <v>50.794056563218</v>
      </c>
      <c r="BG4593">
        <v>53.156617805075001</v>
      </c>
      <c r="BH4593">
        <v>51.056266762991001</v>
      </c>
      <c r="BI4593">
        <v>47.446280433599902</v>
      </c>
    </row>
    <row r="4594" spans="1:61" x14ac:dyDescent="0.25">
      <c r="A4594" s="10" t="str">
        <f>VLOOKUP(D4594,'Index-Relations'!E:F,2,FALSE)</f>
        <v>ESG</v>
      </c>
      <c r="B4594" t="s">
        <v>3450</v>
      </c>
      <c r="C4594" s="53" t="s">
        <v>2763</v>
      </c>
      <c r="D4594" s="59" t="s">
        <v>2898</v>
      </c>
      <c r="E4594" s="59" t="s">
        <v>8010</v>
      </c>
      <c r="F4594" t="s">
        <v>1797</v>
      </c>
      <c r="G4594" t="s">
        <v>1796</v>
      </c>
      <c r="H4594" t="s">
        <v>1798</v>
      </c>
      <c r="I4594" s="52">
        <v>45566</v>
      </c>
      <c r="J4594" t="s">
        <v>2457</v>
      </c>
      <c r="K4594">
        <v>30</v>
      </c>
      <c r="L4594" s="73">
        <v>52.079653990569</v>
      </c>
      <c r="M4594">
        <v>30</v>
      </c>
      <c r="N4594">
        <v>1</v>
      </c>
      <c r="O4594" s="73">
        <v>54.861638326276903</v>
      </c>
      <c r="P4594">
        <v>30</v>
      </c>
      <c r="Q4594">
        <v>1</v>
      </c>
      <c r="R4594">
        <v>27</v>
      </c>
      <c r="S4594">
        <v>0.91324580081658102</v>
      </c>
      <c r="T4594">
        <v>58.254039816038002</v>
      </c>
      <c r="U4594">
        <v>0.97572368888248695</v>
      </c>
      <c r="V4594">
        <v>28</v>
      </c>
      <c r="W4594">
        <v>3.36281366479632E-2</v>
      </c>
      <c r="X4594">
        <v>1</v>
      </c>
      <c r="Y4594">
        <v>29</v>
      </c>
      <c r="Z4594">
        <v>0.966030200454844</v>
      </c>
      <c r="AA4594">
        <v>33.440107077202299</v>
      </c>
      <c r="AB4594">
        <v>26</v>
      </c>
      <c r="AC4594">
        <v>0.89972512602489296</v>
      </c>
      <c r="AD4594">
        <v>3</v>
      </c>
      <c r="AE4594">
        <v>6.6305074429951205E-2</v>
      </c>
      <c r="AF4594">
        <v>1</v>
      </c>
      <c r="AG4594">
        <v>3.3969799545154999E-2</v>
      </c>
      <c r="AH4594">
        <v>0.25414279460623401</v>
      </c>
      <c r="AI4594">
        <v>18</v>
      </c>
      <c r="AJ4594" s="73">
        <v>48.834313023695998</v>
      </c>
      <c r="AK4594">
        <v>30</v>
      </c>
      <c r="AL4594">
        <v>1</v>
      </c>
      <c r="AM4594">
        <v>0</v>
      </c>
      <c r="AN4594">
        <v>0</v>
      </c>
      <c r="AO4594">
        <v>0</v>
      </c>
      <c r="AP4594">
        <v>0</v>
      </c>
      <c r="AQ4594">
        <v>30</v>
      </c>
      <c r="AR4594">
        <v>1</v>
      </c>
      <c r="AS4594">
        <v>0</v>
      </c>
      <c r="AT4594">
        <v>0</v>
      </c>
      <c r="AU4594">
        <v>0</v>
      </c>
      <c r="AV4594">
        <v>0</v>
      </c>
      <c r="AW4594">
        <v>30</v>
      </c>
      <c r="AX4594">
        <v>1</v>
      </c>
      <c r="AY4594" s="73">
        <v>51.420613843288997</v>
      </c>
      <c r="AZ4594">
        <v>30</v>
      </c>
      <c r="BA4594">
        <v>1</v>
      </c>
      <c r="BB4594">
        <v>30</v>
      </c>
      <c r="BC4594">
        <v>1</v>
      </c>
      <c r="BD4594">
        <v>0</v>
      </c>
      <c r="BE4594">
        <v>0</v>
      </c>
      <c r="BF4594">
        <v>52.079653990569</v>
      </c>
      <c r="BG4594">
        <v>54.861638326276903</v>
      </c>
      <c r="BH4594">
        <v>51.420613843288997</v>
      </c>
      <c r="BI4594">
        <v>48.834313023695998</v>
      </c>
    </row>
    <row r="4595" spans="1:61" x14ac:dyDescent="0.25">
      <c r="A4595" s="10" t="str">
        <f>VLOOKUP(D4595,'Index-Relations'!E:F,2,FALSE)</f>
        <v>ESG</v>
      </c>
      <c r="B4595" t="s">
        <v>3450</v>
      </c>
      <c r="C4595" s="53" t="s">
        <v>2764</v>
      </c>
      <c r="D4595" s="59" t="s">
        <v>2898</v>
      </c>
      <c r="E4595" s="59" t="s">
        <v>8011</v>
      </c>
      <c r="F4595" t="s">
        <v>1797</v>
      </c>
      <c r="G4595" t="s">
        <v>1796</v>
      </c>
      <c r="H4595" t="s">
        <v>1798</v>
      </c>
      <c r="I4595" s="52">
        <v>45537</v>
      </c>
      <c r="J4595" t="s">
        <v>2457</v>
      </c>
      <c r="K4595">
        <v>30</v>
      </c>
      <c r="L4595" s="73">
        <v>52.533994949882903</v>
      </c>
      <c r="M4595">
        <v>30</v>
      </c>
      <c r="N4595">
        <v>1</v>
      </c>
      <c r="O4595" s="73">
        <v>55.243246237074999</v>
      </c>
      <c r="P4595">
        <v>30</v>
      </c>
      <c r="Q4595">
        <v>1</v>
      </c>
      <c r="R4595">
        <v>27</v>
      </c>
      <c r="S4595">
        <v>0.90964306155713404</v>
      </c>
      <c r="T4595">
        <v>57.937544583480303</v>
      </c>
      <c r="U4595">
        <v>0.97692519824851398</v>
      </c>
      <c r="V4595">
        <v>28</v>
      </c>
      <c r="W4595">
        <v>3.3366801539502298E-2</v>
      </c>
      <c r="X4595">
        <v>1</v>
      </c>
      <c r="Y4595">
        <v>29</v>
      </c>
      <c r="Z4595">
        <v>0.96203414269187504</v>
      </c>
      <c r="AA4595">
        <v>35.317174060012398</v>
      </c>
      <c r="AB4595">
        <v>25</v>
      </c>
      <c r="AC4595">
        <v>0.85451301774174904</v>
      </c>
      <c r="AD4595">
        <v>4</v>
      </c>
      <c r="AE4595">
        <v>0.107521124950125</v>
      </c>
      <c r="AF4595">
        <v>1</v>
      </c>
      <c r="AG4595">
        <v>3.7965857308124698E-2</v>
      </c>
      <c r="AH4595">
        <v>0.25839763668945598</v>
      </c>
      <c r="AI4595">
        <v>19</v>
      </c>
      <c r="AJ4595" s="73">
        <v>49.354559110902997</v>
      </c>
      <c r="AK4595">
        <v>30</v>
      </c>
      <c r="AL4595">
        <v>1</v>
      </c>
      <c r="AM4595">
        <v>0</v>
      </c>
      <c r="AN4595">
        <v>0</v>
      </c>
      <c r="AO4595">
        <v>0</v>
      </c>
      <c r="AP4595">
        <v>0</v>
      </c>
      <c r="AQ4595">
        <v>30</v>
      </c>
      <c r="AR4595">
        <v>1</v>
      </c>
      <c r="AS4595">
        <v>0</v>
      </c>
      <c r="AT4595">
        <v>0</v>
      </c>
      <c r="AU4595">
        <v>0</v>
      </c>
      <c r="AV4595">
        <v>0</v>
      </c>
      <c r="AW4595">
        <v>30</v>
      </c>
      <c r="AX4595">
        <v>0.999999999999999</v>
      </c>
      <c r="AY4595" s="73">
        <v>51.752715873599897</v>
      </c>
      <c r="AZ4595">
        <v>30</v>
      </c>
      <c r="BA4595">
        <v>1</v>
      </c>
      <c r="BB4595">
        <v>30</v>
      </c>
      <c r="BC4595">
        <v>1</v>
      </c>
      <c r="BD4595">
        <v>0</v>
      </c>
      <c r="BE4595">
        <v>0</v>
      </c>
      <c r="BF4595">
        <v>52.533994949882903</v>
      </c>
      <c r="BG4595">
        <v>55.243246237074999</v>
      </c>
      <c r="BH4595">
        <v>51.752715873599897</v>
      </c>
      <c r="BI4595">
        <v>49.354559110902997</v>
      </c>
    </row>
    <row r="4596" spans="1:61" x14ac:dyDescent="0.25">
      <c r="A4596" s="10" t="str">
        <f>VLOOKUP(D4596,'Index-Relations'!E:F,2,FALSE)</f>
        <v>ESG</v>
      </c>
      <c r="B4596" t="s">
        <v>3450</v>
      </c>
      <c r="C4596" s="53" t="s">
        <v>3350</v>
      </c>
      <c r="D4596" s="59" t="s">
        <v>2898</v>
      </c>
      <c r="E4596" s="59" t="s">
        <v>8012</v>
      </c>
      <c r="F4596" t="s">
        <v>1797</v>
      </c>
      <c r="G4596" t="s">
        <v>1796</v>
      </c>
      <c r="H4596" t="s">
        <v>1798</v>
      </c>
      <c r="I4596" s="52">
        <v>45505</v>
      </c>
      <c r="J4596" t="s">
        <v>2457</v>
      </c>
      <c r="K4596">
        <v>30</v>
      </c>
      <c r="L4596" s="73">
        <v>52.137241426769002</v>
      </c>
      <c r="M4596">
        <v>30</v>
      </c>
      <c r="N4596">
        <v>1</v>
      </c>
      <c r="O4596" s="73">
        <v>54.7315836951569</v>
      </c>
      <c r="P4596">
        <v>30</v>
      </c>
      <c r="Q4596">
        <v>1</v>
      </c>
      <c r="R4596">
        <v>27</v>
      </c>
      <c r="S4596">
        <v>0.89728694601297798</v>
      </c>
      <c r="T4596">
        <v>57.810151861564798</v>
      </c>
      <c r="U4596">
        <v>0.97810202775400901</v>
      </c>
      <c r="V4596">
        <v>28</v>
      </c>
      <c r="W4596">
        <v>3.0112404083784398E-2</v>
      </c>
      <c r="X4596">
        <v>1</v>
      </c>
      <c r="Y4596">
        <v>29</v>
      </c>
      <c r="Z4596">
        <v>0.95462181344656405</v>
      </c>
      <c r="AA4596">
        <v>35.226809719574597</v>
      </c>
      <c r="AB4596">
        <v>25</v>
      </c>
      <c r="AC4596">
        <v>0.84761507506197398</v>
      </c>
      <c r="AD4596">
        <v>4</v>
      </c>
      <c r="AE4596">
        <v>0.10700673838459</v>
      </c>
      <c r="AF4596">
        <v>1</v>
      </c>
      <c r="AG4596">
        <v>4.5378186553435798E-2</v>
      </c>
      <c r="AH4596">
        <v>0.24824384220676601</v>
      </c>
      <c r="AI4596">
        <v>19</v>
      </c>
      <c r="AJ4596" s="73">
        <v>48.974043936393898</v>
      </c>
      <c r="AK4596">
        <v>30</v>
      </c>
      <c r="AL4596">
        <v>1</v>
      </c>
      <c r="AM4596">
        <v>0</v>
      </c>
      <c r="AN4596">
        <v>0</v>
      </c>
      <c r="AO4596">
        <v>0</v>
      </c>
      <c r="AP4596">
        <v>0</v>
      </c>
      <c r="AQ4596">
        <v>30</v>
      </c>
      <c r="AR4596">
        <v>1</v>
      </c>
      <c r="AS4596">
        <v>0</v>
      </c>
      <c r="AT4596">
        <v>0</v>
      </c>
      <c r="AU4596">
        <v>0</v>
      </c>
      <c r="AV4596">
        <v>0</v>
      </c>
      <c r="AW4596">
        <v>30</v>
      </c>
      <c r="AX4596">
        <v>1</v>
      </c>
      <c r="AY4596" s="73">
        <v>51.583432758971</v>
      </c>
      <c r="AZ4596">
        <v>30</v>
      </c>
      <c r="BA4596">
        <v>1</v>
      </c>
      <c r="BB4596">
        <v>30</v>
      </c>
      <c r="BC4596">
        <v>1</v>
      </c>
      <c r="BD4596">
        <v>0</v>
      </c>
      <c r="BE4596">
        <v>0</v>
      </c>
      <c r="BF4596">
        <v>52.137241426769002</v>
      </c>
      <c r="BG4596">
        <v>54.7315836951569</v>
      </c>
      <c r="BH4596">
        <v>51.583432758971</v>
      </c>
      <c r="BI4596">
        <v>48.974043936393898</v>
      </c>
    </row>
    <row r="4597" spans="1:61" x14ac:dyDescent="0.25">
      <c r="A4597" s="10" t="str">
        <f>VLOOKUP(D4597,'Index-Relations'!E:F,2,FALSE)</f>
        <v>ESG</v>
      </c>
      <c r="B4597" t="s">
        <v>3450</v>
      </c>
      <c r="C4597" s="53" t="s">
        <v>2765</v>
      </c>
      <c r="D4597" s="59" t="s">
        <v>2898</v>
      </c>
      <c r="E4597" s="59" t="s">
        <v>8013</v>
      </c>
      <c r="F4597" t="s">
        <v>1797</v>
      </c>
      <c r="G4597" t="s">
        <v>1796</v>
      </c>
      <c r="H4597" t="s">
        <v>1798</v>
      </c>
      <c r="I4597" s="52">
        <v>45474</v>
      </c>
      <c r="J4597" t="s">
        <v>2457</v>
      </c>
      <c r="K4597">
        <v>30</v>
      </c>
      <c r="L4597" s="73">
        <v>52.457760119111903</v>
      </c>
      <c r="M4597">
        <v>30</v>
      </c>
      <c r="N4597">
        <v>1</v>
      </c>
      <c r="O4597" s="73">
        <v>55.523844072583998</v>
      </c>
      <c r="P4597">
        <v>30</v>
      </c>
      <c r="Q4597">
        <v>1</v>
      </c>
      <c r="R4597">
        <v>27</v>
      </c>
      <c r="S4597">
        <v>0.90326757574838501</v>
      </c>
      <c r="T4597">
        <v>58.432037043197603</v>
      </c>
      <c r="U4597">
        <v>0.976920286131022</v>
      </c>
      <c r="V4597">
        <v>28</v>
      </c>
      <c r="W4597">
        <v>3.5488126383565403E-2</v>
      </c>
      <c r="X4597">
        <v>1</v>
      </c>
      <c r="Y4597">
        <v>29</v>
      </c>
      <c r="Z4597">
        <v>0.95615207928905599</v>
      </c>
      <c r="AA4597">
        <v>36.932993154892799</v>
      </c>
      <c r="AB4597">
        <v>24</v>
      </c>
      <c r="AC4597">
        <v>0.80476877303856797</v>
      </c>
      <c r="AD4597">
        <v>5</v>
      </c>
      <c r="AE4597">
        <v>0.15138330625048799</v>
      </c>
      <c r="AF4597">
        <v>1</v>
      </c>
      <c r="AG4597">
        <v>4.38479207109434E-2</v>
      </c>
      <c r="AH4597">
        <v>0.261964528426054</v>
      </c>
      <c r="AI4597">
        <v>19</v>
      </c>
      <c r="AJ4597" s="73">
        <v>48.810287074499001</v>
      </c>
      <c r="AK4597">
        <v>30</v>
      </c>
      <c r="AL4597">
        <v>1</v>
      </c>
      <c r="AM4597">
        <v>0</v>
      </c>
      <c r="AN4597">
        <v>0</v>
      </c>
      <c r="AO4597">
        <v>0</v>
      </c>
      <c r="AP4597">
        <v>0</v>
      </c>
      <c r="AQ4597">
        <v>30</v>
      </c>
      <c r="AR4597">
        <v>1</v>
      </c>
      <c r="AS4597">
        <v>0</v>
      </c>
      <c r="AT4597">
        <v>0</v>
      </c>
      <c r="AU4597">
        <v>0</v>
      </c>
      <c r="AV4597">
        <v>0</v>
      </c>
      <c r="AW4597">
        <v>30</v>
      </c>
      <c r="AX4597">
        <v>0.999999999999999</v>
      </c>
      <c r="AY4597" s="73">
        <v>51.815512254283902</v>
      </c>
      <c r="AZ4597">
        <v>30</v>
      </c>
      <c r="BA4597">
        <v>1</v>
      </c>
      <c r="BB4597">
        <v>30</v>
      </c>
      <c r="BC4597">
        <v>1</v>
      </c>
      <c r="BD4597">
        <v>0</v>
      </c>
      <c r="BE4597">
        <v>0</v>
      </c>
      <c r="BF4597">
        <v>52.457760119111903</v>
      </c>
      <c r="BG4597">
        <v>55.523844072583998</v>
      </c>
      <c r="BH4597">
        <v>51.815512254283902</v>
      </c>
      <c r="BI4597">
        <v>48.810287074499001</v>
      </c>
    </row>
    <row r="4598" spans="1:61" x14ac:dyDescent="0.25">
      <c r="A4598" s="10" t="str">
        <f>VLOOKUP(D4598,'Index-Relations'!E:F,2,FALSE)</f>
        <v>ESG</v>
      </c>
      <c r="B4598" t="s">
        <v>3450</v>
      </c>
      <c r="C4598" s="53" t="s">
        <v>2766</v>
      </c>
      <c r="D4598" s="59" t="s">
        <v>2898</v>
      </c>
      <c r="E4598" s="59" t="s">
        <v>8014</v>
      </c>
      <c r="F4598" t="s">
        <v>1797</v>
      </c>
      <c r="G4598" t="s">
        <v>1796</v>
      </c>
      <c r="H4598" t="s">
        <v>1798</v>
      </c>
      <c r="I4598" s="52">
        <v>45446</v>
      </c>
      <c r="J4598" t="s">
        <v>2457</v>
      </c>
      <c r="K4598">
        <v>30</v>
      </c>
      <c r="L4598" s="73">
        <v>52.479628089965999</v>
      </c>
      <c r="M4598">
        <v>30</v>
      </c>
      <c r="N4598">
        <v>1</v>
      </c>
      <c r="O4598" s="73">
        <v>55.632449689006997</v>
      </c>
      <c r="P4598">
        <v>30</v>
      </c>
      <c r="Q4598">
        <v>1</v>
      </c>
      <c r="R4598">
        <v>27</v>
      </c>
      <c r="S4598">
        <v>0.89789862859838998</v>
      </c>
      <c r="T4598">
        <v>58.064496788796198</v>
      </c>
      <c r="U4598">
        <v>0.97774040010413399</v>
      </c>
      <c r="V4598">
        <v>28</v>
      </c>
      <c r="W4598">
        <v>3.8791630953291002E-2</v>
      </c>
      <c r="X4598">
        <v>1</v>
      </c>
      <c r="Y4598">
        <v>29</v>
      </c>
      <c r="Z4598">
        <v>0.95498941950276595</v>
      </c>
      <c r="AA4598">
        <v>36.045200268651598</v>
      </c>
      <c r="AB4598">
        <v>24</v>
      </c>
      <c r="AC4598">
        <v>0.79801448781611495</v>
      </c>
      <c r="AD4598">
        <v>5</v>
      </c>
      <c r="AE4598">
        <v>0.156974931686651</v>
      </c>
      <c r="AF4598">
        <v>1</v>
      </c>
      <c r="AG4598">
        <v>4.5010580497233499E-2</v>
      </c>
      <c r="AH4598">
        <v>0.25673861459568598</v>
      </c>
      <c r="AI4598">
        <v>19</v>
      </c>
      <c r="AJ4598" s="73">
        <v>48.804702037254998</v>
      </c>
      <c r="AK4598">
        <v>30</v>
      </c>
      <c r="AL4598">
        <v>1</v>
      </c>
      <c r="AM4598">
        <v>0</v>
      </c>
      <c r="AN4598">
        <v>0</v>
      </c>
      <c r="AO4598">
        <v>0</v>
      </c>
      <c r="AP4598">
        <v>0</v>
      </c>
      <c r="AQ4598">
        <v>30</v>
      </c>
      <c r="AR4598">
        <v>1</v>
      </c>
      <c r="AS4598">
        <v>0</v>
      </c>
      <c r="AT4598">
        <v>0</v>
      </c>
      <c r="AU4598">
        <v>0</v>
      </c>
      <c r="AV4598">
        <v>0</v>
      </c>
      <c r="AW4598">
        <v>30</v>
      </c>
      <c r="AX4598">
        <v>1</v>
      </c>
      <c r="AY4598" s="73">
        <v>51.719786805090003</v>
      </c>
      <c r="AZ4598">
        <v>30</v>
      </c>
      <c r="BA4598">
        <v>1</v>
      </c>
      <c r="BB4598">
        <v>30</v>
      </c>
      <c r="BC4598">
        <v>1</v>
      </c>
      <c r="BD4598">
        <v>0</v>
      </c>
      <c r="BE4598">
        <v>0</v>
      </c>
      <c r="BF4598">
        <v>52.479628089965999</v>
      </c>
      <c r="BG4598">
        <v>55.632449689006997</v>
      </c>
      <c r="BH4598">
        <v>51.719786805090003</v>
      </c>
      <c r="BI4598">
        <v>48.804702037254998</v>
      </c>
    </row>
    <row r="4599" spans="1:61" x14ac:dyDescent="0.25">
      <c r="A4599" s="10" t="str">
        <f>VLOOKUP(D4599,'Index-Relations'!E:F,2,FALSE)</f>
        <v>ESG</v>
      </c>
      <c r="B4599" t="s">
        <v>3450</v>
      </c>
      <c r="C4599" s="53" t="s">
        <v>2767</v>
      </c>
      <c r="D4599" s="59" t="s">
        <v>2898</v>
      </c>
      <c r="E4599" s="59" t="s">
        <v>8015</v>
      </c>
      <c r="F4599" t="s">
        <v>1797</v>
      </c>
      <c r="G4599" t="s">
        <v>1796</v>
      </c>
      <c r="H4599" t="s">
        <v>1798</v>
      </c>
      <c r="I4599" s="52">
        <v>45413</v>
      </c>
      <c r="J4599" t="s">
        <v>2457</v>
      </c>
      <c r="K4599">
        <v>30</v>
      </c>
      <c r="L4599" s="73">
        <v>53.257053729803999</v>
      </c>
      <c r="M4599">
        <v>30</v>
      </c>
      <c r="N4599">
        <v>1</v>
      </c>
      <c r="O4599" s="73">
        <v>56.171975057506003</v>
      </c>
      <c r="P4599">
        <v>30</v>
      </c>
      <c r="Q4599">
        <v>1</v>
      </c>
      <c r="R4599">
        <v>27</v>
      </c>
      <c r="S4599">
        <v>0.90386800181972404</v>
      </c>
      <c r="T4599">
        <v>57.5657197336837</v>
      </c>
      <c r="U4599">
        <v>0.97772383876258095</v>
      </c>
      <c r="V4599">
        <v>28</v>
      </c>
      <c r="W4599">
        <v>3.6305900957139099E-2</v>
      </c>
      <c r="X4599">
        <v>1</v>
      </c>
      <c r="Y4599">
        <v>29</v>
      </c>
      <c r="Z4599">
        <v>0.959817663535947</v>
      </c>
      <c r="AA4599">
        <v>38.953700271684497</v>
      </c>
      <c r="AB4599">
        <v>24</v>
      </c>
      <c r="AC4599">
        <v>0.80237247182643801</v>
      </c>
      <c r="AD4599">
        <v>5</v>
      </c>
      <c r="AE4599">
        <v>0.15744519170950899</v>
      </c>
      <c r="AF4599">
        <v>1</v>
      </c>
      <c r="AG4599">
        <v>4.0182336464052601E-2</v>
      </c>
      <c r="AH4599">
        <v>0.246197725319552</v>
      </c>
      <c r="AI4599">
        <v>19</v>
      </c>
      <c r="AJ4599" s="73">
        <v>49.968592228736</v>
      </c>
      <c r="AK4599">
        <v>30</v>
      </c>
      <c r="AL4599">
        <v>1</v>
      </c>
      <c r="AM4599">
        <v>0</v>
      </c>
      <c r="AN4599">
        <v>0</v>
      </c>
      <c r="AO4599">
        <v>0</v>
      </c>
      <c r="AP4599">
        <v>0</v>
      </c>
      <c r="AQ4599">
        <v>30</v>
      </c>
      <c r="AR4599">
        <v>1</v>
      </c>
      <c r="AS4599">
        <v>0</v>
      </c>
      <c r="AT4599">
        <v>0</v>
      </c>
      <c r="AU4599">
        <v>0</v>
      </c>
      <c r="AV4599">
        <v>0</v>
      </c>
      <c r="AW4599">
        <v>30</v>
      </c>
      <c r="AX4599">
        <v>1</v>
      </c>
      <c r="AY4599" s="73">
        <v>52.341837582636998</v>
      </c>
      <c r="AZ4599">
        <v>30</v>
      </c>
      <c r="BA4599">
        <v>1</v>
      </c>
      <c r="BB4599">
        <v>29</v>
      </c>
      <c r="BC4599">
        <v>0.95202814668310298</v>
      </c>
      <c r="BD4599">
        <v>1</v>
      </c>
      <c r="BE4599">
        <v>4.79718533168964E-2</v>
      </c>
      <c r="BF4599">
        <v>53.257053729803999</v>
      </c>
      <c r="BG4599">
        <v>56.171975057506003</v>
      </c>
      <c r="BH4599">
        <v>52.341837582636998</v>
      </c>
      <c r="BI4599">
        <v>49.968592228736</v>
      </c>
    </row>
    <row r="4600" spans="1:61" x14ac:dyDescent="0.25">
      <c r="A4600" s="10" t="str">
        <f>VLOOKUP(D4600,'Index-Relations'!E:F,2,FALSE)</f>
        <v>ESG</v>
      </c>
      <c r="B4600" t="s">
        <v>3450</v>
      </c>
      <c r="C4600" s="53" t="s">
        <v>2768</v>
      </c>
      <c r="D4600" s="59" t="s">
        <v>2898</v>
      </c>
      <c r="E4600" s="59" t="s">
        <v>8016</v>
      </c>
      <c r="F4600" t="s">
        <v>1797</v>
      </c>
      <c r="G4600" t="s">
        <v>1796</v>
      </c>
      <c r="H4600" t="s">
        <v>1798</v>
      </c>
      <c r="I4600" s="52">
        <v>45383</v>
      </c>
      <c r="J4600" t="s">
        <v>2457</v>
      </c>
      <c r="K4600">
        <v>30</v>
      </c>
      <c r="L4600">
        <v>49.380257077344901</v>
      </c>
      <c r="M4600">
        <v>30</v>
      </c>
      <c r="N4600">
        <v>1</v>
      </c>
      <c r="O4600">
        <v>50.909976398536003</v>
      </c>
      <c r="P4600">
        <v>30</v>
      </c>
      <c r="Q4600">
        <v>1</v>
      </c>
      <c r="R4600">
        <v>27</v>
      </c>
      <c r="S4600">
        <v>0.87505100727033502</v>
      </c>
      <c r="T4600">
        <v>57.118403823452198</v>
      </c>
      <c r="U4600">
        <v>0.96973568910788599</v>
      </c>
      <c r="V4600">
        <v>28</v>
      </c>
      <c r="W4600">
        <v>0.13160033549552499</v>
      </c>
      <c r="X4600">
        <v>3</v>
      </c>
      <c r="Y4600">
        <v>29</v>
      </c>
      <c r="Z4600">
        <v>0.93409988595320403</v>
      </c>
      <c r="AA4600">
        <v>62.396459286183898</v>
      </c>
      <c r="AB4600">
        <v>25</v>
      </c>
      <c r="AC4600">
        <v>0.78325012747567802</v>
      </c>
      <c r="AD4600">
        <v>4</v>
      </c>
      <c r="AE4600">
        <v>0.15084975847752599</v>
      </c>
      <c r="AF4600">
        <v>1</v>
      </c>
      <c r="AG4600">
        <v>6.5900114046794994E-2</v>
      </c>
      <c r="AH4600">
        <v>0.19638688074384</v>
      </c>
      <c r="AI4600">
        <v>17</v>
      </c>
      <c r="AJ4600">
        <v>44.512018136253303</v>
      </c>
      <c r="AK4600">
        <v>30</v>
      </c>
      <c r="AL4600">
        <v>1</v>
      </c>
      <c r="AM4600">
        <v>0</v>
      </c>
      <c r="AN4600">
        <v>0</v>
      </c>
      <c r="AO4600">
        <v>0</v>
      </c>
      <c r="AP4600">
        <v>0</v>
      </c>
      <c r="AQ4600">
        <v>30</v>
      </c>
      <c r="AR4600">
        <v>1</v>
      </c>
      <c r="AS4600">
        <v>0</v>
      </c>
      <c r="AT4600">
        <v>0</v>
      </c>
      <c r="AU4600">
        <v>0</v>
      </c>
      <c r="AV4600">
        <v>0</v>
      </c>
      <c r="AW4600">
        <v>30</v>
      </c>
      <c r="AX4600">
        <v>0.999999999999999</v>
      </c>
      <c r="AY4600">
        <v>51.060347222660901</v>
      </c>
      <c r="AZ4600">
        <v>30</v>
      </c>
      <c r="BA4600">
        <v>1</v>
      </c>
      <c r="BB4600">
        <v>29</v>
      </c>
      <c r="BC4600">
        <v>0.96444721929813104</v>
      </c>
      <c r="BD4600">
        <v>1</v>
      </c>
      <c r="BE4600">
        <v>3.55527807018685E-2</v>
      </c>
      <c r="BF4600">
        <v>47.558155239737999</v>
      </c>
      <c r="BG4600">
        <v>48.772234020253997</v>
      </c>
      <c r="BH4600">
        <v>49.314199612138999</v>
      </c>
      <c r="BI4600">
        <v>43.967063717022903</v>
      </c>
    </row>
    <row r="4601" spans="1:61" x14ac:dyDescent="0.25">
      <c r="A4601" s="10" t="str">
        <f>VLOOKUP(D4601,'Index-Relations'!E:F,2,FALSE)</f>
        <v>ESG</v>
      </c>
      <c r="B4601" t="s">
        <v>3450</v>
      </c>
      <c r="C4601" s="53" t="s">
        <v>2769</v>
      </c>
      <c r="D4601" s="59" t="s">
        <v>2898</v>
      </c>
      <c r="E4601" s="59" t="s">
        <v>8017</v>
      </c>
      <c r="F4601" t="s">
        <v>1797</v>
      </c>
      <c r="G4601" t="s">
        <v>1796</v>
      </c>
      <c r="H4601" t="s">
        <v>1798</v>
      </c>
      <c r="I4601" s="52">
        <v>45352</v>
      </c>
      <c r="J4601" t="s">
        <v>2457</v>
      </c>
      <c r="K4601">
        <v>30</v>
      </c>
      <c r="L4601">
        <v>49.7913706679089</v>
      </c>
      <c r="M4601">
        <v>30</v>
      </c>
      <c r="N4601">
        <v>1</v>
      </c>
      <c r="O4601">
        <v>51.004839106507603</v>
      </c>
      <c r="P4601">
        <v>30</v>
      </c>
      <c r="Q4601">
        <v>1</v>
      </c>
      <c r="R4601">
        <v>27</v>
      </c>
      <c r="S4601">
        <v>0.87601200896610099</v>
      </c>
      <c r="T4601">
        <v>57.549552037649498</v>
      </c>
      <c r="U4601">
        <v>0.96593543924504299</v>
      </c>
      <c r="V4601">
        <v>28</v>
      </c>
      <c r="W4601">
        <v>0.109170297811929</v>
      </c>
      <c r="X4601">
        <v>2</v>
      </c>
      <c r="Y4601">
        <v>29</v>
      </c>
      <c r="Z4601">
        <v>0.93236759833248195</v>
      </c>
      <c r="AA4601">
        <v>62.1983183557697</v>
      </c>
      <c r="AB4601">
        <v>25</v>
      </c>
      <c r="AC4601">
        <v>0.78337467792192705</v>
      </c>
      <c r="AD4601">
        <v>4</v>
      </c>
      <c r="AE4601">
        <v>0.14899292041055501</v>
      </c>
      <c r="AF4601">
        <v>1</v>
      </c>
      <c r="AG4601">
        <v>6.7632401667517897E-2</v>
      </c>
      <c r="AH4601">
        <v>0.18007845210485501</v>
      </c>
      <c r="AI4601">
        <v>16</v>
      </c>
      <c r="AJ4601">
        <v>45.247510312536001</v>
      </c>
      <c r="AK4601">
        <v>30</v>
      </c>
      <c r="AL4601">
        <v>1</v>
      </c>
      <c r="AM4601">
        <v>0</v>
      </c>
      <c r="AN4601">
        <v>0</v>
      </c>
      <c r="AO4601">
        <v>0</v>
      </c>
      <c r="AP4601">
        <v>0</v>
      </c>
      <c r="AQ4601">
        <v>30</v>
      </c>
      <c r="AR4601">
        <v>1</v>
      </c>
      <c r="AS4601">
        <v>0</v>
      </c>
      <c r="AT4601">
        <v>0</v>
      </c>
      <c r="AU4601">
        <v>0</v>
      </c>
      <c r="AV4601">
        <v>0</v>
      </c>
      <c r="AW4601">
        <v>30</v>
      </c>
      <c r="AX4601">
        <v>1</v>
      </c>
      <c r="AY4601">
        <v>51.462625927554299</v>
      </c>
      <c r="AZ4601">
        <v>30</v>
      </c>
      <c r="BA4601">
        <v>1</v>
      </c>
      <c r="BB4601">
        <v>29</v>
      </c>
      <c r="BC4601">
        <v>0.96327472679894699</v>
      </c>
      <c r="BD4601">
        <v>1</v>
      </c>
      <c r="BE4601">
        <v>3.6725273201052698E-2</v>
      </c>
      <c r="BF4601">
        <v>47.901765053795003</v>
      </c>
      <c r="BG4601">
        <v>48.828693787557</v>
      </c>
      <c r="BH4601">
        <v>49.654032798217003</v>
      </c>
      <c r="BI4601">
        <v>44.603690875607001</v>
      </c>
    </row>
    <row r="4602" spans="1:61" x14ac:dyDescent="0.25">
      <c r="A4602" s="10" t="str">
        <f>VLOOKUP(D4602,'Index-Relations'!E:F,2,FALSE)</f>
        <v>ESG</v>
      </c>
      <c r="B4602" t="s">
        <v>3450</v>
      </c>
      <c r="C4602" s="53" t="s">
        <v>2770</v>
      </c>
      <c r="D4602" s="59" t="s">
        <v>2898</v>
      </c>
      <c r="E4602" s="59" t="s">
        <v>8018</v>
      </c>
      <c r="F4602" t="s">
        <v>1797</v>
      </c>
      <c r="G4602" t="s">
        <v>1796</v>
      </c>
      <c r="H4602" t="s">
        <v>1798</v>
      </c>
      <c r="I4602" s="52">
        <v>45323</v>
      </c>
      <c r="J4602" t="s">
        <v>2457</v>
      </c>
      <c r="K4602">
        <v>30</v>
      </c>
      <c r="L4602">
        <v>50.409291656212901</v>
      </c>
      <c r="M4602">
        <v>30</v>
      </c>
      <c r="N4602">
        <v>1</v>
      </c>
      <c r="O4602">
        <v>51.598993970628598</v>
      </c>
      <c r="P4602">
        <v>30</v>
      </c>
      <c r="Q4602">
        <v>1</v>
      </c>
      <c r="R4602">
        <v>27</v>
      </c>
      <c r="S4602">
        <v>0.89170076823210798</v>
      </c>
      <c r="T4602">
        <v>57.7549651340534</v>
      </c>
      <c r="U4602">
        <v>0.96438457432220304</v>
      </c>
      <c r="V4602">
        <v>28</v>
      </c>
      <c r="W4602">
        <v>0.109481319553159</v>
      </c>
      <c r="X4602">
        <v>2</v>
      </c>
      <c r="Y4602">
        <v>29</v>
      </c>
      <c r="Z4602">
        <v>0.94781118073550497</v>
      </c>
      <c r="AA4602">
        <v>61.942730000190302</v>
      </c>
      <c r="AB4602">
        <v>25</v>
      </c>
      <c r="AC4602">
        <v>0.80292597096360296</v>
      </c>
      <c r="AD4602">
        <v>4</v>
      </c>
      <c r="AE4602">
        <v>0.144885209771901</v>
      </c>
      <c r="AF4602">
        <v>1</v>
      </c>
      <c r="AG4602">
        <v>5.2188819264494701E-2</v>
      </c>
      <c r="AH4602">
        <v>0.179419451255135</v>
      </c>
      <c r="AI4602">
        <v>16</v>
      </c>
      <c r="AJ4602">
        <v>46.031921467241297</v>
      </c>
      <c r="AK4602">
        <v>30</v>
      </c>
      <c r="AL4602">
        <v>1</v>
      </c>
      <c r="AM4602">
        <v>0</v>
      </c>
      <c r="AN4602">
        <v>0</v>
      </c>
      <c r="AO4602">
        <v>0</v>
      </c>
      <c r="AP4602">
        <v>0</v>
      </c>
      <c r="AQ4602">
        <v>30</v>
      </c>
      <c r="AR4602">
        <v>1</v>
      </c>
      <c r="AS4602">
        <v>0</v>
      </c>
      <c r="AT4602">
        <v>0</v>
      </c>
      <c r="AU4602">
        <v>0</v>
      </c>
      <c r="AV4602">
        <v>0</v>
      </c>
      <c r="AW4602">
        <v>30</v>
      </c>
      <c r="AX4602">
        <v>1</v>
      </c>
      <c r="AY4602">
        <v>51.904565385149702</v>
      </c>
      <c r="AZ4602">
        <v>30</v>
      </c>
      <c r="BA4602">
        <v>1</v>
      </c>
      <c r="BB4602">
        <v>29</v>
      </c>
      <c r="BC4602">
        <v>0.95777174182312197</v>
      </c>
      <c r="BD4602">
        <v>1</v>
      </c>
      <c r="BE4602">
        <v>4.2228258176877698E-2</v>
      </c>
      <c r="BF4602">
        <v>48.381831249264003</v>
      </c>
      <c r="BG4602">
        <v>49.268959209792001</v>
      </c>
      <c r="BH4602">
        <v>49.976988724477003</v>
      </c>
      <c r="BI4602">
        <v>45.237697043880999</v>
      </c>
    </row>
    <row r="4603" spans="1:61" x14ac:dyDescent="0.25">
      <c r="A4603" s="10" t="str">
        <f>VLOOKUP(D4603,'Index-Relations'!E:F,2,FALSE)</f>
        <v>BM</v>
      </c>
      <c r="B4603" t="s">
        <v>3450</v>
      </c>
      <c r="C4603" s="53" t="s">
        <v>2760</v>
      </c>
      <c r="D4603" s="59" t="s">
        <v>3295</v>
      </c>
      <c r="E4603" s="59" t="s">
        <v>8019</v>
      </c>
      <c r="F4603" t="s">
        <v>1801</v>
      </c>
      <c r="G4603" t="s">
        <v>1800</v>
      </c>
      <c r="H4603" t="s">
        <v>1802</v>
      </c>
      <c r="I4603" s="52">
        <v>45658</v>
      </c>
      <c r="J4603" t="s">
        <v>2457</v>
      </c>
      <c r="K4603">
        <v>94</v>
      </c>
      <c r="L4603" s="73">
        <v>54.805426283250902</v>
      </c>
      <c r="M4603">
        <v>94</v>
      </c>
      <c r="N4603">
        <v>1</v>
      </c>
      <c r="O4603" s="73">
        <v>58.277084512227901</v>
      </c>
      <c r="P4603">
        <v>94</v>
      </c>
      <c r="Q4603">
        <v>1</v>
      </c>
      <c r="R4603">
        <v>94</v>
      </c>
      <c r="S4603">
        <v>1</v>
      </c>
      <c r="T4603">
        <v>37.808097331924998</v>
      </c>
      <c r="U4603">
        <v>0.61219585924929498</v>
      </c>
      <c r="V4603">
        <v>58</v>
      </c>
      <c r="W4603">
        <v>0.125576758634078</v>
      </c>
      <c r="X4603">
        <v>12</v>
      </c>
      <c r="Y4603">
        <v>94</v>
      </c>
      <c r="Z4603">
        <v>1</v>
      </c>
      <c r="AA4603">
        <v>204.358790363667</v>
      </c>
      <c r="AB4603">
        <v>75</v>
      </c>
      <c r="AC4603">
        <v>0.79207378678513896</v>
      </c>
      <c r="AD4603">
        <v>19</v>
      </c>
      <c r="AE4603">
        <v>0.20792621321486099</v>
      </c>
      <c r="AF4603">
        <v>0</v>
      </c>
      <c r="AG4603">
        <v>0</v>
      </c>
      <c r="AH4603">
        <v>1.39168171471881E-2</v>
      </c>
      <c r="AI4603">
        <v>15</v>
      </c>
      <c r="AJ4603" s="73">
        <v>52.556781036859</v>
      </c>
      <c r="AK4603">
        <v>94</v>
      </c>
      <c r="AL4603">
        <v>1</v>
      </c>
      <c r="AM4603">
        <v>3.2872493054216599E-2</v>
      </c>
      <c r="AN4603">
        <v>2</v>
      </c>
      <c r="AO4603">
        <v>5.9471575773377998E-3</v>
      </c>
      <c r="AP4603">
        <v>1</v>
      </c>
      <c r="AQ4603">
        <v>94</v>
      </c>
      <c r="AR4603">
        <v>1</v>
      </c>
      <c r="AS4603">
        <v>0</v>
      </c>
      <c r="AT4603">
        <v>0</v>
      </c>
      <c r="AU4603">
        <v>5.85787893177772E-2</v>
      </c>
      <c r="AV4603">
        <v>3</v>
      </c>
      <c r="AW4603">
        <v>94</v>
      </c>
      <c r="AX4603">
        <v>1</v>
      </c>
      <c r="AY4603" s="73">
        <v>54.040529771334</v>
      </c>
      <c r="AZ4603">
        <v>94</v>
      </c>
      <c r="BA4603">
        <v>1</v>
      </c>
      <c r="BB4603">
        <v>92</v>
      </c>
      <c r="BC4603">
        <v>0.98615830112538405</v>
      </c>
      <c r="BD4603">
        <v>1</v>
      </c>
      <c r="BE4603">
        <v>7.8945412972772008E-3</v>
      </c>
      <c r="BF4603">
        <v>54.805426283250902</v>
      </c>
      <c r="BG4603">
        <v>58.277084512227901</v>
      </c>
      <c r="BH4603">
        <v>54.040529771334</v>
      </c>
      <c r="BI4603">
        <v>52.556781036859</v>
      </c>
    </row>
    <row r="4604" spans="1:61" x14ac:dyDescent="0.25">
      <c r="A4604" s="10" t="str">
        <f>VLOOKUP(D4604,'Index-Relations'!E:F,2,FALSE)</f>
        <v>BM</v>
      </c>
      <c r="B4604" t="s">
        <v>3450</v>
      </c>
      <c r="C4604" s="53" t="s">
        <v>2761</v>
      </c>
      <c r="D4604" s="59" t="s">
        <v>3295</v>
      </c>
      <c r="E4604" s="59" t="s">
        <v>8020</v>
      </c>
      <c r="F4604" t="s">
        <v>1801</v>
      </c>
      <c r="G4604" t="s">
        <v>1800</v>
      </c>
      <c r="H4604" t="s">
        <v>1802</v>
      </c>
      <c r="I4604" s="52">
        <v>45628</v>
      </c>
      <c r="J4604" t="s">
        <v>2457</v>
      </c>
      <c r="K4604">
        <v>94</v>
      </c>
      <c r="L4604" s="73">
        <v>54.504130423324</v>
      </c>
      <c r="M4604">
        <v>94</v>
      </c>
      <c r="N4604">
        <v>1</v>
      </c>
      <c r="O4604" s="73">
        <v>58.045032672248901</v>
      </c>
      <c r="P4604">
        <v>94</v>
      </c>
      <c r="Q4604">
        <v>1</v>
      </c>
      <c r="R4604">
        <v>94</v>
      </c>
      <c r="S4604">
        <v>1</v>
      </c>
      <c r="T4604">
        <v>37.699311937753301</v>
      </c>
      <c r="U4604">
        <v>0.63122388579180899</v>
      </c>
      <c r="V4604">
        <v>58</v>
      </c>
      <c r="W4604">
        <v>0.12539371521571299</v>
      </c>
      <c r="X4604">
        <v>12</v>
      </c>
      <c r="Y4604">
        <v>94</v>
      </c>
      <c r="Z4604">
        <v>1</v>
      </c>
      <c r="AA4604">
        <v>184.94036418863999</v>
      </c>
      <c r="AB4604">
        <v>76</v>
      </c>
      <c r="AC4604">
        <v>0.79309270264413001</v>
      </c>
      <c r="AD4604">
        <v>18</v>
      </c>
      <c r="AE4604">
        <v>0.20690729735586899</v>
      </c>
      <c r="AF4604">
        <v>0</v>
      </c>
      <c r="AG4604">
        <v>0</v>
      </c>
      <c r="AH4604">
        <v>1.4326527944162001E-2</v>
      </c>
      <c r="AI4604">
        <v>15</v>
      </c>
      <c r="AJ4604" s="73">
        <v>52.224360718715999</v>
      </c>
      <c r="AK4604">
        <v>94</v>
      </c>
      <c r="AL4604">
        <v>1</v>
      </c>
      <c r="AM4604">
        <v>3.3233473072799398E-2</v>
      </c>
      <c r="AN4604">
        <v>2</v>
      </c>
      <c r="AO4604">
        <v>5.9962251643147103E-3</v>
      </c>
      <c r="AP4604">
        <v>1</v>
      </c>
      <c r="AQ4604">
        <v>94</v>
      </c>
      <c r="AR4604">
        <v>0.999999999999999</v>
      </c>
      <c r="AS4604">
        <v>0</v>
      </c>
      <c r="AT4604">
        <v>0</v>
      </c>
      <c r="AU4604">
        <v>6.2898712826802802E-2</v>
      </c>
      <c r="AV4604">
        <v>3</v>
      </c>
      <c r="AW4604">
        <v>94</v>
      </c>
      <c r="AX4604">
        <v>1</v>
      </c>
      <c r="AY4604" s="73">
        <v>53.731334136275898</v>
      </c>
      <c r="AZ4604">
        <v>94</v>
      </c>
      <c r="BA4604">
        <v>1</v>
      </c>
      <c r="BB4604">
        <v>92</v>
      </c>
      <c r="BC4604">
        <v>0.98650351499908995</v>
      </c>
      <c r="BD4604">
        <v>1</v>
      </c>
      <c r="BE4604">
        <v>7.5002598365947601E-3</v>
      </c>
      <c r="BF4604">
        <v>54.504130423324</v>
      </c>
      <c r="BG4604">
        <v>58.045032672248901</v>
      </c>
      <c r="BH4604">
        <v>53.731334136275898</v>
      </c>
      <c r="BI4604">
        <v>52.224360718715999</v>
      </c>
    </row>
    <row r="4605" spans="1:61" x14ac:dyDescent="0.25">
      <c r="A4605" s="10" t="str">
        <f>VLOOKUP(D4605,'Index-Relations'!E:F,2,FALSE)</f>
        <v>BM</v>
      </c>
      <c r="B4605" t="s">
        <v>3450</v>
      </c>
      <c r="C4605" s="53" t="s">
        <v>2762</v>
      </c>
      <c r="D4605" s="59" t="s">
        <v>3295</v>
      </c>
      <c r="E4605" s="59" t="s">
        <v>8021</v>
      </c>
      <c r="F4605" t="s">
        <v>1801</v>
      </c>
      <c r="G4605" t="s">
        <v>1800</v>
      </c>
      <c r="H4605" t="s">
        <v>1802</v>
      </c>
      <c r="I4605" s="52">
        <v>45597</v>
      </c>
      <c r="J4605" t="s">
        <v>2457</v>
      </c>
      <c r="K4605">
        <v>94</v>
      </c>
      <c r="L4605" s="73">
        <v>54.941288808491002</v>
      </c>
      <c r="M4605">
        <v>94</v>
      </c>
      <c r="N4605">
        <v>1</v>
      </c>
      <c r="O4605" s="73">
        <v>58.469520602978001</v>
      </c>
      <c r="P4605">
        <v>94</v>
      </c>
      <c r="Q4605">
        <v>1</v>
      </c>
      <c r="R4605">
        <v>94</v>
      </c>
      <c r="S4605">
        <v>1</v>
      </c>
      <c r="T4605">
        <v>38.012748758500202</v>
      </c>
      <c r="U4605">
        <v>0.63717816550883699</v>
      </c>
      <c r="V4605">
        <v>58</v>
      </c>
      <c r="W4605">
        <v>0.124743600692273</v>
      </c>
      <c r="X4605">
        <v>12</v>
      </c>
      <c r="Y4605">
        <v>94</v>
      </c>
      <c r="Z4605">
        <v>1</v>
      </c>
      <c r="AA4605">
        <v>190.444441177606</v>
      </c>
      <c r="AB4605">
        <v>76</v>
      </c>
      <c r="AC4605">
        <v>0.79542003778168502</v>
      </c>
      <c r="AD4605">
        <v>18</v>
      </c>
      <c r="AE4605">
        <v>0.20457996221831401</v>
      </c>
      <c r="AF4605">
        <v>0</v>
      </c>
      <c r="AG4605">
        <v>0</v>
      </c>
      <c r="AH4605">
        <v>1.3983738499366301E-2</v>
      </c>
      <c r="AI4605">
        <v>15</v>
      </c>
      <c r="AJ4605" s="73">
        <v>52.693989817008003</v>
      </c>
      <c r="AK4605">
        <v>94</v>
      </c>
      <c r="AL4605">
        <v>1</v>
      </c>
      <c r="AM4605">
        <v>3.70251408208103E-2</v>
      </c>
      <c r="AN4605">
        <v>2</v>
      </c>
      <c r="AO4605">
        <v>0</v>
      </c>
      <c r="AP4605">
        <v>0</v>
      </c>
      <c r="AQ4605">
        <v>94</v>
      </c>
      <c r="AR4605">
        <v>1</v>
      </c>
      <c r="AS4605">
        <v>0</v>
      </c>
      <c r="AT4605">
        <v>0</v>
      </c>
      <c r="AU4605">
        <v>6.0178764789086903E-2</v>
      </c>
      <c r="AV4605">
        <v>3</v>
      </c>
      <c r="AW4605">
        <v>94</v>
      </c>
      <c r="AX4605">
        <v>1</v>
      </c>
      <c r="AY4605" s="73">
        <v>54.125682886271903</v>
      </c>
      <c r="AZ4605">
        <v>94</v>
      </c>
      <c r="BA4605">
        <v>1</v>
      </c>
      <c r="BB4605">
        <v>92</v>
      </c>
      <c r="BC4605">
        <v>0.98587144393193804</v>
      </c>
      <c r="BD4605">
        <v>2</v>
      </c>
      <c r="BE4605">
        <v>1.4128556068061E-2</v>
      </c>
      <c r="BF4605">
        <v>54.941288808491002</v>
      </c>
      <c r="BG4605">
        <v>58.469520602978001</v>
      </c>
      <c r="BH4605">
        <v>54.125682886271903</v>
      </c>
      <c r="BI4605">
        <v>52.693989817008003</v>
      </c>
    </row>
    <row r="4606" spans="1:61" x14ac:dyDescent="0.25">
      <c r="A4606" s="10" t="str">
        <f>VLOOKUP(D4606,'Index-Relations'!E:F,2,FALSE)</f>
        <v>BM</v>
      </c>
      <c r="B4606" t="s">
        <v>3450</v>
      </c>
      <c r="C4606" s="53" t="s">
        <v>2763</v>
      </c>
      <c r="D4606" s="59" t="s">
        <v>3295</v>
      </c>
      <c r="E4606" s="59" t="s">
        <v>8022</v>
      </c>
      <c r="F4606" t="s">
        <v>1801</v>
      </c>
      <c r="G4606" t="s">
        <v>1800</v>
      </c>
      <c r="H4606" t="s">
        <v>1802</v>
      </c>
      <c r="I4606" s="52">
        <v>45566</v>
      </c>
      <c r="J4606" t="s">
        <v>2457</v>
      </c>
      <c r="K4606">
        <v>94</v>
      </c>
      <c r="L4606" s="73">
        <v>55.346410051066002</v>
      </c>
      <c r="M4606">
        <v>94</v>
      </c>
      <c r="N4606">
        <v>1</v>
      </c>
      <c r="O4606" s="73">
        <v>58.823576568728001</v>
      </c>
      <c r="P4606">
        <v>94</v>
      </c>
      <c r="Q4606">
        <v>1</v>
      </c>
      <c r="R4606">
        <v>94</v>
      </c>
      <c r="S4606">
        <v>0.999999999999999</v>
      </c>
      <c r="T4606">
        <v>37.977918106281102</v>
      </c>
      <c r="U4606">
        <v>0.63263047013260498</v>
      </c>
      <c r="V4606">
        <v>58</v>
      </c>
      <c r="W4606">
        <v>0.124632068096177</v>
      </c>
      <c r="X4606">
        <v>12</v>
      </c>
      <c r="Y4606">
        <v>94</v>
      </c>
      <c r="Z4606">
        <v>0.999999999999999</v>
      </c>
      <c r="AA4606">
        <v>188.88867271561699</v>
      </c>
      <c r="AB4606">
        <v>76</v>
      </c>
      <c r="AC4606">
        <v>0.79557545130425</v>
      </c>
      <c r="AD4606">
        <v>18</v>
      </c>
      <c r="AE4606">
        <v>0.204424548695749</v>
      </c>
      <c r="AF4606">
        <v>0</v>
      </c>
      <c r="AG4606">
        <v>8.3269999999999995E-17</v>
      </c>
      <c r="AH4606">
        <v>1.4539610369619101E-2</v>
      </c>
      <c r="AI4606">
        <v>15</v>
      </c>
      <c r="AJ4606" s="73">
        <v>52.999606009561901</v>
      </c>
      <c r="AK4606">
        <v>94</v>
      </c>
      <c r="AL4606">
        <v>1</v>
      </c>
      <c r="AM4606">
        <v>3.5383833696255002E-2</v>
      </c>
      <c r="AN4606">
        <v>2</v>
      </c>
      <c r="AO4606">
        <v>0</v>
      </c>
      <c r="AP4606">
        <v>0</v>
      </c>
      <c r="AQ4606">
        <v>94</v>
      </c>
      <c r="AR4606">
        <v>1</v>
      </c>
      <c r="AS4606">
        <v>0</v>
      </c>
      <c r="AT4606">
        <v>0</v>
      </c>
      <c r="AU4606">
        <v>5.6490545169644503E-2</v>
      </c>
      <c r="AV4606">
        <v>3</v>
      </c>
      <c r="AW4606">
        <v>94</v>
      </c>
      <c r="AX4606">
        <v>0.999999999999999</v>
      </c>
      <c r="AY4606" s="73">
        <v>54.661248143792903</v>
      </c>
      <c r="AZ4606">
        <v>94</v>
      </c>
      <c r="BA4606">
        <v>1</v>
      </c>
      <c r="BB4606">
        <v>92</v>
      </c>
      <c r="BC4606">
        <v>0.98468463095103598</v>
      </c>
      <c r="BD4606">
        <v>2</v>
      </c>
      <c r="BE4606">
        <v>1.5315369048963899E-2</v>
      </c>
      <c r="BF4606">
        <v>55.346410051066002</v>
      </c>
      <c r="BG4606">
        <v>58.823576568728001</v>
      </c>
      <c r="BH4606">
        <v>54.661248143792903</v>
      </c>
      <c r="BI4606">
        <v>52.999606009561901</v>
      </c>
    </row>
    <row r="4607" spans="1:61" x14ac:dyDescent="0.25">
      <c r="A4607" s="10" t="str">
        <f>VLOOKUP(D4607,'Index-Relations'!E:F,2,FALSE)</f>
        <v>BM</v>
      </c>
      <c r="B4607" t="s">
        <v>3450</v>
      </c>
      <c r="C4607" s="53" t="s">
        <v>2764</v>
      </c>
      <c r="D4607" s="59" t="s">
        <v>3295</v>
      </c>
      <c r="E4607" s="59" t="s">
        <v>8023</v>
      </c>
      <c r="F4607" t="s">
        <v>1801</v>
      </c>
      <c r="G4607" t="s">
        <v>1800</v>
      </c>
      <c r="H4607" t="s">
        <v>1802</v>
      </c>
      <c r="I4607" s="52">
        <v>45537</v>
      </c>
      <c r="J4607" t="s">
        <v>2457</v>
      </c>
      <c r="K4607">
        <v>95</v>
      </c>
      <c r="L4607" s="73">
        <v>55.751620893899897</v>
      </c>
      <c r="M4607">
        <v>95</v>
      </c>
      <c r="N4607">
        <v>1</v>
      </c>
      <c r="O4607" s="73">
        <v>59.283253190925002</v>
      </c>
      <c r="P4607">
        <v>95</v>
      </c>
      <c r="Q4607">
        <v>1</v>
      </c>
      <c r="R4607">
        <v>95</v>
      </c>
      <c r="S4607">
        <v>0.999999999999999</v>
      </c>
      <c r="T4607">
        <v>38.271838720481298</v>
      </c>
      <c r="U4607">
        <v>0.64396720780257399</v>
      </c>
      <c r="V4607">
        <v>59</v>
      </c>
      <c r="W4607">
        <v>0.122844250270952</v>
      </c>
      <c r="X4607">
        <v>12</v>
      </c>
      <c r="Y4607">
        <v>95</v>
      </c>
      <c r="Z4607">
        <v>1</v>
      </c>
      <c r="AA4607">
        <v>190.637723416066</v>
      </c>
      <c r="AB4607">
        <v>78</v>
      </c>
      <c r="AC4607">
        <v>0.80145906017986801</v>
      </c>
      <c r="AD4607">
        <v>17</v>
      </c>
      <c r="AE4607">
        <v>0.19854093982013099</v>
      </c>
      <c r="AF4607">
        <v>0</v>
      </c>
      <c r="AG4607">
        <v>2.776E-17</v>
      </c>
      <c r="AH4607">
        <v>1.52370578727894E-2</v>
      </c>
      <c r="AI4607">
        <v>15</v>
      </c>
      <c r="AJ4607" s="73">
        <v>53.423205755833003</v>
      </c>
      <c r="AK4607">
        <v>95</v>
      </c>
      <c r="AL4607">
        <v>1</v>
      </c>
      <c r="AM4607">
        <v>3.2768170291597301E-2</v>
      </c>
      <c r="AN4607">
        <v>2</v>
      </c>
      <c r="AO4607">
        <v>0</v>
      </c>
      <c r="AP4607">
        <v>0</v>
      </c>
      <c r="AQ4607">
        <v>95</v>
      </c>
      <c r="AR4607">
        <v>1</v>
      </c>
      <c r="AS4607">
        <v>0</v>
      </c>
      <c r="AT4607">
        <v>0</v>
      </c>
      <c r="AU4607">
        <v>5.7977418094923398E-2</v>
      </c>
      <c r="AV4607">
        <v>3</v>
      </c>
      <c r="AW4607">
        <v>95</v>
      </c>
      <c r="AX4607">
        <v>1</v>
      </c>
      <c r="AY4607" s="73">
        <v>55.065318181907998</v>
      </c>
      <c r="AZ4607">
        <v>95</v>
      </c>
      <c r="BA4607">
        <v>1</v>
      </c>
      <c r="BB4607">
        <v>93</v>
      </c>
      <c r="BC4607">
        <v>0.98512970365886798</v>
      </c>
      <c r="BD4607">
        <v>2</v>
      </c>
      <c r="BE4607">
        <v>1.48702963411318E-2</v>
      </c>
      <c r="BF4607">
        <v>55.751620893899897</v>
      </c>
      <c r="BG4607">
        <v>59.283253190925002</v>
      </c>
      <c r="BH4607">
        <v>55.065318181907998</v>
      </c>
      <c r="BI4607">
        <v>53.423205755833003</v>
      </c>
    </row>
    <row r="4608" spans="1:61" x14ac:dyDescent="0.25">
      <c r="A4608" s="10" t="str">
        <f>VLOOKUP(D4608,'Index-Relations'!E:F,2,FALSE)</f>
        <v>BM</v>
      </c>
      <c r="B4608" t="s">
        <v>3450</v>
      </c>
      <c r="C4608" s="53" t="s">
        <v>3350</v>
      </c>
      <c r="D4608" s="59" t="s">
        <v>3295</v>
      </c>
      <c r="E4608" s="59" t="s">
        <v>8024</v>
      </c>
      <c r="F4608" t="s">
        <v>1801</v>
      </c>
      <c r="G4608" t="s">
        <v>1800</v>
      </c>
      <c r="H4608" t="s">
        <v>1802</v>
      </c>
      <c r="I4608" s="52">
        <v>45505</v>
      </c>
      <c r="J4608" t="s">
        <v>2457</v>
      </c>
      <c r="K4608">
        <v>95</v>
      </c>
      <c r="L4608" s="73">
        <v>55.511066999226003</v>
      </c>
      <c r="M4608">
        <v>95</v>
      </c>
      <c r="N4608">
        <v>1</v>
      </c>
      <c r="O4608" s="73">
        <v>59.078733016093899</v>
      </c>
      <c r="P4608">
        <v>95</v>
      </c>
      <c r="Q4608">
        <v>1</v>
      </c>
      <c r="R4608">
        <v>95</v>
      </c>
      <c r="S4608">
        <v>0.999999999999999</v>
      </c>
      <c r="T4608">
        <v>38.2928364930493</v>
      </c>
      <c r="U4608">
        <v>0.64009368484172602</v>
      </c>
      <c r="V4608">
        <v>59</v>
      </c>
      <c r="W4608">
        <v>0.12651717670524401</v>
      </c>
      <c r="X4608">
        <v>12</v>
      </c>
      <c r="Y4608">
        <v>95</v>
      </c>
      <c r="Z4608">
        <v>0.999999999999999</v>
      </c>
      <c r="AA4608">
        <v>191.651211062606</v>
      </c>
      <c r="AB4608">
        <v>81</v>
      </c>
      <c r="AC4608">
        <v>0.83313477784533596</v>
      </c>
      <c r="AD4608">
        <v>14</v>
      </c>
      <c r="AE4608">
        <v>0.16686522215466301</v>
      </c>
      <c r="AF4608">
        <v>0</v>
      </c>
      <c r="AG4608">
        <v>0</v>
      </c>
      <c r="AH4608">
        <v>1.4349726625782299E-2</v>
      </c>
      <c r="AI4608">
        <v>15</v>
      </c>
      <c r="AJ4608" s="73">
        <v>53.282557753444898</v>
      </c>
      <c r="AK4608">
        <v>95</v>
      </c>
      <c r="AL4608">
        <v>1</v>
      </c>
      <c r="AM4608">
        <v>3.3931077515397902E-2</v>
      </c>
      <c r="AN4608">
        <v>2</v>
      </c>
      <c r="AO4608">
        <v>0</v>
      </c>
      <c r="AP4608">
        <v>0</v>
      </c>
      <c r="AQ4608">
        <v>95</v>
      </c>
      <c r="AR4608">
        <v>1</v>
      </c>
      <c r="AS4608">
        <v>0</v>
      </c>
      <c r="AT4608">
        <v>0</v>
      </c>
      <c r="AU4608">
        <v>5.4051269487634099E-2</v>
      </c>
      <c r="AV4608">
        <v>3</v>
      </c>
      <c r="AW4608">
        <v>95</v>
      </c>
      <c r="AX4608">
        <v>0.999999999999999</v>
      </c>
      <c r="AY4608" s="73">
        <v>54.726270150354999</v>
      </c>
      <c r="AZ4608">
        <v>95</v>
      </c>
      <c r="BA4608">
        <v>1</v>
      </c>
      <c r="BB4608">
        <v>94</v>
      </c>
      <c r="BC4608">
        <v>0.99177034885568904</v>
      </c>
      <c r="BD4608">
        <v>1</v>
      </c>
      <c r="BE4608">
        <v>8.2296511443108507E-3</v>
      </c>
      <c r="BF4608">
        <v>55.511066999226003</v>
      </c>
      <c r="BG4608">
        <v>59.078733016093899</v>
      </c>
      <c r="BH4608">
        <v>54.726270150354999</v>
      </c>
      <c r="BI4608">
        <v>53.282557753444898</v>
      </c>
    </row>
    <row r="4609" spans="1:61" x14ac:dyDescent="0.25">
      <c r="A4609" s="10" t="str">
        <f>VLOOKUP(D4609,'Index-Relations'!E:F,2,FALSE)</f>
        <v>BM</v>
      </c>
      <c r="B4609" t="s">
        <v>3450</v>
      </c>
      <c r="C4609" s="53" t="s">
        <v>2765</v>
      </c>
      <c r="D4609" s="59" t="s">
        <v>3295</v>
      </c>
      <c r="E4609" s="59" t="s">
        <v>8025</v>
      </c>
      <c r="F4609" t="s">
        <v>1801</v>
      </c>
      <c r="G4609" t="s">
        <v>1800</v>
      </c>
      <c r="H4609" t="s">
        <v>1802</v>
      </c>
      <c r="I4609" s="52">
        <v>45474</v>
      </c>
      <c r="J4609" t="s">
        <v>2457</v>
      </c>
      <c r="K4609">
        <v>96</v>
      </c>
      <c r="L4609" s="73">
        <v>55.944748056144903</v>
      </c>
      <c r="M4609">
        <v>96</v>
      </c>
      <c r="N4609">
        <v>1</v>
      </c>
      <c r="O4609" s="73">
        <v>59.289348929293901</v>
      </c>
      <c r="P4609">
        <v>96</v>
      </c>
      <c r="Q4609">
        <v>1</v>
      </c>
      <c r="R4609">
        <v>96</v>
      </c>
      <c r="S4609">
        <v>1</v>
      </c>
      <c r="T4609">
        <v>38.1701281450568</v>
      </c>
      <c r="U4609">
        <v>0.66428193639320299</v>
      </c>
      <c r="V4609">
        <v>60</v>
      </c>
      <c r="W4609">
        <v>0.186642082302241</v>
      </c>
      <c r="X4609">
        <v>11</v>
      </c>
      <c r="Y4609">
        <v>96</v>
      </c>
      <c r="Z4609">
        <v>1</v>
      </c>
      <c r="AA4609">
        <v>209.8432865966</v>
      </c>
      <c r="AB4609">
        <v>82</v>
      </c>
      <c r="AC4609">
        <v>0.84037225237256796</v>
      </c>
      <c r="AD4609">
        <v>14</v>
      </c>
      <c r="AE4609">
        <v>0.15962774762743101</v>
      </c>
      <c r="AF4609">
        <v>0</v>
      </c>
      <c r="AG4609">
        <v>0</v>
      </c>
      <c r="AH4609">
        <v>1.2693698259614E-2</v>
      </c>
      <c r="AI4609">
        <v>15</v>
      </c>
      <c r="AJ4609" s="73">
        <v>53.668649196154</v>
      </c>
      <c r="AK4609">
        <v>96</v>
      </c>
      <c r="AL4609">
        <v>1</v>
      </c>
      <c r="AM4609">
        <v>3.4142883955551498E-2</v>
      </c>
      <c r="AN4609">
        <v>2</v>
      </c>
      <c r="AO4609">
        <v>0</v>
      </c>
      <c r="AP4609">
        <v>0</v>
      </c>
      <c r="AQ4609">
        <v>96</v>
      </c>
      <c r="AR4609">
        <v>1</v>
      </c>
      <c r="AS4609">
        <v>0</v>
      </c>
      <c r="AT4609">
        <v>0</v>
      </c>
      <c r="AU4609">
        <v>5.0817436900752702E-2</v>
      </c>
      <c r="AV4609">
        <v>3</v>
      </c>
      <c r="AW4609">
        <v>96</v>
      </c>
      <c r="AX4609">
        <v>1</v>
      </c>
      <c r="AY4609" s="73">
        <v>55.357122577247999</v>
      </c>
      <c r="AZ4609">
        <v>96</v>
      </c>
      <c r="BA4609">
        <v>1</v>
      </c>
      <c r="BB4609">
        <v>95</v>
      </c>
      <c r="BC4609">
        <v>0.99215017398403604</v>
      </c>
      <c r="BD4609">
        <v>1</v>
      </c>
      <c r="BE4609">
        <v>7.8498260159632193E-3</v>
      </c>
      <c r="BF4609">
        <v>55.944748056144903</v>
      </c>
      <c r="BG4609">
        <v>59.289348929293901</v>
      </c>
      <c r="BH4609">
        <v>55.357122577247999</v>
      </c>
      <c r="BI4609">
        <v>53.668649196154</v>
      </c>
    </row>
    <row r="4610" spans="1:61" x14ac:dyDescent="0.25">
      <c r="A4610" s="10" t="str">
        <f>VLOOKUP(D4610,'Index-Relations'!E:F,2,FALSE)</f>
        <v>BM</v>
      </c>
      <c r="B4610" t="s">
        <v>3450</v>
      </c>
      <c r="C4610" s="53" t="s">
        <v>2766</v>
      </c>
      <c r="D4610" s="59" t="s">
        <v>3295</v>
      </c>
      <c r="E4610" s="59" t="s">
        <v>8026</v>
      </c>
      <c r="F4610" t="s">
        <v>1801</v>
      </c>
      <c r="G4610" t="s">
        <v>1800</v>
      </c>
      <c r="H4610" t="s">
        <v>1802</v>
      </c>
      <c r="I4610" s="52">
        <v>45446</v>
      </c>
      <c r="J4610" t="s">
        <v>2457</v>
      </c>
      <c r="K4610">
        <v>96</v>
      </c>
      <c r="L4610" s="73">
        <v>56.130988585137999</v>
      </c>
      <c r="M4610">
        <v>96</v>
      </c>
      <c r="N4610">
        <v>1</v>
      </c>
      <c r="O4610" s="73">
        <v>59.456187845625998</v>
      </c>
      <c r="P4610">
        <v>96</v>
      </c>
      <c r="Q4610">
        <v>1</v>
      </c>
      <c r="R4610">
        <v>96</v>
      </c>
      <c r="S4610">
        <v>1</v>
      </c>
      <c r="T4610">
        <v>38.273199841723297</v>
      </c>
      <c r="U4610">
        <v>0.65680246209917703</v>
      </c>
      <c r="V4610">
        <v>60</v>
      </c>
      <c r="W4610">
        <v>0.185439648430962</v>
      </c>
      <c r="X4610">
        <v>11</v>
      </c>
      <c r="Y4610">
        <v>96</v>
      </c>
      <c r="Z4610">
        <v>1</v>
      </c>
      <c r="AA4610">
        <v>214.84971692231099</v>
      </c>
      <c r="AB4610">
        <v>83</v>
      </c>
      <c r="AC4610">
        <v>0.85048611337065805</v>
      </c>
      <c r="AD4610">
        <v>13</v>
      </c>
      <c r="AE4610">
        <v>0.14951388662934101</v>
      </c>
      <c r="AF4610">
        <v>0</v>
      </c>
      <c r="AG4610">
        <v>0</v>
      </c>
      <c r="AH4610">
        <v>1.2765952641622299E-2</v>
      </c>
      <c r="AI4610">
        <v>15</v>
      </c>
      <c r="AJ4610" s="73">
        <v>53.955957017454899</v>
      </c>
      <c r="AK4610">
        <v>96</v>
      </c>
      <c r="AL4610">
        <v>1</v>
      </c>
      <c r="AM4610">
        <v>3.4275061689742599E-2</v>
      </c>
      <c r="AN4610">
        <v>2</v>
      </c>
      <c r="AO4610">
        <v>0</v>
      </c>
      <c r="AP4610">
        <v>0</v>
      </c>
      <c r="AQ4610">
        <v>96</v>
      </c>
      <c r="AR4610">
        <v>1</v>
      </c>
      <c r="AS4610">
        <v>0</v>
      </c>
      <c r="AT4610">
        <v>0</v>
      </c>
      <c r="AU4610">
        <v>4.93947307577201E-2</v>
      </c>
      <c r="AV4610">
        <v>3</v>
      </c>
      <c r="AW4610">
        <v>96</v>
      </c>
      <c r="AX4610">
        <v>0.999999999999999</v>
      </c>
      <c r="AY4610" s="73">
        <v>55.440131811234998</v>
      </c>
      <c r="AZ4610">
        <v>96</v>
      </c>
      <c r="BA4610">
        <v>1</v>
      </c>
      <c r="BB4610">
        <v>95</v>
      </c>
      <c r="BC4610">
        <v>0.99220644409018699</v>
      </c>
      <c r="BD4610">
        <v>1</v>
      </c>
      <c r="BE4610">
        <v>7.7935559098128203E-3</v>
      </c>
      <c r="BF4610">
        <v>56.130988585137999</v>
      </c>
      <c r="BG4610">
        <v>59.456187845625998</v>
      </c>
      <c r="BH4610">
        <v>55.440131811234998</v>
      </c>
      <c r="BI4610">
        <v>53.955957017454899</v>
      </c>
    </row>
    <row r="4611" spans="1:61" x14ac:dyDescent="0.25">
      <c r="A4611" s="10" t="str">
        <f>VLOOKUP(D4611,'Index-Relations'!E:F,2,FALSE)</f>
        <v>BM</v>
      </c>
      <c r="B4611" t="s">
        <v>3450</v>
      </c>
      <c r="C4611" s="53" t="s">
        <v>2767</v>
      </c>
      <c r="D4611" s="59" t="s">
        <v>3295</v>
      </c>
      <c r="E4611" s="59" t="s">
        <v>8027</v>
      </c>
      <c r="F4611" t="s">
        <v>1801</v>
      </c>
      <c r="G4611" t="s">
        <v>1800</v>
      </c>
      <c r="H4611" t="s">
        <v>1802</v>
      </c>
      <c r="I4611" s="52">
        <v>45413</v>
      </c>
      <c r="J4611" t="s">
        <v>2457</v>
      </c>
      <c r="K4611">
        <v>97</v>
      </c>
      <c r="L4611" s="73">
        <v>55.643710876888903</v>
      </c>
      <c r="M4611">
        <v>97</v>
      </c>
      <c r="N4611">
        <v>1</v>
      </c>
      <c r="O4611" s="73">
        <v>58.594217771568999</v>
      </c>
      <c r="P4611">
        <v>97</v>
      </c>
      <c r="Q4611">
        <v>1</v>
      </c>
      <c r="R4611">
        <v>97</v>
      </c>
      <c r="S4611">
        <v>0.999999999999999</v>
      </c>
      <c r="T4611">
        <v>38.3628312303331</v>
      </c>
      <c r="U4611">
        <v>0.64899587933940395</v>
      </c>
      <c r="V4611">
        <v>61</v>
      </c>
      <c r="W4611">
        <v>0.17406073755064599</v>
      </c>
      <c r="X4611">
        <v>11</v>
      </c>
      <c r="Y4611">
        <v>97</v>
      </c>
      <c r="Z4611">
        <v>1</v>
      </c>
      <c r="AA4611">
        <v>220.739617028857</v>
      </c>
      <c r="AB4611">
        <v>83</v>
      </c>
      <c r="AC4611">
        <v>0.83533744932758003</v>
      </c>
      <c r="AD4611">
        <v>14</v>
      </c>
      <c r="AE4611">
        <v>0.164662550672419</v>
      </c>
      <c r="AF4611">
        <v>0</v>
      </c>
      <c r="AG4611">
        <v>3.0530999999999998E-16</v>
      </c>
      <c r="AH4611">
        <v>1.1248302007613301E-2</v>
      </c>
      <c r="AI4611">
        <v>15</v>
      </c>
      <c r="AJ4611" s="73">
        <v>53.530712047907997</v>
      </c>
      <c r="AK4611">
        <v>97</v>
      </c>
      <c r="AL4611">
        <v>1</v>
      </c>
      <c r="AM4611">
        <v>3.1900503732465002E-2</v>
      </c>
      <c r="AN4611">
        <v>2</v>
      </c>
      <c r="AO4611">
        <v>0</v>
      </c>
      <c r="AP4611">
        <v>0</v>
      </c>
      <c r="AQ4611">
        <v>97</v>
      </c>
      <c r="AR4611">
        <v>0.999999999999999</v>
      </c>
      <c r="AS4611">
        <v>0</v>
      </c>
      <c r="AT4611">
        <v>0</v>
      </c>
      <c r="AU4611">
        <v>4.9479661024528297E-2</v>
      </c>
      <c r="AV4611">
        <v>3</v>
      </c>
      <c r="AW4611">
        <v>97</v>
      </c>
      <c r="AX4611">
        <v>0.999999999999999</v>
      </c>
      <c r="AY4611" s="73">
        <v>55.294237275595997</v>
      </c>
      <c r="AZ4611">
        <v>97</v>
      </c>
      <c r="BA4611">
        <v>1</v>
      </c>
      <c r="BB4611">
        <v>95</v>
      </c>
      <c r="BC4611">
        <v>0.984715372409809</v>
      </c>
      <c r="BD4611">
        <v>2</v>
      </c>
      <c r="BE4611">
        <v>1.52846275901906E-2</v>
      </c>
      <c r="BF4611">
        <v>55.643710876888903</v>
      </c>
      <c r="BG4611">
        <v>58.594217771568999</v>
      </c>
      <c r="BH4611">
        <v>55.294237275595997</v>
      </c>
      <c r="BI4611">
        <v>53.530712047907997</v>
      </c>
    </row>
    <row r="4612" spans="1:61" x14ac:dyDescent="0.25">
      <c r="A4612" s="10" t="str">
        <f>VLOOKUP(D4612,'Index-Relations'!E:F,2,FALSE)</f>
        <v>BM</v>
      </c>
      <c r="B4612" t="s">
        <v>3450</v>
      </c>
      <c r="C4612" s="53" t="s">
        <v>2768</v>
      </c>
      <c r="D4612" s="59" t="s">
        <v>3295</v>
      </c>
      <c r="E4612" s="59" t="s">
        <v>8028</v>
      </c>
      <c r="F4612" t="s">
        <v>1801</v>
      </c>
      <c r="G4612" t="s">
        <v>1800</v>
      </c>
      <c r="H4612" t="s">
        <v>1802</v>
      </c>
      <c r="I4612" s="52">
        <v>45383</v>
      </c>
      <c r="J4612" t="s">
        <v>2457</v>
      </c>
      <c r="K4612">
        <v>97</v>
      </c>
      <c r="L4612">
        <v>58.755208686479101</v>
      </c>
      <c r="M4612">
        <v>97</v>
      </c>
      <c r="N4612">
        <v>1</v>
      </c>
      <c r="O4612">
        <v>61.099576988287403</v>
      </c>
      <c r="P4612">
        <v>97</v>
      </c>
      <c r="Q4612">
        <v>1</v>
      </c>
      <c r="R4612">
        <v>97</v>
      </c>
      <c r="S4612">
        <v>1</v>
      </c>
      <c r="T4612">
        <v>38.093193083127197</v>
      </c>
      <c r="U4612">
        <v>0.64578013213180396</v>
      </c>
      <c r="V4612">
        <v>61</v>
      </c>
      <c r="W4612">
        <v>0.16893942237339801</v>
      </c>
      <c r="X4612">
        <v>11</v>
      </c>
      <c r="Y4612">
        <v>97</v>
      </c>
      <c r="Z4612">
        <v>1</v>
      </c>
      <c r="AA4612">
        <v>215.779257705265</v>
      </c>
      <c r="AB4612">
        <v>83</v>
      </c>
      <c r="AC4612">
        <v>0.83378604632375997</v>
      </c>
      <c r="AD4612">
        <v>14</v>
      </c>
      <c r="AE4612">
        <v>0.16621395367623901</v>
      </c>
      <c r="AF4612">
        <v>0</v>
      </c>
      <c r="AG4612">
        <v>1.3878000000000001E-16</v>
      </c>
      <c r="AH4612">
        <v>1.198989496445E-2</v>
      </c>
      <c r="AI4612">
        <v>15</v>
      </c>
      <c r="AJ4612">
        <v>56.201277369617898</v>
      </c>
      <c r="AK4612">
        <v>97</v>
      </c>
      <c r="AL4612">
        <v>1</v>
      </c>
      <c r="AM4612">
        <v>2.8260347050113901E-2</v>
      </c>
      <c r="AN4612">
        <v>2</v>
      </c>
      <c r="AO4612">
        <v>0</v>
      </c>
      <c r="AP4612">
        <v>0</v>
      </c>
      <c r="AQ4612">
        <v>97</v>
      </c>
      <c r="AR4612">
        <v>1</v>
      </c>
      <c r="AS4612">
        <v>0</v>
      </c>
      <c r="AT4612">
        <v>0</v>
      </c>
      <c r="AU4612">
        <v>4.8866959698592699E-2</v>
      </c>
      <c r="AV4612">
        <v>3</v>
      </c>
      <c r="AW4612">
        <v>97</v>
      </c>
      <c r="AX4612">
        <v>1</v>
      </c>
      <c r="AY4612">
        <v>58.375295600784298</v>
      </c>
      <c r="AZ4612">
        <v>97</v>
      </c>
      <c r="BA4612">
        <v>1</v>
      </c>
      <c r="BB4612">
        <v>95</v>
      </c>
      <c r="BC4612">
        <v>0.98495268364038002</v>
      </c>
      <c r="BD4612">
        <v>2</v>
      </c>
      <c r="BE4612">
        <v>1.5047316359619501E-2</v>
      </c>
      <c r="BF4612">
        <v>55.583798073432902</v>
      </c>
      <c r="BG4612">
        <v>58.640002927345897</v>
      </c>
      <c r="BH4612">
        <v>55.299762853087898</v>
      </c>
      <c r="BI4612">
        <v>53.338634740038998</v>
      </c>
    </row>
    <row r="4613" spans="1:61" x14ac:dyDescent="0.25">
      <c r="A4613" s="10" t="str">
        <f>VLOOKUP(D4613,'Index-Relations'!E:F,2,FALSE)</f>
        <v>BM</v>
      </c>
      <c r="B4613" t="s">
        <v>3450</v>
      </c>
      <c r="C4613" s="53" t="s">
        <v>2769</v>
      </c>
      <c r="D4613" s="59" t="s">
        <v>3295</v>
      </c>
      <c r="E4613" s="59" t="s">
        <v>8029</v>
      </c>
      <c r="F4613" t="s">
        <v>1801</v>
      </c>
      <c r="G4613" t="s">
        <v>1800</v>
      </c>
      <c r="H4613" t="s">
        <v>1802</v>
      </c>
      <c r="I4613" s="52">
        <v>45352</v>
      </c>
      <c r="J4613" t="s">
        <v>2457</v>
      </c>
      <c r="K4613">
        <v>97</v>
      </c>
      <c r="L4613">
        <v>59.436802635782897</v>
      </c>
      <c r="M4613">
        <v>97</v>
      </c>
      <c r="N4613">
        <v>1</v>
      </c>
      <c r="O4613">
        <v>61.7983980148801</v>
      </c>
      <c r="P4613">
        <v>97</v>
      </c>
      <c r="Q4613">
        <v>1</v>
      </c>
      <c r="R4613">
        <v>97</v>
      </c>
      <c r="S4613">
        <v>0.999999999999999</v>
      </c>
      <c r="T4613">
        <v>38.0831313174507</v>
      </c>
      <c r="U4613">
        <v>0.60785029053496697</v>
      </c>
      <c r="V4613">
        <v>61</v>
      </c>
      <c r="W4613">
        <v>0.17071764290698599</v>
      </c>
      <c r="X4613">
        <v>10</v>
      </c>
      <c r="Y4613">
        <v>97</v>
      </c>
      <c r="Z4613">
        <v>1</v>
      </c>
      <c r="AA4613">
        <v>215.457099043103</v>
      </c>
      <c r="AB4613">
        <v>83</v>
      </c>
      <c r="AC4613">
        <v>0.831008863865901</v>
      </c>
      <c r="AD4613">
        <v>14</v>
      </c>
      <c r="AE4613">
        <v>0.168991136134098</v>
      </c>
      <c r="AF4613">
        <v>0</v>
      </c>
      <c r="AG4613">
        <v>1.6652999999999999E-16</v>
      </c>
      <c r="AH4613">
        <v>5.8037996225369501E-3</v>
      </c>
      <c r="AI4613">
        <v>10</v>
      </c>
      <c r="AJ4613">
        <v>56.770853260199203</v>
      </c>
      <c r="AK4613">
        <v>97</v>
      </c>
      <c r="AL4613">
        <v>1</v>
      </c>
      <c r="AM4613">
        <v>2.6575130060647701E-2</v>
      </c>
      <c r="AN4613">
        <v>2</v>
      </c>
      <c r="AO4613">
        <v>0</v>
      </c>
      <c r="AP4613">
        <v>0</v>
      </c>
      <c r="AQ4613">
        <v>97</v>
      </c>
      <c r="AR4613">
        <v>1</v>
      </c>
      <c r="AS4613">
        <v>0</v>
      </c>
      <c r="AT4613">
        <v>0</v>
      </c>
      <c r="AU4613">
        <v>4.8387647881478701E-2</v>
      </c>
      <c r="AV4613">
        <v>3</v>
      </c>
      <c r="AW4613">
        <v>97</v>
      </c>
      <c r="AX4613">
        <v>1</v>
      </c>
      <c r="AY4613">
        <v>59.198453026171101</v>
      </c>
      <c r="AZ4613">
        <v>97</v>
      </c>
      <c r="BA4613">
        <v>1</v>
      </c>
      <c r="BB4613">
        <v>95</v>
      </c>
      <c r="BC4613">
        <v>0.984741302516418</v>
      </c>
      <c r="BD4613">
        <v>2</v>
      </c>
      <c r="BE4613">
        <v>1.52586974835813E-2</v>
      </c>
      <c r="BF4613">
        <v>56.081836161757998</v>
      </c>
      <c r="BG4613">
        <v>59.021413977316001</v>
      </c>
      <c r="BH4613">
        <v>56.090817616240997</v>
      </c>
      <c r="BI4613">
        <v>53.784556198169</v>
      </c>
    </row>
    <row r="4614" spans="1:61" x14ac:dyDescent="0.25">
      <c r="A4614" s="10" t="str">
        <f>VLOOKUP(D4614,'Index-Relations'!E:F,2,FALSE)</f>
        <v>BM</v>
      </c>
      <c r="B4614" t="s">
        <v>3450</v>
      </c>
      <c r="C4614" s="53" t="s">
        <v>2770</v>
      </c>
      <c r="D4614" s="59" t="s">
        <v>3295</v>
      </c>
      <c r="E4614" s="59" t="s">
        <v>8030</v>
      </c>
      <c r="F4614" t="s">
        <v>1801</v>
      </c>
      <c r="G4614" t="s">
        <v>1800</v>
      </c>
      <c r="H4614" t="s">
        <v>1802</v>
      </c>
      <c r="I4614" s="52">
        <v>45323</v>
      </c>
      <c r="J4614" t="s">
        <v>2457</v>
      </c>
      <c r="K4614">
        <v>100</v>
      </c>
      <c r="L4614">
        <v>58.965334454242601</v>
      </c>
      <c r="M4614">
        <v>100</v>
      </c>
      <c r="N4614">
        <v>1</v>
      </c>
      <c r="O4614">
        <v>61.176083069512998</v>
      </c>
      <c r="P4614">
        <v>100</v>
      </c>
      <c r="Q4614">
        <v>1</v>
      </c>
      <c r="R4614">
        <v>100</v>
      </c>
      <c r="S4614">
        <v>0.999999999999999</v>
      </c>
      <c r="T4614">
        <v>38.600119619845003</v>
      </c>
      <c r="U4614">
        <v>0.62444737970502595</v>
      </c>
      <c r="V4614">
        <v>64</v>
      </c>
      <c r="W4614">
        <v>0.15920195486372901</v>
      </c>
      <c r="X4614">
        <v>9</v>
      </c>
      <c r="Y4614">
        <v>100</v>
      </c>
      <c r="Z4614">
        <v>1</v>
      </c>
      <c r="AA4614">
        <v>215.719539213882</v>
      </c>
      <c r="AB4614">
        <v>86</v>
      </c>
      <c r="AC4614">
        <v>0.83708126285540596</v>
      </c>
      <c r="AD4614">
        <v>14</v>
      </c>
      <c r="AE4614">
        <v>0.16291873714459301</v>
      </c>
      <c r="AF4614">
        <v>0</v>
      </c>
      <c r="AG4614">
        <v>0</v>
      </c>
      <c r="AH4614">
        <v>2.6070817076090502E-3</v>
      </c>
      <c r="AI4614">
        <v>8</v>
      </c>
      <c r="AJ4614">
        <v>57.070439793451499</v>
      </c>
      <c r="AK4614">
        <v>100</v>
      </c>
      <c r="AL4614">
        <v>1</v>
      </c>
      <c r="AM4614">
        <v>2.6353840224108801E-2</v>
      </c>
      <c r="AN4614">
        <v>2</v>
      </c>
      <c r="AO4614">
        <v>0</v>
      </c>
      <c r="AP4614">
        <v>0</v>
      </c>
      <c r="AQ4614">
        <v>100</v>
      </c>
      <c r="AR4614">
        <v>1</v>
      </c>
      <c r="AS4614">
        <v>0</v>
      </c>
      <c r="AT4614">
        <v>0</v>
      </c>
      <c r="AU4614">
        <v>4.5489226010798203E-2</v>
      </c>
      <c r="AV4614">
        <v>3</v>
      </c>
      <c r="AW4614">
        <v>100</v>
      </c>
      <c r="AX4614">
        <v>1</v>
      </c>
      <c r="AY4614">
        <v>58.187189190963998</v>
      </c>
      <c r="AZ4614">
        <v>100</v>
      </c>
      <c r="BA4614">
        <v>1</v>
      </c>
      <c r="BB4614">
        <v>98</v>
      </c>
      <c r="BC4614">
        <v>0.98400695432152796</v>
      </c>
      <c r="BD4614">
        <v>2</v>
      </c>
      <c r="BE4614">
        <v>1.5993045678471401E-2</v>
      </c>
      <c r="BF4614">
        <v>55.726095042044001</v>
      </c>
      <c r="BG4614">
        <v>58.529895638653898</v>
      </c>
      <c r="BH4614">
        <v>55.287455426930997</v>
      </c>
      <c r="BI4614">
        <v>54.040686731192999</v>
      </c>
    </row>
    <row r="4615" spans="1:61" x14ac:dyDescent="0.25">
      <c r="A4615" s="10" t="str">
        <f>VLOOKUP(D4615,'Index-Relations'!E:F,2,FALSE)</f>
        <v>ESG</v>
      </c>
      <c r="B4615" t="s">
        <v>3450</v>
      </c>
      <c r="C4615" s="53" t="s">
        <v>2760</v>
      </c>
      <c r="D4615" s="59" t="s">
        <v>3294</v>
      </c>
      <c r="E4615" s="59" t="s">
        <v>8031</v>
      </c>
      <c r="F4615" t="s">
        <v>1804</v>
      </c>
      <c r="G4615" t="s">
        <v>1803</v>
      </c>
      <c r="H4615" t="s">
        <v>1805</v>
      </c>
      <c r="I4615" s="52">
        <v>45659</v>
      </c>
      <c r="J4615" t="s">
        <v>2457</v>
      </c>
      <c r="K4615">
        <v>40</v>
      </c>
      <c r="L4615" s="73">
        <v>58.311320700617003</v>
      </c>
      <c r="M4615">
        <v>39</v>
      </c>
      <c r="N4615">
        <v>0.99832490741720903</v>
      </c>
      <c r="O4615" s="73">
        <v>57.026490630188903</v>
      </c>
      <c r="P4615">
        <v>39</v>
      </c>
      <c r="Q4615">
        <v>0.99832490741720903</v>
      </c>
      <c r="R4615">
        <v>38</v>
      </c>
      <c r="S4615">
        <v>0.97902760051274595</v>
      </c>
      <c r="T4615">
        <v>55.405553684216301</v>
      </c>
      <c r="U4615">
        <v>0.95888203677751205</v>
      </c>
      <c r="V4615">
        <v>37</v>
      </c>
      <c r="W4615">
        <v>1.01534439019056E-2</v>
      </c>
      <c r="X4615">
        <v>2</v>
      </c>
      <c r="Y4615">
        <v>39</v>
      </c>
      <c r="Z4615">
        <v>0.98513646962436396</v>
      </c>
      <c r="AA4615">
        <v>74.271150215530994</v>
      </c>
      <c r="AB4615">
        <v>35</v>
      </c>
      <c r="AC4615">
        <v>0.94107773199525702</v>
      </c>
      <c r="AD4615">
        <v>4</v>
      </c>
      <c r="AE4615">
        <v>4.4058737629106899E-2</v>
      </c>
      <c r="AF4615">
        <v>1</v>
      </c>
      <c r="AG4615">
        <v>1.48635303756353E-2</v>
      </c>
      <c r="AH4615">
        <v>0.114812606142162</v>
      </c>
      <c r="AI4615">
        <v>13</v>
      </c>
      <c r="AJ4615" s="73">
        <v>56.766773416162003</v>
      </c>
      <c r="AK4615">
        <v>39</v>
      </c>
      <c r="AL4615">
        <v>0.99832490741720903</v>
      </c>
      <c r="AM4615">
        <v>0</v>
      </c>
      <c r="AN4615">
        <v>0</v>
      </c>
      <c r="AO4615">
        <v>0</v>
      </c>
      <c r="AP4615">
        <v>0</v>
      </c>
      <c r="AQ4615">
        <v>40</v>
      </c>
      <c r="AR4615">
        <v>0.999999999999999</v>
      </c>
      <c r="AS4615">
        <v>0</v>
      </c>
      <c r="AT4615">
        <v>0</v>
      </c>
      <c r="AU4615">
        <v>0</v>
      </c>
      <c r="AV4615">
        <v>0</v>
      </c>
      <c r="AW4615">
        <v>40</v>
      </c>
      <c r="AX4615">
        <v>0.999999999999999</v>
      </c>
      <c r="AY4615" s="73">
        <v>59.984205576904998</v>
      </c>
      <c r="AZ4615">
        <v>39</v>
      </c>
      <c r="BA4615">
        <v>0.99832490741720903</v>
      </c>
      <c r="BB4615">
        <v>40</v>
      </c>
      <c r="BC4615">
        <v>0.999999999999999</v>
      </c>
      <c r="BD4615">
        <v>0</v>
      </c>
      <c r="BE4615">
        <v>0</v>
      </c>
      <c r="BF4615">
        <v>58.311320700617003</v>
      </c>
      <c r="BG4615">
        <v>57.026490630188903</v>
      </c>
      <c r="BH4615">
        <v>59.984205576904998</v>
      </c>
      <c r="BI4615">
        <v>56.766773416162003</v>
      </c>
    </row>
    <row r="4616" spans="1:61" x14ac:dyDescent="0.25">
      <c r="A4616" s="10" t="str">
        <f>VLOOKUP(D4616,'Index-Relations'!E:F,2,FALSE)</f>
        <v>ESG</v>
      </c>
      <c r="B4616" t="s">
        <v>3450</v>
      </c>
      <c r="C4616" s="53" t="s">
        <v>2761</v>
      </c>
      <c r="D4616" s="59" t="s">
        <v>3294</v>
      </c>
      <c r="E4616" s="59" t="s">
        <v>8032</v>
      </c>
      <c r="F4616" t="s">
        <v>1804</v>
      </c>
      <c r="G4616" t="s">
        <v>1803</v>
      </c>
      <c r="H4616" t="s">
        <v>1805</v>
      </c>
      <c r="I4616" s="52">
        <v>45628</v>
      </c>
      <c r="J4616" t="s">
        <v>2457</v>
      </c>
      <c r="K4616">
        <v>40</v>
      </c>
      <c r="L4616" s="73">
        <v>58.221591402868</v>
      </c>
      <c r="M4616">
        <v>39</v>
      </c>
      <c r="N4616">
        <v>0.99846176722713598</v>
      </c>
      <c r="O4616" s="73">
        <v>57.097301464696898</v>
      </c>
      <c r="P4616">
        <v>39</v>
      </c>
      <c r="Q4616">
        <v>0.99846176722713598</v>
      </c>
      <c r="R4616">
        <v>38</v>
      </c>
      <c r="S4616">
        <v>0.97967490366582399</v>
      </c>
      <c r="T4616">
        <v>55.3362133013933</v>
      </c>
      <c r="U4616">
        <v>0.96141215303234695</v>
      </c>
      <c r="V4616">
        <v>37</v>
      </c>
      <c r="W4616">
        <v>1.0629371610272101E-2</v>
      </c>
      <c r="X4616">
        <v>2</v>
      </c>
      <c r="Y4616">
        <v>39</v>
      </c>
      <c r="Z4616">
        <v>0.985946379943898</v>
      </c>
      <c r="AA4616">
        <v>67.801229413231297</v>
      </c>
      <c r="AB4616">
        <v>34</v>
      </c>
      <c r="AC4616">
        <v>0.93523085511655901</v>
      </c>
      <c r="AD4616">
        <v>5</v>
      </c>
      <c r="AE4616">
        <v>5.0715524827339799E-2</v>
      </c>
      <c r="AF4616">
        <v>1</v>
      </c>
      <c r="AG4616">
        <v>1.40536200561008E-2</v>
      </c>
      <c r="AH4616">
        <v>0.117550716149021</v>
      </c>
      <c r="AI4616">
        <v>13</v>
      </c>
      <c r="AJ4616" s="73">
        <v>56.600298776848902</v>
      </c>
      <c r="AK4616">
        <v>39</v>
      </c>
      <c r="AL4616">
        <v>0.99846176722713598</v>
      </c>
      <c r="AM4616">
        <v>0</v>
      </c>
      <c r="AN4616">
        <v>0</v>
      </c>
      <c r="AO4616">
        <v>0</v>
      </c>
      <c r="AP4616">
        <v>0</v>
      </c>
      <c r="AQ4616">
        <v>40</v>
      </c>
      <c r="AR4616">
        <v>1</v>
      </c>
      <c r="AS4616">
        <v>0</v>
      </c>
      <c r="AT4616">
        <v>0</v>
      </c>
      <c r="AU4616">
        <v>0</v>
      </c>
      <c r="AV4616">
        <v>0</v>
      </c>
      <c r="AW4616">
        <v>40</v>
      </c>
      <c r="AX4616">
        <v>0.999999999999999</v>
      </c>
      <c r="AY4616" s="73">
        <v>59.884394719579902</v>
      </c>
      <c r="AZ4616">
        <v>39</v>
      </c>
      <c r="BA4616">
        <v>0.99846176722713598</v>
      </c>
      <c r="BB4616">
        <v>40</v>
      </c>
      <c r="BC4616">
        <v>1</v>
      </c>
      <c r="BD4616">
        <v>0</v>
      </c>
      <c r="BE4616">
        <v>0</v>
      </c>
      <c r="BF4616">
        <v>58.221591402868</v>
      </c>
      <c r="BG4616">
        <v>57.097301464696898</v>
      </c>
      <c r="BH4616">
        <v>59.884394719579902</v>
      </c>
      <c r="BI4616">
        <v>56.600298776848902</v>
      </c>
    </row>
    <row r="4617" spans="1:61" x14ac:dyDescent="0.25">
      <c r="A4617" s="10" t="str">
        <f>VLOOKUP(D4617,'Index-Relations'!E:F,2,FALSE)</f>
        <v>ESG</v>
      </c>
      <c r="B4617" t="s">
        <v>3450</v>
      </c>
      <c r="C4617" s="53" t="s">
        <v>2762</v>
      </c>
      <c r="D4617" s="59" t="s">
        <v>3294</v>
      </c>
      <c r="E4617" s="59" t="s">
        <v>8033</v>
      </c>
      <c r="F4617" t="s">
        <v>1804</v>
      </c>
      <c r="G4617" t="s">
        <v>1803</v>
      </c>
      <c r="H4617" t="s">
        <v>1805</v>
      </c>
      <c r="I4617" s="52">
        <v>45597</v>
      </c>
      <c r="J4617" t="s">
        <v>2457</v>
      </c>
      <c r="K4617">
        <v>40</v>
      </c>
      <c r="L4617" s="73">
        <v>58.423130182880001</v>
      </c>
      <c r="M4617">
        <v>39</v>
      </c>
      <c r="N4617">
        <v>0.99779498931087296</v>
      </c>
      <c r="O4617" s="73">
        <v>57.314032795686998</v>
      </c>
      <c r="P4617">
        <v>39</v>
      </c>
      <c r="Q4617">
        <v>0.99779498931087296</v>
      </c>
      <c r="R4617">
        <v>38</v>
      </c>
      <c r="S4617">
        <v>0.97882240830120404</v>
      </c>
      <c r="T4617">
        <v>54.737884341711002</v>
      </c>
      <c r="U4617">
        <v>0.96130272978352904</v>
      </c>
      <c r="V4617">
        <v>37</v>
      </c>
      <c r="W4617">
        <v>1.04560460849595E-2</v>
      </c>
      <c r="X4617">
        <v>2</v>
      </c>
      <c r="Y4617">
        <v>39</v>
      </c>
      <c r="Z4617">
        <v>0.98499696141612803</v>
      </c>
      <c r="AA4617">
        <v>68.641551408894799</v>
      </c>
      <c r="AB4617">
        <v>34</v>
      </c>
      <c r="AC4617">
        <v>0.93033745786246203</v>
      </c>
      <c r="AD4617">
        <v>5</v>
      </c>
      <c r="AE4617">
        <v>5.4659503553666201E-2</v>
      </c>
      <c r="AF4617">
        <v>1</v>
      </c>
      <c r="AG4617">
        <v>1.50030385838716E-2</v>
      </c>
      <c r="AH4617">
        <v>0.12168474804111599</v>
      </c>
      <c r="AI4617">
        <v>13</v>
      </c>
      <c r="AJ4617" s="73">
        <v>56.892771855290903</v>
      </c>
      <c r="AK4617">
        <v>39</v>
      </c>
      <c r="AL4617">
        <v>0.99779498931087296</v>
      </c>
      <c r="AM4617">
        <v>0</v>
      </c>
      <c r="AN4617">
        <v>0</v>
      </c>
      <c r="AO4617">
        <v>0</v>
      </c>
      <c r="AP4617">
        <v>0</v>
      </c>
      <c r="AQ4617">
        <v>40</v>
      </c>
      <c r="AR4617">
        <v>1</v>
      </c>
      <c r="AS4617">
        <v>0</v>
      </c>
      <c r="AT4617">
        <v>0</v>
      </c>
      <c r="AU4617">
        <v>0</v>
      </c>
      <c r="AV4617">
        <v>0</v>
      </c>
      <c r="AW4617">
        <v>40</v>
      </c>
      <c r="AX4617">
        <v>1</v>
      </c>
      <c r="AY4617" s="73">
        <v>60.068177364786898</v>
      </c>
      <c r="AZ4617">
        <v>39</v>
      </c>
      <c r="BA4617">
        <v>0.99779498931087296</v>
      </c>
      <c r="BB4617">
        <v>40</v>
      </c>
      <c r="BC4617">
        <v>1</v>
      </c>
      <c r="BD4617">
        <v>0</v>
      </c>
      <c r="BE4617">
        <v>0</v>
      </c>
      <c r="BF4617">
        <v>58.423130182880001</v>
      </c>
      <c r="BG4617">
        <v>57.314032795686998</v>
      </c>
      <c r="BH4617">
        <v>60.068177364786898</v>
      </c>
      <c r="BI4617">
        <v>56.892771855290903</v>
      </c>
    </row>
    <row r="4618" spans="1:61" x14ac:dyDescent="0.25">
      <c r="A4618" s="10" t="str">
        <f>VLOOKUP(D4618,'Index-Relations'!E:F,2,FALSE)</f>
        <v>ESG</v>
      </c>
      <c r="B4618" t="s">
        <v>3450</v>
      </c>
      <c r="C4618" s="53" t="s">
        <v>2763</v>
      </c>
      <c r="D4618" s="59" t="s">
        <v>3294</v>
      </c>
      <c r="E4618" s="59" t="s">
        <v>8034</v>
      </c>
      <c r="F4618" t="s">
        <v>1804</v>
      </c>
      <c r="G4618" t="s">
        <v>1803</v>
      </c>
      <c r="H4618" t="s">
        <v>1805</v>
      </c>
      <c r="I4618" s="52">
        <v>45566</v>
      </c>
      <c r="J4618" t="s">
        <v>2457</v>
      </c>
      <c r="K4618">
        <v>40</v>
      </c>
      <c r="L4618" s="73">
        <v>57.579820743909998</v>
      </c>
      <c r="M4618">
        <v>39</v>
      </c>
      <c r="N4618">
        <v>0.99811117404809502</v>
      </c>
      <c r="O4618" s="73">
        <v>56.620593619905897</v>
      </c>
      <c r="P4618">
        <v>39</v>
      </c>
      <c r="Q4618">
        <v>0.99811117404809502</v>
      </c>
      <c r="R4618">
        <v>39</v>
      </c>
      <c r="S4618">
        <v>0.98808970891761605</v>
      </c>
      <c r="T4618">
        <v>54.069930610765297</v>
      </c>
      <c r="U4618">
        <v>0.96112833250266305</v>
      </c>
      <c r="V4618">
        <v>37</v>
      </c>
      <c r="W4618">
        <v>1.8524123645087001E-2</v>
      </c>
      <c r="X4618">
        <v>3</v>
      </c>
      <c r="Y4618">
        <v>39</v>
      </c>
      <c r="Z4618">
        <v>0.98808970891761605</v>
      </c>
      <c r="AA4618">
        <v>64.201945778370302</v>
      </c>
      <c r="AB4618">
        <v>33</v>
      </c>
      <c r="AC4618">
        <v>0.91973066939067405</v>
      </c>
      <c r="AD4618">
        <v>6</v>
      </c>
      <c r="AE4618">
        <v>6.8359039526942E-2</v>
      </c>
      <c r="AF4618">
        <v>1</v>
      </c>
      <c r="AG4618">
        <v>1.19102910823834E-2</v>
      </c>
      <c r="AH4618">
        <v>0.107137018742921</v>
      </c>
      <c r="AI4618">
        <v>10</v>
      </c>
      <c r="AJ4618" s="73">
        <v>55.909241139264999</v>
      </c>
      <c r="AK4618">
        <v>39</v>
      </c>
      <c r="AL4618">
        <v>0.99811117404809502</v>
      </c>
      <c r="AM4618">
        <v>0</v>
      </c>
      <c r="AN4618">
        <v>0</v>
      </c>
      <c r="AO4618">
        <v>0</v>
      </c>
      <c r="AP4618">
        <v>0</v>
      </c>
      <c r="AQ4618">
        <v>40</v>
      </c>
      <c r="AR4618">
        <v>1</v>
      </c>
      <c r="AS4618">
        <v>0</v>
      </c>
      <c r="AT4618">
        <v>0</v>
      </c>
      <c r="AU4618">
        <v>0</v>
      </c>
      <c r="AV4618">
        <v>0</v>
      </c>
      <c r="AW4618">
        <v>40</v>
      </c>
      <c r="AX4618">
        <v>1</v>
      </c>
      <c r="AY4618" s="73">
        <v>59.044653984158899</v>
      </c>
      <c r="AZ4618">
        <v>39</v>
      </c>
      <c r="BA4618">
        <v>0.99811117404809502</v>
      </c>
      <c r="BB4618">
        <v>40</v>
      </c>
      <c r="BC4618">
        <v>1</v>
      </c>
      <c r="BD4618">
        <v>0</v>
      </c>
      <c r="BE4618">
        <v>0</v>
      </c>
      <c r="BF4618">
        <v>57.579820743909998</v>
      </c>
      <c r="BG4618">
        <v>56.620593619905897</v>
      </c>
      <c r="BH4618">
        <v>59.044653984158899</v>
      </c>
      <c r="BI4618">
        <v>55.909241139264999</v>
      </c>
    </row>
    <row r="4619" spans="1:61" x14ac:dyDescent="0.25">
      <c r="A4619" s="10" t="str">
        <f>VLOOKUP(D4619,'Index-Relations'!E:F,2,FALSE)</f>
        <v>ESG</v>
      </c>
      <c r="B4619" t="s">
        <v>3450</v>
      </c>
      <c r="C4619" s="53" t="s">
        <v>2764</v>
      </c>
      <c r="D4619" s="59" t="s">
        <v>3294</v>
      </c>
      <c r="E4619" s="59" t="s">
        <v>8035</v>
      </c>
      <c r="F4619" t="s">
        <v>1804</v>
      </c>
      <c r="G4619" t="s">
        <v>1803</v>
      </c>
      <c r="H4619" t="s">
        <v>1805</v>
      </c>
      <c r="I4619" s="52">
        <v>45537</v>
      </c>
      <c r="J4619" t="s">
        <v>2457</v>
      </c>
      <c r="K4619">
        <v>40</v>
      </c>
      <c r="L4619" s="73">
        <v>57.747158854247999</v>
      </c>
      <c r="M4619">
        <v>39</v>
      </c>
      <c r="N4619">
        <v>0.99764468048043597</v>
      </c>
      <c r="O4619" s="73">
        <v>56.630918792368</v>
      </c>
      <c r="P4619">
        <v>39</v>
      </c>
      <c r="Q4619">
        <v>0.99764468048043597</v>
      </c>
      <c r="R4619">
        <v>39</v>
      </c>
      <c r="S4619">
        <v>0.98711706823895295</v>
      </c>
      <c r="T4619">
        <v>53.922873017017501</v>
      </c>
      <c r="U4619">
        <v>0.97922216425855901</v>
      </c>
      <c r="V4619">
        <v>37</v>
      </c>
      <c r="W4619">
        <v>1.8385690533865899E-2</v>
      </c>
      <c r="X4619">
        <v>3</v>
      </c>
      <c r="Y4619">
        <v>39</v>
      </c>
      <c r="Z4619">
        <v>0.98711706823895295</v>
      </c>
      <c r="AA4619">
        <v>64.5121556033682</v>
      </c>
      <c r="AB4619">
        <v>33</v>
      </c>
      <c r="AC4619">
        <v>0.91623461383961502</v>
      </c>
      <c r="AD4619">
        <v>7</v>
      </c>
      <c r="AE4619">
        <v>8.1502910281870899E-2</v>
      </c>
      <c r="AF4619">
        <v>0</v>
      </c>
      <c r="AG4619">
        <v>2.2624758785132599E-3</v>
      </c>
      <c r="AH4619">
        <v>0.112843781709763</v>
      </c>
      <c r="AI4619">
        <v>11</v>
      </c>
      <c r="AJ4619" s="73">
        <v>56.071539525565001</v>
      </c>
      <c r="AK4619">
        <v>39</v>
      </c>
      <c r="AL4619">
        <v>0.99764468048043597</v>
      </c>
      <c r="AM4619">
        <v>0</v>
      </c>
      <c r="AN4619">
        <v>0</v>
      </c>
      <c r="AO4619">
        <v>0</v>
      </c>
      <c r="AP4619">
        <v>0</v>
      </c>
      <c r="AQ4619">
        <v>40</v>
      </c>
      <c r="AR4619">
        <v>1</v>
      </c>
      <c r="AS4619">
        <v>0</v>
      </c>
      <c r="AT4619">
        <v>0</v>
      </c>
      <c r="AU4619">
        <v>0</v>
      </c>
      <c r="AV4619">
        <v>0</v>
      </c>
      <c r="AW4619">
        <v>40</v>
      </c>
      <c r="AX4619">
        <v>0.999999999999999</v>
      </c>
      <c r="AY4619" s="73">
        <v>59.375010033822001</v>
      </c>
      <c r="AZ4619">
        <v>39</v>
      </c>
      <c r="BA4619">
        <v>0.99764468048043597</v>
      </c>
      <c r="BB4619">
        <v>40</v>
      </c>
      <c r="BC4619">
        <v>1</v>
      </c>
      <c r="BD4619">
        <v>0</v>
      </c>
      <c r="BE4619">
        <v>0</v>
      </c>
      <c r="BF4619">
        <v>57.747158854247999</v>
      </c>
      <c r="BG4619">
        <v>56.630918792368</v>
      </c>
      <c r="BH4619">
        <v>59.375010033822001</v>
      </c>
      <c r="BI4619">
        <v>56.071539525565001</v>
      </c>
    </row>
    <row r="4620" spans="1:61" x14ac:dyDescent="0.25">
      <c r="A4620" s="10" t="str">
        <f>VLOOKUP(D4620,'Index-Relations'!E:F,2,FALSE)</f>
        <v>ESG</v>
      </c>
      <c r="B4620" t="s">
        <v>3450</v>
      </c>
      <c r="C4620" s="53" t="s">
        <v>3350</v>
      </c>
      <c r="D4620" s="59" t="s">
        <v>3294</v>
      </c>
      <c r="E4620" s="59" t="s">
        <v>8036</v>
      </c>
      <c r="F4620" t="s">
        <v>1804</v>
      </c>
      <c r="G4620" t="s">
        <v>1803</v>
      </c>
      <c r="H4620" t="s">
        <v>1805</v>
      </c>
      <c r="I4620" s="52">
        <v>45505</v>
      </c>
      <c r="J4620" t="s">
        <v>2457</v>
      </c>
      <c r="K4620">
        <v>40</v>
      </c>
      <c r="L4620" s="73">
        <v>57.625576449031001</v>
      </c>
      <c r="M4620">
        <v>39</v>
      </c>
      <c r="N4620">
        <v>0.99767591188661797</v>
      </c>
      <c r="O4620" s="73">
        <v>56.395161853331999</v>
      </c>
      <c r="P4620">
        <v>39</v>
      </c>
      <c r="Q4620">
        <v>0.99767591188661797</v>
      </c>
      <c r="R4620">
        <v>39</v>
      </c>
      <c r="S4620">
        <v>0.98415399374401902</v>
      </c>
      <c r="T4620">
        <v>53.580073868953903</v>
      </c>
      <c r="U4620">
        <v>0.97140789573727504</v>
      </c>
      <c r="V4620">
        <v>37</v>
      </c>
      <c r="W4620">
        <v>1.9875764644984101E-2</v>
      </c>
      <c r="X4620">
        <v>3</v>
      </c>
      <c r="Y4620">
        <v>39</v>
      </c>
      <c r="Z4620">
        <v>0.98415399374401902</v>
      </c>
      <c r="AA4620">
        <v>64.670506439090502</v>
      </c>
      <c r="AB4620">
        <v>33</v>
      </c>
      <c r="AC4620">
        <v>0.91332365223050305</v>
      </c>
      <c r="AD4620">
        <v>6</v>
      </c>
      <c r="AE4620">
        <v>7.0830341513515999E-2</v>
      </c>
      <c r="AF4620">
        <v>1</v>
      </c>
      <c r="AG4620">
        <v>1.5846006255980798E-2</v>
      </c>
      <c r="AH4620">
        <v>0.121490847062781</v>
      </c>
      <c r="AI4620">
        <v>11</v>
      </c>
      <c r="AJ4620" s="73">
        <v>55.983395693665997</v>
      </c>
      <c r="AK4620">
        <v>39</v>
      </c>
      <c r="AL4620">
        <v>0.99767591188661797</v>
      </c>
      <c r="AM4620">
        <v>0</v>
      </c>
      <c r="AN4620">
        <v>0</v>
      </c>
      <c r="AO4620">
        <v>0</v>
      </c>
      <c r="AP4620">
        <v>0</v>
      </c>
      <c r="AQ4620">
        <v>40</v>
      </c>
      <c r="AR4620">
        <v>1</v>
      </c>
      <c r="AS4620">
        <v>0</v>
      </c>
      <c r="AT4620">
        <v>0</v>
      </c>
      <c r="AU4620">
        <v>0</v>
      </c>
      <c r="AV4620">
        <v>0</v>
      </c>
      <c r="AW4620">
        <v>40</v>
      </c>
      <c r="AX4620">
        <v>0.999999999999999</v>
      </c>
      <c r="AY4620" s="73">
        <v>59.957730536596003</v>
      </c>
      <c r="AZ4620">
        <v>39</v>
      </c>
      <c r="BA4620">
        <v>0.99767591188661797</v>
      </c>
      <c r="BB4620">
        <v>40</v>
      </c>
      <c r="BC4620">
        <v>1</v>
      </c>
      <c r="BD4620">
        <v>0</v>
      </c>
      <c r="BE4620">
        <v>0</v>
      </c>
      <c r="BF4620">
        <v>57.625576449031001</v>
      </c>
      <c r="BG4620">
        <v>56.395161853331999</v>
      </c>
      <c r="BH4620">
        <v>59.957730536596003</v>
      </c>
      <c r="BI4620">
        <v>55.983395693665997</v>
      </c>
    </row>
    <row r="4621" spans="1:61" x14ac:dyDescent="0.25">
      <c r="A4621" s="10" t="str">
        <f>VLOOKUP(D4621,'Index-Relations'!E:F,2,FALSE)</f>
        <v>ESG</v>
      </c>
      <c r="B4621" t="s">
        <v>3450</v>
      </c>
      <c r="C4621" s="53" t="s">
        <v>2765</v>
      </c>
      <c r="D4621" s="59" t="s">
        <v>3294</v>
      </c>
      <c r="E4621" s="59" t="s">
        <v>8037</v>
      </c>
      <c r="F4621" t="s">
        <v>1804</v>
      </c>
      <c r="G4621" t="s">
        <v>1803</v>
      </c>
      <c r="H4621" t="s">
        <v>1805</v>
      </c>
      <c r="I4621" s="52">
        <v>45474</v>
      </c>
      <c r="J4621" t="s">
        <v>2457</v>
      </c>
      <c r="K4621">
        <v>40</v>
      </c>
      <c r="L4621" s="73">
        <v>58.328537653599902</v>
      </c>
      <c r="M4621">
        <v>39</v>
      </c>
      <c r="N4621">
        <v>0.99664998044039799</v>
      </c>
      <c r="O4621" s="73">
        <v>57.251994037887997</v>
      </c>
      <c r="P4621">
        <v>39</v>
      </c>
      <c r="Q4621">
        <v>0.99664998044039799</v>
      </c>
      <c r="R4621">
        <v>39</v>
      </c>
      <c r="S4621">
        <v>0.98440532370890899</v>
      </c>
      <c r="T4621">
        <v>53.4621183854522</v>
      </c>
      <c r="U4621">
        <v>0.96886104722840105</v>
      </c>
      <c r="V4621">
        <v>37</v>
      </c>
      <c r="W4621">
        <v>2.0710913946300698E-2</v>
      </c>
      <c r="X4621">
        <v>3</v>
      </c>
      <c r="Y4621">
        <v>39</v>
      </c>
      <c r="Z4621">
        <v>0.98440532370890899</v>
      </c>
      <c r="AA4621">
        <v>69.250408801943905</v>
      </c>
      <c r="AB4621">
        <v>32</v>
      </c>
      <c r="AC4621">
        <v>0.90999393912477999</v>
      </c>
      <c r="AD4621">
        <v>7</v>
      </c>
      <c r="AE4621">
        <v>7.4411384584129797E-2</v>
      </c>
      <c r="AF4621">
        <v>1</v>
      </c>
      <c r="AG4621">
        <v>1.55946762910901E-2</v>
      </c>
      <c r="AH4621">
        <v>0.109373479851332</v>
      </c>
      <c r="AI4621">
        <v>11</v>
      </c>
      <c r="AJ4621" s="73">
        <v>56.416467530067997</v>
      </c>
      <c r="AK4621">
        <v>39</v>
      </c>
      <c r="AL4621">
        <v>0.99664998044039799</v>
      </c>
      <c r="AM4621">
        <v>0</v>
      </c>
      <c r="AN4621">
        <v>0</v>
      </c>
      <c r="AO4621">
        <v>0</v>
      </c>
      <c r="AP4621">
        <v>0</v>
      </c>
      <c r="AQ4621">
        <v>40</v>
      </c>
      <c r="AR4621">
        <v>1</v>
      </c>
      <c r="AS4621">
        <v>0</v>
      </c>
      <c r="AT4621">
        <v>0</v>
      </c>
      <c r="AU4621">
        <v>0</v>
      </c>
      <c r="AV4621">
        <v>0</v>
      </c>
      <c r="AW4621">
        <v>40</v>
      </c>
      <c r="AX4621">
        <v>1</v>
      </c>
      <c r="AY4621" s="73">
        <v>60.538369923243899</v>
      </c>
      <c r="AZ4621">
        <v>39</v>
      </c>
      <c r="BA4621">
        <v>0.99664998044039799</v>
      </c>
      <c r="BB4621">
        <v>40</v>
      </c>
      <c r="BC4621">
        <v>1</v>
      </c>
      <c r="BD4621">
        <v>0</v>
      </c>
      <c r="BE4621">
        <v>0</v>
      </c>
      <c r="BF4621">
        <v>58.328537653599902</v>
      </c>
      <c r="BG4621">
        <v>57.251994037887997</v>
      </c>
      <c r="BH4621">
        <v>60.538369923243899</v>
      </c>
      <c r="BI4621">
        <v>56.416467530067997</v>
      </c>
    </row>
    <row r="4622" spans="1:61" x14ac:dyDescent="0.25">
      <c r="A4622" s="10" t="str">
        <f>VLOOKUP(D4622,'Index-Relations'!E:F,2,FALSE)</f>
        <v>ESG</v>
      </c>
      <c r="B4622" t="s">
        <v>3450</v>
      </c>
      <c r="C4622" s="53" t="s">
        <v>2766</v>
      </c>
      <c r="D4622" s="59" t="s">
        <v>3294</v>
      </c>
      <c r="E4622" s="59" t="s">
        <v>8038</v>
      </c>
      <c r="F4622" t="s">
        <v>1804</v>
      </c>
      <c r="G4622" t="s">
        <v>1803</v>
      </c>
      <c r="H4622" t="s">
        <v>1805</v>
      </c>
      <c r="I4622" s="52">
        <v>45446</v>
      </c>
      <c r="J4622" t="s">
        <v>2457</v>
      </c>
      <c r="K4622">
        <v>40</v>
      </c>
      <c r="L4622" s="73">
        <v>58.392010319162999</v>
      </c>
      <c r="M4622">
        <v>39</v>
      </c>
      <c r="N4622">
        <v>0.99664314535091003</v>
      </c>
      <c r="O4622" s="73">
        <v>57.613265975380003</v>
      </c>
      <c r="P4622">
        <v>39</v>
      </c>
      <c r="Q4622">
        <v>0.99664314535091003</v>
      </c>
      <c r="R4622">
        <v>39</v>
      </c>
      <c r="S4622">
        <v>0.982568615996393</v>
      </c>
      <c r="T4622">
        <v>52.753901965747403</v>
      </c>
      <c r="U4622">
        <v>0.96890902543670199</v>
      </c>
      <c r="V4622">
        <v>37</v>
      </c>
      <c r="W4622">
        <v>2.18753722459815E-2</v>
      </c>
      <c r="X4622">
        <v>3</v>
      </c>
      <c r="Y4622">
        <v>39</v>
      </c>
      <c r="Z4622">
        <v>0.982568615996394</v>
      </c>
      <c r="AA4622">
        <v>66.118096109123499</v>
      </c>
      <c r="AB4622">
        <v>32</v>
      </c>
      <c r="AC4622">
        <v>0.89960553991626102</v>
      </c>
      <c r="AD4622">
        <v>7</v>
      </c>
      <c r="AE4622">
        <v>8.29630760801323E-2</v>
      </c>
      <c r="AF4622">
        <v>1</v>
      </c>
      <c r="AG4622">
        <v>1.74313840036063E-2</v>
      </c>
      <c r="AH4622">
        <v>0.115978390077106</v>
      </c>
      <c r="AI4622">
        <v>11</v>
      </c>
      <c r="AJ4622" s="73">
        <v>56.267140418323997</v>
      </c>
      <c r="AK4622">
        <v>39</v>
      </c>
      <c r="AL4622">
        <v>0.99664314535091003</v>
      </c>
      <c r="AM4622">
        <v>0</v>
      </c>
      <c r="AN4622">
        <v>0</v>
      </c>
      <c r="AO4622">
        <v>0</v>
      </c>
      <c r="AP4622">
        <v>0</v>
      </c>
      <c r="AQ4622">
        <v>40</v>
      </c>
      <c r="AR4622">
        <v>1</v>
      </c>
      <c r="AS4622">
        <v>0</v>
      </c>
      <c r="AT4622">
        <v>0</v>
      </c>
      <c r="AU4622">
        <v>0</v>
      </c>
      <c r="AV4622">
        <v>0</v>
      </c>
      <c r="AW4622">
        <v>40</v>
      </c>
      <c r="AX4622">
        <v>1</v>
      </c>
      <c r="AY4622" s="73">
        <v>60.4036966423309</v>
      </c>
      <c r="AZ4622">
        <v>39</v>
      </c>
      <c r="BA4622">
        <v>0.99664314535091003</v>
      </c>
      <c r="BB4622">
        <v>40</v>
      </c>
      <c r="BC4622">
        <v>1</v>
      </c>
      <c r="BD4622">
        <v>0</v>
      </c>
      <c r="BE4622">
        <v>0</v>
      </c>
      <c r="BF4622">
        <v>58.392010319162999</v>
      </c>
      <c r="BG4622">
        <v>57.613265975380003</v>
      </c>
      <c r="BH4622">
        <v>60.4036966423309</v>
      </c>
      <c r="BI4622">
        <v>56.267140418323997</v>
      </c>
    </row>
    <row r="4623" spans="1:61" x14ac:dyDescent="0.25">
      <c r="A4623" s="10" t="str">
        <f>VLOOKUP(D4623,'Index-Relations'!E:F,2,FALSE)</f>
        <v>ESG</v>
      </c>
      <c r="B4623" t="s">
        <v>3450</v>
      </c>
      <c r="C4623" s="53" t="s">
        <v>2767</v>
      </c>
      <c r="D4623" s="59" t="s">
        <v>3294</v>
      </c>
      <c r="E4623" s="59" t="s">
        <v>8039</v>
      </c>
      <c r="F4623" t="s">
        <v>1804</v>
      </c>
      <c r="G4623" t="s">
        <v>1803</v>
      </c>
      <c r="H4623" t="s">
        <v>1805</v>
      </c>
      <c r="I4623" s="52">
        <v>45413</v>
      </c>
      <c r="J4623" t="s">
        <v>2457</v>
      </c>
      <c r="K4623">
        <v>40</v>
      </c>
      <c r="L4623" s="73">
        <v>59.097179480522897</v>
      </c>
      <c r="M4623">
        <v>39</v>
      </c>
      <c r="N4623">
        <v>0.99665833374072799</v>
      </c>
      <c r="O4623" s="73">
        <v>57.6498533253109</v>
      </c>
      <c r="P4623">
        <v>39</v>
      </c>
      <c r="Q4623">
        <v>0.99665833374072799</v>
      </c>
      <c r="R4623">
        <v>39</v>
      </c>
      <c r="S4623">
        <v>0.98542857109599102</v>
      </c>
      <c r="T4623">
        <v>52.731800929484102</v>
      </c>
      <c r="U4623">
        <v>0.96920899774171299</v>
      </c>
      <c r="V4623">
        <v>37</v>
      </c>
      <c r="W4623">
        <v>2.1585842267221E-2</v>
      </c>
      <c r="X4623">
        <v>3</v>
      </c>
      <c r="Y4623">
        <v>39</v>
      </c>
      <c r="Z4623">
        <v>0.98542857109599102</v>
      </c>
      <c r="AA4623">
        <v>70.5007874488537</v>
      </c>
      <c r="AB4623">
        <v>32</v>
      </c>
      <c r="AC4623">
        <v>0.90662989193083199</v>
      </c>
      <c r="AD4623">
        <v>7</v>
      </c>
      <c r="AE4623">
        <v>7.8798679165158605E-2</v>
      </c>
      <c r="AF4623">
        <v>1</v>
      </c>
      <c r="AG4623">
        <v>1.4571428904009E-2</v>
      </c>
      <c r="AH4623">
        <v>0.110218736549207</v>
      </c>
      <c r="AI4623">
        <v>11</v>
      </c>
      <c r="AJ4623" s="73">
        <v>57.523666642740999</v>
      </c>
      <c r="AK4623">
        <v>39</v>
      </c>
      <c r="AL4623">
        <v>0.99665833374072799</v>
      </c>
      <c r="AM4623">
        <v>0</v>
      </c>
      <c r="AN4623">
        <v>0</v>
      </c>
      <c r="AO4623">
        <v>0</v>
      </c>
      <c r="AP4623">
        <v>0</v>
      </c>
      <c r="AQ4623">
        <v>40</v>
      </c>
      <c r="AR4623">
        <v>1</v>
      </c>
      <c r="AS4623">
        <v>0</v>
      </c>
      <c r="AT4623">
        <v>0</v>
      </c>
      <c r="AU4623">
        <v>0</v>
      </c>
      <c r="AV4623">
        <v>0</v>
      </c>
      <c r="AW4623">
        <v>40</v>
      </c>
      <c r="AX4623">
        <v>0.999999999999999</v>
      </c>
      <c r="AY4623" s="73">
        <v>61.288446953982998</v>
      </c>
      <c r="AZ4623">
        <v>39</v>
      </c>
      <c r="BA4623">
        <v>0.99665833374072799</v>
      </c>
      <c r="BB4623">
        <v>39</v>
      </c>
      <c r="BC4623">
        <v>0.988676061147714</v>
      </c>
      <c r="BD4623">
        <v>1</v>
      </c>
      <c r="BE4623">
        <v>1.13239388522856E-2</v>
      </c>
      <c r="BF4623">
        <v>59.097179480522897</v>
      </c>
      <c r="BG4623">
        <v>57.6498533253109</v>
      </c>
      <c r="BH4623">
        <v>61.288446953982998</v>
      </c>
      <c r="BI4623">
        <v>57.523666642740999</v>
      </c>
    </row>
    <row r="4624" spans="1:61" x14ac:dyDescent="0.25">
      <c r="A4624" s="10" t="str">
        <f>VLOOKUP(D4624,'Index-Relations'!E:F,2,FALSE)</f>
        <v>ESG</v>
      </c>
      <c r="B4624" t="s">
        <v>3450</v>
      </c>
      <c r="C4624" s="53" t="s">
        <v>2768</v>
      </c>
      <c r="D4624" s="59" t="s">
        <v>3294</v>
      </c>
      <c r="E4624" s="59" t="s">
        <v>8040</v>
      </c>
      <c r="F4624" t="s">
        <v>1804</v>
      </c>
      <c r="G4624" t="s">
        <v>1803</v>
      </c>
      <c r="H4624" t="s">
        <v>1805</v>
      </c>
      <c r="I4624" s="52">
        <v>45383</v>
      </c>
      <c r="J4624" t="s">
        <v>2457</v>
      </c>
      <c r="K4624">
        <v>40</v>
      </c>
      <c r="L4624">
        <v>62.868166143018399</v>
      </c>
      <c r="M4624">
        <v>39</v>
      </c>
      <c r="N4624">
        <v>0.99704849011530605</v>
      </c>
      <c r="O4624">
        <v>60.287149940145298</v>
      </c>
      <c r="P4624">
        <v>39</v>
      </c>
      <c r="Q4624">
        <v>0.99704849011530605</v>
      </c>
      <c r="R4624">
        <v>39</v>
      </c>
      <c r="S4624">
        <v>0.99424921360556395</v>
      </c>
      <c r="T4624">
        <v>52.387821741198103</v>
      </c>
      <c r="U4624">
        <v>0.96602082191489302</v>
      </c>
      <c r="V4624">
        <v>38</v>
      </c>
      <c r="W4624">
        <v>1.2576565462467699E-2</v>
      </c>
      <c r="X4624">
        <v>2</v>
      </c>
      <c r="Y4624">
        <v>40</v>
      </c>
      <c r="Z4624">
        <v>1</v>
      </c>
      <c r="AA4624">
        <v>71.068434542938803</v>
      </c>
      <c r="AB4624">
        <v>33</v>
      </c>
      <c r="AC4624">
        <v>0.91536440375315797</v>
      </c>
      <c r="AD4624">
        <v>7</v>
      </c>
      <c r="AE4624">
        <v>8.4635596246841693E-2</v>
      </c>
      <c r="AF4624">
        <v>0</v>
      </c>
      <c r="AG4624">
        <v>1.3878000000000001E-16</v>
      </c>
      <c r="AH4624">
        <v>8.8427508261277696E-2</v>
      </c>
      <c r="AI4624">
        <v>9</v>
      </c>
      <c r="AJ4624">
        <v>60.6963691457251</v>
      </c>
      <c r="AK4624">
        <v>39</v>
      </c>
      <c r="AL4624">
        <v>0.99704849011530605</v>
      </c>
      <c r="AM4624">
        <v>0</v>
      </c>
      <c r="AN4624">
        <v>0</v>
      </c>
      <c r="AO4624">
        <v>0</v>
      </c>
      <c r="AP4624">
        <v>0</v>
      </c>
      <c r="AQ4624">
        <v>40</v>
      </c>
      <c r="AR4624">
        <v>0.999999999999999</v>
      </c>
      <c r="AS4624">
        <v>0</v>
      </c>
      <c r="AT4624">
        <v>0</v>
      </c>
      <c r="AU4624">
        <v>0</v>
      </c>
      <c r="AV4624">
        <v>0</v>
      </c>
      <c r="AW4624">
        <v>40</v>
      </c>
      <c r="AX4624">
        <v>0.999999999999999</v>
      </c>
      <c r="AY4624">
        <v>65.801325530319502</v>
      </c>
      <c r="AZ4624">
        <v>39</v>
      </c>
      <c r="BA4624">
        <v>0.99704849011530605</v>
      </c>
      <c r="BB4624">
        <v>39</v>
      </c>
      <c r="BC4624">
        <v>0.989072355567165</v>
      </c>
      <c r="BD4624">
        <v>1</v>
      </c>
      <c r="BE4624">
        <v>1.0927644432834199E-2</v>
      </c>
      <c r="BF4624">
        <v>59.1151400909689</v>
      </c>
      <c r="BG4624">
        <v>57.108974348548998</v>
      </c>
      <c r="BH4624">
        <v>62.175694803701901</v>
      </c>
      <c r="BI4624">
        <v>57.435385138007</v>
      </c>
    </row>
    <row r="4625" spans="1:61" x14ac:dyDescent="0.25">
      <c r="A4625" s="10" t="str">
        <f>VLOOKUP(D4625,'Index-Relations'!E:F,2,FALSE)</f>
        <v>ESG</v>
      </c>
      <c r="B4625" t="s">
        <v>3450</v>
      </c>
      <c r="C4625" s="53" t="s">
        <v>2769</v>
      </c>
      <c r="D4625" s="59" t="s">
        <v>3294</v>
      </c>
      <c r="E4625" s="59" t="s">
        <v>8041</v>
      </c>
      <c r="F4625" t="s">
        <v>1804</v>
      </c>
      <c r="G4625" t="s">
        <v>1803</v>
      </c>
      <c r="H4625" t="s">
        <v>1805</v>
      </c>
      <c r="I4625" s="52">
        <v>45352</v>
      </c>
      <c r="J4625" t="s">
        <v>2457</v>
      </c>
      <c r="K4625">
        <v>40</v>
      </c>
      <c r="L4625">
        <v>62.834798027485903</v>
      </c>
      <c r="M4625">
        <v>39</v>
      </c>
      <c r="N4625">
        <v>0.996799743804341</v>
      </c>
      <c r="O4625">
        <v>59.994353990091703</v>
      </c>
      <c r="P4625">
        <v>39</v>
      </c>
      <c r="Q4625">
        <v>0.996799743804341</v>
      </c>
      <c r="R4625">
        <v>39</v>
      </c>
      <c r="S4625">
        <v>0.99460032583617597</v>
      </c>
      <c r="T4625">
        <v>52.234042245278999</v>
      </c>
      <c r="U4625">
        <v>0.96624091275664903</v>
      </c>
      <c r="V4625">
        <v>38</v>
      </c>
      <c r="W4625">
        <v>1.2126957407908E-2</v>
      </c>
      <c r="X4625">
        <v>2</v>
      </c>
      <c r="Y4625">
        <v>40</v>
      </c>
      <c r="Z4625">
        <v>1</v>
      </c>
      <c r="AA4625">
        <v>72.1181176746381</v>
      </c>
      <c r="AB4625">
        <v>33</v>
      </c>
      <c r="AC4625">
        <v>0.91097231842467496</v>
      </c>
      <c r="AD4625">
        <v>7</v>
      </c>
      <c r="AE4625">
        <v>8.9027681575324397E-2</v>
      </c>
      <c r="AF4625">
        <v>0</v>
      </c>
      <c r="AG4625">
        <v>1.3878000000000001E-16</v>
      </c>
      <c r="AH4625">
        <v>6.9021500368350697E-2</v>
      </c>
      <c r="AI4625">
        <v>9</v>
      </c>
      <c r="AJ4625">
        <v>60.847370712878998</v>
      </c>
      <c r="AK4625">
        <v>39</v>
      </c>
      <c r="AL4625">
        <v>0.996799743804341</v>
      </c>
      <c r="AM4625">
        <v>0</v>
      </c>
      <c r="AN4625">
        <v>0</v>
      </c>
      <c r="AO4625">
        <v>0</v>
      </c>
      <c r="AP4625">
        <v>0</v>
      </c>
      <c r="AQ4625">
        <v>40</v>
      </c>
      <c r="AR4625">
        <v>1</v>
      </c>
      <c r="AS4625">
        <v>0</v>
      </c>
      <c r="AT4625">
        <v>0</v>
      </c>
      <c r="AU4625">
        <v>0</v>
      </c>
      <c r="AV4625">
        <v>0</v>
      </c>
      <c r="AW4625">
        <v>40</v>
      </c>
      <c r="AX4625">
        <v>0.999999999999999</v>
      </c>
      <c r="AY4625">
        <v>65.955893899820495</v>
      </c>
      <c r="AZ4625">
        <v>39</v>
      </c>
      <c r="BA4625">
        <v>0.996799743804341</v>
      </c>
      <c r="BB4625">
        <v>39</v>
      </c>
      <c r="BC4625">
        <v>0.988717083865289</v>
      </c>
      <c r="BD4625">
        <v>1</v>
      </c>
      <c r="BE4625">
        <v>1.1282916134710899E-2</v>
      </c>
      <c r="BF4625">
        <v>59.090449204193902</v>
      </c>
      <c r="BG4625">
        <v>56.943941989727001</v>
      </c>
      <c r="BH4625">
        <v>62.285034452532997</v>
      </c>
      <c r="BI4625">
        <v>57.566442351644</v>
      </c>
    </row>
    <row r="4626" spans="1:61" x14ac:dyDescent="0.25">
      <c r="A4626" s="10" t="str">
        <f>VLOOKUP(D4626,'Index-Relations'!E:F,2,FALSE)</f>
        <v>ESG</v>
      </c>
      <c r="B4626" t="s">
        <v>3450</v>
      </c>
      <c r="C4626" s="53" t="s">
        <v>2770</v>
      </c>
      <c r="D4626" s="59" t="s">
        <v>3294</v>
      </c>
      <c r="E4626" s="59" t="s">
        <v>8042</v>
      </c>
      <c r="F4626" t="s">
        <v>1804</v>
      </c>
      <c r="G4626" t="s">
        <v>1803</v>
      </c>
      <c r="H4626" t="s">
        <v>1805</v>
      </c>
      <c r="I4626" s="52">
        <v>45323</v>
      </c>
      <c r="J4626" t="s">
        <v>2457</v>
      </c>
      <c r="K4626">
        <v>40</v>
      </c>
      <c r="L4626">
        <v>63.8927278295455</v>
      </c>
      <c r="M4626">
        <v>39</v>
      </c>
      <c r="N4626">
        <v>0.99764753864671996</v>
      </c>
      <c r="O4626">
        <v>61.349746991468002</v>
      </c>
      <c r="P4626">
        <v>39</v>
      </c>
      <c r="Q4626">
        <v>0.99764753864671996</v>
      </c>
      <c r="R4626">
        <v>39</v>
      </c>
      <c r="S4626">
        <v>0.99454194574664201</v>
      </c>
      <c r="T4626">
        <v>52.643114315308402</v>
      </c>
      <c r="U4626">
        <v>0.96661961379715999</v>
      </c>
      <c r="V4626">
        <v>38</v>
      </c>
      <c r="W4626">
        <v>1.2011114034061699E-2</v>
      </c>
      <c r="X4626">
        <v>2</v>
      </c>
      <c r="Y4626">
        <v>40</v>
      </c>
      <c r="Z4626">
        <v>1</v>
      </c>
      <c r="AA4626">
        <v>74.785045021766706</v>
      </c>
      <c r="AB4626">
        <v>33</v>
      </c>
      <c r="AC4626">
        <v>0.91508460055483998</v>
      </c>
      <c r="AD4626">
        <v>7</v>
      </c>
      <c r="AE4626">
        <v>8.4915399445159398E-2</v>
      </c>
      <c r="AF4626">
        <v>0</v>
      </c>
      <c r="AG4626">
        <v>0</v>
      </c>
      <c r="AH4626">
        <v>7.1304640072199901E-2</v>
      </c>
      <c r="AI4626">
        <v>9</v>
      </c>
      <c r="AJ4626">
        <v>61.278724757678297</v>
      </c>
      <c r="AK4626">
        <v>39</v>
      </c>
      <c r="AL4626">
        <v>0.99764753864671996</v>
      </c>
      <c r="AM4626">
        <v>0</v>
      </c>
      <c r="AN4626">
        <v>0</v>
      </c>
      <c r="AO4626">
        <v>0</v>
      </c>
      <c r="AP4626">
        <v>0</v>
      </c>
      <c r="AQ4626">
        <v>40</v>
      </c>
      <c r="AR4626">
        <v>1</v>
      </c>
      <c r="AS4626">
        <v>0</v>
      </c>
      <c r="AT4626">
        <v>0</v>
      </c>
      <c r="AU4626">
        <v>0</v>
      </c>
      <c r="AV4626">
        <v>0</v>
      </c>
      <c r="AW4626">
        <v>40</v>
      </c>
      <c r="AX4626">
        <v>0.999999999999999</v>
      </c>
      <c r="AY4626">
        <v>67.310861668913603</v>
      </c>
      <c r="AZ4626">
        <v>39</v>
      </c>
      <c r="BA4626">
        <v>0.99764753864671996</v>
      </c>
      <c r="BB4626">
        <v>39</v>
      </c>
      <c r="BC4626">
        <v>0.98590715440743004</v>
      </c>
      <c r="BD4626">
        <v>1</v>
      </c>
      <c r="BE4626">
        <v>1.4092845592569901E-2</v>
      </c>
      <c r="BF4626">
        <v>59.586181405121003</v>
      </c>
      <c r="BG4626">
        <v>58.017101398526997</v>
      </c>
      <c r="BH4626">
        <v>62.880165146444</v>
      </c>
      <c r="BI4626">
        <v>57.902293033408</v>
      </c>
    </row>
    <row r="4627" spans="1:61" x14ac:dyDescent="0.25">
      <c r="A4627" s="10" t="str">
        <f>VLOOKUP(D4627,'Index-Relations'!E:F,2,FALSE)</f>
        <v>ESG</v>
      </c>
      <c r="B4627" t="s">
        <v>3450</v>
      </c>
      <c r="C4627" s="53" t="s">
        <v>2760</v>
      </c>
      <c r="D4627" s="59" t="s">
        <v>2899</v>
      </c>
      <c r="E4627" s="59" t="s">
        <v>8043</v>
      </c>
      <c r="F4627" t="s">
        <v>1808</v>
      </c>
      <c r="G4627" t="s">
        <v>1807</v>
      </c>
      <c r="H4627" t="s">
        <v>1809</v>
      </c>
      <c r="I4627" s="52">
        <v>45658</v>
      </c>
      <c r="J4627" t="s">
        <v>2457</v>
      </c>
      <c r="K4627">
        <v>94</v>
      </c>
      <c r="L4627" s="73">
        <v>61.001315034610997</v>
      </c>
      <c r="M4627">
        <v>94</v>
      </c>
      <c r="N4627">
        <v>1</v>
      </c>
      <c r="O4627" s="73">
        <v>64.679193318826904</v>
      </c>
      <c r="P4627">
        <v>94</v>
      </c>
      <c r="Q4627">
        <v>1</v>
      </c>
      <c r="R4627">
        <v>94</v>
      </c>
      <c r="S4627">
        <v>1</v>
      </c>
      <c r="T4627">
        <v>34.620032399634098</v>
      </c>
      <c r="U4627">
        <v>0.632954751887704</v>
      </c>
      <c r="V4627">
        <v>53</v>
      </c>
      <c r="W4627">
        <v>6.3308459768335199E-2</v>
      </c>
      <c r="X4627">
        <v>8</v>
      </c>
      <c r="Y4627">
        <v>94</v>
      </c>
      <c r="Z4627">
        <v>1</v>
      </c>
      <c r="AA4627">
        <v>79.781472836139599</v>
      </c>
      <c r="AB4627">
        <v>80</v>
      </c>
      <c r="AC4627">
        <v>0.847007351076693</v>
      </c>
      <c r="AD4627">
        <v>14</v>
      </c>
      <c r="AE4627">
        <v>0.152992648923306</v>
      </c>
      <c r="AF4627">
        <v>0</v>
      </c>
      <c r="AG4627">
        <v>0</v>
      </c>
      <c r="AH4627">
        <v>7.6405846282051604E-3</v>
      </c>
      <c r="AI4627">
        <v>9</v>
      </c>
      <c r="AJ4627" s="73">
        <v>56.947138674579897</v>
      </c>
      <c r="AK4627">
        <v>94</v>
      </c>
      <c r="AL4627">
        <v>1</v>
      </c>
      <c r="AM4627">
        <v>0</v>
      </c>
      <c r="AN4627">
        <v>0</v>
      </c>
      <c r="AO4627">
        <v>5.3040323478118403E-3</v>
      </c>
      <c r="AP4627">
        <v>1</v>
      </c>
      <c r="AQ4627">
        <v>94</v>
      </c>
      <c r="AR4627">
        <v>0.999999999999999</v>
      </c>
      <c r="AS4627">
        <v>0</v>
      </c>
      <c r="AT4627">
        <v>0</v>
      </c>
      <c r="AU4627">
        <v>0</v>
      </c>
      <c r="AV4627">
        <v>0</v>
      </c>
      <c r="AW4627">
        <v>94</v>
      </c>
      <c r="AX4627">
        <v>0.999999999999999</v>
      </c>
      <c r="AY4627" s="73">
        <v>61.123418988174002</v>
      </c>
      <c r="AZ4627">
        <v>94</v>
      </c>
      <c r="BA4627">
        <v>1</v>
      </c>
      <c r="BB4627">
        <v>92</v>
      </c>
      <c r="BC4627">
        <v>0.984856007455023</v>
      </c>
      <c r="BD4627">
        <v>1</v>
      </c>
      <c r="BE4627">
        <v>9.8399601971645902E-3</v>
      </c>
      <c r="BF4627">
        <v>61.001315034610997</v>
      </c>
      <c r="BG4627">
        <v>64.679193318826904</v>
      </c>
      <c r="BH4627">
        <v>61.123418988174002</v>
      </c>
      <c r="BI4627">
        <v>56.947138674579897</v>
      </c>
    </row>
    <row r="4628" spans="1:61" x14ac:dyDescent="0.25">
      <c r="A4628" s="10" t="str">
        <f>VLOOKUP(D4628,'Index-Relations'!E:F,2,FALSE)</f>
        <v>ESG</v>
      </c>
      <c r="B4628" t="s">
        <v>3450</v>
      </c>
      <c r="C4628" s="53" t="s">
        <v>2761</v>
      </c>
      <c r="D4628" s="59" t="s">
        <v>2899</v>
      </c>
      <c r="E4628" s="59" t="s">
        <v>8044</v>
      </c>
      <c r="F4628" t="s">
        <v>1808</v>
      </c>
      <c r="G4628" t="s">
        <v>1807</v>
      </c>
      <c r="H4628" t="s">
        <v>1809</v>
      </c>
      <c r="I4628" s="52">
        <v>45628</v>
      </c>
      <c r="J4628" t="s">
        <v>2457</v>
      </c>
      <c r="K4628">
        <v>94</v>
      </c>
      <c r="L4628" s="73">
        <v>60.598921619709003</v>
      </c>
      <c r="M4628">
        <v>94</v>
      </c>
      <c r="N4628">
        <v>1</v>
      </c>
      <c r="O4628" s="73">
        <v>64.419841142034997</v>
      </c>
      <c r="P4628">
        <v>94</v>
      </c>
      <c r="Q4628">
        <v>1</v>
      </c>
      <c r="R4628">
        <v>94</v>
      </c>
      <c r="S4628">
        <v>1</v>
      </c>
      <c r="T4628">
        <v>34.375221501831298</v>
      </c>
      <c r="U4628">
        <v>0.65921568041182999</v>
      </c>
      <c r="V4628">
        <v>53</v>
      </c>
      <c r="W4628">
        <v>6.9897425654778897E-2</v>
      </c>
      <c r="X4628">
        <v>9</v>
      </c>
      <c r="Y4628">
        <v>94</v>
      </c>
      <c r="Z4628">
        <v>0.999999999999999</v>
      </c>
      <c r="AA4628">
        <v>72.907142468321396</v>
      </c>
      <c r="AB4628">
        <v>81</v>
      </c>
      <c r="AC4628">
        <v>0.85224151749148402</v>
      </c>
      <c r="AD4628">
        <v>13</v>
      </c>
      <c r="AE4628">
        <v>0.147758482508515</v>
      </c>
      <c r="AF4628">
        <v>0</v>
      </c>
      <c r="AG4628">
        <v>2.7756000000000002E-16</v>
      </c>
      <c r="AH4628">
        <v>7.5883051580896603E-3</v>
      </c>
      <c r="AI4628">
        <v>9</v>
      </c>
      <c r="AJ4628" s="73">
        <v>56.465496613258999</v>
      </c>
      <c r="AK4628">
        <v>94</v>
      </c>
      <c r="AL4628">
        <v>1</v>
      </c>
      <c r="AM4628">
        <v>0</v>
      </c>
      <c r="AN4628">
        <v>0</v>
      </c>
      <c r="AO4628">
        <v>5.3766959781242499E-3</v>
      </c>
      <c r="AP4628">
        <v>1</v>
      </c>
      <c r="AQ4628">
        <v>94</v>
      </c>
      <c r="AR4628">
        <v>0.999999999999999</v>
      </c>
      <c r="AS4628">
        <v>0</v>
      </c>
      <c r="AT4628">
        <v>0</v>
      </c>
      <c r="AU4628">
        <v>0</v>
      </c>
      <c r="AV4628">
        <v>0</v>
      </c>
      <c r="AW4628">
        <v>94</v>
      </c>
      <c r="AX4628">
        <v>1</v>
      </c>
      <c r="AY4628" s="73">
        <v>60.720167186262898</v>
      </c>
      <c r="AZ4628">
        <v>94</v>
      </c>
      <c r="BA4628">
        <v>1</v>
      </c>
      <c r="BB4628">
        <v>92</v>
      </c>
      <c r="BC4628">
        <v>0.98522426225805104</v>
      </c>
      <c r="BD4628">
        <v>1</v>
      </c>
      <c r="BE4628">
        <v>9.3990417638242403E-3</v>
      </c>
      <c r="BF4628">
        <v>60.598921619709003</v>
      </c>
      <c r="BG4628">
        <v>64.419841142034997</v>
      </c>
      <c r="BH4628">
        <v>60.720167186262898</v>
      </c>
      <c r="BI4628">
        <v>56.465496613258999</v>
      </c>
    </row>
    <row r="4629" spans="1:61" x14ac:dyDescent="0.25">
      <c r="A4629" s="10" t="str">
        <f>VLOOKUP(D4629,'Index-Relations'!E:F,2,FALSE)</f>
        <v>ESG</v>
      </c>
      <c r="B4629" t="s">
        <v>3450</v>
      </c>
      <c r="C4629" s="53" t="s">
        <v>2762</v>
      </c>
      <c r="D4629" s="59" t="s">
        <v>2899</v>
      </c>
      <c r="E4629" s="59" t="s">
        <v>8045</v>
      </c>
      <c r="F4629" t="s">
        <v>1808</v>
      </c>
      <c r="G4629" t="s">
        <v>1807</v>
      </c>
      <c r="H4629" t="s">
        <v>1809</v>
      </c>
      <c r="I4629" s="52">
        <v>45597</v>
      </c>
      <c r="J4629" t="s">
        <v>2457</v>
      </c>
      <c r="K4629">
        <v>94</v>
      </c>
      <c r="L4629" s="73">
        <v>61.040657363992999</v>
      </c>
      <c r="M4629">
        <v>94</v>
      </c>
      <c r="N4629">
        <v>1</v>
      </c>
      <c r="O4629" s="73">
        <v>64.830415911420005</v>
      </c>
      <c r="P4629">
        <v>94</v>
      </c>
      <c r="Q4629">
        <v>1</v>
      </c>
      <c r="R4629">
        <v>94</v>
      </c>
      <c r="S4629">
        <v>0.999999999999999</v>
      </c>
      <c r="T4629">
        <v>34.653370619102503</v>
      </c>
      <c r="U4629">
        <v>0.65721477034098696</v>
      </c>
      <c r="V4629">
        <v>53</v>
      </c>
      <c r="W4629">
        <v>6.8749249799850101E-2</v>
      </c>
      <c r="X4629">
        <v>9</v>
      </c>
      <c r="Y4629">
        <v>94</v>
      </c>
      <c r="Z4629">
        <v>1</v>
      </c>
      <c r="AA4629">
        <v>76.622108899002001</v>
      </c>
      <c r="AB4629">
        <v>81</v>
      </c>
      <c r="AC4629">
        <v>0.85272311130789502</v>
      </c>
      <c r="AD4629">
        <v>13</v>
      </c>
      <c r="AE4629">
        <v>0.14727688869210401</v>
      </c>
      <c r="AF4629">
        <v>0</v>
      </c>
      <c r="AG4629">
        <v>1.9429E-16</v>
      </c>
      <c r="AH4629">
        <v>7.5713501047293998E-3</v>
      </c>
      <c r="AI4629">
        <v>9</v>
      </c>
      <c r="AJ4629" s="73">
        <v>56.892779063306001</v>
      </c>
      <c r="AK4629">
        <v>94</v>
      </c>
      <c r="AL4629">
        <v>1</v>
      </c>
      <c r="AM4629">
        <v>0</v>
      </c>
      <c r="AN4629">
        <v>0</v>
      </c>
      <c r="AO4629">
        <v>0</v>
      </c>
      <c r="AP4629">
        <v>0</v>
      </c>
      <c r="AQ4629">
        <v>94</v>
      </c>
      <c r="AR4629">
        <v>1</v>
      </c>
      <c r="AS4629">
        <v>0</v>
      </c>
      <c r="AT4629">
        <v>0</v>
      </c>
      <c r="AU4629">
        <v>0</v>
      </c>
      <c r="AV4629">
        <v>0</v>
      </c>
      <c r="AW4629">
        <v>94</v>
      </c>
      <c r="AX4629">
        <v>1</v>
      </c>
      <c r="AY4629" s="73">
        <v>61.165367168644003</v>
      </c>
      <c r="AZ4629">
        <v>94</v>
      </c>
      <c r="BA4629">
        <v>1</v>
      </c>
      <c r="BB4629">
        <v>92</v>
      </c>
      <c r="BC4629">
        <v>0.98443945667218402</v>
      </c>
      <c r="BD4629">
        <v>2</v>
      </c>
      <c r="BE4629">
        <v>1.55605433278155E-2</v>
      </c>
      <c r="BF4629">
        <v>61.040657363992999</v>
      </c>
      <c r="BG4629">
        <v>64.830415911420005</v>
      </c>
      <c r="BH4629">
        <v>61.165367168644003</v>
      </c>
      <c r="BI4629">
        <v>56.892779063306001</v>
      </c>
    </row>
    <row r="4630" spans="1:61" x14ac:dyDescent="0.25">
      <c r="A4630" s="10" t="str">
        <f>VLOOKUP(D4630,'Index-Relations'!E:F,2,FALSE)</f>
        <v>ESG</v>
      </c>
      <c r="B4630" t="s">
        <v>3450</v>
      </c>
      <c r="C4630" s="53" t="s">
        <v>2763</v>
      </c>
      <c r="D4630" s="59" t="s">
        <v>2899</v>
      </c>
      <c r="E4630" s="59" t="s">
        <v>8046</v>
      </c>
      <c r="F4630" t="s">
        <v>1808</v>
      </c>
      <c r="G4630" t="s">
        <v>1807</v>
      </c>
      <c r="H4630" t="s">
        <v>1809</v>
      </c>
      <c r="I4630" s="52">
        <v>45566</v>
      </c>
      <c r="J4630" t="s">
        <v>2457</v>
      </c>
      <c r="K4630">
        <v>94</v>
      </c>
      <c r="L4630" s="73">
        <v>61.210175477550997</v>
      </c>
      <c r="M4630">
        <v>94</v>
      </c>
      <c r="N4630">
        <v>1</v>
      </c>
      <c r="O4630" s="73">
        <v>64.886713795798997</v>
      </c>
      <c r="P4630">
        <v>94</v>
      </c>
      <c r="Q4630">
        <v>1</v>
      </c>
      <c r="R4630">
        <v>94</v>
      </c>
      <c r="S4630">
        <v>1</v>
      </c>
      <c r="T4630">
        <v>34.696044157818399</v>
      </c>
      <c r="U4630">
        <v>0.65581035841156399</v>
      </c>
      <c r="V4630">
        <v>53</v>
      </c>
      <c r="W4630">
        <v>6.9339984534702803E-2</v>
      </c>
      <c r="X4630">
        <v>9</v>
      </c>
      <c r="Y4630">
        <v>94</v>
      </c>
      <c r="Z4630">
        <v>0.999999999999999</v>
      </c>
      <c r="AA4630">
        <v>74.578814177931093</v>
      </c>
      <c r="AB4630">
        <v>80</v>
      </c>
      <c r="AC4630">
        <v>0.84408117313595299</v>
      </c>
      <c r="AD4630">
        <v>14</v>
      </c>
      <c r="AE4630">
        <v>0.15591882686404601</v>
      </c>
      <c r="AF4630">
        <v>0</v>
      </c>
      <c r="AG4630">
        <v>0</v>
      </c>
      <c r="AH4630">
        <v>8.0404792984494905E-3</v>
      </c>
      <c r="AI4630">
        <v>9</v>
      </c>
      <c r="AJ4630" s="73">
        <v>57.019837082626999</v>
      </c>
      <c r="AK4630">
        <v>94</v>
      </c>
      <c r="AL4630">
        <v>1</v>
      </c>
      <c r="AM4630">
        <v>0</v>
      </c>
      <c r="AN4630">
        <v>0</v>
      </c>
      <c r="AO4630">
        <v>0</v>
      </c>
      <c r="AP4630">
        <v>0</v>
      </c>
      <c r="AQ4630">
        <v>94</v>
      </c>
      <c r="AR4630">
        <v>1</v>
      </c>
      <c r="AS4630">
        <v>0</v>
      </c>
      <c r="AT4630">
        <v>0</v>
      </c>
      <c r="AU4630">
        <v>0</v>
      </c>
      <c r="AV4630">
        <v>0</v>
      </c>
      <c r="AW4630">
        <v>94</v>
      </c>
      <c r="AX4630">
        <v>1</v>
      </c>
      <c r="AY4630" s="73">
        <v>61.470874126851903</v>
      </c>
      <c r="AZ4630">
        <v>94</v>
      </c>
      <c r="BA4630">
        <v>1</v>
      </c>
      <c r="BB4630">
        <v>92</v>
      </c>
      <c r="BC4630">
        <v>0.98347015068629196</v>
      </c>
      <c r="BD4630">
        <v>2</v>
      </c>
      <c r="BE4630">
        <v>1.6529849313707601E-2</v>
      </c>
      <c r="BF4630">
        <v>61.210175477550997</v>
      </c>
      <c r="BG4630">
        <v>64.886713795798997</v>
      </c>
      <c r="BH4630">
        <v>61.470874126851903</v>
      </c>
      <c r="BI4630">
        <v>57.019837082626999</v>
      </c>
    </row>
    <row r="4631" spans="1:61" x14ac:dyDescent="0.25">
      <c r="A4631" s="10" t="str">
        <f>VLOOKUP(D4631,'Index-Relations'!E:F,2,FALSE)</f>
        <v>ESG</v>
      </c>
      <c r="B4631" t="s">
        <v>3450</v>
      </c>
      <c r="C4631" s="53" t="s">
        <v>2764</v>
      </c>
      <c r="D4631" s="59" t="s">
        <v>2899</v>
      </c>
      <c r="E4631" s="59" t="s">
        <v>8047</v>
      </c>
      <c r="F4631" t="s">
        <v>1808</v>
      </c>
      <c r="G4631" t="s">
        <v>1807</v>
      </c>
      <c r="H4631" t="s">
        <v>1809</v>
      </c>
      <c r="I4631" s="52">
        <v>45537</v>
      </c>
      <c r="J4631" t="s">
        <v>2457</v>
      </c>
      <c r="K4631">
        <v>95</v>
      </c>
      <c r="L4631" s="73">
        <v>61.836736107170999</v>
      </c>
      <c r="M4631">
        <v>95</v>
      </c>
      <c r="N4631">
        <v>1</v>
      </c>
      <c r="O4631" s="73">
        <v>65.517344804877993</v>
      </c>
      <c r="P4631">
        <v>95</v>
      </c>
      <c r="Q4631">
        <v>1</v>
      </c>
      <c r="R4631">
        <v>95</v>
      </c>
      <c r="S4631">
        <v>0.999999999999999</v>
      </c>
      <c r="T4631">
        <v>35.265727496162803</v>
      </c>
      <c r="U4631">
        <v>0.66897732566568102</v>
      </c>
      <c r="V4631">
        <v>54</v>
      </c>
      <c r="W4631">
        <v>6.9596025312427298E-2</v>
      </c>
      <c r="X4631">
        <v>9</v>
      </c>
      <c r="Y4631">
        <v>95</v>
      </c>
      <c r="Z4631">
        <v>0.999999999999999</v>
      </c>
      <c r="AA4631">
        <v>76.408479942044096</v>
      </c>
      <c r="AB4631">
        <v>82</v>
      </c>
      <c r="AC4631">
        <v>0.85151892902151805</v>
      </c>
      <c r="AD4631">
        <v>13</v>
      </c>
      <c r="AE4631">
        <v>0.14848107097848101</v>
      </c>
      <c r="AF4631">
        <v>0</v>
      </c>
      <c r="AG4631">
        <v>2.4979999999999999E-16</v>
      </c>
      <c r="AH4631">
        <v>7.7861636042331796E-3</v>
      </c>
      <c r="AI4631">
        <v>9</v>
      </c>
      <c r="AJ4631" s="73">
        <v>57.724039093904999</v>
      </c>
      <c r="AK4631">
        <v>95</v>
      </c>
      <c r="AL4631">
        <v>1</v>
      </c>
      <c r="AM4631">
        <v>0</v>
      </c>
      <c r="AN4631">
        <v>0</v>
      </c>
      <c r="AO4631">
        <v>0</v>
      </c>
      <c r="AP4631">
        <v>0</v>
      </c>
      <c r="AQ4631">
        <v>95</v>
      </c>
      <c r="AR4631">
        <v>1</v>
      </c>
      <c r="AS4631">
        <v>0</v>
      </c>
      <c r="AT4631">
        <v>0</v>
      </c>
      <c r="AU4631">
        <v>0</v>
      </c>
      <c r="AV4631">
        <v>0</v>
      </c>
      <c r="AW4631">
        <v>95</v>
      </c>
      <c r="AX4631">
        <v>0.999999999999999</v>
      </c>
      <c r="AY4631" s="73">
        <v>62.053187620727002</v>
      </c>
      <c r="AZ4631">
        <v>95</v>
      </c>
      <c r="BA4631">
        <v>1</v>
      </c>
      <c r="BB4631">
        <v>93</v>
      </c>
      <c r="BC4631">
        <v>0.98398009962688704</v>
      </c>
      <c r="BD4631">
        <v>2</v>
      </c>
      <c r="BE4631">
        <v>1.6019900373112399E-2</v>
      </c>
      <c r="BF4631">
        <v>61.836736107170999</v>
      </c>
      <c r="BG4631">
        <v>65.517344804877993</v>
      </c>
      <c r="BH4631">
        <v>62.053187620727002</v>
      </c>
      <c r="BI4631">
        <v>57.724039093904999</v>
      </c>
    </row>
    <row r="4632" spans="1:61" x14ac:dyDescent="0.25">
      <c r="A4632" s="10" t="str">
        <f>VLOOKUP(D4632,'Index-Relations'!E:F,2,FALSE)</f>
        <v>ESG</v>
      </c>
      <c r="B4632" t="s">
        <v>3450</v>
      </c>
      <c r="C4632" s="53" t="s">
        <v>3350</v>
      </c>
      <c r="D4632" s="59" t="s">
        <v>2899</v>
      </c>
      <c r="E4632" s="59" t="s">
        <v>8048</v>
      </c>
      <c r="F4632" t="s">
        <v>1808</v>
      </c>
      <c r="G4632" t="s">
        <v>1807</v>
      </c>
      <c r="H4632" t="s">
        <v>1809</v>
      </c>
      <c r="I4632" s="52">
        <v>45505</v>
      </c>
      <c r="J4632" t="s">
        <v>2457</v>
      </c>
      <c r="K4632">
        <v>95</v>
      </c>
      <c r="L4632" s="73">
        <v>61.657200491929999</v>
      </c>
      <c r="M4632">
        <v>95</v>
      </c>
      <c r="N4632">
        <v>1</v>
      </c>
      <c r="O4632" s="73">
        <v>65.390496764315003</v>
      </c>
      <c r="P4632">
        <v>95</v>
      </c>
      <c r="Q4632">
        <v>1</v>
      </c>
      <c r="R4632">
        <v>95</v>
      </c>
      <c r="S4632">
        <v>1</v>
      </c>
      <c r="T4632">
        <v>35.2938588961063</v>
      </c>
      <c r="U4632">
        <v>0.67112852320293204</v>
      </c>
      <c r="V4632">
        <v>54</v>
      </c>
      <c r="W4632">
        <v>7.19004871212892E-2</v>
      </c>
      <c r="X4632">
        <v>9</v>
      </c>
      <c r="Y4632">
        <v>95</v>
      </c>
      <c r="Z4632">
        <v>1</v>
      </c>
      <c r="AA4632">
        <v>74.936224222078096</v>
      </c>
      <c r="AB4632">
        <v>84</v>
      </c>
      <c r="AC4632">
        <v>0.87166648049805495</v>
      </c>
      <c r="AD4632">
        <v>11</v>
      </c>
      <c r="AE4632">
        <v>0.12833351950194399</v>
      </c>
      <c r="AF4632">
        <v>0</v>
      </c>
      <c r="AG4632">
        <v>2.776E-17</v>
      </c>
      <c r="AH4632">
        <v>7.6486198385051097E-3</v>
      </c>
      <c r="AI4632">
        <v>9</v>
      </c>
      <c r="AJ4632" s="73">
        <v>57.605419475562002</v>
      </c>
      <c r="AK4632">
        <v>95</v>
      </c>
      <c r="AL4632">
        <v>1</v>
      </c>
      <c r="AM4632">
        <v>0</v>
      </c>
      <c r="AN4632">
        <v>0</v>
      </c>
      <c r="AO4632">
        <v>0</v>
      </c>
      <c r="AP4632">
        <v>0</v>
      </c>
      <c r="AQ4632">
        <v>95</v>
      </c>
      <c r="AR4632">
        <v>1</v>
      </c>
      <c r="AS4632">
        <v>0</v>
      </c>
      <c r="AT4632">
        <v>0</v>
      </c>
      <c r="AU4632">
        <v>0</v>
      </c>
      <c r="AV4632">
        <v>0</v>
      </c>
      <c r="AW4632">
        <v>95</v>
      </c>
      <c r="AX4632">
        <v>1</v>
      </c>
      <c r="AY4632" s="73">
        <v>61.792189618372902</v>
      </c>
      <c r="AZ4632">
        <v>95</v>
      </c>
      <c r="BA4632">
        <v>1</v>
      </c>
      <c r="BB4632">
        <v>94</v>
      </c>
      <c r="BC4632">
        <v>0.98996780119393302</v>
      </c>
      <c r="BD4632">
        <v>1</v>
      </c>
      <c r="BE4632">
        <v>1.00321988060664E-2</v>
      </c>
      <c r="BF4632">
        <v>61.657200491929999</v>
      </c>
      <c r="BG4632">
        <v>65.390496764315003</v>
      </c>
      <c r="BH4632">
        <v>61.792189618372902</v>
      </c>
      <c r="BI4632">
        <v>57.605419475562002</v>
      </c>
    </row>
    <row r="4633" spans="1:61" x14ac:dyDescent="0.25">
      <c r="A4633" s="10" t="str">
        <f>VLOOKUP(D4633,'Index-Relations'!E:F,2,FALSE)</f>
        <v>ESG</v>
      </c>
      <c r="B4633" t="s">
        <v>3450</v>
      </c>
      <c r="C4633" s="53" t="s">
        <v>2765</v>
      </c>
      <c r="D4633" s="59" t="s">
        <v>2899</v>
      </c>
      <c r="E4633" s="59" t="s">
        <v>8049</v>
      </c>
      <c r="F4633" t="s">
        <v>1808</v>
      </c>
      <c r="G4633" t="s">
        <v>1807</v>
      </c>
      <c r="H4633" t="s">
        <v>1809</v>
      </c>
      <c r="I4633" s="52">
        <v>45474</v>
      </c>
      <c r="J4633" t="s">
        <v>2457</v>
      </c>
      <c r="K4633">
        <v>96</v>
      </c>
      <c r="L4633" s="73">
        <v>61.634884082360003</v>
      </c>
      <c r="M4633">
        <v>96</v>
      </c>
      <c r="N4633">
        <v>1</v>
      </c>
      <c r="O4633" s="73">
        <v>65.193566538816</v>
      </c>
      <c r="P4633">
        <v>96</v>
      </c>
      <c r="Q4633">
        <v>1</v>
      </c>
      <c r="R4633">
        <v>96</v>
      </c>
      <c r="S4633">
        <v>1</v>
      </c>
      <c r="T4633">
        <v>35.1044863844714</v>
      </c>
      <c r="U4633">
        <v>0.65671140985613596</v>
      </c>
      <c r="V4633">
        <v>55</v>
      </c>
      <c r="W4633">
        <v>7.0112493139620397E-2</v>
      </c>
      <c r="X4633">
        <v>7</v>
      </c>
      <c r="Y4633">
        <v>96</v>
      </c>
      <c r="Z4633">
        <v>0.999999999999999</v>
      </c>
      <c r="AA4633">
        <v>76.554742138570603</v>
      </c>
      <c r="AB4633">
        <v>86</v>
      </c>
      <c r="AC4633">
        <v>0.88391029125294496</v>
      </c>
      <c r="AD4633">
        <v>10</v>
      </c>
      <c r="AE4633">
        <v>0.116089708747054</v>
      </c>
      <c r="AF4633">
        <v>0</v>
      </c>
      <c r="AG4633">
        <v>1.3878000000000001E-16</v>
      </c>
      <c r="AH4633">
        <v>7.4009246144972696E-3</v>
      </c>
      <c r="AI4633">
        <v>9</v>
      </c>
      <c r="AJ4633" s="73">
        <v>57.501817019419001</v>
      </c>
      <c r="AK4633">
        <v>96</v>
      </c>
      <c r="AL4633">
        <v>1</v>
      </c>
      <c r="AM4633">
        <v>0</v>
      </c>
      <c r="AN4633">
        <v>0</v>
      </c>
      <c r="AO4633">
        <v>0</v>
      </c>
      <c r="AP4633">
        <v>0</v>
      </c>
      <c r="AQ4633">
        <v>96</v>
      </c>
      <c r="AR4633">
        <v>0.999999999999999</v>
      </c>
      <c r="AS4633">
        <v>0</v>
      </c>
      <c r="AT4633">
        <v>0</v>
      </c>
      <c r="AU4633">
        <v>0</v>
      </c>
      <c r="AV4633">
        <v>0</v>
      </c>
      <c r="AW4633">
        <v>96</v>
      </c>
      <c r="AX4633">
        <v>1</v>
      </c>
      <c r="AY4633" s="73">
        <v>62.0095624696919</v>
      </c>
      <c r="AZ4633">
        <v>96</v>
      </c>
      <c r="BA4633">
        <v>1</v>
      </c>
      <c r="BB4633">
        <v>95</v>
      </c>
      <c r="BC4633">
        <v>0.99047245415160901</v>
      </c>
      <c r="BD4633">
        <v>1</v>
      </c>
      <c r="BE4633">
        <v>9.52754584839011E-3</v>
      </c>
      <c r="BF4633">
        <v>61.634884082360003</v>
      </c>
      <c r="BG4633">
        <v>65.193566538816</v>
      </c>
      <c r="BH4633">
        <v>62.0095624696919</v>
      </c>
      <c r="BI4633">
        <v>57.501817019419001</v>
      </c>
    </row>
    <row r="4634" spans="1:61" x14ac:dyDescent="0.25">
      <c r="A4634" s="10" t="str">
        <f>VLOOKUP(D4634,'Index-Relations'!E:F,2,FALSE)</f>
        <v>ESG</v>
      </c>
      <c r="B4634" t="s">
        <v>3450</v>
      </c>
      <c r="C4634" s="53" t="s">
        <v>2766</v>
      </c>
      <c r="D4634" s="59" t="s">
        <v>2899</v>
      </c>
      <c r="E4634" s="59" t="s">
        <v>8050</v>
      </c>
      <c r="F4634" t="s">
        <v>1808</v>
      </c>
      <c r="G4634" t="s">
        <v>1807</v>
      </c>
      <c r="H4634" t="s">
        <v>1809</v>
      </c>
      <c r="I4634" s="52">
        <v>45446</v>
      </c>
      <c r="J4634" t="s">
        <v>2457</v>
      </c>
      <c r="K4634">
        <v>96</v>
      </c>
      <c r="L4634" s="73">
        <v>61.981031463171902</v>
      </c>
      <c r="M4634">
        <v>96</v>
      </c>
      <c r="N4634">
        <v>1</v>
      </c>
      <c r="O4634" s="73">
        <v>65.466198501685994</v>
      </c>
      <c r="P4634">
        <v>96</v>
      </c>
      <c r="Q4634">
        <v>1</v>
      </c>
      <c r="R4634">
        <v>96</v>
      </c>
      <c r="S4634">
        <v>1</v>
      </c>
      <c r="T4634">
        <v>35.150312992705501</v>
      </c>
      <c r="U4634">
        <v>0.64943761173104797</v>
      </c>
      <c r="V4634">
        <v>55</v>
      </c>
      <c r="W4634">
        <v>6.89769021387623E-2</v>
      </c>
      <c r="X4634">
        <v>7</v>
      </c>
      <c r="Y4634">
        <v>96</v>
      </c>
      <c r="Z4634">
        <v>1</v>
      </c>
      <c r="AA4634">
        <v>75.268741261425006</v>
      </c>
      <c r="AB4634">
        <v>87</v>
      </c>
      <c r="AC4634">
        <v>0.89407755387065202</v>
      </c>
      <c r="AD4634">
        <v>9</v>
      </c>
      <c r="AE4634">
        <v>0.10592244612934699</v>
      </c>
      <c r="AF4634">
        <v>0</v>
      </c>
      <c r="AG4634">
        <v>0</v>
      </c>
      <c r="AH4634">
        <v>7.2416719410024703E-3</v>
      </c>
      <c r="AI4634">
        <v>9</v>
      </c>
      <c r="AJ4634" s="73">
        <v>57.917167297871998</v>
      </c>
      <c r="AK4634">
        <v>96</v>
      </c>
      <c r="AL4634">
        <v>1</v>
      </c>
      <c r="AM4634">
        <v>0</v>
      </c>
      <c r="AN4634">
        <v>0</v>
      </c>
      <c r="AO4634">
        <v>0</v>
      </c>
      <c r="AP4634">
        <v>0</v>
      </c>
      <c r="AQ4634">
        <v>96</v>
      </c>
      <c r="AR4634">
        <v>1</v>
      </c>
      <c r="AS4634">
        <v>0</v>
      </c>
      <c r="AT4634">
        <v>0</v>
      </c>
      <c r="AU4634">
        <v>0</v>
      </c>
      <c r="AV4634">
        <v>0</v>
      </c>
      <c r="AW4634">
        <v>96</v>
      </c>
      <c r="AX4634">
        <v>0.999999999999999</v>
      </c>
      <c r="AY4634" s="73">
        <v>62.290517853209998</v>
      </c>
      <c r="AZ4634">
        <v>96</v>
      </c>
      <c r="BA4634">
        <v>1</v>
      </c>
      <c r="BB4634">
        <v>95</v>
      </c>
      <c r="BC4634">
        <v>0.99055520946851605</v>
      </c>
      <c r="BD4634">
        <v>1</v>
      </c>
      <c r="BE4634">
        <v>9.4447905314833207E-3</v>
      </c>
      <c r="BF4634">
        <v>61.981031463171902</v>
      </c>
      <c r="BG4634">
        <v>65.466198501685994</v>
      </c>
      <c r="BH4634">
        <v>62.290517853209998</v>
      </c>
      <c r="BI4634">
        <v>57.917167297871998</v>
      </c>
    </row>
    <row r="4635" spans="1:61" x14ac:dyDescent="0.25">
      <c r="A4635" s="10" t="str">
        <f>VLOOKUP(D4635,'Index-Relations'!E:F,2,FALSE)</f>
        <v>ESG</v>
      </c>
      <c r="B4635" t="s">
        <v>3450</v>
      </c>
      <c r="C4635" s="53" t="s">
        <v>2767</v>
      </c>
      <c r="D4635" s="59" t="s">
        <v>2899</v>
      </c>
      <c r="E4635" s="59" t="s">
        <v>8051</v>
      </c>
      <c r="F4635" t="s">
        <v>1808</v>
      </c>
      <c r="G4635" t="s">
        <v>1807</v>
      </c>
      <c r="H4635" t="s">
        <v>1809</v>
      </c>
      <c r="I4635" s="52">
        <v>45413</v>
      </c>
      <c r="J4635" t="s">
        <v>2457</v>
      </c>
      <c r="K4635">
        <v>97</v>
      </c>
      <c r="L4635" s="73">
        <v>61.301554533911002</v>
      </c>
      <c r="M4635">
        <v>97</v>
      </c>
      <c r="N4635">
        <v>1</v>
      </c>
      <c r="O4635" s="73">
        <v>64.372698613719905</v>
      </c>
      <c r="P4635">
        <v>97</v>
      </c>
      <c r="Q4635">
        <v>1</v>
      </c>
      <c r="R4635">
        <v>97</v>
      </c>
      <c r="S4635">
        <v>0.999999999999999</v>
      </c>
      <c r="T4635">
        <v>35.4639327619198</v>
      </c>
      <c r="U4635">
        <v>0.65078823239242001</v>
      </c>
      <c r="V4635">
        <v>56</v>
      </c>
      <c r="W4635">
        <v>6.6885289940480402E-2</v>
      </c>
      <c r="X4635">
        <v>7</v>
      </c>
      <c r="Y4635">
        <v>97</v>
      </c>
      <c r="Z4635">
        <v>0.999999999999999</v>
      </c>
      <c r="AA4635">
        <v>76.171283205997</v>
      </c>
      <c r="AB4635">
        <v>87</v>
      </c>
      <c r="AC4635">
        <v>0.87836188348943001</v>
      </c>
      <c r="AD4635">
        <v>10</v>
      </c>
      <c r="AE4635">
        <v>0.121638116510568</v>
      </c>
      <c r="AF4635">
        <v>0</v>
      </c>
      <c r="AG4635">
        <v>1.9429E-16</v>
      </c>
      <c r="AH4635">
        <v>6.6170895420542102E-3</v>
      </c>
      <c r="AI4635">
        <v>9</v>
      </c>
      <c r="AJ4635" s="73">
        <v>57.317077036552</v>
      </c>
      <c r="AK4635">
        <v>97</v>
      </c>
      <c r="AL4635">
        <v>1</v>
      </c>
      <c r="AM4635">
        <v>0</v>
      </c>
      <c r="AN4635">
        <v>0</v>
      </c>
      <c r="AO4635">
        <v>0</v>
      </c>
      <c r="AP4635">
        <v>0</v>
      </c>
      <c r="AQ4635">
        <v>97</v>
      </c>
      <c r="AR4635">
        <v>0.999999999999999</v>
      </c>
      <c r="AS4635">
        <v>0</v>
      </c>
      <c r="AT4635">
        <v>0</v>
      </c>
      <c r="AU4635">
        <v>0</v>
      </c>
      <c r="AV4635">
        <v>0</v>
      </c>
      <c r="AW4635">
        <v>97</v>
      </c>
      <c r="AX4635">
        <v>1</v>
      </c>
      <c r="AY4635" s="73">
        <v>61.985985057466898</v>
      </c>
      <c r="AZ4635">
        <v>97</v>
      </c>
      <c r="BA4635">
        <v>1</v>
      </c>
      <c r="BB4635">
        <v>96</v>
      </c>
      <c r="BC4635">
        <v>0.99017209225737801</v>
      </c>
      <c r="BD4635">
        <v>1</v>
      </c>
      <c r="BE4635">
        <v>9.8279077426218307E-3</v>
      </c>
      <c r="BF4635">
        <v>61.301554533911002</v>
      </c>
      <c r="BG4635">
        <v>64.372698613719905</v>
      </c>
      <c r="BH4635">
        <v>61.985985057466898</v>
      </c>
      <c r="BI4635">
        <v>57.317077036552</v>
      </c>
    </row>
    <row r="4636" spans="1:61" x14ac:dyDescent="0.25">
      <c r="A4636" s="10" t="str">
        <f>VLOOKUP(D4636,'Index-Relations'!E:F,2,FALSE)</f>
        <v>ESG</v>
      </c>
      <c r="B4636" t="s">
        <v>3450</v>
      </c>
      <c r="C4636" s="53" t="s">
        <v>2768</v>
      </c>
      <c r="D4636" s="59" t="s">
        <v>2899</v>
      </c>
      <c r="E4636" s="59" t="s">
        <v>8052</v>
      </c>
      <c r="F4636" t="s">
        <v>1808</v>
      </c>
      <c r="G4636" t="s">
        <v>1807</v>
      </c>
      <c r="H4636" t="s">
        <v>1809</v>
      </c>
      <c r="I4636" s="52">
        <v>45383</v>
      </c>
      <c r="J4636" t="s">
        <v>2457</v>
      </c>
      <c r="K4636">
        <v>97</v>
      </c>
      <c r="L4636">
        <v>65.701846568435201</v>
      </c>
      <c r="M4636">
        <v>97</v>
      </c>
      <c r="N4636">
        <v>1</v>
      </c>
      <c r="O4636">
        <v>67.919624327643206</v>
      </c>
      <c r="P4636">
        <v>97</v>
      </c>
      <c r="Q4636">
        <v>1</v>
      </c>
      <c r="R4636">
        <v>97</v>
      </c>
      <c r="S4636">
        <v>0.999999999999999</v>
      </c>
      <c r="T4636">
        <v>35.2378417637537</v>
      </c>
      <c r="U4636">
        <v>0.64955862722055902</v>
      </c>
      <c r="V4636">
        <v>56</v>
      </c>
      <c r="W4636">
        <v>6.6368376784823394E-2</v>
      </c>
      <c r="X4636">
        <v>7</v>
      </c>
      <c r="Y4636">
        <v>97</v>
      </c>
      <c r="Z4636">
        <v>1</v>
      </c>
      <c r="AA4636">
        <v>73.969352644724395</v>
      </c>
      <c r="AB4636">
        <v>87</v>
      </c>
      <c r="AC4636">
        <v>0.87886088426449205</v>
      </c>
      <c r="AD4636">
        <v>10</v>
      </c>
      <c r="AE4636">
        <v>0.12113911573550699</v>
      </c>
      <c r="AF4636">
        <v>0</v>
      </c>
      <c r="AG4636">
        <v>0</v>
      </c>
      <c r="AH4636">
        <v>6.54832900095202E-3</v>
      </c>
      <c r="AI4636">
        <v>9</v>
      </c>
      <c r="AJ4636">
        <v>61.555073443245398</v>
      </c>
      <c r="AK4636">
        <v>97</v>
      </c>
      <c r="AL4636">
        <v>1</v>
      </c>
      <c r="AM4636">
        <v>0</v>
      </c>
      <c r="AN4636">
        <v>0</v>
      </c>
      <c r="AO4636">
        <v>0</v>
      </c>
      <c r="AP4636">
        <v>0</v>
      </c>
      <c r="AQ4636">
        <v>97</v>
      </c>
      <c r="AR4636">
        <v>0.999999999999999</v>
      </c>
      <c r="AS4636">
        <v>0</v>
      </c>
      <c r="AT4636">
        <v>0</v>
      </c>
      <c r="AU4636">
        <v>0</v>
      </c>
      <c r="AV4636">
        <v>0</v>
      </c>
      <c r="AW4636">
        <v>97</v>
      </c>
      <c r="AX4636">
        <v>0.999999999999999</v>
      </c>
      <c r="AY4636">
        <v>66.242778060217702</v>
      </c>
      <c r="AZ4636">
        <v>97</v>
      </c>
      <c r="BA4636">
        <v>1</v>
      </c>
      <c r="BB4636">
        <v>96</v>
      </c>
      <c r="BC4636">
        <v>0.99062811699355202</v>
      </c>
      <c r="BD4636">
        <v>1</v>
      </c>
      <c r="BE4636">
        <v>9.3718830064478398E-3</v>
      </c>
      <c r="BF4636">
        <v>61.211155782271</v>
      </c>
      <c r="BG4636">
        <v>64.417297885354003</v>
      </c>
      <c r="BH4636">
        <v>61.913421684286902</v>
      </c>
      <c r="BI4636">
        <v>57.114842863571901</v>
      </c>
    </row>
    <row r="4637" spans="1:61" x14ac:dyDescent="0.25">
      <c r="A4637" s="10" t="str">
        <f>VLOOKUP(D4637,'Index-Relations'!E:F,2,FALSE)</f>
        <v>ESG</v>
      </c>
      <c r="B4637" t="s">
        <v>3450</v>
      </c>
      <c r="C4637" s="53" t="s">
        <v>2769</v>
      </c>
      <c r="D4637" s="59" t="s">
        <v>2899</v>
      </c>
      <c r="E4637" s="59" t="s">
        <v>8053</v>
      </c>
      <c r="F4637" t="s">
        <v>1808</v>
      </c>
      <c r="G4637" t="s">
        <v>1807</v>
      </c>
      <c r="H4637" t="s">
        <v>1809</v>
      </c>
      <c r="I4637" s="52">
        <v>45352</v>
      </c>
      <c r="J4637" t="s">
        <v>2457</v>
      </c>
      <c r="K4637">
        <v>97</v>
      </c>
      <c r="L4637">
        <v>66.344879788659398</v>
      </c>
      <c r="M4637">
        <v>97</v>
      </c>
      <c r="N4637">
        <v>1</v>
      </c>
      <c r="O4637">
        <v>68.552714470173598</v>
      </c>
      <c r="P4637">
        <v>97</v>
      </c>
      <c r="Q4637">
        <v>1</v>
      </c>
      <c r="R4637">
        <v>97</v>
      </c>
      <c r="S4637">
        <v>0.999999999999999</v>
      </c>
      <c r="T4637">
        <v>35.2891267358901</v>
      </c>
      <c r="U4637">
        <v>0.61240452668071998</v>
      </c>
      <c r="V4637">
        <v>55</v>
      </c>
      <c r="W4637">
        <v>5.5923899021367199E-2</v>
      </c>
      <c r="X4637">
        <v>7</v>
      </c>
      <c r="Y4637">
        <v>97</v>
      </c>
      <c r="Z4637">
        <v>1</v>
      </c>
      <c r="AA4637">
        <v>86.383424201970598</v>
      </c>
      <c r="AB4637">
        <v>87</v>
      </c>
      <c r="AC4637">
        <v>0.87719323928912696</v>
      </c>
      <c r="AD4637">
        <v>10</v>
      </c>
      <c r="AE4637">
        <v>0.122806760710872</v>
      </c>
      <c r="AF4637">
        <v>0</v>
      </c>
      <c r="AG4637">
        <v>0</v>
      </c>
      <c r="AH4637">
        <v>5.2786242082271603E-3</v>
      </c>
      <c r="AI4637">
        <v>8</v>
      </c>
      <c r="AJ4637">
        <v>62.331361695091701</v>
      </c>
      <c r="AK4637">
        <v>97</v>
      </c>
      <c r="AL4637">
        <v>1</v>
      </c>
      <c r="AM4637">
        <v>0</v>
      </c>
      <c r="AN4637">
        <v>0</v>
      </c>
      <c r="AO4637">
        <v>0</v>
      </c>
      <c r="AP4637">
        <v>0</v>
      </c>
      <c r="AQ4637">
        <v>97</v>
      </c>
      <c r="AR4637">
        <v>0.999999999999999</v>
      </c>
      <c r="AS4637">
        <v>0</v>
      </c>
      <c r="AT4637">
        <v>0</v>
      </c>
      <c r="AU4637">
        <v>0</v>
      </c>
      <c r="AV4637">
        <v>0</v>
      </c>
      <c r="AW4637">
        <v>97</v>
      </c>
      <c r="AX4637">
        <v>1</v>
      </c>
      <c r="AY4637">
        <v>66.702783344049394</v>
      </c>
      <c r="AZ4637">
        <v>97</v>
      </c>
      <c r="BA4637">
        <v>1</v>
      </c>
      <c r="BB4637">
        <v>96</v>
      </c>
      <c r="BC4637">
        <v>0.99074209785234102</v>
      </c>
      <c r="BD4637">
        <v>1</v>
      </c>
      <c r="BE4637">
        <v>9.2579021476587794E-3</v>
      </c>
      <c r="BF4637">
        <v>61.762847338978901</v>
      </c>
      <c r="BG4637">
        <v>64.849875493377994</v>
      </c>
      <c r="BH4637">
        <v>62.415777134784904</v>
      </c>
      <c r="BI4637">
        <v>57.727587623360897</v>
      </c>
    </row>
    <row r="4638" spans="1:61" x14ac:dyDescent="0.25">
      <c r="A4638" s="10" t="str">
        <f>VLOOKUP(D4638,'Index-Relations'!E:F,2,FALSE)</f>
        <v>ESG</v>
      </c>
      <c r="B4638" t="s">
        <v>3450</v>
      </c>
      <c r="C4638" s="53" t="s">
        <v>2770</v>
      </c>
      <c r="D4638" s="59" t="s">
        <v>2899</v>
      </c>
      <c r="E4638" s="59" t="s">
        <v>8054</v>
      </c>
      <c r="F4638" t="s">
        <v>1808</v>
      </c>
      <c r="G4638" t="s">
        <v>1807</v>
      </c>
      <c r="H4638" t="s">
        <v>1809</v>
      </c>
      <c r="I4638" s="52">
        <v>45323</v>
      </c>
      <c r="J4638" t="s">
        <v>2457</v>
      </c>
      <c r="K4638">
        <v>100</v>
      </c>
      <c r="L4638">
        <v>65.785622313260703</v>
      </c>
      <c r="M4638">
        <v>100</v>
      </c>
      <c r="N4638">
        <v>1</v>
      </c>
      <c r="O4638">
        <v>67.867746950718995</v>
      </c>
      <c r="P4638">
        <v>100</v>
      </c>
      <c r="Q4638">
        <v>1</v>
      </c>
      <c r="R4638">
        <v>100</v>
      </c>
      <c r="S4638">
        <v>0.999999999999999</v>
      </c>
      <c r="T4638">
        <v>35.965756182137604</v>
      </c>
      <c r="U4638">
        <v>0.61400082461851602</v>
      </c>
      <c r="V4638">
        <v>58</v>
      </c>
      <c r="W4638">
        <v>4.0714774613027901E-2</v>
      </c>
      <c r="X4638">
        <v>6</v>
      </c>
      <c r="Y4638">
        <v>100</v>
      </c>
      <c r="Z4638">
        <v>1</v>
      </c>
      <c r="AA4638">
        <v>74.558545586542706</v>
      </c>
      <c r="AB4638">
        <v>90</v>
      </c>
      <c r="AC4638">
        <v>0.88164610466070503</v>
      </c>
      <c r="AD4638">
        <v>10</v>
      </c>
      <c r="AE4638">
        <v>0.118353895339294</v>
      </c>
      <c r="AF4638">
        <v>0</v>
      </c>
      <c r="AG4638">
        <v>1.3878000000000001E-16</v>
      </c>
      <c r="AH4638">
        <v>1.80588695088128E-3</v>
      </c>
      <c r="AI4638">
        <v>6</v>
      </c>
      <c r="AJ4638">
        <v>62.501353331016503</v>
      </c>
      <c r="AK4638">
        <v>100</v>
      </c>
      <c r="AL4638">
        <v>1</v>
      </c>
      <c r="AM4638">
        <v>0</v>
      </c>
      <c r="AN4638">
        <v>0</v>
      </c>
      <c r="AO4638">
        <v>0</v>
      </c>
      <c r="AP4638">
        <v>0</v>
      </c>
      <c r="AQ4638">
        <v>100</v>
      </c>
      <c r="AR4638">
        <v>0.999999999999999</v>
      </c>
      <c r="AS4638">
        <v>0</v>
      </c>
      <c r="AT4638">
        <v>0</v>
      </c>
      <c r="AU4638">
        <v>0</v>
      </c>
      <c r="AV4638">
        <v>0</v>
      </c>
      <c r="AW4638">
        <v>100</v>
      </c>
      <c r="AX4638">
        <v>0.999999999999999</v>
      </c>
      <c r="AY4638">
        <v>65.649711034892803</v>
      </c>
      <c r="AZ4638">
        <v>100</v>
      </c>
      <c r="BA4638">
        <v>1</v>
      </c>
      <c r="BB4638">
        <v>99</v>
      </c>
      <c r="BC4638">
        <v>0.99059945075304201</v>
      </c>
      <c r="BD4638">
        <v>1</v>
      </c>
      <c r="BE4638">
        <v>9.4005492469570705E-3</v>
      </c>
      <c r="BF4638">
        <v>61.253737862328997</v>
      </c>
      <c r="BG4638">
        <v>64.170017786813006</v>
      </c>
      <c r="BH4638">
        <v>61.5240458607459</v>
      </c>
      <c r="BI4638">
        <v>57.8478494404429</v>
      </c>
    </row>
    <row r="4639" spans="1:61" x14ac:dyDescent="0.25">
      <c r="A4639" s="10" t="str">
        <f>VLOOKUP(D4639,'Index-Relations'!E:F,2,FALSE)</f>
        <v>ESG</v>
      </c>
      <c r="B4639" t="s">
        <v>3450</v>
      </c>
      <c r="C4639" s="53" t="s">
        <v>2760</v>
      </c>
      <c r="D4639" s="59" t="s">
        <v>2900</v>
      </c>
      <c r="E4639" s="59" t="s">
        <v>8055</v>
      </c>
      <c r="F4639" t="s">
        <v>1812</v>
      </c>
      <c r="G4639" t="s">
        <v>1811</v>
      </c>
      <c r="H4639" t="s">
        <v>1813</v>
      </c>
      <c r="I4639" s="52">
        <v>45658</v>
      </c>
      <c r="J4639" t="s">
        <v>2457</v>
      </c>
      <c r="K4639">
        <v>94</v>
      </c>
      <c r="L4639" s="73">
        <v>56.963509050053901</v>
      </c>
      <c r="M4639">
        <v>94</v>
      </c>
      <c r="N4639">
        <v>1</v>
      </c>
      <c r="O4639" s="73">
        <v>60.545384580356902</v>
      </c>
      <c r="P4639">
        <v>94</v>
      </c>
      <c r="Q4639">
        <v>1</v>
      </c>
      <c r="R4639">
        <v>94</v>
      </c>
      <c r="S4639">
        <v>0.999999999999999</v>
      </c>
      <c r="T4639">
        <v>36.7306354548505</v>
      </c>
      <c r="U4639">
        <v>0.61673721766756995</v>
      </c>
      <c r="V4639">
        <v>46</v>
      </c>
      <c r="W4639">
        <v>9.4125697572236905E-2</v>
      </c>
      <c r="X4639">
        <v>7</v>
      </c>
      <c r="Y4639">
        <v>94</v>
      </c>
      <c r="Z4639">
        <v>0.999999999999999</v>
      </c>
      <c r="AA4639">
        <v>79.532921601854298</v>
      </c>
      <c r="AB4639">
        <v>82</v>
      </c>
      <c r="AC4639">
        <v>0.85029731028556499</v>
      </c>
      <c r="AD4639">
        <v>12</v>
      </c>
      <c r="AE4639">
        <v>0.14970268971443401</v>
      </c>
      <c r="AF4639">
        <v>0</v>
      </c>
      <c r="AG4639">
        <v>0</v>
      </c>
      <c r="AH4639">
        <v>1.0537470637715599E-2</v>
      </c>
      <c r="AI4639">
        <v>8</v>
      </c>
      <c r="AJ4639" s="73">
        <v>52.568530840163902</v>
      </c>
      <c r="AK4639">
        <v>94</v>
      </c>
      <c r="AL4639">
        <v>1</v>
      </c>
      <c r="AM4639">
        <v>0</v>
      </c>
      <c r="AN4639">
        <v>0</v>
      </c>
      <c r="AO4639">
        <v>1.37521112672539E-3</v>
      </c>
      <c r="AP4639">
        <v>1</v>
      </c>
      <c r="AQ4639">
        <v>94</v>
      </c>
      <c r="AR4639">
        <v>1</v>
      </c>
      <c r="AS4639">
        <v>0</v>
      </c>
      <c r="AT4639">
        <v>0</v>
      </c>
      <c r="AU4639">
        <v>0</v>
      </c>
      <c r="AV4639">
        <v>0</v>
      </c>
      <c r="AW4639">
        <v>94</v>
      </c>
      <c r="AX4639">
        <v>1</v>
      </c>
      <c r="AY4639" s="73">
        <v>58.231241275488003</v>
      </c>
      <c r="AZ4639">
        <v>94</v>
      </c>
      <c r="BA4639">
        <v>1</v>
      </c>
      <c r="BB4639">
        <v>91</v>
      </c>
      <c r="BC4639">
        <v>0.97875543927011399</v>
      </c>
      <c r="BD4639">
        <v>2</v>
      </c>
      <c r="BE4639">
        <v>1.9869349603159898E-2</v>
      </c>
      <c r="BF4639">
        <v>56.963509050053901</v>
      </c>
      <c r="BG4639">
        <v>60.545384580356902</v>
      </c>
      <c r="BH4639">
        <v>58.231241275488003</v>
      </c>
      <c r="BI4639">
        <v>52.568530840163902</v>
      </c>
    </row>
    <row r="4640" spans="1:61" x14ac:dyDescent="0.25">
      <c r="A4640" s="10" t="str">
        <f>VLOOKUP(D4640,'Index-Relations'!E:F,2,FALSE)</f>
        <v>ESG</v>
      </c>
      <c r="B4640" t="s">
        <v>3450</v>
      </c>
      <c r="C4640" s="53" t="s">
        <v>2761</v>
      </c>
      <c r="D4640" s="59" t="s">
        <v>2900</v>
      </c>
      <c r="E4640" s="59" t="s">
        <v>8056</v>
      </c>
      <c r="F4640" t="s">
        <v>1812</v>
      </c>
      <c r="G4640" t="s">
        <v>1811</v>
      </c>
      <c r="H4640" t="s">
        <v>1813</v>
      </c>
      <c r="I4640" s="52">
        <v>45628</v>
      </c>
      <c r="J4640" t="s">
        <v>2457</v>
      </c>
      <c r="K4640">
        <v>94</v>
      </c>
      <c r="L4640" s="73">
        <v>56.499511708074998</v>
      </c>
      <c r="M4640">
        <v>94</v>
      </c>
      <c r="N4640">
        <v>1</v>
      </c>
      <c r="O4640" s="73">
        <v>60.123810074570997</v>
      </c>
      <c r="P4640">
        <v>94</v>
      </c>
      <c r="Q4640">
        <v>1</v>
      </c>
      <c r="R4640">
        <v>94</v>
      </c>
      <c r="S4640">
        <v>1</v>
      </c>
      <c r="T4640">
        <v>36.577795320811397</v>
      </c>
      <c r="U4640">
        <v>0.63572704964502802</v>
      </c>
      <c r="V4640">
        <v>46</v>
      </c>
      <c r="W4640">
        <v>9.52494478724773E-2</v>
      </c>
      <c r="X4640">
        <v>7</v>
      </c>
      <c r="Y4640">
        <v>94</v>
      </c>
      <c r="Z4640">
        <v>1</v>
      </c>
      <c r="AA4640">
        <v>73.158715650398193</v>
      </c>
      <c r="AB4640">
        <v>82</v>
      </c>
      <c r="AC4640">
        <v>0.84893242308986605</v>
      </c>
      <c r="AD4640">
        <v>12</v>
      </c>
      <c r="AE4640">
        <v>0.15106757691013201</v>
      </c>
      <c r="AF4640">
        <v>0</v>
      </c>
      <c r="AG4640">
        <v>8.3269999999999995E-17</v>
      </c>
      <c r="AH4640">
        <v>1.093746412581E-2</v>
      </c>
      <c r="AI4640">
        <v>8</v>
      </c>
      <c r="AJ4640" s="73">
        <v>52.082652630689999</v>
      </c>
      <c r="AK4640">
        <v>94</v>
      </c>
      <c r="AL4640">
        <v>1</v>
      </c>
      <c r="AM4640">
        <v>0</v>
      </c>
      <c r="AN4640">
        <v>0</v>
      </c>
      <c r="AO4640">
        <v>1.3778039815281701E-3</v>
      </c>
      <c r="AP4640">
        <v>1</v>
      </c>
      <c r="AQ4640">
        <v>94</v>
      </c>
      <c r="AR4640">
        <v>1</v>
      </c>
      <c r="AS4640">
        <v>0</v>
      </c>
      <c r="AT4640">
        <v>0</v>
      </c>
      <c r="AU4640">
        <v>0</v>
      </c>
      <c r="AV4640">
        <v>0</v>
      </c>
      <c r="AW4640">
        <v>94</v>
      </c>
      <c r="AX4640">
        <v>1</v>
      </c>
      <c r="AY4640" s="73">
        <v>57.775382200181902</v>
      </c>
      <c r="AZ4640">
        <v>94</v>
      </c>
      <c r="BA4640">
        <v>1</v>
      </c>
      <c r="BB4640">
        <v>91</v>
      </c>
      <c r="BC4640">
        <v>0.97982432294229704</v>
      </c>
      <c r="BD4640">
        <v>2</v>
      </c>
      <c r="BE4640">
        <v>1.8797873076174199E-2</v>
      </c>
      <c r="BF4640">
        <v>56.499511708074998</v>
      </c>
      <c r="BG4640">
        <v>60.123810074570997</v>
      </c>
      <c r="BH4640">
        <v>57.775382200181902</v>
      </c>
      <c r="BI4640">
        <v>52.082652630689999</v>
      </c>
    </row>
    <row r="4641" spans="1:61" x14ac:dyDescent="0.25">
      <c r="A4641" s="10" t="str">
        <f>VLOOKUP(D4641,'Index-Relations'!E:F,2,FALSE)</f>
        <v>ESG</v>
      </c>
      <c r="B4641" t="s">
        <v>3450</v>
      </c>
      <c r="C4641" s="53" t="s">
        <v>2762</v>
      </c>
      <c r="D4641" s="59" t="s">
        <v>2900</v>
      </c>
      <c r="E4641" s="59" t="s">
        <v>8057</v>
      </c>
      <c r="F4641" t="s">
        <v>1812</v>
      </c>
      <c r="G4641" t="s">
        <v>1811</v>
      </c>
      <c r="H4641" t="s">
        <v>1813</v>
      </c>
      <c r="I4641" s="52">
        <v>45597</v>
      </c>
      <c r="J4641" t="s">
        <v>2457</v>
      </c>
      <c r="K4641">
        <v>94</v>
      </c>
      <c r="L4641" s="73">
        <v>57.125752695560898</v>
      </c>
      <c r="M4641">
        <v>94</v>
      </c>
      <c r="N4641">
        <v>1</v>
      </c>
      <c r="O4641" s="73">
        <v>60.750854870577001</v>
      </c>
      <c r="P4641">
        <v>94</v>
      </c>
      <c r="Q4641">
        <v>1</v>
      </c>
      <c r="R4641">
        <v>94</v>
      </c>
      <c r="S4641">
        <v>0.999999999999999</v>
      </c>
      <c r="T4641">
        <v>36.827804309140198</v>
      </c>
      <c r="U4641">
        <v>0.64288354155586902</v>
      </c>
      <c r="V4641">
        <v>46</v>
      </c>
      <c r="W4641">
        <v>9.2970244997185897E-2</v>
      </c>
      <c r="X4641">
        <v>7</v>
      </c>
      <c r="Y4641">
        <v>94</v>
      </c>
      <c r="Z4641">
        <v>1</v>
      </c>
      <c r="AA4641">
        <v>77.333186698103503</v>
      </c>
      <c r="AB4641">
        <v>82</v>
      </c>
      <c r="AC4641">
        <v>0.84914330541962402</v>
      </c>
      <c r="AD4641">
        <v>12</v>
      </c>
      <c r="AE4641">
        <v>0.15085669458037501</v>
      </c>
      <c r="AF4641">
        <v>0</v>
      </c>
      <c r="AG4641">
        <v>0</v>
      </c>
      <c r="AH4641">
        <v>1.06724277737453E-2</v>
      </c>
      <c r="AI4641">
        <v>8</v>
      </c>
      <c r="AJ4641" s="73">
        <v>52.674323858640001</v>
      </c>
      <c r="AK4641">
        <v>94</v>
      </c>
      <c r="AL4641">
        <v>1</v>
      </c>
      <c r="AM4641">
        <v>0</v>
      </c>
      <c r="AN4641">
        <v>0</v>
      </c>
      <c r="AO4641">
        <v>0</v>
      </c>
      <c r="AP4641">
        <v>0</v>
      </c>
      <c r="AQ4641">
        <v>94</v>
      </c>
      <c r="AR4641">
        <v>0.999999999999999</v>
      </c>
      <c r="AS4641">
        <v>0</v>
      </c>
      <c r="AT4641">
        <v>0</v>
      </c>
      <c r="AU4641">
        <v>0</v>
      </c>
      <c r="AV4641">
        <v>0</v>
      </c>
      <c r="AW4641">
        <v>94</v>
      </c>
      <c r="AX4641">
        <v>1</v>
      </c>
      <c r="AY4641" s="73">
        <v>58.375349252195001</v>
      </c>
      <c r="AZ4641">
        <v>94</v>
      </c>
      <c r="BA4641">
        <v>1</v>
      </c>
      <c r="BB4641">
        <v>91</v>
      </c>
      <c r="BC4641">
        <v>0.97928947360999696</v>
      </c>
      <c r="BD4641">
        <v>3</v>
      </c>
      <c r="BE4641">
        <v>2.0710526390002499E-2</v>
      </c>
      <c r="BF4641">
        <v>57.125752695560898</v>
      </c>
      <c r="BG4641">
        <v>60.750854870577001</v>
      </c>
      <c r="BH4641">
        <v>58.375349252195001</v>
      </c>
      <c r="BI4641">
        <v>52.674323858640001</v>
      </c>
    </row>
    <row r="4642" spans="1:61" x14ac:dyDescent="0.25">
      <c r="A4642" s="10" t="str">
        <f>VLOOKUP(D4642,'Index-Relations'!E:F,2,FALSE)</f>
        <v>ESG</v>
      </c>
      <c r="B4642" t="s">
        <v>3450</v>
      </c>
      <c r="C4642" s="53" t="s">
        <v>2763</v>
      </c>
      <c r="D4642" s="59" t="s">
        <v>2900</v>
      </c>
      <c r="E4642" s="59" t="s">
        <v>8058</v>
      </c>
      <c r="F4642" t="s">
        <v>1812</v>
      </c>
      <c r="G4642" t="s">
        <v>1811</v>
      </c>
      <c r="H4642" t="s">
        <v>1813</v>
      </c>
      <c r="I4642" s="52">
        <v>45566</v>
      </c>
      <c r="J4642" t="s">
        <v>2457</v>
      </c>
      <c r="K4642">
        <v>94</v>
      </c>
      <c r="L4642" s="73">
        <v>57.288337693808998</v>
      </c>
      <c r="M4642">
        <v>94</v>
      </c>
      <c r="N4642">
        <v>1</v>
      </c>
      <c r="O4642" s="73">
        <v>60.951099811348001</v>
      </c>
      <c r="P4642">
        <v>94</v>
      </c>
      <c r="Q4642">
        <v>1</v>
      </c>
      <c r="R4642">
        <v>94</v>
      </c>
      <c r="S4642">
        <v>0.999999999999999</v>
      </c>
      <c r="T4642">
        <v>36.771099230473702</v>
      </c>
      <c r="U4642">
        <v>0.64265231255004496</v>
      </c>
      <c r="V4642">
        <v>46</v>
      </c>
      <c r="W4642">
        <v>9.3070071022273507E-2</v>
      </c>
      <c r="X4642">
        <v>7</v>
      </c>
      <c r="Y4642">
        <v>94</v>
      </c>
      <c r="Z4642">
        <v>0.999999999999999</v>
      </c>
      <c r="AA4642">
        <v>75.251962987093407</v>
      </c>
      <c r="AB4642">
        <v>81</v>
      </c>
      <c r="AC4642">
        <v>0.83693564402614096</v>
      </c>
      <c r="AD4642">
        <v>13</v>
      </c>
      <c r="AE4642">
        <v>0.16306435597385799</v>
      </c>
      <c r="AF4642">
        <v>0</v>
      </c>
      <c r="AG4642">
        <v>1.3878000000000001E-16</v>
      </c>
      <c r="AH4642">
        <v>1.08535772228178E-2</v>
      </c>
      <c r="AI4642">
        <v>8</v>
      </c>
      <c r="AJ4642" s="73">
        <v>52.775224785355903</v>
      </c>
      <c r="AK4642">
        <v>94</v>
      </c>
      <c r="AL4642">
        <v>1</v>
      </c>
      <c r="AM4642">
        <v>0</v>
      </c>
      <c r="AN4642">
        <v>0</v>
      </c>
      <c r="AO4642">
        <v>0</v>
      </c>
      <c r="AP4642">
        <v>0</v>
      </c>
      <c r="AQ4642">
        <v>94</v>
      </c>
      <c r="AR4642">
        <v>1</v>
      </c>
      <c r="AS4642">
        <v>0</v>
      </c>
      <c r="AT4642">
        <v>0</v>
      </c>
      <c r="AU4642">
        <v>0</v>
      </c>
      <c r="AV4642">
        <v>0</v>
      </c>
      <c r="AW4642">
        <v>94</v>
      </c>
      <c r="AX4642">
        <v>1</v>
      </c>
      <c r="AY4642" s="73">
        <v>58.558199125247903</v>
      </c>
      <c r="AZ4642">
        <v>94</v>
      </c>
      <c r="BA4642">
        <v>1</v>
      </c>
      <c r="BB4642">
        <v>91</v>
      </c>
      <c r="BC4642">
        <v>0.97886219705687005</v>
      </c>
      <c r="BD4642">
        <v>3</v>
      </c>
      <c r="BE4642">
        <v>2.1137802943129499E-2</v>
      </c>
      <c r="BF4642">
        <v>57.288337693808998</v>
      </c>
      <c r="BG4642">
        <v>60.951099811348001</v>
      </c>
      <c r="BH4642">
        <v>58.558199125247903</v>
      </c>
      <c r="BI4642">
        <v>52.775224785355903</v>
      </c>
    </row>
    <row r="4643" spans="1:61" x14ac:dyDescent="0.25">
      <c r="A4643" s="10" t="str">
        <f>VLOOKUP(D4643,'Index-Relations'!E:F,2,FALSE)</f>
        <v>ESG</v>
      </c>
      <c r="B4643" t="s">
        <v>3450</v>
      </c>
      <c r="C4643" s="53" t="s">
        <v>2764</v>
      </c>
      <c r="D4643" s="59" t="s">
        <v>2900</v>
      </c>
      <c r="E4643" s="59" t="s">
        <v>8059</v>
      </c>
      <c r="F4643" t="s">
        <v>1812</v>
      </c>
      <c r="G4643" t="s">
        <v>1811</v>
      </c>
      <c r="H4643" t="s">
        <v>1813</v>
      </c>
      <c r="I4643" s="52">
        <v>45537</v>
      </c>
      <c r="J4643" t="s">
        <v>2457</v>
      </c>
      <c r="K4643">
        <v>95</v>
      </c>
      <c r="L4643" s="73">
        <v>57.625247320012001</v>
      </c>
      <c r="M4643">
        <v>95</v>
      </c>
      <c r="N4643">
        <v>1</v>
      </c>
      <c r="O4643" s="73">
        <v>61.305918864613901</v>
      </c>
      <c r="P4643">
        <v>95</v>
      </c>
      <c r="Q4643">
        <v>1</v>
      </c>
      <c r="R4643">
        <v>95</v>
      </c>
      <c r="S4643">
        <v>1</v>
      </c>
      <c r="T4643">
        <v>37.121786921932703</v>
      </c>
      <c r="U4643">
        <v>0.65767785393642797</v>
      </c>
      <c r="V4643">
        <v>47</v>
      </c>
      <c r="W4643">
        <v>9.4102060329627701E-2</v>
      </c>
      <c r="X4643">
        <v>7</v>
      </c>
      <c r="Y4643">
        <v>95</v>
      </c>
      <c r="Z4643">
        <v>0.999999999999999</v>
      </c>
      <c r="AA4643">
        <v>76.792247578037802</v>
      </c>
      <c r="AB4643">
        <v>83</v>
      </c>
      <c r="AC4643">
        <v>0.85092019759623105</v>
      </c>
      <c r="AD4643">
        <v>13</v>
      </c>
      <c r="AE4643">
        <v>0.163541980549747</v>
      </c>
      <c r="AF4643">
        <v>-1</v>
      </c>
      <c r="AG4643">
        <v>0</v>
      </c>
      <c r="AH4643">
        <v>1.0997784872169399E-2</v>
      </c>
      <c r="AI4643">
        <v>8</v>
      </c>
      <c r="AJ4643" s="73">
        <v>53.194435292487</v>
      </c>
      <c r="AK4643">
        <v>95</v>
      </c>
      <c r="AL4643">
        <v>1</v>
      </c>
      <c r="AM4643">
        <v>0</v>
      </c>
      <c r="AN4643">
        <v>0</v>
      </c>
      <c r="AO4643">
        <v>0</v>
      </c>
      <c r="AP4643">
        <v>0</v>
      </c>
      <c r="AQ4643">
        <v>95</v>
      </c>
      <c r="AR4643">
        <v>0.999999999999999</v>
      </c>
      <c r="AS4643">
        <v>0</v>
      </c>
      <c r="AT4643">
        <v>0</v>
      </c>
      <c r="AU4643">
        <v>0</v>
      </c>
      <c r="AV4643">
        <v>0</v>
      </c>
      <c r="AW4643">
        <v>95</v>
      </c>
      <c r="AX4643">
        <v>1</v>
      </c>
      <c r="AY4643" s="73">
        <v>58.836811485855002</v>
      </c>
      <c r="AZ4643">
        <v>95</v>
      </c>
      <c r="BA4643">
        <v>1</v>
      </c>
      <c r="BB4643">
        <v>92</v>
      </c>
      <c r="BC4643">
        <v>0.97903817055265896</v>
      </c>
      <c r="BD4643">
        <v>3</v>
      </c>
      <c r="BE4643">
        <v>2.09618294473406E-2</v>
      </c>
      <c r="BF4643">
        <v>57.625247320012001</v>
      </c>
      <c r="BG4643">
        <v>61.305918864613901</v>
      </c>
      <c r="BH4643">
        <v>58.836811485855002</v>
      </c>
      <c r="BI4643">
        <v>53.194435292487</v>
      </c>
    </row>
    <row r="4644" spans="1:61" x14ac:dyDescent="0.25">
      <c r="A4644" s="10" t="str">
        <f>VLOOKUP(D4644,'Index-Relations'!E:F,2,FALSE)</f>
        <v>ESG</v>
      </c>
      <c r="B4644" t="s">
        <v>3450</v>
      </c>
      <c r="C4644" s="53" t="s">
        <v>3350</v>
      </c>
      <c r="D4644" s="59" t="s">
        <v>2900</v>
      </c>
      <c r="E4644" s="59" t="s">
        <v>8060</v>
      </c>
      <c r="F4644" t="s">
        <v>1812</v>
      </c>
      <c r="G4644" t="s">
        <v>1811</v>
      </c>
      <c r="H4644" t="s">
        <v>1813</v>
      </c>
      <c r="I4644" s="52">
        <v>45505</v>
      </c>
      <c r="J4644" t="s">
        <v>2457</v>
      </c>
      <c r="K4644">
        <v>95</v>
      </c>
      <c r="L4644" s="73">
        <v>57.233556626054899</v>
      </c>
      <c r="M4644">
        <v>95</v>
      </c>
      <c r="N4644">
        <v>1</v>
      </c>
      <c r="O4644" s="73">
        <v>60.905100369778999</v>
      </c>
      <c r="P4644">
        <v>95</v>
      </c>
      <c r="Q4644">
        <v>1</v>
      </c>
      <c r="R4644">
        <v>95</v>
      </c>
      <c r="S4644">
        <v>1</v>
      </c>
      <c r="T4644">
        <v>37.002955847381102</v>
      </c>
      <c r="U4644">
        <v>0.64594952217752</v>
      </c>
      <c r="V4644">
        <v>47</v>
      </c>
      <c r="W4644">
        <v>9.7890930701256804E-2</v>
      </c>
      <c r="X4644">
        <v>7</v>
      </c>
      <c r="Y4644">
        <v>95</v>
      </c>
      <c r="Z4644">
        <v>1</v>
      </c>
      <c r="AA4644">
        <v>76.5105502317694</v>
      </c>
      <c r="AB4644">
        <v>84</v>
      </c>
      <c r="AC4644">
        <v>0.85746576734775604</v>
      </c>
      <c r="AD4644">
        <v>11</v>
      </c>
      <c r="AE4644">
        <v>0.14253423265224299</v>
      </c>
      <c r="AF4644">
        <v>0</v>
      </c>
      <c r="AG4644">
        <v>0</v>
      </c>
      <c r="AH4644">
        <v>1.04964673780602E-2</v>
      </c>
      <c r="AI4644">
        <v>8</v>
      </c>
      <c r="AJ4644" s="73">
        <v>52.847603740840903</v>
      </c>
      <c r="AK4644">
        <v>95</v>
      </c>
      <c r="AL4644">
        <v>1</v>
      </c>
      <c r="AM4644">
        <v>0</v>
      </c>
      <c r="AN4644">
        <v>0</v>
      </c>
      <c r="AO4644">
        <v>0</v>
      </c>
      <c r="AP4644">
        <v>0</v>
      </c>
      <c r="AQ4644">
        <v>95</v>
      </c>
      <c r="AR4644">
        <v>1</v>
      </c>
      <c r="AS4644">
        <v>0</v>
      </c>
      <c r="AT4644">
        <v>0</v>
      </c>
      <c r="AU4644">
        <v>0</v>
      </c>
      <c r="AV4644">
        <v>0</v>
      </c>
      <c r="AW4644">
        <v>95</v>
      </c>
      <c r="AX4644">
        <v>1</v>
      </c>
      <c r="AY4644" s="73">
        <v>58.466229751208999</v>
      </c>
      <c r="AZ4644">
        <v>95</v>
      </c>
      <c r="BA4644">
        <v>1</v>
      </c>
      <c r="BB4644">
        <v>93</v>
      </c>
      <c r="BC4644">
        <v>0.98043034125532302</v>
      </c>
      <c r="BD4644">
        <v>2</v>
      </c>
      <c r="BE4644">
        <v>1.95696587446763E-2</v>
      </c>
      <c r="BF4644">
        <v>57.233556626054899</v>
      </c>
      <c r="BG4644">
        <v>60.905100369778999</v>
      </c>
      <c r="BH4644">
        <v>58.466229751208999</v>
      </c>
      <c r="BI4644">
        <v>52.847603740840903</v>
      </c>
    </row>
    <row r="4645" spans="1:61" x14ac:dyDescent="0.25">
      <c r="A4645" s="10" t="str">
        <f>VLOOKUP(D4645,'Index-Relations'!E:F,2,FALSE)</f>
        <v>ESG</v>
      </c>
      <c r="B4645" t="s">
        <v>3450</v>
      </c>
      <c r="C4645" s="53" t="s">
        <v>2765</v>
      </c>
      <c r="D4645" s="59" t="s">
        <v>2900</v>
      </c>
      <c r="E4645" s="59" t="s">
        <v>8061</v>
      </c>
      <c r="F4645" t="s">
        <v>1812</v>
      </c>
      <c r="G4645" t="s">
        <v>1811</v>
      </c>
      <c r="H4645" t="s">
        <v>1813</v>
      </c>
      <c r="I4645" s="52">
        <v>45474</v>
      </c>
      <c r="J4645" t="s">
        <v>2457</v>
      </c>
      <c r="K4645">
        <v>96</v>
      </c>
      <c r="L4645" s="73">
        <v>57.192757272682002</v>
      </c>
      <c r="M4645">
        <v>96</v>
      </c>
      <c r="N4645">
        <v>1</v>
      </c>
      <c r="O4645" s="73">
        <v>60.729027877028898</v>
      </c>
      <c r="P4645">
        <v>96</v>
      </c>
      <c r="Q4645">
        <v>1</v>
      </c>
      <c r="R4645">
        <v>96</v>
      </c>
      <c r="S4645">
        <v>1</v>
      </c>
      <c r="T4645">
        <v>36.754669202023301</v>
      </c>
      <c r="U4645">
        <v>0.64532095337196005</v>
      </c>
      <c r="V4645">
        <v>48</v>
      </c>
      <c r="W4645">
        <v>9.0566342066196404E-2</v>
      </c>
      <c r="X4645">
        <v>6</v>
      </c>
      <c r="Y4645">
        <v>96</v>
      </c>
      <c r="Z4645">
        <v>1</v>
      </c>
      <c r="AA4645">
        <v>78.051710436332201</v>
      </c>
      <c r="AB4645">
        <v>86</v>
      </c>
      <c r="AC4645">
        <v>0.869588486409271</v>
      </c>
      <c r="AD4645">
        <v>10</v>
      </c>
      <c r="AE4645">
        <v>0.130411513590728</v>
      </c>
      <c r="AF4645">
        <v>0</v>
      </c>
      <c r="AG4645">
        <v>0</v>
      </c>
      <c r="AH4645">
        <v>1.0123343298939699E-2</v>
      </c>
      <c r="AI4645">
        <v>8</v>
      </c>
      <c r="AJ4645" s="73">
        <v>52.752374881262902</v>
      </c>
      <c r="AK4645">
        <v>96</v>
      </c>
      <c r="AL4645">
        <v>1</v>
      </c>
      <c r="AM4645">
        <v>0</v>
      </c>
      <c r="AN4645">
        <v>0</v>
      </c>
      <c r="AO4645">
        <v>0</v>
      </c>
      <c r="AP4645">
        <v>0</v>
      </c>
      <c r="AQ4645">
        <v>96</v>
      </c>
      <c r="AR4645">
        <v>1</v>
      </c>
      <c r="AS4645">
        <v>0</v>
      </c>
      <c r="AT4645">
        <v>0</v>
      </c>
      <c r="AU4645">
        <v>0</v>
      </c>
      <c r="AV4645">
        <v>0</v>
      </c>
      <c r="AW4645">
        <v>96</v>
      </c>
      <c r="AX4645">
        <v>1</v>
      </c>
      <c r="AY4645" s="73">
        <v>58.6698505933009</v>
      </c>
      <c r="AZ4645">
        <v>96</v>
      </c>
      <c r="BA4645">
        <v>1</v>
      </c>
      <c r="BB4645">
        <v>94</v>
      </c>
      <c r="BC4645">
        <v>0.98079827623928395</v>
      </c>
      <c r="BD4645">
        <v>2</v>
      </c>
      <c r="BE4645">
        <v>1.9201723760715401E-2</v>
      </c>
      <c r="BF4645">
        <v>57.192757272682002</v>
      </c>
      <c r="BG4645">
        <v>60.729027877028898</v>
      </c>
      <c r="BH4645">
        <v>58.6698505933009</v>
      </c>
      <c r="BI4645">
        <v>52.752374881262902</v>
      </c>
    </row>
    <row r="4646" spans="1:61" x14ac:dyDescent="0.25">
      <c r="A4646" s="10" t="str">
        <f>VLOOKUP(D4646,'Index-Relations'!E:F,2,FALSE)</f>
        <v>ESG</v>
      </c>
      <c r="B4646" t="s">
        <v>3450</v>
      </c>
      <c r="C4646" s="53" t="s">
        <v>2766</v>
      </c>
      <c r="D4646" s="59" t="s">
        <v>2900</v>
      </c>
      <c r="E4646" s="59" t="s">
        <v>8062</v>
      </c>
      <c r="F4646" t="s">
        <v>1812</v>
      </c>
      <c r="G4646" t="s">
        <v>1811</v>
      </c>
      <c r="H4646" t="s">
        <v>1813</v>
      </c>
      <c r="I4646" s="52">
        <v>45446</v>
      </c>
      <c r="J4646" t="s">
        <v>2457</v>
      </c>
      <c r="K4646">
        <v>96</v>
      </c>
      <c r="L4646" s="73">
        <v>57.555938644655903</v>
      </c>
      <c r="M4646">
        <v>96</v>
      </c>
      <c r="N4646">
        <v>1</v>
      </c>
      <c r="O4646" s="73">
        <v>60.977129687351002</v>
      </c>
      <c r="P4646">
        <v>96</v>
      </c>
      <c r="Q4646">
        <v>1</v>
      </c>
      <c r="R4646">
        <v>96</v>
      </c>
      <c r="S4646">
        <v>1</v>
      </c>
      <c r="T4646">
        <v>36.738652612587302</v>
      </c>
      <c r="U4646">
        <v>0.639776923715211</v>
      </c>
      <c r="V4646">
        <v>48</v>
      </c>
      <c r="W4646">
        <v>9.5777313486548707E-2</v>
      </c>
      <c r="X4646">
        <v>6</v>
      </c>
      <c r="Y4646">
        <v>96</v>
      </c>
      <c r="Z4646">
        <v>1</v>
      </c>
      <c r="AA4646">
        <v>77.773042790605601</v>
      </c>
      <c r="AB4646">
        <v>87</v>
      </c>
      <c r="AC4646">
        <v>0.88048673739392502</v>
      </c>
      <c r="AD4646">
        <v>9</v>
      </c>
      <c r="AE4646">
        <v>0.11951326260607401</v>
      </c>
      <c r="AF4646">
        <v>0</v>
      </c>
      <c r="AG4646">
        <v>1.3878000000000001E-16</v>
      </c>
      <c r="AH4646">
        <v>9.93067594457403E-3</v>
      </c>
      <c r="AI4646">
        <v>8</v>
      </c>
      <c r="AJ4646" s="73">
        <v>53.216614003034003</v>
      </c>
      <c r="AK4646">
        <v>96</v>
      </c>
      <c r="AL4646">
        <v>1</v>
      </c>
      <c r="AM4646">
        <v>0</v>
      </c>
      <c r="AN4646">
        <v>0</v>
      </c>
      <c r="AO4646">
        <v>0</v>
      </c>
      <c r="AP4646">
        <v>0</v>
      </c>
      <c r="AQ4646">
        <v>96</v>
      </c>
      <c r="AR4646">
        <v>0.999999999999999</v>
      </c>
      <c r="AS4646">
        <v>0</v>
      </c>
      <c r="AT4646">
        <v>0</v>
      </c>
      <c r="AU4646">
        <v>0</v>
      </c>
      <c r="AV4646">
        <v>0</v>
      </c>
      <c r="AW4646">
        <v>96</v>
      </c>
      <c r="AX4646">
        <v>1</v>
      </c>
      <c r="AY4646" s="73">
        <v>58.940557788684998</v>
      </c>
      <c r="AZ4646">
        <v>96</v>
      </c>
      <c r="BA4646">
        <v>1</v>
      </c>
      <c r="BB4646">
        <v>94</v>
      </c>
      <c r="BC4646">
        <v>0.98113991688397195</v>
      </c>
      <c r="BD4646">
        <v>2</v>
      </c>
      <c r="BE4646">
        <v>1.8860083116027201E-2</v>
      </c>
      <c r="BF4646">
        <v>57.555938644655903</v>
      </c>
      <c r="BG4646">
        <v>60.977129687351002</v>
      </c>
      <c r="BH4646">
        <v>58.940557788684998</v>
      </c>
      <c r="BI4646">
        <v>53.216614003034003</v>
      </c>
    </row>
    <row r="4647" spans="1:61" x14ac:dyDescent="0.25">
      <c r="A4647" s="10" t="str">
        <f>VLOOKUP(D4647,'Index-Relations'!E:F,2,FALSE)</f>
        <v>ESG</v>
      </c>
      <c r="B4647" t="s">
        <v>3450</v>
      </c>
      <c r="C4647" s="53" t="s">
        <v>2767</v>
      </c>
      <c r="D4647" s="59" t="s">
        <v>2900</v>
      </c>
      <c r="E4647" s="59" t="s">
        <v>8063</v>
      </c>
      <c r="F4647" t="s">
        <v>1812</v>
      </c>
      <c r="G4647" t="s">
        <v>1811</v>
      </c>
      <c r="H4647" t="s">
        <v>1813</v>
      </c>
      <c r="I4647" s="52">
        <v>45413</v>
      </c>
      <c r="J4647" t="s">
        <v>2457</v>
      </c>
      <c r="K4647">
        <v>97</v>
      </c>
      <c r="L4647" s="73">
        <v>56.820470124733902</v>
      </c>
      <c r="M4647">
        <v>97</v>
      </c>
      <c r="N4647">
        <v>1</v>
      </c>
      <c r="O4647" s="73">
        <v>59.996361570641</v>
      </c>
      <c r="P4647">
        <v>97</v>
      </c>
      <c r="Q4647">
        <v>1</v>
      </c>
      <c r="R4647">
        <v>97</v>
      </c>
      <c r="S4647">
        <v>0.999999999999999</v>
      </c>
      <c r="T4647">
        <v>36.9742840498539</v>
      </c>
      <c r="U4647">
        <v>0.64259237536413705</v>
      </c>
      <c r="V4647">
        <v>49</v>
      </c>
      <c r="W4647">
        <v>9.1066787264200297E-2</v>
      </c>
      <c r="X4647">
        <v>6</v>
      </c>
      <c r="Y4647">
        <v>97</v>
      </c>
      <c r="Z4647">
        <v>0.999999999999999</v>
      </c>
      <c r="AA4647">
        <v>78.1265740272936</v>
      </c>
      <c r="AB4647">
        <v>87</v>
      </c>
      <c r="AC4647">
        <v>0.86090174235873995</v>
      </c>
      <c r="AD4647">
        <v>10</v>
      </c>
      <c r="AE4647">
        <v>0.13909825764125899</v>
      </c>
      <c r="AF4647">
        <v>0</v>
      </c>
      <c r="AG4647">
        <v>1.1102E-16</v>
      </c>
      <c r="AH4647">
        <v>9.1334674456310192E-3</v>
      </c>
      <c r="AI4647">
        <v>8</v>
      </c>
      <c r="AJ4647" s="73">
        <v>52.421489974532001</v>
      </c>
      <c r="AK4647">
        <v>97</v>
      </c>
      <c r="AL4647">
        <v>1</v>
      </c>
      <c r="AM4647">
        <v>0</v>
      </c>
      <c r="AN4647">
        <v>0</v>
      </c>
      <c r="AO4647">
        <v>0</v>
      </c>
      <c r="AP4647">
        <v>0</v>
      </c>
      <c r="AQ4647">
        <v>97</v>
      </c>
      <c r="AR4647">
        <v>1</v>
      </c>
      <c r="AS4647">
        <v>0</v>
      </c>
      <c r="AT4647">
        <v>0</v>
      </c>
      <c r="AU4647">
        <v>0</v>
      </c>
      <c r="AV4647">
        <v>0</v>
      </c>
      <c r="AW4647">
        <v>97</v>
      </c>
      <c r="AX4647">
        <v>0.999999999999999</v>
      </c>
      <c r="AY4647" s="73">
        <v>58.635446350494902</v>
      </c>
      <c r="AZ4647">
        <v>97</v>
      </c>
      <c r="BA4647">
        <v>1</v>
      </c>
      <c r="BB4647">
        <v>95</v>
      </c>
      <c r="BC4647">
        <v>0.98075342174366598</v>
      </c>
      <c r="BD4647">
        <v>2</v>
      </c>
      <c r="BE4647">
        <v>1.9246578256333299E-2</v>
      </c>
      <c r="BF4647">
        <v>56.820470124733902</v>
      </c>
      <c r="BG4647">
        <v>59.996361570641</v>
      </c>
      <c r="BH4647">
        <v>58.635446350494902</v>
      </c>
      <c r="BI4647">
        <v>52.421489974532001</v>
      </c>
    </row>
    <row r="4648" spans="1:61" x14ac:dyDescent="0.25">
      <c r="A4648" s="10" t="str">
        <f>VLOOKUP(D4648,'Index-Relations'!E:F,2,FALSE)</f>
        <v>ESG</v>
      </c>
      <c r="B4648" t="s">
        <v>3450</v>
      </c>
      <c r="C4648" s="53" t="s">
        <v>2768</v>
      </c>
      <c r="D4648" s="59" t="s">
        <v>2900</v>
      </c>
      <c r="E4648" s="59" t="s">
        <v>8064</v>
      </c>
      <c r="F4648" t="s">
        <v>1812</v>
      </c>
      <c r="G4648" t="s">
        <v>1811</v>
      </c>
      <c r="H4648" t="s">
        <v>1813</v>
      </c>
      <c r="I4648" s="52">
        <v>45383</v>
      </c>
      <c r="J4648" t="s">
        <v>2457</v>
      </c>
      <c r="K4648">
        <v>98</v>
      </c>
      <c r="L4648">
        <v>60.453716748826601</v>
      </c>
      <c r="M4648">
        <v>98</v>
      </c>
      <c r="N4648">
        <v>1</v>
      </c>
      <c r="O4648">
        <v>63.114021474957703</v>
      </c>
      <c r="P4648">
        <v>98</v>
      </c>
      <c r="Q4648">
        <v>1</v>
      </c>
      <c r="R4648">
        <v>98</v>
      </c>
      <c r="S4648">
        <v>1</v>
      </c>
      <c r="T4648">
        <v>37.278235124560297</v>
      </c>
      <c r="U4648">
        <v>0.64789829319483605</v>
      </c>
      <c r="V4648">
        <v>50</v>
      </c>
      <c r="W4648">
        <v>8.8633318417974102E-2</v>
      </c>
      <c r="X4648">
        <v>6</v>
      </c>
      <c r="Y4648">
        <v>98</v>
      </c>
      <c r="Z4648">
        <v>0.999999999999999</v>
      </c>
      <c r="AA4648">
        <v>75.935286555584298</v>
      </c>
      <c r="AB4648">
        <v>88</v>
      </c>
      <c r="AC4648">
        <v>0.86450245805854598</v>
      </c>
      <c r="AD4648">
        <v>10</v>
      </c>
      <c r="AE4648">
        <v>0.135497541941453</v>
      </c>
      <c r="AF4648">
        <v>0</v>
      </c>
      <c r="AG4648">
        <v>0</v>
      </c>
      <c r="AH4648">
        <v>8.8321905957416801E-3</v>
      </c>
      <c r="AI4648">
        <v>8</v>
      </c>
      <c r="AJ4648">
        <v>55.289572104993603</v>
      </c>
      <c r="AK4648">
        <v>98</v>
      </c>
      <c r="AL4648">
        <v>1</v>
      </c>
      <c r="AM4648">
        <v>0</v>
      </c>
      <c r="AN4648">
        <v>0</v>
      </c>
      <c r="AO4648">
        <v>0</v>
      </c>
      <c r="AP4648">
        <v>0</v>
      </c>
      <c r="AQ4648">
        <v>98</v>
      </c>
      <c r="AR4648">
        <v>1</v>
      </c>
      <c r="AS4648">
        <v>0</v>
      </c>
      <c r="AT4648">
        <v>0</v>
      </c>
      <c r="AU4648">
        <v>0</v>
      </c>
      <c r="AV4648">
        <v>0</v>
      </c>
      <c r="AW4648">
        <v>98</v>
      </c>
      <c r="AX4648">
        <v>0.999999999999999</v>
      </c>
      <c r="AY4648">
        <v>62.314872578449901</v>
      </c>
      <c r="AZ4648">
        <v>98</v>
      </c>
      <c r="BA4648">
        <v>1</v>
      </c>
      <c r="BB4648">
        <v>96</v>
      </c>
      <c r="BC4648">
        <v>0.98154732829801605</v>
      </c>
      <c r="BD4648">
        <v>2</v>
      </c>
      <c r="BE4648">
        <v>1.8452671701983201E-2</v>
      </c>
      <c r="BF4648">
        <v>56.923128803517997</v>
      </c>
      <c r="BG4648">
        <v>60.391330682865998</v>
      </c>
      <c r="BH4648">
        <v>58.7582770026509</v>
      </c>
      <c r="BI4648">
        <v>52.252940149422997</v>
      </c>
    </row>
    <row r="4649" spans="1:61" x14ac:dyDescent="0.25">
      <c r="A4649" s="10" t="str">
        <f>VLOOKUP(D4649,'Index-Relations'!E:F,2,FALSE)</f>
        <v>ESG</v>
      </c>
      <c r="B4649" t="s">
        <v>3450</v>
      </c>
      <c r="C4649" s="53" t="s">
        <v>2769</v>
      </c>
      <c r="D4649" s="59" t="s">
        <v>2900</v>
      </c>
      <c r="E4649" s="59" t="s">
        <v>8065</v>
      </c>
      <c r="F4649" t="s">
        <v>1812</v>
      </c>
      <c r="G4649" t="s">
        <v>1811</v>
      </c>
      <c r="H4649" t="s">
        <v>1813</v>
      </c>
      <c r="I4649" s="52">
        <v>45352</v>
      </c>
      <c r="J4649" t="s">
        <v>2457</v>
      </c>
      <c r="K4649">
        <v>98</v>
      </c>
      <c r="L4649">
        <v>61.218147050285303</v>
      </c>
      <c r="M4649">
        <v>98</v>
      </c>
      <c r="N4649">
        <v>1</v>
      </c>
      <c r="O4649">
        <v>63.954241715095698</v>
      </c>
      <c r="P4649">
        <v>98</v>
      </c>
      <c r="Q4649">
        <v>1</v>
      </c>
      <c r="R4649">
        <v>98</v>
      </c>
      <c r="S4649">
        <v>0.999999999999999</v>
      </c>
      <c r="T4649">
        <v>37.245849374123601</v>
      </c>
      <c r="U4649">
        <v>0.61199623419912996</v>
      </c>
      <c r="V4649">
        <v>49</v>
      </c>
      <c r="W4649">
        <v>7.7385553351530897E-2</v>
      </c>
      <c r="X4649">
        <v>6</v>
      </c>
      <c r="Y4649">
        <v>98</v>
      </c>
      <c r="Z4649">
        <v>1</v>
      </c>
      <c r="AA4649">
        <v>76.759720044366304</v>
      </c>
      <c r="AB4649">
        <v>88</v>
      </c>
      <c r="AC4649">
        <v>0.863034812821032</v>
      </c>
      <c r="AD4649">
        <v>10</v>
      </c>
      <c r="AE4649">
        <v>0.136965187178967</v>
      </c>
      <c r="AF4649">
        <v>0</v>
      </c>
      <c r="AG4649">
        <v>0</v>
      </c>
      <c r="AH4649">
        <v>5.5097130196082502E-3</v>
      </c>
      <c r="AI4649">
        <v>8</v>
      </c>
      <c r="AJ4649">
        <v>56.036907190646801</v>
      </c>
      <c r="AK4649">
        <v>98</v>
      </c>
      <c r="AL4649">
        <v>1</v>
      </c>
      <c r="AM4649">
        <v>0</v>
      </c>
      <c r="AN4649">
        <v>0</v>
      </c>
      <c r="AO4649">
        <v>0</v>
      </c>
      <c r="AP4649">
        <v>0</v>
      </c>
      <c r="AQ4649">
        <v>98</v>
      </c>
      <c r="AR4649">
        <v>1</v>
      </c>
      <c r="AS4649">
        <v>0</v>
      </c>
      <c r="AT4649">
        <v>0</v>
      </c>
      <c r="AU4649">
        <v>0</v>
      </c>
      <c r="AV4649">
        <v>0</v>
      </c>
      <c r="AW4649">
        <v>98</v>
      </c>
      <c r="AX4649">
        <v>1</v>
      </c>
      <c r="AY4649">
        <v>62.867490055476303</v>
      </c>
      <c r="AZ4649">
        <v>98</v>
      </c>
      <c r="BA4649">
        <v>1</v>
      </c>
      <c r="BB4649">
        <v>96</v>
      </c>
      <c r="BC4649">
        <v>0.98244109480127395</v>
      </c>
      <c r="BD4649">
        <v>2</v>
      </c>
      <c r="BE4649">
        <v>1.7558905198725001E-2</v>
      </c>
      <c r="BF4649">
        <v>57.543443392501999</v>
      </c>
      <c r="BG4649">
        <v>60.955123433784998</v>
      </c>
      <c r="BH4649">
        <v>59.359181443089902</v>
      </c>
      <c r="BI4649">
        <v>52.799191405142999</v>
      </c>
    </row>
    <row r="4650" spans="1:61" x14ac:dyDescent="0.25">
      <c r="A4650" s="10" t="str">
        <f>VLOOKUP(D4650,'Index-Relations'!E:F,2,FALSE)</f>
        <v>ESG</v>
      </c>
      <c r="B4650" t="s">
        <v>3450</v>
      </c>
      <c r="C4650" s="53" t="s">
        <v>2770</v>
      </c>
      <c r="D4650" s="59" t="s">
        <v>2900</v>
      </c>
      <c r="E4650" s="59" t="s">
        <v>8066</v>
      </c>
      <c r="F4650" t="s">
        <v>1812</v>
      </c>
      <c r="G4650" t="s">
        <v>1811</v>
      </c>
      <c r="H4650" t="s">
        <v>1813</v>
      </c>
      <c r="I4650" s="52">
        <v>45323</v>
      </c>
      <c r="J4650" t="s">
        <v>2457</v>
      </c>
      <c r="K4650">
        <v>100</v>
      </c>
      <c r="L4650">
        <v>61.8150376616044</v>
      </c>
      <c r="M4650">
        <v>100</v>
      </c>
      <c r="N4650">
        <v>1</v>
      </c>
      <c r="O4650">
        <v>64.418387806641604</v>
      </c>
      <c r="P4650">
        <v>100</v>
      </c>
      <c r="Q4650">
        <v>1</v>
      </c>
      <c r="R4650">
        <v>100</v>
      </c>
      <c r="S4650">
        <v>1</v>
      </c>
      <c r="T4650">
        <v>37.941935134596001</v>
      </c>
      <c r="U4650">
        <v>0.61349677337717301</v>
      </c>
      <c r="V4650">
        <v>51</v>
      </c>
      <c r="W4650">
        <v>5.72239391511946E-2</v>
      </c>
      <c r="X4650">
        <v>6</v>
      </c>
      <c r="Y4650">
        <v>100</v>
      </c>
      <c r="Z4650">
        <v>1</v>
      </c>
      <c r="AA4650">
        <v>83.547432987109005</v>
      </c>
      <c r="AB4650">
        <v>90</v>
      </c>
      <c r="AC4650">
        <v>0.86616530196172103</v>
      </c>
      <c r="AD4650">
        <v>10</v>
      </c>
      <c r="AE4650">
        <v>0.13383469803827799</v>
      </c>
      <c r="AF4650">
        <v>0</v>
      </c>
      <c r="AG4650">
        <v>1.3878000000000001E-16</v>
      </c>
      <c r="AH4650">
        <v>2.2562676318578102E-3</v>
      </c>
      <c r="AI4650">
        <v>6</v>
      </c>
      <c r="AJ4650">
        <v>56.936545917333</v>
      </c>
      <c r="AK4650">
        <v>100</v>
      </c>
      <c r="AL4650">
        <v>1</v>
      </c>
      <c r="AM4650">
        <v>0</v>
      </c>
      <c r="AN4650">
        <v>0</v>
      </c>
      <c r="AO4650">
        <v>0</v>
      </c>
      <c r="AP4650">
        <v>0</v>
      </c>
      <c r="AQ4650">
        <v>100</v>
      </c>
      <c r="AR4650">
        <v>1</v>
      </c>
      <c r="AS4650">
        <v>0</v>
      </c>
      <c r="AT4650">
        <v>0</v>
      </c>
      <c r="AU4650">
        <v>0</v>
      </c>
      <c r="AV4650">
        <v>0</v>
      </c>
      <c r="AW4650">
        <v>100</v>
      </c>
      <c r="AX4650">
        <v>1</v>
      </c>
      <c r="AY4650">
        <v>63.284289495922501</v>
      </c>
      <c r="AZ4650">
        <v>100</v>
      </c>
      <c r="BA4650">
        <v>1</v>
      </c>
      <c r="BB4650">
        <v>98</v>
      </c>
      <c r="BC4650">
        <v>0.98213793412227601</v>
      </c>
      <c r="BD4650">
        <v>2</v>
      </c>
      <c r="BE4650">
        <v>1.7862065877723599E-2</v>
      </c>
      <c r="BF4650">
        <v>58.036014281745999</v>
      </c>
      <c r="BG4650">
        <v>61.326808494761003</v>
      </c>
      <c r="BH4650">
        <v>59.691905459592903</v>
      </c>
      <c r="BI4650">
        <v>53.438420252069001</v>
      </c>
    </row>
    <row r="4651" spans="1:61" x14ac:dyDescent="0.25">
      <c r="A4651" s="10" t="str">
        <f>VLOOKUP(D4651,'Index-Relations'!E:F,2,FALSE)</f>
        <v>ESG</v>
      </c>
      <c r="B4651" t="s">
        <v>3450</v>
      </c>
      <c r="C4651" s="53" t="s">
        <v>2760</v>
      </c>
      <c r="D4651" s="59" t="s">
        <v>3096</v>
      </c>
      <c r="E4651" s="59" t="s">
        <v>8067</v>
      </c>
      <c r="F4651" t="s">
        <v>2616</v>
      </c>
      <c r="G4651" t="s">
        <v>2617</v>
      </c>
      <c r="H4651" t="s">
        <v>2618</v>
      </c>
      <c r="I4651" s="52">
        <v>45659</v>
      </c>
      <c r="J4651" t="s">
        <v>2457</v>
      </c>
      <c r="K4651">
        <v>77</v>
      </c>
      <c r="L4651" s="73">
        <v>64.823519607052901</v>
      </c>
      <c r="M4651">
        <v>74</v>
      </c>
      <c r="N4651">
        <v>0.978754339377501</v>
      </c>
      <c r="O4651" s="73">
        <v>62.428470611629002</v>
      </c>
      <c r="P4651">
        <v>74</v>
      </c>
      <c r="Q4651">
        <v>0.978754339377501</v>
      </c>
      <c r="R4651">
        <v>72</v>
      </c>
      <c r="S4651">
        <v>0.97859397421471805</v>
      </c>
      <c r="T4651">
        <v>61.218719610184898</v>
      </c>
      <c r="U4651">
        <v>0.99995517022847102</v>
      </c>
      <c r="V4651">
        <v>74</v>
      </c>
      <c r="W4651">
        <v>0.56031955819897805</v>
      </c>
      <c r="X4651">
        <v>66</v>
      </c>
      <c r="Y4651">
        <v>74</v>
      </c>
      <c r="Z4651">
        <v>0.95634686832151095</v>
      </c>
      <c r="AA4651">
        <v>430.93574609704098</v>
      </c>
      <c r="AB4651">
        <v>56</v>
      </c>
      <c r="AC4651">
        <v>0.89168274657098301</v>
      </c>
      <c r="AD4651">
        <v>18</v>
      </c>
      <c r="AE4651">
        <v>6.4664121750527506E-2</v>
      </c>
      <c r="AF4651">
        <v>3</v>
      </c>
      <c r="AG4651">
        <v>4.36531316784892E-2</v>
      </c>
      <c r="AH4651">
        <v>1.69422916993814E-3</v>
      </c>
      <c r="AI4651">
        <v>3</v>
      </c>
      <c r="AJ4651" s="73">
        <v>63.454666515855997</v>
      </c>
      <c r="AK4651">
        <v>74</v>
      </c>
      <c r="AL4651">
        <v>0.978754339377501</v>
      </c>
      <c r="AM4651">
        <v>0</v>
      </c>
      <c r="AN4651">
        <v>0</v>
      </c>
      <c r="AO4651">
        <v>0</v>
      </c>
      <c r="AP4651">
        <v>0</v>
      </c>
      <c r="AQ4651">
        <v>77</v>
      </c>
      <c r="AR4651">
        <v>0.999999999999999</v>
      </c>
      <c r="AS4651">
        <v>0</v>
      </c>
      <c r="AT4651">
        <v>0</v>
      </c>
      <c r="AU4651">
        <v>0</v>
      </c>
      <c r="AV4651">
        <v>0</v>
      </c>
      <c r="AW4651">
        <v>77</v>
      </c>
      <c r="AX4651">
        <v>1</v>
      </c>
      <c r="AY4651" s="73">
        <v>66.768120927495005</v>
      </c>
      <c r="AZ4651">
        <v>74</v>
      </c>
      <c r="BA4651">
        <v>0.978754339377501</v>
      </c>
      <c r="BB4651">
        <v>72</v>
      </c>
      <c r="BC4651">
        <v>0.82075054752607002</v>
      </c>
      <c r="BD4651">
        <v>5</v>
      </c>
      <c r="BE4651">
        <v>0.17924945247392901</v>
      </c>
      <c r="BF4651">
        <v>64.823519607052901</v>
      </c>
      <c r="BG4651">
        <v>62.428470611629002</v>
      </c>
      <c r="BH4651">
        <v>66.768120927495005</v>
      </c>
      <c r="BI4651">
        <v>63.454666515855997</v>
      </c>
    </row>
    <row r="4652" spans="1:61" x14ac:dyDescent="0.25">
      <c r="A4652" s="10" t="str">
        <f>VLOOKUP(D4652,'Index-Relations'!E:F,2,FALSE)</f>
        <v>ESG</v>
      </c>
      <c r="B4652" t="s">
        <v>3450</v>
      </c>
      <c r="C4652" s="53" t="s">
        <v>2761</v>
      </c>
      <c r="D4652" s="59" t="s">
        <v>3096</v>
      </c>
      <c r="E4652" s="59" t="s">
        <v>8068</v>
      </c>
      <c r="F4652" t="s">
        <v>2616</v>
      </c>
      <c r="G4652" t="s">
        <v>2617</v>
      </c>
      <c r="H4652" t="s">
        <v>2618</v>
      </c>
      <c r="I4652" s="52">
        <v>45628</v>
      </c>
      <c r="J4652" t="s">
        <v>2457</v>
      </c>
      <c r="K4652">
        <v>77</v>
      </c>
      <c r="L4652" s="73">
        <v>64.951546505178001</v>
      </c>
      <c r="M4652">
        <v>74</v>
      </c>
      <c r="N4652">
        <v>0.98003499071364397</v>
      </c>
      <c r="O4652" s="73">
        <v>62.496318630702</v>
      </c>
      <c r="P4652">
        <v>74</v>
      </c>
      <c r="Q4652">
        <v>0.98003499071364397</v>
      </c>
      <c r="R4652">
        <v>72</v>
      </c>
      <c r="S4652">
        <v>0.978954295344998</v>
      </c>
      <c r="T4652">
        <v>61.333949815075201</v>
      </c>
      <c r="U4652">
        <v>0.99985495432111304</v>
      </c>
      <c r="V4652">
        <v>74</v>
      </c>
      <c r="W4652">
        <v>0.57616914223215898</v>
      </c>
      <c r="X4652">
        <v>66</v>
      </c>
      <c r="Y4652">
        <v>74</v>
      </c>
      <c r="Z4652">
        <v>0.95582963071202898</v>
      </c>
      <c r="AA4652">
        <v>371.94295273523397</v>
      </c>
      <c r="AB4652">
        <v>55</v>
      </c>
      <c r="AC4652">
        <v>0.89267407233432305</v>
      </c>
      <c r="AD4652">
        <v>19</v>
      </c>
      <c r="AE4652">
        <v>6.3155558377705603E-2</v>
      </c>
      <c r="AF4652">
        <v>3</v>
      </c>
      <c r="AG4652">
        <v>4.4170369287970399E-2</v>
      </c>
      <c r="AH4652">
        <v>1.8124693859398E-3</v>
      </c>
      <c r="AI4652">
        <v>3</v>
      </c>
      <c r="AJ4652" s="73">
        <v>63.618569107728902</v>
      </c>
      <c r="AK4652">
        <v>74</v>
      </c>
      <c r="AL4652">
        <v>0.98003499071364397</v>
      </c>
      <c r="AM4652">
        <v>0</v>
      </c>
      <c r="AN4652">
        <v>0</v>
      </c>
      <c r="AO4652">
        <v>0</v>
      </c>
      <c r="AP4652">
        <v>0</v>
      </c>
      <c r="AQ4652">
        <v>77</v>
      </c>
      <c r="AR4652">
        <v>1</v>
      </c>
      <c r="AS4652">
        <v>0</v>
      </c>
      <c r="AT4652">
        <v>0</v>
      </c>
      <c r="AU4652">
        <v>0</v>
      </c>
      <c r="AV4652">
        <v>0</v>
      </c>
      <c r="AW4652">
        <v>77</v>
      </c>
      <c r="AX4652">
        <v>1</v>
      </c>
      <c r="AY4652" s="73">
        <v>66.936991439309907</v>
      </c>
      <c r="AZ4652">
        <v>74</v>
      </c>
      <c r="BA4652">
        <v>0.98003499071364397</v>
      </c>
      <c r="BB4652">
        <v>72</v>
      </c>
      <c r="BC4652">
        <v>0.82168917870422598</v>
      </c>
      <c r="BD4652">
        <v>5</v>
      </c>
      <c r="BE4652">
        <v>0.178310821295773</v>
      </c>
      <c r="BF4652">
        <v>64.951546505178001</v>
      </c>
      <c r="BG4652">
        <v>62.496318630702</v>
      </c>
      <c r="BH4652">
        <v>66.936991439309907</v>
      </c>
      <c r="BI4652">
        <v>63.618569107728902</v>
      </c>
    </row>
    <row r="4653" spans="1:61" x14ac:dyDescent="0.25">
      <c r="A4653" s="10" t="str">
        <f>VLOOKUP(D4653,'Index-Relations'!E:F,2,FALSE)</f>
        <v>ESG</v>
      </c>
      <c r="B4653" t="s">
        <v>3450</v>
      </c>
      <c r="C4653" s="53" t="s">
        <v>2762</v>
      </c>
      <c r="D4653" s="59" t="s">
        <v>3096</v>
      </c>
      <c r="E4653" s="59" t="s">
        <v>8069</v>
      </c>
      <c r="F4653" t="s">
        <v>2616</v>
      </c>
      <c r="G4653" t="s">
        <v>2617</v>
      </c>
      <c r="H4653" t="s">
        <v>2618</v>
      </c>
      <c r="I4653" s="52">
        <v>45597</v>
      </c>
      <c r="J4653" t="s">
        <v>2457</v>
      </c>
      <c r="K4653">
        <v>77</v>
      </c>
      <c r="L4653" s="73">
        <v>64.446000872938896</v>
      </c>
      <c r="M4653">
        <v>74</v>
      </c>
      <c r="N4653">
        <v>0.97974803459621296</v>
      </c>
      <c r="O4653" s="73">
        <v>62.137891007207003</v>
      </c>
      <c r="P4653">
        <v>74</v>
      </c>
      <c r="Q4653">
        <v>0.97974803459621296</v>
      </c>
      <c r="R4653">
        <v>72</v>
      </c>
      <c r="S4653">
        <v>0.97962869756085802</v>
      </c>
      <c r="T4653">
        <v>61.363488321233604</v>
      </c>
      <c r="U4653">
        <v>0.99987029023102403</v>
      </c>
      <c r="V4653">
        <v>74</v>
      </c>
      <c r="W4653">
        <v>0.57915877079246103</v>
      </c>
      <c r="X4653">
        <v>65</v>
      </c>
      <c r="Y4653">
        <v>74</v>
      </c>
      <c r="Z4653">
        <v>0.95323296169335203</v>
      </c>
      <c r="AA4653">
        <v>359.39951418911301</v>
      </c>
      <c r="AB4653">
        <v>54</v>
      </c>
      <c r="AC4653">
        <v>0.89064029239054399</v>
      </c>
      <c r="AD4653">
        <v>20</v>
      </c>
      <c r="AE4653">
        <v>6.2592669302808601E-2</v>
      </c>
      <c r="AF4653">
        <v>3</v>
      </c>
      <c r="AG4653">
        <v>4.67670383066471E-2</v>
      </c>
      <c r="AH4653">
        <v>1.7801465886405901E-3</v>
      </c>
      <c r="AI4653">
        <v>3</v>
      </c>
      <c r="AJ4653" s="73">
        <v>63.052385069780001</v>
      </c>
      <c r="AK4653">
        <v>74</v>
      </c>
      <c r="AL4653">
        <v>0.97974803459621296</v>
      </c>
      <c r="AM4653">
        <v>0</v>
      </c>
      <c r="AN4653">
        <v>0</v>
      </c>
      <c r="AO4653">
        <v>0</v>
      </c>
      <c r="AP4653">
        <v>0</v>
      </c>
      <c r="AQ4653">
        <v>77</v>
      </c>
      <c r="AR4653">
        <v>1</v>
      </c>
      <c r="AS4653">
        <v>0</v>
      </c>
      <c r="AT4653">
        <v>0</v>
      </c>
      <c r="AU4653">
        <v>0</v>
      </c>
      <c r="AV4653">
        <v>0</v>
      </c>
      <c r="AW4653">
        <v>77</v>
      </c>
      <c r="AX4653">
        <v>0.999999999999999</v>
      </c>
      <c r="AY4653" s="73">
        <v>66.312908055627005</v>
      </c>
      <c r="AZ4653">
        <v>74</v>
      </c>
      <c r="BA4653">
        <v>0.97974803459621296</v>
      </c>
      <c r="BB4653">
        <v>72</v>
      </c>
      <c r="BC4653">
        <v>0.81712290008072197</v>
      </c>
      <c r="BD4653">
        <v>5</v>
      </c>
      <c r="BE4653">
        <v>0.182877099919277</v>
      </c>
      <c r="BF4653">
        <v>64.446000872938896</v>
      </c>
      <c r="BG4653">
        <v>62.137891007207003</v>
      </c>
      <c r="BH4653">
        <v>66.312908055627005</v>
      </c>
      <c r="BI4653">
        <v>63.052385069780001</v>
      </c>
    </row>
    <row r="4654" spans="1:61" x14ac:dyDescent="0.25">
      <c r="A4654" s="10" t="str">
        <f>VLOOKUP(D4654,'Index-Relations'!E:F,2,FALSE)</f>
        <v>ESG</v>
      </c>
      <c r="B4654" t="s">
        <v>3450</v>
      </c>
      <c r="C4654" s="53" t="s">
        <v>2763</v>
      </c>
      <c r="D4654" s="59" t="s">
        <v>3096</v>
      </c>
      <c r="E4654" s="59" t="s">
        <v>8070</v>
      </c>
      <c r="F4654" t="s">
        <v>2616</v>
      </c>
      <c r="G4654" t="s">
        <v>2617</v>
      </c>
      <c r="H4654" t="s">
        <v>2618</v>
      </c>
      <c r="I4654" s="52">
        <v>45566</v>
      </c>
      <c r="J4654" t="s">
        <v>2457</v>
      </c>
      <c r="K4654">
        <v>77</v>
      </c>
      <c r="L4654" s="73">
        <v>64.460356718351903</v>
      </c>
      <c r="M4654">
        <v>74</v>
      </c>
      <c r="N4654">
        <v>0.97946965676955</v>
      </c>
      <c r="O4654" s="73">
        <v>62.150267653476</v>
      </c>
      <c r="P4654">
        <v>74</v>
      </c>
      <c r="Q4654">
        <v>0.97946965676955</v>
      </c>
      <c r="R4654">
        <v>72</v>
      </c>
      <c r="S4654">
        <v>0.979857511276372</v>
      </c>
      <c r="T4654">
        <v>61.359924440391502</v>
      </c>
      <c r="U4654">
        <v>0.99983952284231303</v>
      </c>
      <c r="V4654">
        <v>74</v>
      </c>
      <c r="W4654">
        <v>0.57311746247366802</v>
      </c>
      <c r="X4654">
        <v>65</v>
      </c>
      <c r="Y4654">
        <v>74</v>
      </c>
      <c r="Z4654">
        <v>0.95010727621602997</v>
      </c>
      <c r="AA4654">
        <v>346.043054603364</v>
      </c>
      <c r="AB4654">
        <v>53</v>
      </c>
      <c r="AC4654">
        <v>0.88571009522075395</v>
      </c>
      <c r="AD4654">
        <v>21</v>
      </c>
      <c r="AE4654">
        <v>6.4397180995276096E-2</v>
      </c>
      <c r="AF4654">
        <v>3</v>
      </c>
      <c r="AG4654">
        <v>4.9892723783969403E-2</v>
      </c>
      <c r="AH4654">
        <v>1.7515802935934601E-3</v>
      </c>
      <c r="AI4654">
        <v>3</v>
      </c>
      <c r="AJ4654" s="73">
        <v>63.408911738722999</v>
      </c>
      <c r="AK4654">
        <v>74</v>
      </c>
      <c r="AL4654">
        <v>0.97946965676955</v>
      </c>
      <c r="AM4654">
        <v>0</v>
      </c>
      <c r="AN4654">
        <v>0</v>
      </c>
      <c r="AO4654">
        <v>0</v>
      </c>
      <c r="AP4654">
        <v>0</v>
      </c>
      <c r="AQ4654">
        <v>77</v>
      </c>
      <c r="AR4654">
        <v>0.999999999999999</v>
      </c>
      <c r="AS4654">
        <v>0</v>
      </c>
      <c r="AT4654">
        <v>0</v>
      </c>
      <c r="AU4654">
        <v>0</v>
      </c>
      <c r="AV4654">
        <v>0</v>
      </c>
      <c r="AW4654">
        <v>77</v>
      </c>
      <c r="AX4654">
        <v>1</v>
      </c>
      <c r="AY4654" s="73">
        <v>65.942964360934994</v>
      </c>
      <c r="AZ4654">
        <v>74</v>
      </c>
      <c r="BA4654">
        <v>0.97946965676955</v>
      </c>
      <c r="BB4654">
        <v>72</v>
      </c>
      <c r="BC4654">
        <v>0.81366388717605698</v>
      </c>
      <c r="BD4654">
        <v>5</v>
      </c>
      <c r="BE4654">
        <v>0.186336112823942</v>
      </c>
      <c r="BF4654">
        <v>64.460356718351903</v>
      </c>
      <c r="BG4654">
        <v>62.150267653476</v>
      </c>
      <c r="BH4654">
        <v>65.942964360934994</v>
      </c>
      <c r="BI4654">
        <v>63.408911738722999</v>
      </c>
    </row>
    <row r="4655" spans="1:61" x14ac:dyDescent="0.25">
      <c r="A4655" s="10" t="str">
        <f>VLOOKUP(D4655,'Index-Relations'!E:F,2,FALSE)</f>
        <v>ESG</v>
      </c>
      <c r="B4655" t="s">
        <v>3450</v>
      </c>
      <c r="C4655" s="53" t="s">
        <v>2764</v>
      </c>
      <c r="D4655" s="59" t="s">
        <v>3096</v>
      </c>
      <c r="E4655" s="59" t="s">
        <v>8071</v>
      </c>
      <c r="F4655" t="s">
        <v>2616</v>
      </c>
      <c r="G4655" t="s">
        <v>2617</v>
      </c>
      <c r="H4655" t="s">
        <v>2618</v>
      </c>
      <c r="I4655" s="52">
        <v>45537</v>
      </c>
      <c r="J4655" t="s">
        <v>2457</v>
      </c>
      <c r="K4655">
        <v>78</v>
      </c>
      <c r="L4655" s="73">
        <v>64.226494840076995</v>
      </c>
      <c r="M4655">
        <v>75</v>
      </c>
      <c r="N4655">
        <v>0.97672439616023699</v>
      </c>
      <c r="O4655" s="73">
        <v>62.402734226023</v>
      </c>
      <c r="P4655">
        <v>75</v>
      </c>
      <c r="Q4655">
        <v>0.97672439616023699</v>
      </c>
      <c r="R4655">
        <v>73</v>
      </c>
      <c r="S4655">
        <v>0.97790030764844305</v>
      </c>
      <c r="T4655">
        <v>61.043956237547398</v>
      </c>
      <c r="U4655">
        <v>0.99986071557668599</v>
      </c>
      <c r="V4655">
        <v>75</v>
      </c>
      <c r="W4655">
        <v>0.54306783132742698</v>
      </c>
      <c r="X4655">
        <v>66</v>
      </c>
      <c r="Y4655">
        <v>75</v>
      </c>
      <c r="Z4655">
        <v>0.94890801349948095</v>
      </c>
      <c r="AA4655">
        <v>377.00268788674299</v>
      </c>
      <c r="AB4655">
        <v>52</v>
      </c>
      <c r="AC4655">
        <v>0.84099592093858799</v>
      </c>
      <c r="AD4655">
        <v>23</v>
      </c>
      <c r="AE4655">
        <v>0.107912092560892</v>
      </c>
      <c r="AF4655">
        <v>3</v>
      </c>
      <c r="AG4655">
        <v>5.1091986500518598E-2</v>
      </c>
      <c r="AH4655">
        <v>2.00348470961167E-3</v>
      </c>
      <c r="AI4655">
        <v>3</v>
      </c>
      <c r="AJ4655" s="73">
        <v>62.741290873167998</v>
      </c>
      <c r="AK4655">
        <v>75</v>
      </c>
      <c r="AL4655">
        <v>0.97672439616023699</v>
      </c>
      <c r="AM4655">
        <v>0</v>
      </c>
      <c r="AN4655">
        <v>0</v>
      </c>
      <c r="AO4655">
        <v>0</v>
      </c>
      <c r="AP4655">
        <v>0</v>
      </c>
      <c r="AQ4655">
        <v>78</v>
      </c>
      <c r="AR4655">
        <v>1</v>
      </c>
      <c r="AS4655">
        <v>0</v>
      </c>
      <c r="AT4655">
        <v>0</v>
      </c>
      <c r="AU4655">
        <v>0</v>
      </c>
      <c r="AV4655">
        <v>0</v>
      </c>
      <c r="AW4655">
        <v>78</v>
      </c>
      <c r="AX4655">
        <v>1</v>
      </c>
      <c r="AY4655" s="73">
        <v>65.726355558366905</v>
      </c>
      <c r="AZ4655">
        <v>75</v>
      </c>
      <c r="BA4655">
        <v>0.97672439616023699</v>
      </c>
      <c r="BB4655">
        <v>72</v>
      </c>
      <c r="BC4655">
        <v>0.77556666653011597</v>
      </c>
      <c r="BD4655">
        <v>6</v>
      </c>
      <c r="BE4655">
        <v>0.22443333346988301</v>
      </c>
      <c r="BF4655">
        <v>64.226494840076995</v>
      </c>
      <c r="BG4655">
        <v>62.402734226023</v>
      </c>
      <c r="BH4655">
        <v>65.726355558366905</v>
      </c>
      <c r="BI4655">
        <v>62.741290873167998</v>
      </c>
    </row>
    <row r="4656" spans="1:61" x14ac:dyDescent="0.25">
      <c r="A4656" s="10" t="str">
        <f>VLOOKUP(D4656,'Index-Relations'!E:F,2,FALSE)</f>
        <v>ESG</v>
      </c>
      <c r="B4656" t="s">
        <v>3450</v>
      </c>
      <c r="C4656" s="53" t="s">
        <v>3350</v>
      </c>
      <c r="D4656" s="59" t="s">
        <v>3096</v>
      </c>
      <c r="E4656" s="59" t="s">
        <v>8072</v>
      </c>
      <c r="F4656" t="s">
        <v>2616</v>
      </c>
      <c r="G4656" t="s">
        <v>2617</v>
      </c>
      <c r="H4656" t="s">
        <v>2618</v>
      </c>
      <c r="I4656" s="52">
        <v>45505</v>
      </c>
      <c r="J4656" t="s">
        <v>2457</v>
      </c>
      <c r="K4656">
        <v>78</v>
      </c>
      <c r="L4656" s="73">
        <v>64.629126951510997</v>
      </c>
      <c r="M4656">
        <v>75</v>
      </c>
      <c r="N4656">
        <v>0.97625150164030206</v>
      </c>
      <c r="O4656" s="73">
        <v>63.306285682688902</v>
      </c>
      <c r="P4656">
        <v>75</v>
      </c>
      <c r="Q4656">
        <v>0.97625150164030206</v>
      </c>
      <c r="R4656">
        <v>73</v>
      </c>
      <c r="S4656">
        <v>0.97720859088919698</v>
      </c>
      <c r="T4656">
        <v>60.992127215715598</v>
      </c>
      <c r="U4656">
        <v>0.99984973558874501</v>
      </c>
      <c r="V4656">
        <v>75</v>
      </c>
      <c r="W4656">
        <v>0.54634988369144299</v>
      </c>
      <c r="X4656">
        <v>66</v>
      </c>
      <c r="Y4656">
        <v>75</v>
      </c>
      <c r="Z4656">
        <v>0.94777101677424402</v>
      </c>
      <c r="AA4656">
        <v>368.69443456825599</v>
      </c>
      <c r="AB4656">
        <v>52</v>
      </c>
      <c r="AC4656">
        <v>0.83556436821482305</v>
      </c>
      <c r="AD4656">
        <v>23</v>
      </c>
      <c r="AE4656">
        <v>0.112206648559421</v>
      </c>
      <c r="AF4656">
        <v>3</v>
      </c>
      <c r="AG4656">
        <v>5.2228983225754901E-2</v>
      </c>
      <c r="AH4656">
        <v>1.93788411485536E-3</v>
      </c>
      <c r="AI4656">
        <v>3</v>
      </c>
      <c r="AJ4656" s="73">
        <v>62.892671787748</v>
      </c>
      <c r="AK4656">
        <v>75</v>
      </c>
      <c r="AL4656">
        <v>0.97625150164030206</v>
      </c>
      <c r="AM4656">
        <v>0</v>
      </c>
      <c r="AN4656">
        <v>0</v>
      </c>
      <c r="AO4656">
        <v>0</v>
      </c>
      <c r="AP4656">
        <v>0</v>
      </c>
      <c r="AQ4656">
        <v>78</v>
      </c>
      <c r="AR4656">
        <v>0.999999999999999</v>
      </c>
      <c r="AS4656">
        <v>0</v>
      </c>
      <c r="AT4656">
        <v>0</v>
      </c>
      <c r="AU4656">
        <v>0</v>
      </c>
      <c r="AV4656">
        <v>0</v>
      </c>
      <c r="AW4656">
        <v>78</v>
      </c>
      <c r="AX4656">
        <v>0.999999999999999</v>
      </c>
      <c r="AY4656" s="73">
        <v>65.886517883631996</v>
      </c>
      <c r="AZ4656">
        <v>75</v>
      </c>
      <c r="BA4656">
        <v>0.97625150164030206</v>
      </c>
      <c r="BB4656">
        <v>72</v>
      </c>
      <c r="BC4656">
        <v>0.77356759986659696</v>
      </c>
      <c r="BD4656">
        <v>6</v>
      </c>
      <c r="BE4656">
        <v>0.22643240013340199</v>
      </c>
      <c r="BF4656">
        <v>64.629126951510997</v>
      </c>
      <c r="BG4656">
        <v>63.306285682688902</v>
      </c>
      <c r="BH4656">
        <v>65.886517883631996</v>
      </c>
      <c r="BI4656">
        <v>62.892671787748</v>
      </c>
    </row>
    <row r="4657" spans="1:61" x14ac:dyDescent="0.25">
      <c r="A4657" s="10" t="str">
        <f>VLOOKUP(D4657,'Index-Relations'!E:F,2,FALSE)</f>
        <v>ESG</v>
      </c>
      <c r="B4657" t="s">
        <v>3450</v>
      </c>
      <c r="C4657" s="53" t="s">
        <v>2765</v>
      </c>
      <c r="D4657" s="59" t="s">
        <v>3096</v>
      </c>
      <c r="E4657" s="59" t="s">
        <v>8073</v>
      </c>
      <c r="F4657" t="s">
        <v>2616</v>
      </c>
      <c r="G4657" t="s">
        <v>2617</v>
      </c>
      <c r="H4657" t="s">
        <v>2618</v>
      </c>
      <c r="I4657" s="52">
        <v>45474</v>
      </c>
      <c r="J4657" t="s">
        <v>2457</v>
      </c>
      <c r="K4657">
        <v>84</v>
      </c>
      <c r="L4657" s="73">
        <v>66.502751874181001</v>
      </c>
      <c r="M4657">
        <v>83</v>
      </c>
      <c r="N4657">
        <v>0.99588885270517002</v>
      </c>
      <c r="O4657" s="73">
        <v>63.278223439123003</v>
      </c>
      <c r="P4657">
        <v>83</v>
      </c>
      <c r="Q4657">
        <v>0.99588885270517002</v>
      </c>
      <c r="R4657">
        <v>79</v>
      </c>
      <c r="S4657">
        <v>0.99306400371880299</v>
      </c>
      <c r="T4657">
        <v>59.301687064842902</v>
      </c>
      <c r="U4657">
        <v>0.99985828177262703</v>
      </c>
      <c r="V4657">
        <v>82</v>
      </c>
      <c r="W4657">
        <v>0.53689758671342103</v>
      </c>
      <c r="X4657">
        <v>73</v>
      </c>
      <c r="Y4657">
        <v>82</v>
      </c>
      <c r="Z4657">
        <v>0.97276706775656896</v>
      </c>
      <c r="AA4657">
        <v>362.71462018050801</v>
      </c>
      <c r="AB4657">
        <v>59</v>
      </c>
      <c r="AC4657">
        <v>0.86374938485198405</v>
      </c>
      <c r="AD4657">
        <v>23</v>
      </c>
      <c r="AE4657">
        <v>0.109017682904584</v>
      </c>
      <c r="AF4657">
        <v>2</v>
      </c>
      <c r="AG4657">
        <v>2.72329322434306E-2</v>
      </c>
      <c r="AH4657">
        <v>1.803541268896E-3</v>
      </c>
      <c r="AI4657">
        <v>3</v>
      </c>
      <c r="AJ4657" s="73">
        <v>65.020059121111004</v>
      </c>
      <c r="AK4657">
        <v>83</v>
      </c>
      <c r="AL4657">
        <v>0.99588885270517002</v>
      </c>
      <c r="AM4657">
        <v>0</v>
      </c>
      <c r="AN4657">
        <v>0</v>
      </c>
      <c r="AO4657">
        <v>0</v>
      </c>
      <c r="AP4657">
        <v>0</v>
      </c>
      <c r="AQ4657">
        <v>84</v>
      </c>
      <c r="AR4657">
        <v>0.999999999999999</v>
      </c>
      <c r="AS4657">
        <v>0</v>
      </c>
      <c r="AT4657">
        <v>0</v>
      </c>
      <c r="AU4657">
        <v>0</v>
      </c>
      <c r="AV4657">
        <v>0</v>
      </c>
      <c r="AW4657">
        <v>84</v>
      </c>
      <c r="AX4657">
        <v>0.999999999999999</v>
      </c>
      <c r="AY4657" s="73">
        <v>69.120252703247004</v>
      </c>
      <c r="AZ4657">
        <v>83</v>
      </c>
      <c r="BA4657">
        <v>0.99588885270517002</v>
      </c>
      <c r="BB4657">
        <v>78</v>
      </c>
      <c r="BC4657">
        <v>0.75842057952169495</v>
      </c>
      <c r="BD4657">
        <v>6</v>
      </c>
      <c r="BE4657">
        <v>0.241579420478304</v>
      </c>
      <c r="BF4657">
        <v>66.502751874181001</v>
      </c>
      <c r="BG4657">
        <v>63.278223439123003</v>
      </c>
      <c r="BH4657">
        <v>69.120252703247004</v>
      </c>
      <c r="BI4657">
        <v>65.020059121111004</v>
      </c>
    </row>
    <row r="4658" spans="1:61" x14ac:dyDescent="0.25">
      <c r="A4658" s="10" t="str">
        <f>VLOOKUP(D4658,'Index-Relations'!E:F,2,FALSE)</f>
        <v>ESG</v>
      </c>
      <c r="B4658" t="s">
        <v>3450</v>
      </c>
      <c r="C4658" s="53" t="s">
        <v>2766</v>
      </c>
      <c r="D4658" s="59" t="s">
        <v>3096</v>
      </c>
      <c r="E4658" s="59" t="s">
        <v>8074</v>
      </c>
      <c r="F4658" t="s">
        <v>2616</v>
      </c>
      <c r="G4658" t="s">
        <v>2617</v>
      </c>
      <c r="H4658" t="s">
        <v>2618</v>
      </c>
      <c r="I4658" s="52">
        <v>45446</v>
      </c>
      <c r="J4658" t="s">
        <v>2457</v>
      </c>
      <c r="K4658">
        <v>84</v>
      </c>
      <c r="L4658" s="73">
        <v>66.606974523337897</v>
      </c>
      <c r="M4658">
        <v>83</v>
      </c>
      <c r="N4658">
        <v>0.99584207847233097</v>
      </c>
      <c r="O4658" s="73">
        <v>63.462033417821999</v>
      </c>
      <c r="P4658">
        <v>83</v>
      </c>
      <c r="Q4658">
        <v>0.99584207847233097</v>
      </c>
      <c r="R4658">
        <v>79</v>
      </c>
      <c r="S4658">
        <v>0.99298592551049603</v>
      </c>
      <c r="T4658">
        <v>59.452998402057503</v>
      </c>
      <c r="U4658">
        <v>0.99985441957194199</v>
      </c>
      <c r="V4658">
        <v>82</v>
      </c>
      <c r="W4658">
        <v>0.53596455718188396</v>
      </c>
      <c r="X4658">
        <v>73</v>
      </c>
      <c r="Y4658">
        <v>82</v>
      </c>
      <c r="Z4658">
        <v>0.97227857561728204</v>
      </c>
      <c r="AA4658">
        <v>338.56888750315198</v>
      </c>
      <c r="AB4658">
        <v>59</v>
      </c>
      <c r="AC4658">
        <v>0.86753610899209999</v>
      </c>
      <c r="AD4658">
        <v>23</v>
      </c>
      <c r="AE4658">
        <v>0.104742466625181</v>
      </c>
      <c r="AF4658">
        <v>2</v>
      </c>
      <c r="AG4658">
        <v>2.7721424382717599E-2</v>
      </c>
      <c r="AH4658">
        <v>1.79942953365385E-3</v>
      </c>
      <c r="AI4658">
        <v>3</v>
      </c>
      <c r="AJ4658" s="73">
        <v>65.072573277019004</v>
      </c>
      <c r="AK4658">
        <v>83</v>
      </c>
      <c r="AL4658">
        <v>0.99584207847233097</v>
      </c>
      <c r="AM4658">
        <v>0</v>
      </c>
      <c r="AN4658">
        <v>0</v>
      </c>
      <c r="AO4658">
        <v>0</v>
      </c>
      <c r="AP4658">
        <v>0</v>
      </c>
      <c r="AQ4658">
        <v>84</v>
      </c>
      <c r="AR4658">
        <v>1</v>
      </c>
      <c r="AS4658">
        <v>0</v>
      </c>
      <c r="AT4658">
        <v>0</v>
      </c>
      <c r="AU4658">
        <v>0</v>
      </c>
      <c r="AV4658">
        <v>0</v>
      </c>
      <c r="AW4658">
        <v>84</v>
      </c>
      <c r="AX4658">
        <v>1</v>
      </c>
      <c r="AY4658" s="73">
        <v>69.241332426227004</v>
      </c>
      <c r="AZ4658">
        <v>83</v>
      </c>
      <c r="BA4658">
        <v>0.99584207847233097</v>
      </c>
      <c r="BB4658">
        <v>78</v>
      </c>
      <c r="BC4658">
        <v>0.76026763789247198</v>
      </c>
      <c r="BD4658">
        <v>6</v>
      </c>
      <c r="BE4658">
        <v>0.23973236210752799</v>
      </c>
      <c r="BF4658">
        <v>66.606974523337897</v>
      </c>
      <c r="BG4658">
        <v>63.462033417821999</v>
      </c>
      <c r="BH4658">
        <v>69.241332426227004</v>
      </c>
      <c r="BI4658">
        <v>65.072573277019004</v>
      </c>
    </row>
    <row r="4659" spans="1:61" x14ac:dyDescent="0.25">
      <c r="A4659" s="10" t="str">
        <f>VLOOKUP(D4659,'Index-Relations'!E:F,2,FALSE)</f>
        <v>ESG</v>
      </c>
      <c r="B4659" t="s">
        <v>3450</v>
      </c>
      <c r="C4659" s="53" t="s">
        <v>2767</v>
      </c>
      <c r="D4659" s="59" t="s">
        <v>3096</v>
      </c>
      <c r="E4659" s="59" t="s">
        <v>8075</v>
      </c>
      <c r="F4659" t="s">
        <v>2616</v>
      </c>
      <c r="G4659" t="s">
        <v>2617</v>
      </c>
      <c r="H4659" t="s">
        <v>2618</v>
      </c>
      <c r="I4659" s="52">
        <v>45413</v>
      </c>
      <c r="J4659" t="s">
        <v>2457</v>
      </c>
      <c r="K4659">
        <v>84</v>
      </c>
      <c r="L4659" s="73">
        <v>67.730147273154003</v>
      </c>
      <c r="M4659">
        <v>83</v>
      </c>
      <c r="N4659">
        <v>0.99589435833180195</v>
      </c>
      <c r="O4659" s="73">
        <v>64.664694959662</v>
      </c>
      <c r="P4659">
        <v>83</v>
      </c>
      <c r="Q4659">
        <v>0.99589435833180195</v>
      </c>
      <c r="R4659">
        <v>79</v>
      </c>
      <c r="S4659">
        <v>0.99123840702992605</v>
      </c>
      <c r="T4659">
        <v>59.545660556968201</v>
      </c>
      <c r="U4659">
        <v>0.99985481736636095</v>
      </c>
      <c r="V4659">
        <v>82</v>
      </c>
      <c r="W4659">
        <v>0.53557993645838498</v>
      </c>
      <c r="X4659">
        <v>73</v>
      </c>
      <c r="Y4659">
        <v>82</v>
      </c>
      <c r="Z4659">
        <v>0.97270986119139702</v>
      </c>
      <c r="AA4659">
        <v>342.21932400513401</v>
      </c>
      <c r="AB4659">
        <v>59</v>
      </c>
      <c r="AC4659">
        <v>0.86222729484334804</v>
      </c>
      <c r="AD4659">
        <v>23</v>
      </c>
      <c r="AE4659">
        <v>0.110482566348048</v>
      </c>
      <c r="AF4659">
        <v>2</v>
      </c>
      <c r="AG4659">
        <v>2.7290138808602201E-2</v>
      </c>
      <c r="AH4659">
        <v>1.73125360441744E-3</v>
      </c>
      <c r="AI4659">
        <v>3</v>
      </c>
      <c r="AJ4659" s="73">
        <v>66.528308822016001</v>
      </c>
      <c r="AK4659">
        <v>83</v>
      </c>
      <c r="AL4659">
        <v>0.99589435833180195</v>
      </c>
      <c r="AM4659">
        <v>0</v>
      </c>
      <c r="AN4659">
        <v>0</v>
      </c>
      <c r="AO4659">
        <v>0</v>
      </c>
      <c r="AP4659">
        <v>0</v>
      </c>
      <c r="AQ4659">
        <v>84</v>
      </c>
      <c r="AR4659">
        <v>1</v>
      </c>
      <c r="AS4659">
        <v>0</v>
      </c>
      <c r="AT4659">
        <v>0</v>
      </c>
      <c r="AU4659">
        <v>0</v>
      </c>
      <c r="AV4659">
        <v>0</v>
      </c>
      <c r="AW4659">
        <v>84</v>
      </c>
      <c r="AX4659">
        <v>0.999999999999999</v>
      </c>
      <c r="AY4659" s="73">
        <v>69.662485309765998</v>
      </c>
      <c r="AZ4659">
        <v>83</v>
      </c>
      <c r="BA4659">
        <v>0.99589435833180195</v>
      </c>
      <c r="BB4659">
        <v>78</v>
      </c>
      <c r="BC4659">
        <v>0.75925508395843699</v>
      </c>
      <c r="BD4659">
        <v>6</v>
      </c>
      <c r="BE4659">
        <v>0.24074491604156201</v>
      </c>
      <c r="BF4659">
        <v>67.730147273154003</v>
      </c>
      <c r="BG4659">
        <v>64.664694959662</v>
      </c>
      <c r="BH4659">
        <v>69.662485309765998</v>
      </c>
      <c r="BI4659">
        <v>66.528308822016001</v>
      </c>
    </row>
    <row r="4660" spans="1:61" x14ac:dyDescent="0.25">
      <c r="A4660" s="10" t="str">
        <f>VLOOKUP(D4660,'Index-Relations'!E:F,2,FALSE)</f>
        <v>ESG</v>
      </c>
      <c r="B4660" t="s">
        <v>3450</v>
      </c>
      <c r="C4660" s="53" t="s">
        <v>2768</v>
      </c>
      <c r="D4660" s="59" t="s">
        <v>3096</v>
      </c>
      <c r="E4660" s="59" t="s">
        <v>8076</v>
      </c>
      <c r="F4660" t="s">
        <v>2616</v>
      </c>
      <c r="G4660" t="s">
        <v>2617</v>
      </c>
      <c r="H4660" t="s">
        <v>2618</v>
      </c>
      <c r="I4660" s="52">
        <v>45383</v>
      </c>
      <c r="J4660" t="s">
        <v>2457</v>
      </c>
      <c r="K4660">
        <v>84</v>
      </c>
      <c r="L4660">
        <v>71.383440301725201</v>
      </c>
      <c r="M4660">
        <v>83</v>
      </c>
      <c r="N4660">
        <v>0.99591332736966698</v>
      </c>
      <c r="O4660">
        <v>67.166729387342102</v>
      </c>
      <c r="P4660">
        <v>83</v>
      </c>
      <c r="Q4660">
        <v>0.99591332736966698</v>
      </c>
      <c r="R4660">
        <v>79</v>
      </c>
      <c r="S4660">
        <v>0.98873926312217097</v>
      </c>
      <c r="T4660">
        <v>59.4243959846848</v>
      </c>
      <c r="U4660">
        <v>0.99985444490450404</v>
      </c>
      <c r="V4660">
        <v>82</v>
      </c>
      <c r="W4660">
        <v>0.53570633207005103</v>
      </c>
      <c r="X4660">
        <v>73</v>
      </c>
      <c r="Y4660">
        <v>82</v>
      </c>
      <c r="Z4660">
        <v>0.97214596862827796</v>
      </c>
      <c r="AA4660">
        <v>359.16985023874901</v>
      </c>
      <c r="AB4660">
        <v>59</v>
      </c>
      <c r="AC4660">
        <v>0.87430641242455598</v>
      </c>
      <c r="AD4660">
        <v>23</v>
      </c>
      <c r="AE4660">
        <v>9.7839556203721201E-2</v>
      </c>
      <c r="AF4660">
        <v>2</v>
      </c>
      <c r="AG4660">
        <v>2.7854031371721901E-2</v>
      </c>
      <c r="AH4660">
        <v>1.7314466039059599E-3</v>
      </c>
      <c r="AI4660">
        <v>3</v>
      </c>
      <c r="AJ4660">
        <v>70.819867445482899</v>
      </c>
      <c r="AK4660">
        <v>83</v>
      </c>
      <c r="AL4660">
        <v>0.99591332736966698</v>
      </c>
      <c r="AM4660">
        <v>0</v>
      </c>
      <c r="AN4660">
        <v>0</v>
      </c>
      <c r="AO4660">
        <v>0</v>
      </c>
      <c r="AP4660">
        <v>0</v>
      </c>
      <c r="AQ4660">
        <v>84</v>
      </c>
      <c r="AR4660">
        <v>1</v>
      </c>
      <c r="AS4660">
        <v>0</v>
      </c>
      <c r="AT4660">
        <v>0</v>
      </c>
      <c r="AU4660">
        <v>0</v>
      </c>
      <c r="AV4660">
        <v>0</v>
      </c>
      <c r="AW4660">
        <v>84</v>
      </c>
      <c r="AX4660">
        <v>0.999999999999999</v>
      </c>
      <c r="AY4660">
        <v>74.049599711058207</v>
      </c>
      <c r="AZ4660">
        <v>83</v>
      </c>
      <c r="BA4660">
        <v>0.99591332736966698</v>
      </c>
      <c r="BB4660">
        <v>78</v>
      </c>
      <c r="BC4660">
        <v>0.75087833095539902</v>
      </c>
      <c r="BD4660">
        <v>6</v>
      </c>
      <c r="BE4660">
        <v>0.24912166904460001</v>
      </c>
      <c r="BF4660">
        <v>67.858285949320006</v>
      </c>
      <c r="BG4660">
        <v>64.815118324577995</v>
      </c>
      <c r="BH4660">
        <v>69.826677799270001</v>
      </c>
      <c r="BI4660">
        <v>66.592462095814895</v>
      </c>
    </row>
    <row r="4661" spans="1:61" x14ac:dyDescent="0.25">
      <c r="A4661" s="10" t="str">
        <f>VLOOKUP(D4661,'Index-Relations'!E:F,2,FALSE)</f>
        <v>ESG</v>
      </c>
      <c r="B4661" t="s">
        <v>3450</v>
      </c>
      <c r="C4661" s="53" t="s">
        <v>2769</v>
      </c>
      <c r="D4661" s="59" t="s">
        <v>3096</v>
      </c>
      <c r="E4661" s="59" t="s">
        <v>8077</v>
      </c>
      <c r="F4661" t="s">
        <v>2616</v>
      </c>
      <c r="G4661" t="s">
        <v>2617</v>
      </c>
      <c r="H4661" t="s">
        <v>2618</v>
      </c>
      <c r="I4661" s="52">
        <v>45352</v>
      </c>
      <c r="J4661" t="s">
        <v>2457</v>
      </c>
      <c r="K4661">
        <v>84</v>
      </c>
      <c r="L4661">
        <v>70.616316021715704</v>
      </c>
      <c r="M4661">
        <v>83</v>
      </c>
      <c r="N4661">
        <v>0.99621939212245303</v>
      </c>
      <c r="O4661">
        <v>67.066979132154401</v>
      </c>
      <c r="P4661">
        <v>83</v>
      </c>
      <c r="Q4661">
        <v>0.99621939212245303</v>
      </c>
      <c r="R4661">
        <v>79</v>
      </c>
      <c r="S4661">
        <v>0.98682267251761102</v>
      </c>
      <c r="T4661">
        <v>59.4346501755345</v>
      </c>
      <c r="U4661">
        <v>0.99982909976835799</v>
      </c>
      <c r="V4661">
        <v>81</v>
      </c>
      <c r="W4661">
        <v>0.51466196594390401</v>
      </c>
      <c r="X4661">
        <v>67</v>
      </c>
      <c r="Y4661">
        <v>82</v>
      </c>
      <c r="Z4661">
        <v>0.97016591299421395</v>
      </c>
      <c r="AA4661">
        <v>378.188584159659</v>
      </c>
      <c r="AB4661">
        <v>59</v>
      </c>
      <c r="AC4661">
        <v>0.87127267647874596</v>
      </c>
      <c r="AD4661">
        <v>23</v>
      </c>
      <c r="AE4661">
        <v>9.8893236515467706E-2</v>
      </c>
      <c r="AF4661">
        <v>2</v>
      </c>
      <c r="AG4661">
        <v>2.9834087005786099E-2</v>
      </c>
      <c r="AH4661">
        <v>1.48333859637783E-3</v>
      </c>
      <c r="AI4661">
        <v>2</v>
      </c>
      <c r="AJ4661">
        <v>69.319960679441493</v>
      </c>
      <c r="AK4661">
        <v>83</v>
      </c>
      <c r="AL4661">
        <v>0.99621939212245303</v>
      </c>
      <c r="AM4661">
        <v>0</v>
      </c>
      <c r="AN4661">
        <v>0</v>
      </c>
      <c r="AO4661">
        <v>0</v>
      </c>
      <c r="AP4661">
        <v>0</v>
      </c>
      <c r="AQ4661">
        <v>84</v>
      </c>
      <c r="AR4661">
        <v>0.999999999999999</v>
      </c>
      <c r="AS4661">
        <v>0</v>
      </c>
      <c r="AT4661">
        <v>0</v>
      </c>
      <c r="AU4661">
        <v>0</v>
      </c>
      <c r="AV4661">
        <v>0</v>
      </c>
      <c r="AW4661">
        <v>84</v>
      </c>
      <c r="AX4661">
        <v>1</v>
      </c>
      <c r="AY4661">
        <v>73.4993207277262</v>
      </c>
      <c r="AZ4661">
        <v>83</v>
      </c>
      <c r="BA4661">
        <v>0.99621939212245303</v>
      </c>
      <c r="BB4661">
        <v>78</v>
      </c>
      <c r="BC4661">
        <v>0.76799260382630397</v>
      </c>
      <c r="BD4661">
        <v>6</v>
      </c>
      <c r="BE4661">
        <v>0.23200739617369501</v>
      </c>
      <c r="BF4661">
        <v>67.164910406294894</v>
      </c>
      <c r="BG4661">
        <v>64.894337646015003</v>
      </c>
      <c r="BH4661">
        <v>69.293690795214999</v>
      </c>
      <c r="BI4661">
        <v>65.124215043397896</v>
      </c>
    </row>
    <row r="4662" spans="1:61" x14ac:dyDescent="0.25">
      <c r="A4662" s="10" t="str">
        <f>VLOOKUP(D4662,'Index-Relations'!E:F,2,FALSE)</f>
        <v>ESG</v>
      </c>
      <c r="B4662" t="s">
        <v>3450</v>
      </c>
      <c r="C4662" s="53" t="s">
        <v>2770</v>
      </c>
      <c r="D4662" s="59" t="s">
        <v>3096</v>
      </c>
      <c r="E4662" s="59" t="s">
        <v>8078</v>
      </c>
      <c r="F4662" t="s">
        <v>2616</v>
      </c>
      <c r="G4662" t="s">
        <v>2617</v>
      </c>
      <c r="H4662" t="s">
        <v>2618</v>
      </c>
      <c r="I4662" s="52">
        <v>45323</v>
      </c>
      <c r="J4662" t="s">
        <v>2457</v>
      </c>
      <c r="K4662">
        <v>84</v>
      </c>
      <c r="L4662">
        <v>70.8716140546464</v>
      </c>
      <c r="M4662">
        <v>83</v>
      </c>
      <c r="N4662">
        <v>0.99625344120287396</v>
      </c>
      <c r="O4662">
        <v>66.809084315775394</v>
      </c>
      <c r="P4662">
        <v>83</v>
      </c>
      <c r="Q4662">
        <v>0.99625344120287396</v>
      </c>
      <c r="R4662">
        <v>79</v>
      </c>
      <c r="S4662">
        <v>0.98764537137417197</v>
      </c>
      <c r="T4662">
        <v>59.291399020860901</v>
      </c>
      <c r="U4662">
        <v>0.99986492326195797</v>
      </c>
      <c r="V4662">
        <v>81</v>
      </c>
      <c r="W4662">
        <v>0.50614503756385698</v>
      </c>
      <c r="X4662">
        <v>66</v>
      </c>
      <c r="Y4662">
        <v>82</v>
      </c>
      <c r="Z4662">
        <v>0.97366682991599296</v>
      </c>
      <c r="AA4662">
        <v>444.92231121257402</v>
      </c>
      <c r="AB4662">
        <v>62</v>
      </c>
      <c r="AC4662">
        <v>0.93601769295312998</v>
      </c>
      <c r="AD4662">
        <v>20</v>
      </c>
      <c r="AE4662">
        <v>3.7649136962862602E-2</v>
      </c>
      <c r="AF4662">
        <v>2</v>
      </c>
      <c r="AG4662">
        <v>2.6333170084006999E-2</v>
      </c>
      <c r="AH4662">
        <v>1.5489759102945799E-3</v>
      </c>
      <c r="AI4662">
        <v>2</v>
      </c>
      <c r="AJ4662">
        <v>69.717170090293706</v>
      </c>
      <c r="AK4662">
        <v>83</v>
      </c>
      <c r="AL4662">
        <v>0.99625344120287396</v>
      </c>
      <c r="AM4662">
        <v>0</v>
      </c>
      <c r="AN4662">
        <v>0</v>
      </c>
      <c r="AO4662">
        <v>0</v>
      </c>
      <c r="AP4662">
        <v>0</v>
      </c>
      <c r="AQ4662">
        <v>84</v>
      </c>
      <c r="AR4662">
        <v>1</v>
      </c>
      <c r="AS4662">
        <v>0</v>
      </c>
      <c r="AT4662">
        <v>0</v>
      </c>
      <c r="AU4662">
        <v>0</v>
      </c>
      <c r="AV4662">
        <v>0</v>
      </c>
      <c r="AW4662">
        <v>84</v>
      </c>
      <c r="AX4662">
        <v>0.999999999999999</v>
      </c>
      <c r="AY4662">
        <v>74.114692305176604</v>
      </c>
      <c r="AZ4662">
        <v>83</v>
      </c>
      <c r="BA4662">
        <v>0.99625344120287396</v>
      </c>
      <c r="BB4662">
        <v>78</v>
      </c>
      <c r="BC4662">
        <v>0.76206330785474796</v>
      </c>
      <c r="BD4662">
        <v>6</v>
      </c>
      <c r="BE4662">
        <v>0.23793669214525101</v>
      </c>
      <c r="BF4662">
        <v>67.314775596217004</v>
      </c>
      <c r="BG4662">
        <v>64.441680293037905</v>
      </c>
      <c r="BH4662">
        <v>69.832864369939003</v>
      </c>
      <c r="BI4662">
        <v>65.528142549051907</v>
      </c>
    </row>
    <row r="4663" spans="1:61" x14ac:dyDescent="0.25">
      <c r="A4663" s="10" t="str">
        <f>VLOOKUP(D4663,'Index-Relations'!E:F,2,FALSE)</f>
        <v>BM</v>
      </c>
      <c r="B4663" t="s">
        <v>3450</v>
      </c>
      <c r="C4663" s="53" t="s">
        <v>2760</v>
      </c>
      <c r="D4663" s="59" t="s">
        <v>3097</v>
      </c>
      <c r="E4663" s="59" t="s">
        <v>8079</v>
      </c>
      <c r="F4663" t="s">
        <v>1816</v>
      </c>
      <c r="G4663" t="s">
        <v>1815</v>
      </c>
      <c r="H4663" t="s">
        <v>1817</v>
      </c>
      <c r="I4663" s="52">
        <v>45658</v>
      </c>
      <c r="J4663" t="s">
        <v>2457</v>
      </c>
      <c r="K4663">
        <v>3654</v>
      </c>
      <c r="L4663" s="73">
        <v>59.520092349488898</v>
      </c>
      <c r="M4663">
        <v>3368</v>
      </c>
      <c r="N4663">
        <v>0.995159249662943</v>
      </c>
      <c r="O4663" s="73">
        <v>65.331967404503104</v>
      </c>
      <c r="P4663">
        <v>3368</v>
      </c>
      <c r="Q4663">
        <v>0.995159249662943</v>
      </c>
      <c r="R4663">
        <v>3233</v>
      </c>
      <c r="S4663">
        <v>0.98428585574513605</v>
      </c>
      <c r="T4663">
        <v>33.893994305074798</v>
      </c>
      <c r="U4663">
        <v>0.68042270189810505</v>
      </c>
      <c r="V4663">
        <v>2680</v>
      </c>
      <c r="W4663">
        <v>0.114014122071056</v>
      </c>
      <c r="X4663">
        <v>541</v>
      </c>
      <c r="Y4663">
        <v>3564</v>
      </c>
      <c r="Z4663">
        <v>0.99597861618858796</v>
      </c>
      <c r="AA4663">
        <v>46.392558733667798</v>
      </c>
      <c r="AB4663">
        <v>2615</v>
      </c>
      <c r="AC4663">
        <v>0.908179554283153</v>
      </c>
      <c r="AD4663">
        <v>947</v>
      </c>
      <c r="AE4663">
        <v>8.7774187705402906E-2</v>
      </c>
      <c r="AF4663">
        <v>92</v>
      </c>
      <c r="AG4663">
        <v>4.0462580114438498E-3</v>
      </c>
      <c r="AH4663">
        <v>7.1151805755803304E-3</v>
      </c>
      <c r="AI4663">
        <v>278</v>
      </c>
      <c r="AJ4663" s="73">
        <v>56.591281886113201</v>
      </c>
      <c r="AK4663">
        <v>3368</v>
      </c>
      <c r="AL4663">
        <v>0.995159249662943</v>
      </c>
      <c r="AM4663">
        <v>1.05219489698991E-2</v>
      </c>
      <c r="AN4663">
        <v>35</v>
      </c>
      <c r="AO4663">
        <v>1.2708560601755899E-2</v>
      </c>
      <c r="AP4663">
        <v>38</v>
      </c>
      <c r="AQ4663">
        <v>3606</v>
      </c>
      <c r="AR4663">
        <v>0.99942759358123501</v>
      </c>
      <c r="AS4663">
        <v>1.4447810499774401E-2</v>
      </c>
      <c r="AT4663">
        <v>18</v>
      </c>
      <c r="AU4663">
        <v>5.7357506587952202E-3</v>
      </c>
      <c r="AV4663">
        <v>14</v>
      </c>
      <c r="AW4663">
        <v>3608</v>
      </c>
      <c r="AX4663">
        <v>0.999430954857639</v>
      </c>
      <c r="AY4663" s="73">
        <v>56.945435788853999</v>
      </c>
      <c r="AZ4663">
        <v>3368</v>
      </c>
      <c r="BA4663">
        <v>0.995159249662943</v>
      </c>
      <c r="BB4663">
        <v>3484</v>
      </c>
      <c r="BC4663">
        <v>0.87559721432727999</v>
      </c>
      <c r="BD4663">
        <v>84</v>
      </c>
      <c r="BE4663">
        <v>0.1111218186522</v>
      </c>
      <c r="BF4663">
        <v>59.520092349488898</v>
      </c>
      <c r="BG4663">
        <v>65.331967404503104</v>
      </c>
      <c r="BH4663">
        <v>56.945435788853999</v>
      </c>
      <c r="BI4663">
        <v>56.591281886113201</v>
      </c>
    </row>
    <row r="4664" spans="1:61" x14ac:dyDescent="0.25">
      <c r="A4664" s="10" t="str">
        <f>VLOOKUP(D4664,'Index-Relations'!E:F,2,FALSE)</f>
        <v>BM</v>
      </c>
      <c r="B4664" t="s">
        <v>3450</v>
      </c>
      <c r="C4664" s="53" t="s">
        <v>2761</v>
      </c>
      <c r="D4664" s="59" t="s">
        <v>3097</v>
      </c>
      <c r="E4664" s="59" t="s">
        <v>8080</v>
      </c>
      <c r="F4664" t="s">
        <v>1816</v>
      </c>
      <c r="G4664" t="s">
        <v>1815</v>
      </c>
      <c r="H4664" t="s">
        <v>1817</v>
      </c>
      <c r="I4664" s="52">
        <v>45628</v>
      </c>
      <c r="J4664" t="s">
        <v>2457</v>
      </c>
      <c r="K4664">
        <v>3649</v>
      </c>
      <c r="L4664" s="73">
        <v>59.613943570293699</v>
      </c>
      <c r="M4664">
        <v>3369</v>
      </c>
      <c r="N4664">
        <v>0.99518055224523205</v>
      </c>
      <c r="O4664" s="73">
        <v>65.287424412721606</v>
      </c>
      <c r="P4664">
        <v>3369</v>
      </c>
      <c r="Q4664">
        <v>0.99518055224523205</v>
      </c>
      <c r="R4664">
        <v>3233</v>
      </c>
      <c r="S4664">
        <v>0.98419660534332898</v>
      </c>
      <c r="T4664">
        <v>33.931627274354803</v>
      </c>
      <c r="U4664">
        <v>0.68195452651608301</v>
      </c>
      <c r="V4664">
        <v>2660</v>
      </c>
      <c r="W4664">
        <v>0.11410624575806901</v>
      </c>
      <c r="X4664">
        <v>539</v>
      </c>
      <c r="Y4664">
        <v>3537</v>
      </c>
      <c r="Z4664">
        <v>0.99559097643265204</v>
      </c>
      <c r="AA4664">
        <v>42.468568745679796</v>
      </c>
      <c r="AB4664">
        <v>2573</v>
      </c>
      <c r="AC4664">
        <v>0.90654206230212997</v>
      </c>
      <c r="AD4664">
        <v>957</v>
      </c>
      <c r="AE4664">
        <v>8.8987178422515106E-2</v>
      </c>
      <c r="AF4664">
        <v>119</v>
      </c>
      <c r="AG4664">
        <v>4.4707592753545598E-3</v>
      </c>
      <c r="AH4664">
        <v>7.0451751060453998E-3</v>
      </c>
      <c r="AI4664">
        <v>277</v>
      </c>
      <c r="AJ4664" s="73">
        <v>56.702849946783999</v>
      </c>
      <c r="AK4664">
        <v>3369</v>
      </c>
      <c r="AL4664">
        <v>0.99518055224523205</v>
      </c>
      <c r="AM4664">
        <v>1.0944242094199599E-2</v>
      </c>
      <c r="AN4664">
        <v>35</v>
      </c>
      <c r="AO4664">
        <v>1.2636079584891101E-2</v>
      </c>
      <c r="AP4664">
        <v>38</v>
      </c>
      <c r="AQ4664">
        <v>3605</v>
      </c>
      <c r="AR4664">
        <v>0.99934067017126105</v>
      </c>
      <c r="AS4664">
        <v>1.4477521518150901E-2</v>
      </c>
      <c r="AT4664">
        <v>18</v>
      </c>
      <c r="AU4664">
        <v>6.0946158025065702E-3</v>
      </c>
      <c r="AV4664">
        <v>14</v>
      </c>
      <c r="AW4664">
        <v>3595</v>
      </c>
      <c r="AX4664">
        <v>0.99929723600860898</v>
      </c>
      <c r="AY4664" s="73">
        <v>57.1887164628764</v>
      </c>
      <c r="AZ4664">
        <v>3369</v>
      </c>
      <c r="BA4664">
        <v>0.99518055224523205</v>
      </c>
      <c r="BB4664">
        <v>3483</v>
      </c>
      <c r="BC4664">
        <v>0.87898875604568605</v>
      </c>
      <c r="BD4664">
        <v>84</v>
      </c>
      <c r="BE4664">
        <v>0.10771583454068299</v>
      </c>
      <c r="BF4664">
        <v>59.613943570293699</v>
      </c>
      <c r="BG4664">
        <v>65.287424412721606</v>
      </c>
      <c r="BH4664">
        <v>57.1887164628764</v>
      </c>
      <c r="BI4664">
        <v>56.702849946783999</v>
      </c>
    </row>
    <row r="4665" spans="1:61" x14ac:dyDescent="0.25">
      <c r="A4665" s="10" t="str">
        <f>VLOOKUP(D4665,'Index-Relations'!E:F,2,FALSE)</f>
        <v>BM</v>
      </c>
      <c r="B4665" t="s">
        <v>3450</v>
      </c>
      <c r="C4665" s="53" t="s">
        <v>2762</v>
      </c>
      <c r="D4665" s="59" t="s">
        <v>3097</v>
      </c>
      <c r="E4665" s="59" t="s">
        <v>8081</v>
      </c>
      <c r="F4665" t="s">
        <v>1816</v>
      </c>
      <c r="G4665" t="s">
        <v>1815</v>
      </c>
      <c r="H4665" t="s">
        <v>1817</v>
      </c>
      <c r="I4665" s="52">
        <v>45597</v>
      </c>
      <c r="J4665" t="s">
        <v>2457</v>
      </c>
      <c r="K4665">
        <v>3650</v>
      </c>
      <c r="L4665" s="73">
        <v>60.0891958683046</v>
      </c>
      <c r="M4665">
        <v>3370</v>
      </c>
      <c r="N4665">
        <v>0.99515637597814299</v>
      </c>
      <c r="O4665" s="73">
        <v>65.589444664355597</v>
      </c>
      <c r="P4665">
        <v>3370</v>
      </c>
      <c r="Q4665">
        <v>0.99515637597814299</v>
      </c>
      <c r="R4665">
        <v>3234</v>
      </c>
      <c r="S4665">
        <v>0.98447473082369796</v>
      </c>
      <c r="T4665">
        <v>34.107245158249597</v>
      </c>
      <c r="U4665">
        <v>0.68406588664571999</v>
      </c>
      <c r="V4665">
        <v>2645</v>
      </c>
      <c r="W4665">
        <v>0.11474359163357099</v>
      </c>
      <c r="X4665">
        <v>539</v>
      </c>
      <c r="Y4665">
        <v>3520</v>
      </c>
      <c r="Z4665">
        <v>0.99535573099827201</v>
      </c>
      <c r="AA4665">
        <v>44.121333342353097</v>
      </c>
      <c r="AB4665">
        <v>2535</v>
      </c>
      <c r="AC4665">
        <v>0.90444022399729596</v>
      </c>
      <c r="AD4665">
        <v>983</v>
      </c>
      <c r="AE4665">
        <v>9.0890109156684606E-2</v>
      </c>
      <c r="AF4665">
        <v>132</v>
      </c>
      <c r="AG4665">
        <v>4.6696668460186096E-3</v>
      </c>
      <c r="AH4665">
        <v>7.62161439560853E-3</v>
      </c>
      <c r="AI4665">
        <v>274</v>
      </c>
      <c r="AJ4665" s="73">
        <v>57.286613986842902</v>
      </c>
      <c r="AK4665">
        <v>3370</v>
      </c>
      <c r="AL4665">
        <v>0.99515637597814299</v>
      </c>
      <c r="AM4665">
        <v>1.16652802827366E-2</v>
      </c>
      <c r="AN4665">
        <v>34</v>
      </c>
      <c r="AO4665">
        <v>1.19165998360587E-2</v>
      </c>
      <c r="AP4665">
        <v>37</v>
      </c>
      <c r="AQ4665">
        <v>3592</v>
      </c>
      <c r="AR4665">
        <v>0.99922290301440297</v>
      </c>
      <c r="AS4665">
        <v>1.47129201273236E-2</v>
      </c>
      <c r="AT4665">
        <v>18</v>
      </c>
      <c r="AU4665">
        <v>6.7093704823722204E-3</v>
      </c>
      <c r="AV4665">
        <v>17</v>
      </c>
      <c r="AW4665">
        <v>3595</v>
      </c>
      <c r="AX4665">
        <v>0.999231562451523</v>
      </c>
      <c r="AY4665" s="73">
        <v>57.619789150242397</v>
      </c>
      <c r="AZ4665">
        <v>3370</v>
      </c>
      <c r="BA4665">
        <v>0.99515637597814299</v>
      </c>
      <c r="BB4665">
        <v>3468</v>
      </c>
      <c r="BC4665">
        <v>0.87894002272324201</v>
      </c>
      <c r="BD4665">
        <v>87</v>
      </c>
      <c r="BE4665">
        <v>0.10836628045510199</v>
      </c>
      <c r="BF4665">
        <v>60.0891958683046</v>
      </c>
      <c r="BG4665">
        <v>65.589444664355597</v>
      </c>
      <c r="BH4665">
        <v>57.619789150242397</v>
      </c>
      <c r="BI4665">
        <v>57.286613986842902</v>
      </c>
    </row>
    <row r="4666" spans="1:61" x14ac:dyDescent="0.25">
      <c r="A4666" s="10" t="str">
        <f>VLOOKUP(D4666,'Index-Relations'!E:F,2,FALSE)</f>
        <v>BM</v>
      </c>
      <c r="B4666" t="s">
        <v>3450</v>
      </c>
      <c r="C4666" s="53" t="s">
        <v>2763</v>
      </c>
      <c r="D4666" s="59" t="s">
        <v>3097</v>
      </c>
      <c r="E4666" s="59" t="s">
        <v>8082</v>
      </c>
      <c r="F4666" t="s">
        <v>1816</v>
      </c>
      <c r="G4666" t="s">
        <v>1815</v>
      </c>
      <c r="H4666" t="s">
        <v>1817</v>
      </c>
      <c r="I4666" s="52">
        <v>45566</v>
      </c>
      <c r="J4666" t="s">
        <v>2457</v>
      </c>
      <c r="K4666">
        <v>3647</v>
      </c>
      <c r="L4666" s="73">
        <v>60.197550058990601</v>
      </c>
      <c r="M4666">
        <v>3370</v>
      </c>
      <c r="N4666">
        <v>0.99549603933020503</v>
      </c>
      <c r="O4666" s="73">
        <v>65.688174266202594</v>
      </c>
      <c r="P4666">
        <v>3370</v>
      </c>
      <c r="Q4666">
        <v>0.99549603933020503</v>
      </c>
      <c r="R4666">
        <v>3234</v>
      </c>
      <c r="S4666">
        <v>0.98497332752354205</v>
      </c>
      <c r="T4666">
        <v>34.354114464973598</v>
      </c>
      <c r="U4666">
        <v>0.68484412426333996</v>
      </c>
      <c r="V4666">
        <v>2632</v>
      </c>
      <c r="W4666">
        <v>0.116775611049174</v>
      </c>
      <c r="X4666">
        <v>535</v>
      </c>
      <c r="Y4666">
        <v>3506</v>
      </c>
      <c r="Z4666">
        <v>0.99550562241773399</v>
      </c>
      <c r="AA4666">
        <v>44.745804623478001</v>
      </c>
      <c r="AB4666">
        <v>2528</v>
      </c>
      <c r="AC4666">
        <v>0.91709840715956903</v>
      </c>
      <c r="AD4666">
        <v>976</v>
      </c>
      <c r="AE4666">
        <v>7.83796742595535E-2</v>
      </c>
      <c r="AF4666">
        <v>143</v>
      </c>
      <c r="AG4666">
        <v>4.5219185808773E-3</v>
      </c>
      <c r="AH4666">
        <v>6.9173921549376396E-3</v>
      </c>
      <c r="AI4666">
        <v>275</v>
      </c>
      <c r="AJ4666" s="73">
        <v>57.347822128832</v>
      </c>
      <c r="AK4666">
        <v>3370</v>
      </c>
      <c r="AL4666">
        <v>0.99549603933020503</v>
      </c>
      <c r="AM4666">
        <v>1.1970818651316001E-2</v>
      </c>
      <c r="AN4666">
        <v>34</v>
      </c>
      <c r="AO4666">
        <v>1.24698040669965E-2</v>
      </c>
      <c r="AP4666">
        <v>37</v>
      </c>
      <c r="AQ4666">
        <v>3592</v>
      </c>
      <c r="AR4666">
        <v>0.9993659906183</v>
      </c>
      <c r="AS4666">
        <v>1.4375769852609001E-2</v>
      </c>
      <c r="AT4666">
        <v>18</v>
      </c>
      <c r="AU4666">
        <v>6.3508665589039797E-3</v>
      </c>
      <c r="AV4666">
        <v>17</v>
      </c>
      <c r="AW4666">
        <v>3595</v>
      </c>
      <c r="AX4666">
        <v>0.99937474805762905</v>
      </c>
      <c r="AY4666" s="73">
        <v>57.712812832572403</v>
      </c>
      <c r="AZ4666">
        <v>3370</v>
      </c>
      <c r="BA4666">
        <v>0.99549603933020503</v>
      </c>
      <c r="BB4666">
        <v>3468</v>
      </c>
      <c r="BC4666">
        <v>0.87879075274636798</v>
      </c>
      <c r="BD4666">
        <v>87</v>
      </c>
      <c r="BE4666">
        <v>0.10810543380493499</v>
      </c>
      <c r="BF4666">
        <v>60.197550058990601</v>
      </c>
      <c r="BG4666">
        <v>65.688174266202594</v>
      </c>
      <c r="BH4666">
        <v>57.712812832572403</v>
      </c>
      <c r="BI4666">
        <v>57.347822128832</v>
      </c>
    </row>
    <row r="4667" spans="1:61" x14ac:dyDescent="0.25">
      <c r="A4667" s="10" t="str">
        <f>VLOOKUP(D4667,'Index-Relations'!E:F,2,FALSE)</f>
        <v>BM</v>
      </c>
      <c r="B4667" t="s">
        <v>3450</v>
      </c>
      <c r="C4667" s="53" t="s">
        <v>2764</v>
      </c>
      <c r="D4667" s="59" t="s">
        <v>3097</v>
      </c>
      <c r="E4667" s="59" t="s">
        <v>8083</v>
      </c>
      <c r="F4667" t="s">
        <v>1816</v>
      </c>
      <c r="G4667" t="s">
        <v>1815</v>
      </c>
      <c r="H4667" t="s">
        <v>1817</v>
      </c>
      <c r="I4667" s="52">
        <v>45537</v>
      </c>
      <c r="J4667" t="s">
        <v>2457</v>
      </c>
      <c r="K4667">
        <v>3427</v>
      </c>
      <c r="L4667" s="73">
        <v>60.740320080604903</v>
      </c>
      <c r="M4667">
        <v>3298</v>
      </c>
      <c r="N4667">
        <v>0.99706101784409096</v>
      </c>
      <c r="O4667" s="73">
        <v>65.894419654801297</v>
      </c>
      <c r="P4667">
        <v>3298</v>
      </c>
      <c r="Q4667">
        <v>0.99706101784409096</v>
      </c>
      <c r="R4667">
        <v>3110</v>
      </c>
      <c r="S4667">
        <v>0.98787145666448894</v>
      </c>
      <c r="T4667">
        <v>34.299270528022902</v>
      </c>
      <c r="U4667">
        <v>0.69331129163463101</v>
      </c>
      <c r="V4667">
        <v>2475</v>
      </c>
      <c r="W4667">
        <v>0.121099126369376</v>
      </c>
      <c r="X4667">
        <v>522</v>
      </c>
      <c r="Y4667">
        <v>3329</v>
      </c>
      <c r="Z4667">
        <v>0.99636928042831396</v>
      </c>
      <c r="AA4667">
        <v>45.1353022885556</v>
      </c>
      <c r="AB4667">
        <v>2493</v>
      </c>
      <c r="AC4667">
        <v>0.93017350773601903</v>
      </c>
      <c r="AD4667">
        <v>862</v>
      </c>
      <c r="AE4667">
        <v>7.5620891964601603E-2</v>
      </c>
      <c r="AF4667">
        <v>72</v>
      </c>
      <c r="AG4667">
        <v>0</v>
      </c>
      <c r="AH4667">
        <v>6.7638630828403996E-3</v>
      </c>
      <c r="AI4667">
        <v>255</v>
      </c>
      <c r="AJ4667" s="73">
        <v>57.909971033740298</v>
      </c>
      <c r="AK4667">
        <v>3298</v>
      </c>
      <c r="AL4667">
        <v>0.99706101784409096</v>
      </c>
      <c r="AM4667">
        <v>1.2029431022911201E-2</v>
      </c>
      <c r="AN4667">
        <v>32</v>
      </c>
      <c r="AO4667">
        <v>1.18122128941817E-2</v>
      </c>
      <c r="AP4667">
        <v>33</v>
      </c>
      <c r="AQ4667">
        <v>3406</v>
      </c>
      <c r="AR4667">
        <v>0.99965755260051004</v>
      </c>
      <c r="AS4667">
        <v>1.4656743838392E-2</v>
      </c>
      <c r="AT4667">
        <v>16</v>
      </c>
      <c r="AU4667">
        <v>6.5570267929836402E-3</v>
      </c>
      <c r="AV4667">
        <v>19</v>
      </c>
      <c r="AW4667">
        <v>3407</v>
      </c>
      <c r="AX4667">
        <v>0.99966345951597801</v>
      </c>
      <c r="AY4667" s="73">
        <v>58.445070716019501</v>
      </c>
      <c r="AZ4667">
        <v>3298</v>
      </c>
      <c r="BA4667">
        <v>0.99706101784409096</v>
      </c>
      <c r="BB4667">
        <v>3287</v>
      </c>
      <c r="BC4667">
        <v>0.88256749888652597</v>
      </c>
      <c r="BD4667">
        <v>86</v>
      </c>
      <c r="BE4667">
        <v>0.105277840819802</v>
      </c>
      <c r="BF4667">
        <v>60.740320080604903</v>
      </c>
      <c r="BG4667">
        <v>65.894419654801297</v>
      </c>
      <c r="BH4667">
        <v>58.445070716019501</v>
      </c>
      <c r="BI4667">
        <v>57.909971033740298</v>
      </c>
    </row>
    <row r="4668" spans="1:61" x14ac:dyDescent="0.25">
      <c r="A4668" s="10" t="str">
        <f>VLOOKUP(D4668,'Index-Relations'!E:F,2,FALSE)</f>
        <v>BM</v>
      </c>
      <c r="B4668" t="s">
        <v>3450</v>
      </c>
      <c r="C4668" s="53" t="s">
        <v>3350</v>
      </c>
      <c r="D4668" s="59" t="s">
        <v>3097</v>
      </c>
      <c r="E4668" s="59" t="s">
        <v>8084</v>
      </c>
      <c r="F4668" t="s">
        <v>1816</v>
      </c>
      <c r="G4668" t="s">
        <v>1815</v>
      </c>
      <c r="H4668" t="s">
        <v>1817</v>
      </c>
      <c r="I4668" s="52">
        <v>45505</v>
      </c>
      <c r="J4668" t="s">
        <v>2457</v>
      </c>
      <c r="K4668">
        <v>3428</v>
      </c>
      <c r="L4668" s="73">
        <v>60.886183566282298</v>
      </c>
      <c r="M4668">
        <v>3299</v>
      </c>
      <c r="N4668">
        <v>0.99708225616299395</v>
      </c>
      <c r="O4668" s="73">
        <v>65.847534360924996</v>
      </c>
      <c r="P4668">
        <v>3299</v>
      </c>
      <c r="Q4668">
        <v>0.99708225616299395</v>
      </c>
      <c r="R4668">
        <v>3111</v>
      </c>
      <c r="S4668">
        <v>0.98799514655082099</v>
      </c>
      <c r="T4668">
        <v>34.315927630959401</v>
      </c>
      <c r="U4668">
        <v>0.69599519657483599</v>
      </c>
      <c r="V4668">
        <v>2474</v>
      </c>
      <c r="W4668">
        <v>0.12761179203049799</v>
      </c>
      <c r="X4668">
        <v>518</v>
      </c>
      <c r="Y4668">
        <v>3322</v>
      </c>
      <c r="Z4668">
        <v>0.99634526789721201</v>
      </c>
      <c r="AA4668">
        <v>46.5294488891711</v>
      </c>
      <c r="AB4668">
        <v>2460</v>
      </c>
      <c r="AC4668">
        <v>0.93059060524753401</v>
      </c>
      <c r="AD4668">
        <v>860</v>
      </c>
      <c r="AE4668">
        <v>6.5721031796531701E-2</v>
      </c>
      <c r="AF4668">
        <v>108</v>
      </c>
      <c r="AG4668">
        <v>3.68836295593405E-3</v>
      </c>
      <c r="AH4668">
        <v>6.7268221291030402E-3</v>
      </c>
      <c r="AI4668">
        <v>254</v>
      </c>
      <c r="AJ4668" s="73">
        <v>58.0252525492727</v>
      </c>
      <c r="AK4668">
        <v>3299</v>
      </c>
      <c r="AL4668">
        <v>0.99708225616299395</v>
      </c>
      <c r="AM4668">
        <v>1.1958784656737999E-2</v>
      </c>
      <c r="AN4668">
        <v>32</v>
      </c>
      <c r="AO4668">
        <v>1.17411395212519E-2</v>
      </c>
      <c r="AP4668">
        <v>33</v>
      </c>
      <c r="AQ4668">
        <v>3401</v>
      </c>
      <c r="AR4668">
        <v>0.998893966809969</v>
      </c>
      <c r="AS4668">
        <v>1.5098263024533499E-2</v>
      </c>
      <c r="AT4668">
        <v>18</v>
      </c>
      <c r="AU4668">
        <v>6.3189342303765E-3</v>
      </c>
      <c r="AV4668">
        <v>19</v>
      </c>
      <c r="AW4668">
        <v>3401</v>
      </c>
      <c r="AX4668">
        <v>0.99889469495167704</v>
      </c>
      <c r="AY4668" s="73">
        <v>58.718685139959</v>
      </c>
      <c r="AZ4668">
        <v>3299</v>
      </c>
      <c r="BA4668">
        <v>0.99708225616299395</v>
      </c>
      <c r="BB4668">
        <v>3286</v>
      </c>
      <c r="BC4668">
        <v>0.885171725348328</v>
      </c>
      <c r="BD4668">
        <v>82</v>
      </c>
      <c r="BE4668">
        <v>0.10198110194038899</v>
      </c>
      <c r="BF4668">
        <v>60.886183566282298</v>
      </c>
      <c r="BG4668">
        <v>65.847534360924996</v>
      </c>
      <c r="BH4668">
        <v>58.718685139959</v>
      </c>
      <c r="BI4668">
        <v>58.0252525492727</v>
      </c>
    </row>
    <row r="4669" spans="1:61" x14ac:dyDescent="0.25">
      <c r="A4669" s="10" t="str">
        <f>VLOOKUP(D4669,'Index-Relations'!E:F,2,FALSE)</f>
        <v>BM</v>
      </c>
      <c r="B4669" t="s">
        <v>3450</v>
      </c>
      <c r="C4669" s="53" t="s">
        <v>2765</v>
      </c>
      <c r="D4669" s="59" t="s">
        <v>3097</v>
      </c>
      <c r="E4669" s="59" t="s">
        <v>8085</v>
      </c>
      <c r="F4669" t="s">
        <v>1816</v>
      </c>
      <c r="G4669" t="s">
        <v>1815</v>
      </c>
      <c r="H4669" t="s">
        <v>1817</v>
      </c>
      <c r="I4669" s="52">
        <v>45474</v>
      </c>
      <c r="J4669" t="s">
        <v>2457</v>
      </c>
      <c r="K4669">
        <v>3430</v>
      </c>
      <c r="L4669" s="73">
        <v>61.407391293476202</v>
      </c>
      <c r="M4669">
        <v>3301</v>
      </c>
      <c r="N4669">
        <v>0.99710439954960095</v>
      </c>
      <c r="O4669" s="73">
        <v>66.052213553775204</v>
      </c>
      <c r="P4669">
        <v>3301</v>
      </c>
      <c r="Q4669">
        <v>0.99710439954960095</v>
      </c>
      <c r="R4669">
        <v>3113</v>
      </c>
      <c r="S4669">
        <v>0.98808813953664998</v>
      </c>
      <c r="T4669">
        <v>33.986540287371</v>
      </c>
      <c r="U4669">
        <v>0.70129216126568805</v>
      </c>
      <c r="V4669">
        <v>2464</v>
      </c>
      <c r="W4669">
        <v>0.12714579092164899</v>
      </c>
      <c r="X4669">
        <v>517</v>
      </c>
      <c r="Y4669">
        <v>3318</v>
      </c>
      <c r="Z4669">
        <v>0.99467010121114796</v>
      </c>
      <c r="AA4669">
        <v>46.938949414770697</v>
      </c>
      <c r="AB4669">
        <v>2425</v>
      </c>
      <c r="AC4669">
        <v>0.92192376325351999</v>
      </c>
      <c r="AD4669">
        <v>890</v>
      </c>
      <c r="AE4669">
        <v>7.26156963694536E-2</v>
      </c>
      <c r="AF4669">
        <v>115</v>
      </c>
      <c r="AG4669">
        <v>5.4605403770263796E-3</v>
      </c>
      <c r="AH4669">
        <v>5.8596413016430201E-3</v>
      </c>
      <c r="AI4669">
        <v>253</v>
      </c>
      <c r="AJ4669" s="73">
        <v>58.472647367137597</v>
      </c>
      <c r="AK4669">
        <v>3301</v>
      </c>
      <c r="AL4669">
        <v>0.99710439954960095</v>
      </c>
      <c r="AM4669">
        <v>1.1415971211992299E-2</v>
      </c>
      <c r="AN4669">
        <v>31</v>
      </c>
      <c r="AO4669">
        <v>1.13980519439247E-2</v>
      </c>
      <c r="AP4669">
        <v>34</v>
      </c>
      <c r="AQ4669">
        <v>3403</v>
      </c>
      <c r="AR4669">
        <v>0.99888219906215003</v>
      </c>
      <c r="AS4669">
        <v>1.4430804396949199E-2</v>
      </c>
      <c r="AT4669">
        <v>18</v>
      </c>
      <c r="AU4669">
        <v>5.81993700515705E-3</v>
      </c>
      <c r="AV4669">
        <v>19</v>
      </c>
      <c r="AW4669">
        <v>3403</v>
      </c>
      <c r="AX4669">
        <v>0.99888288030990402</v>
      </c>
      <c r="AY4669" s="73">
        <v>59.450222550108897</v>
      </c>
      <c r="AZ4669">
        <v>3301</v>
      </c>
      <c r="BA4669">
        <v>0.99710439954960095</v>
      </c>
      <c r="BB4669">
        <v>3287</v>
      </c>
      <c r="BC4669">
        <v>0.88595160773042503</v>
      </c>
      <c r="BD4669">
        <v>82</v>
      </c>
      <c r="BE4669">
        <v>0.10153253938780001</v>
      </c>
      <c r="BF4669">
        <v>61.407391293476202</v>
      </c>
      <c r="BG4669">
        <v>66.052213553775204</v>
      </c>
      <c r="BH4669">
        <v>59.450222550108897</v>
      </c>
      <c r="BI4669">
        <v>58.472647367137597</v>
      </c>
    </row>
    <row r="4670" spans="1:61" x14ac:dyDescent="0.25">
      <c r="A4670" s="10" t="str">
        <f>VLOOKUP(D4670,'Index-Relations'!E:F,2,FALSE)</f>
        <v>BM</v>
      </c>
      <c r="B4670" t="s">
        <v>3450</v>
      </c>
      <c r="C4670" s="53" t="s">
        <v>2766</v>
      </c>
      <c r="D4670" s="59" t="s">
        <v>3097</v>
      </c>
      <c r="E4670" s="59" t="s">
        <v>8086</v>
      </c>
      <c r="F4670" t="s">
        <v>1816</v>
      </c>
      <c r="G4670" t="s">
        <v>1815</v>
      </c>
      <c r="H4670" t="s">
        <v>1817</v>
      </c>
      <c r="I4670" s="52">
        <v>45446</v>
      </c>
      <c r="J4670" t="s">
        <v>2457</v>
      </c>
      <c r="K4670">
        <v>3417</v>
      </c>
      <c r="L4670" s="73">
        <v>61.5922575231602</v>
      </c>
      <c r="M4670">
        <v>3303</v>
      </c>
      <c r="N4670">
        <v>0.99714302418507705</v>
      </c>
      <c r="O4670" s="73">
        <v>66.0130856122192</v>
      </c>
      <c r="P4670">
        <v>3303</v>
      </c>
      <c r="Q4670">
        <v>0.99714302418507705</v>
      </c>
      <c r="R4670">
        <v>3115</v>
      </c>
      <c r="S4670">
        <v>0.98783444072302495</v>
      </c>
      <c r="T4670">
        <v>34.254089036392998</v>
      </c>
      <c r="U4670">
        <v>0.70643775293053201</v>
      </c>
      <c r="V4670">
        <v>2461</v>
      </c>
      <c r="W4670">
        <v>0.135574734157452</v>
      </c>
      <c r="X4670">
        <v>515</v>
      </c>
      <c r="Y4670">
        <v>3316</v>
      </c>
      <c r="Z4670">
        <v>0.99431441730519698</v>
      </c>
      <c r="AA4670">
        <v>48.7957650275373</v>
      </c>
      <c r="AB4670">
        <v>2410</v>
      </c>
      <c r="AC4670">
        <v>0.92317486808685001</v>
      </c>
      <c r="AD4670">
        <v>903</v>
      </c>
      <c r="AE4670">
        <v>7.0992740125917497E-2</v>
      </c>
      <c r="AF4670">
        <v>104</v>
      </c>
      <c r="AG4670">
        <v>5.8323917872322899E-3</v>
      </c>
      <c r="AH4670">
        <v>6.1223069395630403E-3</v>
      </c>
      <c r="AI4670">
        <v>253</v>
      </c>
      <c r="AJ4670" s="73">
        <v>58.601790589326598</v>
      </c>
      <c r="AK4670">
        <v>3303</v>
      </c>
      <c r="AL4670">
        <v>0.99714302418507705</v>
      </c>
      <c r="AM4670">
        <v>1.1247113893165701E-2</v>
      </c>
      <c r="AN4670">
        <v>30</v>
      </c>
      <c r="AO4670">
        <v>1.1558210535239101E-2</v>
      </c>
      <c r="AP4670">
        <v>34</v>
      </c>
      <c r="AQ4670">
        <v>3397</v>
      </c>
      <c r="AR4670">
        <v>0.99896089116353404</v>
      </c>
      <c r="AS4670">
        <v>1.5356223896858199E-2</v>
      </c>
      <c r="AT4670">
        <v>18</v>
      </c>
      <c r="AU4670">
        <v>5.9939074665136399E-3</v>
      </c>
      <c r="AV4670">
        <v>19</v>
      </c>
      <c r="AW4670">
        <v>3393</v>
      </c>
      <c r="AX4670">
        <v>0.99893309759058402</v>
      </c>
      <c r="AY4670" s="73">
        <v>59.845536964679901</v>
      </c>
      <c r="AZ4670">
        <v>3303</v>
      </c>
      <c r="BA4670">
        <v>0.99714302418507705</v>
      </c>
      <c r="BB4670">
        <v>3281</v>
      </c>
      <c r="BC4670">
        <v>0.88692403200223102</v>
      </c>
      <c r="BD4670">
        <v>82</v>
      </c>
      <c r="BE4670">
        <v>0.100478648626064</v>
      </c>
      <c r="BF4670">
        <v>61.5922575231602</v>
      </c>
      <c r="BG4670">
        <v>66.0130856122192</v>
      </c>
      <c r="BH4670">
        <v>59.845536964679901</v>
      </c>
      <c r="BI4670">
        <v>58.601790589326598</v>
      </c>
    </row>
    <row r="4671" spans="1:61" x14ac:dyDescent="0.25">
      <c r="A4671" s="10" t="str">
        <f>VLOOKUP(D4671,'Index-Relations'!E:F,2,FALSE)</f>
        <v>BM</v>
      </c>
      <c r="B4671" t="s">
        <v>3450</v>
      </c>
      <c r="C4671" s="53" t="s">
        <v>2767</v>
      </c>
      <c r="D4671" s="59" t="s">
        <v>3097</v>
      </c>
      <c r="E4671" s="59" t="s">
        <v>8087</v>
      </c>
      <c r="F4671" t="s">
        <v>1816</v>
      </c>
      <c r="G4671" t="s">
        <v>1815</v>
      </c>
      <c r="H4671" t="s">
        <v>1817</v>
      </c>
      <c r="I4671" s="52">
        <v>45413</v>
      </c>
      <c r="J4671" t="s">
        <v>2457</v>
      </c>
      <c r="K4671">
        <v>3420</v>
      </c>
      <c r="L4671" s="73">
        <v>61.5017156389831</v>
      </c>
      <c r="M4671">
        <v>3306</v>
      </c>
      <c r="N4671">
        <v>0.99718806481942501</v>
      </c>
      <c r="O4671" s="73">
        <v>65.958406595808199</v>
      </c>
      <c r="P4671">
        <v>3306</v>
      </c>
      <c r="Q4671">
        <v>0.99718806481942501</v>
      </c>
      <c r="R4671">
        <v>3118</v>
      </c>
      <c r="S4671">
        <v>0.98747317315826999</v>
      </c>
      <c r="T4671">
        <v>34.537575358791102</v>
      </c>
      <c r="U4671">
        <v>0.70028093872185804</v>
      </c>
      <c r="V4671">
        <v>2459</v>
      </c>
      <c r="W4671">
        <v>0.132300863162301</v>
      </c>
      <c r="X4671">
        <v>516</v>
      </c>
      <c r="Y4671">
        <v>3315</v>
      </c>
      <c r="Z4671">
        <v>0.99434994770617602</v>
      </c>
      <c r="AA4671">
        <v>50.882185720902697</v>
      </c>
      <c r="AB4671">
        <v>2402</v>
      </c>
      <c r="AC4671">
        <v>0.92163152362131195</v>
      </c>
      <c r="AD4671">
        <v>910</v>
      </c>
      <c r="AE4671">
        <v>7.2555301283481102E-2</v>
      </c>
      <c r="AF4671">
        <v>108</v>
      </c>
      <c r="AG4671">
        <v>5.8131750952065903E-3</v>
      </c>
      <c r="AH4671">
        <v>5.87536428784949E-3</v>
      </c>
      <c r="AI4671">
        <v>253</v>
      </c>
      <c r="AJ4671" s="73">
        <v>58.391469270251498</v>
      </c>
      <c r="AK4671">
        <v>3306</v>
      </c>
      <c r="AL4671">
        <v>0.99718806481942501</v>
      </c>
      <c r="AM4671">
        <v>1.12786263037987E-2</v>
      </c>
      <c r="AN4671">
        <v>30</v>
      </c>
      <c r="AO4671">
        <v>1.4943804578561501E-2</v>
      </c>
      <c r="AP4671">
        <v>33</v>
      </c>
      <c r="AQ4671">
        <v>3394</v>
      </c>
      <c r="AR4671">
        <v>0.99890774429988305</v>
      </c>
      <c r="AS4671">
        <v>1.5322274238807601E-2</v>
      </c>
      <c r="AT4671">
        <v>18</v>
      </c>
      <c r="AU4671">
        <v>5.9583421339824798E-3</v>
      </c>
      <c r="AV4671">
        <v>20</v>
      </c>
      <c r="AW4671">
        <v>3395</v>
      </c>
      <c r="AX4671">
        <v>0.99891492484590305</v>
      </c>
      <c r="AY4671" s="73">
        <v>59.814222069014903</v>
      </c>
      <c r="AZ4671">
        <v>3306</v>
      </c>
      <c r="BA4671">
        <v>0.99718806481942501</v>
      </c>
      <c r="BB4671">
        <v>3273</v>
      </c>
      <c r="BC4671">
        <v>0.88962309443409404</v>
      </c>
      <c r="BD4671">
        <v>88</v>
      </c>
      <c r="BE4671">
        <v>9.4340845287227401E-2</v>
      </c>
      <c r="BF4671">
        <v>61.5017156389831</v>
      </c>
      <c r="BG4671">
        <v>65.958406595808199</v>
      </c>
      <c r="BH4671">
        <v>59.814222069014903</v>
      </c>
      <c r="BI4671">
        <v>58.391469270251498</v>
      </c>
    </row>
    <row r="4672" spans="1:61" x14ac:dyDescent="0.25">
      <c r="A4672" s="10" t="str">
        <f>VLOOKUP(D4672,'Index-Relations'!E:F,2,FALSE)</f>
        <v>BM</v>
      </c>
      <c r="B4672" t="s">
        <v>3450</v>
      </c>
      <c r="C4672" s="53" t="s">
        <v>2768</v>
      </c>
      <c r="D4672" s="59" t="s">
        <v>3097</v>
      </c>
      <c r="E4672" s="59" t="s">
        <v>8088</v>
      </c>
      <c r="F4672" t="s">
        <v>1816</v>
      </c>
      <c r="G4672" t="s">
        <v>1815</v>
      </c>
      <c r="H4672" t="s">
        <v>1817</v>
      </c>
      <c r="I4672" s="52">
        <v>45383</v>
      </c>
      <c r="J4672" t="s">
        <v>2457</v>
      </c>
      <c r="K4672">
        <v>3417</v>
      </c>
      <c r="L4672">
        <v>66.170782727646596</v>
      </c>
      <c r="M4672">
        <v>3305</v>
      </c>
      <c r="N4672">
        <v>0.99805940177918695</v>
      </c>
      <c r="O4672">
        <v>71.050921215968899</v>
      </c>
      <c r="P4672">
        <v>3305</v>
      </c>
      <c r="Q4672">
        <v>0.99805940177918695</v>
      </c>
      <c r="R4672">
        <v>3119</v>
      </c>
      <c r="S4672">
        <v>0.98838889422866505</v>
      </c>
      <c r="T4672">
        <v>34.358804072787301</v>
      </c>
      <c r="U4672">
        <v>0.700552986816808</v>
      </c>
      <c r="V4672">
        <v>2459</v>
      </c>
      <c r="W4672">
        <v>0.13161136824501299</v>
      </c>
      <c r="X4672">
        <v>516</v>
      </c>
      <c r="Y4672">
        <v>3314</v>
      </c>
      <c r="Z4672">
        <v>0.99494674816432804</v>
      </c>
      <c r="AA4672">
        <v>49.195653184146401</v>
      </c>
      <c r="AB4672">
        <v>2399</v>
      </c>
      <c r="AC4672">
        <v>0.92168975453007596</v>
      </c>
      <c r="AD4672">
        <v>912</v>
      </c>
      <c r="AE4672">
        <v>7.3085677323285594E-2</v>
      </c>
      <c r="AF4672">
        <v>106</v>
      </c>
      <c r="AG4672">
        <v>5.2245681466383601E-3</v>
      </c>
      <c r="AH4672">
        <v>5.8057248383988902E-3</v>
      </c>
      <c r="AI4672">
        <v>253</v>
      </c>
      <c r="AJ4672">
        <v>61.972842402287597</v>
      </c>
      <c r="AK4672">
        <v>3305</v>
      </c>
      <c r="AL4672">
        <v>0.99805940177918695</v>
      </c>
      <c r="AM4672">
        <v>1.13429956506792E-2</v>
      </c>
      <c r="AN4672">
        <v>30</v>
      </c>
      <c r="AO4672">
        <v>1.37284716931458E-2</v>
      </c>
      <c r="AP4672">
        <v>33</v>
      </c>
      <c r="AQ4672">
        <v>3393</v>
      </c>
      <c r="AR4672">
        <v>0.99961357459470801</v>
      </c>
      <c r="AS4672">
        <v>1.53047142832202E-2</v>
      </c>
      <c r="AT4672">
        <v>18</v>
      </c>
      <c r="AU4672">
        <v>5.68689017830007E-3</v>
      </c>
      <c r="AV4672">
        <v>20</v>
      </c>
      <c r="AW4672">
        <v>3394</v>
      </c>
      <c r="AX4672">
        <v>0.99961975266445002</v>
      </c>
      <c r="AY4672">
        <v>64.512812966420299</v>
      </c>
      <c r="AZ4672">
        <v>3305</v>
      </c>
      <c r="BA4672">
        <v>0.99805940177918695</v>
      </c>
      <c r="BB4672">
        <v>3272</v>
      </c>
      <c r="BC4672">
        <v>0.890895140865963</v>
      </c>
      <c r="BD4672">
        <v>88</v>
      </c>
      <c r="BE4672">
        <v>9.4989962035598993E-2</v>
      </c>
      <c r="BF4672">
        <v>61.895990612627699</v>
      </c>
      <c r="BG4672">
        <v>66.202532812697896</v>
      </c>
      <c r="BH4672">
        <v>60.573982196043303</v>
      </c>
      <c r="BI4672">
        <v>58.421272294831098</v>
      </c>
    </row>
    <row r="4673" spans="1:61" x14ac:dyDescent="0.25">
      <c r="A4673" s="10" t="str">
        <f>VLOOKUP(D4673,'Index-Relations'!E:F,2,FALSE)</f>
        <v>BM</v>
      </c>
      <c r="B4673" t="s">
        <v>3450</v>
      </c>
      <c r="C4673" s="53" t="s">
        <v>2769</v>
      </c>
      <c r="D4673" s="59" t="s">
        <v>3097</v>
      </c>
      <c r="E4673" s="59" t="s">
        <v>8089</v>
      </c>
      <c r="F4673" t="s">
        <v>1816</v>
      </c>
      <c r="G4673" t="s">
        <v>1815</v>
      </c>
      <c r="H4673" t="s">
        <v>1817</v>
      </c>
      <c r="I4673" s="52">
        <v>45352</v>
      </c>
      <c r="J4673" t="s">
        <v>2457</v>
      </c>
      <c r="K4673">
        <v>3410</v>
      </c>
      <c r="L4673">
        <v>66.6123765107221</v>
      </c>
      <c r="M4673">
        <v>3290</v>
      </c>
      <c r="N4673">
        <v>0.99692974068709805</v>
      </c>
      <c r="O4673">
        <v>71.299719143904198</v>
      </c>
      <c r="P4673">
        <v>3290</v>
      </c>
      <c r="Q4673">
        <v>0.99692974068709805</v>
      </c>
      <c r="R4673">
        <v>3123</v>
      </c>
      <c r="S4673">
        <v>0.98828646258308495</v>
      </c>
      <c r="T4673">
        <v>34.418075131849101</v>
      </c>
      <c r="U4673">
        <v>0.68466478366370198</v>
      </c>
      <c r="V4673">
        <v>2437</v>
      </c>
      <c r="W4673">
        <v>0.122536887831406</v>
      </c>
      <c r="X4673">
        <v>460</v>
      </c>
      <c r="Y4673">
        <v>3318</v>
      </c>
      <c r="Z4673">
        <v>0.99517670877472497</v>
      </c>
      <c r="AA4673">
        <v>49.918787203340798</v>
      </c>
      <c r="AB4673">
        <v>2401</v>
      </c>
      <c r="AC4673">
        <v>0.92039927949647904</v>
      </c>
      <c r="AD4673">
        <v>914</v>
      </c>
      <c r="AE4673">
        <v>7.4615956474088405E-2</v>
      </c>
      <c r="AF4673">
        <v>95</v>
      </c>
      <c r="AG4673">
        <v>4.9847640294316898E-3</v>
      </c>
      <c r="AH4673">
        <v>1.71247957997567E-3</v>
      </c>
      <c r="AI4673">
        <v>184</v>
      </c>
      <c r="AJ4673">
        <v>62.6503535798672</v>
      </c>
      <c r="AK4673">
        <v>3290</v>
      </c>
      <c r="AL4673">
        <v>0.99692974068709805</v>
      </c>
      <c r="AM4673">
        <v>1.1518256612756499E-2</v>
      </c>
      <c r="AN4673">
        <v>31</v>
      </c>
      <c r="AO4673">
        <v>1.3709914881539E-2</v>
      </c>
      <c r="AP4673">
        <v>33</v>
      </c>
      <c r="AQ4673">
        <v>3390</v>
      </c>
      <c r="AR4673">
        <v>0.99961020470419104</v>
      </c>
      <c r="AS4673">
        <v>1.50574187769318E-2</v>
      </c>
      <c r="AT4673">
        <v>18</v>
      </c>
      <c r="AU4673">
        <v>6.3310165685845797E-3</v>
      </c>
      <c r="AV4673">
        <v>21</v>
      </c>
      <c r="AW4673">
        <v>3384</v>
      </c>
      <c r="AX4673">
        <v>0.99955432145343504</v>
      </c>
      <c r="AY4673">
        <v>64.694917835717803</v>
      </c>
      <c r="AZ4673">
        <v>3290</v>
      </c>
      <c r="BA4673">
        <v>0.99692974068709805</v>
      </c>
      <c r="BB4673">
        <v>3269</v>
      </c>
      <c r="BC4673">
        <v>0.88933006589081698</v>
      </c>
      <c r="BD4673">
        <v>88</v>
      </c>
      <c r="BE4673">
        <v>9.6570223931834301E-2</v>
      </c>
      <c r="BF4673">
        <v>62.310890807039002</v>
      </c>
      <c r="BG4673">
        <v>66.430017864058996</v>
      </c>
      <c r="BH4673">
        <v>60.726209198952901</v>
      </c>
      <c r="BI4673">
        <v>59.041047915199599</v>
      </c>
    </row>
    <row r="4674" spans="1:61" x14ac:dyDescent="0.25">
      <c r="A4674" s="10" t="str">
        <f>VLOOKUP(D4674,'Index-Relations'!E:F,2,FALSE)</f>
        <v>BM</v>
      </c>
      <c r="B4674" t="s">
        <v>3450</v>
      </c>
      <c r="C4674" s="53" t="s">
        <v>2770</v>
      </c>
      <c r="D4674" s="59" t="s">
        <v>3097</v>
      </c>
      <c r="E4674" s="59" t="s">
        <v>8090</v>
      </c>
      <c r="F4674" t="s">
        <v>1816</v>
      </c>
      <c r="G4674" t="s">
        <v>1815</v>
      </c>
      <c r="H4674" t="s">
        <v>1817</v>
      </c>
      <c r="I4674" s="52">
        <v>45323</v>
      </c>
      <c r="J4674" t="s">
        <v>2457</v>
      </c>
      <c r="K4674">
        <v>3411</v>
      </c>
      <c r="L4674">
        <v>67.277655983869906</v>
      </c>
      <c r="M4674">
        <v>3286</v>
      </c>
      <c r="N4674">
        <v>0.99702744387047304</v>
      </c>
      <c r="O4674">
        <v>71.635398190472799</v>
      </c>
      <c r="P4674">
        <v>3286</v>
      </c>
      <c r="Q4674">
        <v>0.99702744387047304</v>
      </c>
      <c r="R4674">
        <v>3124</v>
      </c>
      <c r="S4674">
        <v>0.98861751838060896</v>
      </c>
      <c r="T4674">
        <v>34.6833295367543</v>
      </c>
      <c r="U4674">
        <v>0.677663480879658</v>
      </c>
      <c r="V4674">
        <v>2428</v>
      </c>
      <c r="W4674">
        <v>0.12020188106220001</v>
      </c>
      <c r="X4674">
        <v>446</v>
      </c>
      <c r="Y4674">
        <v>3317</v>
      </c>
      <c r="Z4674">
        <v>0.99553653500054295</v>
      </c>
      <c r="AA4674">
        <v>51.483187892832397</v>
      </c>
      <c r="AB4674">
        <v>2398</v>
      </c>
      <c r="AC4674">
        <v>0.91822104310498798</v>
      </c>
      <c r="AD4674">
        <v>916</v>
      </c>
      <c r="AE4674">
        <v>7.7157980162231798E-2</v>
      </c>
      <c r="AF4674">
        <v>97</v>
      </c>
      <c r="AG4674">
        <v>4.62097673277933E-3</v>
      </c>
      <c r="AH4674">
        <v>1.73527163011069E-3</v>
      </c>
      <c r="AI4674">
        <v>176</v>
      </c>
      <c r="AJ4674">
        <v>63.399475247629297</v>
      </c>
      <c r="AK4674">
        <v>3286</v>
      </c>
      <c r="AL4674">
        <v>0.99702744387047304</v>
      </c>
      <c r="AM4674">
        <v>1.19360639857728E-2</v>
      </c>
      <c r="AN4674">
        <v>31</v>
      </c>
      <c r="AO4674">
        <v>1.3841257414084601E-2</v>
      </c>
      <c r="AP4674">
        <v>33</v>
      </c>
      <c r="AQ4674">
        <v>3381</v>
      </c>
      <c r="AR4674">
        <v>0.99934410969951004</v>
      </c>
      <c r="AS4674">
        <v>1.54486432448701E-2</v>
      </c>
      <c r="AT4674">
        <v>18</v>
      </c>
      <c r="AU4674">
        <v>6.5765449223547804E-3</v>
      </c>
      <c r="AV4674">
        <v>21</v>
      </c>
      <c r="AW4674">
        <v>3383</v>
      </c>
      <c r="AX4674">
        <v>0.99935578766513999</v>
      </c>
      <c r="AY4674">
        <v>65.283696752027097</v>
      </c>
      <c r="AZ4674">
        <v>3286</v>
      </c>
      <c r="BA4674">
        <v>0.99702744387047304</v>
      </c>
      <c r="BB4674">
        <v>3256</v>
      </c>
      <c r="BC4674">
        <v>0.89236740426620298</v>
      </c>
      <c r="BD4674">
        <v>92</v>
      </c>
      <c r="BE4674">
        <v>9.3135448019222106E-2</v>
      </c>
      <c r="BF4674">
        <v>62.887180772671201</v>
      </c>
      <c r="BG4674">
        <v>66.666769228470201</v>
      </c>
      <c r="BH4674">
        <v>61.155205231036199</v>
      </c>
      <c r="BI4674">
        <v>59.673592932344299</v>
      </c>
    </row>
    <row r="4675" spans="1:61" x14ac:dyDescent="0.25">
      <c r="A4675" s="10" t="str">
        <f>VLOOKUP(D4675,'Index-Relations'!E:F,2,FALSE)</f>
        <v>ESG</v>
      </c>
      <c r="B4675" t="s">
        <v>3450</v>
      </c>
      <c r="C4675" s="53" t="s">
        <v>2760</v>
      </c>
      <c r="D4675" s="59" t="s">
        <v>2901</v>
      </c>
      <c r="E4675" s="59" t="s">
        <v>8091</v>
      </c>
      <c r="F4675" t="s">
        <v>1820</v>
      </c>
      <c r="G4675" t="s">
        <v>1819</v>
      </c>
      <c r="H4675" t="s">
        <v>1821</v>
      </c>
      <c r="I4675" s="52">
        <v>45658</v>
      </c>
      <c r="J4675" t="s">
        <v>2457</v>
      </c>
      <c r="K4675">
        <v>1392</v>
      </c>
      <c r="L4675" s="73">
        <v>68.072996643644998</v>
      </c>
      <c r="M4675">
        <v>1392</v>
      </c>
      <c r="N4675">
        <v>1</v>
      </c>
      <c r="O4675" s="73">
        <v>74.319516652908007</v>
      </c>
      <c r="P4675">
        <v>1392</v>
      </c>
      <c r="Q4675">
        <v>1</v>
      </c>
      <c r="R4675">
        <v>1348</v>
      </c>
      <c r="S4675">
        <v>0.995430374437835</v>
      </c>
      <c r="T4675">
        <v>32.003485176101002</v>
      </c>
      <c r="U4675">
        <v>0.65795015282106695</v>
      </c>
      <c r="V4675">
        <v>1015</v>
      </c>
      <c r="W4675">
        <v>0.11228149053972999</v>
      </c>
      <c r="X4675">
        <v>197</v>
      </c>
      <c r="Y4675">
        <v>1391</v>
      </c>
      <c r="Z4675">
        <v>0.99962523716049201</v>
      </c>
      <c r="AA4675">
        <v>32.976585417016501</v>
      </c>
      <c r="AB4675">
        <v>1261</v>
      </c>
      <c r="AC4675">
        <v>0.94195944087056904</v>
      </c>
      <c r="AD4675">
        <v>130</v>
      </c>
      <c r="AE4675">
        <v>5.7665796289923903E-2</v>
      </c>
      <c r="AF4675">
        <v>1</v>
      </c>
      <c r="AG4675">
        <v>3.7476283950658301E-4</v>
      </c>
      <c r="AH4675">
        <v>3.8635481854331901E-3</v>
      </c>
      <c r="AI4675">
        <v>96</v>
      </c>
      <c r="AJ4675" s="73">
        <v>64.561749483930001</v>
      </c>
      <c r="AK4675">
        <v>1392</v>
      </c>
      <c r="AL4675">
        <v>1</v>
      </c>
      <c r="AM4675">
        <v>0</v>
      </c>
      <c r="AN4675">
        <v>0</v>
      </c>
      <c r="AO4675">
        <v>1.72861057977316E-3</v>
      </c>
      <c r="AP4675">
        <v>1</v>
      </c>
      <c r="AQ4675">
        <v>1392</v>
      </c>
      <c r="AR4675">
        <v>1</v>
      </c>
      <c r="AS4675">
        <v>0</v>
      </c>
      <c r="AT4675">
        <v>0</v>
      </c>
      <c r="AU4675">
        <v>0</v>
      </c>
      <c r="AV4675">
        <v>0</v>
      </c>
      <c r="AW4675">
        <v>1392</v>
      </c>
      <c r="AX4675">
        <v>0.999999999999999</v>
      </c>
      <c r="AY4675" s="73">
        <v>64.306933549272998</v>
      </c>
      <c r="AZ4675">
        <v>1392</v>
      </c>
      <c r="BA4675">
        <v>1</v>
      </c>
      <c r="BB4675">
        <v>1347</v>
      </c>
      <c r="BC4675">
        <v>0.90348918057781102</v>
      </c>
      <c r="BD4675">
        <v>44</v>
      </c>
      <c r="BE4675">
        <v>9.4782208842414895E-2</v>
      </c>
      <c r="BF4675">
        <v>68.072996643644998</v>
      </c>
      <c r="BG4675">
        <v>74.319516652908007</v>
      </c>
      <c r="BH4675">
        <v>64.306933549272998</v>
      </c>
      <c r="BI4675">
        <v>64.561749483930001</v>
      </c>
    </row>
    <row r="4676" spans="1:61" x14ac:dyDescent="0.25">
      <c r="A4676" s="10" t="str">
        <f>VLOOKUP(D4676,'Index-Relations'!E:F,2,FALSE)</f>
        <v>ESG</v>
      </c>
      <c r="B4676" t="s">
        <v>3450</v>
      </c>
      <c r="C4676" s="53" t="s">
        <v>2761</v>
      </c>
      <c r="D4676" s="59" t="s">
        <v>2901</v>
      </c>
      <c r="E4676" s="59" t="s">
        <v>8092</v>
      </c>
      <c r="F4676" t="s">
        <v>1820</v>
      </c>
      <c r="G4676" t="s">
        <v>1819</v>
      </c>
      <c r="H4676" t="s">
        <v>1821</v>
      </c>
      <c r="I4676" s="52">
        <v>45628</v>
      </c>
      <c r="J4676" t="s">
        <v>2457</v>
      </c>
      <c r="K4676">
        <v>1392</v>
      </c>
      <c r="L4676" s="73">
        <v>68.056690919947997</v>
      </c>
      <c r="M4676">
        <v>1392</v>
      </c>
      <c r="N4676">
        <v>1</v>
      </c>
      <c r="O4676" s="73">
        <v>74.041693988703003</v>
      </c>
      <c r="P4676">
        <v>1392</v>
      </c>
      <c r="Q4676">
        <v>1</v>
      </c>
      <c r="R4676">
        <v>1348</v>
      </c>
      <c r="S4676">
        <v>0.99549200603471699</v>
      </c>
      <c r="T4676">
        <v>32.024512007352797</v>
      </c>
      <c r="U4676">
        <v>0.65874526225412799</v>
      </c>
      <c r="V4676">
        <v>1014</v>
      </c>
      <c r="W4676">
        <v>0.112454829076687</v>
      </c>
      <c r="X4676">
        <v>198</v>
      </c>
      <c r="Y4676">
        <v>1390</v>
      </c>
      <c r="Z4676">
        <v>0.99959907202086096</v>
      </c>
      <c r="AA4676">
        <v>30.359664701849201</v>
      </c>
      <c r="AB4676">
        <v>1266</v>
      </c>
      <c r="AC4676">
        <v>0.94137336074731304</v>
      </c>
      <c r="AD4676">
        <v>124</v>
      </c>
      <c r="AE4676">
        <v>5.8225711273546497E-2</v>
      </c>
      <c r="AF4676">
        <v>2</v>
      </c>
      <c r="AG4676">
        <v>4.0092797914040301E-4</v>
      </c>
      <c r="AH4676">
        <v>3.80883294237823E-3</v>
      </c>
      <c r="AI4676">
        <v>95</v>
      </c>
      <c r="AJ4676" s="73">
        <v>64.5695104566</v>
      </c>
      <c r="AK4676">
        <v>1392</v>
      </c>
      <c r="AL4676">
        <v>1</v>
      </c>
      <c r="AM4676">
        <v>0</v>
      </c>
      <c r="AN4676">
        <v>0</v>
      </c>
      <c r="AO4676">
        <v>1.7889841468913901E-3</v>
      </c>
      <c r="AP4676">
        <v>1</v>
      </c>
      <c r="AQ4676">
        <v>1392</v>
      </c>
      <c r="AR4676">
        <v>1</v>
      </c>
      <c r="AS4676">
        <v>0</v>
      </c>
      <c r="AT4676">
        <v>0</v>
      </c>
      <c r="AU4676">
        <v>0</v>
      </c>
      <c r="AV4676">
        <v>0</v>
      </c>
      <c r="AW4676">
        <v>1392</v>
      </c>
      <c r="AX4676">
        <v>1</v>
      </c>
      <c r="AY4676" s="73">
        <v>64.545745840081906</v>
      </c>
      <c r="AZ4676">
        <v>1392</v>
      </c>
      <c r="BA4676">
        <v>1</v>
      </c>
      <c r="BB4676">
        <v>1347</v>
      </c>
      <c r="BC4676">
        <v>0.90616734987821601</v>
      </c>
      <c r="BD4676">
        <v>44</v>
      </c>
      <c r="BE4676">
        <v>9.2043665974891997E-2</v>
      </c>
      <c r="BF4676">
        <v>68.056690919947997</v>
      </c>
      <c r="BG4676">
        <v>74.041693988703003</v>
      </c>
      <c r="BH4676">
        <v>64.545745840081906</v>
      </c>
      <c r="BI4676">
        <v>64.5695104566</v>
      </c>
    </row>
    <row r="4677" spans="1:61" x14ac:dyDescent="0.25">
      <c r="A4677" s="10" t="str">
        <f>VLOOKUP(D4677,'Index-Relations'!E:F,2,FALSE)</f>
        <v>ESG</v>
      </c>
      <c r="B4677" t="s">
        <v>3450</v>
      </c>
      <c r="C4677" s="53" t="s">
        <v>2762</v>
      </c>
      <c r="D4677" s="59" t="s">
        <v>2901</v>
      </c>
      <c r="E4677" s="59" t="s">
        <v>8093</v>
      </c>
      <c r="F4677" t="s">
        <v>1820</v>
      </c>
      <c r="G4677" t="s">
        <v>1819</v>
      </c>
      <c r="H4677" t="s">
        <v>1821</v>
      </c>
      <c r="I4677" s="52">
        <v>45597</v>
      </c>
      <c r="J4677" t="s">
        <v>2457</v>
      </c>
      <c r="K4677">
        <v>1392</v>
      </c>
      <c r="L4677" s="73">
        <v>68.532439242646902</v>
      </c>
      <c r="M4677">
        <v>1392</v>
      </c>
      <c r="N4677">
        <v>1</v>
      </c>
      <c r="O4677" s="73">
        <v>74.333183441307995</v>
      </c>
      <c r="P4677">
        <v>1392</v>
      </c>
      <c r="Q4677">
        <v>1</v>
      </c>
      <c r="R4677">
        <v>1348</v>
      </c>
      <c r="S4677">
        <v>0.99528370768351004</v>
      </c>
      <c r="T4677">
        <v>32.195402504900699</v>
      </c>
      <c r="U4677">
        <v>0.66146151428785405</v>
      </c>
      <c r="V4677">
        <v>1013</v>
      </c>
      <c r="W4677">
        <v>0.1127239684691</v>
      </c>
      <c r="X4677">
        <v>198</v>
      </c>
      <c r="Y4677">
        <v>1390</v>
      </c>
      <c r="Z4677">
        <v>0.99961610559139003</v>
      </c>
      <c r="AA4677">
        <v>31.6369877898575</v>
      </c>
      <c r="AB4677">
        <v>1264</v>
      </c>
      <c r="AC4677">
        <v>0.93831877970879796</v>
      </c>
      <c r="AD4677">
        <v>126</v>
      </c>
      <c r="AE4677">
        <v>6.1297325882592998E-2</v>
      </c>
      <c r="AF4677">
        <v>2</v>
      </c>
      <c r="AG4677">
        <v>3.8389440860903102E-4</v>
      </c>
      <c r="AH4677">
        <v>4.4857221586953096E-3</v>
      </c>
      <c r="AI4677">
        <v>94</v>
      </c>
      <c r="AJ4677" s="73">
        <v>65.18384610215</v>
      </c>
      <c r="AK4677">
        <v>1392</v>
      </c>
      <c r="AL4677">
        <v>1</v>
      </c>
      <c r="AM4677">
        <v>0</v>
      </c>
      <c r="AN4677">
        <v>0</v>
      </c>
      <c r="AO4677">
        <v>0</v>
      </c>
      <c r="AP4677">
        <v>0</v>
      </c>
      <c r="AQ4677">
        <v>1392</v>
      </c>
      <c r="AR4677">
        <v>1</v>
      </c>
      <c r="AS4677">
        <v>0</v>
      </c>
      <c r="AT4677">
        <v>0</v>
      </c>
      <c r="AU4677">
        <v>0</v>
      </c>
      <c r="AV4677">
        <v>0</v>
      </c>
      <c r="AW4677">
        <v>1392</v>
      </c>
      <c r="AX4677">
        <v>0.999999999999999</v>
      </c>
      <c r="AY4677" s="73">
        <v>64.984799121886994</v>
      </c>
      <c r="AZ4677">
        <v>1392</v>
      </c>
      <c r="BA4677">
        <v>1</v>
      </c>
      <c r="BB4677">
        <v>1346</v>
      </c>
      <c r="BC4677">
        <v>0.906903083920374</v>
      </c>
      <c r="BD4677">
        <v>46</v>
      </c>
      <c r="BE4677">
        <v>9.3096916079625197E-2</v>
      </c>
      <c r="BF4677">
        <v>68.532439242646902</v>
      </c>
      <c r="BG4677">
        <v>74.333183441307995</v>
      </c>
      <c r="BH4677">
        <v>64.984799121886994</v>
      </c>
      <c r="BI4677">
        <v>65.18384610215</v>
      </c>
    </row>
    <row r="4678" spans="1:61" x14ac:dyDescent="0.25">
      <c r="A4678" s="10" t="str">
        <f>VLOOKUP(D4678,'Index-Relations'!E:F,2,FALSE)</f>
        <v>ESG</v>
      </c>
      <c r="B4678" t="s">
        <v>3450</v>
      </c>
      <c r="C4678" s="53" t="s">
        <v>2763</v>
      </c>
      <c r="D4678" s="59" t="s">
        <v>2901</v>
      </c>
      <c r="E4678" s="59" t="s">
        <v>8094</v>
      </c>
      <c r="F4678" t="s">
        <v>1820</v>
      </c>
      <c r="G4678" t="s">
        <v>1819</v>
      </c>
      <c r="H4678" t="s">
        <v>1821</v>
      </c>
      <c r="I4678" s="52">
        <v>45566</v>
      </c>
      <c r="J4678" t="s">
        <v>2457</v>
      </c>
      <c r="K4678">
        <v>1398</v>
      </c>
      <c r="L4678" s="73">
        <v>68.566285216696997</v>
      </c>
      <c r="M4678">
        <v>1398</v>
      </c>
      <c r="N4678">
        <v>1</v>
      </c>
      <c r="O4678" s="73">
        <v>74.345205249060001</v>
      </c>
      <c r="P4678">
        <v>1398</v>
      </c>
      <c r="Q4678">
        <v>1</v>
      </c>
      <c r="R4678">
        <v>1353</v>
      </c>
      <c r="S4678">
        <v>0.99456287207432503</v>
      </c>
      <c r="T4678">
        <v>32.516393821992402</v>
      </c>
      <c r="U4678">
        <v>0.66385365338742597</v>
      </c>
      <c r="V4678">
        <v>1018</v>
      </c>
      <c r="W4678">
        <v>0.115117642835083</v>
      </c>
      <c r="X4678">
        <v>200</v>
      </c>
      <c r="Y4678">
        <v>1396</v>
      </c>
      <c r="Z4678">
        <v>0.99966577760349695</v>
      </c>
      <c r="AA4678">
        <v>31.751102442222301</v>
      </c>
      <c r="AB4678">
        <v>1278</v>
      </c>
      <c r="AC4678">
        <v>0.95405888822482399</v>
      </c>
      <c r="AD4678">
        <v>118</v>
      </c>
      <c r="AE4678">
        <v>4.5606889378672702E-2</v>
      </c>
      <c r="AF4678">
        <v>2</v>
      </c>
      <c r="AG4678">
        <v>3.3422239650293602E-4</v>
      </c>
      <c r="AH4678">
        <v>3.6042181468060098E-3</v>
      </c>
      <c r="AI4678">
        <v>95</v>
      </c>
      <c r="AJ4678" s="73">
        <v>65.186429155369893</v>
      </c>
      <c r="AK4678">
        <v>1398</v>
      </c>
      <c r="AL4678">
        <v>1</v>
      </c>
      <c r="AM4678">
        <v>0</v>
      </c>
      <c r="AN4678">
        <v>0</v>
      </c>
      <c r="AO4678">
        <v>0</v>
      </c>
      <c r="AP4678">
        <v>0</v>
      </c>
      <c r="AQ4678">
        <v>1398</v>
      </c>
      <c r="AR4678">
        <v>0.999999999999999</v>
      </c>
      <c r="AS4678">
        <v>0</v>
      </c>
      <c r="AT4678">
        <v>0</v>
      </c>
      <c r="AU4678">
        <v>0</v>
      </c>
      <c r="AV4678">
        <v>0</v>
      </c>
      <c r="AW4678">
        <v>1398</v>
      </c>
      <c r="AX4678">
        <v>1</v>
      </c>
      <c r="AY4678" s="73">
        <v>65.011277777287006</v>
      </c>
      <c r="AZ4678">
        <v>1398</v>
      </c>
      <c r="BA4678">
        <v>1</v>
      </c>
      <c r="BB4678">
        <v>1352</v>
      </c>
      <c r="BC4678">
        <v>0.90613049110477994</v>
      </c>
      <c r="BD4678">
        <v>46</v>
      </c>
      <c r="BE4678">
        <v>9.3869508895219195E-2</v>
      </c>
      <c r="BF4678">
        <v>68.566285216696997</v>
      </c>
      <c r="BG4678">
        <v>74.345205249060001</v>
      </c>
      <c r="BH4678">
        <v>65.011277777287006</v>
      </c>
      <c r="BI4678">
        <v>65.186429155369893</v>
      </c>
    </row>
    <row r="4679" spans="1:61" x14ac:dyDescent="0.25">
      <c r="A4679" s="10" t="str">
        <f>VLOOKUP(D4679,'Index-Relations'!E:F,2,FALSE)</f>
        <v>ESG</v>
      </c>
      <c r="B4679" t="s">
        <v>3450</v>
      </c>
      <c r="C4679" s="53" t="s">
        <v>2764</v>
      </c>
      <c r="D4679" s="59" t="s">
        <v>2901</v>
      </c>
      <c r="E4679" s="59" t="s">
        <v>8095</v>
      </c>
      <c r="F4679" t="s">
        <v>1820</v>
      </c>
      <c r="G4679" t="s">
        <v>1819</v>
      </c>
      <c r="H4679" t="s">
        <v>1821</v>
      </c>
      <c r="I4679" s="52">
        <v>45537</v>
      </c>
      <c r="J4679" t="s">
        <v>2457</v>
      </c>
      <c r="K4679">
        <v>1516</v>
      </c>
      <c r="L4679" s="73">
        <v>68.843508712127004</v>
      </c>
      <c r="M4679">
        <v>1516</v>
      </c>
      <c r="N4679">
        <v>1</v>
      </c>
      <c r="O4679" s="73">
        <v>74.363155261063</v>
      </c>
      <c r="P4679">
        <v>1516</v>
      </c>
      <c r="Q4679">
        <v>1</v>
      </c>
      <c r="R4679">
        <v>1465</v>
      </c>
      <c r="S4679">
        <v>0.99519082607307896</v>
      </c>
      <c r="T4679">
        <v>32.526764177028099</v>
      </c>
      <c r="U4679">
        <v>0.67531051345326398</v>
      </c>
      <c r="V4679">
        <v>1107</v>
      </c>
      <c r="W4679">
        <v>0.120419618542673</v>
      </c>
      <c r="X4679">
        <v>224</v>
      </c>
      <c r="Y4679">
        <v>1512</v>
      </c>
      <c r="Z4679">
        <v>0.99963609564986999</v>
      </c>
      <c r="AA4679">
        <v>33.449567906286703</v>
      </c>
      <c r="AB4679">
        <v>1380</v>
      </c>
      <c r="AC4679">
        <v>0.95869265917337798</v>
      </c>
      <c r="AD4679">
        <v>142</v>
      </c>
      <c r="AE4679">
        <v>4.59108144877894E-2</v>
      </c>
      <c r="AF4679">
        <v>-6</v>
      </c>
      <c r="AG4679">
        <v>0</v>
      </c>
      <c r="AH4679">
        <v>3.5396321594594001E-3</v>
      </c>
      <c r="AI4679">
        <v>100</v>
      </c>
      <c r="AJ4679" s="73">
        <v>65.607013809529903</v>
      </c>
      <c r="AK4679">
        <v>1516</v>
      </c>
      <c r="AL4679">
        <v>1</v>
      </c>
      <c r="AM4679">
        <v>0</v>
      </c>
      <c r="AN4679">
        <v>0</v>
      </c>
      <c r="AO4679">
        <v>0</v>
      </c>
      <c r="AP4679">
        <v>0</v>
      </c>
      <c r="AQ4679">
        <v>1516</v>
      </c>
      <c r="AR4679">
        <v>1</v>
      </c>
      <c r="AS4679">
        <v>0</v>
      </c>
      <c r="AT4679">
        <v>0</v>
      </c>
      <c r="AU4679">
        <v>1.2724740906212999E-5</v>
      </c>
      <c r="AV4679">
        <v>1</v>
      </c>
      <c r="AW4679">
        <v>1516</v>
      </c>
      <c r="AX4679">
        <v>1</v>
      </c>
      <c r="AY4679" s="73">
        <v>65.348019958257893</v>
      </c>
      <c r="AZ4679">
        <v>1516</v>
      </c>
      <c r="BA4679">
        <v>1</v>
      </c>
      <c r="BB4679">
        <v>1468</v>
      </c>
      <c r="BC4679">
        <v>0.91056951225581595</v>
      </c>
      <c r="BD4679">
        <v>48</v>
      </c>
      <c r="BE4679">
        <v>8.9430487744183898E-2</v>
      </c>
      <c r="BF4679">
        <v>68.843508712127004</v>
      </c>
      <c r="BG4679">
        <v>74.363155261063</v>
      </c>
      <c r="BH4679">
        <v>65.348019958257893</v>
      </c>
      <c r="BI4679">
        <v>65.607013809529903</v>
      </c>
    </row>
    <row r="4680" spans="1:61" x14ac:dyDescent="0.25">
      <c r="A4680" s="10" t="str">
        <f>VLOOKUP(D4680,'Index-Relations'!E:F,2,FALSE)</f>
        <v>ESG</v>
      </c>
      <c r="B4680" t="s">
        <v>3450</v>
      </c>
      <c r="C4680" s="53" t="s">
        <v>3350</v>
      </c>
      <c r="D4680" s="59" t="s">
        <v>2901</v>
      </c>
      <c r="E4680" s="59" t="s">
        <v>8096</v>
      </c>
      <c r="F4680" t="s">
        <v>1820</v>
      </c>
      <c r="G4680" t="s">
        <v>1819</v>
      </c>
      <c r="H4680" t="s">
        <v>1821</v>
      </c>
      <c r="I4680" s="52">
        <v>45505</v>
      </c>
      <c r="J4680" t="s">
        <v>2457</v>
      </c>
      <c r="K4680">
        <v>1517</v>
      </c>
      <c r="L4680" s="73">
        <v>69.085582312968995</v>
      </c>
      <c r="M4680">
        <v>1517</v>
      </c>
      <c r="N4680">
        <v>1</v>
      </c>
      <c r="O4680" s="73">
        <v>74.361727827175002</v>
      </c>
      <c r="P4680">
        <v>1517</v>
      </c>
      <c r="Q4680">
        <v>1</v>
      </c>
      <c r="R4680">
        <v>1466</v>
      </c>
      <c r="S4680">
        <v>0.99524948706435101</v>
      </c>
      <c r="T4680">
        <v>32.4955531318301</v>
      </c>
      <c r="U4680">
        <v>0.678503050287105</v>
      </c>
      <c r="V4680">
        <v>1108</v>
      </c>
      <c r="W4680">
        <v>0.12728080053850399</v>
      </c>
      <c r="X4680">
        <v>222</v>
      </c>
      <c r="Y4680">
        <v>1511</v>
      </c>
      <c r="Z4680">
        <v>0.99954383821347204</v>
      </c>
      <c r="AA4680">
        <v>34.3643970925689</v>
      </c>
      <c r="AB4680">
        <v>1378</v>
      </c>
      <c r="AC4680">
        <v>0.96635784583427098</v>
      </c>
      <c r="AD4680">
        <v>133</v>
      </c>
      <c r="AE4680">
        <v>3.3185992379199898E-2</v>
      </c>
      <c r="AF4680">
        <v>6</v>
      </c>
      <c r="AG4680">
        <v>4.5616178652873397E-4</v>
      </c>
      <c r="AH4680">
        <v>3.4555396980953902E-3</v>
      </c>
      <c r="AI4680">
        <v>99</v>
      </c>
      <c r="AJ4680" s="73">
        <v>65.750884646567002</v>
      </c>
      <c r="AK4680">
        <v>1517</v>
      </c>
      <c r="AL4680">
        <v>1</v>
      </c>
      <c r="AM4680">
        <v>0</v>
      </c>
      <c r="AN4680">
        <v>0</v>
      </c>
      <c r="AO4680">
        <v>0</v>
      </c>
      <c r="AP4680">
        <v>0</v>
      </c>
      <c r="AQ4680">
        <v>1517</v>
      </c>
      <c r="AR4680">
        <v>1</v>
      </c>
      <c r="AS4680">
        <v>0</v>
      </c>
      <c r="AT4680">
        <v>0</v>
      </c>
      <c r="AU4680">
        <v>1.2159496393539E-5</v>
      </c>
      <c r="AV4680">
        <v>1</v>
      </c>
      <c r="AW4680">
        <v>1517</v>
      </c>
      <c r="AX4680">
        <v>1</v>
      </c>
      <c r="AY4680" s="73">
        <v>65.799967553682905</v>
      </c>
      <c r="AZ4680">
        <v>1517</v>
      </c>
      <c r="BA4680">
        <v>1</v>
      </c>
      <c r="BB4680">
        <v>1472</v>
      </c>
      <c r="BC4680">
        <v>0.91757352922258995</v>
      </c>
      <c r="BD4680">
        <v>45</v>
      </c>
      <c r="BE4680">
        <v>8.24264707774095E-2</v>
      </c>
      <c r="BF4680">
        <v>69.085582312968995</v>
      </c>
      <c r="BG4680">
        <v>74.361727827175002</v>
      </c>
      <c r="BH4680">
        <v>65.799967553682905</v>
      </c>
      <c r="BI4680">
        <v>65.750884646567002</v>
      </c>
    </row>
    <row r="4681" spans="1:61" x14ac:dyDescent="0.25">
      <c r="A4681" s="10" t="str">
        <f>VLOOKUP(D4681,'Index-Relations'!E:F,2,FALSE)</f>
        <v>ESG</v>
      </c>
      <c r="B4681" t="s">
        <v>3450</v>
      </c>
      <c r="C4681" s="53" t="s">
        <v>2765</v>
      </c>
      <c r="D4681" s="59" t="s">
        <v>2901</v>
      </c>
      <c r="E4681" s="59" t="s">
        <v>8097</v>
      </c>
      <c r="F4681" t="s">
        <v>1820</v>
      </c>
      <c r="G4681" t="s">
        <v>1819</v>
      </c>
      <c r="H4681" t="s">
        <v>1821</v>
      </c>
      <c r="I4681" s="52">
        <v>45474</v>
      </c>
      <c r="J4681" t="s">
        <v>2457</v>
      </c>
      <c r="K4681">
        <v>1518</v>
      </c>
      <c r="L4681" s="73">
        <v>69.715702086400995</v>
      </c>
      <c r="M4681">
        <v>1518</v>
      </c>
      <c r="N4681">
        <v>1</v>
      </c>
      <c r="O4681" s="73">
        <v>74.604394048950994</v>
      </c>
      <c r="P4681">
        <v>1518</v>
      </c>
      <c r="Q4681">
        <v>1</v>
      </c>
      <c r="R4681">
        <v>1467</v>
      </c>
      <c r="S4681">
        <v>0.99522227351429904</v>
      </c>
      <c r="T4681">
        <v>32.097846431330503</v>
      </c>
      <c r="U4681">
        <v>0.68555874498130198</v>
      </c>
      <c r="V4681">
        <v>1101</v>
      </c>
      <c r="W4681">
        <v>0.12557647001300901</v>
      </c>
      <c r="X4681">
        <v>219</v>
      </c>
      <c r="Y4681">
        <v>1510</v>
      </c>
      <c r="Z4681">
        <v>0.99900531673968795</v>
      </c>
      <c r="AA4681">
        <v>34.4510090445172</v>
      </c>
      <c r="AB4681">
        <v>1367</v>
      </c>
      <c r="AC4681">
        <v>0.96033008003817699</v>
      </c>
      <c r="AD4681">
        <v>143</v>
      </c>
      <c r="AE4681">
        <v>3.8675236701512197E-2</v>
      </c>
      <c r="AF4681">
        <v>8</v>
      </c>
      <c r="AG4681">
        <v>9.946832603103591E-4</v>
      </c>
      <c r="AH4681">
        <v>3.3476319486565299E-3</v>
      </c>
      <c r="AI4681">
        <v>99</v>
      </c>
      <c r="AJ4681" s="73">
        <v>66.282612957737996</v>
      </c>
      <c r="AK4681">
        <v>1518</v>
      </c>
      <c r="AL4681">
        <v>1</v>
      </c>
      <c r="AM4681">
        <v>0</v>
      </c>
      <c r="AN4681">
        <v>0</v>
      </c>
      <c r="AO4681">
        <v>0</v>
      </c>
      <c r="AP4681">
        <v>0</v>
      </c>
      <c r="AQ4681">
        <v>1518</v>
      </c>
      <c r="AR4681">
        <v>1</v>
      </c>
      <c r="AS4681">
        <v>0</v>
      </c>
      <c r="AT4681">
        <v>0</v>
      </c>
      <c r="AU4681">
        <v>1.2085432856157E-5</v>
      </c>
      <c r="AV4681">
        <v>1</v>
      </c>
      <c r="AW4681">
        <v>1518</v>
      </c>
      <c r="AX4681">
        <v>1</v>
      </c>
      <c r="AY4681" s="73">
        <v>66.718140075693995</v>
      </c>
      <c r="AZ4681">
        <v>1518</v>
      </c>
      <c r="BA4681">
        <v>1</v>
      </c>
      <c r="BB4681">
        <v>1473</v>
      </c>
      <c r="BC4681">
        <v>0.91933646000819402</v>
      </c>
      <c r="BD4681">
        <v>45</v>
      </c>
      <c r="BE4681">
        <v>8.0663539991805103E-2</v>
      </c>
      <c r="BF4681">
        <v>69.715702086400995</v>
      </c>
      <c r="BG4681">
        <v>74.604394048950994</v>
      </c>
      <c r="BH4681">
        <v>66.718140075693995</v>
      </c>
      <c r="BI4681">
        <v>66.282612957737996</v>
      </c>
    </row>
    <row r="4682" spans="1:61" x14ac:dyDescent="0.25">
      <c r="A4682" s="10" t="str">
        <f>VLOOKUP(D4682,'Index-Relations'!E:F,2,FALSE)</f>
        <v>ESG</v>
      </c>
      <c r="B4682" t="s">
        <v>3450</v>
      </c>
      <c r="C4682" s="53" t="s">
        <v>2766</v>
      </c>
      <c r="D4682" s="59" t="s">
        <v>2901</v>
      </c>
      <c r="E4682" s="59" t="s">
        <v>8098</v>
      </c>
      <c r="F4682" t="s">
        <v>1820</v>
      </c>
      <c r="G4682" t="s">
        <v>1819</v>
      </c>
      <c r="H4682" t="s">
        <v>1821</v>
      </c>
      <c r="I4682" s="52">
        <v>45446</v>
      </c>
      <c r="J4682" t="s">
        <v>2457</v>
      </c>
      <c r="K4682">
        <v>1519</v>
      </c>
      <c r="L4682" s="73">
        <v>69.869647742892894</v>
      </c>
      <c r="M4682">
        <v>1519</v>
      </c>
      <c r="N4682">
        <v>1</v>
      </c>
      <c r="O4682" s="73">
        <v>74.491264720061906</v>
      </c>
      <c r="P4682">
        <v>1519</v>
      </c>
      <c r="Q4682">
        <v>1</v>
      </c>
      <c r="R4682">
        <v>1468</v>
      </c>
      <c r="S4682">
        <v>0.99495815003741395</v>
      </c>
      <c r="T4682">
        <v>32.410637574690099</v>
      </c>
      <c r="U4682">
        <v>0.69281901790350398</v>
      </c>
      <c r="V4682">
        <v>1099</v>
      </c>
      <c r="W4682">
        <v>0.13753754884129801</v>
      </c>
      <c r="X4682">
        <v>218</v>
      </c>
      <c r="Y4682">
        <v>1509</v>
      </c>
      <c r="Z4682">
        <v>0.99884099483523303</v>
      </c>
      <c r="AA4682">
        <v>36.334991618744198</v>
      </c>
      <c r="AB4682">
        <v>1366</v>
      </c>
      <c r="AC4682">
        <v>0.96369529631170803</v>
      </c>
      <c r="AD4682">
        <v>143</v>
      </c>
      <c r="AE4682">
        <v>3.5145698523523602E-2</v>
      </c>
      <c r="AF4682">
        <v>10</v>
      </c>
      <c r="AG4682">
        <v>1.1590051647678099E-3</v>
      </c>
      <c r="AH4682">
        <v>3.3245839274348198E-3</v>
      </c>
      <c r="AI4682">
        <v>99</v>
      </c>
      <c r="AJ4682" s="73">
        <v>66.404371294107904</v>
      </c>
      <c r="AK4682">
        <v>1519</v>
      </c>
      <c r="AL4682">
        <v>1</v>
      </c>
      <c r="AM4682">
        <v>0</v>
      </c>
      <c r="AN4682">
        <v>0</v>
      </c>
      <c r="AO4682">
        <v>0</v>
      </c>
      <c r="AP4682">
        <v>0</v>
      </c>
      <c r="AQ4682">
        <v>1519</v>
      </c>
      <c r="AR4682">
        <v>0.999999999999999</v>
      </c>
      <c r="AS4682">
        <v>0</v>
      </c>
      <c r="AT4682">
        <v>0</v>
      </c>
      <c r="AU4682">
        <v>1.1618631493443E-5</v>
      </c>
      <c r="AV4682">
        <v>1</v>
      </c>
      <c r="AW4682">
        <v>1519</v>
      </c>
      <c r="AX4682">
        <v>0.999999999999999</v>
      </c>
      <c r="AY4682" s="73">
        <v>67.085943014353006</v>
      </c>
      <c r="AZ4682">
        <v>1519</v>
      </c>
      <c r="BA4682">
        <v>1</v>
      </c>
      <c r="BB4682">
        <v>1474</v>
      </c>
      <c r="BC4682">
        <v>0.91923223081864802</v>
      </c>
      <c r="BD4682">
        <v>45</v>
      </c>
      <c r="BE4682">
        <v>8.0767769181351395E-2</v>
      </c>
      <c r="BF4682">
        <v>69.869647742892894</v>
      </c>
      <c r="BG4682">
        <v>74.491264720061906</v>
      </c>
      <c r="BH4682">
        <v>67.085943014353006</v>
      </c>
      <c r="BI4682">
        <v>66.404371294107904</v>
      </c>
    </row>
    <row r="4683" spans="1:61" x14ac:dyDescent="0.25">
      <c r="A4683" s="10" t="str">
        <f>VLOOKUP(D4683,'Index-Relations'!E:F,2,FALSE)</f>
        <v>ESG</v>
      </c>
      <c r="B4683" t="s">
        <v>3450</v>
      </c>
      <c r="C4683" s="53" t="s">
        <v>2767</v>
      </c>
      <c r="D4683" s="59" t="s">
        <v>2901</v>
      </c>
      <c r="E4683" s="59" t="s">
        <v>8099</v>
      </c>
      <c r="F4683" t="s">
        <v>1820</v>
      </c>
      <c r="G4683" t="s">
        <v>1819</v>
      </c>
      <c r="H4683" t="s">
        <v>1821</v>
      </c>
      <c r="I4683" s="52">
        <v>45413</v>
      </c>
      <c r="J4683" t="s">
        <v>2457</v>
      </c>
      <c r="K4683">
        <v>1523</v>
      </c>
      <c r="L4683" s="73">
        <v>69.877589410938995</v>
      </c>
      <c r="M4683" s="72">
        <v>1523</v>
      </c>
      <c r="N4683" s="72">
        <v>1</v>
      </c>
      <c r="O4683" s="73">
        <v>74.599607211153895</v>
      </c>
      <c r="P4683" s="72">
        <v>1523</v>
      </c>
      <c r="Q4683" s="72">
        <v>1</v>
      </c>
      <c r="R4683">
        <v>1470</v>
      </c>
      <c r="S4683">
        <v>0.99471157580917302</v>
      </c>
      <c r="T4683">
        <v>32.770408069440599</v>
      </c>
      <c r="U4683">
        <v>0.68540243881126495</v>
      </c>
      <c r="V4683">
        <v>1101</v>
      </c>
      <c r="W4683">
        <v>0.133365636801514</v>
      </c>
      <c r="X4683">
        <v>218</v>
      </c>
      <c r="Y4683">
        <v>1511</v>
      </c>
      <c r="Z4683">
        <v>0.99886249981118802</v>
      </c>
      <c r="AA4683">
        <v>37.903591983674197</v>
      </c>
      <c r="AB4683">
        <v>1365</v>
      </c>
      <c r="AC4683">
        <v>0.96325354319764001</v>
      </c>
      <c r="AD4683">
        <v>146</v>
      </c>
      <c r="AE4683">
        <v>3.56089566135478E-2</v>
      </c>
      <c r="AF4683">
        <v>12</v>
      </c>
      <c r="AG4683">
        <v>1.1375001888114099E-3</v>
      </c>
      <c r="AH4683">
        <v>3.1346236256778299E-3</v>
      </c>
      <c r="AI4683">
        <v>99</v>
      </c>
      <c r="AJ4683" s="73">
        <v>66.224559911635893</v>
      </c>
      <c r="AK4683" s="72">
        <v>1523</v>
      </c>
      <c r="AL4683" s="72">
        <v>1</v>
      </c>
      <c r="AM4683">
        <v>0</v>
      </c>
      <c r="AN4683">
        <v>0</v>
      </c>
      <c r="AO4683">
        <v>0</v>
      </c>
      <c r="AP4683">
        <v>0</v>
      </c>
      <c r="AQ4683">
        <v>1521</v>
      </c>
      <c r="AR4683">
        <v>0.99999003050363999</v>
      </c>
      <c r="AS4683">
        <v>0</v>
      </c>
      <c r="AT4683">
        <v>0</v>
      </c>
      <c r="AU4683">
        <v>1.2184072496665999E-5</v>
      </c>
      <c r="AV4683">
        <v>1</v>
      </c>
      <c r="AW4683">
        <v>1521</v>
      </c>
      <c r="AX4683">
        <v>0.99999003050363999</v>
      </c>
      <c r="AY4683" s="73">
        <v>67.139680879739004</v>
      </c>
      <c r="AZ4683" s="72">
        <v>1523</v>
      </c>
      <c r="BA4683" s="72">
        <v>1</v>
      </c>
      <c r="BB4683">
        <v>1473</v>
      </c>
      <c r="BC4683">
        <v>0.92525174123839304</v>
      </c>
      <c r="BD4683">
        <v>48</v>
      </c>
      <c r="BE4683">
        <v>7.4738289265247504E-2</v>
      </c>
      <c r="BF4683">
        <v>69.877589410938995</v>
      </c>
      <c r="BG4683">
        <v>74.599607211153895</v>
      </c>
      <c r="BH4683">
        <v>67.139680879739004</v>
      </c>
      <c r="BI4683">
        <v>66.224559911635893</v>
      </c>
    </row>
    <row r="4684" spans="1:61" x14ac:dyDescent="0.25">
      <c r="A4684" s="10" t="str">
        <f>VLOOKUP(D4684,'Index-Relations'!E:F,2,FALSE)</f>
        <v>ESG</v>
      </c>
      <c r="B4684" t="s">
        <v>3450</v>
      </c>
      <c r="C4684" s="53" t="s">
        <v>2768</v>
      </c>
      <c r="D4684" s="59" t="s">
        <v>2901</v>
      </c>
      <c r="E4684" s="59" t="s">
        <v>8100</v>
      </c>
      <c r="F4684" t="s">
        <v>1820</v>
      </c>
      <c r="G4684" t="s">
        <v>1819</v>
      </c>
      <c r="H4684" t="s">
        <v>1821</v>
      </c>
      <c r="I4684" s="52">
        <v>45383</v>
      </c>
      <c r="J4684" t="s">
        <v>2457</v>
      </c>
      <c r="K4684">
        <v>1442</v>
      </c>
      <c r="L4684">
        <v>75.5461003020432</v>
      </c>
      <c r="M4684">
        <v>1442</v>
      </c>
      <c r="N4684">
        <v>1</v>
      </c>
      <c r="O4684">
        <v>78.854438068641002</v>
      </c>
      <c r="P4684">
        <v>1442</v>
      </c>
      <c r="Q4684">
        <v>1</v>
      </c>
      <c r="R4684">
        <v>1412</v>
      </c>
      <c r="S4684">
        <v>0.996767558070634</v>
      </c>
      <c r="T4684">
        <v>33.120690352543697</v>
      </c>
      <c r="U4684">
        <v>0.67882084957640998</v>
      </c>
      <c r="V4684">
        <v>1050</v>
      </c>
      <c r="W4684">
        <v>0.116973453473159</v>
      </c>
      <c r="X4684">
        <v>209</v>
      </c>
      <c r="Y4684">
        <v>1439</v>
      </c>
      <c r="Z4684">
        <v>0.99875527312648404</v>
      </c>
      <c r="AA4684">
        <v>35.234558912534901</v>
      </c>
      <c r="AB4684">
        <v>1305</v>
      </c>
      <c r="AC4684">
        <v>0.96329636527339502</v>
      </c>
      <c r="AD4684">
        <v>134</v>
      </c>
      <c r="AE4684">
        <v>3.5458907853089701E-2</v>
      </c>
      <c r="AF4684">
        <v>3</v>
      </c>
      <c r="AG4684">
        <v>1.2447268735150401E-3</v>
      </c>
      <c r="AH4684">
        <v>2.7920914662963002E-3</v>
      </c>
      <c r="AI4684">
        <v>89</v>
      </c>
      <c r="AJ4684">
        <v>71.935870551517894</v>
      </c>
      <c r="AK4684">
        <v>1442</v>
      </c>
      <c r="AL4684">
        <v>1</v>
      </c>
      <c r="AM4684">
        <v>0</v>
      </c>
      <c r="AN4684">
        <v>0</v>
      </c>
      <c r="AO4684">
        <v>0</v>
      </c>
      <c r="AP4684">
        <v>0</v>
      </c>
      <c r="AQ4684">
        <v>1442</v>
      </c>
      <c r="AR4684">
        <v>1</v>
      </c>
      <c r="AS4684">
        <v>0</v>
      </c>
      <c r="AT4684">
        <v>0</v>
      </c>
      <c r="AU4684">
        <v>0</v>
      </c>
      <c r="AV4684">
        <v>0</v>
      </c>
      <c r="AW4684">
        <v>1442</v>
      </c>
      <c r="AX4684">
        <v>0.999999999999999</v>
      </c>
      <c r="AY4684">
        <v>73.279594527478807</v>
      </c>
      <c r="AZ4684">
        <v>1442</v>
      </c>
      <c r="BA4684">
        <v>1</v>
      </c>
      <c r="BB4684">
        <v>1397</v>
      </c>
      <c r="BC4684">
        <v>0.91626534097271395</v>
      </c>
      <c r="BD4684">
        <v>45</v>
      </c>
      <c r="BE4684">
        <v>8.3734659027285802E-2</v>
      </c>
      <c r="BF4684">
        <v>70.517364157274997</v>
      </c>
      <c r="BG4684">
        <v>73.661692971874999</v>
      </c>
      <c r="BH4684">
        <v>68.327013770914903</v>
      </c>
      <c r="BI4684">
        <v>67.080949833561903</v>
      </c>
    </row>
    <row r="4685" spans="1:61" x14ac:dyDescent="0.25">
      <c r="A4685" s="10" t="str">
        <f>VLOOKUP(D4685,'Index-Relations'!E:F,2,FALSE)</f>
        <v>ESG</v>
      </c>
      <c r="B4685" t="s">
        <v>3450</v>
      </c>
      <c r="C4685" s="53" t="s">
        <v>2769</v>
      </c>
      <c r="D4685" s="59" t="s">
        <v>2901</v>
      </c>
      <c r="E4685" s="59" t="s">
        <v>8101</v>
      </c>
      <c r="F4685" t="s">
        <v>1820</v>
      </c>
      <c r="G4685" t="s">
        <v>1819</v>
      </c>
      <c r="H4685" t="s">
        <v>1821</v>
      </c>
      <c r="I4685" s="52">
        <v>45352</v>
      </c>
      <c r="J4685" t="s">
        <v>2457</v>
      </c>
      <c r="K4685">
        <v>1442</v>
      </c>
      <c r="L4685">
        <v>75.943124779380895</v>
      </c>
      <c r="M4685">
        <v>1442</v>
      </c>
      <c r="N4685">
        <v>1</v>
      </c>
      <c r="O4685">
        <v>79.030426939619005</v>
      </c>
      <c r="P4685">
        <v>1442</v>
      </c>
      <c r="Q4685">
        <v>1</v>
      </c>
      <c r="R4685">
        <v>1412</v>
      </c>
      <c r="S4685">
        <v>0.99662463758506803</v>
      </c>
      <c r="T4685">
        <v>33.246279301189396</v>
      </c>
      <c r="U4685">
        <v>0.65676275395306305</v>
      </c>
      <c r="V4685">
        <v>1034</v>
      </c>
      <c r="W4685">
        <v>0.10556665921327101</v>
      </c>
      <c r="X4685">
        <v>188</v>
      </c>
      <c r="Y4685">
        <v>1439</v>
      </c>
      <c r="Z4685">
        <v>0.99882605558776605</v>
      </c>
      <c r="AA4685">
        <v>36.136897058809197</v>
      </c>
      <c r="AB4685">
        <v>1305</v>
      </c>
      <c r="AC4685">
        <v>0.96311668958221897</v>
      </c>
      <c r="AD4685">
        <v>134</v>
      </c>
      <c r="AE4685">
        <v>3.57093660055482E-2</v>
      </c>
      <c r="AF4685">
        <v>3</v>
      </c>
      <c r="AG4685">
        <v>1.17394441223214E-3</v>
      </c>
      <c r="AH4685">
        <v>9.9208958667011595E-4</v>
      </c>
      <c r="AI4685">
        <v>59</v>
      </c>
      <c r="AJ4685">
        <v>72.554276238565905</v>
      </c>
      <c r="AK4685">
        <v>1442</v>
      </c>
      <c r="AL4685">
        <v>1</v>
      </c>
      <c r="AM4685">
        <v>0</v>
      </c>
      <c r="AN4685">
        <v>0</v>
      </c>
      <c r="AO4685">
        <v>0</v>
      </c>
      <c r="AP4685">
        <v>0</v>
      </c>
      <c r="AQ4685">
        <v>1442</v>
      </c>
      <c r="AR4685">
        <v>0.999999999999999</v>
      </c>
      <c r="AS4685">
        <v>0</v>
      </c>
      <c r="AT4685">
        <v>0</v>
      </c>
      <c r="AU4685">
        <v>0</v>
      </c>
      <c r="AV4685">
        <v>0</v>
      </c>
      <c r="AW4685">
        <v>1442</v>
      </c>
      <c r="AX4685">
        <v>0.999999999999999</v>
      </c>
      <c r="AY4685">
        <v>73.505581289035106</v>
      </c>
      <c r="AZ4685">
        <v>1442</v>
      </c>
      <c r="BA4685">
        <v>1</v>
      </c>
      <c r="BB4685">
        <v>1397</v>
      </c>
      <c r="BC4685">
        <v>0.91519026836823703</v>
      </c>
      <c r="BD4685">
        <v>45</v>
      </c>
      <c r="BE4685">
        <v>8.4809731631762197E-2</v>
      </c>
      <c r="BF4685">
        <v>70.937690824887</v>
      </c>
      <c r="BG4685">
        <v>73.859853210035993</v>
      </c>
      <c r="BH4685">
        <v>68.521997749033005</v>
      </c>
      <c r="BI4685">
        <v>67.725860199419998</v>
      </c>
    </row>
    <row r="4686" spans="1:61" x14ac:dyDescent="0.25">
      <c r="A4686" s="10" t="str">
        <f>VLOOKUP(D4686,'Index-Relations'!E:F,2,FALSE)</f>
        <v>ESG</v>
      </c>
      <c r="B4686" t="s">
        <v>3450</v>
      </c>
      <c r="C4686" s="53" t="s">
        <v>2770</v>
      </c>
      <c r="D4686" s="59" t="s">
        <v>2901</v>
      </c>
      <c r="E4686" s="59" t="s">
        <v>8102</v>
      </c>
      <c r="F4686" t="s">
        <v>1820</v>
      </c>
      <c r="G4686" t="s">
        <v>1819</v>
      </c>
      <c r="H4686" t="s">
        <v>1821</v>
      </c>
      <c r="I4686" s="52">
        <v>45323</v>
      </c>
      <c r="J4686" t="s">
        <v>2457</v>
      </c>
      <c r="K4686">
        <v>1443</v>
      </c>
      <c r="L4686">
        <v>76.102150417089604</v>
      </c>
      <c r="M4686">
        <v>1442</v>
      </c>
      <c r="N4686">
        <v>1</v>
      </c>
      <c r="O4686">
        <v>79.132564051058196</v>
      </c>
      <c r="P4686">
        <v>1442</v>
      </c>
      <c r="Q4686">
        <v>1</v>
      </c>
      <c r="R4686">
        <v>1412</v>
      </c>
      <c r="S4686">
        <v>0.99681618531915495</v>
      </c>
      <c r="T4686">
        <v>33.503961527624099</v>
      </c>
      <c r="U4686">
        <v>0.64848928947782003</v>
      </c>
      <c r="V4686">
        <v>1033</v>
      </c>
      <c r="W4686">
        <v>0.105789045923204</v>
      </c>
      <c r="X4686">
        <v>184</v>
      </c>
      <c r="Y4686">
        <v>1439</v>
      </c>
      <c r="Z4686">
        <v>0.99909349761690902</v>
      </c>
      <c r="AA4686">
        <v>36.592266463875497</v>
      </c>
      <c r="AB4686">
        <v>1304</v>
      </c>
      <c r="AC4686">
        <v>0.96317363395852496</v>
      </c>
      <c r="AD4686">
        <v>135</v>
      </c>
      <c r="AE4686">
        <v>3.5919863658383899E-2</v>
      </c>
      <c r="AF4686">
        <v>4</v>
      </c>
      <c r="AG4686">
        <v>9.0650238309019499E-4</v>
      </c>
      <c r="AH4686">
        <v>1.00882926784724E-3</v>
      </c>
      <c r="AI4686">
        <v>58</v>
      </c>
      <c r="AJ4686">
        <v>72.690230563636703</v>
      </c>
      <c r="AK4686">
        <v>1442</v>
      </c>
      <c r="AL4686">
        <v>1</v>
      </c>
      <c r="AM4686">
        <v>0</v>
      </c>
      <c r="AN4686">
        <v>0</v>
      </c>
      <c r="AO4686">
        <v>0</v>
      </c>
      <c r="AP4686">
        <v>0</v>
      </c>
      <c r="AQ4686">
        <v>1442</v>
      </c>
      <c r="AR4686">
        <v>0.999999999999999</v>
      </c>
      <c r="AS4686">
        <v>0</v>
      </c>
      <c r="AT4686">
        <v>0</v>
      </c>
      <c r="AU4686">
        <v>0</v>
      </c>
      <c r="AV4686">
        <v>0</v>
      </c>
      <c r="AW4686">
        <v>1442</v>
      </c>
      <c r="AX4686">
        <v>0.999999999999999</v>
      </c>
      <c r="AY4686">
        <v>73.635315810333495</v>
      </c>
      <c r="AZ4686">
        <v>1442</v>
      </c>
      <c r="BA4686">
        <v>1</v>
      </c>
      <c r="BB4686">
        <v>1394</v>
      </c>
      <c r="BC4686">
        <v>0.91748302158578399</v>
      </c>
      <c r="BD4686">
        <v>48</v>
      </c>
      <c r="BE4686">
        <v>8.2516978414215902E-2</v>
      </c>
      <c r="BF4686">
        <v>71.013715447115999</v>
      </c>
      <c r="BG4686">
        <v>73.915364396604005</v>
      </c>
      <c r="BH4686">
        <v>68.575261051435902</v>
      </c>
      <c r="BI4686">
        <v>67.813005337614001</v>
      </c>
    </row>
    <row r="4687" spans="1:61" x14ac:dyDescent="0.25">
      <c r="A4687" s="10" t="str">
        <f>VLOOKUP(D4687,'Index-Relations'!E:F,2,FALSE)</f>
        <v>BM</v>
      </c>
      <c r="B4687" t="s">
        <v>3450</v>
      </c>
      <c r="C4687" s="53" t="s">
        <v>2760</v>
      </c>
      <c r="D4687" s="59" t="s">
        <v>2902</v>
      </c>
      <c r="E4687" s="59" t="s">
        <v>8103</v>
      </c>
      <c r="F4687" t="s">
        <v>1826</v>
      </c>
      <c r="G4687" t="s">
        <v>1825</v>
      </c>
      <c r="H4687" t="s">
        <v>1827</v>
      </c>
      <c r="I4687" s="52">
        <v>45658</v>
      </c>
      <c r="J4687" t="s">
        <v>2457</v>
      </c>
      <c r="K4687">
        <v>3400</v>
      </c>
      <c r="L4687" s="73">
        <v>59.239413047800298</v>
      </c>
      <c r="M4687">
        <v>3117</v>
      </c>
      <c r="N4687">
        <v>0.99504613296365396</v>
      </c>
      <c r="O4687" s="73">
        <v>64.810951705729394</v>
      </c>
      <c r="P4687">
        <v>3117</v>
      </c>
      <c r="Q4687">
        <v>0.99504613296365396</v>
      </c>
      <c r="R4687">
        <v>2981</v>
      </c>
      <c r="S4687">
        <v>0.98326192234753995</v>
      </c>
      <c r="T4687">
        <v>33.509837002062802</v>
      </c>
      <c r="U4687">
        <v>0.66691046069749105</v>
      </c>
      <c r="V4687">
        <v>2452</v>
      </c>
      <c r="W4687">
        <v>0.120976064525343</v>
      </c>
      <c r="X4687">
        <v>515</v>
      </c>
      <c r="Y4687">
        <v>3313</v>
      </c>
      <c r="Z4687">
        <v>0.99590725773009803</v>
      </c>
      <c r="AA4687">
        <v>45.949796451733597</v>
      </c>
      <c r="AB4687">
        <v>2408</v>
      </c>
      <c r="AC4687">
        <v>0.909256871653497</v>
      </c>
      <c r="AD4687">
        <v>903</v>
      </c>
      <c r="AE4687">
        <v>8.6624406181894695E-2</v>
      </c>
      <c r="AF4687">
        <v>89</v>
      </c>
      <c r="AG4687">
        <v>4.11872216460798E-3</v>
      </c>
      <c r="AH4687">
        <v>7.2855735508155096E-3</v>
      </c>
      <c r="AI4687">
        <v>266</v>
      </c>
      <c r="AJ4687" s="73">
        <v>56.155566623878599</v>
      </c>
      <c r="AK4687">
        <v>3117</v>
      </c>
      <c r="AL4687">
        <v>0.99504613296365396</v>
      </c>
      <c r="AM4687">
        <v>1.0928337925335501E-2</v>
      </c>
      <c r="AN4687">
        <v>33</v>
      </c>
      <c r="AO4687">
        <v>1.3241238588165E-2</v>
      </c>
      <c r="AP4687">
        <v>37</v>
      </c>
      <c r="AQ4687">
        <v>3353</v>
      </c>
      <c r="AR4687">
        <v>0.99944332388922896</v>
      </c>
      <c r="AS4687">
        <v>1.4608825308976E-2</v>
      </c>
      <c r="AT4687">
        <v>17</v>
      </c>
      <c r="AU4687">
        <v>5.5958554117596796E-3</v>
      </c>
      <c r="AV4687">
        <v>13</v>
      </c>
      <c r="AW4687">
        <v>3355</v>
      </c>
      <c r="AX4687">
        <v>0.99944683457929695</v>
      </c>
      <c r="AY4687" s="73">
        <v>57.106723500240697</v>
      </c>
      <c r="AZ4687">
        <v>3117</v>
      </c>
      <c r="BA4687">
        <v>0.99504613296365396</v>
      </c>
      <c r="BB4687">
        <v>3231</v>
      </c>
      <c r="BC4687">
        <v>0.871399268950379</v>
      </c>
      <c r="BD4687">
        <v>85</v>
      </c>
      <c r="BE4687">
        <v>0.114802816350684</v>
      </c>
      <c r="BF4687">
        <v>59.239413047800298</v>
      </c>
      <c r="BG4687">
        <v>64.810951705729394</v>
      </c>
      <c r="BH4687">
        <v>57.106723500240697</v>
      </c>
      <c r="BI4687">
        <v>56.155566623878599</v>
      </c>
    </row>
    <row r="4688" spans="1:61" x14ac:dyDescent="0.25">
      <c r="A4688" s="10" t="str">
        <f>VLOOKUP(D4688,'Index-Relations'!E:F,2,FALSE)</f>
        <v>BM</v>
      </c>
      <c r="B4688" t="s">
        <v>3450</v>
      </c>
      <c r="C4688" s="53" t="s">
        <v>2761</v>
      </c>
      <c r="D4688" s="59" t="s">
        <v>2902</v>
      </c>
      <c r="E4688" s="59" t="s">
        <v>8104</v>
      </c>
      <c r="F4688" t="s">
        <v>1826</v>
      </c>
      <c r="G4688" t="s">
        <v>1825</v>
      </c>
      <c r="H4688" t="s">
        <v>1827</v>
      </c>
      <c r="I4688" s="52">
        <v>45628</v>
      </c>
      <c r="J4688" t="s">
        <v>2457</v>
      </c>
      <c r="K4688">
        <v>3395</v>
      </c>
      <c r="L4688" s="73">
        <v>59.355250348423397</v>
      </c>
      <c r="M4688">
        <v>3118</v>
      </c>
      <c r="N4688">
        <v>0.99508533376654595</v>
      </c>
      <c r="O4688" s="73">
        <v>64.787456979500206</v>
      </c>
      <c r="P4688">
        <v>3118</v>
      </c>
      <c r="Q4688">
        <v>0.99508533376654595</v>
      </c>
      <c r="R4688">
        <v>2981</v>
      </c>
      <c r="S4688">
        <v>0.98318950031236496</v>
      </c>
      <c r="T4688">
        <v>33.5352406240021</v>
      </c>
      <c r="U4688">
        <v>0.66798556562646405</v>
      </c>
      <c r="V4688">
        <v>2432</v>
      </c>
      <c r="W4688">
        <v>0.121492209323613</v>
      </c>
      <c r="X4688">
        <v>512</v>
      </c>
      <c r="Y4688">
        <v>3286</v>
      </c>
      <c r="Z4688">
        <v>0.995517718151257</v>
      </c>
      <c r="AA4688">
        <v>41.936264533108101</v>
      </c>
      <c r="AB4688">
        <v>2364</v>
      </c>
      <c r="AC4688">
        <v>0.90743269741509403</v>
      </c>
      <c r="AD4688">
        <v>915</v>
      </c>
      <c r="AE4688">
        <v>8.8020676935668299E-2</v>
      </c>
      <c r="AF4688">
        <v>116</v>
      </c>
      <c r="AG4688">
        <v>4.5466256492367099E-3</v>
      </c>
      <c r="AH4688">
        <v>7.2185239179158797E-3</v>
      </c>
      <c r="AI4688">
        <v>265</v>
      </c>
      <c r="AJ4688" s="73">
        <v>56.291972811971704</v>
      </c>
      <c r="AK4688">
        <v>3118</v>
      </c>
      <c r="AL4688">
        <v>0.99508533376654595</v>
      </c>
      <c r="AM4688">
        <v>1.13410785928018E-2</v>
      </c>
      <c r="AN4688">
        <v>33</v>
      </c>
      <c r="AO4688">
        <v>1.3132781092446E-2</v>
      </c>
      <c r="AP4688">
        <v>37</v>
      </c>
      <c r="AQ4688">
        <v>3352</v>
      </c>
      <c r="AR4688">
        <v>0.99935609875162301</v>
      </c>
      <c r="AS4688">
        <v>1.46130873962088E-2</v>
      </c>
      <c r="AT4688">
        <v>17</v>
      </c>
      <c r="AU4688">
        <v>5.93554422030536E-3</v>
      </c>
      <c r="AV4688">
        <v>13</v>
      </c>
      <c r="AW4688">
        <v>3342</v>
      </c>
      <c r="AX4688">
        <v>0.99931082966527796</v>
      </c>
      <c r="AY4688" s="73">
        <v>57.363252080081701</v>
      </c>
      <c r="AZ4688">
        <v>3118</v>
      </c>
      <c r="BA4688">
        <v>0.99508533376654595</v>
      </c>
      <c r="BB4688">
        <v>3230</v>
      </c>
      <c r="BC4688">
        <v>0.87452211676468905</v>
      </c>
      <c r="BD4688">
        <v>85</v>
      </c>
      <c r="BE4688">
        <v>0.111701200894487</v>
      </c>
      <c r="BF4688">
        <v>59.355250348423397</v>
      </c>
      <c r="BG4688">
        <v>64.787456979500206</v>
      </c>
      <c r="BH4688">
        <v>57.363252080081701</v>
      </c>
      <c r="BI4688">
        <v>56.291972811971704</v>
      </c>
    </row>
    <row r="4689" spans="1:61" x14ac:dyDescent="0.25">
      <c r="A4689" s="10" t="str">
        <f>VLOOKUP(D4689,'Index-Relations'!E:F,2,FALSE)</f>
        <v>BM</v>
      </c>
      <c r="B4689" t="s">
        <v>3450</v>
      </c>
      <c r="C4689" s="53" t="s">
        <v>2762</v>
      </c>
      <c r="D4689" s="59" t="s">
        <v>2902</v>
      </c>
      <c r="E4689" s="59" t="s">
        <v>8105</v>
      </c>
      <c r="F4689" t="s">
        <v>1826</v>
      </c>
      <c r="G4689" t="s">
        <v>1825</v>
      </c>
      <c r="H4689" t="s">
        <v>1827</v>
      </c>
      <c r="I4689" s="52">
        <v>45597</v>
      </c>
      <c r="J4689" t="s">
        <v>2457</v>
      </c>
      <c r="K4689">
        <v>3396</v>
      </c>
      <c r="L4689" s="73">
        <v>59.842872230431396</v>
      </c>
      <c r="M4689">
        <v>3119</v>
      </c>
      <c r="N4689">
        <v>0.99505004824491605</v>
      </c>
      <c r="O4689" s="73">
        <v>65.107864533708195</v>
      </c>
      <c r="P4689">
        <v>3119</v>
      </c>
      <c r="Q4689">
        <v>0.99505004824491605</v>
      </c>
      <c r="R4689">
        <v>2982</v>
      </c>
      <c r="S4689">
        <v>0.98343931133812601</v>
      </c>
      <c r="T4689">
        <v>33.683410170707297</v>
      </c>
      <c r="U4689">
        <v>0.67040821510942705</v>
      </c>
      <c r="V4689">
        <v>2419</v>
      </c>
      <c r="W4689">
        <v>0.122237096061748</v>
      </c>
      <c r="X4689">
        <v>512</v>
      </c>
      <c r="Y4689">
        <v>3269</v>
      </c>
      <c r="Z4689">
        <v>0.99528060113606798</v>
      </c>
      <c r="AA4689">
        <v>43.587670854804102</v>
      </c>
      <c r="AB4689">
        <v>2326</v>
      </c>
      <c r="AC4689">
        <v>0.90540653887280598</v>
      </c>
      <c r="AD4689">
        <v>941</v>
      </c>
      <c r="AE4689">
        <v>8.9847546667165698E-2</v>
      </c>
      <c r="AF4689">
        <v>129</v>
      </c>
      <c r="AG4689">
        <v>4.74591446002801E-3</v>
      </c>
      <c r="AH4689">
        <v>7.8131662463128294E-3</v>
      </c>
      <c r="AI4689">
        <v>262</v>
      </c>
      <c r="AJ4689" s="73">
        <v>56.882517203953803</v>
      </c>
      <c r="AK4689">
        <v>3119</v>
      </c>
      <c r="AL4689">
        <v>0.99505004824491605</v>
      </c>
      <c r="AM4689">
        <v>1.2134595998769799E-2</v>
      </c>
      <c r="AN4689">
        <v>33</v>
      </c>
      <c r="AO4689">
        <v>1.2396976053175799E-2</v>
      </c>
      <c r="AP4689">
        <v>36</v>
      </c>
      <c r="AQ4689">
        <v>3339</v>
      </c>
      <c r="AR4689">
        <v>0.99923296685904694</v>
      </c>
      <c r="AS4689">
        <v>1.48589592104067E-2</v>
      </c>
      <c r="AT4689">
        <v>17</v>
      </c>
      <c r="AU4689">
        <v>6.57266215933347E-3</v>
      </c>
      <c r="AV4689">
        <v>16</v>
      </c>
      <c r="AW4689">
        <v>3342</v>
      </c>
      <c r="AX4689">
        <v>0.99924200739549895</v>
      </c>
      <c r="AY4689" s="73">
        <v>57.814644139369797</v>
      </c>
      <c r="AZ4689">
        <v>3119</v>
      </c>
      <c r="BA4689">
        <v>0.99505004824491605</v>
      </c>
      <c r="BB4689">
        <v>3214</v>
      </c>
      <c r="BC4689">
        <v>0.87425714641859098</v>
      </c>
      <c r="BD4689">
        <v>89</v>
      </c>
      <c r="BE4689">
        <v>0.11257884438728</v>
      </c>
      <c r="BF4689">
        <v>59.842872230431396</v>
      </c>
      <c r="BG4689">
        <v>65.107864533708195</v>
      </c>
      <c r="BH4689">
        <v>57.814644139369797</v>
      </c>
      <c r="BI4689">
        <v>56.882517203953803</v>
      </c>
    </row>
    <row r="4690" spans="1:61" x14ac:dyDescent="0.25">
      <c r="A4690" s="10" t="str">
        <f>VLOOKUP(D4690,'Index-Relations'!E:F,2,FALSE)</f>
        <v>BM</v>
      </c>
      <c r="B4690" t="s">
        <v>3450</v>
      </c>
      <c r="C4690" s="53" t="s">
        <v>2763</v>
      </c>
      <c r="D4690" s="59" t="s">
        <v>2902</v>
      </c>
      <c r="E4690" s="59" t="s">
        <v>8106</v>
      </c>
      <c r="F4690" t="s">
        <v>1826</v>
      </c>
      <c r="G4690" t="s">
        <v>1825</v>
      </c>
      <c r="H4690" t="s">
        <v>1827</v>
      </c>
      <c r="I4690" s="52">
        <v>45566</v>
      </c>
      <c r="J4690" t="s">
        <v>2457</v>
      </c>
      <c r="K4690">
        <v>3394</v>
      </c>
      <c r="L4690" s="73">
        <v>59.951030108780401</v>
      </c>
      <c r="M4690">
        <v>3119</v>
      </c>
      <c r="N4690">
        <v>0.99536639871953703</v>
      </c>
      <c r="O4690" s="73">
        <v>65.211484124956201</v>
      </c>
      <c r="P4690">
        <v>3119</v>
      </c>
      <c r="Q4690">
        <v>0.99536639871953703</v>
      </c>
      <c r="R4690">
        <v>2982</v>
      </c>
      <c r="S4690">
        <v>0.98386421275106195</v>
      </c>
      <c r="T4690">
        <v>33.927670153047103</v>
      </c>
      <c r="U4690">
        <v>0.67105764889054498</v>
      </c>
      <c r="V4690">
        <v>2406</v>
      </c>
      <c r="W4690">
        <v>0.12445586154208201</v>
      </c>
      <c r="X4690">
        <v>508</v>
      </c>
      <c r="Y4690">
        <v>3255</v>
      </c>
      <c r="Z4690">
        <v>0.995397515415268</v>
      </c>
      <c r="AA4690">
        <v>44.2207687663957</v>
      </c>
      <c r="AB4690">
        <v>2321</v>
      </c>
      <c r="AC4690">
        <v>0.91881955359414302</v>
      </c>
      <c r="AD4690">
        <v>932</v>
      </c>
      <c r="AE4690">
        <v>7.6549202453441698E-2</v>
      </c>
      <c r="AF4690">
        <v>141</v>
      </c>
      <c r="AG4690">
        <v>4.6312439524149396E-3</v>
      </c>
      <c r="AH4690">
        <v>7.0675692631610504E-3</v>
      </c>
      <c r="AI4690">
        <v>264</v>
      </c>
      <c r="AJ4690" s="73">
        <v>56.932626507823798</v>
      </c>
      <c r="AK4690">
        <v>3119</v>
      </c>
      <c r="AL4690">
        <v>0.99536639871953703</v>
      </c>
      <c r="AM4690">
        <v>1.24534503103494E-2</v>
      </c>
      <c r="AN4690">
        <v>33</v>
      </c>
      <c r="AO4690">
        <v>1.2974510030865E-2</v>
      </c>
      <c r="AP4690">
        <v>36</v>
      </c>
      <c r="AQ4690">
        <v>3339</v>
      </c>
      <c r="AR4690">
        <v>0.99933794307238</v>
      </c>
      <c r="AS4690">
        <v>1.44495409932217E-2</v>
      </c>
      <c r="AT4690">
        <v>17</v>
      </c>
      <c r="AU4690">
        <v>6.1926252583567798E-3</v>
      </c>
      <c r="AV4690">
        <v>16</v>
      </c>
      <c r="AW4690">
        <v>3342</v>
      </c>
      <c r="AX4690">
        <v>0.99934708792660998</v>
      </c>
      <c r="AY4690" s="73">
        <v>57.914108252612699</v>
      </c>
      <c r="AZ4690">
        <v>3119</v>
      </c>
      <c r="BA4690">
        <v>0.99536639871953703</v>
      </c>
      <c r="BB4690">
        <v>3214</v>
      </c>
      <c r="BC4690">
        <v>0.873708664697328</v>
      </c>
      <c r="BD4690">
        <v>89</v>
      </c>
      <c r="BE4690">
        <v>0.112654768344186</v>
      </c>
      <c r="BF4690">
        <v>59.951030108780401</v>
      </c>
      <c r="BG4690">
        <v>65.211484124956201</v>
      </c>
      <c r="BH4690">
        <v>57.914108252612699</v>
      </c>
      <c r="BI4690">
        <v>56.932626507823798</v>
      </c>
    </row>
    <row r="4691" spans="1:61" x14ac:dyDescent="0.25">
      <c r="A4691" s="10" t="str">
        <f>VLOOKUP(D4691,'Index-Relations'!E:F,2,FALSE)</f>
        <v>BM</v>
      </c>
      <c r="B4691" t="s">
        <v>3450</v>
      </c>
      <c r="C4691" s="53" t="s">
        <v>2764</v>
      </c>
      <c r="D4691" s="59" t="s">
        <v>2902</v>
      </c>
      <c r="E4691" s="59" t="s">
        <v>8107</v>
      </c>
      <c r="F4691" t="s">
        <v>1826</v>
      </c>
      <c r="G4691" t="s">
        <v>1825</v>
      </c>
      <c r="H4691" t="s">
        <v>1827</v>
      </c>
      <c r="I4691" s="52">
        <v>45537</v>
      </c>
      <c r="J4691" t="s">
        <v>2457</v>
      </c>
      <c r="K4691">
        <v>3169</v>
      </c>
      <c r="L4691" s="73">
        <v>60.519907717086802</v>
      </c>
      <c r="M4691">
        <v>3041</v>
      </c>
      <c r="N4691">
        <v>0.99697676546041103</v>
      </c>
      <c r="O4691" s="73">
        <v>65.420932321203793</v>
      </c>
      <c r="P4691">
        <v>3041</v>
      </c>
      <c r="Q4691">
        <v>0.99697676546041103</v>
      </c>
      <c r="R4691">
        <v>2852</v>
      </c>
      <c r="S4691">
        <v>0.986918877186025</v>
      </c>
      <c r="T4691">
        <v>33.861872001544299</v>
      </c>
      <c r="U4691">
        <v>0.67723445035683305</v>
      </c>
      <c r="V4691">
        <v>2241</v>
      </c>
      <c r="W4691">
        <v>0.12931578469019001</v>
      </c>
      <c r="X4691">
        <v>492</v>
      </c>
      <c r="Y4691">
        <v>3073</v>
      </c>
      <c r="Z4691">
        <v>0.99630831320922897</v>
      </c>
      <c r="AA4691">
        <v>44.657174632578297</v>
      </c>
      <c r="AB4691">
        <v>2275</v>
      </c>
      <c r="AC4691">
        <v>0.92887246046711602</v>
      </c>
      <c r="AD4691">
        <v>812</v>
      </c>
      <c r="AE4691">
        <v>7.3977210394968004E-2</v>
      </c>
      <c r="AF4691">
        <v>82</v>
      </c>
      <c r="AG4691">
        <v>0</v>
      </c>
      <c r="AH4691">
        <v>6.9111245883724396E-3</v>
      </c>
      <c r="AI4691">
        <v>243</v>
      </c>
      <c r="AJ4691" s="73">
        <v>57.509544144202998</v>
      </c>
      <c r="AK4691">
        <v>3041</v>
      </c>
      <c r="AL4691">
        <v>0.99697676546041103</v>
      </c>
      <c r="AM4691">
        <v>1.2534028597186201E-2</v>
      </c>
      <c r="AN4691">
        <v>31</v>
      </c>
      <c r="AO4691">
        <v>1.2306732459140801E-2</v>
      </c>
      <c r="AP4691">
        <v>32</v>
      </c>
      <c r="AQ4691">
        <v>3148</v>
      </c>
      <c r="AR4691">
        <v>0.99964166447873004</v>
      </c>
      <c r="AS4691">
        <v>1.4816653298797E-2</v>
      </c>
      <c r="AT4691">
        <v>15</v>
      </c>
      <c r="AU4691">
        <v>6.4180475506652396E-3</v>
      </c>
      <c r="AV4691">
        <v>18</v>
      </c>
      <c r="AW4691">
        <v>3149</v>
      </c>
      <c r="AX4691">
        <v>0.99964784545027796</v>
      </c>
      <c r="AY4691" s="73">
        <v>58.697666168654898</v>
      </c>
      <c r="AZ4691">
        <v>3041</v>
      </c>
      <c r="BA4691">
        <v>0.99697676546041103</v>
      </c>
      <c r="BB4691">
        <v>3029</v>
      </c>
      <c r="BC4691">
        <v>0.87790921468302596</v>
      </c>
      <c r="BD4691">
        <v>87</v>
      </c>
      <c r="BE4691">
        <v>0.10942571733656201</v>
      </c>
      <c r="BF4691">
        <v>60.519907717086802</v>
      </c>
      <c r="BG4691">
        <v>65.420932321203793</v>
      </c>
      <c r="BH4691">
        <v>58.697666168654898</v>
      </c>
      <c r="BI4691">
        <v>57.509544144202998</v>
      </c>
    </row>
    <row r="4692" spans="1:61" x14ac:dyDescent="0.25">
      <c r="A4692" s="10" t="str">
        <f>VLOOKUP(D4692,'Index-Relations'!E:F,2,FALSE)</f>
        <v>BM</v>
      </c>
      <c r="B4692" t="s">
        <v>3450</v>
      </c>
      <c r="C4692" s="53" t="s">
        <v>3350</v>
      </c>
      <c r="D4692" s="59" t="s">
        <v>2902</v>
      </c>
      <c r="E4692" s="59" t="s">
        <v>8108</v>
      </c>
      <c r="F4692" t="s">
        <v>1826</v>
      </c>
      <c r="G4692" t="s">
        <v>1825</v>
      </c>
      <c r="H4692" t="s">
        <v>1827</v>
      </c>
      <c r="I4692" s="52">
        <v>45505</v>
      </c>
      <c r="J4692" t="s">
        <v>2457</v>
      </c>
      <c r="K4692">
        <v>3170</v>
      </c>
      <c r="L4692" s="73">
        <v>60.656258810978002</v>
      </c>
      <c r="M4692">
        <v>3042</v>
      </c>
      <c r="N4692">
        <v>0.99699753795033197</v>
      </c>
      <c r="O4692" s="73">
        <v>65.3463961831185</v>
      </c>
      <c r="P4692">
        <v>3042</v>
      </c>
      <c r="Q4692">
        <v>0.99699753795033197</v>
      </c>
      <c r="R4692">
        <v>2853</v>
      </c>
      <c r="S4692">
        <v>0.98701511547875898</v>
      </c>
      <c r="T4692">
        <v>33.885571356557797</v>
      </c>
      <c r="U4692">
        <v>0.68185583566913199</v>
      </c>
      <c r="V4692">
        <v>2240</v>
      </c>
      <c r="W4692">
        <v>0.13682521098460701</v>
      </c>
      <c r="X4692">
        <v>488</v>
      </c>
      <c r="Y4692">
        <v>3066</v>
      </c>
      <c r="Z4692">
        <v>0.99627746265151296</v>
      </c>
      <c r="AA4692">
        <v>46.063148627333497</v>
      </c>
      <c r="AB4692">
        <v>2249</v>
      </c>
      <c r="AC4692">
        <v>0.932013335817368</v>
      </c>
      <c r="AD4692">
        <v>815</v>
      </c>
      <c r="AE4692">
        <v>6.4228880095506299E-2</v>
      </c>
      <c r="AF4692">
        <v>106</v>
      </c>
      <c r="AG4692">
        <v>3.75778408712486E-3</v>
      </c>
      <c r="AH4692">
        <v>6.9249963890595104E-3</v>
      </c>
      <c r="AI4692">
        <v>243</v>
      </c>
      <c r="AJ4692" s="73">
        <v>57.606550443489503</v>
      </c>
      <c r="AK4692">
        <v>3042</v>
      </c>
      <c r="AL4692">
        <v>0.99699753795033197</v>
      </c>
      <c r="AM4692">
        <v>1.2476214279844E-2</v>
      </c>
      <c r="AN4692">
        <v>31</v>
      </c>
      <c r="AO4692">
        <v>1.22481117939161E-2</v>
      </c>
      <c r="AP4692">
        <v>32</v>
      </c>
      <c r="AQ4692">
        <v>3143</v>
      </c>
      <c r="AR4692">
        <v>0.99884082444755096</v>
      </c>
      <c r="AS4692">
        <v>1.52128767161855E-2</v>
      </c>
      <c r="AT4692">
        <v>17</v>
      </c>
      <c r="AU4692">
        <v>6.1585379785308201E-3</v>
      </c>
      <c r="AV4692">
        <v>18</v>
      </c>
      <c r="AW4692">
        <v>3143</v>
      </c>
      <c r="AX4692">
        <v>0.99884158757480201</v>
      </c>
      <c r="AY4692" s="73">
        <v>58.9815348638054</v>
      </c>
      <c r="AZ4692">
        <v>3042</v>
      </c>
      <c r="BA4692">
        <v>0.99699753795033197</v>
      </c>
      <c r="BB4692">
        <v>3028</v>
      </c>
      <c r="BC4692">
        <v>0.87971242369046698</v>
      </c>
      <c r="BD4692">
        <v>83</v>
      </c>
      <c r="BE4692">
        <v>0.10688028896316799</v>
      </c>
      <c r="BF4692">
        <v>60.656258810978002</v>
      </c>
      <c r="BG4692">
        <v>65.3463961831185</v>
      </c>
      <c r="BH4692">
        <v>58.9815348638054</v>
      </c>
      <c r="BI4692">
        <v>57.606550443489503</v>
      </c>
    </row>
    <row r="4693" spans="1:61" x14ac:dyDescent="0.25">
      <c r="A4693" s="10" t="str">
        <f>VLOOKUP(D4693,'Index-Relations'!E:F,2,FALSE)</f>
        <v>BM</v>
      </c>
      <c r="B4693" t="s">
        <v>3450</v>
      </c>
      <c r="C4693" s="53" t="s">
        <v>2765</v>
      </c>
      <c r="D4693" s="59" t="s">
        <v>2902</v>
      </c>
      <c r="E4693" s="59" t="s">
        <v>8109</v>
      </c>
      <c r="F4693" t="s">
        <v>1826</v>
      </c>
      <c r="G4693" t="s">
        <v>1825</v>
      </c>
      <c r="H4693" t="s">
        <v>1827</v>
      </c>
      <c r="I4693" s="52">
        <v>45474</v>
      </c>
      <c r="J4693" t="s">
        <v>2457</v>
      </c>
      <c r="K4693">
        <v>3172</v>
      </c>
      <c r="L4693" s="73">
        <v>61.237802135349902</v>
      </c>
      <c r="M4693">
        <v>3044</v>
      </c>
      <c r="N4693">
        <v>0.99699998096720899</v>
      </c>
      <c r="O4693" s="73">
        <v>65.581325693633701</v>
      </c>
      <c r="P4693">
        <v>3044</v>
      </c>
      <c r="Q4693">
        <v>0.99699998096720899</v>
      </c>
      <c r="R4693">
        <v>2855</v>
      </c>
      <c r="S4693">
        <v>0.98710357085559997</v>
      </c>
      <c r="T4693">
        <v>33.568809996485001</v>
      </c>
      <c r="U4693">
        <v>0.688358043438281</v>
      </c>
      <c r="V4693">
        <v>2230</v>
      </c>
      <c r="W4693">
        <v>0.13677645666362401</v>
      </c>
      <c r="X4693">
        <v>486</v>
      </c>
      <c r="Y4693">
        <v>3062</v>
      </c>
      <c r="Z4693">
        <v>0.99451769664743805</v>
      </c>
      <c r="AA4693">
        <v>46.430426994513397</v>
      </c>
      <c r="AB4693">
        <v>2215</v>
      </c>
      <c r="AC4693">
        <v>0.92279669866641201</v>
      </c>
      <c r="AD4693">
        <v>843</v>
      </c>
      <c r="AE4693">
        <v>7.1475294047767202E-2</v>
      </c>
      <c r="AF4693">
        <v>114</v>
      </c>
      <c r="AG4693">
        <v>5.7280072858203702E-3</v>
      </c>
      <c r="AH4693">
        <v>6.0642317905284203E-3</v>
      </c>
      <c r="AI4693">
        <v>242</v>
      </c>
      <c r="AJ4693" s="73">
        <v>58.100977307539402</v>
      </c>
      <c r="AK4693">
        <v>3044</v>
      </c>
      <c r="AL4693">
        <v>0.99699998096720899</v>
      </c>
      <c r="AM4693">
        <v>1.18658172748561E-2</v>
      </c>
      <c r="AN4693">
        <v>30</v>
      </c>
      <c r="AO4693">
        <v>1.18470934947812E-2</v>
      </c>
      <c r="AP4693">
        <v>33</v>
      </c>
      <c r="AQ4693">
        <v>3145</v>
      </c>
      <c r="AR4693">
        <v>0.998832013738014</v>
      </c>
      <c r="AS4693">
        <v>1.44880909988365E-2</v>
      </c>
      <c r="AT4693">
        <v>17</v>
      </c>
      <c r="AU4693">
        <v>5.65043008972384E-3</v>
      </c>
      <c r="AV4693">
        <v>18</v>
      </c>
      <c r="AW4693">
        <v>3145</v>
      </c>
      <c r="AX4693">
        <v>0.99883272557139302</v>
      </c>
      <c r="AY4693" s="73">
        <v>59.807873020062303</v>
      </c>
      <c r="AZ4693">
        <v>3044</v>
      </c>
      <c r="BA4693">
        <v>0.99699998096720899</v>
      </c>
      <c r="BB4693">
        <v>3029</v>
      </c>
      <c r="BC4693">
        <v>0.88102472897008299</v>
      </c>
      <c r="BD4693">
        <v>83</v>
      </c>
      <c r="BE4693">
        <v>0.105960191273149</v>
      </c>
      <c r="BF4693">
        <v>61.237802135349902</v>
      </c>
      <c r="BG4693">
        <v>65.581325693633701</v>
      </c>
      <c r="BH4693">
        <v>59.807873020062303</v>
      </c>
      <c r="BI4693">
        <v>58.100977307539402</v>
      </c>
    </row>
    <row r="4694" spans="1:61" x14ac:dyDescent="0.25">
      <c r="A4694" s="10" t="str">
        <f>VLOOKUP(D4694,'Index-Relations'!E:F,2,FALSE)</f>
        <v>BM</v>
      </c>
      <c r="B4694" t="s">
        <v>3450</v>
      </c>
      <c r="C4694" s="53" t="s">
        <v>2766</v>
      </c>
      <c r="D4694" s="59" t="s">
        <v>2902</v>
      </c>
      <c r="E4694" s="59" t="s">
        <v>8110</v>
      </c>
      <c r="F4694" t="s">
        <v>1826</v>
      </c>
      <c r="G4694" t="s">
        <v>1825</v>
      </c>
      <c r="H4694" t="s">
        <v>1827</v>
      </c>
      <c r="I4694" s="52">
        <v>45446</v>
      </c>
      <c r="J4694" t="s">
        <v>2457</v>
      </c>
      <c r="K4694">
        <v>3158</v>
      </c>
      <c r="L4694" s="73">
        <v>61.439030843432903</v>
      </c>
      <c r="M4694">
        <v>3045</v>
      </c>
      <c r="N4694">
        <v>0.99703227652389304</v>
      </c>
      <c r="O4694" s="73">
        <v>65.533799012400806</v>
      </c>
      <c r="P4694">
        <v>3045</v>
      </c>
      <c r="Q4694">
        <v>0.99703227652389304</v>
      </c>
      <c r="R4694">
        <v>2856</v>
      </c>
      <c r="S4694">
        <v>0.98678216461036805</v>
      </c>
      <c r="T4694">
        <v>33.833951118109503</v>
      </c>
      <c r="U4694">
        <v>0.694695834366856</v>
      </c>
      <c r="V4694">
        <v>2225</v>
      </c>
      <c r="W4694">
        <v>0.14707997232897599</v>
      </c>
      <c r="X4694">
        <v>484</v>
      </c>
      <c r="Y4694">
        <v>3058</v>
      </c>
      <c r="Z4694">
        <v>0.99403999033267498</v>
      </c>
      <c r="AA4694">
        <v>48.316051430751997</v>
      </c>
      <c r="AB4694">
        <v>2198</v>
      </c>
      <c r="AC4694">
        <v>0.92408574420397405</v>
      </c>
      <c r="AD4694">
        <v>857</v>
      </c>
      <c r="AE4694">
        <v>6.9800490936499704E-2</v>
      </c>
      <c r="AF4694">
        <v>103</v>
      </c>
      <c r="AG4694">
        <v>6.1137648595253396E-3</v>
      </c>
      <c r="AH4694">
        <v>6.3215290987719197E-3</v>
      </c>
      <c r="AI4694">
        <v>242</v>
      </c>
      <c r="AJ4694" s="73">
        <v>58.232235144205298</v>
      </c>
      <c r="AK4694">
        <v>3045</v>
      </c>
      <c r="AL4694">
        <v>0.99703227652389304</v>
      </c>
      <c r="AM4694">
        <v>1.1708143946889E-2</v>
      </c>
      <c r="AN4694">
        <v>29</v>
      </c>
      <c r="AO4694">
        <v>1.20339597611781E-2</v>
      </c>
      <c r="AP4694">
        <v>33</v>
      </c>
      <c r="AQ4694">
        <v>3138</v>
      </c>
      <c r="AR4694">
        <v>0.99891172694944097</v>
      </c>
      <c r="AS4694">
        <v>1.5449287155979E-2</v>
      </c>
      <c r="AT4694">
        <v>17</v>
      </c>
      <c r="AU4694">
        <v>5.8162177610378502E-3</v>
      </c>
      <c r="AV4694">
        <v>18</v>
      </c>
      <c r="AW4694">
        <v>3134</v>
      </c>
      <c r="AX4694">
        <v>0.99888261835623204</v>
      </c>
      <c r="AY4694" s="73">
        <v>60.258996358660298</v>
      </c>
      <c r="AZ4694">
        <v>3045</v>
      </c>
      <c r="BA4694">
        <v>0.99703227652389304</v>
      </c>
      <c r="BB4694">
        <v>3022</v>
      </c>
      <c r="BC4694">
        <v>0.88204293120431798</v>
      </c>
      <c r="BD4694">
        <v>83</v>
      </c>
      <c r="BE4694">
        <v>0.104834835983944</v>
      </c>
      <c r="BF4694">
        <v>61.439030843432903</v>
      </c>
      <c r="BG4694">
        <v>65.533799012400806</v>
      </c>
      <c r="BH4694">
        <v>60.258996358660298</v>
      </c>
      <c r="BI4694">
        <v>58.232235144205298</v>
      </c>
    </row>
    <row r="4695" spans="1:61" x14ac:dyDescent="0.25">
      <c r="A4695" s="10" t="str">
        <f>VLOOKUP(D4695,'Index-Relations'!E:F,2,FALSE)</f>
        <v>BM</v>
      </c>
      <c r="B4695" t="s">
        <v>3450</v>
      </c>
      <c r="C4695" s="53" t="s">
        <v>2767</v>
      </c>
      <c r="D4695" s="59" t="s">
        <v>2902</v>
      </c>
      <c r="E4695" s="59" t="s">
        <v>8111</v>
      </c>
      <c r="F4695" t="s">
        <v>1826</v>
      </c>
      <c r="G4695" t="s">
        <v>1825</v>
      </c>
      <c r="H4695" t="s">
        <v>1827</v>
      </c>
      <c r="I4695" s="52">
        <v>45413</v>
      </c>
      <c r="J4695" t="s">
        <v>2457</v>
      </c>
      <c r="K4695">
        <v>3160</v>
      </c>
      <c r="L4695" s="73">
        <v>61.345313346752299</v>
      </c>
      <c r="M4695">
        <v>3047</v>
      </c>
      <c r="N4695">
        <v>0.99707497191735395</v>
      </c>
      <c r="O4695" s="73">
        <v>65.473307313533994</v>
      </c>
      <c r="P4695">
        <v>3047</v>
      </c>
      <c r="Q4695">
        <v>0.99707497191735395</v>
      </c>
      <c r="R4695">
        <v>2858</v>
      </c>
      <c r="S4695">
        <v>0.98637168774048001</v>
      </c>
      <c r="T4695">
        <v>34.111750046396402</v>
      </c>
      <c r="U4695">
        <v>0.69309366111246395</v>
      </c>
      <c r="V4695">
        <v>2222</v>
      </c>
      <c r="W4695">
        <v>0.14553288171680601</v>
      </c>
      <c r="X4695">
        <v>486</v>
      </c>
      <c r="Y4695">
        <v>3056</v>
      </c>
      <c r="Z4695">
        <v>0.99407059205918402</v>
      </c>
      <c r="AA4695">
        <v>50.298956840640997</v>
      </c>
      <c r="AB4695">
        <v>2189</v>
      </c>
      <c r="AC4695">
        <v>0.92249474091300598</v>
      </c>
      <c r="AD4695">
        <v>864</v>
      </c>
      <c r="AE4695">
        <v>7.1404711625544098E-2</v>
      </c>
      <c r="AF4695">
        <v>107</v>
      </c>
      <c r="AG4695">
        <v>6.1005474614491398E-3</v>
      </c>
      <c r="AH4695">
        <v>6.1841679785721798E-3</v>
      </c>
      <c r="AI4695">
        <v>242</v>
      </c>
      <c r="AJ4695" s="73">
        <v>58.004804239484699</v>
      </c>
      <c r="AK4695">
        <v>3047</v>
      </c>
      <c r="AL4695">
        <v>0.99707497191735395</v>
      </c>
      <c r="AM4695">
        <v>1.1755336392145901E-2</v>
      </c>
      <c r="AN4695">
        <v>29</v>
      </c>
      <c r="AO4695">
        <v>1.56006409581369E-2</v>
      </c>
      <c r="AP4695">
        <v>32</v>
      </c>
      <c r="AQ4695">
        <v>3134</v>
      </c>
      <c r="AR4695">
        <v>0.99885406506422603</v>
      </c>
      <c r="AS4695">
        <v>1.5451841927992401E-2</v>
      </c>
      <c r="AT4695">
        <v>17</v>
      </c>
      <c r="AU4695">
        <v>5.7437707190490803E-3</v>
      </c>
      <c r="AV4695">
        <v>18</v>
      </c>
      <c r="AW4695">
        <v>3135</v>
      </c>
      <c r="AX4695">
        <v>0.99886159850034495</v>
      </c>
      <c r="AY4695" s="73">
        <v>60.248935004812999</v>
      </c>
      <c r="AZ4695">
        <v>3047</v>
      </c>
      <c r="BA4695">
        <v>0.99707497191735395</v>
      </c>
      <c r="BB4695">
        <v>3013</v>
      </c>
      <c r="BC4695">
        <v>0.88513017577035802</v>
      </c>
      <c r="BD4695">
        <v>89</v>
      </c>
      <c r="BE4695">
        <v>9.8123248335731106E-2</v>
      </c>
      <c r="BF4695">
        <v>61.345313346752299</v>
      </c>
      <c r="BG4695">
        <v>65.473307313533994</v>
      </c>
      <c r="BH4695">
        <v>60.248935004812999</v>
      </c>
      <c r="BI4695">
        <v>58.004804239484699</v>
      </c>
    </row>
    <row r="4696" spans="1:61" x14ac:dyDescent="0.25">
      <c r="A4696" s="10" t="str">
        <f>VLOOKUP(D4696,'Index-Relations'!E:F,2,FALSE)</f>
        <v>BM</v>
      </c>
      <c r="B4696" t="s">
        <v>3450</v>
      </c>
      <c r="C4696" s="53" t="s">
        <v>2768</v>
      </c>
      <c r="D4696" s="59" t="s">
        <v>2902</v>
      </c>
      <c r="E4696" s="59" t="s">
        <v>8112</v>
      </c>
      <c r="F4696" t="s">
        <v>1826</v>
      </c>
      <c r="G4696" t="s">
        <v>1825</v>
      </c>
      <c r="H4696" t="s">
        <v>1827</v>
      </c>
      <c r="I4696" s="52">
        <v>45383</v>
      </c>
      <c r="J4696" t="s">
        <v>2457</v>
      </c>
      <c r="K4696">
        <v>3157</v>
      </c>
      <c r="L4696">
        <v>66.020095939683401</v>
      </c>
      <c r="M4696">
        <v>3046</v>
      </c>
      <c r="N4696">
        <v>0.99798654255271402</v>
      </c>
      <c r="O4696">
        <v>70.598447895750297</v>
      </c>
      <c r="P4696">
        <v>3046</v>
      </c>
      <c r="Q4696">
        <v>0.99798654255271402</v>
      </c>
      <c r="R4696">
        <v>2859</v>
      </c>
      <c r="S4696">
        <v>0.98735263874628498</v>
      </c>
      <c r="T4696">
        <v>33.926006825276097</v>
      </c>
      <c r="U4696">
        <v>0.69290021063503204</v>
      </c>
      <c r="V4696">
        <v>2222</v>
      </c>
      <c r="W4696">
        <v>0.14499117928097599</v>
      </c>
      <c r="X4696">
        <v>486</v>
      </c>
      <c r="Y4696">
        <v>3055</v>
      </c>
      <c r="Z4696">
        <v>0.99468010275348895</v>
      </c>
      <c r="AA4696">
        <v>48.554997548815003</v>
      </c>
      <c r="AB4696">
        <v>2188</v>
      </c>
      <c r="AC4696">
        <v>0.92276643186447704</v>
      </c>
      <c r="AD4696">
        <v>864</v>
      </c>
      <c r="AE4696">
        <v>7.1733726531408401E-2</v>
      </c>
      <c r="AF4696">
        <v>105</v>
      </c>
      <c r="AG4696">
        <v>5.4998416041136299E-3</v>
      </c>
      <c r="AH4696">
        <v>6.1172926044214303E-3</v>
      </c>
      <c r="AI4696">
        <v>242</v>
      </c>
      <c r="AJ4696">
        <v>61.553177997023496</v>
      </c>
      <c r="AK4696">
        <v>3046</v>
      </c>
      <c r="AL4696">
        <v>0.99798654255271402</v>
      </c>
      <c r="AM4696">
        <v>1.18395959342769E-2</v>
      </c>
      <c r="AN4696">
        <v>29</v>
      </c>
      <c r="AO4696">
        <v>1.43452123091432E-2</v>
      </c>
      <c r="AP4696">
        <v>32</v>
      </c>
      <c r="AQ4696">
        <v>3133</v>
      </c>
      <c r="AR4696">
        <v>0.99959411295442602</v>
      </c>
      <c r="AS4696">
        <v>1.5481099012379001E-2</v>
      </c>
      <c r="AT4696">
        <v>17</v>
      </c>
      <c r="AU4696">
        <v>5.48328317663461E-3</v>
      </c>
      <c r="AV4696">
        <v>18</v>
      </c>
      <c r="AW4696">
        <v>3134</v>
      </c>
      <c r="AX4696">
        <v>0.99960060217185498</v>
      </c>
      <c r="AY4696">
        <v>65.029874530774805</v>
      </c>
      <c r="AZ4696">
        <v>3046</v>
      </c>
      <c r="BA4696">
        <v>0.99798654255271402</v>
      </c>
      <c r="BB4696">
        <v>3012</v>
      </c>
      <c r="BC4696">
        <v>0.88661071406316605</v>
      </c>
      <c r="BD4696">
        <v>89</v>
      </c>
      <c r="BE4696">
        <v>9.8638186582116094E-2</v>
      </c>
      <c r="BF4696">
        <v>61.768711376649897</v>
      </c>
      <c r="BG4696">
        <v>65.721907989534699</v>
      </c>
      <c r="BH4696">
        <v>61.066729104849301</v>
      </c>
      <c r="BI4696">
        <v>58.051430334991302</v>
      </c>
    </row>
    <row r="4697" spans="1:61" x14ac:dyDescent="0.25">
      <c r="A4697" s="10" t="str">
        <f>VLOOKUP(D4697,'Index-Relations'!E:F,2,FALSE)</f>
        <v>BM</v>
      </c>
      <c r="B4697" t="s">
        <v>3450</v>
      </c>
      <c r="C4697" s="53" t="s">
        <v>2769</v>
      </c>
      <c r="D4697" s="59" t="s">
        <v>2902</v>
      </c>
      <c r="E4697" s="59" t="s">
        <v>8113</v>
      </c>
      <c r="F4697" t="s">
        <v>1826</v>
      </c>
      <c r="G4697" t="s">
        <v>1825</v>
      </c>
      <c r="H4697" t="s">
        <v>1827</v>
      </c>
      <c r="I4697" s="52">
        <v>45352</v>
      </c>
      <c r="J4697" t="s">
        <v>2457</v>
      </c>
      <c r="K4697">
        <v>3150</v>
      </c>
      <c r="L4697">
        <v>66.414565418260196</v>
      </c>
      <c r="M4697">
        <v>3030</v>
      </c>
      <c r="N4697">
        <v>0.99677455937124904</v>
      </c>
      <c r="O4697">
        <v>70.852590399305797</v>
      </c>
      <c r="P4697">
        <v>3030</v>
      </c>
      <c r="Q4697">
        <v>0.99677455937124904</v>
      </c>
      <c r="R4697">
        <v>2862</v>
      </c>
      <c r="S4697">
        <v>0.98719432292048703</v>
      </c>
      <c r="T4697">
        <v>33.976066650358298</v>
      </c>
      <c r="U4697">
        <v>0.67291081546977904</v>
      </c>
      <c r="V4697">
        <v>2202</v>
      </c>
      <c r="W4697">
        <v>0.13503162993657999</v>
      </c>
      <c r="X4697">
        <v>439</v>
      </c>
      <c r="Y4697">
        <v>3058</v>
      </c>
      <c r="Z4697">
        <v>0.99489017871068897</v>
      </c>
      <c r="AA4697">
        <v>49.284544988167099</v>
      </c>
      <c r="AB4697">
        <v>2190</v>
      </c>
      <c r="AC4697">
        <v>0.92152062874764595</v>
      </c>
      <c r="AD4697">
        <v>865</v>
      </c>
      <c r="AE4697">
        <v>7.3199915775865196E-2</v>
      </c>
      <c r="AF4697">
        <v>95</v>
      </c>
      <c r="AG4697">
        <v>5.2794554764880796E-3</v>
      </c>
      <c r="AH4697">
        <v>1.5515678734708801E-3</v>
      </c>
      <c r="AI4697">
        <v>176</v>
      </c>
      <c r="AJ4697">
        <v>62.230068434192297</v>
      </c>
      <c r="AK4697">
        <v>3030</v>
      </c>
      <c r="AL4697">
        <v>0.99677455937124904</v>
      </c>
      <c r="AM4697">
        <v>1.20339570043964E-2</v>
      </c>
      <c r="AN4697">
        <v>30</v>
      </c>
      <c r="AO4697">
        <v>1.43363891132292E-2</v>
      </c>
      <c r="AP4697">
        <v>32</v>
      </c>
      <c r="AQ4697">
        <v>3130</v>
      </c>
      <c r="AR4697">
        <v>0.99959050312828102</v>
      </c>
      <c r="AS4697">
        <v>1.51845747294829E-2</v>
      </c>
      <c r="AT4697">
        <v>17</v>
      </c>
      <c r="AU4697">
        <v>6.1612382900486599E-3</v>
      </c>
      <c r="AV4697">
        <v>19</v>
      </c>
      <c r="AW4697">
        <v>3124</v>
      </c>
      <c r="AX4697">
        <v>0.99953179534855197</v>
      </c>
      <c r="AY4697">
        <v>65.068080614034997</v>
      </c>
      <c r="AZ4697">
        <v>3030</v>
      </c>
      <c r="BA4697">
        <v>0.99677455937124904</v>
      </c>
      <c r="BB4697">
        <v>3009</v>
      </c>
      <c r="BC4697">
        <v>0.88480899544319203</v>
      </c>
      <c r="BD4697">
        <v>89</v>
      </c>
      <c r="BE4697">
        <v>0.100445118571859</v>
      </c>
      <c r="BF4697">
        <v>62.135753622494803</v>
      </c>
      <c r="BG4697">
        <v>65.951979243344695</v>
      </c>
      <c r="BH4697">
        <v>61.094770475987097</v>
      </c>
      <c r="BI4697">
        <v>58.669726089214301</v>
      </c>
    </row>
    <row r="4698" spans="1:61" x14ac:dyDescent="0.25">
      <c r="A4698" s="10" t="str">
        <f>VLOOKUP(D4698,'Index-Relations'!E:F,2,FALSE)</f>
        <v>BM</v>
      </c>
      <c r="B4698" t="s">
        <v>3450</v>
      </c>
      <c r="C4698" s="53" t="s">
        <v>2770</v>
      </c>
      <c r="D4698" s="59" t="s">
        <v>2902</v>
      </c>
      <c r="E4698" s="59" t="s">
        <v>8114</v>
      </c>
      <c r="F4698" t="s">
        <v>1826</v>
      </c>
      <c r="G4698" t="s">
        <v>1825</v>
      </c>
      <c r="H4698" t="s">
        <v>1827</v>
      </c>
      <c r="I4698" s="52">
        <v>45323</v>
      </c>
      <c r="J4698" t="s">
        <v>2457</v>
      </c>
      <c r="K4698">
        <v>3151</v>
      </c>
      <c r="L4698">
        <v>67.137673346942506</v>
      </c>
      <c r="M4698">
        <v>3026</v>
      </c>
      <c r="N4698">
        <v>0.99687741913547001</v>
      </c>
      <c r="O4698">
        <v>71.234566673847098</v>
      </c>
      <c r="P4698">
        <v>3026</v>
      </c>
      <c r="Q4698">
        <v>0.99687741913547001</v>
      </c>
      <c r="R4698">
        <v>2863</v>
      </c>
      <c r="S4698">
        <v>0.98747075915000604</v>
      </c>
      <c r="T4698">
        <v>34.231916996363999</v>
      </c>
      <c r="U4698">
        <v>0.66636868530729698</v>
      </c>
      <c r="V4698">
        <v>2194</v>
      </c>
      <c r="W4698">
        <v>0.13216070397520399</v>
      </c>
      <c r="X4698">
        <v>426</v>
      </c>
      <c r="Y4698">
        <v>3057</v>
      </c>
      <c r="Z4698">
        <v>0.99525912331864996</v>
      </c>
      <c r="AA4698">
        <v>51.239119528383704</v>
      </c>
      <c r="AB4698">
        <v>2188</v>
      </c>
      <c r="AC4698">
        <v>0.91959395306398894</v>
      </c>
      <c r="AD4698">
        <v>866</v>
      </c>
      <c r="AE4698">
        <v>7.5499708913315394E-2</v>
      </c>
      <c r="AF4698">
        <v>97</v>
      </c>
      <c r="AG4698">
        <v>4.90633802269502E-3</v>
      </c>
      <c r="AH4698">
        <v>1.5918545885125199E-3</v>
      </c>
      <c r="AI4698">
        <v>169</v>
      </c>
      <c r="AJ4698">
        <v>63.001923763745403</v>
      </c>
      <c r="AK4698">
        <v>3026</v>
      </c>
      <c r="AL4698">
        <v>0.99687741913547001</v>
      </c>
      <c r="AM4698">
        <v>1.24693757451669E-2</v>
      </c>
      <c r="AN4698">
        <v>30</v>
      </c>
      <c r="AO4698">
        <v>1.4470724175018801E-2</v>
      </c>
      <c r="AP4698">
        <v>32</v>
      </c>
      <c r="AQ4698">
        <v>3121</v>
      </c>
      <c r="AR4698">
        <v>0.99931100695418396</v>
      </c>
      <c r="AS4698">
        <v>1.54645664952062E-2</v>
      </c>
      <c r="AT4698">
        <v>17</v>
      </c>
      <c r="AU4698">
        <v>6.3948362885396801E-3</v>
      </c>
      <c r="AV4698">
        <v>19</v>
      </c>
      <c r="AW4698">
        <v>3123</v>
      </c>
      <c r="AX4698">
        <v>0.99932327430606105</v>
      </c>
      <c r="AY4698">
        <v>65.707807420456007</v>
      </c>
      <c r="AZ4698">
        <v>3026</v>
      </c>
      <c r="BA4698">
        <v>0.99687741913547001</v>
      </c>
      <c r="BB4698">
        <v>2996</v>
      </c>
      <c r="BC4698">
        <v>0.88713789616601002</v>
      </c>
      <c r="BD4698">
        <v>93</v>
      </c>
      <c r="BE4698">
        <v>9.7702386613154904E-2</v>
      </c>
      <c r="BF4698">
        <v>62.770085562763398</v>
      </c>
      <c r="BG4698">
        <v>66.239877410237199</v>
      </c>
      <c r="BH4698">
        <v>61.569195509302098</v>
      </c>
      <c r="BI4698">
        <v>59.328892718772401</v>
      </c>
    </row>
    <row r="4699" spans="1:61" x14ac:dyDescent="0.25">
      <c r="A4699" s="10" t="str">
        <f>VLOOKUP(D4699,'Index-Relations'!E:F,2,FALSE)</f>
        <v>ESG</v>
      </c>
      <c r="B4699" t="s">
        <v>3450</v>
      </c>
      <c r="C4699" s="53" t="s">
        <v>2760</v>
      </c>
      <c r="D4699" s="59" t="s">
        <v>2903</v>
      </c>
      <c r="E4699" s="59" t="s">
        <v>8115</v>
      </c>
      <c r="F4699" t="s">
        <v>1830</v>
      </c>
      <c r="G4699" t="s">
        <v>1829</v>
      </c>
      <c r="H4699" t="s">
        <v>1831</v>
      </c>
      <c r="I4699" s="52">
        <v>45658</v>
      </c>
      <c r="J4699" t="s">
        <v>2457</v>
      </c>
      <c r="K4699">
        <v>2131</v>
      </c>
      <c r="L4699" s="73">
        <v>59.749077310919901</v>
      </c>
      <c r="M4699">
        <v>2092</v>
      </c>
      <c r="N4699">
        <v>0.99709327877593301</v>
      </c>
      <c r="O4699" s="73">
        <v>65.724874359959998</v>
      </c>
      <c r="P4699">
        <v>2092</v>
      </c>
      <c r="Q4699">
        <v>0.99709327877593301</v>
      </c>
      <c r="R4699">
        <v>1997</v>
      </c>
      <c r="S4699">
        <v>0.98650688860041502</v>
      </c>
      <c r="T4699">
        <v>32.5905325625709</v>
      </c>
      <c r="U4699">
        <v>0.64985025308564004</v>
      </c>
      <c r="V4699">
        <v>1473</v>
      </c>
      <c r="W4699">
        <v>0.12140748667295</v>
      </c>
      <c r="X4699">
        <v>314</v>
      </c>
      <c r="Y4699">
        <v>2107</v>
      </c>
      <c r="Z4699">
        <v>0.99662378768012605</v>
      </c>
      <c r="AA4699">
        <v>25.337752674857501</v>
      </c>
      <c r="AB4699">
        <v>1772</v>
      </c>
      <c r="AC4699">
        <v>0.91302720539553395</v>
      </c>
      <c r="AD4699">
        <v>333</v>
      </c>
      <c r="AE4699">
        <v>8.3566040132962705E-2</v>
      </c>
      <c r="AF4699">
        <v>26</v>
      </c>
      <c r="AG4699">
        <v>3.4067544715024102E-3</v>
      </c>
      <c r="AH4699">
        <v>8.9829695456960408E-3</v>
      </c>
      <c r="AI4699">
        <v>173</v>
      </c>
      <c r="AJ4699" s="73">
        <v>56.214282554305903</v>
      </c>
      <c r="AK4699">
        <v>2092</v>
      </c>
      <c r="AL4699">
        <v>0.99709327877593301</v>
      </c>
      <c r="AM4699">
        <v>1.19585900546419E-2</v>
      </c>
      <c r="AN4699">
        <v>25</v>
      </c>
      <c r="AO4699">
        <v>1.3837181105237399E-2</v>
      </c>
      <c r="AP4699">
        <v>23</v>
      </c>
      <c r="AQ4699">
        <v>2125</v>
      </c>
      <c r="AR4699">
        <v>0.99981150724331602</v>
      </c>
      <c r="AS4699">
        <v>1.85710127358042E-2</v>
      </c>
      <c r="AT4699">
        <v>15</v>
      </c>
      <c r="AU4699">
        <v>7.1537379936032E-3</v>
      </c>
      <c r="AV4699">
        <v>11</v>
      </c>
      <c r="AW4699">
        <v>2125</v>
      </c>
      <c r="AX4699">
        <v>0.99981150724331502</v>
      </c>
      <c r="AY4699" s="73">
        <v>57.622603176710903</v>
      </c>
      <c r="AZ4699">
        <v>2092</v>
      </c>
      <c r="BA4699">
        <v>0.99709327877593301</v>
      </c>
      <c r="BB4699">
        <v>2032</v>
      </c>
      <c r="BC4699">
        <v>0.859145834602419</v>
      </c>
      <c r="BD4699">
        <v>70</v>
      </c>
      <c r="BE4699">
        <v>0.126828491535659</v>
      </c>
      <c r="BF4699">
        <v>59.749077310919901</v>
      </c>
      <c r="BG4699">
        <v>65.724874359959998</v>
      </c>
      <c r="BH4699">
        <v>57.622603176710903</v>
      </c>
      <c r="BI4699">
        <v>56.214282554305903</v>
      </c>
    </row>
    <row r="4700" spans="1:61" x14ac:dyDescent="0.25">
      <c r="A4700" s="10" t="str">
        <f>VLOOKUP(D4700,'Index-Relations'!E:F,2,FALSE)</f>
        <v>ESG</v>
      </c>
      <c r="B4700" t="s">
        <v>3450</v>
      </c>
      <c r="C4700" s="53" t="s">
        <v>2761</v>
      </c>
      <c r="D4700" s="59" t="s">
        <v>2903</v>
      </c>
      <c r="E4700" s="59" t="s">
        <v>8116</v>
      </c>
      <c r="F4700" t="s">
        <v>1830</v>
      </c>
      <c r="G4700" t="s">
        <v>1829</v>
      </c>
      <c r="H4700" t="s">
        <v>1831</v>
      </c>
      <c r="I4700" s="52">
        <v>45628</v>
      </c>
      <c r="J4700" t="s">
        <v>2457</v>
      </c>
      <c r="K4700">
        <v>2134</v>
      </c>
      <c r="L4700" s="73">
        <v>59.8716019799379</v>
      </c>
      <c r="M4700">
        <v>2092</v>
      </c>
      <c r="N4700">
        <v>0.99703484706097301</v>
      </c>
      <c r="O4700" s="73">
        <v>65.710660374514902</v>
      </c>
      <c r="P4700">
        <v>2092</v>
      </c>
      <c r="Q4700">
        <v>0.99703484706097301</v>
      </c>
      <c r="R4700">
        <v>1997</v>
      </c>
      <c r="S4700">
        <v>0.98636140352554003</v>
      </c>
      <c r="T4700">
        <v>32.596643250088697</v>
      </c>
      <c r="U4700">
        <v>0.65008539900973505</v>
      </c>
      <c r="V4700">
        <v>1468</v>
      </c>
      <c r="W4700">
        <v>0.1194929982515</v>
      </c>
      <c r="X4700">
        <v>312</v>
      </c>
      <c r="Y4700">
        <v>2101</v>
      </c>
      <c r="Z4700">
        <v>0.9963057795543</v>
      </c>
      <c r="AA4700">
        <v>23.055536043585299</v>
      </c>
      <c r="AB4700">
        <v>1768</v>
      </c>
      <c r="AC4700">
        <v>0.91351380428144902</v>
      </c>
      <c r="AD4700">
        <v>331</v>
      </c>
      <c r="AE4700">
        <v>8.2764753282472903E-2</v>
      </c>
      <c r="AF4700">
        <v>35</v>
      </c>
      <c r="AG4700">
        <v>3.7214424360780501E-3</v>
      </c>
      <c r="AH4700">
        <v>8.7058477208256293E-3</v>
      </c>
      <c r="AI4700">
        <v>171</v>
      </c>
      <c r="AJ4700" s="73">
        <v>56.352919714842898</v>
      </c>
      <c r="AK4700">
        <v>2092</v>
      </c>
      <c r="AL4700">
        <v>0.99703484706097301</v>
      </c>
      <c r="AM4700">
        <v>1.25029502774906E-2</v>
      </c>
      <c r="AN4700">
        <v>25</v>
      </c>
      <c r="AO4700">
        <v>1.38225109752011E-2</v>
      </c>
      <c r="AP4700">
        <v>23</v>
      </c>
      <c r="AQ4700">
        <v>2125</v>
      </c>
      <c r="AR4700">
        <v>0.99972201230830704</v>
      </c>
      <c r="AS4700">
        <v>1.8683279436224901E-2</v>
      </c>
      <c r="AT4700">
        <v>15</v>
      </c>
      <c r="AU4700">
        <v>7.5519463640976803E-3</v>
      </c>
      <c r="AV4700">
        <v>11</v>
      </c>
      <c r="AW4700">
        <v>2125</v>
      </c>
      <c r="AX4700">
        <v>0.99972201230830704</v>
      </c>
      <c r="AY4700" s="73">
        <v>57.881910945138998</v>
      </c>
      <c r="AZ4700">
        <v>2092</v>
      </c>
      <c r="BA4700">
        <v>0.99703484706097301</v>
      </c>
      <c r="BB4700">
        <v>2032</v>
      </c>
      <c r="BC4700">
        <v>0.86163047873726994</v>
      </c>
      <c r="BD4700">
        <v>70</v>
      </c>
      <c r="BE4700">
        <v>0.124269022595836</v>
      </c>
      <c r="BF4700">
        <v>59.8716019799379</v>
      </c>
      <c r="BG4700">
        <v>65.710660374514902</v>
      </c>
      <c r="BH4700">
        <v>57.881910945138998</v>
      </c>
      <c r="BI4700">
        <v>56.352919714842898</v>
      </c>
    </row>
    <row r="4701" spans="1:61" x14ac:dyDescent="0.25">
      <c r="A4701" s="10" t="str">
        <f>VLOOKUP(D4701,'Index-Relations'!E:F,2,FALSE)</f>
        <v>ESG</v>
      </c>
      <c r="B4701" t="s">
        <v>3450</v>
      </c>
      <c r="C4701" s="53" t="s">
        <v>2762</v>
      </c>
      <c r="D4701" s="59" t="s">
        <v>2903</v>
      </c>
      <c r="E4701" s="59" t="s">
        <v>8117</v>
      </c>
      <c r="F4701" t="s">
        <v>1830</v>
      </c>
      <c r="G4701" t="s">
        <v>1829</v>
      </c>
      <c r="H4701" t="s">
        <v>1831</v>
      </c>
      <c r="I4701" s="52">
        <v>45597</v>
      </c>
      <c r="J4701" t="s">
        <v>2457</v>
      </c>
      <c r="K4701">
        <v>2134</v>
      </c>
      <c r="L4701" s="73">
        <v>60.402730188002998</v>
      </c>
      <c r="M4701">
        <v>2092</v>
      </c>
      <c r="N4701">
        <v>0.99705260152247999</v>
      </c>
      <c r="O4701" s="73">
        <v>66.060116742405</v>
      </c>
      <c r="P4701">
        <v>2092</v>
      </c>
      <c r="Q4701">
        <v>0.99705260152247999</v>
      </c>
      <c r="R4701">
        <v>1997</v>
      </c>
      <c r="S4701">
        <v>0.98625787796381903</v>
      </c>
      <c r="T4701">
        <v>32.752831333778701</v>
      </c>
      <c r="U4701">
        <v>0.65266440454346697</v>
      </c>
      <c r="V4701">
        <v>1465</v>
      </c>
      <c r="W4701">
        <v>0.120035945154658</v>
      </c>
      <c r="X4701">
        <v>311</v>
      </c>
      <c r="Y4701">
        <v>2098</v>
      </c>
      <c r="Z4701">
        <v>0.99620601559590105</v>
      </c>
      <c r="AA4701">
        <v>23.451713766384302</v>
      </c>
      <c r="AB4701">
        <v>1755</v>
      </c>
      <c r="AC4701">
        <v>0.91155741091880904</v>
      </c>
      <c r="AD4701">
        <v>341</v>
      </c>
      <c r="AE4701">
        <v>8.4617452247682495E-2</v>
      </c>
      <c r="AF4701">
        <v>38</v>
      </c>
      <c r="AG4701">
        <v>3.8251368335080402E-3</v>
      </c>
      <c r="AH4701">
        <v>9.4314031843850798E-3</v>
      </c>
      <c r="AI4701">
        <v>169</v>
      </c>
      <c r="AJ4701" s="73">
        <v>56.974723233962997</v>
      </c>
      <c r="AK4701">
        <v>2092</v>
      </c>
      <c r="AL4701">
        <v>0.99705260152247999</v>
      </c>
      <c r="AM4701">
        <v>1.3523901192958401E-2</v>
      </c>
      <c r="AN4701">
        <v>25</v>
      </c>
      <c r="AO4701">
        <v>1.28470041228433E-2</v>
      </c>
      <c r="AP4701">
        <v>22</v>
      </c>
      <c r="AQ4701">
        <v>2124</v>
      </c>
      <c r="AR4701">
        <v>0.99968416361792001</v>
      </c>
      <c r="AS4701">
        <v>1.9080222745627599E-2</v>
      </c>
      <c r="AT4701">
        <v>15</v>
      </c>
      <c r="AU4701">
        <v>7.9257667173715397E-3</v>
      </c>
      <c r="AV4701">
        <v>13</v>
      </c>
      <c r="AW4701">
        <v>2125</v>
      </c>
      <c r="AX4701">
        <v>0.99969044293883302</v>
      </c>
      <c r="AY4701" s="73">
        <v>58.392682210668902</v>
      </c>
      <c r="AZ4701">
        <v>2092</v>
      </c>
      <c r="BA4701">
        <v>0.99705260152247999</v>
      </c>
      <c r="BB4701">
        <v>2028</v>
      </c>
      <c r="BC4701">
        <v>0.86088010321967101</v>
      </c>
      <c r="BD4701">
        <v>74</v>
      </c>
      <c r="BE4701">
        <v>0.12595705627540499</v>
      </c>
      <c r="BF4701">
        <v>60.402730188002998</v>
      </c>
      <c r="BG4701">
        <v>66.060116742405</v>
      </c>
      <c r="BH4701">
        <v>58.392682210668902</v>
      </c>
      <c r="BI4701">
        <v>56.974723233962997</v>
      </c>
    </row>
    <row r="4702" spans="1:61" x14ac:dyDescent="0.25">
      <c r="A4702" s="10" t="str">
        <f>VLOOKUP(D4702,'Index-Relations'!E:F,2,FALSE)</f>
        <v>ESG</v>
      </c>
      <c r="B4702" t="s">
        <v>3450</v>
      </c>
      <c r="C4702" s="53" t="s">
        <v>2763</v>
      </c>
      <c r="D4702" s="59" t="s">
        <v>2903</v>
      </c>
      <c r="E4702" s="59" t="s">
        <v>8118</v>
      </c>
      <c r="F4702" t="s">
        <v>1830</v>
      </c>
      <c r="G4702" t="s">
        <v>1829</v>
      </c>
      <c r="H4702" t="s">
        <v>1831</v>
      </c>
      <c r="I4702" s="52">
        <v>45566</v>
      </c>
      <c r="J4702" t="s">
        <v>2457</v>
      </c>
      <c r="K4702">
        <v>2133</v>
      </c>
      <c r="L4702" s="73">
        <v>60.570110821531998</v>
      </c>
      <c r="M4702">
        <v>2092</v>
      </c>
      <c r="N4702">
        <v>0.99726000271160797</v>
      </c>
      <c r="O4702" s="73">
        <v>66.220511252975001</v>
      </c>
      <c r="P4702">
        <v>2092</v>
      </c>
      <c r="Q4702">
        <v>0.99726000271160797</v>
      </c>
      <c r="R4702">
        <v>1997</v>
      </c>
      <c r="S4702">
        <v>0.98661370494308198</v>
      </c>
      <c r="T4702">
        <v>32.997961992429403</v>
      </c>
      <c r="U4702">
        <v>0.65356524761405299</v>
      </c>
      <c r="V4702">
        <v>1459</v>
      </c>
      <c r="W4702">
        <v>0.121671272259532</v>
      </c>
      <c r="X4702">
        <v>309</v>
      </c>
      <c r="Y4702">
        <v>2093</v>
      </c>
      <c r="Z4702">
        <v>0.996298244251972</v>
      </c>
      <c r="AA4702">
        <v>23.283669625369299</v>
      </c>
      <c r="AB4702">
        <v>1760</v>
      </c>
      <c r="AC4702">
        <v>0.92399373827170705</v>
      </c>
      <c r="AD4702">
        <v>331</v>
      </c>
      <c r="AE4702">
        <v>7.2270681352169103E-2</v>
      </c>
      <c r="AF4702">
        <v>42</v>
      </c>
      <c r="AG4702">
        <v>3.7355803761237802E-3</v>
      </c>
      <c r="AH4702">
        <v>8.5099554868421808E-3</v>
      </c>
      <c r="AI4702">
        <v>171</v>
      </c>
      <c r="AJ4702" s="73">
        <v>57.082010660736003</v>
      </c>
      <c r="AK4702">
        <v>2092</v>
      </c>
      <c r="AL4702">
        <v>0.99726000271160797</v>
      </c>
      <c r="AM4702">
        <v>1.39500520844059E-2</v>
      </c>
      <c r="AN4702">
        <v>25</v>
      </c>
      <c r="AO4702">
        <v>1.34172104054863E-2</v>
      </c>
      <c r="AP4702">
        <v>22</v>
      </c>
      <c r="AQ4702">
        <v>2124</v>
      </c>
      <c r="AR4702">
        <v>0.99969211576621997</v>
      </c>
      <c r="AS4702">
        <v>1.89105093436156E-2</v>
      </c>
      <c r="AT4702">
        <v>15</v>
      </c>
      <c r="AU4702">
        <v>7.4249719326703097E-3</v>
      </c>
      <c r="AV4702">
        <v>13</v>
      </c>
      <c r="AW4702">
        <v>2125</v>
      </c>
      <c r="AX4702">
        <v>0.99969839286709195</v>
      </c>
      <c r="AY4702" s="73">
        <v>58.549229722836998</v>
      </c>
      <c r="AZ4702">
        <v>2092</v>
      </c>
      <c r="BA4702">
        <v>0.99726000271160797</v>
      </c>
      <c r="BB4702">
        <v>2028</v>
      </c>
      <c r="BC4702">
        <v>0.86008006471531895</v>
      </c>
      <c r="BD4702">
        <v>74</v>
      </c>
      <c r="BE4702">
        <v>0.126194840645414</v>
      </c>
      <c r="BF4702">
        <v>60.570110821531998</v>
      </c>
      <c r="BG4702">
        <v>66.220511252975001</v>
      </c>
      <c r="BH4702">
        <v>58.549229722836998</v>
      </c>
      <c r="BI4702">
        <v>57.082010660736003</v>
      </c>
    </row>
    <row r="4703" spans="1:61" x14ac:dyDescent="0.25">
      <c r="A4703" s="10" t="str">
        <f>VLOOKUP(D4703,'Index-Relations'!E:F,2,FALSE)</f>
        <v>ESG</v>
      </c>
      <c r="B4703" t="s">
        <v>3450</v>
      </c>
      <c r="C4703" s="53" t="s">
        <v>2764</v>
      </c>
      <c r="D4703" s="59" t="s">
        <v>2903</v>
      </c>
      <c r="E4703" s="59" t="s">
        <v>8119</v>
      </c>
      <c r="F4703" t="s">
        <v>1830</v>
      </c>
      <c r="G4703" t="s">
        <v>1829</v>
      </c>
      <c r="H4703" t="s">
        <v>1831</v>
      </c>
      <c r="I4703" s="52">
        <v>45537</v>
      </c>
      <c r="J4703" t="s">
        <v>2457</v>
      </c>
      <c r="K4703">
        <v>2353</v>
      </c>
      <c r="L4703" s="73">
        <v>60.874230476618003</v>
      </c>
      <c r="M4703">
        <v>2304</v>
      </c>
      <c r="N4703">
        <v>0.99749897824614098</v>
      </c>
      <c r="O4703" s="73">
        <v>66.048932235625898</v>
      </c>
      <c r="P4703">
        <v>2304</v>
      </c>
      <c r="Q4703">
        <v>0.99749897824614098</v>
      </c>
      <c r="R4703">
        <v>2196</v>
      </c>
      <c r="S4703">
        <v>0.98773094443481901</v>
      </c>
      <c r="T4703">
        <v>33.0962926592549</v>
      </c>
      <c r="U4703">
        <v>0.66094901677934803</v>
      </c>
      <c r="V4703">
        <v>1616</v>
      </c>
      <c r="W4703">
        <v>0.12403323163444201</v>
      </c>
      <c r="X4703">
        <v>344</v>
      </c>
      <c r="Y4703">
        <v>2305</v>
      </c>
      <c r="Z4703">
        <v>0.996566085339746</v>
      </c>
      <c r="AA4703">
        <v>23.920800094091401</v>
      </c>
      <c r="AB4703">
        <v>1922</v>
      </c>
      <c r="AC4703">
        <v>0.930147278307763</v>
      </c>
      <c r="AD4703">
        <v>397</v>
      </c>
      <c r="AE4703">
        <v>7.2560020365551203E-2</v>
      </c>
      <c r="AF4703">
        <v>34</v>
      </c>
      <c r="AG4703">
        <v>0</v>
      </c>
      <c r="AH4703">
        <v>8.2919368799081201E-3</v>
      </c>
      <c r="AI4703">
        <v>179</v>
      </c>
      <c r="AJ4703" s="73">
        <v>57.4012323650879</v>
      </c>
      <c r="AK4703">
        <v>2304</v>
      </c>
      <c r="AL4703">
        <v>0.99749897824614098</v>
      </c>
      <c r="AM4703">
        <v>1.3340178740585599E-2</v>
      </c>
      <c r="AN4703">
        <v>24</v>
      </c>
      <c r="AO4703">
        <v>1.2673243855562601E-2</v>
      </c>
      <c r="AP4703">
        <v>22</v>
      </c>
      <c r="AQ4703">
        <v>2344</v>
      </c>
      <c r="AR4703">
        <v>0.99978845042215903</v>
      </c>
      <c r="AS4703">
        <v>1.92014662749521E-2</v>
      </c>
      <c r="AT4703">
        <v>15</v>
      </c>
      <c r="AU4703">
        <v>7.5245030869617703E-3</v>
      </c>
      <c r="AV4703">
        <v>15</v>
      </c>
      <c r="AW4703">
        <v>2345</v>
      </c>
      <c r="AX4703">
        <v>0.99979498098769903</v>
      </c>
      <c r="AY4703" s="73">
        <v>59.220289517757898</v>
      </c>
      <c r="AZ4703">
        <v>2304</v>
      </c>
      <c r="BA4703">
        <v>0.99749897824614098</v>
      </c>
      <c r="BB4703">
        <v>2248</v>
      </c>
      <c r="BC4703">
        <v>0.865882925018714</v>
      </c>
      <c r="BD4703">
        <v>74</v>
      </c>
      <c r="BE4703">
        <v>0.121232281547882</v>
      </c>
      <c r="BF4703">
        <v>60.874230476618003</v>
      </c>
      <c r="BG4703">
        <v>66.048932235625898</v>
      </c>
      <c r="BH4703">
        <v>59.220289517757898</v>
      </c>
      <c r="BI4703">
        <v>57.4012323650879</v>
      </c>
    </row>
    <row r="4704" spans="1:61" x14ac:dyDescent="0.25">
      <c r="A4704" s="10" t="str">
        <f>VLOOKUP(D4704,'Index-Relations'!E:F,2,FALSE)</f>
        <v>ESG</v>
      </c>
      <c r="B4704" t="s">
        <v>3450</v>
      </c>
      <c r="C4704" s="53" t="s">
        <v>3350</v>
      </c>
      <c r="D4704" s="59" t="s">
        <v>2903</v>
      </c>
      <c r="E4704" s="59" t="s">
        <v>8120</v>
      </c>
      <c r="F4704" t="s">
        <v>1830</v>
      </c>
      <c r="G4704" t="s">
        <v>1829</v>
      </c>
      <c r="H4704" t="s">
        <v>1831</v>
      </c>
      <c r="I4704" s="52">
        <v>45505</v>
      </c>
      <c r="J4704" t="s">
        <v>2457</v>
      </c>
      <c r="K4704">
        <v>2354</v>
      </c>
      <c r="L4704" s="73">
        <v>61.006816350793997</v>
      </c>
      <c r="M4704">
        <v>2305</v>
      </c>
      <c r="N4704">
        <v>0.99755998479181396</v>
      </c>
      <c r="O4704" s="73">
        <v>65.989392065341903</v>
      </c>
      <c r="P4704">
        <v>2305</v>
      </c>
      <c r="Q4704">
        <v>0.99755998479181396</v>
      </c>
      <c r="R4704">
        <v>2197</v>
      </c>
      <c r="S4704">
        <v>0.98788539830136701</v>
      </c>
      <c r="T4704">
        <v>33.119730446463798</v>
      </c>
      <c r="U4704">
        <v>0.66637566486827604</v>
      </c>
      <c r="V4704">
        <v>1615</v>
      </c>
      <c r="W4704">
        <v>0.131789015033974</v>
      </c>
      <c r="X4704">
        <v>340</v>
      </c>
      <c r="Y4704">
        <v>2300</v>
      </c>
      <c r="Z4704">
        <v>0.99658855799356205</v>
      </c>
      <c r="AA4704">
        <v>24.6152627326742</v>
      </c>
      <c r="AB4704">
        <v>1901</v>
      </c>
      <c r="AC4704">
        <v>0.93390805725251902</v>
      </c>
      <c r="AD4704">
        <v>397</v>
      </c>
      <c r="AE4704">
        <v>6.2643685472881197E-2</v>
      </c>
      <c r="AF4704">
        <v>56</v>
      </c>
      <c r="AG4704">
        <v>3.44825727459931E-3</v>
      </c>
      <c r="AH4704">
        <v>8.3787138558730299E-3</v>
      </c>
      <c r="AI4704">
        <v>179</v>
      </c>
      <c r="AJ4704" s="73">
        <v>57.500638144964</v>
      </c>
      <c r="AK4704">
        <v>2305</v>
      </c>
      <c r="AL4704">
        <v>0.99755998479181396</v>
      </c>
      <c r="AM4704">
        <v>1.33413062700353E-2</v>
      </c>
      <c r="AN4704">
        <v>24</v>
      </c>
      <c r="AO4704">
        <v>1.25826986599513E-2</v>
      </c>
      <c r="AP4704">
        <v>22</v>
      </c>
      <c r="AQ4704">
        <v>2342</v>
      </c>
      <c r="AR4704">
        <v>0.99901606753684902</v>
      </c>
      <c r="AS4704">
        <v>1.9302715799429802E-2</v>
      </c>
      <c r="AT4704">
        <v>17</v>
      </c>
      <c r="AU4704">
        <v>7.2159973573174699E-3</v>
      </c>
      <c r="AV4704">
        <v>15</v>
      </c>
      <c r="AW4704">
        <v>2342</v>
      </c>
      <c r="AX4704">
        <v>0.99901739828170799</v>
      </c>
      <c r="AY4704" s="73">
        <v>59.482509750823901</v>
      </c>
      <c r="AZ4704">
        <v>2305</v>
      </c>
      <c r="BA4704">
        <v>0.99755998479181396</v>
      </c>
      <c r="BB4704">
        <v>2250</v>
      </c>
      <c r="BC4704">
        <v>0.86813519714976795</v>
      </c>
      <c r="BD4704">
        <v>70</v>
      </c>
      <c r="BE4704">
        <v>0.118298171727129</v>
      </c>
      <c r="BF4704">
        <v>61.006816350793997</v>
      </c>
      <c r="BG4704">
        <v>65.989392065341903</v>
      </c>
      <c r="BH4704">
        <v>59.482509750823901</v>
      </c>
      <c r="BI4704">
        <v>57.500638144964</v>
      </c>
    </row>
    <row r="4705" spans="1:61" x14ac:dyDescent="0.25">
      <c r="A4705" s="10" t="str">
        <f>VLOOKUP(D4705,'Index-Relations'!E:F,2,FALSE)</f>
        <v>ESG</v>
      </c>
      <c r="B4705" t="s">
        <v>3450</v>
      </c>
      <c r="C4705" s="53" t="s">
        <v>2765</v>
      </c>
      <c r="D4705" s="59" t="s">
        <v>2903</v>
      </c>
      <c r="E4705" s="59" t="s">
        <v>8121</v>
      </c>
      <c r="F4705" t="s">
        <v>1830</v>
      </c>
      <c r="G4705" t="s">
        <v>1829</v>
      </c>
      <c r="H4705" t="s">
        <v>1831</v>
      </c>
      <c r="I4705" s="52">
        <v>45474</v>
      </c>
      <c r="J4705" t="s">
        <v>2457</v>
      </c>
      <c r="K4705">
        <v>2355</v>
      </c>
      <c r="L4705" s="73">
        <v>61.594736054096899</v>
      </c>
      <c r="M4705">
        <v>2306</v>
      </c>
      <c r="N4705">
        <v>0.997555680108827</v>
      </c>
      <c r="O4705" s="73">
        <v>66.174158905747007</v>
      </c>
      <c r="P4705">
        <v>2306</v>
      </c>
      <c r="Q4705">
        <v>0.997555680108827</v>
      </c>
      <c r="R4705">
        <v>2198</v>
      </c>
      <c r="S4705">
        <v>0.98790053044154202</v>
      </c>
      <c r="T4705">
        <v>32.860557565988202</v>
      </c>
      <c r="U4705">
        <v>0.67449251019392997</v>
      </c>
      <c r="V4705">
        <v>1606</v>
      </c>
      <c r="W4705">
        <v>0.13241327430315999</v>
      </c>
      <c r="X4705">
        <v>337</v>
      </c>
      <c r="Y4705">
        <v>2297</v>
      </c>
      <c r="Z4705">
        <v>0.99476254431960998</v>
      </c>
      <c r="AA4705">
        <v>24.545821980797498</v>
      </c>
      <c r="AB4705">
        <v>1874</v>
      </c>
      <c r="AC4705">
        <v>0.92607251456889705</v>
      </c>
      <c r="AD4705">
        <v>419</v>
      </c>
      <c r="AE4705">
        <v>6.8478547059094202E-2</v>
      </c>
      <c r="AF4705">
        <v>62</v>
      </c>
      <c r="AG4705">
        <v>5.4489383720078104E-3</v>
      </c>
      <c r="AH4705">
        <v>7.4722338279818697E-3</v>
      </c>
      <c r="AI4705">
        <v>178</v>
      </c>
      <c r="AJ4705" s="73">
        <v>57.963969150175998</v>
      </c>
      <c r="AK4705">
        <v>2306</v>
      </c>
      <c r="AL4705">
        <v>0.997555680108827</v>
      </c>
      <c r="AM4705">
        <v>1.3033818400205901E-2</v>
      </c>
      <c r="AN4705">
        <v>24</v>
      </c>
      <c r="AO4705">
        <v>1.2074284033253E-2</v>
      </c>
      <c r="AP4705">
        <v>22</v>
      </c>
      <c r="AQ4705">
        <v>2343</v>
      </c>
      <c r="AR4705">
        <v>0.99901982477266205</v>
      </c>
      <c r="AS4705">
        <v>1.83750499571281E-2</v>
      </c>
      <c r="AT4705">
        <v>17</v>
      </c>
      <c r="AU4705">
        <v>6.5974897742512003E-3</v>
      </c>
      <c r="AV4705">
        <v>15</v>
      </c>
      <c r="AW4705">
        <v>2343</v>
      </c>
      <c r="AX4705">
        <v>0.99902111040410102</v>
      </c>
      <c r="AY4705" s="73">
        <v>60.403670814628903</v>
      </c>
      <c r="AZ4705">
        <v>2306</v>
      </c>
      <c r="BA4705">
        <v>0.997555680108827</v>
      </c>
      <c r="BB4705">
        <v>2251</v>
      </c>
      <c r="BC4705">
        <v>0.86918463972572901</v>
      </c>
      <c r="BD4705">
        <v>70</v>
      </c>
      <c r="BE4705">
        <v>0.11776090101368</v>
      </c>
      <c r="BF4705">
        <v>61.594736054096899</v>
      </c>
      <c r="BG4705">
        <v>66.174158905747007</v>
      </c>
      <c r="BH4705">
        <v>60.403670814628903</v>
      </c>
      <c r="BI4705">
        <v>57.963969150175998</v>
      </c>
    </row>
    <row r="4706" spans="1:61" x14ac:dyDescent="0.25">
      <c r="A4706" s="10" t="str">
        <f>VLOOKUP(D4706,'Index-Relations'!E:F,2,FALSE)</f>
        <v>ESG</v>
      </c>
      <c r="B4706" t="s">
        <v>3450</v>
      </c>
      <c r="C4706" s="53" t="s">
        <v>2766</v>
      </c>
      <c r="D4706" s="59" t="s">
        <v>2903</v>
      </c>
      <c r="E4706" s="59" t="s">
        <v>8122</v>
      </c>
      <c r="F4706" t="s">
        <v>1830</v>
      </c>
      <c r="G4706" t="s">
        <v>1829</v>
      </c>
      <c r="H4706" t="s">
        <v>1831</v>
      </c>
      <c r="I4706" s="52">
        <v>45446</v>
      </c>
      <c r="J4706" t="s">
        <v>2457</v>
      </c>
      <c r="K4706">
        <v>2184</v>
      </c>
      <c r="L4706" s="73">
        <v>63.120007398110999</v>
      </c>
      <c r="M4706">
        <v>2171</v>
      </c>
      <c r="N4706">
        <v>0.99834300319410596</v>
      </c>
      <c r="O4706" s="73">
        <v>67.419701946253994</v>
      </c>
      <c r="P4706">
        <v>2171</v>
      </c>
      <c r="Q4706">
        <v>0.99834300319410596</v>
      </c>
      <c r="R4706">
        <v>2071</v>
      </c>
      <c r="S4706">
        <v>0.988590051479456</v>
      </c>
      <c r="T4706">
        <v>32.427732257800201</v>
      </c>
      <c r="U4706">
        <v>0.68483793324113096</v>
      </c>
      <c r="V4706">
        <v>1502</v>
      </c>
      <c r="W4706">
        <v>0.14923931016179501</v>
      </c>
      <c r="X4706">
        <v>316</v>
      </c>
      <c r="Y4706">
        <v>2153</v>
      </c>
      <c r="Z4706">
        <v>0.99527301091185805</v>
      </c>
      <c r="AA4706">
        <v>25.956433340947399</v>
      </c>
      <c r="AB4706">
        <v>1769</v>
      </c>
      <c r="AC4706">
        <v>0.93427612046436204</v>
      </c>
      <c r="AD4706">
        <v>381</v>
      </c>
      <c r="AE4706">
        <v>6.0890912312945703E-2</v>
      </c>
      <c r="AF4706">
        <v>34</v>
      </c>
      <c r="AG4706">
        <v>4.8329672226915298E-3</v>
      </c>
      <c r="AH4706">
        <v>7.0364688056593497E-3</v>
      </c>
      <c r="AI4706">
        <v>162</v>
      </c>
      <c r="AJ4706" s="73">
        <v>59.534325419303997</v>
      </c>
      <c r="AK4706">
        <v>2171</v>
      </c>
      <c r="AL4706">
        <v>0.99834300319410596</v>
      </c>
      <c r="AM4706">
        <v>1.3011679723775999E-2</v>
      </c>
      <c r="AN4706">
        <v>20</v>
      </c>
      <c r="AO4706">
        <v>1.3955160931392501E-2</v>
      </c>
      <c r="AP4706">
        <v>20</v>
      </c>
      <c r="AQ4706">
        <v>2181</v>
      </c>
      <c r="AR4706">
        <v>0.99912773054933102</v>
      </c>
      <c r="AS4706">
        <v>2.0506571034805299E-2</v>
      </c>
      <c r="AT4706">
        <v>16</v>
      </c>
      <c r="AU4706">
        <v>7.1750691467153101E-3</v>
      </c>
      <c r="AV4706">
        <v>13</v>
      </c>
      <c r="AW4706">
        <v>2181</v>
      </c>
      <c r="AX4706">
        <v>0.99912773054933002</v>
      </c>
      <c r="AY4706" s="73">
        <v>61.962811374683</v>
      </c>
      <c r="AZ4706">
        <v>2171</v>
      </c>
      <c r="BA4706">
        <v>0.99834300319410596</v>
      </c>
      <c r="BB4706">
        <v>2094</v>
      </c>
      <c r="BC4706">
        <v>0.86894259291116505</v>
      </c>
      <c r="BD4706">
        <v>67</v>
      </c>
      <c r="BE4706">
        <v>0.116229976706772</v>
      </c>
      <c r="BF4706">
        <v>63.120007398110999</v>
      </c>
      <c r="BG4706">
        <v>67.419701946253994</v>
      </c>
      <c r="BH4706">
        <v>61.962811374683</v>
      </c>
      <c r="BI4706">
        <v>59.534325419303997</v>
      </c>
    </row>
    <row r="4707" spans="1:61" x14ac:dyDescent="0.25">
      <c r="A4707" s="10" t="str">
        <f>VLOOKUP(D4707,'Index-Relations'!E:F,2,FALSE)</f>
        <v>ESG</v>
      </c>
      <c r="B4707" t="s">
        <v>3450</v>
      </c>
      <c r="C4707" s="53" t="s">
        <v>2767</v>
      </c>
      <c r="D4707" s="59" t="s">
        <v>2903</v>
      </c>
      <c r="E4707" s="59" t="s">
        <v>8123</v>
      </c>
      <c r="F4707" t="s">
        <v>1830</v>
      </c>
      <c r="G4707" t="s">
        <v>1829</v>
      </c>
      <c r="H4707" t="s">
        <v>1831</v>
      </c>
      <c r="I4707" s="52">
        <v>45413</v>
      </c>
      <c r="J4707" t="s">
        <v>2457</v>
      </c>
      <c r="K4707">
        <v>2187</v>
      </c>
      <c r="L4707" s="73">
        <v>63.110469942279998</v>
      </c>
      <c r="M4707">
        <v>2173</v>
      </c>
      <c r="N4707">
        <v>0.99841353983778303</v>
      </c>
      <c r="O4707" s="73">
        <v>67.467383481688003</v>
      </c>
      <c r="P4707">
        <v>2173</v>
      </c>
      <c r="Q4707">
        <v>0.99841353983778303</v>
      </c>
      <c r="R4707">
        <v>2073</v>
      </c>
      <c r="S4707">
        <v>0.98823426211993604</v>
      </c>
      <c r="T4707">
        <v>32.685596402581801</v>
      </c>
      <c r="U4707">
        <v>0.68219532094513002</v>
      </c>
      <c r="V4707">
        <v>1503</v>
      </c>
      <c r="W4707">
        <v>0.145082262439413</v>
      </c>
      <c r="X4707">
        <v>318</v>
      </c>
      <c r="Y4707">
        <v>2155</v>
      </c>
      <c r="Z4707">
        <v>0.99539357641189796</v>
      </c>
      <c r="AA4707">
        <v>26.4838452148893</v>
      </c>
      <c r="AB4707">
        <v>1767</v>
      </c>
      <c r="AC4707">
        <v>0.93331071099584695</v>
      </c>
      <c r="AD4707">
        <v>385</v>
      </c>
      <c r="AE4707">
        <v>6.19675674574518E-2</v>
      </c>
      <c r="AF4707">
        <v>35</v>
      </c>
      <c r="AG4707">
        <v>4.7217215467008902E-3</v>
      </c>
      <c r="AH4707">
        <v>6.8982803587682804E-3</v>
      </c>
      <c r="AI4707">
        <v>162</v>
      </c>
      <c r="AJ4707" s="73">
        <v>59.326400670692003</v>
      </c>
      <c r="AK4707">
        <v>2173</v>
      </c>
      <c r="AL4707">
        <v>0.99841353983778303</v>
      </c>
      <c r="AM4707">
        <v>1.30640706239944E-2</v>
      </c>
      <c r="AN4707">
        <v>20</v>
      </c>
      <c r="AO4707">
        <v>1.7700116676835399E-2</v>
      </c>
      <c r="AP4707">
        <v>21</v>
      </c>
      <c r="AQ4707">
        <v>2182</v>
      </c>
      <c r="AR4707">
        <v>0.99915869386233802</v>
      </c>
      <c r="AS4707">
        <v>2.0462955857924799E-2</v>
      </c>
      <c r="AT4707">
        <v>16</v>
      </c>
      <c r="AU4707">
        <v>7.0392913217096299E-3</v>
      </c>
      <c r="AV4707">
        <v>13</v>
      </c>
      <c r="AW4707">
        <v>2182</v>
      </c>
      <c r="AX4707">
        <v>0.99915869386233802</v>
      </c>
      <c r="AY4707" s="73">
        <v>62.063856098690003</v>
      </c>
      <c r="AZ4707">
        <v>2173</v>
      </c>
      <c r="BA4707">
        <v>0.99841353983778303</v>
      </c>
      <c r="BB4707">
        <v>2089</v>
      </c>
      <c r="BC4707">
        <v>0.87332422910806695</v>
      </c>
      <c r="BD4707">
        <v>72</v>
      </c>
      <c r="BE4707">
        <v>0.10813434807743399</v>
      </c>
      <c r="BF4707">
        <v>63.110469942279998</v>
      </c>
      <c r="BG4707">
        <v>67.467383481688003</v>
      </c>
      <c r="BH4707">
        <v>62.063856098690003</v>
      </c>
      <c r="BI4707">
        <v>59.326400670692003</v>
      </c>
    </row>
    <row r="4708" spans="1:61" x14ac:dyDescent="0.25">
      <c r="A4708" s="10" t="str">
        <f>VLOOKUP(D4708,'Index-Relations'!E:F,2,FALSE)</f>
        <v>ESG</v>
      </c>
      <c r="B4708" t="s">
        <v>3450</v>
      </c>
      <c r="C4708" s="53" t="s">
        <v>2768</v>
      </c>
      <c r="D4708" s="59" t="s">
        <v>2903</v>
      </c>
      <c r="E4708" s="59" t="s">
        <v>8124</v>
      </c>
      <c r="F4708" t="s">
        <v>1830</v>
      </c>
      <c r="G4708" t="s">
        <v>1829</v>
      </c>
      <c r="H4708" t="s">
        <v>1831</v>
      </c>
      <c r="I4708" s="52">
        <v>45383</v>
      </c>
      <c r="J4708" t="s">
        <v>2457</v>
      </c>
      <c r="K4708">
        <v>2184</v>
      </c>
      <c r="L4708">
        <v>67.999759978273502</v>
      </c>
      <c r="M4708">
        <v>2174</v>
      </c>
      <c r="N4708">
        <v>0.999322059312167</v>
      </c>
      <c r="O4708">
        <v>72.557396892838497</v>
      </c>
      <c r="P4708">
        <v>2174</v>
      </c>
      <c r="Q4708">
        <v>0.999322059312167</v>
      </c>
      <c r="R4708">
        <v>2074</v>
      </c>
      <c r="S4708">
        <v>0.98928635572347701</v>
      </c>
      <c r="T4708">
        <v>32.508853204834402</v>
      </c>
      <c r="U4708">
        <v>0.68189837396378605</v>
      </c>
      <c r="V4708">
        <v>1503</v>
      </c>
      <c r="W4708">
        <v>0.144190956866387</v>
      </c>
      <c r="X4708">
        <v>318</v>
      </c>
      <c r="Y4708">
        <v>2155</v>
      </c>
      <c r="Z4708">
        <v>0.99620827634213405</v>
      </c>
      <c r="AA4708">
        <v>25.523724195435602</v>
      </c>
      <c r="AB4708">
        <v>1766</v>
      </c>
      <c r="AC4708">
        <v>0.93351681767918504</v>
      </c>
      <c r="AD4708">
        <v>386</v>
      </c>
      <c r="AE4708">
        <v>6.2569868493771899E-2</v>
      </c>
      <c r="AF4708">
        <v>32</v>
      </c>
      <c r="AG4708">
        <v>3.91331382704211E-3</v>
      </c>
      <c r="AH4708">
        <v>6.7945223690952404E-3</v>
      </c>
      <c r="AI4708">
        <v>162</v>
      </c>
      <c r="AJ4708">
        <v>63.313668357490599</v>
      </c>
      <c r="AK4708">
        <v>2174</v>
      </c>
      <c r="AL4708">
        <v>0.999322059312167</v>
      </c>
      <c r="AM4708">
        <v>1.29702362355264E-2</v>
      </c>
      <c r="AN4708">
        <v>20</v>
      </c>
      <c r="AO4708">
        <v>1.6289226837986399E-2</v>
      </c>
      <c r="AP4708">
        <v>21</v>
      </c>
      <c r="AQ4708">
        <v>2181</v>
      </c>
      <c r="AR4708">
        <v>0.99996314013738596</v>
      </c>
      <c r="AS4708">
        <v>2.0438537655788E-2</v>
      </c>
      <c r="AT4708">
        <v>16</v>
      </c>
      <c r="AU4708">
        <v>6.7175431143969098E-3</v>
      </c>
      <c r="AV4708">
        <v>13</v>
      </c>
      <c r="AW4708">
        <v>2181</v>
      </c>
      <c r="AX4708">
        <v>0.99996314013738696</v>
      </c>
      <c r="AY4708">
        <v>67.046890970877399</v>
      </c>
      <c r="AZ4708">
        <v>2174</v>
      </c>
      <c r="BA4708">
        <v>0.999322059312167</v>
      </c>
      <c r="BB4708">
        <v>2088</v>
      </c>
      <c r="BC4708">
        <v>0.87557027817587096</v>
      </c>
      <c r="BD4708">
        <v>72</v>
      </c>
      <c r="BE4708">
        <v>0.108103635123528</v>
      </c>
      <c r="BF4708">
        <v>63.5420922311379</v>
      </c>
      <c r="BG4708">
        <v>67.694927560135994</v>
      </c>
      <c r="BH4708">
        <v>62.920940238900897</v>
      </c>
      <c r="BI4708">
        <v>59.356593043762999</v>
      </c>
    </row>
    <row r="4709" spans="1:61" x14ac:dyDescent="0.25">
      <c r="A4709" s="10" t="str">
        <f>VLOOKUP(D4709,'Index-Relations'!E:F,2,FALSE)</f>
        <v>ESG</v>
      </c>
      <c r="B4709" t="s">
        <v>3450</v>
      </c>
      <c r="C4709" s="53" t="s">
        <v>2769</v>
      </c>
      <c r="D4709" s="59" t="s">
        <v>2903</v>
      </c>
      <c r="E4709" s="59" t="s">
        <v>8125</v>
      </c>
      <c r="F4709" t="s">
        <v>1830</v>
      </c>
      <c r="G4709" t="s">
        <v>1829</v>
      </c>
      <c r="H4709" t="s">
        <v>1831</v>
      </c>
      <c r="I4709" s="52">
        <v>45352</v>
      </c>
      <c r="J4709" t="s">
        <v>2457</v>
      </c>
      <c r="K4709">
        <v>2187</v>
      </c>
      <c r="L4709">
        <v>68.441795655252605</v>
      </c>
      <c r="M4709">
        <v>2170</v>
      </c>
      <c r="N4709">
        <v>0.99823262408026703</v>
      </c>
      <c r="O4709">
        <v>72.822664400755997</v>
      </c>
      <c r="P4709">
        <v>2170</v>
      </c>
      <c r="Q4709">
        <v>0.99823262408026703</v>
      </c>
      <c r="R4709">
        <v>2077</v>
      </c>
      <c r="S4709">
        <v>0.98904323152762796</v>
      </c>
      <c r="T4709">
        <v>32.564155840562698</v>
      </c>
      <c r="U4709">
        <v>0.65916464957531695</v>
      </c>
      <c r="V4709">
        <v>1487</v>
      </c>
      <c r="W4709">
        <v>0.12877855816609701</v>
      </c>
      <c r="X4709">
        <v>288</v>
      </c>
      <c r="Y4709">
        <v>2158</v>
      </c>
      <c r="Z4709">
        <v>0.99622768036069997</v>
      </c>
      <c r="AA4709">
        <v>25.8723371210673</v>
      </c>
      <c r="AB4709">
        <v>1767</v>
      </c>
      <c r="AC4709">
        <v>0.93237016643682702</v>
      </c>
      <c r="AD4709">
        <v>388</v>
      </c>
      <c r="AE4709">
        <v>6.3743886371514999E-2</v>
      </c>
      <c r="AF4709">
        <v>32</v>
      </c>
      <c r="AG4709">
        <v>3.8859471916579099E-3</v>
      </c>
      <c r="AH4709">
        <v>1.3684916976146001E-3</v>
      </c>
      <c r="AI4709">
        <v>117</v>
      </c>
      <c r="AJ4709">
        <v>64.022217010254394</v>
      </c>
      <c r="AK4709">
        <v>2170</v>
      </c>
      <c r="AL4709">
        <v>0.99823262408026703</v>
      </c>
      <c r="AM4709">
        <v>1.31974640078916E-2</v>
      </c>
      <c r="AN4709">
        <v>21</v>
      </c>
      <c r="AO4709">
        <v>1.5975025204999299E-2</v>
      </c>
      <c r="AP4709">
        <v>21</v>
      </c>
      <c r="AQ4709">
        <v>2184</v>
      </c>
      <c r="AR4709">
        <v>0.99992758745697696</v>
      </c>
      <c r="AS4709">
        <v>1.98525843158062E-2</v>
      </c>
      <c r="AT4709">
        <v>16</v>
      </c>
      <c r="AU4709">
        <v>7.4428676544129298E-3</v>
      </c>
      <c r="AV4709">
        <v>14</v>
      </c>
      <c r="AW4709">
        <v>2184</v>
      </c>
      <c r="AX4709">
        <v>0.99992758745697696</v>
      </c>
      <c r="AY4709">
        <v>67.182969503312194</v>
      </c>
      <c r="AZ4709">
        <v>2170</v>
      </c>
      <c r="BA4709">
        <v>0.99823262408026703</v>
      </c>
      <c r="BB4709">
        <v>2091</v>
      </c>
      <c r="BC4709">
        <v>0.87442351700233201</v>
      </c>
      <c r="BD4709">
        <v>72</v>
      </c>
      <c r="BE4709">
        <v>0.109529045249645</v>
      </c>
      <c r="BF4709">
        <v>63.946815397568898</v>
      </c>
      <c r="BG4709">
        <v>67.932004413011001</v>
      </c>
      <c r="BH4709">
        <v>63.024840933131998</v>
      </c>
      <c r="BI4709">
        <v>60.008854618592999</v>
      </c>
    </row>
    <row r="4710" spans="1:61" x14ac:dyDescent="0.25">
      <c r="A4710" s="10" t="str">
        <f>VLOOKUP(D4710,'Index-Relations'!E:F,2,FALSE)</f>
        <v>ESG</v>
      </c>
      <c r="B4710" t="s">
        <v>3450</v>
      </c>
      <c r="C4710" s="53" t="s">
        <v>2770</v>
      </c>
      <c r="D4710" s="59" t="s">
        <v>2903</v>
      </c>
      <c r="E4710" s="59" t="s">
        <v>8126</v>
      </c>
      <c r="F4710" t="s">
        <v>1830</v>
      </c>
      <c r="G4710" t="s">
        <v>1829</v>
      </c>
      <c r="H4710" t="s">
        <v>1831</v>
      </c>
      <c r="I4710" s="52">
        <v>45323</v>
      </c>
      <c r="J4710" t="s">
        <v>2457</v>
      </c>
      <c r="K4710">
        <v>2187</v>
      </c>
      <c r="L4710">
        <v>69.123673032522902</v>
      </c>
      <c r="M4710">
        <v>2169</v>
      </c>
      <c r="N4710">
        <v>0.99824814817875496</v>
      </c>
      <c r="O4710">
        <v>73.196359026509398</v>
      </c>
      <c r="P4710">
        <v>2169</v>
      </c>
      <c r="Q4710">
        <v>0.99824814817875496</v>
      </c>
      <c r="R4710">
        <v>2077</v>
      </c>
      <c r="S4710">
        <v>0.98913824900371605</v>
      </c>
      <c r="T4710">
        <v>32.820915308499202</v>
      </c>
      <c r="U4710">
        <v>0.65188316769001997</v>
      </c>
      <c r="V4710">
        <v>1481</v>
      </c>
      <c r="W4710">
        <v>0.12551619971757499</v>
      </c>
      <c r="X4710">
        <v>278</v>
      </c>
      <c r="Y4710">
        <v>2158</v>
      </c>
      <c r="Z4710">
        <v>0.99643766938953204</v>
      </c>
      <c r="AA4710">
        <v>26.704149098550801</v>
      </c>
      <c r="AB4710">
        <v>1764</v>
      </c>
      <c r="AC4710">
        <v>0.931332751390751</v>
      </c>
      <c r="AD4710">
        <v>391</v>
      </c>
      <c r="AE4710">
        <v>6.4995056897157802E-2</v>
      </c>
      <c r="AF4710">
        <v>32</v>
      </c>
      <c r="AG4710">
        <v>3.6721917120905701E-3</v>
      </c>
      <c r="AH4710">
        <v>1.44081771092205E-3</v>
      </c>
      <c r="AI4710">
        <v>115</v>
      </c>
      <c r="AJ4710">
        <v>64.767455990991607</v>
      </c>
      <c r="AK4710">
        <v>2169</v>
      </c>
      <c r="AL4710">
        <v>0.99824814817875496</v>
      </c>
      <c r="AM4710">
        <v>1.37885229081341E-2</v>
      </c>
      <c r="AN4710">
        <v>21</v>
      </c>
      <c r="AO4710">
        <v>1.6119552606697299E-2</v>
      </c>
      <c r="AP4710">
        <v>21</v>
      </c>
      <c r="AQ4710">
        <v>2182</v>
      </c>
      <c r="AR4710">
        <v>0.99962650967913302</v>
      </c>
      <c r="AS4710">
        <v>2.01917652310733E-2</v>
      </c>
      <c r="AT4710">
        <v>16</v>
      </c>
      <c r="AU4710">
        <v>7.73797472479825E-3</v>
      </c>
      <c r="AV4710">
        <v>14</v>
      </c>
      <c r="AW4710">
        <v>2182</v>
      </c>
      <c r="AX4710">
        <v>0.99962650967913302</v>
      </c>
      <c r="AY4710">
        <v>67.771039464208201</v>
      </c>
      <c r="AZ4710">
        <v>2169</v>
      </c>
      <c r="BA4710">
        <v>0.99824814817875496</v>
      </c>
      <c r="BB4710">
        <v>2085</v>
      </c>
      <c r="BC4710">
        <v>0.87632398502429598</v>
      </c>
      <c r="BD4710">
        <v>76</v>
      </c>
      <c r="BE4710">
        <v>0.10718297204813899</v>
      </c>
      <c r="BF4710">
        <v>64.548966113176903</v>
      </c>
      <c r="BG4710">
        <v>68.219839504744002</v>
      </c>
      <c r="BH4710">
        <v>63.472846565128997</v>
      </c>
      <c r="BI4710">
        <v>60.651326060062999</v>
      </c>
    </row>
    <row r="4711" spans="1:61" x14ac:dyDescent="0.25">
      <c r="A4711" s="10" t="str">
        <f>VLOOKUP(D4711,'Index-Relations'!E:F,2,FALSE)</f>
        <v>BM</v>
      </c>
      <c r="B4711" t="s">
        <v>3450</v>
      </c>
      <c r="C4711" s="53" t="s">
        <v>2760</v>
      </c>
      <c r="D4711" s="59" t="s">
        <v>3099</v>
      </c>
      <c r="E4711" s="59" t="s">
        <v>8127</v>
      </c>
      <c r="F4711" t="s">
        <v>1833</v>
      </c>
      <c r="G4711" t="s">
        <v>637</v>
      </c>
      <c r="H4711" t="s">
        <v>1834</v>
      </c>
      <c r="I4711" s="52">
        <v>45658</v>
      </c>
      <c r="J4711" t="s">
        <v>2457</v>
      </c>
      <c r="K4711">
        <v>3315</v>
      </c>
      <c r="L4711" s="73">
        <v>65.698414643795402</v>
      </c>
      <c r="M4711">
        <v>3033</v>
      </c>
      <c r="N4711">
        <v>0.99110813162486999</v>
      </c>
      <c r="O4711" s="73">
        <v>67.696839790747902</v>
      </c>
      <c r="P4711">
        <v>3033</v>
      </c>
      <c r="Q4711">
        <v>0.99110813162486999</v>
      </c>
      <c r="R4711">
        <v>2905</v>
      </c>
      <c r="S4711">
        <v>0.97103858607064997</v>
      </c>
      <c r="T4711">
        <v>36.938224765398203</v>
      </c>
      <c r="U4711">
        <v>0.74737005082039898</v>
      </c>
      <c r="V4711">
        <v>2469</v>
      </c>
      <c r="W4711">
        <v>0.130474810255685</v>
      </c>
      <c r="X4711">
        <v>520</v>
      </c>
      <c r="Y4711">
        <v>3230</v>
      </c>
      <c r="Z4711">
        <v>0.99483509142756599</v>
      </c>
      <c r="AA4711">
        <v>90.512256281133503</v>
      </c>
      <c r="AB4711">
        <v>2340</v>
      </c>
      <c r="AC4711">
        <v>0.86208376256691899</v>
      </c>
      <c r="AD4711">
        <v>888</v>
      </c>
      <c r="AE4711">
        <v>0.13268322677660399</v>
      </c>
      <c r="AF4711">
        <v>87</v>
      </c>
      <c r="AG4711">
        <v>5.2330106564764103E-3</v>
      </c>
      <c r="AH4711">
        <v>8.8237086804550495E-3</v>
      </c>
      <c r="AI4711">
        <v>264</v>
      </c>
      <c r="AJ4711" s="73">
        <v>64.253904877625104</v>
      </c>
      <c r="AK4711">
        <v>3033</v>
      </c>
      <c r="AL4711">
        <v>0.99110813162486999</v>
      </c>
      <c r="AM4711">
        <v>1.0885208399112899E-2</v>
      </c>
      <c r="AN4711">
        <v>31</v>
      </c>
      <c r="AO4711">
        <v>2.5495881884360201E-2</v>
      </c>
      <c r="AP4711">
        <v>36</v>
      </c>
      <c r="AQ4711">
        <v>3267</v>
      </c>
      <c r="AR4711">
        <v>0.99843283120728898</v>
      </c>
      <c r="AS4711">
        <v>1.3296426961438399E-2</v>
      </c>
      <c r="AT4711">
        <v>10</v>
      </c>
      <c r="AU4711">
        <v>5.7091629049999199E-3</v>
      </c>
      <c r="AV4711">
        <v>12</v>
      </c>
      <c r="AW4711">
        <v>3269</v>
      </c>
      <c r="AX4711">
        <v>0.99844203391241204</v>
      </c>
      <c r="AY4711" s="73">
        <v>63.394848859141199</v>
      </c>
      <c r="AZ4711">
        <v>3033</v>
      </c>
      <c r="BA4711">
        <v>0.99110813162486999</v>
      </c>
      <c r="BB4711">
        <v>3163</v>
      </c>
      <c r="BC4711">
        <v>0.91557335852389599</v>
      </c>
      <c r="BD4711">
        <v>68</v>
      </c>
      <c r="BE4711">
        <v>5.7363590799032499E-2</v>
      </c>
      <c r="BF4711">
        <v>65.698414643795402</v>
      </c>
      <c r="BG4711">
        <v>67.696839790747902</v>
      </c>
      <c r="BH4711">
        <v>63.394848859141199</v>
      </c>
      <c r="BI4711">
        <v>64.253904877625104</v>
      </c>
    </row>
    <row r="4712" spans="1:61" x14ac:dyDescent="0.25">
      <c r="A4712" s="10" t="str">
        <f>VLOOKUP(D4712,'Index-Relations'!E:F,2,FALSE)</f>
        <v>BM</v>
      </c>
      <c r="B4712" t="s">
        <v>3450</v>
      </c>
      <c r="C4712" s="53" t="s">
        <v>2761</v>
      </c>
      <c r="D4712" s="59" t="s">
        <v>3099</v>
      </c>
      <c r="E4712" s="59" t="s">
        <v>8128</v>
      </c>
      <c r="F4712" t="s">
        <v>1833</v>
      </c>
      <c r="G4712" t="s">
        <v>637</v>
      </c>
      <c r="H4712" t="s">
        <v>1834</v>
      </c>
      <c r="I4712" s="52">
        <v>45628</v>
      </c>
      <c r="J4712" t="s">
        <v>2457</v>
      </c>
      <c r="K4712">
        <v>3309</v>
      </c>
      <c r="L4712" s="73">
        <v>65.612319335945003</v>
      </c>
      <c r="M4712">
        <v>3034</v>
      </c>
      <c r="N4712">
        <v>0.99126107050759205</v>
      </c>
      <c r="O4712" s="73">
        <v>67.6279863637088</v>
      </c>
      <c r="P4712">
        <v>3034</v>
      </c>
      <c r="Q4712">
        <v>0.99126107050759205</v>
      </c>
      <c r="R4712">
        <v>2905</v>
      </c>
      <c r="S4712">
        <v>0.97110455711941801</v>
      </c>
      <c r="T4712">
        <v>36.979070691170101</v>
      </c>
      <c r="U4712">
        <v>0.756326714471525</v>
      </c>
      <c r="V4712">
        <v>2449</v>
      </c>
      <c r="W4712">
        <v>0.133594679301756</v>
      </c>
      <c r="X4712">
        <v>518</v>
      </c>
      <c r="Y4712">
        <v>3203</v>
      </c>
      <c r="Z4712">
        <v>0.994024053933521</v>
      </c>
      <c r="AA4712">
        <v>81.041538932859496</v>
      </c>
      <c r="AB4712">
        <v>2296</v>
      </c>
      <c r="AC4712">
        <v>0.86053282386903096</v>
      </c>
      <c r="AD4712">
        <v>900</v>
      </c>
      <c r="AE4712">
        <v>0.133321821129463</v>
      </c>
      <c r="AF4712">
        <v>113</v>
      </c>
      <c r="AG4712">
        <v>6.1453550015053903E-3</v>
      </c>
      <c r="AH4712">
        <v>8.7205381890108104E-3</v>
      </c>
      <c r="AI4712">
        <v>263</v>
      </c>
      <c r="AJ4712" s="73">
        <v>64.152590823083798</v>
      </c>
      <c r="AK4712">
        <v>3034</v>
      </c>
      <c r="AL4712">
        <v>0.99126107050759205</v>
      </c>
      <c r="AM4712">
        <v>1.13059276769178E-2</v>
      </c>
      <c r="AN4712">
        <v>31</v>
      </c>
      <c r="AO4712">
        <v>2.49369950574586E-2</v>
      </c>
      <c r="AP4712">
        <v>36</v>
      </c>
      <c r="AQ4712">
        <v>3266</v>
      </c>
      <c r="AR4712">
        <v>0.99829894253944695</v>
      </c>
      <c r="AS4712">
        <v>1.3301897057883301E-2</v>
      </c>
      <c r="AT4712">
        <v>10</v>
      </c>
      <c r="AU4712">
        <v>5.8853568848664297E-3</v>
      </c>
      <c r="AV4712">
        <v>12</v>
      </c>
      <c r="AW4712">
        <v>3256</v>
      </c>
      <c r="AX4712">
        <v>0.99817975486871002</v>
      </c>
      <c r="AY4712" s="73">
        <v>63.368204714971903</v>
      </c>
      <c r="AZ4712">
        <v>3034</v>
      </c>
      <c r="BA4712">
        <v>0.99126107050759205</v>
      </c>
      <c r="BB4712">
        <v>3162</v>
      </c>
      <c r="BC4712">
        <v>0.91682138399274204</v>
      </c>
      <c r="BD4712">
        <v>68</v>
      </c>
      <c r="BE4712">
        <v>5.6540563489246499E-2</v>
      </c>
      <c r="BF4712">
        <v>65.612319335945003</v>
      </c>
      <c r="BG4712">
        <v>67.6279863637088</v>
      </c>
      <c r="BH4712">
        <v>63.368204714971903</v>
      </c>
      <c r="BI4712">
        <v>64.152590823083798</v>
      </c>
    </row>
    <row r="4713" spans="1:61" x14ac:dyDescent="0.25">
      <c r="A4713" s="10" t="str">
        <f>VLOOKUP(D4713,'Index-Relations'!E:F,2,FALSE)</f>
        <v>BM</v>
      </c>
      <c r="B4713" t="s">
        <v>3450</v>
      </c>
      <c r="C4713" s="53" t="s">
        <v>2762</v>
      </c>
      <c r="D4713" s="59" t="s">
        <v>3099</v>
      </c>
      <c r="E4713" s="59" t="s">
        <v>8129</v>
      </c>
      <c r="F4713" t="s">
        <v>1833</v>
      </c>
      <c r="G4713" t="s">
        <v>637</v>
      </c>
      <c r="H4713" t="s">
        <v>1834</v>
      </c>
      <c r="I4713" s="52">
        <v>45597</v>
      </c>
      <c r="J4713" t="s">
        <v>2457</v>
      </c>
      <c r="K4713">
        <v>3310</v>
      </c>
      <c r="L4713" s="73">
        <v>65.712471304539505</v>
      </c>
      <c r="M4713">
        <v>3035</v>
      </c>
      <c r="N4713">
        <v>0.99133872615572904</v>
      </c>
      <c r="O4713" s="73">
        <v>67.735867662881702</v>
      </c>
      <c r="P4713">
        <v>3035</v>
      </c>
      <c r="Q4713">
        <v>0.99133872615572904</v>
      </c>
      <c r="R4713">
        <v>2906</v>
      </c>
      <c r="S4713">
        <v>0.97084629951645396</v>
      </c>
      <c r="T4713">
        <v>37.323580255801502</v>
      </c>
      <c r="U4713">
        <v>0.75754550014446698</v>
      </c>
      <c r="V4713">
        <v>2434</v>
      </c>
      <c r="W4713">
        <v>0.13465798039614099</v>
      </c>
      <c r="X4713">
        <v>518</v>
      </c>
      <c r="Y4713">
        <v>3186</v>
      </c>
      <c r="Z4713">
        <v>0.993407738440518</v>
      </c>
      <c r="AA4713">
        <v>81.007465974571105</v>
      </c>
      <c r="AB4713">
        <v>2260</v>
      </c>
      <c r="AC4713">
        <v>0.85816458419686303</v>
      </c>
      <c r="AD4713">
        <v>924</v>
      </c>
      <c r="AE4713">
        <v>0.13517639443180701</v>
      </c>
      <c r="AF4713">
        <v>126</v>
      </c>
      <c r="AG4713">
        <v>6.6590213713283997E-3</v>
      </c>
      <c r="AH4713">
        <v>9.72832233763039E-3</v>
      </c>
      <c r="AI4713">
        <v>261</v>
      </c>
      <c r="AJ4713" s="73">
        <v>64.282181584942293</v>
      </c>
      <c r="AK4713">
        <v>3035</v>
      </c>
      <c r="AL4713">
        <v>0.99133872615572904</v>
      </c>
      <c r="AM4713">
        <v>1.1901764691272101E-2</v>
      </c>
      <c r="AN4713">
        <v>30</v>
      </c>
      <c r="AO4713">
        <v>2.1585803230551901E-2</v>
      </c>
      <c r="AP4713">
        <v>35</v>
      </c>
      <c r="AQ4713">
        <v>3253</v>
      </c>
      <c r="AR4713">
        <v>0.99808836300425097</v>
      </c>
      <c r="AS4713">
        <v>1.3007244608756701E-2</v>
      </c>
      <c r="AT4713">
        <v>10</v>
      </c>
      <c r="AU4713">
        <v>7.1081225608726701E-3</v>
      </c>
      <c r="AV4713">
        <v>15</v>
      </c>
      <c r="AW4713">
        <v>3256</v>
      </c>
      <c r="AX4713">
        <v>0.99811112487278697</v>
      </c>
      <c r="AY4713" s="73">
        <v>63.403857837576197</v>
      </c>
      <c r="AZ4713">
        <v>3035</v>
      </c>
      <c r="BA4713">
        <v>0.99133872615572904</v>
      </c>
      <c r="BB4713">
        <v>3149</v>
      </c>
      <c r="BC4713">
        <v>0.91307744860002804</v>
      </c>
      <c r="BD4713">
        <v>69</v>
      </c>
      <c r="BE4713">
        <v>6.3425111173671195E-2</v>
      </c>
      <c r="BF4713">
        <v>65.712471304539505</v>
      </c>
      <c r="BG4713">
        <v>67.735867662881702</v>
      </c>
      <c r="BH4713">
        <v>63.403857837576197</v>
      </c>
      <c r="BI4713">
        <v>64.282181584942293</v>
      </c>
    </row>
    <row r="4714" spans="1:61" x14ac:dyDescent="0.25">
      <c r="A4714" s="10" t="str">
        <f>VLOOKUP(D4714,'Index-Relations'!E:F,2,FALSE)</f>
        <v>BM</v>
      </c>
      <c r="B4714" t="s">
        <v>3450</v>
      </c>
      <c r="C4714" s="53" t="s">
        <v>2763</v>
      </c>
      <c r="D4714" s="59" t="s">
        <v>3099</v>
      </c>
      <c r="E4714" s="59" t="s">
        <v>8130</v>
      </c>
      <c r="F4714" t="s">
        <v>1833</v>
      </c>
      <c r="G4714" t="s">
        <v>637</v>
      </c>
      <c r="H4714" t="s">
        <v>1834</v>
      </c>
      <c r="I4714" s="52">
        <v>45566</v>
      </c>
      <c r="J4714" t="s">
        <v>2457</v>
      </c>
      <c r="K4714">
        <v>3307</v>
      </c>
      <c r="L4714" s="73">
        <v>65.732593758199997</v>
      </c>
      <c r="M4714">
        <v>3035</v>
      </c>
      <c r="N4714">
        <v>0.99199375927828404</v>
      </c>
      <c r="O4714" s="73">
        <v>67.715226413355694</v>
      </c>
      <c r="P4714">
        <v>3035</v>
      </c>
      <c r="Q4714">
        <v>0.99199375927828404</v>
      </c>
      <c r="R4714">
        <v>2906</v>
      </c>
      <c r="S4714">
        <v>0.97183101171817698</v>
      </c>
      <c r="T4714">
        <v>37.349033449130303</v>
      </c>
      <c r="U4714">
        <v>0.75805986934394198</v>
      </c>
      <c r="V4714">
        <v>2421</v>
      </c>
      <c r="W4714">
        <v>0.136846278256887</v>
      </c>
      <c r="X4714">
        <v>514</v>
      </c>
      <c r="Y4714">
        <v>3172</v>
      </c>
      <c r="Z4714">
        <v>0.99350195168768796</v>
      </c>
      <c r="AA4714">
        <v>81.292133444898298</v>
      </c>
      <c r="AB4714">
        <v>2246</v>
      </c>
      <c r="AC4714">
        <v>0.86721471206425205</v>
      </c>
      <c r="AD4714">
        <v>924</v>
      </c>
      <c r="AE4714">
        <v>0.12621675645923</v>
      </c>
      <c r="AF4714">
        <v>137</v>
      </c>
      <c r="AG4714">
        <v>6.56853147651706E-3</v>
      </c>
      <c r="AH4714">
        <v>8.6767602042773697E-3</v>
      </c>
      <c r="AI4714">
        <v>262</v>
      </c>
      <c r="AJ4714" s="73">
        <v>64.277328670557694</v>
      </c>
      <c r="AK4714">
        <v>3035</v>
      </c>
      <c r="AL4714">
        <v>0.99199375927828404</v>
      </c>
      <c r="AM4714">
        <v>1.23930079562342E-2</v>
      </c>
      <c r="AN4714">
        <v>30</v>
      </c>
      <c r="AO4714">
        <v>2.2361310029075598E-2</v>
      </c>
      <c r="AP4714">
        <v>35</v>
      </c>
      <c r="AQ4714">
        <v>3253</v>
      </c>
      <c r="AR4714">
        <v>0.99851268643953295</v>
      </c>
      <c r="AS4714">
        <v>1.2648030013468099E-2</v>
      </c>
      <c r="AT4714">
        <v>10</v>
      </c>
      <c r="AU4714">
        <v>7.0145257137547703E-3</v>
      </c>
      <c r="AV4714">
        <v>15</v>
      </c>
      <c r="AW4714">
        <v>3256</v>
      </c>
      <c r="AX4714">
        <v>0.99853509855475497</v>
      </c>
      <c r="AY4714" s="73">
        <v>63.466778526736498</v>
      </c>
      <c r="AZ4714">
        <v>3035</v>
      </c>
      <c r="BA4714">
        <v>0.99199375927828404</v>
      </c>
      <c r="BB4714">
        <v>3149</v>
      </c>
      <c r="BC4714">
        <v>0.91159853474216501</v>
      </c>
      <c r="BD4714">
        <v>69</v>
      </c>
      <c r="BE4714">
        <v>6.4552841668291797E-2</v>
      </c>
      <c r="BF4714">
        <v>65.732593758199997</v>
      </c>
      <c r="BG4714">
        <v>67.715226413355694</v>
      </c>
      <c r="BH4714">
        <v>63.466778526736498</v>
      </c>
      <c r="BI4714">
        <v>64.277328670557694</v>
      </c>
    </row>
    <row r="4715" spans="1:61" x14ac:dyDescent="0.25">
      <c r="A4715" s="10" t="str">
        <f>VLOOKUP(D4715,'Index-Relations'!E:F,2,FALSE)</f>
        <v>BM</v>
      </c>
      <c r="B4715" t="s">
        <v>3450</v>
      </c>
      <c r="C4715" s="53" t="s">
        <v>2764</v>
      </c>
      <c r="D4715" s="59" t="s">
        <v>3099</v>
      </c>
      <c r="E4715" s="59" t="s">
        <v>8131</v>
      </c>
      <c r="F4715" t="s">
        <v>1833</v>
      </c>
      <c r="G4715" t="s">
        <v>637</v>
      </c>
      <c r="H4715" t="s">
        <v>1834</v>
      </c>
      <c r="I4715" s="52">
        <v>45537</v>
      </c>
      <c r="J4715" t="s">
        <v>2457</v>
      </c>
      <c r="K4715">
        <v>3061</v>
      </c>
      <c r="L4715" s="73">
        <v>66.356331013254504</v>
      </c>
      <c r="M4715">
        <v>2938</v>
      </c>
      <c r="N4715">
        <v>0.99531871248578996</v>
      </c>
      <c r="O4715" s="73">
        <v>68.396878017946193</v>
      </c>
      <c r="P4715">
        <v>2938</v>
      </c>
      <c r="Q4715">
        <v>0.99531871248578996</v>
      </c>
      <c r="R4715">
        <v>2760</v>
      </c>
      <c r="S4715">
        <v>0.97695488723455604</v>
      </c>
      <c r="T4715">
        <v>37.342543251716499</v>
      </c>
      <c r="U4715">
        <v>0.76653098650010898</v>
      </c>
      <c r="V4715">
        <v>2252</v>
      </c>
      <c r="W4715">
        <v>0.13786327783161401</v>
      </c>
      <c r="X4715">
        <v>497</v>
      </c>
      <c r="Y4715">
        <v>2970</v>
      </c>
      <c r="Z4715">
        <v>0.99498138363056798</v>
      </c>
      <c r="AA4715">
        <v>83.154707414634302</v>
      </c>
      <c r="AB4715">
        <v>2182</v>
      </c>
      <c r="AC4715">
        <v>0.88229244716917499</v>
      </c>
      <c r="AD4715">
        <v>806</v>
      </c>
      <c r="AE4715">
        <v>0.124265718909078</v>
      </c>
      <c r="AF4715">
        <v>73</v>
      </c>
      <c r="AG4715">
        <v>0</v>
      </c>
      <c r="AH4715">
        <v>8.5484039824587892E-3</v>
      </c>
      <c r="AI4715">
        <v>241</v>
      </c>
      <c r="AJ4715" s="73">
        <v>64.726767659561304</v>
      </c>
      <c r="AK4715">
        <v>2938</v>
      </c>
      <c r="AL4715">
        <v>0.99531871248578996</v>
      </c>
      <c r="AM4715">
        <v>1.20405270408609E-2</v>
      </c>
      <c r="AN4715">
        <v>28</v>
      </c>
      <c r="AO4715">
        <v>2.0602596609185099E-2</v>
      </c>
      <c r="AP4715">
        <v>31</v>
      </c>
      <c r="AQ4715">
        <v>3040</v>
      </c>
      <c r="AR4715">
        <v>0.99911881668773295</v>
      </c>
      <c r="AS4715">
        <v>1.2810149927754399E-2</v>
      </c>
      <c r="AT4715">
        <v>8</v>
      </c>
      <c r="AU4715">
        <v>7.12385367431292E-3</v>
      </c>
      <c r="AV4715">
        <v>17</v>
      </c>
      <c r="AW4715">
        <v>3041</v>
      </c>
      <c r="AX4715">
        <v>0.99913401632231702</v>
      </c>
      <c r="AY4715" s="73">
        <v>64.354417429801998</v>
      </c>
      <c r="AZ4715">
        <v>2938</v>
      </c>
      <c r="BA4715">
        <v>0.99531871248578996</v>
      </c>
      <c r="BB4715">
        <v>2941</v>
      </c>
      <c r="BC4715">
        <v>0.91385125406067502</v>
      </c>
      <c r="BD4715">
        <v>68</v>
      </c>
      <c r="BE4715">
        <v>6.4664966017873304E-2</v>
      </c>
      <c r="BF4715">
        <v>66.356331013254504</v>
      </c>
      <c r="BG4715">
        <v>68.396878017946193</v>
      </c>
      <c r="BH4715">
        <v>64.354417429801998</v>
      </c>
      <c r="BI4715">
        <v>64.726767659561304</v>
      </c>
    </row>
    <row r="4716" spans="1:61" x14ac:dyDescent="0.25">
      <c r="A4716" s="10" t="str">
        <f>VLOOKUP(D4716,'Index-Relations'!E:F,2,FALSE)</f>
        <v>BM</v>
      </c>
      <c r="B4716" t="s">
        <v>3450</v>
      </c>
      <c r="C4716" s="53" t="s">
        <v>3350</v>
      </c>
      <c r="D4716" s="59" t="s">
        <v>3099</v>
      </c>
      <c r="E4716" s="59" t="s">
        <v>8132</v>
      </c>
      <c r="F4716" t="s">
        <v>1833</v>
      </c>
      <c r="G4716" t="s">
        <v>637</v>
      </c>
      <c r="H4716" t="s">
        <v>1834</v>
      </c>
      <c r="I4716" s="52">
        <v>45505</v>
      </c>
      <c r="J4716" t="s">
        <v>2457</v>
      </c>
      <c r="K4716">
        <v>3062</v>
      </c>
      <c r="L4716" s="73">
        <v>66.188964840846793</v>
      </c>
      <c r="M4716">
        <v>2939</v>
      </c>
      <c r="N4716">
        <v>0.99518689808818706</v>
      </c>
      <c r="O4716" s="73">
        <v>68.267887683431596</v>
      </c>
      <c r="P4716">
        <v>2939</v>
      </c>
      <c r="Q4716">
        <v>0.99518689808818706</v>
      </c>
      <c r="R4716">
        <v>2761</v>
      </c>
      <c r="S4716">
        <v>0.97706586019087804</v>
      </c>
      <c r="T4716">
        <v>37.431783955301199</v>
      </c>
      <c r="U4716">
        <v>0.76796784043260802</v>
      </c>
      <c r="V4716">
        <v>2250</v>
      </c>
      <c r="W4716">
        <v>0.141894053830985</v>
      </c>
      <c r="X4716">
        <v>492</v>
      </c>
      <c r="Y4716">
        <v>2963</v>
      </c>
      <c r="Z4716">
        <v>0.99453385690013496</v>
      </c>
      <c r="AA4716">
        <v>86.400986201796201</v>
      </c>
      <c r="AB4716">
        <v>2151</v>
      </c>
      <c r="AC4716">
        <v>0.88653158581418801</v>
      </c>
      <c r="AD4716">
        <v>810</v>
      </c>
      <c r="AE4716">
        <v>0.107915614283456</v>
      </c>
      <c r="AF4716">
        <v>101</v>
      </c>
      <c r="AG4716">
        <v>5.5527999023553204E-3</v>
      </c>
      <c r="AH4716">
        <v>8.5988011594621602E-3</v>
      </c>
      <c r="AI4716">
        <v>239</v>
      </c>
      <c r="AJ4716" s="73">
        <v>64.589713445751002</v>
      </c>
      <c r="AK4716">
        <v>2939</v>
      </c>
      <c r="AL4716">
        <v>0.99518689808818706</v>
      </c>
      <c r="AM4716">
        <v>1.2357206068850201E-2</v>
      </c>
      <c r="AN4716">
        <v>28</v>
      </c>
      <c r="AO4716">
        <v>2.06838477378972E-2</v>
      </c>
      <c r="AP4716">
        <v>31</v>
      </c>
      <c r="AQ4716">
        <v>3036</v>
      </c>
      <c r="AR4716">
        <v>0.99886930265124496</v>
      </c>
      <c r="AS4716">
        <v>1.3851030728180299E-2</v>
      </c>
      <c r="AT4716">
        <v>10</v>
      </c>
      <c r="AU4716">
        <v>7.0194426767697096E-3</v>
      </c>
      <c r="AV4716">
        <v>17</v>
      </c>
      <c r="AW4716">
        <v>3037</v>
      </c>
      <c r="AX4716">
        <v>0.99888554901120996</v>
      </c>
      <c r="AY4716" s="73">
        <v>64.160965776526794</v>
      </c>
      <c r="AZ4716">
        <v>2939</v>
      </c>
      <c r="BA4716">
        <v>0.99518689808818706</v>
      </c>
      <c r="BB4716">
        <v>2940</v>
      </c>
      <c r="BC4716">
        <v>0.92064045281381901</v>
      </c>
      <c r="BD4716">
        <v>65</v>
      </c>
      <c r="BE4716">
        <v>5.75450020995283E-2</v>
      </c>
      <c r="BF4716">
        <v>66.188964840846793</v>
      </c>
      <c r="BG4716">
        <v>68.267887683431596</v>
      </c>
      <c r="BH4716">
        <v>64.160965776526794</v>
      </c>
      <c r="BI4716">
        <v>64.589713445751002</v>
      </c>
    </row>
    <row r="4717" spans="1:61" x14ac:dyDescent="0.25">
      <c r="A4717" s="10" t="str">
        <f>VLOOKUP(D4717,'Index-Relations'!E:F,2,FALSE)</f>
        <v>BM</v>
      </c>
      <c r="B4717" t="s">
        <v>3450</v>
      </c>
      <c r="C4717" s="53" t="s">
        <v>2765</v>
      </c>
      <c r="D4717" s="59" t="s">
        <v>3099</v>
      </c>
      <c r="E4717" s="59" t="s">
        <v>8133</v>
      </c>
      <c r="F4717" t="s">
        <v>1833</v>
      </c>
      <c r="G4717" t="s">
        <v>637</v>
      </c>
      <c r="H4717" t="s">
        <v>1834</v>
      </c>
      <c r="I4717" s="52">
        <v>45474</v>
      </c>
      <c r="J4717" t="s">
        <v>2457</v>
      </c>
      <c r="K4717">
        <v>3064</v>
      </c>
      <c r="L4717" s="73">
        <v>66.630086975999106</v>
      </c>
      <c r="M4717">
        <v>2941</v>
      </c>
      <c r="N4717">
        <v>0.99511277804686904</v>
      </c>
      <c r="O4717" s="73">
        <v>68.267879606490695</v>
      </c>
      <c r="P4717">
        <v>2941</v>
      </c>
      <c r="Q4717">
        <v>0.99511277804686904</v>
      </c>
      <c r="R4717">
        <v>2763</v>
      </c>
      <c r="S4717">
        <v>0.97676953721766602</v>
      </c>
      <c r="T4717">
        <v>37.387648882578603</v>
      </c>
      <c r="U4717">
        <v>0.76996885716992003</v>
      </c>
      <c r="V4717">
        <v>2242</v>
      </c>
      <c r="W4717">
        <v>0.14129845159964399</v>
      </c>
      <c r="X4717">
        <v>492</v>
      </c>
      <c r="Y4717">
        <v>2961</v>
      </c>
      <c r="Z4717">
        <v>0.99350938436945402</v>
      </c>
      <c r="AA4717">
        <v>88.265217464577404</v>
      </c>
      <c r="AB4717">
        <v>2119</v>
      </c>
      <c r="AC4717">
        <v>0.87805878984234198</v>
      </c>
      <c r="AD4717">
        <v>838</v>
      </c>
      <c r="AE4717">
        <v>0.114839992178922</v>
      </c>
      <c r="AF4717">
        <v>107</v>
      </c>
      <c r="AG4717">
        <v>7.1012179787354798E-3</v>
      </c>
      <c r="AH4717">
        <v>8.2819784947912502E-3</v>
      </c>
      <c r="AI4717">
        <v>239</v>
      </c>
      <c r="AJ4717" s="73">
        <v>64.938658263337302</v>
      </c>
      <c r="AK4717">
        <v>2941</v>
      </c>
      <c r="AL4717">
        <v>0.99511277804686904</v>
      </c>
      <c r="AM4717">
        <v>1.2386388081987601E-2</v>
      </c>
      <c r="AN4717">
        <v>27</v>
      </c>
      <c r="AO4717">
        <v>2.1199720745188399E-2</v>
      </c>
      <c r="AP4717">
        <v>32</v>
      </c>
      <c r="AQ4717">
        <v>3038</v>
      </c>
      <c r="AR4717">
        <v>0.99879006534715298</v>
      </c>
      <c r="AS4717">
        <v>1.35634448832259E-2</v>
      </c>
      <c r="AT4717">
        <v>10</v>
      </c>
      <c r="AU4717">
        <v>6.6234547257157904E-3</v>
      </c>
      <c r="AV4717">
        <v>17</v>
      </c>
      <c r="AW4717">
        <v>3039</v>
      </c>
      <c r="AX4717">
        <v>0.99880652792347302</v>
      </c>
      <c r="AY4717" s="73">
        <v>64.938623173202998</v>
      </c>
      <c r="AZ4717">
        <v>2941</v>
      </c>
      <c r="BA4717">
        <v>0.99511277804686904</v>
      </c>
      <c r="BB4717">
        <v>2941</v>
      </c>
      <c r="BC4717">
        <v>0.91946046128813796</v>
      </c>
      <c r="BD4717">
        <v>65</v>
      </c>
      <c r="BE4717">
        <v>5.8129883313826403E-2</v>
      </c>
      <c r="BF4717">
        <v>66.630086975999106</v>
      </c>
      <c r="BG4717">
        <v>68.267879606490695</v>
      </c>
      <c r="BH4717">
        <v>64.938623173202998</v>
      </c>
      <c r="BI4717">
        <v>64.938658263337302</v>
      </c>
    </row>
    <row r="4718" spans="1:61" x14ac:dyDescent="0.25">
      <c r="A4718" s="10" t="str">
        <f>VLOOKUP(D4718,'Index-Relations'!E:F,2,FALSE)</f>
        <v>BM</v>
      </c>
      <c r="B4718" t="s">
        <v>3450</v>
      </c>
      <c r="C4718" s="53" t="s">
        <v>2766</v>
      </c>
      <c r="D4718" s="59" t="s">
        <v>3099</v>
      </c>
      <c r="E4718" s="59" t="s">
        <v>8134</v>
      </c>
      <c r="F4718" t="s">
        <v>1833</v>
      </c>
      <c r="G4718" t="s">
        <v>637</v>
      </c>
      <c r="H4718" t="s">
        <v>1834</v>
      </c>
      <c r="I4718" s="52">
        <v>45446</v>
      </c>
      <c r="J4718" t="s">
        <v>2457</v>
      </c>
      <c r="K4718">
        <v>3052</v>
      </c>
      <c r="L4718" s="73">
        <v>66.783630083296998</v>
      </c>
      <c r="M4718">
        <v>2944</v>
      </c>
      <c r="N4718">
        <v>0.99570522936811301</v>
      </c>
      <c r="O4718" s="73">
        <v>68.385789962612904</v>
      </c>
      <c r="P4718">
        <v>2944</v>
      </c>
      <c r="Q4718">
        <v>0.99570522936811301</v>
      </c>
      <c r="R4718">
        <v>2766</v>
      </c>
      <c r="S4718">
        <v>0.97700929787406199</v>
      </c>
      <c r="T4718">
        <v>37.518769278750398</v>
      </c>
      <c r="U4718">
        <v>0.77409053795074101</v>
      </c>
      <c r="V4718">
        <v>2240</v>
      </c>
      <c r="W4718">
        <v>0.14708715246267301</v>
      </c>
      <c r="X4718">
        <v>490</v>
      </c>
      <c r="Y4718">
        <v>2959</v>
      </c>
      <c r="Z4718">
        <v>0.99327225838786803</v>
      </c>
      <c r="AA4718">
        <v>89.673441299249305</v>
      </c>
      <c r="AB4718">
        <v>2104</v>
      </c>
      <c r="AC4718">
        <v>0.88507425911795401</v>
      </c>
      <c r="AD4718">
        <v>852</v>
      </c>
      <c r="AE4718">
        <v>0.107826199209164</v>
      </c>
      <c r="AF4718">
        <v>96</v>
      </c>
      <c r="AG4718">
        <v>7.0995416728809402E-3</v>
      </c>
      <c r="AH4718">
        <v>8.6878185055141999E-3</v>
      </c>
      <c r="AI4718">
        <v>239</v>
      </c>
      <c r="AJ4718" s="73">
        <v>64.947753541579999</v>
      </c>
      <c r="AK4718">
        <v>2944</v>
      </c>
      <c r="AL4718">
        <v>0.99570522936811301</v>
      </c>
      <c r="AM4718">
        <v>1.11843245455087E-2</v>
      </c>
      <c r="AN4718">
        <v>26</v>
      </c>
      <c r="AO4718">
        <v>2.0531016782502999E-2</v>
      </c>
      <c r="AP4718">
        <v>32</v>
      </c>
      <c r="AQ4718">
        <v>3033</v>
      </c>
      <c r="AR4718">
        <v>0.99908146086059202</v>
      </c>
      <c r="AS4718">
        <v>1.48690236591316E-2</v>
      </c>
      <c r="AT4718">
        <v>10</v>
      </c>
      <c r="AU4718">
        <v>6.6270836092706597E-3</v>
      </c>
      <c r="AV4718">
        <v>17</v>
      </c>
      <c r="AW4718">
        <v>3029</v>
      </c>
      <c r="AX4718">
        <v>0.99901107249472099</v>
      </c>
      <c r="AY4718" s="73">
        <v>65.227746837953006</v>
      </c>
      <c r="AZ4718">
        <v>2944</v>
      </c>
      <c r="BA4718">
        <v>0.99570522936811301</v>
      </c>
      <c r="BB4718">
        <v>2936</v>
      </c>
      <c r="BC4718">
        <v>0.91806068228025595</v>
      </c>
      <c r="BD4718">
        <v>65</v>
      </c>
      <c r="BE4718">
        <v>6.04897617978324E-2</v>
      </c>
      <c r="BF4718">
        <v>66.783630083296998</v>
      </c>
      <c r="BG4718">
        <v>68.385789962612904</v>
      </c>
      <c r="BH4718">
        <v>65.227746837953006</v>
      </c>
      <c r="BI4718">
        <v>64.947753541579999</v>
      </c>
    </row>
    <row r="4719" spans="1:61" x14ac:dyDescent="0.25">
      <c r="A4719" s="10" t="str">
        <f>VLOOKUP(D4719,'Index-Relations'!E:F,2,FALSE)</f>
        <v>BM</v>
      </c>
      <c r="B4719" t="s">
        <v>3450</v>
      </c>
      <c r="C4719" s="53" t="s">
        <v>2767</v>
      </c>
      <c r="D4719" s="59" t="s">
        <v>3099</v>
      </c>
      <c r="E4719" s="59" t="s">
        <v>8135</v>
      </c>
      <c r="F4719" t="s">
        <v>1833</v>
      </c>
      <c r="G4719" t="s">
        <v>637</v>
      </c>
      <c r="H4719" t="s">
        <v>1834</v>
      </c>
      <c r="I4719" s="52">
        <v>45413</v>
      </c>
      <c r="J4719" t="s">
        <v>2457</v>
      </c>
      <c r="K4719">
        <v>3054</v>
      </c>
      <c r="L4719" s="73">
        <v>66.646256940949996</v>
      </c>
      <c r="M4719">
        <v>2946</v>
      </c>
      <c r="N4719">
        <v>0.99575853065104403</v>
      </c>
      <c r="O4719" s="73">
        <v>68.194639099078898</v>
      </c>
      <c r="P4719">
        <v>2946</v>
      </c>
      <c r="Q4719">
        <v>0.99575853065104403</v>
      </c>
      <c r="R4719">
        <v>2768</v>
      </c>
      <c r="S4719">
        <v>0.97653342458721504</v>
      </c>
      <c r="T4719">
        <v>37.623430243877301</v>
      </c>
      <c r="U4719">
        <v>0.76120783037291995</v>
      </c>
      <c r="V4719">
        <v>2237</v>
      </c>
      <c r="W4719">
        <v>0.142267075278597</v>
      </c>
      <c r="X4719">
        <v>490</v>
      </c>
      <c r="Y4719">
        <v>2957</v>
      </c>
      <c r="Z4719">
        <v>0.99295910049879899</v>
      </c>
      <c r="AA4719">
        <v>93.050283057810404</v>
      </c>
      <c r="AB4719">
        <v>2094</v>
      </c>
      <c r="AC4719">
        <v>0.88298115112439401</v>
      </c>
      <c r="AD4719">
        <v>860</v>
      </c>
      <c r="AE4719">
        <v>0.109570490061608</v>
      </c>
      <c r="AF4719">
        <v>100</v>
      </c>
      <c r="AG4719">
        <v>7.4483588139970204E-3</v>
      </c>
      <c r="AH4719">
        <v>8.2104147127662203E-3</v>
      </c>
      <c r="AI4719">
        <v>239</v>
      </c>
      <c r="AJ4719" s="73">
        <v>64.909705599344093</v>
      </c>
      <c r="AK4719">
        <v>2946</v>
      </c>
      <c r="AL4719">
        <v>0.99575853065104403</v>
      </c>
      <c r="AM4719">
        <v>1.0981162470516399E-2</v>
      </c>
      <c r="AN4719">
        <v>26</v>
      </c>
      <c r="AO4719">
        <v>2.0903111157152401E-2</v>
      </c>
      <c r="AP4719">
        <v>30</v>
      </c>
      <c r="AQ4719">
        <v>3030</v>
      </c>
      <c r="AR4719">
        <v>0.99913356932363395</v>
      </c>
      <c r="AS4719">
        <v>1.44447021881824E-2</v>
      </c>
      <c r="AT4719">
        <v>10</v>
      </c>
      <c r="AU4719">
        <v>6.6503192385199798E-3</v>
      </c>
      <c r="AV4719">
        <v>18</v>
      </c>
      <c r="AW4719">
        <v>3031</v>
      </c>
      <c r="AX4719">
        <v>0.99915150538359498</v>
      </c>
      <c r="AY4719" s="73">
        <v>65.007075029161001</v>
      </c>
      <c r="AZ4719">
        <v>2946</v>
      </c>
      <c r="BA4719">
        <v>0.99575853065104403</v>
      </c>
      <c r="BB4719">
        <v>2928</v>
      </c>
      <c r="BC4719">
        <v>0.91490570515539804</v>
      </c>
      <c r="BD4719">
        <v>72</v>
      </c>
      <c r="BE4719">
        <v>6.3324753011083396E-2</v>
      </c>
      <c r="BF4719">
        <v>66.646256940949996</v>
      </c>
      <c r="BG4719">
        <v>68.194639099078898</v>
      </c>
      <c r="BH4719">
        <v>65.007075029161001</v>
      </c>
      <c r="BI4719">
        <v>64.909705599344093</v>
      </c>
    </row>
    <row r="4720" spans="1:61" x14ac:dyDescent="0.25">
      <c r="A4720" s="10" t="str">
        <f>VLOOKUP(D4720,'Index-Relations'!E:F,2,FALSE)</f>
        <v>BM</v>
      </c>
      <c r="B4720" t="s">
        <v>3450</v>
      </c>
      <c r="C4720" s="53" t="s">
        <v>2768</v>
      </c>
      <c r="D4720" s="59" t="s">
        <v>3099</v>
      </c>
      <c r="E4720" s="59" t="s">
        <v>8136</v>
      </c>
      <c r="F4720" t="s">
        <v>1833</v>
      </c>
      <c r="G4720" t="s">
        <v>637</v>
      </c>
      <c r="H4720" t="s">
        <v>1834</v>
      </c>
      <c r="I4720" s="52">
        <v>45383</v>
      </c>
      <c r="J4720" t="s">
        <v>2457</v>
      </c>
      <c r="K4720">
        <v>3052</v>
      </c>
      <c r="L4720">
        <v>72.737240878392797</v>
      </c>
      <c r="M4720">
        <v>2945</v>
      </c>
      <c r="N4720">
        <v>0.99597991859814605</v>
      </c>
      <c r="O4720">
        <v>73.930498859794298</v>
      </c>
      <c r="P4720">
        <v>2945</v>
      </c>
      <c r="Q4720">
        <v>0.99597991859814605</v>
      </c>
      <c r="R4720">
        <v>2769</v>
      </c>
      <c r="S4720">
        <v>0.977175226032858</v>
      </c>
      <c r="T4720">
        <v>37.528091280155799</v>
      </c>
      <c r="U4720">
        <v>0.761498169351148</v>
      </c>
      <c r="V4720">
        <v>2237</v>
      </c>
      <c r="W4720">
        <v>0.141387509701908</v>
      </c>
      <c r="X4720">
        <v>490</v>
      </c>
      <c r="Y4720">
        <v>2956</v>
      </c>
      <c r="Z4720">
        <v>0.99266371768835904</v>
      </c>
      <c r="AA4720">
        <v>91.074735907018393</v>
      </c>
      <c r="AB4720">
        <v>2092</v>
      </c>
      <c r="AC4720">
        <v>0.88315909897150602</v>
      </c>
      <c r="AD4720">
        <v>861</v>
      </c>
      <c r="AE4720">
        <v>0.109071139954905</v>
      </c>
      <c r="AF4720">
        <v>99</v>
      </c>
      <c r="AG4720">
        <v>7.7697610735887697E-3</v>
      </c>
      <c r="AH4720">
        <v>8.1494152426535502E-3</v>
      </c>
      <c r="AI4720">
        <v>239</v>
      </c>
      <c r="AJ4720">
        <v>70.749767514509003</v>
      </c>
      <c r="AK4720">
        <v>2945</v>
      </c>
      <c r="AL4720">
        <v>0.99597991859814605</v>
      </c>
      <c r="AM4720">
        <v>1.0462606270988301E-2</v>
      </c>
      <c r="AN4720">
        <v>26</v>
      </c>
      <c r="AO4720">
        <v>1.90950595278504E-2</v>
      </c>
      <c r="AP4720">
        <v>30</v>
      </c>
      <c r="AQ4720">
        <v>3031</v>
      </c>
      <c r="AR4720">
        <v>0.99912614102394404</v>
      </c>
      <c r="AS4720">
        <v>1.4873199797296999E-2</v>
      </c>
      <c r="AT4720">
        <v>10</v>
      </c>
      <c r="AU4720">
        <v>6.5237252916043103E-3</v>
      </c>
      <c r="AV4720">
        <v>18</v>
      </c>
      <c r="AW4720">
        <v>3032</v>
      </c>
      <c r="AX4720">
        <v>0.99914177328924203</v>
      </c>
      <c r="AY4720">
        <v>70.978405535753097</v>
      </c>
      <c r="AZ4720">
        <v>2945</v>
      </c>
      <c r="BA4720">
        <v>0.99597991859814605</v>
      </c>
      <c r="BB4720">
        <v>2929</v>
      </c>
      <c r="BC4720">
        <v>0.91834727870090205</v>
      </c>
      <c r="BD4720">
        <v>72</v>
      </c>
      <c r="BE4720">
        <v>6.1683802795190798E-2</v>
      </c>
      <c r="BF4720">
        <v>66.882602280000199</v>
      </c>
      <c r="BG4720">
        <v>68.417008599489407</v>
      </c>
      <c r="BH4720">
        <v>65.265257681209704</v>
      </c>
      <c r="BI4720">
        <v>65.093657001038295</v>
      </c>
    </row>
    <row r="4721" spans="1:61" x14ac:dyDescent="0.25">
      <c r="A4721" s="10" t="str">
        <f>VLOOKUP(D4721,'Index-Relations'!E:F,2,FALSE)</f>
        <v>BM</v>
      </c>
      <c r="B4721" t="s">
        <v>3450</v>
      </c>
      <c r="C4721" s="53" t="s">
        <v>2769</v>
      </c>
      <c r="D4721" s="59" t="s">
        <v>3099</v>
      </c>
      <c r="E4721" s="59" t="s">
        <v>8137</v>
      </c>
      <c r="F4721" t="s">
        <v>1833</v>
      </c>
      <c r="G4721" t="s">
        <v>637</v>
      </c>
      <c r="H4721" t="s">
        <v>1834</v>
      </c>
      <c r="I4721" s="52">
        <v>45352</v>
      </c>
      <c r="J4721" t="s">
        <v>2457</v>
      </c>
      <c r="K4721">
        <v>3045</v>
      </c>
      <c r="L4721">
        <v>73.014197313858801</v>
      </c>
      <c r="M4721">
        <v>2931</v>
      </c>
      <c r="N4721">
        <v>0.99567110021273897</v>
      </c>
      <c r="O4721">
        <v>73.790622288656493</v>
      </c>
      <c r="P4721">
        <v>2931</v>
      </c>
      <c r="Q4721">
        <v>0.99567110021273897</v>
      </c>
      <c r="R4721">
        <v>2772</v>
      </c>
      <c r="S4721">
        <v>0.97724090834011101</v>
      </c>
      <c r="T4721">
        <v>37.5080021248382</v>
      </c>
      <c r="U4721">
        <v>0.74794145107143495</v>
      </c>
      <c r="V4721">
        <v>2218</v>
      </c>
      <c r="W4721">
        <v>0.12791588711043</v>
      </c>
      <c r="X4721">
        <v>434</v>
      </c>
      <c r="Y4721">
        <v>2959</v>
      </c>
      <c r="Z4721">
        <v>0.99294901551359505</v>
      </c>
      <c r="AA4721">
        <v>92.626900541454603</v>
      </c>
      <c r="AB4721">
        <v>2095</v>
      </c>
      <c r="AC4721">
        <v>0.88113255096229604</v>
      </c>
      <c r="AD4721">
        <v>861</v>
      </c>
      <c r="AE4721">
        <v>0.111408476552377</v>
      </c>
      <c r="AF4721">
        <v>89</v>
      </c>
      <c r="AG4721">
        <v>7.4589724853261598E-3</v>
      </c>
      <c r="AH4721">
        <v>2.42011241008539E-3</v>
      </c>
      <c r="AI4721">
        <v>171</v>
      </c>
      <c r="AJ4721">
        <v>71.000830886965105</v>
      </c>
      <c r="AK4721">
        <v>2931</v>
      </c>
      <c r="AL4721">
        <v>0.99567110021273897</v>
      </c>
      <c r="AM4721">
        <v>1.05467389629809E-2</v>
      </c>
      <c r="AN4721">
        <v>27</v>
      </c>
      <c r="AO4721">
        <v>1.9001609328569501E-2</v>
      </c>
      <c r="AP4721">
        <v>30</v>
      </c>
      <c r="AQ4721">
        <v>3027</v>
      </c>
      <c r="AR4721">
        <v>0.99911191439523295</v>
      </c>
      <c r="AS4721">
        <v>1.3920895520047801E-2</v>
      </c>
      <c r="AT4721">
        <v>10</v>
      </c>
      <c r="AU4721">
        <v>8.2019570271111199E-3</v>
      </c>
      <c r="AV4721">
        <v>19</v>
      </c>
      <c r="AW4721">
        <v>3021</v>
      </c>
      <c r="AX4721">
        <v>0.99897071603202903</v>
      </c>
      <c r="AY4721">
        <v>71.507825814659995</v>
      </c>
      <c r="AZ4721">
        <v>2931</v>
      </c>
      <c r="BA4721">
        <v>0.99567110021273897</v>
      </c>
      <c r="BB4721">
        <v>2925</v>
      </c>
      <c r="BC4721">
        <v>0.91947720723588999</v>
      </c>
      <c r="BD4721">
        <v>72</v>
      </c>
      <c r="BE4721">
        <v>6.06330978307736E-2</v>
      </c>
      <c r="BF4721">
        <v>67.216817346495304</v>
      </c>
      <c r="BG4721">
        <v>68.343265182499195</v>
      </c>
      <c r="BH4721">
        <v>65.796640001154799</v>
      </c>
      <c r="BI4721">
        <v>65.350651377568298</v>
      </c>
    </row>
    <row r="4722" spans="1:61" x14ac:dyDescent="0.25">
      <c r="A4722" s="10" t="str">
        <f>VLOOKUP(D4722,'Index-Relations'!E:F,2,FALSE)</f>
        <v>BM</v>
      </c>
      <c r="B4722" t="s">
        <v>3450</v>
      </c>
      <c r="C4722" s="53" t="s">
        <v>2770</v>
      </c>
      <c r="D4722" s="59" t="s">
        <v>3099</v>
      </c>
      <c r="E4722" s="59" t="s">
        <v>8138</v>
      </c>
      <c r="F4722" t="s">
        <v>1833</v>
      </c>
      <c r="G4722" t="s">
        <v>637</v>
      </c>
      <c r="H4722" t="s">
        <v>1834</v>
      </c>
      <c r="I4722" s="52">
        <v>45323</v>
      </c>
      <c r="J4722" t="s">
        <v>2457</v>
      </c>
      <c r="K4722">
        <v>3046</v>
      </c>
      <c r="L4722">
        <v>73.124458474105495</v>
      </c>
      <c r="M4722">
        <v>2927</v>
      </c>
      <c r="N4722">
        <v>0.99585057641020902</v>
      </c>
      <c r="O4722">
        <v>73.584706809115801</v>
      </c>
      <c r="P4722">
        <v>2927</v>
      </c>
      <c r="Q4722">
        <v>0.99585057641020902</v>
      </c>
      <c r="R4722">
        <v>2773</v>
      </c>
      <c r="S4722">
        <v>0.97844412419530102</v>
      </c>
      <c r="T4722">
        <v>37.615319337631199</v>
      </c>
      <c r="U4722">
        <v>0.74232224942772795</v>
      </c>
      <c r="V4722">
        <v>2211</v>
      </c>
      <c r="W4722">
        <v>0.125087024146461</v>
      </c>
      <c r="X4722">
        <v>420</v>
      </c>
      <c r="Y4722">
        <v>2958</v>
      </c>
      <c r="Z4722">
        <v>0.99333595877425296</v>
      </c>
      <c r="AA4722">
        <v>94.019366735628097</v>
      </c>
      <c r="AB4722">
        <v>2095</v>
      </c>
      <c r="AC4722">
        <v>0.88430581785031503</v>
      </c>
      <c r="AD4722">
        <v>860</v>
      </c>
      <c r="AE4722">
        <v>0.10863891883318599</v>
      </c>
      <c r="AF4722">
        <v>91</v>
      </c>
      <c r="AG4722">
        <v>7.05526331649805E-3</v>
      </c>
      <c r="AH4722">
        <v>2.46451103397972E-3</v>
      </c>
      <c r="AI4722">
        <v>163</v>
      </c>
      <c r="AJ4722">
        <v>71.191059283799504</v>
      </c>
      <c r="AK4722">
        <v>2927</v>
      </c>
      <c r="AL4722">
        <v>0.99585057641020902</v>
      </c>
      <c r="AM4722">
        <v>1.08995274974264E-2</v>
      </c>
      <c r="AN4722">
        <v>27</v>
      </c>
      <c r="AO4722">
        <v>1.8991940082586301E-2</v>
      </c>
      <c r="AP4722">
        <v>30</v>
      </c>
      <c r="AQ4722">
        <v>3018</v>
      </c>
      <c r="AR4722">
        <v>0.99846436729160604</v>
      </c>
      <c r="AS4722">
        <v>1.3522598192378501E-2</v>
      </c>
      <c r="AT4722">
        <v>10</v>
      </c>
      <c r="AU4722">
        <v>8.3413281389595403E-3</v>
      </c>
      <c r="AV4722">
        <v>19</v>
      </c>
      <c r="AW4722">
        <v>3020</v>
      </c>
      <c r="AX4722">
        <v>0.99849337261097804</v>
      </c>
      <c r="AY4722">
        <v>71.785411641900893</v>
      </c>
      <c r="AZ4722">
        <v>2927</v>
      </c>
      <c r="BA4722">
        <v>0.99585057641020902</v>
      </c>
      <c r="BB4722">
        <v>2913</v>
      </c>
      <c r="BC4722">
        <v>0.91716234273811603</v>
      </c>
      <c r="BD4722">
        <v>75</v>
      </c>
      <c r="BE4722">
        <v>6.2310084470903998E-2</v>
      </c>
      <c r="BF4722">
        <v>67.287400670976098</v>
      </c>
      <c r="BG4722">
        <v>68.124391760418803</v>
      </c>
      <c r="BH4722">
        <v>66.029017431022993</v>
      </c>
      <c r="BI4722">
        <v>65.565651320238004</v>
      </c>
    </row>
    <row r="4723" spans="1:61" x14ac:dyDescent="0.25">
      <c r="A4723" s="10" t="str">
        <f>VLOOKUP(D4723,'Index-Relations'!E:F,2,FALSE)</f>
        <v>BM</v>
      </c>
      <c r="B4723" t="s">
        <v>3450</v>
      </c>
      <c r="C4723" s="53" t="s">
        <v>2760</v>
      </c>
      <c r="D4723" s="59" t="s">
        <v>2904</v>
      </c>
      <c r="E4723" s="59" t="s">
        <v>8139</v>
      </c>
      <c r="F4723" t="s">
        <v>1835</v>
      </c>
      <c r="G4723" t="s">
        <v>564</v>
      </c>
      <c r="H4723" t="s">
        <v>1836</v>
      </c>
      <c r="I4723" s="52">
        <v>45658</v>
      </c>
      <c r="J4723" t="s">
        <v>2457</v>
      </c>
      <c r="K4723">
        <v>3735</v>
      </c>
      <c r="L4723" s="73">
        <v>59.661932904018499</v>
      </c>
      <c r="M4723">
        <v>3449</v>
      </c>
      <c r="N4723">
        <v>0.99524201677368296</v>
      </c>
      <c r="O4723" s="73">
        <v>65.380425381172799</v>
      </c>
      <c r="P4723">
        <v>3449</v>
      </c>
      <c r="Q4723">
        <v>0.99524201677368296</v>
      </c>
      <c r="R4723">
        <v>3312</v>
      </c>
      <c r="S4723">
        <v>0.98411466207034404</v>
      </c>
      <c r="T4723">
        <v>33.8319537230986</v>
      </c>
      <c r="U4723">
        <v>0.68147085543816299</v>
      </c>
      <c r="V4723">
        <v>2737</v>
      </c>
      <c r="W4723">
        <v>0.116911053341153</v>
      </c>
      <c r="X4723">
        <v>562</v>
      </c>
      <c r="Y4723">
        <v>3645</v>
      </c>
      <c r="Z4723">
        <v>0.99604737377699304</v>
      </c>
      <c r="AA4723">
        <v>47.072789693770197</v>
      </c>
      <c r="AB4723">
        <v>2687</v>
      </c>
      <c r="AC4723">
        <v>0.90859601362972797</v>
      </c>
      <c r="AD4723">
        <v>956</v>
      </c>
      <c r="AE4723">
        <v>8.7426911246106395E-2</v>
      </c>
      <c r="AF4723">
        <v>92</v>
      </c>
      <c r="AG4723">
        <v>3.9770751241652797E-3</v>
      </c>
      <c r="AH4723">
        <v>7.10285107457882E-3</v>
      </c>
      <c r="AI4723">
        <v>285</v>
      </c>
      <c r="AJ4723" s="73">
        <v>56.733181561341802</v>
      </c>
      <c r="AK4723">
        <v>3449</v>
      </c>
      <c r="AL4723">
        <v>0.99524201677368296</v>
      </c>
      <c r="AM4723">
        <v>1.0342044770147199E-2</v>
      </c>
      <c r="AN4723">
        <v>35</v>
      </c>
      <c r="AO4723">
        <v>1.24912697337239E-2</v>
      </c>
      <c r="AP4723">
        <v>38</v>
      </c>
      <c r="AQ4723">
        <v>3687</v>
      </c>
      <c r="AR4723">
        <v>0.99943738058162801</v>
      </c>
      <c r="AS4723">
        <v>1.42007819508274E-2</v>
      </c>
      <c r="AT4723">
        <v>18</v>
      </c>
      <c r="AU4723">
        <v>5.6376808396772097E-3</v>
      </c>
      <c r="AV4723">
        <v>14</v>
      </c>
      <c r="AW4723">
        <v>3689</v>
      </c>
      <c r="AX4723">
        <v>0.99944068438695399</v>
      </c>
      <c r="AY4723" s="73">
        <v>57.1498380479524</v>
      </c>
      <c r="AZ4723">
        <v>3449</v>
      </c>
      <c r="BA4723">
        <v>0.99524201677368296</v>
      </c>
      <c r="BB4723">
        <v>3562</v>
      </c>
      <c r="BC4723">
        <v>0.87567214685892303</v>
      </c>
      <c r="BD4723">
        <v>87</v>
      </c>
      <c r="BE4723">
        <v>0.111273963988981</v>
      </c>
      <c r="BF4723">
        <v>59.661932904018499</v>
      </c>
      <c r="BG4723">
        <v>65.380425381172799</v>
      </c>
      <c r="BH4723">
        <v>57.1498380479524</v>
      </c>
      <c r="BI4723">
        <v>56.733181561341802</v>
      </c>
    </row>
    <row r="4724" spans="1:61" x14ac:dyDescent="0.25">
      <c r="A4724" s="10" t="str">
        <f>VLOOKUP(D4724,'Index-Relations'!E:F,2,FALSE)</f>
        <v>BM</v>
      </c>
      <c r="B4724" t="s">
        <v>3450</v>
      </c>
      <c r="C4724" s="53" t="s">
        <v>2761</v>
      </c>
      <c r="D4724" s="59" t="s">
        <v>2904</v>
      </c>
      <c r="E4724" s="59" t="s">
        <v>8140</v>
      </c>
      <c r="F4724" t="s">
        <v>1835</v>
      </c>
      <c r="G4724" t="s">
        <v>564</v>
      </c>
      <c r="H4724" t="s">
        <v>1836</v>
      </c>
      <c r="I4724" s="52">
        <v>45628</v>
      </c>
      <c r="J4724" t="s">
        <v>2457</v>
      </c>
      <c r="K4724">
        <v>3730</v>
      </c>
      <c r="L4724" s="73">
        <v>59.763275794553699</v>
      </c>
      <c r="M4724">
        <v>3450</v>
      </c>
      <c r="N4724">
        <v>0.99526761143363196</v>
      </c>
      <c r="O4724" s="73">
        <v>65.340739796423605</v>
      </c>
      <c r="P4724">
        <v>3450</v>
      </c>
      <c r="Q4724">
        <v>0.99526761143363196</v>
      </c>
      <c r="R4724">
        <v>3312</v>
      </c>
      <c r="S4724">
        <v>0.98402357044153899</v>
      </c>
      <c r="T4724">
        <v>33.8662427727227</v>
      </c>
      <c r="U4724">
        <v>0.68304965422531505</v>
      </c>
      <c r="V4724">
        <v>2717</v>
      </c>
      <c r="W4724">
        <v>0.11717226477472199</v>
      </c>
      <c r="X4724">
        <v>560</v>
      </c>
      <c r="Y4724">
        <v>3618</v>
      </c>
      <c r="Z4724">
        <v>0.99567062166026699</v>
      </c>
      <c r="AA4724">
        <v>43.159872000641101</v>
      </c>
      <c r="AB4724">
        <v>2645</v>
      </c>
      <c r="AC4724">
        <v>0.90700630728734</v>
      </c>
      <c r="AD4724">
        <v>966</v>
      </c>
      <c r="AE4724">
        <v>8.8603693867511005E-2</v>
      </c>
      <c r="AF4724">
        <v>119</v>
      </c>
      <c r="AG4724">
        <v>4.3899988451481103E-3</v>
      </c>
      <c r="AH4724">
        <v>7.0323557208287401E-3</v>
      </c>
      <c r="AI4724">
        <v>284</v>
      </c>
      <c r="AJ4724" s="73">
        <v>56.851226242513</v>
      </c>
      <c r="AK4724">
        <v>3450</v>
      </c>
      <c r="AL4724">
        <v>0.99526761143363196</v>
      </c>
      <c r="AM4724">
        <v>1.0746543751392499E-2</v>
      </c>
      <c r="AN4724">
        <v>35</v>
      </c>
      <c r="AO4724">
        <v>1.24078196494831E-2</v>
      </c>
      <c r="AP4724">
        <v>38</v>
      </c>
      <c r="AQ4724">
        <v>3686</v>
      </c>
      <c r="AR4724">
        <v>0.99935258039888397</v>
      </c>
      <c r="AS4724">
        <v>1.4215997514254E-2</v>
      </c>
      <c r="AT4724">
        <v>18</v>
      </c>
      <c r="AU4724">
        <v>5.98452179747352E-3</v>
      </c>
      <c r="AV4724">
        <v>14</v>
      </c>
      <c r="AW4724">
        <v>3676</v>
      </c>
      <c r="AX4724">
        <v>0.99930993083711095</v>
      </c>
      <c r="AY4724" s="73">
        <v>57.402422424323397</v>
      </c>
      <c r="AZ4724">
        <v>3450</v>
      </c>
      <c r="BA4724">
        <v>0.99526761143363196</v>
      </c>
      <c r="BB4724">
        <v>3561</v>
      </c>
      <c r="BC4724">
        <v>0.87902230524502001</v>
      </c>
      <c r="BD4724">
        <v>87</v>
      </c>
      <c r="BE4724">
        <v>0.107922455504381</v>
      </c>
      <c r="BF4724">
        <v>59.763275794553699</v>
      </c>
      <c r="BG4724">
        <v>65.340739796423605</v>
      </c>
      <c r="BH4724">
        <v>57.402422424323397</v>
      </c>
      <c r="BI4724">
        <v>56.851226242513</v>
      </c>
    </row>
    <row r="4725" spans="1:61" x14ac:dyDescent="0.25">
      <c r="A4725" s="10" t="str">
        <f>VLOOKUP(D4725,'Index-Relations'!E:F,2,FALSE)</f>
        <v>BM</v>
      </c>
      <c r="B4725" t="s">
        <v>3450</v>
      </c>
      <c r="C4725" s="53" t="s">
        <v>2762</v>
      </c>
      <c r="D4725" s="59" t="s">
        <v>2904</v>
      </c>
      <c r="E4725" s="59" t="s">
        <v>8141</v>
      </c>
      <c r="F4725" t="s">
        <v>1835</v>
      </c>
      <c r="G4725" t="s">
        <v>564</v>
      </c>
      <c r="H4725" t="s">
        <v>1836</v>
      </c>
      <c r="I4725" s="52">
        <v>45597</v>
      </c>
      <c r="J4725" t="s">
        <v>2457</v>
      </c>
      <c r="K4725">
        <v>3731</v>
      </c>
      <c r="L4725" s="73">
        <v>60.234920412091697</v>
      </c>
      <c r="M4725">
        <v>3451</v>
      </c>
      <c r="N4725">
        <v>0.99524428256111896</v>
      </c>
      <c r="O4725" s="73">
        <v>65.644868503381602</v>
      </c>
      <c r="P4725">
        <v>3451</v>
      </c>
      <c r="Q4725">
        <v>0.99524428256111896</v>
      </c>
      <c r="R4725">
        <v>3313</v>
      </c>
      <c r="S4725">
        <v>0.98427968100877805</v>
      </c>
      <c r="T4725">
        <v>34.044373729839599</v>
      </c>
      <c r="U4725">
        <v>0.68515803321894997</v>
      </c>
      <c r="V4725">
        <v>2702</v>
      </c>
      <c r="W4725">
        <v>0.117846930539683</v>
      </c>
      <c r="X4725">
        <v>560</v>
      </c>
      <c r="Y4725">
        <v>3601</v>
      </c>
      <c r="Z4725">
        <v>0.99544001950136796</v>
      </c>
      <c r="AA4725">
        <v>44.823506673794597</v>
      </c>
      <c r="AB4725">
        <v>2607</v>
      </c>
      <c r="AC4725">
        <v>0.90500925264868903</v>
      </c>
      <c r="AD4725">
        <v>992</v>
      </c>
      <c r="AE4725">
        <v>9.0405829952033598E-2</v>
      </c>
      <c r="AF4725">
        <v>132</v>
      </c>
      <c r="AG4725">
        <v>4.5849173992767002E-3</v>
      </c>
      <c r="AH4725">
        <v>7.5983452566562096E-3</v>
      </c>
      <c r="AI4725">
        <v>281</v>
      </c>
      <c r="AJ4725" s="73">
        <v>57.427224669634903</v>
      </c>
      <c r="AK4725">
        <v>3451</v>
      </c>
      <c r="AL4725">
        <v>0.99524428256111896</v>
      </c>
      <c r="AM4725">
        <v>1.14535679523646E-2</v>
      </c>
      <c r="AN4725">
        <v>34</v>
      </c>
      <c r="AO4725">
        <v>1.17003263252425E-2</v>
      </c>
      <c r="AP4725">
        <v>37</v>
      </c>
      <c r="AQ4725">
        <v>3673</v>
      </c>
      <c r="AR4725">
        <v>0.99923700649153901</v>
      </c>
      <c r="AS4725">
        <v>1.44458964012548E-2</v>
      </c>
      <c r="AT4725">
        <v>18</v>
      </c>
      <c r="AU4725">
        <v>6.58760260147061E-3</v>
      </c>
      <c r="AV4725">
        <v>17</v>
      </c>
      <c r="AW4725">
        <v>3676</v>
      </c>
      <c r="AX4725">
        <v>0.99924550876915896</v>
      </c>
      <c r="AY4725" s="73">
        <v>57.829627798109399</v>
      </c>
      <c r="AZ4725">
        <v>3451</v>
      </c>
      <c r="BA4725">
        <v>0.99524428256111896</v>
      </c>
      <c r="BB4725">
        <v>3546</v>
      </c>
      <c r="BC4725">
        <v>0.87880940654890005</v>
      </c>
      <c r="BD4725">
        <v>90</v>
      </c>
      <c r="BE4725">
        <v>0.10872727361739599</v>
      </c>
      <c r="BF4725">
        <v>60.234920412091697</v>
      </c>
      <c r="BG4725">
        <v>65.644868503381602</v>
      </c>
      <c r="BH4725">
        <v>57.829627798109399</v>
      </c>
      <c r="BI4725">
        <v>57.427224669634903</v>
      </c>
    </row>
    <row r="4726" spans="1:61" x14ac:dyDescent="0.25">
      <c r="A4726" s="10" t="str">
        <f>VLOOKUP(D4726,'Index-Relations'!E:F,2,FALSE)</f>
        <v>BM</v>
      </c>
      <c r="B4726" t="s">
        <v>3450</v>
      </c>
      <c r="C4726" s="53" t="s">
        <v>2763</v>
      </c>
      <c r="D4726" s="59" t="s">
        <v>2904</v>
      </c>
      <c r="E4726" s="59" t="s">
        <v>8142</v>
      </c>
      <c r="F4726" t="s">
        <v>1835</v>
      </c>
      <c r="G4726" t="s">
        <v>564</v>
      </c>
      <c r="H4726" t="s">
        <v>1836</v>
      </c>
      <c r="I4726" s="52">
        <v>45566</v>
      </c>
      <c r="J4726" t="s">
        <v>2457</v>
      </c>
      <c r="K4726">
        <v>3728</v>
      </c>
      <c r="L4726" s="73">
        <v>60.338884698642303</v>
      </c>
      <c r="M4726">
        <v>3451</v>
      </c>
      <c r="N4726">
        <v>0.99558187280631405</v>
      </c>
      <c r="O4726" s="73">
        <v>65.736137163879405</v>
      </c>
      <c r="P4726">
        <v>3451</v>
      </c>
      <c r="Q4726">
        <v>0.99558187280631405</v>
      </c>
      <c r="R4726">
        <v>3313</v>
      </c>
      <c r="S4726">
        <v>0.984731296506828</v>
      </c>
      <c r="T4726">
        <v>34.290900032627199</v>
      </c>
      <c r="U4726">
        <v>0.685922877291535</v>
      </c>
      <c r="V4726">
        <v>2688</v>
      </c>
      <c r="W4726">
        <v>0.11989333005113301</v>
      </c>
      <c r="X4726">
        <v>556</v>
      </c>
      <c r="Y4726">
        <v>3587</v>
      </c>
      <c r="Z4726">
        <v>0.99559127326575803</v>
      </c>
      <c r="AA4726">
        <v>45.394978251511802</v>
      </c>
      <c r="AB4726">
        <v>2600</v>
      </c>
      <c r="AC4726">
        <v>0.91750010351825295</v>
      </c>
      <c r="AD4726">
        <v>985</v>
      </c>
      <c r="AE4726">
        <v>7.8064153606862502E-2</v>
      </c>
      <c r="AF4726">
        <v>143</v>
      </c>
      <c r="AG4726">
        <v>4.4357428748841897E-3</v>
      </c>
      <c r="AH4726">
        <v>6.9170515347353996E-3</v>
      </c>
      <c r="AI4726">
        <v>282</v>
      </c>
      <c r="AJ4726" s="73">
        <v>57.4824614404816</v>
      </c>
      <c r="AK4726">
        <v>3451</v>
      </c>
      <c r="AL4726">
        <v>0.99558187280631405</v>
      </c>
      <c r="AM4726">
        <v>1.17426867798266E-2</v>
      </c>
      <c r="AN4726">
        <v>34</v>
      </c>
      <c r="AO4726">
        <v>1.22321628645214E-2</v>
      </c>
      <c r="AP4726">
        <v>37</v>
      </c>
      <c r="AQ4726">
        <v>3673</v>
      </c>
      <c r="AR4726">
        <v>0.99937807314590399</v>
      </c>
      <c r="AS4726">
        <v>1.4101806026399301E-2</v>
      </c>
      <c r="AT4726">
        <v>18</v>
      </c>
      <c r="AU4726">
        <v>6.2298359831460598E-3</v>
      </c>
      <c r="AV4726">
        <v>17</v>
      </c>
      <c r="AW4726">
        <v>3676</v>
      </c>
      <c r="AX4726">
        <v>0.99938666369179896</v>
      </c>
      <c r="AY4726" s="73">
        <v>57.923769998581697</v>
      </c>
      <c r="AZ4726">
        <v>3451</v>
      </c>
      <c r="BA4726">
        <v>0.99558187280631405</v>
      </c>
      <c r="BB4726">
        <v>3546</v>
      </c>
      <c r="BC4726">
        <v>0.87850830955156101</v>
      </c>
      <c r="BD4726">
        <v>90</v>
      </c>
      <c r="BE4726">
        <v>0.108637600729821</v>
      </c>
      <c r="BF4726">
        <v>60.338884698642303</v>
      </c>
      <c r="BG4726">
        <v>65.736137163879405</v>
      </c>
      <c r="BH4726">
        <v>57.923769998581697</v>
      </c>
      <c r="BI4726">
        <v>57.4824614404816</v>
      </c>
    </row>
    <row r="4727" spans="1:61" x14ac:dyDescent="0.25">
      <c r="A4727" s="10" t="str">
        <f>VLOOKUP(D4727,'Index-Relations'!E:F,2,FALSE)</f>
        <v>BM</v>
      </c>
      <c r="B4727" t="s">
        <v>3450</v>
      </c>
      <c r="C4727" s="53" t="s">
        <v>2764</v>
      </c>
      <c r="D4727" s="59" t="s">
        <v>2904</v>
      </c>
      <c r="E4727" s="59" t="s">
        <v>8143</v>
      </c>
      <c r="F4727" t="s">
        <v>1835</v>
      </c>
      <c r="G4727" t="s">
        <v>564</v>
      </c>
      <c r="H4727" t="s">
        <v>1836</v>
      </c>
      <c r="I4727" s="52">
        <v>45537</v>
      </c>
      <c r="J4727" t="s">
        <v>2457</v>
      </c>
      <c r="K4727">
        <v>3520</v>
      </c>
      <c r="L4727" s="73">
        <v>60.873625122077001</v>
      </c>
      <c r="M4727">
        <v>3391</v>
      </c>
      <c r="N4727">
        <v>0.99711700958353799</v>
      </c>
      <c r="O4727" s="73">
        <v>65.939394510152198</v>
      </c>
      <c r="P4727">
        <v>3391</v>
      </c>
      <c r="Q4727">
        <v>0.99711700958353799</v>
      </c>
      <c r="R4727">
        <v>3201</v>
      </c>
      <c r="S4727">
        <v>0.98763628041540896</v>
      </c>
      <c r="T4727">
        <v>34.239718851531798</v>
      </c>
      <c r="U4727">
        <v>0.69424647425402897</v>
      </c>
      <c r="V4727">
        <v>2539</v>
      </c>
      <c r="W4727">
        <v>0.124005751681981</v>
      </c>
      <c r="X4727">
        <v>544</v>
      </c>
      <c r="Y4727">
        <v>3422</v>
      </c>
      <c r="Z4727">
        <v>0.99643845073744797</v>
      </c>
      <c r="AA4727">
        <v>45.876524352631797</v>
      </c>
      <c r="AB4727">
        <v>2575</v>
      </c>
      <c r="AC4727">
        <v>0.93034491170957001</v>
      </c>
      <c r="AD4727">
        <v>873</v>
      </c>
      <c r="AE4727">
        <v>7.5339096535409503E-2</v>
      </c>
      <c r="AF4727">
        <v>72</v>
      </c>
      <c r="AG4727">
        <v>0</v>
      </c>
      <c r="AH4727">
        <v>6.7609228861509902E-3</v>
      </c>
      <c r="AI4727">
        <v>262</v>
      </c>
      <c r="AJ4727" s="73">
        <v>58.036942446624302</v>
      </c>
      <c r="AK4727">
        <v>3391</v>
      </c>
      <c r="AL4727">
        <v>0.99711700958353799</v>
      </c>
      <c r="AM4727">
        <v>1.18002534601371E-2</v>
      </c>
      <c r="AN4727">
        <v>32</v>
      </c>
      <c r="AO4727">
        <v>1.1587173641959299E-2</v>
      </c>
      <c r="AP4727">
        <v>33</v>
      </c>
      <c r="AQ4727">
        <v>3499</v>
      </c>
      <c r="AR4727">
        <v>0.99966407670462198</v>
      </c>
      <c r="AS4727">
        <v>1.4377512275013E-2</v>
      </c>
      <c r="AT4727">
        <v>16</v>
      </c>
      <c r="AU4727">
        <v>6.4321062197164403E-3</v>
      </c>
      <c r="AV4727">
        <v>19</v>
      </c>
      <c r="AW4727">
        <v>3500</v>
      </c>
      <c r="AX4727">
        <v>0.99966987108504901</v>
      </c>
      <c r="AY4727" s="73">
        <v>58.645432984070403</v>
      </c>
      <c r="AZ4727">
        <v>3391</v>
      </c>
      <c r="BA4727">
        <v>0.99711700958353799</v>
      </c>
      <c r="BB4727">
        <v>3377</v>
      </c>
      <c r="BC4727">
        <v>0.88250703844363299</v>
      </c>
      <c r="BD4727">
        <v>89</v>
      </c>
      <c r="BE4727">
        <v>0.10556986461902899</v>
      </c>
      <c r="BF4727">
        <v>60.873625122077001</v>
      </c>
      <c r="BG4727">
        <v>65.939394510152198</v>
      </c>
      <c r="BH4727">
        <v>58.645432984070403</v>
      </c>
      <c r="BI4727">
        <v>58.036942446624302</v>
      </c>
    </row>
    <row r="4728" spans="1:61" x14ac:dyDescent="0.25">
      <c r="A4728" s="10" t="str">
        <f>VLOOKUP(D4728,'Index-Relations'!E:F,2,FALSE)</f>
        <v>BM</v>
      </c>
      <c r="B4728" t="s">
        <v>3450</v>
      </c>
      <c r="C4728" s="53" t="s">
        <v>3350</v>
      </c>
      <c r="D4728" s="59" t="s">
        <v>2904</v>
      </c>
      <c r="E4728" s="59" t="s">
        <v>8144</v>
      </c>
      <c r="F4728" t="s">
        <v>1835</v>
      </c>
      <c r="G4728" t="s">
        <v>564</v>
      </c>
      <c r="H4728" t="s">
        <v>1836</v>
      </c>
      <c r="I4728" s="52">
        <v>45505</v>
      </c>
      <c r="J4728" t="s">
        <v>2457</v>
      </c>
      <c r="K4728">
        <v>3521</v>
      </c>
      <c r="L4728" s="73">
        <v>61.013782639679903</v>
      </c>
      <c r="M4728">
        <v>3392</v>
      </c>
      <c r="N4728">
        <v>0.99713701194631599</v>
      </c>
      <c r="O4728" s="73">
        <v>65.889122470577703</v>
      </c>
      <c r="P4728">
        <v>3392</v>
      </c>
      <c r="Q4728">
        <v>0.99713701194631599</v>
      </c>
      <c r="R4728">
        <v>3202</v>
      </c>
      <c r="S4728">
        <v>0.98774199197541501</v>
      </c>
      <c r="T4728">
        <v>34.259645090454597</v>
      </c>
      <c r="U4728">
        <v>0.69687973777568402</v>
      </c>
      <c r="V4728">
        <v>2538</v>
      </c>
      <c r="W4728">
        <v>0.130556423737027</v>
      </c>
      <c r="X4728">
        <v>540</v>
      </c>
      <c r="Y4728">
        <v>3415</v>
      </c>
      <c r="Z4728">
        <v>0.99641385435658003</v>
      </c>
      <c r="AA4728">
        <v>47.255479135276303</v>
      </c>
      <c r="AB4728">
        <v>2541</v>
      </c>
      <c r="AC4728">
        <v>0.93074413592871896</v>
      </c>
      <c r="AD4728">
        <v>872</v>
      </c>
      <c r="AE4728">
        <v>6.5636718707471606E-2</v>
      </c>
      <c r="AF4728">
        <v>108</v>
      </c>
      <c r="AG4728">
        <v>3.6191453638090699E-3</v>
      </c>
      <c r="AH4728">
        <v>6.7304222321336498E-3</v>
      </c>
      <c r="AI4728">
        <v>261</v>
      </c>
      <c r="AJ4728" s="73">
        <v>58.1418365780304</v>
      </c>
      <c r="AK4728">
        <v>3392</v>
      </c>
      <c r="AL4728">
        <v>0.99713701194631599</v>
      </c>
      <c r="AM4728">
        <v>1.17343603556195E-2</v>
      </c>
      <c r="AN4728">
        <v>32</v>
      </c>
      <c r="AO4728">
        <v>1.15207996533618E-2</v>
      </c>
      <c r="AP4728">
        <v>33</v>
      </c>
      <c r="AQ4728">
        <v>3494</v>
      </c>
      <c r="AR4728">
        <v>0.99891472316045204</v>
      </c>
      <c r="AS4728">
        <v>1.48149217633063E-2</v>
      </c>
      <c r="AT4728">
        <v>18</v>
      </c>
      <c r="AU4728">
        <v>6.2003500732759802E-3</v>
      </c>
      <c r="AV4728">
        <v>19</v>
      </c>
      <c r="AW4728">
        <v>3494</v>
      </c>
      <c r="AX4728">
        <v>0.99891543763750301</v>
      </c>
      <c r="AY4728" s="73">
        <v>58.914983281151301</v>
      </c>
      <c r="AZ4728">
        <v>3392</v>
      </c>
      <c r="BA4728">
        <v>0.99713701194631599</v>
      </c>
      <c r="BB4728">
        <v>3376</v>
      </c>
      <c r="BC4728">
        <v>0.884161740900552</v>
      </c>
      <c r="BD4728">
        <v>85</v>
      </c>
      <c r="BE4728">
        <v>0.10323218260653701</v>
      </c>
      <c r="BF4728">
        <v>61.013782639679903</v>
      </c>
      <c r="BG4728">
        <v>65.889122470577703</v>
      </c>
      <c r="BH4728">
        <v>58.914983281151301</v>
      </c>
      <c r="BI4728">
        <v>58.1418365780304</v>
      </c>
    </row>
    <row r="4729" spans="1:61" x14ac:dyDescent="0.25">
      <c r="A4729" s="10" t="str">
        <f>VLOOKUP(D4729,'Index-Relations'!E:F,2,FALSE)</f>
        <v>BM</v>
      </c>
      <c r="B4729" t="s">
        <v>3450</v>
      </c>
      <c r="C4729" s="53" t="s">
        <v>2765</v>
      </c>
      <c r="D4729" s="59" t="s">
        <v>2904</v>
      </c>
      <c r="E4729" s="59" t="s">
        <v>8145</v>
      </c>
      <c r="F4729" t="s">
        <v>1835</v>
      </c>
      <c r="G4729" t="s">
        <v>564</v>
      </c>
      <c r="H4729" t="s">
        <v>1836</v>
      </c>
      <c r="I4729" s="52">
        <v>45474</v>
      </c>
      <c r="J4729" t="s">
        <v>2457</v>
      </c>
      <c r="K4729">
        <v>3523</v>
      </c>
      <c r="L4729" s="73">
        <v>61.544291429904803</v>
      </c>
      <c r="M4729">
        <v>3394</v>
      </c>
      <c r="N4729">
        <v>0.99715865674440896</v>
      </c>
      <c r="O4729" s="73">
        <v>66.091166007442894</v>
      </c>
      <c r="P4729">
        <v>3394</v>
      </c>
      <c r="Q4729">
        <v>0.99715865674440896</v>
      </c>
      <c r="R4729">
        <v>3204</v>
      </c>
      <c r="S4729">
        <v>0.98780736689089199</v>
      </c>
      <c r="T4729">
        <v>33.941001981841701</v>
      </c>
      <c r="U4729">
        <v>0.70235397694934099</v>
      </c>
      <c r="V4729">
        <v>2527</v>
      </c>
      <c r="W4729">
        <v>0.13011439747591999</v>
      </c>
      <c r="X4729">
        <v>539</v>
      </c>
      <c r="Y4729">
        <v>3411</v>
      </c>
      <c r="Z4729">
        <v>0.99476997181202897</v>
      </c>
      <c r="AA4729">
        <v>47.749220762166601</v>
      </c>
      <c r="AB4729">
        <v>2505</v>
      </c>
      <c r="AC4729">
        <v>0.92215988504316704</v>
      </c>
      <c r="AD4729">
        <v>902</v>
      </c>
      <c r="AE4729">
        <v>7.2379346225352498E-2</v>
      </c>
      <c r="AF4729">
        <v>116</v>
      </c>
      <c r="AG4729">
        <v>5.46076873147974E-3</v>
      </c>
      <c r="AH4729">
        <v>5.8840811683770798E-3</v>
      </c>
      <c r="AI4729">
        <v>260</v>
      </c>
      <c r="AJ4729" s="73">
        <v>58.583580158169198</v>
      </c>
      <c r="AK4729">
        <v>3394</v>
      </c>
      <c r="AL4729">
        <v>0.99715865674440896</v>
      </c>
      <c r="AM4729">
        <v>1.1202060976591301E-2</v>
      </c>
      <c r="AN4729">
        <v>31</v>
      </c>
      <c r="AO4729">
        <v>1.11844774762634E-2</v>
      </c>
      <c r="AP4729">
        <v>34</v>
      </c>
      <c r="AQ4729">
        <v>3496</v>
      </c>
      <c r="AR4729">
        <v>0.99890314419746096</v>
      </c>
      <c r="AS4729">
        <v>1.41604028070841E-2</v>
      </c>
      <c r="AT4729">
        <v>18</v>
      </c>
      <c r="AU4729">
        <v>5.7108841640387698E-3</v>
      </c>
      <c r="AV4729">
        <v>19</v>
      </c>
      <c r="AW4729">
        <v>3496</v>
      </c>
      <c r="AX4729">
        <v>0.99890381268012896</v>
      </c>
      <c r="AY4729" s="73">
        <v>59.685925234225301</v>
      </c>
      <c r="AZ4729">
        <v>3394</v>
      </c>
      <c r="BA4729">
        <v>0.99715865674440896</v>
      </c>
      <c r="BB4729">
        <v>3377</v>
      </c>
      <c r="BC4729">
        <v>0.88486061606508304</v>
      </c>
      <c r="BD4729">
        <v>85</v>
      </c>
      <c r="BE4729">
        <v>0.102858050656114</v>
      </c>
      <c r="BF4729">
        <v>61.544291429904803</v>
      </c>
      <c r="BG4729">
        <v>66.091166007442894</v>
      </c>
      <c r="BH4729">
        <v>59.685925234225301</v>
      </c>
      <c r="BI4729">
        <v>58.583580158169198</v>
      </c>
    </row>
    <row r="4730" spans="1:61" x14ac:dyDescent="0.25">
      <c r="A4730" s="10" t="str">
        <f>VLOOKUP(D4730,'Index-Relations'!E:F,2,FALSE)</f>
        <v>BM</v>
      </c>
      <c r="B4730" t="s">
        <v>3450</v>
      </c>
      <c r="C4730" s="53" t="s">
        <v>2766</v>
      </c>
      <c r="D4730" s="59" t="s">
        <v>2904</v>
      </c>
      <c r="E4730" s="59" t="s">
        <v>8146</v>
      </c>
      <c r="F4730" t="s">
        <v>1835</v>
      </c>
      <c r="G4730" t="s">
        <v>564</v>
      </c>
      <c r="H4730" t="s">
        <v>1836</v>
      </c>
      <c r="I4730" s="52">
        <v>45446</v>
      </c>
      <c r="J4730" t="s">
        <v>2457</v>
      </c>
      <c r="K4730">
        <v>3510</v>
      </c>
      <c r="L4730" s="73">
        <v>61.723676016276698</v>
      </c>
      <c r="M4730">
        <v>3396</v>
      </c>
      <c r="N4730">
        <v>0.99719676681253899</v>
      </c>
      <c r="O4730" s="73">
        <v>66.050544693893897</v>
      </c>
      <c r="P4730">
        <v>3396</v>
      </c>
      <c r="Q4730">
        <v>0.99719676681253899</v>
      </c>
      <c r="R4730">
        <v>3206</v>
      </c>
      <c r="S4730">
        <v>0.98752181531875005</v>
      </c>
      <c r="T4730">
        <v>34.2124768745377</v>
      </c>
      <c r="U4730">
        <v>0.70783613887282903</v>
      </c>
      <c r="V4730">
        <v>2524</v>
      </c>
      <c r="W4730">
        <v>0.13892495103094499</v>
      </c>
      <c r="X4730">
        <v>537</v>
      </c>
      <c r="Y4730">
        <v>3408</v>
      </c>
      <c r="Z4730">
        <v>0.99432139959708499</v>
      </c>
      <c r="AA4730">
        <v>49.574525833185298</v>
      </c>
      <c r="AB4730">
        <v>2489</v>
      </c>
      <c r="AC4730">
        <v>0.92336669508275004</v>
      </c>
      <c r="AD4730">
        <v>916</v>
      </c>
      <c r="AE4730">
        <v>7.0810657050587394E-2</v>
      </c>
      <c r="AF4730">
        <v>105</v>
      </c>
      <c r="AG4730">
        <v>5.82264786666225E-3</v>
      </c>
      <c r="AH4730">
        <v>6.1390857480731796E-3</v>
      </c>
      <c r="AI4730">
        <v>260</v>
      </c>
      <c r="AJ4730" s="73">
        <v>58.705658714488102</v>
      </c>
      <c r="AK4730">
        <v>3396</v>
      </c>
      <c r="AL4730">
        <v>0.99719676681253899</v>
      </c>
      <c r="AM4730">
        <v>1.10355442155981E-2</v>
      </c>
      <c r="AN4730">
        <v>30</v>
      </c>
      <c r="AO4730">
        <v>1.1340788812704099E-2</v>
      </c>
      <c r="AP4730">
        <v>34</v>
      </c>
      <c r="AQ4730">
        <v>3490</v>
      </c>
      <c r="AR4730">
        <v>0.99898043786000901</v>
      </c>
      <c r="AS4730">
        <v>1.50673576713203E-2</v>
      </c>
      <c r="AT4730">
        <v>18</v>
      </c>
      <c r="AU4730">
        <v>5.8811559569169501E-3</v>
      </c>
      <c r="AV4730">
        <v>19</v>
      </c>
      <c r="AW4730">
        <v>3486</v>
      </c>
      <c r="AX4730">
        <v>0.99895316711249904</v>
      </c>
      <c r="AY4730" s="73">
        <v>60.074581161851299</v>
      </c>
      <c r="AZ4730">
        <v>3396</v>
      </c>
      <c r="BA4730">
        <v>0.99719676681253899</v>
      </c>
      <c r="BB4730">
        <v>3371</v>
      </c>
      <c r="BC4730">
        <v>0.885691327424448</v>
      </c>
      <c r="BD4730">
        <v>85</v>
      </c>
      <c r="BE4730">
        <v>0.101948321622857</v>
      </c>
      <c r="BF4730">
        <v>61.723676016276698</v>
      </c>
      <c r="BG4730">
        <v>66.050544693893897</v>
      </c>
      <c r="BH4730">
        <v>60.074581161851299</v>
      </c>
      <c r="BI4730">
        <v>58.705658714488102</v>
      </c>
    </row>
    <row r="4731" spans="1:61" x14ac:dyDescent="0.25">
      <c r="A4731" s="10" t="str">
        <f>VLOOKUP(D4731,'Index-Relations'!E:F,2,FALSE)</f>
        <v>BM</v>
      </c>
      <c r="B4731" t="s">
        <v>3450</v>
      </c>
      <c r="C4731" s="53" t="s">
        <v>2767</v>
      </c>
      <c r="D4731" s="59" t="s">
        <v>2904</v>
      </c>
      <c r="E4731" s="59" t="s">
        <v>8147</v>
      </c>
      <c r="F4731" t="s">
        <v>1835</v>
      </c>
      <c r="G4731" t="s">
        <v>564</v>
      </c>
      <c r="H4731" t="s">
        <v>1836</v>
      </c>
      <c r="I4731" s="52">
        <v>45413</v>
      </c>
      <c r="J4731" t="s">
        <v>2457</v>
      </c>
      <c r="K4731">
        <v>3513</v>
      </c>
      <c r="L4731" s="73">
        <v>61.637222934230699</v>
      </c>
      <c r="M4731">
        <v>3399</v>
      </c>
      <c r="N4731">
        <v>0.99724120582797005</v>
      </c>
      <c r="O4731" s="73">
        <v>65.9994646371199</v>
      </c>
      <c r="P4731">
        <v>3399</v>
      </c>
      <c r="Q4731">
        <v>0.99724120582797005</v>
      </c>
      <c r="R4731">
        <v>3209</v>
      </c>
      <c r="S4731">
        <v>0.98715561667076601</v>
      </c>
      <c r="T4731">
        <v>34.491884578889199</v>
      </c>
      <c r="U4731">
        <v>0.70177914701003996</v>
      </c>
      <c r="V4731">
        <v>2522</v>
      </c>
      <c r="W4731">
        <v>0.13563367722383801</v>
      </c>
      <c r="X4731">
        <v>538</v>
      </c>
      <c r="Y4731">
        <v>3407</v>
      </c>
      <c r="Z4731">
        <v>0.99435519857708698</v>
      </c>
      <c r="AA4731">
        <v>51.659005504848203</v>
      </c>
      <c r="AB4731">
        <v>2480</v>
      </c>
      <c r="AC4731">
        <v>0.92182574764466796</v>
      </c>
      <c r="AD4731">
        <v>924</v>
      </c>
      <c r="AE4731">
        <v>7.2369410887081501E-2</v>
      </c>
      <c r="AF4731">
        <v>109</v>
      </c>
      <c r="AG4731">
        <v>5.8048414682500497E-3</v>
      </c>
      <c r="AH4731">
        <v>5.89269271855394E-3</v>
      </c>
      <c r="AI4731">
        <v>260</v>
      </c>
      <c r="AJ4731" s="73">
        <v>58.501543499491198</v>
      </c>
      <c r="AK4731">
        <v>3399</v>
      </c>
      <c r="AL4731">
        <v>0.99724120582797005</v>
      </c>
      <c r="AM4731">
        <v>1.10654785822827E-2</v>
      </c>
      <c r="AN4731">
        <v>30</v>
      </c>
      <c r="AO4731">
        <v>1.46613909396215E-2</v>
      </c>
      <c r="AP4731">
        <v>33</v>
      </c>
      <c r="AQ4731">
        <v>3487</v>
      </c>
      <c r="AR4731">
        <v>0.99892838615887503</v>
      </c>
      <c r="AS4731">
        <v>1.50327081378947E-2</v>
      </c>
      <c r="AT4731">
        <v>18</v>
      </c>
      <c r="AU4731">
        <v>5.84573914354178E-3</v>
      </c>
      <c r="AV4731">
        <v>20</v>
      </c>
      <c r="AW4731">
        <v>3488</v>
      </c>
      <c r="AX4731">
        <v>0.99893543100423499</v>
      </c>
      <c r="AY4731" s="73">
        <v>60.046383476596297</v>
      </c>
      <c r="AZ4731">
        <v>3399</v>
      </c>
      <c r="BA4731">
        <v>0.99724120582797005</v>
      </c>
      <c r="BB4731">
        <v>3363</v>
      </c>
      <c r="BC4731">
        <v>0.88836938081558403</v>
      </c>
      <c r="BD4731">
        <v>91</v>
      </c>
      <c r="BE4731">
        <v>9.5897614403669201E-2</v>
      </c>
      <c r="BF4731">
        <v>61.637222934230699</v>
      </c>
      <c r="BG4731">
        <v>65.9994646371199</v>
      </c>
      <c r="BH4731">
        <v>60.046383476596297</v>
      </c>
      <c r="BI4731">
        <v>58.501543499491198</v>
      </c>
    </row>
    <row r="4732" spans="1:61" x14ac:dyDescent="0.25">
      <c r="A4732" s="10" t="str">
        <f>VLOOKUP(D4732,'Index-Relations'!E:F,2,FALSE)</f>
        <v>BM</v>
      </c>
      <c r="B4732" t="s">
        <v>3450</v>
      </c>
      <c r="C4732" s="53" t="s">
        <v>2768</v>
      </c>
      <c r="D4732" s="59" t="s">
        <v>2904</v>
      </c>
      <c r="E4732" s="59" t="s">
        <v>8148</v>
      </c>
      <c r="F4732" t="s">
        <v>1835</v>
      </c>
      <c r="G4732" t="s">
        <v>564</v>
      </c>
      <c r="H4732" t="s">
        <v>1836</v>
      </c>
      <c r="I4732" s="52">
        <v>45383</v>
      </c>
      <c r="J4732" t="s">
        <v>2457</v>
      </c>
      <c r="K4732">
        <v>3510</v>
      </c>
      <c r="L4732">
        <v>66.288397990880398</v>
      </c>
      <c r="M4732">
        <v>3398</v>
      </c>
      <c r="N4732">
        <v>0.99809610754886802</v>
      </c>
      <c r="O4732">
        <v>71.061206942815801</v>
      </c>
      <c r="P4732">
        <v>3398</v>
      </c>
      <c r="Q4732">
        <v>0.99809610754886802</v>
      </c>
      <c r="R4732">
        <v>3210</v>
      </c>
      <c r="S4732">
        <v>0.98809408613017102</v>
      </c>
      <c r="T4732">
        <v>34.312816052332302</v>
      </c>
      <c r="U4732">
        <v>0.70203967147803104</v>
      </c>
      <c r="V4732">
        <v>2522</v>
      </c>
      <c r="W4732">
        <v>0.134955570302629</v>
      </c>
      <c r="X4732">
        <v>538</v>
      </c>
      <c r="Y4732">
        <v>3406</v>
      </c>
      <c r="Z4732">
        <v>0.994938258797056</v>
      </c>
      <c r="AA4732">
        <v>49.9226898644689</v>
      </c>
      <c r="AB4732">
        <v>2477</v>
      </c>
      <c r="AC4732">
        <v>0.92185067956870004</v>
      </c>
      <c r="AD4732">
        <v>926</v>
      </c>
      <c r="AE4732">
        <v>7.2919503308411099E-2</v>
      </c>
      <c r="AF4732">
        <v>107</v>
      </c>
      <c r="AG4732">
        <v>5.2298171228883604E-3</v>
      </c>
      <c r="AH4732">
        <v>5.8231680185056103E-3</v>
      </c>
      <c r="AI4732">
        <v>260</v>
      </c>
      <c r="AJ4732">
        <v>62.078430917144601</v>
      </c>
      <c r="AK4732">
        <v>3398</v>
      </c>
      <c r="AL4732">
        <v>0.99809610754886802</v>
      </c>
      <c r="AM4732">
        <v>1.1128446661926399E-2</v>
      </c>
      <c r="AN4732">
        <v>30</v>
      </c>
      <c r="AO4732">
        <v>1.34688022187323E-2</v>
      </c>
      <c r="AP4732">
        <v>33</v>
      </c>
      <c r="AQ4732">
        <v>3486</v>
      </c>
      <c r="AR4732">
        <v>0.99962088370267899</v>
      </c>
      <c r="AS4732">
        <v>1.5015230704654299E-2</v>
      </c>
      <c r="AT4732">
        <v>18</v>
      </c>
      <c r="AU4732">
        <v>5.5793245426886701E-3</v>
      </c>
      <c r="AV4732">
        <v>20</v>
      </c>
      <c r="AW4732">
        <v>3487</v>
      </c>
      <c r="AX4732">
        <v>0.99962694491628801</v>
      </c>
      <c r="AY4732">
        <v>64.732910852542403</v>
      </c>
      <c r="AZ4732">
        <v>3398</v>
      </c>
      <c r="BA4732">
        <v>0.99809610754886802</v>
      </c>
      <c r="BB4732">
        <v>3362</v>
      </c>
      <c r="BC4732">
        <v>0.88968288606983903</v>
      </c>
      <c r="BD4732">
        <v>91</v>
      </c>
      <c r="BE4732">
        <v>9.6469195414108394E-2</v>
      </c>
      <c r="BF4732">
        <v>62.0289576072174</v>
      </c>
      <c r="BG4732">
        <v>66.240762243248597</v>
      </c>
      <c r="BH4732">
        <v>60.797460771623598</v>
      </c>
      <c r="BI4732">
        <v>58.5355674069598</v>
      </c>
    </row>
    <row r="4733" spans="1:61" x14ac:dyDescent="0.25">
      <c r="A4733" s="10" t="str">
        <f>VLOOKUP(D4733,'Index-Relations'!E:F,2,FALSE)</f>
        <v>BM</v>
      </c>
      <c r="B4733" t="s">
        <v>3450</v>
      </c>
      <c r="C4733" s="53" t="s">
        <v>2769</v>
      </c>
      <c r="D4733" s="59" t="s">
        <v>2904</v>
      </c>
      <c r="E4733" s="59" t="s">
        <v>8149</v>
      </c>
      <c r="F4733" t="s">
        <v>1835</v>
      </c>
      <c r="G4733" t="s">
        <v>564</v>
      </c>
      <c r="H4733" t="s">
        <v>1836</v>
      </c>
      <c r="I4733" s="52">
        <v>45352</v>
      </c>
      <c r="J4733" t="s">
        <v>2457</v>
      </c>
      <c r="K4733">
        <v>3503</v>
      </c>
      <c r="L4733">
        <v>66.7278051453155</v>
      </c>
      <c r="M4733">
        <v>3383</v>
      </c>
      <c r="N4733">
        <v>0.99698810349954103</v>
      </c>
      <c r="O4733">
        <v>71.314846410159902</v>
      </c>
      <c r="P4733">
        <v>3383</v>
      </c>
      <c r="Q4733">
        <v>0.99698810349954103</v>
      </c>
      <c r="R4733">
        <v>3214</v>
      </c>
      <c r="S4733">
        <v>0.98797696053360795</v>
      </c>
      <c r="T4733">
        <v>34.370828279728698</v>
      </c>
      <c r="U4733">
        <v>0.68569489650401005</v>
      </c>
      <c r="V4733">
        <v>2500</v>
      </c>
      <c r="W4733">
        <v>0.124972641843417</v>
      </c>
      <c r="X4733">
        <v>481</v>
      </c>
      <c r="Y4733">
        <v>3410</v>
      </c>
      <c r="Z4733">
        <v>0.99516330304939504</v>
      </c>
      <c r="AA4733">
        <v>50.666380525204801</v>
      </c>
      <c r="AB4733">
        <v>2479</v>
      </c>
      <c r="AC4733">
        <v>0.92054416143263096</v>
      </c>
      <c r="AD4733">
        <v>928</v>
      </c>
      <c r="AE4733">
        <v>7.4460738262455597E-2</v>
      </c>
      <c r="AF4733">
        <v>96</v>
      </c>
      <c r="AG4733">
        <v>4.9951003049127198E-3</v>
      </c>
      <c r="AH4733">
        <v>1.79978363513346E-3</v>
      </c>
      <c r="AI4733">
        <v>189</v>
      </c>
      <c r="AJ4733">
        <v>62.746971267439598</v>
      </c>
      <c r="AK4733">
        <v>3383</v>
      </c>
      <c r="AL4733">
        <v>0.99698810349954103</v>
      </c>
      <c r="AM4733">
        <v>1.12993051230447E-2</v>
      </c>
      <c r="AN4733">
        <v>31</v>
      </c>
      <c r="AO4733">
        <v>1.3449301979078499E-2</v>
      </c>
      <c r="AP4733">
        <v>33</v>
      </c>
      <c r="AQ4733">
        <v>3483</v>
      </c>
      <c r="AR4733">
        <v>0.99961761435510998</v>
      </c>
      <c r="AS4733">
        <v>1.4771191061812799E-2</v>
      </c>
      <c r="AT4733">
        <v>18</v>
      </c>
      <c r="AU4733">
        <v>6.2106697525962399E-3</v>
      </c>
      <c r="AV4733">
        <v>21</v>
      </c>
      <c r="AW4733">
        <v>3477</v>
      </c>
      <c r="AX4733">
        <v>0.99956279339367604</v>
      </c>
      <c r="AY4733">
        <v>64.916155607164001</v>
      </c>
      <c r="AZ4733">
        <v>3383</v>
      </c>
      <c r="BA4733">
        <v>0.99698810349954103</v>
      </c>
      <c r="BB4733">
        <v>3359</v>
      </c>
      <c r="BC4733">
        <v>0.88807771722439</v>
      </c>
      <c r="BD4733">
        <v>91</v>
      </c>
      <c r="BE4733">
        <v>9.8090595151641397E-2</v>
      </c>
      <c r="BF4733">
        <v>62.439751402633902</v>
      </c>
      <c r="BG4733">
        <v>66.470892848047399</v>
      </c>
      <c r="BH4733">
        <v>60.948157972693203</v>
      </c>
      <c r="BI4733">
        <v>59.144567032296102</v>
      </c>
    </row>
    <row r="4734" spans="1:61" x14ac:dyDescent="0.25">
      <c r="A4734" s="10" t="str">
        <f>VLOOKUP(D4734,'Index-Relations'!E:F,2,FALSE)</f>
        <v>BM</v>
      </c>
      <c r="B4734" t="s">
        <v>3450</v>
      </c>
      <c r="C4734" s="53" t="s">
        <v>2770</v>
      </c>
      <c r="D4734" s="59" t="s">
        <v>2904</v>
      </c>
      <c r="E4734" s="59" t="s">
        <v>8150</v>
      </c>
      <c r="F4734" t="s">
        <v>1835</v>
      </c>
      <c r="G4734" t="s">
        <v>564</v>
      </c>
      <c r="H4734" t="s">
        <v>1836</v>
      </c>
      <c r="I4734" s="52">
        <v>45323</v>
      </c>
      <c r="J4734" t="s">
        <v>2457</v>
      </c>
      <c r="K4734">
        <v>3504</v>
      </c>
      <c r="L4734">
        <v>67.370116298456296</v>
      </c>
      <c r="M4734">
        <v>3379</v>
      </c>
      <c r="N4734">
        <v>0.997086983273623</v>
      </c>
      <c r="O4734">
        <v>71.576140829462304</v>
      </c>
      <c r="P4734">
        <v>3379</v>
      </c>
      <c r="Q4734">
        <v>0.997086983273623</v>
      </c>
      <c r="R4734">
        <v>3215</v>
      </c>
      <c r="S4734">
        <v>0.98824951290819096</v>
      </c>
      <c r="T4734">
        <v>34.634097217422401</v>
      </c>
      <c r="U4734">
        <v>0.67878705887505497</v>
      </c>
      <c r="V4734">
        <v>2491</v>
      </c>
      <c r="W4734">
        <v>0.122837944720982</v>
      </c>
      <c r="X4734">
        <v>466</v>
      </c>
      <c r="Y4734">
        <v>3409</v>
      </c>
      <c r="Z4734">
        <v>0.99551518066145595</v>
      </c>
      <c r="AA4734">
        <v>52.241131825865502</v>
      </c>
      <c r="AB4734">
        <v>2476</v>
      </c>
      <c r="AC4734">
        <v>0.91848807857279102</v>
      </c>
      <c r="AD4734">
        <v>930</v>
      </c>
      <c r="AE4734">
        <v>7.6872745267876394E-2</v>
      </c>
      <c r="AF4734">
        <v>98</v>
      </c>
      <c r="AG4734">
        <v>4.6391761593322003E-3</v>
      </c>
      <c r="AH4734">
        <v>1.82615442429975E-3</v>
      </c>
      <c r="AI4734">
        <v>181</v>
      </c>
      <c r="AJ4734">
        <v>63.491331433827099</v>
      </c>
      <c r="AK4734">
        <v>3379</v>
      </c>
      <c r="AL4734">
        <v>0.997086983273623</v>
      </c>
      <c r="AM4734">
        <v>1.1696988222457599E-2</v>
      </c>
      <c r="AN4734">
        <v>31</v>
      </c>
      <c r="AO4734">
        <v>1.3564021200751701E-2</v>
      </c>
      <c r="AP4734">
        <v>33</v>
      </c>
      <c r="AQ4734">
        <v>3474</v>
      </c>
      <c r="AR4734">
        <v>0.99935724698450001</v>
      </c>
      <c r="AS4734">
        <v>1.5139211577919099E-2</v>
      </c>
      <c r="AT4734">
        <v>18</v>
      </c>
      <c r="AU4734">
        <v>6.4448187101659796E-3</v>
      </c>
      <c r="AV4734">
        <v>21</v>
      </c>
      <c r="AW4734">
        <v>3476</v>
      </c>
      <c r="AX4734">
        <v>0.99936869104399995</v>
      </c>
      <c r="AY4734">
        <v>65.507148537349096</v>
      </c>
      <c r="AZ4734">
        <v>3379</v>
      </c>
      <c r="BA4734">
        <v>0.997086983273623</v>
      </c>
      <c r="BB4734">
        <v>3346</v>
      </c>
      <c r="BC4734">
        <v>0.890847337256508</v>
      </c>
      <c r="BD4734">
        <v>95</v>
      </c>
      <c r="BE4734">
        <v>9.49458885272398E-2</v>
      </c>
      <c r="BF4734">
        <v>62.994709972274201</v>
      </c>
      <c r="BG4734">
        <v>66.636463808334696</v>
      </c>
      <c r="BH4734">
        <v>61.384689977598399</v>
      </c>
      <c r="BI4734">
        <v>59.775378648416599</v>
      </c>
    </row>
    <row r="4735" spans="1:61" x14ac:dyDescent="0.25">
      <c r="A4735" s="10" t="str">
        <f>VLOOKUP(D4735,'Index-Relations'!E:F,2,FALSE)</f>
        <v>ESG</v>
      </c>
      <c r="B4735" t="s">
        <v>3450</v>
      </c>
      <c r="C4735" s="53" t="s">
        <v>2760</v>
      </c>
      <c r="D4735" s="59" t="s">
        <v>3100</v>
      </c>
      <c r="E4735" s="59" t="s">
        <v>8151</v>
      </c>
      <c r="F4735" t="s">
        <v>2478</v>
      </c>
      <c r="G4735" t="s">
        <v>2479</v>
      </c>
      <c r="H4735" t="s">
        <v>2480</v>
      </c>
      <c r="I4735" s="52">
        <v>45658</v>
      </c>
      <c r="J4735" t="s">
        <v>2457</v>
      </c>
      <c r="K4735">
        <v>1247</v>
      </c>
      <c r="L4735" s="73">
        <v>60.364905073846899</v>
      </c>
      <c r="M4735">
        <v>1246</v>
      </c>
      <c r="N4735">
        <v>0.99988416570140304</v>
      </c>
      <c r="O4735" s="73">
        <v>65.834621839072994</v>
      </c>
      <c r="P4735">
        <v>1246</v>
      </c>
      <c r="Q4735">
        <v>0.99988416570140304</v>
      </c>
      <c r="R4735">
        <v>1224</v>
      </c>
      <c r="S4735">
        <v>0.99424679161030305</v>
      </c>
      <c r="T4735">
        <v>33.703156118544896</v>
      </c>
      <c r="U4735">
        <v>0.64941756656897198</v>
      </c>
      <c r="V4735">
        <v>809</v>
      </c>
      <c r="W4735">
        <v>8.6217383787327004E-2</v>
      </c>
      <c r="X4735">
        <v>122</v>
      </c>
      <c r="Y4735">
        <v>1247</v>
      </c>
      <c r="Z4735">
        <v>0.999999999999999</v>
      </c>
      <c r="AA4735">
        <v>32.997018776907701</v>
      </c>
      <c r="AB4735">
        <v>1067</v>
      </c>
      <c r="AC4735">
        <v>0.89771411975148396</v>
      </c>
      <c r="AD4735">
        <v>180</v>
      </c>
      <c r="AE4735">
        <v>0.102285880248516</v>
      </c>
      <c r="AF4735">
        <v>0</v>
      </c>
      <c r="AG4735">
        <v>0</v>
      </c>
      <c r="AH4735">
        <v>6.1162029245191499E-3</v>
      </c>
      <c r="AI4735">
        <v>59</v>
      </c>
      <c r="AJ4735" s="73">
        <v>56.857571745782899</v>
      </c>
      <c r="AK4735">
        <v>1246</v>
      </c>
      <c r="AL4735">
        <v>0.99988416570140304</v>
      </c>
      <c r="AM4735">
        <v>0</v>
      </c>
      <c r="AN4735">
        <v>0</v>
      </c>
      <c r="AO4735">
        <v>1.37026412230794E-3</v>
      </c>
      <c r="AP4735">
        <v>1</v>
      </c>
      <c r="AQ4735">
        <v>1247</v>
      </c>
      <c r="AR4735">
        <v>1</v>
      </c>
      <c r="AS4735">
        <v>0</v>
      </c>
      <c r="AT4735">
        <v>0</v>
      </c>
      <c r="AU4735">
        <v>0</v>
      </c>
      <c r="AV4735">
        <v>0</v>
      </c>
      <c r="AW4735">
        <v>1247</v>
      </c>
      <c r="AX4735">
        <v>1</v>
      </c>
      <c r="AY4735" s="73">
        <v>58.566111645772899</v>
      </c>
      <c r="AZ4735">
        <v>1246</v>
      </c>
      <c r="BA4735">
        <v>0.99988416570140304</v>
      </c>
      <c r="BB4735">
        <v>1216</v>
      </c>
      <c r="BC4735">
        <v>0.90080852711218395</v>
      </c>
      <c r="BD4735">
        <v>30</v>
      </c>
      <c r="BE4735">
        <v>9.7821208765507497E-2</v>
      </c>
      <c r="BF4735">
        <v>60.364905073846899</v>
      </c>
      <c r="BG4735">
        <v>65.834621839072994</v>
      </c>
      <c r="BH4735">
        <v>58.566111645772899</v>
      </c>
      <c r="BI4735">
        <v>56.857571745782899</v>
      </c>
    </row>
    <row r="4736" spans="1:61" x14ac:dyDescent="0.25">
      <c r="A4736" s="10" t="str">
        <f>VLOOKUP(D4736,'Index-Relations'!E:F,2,FALSE)</f>
        <v>ESG</v>
      </c>
      <c r="B4736" t="s">
        <v>3450</v>
      </c>
      <c r="C4736" s="53" t="s">
        <v>2761</v>
      </c>
      <c r="D4736" s="59" t="s">
        <v>3100</v>
      </c>
      <c r="E4736" s="59" t="s">
        <v>8152</v>
      </c>
      <c r="F4736" t="s">
        <v>2478</v>
      </c>
      <c r="G4736" t="s">
        <v>2479</v>
      </c>
      <c r="H4736" t="s">
        <v>2480</v>
      </c>
      <c r="I4736" s="52">
        <v>45628</v>
      </c>
      <c r="J4736" t="s">
        <v>2457</v>
      </c>
      <c r="K4736">
        <v>1228</v>
      </c>
      <c r="L4736" s="73">
        <v>60.605600020056997</v>
      </c>
      <c r="M4736">
        <v>1228</v>
      </c>
      <c r="N4736">
        <v>1</v>
      </c>
      <c r="O4736" s="73">
        <v>66.3198232954839</v>
      </c>
      <c r="P4736">
        <v>1228</v>
      </c>
      <c r="Q4736">
        <v>1</v>
      </c>
      <c r="R4736">
        <v>1204</v>
      </c>
      <c r="S4736">
        <v>0.99312877704737201</v>
      </c>
      <c r="T4736">
        <v>33.964731055994299</v>
      </c>
      <c r="U4736">
        <v>0.65916520702027404</v>
      </c>
      <c r="V4736">
        <v>801</v>
      </c>
      <c r="W4736">
        <v>8.4630694247624705E-2</v>
      </c>
      <c r="X4736">
        <v>121</v>
      </c>
      <c r="Y4736">
        <v>1228</v>
      </c>
      <c r="Z4736">
        <v>1</v>
      </c>
      <c r="AA4736">
        <v>30.7014538562585</v>
      </c>
      <c r="AB4736">
        <v>1058</v>
      </c>
      <c r="AC4736">
        <v>0.90162694018088396</v>
      </c>
      <c r="AD4736">
        <v>170</v>
      </c>
      <c r="AE4736">
        <v>9.8373059819116301E-2</v>
      </c>
      <c r="AF4736">
        <v>0</v>
      </c>
      <c r="AG4736">
        <v>0</v>
      </c>
      <c r="AH4736">
        <v>5.3290231825467204E-3</v>
      </c>
      <c r="AI4736">
        <v>56</v>
      </c>
      <c r="AJ4736" s="73">
        <v>56.860073009849899</v>
      </c>
      <c r="AK4736">
        <v>1228</v>
      </c>
      <c r="AL4736">
        <v>1</v>
      </c>
      <c r="AM4736">
        <v>0</v>
      </c>
      <c r="AN4736">
        <v>0</v>
      </c>
      <c r="AO4736">
        <v>1.1901729449328401E-3</v>
      </c>
      <c r="AP4736">
        <v>1</v>
      </c>
      <c r="AQ4736">
        <v>1228</v>
      </c>
      <c r="AR4736">
        <v>1</v>
      </c>
      <c r="AS4736">
        <v>0</v>
      </c>
      <c r="AT4736">
        <v>0</v>
      </c>
      <c r="AU4736">
        <v>0</v>
      </c>
      <c r="AV4736">
        <v>0</v>
      </c>
      <c r="AW4736">
        <v>1228</v>
      </c>
      <c r="AX4736">
        <v>1</v>
      </c>
      <c r="AY4736" s="73">
        <v>58.680475296623001</v>
      </c>
      <c r="AZ4736">
        <v>1228</v>
      </c>
      <c r="BA4736">
        <v>1</v>
      </c>
      <c r="BB4736">
        <v>1196</v>
      </c>
      <c r="BC4736">
        <v>0.89181458424222404</v>
      </c>
      <c r="BD4736">
        <v>31</v>
      </c>
      <c r="BE4736">
        <v>0.10699524281284201</v>
      </c>
      <c r="BF4736">
        <v>60.605600020056997</v>
      </c>
      <c r="BG4736">
        <v>66.3198232954839</v>
      </c>
      <c r="BH4736">
        <v>58.680475296623001</v>
      </c>
      <c r="BI4736">
        <v>56.860073009849899</v>
      </c>
    </row>
    <row r="4737" spans="1:61" x14ac:dyDescent="0.25">
      <c r="A4737" s="10" t="str">
        <f>VLOOKUP(D4737,'Index-Relations'!E:F,2,FALSE)</f>
        <v>ESG</v>
      </c>
      <c r="B4737" t="s">
        <v>3450</v>
      </c>
      <c r="C4737" s="53" t="s">
        <v>2762</v>
      </c>
      <c r="D4737" s="59" t="s">
        <v>3100</v>
      </c>
      <c r="E4737" s="59" t="s">
        <v>8153</v>
      </c>
      <c r="F4737" t="s">
        <v>2478</v>
      </c>
      <c r="G4737" t="s">
        <v>2479</v>
      </c>
      <c r="H4737" t="s">
        <v>2480</v>
      </c>
      <c r="I4737" s="52">
        <v>45597</v>
      </c>
      <c r="J4737" t="s">
        <v>2457</v>
      </c>
      <c r="K4737">
        <v>1229</v>
      </c>
      <c r="L4737" s="73">
        <v>61.042715687082897</v>
      </c>
      <c r="M4737">
        <v>1229</v>
      </c>
      <c r="N4737">
        <v>1</v>
      </c>
      <c r="O4737" s="73">
        <v>66.518110882713898</v>
      </c>
      <c r="P4737">
        <v>1229</v>
      </c>
      <c r="Q4737">
        <v>1</v>
      </c>
      <c r="R4737">
        <v>1205</v>
      </c>
      <c r="S4737">
        <v>0.99329620051638901</v>
      </c>
      <c r="T4737">
        <v>34.0836274880389</v>
      </c>
      <c r="U4737">
        <v>0.66091712255429602</v>
      </c>
      <c r="V4737">
        <v>801</v>
      </c>
      <c r="W4737">
        <v>8.4212301174028698E-2</v>
      </c>
      <c r="X4737">
        <v>122</v>
      </c>
      <c r="Y4737">
        <v>1229</v>
      </c>
      <c r="Z4737">
        <v>1</v>
      </c>
      <c r="AA4737">
        <v>31.693263090128401</v>
      </c>
      <c r="AB4737">
        <v>1057</v>
      </c>
      <c r="AC4737">
        <v>0.90012668439376098</v>
      </c>
      <c r="AD4737">
        <v>172</v>
      </c>
      <c r="AE4737">
        <v>9.9873315606237606E-2</v>
      </c>
      <c r="AF4737">
        <v>0</v>
      </c>
      <c r="AG4737">
        <v>6.3838000000000003E-16</v>
      </c>
      <c r="AH4737">
        <v>5.7682119395123903E-3</v>
      </c>
      <c r="AI4737">
        <v>55</v>
      </c>
      <c r="AJ4737" s="73">
        <v>57.466868955858999</v>
      </c>
      <c r="AK4737">
        <v>1229</v>
      </c>
      <c r="AL4737">
        <v>1</v>
      </c>
      <c r="AM4737">
        <v>0</v>
      </c>
      <c r="AN4737">
        <v>0</v>
      </c>
      <c r="AO4737">
        <v>0</v>
      </c>
      <c r="AP4737">
        <v>0</v>
      </c>
      <c r="AQ4737">
        <v>1229</v>
      </c>
      <c r="AR4737">
        <v>1</v>
      </c>
      <c r="AS4737">
        <v>0</v>
      </c>
      <c r="AT4737">
        <v>0</v>
      </c>
      <c r="AU4737">
        <v>0</v>
      </c>
      <c r="AV4737">
        <v>0</v>
      </c>
      <c r="AW4737">
        <v>1229</v>
      </c>
      <c r="AX4737">
        <v>1</v>
      </c>
      <c r="AY4737" s="73">
        <v>59.097552132768897</v>
      </c>
      <c r="AZ4737">
        <v>1229</v>
      </c>
      <c r="BA4737">
        <v>1</v>
      </c>
      <c r="BB4737">
        <v>1196</v>
      </c>
      <c r="BC4737">
        <v>0.89716004106750402</v>
      </c>
      <c r="BD4737">
        <v>33</v>
      </c>
      <c r="BE4737">
        <v>0.10283995893249499</v>
      </c>
      <c r="BF4737">
        <v>61.042715687082897</v>
      </c>
      <c r="BG4737">
        <v>66.518110882713898</v>
      </c>
      <c r="BH4737">
        <v>59.097552132768897</v>
      </c>
      <c r="BI4737">
        <v>57.466868955858999</v>
      </c>
    </row>
    <row r="4738" spans="1:61" x14ac:dyDescent="0.25">
      <c r="A4738" s="10" t="str">
        <f>VLOOKUP(D4738,'Index-Relations'!E:F,2,FALSE)</f>
        <v>ESG</v>
      </c>
      <c r="B4738" t="s">
        <v>3450</v>
      </c>
      <c r="C4738" s="53" t="s">
        <v>2763</v>
      </c>
      <c r="D4738" s="59" t="s">
        <v>3100</v>
      </c>
      <c r="E4738" s="59" t="s">
        <v>8154</v>
      </c>
      <c r="F4738" t="s">
        <v>2478</v>
      </c>
      <c r="G4738" t="s">
        <v>2479</v>
      </c>
      <c r="H4738" t="s">
        <v>2480</v>
      </c>
      <c r="I4738" s="52">
        <v>45566</v>
      </c>
      <c r="J4738" t="s">
        <v>2457</v>
      </c>
      <c r="K4738">
        <v>1229</v>
      </c>
      <c r="L4738" s="73">
        <v>61.037800698929999</v>
      </c>
      <c r="M4738">
        <v>1229</v>
      </c>
      <c r="N4738">
        <v>1</v>
      </c>
      <c r="O4738" s="73">
        <v>66.461799252077</v>
      </c>
      <c r="P4738">
        <v>1229</v>
      </c>
      <c r="Q4738">
        <v>1</v>
      </c>
      <c r="R4738">
        <v>1205</v>
      </c>
      <c r="S4738">
        <v>0.99324097157403801</v>
      </c>
      <c r="T4738">
        <v>34.353466057253598</v>
      </c>
      <c r="U4738">
        <v>0.66316904581493596</v>
      </c>
      <c r="V4738">
        <v>798</v>
      </c>
      <c r="W4738">
        <v>8.4976803633502296E-2</v>
      </c>
      <c r="X4738">
        <v>121</v>
      </c>
      <c r="Y4738">
        <v>1229</v>
      </c>
      <c r="Z4738">
        <v>0.999999999999999</v>
      </c>
      <c r="AA4738">
        <v>31.319163671332198</v>
      </c>
      <c r="AB4738">
        <v>1063</v>
      </c>
      <c r="AC4738">
        <v>0.92241893849971501</v>
      </c>
      <c r="AD4738">
        <v>166</v>
      </c>
      <c r="AE4738">
        <v>7.7581061500286E-2</v>
      </c>
      <c r="AF4738">
        <v>0</v>
      </c>
      <c r="AG4738">
        <v>0</v>
      </c>
      <c r="AH4738">
        <v>5.0025736491333701E-3</v>
      </c>
      <c r="AI4738">
        <v>54</v>
      </c>
      <c r="AJ4738" s="73">
        <v>57.425994236087</v>
      </c>
      <c r="AK4738">
        <v>1229</v>
      </c>
      <c r="AL4738">
        <v>1</v>
      </c>
      <c r="AM4738">
        <v>0</v>
      </c>
      <c r="AN4738">
        <v>0</v>
      </c>
      <c r="AO4738">
        <v>0</v>
      </c>
      <c r="AP4738">
        <v>0</v>
      </c>
      <c r="AQ4738">
        <v>1229</v>
      </c>
      <c r="AR4738">
        <v>1</v>
      </c>
      <c r="AS4738">
        <v>0</v>
      </c>
      <c r="AT4738">
        <v>0</v>
      </c>
      <c r="AU4738">
        <v>0</v>
      </c>
      <c r="AV4738">
        <v>0</v>
      </c>
      <c r="AW4738">
        <v>1229</v>
      </c>
      <c r="AX4738">
        <v>1</v>
      </c>
      <c r="AY4738" s="73">
        <v>59.140317557541998</v>
      </c>
      <c r="AZ4738">
        <v>1229</v>
      </c>
      <c r="BA4738">
        <v>1</v>
      </c>
      <c r="BB4738">
        <v>1196</v>
      </c>
      <c r="BC4738">
        <v>0.89761803632185599</v>
      </c>
      <c r="BD4738">
        <v>33</v>
      </c>
      <c r="BE4738">
        <v>0.10238196367814301</v>
      </c>
      <c r="BF4738">
        <v>61.037800698929999</v>
      </c>
      <c r="BG4738">
        <v>66.461799252077</v>
      </c>
      <c r="BH4738">
        <v>59.140317557541998</v>
      </c>
      <c r="BI4738">
        <v>57.425994236087</v>
      </c>
    </row>
    <row r="4739" spans="1:61" x14ac:dyDescent="0.25">
      <c r="A4739" s="10" t="str">
        <f>VLOOKUP(D4739,'Index-Relations'!E:F,2,FALSE)</f>
        <v>ESG</v>
      </c>
      <c r="B4739" t="s">
        <v>3450</v>
      </c>
      <c r="C4739" s="53" t="s">
        <v>2764</v>
      </c>
      <c r="D4739" s="59" t="s">
        <v>3100</v>
      </c>
      <c r="E4739" s="59" t="s">
        <v>8155</v>
      </c>
      <c r="F4739" t="s">
        <v>2478</v>
      </c>
      <c r="G4739" t="s">
        <v>2479</v>
      </c>
      <c r="H4739" t="s">
        <v>2480</v>
      </c>
      <c r="I4739" s="52">
        <v>45537</v>
      </c>
      <c r="J4739" t="s">
        <v>2457</v>
      </c>
      <c r="K4739">
        <v>1309</v>
      </c>
      <c r="L4739" s="73">
        <v>61.314440943175001</v>
      </c>
      <c r="M4739">
        <v>1309</v>
      </c>
      <c r="N4739">
        <v>1</v>
      </c>
      <c r="O4739" s="73">
        <v>66.372221910454002</v>
      </c>
      <c r="P4739">
        <v>1309</v>
      </c>
      <c r="Q4739">
        <v>1</v>
      </c>
      <c r="R4739">
        <v>1285</v>
      </c>
      <c r="S4739">
        <v>0.99430499045447496</v>
      </c>
      <c r="T4739">
        <v>34.425569991017902</v>
      </c>
      <c r="U4739">
        <v>0.68005708321798997</v>
      </c>
      <c r="V4739">
        <v>851</v>
      </c>
      <c r="W4739">
        <v>8.7313224101535594E-2</v>
      </c>
      <c r="X4739">
        <v>127</v>
      </c>
      <c r="Y4739">
        <v>1309</v>
      </c>
      <c r="Z4739">
        <v>1</v>
      </c>
      <c r="AA4739">
        <v>32.072197378542597</v>
      </c>
      <c r="AB4739">
        <v>1150</v>
      </c>
      <c r="AC4739">
        <v>0.93637245079623599</v>
      </c>
      <c r="AD4739">
        <v>179</v>
      </c>
      <c r="AE4739">
        <v>7.6396975247911406E-2</v>
      </c>
      <c r="AF4739">
        <v>-20</v>
      </c>
      <c r="AG4739">
        <v>0</v>
      </c>
      <c r="AH4739">
        <v>5.2504233833226503E-3</v>
      </c>
      <c r="AI4739">
        <v>60</v>
      </c>
      <c r="AJ4739" s="73">
        <v>57.844145816328997</v>
      </c>
      <c r="AK4739">
        <v>1309</v>
      </c>
      <c r="AL4739">
        <v>1</v>
      </c>
      <c r="AM4739">
        <v>0</v>
      </c>
      <c r="AN4739">
        <v>0</v>
      </c>
      <c r="AO4739">
        <v>0</v>
      </c>
      <c r="AP4739">
        <v>0</v>
      </c>
      <c r="AQ4739">
        <v>1309</v>
      </c>
      <c r="AR4739">
        <v>1</v>
      </c>
      <c r="AS4739">
        <v>0</v>
      </c>
      <c r="AT4739">
        <v>0</v>
      </c>
      <c r="AU4739">
        <v>0</v>
      </c>
      <c r="AV4739">
        <v>0</v>
      </c>
      <c r="AW4739">
        <v>1309</v>
      </c>
      <c r="AX4739">
        <v>1</v>
      </c>
      <c r="AY4739" s="73">
        <v>59.523113578529902</v>
      </c>
      <c r="AZ4739">
        <v>1309</v>
      </c>
      <c r="BA4739">
        <v>1</v>
      </c>
      <c r="BB4739">
        <v>1276</v>
      </c>
      <c r="BC4739">
        <v>0.90299627625750301</v>
      </c>
      <c r="BD4739">
        <v>33</v>
      </c>
      <c r="BE4739">
        <v>9.7003723742496703E-2</v>
      </c>
      <c r="BF4739">
        <v>61.314440943175001</v>
      </c>
      <c r="BG4739">
        <v>66.372221910454002</v>
      </c>
      <c r="BH4739">
        <v>59.523113578529902</v>
      </c>
      <c r="BI4739">
        <v>57.844145816328997</v>
      </c>
    </row>
    <row r="4740" spans="1:61" x14ac:dyDescent="0.25">
      <c r="A4740" s="10" t="str">
        <f>VLOOKUP(D4740,'Index-Relations'!E:F,2,FALSE)</f>
        <v>ESG</v>
      </c>
      <c r="B4740" t="s">
        <v>3450</v>
      </c>
      <c r="C4740" s="53" t="s">
        <v>3350</v>
      </c>
      <c r="D4740" s="59" t="s">
        <v>3100</v>
      </c>
      <c r="E4740" s="59" t="s">
        <v>8156</v>
      </c>
      <c r="F4740" t="s">
        <v>2478</v>
      </c>
      <c r="G4740" t="s">
        <v>2479</v>
      </c>
      <c r="H4740" t="s">
        <v>2480</v>
      </c>
      <c r="I4740" s="52">
        <v>45505</v>
      </c>
      <c r="J4740" t="s">
        <v>2457</v>
      </c>
      <c r="K4740">
        <v>1309</v>
      </c>
      <c r="L4740" s="73">
        <v>61.392868752888901</v>
      </c>
      <c r="M4740">
        <v>1309</v>
      </c>
      <c r="N4740">
        <v>1</v>
      </c>
      <c r="O4740" s="73">
        <v>66.311807447863998</v>
      </c>
      <c r="P4740">
        <v>1309</v>
      </c>
      <c r="Q4740">
        <v>1</v>
      </c>
      <c r="R4740">
        <v>1285</v>
      </c>
      <c r="S4740">
        <v>0.99427421225982904</v>
      </c>
      <c r="T4740">
        <v>34.4418866171102</v>
      </c>
      <c r="U4740">
        <v>0.67620061280037402</v>
      </c>
      <c r="V4740">
        <v>853</v>
      </c>
      <c r="W4740">
        <v>9.0875517198398703E-2</v>
      </c>
      <c r="X4740">
        <v>126</v>
      </c>
      <c r="Y4740">
        <v>1309</v>
      </c>
      <c r="Z4740">
        <v>0.999999999999999</v>
      </c>
      <c r="AA4740">
        <v>33.479412202717398</v>
      </c>
      <c r="AB4740">
        <v>1139</v>
      </c>
      <c r="AC4740">
        <v>0.93173177263318396</v>
      </c>
      <c r="AD4740">
        <v>170</v>
      </c>
      <c r="AE4740">
        <v>6.8268227366815898E-2</v>
      </c>
      <c r="AF4740">
        <v>0</v>
      </c>
      <c r="AG4740">
        <v>0</v>
      </c>
      <c r="AH4740">
        <v>5.2955954752163898E-3</v>
      </c>
      <c r="AI4740">
        <v>60</v>
      </c>
      <c r="AJ4740" s="73">
        <v>57.847669788165</v>
      </c>
      <c r="AK4740">
        <v>1309</v>
      </c>
      <c r="AL4740">
        <v>1</v>
      </c>
      <c r="AM4740">
        <v>0</v>
      </c>
      <c r="AN4740">
        <v>0</v>
      </c>
      <c r="AO4740">
        <v>0</v>
      </c>
      <c r="AP4740">
        <v>0</v>
      </c>
      <c r="AQ4740">
        <v>1309</v>
      </c>
      <c r="AR4740">
        <v>1</v>
      </c>
      <c r="AS4740">
        <v>0</v>
      </c>
      <c r="AT4740">
        <v>0</v>
      </c>
      <c r="AU4740">
        <v>0</v>
      </c>
      <c r="AV4740">
        <v>0</v>
      </c>
      <c r="AW4740">
        <v>1309</v>
      </c>
      <c r="AX4740">
        <v>0.999999999999999</v>
      </c>
      <c r="AY4740" s="73">
        <v>59.730482976594999</v>
      </c>
      <c r="AZ4740">
        <v>1309</v>
      </c>
      <c r="BA4740">
        <v>1</v>
      </c>
      <c r="BB4740">
        <v>1279</v>
      </c>
      <c r="BC4740">
        <v>0.902703175568776</v>
      </c>
      <c r="BD4740">
        <v>30</v>
      </c>
      <c r="BE4740">
        <v>9.72968244312232E-2</v>
      </c>
      <c r="BF4740">
        <v>61.392868752888901</v>
      </c>
      <c r="BG4740">
        <v>66.311807447863998</v>
      </c>
      <c r="BH4740">
        <v>59.730482976594999</v>
      </c>
      <c r="BI4740">
        <v>57.847669788165</v>
      </c>
    </row>
    <row r="4741" spans="1:61" x14ac:dyDescent="0.25">
      <c r="A4741" s="10" t="str">
        <f>VLOOKUP(D4741,'Index-Relations'!E:F,2,FALSE)</f>
        <v>ESG</v>
      </c>
      <c r="B4741" t="s">
        <v>3450</v>
      </c>
      <c r="C4741" s="53" t="s">
        <v>2765</v>
      </c>
      <c r="D4741" s="59" t="s">
        <v>3100</v>
      </c>
      <c r="E4741" s="59" t="s">
        <v>8157</v>
      </c>
      <c r="F4741" t="s">
        <v>2478</v>
      </c>
      <c r="G4741" t="s">
        <v>2479</v>
      </c>
      <c r="H4741" t="s">
        <v>2480</v>
      </c>
      <c r="I4741" s="52">
        <v>45474</v>
      </c>
      <c r="J4741" t="s">
        <v>2457</v>
      </c>
      <c r="K4741">
        <v>1310</v>
      </c>
      <c r="L4741" s="73">
        <v>61.921312347083997</v>
      </c>
      <c r="M4741">
        <v>1310</v>
      </c>
      <c r="N4741">
        <v>1</v>
      </c>
      <c r="O4741" s="73">
        <v>66.469520372749997</v>
      </c>
      <c r="P4741">
        <v>1310</v>
      </c>
      <c r="Q4741">
        <v>1</v>
      </c>
      <c r="R4741">
        <v>1286</v>
      </c>
      <c r="S4741">
        <v>0.99418291167938</v>
      </c>
      <c r="T4741">
        <v>34.117899402749401</v>
      </c>
      <c r="U4741">
        <v>0.68394477886833904</v>
      </c>
      <c r="V4741">
        <v>847</v>
      </c>
      <c r="W4741">
        <v>8.9981857930629794E-2</v>
      </c>
      <c r="X4741">
        <v>125</v>
      </c>
      <c r="Y4741">
        <v>1310</v>
      </c>
      <c r="Z4741">
        <v>1</v>
      </c>
      <c r="AA4741">
        <v>34.176294784133198</v>
      </c>
      <c r="AB4741">
        <v>1128</v>
      </c>
      <c r="AC4741">
        <v>0.92415876969770605</v>
      </c>
      <c r="AD4741">
        <v>182</v>
      </c>
      <c r="AE4741">
        <v>7.5841230302293394E-2</v>
      </c>
      <c r="AF4741">
        <v>0</v>
      </c>
      <c r="AG4741">
        <v>3.8858E-16</v>
      </c>
      <c r="AH4741">
        <v>5.1997957368618199E-3</v>
      </c>
      <c r="AI4741">
        <v>60</v>
      </c>
      <c r="AJ4741" s="73">
        <v>58.320021969720003</v>
      </c>
      <c r="AK4741">
        <v>1310</v>
      </c>
      <c r="AL4741">
        <v>1</v>
      </c>
      <c r="AM4741">
        <v>0</v>
      </c>
      <c r="AN4741">
        <v>0</v>
      </c>
      <c r="AO4741">
        <v>0</v>
      </c>
      <c r="AP4741">
        <v>0</v>
      </c>
      <c r="AQ4741">
        <v>1310</v>
      </c>
      <c r="AR4741">
        <v>0.999999999999999</v>
      </c>
      <c r="AS4741">
        <v>0</v>
      </c>
      <c r="AT4741">
        <v>0</v>
      </c>
      <c r="AU4741">
        <v>0</v>
      </c>
      <c r="AV4741">
        <v>0</v>
      </c>
      <c r="AW4741">
        <v>1310</v>
      </c>
      <c r="AX4741">
        <v>1</v>
      </c>
      <c r="AY4741" s="73">
        <v>60.531487280652001</v>
      </c>
      <c r="AZ4741">
        <v>1310</v>
      </c>
      <c r="BA4741">
        <v>1</v>
      </c>
      <c r="BB4741">
        <v>1280</v>
      </c>
      <c r="BC4741">
        <v>0.90399658797204996</v>
      </c>
      <c r="BD4741">
        <v>30</v>
      </c>
      <c r="BE4741">
        <v>9.6003412027949195E-2</v>
      </c>
      <c r="BF4741">
        <v>61.921312347083997</v>
      </c>
      <c r="BG4741">
        <v>66.469520372749997</v>
      </c>
      <c r="BH4741">
        <v>60.531487280652001</v>
      </c>
      <c r="BI4741">
        <v>58.320021969720003</v>
      </c>
    </row>
    <row r="4742" spans="1:61" x14ac:dyDescent="0.25">
      <c r="A4742" s="10" t="str">
        <f>VLOOKUP(D4742,'Index-Relations'!E:F,2,FALSE)</f>
        <v>ESG</v>
      </c>
      <c r="B4742" t="s">
        <v>3450</v>
      </c>
      <c r="C4742" s="53" t="s">
        <v>2766</v>
      </c>
      <c r="D4742" s="59" t="s">
        <v>3100</v>
      </c>
      <c r="E4742" s="59" t="s">
        <v>8158</v>
      </c>
      <c r="F4742" t="s">
        <v>2478</v>
      </c>
      <c r="G4742" t="s">
        <v>2479</v>
      </c>
      <c r="H4742" t="s">
        <v>2480</v>
      </c>
      <c r="I4742" s="52">
        <v>45446</v>
      </c>
      <c r="J4742" t="s">
        <v>2457</v>
      </c>
      <c r="K4742">
        <v>1323</v>
      </c>
      <c r="L4742" s="73">
        <v>62.303696258587003</v>
      </c>
      <c r="M4742">
        <v>1323</v>
      </c>
      <c r="N4742">
        <v>1</v>
      </c>
      <c r="O4742" s="73">
        <v>66.660023247143002</v>
      </c>
      <c r="P4742">
        <v>1323</v>
      </c>
      <c r="Q4742">
        <v>1</v>
      </c>
      <c r="R4742">
        <v>1301</v>
      </c>
      <c r="S4742">
        <v>0.99520055481274305</v>
      </c>
      <c r="T4742">
        <v>33.902957862664202</v>
      </c>
      <c r="U4742">
        <v>0.68732238697327097</v>
      </c>
      <c r="V4742">
        <v>857</v>
      </c>
      <c r="W4742">
        <v>0.100106388595499</v>
      </c>
      <c r="X4742">
        <v>124</v>
      </c>
      <c r="Y4742">
        <v>1323</v>
      </c>
      <c r="Z4742">
        <v>0.999999999999999</v>
      </c>
      <c r="AA4742">
        <v>34.551724382646697</v>
      </c>
      <c r="AB4742">
        <v>1140</v>
      </c>
      <c r="AC4742">
        <v>0.92861921517801105</v>
      </c>
      <c r="AD4742">
        <v>183</v>
      </c>
      <c r="AE4742">
        <v>7.13807848219883E-2</v>
      </c>
      <c r="AF4742">
        <v>0</v>
      </c>
      <c r="AG4742">
        <v>6.1061999999999995E-16</v>
      </c>
      <c r="AH4742">
        <v>5.4763897072593196E-3</v>
      </c>
      <c r="AI4742">
        <v>58</v>
      </c>
      <c r="AJ4742" s="73">
        <v>59.046435069951997</v>
      </c>
      <c r="AK4742">
        <v>1323</v>
      </c>
      <c r="AL4742">
        <v>1</v>
      </c>
      <c r="AM4742">
        <v>0</v>
      </c>
      <c r="AN4742">
        <v>0</v>
      </c>
      <c r="AO4742">
        <v>0</v>
      </c>
      <c r="AP4742">
        <v>0</v>
      </c>
      <c r="AQ4742">
        <v>1323</v>
      </c>
      <c r="AR4742">
        <v>0.999999999999999</v>
      </c>
      <c r="AS4742">
        <v>9.3203448428021596E-4</v>
      </c>
      <c r="AT4742">
        <v>1</v>
      </c>
      <c r="AU4742">
        <v>0</v>
      </c>
      <c r="AV4742">
        <v>0</v>
      </c>
      <c r="AW4742">
        <v>1323</v>
      </c>
      <c r="AX4742">
        <v>0.999999999999999</v>
      </c>
      <c r="AY4742" s="73">
        <v>60.762539968949</v>
      </c>
      <c r="AZ4742">
        <v>1323</v>
      </c>
      <c r="BA4742">
        <v>1</v>
      </c>
      <c r="BB4742">
        <v>1299</v>
      </c>
      <c r="BC4742">
        <v>0.91082161355447799</v>
      </c>
      <c r="BD4742">
        <v>24</v>
      </c>
      <c r="BE4742">
        <v>8.9178386445521299E-2</v>
      </c>
      <c r="BF4742">
        <v>62.303696258587003</v>
      </c>
      <c r="BG4742">
        <v>66.660023247143002</v>
      </c>
      <c r="BH4742">
        <v>60.762539968949</v>
      </c>
      <c r="BI4742">
        <v>59.046435069951997</v>
      </c>
    </row>
    <row r="4743" spans="1:61" x14ac:dyDescent="0.25">
      <c r="A4743" s="10" t="str">
        <f>VLOOKUP(D4743,'Index-Relations'!E:F,2,FALSE)</f>
        <v>ESG</v>
      </c>
      <c r="B4743" t="s">
        <v>3450</v>
      </c>
      <c r="C4743" s="53" t="s">
        <v>2767</v>
      </c>
      <c r="D4743" s="59" t="s">
        <v>3100</v>
      </c>
      <c r="E4743" s="59" t="s">
        <v>8159</v>
      </c>
      <c r="F4743" t="s">
        <v>2478</v>
      </c>
      <c r="G4743" t="s">
        <v>2479</v>
      </c>
      <c r="H4743" t="s">
        <v>2480</v>
      </c>
      <c r="I4743" s="52">
        <v>45413</v>
      </c>
      <c r="J4743" t="s">
        <v>2457</v>
      </c>
      <c r="K4743">
        <v>1324</v>
      </c>
      <c r="L4743" s="73">
        <v>62.177936322596999</v>
      </c>
      <c r="M4743">
        <v>1323</v>
      </c>
      <c r="N4743">
        <v>0.999949471114008</v>
      </c>
      <c r="O4743" s="73">
        <v>66.486411738278903</v>
      </c>
      <c r="P4743">
        <v>1323</v>
      </c>
      <c r="Q4743">
        <v>0.999949471114008</v>
      </c>
      <c r="R4743">
        <v>1301</v>
      </c>
      <c r="S4743">
        <v>0.99485908035703896</v>
      </c>
      <c r="T4743">
        <v>34.1997425494393</v>
      </c>
      <c r="U4743">
        <v>0.68243812222169498</v>
      </c>
      <c r="V4743">
        <v>856</v>
      </c>
      <c r="W4743">
        <v>9.8434012393730105E-2</v>
      </c>
      <c r="X4743">
        <v>123</v>
      </c>
      <c r="Y4743">
        <v>1323</v>
      </c>
      <c r="Z4743">
        <v>0.999949471114008</v>
      </c>
      <c r="AA4743">
        <v>36.473527780088098</v>
      </c>
      <c r="AB4743">
        <v>1138</v>
      </c>
      <c r="AC4743">
        <v>0.92722769058055499</v>
      </c>
      <c r="AD4743">
        <v>185</v>
      </c>
      <c r="AE4743">
        <v>7.2721780533452601E-2</v>
      </c>
      <c r="AF4743">
        <v>1</v>
      </c>
      <c r="AG4743">
        <v>5.0528885992176497E-5</v>
      </c>
      <c r="AH4743">
        <v>5.2573772439516199E-3</v>
      </c>
      <c r="AI4743">
        <v>58</v>
      </c>
      <c r="AJ4743" s="73">
        <v>58.822274175601898</v>
      </c>
      <c r="AK4743">
        <v>1323</v>
      </c>
      <c r="AL4743">
        <v>0.999949471114008</v>
      </c>
      <c r="AM4743">
        <v>0</v>
      </c>
      <c r="AN4743">
        <v>0</v>
      </c>
      <c r="AO4743">
        <v>0</v>
      </c>
      <c r="AP4743">
        <v>0</v>
      </c>
      <c r="AQ4743">
        <v>1323</v>
      </c>
      <c r="AR4743">
        <v>0.999949471114008</v>
      </c>
      <c r="AS4743">
        <v>9.1684697888303195E-4</v>
      </c>
      <c r="AT4743">
        <v>1</v>
      </c>
      <c r="AU4743">
        <v>0</v>
      </c>
      <c r="AV4743">
        <v>0</v>
      </c>
      <c r="AW4743">
        <v>1323</v>
      </c>
      <c r="AX4743">
        <v>0.999949471114008</v>
      </c>
      <c r="AY4743" s="73">
        <v>60.746204407645003</v>
      </c>
      <c r="AZ4743">
        <v>1323</v>
      </c>
      <c r="BA4743">
        <v>0.999949471114008</v>
      </c>
      <c r="BB4743">
        <v>1298</v>
      </c>
      <c r="BC4743">
        <v>0.91785324459769202</v>
      </c>
      <c r="BD4743">
        <v>25</v>
      </c>
      <c r="BE4743">
        <v>8.2096226516316498E-2</v>
      </c>
      <c r="BF4743">
        <v>62.177936322596999</v>
      </c>
      <c r="BG4743">
        <v>66.486411738278903</v>
      </c>
      <c r="BH4743">
        <v>60.746204407645003</v>
      </c>
      <c r="BI4743">
        <v>58.822274175601898</v>
      </c>
    </row>
    <row r="4744" spans="1:61" x14ac:dyDescent="0.25">
      <c r="A4744" s="10" t="str">
        <f>VLOOKUP(D4744,'Index-Relations'!E:F,2,FALSE)</f>
        <v>ESG</v>
      </c>
      <c r="B4744" t="s">
        <v>3450</v>
      </c>
      <c r="C4744" s="53" t="s">
        <v>2768</v>
      </c>
      <c r="D4744" s="59" t="s">
        <v>3100</v>
      </c>
      <c r="E4744" s="59" t="s">
        <v>8160</v>
      </c>
      <c r="F4744" t="s">
        <v>2478</v>
      </c>
      <c r="G4744" t="s">
        <v>2479</v>
      </c>
      <c r="H4744" t="s">
        <v>2480</v>
      </c>
      <c r="I4744" s="52">
        <v>45383</v>
      </c>
      <c r="J4744" t="s">
        <v>2457</v>
      </c>
      <c r="K4744">
        <v>1323</v>
      </c>
      <c r="L4744">
        <v>67.191314672316807</v>
      </c>
      <c r="M4744">
        <v>1323</v>
      </c>
      <c r="N4744">
        <v>1</v>
      </c>
      <c r="O4744">
        <v>71.692680480523507</v>
      </c>
      <c r="P4744">
        <v>1323</v>
      </c>
      <c r="Q4744">
        <v>1</v>
      </c>
      <c r="R4744">
        <v>1301</v>
      </c>
      <c r="S4744">
        <v>0.99510243207832705</v>
      </c>
      <c r="T4744">
        <v>34.060495675384601</v>
      </c>
      <c r="U4744">
        <v>0.68322093196720501</v>
      </c>
      <c r="V4744">
        <v>856</v>
      </c>
      <c r="W4744">
        <v>9.8406975136717201E-2</v>
      </c>
      <c r="X4744">
        <v>123</v>
      </c>
      <c r="Y4744">
        <v>1323</v>
      </c>
      <c r="Z4744">
        <v>1</v>
      </c>
      <c r="AA4744">
        <v>35.447306211097803</v>
      </c>
      <c r="AB4744">
        <v>1136</v>
      </c>
      <c r="AC4744">
        <v>0.92689796297004401</v>
      </c>
      <c r="AD4744">
        <v>187</v>
      </c>
      <c r="AE4744">
        <v>7.3102037029954797E-2</v>
      </c>
      <c r="AF4744">
        <v>0</v>
      </c>
      <c r="AG4744">
        <v>7.2164000000000003E-16</v>
      </c>
      <c r="AH4744">
        <v>5.1801529875343602E-3</v>
      </c>
      <c r="AI4744">
        <v>58</v>
      </c>
      <c r="AJ4744">
        <v>62.757566593969997</v>
      </c>
      <c r="AK4744">
        <v>1323</v>
      </c>
      <c r="AL4744">
        <v>1</v>
      </c>
      <c r="AM4744">
        <v>0</v>
      </c>
      <c r="AN4744">
        <v>0</v>
      </c>
      <c r="AO4744">
        <v>0</v>
      </c>
      <c r="AP4744">
        <v>0</v>
      </c>
      <c r="AQ4744">
        <v>1323</v>
      </c>
      <c r="AR4744">
        <v>0.999999999999999</v>
      </c>
      <c r="AS4744">
        <v>8.72946279177048E-4</v>
      </c>
      <c r="AT4744">
        <v>1</v>
      </c>
      <c r="AU4744">
        <v>0</v>
      </c>
      <c r="AV4744">
        <v>0</v>
      </c>
      <c r="AW4744">
        <v>1323</v>
      </c>
      <c r="AX4744">
        <v>0.999999999999999</v>
      </c>
      <c r="AY4744">
        <v>65.947257719320106</v>
      </c>
      <c r="AZ4744">
        <v>1323</v>
      </c>
      <c r="BA4744">
        <v>1</v>
      </c>
      <c r="BB4744">
        <v>1298</v>
      </c>
      <c r="BC4744">
        <v>0.917133730733665</v>
      </c>
      <c r="BD4744">
        <v>25</v>
      </c>
      <c r="BE4744">
        <v>8.2866269266334003E-2</v>
      </c>
      <c r="BF4744">
        <v>62.603665331769903</v>
      </c>
      <c r="BG4744">
        <v>66.727625167703906</v>
      </c>
      <c r="BH4744">
        <v>61.593888796181901</v>
      </c>
      <c r="BI4744">
        <v>58.883284297059902</v>
      </c>
    </row>
    <row r="4745" spans="1:61" x14ac:dyDescent="0.25">
      <c r="A4745" s="10" t="str">
        <f>VLOOKUP(D4745,'Index-Relations'!E:F,2,FALSE)</f>
        <v>ESG</v>
      </c>
      <c r="B4745" t="s">
        <v>3450</v>
      </c>
      <c r="C4745" s="53" t="s">
        <v>2769</v>
      </c>
      <c r="D4745" s="59" t="s">
        <v>3100</v>
      </c>
      <c r="E4745" s="59" t="s">
        <v>8161</v>
      </c>
      <c r="F4745" t="s">
        <v>2478</v>
      </c>
      <c r="G4745" t="s">
        <v>2479</v>
      </c>
      <c r="H4745" t="s">
        <v>2480</v>
      </c>
      <c r="I4745" s="52">
        <v>45352</v>
      </c>
      <c r="J4745" t="s">
        <v>2457</v>
      </c>
      <c r="K4745">
        <v>1324</v>
      </c>
      <c r="L4745">
        <v>67.527035555797596</v>
      </c>
      <c r="M4745">
        <v>1324</v>
      </c>
      <c r="N4745">
        <v>1</v>
      </c>
      <c r="O4745">
        <v>71.790544497775997</v>
      </c>
      <c r="P4745">
        <v>1324</v>
      </c>
      <c r="Q4745">
        <v>1</v>
      </c>
      <c r="R4745">
        <v>1302</v>
      </c>
      <c r="S4745">
        <v>0.99467039184402795</v>
      </c>
      <c r="T4745">
        <v>34.148438985320901</v>
      </c>
      <c r="U4745">
        <v>0.66455944895281605</v>
      </c>
      <c r="V4745">
        <v>847</v>
      </c>
      <c r="W4745">
        <v>9.03755765315786E-2</v>
      </c>
      <c r="X4745">
        <v>118</v>
      </c>
      <c r="Y4745">
        <v>1324</v>
      </c>
      <c r="Z4745">
        <v>1</v>
      </c>
      <c r="AA4745">
        <v>35.927784747959599</v>
      </c>
      <c r="AB4745">
        <v>1136</v>
      </c>
      <c r="AC4745">
        <v>0.92524713016854299</v>
      </c>
      <c r="AD4745">
        <v>188</v>
      </c>
      <c r="AE4745">
        <v>7.4752869831455293E-2</v>
      </c>
      <c r="AF4745">
        <v>0</v>
      </c>
      <c r="AG4745">
        <v>9.4368999999999996E-16</v>
      </c>
      <c r="AH4745">
        <v>8.5026266430188397E-4</v>
      </c>
      <c r="AI4745">
        <v>40</v>
      </c>
      <c r="AJ4745">
        <v>63.321795133953898</v>
      </c>
      <c r="AK4745">
        <v>1324</v>
      </c>
      <c r="AL4745">
        <v>1</v>
      </c>
      <c r="AM4745">
        <v>0</v>
      </c>
      <c r="AN4745">
        <v>0</v>
      </c>
      <c r="AO4745">
        <v>0</v>
      </c>
      <c r="AP4745">
        <v>0</v>
      </c>
      <c r="AQ4745">
        <v>1324</v>
      </c>
      <c r="AR4745">
        <v>1</v>
      </c>
      <c r="AS4745">
        <v>9.2943819916528701E-4</v>
      </c>
      <c r="AT4745">
        <v>1</v>
      </c>
      <c r="AU4745">
        <v>0</v>
      </c>
      <c r="AV4745">
        <v>0</v>
      </c>
      <c r="AW4745">
        <v>1324</v>
      </c>
      <c r="AX4745">
        <v>0.999999999999999</v>
      </c>
      <c r="AY4745">
        <v>66.067700935809498</v>
      </c>
      <c r="AZ4745">
        <v>1324</v>
      </c>
      <c r="BA4745">
        <v>1</v>
      </c>
      <c r="BB4745">
        <v>1299</v>
      </c>
      <c r="BC4745">
        <v>0.91479345349929897</v>
      </c>
      <c r="BD4745">
        <v>25</v>
      </c>
      <c r="BE4745">
        <v>8.5206546500700198E-2</v>
      </c>
      <c r="BF4745">
        <v>62.909262408780897</v>
      </c>
      <c r="BG4745">
        <v>66.808116279752895</v>
      </c>
      <c r="BH4745">
        <v>61.676267983155903</v>
      </c>
      <c r="BI4745">
        <v>59.393685249127998</v>
      </c>
    </row>
    <row r="4746" spans="1:61" x14ac:dyDescent="0.25">
      <c r="A4746" s="10" t="str">
        <f>VLOOKUP(D4746,'Index-Relations'!E:F,2,FALSE)</f>
        <v>ESG</v>
      </c>
      <c r="B4746" t="s">
        <v>3450</v>
      </c>
      <c r="C4746" s="53" t="s">
        <v>2770</v>
      </c>
      <c r="D4746" s="59" t="s">
        <v>3100</v>
      </c>
      <c r="E4746" s="59" t="s">
        <v>8162</v>
      </c>
      <c r="F4746" t="s">
        <v>2478</v>
      </c>
      <c r="G4746" t="s">
        <v>2479</v>
      </c>
      <c r="H4746" t="s">
        <v>2480</v>
      </c>
      <c r="I4746" s="52">
        <v>45323</v>
      </c>
      <c r="J4746" t="s">
        <v>2457</v>
      </c>
      <c r="K4746">
        <v>1324</v>
      </c>
      <c r="L4746">
        <v>68.178497425171201</v>
      </c>
      <c r="M4746">
        <v>1324</v>
      </c>
      <c r="N4746">
        <v>1</v>
      </c>
      <c r="O4746">
        <v>72.066665076317406</v>
      </c>
      <c r="P4746">
        <v>1324</v>
      </c>
      <c r="Q4746">
        <v>1</v>
      </c>
      <c r="R4746">
        <v>1302</v>
      </c>
      <c r="S4746">
        <v>0.99485358564766802</v>
      </c>
      <c r="T4746">
        <v>34.413021038050204</v>
      </c>
      <c r="U4746">
        <v>0.65756486338334696</v>
      </c>
      <c r="V4746">
        <v>842</v>
      </c>
      <c r="W4746">
        <v>8.7400086707101907E-2</v>
      </c>
      <c r="X4746">
        <v>112</v>
      </c>
      <c r="Y4746">
        <v>1324</v>
      </c>
      <c r="Z4746">
        <v>1</v>
      </c>
      <c r="AA4746">
        <v>36.613383491487497</v>
      </c>
      <c r="AB4746">
        <v>1132</v>
      </c>
      <c r="AC4746">
        <v>0.92174038172857797</v>
      </c>
      <c r="AD4746">
        <v>192</v>
      </c>
      <c r="AE4746">
        <v>7.8259618271422804E-2</v>
      </c>
      <c r="AF4746">
        <v>0</v>
      </c>
      <c r="AG4746">
        <v>0</v>
      </c>
      <c r="AH4746">
        <v>8.5409783099762895E-4</v>
      </c>
      <c r="AI4746">
        <v>37</v>
      </c>
      <c r="AJ4746">
        <v>64.085947675607599</v>
      </c>
      <c r="AK4746">
        <v>1324</v>
      </c>
      <c r="AL4746">
        <v>1</v>
      </c>
      <c r="AM4746">
        <v>0</v>
      </c>
      <c r="AN4746">
        <v>0</v>
      </c>
      <c r="AO4746">
        <v>0</v>
      </c>
      <c r="AP4746">
        <v>0</v>
      </c>
      <c r="AQ4746">
        <v>1324</v>
      </c>
      <c r="AR4746">
        <v>1</v>
      </c>
      <c r="AS4746">
        <v>1.12017215337344E-3</v>
      </c>
      <c r="AT4746">
        <v>1</v>
      </c>
      <c r="AU4746">
        <v>0</v>
      </c>
      <c r="AV4746">
        <v>0</v>
      </c>
      <c r="AW4746">
        <v>1324</v>
      </c>
      <c r="AX4746">
        <v>1</v>
      </c>
      <c r="AY4746">
        <v>66.659417323810899</v>
      </c>
      <c r="AZ4746">
        <v>1324</v>
      </c>
      <c r="BA4746">
        <v>1</v>
      </c>
      <c r="BB4746">
        <v>1299</v>
      </c>
      <c r="BC4746">
        <v>0.91975920489852803</v>
      </c>
      <c r="BD4746">
        <v>25</v>
      </c>
      <c r="BE4746">
        <v>8.0240795101471293E-2</v>
      </c>
      <c r="BF4746">
        <v>63.482522879765</v>
      </c>
      <c r="BG4746">
        <v>66.985793406881896</v>
      </c>
      <c r="BH4746">
        <v>62.1102332174179</v>
      </c>
      <c r="BI4746">
        <v>60.0337130508969</v>
      </c>
    </row>
    <row r="4747" spans="1:61" x14ac:dyDescent="0.25">
      <c r="A4747" s="10" t="str">
        <f>VLOOKUP(D4747,'Index-Relations'!E:F,2,FALSE)</f>
        <v>ESG</v>
      </c>
      <c r="B4747" t="s">
        <v>3450</v>
      </c>
      <c r="C4747" s="53" t="s">
        <v>2760</v>
      </c>
      <c r="D4747" s="59" t="s">
        <v>3101</v>
      </c>
      <c r="E4747" s="59" t="s">
        <v>8163</v>
      </c>
      <c r="F4747" t="s">
        <v>2602</v>
      </c>
      <c r="G4747" t="s">
        <v>2603</v>
      </c>
      <c r="H4747" t="s">
        <v>2604</v>
      </c>
      <c r="I4747" s="52">
        <v>45658</v>
      </c>
      <c r="J4747" t="s">
        <v>2457</v>
      </c>
      <c r="K4747">
        <v>1223</v>
      </c>
      <c r="L4747" s="73">
        <v>60.641186826781002</v>
      </c>
      <c r="M4747">
        <v>1222</v>
      </c>
      <c r="N4747">
        <v>0.99988729683628796</v>
      </c>
      <c r="O4747" s="73">
        <v>66.322848266064199</v>
      </c>
      <c r="P4747">
        <v>1222</v>
      </c>
      <c r="Q4747">
        <v>0.99988729683628796</v>
      </c>
      <c r="R4747">
        <v>1195</v>
      </c>
      <c r="S4747">
        <v>0.99136026340191497</v>
      </c>
      <c r="T4747">
        <v>33.137605168462002</v>
      </c>
      <c r="U4747">
        <v>0.63594283044521305</v>
      </c>
      <c r="V4747">
        <v>790</v>
      </c>
      <c r="W4747">
        <v>6.9327448990221197E-2</v>
      </c>
      <c r="X4747">
        <v>118</v>
      </c>
      <c r="Y4747">
        <v>1223</v>
      </c>
      <c r="Z4747">
        <v>1</v>
      </c>
      <c r="AA4747">
        <v>15.9165462447819</v>
      </c>
      <c r="AB4747">
        <v>1036</v>
      </c>
      <c r="AC4747">
        <v>0.91381555912312595</v>
      </c>
      <c r="AD4747">
        <v>187</v>
      </c>
      <c r="AE4747">
        <v>8.61844408768737E-2</v>
      </c>
      <c r="AF4747">
        <v>0</v>
      </c>
      <c r="AG4747">
        <v>0</v>
      </c>
      <c r="AH4747">
        <v>4.3105021450466898E-3</v>
      </c>
      <c r="AI4747">
        <v>48</v>
      </c>
      <c r="AJ4747" s="73">
        <v>57.298958490189598</v>
      </c>
      <c r="AK4747">
        <v>1222</v>
      </c>
      <c r="AL4747">
        <v>0.99988729683628796</v>
      </c>
      <c r="AM4747">
        <v>1.0023044697216E-2</v>
      </c>
      <c r="AN4747">
        <v>12</v>
      </c>
      <c r="AO4747">
        <v>1.6649752062698499E-2</v>
      </c>
      <c r="AP4747">
        <v>9</v>
      </c>
      <c r="AQ4747">
        <v>1223</v>
      </c>
      <c r="AR4747">
        <v>0.999999999999999</v>
      </c>
      <c r="AS4747">
        <v>1.49472993834206E-2</v>
      </c>
      <c r="AT4747">
        <v>12</v>
      </c>
      <c r="AU4747">
        <v>5.7129058256100802E-3</v>
      </c>
      <c r="AV4747">
        <v>6</v>
      </c>
      <c r="AW4747">
        <v>1223</v>
      </c>
      <c r="AX4747">
        <v>1</v>
      </c>
      <c r="AY4747" s="73">
        <v>58.3761286944166</v>
      </c>
      <c r="AZ4747">
        <v>1222</v>
      </c>
      <c r="BA4747">
        <v>0.99988729683628796</v>
      </c>
      <c r="BB4747">
        <v>1176</v>
      </c>
      <c r="BC4747">
        <v>0.87513438358287698</v>
      </c>
      <c r="BD4747">
        <v>38</v>
      </c>
      <c r="BE4747">
        <v>0.108215864354423</v>
      </c>
      <c r="BF4747">
        <v>60.641186826781002</v>
      </c>
      <c r="BG4747">
        <v>66.322848266064199</v>
      </c>
      <c r="BH4747">
        <v>58.3761286944166</v>
      </c>
      <c r="BI4747">
        <v>57.298958490189598</v>
      </c>
    </row>
    <row r="4748" spans="1:61" x14ac:dyDescent="0.25">
      <c r="A4748" s="10" t="str">
        <f>VLOOKUP(D4748,'Index-Relations'!E:F,2,FALSE)</f>
        <v>ESG</v>
      </c>
      <c r="B4748" t="s">
        <v>3450</v>
      </c>
      <c r="C4748" s="53" t="s">
        <v>2761</v>
      </c>
      <c r="D4748" s="59" t="s">
        <v>3101</v>
      </c>
      <c r="E4748" s="59" t="s">
        <v>8164</v>
      </c>
      <c r="F4748" t="s">
        <v>2602</v>
      </c>
      <c r="G4748" t="s">
        <v>2603</v>
      </c>
      <c r="H4748" t="s">
        <v>2604</v>
      </c>
      <c r="I4748" s="52">
        <v>45628</v>
      </c>
      <c r="J4748" t="s">
        <v>2457</v>
      </c>
      <c r="K4748">
        <v>1224</v>
      </c>
      <c r="L4748" s="73">
        <v>60.763484141099397</v>
      </c>
      <c r="M4748">
        <v>1222</v>
      </c>
      <c r="N4748">
        <v>0.99981666712693695</v>
      </c>
      <c r="O4748" s="73">
        <v>66.221807290383495</v>
      </c>
      <c r="P4748">
        <v>1222</v>
      </c>
      <c r="Q4748">
        <v>0.99981666712693695</v>
      </c>
      <c r="R4748">
        <v>1195</v>
      </c>
      <c r="S4748">
        <v>0.99110041641334301</v>
      </c>
      <c r="T4748">
        <v>33.1244741315681</v>
      </c>
      <c r="U4748">
        <v>0.63418856668323798</v>
      </c>
      <c r="V4748">
        <v>790</v>
      </c>
      <c r="W4748">
        <v>7.0350724536318396E-2</v>
      </c>
      <c r="X4748">
        <v>118</v>
      </c>
      <c r="Y4748">
        <v>1223</v>
      </c>
      <c r="Z4748">
        <v>0.99992525316445902</v>
      </c>
      <c r="AA4748">
        <v>15.093918788344199</v>
      </c>
      <c r="AB4748">
        <v>1040</v>
      </c>
      <c r="AC4748">
        <v>0.91233332353129604</v>
      </c>
      <c r="AD4748">
        <v>183</v>
      </c>
      <c r="AE4748">
        <v>8.7591929633162799E-2</v>
      </c>
      <c r="AF4748">
        <v>1</v>
      </c>
      <c r="AG4748">
        <v>7.4746835540553906E-5</v>
      </c>
      <c r="AH4748">
        <v>4.4087816982411E-3</v>
      </c>
      <c r="AI4748">
        <v>48</v>
      </c>
      <c r="AJ4748" s="73">
        <v>57.471387878606102</v>
      </c>
      <c r="AK4748">
        <v>1222</v>
      </c>
      <c r="AL4748">
        <v>0.99981666712693695</v>
      </c>
      <c r="AM4748">
        <v>1.0459826245336199E-2</v>
      </c>
      <c r="AN4748">
        <v>12</v>
      </c>
      <c r="AO4748">
        <v>1.6439657799434699E-2</v>
      </c>
      <c r="AP4748">
        <v>9</v>
      </c>
      <c r="AQ4748">
        <v>1223</v>
      </c>
      <c r="AR4748">
        <v>0.99992525316445902</v>
      </c>
      <c r="AS4748">
        <v>1.54823075745748E-2</v>
      </c>
      <c r="AT4748">
        <v>12</v>
      </c>
      <c r="AU4748">
        <v>6.0431093227544096E-3</v>
      </c>
      <c r="AV4748">
        <v>6</v>
      </c>
      <c r="AW4748">
        <v>1223</v>
      </c>
      <c r="AX4748">
        <v>0.99992525316445902</v>
      </c>
      <c r="AY4748" s="73">
        <v>58.679182425033297</v>
      </c>
      <c r="AZ4748">
        <v>1222</v>
      </c>
      <c r="BA4748">
        <v>0.99981666712693695</v>
      </c>
      <c r="BB4748">
        <v>1176</v>
      </c>
      <c r="BC4748">
        <v>0.88072156288454695</v>
      </c>
      <c r="BD4748">
        <v>38</v>
      </c>
      <c r="BE4748">
        <v>0.102764032480476</v>
      </c>
      <c r="BF4748">
        <v>60.763484141099397</v>
      </c>
      <c r="BG4748">
        <v>66.221807290383495</v>
      </c>
      <c r="BH4748">
        <v>58.679182425033297</v>
      </c>
      <c r="BI4748">
        <v>57.471387878606102</v>
      </c>
    </row>
    <row r="4749" spans="1:61" x14ac:dyDescent="0.25">
      <c r="A4749" s="10" t="str">
        <f>VLOOKUP(D4749,'Index-Relations'!E:F,2,FALSE)</f>
        <v>ESG</v>
      </c>
      <c r="B4749" t="s">
        <v>3450</v>
      </c>
      <c r="C4749" s="53" t="s">
        <v>2762</v>
      </c>
      <c r="D4749" s="59" t="s">
        <v>3101</v>
      </c>
      <c r="E4749" s="59" t="s">
        <v>8165</v>
      </c>
      <c r="F4749" t="s">
        <v>2602</v>
      </c>
      <c r="G4749" t="s">
        <v>2603</v>
      </c>
      <c r="H4749" t="s">
        <v>2604</v>
      </c>
      <c r="I4749" s="52">
        <v>45597</v>
      </c>
      <c r="J4749" t="s">
        <v>2457</v>
      </c>
      <c r="K4749">
        <v>1223</v>
      </c>
      <c r="L4749" s="73">
        <v>61.390476856702399</v>
      </c>
      <c r="M4749">
        <v>1222</v>
      </c>
      <c r="N4749">
        <v>0.999927099192089</v>
      </c>
      <c r="O4749" s="73">
        <v>66.5731876667124</v>
      </c>
      <c r="P4749">
        <v>1222</v>
      </c>
      <c r="Q4749">
        <v>0.999927099192089</v>
      </c>
      <c r="R4749">
        <v>1194</v>
      </c>
      <c r="S4749">
        <v>0.99113473862051704</v>
      </c>
      <c r="T4749">
        <v>33.319800893217</v>
      </c>
      <c r="U4749">
        <v>0.63820667152551602</v>
      </c>
      <c r="V4749">
        <v>788</v>
      </c>
      <c r="W4749">
        <v>7.0167063842792199E-2</v>
      </c>
      <c r="X4749">
        <v>119</v>
      </c>
      <c r="Y4749">
        <v>1222</v>
      </c>
      <c r="Z4749">
        <v>0.999927099192089</v>
      </c>
      <c r="AA4749">
        <v>15.6669477793676</v>
      </c>
      <c r="AB4749">
        <v>1037</v>
      </c>
      <c r="AC4749">
        <v>0.91104463544382097</v>
      </c>
      <c r="AD4749">
        <v>185</v>
      </c>
      <c r="AE4749">
        <v>8.8882463748267707E-2</v>
      </c>
      <c r="AF4749">
        <v>1</v>
      </c>
      <c r="AG4749">
        <v>7.2900807910988798E-5</v>
      </c>
      <c r="AH4749">
        <v>4.3434965202141804E-3</v>
      </c>
      <c r="AI4749">
        <v>47</v>
      </c>
      <c r="AJ4749" s="73">
        <v>58.258701590446002</v>
      </c>
      <c r="AK4749">
        <v>1222</v>
      </c>
      <c r="AL4749">
        <v>0.999927099192089</v>
      </c>
      <c r="AM4749">
        <v>1.0996140241488501E-2</v>
      </c>
      <c r="AN4749">
        <v>12</v>
      </c>
      <c r="AO4749">
        <v>1.62073483927405E-2</v>
      </c>
      <c r="AP4749">
        <v>8</v>
      </c>
      <c r="AQ4749">
        <v>1222</v>
      </c>
      <c r="AR4749">
        <v>0.999927099192089</v>
      </c>
      <c r="AS4749">
        <v>1.5651465563184998E-2</v>
      </c>
      <c r="AT4749">
        <v>12</v>
      </c>
      <c r="AU4749">
        <v>6.7526703137496804E-3</v>
      </c>
      <c r="AV4749">
        <v>8</v>
      </c>
      <c r="AW4749">
        <v>1222</v>
      </c>
      <c r="AX4749">
        <v>0.999927099192089</v>
      </c>
      <c r="AY4749" s="73">
        <v>59.296338438841303</v>
      </c>
      <c r="AZ4749">
        <v>1222</v>
      </c>
      <c r="BA4749">
        <v>0.999927099192089</v>
      </c>
      <c r="BB4749">
        <v>1173</v>
      </c>
      <c r="BC4749">
        <v>0.88414480717880795</v>
      </c>
      <c r="BD4749">
        <v>41</v>
      </c>
      <c r="BE4749">
        <v>9.9574943620540798E-2</v>
      </c>
      <c r="BF4749">
        <v>61.390476856702399</v>
      </c>
      <c r="BG4749">
        <v>66.5731876667124</v>
      </c>
      <c r="BH4749">
        <v>59.296338438841303</v>
      </c>
      <c r="BI4749">
        <v>58.258701590446002</v>
      </c>
    </row>
    <row r="4750" spans="1:61" x14ac:dyDescent="0.25">
      <c r="A4750" s="10" t="str">
        <f>VLOOKUP(D4750,'Index-Relations'!E:F,2,FALSE)</f>
        <v>ESG</v>
      </c>
      <c r="B4750" t="s">
        <v>3450</v>
      </c>
      <c r="C4750" s="53" t="s">
        <v>2763</v>
      </c>
      <c r="D4750" s="59" t="s">
        <v>3101</v>
      </c>
      <c r="E4750" s="59" t="s">
        <v>8166</v>
      </c>
      <c r="F4750" t="s">
        <v>2602</v>
      </c>
      <c r="G4750" t="s">
        <v>2603</v>
      </c>
      <c r="H4750" t="s">
        <v>2604</v>
      </c>
      <c r="I4750" s="52">
        <v>45566</v>
      </c>
      <c r="J4750" t="s">
        <v>2457</v>
      </c>
      <c r="K4750">
        <v>1177</v>
      </c>
      <c r="L4750" s="73">
        <v>62.050710656150599</v>
      </c>
      <c r="M4750">
        <v>1176</v>
      </c>
      <c r="N4750">
        <v>0.99993261604185601</v>
      </c>
      <c r="O4750" s="73">
        <v>67.380633717762393</v>
      </c>
      <c r="P4750">
        <v>1176</v>
      </c>
      <c r="Q4750">
        <v>0.99993261604185601</v>
      </c>
      <c r="R4750">
        <v>1154</v>
      </c>
      <c r="S4750">
        <v>0.99457628082358895</v>
      </c>
      <c r="T4750">
        <v>32.927632765835803</v>
      </c>
      <c r="U4750">
        <v>0.63924783199062596</v>
      </c>
      <c r="V4750">
        <v>752</v>
      </c>
      <c r="W4750">
        <v>6.8010126185041195E-2</v>
      </c>
      <c r="X4750">
        <v>106</v>
      </c>
      <c r="Y4750">
        <v>1176</v>
      </c>
      <c r="Z4750">
        <v>0.99993261604185601</v>
      </c>
      <c r="AA4750">
        <v>15.051578958052</v>
      </c>
      <c r="AB4750">
        <v>1008</v>
      </c>
      <c r="AC4750">
        <v>0.92499934884799295</v>
      </c>
      <c r="AD4750">
        <v>168</v>
      </c>
      <c r="AE4750">
        <v>7.4933267193861799E-2</v>
      </c>
      <c r="AF4750">
        <v>1</v>
      </c>
      <c r="AG4750">
        <v>6.7383958144651105E-5</v>
      </c>
      <c r="AH4750">
        <v>3.6286235731563901E-3</v>
      </c>
      <c r="AI4750">
        <v>46</v>
      </c>
      <c r="AJ4750" s="73">
        <v>58.8290343693984</v>
      </c>
      <c r="AK4750">
        <v>1176</v>
      </c>
      <c r="AL4750">
        <v>0.99993261604185601</v>
      </c>
      <c r="AM4750">
        <v>1.13137380513897E-2</v>
      </c>
      <c r="AN4750">
        <v>12</v>
      </c>
      <c r="AO4750">
        <v>1.5202191040035199E-2</v>
      </c>
      <c r="AP4750">
        <v>8</v>
      </c>
      <c r="AQ4750">
        <v>1176</v>
      </c>
      <c r="AR4750">
        <v>0.99993261604185601</v>
      </c>
      <c r="AS4750">
        <v>1.58071733379113E-2</v>
      </c>
      <c r="AT4750">
        <v>11</v>
      </c>
      <c r="AU4750">
        <v>6.47970335483167E-3</v>
      </c>
      <c r="AV4750">
        <v>8</v>
      </c>
      <c r="AW4750">
        <v>1176</v>
      </c>
      <c r="AX4750">
        <v>0.99993261604185601</v>
      </c>
      <c r="AY4750" s="73">
        <v>59.852152797189802</v>
      </c>
      <c r="AZ4750">
        <v>1176</v>
      </c>
      <c r="BA4750">
        <v>0.99993261604185601</v>
      </c>
      <c r="BB4750">
        <v>1127</v>
      </c>
      <c r="BC4750">
        <v>0.87849692415321901</v>
      </c>
      <c r="BD4750">
        <v>41</v>
      </c>
      <c r="BE4750">
        <v>0.106233500848602</v>
      </c>
      <c r="BF4750">
        <v>62.050710656150599</v>
      </c>
      <c r="BG4750">
        <v>67.380633717762393</v>
      </c>
      <c r="BH4750">
        <v>59.852152797189802</v>
      </c>
      <c r="BI4750">
        <v>58.8290343693984</v>
      </c>
    </row>
    <row r="4751" spans="1:61" x14ac:dyDescent="0.25">
      <c r="A4751" s="10" t="str">
        <f>VLOOKUP(D4751,'Index-Relations'!E:F,2,FALSE)</f>
        <v>ESG</v>
      </c>
      <c r="B4751" t="s">
        <v>3450</v>
      </c>
      <c r="C4751" s="53" t="s">
        <v>2764</v>
      </c>
      <c r="D4751" s="59" t="s">
        <v>3101</v>
      </c>
      <c r="E4751" s="59" t="s">
        <v>8167</v>
      </c>
      <c r="F4751" t="s">
        <v>2602</v>
      </c>
      <c r="G4751" t="s">
        <v>2603</v>
      </c>
      <c r="H4751" t="s">
        <v>2604</v>
      </c>
      <c r="I4751" s="52">
        <v>45537</v>
      </c>
      <c r="J4751" t="s">
        <v>2457</v>
      </c>
      <c r="K4751">
        <v>1249</v>
      </c>
      <c r="L4751" s="73">
        <v>62.257352515382202</v>
      </c>
      <c r="M4751">
        <v>1247</v>
      </c>
      <c r="N4751">
        <v>0.99997859926480304</v>
      </c>
      <c r="O4751" s="73">
        <v>67.212400776547298</v>
      </c>
      <c r="P4751">
        <v>1247</v>
      </c>
      <c r="Q4751">
        <v>0.99997859926480304</v>
      </c>
      <c r="R4751">
        <v>1220</v>
      </c>
      <c r="S4751">
        <v>0.99416980822564704</v>
      </c>
      <c r="T4751">
        <v>32.933796061621003</v>
      </c>
      <c r="U4751">
        <v>0.65037823836044595</v>
      </c>
      <c r="V4751">
        <v>796</v>
      </c>
      <c r="W4751">
        <v>6.9113123570017101E-2</v>
      </c>
      <c r="X4751">
        <v>112</v>
      </c>
      <c r="Y4751">
        <v>1247</v>
      </c>
      <c r="Z4751">
        <v>0.99997859926480204</v>
      </c>
      <c r="AA4751">
        <v>15.4640010619792</v>
      </c>
      <c r="AB4751">
        <v>1087</v>
      </c>
      <c r="AC4751">
        <v>0.93861494273562296</v>
      </c>
      <c r="AD4751">
        <v>181</v>
      </c>
      <c r="AE4751">
        <v>7.46604754745607E-2</v>
      </c>
      <c r="AF4751">
        <v>-19</v>
      </c>
      <c r="AG4751">
        <v>0</v>
      </c>
      <c r="AH4751">
        <v>3.61177668237805E-3</v>
      </c>
      <c r="AI4751">
        <v>49</v>
      </c>
      <c r="AJ4751" s="73">
        <v>59.131060295722001</v>
      </c>
      <c r="AK4751">
        <v>1247</v>
      </c>
      <c r="AL4751">
        <v>0.99997859926480304</v>
      </c>
      <c r="AM4751">
        <v>1.06953735817121E-2</v>
      </c>
      <c r="AN4751">
        <v>10</v>
      </c>
      <c r="AO4751">
        <v>1.4373940315309801E-2</v>
      </c>
      <c r="AP4751">
        <v>8</v>
      </c>
      <c r="AQ4751">
        <v>1249</v>
      </c>
      <c r="AR4751">
        <v>1</v>
      </c>
      <c r="AS4751">
        <v>1.5969527151429901E-2</v>
      </c>
      <c r="AT4751">
        <v>11</v>
      </c>
      <c r="AU4751">
        <v>6.5098117351867204E-3</v>
      </c>
      <c r="AV4751">
        <v>8</v>
      </c>
      <c r="AW4751">
        <v>1249</v>
      </c>
      <c r="AX4751">
        <v>1</v>
      </c>
      <c r="AY4751" s="73">
        <v>60.226406230428502</v>
      </c>
      <c r="AZ4751">
        <v>1247</v>
      </c>
      <c r="BA4751">
        <v>0.99997859926480304</v>
      </c>
      <c r="BB4751">
        <v>1200</v>
      </c>
      <c r="BC4751">
        <v>0.88531301705977805</v>
      </c>
      <c r="BD4751">
        <v>41</v>
      </c>
      <c r="BE4751">
        <v>0.100313042624911</v>
      </c>
      <c r="BF4751">
        <v>62.257352515382202</v>
      </c>
      <c r="BG4751">
        <v>67.212400776547298</v>
      </c>
      <c r="BH4751">
        <v>60.226406230428502</v>
      </c>
      <c r="BI4751">
        <v>59.131060295722001</v>
      </c>
    </row>
    <row r="4752" spans="1:61" x14ac:dyDescent="0.25">
      <c r="A4752" s="10" t="str">
        <f>VLOOKUP(D4752,'Index-Relations'!E:F,2,FALSE)</f>
        <v>ESG</v>
      </c>
      <c r="B4752" t="s">
        <v>3450</v>
      </c>
      <c r="C4752" s="53" t="s">
        <v>3350</v>
      </c>
      <c r="D4752" s="59" t="s">
        <v>3101</v>
      </c>
      <c r="E4752" s="59" t="s">
        <v>8168</v>
      </c>
      <c r="F4752" t="s">
        <v>2602</v>
      </c>
      <c r="G4752" t="s">
        <v>2603</v>
      </c>
      <c r="H4752" t="s">
        <v>2604</v>
      </c>
      <c r="I4752" s="52">
        <v>45505</v>
      </c>
      <c r="J4752" t="s">
        <v>2457</v>
      </c>
      <c r="K4752">
        <v>1249</v>
      </c>
      <c r="L4752" s="73">
        <v>62.283625342387701</v>
      </c>
      <c r="M4752">
        <v>1247</v>
      </c>
      <c r="N4752">
        <v>0.99997752569847798</v>
      </c>
      <c r="O4752" s="73">
        <v>67.106930943051296</v>
      </c>
      <c r="P4752">
        <v>1247</v>
      </c>
      <c r="Q4752">
        <v>0.99997752569847798</v>
      </c>
      <c r="R4752">
        <v>1220</v>
      </c>
      <c r="S4752">
        <v>0.99431571940280306</v>
      </c>
      <c r="T4752">
        <v>32.975622842092903</v>
      </c>
      <c r="U4752">
        <v>0.65353579702096498</v>
      </c>
      <c r="V4752">
        <v>798</v>
      </c>
      <c r="W4752">
        <v>7.1751766413094095E-2</v>
      </c>
      <c r="X4752">
        <v>112</v>
      </c>
      <c r="Y4752">
        <v>1247</v>
      </c>
      <c r="Z4752">
        <v>0.99997752569847798</v>
      </c>
      <c r="AA4752">
        <v>15.563761789989799</v>
      </c>
      <c r="AB4752">
        <v>1077</v>
      </c>
      <c r="AC4752">
        <v>0.935970088609274</v>
      </c>
      <c r="AD4752">
        <v>170</v>
      </c>
      <c r="AE4752">
        <v>6.4007437089204394E-2</v>
      </c>
      <c r="AF4752">
        <v>2</v>
      </c>
      <c r="AG4752">
        <v>2.2474301520913901E-5</v>
      </c>
      <c r="AH4752">
        <v>3.5757831728273999E-3</v>
      </c>
      <c r="AI4752">
        <v>49</v>
      </c>
      <c r="AJ4752" s="73">
        <v>59.094295869785697</v>
      </c>
      <c r="AK4752">
        <v>1247</v>
      </c>
      <c r="AL4752">
        <v>0.99997752569847798</v>
      </c>
      <c r="AM4752">
        <v>1.0518547872742499E-2</v>
      </c>
      <c r="AN4752">
        <v>10</v>
      </c>
      <c r="AO4752">
        <v>1.4190901037873601E-2</v>
      </c>
      <c r="AP4752">
        <v>8</v>
      </c>
      <c r="AQ4752">
        <v>1248</v>
      </c>
      <c r="AR4752">
        <v>0.99998405998843198</v>
      </c>
      <c r="AS4752">
        <v>1.6470257268943501E-2</v>
      </c>
      <c r="AT4752">
        <v>12</v>
      </c>
      <c r="AU4752">
        <v>6.2948419598880196E-3</v>
      </c>
      <c r="AV4752">
        <v>8</v>
      </c>
      <c r="AW4752">
        <v>1247</v>
      </c>
      <c r="AX4752">
        <v>0.99997752569847798</v>
      </c>
      <c r="AY4752" s="73">
        <v>60.379984377824002</v>
      </c>
      <c r="AZ4752">
        <v>1247</v>
      </c>
      <c r="BA4752">
        <v>0.99997752569847798</v>
      </c>
      <c r="BB4752">
        <v>1203</v>
      </c>
      <c r="BC4752">
        <v>0.88737147003115802</v>
      </c>
      <c r="BD4752">
        <v>37</v>
      </c>
      <c r="BE4752">
        <v>9.8421688919400299E-2</v>
      </c>
      <c r="BF4752">
        <v>62.283625342387701</v>
      </c>
      <c r="BG4752">
        <v>67.106930943051296</v>
      </c>
      <c r="BH4752">
        <v>60.379984377824002</v>
      </c>
      <c r="BI4752">
        <v>59.094295869785697</v>
      </c>
    </row>
    <row r="4753" spans="1:61" x14ac:dyDescent="0.25">
      <c r="A4753" s="10" t="str">
        <f>VLOOKUP(D4753,'Index-Relations'!E:F,2,FALSE)</f>
        <v>ESG</v>
      </c>
      <c r="B4753" t="s">
        <v>3450</v>
      </c>
      <c r="C4753" s="53" t="s">
        <v>2765</v>
      </c>
      <c r="D4753" s="59" t="s">
        <v>3101</v>
      </c>
      <c r="E4753" s="59" t="s">
        <v>8169</v>
      </c>
      <c r="F4753" t="s">
        <v>2602</v>
      </c>
      <c r="G4753" t="s">
        <v>2603</v>
      </c>
      <c r="H4753" t="s">
        <v>2604</v>
      </c>
      <c r="I4753" s="52">
        <v>45474</v>
      </c>
      <c r="J4753" t="s">
        <v>2457</v>
      </c>
      <c r="K4753">
        <v>1249</v>
      </c>
      <c r="L4753" s="73">
        <v>62.808480687228098</v>
      </c>
      <c r="M4753">
        <v>1247</v>
      </c>
      <c r="N4753">
        <v>0.99997669964372204</v>
      </c>
      <c r="O4753" s="73">
        <v>67.313754174512496</v>
      </c>
      <c r="P4753">
        <v>1247</v>
      </c>
      <c r="Q4753">
        <v>0.99997669964372204</v>
      </c>
      <c r="R4753">
        <v>1220</v>
      </c>
      <c r="S4753">
        <v>0.9942900276562</v>
      </c>
      <c r="T4753">
        <v>32.673825860397997</v>
      </c>
      <c r="U4753">
        <v>0.65765838832610002</v>
      </c>
      <c r="V4753">
        <v>794</v>
      </c>
      <c r="W4753">
        <v>7.1243536248027095E-2</v>
      </c>
      <c r="X4753">
        <v>111</v>
      </c>
      <c r="Y4753">
        <v>1247</v>
      </c>
      <c r="Z4753">
        <v>0.99997669964372204</v>
      </c>
      <c r="AA4753">
        <v>15.8938631071938</v>
      </c>
      <c r="AB4753">
        <v>1065</v>
      </c>
      <c r="AC4753">
        <v>0.92839290937848096</v>
      </c>
      <c r="AD4753">
        <v>182</v>
      </c>
      <c r="AE4753">
        <v>7.1583790265240393E-2</v>
      </c>
      <c r="AF4753">
        <v>2</v>
      </c>
      <c r="AG4753">
        <v>2.3300356278357901E-5</v>
      </c>
      <c r="AH4753">
        <v>3.4600985748950799E-3</v>
      </c>
      <c r="AI4753">
        <v>49</v>
      </c>
      <c r="AJ4753" s="73">
        <v>59.608405599835002</v>
      </c>
      <c r="AK4753">
        <v>1247</v>
      </c>
      <c r="AL4753">
        <v>0.99997669964372204</v>
      </c>
      <c r="AM4753">
        <v>9.7245507518428104E-3</v>
      </c>
      <c r="AN4753">
        <v>10</v>
      </c>
      <c r="AO4753">
        <v>1.3615754625753601E-2</v>
      </c>
      <c r="AP4753">
        <v>8</v>
      </c>
      <c r="AQ4753">
        <v>1248</v>
      </c>
      <c r="AR4753">
        <v>0.99998334898957397</v>
      </c>
      <c r="AS4753">
        <v>1.5891315122130299E-2</v>
      </c>
      <c r="AT4753">
        <v>12</v>
      </c>
      <c r="AU4753">
        <v>5.8035420463429799E-3</v>
      </c>
      <c r="AV4753">
        <v>8</v>
      </c>
      <c r="AW4753">
        <v>1247</v>
      </c>
      <c r="AX4753">
        <v>0.99997669964372204</v>
      </c>
      <c r="AY4753" s="73">
        <v>61.070562741799201</v>
      </c>
      <c r="AZ4753">
        <v>1247</v>
      </c>
      <c r="BA4753">
        <v>0.99997669964372204</v>
      </c>
      <c r="BB4753">
        <v>1203</v>
      </c>
      <c r="BC4753">
        <v>0.889716135887475</v>
      </c>
      <c r="BD4753">
        <v>37</v>
      </c>
      <c r="BE4753">
        <v>9.6651458476345903E-2</v>
      </c>
      <c r="BF4753">
        <v>62.808480687228098</v>
      </c>
      <c r="BG4753">
        <v>67.313754174512496</v>
      </c>
      <c r="BH4753">
        <v>61.070562741799201</v>
      </c>
      <c r="BI4753">
        <v>59.608405599835002</v>
      </c>
    </row>
    <row r="4754" spans="1:61" x14ac:dyDescent="0.25">
      <c r="A4754" s="10" t="str">
        <f>VLOOKUP(D4754,'Index-Relations'!E:F,2,FALSE)</f>
        <v>ESG</v>
      </c>
      <c r="B4754" t="s">
        <v>3450</v>
      </c>
      <c r="C4754" s="53" t="s">
        <v>2766</v>
      </c>
      <c r="D4754" s="59" t="s">
        <v>3101</v>
      </c>
      <c r="E4754" s="59" t="s">
        <v>8170</v>
      </c>
      <c r="F4754" t="s">
        <v>2602</v>
      </c>
      <c r="G4754" t="s">
        <v>2603</v>
      </c>
      <c r="H4754" t="s">
        <v>2604</v>
      </c>
      <c r="I4754" s="52">
        <v>45446</v>
      </c>
      <c r="J4754" t="s">
        <v>2457</v>
      </c>
      <c r="K4754">
        <v>1250</v>
      </c>
      <c r="L4754" s="73">
        <v>62.898775563253402</v>
      </c>
      <c r="M4754">
        <v>1248</v>
      </c>
      <c r="N4754">
        <v>0.99970638916176902</v>
      </c>
      <c r="O4754" s="73">
        <v>67.218793173562702</v>
      </c>
      <c r="P4754">
        <v>1248</v>
      </c>
      <c r="Q4754">
        <v>0.99970638916176902</v>
      </c>
      <c r="R4754">
        <v>1221</v>
      </c>
      <c r="S4754">
        <v>0.99381357246137503</v>
      </c>
      <c r="T4754">
        <v>32.8650777433107</v>
      </c>
      <c r="U4754">
        <v>0.66256873922022197</v>
      </c>
      <c r="V4754">
        <v>794</v>
      </c>
      <c r="W4754">
        <v>7.5160788389183206E-2</v>
      </c>
      <c r="X4754">
        <v>112</v>
      </c>
      <c r="Y4754">
        <v>1248</v>
      </c>
      <c r="Z4754">
        <v>0.99970638916176902</v>
      </c>
      <c r="AA4754">
        <v>16.657682310849399</v>
      </c>
      <c r="AB4754">
        <v>1067</v>
      </c>
      <c r="AC4754">
        <v>0.92917619146455599</v>
      </c>
      <c r="AD4754">
        <v>181</v>
      </c>
      <c r="AE4754">
        <v>7.0530197697214303E-2</v>
      </c>
      <c r="AF4754">
        <v>2</v>
      </c>
      <c r="AG4754">
        <v>2.9361083822902702E-4</v>
      </c>
      <c r="AH4754">
        <v>3.5864392865269201E-3</v>
      </c>
      <c r="AI4754">
        <v>49</v>
      </c>
      <c r="AJ4754" s="73">
        <v>59.682185383158398</v>
      </c>
      <c r="AK4754">
        <v>1248</v>
      </c>
      <c r="AL4754">
        <v>0.99970638916176902</v>
      </c>
      <c r="AM4754">
        <v>1.00876937955485E-2</v>
      </c>
      <c r="AN4754">
        <v>10</v>
      </c>
      <c r="AO4754">
        <v>1.41294615010007E-2</v>
      </c>
      <c r="AP4754">
        <v>8</v>
      </c>
      <c r="AQ4754">
        <v>1249</v>
      </c>
      <c r="AR4754">
        <v>0.99998192767432403</v>
      </c>
      <c r="AS4754">
        <v>1.6568337518889999E-2</v>
      </c>
      <c r="AT4754">
        <v>12</v>
      </c>
      <c r="AU4754">
        <v>5.9378123076721297E-3</v>
      </c>
      <c r="AV4754">
        <v>8</v>
      </c>
      <c r="AW4754">
        <v>1249</v>
      </c>
      <c r="AX4754">
        <v>0.99998192767432503</v>
      </c>
      <c r="AY4754" s="73">
        <v>61.306656615271898</v>
      </c>
      <c r="AZ4754">
        <v>1248</v>
      </c>
      <c r="BA4754">
        <v>0.99970638916176902</v>
      </c>
      <c r="BB4754">
        <v>1204</v>
      </c>
      <c r="BC4754">
        <v>0.89085233543790598</v>
      </c>
      <c r="BD4754">
        <v>37</v>
      </c>
      <c r="BE4754">
        <v>9.5000130735417201E-2</v>
      </c>
      <c r="BF4754">
        <v>62.898775563253402</v>
      </c>
      <c r="BG4754">
        <v>67.218793173562702</v>
      </c>
      <c r="BH4754">
        <v>61.306656615271898</v>
      </c>
      <c r="BI4754">
        <v>59.682185383158398</v>
      </c>
    </row>
    <row r="4755" spans="1:61" x14ac:dyDescent="0.25">
      <c r="A4755" s="10" t="str">
        <f>VLOOKUP(D4755,'Index-Relations'!E:F,2,FALSE)</f>
        <v>ESG</v>
      </c>
      <c r="B4755" t="s">
        <v>3450</v>
      </c>
      <c r="C4755" s="53" t="s">
        <v>2767</v>
      </c>
      <c r="D4755" s="59" t="s">
        <v>3101</v>
      </c>
      <c r="E4755" s="59" t="s">
        <v>8171</v>
      </c>
      <c r="F4755" t="s">
        <v>2602</v>
      </c>
      <c r="G4755" t="s">
        <v>2603</v>
      </c>
      <c r="H4755" t="s">
        <v>2604</v>
      </c>
      <c r="I4755" s="52">
        <v>45413</v>
      </c>
      <c r="J4755" t="s">
        <v>2457</v>
      </c>
      <c r="K4755">
        <v>1250</v>
      </c>
      <c r="L4755" s="73">
        <v>62.757940324762203</v>
      </c>
      <c r="M4755">
        <v>1248</v>
      </c>
      <c r="N4755">
        <v>0.99966688783848201</v>
      </c>
      <c r="O4755" s="73">
        <v>67.072059390128203</v>
      </c>
      <c r="P4755">
        <v>1248</v>
      </c>
      <c r="Q4755">
        <v>0.99966688783848201</v>
      </c>
      <c r="R4755">
        <v>1221</v>
      </c>
      <c r="S4755">
        <v>0.99333188162213903</v>
      </c>
      <c r="T4755">
        <v>33.170542265131203</v>
      </c>
      <c r="U4755">
        <v>0.65553656778555902</v>
      </c>
      <c r="V4755">
        <v>793</v>
      </c>
      <c r="W4755">
        <v>7.4022775754654102E-2</v>
      </c>
      <c r="X4755">
        <v>111</v>
      </c>
      <c r="Y4755">
        <v>1248</v>
      </c>
      <c r="Z4755">
        <v>0.99966688783848301</v>
      </c>
      <c r="AA4755">
        <v>17.511394469111501</v>
      </c>
      <c r="AB4755">
        <v>1064</v>
      </c>
      <c r="AC4755">
        <v>0.92798056439351895</v>
      </c>
      <c r="AD4755">
        <v>184</v>
      </c>
      <c r="AE4755">
        <v>7.1686323444963895E-2</v>
      </c>
      <c r="AF4755">
        <v>2</v>
      </c>
      <c r="AG4755">
        <v>3.33112161516976E-4</v>
      </c>
      <c r="AH4755">
        <v>3.3539914594726901E-3</v>
      </c>
      <c r="AI4755">
        <v>49</v>
      </c>
      <c r="AJ4755" s="73">
        <v>59.451429233358198</v>
      </c>
      <c r="AK4755">
        <v>1248</v>
      </c>
      <c r="AL4755">
        <v>0.99966688783848201</v>
      </c>
      <c r="AM4755">
        <v>1.00216790933254E-2</v>
      </c>
      <c r="AN4755">
        <v>10</v>
      </c>
      <c r="AO4755">
        <v>1.65797806595126E-2</v>
      </c>
      <c r="AP4755">
        <v>9</v>
      </c>
      <c r="AQ4755">
        <v>1248</v>
      </c>
      <c r="AR4755">
        <v>0.99966688783848201</v>
      </c>
      <c r="AS4755">
        <v>1.6459763946112701E-2</v>
      </c>
      <c r="AT4755">
        <v>12</v>
      </c>
      <c r="AU4755">
        <v>5.8431556169436004E-3</v>
      </c>
      <c r="AV4755">
        <v>8</v>
      </c>
      <c r="AW4755">
        <v>1248</v>
      </c>
      <c r="AX4755">
        <v>0.99966688783848201</v>
      </c>
      <c r="AY4755" s="73">
        <v>61.225971571090199</v>
      </c>
      <c r="AZ4755">
        <v>1248</v>
      </c>
      <c r="BA4755">
        <v>0.99966688783848201</v>
      </c>
      <c r="BB4755">
        <v>1203</v>
      </c>
      <c r="BC4755">
        <v>0.89111524042205004</v>
      </c>
      <c r="BD4755">
        <v>36</v>
      </c>
      <c r="BE4755">
        <v>9.1971866756919193E-2</v>
      </c>
      <c r="BF4755">
        <v>62.757940324762203</v>
      </c>
      <c r="BG4755">
        <v>67.072059390128203</v>
      </c>
      <c r="BH4755">
        <v>61.225971571090199</v>
      </c>
      <c r="BI4755">
        <v>59.451429233358198</v>
      </c>
    </row>
    <row r="4756" spans="1:61" x14ac:dyDescent="0.25">
      <c r="A4756" s="10" t="str">
        <f>VLOOKUP(D4756,'Index-Relations'!E:F,2,FALSE)</f>
        <v>ESG</v>
      </c>
      <c r="B4756" t="s">
        <v>3450</v>
      </c>
      <c r="C4756" s="53" t="s">
        <v>2768</v>
      </c>
      <c r="D4756" s="59" t="s">
        <v>3101</v>
      </c>
      <c r="E4756" s="59" t="s">
        <v>8172</v>
      </c>
      <c r="F4756" t="s">
        <v>2602</v>
      </c>
      <c r="G4756" t="s">
        <v>2603</v>
      </c>
      <c r="H4756" t="s">
        <v>2604</v>
      </c>
      <c r="I4756" s="52">
        <v>45383</v>
      </c>
      <c r="J4756" t="s">
        <v>2457</v>
      </c>
      <c r="K4756">
        <v>1291</v>
      </c>
      <c r="L4756">
        <v>67.797315970135799</v>
      </c>
      <c r="M4756">
        <v>1290</v>
      </c>
      <c r="N4756">
        <v>1</v>
      </c>
      <c r="O4756">
        <v>72.250989924498896</v>
      </c>
      <c r="P4756">
        <v>1290</v>
      </c>
      <c r="Q4756">
        <v>1</v>
      </c>
      <c r="R4756">
        <v>1267</v>
      </c>
      <c r="S4756">
        <v>0.99549829949647195</v>
      </c>
      <c r="T4756">
        <v>33.390320623579797</v>
      </c>
      <c r="U4756">
        <v>0.65503158227065095</v>
      </c>
      <c r="V4756">
        <v>826</v>
      </c>
      <c r="W4756">
        <v>8.3659844581359596E-2</v>
      </c>
      <c r="X4756">
        <v>122</v>
      </c>
      <c r="Y4756">
        <v>1290</v>
      </c>
      <c r="Z4756">
        <v>0.999999999999999</v>
      </c>
      <c r="AA4756">
        <v>19.171841856945601</v>
      </c>
      <c r="AB4756">
        <v>1107</v>
      </c>
      <c r="AC4756">
        <v>0.92978942673364295</v>
      </c>
      <c r="AD4756">
        <v>183</v>
      </c>
      <c r="AE4756">
        <v>7.0210573266357504E-2</v>
      </c>
      <c r="AF4756">
        <v>1</v>
      </c>
      <c r="AG4756">
        <v>0</v>
      </c>
      <c r="AH4756">
        <v>3.4999529812843599E-3</v>
      </c>
      <c r="AI4756">
        <v>51</v>
      </c>
      <c r="AJ4756">
        <v>63.575736945048803</v>
      </c>
      <c r="AK4756">
        <v>1290</v>
      </c>
      <c r="AL4756">
        <v>1</v>
      </c>
      <c r="AM4756">
        <v>1.0516757330719601E-2</v>
      </c>
      <c r="AN4756">
        <v>12</v>
      </c>
      <c r="AO4756">
        <v>1.58923599581079E-2</v>
      </c>
      <c r="AP4756">
        <v>9</v>
      </c>
      <c r="AQ4756">
        <v>1290</v>
      </c>
      <c r="AR4756">
        <v>0.999999999999999</v>
      </c>
      <c r="AS4756">
        <v>1.4445267314529799E-2</v>
      </c>
      <c r="AT4756">
        <v>13</v>
      </c>
      <c r="AU4756">
        <v>6.0220577341888503E-3</v>
      </c>
      <c r="AV4756">
        <v>8</v>
      </c>
      <c r="AW4756">
        <v>1290</v>
      </c>
      <c r="AX4756">
        <v>1</v>
      </c>
      <c r="AY4756">
        <v>66.413893631605802</v>
      </c>
      <c r="AZ4756">
        <v>1290</v>
      </c>
      <c r="BA4756">
        <v>1</v>
      </c>
      <c r="BB4756">
        <v>1244</v>
      </c>
      <c r="BC4756">
        <v>0.89613145436809505</v>
      </c>
      <c r="BD4756">
        <v>37</v>
      </c>
      <c r="BE4756">
        <v>8.7976185673796795E-2</v>
      </c>
      <c r="BF4756">
        <v>63.1514248070729</v>
      </c>
      <c r="BG4756">
        <v>67.166490448563493</v>
      </c>
      <c r="BH4756">
        <v>62.003995491683803</v>
      </c>
      <c r="BI4756">
        <v>59.632656422085098</v>
      </c>
    </row>
    <row r="4757" spans="1:61" x14ac:dyDescent="0.25">
      <c r="A4757" s="10" t="str">
        <f>VLOOKUP(D4757,'Index-Relations'!E:F,2,FALSE)</f>
        <v>ESG</v>
      </c>
      <c r="B4757" t="s">
        <v>3450</v>
      </c>
      <c r="C4757" s="53" t="s">
        <v>2769</v>
      </c>
      <c r="D4757" s="59" t="s">
        <v>3101</v>
      </c>
      <c r="E4757" s="59" t="s">
        <v>8173</v>
      </c>
      <c r="F4757" t="s">
        <v>2602</v>
      </c>
      <c r="G4757" t="s">
        <v>2603</v>
      </c>
      <c r="H4757" t="s">
        <v>2604</v>
      </c>
      <c r="I4757" s="52">
        <v>45352</v>
      </c>
      <c r="J4757" t="s">
        <v>2457</v>
      </c>
      <c r="K4757">
        <v>1292</v>
      </c>
      <c r="L4757">
        <v>67.966375095458503</v>
      </c>
      <c r="M4757">
        <v>1291</v>
      </c>
      <c r="N4757">
        <v>0.99997369473599695</v>
      </c>
      <c r="O4757">
        <v>72.292970536874506</v>
      </c>
      <c r="P4757">
        <v>1291</v>
      </c>
      <c r="Q4757">
        <v>0.99997369473599695</v>
      </c>
      <c r="R4757">
        <v>1268</v>
      </c>
      <c r="S4757">
        <v>0.99501409228107196</v>
      </c>
      <c r="T4757">
        <v>33.486814513291698</v>
      </c>
      <c r="U4757">
        <v>0.64580264772190199</v>
      </c>
      <c r="V4757">
        <v>815</v>
      </c>
      <c r="W4757">
        <v>7.7940809300198602E-2</v>
      </c>
      <c r="X4757">
        <v>113</v>
      </c>
      <c r="Y4757">
        <v>1291</v>
      </c>
      <c r="Z4757">
        <v>0.99997369473599695</v>
      </c>
      <c r="AA4757">
        <v>19.313227410436301</v>
      </c>
      <c r="AB4757">
        <v>1107</v>
      </c>
      <c r="AC4757">
        <v>0.92825304601301095</v>
      </c>
      <c r="AD4757">
        <v>184</v>
      </c>
      <c r="AE4757">
        <v>7.17206487229851E-2</v>
      </c>
      <c r="AF4757">
        <v>1</v>
      </c>
      <c r="AG4757">
        <v>2.63052640038646E-5</v>
      </c>
      <c r="AH4757">
        <v>2.53598125222796E-3</v>
      </c>
      <c r="AI4757">
        <v>40</v>
      </c>
      <c r="AJ4757">
        <v>63.926647522860797</v>
      </c>
      <c r="AK4757">
        <v>1291</v>
      </c>
      <c r="AL4757">
        <v>0.99997369473599695</v>
      </c>
      <c r="AM4757">
        <v>1.06805384510174E-2</v>
      </c>
      <c r="AN4757">
        <v>12</v>
      </c>
      <c r="AO4757">
        <v>1.54742926816134E-2</v>
      </c>
      <c r="AP4757">
        <v>9</v>
      </c>
      <c r="AQ4757">
        <v>1291</v>
      </c>
      <c r="AR4757">
        <v>0.99997369473599695</v>
      </c>
      <c r="AS4757">
        <v>1.39718700285975E-2</v>
      </c>
      <c r="AT4757">
        <v>13</v>
      </c>
      <c r="AU4757">
        <v>6.5510634350754498E-3</v>
      </c>
      <c r="AV4757">
        <v>9</v>
      </c>
      <c r="AW4757">
        <v>1291</v>
      </c>
      <c r="AX4757">
        <v>0.99997369473599695</v>
      </c>
      <c r="AY4757">
        <v>66.361221472520995</v>
      </c>
      <c r="AZ4757">
        <v>1291</v>
      </c>
      <c r="BA4757">
        <v>0.99997369473599695</v>
      </c>
      <c r="BB4757">
        <v>1245</v>
      </c>
      <c r="BC4757">
        <v>0.89405254723288596</v>
      </c>
      <c r="BD4757">
        <v>37</v>
      </c>
      <c r="BE4757">
        <v>9.0446854821497599E-2</v>
      </c>
      <c r="BF4757">
        <v>63.311503211145897</v>
      </c>
      <c r="BG4757">
        <v>67.213368761876794</v>
      </c>
      <c r="BH4757">
        <v>61.947473608456598</v>
      </c>
      <c r="BI4757">
        <v>59.966748676563903</v>
      </c>
    </row>
    <row r="4758" spans="1:61" x14ac:dyDescent="0.25">
      <c r="A4758" s="10" t="str">
        <f>VLOOKUP(D4758,'Index-Relations'!E:F,2,FALSE)</f>
        <v>ESG</v>
      </c>
      <c r="B4758" t="s">
        <v>3450</v>
      </c>
      <c r="C4758" s="53" t="s">
        <v>2770</v>
      </c>
      <c r="D4758" s="59" t="s">
        <v>3101</v>
      </c>
      <c r="E4758" s="59" t="s">
        <v>8174</v>
      </c>
      <c r="F4758" t="s">
        <v>2602</v>
      </c>
      <c r="G4758" t="s">
        <v>2603</v>
      </c>
      <c r="H4758" t="s">
        <v>2604</v>
      </c>
      <c r="I4758" s="52">
        <v>45323</v>
      </c>
      <c r="J4758" t="s">
        <v>2457</v>
      </c>
      <c r="K4758">
        <v>1292</v>
      </c>
      <c r="L4758">
        <v>68.535398009332297</v>
      </c>
      <c r="M4758">
        <v>1291</v>
      </c>
      <c r="N4758">
        <v>1</v>
      </c>
      <c r="O4758">
        <v>72.577944210558698</v>
      </c>
      <c r="P4758">
        <v>1291</v>
      </c>
      <c r="Q4758">
        <v>1</v>
      </c>
      <c r="R4758">
        <v>1268</v>
      </c>
      <c r="S4758">
        <v>0.99527239846073801</v>
      </c>
      <c r="T4758">
        <v>33.758772807479403</v>
      </c>
      <c r="U4758">
        <v>0.64390984440486698</v>
      </c>
      <c r="V4758">
        <v>810</v>
      </c>
      <c r="W4758">
        <v>7.8083085925154602E-2</v>
      </c>
      <c r="X4758">
        <v>108</v>
      </c>
      <c r="Y4758">
        <v>1291</v>
      </c>
      <c r="Z4758">
        <v>1</v>
      </c>
      <c r="AA4758">
        <v>19.978161670731001</v>
      </c>
      <c r="AB4758">
        <v>1103</v>
      </c>
      <c r="AC4758">
        <v>0.92611272534491795</v>
      </c>
      <c r="AD4758">
        <v>188</v>
      </c>
      <c r="AE4758">
        <v>7.3887274655080895E-2</v>
      </c>
      <c r="AF4758">
        <v>1</v>
      </c>
      <c r="AG4758">
        <v>2.6367999999999998E-16</v>
      </c>
      <c r="AH4758">
        <v>2.63875597130379E-3</v>
      </c>
      <c r="AI4758">
        <v>38</v>
      </c>
      <c r="AJ4758">
        <v>64.565739569782096</v>
      </c>
      <c r="AK4758">
        <v>1291</v>
      </c>
      <c r="AL4758">
        <v>1</v>
      </c>
      <c r="AM4758">
        <v>1.08897504488344E-2</v>
      </c>
      <c r="AN4758">
        <v>12</v>
      </c>
      <c r="AO4758">
        <v>1.5701388037872299E-2</v>
      </c>
      <c r="AP4758">
        <v>9</v>
      </c>
      <c r="AQ4758">
        <v>1291</v>
      </c>
      <c r="AR4758">
        <v>1</v>
      </c>
      <c r="AS4758">
        <v>1.43941893976664E-2</v>
      </c>
      <c r="AT4758">
        <v>13</v>
      </c>
      <c r="AU4758">
        <v>6.791018645462E-3</v>
      </c>
      <c r="AV4758">
        <v>9</v>
      </c>
      <c r="AW4758">
        <v>1291</v>
      </c>
      <c r="AX4758">
        <v>1</v>
      </c>
      <c r="AY4758">
        <v>66.824440054898304</v>
      </c>
      <c r="AZ4758">
        <v>1291</v>
      </c>
      <c r="BA4758">
        <v>1</v>
      </c>
      <c r="BB4758">
        <v>1245</v>
      </c>
      <c r="BC4758">
        <v>0.89763171312497902</v>
      </c>
      <c r="BD4758">
        <v>37</v>
      </c>
      <c r="BE4758">
        <v>8.6666898837148301E-2</v>
      </c>
      <c r="BF4758">
        <v>63.816588831341903</v>
      </c>
      <c r="BG4758">
        <v>67.426825945013306</v>
      </c>
      <c r="BH4758">
        <v>62.276710064174402</v>
      </c>
      <c r="BI4758">
        <v>60.523746677379997</v>
      </c>
    </row>
    <row r="4759" spans="1:61" x14ac:dyDescent="0.25">
      <c r="A4759" s="10" t="str">
        <f>VLOOKUP(D4759,'Index-Relations'!E:F,2,FALSE)</f>
        <v>ESG</v>
      </c>
      <c r="B4759" t="s">
        <v>3450</v>
      </c>
      <c r="C4759" s="53" t="s">
        <v>2760</v>
      </c>
      <c r="D4759" s="59" t="s">
        <v>2905</v>
      </c>
      <c r="E4759" s="59" t="s">
        <v>8175</v>
      </c>
      <c r="F4759" t="s">
        <v>1838</v>
      </c>
      <c r="G4759" t="s">
        <v>1837</v>
      </c>
      <c r="H4759" t="s">
        <v>1839</v>
      </c>
      <c r="I4759" s="52">
        <v>45658</v>
      </c>
      <c r="J4759" t="s">
        <v>2457</v>
      </c>
      <c r="K4759">
        <v>2446</v>
      </c>
      <c r="L4759" s="73">
        <v>60.084560302435897</v>
      </c>
      <c r="M4759">
        <v>2406</v>
      </c>
      <c r="N4759">
        <v>0.99733622614249395</v>
      </c>
      <c r="O4759" s="73">
        <v>66.222775575369994</v>
      </c>
      <c r="P4759">
        <v>2406</v>
      </c>
      <c r="Q4759">
        <v>0.99733622614249395</v>
      </c>
      <c r="R4759">
        <v>2310</v>
      </c>
      <c r="S4759">
        <v>0.98732771661635099</v>
      </c>
      <c r="T4759">
        <v>32.937853710694498</v>
      </c>
      <c r="U4759">
        <v>0.66465206160494705</v>
      </c>
      <c r="V4759">
        <v>1742</v>
      </c>
      <c r="W4759">
        <v>0.11559788918274599</v>
      </c>
      <c r="X4759">
        <v>356</v>
      </c>
      <c r="Y4759">
        <v>2420</v>
      </c>
      <c r="Z4759">
        <v>0.99686054055187301</v>
      </c>
      <c r="AA4759">
        <v>25.728653353183699</v>
      </c>
      <c r="AB4759">
        <v>2037</v>
      </c>
      <c r="AC4759">
        <v>0.91235489908202005</v>
      </c>
      <c r="AD4759">
        <v>381</v>
      </c>
      <c r="AE4759">
        <v>8.44769956362382E-2</v>
      </c>
      <c r="AF4759">
        <v>28</v>
      </c>
      <c r="AG4759">
        <v>3.1681052817409401E-3</v>
      </c>
      <c r="AH4759">
        <v>8.8020185333867896E-3</v>
      </c>
      <c r="AI4759">
        <v>191</v>
      </c>
      <c r="AJ4759" s="73">
        <v>56.733520798786998</v>
      </c>
      <c r="AK4759">
        <v>2406</v>
      </c>
      <c r="AL4759">
        <v>0.99733622614249395</v>
      </c>
      <c r="AM4759">
        <v>1.13404399513267E-2</v>
      </c>
      <c r="AN4759">
        <v>26</v>
      </c>
      <c r="AO4759">
        <v>1.30563562170917E-2</v>
      </c>
      <c r="AP4759">
        <v>24</v>
      </c>
      <c r="AQ4759">
        <v>2440</v>
      </c>
      <c r="AR4759">
        <v>0.99982330858675195</v>
      </c>
      <c r="AS4759">
        <v>1.7875784948942999E-2</v>
      </c>
      <c r="AT4759">
        <v>16</v>
      </c>
      <c r="AU4759">
        <v>7.1513635376168798E-3</v>
      </c>
      <c r="AV4759">
        <v>12</v>
      </c>
      <c r="AW4759">
        <v>2440</v>
      </c>
      <c r="AX4759">
        <v>0.99982330858675195</v>
      </c>
      <c r="AY4759" s="73">
        <v>57.535235484984</v>
      </c>
      <c r="AZ4759">
        <v>2406</v>
      </c>
      <c r="BA4759">
        <v>0.99733622614249395</v>
      </c>
      <c r="BB4759">
        <v>2345</v>
      </c>
      <c r="BC4759">
        <v>0.86367890599275798</v>
      </c>
      <c r="BD4759">
        <v>71</v>
      </c>
      <c r="BE4759">
        <v>0.123088046376902</v>
      </c>
      <c r="BF4759">
        <v>60.084560302435897</v>
      </c>
      <c r="BG4759">
        <v>66.222775575369994</v>
      </c>
      <c r="BH4759">
        <v>57.535235484984</v>
      </c>
      <c r="BI4759">
        <v>56.733520798786998</v>
      </c>
    </row>
    <row r="4760" spans="1:61" x14ac:dyDescent="0.25">
      <c r="A4760" s="10" t="str">
        <f>VLOOKUP(D4760,'Index-Relations'!E:F,2,FALSE)</f>
        <v>ESG</v>
      </c>
      <c r="B4760" t="s">
        <v>3450</v>
      </c>
      <c r="C4760" s="53" t="s">
        <v>2761</v>
      </c>
      <c r="D4760" s="59" t="s">
        <v>2905</v>
      </c>
      <c r="E4760" s="59" t="s">
        <v>8176</v>
      </c>
      <c r="F4760" t="s">
        <v>1838</v>
      </c>
      <c r="G4760" t="s">
        <v>1837</v>
      </c>
      <c r="H4760" t="s">
        <v>1839</v>
      </c>
      <c r="I4760" s="52">
        <v>45628</v>
      </c>
      <c r="J4760" t="s">
        <v>2457</v>
      </c>
      <c r="K4760">
        <v>2449</v>
      </c>
      <c r="L4760" s="73">
        <v>60.184171249773001</v>
      </c>
      <c r="M4760">
        <v>2406</v>
      </c>
      <c r="N4760">
        <v>0.99729602092246095</v>
      </c>
      <c r="O4760" s="73">
        <v>66.179047094167998</v>
      </c>
      <c r="P4760">
        <v>2406</v>
      </c>
      <c r="Q4760">
        <v>0.99729602092246095</v>
      </c>
      <c r="R4760">
        <v>2310</v>
      </c>
      <c r="S4760">
        <v>0.98719622259575701</v>
      </c>
      <c r="T4760">
        <v>32.960666749439902</v>
      </c>
      <c r="U4760">
        <v>0.66535553010055004</v>
      </c>
      <c r="V4760">
        <v>1737</v>
      </c>
      <c r="W4760">
        <v>0.113695390250256</v>
      </c>
      <c r="X4760">
        <v>355</v>
      </c>
      <c r="Y4760">
        <v>2414</v>
      </c>
      <c r="Z4760">
        <v>0.99657652220628301</v>
      </c>
      <c r="AA4760">
        <v>23.5705417650125</v>
      </c>
      <c r="AB4760">
        <v>2036</v>
      </c>
      <c r="AC4760">
        <v>0.91306443800290604</v>
      </c>
      <c r="AD4760">
        <v>376</v>
      </c>
      <c r="AE4760">
        <v>8.3486523112512201E-2</v>
      </c>
      <c r="AF4760">
        <v>37</v>
      </c>
      <c r="AG4760">
        <v>3.4490388845810601E-3</v>
      </c>
      <c r="AH4760">
        <v>8.5741887011133392E-3</v>
      </c>
      <c r="AI4760">
        <v>189</v>
      </c>
      <c r="AJ4760" s="73">
        <v>56.843625550501898</v>
      </c>
      <c r="AK4760">
        <v>2406</v>
      </c>
      <c r="AL4760">
        <v>0.99729602092246095</v>
      </c>
      <c r="AM4760">
        <v>1.1875535774244E-2</v>
      </c>
      <c r="AN4760">
        <v>26</v>
      </c>
      <c r="AO4760">
        <v>1.30686265471737E-2</v>
      </c>
      <c r="AP4760">
        <v>24</v>
      </c>
      <c r="AQ4760">
        <v>2440</v>
      </c>
      <c r="AR4760">
        <v>0.99975580244559403</v>
      </c>
      <c r="AS4760">
        <v>1.7992224968023999E-2</v>
      </c>
      <c r="AT4760">
        <v>16</v>
      </c>
      <c r="AU4760">
        <v>7.5573832047462304E-3</v>
      </c>
      <c r="AV4760">
        <v>12</v>
      </c>
      <c r="AW4760">
        <v>2440</v>
      </c>
      <c r="AX4760">
        <v>0.99975580244559403</v>
      </c>
      <c r="AY4760" s="73">
        <v>57.789559600334897</v>
      </c>
      <c r="AZ4760">
        <v>2406</v>
      </c>
      <c r="BA4760">
        <v>0.99729602092246095</v>
      </c>
      <c r="BB4760">
        <v>2345</v>
      </c>
      <c r="BC4760">
        <v>0.86655954538534796</v>
      </c>
      <c r="BD4760">
        <v>71</v>
      </c>
      <c r="BE4760">
        <v>0.120127630513071</v>
      </c>
      <c r="BF4760">
        <v>60.184171249773001</v>
      </c>
      <c r="BG4760">
        <v>66.179047094167998</v>
      </c>
      <c r="BH4760">
        <v>57.789559600334897</v>
      </c>
      <c r="BI4760">
        <v>56.843625550501898</v>
      </c>
    </row>
    <row r="4761" spans="1:61" x14ac:dyDescent="0.25">
      <c r="A4761" s="10" t="str">
        <f>VLOOKUP(D4761,'Index-Relations'!E:F,2,FALSE)</f>
        <v>ESG</v>
      </c>
      <c r="B4761" t="s">
        <v>3450</v>
      </c>
      <c r="C4761" s="53" t="s">
        <v>2762</v>
      </c>
      <c r="D4761" s="59" t="s">
        <v>2905</v>
      </c>
      <c r="E4761" s="59" t="s">
        <v>8177</v>
      </c>
      <c r="F4761" t="s">
        <v>1838</v>
      </c>
      <c r="G4761" t="s">
        <v>1837</v>
      </c>
      <c r="H4761" t="s">
        <v>1839</v>
      </c>
      <c r="I4761" s="52">
        <v>45597</v>
      </c>
      <c r="J4761" t="s">
        <v>2457</v>
      </c>
      <c r="K4761">
        <v>2449</v>
      </c>
      <c r="L4761" s="73">
        <v>60.702550738016001</v>
      </c>
      <c r="M4761">
        <v>2406</v>
      </c>
      <c r="N4761">
        <v>0.99731697047263501</v>
      </c>
      <c r="O4761" s="73">
        <v>66.519177672740895</v>
      </c>
      <c r="P4761">
        <v>2406</v>
      </c>
      <c r="Q4761">
        <v>0.99731697047263501</v>
      </c>
      <c r="R4761">
        <v>2310</v>
      </c>
      <c r="S4761">
        <v>0.98710706158385197</v>
      </c>
      <c r="T4761">
        <v>33.138352910026498</v>
      </c>
      <c r="U4761">
        <v>0.66758456702983604</v>
      </c>
      <c r="V4761">
        <v>1732</v>
      </c>
      <c r="W4761">
        <v>0.114134608535713</v>
      </c>
      <c r="X4761">
        <v>354</v>
      </c>
      <c r="Y4761">
        <v>2411</v>
      </c>
      <c r="Z4761">
        <v>0.99647982909909905</v>
      </c>
      <c r="AA4761">
        <v>23.995837863776298</v>
      </c>
      <c r="AB4761">
        <v>2023</v>
      </c>
      <c r="AC4761">
        <v>0.91108958476495905</v>
      </c>
      <c r="AD4761">
        <v>386</v>
      </c>
      <c r="AE4761">
        <v>8.5361033466078401E-2</v>
      </c>
      <c r="AF4761">
        <v>40</v>
      </c>
      <c r="AG4761">
        <v>3.54938176896246E-3</v>
      </c>
      <c r="AH4761">
        <v>9.2682399851748594E-3</v>
      </c>
      <c r="AI4761">
        <v>187</v>
      </c>
      <c r="AJ4761" s="73">
        <v>57.454205800761997</v>
      </c>
      <c r="AK4761">
        <v>2406</v>
      </c>
      <c r="AL4761">
        <v>0.99731697047263501</v>
      </c>
      <c r="AM4761">
        <v>1.2835152647169499E-2</v>
      </c>
      <c r="AN4761">
        <v>26</v>
      </c>
      <c r="AO4761">
        <v>1.2148820452307601E-2</v>
      </c>
      <c r="AP4761">
        <v>23</v>
      </c>
      <c r="AQ4761">
        <v>2439</v>
      </c>
      <c r="AR4761">
        <v>0.99972502449844003</v>
      </c>
      <c r="AS4761">
        <v>1.8366421808904701E-2</v>
      </c>
      <c r="AT4761">
        <v>16</v>
      </c>
      <c r="AU4761">
        <v>7.9187278925710296E-3</v>
      </c>
      <c r="AV4761">
        <v>14</v>
      </c>
      <c r="AW4761">
        <v>2440</v>
      </c>
      <c r="AX4761">
        <v>0.99973091546549397</v>
      </c>
      <c r="AY4761" s="73">
        <v>58.276267254787001</v>
      </c>
      <c r="AZ4761">
        <v>2406</v>
      </c>
      <c r="BA4761">
        <v>0.99731697047263501</v>
      </c>
      <c r="BB4761">
        <v>2341</v>
      </c>
      <c r="BC4761">
        <v>0.86582992135748504</v>
      </c>
      <c r="BD4761">
        <v>75</v>
      </c>
      <c r="BE4761">
        <v>0.121746282688647</v>
      </c>
      <c r="BF4761">
        <v>60.702550738016001</v>
      </c>
      <c r="BG4761">
        <v>66.519177672740895</v>
      </c>
      <c r="BH4761">
        <v>58.276267254787001</v>
      </c>
      <c r="BI4761">
        <v>57.454205800761997</v>
      </c>
    </row>
    <row r="4762" spans="1:61" x14ac:dyDescent="0.25">
      <c r="A4762" s="10" t="str">
        <f>VLOOKUP(D4762,'Index-Relations'!E:F,2,FALSE)</f>
        <v>ESG</v>
      </c>
      <c r="B4762" t="s">
        <v>3450</v>
      </c>
      <c r="C4762" s="53" t="s">
        <v>2763</v>
      </c>
      <c r="D4762" s="59" t="s">
        <v>2905</v>
      </c>
      <c r="E4762" s="59" t="s">
        <v>8178</v>
      </c>
      <c r="F4762" t="s">
        <v>1838</v>
      </c>
      <c r="G4762" t="s">
        <v>1837</v>
      </c>
      <c r="H4762" t="s">
        <v>1839</v>
      </c>
      <c r="I4762" s="52">
        <v>45566</v>
      </c>
      <c r="J4762" t="s">
        <v>2457</v>
      </c>
      <c r="K4762">
        <v>2448</v>
      </c>
      <c r="L4762" s="73">
        <v>60.85882073426</v>
      </c>
      <c r="M4762">
        <v>2406</v>
      </c>
      <c r="N4762">
        <v>0.99751818920990298</v>
      </c>
      <c r="O4762" s="73">
        <v>66.659732772394904</v>
      </c>
      <c r="P4762">
        <v>2406</v>
      </c>
      <c r="Q4762">
        <v>0.99751818920990298</v>
      </c>
      <c r="R4762">
        <v>2310</v>
      </c>
      <c r="S4762">
        <v>0.98745712692396004</v>
      </c>
      <c r="T4762">
        <v>33.381248686358802</v>
      </c>
      <c r="U4762">
        <v>0.66848360320384703</v>
      </c>
      <c r="V4762">
        <v>1725</v>
      </c>
      <c r="W4762">
        <v>0.115675409768838</v>
      </c>
      <c r="X4762">
        <v>352</v>
      </c>
      <c r="Y4762">
        <v>2406</v>
      </c>
      <c r="Z4762">
        <v>0.996573452287558</v>
      </c>
      <c r="AA4762">
        <v>23.798342261986701</v>
      </c>
      <c r="AB4762">
        <v>2027</v>
      </c>
      <c r="AC4762">
        <v>0.92245019021843599</v>
      </c>
      <c r="AD4762">
        <v>377</v>
      </c>
      <c r="AE4762">
        <v>7.4091578181489301E-2</v>
      </c>
      <c r="AF4762">
        <v>44</v>
      </c>
      <c r="AG4762">
        <v>3.4582316000747E-3</v>
      </c>
      <c r="AH4762">
        <v>8.4179650017840203E-3</v>
      </c>
      <c r="AI4762">
        <v>188</v>
      </c>
      <c r="AJ4762" s="73">
        <v>57.5598299621699</v>
      </c>
      <c r="AK4762">
        <v>2406</v>
      </c>
      <c r="AL4762">
        <v>0.99751818920990298</v>
      </c>
      <c r="AM4762">
        <v>1.3230992435469401E-2</v>
      </c>
      <c r="AN4762">
        <v>26</v>
      </c>
      <c r="AO4762">
        <v>1.26775381530978E-2</v>
      </c>
      <c r="AP4762">
        <v>23</v>
      </c>
      <c r="AQ4762">
        <v>2439</v>
      </c>
      <c r="AR4762">
        <v>0.99973378082418896</v>
      </c>
      <c r="AS4762">
        <v>1.82666112147188E-2</v>
      </c>
      <c r="AT4762">
        <v>16</v>
      </c>
      <c r="AU4762">
        <v>7.4450538039817302E-3</v>
      </c>
      <c r="AV4762">
        <v>14</v>
      </c>
      <c r="AW4762">
        <v>2440</v>
      </c>
      <c r="AX4762">
        <v>0.99973966362625</v>
      </c>
      <c r="AY4762" s="73">
        <v>58.422980531062997</v>
      </c>
      <c r="AZ4762">
        <v>2406</v>
      </c>
      <c r="BA4762">
        <v>0.99751818920990298</v>
      </c>
      <c r="BB4762">
        <v>2341</v>
      </c>
      <c r="BC4762">
        <v>0.86523666349236505</v>
      </c>
      <c r="BD4762">
        <v>75</v>
      </c>
      <c r="BE4762">
        <v>0.121819579178726</v>
      </c>
      <c r="BF4762">
        <v>60.85882073426</v>
      </c>
      <c r="BG4762">
        <v>66.659732772394904</v>
      </c>
      <c r="BH4762">
        <v>58.422980531062997</v>
      </c>
      <c r="BI4762">
        <v>57.5598299621699</v>
      </c>
    </row>
    <row r="4763" spans="1:61" x14ac:dyDescent="0.25">
      <c r="A4763" s="10" t="str">
        <f>VLOOKUP(D4763,'Index-Relations'!E:F,2,FALSE)</f>
        <v>ESG</v>
      </c>
      <c r="B4763" t="s">
        <v>3450</v>
      </c>
      <c r="C4763" s="53" t="s">
        <v>2764</v>
      </c>
      <c r="D4763" s="59" t="s">
        <v>2905</v>
      </c>
      <c r="E4763" s="59" t="s">
        <v>8179</v>
      </c>
      <c r="F4763" t="s">
        <v>1838</v>
      </c>
      <c r="G4763" t="s">
        <v>1837</v>
      </c>
      <c r="H4763" t="s">
        <v>1839</v>
      </c>
      <c r="I4763" s="52">
        <v>45537</v>
      </c>
      <c r="J4763" t="s">
        <v>2457</v>
      </c>
      <c r="K4763">
        <v>2701</v>
      </c>
      <c r="L4763" s="73">
        <v>61.128798258133003</v>
      </c>
      <c r="M4763">
        <v>2651</v>
      </c>
      <c r="N4763">
        <v>0.99772044714865404</v>
      </c>
      <c r="O4763" s="73">
        <v>66.500197044831907</v>
      </c>
      <c r="P4763">
        <v>2651</v>
      </c>
      <c r="Q4763">
        <v>0.99772044714865404</v>
      </c>
      <c r="R4763">
        <v>2542</v>
      </c>
      <c r="S4763">
        <v>0.98848332476176903</v>
      </c>
      <c r="T4763">
        <v>33.485759570450497</v>
      </c>
      <c r="U4763">
        <v>0.677873777812948</v>
      </c>
      <c r="V4763">
        <v>1911</v>
      </c>
      <c r="W4763">
        <v>0.117784303354628</v>
      </c>
      <c r="X4763">
        <v>393</v>
      </c>
      <c r="Y4763">
        <v>2651</v>
      </c>
      <c r="Z4763">
        <v>0.99679892362078504</v>
      </c>
      <c r="AA4763">
        <v>24.432710419833001</v>
      </c>
      <c r="AB4763">
        <v>2221</v>
      </c>
      <c r="AC4763">
        <v>0.93272700913183504</v>
      </c>
      <c r="AD4763">
        <v>456</v>
      </c>
      <c r="AE4763">
        <v>7.3625420158552293E-2</v>
      </c>
      <c r="AF4763">
        <v>24</v>
      </c>
      <c r="AG4763">
        <v>0</v>
      </c>
      <c r="AH4763">
        <v>8.2168864667503394E-3</v>
      </c>
      <c r="AI4763">
        <v>197</v>
      </c>
      <c r="AJ4763" s="73">
        <v>57.858528718930003</v>
      </c>
      <c r="AK4763">
        <v>2651</v>
      </c>
      <c r="AL4763">
        <v>0.99772044714865404</v>
      </c>
      <c r="AM4763">
        <v>1.26433875161208E-2</v>
      </c>
      <c r="AN4763">
        <v>25</v>
      </c>
      <c r="AO4763">
        <v>1.1970185667162099E-2</v>
      </c>
      <c r="AP4763">
        <v>23</v>
      </c>
      <c r="AQ4763">
        <v>2692</v>
      </c>
      <c r="AR4763">
        <v>0.99980215301603403</v>
      </c>
      <c r="AS4763">
        <v>1.8438747701954899E-2</v>
      </c>
      <c r="AT4763">
        <v>16</v>
      </c>
      <c r="AU4763">
        <v>7.5228462527975604E-3</v>
      </c>
      <c r="AV4763">
        <v>16</v>
      </c>
      <c r="AW4763">
        <v>2693</v>
      </c>
      <c r="AX4763">
        <v>0.99980826459522698</v>
      </c>
      <c r="AY4763" s="73">
        <v>59.017306365456903</v>
      </c>
      <c r="AZ4763">
        <v>2651</v>
      </c>
      <c r="BA4763">
        <v>0.99772044714865404</v>
      </c>
      <c r="BB4763">
        <v>2593</v>
      </c>
      <c r="BC4763">
        <v>0.87060869848613698</v>
      </c>
      <c r="BD4763">
        <v>76</v>
      </c>
      <c r="BE4763">
        <v>0.117223268862734</v>
      </c>
      <c r="BF4763">
        <v>61.128798258133003</v>
      </c>
      <c r="BG4763">
        <v>66.500197044831907</v>
      </c>
      <c r="BH4763">
        <v>59.017306365456903</v>
      </c>
      <c r="BI4763">
        <v>57.858528718930003</v>
      </c>
    </row>
    <row r="4764" spans="1:61" x14ac:dyDescent="0.25">
      <c r="A4764" s="10" t="str">
        <f>VLOOKUP(D4764,'Index-Relations'!E:F,2,FALSE)</f>
        <v>ESG</v>
      </c>
      <c r="B4764" t="s">
        <v>3450</v>
      </c>
      <c r="C4764" s="53" t="s">
        <v>3350</v>
      </c>
      <c r="D4764" s="59" t="s">
        <v>2905</v>
      </c>
      <c r="E4764" s="59" t="s">
        <v>8180</v>
      </c>
      <c r="F4764" t="s">
        <v>1838</v>
      </c>
      <c r="G4764" t="s">
        <v>1837</v>
      </c>
      <c r="H4764" t="s">
        <v>1839</v>
      </c>
      <c r="I4764" s="52">
        <v>45505</v>
      </c>
      <c r="J4764" t="s">
        <v>2457</v>
      </c>
      <c r="K4764">
        <v>2702</v>
      </c>
      <c r="L4764" s="73">
        <v>61.260151452760901</v>
      </c>
      <c r="M4764">
        <v>2652</v>
      </c>
      <c r="N4764">
        <v>0.99777633047446301</v>
      </c>
      <c r="O4764" s="73">
        <v>66.459944841660999</v>
      </c>
      <c r="P4764">
        <v>2652</v>
      </c>
      <c r="Q4764">
        <v>0.99777633047446301</v>
      </c>
      <c r="R4764">
        <v>2543</v>
      </c>
      <c r="S4764">
        <v>0.988638797780516</v>
      </c>
      <c r="T4764">
        <v>33.504235836860197</v>
      </c>
      <c r="U4764">
        <v>0.68106386477636205</v>
      </c>
      <c r="V4764">
        <v>1910</v>
      </c>
      <c r="W4764">
        <v>0.124613303029264</v>
      </c>
      <c r="X4764">
        <v>389</v>
      </c>
      <c r="Y4764">
        <v>2646</v>
      </c>
      <c r="Z4764">
        <v>0.99682211704914703</v>
      </c>
      <c r="AA4764">
        <v>25.040116106978601</v>
      </c>
      <c r="AB4764">
        <v>2192</v>
      </c>
      <c r="AC4764">
        <v>0.93312545126515301</v>
      </c>
      <c r="AD4764">
        <v>452</v>
      </c>
      <c r="AE4764">
        <v>6.3662268152092694E-2</v>
      </c>
      <c r="AF4764">
        <v>58</v>
      </c>
      <c r="AG4764">
        <v>3.2122805827533201E-3</v>
      </c>
      <c r="AH4764">
        <v>8.2570628369266607E-3</v>
      </c>
      <c r="AI4764">
        <v>196</v>
      </c>
      <c r="AJ4764" s="73">
        <v>57.962245705542998</v>
      </c>
      <c r="AK4764">
        <v>2652</v>
      </c>
      <c r="AL4764">
        <v>0.99777633047446301</v>
      </c>
      <c r="AM4764">
        <v>1.26367023152654E-2</v>
      </c>
      <c r="AN4764">
        <v>25</v>
      </c>
      <c r="AO4764">
        <v>1.18773139048982E-2</v>
      </c>
      <c r="AP4764">
        <v>23</v>
      </c>
      <c r="AQ4764">
        <v>2690</v>
      </c>
      <c r="AR4764">
        <v>0.99908099028790598</v>
      </c>
      <c r="AS4764">
        <v>1.8913941169413501E-2</v>
      </c>
      <c r="AT4764">
        <v>18</v>
      </c>
      <c r="AU4764">
        <v>7.2448621411328601E-3</v>
      </c>
      <c r="AV4764">
        <v>16</v>
      </c>
      <c r="AW4764">
        <v>2690</v>
      </c>
      <c r="AX4764">
        <v>0.99908222866362595</v>
      </c>
      <c r="AY4764" s="73">
        <v>59.259967359833901</v>
      </c>
      <c r="AZ4764">
        <v>2652</v>
      </c>
      <c r="BA4764">
        <v>0.99777633047446301</v>
      </c>
      <c r="BB4764">
        <v>2595</v>
      </c>
      <c r="BC4764">
        <v>0.87283477994456904</v>
      </c>
      <c r="BD4764">
        <v>72</v>
      </c>
      <c r="BE4764">
        <v>0.114368896438439</v>
      </c>
      <c r="BF4764">
        <v>61.260151452760901</v>
      </c>
      <c r="BG4764">
        <v>66.459944841660999</v>
      </c>
      <c r="BH4764">
        <v>59.259967359833901</v>
      </c>
      <c r="BI4764">
        <v>57.962245705542998</v>
      </c>
    </row>
    <row r="4765" spans="1:61" x14ac:dyDescent="0.25">
      <c r="A4765" s="10" t="str">
        <f>VLOOKUP(D4765,'Index-Relations'!E:F,2,FALSE)</f>
        <v>ESG</v>
      </c>
      <c r="B4765" t="s">
        <v>3450</v>
      </c>
      <c r="C4765" s="53" t="s">
        <v>2765</v>
      </c>
      <c r="D4765" s="59" t="s">
        <v>2905</v>
      </c>
      <c r="E4765" s="59" t="s">
        <v>8181</v>
      </c>
      <c r="F4765" t="s">
        <v>1838</v>
      </c>
      <c r="G4765" t="s">
        <v>1837</v>
      </c>
      <c r="H4765" t="s">
        <v>1839</v>
      </c>
      <c r="I4765" s="52">
        <v>45474</v>
      </c>
      <c r="J4765" t="s">
        <v>2457</v>
      </c>
      <c r="K4765">
        <v>2703</v>
      </c>
      <c r="L4765" s="73">
        <v>61.798561573047003</v>
      </c>
      <c r="M4765">
        <v>2653</v>
      </c>
      <c r="N4765">
        <v>0.99775760305852501</v>
      </c>
      <c r="O4765" s="73">
        <v>66.617292156950995</v>
      </c>
      <c r="P4765">
        <v>2653</v>
      </c>
      <c r="Q4765">
        <v>0.99775760305852501</v>
      </c>
      <c r="R4765">
        <v>2544</v>
      </c>
      <c r="S4765">
        <v>0.98860353454602401</v>
      </c>
      <c r="T4765">
        <v>33.240060117336199</v>
      </c>
      <c r="U4765">
        <v>0.68807671419549898</v>
      </c>
      <c r="V4765">
        <v>1900</v>
      </c>
      <c r="W4765">
        <v>0.124745778067055</v>
      </c>
      <c r="X4765">
        <v>387</v>
      </c>
      <c r="Y4765">
        <v>2643</v>
      </c>
      <c r="Z4765">
        <v>0.99508439064041199</v>
      </c>
      <c r="AA4765">
        <v>24.969171206755799</v>
      </c>
      <c r="AB4765">
        <v>2163</v>
      </c>
      <c r="AC4765">
        <v>0.92577853527717402</v>
      </c>
      <c r="AD4765">
        <v>476</v>
      </c>
      <c r="AE4765">
        <v>6.9106336949182501E-2</v>
      </c>
      <c r="AF4765">
        <v>64</v>
      </c>
      <c r="AG4765">
        <v>5.1151277736429801E-3</v>
      </c>
      <c r="AH4765">
        <v>7.3146408048524597E-3</v>
      </c>
      <c r="AI4765">
        <v>195</v>
      </c>
      <c r="AJ4765" s="73">
        <v>58.376153290574997</v>
      </c>
      <c r="AK4765">
        <v>2653</v>
      </c>
      <c r="AL4765">
        <v>0.99775760305852501</v>
      </c>
      <c r="AM4765">
        <v>1.2390334621746201E-2</v>
      </c>
      <c r="AN4765">
        <v>25</v>
      </c>
      <c r="AO4765">
        <v>1.14469611047179E-2</v>
      </c>
      <c r="AP4765">
        <v>23</v>
      </c>
      <c r="AQ4765">
        <v>2691</v>
      </c>
      <c r="AR4765">
        <v>0.99908186954322797</v>
      </c>
      <c r="AS4765">
        <v>1.8066020518597299E-2</v>
      </c>
      <c r="AT4765">
        <v>18</v>
      </c>
      <c r="AU4765">
        <v>6.6506377588545296E-3</v>
      </c>
      <c r="AV4765">
        <v>16</v>
      </c>
      <c r="AW4765">
        <v>2691</v>
      </c>
      <c r="AX4765">
        <v>0.99908306910755795</v>
      </c>
      <c r="AY4765" s="73">
        <v>60.122723896265001</v>
      </c>
      <c r="AZ4765">
        <v>2653</v>
      </c>
      <c r="BA4765">
        <v>0.99775760305852501</v>
      </c>
      <c r="BB4765">
        <v>2596</v>
      </c>
      <c r="BC4765">
        <v>0.87325843291335203</v>
      </c>
      <c r="BD4765">
        <v>72</v>
      </c>
      <c r="BE4765">
        <v>0.11437647552515801</v>
      </c>
      <c r="BF4765">
        <v>61.798561573047003</v>
      </c>
      <c r="BG4765">
        <v>66.617292156950995</v>
      </c>
      <c r="BH4765">
        <v>60.122723896265001</v>
      </c>
      <c r="BI4765">
        <v>58.376153290574997</v>
      </c>
    </row>
    <row r="4766" spans="1:61" x14ac:dyDescent="0.25">
      <c r="A4766" s="10" t="str">
        <f>VLOOKUP(D4766,'Index-Relations'!E:F,2,FALSE)</f>
        <v>ESG</v>
      </c>
      <c r="B4766" t="s">
        <v>3450</v>
      </c>
      <c r="C4766" s="53" t="s">
        <v>2766</v>
      </c>
      <c r="D4766" s="59" t="s">
        <v>2905</v>
      </c>
      <c r="E4766" s="59" t="s">
        <v>8182</v>
      </c>
      <c r="F4766" t="s">
        <v>1838</v>
      </c>
      <c r="G4766" t="s">
        <v>1837</v>
      </c>
      <c r="H4766" t="s">
        <v>1839</v>
      </c>
      <c r="I4766" s="52">
        <v>45446</v>
      </c>
      <c r="J4766" t="s">
        <v>2457</v>
      </c>
      <c r="K4766">
        <v>2529</v>
      </c>
      <c r="L4766" s="73">
        <v>63.291005364132999</v>
      </c>
      <c r="M4766">
        <v>2516</v>
      </c>
      <c r="N4766">
        <v>0.99847993236960797</v>
      </c>
      <c r="O4766" s="73">
        <v>67.820245736710007</v>
      </c>
      <c r="P4766">
        <v>2516</v>
      </c>
      <c r="Q4766">
        <v>0.99847993236960797</v>
      </c>
      <c r="R4766">
        <v>2416</v>
      </c>
      <c r="S4766">
        <v>0.98939071505734499</v>
      </c>
      <c r="T4766">
        <v>32.837353237689797</v>
      </c>
      <c r="U4766">
        <v>0.69790506180088796</v>
      </c>
      <c r="V4766">
        <v>1796</v>
      </c>
      <c r="W4766">
        <v>0.14275718727294601</v>
      </c>
      <c r="X4766">
        <v>368</v>
      </c>
      <c r="Y4766">
        <v>2498</v>
      </c>
      <c r="Z4766">
        <v>0.99560661539723005</v>
      </c>
      <c r="AA4766">
        <v>27.013603754043899</v>
      </c>
      <c r="AB4766">
        <v>2058</v>
      </c>
      <c r="AC4766">
        <v>0.93287885694814199</v>
      </c>
      <c r="AD4766">
        <v>437</v>
      </c>
      <c r="AE4766">
        <v>6.26294729764139E-2</v>
      </c>
      <c r="AF4766">
        <v>34</v>
      </c>
      <c r="AG4766">
        <v>4.4916700754437603E-3</v>
      </c>
      <c r="AH4766">
        <v>7.1018742816899398E-3</v>
      </c>
      <c r="AI4766">
        <v>180</v>
      </c>
      <c r="AJ4766" s="73">
        <v>59.928540683305897</v>
      </c>
      <c r="AK4766">
        <v>2516</v>
      </c>
      <c r="AL4766">
        <v>0.99847993236960797</v>
      </c>
      <c r="AM4766">
        <v>1.20913605408894E-2</v>
      </c>
      <c r="AN4766">
        <v>21</v>
      </c>
      <c r="AO4766">
        <v>1.31783698342284E-2</v>
      </c>
      <c r="AP4766">
        <v>21</v>
      </c>
      <c r="AQ4766">
        <v>2526</v>
      </c>
      <c r="AR4766">
        <v>0.99918719520494703</v>
      </c>
      <c r="AS4766">
        <v>1.9800166779592201E-2</v>
      </c>
      <c r="AT4766">
        <v>17</v>
      </c>
      <c r="AU4766">
        <v>7.2379627044109702E-3</v>
      </c>
      <c r="AV4766">
        <v>14</v>
      </c>
      <c r="AW4766">
        <v>2526</v>
      </c>
      <c r="AX4766">
        <v>0.99918719520494703</v>
      </c>
      <c r="AY4766" s="73">
        <v>61.637490153957003</v>
      </c>
      <c r="AZ4766">
        <v>2516</v>
      </c>
      <c r="BA4766">
        <v>0.99847993236960797</v>
      </c>
      <c r="BB4766">
        <v>2436</v>
      </c>
      <c r="BC4766">
        <v>0.87322571387973302</v>
      </c>
      <c r="BD4766">
        <v>69</v>
      </c>
      <c r="BE4766">
        <v>0.11278311149098499</v>
      </c>
      <c r="BF4766">
        <v>63.291005364132999</v>
      </c>
      <c r="BG4766">
        <v>67.820245736710007</v>
      </c>
      <c r="BH4766">
        <v>61.637490153957003</v>
      </c>
      <c r="BI4766">
        <v>59.928540683305897</v>
      </c>
    </row>
    <row r="4767" spans="1:61" x14ac:dyDescent="0.25">
      <c r="A4767" s="10" t="str">
        <f>VLOOKUP(D4767,'Index-Relations'!E:F,2,FALSE)</f>
        <v>ESG</v>
      </c>
      <c r="B4767" t="s">
        <v>3450</v>
      </c>
      <c r="C4767" s="53" t="s">
        <v>2767</v>
      </c>
      <c r="D4767" s="59" t="s">
        <v>2905</v>
      </c>
      <c r="E4767" s="59" t="s">
        <v>8183</v>
      </c>
      <c r="F4767" t="s">
        <v>1838</v>
      </c>
      <c r="G4767" t="s">
        <v>1837</v>
      </c>
      <c r="H4767" t="s">
        <v>1839</v>
      </c>
      <c r="I4767" s="52">
        <v>45413</v>
      </c>
      <c r="J4767" t="s">
        <v>2457</v>
      </c>
      <c r="K4767">
        <v>2533</v>
      </c>
      <c r="L4767" s="73">
        <v>63.28544654121</v>
      </c>
      <c r="M4767">
        <v>2519</v>
      </c>
      <c r="N4767">
        <v>0.99855217932714602</v>
      </c>
      <c r="O4767" s="73">
        <v>67.871541780472</v>
      </c>
      <c r="P4767">
        <v>2519</v>
      </c>
      <c r="Q4767">
        <v>0.99855217932714602</v>
      </c>
      <c r="R4767">
        <v>2419</v>
      </c>
      <c r="S4767">
        <v>0.98908325832208099</v>
      </c>
      <c r="T4767">
        <v>33.097600578232701</v>
      </c>
      <c r="U4767">
        <v>0.69064910906471499</v>
      </c>
      <c r="V4767">
        <v>1798</v>
      </c>
      <c r="W4767">
        <v>0.13713881040225001</v>
      </c>
      <c r="X4767">
        <v>369</v>
      </c>
      <c r="Y4767">
        <v>2501</v>
      </c>
      <c r="Z4767">
        <v>0.995729874148778</v>
      </c>
      <c r="AA4767">
        <v>27.662031536518299</v>
      </c>
      <c r="AB4767">
        <v>2056</v>
      </c>
      <c r="AC4767">
        <v>0.93202575538541399</v>
      </c>
      <c r="AD4767">
        <v>442</v>
      </c>
      <c r="AE4767">
        <v>6.3597630118624501E-2</v>
      </c>
      <c r="AF4767">
        <v>35</v>
      </c>
      <c r="AG4767">
        <v>4.3766144959608002E-3</v>
      </c>
      <c r="AH4767">
        <v>6.8186113668296001E-3</v>
      </c>
      <c r="AI4767">
        <v>180</v>
      </c>
      <c r="AJ4767" s="73">
        <v>59.743605573027899</v>
      </c>
      <c r="AK4767">
        <v>2519</v>
      </c>
      <c r="AL4767">
        <v>0.99855217932714602</v>
      </c>
      <c r="AM4767">
        <v>1.2134317480614399E-2</v>
      </c>
      <c r="AN4767">
        <v>21</v>
      </c>
      <c r="AO4767">
        <v>1.66599306857373E-2</v>
      </c>
      <c r="AP4767">
        <v>22</v>
      </c>
      <c r="AQ4767">
        <v>2528</v>
      </c>
      <c r="AR4767">
        <v>0.99924745050078601</v>
      </c>
      <c r="AS4767">
        <v>1.9715791408705E-2</v>
      </c>
      <c r="AT4767">
        <v>17</v>
      </c>
      <c r="AU4767">
        <v>7.1112835902397802E-3</v>
      </c>
      <c r="AV4767">
        <v>15</v>
      </c>
      <c r="AW4767">
        <v>2528</v>
      </c>
      <c r="AX4767">
        <v>0.99924745050078601</v>
      </c>
      <c r="AY4767" s="73">
        <v>61.715079327199</v>
      </c>
      <c r="AZ4767">
        <v>2519</v>
      </c>
      <c r="BA4767">
        <v>0.99855217932714602</v>
      </c>
      <c r="BB4767">
        <v>2432</v>
      </c>
      <c r="BC4767">
        <v>0.87708506910927297</v>
      </c>
      <c r="BD4767">
        <v>74</v>
      </c>
      <c r="BE4767">
        <v>0.10550245070577501</v>
      </c>
      <c r="BF4767">
        <v>63.28544654121</v>
      </c>
      <c r="BG4767">
        <v>67.871541780472</v>
      </c>
      <c r="BH4767">
        <v>61.715079327199</v>
      </c>
      <c r="BI4767">
        <v>59.743605573027899</v>
      </c>
    </row>
    <row r="4768" spans="1:61" x14ac:dyDescent="0.25">
      <c r="A4768" s="10" t="str">
        <f>VLOOKUP(D4768,'Index-Relations'!E:F,2,FALSE)</f>
        <v>ESG</v>
      </c>
      <c r="B4768" t="s">
        <v>3450</v>
      </c>
      <c r="C4768" s="53" t="s">
        <v>2768</v>
      </c>
      <c r="D4768" s="59" t="s">
        <v>2905</v>
      </c>
      <c r="E4768" s="59" t="s">
        <v>8184</v>
      </c>
      <c r="F4768" t="s">
        <v>1838</v>
      </c>
      <c r="G4768" t="s">
        <v>1837</v>
      </c>
      <c r="H4768" t="s">
        <v>1839</v>
      </c>
      <c r="I4768" s="52">
        <v>45383</v>
      </c>
      <c r="J4768" t="s">
        <v>2457</v>
      </c>
      <c r="K4768">
        <v>2531</v>
      </c>
      <c r="L4768">
        <v>68.131377130536805</v>
      </c>
      <c r="M4768">
        <v>2521</v>
      </c>
      <c r="N4768">
        <v>0.99936789626316802</v>
      </c>
      <c r="O4768">
        <v>72.869305370162905</v>
      </c>
      <c r="P4768">
        <v>2521</v>
      </c>
      <c r="Q4768">
        <v>0.99936789626316802</v>
      </c>
      <c r="R4768">
        <v>2421</v>
      </c>
      <c r="S4768">
        <v>0.99004013070715202</v>
      </c>
      <c r="T4768">
        <v>32.927078252213398</v>
      </c>
      <c r="U4768">
        <v>0.6908480607609</v>
      </c>
      <c r="V4768">
        <v>1799</v>
      </c>
      <c r="W4768">
        <v>0.13620397256136799</v>
      </c>
      <c r="X4768">
        <v>370</v>
      </c>
      <c r="Y4768">
        <v>2502</v>
      </c>
      <c r="Z4768">
        <v>0.99646486736073603</v>
      </c>
      <c r="AA4768">
        <v>26.693620282844901</v>
      </c>
      <c r="AB4768">
        <v>2054</v>
      </c>
      <c r="AC4768">
        <v>0.93198628363124703</v>
      </c>
      <c r="AD4768">
        <v>445</v>
      </c>
      <c r="AE4768">
        <v>6.4366101328750494E-2</v>
      </c>
      <c r="AF4768">
        <v>32</v>
      </c>
      <c r="AG4768">
        <v>3.64761504000213E-3</v>
      </c>
      <c r="AH4768">
        <v>6.7183981682920196E-3</v>
      </c>
      <c r="AI4768">
        <v>180</v>
      </c>
      <c r="AJ4768">
        <v>63.725291409393698</v>
      </c>
      <c r="AK4768">
        <v>2521</v>
      </c>
      <c r="AL4768">
        <v>0.99936789626316802</v>
      </c>
      <c r="AM4768">
        <v>1.2016252951472101E-2</v>
      </c>
      <c r="AN4768">
        <v>21</v>
      </c>
      <c r="AO4768">
        <v>1.5319780899212E-2</v>
      </c>
      <c r="AP4768">
        <v>22</v>
      </c>
      <c r="AQ4768">
        <v>2528</v>
      </c>
      <c r="AR4768">
        <v>0.99996563009289297</v>
      </c>
      <c r="AS4768">
        <v>1.96402080733072E-2</v>
      </c>
      <c r="AT4768">
        <v>17</v>
      </c>
      <c r="AU4768">
        <v>6.7823455944118396E-3</v>
      </c>
      <c r="AV4768">
        <v>15</v>
      </c>
      <c r="AW4768">
        <v>2528</v>
      </c>
      <c r="AX4768">
        <v>0.99996563009289297</v>
      </c>
      <c r="AY4768">
        <v>66.603931695269793</v>
      </c>
      <c r="AZ4768">
        <v>2521</v>
      </c>
      <c r="BA4768">
        <v>0.99936789626316802</v>
      </c>
      <c r="BB4768">
        <v>2432</v>
      </c>
      <c r="BC4768">
        <v>0.87907885499508398</v>
      </c>
      <c r="BD4768">
        <v>74</v>
      </c>
      <c r="BE4768">
        <v>0.105566994198596</v>
      </c>
      <c r="BF4768">
        <v>63.687856029619901</v>
      </c>
      <c r="BG4768">
        <v>68.090797220341898</v>
      </c>
      <c r="BH4768">
        <v>62.511063229129</v>
      </c>
      <c r="BI4768">
        <v>59.765038640931898</v>
      </c>
    </row>
    <row r="4769" spans="1:61" x14ac:dyDescent="0.25">
      <c r="A4769" s="10" t="str">
        <f>VLOOKUP(D4769,'Index-Relations'!E:F,2,FALSE)</f>
        <v>ESG</v>
      </c>
      <c r="B4769" t="s">
        <v>3450</v>
      </c>
      <c r="C4769" s="53" t="s">
        <v>2769</v>
      </c>
      <c r="D4769" s="59" t="s">
        <v>2905</v>
      </c>
      <c r="E4769" s="59" t="s">
        <v>8185</v>
      </c>
      <c r="F4769" t="s">
        <v>1838</v>
      </c>
      <c r="G4769" t="s">
        <v>1837</v>
      </c>
      <c r="H4769" t="s">
        <v>1839</v>
      </c>
      <c r="I4769" s="52">
        <v>45352</v>
      </c>
      <c r="J4769" t="s">
        <v>2457</v>
      </c>
      <c r="K4769">
        <v>2535</v>
      </c>
      <c r="L4769">
        <v>68.601169337913007</v>
      </c>
      <c r="M4769">
        <v>2518</v>
      </c>
      <c r="N4769">
        <v>0.99835289617686196</v>
      </c>
      <c r="O4769">
        <v>73.123466014941499</v>
      </c>
      <c r="P4769">
        <v>2518</v>
      </c>
      <c r="Q4769">
        <v>0.99835289617686196</v>
      </c>
      <c r="R4769">
        <v>2425</v>
      </c>
      <c r="S4769">
        <v>0.98981423639674704</v>
      </c>
      <c r="T4769">
        <v>32.990379160994301</v>
      </c>
      <c r="U4769">
        <v>0.67118241843693005</v>
      </c>
      <c r="V4769">
        <v>1781</v>
      </c>
      <c r="W4769">
        <v>0.12021427058608899</v>
      </c>
      <c r="X4769">
        <v>330</v>
      </c>
      <c r="Y4769">
        <v>2506</v>
      </c>
      <c r="Z4769">
        <v>0.99648304827755796</v>
      </c>
      <c r="AA4769">
        <v>27.022303062825699</v>
      </c>
      <c r="AB4769">
        <v>2055</v>
      </c>
      <c r="AC4769">
        <v>0.93066467555013699</v>
      </c>
      <c r="AD4769">
        <v>448</v>
      </c>
      <c r="AE4769">
        <v>6.5713272827002303E-2</v>
      </c>
      <c r="AF4769">
        <v>32</v>
      </c>
      <c r="AG4769">
        <v>3.6220516228601201E-3</v>
      </c>
      <c r="AH4769">
        <v>1.9770743188344299E-3</v>
      </c>
      <c r="AI4769">
        <v>130</v>
      </c>
      <c r="AJ4769">
        <v>64.402795754790205</v>
      </c>
      <c r="AK4769">
        <v>2518</v>
      </c>
      <c r="AL4769">
        <v>0.99835289617686196</v>
      </c>
      <c r="AM4769">
        <v>1.2230408231916101E-2</v>
      </c>
      <c r="AN4769">
        <v>22</v>
      </c>
      <c r="AO4769">
        <v>1.5010457699912201E-2</v>
      </c>
      <c r="AP4769">
        <v>22</v>
      </c>
      <c r="AQ4769">
        <v>2532</v>
      </c>
      <c r="AR4769">
        <v>0.99993244955946803</v>
      </c>
      <c r="AS4769">
        <v>1.91354629941137E-2</v>
      </c>
      <c r="AT4769">
        <v>17</v>
      </c>
      <c r="AU4769">
        <v>7.4571633144602401E-3</v>
      </c>
      <c r="AV4769">
        <v>16</v>
      </c>
      <c r="AW4769">
        <v>2532</v>
      </c>
      <c r="AX4769">
        <v>0.99993244955946803</v>
      </c>
      <c r="AY4769">
        <v>66.873944245119503</v>
      </c>
      <c r="AZ4769">
        <v>2518</v>
      </c>
      <c r="BA4769">
        <v>0.99835289617686196</v>
      </c>
      <c r="BB4769">
        <v>2436</v>
      </c>
      <c r="BC4769">
        <v>0.87804346775269804</v>
      </c>
      <c r="BD4769">
        <v>74</v>
      </c>
      <c r="BE4769">
        <v>0.106878524106857</v>
      </c>
      <c r="BF4769">
        <v>64.1219626317679</v>
      </c>
      <c r="BG4769">
        <v>68.319545978882005</v>
      </c>
      <c r="BH4769">
        <v>62.729008099717902</v>
      </c>
      <c r="BI4769">
        <v>60.387188667570001</v>
      </c>
    </row>
    <row r="4770" spans="1:61" x14ac:dyDescent="0.25">
      <c r="A4770" s="10" t="str">
        <f>VLOOKUP(D4770,'Index-Relations'!E:F,2,FALSE)</f>
        <v>ESG</v>
      </c>
      <c r="B4770" t="s">
        <v>3450</v>
      </c>
      <c r="C4770" s="53" t="s">
        <v>2770</v>
      </c>
      <c r="D4770" s="59" t="s">
        <v>2905</v>
      </c>
      <c r="E4770" s="59" t="s">
        <v>8186</v>
      </c>
      <c r="F4770" t="s">
        <v>1838</v>
      </c>
      <c r="G4770" t="s">
        <v>1837</v>
      </c>
      <c r="H4770" t="s">
        <v>1839</v>
      </c>
      <c r="I4770" s="52">
        <v>45323</v>
      </c>
      <c r="J4770" t="s">
        <v>2457</v>
      </c>
      <c r="K4770">
        <v>2535</v>
      </c>
      <c r="L4770">
        <v>69.189375217562599</v>
      </c>
      <c r="M4770">
        <v>2517</v>
      </c>
      <c r="N4770">
        <v>0.99836847226428205</v>
      </c>
      <c r="O4770">
        <v>73.359818995076097</v>
      </c>
      <c r="P4770">
        <v>2517</v>
      </c>
      <c r="Q4770">
        <v>0.99836847226428205</v>
      </c>
      <c r="R4770">
        <v>2425</v>
      </c>
      <c r="S4770">
        <v>0.98991429145152998</v>
      </c>
      <c r="T4770">
        <v>33.255888247351699</v>
      </c>
      <c r="U4770">
        <v>0.66352859392166996</v>
      </c>
      <c r="V4770">
        <v>1774</v>
      </c>
      <c r="W4770">
        <v>0.117714298301115</v>
      </c>
      <c r="X4770">
        <v>318</v>
      </c>
      <c r="Y4770">
        <v>2506</v>
      </c>
      <c r="Z4770">
        <v>0.99668139126988298</v>
      </c>
      <c r="AA4770">
        <v>27.591891426648299</v>
      </c>
      <c r="AB4770">
        <v>2051</v>
      </c>
      <c r="AC4770">
        <v>0.92966909060090597</v>
      </c>
      <c r="AD4770">
        <v>452</v>
      </c>
      <c r="AE4770">
        <v>6.6910997860886695E-2</v>
      </c>
      <c r="AF4770">
        <v>32</v>
      </c>
      <c r="AG4770">
        <v>3.41991153820635E-3</v>
      </c>
      <c r="AH4770">
        <v>2.0085192202219399E-3</v>
      </c>
      <c r="AI4770">
        <v>127</v>
      </c>
      <c r="AJ4770">
        <v>65.107797944810201</v>
      </c>
      <c r="AK4770">
        <v>2517</v>
      </c>
      <c r="AL4770">
        <v>0.99836847226428205</v>
      </c>
      <c r="AM4770">
        <v>1.2763263160929E-2</v>
      </c>
      <c r="AN4770">
        <v>22</v>
      </c>
      <c r="AO4770">
        <v>1.5135849657968501E-2</v>
      </c>
      <c r="AP4770">
        <v>22</v>
      </c>
      <c r="AQ4770">
        <v>2530</v>
      </c>
      <c r="AR4770">
        <v>0.99964907072508102</v>
      </c>
      <c r="AS4770">
        <v>1.9563882334143801E-2</v>
      </c>
      <c r="AT4770">
        <v>17</v>
      </c>
      <c r="AU4770">
        <v>7.7536094991788899E-3</v>
      </c>
      <c r="AV4770">
        <v>16</v>
      </c>
      <c r="AW4770">
        <v>2530</v>
      </c>
      <c r="AX4770">
        <v>0.99964907072508002</v>
      </c>
      <c r="AY4770">
        <v>67.405405969954799</v>
      </c>
      <c r="AZ4770">
        <v>2517</v>
      </c>
      <c r="BA4770">
        <v>0.99836847226428205</v>
      </c>
      <c r="BB4770">
        <v>2430</v>
      </c>
      <c r="BC4770">
        <v>0.88052246342995799</v>
      </c>
      <c r="BD4770">
        <v>78</v>
      </c>
      <c r="BE4770">
        <v>0.103990757637154</v>
      </c>
      <c r="BF4770">
        <v>64.631590813421994</v>
      </c>
      <c r="BG4770">
        <v>68.463023519181903</v>
      </c>
      <c r="BH4770">
        <v>63.130755152784999</v>
      </c>
      <c r="BI4770">
        <v>60.9906362805729</v>
      </c>
    </row>
    <row r="4771" spans="1:61" x14ac:dyDescent="0.25">
      <c r="A4771" s="10" t="str">
        <f>VLOOKUP(D4771,'Index-Relations'!E:F,2,FALSE)</f>
        <v>ESG</v>
      </c>
      <c r="B4771" t="s">
        <v>3450</v>
      </c>
      <c r="C4771" s="53" t="s">
        <v>2760</v>
      </c>
      <c r="D4771" s="59" t="s">
        <v>2906</v>
      </c>
      <c r="E4771" s="59" t="s">
        <v>8187</v>
      </c>
      <c r="F4771" t="s">
        <v>1842</v>
      </c>
      <c r="G4771" t="s">
        <v>1841</v>
      </c>
      <c r="H4771" t="s">
        <v>1843</v>
      </c>
      <c r="I4771" s="52">
        <v>45658</v>
      </c>
      <c r="J4771" t="s">
        <v>2457</v>
      </c>
      <c r="K4771">
        <v>1451</v>
      </c>
      <c r="L4771" s="73">
        <v>68.208065365316003</v>
      </c>
      <c r="M4771">
        <v>1451</v>
      </c>
      <c r="N4771">
        <v>1</v>
      </c>
      <c r="O4771" s="73">
        <v>74.295785660652996</v>
      </c>
      <c r="P4771">
        <v>1451</v>
      </c>
      <c r="Q4771">
        <v>1</v>
      </c>
      <c r="R4771">
        <v>1406</v>
      </c>
      <c r="S4771">
        <v>0.99501271821905402</v>
      </c>
      <c r="T4771">
        <v>31.9850693835096</v>
      </c>
      <c r="U4771">
        <v>0.65821132638652502</v>
      </c>
      <c r="V4771">
        <v>1060</v>
      </c>
      <c r="W4771">
        <v>0.114470523811654</v>
      </c>
      <c r="X4771">
        <v>216</v>
      </c>
      <c r="Y4771">
        <v>1450</v>
      </c>
      <c r="Z4771">
        <v>0.99963144244677704</v>
      </c>
      <c r="AA4771">
        <v>34.419695208845603</v>
      </c>
      <c r="AB4771">
        <v>1312</v>
      </c>
      <c r="AC4771">
        <v>0.94109897245381402</v>
      </c>
      <c r="AD4771">
        <v>138</v>
      </c>
      <c r="AE4771">
        <v>5.85324699929618E-2</v>
      </c>
      <c r="AF4771">
        <v>1</v>
      </c>
      <c r="AG4771">
        <v>3.6855755322326401E-4</v>
      </c>
      <c r="AH4771">
        <v>3.7990647998675398E-3</v>
      </c>
      <c r="AI4771">
        <v>99</v>
      </c>
      <c r="AJ4771" s="73">
        <v>64.725318468955905</v>
      </c>
      <c r="AK4771">
        <v>1451</v>
      </c>
      <c r="AL4771">
        <v>1</v>
      </c>
      <c r="AM4771">
        <v>0</v>
      </c>
      <c r="AN4771">
        <v>0</v>
      </c>
      <c r="AO4771">
        <v>1.6999884155877E-3</v>
      </c>
      <c r="AP4771">
        <v>1</v>
      </c>
      <c r="AQ4771">
        <v>1451</v>
      </c>
      <c r="AR4771">
        <v>0.999999999999999</v>
      </c>
      <c r="AS4771">
        <v>0</v>
      </c>
      <c r="AT4771">
        <v>0</v>
      </c>
      <c r="AU4771">
        <v>0</v>
      </c>
      <c r="AV4771">
        <v>0</v>
      </c>
      <c r="AW4771">
        <v>1451</v>
      </c>
      <c r="AX4771">
        <v>1</v>
      </c>
      <c r="AY4771" s="73">
        <v>64.526856878036995</v>
      </c>
      <c r="AZ4771">
        <v>1451</v>
      </c>
      <c r="BA4771">
        <v>1</v>
      </c>
      <c r="BB4771">
        <v>1404</v>
      </c>
      <c r="BC4771">
        <v>0.90447578701496401</v>
      </c>
      <c r="BD4771">
        <v>46</v>
      </c>
      <c r="BE4771">
        <v>9.3824224569448E-2</v>
      </c>
      <c r="BF4771">
        <v>68.208065365316003</v>
      </c>
      <c r="BG4771">
        <v>74.295785660652996</v>
      </c>
      <c r="BH4771">
        <v>64.526856878036995</v>
      </c>
      <c r="BI4771">
        <v>64.725318468955905</v>
      </c>
    </row>
    <row r="4772" spans="1:61" x14ac:dyDescent="0.25">
      <c r="A4772" s="10" t="str">
        <f>VLOOKUP(D4772,'Index-Relations'!E:F,2,FALSE)</f>
        <v>ESG</v>
      </c>
      <c r="B4772" t="s">
        <v>3450</v>
      </c>
      <c r="C4772" s="53" t="s">
        <v>2761</v>
      </c>
      <c r="D4772" s="59" t="s">
        <v>2906</v>
      </c>
      <c r="E4772" s="59" t="s">
        <v>8188</v>
      </c>
      <c r="F4772" t="s">
        <v>1842</v>
      </c>
      <c r="G4772" t="s">
        <v>1841</v>
      </c>
      <c r="H4772" t="s">
        <v>1843</v>
      </c>
      <c r="I4772" s="52">
        <v>45628</v>
      </c>
      <c r="J4772" t="s">
        <v>2457</v>
      </c>
      <c r="K4772">
        <v>1451</v>
      </c>
      <c r="L4772" s="73">
        <v>68.199321098148005</v>
      </c>
      <c r="M4772">
        <v>1451</v>
      </c>
      <c r="N4772">
        <v>1</v>
      </c>
      <c r="O4772" s="73">
        <v>74.025336733160003</v>
      </c>
      <c r="P4772">
        <v>1451</v>
      </c>
      <c r="Q4772">
        <v>1</v>
      </c>
      <c r="R4772">
        <v>1406</v>
      </c>
      <c r="S4772">
        <v>0.99506292277663499</v>
      </c>
      <c r="T4772">
        <v>32.001403261816002</v>
      </c>
      <c r="U4772">
        <v>0.65887845625649399</v>
      </c>
      <c r="V4772">
        <v>1059</v>
      </c>
      <c r="W4772">
        <v>0.114659239429731</v>
      </c>
      <c r="X4772">
        <v>217</v>
      </c>
      <c r="Y4772">
        <v>1449</v>
      </c>
      <c r="Z4772">
        <v>0.99960612761937395</v>
      </c>
      <c r="AA4772">
        <v>31.672376511680099</v>
      </c>
      <c r="AB4772">
        <v>1317</v>
      </c>
      <c r="AC4772">
        <v>0.94054087947357501</v>
      </c>
      <c r="AD4772">
        <v>132</v>
      </c>
      <c r="AE4772">
        <v>5.9065248145798201E-2</v>
      </c>
      <c r="AF4772">
        <v>2</v>
      </c>
      <c r="AG4772">
        <v>3.9387238062644998E-4</v>
      </c>
      <c r="AH4772">
        <v>3.7402507549621098E-3</v>
      </c>
      <c r="AI4772">
        <v>98</v>
      </c>
      <c r="AJ4772" s="73">
        <v>64.739049007652994</v>
      </c>
      <c r="AK4772">
        <v>1451</v>
      </c>
      <c r="AL4772">
        <v>1</v>
      </c>
      <c r="AM4772">
        <v>0</v>
      </c>
      <c r="AN4772">
        <v>0</v>
      </c>
      <c r="AO4772">
        <v>1.7575013007385301E-3</v>
      </c>
      <c r="AP4772">
        <v>1</v>
      </c>
      <c r="AQ4772">
        <v>1451</v>
      </c>
      <c r="AR4772">
        <v>1</v>
      </c>
      <c r="AS4772">
        <v>0</v>
      </c>
      <c r="AT4772">
        <v>0</v>
      </c>
      <c r="AU4772">
        <v>0</v>
      </c>
      <c r="AV4772">
        <v>0</v>
      </c>
      <c r="AW4772">
        <v>1451</v>
      </c>
      <c r="AX4772">
        <v>1</v>
      </c>
      <c r="AY4772" s="73">
        <v>64.774802378491003</v>
      </c>
      <c r="AZ4772">
        <v>1451</v>
      </c>
      <c r="BA4772">
        <v>1</v>
      </c>
      <c r="BB4772">
        <v>1404</v>
      </c>
      <c r="BC4772">
        <v>0.90718835336149595</v>
      </c>
      <c r="BD4772">
        <v>46</v>
      </c>
      <c r="BE4772">
        <v>9.10541453377645E-2</v>
      </c>
      <c r="BF4772">
        <v>68.199321098148005</v>
      </c>
      <c r="BG4772">
        <v>74.025336733160003</v>
      </c>
      <c r="BH4772">
        <v>64.774802378491003</v>
      </c>
      <c r="BI4772">
        <v>64.739049007652994</v>
      </c>
    </row>
    <row r="4773" spans="1:61" x14ac:dyDescent="0.25">
      <c r="A4773" s="10" t="str">
        <f>VLOOKUP(D4773,'Index-Relations'!E:F,2,FALSE)</f>
        <v>ESG</v>
      </c>
      <c r="B4773" t="s">
        <v>3450</v>
      </c>
      <c r="C4773" s="53" t="s">
        <v>2762</v>
      </c>
      <c r="D4773" s="59" t="s">
        <v>2906</v>
      </c>
      <c r="E4773" s="59" t="s">
        <v>8189</v>
      </c>
      <c r="F4773" t="s">
        <v>1842</v>
      </c>
      <c r="G4773" t="s">
        <v>1841</v>
      </c>
      <c r="H4773" t="s">
        <v>1843</v>
      </c>
      <c r="I4773" s="52">
        <v>45597</v>
      </c>
      <c r="J4773" t="s">
        <v>2457</v>
      </c>
      <c r="K4773">
        <v>1451</v>
      </c>
      <c r="L4773" s="73">
        <v>68.666432414420001</v>
      </c>
      <c r="M4773">
        <v>1451</v>
      </c>
      <c r="N4773">
        <v>1</v>
      </c>
      <c r="O4773" s="73">
        <v>74.314003471777895</v>
      </c>
      <c r="P4773">
        <v>1451</v>
      </c>
      <c r="Q4773">
        <v>1</v>
      </c>
      <c r="R4773">
        <v>1406</v>
      </c>
      <c r="S4773">
        <v>0.99483501200119095</v>
      </c>
      <c r="T4773">
        <v>32.178087058632102</v>
      </c>
      <c r="U4773">
        <v>0.66136099345721</v>
      </c>
      <c r="V4773">
        <v>1057</v>
      </c>
      <c r="W4773">
        <v>0.11495101339378901</v>
      </c>
      <c r="X4773">
        <v>218</v>
      </c>
      <c r="Y4773">
        <v>1449</v>
      </c>
      <c r="Z4773">
        <v>0.99962292727344204</v>
      </c>
      <c r="AA4773">
        <v>32.985802068444798</v>
      </c>
      <c r="AB4773">
        <v>1315</v>
      </c>
      <c r="AC4773">
        <v>0.93760468390978602</v>
      </c>
      <c r="AD4773">
        <v>134</v>
      </c>
      <c r="AE4773">
        <v>6.2018243363654697E-2</v>
      </c>
      <c r="AF4773">
        <v>2</v>
      </c>
      <c r="AG4773">
        <v>3.7707272655879099E-4</v>
      </c>
      <c r="AH4773">
        <v>4.4077775584336204E-3</v>
      </c>
      <c r="AI4773">
        <v>97</v>
      </c>
      <c r="AJ4773" s="73">
        <v>65.340574396316001</v>
      </c>
      <c r="AK4773">
        <v>1451</v>
      </c>
      <c r="AL4773">
        <v>1</v>
      </c>
      <c r="AM4773">
        <v>0</v>
      </c>
      <c r="AN4773">
        <v>0</v>
      </c>
      <c r="AO4773">
        <v>0</v>
      </c>
      <c r="AP4773">
        <v>0</v>
      </c>
      <c r="AQ4773">
        <v>1451</v>
      </c>
      <c r="AR4773">
        <v>1</v>
      </c>
      <c r="AS4773">
        <v>0</v>
      </c>
      <c r="AT4773">
        <v>0</v>
      </c>
      <c r="AU4773">
        <v>0</v>
      </c>
      <c r="AV4773">
        <v>0</v>
      </c>
      <c r="AW4773">
        <v>1451</v>
      </c>
      <c r="AX4773">
        <v>0.999999999999999</v>
      </c>
      <c r="AY4773" s="73">
        <v>65.206526475486001</v>
      </c>
      <c r="AZ4773">
        <v>1451</v>
      </c>
      <c r="BA4773">
        <v>1</v>
      </c>
      <c r="BB4773">
        <v>1403</v>
      </c>
      <c r="BC4773">
        <v>0.90790600747073802</v>
      </c>
      <c r="BD4773">
        <v>48</v>
      </c>
      <c r="BE4773">
        <v>9.2093992529261898E-2</v>
      </c>
      <c r="BF4773">
        <v>68.666432414420001</v>
      </c>
      <c r="BG4773">
        <v>74.314003471777895</v>
      </c>
      <c r="BH4773">
        <v>65.206526475486001</v>
      </c>
      <c r="BI4773">
        <v>65.340574396316001</v>
      </c>
    </row>
    <row r="4774" spans="1:61" x14ac:dyDescent="0.25">
      <c r="A4774" s="10" t="str">
        <f>VLOOKUP(D4774,'Index-Relations'!E:F,2,FALSE)</f>
        <v>ESG</v>
      </c>
      <c r="B4774" t="s">
        <v>3450</v>
      </c>
      <c r="C4774" s="53" t="s">
        <v>2763</v>
      </c>
      <c r="D4774" s="59" t="s">
        <v>2906</v>
      </c>
      <c r="E4774" s="59" t="s">
        <v>8190</v>
      </c>
      <c r="F4774" t="s">
        <v>1842</v>
      </c>
      <c r="G4774" t="s">
        <v>1841</v>
      </c>
      <c r="H4774" t="s">
        <v>1843</v>
      </c>
      <c r="I4774" s="52">
        <v>45566</v>
      </c>
      <c r="J4774" t="s">
        <v>2457</v>
      </c>
      <c r="K4774">
        <v>1457</v>
      </c>
      <c r="L4774" s="73">
        <v>68.697704260540903</v>
      </c>
      <c r="M4774">
        <v>1457</v>
      </c>
      <c r="N4774">
        <v>1</v>
      </c>
      <c r="O4774" s="73">
        <v>74.322859780618998</v>
      </c>
      <c r="P4774">
        <v>1457</v>
      </c>
      <c r="Q4774">
        <v>1</v>
      </c>
      <c r="R4774">
        <v>1411</v>
      </c>
      <c r="S4774">
        <v>0.99407082115478496</v>
      </c>
      <c r="T4774">
        <v>32.498554867236201</v>
      </c>
      <c r="U4774">
        <v>0.66369391313748505</v>
      </c>
      <c r="V4774">
        <v>1061</v>
      </c>
      <c r="W4774">
        <v>0.117324341404115</v>
      </c>
      <c r="X4774">
        <v>220</v>
      </c>
      <c r="Y4774">
        <v>1455</v>
      </c>
      <c r="Z4774">
        <v>0.99967198755787101</v>
      </c>
      <c r="AA4774">
        <v>33.079856532875297</v>
      </c>
      <c r="AB4774">
        <v>1329</v>
      </c>
      <c r="AC4774">
        <v>0.95307049714518099</v>
      </c>
      <c r="AD4774">
        <v>126</v>
      </c>
      <c r="AE4774">
        <v>4.6601490412690898E-2</v>
      </c>
      <c r="AF4774">
        <v>2</v>
      </c>
      <c r="AG4774">
        <v>3.2801244212712899E-4</v>
      </c>
      <c r="AH4774">
        <v>3.55495088524158E-3</v>
      </c>
      <c r="AI4774">
        <v>98</v>
      </c>
      <c r="AJ4774" s="73">
        <v>65.338211340648002</v>
      </c>
      <c r="AK4774">
        <v>1457</v>
      </c>
      <c r="AL4774">
        <v>1</v>
      </c>
      <c r="AM4774">
        <v>0</v>
      </c>
      <c r="AN4774">
        <v>0</v>
      </c>
      <c r="AO4774">
        <v>0</v>
      </c>
      <c r="AP4774">
        <v>0</v>
      </c>
      <c r="AQ4774">
        <v>1457</v>
      </c>
      <c r="AR4774">
        <v>1</v>
      </c>
      <c r="AS4774">
        <v>0</v>
      </c>
      <c r="AT4774">
        <v>0</v>
      </c>
      <c r="AU4774">
        <v>0</v>
      </c>
      <c r="AV4774">
        <v>0</v>
      </c>
      <c r="AW4774">
        <v>1457</v>
      </c>
      <c r="AX4774">
        <v>1</v>
      </c>
      <c r="AY4774" s="73">
        <v>65.235862926577994</v>
      </c>
      <c r="AZ4774">
        <v>1457</v>
      </c>
      <c r="BA4774">
        <v>1</v>
      </c>
      <c r="BB4774">
        <v>1409</v>
      </c>
      <c r="BC4774">
        <v>0.90715716637774402</v>
      </c>
      <c r="BD4774">
        <v>48</v>
      </c>
      <c r="BE4774">
        <v>9.2842833622255094E-2</v>
      </c>
      <c r="BF4774">
        <v>68.697704260540903</v>
      </c>
      <c r="BG4774">
        <v>74.322859780618998</v>
      </c>
      <c r="BH4774">
        <v>65.235862926577994</v>
      </c>
      <c r="BI4774">
        <v>65.338211340648002</v>
      </c>
    </row>
    <row r="4775" spans="1:61" x14ac:dyDescent="0.25">
      <c r="A4775" s="10" t="str">
        <f>VLOOKUP(D4775,'Index-Relations'!E:F,2,FALSE)</f>
        <v>ESG</v>
      </c>
      <c r="B4775" t="s">
        <v>3450</v>
      </c>
      <c r="C4775" s="53" t="s">
        <v>2764</v>
      </c>
      <c r="D4775" s="59" t="s">
        <v>2906</v>
      </c>
      <c r="E4775" s="59" t="s">
        <v>8191</v>
      </c>
      <c r="F4775" t="s">
        <v>1842</v>
      </c>
      <c r="G4775" t="s">
        <v>1841</v>
      </c>
      <c r="H4775" t="s">
        <v>1843</v>
      </c>
      <c r="I4775" s="52">
        <v>45537</v>
      </c>
      <c r="J4775" t="s">
        <v>2457</v>
      </c>
      <c r="K4775">
        <v>1580</v>
      </c>
      <c r="L4775" s="73">
        <v>68.974356382590997</v>
      </c>
      <c r="M4775">
        <v>1580</v>
      </c>
      <c r="N4775">
        <v>1</v>
      </c>
      <c r="O4775" s="73">
        <v>74.341987670460895</v>
      </c>
      <c r="P4775">
        <v>1580</v>
      </c>
      <c r="Q4775">
        <v>1</v>
      </c>
      <c r="R4775">
        <v>1528</v>
      </c>
      <c r="S4775">
        <v>0.99477357653309195</v>
      </c>
      <c r="T4775">
        <v>32.512537352545998</v>
      </c>
      <c r="U4775">
        <v>0.67499881391230598</v>
      </c>
      <c r="V4775">
        <v>1153</v>
      </c>
      <c r="W4775">
        <v>0.12267514862654</v>
      </c>
      <c r="X4775">
        <v>245</v>
      </c>
      <c r="Y4775">
        <v>1576</v>
      </c>
      <c r="Z4775">
        <v>0.99964282361995305</v>
      </c>
      <c r="AA4775">
        <v>34.780849139409</v>
      </c>
      <c r="AB4775">
        <v>1441</v>
      </c>
      <c r="AC4775">
        <v>0.958772092473552</v>
      </c>
      <c r="AD4775">
        <v>147</v>
      </c>
      <c r="AE4775">
        <v>4.6733737347046701E-2</v>
      </c>
      <c r="AF4775">
        <v>-8</v>
      </c>
      <c r="AG4775">
        <v>0</v>
      </c>
      <c r="AH4775">
        <v>3.48691186875067E-3</v>
      </c>
      <c r="AI4775">
        <v>103</v>
      </c>
      <c r="AJ4775" s="73">
        <v>65.756427534272007</v>
      </c>
      <c r="AK4775">
        <v>1580</v>
      </c>
      <c r="AL4775">
        <v>1</v>
      </c>
      <c r="AM4775">
        <v>0</v>
      </c>
      <c r="AN4775">
        <v>0</v>
      </c>
      <c r="AO4775">
        <v>0</v>
      </c>
      <c r="AP4775">
        <v>0</v>
      </c>
      <c r="AQ4775">
        <v>1580</v>
      </c>
      <c r="AR4775">
        <v>1</v>
      </c>
      <c r="AS4775">
        <v>0</v>
      </c>
      <c r="AT4775">
        <v>0</v>
      </c>
      <c r="AU4775">
        <v>0</v>
      </c>
      <c r="AV4775">
        <v>0</v>
      </c>
      <c r="AW4775">
        <v>1580</v>
      </c>
      <c r="AX4775">
        <v>0.999999999999999</v>
      </c>
      <c r="AY4775" s="73">
        <v>65.571053865861998</v>
      </c>
      <c r="AZ4775">
        <v>1580</v>
      </c>
      <c r="BA4775">
        <v>1</v>
      </c>
      <c r="BB4775">
        <v>1530</v>
      </c>
      <c r="BC4775">
        <v>0.91158682543959801</v>
      </c>
      <c r="BD4775">
        <v>50</v>
      </c>
      <c r="BE4775">
        <v>8.8413174560401403E-2</v>
      </c>
      <c r="BF4775">
        <v>68.974356382590997</v>
      </c>
      <c r="BG4775">
        <v>74.341987670460895</v>
      </c>
      <c r="BH4775">
        <v>65.571053865861998</v>
      </c>
      <c r="BI4775">
        <v>65.756427534272007</v>
      </c>
    </row>
    <row r="4776" spans="1:61" x14ac:dyDescent="0.25">
      <c r="A4776" s="10" t="str">
        <f>VLOOKUP(D4776,'Index-Relations'!E:F,2,FALSE)</f>
        <v>ESG</v>
      </c>
      <c r="B4776" t="s">
        <v>3450</v>
      </c>
      <c r="C4776" s="53" t="s">
        <v>3350</v>
      </c>
      <c r="D4776" s="59" t="s">
        <v>2906</v>
      </c>
      <c r="E4776" s="59" t="s">
        <v>8192</v>
      </c>
      <c r="F4776" t="s">
        <v>1842</v>
      </c>
      <c r="G4776" t="s">
        <v>1841</v>
      </c>
      <c r="H4776" t="s">
        <v>1843</v>
      </c>
      <c r="I4776" s="52">
        <v>45505</v>
      </c>
      <c r="J4776" t="s">
        <v>2457</v>
      </c>
      <c r="K4776">
        <v>1581</v>
      </c>
      <c r="L4776" s="73">
        <v>69.214914414698896</v>
      </c>
      <c r="M4776">
        <v>1581</v>
      </c>
      <c r="N4776">
        <v>1</v>
      </c>
      <c r="O4776" s="73">
        <v>74.335070026595005</v>
      </c>
      <c r="P4776">
        <v>1581</v>
      </c>
      <c r="Q4776">
        <v>1</v>
      </c>
      <c r="R4776">
        <v>1529</v>
      </c>
      <c r="S4776">
        <v>0.99480756298394801</v>
      </c>
      <c r="T4776">
        <v>32.485223076304599</v>
      </c>
      <c r="U4776">
        <v>0.67807439696431004</v>
      </c>
      <c r="V4776">
        <v>1154</v>
      </c>
      <c r="W4776">
        <v>0.12937326103544899</v>
      </c>
      <c r="X4776">
        <v>243</v>
      </c>
      <c r="Y4776">
        <v>1575</v>
      </c>
      <c r="Z4776">
        <v>0.99955190610980604</v>
      </c>
      <c r="AA4776">
        <v>35.743964471390903</v>
      </c>
      <c r="AB4776">
        <v>1438</v>
      </c>
      <c r="AC4776">
        <v>0.96558435619382099</v>
      </c>
      <c r="AD4776">
        <v>137</v>
      </c>
      <c r="AE4776">
        <v>3.3967549915983997E-2</v>
      </c>
      <c r="AF4776">
        <v>6</v>
      </c>
      <c r="AG4776">
        <v>4.4809389019442799E-4</v>
      </c>
      <c r="AH4776">
        <v>3.4255976874132902E-3</v>
      </c>
      <c r="AI4776">
        <v>102</v>
      </c>
      <c r="AJ4776" s="73">
        <v>65.897907741002996</v>
      </c>
      <c r="AK4776">
        <v>1581</v>
      </c>
      <c r="AL4776">
        <v>1</v>
      </c>
      <c r="AM4776">
        <v>0</v>
      </c>
      <c r="AN4776">
        <v>0</v>
      </c>
      <c r="AO4776">
        <v>0</v>
      </c>
      <c r="AP4776">
        <v>0</v>
      </c>
      <c r="AQ4776">
        <v>1581</v>
      </c>
      <c r="AR4776">
        <v>1</v>
      </c>
      <c r="AS4776">
        <v>0</v>
      </c>
      <c r="AT4776">
        <v>0</v>
      </c>
      <c r="AU4776">
        <v>0</v>
      </c>
      <c r="AV4776">
        <v>0</v>
      </c>
      <c r="AW4776">
        <v>1581</v>
      </c>
      <c r="AX4776">
        <v>1</v>
      </c>
      <c r="AY4776" s="73">
        <v>66.022123387043905</v>
      </c>
      <c r="AZ4776">
        <v>1581</v>
      </c>
      <c r="BA4776">
        <v>1</v>
      </c>
      <c r="BB4776">
        <v>1534</v>
      </c>
      <c r="BC4776">
        <v>0.91725692666399705</v>
      </c>
      <c r="BD4776">
        <v>47</v>
      </c>
      <c r="BE4776">
        <v>8.2743073336002296E-2</v>
      </c>
      <c r="BF4776">
        <v>69.214914414698896</v>
      </c>
      <c r="BG4776">
        <v>74.335070026595005</v>
      </c>
      <c r="BH4776">
        <v>66.022123387043905</v>
      </c>
      <c r="BI4776">
        <v>65.897907741002996</v>
      </c>
    </row>
    <row r="4777" spans="1:61" x14ac:dyDescent="0.25">
      <c r="A4777" s="10" t="str">
        <f>VLOOKUP(D4777,'Index-Relations'!E:F,2,FALSE)</f>
        <v>ESG</v>
      </c>
      <c r="B4777" t="s">
        <v>3450</v>
      </c>
      <c r="C4777" s="53" t="s">
        <v>2765</v>
      </c>
      <c r="D4777" s="59" t="s">
        <v>2906</v>
      </c>
      <c r="E4777" s="59" t="s">
        <v>8193</v>
      </c>
      <c r="F4777" t="s">
        <v>1842</v>
      </c>
      <c r="G4777" t="s">
        <v>1841</v>
      </c>
      <c r="H4777" t="s">
        <v>1843</v>
      </c>
      <c r="I4777" s="52">
        <v>45474</v>
      </c>
      <c r="J4777" t="s">
        <v>2457</v>
      </c>
      <c r="K4777">
        <v>1582</v>
      </c>
      <c r="L4777" s="73">
        <v>69.831382671735994</v>
      </c>
      <c r="M4777">
        <v>1582</v>
      </c>
      <c r="N4777">
        <v>1</v>
      </c>
      <c r="O4777" s="73">
        <v>74.572558580169897</v>
      </c>
      <c r="P4777">
        <v>1582</v>
      </c>
      <c r="Q4777">
        <v>1</v>
      </c>
      <c r="R4777">
        <v>1530</v>
      </c>
      <c r="S4777">
        <v>0.99475497540975799</v>
      </c>
      <c r="T4777">
        <v>32.094449694834601</v>
      </c>
      <c r="U4777">
        <v>0.68527104917112303</v>
      </c>
      <c r="V4777">
        <v>1146</v>
      </c>
      <c r="W4777">
        <v>0.12769003615777499</v>
      </c>
      <c r="X4777">
        <v>240</v>
      </c>
      <c r="Y4777">
        <v>1574</v>
      </c>
      <c r="Z4777">
        <v>0.99902267380790699</v>
      </c>
      <c r="AA4777">
        <v>35.939967122392503</v>
      </c>
      <c r="AB4777">
        <v>1427</v>
      </c>
      <c r="AC4777">
        <v>0.95957993402180597</v>
      </c>
      <c r="AD4777">
        <v>147</v>
      </c>
      <c r="AE4777">
        <v>3.9442739786101903E-2</v>
      </c>
      <c r="AF4777">
        <v>8</v>
      </c>
      <c r="AG4777">
        <v>9.7732619209173893E-4</v>
      </c>
      <c r="AH4777">
        <v>3.3232246140448602E-3</v>
      </c>
      <c r="AI4777">
        <v>102</v>
      </c>
      <c r="AJ4777" s="73">
        <v>66.416240504713002</v>
      </c>
      <c r="AK4777">
        <v>1582</v>
      </c>
      <c r="AL4777">
        <v>1</v>
      </c>
      <c r="AM4777">
        <v>0</v>
      </c>
      <c r="AN4777">
        <v>0</v>
      </c>
      <c r="AO4777">
        <v>0</v>
      </c>
      <c r="AP4777">
        <v>0</v>
      </c>
      <c r="AQ4777">
        <v>1582</v>
      </c>
      <c r="AR4777">
        <v>1</v>
      </c>
      <c r="AS4777">
        <v>0</v>
      </c>
      <c r="AT4777">
        <v>0</v>
      </c>
      <c r="AU4777">
        <v>0</v>
      </c>
      <c r="AV4777">
        <v>0</v>
      </c>
      <c r="AW4777">
        <v>1582</v>
      </c>
      <c r="AX4777">
        <v>0.999999999999999</v>
      </c>
      <c r="AY4777" s="73">
        <v>66.921843017408904</v>
      </c>
      <c r="AZ4777">
        <v>1582</v>
      </c>
      <c r="BA4777">
        <v>1</v>
      </c>
      <c r="BB4777">
        <v>1535</v>
      </c>
      <c r="BC4777">
        <v>0.91901416340351805</v>
      </c>
      <c r="BD4777">
        <v>47</v>
      </c>
      <c r="BE4777">
        <v>8.09858365964813E-2</v>
      </c>
      <c r="BF4777">
        <v>69.831382671735994</v>
      </c>
      <c r="BG4777">
        <v>74.572558580169897</v>
      </c>
      <c r="BH4777">
        <v>66.921843017408904</v>
      </c>
      <c r="BI4777">
        <v>66.416240504713002</v>
      </c>
    </row>
    <row r="4778" spans="1:61" x14ac:dyDescent="0.25">
      <c r="A4778" s="10" t="str">
        <f>VLOOKUP(D4778,'Index-Relations'!E:F,2,FALSE)</f>
        <v>ESG</v>
      </c>
      <c r="B4778" t="s">
        <v>3450</v>
      </c>
      <c r="C4778" s="53" t="s">
        <v>2766</v>
      </c>
      <c r="D4778" s="59" t="s">
        <v>2906</v>
      </c>
      <c r="E4778" s="59" t="s">
        <v>8194</v>
      </c>
      <c r="F4778" t="s">
        <v>1842</v>
      </c>
      <c r="G4778" t="s">
        <v>1841</v>
      </c>
      <c r="H4778" t="s">
        <v>1843</v>
      </c>
      <c r="I4778" s="52">
        <v>45446</v>
      </c>
      <c r="J4778" t="s">
        <v>2457</v>
      </c>
      <c r="K4778">
        <v>1584</v>
      </c>
      <c r="L4778" s="73">
        <v>69.985987178640897</v>
      </c>
      <c r="M4778">
        <v>1584</v>
      </c>
      <c r="N4778">
        <v>1</v>
      </c>
      <c r="O4778" s="73">
        <v>74.461741245406898</v>
      </c>
      <c r="P4778">
        <v>1584</v>
      </c>
      <c r="Q4778">
        <v>1</v>
      </c>
      <c r="R4778">
        <v>1532</v>
      </c>
      <c r="S4778">
        <v>0.99444071522363697</v>
      </c>
      <c r="T4778">
        <v>32.415012923321903</v>
      </c>
      <c r="U4778">
        <v>0.69266394859992297</v>
      </c>
      <c r="V4778">
        <v>1145</v>
      </c>
      <c r="W4778">
        <v>0.139662619893902</v>
      </c>
      <c r="X4778">
        <v>241</v>
      </c>
      <c r="Y4778">
        <v>1574</v>
      </c>
      <c r="Z4778">
        <v>0.99886130430798903</v>
      </c>
      <c r="AA4778">
        <v>37.824867060508403</v>
      </c>
      <c r="AB4778">
        <v>1426</v>
      </c>
      <c r="AC4778">
        <v>0.96282130659024301</v>
      </c>
      <c r="AD4778">
        <v>148</v>
      </c>
      <c r="AE4778">
        <v>3.6039997717745499E-2</v>
      </c>
      <c r="AF4778">
        <v>10</v>
      </c>
      <c r="AG4778">
        <v>1.1386956920111501E-3</v>
      </c>
      <c r="AH4778">
        <v>3.3022623260681801E-3</v>
      </c>
      <c r="AI4778">
        <v>102</v>
      </c>
      <c r="AJ4778" s="73">
        <v>66.540687148697899</v>
      </c>
      <c r="AK4778">
        <v>1584</v>
      </c>
      <c r="AL4778">
        <v>1</v>
      </c>
      <c r="AM4778">
        <v>0</v>
      </c>
      <c r="AN4778">
        <v>0</v>
      </c>
      <c r="AO4778">
        <v>0</v>
      </c>
      <c r="AP4778">
        <v>0</v>
      </c>
      <c r="AQ4778">
        <v>1584</v>
      </c>
      <c r="AR4778">
        <v>1</v>
      </c>
      <c r="AS4778">
        <v>0</v>
      </c>
      <c r="AT4778">
        <v>0</v>
      </c>
      <c r="AU4778">
        <v>0</v>
      </c>
      <c r="AV4778">
        <v>0</v>
      </c>
      <c r="AW4778">
        <v>1584</v>
      </c>
      <c r="AX4778">
        <v>1</v>
      </c>
      <c r="AY4778" s="73">
        <v>67.287615257476006</v>
      </c>
      <c r="AZ4778">
        <v>1584</v>
      </c>
      <c r="BA4778">
        <v>1</v>
      </c>
      <c r="BB4778">
        <v>1537</v>
      </c>
      <c r="BC4778">
        <v>0.91889172405209796</v>
      </c>
      <c r="BD4778">
        <v>47</v>
      </c>
      <c r="BE4778">
        <v>8.1108275947901806E-2</v>
      </c>
      <c r="BF4778">
        <v>69.985987178640897</v>
      </c>
      <c r="BG4778">
        <v>74.461741245406898</v>
      </c>
      <c r="BH4778">
        <v>67.287615257476006</v>
      </c>
      <c r="BI4778">
        <v>66.540687148697899</v>
      </c>
    </row>
    <row r="4779" spans="1:61" x14ac:dyDescent="0.25">
      <c r="A4779" s="10" t="str">
        <f>VLOOKUP(D4779,'Index-Relations'!E:F,2,FALSE)</f>
        <v>ESG</v>
      </c>
      <c r="B4779" t="s">
        <v>3450</v>
      </c>
      <c r="C4779" s="53" t="s">
        <v>2767</v>
      </c>
      <c r="D4779" s="59" t="s">
        <v>2906</v>
      </c>
      <c r="E4779" s="59" t="s">
        <v>8195</v>
      </c>
      <c r="F4779" t="s">
        <v>1842</v>
      </c>
      <c r="G4779" t="s">
        <v>1841</v>
      </c>
      <c r="H4779" t="s">
        <v>1843</v>
      </c>
      <c r="I4779" s="52">
        <v>45413</v>
      </c>
      <c r="J4779" t="s">
        <v>2457</v>
      </c>
      <c r="K4779">
        <v>1588</v>
      </c>
      <c r="L4779" s="73">
        <v>69.992732170828006</v>
      </c>
      <c r="M4779" s="72">
        <v>1588</v>
      </c>
      <c r="N4779" s="72">
        <v>1</v>
      </c>
      <c r="O4779" s="73">
        <v>74.567706149032901</v>
      </c>
      <c r="P4779" s="72">
        <v>1588</v>
      </c>
      <c r="Q4779" s="72">
        <v>1</v>
      </c>
      <c r="R4779">
        <v>1534</v>
      </c>
      <c r="S4779">
        <v>0.99418285167689002</v>
      </c>
      <c r="T4779">
        <v>32.773332623155703</v>
      </c>
      <c r="U4779">
        <v>0.68637506104383295</v>
      </c>
      <c r="V4779">
        <v>1147</v>
      </c>
      <c r="W4779">
        <v>0.13576815387926</v>
      </c>
      <c r="X4779">
        <v>241</v>
      </c>
      <c r="Y4779">
        <v>1576</v>
      </c>
      <c r="Z4779">
        <v>0.99888281258317602</v>
      </c>
      <c r="AA4779">
        <v>39.490844345799097</v>
      </c>
      <c r="AB4779">
        <v>1425</v>
      </c>
      <c r="AC4779">
        <v>0.96241565988677402</v>
      </c>
      <c r="AD4779">
        <v>151</v>
      </c>
      <c r="AE4779">
        <v>3.6467152696401398E-2</v>
      </c>
      <c r="AF4779">
        <v>12</v>
      </c>
      <c r="AG4779">
        <v>1.1171874168235899E-3</v>
      </c>
      <c r="AH4779">
        <v>3.1213763803561501E-3</v>
      </c>
      <c r="AI4779">
        <v>102</v>
      </c>
      <c r="AJ4779" s="73">
        <v>66.361030370639895</v>
      </c>
      <c r="AK4779" s="72">
        <v>1588</v>
      </c>
      <c r="AL4779" s="72">
        <v>1</v>
      </c>
      <c r="AM4779">
        <v>0</v>
      </c>
      <c r="AN4779">
        <v>0</v>
      </c>
      <c r="AO4779">
        <v>0</v>
      </c>
      <c r="AP4779">
        <v>0</v>
      </c>
      <c r="AQ4779">
        <v>1586</v>
      </c>
      <c r="AR4779">
        <v>0.99999020853271503</v>
      </c>
      <c r="AS4779">
        <v>0</v>
      </c>
      <c r="AT4779">
        <v>0</v>
      </c>
      <c r="AU4779">
        <v>0</v>
      </c>
      <c r="AV4779">
        <v>0</v>
      </c>
      <c r="AW4779">
        <v>1586</v>
      </c>
      <c r="AX4779">
        <v>0.99999020853271503</v>
      </c>
      <c r="AY4779" s="73">
        <v>67.341393697507897</v>
      </c>
      <c r="AZ4779" s="72">
        <v>1588</v>
      </c>
      <c r="BA4779" s="72">
        <v>1</v>
      </c>
      <c r="BB4779">
        <v>1536</v>
      </c>
      <c r="BC4779">
        <v>0.92479513717818296</v>
      </c>
      <c r="BD4779">
        <v>50</v>
      </c>
      <c r="BE4779">
        <v>7.5195071354532406E-2</v>
      </c>
      <c r="BF4779">
        <v>69.992732170828006</v>
      </c>
      <c r="BG4779">
        <v>74.567706149032901</v>
      </c>
      <c r="BH4779">
        <v>67.341393697507897</v>
      </c>
      <c r="BI4779">
        <v>66.361030370639895</v>
      </c>
    </row>
    <row r="4780" spans="1:61" x14ac:dyDescent="0.25">
      <c r="A4780" s="10" t="str">
        <f>VLOOKUP(D4780,'Index-Relations'!E:F,2,FALSE)</f>
        <v>ESG</v>
      </c>
      <c r="B4780" t="s">
        <v>3450</v>
      </c>
      <c r="C4780" s="53" t="s">
        <v>2768</v>
      </c>
      <c r="D4780" s="59" t="s">
        <v>2906</v>
      </c>
      <c r="E4780" s="59" t="s">
        <v>8196</v>
      </c>
      <c r="F4780" t="s">
        <v>1842</v>
      </c>
      <c r="G4780" t="s">
        <v>1841</v>
      </c>
      <c r="H4780" t="s">
        <v>1843</v>
      </c>
      <c r="I4780" s="52">
        <v>45383</v>
      </c>
      <c r="J4780" t="s">
        <v>2457</v>
      </c>
      <c r="K4780">
        <v>1500</v>
      </c>
      <c r="L4780">
        <v>75.576140803333999</v>
      </c>
      <c r="M4780">
        <v>1500</v>
      </c>
      <c r="N4780">
        <v>1</v>
      </c>
      <c r="O4780">
        <v>78.7949454564002</v>
      </c>
      <c r="P4780">
        <v>1500</v>
      </c>
      <c r="Q4780">
        <v>1</v>
      </c>
      <c r="R4780">
        <v>1471</v>
      </c>
      <c r="S4780">
        <v>0.996301327111765</v>
      </c>
      <c r="T4780">
        <v>33.061666781872297</v>
      </c>
      <c r="U4780">
        <v>0.68109968974132296</v>
      </c>
      <c r="V4780">
        <v>1090</v>
      </c>
      <c r="W4780">
        <v>0.121465721302631</v>
      </c>
      <c r="X4780">
        <v>222</v>
      </c>
      <c r="Y4780">
        <v>1497</v>
      </c>
      <c r="Z4780">
        <v>0.99878236773347995</v>
      </c>
      <c r="AA4780">
        <v>35.748461172933503</v>
      </c>
      <c r="AB4780">
        <v>1356</v>
      </c>
      <c r="AC4780">
        <v>0.96273105400884795</v>
      </c>
      <c r="AD4780">
        <v>141</v>
      </c>
      <c r="AE4780">
        <v>3.6051313724629601E-2</v>
      </c>
      <c r="AF4780">
        <v>3</v>
      </c>
      <c r="AG4780">
        <v>1.2176322665219299E-3</v>
      </c>
      <c r="AH4780">
        <v>2.7674706899035199E-3</v>
      </c>
      <c r="AI4780">
        <v>91</v>
      </c>
      <c r="AJ4780">
        <v>71.952011497333103</v>
      </c>
      <c r="AK4780">
        <v>1500</v>
      </c>
      <c r="AL4780">
        <v>1</v>
      </c>
      <c r="AM4780">
        <v>0</v>
      </c>
      <c r="AN4780">
        <v>0</v>
      </c>
      <c r="AO4780">
        <v>0</v>
      </c>
      <c r="AP4780">
        <v>0</v>
      </c>
      <c r="AQ4780">
        <v>1500</v>
      </c>
      <c r="AR4780">
        <v>1</v>
      </c>
      <c r="AS4780">
        <v>0</v>
      </c>
      <c r="AT4780">
        <v>0</v>
      </c>
      <c r="AU4780">
        <v>0</v>
      </c>
      <c r="AV4780">
        <v>0</v>
      </c>
      <c r="AW4780">
        <v>1500</v>
      </c>
      <c r="AX4780">
        <v>1</v>
      </c>
      <c r="AY4780">
        <v>73.4178479874262</v>
      </c>
      <c r="AZ4780">
        <v>1500</v>
      </c>
      <c r="BA4780">
        <v>1</v>
      </c>
      <c r="BB4780">
        <v>1452</v>
      </c>
      <c r="BC4780">
        <v>0.91360004494077096</v>
      </c>
      <c r="BD4780">
        <v>48</v>
      </c>
      <c r="BE4780">
        <v>8.6399955059228095E-2</v>
      </c>
      <c r="BF4780">
        <v>70.586458676096996</v>
      </c>
      <c r="BG4780">
        <v>73.633594208969896</v>
      </c>
      <c r="BH4780">
        <v>68.504318424020994</v>
      </c>
      <c r="BI4780">
        <v>67.131336417436899</v>
      </c>
    </row>
    <row r="4781" spans="1:61" x14ac:dyDescent="0.25">
      <c r="A4781" s="10" t="str">
        <f>VLOOKUP(D4781,'Index-Relations'!E:F,2,FALSE)</f>
        <v>ESG</v>
      </c>
      <c r="B4781" t="s">
        <v>3450</v>
      </c>
      <c r="C4781" s="53" t="s">
        <v>2769</v>
      </c>
      <c r="D4781" s="59" t="s">
        <v>2906</v>
      </c>
      <c r="E4781" s="59" t="s">
        <v>8197</v>
      </c>
      <c r="F4781" t="s">
        <v>1842</v>
      </c>
      <c r="G4781" t="s">
        <v>1841</v>
      </c>
      <c r="H4781" t="s">
        <v>1843</v>
      </c>
      <c r="I4781" s="52">
        <v>45352</v>
      </c>
      <c r="J4781" t="s">
        <v>2457</v>
      </c>
      <c r="K4781">
        <v>1500</v>
      </c>
      <c r="L4781">
        <v>75.971945330003706</v>
      </c>
      <c r="M4781">
        <v>1500</v>
      </c>
      <c r="N4781">
        <v>1</v>
      </c>
      <c r="O4781">
        <v>78.975508634039798</v>
      </c>
      <c r="P4781">
        <v>1500</v>
      </c>
      <c r="Q4781">
        <v>1</v>
      </c>
      <c r="R4781">
        <v>1471</v>
      </c>
      <c r="S4781">
        <v>0.99613887648884103</v>
      </c>
      <c r="T4781">
        <v>33.183073959896603</v>
      </c>
      <c r="U4781">
        <v>0.65880664777122699</v>
      </c>
      <c r="V4781">
        <v>1075</v>
      </c>
      <c r="W4781">
        <v>0.109529997937761</v>
      </c>
      <c r="X4781">
        <v>201</v>
      </c>
      <c r="Y4781">
        <v>1497</v>
      </c>
      <c r="Z4781">
        <v>0.99885177728337904</v>
      </c>
      <c r="AA4781">
        <v>36.680023340034097</v>
      </c>
      <c r="AB4781">
        <v>1356</v>
      </c>
      <c r="AC4781">
        <v>0.96251424364017601</v>
      </c>
      <c r="AD4781">
        <v>141</v>
      </c>
      <c r="AE4781">
        <v>3.6337533643203197E-2</v>
      </c>
      <c r="AF4781">
        <v>3</v>
      </c>
      <c r="AG4781">
        <v>1.14822271662053E-3</v>
      </c>
      <c r="AH4781">
        <v>1.0321921117905301E-3</v>
      </c>
      <c r="AI4781">
        <v>61</v>
      </c>
      <c r="AJ4781">
        <v>72.563027559192903</v>
      </c>
      <c r="AK4781">
        <v>1500</v>
      </c>
      <c r="AL4781">
        <v>1</v>
      </c>
      <c r="AM4781">
        <v>0</v>
      </c>
      <c r="AN4781">
        <v>0</v>
      </c>
      <c r="AO4781">
        <v>0</v>
      </c>
      <c r="AP4781">
        <v>0</v>
      </c>
      <c r="AQ4781">
        <v>1500</v>
      </c>
      <c r="AR4781">
        <v>1</v>
      </c>
      <c r="AS4781">
        <v>0</v>
      </c>
      <c r="AT4781">
        <v>0</v>
      </c>
      <c r="AU4781">
        <v>0</v>
      </c>
      <c r="AV4781">
        <v>0</v>
      </c>
      <c r="AW4781">
        <v>1500</v>
      </c>
      <c r="AX4781">
        <v>1</v>
      </c>
      <c r="AY4781">
        <v>73.645384041428898</v>
      </c>
      <c r="AZ4781">
        <v>1500</v>
      </c>
      <c r="BA4781">
        <v>1</v>
      </c>
      <c r="BB4781">
        <v>1452</v>
      </c>
      <c r="BC4781">
        <v>0.91243972683022001</v>
      </c>
      <c r="BD4781">
        <v>48</v>
      </c>
      <c r="BE4781">
        <v>8.7560273169780004E-2</v>
      </c>
      <c r="BF4781">
        <v>71.008644490418902</v>
      </c>
      <c r="BG4781">
        <v>73.839523646226894</v>
      </c>
      <c r="BH4781">
        <v>68.703948022486003</v>
      </c>
      <c r="BI4781">
        <v>67.770748269419997</v>
      </c>
    </row>
    <row r="4782" spans="1:61" x14ac:dyDescent="0.25">
      <c r="A4782" s="10" t="str">
        <f>VLOOKUP(D4782,'Index-Relations'!E:F,2,FALSE)</f>
        <v>ESG</v>
      </c>
      <c r="B4782" t="s">
        <v>3450</v>
      </c>
      <c r="C4782" s="53" t="s">
        <v>2770</v>
      </c>
      <c r="D4782" s="59" t="s">
        <v>2906</v>
      </c>
      <c r="E4782" s="59" t="s">
        <v>8198</v>
      </c>
      <c r="F4782" t="s">
        <v>1842</v>
      </c>
      <c r="G4782" t="s">
        <v>1841</v>
      </c>
      <c r="H4782" t="s">
        <v>1843</v>
      </c>
      <c r="I4782" s="52">
        <v>45323</v>
      </c>
      <c r="J4782" t="s">
        <v>2457</v>
      </c>
      <c r="K4782">
        <v>1501</v>
      </c>
      <c r="L4782">
        <v>76.1085455459326</v>
      </c>
      <c r="M4782">
        <v>1500</v>
      </c>
      <c r="N4782">
        <v>1</v>
      </c>
      <c r="O4782">
        <v>78.996415961877105</v>
      </c>
      <c r="P4782">
        <v>1500</v>
      </c>
      <c r="Q4782">
        <v>1</v>
      </c>
      <c r="R4782">
        <v>1471</v>
      </c>
      <c r="S4782">
        <v>0.99625235394100498</v>
      </c>
      <c r="T4782">
        <v>33.442198578752397</v>
      </c>
      <c r="U4782">
        <v>0.65062918328503405</v>
      </c>
      <c r="V4782">
        <v>1074</v>
      </c>
      <c r="W4782">
        <v>0.109914700404531</v>
      </c>
      <c r="X4782">
        <v>196</v>
      </c>
      <c r="Y4782">
        <v>1497</v>
      </c>
      <c r="Z4782">
        <v>0.99911446354859301</v>
      </c>
      <c r="AA4782">
        <v>37.162005444945301</v>
      </c>
      <c r="AB4782">
        <v>1355</v>
      </c>
      <c r="AC4782">
        <v>0.96264312013244502</v>
      </c>
      <c r="AD4782">
        <v>142</v>
      </c>
      <c r="AE4782">
        <v>3.6471343416147203E-2</v>
      </c>
      <c r="AF4782">
        <v>4</v>
      </c>
      <c r="AG4782">
        <v>8.85536451407507E-4</v>
      </c>
      <c r="AH4782">
        <v>1.1041817236896901E-3</v>
      </c>
      <c r="AI4782">
        <v>61</v>
      </c>
      <c r="AJ4782">
        <v>72.6962302717113</v>
      </c>
      <c r="AK4782">
        <v>1500</v>
      </c>
      <c r="AL4782">
        <v>1</v>
      </c>
      <c r="AM4782">
        <v>0</v>
      </c>
      <c r="AN4782">
        <v>0</v>
      </c>
      <c r="AO4782">
        <v>0</v>
      </c>
      <c r="AP4782">
        <v>0</v>
      </c>
      <c r="AQ4782">
        <v>1500</v>
      </c>
      <c r="AR4782">
        <v>1</v>
      </c>
      <c r="AS4782">
        <v>0</v>
      </c>
      <c r="AT4782">
        <v>0</v>
      </c>
      <c r="AU4782">
        <v>0</v>
      </c>
      <c r="AV4782">
        <v>0</v>
      </c>
      <c r="AW4782">
        <v>1500</v>
      </c>
      <c r="AX4782">
        <v>1</v>
      </c>
      <c r="AY4782">
        <v>73.778957828081801</v>
      </c>
      <c r="AZ4782">
        <v>1500</v>
      </c>
      <c r="BA4782">
        <v>1</v>
      </c>
      <c r="BB4782">
        <v>1449</v>
      </c>
      <c r="BC4782">
        <v>0.91435923198302405</v>
      </c>
      <c r="BD4782">
        <v>51</v>
      </c>
      <c r="BE4782">
        <v>8.5640768016975802E-2</v>
      </c>
      <c r="BF4782">
        <v>71.059328014959902</v>
      </c>
      <c r="BG4782">
        <v>73.801518048812994</v>
      </c>
      <c r="BH4782">
        <v>68.765625065121995</v>
      </c>
      <c r="BI4782">
        <v>67.857381994304902</v>
      </c>
    </row>
    <row r="4783" spans="1:61" x14ac:dyDescent="0.25">
      <c r="A4783" s="10" t="str">
        <f>VLOOKUP(D4783,'Index-Relations'!E:F,2,FALSE)</f>
        <v>ESG</v>
      </c>
      <c r="B4783" t="s">
        <v>3450</v>
      </c>
      <c r="C4783" s="53" t="s">
        <v>2760</v>
      </c>
      <c r="D4783" s="59" t="s">
        <v>3296</v>
      </c>
      <c r="E4783" s="59" t="s">
        <v>8199</v>
      </c>
      <c r="F4783" t="s">
        <v>2731</v>
      </c>
      <c r="G4783" t="s">
        <v>2732</v>
      </c>
      <c r="H4783" t="s">
        <v>2733</v>
      </c>
      <c r="I4783" s="52">
        <v>45658</v>
      </c>
      <c r="J4783" t="s">
        <v>2457</v>
      </c>
      <c r="K4783">
        <v>579</v>
      </c>
      <c r="L4783" s="73">
        <v>69.245156317315903</v>
      </c>
      <c r="M4783">
        <v>579</v>
      </c>
      <c r="N4783">
        <v>1</v>
      </c>
      <c r="O4783" s="73">
        <v>76.563516963414997</v>
      </c>
      <c r="P4783">
        <v>579</v>
      </c>
      <c r="Q4783">
        <v>1</v>
      </c>
      <c r="R4783">
        <v>554</v>
      </c>
      <c r="S4783">
        <v>0.99615946017722501</v>
      </c>
      <c r="T4783">
        <v>31.439639091818599</v>
      </c>
      <c r="U4783">
        <v>0.73252061722645501</v>
      </c>
      <c r="V4783">
        <v>496</v>
      </c>
      <c r="W4783">
        <v>0.14357201884036599</v>
      </c>
      <c r="X4783">
        <v>108</v>
      </c>
      <c r="Y4783">
        <v>579</v>
      </c>
      <c r="Z4783">
        <v>0.999999999999999</v>
      </c>
      <c r="AA4783">
        <v>20.6630940880903</v>
      </c>
      <c r="AB4783">
        <v>518</v>
      </c>
      <c r="AC4783">
        <v>0.95149925054207596</v>
      </c>
      <c r="AD4783">
        <v>61</v>
      </c>
      <c r="AE4783">
        <v>4.85007494579228E-2</v>
      </c>
      <c r="AF4783">
        <v>0</v>
      </c>
      <c r="AG4783">
        <v>7.8409999999999996E-16</v>
      </c>
      <c r="AH4783">
        <v>3.2985072543172101E-4</v>
      </c>
      <c r="AI4783">
        <v>16</v>
      </c>
      <c r="AJ4783" s="73">
        <v>66.246814092630004</v>
      </c>
      <c r="AK4783">
        <v>579</v>
      </c>
      <c r="AL4783">
        <v>1</v>
      </c>
      <c r="AM4783">
        <v>0</v>
      </c>
      <c r="AN4783">
        <v>0</v>
      </c>
      <c r="AO4783">
        <v>0</v>
      </c>
      <c r="AP4783">
        <v>0</v>
      </c>
      <c r="AQ4783">
        <v>579</v>
      </c>
      <c r="AR4783">
        <v>1</v>
      </c>
      <c r="AS4783">
        <v>0</v>
      </c>
      <c r="AT4783">
        <v>0</v>
      </c>
      <c r="AU4783">
        <v>0</v>
      </c>
      <c r="AV4783">
        <v>0</v>
      </c>
      <c r="AW4783">
        <v>579</v>
      </c>
      <c r="AX4783">
        <v>1</v>
      </c>
      <c r="AY4783" s="73">
        <v>64.010130996965998</v>
      </c>
      <c r="AZ4783">
        <v>579</v>
      </c>
      <c r="BA4783">
        <v>1</v>
      </c>
      <c r="BB4783">
        <v>560</v>
      </c>
      <c r="BC4783">
        <v>0.89601348426904504</v>
      </c>
      <c r="BD4783">
        <v>19</v>
      </c>
      <c r="BE4783">
        <v>0.10398651573095399</v>
      </c>
      <c r="BF4783">
        <v>69.245156317315903</v>
      </c>
      <c r="BG4783">
        <v>76.563516963414997</v>
      </c>
      <c r="BH4783">
        <v>64.010130996965998</v>
      </c>
      <c r="BI4783">
        <v>66.246814092630004</v>
      </c>
    </row>
    <row r="4784" spans="1:61" x14ac:dyDescent="0.25">
      <c r="A4784" s="10" t="str">
        <f>VLOOKUP(D4784,'Index-Relations'!E:F,2,FALSE)</f>
        <v>ESG</v>
      </c>
      <c r="B4784" t="s">
        <v>3450</v>
      </c>
      <c r="C4784" s="53" t="s">
        <v>2761</v>
      </c>
      <c r="D4784" s="59" t="s">
        <v>3296</v>
      </c>
      <c r="E4784" s="59" t="s">
        <v>8200</v>
      </c>
      <c r="F4784" t="s">
        <v>2731</v>
      </c>
      <c r="G4784" t="s">
        <v>2732</v>
      </c>
      <c r="H4784" t="s">
        <v>2733</v>
      </c>
      <c r="I4784" s="52">
        <v>45628</v>
      </c>
      <c r="J4784" t="s">
        <v>2457</v>
      </c>
      <c r="K4784">
        <v>585</v>
      </c>
      <c r="L4784" s="73">
        <v>69.407465201541996</v>
      </c>
      <c r="M4784">
        <v>585</v>
      </c>
      <c r="N4784">
        <v>1</v>
      </c>
      <c r="O4784" s="73">
        <v>76.364796494472003</v>
      </c>
      <c r="P4784">
        <v>585</v>
      </c>
      <c r="Q4784">
        <v>1</v>
      </c>
      <c r="R4784">
        <v>561</v>
      </c>
      <c r="S4784">
        <v>0.99681982757056398</v>
      </c>
      <c r="T4784">
        <v>31.4877111779013</v>
      </c>
      <c r="U4784">
        <v>0.73005680602900402</v>
      </c>
      <c r="V4784">
        <v>502</v>
      </c>
      <c r="W4784">
        <v>0.142525418343457</v>
      </c>
      <c r="X4784">
        <v>110</v>
      </c>
      <c r="Y4784">
        <v>585</v>
      </c>
      <c r="Z4784">
        <v>1</v>
      </c>
      <c r="AA4784">
        <v>19.4917738982362</v>
      </c>
      <c r="AB4784">
        <v>528</v>
      </c>
      <c r="AC4784">
        <v>0.95546365859790106</v>
      </c>
      <c r="AD4784">
        <v>57</v>
      </c>
      <c r="AE4784">
        <v>4.4536341402098098E-2</v>
      </c>
      <c r="AF4784">
        <v>0</v>
      </c>
      <c r="AG4784">
        <v>5.5510000000000001E-17</v>
      </c>
      <c r="AH4784">
        <v>3.2159602409824798E-4</v>
      </c>
      <c r="AI4784">
        <v>16</v>
      </c>
      <c r="AJ4784" s="73">
        <v>66.4658329024289</v>
      </c>
      <c r="AK4784">
        <v>585</v>
      </c>
      <c r="AL4784">
        <v>1</v>
      </c>
      <c r="AM4784">
        <v>0</v>
      </c>
      <c r="AN4784">
        <v>0</v>
      </c>
      <c r="AO4784">
        <v>0</v>
      </c>
      <c r="AP4784">
        <v>0</v>
      </c>
      <c r="AQ4784">
        <v>585</v>
      </c>
      <c r="AR4784">
        <v>1</v>
      </c>
      <c r="AS4784">
        <v>0</v>
      </c>
      <c r="AT4784">
        <v>0</v>
      </c>
      <c r="AU4784">
        <v>0</v>
      </c>
      <c r="AV4784">
        <v>0</v>
      </c>
      <c r="AW4784">
        <v>585</v>
      </c>
      <c r="AX4784">
        <v>1</v>
      </c>
      <c r="AY4784" s="73">
        <v>64.448844664792901</v>
      </c>
      <c r="AZ4784">
        <v>585</v>
      </c>
      <c r="BA4784">
        <v>1</v>
      </c>
      <c r="BB4784">
        <v>566</v>
      </c>
      <c r="BC4784">
        <v>0.89850553484900098</v>
      </c>
      <c r="BD4784">
        <v>19</v>
      </c>
      <c r="BE4784">
        <v>0.101494465150998</v>
      </c>
      <c r="BF4784">
        <v>69.407465201541996</v>
      </c>
      <c r="BG4784">
        <v>76.364796494472003</v>
      </c>
      <c r="BH4784">
        <v>64.448844664792901</v>
      </c>
      <c r="BI4784">
        <v>66.4658329024289</v>
      </c>
    </row>
    <row r="4785" spans="1:61" x14ac:dyDescent="0.25">
      <c r="A4785" s="10" t="str">
        <f>VLOOKUP(D4785,'Index-Relations'!E:F,2,FALSE)</f>
        <v>ESG</v>
      </c>
      <c r="B4785" t="s">
        <v>3450</v>
      </c>
      <c r="C4785" s="53" t="s">
        <v>2762</v>
      </c>
      <c r="D4785" s="59" t="s">
        <v>3296</v>
      </c>
      <c r="E4785" s="59" t="s">
        <v>8201</v>
      </c>
      <c r="F4785" t="s">
        <v>2731</v>
      </c>
      <c r="G4785" t="s">
        <v>2732</v>
      </c>
      <c r="H4785" t="s">
        <v>2733</v>
      </c>
      <c r="I4785" s="52">
        <v>45597</v>
      </c>
      <c r="J4785" t="s">
        <v>2457</v>
      </c>
      <c r="K4785">
        <v>589</v>
      </c>
      <c r="L4785" s="73">
        <v>69.830841019348895</v>
      </c>
      <c r="M4785">
        <v>589</v>
      </c>
      <c r="N4785">
        <v>1</v>
      </c>
      <c r="O4785" s="73">
        <v>76.582066572235902</v>
      </c>
      <c r="P4785">
        <v>589</v>
      </c>
      <c r="Q4785">
        <v>1</v>
      </c>
      <c r="R4785">
        <v>563</v>
      </c>
      <c r="S4785">
        <v>0.994896603640678</v>
      </c>
      <c r="T4785">
        <v>31.605676719993198</v>
      </c>
      <c r="U4785">
        <v>0.73083908312578605</v>
      </c>
      <c r="V4785">
        <v>505</v>
      </c>
      <c r="W4785">
        <v>0.14221011348208701</v>
      </c>
      <c r="X4785">
        <v>113</v>
      </c>
      <c r="Y4785">
        <v>589</v>
      </c>
      <c r="Z4785">
        <v>0.999999999999999</v>
      </c>
      <c r="AA4785">
        <v>20.168224431455499</v>
      </c>
      <c r="AB4785">
        <v>529</v>
      </c>
      <c r="AC4785">
        <v>0.94911619325627805</v>
      </c>
      <c r="AD4785">
        <v>60</v>
      </c>
      <c r="AE4785">
        <v>5.0883806743722698E-2</v>
      </c>
      <c r="AF4785">
        <v>0</v>
      </c>
      <c r="AG4785">
        <v>0</v>
      </c>
      <c r="AH4785">
        <v>3.1911599476890199E-4</v>
      </c>
      <c r="AI4785">
        <v>16</v>
      </c>
      <c r="AJ4785" s="73">
        <v>66.982344573661905</v>
      </c>
      <c r="AK4785">
        <v>589</v>
      </c>
      <c r="AL4785">
        <v>1</v>
      </c>
      <c r="AM4785">
        <v>0</v>
      </c>
      <c r="AN4785">
        <v>0</v>
      </c>
      <c r="AO4785">
        <v>0</v>
      </c>
      <c r="AP4785">
        <v>0</v>
      </c>
      <c r="AQ4785">
        <v>589</v>
      </c>
      <c r="AR4785">
        <v>0.999999999999999</v>
      </c>
      <c r="AS4785">
        <v>0</v>
      </c>
      <c r="AT4785">
        <v>0</v>
      </c>
      <c r="AU4785">
        <v>0</v>
      </c>
      <c r="AV4785">
        <v>0</v>
      </c>
      <c r="AW4785">
        <v>589</v>
      </c>
      <c r="AX4785">
        <v>0.999999999999999</v>
      </c>
      <c r="AY4785" s="73">
        <v>64.931624333296</v>
      </c>
      <c r="AZ4785">
        <v>589</v>
      </c>
      <c r="BA4785">
        <v>1</v>
      </c>
      <c r="BB4785">
        <v>568</v>
      </c>
      <c r="BC4785">
        <v>0.90091690420285497</v>
      </c>
      <c r="BD4785">
        <v>21</v>
      </c>
      <c r="BE4785">
        <v>9.9083095797144499E-2</v>
      </c>
      <c r="BF4785">
        <v>69.830841019348895</v>
      </c>
      <c r="BG4785">
        <v>76.582066572235902</v>
      </c>
      <c r="BH4785">
        <v>64.931624333296</v>
      </c>
      <c r="BI4785">
        <v>66.982344573661905</v>
      </c>
    </row>
    <row r="4786" spans="1:61" x14ac:dyDescent="0.25">
      <c r="A4786" s="10" t="str">
        <f>VLOOKUP(D4786,'Index-Relations'!E:F,2,FALSE)</f>
        <v>ESG</v>
      </c>
      <c r="B4786" t="s">
        <v>3450</v>
      </c>
      <c r="C4786" s="53" t="s">
        <v>2763</v>
      </c>
      <c r="D4786" s="59" t="s">
        <v>3296</v>
      </c>
      <c r="E4786" s="59" t="s">
        <v>8202</v>
      </c>
      <c r="F4786" t="s">
        <v>2731</v>
      </c>
      <c r="G4786" t="s">
        <v>2732</v>
      </c>
      <c r="H4786" t="s">
        <v>2733</v>
      </c>
      <c r="I4786" s="52">
        <v>45566</v>
      </c>
      <c r="J4786" t="s">
        <v>2457</v>
      </c>
      <c r="K4786">
        <v>597</v>
      </c>
      <c r="L4786" s="73">
        <v>69.677311579260902</v>
      </c>
      <c r="M4786">
        <v>597</v>
      </c>
      <c r="N4786">
        <v>1</v>
      </c>
      <c r="O4786" s="73">
        <v>76.523318868672902</v>
      </c>
      <c r="P4786">
        <v>597</v>
      </c>
      <c r="Q4786">
        <v>1</v>
      </c>
      <c r="R4786">
        <v>570</v>
      </c>
      <c r="S4786">
        <v>0.99365999945454597</v>
      </c>
      <c r="T4786">
        <v>31.972904730165801</v>
      </c>
      <c r="U4786">
        <v>0.73169006101482303</v>
      </c>
      <c r="V4786">
        <v>511</v>
      </c>
      <c r="W4786">
        <v>0.14231515928475799</v>
      </c>
      <c r="X4786">
        <v>114</v>
      </c>
      <c r="Y4786">
        <v>597</v>
      </c>
      <c r="Z4786">
        <v>0.999999999999999</v>
      </c>
      <c r="AA4786">
        <v>20.291645499243899</v>
      </c>
      <c r="AB4786">
        <v>542</v>
      </c>
      <c r="AC4786">
        <v>0.95370873083385299</v>
      </c>
      <c r="AD4786">
        <v>55</v>
      </c>
      <c r="AE4786">
        <v>4.6291269166146801E-2</v>
      </c>
      <c r="AF4786">
        <v>0</v>
      </c>
      <c r="AG4786">
        <v>0</v>
      </c>
      <c r="AH4786">
        <v>3.5434016309347598E-4</v>
      </c>
      <c r="AI4786">
        <v>16</v>
      </c>
      <c r="AJ4786" s="73">
        <v>66.749545899750899</v>
      </c>
      <c r="AK4786">
        <v>597</v>
      </c>
      <c r="AL4786">
        <v>1</v>
      </c>
      <c r="AM4786">
        <v>0</v>
      </c>
      <c r="AN4786">
        <v>0</v>
      </c>
      <c r="AO4786">
        <v>0</v>
      </c>
      <c r="AP4786">
        <v>0</v>
      </c>
      <c r="AQ4786">
        <v>597</v>
      </c>
      <c r="AR4786">
        <v>1</v>
      </c>
      <c r="AS4786">
        <v>0</v>
      </c>
      <c r="AT4786">
        <v>0</v>
      </c>
      <c r="AU4786">
        <v>0</v>
      </c>
      <c r="AV4786">
        <v>0</v>
      </c>
      <c r="AW4786">
        <v>597</v>
      </c>
      <c r="AX4786">
        <v>0.999999999999999</v>
      </c>
      <c r="AY4786" s="73">
        <v>64.763276513260905</v>
      </c>
      <c r="AZ4786">
        <v>597</v>
      </c>
      <c r="BA4786">
        <v>1</v>
      </c>
      <c r="BB4786">
        <v>575</v>
      </c>
      <c r="BC4786">
        <v>0.90043574822113104</v>
      </c>
      <c r="BD4786">
        <v>22</v>
      </c>
      <c r="BE4786">
        <v>9.9564251778868906E-2</v>
      </c>
      <c r="BF4786">
        <v>69.677311579260902</v>
      </c>
      <c r="BG4786">
        <v>76.523318868672902</v>
      </c>
      <c r="BH4786">
        <v>64.763276513260905</v>
      </c>
      <c r="BI4786">
        <v>66.749545899750899</v>
      </c>
    </row>
    <row r="4787" spans="1:61" x14ac:dyDescent="0.25">
      <c r="A4787" s="10" t="str">
        <f>VLOOKUP(D4787,'Index-Relations'!E:F,2,FALSE)</f>
        <v>ESG</v>
      </c>
      <c r="B4787" t="s">
        <v>3450</v>
      </c>
      <c r="C4787" s="53" t="s">
        <v>2764</v>
      </c>
      <c r="D4787" s="59" t="s">
        <v>3296</v>
      </c>
      <c r="E4787" s="59" t="s">
        <v>8203</v>
      </c>
      <c r="F4787" t="s">
        <v>2731</v>
      </c>
      <c r="G4787" t="s">
        <v>2732</v>
      </c>
      <c r="H4787" t="s">
        <v>2733</v>
      </c>
      <c r="I4787" s="52">
        <v>45537</v>
      </c>
      <c r="J4787" t="s">
        <v>2457</v>
      </c>
      <c r="K4787">
        <v>648</v>
      </c>
      <c r="L4787" s="73">
        <v>70.150445261657893</v>
      </c>
      <c r="M4787">
        <v>648</v>
      </c>
      <c r="N4787">
        <v>1</v>
      </c>
      <c r="O4787" s="73">
        <v>76.470532309204899</v>
      </c>
      <c r="P4787">
        <v>648</v>
      </c>
      <c r="Q4787">
        <v>1</v>
      </c>
      <c r="R4787">
        <v>619</v>
      </c>
      <c r="S4787">
        <v>0.99453554479586703</v>
      </c>
      <c r="T4787">
        <v>31.989177708553498</v>
      </c>
      <c r="U4787">
        <v>0.74330113464923497</v>
      </c>
      <c r="V4787">
        <v>551</v>
      </c>
      <c r="W4787">
        <v>0.14947529745110999</v>
      </c>
      <c r="X4787">
        <v>129</v>
      </c>
      <c r="Y4787">
        <v>647</v>
      </c>
      <c r="Z4787">
        <v>0.99990716702848303</v>
      </c>
      <c r="AA4787">
        <v>21.587765427342902</v>
      </c>
      <c r="AB4787">
        <v>591</v>
      </c>
      <c r="AC4787">
        <v>0.96142439091255605</v>
      </c>
      <c r="AD4787">
        <v>62</v>
      </c>
      <c r="AE4787">
        <v>4.4592103272858702E-2</v>
      </c>
      <c r="AF4787">
        <v>-5</v>
      </c>
      <c r="AG4787">
        <v>0</v>
      </c>
      <c r="AH4787">
        <v>3.49690314704613E-4</v>
      </c>
      <c r="AI4787">
        <v>17</v>
      </c>
      <c r="AJ4787" s="73">
        <v>67.452886659394906</v>
      </c>
      <c r="AK4787">
        <v>648</v>
      </c>
      <c r="AL4787">
        <v>1</v>
      </c>
      <c r="AM4787">
        <v>0</v>
      </c>
      <c r="AN4787">
        <v>0</v>
      </c>
      <c r="AO4787">
        <v>0</v>
      </c>
      <c r="AP4787">
        <v>0</v>
      </c>
      <c r="AQ4787">
        <v>648</v>
      </c>
      <c r="AR4787">
        <v>0.999999999999999</v>
      </c>
      <c r="AS4787">
        <v>0</v>
      </c>
      <c r="AT4787">
        <v>0</v>
      </c>
      <c r="AU4787">
        <v>0</v>
      </c>
      <c r="AV4787">
        <v>0</v>
      </c>
      <c r="AW4787">
        <v>648</v>
      </c>
      <c r="AX4787">
        <v>0.999999999999999</v>
      </c>
      <c r="AY4787" s="73">
        <v>65.324767102282905</v>
      </c>
      <c r="AZ4787">
        <v>648</v>
      </c>
      <c r="BA4787">
        <v>1</v>
      </c>
      <c r="BB4787">
        <v>626</v>
      </c>
      <c r="BC4787">
        <v>0.90662171223780996</v>
      </c>
      <c r="BD4787">
        <v>22</v>
      </c>
      <c r="BE4787">
        <v>9.3378287762189496E-2</v>
      </c>
      <c r="BF4787">
        <v>70.150445261657893</v>
      </c>
      <c r="BG4787">
        <v>76.470532309204899</v>
      </c>
      <c r="BH4787">
        <v>65.324767102282905</v>
      </c>
      <c r="BI4787">
        <v>67.452886659394906</v>
      </c>
    </row>
    <row r="4788" spans="1:61" x14ac:dyDescent="0.25">
      <c r="A4788" s="10" t="str">
        <f>VLOOKUP(D4788,'Index-Relations'!E:F,2,FALSE)</f>
        <v>ESG</v>
      </c>
      <c r="B4788" t="s">
        <v>3450</v>
      </c>
      <c r="C4788" s="53" t="s">
        <v>3350</v>
      </c>
      <c r="D4788" s="59" t="s">
        <v>3296</v>
      </c>
      <c r="E4788" s="59" t="s">
        <v>8204</v>
      </c>
      <c r="F4788" t="s">
        <v>2731</v>
      </c>
      <c r="G4788" t="s">
        <v>2732</v>
      </c>
      <c r="H4788" t="s">
        <v>2733</v>
      </c>
      <c r="I4788" s="52">
        <v>45505</v>
      </c>
      <c r="J4788" t="s">
        <v>2457</v>
      </c>
      <c r="K4788">
        <v>657</v>
      </c>
      <c r="L4788" s="73">
        <v>70.515476980249005</v>
      </c>
      <c r="M4788">
        <v>657</v>
      </c>
      <c r="N4788">
        <v>1</v>
      </c>
      <c r="O4788" s="73">
        <v>76.434296054821999</v>
      </c>
      <c r="P4788">
        <v>657</v>
      </c>
      <c r="Q4788">
        <v>1</v>
      </c>
      <c r="R4788">
        <v>628</v>
      </c>
      <c r="S4788">
        <v>0.99468487373750003</v>
      </c>
      <c r="T4788">
        <v>31.984632984543101</v>
      </c>
      <c r="U4788">
        <v>0.74137967620464795</v>
      </c>
      <c r="V4788">
        <v>559</v>
      </c>
      <c r="W4788">
        <v>0.15491583356633101</v>
      </c>
      <c r="X4788">
        <v>127</v>
      </c>
      <c r="Y4788">
        <v>655</v>
      </c>
      <c r="Z4788">
        <v>0.99984914871144004</v>
      </c>
      <c r="AA4788">
        <v>23.286917083863099</v>
      </c>
      <c r="AB4788">
        <v>598</v>
      </c>
      <c r="AC4788">
        <v>0.97314347679997204</v>
      </c>
      <c r="AD4788">
        <v>57</v>
      </c>
      <c r="AE4788">
        <v>2.6705671911468099E-2</v>
      </c>
      <c r="AF4788">
        <v>2</v>
      </c>
      <c r="AG4788">
        <v>1.5085128855965501E-4</v>
      </c>
      <c r="AH4788">
        <v>3.4516434173959102E-4</v>
      </c>
      <c r="AI4788">
        <v>16</v>
      </c>
      <c r="AJ4788" s="73">
        <v>67.648515558282</v>
      </c>
      <c r="AK4788">
        <v>657</v>
      </c>
      <c r="AL4788">
        <v>1</v>
      </c>
      <c r="AM4788">
        <v>0</v>
      </c>
      <c r="AN4788">
        <v>0</v>
      </c>
      <c r="AO4788">
        <v>0</v>
      </c>
      <c r="AP4788">
        <v>0</v>
      </c>
      <c r="AQ4788">
        <v>657</v>
      </c>
      <c r="AR4788">
        <v>0.999999999999999</v>
      </c>
      <c r="AS4788">
        <v>0</v>
      </c>
      <c r="AT4788">
        <v>0</v>
      </c>
      <c r="AU4788">
        <v>0</v>
      </c>
      <c r="AV4788">
        <v>0</v>
      </c>
      <c r="AW4788">
        <v>657</v>
      </c>
      <c r="AX4788">
        <v>1</v>
      </c>
      <c r="AY4788" s="73">
        <v>66.052830650407998</v>
      </c>
      <c r="AZ4788">
        <v>657</v>
      </c>
      <c r="BA4788">
        <v>1</v>
      </c>
      <c r="BB4788">
        <v>635</v>
      </c>
      <c r="BC4788">
        <v>0.90917065278689202</v>
      </c>
      <c r="BD4788">
        <v>22</v>
      </c>
      <c r="BE4788">
        <v>9.0829347213107606E-2</v>
      </c>
      <c r="BF4788">
        <v>70.515476980249005</v>
      </c>
      <c r="BG4788">
        <v>76.434296054821999</v>
      </c>
      <c r="BH4788">
        <v>66.052830650407998</v>
      </c>
      <c r="BI4788">
        <v>67.648515558282</v>
      </c>
    </row>
    <row r="4789" spans="1:61" x14ac:dyDescent="0.25">
      <c r="A4789" s="10" t="str">
        <f>VLOOKUP(D4789,'Index-Relations'!E:F,2,FALSE)</f>
        <v>ESG</v>
      </c>
      <c r="B4789" t="s">
        <v>3450</v>
      </c>
      <c r="C4789" s="53" t="s">
        <v>2765</v>
      </c>
      <c r="D4789" s="59" t="s">
        <v>3296</v>
      </c>
      <c r="E4789" s="59" t="s">
        <v>8205</v>
      </c>
      <c r="F4789" t="s">
        <v>2731</v>
      </c>
      <c r="G4789" t="s">
        <v>2732</v>
      </c>
      <c r="H4789" t="s">
        <v>2733</v>
      </c>
      <c r="I4789" s="52">
        <v>45474</v>
      </c>
      <c r="J4789" t="s">
        <v>2457</v>
      </c>
      <c r="K4789">
        <v>657</v>
      </c>
      <c r="L4789" s="73">
        <v>71.216236187424002</v>
      </c>
      <c r="M4789">
        <v>657</v>
      </c>
      <c r="N4789">
        <v>1</v>
      </c>
      <c r="O4789" s="73">
        <v>76.571842568340003</v>
      </c>
      <c r="P4789">
        <v>657</v>
      </c>
      <c r="Q4789">
        <v>1</v>
      </c>
      <c r="R4789">
        <v>627</v>
      </c>
      <c r="S4789">
        <v>0.99444248856278705</v>
      </c>
      <c r="T4789">
        <v>31.369306280352198</v>
      </c>
      <c r="U4789">
        <v>0.74803401567499905</v>
      </c>
      <c r="V4789">
        <v>555</v>
      </c>
      <c r="W4789">
        <v>0.150573688814231</v>
      </c>
      <c r="X4789">
        <v>126</v>
      </c>
      <c r="Y4789">
        <v>654</v>
      </c>
      <c r="Z4789">
        <v>0.99904352306796895</v>
      </c>
      <c r="AA4789">
        <v>23.113807075225001</v>
      </c>
      <c r="AB4789">
        <v>594</v>
      </c>
      <c r="AC4789">
        <v>0.97363446188438996</v>
      </c>
      <c r="AD4789">
        <v>60</v>
      </c>
      <c r="AE4789">
        <v>2.54090611835802E-2</v>
      </c>
      <c r="AF4789">
        <v>3</v>
      </c>
      <c r="AG4789">
        <v>9.56476932029534E-4</v>
      </c>
      <c r="AH4789">
        <v>3.6810423966594899E-4</v>
      </c>
      <c r="AI4789">
        <v>16</v>
      </c>
      <c r="AJ4789" s="73">
        <v>68.211647581145996</v>
      </c>
      <c r="AK4789">
        <v>657</v>
      </c>
      <c r="AL4789">
        <v>1</v>
      </c>
      <c r="AM4789">
        <v>0</v>
      </c>
      <c r="AN4789">
        <v>0</v>
      </c>
      <c r="AO4789">
        <v>0</v>
      </c>
      <c r="AP4789">
        <v>0</v>
      </c>
      <c r="AQ4789">
        <v>657</v>
      </c>
      <c r="AR4789">
        <v>1</v>
      </c>
      <c r="AS4789">
        <v>0</v>
      </c>
      <c r="AT4789">
        <v>0</v>
      </c>
      <c r="AU4789">
        <v>0</v>
      </c>
      <c r="AV4789">
        <v>0</v>
      </c>
      <c r="AW4789">
        <v>657</v>
      </c>
      <c r="AX4789">
        <v>1</v>
      </c>
      <c r="AY4789" s="73">
        <v>67.199602045334899</v>
      </c>
      <c r="AZ4789">
        <v>657</v>
      </c>
      <c r="BA4789">
        <v>1</v>
      </c>
      <c r="BB4789">
        <v>635</v>
      </c>
      <c r="BC4789">
        <v>0.91219898506163599</v>
      </c>
      <c r="BD4789">
        <v>22</v>
      </c>
      <c r="BE4789">
        <v>8.7801014938362995E-2</v>
      </c>
      <c r="BF4789">
        <v>71.216236187424002</v>
      </c>
      <c r="BG4789">
        <v>76.571842568340003</v>
      </c>
      <c r="BH4789">
        <v>67.199602045334899</v>
      </c>
      <c r="BI4789">
        <v>68.211647581145996</v>
      </c>
    </row>
    <row r="4790" spans="1:61" x14ac:dyDescent="0.25">
      <c r="A4790" s="10" t="str">
        <f>VLOOKUP(D4790,'Index-Relations'!E:F,2,FALSE)</f>
        <v>ESG</v>
      </c>
      <c r="B4790" t="s">
        <v>3450</v>
      </c>
      <c r="C4790" s="53" t="s">
        <v>2766</v>
      </c>
      <c r="D4790" s="59" t="s">
        <v>3296</v>
      </c>
      <c r="E4790" s="59" t="s">
        <v>8206</v>
      </c>
      <c r="F4790" t="s">
        <v>2731</v>
      </c>
      <c r="G4790" t="s">
        <v>2732</v>
      </c>
      <c r="H4790" t="s">
        <v>2733</v>
      </c>
      <c r="I4790" s="52">
        <v>45446</v>
      </c>
      <c r="J4790" t="s">
        <v>2457</v>
      </c>
      <c r="K4790">
        <v>657</v>
      </c>
      <c r="L4790" s="73">
        <v>70.908510540319</v>
      </c>
      <c r="M4790">
        <v>657</v>
      </c>
      <c r="N4790">
        <v>1</v>
      </c>
      <c r="O4790" s="73">
        <v>76.211894335541999</v>
      </c>
      <c r="P4790">
        <v>657</v>
      </c>
      <c r="Q4790">
        <v>1</v>
      </c>
      <c r="R4790">
        <v>628</v>
      </c>
      <c r="S4790">
        <v>0.99475012441371802</v>
      </c>
      <c r="T4790">
        <v>31.791357746855098</v>
      </c>
      <c r="U4790">
        <v>0.77356108963304204</v>
      </c>
      <c r="V4790">
        <v>555</v>
      </c>
      <c r="W4790">
        <v>0.17135722524769301</v>
      </c>
      <c r="X4790">
        <v>126</v>
      </c>
      <c r="Y4790">
        <v>653</v>
      </c>
      <c r="Z4790">
        <v>0.99965841074324302</v>
      </c>
      <c r="AA4790">
        <v>25.164744680809498</v>
      </c>
      <c r="AB4790">
        <v>592</v>
      </c>
      <c r="AC4790">
        <v>0.97870031792531997</v>
      </c>
      <c r="AD4790">
        <v>61</v>
      </c>
      <c r="AE4790">
        <v>2.0958092817921999E-2</v>
      </c>
      <c r="AF4790">
        <v>4</v>
      </c>
      <c r="AG4790">
        <v>3.4158925675713199E-4</v>
      </c>
      <c r="AH4790">
        <v>3.8461928408516002E-4</v>
      </c>
      <c r="AI4790">
        <v>15</v>
      </c>
      <c r="AJ4790" s="73">
        <v>67.861394235589003</v>
      </c>
      <c r="AK4790">
        <v>657</v>
      </c>
      <c r="AL4790">
        <v>1</v>
      </c>
      <c r="AM4790">
        <v>0</v>
      </c>
      <c r="AN4790">
        <v>0</v>
      </c>
      <c r="AO4790">
        <v>0</v>
      </c>
      <c r="AP4790">
        <v>0</v>
      </c>
      <c r="AQ4790">
        <v>657</v>
      </c>
      <c r="AR4790">
        <v>1</v>
      </c>
      <c r="AS4790">
        <v>0</v>
      </c>
      <c r="AT4790">
        <v>0</v>
      </c>
      <c r="AU4790">
        <v>0</v>
      </c>
      <c r="AV4790">
        <v>0</v>
      </c>
      <c r="AW4790">
        <v>657</v>
      </c>
      <c r="AX4790">
        <v>0.999999999999999</v>
      </c>
      <c r="AY4790" s="73">
        <v>66.999220973920004</v>
      </c>
      <c r="AZ4790">
        <v>657</v>
      </c>
      <c r="BA4790">
        <v>1</v>
      </c>
      <c r="BB4790">
        <v>637</v>
      </c>
      <c r="BC4790">
        <v>0.92508748856319101</v>
      </c>
      <c r="BD4790">
        <v>20</v>
      </c>
      <c r="BE4790">
        <v>7.4912511436808896E-2</v>
      </c>
      <c r="BF4790">
        <v>70.908510540319</v>
      </c>
      <c r="BG4790">
        <v>76.211894335541999</v>
      </c>
      <c r="BH4790">
        <v>66.999220973920004</v>
      </c>
      <c r="BI4790">
        <v>67.861394235589003</v>
      </c>
    </row>
    <row r="4791" spans="1:61" x14ac:dyDescent="0.25">
      <c r="A4791" s="10" t="str">
        <f>VLOOKUP(D4791,'Index-Relations'!E:F,2,FALSE)</f>
        <v>ESG</v>
      </c>
      <c r="B4791" t="s">
        <v>3450</v>
      </c>
      <c r="C4791" s="53" t="s">
        <v>2767</v>
      </c>
      <c r="D4791" s="59" t="s">
        <v>3296</v>
      </c>
      <c r="E4791" s="59" t="s">
        <v>8207</v>
      </c>
      <c r="F4791" t="s">
        <v>2731</v>
      </c>
      <c r="G4791" t="s">
        <v>2732</v>
      </c>
      <c r="H4791" t="s">
        <v>2733</v>
      </c>
      <c r="I4791" s="52">
        <v>45413</v>
      </c>
      <c r="J4791" t="s">
        <v>2457</v>
      </c>
      <c r="K4791">
        <v>658</v>
      </c>
      <c r="L4791" s="73">
        <v>70.814292815431003</v>
      </c>
      <c r="M4791">
        <v>658</v>
      </c>
      <c r="N4791">
        <v>1</v>
      </c>
      <c r="O4791" s="73">
        <v>76.403769529983904</v>
      </c>
      <c r="P4791">
        <v>658</v>
      </c>
      <c r="Q4791">
        <v>1</v>
      </c>
      <c r="R4791">
        <v>629</v>
      </c>
      <c r="S4791">
        <v>0.99444913924683698</v>
      </c>
      <c r="T4791">
        <v>32.237983886859098</v>
      </c>
      <c r="U4791">
        <v>0.77341371597116704</v>
      </c>
      <c r="V4791">
        <v>556</v>
      </c>
      <c r="W4791">
        <v>0.167366390000358</v>
      </c>
      <c r="X4791">
        <v>127</v>
      </c>
      <c r="Y4791">
        <v>654</v>
      </c>
      <c r="Z4791">
        <v>0.99964210244150398</v>
      </c>
      <c r="AA4791">
        <v>26.1984588155014</v>
      </c>
      <c r="AB4791">
        <v>593</v>
      </c>
      <c r="AC4791">
        <v>0.97799473504643397</v>
      </c>
      <c r="AD4791">
        <v>61</v>
      </c>
      <c r="AE4791">
        <v>2.1647367395069901E-2</v>
      </c>
      <c r="AF4791">
        <v>4</v>
      </c>
      <c r="AG4791">
        <v>3.57897558495148E-4</v>
      </c>
      <c r="AH4791">
        <v>3.8225219359272499E-4</v>
      </c>
      <c r="AI4791">
        <v>15</v>
      </c>
      <c r="AJ4791" s="73">
        <v>67.410155119310005</v>
      </c>
      <c r="AK4791">
        <v>658</v>
      </c>
      <c r="AL4791">
        <v>1</v>
      </c>
      <c r="AM4791">
        <v>0</v>
      </c>
      <c r="AN4791">
        <v>0</v>
      </c>
      <c r="AO4791">
        <v>0</v>
      </c>
      <c r="AP4791">
        <v>0</v>
      </c>
      <c r="AQ4791">
        <v>658</v>
      </c>
      <c r="AR4791">
        <v>1</v>
      </c>
      <c r="AS4791">
        <v>0</v>
      </c>
      <c r="AT4791">
        <v>0</v>
      </c>
      <c r="AU4791">
        <v>0</v>
      </c>
      <c r="AV4791">
        <v>0</v>
      </c>
      <c r="AW4791">
        <v>658</v>
      </c>
      <c r="AX4791">
        <v>0.999999999999999</v>
      </c>
      <c r="AY4791" s="73">
        <v>67.004477287607003</v>
      </c>
      <c r="AZ4791">
        <v>658</v>
      </c>
      <c r="BA4791">
        <v>1</v>
      </c>
      <c r="BB4791">
        <v>638</v>
      </c>
      <c r="BC4791">
        <v>0.92344769136265903</v>
      </c>
      <c r="BD4791">
        <v>20</v>
      </c>
      <c r="BE4791">
        <v>7.6552308637340097E-2</v>
      </c>
      <c r="BF4791">
        <v>70.814292815431003</v>
      </c>
      <c r="BG4791">
        <v>76.403769529983904</v>
      </c>
      <c r="BH4791">
        <v>67.004477287607003</v>
      </c>
      <c r="BI4791">
        <v>67.410155119310005</v>
      </c>
    </row>
    <row r="4792" spans="1:61" x14ac:dyDescent="0.25">
      <c r="A4792" s="10" t="str">
        <f>VLOOKUP(D4792,'Index-Relations'!E:F,2,FALSE)</f>
        <v>ESG</v>
      </c>
      <c r="B4792" t="s">
        <v>3450</v>
      </c>
      <c r="C4792" s="53" t="s">
        <v>2768</v>
      </c>
      <c r="D4792" s="59" t="s">
        <v>3296</v>
      </c>
      <c r="E4792" s="59" t="s">
        <v>8208</v>
      </c>
      <c r="F4792" t="s">
        <v>2731</v>
      </c>
      <c r="G4792" t="s">
        <v>2732</v>
      </c>
      <c r="H4792" t="s">
        <v>2733</v>
      </c>
      <c r="I4792" s="52">
        <v>45383</v>
      </c>
      <c r="J4792" t="s">
        <v>2457</v>
      </c>
      <c r="K4792">
        <v>627</v>
      </c>
      <c r="L4792">
        <v>76.579923600839095</v>
      </c>
      <c r="M4792">
        <v>627</v>
      </c>
      <c r="N4792">
        <v>1</v>
      </c>
      <c r="O4792">
        <v>80.326262299475999</v>
      </c>
      <c r="P4792">
        <v>627</v>
      </c>
      <c r="Q4792">
        <v>1</v>
      </c>
      <c r="R4792">
        <v>610</v>
      </c>
      <c r="S4792">
        <v>0.99589168137252404</v>
      </c>
      <c r="T4792">
        <v>33.449127580544399</v>
      </c>
      <c r="U4792">
        <v>0.77693736924552004</v>
      </c>
      <c r="V4792">
        <v>529</v>
      </c>
      <c r="W4792">
        <v>0.13646825730092299</v>
      </c>
      <c r="X4792">
        <v>115</v>
      </c>
      <c r="Y4792">
        <v>625</v>
      </c>
      <c r="Z4792">
        <v>0.99813331279456297</v>
      </c>
      <c r="AA4792">
        <v>23.357151078023399</v>
      </c>
      <c r="AB4792">
        <v>559</v>
      </c>
      <c r="AC4792">
        <v>0.97646965509608297</v>
      </c>
      <c r="AD4792">
        <v>66</v>
      </c>
      <c r="AE4792">
        <v>2.1663657698479898E-2</v>
      </c>
      <c r="AF4792">
        <v>2</v>
      </c>
      <c r="AG4792">
        <v>1.8666872054364399E-3</v>
      </c>
      <c r="AH4792">
        <v>4.2890119914151099E-4</v>
      </c>
      <c r="AI4792">
        <v>13</v>
      </c>
      <c r="AJ4792">
        <v>73.286015779519303</v>
      </c>
      <c r="AK4792">
        <v>627</v>
      </c>
      <c r="AL4792">
        <v>1</v>
      </c>
      <c r="AM4792">
        <v>0</v>
      </c>
      <c r="AN4792">
        <v>0</v>
      </c>
      <c r="AO4792">
        <v>0</v>
      </c>
      <c r="AP4792">
        <v>0</v>
      </c>
      <c r="AQ4792">
        <v>627</v>
      </c>
      <c r="AR4792">
        <v>0.999999999999999</v>
      </c>
      <c r="AS4792">
        <v>0</v>
      </c>
      <c r="AT4792">
        <v>0</v>
      </c>
      <c r="AU4792">
        <v>0</v>
      </c>
      <c r="AV4792">
        <v>0</v>
      </c>
      <c r="AW4792">
        <v>627</v>
      </c>
      <c r="AX4792">
        <v>0.999999999999999</v>
      </c>
      <c r="AY4792">
        <v>73.495514991433794</v>
      </c>
      <c r="AZ4792">
        <v>627</v>
      </c>
      <c r="BA4792">
        <v>1</v>
      </c>
      <c r="BB4792">
        <v>608</v>
      </c>
      <c r="BC4792">
        <v>0.906326354744448</v>
      </c>
      <c r="BD4792">
        <v>19</v>
      </c>
      <c r="BE4792">
        <v>9.3673645255551594E-2</v>
      </c>
      <c r="BF4792">
        <v>71.760404274313998</v>
      </c>
      <c r="BG4792">
        <v>75.033041586745</v>
      </c>
      <c r="BH4792">
        <v>68.641339648284003</v>
      </c>
      <c r="BI4792">
        <v>68.709004408499993</v>
      </c>
    </row>
    <row r="4793" spans="1:61" x14ac:dyDescent="0.25">
      <c r="A4793" s="10" t="str">
        <f>VLOOKUP(D4793,'Index-Relations'!E:F,2,FALSE)</f>
        <v>ESG</v>
      </c>
      <c r="B4793" t="s">
        <v>3450</v>
      </c>
      <c r="C4793" s="53" t="s">
        <v>2769</v>
      </c>
      <c r="D4793" s="59" t="s">
        <v>3296</v>
      </c>
      <c r="E4793" s="59" t="s">
        <v>8209</v>
      </c>
      <c r="F4793" t="s">
        <v>2731</v>
      </c>
      <c r="G4793" t="s">
        <v>2732</v>
      </c>
      <c r="H4793" t="s">
        <v>2733</v>
      </c>
      <c r="I4793" s="52">
        <v>45352</v>
      </c>
      <c r="J4793" t="s">
        <v>2457</v>
      </c>
      <c r="K4793">
        <v>631</v>
      </c>
      <c r="L4793">
        <v>76.898925456861505</v>
      </c>
      <c r="M4793">
        <v>631</v>
      </c>
      <c r="N4793">
        <v>1</v>
      </c>
      <c r="O4793">
        <v>80.336404963503</v>
      </c>
      <c r="P4793">
        <v>631</v>
      </c>
      <c r="Q4793">
        <v>1</v>
      </c>
      <c r="R4793">
        <v>614</v>
      </c>
      <c r="S4793">
        <v>0.99563985104645703</v>
      </c>
      <c r="T4793">
        <v>33.681997132172498</v>
      </c>
      <c r="U4793">
        <v>0.76239341396167004</v>
      </c>
      <c r="V4793">
        <v>530</v>
      </c>
      <c r="W4793">
        <v>0.12570941973088101</v>
      </c>
      <c r="X4793">
        <v>111</v>
      </c>
      <c r="Y4793">
        <v>629</v>
      </c>
      <c r="Z4793">
        <v>0.99825279120299604</v>
      </c>
      <c r="AA4793">
        <v>24.8122742857602</v>
      </c>
      <c r="AB4793">
        <v>563</v>
      </c>
      <c r="AC4793">
        <v>0.97659389099282601</v>
      </c>
      <c r="AD4793">
        <v>66</v>
      </c>
      <c r="AE4793">
        <v>2.16589002101693E-2</v>
      </c>
      <c r="AF4793">
        <v>2</v>
      </c>
      <c r="AG4793">
        <v>1.74720879700376E-3</v>
      </c>
      <c r="AH4793">
        <v>3.06332955770634E-4</v>
      </c>
      <c r="AI4793">
        <v>10</v>
      </c>
      <c r="AJ4793">
        <v>73.857343767959506</v>
      </c>
      <c r="AK4793">
        <v>631</v>
      </c>
      <c r="AL4793">
        <v>1</v>
      </c>
      <c r="AM4793">
        <v>0</v>
      </c>
      <c r="AN4793">
        <v>0</v>
      </c>
      <c r="AO4793">
        <v>0</v>
      </c>
      <c r="AP4793">
        <v>0</v>
      </c>
      <c r="AQ4793">
        <v>631</v>
      </c>
      <c r="AR4793">
        <v>1</v>
      </c>
      <c r="AS4793">
        <v>0</v>
      </c>
      <c r="AT4793">
        <v>0</v>
      </c>
      <c r="AU4793">
        <v>0</v>
      </c>
      <c r="AV4793">
        <v>0</v>
      </c>
      <c r="AW4793">
        <v>631</v>
      </c>
      <c r="AX4793">
        <v>0.999999999999999</v>
      </c>
      <c r="AY4793">
        <v>73.565491552387698</v>
      </c>
      <c r="AZ4793">
        <v>631</v>
      </c>
      <c r="BA4793">
        <v>1</v>
      </c>
      <c r="BB4793">
        <v>612</v>
      </c>
      <c r="BC4793">
        <v>0.90429537198240595</v>
      </c>
      <c r="BD4793">
        <v>19</v>
      </c>
      <c r="BE4793">
        <v>9.5704628017593704E-2</v>
      </c>
      <c r="BF4793">
        <v>72.109520735893</v>
      </c>
      <c r="BG4793">
        <v>75.068899139454999</v>
      </c>
      <c r="BH4793">
        <v>68.701410718112996</v>
      </c>
      <c r="BI4793">
        <v>69.358908336909906</v>
      </c>
    </row>
    <row r="4794" spans="1:61" x14ac:dyDescent="0.25">
      <c r="A4794" s="10" t="str">
        <f>VLOOKUP(D4794,'Index-Relations'!E:F,2,FALSE)</f>
        <v>ESG</v>
      </c>
      <c r="B4794" t="s">
        <v>3450</v>
      </c>
      <c r="C4794" s="53" t="s">
        <v>2770</v>
      </c>
      <c r="D4794" s="59" t="s">
        <v>3296</v>
      </c>
      <c r="E4794" s="59" t="s">
        <v>8210</v>
      </c>
      <c r="F4794" t="s">
        <v>2731</v>
      </c>
      <c r="G4794" t="s">
        <v>2732</v>
      </c>
      <c r="H4794" t="s">
        <v>2733</v>
      </c>
      <c r="I4794" s="52">
        <v>45323</v>
      </c>
      <c r="J4794" t="s">
        <v>2457</v>
      </c>
      <c r="K4794">
        <v>630</v>
      </c>
      <c r="L4794">
        <v>77.133148215421997</v>
      </c>
      <c r="M4794">
        <v>630</v>
      </c>
      <c r="N4794">
        <v>1</v>
      </c>
      <c r="O4794">
        <v>80.577522969280594</v>
      </c>
      <c r="P4794">
        <v>630</v>
      </c>
      <c r="Q4794">
        <v>1</v>
      </c>
      <c r="R4794">
        <v>613</v>
      </c>
      <c r="S4794">
        <v>0.99572376720771305</v>
      </c>
      <c r="T4794">
        <v>34.030589353792799</v>
      </c>
      <c r="U4794">
        <v>0.75932877337346605</v>
      </c>
      <c r="V4794">
        <v>527</v>
      </c>
      <c r="W4794">
        <v>0.12745740382012799</v>
      </c>
      <c r="X4794">
        <v>109</v>
      </c>
      <c r="Y4794">
        <v>628</v>
      </c>
      <c r="Z4794">
        <v>0.99865060885638102</v>
      </c>
      <c r="AA4794">
        <v>24.3530739444207</v>
      </c>
      <c r="AB4794">
        <v>562</v>
      </c>
      <c r="AC4794">
        <v>0.976723393408651</v>
      </c>
      <c r="AD4794">
        <v>66</v>
      </c>
      <c r="AE4794">
        <v>2.1927215447729902E-2</v>
      </c>
      <c r="AF4794">
        <v>2</v>
      </c>
      <c r="AG4794">
        <v>1.34939114361896E-3</v>
      </c>
      <c r="AH4794">
        <v>3.1530538755942801E-4</v>
      </c>
      <c r="AI4794">
        <v>10</v>
      </c>
      <c r="AJ4794">
        <v>73.962024663633898</v>
      </c>
      <c r="AK4794">
        <v>630</v>
      </c>
      <c r="AL4794">
        <v>1</v>
      </c>
      <c r="AM4794">
        <v>0</v>
      </c>
      <c r="AN4794">
        <v>0</v>
      </c>
      <c r="AO4794">
        <v>0</v>
      </c>
      <c r="AP4794">
        <v>0</v>
      </c>
      <c r="AQ4794">
        <v>630</v>
      </c>
      <c r="AR4794">
        <v>1</v>
      </c>
      <c r="AS4794">
        <v>0</v>
      </c>
      <c r="AT4794">
        <v>0</v>
      </c>
      <c r="AU4794">
        <v>0</v>
      </c>
      <c r="AV4794">
        <v>0</v>
      </c>
      <c r="AW4794">
        <v>630</v>
      </c>
      <c r="AX4794">
        <v>0.999999999999999</v>
      </c>
      <c r="AY4794">
        <v>73.718436419487006</v>
      </c>
      <c r="AZ4794">
        <v>630</v>
      </c>
      <c r="BA4794">
        <v>1</v>
      </c>
      <c r="BB4794">
        <v>610</v>
      </c>
      <c r="BC4794">
        <v>0.90596375358975301</v>
      </c>
      <c r="BD4794">
        <v>20</v>
      </c>
      <c r="BE4794">
        <v>9.4036246410246604E-2</v>
      </c>
      <c r="BF4794">
        <v>72.230033834468898</v>
      </c>
      <c r="BG4794">
        <v>75.270089617625004</v>
      </c>
      <c r="BH4794">
        <v>68.735191678112002</v>
      </c>
      <c r="BI4794">
        <v>69.4008756701339</v>
      </c>
    </row>
    <row r="4795" spans="1:61" x14ac:dyDescent="0.25">
      <c r="A4795" s="10" t="str">
        <f>VLOOKUP(D4795,'Index-Relations'!E:F,2,FALSE)</f>
        <v>ESG</v>
      </c>
      <c r="B4795" t="s">
        <v>3450</v>
      </c>
      <c r="C4795" s="53" t="s">
        <v>2760</v>
      </c>
      <c r="D4795" s="59" t="s">
        <v>3297</v>
      </c>
      <c r="E4795" s="59" t="s">
        <v>8211</v>
      </c>
      <c r="F4795" t="s">
        <v>2589</v>
      </c>
      <c r="G4795" t="s">
        <v>2590</v>
      </c>
      <c r="H4795" t="s">
        <v>2591</v>
      </c>
      <c r="I4795" s="52">
        <v>45659</v>
      </c>
      <c r="J4795" t="s">
        <v>2457</v>
      </c>
      <c r="K4795">
        <v>80</v>
      </c>
      <c r="L4795" s="73">
        <v>72.522423991276995</v>
      </c>
      <c r="M4795">
        <v>80</v>
      </c>
      <c r="N4795">
        <v>1</v>
      </c>
      <c r="O4795" s="73">
        <v>73.773575800334996</v>
      </c>
      <c r="P4795">
        <v>80</v>
      </c>
      <c r="Q4795">
        <v>1</v>
      </c>
      <c r="R4795">
        <v>77</v>
      </c>
      <c r="S4795">
        <v>0.98130219688082898</v>
      </c>
      <c r="T4795">
        <v>44.094858243770098</v>
      </c>
      <c r="U4795">
        <v>0.90398331513977503</v>
      </c>
      <c r="V4795">
        <v>76</v>
      </c>
      <c r="W4795">
        <v>3.7756088037339403E-2</v>
      </c>
      <c r="X4795">
        <v>12</v>
      </c>
      <c r="Y4795">
        <v>80</v>
      </c>
      <c r="Z4795">
        <v>1</v>
      </c>
      <c r="AA4795">
        <v>40.555698376092202</v>
      </c>
      <c r="AB4795">
        <v>70</v>
      </c>
      <c r="AC4795">
        <v>0.89255651839398398</v>
      </c>
      <c r="AD4795">
        <v>10</v>
      </c>
      <c r="AE4795">
        <v>0.10744348160601599</v>
      </c>
      <c r="AF4795">
        <v>0</v>
      </c>
      <c r="AG4795">
        <v>0</v>
      </c>
      <c r="AH4795">
        <v>1.8958314156689599E-4</v>
      </c>
      <c r="AI4795">
        <v>1</v>
      </c>
      <c r="AJ4795" s="73">
        <v>73.202817161011893</v>
      </c>
      <c r="AK4795">
        <v>80</v>
      </c>
      <c r="AL4795">
        <v>1</v>
      </c>
      <c r="AM4795">
        <v>0</v>
      </c>
      <c r="AN4795">
        <v>0</v>
      </c>
      <c r="AO4795">
        <v>0</v>
      </c>
      <c r="AP4795">
        <v>0</v>
      </c>
      <c r="AQ4795">
        <v>80</v>
      </c>
      <c r="AR4795">
        <v>1</v>
      </c>
      <c r="AS4795">
        <v>0</v>
      </c>
      <c r="AT4795">
        <v>0</v>
      </c>
      <c r="AU4795">
        <v>0</v>
      </c>
      <c r="AV4795">
        <v>0</v>
      </c>
      <c r="AW4795">
        <v>80</v>
      </c>
      <c r="AX4795">
        <v>0.999999999999999</v>
      </c>
      <c r="AY4795" s="73">
        <v>67.513591826428893</v>
      </c>
      <c r="AZ4795">
        <v>80</v>
      </c>
      <c r="BA4795">
        <v>1</v>
      </c>
      <c r="BB4795">
        <v>79</v>
      </c>
      <c r="BC4795">
        <v>0.99717669543666998</v>
      </c>
      <c r="BD4795">
        <v>1</v>
      </c>
      <c r="BE4795">
        <v>2.8233045633298602E-3</v>
      </c>
      <c r="BF4795">
        <v>72.522423991276995</v>
      </c>
      <c r="BG4795">
        <v>73.773575800334996</v>
      </c>
      <c r="BH4795">
        <v>67.513591826428893</v>
      </c>
      <c r="BI4795">
        <v>73.202817161011893</v>
      </c>
    </row>
    <row r="4796" spans="1:61" x14ac:dyDescent="0.25">
      <c r="A4796" s="10" t="str">
        <f>VLOOKUP(D4796,'Index-Relations'!E:F,2,FALSE)</f>
        <v>ESG</v>
      </c>
      <c r="B4796" t="s">
        <v>3450</v>
      </c>
      <c r="C4796" s="53" t="s">
        <v>2761</v>
      </c>
      <c r="D4796" s="59" t="s">
        <v>3297</v>
      </c>
      <c r="E4796" s="59" t="s">
        <v>8212</v>
      </c>
      <c r="F4796" t="s">
        <v>2589</v>
      </c>
      <c r="G4796" t="s">
        <v>2590</v>
      </c>
      <c r="H4796" t="s">
        <v>2591</v>
      </c>
      <c r="I4796" s="52">
        <v>45628</v>
      </c>
      <c r="J4796" t="s">
        <v>2457</v>
      </c>
      <c r="K4796">
        <v>80</v>
      </c>
      <c r="L4796" s="73">
        <v>72.874687333933906</v>
      </c>
      <c r="M4796">
        <v>80</v>
      </c>
      <c r="N4796">
        <v>1</v>
      </c>
      <c r="O4796" s="73">
        <v>74.010501107063007</v>
      </c>
      <c r="P4796">
        <v>80</v>
      </c>
      <c r="Q4796">
        <v>1</v>
      </c>
      <c r="R4796">
        <v>77</v>
      </c>
      <c r="S4796">
        <v>0.97976135217873905</v>
      </c>
      <c r="T4796">
        <v>44.071014332946497</v>
      </c>
      <c r="U4796">
        <v>0.90188412992954203</v>
      </c>
      <c r="V4796">
        <v>76</v>
      </c>
      <c r="W4796">
        <v>3.9914747788298503E-2</v>
      </c>
      <c r="X4796">
        <v>13</v>
      </c>
      <c r="Y4796">
        <v>80</v>
      </c>
      <c r="Z4796">
        <v>1</v>
      </c>
      <c r="AA4796">
        <v>35.853998333215799</v>
      </c>
      <c r="AB4796">
        <v>71</v>
      </c>
      <c r="AC4796">
        <v>0.88867222931804202</v>
      </c>
      <c r="AD4796">
        <v>9</v>
      </c>
      <c r="AE4796">
        <v>0.111327770681957</v>
      </c>
      <c r="AF4796">
        <v>0</v>
      </c>
      <c r="AG4796">
        <v>8.3269999999999995E-17</v>
      </c>
      <c r="AH4796">
        <v>1.6004129302495801E-4</v>
      </c>
      <c r="AI4796">
        <v>1</v>
      </c>
      <c r="AJ4796" s="73">
        <v>73.229811491207002</v>
      </c>
      <c r="AK4796">
        <v>80</v>
      </c>
      <c r="AL4796">
        <v>1</v>
      </c>
      <c r="AM4796">
        <v>0</v>
      </c>
      <c r="AN4796">
        <v>0</v>
      </c>
      <c r="AO4796">
        <v>0</v>
      </c>
      <c r="AP4796">
        <v>0</v>
      </c>
      <c r="AQ4796">
        <v>80</v>
      </c>
      <c r="AR4796">
        <v>1</v>
      </c>
      <c r="AS4796">
        <v>0</v>
      </c>
      <c r="AT4796">
        <v>0</v>
      </c>
      <c r="AU4796">
        <v>0</v>
      </c>
      <c r="AV4796">
        <v>0</v>
      </c>
      <c r="AW4796">
        <v>80</v>
      </c>
      <c r="AX4796">
        <v>1</v>
      </c>
      <c r="AY4796" s="73">
        <v>68.066191118578999</v>
      </c>
      <c r="AZ4796">
        <v>80</v>
      </c>
      <c r="BA4796">
        <v>1</v>
      </c>
      <c r="BB4796">
        <v>79</v>
      </c>
      <c r="BC4796">
        <v>0.99692030862696202</v>
      </c>
      <c r="BD4796">
        <v>1</v>
      </c>
      <c r="BE4796">
        <v>3.0796913730377199E-3</v>
      </c>
      <c r="BF4796">
        <v>72.874687333933906</v>
      </c>
      <c r="BG4796">
        <v>74.010501107063007</v>
      </c>
      <c r="BH4796">
        <v>68.066191118578999</v>
      </c>
      <c r="BI4796">
        <v>73.229811491207002</v>
      </c>
    </row>
    <row r="4797" spans="1:61" x14ac:dyDescent="0.25">
      <c r="A4797" s="10" t="str">
        <f>VLOOKUP(D4797,'Index-Relations'!E:F,2,FALSE)</f>
        <v>ESG</v>
      </c>
      <c r="B4797" t="s">
        <v>3450</v>
      </c>
      <c r="C4797" s="53" t="s">
        <v>2762</v>
      </c>
      <c r="D4797" s="59" t="s">
        <v>3297</v>
      </c>
      <c r="E4797" s="59" t="s">
        <v>8213</v>
      </c>
      <c r="F4797" t="s">
        <v>2589</v>
      </c>
      <c r="G4797" t="s">
        <v>2590</v>
      </c>
      <c r="H4797" t="s">
        <v>2591</v>
      </c>
      <c r="I4797" s="52">
        <v>45597</v>
      </c>
      <c r="J4797" t="s">
        <v>2457</v>
      </c>
      <c r="K4797">
        <v>80</v>
      </c>
      <c r="L4797" s="73">
        <v>72.499563696205996</v>
      </c>
      <c r="M4797">
        <v>80</v>
      </c>
      <c r="N4797">
        <v>1</v>
      </c>
      <c r="O4797" s="73">
        <v>73.410681565496901</v>
      </c>
      <c r="P4797">
        <v>80</v>
      </c>
      <c r="Q4797">
        <v>1</v>
      </c>
      <c r="R4797">
        <v>77</v>
      </c>
      <c r="S4797">
        <v>0.97926742772880304</v>
      </c>
      <c r="T4797">
        <v>44.1486529291819</v>
      </c>
      <c r="U4797">
        <v>0.90242044622193096</v>
      </c>
      <c r="V4797">
        <v>76</v>
      </c>
      <c r="W4797">
        <v>4.1057578603774202E-2</v>
      </c>
      <c r="X4797">
        <v>13</v>
      </c>
      <c r="Y4797">
        <v>80</v>
      </c>
      <c r="Z4797">
        <v>0.999999999999999</v>
      </c>
      <c r="AA4797">
        <v>34.7500384794035</v>
      </c>
      <c r="AB4797">
        <v>71</v>
      </c>
      <c r="AC4797">
        <v>0.88525857547734599</v>
      </c>
      <c r="AD4797">
        <v>9</v>
      </c>
      <c r="AE4797">
        <v>0.114741424522653</v>
      </c>
      <c r="AF4797">
        <v>0</v>
      </c>
      <c r="AG4797">
        <v>1.6652999999999999E-16</v>
      </c>
      <c r="AH4797">
        <v>1.58019879532213E-4</v>
      </c>
      <c r="AI4797">
        <v>1</v>
      </c>
      <c r="AJ4797" s="73">
        <v>72.946566650628</v>
      </c>
      <c r="AK4797">
        <v>80</v>
      </c>
      <c r="AL4797">
        <v>1</v>
      </c>
      <c r="AM4797">
        <v>0</v>
      </c>
      <c r="AN4797">
        <v>0</v>
      </c>
      <c r="AO4797">
        <v>0</v>
      </c>
      <c r="AP4797">
        <v>0</v>
      </c>
      <c r="AQ4797">
        <v>80</v>
      </c>
      <c r="AR4797">
        <v>1</v>
      </c>
      <c r="AS4797">
        <v>0</v>
      </c>
      <c r="AT4797">
        <v>0</v>
      </c>
      <c r="AU4797">
        <v>0</v>
      </c>
      <c r="AV4797">
        <v>0</v>
      </c>
      <c r="AW4797">
        <v>80</v>
      </c>
      <c r="AX4797">
        <v>0.999999999999999</v>
      </c>
      <c r="AY4797" s="73">
        <v>67.846682091787002</v>
      </c>
      <c r="AZ4797">
        <v>80</v>
      </c>
      <c r="BA4797">
        <v>1</v>
      </c>
      <c r="BB4797">
        <v>79</v>
      </c>
      <c r="BC4797">
        <v>0.99703597758664497</v>
      </c>
      <c r="BD4797">
        <v>1</v>
      </c>
      <c r="BE4797">
        <v>2.9640224133549598E-3</v>
      </c>
      <c r="BF4797">
        <v>72.499563696205996</v>
      </c>
      <c r="BG4797">
        <v>73.410681565496901</v>
      </c>
      <c r="BH4797">
        <v>67.846682091787002</v>
      </c>
      <c r="BI4797">
        <v>72.946566650628</v>
      </c>
    </row>
    <row r="4798" spans="1:61" x14ac:dyDescent="0.25">
      <c r="A4798" s="10" t="str">
        <f>VLOOKUP(D4798,'Index-Relations'!E:F,2,FALSE)</f>
        <v>ESG</v>
      </c>
      <c r="B4798" t="s">
        <v>3450</v>
      </c>
      <c r="C4798" s="53" t="s">
        <v>2763</v>
      </c>
      <c r="D4798" s="59" t="s">
        <v>3297</v>
      </c>
      <c r="E4798" s="59" t="s">
        <v>8214</v>
      </c>
      <c r="F4798" t="s">
        <v>2589</v>
      </c>
      <c r="G4798" t="s">
        <v>2590</v>
      </c>
      <c r="H4798" t="s">
        <v>2591</v>
      </c>
      <c r="I4798" s="52">
        <v>45566</v>
      </c>
      <c r="J4798" t="s">
        <v>2457</v>
      </c>
      <c r="K4798">
        <v>80</v>
      </c>
      <c r="L4798" s="73">
        <v>71.788113234269005</v>
      </c>
      <c r="M4798">
        <v>80</v>
      </c>
      <c r="N4798">
        <v>1</v>
      </c>
      <c r="O4798" s="73">
        <v>72.703453690695994</v>
      </c>
      <c r="P4798">
        <v>80</v>
      </c>
      <c r="Q4798">
        <v>1</v>
      </c>
      <c r="R4798">
        <v>77</v>
      </c>
      <c r="S4798">
        <v>0.97879859178923201</v>
      </c>
      <c r="T4798">
        <v>44.022089197240803</v>
      </c>
      <c r="U4798">
        <v>0.90103138365869295</v>
      </c>
      <c r="V4798">
        <v>76</v>
      </c>
      <c r="W4798">
        <v>4.1285855027462799E-2</v>
      </c>
      <c r="X4798">
        <v>13</v>
      </c>
      <c r="Y4798">
        <v>80</v>
      </c>
      <c r="Z4798">
        <v>0.999999999999999</v>
      </c>
      <c r="AA4798">
        <v>33.860514236742198</v>
      </c>
      <c r="AB4798">
        <v>71</v>
      </c>
      <c r="AC4798">
        <v>0.89055459153544703</v>
      </c>
      <c r="AD4798">
        <v>9</v>
      </c>
      <c r="AE4798">
        <v>0.109445408464553</v>
      </c>
      <c r="AF4798">
        <v>0</v>
      </c>
      <c r="AG4798">
        <v>0</v>
      </c>
      <c r="AH4798">
        <v>1.6995686598939499E-4</v>
      </c>
      <c r="AI4798">
        <v>1</v>
      </c>
      <c r="AJ4798" s="73">
        <v>72.266785250913998</v>
      </c>
      <c r="AK4798">
        <v>80</v>
      </c>
      <c r="AL4798">
        <v>1</v>
      </c>
      <c r="AM4798">
        <v>0</v>
      </c>
      <c r="AN4798">
        <v>0</v>
      </c>
      <c r="AO4798">
        <v>0</v>
      </c>
      <c r="AP4798">
        <v>0</v>
      </c>
      <c r="AQ4798">
        <v>80</v>
      </c>
      <c r="AR4798">
        <v>0.999999999999999</v>
      </c>
      <c r="AS4798">
        <v>0</v>
      </c>
      <c r="AT4798">
        <v>0</v>
      </c>
      <c r="AU4798">
        <v>0</v>
      </c>
      <c r="AV4798">
        <v>0</v>
      </c>
      <c r="AW4798">
        <v>80</v>
      </c>
      <c r="AX4798">
        <v>0.999999999999999</v>
      </c>
      <c r="AY4798" s="73">
        <v>67.212026276397907</v>
      </c>
      <c r="AZ4798">
        <v>80</v>
      </c>
      <c r="BA4798">
        <v>1</v>
      </c>
      <c r="BB4798">
        <v>79</v>
      </c>
      <c r="BC4798">
        <v>0.99690544167551798</v>
      </c>
      <c r="BD4798">
        <v>1</v>
      </c>
      <c r="BE4798">
        <v>3.0945583244817998E-3</v>
      </c>
      <c r="BF4798">
        <v>71.788113234269005</v>
      </c>
      <c r="BG4798">
        <v>72.703453690695994</v>
      </c>
      <c r="BH4798">
        <v>67.212026276397907</v>
      </c>
      <c r="BI4798">
        <v>72.266785250913998</v>
      </c>
    </row>
    <row r="4799" spans="1:61" x14ac:dyDescent="0.25">
      <c r="A4799" s="10" t="str">
        <f>VLOOKUP(D4799,'Index-Relations'!E:F,2,FALSE)</f>
        <v>ESG</v>
      </c>
      <c r="B4799" t="s">
        <v>3450</v>
      </c>
      <c r="C4799" s="53" t="s">
        <v>2764</v>
      </c>
      <c r="D4799" s="59" t="s">
        <v>3297</v>
      </c>
      <c r="E4799" s="59" t="s">
        <v>8215</v>
      </c>
      <c r="F4799" t="s">
        <v>2589</v>
      </c>
      <c r="G4799" t="s">
        <v>2590</v>
      </c>
      <c r="H4799" t="s">
        <v>2591</v>
      </c>
      <c r="I4799" s="52">
        <v>45537</v>
      </c>
      <c r="J4799" t="s">
        <v>2457</v>
      </c>
      <c r="K4799">
        <v>79</v>
      </c>
      <c r="L4799" s="73">
        <v>73.442736258175003</v>
      </c>
      <c r="M4799">
        <v>79</v>
      </c>
      <c r="N4799">
        <v>1</v>
      </c>
      <c r="O4799" s="73">
        <v>74.501341745617907</v>
      </c>
      <c r="P4799">
        <v>79</v>
      </c>
      <c r="Q4799">
        <v>1</v>
      </c>
      <c r="R4799">
        <v>76</v>
      </c>
      <c r="S4799">
        <v>0.98134144680326396</v>
      </c>
      <c r="T4799">
        <v>44.7390367394352</v>
      </c>
      <c r="U4799">
        <v>0.90372729399898599</v>
      </c>
      <c r="V4799">
        <v>75</v>
      </c>
      <c r="W4799">
        <v>4.5815183557580103E-2</v>
      </c>
      <c r="X4799">
        <v>13</v>
      </c>
      <c r="Y4799">
        <v>79</v>
      </c>
      <c r="Z4799">
        <v>0.999999999999999</v>
      </c>
      <c r="AA4799">
        <v>35.295738450523103</v>
      </c>
      <c r="AB4799">
        <v>73</v>
      </c>
      <c r="AC4799">
        <v>0.96433676933290102</v>
      </c>
      <c r="AD4799">
        <v>8</v>
      </c>
      <c r="AE4799">
        <v>7.4030906827456194E-2</v>
      </c>
      <c r="AF4799">
        <v>-2</v>
      </c>
      <c r="AG4799">
        <v>0</v>
      </c>
      <c r="AH4799">
        <v>2.1789904539751701E-4</v>
      </c>
      <c r="AI4799">
        <v>1</v>
      </c>
      <c r="AJ4799" s="73">
        <v>73.761936198765994</v>
      </c>
      <c r="AK4799">
        <v>79</v>
      </c>
      <c r="AL4799">
        <v>1</v>
      </c>
      <c r="AM4799">
        <v>0</v>
      </c>
      <c r="AN4799">
        <v>0</v>
      </c>
      <c r="AO4799">
        <v>0</v>
      </c>
      <c r="AP4799">
        <v>0</v>
      </c>
      <c r="AQ4799">
        <v>79</v>
      </c>
      <c r="AR4799">
        <v>1</v>
      </c>
      <c r="AS4799">
        <v>0</v>
      </c>
      <c r="AT4799">
        <v>0</v>
      </c>
      <c r="AU4799">
        <v>0</v>
      </c>
      <c r="AV4799">
        <v>0</v>
      </c>
      <c r="AW4799">
        <v>79</v>
      </c>
      <c r="AX4799">
        <v>1</v>
      </c>
      <c r="AY4799" s="73">
        <v>69.069986948430994</v>
      </c>
      <c r="AZ4799">
        <v>79</v>
      </c>
      <c r="BA4799">
        <v>1</v>
      </c>
      <c r="BB4799">
        <v>78</v>
      </c>
      <c r="BC4799">
        <v>0.99630664691442505</v>
      </c>
      <c r="BD4799">
        <v>1</v>
      </c>
      <c r="BE4799">
        <v>3.6933530855740998E-3</v>
      </c>
      <c r="BF4799">
        <v>73.442736258175003</v>
      </c>
      <c r="BG4799">
        <v>74.501341745617907</v>
      </c>
      <c r="BH4799">
        <v>69.069986948430994</v>
      </c>
      <c r="BI4799">
        <v>73.761936198765994</v>
      </c>
    </row>
    <row r="4800" spans="1:61" x14ac:dyDescent="0.25">
      <c r="A4800" s="10" t="str">
        <f>VLOOKUP(D4800,'Index-Relations'!E:F,2,FALSE)</f>
        <v>ESG</v>
      </c>
      <c r="B4800" t="s">
        <v>3450</v>
      </c>
      <c r="C4800" s="53" t="s">
        <v>3350</v>
      </c>
      <c r="D4800" s="59" t="s">
        <v>3297</v>
      </c>
      <c r="E4800" s="59" t="s">
        <v>8216</v>
      </c>
      <c r="F4800" t="s">
        <v>2589</v>
      </c>
      <c r="G4800" t="s">
        <v>2590</v>
      </c>
      <c r="H4800" t="s">
        <v>2591</v>
      </c>
      <c r="I4800" s="52">
        <v>45505</v>
      </c>
      <c r="J4800" t="s">
        <v>2457</v>
      </c>
      <c r="K4800">
        <v>80</v>
      </c>
      <c r="L4800" s="73">
        <v>73.491100879013999</v>
      </c>
      <c r="M4800">
        <v>80</v>
      </c>
      <c r="N4800">
        <v>1</v>
      </c>
      <c r="O4800" s="73">
        <v>74.542210478618898</v>
      </c>
      <c r="P4800">
        <v>80</v>
      </c>
      <c r="Q4800">
        <v>1</v>
      </c>
      <c r="R4800">
        <v>77</v>
      </c>
      <c r="S4800">
        <v>0.98202554986952595</v>
      </c>
      <c r="T4800">
        <v>44.7730565702566</v>
      </c>
      <c r="U4800">
        <v>0.89814614895026501</v>
      </c>
      <c r="V4800">
        <v>76</v>
      </c>
      <c r="W4800">
        <v>5.14134663485636E-2</v>
      </c>
      <c r="X4800">
        <v>13</v>
      </c>
      <c r="Y4800">
        <v>80</v>
      </c>
      <c r="Z4800">
        <v>1</v>
      </c>
      <c r="AA4800">
        <v>38.526438267409098</v>
      </c>
      <c r="AB4800">
        <v>76</v>
      </c>
      <c r="AC4800">
        <v>0.94711508725980798</v>
      </c>
      <c r="AD4800">
        <v>4</v>
      </c>
      <c r="AE4800">
        <v>5.2884912740191102E-2</v>
      </c>
      <c r="AF4800">
        <v>0</v>
      </c>
      <c r="AG4800">
        <v>3.3307000000000001E-16</v>
      </c>
      <c r="AH4800">
        <v>2.3148840674272499E-4</v>
      </c>
      <c r="AI4800">
        <v>1</v>
      </c>
      <c r="AJ4800" s="73">
        <v>73.908202215141998</v>
      </c>
      <c r="AK4800">
        <v>80</v>
      </c>
      <c r="AL4800">
        <v>1</v>
      </c>
      <c r="AM4800">
        <v>0</v>
      </c>
      <c r="AN4800">
        <v>0</v>
      </c>
      <c r="AO4800">
        <v>0</v>
      </c>
      <c r="AP4800">
        <v>0</v>
      </c>
      <c r="AQ4800">
        <v>80</v>
      </c>
      <c r="AR4800">
        <v>1</v>
      </c>
      <c r="AS4800">
        <v>0</v>
      </c>
      <c r="AT4800">
        <v>0</v>
      </c>
      <c r="AU4800">
        <v>0</v>
      </c>
      <c r="AV4800">
        <v>0</v>
      </c>
      <c r="AW4800">
        <v>80</v>
      </c>
      <c r="AX4800">
        <v>0.999999999999999</v>
      </c>
      <c r="AY4800" s="73">
        <v>69.041330963761993</v>
      </c>
      <c r="AZ4800">
        <v>80</v>
      </c>
      <c r="BA4800">
        <v>1</v>
      </c>
      <c r="BB4800">
        <v>79</v>
      </c>
      <c r="BC4800">
        <v>0.99624839080545302</v>
      </c>
      <c r="BD4800">
        <v>1</v>
      </c>
      <c r="BE4800">
        <v>3.7516091945467601E-3</v>
      </c>
      <c r="BF4800">
        <v>73.491100879013999</v>
      </c>
      <c r="BG4800">
        <v>74.542210478618898</v>
      </c>
      <c r="BH4800">
        <v>69.041330963761993</v>
      </c>
      <c r="BI4800">
        <v>73.908202215141998</v>
      </c>
    </row>
    <row r="4801" spans="1:61" x14ac:dyDescent="0.25">
      <c r="A4801" s="10" t="str">
        <f>VLOOKUP(D4801,'Index-Relations'!E:F,2,FALSE)</f>
        <v>ESG</v>
      </c>
      <c r="B4801" t="s">
        <v>3450</v>
      </c>
      <c r="C4801" s="53" t="s">
        <v>2765</v>
      </c>
      <c r="D4801" s="59" t="s">
        <v>3297</v>
      </c>
      <c r="E4801" s="59" t="s">
        <v>8217</v>
      </c>
      <c r="F4801" t="s">
        <v>2589</v>
      </c>
      <c r="G4801" t="s">
        <v>2590</v>
      </c>
      <c r="H4801" t="s">
        <v>2591</v>
      </c>
      <c r="I4801" s="52">
        <v>45474</v>
      </c>
      <c r="J4801" t="s">
        <v>2457</v>
      </c>
      <c r="K4801">
        <v>80</v>
      </c>
      <c r="L4801" s="73">
        <v>74.018886358411905</v>
      </c>
      <c r="M4801">
        <v>80</v>
      </c>
      <c r="N4801">
        <v>1</v>
      </c>
      <c r="O4801" s="73">
        <v>74.88300244573</v>
      </c>
      <c r="P4801">
        <v>80</v>
      </c>
      <c r="Q4801">
        <v>1</v>
      </c>
      <c r="R4801">
        <v>77</v>
      </c>
      <c r="S4801">
        <v>0.981035068407768</v>
      </c>
      <c r="T4801">
        <v>44.825096933830203</v>
      </c>
      <c r="U4801">
        <v>0.89100299058313603</v>
      </c>
      <c r="V4801">
        <v>75</v>
      </c>
      <c r="W4801">
        <v>4.9133020240054698E-2</v>
      </c>
      <c r="X4801">
        <v>14</v>
      </c>
      <c r="Y4801">
        <v>80</v>
      </c>
      <c r="Z4801">
        <v>1</v>
      </c>
      <c r="AA4801">
        <v>38.583753636182898</v>
      </c>
      <c r="AB4801">
        <v>76</v>
      </c>
      <c r="AC4801">
        <v>0.94472506644610499</v>
      </c>
      <c r="AD4801">
        <v>4</v>
      </c>
      <c r="AE4801">
        <v>5.5274933553894103E-2</v>
      </c>
      <c r="AF4801">
        <v>0</v>
      </c>
      <c r="AG4801">
        <v>8.3269999999999995E-17</v>
      </c>
      <c r="AH4801">
        <v>2.11005704719917E-4</v>
      </c>
      <c r="AI4801">
        <v>1</v>
      </c>
      <c r="AJ4801" s="73">
        <v>74.526555102623007</v>
      </c>
      <c r="AK4801">
        <v>80</v>
      </c>
      <c r="AL4801">
        <v>1</v>
      </c>
      <c r="AM4801">
        <v>0</v>
      </c>
      <c r="AN4801">
        <v>0</v>
      </c>
      <c r="AO4801">
        <v>0</v>
      </c>
      <c r="AP4801">
        <v>0</v>
      </c>
      <c r="AQ4801">
        <v>80</v>
      </c>
      <c r="AR4801">
        <v>1</v>
      </c>
      <c r="AS4801">
        <v>0</v>
      </c>
      <c r="AT4801">
        <v>0</v>
      </c>
      <c r="AU4801">
        <v>0</v>
      </c>
      <c r="AV4801">
        <v>0</v>
      </c>
      <c r="AW4801">
        <v>80</v>
      </c>
      <c r="AX4801">
        <v>1</v>
      </c>
      <c r="AY4801" s="73">
        <v>69.655236751613998</v>
      </c>
      <c r="AZ4801">
        <v>80</v>
      </c>
      <c r="BA4801">
        <v>1</v>
      </c>
      <c r="BB4801">
        <v>79</v>
      </c>
      <c r="BC4801">
        <v>0.99610884980043501</v>
      </c>
      <c r="BD4801">
        <v>1</v>
      </c>
      <c r="BE4801">
        <v>3.8911501995643198E-3</v>
      </c>
      <c r="BF4801">
        <v>74.018886358411905</v>
      </c>
      <c r="BG4801">
        <v>74.88300244573</v>
      </c>
      <c r="BH4801">
        <v>69.655236751613998</v>
      </c>
      <c r="BI4801">
        <v>74.526555102623007</v>
      </c>
    </row>
    <row r="4802" spans="1:61" x14ac:dyDescent="0.25">
      <c r="A4802" s="10" t="str">
        <f>VLOOKUP(D4802,'Index-Relations'!E:F,2,FALSE)</f>
        <v>ESG</v>
      </c>
      <c r="B4802" t="s">
        <v>3450</v>
      </c>
      <c r="C4802" s="53" t="s">
        <v>2766</v>
      </c>
      <c r="D4802" s="59" t="s">
        <v>3297</v>
      </c>
      <c r="E4802" s="59" t="s">
        <v>8218</v>
      </c>
      <c r="F4802" t="s">
        <v>2589</v>
      </c>
      <c r="G4802" t="s">
        <v>2590</v>
      </c>
      <c r="H4802" t="s">
        <v>2591</v>
      </c>
      <c r="I4802" s="52">
        <v>45446</v>
      </c>
      <c r="J4802" t="s">
        <v>2457</v>
      </c>
      <c r="K4802">
        <v>80</v>
      </c>
      <c r="L4802" s="73">
        <v>74.406333135129003</v>
      </c>
      <c r="M4802">
        <v>80</v>
      </c>
      <c r="N4802">
        <v>1</v>
      </c>
      <c r="O4802" s="73">
        <v>75.478445399403</v>
      </c>
      <c r="P4802">
        <v>80</v>
      </c>
      <c r="Q4802">
        <v>1</v>
      </c>
      <c r="R4802">
        <v>77</v>
      </c>
      <c r="S4802">
        <v>0.97988046857418498</v>
      </c>
      <c r="T4802">
        <v>44.332406898986299</v>
      </c>
      <c r="U4802">
        <v>0.89006196394520398</v>
      </c>
      <c r="V4802">
        <v>76</v>
      </c>
      <c r="W4802">
        <v>4.73496909197932E-2</v>
      </c>
      <c r="X4802">
        <v>14</v>
      </c>
      <c r="Y4802">
        <v>80</v>
      </c>
      <c r="Z4802">
        <v>1</v>
      </c>
      <c r="AA4802">
        <v>38.819893753578597</v>
      </c>
      <c r="AB4802">
        <v>76</v>
      </c>
      <c r="AC4802">
        <v>0.94629475781460604</v>
      </c>
      <c r="AD4802">
        <v>4</v>
      </c>
      <c r="AE4802">
        <v>5.3705242185393402E-2</v>
      </c>
      <c r="AF4802">
        <v>0</v>
      </c>
      <c r="AG4802">
        <v>1.5959E-16</v>
      </c>
      <c r="AH4802">
        <v>2.41204561856676E-4</v>
      </c>
      <c r="AI4802">
        <v>1</v>
      </c>
      <c r="AJ4802" s="73">
        <v>74.598634563508</v>
      </c>
      <c r="AK4802">
        <v>80</v>
      </c>
      <c r="AL4802">
        <v>1</v>
      </c>
      <c r="AM4802">
        <v>0</v>
      </c>
      <c r="AN4802">
        <v>0</v>
      </c>
      <c r="AO4802">
        <v>0</v>
      </c>
      <c r="AP4802">
        <v>0</v>
      </c>
      <c r="AQ4802">
        <v>80</v>
      </c>
      <c r="AR4802">
        <v>1</v>
      </c>
      <c r="AS4802">
        <v>0</v>
      </c>
      <c r="AT4802">
        <v>0</v>
      </c>
      <c r="AU4802">
        <v>0</v>
      </c>
      <c r="AV4802">
        <v>0</v>
      </c>
      <c r="AW4802">
        <v>80</v>
      </c>
      <c r="AX4802">
        <v>1</v>
      </c>
      <c r="AY4802" s="73">
        <v>69.901235925538998</v>
      </c>
      <c r="AZ4802">
        <v>80</v>
      </c>
      <c r="BA4802">
        <v>1</v>
      </c>
      <c r="BB4802">
        <v>79</v>
      </c>
      <c r="BC4802">
        <v>0.99648582211994896</v>
      </c>
      <c r="BD4802">
        <v>1</v>
      </c>
      <c r="BE4802">
        <v>3.5141778800505002E-3</v>
      </c>
      <c r="BF4802">
        <v>74.406333135129003</v>
      </c>
      <c r="BG4802">
        <v>75.478445399403</v>
      </c>
      <c r="BH4802">
        <v>69.901235925538998</v>
      </c>
      <c r="BI4802">
        <v>74.598634563508</v>
      </c>
    </row>
    <row r="4803" spans="1:61" x14ac:dyDescent="0.25">
      <c r="A4803" s="10" t="str">
        <f>VLOOKUP(D4803,'Index-Relations'!E:F,2,FALSE)</f>
        <v>ESG</v>
      </c>
      <c r="B4803" t="s">
        <v>3450</v>
      </c>
      <c r="C4803" s="53" t="s">
        <v>2767</v>
      </c>
      <c r="D4803" s="59" t="s">
        <v>3297</v>
      </c>
      <c r="E4803" s="59" t="s">
        <v>8219</v>
      </c>
      <c r="F4803" t="s">
        <v>2589</v>
      </c>
      <c r="G4803" t="s">
        <v>2590</v>
      </c>
      <c r="H4803" t="s">
        <v>2591</v>
      </c>
      <c r="I4803" s="52">
        <v>45413</v>
      </c>
      <c r="J4803" t="s">
        <v>2457</v>
      </c>
      <c r="K4803">
        <v>80</v>
      </c>
      <c r="L4803" s="73">
        <v>74.156655272956996</v>
      </c>
      <c r="M4803">
        <v>80</v>
      </c>
      <c r="N4803">
        <v>1</v>
      </c>
      <c r="O4803" s="73">
        <v>75.047232464521002</v>
      </c>
      <c r="P4803">
        <v>80</v>
      </c>
      <c r="Q4803">
        <v>1</v>
      </c>
      <c r="R4803">
        <v>77</v>
      </c>
      <c r="S4803">
        <v>0.97559369635305604</v>
      </c>
      <c r="T4803">
        <v>44.417799392984598</v>
      </c>
      <c r="U4803">
        <v>0.88879780361753702</v>
      </c>
      <c r="V4803">
        <v>76</v>
      </c>
      <c r="W4803">
        <v>4.45853726410309E-2</v>
      </c>
      <c r="X4803">
        <v>13</v>
      </c>
      <c r="Y4803">
        <v>80</v>
      </c>
      <c r="Z4803">
        <v>0.999999999999999</v>
      </c>
      <c r="AA4803">
        <v>39.203890371421799</v>
      </c>
      <c r="AB4803">
        <v>76</v>
      </c>
      <c r="AC4803">
        <v>0.94378804934638805</v>
      </c>
      <c r="AD4803">
        <v>4</v>
      </c>
      <c r="AE4803">
        <v>5.62119506536118E-2</v>
      </c>
      <c r="AF4803">
        <v>0</v>
      </c>
      <c r="AG4803">
        <v>0</v>
      </c>
      <c r="AH4803">
        <v>2.49553946535903E-4</v>
      </c>
      <c r="AI4803">
        <v>1</v>
      </c>
      <c r="AJ4803" s="73">
        <v>74.397548549137994</v>
      </c>
      <c r="AK4803">
        <v>80</v>
      </c>
      <c r="AL4803">
        <v>1</v>
      </c>
      <c r="AM4803">
        <v>0</v>
      </c>
      <c r="AN4803">
        <v>0</v>
      </c>
      <c r="AO4803">
        <v>0</v>
      </c>
      <c r="AP4803">
        <v>0</v>
      </c>
      <c r="AQ4803">
        <v>80</v>
      </c>
      <c r="AR4803">
        <v>1</v>
      </c>
      <c r="AS4803">
        <v>0</v>
      </c>
      <c r="AT4803">
        <v>0</v>
      </c>
      <c r="AU4803">
        <v>0</v>
      </c>
      <c r="AV4803">
        <v>0</v>
      </c>
      <c r="AW4803">
        <v>80</v>
      </c>
      <c r="AX4803">
        <v>0.999999999999999</v>
      </c>
      <c r="AY4803" s="73">
        <v>69.706711685786999</v>
      </c>
      <c r="AZ4803">
        <v>80</v>
      </c>
      <c r="BA4803">
        <v>1</v>
      </c>
      <c r="BB4803">
        <v>79</v>
      </c>
      <c r="BC4803">
        <v>0.99647641681102295</v>
      </c>
      <c r="BD4803">
        <v>1</v>
      </c>
      <c r="BE4803">
        <v>3.5235831889768401E-3</v>
      </c>
      <c r="BF4803">
        <v>74.156655272956996</v>
      </c>
      <c r="BG4803">
        <v>75.047232464521002</v>
      </c>
      <c r="BH4803">
        <v>69.706711685786999</v>
      </c>
      <c r="BI4803">
        <v>74.397548549137994</v>
      </c>
    </row>
    <row r="4804" spans="1:61" x14ac:dyDescent="0.25">
      <c r="A4804" s="10" t="str">
        <f>VLOOKUP(D4804,'Index-Relations'!E:F,2,FALSE)</f>
        <v>ESG</v>
      </c>
      <c r="B4804" t="s">
        <v>3450</v>
      </c>
      <c r="C4804" s="53" t="s">
        <v>2768</v>
      </c>
      <c r="D4804" s="59" t="s">
        <v>3297</v>
      </c>
      <c r="E4804" s="59" t="s">
        <v>8220</v>
      </c>
      <c r="F4804" t="s">
        <v>2589</v>
      </c>
      <c r="G4804" t="s">
        <v>2590</v>
      </c>
      <c r="H4804" t="s">
        <v>2591</v>
      </c>
      <c r="I4804" s="52">
        <v>45383</v>
      </c>
      <c r="J4804" t="s">
        <v>2457</v>
      </c>
      <c r="K4804">
        <v>80</v>
      </c>
      <c r="L4804">
        <v>78.654318032044898</v>
      </c>
      <c r="M4804">
        <v>80</v>
      </c>
      <c r="N4804">
        <v>1</v>
      </c>
      <c r="O4804">
        <v>79.551161999953706</v>
      </c>
      <c r="P4804">
        <v>80</v>
      </c>
      <c r="Q4804">
        <v>1</v>
      </c>
      <c r="R4804">
        <v>76</v>
      </c>
      <c r="S4804">
        <v>0.97523062837791796</v>
      </c>
      <c r="T4804">
        <v>43.157722894771801</v>
      </c>
      <c r="U4804">
        <v>0.87725146158217704</v>
      </c>
      <c r="V4804">
        <v>77</v>
      </c>
      <c r="W4804">
        <v>5.4221955461343903E-2</v>
      </c>
      <c r="X4804">
        <v>13</v>
      </c>
      <c r="Y4804">
        <v>80</v>
      </c>
      <c r="Z4804">
        <v>1</v>
      </c>
      <c r="AA4804">
        <v>39.8982028932163</v>
      </c>
      <c r="AB4804">
        <v>75</v>
      </c>
      <c r="AC4804">
        <v>0.94363897023777399</v>
      </c>
      <c r="AD4804">
        <v>5</v>
      </c>
      <c r="AE4804">
        <v>5.6361029762225699E-2</v>
      </c>
      <c r="AF4804">
        <v>0</v>
      </c>
      <c r="AG4804">
        <v>0</v>
      </c>
      <c r="AH4804">
        <v>2.6305739983163701E-4</v>
      </c>
      <c r="AI4804">
        <v>1</v>
      </c>
      <c r="AJ4804">
        <v>77.964902455528204</v>
      </c>
      <c r="AK4804">
        <v>80</v>
      </c>
      <c r="AL4804">
        <v>1</v>
      </c>
      <c r="AM4804">
        <v>0</v>
      </c>
      <c r="AN4804">
        <v>0</v>
      </c>
      <c r="AO4804">
        <v>0</v>
      </c>
      <c r="AP4804">
        <v>0</v>
      </c>
      <c r="AQ4804">
        <v>80</v>
      </c>
      <c r="AR4804">
        <v>1</v>
      </c>
      <c r="AS4804">
        <v>0</v>
      </c>
      <c r="AT4804">
        <v>0</v>
      </c>
      <c r="AU4804">
        <v>0</v>
      </c>
      <c r="AV4804">
        <v>0</v>
      </c>
      <c r="AW4804">
        <v>80</v>
      </c>
      <c r="AX4804">
        <v>0.999999999999999</v>
      </c>
      <c r="AY4804">
        <v>74.766723396931198</v>
      </c>
      <c r="AZ4804">
        <v>80</v>
      </c>
      <c r="BA4804">
        <v>1</v>
      </c>
      <c r="BB4804">
        <v>79</v>
      </c>
      <c r="BC4804">
        <v>0.99579346235344901</v>
      </c>
      <c r="BD4804">
        <v>1</v>
      </c>
      <c r="BE4804">
        <v>4.2065376465503304E-3</v>
      </c>
      <c r="BF4804">
        <v>72.159824169504006</v>
      </c>
      <c r="BG4804">
        <v>72.702276835676003</v>
      </c>
      <c r="BH4804">
        <v>67.648523247772999</v>
      </c>
      <c r="BI4804">
        <v>72.709493348611005</v>
      </c>
    </row>
    <row r="4805" spans="1:61" x14ac:dyDescent="0.25">
      <c r="A4805" s="10" t="str">
        <f>VLOOKUP(D4805,'Index-Relations'!E:F,2,FALSE)</f>
        <v>ESG</v>
      </c>
      <c r="B4805" t="s">
        <v>3450</v>
      </c>
      <c r="C4805" s="53" t="s">
        <v>2769</v>
      </c>
      <c r="D4805" s="59" t="s">
        <v>3297</v>
      </c>
      <c r="E4805" s="59" t="s">
        <v>8221</v>
      </c>
      <c r="F4805" t="s">
        <v>2589</v>
      </c>
      <c r="G4805" t="s">
        <v>2590</v>
      </c>
      <c r="H4805" t="s">
        <v>2591</v>
      </c>
      <c r="I4805" s="52">
        <v>45352</v>
      </c>
      <c r="J4805" t="s">
        <v>2457</v>
      </c>
      <c r="K4805">
        <v>80</v>
      </c>
      <c r="L4805">
        <v>80.483365556487499</v>
      </c>
      <c r="M4805">
        <v>80</v>
      </c>
      <c r="N4805">
        <v>1</v>
      </c>
      <c r="O4805">
        <v>81.932168382490403</v>
      </c>
      <c r="P4805">
        <v>80</v>
      </c>
      <c r="Q4805">
        <v>1</v>
      </c>
      <c r="R4805">
        <v>76</v>
      </c>
      <c r="S4805">
        <v>0.97523241853232101</v>
      </c>
      <c r="T4805">
        <v>43.4468368481336</v>
      </c>
      <c r="U4805">
        <v>0.84722843101835799</v>
      </c>
      <c r="V4805">
        <v>76</v>
      </c>
      <c r="W4805">
        <v>6.3308798557059606E-2</v>
      </c>
      <c r="X4805">
        <v>10</v>
      </c>
      <c r="Y4805">
        <v>80</v>
      </c>
      <c r="Z4805">
        <v>0.999999999999999</v>
      </c>
      <c r="AA4805">
        <v>58.030047418228499</v>
      </c>
      <c r="AB4805">
        <v>77</v>
      </c>
      <c r="AC4805">
        <v>0.96106776695398299</v>
      </c>
      <c r="AD4805">
        <v>3</v>
      </c>
      <c r="AE4805">
        <v>3.8932233046017103E-2</v>
      </c>
      <c r="AF4805">
        <v>0</v>
      </c>
      <c r="AG4805">
        <v>0</v>
      </c>
      <c r="AH4805">
        <v>0</v>
      </c>
      <c r="AI4805">
        <v>0</v>
      </c>
      <c r="AJ4805">
        <v>78.895972767596305</v>
      </c>
      <c r="AK4805">
        <v>80</v>
      </c>
      <c r="AL4805">
        <v>1</v>
      </c>
      <c r="AM4805">
        <v>0</v>
      </c>
      <c r="AN4805">
        <v>0</v>
      </c>
      <c r="AO4805">
        <v>0</v>
      </c>
      <c r="AP4805">
        <v>0</v>
      </c>
      <c r="AQ4805">
        <v>80</v>
      </c>
      <c r="AR4805">
        <v>1</v>
      </c>
      <c r="AS4805">
        <v>0</v>
      </c>
      <c r="AT4805">
        <v>0</v>
      </c>
      <c r="AU4805">
        <v>0</v>
      </c>
      <c r="AV4805">
        <v>0</v>
      </c>
      <c r="AW4805">
        <v>80</v>
      </c>
      <c r="AX4805">
        <v>0.999999999999999</v>
      </c>
      <c r="AY4805">
        <v>76.850679312717702</v>
      </c>
      <c r="AZ4805">
        <v>80</v>
      </c>
      <c r="BA4805">
        <v>1</v>
      </c>
      <c r="BB4805">
        <v>79</v>
      </c>
      <c r="BC4805">
        <v>0.99616053454891695</v>
      </c>
      <c r="BD4805">
        <v>1</v>
      </c>
      <c r="BE4805">
        <v>3.83946545108205E-3</v>
      </c>
      <c r="BF4805">
        <v>73.721363452803999</v>
      </c>
      <c r="BG4805">
        <v>75.351740476661007</v>
      </c>
      <c r="BH4805">
        <v>69.187285873324996</v>
      </c>
      <c r="BI4805">
        <v>73.437425496732999</v>
      </c>
    </row>
    <row r="4806" spans="1:61" x14ac:dyDescent="0.25">
      <c r="A4806" s="10" t="str">
        <f>VLOOKUP(D4806,'Index-Relations'!E:F,2,FALSE)</f>
        <v>ESG</v>
      </c>
      <c r="B4806" t="s">
        <v>3450</v>
      </c>
      <c r="C4806" s="53" t="s">
        <v>2770</v>
      </c>
      <c r="D4806" s="59" t="s">
        <v>3297</v>
      </c>
      <c r="E4806" s="59" t="s">
        <v>8222</v>
      </c>
      <c r="F4806" t="s">
        <v>2589</v>
      </c>
      <c r="G4806" t="s">
        <v>2590</v>
      </c>
      <c r="H4806" t="s">
        <v>2591</v>
      </c>
      <c r="I4806" s="52">
        <v>45323</v>
      </c>
      <c r="J4806" t="s">
        <v>2457</v>
      </c>
      <c r="K4806">
        <v>80</v>
      </c>
      <c r="L4806">
        <v>80.862727411543901</v>
      </c>
      <c r="M4806">
        <v>80</v>
      </c>
      <c r="N4806">
        <v>1</v>
      </c>
      <c r="O4806">
        <v>82.119888022558399</v>
      </c>
      <c r="P4806">
        <v>80</v>
      </c>
      <c r="Q4806">
        <v>1</v>
      </c>
      <c r="R4806">
        <v>76</v>
      </c>
      <c r="S4806">
        <v>0.98118894493539399</v>
      </c>
      <c r="T4806">
        <v>43.664325716778599</v>
      </c>
      <c r="U4806">
        <v>0.84415514033224304</v>
      </c>
      <c r="V4806">
        <v>74</v>
      </c>
      <c r="W4806">
        <v>6.2555780696039204E-2</v>
      </c>
      <c r="X4806">
        <v>10</v>
      </c>
      <c r="Y4806">
        <v>80</v>
      </c>
      <c r="Z4806">
        <v>1</v>
      </c>
      <c r="AA4806">
        <v>42.516886379318898</v>
      </c>
      <c r="AB4806">
        <v>77</v>
      </c>
      <c r="AC4806">
        <v>0.96556540316439299</v>
      </c>
      <c r="AD4806">
        <v>3</v>
      </c>
      <c r="AE4806">
        <v>3.4434596835607102E-2</v>
      </c>
      <c r="AF4806">
        <v>0</v>
      </c>
      <c r="AG4806">
        <v>0</v>
      </c>
      <c r="AH4806">
        <v>0</v>
      </c>
      <c r="AI4806">
        <v>0</v>
      </c>
      <c r="AJ4806">
        <v>79.380932453996493</v>
      </c>
      <c r="AK4806">
        <v>80</v>
      </c>
      <c r="AL4806">
        <v>1</v>
      </c>
      <c r="AM4806">
        <v>0</v>
      </c>
      <c r="AN4806">
        <v>0</v>
      </c>
      <c r="AO4806">
        <v>0</v>
      </c>
      <c r="AP4806">
        <v>0</v>
      </c>
      <c r="AQ4806">
        <v>80</v>
      </c>
      <c r="AR4806">
        <v>1</v>
      </c>
      <c r="AS4806">
        <v>0</v>
      </c>
      <c r="AT4806">
        <v>0</v>
      </c>
      <c r="AU4806">
        <v>0</v>
      </c>
      <c r="AV4806">
        <v>0</v>
      </c>
      <c r="AW4806">
        <v>80</v>
      </c>
      <c r="AX4806">
        <v>1</v>
      </c>
      <c r="AY4806">
        <v>77.439289495533401</v>
      </c>
      <c r="AZ4806">
        <v>80</v>
      </c>
      <c r="BA4806">
        <v>1</v>
      </c>
      <c r="BB4806">
        <v>79</v>
      </c>
      <c r="BC4806">
        <v>0.99590766872645797</v>
      </c>
      <c r="BD4806">
        <v>1</v>
      </c>
      <c r="BE4806">
        <v>4.0923312735414302E-3</v>
      </c>
      <c r="BF4806">
        <v>74.131164497717904</v>
      </c>
      <c r="BG4806">
        <v>75.596382483520998</v>
      </c>
      <c r="BH4806">
        <v>69.944377707955994</v>
      </c>
      <c r="BI4806">
        <v>73.748790395802999</v>
      </c>
    </row>
    <row r="4807" spans="1:61" x14ac:dyDescent="0.25">
      <c r="A4807" s="10" t="str">
        <f>VLOOKUP(D4807,'Index-Relations'!E:F,2,FALSE)</f>
        <v>ESG</v>
      </c>
      <c r="B4807" t="s">
        <v>3450</v>
      </c>
      <c r="C4807" s="53" t="s">
        <v>2760</v>
      </c>
      <c r="D4807" s="59" t="s">
        <v>3102</v>
      </c>
      <c r="E4807" s="59" t="s">
        <v>8223</v>
      </c>
      <c r="F4807" t="s">
        <v>2468</v>
      </c>
      <c r="G4807" t="s">
        <v>1845</v>
      </c>
      <c r="H4807" t="s">
        <v>1847</v>
      </c>
      <c r="I4807" s="52">
        <v>45658</v>
      </c>
      <c r="J4807" t="s">
        <v>2457</v>
      </c>
      <c r="K4807">
        <v>1110</v>
      </c>
      <c r="L4807" s="73">
        <v>61.501743617448902</v>
      </c>
      <c r="M4807">
        <v>1108</v>
      </c>
      <c r="N4807">
        <v>0.999704725620713</v>
      </c>
      <c r="O4807" s="73">
        <v>66.685573897617004</v>
      </c>
      <c r="P4807">
        <v>1108</v>
      </c>
      <c r="Q4807">
        <v>0.999704725620713</v>
      </c>
      <c r="R4807">
        <v>1084</v>
      </c>
      <c r="S4807">
        <v>0.99224392562877095</v>
      </c>
      <c r="T4807">
        <v>33.2107550199784</v>
      </c>
      <c r="U4807">
        <v>0.68380346989862095</v>
      </c>
      <c r="V4807">
        <v>706</v>
      </c>
      <c r="W4807">
        <v>9.5933927217221104E-2</v>
      </c>
      <c r="X4807">
        <v>106</v>
      </c>
      <c r="Y4807">
        <v>1110</v>
      </c>
      <c r="Z4807">
        <v>0.999999999999999</v>
      </c>
      <c r="AA4807">
        <v>23.893518362887601</v>
      </c>
      <c r="AB4807">
        <v>979</v>
      </c>
      <c r="AC4807">
        <v>0.93129771957185403</v>
      </c>
      <c r="AD4807">
        <v>131</v>
      </c>
      <c r="AE4807">
        <v>6.87022804281439E-2</v>
      </c>
      <c r="AF4807">
        <v>0</v>
      </c>
      <c r="AG4807">
        <v>1.2767600000000001E-15</v>
      </c>
      <c r="AH4807">
        <v>4.6720982481351101E-3</v>
      </c>
      <c r="AI4807">
        <v>53</v>
      </c>
      <c r="AJ4807" s="73">
        <v>58.170581385269998</v>
      </c>
      <c r="AK4807">
        <v>1108</v>
      </c>
      <c r="AL4807">
        <v>0.999704725620713</v>
      </c>
      <c r="AM4807">
        <v>0</v>
      </c>
      <c r="AN4807">
        <v>0</v>
      </c>
      <c r="AO4807">
        <v>9.6779007356712803E-4</v>
      </c>
      <c r="AP4807">
        <v>1</v>
      </c>
      <c r="AQ4807">
        <v>1110</v>
      </c>
      <c r="AR4807">
        <v>1</v>
      </c>
      <c r="AS4807">
        <v>4.4295702423517702E-4</v>
      </c>
      <c r="AT4807">
        <v>1</v>
      </c>
      <c r="AU4807">
        <v>0</v>
      </c>
      <c r="AV4807">
        <v>0</v>
      </c>
      <c r="AW4807">
        <v>1110</v>
      </c>
      <c r="AX4807">
        <v>1</v>
      </c>
      <c r="AY4807" s="73">
        <v>59.525402378236002</v>
      </c>
      <c r="AZ4807">
        <v>1108</v>
      </c>
      <c r="BA4807">
        <v>0.999704725620713</v>
      </c>
      <c r="BB4807">
        <v>1081</v>
      </c>
      <c r="BC4807">
        <v>0.90224669434145</v>
      </c>
      <c r="BD4807">
        <v>28</v>
      </c>
      <c r="BE4807">
        <v>9.6785515584982704E-2</v>
      </c>
      <c r="BF4807">
        <v>61.501743617448902</v>
      </c>
      <c r="BG4807">
        <v>66.685573897617004</v>
      </c>
      <c r="BH4807">
        <v>59.525402378236002</v>
      </c>
      <c r="BI4807">
        <v>58.170581385269998</v>
      </c>
    </row>
    <row r="4808" spans="1:61" x14ac:dyDescent="0.25">
      <c r="A4808" s="10" t="str">
        <f>VLOOKUP(D4808,'Index-Relations'!E:F,2,FALSE)</f>
        <v>ESG</v>
      </c>
      <c r="B4808" t="s">
        <v>3450</v>
      </c>
      <c r="C4808" s="53" t="s">
        <v>2761</v>
      </c>
      <c r="D4808" s="59" t="s">
        <v>3102</v>
      </c>
      <c r="E4808" s="59" t="s">
        <v>8224</v>
      </c>
      <c r="F4808" t="s">
        <v>2468</v>
      </c>
      <c r="G4808" t="s">
        <v>1845</v>
      </c>
      <c r="H4808" t="s">
        <v>1847</v>
      </c>
      <c r="I4808" s="52">
        <v>45628</v>
      </c>
      <c r="J4808" t="s">
        <v>2457</v>
      </c>
      <c r="K4808">
        <v>1101</v>
      </c>
      <c r="L4808" s="73">
        <v>61.857959336671897</v>
      </c>
      <c r="M4808">
        <v>1101</v>
      </c>
      <c r="N4808">
        <v>1</v>
      </c>
      <c r="O4808" s="73">
        <v>67.291680297599996</v>
      </c>
      <c r="P4808">
        <v>1101</v>
      </c>
      <c r="Q4808">
        <v>1</v>
      </c>
      <c r="R4808">
        <v>1081</v>
      </c>
      <c r="S4808">
        <v>0.99451476205609401</v>
      </c>
      <c r="T4808">
        <v>32.8877497485175</v>
      </c>
      <c r="U4808">
        <v>0.68544794302946699</v>
      </c>
      <c r="V4808">
        <v>696</v>
      </c>
      <c r="W4808">
        <v>0.102983279959626</v>
      </c>
      <c r="X4808">
        <v>106</v>
      </c>
      <c r="Y4808">
        <v>1101</v>
      </c>
      <c r="Z4808">
        <v>1</v>
      </c>
      <c r="AA4808">
        <v>21.443905071987398</v>
      </c>
      <c r="AB4808">
        <v>970</v>
      </c>
      <c r="AC4808">
        <v>0.93063161800941596</v>
      </c>
      <c r="AD4808">
        <v>131</v>
      </c>
      <c r="AE4808">
        <v>6.9368381990584205E-2</v>
      </c>
      <c r="AF4808">
        <v>0</v>
      </c>
      <c r="AG4808">
        <v>0</v>
      </c>
      <c r="AH4808">
        <v>4.5147294538600297E-3</v>
      </c>
      <c r="AI4808">
        <v>56</v>
      </c>
      <c r="AJ4808" s="73">
        <v>58.445370038375003</v>
      </c>
      <c r="AK4808">
        <v>1101</v>
      </c>
      <c r="AL4808">
        <v>1</v>
      </c>
      <c r="AM4808">
        <v>0</v>
      </c>
      <c r="AN4808">
        <v>0</v>
      </c>
      <c r="AO4808">
        <v>8.6140348116459499E-4</v>
      </c>
      <c r="AP4808">
        <v>1</v>
      </c>
      <c r="AQ4808">
        <v>1101</v>
      </c>
      <c r="AR4808">
        <v>1</v>
      </c>
      <c r="AS4808">
        <v>4.6526039357956201E-4</v>
      </c>
      <c r="AT4808">
        <v>1</v>
      </c>
      <c r="AU4808">
        <v>0</v>
      </c>
      <c r="AV4808">
        <v>0</v>
      </c>
      <c r="AW4808">
        <v>1101</v>
      </c>
      <c r="AX4808">
        <v>1</v>
      </c>
      <c r="AY4808" s="73">
        <v>59.779841875168998</v>
      </c>
      <c r="AZ4808">
        <v>1101</v>
      </c>
      <c r="BA4808">
        <v>1</v>
      </c>
      <c r="BB4808">
        <v>1072</v>
      </c>
      <c r="BC4808">
        <v>0.89914161497683998</v>
      </c>
      <c r="BD4808">
        <v>28</v>
      </c>
      <c r="BE4808">
        <v>9.9996981541994504E-2</v>
      </c>
      <c r="BF4808">
        <v>61.857959336671897</v>
      </c>
      <c r="BG4808">
        <v>67.291680297599996</v>
      </c>
      <c r="BH4808">
        <v>59.779841875168998</v>
      </c>
      <c r="BI4808">
        <v>58.445370038375003</v>
      </c>
    </row>
    <row r="4809" spans="1:61" x14ac:dyDescent="0.25">
      <c r="A4809" s="10" t="str">
        <f>VLOOKUP(D4809,'Index-Relations'!E:F,2,FALSE)</f>
        <v>ESG</v>
      </c>
      <c r="B4809" t="s">
        <v>3450</v>
      </c>
      <c r="C4809" s="53" t="s">
        <v>2762</v>
      </c>
      <c r="D4809" s="59" t="s">
        <v>3102</v>
      </c>
      <c r="E4809" s="59" t="s">
        <v>8225</v>
      </c>
      <c r="F4809" t="s">
        <v>2468</v>
      </c>
      <c r="G4809" t="s">
        <v>1845</v>
      </c>
      <c r="H4809" t="s">
        <v>1847</v>
      </c>
      <c r="I4809" s="52">
        <v>45597</v>
      </c>
      <c r="J4809" t="s">
        <v>2457</v>
      </c>
      <c r="K4809">
        <v>1101</v>
      </c>
      <c r="L4809" s="73">
        <v>62.377634081719997</v>
      </c>
      <c r="M4809">
        <v>1101</v>
      </c>
      <c r="N4809">
        <v>1</v>
      </c>
      <c r="O4809" s="73">
        <v>67.601699369177993</v>
      </c>
      <c r="P4809">
        <v>1101</v>
      </c>
      <c r="Q4809">
        <v>1</v>
      </c>
      <c r="R4809">
        <v>1081</v>
      </c>
      <c r="S4809">
        <v>0.99468021188542399</v>
      </c>
      <c r="T4809">
        <v>33.062243980466498</v>
      </c>
      <c r="U4809">
        <v>0.68829883369490097</v>
      </c>
      <c r="V4809">
        <v>695</v>
      </c>
      <c r="W4809">
        <v>0.10330218578603199</v>
      </c>
      <c r="X4809">
        <v>106</v>
      </c>
      <c r="Y4809">
        <v>1101</v>
      </c>
      <c r="Z4809">
        <v>1</v>
      </c>
      <c r="AA4809">
        <v>22.352282263359001</v>
      </c>
      <c r="AB4809">
        <v>969</v>
      </c>
      <c r="AC4809">
        <v>0.92901546699439796</v>
      </c>
      <c r="AD4809">
        <v>132</v>
      </c>
      <c r="AE4809">
        <v>7.0984533005602896E-2</v>
      </c>
      <c r="AF4809">
        <v>0</v>
      </c>
      <c r="AG4809">
        <v>0</v>
      </c>
      <c r="AH4809">
        <v>5.0682080894810097E-3</v>
      </c>
      <c r="AI4809">
        <v>55</v>
      </c>
      <c r="AJ4809" s="73">
        <v>59.067552216324003</v>
      </c>
      <c r="AK4809">
        <v>1101</v>
      </c>
      <c r="AL4809">
        <v>1</v>
      </c>
      <c r="AM4809">
        <v>0</v>
      </c>
      <c r="AN4809">
        <v>0</v>
      </c>
      <c r="AO4809">
        <v>0</v>
      </c>
      <c r="AP4809">
        <v>0</v>
      </c>
      <c r="AQ4809">
        <v>1101</v>
      </c>
      <c r="AR4809">
        <v>1</v>
      </c>
      <c r="AS4809">
        <v>4.7826417079657301E-4</v>
      </c>
      <c r="AT4809">
        <v>1</v>
      </c>
      <c r="AU4809">
        <v>0</v>
      </c>
      <c r="AV4809">
        <v>0</v>
      </c>
      <c r="AW4809">
        <v>1101</v>
      </c>
      <c r="AX4809">
        <v>0.999999999999999</v>
      </c>
      <c r="AY4809" s="73">
        <v>60.289411692663897</v>
      </c>
      <c r="AZ4809">
        <v>1101</v>
      </c>
      <c r="BA4809">
        <v>1</v>
      </c>
      <c r="BB4809">
        <v>1070</v>
      </c>
      <c r="BC4809">
        <v>0.90069122850305605</v>
      </c>
      <c r="BD4809">
        <v>31</v>
      </c>
      <c r="BE4809">
        <v>9.9308771496943601E-2</v>
      </c>
      <c r="BF4809">
        <v>62.377634081719997</v>
      </c>
      <c r="BG4809">
        <v>67.601699369177993</v>
      </c>
      <c r="BH4809">
        <v>60.289411692663897</v>
      </c>
      <c r="BI4809">
        <v>59.067552216324003</v>
      </c>
    </row>
    <row r="4810" spans="1:61" x14ac:dyDescent="0.25">
      <c r="A4810" s="10" t="str">
        <f>VLOOKUP(D4810,'Index-Relations'!E:F,2,FALSE)</f>
        <v>ESG</v>
      </c>
      <c r="B4810" t="s">
        <v>3450</v>
      </c>
      <c r="C4810" s="53" t="s">
        <v>2763</v>
      </c>
      <c r="D4810" s="59" t="s">
        <v>3102</v>
      </c>
      <c r="E4810" s="59" t="s">
        <v>8226</v>
      </c>
      <c r="F4810" t="s">
        <v>2468</v>
      </c>
      <c r="G4810" t="s">
        <v>1845</v>
      </c>
      <c r="H4810" t="s">
        <v>1847</v>
      </c>
      <c r="I4810" s="52">
        <v>45566</v>
      </c>
      <c r="J4810" t="s">
        <v>2457</v>
      </c>
      <c r="K4810">
        <v>1101</v>
      </c>
      <c r="L4810" s="73">
        <v>62.443675160406997</v>
      </c>
      <c r="M4810">
        <v>1101</v>
      </c>
      <c r="N4810">
        <v>1</v>
      </c>
      <c r="O4810" s="73">
        <v>67.658848767856</v>
      </c>
      <c r="P4810">
        <v>1101</v>
      </c>
      <c r="Q4810">
        <v>1</v>
      </c>
      <c r="R4810">
        <v>1081</v>
      </c>
      <c r="S4810">
        <v>0.99464391039505495</v>
      </c>
      <c r="T4810">
        <v>33.321650830168601</v>
      </c>
      <c r="U4810">
        <v>0.68905965905769695</v>
      </c>
      <c r="V4810">
        <v>693</v>
      </c>
      <c r="W4810">
        <v>0.10529278404532499</v>
      </c>
      <c r="X4810">
        <v>105</v>
      </c>
      <c r="Y4810">
        <v>1101</v>
      </c>
      <c r="Z4810">
        <v>0.999999999999999</v>
      </c>
      <c r="AA4810">
        <v>22.2007839760895</v>
      </c>
      <c r="AB4810">
        <v>976</v>
      </c>
      <c r="AC4810">
        <v>0.93954145940843103</v>
      </c>
      <c r="AD4810">
        <v>125</v>
      </c>
      <c r="AE4810">
        <v>6.0458540591568501E-2</v>
      </c>
      <c r="AF4810">
        <v>0</v>
      </c>
      <c r="AG4810">
        <v>0</v>
      </c>
      <c r="AH4810">
        <v>4.28236272516762E-3</v>
      </c>
      <c r="AI4810">
        <v>54</v>
      </c>
      <c r="AJ4810" s="73">
        <v>59.093052052130901</v>
      </c>
      <c r="AK4810">
        <v>1101</v>
      </c>
      <c r="AL4810">
        <v>1</v>
      </c>
      <c r="AM4810">
        <v>0</v>
      </c>
      <c r="AN4810">
        <v>0</v>
      </c>
      <c r="AO4810">
        <v>0</v>
      </c>
      <c r="AP4810">
        <v>0</v>
      </c>
      <c r="AQ4810">
        <v>1101</v>
      </c>
      <c r="AR4810">
        <v>1</v>
      </c>
      <c r="AS4810">
        <v>4.3476416817042997E-4</v>
      </c>
      <c r="AT4810">
        <v>1</v>
      </c>
      <c r="AU4810">
        <v>0</v>
      </c>
      <c r="AV4810">
        <v>0</v>
      </c>
      <c r="AW4810">
        <v>1101</v>
      </c>
      <c r="AX4810">
        <v>1</v>
      </c>
      <c r="AY4810" s="73">
        <v>60.349095576928903</v>
      </c>
      <c r="AZ4810">
        <v>1101</v>
      </c>
      <c r="BA4810">
        <v>1</v>
      </c>
      <c r="BB4810">
        <v>1070</v>
      </c>
      <c r="BC4810">
        <v>0.90096079585847699</v>
      </c>
      <c r="BD4810">
        <v>31</v>
      </c>
      <c r="BE4810">
        <v>9.9039204141522397E-2</v>
      </c>
      <c r="BF4810">
        <v>62.443675160406997</v>
      </c>
      <c r="BG4810">
        <v>67.658848767856</v>
      </c>
      <c r="BH4810">
        <v>60.349095576928903</v>
      </c>
      <c r="BI4810">
        <v>59.093052052130901</v>
      </c>
    </row>
    <row r="4811" spans="1:61" x14ac:dyDescent="0.25">
      <c r="A4811" s="10" t="str">
        <f>VLOOKUP(D4811,'Index-Relations'!E:F,2,FALSE)</f>
        <v>ESG</v>
      </c>
      <c r="B4811" t="s">
        <v>3450</v>
      </c>
      <c r="C4811" s="53" t="s">
        <v>2764</v>
      </c>
      <c r="D4811" s="59" t="s">
        <v>3102</v>
      </c>
      <c r="E4811" s="59" t="s">
        <v>8227</v>
      </c>
      <c r="F4811" t="s">
        <v>2468</v>
      </c>
      <c r="G4811" t="s">
        <v>1845</v>
      </c>
      <c r="H4811" t="s">
        <v>1847</v>
      </c>
      <c r="I4811" s="52">
        <v>45537</v>
      </c>
      <c r="J4811" t="s">
        <v>2457</v>
      </c>
      <c r="K4811">
        <v>1129</v>
      </c>
      <c r="L4811" s="73">
        <v>63.318382920520001</v>
      </c>
      <c r="M4811">
        <v>1129</v>
      </c>
      <c r="N4811">
        <v>1</v>
      </c>
      <c r="O4811" s="73">
        <v>68.201494891677996</v>
      </c>
      <c r="P4811">
        <v>1129</v>
      </c>
      <c r="Q4811">
        <v>1</v>
      </c>
      <c r="R4811">
        <v>1107</v>
      </c>
      <c r="S4811">
        <v>0.99381232410670395</v>
      </c>
      <c r="T4811">
        <v>33.451527024489998</v>
      </c>
      <c r="U4811">
        <v>0.70087122616076902</v>
      </c>
      <c r="V4811">
        <v>709</v>
      </c>
      <c r="W4811">
        <v>9.4793665347877407E-2</v>
      </c>
      <c r="X4811">
        <v>113</v>
      </c>
      <c r="Y4811">
        <v>1129</v>
      </c>
      <c r="Z4811">
        <v>1</v>
      </c>
      <c r="AA4811">
        <v>22.166289469083399</v>
      </c>
      <c r="AB4811">
        <v>1024</v>
      </c>
      <c r="AC4811">
        <v>0.95303896466393601</v>
      </c>
      <c r="AD4811">
        <v>127</v>
      </c>
      <c r="AE4811">
        <v>5.9558801962787698E-2</v>
      </c>
      <c r="AF4811">
        <v>-22</v>
      </c>
      <c r="AG4811">
        <v>0</v>
      </c>
      <c r="AH4811">
        <v>4.3714150999879103E-3</v>
      </c>
      <c r="AI4811">
        <v>54</v>
      </c>
      <c r="AJ4811" s="73">
        <v>59.898170504840898</v>
      </c>
      <c r="AK4811">
        <v>1129</v>
      </c>
      <c r="AL4811">
        <v>1</v>
      </c>
      <c r="AM4811">
        <v>0</v>
      </c>
      <c r="AN4811">
        <v>0</v>
      </c>
      <c r="AO4811">
        <v>0</v>
      </c>
      <c r="AP4811">
        <v>0</v>
      </c>
      <c r="AQ4811">
        <v>1129</v>
      </c>
      <c r="AR4811">
        <v>1</v>
      </c>
      <c r="AS4811">
        <v>5.4390417424105702E-4</v>
      </c>
      <c r="AT4811">
        <v>1</v>
      </c>
      <c r="AU4811">
        <v>0</v>
      </c>
      <c r="AV4811">
        <v>0</v>
      </c>
      <c r="AW4811">
        <v>1129</v>
      </c>
      <c r="AX4811">
        <v>0.999999999999999</v>
      </c>
      <c r="AY4811" s="73">
        <v>61.292405044794897</v>
      </c>
      <c r="AZ4811">
        <v>1129</v>
      </c>
      <c r="BA4811">
        <v>1</v>
      </c>
      <c r="BB4811">
        <v>1102</v>
      </c>
      <c r="BC4811">
        <v>0.90040053225807104</v>
      </c>
      <c r="BD4811">
        <v>27</v>
      </c>
      <c r="BE4811">
        <v>9.9599467741928502E-2</v>
      </c>
      <c r="BF4811">
        <v>63.318382920520001</v>
      </c>
      <c r="BG4811">
        <v>68.201494891677996</v>
      </c>
      <c r="BH4811">
        <v>61.292405044794897</v>
      </c>
      <c r="BI4811">
        <v>59.898170504840898</v>
      </c>
    </row>
    <row r="4812" spans="1:61" x14ac:dyDescent="0.25">
      <c r="A4812" s="10" t="str">
        <f>VLOOKUP(D4812,'Index-Relations'!E:F,2,FALSE)</f>
        <v>ESG</v>
      </c>
      <c r="B4812" t="s">
        <v>3450</v>
      </c>
      <c r="C4812" s="53" t="s">
        <v>3350</v>
      </c>
      <c r="D4812" s="59" t="s">
        <v>3102</v>
      </c>
      <c r="E4812" s="59" t="s">
        <v>8228</v>
      </c>
      <c r="F4812" t="s">
        <v>2468</v>
      </c>
      <c r="G4812" t="s">
        <v>1845</v>
      </c>
      <c r="H4812" t="s">
        <v>1847</v>
      </c>
      <c r="I4812" s="52">
        <v>45505</v>
      </c>
      <c r="J4812" t="s">
        <v>2457</v>
      </c>
      <c r="K4812">
        <v>1129</v>
      </c>
      <c r="L4812" s="73">
        <v>63.420500362001903</v>
      </c>
      <c r="M4812">
        <v>1129</v>
      </c>
      <c r="N4812">
        <v>1</v>
      </c>
      <c r="O4812" s="73">
        <v>68.119580141377</v>
      </c>
      <c r="P4812">
        <v>1129</v>
      </c>
      <c r="Q4812">
        <v>1</v>
      </c>
      <c r="R4812">
        <v>1107</v>
      </c>
      <c r="S4812">
        <v>0.993897382819243</v>
      </c>
      <c r="T4812">
        <v>33.455296751182502</v>
      </c>
      <c r="U4812">
        <v>0.70266188953823105</v>
      </c>
      <c r="V4812">
        <v>711</v>
      </c>
      <c r="W4812">
        <v>9.9874845736144205E-2</v>
      </c>
      <c r="X4812">
        <v>112</v>
      </c>
      <c r="Y4812">
        <v>1129</v>
      </c>
      <c r="Z4812">
        <v>1</v>
      </c>
      <c r="AA4812">
        <v>22.1039136709968</v>
      </c>
      <c r="AB4812">
        <v>1011</v>
      </c>
      <c r="AC4812">
        <v>0.95069001233407202</v>
      </c>
      <c r="AD4812">
        <v>118</v>
      </c>
      <c r="AE4812">
        <v>4.9309987665928298E-2</v>
      </c>
      <c r="AF4812">
        <v>0</v>
      </c>
      <c r="AG4812">
        <v>0</v>
      </c>
      <c r="AH4812">
        <v>4.2263078442115196E-3</v>
      </c>
      <c r="AI4812">
        <v>54</v>
      </c>
      <c r="AJ4812" s="73">
        <v>59.958047249849002</v>
      </c>
      <c r="AK4812">
        <v>1129</v>
      </c>
      <c r="AL4812">
        <v>1</v>
      </c>
      <c r="AM4812">
        <v>0</v>
      </c>
      <c r="AN4812">
        <v>0</v>
      </c>
      <c r="AO4812">
        <v>0</v>
      </c>
      <c r="AP4812">
        <v>0</v>
      </c>
      <c r="AQ4812">
        <v>1129</v>
      </c>
      <c r="AR4812">
        <v>1</v>
      </c>
      <c r="AS4812">
        <v>5.4079628381089402E-4</v>
      </c>
      <c r="AT4812">
        <v>1</v>
      </c>
      <c r="AU4812">
        <v>0</v>
      </c>
      <c r="AV4812">
        <v>0</v>
      </c>
      <c r="AW4812">
        <v>1129</v>
      </c>
      <c r="AX4812">
        <v>1</v>
      </c>
      <c r="AY4812" s="73">
        <v>61.527465583575001</v>
      </c>
      <c r="AZ4812">
        <v>1129</v>
      </c>
      <c r="BA4812">
        <v>1</v>
      </c>
      <c r="BB4812">
        <v>1105</v>
      </c>
      <c r="BC4812">
        <v>0.90333182381884303</v>
      </c>
      <c r="BD4812">
        <v>24</v>
      </c>
      <c r="BE4812">
        <v>9.6668176181156903E-2</v>
      </c>
      <c r="BF4812">
        <v>63.420500362001903</v>
      </c>
      <c r="BG4812">
        <v>68.119580141377</v>
      </c>
      <c r="BH4812">
        <v>61.527465583575001</v>
      </c>
      <c r="BI4812">
        <v>59.958047249849002</v>
      </c>
    </row>
    <row r="4813" spans="1:61" x14ac:dyDescent="0.25">
      <c r="A4813" s="10" t="str">
        <f>VLOOKUP(D4813,'Index-Relations'!E:F,2,FALSE)</f>
        <v>ESG</v>
      </c>
      <c r="B4813" t="s">
        <v>3450</v>
      </c>
      <c r="C4813" s="53" t="s">
        <v>2765</v>
      </c>
      <c r="D4813" s="59" t="s">
        <v>3102</v>
      </c>
      <c r="E4813" s="59" t="s">
        <v>8229</v>
      </c>
      <c r="F4813" t="s">
        <v>2468</v>
      </c>
      <c r="G4813" t="s">
        <v>1845</v>
      </c>
      <c r="H4813" t="s">
        <v>1847</v>
      </c>
      <c r="I4813" s="52">
        <v>45474</v>
      </c>
      <c r="J4813" t="s">
        <v>2457</v>
      </c>
      <c r="K4813">
        <v>1129</v>
      </c>
      <c r="L4813" s="73">
        <v>63.827291204627002</v>
      </c>
      <c r="M4813">
        <v>1129</v>
      </c>
      <c r="N4813">
        <v>1</v>
      </c>
      <c r="O4813" s="73">
        <v>68.262587726800007</v>
      </c>
      <c r="P4813">
        <v>1129</v>
      </c>
      <c r="Q4813">
        <v>1</v>
      </c>
      <c r="R4813">
        <v>1107</v>
      </c>
      <c r="S4813">
        <v>0.99378410688397201</v>
      </c>
      <c r="T4813">
        <v>33.165731277736199</v>
      </c>
      <c r="U4813">
        <v>0.70743960552512197</v>
      </c>
      <c r="V4813">
        <v>706</v>
      </c>
      <c r="W4813">
        <v>9.9647223200242704E-2</v>
      </c>
      <c r="X4813">
        <v>111</v>
      </c>
      <c r="Y4813">
        <v>1129</v>
      </c>
      <c r="Z4813">
        <v>0.999999999999999</v>
      </c>
      <c r="AA4813">
        <v>22.699405415964499</v>
      </c>
      <c r="AB4813">
        <v>1001</v>
      </c>
      <c r="AC4813">
        <v>0.94433299222669098</v>
      </c>
      <c r="AD4813">
        <v>128</v>
      </c>
      <c r="AE4813">
        <v>5.5667007773308901E-2</v>
      </c>
      <c r="AF4813">
        <v>0</v>
      </c>
      <c r="AG4813">
        <v>0</v>
      </c>
      <c r="AH4813">
        <v>4.0912511132638E-3</v>
      </c>
      <c r="AI4813">
        <v>54</v>
      </c>
      <c r="AJ4813" s="73">
        <v>60.340641726765</v>
      </c>
      <c r="AK4813">
        <v>1129</v>
      </c>
      <c r="AL4813">
        <v>1</v>
      </c>
      <c r="AM4813">
        <v>0</v>
      </c>
      <c r="AN4813">
        <v>0</v>
      </c>
      <c r="AO4813">
        <v>0</v>
      </c>
      <c r="AP4813">
        <v>0</v>
      </c>
      <c r="AQ4813">
        <v>1129</v>
      </c>
      <c r="AR4813">
        <v>0.999999999999999</v>
      </c>
      <c r="AS4813">
        <v>5.2425642232386096E-4</v>
      </c>
      <c r="AT4813">
        <v>1</v>
      </c>
      <c r="AU4813">
        <v>0</v>
      </c>
      <c r="AV4813">
        <v>0</v>
      </c>
      <c r="AW4813">
        <v>1129</v>
      </c>
      <c r="AX4813">
        <v>1</v>
      </c>
      <c r="AY4813" s="73">
        <v>62.0874095496549</v>
      </c>
      <c r="AZ4813">
        <v>1129</v>
      </c>
      <c r="BA4813">
        <v>1</v>
      </c>
      <c r="BB4813">
        <v>1105</v>
      </c>
      <c r="BC4813">
        <v>0.90281861860956703</v>
      </c>
      <c r="BD4813">
        <v>24</v>
      </c>
      <c r="BE4813">
        <v>9.7181381390432003E-2</v>
      </c>
      <c r="BF4813">
        <v>63.827291204627002</v>
      </c>
      <c r="BG4813">
        <v>68.262587726800007</v>
      </c>
      <c r="BH4813">
        <v>62.0874095496549</v>
      </c>
      <c r="BI4813">
        <v>60.340641726765</v>
      </c>
    </row>
    <row r="4814" spans="1:61" x14ac:dyDescent="0.25">
      <c r="A4814" s="10" t="str">
        <f>VLOOKUP(D4814,'Index-Relations'!E:F,2,FALSE)</f>
        <v>ESG</v>
      </c>
      <c r="B4814" t="s">
        <v>3450</v>
      </c>
      <c r="C4814" s="53" t="s">
        <v>2766</v>
      </c>
      <c r="D4814" s="59" t="s">
        <v>3102</v>
      </c>
      <c r="E4814" s="59" t="s">
        <v>8230</v>
      </c>
      <c r="F4814" t="s">
        <v>2468</v>
      </c>
      <c r="G4814" t="s">
        <v>1845</v>
      </c>
      <c r="H4814" t="s">
        <v>1847</v>
      </c>
      <c r="I4814" s="52">
        <v>45446</v>
      </c>
      <c r="J4814" t="s">
        <v>2457</v>
      </c>
      <c r="K4814">
        <v>1136</v>
      </c>
      <c r="L4814" s="73">
        <v>64.215995645652995</v>
      </c>
      <c r="M4814">
        <v>1136</v>
      </c>
      <c r="N4814">
        <v>1</v>
      </c>
      <c r="O4814" s="73">
        <v>68.769447707067002</v>
      </c>
      <c r="P4814">
        <v>1136</v>
      </c>
      <c r="Q4814">
        <v>1</v>
      </c>
      <c r="R4814">
        <v>1118</v>
      </c>
      <c r="S4814">
        <v>0.99417862007608004</v>
      </c>
      <c r="T4814">
        <v>32.563444145728901</v>
      </c>
      <c r="U4814">
        <v>0.69881843640954899</v>
      </c>
      <c r="V4814">
        <v>716</v>
      </c>
      <c r="W4814">
        <v>9.0350048344291403E-2</v>
      </c>
      <c r="X4814">
        <v>114</v>
      </c>
      <c r="Y4814">
        <v>1136</v>
      </c>
      <c r="Z4814">
        <v>0.999999999999999</v>
      </c>
      <c r="AA4814">
        <v>22.998181596512399</v>
      </c>
      <c r="AB4814">
        <v>1004</v>
      </c>
      <c r="AC4814">
        <v>0.94623158170563804</v>
      </c>
      <c r="AD4814">
        <v>132</v>
      </c>
      <c r="AE4814">
        <v>5.3768418294361402E-2</v>
      </c>
      <c r="AF4814">
        <v>0</v>
      </c>
      <c r="AG4814">
        <v>0</v>
      </c>
      <c r="AH4814">
        <v>3.3990660598897898E-3</v>
      </c>
      <c r="AI4814">
        <v>58</v>
      </c>
      <c r="AJ4814" s="73">
        <v>60.610693536465902</v>
      </c>
      <c r="AK4814">
        <v>1136</v>
      </c>
      <c r="AL4814">
        <v>1</v>
      </c>
      <c r="AM4814">
        <v>0</v>
      </c>
      <c r="AN4814">
        <v>0</v>
      </c>
      <c r="AO4814">
        <v>0</v>
      </c>
      <c r="AP4814">
        <v>0</v>
      </c>
      <c r="AQ4814">
        <v>1136</v>
      </c>
      <c r="AR4814">
        <v>1</v>
      </c>
      <c r="AS4814">
        <v>0</v>
      </c>
      <c r="AT4814">
        <v>0</v>
      </c>
      <c r="AU4814">
        <v>0</v>
      </c>
      <c r="AV4814">
        <v>0</v>
      </c>
      <c r="AW4814">
        <v>1136</v>
      </c>
      <c r="AX4814">
        <v>0.999999999999999</v>
      </c>
      <c r="AY4814" s="73">
        <v>62.464689890999999</v>
      </c>
      <c r="AZ4814">
        <v>1136</v>
      </c>
      <c r="BA4814">
        <v>1</v>
      </c>
      <c r="BB4814">
        <v>1105</v>
      </c>
      <c r="BC4814">
        <v>0.89698559333195105</v>
      </c>
      <c r="BD4814">
        <v>31</v>
      </c>
      <c r="BE4814">
        <v>0.10301440666804799</v>
      </c>
      <c r="BF4814">
        <v>64.215995645652995</v>
      </c>
      <c r="BG4814">
        <v>68.769447707067002</v>
      </c>
      <c r="BH4814">
        <v>62.464689890999999</v>
      </c>
      <c r="BI4814">
        <v>60.610693536465902</v>
      </c>
    </row>
    <row r="4815" spans="1:61" x14ac:dyDescent="0.25">
      <c r="A4815" s="10" t="str">
        <f>VLOOKUP(D4815,'Index-Relations'!E:F,2,FALSE)</f>
        <v>ESG</v>
      </c>
      <c r="B4815" t="s">
        <v>3450</v>
      </c>
      <c r="C4815" s="53" t="s">
        <v>2767</v>
      </c>
      <c r="D4815" s="59" t="s">
        <v>3102</v>
      </c>
      <c r="E4815" s="59" t="s">
        <v>8231</v>
      </c>
      <c r="F4815" t="s">
        <v>2468</v>
      </c>
      <c r="G4815" t="s">
        <v>1845</v>
      </c>
      <c r="H4815" t="s">
        <v>1847</v>
      </c>
      <c r="I4815" s="52">
        <v>45413</v>
      </c>
      <c r="J4815" t="s">
        <v>2457</v>
      </c>
      <c r="K4815">
        <v>1137</v>
      </c>
      <c r="L4815" s="73">
        <v>64.149354973382003</v>
      </c>
      <c r="M4815">
        <v>1137</v>
      </c>
      <c r="N4815">
        <v>1</v>
      </c>
      <c r="O4815" s="73">
        <v>68.570315053648002</v>
      </c>
      <c r="P4815">
        <v>1137</v>
      </c>
      <c r="Q4815">
        <v>1</v>
      </c>
      <c r="R4815">
        <v>1119</v>
      </c>
      <c r="S4815">
        <v>0.99373294947378699</v>
      </c>
      <c r="T4815">
        <v>32.861231649872202</v>
      </c>
      <c r="U4815">
        <v>0.69221998238814597</v>
      </c>
      <c r="V4815">
        <v>716</v>
      </c>
      <c r="W4815">
        <v>8.9945750141613601E-2</v>
      </c>
      <c r="X4815">
        <v>115</v>
      </c>
      <c r="Y4815">
        <v>1137</v>
      </c>
      <c r="Z4815">
        <v>1</v>
      </c>
      <c r="AA4815">
        <v>23.893492798107399</v>
      </c>
      <c r="AB4815">
        <v>1003</v>
      </c>
      <c r="AC4815">
        <v>0.94559206971170595</v>
      </c>
      <c r="AD4815">
        <v>134</v>
      </c>
      <c r="AE4815">
        <v>5.4407930288292397E-2</v>
      </c>
      <c r="AF4815">
        <v>0</v>
      </c>
      <c r="AG4815">
        <v>1.1588E-15</v>
      </c>
      <c r="AH4815">
        <v>3.2022458689465001E-3</v>
      </c>
      <c r="AI4815">
        <v>58</v>
      </c>
      <c r="AJ4815" s="73">
        <v>60.456851381722899</v>
      </c>
      <c r="AK4815">
        <v>1137</v>
      </c>
      <c r="AL4815">
        <v>1</v>
      </c>
      <c r="AM4815">
        <v>0</v>
      </c>
      <c r="AN4815">
        <v>0</v>
      </c>
      <c r="AO4815">
        <v>0</v>
      </c>
      <c r="AP4815">
        <v>0</v>
      </c>
      <c r="AQ4815">
        <v>1137</v>
      </c>
      <c r="AR4815">
        <v>1</v>
      </c>
      <c r="AS4815">
        <v>0</v>
      </c>
      <c r="AT4815">
        <v>0</v>
      </c>
      <c r="AU4815">
        <v>0</v>
      </c>
      <c r="AV4815">
        <v>0</v>
      </c>
      <c r="AW4815">
        <v>1137</v>
      </c>
      <c r="AX4815">
        <v>0.999999999999999</v>
      </c>
      <c r="AY4815" s="73">
        <v>62.544512051090003</v>
      </c>
      <c r="AZ4815">
        <v>1137</v>
      </c>
      <c r="BA4815">
        <v>1</v>
      </c>
      <c r="BB4815">
        <v>1105</v>
      </c>
      <c r="BC4815">
        <v>0.90087634152935803</v>
      </c>
      <c r="BD4815">
        <v>32</v>
      </c>
      <c r="BE4815">
        <v>9.9123658470641696E-2</v>
      </c>
      <c r="BF4815">
        <v>64.149354973382003</v>
      </c>
      <c r="BG4815">
        <v>68.570315053648002</v>
      </c>
      <c r="BH4815">
        <v>62.544512051090003</v>
      </c>
      <c r="BI4815">
        <v>60.456851381722899</v>
      </c>
    </row>
    <row r="4816" spans="1:61" x14ac:dyDescent="0.25">
      <c r="A4816" s="10" t="str">
        <f>VLOOKUP(D4816,'Index-Relations'!E:F,2,FALSE)</f>
        <v>ESG</v>
      </c>
      <c r="B4816" t="s">
        <v>3450</v>
      </c>
      <c r="C4816" s="53" t="s">
        <v>2768</v>
      </c>
      <c r="D4816" s="59" t="s">
        <v>3102</v>
      </c>
      <c r="E4816" s="59" t="s">
        <v>8232</v>
      </c>
      <c r="F4816" t="s">
        <v>2468</v>
      </c>
      <c r="G4816" t="s">
        <v>1845</v>
      </c>
      <c r="H4816" t="s">
        <v>1847</v>
      </c>
      <c r="I4816" s="52">
        <v>45383</v>
      </c>
      <c r="J4816" t="s">
        <v>2457</v>
      </c>
      <c r="K4816">
        <v>1137</v>
      </c>
      <c r="L4816">
        <v>69.247121002081499</v>
      </c>
      <c r="M4816">
        <v>1137</v>
      </c>
      <c r="N4816">
        <v>1</v>
      </c>
      <c r="O4816">
        <v>73.734900130240206</v>
      </c>
      <c r="P4816">
        <v>1137</v>
      </c>
      <c r="Q4816">
        <v>1</v>
      </c>
      <c r="R4816">
        <v>1119</v>
      </c>
      <c r="S4816">
        <v>0.99400257823947002</v>
      </c>
      <c r="T4816">
        <v>32.720504687040602</v>
      </c>
      <c r="U4816">
        <v>0.69270499308008204</v>
      </c>
      <c r="V4816">
        <v>716</v>
      </c>
      <c r="W4816">
        <v>8.9421420975316093E-2</v>
      </c>
      <c r="X4816">
        <v>115</v>
      </c>
      <c r="Y4816">
        <v>1137</v>
      </c>
      <c r="Z4816">
        <v>0.999999999999999</v>
      </c>
      <c r="AA4816">
        <v>23.035564351984799</v>
      </c>
      <c r="AB4816">
        <v>1002</v>
      </c>
      <c r="AC4816">
        <v>0.94479496766590998</v>
      </c>
      <c r="AD4816">
        <v>135</v>
      </c>
      <c r="AE4816">
        <v>5.52050323340895E-2</v>
      </c>
      <c r="AF4816">
        <v>0</v>
      </c>
      <c r="AG4816">
        <v>0</v>
      </c>
      <c r="AH4816">
        <v>3.2023329235887901E-3</v>
      </c>
      <c r="AI4816">
        <v>58</v>
      </c>
      <c r="AJ4816">
        <v>64.616678598551502</v>
      </c>
      <c r="AK4816">
        <v>1137</v>
      </c>
      <c r="AL4816">
        <v>1</v>
      </c>
      <c r="AM4816">
        <v>0</v>
      </c>
      <c r="AN4816">
        <v>0</v>
      </c>
      <c r="AO4816">
        <v>0</v>
      </c>
      <c r="AP4816">
        <v>0</v>
      </c>
      <c r="AQ4816">
        <v>1137</v>
      </c>
      <c r="AR4816">
        <v>1</v>
      </c>
      <c r="AS4816">
        <v>0</v>
      </c>
      <c r="AT4816">
        <v>0</v>
      </c>
      <c r="AU4816">
        <v>0</v>
      </c>
      <c r="AV4816">
        <v>0</v>
      </c>
      <c r="AW4816">
        <v>1137</v>
      </c>
      <c r="AX4816">
        <v>1</v>
      </c>
      <c r="AY4816">
        <v>67.758024714406702</v>
      </c>
      <c r="AZ4816">
        <v>1137</v>
      </c>
      <c r="BA4816">
        <v>1</v>
      </c>
      <c r="BB4816">
        <v>1105</v>
      </c>
      <c r="BC4816">
        <v>0.90044418189645903</v>
      </c>
      <c r="BD4816">
        <v>32</v>
      </c>
      <c r="BE4816">
        <v>9.9555818103540597E-2</v>
      </c>
      <c r="BF4816">
        <v>64.432472008913905</v>
      </c>
      <c r="BG4816">
        <v>68.652564344932003</v>
      </c>
      <c r="BH4816">
        <v>63.167052623606899</v>
      </c>
      <c r="BI4816">
        <v>60.475054180198001</v>
      </c>
    </row>
    <row r="4817" spans="1:61" x14ac:dyDescent="0.25">
      <c r="A4817" s="10" t="str">
        <f>VLOOKUP(D4817,'Index-Relations'!E:F,2,FALSE)</f>
        <v>ESG</v>
      </c>
      <c r="B4817" t="s">
        <v>3450</v>
      </c>
      <c r="C4817" s="53" t="s">
        <v>2769</v>
      </c>
      <c r="D4817" s="59" t="s">
        <v>3102</v>
      </c>
      <c r="E4817" s="59" t="s">
        <v>8233</v>
      </c>
      <c r="F4817" t="s">
        <v>2468</v>
      </c>
      <c r="G4817" t="s">
        <v>1845</v>
      </c>
      <c r="H4817" t="s">
        <v>1847</v>
      </c>
      <c r="I4817" s="52">
        <v>45352</v>
      </c>
      <c r="J4817" t="s">
        <v>2457</v>
      </c>
      <c r="K4817">
        <v>1161</v>
      </c>
      <c r="L4817">
        <v>69.606350415325906</v>
      </c>
      <c r="M4817">
        <v>1159</v>
      </c>
      <c r="N4817">
        <v>0.99898456408315395</v>
      </c>
      <c r="O4817">
        <v>73.872963356425203</v>
      </c>
      <c r="P4817">
        <v>1159</v>
      </c>
      <c r="Q4817">
        <v>0.99898456408315395</v>
      </c>
      <c r="R4817">
        <v>1130</v>
      </c>
      <c r="S4817">
        <v>0.98963726375021199</v>
      </c>
      <c r="T4817">
        <v>32.482507930420297</v>
      </c>
      <c r="U4817">
        <v>0.674020214654245</v>
      </c>
      <c r="V4817">
        <v>721</v>
      </c>
      <c r="W4817">
        <v>7.5776292435763004E-2</v>
      </c>
      <c r="X4817">
        <v>107</v>
      </c>
      <c r="Y4817">
        <v>1155</v>
      </c>
      <c r="Z4817">
        <v>0.99752850732739295</v>
      </c>
      <c r="AA4817">
        <v>24.360570267438899</v>
      </c>
      <c r="AB4817">
        <v>1023</v>
      </c>
      <c r="AC4817">
        <v>0.94417393298170105</v>
      </c>
      <c r="AD4817">
        <v>131</v>
      </c>
      <c r="AE4817">
        <v>5.32086183535702E-2</v>
      </c>
      <c r="AF4817">
        <v>7</v>
      </c>
      <c r="AG4817">
        <v>2.6174486647286901E-3</v>
      </c>
      <c r="AH4817">
        <v>1.04150570323305E-3</v>
      </c>
      <c r="AI4817">
        <v>38</v>
      </c>
      <c r="AJ4817">
        <v>65.328894606408795</v>
      </c>
      <c r="AK4817">
        <v>1159</v>
      </c>
      <c r="AL4817">
        <v>0.99898456408315395</v>
      </c>
      <c r="AM4817">
        <v>0</v>
      </c>
      <c r="AN4817">
        <v>0</v>
      </c>
      <c r="AO4817">
        <v>0</v>
      </c>
      <c r="AP4817">
        <v>0</v>
      </c>
      <c r="AQ4817">
        <v>1161</v>
      </c>
      <c r="AR4817">
        <v>1</v>
      </c>
      <c r="AS4817">
        <v>0</v>
      </c>
      <c r="AT4817">
        <v>0</v>
      </c>
      <c r="AU4817">
        <v>0</v>
      </c>
      <c r="AV4817">
        <v>0</v>
      </c>
      <c r="AW4817">
        <v>1161</v>
      </c>
      <c r="AX4817">
        <v>0.999999999999999</v>
      </c>
      <c r="AY4817">
        <v>67.898091892175799</v>
      </c>
      <c r="AZ4817">
        <v>1159</v>
      </c>
      <c r="BA4817">
        <v>0.99898456408315395</v>
      </c>
      <c r="BB4817">
        <v>1128</v>
      </c>
      <c r="BC4817">
        <v>0.89696588505463104</v>
      </c>
      <c r="BD4817">
        <v>33</v>
      </c>
      <c r="BE4817">
        <v>0.103034114945368</v>
      </c>
      <c r="BF4817">
        <v>64.786221431323995</v>
      </c>
      <c r="BG4817">
        <v>68.778374061261005</v>
      </c>
      <c r="BH4817">
        <v>63.285287530669997</v>
      </c>
      <c r="BI4817">
        <v>61.166320933080002</v>
      </c>
    </row>
    <row r="4818" spans="1:61" x14ac:dyDescent="0.25">
      <c r="A4818" s="10" t="str">
        <f>VLOOKUP(D4818,'Index-Relations'!E:F,2,FALSE)</f>
        <v>ESG</v>
      </c>
      <c r="B4818" t="s">
        <v>3450</v>
      </c>
      <c r="C4818" s="53" t="s">
        <v>2770</v>
      </c>
      <c r="D4818" s="59" t="s">
        <v>3102</v>
      </c>
      <c r="E4818" s="59" t="s">
        <v>8234</v>
      </c>
      <c r="F4818" t="s">
        <v>2468</v>
      </c>
      <c r="G4818" t="s">
        <v>1845</v>
      </c>
      <c r="H4818" t="s">
        <v>1847</v>
      </c>
      <c r="I4818" s="52">
        <v>45323</v>
      </c>
      <c r="J4818" t="s">
        <v>2457</v>
      </c>
      <c r="K4818">
        <v>1161</v>
      </c>
      <c r="L4818">
        <v>70.366113351997996</v>
      </c>
      <c r="M4818">
        <v>1159</v>
      </c>
      <c r="N4818">
        <v>0.99898974735579305</v>
      </c>
      <c r="O4818">
        <v>74.190971905989002</v>
      </c>
      <c r="P4818">
        <v>1159</v>
      </c>
      <c r="Q4818">
        <v>0.99898974735579305</v>
      </c>
      <c r="R4818">
        <v>1130</v>
      </c>
      <c r="S4818">
        <v>0.98998189618102395</v>
      </c>
      <c r="T4818">
        <v>32.746954084126799</v>
      </c>
      <c r="U4818">
        <v>0.67090075303306596</v>
      </c>
      <c r="V4818">
        <v>716</v>
      </c>
      <c r="W4818">
        <v>7.3722089280993094E-2</v>
      </c>
      <c r="X4818">
        <v>102</v>
      </c>
      <c r="Y4818">
        <v>1155</v>
      </c>
      <c r="Z4818">
        <v>0.99773959641029197</v>
      </c>
      <c r="AA4818">
        <v>25.182406681929301</v>
      </c>
      <c r="AB4818">
        <v>1021</v>
      </c>
      <c r="AC4818">
        <v>0.94242354089380498</v>
      </c>
      <c r="AD4818">
        <v>133</v>
      </c>
      <c r="AE4818">
        <v>5.5175852884732E-2</v>
      </c>
      <c r="AF4818">
        <v>7</v>
      </c>
      <c r="AG4818">
        <v>2.4006062214626299E-3</v>
      </c>
      <c r="AH4818">
        <v>1.11109893083056E-3</v>
      </c>
      <c r="AI4818">
        <v>36</v>
      </c>
      <c r="AJ4818">
        <v>66.275112802900793</v>
      </c>
      <c r="AK4818">
        <v>1159</v>
      </c>
      <c r="AL4818">
        <v>0.99898974735579305</v>
      </c>
      <c r="AM4818">
        <v>0</v>
      </c>
      <c r="AN4818">
        <v>0</v>
      </c>
      <c r="AO4818">
        <v>0</v>
      </c>
      <c r="AP4818">
        <v>0</v>
      </c>
      <c r="AQ4818">
        <v>1161</v>
      </c>
      <c r="AR4818">
        <v>1</v>
      </c>
      <c r="AS4818">
        <v>0</v>
      </c>
      <c r="AT4818">
        <v>0</v>
      </c>
      <c r="AU4818">
        <v>0</v>
      </c>
      <c r="AV4818">
        <v>0</v>
      </c>
      <c r="AW4818">
        <v>1161</v>
      </c>
      <c r="AX4818">
        <v>0.999999999999999</v>
      </c>
      <c r="AY4818">
        <v>68.568376668335404</v>
      </c>
      <c r="AZ4818">
        <v>1159</v>
      </c>
      <c r="BA4818">
        <v>0.99898974735579305</v>
      </c>
      <c r="BB4818">
        <v>1127</v>
      </c>
      <c r="BC4818">
        <v>0.90219004714824003</v>
      </c>
      <c r="BD4818">
        <v>34</v>
      </c>
      <c r="BE4818">
        <v>9.7809952851759099E-2</v>
      </c>
      <c r="BF4818">
        <v>65.487299383836898</v>
      </c>
      <c r="BG4818">
        <v>68.980074552420902</v>
      </c>
      <c r="BH4818">
        <v>63.795326667297999</v>
      </c>
      <c r="BI4818">
        <v>61.993724972690998</v>
      </c>
    </row>
    <row r="4819" spans="1:61" x14ac:dyDescent="0.25">
      <c r="A4819" s="10" t="str">
        <f>VLOOKUP(D4819,'Index-Relations'!E:F,2,FALSE)</f>
        <v>ESG</v>
      </c>
      <c r="B4819" t="s">
        <v>3450</v>
      </c>
      <c r="C4819" s="53" t="s">
        <v>2760</v>
      </c>
      <c r="D4819" s="59" t="s">
        <v>3103</v>
      </c>
      <c r="E4819" s="59" t="s">
        <v>8235</v>
      </c>
      <c r="F4819" t="s">
        <v>2506</v>
      </c>
      <c r="G4819" t="s">
        <v>1849</v>
      </c>
      <c r="H4819" t="s">
        <v>1851</v>
      </c>
      <c r="I4819" s="52">
        <v>45658</v>
      </c>
      <c r="J4819" t="s">
        <v>2457</v>
      </c>
      <c r="K4819">
        <v>999</v>
      </c>
      <c r="L4819" s="73">
        <v>62.120682723137001</v>
      </c>
      <c r="M4819">
        <v>998</v>
      </c>
      <c r="N4819">
        <v>0.999845628042065</v>
      </c>
      <c r="O4819" s="73">
        <v>67.844494713355004</v>
      </c>
      <c r="P4819">
        <v>998</v>
      </c>
      <c r="Q4819">
        <v>0.999845628042065</v>
      </c>
      <c r="R4819">
        <v>977</v>
      </c>
      <c r="S4819">
        <v>0.99399358224146805</v>
      </c>
      <c r="T4819">
        <v>31.318070599398801</v>
      </c>
      <c r="U4819">
        <v>0.68576230112274295</v>
      </c>
      <c r="V4819">
        <v>610</v>
      </c>
      <c r="W4819">
        <v>3.6747163420526599E-2</v>
      </c>
      <c r="X4819">
        <v>74</v>
      </c>
      <c r="Y4819">
        <v>999</v>
      </c>
      <c r="Z4819">
        <v>1</v>
      </c>
      <c r="AA4819">
        <v>16.053767560129302</v>
      </c>
      <c r="AB4819">
        <v>886</v>
      </c>
      <c r="AC4819">
        <v>0.93746617759400797</v>
      </c>
      <c r="AD4819">
        <v>113</v>
      </c>
      <c r="AE4819">
        <v>6.2533822405991396E-2</v>
      </c>
      <c r="AF4819">
        <v>0</v>
      </c>
      <c r="AG4819">
        <v>3.8858E-16</v>
      </c>
      <c r="AH4819">
        <v>5.7688911639289398E-3</v>
      </c>
      <c r="AI4819">
        <v>40</v>
      </c>
      <c r="AJ4819" s="73">
        <v>58.794687783359898</v>
      </c>
      <c r="AK4819">
        <v>998</v>
      </c>
      <c r="AL4819">
        <v>0.999845628042065</v>
      </c>
      <c r="AM4819">
        <v>0</v>
      </c>
      <c r="AN4819">
        <v>0</v>
      </c>
      <c r="AO4819">
        <v>1.5765239578663999E-3</v>
      </c>
      <c r="AP4819">
        <v>1</v>
      </c>
      <c r="AQ4819">
        <v>999</v>
      </c>
      <c r="AR4819">
        <v>0.999999999999999</v>
      </c>
      <c r="AS4819">
        <v>0</v>
      </c>
      <c r="AT4819">
        <v>0</v>
      </c>
      <c r="AU4819">
        <v>0</v>
      </c>
      <c r="AV4819">
        <v>0</v>
      </c>
      <c r="AW4819">
        <v>999</v>
      </c>
      <c r="AX4819">
        <v>1</v>
      </c>
      <c r="AY4819" s="73">
        <v>59.806435419288</v>
      </c>
      <c r="AZ4819">
        <v>998</v>
      </c>
      <c r="BA4819">
        <v>0.999845628042065</v>
      </c>
      <c r="BB4819">
        <v>971</v>
      </c>
      <c r="BC4819">
        <v>0.89654462887723696</v>
      </c>
      <c r="BD4819">
        <v>27</v>
      </c>
      <c r="BE4819">
        <v>0.10187884716489599</v>
      </c>
      <c r="BF4819">
        <v>62.120682723137001</v>
      </c>
      <c r="BG4819">
        <v>67.844494713355004</v>
      </c>
      <c r="BH4819">
        <v>59.806435419288</v>
      </c>
      <c r="BI4819">
        <v>58.794687783359898</v>
      </c>
    </row>
    <row r="4820" spans="1:61" x14ac:dyDescent="0.25">
      <c r="A4820" s="10" t="str">
        <f>VLOOKUP(D4820,'Index-Relations'!E:F,2,FALSE)</f>
        <v>ESG</v>
      </c>
      <c r="B4820" t="s">
        <v>3450</v>
      </c>
      <c r="C4820" s="53" t="s">
        <v>2761</v>
      </c>
      <c r="D4820" s="59" t="s">
        <v>3103</v>
      </c>
      <c r="E4820" s="59" t="s">
        <v>8236</v>
      </c>
      <c r="F4820" t="s">
        <v>2506</v>
      </c>
      <c r="G4820" t="s">
        <v>1849</v>
      </c>
      <c r="H4820" t="s">
        <v>1851</v>
      </c>
      <c r="I4820" s="52">
        <v>45628</v>
      </c>
      <c r="J4820" t="s">
        <v>2457</v>
      </c>
      <c r="K4820">
        <v>985</v>
      </c>
      <c r="L4820" s="73">
        <v>62.296739053709999</v>
      </c>
      <c r="M4820">
        <v>985</v>
      </c>
      <c r="N4820">
        <v>1</v>
      </c>
      <c r="O4820" s="73">
        <v>68.238034334500895</v>
      </c>
      <c r="P4820">
        <v>985</v>
      </c>
      <c r="Q4820">
        <v>1</v>
      </c>
      <c r="R4820">
        <v>967</v>
      </c>
      <c r="S4820">
        <v>0.99525819784941705</v>
      </c>
      <c r="T4820">
        <v>30.762317587850401</v>
      </c>
      <c r="U4820">
        <v>0.685194465535236</v>
      </c>
      <c r="V4820">
        <v>601</v>
      </c>
      <c r="W4820">
        <v>3.8603147249405799E-2</v>
      </c>
      <c r="X4820">
        <v>72</v>
      </c>
      <c r="Y4820">
        <v>985</v>
      </c>
      <c r="Z4820">
        <v>1</v>
      </c>
      <c r="AA4820">
        <v>14.199233648616699</v>
      </c>
      <c r="AB4820">
        <v>872</v>
      </c>
      <c r="AC4820">
        <v>0.93459551752989301</v>
      </c>
      <c r="AD4820">
        <v>113</v>
      </c>
      <c r="AE4820">
        <v>6.5404482470107106E-2</v>
      </c>
      <c r="AF4820">
        <v>0</v>
      </c>
      <c r="AG4820">
        <v>0</v>
      </c>
      <c r="AH4820">
        <v>4.0875131739803597E-3</v>
      </c>
      <c r="AI4820">
        <v>44</v>
      </c>
      <c r="AJ4820" s="73">
        <v>59.023647726321997</v>
      </c>
      <c r="AK4820">
        <v>985</v>
      </c>
      <c r="AL4820">
        <v>1</v>
      </c>
      <c r="AM4820">
        <v>0</v>
      </c>
      <c r="AN4820">
        <v>0</v>
      </c>
      <c r="AO4820">
        <v>1.45508664599741E-3</v>
      </c>
      <c r="AP4820">
        <v>1</v>
      </c>
      <c r="AQ4820">
        <v>985</v>
      </c>
      <c r="AR4820">
        <v>0.999999999999999</v>
      </c>
      <c r="AS4820">
        <v>0</v>
      </c>
      <c r="AT4820">
        <v>0</v>
      </c>
      <c r="AU4820">
        <v>0</v>
      </c>
      <c r="AV4820">
        <v>0</v>
      </c>
      <c r="AW4820">
        <v>985</v>
      </c>
      <c r="AX4820">
        <v>0.999999999999999</v>
      </c>
      <c r="AY4820" s="73">
        <v>59.86980299324</v>
      </c>
      <c r="AZ4820">
        <v>985</v>
      </c>
      <c r="BA4820">
        <v>1</v>
      </c>
      <c r="BB4820">
        <v>958</v>
      </c>
      <c r="BC4820">
        <v>0.89434775088655305</v>
      </c>
      <c r="BD4820">
        <v>26</v>
      </c>
      <c r="BE4820">
        <v>0.10419716246744801</v>
      </c>
      <c r="BF4820">
        <v>62.296739053709999</v>
      </c>
      <c r="BG4820">
        <v>68.238034334500895</v>
      </c>
      <c r="BH4820">
        <v>59.86980299324</v>
      </c>
      <c r="BI4820">
        <v>59.023647726321997</v>
      </c>
    </row>
    <row r="4821" spans="1:61" x14ac:dyDescent="0.25">
      <c r="A4821" s="10" t="str">
        <f>VLOOKUP(D4821,'Index-Relations'!E:F,2,FALSE)</f>
        <v>ESG</v>
      </c>
      <c r="B4821" t="s">
        <v>3450</v>
      </c>
      <c r="C4821" s="53" t="s">
        <v>2762</v>
      </c>
      <c r="D4821" s="59" t="s">
        <v>3103</v>
      </c>
      <c r="E4821" s="59" t="s">
        <v>8237</v>
      </c>
      <c r="F4821" t="s">
        <v>2506</v>
      </c>
      <c r="G4821" t="s">
        <v>1849</v>
      </c>
      <c r="H4821" t="s">
        <v>1851</v>
      </c>
      <c r="I4821" s="52">
        <v>45597</v>
      </c>
      <c r="J4821" t="s">
        <v>2457</v>
      </c>
      <c r="K4821">
        <v>985</v>
      </c>
      <c r="L4821" s="73">
        <v>62.868429733496903</v>
      </c>
      <c r="M4821">
        <v>985</v>
      </c>
      <c r="N4821">
        <v>1</v>
      </c>
      <c r="O4821" s="73">
        <v>68.606993899322902</v>
      </c>
      <c r="P4821">
        <v>985</v>
      </c>
      <c r="Q4821">
        <v>1</v>
      </c>
      <c r="R4821">
        <v>967</v>
      </c>
      <c r="S4821">
        <v>0.99534222595851196</v>
      </c>
      <c r="T4821">
        <v>30.928772672627399</v>
      </c>
      <c r="U4821">
        <v>0.68842798225414104</v>
      </c>
      <c r="V4821">
        <v>601</v>
      </c>
      <c r="W4821">
        <v>3.87861609823036E-2</v>
      </c>
      <c r="X4821">
        <v>72</v>
      </c>
      <c r="Y4821">
        <v>985</v>
      </c>
      <c r="Z4821">
        <v>1</v>
      </c>
      <c r="AA4821">
        <v>14.776531908130201</v>
      </c>
      <c r="AB4821">
        <v>870</v>
      </c>
      <c r="AC4821">
        <v>0.93312218737108299</v>
      </c>
      <c r="AD4821">
        <v>115</v>
      </c>
      <c r="AE4821">
        <v>6.68778126289159E-2</v>
      </c>
      <c r="AF4821">
        <v>0</v>
      </c>
      <c r="AG4821">
        <v>4.7183999999999999E-16</v>
      </c>
      <c r="AH4821">
        <v>4.0526646778106801E-3</v>
      </c>
      <c r="AI4821">
        <v>44</v>
      </c>
      <c r="AJ4821" s="73">
        <v>59.664507805956902</v>
      </c>
      <c r="AK4821">
        <v>985</v>
      </c>
      <c r="AL4821">
        <v>1</v>
      </c>
      <c r="AM4821">
        <v>0</v>
      </c>
      <c r="AN4821">
        <v>0</v>
      </c>
      <c r="AO4821">
        <v>0</v>
      </c>
      <c r="AP4821">
        <v>0</v>
      </c>
      <c r="AQ4821">
        <v>985</v>
      </c>
      <c r="AR4821">
        <v>1</v>
      </c>
      <c r="AS4821">
        <v>0</v>
      </c>
      <c r="AT4821">
        <v>0</v>
      </c>
      <c r="AU4821">
        <v>0</v>
      </c>
      <c r="AV4821">
        <v>0</v>
      </c>
      <c r="AW4821">
        <v>985</v>
      </c>
      <c r="AX4821">
        <v>0.999999999999999</v>
      </c>
      <c r="AY4821" s="73">
        <v>60.442390097607998</v>
      </c>
      <c r="AZ4821">
        <v>985</v>
      </c>
      <c r="BA4821">
        <v>1</v>
      </c>
      <c r="BB4821">
        <v>955</v>
      </c>
      <c r="BC4821">
        <v>0.89568960670817099</v>
      </c>
      <c r="BD4821">
        <v>30</v>
      </c>
      <c r="BE4821">
        <v>0.10431039329182799</v>
      </c>
      <c r="BF4821">
        <v>62.868429733496903</v>
      </c>
      <c r="BG4821">
        <v>68.606993899322902</v>
      </c>
      <c r="BH4821">
        <v>60.442390097607998</v>
      </c>
      <c r="BI4821">
        <v>59.664507805956902</v>
      </c>
    </row>
    <row r="4822" spans="1:61" x14ac:dyDescent="0.25">
      <c r="A4822" s="10" t="str">
        <f>VLOOKUP(D4822,'Index-Relations'!E:F,2,FALSE)</f>
        <v>ESG</v>
      </c>
      <c r="B4822" t="s">
        <v>3450</v>
      </c>
      <c r="C4822" s="53" t="s">
        <v>2763</v>
      </c>
      <c r="D4822" s="59" t="s">
        <v>3103</v>
      </c>
      <c r="E4822" s="59" t="s">
        <v>8238</v>
      </c>
      <c r="F4822" t="s">
        <v>2506</v>
      </c>
      <c r="G4822" t="s">
        <v>1849</v>
      </c>
      <c r="H4822" t="s">
        <v>1851</v>
      </c>
      <c r="I4822" s="52">
        <v>45566</v>
      </c>
      <c r="J4822" t="s">
        <v>2457</v>
      </c>
      <c r="K4822">
        <v>985</v>
      </c>
      <c r="L4822" s="73">
        <v>62.947241594266998</v>
      </c>
      <c r="M4822">
        <v>985</v>
      </c>
      <c r="N4822">
        <v>1</v>
      </c>
      <c r="O4822" s="73">
        <v>68.682823392365904</v>
      </c>
      <c r="P4822">
        <v>985</v>
      </c>
      <c r="Q4822">
        <v>1</v>
      </c>
      <c r="R4822">
        <v>967</v>
      </c>
      <c r="S4822">
        <v>0.99530535815667798</v>
      </c>
      <c r="T4822">
        <v>31.2045337029625</v>
      </c>
      <c r="U4822">
        <v>0.68900665052968602</v>
      </c>
      <c r="V4822">
        <v>599</v>
      </c>
      <c r="W4822">
        <v>3.92064773093743E-2</v>
      </c>
      <c r="X4822">
        <v>71</v>
      </c>
      <c r="Y4822">
        <v>985</v>
      </c>
      <c r="Z4822">
        <v>0.999999999999999</v>
      </c>
      <c r="AA4822">
        <v>14.5612531227323</v>
      </c>
      <c r="AB4822">
        <v>877</v>
      </c>
      <c r="AC4822">
        <v>0.94283695529619305</v>
      </c>
      <c r="AD4822">
        <v>108</v>
      </c>
      <c r="AE4822">
        <v>5.71630447038061E-2</v>
      </c>
      <c r="AF4822">
        <v>0</v>
      </c>
      <c r="AG4822">
        <v>3.6775999999999998E-16</v>
      </c>
      <c r="AH4822">
        <v>3.9359349478764504E-3</v>
      </c>
      <c r="AI4822">
        <v>43</v>
      </c>
      <c r="AJ4822" s="73">
        <v>59.668931661839999</v>
      </c>
      <c r="AK4822">
        <v>985</v>
      </c>
      <c r="AL4822">
        <v>1</v>
      </c>
      <c r="AM4822">
        <v>0</v>
      </c>
      <c r="AN4822">
        <v>0</v>
      </c>
      <c r="AO4822">
        <v>0</v>
      </c>
      <c r="AP4822">
        <v>0</v>
      </c>
      <c r="AQ4822">
        <v>985</v>
      </c>
      <c r="AR4822">
        <v>1</v>
      </c>
      <c r="AS4822">
        <v>0</v>
      </c>
      <c r="AT4822">
        <v>0</v>
      </c>
      <c r="AU4822">
        <v>0</v>
      </c>
      <c r="AV4822">
        <v>0</v>
      </c>
      <c r="AW4822">
        <v>985</v>
      </c>
      <c r="AX4822">
        <v>0.999999999999999</v>
      </c>
      <c r="AY4822" s="73">
        <v>60.531406094307997</v>
      </c>
      <c r="AZ4822">
        <v>985</v>
      </c>
      <c r="BA4822">
        <v>1</v>
      </c>
      <c r="BB4822">
        <v>955</v>
      </c>
      <c r="BC4822">
        <v>0.89633562199358696</v>
      </c>
      <c r="BD4822">
        <v>30</v>
      </c>
      <c r="BE4822">
        <v>0.103664378006412</v>
      </c>
      <c r="BF4822">
        <v>62.947241594266998</v>
      </c>
      <c r="BG4822">
        <v>68.682823392365904</v>
      </c>
      <c r="BH4822">
        <v>60.531406094307997</v>
      </c>
      <c r="BI4822">
        <v>59.668931661839999</v>
      </c>
    </row>
    <row r="4823" spans="1:61" x14ac:dyDescent="0.25">
      <c r="A4823" s="10" t="str">
        <f>VLOOKUP(D4823,'Index-Relations'!E:F,2,FALSE)</f>
        <v>ESG</v>
      </c>
      <c r="B4823" t="s">
        <v>3450</v>
      </c>
      <c r="C4823" s="53" t="s">
        <v>2764</v>
      </c>
      <c r="D4823" s="59" t="s">
        <v>3103</v>
      </c>
      <c r="E4823" s="59" t="s">
        <v>8239</v>
      </c>
      <c r="F4823" t="s">
        <v>2506</v>
      </c>
      <c r="G4823" t="s">
        <v>1849</v>
      </c>
      <c r="H4823" t="s">
        <v>1851</v>
      </c>
      <c r="I4823" s="52">
        <v>45537</v>
      </c>
      <c r="J4823" t="s">
        <v>2457</v>
      </c>
      <c r="K4823">
        <v>1028</v>
      </c>
      <c r="L4823" s="73">
        <v>63.366623597361901</v>
      </c>
      <c r="M4823">
        <v>1028</v>
      </c>
      <c r="N4823">
        <v>1</v>
      </c>
      <c r="O4823" s="73">
        <v>68.591259077621004</v>
      </c>
      <c r="P4823">
        <v>1028</v>
      </c>
      <c r="Q4823">
        <v>1</v>
      </c>
      <c r="R4823">
        <v>1008</v>
      </c>
      <c r="S4823">
        <v>0.99501728066176398</v>
      </c>
      <c r="T4823">
        <v>31.827398017952799</v>
      </c>
      <c r="U4823">
        <v>0.70425453805049398</v>
      </c>
      <c r="V4823">
        <v>625</v>
      </c>
      <c r="W4823">
        <v>4.4486420761209497E-2</v>
      </c>
      <c r="X4823">
        <v>86</v>
      </c>
      <c r="Y4823">
        <v>1028</v>
      </c>
      <c r="Z4823">
        <v>1</v>
      </c>
      <c r="AA4823">
        <v>15.5004570538521</v>
      </c>
      <c r="AB4823">
        <v>934</v>
      </c>
      <c r="AC4823">
        <v>0.95768914979099595</v>
      </c>
      <c r="AD4823">
        <v>113</v>
      </c>
      <c r="AE4823">
        <v>5.4653320020384699E-2</v>
      </c>
      <c r="AF4823">
        <v>-19</v>
      </c>
      <c r="AG4823">
        <v>0</v>
      </c>
      <c r="AH4823">
        <v>2.6933064031594602E-3</v>
      </c>
      <c r="AI4823">
        <v>34</v>
      </c>
      <c r="AJ4823" s="73">
        <v>60.017689547204</v>
      </c>
      <c r="AK4823">
        <v>1028</v>
      </c>
      <c r="AL4823">
        <v>1</v>
      </c>
      <c r="AM4823">
        <v>0</v>
      </c>
      <c r="AN4823">
        <v>0</v>
      </c>
      <c r="AO4823">
        <v>0</v>
      </c>
      <c r="AP4823">
        <v>0</v>
      </c>
      <c r="AQ4823">
        <v>1028</v>
      </c>
      <c r="AR4823">
        <v>1</v>
      </c>
      <c r="AS4823">
        <v>0</v>
      </c>
      <c r="AT4823">
        <v>0</v>
      </c>
      <c r="AU4823">
        <v>0</v>
      </c>
      <c r="AV4823">
        <v>0</v>
      </c>
      <c r="AW4823">
        <v>1028</v>
      </c>
      <c r="AX4823">
        <v>1</v>
      </c>
      <c r="AY4823" s="73">
        <v>61.203185202971</v>
      </c>
      <c r="AZ4823">
        <v>1028</v>
      </c>
      <c r="BA4823">
        <v>1</v>
      </c>
      <c r="BB4823">
        <v>1000</v>
      </c>
      <c r="BC4823">
        <v>0.90049025514698999</v>
      </c>
      <c r="BD4823">
        <v>28</v>
      </c>
      <c r="BE4823">
        <v>9.9509744853009896E-2</v>
      </c>
      <c r="BF4823">
        <v>63.366623597361901</v>
      </c>
      <c r="BG4823">
        <v>68.591259077621004</v>
      </c>
      <c r="BH4823">
        <v>61.203185202971</v>
      </c>
      <c r="BI4823">
        <v>60.017689547204</v>
      </c>
    </row>
    <row r="4824" spans="1:61" x14ac:dyDescent="0.25">
      <c r="A4824" s="10" t="str">
        <f>VLOOKUP(D4824,'Index-Relations'!E:F,2,FALSE)</f>
        <v>ESG</v>
      </c>
      <c r="B4824" t="s">
        <v>3450</v>
      </c>
      <c r="C4824" s="53" t="s">
        <v>3350</v>
      </c>
      <c r="D4824" s="59" t="s">
        <v>3103</v>
      </c>
      <c r="E4824" s="59" t="s">
        <v>8240</v>
      </c>
      <c r="F4824" t="s">
        <v>2506</v>
      </c>
      <c r="G4824" t="s">
        <v>1849</v>
      </c>
      <c r="H4824" t="s">
        <v>1851</v>
      </c>
      <c r="I4824" s="52">
        <v>45505</v>
      </c>
      <c r="J4824" t="s">
        <v>2457</v>
      </c>
      <c r="K4824">
        <v>1028</v>
      </c>
      <c r="L4824" s="73">
        <v>63.484960847524903</v>
      </c>
      <c r="M4824">
        <v>1028</v>
      </c>
      <c r="N4824">
        <v>1</v>
      </c>
      <c r="O4824" s="73">
        <v>68.513900247817006</v>
      </c>
      <c r="P4824">
        <v>1028</v>
      </c>
      <c r="Q4824">
        <v>1</v>
      </c>
      <c r="R4824">
        <v>1008</v>
      </c>
      <c r="S4824">
        <v>0.99495269300482203</v>
      </c>
      <c r="T4824">
        <v>31.8358974128959</v>
      </c>
      <c r="U4824">
        <v>0.70154704267781698</v>
      </c>
      <c r="V4824">
        <v>626</v>
      </c>
      <c r="W4824">
        <v>4.3835223728452298E-2</v>
      </c>
      <c r="X4824">
        <v>85</v>
      </c>
      <c r="Y4824">
        <v>1028</v>
      </c>
      <c r="Z4824">
        <v>0.999999999999999</v>
      </c>
      <c r="AA4824">
        <v>15.453908374031</v>
      </c>
      <c r="AB4824">
        <v>924</v>
      </c>
      <c r="AC4824">
        <v>0.95528726637234895</v>
      </c>
      <c r="AD4824">
        <v>104</v>
      </c>
      <c r="AE4824">
        <v>4.4712733627648903E-2</v>
      </c>
      <c r="AF4824">
        <v>0</v>
      </c>
      <c r="AG4824">
        <v>1.55431E-15</v>
      </c>
      <c r="AH4824">
        <v>2.7548040813109701E-3</v>
      </c>
      <c r="AI4824">
        <v>34</v>
      </c>
      <c r="AJ4824" s="73">
        <v>60.075895506495002</v>
      </c>
      <c r="AK4824">
        <v>1028</v>
      </c>
      <c r="AL4824">
        <v>1</v>
      </c>
      <c r="AM4824">
        <v>0</v>
      </c>
      <c r="AN4824">
        <v>0</v>
      </c>
      <c r="AO4824">
        <v>0</v>
      </c>
      <c r="AP4824">
        <v>0</v>
      </c>
      <c r="AQ4824">
        <v>1028</v>
      </c>
      <c r="AR4824">
        <v>1</v>
      </c>
      <c r="AS4824">
        <v>0</v>
      </c>
      <c r="AT4824">
        <v>0</v>
      </c>
      <c r="AU4824">
        <v>0</v>
      </c>
      <c r="AV4824">
        <v>0</v>
      </c>
      <c r="AW4824">
        <v>1028</v>
      </c>
      <c r="AX4824">
        <v>0.999999999999999</v>
      </c>
      <c r="AY4824" s="73">
        <v>61.468042799198997</v>
      </c>
      <c r="AZ4824">
        <v>1028</v>
      </c>
      <c r="BA4824">
        <v>1</v>
      </c>
      <c r="BB4824">
        <v>1002</v>
      </c>
      <c r="BC4824">
        <v>0.90087943986331798</v>
      </c>
      <c r="BD4824">
        <v>26</v>
      </c>
      <c r="BE4824">
        <v>9.9120560136681801E-2</v>
      </c>
      <c r="BF4824">
        <v>63.484960847524903</v>
      </c>
      <c r="BG4824">
        <v>68.513900247817006</v>
      </c>
      <c r="BH4824">
        <v>61.468042799198997</v>
      </c>
      <c r="BI4824">
        <v>60.075895506495002</v>
      </c>
    </row>
    <row r="4825" spans="1:61" x14ac:dyDescent="0.25">
      <c r="A4825" s="10" t="str">
        <f>VLOOKUP(D4825,'Index-Relations'!E:F,2,FALSE)</f>
        <v>ESG</v>
      </c>
      <c r="B4825" t="s">
        <v>3450</v>
      </c>
      <c r="C4825" s="53" t="s">
        <v>2765</v>
      </c>
      <c r="D4825" s="59" t="s">
        <v>3103</v>
      </c>
      <c r="E4825" s="59" t="s">
        <v>8241</v>
      </c>
      <c r="F4825" t="s">
        <v>2506</v>
      </c>
      <c r="G4825" t="s">
        <v>1849</v>
      </c>
      <c r="H4825" t="s">
        <v>1851</v>
      </c>
      <c r="I4825" s="52">
        <v>45474</v>
      </c>
      <c r="J4825" t="s">
        <v>2457</v>
      </c>
      <c r="K4825">
        <v>1028</v>
      </c>
      <c r="L4825" s="73">
        <v>63.955516008224002</v>
      </c>
      <c r="M4825">
        <v>1028</v>
      </c>
      <c r="N4825">
        <v>1</v>
      </c>
      <c r="O4825" s="73">
        <v>68.669216723177996</v>
      </c>
      <c r="P4825">
        <v>1028</v>
      </c>
      <c r="Q4825">
        <v>1</v>
      </c>
      <c r="R4825">
        <v>1008</v>
      </c>
      <c r="S4825">
        <v>0.99485503573650902</v>
      </c>
      <c r="T4825">
        <v>31.4937982328175</v>
      </c>
      <c r="U4825">
        <v>0.70859715279151203</v>
      </c>
      <c r="V4825">
        <v>622</v>
      </c>
      <c r="W4825">
        <v>4.3837856341202699E-2</v>
      </c>
      <c r="X4825">
        <v>85</v>
      </c>
      <c r="Y4825">
        <v>1028</v>
      </c>
      <c r="Z4825">
        <v>1</v>
      </c>
      <c r="AA4825">
        <v>15.8827444839492</v>
      </c>
      <c r="AB4825">
        <v>917</v>
      </c>
      <c r="AC4825">
        <v>0.95463796427351</v>
      </c>
      <c r="AD4825">
        <v>111</v>
      </c>
      <c r="AE4825">
        <v>4.5362035726489003E-2</v>
      </c>
      <c r="AF4825">
        <v>0</v>
      </c>
      <c r="AG4825">
        <v>4.8572000000000003E-16</v>
      </c>
      <c r="AH4825">
        <v>2.56653765485634E-3</v>
      </c>
      <c r="AI4825">
        <v>34</v>
      </c>
      <c r="AJ4825" s="73">
        <v>60.513122131871903</v>
      </c>
      <c r="AK4825">
        <v>1028</v>
      </c>
      <c r="AL4825">
        <v>1</v>
      </c>
      <c r="AM4825">
        <v>0</v>
      </c>
      <c r="AN4825">
        <v>0</v>
      </c>
      <c r="AO4825">
        <v>0</v>
      </c>
      <c r="AP4825">
        <v>0</v>
      </c>
      <c r="AQ4825">
        <v>1028</v>
      </c>
      <c r="AR4825">
        <v>0.999999999999999</v>
      </c>
      <c r="AS4825">
        <v>0</v>
      </c>
      <c r="AT4825">
        <v>0</v>
      </c>
      <c r="AU4825">
        <v>0</v>
      </c>
      <c r="AV4825">
        <v>0</v>
      </c>
      <c r="AW4825">
        <v>1028</v>
      </c>
      <c r="AX4825">
        <v>1</v>
      </c>
      <c r="AY4825" s="73">
        <v>62.13732363562</v>
      </c>
      <c r="AZ4825">
        <v>1028</v>
      </c>
      <c r="BA4825">
        <v>1</v>
      </c>
      <c r="BB4825">
        <v>1002</v>
      </c>
      <c r="BC4825">
        <v>0.90050121756811896</v>
      </c>
      <c r="BD4825">
        <v>26</v>
      </c>
      <c r="BE4825">
        <v>9.9498782431880595E-2</v>
      </c>
      <c r="BF4825">
        <v>63.955516008224002</v>
      </c>
      <c r="BG4825">
        <v>68.669216723177996</v>
      </c>
      <c r="BH4825">
        <v>62.13732363562</v>
      </c>
      <c r="BI4825">
        <v>60.513122131871903</v>
      </c>
    </row>
    <row r="4826" spans="1:61" x14ac:dyDescent="0.25">
      <c r="A4826" s="10" t="str">
        <f>VLOOKUP(D4826,'Index-Relations'!E:F,2,FALSE)</f>
        <v>ESG</v>
      </c>
      <c r="B4826" t="s">
        <v>3450</v>
      </c>
      <c r="C4826" s="53" t="s">
        <v>2766</v>
      </c>
      <c r="D4826" s="59" t="s">
        <v>3103</v>
      </c>
      <c r="E4826" s="59" t="s">
        <v>8242</v>
      </c>
      <c r="F4826" t="s">
        <v>2506</v>
      </c>
      <c r="G4826" t="s">
        <v>1849</v>
      </c>
      <c r="H4826" t="s">
        <v>1851</v>
      </c>
      <c r="I4826" s="52">
        <v>45446</v>
      </c>
      <c r="J4826" t="s">
        <v>2457</v>
      </c>
      <c r="K4826">
        <v>1017</v>
      </c>
      <c r="L4826" s="73">
        <v>64.584748556294002</v>
      </c>
      <c r="M4826">
        <v>1017</v>
      </c>
      <c r="N4826">
        <v>1</v>
      </c>
      <c r="O4826" s="73">
        <v>69.203890077495899</v>
      </c>
      <c r="P4826">
        <v>1017</v>
      </c>
      <c r="Q4826">
        <v>1</v>
      </c>
      <c r="R4826">
        <v>996</v>
      </c>
      <c r="S4826">
        <v>0.99364924673391397</v>
      </c>
      <c r="T4826">
        <v>30.720877928951399</v>
      </c>
      <c r="U4826">
        <v>0.69577873016314695</v>
      </c>
      <c r="V4826">
        <v>618</v>
      </c>
      <c r="W4826">
        <v>4.0484665738469802E-2</v>
      </c>
      <c r="X4826">
        <v>83</v>
      </c>
      <c r="Y4826">
        <v>1017</v>
      </c>
      <c r="Z4826">
        <v>1</v>
      </c>
      <c r="AA4826">
        <v>17.745721525086498</v>
      </c>
      <c r="AB4826">
        <v>903</v>
      </c>
      <c r="AC4826">
        <v>0.95688721325695703</v>
      </c>
      <c r="AD4826">
        <v>114</v>
      </c>
      <c r="AE4826">
        <v>4.3112786743043398E-2</v>
      </c>
      <c r="AF4826">
        <v>0</v>
      </c>
      <c r="AG4826">
        <v>0</v>
      </c>
      <c r="AH4826">
        <v>1.62604395979911E-3</v>
      </c>
      <c r="AI4826">
        <v>29</v>
      </c>
      <c r="AJ4826" s="73">
        <v>61.383261887659003</v>
      </c>
      <c r="AK4826">
        <v>1017</v>
      </c>
      <c r="AL4826">
        <v>1</v>
      </c>
      <c r="AM4826">
        <v>0</v>
      </c>
      <c r="AN4826">
        <v>0</v>
      </c>
      <c r="AO4826">
        <v>0</v>
      </c>
      <c r="AP4826">
        <v>0</v>
      </c>
      <c r="AQ4826">
        <v>1017</v>
      </c>
      <c r="AR4826">
        <v>1</v>
      </c>
      <c r="AS4826">
        <v>0</v>
      </c>
      <c r="AT4826">
        <v>0</v>
      </c>
      <c r="AU4826">
        <v>0</v>
      </c>
      <c r="AV4826">
        <v>0</v>
      </c>
      <c r="AW4826">
        <v>1017</v>
      </c>
      <c r="AX4826">
        <v>0.999999999999999</v>
      </c>
      <c r="AY4826" s="73">
        <v>62.470228297424001</v>
      </c>
      <c r="AZ4826">
        <v>1017</v>
      </c>
      <c r="BA4826">
        <v>1</v>
      </c>
      <c r="BB4826">
        <v>987</v>
      </c>
      <c r="BC4826">
        <v>0.89478174718932901</v>
      </c>
      <c r="BD4826">
        <v>30</v>
      </c>
      <c r="BE4826">
        <v>0.10521825281067</v>
      </c>
      <c r="BF4826">
        <v>64.584748556294002</v>
      </c>
      <c r="BG4826">
        <v>69.203890077495899</v>
      </c>
      <c r="BH4826">
        <v>62.470228297424001</v>
      </c>
      <c r="BI4826">
        <v>61.383261887659003</v>
      </c>
    </row>
    <row r="4827" spans="1:61" x14ac:dyDescent="0.25">
      <c r="A4827" s="10" t="str">
        <f>VLOOKUP(D4827,'Index-Relations'!E:F,2,FALSE)</f>
        <v>ESG</v>
      </c>
      <c r="B4827" t="s">
        <v>3450</v>
      </c>
      <c r="C4827" s="53" t="s">
        <v>2767</v>
      </c>
      <c r="D4827" s="59" t="s">
        <v>3103</v>
      </c>
      <c r="E4827" s="59" t="s">
        <v>8243</v>
      </c>
      <c r="F4827" t="s">
        <v>2506</v>
      </c>
      <c r="G4827" t="s">
        <v>1849</v>
      </c>
      <c r="H4827" t="s">
        <v>1851</v>
      </c>
      <c r="I4827" s="52">
        <v>45413</v>
      </c>
      <c r="J4827" t="s">
        <v>2457</v>
      </c>
      <c r="K4827">
        <v>1017</v>
      </c>
      <c r="L4827" s="73">
        <v>64.485479279510002</v>
      </c>
      <c r="M4827">
        <v>1017</v>
      </c>
      <c r="N4827">
        <v>1</v>
      </c>
      <c r="O4827" s="73">
        <v>69.075081099146004</v>
      </c>
      <c r="P4827">
        <v>1017</v>
      </c>
      <c r="Q4827">
        <v>1</v>
      </c>
      <c r="R4827">
        <v>996</v>
      </c>
      <c r="S4827">
        <v>0.99320563999245104</v>
      </c>
      <c r="T4827">
        <v>31.005334505746902</v>
      </c>
      <c r="U4827">
        <v>0.68950814454375697</v>
      </c>
      <c r="V4827">
        <v>617</v>
      </c>
      <c r="W4827">
        <v>3.95631003511214E-2</v>
      </c>
      <c r="X4827">
        <v>83</v>
      </c>
      <c r="Y4827">
        <v>1017</v>
      </c>
      <c r="Z4827">
        <v>0.999999999999999</v>
      </c>
      <c r="AA4827">
        <v>18.419008050628001</v>
      </c>
      <c r="AB4827">
        <v>901</v>
      </c>
      <c r="AC4827">
        <v>0.95597278934996799</v>
      </c>
      <c r="AD4827">
        <v>116</v>
      </c>
      <c r="AE4827">
        <v>4.4027210650032803E-2</v>
      </c>
      <c r="AF4827">
        <v>0</v>
      </c>
      <c r="AG4827">
        <v>0</v>
      </c>
      <c r="AH4827">
        <v>1.5562735156204599E-3</v>
      </c>
      <c r="AI4827">
        <v>29</v>
      </c>
      <c r="AJ4827" s="73">
        <v>61.1677613758959</v>
      </c>
      <c r="AK4827">
        <v>1017</v>
      </c>
      <c r="AL4827">
        <v>1</v>
      </c>
      <c r="AM4827">
        <v>0</v>
      </c>
      <c r="AN4827">
        <v>0</v>
      </c>
      <c r="AO4827">
        <v>0</v>
      </c>
      <c r="AP4827">
        <v>0</v>
      </c>
      <c r="AQ4827">
        <v>1017</v>
      </c>
      <c r="AR4827">
        <v>0.999999999999999</v>
      </c>
      <c r="AS4827">
        <v>0</v>
      </c>
      <c r="AT4827">
        <v>0</v>
      </c>
      <c r="AU4827">
        <v>0</v>
      </c>
      <c r="AV4827">
        <v>0</v>
      </c>
      <c r="AW4827">
        <v>1017</v>
      </c>
      <c r="AX4827">
        <v>1</v>
      </c>
      <c r="AY4827" s="73">
        <v>62.471423558988</v>
      </c>
      <c r="AZ4827">
        <v>1017</v>
      </c>
      <c r="BA4827">
        <v>1</v>
      </c>
      <c r="BB4827">
        <v>987</v>
      </c>
      <c r="BC4827">
        <v>0.899040636592496</v>
      </c>
      <c r="BD4827">
        <v>30</v>
      </c>
      <c r="BE4827">
        <v>0.100959363407503</v>
      </c>
      <c r="BF4827">
        <v>64.485479279510002</v>
      </c>
      <c r="BG4827">
        <v>69.075081099146004</v>
      </c>
      <c r="BH4827">
        <v>62.471423558988</v>
      </c>
      <c r="BI4827">
        <v>61.1677613758959</v>
      </c>
    </row>
    <row r="4828" spans="1:61" x14ac:dyDescent="0.25">
      <c r="A4828" s="10" t="str">
        <f>VLOOKUP(D4828,'Index-Relations'!E:F,2,FALSE)</f>
        <v>ESG</v>
      </c>
      <c r="B4828" t="s">
        <v>3450</v>
      </c>
      <c r="C4828" s="53" t="s">
        <v>2768</v>
      </c>
      <c r="D4828" s="59" t="s">
        <v>3103</v>
      </c>
      <c r="E4828" s="59" t="s">
        <v>8244</v>
      </c>
      <c r="F4828" t="s">
        <v>2506</v>
      </c>
      <c r="G4828" t="s">
        <v>1849</v>
      </c>
      <c r="H4828" t="s">
        <v>1851</v>
      </c>
      <c r="I4828" s="52">
        <v>45383</v>
      </c>
      <c r="J4828" t="s">
        <v>2457</v>
      </c>
      <c r="K4828">
        <v>1017</v>
      </c>
      <c r="L4828">
        <v>69.585480457602699</v>
      </c>
      <c r="M4828">
        <v>1017</v>
      </c>
      <c r="N4828">
        <v>1</v>
      </c>
      <c r="O4828">
        <v>74.259699179382196</v>
      </c>
      <c r="P4828">
        <v>1017</v>
      </c>
      <c r="Q4828">
        <v>1</v>
      </c>
      <c r="R4828">
        <v>996</v>
      </c>
      <c r="S4828">
        <v>0.99352170019631603</v>
      </c>
      <c r="T4828">
        <v>30.897827587503802</v>
      </c>
      <c r="U4828">
        <v>0.69132468491339205</v>
      </c>
      <c r="V4828">
        <v>617</v>
      </c>
      <c r="W4828">
        <v>3.9255819076815197E-2</v>
      </c>
      <c r="X4828">
        <v>83</v>
      </c>
      <c r="Y4828">
        <v>1017</v>
      </c>
      <c r="Z4828">
        <v>1</v>
      </c>
      <c r="AA4828">
        <v>17.719464254104398</v>
      </c>
      <c r="AB4828">
        <v>900</v>
      </c>
      <c r="AC4828">
        <v>0.95494075846336701</v>
      </c>
      <c r="AD4828">
        <v>117</v>
      </c>
      <c r="AE4828">
        <v>4.5059241536633099E-2</v>
      </c>
      <c r="AF4828">
        <v>0</v>
      </c>
      <c r="AG4828">
        <v>0</v>
      </c>
      <c r="AH4828">
        <v>1.54459991370361E-3</v>
      </c>
      <c r="AI4828">
        <v>29</v>
      </c>
      <c r="AJ4828">
        <v>65.491797831779493</v>
      </c>
      <c r="AK4828">
        <v>1017</v>
      </c>
      <c r="AL4828">
        <v>1</v>
      </c>
      <c r="AM4828">
        <v>0</v>
      </c>
      <c r="AN4828">
        <v>0</v>
      </c>
      <c r="AO4828">
        <v>0</v>
      </c>
      <c r="AP4828">
        <v>0</v>
      </c>
      <c r="AQ4828">
        <v>1017</v>
      </c>
      <c r="AR4828">
        <v>1</v>
      </c>
      <c r="AS4828">
        <v>0</v>
      </c>
      <c r="AT4828">
        <v>0</v>
      </c>
      <c r="AU4828">
        <v>0</v>
      </c>
      <c r="AV4828">
        <v>0</v>
      </c>
      <c r="AW4828">
        <v>1017</v>
      </c>
      <c r="AX4828">
        <v>0.999999999999999</v>
      </c>
      <c r="AY4828">
        <v>67.722435347233798</v>
      </c>
      <c r="AZ4828">
        <v>1017</v>
      </c>
      <c r="BA4828">
        <v>1</v>
      </c>
      <c r="BB4828">
        <v>987</v>
      </c>
      <c r="BC4828">
        <v>0.89837543807682796</v>
      </c>
      <c r="BD4828">
        <v>30</v>
      </c>
      <c r="BE4828">
        <v>0.101624561923171</v>
      </c>
      <c r="BF4828">
        <v>64.776192268448</v>
      </c>
      <c r="BG4828">
        <v>69.171973890975906</v>
      </c>
      <c r="BH4828">
        <v>63.144225739748997</v>
      </c>
      <c r="BI4828">
        <v>61.157799962766902</v>
      </c>
    </row>
    <row r="4829" spans="1:61" x14ac:dyDescent="0.25">
      <c r="A4829" s="10" t="str">
        <f>VLOOKUP(D4829,'Index-Relations'!E:F,2,FALSE)</f>
        <v>ESG</v>
      </c>
      <c r="B4829" t="s">
        <v>3450</v>
      </c>
      <c r="C4829" s="53" t="s">
        <v>2769</v>
      </c>
      <c r="D4829" s="59" t="s">
        <v>3103</v>
      </c>
      <c r="E4829" s="59" t="s">
        <v>8245</v>
      </c>
      <c r="F4829" t="s">
        <v>2506</v>
      </c>
      <c r="G4829" t="s">
        <v>1849</v>
      </c>
      <c r="H4829" t="s">
        <v>1851</v>
      </c>
      <c r="I4829" s="52">
        <v>45352</v>
      </c>
      <c r="J4829" t="s">
        <v>2457</v>
      </c>
      <c r="K4829">
        <v>1014</v>
      </c>
      <c r="L4829">
        <v>70.081934849492797</v>
      </c>
      <c r="M4829">
        <v>1010</v>
      </c>
      <c r="N4829">
        <v>0.99868853759816101</v>
      </c>
      <c r="O4829">
        <v>74.416044687247293</v>
      </c>
      <c r="P4829">
        <v>1010</v>
      </c>
      <c r="Q4829">
        <v>0.99868853759816101</v>
      </c>
      <c r="R4829">
        <v>982</v>
      </c>
      <c r="S4829">
        <v>0.99023819167767702</v>
      </c>
      <c r="T4829">
        <v>30.6404269708272</v>
      </c>
      <c r="U4829">
        <v>0.67929269863261499</v>
      </c>
      <c r="V4829">
        <v>602</v>
      </c>
      <c r="W4829">
        <v>3.8460780954985702E-2</v>
      </c>
      <c r="X4829">
        <v>74</v>
      </c>
      <c r="Y4829">
        <v>1008</v>
      </c>
      <c r="Z4829">
        <v>0.99746647160701896</v>
      </c>
      <c r="AA4829">
        <v>17.641224583811201</v>
      </c>
      <c r="AB4829">
        <v>898</v>
      </c>
      <c r="AC4829">
        <v>0.95509150311206403</v>
      </c>
      <c r="AD4829">
        <v>109</v>
      </c>
      <c r="AE4829">
        <v>4.2229965951951699E-2</v>
      </c>
      <c r="AF4829">
        <v>7</v>
      </c>
      <c r="AG4829">
        <v>2.6785309359833101E-3</v>
      </c>
      <c r="AH4829">
        <v>8.6620358682064499E-4</v>
      </c>
      <c r="AI4829">
        <v>19</v>
      </c>
      <c r="AJ4829">
        <v>66.452892041418494</v>
      </c>
      <c r="AK4829">
        <v>1010</v>
      </c>
      <c r="AL4829">
        <v>0.99868853759816101</v>
      </c>
      <c r="AM4829">
        <v>0</v>
      </c>
      <c r="AN4829">
        <v>0</v>
      </c>
      <c r="AO4829">
        <v>0</v>
      </c>
      <c r="AP4829">
        <v>0</v>
      </c>
      <c r="AQ4829">
        <v>1014</v>
      </c>
      <c r="AR4829">
        <v>1</v>
      </c>
      <c r="AS4829">
        <v>0</v>
      </c>
      <c r="AT4829">
        <v>0</v>
      </c>
      <c r="AU4829">
        <v>0</v>
      </c>
      <c r="AV4829">
        <v>0</v>
      </c>
      <c r="AW4829">
        <v>1014</v>
      </c>
      <c r="AX4829">
        <v>0.999999999999999</v>
      </c>
      <c r="AY4829">
        <v>67.994852648755995</v>
      </c>
      <c r="AZ4829">
        <v>1010</v>
      </c>
      <c r="BA4829">
        <v>0.99868853759816101</v>
      </c>
      <c r="BB4829">
        <v>984</v>
      </c>
      <c r="BC4829">
        <v>0.89575975510672301</v>
      </c>
      <c r="BD4829">
        <v>30</v>
      </c>
      <c r="BE4829">
        <v>0.104240244893276</v>
      </c>
      <c r="BF4829">
        <v>65.247960244060295</v>
      </c>
      <c r="BG4829">
        <v>69.324707828613498</v>
      </c>
      <c r="BH4829">
        <v>63.372624536535902</v>
      </c>
      <c r="BI4829">
        <v>62.068729461222397</v>
      </c>
    </row>
    <row r="4830" spans="1:61" x14ac:dyDescent="0.25">
      <c r="A4830" s="10" t="str">
        <f>VLOOKUP(D4830,'Index-Relations'!E:F,2,FALSE)</f>
        <v>ESG</v>
      </c>
      <c r="B4830" t="s">
        <v>3450</v>
      </c>
      <c r="C4830" s="53" t="s">
        <v>2770</v>
      </c>
      <c r="D4830" s="59" t="s">
        <v>3103</v>
      </c>
      <c r="E4830" s="59" t="s">
        <v>8246</v>
      </c>
      <c r="F4830" t="s">
        <v>2506</v>
      </c>
      <c r="G4830" t="s">
        <v>1849</v>
      </c>
      <c r="H4830" t="s">
        <v>1851</v>
      </c>
      <c r="I4830" s="52">
        <v>45323</v>
      </c>
      <c r="J4830" t="s">
        <v>2457</v>
      </c>
      <c r="K4830">
        <v>1014</v>
      </c>
      <c r="L4830">
        <v>70.834994539558295</v>
      </c>
      <c r="M4830">
        <v>1010</v>
      </c>
      <c r="N4830">
        <v>0.99867767136307095</v>
      </c>
      <c r="O4830">
        <v>74.785670065752896</v>
      </c>
      <c r="P4830">
        <v>1010</v>
      </c>
      <c r="Q4830">
        <v>0.99867767136307095</v>
      </c>
      <c r="R4830">
        <v>982</v>
      </c>
      <c r="S4830">
        <v>0.99042103447197705</v>
      </c>
      <c r="T4830">
        <v>30.9269747877564</v>
      </c>
      <c r="U4830">
        <v>0.67552725268379299</v>
      </c>
      <c r="V4830">
        <v>596</v>
      </c>
      <c r="W4830">
        <v>3.6614358222321702E-2</v>
      </c>
      <c r="X4830">
        <v>72</v>
      </c>
      <c r="Y4830">
        <v>1008</v>
      </c>
      <c r="Z4830">
        <v>0.99767916595664297</v>
      </c>
      <c r="AA4830">
        <v>18.233318499645101</v>
      </c>
      <c r="AB4830">
        <v>896</v>
      </c>
      <c r="AC4830">
        <v>0.95305716574589205</v>
      </c>
      <c r="AD4830">
        <v>111</v>
      </c>
      <c r="AE4830">
        <v>4.44825236488397E-2</v>
      </c>
      <c r="AF4830">
        <v>7</v>
      </c>
      <c r="AG4830">
        <v>2.4603106052681501E-3</v>
      </c>
      <c r="AH4830">
        <v>8.8704797639360396E-4</v>
      </c>
      <c r="AI4830">
        <v>16</v>
      </c>
      <c r="AJ4830">
        <v>67.362782372337307</v>
      </c>
      <c r="AK4830">
        <v>1010</v>
      </c>
      <c r="AL4830">
        <v>0.99867767136307095</v>
      </c>
      <c r="AM4830">
        <v>0</v>
      </c>
      <c r="AN4830">
        <v>0</v>
      </c>
      <c r="AO4830">
        <v>0</v>
      </c>
      <c r="AP4830">
        <v>0</v>
      </c>
      <c r="AQ4830">
        <v>1014</v>
      </c>
      <c r="AR4830">
        <v>1</v>
      </c>
      <c r="AS4830">
        <v>0</v>
      </c>
      <c r="AT4830">
        <v>0</v>
      </c>
      <c r="AU4830">
        <v>0</v>
      </c>
      <c r="AV4830">
        <v>0</v>
      </c>
      <c r="AW4830">
        <v>1014</v>
      </c>
      <c r="AX4830">
        <v>0.999999999999999</v>
      </c>
      <c r="AY4830">
        <v>68.624787424689202</v>
      </c>
      <c r="AZ4830">
        <v>1010</v>
      </c>
      <c r="BA4830">
        <v>0.99867767136307095</v>
      </c>
      <c r="BB4830">
        <v>984</v>
      </c>
      <c r="BC4830">
        <v>0.90199785789451303</v>
      </c>
      <c r="BD4830">
        <v>30</v>
      </c>
      <c r="BE4830">
        <v>9.8002142105486398E-2</v>
      </c>
      <c r="BF4830">
        <v>65.938113706362401</v>
      </c>
      <c r="BG4830">
        <v>69.570690918494904</v>
      </c>
      <c r="BH4830">
        <v>63.847515239102599</v>
      </c>
      <c r="BI4830">
        <v>62.865807489706199</v>
      </c>
    </row>
    <row r="4831" spans="1:61" x14ac:dyDescent="0.25">
      <c r="A4831" s="10" t="str">
        <f>VLOOKUP(D4831,'Index-Relations'!E:F,2,FALSE)</f>
        <v>ESG</v>
      </c>
      <c r="B4831" t="s">
        <v>3450</v>
      </c>
      <c r="C4831" s="53" t="s">
        <v>2760</v>
      </c>
      <c r="D4831" s="59" t="s">
        <v>3104</v>
      </c>
      <c r="E4831" s="59" t="s">
        <v>8247</v>
      </c>
      <c r="F4831" t="s">
        <v>2648</v>
      </c>
      <c r="G4831" t="s">
        <v>2649</v>
      </c>
      <c r="H4831" t="s">
        <v>2650</v>
      </c>
      <c r="I4831" s="52">
        <v>45658</v>
      </c>
      <c r="J4831" t="s">
        <v>2457</v>
      </c>
      <c r="K4831">
        <v>1167</v>
      </c>
      <c r="L4831" s="73">
        <v>62.423482576043</v>
      </c>
      <c r="M4831">
        <v>1167</v>
      </c>
      <c r="N4831">
        <v>1</v>
      </c>
      <c r="O4831" s="73">
        <v>68.265549256548994</v>
      </c>
      <c r="P4831">
        <v>1167</v>
      </c>
      <c r="Q4831">
        <v>1</v>
      </c>
      <c r="R4831">
        <v>1140</v>
      </c>
      <c r="S4831">
        <v>0.98978622993916898</v>
      </c>
      <c r="T4831">
        <v>30.315678607136501</v>
      </c>
      <c r="U4831">
        <v>0.54795531381263096</v>
      </c>
      <c r="V4831">
        <v>724</v>
      </c>
      <c r="W4831">
        <v>2.52071559268644E-2</v>
      </c>
      <c r="X4831">
        <v>67</v>
      </c>
      <c r="Y4831">
        <v>1167</v>
      </c>
      <c r="Z4831">
        <v>0.999999999999999</v>
      </c>
      <c r="AA4831">
        <v>14.8768582062291</v>
      </c>
      <c r="AB4831">
        <v>998</v>
      </c>
      <c r="AC4831">
        <v>0.91155502123533505</v>
      </c>
      <c r="AD4831">
        <v>169</v>
      </c>
      <c r="AE4831">
        <v>8.8444978764663396E-2</v>
      </c>
      <c r="AF4831">
        <v>0</v>
      </c>
      <c r="AG4831">
        <v>1.04083E-15</v>
      </c>
      <c r="AH4831">
        <v>2.8385597093374599E-3</v>
      </c>
      <c r="AI4831">
        <v>48</v>
      </c>
      <c r="AJ4831" s="73">
        <v>59.485286997598898</v>
      </c>
      <c r="AK4831">
        <v>1167</v>
      </c>
      <c r="AL4831">
        <v>1</v>
      </c>
      <c r="AM4831">
        <v>0</v>
      </c>
      <c r="AN4831">
        <v>0</v>
      </c>
      <c r="AO4831">
        <v>2.5479639459996101E-3</v>
      </c>
      <c r="AP4831">
        <v>1</v>
      </c>
      <c r="AQ4831">
        <v>1167</v>
      </c>
      <c r="AR4831">
        <v>1</v>
      </c>
      <c r="AS4831">
        <v>0</v>
      </c>
      <c r="AT4831">
        <v>0</v>
      </c>
      <c r="AU4831">
        <v>0</v>
      </c>
      <c r="AV4831">
        <v>0</v>
      </c>
      <c r="AW4831">
        <v>1167</v>
      </c>
      <c r="AX4831">
        <v>1</v>
      </c>
      <c r="AY4831" s="73">
        <v>59.7109443315899</v>
      </c>
      <c r="AZ4831">
        <v>1167</v>
      </c>
      <c r="BA4831">
        <v>1</v>
      </c>
      <c r="BB4831">
        <v>1141</v>
      </c>
      <c r="BC4831">
        <v>0.90513345500700804</v>
      </c>
      <c r="BD4831">
        <v>25</v>
      </c>
      <c r="BE4831">
        <v>9.2318581046991505E-2</v>
      </c>
      <c r="BF4831">
        <v>62.423482576043</v>
      </c>
      <c r="BG4831">
        <v>68.265549256548994</v>
      </c>
      <c r="BH4831">
        <v>59.7109443315899</v>
      </c>
      <c r="BI4831">
        <v>59.485286997598898</v>
      </c>
    </row>
    <row r="4832" spans="1:61" x14ac:dyDescent="0.25">
      <c r="A4832" s="10" t="str">
        <f>VLOOKUP(D4832,'Index-Relations'!E:F,2,FALSE)</f>
        <v>ESG</v>
      </c>
      <c r="B4832" t="s">
        <v>3450</v>
      </c>
      <c r="C4832" s="53" t="s">
        <v>2761</v>
      </c>
      <c r="D4832" s="59" t="s">
        <v>3104</v>
      </c>
      <c r="E4832" s="59" t="s">
        <v>8248</v>
      </c>
      <c r="F4832" t="s">
        <v>2648</v>
      </c>
      <c r="G4832" t="s">
        <v>2649</v>
      </c>
      <c r="H4832" t="s">
        <v>2650</v>
      </c>
      <c r="I4832" s="52">
        <v>45628</v>
      </c>
      <c r="J4832" t="s">
        <v>2457</v>
      </c>
      <c r="K4832">
        <v>1166</v>
      </c>
      <c r="L4832" s="73">
        <v>62.207862344059997</v>
      </c>
      <c r="M4832">
        <v>1166</v>
      </c>
      <c r="N4832">
        <v>1</v>
      </c>
      <c r="O4832" s="73">
        <v>68.320588451192904</v>
      </c>
      <c r="P4832">
        <v>1166</v>
      </c>
      <c r="Q4832">
        <v>1</v>
      </c>
      <c r="R4832">
        <v>1139</v>
      </c>
      <c r="S4832">
        <v>0.99120774700879</v>
      </c>
      <c r="T4832">
        <v>30.512907650628598</v>
      </c>
      <c r="U4832">
        <v>0.55925133067164801</v>
      </c>
      <c r="V4832">
        <v>732</v>
      </c>
      <c r="W4832">
        <v>2.67344784507434E-2</v>
      </c>
      <c r="X4832">
        <v>75</v>
      </c>
      <c r="Y4832">
        <v>1166</v>
      </c>
      <c r="Z4832">
        <v>1</v>
      </c>
      <c r="AA4832">
        <v>14.7878910637899</v>
      </c>
      <c r="AB4832">
        <v>1001</v>
      </c>
      <c r="AC4832">
        <v>0.91504806014642404</v>
      </c>
      <c r="AD4832">
        <v>165</v>
      </c>
      <c r="AE4832">
        <v>8.4951939853574701E-2</v>
      </c>
      <c r="AF4832">
        <v>0</v>
      </c>
      <c r="AG4832">
        <v>5.1348000000000001E-16</v>
      </c>
      <c r="AH4832">
        <v>2.3455705430631001E-3</v>
      </c>
      <c r="AI4832">
        <v>51</v>
      </c>
      <c r="AJ4832" s="73">
        <v>59.141424105547003</v>
      </c>
      <c r="AK4832">
        <v>1166</v>
      </c>
      <c r="AL4832">
        <v>1</v>
      </c>
      <c r="AM4832">
        <v>0</v>
      </c>
      <c r="AN4832">
        <v>0</v>
      </c>
      <c r="AO4832">
        <v>2.6496465143739101E-3</v>
      </c>
      <c r="AP4832">
        <v>1</v>
      </c>
      <c r="AQ4832">
        <v>1166</v>
      </c>
      <c r="AR4832">
        <v>0.999999999999999</v>
      </c>
      <c r="AS4832">
        <v>0</v>
      </c>
      <c r="AT4832">
        <v>0</v>
      </c>
      <c r="AU4832">
        <v>0</v>
      </c>
      <c r="AV4832">
        <v>0</v>
      </c>
      <c r="AW4832">
        <v>1166</v>
      </c>
      <c r="AX4832">
        <v>0.999999999999999</v>
      </c>
      <c r="AY4832" s="73">
        <v>59.325778043798003</v>
      </c>
      <c r="AZ4832">
        <v>1166</v>
      </c>
      <c r="BA4832">
        <v>1</v>
      </c>
      <c r="BB4832">
        <v>1136</v>
      </c>
      <c r="BC4832">
        <v>0.895707705787262</v>
      </c>
      <c r="BD4832">
        <v>29</v>
      </c>
      <c r="BE4832">
        <v>0.101642647698363</v>
      </c>
      <c r="BF4832">
        <v>62.207862344059997</v>
      </c>
      <c r="BG4832">
        <v>68.320588451192904</v>
      </c>
      <c r="BH4832">
        <v>59.325778043798003</v>
      </c>
      <c r="BI4832">
        <v>59.141424105547003</v>
      </c>
    </row>
    <row r="4833" spans="1:61" x14ac:dyDescent="0.25">
      <c r="A4833" s="10" t="str">
        <f>VLOOKUP(D4833,'Index-Relations'!E:F,2,FALSE)</f>
        <v>ESG</v>
      </c>
      <c r="B4833" t="s">
        <v>3450</v>
      </c>
      <c r="C4833" s="53" t="s">
        <v>2762</v>
      </c>
      <c r="D4833" s="59" t="s">
        <v>3104</v>
      </c>
      <c r="E4833" s="59" t="s">
        <v>8249</v>
      </c>
      <c r="F4833" t="s">
        <v>2648</v>
      </c>
      <c r="G4833" t="s">
        <v>2649</v>
      </c>
      <c r="H4833" t="s">
        <v>2650</v>
      </c>
      <c r="I4833" s="52">
        <v>45597</v>
      </c>
      <c r="J4833" t="s">
        <v>2457</v>
      </c>
      <c r="K4833">
        <v>1166</v>
      </c>
      <c r="L4833" s="73">
        <v>62.689382418845902</v>
      </c>
      <c r="M4833">
        <v>1166</v>
      </c>
      <c r="N4833">
        <v>1</v>
      </c>
      <c r="O4833" s="73">
        <v>68.562650479752904</v>
      </c>
      <c r="P4833">
        <v>1166</v>
      </c>
      <c r="Q4833">
        <v>1</v>
      </c>
      <c r="R4833">
        <v>1139</v>
      </c>
      <c r="S4833">
        <v>0.99098001890957699</v>
      </c>
      <c r="T4833">
        <v>30.659566312656899</v>
      </c>
      <c r="U4833">
        <v>0.56026539042137902</v>
      </c>
      <c r="V4833">
        <v>731</v>
      </c>
      <c r="W4833">
        <v>2.6874632459596402E-2</v>
      </c>
      <c r="X4833">
        <v>75</v>
      </c>
      <c r="Y4833">
        <v>1166</v>
      </c>
      <c r="Z4833">
        <v>0.999999999999999</v>
      </c>
      <c r="AA4833">
        <v>15.5169763343153</v>
      </c>
      <c r="AB4833">
        <v>1000</v>
      </c>
      <c r="AC4833">
        <v>0.91200675973127998</v>
      </c>
      <c r="AD4833">
        <v>166</v>
      </c>
      <c r="AE4833">
        <v>8.7993240268719394E-2</v>
      </c>
      <c r="AF4833">
        <v>0</v>
      </c>
      <c r="AG4833">
        <v>4.1629999999999998E-17</v>
      </c>
      <c r="AH4833">
        <v>3.1818251233969599E-3</v>
      </c>
      <c r="AI4833">
        <v>50</v>
      </c>
      <c r="AJ4833" s="73">
        <v>59.741533864356903</v>
      </c>
      <c r="AK4833">
        <v>1166</v>
      </c>
      <c r="AL4833">
        <v>1</v>
      </c>
      <c r="AM4833">
        <v>0</v>
      </c>
      <c r="AN4833">
        <v>0</v>
      </c>
      <c r="AO4833">
        <v>0</v>
      </c>
      <c r="AP4833">
        <v>0</v>
      </c>
      <c r="AQ4833">
        <v>1166</v>
      </c>
      <c r="AR4833">
        <v>1</v>
      </c>
      <c r="AS4833">
        <v>0</v>
      </c>
      <c r="AT4833">
        <v>0</v>
      </c>
      <c r="AU4833">
        <v>0</v>
      </c>
      <c r="AV4833">
        <v>0</v>
      </c>
      <c r="AW4833">
        <v>1166</v>
      </c>
      <c r="AX4833">
        <v>0.999999999999999</v>
      </c>
      <c r="AY4833" s="73">
        <v>59.814193586910001</v>
      </c>
      <c r="AZ4833">
        <v>1166</v>
      </c>
      <c r="BA4833">
        <v>1</v>
      </c>
      <c r="BB4833">
        <v>1133</v>
      </c>
      <c r="BC4833">
        <v>0.89572348392425005</v>
      </c>
      <c r="BD4833">
        <v>33</v>
      </c>
      <c r="BE4833">
        <v>0.104276516075749</v>
      </c>
      <c r="BF4833">
        <v>62.689382418845902</v>
      </c>
      <c r="BG4833">
        <v>68.562650479752904</v>
      </c>
      <c r="BH4833">
        <v>59.814193586910001</v>
      </c>
      <c r="BI4833">
        <v>59.741533864356903</v>
      </c>
    </row>
    <row r="4834" spans="1:61" x14ac:dyDescent="0.25">
      <c r="A4834" s="10" t="str">
        <f>VLOOKUP(D4834,'Index-Relations'!E:F,2,FALSE)</f>
        <v>ESG</v>
      </c>
      <c r="B4834" t="s">
        <v>3450</v>
      </c>
      <c r="C4834" s="53" t="s">
        <v>2763</v>
      </c>
      <c r="D4834" s="59" t="s">
        <v>3104</v>
      </c>
      <c r="E4834" s="59" t="s">
        <v>8250</v>
      </c>
      <c r="F4834" t="s">
        <v>2648</v>
      </c>
      <c r="G4834" t="s">
        <v>2649</v>
      </c>
      <c r="H4834" t="s">
        <v>2650</v>
      </c>
      <c r="I4834" s="52">
        <v>45566</v>
      </c>
      <c r="J4834" t="s">
        <v>2457</v>
      </c>
      <c r="K4834">
        <v>1166</v>
      </c>
      <c r="L4834" s="73">
        <v>62.831179377973001</v>
      </c>
      <c r="M4834">
        <v>1166</v>
      </c>
      <c r="N4834">
        <v>1</v>
      </c>
      <c r="O4834" s="73">
        <v>68.644638102450003</v>
      </c>
      <c r="P4834">
        <v>1166</v>
      </c>
      <c r="Q4834">
        <v>1</v>
      </c>
      <c r="R4834">
        <v>1139</v>
      </c>
      <c r="S4834">
        <v>0.99119668187873999</v>
      </c>
      <c r="T4834">
        <v>30.895143267304999</v>
      </c>
      <c r="U4834">
        <v>0.55910540692875399</v>
      </c>
      <c r="V4834">
        <v>730</v>
      </c>
      <c r="W4834">
        <v>2.6991022638023599E-2</v>
      </c>
      <c r="X4834">
        <v>75</v>
      </c>
      <c r="Y4834">
        <v>1166</v>
      </c>
      <c r="Z4834">
        <v>1</v>
      </c>
      <c r="AA4834">
        <v>15.6063440598494</v>
      </c>
      <c r="AB4834">
        <v>1004</v>
      </c>
      <c r="AC4834">
        <v>0.91527021036374401</v>
      </c>
      <c r="AD4834">
        <v>162</v>
      </c>
      <c r="AE4834">
        <v>8.4729789636254702E-2</v>
      </c>
      <c r="AF4834">
        <v>0</v>
      </c>
      <c r="AG4834">
        <v>1.29063E-15</v>
      </c>
      <c r="AH4834">
        <v>2.3267794205587798E-3</v>
      </c>
      <c r="AI4834">
        <v>49</v>
      </c>
      <c r="AJ4834" s="73">
        <v>59.8326608965669</v>
      </c>
      <c r="AK4834">
        <v>1166</v>
      </c>
      <c r="AL4834">
        <v>1</v>
      </c>
      <c r="AM4834">
        <v>0</v>
      </c>
      <c r="AN4834">
        <v>0</v>
      </c>
      <c r="AO4834">
        <v>0</v>
      </c>
      <c r="AP4834">
        <v>0</v>
      </c>
      <c r="AQ4834">
        <v>1166</v>
      </c>
      <c r="AR4834">
        <v>0.999999999999999</v>
      </c>
      <c r="AS4834">
        <v>0</v>
      </c>
      <c r="AT4834">
        <v>0</v>
      </c>
      <c r="AU4834">
        <v>0</v>
      </c>
      <c r="AV4834">
        <v>0</v>
      </c>
      <c r="AW4834">
        <v>1166</v>
      </c>
      <c r="AX4834">
        <v>1</v>
      </c>
      <c r="AY4834" s="73">
        <v>59.998942523693898</v>
      </c>
      <c r="AZ4834">
        <v>1166</v>
      </c>
      <c r="BA4834">
        <v>1</v>
      </c>
      <c r="BB4834">
        <v>1133</v>
      </c>
      <c r="BC4834">
        <v>0.89645698263836204</v>
      </c>
      <c r="BD4834">
        <v>33</v>
      </c>
      <c r="BE4834">
        <v>0.103543017361637</v>
      </c>
      <c r="BF4834">
        <v>62.831179377973001</v>
      </c>
      <c r="BG4834">
        <v>68.644638102450003</v>
      </c>
      <c r="BH4834">
        <v>59.998942523693898</v>
      </c>
      <c r="BI4834">
        <v>59.8326608965669</v>
      </c>
    </row>
    <row r="4835" spans="1:61" x14ac:dyDescent="0.25">
      <c r="A4835" s="10" t="str">
        <f>VLOOKUP(D4835,'Index-Relations'!E:F,2,FALSE)</f>
        <v>ESG</v>
      </c>
      <c r="B4835" t="s">
        <v>3450</v>
      </c>
      <c r="C4835" s="53" t="s">
        <v>2764</v>
      </c>
      <c r="D4835" s="59" t="s">
        <v>3104</v>
      </c>
      <c r="E4835" s="59" t="s">
        <v>8251</v>
      </c>
      <c r="F4835" t="s">
        <v>2648</v>
      </c>
      <c r="G4835" t="s">
        <v>2649</v>
      </c>
      <c r="H4835" t="s">
        <v>2650</v>
      </c>
      <c r="I4835" s="52">
        <v>45537</v>
      </c>
      <c r="J4835" t="s">
        <v>2457</v>
      </c>
      <c r="K4835">
        <v>1243</v>
      </c>
      <c r="L4835" s="73">
        <v>63.090759470774003</v>
      </c>
      <c r="M4835">
        <v>1243</v>
      </c>
      <c r="N4835">
        <v>1</v>
      </c>
      <c r="O4835" s="73">
        <v>68.567144967304998</v>
      </c>
      <c r="P4835">
        <v>1243</v>
      </c>
      <c r="Q4835">
        <v>1</v>
      </c>
      <c r="R4835">
        <v>1214</v>
      </c>
      <c r="S4835">
        <v>0.99158405972338204</v>
      </c>
      <c r="T4835">
        <v>30.976874811097801</v>
      </c>
      <c r="U4835">
        <v>0.57217855722729105</v>
      </c>
      <c r="V4835">
        <v>777</v>
      </c>
      <c r="W4835">
        <v>2.7743416341149799E-2</v>
      </c>
      <c r="X4835">
        <v>80</v>
      </c>
      <c r="Y4835">
        <v>1243</v>
      </c>
      <c r="Z4835">
        <v>0.999999999999999</v>
      </c>
      <c r="AA4835">
        <v>15.5186642417661</v>
      </c>
      <c r="AB4835">
        <v>1088</v>
      </c>
      <c r="AC4835">
        <v>0.93138500360683096</v>
      </c>
      <c r="AD4835">
        <v>176</v>
      </c>
      <c r="AE4835">
        <v>7.9104856776113994E-2</v>
      </c>
      <c r="AF4835">
        <v>-21</v>
      </c>
      <c r="AG4835">
        <v>0</v>
      </c>
      <c r="AH4835">
        <v>2.28439933120925E-3</v>
      </c>
      <c r="AI4835">
        <v>52</v>
      </c>
      <c r="AJ4835" s="73">
        <v>60.216986652289897</v>
      </c>
      <c r="AK4835">
        <v>1243</v>
      </c>
      <c r="AL4835">
        <v>1</v>
      </c>
      <c r="AM4835">
        <v>0</v>
      </c>
      <c r="AN4835">
        <v>0</v>
      </c>
      <c r="AO4835">
        <v>0</v>
      </c>
      <c r="AP4835">
        <v>0</v>
      </c>
      <c r="AQ4835">
        <v>1243</v>
      </c>
      <c r="AR4835">
        <v>1</v>
      </c>
      <c r="AS4835">
        <v>0</v>
      </c>
      <c r="AT4835">
        <v>0</v>
      </c>
      <c r="AU4835">
        <v>0</v>
      </c>
      <c r="AV4835">
        <v>0</v>
      </c>
      <c r="AW4835">
        <v>1243</v>
      </c>
      <c r="AX4835">
        <v>0.999999999999999</v>
      </c>
      <c r="AY4835" s="73">
        <v>60.340002491137902</v>
      </c>
      <c r="AZ4835">
        <v>1243</v>
      </c>
      <c r="BA4835">
        <v>1</v>
      </c>
      <c r="BB4835">
        <v>1210</v>
      </c>
      <c r="BC4835">
        <v>0.90119733809963798</v>
      </c>
      <c r="BD4835">
        <v>33</v>
      </c>
      <c r="BE4835">
        <v>9.8802661900361494E-2</v>
      </c>
      <c r="BF4835">
        <v>63.090759470774003</v>
      </c>
      <c r="BG4835">
        <v>68.567144967304998</v>
      </c>
      <c r="BH4835">
        <v>60.340002491137902</v>
      </c>
      <c r="BI4835">
        <v>60.216986652289897</v>
      </c>
    </row>
    <row r="4836" spans="1:61" x14ac:dyDescent="0.25">
      <c r="A4836" s="10" t="str">
        <f>VLOOKUP(D4836,'Index-Relations'!E:F,2,FALSE)</f>
        <v>ESG</v>
      </c>
      <c r="B4836" t="s">
        <v>3450</v>
      </c>
      <c r="C4836" s="53" t="s">
        <v>3350</v>
      </c>
      <c r="D4836" s="59" t="s">
        <v>3104</v>
      </c>
      <c r="E4836" s="59" t="s">
        <v>8252</v>
      </c>
      <c r="F4836" t="s">
        <v>2648</v>
      </c>
      <c r="G4836" t="s">
        <v>2649</v>
      </c>
      <c r="H4836" t="s">
        <v>2650</v>
      </c>
      <c r="I4836" s="52">
        <v>45505</v>
      </c>
      <c r="J4836" t="s">
        <v>2457</v>
      </c>
      <c r="K4836">
        <v>1243</v>
      </c>
      <c r="L4836" s="73">
        <v>63.300071616373003</v>
      </c>
      <c r="M4836">
        <v>1243</v>
      </c>
      <c r="N4836">
        <v>1</v>
      </c>
      <c r="O4836" s="73">
        <v>68.628244632868999</v>
      </c>
      <c r="P4836">
        <v>1243</v>
      </c>
      <c r="Q4836">
        <v>1</v>
      </c>
      <c r="R4836">
        <v>1214</v>
      </c>
      <c r="S4836">
        <v>0.991794096452847</v>
      </c>
      <c r="T4836">
        <v>30.968819380068101</v>
      </c>
      <c r="U4836">
        <v>0.57712324325921105</v>
      </c>
      <c r="V4836">
        <v>779</v>
      </c>
      <c r="W4836">
        <v>2.7781133966830698E-2</v>
      </c>
      <c r="X4836">
        <v>79</v>
      </c>
      <c r="Y4836">
        <v>1243</v>
      </c>
      <c r="Z4836">
        <v>1</v>
      </c>
      <c r="AA4836">
        <v>16.054746165931501</v>
      </c>
      <c r="AB4836">
        <v>1075</v>
      </c>
      <c r="AC4836">
        <v>0.93581845491197302</v>
      </c>
      <c r="AD4836">
        <v>168</v>
      </c>
      <c r="AE4836">
        <v>6.4181545088025996E-2</v>
      </c>
      <c r="AF4836">
        <v>0</v>
      </c>
      <c r="AG4836">
        <v>6.8000999999999998E-16</v>
      </c>
      <c r="AH4836">
        <v>2.2051396468824301E-3</v>
      </c>
      <c r="AI4836">
        <v>53</v>
      </c>
      <c r="AJ4836" s="73">
        <v>60.320157396615002</v>
      </c>
      <c r="AK4836">
        <v>1243</v>
      </c>
      <c r="AL4836">
        <v>1</v>
      </c>
      <c r="AM4836">
        <v>0</v>
      </c>
      <c r="AN4836">
        <v>0</v>
      </c>
      <c r="AO4836">
        <v>0</v>
      </c>
      <c r="AP4836">
        <v>0</v>
      </c>
      <c r="AQ4836">
        <v>1243</v>
      </c>
      <c r="AR4836">
        <v>1</v>
      </c>
      <c r="AS4836">
        <v>0</v>
      </c>
      <c r="AT4836">
        <v>0</v>
      </c>
      <c r="AU4836">
        <v>0</v>
      </c>
      <c r="AV4836">
        <v>0</v>
      </c>
      <c r="AW4836">
        <v>1243</v>
      </c>
      <c r="AX4836">
        <v>1</v>
      </c>
      <c r="AY4836" s="73">
        <v>60.690562229525902</v>
      </c>
      <c r="AZ4836">
        <v>1243</v>
      </c>
      <c r="BA4836">
        <v>1</v>
      </c>
      <c r="BB4836">
        <v>1213</v>
      </c>
      <c r="BC4836">
        <v>0.901362453774746</v>
      </c>
      <c r="BD4836">
        <v>30</v>
      </c>
      <c r="BE4836">
        <v>9.8637546225253003E-2</v>
      </c>
      <c r="BF4836">
        <v>63.300071616373003</v>
      </c>
      <c r="BG4836">
        <v>68.628244632868999</v>
      </c>
      <c r="BH4836">
        <v>60.690562229525902</v>
      </c>
      <c r="BI4836">
        <v>60.320157396615002</v>
      </c>
    </row>
    <row r="4837" spans="1:61" x14ac:dyDescent="0.25">
      <c r="A4837" s="10" t="str">
        <f>VLOOKUP(D4837,'Index-Relations'!E:F,2,FALSE)</f>
        <v>ESG</v>
      </c>
      <c r="B4837" t="s">
        <v>3450</v>
      </c>
      <c r="C4837" s="53" t="s">
        <v>2765</v>
      </c>
      <c r="D4837" s="59" t="s">
        <v>3104</v>
      </c>
      <c r="E4837" s="59" t="s">
        <v>8253</v>
      </c>
      <c r="F4837" t="s">
        <v>2648</v>
      </c>
      <c r="G4837" t="s">
        <v>2649</v>
      </c>
      <c r="H4837" t="s">
        <v>2650</v>
      </c>
      <c r="I4837" s="52">
        <v>45474</v>
      </c>
      <c r="J4837" t="s">
        <v>2457</v>
      </c>
      <c r="K4837">
        <v>1243</v>
      </c>
      <c r="L4837" s="73">
        <v>63.888010396737997</v>
      </c>
      <c r="M4837">
        <v>1243</v>
      </c>
      <c r="N4837">
        <v>1</v>
      </c>
      <c r="O4837" s="73">
        <v>68.768053608144001</v>
      </c>
      <c r="P4837">
        <v>1243</v>
      </c>
      <c r="Q4837">
        <v>1</v>
      </c>
      <c r="R4837">
        <v>1214</v>
      </c>
      <c r="S4837">
        <v>0.99164420026333999</v>
      </c>
      <c r="T4837">
        <v>30.6517007154814</v>
      </c>
      <c r="U4837">
        <v>0.58341741043028805</v>
      </c>
      <c r="V4837">
        <v>772</v>
      </c>
      <c r="W4837">
        <v>2.8282940549266899E-2</v>
      </c>
      <c r="X4837">
        <v>79</v>
      </c>
      <c r="Y4837">
        <v>1243</v>
      </c>
      <c r="Z4837">
        <v>1</v>
      </c>
      <c r="AA4837">
        <v>16.329619914539801</v>
      </c>
      <c r="AB4837">
        <v>1067</v>
      </c>
      <c r="AC4837">
        <v>0.93162136016832997</v>
      </c>
      <c r="AD4837">
        <v>176</v>
      </c>
      <c r="AE4837">
        <v>6.8378639831670196E-2</v>
      </c>
      <c r="AF4837">
        <v>0</v>
      </c>
      <c r="AG4837">
        <v>0</v>
      </c>
      <c r="AH4837">
        <v>2.27019991166007E-3</v>
      </c>
      <c r="AI4837">
        <v>53</v>
      </c>
      <c r="AJ4837" s="73">
        <v>60.770759461508902</v>
      </c>
      <c r="AK4837">
        <v>1243</v>
      </c>
      <c r="AL4837">
        <v>1</v>
      </c>
      <c r="AM4837">
        <v>0</v>
      </c>
      <c r="AN4837">
        <v>0</v>
      </c>
      <c r="AO4837">
        <v>0</v>
      </c>
      <c r="AP4837">
        <v>0</v>
      </c>
      <c r="AQ4837">
        <v>1243</v>
      </c>
      <c r="AR4837">
        <v>0.999999999999999</v>
      </c>
      <c r="AS4837">
        <v>0</v>
      </c>
      <c r="AT4837">
        <v>0</v>
      </c>
      <c r="AU4837">
        <v>0</v>
      </c>
      <c r="AV4837">
        <v>0</v>
      </c>
      <c r="AW4837">
        <v>1243</v>
      </c>
      <c r="AX4837">
        <v>0.999999999999999</v>
      </c>
      <c r="AY4837" s="73">
        <v>61.674055786399997</v>
      </c>
      <c r="AZ4837">
        <v>1243</v>
      </c>
      <c r="BA4837">
        <v>1</v>
      </c>
      <c r="BB4837">
        <v>1213</v>
      </c>
      <c r="BC4837">
        <v>0.90218684484995304</v>
      </c>
      <c r="BD4837">
        <v>30</v>
      </c>
      <c r="BE4837">
        <v>9.7813155150046599E-2</v>
      </c>
      <c r="BF4837">
        <v>63.888010396737997</v>
      </c>
      <c r="BG4837">
        <v>68.768053608144001</v>
      </c>
      <c r="BH4837">
        <v>61.674055786399997</v>
      </c>
      <c r="BI4837">
        <v>60.770759461508902</v>
      </c>
    </row>
    <row r="4838" spans="1:61" x14ac:dyDescent="0.25">
      <c r="A4838" s="10" t="str">
        <f>VLOOKUP(D4838,'Index-Relations'!E:F,2,FALSE)</f>
        <v>ESG</v>
      </c>
      <c r="B4838" t="s">
        <v>3450</v>
      </c>
      <c r="C4838" s="53" t="s">
        <v>2766</v>
      </c>
      <c r="D4838" s="59" t="s">
        <v>3104</v>
      </c>
      <c r="E4838" s="59" t="s">
        <v>8254</v>
      </c>
      <c r="F4838" t="s">
        <v>2648</v>
      </c>
      <c r="G4838" t="s">
        <v>2649</v>
      </c>
      <c r="H4838" t="s">
        <v>2650</v>
      </c>
      <c r="I4838" s="52">
        <v>45446</v>
      </c>
      <c r="J4838" t="s">
        <v>2457</v>
      </c>
      <c r="K4838">
        <v>1246</v>
      </c>
      <c r="L4838" s="73">
        <v>64.462201726051006</v>
      </c>
      <c r="M4838">
        <v>1246</v>
      </c>
      <c r="N4838">
        <v>1</v>
      </c>
      <c r="O4838" s="73">
        <v>69.012125383807899</v>
      </c>
      <c r="P4838">
        <v>1246</v>
      </c>
      <c r="Q4838">
        <v>1</v>
      </c>
      <c r="R4838">
        <v>1222</v>
      </c>
      <c r="S4838">
        <v>0.99460280269144197</v>
      </c>
      <c r="T4838">
        <v>30.351848054988899</v>
      </c>
      <c r="U4838">
        <v>0.58059424114227798</v>
      </c>
      <c r="V4838">
        <v>776</v>
      </c>
      <c r="W4838">
        <v>3.2761489883117299E-2</v>
      </c>
      <c r="X4838">
        <v>86</v>
      </c>
      <c r="Y4838">
        <v>1246</v>
      </c>
      <c r="Z4838">
        <v>1</v>
      </c>
      <c r="AA4838">
        <v>17.921639168241299</v>
      </c>
      <c r="AB4838">
        <v>1072</v>
      </c>
      <c r="AC4838">
        <v>0.93950405143496896</v>
      </c>
      <c r="AD4838">
        <v>174</v>
      </c>
      <c r="AE4838">
        <v>6.04959485650313E-2</v>
      </c>
      <c r="AF4838">
        <v>0</v>
      </c>
      <c r="AG4838">
        <v>0</v>
      </c>
      <c r="AH4838">
        <v>2.59522212152722E-3</v>
      </c>
      <c r="AI4838">
        <v>55</v>
      </c>
      <c r="AJ4838" s="73">
        <v>61.500935832357001</v>
      </c>
      <c r="AK4838">
        <v>1246</v>
      </c>
      <c r="AL4838">
        <v>1</v>
      </c>
      <c r="AM4838">
        <v>0</v>
      </c>
      <c r="AN4838">
        <v>0</v>
      </c>
      <c r="AO4838">
        <v>0</v>
      </c>
      <c r="AP4838">
        <v>0</v>
      </c>
      <c r="AQ4838">
        <v>1246</v>
      </c>
      <c r="AR4838">
        <v>1</v>
      </c>
      <c r="AS4838">
        <v>8.0117586308525496E-4</v>
      </c>
      <c r="AT4838">
        <v>1</v>
      </c>
      <c r="AU4838">
        <v>0</v>
      </c>
      <c r="AV4838">
        <v>0</v>
      </c>
      <c r="AW4838">
        <v>1246</v>
      </c>
      <c r="AX4838">
        <v>0.999999999999999</v>
      </c>
      <c r="AY4838" s="73">
        <v>62.390697451400897</v>
      </c>
      <c r="AZ4838">
        <v>1246</v>
      </c>
      <c r="BA4838">
        <v>1</v>
      </c>
      <c r="BB4838">
        <v>1219</v>
      </c>
      <c r="BC4838">
        <v>0.90763265546031602</v>
      </c>
      <c r="BD4838">
        <v>27</v>
      </c>
      <c r="BE4838">
        <v>9.2367344539683205E-2</v>
      </c>
      <c r="BF4838">
        <v>64.462201726051006</v>
      </c>
      <c r="BG4838">
        <v>69.012125383807899</v>
      </c>
      <c r="BH4838">
        <v>62.390697451400897</v>
      </c>
      <c r="BI4838">
        <v>61.500935832357001</v>
      </c>
    </row>
    <row r="4839" spans="1:61" x14ac:dyDescent="0.25">
      <c r="A4839" s="10" t="str">
        <f>VLOOKUP(D4839,'Index-Relations'!E:F,2,FALSE)</f>
        <v>ESG</v>
      </c>
      <c r="B4839" t="s">
        <v>3450</v>
      </c>
      <c r="C4839" s="53" t="s">
        <v>2767</v>
      </c>
      <c r="D4839" s="59" t="s">
        <v>3104</v>
      </c>
      <c r="E4839" s="59" t="s">
        <v>8255</v>
      </c>
      <c r="F4839" t="s">
        <v>2648</v>
      </c>
      <c r="G4839" t="s">
        <v>2649</v>
      </c>
      <c r="H4839" t="s">
        <v>2650</v>
      </c>
      <c r="I4839" s="52">
        <v>45413</v>
      </c>
      <c r="J4839" t="s">
        <v>2457</v>
      </c>
      <c r="K4839">
        <v>1247</v>
      </c>
      <c r="L4839" s="73">
        <v>64.311565086453001</v>
      </c>
      <c r="M4839">
        <v>1246</v>
      </c>
      <c r="N4839">
        <v>0.99997780204985998</v>
      </c>
      <c r="O4839" s="73">
        <v>68.823295277817905</v>
      </c>
      <c r="P4839">
        <v>1246</v>
      </c>
      <c r="Q4839">
        <v>0.99997780204985998</v>
      </c>
      <c r="R4839">
        <v>1222</v>
      </c>
      <c r="S4839">
        <v>0.99423708585012205</v>
      </c>
      <c r="T4839">
        <v>30.619393319270198</v>
      </c>
      <c r="U4839">
        <v>0.57712061598255104</v>
      </c>
      <c r="V4839">
        <v>775</v>
      </c>
      <c r="W4839">
        <v>3.2000111870899697E-2</v>
      </c>
      <c r="X4839">
        <v>86</v>
      </c>
      <c r="Y4839">
        <v>1246</v>
      </c>
      <c r="Z4839">
        <v>0.99997780204985998</v>
      </c>
      <c r="AA4839">
        <v>18.8746278733189</v>
      </c>
      <c r="AB4839">
        <v>1069</v>
      </c>
      <c r="AC4839">
        <v>0.93710556249254895</v>
      </c>
      <c r="AD4839">
        <v>177</v>
      </c>
      <c r="AE4839">
        <v>6.2872239557310305E-2</v>
      </c>
      <c r="AF4839">
        <v>1</v>
      </c>
      <c r="AG4839">
        <v>2.21979501400793E-5</v>
      </c>
      <c r="AH4839">
        <v>2.4690968554808E-3</v>
      </c>
      <c r="AI4839">
        <v>55</v>
      </c>
      <c r="AJ4839" s="73">
        <v>61.267321803090901</v>
      </c>
      <c r="AK4839">
        <v>1246</v>
      </c>
      <c r="AL4839">
        <v>0.99997780204985998</v>
      </c>
      <c r="AM4839">
        <v>0</v>
      </c>
      <c r="AN4839">
        <v>0</v>
      </c>
      <c r="AO4839">
        <v>0</v>
      </c>
      <c r="AP4839">
        <v>0</v>
      </c>
      <c r="AQ4839">
        <v>1246</v>
      </c>
      <c r="AR4839">
        <v>0.99997780204985998</v>
      </c>
      <c r="AS4839">
        <v>7.8994703701336497E-4</v>
      </c>
      <c r="AT4839">
        <v>1</v>
      </c>
      <c r="AU4839">
        <v>0</v>
      </c>
      <c r="AV4839">
        <v>0</v>
      </c>
      <c r="AW4839">
        <v>1246</v>
      </c>
      <c r="AX4839">
        <v>0.99997780204985998</v>
      </c>
      <c r="AY4839" s="73">
        <v>62.298115086242902</v>
      </c>
      <c r="AZ4839">
        <v>1246</v>
      </c>
      <c r="BA4839">
        <v>0.99997780204985998</v>
      </c>
      <c r="BB4839">
        <v>1218</v>
      </c>
      <c r="BC4839">
        <v>0.91536848570382801</v>
      </c>
      <c r="BD4839">
        <v>28</v>
      </c>
      <c r="BE4839">
        <v>8.4609316346031999E-2</v>
      </c>
      <c r="BF4839">
        <v>64.311565086453001</v>
      </c>
      <c r="BG4839">
        <v>68.823295277817905</v>
      </c>
      <c r="BH4839">
        <v>62.298115086242902</v>
      </c>
      <c r="BI4839">
        <v>61.267321803090901</v>
      </c>
    </row>
    <row r="4840" spans="1:61" x14ac:dyDescent="0.25">
      <c r="A4840" s="10" t="str">
        <f>VLOOKUP(D4840,'Index-Relations'!E:F,2,FALSE)</f>
        <v>ESG</v>
      </c>
      <c r="B4840" t="s">
        <v>3450</v>
      </c>
      <c r="C4840" s="53" t="s">
        <v>2768</v>
      </c>
      <c r="D4840" s="59" t="s">
        <v>3104</v>
      </c>
      <c r="E4840" s="59" t="s">
        <v>8256</v>
      </c>
      <c r="F4840" t="s">
        <v>2648</v>
      </c>
      <c r="G4840" t="s">
        <v>2649</v>
      </c>
      <c r="H4840" t="s">
        <v>2650</v>
      </c>
      <c r="I4840" s="52">
        <v>45383</v>
      </c>
      <c r="J4840" t="s">
        <v>2457</v>
      </c>
      <c r="K4840">
        <v>1246</v>
      </c>
      <c r="L4840">
        <v>69.4517527115962</v>
      </c>
      <c r="M4840">
        <v>1246</v>
      </c>
      <c r="N4840">
        <v>1</v>
      </c>
      <c r="O4840">
        <v>74.241958070127794</v>
      </c>
      <c r="P4840">
        <v>1246</v>
      </c>
      <c r="Q4840">
        <v>1</v>
      </c>
      <c r="R4840">
        <v>1222</v>
      </c>
      <c r="S4840">
        <v>0.99447607051168796</v>
      </c>
      <c r="T4840">
        <v>30.4758045376959</v>
      </c>
      <c r="U4840">
        <v>0.57888928496738501</v>
      </c>
      <c r="V4840">
        <v>775</v>
      </c>
      <c r="W4840">
        <v>3.1893221721326498E-2</v>
      </c>
      <c r="X4840">
        <v>86</v>
      </c>
      <c r="Y4840">
        <v>1246</v>
      </c>
      <c r="Z4840">
        <v>1</v>
      </c>
      <c r="AA4840">
        <v>18.100034256696599</v>
      </c>
      <c r="AB4840">
        <v>1067</v>
      </c>
      <c r="AC4840">
        <v>0.93615243784007496</v>
      </c>
      <c r="AD4840">
        <v>179</v>
      </c>
      <c r="AE4840">
        <v>6.3847562159922794E-2</v>
      </c>
      <c r="AF4840">
        <v>0</v>
      </c>
      <c r="AG4840">
        <v>1.5681899999999999E-15</v>
      </c>
      <c r="AH4840">
        <v>2.4479380119911899E-3</v>
      </c>
      <c r="AI4840">
        <v>55</v>
      </c>
      <c r="AJ4840">
        <v>65.532541517486194</v>
      </c>
      <c r="AK4840">
        <v>1246</v>
      </c>
      <c r="AL4840">
        <v>1</v>
      </c>
      <c r="AM4840">
        <v>0</v>
      </c>
      <c r="AN4840">
        <v>0</v>
      </c>
      <c r="AO4840">
        <v>0</v>
      </c>
      <c r="AP4840">
        <v>0</v>
      </c>
      <c r="AQ4840">
        <v>1246</v>
      </c>
      <c r="AR4840">
        <v>1</v>
      </c>
      <c r="AS4840">
        <v>7.4672808798485302E-4</v>
      </c>
      <c r="AT4840">
        <v>1</v>
      </c>
      <c r="AU4840">
        <v>0</v>
      </c>
      <c r="AV4840">
        <v>0</v>
      </c>
      <c r="AW4840">
        <v>1246</v>
      </c>
      <c r="AX4840">
        <v>0.999999999999999</v>
      </c>
      <c r="AY4840">
        <v>67.464432793940603</v>
      </c>
      <c r="AZ4840">
        <v>1246</v>
      </c>
      <c r="BA4840">
        <v>1</v>
      </c>
      <c r="BB4840">
        <v>1218</v>
      </c>
      <c r="BC4840">
        <v>0.91444639146325701</v>
      </c>
      <c r="BD4840">
        <v>28</v>
      </c>
      <c r="BE4840">
        <v>8.5553608536742806E-2</v>
      </c>
      <c r="BF4840">
        <v>64.700898891553905</v>
      </c>
      <c r="BG4840">
        <v>69.026526167534001</v>
      </c>
      <c r="BH4840">
        <v>63.0486401749409</v>
      </c>
      <c r="BI4840">
        <v>61.319593793109902</v>
      </c>
    </row>
    <row r="4841" spans="1:61" x14ac:dyDescent="0.25">
      <c r="A4841" s="10" t="str">
        <f>VLOOKUP(D4841,'Index-Relations'!E:F,2,FALSE)</f>
        <v>ESG</v>
      </c>
      <c r="B4841" t="s">
        <v>3450</v>
      </c>
      <c r="C4841" s="53" t="s">
        <v>2769</v>
      </c>
      <c r="D4841" s="59" t="s">
        <v>3104</v>
      </c>
      <c r="E4841" s="59" t="s">
        <v>8257</v>
      </c>
      <c r="F4841" t="s">
        <v>2648</v>
      </c>
      <c r="G4841" t="s">
        <v>2649</v>
      </c>
      <c r="H4841" t="s">
        <v>2650</v>
      </c>
      <c r="I4841" s="52">
        <v>45352</v>
      </c>
      <c r="J4841" t="s">
        <v>2457</v>
      </c>
      <c r="K4841">
        <v>1246</v>
      </c>
      <c r="L4841">
        <v>69.812982477882997</v>
      </c>
      <c r="M4841">
        <v>1246</v>
      </c>
      <c r="N4841">
        <v>1</v>
      </c>
      <c r="O4841">
        <v>74.323868355699503</v>
      </c>
      <c r="P4841">
        <v>1246</v>
      </c>
      <c r="Q4841">
        <v>1</v>
      </c>
      <c r="R4841">
        <v>1222</v>
      </c>
      <c r="S4841">
        <v>0.99405715821162199</v>
      </c>
      <c r="T4841">
        <v>30.6435037257761</v>
      </c>
      <c r="U4841">
        <v>0.570391218525795</v>
      </c>
      <c r="V4841">
        <v>760</v>
      </c>
      <c r="W4841">
        <v>3.1253053523324803E-2</v>
      </c>
      <c r="X4841">
        <v>77</v>
      </c>
      <c r="Y4841">
        <v>1246</v>
      </c>
      <c r="Z4841">
        <v>1</v>
      </c>
      <c r="AA4841">
        <v>18.266966916494098</v>
      </c>
      <c r="AB4841">
        <v>1067</v>
      </c>
      <c r="AC4841">
        <v>0.93520025690084896</v>
      </c>
      <c r="AD4841">
        <v>179</v>
      </c>
      <c r="AE4841">
        <v>6.4799743099150098E-2</v>
      </c>
      <c r="AF4841">
        <v>0</v>
      </c>
      <c r="AG4841">
        <v>3.6082000000000001E-16</v>
      </c>
      <c r="AH4841">
        <v>9.1485730402601404E-4</v>
      </c>
      <c r="AI4841">
        <v>37</v>
      </c>
      <c r="AJ4841">
        <v>66.102933861074007</v>
      </c>
      <c r="AK4841">
        <v>1246</v>
      </c>
      <c r="AL4841">
        <v>1</v>
      </c>
      <c r="AM4841">
        <v>0</v>
      </c>
      <c r="AN4841">
        <v>0</v>
      </c>
      <c r="AO4841">
        <v>0</v>
      </c>
      <c r="AP4841">
        <v>0</v>
      </c>
      <c r="AQ4841">
        <v>1246</v>
      </c>
      <c r="AR4841">
        <v>0.999999999999999</v>
      </c>
      <c r="AS4841">
        <v>7.9308109561971598E-4</v>
      </c>
      <c r="AT4841">
        <v>1</v>
      </c>
      <c r="AU4841">
        <v>0</v>
      </c>
      <c r="AV4841">
        <v>0</v>
      </c>
      <c r="AW4841">
        <v>1246</v>
      </c>
      <c r="AX4841">
        <v>1</v>
      </c>
      <c r="AY4841">
        <v>67.670512678567704</v>
      </c>
      <c r="AZ4841">
        <v>1246</v>
      </c>
      <c r="BA4841">
        <v>1</v>
      </c>
      <c r="BB4841">
        <v>1218</v>
      </c>
      <c r="BC4841">
        <v>0.91245174419697594</v>
      </c>
      <c r="BD4841">
        <v>28</v>
      </c>
      <c r="BE4841">
        <v>8.7548255803023806E-2</v>
      </c>
      <c r="BF4841">
        <v>65.066178187576995</v>
      </c>
      <c r="BG4841">
        <v>69.091519850262003</v>
      </c>
      <c r="BH4841">
        <v>63.235437090089</v>
      </c>
      <c r="BI4841">
        <v>61.874359391031</v>
      </c>
    </row>
    <row r="4842" spans="1:61" x14ac:dyDescent="0.25">
      <c r="A4842" s="10" t="str">
        <f>VLOOKUP(D4842,'Index-Relations'!E:F,2,FALSE)</f>
        <v>ESG</v>
      </c>
      <c r="B4842" t="s">
        <v>3450</v>
      </c>
      <c r="C4842" s="53" t="s">
        <v>2770</v>
      </c>
      <c r="D4842" s="59" t="s">
        <v>3104</v>
      </c>
      <c r="E4842" s="59" t="s">
        <v>8258</v>
      </c>
      <c r="F4842" t="s">
        <v>2648</v>
      </c>
      <c r="G4842" t="s">
        <v>2649</v>
      </c>
      <c r="H4842" t="s">
        <v>2650</v>
      </c>
      <c r="I4842" s="52">
        <v>45323</v>
      </c>
      <c r="J4842" t="s">
        <v>2457</v>
      </c>
      <c r="K4842">
        <v>1247</v>
      </c>
      <c r="L4842">
        <v>70.604034844669897</v>
      </c>
      <c r="M4842">
        <v>1246</v>
      </c>
      <c r="N4842">
        <v>1</v>
      </c>
      <c r="O4842">
        <v>74.624295853275399</v>
      </c>
      <c r="P4842">
        <v>1246</v>
      </c>
      <c r="Q4842">
        <v>1</v>
      </c>
      <c r="R4842">
        <v>1222</v>
      </c>
      <c r="S4842">
        <v>0.99423482438007604</v>
      </c>
      <c r="T4842">
        <v>30.918034938469699</v>
      </c>
      <c r="U4842">
        <v>0.56637514840858505</v>
      </c>
      <c r="V4842">
        <v>757</v>
      </c>
      <c r="W4842">
        <v>3.1061262621272501E-2</v>
      </c>
      <c r="X4842">
        <v>72</v>
      </c>
      <c r="Y4842">
        <v>1246</v>
      </c>
      <c r="Z4842">
        <v>1</v>
      </c>
      <c r="AA4842">
        <v>19.011802173816999</v>
      </c>
      <c r="AB4842">
        <v>1063</v>
      </c>
      <c r="AC4842">
        <v>0.93173184529578801</v>
      </c>
      <c r="AD4842">
        <v>183</v>
      </c>
      <c r="AE4842">
        <v>6.8268154704209702E-2</v>
      </c>
      <c r="AF4842">
        <v>1</v>
      </c>
      <c r="AG4842">
        <v>1.51268E-15</v>
      </c>
      <c r="AH4842">
        <v>9.7609968633512504E-4</v>
      </c>
      <c r="AI4842">
        <v>35</v>
      </c>
      <c r="AJ4842">
        <v>67.070833778739598</v>
      </c>
      <c r="AK4842">
        <v>1246</v>
      </c>
      <c r="AL4842">
        <v>1</v>
      </c>
      <c r="AM4842">
        <v>0</v>
      </c>
      <c r="AN4842">
        <v>0</v>
      </c>
      <c r="AO4842">
        <v>0</v>
      </c>
      <c r="AP4842">
        <v>0</v>
      </c>
      <c r="AQ4842">
        <v>1246</v>
      </c>
      <c r="AR4842">
        <v>0.999999999999999</v>
      </c>
      <c r="AS4842">
        <v>9.5804655393338001E-4</v>
      </c>
      <c r="AT4842">
        <v>1</v>
      </c>
      <c r="AU4842">
        <v>0</v>
      </c>
      <c r="AV4842">
        <v>0</v>
      </c>
      <c r="AW4842">
        <v>1246</v>
      </c>
      <c r="AX4842">
        <v>1</v>
      </c>
      <c r="AY4842">
        <v>68.367872203778902</v>
      </c>
      <c r="AZ4842">
        <v>1246</v>
      </c>
      <c r="BA4842">
        <v>1</v>
      </c>
      <c r="BB4842">
        <v>1217</v>
      </c>
      <c r="BC4842">
        <v>0.91880113992246903</v>
      </c>
      <c r="BD4842">
        <v>29</v>
      </c>
      <c r="BE4842">
        <v>8.1198860077530799E-2</v>
      </c>
      <c r="BF4842">
        <v>65.779085972950995</v>
      </c>
      <c r="BG4842">
        <v>69.269979505864896</v>
      </c>
      <c r="BH4842">
        <v>63.740184462613001</v>
      </c>
      <c r="BI4842">
        <v>62.723395624120002</v>
      </c>
    </row>
    <row r="4843" spans="1:61" x14ac:dyDescent="0.25">
      <c r="A4843" s="10" t="str">
        <f>VLOOKUP(D4843,'Index-Relations'!E:F,2,FALSE)</f>
        <v>BM</v>
      </c>
      <c r="B4843" t="s">
        <v>3450</v>
      </c>
      <c r="C4843" s="53" t="s">
        <v>2760</v>
      </c>
      <c r="D4843" s="59" t="s">
        <v>3355</v>
      </c>
      <c r="E4843" s="59" t="s">
        <v>8259</v>
      </c>
      <c r="F4843" t="s">
        <v>3370</v>
      </c>
      <c r="G4843" t="s">
        <v>3369</v>
      </c>
      <c r="H4843" t="s">
        <v>3375</v>
      </c>
      <c r="I4843" s="52">
        <v>45658</v>
      </c>
      <c r="J4843" t="s">
        <v>2457</v>
      </c>
      <c r="K4843">
        <v>11154</v>
      </c>
      <c r="L4843" s="73">
        <v>35.248042688660902</v>
      </c>
      <c r="M4843">
        <v>7583</v>
      </c>
      <c r="N4843">
        <v>0.92374933362106604</v>
      </c>
      <c r="O4843" s="73">
        <v>33.933070705443598</v>
      </c>
      <c r="P4843">
        <v>7583</v>
      </c>
      <c r="Q4843">
        <v>0.92374933362106604</v>
      </c>
      <c r="R4843">
        <v>8173</v>
      </c>
      <c r="S4843">
        <v>0.89534238645224895</v>
      </c>
      <c r="T4843">
        <v>42.766448688492801</v>
      </c>
      <c r="U4843">
        <v>0.72289791646217405</v>
      </c>
      <c r="V4843">
        <v>7826</v>
      </c>
      <c r="W4843">
        <v>8.0259176736154195E-2</v>
      </c>
      <c r="X4843">
        <v>1203</v>
      </c>
      <c r="Y4843">
        <v>10549</v>
      </c>
      <c r="Z4843">
        <v>0.972689653044714</v>
      </c>
      <c r="AA4843">
        <v>99.770753284447295</v>
      </c>
      <c r="AB4843">
        <v>4847</v>
      </c>
      <c r="AC4843">
        <v>0.60728139948700499</v>
      </c>
      <c r="AD4843">
        <v>5684</v>
      </c>
      <c r="AE4843">
        <v>0.36388927918154101</v>
      </c>
      <c r="AF4843">
        <v>623</v>
      </c>
      <c r="AG4843">
        <v>2.8829321331452301E-2</v>
      </c>
      <c r="AH4843">
        <v>2.8509132711915901E-3</v>
      </c>
      <c r="AI4843">
        <v>321</v>
      </c>
      <c r="AJ4843" s="73">
        <v>33.243268234797497</v>
      </c>
      <c r="AK4843">
        <v>7582</v>
      </c>
      <c r="AL4843">
        <v>0.92374170765421504</v>
      </c>
      <c r="AM4843">
        <v>7.8209658582819599E-4</v>
      </c>
      <c r="AN4843">
        <v>6</v>
      </c>
      <c r="AO4843">
        <v>2.4282249210089E-4</v>
      </c>
      <c r="AP4843">
        <v>11</v>
      </c>
      <c r="AQ4843">
        <v>9460</v>
      </c>
      <c r="AR4843">
        <v>0.97925063936497903</v>
      </c>
      <c r="AS4843">
        <v>6.5285375836448599E-3</v>
      </c>
      <c r="AT4843">
        <v>13</v>
      </c>
      <c r="AU4843">
        <v>3.91070663024714E-3</v>
      </c>
      <c r="AV4843">
        <v>34</v>
      </c>
      <c r="AW4843">
        <v>9520</v>
      </c>
      <c r="AX4843">
        <v>0.97957326183476401</v>
      </c>
      <c r="AY4843" s="73">
        <v>41.789191492631502</v>
      </c>
      <c r="AZ4843">
        <v>7583</v>
      </c>
      <c r="BA4843">
        <v>0.92374933362106604</v>
      </c>
      <c r="BB4843">
        <v>9419</v>
      </c>
      <c r="BC4843">
        <v>0.97504477449402305</v>
      </c>
      <c r="BD4843">
        <v>30</v>
      </c>
      <c r="BE4843">
        <v>3.9630423788551304E-3</v>
      </c>
      <c r="BF4843">
        <v>35.248042688660902</v>
      </c>
      <c r="BG4843">
        <v>33.933070705443598</v>
      </c>
      <c r="BH4843">
        <v>41.789191492631502</v>
      </c>
      <c r="BI4843">
        <v>33.243268234797497</v>
      </c>
    </row>
    <row r="4844" spans="1:61" x14ac:dyDescent="0.25">
      <c r="A4844" s="10" t="str">
        <f>VLOOKUP(D4844,'Index-Relations'!E:F,2,FALSE)</f>
        <v>BM</v>
      </c>
      <c r="B4844" t="s">
        <v>3450</v>
      </c>
      <c r="C4844" s="53" t="s">
        <v>2761</v>
      </c>
      <c r="D4844" s="59" t="s">
        <v>3355</v>
      </c>
      <c r="E4844" s="59" t="s">
        <v>8260</v>
      </c>
      <c r="F4844" t="s">
        <v>3370</v>
      </c>
      <c r="G4844" t="s">
        <v>3369</v>
      </c>
      <c r="H4844" t="s">
        <v>3375</v>
      </c>
      <c r="I4844" s="52">
        <v>45628</v>
      </c>
      <c r="J4844" t="s">
        <v>2457</v>
      </c>
      <c r="K4844">
        <v>11303</v>
      </c>
      <c r="L4844" s="73">
        <v>35.120470391783101</v>
      </c>
      <c r="M4844">
        <v>7611</v>
      </c>
      <c r="N4844">
        <v>0.92955030378887904</v>
      </c>
      <c r="O4844" s="73">
        <v>33.739764324928203</v>
      </c>
      <c r="P4844">
        <v>7611</v>
      </c>
      <c r="Q4844">
        <v>0.92955030378887904</v>
      </c>
      <c r="R4844">
        <v>8227</v>
      </c>
      <c r="S4844">
        <v>0.90066622625166903</v>
      </c>
      <c r="T4844">
        <v>42.8171899562902</v>
      </c>
      <c r="U4844">
        <v>0.72806551599361102</v>
      </c>
      <c r="V4844">
        <v>7660</v>
      </c>
      <c r="W4844">
        <v>8.3530511391045698E-2</v>
      </c>
      <c r="X4844">
        <v>1185</v>
      </c>
      <c r="Y4844">
        <v>10322</v>
      </c>
      <c r="Z4844">
        <v>0.96931230907653598</v>
      </c>
      <c r="AA4844">
        <v>85.514733963433997</v>
      </c>
      <c r="AB4844">
        <v>4652</v>
      </c>
      <c r="AC4844">
        <v>0.61384725933310502</v>
      </c>
      <c r="AD4844">
        <v>5568</v>
      </c>
      <c r="AE4844">
        <v>0.35322825285616599</v>
      </c>
      <c r="AF4844">
        <v>1083</v>
      </c>
      <c r="AG4844">
        <v>3.2924487810728403E-2</v>
      </c>
      <c r="AH4844">
        <v>2.6867560154873E-3</v>
      </c>
      <c r="AI4844">
        <v>312</v>
      </c>
      <c r="AJ4844" s="73">
        <v>33.098798189053397</v>
      </c>
      <c r="AK4844">
        <v>7610</v>
      </c>
      <c r="AL4844">
        <v>0.92954311278466095</v>
      </c>
      <c r="AM4844">
        <v>1.0071439839676401E-3</v>
      </c>
      <c r="AN4844">
        <v>9</v>
      </c>
      <c r="AO4844">
        <v>2.2483431027919601E-4</v>
      </c>
      <c r="AP4844">
        <v>11</v>
      </c>
      <c r="AQ4844">
        <v>9534</v>
      </c>
      <c r="AR4844">
        <v>0.98164921093584301</v>
      </c>
      <c r="AS4844">
        <v>6.9920253987559196E-3</v>
      </c>
      <c r="AT4844">
        <v>13</v>
      </c>
      <c r="AU4844">
        <v>3.9765088241986999E-3</v>
      </c>
      <c r="AV4844">
        <v>34</v>
      </c>
      <c r="AW4844">
        <v>9544</v>
      </c>
      <c r="AX4844">
        <v>0.98073221729272997</v>
      </c>
      <c r="AY4844" s="73">
        <v>41.816844488447302</v>
      </c>
      <c r="AZ4844">
        <v>7611</v>
      </c>
      <c r="BA4844">
        <v>0.92955030378887904</v>
      </c>
      <c r="BB4844">
        <v>9493</v>
      </c>
      <c r="BC4844">
        <v>0.97737249447199703</v>
      </c>
      <c r="BD4844">
        <v>30</v>
      </c>
      <c r="BE4844">
        <v>4.0518821535665004E-3</v>
      </c>
      <c r="BF4844">
        <v>35.120470391783101</v>
      </c>
      <c r="BG4844">
        <v>33.739764324928203</v>
      </c>
      <c r="BH4844">
        <v>41.816844488447302</v>
      </c>
      <c r="BI4844">
        <v>33.098798189053397</v>
      </c>
    </row>
    <row r="4845" spans="1:61" x14ac:dyDescent="0.25">
      <c r="A4845" s="10" t="str">
        <f>VLOOKUP(D4845,'Index-Relations'!E:F,2,FALSE)</f>
        <v>BM</v>
      </c>
      <c r="B4845" t="s">
        <v>3450</v>
      </c>
      <c r="C4845" s="53" t="s">
        <v>2762</v>
      </c>
      <c r="D4845" s="59" t="s">
        <v>3355</v>
      </c>
      <c r="E4845" s="59" t="s">
        <v>8261</v>
      </c>
      <c r="F4845" t="s">
        <v>3370</v>
      </c>
      <c r="G4845" t="s">
        <v>3369</v>
      </c>
      <c r="H4845" t="s">
        <v>3375</v>
      </c>
      <c r="I4845" s="52">
        <v>45597</v>
      </c>
      <c r="J4845" t="s">
        <v>2457</v>
      </c>
      <c r="K4845">
        <v>11333</v>
      </c>
      <c r="L4845" s="73">
        <v>35.5963009274207</v>
      </c>
      <c r="M4845">
        <v>7636</v>
      </c>
      <c r="N4845">
        <v>0.92823731365096196</v>
      </c>
      <c r="O4845" s="73">
        <v>34.249360112162599</v>
      </c>
      <c r="P4845">
        <v>7636</v>
      </c>
      <c r="Q4845">
        <v>0.92823731365096196</v>
      </c>
      <c r="R4845">
        <v>8247</v>
      </c>
      <c r="S4845">
        <v>0.90345929518448198</v>
      </c>
      <c r="T4845">
        <v>43.150593210563201</v>
      </c>
      <c r="U4845">
        <v>0.728672530790477</v>
      </c>
      <c r="V4845">
        <v>7512</v>
      </c>
      <c r="W4845">
        <v>8.6985402662421996E-2</v>
      </c>
      <c r="X4845">
        <v>1165</v>
      </c>
      <c r="Y4845">
        <v>10125</v>
      </c>
      <c r="Z4845">
        <v>0.96349152525471105</v>
      </c>
      <c r="AA4845">
        <v>85.192145288772096</v>
      </c>
      <c r="AB4845">
        <v>4518</v>
      </c>
      <c r="AC4845">
        <v>0.61277439830806002</v>
      </c>
      <c r="AD4845">
        <v>5579</v>
      </c>
      <c r="AE4845">
        <v>0.35013824062864002</v>
      </c>
      <c r="AF4845">
        <v>1236</v>
      </c>
      <c r="AG4845">
        <v>3.70873610632989E-2</v>
      </c>
      <c r="AH4845">
        <v>3.1179893902670498E-3</v>
      </c>
      <c r="AI4845">
        <v>304</v>
      </c>
      <c r="AJ4845" s="73">
        <v>33.652616496609198</v>
      </c>
      <c r="AK4845">
        <v>7635</v>
      </c>
      <c r="AL4845">
        <v>0.92822898261823095</v>
      </c>
      <c r="AM4845">
        <v>1.03995710609012E-3</v>
      </c>
      <c r="AN4845">
        <v>9</v>
      </c>
      <c r="AO4845">
        <v>7.6113732264595504E-4</v>
      </c>
      <c r="AP4845">
        <v>10</v>
      </c>
      <c r="AQ4845">
        <v>9467</v>
      </c>
      <c r="AR4845">
        <v>0.978081256831417</v>
      </c>
      <c r="AS4845">
        <v>7.3480656671143403E-3</v>
      </c>
      <c r="AT4845">
        <v>13</v>
      </c>
      <c r="AU4845">
        <v>4.0165688817467302E-3</v>
      </c>
      <c r="AV4845">
        <v>33</v>
      </c>
      <c r="AW4845">
        <v>9531</v>
      </c>
      <c r="AX4845">
        <v>0.97866587633291402</v>
      </c>
      <c r="AY4845" s="73">
        <v>42.125999480751801</v>
      </c>
      <c r="AZ4845">
        <v>7636</v>
      </c>
      <c r="BA4845">
        <v>0.92823731365096196</v>
      </c>
      <c r="BB4845">
        <v>9426</v>
      </c>
      <c r="BC4845">
        <v>0.97394856070472402</v>
      </c>
      <c r="BD4845">
        <v>31</v>
      </c>
      <c r="BE4845">
        <v>3.3715588040463102E-3</v>
      </c>
      <c r="BF4845">
        <v>35.5963009274207</v>
      </c>
      <c r="BG4845">
        <v>34.249360112162599</v>
      </c>
      <c r="BH4845">
        <v>42.125999480751801</v>
      </c>
      <c r="BI4845">
        <v>33.652616496609198</v>
      </c>
    </row>
    <row r="4846" spans="1:61" x14ac:dyDescent="0.25">
      <c r="A4846" s="10" t="str">
        <f>VLOOKUP(D4846,'Index-Relations'!E:F,2,FALSE)</f>
        <v>BM</v>
      </c>
      <c r="B4846" t="s">
        <v>3450</v>
      </c>
      <c r="C4846" s="53" t="s">
        <v>2763</v>
      </c>
      <c r="D4846" s="59" t="s">
        <v>3355</v>
      </c>
      <c r="E4846" s="59" t="s">
        <v>8262</v>
      </c>
      <c r="F4846" t="s">
        <v>3370</v>
      </c>
      <c r="G4846" t="s">
        <v>3369</v>
      </c>
      <c r="H4846" t="s">
        <v>3375</v>
      </c>
      <c r="I4846" s="52">
        <v>45566</v>
      </c>
      <c r="J4846" t="s">
        <v>2457</v>
      </c>
      <c r="K4846">
        <v>11358</v>
      </c>
      <c r="L4846" s="73">
        <v>35.648465478911397</v>
      </c>
      <c r="M4846">
        <v>7658</v>
      </c>
      <c r="N4846">
        <v>0.93029680400342396</v>
      </c>
      <c r="O4846" s="73">
        <v>34.366679296719497</v>
      </c>
      <c r="P4846">
        <v>7658</v>
      </c>
      <c r="Q4846">
        <v>0.93029680400342396</v>
      </c>
      <c r="R4846">
        <v>8269</v>
      </c>
      <c r="S4846">
        <v>0.906793237919296</v>
      </c>
      <c r="T4846">
        <v>43.273289098560603</v>
      </c>
      <c r="U4846">
        <v>0.73117919176095203</v>
      </c>
      <c r="V4846">
        <v>7478</v>
      </c>
      <c r="W4846">
        <v>8.8017758696383702E-2</v>
      </c>
      <c r="X4846">
        <v>1162</v>
      </c>
      <c r="Y4846">
        <v>10089</v>
      </c>
      <c r="Z4846">
        <v>0.96193797684737703</v>
      </c>
      <c r="AA4846">
        <v>86.921720208230795</v>
      </c>
      <c r="AB4846">
        <v>4432</v>
      </c>
      <c r="AC4846">
        <v>0.616548291983682</v>
      </c>
      <c r="AD4846">
        <v>5626</v>
      </c>
      <c r="AE4846">
        <v>0.344676695102692</v>
      </c>
      <c r="AF4846">
        <v>1300</v>
      </c>
      <c r="AG4846">
        <v>3.8775012913625402E-2</v>
      </c>
      <c r="AH4846">
        <v>3.1814008191036699E-3</v>
      </c>
      <c r="AI4846">
        <v>305</v>
      </c>
      <c r="AJ4846" s="73">
        <v>33.756623166417697</v>
      </c>
      <c r="AK4846">
        <v>7657</v>
      </c>
      <c r="AL4846">
        <v>0.93028829170368499</v>
      </c>
      <c r="AM4846">
        <v>1.0339651505006399E-3</v>
      </c>
      <c r="AN4846">
        <v>9</v>
      </c>
      <c r="AO4846">
        <v>7.1854975357088199E-4</v>
      </c>
      <c r="AP4846">
        <v>10</v>
      </c>
      <c r="AQ4846">
        <v>9493</v>
      </c>
      <c r="AR4846">
        <v>0.97866384801045603</v>
      </c>
      <c r="AS4846">
        <v>7.1214672229553203E-3</v>
      </c>
      <c r="AT4846">
        <v>13</v>
      </c>
      <c r="AU4846">
        <v>5.2614328410618997E-3</v>
      </c>
      <c r="AV4846">
        <v>35</v>
      </c>
      <c r="AW4846">
        <v>9556</v>
      </c>
      <c r="AX4846">
        <v>0.97924185111983097</v>
      </c>
      <c r="AY4846" s="73">
        <v>42.098805804459097</v>
      </c>
      <c r="AZ4846">
        <v>7658</v>
      </c>
      <c r="BA4846">
        <v>0.93029680400342396</v>
      </c>
      <c r="BB4846">
        <v>9452</v>
      </c>
      <c r="BC4846">
        <v>0.97449497408182095</v>
      </c>
      <c r="BD4846">
        <v>31</v>
      </c>
      <c r="BE4846">
        <v>3.4503241750641501E-3</v>
      </c>
      <c r="BF4846">
        <v>35.648465478911397</v>
      </c>
      <c r="BG4846">
        <v>34.366679296719497</v>
      </c>
      <c r="BH4846">
        <v>42.098805804459097</v>
      </c>
      <c r="BI4846">
        <v>33.756623166417697</v>
      </c>
    </row>
    <row r="4847" spans="1:61" x14ac:dyDescent="0.25">
      <c r="A4847" s="10" t="str">
        <f>VLOOKUP(D4847,'Index-Relations'!E:F,2,FALSE)</f>
        <v>BM</v>
      </c>
      <c r="B4847" t="s">
        <v>3450</v>
      </c>
      <c r="C4847" s="53" t="s">
        <v>2764</v>
      </c>
      <c r="D4847" s="59" t="s">
        <v>3355</v>
      </c>
      <c r="E4847" s="59" t="s">
        <v>8263</v>
      </c>
      <c r="F4847" t="s">
        <v>3370</v>
      </c>
      <c r="G4847" t="s">
        <v>3369</v>
      </c>
      <c r="H4847" t="s">
        <v>3375</v>
      </c>
      <c r="I4847" s="52">
        <v>45537</v>
      </c>
      <c r="J4847" t="s">
        <v>2457</v>
      </c>
      <c r="K4847">
        <v>11086</v>
      </c>
      <c r="L4847" s="73">
        <v>34.5669785019453</v>
      </c>
      <c r="M4847">
        <v>7893</v>
      </c>
      <c r="N4847">
        <v>0.94100963330753595</v>
      </c>
      <c r="O4847" s="73">
        <v>33.292485240599198</v>
      </c>
      <c r="P4847">
        <v>7893</v>
      </c>
      <c r="Q4847">
        <v>0.94100963330753595</v>
      </c>
      <c r="R4847">
        <v>8456</v>
      </c>
      <c r="S4847">
        <v>0.91924085651398402</v>
      </c>
      <c r="T4847">
        <v>43.4749438129138</v>
      </c>
      <c r="U4847">
        <v>0.75702194653828103</v>
      </c>
      <c r="V4847">
        <v>7732</v>
      </c>
      <c r="W4847">
        <v>9.1839067666855595E-2</v>
      </c>
      <c r="X4847">
        <v>1195</v>
      </c>
      <c r="Y4847">
        <v>10462</v>
      </c>
      <c r="Z4847">
        <v>0.97435154386286804</v>
      </c>
      <c r="AA4847">
        <v>95.999711964732995</v>
      </c>
      <c r="AB4847">
        <v>4389</v>
      </c>
      <c r="AC4847">
        <v>0.60496586952264997</v>
      </c>
      <c r="AD4847">
        <v>6133</v>
      </c>
      <c r="AE4847">
        <v>0.38504957935227102</v>
      </c>
      <c r="AF4847">
        <v>564</v>
      </c>
      <c r="AG4847">
        <v>9.9845511250779492E-3</v>
      </c>
      <c r="AH4847">
        <v>2.9722417733200998E-3</v>
      </c>
      <c r="AI4847">
        <v>325</v>
      </c>
      <c r="AJ4847" s="73">
        <v>32.795755656988803</v>
      </c>
      <c r="AK4847">
        <v>7893</v>
      </c>
      <c r="AL4847">
        <v>0.94100963330753595</v>
      </c>
      <c r="AM4847">
        <v>9.5326741808034903E-4</v>
      </c>
      <c r="AN4847">
        <v>8</v>
      </c>
      <c r="AO4847">
        <v>1.1754368296908E-3</v>
      </c>
      <c r="AP4847">
        <v>10</v>
      </c>
      <c r="AQ4847">
        <v>9661</v>
      </c>
      <c r="AR4847">
        <v>0.98502448947858801</v>
      </c>
      <c r="AS4847">
        <v>8.0848765383407899E-3</v>
      </c>
      <c r="AT4847">
        <v>13</v>
      </c>
      <c r="AU4847">
        <v>5.4120601329155204E-3</v>
      </c>
      <c r="AV4847">
        <v>32</v>
      </c>
      <c r="AW4847">
        <v>9731</v>
      </c>
      <c r="AX4847">
        <v>0.98570087206537005</v>
      </c>
      <c r="AY4847" s="73">
        <v>41.192379943383401</v>
      </c>
      <c r="AZ4847">
        <v>7893</v>
      </c>
      <c r="BA4847">
        <v>0.94100963330753595</v>
      </c>
      <c r="BB4847">
        <v>9624</v>
      </c>
      <c r="BC4847">
        <v>0.97908252141959795</v>
      </c>
      <c r="BD4847">
        <v>27</v>
      </c>
      <c r="BE4847">
        <v>4.7665312292992403E-3</v>
      </c>
      <c r="BF4847">
        <v>34.5669785019453</v>
      </c>
      <c r="BG4847">
        <v>33.292485240599198</v>
      </c>
      <c r="BH4847">
        <v>41.192379943383401</v>
      </c>
      <c r="BI4847">
        <v>32.795755656988803</v>
      </c>
    </row>
    <row r="4848" spans="1:61" x14ac:dyDescent="0.25">
      <c r="A4848" s="10" t="str">
        <f>VLOOKUP(D4848,'Index-Relations'!E:F,2,FALSE)</f>
        <v>BM</v>
      </c>
      <c r="B4848" t="s">
        <v>3450</v>
      </c>
      <c r="C4848" s="53" t="s">
        <v>3350</v>
      </c>
      <c r="D4848" s="59" t="s">
        <v>3355</v>
      </c>
      <c r="E4848" s="59" t="s">
        <v>8264</v>
      </c>
      <c r="F4848" t="s">
        <v>3370</v>
      </c>
      <c r="G4848" t="s">
        <v>3369</v>
      </c>
      <c r="H4848" t="s">
        <v>3375</v>
      </c>
      <c r="I4848" s="52">
        <v>45505</v>
      </c>
      <c r="J4848" t="s">
        <v>2457</v>
      </c>
      <c r="K4848">
        <v>11111</v>
      </c>
      <c r="L4848" s="73">
        <v>34.4998234983656</v>
      </c>
      <c r="M4848">
        <v>7912</v>
      </c>
      <c r="N4848">
        <v>0.94105284300150405</v>
      </c>
      <c r="O4848" s="73">
        <v>33.2507869332537</v>
      </c>
      <c r="P4848">
        <v>7912</v>
      </c>
      <c r="Q4848">
        <v>0.94105284300150405</v>
      </c>
      <c r="R4848">
        <v>8478</v>
      </c>
      <c r="S4848">
        <v>0.91984783361934097</v>
      </c>
      <c r="T4848">
        <v>43.546171946768098</v>
      </c>
      <c r="U4848">
        <v>0.74691724254445102</v>
      </c>
      <c r="V4848">
        <v>7737</v>
      </c>
      <c r="W4848">
        <v>9.1501547397458305E-2</v>
      </c>
      <c r="X4848">
        <v>1198</v>
      </c>
      <c r="Y4848">
        <v>10471</v>
      </c>
      <c r="Z4848">
        <v>0.97409081595582003</v>
      </c>
      <c r="AA4848">
        <v>114.60978415028799</v>
      </c>
      <c r="AB4848">
        <v>4255</v>
      </c>
      <c r="AC4848">
        <v>0.59005030858533203</v>
      </c>
      <c r="AD4848">
        <v>6188</v>
      </c>
      <c r="AE4848">
        <v>0.38332765769647598</v>
      </c>
      <c r="AF4848">
        <v>668</v>
      </c>
      <c r="AG4848">
        <v>2.6622033718191399E-2</v>
      </c>
      <c r="AH4848">
        <v>2.8766667520059102E-3</v>
      </c>
      <c r="AI4848">
        <v>328</v>
      </c>
      <c r="AJ4848" s="73">
        <v>32.701911566269203</v>
      </c>
      <c r="AK4848">
        <v>7912</v>
      </c>
      <c r="AL4848">
        <v>0.94105284300150405</v>
      </c>
      <c r="AM4848">
        <v>1.03390597103788E-3</v>
      </c>
      <c r="AN4848">
        <v>8</v>
      </c>
      <c r="AO4848">
        <v>1.17407855765044E-3</v>
      </c>
      <c r="AP4848">
        <v>10</v>
      </c>
      <c r="AQ4848">
        <v>9621</v>
      </c>
      <c r="AR4848">
        <v>0.98298432729344098</v>
      </c>
      <c r="AS4848">
        <v>7.8857707138683102E-3</v>
      </c>
      <c r="AT4848">
        <v>13</v>
      </c>
      <c r="AU4848">
        <v>4.5574670510433596E-3</v>
      </c>
      <c r="AV4848">
        <v>31</v>
      </c>
      <c r="AW4848">
        <v>9703</v>
      </c>
      <c r="AX4848">
        <v>0.983996319775991</v>
      </c>
      <c r="AY4848" s="73">
        <v>41.1658967665104</v>
      </c>
      <c r="AZ4848">
        <v>7912</v>
      </c>
      <c r="BA4848">
        <v>0.94105284300150405</v>
      </c>
      <c r="BB4848">
        <v>9582</v>
      </c>
      <c r="BC4848">
        <v>0.97666399702316298</v>
      </c>
      <c r="BD4848">
        <v>29</v>
      </c>
      <c r="BE4848">
        <v>5.1462517126266497E-3</v>
      </c>
      <c r="BF4848">
        <v>34.4998234983656</v>
      </c>
      <c r="BG4848">
        <v>33.2507869332537</v>
      </c>
      <c r="BH4848">
        <v>41.1658967665104</v>
      </c>
      <c r="BI4848">
        <v>32.701911566269203</v>
      </c>
    </row>
    <row r="4849" spans="1:61" x14ac:dyDescent="0.25">
      <c r="A4849" s="10" t="str">
        <f>VLOOKUP(D4849,'Index-Relations'!E:F,2,FALSE)</f>
        <v>BM</v>
      </c>
      <c r="B4849" t="s">
        <v>3450</v>
      </c>
      <c r="C4849" s="53" t="s">
        <v>2765</v>
      </c>
      <c r="D4849" s="59" t="s">
        <v>3355</v>
      </c>
      <c r="E4849" s="59" t="s">
        <v>8265</v>
      </c>
      <c r="F4849" t="s">
        <v>3370</v>
      </c>
      <c r="G4849" t="s">
        <v>3369</v>
      </c>
      <c r="H4849" t="s">
        <v>3375</v>
      </c>
      <c r="I4849" s="52">
        <v>45474</v>
      </c>
      <c r="J4849" t="s">
        <v>2457</v>
      </c>
      <c r="K4849">
        <v>11140</v>
      </c>
      <c r="L4849" s="73">
        <v>34.706124442276099</v>
      </c>
      <c r="M4849">
        <v>7944</v>
      </c>
      <c r="N4849">
        <v>0.939220325339294</v>
      </c>
      <c r="O4849" s="73">
        <v>33.460132117959702</v>
      </c>
      <c r="P4849">
        <v>7944</v>
      </c>
      <c r="Q4849">
        <v>0.939220325339294</v>
      </c>
      <c r="R4849">
        <v>8510</v>
      </c>
      <c r="S4849">
        <v>0.91893175809710703</v>
      </c>
      <c r="T4849">
        <v>43.739209071245099</v>
      </c>
      <c r="U4849">
        <v>0.74440449681034504</v>
      </c>
      <c r="V4849">
        <v>7753</v>
      </c>
      <c r="W4849">
        <v>9.1449176865392195E-2</v>
      </c>
      <c r="X4849">
        <v>1201</v>
      </c>
      <c r="Y4849">
        <v>10499</v>
      </c>
      <c r="Z4849">
        <v>0.97428839185905203</v>
      </c>
      <c r="AA4849">
        <v>105.806565315567</v>
      </c>
      <c r="AB4849">
        <v>4149</v>
      </c>
      <c r="AC4849">
        <v>0.57770997225776599</v>
      </c>
      <c r="AD4849">
        <v>6313</v>
      </c>
      <c r="AE4849">
        <v>0.39565072887009001</v>
      </c>
      <c r="AF4849">
        <v>678</v>
      </c>
      <c r="AG4849">
        <v>2.6639298872143301E-2</v>
      </c>
      <c r="AH4849">
        <v>2.8808576857757601E-3</v>
      </c>
      <c r="AI4849">
        <v>329</v>
      </c>
      <c r="AJ4849" s="73">
        <v>32.870217056702998</v>
      </c>
      <c r="AK4849">
        <v>7944</v>
      </c>
      <c r="AL4849">
        <v>0.939220325339294</v>
      </c>
      <c r="AM4849">
        <v>1.0090047926691801E-3</v>
      </c>
      <c r="AN4849">
        <v>8</v>
      </c>
      <c r="AO4849">
        <v>1.17907536893461E-3</v>
      </c>
      <c r="AP4849">
        <v>10</v>
      </c>
      <c r="AQ4849">
        <v>9654</v>
      </c>
      <c r="AR4849">
        <v>0.98221366288616097</v>
      </c>
      <c r="AS4849">
        <v>7.77495719143879E-3</v>
      </c>
      <c r="AT4849">
        <v>13</v>
      </c>
      <c r="AU4849">
        <v>4.6288506840032502E-3</v>
      </c>
      <c r="AV4849">
        <v>31</v>
      </c>
      <c r="AW4849">
        <v>9736</v>
      </c>
      <c r="AX4849">
        <v>0.98330476192515803</v>
      </c>
      <c r="AY4849" s="73">
        <v>41.370892032329301</v>
      </c>
      <c r="AZ4849">
        <v>7944</v>
      </c>
      <c r="BA4849">
        <v>0.939220325339294</v>
      </c>
      <c r="BB4849">
        <v>9615</v>
      </c>
      <c r="BC4849">
        <v>0.97598664809324998</v>
      </c>
      <c r="BD4849">
        <v>29</v>
      </c>
      <c r="BE4849">
        <v>5.04793942397569E-3</v>
      </c>
      <c r="BF4849">
        <v>34.706124442276099</v>
      </c>
      <c r="BG4849">
        <v>33.460132117959702</v>
      </c>
      <c r="BH4849">
        <v>41.370892032329301</v>
      </c>
      <c r="BI4849">
        <v>32.870217056702998</v>
      </c>
    </row>
    <row r="4850" spans="1:61" x14ac:dyDescent="0.25">
      <c r="A4850" s="10" t="str">
        <f>VLOOKUP(D4850,'Index-Relations'!E:F,2,FALSE)</f>
        <v>BM</v>
      </c>
      <c r="B4850" t="s">
        <v>3450</v>
      </c>
      <c r="C4850" s="53" t="s">
        <v>2766</v>
      </c>
      <c r="D4850" s="59" t="s">
        <v>3355</v>
      </c>
      <c r="E4850" s="59" t="s">
        <v>8266</v>
      </c>
      <c r="F4850" t="s">
        <v>3370</v>
      </c>
      <c r="G4850" t="s">
        <v>3369</v>
      </c>
      <c r="H4850" t="s">
        <v>3375</v>
      </c>
      <c r="I4850" s="52">
        <v>45446</v>
      </c>
      <c r="J4850" t="s">
        <v>2457</v>
      </c>
      <c r="K4850">
        <v>11290</v>
      </c>
      <c r="L4850" s="73">
        <v>35.018593422256799</v>
      </c>
      <c r="M4850">
        <v>7970</v>
      </c>
      <c r="N4850">
        <v>0.94223022459480998</v>
      </c>
      <c r="O4850" s="73">
        <v>33.773367157727499</v>
      </c>
      <c r="P4850">
        <v>7970</v>
      </c>
      <c r="Q4850">
        <v>0.94223022459480998</v>
      </c>
      <c r="R4850">
        <v>8556</v>
      </c>
      <c r="S4850">
        <v>0.92256959345235201</v>
      </c>
      <c r="T4850">
        <v>43.809709465960701</v>
      </c>
      <c r="U4850">
        <v>0.74616562579958101</v>
      </c>
      <c r="V4850">
        <v>7874</v>
      </c>
      <c r="W4850">
        <v>9.2155781404237205E-2</v>
      </c>
      <c r="X4850">
        <v>1228</v>
      </c>
      <c r="Y4850">
        <v>10634</v>
      </c>
      <c r="Z4850">
        <v>0.97526225622032403</v>
      </c>
      <c r="AA4850">
        <v>107.05048597883901</v>
      </c>
      <c r="AB4850">
        <v>4068</v>
      </c>
      <c r="AC4850">
        <v>0.57735326391441699</v>
      </c>
      <c r="AD4850">
        <v>6532</v>
      </c>
      <c r="AE4850">
        <v>0.39702687095297301</v>
      </c>
      <c r="AF4850">
        <v>690</v>
      </c>
      <c r="AG4850">
        <v>2.56198651326098E-2</v>
      </c>
      <c r="AH4850">
        <v>2.8986869892446902E-3</v>
      </c>
      <c r="AI4850">
        <v>331</v>
      </c>
      <c r="AJ4850" s="73">
        <v>33.099778481156399</v>
      </c>
      <c r="AK4850">
        <v>7970</v>
      </c>
      <c r="AL4850">
        <v>0.94223022459480998</v>
      </c>
      <c r="AM4850">
        <v>1.12816522299612E-3</v>
      </c>
      <c r="AN4850">
        <v>8</v>
      </c>
      <c r="AO4850">
        <v>1.17455532243689E-3</v>
      </c>
      <c r="AP4850">
        <v>10</v>
      </c>
      <c r="AQ4850">
        <v>9715</v>
      </c>
      <c r="AR4850">
        <v>0.98337185761374302</v>
      </c>
      <c r="AS4850">
        <v>7.7381029729370098E-3</v>
      </c>
      <c r="AT4850">
        <v>13</v>
      </c>
      <c r="AU4850">
        <v>4.5547897477612601E-3</v>
      </c>
      <c r="AV4850">
        <v>33</v>
      </c>
      <c r="AW4850">
        <v>9780</v>
      </c>
      <c r="AX4850">
        <v>0.98418193016776301</v>
      </c>
      <c r="AY4850" s="73">
        <v>41.734360699841602</v>
      </c>
      <c r="AZ4850">
        <v>7970</v>
      </c>
      <c r="BA4850">
        <v>0.94223022459480998</v>
      </c>
      <c r="BB4850">
        <v>9676</v>
      </c>
      <c r="BC4850">
        <v>0.97698149362681597</v>
      </c>
      <c r="BD4850">
        <v>29</v>
      </c>
      <c r="BE4850">
        <v>5.2158086644896297E-3</v>
      </c>
      <c r="BF4850">
        <v>35.018593422256799</v>
      </c>
      <c r="BG4850">
        <v>33.773367157727499</v>
      </c>
      <c r="BH4850">
        <v>41.734360699841602</v>
      </c>
      <c r="BI4850">
        <v>33.099778481156399</v>
      </c>
    </row>
    <row r="4851" spans="1:61" x14ac:dyDescent="0.25">
      <c r="A4851" s="10" t="str">
        <f>VLOOKUP(D4851,'Index-Relations'!E:F,2,FALSE)</f>
        <v>BM</v>
      </c>
      <c r="B4851" t="s">
        <v>3450</v>
      </c>
      <c r="C4851" s="53" t="s">
        <v>2767</v>
      </c>
      <c r="D4851" s="59" t="s">
        <v>3355</v>
      </c>
      <c r="E4851" s="59" t="s">
        <v>8267</v>
      </c>
      <c r="F4851" t="s">
        <v>3370</v>
      </c>
      <c r="G4851" t="s">
        <v>3369</v>
      </c>
      <c r="H4851" t="s">
        <v>3375</v>
      </c>
      <c r="I4851" s="52">
        <v>45413</v>
      </c>
      <c r="J4851" t="s">
        <v>2457</v>
      </c>
      <c r="K4851">
        <v>11341</v>
      </c>
      <c r="L4851" s="73">
        <v>34.856945007487298</v>
      </c>
      <c r="M4851">
        <v>7997</v>
      </c>
      <c r="N4851">
        <v>0.94023964729244702</v>
      </c>
      <c r="O4851" s="73">
        <v>33.534616055930101</v>
      </c>
      <c r="P4851">
        <v>7997</v>
      </c>
      <c r="Q4851">
        <v>0.94023964729244702</v>
      </c>
      <c r="R4851">
        <v>8595</v>
      </c>
      <c r="S4851">
        <v>0.92116193227408505</v>
      </c>
      <c r="T4851">
        <v>43.838192674463798</v>
      </c>
      <c r="U4851">
        <v>0.74335609542071701</v>
      </c>
      <c r="V4851">
        <v>7896</v>
      </c>
      <c r="W4851">
        <v>9.1467041278235406E-2</v>
      </c>
      <c r="X4851">
        <v>1230</v>
      </c>
      <c r="Y4851">
        <v>10662</v>
      </c>
      <c r="Z4851">
        <v>0.97401094334650096</v>
      </c>
      <c r="AA4851">
        <v>108.034107008935</v>
      </c>
      <c r="AB4851">
        <v>4009</v>
      </c>
      <c r="AC4851">
        <v>0.56888706762177099</v>
      </c>
      <c r="AD4851">
        <v>6616</v>
      </c>
      <c r="AE4851">
        <v>0.40414383540645699</v>
      </c>
      <c r="AF4851">
        <v>716</v>
      </c>
      <c r="AG4851">
        <v>2.69690969717712E-2</v>
      </c>
      <c r="AH4851">
        <v>2.8434548240776798E-3</v>
      </c>
      <c r="AI4851">
        <v>334</v>
      </c>
      <c r="AJ4851" s="73">
        <v>33.023956530767499</v>
      </c>
      <c r="AK4851">
        <v>7997</v>
      </c>
      <c r="AL4851">
        <v>0.94023964729244702</v>
      </c>
      <c r="AM4851">
        <v>1.1205486869909299E-3</v>
      </c>
      <c r="AN4851">
        <v>9</v>
      </c>
      <c r="AO4851">
        <v>1.1872348347017299E-3</v>
      </c>
      <c r="AP4851">
        <v>11</v>
      </c>
      <c r="AQ4851">
        <v>9735</v>
      </c>
      <c r="AR4851">
        <v>0.98098705130053598</v>
      </c>
      <c r="AS4851">
        <v>7.7530007394211297E-3</v>
      </c>
      <c r="AT4851">
        <v>13</v>
      </c>
      <c r="AU4851">
        <v>3.51799486702789E-3</v>
      </c>
      <c r="AV4851">
        <v>32</v>
      </c>
      <c r="AW4851">
        <v>9817</v>
      </c>
      <c r="AX4851">
        <v>0.98335514729642803</v>
      </c>
      <c r="AY4851" s="73">
        <v>41.553660035769802</v>
      </c>
      <c r="AZ4851">
        <v>7997</v>
      </c>
      <c r="BA4851">
        <v>0.94023964729244702</v>
      </c>
      <c r="BB4851">
        <v>9695</v>
      </c>
      <c r="BC4851">
        <v>0.97603981624484604</v>
      </c>
      <c r="BD4851">
        <v>29</v>
      </c>
      <c r="BE4851">
        <v>3.7600002209878698E-3</v>
      </c>
      <c r="BF4851">
        <v>34.856945007487298</v>
      </c>
      <c r="BG4851">
        <v>33.534616055930101</v>
      </c>
      <c r="BH4851">
        <v>41.553660035769802</v>
      </c>
      <c r="BI4851">
        <v>33.023956530767499</v>
      </c>
    </row>
    <row r="4852" spans="1:61" x14ac:dyDescent="0.25">
      <c r="A4852" s="10" t="str">
        <f>VLOOKUP(D4852,'Index-Relations'!E:F,2,FALSE)</f>
        <v>BM</v>
      </c>
      <c r="B4852" t="s">
        <v>3450</v>
      </c>
      <c r="C4852" s="53" t="s">
        <v>2768</v>
      </c>
      <c r="D4852" s="59" t="s">
        <v>3355</v>
      </c>
      <c r="E4852" s="59" t="s">
        <v>8268</v>
      </c>
      <c r="F4852" t="s">
        <v>3370</v>
      </c>
      <c r="G4852" t="s">
        <v>3369</v>
      </c>
      <c r="H4852" t="s">
        <v>3375</v>
      </c>
      <c r="I4852" s="52">
        <v>45383</v>
      </c>
      <c r="J4852" t="s">
        <v>2457</v>
      </c>
      <c r="K4852">
        <v>11362</v>
      </c>
      <c r="L4852">
        <v>32.399063222811797</v>
      </c>
      <c r="M4852">
        <v>7832</v>
      </c>
      <c r="N4852">
        <v>0.93625673993745195</v>
      </c>
      <c r="O4852">
        <v>29.602832005430901</v>
      </c>
      <c r="P4852">
        <v>7832</v>
      </c>
      <c r="Q4852">
        <v>0.93625673993745195</v>
      </c>
      <c r="R4852">
        <v>8615</v>
      </c>
      <c r="S4852">
        <v>0.92129882881942404</v>
      </c>
      <c r="T4852">
        <v>43.678387446120297</v>
      </c>
      <c r="U4852">
        <v>0.74286364669307603</v>
      </c>
      <c r="V4852">
        <v>7900</v>
      </c>
      <c r="W4852">
        <v>9.1314612372554504E-2</v>
      </c>
      <c r="X4852">
        <v>1229</v>
      </c>
      <c r="Y4852">
        <v>10679</v>
      </c>
      <c r="Z4852">
        <v>0.97314540558257601</v>
      </c>
      <c r="AA4852">
        <v>101.831381146231</v>
      </c>
      <c r="AB4852">
        <v>4011</v>
      </c>
      <c r="AC4852">
        <v>0.56571806173179795</v>
      </c>
      <c r="AD4852">
        <v>6631</v>
      </c>
      <c r="AE4852">
        <v>0.40645405935214102</v>
      </c>
      <c r="AF4852">
        <v>720</v>
      </c>
      <c r="AG4852">
        <v>2.78278789160602E-2</v>
      </c>
      <c r="AH4852">
        <v>2.72043087978086E-3</v>
      </c>
      <c r="AI4852">
        <v>334</v>
      </c>
      <c r="AJ4852">
        <v>29.9323420115775</v>
      </c>
      <c r="AK4852">
        <v>7832</v>
      </c>
      <c r="AL4852">
        <v>0.93625673993745195</v>
      </c>
      <c r="AM4852">
        <v>7.7665221463479395E-4</v>
      </c>
      <c r="AN4852">
        <v>8</v>
      </c>
      <c r="AO4852">
        <v>1.1513256491793801E-3</v>
      </c>
      <c r="AP4852">
        <v>11</v>
      </c>
      <c r="AQ4852">
        <v>9753</v>
      </c>
      <c r="AR4852">
        <v>0.98171402327427304</v>
      </c>
      <c r="AS4852">
        <v>7.5651397372928104E-3</v>
      </c>
      <c r="AT4852">
        <v>13</v>
      </c>
      <c r="AU4852">
        <v>3.47145631101009E-3</v>
      </c>
      <c r="AV4852">
        <v>32</v>
      </c>
      <c r="AW4852">
        <v>9835</v>
      </c>
      <c r="AX4852">
        <v>0.98394203853560003</v>
      </c>
      <c r="AY4852">
        <v>40.3256839009453</v>
      </c>
      <c r="AZ4852">
        <v>7832</v>
      </c>
      <c r="BA4852">
        <v>0.93625673993745195</v>
      </c>
      <c r="BB4852">
        <v>9713</v>
      </c>
      <c r="BC4852">
        <v>0.97702221826684399</v>
      </c>
      <c r="BD4852">
        <v>29</v>
      </c>
      <c r="BE4852">
        <v>3.5404793582496301E-3</v>
      </c>
      <c r="BF4852">
        <v>34.713408814132301</v>
      </c>
      <c r="BG4852">
        <v>33.405225388334301</v>
      </c>
      <c r="BH4852">
        <v>41.5148045931372</v>
      </c>
      <c r="BI4852">
        <v>32.787865391852201</v>
      </c>
    </row>
    <row r="4853" spans="1:61" x14ac:dyDescent="0.25">
      <c r="A4853" s="10" t="str">
        <f>VLOOKUP(D4853,'Index-Relations'!E:F,2,FALSE)</f>
        <v>BM</v>
      </c>
      <c r="B4853" t="s">
        <v>3450</v>
      </c>
      <c r="C4853" s="53" t="s">
        <v>2769</v>
      </c>
      <c r="D4853" s="59" t="s">
        <v>3355</v>
      </c>
      <c r="E4853" s="59" t="s">
        <v>8269</v>
      </c>
      <c r="F4853" t="s">
        <v>3370</v>
      </c>
      <c r="G4853" t="s">
        <v>3369</v>
      </c>
      <c r="H4853" t="s">
        <v>3375</v>
      </c>
      <c r="I4853" s="52">
        <v>45352</v>
      </c>
      <c r="J4853" t="s">
        <v>2457</v>
      </c>
      <c r="K4853">
        <v>11356</v>
      </c>
      <c r="L4853">
        <v>32.3084471962663</v>
      </c>
      <c r="M4853">
        <v>7629</v>
      </c>
      <c r="N4853">
        <v>0.92764778039631501</v>
      </c>
      <c r="O4853">
        <v>100</v>
      </c>
      <c r="P4853">
        <v>7629</v>
      </c>
      <c r="Q4853">
        <v>0.92764778039631501</v>
      </c>
      <c r="R4853">
        <v>8638</v>
      </c>
      <c r="S4853">
        <v>0.92061697930797604</v>
      </c>
      <c r="T4853">
        <v>43.588272640318998</v>
      </c>
      <c r="U4853">
        <v>0.73792406472539596</v>
      </c>
      <c r="V4853">
        <v>7765</v>
      </c>
      <c r="W4853">
        <v>8.8457537364232994E-2</v>
      </c>
      <c r="X4853">
        <v>1106</v>
      </c>
      <c r="Y4853">
        <v>10714</v>
      </c>
      <c r="Z4853">
        <v>0.97433827984519905</v>
      </c>
      <c r="AA4853">
        <v>102.216817260127</v>
      </c>
      <c r="AB4853">
        <v>4019</v>
      </c>
      <c r="AC4853">
        <v>0.56047498030559895</v>
      </c>
      <c r="AD4853">
        <v>6657</v>
      </c>
      <c r="AE4853">
        <v>0.41256798293337299</v>
      </c>
      <c r="AF4853">
        <v>680</v>
      </c>
      <c r="AG4853">
        <v>2.6957036761026901E-2</v>
      </c>
      <c r="AH4853">
        <v>1.87737648471619E-3</v>
      </c>
      <c r="AI4853">
        <v>233</v>
      </c>
      <c r="AJ4853">
        <v>29.724245888581599</v>
      </c>
      <c r="AK4853">
        <v>7629</v>
      </c>
      <c r="AL4853">
        <v>0.92764778039631501</v>
      </c>
      <c r="AM4853">
        <v>5.8523589569985102E-4</v>
      </c>
      <c r="AN4853">
        <v>7</v>
      </c>
      <c r="AO4853">
        <v>1.1602634784806901E-3</v>
      </c>
      <c r="AP4853">
        <v>11</v>
      </c>
      <c r="AQ4853">
        <v>9774</v>
      </c>
      <c r="AR4853">
        <v>0.98310156834082496</v>
      </c>
      <c r="AS4853">
        <v>7.4627212632680899E-3</v>
      </c>
      <c r="AT4853">
        <v>13</v>
      </c>
      <c r="AU4853">
        <v>3.76655765380326E-3</v>
      </c>
      <c r="AV4853">
        <v>33</v>
      </c>
      <c r="AW4853">
        <v>9807</v>
      </c>
      <c r="AX4853">
        <v>0.98288929404090597</v>
      </c>
      <c r="AY4853">
        <v>40.3280978891393</v>
      </c>
      <c r="AZ4853">
        <v>7629</v>
      </c>
      <c r="BA4853">
        <v>0.92764778039631501</v>
      </c>
      <c r="BB4853">
        <v>9734</v>
      </c>
      <c r="BC4853">
        <v>0.97849119235423498</v>
      </c>
      <c r="BD4853">
        <v>29</v>
      </c>
      <c r="BE4853">
        <v>3.4501125081091901E-3</v>
      </c>
      <c r="BF4853">
        <v>34.632837760178198</v>
      </c>
      <c r="BG4853">
        <v>33.2930964968144</v>
      </c>
      <c r="BH4853">
        <v>41.541838827523101</v>
      </c>
      <c r="BI4853">
        <v>32.625551034384202</v>
      </c>
    </row>
    <row r="4854" spans="1:61" x14ac:dyDescent="0.25">
      <c r="A4854" s="10" t="str">
        <f>VLOOKUP(D4854,'Index-Relations'!E:F,2,FALSE)</f>
        <v>BM</v>
      </c>
      <c r="B4854" t="s">
        <v>3450</v>
      </c>
      <c r="C4854" s="53" t="s">
        <v>2770</v>
      </c>
      <c r="D4854" s="59" t="s">
        <v>3355</v>
      </c>
      <c r="E4854" s="59" t="s">
        <v>8270</v>
      </c>
      <c r="F4854" t="s">
        <v>3370</v>
      </c>
      <c r="G4854" t="s">
        <v>3369</v>
      </c>
      <c r="H4854" t="s">
        <v>3375</v>
      </c>
      <c r="I4854" s="52">
        <v>45323</v>
      </c>
      <c r="J4854" t="s">
        <v>2457</v>
      </c>
      <c r="K4854">
        <v>11370</v>
      </c>
      <c r="L4854">
        <v>32.882241743762897</v>
      </c>
      <c r="M4854">
        <v>7514</v>
      </c>
      <c r="N4854">
        <v>0.92421842801895504</v>
      </c>
      <c r="O4854">
        <v>100</v>
      </c>
      <c r="P4854">
        <v>7514</v>
      </c>
      <c r="Q4854">
        <v>0.92421842801895504</v>
      </c>
      <c r="R4854">
        <v>8650</v>
      </c>
      <c r="S4854">
        <v>0.923902443921368</v>
      </c>
      <c r="T4854">
        <v>43.465534551067996</v>
      </c>
      <c r="U4854">
        <v>0.73133108161768401</v>
      </c>
      <c r="V4854">
        <v>7565</v>
      </c>
      <c r="W4854">
        <v>8.5570586633241005E-2</v>
      </c>
      <c r="X4854">
        <v>1033</v>
      </c>
      <c r="Y4854">
        <v>10612</v>
      </c>
      <c r="Z4854">
        <v>0.97408232188362898</v>
      </c>
      <c r="AA4854">
        <v>104.376679925649</v>
      </c>
      <c r="AB4854">
        <v>3890</v>
      </c>
      <c r="AC4854">
        <v>0.55447763726921695</v>
      </c>
      <c r="AD4854">
        <v>6684</v>
      </c>
      <c r="AE4854">
        <v>0.41835264368757002</v>
      </c>
      <c r="AF4854">
        <v>796</v>
      </c>
      <c r="AG4854">
        <v>2.7169719043212401E-2</v>
      </c>
      <c r="AH4854">
        <v>1.5300693335089299E-3</v>
      </c>
      <c r="AI4854">
        <v>211</v>
      </c>
      <c r="AJ4854">
        <v>30.234165510332598</v>
      </c>
      <c r="AK4854">
        <v>7514</v>
      </c>
      <c r="AL4854">
        <v>0.92421842801895504</v>
      </c>
      <c r="AM4854">
        <v>5.7814590884224502E-4</v>
      </c>
      <c r="AN4854">
        <v>7</v>
      </c>
      <c r="AO4854">
        <v>9.8921790609817991E-4</v>
      </c>
      <c r="AP4854">
        <v>10</v>
      </c>
      <c r="AQ4854">
        <v>9704</v>
      </c>
      <c r="AR4854">
        <v>0.98044861992477295</v>
      </c>
      <c r="AS4854">
        <v>7.0015524511065803E-3</v>
      </c>
      <c r="AT4854">
        <v>13</v>
      </c>
      <c r="AU4854">
        <v>3.6836854093839498E-3</v>
      </c>
      <c r="AV4854">
        <v>33</v>
      </c>
      <c r="AW4854">
        <v>9788</v>
      </c>
      <c r="AX4854">
        <v>0.98153704999322799</v>
      </c>
      <c r="AY4854">
        <v>40.8016150609294</v>
      </c>
      <c r="AZ4854">
        <v>7514</v>
      </c>
      <c r="BA4854">
        <v>0.92421842801895504</v>
      </c>
      <c r="BB4854">
        <v>9661</v>
      </c>
      <c r="BC4854">
        <v>0.97421884760989197</v>
      </c>
      <c r="BD4854">
        <v>33</v>
      </c>
      <c r="BE4854">
        <v>5.2405544087832804E-3</v>
      </c>
      <c r="BF4854">
        <v>35.148737323220402</v>
      </c>
      <c r="BG4854">
        <v>33.806134432699103</v>
      </c>
      <c r="BH4854">
        <v>41.939460831248603</v>
      </c>
      <c r="BI4854">
        <v>33.092014588694802</v>
      </c>
    </row>
    <row r="4855" spans="1:61" x14ac:dyDescent="0.25">
      <c r="A4855" s="10" t="str">
        <f>VLOOKUP(D4855,'Index-Relations'!E:F,2,FALSE)</f>
        <v>ESG</v>
      </c>
      <c r="B4855" t="s">
        <v>3450</v>
      </c>
      <c r="C4855" s="53" t="s">
        <v>2760</v>
      </c>
      <c r="D4855" s="59" t="s">
        <v>3105</v>
      </c>
      <c r="E4855" s="59" t="s">
        <v>8271</v>
      </c>
      <c r="F4855" t="s">
        <v>2559</v>
      </c>
      <c r="G4855" t="s">
        <v>2560</v>
      </c>
      <c r="H4855" t="s">
        <v>2561</v>
      </c>
      <c r="I4855" s="52">
        <v>45658</v>
      </c>
      <c r="J4855" t="s">
        <v>2457</v>
      </c>
      <c r="K4855">
        <v>5131</v>
      </c>
      <c r="L4855" s="73">
        <v>35.605644648658803</v>
      </c>
      <c r="M4855">
        <v>4412</v>
      </c>
      <c r="N4855">
        <v>0.96901562144087505</v>
      </c>
      <c r="O4855" s="73">
        <v>33.834806383735803</v>
      </c>
      <c r="P4855">
        <v>4412</v>
      </c>
      <c r="Q4855">
        <v>0.96901562144087505</v>
      </c>
      <c r="R4855">
        <v>4478</v>
      </c>
      <c r="S4855">
        <v>0.93567191750415102</v>
      </c>
      <c r="T4855">
        <v>41.739547781699102</v>
      </c>
      <c r="U4855">
        <v>0.70188701295876998</v>
      </c>
      <c r="V4855">
        <v>3433</v>
      </c>
      <c r="W4855">
        <v>7.3005462905115101E-2</v>
      </c>
      <c r="X4855">
        <v>536</v>
      </c>
      <c r="Y4855">
        <v>4982</v>
      </c>
      <c r="Z4855">
        <v>0.98702578587735801</v>
      </c>
      <c r="AA4855">
        <v>49.3544037575424</v>
      </c>
      <c r="AB4855">
        <v>2614</v>
      </c>
      <c r="AC4855">
        <v>0.61901072158876902</v>
      </c>
      <c r="AD4855">
        <v>2353</v>
      </c>
      <c r="AE4855">
        <v>0.36689751359169598</v>
      </c>
      <c r="AF4855">
        <v>164</v>
      </c>
      <c r="AG4855">
        <v>1.40917648195338E-2</v>
      </c>
      <c r="AH4855">
        <v>2.7349472781066199E-3</v>
      </c>
      <c r="AI4855">
        <v>137</v>
      </c>
      <c r="AJ4855" s="73">
        <v>33.115689865044097</v>
      </c>
      <c r="AK4855">
        <v>4412</v>
      </c>
      <c r="AL4855">
        <v>0.96901562144087505</v>
      </c>
      <c r="AM4855">
        <v>9.6737156979659897E-4</v>
      </c>
      <c r="AN4855">
        <v>5</v>
      </c>
      <c r="AO4855">
        <v>1.40538071297538E-4</v>
      </c>
      <c r="AP4855">
        <v>2</v>
      </c>
      <c r="AQ4855">
        <v>4916</v>
      </c>
      <c r="AR4855">
        <v>0.99538440341047696</v>
      </c>
      <c r="AS4855">
        <v>9.2269056138766792E-3</v>
      </c>
      <c r="AT4855">
        <v>11</v>
      </c>
      <c r="AU4855">
        <v>5.4265507720341498E-3</v>
      </c>
      <c r="AV4855">
        <v>12</v>
      </c>
      <c r="AW4855">
        <v>4929</v>
      </c>
      <c r="AX4855">
        <v>0.99523215959744304</v>
      </c>
      <c r="AY4855" s="73">
        <v>43.086625340275098</v>
      </c>
      <c r="AZ4855">
        <v>4412</v>
      </c>
      <c r="BA4855">
        <v>0.96901562144087505</v>
      </c>
      <c r="BB4855">
        <v>4894</v>
      </c>
      <c r="BC4855">
        <v>0.99168843328882095</v>
      </c>
      <c r="BD4855">
        <v>20</v>
      </c>
      <c r="BE4855">
        <v>3.5554320503577599E-3</v>
      </c>
      <c r="BF4855">
        <v>35.605644648658803</v>
      </c>
      <c r="BG4855">
        <v>33.834806383735803</v>
      </c>
      <c r="BH4855">
        <v>43.086625340275098</v>
      </c>
      <c r="BI4855">
        <v>33.115689865044097</v>
      </c>
    </row>
    <row r="4856" spans="1:61" x14ac:dyDescent="0.25">
      <c r="A4856" s="10" t="str">
        <f>VLOOKUP(D4856,'Index-Relations'!E:F,2,FALSE)</f>
        <v>ESG</v>
      </c>
      <c r="B4856" t="s">
        <v>3450</v>
      </c>
      <c r="C4856" s="53" t="s">
        <v>2761</v>
      </c>
      <c r="D4856" s="59" t="s">
        <v>3105</v>
      </c>
      <c r="E4856" s="59" t="s">
        <v>8272</v>
      </c>
      <c r="F4856" t="s">
        <v>2559</v>
      </c>
      <c r="G4856" t="s">
        <v>2560</v>
      </c>
      <c r="H4856" t="s">
        <v>2561</v>
      </c>
      <c r="I4856" s="52">
        <v>45628</v>
      </c>
      <c r="J4856" t="s">
        <v>2457</v>
      </c>
      <c r="K4856">
        <v>5141</v>
      </c>
      <c r="L4856" s="73">
        <v>35.359866623816799</v>
      </c>
      <c r="M4856">
        <v>4425</v>
      </c>
      <c r="N4856">
        <v>0.97060434163937104</v>
      </c>
      <c r="O4856" s="73">
        <v>33.517157333778499</v>
      </c>
      <c r="P4856">
        <v>4425</v>
      </c>
      <c r="Q4856">
        <v>0.97060434163937104</v>
      </c>
      <c r="R4856">
        <v>4490</v>
      </c>
      <c r="S4856">
        <v>0.93651153577454604</v>
      </c>
      <c r="T4856">
        <v>41.851543676060999</v>
      </c>
      <c r="U4856">
        <v>0.70969018021868602</v>
      </c>
      <c r="V4856">
        <v>3434</v>
      </c>
      <c r="W4856">
        <v>7.6463116287742106E-2</v>
      </c>
      <c r="X4856">
        <v>535</v>
      </c>
      <c r="Y4856">
        <v>4982</v>
      </c>
      <c r="Z4856">
        <v>0.98579135653632899</v>
      </c>
      <c r="AA4856">
        <v>47.799176347811702</v>
      </c>
      <c r="AB4856">
        <v>2601</v>
      </c>
      <c r="AC4856">
        <v>0.62569490837184905</v>
      </c>
      <c r="AD4856">
        <v>2359</v>
      </c>
      <c r="AE4856">
        <v>0.35872311523898298</v>
      </c>
      <c r="AF4856">
        <v>181</v>
      </c>
      <c r="AG4856">
        <v>1.5581976389167E-2</v>
      </c>
      <c r="AH4856">
        <v>2.6916637714948098E-3</v>
      </c>
      <c r="AI4856">
        <v>138</v>
      </c>
      <c r="AJ4856" s="73">
        <v>32.8785117365451</v>
      </c>
      <c r="AK4856">
        <v>4425</v>
      </c>
      <c r="AL4856">
        <v>0.97060434163937104</v>
      </c>
      <c r="AM4856">
        <v>1.0416411677265801E-3</v>
      </c>
      <c r="AN4856">
        <v>7</v>
      </c>
      <c r="AO4856">
        <v>1.4149125177566601E-4</v>
      </c>
      <c r="AP4856">
        <v>2</v>
      </c>
      <c r="AQ4856">
        <v>4929</v>
      </c>
      <c r="AR4856">
        <v>0.99595353992517599</v>
      </c>
      <c r="AS4856">
        <v>9.6933569994811994E-3</v>
      </c>
      <c r="AT4856">
        <v>11</v>
      </c>
      <c r="AU4856">
        <v>5.3830562698056698E-3</v>
      </c>
      <c r="AV4856">
        <v>12</v>
      </c>
      <c r="AW4856">
        <v>4929</v>
      </c>
      <c r="AX4856">
        <v>0.99544363352296805</v>
      </c>
      <c r="AY4856" s="73">
        <v>43.015810633606598</v>
      </c>
      <c r="AZ4856">
        <v>4425</v>
      </c>
      <c r="BA4856">
        <v>0.97060434163937104</v>
      </c>
      <c r="BB4856">
        <v>4907</v>
      </c>
      <c r="BC4856">
        <v>0.99218971835468095</v>
      </c>
      <c r="BD4856">
        <v>20</v>
      </c>
      <c r="BE4856">
        <v>3.6223303187195399E-3</v>
      </c>
      <c r="BF4856">
        <v>35.359866623816799</v>
      </c>
      <c r="BG4856">
        <v>33.517157333778499</v>
      </c>
      <c r="BH4856">
        <v>43.015810633606598</v>
      </c>
      <c r="BI4856">
        <v>32.8785117365451</v>
      </c>
    </row>
    <row r="4857" spans="1:61" x14ac:dyDescent="0.25">
      <c r="A4857" s="10" t="str">
        <f>VLOOKUP(D4857,'Index-Relations'!E:F,2,FALSE)</f>
        <v>ESG</v>
      </c>
      <c r="B4857" t="s">
        <v>3450</v>
      </c>
      <c r="C4857" s="53" t="s">
        <v>2762</v>
      </c>
      <c r="D4857" s="59" t="s">
        <v>3105</v>
      </c>
      <c r="E4857" s="59" t="s">
        <v>8273</v>
      </c>
      <c r="F4857" t="s">
        <v>2559</v>
      </c>
      <c r="G4857" t="s">
        <v>2560</v>
      </c>
      <c r="H4857" t="s">
        <v>2561</v>
      </c>
      <c r="I4857" s="52">
        <v>45597</v>
      </c>
      <c r="J4857" t="s">
        <v>2457</v>
      </c>
      <c r="K4857">
        <v>5160</v>
      </c>
      <c r="L4857" s="73">
        <v>35.903184448899999</v>
      </c>
      <c r="M4857">
        <v>4442</v>
      </c>
      <c r="N4857">
        <v>0.97034469130671996</v>
      </c>
      <c r="O4857" s="73">
        <v>34.113648020207897</v>
      </c>
      <c r="P4857">
        <v>4442</v>
      </c>
      <c r="Q4857">
        <v>0.97034469130671996</v>
      </c>
      <c r="R4857">
        <v>4504</v>
      </c>
      <c r="S4857">
        <v>0.93945405651127101</v>
      </c>
      <c r="T4857">
        <v>42.082520359684999</v>
      </c>
      <c r="U4857">
        <v>0.70876121337675302</v>
      </c>
      <c r="V4857">
        <v>3431</v>
      </c>
      <c r="W4857">
        <v>7.9939904983305707E-2</v>
      </c>
      <c r="X4857">
        <v>532</v>
      </c>
      <c r="Y4857">
        <v>4977</v>
      </c>
      <c r="Z4857">
        <v>0.98370163642630204</v>
      </c>
      <c r="AA4857">
        <v>48.097477704287797</v>
      </c>
      <c r="AB4857">
        <v>2546</v>
      </c>
      <c r="AC4857">
        <v>0.62733663346487001</v>
      </c>
      <c r="AD4857">
        <v>2414</v>
      </c>
      <c r="AE4857">
        <v>0.35591202339518502</v>
      </c>
      <c r="AF4857">
        <v>200</v>
      </c>
      <c r="AG4857">
        <v>1.67513431399441E-2</v>
      </c>
      <c r="AH4857">
        <v>3.3869466211312901E-3</v>
      </c>
      <c r="AI4857">
        <v>138</v>
      </c>
      <c r="AJ4857" s="73">
        <v>33.421612086821703</v>
      </c>
      <c r="AK4857">
        <v>4442</v>
      </c>
      <c r="AL4857">
        <v>0.97034469130671996</v>
      </c>
      <c r="AM4857">
        <v>1.0406423493181001E-3</v>
      </c>
      <c r="AN4857">
        <v>7</v>
      </c>
      <c r="AO4857">
        <v>9.924627705089359E-4</v>
      </c>
      <c r="AP4857">
        <v>3</v>
      </c>
      <c r="AQ4857">
        <v>4920</v>
      </c>
      <c r="AR4857">
        <v>0.995574766034656</v>
      </c>
      <c r="AS4857">
        <v>1.02499552204074E-2</v>
      </c>
      <c r="AT4857">
        <v>11</v>
      </c>
      <c r="AU4857">
        <v>5.4561635446357401E-3</v>
      </c>
      <c r="AV4857">
        <v>12</v>
      </c>
      <c r="AW4857">
        <v>4937</v>
      </c>
      <c r="AX4857">
        <v>0.99544127621984002</v>
      </c>
      <c r="AY4857" s="73">
        <v>43.417210144250902</v>
      </c>
      <c r="AZ4857">
        <v>4442</v>
      </c>
      <c r="BA4857">
        <v>0.97034469130671996</v>
      </c>
      <c r="BB4857">
        <v>4898</v>
      </c>
      <c r="BC4857">
        <v>0.99187887036688305</v>
      </c>
      <c r="BD4857">
        <v>19</v>
      </c>
      <c r="BE4857">
        <v>2.70343289726386E-3</v>
      </c>
      <c r="BF4857">
        <v>35.903184448899999</v>
      </c>
      <c r="BG4857">
        <v>34.113648020207897</v>
      </c>
      <c r="BH4857">
        <v>43.417210144250902</v>
      </c>
      <c r="BI4857">
        <v>33.421612086821703</v>
      </c>
    </row>
    <row r="4858" spans="1:61" x14ac:dyDescent="0.25">
      <c r="A4858" s="10" t="str">
        <f>VLOOKUP(D4858,'Index-Relations'!E:F,2,FALSE)</f>
        <v>ESG</v>
      </c>
      <c r="B4858" t="s">
        <v>3450</v>
      </c>
      <c r="C4858" s="53" t="s">
        <v>2763</v>
      </c>
      <c r="D4858" s="59" t="s">
        <v>3105</v>
      </c>
      <c r="E4858" s="59" t="s">
        <v>8274</v>
      </c>
      <c r="F4858" t="s">
        <v>2559</v>
      </c>
      <c r="G4858" t="s">
        <v>2560</v>
      </c>
      <c r="H4858" t="s">
        <v>2561</v>
      </c>
      <c r="I4858" s="52">
        <v>45566</v>
      </c>
      <c r="J4858" t="s">
        <v>2457</v>
      </c>
      <c r="K4858">
        <v>5176</v>
      </c>
      <c r="L4858" s="73">
        <v>36.000184284282703</v>
      </c>
      <c r="M4858">
        <v>4457</v>
      </c>
      <c r="N4858">
        <v>0.97094906660735403</v>
      </c>
      <c r="O4858" s="73">
        <v>34.2906821111482</v>
      </c>
      <c r="P4858">
        <v>4457</v>
      </c>
      <c r="Q4858">
        <v>0.97094906660735403</v>
      </c>
      <c r="R4858">
        <v>4518</v>
      </c>
      <c r="S4858">
        <v>0.94150903597352698</v>
      </c>
      <c r="T4858">
        <v>42.147938576756403</v>
      </c>
      <c r="U4858">
        <v>0.710644287898756</v>
      </c>
      <c r="V4858">
        <v>3423</v>
      </c>
      <c r="W4858">
        <v>8.0858309479174398E-2</v>
      </c>
      <c r="X4858">
        <v>533</v>
      </c>
      <c r="Y4858">
        <v>4975</v>
      </c>
      <c r="Z4858">
        <v>0.98147525787391299</v>
      </c>
      <c r="AA4858">
        <v>49.2860537628858</v>
      </c>
      <c r="AB4858">
        <v>2515</v>
      </c>
      <c r="AC4858">
        <v>0.63089511599205705</v>
      </c>
      <c r="AD4858">
        <v>2441</v>
      </c>
      <c r="AE4858">
        <v>0.34992174812008697</v>
      </c>
      <c r="AF4858">
        <v>220</v>
      </c>
      <c r="AG4858">
        <v>1.91831358878553E-2</v>
      </c>
      <c r="AH4858">
        <v>3.48490270911263E-3</v>
      </c>
      <c r="AI4858">
        <v>139</v>
      </c>
      <c r="AJ4858" s="73">
        <v>33.554899422777801</v>
      </c>
      <c r="AK4858">
        <v>4457</v>
      </c>
      <c r="AL4858">
        <v>0.97094906660735403</v>
      </c>
      <c r="AM4858">
        <v>1.05063647562057E-3</v>
      </c>
      <c r="AN4858">
        <v>7</v>
      </c>
      <c r="AO4858">
        <v>9.1787683438315402E-4</v>
      </c>
      <c r="AP4858">
        <v>3</v>
      </c>
      <c r="AQ4858">
        <v>4938</v>
      </c>
      <c r="AR4858">
        <v>0.99570985598296902</v>
      </c>
      <c r="AS4858">
        <v>9.9649896042365606E-3</v>
      </c>
      <c r="AT4858">
        <v>11</v>
      </c>
      <c r="AU4858">
        <v>7.3895621466784304E-3</v>
      </c>
      <c r="AV4858">
        <v>15</v>
      </c>
      <c r="AW4858">
        <v>4955</v>
      </c>
      <c r="AX4858">
        <v>0.99562736669395902</v>
      </c>
      <c r="AY4858" s="73">
        <v>43.420295241035603</v>
      </c>
      <c r="AZ4858">
        <v>4457</v>
      </c>
      <c r="BA4858">
        <v>0.97094906660735403</v>
      </c>
      <c r="BB4858">
        <v>4916</v>
      </c>
      <c r="BC4858">
        <v>0.99204722045621296</v>
      </c>
      <c r="BD4858">
        <v>19</v>
      </c>
      <c r="BE4858">
        <v>2.7447586923728998E-3</v>
      </c>
      <c r="BF4858">
        <v>36.000184284282703</v>
      </c>
      <c r="BG4858">
        <v>34.2906821111482</v>
      </c>
      <c r="BH4858">
        <v>43.420295241035603</v>
      </c>
      <c r="BI4858">
        <v>33.554899422777801</v>
      </c>
    </row>
    <row r="4859" spans="1:61" x14ac:dyDescent="0.25">
      <c r="A4859" s="10" t="str">
        <f>VLOOKUP(D4859,'Index-Relations'!E:F,2,FALSE)</f>
        <v>ESG</v>
      </c>
      <c r="B4859" t="s">
        <v>3450</v>
      </c>
      <c r="C4859" s="53" t="s">
        <v>2764</v>
      </c>
      <c r="D4859" s="59" t="s">
        <v>3105</v>
      </c>
      <c r="E4859" s="59" t="s">
        <v>8275</v>
      </c>
      <c r="F4859" t="s">
        <v>2559</v>
      </c>
      <c r="G4859" t="s">
        <v>2560</v>
      </c>
      <c r="H4859" t="s">
        <v>2561</v>
      </c>
      <c r="I4859" s="52">
        <v>45537</v>
      </c>
      <c r="J4859" t="s">
        <v>2457</v>
      </c>
      <c r="K4859">
        <v>5530</v>
      </c>
      <c r="L4859" s="73">
        <v>36.170816307589597</v>
      </c>
      <c r="M4859">
        <v>4708</v>
      </c>
      <c r="N4859">
        <v>0.96910251982477202</v>
      </c>
      <c r="O4859" s="73">
        <v>34.4182414108909</v>
      </c>
      <c r="P4859">
        <v>4708</v>
      </c>
      <c r="Q4859">
        <v>0.96910251982477202</v>
      </c>
      <c r="R4859">
        <v>4792</v>
      </c>
      <c r="S4859">
        <v>0.94189238047559298</v>
      </c>
      <c r="T4859">
        <v>42.113255101697902</v>
      </c>
      <c r="U4859">
        <v>0.73204495948404402</v>
      </c>
      <c r="V4859">
        <v>3644</v>
      </c>
      <c r="W4859">
        <v>8.2872800106962005E-2</v>
      </c>
      <c r="X4859">
        <v>565</v>
      </c>
      <c r="Y4859">
        <v>5297</v>
      </c>
      <c r="Z4859">
        <v>0.98069072661464696</v>
      </c>
      <c r="AA4859">
        <v>48.695878555592103</v>
      </c>
      <c r="AB4859">
        <v>2623</v>
      </c>
      <c r="AC4859">
        <v>0.62782741320053204</v>
      </c>
      <c r="AD4859">
        <v>2701</v>
      </c>
      <c r="AE4859">
        <v>0.36802735366100198</v>
      </c>
      <c r="AF4859">
        <v>206</v>
      </c>
      <c r="AG4859">
        <v>4.1452331384650397E-3</v>
      </c>
      <c r="AH4859">
        <v>2.8969449321105201E-3</v>
      </c>
      <c r="AI4859">
        <v>152</v>
      </c>
      <c r="AJ4859" s="73">
        <v>33.864887677066498</v>
      </c>
      <c r="AK4859">
        <v>4708</v>
      </c>
      <c r="AL4859">
        <v>0.96910251982477202</v>
      </c>
      <c r="AM4859">
        <v>9.61050685984109E-4</v>
      </c>
      <c r="AN4859">
        <v>7</v>
      </c>
      <c r="AO4859">
        <v>1.4757157586369101E-3</v>
      </c>
      <c r="AP4859">
        <v>7</v>
      </c>
      <c r="AQ4859">
        <v>5251</v>
      </c>
      <c r="AR4859">
        <v>0.99539246009518101</v>
      </c>
      <c r="AS4859">
        <v>9.9846900715223307E-3</v>
      </c>
      <c r="AT4859">
        <v>13</v>
      </c>
      <c r="AU4859">
        <v>6.8458992886428604E-3</v>
      </c>
      <c r="AV4859">
        <v>15</v>
      </c>
      <c r="AW4859">
        <v>5271</v>
      </c>
      <c r="AX4859">
        <v>0.99527609457644595</v>
      </c>
      <c r="AY4859" s="73">
        <v>43.450276854105397</v>
      </c>
      <c r="AZ4859">
        <v>4708</v>
      </c>
      <c r="BA4859">
        <v>0.96910251982477202</v>
      </c>
      <c r="BB4859">
        <v>5222</v>
      </c>
      <c r="BC4859">
        <v>0.98987994710411698</v>
      </c>
      <c r="BD4859">
        <v>22</v>
      </c>
      <c r="BE4859">
        <v>4.0367972324268104E-3</v>
      </c>
      <c r="BF4859">
        <v>36.170816307589597</v>
      </c>
      <c r="BG4859">
        <v>34.4182414108909</v>
      </c>
      <c r="BH4859">
        <v>43.450276854105397</v>
      </c>
      <c r="BI4859">
        <v>33.864887677066498</v>
      </c>
    </row>
    <row r="4860" spans="1:61" x14ac:dyDescent="0.25">
      <c r="A4860" s="10" t="str">
        <f>VLOOKUP(D4860,'Index-Relations'!E:F,2,FALSE)</f>
        <v>ESG</v>
      </c>
      <c r="B4860" t="s">
        <v>3450</v>
      </c>
      <c r="C4860" s="53" t="s">
        <v>3350</v>
      </c>
      <c r="D4860" s="59" t="s">
        <v>3105</v>
      </c>
      <c r="E4860" s="59" t="s">
        <v>8276</v>
      </c>
      <c r="F4860" t="s">
        <v>2559</v>
      </c>
      <c r="G4860" t="s">
        <v>2560</v>
      </c>
      <c r="H4860" t="s">
        <v>2561</v>
      </c>
      <c r="I4860" s="52">
        <v>45505</v>
      </c>
      <c r="J4860" t="s">
        <v>2457</v>
      </c>
      <c r="K4860">
        <v>5546</v>
      </c>
      <c r="L4860" s="73">
        <v>36.075389590701803</v>
      </c>
      <c r="M4860">
        <v>4719</v>
      </c>
      <c r="N4860">
        <v>0.96901701311577804</v>
      </c>
      <c r="O4860" s="73">
        <v>34.328305468197001</v>
      </c>
      <c r="P4860">
        <v>4719</v>
      </c>
      <c r="Q4860">
        <v>0.96901701311577804</v>
      </c>
      <c r="R4860">
        <v>4805</v>
      </c>
      <c r="S4860">
        <v>0.94207996138351102</v>
      </c>
      <c r="T4860">
        <v>42.199680686668202</v>
      </c>
      <c r="U4860">
        <v>0.72470613549055296</v>
      </c>
      <c r="V4860">
        <v>3652</v>
      </c>
      <c r="W4860">
        <v>8.4334016141245E-2</v>
      </c>
      <c r="X4860">
        <v>568</v>
      </c>
      <c r="Y4860">
        <v>5308</v>
      </c>
      <c r="Z4860">
        <v>0.98012854455393295</v>
      </c>
      <c r="AA4860">
        <v>69.973900891904606</v>
      </c>
      <c r="AB4860">
        <v>2555</v>
      </c>
      <c r="AC4860">
        <v>0.61468456610973699</v>
      </c>
      <c r="AD4860">
        <v>2731</v>
      </c>
      <c r="AE4860">
        <v>0.364809831798586</v>
      </c>
      <c r="AF4860">
        <v>260</v>
      </c>
      <c r="AG4860">
        <v>2.05056020916763E-2</v>
      </c>
      <c r="AH4860">
        <v>2.83286643870264E-3</v>
      </c>
      <c r="AI4860">
        <v>155</v>
      </c>
      <c r="AJ4860" s="73">
        <v>33.745727284738201</v>
      </c>
      <c r="AK4860">
        <v>4719</v>
      </c>
      <c r="AL4860">
        <v>0.96901701311577804</v>
      </c>
      <c r="AM4860">
        <v>1.0440406245762501E-3</v>
      </c>
      <c r="AN4860">
        <v>7</v>
      </c>
      <c r="AO4860">
        <v>1.4592607309305099E-3</v>
      </c>
      <c r="AP4860">
        <v>7</v>
      </c>
      <c r="AQ4860">
        <v>5239</v>
      </c>
      <c r="AR4860">
        <v>0.99394153271899</v>
      </c>
      <c r="AS4860">
        <v>9.7607607368735607E-3</v>
      </c>
      <c r="AT4860">
        <v>13</v>
      </c>
      <c r="AU4860">
        <v>5.7756479125396802E-3</v>
      </c>
      <c r="AV4860">
        <v>14</v>
      </c>
      <c r="AW4860">
        <v>5265</v>
      </c>
      <c r="AX4860">
        <v>0.99418979123915596</v>
      </c>
      <c r="AY4860" s="73">
        <v>43.407078259696299</v>
      </c>
      <c r="AZ4860">
        <v>4719</v>
      </c>
      <c r="BA4860">
        <v>0.96901701311577804</v>
      </c>
      <c r="BB4860">
        <v>5210</v>
      </c>
      <c r="BC4860">
        <v>0.98812202319872899</v>
      </c>
      <c r="BD4860">
        <v>22</v>
      </c>
      <c r="BE4860">
        <v>4.3602487893308799E-3</v>
      </c>
      <c r="BF4860">
        <v>36.075389590701803</v>
      </c>
      <c r="BG4860">
        <v>34.328305468197001</v>
      </c>
      <c r="BH4860">
        <v>43.407078259696299</v>
      </c>
      <c r="BI4860">
        <v>33.745727284738201</v>
      </c>
    </row>
    <row r="4861" spans="1:61" x14ac:dyDescent="0.25">
      <c r="A4861" s="10" t="str">
        <f>VLOOKUP(D4861,'Index-Relations'!E:F,2,FALSE)</f>
        <v>ESG</v>
      </c>
      <c r="B4861" t="s">
        <v>3450</v>
      </c>
      <c r="C4861" s="53" t="s">
        <v>2765</v>
      </c>
      <c r="D4861" s="59" t="s">
        <v>3105</v>
      </c>
      <c r="E4861" s="59" t="s">
        <v>8277</v>
      </c>
      <c r="F4861" t="s">
        <v>2559</v>
      </c>
      <c r="G4861" t="s">
        <v>2560</v>
      </c>
      <c r="H4861" t="s">
        <v>2561</v>
      </c>
      <c r="I4861" s="52">
        <v>45474</v>
      </c>
      <c r="J4861" t="s">
        <v>2457</v>
      </c>
      <c r="K4861">
        <v>5563</v>
      </c>
      <c r="L4861" s="73">
        <v>36.262487249126202</v>
      </c>
      <c r="M4861">
        <v>4740</v>
      </c>
      <c r="N4861">
        <v>0.96806797339341299</v>
      </c>
      <c r="O4861" s="73">
        <v>34.5477838539761</v>
      </c>
      <c r="P4861">
        <v>4740</v>
      </c>
      <c r="Q4861">
        <v>0.96806797339341299</v>
      </c>
      <c r="R4861">
        <v>4825</v>
      </c>
      <c r="S4861">
        <v>0.94183657512407204</v>
      </c>
      <c r="T4861">
        <v>42.350609934662003</v>
      </c>
      <c r="U4861">
        <v>0.72161598388154202</v>
      </c>
      <c r="V4861">
        <v>3667</v>
      </c>
      <c r="W4861">
        <v>8.4619337968646097E-2</v>
      </c>
      <c r="X4861">
        <v>570</v>
      </c>
      <c r="Y4861">
        <v>5327</v>
      </c>
      <c r="Z4861">
        <v>0.98050511292148601</v>
      </c>
      <c r="AA4861">
        <v>52.147733605507298</v>
      </c>
      <c r="AB4861">
        <v>2517</v>
      </c>
      <c r="AC4861">
        <v>0.60139178845679797</v>
      </c>
      <c r="AD4861">
        <v>2786</v>
      </c>
      <c r="AE4861">
        <v>0.37839929377107501</v>
      </c>
      <c r="AF4861">
        <v>260</v>
      </c>
      <c r="AG4861">
        <v>2.0208917772125499E-2</v>
      </c>
      <c r="AH4861">
        <v>2.7647226402993099E-3</v>
      </c>
      <c r="AI4861">
        <v>154</v>
      </c>
      <c r="AJ4861" s="73">
        <v>33.8747503222205</v>
      </c>
      <c r="AK4861">
        <v>4740</v>
      </c>
      <c r="AL4861">
        <v>0.96806797339341299</v>
      </c>
      <c r="AM4861">
        <v>1.0293610770002899E-3</v>
      </c>
      <c r="AN4861">
        <v>7</v>
      </c>
      <c r="AO4861">
        <v>1.484469190629E-3</v>
      </c>
      <c r="AP4861">
        <v>7</v>
      </c>
      <c r="AQ4861">
        <v>5259</v>
      </c>
      <c r="AR4861">
        <v>0.99371068910037197</v>
      </c>
      <c r="AS4861">
        <v>9.6335157621844306E-3</v>
      </c>
      <c r="AT4861">
        <v>13</v>
      </c>
      <c r="AU4861">
        <v>5.8389952605136701E-3</v>
      </c>
      <c r="AV4861">
        <v>14</v>
      </c>
      <c r="AW4861">
        <v>5285</v>
      </c>
      <c r="AX4861">
        <v>0.99402619179075502</v>
      </c>
      <c r="AY4861" s="73">
        <v>43.5872032816808</v>
      </c>
      <c r="AZ4861">
        <v>4740</v>
      </c>
      <c r="BA4861">
        <v>0.96806797339341299</v>
      </c>
      <c r="BB4861">
        <v>5230</v>
      </c>
      <c r="BC4861">
        <v>0.98799925933609301</v>
      </c>
      <c r="BD4861">
        <v>22</v>
      </c>
      <c r="BE4861">
        <v>4.2269605736496704E-3</v>
      </c>
      <c r="BF4861">
        <v>36.262487249126202</v>
      </c>
      <c r="BG4861">
        <v>34.5477838539761</v>
      </c>
      <c r="BH4861">
        <v>43.5872032816808</v>
      </c>
      <c r="BI4861">
        <v>33.8747503222205</v>
      </c>
    </row>
    <row r="4862" spans="1:61" x14ac:dyDescent="0.25">
      <c r="A4862" s="10" t="str">
        <f>VLOOKUP(D4862,'Index-Relations'!E:F,2,FALSE)</f>
        <v>ESG</v>
      </c>
      <c r="B4862" t="s">
        <v>3450</v>
      </c>
      <c r="C4862" s="53" t="s">
        <v>2766</v>
      </c>
      <c r="D4862" s="59" t="s">
        <v>3105</v>
      </c>
      <c r="E4862" s="59" t="s">
        <v>8278</v>
      </c>
      <c r="F4862" t="s">
        <v>2559</v>
      </c>
      <c r="G4862" t="s">
        <v>2560</v>
      </c>
      <c r="H4862" t="s">
        <v>2561</v>
      </c>
      <c r="I4862" s="52">
        <v>45446</v>
      </c>
      <c r="J4862" t="s">
        <v>2457</v>
      </c>
      <c r="K4862">
        <v>4887</v>
      </c>
      <c r="L4862" s="73">
        <v>37.143610465879</v>
      </c>
      <c r="M4862">
        <v>4341</v>
      </c>
      <c r="N4862">
        <v>0.98187334970104501</v>
      </c>
      <c r="O4862" s="73">
        <v>35.397384010937003</v>
      </c>
      <c r="P4862">
        <v>4341</v>
      </c>
      <c r="Q4862">
        <v>0.98187334970104501</v>
      </c>
      <c r="R4862">
        <v>4399</v>
      </c>
      <c r="S4862">
        <v>0.96053230243643395</v>
      </c>
      <c r="T4862">
        <v>42.213386642242199</v>
      </c>
      <c r="U4862">
        <v>0.71752819289960101</v>
      </c>
      <c r="V4862">
        <v>3246</v>
      </c>
      <c r="W4862">
        <v>7.9619907777718699E-2</v>
      </c>
      <c r="X4862">
        <v>505</v>
      </c>
      <c r="Y4862">
        <v>4756</v>
      </c>
      <c r="Z4862">
        <v>0.988792782871175</v>
      </c>
      <c r="AA4862">
        <v>53.364365116919998</v>
      </c>
      <c r="AB4862">
        <v>2264</v>
      </c>
      <c r="AC4862">
        <v>0.61521267783114397</v>
      </c>
      <c r="AD4862">
        <v>2470</v>
      </c>
      <c r="AE4862">
        <v>0.37292657599799001</v>
      </c>
      <c r="AF4862">
        <v>153</v>
      </c>
      <c r="AG4862">
        <v>1.1860746170865201E-2</v>
      </c>
      <c r="AH4862">
        <v>1.7952832156027201E-3</v>
      </c>
      <c r="AI4862">
        <v>110</v>
      </c>
      <c r="AJ4862" s="73">
        <v>34.570023138102997</v>
      </c>
      <c r="AK4862">
        <v>4341</v>
      </c>
      <c r="AL4862">
        <v>0.98187334970104501</v>
      </c>
      <c r="AM4862">
        <v>8.1602671504007204E-4</v>
      </c>
      <c r="AN4862">
        <v>5</v>
      </c>
      <c r="AO4862">
        <v>1.2707977830264999E-3</v>
      </c>
      <c r="AP4862">
        <v>5</v>
      </c>
      <c r="AQ4862">
        <v>4694</v>
      </c>
      <c r="AR4862">
        <v>0.99672501290091398</v>
      </c>
      <c r="AS4862">
        <v>9.9195186645667892E-3</v>
      </c>
      <c r="AT4862">
        <v>12</v>
      </c>
      <c r="AU4862">
        <v>5.9822737874510598E-3</v>
      </c>
      <c r="AV4862">
        <v>13</v>
      </c>
      <c r="AW4862">
        <v>4712</v>
      </c>
      <c r="AX4862">
        <v>0.99692586780398396</v>
      </c>
      <c r="AY4862" s="73">
        <v>44.639833044316902</v>
      </c>
      <c r="AZ4862">
        <v>4341</v>
      </c>
      <c r="BA4862">
        <v>0.98187334970104501</v>
      </c>
      <c r="BB4862">
        <v>4672</v>
      </c>
      <c r="BC4862">
        <v>0.99318833439390197</v>
      </c>
      <c r="BD4862">
        <v>17</v>
      </c>
      <c r="BE4862">
        <v>2.26588072398588E-3</v>
      </c>
      <c r="BF4862">
        <v>37.143610465879</v>
      </c>
      <c r="BG4862">
        <v>35.397384010937003</v>
      </c>
      <c r="BH4862">
        <v>44.639833044316902</v>
      </c>
      <c r="BI4862">
        <v>34.570023138102997</v>
      </c>
    </row>
    <row r="4863" spans="1:61" x14ac:dyDescent="0.25">
      <c r="A4863" s="10" t="str">
        <f>VLOOKUP(D4863,'Index-Relations'!E:F,2,FALSE)</f>
        <v>ESG</v>
      </c>
      <c r="B4863" t="s">
        <v>3450</v>
      </c>
      <c r="C4863" s="53" t="s">
        <v>2767</v>
      </c>
      <c r="D4863" s="59" t="s">
        <v>3105</v>
      </c>
      <c r="E4863" s="59" t="s">
        <v>8279</v>
      </c>
      <c r="F4863" t="s">
        <v>2559</v>
      </c>
      <c r="G4863" t="s">
        <v>2560</v>
      </c>
      <c r="H4863" t="s">
        <v>2561</v>
      </c>
      <c r="I4863" s="52">
        <v>45413</v>
      </c>
      <c r="J4863" t="s">
        <v>2457</v>
      </c>
      <c r="K4863">
        <v>4899</v>
      </c>
      <c r="L4863" s="73">
        <v>36.976927153170003</v>
      </c>
      <c r="M4863">
        <v>4353</v>
      </c>
      <c r="N4863">
        <v>0.98118271339345497</v>
      </c>
      <c r="O4863" s="73">
        <v>35.131299382728002</v>
      </c>
      <c r="P4863">
        <v>4353</v>
      </c>
      <c r="Q4863">
        <v>0.98118271339345497</v>
      </c>
      <c r="R4863">
        <v>4412</v>
      </c>
      <c r="S4863">
        <v>0.96008518608260396</v>
      </c>
      <c r="T4863">
        <v>42.2680748230338</v>
      </c>
      <c r="U4863">
        <v>0.71591131635066996</v>
      </c>
      <c r="V4863">
        <v>3256</v>
      </c>
      <c r="W4863">
        <v>7.9043677372135301E-2</v>
      </c>
      <c r="X4863">
        <v>507</v>
      </c>
      <c r="Y4863">
        <v>4765</v>
      </c>
      <c r="Z4863">
        <v>0.98832342156353303</v>
      </c>
      <c r="AA4863">
        <v>55.564971420945703</v>
      </c>
      <c r="AB4863">
        <v>2269</v>
      </c>
      <c r="AC4863">
        <v>0.60964638650949099</v>
      </c>
      <c r="AD4863">
        <v>2474</v>
      </c>
      <c r="AE4863">
        <v>0.37798489348560699</v>
      </c>
      <c r="AF4863">
        <v>156</v>
      </c>
      <c r="AG4863">
        <v>1.23687200049011E-2</v>
      </c>
      <c r="AH4863">
        <v>1.6880140163550901E-3</v>
      </c>
      <c r="AI4863">
        <v>109</v>
      </c>
      <c r="AJ4863" s="73">
        <v>34.505113303595998</v>
      </c>
      <c r="AK4863">
        <v>4353</v>
      </c>
      <c r="AL4863">
        <v>0.98118271339345497</v>
      </c>
      <c r="AM4863">
        <v>8.3767685711889299E-4</v>
      </c>
      <c r="AN4863">
        <v>5</v>
      </c>
      <c r="AO4863">
        <v>1.3355580278107701E-3</v>
      </c>
      <c r="AP4863">
        <v>5</v>
      </c>
      <c r="AQ4863">
        <v>4702</v>
      </c>
      <c r="AR4863">
        <v>0.99625921549141405</v>
      </c>
      <c r="AS4863">
        <v>9.97944326416207E-3</v>
      </c>
      <c r="AT4863">
        <v>12</v>
      </c>
      <c r="AU4863">
        <v>4.71269655698325E-3</v>
      </c>
      <c r="AV4863">
        <v>12</v>
      </c>
      <c r="AW4863">
        <v>4724</v>
      </c>
      <c r="AX4863">
        <v>0.99673651987086997</v>
      </c>
      <c r="AY4863" s="73">
        <v>44.464434831196897</v>
      </c>
      <c r="AZ4863">
        <v>4353</v>
      </c>
      <c r="BA4863">
        <v>0.98118271339345497</v>
      </c>
      <c r="BB4863">
        <v>4681</v>
      </c>
      <c r="BC4863">
        <v>0.99286591586966499</v>
      </c>
      <c r="BD4863">
        <v>16</v>
      </c>
      <c r="BE4863">
        <v>2.0577415939380499E-3</v>
      </c>
      <c r="BF4863">
        <v>36.976927153170003</v>
      </c>
      <c r="BG4863">
        <v>35.131299382728002</v>
      </c>
      <c r="BH4863">
        <v>44.464434831196897</v>
      </c>
      <c r="BI4863">
        <v>34.505113303595998</v>
      </c>
    </row>
    <row r="4864" spans="1:61" x14ac:dyDescent="0.25">
      <c r="A4864" s="10" t="str">
        <f>VLOOKUP(D4864,'Index-Relations'!E:F,2,FALSE)</f>
        <v>ESG</v>
      </c>
      <c r="B4864" t="s">
        <v>3450</v>
      </c>
      <c r="C4864" s="53" t="s">
        <v>2768</v>
      </c>
      <c r="D4864" s="59" t="s">
        <v>3105</v>
      </c>
      <c r="E4864" s="59" t="s">
        <v>8280</v>
      </c>
      <c r="F4864" t="s">
        <v>2559</v>
      </c>
      <c r="G4864" t="s">
        <v>2560</v>
      </c>
      <c r="H4864" t="s">
        <v>2561</v>
      </c>
      <c r="I4864" s="52">
        <v>45383</v>
      </c>
      <c r="J4864" t="s">
        <v>2457</v>
      </c>
      <c r="K4864">
        <v>4910</v>
      </c>
      <c r="L4864">
        <v>34.896851371677997</v>
      </c>
      <c r="M4864">
        <v>4310</v>
      </c>
      <c r="N4864">
        <v>0.97847142862510805</v>
      </c>
      <c r="O4864">
        <v>31.3237390837911</v>
      </c>
      <c r="P4864">
        <v>4310</v>
      </c>
      <c r="Q4864">
        <v>0.97847142862510805</v>
      </c>
      <c r="R4864">
        <v>4423</v>
      </c>
      <c r="S4864">
        <v>0.958998981066851</v>
      </c>
      <c r="T4864">
        <v>42.163169741575302</v>
      </c>
      <c r="U4864">
        <v>0.71614938064050404</v>
      </c>
      <c r="V4864">
        <v>3263</v>
      </c>
      <c r="W4864">
        <v>7.8833993662878493E-2</v>
      </c>
      <c r="X4864">
        <v>507</v>
      </c>
      <c r="Y4864">
        <v>4776</v>
      </c>
      <c r="Z4864">
        <v>0.98757128931705396</v>
      </c>
      <c r="AA4864">
        <v>52.611677374904602</v>
      </c>
      <c r="AB4864">
        <v>2271</v>
      </c>
      <c r="AC4864">
        <v>0.60525338934526496</v>
      </c>
      <c r="AD4864">
        <v>2483</v>
      </c>
      <c r="AE4864">
        <v>0.381607382181888</v>
      </c>
      <c r="AF4864">
        <v>156</v>
      </c>
      <c r="AG4864">
        <v>1.3139228472845399E-2</v>
      </c>
      <c r="AH4864">
        <v>1.6733128913415001E-3</v>
      </c>
      <c r="AI4864">
        <v>109</v>
      </c>
      <c r="AJ4864">
        <v>31.670466848882999</v>
      </c>
      <c r="AK4864">
        <v>4310</v>
      </c>
      <c r="AL4864">
        <v>0.97847142862510805</v>
      </c>
      <c r="AM4864">
        <v>4.67979443904359E-4</v>
      </c>
      <c r="AN4864">
        <v>4</v>
      </c>
      <c r="AO4864">
        <v>1.31171391826502E-3</v>
      </c>
      <c r="AP4864">
        <v>5</v>
      </c>
      <c r="AQ4864">
        <v>4712</v>
      </c>
      <c r="AR4864">
        <v>0.99636390149225695</v>
      </c>
      <c r="AS4864">
        <v>9.6600737332090993E-3</v>
      </c>
      <c r="AT4864">
        <v>12</v>
      </c>
      <c r="AU4864">
        <v>4.6765834576297802E-3</v>
      </c>
      <c r="AV4864">
        <v>12</v>
      </c>
      <c r="AW4864">
        <v>4734</v>
      </c>
      <c r="AX4864">
        <v>0.99680991443100597</v>
      </c>
      <c r="AY4864">
        <v>43.922941236686903</v>
      </c>
      <c r="AZ4864">
        <v>4310</v>
      </c>
      <c r="BA4864">
        <v>0.97847142862510805</v>
      </c>
      <c r="BB4864">
        <v>4691</v>
      </c>
      <c r="BC4864">
        <v>0.99305148934198095</v>
      </c>
      <c r="BD4864">
        <v>16</v>
      </c>
      <c r="BE4864">
        <v>2.0006982320108901E-3</v>
      </c>
      <c r="BF4864">
        <v>36.725853036007997</v>
      </c>
      <c r="BG4864">
        <v>34.852892179210897</v>
      </c>
      <c r="BH4864">
        <v>44.313808912924003</v>
      </c>
      <c r="BI4864">
        <v>34.220672710902001</v>
      </c>
    </row>
    <row r="4865" spans="1:61" x14ac:dyDescent="0.25">
      <c r="A4865" s="10" t="str">
        <f>VLOOKUP(D4865,'Index-Relations'!E:F,2,FALSE)</f>
        <v>ESG</v>
      </c>
      <c r="B4865" t="s">
        <v>3450</v>
      </c>
      <c r="C4865" s="53" t="s">
        <v>2769</v>
      </c>
      <c r="D4865" s="59" t="s">
        <v>3105</v>
      </c>
      <c r="E4865" s="59" t="s">
        <v>8281</v>
      </c>
      <c r="F4865" t="s">
        <v>2559</v>
      </c>
      <c r="G4865" t="s">
        <v>2560</v>
      </c>
      <c r="H4865" t="s">
        <v>2561</v>
      </c>
      <c r="I4865" s="52">
        <v>45352</v>
      </c>
      <c r="J4865" t="s">
        <v>2457</v>
      </c>
      <c r="K4865">
        <v>4929</v>
      </c>
      <c r="L4865">
        <v>34.852449077296797</v>
      </c>
      <c r="M4865">
        <v>4246</v>
      </c>
      <c r="N4865">
        <v>0.97430980083239305</v>
      </c>
      <c r="O4865">
        <v>31.159367171964099</v>
      </c>
      <c r="P4865">
        <v>4246</v>
      </c>
      <c r="Q4865">
        <v>0.97430980083239305</v>
      </c>
      <c r="R4865">
        <v>4438</v>
      </c>
      <c r="S4865">
        <v>0.95744667046169896</v>
      </c>
      <c r="T4865">
        <v>42.067940716218203</v>
      </c>
      <c r="U4865">
        <v>0.70901535630347201</v>
      </c>
      <c r="V4865">
        <v>3218</v>
      </c>
      <c r="W4865">
        <v>7.6621605288760594E-2</v>
      </c>
      <c r="X4865">
        <v>462</v>
      </c>
      <c r="Y4865">
        <v>4795</v>
      </c>
      <c r="Z4865">
        <v>0.98735685590188405</v>
      </c>
      <c r="AA4865">
        <v>52.4684503859486</v>
      </c>
      <c r="AB4865">
        <v>2274</v>
      </c>
      <c r="AC4865">
        <v>0.59938546586626695</v>
      </c>
      <c r="AD4865">
        <v>2498</v>
      </c>
      <c r="AE4865">
        <v>0.38683267069549698</v>
      </c>
      <c r="AF4865">
        <v>157</v>
      </c>
      <c r="AG4865">
        <v>1.37818634382347E-2</v>
      </c>
      <c r="AH4865">
        <v>1.24842064235165E-3</v>
      </c>
      <c r="AI4865">
        <v>79</v>
      </c>
      <c r="AJ4865">
        <v>31.579049971720099</v>
      </c>
      <c r="AK4865">
        <v>4246</v>
      </c>
      <c r="AL4865">
        <v>0.97430980083239305</v>
      </c>
      <c r="AM4865">
        <v>5.0736708053208501E-4</v>
      </c>
      <c r="AN4865">
        <v>4</v>
      </c>
      <c r="AO4865">
        <v>1.28783531898485E-3</v>
      </c>
      <c r="AP4865">
        <v>5</v>
      </c>
      <c r="AQ4865">
        <v>4731</v>
      </c>
      <c r="AR4865">
        <v>0.99649693210120505</v>
      </c>
      <c r="AS4865">
        <v>9.4787073500816506E-3</v>
      </c>
      <c r="AT4865">
        <v>12</v>
      </c>
      <c r="AU4865">
        <v>4.7896783355643796E-3</v>
      </c>
      <c r="AV4865">
        <v>12</v>
      </c>
      <c r="AW4865">
        <v>4749</v>
      </c>
      <c r="AX4865">
        <v>0.99649866521389796</v>
      </c>
      <c r="AY4865">
        <v>43.965167327777898</v>
      </c>
      <c r="AZ4865">
        <v>4246</v>
      </c>
      <c r="BA4865">
        <v>0.97430980083239305</v>
      </c>
      <c r="BB4865">
        <v>4710</v>
      </c>
      <c r="BC4865">
        <v>0.993409042837191</v>
      </c>
      <c r="BD4865">
        <v>16</v>
      </c>
      <c r="BE4865">
        <v>1.80005394502882E-3</v>
      </c>
      <c r="BF4865">
        <v>36.673393624187497</v>
      </c>
      <c r="BG4865">
        <v>34.715323034437198</v>
      </c>
      <c r="BH4865">
        <v>44.350125182365304</v>
      </c>
      <c r="BI4865">
        <v>34.162144126837397</v>
      </c>
    </row>
    <row r="4866" spans="1:61" x14ac:dyDescent="0.25">
      <c r="A4866" s="10" t="str">
        <f>VLOOKUP(D4866,'Index-Relations'!E:F,2,FALSE)</f>
        <v>ESG</v>
      </c>
      <c r="B4866" t="s">
        <v>3450</v>
      </c>
      <c r="C4866" s="53" t="s">
        <v>2770</v>
      </c>
      <c r="D4866" s="59" t="s">
        <v>3105</v>
      </c>
      <c r="E4866" s="59" t="s">
        <v>8282</v>
      </c>
      <c r="F4866" t="s">
        <v>2559</v>
      </c>
      <c r="G4866" t="s">
        <v>2560</v>
      </c>
      <c r="H4866" t="s">
        <v>2561</v>
      </c>
      <c r="I4866" s="52">
        <v>45323</v>
      </c>
      <c r="J4866" t="s">
        <v>2457</v>
      </c>
      <c r="K4866">
        <v>4936</v>
      </c>
      <c r="L4866">
        <v>35.557471104444097</v>
      </c>
      <c r="M4866">
        <v>4215</v>
      </c>
      <c r="N4866">
        <v>0.97300819292695095</v>
      </c>
      <c r="O4866">
        <v>31.849743288944499</v>
      </c>
      <c r="P4866">
        <v>4215</v>
      </c>
      <c r="Q4866">
        <v>0.97300819292695095</v>
      </c>
      <c r="R4866">
        <v>4444</v>
      </c>
      <c r="S4866">
        <v>0.95968732674432899</v>
      </c>
      <c r="T4866">
        <v>41.9044247661285</v>
      </c>
      <c r="U4866">
        <v>0.70198255677289301</v>
      </c>
      <c r="V4866">
        <v>3191</v>
      </c>
      <c r="W4866">
        <v>7.5128360218492202E-2</v>
      </c>
      <c r="X4866">
        <v>440</v>
      </c>
      <c r="Y4866">
        <v>4797</v>
      </c>
      <c r="Z4866">
        <v>0.98823952293272499</v>
      </c>
      <c r="AA4866">
        <v>54.132563912504096</v>
      </c>
      <c r="AB4866">
        <v>2225</v>
      </c>
      <c r="AC4866">
        <v>0.59394191150923203</v>
      </c>
      <c r="AD4866">
        <v>2549</v>
      </c>
      <c r="AE4866">
        <v>0.39324154453391602</v>
      </c>
      <c r="AF4866">
        <v>162</v>
      </c>
      <c r="AG4866">
        <v>1.2816543956850401E-2</v>
      </c>
      <c r="AH4866">
        <v>1.1705015634846799E-3</v>
      </c>
      <c r="AI4866">
        <v>69</v>
      </c>
      <c r="AJ4866">
        <v>32.191023250302898</v>
      </c>
      <c r="AK4866">
        <v>4215</v>
      </c>
      <c r="AL4866">
        <v>0.97300819292695095</v>
      </c>
      <c r="AM4866">
        <v>5.1350744162867099E-4</v>
      </c>
      <c r="AN4866">
        <v>4</v>
      </c>
      <c r="AO4866">
        <v>1.0341788948571701E-3</v>
      </c>
      <c r="AP4866">
        <v>4</v>
      </c>
      <c r="AQ4866">
        <v>4728</v>
      </c>
      <c r="AR4866">
        <v>0.99575458644867199</v>
      </c>
      <c r="AS4866">
        <v>8.9650046264698399E-3</v>
      </c>
      <c r="AT4866">
        <v>12</v>
      </c>
      <c r="AU4866">
        <v>4.7212679088849199E-3</v>
      </c>
      <c r="AV4866">
        <v>12</v>
      </c>
      <c r="AW4866">
        <v>4748</v>
      </c>
      <c r="AX4866">
        <v>0.99593771211882898</v>
      </c>
      <c r="AY4866">
        <v>44.588288683360403</v>
      </c>
      <c r="AZ4866">
        <v>4215</v>
      </c>
      <c r="BA4866">
        <v>0.97300819292695095</v>
      </c>
      <c r="BB4866">
        <v>4705</v>
      </c>
      <c r="BC4866">
        <v>0.99228530736659804</v>
      </c>
      <c r="BD4866">
        <v>19</v>
      </c>
      <c r="BE4866">
        <v>2.4351001872159601E-3</v>
      </c>
      <c r="BF4866">
        <v>37.273275169762002</v>
      </c>
      <c r="BG4866">
        <v>35.308921815940401</v>
      </c>
      <c r="BH4866">
        <v>44.861401632987203</v>
      </c>
      <c r="BI4866">
        <v>34.691631505407798</v>
      </c>
    </row>
    <row r="4867" spans="1:61" x14ac:dyDescent="0.25">
      <c r="A4867" s="10" t="str">
        <f>VLOOKUP(D4867,'Index-Relations'!E:F,2,FALSE)</f>
        <v>ESG</v>
      </c>
      <c r="B4867" t="s">
        <v>3450</v>
      </c>
      <c r="C4867" s="53" t="s">
        <v>2760</v>
      </c>
      <c r="D4867" s="59" t="s">
        <v>1857</v>
      </c>
      <c r="E4867" s="59" t="s">
        <v>8283</v>
      </c>
      <c r="F4867" t="s">
        <v>1858</v>
      </c>
      <c r="G4867" t="s">
        <v>1857</v>
      </c>
      <c r="H4867" t="s">
        <v>1859</v>
      </c>
      <c r="I4867" s="52">
        <v>45658</v>
      </c>
      <c r="J4867" t="s">
        <v>2457</v>
      </c>
      <c r="K4867">
        <v>29</v>
      </c>
      <c r="L4867" s="73">
        <v>48.486987374742903</v>
      </c>
      <c r="M4867">
        <v>28</v>
      </c>
      <c r="N4867">
        <v>0.98756826074033599</v>
      </c>
      <c r="O4867" s="73">
        <v>45.766319912409998</v>
      </c>
      <c r="P4867">
        <v>28</v>
      </c>
      <c r="Q4867">
        <v>0.98756826074033599</v>
      </c>
      <c r="R4867">
        <v>27</v>
      </c>
      <c r="S4867">
        <v>0.93098759041597101</v>
      </c>
      <c r="T4867">
        <v>61.546513061840898</v>
      </c>
      <c r="U4867">
        <v>0.98941414362922697</v>
      </c>
      <c r="V4867">
        <v>29</v>
      </c>
      <c r="W4867">
        <v>2.7822349619503203E-4</v>
      </c>
      <c r="X4867">
        <v>2</v>
      </c>
      <c r="Y4867">
        <v>29</v>
      </c>
      <c r="Z4867">
        <v>1</v>
      </c>
      <c r="AA4867">
        <v>299.64669095246597</v>
      </c>
      <c r="AB4867">
        <v>29</v>
      </c>
      <c r="AC4867">
        <v>0.999999999999999</v>
      </c>
      <c r="AD4867">
        <v>0</v>
      </c>
      <c r="AE4867">
        <v>0</v>
      </c>
      <c r="AF4867">
        <v>0</v>
      </c>
      <c r="AG4867">
        <v>1.1102E-16</v>
      </c>
      <c r="AH4867">
        <v>6.5553175490102996E-3</v>
      </c>
      <c r="AI4867">
        <v>6</v>
      </c>
      <c r="AJ4867" s="73">
        <v>49.193366003630999</v>
      </c>
      <c r="AK4867">
        <v>28</v>
      </c>
      <c r="AL4867">
        <v>0.98756826074033599</v>
      </c>
      <c r="AM4867">
        <v>0</v>
      </c>
      <c r="AN4867">
        <v>0</v>
      </c>
      <c r="AO4867">
        <v>0</v>
      </c>
      <c r="AP4867">
        <v>0</v>
      </c>
      <c r="AQ4867">
        <v>29</v>
      </c>
      <c r="AR4867">
        <v>1</v>
      </c>
      <c r="AS4867">
        <v>0</v>
      </c>
      <c r="AT4867">
        <v>0</v>
      </c>
      <c r="AU4867">
        <v>0</v>
      </c>
      <c r="AV4867">
        <v>0</v>
      </c>
      <c r="AW4867">
        <v>29</v>
      </c>
      <c r="AX4867">
        <v>1</v>
      </c>
      <c r="AY4867" s="73">
        <v>53.134815258432901</v>
      </c>
      <c r="AZ4867">
        <v>28</v>
      </c>
      <c r="BA4867">
        <v>0.98756826074033599</v>
      </c>
      <c r="BB4867">
        <v>27</v>
      </c>
      <c r="BC4867">
        <v>0.92783808135833801</v>
      </c>
      <c r="BD4867">
        <v>2</v>
      </c>
      <c r="BE4867">
        <v>7.2161918641661604E-2</v>
      </c>
      <c r="BF4867">
        <v>48.486987374742903</v>
      </c>
      <c r="BG4867">
        <v>45.766319912409998</v>
      </c>
      <c r="BH4867">
        <v>53.134815258432901</v>
      </c>
      <c r="BI4867">
        <v>49.193366003630999</v>
      </c>
    </row>
    <row r="4868" spans="1:61" x14ac:dyDescent="0.25">
      <c r="A4868" s="10" t="str">
        <f>VLOOKUP(D4868,'Index-Relations'!E:F,2,FALSE)</f>
        <v>ESG</v>
      </c>
      <c r="B4868" t="s">
        <v>3450</v>
      </c>
      <c r="C4868" s="53" t="s">
        <v>2761</v>
      </c>
      <c r="D4868" s="59" t="s">
        <v>1857</v>
      </c>
      <c r="E4868" s="59" t="s">
        <v>8284</v>
      </c>
      <c r="F4868" t="s">
        <v>1858</v>
      </c>
      <c r="G4868" t="s">
        <v>1857</v>
      </c>
      <c r="H4868" t="s">
        <v>1859</v>
      </c>
      <c r="I4868" s="52">
        <v>45628</v>
      </c>
      <c r="J4868" t="s">
        <v>2457</v>
      </c>
      <c r="K4868">
        <v>29</v>
      </c>
      <c r="L4868" s="73">
        <v>46.565721559027999</v>
      </c>
      <c r="M4868">
        <v>28</v>
      </c>
      <c r="N4868">
        <v>0.98868885390810402</v>
      </c>
      <c r="O4868" s="73">
        <v>44.034788316740901</v>
      </c>
      <c r="P4868">
        <v>28</v>
      </c>
      <c r="Q4868">
        <v>0.98868885390810402</v>
      </c>
      <c r="R4868">
        <v>27</v>
      </c>
      <c r="S4868">
        <v>0.90455374647243703</v>
      </c>
      <c r="T4868">
        <v>60.748553349540799</v>
      </c>
      <c r="U4868">
        <v>0.98875532108905795</v>
      </c>
      <c r="V4868">
        <v>29</v>
      </c>
      <c r="W4868">
        <v>1.2090914845242301E-4</v>
      </c>
      <c r="X4868">
        <v>2</v>
      </c>
      <c r="Y4868">
        <v>29</v>
      </c>
      <c r="Z4868">
        <v>1</v>
      </c>
      <c r="AA4868">
        <v>274.52514322047102</v>
      </c>
      <c r="AB4868">
        <v>29</v>
      </c>
      <c r="AC4868">
        <v>1</v>
      </c>
      <c r="AD4868">
        <v>0</v>
      </c>
      <c r="AE4868">
        <v>0</v>
      </c>
      <c r="AF4868">
        <v>0</v>
      </c>
      <c r="AG4868">
        <v>0</v>
      </c>
      <c r="AH4868">
        <v>5.3979346518126603E-3</v>
      </c>
      <c r="AI4868">
        <v>6</v>
      </c>
      <c r="AJ4868" s="73">
        <v>47.150000970687998</v>
      </c>
      <c r="AK4868">
        <v>28</v>
      </c>
      <c r="AL4868">
        <v>0.98868885390810402</v>
      </c>
      <c r="AM4868">
        <v>0</v>
      </c>
      <c r="AN4868">
        <v>0</v>
      </c>
      <c r="AO4868">
        <v>0</v>
      </c>
      <c r="AP4868">
        <v>0</v>
      </c>
      <c r="AQ4868">
        <v>29</v>
      </c>
      <c r="AR4868">
        <v>1</v>
      </c>
      <c r="AS4868">
        <v>0</v>
      </c>
      <c r="AT4868">
        <v>0</v>
      </c>
      <c r="AU4868">
        <v>0</v>
      </c>
      <c r="AV4868">
        <v>0</v>
      </c>
      <c r="AW4868">
        <v>29</v>
      </c>
      <c r="AX4868">
        <v>1</v>
      </c>
      <c r="AY4868" s="73">
        <v>52.211129236210901</v>
      </c>
      <c r="AZ4868">
        <v>28</v>
      </c>
      <c r="BA4868">
        <v>0.98868885390810402</v>
      </c>
      <c r="BB4868">
        <v>27</v>
      </c>
      <c r="BC4868">
        <v>0.93451636521997195</v>
      </c>
      <c r="BD4868">
        <v>2</v>
      </c>
      <c r="BE4868">
        <v>6.5483634780027403E-2</v>
      </c>
      <c r="BF4868">
        <v>46.565721559027999</v>
      </c>
      <c r="BG4868">
        <v>44.034788316740901</v>
      </c>
      <c r="BH4868">
        <v>52.211129236210901</v>
      </c>
      <c r="BI4868">
        <v>47.150000970687998</v>
      </c>
    </row>
    <row r="4869" spans="1:61" x14ac:dyDescent="0.25">
      <c r="A4869" s="10" t="str">
        <f>VLOOKUP(D4869,'Index-Relations'!E:F,2,FALSE)</f>
        <v>ESG</v>
      </c>
      <c r="B4869" t="s">
        <v>3450</v>
      </c>
      <c r="C4869" s="53" t="s">
        <v>2762</v>
      </c>
      <c r="D4869" s="59" t="s">
        <v>1857</v>
      </c>
      <c r="E4869" s="59" t="s">
        <v>8285</v>
      </c>
      <c r="F4869" t="s">
        <v>1858</v>
      </c>
      <c r="G4869" t="s">
        <v>1857</v>
      </c>
      <c r="H4869" t="s">
        <v>1859</v>
      </c>
      <c r="I4869" s="52">
        <v>45597</v>
      </c>
      <c r="J4869" t="s">
        <v>2457</v>
      </c>
      <c r="K4869">
        <v>29</v>
      </c>
      <c r="L4869" s="73">
        <v>47.3011032084409</v>
      </c>
      <c r="M4869">
        <v>28</v>
      </c>
      <c r="N4869">
        <v>0.98726406586757198</v>
      </c>
      <c r="O4869" s="73">
        <v>44.927362100431999</v>
      </c>
      <c r="P4869">
        <v>28</v>
      </c>
      <c r="Q4869">
        <v>0.98726406586757198</v>
      </c>
      <c r="R4869">
        <v>27</v>
      </c>
      <c r="S4869">
        <v>0.90988652123711</v>
      </c>
      <c r="T4869">
        <v>60.885247002163098</v>
      </c>
      <c r="U4869">
        <v>0.98864541761673597</v>
      </c>
      <c r="V4869">
        <v>29</v>
      </c>
      <c r="W4869">
        <v>1.1775719403045399E-4</v>
      </c>
      <c r="X4869">
        <v>2</v>
      </c>
      <c r="Y4869">
        <v>29</v>
      </c>
      <c r="Z4869">
        <v>0.999999999999999</v>
      </c>
      <c r="AA4869">
        <v>268.47029268877401</v>
      </c>
      <c r="AB4869">
        <v>28</v>
      </c>
      <c r="AC4869">
        <v>0.983050097760098</v>
      </c>
      <c r="AD4869">
        <v>1</v>
      </c>
      <c r="AE4869">
        <v>1.69499022399013E-2</v>
      </c>
      <c r="AF4869">
        <v>0</v>
      </c>
      <c r="AG4869">
        <v>7.9799999999999998E-17</v>
      </c>
      <c r="AH4869">
        <v>5.4581246751579703E-3</v>
      </c>
      <c r="AI4869">
        <v>6</v>
      </c>
      <c r="AJ4869" s="73">
        <v>47.7859748294239</v>
      </c>
      <c r="AK4869">
        <v>28</v>
      </c>
      <c r="AL4869">
        <v>0.98726406586757198</v>
      </c>
      <c r="AM4869">
        <v>0</v>
      </c>
      <c r="AN4869">
        <v>0</v>
      </c>
      <c r="AO4869">
        <v>0</v>
      </c>
      <c r="AP4869">
        <v>0</v>
      </c>
      <c r="AQ4869">
        <v>29</v>
      </c>
      <c r="AR4869">
        <v>1</v>
      </c>
      <c r="AS4869">
        <v>0</v>
      </c>
      <c r="AT4869">
        <v>0</v>
      </c>
      <c r="AU4869">
        <v>0</v>
      </c>
      <c r="AV4869">
        <v>0</v>
      </c>
      <c r="AW4869">
        <v>29</v>
      </c>
      <c r="AX4869">
        <v>0.999999999999999</v>
      </c>
      <c r="AY4869" s="73">
        <v>52.657321506146999</v>
      </c>
      <c r="AZ4869">
        <v>28</v>
      </c>
      <c r="BA4869">
        <v>0.98726406586757198</v>
      </c>
      <c r="BB4869">
        <v>28</v>
      </c>
      <c r="BC4869">
        <v>0.983050097760098</v>
      </c>
      <c r="BD4869">
        <v>1</v>
      </c>
      <c r="BE4869">
        <v>1.69499022399013E-2</v>
      </c>
      <c r="BF4869">
        <v>47.3011032084409</v>
      </c>
      <c r="BG4869">
        <v>44.927362100431999</v>
      </c>
      <c r="BH4869">
        <v>52.657321506146999</v>
      </c>
      <c r="BI4869">
        <v>47.7859748294239</v>
      </c>
    </row>
    <row r="4870" spans="1:61" x14ac:dyDescent="0.25">
      <c r="A4870" s="10" t="str">
        <f>VLOOKUP(D4870,'Index-Relations'!E:F,2,FALSE)</f>
        <v>ESG</v>
      </c>
      <c r="B4870" t="s">
        <v>3450</v>
      </c>
      <c r="C4870" s="53" t="s">
        <v>2763</v>
      </c>
      <c r="D4870" s="59" t="s">
        <v>1857</v>
      </c>
      <c r="E4870" s="59" t="s">
        <v>8286</v>
      </c>
      <c r="F4870" t="s">
        <v>1858</v>
      </c>
      <c r="G4870" t="s">
        <v>1857</v>
      </c>
      <c r="H4870" t="s">
        <v>1859</v>
      </c>
      <c r="I4870" s="52">
        <v>45566</v>
      </c>
      <c r="J4870" t="s">
        <v>2457</v>
      </c>
      <c r="K4870">
        <v>29</v>
      </c>
      <c r="L4870" s="73">
        <v>48.190905905221904</v>
      </c>
      <c r="M4870">
        <v>28</v>
      </c>
      <c r="N4870">
        <v>0.98700027898271903</v>
      </c>
      <c r="O4870" s="73">
        <v>45.816271644540997</v>
      </c>
      <c r="P4870">
        <v>28</v>
      </c>
      <c r="Q4870">
        <v>0.98700027898271903</v>
      </c>
      <c r="R4870">
        <v>27</v>
      </c>
      <c r="S4870">
        <v>0.91387946112653395</v>
      </c>
      <c r="T4870">
        <v>60.902737737912602</v>
      </c>
      <c r="U4870">
        <v>0.98743893113911996</v>
      </c>
      <c r="V4870">
        <v>29</v>
      </c>
      <c r="W4870">
        <v>3.50011265634257E-5</v>
      </c>
      <c r="X4870">
        <v>2</v>
      </c>
      <c r="Y4870">
        <v>29</v>
      </c>
      <c r="Z4870">
        <v>0.999999999999999</v>
      </c>
      <c r="AA4870">
        <v>261.25537075006298</v>
      </c>
      <c r="AB4870">
        <v>27</v>
      </c>
      <c r="AC4870">
        <v>0.96260884283196502</v>
      </c>
      <c r="AD4870">
        <v>2</v>
      </c>
      <c r="AE4870">
        <v>3.73911571680344E-2</v>
      </c>
      <c r="AF4870">
        <v>0</v>
      </c>
      <c r="AG4870">
        <v>4.857E-17</v>
      </c>
      <c r="AH4870">
        <v>5.6690693323094296E-3</v>
      </c>
      <c r="AI4870">
        <v>6</v>
      </c>
      <c r="AJ4870" s="73">
        <v>48.623124353283899</v>
      </c>
      <c r="AK4870">
        <v>28</v>
      </c>
      <c r="AL4870">
        <v>0.98700027898271903</v>
      </c>
      <c r="AM4870">
        <v>0</v>
      </c>
      <c r="AN4870">
        <v>0</v>
      </c>
      <c r="AO4870">
        <v>0</v>
      </c>
      <c r="AP4870">
        <v>0</v>
      </c>
      <c r="AQ4870">
        <v>29</v>
      </c>
      <c r="AR4870">
        <v>1</v>
      </c>
      <c r="AS4870">
        <v>0</v>
      </c>
      <c r="AT4870">
        <v>0</v>
      </c>
      <c r="AU4870">
        <v>0</v>
      </c>
      <c r="AV4870">
        <v>0</v>
      </c>
      <c r="AW4870">
        <v>29</v>
      </c>
      <c r="AX4870">
        <v>1</v>
      </c>
      <c r="AY4870" s="73">
        <v>53.331048835440903</v>
      </c>
      <c r="AZ4870">
        <v>28</v>
      </c>
      <c r="BA4870">
        <v>0.98700027898271903</v>
      </c>
      <c r="BB4870">
        <v>28</v>
      </c>
      <c r="BC4870">
        <v>0.98251452647850301</v>
      </c>
      <c r="BD4870">
        <v>1</v>
      </c>
      <c r="BE4870">
        <v>1.74854735214965E-2</v>
      </c>
      <c r="BF4870">
        <v>48.190905905221904</v>
      </c>
      <c r="BG4870">
        <v>45.816271644540997</v>
      </c>
      <c r="BH4870">
        <v>53.331048835440903</v>
      </c>
      <c r="BI4870">
        <v>48.623124353283899</v>
      </c>
    </row>
    <row r="4871" spans="1:61" x14ac:dyDescent="0.25">
      <c r="A4871" s="10" t="str">
        <f>VLOOKUP(D4871,'Index-Relations'!E:F,2,FALSE)</f>
        <v>ESG</v>
      </c>
      <c r="B4871" t="s">
        <v>3450</v>
      </c>
      <c r="C4871" s="53" t="s">
        <v>2764</v>
      </c>
      <c r="D4871" s="59" t="s">
        <v>1857</v>
      </c>
      <c r="E4871" s="59" t="s">
        <v>8287</v>
      </c>
      <c r="F4871" t="s">
        <v>1858</v>
      </c>
      <c r="G4871" t="s">
        <v>1857</v>
      </c>
      <c r="H4871" t="s">
        <v>1859</v>
      </c>
      <c r="I4871" s="52">
        <v>45537</v>
      </c>
      <c r="J4871" t="s">
        <v>2457</v>
      </c>
      <c r="K4871">
        <v>33</v>
      </c>
      <c r="L4871" s="73">
        <v>50.931629652802997</v>
      </c>
      <c r="M4871">
        <v>32</v>
      </c>
      <c r="N4871">
        <v>0.99605249790718997</v>
      </c>
      <c r="O4871" s="73">
        <v>48.481901201891901</v>
      </c>
      <c r="P4871">
        <v>32</v>
      </c>
      <c r="Q4871">
        <v>0.99605249790718997</v>
      </c>
      <c r="R4871">
        <v>31</v>
      </c>
      <c r="S4871">
        <v>0.92579377917522199</v>
      </c>
      <c r="T4871">
        <v>59.702512911565499</v>
      </c>
      <c r="U4871">
        <v>0.989688877879349</v>
      </c>
      <c r="V4871">
        <v>33</v>
      </c>
      <c r="W4871">
        <v>9.83287602252522E-5</v>
      </c>
      <c r="X4871">
        <v>3</v>
      </c>
      <c r="Y4871">
        <v>33</v>
      </c>
      <c r="Z4871">
        <v>1</v>
      </c>
      <c r="AA4871">
        <v>202.94925786805899</v>
      </c>
      <c r="AB4871">
        <v>31</v>
      </c>
      <c r="AC4871">
        <v>0.98456432869116195</v>
      </c>
      <c r="AD4871">
        <v>2</v>
      </c>
      <c r="AE4871">
        <v>1.54356713088375E-2</v>
      </c>
      <c r="AF4871">
        <v>0</v>
      </c>
      <c r="AG4871">
        <v>2.4289999999999999E-17</v>
      </c>
      <c r="AH4871">
        <v>4.6286965567770297E-3</v>
      </c>
      <c r="AI4871">
        <v>8</v>
      </c>
      <c r="AJ4871" s="73">
        <v>51.134777594441999</v>
      </c>
      <c r="AK4871">
        <v>32</v>
      </c>
      <c r="AL4871">
        <v>0.99605249790718997</v>
      </c>
      <c r="AM4871">
        <v>0</v>
      </c>
      <c r="AN4871">
        <v>0</v>
      </c>
      <c r="AO4871">
        <v>0</v>
      </c>
      <c r="AP4871">
        <v>0</v>
      </c>
      <c r="AQ4871">
        <v>33</v>
      </c>
      <c r="AR4871">
        <v>0.999999999999999</v>
      </c>
      <c r="AS4871">
        <v>0</v>
      </c>
      <c r="AT4871">
        <v>0</v>
      </c>
      <c r="AU4871">
        <v>0</v>
      </c>
      <c r="AV4871">
        <v>0</v>
      </c>
      <c r="AW4871">
        <v>33</v>
      </c>
      <c r="AX4871">
        <v>1</v>
      </c>
      <c r="AY4871" s="73">
        <v>55.500026367130999</v>
      </c>
      <c r="AZ4871">
        <v>32</v>
      </c>
      <c r="BA4871">
        <v>0.99605249790718997</v>
      </c>
      <c r="BB4871">
        <v>32</v>
      </c>
      <c r="BC4871">
        <v>0.989303903083395</v>
      </c>
      <c r="BD4871">
        <v>1</v>
      </c>
      <c r="BE4871">
        <v>1.0696096916604701E-2</v>
      </c>
      <c r="BF4871">
        <v>50.931629652802997</v>
      </c>
      <c r="BG4871">
        <v>48.481901201891901</v>
      </c>
      <c r="BH4871">
        <v>55.500026367130999</v>
      </c>
      <c r="BI4871">
        <v>51.134777594441999</v>
      </c>
    </row>
    <row r="4872" spans="1:61" x14ac:dyDescent="0.25">
      <c r="A4872" s="10" t="str">
        <f>VLOOKUP(D4872,'Index-Relations'!E:F,2,FALSE)</f>
        <v>ESG</v>
      </c>
      <c r="B4872" t="s">
        <v>3450</v>
      </c>
      <c r="C4872" s="53" t="s">
        <v>3350</v>
      </c>
      <c r="D4872" s="59" t="s">
        <v>1857</v>
      </c>
      <c r="E4872" s="59" t="s">
        <v>8288</v>
      </c>
      <c r="F4872" t="s">
        <v>1858</v>
      </c>
      <c r="G4872" t="s">
        <v>1857</v>
      </c>
      <c r="H4872" t="s">
        <v>1859</v>
      </c>
      <c r="I4872" s="52">
        <v>45505</v>
      </c>
      <c r="J4872" t="s">
        <v>2457</v>
      </c>
      <c r="K4872">
        <v>33</v>
      </c>
      <c r="L4872" s="73">
        <v>51.272406568834</v>
      </c>
      <c r="M4872">
        <v>32</v>
      </c>
      <c r="N4872">
        <v>0.99638685562084695</v>
      </c>
      <c r="O4872" s="73">
        <v>48.797190224639998</v>
      </c>
      <c r="P4872">
        <v>32</v>
      </c>
      <c r="Q4872">
        <v>0.99638685562084695</v>
      </c>
      <c r="R4872">
        <v>31</v>
      </c>
      <c r="S4872">
        <v>0.92672004052251</v>
      </c>
      <c r="T4872">
        <v>59.519388961415601</v>
      </c>
      <c r="U4872">
        <v>0.990023406426916</v>
      </c>
      <c r="V4872">
        <v>33</v>
      </c>
      <c r="W4872">
        <v>4.5795286490850402E-5</v>
      </c>
      <c r="X4872">
        <v>2</v>
      </c>
      <c r="Y4872">
        <v>33</v>
      </c>
      <c r="Z4872">
        <v>1</v>
      </c>
      <c r="AA4872">
        <v>216.564809591298</v>
      </c>
      <c r="AB4872">
        <v>31</v>
      </c>
      <c r="AC4872">
        <v>0.98441611414740404</v>
      </c>
      <c r="AD4872">
        <v>2</v>
      </c>
      <c r="AE4872">
        <v>1.5583885852595399E-2</v>
      </c>
      <c r="AF4872">
        <v>0</v>
      </c>
      <c r="AG4872">
        <v>0</v>
      </c>
      <c r="AH4872">
        <v>4.3766291271434303E-3</v>
      </c>
      <c r="AI4872">
        <v>8</v>
      </c>
      <c r="AJ4872" s="73">
        <v>51.524970567383001</v>
      </c>
      <c r="AK4872">
        <v>32</v>
      </c>
      <c r="AL4872">
        <v>0.99638685562084695</v>
      </c>
      <c r="AM4872">
        <v>0</v>
      </c>
      <c r="AN4872">
        <v>0</v>
      </c>
      <c r="AO4872">
        <v>0</v>
      </c>
      <c r="AP4872">
        <v>0</v>
      </c>
      <c r="AQ4872">
        <v>33</v>
      </c>
      <c r="AR4872">
        <v>0.999999999999999</v>
      </c>
      <c r="AS4872">
        <v>0</v>
      </c>
      <c r="AT4872">
        <v>0</v>
      </c>
      <c r="AU4872">
        <v>0</v>
      </c>
      <c r="AV4872">
        <v>0</v>
      </c>
      <c r="AW4872">
        <v>33</v>
      </c>
      <c r="AX4872">
        <v>1</v>
      </c>
      <c r="AY4872" s="73">
        <v>55.771149904970898</v>
      </c>
      <c r="AZ4872">
        <v>32</v>
      </c>
      <c r="BA4872">
        <v>0.99638685562084695</v>
      </c>
      <c r="BB4872">
        <v>32</v>
      </c>
      <c r="BC4872">
        <v>0.98947520754099405</v>
      </c>
      <c r="BD4872">
        <v>1</v>
      </c>
      <c r="BE4872">
        <v>1.05247924590052E-2</v>
      </c>
      <c r="BF4872">
        <v>51.272406568834</v>
      </c>
      <c r="BG4872">
        <v>48.797190224639998</v>
      </c>
      <c r="BH4872">
        <v>55.771149904970898</v>
      </c>
      <c r="BI4872">
        <v>51.524970567383001</v>
      </c>
    </row>
    <row r="4873" spans="1:61" x14ac:dyDescent="0.25">
      <c r="A4873" s="10" t="str">
        <f>VLOOKUP(D4873,'Index-Relations'!E:F,2,FALSE)</f>
        <v>ESG</v>
      </c>
      <c r="B4873" t="s">
        <v>3450</v>
      </c>
      <c r="C4873" s="53" t="s">
        <v>2765</v>
      </c>
      <c r="D4873" s="59" t="s">
        <v>1857</v>
      </c>
      <c r="E4873" s="59" t="s">
        <v>8289</v>
      </c>
      <c r="F4873" t="s">
        <v>1858</v>
      </c>
      <c r="G4873" t="s">
        <v>1857</v>
      </c>
      <c r="H4873" t="s">
        <v>1859</v>
      </c>
      <c r="I4873" s="52">
        <v>45474</v>
      </c>
      <c r="J4873" t="s">
        <v>2457</v>
      </c>
      <c r="K4873">
        <v>34</v>
      </c>
      <c r="L4873" s="73">
        <v>50.980471792865998</v>
      </c>
      <c r="M4873">
        <v>33</v>
      </c>
      <c r="N4873">
        <v>0.99644516123183902</v>
      </c>
      <c r="O4873" s="73">
        <v>48.836559145407001</v>
      </c>
      <c r="P4873">
        <v>33</v>
      </c>
      <c r="Q4873">
        <v>0.99644516123183902</v>
      </c>
      <c r="R4873">
        <v>32</v>
      </c>
      <c r="S4873">
        <v>0.93131094287094696</v>
      </c>
      <c r="T4873">
        <v>60.663798412350701</v>
      </c>
      <c r="U4873">
        <v>0.99061391376390795</v>
      </c>
      <c r="V4873">
        <v>34</v>
      </c>
      <c r="W4873">
        <v>4.7563487513199899E-5</v>
      </c>
      <c r="X4873">
        <v>2</v>
      </c>
      <c r="Y4873">
        <v>34</v>
      </c>
      <c r="Z4873">
        <v>1</v>
      </c>
      <c r="AA4873">
        <v>229.521420068818</v>
      </c>
      <c r="AB4873">
        <v>31</v>
      </c>
      <c r="AC4873">
        <v>0.97652204366935502</v>
      </c>
      <c r="AD4873">
        <v>3</v>
      </c>
      <c r="AE4873">
        <v>2.3477956330644801E-2</v>
      </c>
      <c r="AF4873">
        <v>0</v>
      </c>
      <c r="AG4873">
        <v>0</v>
      </c>
      <c r="AH4873">
        <v>4.3611891619260001E-3</v>
      </c>
      <c r="AI4873">
        <v>8</v>
      </c>
      <c r="AJ4873" s="73">
        <v>50.719179770965901</v>
      </c>
      <c r="AK4873">
        <v>33</v>
      </c>
      <c r="AL4873">
        <v>0.99644516123183902</v>
      </c>
      <c r="AM4873">
        <v>0</v>
      </c>
      <c r="AN4873">
        <v>0</v>
      </c>
      <c r="AO4873">
        <v>0</v>
      </c>
      <c r="AP4873">
        <v>0</v>
      </c>
      <c r="AQ4873">
        <v>34</v>
      </c>
      <c r="AR4873">
        <v>1</v>
      </c>
      <c r="AS4873">
        <v>0</v>
      </c>
      <c r="AT4873">
        <v>0</v>
      </c>
      <c r="AU4873">
        <v>0</v>
      </c>
      <c r="AV4873">
        <v>0</v>
      </c>
      <c r="AW4873">
        <v>34</v>
      </c>
      <c r="AX4873">
        <v>1</v>
      </c>
      <c r="AY4873" s="73">
        <v>55.685842304352001</v>
      </c>
      <c r="AZ4873">
        <v>33</v>
      </c>
      <c r="BA4873">
        <v>0.99644516123183902</v>
      </c>
      <c r="BB4873">
        <v>33</v>
      </c>
      <c r="BC4873">
        <v>0.98916313493061303</v>
      </c>
      <c r="BD4873">
        <v>1</v>
      </c>
      <c r="BE4873">
        <v>1.08368650693863E-2</v>
      </c>
      <c r="BF4873">
        <v>50.980471792865998</v>
      </c>
      <c r="BG4873">
        <v>48.836559145407001</v>
      </c>
      <c r="BH4873">
        <v>55.685842304352001</v>
      </c>
      <c r="BI4873">
        <v>50.719179770965901</v>
      </c>
    </row>
    <row r="4874" spans="1:61" x14ac:dyDescent="0.25">
      <c r="A4874" s="10" t="str">
        <f>VLOOKUP(D4874,'Index-Relations'!E:F,2,FALSE)</f>
        <v>ESG</v>
      </c>
      <c r="B4874" t="s">
        <v>3450</v>
      </c>
      <c r="C4874" s="53" t="s">
        <v>2766</v>
      </c>
      <c r="D4874" s="59" t="s">
        <v>1857</v>
      </c>
      <c r="E4874" s="59" t="s">
        <v>8290</v>
      </c>
      <c r="F4874" t="s">
        <v>1858</v>
      </c>
      <c r="G4874" t="s">
        <v>1857</v>
      </c>
      <c r="H4874" t="s">
        <v>1859</v>
      </c>
      <c r="I4874" s="52">
        <v>45446</v>
      </c>
      <c r="J4874" t="s">
        <v>2457</v>
      </c>
      <c r="K4874">
        <v>34</v>
      </c>
      <c r="L4874" s="73">
        <v>50.518670377532999</v>
      </c>
      <c r="M4874">
        <v>33</v>
      </c>
      <c r="N4874">
        <v>0.99669981194067703</v>
      </c>
      <c r="O4874" s="73">
        <v>48.465363468729997</v>
      </c>
      <c r="P4874">
        <v>33</v>
      </c>
      <c r="Q4874">
        <v>0.99669981194067703</v>
      </c>
      <c r="R4874">
        <v>32</v>
      </c>
      <c r="S4874">
        <v>0.93474644026146603</v>
      </c>
      <c r="T4874">
        <v>61.354262759592501</v>
      </c>
      <c r="U4874">
        <v>0.99084041747484097</v>
      </c>
      <c r="V4874">
        <v>34</v>
      </c>
      <c r="W4874">
        <v>4.6622330840894701E-5</v>
      </c>
      <c r="X4874">
        <v>2</v>
      </c>
      <c r="Y4874">
        <v>34</v>
      </c>
      <c r="Z4874">
        <v>0.999999999999999</v>
      </c>
      <c r="AA4874">
        <v>234.39148879129999</v>
      </c>
      <c r="AB4874">
        <v>31</v>
      </c>
      <c r="AC4874">
        <v>0.97605487104723199</v>
      </c>
      <c r="AD4874">
        <v>3</v>
      </c>
      <c r="AE4874">
        <v>2.3945128952767899E-2</v>
      </c>
      <c r="AF4874">
        <v>0</v>
      </c>
      <c r="AG4874">
        <v>0</v>
      </c>
      <c r="AH4874">
        <v>4.44356682417531E-3</v>
      </c>
      <c r="AI4874">
        <v>8</v>
      </c>
      <c r="AJ4874" s="73">
        <v>50.150249294190999</v>
      </c>
      <c r="AK4874">
        <v>33</v>
      </c>
      <c r="AL4874">
        <v>0.99669981194067703</v>
      </c>
      <c r="AM4874">
        <v>0</v>
      </c>
      <c r="AN4874">
        <v>0</v>
      </c>
      <c r="AO4874">
        <v>0</v>
      </c>
      <c r="AP4874">
        <v>0</v>
      </c>
      <c r="AQ4874">
        <v>34</v>
      </c>
      <c r="AR4874">
        <v>0.999999999999999</v>
      </c>
      <c r="AS4874">
        <v>0</v>
      </c>
      <c r="AT4874">
        <v>0</v>
      </c>
      <c r="AU4874">
        <v>0</v>
      </c>
      <c r="AV4874">
        <v>0</v>
      </c>
      <c r="AW4874">
        <v>34</v>
      </c>
      <c r="AX4874">
        <v>1</v>
      </c>
      <c r="AY4874" s="73">
        <v>55.154053464188003</v>
      </c>
      <c r="AZ4874">
        <v>33</v>
      </c>
      <c r="BA4874">
        <v>0.99669981194067703</v>
      </c>
      <c r="BB4874">
        <v>33</v>
      </c>
      <c r="BC4874">
        <v>0.98957234192142396</v>
      </c>
      <c r="BD4874">
        <v>1</v>
      </c>
      <c r="BE4874">
        <v>1.0427658078575699E-2</v>
      </c>
      <c r="BF4874">
        <v>50.518670377532999</v>
      </c>
      <c r="BG4874">
        <v>48.465363468729997</v>
      </c>
      <c r="BH4874">
        <v>55.154053464188003</v>
      </c>
      <c r="BI4874">
        <v>50.150249294190999</v>
      </c>
    </row>
    <row r="4875" spans="1:61" x14ac:dyDescent="0.25">
      <c r="A4875" s="10" t="str">
        <f>VLOOKUP(D4875,'Index-Relations'!E:F,2,FALSE)</f>
        <v>ESG</v>
      </c>
      <c r="B4875" t="s">
        <v>3450</v>
      </c>
      <c r="C4875" s="53" t="s">
        <v>2767</v>
      </c>
      <c r="D4875" s="59" t="s">
        <v>1857</v>
      </c>
      <c r="E4875" s="59" t="s">
        <v>8291</v>
      </c>
      <c r="F4875" t="s">
        <v>1858</v>
      </c>
      <c r="G4875" t="s">
        <v>1857</v>
      </c>
      <c r="H4875" t="s">
        <v>1859</v>
      </c>
      <c r="I4875" s="52">
        <v>45413</v>
      </c>
      <c r="J4875" t="s">
        <v>2457</v>
      </c>
      <c r="K4875">
        <v>34</v>
      </c>
      <c r="L4875" s="73">
        <v>51.623032882406001</v>
      </c>
      <c r="M4875">
        <v>33</v>
      </c>
      <c r="N4875">
        <v>0.99634330396062998</v>
      </c>
      <c r="O4875" s="73">
        <v>49.518803068620997</v>
      </c>
      <c r="P4875">
        <v>33</v>
      </c>
      <c r="Q4875">
        <v>0.99634330396062998</v>
      </c>
      <c r="R4875">
        <v>32</v>
      </c>
      <c r="S4875">
        <v>0.93343544055348004</v>
      </c>
      <c r="T4875">
        <v>61.016843828059301</v>
      </c>
      <c r="U4875">
        <v>0.99069251540765202</v>
      </c>
      <c r="V4875">
        <v>34</v>
      </c>
      <c r="W4875">
        <v>5.0134813689982002E-5</v>
      </c>
      <c r="X4875">
        <v>2</v>
      </c>
      <c r="Y4875">
        <v>34</v>
      </c>
      <c r="Z4875">
        <v>1</v>
      </c>
      <c r="AA4875">
        <v>244.98214516462599</v>
      </c>
      <c r="AB4875">
        <v>31</v>
      </c>
      <c r="AC4875">
        <v>0.97359100689466704</v>
      </c>
      <c r="AD4875">
        <v>3</v>
      </c>
      <c r="AE4875">
        <v>2.6408993105332099E-2</v>
      </c>
      <c r="AF4875">
        <v>0</v>
      </c>
      <c r="AG4875">
        <v>7.9799999999999998E-17</v>
      </c>
      <c r="AH4875">
        <v>4.5742514291951201E-3</v>
      </c>
      <c r="AI4875">
        <v>8</v>
      </c>
      <c r="AJ4875" s="73">
        <v>51.357576322404</v>
      </c>
      <c r="AK4875">
        <v>33</v>
      </c>
      <c r="AL4875">
        <v>0.99634330396062998</v>
      </c>
      <c r="AM4875">
        <v>0</v>
      </c>
      <c r="AN4875">
        <v>0</v>
      </c>
      <c r="AO4875">
        <v>0</v>
      </c>
      <c r="AP4875">
        <v>0</v>
      </c>
      <c r="AQ4875">
        <v>34</v>
      </c>
      <c r="AR4875">
        <v>1</v>
      </c>
      <c r="AS4875">
        <v>0</v>
      </c>
      <c r="AT4875">
        <v>0</v>
      </c>
      <c r="AU4875">
        <v>0</v>
      </c>
      <c r="AV4875">
        <v>0</v>
      </c>
      <c r="AW4875">
        <v>34</v>
      </c>
      <c r="AX4875">
        <v>0.999999999999999</v>
      </c>
      <c r="AY4875" s="73">
        <v>56.091905198676997</v>
      </c>
      <c r="AZ4875">
        <v>33</v>
      </c>
      <c r="BA4875">
        <v>0.99634330396062998</v>
      </c>
      <c r="BB4875">
        <v>33</v>
      </c>
      <c r="BC4875">
        <v>0.98876056785781496</v>
      </c>
      <c r="BD4875">
        <v>1</v>
      </c>
      <c r="BE4875">
        <v>1.12394321421849E-2</v>
      </c>
      <c r="BF4875">
        <v>51.623032882406001</v>
      </c>
      <c r="BG4875">
        <v>49.518803068620997</v>
      </c>
      <c r="BH4875">
        <v>56.091905198676997</v>
      </c>
      <c r="BI4875">
        <v>51.357576322404</v>
      </c>
    </row>
    <row r="4876" spans="1:61" x14ac:dyDescent="0.25">
      <c r="A4876" s="10" t="str">
        <f>VLOOKUP(D4876,'Index-Relations'!E:F,2,FALSE)</f>
        <v>ESG</v>
      </c>
      <c r="B4876" t="s">
        <v>3450</v>
      </c>
      <c r="C4876" s="53" t="s">
        <v>2768</v>
      </c>
      <c r="D4876" s="59" t="s">
        <v>1857</v>
      </c>
      <c r="E4876" s="59" t="s">
        <v>8292</v>
      </c>
      <c r="F4876" t="s">
        <v>1858</v>
      </c>
      <c r="G4876" t="s">
        <v>1857</v>
      </c>
      <c r="H4876" t="s">
        <v>1859</v>
      </c>
      <c r="I4876" s="52">
        <v>45383</v>
      </c>
      <c r="J4876" t="s">
        <v>2457</v>
      </c>
      <c r="K4876">
        <v>38</v>
      </c>
      <c r="L4876">
        <v>54.425346921800198</v>
      </c>
      <c r="M4876">
        <v>37</v>
      </c>
      <c r="N4876">
        <v>0.99754831671112798</v>
      </c>
      <c r="O4876">
        <v>49.142617192449599</v>
      </c>
      <c r="P4876">
        <v>37</v>
      </c>
      <c r="Q4876">
        <v>0.99754831671112798</v>
      </c>
      <c r="R4876">
        <v>36</v>
      </c>
      <c r="S4876">
        <v>0.93721803641072399</v>
      </c>
      <c r="T4876">
        <v>60.462321781365802</v>
      </c>
      <c r="U4876">
        <v>0.99121123615709605</v>
      </c>
      <c r="V4876">
        <v>38</v>
      </c>
      <c r="W4876">
        <v>1.9172736300366401E-4</v>
      </c>
      <c r="X4876">
        <v>3</v>
      </c>
      <c r="Y4876">
        <v>38</v>
      </c>
      <c r="Z4876">
        <v>1</v>
      </c>
      <c r="AA4876">
        <v>230.30671631928001</v>
      </c>
      <c r="AB4876">
        <v>36</v>
      </c>
      <c r="AC4876">
        <v>0.97838550044095796</v>
      </c>
      <c r="AD4876">
        <v>2</v>
      </c>
      <c r="AE4876">
        <v>2.16144995590411E-2</v>
      </c>
      <c r="AF4876">
        <v>0</v>
      </c>
      <c r="AG4876">
        <v>1.388E-17</v>
      </c>
      <c r="AH4876">
        <v>5.7289401962014796E-3</v>
      </c>
      <c r="AI4876">
        <v>9</v>
      </c>
      <c r="AJ4876">
        <v>54.701186612828302</v>
      </c>
      <c r="AK4876">
        <v>37</v>
      </c>
      <c r="AL4876">
        <v>0.99754831671112798</v>
      </c>
      <c r="AM4876">
        <v>0</v>
      </c>
      <c r="AN4876">
        <v>0</v>
      </c>
      <c r="AO4876">
        <v>0</v>
      </c>
      <c r="AP4876">
        <v>0</v>
      </c>
      <c r="AQ4876">
        <v>38</v>
      </c>
      <c r="AR4876">
        <v>0.999999999999999</v>
      </c>
      <c r="AS4876">
        <v>0</v>
      </c>
      <c r="AT4876">
        <v>0</v>
      </c>
      <c r="AU4876">
        <v>0</v>
      </c>
      <c r="AV4876">
        <v>0</v>
      </c>
      <c r="AW4876">
        <v>38</v>
      </c>
      <c r="AX4876">
        <v>0.999999999999999</v>
      </c>
      <c r="AY4876">
        <v>59.724419958652803</v>
      </c>
      <c r="AZ4876">
        <v>37</v>
      </c>
      <c r="BA4876">
        <v>0.99754831671112798</v>
      </c>
      <c r="BB4876">
        <v>38</v>
      </c>
      <c r="BC4876">
        <v>0.999999999999999</v>
      </c>
      <c r="BD4876">
        <v>0</v>
      </c>
      <c r="BE4876">
        <v>0</v>
      </c>
      <c r="BF4876">
        <v>52.243063809268001</v>
      </c>
      <c r="BG4876">
        <v>49.661527237141897</v>
      </c>
      <c r="BH4876">
        <v>56.801454571274903</v>
      </c>
      <c r="BI4876">
        <v>52.4774463680709</v>
      </c>
    </row>
    <row r="4877" spans="1:61" x14ac:dyDescent="0.25">
      <c r="A4877" s="10" t="str">
        <f>VLOOKUP(D4877,'Index-Relations'!E:F,2,FALSE)</f>
        <v>ESG</v>
      </c>
      <c r="B4877" t="s">
        <v>3450</v>
      </c>
      <c r="C4877" s="53" t="s">
        <v>2769</v>
      </c>
      <c r="D4877" s="59" t="s">
        <v>1857</v>
      </c>
      <c r="E4877" s="59" t="s">
        <v>8293</v>
      </c>
      <c r="F4877" t="s">
        <v>1858</v>
      </c>
      <c r="G4877" t="s">
        <v>1857</v>
      </c>
      <c r="H4877" t="s">
        <v>1859</v>
      </c>
      <c r="I4877" s="52">
        <v>45352</v>
      </c>
      <c r="J4877" t="s">
        <v>2457</v>
      </c>
      <c r="K4877">
        <v>38</v>
      </c>
      <c r="L4877">
        <v>53.987195830240402</v>
      </c>
      <c r="M4877">
        <v>37</v>
      </c>
      <c r="N4877">
        <v>0.99728990756573999</v>
      </c>
      <c r="O4877">
        <v>48.3539794023295</v>
      </c>
      <c r="P4877">
        <v>37</v>
      </c>
      <c r="Q4877">
        <v>0.99728990756573999</v>
      </c>
      <c r="R4877">
        <v>36</v>
      </c>
      <c r="S4877">
        <v>0.93806339727782995</v>
      </c>
      <c r="T4877">
        <v>60.370316781132999</v>
      </c>
      <c r="U4877">
        <v>0.99065633937040098</v>
      </c>
      <c r="V4877">
        <v>38</v>
      </c>
      <c r="W4877">
        <v>2.21401245777435E-4</v>
      </c>
      <c r="X4877">
        <v>3</v>
      </c>
      <c r="Y4877">
        <v>38</v>
      </c>
      <c r="Z4877">
        <v>0.999999999999999</v>
      </c>
      <c r="AA4877">
        <v>235.94103126223399</v>
      </c>
      <c r="AB4877">
        <v>36</v>
      </c>
      <c r="AC4877">
        <v>0.978888860166237</v>
      </c>
      <c r="AD4877">
        <v>2</v>
      </c>
      <c r="AE4877">
        <v>2.1111139833762099E-2</v>
      </c>
      <c r="AF4877">
        <v>0</v>
      </c>
      <c r="AG4877">
        <v>2.047E-16</v>
      </c>
      <c r="AH4877">
        <v>3.9669639385983904E-3</v>
      </c>
      <c r="AI4877">
        <v>5</v>
      </c>
      <c r="AJ4877">
        <v>54.424580532460901</v>
      </c>
      <c r="AK4877">
        <v>37</v>
      </c>
      <c r="AL4877">
        <v>0.99728990756573999</v>
      </c>
      <c r="AM4877">
        <v>0</v>
      </c>
      <c r="AN4877">
        <v>0</v>
      </c>
      <c r="AO4877">
        <v>0</v>
      </c>
      <c r="AP4877">
        <v>0</v>
      </c>
      <c r="AQ4877">
        <v>38</v>
      </c>
      <c r="AR4877">
        <v>1</v>
      </c>
      <c r="AS4877">
        <v>0</v>
      </c>
      <c r="AT4877">
        <v>0</v>
      </c>
      <c r="AU4877">
        <v>0</v>
      </c>
      <c r="AV4877">
        <v>0</v>
      </c>
      <c r="AW4877">
        <v>38</v>
      </c>
      <c r="AX4877">
        <v>0.999999999999999</v>
      </c>
      <c r="AY4877">
        <v>59.555445874937597</v>
      </c>
      <c r="AZ4877">
        <v>37</v>
      </c>
      <c r="BA4877">
        <v>0.99728990756573999</v>
      </c>
      <c r="BB4877">
        <v>38</v>
      </c>
      <c r="BC4877">
        <v>1</v>
      </c>
      <c r="BD4877">
        <v>0</v>
      </c>
      <c r="BE4877">
        <v>0</v>
      </c>
      <c r="BF4877">
        <v>51.920133241964997</v>
      </c>
      <c r="BG4877">
        <v>49.053433583671897</v>
      </c>
      <c r="BH4877">
        <v>56.766571031921004</v>
      </c>
      <c r="BI4877">
        <v>52.268419663497902</v>
      </c>
    </row>
    <row r="4878" spans="1:61" x14ac:dyDescent="0.25">
      <c r="A4878" s="10" t="str">
        <f>VLOOKUP(D4878,'Index-Relations'!E:F,2,FALSE)</f>
        <v>ESG</v>
      </c>
      <c r="B4878" t="s">
        <v>3450</v>
      </c>
      <c r="C4878" s="53" t="s">
        <v>2770</v>
      </c>
      <c r="D4878" s="59" t="s">
        <v>1857</v>
      </c>
      <c r="E4878" s="59" t="s">
        <v>8294</v>
      </c>
      <c r="F4878" t="s">
        <v>1858</v>
      </c>
      <c r="G4878" t="s">
        <v>1857</v>
      </c>
      <c r="H4878" t="s">
        <v>1859</v>
      </c>
      <c r="I4878" s="52">
        <v>45323</v>
      </c>
      <c r="J4878" t="s">
        <v>2457</v>
      </c>
      <c r="K4878">
        <v>38</v>
      </c>
      <c r="L4878">
        <v>54.4012973462887</v>
      </c>
      <c r="M4878">
        <v>37</v>
      </c>
      <c r="N4878">
        <v>0.99761047978584905</v>
      </c>
      <c r="O4878">
        <v>48.0394136471336</v>
      </c>
      <c r="P4878">
        <v>37</v>
      </c>
      <c r="Q4878">
        <v>0.99761047978584905</v>
      </c>
      <c r="R4878">
        <v>36</v>
      </c>
      <c r="S4878">
        <v>0.94353136568596097</v>
      </c>
      <c r="T4878">
        <v>60.474307538285203</v>
      </c>
      <c r="U4878">
        <v>0.98921774869967705</v>
      </c>
      <c r="V4878">
        <v>37</v>
      </c>
      <c r="W4878">
        <v>2.4807521351539601E-4</v>
      </c>
      <c r="X4878">
        <v>3</v>
      </c>
      <c r="Y4878">
        <v>38</v>
      </c>
      <c r="Z4878">
        <v>1</v>
      </c>
      <c r="AA4878">
        <v>241.38281295047099</v>
      </c>
      <c r="AB4878">
        <v>36</v>
      </c>
      <c r="AC4878">
        <v>0.97907234388751496</v>
      </c>
      <c r="AD4878">
        <v>2</v>
      </c>
      <c r="AE4878">
        <v>2.0927656112484799E-2</v>
      </c>
      <c r="AF4878">
        <v>0</v>
      </c>
      <c r="AG4878">
        <v>0</v>
      </c>
      <c r="AH4878">
        <v>4.4687708570619999E-3</v>
      </c>
      <c r="AI4878">
        <v>5</v>
      </c>
      <c r="AJ4878">
        <v>54.883047902763103</v>
      </c>
      <c r="AK4878">
        <v>37</v>
      </c>
      <c r="AL4878">
        <v>0.99761047978584905</v>
      </c>
      <c r="AM4878">
        <v>0</v>
      </c>
      <c r="AN4878">
        <v>0</v>
      </c>
      <c r="AO4878">
        <v>0</v>
      </c>
      <c r="AP4878">
        <v>0</v>
      </c>
      <c r="AQ4878">
        <v>38</v>
      </c>
      <c r="AR4878">
        <v>0.999999999999999</v>
      </c>
      <c r="AS4878">
        <v>0</v>
      </c>
      <c r="AT4878">
        <v>0</v>
      </c>
      <c r="AU4878">
        <v>0</v>
      </c>
      <c r="AV4878">
        <v>0</v>
      </c>
      <c r="AW4878">
        <v>38</v>
      </c>
      <c r="AX4878">
        <v>1</v>
      </c>
      <c r="AY4878">
        <v>60.423019581937403</v>
      </c>
      <c r="AZ4878">
        <v>37</v>
      </c>
      <c r="BA4878">
        <v>0.99761047978584905</v>
      </c>
      <c r="BB4878">
        <v>38</v>
      </c>
      <c r="BC4878">
        <v>0.999999999999999</v>
      </c>
      <c r="BD4878">
        <v>0</v>
      </c>
      <c r="BE4878">
        <v>0</v>
      </c>
      <c r="BF4878">
        <v>52.354468114070002</v>
      </c>
      <c r="BG4878">
        <v>48.782912356922999</v>
      </c>
      <c r="BH4878">
        <v>57.548468117939002</v>
      </c>
      <c r="BI4878">
        <v>52.803500637245897</v>
      </c>
    </row>
    <row r="4879" spans="1:61" x14ac:dyDescent="0.25">
      <c r="A4879" s="10" t="str">
        <f>VLOOKUP(D4879,'Index-Relations'!E:F,2,FALSE)</f>
        <v>ESG</v>
      </c>
      <c r="B4879" t="s">
        <v>3450</v>
      </c>
      <c r="C4879" s="53" t="s">
        <v>2760</v>
      </c>
      <c r="D4879" s="59" t="s">
        <v>1860</v>
      </c>
      <c r="E4879" s="59" t="s">
        <v>8295</v>
      </c>
      <c r="F4879" t="s">
        <v>1861</v>
      </c>
      <c r="G4879" t="s">
        <v>1860</v>
      </c>
      <c r="H4879" t="s">
        <v>1862</v>
      </c>
      <c r="I4879" s="52">
        <v>45658</v>
      </c>
      <c r="J4879" t="s">
        <v>2457</v>
      </c>
      <c r="K4879">
        <v>63</v>
      </c>
      <c r="L4879" s="73">
        <v>47.895692100268299</v>
      </c>
      <c r="M4879">
        <v>58</v>
      </c>
      <c r="N4879">
        <v>0.93115992392605396</v>
      </c>
      <c r="O4879" s="73">
        <v>42.073787432760298</v>
      </c>
      <c r="P4879">
        <v>58</v>
      </c>
      <c r="Q4879">
        <v>0.93115992392605396</v>
      </c>
      <c r="R4879">
        <v>59</v>
      </c>
      <c r="S4879">
        <v>0.90430101353846404</v>
      </c>
      <c r="T4879">
        <v>55.336282617698799</v>
      </c>
      <c r="U4879">
        <v>0.96770411768602504</v>
      </c>
      <c r="V4879">
        <v>61</v>
      </c>
      <c r="W4879">
        <v>5.2653848330193397E-2</v>
      </c>
      <c r="X4879">
        <v>9</v>
      </c>
      <c r="Y4879">
        <v>62</v>
      </c>
      <c r="Z4879">
        <v>0.94180372565890502</v>
      </c>
      <c r="AA4879">
        <v>70.351992952588304</v>
      </c>
      <c r="AB4879">
        <v>45</v>
      </c>
      <c r="AC4879">
        <v>0.83250079137071398</v>
      </c>
      <c r="AD4879">
        <v>17</v>
      </c>
      <c r="AE4879">
        <v>0.10930293428819</v>
      </c>
      <c r="AF4879">
        <v>1</v>
      </c>
      <c r="AG4879">
        <v>5.8196274341095103E-2</v>
      </c>
      <c r="AH4879">
        <v>1.6034356658935899E-2</v>
      </c>
      <c r="AI4879">
        <v>6</v>
      </c>
      <c r="AJ4879" s="73">
        <v>52.1773533857858</v>
      </c>
      <c r="AK4879">
        <v>58</v>
      </c>
      <c r="AL4879">
        <v>0.93115992392605396</v>
      </c>
      <c r="AM4879">
        <v>0</v>
      </c>
      <c r="AN4879">
        <v>0</v>
      </c>
      <c r="AO4879">
        <v>0</v>
      </c>
      <c r="AP4879">
        <v>0</v>
      </c>
      <c r="AQ4879">
        <v>63</v>
      </c>
      <c r="AR4879">
        <v>1</v>
      </c>
      <c r="AS4879">
        <v>0</v>
      </c>
      <c r="AT4879">
        <v>0</v>
      </c>
      <c r="AU4879">
        <v>0</v>
      </c>
      <c r="AV4879">
        <v>0</v>
      </c>
      <c r="AW4879">
        <v>63</v>
      </c>
      <c r="AX4879">
        <v>1</v>
      </c>
      <c r="AY4879" s="73">
        <v>50.925996947630701</v>
      </c>
      <c r="AZ4879">
        <v>58</v>
      </c>
      <c r="BA4879">
        <v>0.93115992392605396</v>
      </c>
      <c r="BB4879">
        <v>63</v>
      </c>
      <c r="BC4879">
        <v>1</v>
      </c>
      <c r="BD4879">
        <v>0</v>
      </c>
      <c r="BE4879">
        <v>0</v>
      </c>
      <c r="BF4879">
        <v>47.895692100268299</v>
      </c>
      <c r="BG4879">
        <v>42.073787432760298</v>
      </c>
      <c r="BH4879">
        <v>50.925996947630701</v>
      </c>
      <c r="BI4879">
        <v>52.1773533857858</v>
      </c>
    </row>
    <row r="4880" spans="1:61" x14ac:dyDescent="0.25">
      <c r="A4880" s="10" t="str">
        <f>VLOOKUP(D4880,'Index-Relations'!E:F,2,FALSE)</f>
        <v>ESG</v>
      </c>
      <c r="B4880" t="s">
        <v>3450</v>
      </c>
      <c r="C4880" s="53" t="s">
        <v>2761</v>
      </c>
      <c r="D4880" s="59" t="s">
        <v>1860</v>
      </c>
      <c r="E4880" s="59" t="s">
        <v>8296</v>
      </c>
      <c r="F4880" t="s">
        <v>1861</v>
      </c>
      <c r="G4880" t="s">
        <v>1860</v>
      </c>
      <c r="H4880" t="s">
        <v>1862</v>
      </c>
      <c r="I4880" s="52">
        <v>45628</v>
      </c>
      <c r="J4880" t="s">
        <v>2457</v>
      </c>
      <c r="K4880">
        <v>63</v>
      </c>
      <c r="L4880" s="73">
        <v>47.668924627560003</v>
      </c>
      <c r="M4880">
        <v>58</v>
      </c>
      <c r="N4880">
        <v>0.93241012721657002</v>
      </c>
      <c r="O4880" s="73">
        <v>41.826122651056203</v>
      </c>
      <c r="P4880">
        <v>58</v>
      </c>
      <c r="Q4880">
        <v>0.93241012721657002</v>
      </c>
      <c r="R4880">
        <v>59</v>
      </c>
      <c r="S4880">
        <v>0.90907256654219804</v>
      </c>
      <c r="T4880">
        <v>55.382515623721702</v>
      </c>
      <c r="U4880">
        <v>0.96784294468251397</v>
      </c>
      <c r="V4880">
        <v>60</v>
      </c>
      <c r="W4880">
        <v>5.3978167987344297E-2</v>
      </c>
      <c r="X4880">
        <v>9</v>
      </c>
      <c r="Y4880">
        <v>61</v>
      </c>
      <c r="Z4880">
        <v>0.93857100214002598</v>
      </c>
      <c r="AA4880">
        <v>271.16502351139502</v>
      </c>
      <c r="AB4880">
        <v>41</v>
      </c>
      <c r="AC4880">
        <v>0.80628605977815404</v>
      </c>
      <c r="AD4880">
        <v>20</v>
      </c>
      <c r="AE4880">
        <v>0.13228494236187199</v>
      </c>
      <c r="AF4880">
        <v>2</v>
      </c>
      <c r="AG4880">
        <v>6.1428997859973002E-2</v>
      </c>
      <c r="AH4880">
        <v>1.43038191722873E-2</v>
      </c>
      <c r="AI4880">
        <v>5</v>
      </c>
      <c r="AJ4880" s="73">
        <v>52.005439954447702</v>
      </c>
      <c r="AK4880">
        <v>58</v>
      </c>
      <c r="AL4880">
        <v>0.93241012721657002</v>
      </c>
      <c r="AM4880">
        <v>0</v>
      </c>
      <c r="AN4880">
        <v>0</v>
      </c>
      <c r="AO4880">
        <v>0</v>
      </c>
      <c r="AP4880">
        <v>0</v>
      </c>
      <c r="AQ4880">
        <v>63</v>
      </c>
      <c r="AR4880">
        <v>0.999999999999999</v>
      </c>
      <c r="AS4880">
        <v>0</v>
      </c>
      <c r="AT4880">
        <v>0</v>
      </c>
      <c r="AU4880">
        <v>0</v>
      </c>
      <c r="AV4880">
        <v>0</v>
      </c>
      <c r="AW4880">
        <v>63</v>
      </c>
      <c r="AX4880">
        <v>1</v>
      </c>
      <c r="AY4880" s="73">
        <v>50.735917693438097</v>
      </c>
      <c r="AZ4880">
        <v>58</v>
      </c>
      <c r="BA4880">
        <v>0.93241012721657002</v>
      </c>
      <c r="BB4880">
        <v>63</v>
      </c>
      <c r="BC4880">
        <v>0.999999999999999</v>
      </c>
      <c r="BD4880">
        <v>0</v>
      </c>
      <c r="BE4880">
        <v>0</v>
      </c>
      <c r="BF4880">
        <v>47.668924627560003</v>
      </c>
      <c r="BG4880">
        <v>41.826122651056203</v>
      </c>
      <c r="BH4880">
        <v>50.735917693438097</v>
      </c>
      <c r="BI4880">
        <v>52.005439954447702</v>
      </c>
    </row>
    <row r="4881" spans="1:61" x14ac:dyDescent="0.25">
      <c r="A4881" s="10" t="str">
        <f>VLOOKUP(D4881,'Index-Relations'!E:F,2,FALSE)</f>
        <v>ESG</v>
      </c>
      <c r="B4881" t="s">
        <v>3450</v>
      </c>
      <c r="C4881" s="53" t="s">
        <v>2762</v>
      </c>
      <c r="D4881" s="59" t="s">
        <v>1860</v>
      </c>
      <c r="E4881" s="59" t="s">
        <v>8297</v>
      </c>
      <c r="F4881" t="s">
        <v>1861</v>
      </c>
      <c r="G4881" t="s">
        <v>1860</v>
      </c>
      <c r="H4881" t="s">
        <v>1862</v>
      </c>
      <c r="I4881" s="52">
        <v>45597</v>
      </c>
      <c r="J4881" t="s">
        <v>2457</v>
      </c>
      <c r="K4881">
        <v>63</v>
      </c>
      <c r="L4881" s="73">
        <v>47.670711789155099</v>
      </c>
      <c r="M4881">
        <v>58</v>
      </c>
      <c r="N4881">
        <v>0.93219636499917102</v>
      </c>
      <c r="O4881" s="73">
        <v>41.810896913822603</v>
      </c>
      <c r="P4881">
        <v>58</v>
      </c>
      <c r="Q4881">
        <v>0.93219636499917102</v>
      </c>
      <c r="R4881">
        <v>59</v>
      </c>
      <c r="S4881">
        <v>0.91172088771968596</v>
      </c>
      <c r="T4881">
        <v>55.481932250765198</v>
      </c>
      <c r="U4881">
        <v>0.96724395645214101</v>
      </c>
      <c r="V4881">
        <v>60</v>
      </c>
      <c r="W4881">
        <v>5.2670536579821799E-2</v>
      </c>
      <c r="X4881">
        <v>9</v>
      </c>
      <c r="Y4881">
        <v>61</v>
      </c>
      <c r="Z4881">
        <v>0.93981705792455195</v>
      </c>
      <c r="AA4881">
        <v>60.1229252433791</v>
      </c>
      <c r="AB4881">
        <v>41</v>
      </c>
      <c r="AC4881">
        <v>0.81013882862753395</v>
      </c>
      <c r="AD4881">
        <v>20</v>
      </c>
      <c r="AE4881">
        <v>0.129678229297018</v>
      </c>
      <c r="AF4881">
        <v>2</v>
      </c>
      <c r="AG4881">
        <v>6.0182942075447401E-2</v>
      </c>
      <c r="AH4881">
        <v>1.49043092815854E-2</v>
      </c>
      <c r="AI4881">
        <v>5</v>
      </c>
      <c r="AJ4881" s="73">
        <v>52.1468050521406</v>
      </c>
      <c r="AK4881">
        <v>58</v>
      </c>
      <c r="AL4881">
        <v>0.93219636499917102</v>
      </c>
      <c r="AM4881">
        <v>0</v>
      </c>
      <c r="AN4881">
        <v>0</v>
      </c>
      <c r="AO4881">
        <v>0</v>
      </c>
      <c r="AP4881">
        <v>0</v>
      </c>
      <c r="AQ4881">
        <v>63</v>
      </c>
      <c r="AR4881">
        <v>0.999999999999999</v>
      </c>
      <c r="AS4881">
        <v>0</v>
      </c>
      <c r="AT4881">
        <v>0</v>
      </c>
      <c r="AU4881">
        <v>0</v>
      </c>
      <c r="AV4881">
        <v>0</v>
      </c>
      <c r="AW4881">
        <v>63</v>
      </c>
      <c r="AX4881">
        <v>1</v>
      </c>
      <c r="AY4881" s="73">
        <v>50.822169202820803</v>
      </c>
      <c r="AZ4881">
        <v>58</v>
      </c>
      <c r="BA4881">
        <v>0.93219636499917102</v>
      </c>
      <c r="BB4881">
        <v>63</v>
      </c>
      <c r="BC4881">
        <v>0.999999999999999</v>
      </c>
      <c r="BD4881">
        <v>0</v>
      </c>
      <c r="BE4881">
        <v>0</v>
      </c>
      <c r="BF4881">
        <v>47.670711789155099</v>
      </c>
      <c r="BG4881">
        <v>41.810896913822603</v>
      </c>
      <c r="BH4881">
        <v>50.822169202820803</v>
      </c>
      <c r="BI4881">
        <v>52.1468050521406</v>
      </c>
    </row>
    <row r="4882" spans="1:61" x14ac:dyDescent="0.25">
      <c r="A4882" s="10" t="str">
        <f>VLOOKUP(D4882,'Index-Relations'!E:F,2,FALSE)</f>
        <v>ESG</v>
      </c>
      <c r="B4882" t="s">
        <v>3450</v>
      </c>
      <c r="C4882" s="53" t="s">
        <v>2763</v>
      </c>
      <c r="D4882" s="59" t="s">
        <v>1860</v>
      </c>
      <c r="E4882" s="59" t="s">
        <v>8298</v>
      </c>
      <c r="F4882" t="s">
        <v>1861</v>
      </c>
      <c r="G4882" t="s">
        <v>1860</v>
      </c>
      <c r="H4882" t="s">
        <v>1862</v>
      </c>
      <c r="I4882" s="52">
        <v>45566</v>
      </c>
      <c r="J4882" t="s">
        <v>2457</v>
      </c>
      <c r="K4882">
        <v>63</v>
      </c>
      <c r="L4882" s="73">
        <v>47.337936432929602</v>
      </c>
      <c r="M4882">
        <v>58</v>
      </c>
      <c r="N4882">
        <v>0.92604699799884505</v>
      </c>
      <c r="O4882" s="73">
        <v>41.300275342256299</v>
      </c>
      <c r="P4882">
        <v>58</v>
      </c>
      <c r="Q4882">
        <v>0.92604699799884505</v>
      </c>
      <c r="R4882">
        <v>58</v>
      </c>
      <c r="S4882">
        <v>0.86333063310801605</v>
      </c>
      <c r="T4882">
        <v>52.522831159112499</v>
      </c>
      <c r="U4882">
        <v>0.88782674305926601</v>
      </c>
      <c r="V4882">
        <v>58</v>
      </c>
      <c r="W4882">
        <v>5.6357205579566E-2</v>
      </c>
      <c r="X4882">
        <v>8</v>
      </c>
      <c r="Y4882">
        <v>61</v>
      </c>
      <c r="Z4882">
        <v>0.93199692848903104</v>
      </c>
      <c r="AA4882">
        <v>38.600582974729001</v>
      </c>
      <c r="AB4882">
        <v>41</v>
      </c>
      <c r="AC4882">
        <v>0.81529352836704005</v>
      </c>
      <c r="AD4882">
        <v>20</v>
      </c>
      <c r="AE4882">
        <v>0.11670340012199</v>
      </c>
      <c r="AF4882">
        <v>2</v>
      </c>
      <c r="AG4882">
        <v>6.8003071510968294E-2</v>
      </c>
      <c r="AH4882">
        <v>2.5023918618416602E-3</v>
      </c>
      <c r="AI4882">
        <v>4</v>
      </c>
      <c r="AJ4882" s="73">
        <v>52.298176652199302</v>
      </c>
      <c r="AK4882">
        <v>58</v>
      </c>
      <c r="AL4882">
        <v>0.92604699799884505</v>
      </c>
      <c r="AM4882">
        <v>0</v>
      </c>
      <c r="AN4882">
        <v>0</v>
      </c>
      <c r="AO4882">
        <v>0</v>
      </c>
      <c r="AP4882">
        <v>0</v>
      </c>
      <c r="AQ4882">
        <v>63</v>
      </c>
      <c r="AR4882">
        <v>0.999999999999999</v>
      </c>
      <c r="AS4882">
        <v>0</v>
      </c>
      <c r="AT4882">
        <v>0</v>
      </c>
      <c r="AU4882">
        <v>0</v>
      </c>
      <c r="AV4882">
        <v>0</v>
      </c>
      <c r="AW4882">
        <v>63</v>
      </c>
      <c r="AX4882">
        <v>1</v>
      </c>
      <c r="AY4882" s="73">
        <v>50.096053038142301</v>
      </c>
      <c r="AZ4882">
        <v>58</v>
      </c>
      <c r="BA4882">
        <v>0.92604699799884505</v>
      </c>
      <c r="BB4882">
        <v>63</v>
      </c>
      <c r="BC4882">
        <v>0.999999999999999</v>
      </c>
      <c r="BD4882">
        <v>0</v>
      </c>
      <c r="BE4882">
        <v>0</v>
      </c>
      <c r="BF4882">
        <v>47.337936432929602</v>
      </c>
      <c r="BG4882">
        <v>41.300275342256299</v>
      </c>
      <c r="BH4882">
        <v>50.096053038142301</v>
      </c>
      <c r="BI4882">
        <v>52.298176652199302</v>
      </c>
    </row>
    <row r="4883" spans="1:61" x14ac:dyDescent="0.25">
      <c r="A4883" s="10" t="str">
        <f>VLOOKUP(D4883,'Index-Relations'!E:F,2,FALSE)</f>
        <v>ESG</v>
      </c>
      <c r="B4883" t="s">
        <v>3450</v>
      </c>
      <c r="C4883" s="53" t="s">
        <v>2764</v>
      </c>
      <c r="D4883" s="59" t="s">
        <v>1860</v>
      </c>
      <c r="E4883" s="59" t="s">
        <v>8299</v>
      </c>
      <c r="F4883" t="s">
        <v>1861</v>
      </c>
      <c r="G4883" t="s">
        <v>1860</v>
      </c>
      <c r="H4883" t="s">
        <v>1862</v>
      </c>
      <c r="I4883" s="52">
        <v>45537</v>
      </c>
      <c r="J4883" t="s">
        <v>2457</v>
      </c>
      <c r="K4883">
        <v>63</v>
      </c>
      <c r="L4883" s="73">
        <v>47.3994858201361</v>
      </c>
      <c r="M4883">
        <v>58</v>
      </c>
      <c r="N4883">
        <v>0.92338740748301495</v>
      </c>
      <c r="O4883" s="73">
        <v>41.428283476575103</v>
      </c>
      <c r="P4883">
        <v>58</v>
      </c>
      <c r="Q4883">
        <v>0.92338740748301495</v>
      </c>
      <c r="R4883">
        <v>58</v>
      </c>
      <c r="S4883">
        <v>0.86468363899437395</v>
      </c>
      <c r="T4883">
        <v>52.483860701663701</v>
      </c>
      <c r="U4883">
        <v>0.91884914531252504</v>
      </c>
      <c r="V4883">
        <v>58</v>
      </c>
      <c r="W4883">
        <v>5.8779002197647597E-2</v>
      </c>
      <c r="X4883">
        <v>8</v>
      </c>
      <c r="Y4883">
        <v>61</v>
      </c>
      <c r="Z4883">
        <v>0.92999753509868699</v>
      </c>
      <c r="AA4883">
        <v>64.372573448624706</v>
      </c>
      <c r="AB4883">
        <v>41</v>
      </c>
      <c r="AC4883">
        <v>0.80996664585515399</v>
      </c>
      <c r="AD4883">
        <v>21</v>
      </c>
      <c r="AE4883">
        <v>0.137373182347408</v>
      </c>
      <c r="AF4883">
        <v>1</v>
      </c>
      <c r="AG4883">
        <v>5.2660171797437802E-2</v>
      </c>
      <c r="AH4883">
        <v>2.67241414981344E-3</v>
      </c>
      <c r="AI4883">
        <v>4</v>
      </c>
      <c r="AJ4883" s="73">
        <v>52.209913356170397</v>
      </c>
      <c r="AK4883">
        <v>58</v>
      </c>
      <c r="AL4883">
        <v>0.92338740748301495</v>
      </c>
      <c r="AM4883">
        <v>0</v>
      </c>
      <c r="AN4883">
        <v>0</v>
      </c>
      <c r="AO4883">
        <v>0</v>
      </c>
      <c r="AP4883">
        <v>0</v>
      </c>
      <c r="AQ4883">
        <v>63</v>
      </c>
      <c r="AR4883">
        <v>1</v>
      </c>
      <c r="AS4883">
        <v>0</v>
      </c>
      <c r="AT4883">
        <v>0</v>
      </c>
      <c r="AU4883">
        <v>0</v>
      </c>
      <c r="AV4883">
        <v>0</v>
      </c>
      <c r="AW4883">
        <v>63</v>
      </c>
      <c r="AX4883">
        <v>1</v>
      </c>
      <c r="AY4883" s="73">
        <v>50.252796385114799</v>
      </c>
      <c r="AZ4883">
        <v>58</v>
      </c>
      <c r="BA4883">
        <v>0.92338740748301495</v>
      </c>
      <c r="BB4883">
        <v>63</v>
      </c>
      <c r="BC4883">
        <v>1</v>
      </c>
      <c r="BD4883">
        <v>0</v>
      </c>
      <c r="BE4883">
        <v>0</v>
      </c>
      <c r="BF4883">
        <v>47.3994858201361</v>
      </c>
      <c r="BG4883">
        <v>41.428283476575103</v>
      </c>
      <c r="BH4883">
        <v>50.252796385114799</v>
      </c>
      <c r="BI4883">
        <v>52.209913356170397</v>
      </c>
    </row>
    <row r="4884" spans="1:61" x14ac:dyDescent="0.25">
      <c r="A4884" s="10" t="str">
        <f>VLOOKUP(D4884,'Index-Relations'!E:F,2,FALSE)</f>
        <v>ESG</v>
      </c>
      <c r="B4884" t="s">
        <v>3450</v>
      </c>
      <c r="C4884" s="53" t="s">
        <v>3350</v>
      </c>
      <c r="D4884" s="59" t="s">
        <v>1860</v>
      </c>
      <c r="E4884" s="59" t="s">
        <v>8300</v>
      </c>
      <c r="F4884" t="s">
        <v>1861</v>
      </c>
      <c r="G4884" t="s">
        <v>1860</v>
      </c>
      <c r="H4884" t="s">
        <v>1862</v>
      </c>
      <c r="I4884" s="52">
        <v>45505</v>
      </c>
      <c r="J4884" t="s">
        <v>2457</v>
      </c>
      <c r="K4884">
        <v>63</v>
      </c>
      <c r="L4884" s="73">
        <v>47.287430403707901</v>
      </c>
      <c r="M4884">
        <v>58</v>
      </c>
      <c r="N4884">
        <v>0.92653201053423095</v>
      </c>
      <c r="O4884" s="73">
        <v>41.100235253127501</v>
      </c>
      <c r="P4884">
        <v>58</v>
      </c>
      <c r="Q4884">
        <v>0.92653201053423095</v>
      </c>
      <c r="R4884">
        <v>58</v>
      </c>
      <c r="S4884">
        <v>0.86695589484533797</v>
      </c>
      <c r="T4884">
        <v>52.542391075063598</v>
      </c>
      <c r="U4884">
        <v>0.89987732889349004</v>
      </c>
      <c r="V4884">
        <v>58</v>
      </c>
      <c r="W4884">
        <v>6.1542938944879798E-2</v>
      </c>
      <c r="X4884">
        <v>8</v>
      </c>
      <c r="Y4884">
        <v>61</v>
      </c>
      <c r="Z4884">
        <v>0.93315895264144</v>
      </c>
      <c r="AA4884">
        <v>63.121531183948697</v>
      </c>
      <c r="AB4884">
        <v>40</v>
      </c>
      <c r="AC4884">
        <v>0.80557273778168303</v>
      </c>
      <c r="AD4884">
        <v>21</v>
      </c>
      <c r="AE4884">
        <v>0.12758621485975699</v>
      </c>
      <c r="AF4884">
        <v>2</v>
      </c>
      <c r="AG4884">
        <v>6.6841047358559502E-2</v>
      </c>
      <c r="AH4884">
        <v>2.7343432928450899E-3</v>
      </c>
      <c r="AI4884">
        <v>4</v>
      </c>
      <c r="AJ4884" s="73">
        <v>51.774839135161699</v>
      </c>
      <c r="AK4884">
        <v>58</v>
      </c>
      <c r="AL4884">
        <v>0.92653201053423095</v>
      </c>
      <c r="AM4884">
        <v>0</v>
      </c>
      <c r="AN4884">
        <v>0</v>
      </c>
      <c r="AO4884">
        <v>0</v>
      </c>
      <c r="AP4884">
        <v>0</v>
      </c>
      <c r="AQ4884">
        <v>63</v>
      </c>
      <c r="AR4884">
        <v>0.999999999999999</v>
      </c>
      <c r="AS4884">
        <v>0</v>
      </c>
      <c r="AT4884">
        <v>0</v>
      </c>
      <c r="AU4884">
        <v>0</v>
      </c>
      <c r="AV4884">
        <v>0</v>
      </c>
      <c r="AW4884">
        <v>63</v>
      </c>
      <c r="AX4884">
        <v>1</v>
      </c>
      <c r="AY4884" s="73">
        <v>51.830220646697299</v>
      </c>
      <c r="AZ4884">
        <v>58</v>
      </c>
      <c r="BA4884">
        <v>0.92653201053423095</v>
      </c>
      <c r="BB4884">
        <v>63</v>
      </c>
      <c r="BC4884">
        <v>0.999999999999999</v>
      </c>
      <c r="BD4884">
        <v>0</v>
      </c>
      <c r="BE4884">
        <v>0</v>
      </c>
      <c r="BF4884">
        <v>47.287430403707901</v>
      </c>
      <c r="BG4884">
        <v>41.100235253127501</v>
      </c>
      <c r="BH4884">
        <v>51.830220646697299</v>
      </c>
      <c r="BI4884">
        <v>51.774839135161699</v>
      </c>
    </row>
    <row r="4885" spans="1:61" x14ac:dyDescent="0.25">
      <c r="A4885" s="10" t="str">
        <f>VLOOKUP(D4885,'Index-Relations'!E:F,2,FALSE)</f>
        <v>ESG</v>
      </c>
      <c r="B4885" t="s">
        <v>3450</v>
      </c>
      <c r="C4885" s="53" t="s">
        <v>2765</v>
      </c>
      <c r="D4885" s="59" t="s">
        <v>1860</v>
      </c>
      <c r="E4885" s="59" t="s">
        <v>8301</v>
      </c>
      <c r="F4885" t="s">
        <v>1861</v>
      </c>
      <c r="G4885" t="s">
        <v>1860</v>
      </c>
      <c r="H4885" t="s">
        <v>1862</v>
      </c>
      <c r="I4885" s="52">
        <v>45474</v>
      </c>
      <c r="J4885" t="s">
        <v>2457</v>
      </c>
      <c r="K4885">
        <v>63</v>
      </c>
      <c r="L4885" s="73">
        <v>48.199146019852201</v>
      </c>
      <c r="M4885">
        <v>58</v>
      </c>
      <c r="N4885">
        <v>0.92595733241342704</v>
      </c>
      <c r="O4885" s="73">
        <v>42.065711739877003</v>
      </c>
      <c r="P4885">
        <v>58</v>
      </c>
      <c r="Q4885">
        <v>0.92595733241342704</v>
      </c>
      <c r="R4885">
        <v>58</v>
      </c>
      <c r="S4885">
        <v>0.86956396852847895</v>
      </c>
      <c r="T4885">
        <v>52.4282792350904</v>
      </c>
      <c r="U4885">
        <v>0.90317385920211202</v>
      </c>
      <c r="V4885">
        <v>58</v>
      </c>
      <c r="W4885">
        <v>6.3980073581766495E-2</v>
      </c>
      <c r="X4885">
        <v>8</v>
      </c>
      <c r="Y4885">
        <v>61</v>
      </c>
      <c r="Z4885">
        <v>0.93284742134731002</v>
      </c>
      <c r="AA4885">
        <v>69.209181884295006</v>
      </c>
      <c r="AB4885">
        <v>40</v>
      </c>
      <c r="AC4885">
        <v>0.81161775975433403</v>
      </c>
      <c r="AD4885">
        <v>21</v>
      </c>
      <c r="AE4885">
        <v>0.121229661592975</v>
      </c>
      <c r="AF4885">
        <v>2</v>
      </c>
      <c r="AG4885">
        <v>6.7152578652690295E-2</v>
      </c>
      <c r="AH4885">
        <v>2.4770641101372402E-3</v>
      </c>
      <c r="AI4885">
        <v>4</v>
      </c>
      <c r="AJ4885" s="73">
        <v>52.687955306154301</v>
      </c>
      <c r="AK4885">
        <v>58</v>
      </c>
      <c r="AL4885">
        <v>0.92595733241342704</v>
      </c>
      <c r="AM4885">
        <v>0</v>
      </c>
      <c r="AN4885">
        <v>0</v>
      </c>
      <c r="AO4885">
        <v>0</v>
      </c>
      <c r="AP4885">
        <v>0</v>
      </c>
      <c r="AQ4885">
        <v>63</v>
      </c>
      <c r="AR4885">
        <v>1</v>
      </c>
      <c r="AS4885">
        <v>0</v>
      </c>
      <c r="AT4885">
        <v>0</v>
      </c>
      <c r="AU4885">
        <v>0</v>
      </c>
      <c r="AV4885">
        <v>0</v>
      </c>
      <c r="AW4885">
        <v>63</v>
      </c>
      <c r="AX4885">
        <v>0.999999999999999</v>
      </c>
      <c r="AY4885" s="73">
        <v>52.557374082148797</v>
      </c>
      <c r="AZ4885">
        <v>58</v>
      </c>
      <c r="BA4885">
        <v>0.92595733241342704</v>
      </c>
      <c r="BB4885">
        <v>63</v>
      </c>
      <c r="BC4885">
        <v>1</v>
      </c>
      <c r="BD4885">
        <v>0</v>
      </c>
      <c r="BE4885">
        <v>0</v>
      </c>
      <c r="BF4885">
        <v>48.199146019852201</v>
      </c>
      <c r="BG4885">
        <v>42.065711739877003</v>
      </c>
      <c r="BH4885">
        <v>52.557374082148797</v>
      </c>
      <c r="BI4885">
        <v>52.687955306154301</v>
      </c>
    </row>
    <row r="4886" spans="1:61" x14ac:dyDescent="0.25">
      <c r="A4886" s="10" t="str">
        <f>VLOOKUP(D4886,'Index-Relations'!E:F,2,FALSE)</f>
        <v>ESG</v>
      </c>
      <c r="B4886" t="s">
        <v>3450</v>
      </c>
      <c r="C4886" s="53" t="s">
        <v>2766</v>
      </c>
      <c r="D4886" s="59" t="s">
        <v>1860</v>
      </c>
      <c r="E4886" s="59" t="s">
        <v>8302</v>
      </c>
      <c r="F4886" t="s">
        <v>1861</v>
      </c>
      <c r="G4886" t="s">
        <v>1860</v>
      </c>
      <c r="H4886" t="s">
        <v>1862</v>
      </c>
      <c r="I4886" s="52">
        <v>45446</v>
      </c>
      <c r="J4886" t="s">
        <v>2457</v>
      </c>
      <c r="K4886">
        <v>63</v>
      </c>
      <c r="L4886" s="73">
        <v>47.902065168535799</v>
      </c>
      <c r="M4886">
        <v>58</v>
      </c>
      <c r="N4886">
        <v>0.92640929404260797</v>
      </c>
      <c r="O4886" s="73">
        <v>41.646195747924303</v>
      </c>
      <c r="P4886">
        <v>58</v>
      </c>
      <c r="Q4886">
        <v>0.92640929404260797</v>
      </c>
      <c r="R4886">
        <v>58</v>
      </c>
      <c r="S4886">
        <v>0.86244592086147698</v>
      </c>
      <c r="T4886">
        <v>52.338886906209702</v>
      </c>
      <c r="U4886">
        <v>0.90390443324688097</v>
      </c>
      <c r="V4886">
        <v>58</v>
      </c>
      <c r="W4886">
        <v>6.4561193091670799E-2</v>
      </c>
      <c r="X4886">
        <v>8</v>
      </c>
      <c r="Y4886">
        <v>61</v>
      </c>
      <c r="Z4886">
        <v>0.93309740646615502</v>
      </c>
      <c r="AA4886">
        <v>68.733934594194096</v>
      </c>
      <c r="AB4886">
        <v>40</v>
      </c>
      <c r="AC4886">
        <v>0.81086171339175495</v>
      </c>
      <c r="AD4886">
        <v>21</v>
      </c>
      <c r="AE4886">
        <v>0.12223569307439899</v>
      </c>
      <c r="AF4886">
        <v>2</v>
      </c>
      <c r="AG4886">
        <v>6.6902593533844298E-2</v>
      </c>
      <c r="AH4886">
        <v>2.4839714036096099E-3</v>
      </c>
      <c r="AI4886">
        <v>4</v>
      </c>
      <c r="AJ4886" s="73">
        <v>52.470117027702003</v>
      </c>
      <c r="AK4886">
        <v>58</v>
      </c>
      <c r="AL4886">
        <v>0.92640929404260797</v>
      </c>
      <c r="AM4886">
        <v>0</v>
      </c>
      <c r="AN4886">
        <v>0</v>
      </c>
      <c r="AO4886">
        <v>0</v>
      </c>
      <c r="AP4886">
        <v>0</v>
      </c>
      <c r="AQ4886">
        <v>63</v>
      </c>
      <c r="AR4886">
        <v>0.999999999999999</v>
      </c>
      <c r="AS4886">
        <v>0</v>
      </c>
      <c r="AT4886">
        <v>0</v>
      </c>
      <c r="AU4886">
        <v>0</v>
      </c>
      <c r="AV4886">
        <v>0</v>
      </c>
      <c r="AW4886">
        <v>63</v>
      </c>
      <c r="AX4886">
        <v>0.999999999999999</v>
      </c>
      <c r="AY4886" s="73">
        <v>52.333603859920103</v>
      </c>
      <c r="AZ4886">
        <v>58</v>
      </c>
      <c r="BA4886">
        <v>0.92640929404260797</v>
      </c>
      <c r="BB4886">
        <v>63</v>
      </c>
      <c r="BC4886">
        <v>0.999999999999999</v>
      </c>
      <c r="BD4886">
        <v>0</v>
      </c>
      <c r="BE4886">
        <v>0</v>
      </c>
      <c r="BF4886">
        <v>47.902065168535799</v>
      </c>
      <c r="BG4886">
        <v>41.646195747924303</v>
      </c>
      <c r="BH4886">
        <v>52.333603859920103</v>
      </c>
      <c r="BI4886">
        <v>52.470117027702003</v>
      </c>
    </row>
    <row r="4887" spans="1:61" x14ac:dyDescent="0.25">
      <c r="A4887" s="10" t="str">
        <f>VLOOKUP(D4887,'Index-Relations'!E:F,2,FALSE)</f>
        <v>ESG</v>
      </c>
      <c r="B4887" t="s">
        <v>3450</v>
      </c>
      <c r="C4887" s="53" t="s">
        <v>2767</v>
      </c>
      <c r="D4887" s="59" t="s">
        <v>1860</v>
      </c>
      <c r="E4887" s="59" t="s">
        <v>8303</v>
      </c>
      <c r="F4887" t="s">
        <v>1861</v>
      </c>
      <c r="G4887" t="s">
        <v>1860</v>
      </c>
      <c r="H4887" t="s">
        <v>1862</v>
      </c>
      <c r="I4887" s="52">
        <v>45413</v>
      </c>
      <c r="J4887" t="s">
        <v>2457</v>
      </c>
      <c r="K4887">
        <v>63</v>
      </c>
      <c r="L4887" s="73">
        <v>47.8040562822233</v>
      </c>
      <c r="M4887">
        <v>58</v>
      </c>
      <c r="N4887">
        <v>0.92618320147331001</v>
      </c>
      <c r="O4887" s="73">
        <v>41.596336273667099</v>
      </c>
      <c r="P4887">
        <v>58</v>
      </c>
      <c r="Q4887">
        <v>0.92618320147331001</v>
      </c>
      <c r="R4887">
        <v>58</v>
      </c>
      <c r="S4887">
        <v>0.86079179717675502</v>
      </c>
      <c r="T4887">
        <v>52.654117437710603</v>
      </c>
      <c r="U4887">
        <v>0.90482073144897501</v>
      </c>
      <c r="V4887">
        <v>58</v>
      </c>
      <c r="W4887">
        <v>6.4903132685706896E-2</v>
      </c>
      <c r="X4887">
        <v>8</v>
      </c>
      <c r="Y4887">
        <v>61</v>
      </c>
      <c r="Z4887">
        <v>0.93337588762345103</v>
      </c>
      <c r="AA4887">
        <v>71.484345582817795</v>
      </c>
      <c r="AB4887">
        <v>40</v>
      </c>
      <c r="AC4887">
        <v>0.80857407250269697</v>
      </c>
      <c r="AD4887">
        <v>21</v>
      </c>
      <c r="AE4887">
        <v>0.124801815120753</v>
      </c>
      <c r="AF4887">
        <v>2</v>
      </c>
      <c r="AG4887">
        <v>6.6624112376548694E-2</v>
      </c>
      <c r="AH4887">
        <v>2.6985844552134702E-3</v>
      </c>
      <c r="AI4887">
        <v>4</v>
      </c>
      <c r="AJ4887" s="73">
        <v>52.474488879594098</v>
      </c>
      <c r="AK4887">
        <v>58</v>
      </c>
      <c r="AL4887">
        <v>0.92618320147331001</v>
      </c>
      <c r="AM4887">
        <v>0</v>
      </c>
      <c r="AN4887">
        <v>0</v>
      </c>
      <c r="AO4887">
        <v>0</v>
      </c>
      <c r="AP4887">
        <v>0</v>
      </c>
      <c r="AQ4887">
        <v>63</v>
      </c>
      <c r="AR4887">
        <v>1</v>
      </c>
      <c r="AS4887">
        <v>0</v>
      </c>
      <c r="AT4887">
        <v>0</v>
      </c>
      <c r="AU4887">
        <v>0</v>
      </c>
      <c r="AV4887">
        <v>0</v>
      </c>
      <c r="AW4887">
        <v>63</v>
      </c>
      <c r="AX4887">
        <v>1</v>
      </c>
      <c r="AY4887" s="73">
        <v>52.090274769254599</v>
      </c>
      <c r="AZ4887">
        <v>58</v>
      </c>
      <c r="BA4887">
        <v>0.92618320147331001</v>
      </c>
      <c r="BB4887">
        <v>63</v>
      </c>
      <c r="BC4887">
        <v>1</v>
      </c>
      <c r="BD4887">
        <v>0</v>
      </c>
      <c r="BE4887">
        <v>0</v>
      </c>
      <c r="BF4887">
        <v>47.8040562822233</v>
      </c>
      <c r="BG4887">
        <v>41.596336273667099</v>
      </c>
      <c r="BH4887">
        <v>52.090274769254599</v>
      </c>
      <c r="BI4887">
        <v>52.474488879594098</v>
      </c>
    </row>
    <row r="4888" spans="1:61" x14ac:dyDescent="0.25">
      <c r="A4888" s="10" t="str">
        <f>VLOOKUP(D4888,'Index-Relations'!E:F,2,FALSE)</f>
        <v>ESG</v>
      </c>
      <c r="B4888" t="s">
        <v>3450</v>
      </c>
      <c r="C4888" s="53" t="s">
        <v>2768</v>
      </c>
      <c r="D4888" s="59" t="s">
        <v>1860</v>
      </c>
      <c r="E4888" s="59" t="s">
        <v>8304</v>
      </c>
      <c r="F4888" t="s">
        <v>1861</v>
      </c>
      <c r="G4888" t="s">
        <v>1860</v>
      </c>
      <c r="H4888" t="s">
        <v>1862</v>
      </c>
      <c r="I4888" s="52">
        <v>45383</v>
      </c>
      <c r="J4888" t="s">
        <v>2457</v>
      </c>
      <c r="K4888">
        <v>56</v>
      </c>
      <c r="L4888">
        <v>48.893094499019703</v>
      </c>
      <c r="M4888">
        <v>53</v>
      </c>
      <c r="N4888">
        <v>0.99350403497984996</v>
      </c>
      <c r="O4888">
        <v>40.161826841296097</v>
      </c>
      <c r="P4888">
        <v>53</v>
      </c>
      <c r="Q4888">
        <v>0.99350403497984996</v>
      </c>
      <c r="R4888">
        <v>53</v>
      </c>
      <c r="S4888">
        <v>0.92700967245692301</v>
      </c>
      <c r="T4888">
        <v>52.114889582986699</v>
      </c>
      <c r="U4888">
        <v>0.89423048665782201</v>
      </c>
      <c r="V4888">
        <v>53</v>
      </c>
      <c r="W4888">
        <v>6.2684832371760202E-2</v>
      </c>
      <c r="X4888">
        <v>8</v>
      </c>
      <c r="Y4888">
        <v>56</v>
      </c>
      <c r="Z4888">
        <v>1</v>
      </c>
      <c r="AA4888">
        <v>75.529089650016203</v>
      </c>
      <c r="AB4888">
        <v>38</v>
      </c>
      <c r="AC4888">
        <v>0.87199191160685496</v>
      </c>
      <c r="AD4888">
        <v>18</v>
      </c>
      <c r="AE4888">
        <v>0.12800808839314501</v>
      </c>
      <c r="AF4888">
        <v>0</v>
      </c>
      <c r="AG4888">
        <v>0</v>
      </c>
      <c r="AH4888">
        <v>2.8252195672280002E-3</v>
      </c>
      <c r="AI4888">
        <v>4</v>
      </c>
      <c r="AJ4888">
        <v>54.651509640548298</v>
      </c>
      <c r="AK4888">
        <v>53</v>
      </c>
      <c r="AL4888">
        <v>0.99350403497984996</v>
      </c>
      <c r="AM4888">
        <v>0</v>
      </c>
      <c r="AN4888">
        <v>0</v>
      </c>
      <c r="AO4888">
        <v>0</v>
      </c>
      <c r="AP4888">
        <v>0</v>
      </c>
      <c r="AQ4888">
        <v>56</v>
      </c>
      <c r="AR4888">
        <v>0.999999999999999</v>
      </c>
      <c r="AS4888">
        <v>0</v>
      </c>
      <c r="AT4888">
        <v>0</v>
      </c>
      <c r="AU4888">
        <v>0</v>
      </c>
      <c r="AV4888">
        <v>0</v>
      </c>
      <c r="AW4888">
        <v>56</v>
      </c>
      <c r="AX4888">
        <v>0.999999999999999</v>
      </c>
      <c r="AY4888">
        <v>53.221439617399597</v>
      </c>
      <c r="AZ4888">
        <v>53</v>
      </c>
      <c r="BA4888">
        <v>0.99350403497984996</v>
      </c>
      <c r="BB4888">
        <v>56</v>
      </c>
      <c r="BC4888">
        <v>0.999999999999999</v>
      </c>
      <c r="BD4888">
        <v>0</v>
      </c>
      <c r="BE4888">
        <v>0</v>
      </c>
      <c r="BF4888">
        <v>48.086544303540997</v>
      </c>
      <c r="BG4888">
        <v>41.840561213801998</v>
      </c>
      <c r="BH4888">
        <v>52.435533906044</v>
      </c>
      <c r="BI4888">
        <v>52.587762299822998</v>
      </c>
    </row>
    <row r="4889" spans="1:61" x14ac:dyDescent="0.25">
      <c r="A4889" s="10" t="str">
        <f>VLOOKUP(D4889,'Index-Relations'!E:F,2,FALSE)</f>
        <v>ESG</v>
      </c>
      <c r="B4889" t="s">
        <v>3450</v>
      </c>
      <c r="C4889" s="53" t="s">
        <v>2769</v>
      </c>
      <c r="D4889" s="59" t="s">
        <v>1860</v>
      </c>
      <c r="E4889" s="59" t="s">
        <v>8305</v>
      </c>
      <c r="F4889" t="s">
        <v>1861</v>
      </c>
      <c r="G4889" t="s">
        <v>1860</v>
      </c>
      <c r="H4889" t="s">
        <v>1862</v>
      </c>
      <c r="I4889" s="52">
        <v>45352</v>
      </c>
      <c r="J4889" t="s">
        <v>2457</v>
      </c>
      <c r="K4889">
        <v>56</v>
      </c>
      <c r="L4889">
        <v>48.959170393485998</v>
      </c>
      <c r="M4889">
        <v>53</v>
      </c>
      <c r="N4889">
        <v>0.99314054281923803</v>
      </c>
      <c r="O4889">
        <v>39.836453882760502</v>
      </c>
      <c r="P4889">
        <v>53</v>
      </c>
      <c r="Q4889">
        <v>0.99314054281923803</v>
      </c>
      <c r="R4889">
        <v>53</v>
      </c>
      <c r="S4889">
        <v>0.93906134993430201</v>
      </c>
      <c r="T4889">
        <v>52.178944449455798</v>
      </c>
      <c r="U4889">
        <v>0.88940211574075601</v>
      </c>
      <c r="V4889">
        <v>52</v>
      </c>
      <c r="W4889">
        <v>5.9609454899935597E-2</v>
      </c>
      <c r="X4889">
        <v>8</v>
      </c>
      <c r="Y4889">
        <v>56</v>
      </c>
      <c r="Z4889">
        <v>0.999999999999999</v>
      </c>
      <c r="AA4889">
        <v>81.765927069819199</v>
      </c>
      <c r="AB4889">
        <v>38</v>
      </c>
      <c r="AC4889">
        <v>0.87405434339236499</v>
      </c>
      <c r="AD4889">
        <v>18</v>
      </c>
      <c r="AE4889">
        <v>0.12594565660763399</v>
      </c>
      <c r="AF4889">
        <v>0</v>
      </c>
      <c r="AG4889">
        <v>0</v>
      </c>
      <c r="AH4889">
        <v>2.46292686003179E-3</v>
      </c>
      <c r="AI4889">
        <v>3</v>
      </c>
      <c r="AJ4889">
        <v>55.080794653140202</v>
      </c>
      <c r="AK4889">
        <v>53</v>
      </c>
      <c r="AL4889">
        <v>0.99314054281923803</v>
      </c>
      <c r="AM4889">
        <v>0</v>
      </c>
      <c r="AN4889">
        <v>0</v>
      </c>
      <c r="AO4889">
        <v>0</v>
      </c>
      <c r="AP4889">
        <v>0</v>
      </c>
      <c r="AQ4889">
        <v>56</v>
      </c>
      <c r="AR4889">
        <v>1</v>
      </c>
      <c r="AS4889">
        <v>0</v>
      </c>
      <c r="AT4889">
        <v>0</v>
      </c>
      <c r="AU4889">
        <v>0</v>
      </c>
      <c r="AV4889">
        <v>0</v>
      </c>
      <c r="AW4889">
        <v>56</v>
      </c>
      <c r="AX4889">
        <v>0.999999999999999</v>
      </c>
      <c r="AY4889">
        <v>53.740707431376798</v>
      </c>
      <c r="AZ4889">
        <v>53</v>
      </c>
      <c r="BA4889">
        <v>0.99314054281923803</v>
      </c>
      <c r="BB4889">
        <v>56</v>
      </c>
      <c r="BC4889">
        <v>1</v>
      </c>
      <c r="BD4889">
        <v>0</v>
      </c>
      <c r="BE4889">
        <v>0</v>
      </c>
      <c r="BF4889">
        <v>48.211366398739997</v>
      </c>
      <c r="BG4889">
        <v>41.805180224876999</v>
      </c>
      <c r="BH4889">
        <v>52.889103155218997</v>
      </c>
      <c r="BI4889">
        <v>52.891479018543002</v>
      </c>
    </row>
    <row r="4890" spans="1:61" x14ac:dyDescent="0.25">
      <c r="A4890" s="10" t="str">
        <f>VLOOKUP(D4890,'Index-Relations'!E:F,2,FALSE)</f>
        <v>ESG</v>
      </c>
      <c r="B4890" t="s">
        <v>3450</v>
      </c>
      <c r="C4890" s="53" t="s">
        <v>2770</v>
      </c>
      <c r="D4890" s="59" t="s">
        <v>1860</v>
      </c>
      <c r="E4890" s="59" t="s">
        <v>8306</v>
      </c>
      <c r="F4890" t="s">
        <v>1861</v>
      </c>
      <c r="G4890" t="s">
        <v>1860</v>
      </c>
      <c r="H4890" t="s">
        <v>1862</v>
      </c>
      <c r="I4890" s="52">
        <v>45323</v>
      </c>
      <c r="J4890" t="s">
        <v>2457</v>
      </c>
      <c r="K4890">
        <v>56</v>
      </c>
      <c r="L4890">
        <v>49.0394774264524</v>
      </c>
      <c r="M4890">
        <v>53</v>
      </c>
      <c r="N4890">
        <v>0.99406214267874804</v>
      </c>
      <c r="O4890">
        <v>40.013264721126298</v>
      </c>
      <c r="P4890">
        <v>53</v>
      </c>
      <c r="Q4890">
        <v>0.99406214267874804</v>
      </c>
      <c r="R4890">
        <v>53</v>
      </c>
      <c r="S4890">
        <v>0.94349664661184696</v>
      </c>
      <c r="T4890">
        <v>52.968592172802602</v>
      </c>
      <c r="U4890">
        <v>0.88798988320146299</v>
      </c>
      <c r="V4890">
        <v>52</v>
      </c>
      <c r="W4890">
        <v>6.0948759247218397E-2</v>
      </c>
      <c r="X4890">
        <v>8</v>
      </c>
      <c r="Y4890">
        <v>56</v>
      </c>
      <c r="Z4890">
        <v>0.999999999999999</v>
      </c>
      <c r="AA4890">
        <v>84.970472450858097</v>
      </c>
      <c r="AB4890">
        <v>38</v>
      </c>
      <c r="AC4890">
        <v>0.873564174835333</v>
      </c>
      <c r="AD4890">
        <v>18</v>
      </c>
      <c r="AE4890">
        <v>0.126435825164667</v>
      </c>
      <c r="AF4890">
        <v>0</v>
      </c>
      <c r="AG4890">
        <v>0</v>
      </c>
      <c r="AH4890">
        <v>7.5453975341278705E-4</v>
      </c>
      <c r="AI4890">
        <v>3</v>
      </c>
      <c r="AJ4890">
        <v>55.360408367188199</v>
      </c>
      <c r="AK4890">
        <v>53</v>
      </c>
      <c r="AL4890">
        <v>0.99406214267874804</v>
      </c>
      <c r="AM4890">
        <v>0</v>
      </c>
      <c r="AN4890">
        <v>0</v>
      </c>
      <c r="AO4890">
        <v>0</v>
      </c>
      <c r="AP4890">
        <v>0</v>
      </c>
      <c r="AQ4890">
        <v>56</v>
      </c>
      <c r="AR4890">
        <v>1</v>
      </c>
      <c r="AS4890">
        <v>0</v>
      </c>
      <c r="AT4890">
        <v>0</v>
      </c>
      <c r="AU4890">
        <v>0</v>
      </c>
      <c r="AV4890">
        <v>0</v>
      </c>
      <c r="AW4890">
        <v>56</v>
      </c>
      <c r="AX4890">
        <v>1</v>
      </c>
      <c r="AY4890">
        <v>53.693514412951302</v>
      </c>
      <c r="AZ4890">
        <v>53</v>
      </c>
      <c r="BA4890">
        <v>0.99406214267874804</v>
      </c>
      <c r="BB4890">
        <v>56</v>
      </c>
      <c r="BC4890">
        <v>1</v>
      </c>
      <c r="BD4890">
        <v>0</v>
      </c>
      <c r="BE4890">
        <v>0</v>
      </c>
      <c r="BF4890">
        <v>48.259563923255897</v>
      </c>
      <c r="BG4890">
        <v>41.920885964112003</v>
      </c>
      <c r="BH4890">
        <v>52.883710706589</v>
      </c>
      <c r="BI4890">
        <v>53.098713448932898</v>
      </c>
    </row>
    <row r="4891" spans="1:61" x14ac:dyDescent="0.25">
      <c r="A4891" s="10" t="str">
        <f>VLOOKUP(D4891,'Index-Relations'!E:F,2,FALSE)</f>
        <v>BM</v>
      </c>
      <c r="B4891" t="s">
        <v>3450</v>
      </c>
      <c r="C4891" s="53" t="s">
        <v>2760</v>
      </c>
      <c r="D4891" s="59" t="s">
        <v>1401</v>
      </c>
      <c r="E4891" s="59" t="s">
        <v>8307</v>
      </c>
      <c r="F4891" t="s">
        <v>1863</v>
      </c>
      <c r="G4891" t="s">
        <v>1401</v>
      </c>
      <c r="H4891" t="s">
        <v>1864</v>
      </c>
      <c r="I4891" s="52">
        <v>45659</v>
      </c>
      <c r="J4891" t="s">
        <v>2457</v>
      </c>
      <c r="K4891">
        <v>133</v>
      </c>
      <c r="L4891" s="73">
        <v>46.211306433800999</v>
      </c>
      <c r="M4891">
        <v>133</v>
      </c>
      <c r="N4891">
        <v>1</v>
      </c>
      <c r="O4891" s="73">
        <v>47.083065448159999</v>
      </c>
      <c r="P4891">
        <v>133</v>
      </c>
      <c r="Q4891">
        <v>1</v>
      </c>
      <c r="R4891">
        <v>132</v>
      </c>
      <c r="S4891">
        <v>0.98270263144743697</v>
      </c>
      <c r="T4891">
        <v>43.8286946250592</v>
      </c>
      <c r="U4891">
        <v>0.89784824503184602</v>
      </c>
      <c r="V4891">
        <v>107</v>
      </c>
      <c r="W4891">
        <v>0.110351741371853</v>
      </c>
      <c r="X4891">
        <v>17</v>
      </c>
      <c r="Y4891">
        <v>132</v>
      </c>
      <c r="Z4891">
        <v>0.98270263144743697</v>
      </c>
      <c r="AA4891">
        <v>77.012819602104699</v>
      </c>
      <c r="AB4891">
        <v>108</v>
      </c>
      <c r="AC4891">
        <v>0.84930439549898795</v>
      </c>
      <c r="AD4891">
        <v>24</v>
      </c>
      <c r="AE4891">
        <v>0.13339823594844799</v>
      </c>
      <c r="AF4891">
        <v>1</v>
      </c>
      <c r="AG4891">
        <v>1.72973685525631E-2</v>
      </c>
      <c r="AH4891">
        <v>7.6327196796315902E-3</v>
      </c>
      <c r="AI4891">
        <v>12</v>
      </c>
      <c r="AJ4891" s="73">
        <v>41.386128023223002</v>
      </c>
      <c r="AK4891">
        <v>133</v>
      </c>
      <c r="AL4891">
        <v>1</v>
      </c>
      <c r="AM4891">
        <v>1.41961167173576E-2</v>
      </c>
      <c r="AN4891">
        <v>1</v>
      </c>
      <c r="AO4891">
        <v>9.7451407755508104E-3</v>
      </c>
      <c r="AP4891">
        <v>1</v>
      </c>
      <c r="AQ4891">
        <v>133</v>
      </c>
      <c r="AR4891">
        <v>1</v>
      </c>
      <c r="AS4891">
        <v>3.4532979144957503E-2</v>
      </c>
      <c r="AT4891">
        <v>4</v>
      </c>
      <c r="AU4891">
        <v>0</v>
      </c>
      <c r="AV4891">
        <v>0</v>
      </c>
      <c r="AW4891">
        <v>133</v>
      </c>
      <c r="AX4891">
        <v>0.999999999999999</v>
      </c>
      <c r="AY4891" s="73">
        <v>52.730896982405902</v>
      </c>
      <c r="AZ4891">
        <v>133</v>
      </c>
      <c r="BA4891">
        <v>1</v>
      </c>
      <c r="BB4891">
        <v>129</v>
      </c>
      <c r="BC4891">
        <v>0.95723249407305899</v>
      </c>
      <c r="BD4891">
        <v>3</v>
      </c>
      <c r="BE4891">
        <v>3.30223651513901E-2</v>
      </c>
      <c r="BF4891">
        <v>46.211306433800999</v>
      </c>
      <c r="BG4891">
        <v>47.083065448159999</v>
      </c>
      <c r="BH4891">
        <v>52.730896982405902</v>
      </c>
      <c r="BI4891">
        <v>41.386128023223002</v>
      </c>
    </row>
    <row r="4892" spans="1:61" x14ac:dyDescent="0.25">
      <c r="A4892" s="10" t="str">
        <f>VLOOKUP(D4892,'Index-Relations'!E:F,2,FALSE)</f>
        <v>BM</v>
      </c>
      <c r="B4892" t="s">
        <v>3450</v>
      </c>
      <c r="C4892" s="53" t="s">
        <v>2761</v>
      </c>
      <c r="D4892" s="59" t="s">
        <v>1401</v>
      </c>
      <c r="E4892" s="59" t="s">
        <v>8308</v>
      </c>
      <c r="F4892" t="s">
        <v>1863</v>
      </c>
      <c r="G4892" t="s">
        <v>1401</v>
      </c>
      <c r="H4892" t="s">
        <v>1864</v>
      </c>
      <c r="I4892" s="52">
        <v>45628</v>
      </c>
      <c r="J4892" t="s">
        <v>2457</v>
      </c>
      <c r="K4892">
        <v>133</v>
      </c>
      <c r="L4892" s="73">
        <v>46.059754960611997</v>
      </c>
      <c r="M4892">
        <v>133</v>
      </c>
      <c r="N4892">
        <v>1</v>
      </c>
      <c r="O4892" s="73">
        <v>46.809054658247</v>
      </c>
      <c r="P4892">
        <v>133</v>
      </c>
      <c r="Q4892">
        <v>1</v>
      </c>
      <c r="R4892">
        <v>132</v>
      </c>
      <c r="S4892">
        <v>0.98199998895293095</v>
      </c>
      <c r="T4892">
        <v>43.996563248846101</v>
      </c>
      <c r="U4892">
        <v>0.89772168179644296</v>
      </c>
      <c r="V4892">
        <v>107</v>
      </c>
      <c r="W4892">
        <v>0.110798374576977</v>
      </c>
      <c r="X4892">
        <v>17</v>
      </c>
      <c r="Y4892">
        <v>132</v>
      </c>
      <c r="Z4892">
        <v>0.98199998895292995</v>
      </c>
      <c r="AA4892">
        <v>68.509527140795797</v>
      </c>
      <c r="AB4892">
        <v>105</v>
      </c>
      <c r="AC4892">
        <v>0.82944181335381295</v>
      </c>
      <c r="AD4892">
        <v>27</v>
      </c>
      <c r="AE4892">
        <v>0.152558175599116</v>
      </c>
      <c r="AF4892">
        <v>1</v>
      </c>
      <c r="AG4892">
        <v>1.8000011047069199E-2</v>
      </c>
      <c r="AH4892">
        <v>7.8964412056437092E-3</v>
      </c>
      <c r="AI4892">
        <v>12</v>
      </c>
      <c r="AJ4892" s="73">
        <v>41.304997204021902</v>
      </c>
      <c r="AK4892">
        <v>133</v>
      </c>
      <c r="AL4892">
        <v>1</v>
      </c>
      <c r="AM4892">
        <v>1.4038963660713E-2</v>
      </c>
      <c r="AN4892">
        <v>1</v>
      </c>
      <c r="AO4892">
        <v>9.79561567943436E-3</v>
      </c>
      <c r="AP4892">
        <v>1</v>
      </c>
      <c r="AQ4892">
        <v>133</v>
      </c>
      <c r="AR4892">
        <v>1</v>
      </c>
      <c r="AS4892">
        <v>3.4971583848283597E-2</v>
      </c>
      <c r="AT4892">
        <v>4</v>
      </c>
      <c r="AU4892">
        <v>0</v>
      </c>
      <c r="AV4892">
        <v>0</v>
      </c>
      <c r="AW4892">
        <v>133</v>
      </c>
      <c r="AX4892">
        <v>1</v>
      </c>
      <c r="AY4892" s="73">
        <v>52.622069697321898</v>
      </c>
      <c r="AZ4892">
        <v>133</v>
      </c>
      <c r="BA4892">
        <v>1</v>
      </c>
      <c r="BB4892">
        <v>129</v>
      </c>
      <c r="BC4892">
        <v>0.95778477820671004</v>
      </c>
      <c r="BD4892">
        <v>3</v>
      </c>
      <c r="BE4892">
        <v>3.24196061138552E-2</v>
      </c>
      <c r="BF4892">
        <v>46.059754960611997</v>
      </c>
      <c r="BG4892">
        <v>46.809054658247</v>
      </c>
      <c r="BH4892">
        <v>52.622069697321898</v>
      </c>
      <c r="BI4892">
        <v>41.304997204021902</v>
      </c>
    </row>
    <row r="4893" spans="1:61" x14ac:dyDescent="0.25">
      <c r="A4893" s="10" t="str">
        <f>VLOOKUP(D4893,'Index-Relations'!E:F,2,FALSE)</f>
        <v>BM</v>
      </c>
      <c r="B4893" t="s">
        <v>3450</v>
      </c>
      <c r="C4893" s="53" t="s">
        <v>2762</v>
      </c>
      <c r="D4893" s="59" t="s">
        <v>1401</v>
      </c>
      <c r="E4893" s="59" t="s">
        <v>8309</v>
      </c>
      <c r="F4893" t="s">
        <v>1863</v>
      </c>
      <c r="G4893" t="s">
        <v>1401</v>
      </c>
      <c r="H4893" t="s">
        <v>1864</v>
      </c>
      <c r="I4893" s="52">
        <v>45597</v>
      </c>
      <c r="J4893" t="s">
        <v>2457</v>
      </c>
      <c r="K4893">
        <v>133</v>
      </c>
      <c r="L4893" s="73">
        <v>46.521913701731002</v>
      </c>
      <c r="M4893">
        <v>133</v>
      </c>
      <c r="N4893">
        <v>1</v>
      </c>
      <c r="O4893" s="73">
        <v>47.351969475506998</v>
      </c>
      <c r="P4893">
        <v>133</v>
      </c>
      <c r="Q4893">
        <v>1</v>
      </c>
      <c r="R4893">
        <v>132</v>
      </c>
      <c r="S4893">
        <v>0.98219584816254901</v>
      </c>
      <c r="T4893">
        <v>44.151157506088701</v>
      </c>
      <c r="U4893">
        <v>0.898282344913649</v>
      </c>
      <c r="V4893">
        <v>107</v>
      </c>
      <c r="W4893">
        <v>0.110137896135711</v>
      </c>
      <c r="X4893">
        <v>17</v>
      </c>
      <c r="Y4893">
        <v>132</v>
      </c>
      <c r="Z4893">
        <v>0.98219584816254901</v>
      </c>
      <c r="AA4893">
        <v>76.887436596483496</v>
      </c>
      <c r="AB4893">
        <v>105</v>
      </c>
      <c r="AC4893">
        <v>0.82979038051355802</v>
      </c>
      <c r="AD4893">
        <v>27</v>
      </c>
      <c r="AE4893">
        <v>0.15240546764899099</v>
      </c>
      <c r="AF4893">
        <v>1</v>
      </c>
      <c r="AG4893">
        <v>1.7804151837450599E-2</v>
      </c>
      <c r="AH4893">
        <v>8.9251048251276499E-3</v>
      </c>
      <c r="AI4893">
        <v>11</v>
      </c>
      <c r="AJ4893" s="73">
        <v>41.611095424242997</v>
      </c>
      <c r="AK4893">
        <v>133</v>
      </c>
      <c r="AL4893">
        <v>1</v>
      </c>
      <c r="AM4893">
        <v>1.50389005648427E-2</v>
      </c>
      <c r="AN4893">
        <v>1</v>
      </c>
      <c r="AO4893">
        <v>1.04947707047446E-2</v>
      </c>
      <c r="AP4893">
        <v>1</v>
      </c>
      <c r="AQ4893">
        <v>133</v>
      </c>
      <c r="AR4893">
        <v>1</v>
      </c>
      <c r="AS4893">
        <v>3.7223628630949801E-2</v>
      </c>
      <c r="AT4893">
        <v>4</v>
      </c>
      <c r="AU4893">
        <v>0</v>
      </c>
      <c r="AV4893">
        <v>0</v>
      </c>
      <c r="AW4893">
        <v>133</v>
      </c>
      <c r="AX4893">
        <v>0.999999999999999</v>
      </c>
      <c r="AY4893" s="73">
        <v>53.103942498290998</v>
      </c>
      <c r="AZ4893">
        <v>133</v>
      </c>
      <c r="BA4893">
        <v>1</v>
      </c>
      <c r="BB4893">
        <v>128</v>
      </c>
      <c r="BC4893">
        <v>0.94073868047075504</v>
      </c>
      <c r="BD4893">
        <v>4</v>
      </c>
      <c r="BE4893">
        <v>4.8766548824499802E-2</v>
      </c>
      <c r="BF4893">
        <v>46.521913701731002</v>
      </c>
      <c r="BG4893">
        <v>47.351969475506998</v>
      </c>
      <c r="BH4893">
        <v>53.103942498290998</v>
      </c>
      <c r="BI4893">
        <v>41.611095424242997</v>
      </c>
    </row>
    <row r="4894" spans="1:61" x14ac:dyDescent="0.25">
      <c r="A4894" s="10" t="str">
        <f>VLOOKUP(D4894,'Index-Relations'!E:F,2,FALSE)</f>
        <v>BM</v>
      </c>
      <c r="B4894" t="s">
        <v>3450</v>
      </c>
      <c r="C4894" s="53" t="s">
        <v>2763</v>
      </c>
      <c r="D4894" s="59" t="s">
        <v>1401</v>
      </c>
      <c r="E4894" s="59" t="s">
        <v>8310</v>
      </c>
      <c r="F4894" t="s">
        <v>1863</v>
      </c>
      <c r="G4894" t="s">
        <v>1401</v>
      </c>
      <c r="H4894" t="s">
        <v>1864</v>
      </c>
      <c r="I4894" s="52">
        <v>45566</v>
      </c>
      <c r="J4894" t="s">
        <v>2457</v>
      </c>
      <c r="K4894">
        <v>133</v>
      </c>
      <c r="L4894" s="73">
        <v>46.600408629191897</v>
      </c>
      <c r="M4894">
        <v>133</v>
      </c>
      <c r="N4894">
        <v>1</v>
      </c>
      <c r="O4894" s="73">
        <v>47.496645104912901</v>
      </c>
      <c r="P4894">
        <v>133</v>
      </c>
      <c r="Q4894">
        <v>1</v>
      </c>
      <c r="R4894">
        <v>132</v>
      </c>
      <c r="S4894">
        <v>0.97623404876633801</v>
      </c>
      <c r="T4894">
        <v>43.783450957483197</v>
      </c>
      <c r="U4894">
        <v>0.89273932464931804</v>
      </c>
      <c r="V4894">
        <v>107</v>
      </c>
      <c r="W4894">
        <v>0.104159905525623</v>
      </c>
      <c r="X4894">
        <v>17</v>
      </c>
      <c r="Y4894">
        <v>132</v>
      </c>
      <c r="Z4894">
        <v>0.97623404876633901</v>
      </c>
      <c r="AA4894">
        <v>71.234557203821794</v>
      </c>
      <c r="AB4894">
        <v>109</v>
      </c>
      <c r="AC4894">
        <v>0.86189805881091597</v>
      </c>
      <c r="AD4894">
        <v>23</v>
      </c>
      <c r="AE4894">
        <v>0.114335989955422</v>
      </c>
      <c r="AF4894">
        <v>1</v>
      </c>
      <c r="AG4894">
        <v>2.37659512336609E-2</v>
      </c>
      <c r="AH4894">
        <v>9.2111838721058697E-3</v>
      </c>
      <c r="AI4894">
        <v>11</v>
      </c>
      <c r="AJ4894" s="73">
        <v>41.232141495356998</v>
      </c>
      <c r="AK4894">
        <v>133</v>
      </c>
      <c r="AL4894">
        <v>1</v>
      </c>
      <c r="AM4894">
        <v>1.4930144662211001E-2</v>
      </c>
      <c r="AN4894">
        <v>1</v>
      </c>
      <c r="AO4894">
        <v>1.2985296398615001E-2</v>
      </c>
      <c r="AP4894">
        <v>1</v>
      </c>
      <c r="AQ4894">
        <v>133</v>
      </c>
      <c r="AR4894">
        <v>1</v>
      </c>
      <c r="AS4894">
        <v>4.0172917079735297E-2</v>
      </c>
      <c r="AT4894">
        <v>4</v>
      </c>
      <c r="AU4894">
        <v>2.23323791906319E-3</v>
      </c>
      <c r="AV4894">
        <v>1</v>
      </c>
      <c r="AW4894">
        <v>133</v>
      </c>
      <c r="AX4894">
        <v>0.999999999999999</v>
      </c>
      <c r="AY4894" s="73">
        <v>53.626478454972997</v>
      </c>
      <c r="AZ4894">
        <v>133</v>
      </c>
      <c r="BA4894">
        <v>1</v>
      </c>
      <c r="BB4894">
        <v>128</v>
      </c>
      <c r="BC4894">
        <v>0.93336644309773997</v>
      </c>
      <c r="BD4894">
        <v>4</v>
      </c>
      <c r="BE4894">
        <v>5.3648260503644303E-2</v>
      </c>
      <c r="BF4894">
        <v>46.600408629191897</v>
      </c>
      <c r="BG4894">
        <v>47.496645104912901</v>
      </c>
      <c r="BH4894">
        <v>53.626478454972997</v>
      </c>
      <c r="BI4894">
        <v>41.232141495356998</v>
      </c>
    </row>
    <row r="4895" spans="1:61" x14ac:dyDescent="0.25">
      <c r="A4895" s="10" t="str">
        <f>VLOOKUP(D4895,'Index-Relations'!E:F,2,FALSE)</f>
        <v>BM</v>
      </c>
      <c r="B4895" t="s">
        <v>3450</v>
      </c>
      <c r="C4895" s="53" t="s">
        <v>2764</v>
      </c>
      <c r="D4895" s="59" t="s">
        <v>1401</v>
      </c>
      <c r="E4895" s="59" t="s">
        <v>8311</v>
      </c>
      <c r="F4895" t="s">
        <v>1863</v>
      </c>
      <c r="G4895" t="s">
        <v>1401</v>
      </c>
      <c r="H4895" t="s">
        <v>1864</v>
      </c>
      <c r="I4895" s="52">
        <v>45538</v>
      </c>
      <c r="J4895" t="s">
        <v>2457</v>
      </c>
      <c r="K4895">
        <v>133</v>
      </c>
      <c r="L4895" s="73">
        <v>46.639844202267902</v>
      </c>
      <c r="M4895">
        <v>133</v>
      </c>
      <c r="N4895">
        <v>1</v>
      </c>
      <c r="O4895" s="73">
        <v>47.505277490014002</v>
      </c>
      <c r="P4895">
        <v>133</v>
      </c>
      <c r="Q4895">
        <v>1</v>
      </c>
      <c r="R4895">
        <v>132</v>
      </c>
      <c r="S4895">
        <v>0.97702943038847101</v>
      </c>
      <c r="T4895">
        <v>43.783250760438698</v>
      </c>
      <c r="U4895">
        <v>0.90057660397362604</v>
      </c>
      <c r="V4895">
        <v>107</v>
      </c>
      <c r="W4895">
        <v>0.104027692969565</v>
      </c>
      <c r="X4895">
        <v>17</v>
      </c>
      <c r="Y4895">
        <v>132</v>
      </c>
      <c r="Z4895">
        <v>0.97702943038847101</v>
      </c>
      <c r="AA4895">
        <v>71.446723797452094</v>
      </c>
      <c r="AB4895">
        <v>112</v>
      </c>
      <c r="AC4895">
        <v>0.87333977225597303</v>
      </c>
      <c r="AD4895">
        <v>23</v>
      </c>
      <c r="AE4895">
        <v>0.11225890446967</v>
      </c>
      <c r="AF4895">
        <v>-2</v>
      </c>
      <c r="AG4895">
        <v>1.44013232743554E-2</v>
      </c>
      <c r="AH4895">
        <v>9.0095628375583998E-3</v>
      </c>
      <c r="AI4895">
        <v>11</v>
      </c>
      <c r="AJ4895" s="73">
        <v>41.368275024101898</v>
      </c>
      <c r="AK4895">
        <v>133</v>
      </c>
      <c r="AL4895">
        <v>1</v>
      </c>
      <c r="AM4895">
        <v>1.5562792015789501E-2</v>
      </c>
      <c r="AN4895">
        <v>1</v>
      </c>
      <c r="AO4895">
        <v>1.28530214810903E-2</v>
      </c>
      <c r="AP4895">
        <v>1</v>
      </c>
      <c r="AQ4895">
        <v>133</v>
      </c>
      <c r="AR4895">
        <v>1</v>
      </c>
      <c r="AS4895">
        <v>4.0324048553226001E-2</v>
      </c>
      <c r="AT4895">
        <v>4</v>
      </c>
      <c r="AU4895">
        <v>2.1934120805415002E-3</v>
      </c>
      <c r="AV4895">
        <v>1</v>
      </c>
      <c r="AW4895">
        <v>133</v>
      </c>
      <c r="AX4895">
        <v>1</v>
      </c>
      <c r="AY4895" s="73">
        <v>53.562292901297901</v>
      </c>
      <c r="AZ4895">
        <v>133</v>
      </c>
      <c r="BA4895">
        <v>1</v>
      </c>
      <c r="BB4895">
        <v>128</v>
      </c>
      <c r="BC4895">
        <v>0.93389984733295395</v>
      </c>
      <c r="BD4895">
        <v>4</v>
      </c>
      <c r="BE4895">
        <v>5.32471311859549E-2</v>
      </c>
      <c r="BF4895">
        <v>46.639844202267902</v>
      </c>
      <c r="BG4895">
        <v>47.505277490014002</v>
      </c>
      <c r="BH4895">
        <v>53.562292901297901</v>
      </c>
      <c r="BI4895">
        <v>41.368275024101898</v>
      </c>
    </row>
    <row r="4896" spans="1:61" x14ac:dyDescent="0.25">
      <c r="A4896" s="10" t="str">
        <f>VLOOKUP(D4896,'Index-Relations'!E:F,2,FALSE)</f>
        <v>BM</v>
      </c>
      <c r="B4896" t="s">
        <v>3450</v>
      </c>
      <c r="C4896" s="53" t="s">
        <v>3350</v>
      </c>
      <c r="D4896" s="59" t="s">
        <v>1401</v>
      </c>
      <c r="E4896" s="59" t="s">
        <v>8312</v>
      </c>
      <c r="F4896" t="s">
        <v>1863</v>
      </c>
      <c r="G4896" t="s">
        <v>1401</v>
      </c>
      <c r="H4896" t="s">
        <v>1864</v>
      </c>
      <c r="I4896" s="52">
        <v>45505</v>
      </c>
      <c r="J4896" t="s">
        <v>2457</v>
      </c>
      <c r="K4896">
        <v>133</v>
      </c>
      <c r="L4896" s="73">
        <v>46.602602331595001</v>
      </c>
      <c r="M4896">
        <v>133</v>
      </c>
      <c r="N4896">
        <v>1</v>
      </c>
      <c r="O4896" s="73">
        <v>47.404451896699001</v>
      </c>
      <c r="P4896">
        <v>133</v>
      </c>
      <c r="Q4896">
        <v>1</v>
      </c>
      <c r="R4896">
        <v>132</v>
      </c>
      <c r="S4896">
        <v>0.97996108437262297</v>
      </c>
      <c r="T4896">
        <v>43.882529819320098</v>
      </c>
      <c r="U4896">
        <v>0.89600760844480198</v>
      </c>
      <c r="V4896">
        <v>107</v>
      </c>
      <c r="W4896">
        <v>0.109125623540056</v>
      </c>
      <c r="X4896">
        <v>18</v>
      </c>
      <c r="Y4896">
        <v>132</v>
      </c>
      <c r="Z4896">
        <v>0.97996108437262297</v>
      </c>
      <c r="AA4896">
        <v>73.575568482699893</v>
      </c>
      <c r="AB4896">
        <v>110</v>
      </c>
      <c r="AC4896">
        <v>0.87088675179540198</v>
      </c>
      <c r="AD4896">
        <v>22</v>
      </c>
      <c r="AE4896">
        <v>0.109074332577221</v>
      </c>
      <c r="AF4896">
        <v>1</v>
      </c>
      <c r="AG4896">
        <v>2.0038915627375899E-2</v>
      </c>
      <c r="AH4896">
        <v>8.7732011079835904E-3</v>
      </c>
      <c r="AI4896">
        <v>12</v>
      </c>
      <c r="AJ4896" s="73">
        <v>41.5025680867519</v>
      </c>
      <c r="AK4896">
        <v>133</v>
      </c>
      <c r="AL4896">
        <v>1</v>
      </c>
      <c r="AM4896">
        <v>1.5338768894206699E-2</v>
      </c>
      <c r="AN4896">
        <v>1</v>
      </c>
      <c r="AO4896">
        <v>1.26974259514011E-2</v>
      </c>
      <c r="AP4896">
        <v>1</v>
      </c>
      <c r="AQ4896">
        <v>133</v>
      </c>
      <c r="AR4896">
        <v>1</v>
      </c>
      <c r="AS4896">
        <v>4.0001630935597797E-2</v>
      </c>
      <c r="AT4896">
        <v>4</v>
      </c>
      <c r="AU4896">
        <v>2.43160245739347E-3</v>
      </c>
      <c r="AV4896">
        <v>1</v>
      </c>
      <c r="AW4896">
        <v>133</v>
      </c>
      <c r="AX4896">
        <v>1</v>
      </c>
      <c r="AY4896" s="73">
        <v>53.428063888077901</v>
      </c>
      <c r="AZ4896">
        <v>133</v>
      </c>
      <c r="BA4896">
        <v>1</v>
      </c>
      <c r="BB4896">
        <v>128</v>
      </c>
      <c r="BC4896">
        <v>0.93588155320576005</v>
      </c>
      <c r="BD4896">
        <v>4</v>
      </c>
      <c r="BE4896">
        <v>5.1421020842838498E-2</v>
      </c>
      <c r="BF4896">
        <v>46.602602331595001</v>
      </c>
      <c r="BG4896">
        <v>47.404451896699001</v>
      </c>
      <c r="BH4896">
        <v>53.428063888077901</v>
      </c>
      <c r="BI4896">
        <v>41.5025680867519</v>
      </c>
    </row>
    <row r="4897" spans="1:61" x14ac:dyDescent="0.25">
      <c r="A4897" s="10" t="str">
        <f>VLOOKUP(D4897,'Index-Relations'!E:F,2,FALSE)</f>
        <v>BM</v>
      </c>
      <c r="B4897" t="s">
        <v>3450</v>
      </c>
      <c r="C4897" s="53" t="s">
        <v>2765</v>
      </c>
      <c r="D4897" s="59" t="s">
        <v>1401</v>
      </c>
      <c r="E4897" s="59" t="s">
        <v>8313</v>
      </c>
      <c r="F4897" t="s">
        <v>1863</v>
      </c>
      <c r="G4897" t="s">
        <v>1401</v>
      </c>
      <c r="H4897" t="s">
        <v>1864</v>
      </c>
      <c r="I4897" s="52">
        <v>45474</v>
      </c>
      <c r="J4897" t="s">
        <v>2457</v>
      </c>
      <c r="K4897">
        <v>133</v>
      </c>
      <c r="L4897" s="73">
        <v>46.605110786916001</v>
      </c>
      <c r="M4897">
        <v>133</v>
      </c>
      <c r="N4897">
        <v>1</v>
      </c>
      <c r="O4897" s="73">
        <v>47.236528890095997</v>
      </c>
      <c r="P4897">
        <v>133</v>
      </c>
      <c r="Q4897">
        <v>1</v>
      </c>
      <c r="R4897">
        <v>132</v>
      </c>
      <c r="S4897">
        <v>0.98377341135748397</v>
      </c>
      <c r="T4897">
        <v>44.5408058191978</v>
      </c>
      <c r="U4897">
        <v>0.89222729740196705</v>
      </c>
      <c r="V4897">
        <v>107</v>
      </c>
      <c r="W4897">
        <v>0.100481764418846</v>
      </c>
      <c r="X4897">
        <v>18</v>
      </c>
      <c r="Y4897">
        <v>132</v>
      </c>
      <c r="Z4897">
        <v>0.98377341135748397</v>
      </c>
      <c r="AA4897">
        <v>82.422318340114202</v>
      </c>
      <c r="AB4897">
        <v>106</v>
      </c>
      <c r="AC4897">
        <v>0.85919316010070201</v>
      </c>
      <c r="AD4897">
        <v>26</v>
      </c>
      <c r="AE4897">
        <v>0.124580251256781</v>
      </c>
      <c r="AF4897">
        <v>1</v>
      </c>
      <c r="AG4897">
        <v>1.6226588642515902E-2</v>
      </c>
      <c r="AH4897">
        <v>9.8826600828827403E-3</v>
      </c>
      <c r="AI4897">
        <v>12</v>
      </c>
      <c r="AJ4897" s="73">
        <v>41.388549821693999</v>
      </c>
      <c r="AK4897">
        <v>133</v>
      </c>
      <c r="AL4897">
        <v>1</v>
      </c>
      <c r="AM4897">
        <v>1.42107953834097E-2</v>
      </c>
      <c r="AN4897">
        <v>1</v>
      </c>
      <c r="AO4897">
        <v>1.3042550844920099E-2</v>
      </c>
      <c r="AP4897">
        <v>1</v>
      </c>
      <c r="AQ4897">
        <v>133</v>
      </c>
      <c r="AR4897">
        <v>0.999999999999999</v>
      </c>
      <c r="AS4897">
        <v>3.9861116451293199E-2</v>
      </c>
      <c r="AT4897">
        <v>4</v>
      </c>
      <c r="AU4897">
        <v>3.0504565278821299E-3</v>
      </c>
      <c r="AV4897">
        <v>1</v>
      </c>
      <c r="AW4897">
        <v>133</v>
      </c>
      <c r="AX4897">
        <v>0.999999999999999</v>
      </c>
      <c r="AY4897" s="73">
        <v>53.6618229142099</v>
      </c>
      <c r="AZ4897">
        <v>133</v>
      </c>
      <c r="BA4897">
        <v>1</v>
      </c>
      <c r="BB4897">
        <v>128</v>
      </c>
      <c r="BC4897">
        <v>0.94237724745206897</v>
      </c>
      <c r="BD4897">
        <v>4</v>
      </c>
      <c r="BE4897">
        <v>4.45802017030099E-2</v>
      </c>
      <c r="BF4897">
        <v>46.605110786916001</v>
      </c>
      <c r="BG4897">
        <v>47.236528890095997</v>
      </c>
      <c r="BH4897">
        <v>53.6618229142099</v>
      </c>
      <c r="BI4897">
        <v>41.388549821693999</v>
      </c>
    </row>
    <row r="4898" spans="1:61" x14ac:dyDescent="0.25">
      <c r="A4898" s="10" t="str">
        <f>VLOOKUP(D4898,'Index-Relations'!E:F,2,FALSE)</f>
        <v>BM</v>
      </c>
      <c r="B4898" t="s">
        <v>3450</v>
      </c>
      <c r="C4898" s="53" t="s">
        <v>2766</v>
      </c>
      <c r="D4898" s="59" t="s">
        <v>1401</v>
      </c>
      <c r="E4898" s="59" t="s">
        <v>8314</v>
      </c>
      <c r="F4898" t="s">
        <v>1863</v>
      </c>
      <c r="G4898" t="s">
        <v>1401</v>
      </c>
      <c r="H4898" t="s">
        <v>1864</v>
      </c>
      <c r="I4898" s="52">
        <v>45446</v>
      </c>
      <c r="J4898" t="s">
        <v>2457</v>
      </c>
      <c r="K4898">
        <v>133</v>
      </c>
      <c r="L4898" s="73">
        <v>46.645307495692002</v>
      </c>
      <c r="M4898">
        <v>133</v>
      </c>
      <c r="N4898">
        <v>1</v>
      </c>
      <c r="O4898" s="73">
        <v>47.2716804017629</v>
      </c>
      <c r="P4898">
        <v>133</v>
      </c>
      <c r="Q4898">
        <v>1</v>
      </c>
      <c r="R4898">
        <v>132</v>
      </c>
      <c r="S4898">
        <v>0.98311652869718802</v>
      </c>
      <c r="T4898">
        <v>44.705703907945903</v>
      </c>
      <c r="U4898">
        <v>0.89546816804381302</v>
      </c>
      <c r="V4898">
        <v>107</v>
      </c>
      <c r="W4898">
        <v>0.110506723187518</v>
      </c>
      <c r="X4898">
        <v>18</v>
      </c>
      <c r="Y4898">
        <v>132</v>
      </c>
      <c r="Z4898">
        <v>0.98311652869718802</v>
      </c>
      <c r="AA4898">
        <v>83.446910886938397</v>
      </c>
      <c r="AB4898">
        <v>105</v>
      </c>
      <c r="AC4898">
        <v>0.85556932304479205</v>
      </c>
      <c r="AD4898">
        <v>27</v>
      </c>
      <c r="AE4898">
        <v>0.127547205652395</v>
      </c>
      <c r="AF4898">
        <v>1</v>
      </c>
      <c r="AG4898">
        <v>1.6883471302811402E-2</v>
      </c>
      <c r="AH4898">
        <v>1.00532145670884E-2</v>
      </c>
      <c r="AI4898">
        <v>12</v>
      </c>
      <c r="AJ4898" s="73">
        <v>41.462110624196001</v>
      </c>
      <c r="AK4898">
        <v>133</v>
      </c>
      <c r="AL4898">
        <v>1</v>
      </c>
      <c r="AM4898">
        <v>1.3976622366751699E-2</v>
      </c>
      <c r="AN4898">
        <v>1</v>
      </c>
      <c r="AO4898">
        <v>1.28716930097736E-2</v>
      </c>
      <c r="AP4898">
        <v>1</v>
      </c>
      <c r="AQ4898">
        <v>133</v>
      </c>
      <c r="AR4898">
        <v>0.999999999999999</v>
      </c>
      <c r="AS4898">
        <v>3.9690963657786502E-2</v>
      </c>
      <c r="AT4898">
        <v>4</v>
      </c>
      <c r="AU4898">
        <v>2.5997003354618501E-3</v>
      </c>
      <c r="AV4898">
        <v>1</v>
      </c>
      <c r="AW4898">
        <v>133</v>
      </c>
      <c r="AX4898">
        <v>0.999999999999999</v>
      </c>
      <c r="AY4898" s="73">
        <v>53.678735375360901</v>
      </c>
      <c r="AZ4898">
        <v>133</v>
      </c>
      <c r="BA4898">
        <v>1</v>
      </c>
      <c r="BB4898">
        <v>128</v>
      </c>
      <c r="BC4898">
        <v>0.94266177149491104</v>
      </c>
      <c r="BD4898">
        <v>4</v>
      </c>
      <c r="BE4898">
        <v>4.4466535495314402E-2</v>
      </c>
      <c r="BF4898">
        <v>46.645307495692002</v>
      </c>
      <c r="BG4898">
        <v>47.2716804017629</v>
      </c>
      <c r="BH4898">
        <v>53.678735375360901</v>
      </c>
      <c r="BI4898">
        <v>41.462110624196001</v>
      </c>
    </row>
    <row r="4899" spans="1:61" x14ac:dyDescent="0.25">
      <c r="A4899" s="10" t="str">
        <f>VLOOKUP(D4899,'Index-Relations'!E:F,2,FALSE)</f>
        <v>BM</v>
      </c>
      <c r="B4899" t="s">
        <v>3450</v>
      </c>
      <c r="C4899" s="53" t="s">
        <v>2767</v>
      </c>
      <c r="D4899" s="59" t="s">
        <v>1401</v>
      </c>
      <c r="E4899" s="59" t="s">
        <v>8315</v>
      </c>
      <c r="F4899" t="s">
        <v>1863</v>
      </c>
      <c r="G4899" t="s">
        <v>1401</v>
      </c>
      <c r="H4899" t="s">
        <v>1864</v>
      </c>
      <c r="I4899" s="52">
        <v>45413</v>
      </c>
      <c r="J4899" t="s">
        <v>2457</v>
      </c>
      <c r="K4899">
        <v>135</v>
      </c>
      <c r="L4899" s="73">
        <v>46.801618258814997</v>
      </c>
      <c r="M4899">
        <v>135</v>
      </c>
      <c r="N4899">
        <v>1</v>
      </c>
      <c r="O4899" s="73">
        <v>47.056474805464902</v>
      </c>
      <c r="P4899">
        <v>135</v>
      </c>
      <c r="Q4899">
        <v>1</v>
      </c>
      <c r="R4899">
        <v>134</v>
      </c>
      <c r="S4899">
        <v>0.98367053482150701</v>
      </c>
      <c r="T4899">
        <v>44.803553699001498</v>
      </c>
      <c r="U4899">
        <v>0.89905361392641103</v>
      </c>
      <c r="V4899">
        <v>109</v>
      </c>
      <c r="W4899">
        <v>0.117763932634223</v>
      </c>
      <c r="X4899">
        <v>19</v>
      </c>
      <c r="Y4899">
        <v>134</v>
      </c>
      <c r="Z4899">
        <v>0.98367053482150701</v>
      </c>
      <c r="AA4899">
        <v>83.091359441303396</v>
      </c>
      <c r="AB4899">
        <v>107</v>
      </c>
      <c r="AC4899">
        <v>0.86009648812157402</v>
      </c>
      <c r="AD4899">
        <v>27</v>
      </c>
      <c r="AE4899">
        <v>0.12357404669993299</v>
      </c>
      <c r="AF4899">
        <v>1</v>
      </c>
      <c r="AG4899">
        <v>1.63294651784925E-2</v>
      </c>
      <c r="AH4899">
        <v>9.49046963015392E-3</v>
      </c>
      <c r="AI4899">
        <v>12</v>
      </c>
      <c r="AJ4899" s="73">
        <v>42.130461951704</v>
      </c>
      <c r="AK4899">
        <v>135</v>
      </c>
      <c r="AL4899">
        <v>1</v>
      </c>
      <c r="AM4899">
        <v>4.03074901700528E-2</v>
      </c>
      <c r="AN4899">
        <v>2</v>
      </c>
      <c r="AO4899">
        <v>1.2619996535069599E-2</v>
      </c>
      <c r="AP4899">
        <v>1</v>
      </c>
      <c r="AQ4899">
        <v>135</v>
      </c>
      <c r="AR4899">
        <v>1</v>
      </c>
      <c r="AS4899">
        <v>3.8827079364386799E-2</v>
      </c>
      <c r="AT4899">
        <v>4</v>
      </c>
      <c r="AU4899">
        <v>2.48370828917473E-3</v>
      </c>
      <c r="AV4899">
        <v>1</v>
      </c>
      <c r="AW4899">
        <v>135</v>
      </c>
      <c r="AX4899">
        <v>0.999999999999999</v>
      </c>
      <c r="AY4899" s="73">
        <v>53.663987441833001</v>
      </c>
      <c r="AZ4899">
        <v>135</v>
      </c>
      <c r="BA4899">
        <v>1</v>
      </c>
      <c r="BB4899">
        <v>128</v>
      </c>
      <c r="BC4899">
        <v>0.90022366778114205</v>
      </c>
      <c r="BD4899">
        <v>6</v>
      </c>
      <c r="BE4899">
        <v>8.7156335683788E-2</v>
      </c>
      <c r="BF4899">
        <v>46.801618258814997</v>
      </c>
      <c r="BG4899">
        <v>47.056474805464902</v>
      </c>
      <c r="BH4899">
        <v>53.663987441833001</v>
      </c>
      <c r="BI4899">
        <v>42.130461951704</v>
      </c>
    </row>
    <row r="4900" spans="1:61" x14ac:dyDescent="0.25">
      <c r="A4900" s="10" t="str">
        <f>VLOOKUP(D4900,'Index-Relations'!E:F,2,FALSE)</f>
        <v>BM</v>
      </c>
      <c r="B4900" t="s">
        <v>3450</v>
      </c>
      <c r="C4900" s="53" t="s">
        <v>2768</v>
      </c>
      <c r="D4900" s="59" t="s">
        <v>1401</v>
      </c>
      <c r="E4900" s="59" t="s">
        <v>8316</v>
      </c>
      <c r="F4900" t="s">
        <v>1863</v>
      </c>
      <c r="G4900" t="s">
        <v>1401</v>
      </c>
      <c r="H4900" t="s">
        <v>1864</v>
      </c>
      <c r="I4900" s="52">
        <v>45383</v>
      </c>
      <c r="J4900" t="s">
        <v>2457</v>
      </c>
      <c r="K4900">
        <v>136</v>
      </c>
      <c r="L4900">
        <v>47.821471779909302</v>
      </c>
      <c r="M4900">
        <v>135</v>
      </c>
      <c r="N4900">
        <v>1</v>
      </c>
      <c r="O4900">
        <v>46.757132422006897</v>
      </c>
      <c r="P4900">
        <v>135</v>
      </c>
      <c r="Q4900">
        <v>1</v>
      </c>
      <c r="R4900">
        <v>134</v>
      </c>
      <c r="S4900">
        <v>0.98483115509478203</v>
      </c>
      <c r="T4900">
        <v>44.202309812685399</v>
      </c>
      <c r="U4900">
        <v>0.89891486341307103</v>
      </c>
      <c r="V4900">
        <v>109</v>
      </c>
      <c r="W4900">
        <v>0.11829725605203099</v>
      </c>
      <c r="X4900">
        <v>19</v>
      </c>
      <c r="Y4900">
        <v>134</v>
      </c>
      <c r="Z4900">
        <v>0.98483115509478103</v>
      </c>
      <c r="AA4900">
        <v>77.503461325476394</v>
      </c>
      <c r="AB4900">
        <v>107</v>
      </c>
      <c r="AC4900">
        <v>0.86000897667717602</v>
      </c>
      <c r="AD4900">
        <v>27</v>
      </c>
      <c r="AE4900">
        <v>0.124822178417605</v>
      </c>
      <c r="AF4900">
        <v>2</v>
      </c>
      <c r="AG4900">
        <v>1.51688449052177E-2</v>
      </c>
      <c r="AH4900">
        <v>7.9936794281891595E-3</v>
      </c>
      <c r="AI4900">
        <v>12</v>
      </c>
      <c r="AJ4900">
        <v>41.8254021368274</v>
      </c>
      <c r="AK4900">
        <v>135</v>
      </c>
      <c r="AL4900">
        <v>1</v>
      </c>
      <c r="AM4900">
        <v>3.60106886049281E-2</v>
      </c>
      <c r="AN4900">
        <v>2</v>
      </c>
      <c r="AO4900">
        <v>1.13852795953316E-2</v>
      </c>
      <c r="AP4900">
        <v>1</v>
      </c>
      <c r="AQ4900">
        <v>135</v>
      </c>
      <c r="AR4900">
        <v>1</v>
      </c>
      <c r="AS4900">
        <v>3.5118181875122799E-2</v>
      </c>
      <c r="AT4900">
        <v>4</v>
      </c>
      <c r="AU4900">
        <v>2.7458853198481601E-3</v>
      </c>
      <c r="AV4900">
        <v>1</v>
      </c>
      <c r="AW4900">
        <v>135</v>
      </c>
      <c r="AX4900">
        <v>1</v>
      </c>
      <c r="AY4900">
        <v>56.076695365230599</v>
      </c>
      <c r="AZ4900">
        <v>135</v>
      </c>
      <c r="BA4900">
        <v>1</v>
      </c>
      <c r="BB4900">
        <v>128</v>
      </c>
      <c r="BC4900">
        <v>0.90720813319139504</v>
      </c>
      <c r="BD4900">
        <v>6</v>
      </c>
      <c r="BE4900">
        <v>8.1406587213272999E-2</v>
      </c>
      <c r="BF4900">
        <v>47.205666719042</v>
      </c>
      <c r="BG4900">
        <v>47.269788611855901</v>
      </c>
      <c r="BH4900">
        <v>54.303966494049</v>
      </c>
      <c r="BI4900">
        <v>42.272090109249902</v>
      </c>
    </row>
    <row r="4901" spans="1:61" x14ac:dyDescent="0.25">
      <c r="A4901" s="10" t="str">
        <f>VLOOKUP(D4901,'Index-Relations'!E:F,2,FALSE)</f>
        <v>BM</v>
      </c>
      <c r="B4901" t="s">
        <v>3450</v>
      </c>
      <c r="C4901" s="53" t="s">
        <v>2769</v>
      </c>
      <c r="D4901" s="59" t="s">
        <v>1401</v>
      </c>
      <c r="E4901" s="59" t="s">
        <v>8317</v>
      </c>
      <c r="F4901" t="s">
        <v>1863</v>
      </c>
      <c r="G4901" t="s">
        <v>1401</v>
      </c>
      <c r="H4901" t="s">
        <v>1864</v>
      </c>
      <c r="I4901" s="52">
        <v>45352</v>
      </c>
      <c r="J4901" t="s">
        <v>2457</v>
      </c>
      <c r="K4901">
        <v>136</v>
      </c>
      <c r="L4901">
        <v>49.693564624693003</v>
      </c>
      <c r="M4901">
        <v>135</v>
      </c>
      <c r="N4901">
        <v>0.98612072048735999</v>
      </c>
      <c r="O4901">
        <v>49.296154882060897</v>
      </c>
      <c r="P4901">
        <v>135</v>
      </c>
      <c r="Q4901">
        <v>0.98612072048735999</v>
      </c>
      <c r="R4901">
        <v>135</v>
      </c>
      <c r="S4901">
        <v>0.98612072048735899</v>
      </c>
      <c r="T4901">
        <v>44.127856426355997</v>
      </c>
      <c r="U4901">
        <v>0.90116150685952201</v>
      </c>
      <c r="V4901">
        <v>108</v>
      </c>
      <c r="W4901">
        <v>0.117752188836541</v>
      </c>
      <c r="X4901">
        <v>19</v>
      </c>
      <c r="Y4901">
        <v>135</v>
      </c>
      <c r="Z4901">
        <v>0.98612072048735999</v>
      </c>
      <c r="AA4901">
        <v>79.260920635864807</v>
      </c>
      <c r="AB4901">
        <v>108</v>
      </c>
      <c r="AC4901">
        <v>0.86219221413360803</v>
      </c>
      <c r="AD4901">
        <v>27</v>
      </c>
      <c r="AE4901">
        <v>0.12392850635375099</v>
      </c>
      <c r="AF4901">
        <v>1</v>
      </c>
      <c r="AG4901">
        <v>1.3879279512639699E-2</v>
      </c>
      <c r="AH4901">
        <v>3.6710789203553799E-3</v>
      </c>
      <c r="AI4901">
        <v>9</v>
      </c>
      <c r="AJ4901">
        <v>43.747879108411702</v>
      </c>
      <c r="AK4901">
        <v>135</v>
      </c>
      <c r="AL4901">
        <v>0.98612072048735999</v>
      </c>
      <c r="AM4901">
        <v>3.4162042751372003E-2</v>
      </c>
      <c r="AN4901">
        <v>2</v>
      </c>
      <c r="AO4901">
        <v>1.10773062777356E-2</v>
      </c>
      <c r="AP4901">
        <v>1</v>
      </c>
      <c r="AQ4901">
        <v>136</v>
      </c>
      <c r="AR4901">
        <v>0.999999999999999</v>
      </c>
      <c r="AS4901">
        <v>3.5009890424371699E-2</v>
      </c>
      <c r="AT4901">
        <v>4</v>
      </c>
      <c r="AU4901">
        <v>2.7133430414800698E-3</v>
      </c>
      <c r="AV4901">
        <v>1</v>
      </c>
      <c r="AW4901">
        <v>136</v>
      </c>
      <c r="AX4901">
        <v>0.999999999999999</v>
      </c>
      <c r="AY4901">
        <v>56.752489010276399</v>
      </c>
      <c r="AZ4901">
        <v>135</v>
      </c>
      <c r="BA4901">
        <v>0.98612072048735999</v>
      </c>
      <c r="BB4901">
        <v>129</v>
      </c>
      <c r="BC4901">
        <v>0.91072304864626497</v>
      </c>
      <c r="BD4901">
        <v>6</v>
      </c>
      <c r="BE4901">
        <v>7.8199645075999205E-2</v>
      </c>
      <c r="BF4901">
        <v>48.682044335656997</v>
      </c>
      <c r="BG4901">
        <v>49.307236507037999</v>
      </c>
      <c r="BH4901">
        <v>54.6904354674339</v>
      </c>
      <c r="BI4901">
        <v>43.784462472591997</v>
      </c>
    </row>
    <row r="4902" spans="1:61" x14ac:dyDescent="0.25">
      <c r="A4902" s="10" t="str">
        <f>VLOOKUP(D4902,'Index-Relations'!E:F,2,FALSE)</f>
        <v>BM</v>
      </c>
      <c r="B4902" t="s">
        <v>3450</v>
      </c>
      <c r="C4902" s="53" t="s">
        <v>2770</v>
      </c>
      <c r="D4902" s="59" t="s">
        <v>1401</v>
      </c>
      <c r="E4902" s="59" t="s">
        <v>8318</v>
      </c>
      <c r="F4902" t="s">
        <v>1863</v>
      </c>
      <c r="G4902" t="s">
        <v>1401</v>
      </c>
      <c r="H4902" t="s">
        <v>1864</v>
      </c>
      <c r="I4902" s="52">
        <v>45323</v>
      </c>
      <c r="J4902" t="s">
        <v>2457</v>
      </c>
      <c r="K4902">
        <v>136</v>
      </c>
      <c r="L4902">
        <v>50.080134583179003</v>
      </c>
      <c r="M4902">
        <v>135</v>
      </c>
      <c r="N4902">
        <v>0.98460002872498298</v>
      </c>
      <c r="O4902">
        <v>49.859062242524203</v>
      </c>
      <c r="P4902">
        <v>135</v>
      </c>
      <c r="Q4902">
        <v>0.98460002872498298</v>
      </c>
      <c r="R4902">
        <v>135</v>
      </c>
      <c r="S4902">
        <v>0.98460002872498298</v>
      </c>
      <c r="T4902">
        <v>44.304478100740702</v>
      </c>
      <c r="U4902">
        <v>0.89904184669125597</v>
      </c>
      <c r="V4902">
        <v>108</v>
      </c>
      <c r="W4902">
        <v>0.120700423269019</v>
      </c>
      <c r="X4902">
        <v>20</v>
      </c>
      <c r="Y4902">
        <v>135</v>
      </c>
      <c r="Z4902">
        <v>0.98460002872498298</v>
      </c>
      <c r="AA4902">
        <v>82.2479599739261</v>
      </c>
      <c r="AB4902">
        <v>108</v>
      </c>
      <c r="AC4902">
        <v>0.85978322289503495</v>
      </c>
      <c r="AD4902">
        <v>27</v>
      </c>
      <c r="AE4902">
        <v>0.124816805829948</v>
      </c>
      <c r="AF4902">
        <v>1</v>
      </c>
      <c r="AG4902">
        <v>1.53999712750164E-2</v>
      </c>
      <c r="AH4902">
        <v>3.6224649486566998E-3</v>
      </c>
      <c r="AI4902">
        <v>9</v>
      </c>
      <c r="AJ4902">
        <v>43.797782783593803</v>
      </c>
      <c r="AK4902">
        <v>135</v>
      </c>
      <c r="AL4902">
        <v>0.98460002872498298</v>
      </c>
      <c r="AM4902">
        <v>3.5033644634014899E-2</v>
      </c>
      <c r="AN4902">
        <v>2</v>
      </c>
      <c r="AO4902">
        <v>1.12797202252846E-2</v>
      </c>
      <c r="AP4902">
        <v>1</v>
      </c>
      <c r="AQ4902">
        <v>136</v>
      </c>
      <c r="AR4902">
        <v>1</v>
      </c>
      <c r="AS4902">
        <v>3.49805463441401E-2</v>
      </c>
      <c r="AT4902">
        <v>4</v>
      </c>
      <c r="AU4902">
        <v>2.45559500293994E-3</v>
      </c>
      <c r="AV4902">
        <v>1</v>
      </c>
      <c r="AW4902">
        <v>136</v>
      </c>
      <c r="AX4902">
        <v>1</v>
      </c>
      <c r="AY4902">
        <v>57.0902670361803</v>
      </c>
      <c r="AZ4902">
        <v>135</v>
      </c>
      <c r="BA4902">
        <v>0.98460002872498298</v>
      </c>
      <c r="BB4902">
        <v>129</v>
      </c>
      <c r="BC4902">
        <v>0.90780366014730696</v>
      </c>
      <c r="BD4902">
        <v>6</v>
      </c>
      <c r="BE4902">
        <v>8.0916619627408301E-2</v>
      </c>
      <c r="BF4902">
        <v>49.003163646589002</v>
      </c>
      <c r="BG4902">
        <v>49.865930854875998</v>
      </c>
      <c r="BH4902">
        <v>54.961610131639901</v>
      </c>
      <c r="BI4902">
        <v>43.848946373205997</v>
      </c>
    </row>
    <row r="4903" spans="1:61" x14ac:dyDescent="0.25">
      <c r="A4903" s="10" t="str">
        <f>VLOOKUP(D4903,'Index-Relations'!E:F,2,FALSE)</f>
        <v>BM</v>
      </c>
      <c r="B4903" t="s">
        <v>3450</v>
      </c>
      <c r="C4903" s="53" t="s">
        <v>2760</v>
      </c>
      <c r="D4903" s="59" t="s">
        <v>3106</v>
      </c>
      <c r="E4903" s="59" t="s">
        <v>8319</v>
      </c>
      <c r="F4903" t="s">
        <v>1865</v>
      </c>
      <c r="G4903" t="s">
        <v>332</v>
      </c>
      <c r="H4903" t="s">
        <v>1866</v>
      </c>
      <c r="I4903" s="52">
        <v>45658</v>
      </c>
      <c r="J4903" t="s">
        <v>2457</v>
      </c>
      <c r="K4903">
        <v>118</v>
      </c>
      <c r="L4903" s="73">
        <v>65.297556269761003</v>
      </c>
      <c r="M4903">
        <v>96</v>
      </c>
      <c r="N4903">
        <v>0.97869223826863105</v>
      </c>
      <c r="O4903" s="73">
        <v>64.363357848199996</v>
      </c>
      <c r="P4903">
        <v>96</v>
      </c>
      <c r="Q4903">
        <v>0.97869223826863105</v>
      </c>
      <c r="R4903">
        <v>106</v>
      </c>
      <c r="S4903">
        <v>0.97721766909435204</v>
      </c>
      <c r="T4903">
        <v>34.244024199741801</v>
      </c>
      <c r="U4903">
        <v>0.653757999257777</v>
      </c>
      <c r="V4903">
        <v>94</v>
      </c>
      <c r="W4903">
        <v>4.0655359944150602E-3</v>
      </c>
      <c r="X4903">
        <v>3</v>
      </c>
      <c r="Y4903">
        <v>116</v>
      </c>
      <c r="Z4903">
        <v>0.99944016911160605</v>
      </c>
      <c r="AA4903">
        <v>90.930702828366904</v>
      </c>
      <c r="AB4903">
        <v>103</v>
      </c>
      <c r="AC4903">
        <v>0.90483538765957205</v>
      </c>
      <c r="AD4903">
        <v>13</v>
      </c>
      <c r="AE4903">
        <v>9.4604781452034395E-2</v>
      </c>
      <c r="AF4903">
        <v>2</v>
      </c>
      <c r="AG4903">
        <v>5.5983088839335604E-4</v>
      </c>
      <c r="AH4903">
        <v>3.68195262699988E-3</v>
      </c>
      <c r="AI4903">
        <v>5</v>
      </c>
      <c r="AJ4903" s="73">
        <v>58.616721208495903</v>
      </c>
      <c r="AK4903">
        <v>96</v>
      </c>
      <c r="AL4903">
        <v>0.97869223826863105</v>
      </c>
      <c r="AM4903">
        <v>0</v>
      </c>
      <c r="AN4903">
        <v>0</v>
      </c>
      <c r="AO4903">
        <v>3.2078824819340199E-4</v>
      </c>
      <c r="AP4903">
        <v>1</v>
      </c>
      <c r="AQ4903">
        <v>114</v>
      </c>
      <c r="AR4903">
        <v>0.999078701545277</v>
      </c>
      <c r="AS4903">
        <v>0</v>
      </c>
      <c r="AT4903">
        <v>0</v>
      </c>
      <c r="AU4903">
        <v>1.58037788335253E-3</v>
      </c>
      <c r="AV4903">
        <v>1</v>
      </c>
      <c r="AW4903">
        <v>114</v>
      </c>
      <c r="AX4903">
        <v>0.999078701545276</v>
      </c>
      <c r="AY4903" s="73">
        <v>68.188022612815004</v>
      </c>
      <c r="AZ4903">
        <v>96</v>
      </c>
      <c r="BA4903">
        <v>0.97869223826863105</v>
      </c>
      <c r="BB4903">
        <v>112</v>
      </c>
      <c r="BC4903">
        <v>0.97609277268839301</v>
      </c>
      <c r="BD4903">
        <v>1</v>
      </c>
      <c r="BE4903">
        <v>2.26651406086904E-2</v>
      </c>
      <c r="BF4903">
        <v>65.297556269761003</v>
      </c>
      <c r="BG4903">
        <v>64.363357848199996</v>
      </c>
      <c r="BH4903">
        <v>68.188022612815004</v>
      </c>
      <c r="BI4903">
        <v>58.616721208495903</v>
      </c>
    </row>
    <row r="4904" spans="1:61" x14ac:dyDescent="0.25">
      <c r="A4904" s="10" t="str">
        <f>VLOOKUP(D4904,'Index-Relations'!E:F,2,FALSE)</f>
        <v>BM</v>
      </c>
      <c r="B4904" t="s">
        <v>3450</v>
      </c>
      <c r="C4904" s="53" t="s">
        <v>2761</v>
      </c>
      <c r="D4904" s="59" t="s">
        <v>3106</v>
      </c>
      <c r="E4904" s="59" t="s">
        <v>8320</v>
      </c>
      <c r="F4904" t="s">
        <v>1865</v>
      </c>
      <c r="G4904" t="s">
        <v>332</v>
      </c>
      <c r="H4904" t="s">
        <v>1866</v>
      </c>
      <c r="I4904" s="52">
        <v>45628</v>
      </c>
      <c r="J4904" t="s">
        <v>2457</v>
      </c>
      <c r="K4904">
        <v>119</v>
      </c>
      <c r="L4904" s="73">
        <v>65.326387677308006</v>
      </c>
      <c r="M4904">
        <v>96</v>
      </c>
      <c r="N4904">
        <v>0.98055605156858405</v>
      </c>
      <c r="O4904" s="73">
        <v>64.546943406143996</v>
      </c>
      <c r="P4904">
        <v>96</v>
      </c>
      <c r="Q4904">
        <v>0.98055605156858405</v>
      </c>
      <c r="R4904">
        <v>106</v>
      </c>
      <c r="S4904">
        <v>0.97663015918358498</v>
      </c>
      <c r="T4904">
        <v>34.182359542456702</v>
      </c>
      <c r="U4904">
        <v>0.66029523111442101</v>
      </c>
      <c r="V4904">
        <v>93</v>
      </c>
      <c r="W4904">
        <v>4.4245221601189799E-3</v>
      </c>
      <c r="X4904">
        <v>3</v>
      </c>
      <c r="Y4904">
        <v>115</v>
      </c>
      <c r="Z4904">
        <v>0.99832494139392303</v>
      </c>
      <c r="AA4904">
        <v>85.683564663987497</v>
      </c>
      <c r="AB4904">
        <v>99</v>
      </c>
      <c r="AC4904">
        <v>0.90093885536750995</v>
      </c>
      <c r="AD4904">
        <v>14</v>
      </c>
      <c r="AE4904">
        <v>9.6659457762369699E-2</v>
      </c>
      <c r="AF4904">
        <v>6</v>
      </c>
      <c r="AG4904">
        <v>2.4016868701198899E-3</v>
      </c>
      <c r="AH4904">
        <v>3.4275339934321299E-3</v>
      </c>
      <c r="AI4904">
        <v>5</v>
      </c>
      <c r="AJ4904" s="73">
        <v>58.471225257846903</v>
      </c>
      <c r="AK4904">
        <v>96</v>
      </c>
      <c r="AL4904">
        <v>0.98055605156858405</v>
      </c>
      <c r="AM4904">
        <v>0</v>
      </c>
      <c r="AN4904">
        <v>0</v>
      </c>
      <c r="AO4904">
        <v>3.7625254520198001E-4</v>
      </c>
      <c r="AP4904">
        <v>1</v>
      </c>
      <c r="AQ4904">
        <v>115</v>
      </c>
      <c r="AR4904">
        <v>0.99903709311448596</v>
      </c>
      <c r="AS4904">
        <v>0</v>
      </c>
      <c r="AT4904">
        <v>0</v>
      </c>
      <c r="AU4904">
        <v>1.6059507161566701E-3</v>
      </c>
      <c r="AV4904">
        <v>1</v>
      </c>
      <c r="AW4904">
        <v>115</v>
      </c>
      <c r="AX4904">
        <v>0.99903709311448596</v>
      </c>
      <c r="AY4904" s="73">
        <v>68.249356553007004</v>
      </c>
      <c r="AZ4904">
        <v>96</v>
      </c>
      <c r="BA4904">
        <v>0.98055605156858405</v>
      </c>
      <c r="BB4904">
        <v>113</v>
      </c>
      <c r="BC4904">
        <v>0.97473569120511305</v>
      </c>
      <c r="BD4904">
        <v>1</v>
      </c>
      <c r="BE4904">
        <v>2.39251493641712E-2</v>
      </c>
      <c r="BF4904">
        <v>65.326387677308006</v>
      </c>
      <c r="BG4904">
        <v>64.546943406143996</v>
      </c>
      <c r="BH4904">
        <v>68.249356553007004</v>
      </c>
      <c r="BI4904">
        <v>58.471225257846903</v>
      </c>
    </row>
    <row r="4905" spans="1:61" x14ac:dyDescent="0.25">
      <c r="A4905" s="10" t="str">
        <f>VLOOKUP(D4905,'Index-Relations'!E:F,2,FALSE)</f>
        <v>BM</v>
      </c>
      <c r="B4905" t="s">
        <v>3450</v>
      </c>
      <c r="C4905" s="53" t="s">
        <v>2762</v>
      </c>
      <c r="D4905" s="59" t="s">
        <v>3106</v>
      </c>
      <c r="E4905" s="59" t="s">
        <v>8321</v>
      </c>
      <c r="F4905" t="s">
        <v>1865</v>
      </c>
      <c r="G4905" t="s">
        <v>332</v>
      </c>
      <c r="H4905" t="s">
        <v>1866</v>
      </c>
      <c r="I4905" s="52">
        <v>45597</v>
      </c>
      <c r="J4905" t="s">
        <v>2457</v>
      </c>
      <c r="K4905">
        <v>119</v>
      </c>
      <c r="L4905" s="73">
        <v>65.581608729126998</v>
      </c>
      <c r="M4905">
        <v>96</v>
      </c>
      <c r="N4905">
        <v>0.98150245779018896</v>
      </c>
      <c r="O4905" s="73">
        <v>64.777946963594999</v>
      </c>
      <c r="P4905">
        <v>96</v>
      </c>
      <c r="Q4905">
        <v>0.98150245779018896</v>
      </c>
      <c r="R4905">
        <v>106</v>
      </c>
      <c r="S4905">
        <v>0.97640117039662</v>
      </c>
      <c r="T4905">
        <v>33.7094914488192</v>
      </c>
      <c r="U4905">
        <v>0.662825376788856</v>
      </c>
      <c r="V4905">
        <v>90</v>
      </c>
      <c r="W4905">
        <v>4.4802590998128103E-3</v>
      </c>
      <c r="X4905">
        <v>3</v>
      </c>
      <c r="Y4905">
        <v>112</v>
      </c>
      <c r="Z4905">
        <v>0.99761666616660305</v>
      </c>
      <c r="AA4905">
        <v>82.6307370197529</v>
      </c>
      <c r="AB4905">
        <v>97</v>
      </c>
      <c r="AC4905">
        <v>0.90088625393828303</v>
      </c>
      <c r="AD4905">
        <v>15</v>
      </c>
      <c r="AE4905">
        <v>9.6730412228320795E-2</v>
      </c>
      <c r="AF4905">
        <v>7</v>
      </c>
      <c r="AG4905">
        <v>2.3833338333960601E-3</v>
      </c>
      <c r="AH4905">
        <v>3.4755929084043001E-3</v>
      </c>
      <c r="AI4905">
        <v>5</v>
      </c>
      <c r="AJ4905" s="73">
        <v>58.562714836542902</v>
      </c>
      <c r="AK4905">
        <v>96</v>
      </c>
      <c r="AL4905">
        <v>0.98150245779018896</v>
      </c>
      <c r="AM4905">
        <v>0</v>
      </c>
      <c r="AN4905">
        <v>0</v>
      </c>
      <c r="AO4905">
        <v>0</v>
      </c>
      <c r="AP4905">
        <v>0</v>
      </c>
      <c r="AQ4905">
        <v>113</v>
      </c>
      <c r="AR4905">
        <v>0.998039332319268</v>
      </c>
      <c r="AS4905">
        <v>0</v>
      </c>
      <c r="AT4905">
        <v>0</v>
      </c>
      <c r="AU4905">
        <v>1.60450702616605E-3</v>
      </c>
      <c r="AV4905">
        <v>1</v>
      </c>
      <c r="AW4905">
        <v>113</v>
      </c>
      <c r="AX4905">
        <v>0.998039332319268</v>
      </c>
      <c r="AY4905" s="73">
        <v>68.572149191549997</v>
      </c>
      <c r="AZ4905">
        <v>96</v>
      </c>
      <c r="BA4905">
        <v>0.98150245779018896</v>
      </c>
      <c r="BB4905">
        <v>111</v>
      </c>
      <c r="BC4905">
        <v>0.97728180107349505</v>
      </c>
      <c r="BD4905">
        <v>2</v>
      </c>
      <c r="BE4905">
        <v>2.07575312457727E-2</v>
      </c>
      <c r="BF4905">
        <v>65.581608729126998</v>
      </c>
      <c r="BG4905">
        <v>64.777946963594999</v>
      </c>
      <c r="BH4905">
        <v>68.572149191549997</v>
      </c>
      <c r="BI4905">
        <v>58.562714836542902</v>
      </c>
    </row>
    <row r="4906" spans="1:61" x14ac:dyDescent="0.25">
      <c r="A4906" s="10" t="str">
        <f>VLOOKUP(D4906,'Index-Relations'!E:F,2,FALSE)</f>
        <v>BM</v>
      </c>
      <c r="B4906" t="s">
        <v>3450</v>
      </c>
      <c r="C4906" s="53" t="s">
        <v>2763</v>
      </c>
      <c r="D4906" s="59" t="s">
        <v>3106</v>
      </c>
      <c r="E4906" s="59" t="s">
        <v>8322</v>
      </c>
      <c r="F4906" t="s">
        <v>1865</v>
      </c>
      <c r="G4906" t="s">
        <v>332</v>
      </c>
      <c r="H4906" t="s">
        <v>1866</v>
      </c>
      <c r="I4906" s="52">
        <v>45566</v>
      </c>
      <c r="J4906" t="s">
        <v>2457</v>
      </c>
      <c r="K4906">
        <v>119</v>
      </c>
      <c r="L4906" s="73">
        <v>65.528832564850006</v>
      </c>
      <c r="M4906">
        <v>96</v>
      </c>
      <c r="N4906">
        <v>0.98235382348104605</v>
      </c>
      <c r="O4906" s="73">
        <v>64.943181974599995</v>
      </c>
      <c r="P4906">
        <v>96</v>
      </c>
      <c r="Q4906">
        <v>0.98235382348104605</v>
      </c>
      <c r="R4906">
        <v>106</v>
      </c>
      <c r="S4906">
        <v>0.97650225433230797</v>
      </c>
      <c r="T4906">
        <v>33.322002337610499</v>
      </c>
      <c r="U4906">
        <v>0.66097029112925498</v>
      </c>
      <c r="V4906">
        <v>91</v>
      </c>
      <c r="W4906">
        <v>5.5442901056453999E-3</v>
      </c>
      <c r="X4906">
        <v>3</v>
      </c>
      <c r="Y4906">
        <v>112</v>
      </c>
      <c r="Z4906">
        <v>0.99768917186539996</v>
      </c>
      <c r="AA4906">
        <v>85.306453013422498</v>
      </c>
      <c r="AB4906">
        <v>96</v>
      </c>
      <c r="AC4906">
        <v>0.90380698435526696</v>
      </c>
      <c r="AD4906">
        <v>16</v>
      </c>
      <c r="AE4906">
        <v>9.3882187510133205E-2</v>
      </c>
      <c r="AF4906">
        <v>7</v>
      </c>
      <c r="AG4906">
        <v>2.3108281345997901E-3</v>
      </c>
      <c r="AH4906">
        <v>4.7071080778980203E-3</v>
      </c>
      <c r="AI4906">
        <v>5</v>
      </c>
      <c r="AJ4906" s="73">
        <v>58.162816734182897</v>
      </c>
      <c r="AK4906">
        <v>96</v>
      </c>
      <c r="AL4906">
        <v>0.98235382348104605</v>
      </c>
      <c r="AM4906">
        <v>0</v>
      </c>
      <c r="AN4906">
        <v>0</v>
      </c>
      <c r="AO4906">
        <v>0</v>
      </c>
      <c r="AP4906">
        <v>0</v>
      </c>
      <c r="AQ4906">
        <v>113</v>
      </c>
      <c r="AR4906">
        <v>0.99806383912804097</v>
      </c>
      <c r="AS4906">
        <v>0</v>
      </c>
      <c r="AT4906">
        <v>0</v>
      </c>
      <c r="AU4906">
        <v>1.19570618563756E-3</v>
      </c>
      <c r="AV4906">
        <v>1</v>
      </c>
      <c r="AW4906">
        <v>113</v>
      </c>
      <c r="AX4906">
        <v>0.99806383912804097</v>
      </c>
      <c r="AY4906" s="73">
        <v>68.612512125908907</v>
      </c>
      <c r="AZ4906">
        <v>96</v>
      </c>
      <c r="BA4906">
        <v>0.98235382348104605</v>
      </c>
      <c r="BB4906">
        <v>111</v>
      </c>
      <c r="BC4906">
        <v>0.97823489787713802</v>
      </c>
      <c r="BD4906">
        <v>2</v>
      </c>
      <c r="BE4906">
        <v>1.9828941250902701E-2</v>
      </c>
      <c r="BF4906">
        <v>65.528832564850006</v>
      </c>
      <c r="BG4906">
        <v>64.943181974599995</v>
      </c>
      <c r="BH4906">
        <v>68.612512125908907</v>
      </c>
      <c r="BI4906">
        <v>58.162816734182897</v>
      </c>
    </row>
    <row r="4907" spans="1:61" x14ac:dyDescent="0.25">
      <c r="A4907" s="10" t="str">
        <f>VLOOKUP(D4907,'Index-Relations'!E:F,2,FALSE)</f>
        <v>BM</v>
      </c>
      <c r="B4907" t="s">
        <v>3450</v>
      </c>
      <c r="C4907" s="53" t="s">
        <v>2764</v>
      </c>
      <c r="D4907" s="59" t="s">
        <v>3106</v>
      </c>
      <c r="E4907" s="59" t="s">
        <v>8323</v>
      </c>
      <c r="F4907" t="s">
        <v>1865</v>
      </c>
      <c r="G4907" t="s">
        <v>332</v>
      </c>
      <c r="H4907" t="s">
        <v>1866</v>
      </c>
      <c r="I4907" s="52">
        <v>45537</v>
      </c>
      <c r="J4907" t="s">
        <v>2457</v>
      </c>
      <c r="K4907">
        <v>122</v>
      </c>
      <c r="L4907" s="73">
        <v>65.416253987163998</v>
      </c>
      <c r="M4907">
        <v>97</v>
      </c>
      <c r="N4907">
        <v>0.98264162341908201</v>
      </c>
      <c r="O4907" s="73">
        <v>64.985389899997998</v>
      </c>
      <c r="P4907">
        <v>97</v>
      </c>
      <c r="Q4907">
        <v>0.98264162341908201</v>
      </c>
      <c r="R4907">
        <v>113</v>
      </c>
      <c r="S4907">
        <v>0.979961551952646</v>
      </c>
      <c r="T4907">
        <v>34.751414488755799</v>
      </c>
      <c r="U4907">
        <v>0.67702927221040698</v>
      </c>
      <c r="V4907">
        <v>97</v>
      </c>
      <c r="W4907">
        <v>5.77887860832109E-3</v>
      </c>
      <c r="X4907">
        <v>3</v>
      </c>
      <c r="Y4907">
        <v>120</v>
      </c>
      <c r="Z4907">
        <v>0.99786876654334</v>
      </c>
      <c r="AA4907">
        <v>97.960711511269594</v>
      </c>
      <c r="AB4907">
        <v>101</v>
      </c>
      <c r="AC4907">
        <v>0.89976889159554696</v>
      </c>
      <c r="AD4907">
        <v>19</v>
      </c>
      <c r="AE4907">
        <v>9.8099874947792806E-2</v>
      </c>
      <c r="AF4907">
        <v>2</v>
      </c>
      <c r="AG4907">
        <v>2.13123345665929E-3</v>
      </c>
      <c r="AH4907">
        <v>4.8203902335105997E-3</v>
      </c>
      <c r="AI4907">
        <v>5</v>
      </c>
      <c r="AJ4907" s="73">
        <v>58.415985406887003</v>
      </c>
      <c r="AK4907">
        <v>97</v>
      </c>
      <c r="AL4907">
        <v>0.98264162341908201</v>
      </c>
      <c r="AM4907">
        <v>0</v>
      </c>
      <c r="AN4907">
        <v>0</v>
      </c>
      <c r="AO4907">
        <v>0</v>
      </c>
      <c r="AP4907">
        <v>0</v>
      </c>
      <c r="AQ4907">
        <v>117</v>
      </c>
      <c r="AR4907">
        <v>0.99744065626407197</v>
      </c>
      <c r="AS4907">
        <v>0</v>
      </c>
      <c r="AT4907">
        <v>0</v>
      </c>
      <c r="AU4907">
        <v>1.1480769302235499E-3</v>
      </c>
      <c r="AV4907">
        <v>1</v>
      </c>
      <c r="AW4907">
        <v>118</v>
      </c>
      <c r="AX4907">
        <v>0.997557153680389</v>
      </c>
      <c r="AY4907" s="73">
        <v>68.315359169762999</v>
      </c>
      <c r="AZ4907">
        <v>97</v>
      </c>
      <c r="BA4907">
        <v>0.98264162341908201</v>
      </c>
      <c r="BB4907">
        <v>116</v>
      </c>
      <c r="BC4907">
        <v>0.97686950602164002</v>
      </c>
      <c r="BD4907">
        <v>1</v>
      </c>
      <c r="BE4907">
        <v>2.0571150242431901E-2</v>
      </c>
      <c r="BF4907">
        <v>65.416253987163998</v>
      </c>
      <c r="BG4907">
        <v>64.985389899997998</v>
      </c>
      <c r="BH4907">
        <v>68.315359169762999</v>
      </c>
      <c r="BI4907">
        <v>58.415985406887003</v>
      </c>
    </row>
    <row r="4908" spans="1:61" x14ac:dyDescent="0.25">
      <c r="A4908" s="10" t="str">
        <f>VLOOKUP(D4908,'Index-Relations'!E:F,2,FALSE)</f>
        <v>BM</v>
      </c>
      <c r="B4908" t="s">
        <v>3450</v>
      </c>
      <c r="C4908" s="53" t="s">
        <v>3350</v>
      </c>
      <c r="D4908" s="59" t="s">
        <v>3106</v>
      </c>
      <c r="E4908" s="59" t="s">
        <v>8324</v>
      </c>
      <c r="F4908" t="s">
        <v>1865</v>
      </c>
      <c r="G4908" t="s">
        <v>332</v>
      </c>
      <c r="H4908" t="s">
        <v>1866</v>
      </c>
      <c r="I4908" s="52">
        <v>45505</v>
      </c>
      <c r="J4908" t="s">
        <v>2457</v>
      </c>
      <c r="K4908">
        <v>122</v>
      </c>
      <c r="L4908" s="73">
        <v>65.142405018972994</v>
      </c>
      <c r="M4908">
        <v>97</v>
      </c>
      <c r="N4908">
        <v>0.98239862288174995</v>
      </c>
      <c r="O4908" s="73">
        <v>64.636839061242995</v>
      </c>
      <c r="P4908">
        <v>97</v>
      </c>
      <c r="Q4908">
        <v>0.98239862288174995</v>
      </c>
      <c r="R4908">
        <v>113</v>
      </c>
      <c r="S4908">
        <v>0.97880316502957898</v>
      </c>
      <c r="T4908">
        <v>34.934168987249599</v>
      </c>
      <c r="U4908">
        <v>0.68456326969319203</v>
      </c>
      <c r="V4908">
        <v>96</v>
      </c>
      <c r="W4908">
        <v>5.7092539197450198E-3</v>
      </c>
      <c r="X4908">
        <v>3</v>
      </c>
      <c r="Y4908">
        <v>119</v>
      </c>
      <c r="Z4908">
        <v>0.99766872898919901</v>
      </c>
      <c r="AA4908">
        <v>100.120140948574</v>
      </c>
      <c r="AB4908">
        <v>100</v>
      </c>
      <c r="AC4908">
        <v>0.89976913195783303</v>
      </c>
      <c r="AD4908">
        <v>19</v>
      </c>
      <c r="AE4908">
        <v>9.7899597031366303E-2</v>
      </c>
      <c r="AF4908">
        <v>3</v>
      </c>
      <c r="AG4908">
        <v>2.3312710108005499E-3</v>
      </c>
      <c r="AH4908">
        <v>4.3323470679745898E-3</v>
      </c>
      <c r="AI4908">
        <v>5</v>
      </c>
      <c r="AJ4908" s="73">
        <v>58.223910590754997</v>
      </c>
      <c r="AK4908">
        <v>97</v>
      </c>
      <c r="AL4908">
        <v>0.98239862288174995</v>
      </c>
      <c r="AM4908">
        <v>0</v>
      </c>
      <c r="AN4908">
        <v>0</v>
      </c>
      <c r="AO4908">
        <v>0</v>
      </c>
      <c r="AP4908">
        <v>0</v>
      </c>
      <c r="AQ4908">
        <v>117</v>
      </c>
      <c r="AR4908">
        <v>0.99744713696980303</v>
      </c>
      <c r="AS4908">
        <v>0</v>
      </c>
      <c r="AT4908">
        <v>0</v>
      </c>
      <c r="AU4908">
        <v>1.12097818981883E-3</v>
      </c>
      <c r="AV4908">
        <v>1</v>
      </c>
      <c r="AW4908">
        <v>118</v>
      </c>
      <c r="AX4908">
        <v>0.99756069211143905</v>
      </c>
      <c r="AY4908" s="73">
        <v>68.052451048170994</v>
      </c>
      <c r="AZ4908">
        <v>97</v>
      </c>
      <c r="BA4908">
        <v>0.98239862288174995</v>
      </c>
      <c r="BB4908">
        <v>115</v>
      </c>
      <c r="BC4908">
        <v>0.973602129639485</v>
      </c>
      <c r="BD4908">
        <v>2</v>
      </c>
      <c r="BE4908">
        <v>2.3845007330318201E-2</v>
      </c>
      <c r="BF4908">
        <v>65.142405018972994</v>
      </c>
      <c r="BG4908">
        <v>64.636839061242995</v>
      </c>
      <c r="BH4908">
        <v>68.052451048170994</v>
      </c>
      <c r="BI4908">
        <v>58.223910590754997</v>
      </c>
    </row>
    <row r="4909" spans="1:61" x14ac:dyDescent="0.25">
      <c r="A4909" s="10" t="str">
        <f>VLOOKUP(D4909,'Index-Relations'!E:F,2,FALSE)</f>
        <v>BM</v>
      </c>
      <c r="B4909" t="s">
        <v>3450</v>
      </c>
      <c r="C4909" s="53" t="s">
        <v>2765</v>
      </c>
      <c r="D4909" s="59" t="s">
        <v>3106</v>
      </c>
      <c r="E4909" s="59" t="s">
        <v>8325</v>
      </c>
      <c r="F4909" t="s">
        <v>1865</v>
      </c>
      <c r="G4909" t="s">
        <v>332</v>
      </c>
      <c r="H4909" t="s">
        <v>1866</v>
      </c>
      <c r="I4909" s="52">
        <v>45474</v>
      </c>
      <c r="J4909" t="s">
        <v>2457</v>
      </c>
      <c r="K4909">
        <v>122</v>
      </c>
      <c r="L4909" s="73">
        <v>65.094003540242994</v>
      </c>
      <c r="M4909">
        <v>97</v>
      </c>
      <c r="N4909">
        <v>0.98239155029605096</v>
      </c>
      <c r="O4909" s="73">
        <v>64.475542264807004</v>
      </c>
      <c r="P4909">
        <v>97</v>
      </c>
      <c r="Q4909">
        <v>0.98239155029605096</v>
      </c>
      <c r="R4909">
        <v>113</v>
      </c>
      <c r="S4909">
        <v>0.97768166000008505</v>
      </c>
      <c r="T4909">
        <v>34.510300909579797</v>
      </c>
      <c r="U4909">
        <v>0.685037364026583</v>
      </c>
      <c r="V4909">
        <v>96</v>
      </c>
      <c r="W4909">
        <v>5.6510993174695E-3</v>
      </c>
      <c r="X4909">
        <v>3</v>
      </c>
      <c r="Y4909">
        <v>119</v>
      </c>
      <c r="Z4909">
        <v>0.99804154051540706</v>
      </c>
      <c r="AA4909">
        <v>99.601558480396903</v>
      </c>
      <c r="AB4909">
        <v>100</v>
      </c>
      <c r="AC4909">
        <v>0.90854649066045801</v>
      </c>
      <c r="AD4909">
        <v>19</v>
      </c>
      <c r="AE4909">
        <v>8.9495049854948605E-2</v>
      </c>
      <c r="AF4909">
        <v>3</v>
      </c>
      <c r="AG4909">
        <v>1.95845948459263E-3</v>
      </c>
      <c r="AH4909">
        <v>4.1693608612200896E-3</v>
      </c>
      <c r="AI4909">
        <v>5</v>
      </c>
      <c r="AJ4909" s="73">
        <v>58.183209613846898</v>
      </c>
      <c r="AK4909">
        <v>97</v>
      </c>
      <c r="AL4909">
        <v>0.98239155029605096</v>
      </c>
      <c r="AM4909">
        <v>0</v>
      </c>
      <c r="AN4909">
        <v>0</v>
      </c>
      <c r="AO4909">
        <v>0</v>
      </c>
      <c r="AP4909">
        <v>0</v>
      </c>
      <c r="AQ4909">
        <v>117</v>
      </c>
      <c r="AR4909">
        <v>0.99796620293561</v>
      </c>
      <c r="AS4909">
        <v>0</v>
      </c>
      <c r="AT4909">
        <v>0</v>
      </c>
      <c r="AU4909">
        <v>1.18606492363977E-3</v>
      </c>
      <c r="AV4909">
        <v>1</v>
      </c>
      <c r="AW4909">
        <v>118</v>
      </c>
      <c r="AX4909">
        <v>0.99811168147509099</v>
      </c>
      <c r="AY4909" s="73">
        <v>68.001843315633906</v>
      </c>
      <c r="AZ4909">
        <v>97</v>
      </c>
      <c r="BA4909">
        <v>0.98239155029605096</v>
      </c>
      <c r="BB4909">
        <v>115</v>
      </c>
      <c r="BC4909">
        <v>0.97409401872534396</v>
      </c>
      <c r="BD4909">
        <v>2</v>
      </c>
      <c r="BE4909">
        <v>2.3872184210266E-2</v>
      </c>
      <c r="BF4909">
        <v>65.094003540242994</v>
      </c>
      <c r="BG4909">
        <v>64.475542264807004</v>
      </c>
      <c r="BH4909">
        <v>68.001843315633906</v>
      </c>
      <c r="BI4909">
        <v>58.183209613846898</v>
      </c>
    </row>
    <row r="4910" spans="1:61" x14ac:dyDescent="0.25">
      <c r="A4910" s="10" t="str">
        <f>VLOOKUP(D4910,'Index-Relations'!E:F,2,FALSE)</f>
        <v>BM</v>
      </c>
      <c r="B4910" t="s">
        <v>3450</v>
      </c>
      <c r="C4910" s="53" t="s">
        <v>2766</v>
      </c>
      <c r="D4910" s="59" t="s">
        <v>3106</v>
      </c>
      <c r="E4910" s="59" t="s">
        <v>8326</v>
      </c>
      <c r="F4910" t="s">
        <v>1865</v>
      </c>
      <c r="G4910" t="s">
        <v>332</v>
      </c>
      <c r="H4910" t="s">
        <v>1866</v>
      </c>
      <c r="I4910" s="52">
        <v>45446</v>
      </c>
      <c r="J4910" t="s">
        <v>2457</v>
      </c>
      <c r="K4910">
        <v>123</v>
      </c>
      <c r="L4910" s="73">
        <v>65.3282341555839</v>
      </c>
      <c r="M4910">
        <v>97</v>
      </c>
      <c r="N4910">
        <v>0.98373162906884803</v>
      </c>
      <c r="O4910" s="73">
        <v>64.898918696641005</v>
      </c>
      <c r="P4910">
        <v>97</v>
      </c>
      <c r="Q4910">
        <v>0.98373162906884803</v>
      </c>
      <c r="R4910">
        <v>113</v>
      </c>
      <c r="S4910">
        <v>0.97670173539970395</v>
      </c>
      <c r="T4910">
        <v>33.894923315278703</v>
      </c>
      <c r="U4910">
        <v>0.67807511221966699</v>
      </c>
      <c r="V4910">
        <v>96</v>
      </c>
      <c r="W4910">
        <v>5.3000560672875402E-3</v>
      </c>
      <c r="X4910">
        <v>2</v>
      </c>
      <c r="Y4910">
        <v>119</v>
      </c>
      <c r="Z4910">
        <v>0.99849296783534602</v>
      </c>
      <c r="AA4910">
        <v>94.306153821482297</v>
      </c>
      <c r="AB4910">
        <v>100</v>
      </c>
      <c r="AC4910">
        <v>0.909771207746634</v>
      </c>
      <c r="AD4910">
        <v>19</v>
      </c>
      <c r="AE4910">
        <v>8.8721760088711701E-2</v>
      </c>
      <c r="AF4910">
        <v>4</v>
      </c>
      <c r="AG4910">
        <v>1.50703216465333E-3</v>
      </c>
      <c r="AH4910">
        <v>4.2408050838572504E-3</v>
      </c>
      <c r="AI4910">
        <v>5</v>
      </c>
      <c r="AJ4910" s="73">
        <v>58.030229701332999</v>
      </c>
      <c r="AK4910">
        <v>97</v>
      </c>
      <c r="AL4910">
        <v>0.98373162906884803</v>
      </c>
      <c r="AM4910">
        <v>0</v>
      </c>
      <c r="AN4910">
        <v>0</v>
      </c>
      <c r="AO4910">
        <v>0</v>
      </c>
      <c r="AP4910">
        <v>0</v>
      </c>
      <c r="AQ4910">
        <v>117</v>
      </c>
      <c r="AR4910">
        <v>0.99840779900968801</v>
      </c>
      <c r="AS4910">
        <v>0</v>
      </c>
      <c r="AT4910">
        <v>0</v>
      </c>
      <c r="AU4910">
        <v>9.0596038780570295E-4</v>
      </c>
      <c r="AV4910">
        <v>1</v>
      </c>
      <c r="AW4910">
        <v>118</v>
      </c>
      <c r="AX4910">
        <v>0.99857468395059201</v>
      </c>
      <c r="AY4910" s="73">
        <v>68.386125782752998</v>
      </c>
      <c r="AZ4910">
        <v>97</v>
      </c>
      <c r="BA4910">
        <v>0.98373162906884803</v>
      </c>
      <c r="BB4910">
        <v>115</v>
      </c>
      <c r="BC4910">
        <v>0.97539168292049006</v>
      </c>
      <c r="BD4910">
        <v>2</v>
      </c>
      <c r="BE4910">
        <v>2.30161160891975E-2</v>
      </c>
      <c r="BF4910">
        <v>65.3282341555839</v>
      </c>
      <c r="BG4910">
        <v>64.898918696641005</v>
      </c>
      <c r="BH4910">
        <v>68.386125782752998</v>
      </c>
      <c r="BI4910">
        <v>58.030229701332999</v>
      </c>
    </row>
    <row r="4911" spans="1:61" x14ac:dyDescent="0.25">
      <c r="A4911" s="10" t="str">
        <f>VLOOKUP(D4911,'Index-Relations'!E:F,2,FALSE)</f>
        <v>BM</v>
      </c>
      <c r="B4911" t="s">
        <v>3450</v>
      </c>
      <c r="C4911" s="53" t="s">
        <v>2767</v>
      </c>
      <c r="D4911" s="59" t="s">
        <v>3106</v>
      </c>
      <c r="E4911" s="59" t="s">
        <v>8327</v>
      </c>
      <c r="F4911" t="s">
        <v>1865</v>
      </c>
      <c r="G4911" t="s">
        <v>332</v>
      </c>
      <c r="H4911" t="s">
        <v>1866</v>
      </c>
      <c r="I4911" s="52">
        <v>45413</v>
      </c>
      <c r="J4911" t="s">
        <v>2457</v>
      </c>
      <c r="K4911">
        <v>123</v>
      </c>
      <c r="L4911" s="73">
        <v>65.338324885980995</v>
      </c>
      <c r="M4911">
        <v>97</v>
      </c>
      <c r="N4911">
        <v>0.98538334744800105</v>
      </c>
      <c r="O4911" s="73">
        <v>64.914495987728998</v>
      </c>
      <c r="P4911">
        <v>97</v>
      </c>
      <c r="Q4911">
        <v>0.98538334744800105</v>
      </c>
      <c r="R4911">
        <v>113</v>
      </c>
      <c r="S4911">
        <v>0.97821049934183502</v>
      </c>
      <c r="T4911">
        <v>34.354560147605497</v>
      </c>
      <c r="U4911">
        <v>0.68345844150144097</v>
      </c>
      <c r="V4911">
        <v>96</v>
      </c>
      <c r="W4911">
        <v>5.2752562450284401E-3</v>
      </c>
      <c r="X4911">
        <v>2</v>
      </c>
      <c r="Y4911">
        <v>119</v>
      </c>
      <c r="Z4911">
        <v>0.99912505396979101</v>
      </c>
      <c r="AA4911">
        <v>95.906547230464099</v>
      </c>
      <c r="AB4911">
        <v>100</v>
      </c>
      <c r="AC4911">
        <v>0.90285796446328204</v>
      </c>
      <c r="AD4911">
        <v>19</v>
      </c>
      <c r="AE4911">
        <v>9.6267089506509404E-2</v>
      </c>
      <c r="AF4911">
        <v>4</v>
      </c>
      <c r="AG4911">
        <v>8.7494603020848896E-4</v>
      </c>
      <c r="AH4911">
        <v>4.2320807985428699E-3</v>
      </c>
      <c r="AI4911">
        <v>5</v>
      </c>
      <c r="AJ4911" s="73">
        <v>58.250527511816998</v>
      </c>
      <c r="AK4911">
        <v>97</v>
      </c>
      <c r="AL4911">
        <v>0.98538334744800105</v>
      </c>
      <c r="AM4911">
        <v>0</v>
      </c>
      <c r="AN4911">
        <v>0</v>
      </c>
      <c r="AO4911">
        <v>0</v>
      </c>
      <c r="AP4911">
        <v>0</v>
      </c>
      <c r="AQ4911">
        <v>117</v>
      </c>
      <c r="AR4911">
        <v>0.99881195076925799</v>
      </c>
      <c r="AS4911">
        <v>0</v>
      </c>
      <c r="AT4911">
        <v>0</v>
      </c>
      <c r="AU4911">
        <v>8.0607675148219404E-4</v>
      </c>
      <c r="AV4911">
        <v>1</v>
      </c>
      <c r="AW4911">
        <v>118</v>
      </c>
      <c r="AX4911">
        <v>0.99899516479223804</v>
      </c>
      <c r="AY4911" s="73">
        <v>68.250788112099897</v>
      </c>
      <c r="AZ4911">
        <v>97</v>
      </c>
      <c r="BA4911">
        <v>0.98538334744800105</v>
      </c>
      <c r="BB4911">
        <v>115</v>
      </c>
      <c r="BC4911">
        <v>0.97470008388017904</v>
      </c>
      <c r="BD4911">
        <v>2</v>
      </c>
      <c r="BE4911">
        <v>2.4111866889078699E-2</v>
      </c>
      <c r="BF4911">
        <v>65.338324885980995</v>
      </c>
      <c r="BG4911">
        <v>64.914495987728998</v>
      </c>
      <c r="BH4911">
        <v>68.250788112099897</v>
      </c>
      <c r="BI4911">
        <v>58.250527511816998</v>
      </c>
    </row>
    <row r="4912" spans="1:61" x14ac:dyDescent="0.25">
      <c r="A4912" s="10" t="str">
        <f>VLOOKUP(D4912,'Index-Relations'!E:F,2,FALSE)</f>
        <v>BM</v>
      </c>
      <c r="B4912" t="s">
        <v>3450</v>
      </c>
      <c r="C4912" s="53" t="s">
        <v>2768</v>
      </c>
      <c r="D4912" s="59" t="s">
        <v>3106</v>
      </c>
      <c r="E4912" s="59" t="s">
        <v>8328</v>
      </c>
      <c r="F4912" t="s">
        <v>1865</v>
      </c>
      <c r="G4912" t="s">
        <v>332</v>
      </c>
      <c r="H4912" t="s">
        <v>1866</v>
      </c>
      <c r="I4912" s="52">
        <v>45383</v>
      </c>
      <c r="J4912" t="s">
        <v>2457</v>
      </c>
      <c r="K4912">
        <v>122</v>
      </c>
      <c r="L4912">
        <v>68.037506911623595</v>
      </c>
      <c r="M4912">
        <v>97</v>
      </c>
      <c r="N4912">
        <v>0.98419171321016496</v>
      </c>
      <c r="O4912">
        <v>67.298471477492399</v>
      </c>
      <c r="P4912">
        <v>97</v>
      </c>
      <c r="Q4912">
        <v>0.98419171321016496</v>
      </c>
      <c r="R4912">
        <v>113</v>
      </c>
      <c r="S4912">
        <v>0.97818650766860604</v>
      </c>
      <c r="T4912">
        <v>35.454169487006297</v>
      </c>
      <c r="U4912">
        <v>0.68480794352319097</v>
      </c>
      <c r="V4912">
        <v>96</v>
      </c>
      <c r="W4912">
        <v>5.3634750681195902E-3</v>
      </c>
      <c r="X4912">
        <v>2</v>
      </c>
      <c r="Y4912">
        <v>119</v>
      </c>
      <c r="Z4912">
        <v>0.99905831962557701</v>
      </c>
      <c r="AA4912">
        <v>99.933476783074198</v>
      </c>
      <c r="AB4912">
        <v>100</v>
      </c>
      <c r="AC4912">
        <v>0.90263440427671005</v>
      </c>
      <c r="AD4912">
        <v>19</v>
      </c>
      <c r="AE4912">
        <v>9.6423915348866907E-2</v>
      </c>
      <c r="AF4912">
        <v>3</v>
      </c>
      <c r="AG4912">
        <v>9.4168037442221499E-4</v>
      </c>
      <c r="AH4912">
        <v>4.2779327970006104E-3</v>
      </c>
      <c r="AI4912">
        <v>5</v>
      </c>
      <c r="AJ4912">
        <v>61.648790039934603</v>
      </c>
      <c r="AK4912">
        <v>97</v>
      </c>
      <c r="AL4912">
        <v>0.98419171321016496</v>
      </c>
      <c r="AM4912">
        <v>0</v>
      </c>
      <c r="AN4912">
        <v>0</v>
      </c>
      <c r="AO4912">
        <v>0</v>
      </c>
      <c r="AP4912">
        <v>0</v>
      </c>
      <c r="AQ4912">
        <v>117</v>
      </c>
      <c r="AR4912">
        <v>0.99866497301747303</v>
      </c>
      <c r="AS4912">
        <v>0</v>
      </c>
      <c r="AT4912">
        <v>0</v>
      </c>
      <c r="AU4912">
        <v>7.2575896039349201E-4</v>
      </c>
      <c r="AV4912">
        <v>1</v>
      </c>
      <c r="AW4912">
        <v>118</v>
      </c>
      <c r="AX4912">
        <v>0.99882402779085599</v>
      </c>
      <c r="AY4912">
        <v>70.766326558382005</v>
      </c>
      <c r="AZ4912">
        <v>97</v>
      </c>
      <c r="BA4912">
        <v>0.98419171321016496</v>
      </c>
      <c r="BB4912">
        <v>115</v>
      </c>
      <c r="BC4912">
        <v>0.97386786233623301</v>
      </c>
      <c r="BD4912">
        <v>2</v>
      </c>
      <c r="BE4912">
        <v>2.4797110681240402E-2</v>
      </c>
      <c r="BF4912">
        <v>65.442655520116901</v>
      </c>
      <c r="BG4912">
        <v>65.007112452037902</v>
      </c>
      <c r="BH4912">
        <v>68.148578769365898</v>
      </c>
      <c r="BI4912">
        <v>58.707270963000902</v>
      </c>
    </row>
    <row r="4913" spans="1:61" x14ac:dyDescent="0.25">
      <c r="A4913" s="10" t="str">
        <f>VLOOKUP(D4913,'Index-Relations'!E:F,2,FALSE)</f>
        <v>BM</v>
      </c>
      <c r="B4913" t="s">
        <v>3450</v>
      </c>
      <c r="C4913" s="53" t="s">
        <v>2769</v>
      </c>
      <c r="D4913" s="59" t="s">
        <v>3106</v>
      </c>
      <c r="E4913" s="59" t="s">
        <v>8329</v>
      </c>
      <c r="F4913" t="s">
        <v>1865</v>
      </c>
      <c r="G4913" t="s">
        <v>332</v>
      </c>
      <c r="H4913" t="s">
        <v>1866</v>
      </c>
      <c r="I4913" s="52">
        <v>45352</v>
      </c>
      <c r="J4913" t="s">
        <v>2457</v>
      </c>
      <c r="K4913">
        <v>124</v>
      </c>
      <c r="L4913">
        <v>68.4146915340975</v>
      </c>
      <c r="M4913">
        <v>96</v>
      </c>
      <c r="N4913">
        <v>0.98476448326143695</v>
      </c>
      <c r="O4913">
        <v>68.058978652035293</v>
      </c>
      <c r="P4913">
        <v>96</v>
      </c>
      <c r="Q4913">
        <v>0.98476448326143695</v>
      </c>
      <c r="R4913">
        <v>114</v>
      </c>
      <c r="S4913">
        <v>0.97988335909177404</v>
      </c>
      <c r="T4913">
        <v>34.169068384333002</v>
      </c>
      <c r="U4913">
        <v>0.64165186769349303</v>
      </c>
      <c r="V4913">
        <v>94</v>
      </c>
      <c r="W4913">
        <v>2.0713749412409001E-5</v>
      </c>
      <c r="X4913">
        <v>1</v>
      </c>
      <c r="Y4913">
        <v>121</v>
      </c>
      <c r="Z4913">
        <v>0.99907712868953202</v>
      </c>
      <c r="AA4913">
        <v>94.084272823720994</v>
      </c>
      <c r="AB4913">
        <v>103</v>
      </c>
      <c r="AC4913">
        <v>0.92110604466210799</v>
      </c>
      <c r="AD4913">
        <v>18</v>
      </c>
      <c r="AE4913">
        <v>7.7971084027422893E-2</v>
      </c>
      <c r="AF4913">
        <v>3</v>
      </c>
      <c r="AG4913">
        <v>9.2287131046851702E-4</v>
      </c>
      <c r="AH4913">
        <v>2.40540256893299E-4</v>
      </c>
      <c r="AI4913">
        <v>3</v>
      </c>
      <c r="AJ4913">
        <v>61.168026192236297</v>
      </c>
      <c r="AK4913">
        <v>96</v>
      </c>
      <c r="AL4913">
        <v>0.98476448326143695</v>
      </c>
      <c r="AM4913">
        <v>0</v>
      </c>
      <c r="AN4913">
        <v>0</v>
      </c>
      <c r="AO4913">
        <v>0</v>
      </c>
      <c r="AP4913">
        <v>0</v>
      </c>
      <c r="AQ4913">
        <v>119</v>
      </c>
      <c r="AR4913">
        <v>0.99877908884331701</v>
      </c>
      <c r="AS4913">
        <v>0</v>
      </c>
      <c r="AT4913">
        <v>0</v>
      </c>
      <c r="AU4913">
        <v>6.4313666068892695E-4</v>
      </c>
      <c r="AV4913">
        <v>1</v>
      </c>
      <c r="AW4913">
        <v>119</v>
      </c>
      <c r="AX4913">
        <v>0.99808384592356503</v>
      </c>
      <c r="AY4913">
        <v>71.550909503640497</v>
      </c>
      <c r="AZ4913">
        <v>96</v>
      </c>
      <c r="BA4913">
        <v>0.98476448326143695</v>
      </c>
      <c r="BB4913">
        <v>117</v>
      </c>
      <c r="BC4913">
        <v>0.97356627917795602</v>
      </c>
      <c r="BD4913">
        <v>2</v>
      </c>
      <c r="BE4913">
        <v>2.5212809665361699E-2</v>
      </c>
      <c r="BF4913">
        <v>65.905816337396004</v>
      </c>
      <c r="BG4913">
        <v>65.782155223249006</v>
      </c>
      <c r="BH4913">
        <v>69.020426310690993</v>
      </c>
      <c r="BI4913">
        <v>58.285438579161998</v>
      </c>
    </row>
    <row r="4914" spans="1:61" x14ac:dyDescent="0.25">
      <c r="A4914" s="10" t="str">
        <f>VLOOKUP(D4914,'Index-Relations'!E:F,2,FALSE)</f>
        <v>BM</v>
      </c>
      <c r="B4914" t="s">
        <v>3450</v>
      </c>
      <c r="C4914" s="53" t="s">
        <v>2770</v>
      </c>
      <c r="D4914" s="59" t="s">
        <v>3106</v>
      </c>
      <c r="E4914" s="59" t="s">
        <v>8330</v>
      </c>
      <c r="F4914" t="s">
        <v>1865</v>
      </c>
      <c r="G4914" t="s">
        <v>332</v>
      </c>
      <c r="H4914" t="s">
        <v>1866</v>
      </c>
      <c r="I4914" s="52">
        <v>45323</v>
      </c>
      <c r="J4914" t="s">
        <v>2457</v>
      </c>
      <c r="K4914">
        <v>124</v>
      </c>
      <c r="L4914">
        <v>68.458913133378999</v>
      </c>
      <c r="M4914">
        <v>95</v>
      </c>
      <c r="N4914">
        <v>0.98438870045356497</v>
      </c>
      <c r="O4914">
        <v>68.061263571912306</v>
      </c>
      <c r="P4914">
        <v>95</v>
      </c>
      <c r="Q4914">
        <v>0.98438870045356497</v>
      </c>
      <c r="R4914">
        <v>114</v>
      </c>
      <c r="S4914">
        <v>0.98082412108424399</v>
      </c>
      <c r="T4914">
        <v>34.019856326912397</v>
      </c>
      <c r="U4914">
        <v>0.62408083745501397</v>
      </c>
      <c r="V4914">
        <v>94</v>
      </c>
      <c r="W4914">
        <v>0</v>
      </c>
      <c r="X4914">
        <v>0</v>
      </c>
      <c r="Y4914">
        <v>121</v>
      </c>
      <c r="Z4914">
        <v>0.99897115296976702</v>
      </c>
      <c r="AA4914">
        <v>96.849952380843803</v>
      </c>
      <c r="AB4914">
        <v>103</v>
      </c>
      <c r="AC4914">
        <v>0.92003096185736</v>
      </c>
      <c r="AD4914">
        <v>18</v>
      </c>
      <c r="AE4914">
        <v>7.8940191112407895E-2</v>
      </c>
      <c r="AF4914">
        <v>3</v>
      </c>
      <c r="AG4914">
        <v>1.02884703023169E-3</v>
      </c>
      <c r="AH4914">
        <v>2.5635928027126399E-4</v>
      </c>
      <c r="AI4914">
        <v>3</v>
      </c>
      <c r="AJ4914">
        <v>61.130101180857601</v>
      </c>
      <c r="AK4914">
        <v>95</v>
      </c>
      <c r="AL4914">
        <v>0.98438870045356497</v>
      </c>
      <c r="AM4914">
        <v>0</v>
      </c>
      <c r="AN4914">
        <v>0</v>
      </c>
      <c r="AO4914">
        <v>0</v>
      </c>
      <c r="AP4914">
        <v>0</v>
      </c>
      <c r="AQ4914">
        <v>118</v>
      </c>
      <c r="AR4914">
        <v>0.99776098860356299</v>
      </c>
      <c r="AS4914">
        <v>0</v>
      </c>
      <c r="AT4914">
        <v>0</v>
      </c>
      <c r="AU4914">
        <v>6.3331298338195098E-4</v>
      </c>
      <c r="AV4914">
        <v>1</v>
      </c>
      <c r="AW4914">
        <v>119</v>
      </c>
      <c r="AX4914">
        <v>0.99791504204673498</v>
      </c>
      <c r="AY4914">
        <v>71.673072691781101</v>
      </c>
      <c r="AZ4914">
        <v>95</v>
      </c>
      <c r="BA4914">
        <v>0.98438870045356497</v>
      </c>
      <c r="BB4914">
        <v>116</v>
      </c>
      <c r="BC4914">
        <v>0.97233668843468402</v>
      </c>
      <c r="BD4914">
        <v>2</v>
      </c>
      <c r="BE4914">
        <v>2.5424300168878599E-2</v>
      </c>
      <c r="BF4914">
        <v>65.968589625015994</v>
      </c>
      <c r="BG4914">
        <v>65.802931399471902</v>
      </c>
      <c r="BH4914">
        <v>69.164243681892998</v>
      </c>
      <c r="BI4914">
        <v>58.267973553566001</v>
      </c>
    </row>
    <row r="4915" spans="1:61" x14ac:dyDescent="0.25">
      <c r="A4915" s="10" t="str">
        <f>VLOOKUP(D4915,'Index-Relations'!E:F,2,FALSE)</f>
        <v>BM</v>
      </c>
      <c r="B4915" t="s">
        <v>3450</v>
      </c>
      <c r="C4915" s="53" t="s">
        <v>2760</v>
      </c>
      <c r="D4915" s="59" t="s">
        <v>3107</v>
      </c>
      <c r="E4915" s="59" t="s">
        <v>8331</v>
      </c>
      <c r="F4915" t="s">
        <v>1867</v>
      </c>
      <c r="G4915" t="s">
        <v>338</v>
      </c>
      <c r="H4915" t="s">
        <v>1868</v>
      </c>
      <c r="I4915" s="52">
        <v>45658</v>
      </c>
      <c r="J4915" t="s">
        <v>2457</v>
      </c>
      <c r="K4915">
        <v>1019</v>
      </c>
      <c r="L4915" s="73">
        <v>48.4373275710211</v>
      </c>
      <c r="M4915">
        <v>636</v>
      </c>
      <c r="N4915">
        <v>0.92999440340723305</v>
      </c>
      <c r="O4915" s="73">
        <v>44.187098859097297</v>
      </c>
      <c r="P4915">
        <v>636</v>
      </c>
      <c r="Q4915">
        <v>0.92999440340723305</v>
      </c>
      <c r="R4915">
        <v>635</v>
      </c>
      <c r="S4915">
        <v>0.90274280596410295</v>
      </c>
      <c r="T4915">
        <v>42.205623346953502</v>
      </c>
      <c r="U4915">
        <v>0.75154750967419903</v>
      </c>
      <c r="V4915">
        <v>724</v>
      </c>
      <c r="W4915">
        <v>0.23850571119783601</v>
      </c>
      <c r="X4915">
        <v>168</v>
      </c>
      <c r="Y4915">
        <v>926</v>
      </c>
      <c r="Z4915">
        <v>0.98157723458892798</v>
      </c>
      <c r="AA4915">
        <v>205.19704376363899</v>
      </c>
      <c r="AB4915">
        <v>680</v>
      </c>
      <c r="AC4915">
        <v>0.82952470569747705</v>
      </c>
      <c r="AD4915">
        <v>246</v>
      </c>
      <c r="AE4915">
        <v>0.15205252889144999</v>
      </c>
      <c r="AF4915">
        <v>93</v>
      </c>
      <c r="AG4915">
        <v>1.84227654110715E-2</v>
      </c>
      <c r="AH4915">
        <v>4.0010203076787498E-3</v>
      </c>
      <c r="AI4915">
        <v>94</v>
      </c>
      <c r="AJ4915" s="73">
        <v>51.067390331294597</v>
      </c>
      <c r="AK4915">
        <v>636</v>
      </c>
      <c r="AL4915">
        <v>0.92999440340723305</v>
      </c>
      <c r="AM4915">
        <v>3.1018605697691399E-2</v>
      </c>
      <c r="AN4915">
        <v>11</v>
      </c>
      <c r="AO4915">
        <v>4.82359458609109E-2</v>
      </c>
      <c r="AP4915">
        <v>12</v>
      </c>
      <c r="AQ4915">
        <v>814</v>
      </c>
      <c r="AR4915">
        <v>0.98243762673672297</v>
      </c>
      <c r="AS4915">
        <v>1.4151279339326001E-2</v>
      </c>
      <c r="AT4915">
        <v>3</v>
      </c>
      <c r="AU4915">
        <v>8.5213699741066504E-3</v>
      </c>
      <c r="AV4915">
        <v>3</v>
      </c>
      <c r="AW4915">
        <v>826</v>
      </c>
      <c r="AX4915">
        <v>0.98309912836117397</v>
      </c>
      <c r="AY4915" s="73">
        <v>48.250840878741002</v>
      </c>
      <c r="AZ4915">
        <v>636</v>
      </c>
      <c r="BA4915">
        <v>0.92999440340723305</v>
      </c>
      <c r="BB4915">
        <v>785</v>
      </c>
      <c r="BC4915">
        <v>0.89584096144648495</v>
      </c>
      <c r="BD4915">
        <v>17</v>
      </c>
      <c r="BE4915">
        <v>3.8360719429327603E-2</v>
      </c>
      <c r="BF4915">
        <v>48.4373275710211</v>
      </c>
      <c r="BG4915">
        <v>44.187098859097297</v>
      </c>
      <c r="BH4915">
        <v>48.250840878741002</v>
      </c>
      <c r="BI4915">
        <v>51.067390331294597</v>
      </c>
    </row>
    <row r="4916" spans="1:61" x14ac:dyDescent="0.25">
      <c r="A4916" s="10" t="str">
        <f>VLOOKUP(D4916,'Index-Relations'!E:F,2,FALSE)</f>
        <v>BM</v>
      </c>
      <c r="B4916" t="s">
        <v>3450</v>
      </c>
      <c r="C4916" s="53" t="s">
        <v>2761</v>
      </c>
      <c r="D4916" s="59" t="s">
        <v>3107</v>
      </c>
      <c r="E4916" s="59" t="s">
        <v>8332</v>
      </c>
      <c r="F4916" t="s">
        <v>1867</v>
      </c>
      <c r="G4916" t="s">
        <v>338</v>
      </c>
      <c r="H4916" t="s">
        <v>1868</v>
      </c>
      <c r="I4916" s="52">
        <v>45628</v>
      </c>
      <c r="J4916" t="s">
        <v>2457</v>
      </c>
      <c r="K4916">
        <v>1011</v>
      </c>
      <c r="L4916" s="73">
        <v>48.261391497313198</v>
      </c>
      <c r="M4916">
        <v>638</v>
      </c>
      <c r="N4916">
        <v>0.93352394712692299</v>
      </c>
      <c r="O4916" s="73">
        <v>44.111202521686799</v>
      </c>
      <c r="P4916">
        <v>638</v>
      </c>
      <c r="Q4916">
        <v>0.93352394712692299</v>
      </c>
      <c r="R4916">
        <v>637</v>
      </c>
      <c r="S4916">
        <v>0.90761143539690603</v>
      </c>
      <c r="T4916">
        <v>42.244473193728702</v>
      </c>
      <c r="U4916">
        <v>0.75588064922910403</v>
      </c>
      <c r="V4916">
        <v>691</v>
      </c>
      <c r="W4916">
        <v>0.23266647806023</v>
      </c>
      <c r="X4916">
        <v>165</v>
      </c>
      <c r="Y4916">
        <v>884</v>
      </c>
      <c r="Z4916">
        <v>0.97753008149246101</v>
      </c>
      <c r="AA4916">
        <v>199.81802144990601</v>
      </c>
      <c r="AB4916">
        <v>609</v>
      </c>
      <c r="AC4916">
        <v>0.80853632160662603</v>
      </c>
      <c r="AD4916">
        <v>252</v>
      </c>
      <c r="AE4916">
        <v>0.16686405146536401</v>
      </c>
      <c r="AF4916">
        <v>150</v>
      </c>
      <c r="AG4916">
        <v>2.4599626928009599E-2</v>
      </c>
      <c r="AH4916">
        <v>3.7224659243118101E-3</v>
      </c>
      <c r="AI4916">
        <v>90</v>
      </c>
      <c r="AJ4916" s="73">
        <v>50.848482050742</v>
      </c>
      <c r="AK4916">
        <v>638</v>
      </c>
      <c r="AL4916">
        <v>0.93352394712692299</v>
      </c>
      <c r="AM4916">
        <v>3.2037818492244102E-2</v>
      </c>
      <c r="AN4916">
        <v>11</v>
      </c>
      <c r="AO4916">
        <v>5.0065877691414802E-2</v>
      </c>
      <c r="AP4916">
        <v>12</v>
      </c>
      <c r="AQ4916">
        <v>814</v>
      </c>
      <c r="AR4916">
        <v>0.98352314943097097</v>
      </c>
      <c r="AS4916">
        <v>1.4486032311842201E-2</v>
      </c>
      <c r="AT4916">
        <v>3</v>
      </c>
      <c r="AU4916">
        <v>8.3711366436007607E-3</v>
      </c>
      <c r="AV4916">
        <v>3</v>
      </c>
      <c r="AW4916">
        <v>808</v>
      </c>
      <c r="AX4916">
        <v>0.98160592497566002</v>
      </c>
      <c r="AY4916" s="73">
        <v>48.063457067250802</v>
      </c>
      <c r="AZ4916">
        <v>638</v>
      </c>
      <c r="BA4916">
        <v>0.93352394712692299</v>
      </c>
      <c r="BB4916">
        <v>785</v>
      </c>
      <c r="BC4916">
        <v>0.89366862573356198</v>
      </c>
      <c r="BD4916">
        <v>17</v>
      </c>
      <c r="BE4916">
        <v>3.9788646005993598E-2</v>
      </c>
      <c r="BF4916">
        <v>48.261391497313198</v>
      </c>
      <c r="BG4916">
        <v>44.111202521686799</v>
      </c>
      <c r="BH4916">
        <v>48.063457067250802</v>
      </c>
      <c r="BI4916">
        <v>50.848482050742</v>
      </c>
    </row>
    <row r="4917" spans="1:61" x14ac:dyDescent="0.25">
      <c r="A4917" s="10" t="str">
        <f>VLOOKUP(D4917,'Index-Relations'!E:F,2,FALSE)</f>
        <v>BM</v>
      </c>
      <c r="B4917" t="s">
        <v>3450</v>
      </c>
      <c r="C4917" s="53" t="s">
        <v>2762</v>
      </c>
      <c r="D4917" s="59" t="s">
        <v>3107</v>
      </c>
      <c r="E4917" s="59" t="s">
        <v>8333</v>
      </c>
      <c r="F4917" t="s">
        <v>1867</v>
      </c>
      <c r="G4917" t="s">
        <v>338</v>
      </c>
      <c r="H4917" t="s">
        <v>1868</v>
      </c>
      <c r="I4917" s="52">
        <v>45597</v>
      </c>
      <c r="J4917" t="s">
        <v>2457</v>
      </c>
      <c r="K4917">
        <v>1011</v>
      </c>
      <c r="L4917" s="73">
        <v>48.246692407653903</v>
      </c>
      <c r="M4917">
        <v>638</v>
      </c>
      <c r="N4917">
        <v>0.93414977319528403</v>
      </c>
      <c r="O4917" s="73">
        <v>44.125765526273902</v>
      </c>
      <c r="P4917">
        <v>638</v>
      </c>
      <c r="Q4917">
        <v>0.93414977319528403</v>
      </c>
      <c r="R4917">
        <v>637</v>
      </c>
      <c r="S4917">
        <v>0.91001204942146097</v>
      </c>
      <c r="T4917">
        <v>42.412917101385702</v>
      </c>
      <c r="U4917">
        <v>0.75458186915109404</v>
      </c>
      <c r="V4917">
        <v>626</v>
      </c>
      <c r="W4917">
        <v>0.233036613187762</v>
      </c>
      <c r="X4917">
        <v>153</v>
      </c>
      <c r="Y4917">
        <v>810</v>
      </c>
      <c r="Z4917">
        <v>0.97058842817958801</v>
      </c>
      <c r="AA4917">
        <v>200.59892971449199</v>
      </c>
      <c r="AB4917">
        <v>563</v>
      </c>
      <c r="AC4917">
        <v>0.79894769636157004</v>
      </c>
      <c r="AD4917">
        <v>243</v>
      </c>
      <c r="AE4917">
        <v>0.17131483188493099</v>
      </c>
      <c r="AF4917">
        <v>205</v>
      </c>
      <c r="AG4917">
        <v>2.97374717534978E-2</v>
      </c>
      <c r="AH4917">
        <v>3.7366568482743198E-3</v>
      </c>
      <c r="AI4917">
        <v>90</v>
      </c>
      <c r="AJ4917" s="73">
        <v>50.871296808736503</v>
      </c>
      <c r="AK4917">
        <v>638</v>
      </c>
      <c r="AL4917">
        <v>0.93414977319528403</v>
      </c>
      <c r="AM4917">
        <v>3.4461632016817401E-2</v>
      </c>
      <c r="AN4917">
        <v>11</v>
      </c>
      <c r="AO4917">
        <v>4.7938272926757002E-2</v>
      </c>
      <c r="AP4917">
        <v>12</v>
      </c>
      <c r="AQ4917">
        <v>788</v>
      </c>
      <c r="AR4917">
        <v>0.97912990288848001</v>
      </c>
      <c r="AS4917">
        <v>1.4087971615228701E-2</v>
      </c>
      <c r="AT4917">
        <v>3</v>
      </c>
      <c r="AU4917">
        <v>8.63156468246889E-3</v>
      </c>
      <c r="AV4917">
        <v>3</v>
      </c>
      <c r="AW4917">
        <v>801</v>
      </c>
      <c r="AX4917">
        <v>0.98019208508726396</v>
      </c>
      <c r="AY4917" s="73">
        <v>47.924231833098901</v>
      </c>
      <c r="AZ4917">
        <v>638</v>
      </c>
      <c r="BA4917">
        <v>0.93414977319528403</v>
      </c>
      <c r="BB4917">
        <v>759</v>
      </c>
      <c r="BC4917">
        <v>0.88805415793202602</v>
      </c>
      <c r="BD4917">
        <v>17</v>
      </c>
      <c r="BE4917">
        <v>4.3137472029696901E-2</v>
      </c>
      <c r="BF4917">
        <v>48.246692407653903</v>
      </c>
      <c r="BG4917">
        <v>44.125765526273902</v>
      </c>
      <c r="BH4917">
        <v>47.924231833098901</v>
      </c>
      <c r="BI4917">
        <v>50.871296808736503</v>
      </c>
    </row>
    <row r="4918" spans="1:61" x14ac:dyDescent="0.25">
      <c r="A4918" s="10" t="str">
        <f>VLOOKUP(D4918,'Index-Relations'!E:F,2,FALSE)</f>
        <v>BM</v>
      </c>
      <c r="B4918" t="s">
        <v>3450</v>
      </c>
      <c r="C4918" s="53" t="s">
        <v>2763</v>
      </c>
      <c r="D4918" s="59" t="s">
        <v>3107</v>
      </c>
      <c r="E4918" s="59" t="s">
        <v>8334</v>
      </c>
      <c r="F4918" t="s">
        <v>1867</v>
      </c>
      <c r="G4918" t="s">
        <v>338</v>
      </c>
      <c r="H4918" t="s">
        <v>1868</v>
      </c>
      <c r="I4918" s="52">
        <v>45566</v>
      </c>
      <c r="J4918" t="s">
        <v>2457</v>
      </c>
      <c r="K4918">
        <v>1012</v>
      </c>
      <c r="L4918" s="73">
        <v>48.292274591534301</v>
      </c>
      <c r="M4918">
        <v>640</v>
      </c>
      <c r="N4918">
        <v>0.93701332429749495</v>
      </c>
      <c r="O4918" s="73">
        <v>44.279435477060403</v>
      </c>
      <c r="P4918">
        <v>640</v>
      </c>
      <c r="Q4918">
        <v>0.93701332429749495</v>
      </c>
      <c r="R4918">
        <v>639</v>
      </c>
      <c r="S4918">
        <v>0.91298726740625402</v>
      </c>
      <c r="T4918">
        <v>42.516982134369101</v>
      </c>
      <c r="U4918">
        <v>0.755460380486629</v>
      </c>
      <c r="V4918">
        <v>623</v>
      </c>
      <c r="W4918">
        <v>0.23620120145276099</v>
      </c>
      <c r="X4918">
        <v>151</v>
      </c>
      <c r="Y4918">
        <v>808</v>
      </c>
      <c r="Z4918">
        <v>0.96893512065578602</v>
      </c>
      <c r="AA4918">
        <v>192.03452525772801</v>
      </c>
      <c r="AB4918">
        <v>535</v>
      </c>
      <c r="AC4918">
        <v>0.78149830688819799</v>
      </c>
      <c r="AD4918">
        <v>269</v>
      </c>
      <c r="AE4918">
        <v>0.187167861162361</v>
      </c>
      <c r="AF4918">
        <v>208</v>
      </c>
      <c r="AG4918">
        <v>3.1333831949440297E-2</v>
      </c>
      <c r="AH4918">
        <v>3.9594770578567397E-3</v>
      </c>
      <c r="AI4918">
        <v>90</v>
      </c>
      <c r="AJ4918" s="73">
        <v>50.919934551575601</v>
      </c>
      <c r="AK4918">
        <v>640</v>
      </c>
      <c r="AL4918">
        <v>0.93701332429749495</v>
      </c>
      <c r="AM4918">
        <v>3.4703490315824599E-2</v>
      </c>
      <c r="AN4918">
        <v>11</v>
      </c>
      <c r="AO4918">
        <v>4.78768519482018E-2</v>
      </c>
      <c r="AP4918">
        <v>12</v>
      </c>
      <c r="AQ4918">
        <v>790</v>
      </c>
      <c r="AR4918">
        <v>0.980828278782093</v>
      </c>
      <c r="AS4918">
        <v>1.3386083865849999E-2</v>
      </c>
      <c r="AT4918">
        <v>3</v>
      </c>
      <c r="AU4918">
        <v>8.5590250469035796E-3</v>
      </c>
      <c r="AV4918">
        <v>3</v>
      </c>
      <c r="AW4918">
        <v>802</v>
      </c>
      <c r="AX4918">
        <v>0.98167053031356499</v>
      </c>
      <c r="AY4918" s="73">
        <v>47.946584875407801</v>
      </c>
      <c r="AZ4918">
        <v>640</v>
      </c>
      <c r="BA4918">
        <v>0.93701332429749495</v>
      </c>
      <c r="BB4918">
        <v>761</v>
      </c>
      <c r="BC4918">
        <v>0.88943423437606794</v>
      </c>
      <c r="BD4918">
        <v>17</v>
      </c>
      <c r="BE4918">
        <v>4.3517192457822297E-2</v>
      </c>
      <c r="BF4918">
        <v>48.292274591534301</v>
      </c>
      <c r="BG4918">
        <v>44.279435477060403</v>
      </c>
      <c r="BH4918">
        <v>47.946584875407801</v>
      </c>
      <c r="BI4918">
        <v>50.919934551575601</v>
      </c>
    </row>
    <row r="4919" spans="1:61" x14ac:dyDescent="0.25">
      <c r="A4919" s="10" t="str">
        <f>VLOOKUP(D4919,'Index-Relations'!E:F,2,FALSE)</f>
        <v>BM</v>
      </c>
      <c r="B4919" t="s">
        <v>3450</v>
      </c>
      <c r="C4919" s="53" t="s">
        <v>2764</v>
      </c>
      <c r="D4919" s="59" t="s">
        <v>3107</v>
      </c>
      <c r="E4919" s="59" t="s">
        <v>8335</v>
      </c>
      <c r="F4919" t="s">
        <v>1867</v>
      </c>
      <c r="G4919" t="s">
        <v>338</v>
      </c>
      <c r="H4919" t="s">
        <v>1868</v>
      </c>
      <c r="I4919" s="52">
        <v>45537</v>
      </c>
      <c r="J4919" t="s">
        <v>2457</v>
      </c>
      <c r="K4919">
        <v>854</v>
      </c>
      <c r="L4919" s="73">
        <v>48.374246440727298</v>
      </c>
      <c r="M4919">
        <v>635</v>
      </c>
      <c r="N4919">
        <v>0.95541497378676599</v>
      </c>
      <c r="O4919" s="73">
        <v>44.5438815236229</v>
      </c>
      <c r="P4919">
        <v>635</v>
      </c>
      <c r="Q4919">
        <v>0.95541497378676599</v>
      </c>
      <c r="R4919">
        <v>622</v>
      </c>
      <c r="S4919">
        <v>0.93330380614715203</v>
      </c>
      <c r="T4919">
        <v>42.544982637436199</v>
      </c>
      <c r="U4919">
        <v>0.75588203930745201</v>
      </c>
      <c r="V4919">
        <v>609</v>
      </c>
      <c r="W4919">
        <v>0.236352702896172</v>
      </c>
      <c r="X4919">
        <v>151</v>
      </c>
      <c r="Y4919">
        <v>791</v>
      </c>
      <c r="Z4919">
        <v>0.98297105878971203</v>
      </c>
      <c r="AA4919">
        <v>202.90194050510399</v>
      </c>
      <c r="AB4919">
        <v>477</v>
      </c>
      <c r="AC4919">
        <v>0.76110338426912505</v>
      </c>
      <c r="AD4919">
        <v>314</v>
      </c>
      <c r="AE4919">
        <v>0.221867674520587</v>
      </c>
      <c r="AF4919">
        <v>63</v>
      </c>
      <c r="AG4919">
        <v>1.7028941210287401E-2</v>
      </c>
      <c r="AH4919">
        <v>3.83543146179691E-3</v>
      </c>
      <c r="AI4919">
        <v>91</v>
      </c>
      <c r="AJ4919" s="73">
        <v>50.910438018848701</v>
      </c>
      <c r="AK4919">
        <v>635</v>
      </c>
      <c r="AL4919">
        <v>0.95541497378676599</v>
      </c>
      <c r="AM4919">
        <v>3.8345481948732801E-2</v>
      </c>
      <c r="AN4919">
        <v>11</v>
      </c>
      <c r="AO4919">
        <v>5.2358103515883499E-2</v>
      </c>
      <c r="AP4919">
        <v>9</v>
      </c>
      <c r="AQ4919">
        <v>751</v>
      </c>
      <c r="AR4919">
        <v>0.99024346324759605</v>
      </c>
      <c r="AS4919">
        <v>1.41537788223857E-2</v>
      </c>
      <c r="AT4919">
        <v>2</v>
      </c>
      <c r="AU4919">
        <v>8.6734479246861999E-3</v>
      </c>
      <c r="AV4919">
        <v>3</v>
      </c>
      <c r="AW4919">
        <v>759</v>
      </c>
      <c r="AX4919">
        <v>0.99083830320048105</v>
      </c>
      <c r="AY4919" s="73">
        <v>47.901745111439197</v>
      </c>
      <c r="AZ4919">
        <v>635</v>
      </c>
      <c r="BA4919">
        <v>0.95541497378676599</v>
      </c>
      <c r="BB4919">
        <v>726</v>
      </c>
      <c r="BC4919">
        <v>0.89277501843836804</v>
      </c>
      <c r="BD4919">
        <v>16</v>
      </c>
      <c r="BE4919">
        <v>4.5110341293344298E-2</v>
      </c>
      <c r="BF4919">
        <v>48.374246440727298</v>
      </c>
      <c r="BG4919">
        <v>44.5438815236229</v>
      </c>
      <c r="BH4919">
        <v>47.901745111439197</v>
      </c>
      <c r="BI4919">
        <v>50.910438018848701</v>
      </c>
    </row>
    <row r="4920" spans="1:61" x14ac:dyDescent="0.25">
      <c r="A4920" s="10" t="str">
        <f>VLOOKUP(D4920,'Index-Relations'!E:F,2,FALSE)</f>
        <v>BM</v>
      </c>
      <c r="B4920" t="s">
        <v>3450</v>
      </c>
      <c r="C4920" s="53" t="s">
        <v>3350</v>
      </c>
      <c r="D4920" s="59" t="s">
        <v>3107</v>
      </c>
      <c r="E4920" s="59" t="s">
        <v>8336</v>
      </c>
      <c r="F4920" t="s">
        <v>1867</v>
      </c>
      <c r="G4920" t="s">
        <v>338</v>
      </c>
      <c r="H4920" t="s">
        <v>1868</v>
      </c>
      <c r="I4920" s="52">
        <v>45505</v>
      </c>
      <c r="J4920" t="s">
        <v>2457</v>
      </c>
      <c r="K4920">
        <v>855</v>
      </c>
      <c r="L4920" s="73">
        <v>48.4964740657174</v>
      </c>
      <c r="M4920">
        <v>636</v>
      </c>
      <c r="N4920">
        <v>0.95465026453511403</v>
      </c>
      <c r="O4920" s="73">
        <v>44.691862516043599</v>
      </c>
      <c r="P4920">
        <v>636</v>
      </c>
      <c r="Q4920">
        <v>0.95465026453511403</v>
      </c>
      <c r="R4920">
        <v>623</v>
      </c>
      <c r="S4920">
        <v>0.93452583676313095</v>
      </c>
      <c r="T4920">
        <v>42.637753636110098</v>
      </c>
      <c r="U4920">
        <v>0.76477915778078898</v>
      </c>
      <c r="V4920">
        <v>606</v>
      </c>
      <c r="W4920">
        <v>0.23774809053781701</v>
      </c>
      <c r="X4920">
        <v>148</v>
      </c>
      <c r="Y4920">
        <v>788</v>
      </c>
      <c r="Z4920">
        <v>0.98179656539200999</v>
      </c>
      <c r="AA4920">
        <v>207.45463967480899</v>
      </c>
      <c r="AB4920">
        <v>440</v>
      </c>
      <c r="AC4920">
        <v>0.74431210899849198</v>
      </c>
      <c r="AD4920">
        <v>348</v>
      </c>
      <c r="AE4920">
        <v>0.23748445639351701</v>
      </c>
      <c r="AF4920">
        <v>67</v>
      </c>
      <c r="AG4920">
        <v>1.82034346079901E-2</v>
      </c>
      <c r="AH4920">
        <v>4.1979250200624403E-3</v>
      </c>
      <c r="AI4920">
        <v>91</v>
      </c>
      <c r="AJ4920" s="73">
        <v>51.082278846212198</v>
      </c>
      <c r="AK4920">
        <v>636</v>
      </c>
      <c r="AL4920">
        <v>0.95465026453511403</v>
      </c>
      <c r="AM4920">
        <v>4.0311446246502097E-2</v>
      </c>
      <c r="AN4920">
        <v>11</v>
      </c>
      <c r="AO4920">
        <v>5.2157417892858202E-2</v>
      </c>
      <c r="AP4920">
        <v>9</v>
      </c>
      <c r="AQ4920">
        <v>736</v>
      </c>
      <c r="AR4920">
        <v>0.98808437697662699</v>
      </c>
      <c r="AS4920">
        <v>1.47308134514882E-2</v>
      </c>
      <c r="AT4920">
        <v>2</v>
      </c>
      <c r="AU4920">
        <v>8.4629884378121904E-3</v>
      </c>
      <c r="AV4920">
        <v>3</v>
      </c>
      <c r="AW4920">
        <v>747</v>
      </c>
      <c r="AX4920">
        <v>0.98910507688743599</v>
      </c>
      <c r="AY4920" s="73">
        <v>47.939313734700001</v>
      </c>
      <c r="AZ4920">
        <v>636</v>
      </c>
      <c r="BA4920">
        <v>0.95465026453511403</v>
      </c>
      <c r="BB4920">
        <v>712</v>
      </c>
      <c r="BC4920">
        <v>0.89460431327664003</v>
      </c>
      <c r="BD4920">
        <v>15</v>
      </c>
      <c r="BE4920">
        <v>4.1322645807128397E-2</v>
      </c>
      <c r="BF4920">
        <v>48.4964740657174</v>
      </c>
      <c r="BG4920">
        <v>44.691862516043599</v>
      </c>
      <c r="BH4920">
        <v>47.939313734700001</v>
      </c>
      <c r="BI4920">
        <v>51.082278846212198</v>
      </c>
    </row>
    <row r="4921" spans="1:61" x14ac:dyDescent="0.25">
      <c r="A4921" s="10" t="str">
        <f>VLOOKUP(D4921,'Index-Relations'!E:F,2,FALSE)</f>
        <v>BM</v>
      </c>
      <c r="B4921" t="s">
        <v>3450</v>
      </c>
      <c r="C4921" s="53" t="s">
        <v>2765</v>
      </c>
      <c r="D4921" s="59" t="s">
        <v>3107</v>
      </c>
      <c r="E4921" s="59" t="s">
        <v>8337</v>
      </c>
      <c r="F4921" t="s">
        <v>1867</v>
      </c>
      <c r="G4921" t="s">
        <v>338</v>
      </c>
      <c r="H4921" t="s">
        <v>1868</v>
      </c>
      <c r="I4921" s="52">
        <v>45474</v>
      </c>
      <c r="J4921" t="s">
        <v>2457</v>
      </c>
      <c r="K4921">
        <v>854</v>
      </c>
      <c r="L4921" s="73">
        <v>48.2273851264261</v>
      </c>
      <c r="M4921">
        <v>636</v>
      </c>
      <c r="N4921">
        <v>0.95490509385915801</v>
      </c>
      <c r="O4921" s="73">
        <v>44.246164990090399</v>
      </c>
      <c r="P4921">
        <v>636</v>
      </c>
      <c r="Q4921">
        <v>0.95490509385915801</v>
      </c>
      <c r="R4921">
        <v>623</v>
      </c>
      <c r="S4921">
        <v>0.93509581932883301</v>
      </c>
      <c r="T4921">
        <v>42.484838195181297</v>
      </c>
      <c r="U4921">
        <v>0.75858216813942303</v>
      </c>
      <c r="V4921">
        <v>605</v>
      </c>
      <c r="W4921">
        <v>0.23469652721148199</v>
      </c>
      <c r="X4921">
        <v>148</v>
      </c>
      <c r="Y4921">
        <v>787</v>
      </c>
      <c r="Z4921">
        <v>0.98191303371631999</v>
      </c>
      <c r="AA4921">
        <v>202.537884224377</v>
      </c>
      <c r="AB4921">
        <v>376</v>
      </c>
      <c r="AC4921">
        <v>0.699856213768837</v>
      </c>
      <c r="AD4921">
        <v>409</v>
      </c>
      <c r="AE4921">
        <v>0.28170983540507899</v>
      </c>
      <c r="AF4921">
        <v>69</v>
      </c>
      <c r="AG4921">
        <v>1.8433950826083501E-2</v>
      </c>
      <c r="AH4921">
        <v>4.03129888603866E-3</v>
      </c>
      <c r="AI4921">
        <v>91</v>
      </c>
      <c r="AJ4921" s="73">
        <v>50.753421179501103</v>
      </c>
      <c r="AK4921">
        <v>636</v>
      </c>
      <c r="AL4921">
        <v>0.95490509385915801</v>
      </c>
      <c r="AM4921">
        <v>3.97737980896474E-2</v>
      </c>
      <c r="AN4921">
        <v>11</v>
      </c>
      <c r="AO4921">
        <v>4.9341812756756101E-2</v>
      </c>
      <c r="AP4921">
        <v>9</v>
      </c>
      <c r="AQ4921">
        <v>736</v>
      </c>
      <c r="AR4921">
        <v>0.988343901317566</v>
      </c>
      <c r="AS4921">
        <v>1.4481024504305599E-2</v>
      </c>
      <c r="AT4921">
        <v>2</v>
      </c>
      <c r="AU4921">
        <v>7.6445790951780099E-3</v>
      </c>
      <c r="AV4921">
        <v>3</v>
      </c>
      <c r="AW4921">
        <v>747</v>
      </c>
      <c r="AX4921">
        <v>0.98934920674558802</v>
      </c>
      <c r="AY4921" s="73">
        <v>47.862457881932997</v>
      </c>
      <c r="AZ4921">
        <v>636</v>
      </c>
      <c r="BA4921">
        <v>0.95490509385915801</v>
      </c>
      <c r="BB4921">
        <v>712</v>
      </c>
      <c r="BC4921">
        <v>0.89936329333031595</v>
      </c>
      <c r="BD4921">
        <v>15</v>
      </c>
      <c r="BE4921">
        <v>3.9638795230493802E-2</v>
      </c>
      <c r="BF4921">
        <v>48.2273851264261</v>
      </c>
      <c r="BG4921">
        <v>44.246164990090399</v>
      </c>
      <c r="BH4921">
        <v>47.862457881932997</v>
      </c>
      <c r="BI4921">
        <v>50.753421179501103</v>
      </c>
    </row>
    <row r="4922" spans="1:61" x14ac:dyDescent="0.25">
      <c r="A4922" s="10" t="str">
        <f>VLOOKUP(D4922,'Index-Relations'!E:F,2,FALSE)</f>
        <v>BM</v>
      </c>
      <c r="B4922" t="s">
        <v>3450</v>
      </c>
      <c r="C4922" s="53" t="s">
        <v>2766</v>
      </c>
      <c r="D4922" s="59" t="s">
        <v>3107</v>
      </c>
      <c r="E4922" s="59" t="s">
        <v>8338</v>
      </c>
      <c r="F4922" t="s">
        <v>1867</v>
      </c>
      <c r="G4922" t="s">
        <v>338</v>
      </c>
      <c r="H4922" t="s">
        <v>1868</v>
      </c>
      <c r="I4922" s="52">
        <v>45446</v>
      </c>
      <c r="J4922" t="s">
        <v>2457</v>
      </c>
      <c r="K4922">
        <v>843</v>
      </c>
      <c r="L4922" s="73">
        <v>48.3394817970836</v>
      </c>
      <c r="M4922">
        <v>636</v>
      </c>
      <c r="N4922">
        <v>0.95793642495561704</v>
      </c>
      <c r="O4922" s="73">
        <v>44.437760516098301</v>
      </c>
      <c r="P4922">
        <v>636</v>
      </c>
      <c r="Q4922">
        <v>0.95793642495561704</v>
      </c>
      <c r="R4922">
        <v>623</v>
      </c>
      <c r="S4922">
        <v>0.93704390090929801</v>
      </c>
      <c r="T4922">
        <v>42.460500187519699</v>
      </c>
      <c r="U4922">
        <v>0.76569637550927505</v>
      </c>
      <c r="V4922">
        <v>598</v>
      </c>
      <c r="W4922">
        <v>0.23839566673680501</v>
      </c>
      <c r="X4922">
        <v>147</v>
      </c>
      <c r="Y4922">
        <v>776</v>
      </c>
      <c r="Z4922">
        <v>0.97984965775577904</v>
      </c>
      <c r="AA4922">
        <v>212.926418714655</v>
      </c>
      <c r="AB4922">
        <v>302</v>
      </c>
      <c r="AC4922">
        <v>0.66470464191188405</v>
      </c>
      <c r="AD4922">
        <v>474</v>
      </c>
      <c r="AE4922">
        <v>0.31514501584389398</v>
      </c>
      <c r="AF4922">
        <v>67</v>
      </c>
      <c r="AG4922">
        <v>2.0150342244220999E-2</v>
      </c>
      <c r="AH4922">
        <v>4.1120213079873799E-3</v>
      </c>
      <c r="AI4922">
        <v>91</v>
      </c>
      <c r="AJ4922" s="73">
        <v>50.956591887303297</v>
      </c>
      <c r="AK4922">
        <v>636</v>
      </c>
      <c r="AL4922">
        <v>0.95793642495561704</v>
      </c>
      <c r="AM4922">
        <v>4.36145800987962E-2</v>
      </c>
      <c r="AN4922">
        <v>11</v>
      </c>
      <c r="AO4922">
        <v>5.1711286941891803E-2</v>
      </c>
      <c r="AP4922">
        <v>9</v>
      </c>
      <c r="AQ4922">
        <v>734</v>
      </c>
      <c r="AR4922">
        <v>0.98966332914570698</v>
      </c>
      <c r="AS4922">
        <v>1.6080445897079701E-2</v>
      </c>
      <c r="AT4922">
        <v>2</v>
      </c>
      <c r="AU4922">
        <v>8.2456874145293707E-3</v>
      </c>
      <c r="AV4922">
        <v>3</v>
      </c>
      <c r="AW4922">
        <v>745</v>
      </c>
      <c r="AX4922">
        <v>0.99068629472638203</v>
      </c>
      <c r="AY4922" s="73">
        <v>47.716187571568298</v>
      </c>
      <c r="AZ4922">
        <v>636</v>
      </c>
      <c r="BA4922">
        <v>0.95793642495561704</v>
      </c>
      <c r="BB4922">
        <v>710</v>
      </c>
      <c r="BC4922">
        <v>0.89559754155805904</v>
      </c>
      <c r="BD4922">
        <v>15</v>
      </c>
      <c r="BE4922">
        <v>4.2354500645756597E-2</v>
      </c>
      <c r="BF4922">
        <v>48.3394817970836</v>
      </c>
      <c r="BG4922">
        <v>44.437760516098301</v>
      </c>
      <c r="BH4922">
        <v>47.716187571568298</v>
      </c>
      <c r="BI4922">
        <v>50.956591887303297</v>
      </c>
    </row>
    <row r="4923" spans="1:61" x14ac:dyDescent="0.25">
      <c r="A4923" s="10" t="str">
        <f>VLOOKUP(D4923,'Index-Relations'!E:F,2,FALSE)</f>
        <v>BM</v>
      </c>
      <c r="B4923" t="s">
        <v>3450</v>
      </c>
      <c r="C4923" s="53" t="s">
        <v>2767</v>
      </c>
      <c r="D4923" s="59" t="s">
        <v>3107</v>
      </c>
      <c r="E4923" s="59" t="s">
        <v>8339</v>
      </c>
      <c r="F4923" t="s">
        <v>1867</v>
      </c>
      <c r="G4923" t="s">
        <v>338</v>
      </c>
      <c r="H4923" t="s">
        <v>1868</v>
      </c>
      <c r="I4923" s="52">
        <v>45413</v>
      </c>
      <c r="J4923" t="s">
        <v>2457</v>
      </c>
      <c r="K4923">
        <v>844</v>
      </c>
      <c r="L4923" s="73">
        <v>48.177601781013401</v>
      </c>
      <c r="M4923">
        <v>637</v>
      </c>
      <c r="N4923">
        <v>0.95713764440872195</v>
      </c>
      <c r="O4923" s="73">
        <v>44.2392252906428</v>
      </c>
      <c r="P4923">
        <v>637</v>
      </c>
      <c r="Q4923">
        <v>0.95713764440872195</v>
      </c>
      <c r="R4923">
        <v>624</v>
      </c>
      <c r="S4923">
        <v>0.93510275244557794</v>
      </c>
      <c r="T4923">
        <v>42.392543765852601</v>
      </c>
      <c r="U4923">
        <v>0.76481956848299903</v>
      </c>
      <c r="V4923">
        <v>591</v>
      </c>
      <c r="W4923">
        <v>0.24106722392909299</v>
      </c>
      <c r="X4923">
        <v>146</v>
      </c>
      <c r="Y4923">
        <v>770</v>
      </c>
      <c r="Z4923">
        <v>0.97784220229404295</v>
      </c>
      <c r="AA4923">
        <v>219.580784570502</v>
      </c>
      <c r="AB4923">
        <v>248</v>
      </c>
      <c r="AC4923">
        <v>0.64211582760446895</v>
      </c>
      <c r="AD4923">
        <v>522</v>
      </c>
      <c r="AE4923">
        <v>0.335726374689574</v>
      </c>
      <c r="AF4923">
        <v>74</v>
      </c>
      <c r="AG4923">
        <v>2.2157797705956099E-2</v>
      </c>
      <c r="AH4923">
        <v>4.1400516586134698E-3</v>
      </c>
      <c r="AI4923">
        <v>91</v>
      </c>
      <c r="AJ4923" s="73">
        <v>50.6642991195774</v>
      </c>
      <c r="AK4923">
        <v>637</v>
      </c>
      <c r="AL4923">
        <v>0.95713764440872195</v>
      </c>
      <c r="AM4923">
        <v>4.0254395298833102E-2</v>
      </c>
      <c r="AN4923">
        <v>11</v>
      </c>
      <c r="AO4923">
        <v>5.29437347544418E-2</v>
      </c>
      <c r="AP4923">
        <v>9</v>
      </c>
      <c r="AQ4923">
        <v>735</v>
      </c>
      <c r="AR4923">
        <v>0.989486355063386</v>
      </c>
      <c r="AS4923">
        <v>1.5540745445488001E-2</v>
      </c>
      <c r="AT4923">
        <v>2</v>
      </c>
      <c r="AU4923">
        <v>8.4232231498183301E-3</v>
      </c>
      <c r="AV4923">
        <v>3</v>
      </c>
      <c r="AW4923">
        <v>746</v>
      </c>
      <c r="AX4923">
        <v>0.99053880107970405</v>
      </c>
      <c r="AY4923" s="73">
        <v>47.728861036286602</v>
      </c>
      <c r="AZ4923">
        <v>637</v>
      </c>
      <c r="BA4923">
        <v>0.95713764440872195</v>
      </c>
      <c r="BB4923">
        <v>711</v>
      </c>
      <c r="BC4923">
        <v>0.89657219865078697</v>
      </c>
      <c r="BD4923">
        <v>15</v>
      </c>
      <c r="BE4923">
        <v>3.9970421658157701E-2</v>
      </c>
      <c r="BF4923">
        <v>48.177601781013401</v>
      </c>
      <c r="BG4923">
        <v>44.2392252906428</v>
      </c>
      <c r="BH4923">
        <v>47.728861036286602</v>
      </c>
      <c r="BI4923">
        <v>50.6642991195774</v>
      </c>
    </row>
    <row r="4924" spans="1:61" x14ac:dyDescent="0.25">
      <c r="A4924" s="10" t="str">
        <f>VLOOKUP(D4924,'Index-Relations'!E:F,2,FALSE)</f>
        <v>BM</v>
      </c>
      <c r="B4924" t="s">
        <v>3450</v>
      </c>
      <c r="C4924" s="53" t="s">
        <v>2768</v>
      </c>
      <c r="D4924" s="59" t="s">
        <v>3107</v>
      </c>
      <c r="E4924" s="59" t="s">
        <v>8340</v>
      </c>
      <c r="F4924" t="s">
        <v>1867</v>
      </c>
      <c r="G4924" t="s">
        <v>338</v>
      </c>
      <c r="H4924" t="s">
        <v>1868</v>
      </c>
      <c r="I4924" s="52">
        <v>45383</v>
      </c>
      <c r="J4924" t="s">
        <v>2457</v>
      </c>
      <c r="K4924">
        <v>844</v>
      </c>
      <c r="L4924">
        <v>49.104861486361898</v>
      </c>
      <c r="M4924">
        <v>578</v>
      </c>
      <c r="N4924">
        <v>0.94929564289648605</v>
      </c>
      <c r="O4924">
        <v>44.507817607560199</v>
      </c>
      <c r="P4924">
        <v>578</v>
      </c>
      <c r="Q4924">
        <v>0.94929564289648605</v>
      </c>
      <c r="R4924">
        <v>624</v>
      </c>
      <c r="S4924">
        <v>0.93715779387731002</v>
      </c>
      <c r="T4924">
        <v>42.291974572033098</v>
      </c>
      <c r="U4924">
        <v>0.75904250797677997</v>
      </c>
      <c r="V4924">
        <v>589</v>
      </c>
      <c r="W4924">
        <v>0.24610894557318999</v>
      </c>
      <c r="X4924">
        <v>146</v>
      </c>
      <c r="Y4924">
        <v>766</v>
      </c>
      <c r="Z4924">
        <v>0.97004414176988096</v>
      </c>
      <c r="AA4924">
        <v>225.29166432326201</v>
      </c>
      <c r="AB4924">
        <v>247</v>
      </c>
      <c r="AC4924">
        <v>0.645678823723839</v>
      </c>
      <c r="AD4924">
        <v>519</v>
      </c>
      <c r="AE4924">
        <v>0.32436531804604202</v>
      </c>
      <c r="AF4924">
        <v>78</v>
      </c>
      <c r="AG4924">
        <v>2.9955858230118499E-2</v>
      </c>
      <c r="AH4924">
        <v>4.0543548808534401E-3</v>
      </c>
      <c r="AI4924">
        <v>91</v>
      </c>
      <c r="AJ4924">
        <v>51.748787756168397</v>
      </c>
      <c r="AK4924">
        <v>578</v>
      </c>
      <c r="AL4924">
        <v>0.94929564289648605</v>
      </c>
      <c r="AM4924">
        <v>4.0641941840743101E-2</v>
      </c>
      <c r="AN4924">
        <v>11</v>
      </c>
      <c r="AO4924">
        <v>5.5703040501606099E-2</v>
      </c>
      <c r="AP4924">
        <v>9</v>
      </c>
      <c r="AQ4924">
        <v>735</v>
      </c>
      <c r="AR4924">
        <v>0.99015002807952601</v>
      </c>
      <c r="AS4924">
        <v>1.6868546773232299E-2</v>
      </c>
      <c r="AT4924">
        <v>2</v>
      </c>
      <c r="AU4924">
        <v>8.5892370178364402E-3</v>
      </c>
      <c r="AV4924">
        <v>3</v>
      </c>
      <c r="AW4924">
        <v>746</v>
      </c>
      <c r="AX4924">
        <v>0.99114629978644797</v>
      </c>
      <c r="AY4924">
        <v>48.302995539315397</v>
      </c>
      <c r="AZ4924">
        <v>578</v>
      </c>
      <c r="BA4924">
        <v>0.94929564289648605</v>
      </c>
      <c r="BB4924">
        <v>711</v>
      </c>
      <c r="BC4924">
        <v>0.89536507272985999</v>
      </c>
      <c r="BD4924">
        <v>15</v>
      </c>
      <c r="BE4924">
        <v>3.9081914848059798E-2</v>
      </c>
      <c r="BF4924">
        <v>48.8511981877922</v>
      </c>
      <c r="BG4924">
        <v>44.866220312868798</v>
      </c>
      <c r="BH4924">
        <v>48.268412288575298</v>
      </c>
      <c r="BI4924">
        <v>51.285715221342002</v>
      </c>
    </row>
    <row r="4925" spans="1:61" x14ac:dyDescent="0.25">
      <c r="A4925" s="10" t="str">
        <f>VLOOKUP(D4925,'Index-Relations'!E:F,2,FALSE)</f>
        <v>BM</v>
      </c>
      <c r="B4925" t="s">
        <v>3450</v>
      </c>
      <c r="C4925" s="53" t="s">
        <v>2769</v>
      </c>
      <c r="D4925" s="59" t="s">
        <v>3107</v>
      </c>
      <c r="E4925" s="59" t="s">
        <v>8341</v>
      </c>
      <c r="F4925" t="s">
        <v>1867</v>
      </c>
      <c r="G4925" t="s">
        <v>338</v>
      </c>
      <c r="H4925" t="s">
        <v>1868</v>
      </c>
      <c r="I4925" s="52">
        <v>45352</v>
      </c>
      <c r="J4925" t="s">
        <v>2457</v>
      </c>
      <c r="K4925">
        <v>834</v>
      </c>
      <c r="L4925">
        <v>49.455799084085498</v>
      </c>
      <c r="M4925">
        <v>507</v>
      </c>
      <c r="N4925">
        <v>0.93333920974921303</v>
      </c>
      <c r="O4925">
        <v>45.130096548537999</v>
      </c>
      <c r="P4925">
        <v>507</v>
      </c>
      <c r="Q4925">
        <v>0.93333920974921303</v>
      </c>
      <c r="R4925">
        <v>624</v>
      </c>
      <c r="S4925">
        <v>0.93736950568194</v>
      </c>
      <c r="T4925">
        <v>42.357322599126597</v>
      </c>
      <c r="U4925">
        <v>0.74385858963323803</v>
      </c>
      <c r="V4925">
        <v>582</v>
      </c>
      <c r="W4925">
        <v>0.25003295363193601</v>
      </c>
      <c r="X4925">
        <v>144</v>
      </c>
      <c r="Y4925">
        <v>766</v>
      </c>
      <c r="Z4925">
        <v>0.97130824895149104</v>
      </c>
      <c r="AA4925">
        <v>215.860513524309</v>
      </c>
      <c r="AB4925">
        <v>246</v>
      </c>
      <c r="AC4925">
        <v>0.63871075094302698</v>
      </c>
      <c r="AD4925">
        <v>520</v>
      </c>
      <c r="AE4925">
        <v>0.332597498008463</v>
      </c>
      <c r="AF4925">
        <v>68</v>
      </c>
      <c r="AG4925">
        <v>2.86917510485089E-2</v>
      </c>
      <c r="AH4925">
        <v>3.3080842935281399E-3</v>
      </c>
      <c r="AI4925">
        <v>73</v>
      </c>
      <c r="AJ4925">
        <v>51.962405336943199</v>
      </c>
      <c r="AK4925">
        <v>507</v>
      </c>
      <c r="AL4925">
        <v>0.93333920974921303</v>
      </c>
      <c r="AM4925">
        <v>4.1705552497393397E-2</v>
      </c>
      <c r="AN4925">
        <v>11</v>
      </c>
      <c r="AO4925">
        <v>5.6672425807914803E-2</v>
      </c>
      <c r="AP4925">
        <v>9</v>
      </c>
      <c r="AQ4925">
        <v>729</v>
      </c>
      <c r="AR4925">
        <v>0.99006823310263004</v>
      </c>
      <c r="AS4925">
        <v>1.60672966624643E-2</v>
      </c>
      <c r="AT4925">
        <v>2</v>
      </c>
      <c r="AU4925">
        <v>8.2064800994951607E-3</v>
      </c>
      <c r="AV4925">
        <v>3</v>
      </c>
      <c r="AW4925">
        <v>727</v>
      </c>
      <c r="AX4925">
        <v>0.98886044540543305</v>
      </c>
      <c r="AY4925">
        <v>48.555936294380899</v>
      </c>
      <c r="AZ4925">
        <v>507</v>
      </c>
      <c r="BA4925">
        <v>0.93333920974921303</v>
      </c>
      <c r="BB4925">
        <v>705</v>
      </c>
      <c r="BC4925">
        <v>0.89395957105199897</v>
      </c>
      <c r="BD4925">
        <v>15</v>
      </c>
      <c r="BE4925">
        <v>3.9436236242716E-2</v>
      </c>
      <c r="BF4925">
        <v>49.162541873505397</v>
      </c>
      <c r="BG4925">
        <v>45.340894693877402</v>
      </c>
      <c r="BH4925">
        <v>48.513752013721401</v>
      </c>
      <c r="BI4925">
        <v>51.484593237694703</v>
      </c>
    </row>
    <row r="4926" spans="1:61" x14ac:dyDescent="0.25">
      <c r="A4926" s="10" t="str">
        <f>VLOOKUP(D4926,'Index-Relations'!E:F,2,FALSE)</f>
        <v>BM</v>
      </c>
      <c r="B4926" t="s">
        <v>3450</v>
      </c>
      <c r="C4926" s="53" t="s">
        <v>2770</v>
      </c>
      <c r="D4926" s="59" t="s">
        <v>3107</v>
      </c>
      <c r="E4926" s="59" t="s">
        <v>8342</v>
      </c>
      <c r="F4926" t="s">
        <v>1867</v>
      </c>
      <c r="G4926" t="s">
        <v>338</v>
      </c>
      <c r="H4926" t="s">
        <v>1868</v>
      </c>
      <c r="I4926" s="52">
        <v>45323</v>
      </c>
      <c r="J4926" t="s">
        <v>2457</v>
      </c>
      <c r="K4926">
        <v>835</v>
      </c>
      <c r="L4926">
        <v>49.09636786531</v>
      </c>
      <c r="M4926">
        <v>478</v>
      </c>
      <c r="N4926">
        <v>0.925529059476349</v>
      </c>
      <c r="O4926">
        <v>44.715885110737602</v>
      </c>
      <c r="P4926">
        <v>478</v>
      </c>
      <c r="Q4926">
        <v>0.925529059476349</v>
      </c>
      <c r="R4926">
        <v>624</v>
      </c>
      <c r="S4926">
        <v>0.93818429548328297</v>
      </c>
      <c r="T4926">
        <v>42.349150493634703</v>
      </c>
      <c r="U4926">
        <v>0.74096085644870002</v>
      </c>
      <c r="V4926">
        <v>572</v>
      </c>
      <c r="W4926">
        <v>0.24779751834634001</v>
      </c>
      <c r="X4926">
        <v>140</v>
      </c>
      <c r="Y4926">
        <v>754</v>
      </c>
      <c r="Z4926">
        <v>0.97133215708551102</v>
      </c>
      <c r="AA4926">
        <v>219.01247160615901</v>
      </c>
      <c r="AB4926">
        <v>241</v>
      </c>
      <c r="AC4926">
        <v>0.635936720134888</v>
      </c>
      <c r="AD4926">
        <v>513</v>
      </c>
      <c r="AE4926">
        <v>0.33539543695062402</v>
      </c>
      <c r="AF4926">
        <v>81</v>
      </c>
      <c r="AG4926">
        <v>2.86678429144878E-2</v>
      </c>
      <c r="AH4926">
        <v>1.5467315929567299E-3</v>
      </c>
      <c r="AI4926">
        <v>73</v>
      </c>
      <c r="AJ4926">
        <v>51.628805457025997</v>
      </c>
      <c r="AK4926">
        <v>478</v>
      </c>
      <c r="AL4926">
        <v>0.925529059476349</v>
      </c>
      <c r="AM4926">
        <v>3.98821463146736E-2</v>
      </c>
      <c r="AN4926">
        <v>11</v>
      </c>
      <c r="AO4926">
        <v>5.5434157400751E-2</v>
      </c>
      <c r="AP4926">
        <v>9</v>
      </c>
      <c r="AQ4926">
        <v>710</v>
      </c>
      <c r="AR4926">
        <v>0.98657852809197999</v>
      </c>
      <c r="AS4926">
        <v>1.6299595521433199E-2</v>
      </c>
      <c r="AT4926">
        <v>2</v>
      </c>
      <c r="AU4926">
        <v>8.9930419981822801E-3</v>
      </c>
      <c r="AV4926">
        <v>3</v>
      </c>
      <c r="AW4926">
        <v>722</v>
      </c>
      <c r="AX4926">
        <v>0.98788942019169002</v>
      </c>
      <c r="AY4926">
        <v>48.3476435220635</v>
      </c>
      <c r="AZ4926">
        <v>478</v>
      </c>
      <c r="BA4926">
        <v>0.925529059476349</v>
      </c>
      <c r="BB4926">
        <v>685</v>
      </c>
      <c r="BC4926">
        <v>0.88984829909259899</v>
      </c>
      <c r="BD4926">
        <v>16</v>
      </c>
      <c r="BE4926">
        <v>4.1296071598629698E-2</v>
      </c>
      <c r="BF4926">
        <v>48.817766372862799</v>
      </c>
      <c r="BG4926">
        <v>44.993809408053998</v>
      </c>
      <c r="BH4926">
        <v>48.332059652066697</v>
      </c>
      <c r="BI4926">
        <v>51.192284519343303</v>
      </c>
    </row>
    <row r="4927" spans="1:61" x14ac:dyDescent="0.25">
      <c r="A4927" s="10" t="str">
        <f>VLOOKUP(D4927,'Index-Relations'!E:F,2,FALSE)</f>
        <v>ESG</v>
      </c>
      <c r="B4927" t="s">
        <v>3450</v>
      </c>
      <c r="C4927" s="53" t="s">
        <v>2760</v>
      </c>
      <c r="D4927" s="59" t="s">
        <v>3108</v>
      </c>
      <c r="E4927" s="59" t="s">
        <v>8343</v>
      </c>
      <c r="F4927" t="s">
        <v>2711</v>
      </c>
      <c r="G4927" t="s">
        <v>2712</v>
      </c>
      <c r="H4927" t="s">
        <v>2713</v>
      </c>
      <c r="I4927" s="52">
        <v>45658</v>
      </c>
      <c r="J4927" t="s">
        <v>2457</v>
      </c>
      <c r="K4927">
        <v>46</v>
      </c>
      <c r="L4927" s="73">
        <v>60.989307986711999</v>
      </c>
      <c r="M4927">
        <v>41</v>
      </c>
      <c r="N4927">
        <v>0.930696967782079</v>
      </c>
      <c r="O4927" s="73">
        <v>58.314293279457999</v>
      </c>
      <c r="P4927">
        <v>41</v>
      </c>
      <c r="Q4927">
        <v>0.930696967782079</v>
      </c>
      <c r="R4927">
        <v>33</v>
      </c>
      <c r="S4927">
        <v>0.84783493453713898</v>
      </c>
      <c r="T4927">
        <v>34.925849157344899</v>
      </c>
      <c r="U4927">
        <v>3.1301774329827697E-2</v>
      </c>
      <c r="V4927">
        <v>9</v>
      </c>
      <c r="W4927">
        <v>0</v>
      </c>
      <c r="X4927">
        <v>0</v>
      </c>
      <c r="Y4927">
        <v>45</v>
      </c>
      <c r="Z4927">
        <v>0.999934570086216</v>
      </c>
      <c r="AA4927">
        <v>14.9272007478279</v>
      </c>
      <c r="AB4927">
        <v>34</v>
      </c>
      <c r="AC4927">
        <v>0.72353073092902698</v>
      </c>
      <c r="AD4927">
        <v>11</v>
      </c>
      <c r="AE4927">
        <v>0.27640383915718802</v>
      </c>
      <c r="AF4927">
        <v>1</v>
      </c>
      <c r="AG4927">
        <v>6.5429913783610004E-5</v>
      </c>
      <c r="AH4927">
        <v>0</v>
      </c>
      <c r="AI4927">
        <v>0</v>
      </c>
      <c r="AJ4927" s="73">
        <v>61.849471891489003</v>
      </c>
      <c r="AK4927">
        <v>41</v>
      </c>
      <c r="AL4927">
        <v>0.930696967782079</v>
      </c>
      <c r="AM4927">
        <v>0</v>
      </c>
      <c r="AN4927">
        <v>0</v>
      </c>
      <c r="AO4927">
        <v>0.12044972497143699</v>
      </c>
      <c r="AP4927">
        <v>2</v>
      </c>
      <c r="AQ4927">
        <v>45</v>
      </c>
      <c r="AR4927">
        <v>0.999934570086216</v>
      </c>
      <c r="AS4927">
        <v>0</v>
      </c>
      <c r="AT4927">
        <v>0</v>
      </c>
      <c r="AU4927">
        <v>0</v>
      </c>
      <c r="AV4927">
        <v>0</v>
      </c>
      <c r="AW4927">
        <v>45</v>
      </c>
      <c r="AX4927">
        <v>0.999934570086216</v>
      </c>
      <c r="AY4927" s="73">
        <v>60.220920403842896</v>
      </c>
      <c r="AZ4927">
        <v>41</v>
      </c>
      <c r="BA4927">
        <v>0.930696967782079</v>
      </c>
      <c r="BB4927">
        <v>43</v>
      </c>
      <c r="BC4927">
        <v>0.87948484511477798</v>
      </c>
      <c r="BD4927">
        <v>0</v>
      </c>
      <c r="BE4927">
        <v>0</v>
      </c>
      <c r="BF4927">
        <v>60.989307986711999</v>
      </c>
      <c r="BG4927">
        <v>58.314293279457999</v>
      </c>
      <c r="BH4927">
        <v>60.220920403842896</v>
      </c>
      <c r="BI4927">
        <v>61.849471891489003</v>
      </c>
    </row>
    <row r="4928" spans="1:61" x14ac:dyDescent="0.25">
      <c r="A4928" s="10" t="str">
        <f>VLOOKUP(D4928,'Index-Relations'!E:F,2,FALSE)</f>
        <v>ESG</v>
      </c>
      <c r="B4928" t="s">
        <v>3450</v>
      </c>
      <c r="C4928" s="53" t="s">
        <v>2761</v>
      </c>
      <c r="D4928" s="59" t="s">
        <v>3108</v>
      </c>
      <c r="E4928" s="59" t="s">
        <v>8344</v>
      </c>
      <c r="F4928" t="s">
        <v>2711</v>
      </c>
      <c r="G4928" t="s">
        <v>2712</v>
      </c>
      <c r="H4928" t="s">
        <v>2713</v>
      </c>
      <c r="I4928" s="52">
        <v>45628</v>
      </c>
      <c r="J4928" t="s">
        <v>2457</v>
      </c>
      <c r="K4928">
        <v>46</v>
      </c>
      <c r="L4928" s="73">
        <v>61.073976730281899</v>
      </c>
      <c r="M4928">
        <v>41</v>
      </c>
      <c r="N4928">
        <v>0.92778707558593099</v>
      </c>
      <c r="O4928" s="73">
        <v>58.575693939711897</v>
      </c>
      <c r="P4928">
        <v>41</v>
      </c>
      <c r="Q4928">
        <v>0.92778707558593099</v>
      </c>
      <c r="R4928">
        <v>33</v>
      </c>
      <c r="S4928">
        <v>0.84755586855654397</v>
      </c>
      <c r="T4928">
        <v>35.044781938439399</v>
      </c>
      <c r="U4928">
        <v>3.1738037695063601E-2</v>
      </c>
      <c r="V4928">
        <v>9</v>
      </c>
      <c r="W4928">
        <v>0</v>
      </c>
      <c r="X4928">
        <v>0</v>
      </c>
      <c r="Y4928">
        <v>45</v>
      </c>
      <c r="Z4928">
        <v>0.99991571433766402</v>
      </c>
      <c r="AA4928">
        <v>15.1140634025188</v>
      </c>
      <c r="AB4928">
        <v>33</v>
      </c>
      <c r="AC4928">
        <v>0.71031501236688499</v>
      </c>
      <c r="AD4928">
        <v>12</v>
      </c>
      <c r="AE4928">
        <v>0.28960070197077797</v>
      </c>
      <c r="AF4928">
        <v>1</v>
      </c>
      <c r="AG4928">
        <v>8.4285662336036599E-5</v>
      </c>
      <c r="AH4928">
        <v>0</v>
      </c>
      <c r="AI4928">
        <v>0</v>
      </c>
      <c r="AJ4928" s="73">
        <v>61.797333780960997</v>
      </c>
      <c r="AK4928">
        <v>41</v>
      </c>
      <c r="AL4928">
        <v>0.92778707558593099</v>
      </c>
      <c r="AM4928">
        <v>0</v>
      </c>
      <c r="AN4928">
        <v>0</v>
      </c>
      <c r="AO4928">
        <v>0.128010776035998</v>
      </c>
      <c r="AP4928">
        <v>2</v>
      </c>
      <c r="AQ4928">
        <v>45</v>
      </c>
      <c r="AR4928">
        <v>0.99991571433766402</v>
      </c>
      <c r="AS4928">
        <v>0</v>
      </c>
      <c r="AT4928">
        <v>0</v>
      </c>
      <c r="AU4928">
        <v>0</v>
      </c>
      <c r="AV4928">
        <v>0</v>
      </c>
      <c r="AW4928">
        <v>45</v>
      </c>
      <c r="AX4928">
        <v>0.99991571433766402</v>
      </c>
      <c r="AY4928" s="73">
        <v>60.236684043990898</v>
      </c>
      <c r="AZ4928">
        <v>41</v>
      </c>
      <c r="BA4928">
        <v>0.92778707558593099</v>
      </c>
      <c r="BB4928">
        <v>43</v>
      </c>
      <c r="BC4928">
        <v>0.87190493830166504</v>
      </c>
      <c r="BD4928">
        <v>0</v>
      </c>
      <c r="BE4928">
        <v>0</v>
      </c>
      <c r="BF4928">
        <v>61.073976730281899</v>
      </c>
      <c r="BG4928">
        <v>58.575693939711897</v>
      </c>
      <c r="BH4928">
        <v>60.236684043990898</v>
      </c>
      <c r="BI4928">
        <v>61.797333780960997</v>
      </c>
    </row>
    <row r="4929" spans="1:61" x14ac:dyDescent="0.25">
      <c r="A4929" s="10" t="str">
        <f>VLOOKUP(D4929,'Index-Relations'!E:F,2,FALSE)</f>
        <v>ESG</v>
      </c>
      <c r="B4929" t="s">
        <v>3450</v>
      </c>
      <c r="C4929" s="53" t="s">
        <v>2762</v>
      </c>
      <c r="D4929" s="59" t="s">
        <v>3108</v>
      </c>
      <c r="E4929" s="59" t="s">
        <v>8345</v>
      </c>
      <c r="F4929" t="s">
        <v>2711</v>
      </c>
      <c r="G4929" t="s">
        <v>2712</v>
      </c>
      <c r="H4929" t="s">
        <v>2713</v>
      </c>
      <c r="I4929" s="52">
        <v>45597</v>
      </c>
      <c r="J4929" t="s">
        <v>2457</v>
      </c>
      <c r="K4929">
        <v>46</v>
      </c>
      <c r="L4929" s="73">
        <v>61.241577757652898</v>
      </c>
      <c r="M4929">
        <v>41</v>
      </c>
      <c r="N4929">
        <v>0.92478963809678105</v>
      </c>
      <c r="O4929" s="73">
        <v>58.703664998721898</v>
      </c>
      <c r="P4929">
        <v>41</v>
      </c>
      <c r="Q4929">
        <v>0.92478963809678105</v>
      </c>
      <c r="R4929">
        <v>33</v>
      </c>
      <c r="S4929">
        <v>0.844186371660821</v>
      </c>
      <c r="T4929">
        <v>35.087561031145597</v>
      </c>
      <c r="U4929">
        <v>3.1845972611059502E-2</v>
      </c>
      <c r="V4929">
        <v>9</v>
      </c>
      <c r="W4929">
        <v>0</v>
      </c>
      <c r="X4929">
        <v>0</v>
      </c>
      <c r="Y4929">
        <v>45</v>
      </c>
      <c r="Z4929">
        <v>0.99991161661016403</v>
      </c>
      <c r="AA4929">
        <v>15.705494526651</v>
      </c>
      <c r="AB4929">
        <v>31</v>
      </c>
      <c r="AC4929">
        <v>0.70258362341514102</v>
      </c>
      <c r="AD4929">
        <v>14</v>
      </c>
      <c r="AE4929">
        <v>0.29732799319502301</v>
      </c>
      <c r="AF4929">
        <v>1</v>
      </c>
      <c r="AG4929">
        <v>8.8383389834800695E-5</v>
      </c>
      <c r="AH4929">
        <v>0</v>
      </c>
      <c r="AI4929">
        <v>0</v>
      </c>
      <c r="AJ4929" s="73">
        <v>61.946395036724901</v>
      </c>
      <c r="AK4929">
        <v>41</v>
      </c>
      <c r="AL4929">
        <v>0.92478963809678105</v>
      </c>
      <c r="AM4929">
        <v>0</v>
      </c>
      <c r="AN4929">
        <v>0</v>
      </c>
      <c r="AO4929">
        <v>0.124561877407549</v>
      </c>
      <c r="AP4929">
        <v>2</v>
      </c>
      <c r="AQ4929">
        <v>45</v>
      </c>
      <c r="AR4929">
        <v>0.99991161661016503</v>
      </c>
      <c r="AS4929">
        <v>0</v>
      </c>
      <c r="AT4929">
        <v>0</v>
      </c>
      <c r="AU4929">
        <v>0</v>
      </c>
      <c r="AV4929">
        <v>0</v>
      </c>
      <c r="AW4929">
        <v>45</v>
      </c>
      <c r="AX4929">
        <v>0.99991161661016503</v>
      </c>
      <c r="AY4929" s="73">
        <v>60.422796719090996</v>
      </c>
      <c r="AZ4929">
        <v>41</v>
      </c>
      <c r="BA4929">
        <v>0.92478963809678105</v>
      </c>
      <c r="BB4929">
        <v>43</v>
      </c>
      <c r="BC4929">
        <v>0.87534973920261505</v>
      </c>
      <c r="BD4929">
        <v>0</v>
      </c>
      <c r="BE4929">
        <v>0</v>
      </c>
      <c r="BF4929">
        <v>61.241577757652898</v>
      </c>
      <c r="BG4929">
        <v>58.703664998721898</v>
      </c>
      <c r="BH4929">
        <v>60.422796719090996</v>
      </c>
      <c r="BI4929">
        <v>61.946395036724901</v>
      </c>
    </row>
    <row r="4930" spans="1:61" x14ac:dyDescent="0.25">
      <c r="A4930" s="10" t="str">
        <f>VLOOKUP(D4930,'Index-Relations'!E:F,2,FALSE)</f>
        <v>ESG</v>
      </c>
      <c r="B4930" t="s">
        <v>3450</v>
      </c>
      <c r="C4930" s="53" t="s">
        <v>2763</v>
      </c>
      <c r="D4930" s="59" t="s">
        <v>3108</v>
      </c>
      <c r="E4930" s="59" t="s">
        <v>8346</v>
      </c>
      <c r="F4930" t="s">
        <v>2711</v>
      </c>
      <c r="G4930" t="s">
        <v>2712</v>
      </c>
      <c r="H4930" t="s">
        <v>2713</v>
      </c>
      <c r="I4930" s="52">
        <v>45566</v>
      </c>
      <c r="J4930" t="s">
        <v>2457</v>
      </c>
      <c r="K4930">
        <v>46</v>
      </c>
      <c r="L4930" s="73">
        <v>61.100099307472</v>
      </c>
      <c r="M4930">
        <v>41</v>
      </c>
      <c r="N4930">
        <v>0.92162224480072696</v>
      </c>
      <c r="O4930" s="73">
        <v>58.618676912593997</v>
      </c>
      <c r="P4930">
        <v>41</v>
      </c>
      <c r="Q4930">
        <v>0.92162224480072696</v>
      </c>
      <c r="R4930">
        <v>33</v>
      </c>
      <c r="S4930">
        <v>0.84241537266738797</v>
      </c>
      <c r="T4930">
        <v>35.165235295328699</v>
      </c>
      <c r="U4930">
        <v>3.2151597570088397E-2</v>
      </c>
      <c r="V4930">
        <v>9</v>
      </c>
      <c r="W4930">
        <v>0</v>
      </c>
      <c r="X4930">
        <v>0</v>
      </c>
      <c r="Y4930">
        <v>44</v>
      </c>
      <c r="Z4930">
        <v>0.96997475101896402</v>
      </c>
      <c r="AA4930">
        <v>15.691848976663501</v>
      </c>
      <c r="AB4930">
        <v>30</v>
      </c>
      <c r="AC4930">
        <v>0.66724495892527902</v>
      </c>
      <c r="AD4930">
        <v>14</v>
      </c>
      <c r="AE4930">
        <v>0.302729792093685</v>
      </c>
      <c r="AF4930">
        <v>2</v>
      </c>
      <c r="AG4930">
        <v>3.00252489810349E-2</v>
      </c>
      <c r="AH4930">
        <v>0</v>
      </c>
      <c r="AI4930">
        <v>0</v>
      </c>
      <c r="AJ4930" s="73">
        <v>61.674070745072903</v>
      </c>
      <c r="AK4930">
        <v>41</v>
      </c>
      <c r="AL4930">
        <v>0.92162224480072696</v>
      </c>
      <c r="AM4930">
        <v>0</v>
      </c>
      <c r="AN4930">
        <v>0</v>
      </c>
      <c r="AO4930">
        <v>0.12790566501300801</v>
      </c>
      <c r="AP4930">
        <v>2</v>
      </c>
      <c r="AQ4930">
        <v>45</v>
      </c>
      <c r="AR4930">
        <v>0.99991594539458395</v>
      </c>
      <c r="AS4930">
        <v>0</v>
      </c>
      <c r="AT4930">
        <v>0</v>
      </c>
      <c r="AU4930">
        <v>0</v>
      </c>
      <c r="AV4930">
        <v>0</v>
      </c>
      <c r="AW4930">
        <v>45</v>
      </c>
      <c r="AX4930">
        <v>0.99991594539458395</v>
      </c>
      <c r="AY4930" s="73">
        <v>60.346724211834001</v>
      </c>
      <c r="AZ4930">
        <v>41</v>
      </c>
      <c r="BA4930">
        <v>0.92162224480072696</v>
      </c>
      <c r="BB4930">
        <v>43</v>
      </c>
      <c r="BC4930">
        <v>0.87201028038157602</v>
      </c>
      <c r="BD4930">
        <v>0</v>
      </c>
      <c r="BE4930">
        <v>0</v>
      </c>
      <c r="BF4930">
        <v>61.100099307472</v>
      </c>
      <c r="BG4930">
        <v>58.618676912593997</v>
      </c>
      <c r="BH4930">
        <v>60.346724211834001</v>
      </c>
      <c r="BI4930">
        <v>61.674070745072903</v>
      </c>
    </row>
    <row r="4931" spans="1:61" x14ac:dyDescent="0.25">
      <c r="A4931" s="10" t="str">
        <f>VLOOKUP(D4931,'Index-Relations'!E:F,2,FALSE)</f>
        <v>ESG</v>
      </c>
      <c r="B4931" t="s">
        <v>3450</v>
      </c>
      <c r="C4931" s="53" t="s">
        <v>2764</v>
      </c>
      <c r="D4931" s="59" t="s">
        <v>3108</v>
      </c>
      <c r="E4931" s="59" t="s">
        <v>8347</v>
      </c>
      <c r="F4931" t="s">
        <v>2711</v>
      </c>
      <c r="G4931" t="s">
        <v>2712</v>
      </c>
      <c r="H4931" t="s">
        <v>2713</v>
      </c>
      <c r="I4931" s="52">
        <v>45537</v>
      </c>
      <c r="J4931" t="s">
        <v>2457</v>
      </c>
      <c r="K4931">
        <v>44</v>
      </c>
      <c r="L4931" s="73">
        <v>60.563761445254997</v>
      </c>
      <c r="M4931">
        <v>40</v>
      </c>
      <c r="N4931">
        <v>0.92727347018490602</v>
      </c>
      <c r="O4931" s="73">
        <v>57.577517247876898</v>
      </c>
      <c r="P4931">
        <v>40</v>
      </c>
      <c r="Q4931">
        <v>0.92727347018490602</v>
      </c>
      <c r="R4931">
        <v>34</v>
      </c>
      <c r="S4931">
        <v>0.84123455330624297</v>
      </c>
      <c r="T4931">
        <v>35.2246975701662</v>
      </c>
      <c r="U4931">
        <v>2.9292600387603101E-2</v>
      </c>
      <c r="V4931">
        <v>7</v>
      </c>
      <c r="W4931">
        <v>0</v>
      </c>
      <c r="X4931">
        <v>0</v>
      </c>
      <c r="Y4931">
        <v>43</v>
      </c>
      <c r="Z4931">
        <v>0.96596182621996896</v>
      </c>
      <c r="AA4931">
        <v>16.727892645940798</v>
      </c>
      <c r="AB4931">
        <v>29</v>
      </c>
      <c r="AC4931">
        <v>0.665780777379821</v>
      </c>
      <c r="AD4931">
        <v>14</v>
      </c>
      <c r="AE4931">
        <v>0.30018104884014801</v>
      </c>
      <c r="AF4931">
        <v>1</v>
      </c>
      <c r="AG4931">
        <v>3.4038173780030101E-2</v>
      </c>
      <c r="AH4931">
        <v>0</v>
      </c>
      <c r="AI4931">
        <v>0</v>
      </c>
      <c r="AJ4931" s="73">
        <v>61.167930875545999</v>
      </c>
      <c r="AK4931">
        <v>40</v>
      </c>
      <c r="AL4931">
        <v>0.92727347018490602</v>
      </c>
      <c r="AM4931">
        <v>0</v>
      </c>
      <c r="AN4931">
        <v>0</v>
      </c>
      <c r="AO4931">
        <v>0.123800367389152</v>
      </c>
      <c r="AP4931">
        <v>2</v>
      </c>
      <c r="AQ4931">
        <v>44</v>
      </c>
      <c r="AR4931">
        <v>0.999999999999999</v>
      </c>
      <c r="AS4931">
        <v>0</v>
      </c>
      <c r="AT4931">
        <v>0</v>
      </c>
      <c r="AU4931">
        <v>0</v>
      </c>
      <c r="AV4931">
        <v>0</v>
      </c>
      <c r="AW4931">
        <v>44</v>
      </c>
      <c r="AX4931">
        <v>0.999999999999999</v>
      </c>
      <c r="AY4931" s="73">
        <v>60.148516065870901</v>
      </c>
      <c r="AZ4931">
        <v>40</v>
      </c>
      <c r="BA4931">
        <v>0.92727347018490602</v>
      </c>
      <c r="BB4931">
        <v>42</v>
      </c>
      <c r="BC4931">
        <v>0.87619963261084699</v>
      </c>
      <c r="BD4931">
        <v>0</v>
      </c>
      <c r="BE4931">
        <v>0</v>
      </c>
      <c r="BF4931">
        <v>60.563761445254997</v>
      </c>
      <c r="BG4931">
        <v>57.577517247876898</v>
      </c>
      <c r="BH4931">
        <v>60.148516065870901</v>
      </c>
      <c r="BI4931">
        <v>61.167930875545999</v>
      </c>
    </row>
    <row r="4932" spans="1:61" x14ac:dyDescent="0.25">
      <c r="A4932" s="10" t="str">
        <f>VLOOKUP(D4932,'Index-Relations'!E:F,2,FALSE)</f>
        <v>ESG</v>
      </c>
      <c r="B4932" t="s">
        <v>3450</v>
      </c>
      <c r="C4932" s="53" t="s">
        <v>3350</v>
      </c>
      <c r="D4932" s="59" t="s">
        <v>3108</v>
      </c>
      <c r="E4932" s="59" t="s">
        <v>8348</v>
      </c>
      <c r="F4932" t="s">
        <v>2711</v>
      </c>
      <c r="G4932" t="s">
        <v>2712</v>
      </c>
      <c r="H4932" t="s">
        <v>2713</v>
      </c>
      <c r="I4932" s="52">
        <v>45505</v>
      </c>
      <c r="J4932" t="s">
        <v>2457</v>
      </c>
      <c r="K4932">
        <v>44</v>
      </c>
      <c r="L4932" s="73">
        <v>60.723831547591999</v>
      </c>
      <c r="M4932">
        <v>40</v>
      </c>
      <c r="N4932">
        <v>0.92312976929541402</v>
      </c>
      <c r="O4932" s="73">
        <v>57.741095171811999</v>
      </c>
      <c r="P4932">
        <v>40</v>
      </c>
      <c r="Q4932">
        <v>0.92312976929541402</v>
      </c>
      <c r="R4932">
        <v>34</v>
      </c>
      <c r="S4932">
        <v>0.84027061207231601</v>
      </c>
      <c r="T4932">
        <v>35.274858838512898</v>
      </c>
      <c r="U4932">
        <v>2.9968897513727801E-2</v>
      </c>
      <c r="V4932">
        <v>7</v>
      </c>
      <c r="W4932">
        <v>0</v>
      </c>
      <c r="X4932">
        <v>0</v>
      </c>
      <c r="Y4932">
        <v>43</v>
      </c>
      <c r="Z4932">
        <v>0.97083546304872603</v>
      </c>
      <c r="AA4932">
        <v>16.4752479566768</v>
      </c>
      <c r="AB4932">
        <v>29</v>
      </c>
      <c r="AC4932">
        <v>0.66528039803034</v>
      </c>
      <c r="AD4932">
        <v>14</v>
      </c>
      <c r="AE4932">
        <v>0.30555506501838597</v>
      </c>
      <c r="AF4932">
        <v>1</v>
      </c>
      <c r="AG4932">
        <v>2.9164536951272999E-2</v>
      </c>
      <c r="AH4932">
        <v>0</v>
      </c>
      <c r="AI4932">
        <v>0</v>
      </c>
      <c r="AJ4932" s="73">
        <v>61.310041321752003</v>
      </c>
      <c r="AK4932">
        <v>40</v>
      </c>
      <c r="AL4932">
        <v>0.92312976929541402</v>
      </c>
      <c r="AM4932">
        <v>0</v>
      </c>
      <c r="AN4932">
        <v>0</v>
      </c>
      <c r="AO4932">
        <v>0.12290974917731801</v>
      </c>
      <c r="AP4932">
        <v>2</v>
      </c>
      <c r="AQ4932">
        <v>44</v>
      </c>
      <c r="AR4932">
        <v>1</v>
      </c>
      <c r="AS4932">
        <v>0</v>
      </c>
      <c r="AT4932">
        <v>0</v>
      </c>
      <c r="AU4932">
        <v>0</v>
      </c>
      <c r="AV4932">
        <v>0</v>
      </c>
      <c r="AW4932">
        <v>44</v>
      </c>
      <c r="AX4932">
        <v>0.999999999999999</v>
      </c>
      <c r="AY4932" s="73">
        <v>60.303465876647003</v>
      </c>
      <c r="AZ4932">
        <v>40</v>
      </c>
      <c r="BA4932">
        <v>0.92312976929541402</v>
      </c>
      <c r="BB4932">
        <v>42</v>
      </c>
      <c r="BC4932">
        <v>0.87709025082268099</v>
      </c>
      <c r="BD4932">
        <v>0</v>
      </c>
      <c r="BE4932">
        <v>0</v>
      </c>
      <c r="BF4932">
        <v>60.723831547591999</v>
      </c>
      <c r="BG4932">
        <v>57.741095171811999</v>
      </c>
      <c r="BH4932">
        <v>60.303465876647003</v>
      </c>
      <c r="BI4932">
        <v>61.310041321752003</v>
      </c>
    </row>
    <row r="4933" spans="1:61" x14ac:dyDescent="0.25">
      <c r="A4933" s="10" t="str">
        <f>VLOOKUP(D4933,'Index-Relations'!E:F,2,FALSE)</f>
        <v>ESG</v>
      </c>
      <c r="B4933" t="s">
        <v>3450</v>
      </c>
      <c r="C4933" s="53" t="s">
        <v>2765</v>
      </c>
      <c r="D4933" s="59" t="s">
        <v>3108</v>
      </c>
      <c r="E4933" s="59" t="s">
        <v>8349</v>
      </c>
      <c r="F4933" t="s">
        <v>2711</v>
      </c>
      <c r="G4933" t="s">
        <v>2712</v>
      </c>
      <c r="H4933" t="s">
        <v>2713</v>
      </c>
      <c r="I4933" s="52">
        <v>45474</v>
      </c>
      <c r="J4933" t="s">
        <v>2457</v>
      </c>
      <c r="K4933">
        <v>44</v>
      </c>
      <c r="L4933" s="73">
        <v>60.200374840136</v>
      </c>
      <c r="M4933">
        <v>40</v>
      </c>
      <c r="N4933">
        <v>0.91028438677623702</v>
      </c>
      <c r="O4933" s="73">
        <v>57.074285519462002</v>
      </c>
      <c r="P4933">
        <v>40</v>
      </c>
      <c r="Q4933">
        <v>0.91028438677623702</v>
      </c>
      <c r="R4933">
        <v>34</v>
      </c>
      <c r="S4933">
        <v>0.82774517001562997</v>
      </c>
      <c r="T4933">
        <v>35.224096578898902</v>
      </c>
      <c r="U4933">
        <v>2.9725179237287701E-2</v>
      </c>
      <c r="V4933">
        <v>7</v>
      </c>
      <c r="W4933">
        <v>0</v>
      </c>
      <c r="X4933">
        <v>0</v>
      </c>
      <c r="Y4933">
        <v>43</v>
      </c>
      <c r="Z4933">
        <v>0.96971913367470797</v>
      </c>
      <c r="AA4933">
        <v>18.144887700579002</v>
      </c>
      <c r="AB4933">
        <v>22</v>
      </c>
      <c r="AC4933">
        <v>0.59171876002427204</v>
      </c>
      <c r="AD4933">
        <v>20</v>
      </c>
      <c r="AE4933">
        <v>0.37528058447729501</v>
      </c>
      <c r="AF4933">
        <v>2</v>
      </c>
      <c r="AG4933">
        <v>3.3000655498432598E-2</v>
      </c>
      <c r="AH4933">
        <v>0</v>
      </c>
      <c r="AI4933">
        <v>0</v>
      </c>
      <c r="AJ4933" s="73">
        <v>60.8346808772719</v>
      </c>
      <c r="AK4933">
        <v>40</v>
      </c>
      <c r="AL4933">
        <v>0.91028438677623702</v>
      </c>
      <c r="AM4933">
        <v>0</v>
      </c>
      <c r="AN4933">
        <v>0</v>
      </c>
      <c r="AO4933">
        <v>0.120359332946915</v>
      </c>
      <c r="AP4933">
        <v>2</v>
      </c>
      <c r="AQ4933">
        <v>44</v>
      </c>
      <c r="AR4933">
        <v>0.999999999999999</v>
      </c>
      <c r="AS4933">
        <v>0</v>
      </c>
      <c r="AT4933">
        <v>0</v>
      </c>
      <c r="AU4933">
        <v>0</v>
      </c>
      <c r="AV4933">
        <v>0</v>
      </c>
      <c r="AW4933">
        <v>44</v>
      </c>
      <c r="AX4933">
        <v>0.999999999999999</v>
      </c>
      <c r="AY4933" s="73">
        <v>59.894226328033</v>
      </c>
      <c r="AZ4933">
        <v>40</v>
      </c>
      <c r="BA4933">
        <v>0.91028438677623702</v>
      </c>
      <c r="BB4933">
        <v>42</v>
      </c>
      <c r="BC4933">
        <v>0.87964066705308397</v>
      </c>
      <c r="BD4933">
        <v>0</v>
      </c>
      <c r="BE4933">
        <v>0</v>
      </c>
      <c r="BF4933">
        <v>60.200374840136</v>
      </c>
      <c r="BG4933">
        <v>57.074285519462002</v>
      </c>
      <c r="BH4933">
        <v>59.894226328033</v>
      </c>
      <c r="BI4933">
        <v>60.8346808772719</v>
      </c>
    </row>
    <row r="4934" spans="1:61" x14ac:dyDescent="0.25">
      <c r="A4934" s="10" t="str">
        <f>VLOOKUP(D4934,'Index-Relations'!E:F,2,FALSE)</f>
        <v>ESG</v>
      </c>
      <c r="B4934" t="s">
        <v>3450</v>
      </c>
      <c r="C4934" s="53" t="s">
        <v>2766</v>
      </c>
      <c r="D4934" s="59" t="s">
        <v>3108</v>
      </c>
      <c r="E4934" s="59" t="s">
        <v>8350</v>
      </c>
      <c r="F4934" t="s">
        <v>2711</v>
      </c>
      <c r="G4934" t="s">
        <v>2712</v>
      </c>
      <c r="H4934" t="s">
        <v>2713</v>
      </c>
      <c r="I4934" s="52">
        <v>45446</v>
      </c>
      <c r="J4934" t="s">
        <v>2457</v>
      </c>
      <c r="K4934">
        <v>44</v>
      </c>
      <c r="L4934" s="73">
        <v>60.476775851821898</v>
      </c>
      <c r="M4934">
        <v>40</v>
      </c>
      <c r="N4934">
        <v>0.90373682014119705</v>
      </c>
      <c r="O4934" s="73">
        <v>57.790290336364997</v>
      </c>
      <c r="P4934">
        <v>40</v>
      </c>
      <c r="Q4934">
        <v>0.90373682014119705</v>
      </c>
      <c r="R4934">
        <v>34</v>
      </c>
      <c r="S4934">
        <v>0.81770997954005098</v>
      </c>
      <c r="T4934">
        <v>35.304530109246599</v>
      </c>
      <c r="U4934">
        <v>2.1111437942565099E-2</v>
      </c>
      <c r="V4934">
        <v>6</v>
      </c>
      <c r="W4934">
        <v>0</v>
      </c>
      <c r="X4934">
        <v>0</v>
      </c>
      <c r="Y4934">
        <v>41</v>
      </c>
      <c r="Z4934">
        <v>0.95124930804035202</v>
      </c>
      <c r="AA4934">
        <v>15.235131018457301</v>
      </c>
      <c r="AB4934">
        <v>21</v>
      </c>
      <c r="AC4934">
        <v>0.56735019738335102</v>
      </c>
      <c r="AD4934">
        <v>20</v>
      </c>
      <c r="AE4934">
        <v>0.383899110657</v>
      </c>
      <c r="AF4934">
        <v>3</v>
      </c>
      <c r="AG4934">
        <v>4.8750691959647499E-2</v>
      </c>
      <c r="AH4934">
        <v>0</v>
      </c>
      <c r="AI4934">
        <v>0</v>
      </c>
      <c r="AJ4934" s="73">
        <v>61.063495325074904</v>
      </c>
      <c r="AK4934">
        <v>40</v>
      </c>
      <c r="AL4934">
        <v>0.90373682014119705</v>
      </c>
      <c r="AM4934">
        <v>0</v>
      </c>
      <c r="AN4934">
        <v>0</v>
      </c>
      <c r="AO4934">
        <v>0.12586316984925999</v>
      </c>
      <c r="AP4934">
        <v>2</v>
      </c>
      <c r="AQ4934">
        <v>44</v>
      </c>
      <c r="AR4934">
        <v>0.999999999999999</v>
      </c>
      <c r="AS4934">
        <v>0</v>
      </c>
      <c r="AT4934">
        <v>0</v>
      </c>
      <c r="AU4934">
        <v>0</v>
      </c>
      <c r="AV4934">
        <v>0</v>
      </c>
      <c r="AW4934">
        <v>44</v>
      </c>
      <c r="AX4934">
        <v>1</v>
      </c>
      <c r="AY4934" s="73">
        <v>59.829068566890001</v>
      </c>
      <c r="AZ4934">
        <v>40</v>
      </c>
      <c r="BA4934">
        <v>0.90373682014119705</v>
      </c>
      <c r="BB4934">
        <v>42</v>
      </c>
      <c r="BC4934">
        <v>0.87413683015073895</v>
      </c>
      <c r="BD4934">
        <v>0</v>
      </c>
      <c r="BE4934">
        <v>0</v>
      </c>
      <c r="BF4934">
        <v>60.476775851821898</v>
      </c>
      <c r="BG4934">
        <v>57.790290336364997</v>
      </c>
      <c r="BH4934">
        <v>59.829068566890001</v>
      </c>
      <c r="BI4934">
        <v>61.063495325074904</v>
      </c>
    </row>
    <row r="4935" spans="1:61" x14ac:dyDescent="0.25">
      <c r="A4935" s="10" t="str">
        <f>VLOOKUP(D4935,'Index-Relations'!E:F,2,FALSE)</f>
        <v>ESG</v>
      </c>
      <c r="B4935" t="s">
        <v>3450</v>
      </c>
      <c r="C4935" s="53" t="s">
        <v>2767</v>
      </c>
      <c r="D4935" s="59" t="s">
        <v>3108</v>
      </c>
      <c r="E4935" s="59" t="s">
        <v>8351</v>
      </c>
      <c r="F4935" t="s">
        <v>2711</v>
      </c>
      <c r="G4935" t="s">
        <v>2712</v>
      </c>
      <c r="H4935" t="s">
        <v>2713</v>
      </c>
      <c r="I4935" s="52">
        <v>45414</v>
      </c>
      <c r="J4935" t="s">
        <v>2457</v>
      </c>
      <c r="K4935">
        <v>44</v>
      </c>
      <c r="L4935" s="73">
        <v>60.534945897773</v>
      </c>
      <c r="M4935">
        <v>40</v>
      </c>
      <c r="N4935">
        <v>0.89714925713662097</v>
      </c>
      <c r="O4935" s="73">
        <v>57.945032341969998</v>
      </c>
      <c r="P4935">
        <v>40</v>
      </c>
      <c r="Q4935">
        <v>0.89714925713662097</v>
      </c>
      <c r="R4935">
        <v>34</v>
      </c>
      <c r="S4935">
        <v>0.81247272240219603</v>
      </c>
      <c r="T4935">
        <v>35.228576909707897</v>
      </c>
      <c r="U4935">
        <v>2.1885821997927199E-2</v>
      </c>
      <c r="V4935">
        <v>6</v>
      </c>
      <c r="W4935">
        <v>0</v>
      </c>
      <c r="X4935">
        <v>0</v>
      </c>
      <c r="Y4935">
        <v>41</v>
      </c>
      <c r="Z4935">
        <v>0.95212647898441904</v>
      </c>
      <c r="AA4935">
        <v>14.668594718822099</v>
      </c>
      <c r="AB4935">
        <v>16</v>
      </c>
      <c r="AC4935">
        <v>0.52334137713470896</v>
      </c>
      <c r="AD4935">
        <v>25</v>
      </c>
      <c r="AE4935">
        <v>0.42878510184971003</v>
      </c>
      <c r="AF4935">
        <v>3</v>
      </c>
      <c r="AG4935">
        <v>4.7873521015580102E-2</v>
      </c>
      <c r="AH4935">
        <v>0</v>
      </c>
      <c r="AI4935">
        <v>0</v>
      </c>
      <c r="AJ4935" s="73">
        <v>61.10805688152</v>
      </c>
      <c r="AK4935">
        <v>40</v>
      </c>
      <c r="AL4935">
        <v>0.89714925713662097</v>
      </c>
      <c r="AM4935">
        <v>0</v>
      </c>
      <c r="AN4935">
        <v>0</v>
      </c>
      <c r="AO4935">
        <v>0.12659593398024499</v>
      </c>
      <c r="AP4935">
        <v>2</v>
      </c>
      <c r="AQ4935">
        <v>44</v>
      </c>
      <c r="AR4935">
        <v>0.999999999999999</v>
      </c>
      <c r="AS4935">
        <v>0</v>
      </c>
      <c r="AT4935">
        <v>0</v>
      </c>
      <c r="AU4935">
        <v>0</v>
      </c>
      <c r="AV4935">
        <v>0</v>
      </c>
      <c r="AW4935">
        <v>44</v>
      </c>
      <c r="AX4935">
        <v>1</v>
      </c>
      <c r="AY4935" s="73">
        <v>59.826658697081903</v>
      </c>
      <c r="AZ4935">
        <v>40</v>
      </c>
      <c r="BA4935">
        <v>0.89714925713662097</v>
      </c>
      <c r="BB4935">
        <v>42</v>
      </c>
      <c r="BC4935">
        <v>0.87340406601975396</v>
      </c>
      <c r="BD4935">
        <v>0</v>
      </c>
      <c r="BE4935">
        <v>0</v>
      </c>
      <c r="BF4935">
        <v>60.534945897773</v>
      </c>
      <c r="BG4935">
        <v>57.945032341969998</v>
      </c>
      <c r="BH4935">
        <v>59.826658697081903</v>
      </c>
      <c r="BI4935">
        <v>61.10805688152</v>
      </c>
    </row>
    <row r="4936" spans="1:61" x14ac:dyDescent="0.25">
      <c r="A4936" s="10" t="str">
        <f>VLOOKUP(D4936,'Index-Relations'!E:F,2,FALSE)</f>
        <v>ESG</v>
      </c>
      <c r="B4936" t="s">
        <v>3450</v>
      </c>
      <c r="C4936" s="53" t="s">
        <v>2768</v>
      </c>
      <c r="D4936" s="59" t="s">
        <v>3108</v>
      </c>
      <c r="E4936" s="59" t="s">
        <v>8352</v>
      </c>
      <c r="F4936" t="s">
        <v>2711</v>
      </c>
      <c r="G4936" t="s">
        <v>2712</v>
      </c>
      <c r="H4936" t="s">
        <v>2713</v>
      </c>
      <c r="I4936" s="52">
        <v>45383</v>
      </c>
      <c r="J4936" t="s">
        <v>2457</v>
      </c>
      <c r="K4936">
        <v>44</v>
      </c>
      <c r="L4936">
        <v>64.273598526481294</v>
      </c>
      <c r="M4936">
        <v>37</v>
      </c>
      <c r="N4936">
        <v>0.89347724431947795</v>
      </c>
      <c r="O4936">
        <v>60.292594281040003</v>
      </c>
      <c r="P4936">
        <v>37</v>
      </c>
      <c r="Q4936">
        <v>0.89347724431947795</v>
      </c>
      <c r="R4936">
        <v>34</v>
      </c>
      <c r="S4936">
        <v>0.82316721314288699</v>
      </c>
      <c r="T4936">
        <v>35.267613899209401</v>
      </c>
      <c r="U4936">
        <v>2.1565230553379E-2</v>
      </c>
      <c r="V4936">
        <v>6</v>
      </c>
      <c r="W4936">
        <v>0</v>
      </c>
      <c r="X4936">
        <v>0</v>
      </c>
      <c r="Y4936">
        <v>40</v>
      </c>
      <c r="Z4936">
        <v>0.87256153964019001</v>
      </c>
      <c r="AA4936">
        <v>15.6413947206765</v>
      </c>
      <c r="AB4936">
        <v>16</v>
      </c>
      <c r="AC4936">
        <v>0.53515622416351405</v>
      </c>
      <c r="AD4936">
        <v>24</v>
      </c>
      <c r="AE4936">
        <v>0.33740531547667602</v>
      </c>
      <c r="AF4936">
        <v>4</v>
      </c>
      <c r="AG4936">
        <v>0.12743846035980899</v>
      </c>
      <c r="AH4936">
        <v>0</v>
      </c>
      <c r="AI4936">
        <v>0</v>
      </c>
      <c r="AJ4936">
        <v>65.329426115085496</v>
      </c>
      <c r="AK4936">
        <v>37</v>
      </c>
      <c r="AL4936">
        <v>0.89347724431947795</v>
      </c>
      <c r="AM4936">
        <v>0</v>
      </c>
      <c r="AN4936">
        <v>0</v>
      </c>
      <c r="AO4936">
        <v>0.13094330902683499</v>
      </c>
      <c r="AP4936">
        <v>2</v>
      </c>
      <c r="AQ4936">
        <v>44</v>
      </c>
      <c r="AR4936">
        <v>0.999999999999999</v>
      </c>
      <c r="AS4936">
        <v>0</v>
      </c>
      <c r="AT4936">
        <v>0</v>
      </c>
      <c r="AU4936">
        <v>0</v>
      </c>
      <c r="AV4936">
        <v>0</v>
      </c>
      <c r="AW4936">
        <v>44</v>
      </c>
      <c r="AX4936">
        <v>1</v>
      </c>
      <c r="AY4936">
        <v>63.431887058644698</v>
      </c>
      <c r="AZ4936">
        <v>37</v>
      </c>
      <c r="BA4936">
        <v>0.89347724431947795</v>
      </c>
      <c r="BB4936">
        <v>42</v>
      </c>
      <c r="BC4936">
        <v>0.86905669097316396</v>
      </c>
      <c r="BD4936">
        <v>0</v>
      </c>
      <c r="BE4936">
        <v>0</v>
      </c>
      <c r="BF4936">
        <v>62.202788602272904</v>
      </c>
      <c r="BG4936">
        <v>59.931808146550999</v>
      </c>
      <c r="BH4936">
        <v>61.200471448561998</v>
      </c>
      <c r="BI4936">
        <v>62.656328236359002</v>
      </c>
    </row>
    <row r="4937" spans="1:61" x14ac:dyDescent="0.25">
      <c r="A4937" s="10" t="str">
        <f>VLOOKUP(D4937,'Index-Relations'!E:F,2,FALSE)</f>
        <v>ESG</v>
      </c>
      <c r="B4937" t="s">
        <v>3450</v>
      </c>
      <c r="C4937" s="53" t="s">
        <v>2769</v>
      </c>
      <c r="D4937" s="59" t="s">
        <v>3108</v>
      </c>
      <c r="E4937" s="59" t="s">
        <v>8353</v>
      </c>
      <c r="F4937" t="s">
        <v>2711</v>
      </c>
      <c r="G4937" t="s">
        <v>2712</v>
      </c>
      <c r="H4937" t="s">
        <v>2713</v>
      </c>
      <c r="I4937" s="52">
        <v>45352</v>
      </c>
      <c r="J4937" t="s">
        <v>2457</v>
      </c>
      <c r="K4937">
        <v>38</v>
      </c>
      <c r="L4937">
        <v>64.716843551346003</v>
      </c>
      <c r="M4937">
        <v>32</v>
      </c>
      <c r="N4937">
        <v>0.96332992529210804</v>
      </c>
      <c r="O4937">
        <v>60.442037478464201</v>
      </c>
      <c r="P4937">
        <v>32</v>
      </c>
      <c r="Q4937">
        <v>0.96332992529210804</v>
      </c>
      <c r="R4937">
        <v>29</v>
      </c>
      <c r="S4937">
        <v>0.89059738888032502</v>
      </c>
      <c r="T4937">
        <v>35.237168062500899</v>
      </c>
      <c r="U4937">
        <v>2.19035856248865E-2</v>
      </c>
      <c r="V4937">
        <v>5</v>
      </c>
      <c r="W4937">
        <v>0</v>
      </c>
      <c r="X4937">
        <v>0</v>
      </c>
      <c r="Y4937">
        <v>35</v>
      </c>
      <c r="Z4937">
        <v>0.95215573563606104</v>
      </c>
      <c r="AA4937">
        <v>15.029409724637</v>
      </c>
      <c r="AB4937">
        <v>16</v>
      </c>
      <c r="AC4937">
        <v>0.59730859686045201</v>
      </c>
      <c r="AD4937">
        <v>19</v>
      </c>
      <c r="AE4937">
        <v>0.35484713877560797</v>
      </c>
      <c r="AF4937">
        <v>3</v>
      </c>
      <c r="AG4937">
        <v>4.7844264363938599E-2</v>
      </c>
      <c r="AH4937">
        <v>0</v>
      </c>
      <c r="AI4937">
        <v>0</v>
      </c>
      <c r="AJ4937">
        <v>65.740199642810794</v>
      </c>
      <c r="AK4937">
        <v>32</v>
      </c>
      <c r="AL4937">
        <v>0.96332992529210804</v>
      </c>
      <c r="AM4937">
        <v>0</v>
      </c>
      <c r="AN4937">
        <v>0</v>
      </c>
      <c r="AO4937">
        <v>0.14090641570316401</v>
      </c>
      <c r="AP4937">
        <v>2</v>
      </c>
      <c r="AQ4937">
        <v>38</v>
      </c>
      <c r="AR4937">
        <v>0.999999999999999</v>
      </c>
      <c r="AS4937">
        <v>0</v>
      </c>
      <c r="AT4937">
        <v>0</v>
      </c>
      <c r="AU4937">
        <v>0</v>
      </c>
      <c r="AV4937">
        <v>0</v>
      </c>
      <c r="AW4937">
        <v>38</v>
      </c>
      <c r="AX4937">
        <v>0.999999999999999</v>
      </c>
      <c r="AY4937">
        <v>63.9824289234909</v>
      </c>
      <c r="AZ4937">
        <v>32</v>
      </c>
      <c r="BA4937">
        <v>0.96332992529210804</v>
      </c>
      <c r="BB4937">
        <v>36</v>
      </c>
      <c r="BC4937">
        <v>0.85909358429683502</v>
      </c>
      <c r="BD4937">
        <v>0</v>
      </c>
      <c r="BE4937">
        <v>0</v>
      </c>
      <c r="BF4937">
        <v>62.612076845419899</v>
      </c>
      <c r="BG4937">
        <v>60.1829669761389</v>
      </c>
      <c r="BH4937">
        <v>61.674350135977903</v>
      </c>
      <c r="BI4937">
        <v>62.986251826528999</v>
      </c>
    </row>
    <row r="4938" spans="1:61" x14ac:dyDescent="0.25">
      <c r="A4938" s="10" t="str">
        <f>VLOOKUP(D4938,'Index-Relations'!E:F,2,FALSE)</f>
        <v>ESG</v>
      </c>
      <c r="B4938" t="s">
        <v>3450</v>
      </c>
      <c r="C4938" s="53" t="s">
        <v>2770</v>
      </c>
      <c r="D4938" s="59" t="s">
        <v>3108</v>
      </c>
      <c r="E4938" s="59" t="s">
        <v>8354</v>
      </c>
      <c r="F4938" t="s">
        <v>2711</v>
      </c>
      <c r="G4938" t="s">
        <v>2712</v>
      </c>
      <c r="H4938" t="s">
        <v>2713</v>
      </c>
      <c r="I4938" s="52">
        <v>45323</v>
      </c>
      <c r="J4938" t="s">
        <v>2457</v>
      </c>
      <c r="K4938">
        <v>38</v>
      </c>
      <c r="L4938">
        <v>66.664004831613994</v>
      </c>
      <c r="M4938">
        <v>31</v>
      </c>
      <c r="N4938">
        <v>0.93679013788786303</v>
      </c>
      <c r="O4938">
        <v>62.2687837907431</v>
      </c>
      <c r="P4938">
        <v>31</v>
      </c>
      <c r="Q4938">
        <v>0.93679013788786303</v>
      </c>
      <c r="R4938">
        <v>29</v>
      </c>
      <c r="S4938">
        <v>0.88488923672091002</v>
      </c>
      <c r="T4938">
        <v>35.210036258130202</v>
      </c>
      <c r="U4938">
        <v>2.20171819451245E-2</v>
      </c>
      <c r="V4938">
        <v>5</v>
      </c>
      <c r="W4938">
        <v>0</v>
      </c>
      <c r="X4938">
        <v>0</v>
      </c>
      <c r="Y4938">
        <v>35</v>
      </c>
      <c r="Z4938">
        <v>0.95519752567812699</v>
      </c>
      <c r="AA4938">
        <v>14.9108994476954</v>
      </c>
      <c r="AB4938">
        <v>16</v>
      </c>
      <c r="AC4938">
        <v>0.58984939455100605</v>
      </c>
      <c r="AD4938">
        <v>19</v>
      </c>
      <c r="AE4938">
        <v>0.365348131127121</v>
      </c>
      <c r="AF4938">
        <v>3</v>
      </c>
      <c r="AG4938">
        <v>4.4802474321872697E-2</v>
      </c>
      <c r="AH4938">
        <v>0</v>
      </c>
      <c r="AI4938">
        <v>0</v>
      </c>
      <c r="AJ4938">
        <v>67.632930223818505</v>
      </c>
      <c r="AK4938">
        <v>31</v>
      </c>
      <c r="AL4938">
        <v>0.93679013788786303</v>
      </c>
      <c r="AM4938">
        <v>0</v>
      </c>
      <c r="AN4938">
        <v>0</v>
      </c>
      <c r="AO4938">
        <v>0.13724612140477099</v>
      </c>
      <c r="AP4938">
        <v>2</v>
      </c>
      <c r="AQ4938">
        <v>38</v>
      </c>
      <c r="AR4938">
        <v>1</v>
      </c>
      <c r="AS4938">
        <v>0</v>
      </c>
      <c r="AT4938">
        <v>0</v>
      </c>
      <c r="AU4938">
        <v>0</v>
      </c>
      <c r="AV4938">
        <v>0</v>
      </c>
      <c r="AW4938">
        <v>38</v>
      </c>
      <c r="AX4938">
        <v>0.999999999999999</v>
      </c>
      <c r="AY4938">
        <v>65.746673145353597</v>
      </c>
      <c r="AZ4938">
        <v>31</v>
      </c>
      <c r="BA4938">
        <v>0.93679013788786303</v>
      </c>
      <c r="BB4938">
        <v>36</v>
      </c>
      <c r="BC4938">
        <v>0.86275387859522801</v>
      </c>
      <c r="BD4938">
        <v>0</v>
      </c>
      <c r="BE4938">
        <v>0</v>
      </c>
      <c r="BF4938">
        <v>64.051187334591006</v>
      </c>
      <c r="BG4938">
        <v>61.436277200381902</v>
      </c>
      <c r="BH4938">
        <v>62.904682182578902</v>
      </c>
      <c r="BI4938">
        <v>64.632968687274996</v>
      </c>
    </row>
    <row r="4939" spans="1:61" x14ac:dyDescent="0.25">
      <c r="A4939" s="10" t="str">
        <f>VLOOKUP(D4939,'Index-Relations'!E:F,2,FALSE)</f>
        <v>ESG</v>
      </c>
      <c r="B4939" t="s">
        <v>3450</v>
      </c>
      <c r="C4939" s="53" t="s">
        <v>2760</v>
      </c>
      <c r="D4939" s="59" t="s">
        <v>3109</v>
      </c>
      <c r="E4939" s="59" t="s">
        <v>8355</v>
      </c>
      <c r="F4939" t="s">
        <v>1870</v>
      </c>
      <c r="G4939" t="s">
        <v>1869</v>
      </c>
      <c r="H4939" t="s">
        <v>1871</v>
      </c>
      <c r="I4939" s="52">
        <v>45659</v>
      </c>
      <c r="J4939" t="s">
        <v>2457</v>
      </c>
      <c r="K4939">
        <v>94</v>
      </c>
      <c r="L4939" s="73">
        <v>77.995269573933996</v>
      </c>
      <c r="M4939">
        <v>94</v>
      </c>
      <c r="N4939">
        <v>1</v>
      </c>
      <c r="O4939" s="73">
        <v>81.085437732426996</v>
      </c>
      <c r="P4939">
        <v>94</v>
      </c>
      <c r="Q4939">
        <v>1</v>
      </c>
      <c r="R4939">
        <v>94</v>
      </c>
      <c r="S4939">
        <v>0.999999999999999</v>
      </c>
      <c r="T4939">
        <v>33.421644330356798</v>
      </c>
      <c r="U4939">
        <v>0.58887221594962702</v>
      </c>
      <c r="V4939">
        <v>65</v>
      </c>
      <c r="W4939">
        <v>7.9627553137631896E-2</v>
      </c>
      <c r="X4939">
        <v>14</v>
      </c>
      <c r="Y4939">
        <v>94</v>
      </c>
      <c r="Z4939">
        <v>0.999999999999999</v>
      </c>
      <c r="AA4939">
        <v>35.410365814301898</v>
      </c>
      <c r="AB4939">
        <v>84</v>
      </c>
      <c r="AC4939">
        <v>0.88218885671020197</v>
      </c>
      <c r="AD4939">
        <v>10</v>
      </c>
      <c r="AE4939">
        <v>0.117811143289797</v>
      </c>
      <c r="AF4939">
        <v>0</v>
      </c>
      <c r="AG4939">
        <v>2.2204E-16</v>
      </c>
      <c r="AH4939">
        <v>3.6207121559759898E-3</v>
      </c>
      <c r="AI4939">
        <v>8</v>
      </c>
      <c r="AJ4939" s="73">
        <v>73.671063690766999</v>
      </c>
      <c r="AK4939">
        <v>94</v>
      </c>
      <c r="AL4939">
        <v>1</v>
      </c>
      <c r="AM4939">
        <v>0</v>
      </c>
      <c r="AN4939">
        <v>0</v>
      </c>
      <c r="AO4939">
        <v>0</v>
      </c>
      <c r="AP4939">
        <v>0</v>
      </c>
      <c r="AQ4939">
        <v>94</v>
      </c>
      <c r="AR4939">
        <v>1</v>
      </c>
      <c r="AS4939">
        <v>0</v>
      </c>
      <c r="AT4939">
        <v>0</v>
      </c>
      <c r="AU4939">
        <v>0</v>
      </c>
      <c r="AV4939">
        <v>0</v>
      </c>
      <c r="AW4939">
        <v>94</v>
      </c>
      <c r="AX4939">
        <v>0.999999999999999</v>
      </c>
      <c r="AY4939" s="73">
        <v>76.843423554694994</v>
      </c>
      <c r="AZ4939">
        <v>94</v>
      </c>
      <c r="BA4939">
        <v>1</v>
      </c>
      <c r="BB4939">
        <v>92</v>
      </c>
      <c r="BC4939">
        <v>0.96675027099086797</v>
      </c>
      <c r="BD4939">
        <v>2</v>
      </c>
      <c r="BE4939">
        <v>3.3249729009131201E-2</v>
      </c>
      <c r="BF4939">
        <v>77.995269573933996</v>
      </c>
      <c r="BG4939">
        <v>81.085437732426996</v>
      </c>
      <c r="BH4939">
        <v>76.843423554694994</v>
      </c>
      <c r="BI4939">
        <v>73.671063690766999</v>
      </c>
    </row>
    <row r="4940" spans="1:61" x14ac:dyDescent="0.25">
      <c r="A4940" s="10" t="str">
        <f>VLOOKUP(D4940,'Index-Relations'!E:F,2,FALSE)</f>
        <v>ESG</v>
      </c>
      <c r="B4940" t="s">
        <v>3450</v>
      </c>
      <c r="C4940" s="53" t="s">
        <v>2761</v>
      </c>
      <c r="D4940" s="59" t="s">
        <v>3109</v>
      </c>
      <c r="E4940" s="59" t="s">
        <v>8356</v>
      </c>
      <c r="F4940" t="s">
        <v>1870</v>
      </c>
      <c r="G4940" t="s">
        <v>1869</v>
      </c>
      <c r="H4940" t="s">
        <v>1871</v>
      </c>
      <c r="I4940" s="52">
        <v>45628</v>
      </c>
      <c r="J4940" t="s">
        <v>2457</v>
      </c>
      <c r="K4940">
        <v>94</v>
      </c>
      <c r="L4940" s="73">
        <v>77.879819917667902</v>
      </c>
      <c r="M4940">
        <v>94</v>
      </c>
      <c r="N4940">
        <v>1</v>
      </c>
      <c r="O4940" s="73">
        <v>80.914747100865</v>
      </c>
      <c r="P4940">
        <v>94</v>
      </c>
      <c r="Q4940">
        <v>1</v>
      </c>
      <c r="R4940">
        <v>94</v>
      </c>
      <c r="S4940">
        <v>0.999999999999999</v>
      </c>
      <c r="T4940">
        <v>33.418518489869697</v>
      </c>
      <c r="U4940">
        <v>0.60507456176103003</v>
      </c>
      <c r="V4940">
        <v>65</v>
      </c>
      <c r="W4940">
        <v>8.5655484533531306E-2</v>
      </c>
      <c r="X4940">
        <v>15</v>
      </c>
      <c r="Y4940">
        <v>94</v>
      </c>
      <c r="Z4940">
        <v>0.999999999999999</v>
      </c>
      <c r="AA4940">
        <v>33.362451516508003</v>
      </c>
      <c r="AB4940">
        <v>85</v>
      </c>
      <c r="AC4940">
        <v>0.88315952189012503</v>
      </c>
      <c r="AD4940">
        <v>9</v>
      </c>
      <c r="AE4940">
        <v>0.116840478109874</v>
      </c>
      <c r="AF4940">
        <v>0</v>
      </c>
      <c r="AG4940">
        <v>0</v>
      </c>
      <c r="AH4940">
        <v>3.6767774569532101E-3</v>
      </c>
      <c r="AI4940">
        <v>8</v>
      </c>
      <c r="AJ4940" s="73">
        <v>73.505611460048996</v>
      </c>
      <c r="AK4940">
        <v>94</v>
      </c>
      <c r="AL4940">
        <v>1</v>
      </c>
      <c r="AM4940">
        <v>0</v>
      </c>
      <c r="AN4940">
        <v>0</v>
      </c>
      <c r="AO4940">
        <v>0</v>
      </c>
      <c r="AP4940">
        <v>0</v>
      </c>
      <c r="AQ4940">
        <v>94</v>
      </c>
      <c r="AR4940">
        <v>1</v>
      </c>
      <c r="AS4940">
        <v>0</v>
      </c>
      <c r="AT4940">
        <v>0</v>
      </c>
      <c r="AU4940">
        <v>0</v>
      </c>
      <c r="AV4940">
        <v>0</v>
      </c>
      <c r="AW4940">
        <v>94</v>
      </c>
      <c r="AX4940">
        <v>0.999999999999999</v>
      </c>
      <c r="AY4940" s="73">
        <v>76.785122787457993</v>
      </c>
      <c r="AZ4940">
        <v>94</v>
      </c>
      <c r="BA4940">
        <v>1</v>
      </c>
      <c r="BB4940">
        <v>92</v>
      </c>
      <c r="BC4940">
        <v>0.96746986054264394</v>
      </c>
      <c r="BD4940">
        <v>2</v>
      </c>
      <c r="BE4940">
        <v>3.2530139457355299E-2</v>
      </c>
      <c r="BF4940">
        <v>77.879819917667902</v>
      </c>
      <c r="BG4940">
        <v>80.914747100865</v>
      </c>
      <c r="BH4940">
        <v>76.785122787457993</v>
      </c>
      <c r="BI4940">
        <v>73.505611460048996</v>
      </c>
    </row>
    <row r="4941" spans="1:61" x14ac:dyDescent="0.25">
      <c r="A4941" s="10" t="str">
        <f>VLOOKUP(D4941,'Index-Relations'!E:F,2,FALSE)</f>
        <v>ESG</v>
      </c>
      <c r="B4941" t="s">
        <v>3450</v>
      </c>
      <c r="C4941" s="53" t="s">
        <v>2762</v>
      </c>
      <c r="D4941" s="59" t="s">
        <v>3109</v>
      </c>
      <c r="E4941" s="59" t="s">
        <v>8357</v>
      </c>
      <c r="F4941" t="s">
        <v>1870</v>
      </c>
      <c r="G4941" t="s">
        <v>1869</v>
      </c>
      <c r="H4941" t="s">
        <v>1871</v>
      </c>
      <c r="I4941" s="52">
        <v>45597</v>
      </c>
      <c r="J4941" t="s">
        <v>2457</v>
      </c>
      <c r="K4941">
        <v>94</v>
      </c>
      <c r="L4941" s="73">
        <v>78.202994973052</v>
      </c>
      <c r="M4941">
        <v>94</v>
      </c>
      <c r="N4941">
        <v>1</v>
      </c>
      <c r="O4941" s="73">
        <v>81.170304355515</v>
      </c>
      <c r="P4941">
        <v>94</v>
      </c>
      <c r="Q4941">
        <v>1</v>
      </c>
      <c r="R4941">
        <v>94</v>
      </c>
      <c r="S4941">
        <v>0.999999999999999</v>
      </c>
      <c r="T4941">
        <v>33.838984862331799</v>
      </c>
      <c r="U4941">
        <v>0.60386932750648303</v>
      </c>
      <c r="V4941">
        <v>65</v>
      </c>
      <c r="W4941">
        <v>8.5403149623915001E-2</v>
      </c>
      <c r="X4941">
        <v>15</v>
      </c>
      <c r="Y4941">
        <v>94</v>
      </c>
      <c r="Z4941">
        <v>0.999999999999999</v>
      </c>
      <c r="AA4941">
        <v>33.838878732031198</v>
      </c>
      <c r="AB4941">
        <v>85</v>
      </c>
      <c r="AC4941">
        <v>0.88255248327167402</v>
      </c>
      <c r="AD4941">
        <v>9</v>
      </c>
      <c r="AE4941">
        <v>0.117447516728325</v>
      </c>
      <c r="AF4941">
        <v>0</v>
      </c>
      <c r="AG4941">
        <v>9.7139999999999999E-17</v>
      </c>
      <c r="AH4941">
        <v>3.5564688385419699E-3</v>
      </c>
      <c r="AI4941">
        <v>8</v>
      </c>
      <c r="AJ4941" s="73">
        <v>73.862248516972997</v>
      </c>
      <c r="AK4941">
        <v>94</v>
      </c>
      <c r="AL4941">
        <v>1</v>
      </c>
      <c r="AM4941">
        <v>0</v>
      </c>
      <c r="AN4941">
        <v>0</v>
      </c>
      <c r="AO4941">
        <v>0</v>
      </c>
      <c r="AP4941">
        <v>0</v>
      </c>
      <c r="AQ4941">
        <v>94</v>
      </c>
      <c r="AR4941">
        <v>0.999999999999999</v>
      </c>
      <c r="AS4941">
        <v>0</v>
      </c>
      <c r="AT4941">
        <v>0</v>
      </c>
      <c r="AU4941">
        <v>0</v>
      </c>
      <c r="AV4941">
        <v>0</v>
      </c>
      <c r="AW4941">
        <v>94</v>
      </c>
      <c r="AX4941">
        <v>0.999999999999999</v>
      </c>
      <c r="AY4941" s="73">
        <v>77.099908330626903</v>
      </c>
      <c r="AZ4941">
        <v>94</v>
      </c>
      <c r="BA4941">
        <v>1</v>
      </c>
      <c r="BB4941">
        <v>92</v>
      </c>
      <c r="BC4941">
        <v>0.96484153847288301</v>
      </c>
      <c r="BD4941">
        <v>2</v>
      </c>
      <c r="BE4941">
        <v>3.5158461527116797E-2</v>
      </c>
      <c r="BF4941">
        <v>78.202994973052</v>
      </c>
      <c r="BG4941">
        <v>81.170304355515</v>
      </c>
      <c r="BH4941">
        <v>77.099908330626903</v>
      </c>
      <c r="BI4941">
        <v>73.862248516972997</v>
      </c>
    </row>
    <row r="4942" spans="1:61" x14ac:dyDescent="0.25">
      <c r="A4942" s="10" t="str">
        <f>VLOOKUP(D4942,'Index-Relations'!E:F,2,FALSE)</f>
        <v>ESG</v>
      </c>
      <c r="B4942" t="s">
        <v>3450</v>
      </c>
      <c r="C4942" s="53" t="s">
        <v>2763</v>
      </c>
      <c r="D4942" s="59" t="s">
        <v>3109</v>
      </c>
      <c r="E4942" s="59" t="s">
        <v>8358</v>
      </c>
      <c r="F4942" t="s">
        <v>1870</v>
      </c>
      <c r="G4942" t="s">
        <v>1869</v>
      </c>
      <c r="H4942" t="s">
        <v>1871</v>
      </c>
      <c r="I4942" s="52">
        <v>45566</v>
      </c>
      <c r="J4942" t="s">
        <v>2457</v>
      </c>
      <c r="K4942">
        <v>94</v>
      </c>
      <c r="L4942" s="73">
        <v>78.219433783512002</v>
      </c>
      <c r="M4942">
        <v>94</v>
      </c>
      <c r="N4942">
        <v>1</v>
      </c>
      <c r="O4942" s="73">
        <v>81.162074201861998</v>
      </c>
      <c r="P4942">
        <v>94</v>
      </c>
      <c r="Q4942">
        <v>1</v>
      </c>
      <c r="R4942">
        <v>94</v>
      </c>
      <c r="S4942">
        <v>1</v>
      </c>
      <c r="T4942">
        <v>34.0903253525411</v>
      </c>
      <c r="U4942">
        <v>0.60712261709591697</v>
      </c>
      <c r="V4942">
        <v>65</v>
      </c>
      <c r="W4942">
        <v>8.6125050821359697E-2</v>
      </c>
      <c r="X4942">
        <v>15</v>
      </c>
      <c r="Y4942">
        <v>94</v>
      </c>
      <c r="Z4942">
        <v>1</v>
      </c>
      <c r="AA4942">
        <v>36.5627749864123</v>
      </c>
      <c r="AB4942">
        <v>86</v>
      </c>
      <c r="AC4942">
        <v>0.90670021009843704</v>
      </c>
      <c r="AD4942">
        <v>8</v>
      </c>
      <c r="AE4942">
        <v>9.3299789901562097E-2</v>
      </c>
      <c r="AF4942">
        <v>0</v>
      </c>
      <c r="AG4942">
        <v>1.1102E-16</v>
      </c>
      <c r="AH4942">
        <v>3.6251289562638199E-3</v>
      </c>
      <c r="AI4942">
        <v>8</v>
      </c>
      <c r="AJ4942" s="73">
        <v>73.822830634702001</v>
      </c>
      <c r="AK4942">
        <v>94</v>
      </c>
      <c r="AL4942">
        <v>1</v>
      </c>
      <c r="AM4942">
        <v>0</v>
      </c>
      <c r="AN4942">
        <v>0</v>
      </c>
      <c r="AO4942">
        <v>0</v>
      </c>
      <c r="AP4942">
        <v>0</v>
      </c>
      <c r="AQ4942">
        <v>94</v>
      </c>
      <c r="AR4942">
        <v>1</v>
      </c>
      <c r="AS4942">
        <v>0</v>
      </c>
      <c r="AT4942">
        <v>0</v>
      </c>
      <c r="AU4942">
        <v>0</v>
      </c>
      <c r="AV4942">
        <v>0</v>
      </c>
      <c r="AW4942">
        <v>94</v>
      </c>
      <c r="AX4942">
        <v>0.999999999999999</v>
      </c>
      <c r="AY4942" s="73">
        <v>77.162477017260898</v>
      </c>
      <c r="AZ4942">
        <v>94</v>
      </c>
      <c r="BA4942">
        <v>1</v>
      </c>
      <c r="BB4942">
        <v>92</v>
      </c>
      <c r="BC4942">
        <v>0.96412637933323397</v>
      </c>
      <c r="BD4942">
        <v>2</v>
      </c>
      <c r="BE4942">
        <v>3.5873620666765402E-2</v>
      </c>
      <c r="BF4942">
        <v>78.219433783512002</v>
      </c>
      <c r="BG4942">
        <v>81.162074201861998</v>
      </c>
      <c r="BH4942">
        <v>77.162477017260898</v>
      </c>
      <c r="BI4942">
        <v>73.822830634702001</v>
      </c>
    </row>
    <row r="4943" spans="1:61" x14ac:dyDescent="0.25">
      <c r="A4943" s="10" t="str">
        <f>VLOOKUP(D4943,'Index-Relations'!E:F,2,FALSE)</f>
        <v>ESG</v>
      </c>
      <c r="B4943" t="s">
        <v>3450</v>
      </c>
      <c r="C4943" s="53" t="s">
        <v>2764</v>
      </c>
      <c r="D4943" s="59" t="s">
        <v>3109</v>
      </c>
      <c r="E4943" s="59" t="s">
        <v>8359</v>
      </c>
      <c r="F4943" t="s">
        <v>1870</v>
      </c>
      <c r="G4943" t="s">
        <v>1869</v>
      </c>
      <c r="H4943" t="s">
        <v>1871</v>
      </c>
      <c r="I4943" s="52">
        <v>45537</v>
      </c>
      <c r="J4943" t="s">
        <v>2457</v>
      </c>
      <c r="K4943">
        <v>96</v>
      </c>
      <c r="L4943" s="73">
        <v>78.213336901540998</v>
      </c>
      <c r="M4943">
        <v>96</v>
      </c>
      <c r="N4943">
        <v>1</v>
      </c>
      <c r="O4943" s="73">
        <v>81.025634389304997</v>
      </c>
      <c r="P4943">
        <v>96</v>
      </c>
      <c r="Q4943">
        <v>1</v>
      </c>
      <c r="R4943">
        <v>96</v>
      </c>
      <c r="S4943">
        <v>0.999999999999999</v>
      </c>
      <c r="T4943">
        <v>34.6074863201749</v>
      </c>
      <c r="U4943">
        <v>0.61226408684450895</v>
      </c>
      <c r="V4943">
        <v>67</v>
      </c>
      <c r="W4943">
        <v>8.6580571100476997E-2</v>
      </c>
      <c r="X4943">
        <v>16</v>
      </c>
      <c r="Y4943">
        <v>96</v>
      </c>
      <c r="Z4943">
        <v>1</v>
      </c>
      <c r="AA4943">
        <v>33.5172889449031</v>
      </c>
      <c r="AB4943">
        <v>91</v>
      </c>
      <c r="AC4943">
        <v>0.970925007942122</v>
      </c>
      <c r="AD4943">
        <v>6</v>
      </c>
      <c r="AE4943">
        <v>5.5839599936534201E-2</v>
      </c>
      <c r="AF4943">
        <v>-1</v>
      </c>
      <c r="AG4943">
        <v>0</v>
      </c>
      <c r="AH4943">
        <v>3.4875971765222602E-3</v>
      </c>
      <c r="AI4943">
        <v>8</v>
      </c>
      <c r="AJ4943" s="73">
        <v>73.816245098871903</v>
      </c>
      <c r="AK4943">
        <v>96</v>
      </c>
      <c r="AL4943">
        <v>1</v>
      </c>
      <c r="AM4943">
        <v>0</v>
      </c>
      <c r="AN4943">
        <v>0</v>
      </c>
      <c r="AO4943">
        <v>0</v>
      </c>
      <c r="AP4943">
        <v>0</v>
      </c>
      <c r="AQ4943">
        <v>96</v>
      </c>
      <c r="AR4943">
        <v>1</v>
      </c>
      <c r="AS4943">
        <v>0</v>
      </c>
      <c r="AT4943">
        <v>0</v>
      </c>
      <c r="AU4943">
        <v>0</v>
      </c>
      <c r="AV4943">
        <v>0</v>
      </c>
      <c r="AW4943">
        <v>96</v>
      </c>
      <c r="AX4943">
        <v>0.999999999999999</v>
      </c>
      <c r="AY4943" s="73">
        <v>77.302825602046994</v>
      </c>
      <c r="AZ4943">
        <v>96</v>
      </c>
      <c r="BA4943">
        <v>1</v>
      </c>
      <c r="BB4943">
        <v>94</v>
      </c>
      <c r="BC4943">
        <v>0.965014162224751</v>
      </c>
      <c r="BD4943">
        <v>2</v>
      </c>
      <c r="BE4943">
        <v>3.4985837775248302E-2</v>
      </c>
      <c r="BF4943">
        <v>78.213336901540998</v>
      </c>
      <c r="BG4943">
        <v>81.025634389304997</v>
      </c>
      <c r="BH4943">
        <v>77.302825602046994</v>
      </c>
      <c r="BI4943">
        <v>73.816245098871903</v>
      </c>
    </row>
    <row r="4944" spans="1:61" x14ac:dyDescent="0.25">
      <c r="A4944" s="10" t="str">
        <f>VLOOKUP(D4944,'Index-Relations'!E:F,2,FALSE)</f>
        <v>ESG</v>
      </c>
      <c r="B4944" t="s">
        <v>3450</v>
      </c>
      <c r="C4944" s="53" t="s">
        <v>3350</v>
      </c>
      <c r="D4944" s="59" t="s">
        <v>3109</v>
      </c>
      <c r="E4944" s="59" t="s">
        <v>8360</v>
      </c>
      <c r="F4944" t="s">
        <v>1870</v>
      </c>
      <c r="G4944" t="s">
        <v>1869</v>
      </c>
      <c r="H4944" t="s">
        <v>1871</v>
      </c>
      <c r="I4944" s="52">
        <v>45505</v>
      </c>
      <c r="J4944" t="s">
        <v>2457</v>
      </c>
      <c r="K4944">
        <v>96</v>
      </c>
      <c r="L4944" s="73">
        <v>78.137760404797902</v>
      </c>
      <c r="M4944">
        <v>96</v>
      </c>
      <c r="N4944">
        <v>1</v>
      </c>
      <c r="O4944" s="73">
        <v>81.045471831991904</v>
      </c>
      <c r="P4944">
        <v>96</v>
      </c>
      <c r="Q4944">
        <v>1</v>
      </c>
      <c r="R4944">
        <v>96</v>
      </c>
      <c r="S4944">
        <v>1</v>
      </c>
      <c r="T4944">
        <v>34.5452656135528</v>
      </c>
      <c r="U4944">
        <v>0.60973635428989503</v>
      </c>
      <c r="V4944">
        <v>67</v>
      </c>
      <c r="W4944">
        <v>8.6131793414147104E-2</v>
      </c>
      <c r="X4944">
        <v>16</v>
      </c>
      <c r="Y4944">
        <v>96</v>
      </c>
      <c r="Z4944">
        <v>0.999999999999999</v>
      </c>
      <c r="AA4944">
        <v>33.339679454554499</v>
      </c>
      <c r="AB4944">
        <v>91</v>
      </c>
      <c r="AC4944">
        <v>0.94800233776538401</v>
      </c>
      <c r="AD4944">
        <v>5</v>
      </c>
      <c r="AE4944">
        <v>5.1997662234615202E-2</v>
      </c>
      <c r="AF4944">
        <v>0</v>
      </c>
      <c r="AG4944">
        <v>0</v>
      </c>
      <c r="AH4944">
        <v>3.0546983491057298E-3</v>
      </c>
      <c r="AI4944">
        <v>8</v>
      </c>
      <c r="AJ4944" s="73">
        <v>73.737868343993</v>
      </c>
      <c r="AK4944">
        <v>96</v>
      </c>
      <c r="AL4944">
        <v>1</v>
      </c>
      <c r="AM4944">
        <v>0</v>
      </c>
      <c r="AN4944">
        <v>0</v>
      </c>
      <c r="AO4944">
        <v>0</v>
      </c>
      <c r="AP4944">
        <v>0</v>
      </c>
      <c r="AQ4944">
        <v>96</v>
      </c>
      <c r="AR4944">
        <v>0.999999999999999</v>
      </c>
      <c r="AS4944">
        <v>0</v>
      </c>
      <c r="AT4944">
        <v>0</v>
      </c>
      <c r="AU4944">
        <v>0</v>
      </c>
      <c r="AV4944">
        <v>0</v>
      </c>
      <c r="AW4944">
        <v>96</v>
      </c>
      <c r="AX4944">
        <v>1</v>
      </c>
      <c r="AY4944" s="73">
        <v>77.196151968261901</v>
      </c>
      <c r="AZ4944">
        <v>96</v>
      </c>
      <c r="BA4944">
        <v>1</v>
      </c>
      <c r="BB4944">
        <v>94</v>
      </c>
      <c r="BC4944">
        <v>0.96551187297151897</v>
      </c>
      <c r="BD4944">
        <v>2</v>
      </c>
      <c r="BE4944">
        <v>3.44881270284806E-2</v>
      </c>
      <c r="BF4944">
        <v>78.137760404797902</v>
      </c>
      <c r="BG4944">
        <v>81.045471831991904</v>
      </c>
      <c r="BH4944">
        <v>77.196151968261901</v>
      </c>
      <c r="BI4944">
        <v>73.737868343993</v>
      </c>
    </row>
    <row r="4945" spans="1:61" x14ac:dyDescent="0.25">
      <c r="A4945" s="10" t="str">
        <f>VLOOKUP(D4945,'Index-Relations'!E:F,2,FALSE)</f>
        <v>ESG</v>
      </c>
      <c r="B4945" t="s">
        <v>3450</v>
      </c>
      <c r="C4945" s="53" t="s">
        <v>2765</v>
      </c>
      <c r="D4945" s="59" t="s">
        <v>3109</v>
      </c>
      <c r="E4945" s="59" t="s">
        <v>8361</v>
      </c>
      <c r="F4945" t="s">
        <v>1870</v>
      </c>
      <c r="G4945" t="s">
        <v>1869</v>
      </c>
      <c r="H4945" t="s">
        <v>1871</v>
      </c>
      <c r="I4945" s="52">
        <v>45474</v>
      </c>
      <c r="J4945" t="s">
        <v>2457</v>
      </c>
      <c r="K4945">
        <v>97</v>
      </c>
      <c r="L4945" s="73">
        <v>78.854222335656004</v>
      </c>
      <c r="M4945">
        <v>97</v>
      </c>
      <c r="N4945">
        <v>1</v>
      </c>
      <c r="O4945" s="73">
        <v>81.367784471196003</v>
      </c>
      <c r="P4945">
        <v>97</v>
      </c>
      <c r="Q4945">
        <v>1</v>
      </c>
      <c r="R4945">
        <v>97</v>
      </c>
      <c r="S4945">
        <v>0.999999999999999</v>
      </c>
      <c r="T4945">
        <v>33.753395827580803</v>
      </c>
      <c r="U4945">
        <v>0.58672326321033597</v>
      </c>
      <c r="V4945">
        <v>68</v>
      </c>
      <c r="W4945">
        <v>8.2319303658420107E-2</v>
      </c>
      <c r="X4945">
        <v>15</v>
      </c>
      <c r="Y4945">
        <v>97</v>
      </c>
      <c r="Z4945">
        <v>0.999999999999999</v>
      </c>
      <c r="AA4945">
        <v>34.171865524461097</v>
      </c>
      <c r="AB4945">
        <v>92</v>
      </c>
      <c r="AC4945">
        <v>0.92868511313818802</v>
      </c>
      <c r="AD4945">
        <v>5</v>
      </c>
      <c r="AE4945">
        <v>7.1314886861811796E-2</v>
      </c>
      <c r="AF4945">
        <v>0</v>
      </c>
      <c r="AG4945">
        <v>1.2489999999999999E-16</v>
      </c>
      <c r="AH4945">
        <v>2.6909390977925799E-3</v>
      </c>
      <c r="AI4945">
        <v>8</v>
      </c>
      <c r="AJ4945" s="73">
        <v>74.353563590514995</v>
      </c>
      <c r="AK4945">
        <v>97</v>
      </c>
      <c r="AL4945">
        <v>1</v>
      </c>
      <c r="AM4945">
        <v>0</v>
      </c>
      <c r="AN4945">
        <v>0</v>
      </c>
      <c r="AO4945">
        <v>0</v>
      </c>
      <c r="AP4945">
        <v>0</v>
      </c>
      <c r="AQ4945">
        <v>97</v>
      </c>
      <c r="AR4945">
        <v>1</v>
      </c>
      <c r="AS4945">
        <v>0</v>
      </c>
      <c r="AT4945">
        <v>0</v>
      </c>
      <c r="AU4945">
        <v>0</v>
      </c>
      <c r="AV4945">
        <v>0</v>
      </c>
      <c r="AW4945">
        <v>97</v>
      </c>
      <c r="AX4945">
        <v>0.999999999999999</v>
      </c>
      <c r="AY4945" s="73">
        <v>78.307442014974995</v>
      </c>
      <c r="AZ4945">
        <v>97</v>
      </c>
      <c r="BA4945">
        <v>1</v>
      </c>
      <c r="BB4945">
        <v>95</v>
      </c>
      <c r="BC4945">
        <v>0.96832367171381195</v>
      </c>
      <c r="BD4945">
        <v>2</v>
      </c>
      <c r="BE4945">
        <v>3.1676328286187799E-2</v>
      </c>
      <c r="BF4945">
        <v>78.854222335656004</v>
      </c>
      <c r="BG4945">
        <v>81.367784471196003</v>
      </c>
      <c r="BH4945">
        <v>78.307442014974995</v>
      </c>
      <c r="BI4945">
        <v>74.353563590514995</v>
      </c>
    </row>
    <row r="4946" spans="1:61" x14ac:dyDescent="0.25">
      <c r="A4946" s="10" t="str">
        <f>VLOOKUP(D4946,'Index-Relations'!E:F,2,FALSE)</f>
        <v>ESG</v>
      </c>
      <c r="B4946" t="s">
        <v>3450</v>
      </c>
      <c r="C4946" s="53" t="s">
        <v>2766</v>
      </c>
      <c r="D4946" s="59" t="s">
        <v>3109</v>
      </c>
      <c r="E4946" s="59" t="s">
        <v>8362</v>
      </c>
      <c r="F4946" t="s">
        <v>1870</v>
      </c>
      <c r="G4946" t="s">
        <v>1869</v>
      </c>
      <c r="H4946" t="s">
        <v>1871</v>
      </c>
      <c r="I4946" s="52">
        <v>45446</v>
      </c>
      <c r="J4946" t="s">
        <v>2457</v>
      </c>
      <c r="K4946">
        <v>98</v>
      </c>
      <c r="L4946" s="73">
        <v>79.210497148741894</v>
      </c>
      <c r="M4946">
        <v>98</v>
      </c>
      <c r="N4946">
        <v>1</v>
      </c>
      <c r="O4946" s="73">
        <v>81.589882553107998</v>
      </c>
      <c r="P4946">
        <v>98</v>
      </c>
      <c r="Q4946">
        <v>1</v>
      </c>
      <c r="R4946">
        <v>98</v>
      </c>
      <c r="S4946">
        <v>1</v>
      </c>
      <c r="T4946">
        <v>34.991109637213803</v>
      </c>
      <c r="U4946">
        <v>0.60063225340877102</v>
      </c>
      <c r="V4946">
        <v>69</v>
      </c>
      <c r="W4946">
        <v>8.0123771543554004E-2</v>
      </c>
      <c r="X4946">
        <v>14</v>
      </c>
      <c r="Y4946">
        <v>98</v>
      </c>
      <c r="Z4946">
        <v>0.999999999999999</v>
      </c>
      <c r="AA4946">
        <v>47.665639318411202</v>
      </c>
      <c r="AB4946">
        <v>94</v>
      </c>
      <c r="AC4946">
        <v>0.95983939488486303</v>
      </c>
      <c r="AD4946">
        <v>4</v>
      </c>
      <c r="AE4946">
        <v>4.0160605115136798E-2</v>
      </c>
      <c r="AF4946">
        <v>0</v>
      </c>
      <c r="AG4946">
        <v>0</v>
      </c>
      <c r="AH4946">
        <v>2.6106397305290601E-3</v>
      </c>
      <c r="AI4946">
        <v>8</v>
      </c>
      <c r="AJ4946" s="73">
        <v>74.600267674237998</v>
      </c>
      <c r="AK4946">
        <v>98</v>
      </c>
      <c r="AL4946">
        <v>1</v>
      </c>
      <c r="AM4946">
        <v>0</v>
      </c>
      <c r="AN4946">
        <v>0</v>
      </c>
      <c r="AO4946">
        <v>0</v>
      </c>
      <c r="AP4946">
        <v>0</v>
      </c>
      <c r="AQ4946">
        <v>98</v>
      </c>
      <c r="AR4946">
        <v>1</v>
      </c>
      <c r="AS4946">
        <v>0</v>
      </c>
      <c r="AT4946">
        <v>0</v>
      </c>
      <c r="AU4946">
        <v>0</v>
      </c>
      <c r="AV4946">
        <v>0</v>
      </c>
      <c r="AW4946">
        <v>98</v>
      </c>
      <c r="AX4946">
        <v>1</v>
      </c>
      <c r="AY4946" s="73">
        <v>78.834081372939906</v>
      </c>
      <c r="AZ4946">
        <v>98</v>
      </c>
      <c r="BA4946">
        <v>1</v>
      </c>
      <c r="BB4946">
        <v>96</v>
      </c>
      <c r="BC4946">
        <v>0.969085726384744</v>
      </c>
      <c r="BD4946">
        <v>2</v>
      </c>
      <c r="BE4946">
        <v>3.0914273615255498E-2</v>
      </c>
      <c r="BF4946">
        <v>79.210497148741894</v>
      </c>
      <c r="BG4946">
        <v>81.589882553107998</v>
      </c>
      <c r="BH4946">
        <v>78.834081372939906</v>
      </c>
      <c r="BI4946">
        <v>74.600267674237998</v>
      </c>
    </row>
    <row r="4947" spans="1:61" x14ac:dyDescent="0.25">
      <c r="A4947" s="10" t="str">
        <f>VLOOKUP(D4947,'Index-Relations'!E:F,2,FALSE)</f>
        <v>ESG</v>
      </c>
      <c r="B4947" t="s">
        <v>3450</v>
      </c>
      <c r="C4947" s="53" t="s">
        <v>2767</v>
      </c>
      <c r="D4947" s="59" t="s">
        <v>3109</v>
      </c>
      <c r="E4947" s="59" t="s">
        <v>8363</v>
      </c>
      <c r="F4947" t="s">
        <v>1870</v>
      </c>
      <c r="G4947" t="s">
        <v>1869</v>
      </c>
      <c r="H4947" t="s">
        <v>1871</v>
      </c>
      <c r="I4947" s="52">
        <v>45413</v>
      </c>
      <c r="J4947" t="s">
        <v>2457</v>
      </c>
      <c r="K4947">
        <v>98</v>
      </c>
      <c r="L4947" s="73">
        <v>79.263851493470995</v>
      </c>
      <c r="M4947">
        <v>98</v>
      </c>
      <c r="N4947">
        <v>1</v>
      </c>
      <c r="O4947" s="73">
        <v>81.661958791750905</v>
      </c>
      <c r="P4947">
        <v>98</v>
      </c>
      <c r="Q4947">
        <v>1</v>
      </c>
      <c r="R4947">
        <v>98</v>
      </c>
      <c r="S4947">
        <v>1</v>
      </c>
      <c r="T4947">
        <v>35.228671839659</v>
      </c>
      <c r="U4947">
        <v>0.57683891809806298</v>
      </c>
      <c r="V4947">
        <v>69</v>
      </c>
      <c r="W4947">
        <v>7.5647524405208402E-2</v>
      </c>
      <c r="X4947">
        <v>14</v>
      </c>
      <c r="Y4947">
        <v>98</v>
      </c>
      <c r="Z4947">
        <v>1</v>
      </c>
      <c r="AA4947">
        <v>50.316277545930497</v>
      </c>
      <c r="AB4947">
        <v>94</v>
      </c>
      <c r="AC4947">
        <v>0.96097798935224499</v>
      </c>
      <c r="AD4947">
        <v>4</v>
      </c>
      <c r="AE4947">
        <v>3.9022010647754797E-2</v>
      </c>
      <c r="AF4947">
        <v>0</v>
      </c>
      <c r="AG4947">
        <v>0</v>
      </c>
      <c r="AH4947">
        <v>2.3709778622638101E-3</v>
      </c>
      <c r="AI4947">
        <v>8</v>
      </c>
      <c r="AJ4947" s="73">
        <v>74.664445122009994</v>
      </c>
      <c r="AK4947">
        <v>98</v>
      </c>
      <c r="AL4947">
        <v>1</v>
      </c>
      <c r="AM4947">
        <v>0</v>
      </c>
      <c r="AN4947">
        <v>0</v>
      </c>
      <c r="AO4947">
        <v>0</v>
      </c>
      <c r="AP4947">
        <v>0</v>
      </c>
      <c r="AQ4947">
        <v>98</v>
      </c>
      <c r="AR4947">
        <v>1</v>
      </c>
      <c r="AS4947">
        <v>0</v>
      </c>
      <c r="AT4947">
        <v>0</v>
      </c>
      <c r="AU4947">
        <v>0</v>
      </c>
      <c r="AV4947">
        <v>0</v>
      </c>
      <c r="AW4947">
        <v>98</v>
      </c>
      <c r="AX4947">
        <v>1</v>
      </c>
      <c r="AY4947" s="73">
        <v>78.885326829612893</v>
      </c>
      <c r="AZ4947">
        <v>98</v>
      </c>
      <c r="BA4947">
        <v>1</v>
      </c>
      <c r="BB4947">
        <v>96</v>
      </c>
      <c r="BC4947">
        <v>0.96795427886943097</v>
      </c>
      <c r="BD4947">
        <v>2</v>
      </c>
      <c r="BE4947">
        <v>3.2045721130568201E-2</v>
      </c>
      <c r="BF4947">
        <v>79.263851493470995</v>
      </c>
      <c r="BG4947">
        <v>81.661958791750905</v>
      </c>
      <c r="BH4947">
        <v>78.885326829612893</v>
      </c>
      <c r="BI4947">
        <v>74.664445122009994</v>
      </c>
    </row>
    <row r="4948" spans="1:61" x14ac:dyDescent="0.25">
      <c r="A4948" s="10" t="str">
        <f>VLOOKUP(D4948,'Index-Relations'!E:F,2,FALSE)</f>
        <v>ESG</v>
      </c>
      <c r="B4948" t="s">
        <v>3450</v>
      </c>
      <c r="C4948" s="53" t="s">
        <v>2768</v>
      </c>
      <c r="D4948" s="59" t="s">
        <v>3109</v>
      </c>
      <c r="E4948" s="59" t="s">
        <v>8364</v>
      </c>
      <c r="F4948" t="s">
        <v>1870</v>
      </c>
      <c r="G4948" t="s">
        <v>1869</v>
      </c>
      <c r="H4948" t="s">
        <v>1871</v>
      </c>
      <c r="I4948" s="52">
        <v>45383</v>
      </c>
      <c r="J4948" t="s">
        <v>2457</v>
      </c>
      <c r="K4948">
        <v>98</v>
      </c>
      <c r="L4948">
        <v>84.608359223998306</v>
      </c>
      <c r="M4948">
        <v>98</v>
      </c>
      <c r="N4948">
        <v>1</v>
      </c>
      <c r="O4948">
        <v>85.227081356779607</v>
      </c>
      <c r="P4948">
        <v>98</v>
      </c>
      <c r="Q4948">
        <v>1</v>
      </c>
      <c r="R4948">
        <v>98</v>
      </c>
      <c r="S4948">
        <v>1</v>
      </c>
      <c r="T4948">
        <v>35.080923498343402</v>
      </c>
      <c r="U4948">
        <v>0.57573680724943599</v>
      </c>
      <c r="V4948">
        <v>69</v>
      </c>
      <c r="W4948">
        <v>7.5198977521159893E-2</v>
      </c>
      <c r="X4948">
        <v>14</v>
      </c>
      <c r="Y4948">
        <v>98</v>
      </c>
      <c r="Z4948">
        <v>1</v>
      </c>
      <c r="AA4948">
        <v>48.941775278785599</v>
      </c>
      <c r="AB4948">
        <v>94</v>
      </c>
      <c r="AC4948">
        <v>0.95836328853016595</v>
      </c>
      <c r="AD4948">
        <v>4</v>
      </c>
      <c r="AE4948">
        <v>4.1636711469834303E-2</v>
      </c>
      <c r="AF4948">
        <v>0</v>
      </c>
      <c r="AG4948">
        <v>0</v>
      </c>
      <c r="AH4948">
        <v>2.35313040938637E-3</v>
      </c>
      <c r="AI4948">
        <v>8</v>
      </c>
      <c r="AJ4948">
        <v>80.672096969250106</v>
      </c>
      <c r="AK4948">
        <v>98</v>
      </c>
      <c r="AL4948">
        <v>1</v>
      </c>
      <c r="AM4948">
        <v>0</v>
      </c>
      <c r="AN4948">
        <v>0</v>
      </c>
      <c r="AO4948">
        <v>0</v>
      </c>
      <c r="AP4948">
        <v>0</v>
      </c>
      <c r="AQ4948">
        <v>98</v>
      </c>
      <c r="AR4948">
        <v>1</v>
      </c>
      <c r="AS4948">
        <v>0</v>
      </c>
      <c r="AT4948">
        <v>0</v>
      </c>
      <c r="AU4948">
        <v>0</v>
      </c>
      <c r="AV4948">
        <v>0</v>
      </c>
      <c r="AW4948">
        <v>98</v>
      </c>
      <c r="AX4948">
        <v>1</v>
      </c>
      <c r="AY4948">
        <v>84.826489452382006</v>
      </c>
      <c r="AZ4948">
        <v>98</v>
      </c>
      <c r="BA4948">
        <v>1</v>
      </c>
      <c r="BB4948">
        <v>96</v>
      </c>
      <c r="BC4948">
        <v>0.96926365344129695</v>
      </c>
      <c r="BD4948">
        <v>2</v>
      </c>
      <c r="BE4948">
        <v>3.07363465587021E-2</v>
      </c>
      <c r="BF4948">
        <v>79.218286902592993</v>
      </c>
      <c r="BG4948">
        <v>81.597596689417998</v>
      </c>
      <c r="BH4948">
        <v>78.947959857332904</v>
      </c>
      <c r="BI4948">
        <v>74.535846019239997</v>
      </c>
    </row>
    <row r="4949" spans="1:61" x14ac:dyDescent="0.25">
      <c r="A4949" s="10" t="str">
        <f>VLOOKUP(D4949,'Index-Relations'!E:F,2,FALSE)</f>
        <v>ESG</v>
      </c>
      <c r="B4949" t="s">
        <v>3450</v>
      </c>
      <c r="C4949" s="53" t="s">
        <v>2769</v>
      </c>
      <c r="D4949" s="59" t="s">
        <v>3109</v>
      </c>
      <c r="E4949" s="59" t="s">
        <v>8365</v>
      </c>
      <c r="F4949" t="s">
        <v>1870</v>
      </c>
      <c r="G4949" t="s">
        <v>1869</v>
      </c>
      <c r="H4949" t="s">
        <v>1871</v>
      </c>
      <c r="I4949" s="52">
        <v>45352</v>
      </c>
      <c r="J4949" t="s">
        <v>2457</v>
      </c>
      <c r="K4949">
        <v>98</v>
      </c>
      <c r="L4949">
        <v>84.731050278826203</v>
      </c>
      <c r="M4949">
        <v>98</v>
      </c>
      <c r="N4949">
        <v>1</v>
      </c>
      <c r="O4949">
        <v>85.267810659884802</v>
      </c>
      <c r="P4949">
        <v>98</v>
      </c>
      <c r="Q4949">
        <v>1</v>
      </c>
      <c r="R4949">
        <v>98</v>
      </c>
      <c r="S4949">
        <v>1</v>
      </c>
      <c r="T4949">
        <v>35.198929937744097</v>
      </c>
      <c r="U4949">
        <v>0.55916318268032505</v>
      </c>
      <c r="V4949">
        <v>69</v>
      </c>
      <c r="W4949">
        <v>6.7729735052774506E-2</v>
      </c>
      <c r="X4949">
        <v>14</v>
      </c>
      <c r="Y4949">
        <v>98</v>
      </c>
      <c r="Z4949">
        <v>1</v>
      </c>
      <c r="AA4949">
        <v>48.352640315116801</v>
      </c>
      <c r="AB4949">
        <v>94</v>
      </c>
      <c r="AC4949">
        <v>0.958211476653134</v>
      </c>
      <c r="AD4949">
        <v>4</v>
      </c>
      <c r="AE4949">
        <v>4.1788523346865697E-2</v>
      </c>
      <c r="AF4949">
        <v>0</v>
      </c>
      <c r="AG4949">
        <v>0</v>
      </c>
      <c r="AH4949">
        <v>1.5511016196650301E-3</v>
      </c>
      <c r="AI4949">
        <v>7</v>
      </c>
      <c r="AJ4949">
        <v>80.843605551187295</v>
      </c>
      <c r="AK4949">
        <v>98</v>
      </c>
      <c r="AL4949">
        <v>1</v>
      </c>
      <c r="AM4949">
        <v>0</v>
      </c>
      <c r="AN4949">
        <v>0</v>
      </c>
      <c r="AO4949">
        <v>0</v>
      </c>
      <c r="AP4949">
        <v>0</v>
      </c>
      <c r="AQ4949">
        <v>98</v>
      </c>
      <c r="AR4949">
        <v>1</v>
      </c>
      <c r="AS4949">
        <v>0</v>
      </c>
      <c r="AT4949">
        <v>0</v>
      </c>
      <c r="AU4949">
        <v>0</v>
      </c>
      <c r="AV4949">
        <v>0</v>
      </c>
      <c r="AW4949">
        <v>98</v>
      </c>
      <c r="AX4949">
        <v>1</v>
      </c>
      <c r="AY4949">
        <v>84.938625802819601</v>
      </c>
      <c r="AZ4949">
        <v>98</v>
      </c>
      <c r="BA4949">
        <v>1</v>
      </c>
      <c r="BB4949">
        <v>96</v>
      </c>
      <c r="BC4949">
        <v>0.96891102679118102</v>
      </c>
      <c r="BD4949">
        <v>2</v>
      </c>
      <c r="BE4949">
        <v>3.10889732088185E-2</v>
      </c>
      <c r="BF4949">
        <v>79.357728787593004</v>
      </c>
      <c r="BG4949">
        <v>81.646149349466995</v>
      </c>
      <c r="BH4949">
        <v>79.061401971910897</v>
      </c>
      <c r="BI4949">
        <v>74.732937161631</v>
      </c>
    </row>
    <row r="4950" spans="1:61" x14ac:dyDescent="0.25">
      <c r="A4950" s="10" t="str">
        <f>VLOOKUP(D4950,'Index-Relations'!E:F,2,FALSE)</f>
        <v>ESG</v>
      </c>
      <c r="B4950" t="s">
        <v>3450</v>
      </c>
      <c r="C4950" s="53" t="s">
        <v>2770</v>
      </c>
      <c r="D4950" s="59" t="s">
        <v>3109</v>
      </c>
      <c r="E4950" s="59" t="s">
        <v>8366</v>
      </c>
      <c r="F4950" t="s">
        <v>1870</v>
      </c>
      <c r="G4950" t="s">
        <v>1869</v>
      </c>
      <c r="H4950" t="s">
        <v>1871</v>
      </c>
      <c r="I4950" s="52">
        <v>45323</v>
      </c>
      <c r="J4950" t="s">
        <v>2457</v>
      </c>
      <c r="K4950">
        <v>100</v>
      </c>
      <c r="L4950">
        <v>84.609357999615895</v>
      </c>
      <c r="M4950">
        <v>100</v>
      </c>
      <c r="N4950">
        <v>1</v>
      </c>
      <c r="O4950">
        <v>85.161348376775294</v>
      </c>
      <c r="P4950">
        <v>100</v>
      </c>
      <c r="Q4950">
        <v>1</v>
      </c>
      <c r="R4950">
        <v>100</v>
      </c>
      <c r="S4950">
        <v>0.999999999999999</v>
      </c>
      <c r="T4950">
        <v>35.396279649798601</v>
      </c>
      <c r="U4950">
        <v>0.54866581184299301</v>
      </c>
      <c r="V4950">
        <v>71</v>
      </c>
      <c r="W4950">
        <v>7.0072344425023997E-2</v>
      </c>
      <c r="X4950">
        <v>14</v>
      </c>
      <c r="Y4950">
        <v>100</v>
      </c>
      <c r="Z4950">
        <v>0.999999999999999</v>
      </c>
      <c r="AA4950">
        <v>48.946264764836997</v>
      </c>
      <c r="AB4950">
        <v>96</v>
      </c>
      <c r="AC4950">
        <v>0.95904997146457505</v>
      </c>
      <c r="AD4950">
        <v>4</v>
      </c>
      <c r="AE4950">
        <v>4.0950028535424898E-2</v>
      </c>
      <c r="AF4950">
        <v>0</v>
      </c>
      <c r="AG4950">
        <v>0</v>
      </c>
      <c r="AH4950">
        <v>6.5677508596775804E-4</v>
      </c>
      <c r="AI4950">
        <v>6</v>
      </c>
      <c r="AJ4950">
        <v>80.902518716035601</v>
      </c>
      <c r="AK4950">
        <v>100</v>
      </c>
      <c r="AL4950">
        <v>1</v>
      </c>
      <c r="AM4950">
        <v>0</v>
      </c>
      <c r="AN4950">
        <v>0</v>
      </c>
      <c r="AO4950">
        <v>0</v>
      </c>
      <c r="AP4950">
        <v>0</v>
      </c>
      <c r="AQ4950">
        <v>100</v>
      </c>
      <c r="AR4950">
        <v>1</v>
      </c>
      <c r="AS4950">
        <v>0</v>
      </c>
      <c r="AT4950">
        <v>0</v>
      </c>
      <c r="AU4950">
        <v>0</v>
      </c>
      <c r="AV4950">
        <v>0</v>
      </c>
      <c r="AW4950">
        <v>100</v>
      </c>
      <c r="AX4950">
        <v>0.999999999999999</v>
      </c>
      <c r="AY4950">
        <v>84.647345234328498</v>
      </c>
      <c r="AZ4950">
        <v>100</v>
      </c>
      <c r="BA4950">
        <v>1</v>
      </c>
      <c r="BB4950">
        <v>98</v>
      </c>
      <c r="BC4950">
        <v>0.96540405432973397</v>
      </c>
      <c r="BD4950">
        <v>2</v>
      </c>
      <c r="BE4950">
        <v>3.4595945670265901E-2</v>
      </c>
      <c r="BF4950">
        <v>79.254705111881904</v>
      </c>
      <c r="BG4950">
        <v>81.567127746495899</v>
      </c>
      <c r="BH4950">
        <v>78.793114926006993</v>
      </c>
      <c r="BI4950">
        <v>74.731866175578901</v>
      </c>
    </row>
    <row r="4951" spans="1:61" x14ac:dyDescent="0.25">
      <c r="A4951" s="10" t="str">
        <f>VLOOKUP(D4951,'Index-Relations'!E:F,2,FALSE)</f>
        <v>ESG</v>
      </c>
      <c r="B4951" t="s">
        <v>3450</v>
      </c>
      <c r="C4951" s="53" t="s">
        <v>2760</v>
      </c>
      <c r="D4951" s="59" t="s">
        <v>3352</v>
      </c>
      <c r="E4951" s="59" t="s">
        <v>8367</v>
      </c>
      <c r="F4951" t="s">
        <v>1874</v>
      </c>
      <c r="G4951" t="s">
        <v>1873</v>
      </c>
      <c r="H4951" t="s">
        <v>1875</v>
      </c>
      <c r="I4951" s="52">
        <v>45658</v>
      </c>
      <c r="J4951" t="s">
        <v>2457</v>
      </c>
      <c r="K4951">
        <v>905</v>
      </c>
      <c r="L4951" s="73">
        <v>70.745235269947699</v>
      </c>
      <c r="M4951">
        <v>901</v>
      </c>
      <c r="N4951">
        <v>0.99794779933595801</v>
      </c>
      <c r="O4951" s="73">
        <v>74.299491985637005</v>
      </c>
      <c r="P4951">
        <v>901</v>
      </c>
      <c r="Q4951">
        <v>0.99794779933595801</v>
      </c>
      <c r="R4951">
        <v>881</v>
      </c>
      <c r="S4951">
        <v>0.98596090534821701</v>
      </c>
      <c r="T4951">
        <v>34.525476676657199</v>
      </c>
      <c r="U4951">
        <v>0.69433177393434398</v>
      </c>
      <c r="V4951">
        <v>665</v>
      </c>
      <c r="W4951">
        <v>7.7869062901156597E-2</v>
      </c>
      <c r="X4951">
        <v>108</v>
      </c>
      <c r="Y4951">
        <v>900</v>
      </c>
      <c r="Z4951">
        <v>0.99704368547285105</v>
      </c>
      <c r="AA4951">
        <v>51.337554481492397</v>
      </c>
      <c r="AB4951">
        <v>764</v>
      </c>
      <c r="AC4951">
        <v>0.87641214548187096</v>
      </c>
      <c r="AD4951">
        <v>136</v>
      </c>
      <c r="AE4951">
        <v>0.12063153999098</v>
      </c>
      <c r="AF4951">
        <v>5</v>
      </c>
      <c r="AG4951">
        <v>2.9563145271484302E-3</v>
      </c>
      <c r="AH4951">
        <v>6.8121861239157904E-3</v>
      </c>
      <c r="AI4951">
        <v>74</v>
      </c>
      <c r="AJ4951" s="73">
        <v>67.589671303417902</v>
      </c>
      <c r="AK4951">
        <v>901</v>
      </c>
      <c r="AL4951">
        <v>0.99794779933595801</v>
      </c>
      <c r="AM4951">
        <v>0</v>
      </c>
      <c r="AN4951">
        <v>0</v>
      </c>
      <c r="AO4951">
        <v>5.4278749120348002E-3</v>
      </c>
      <c r="AP4951">
        <v>1</v>
      </c>
      <c r="AQ4951">
        <v>903</v>
      </c>
      <c r="AR4951">
        <v>0.99906329233631197</v>
      </c>
      <c r="AS4951">
        <v>0</v>
      </c>
      <c r="AT4951">
        <v>0</v>
      </c>
      <c r="AU4951">
        <v>0</v>
      </c>
      <c r="AV4951">
        <v>0</v>
      </c>
      <c r="AW4951">
        <v>903</v>
      </c>
      <c r="AX4951">
        <v>0.99906329233631197</v>
      </c>
      <c r="AY4951" s="73">
        <v>68.749644035324195</v>
      </c>
      <c r="AZ4951">
        <v>901</v>
      </c>
      <c r="BA4951">
        <v>0.99794779933595801</v>
      </c>
      <c r="BB4951">
        <v>884</v>
      </c>
      <c r="BC4951">
        <v>0.93663957877776605</v>
      </c>
      <c r="BD4951">
        <v>18</v>
      </c>
      <c r="BE4951">
        <v>5.6995838646511102E-2</v>
      </c>
      <c r="BF4951">
        <v>70.745235269947699</v>
      </c>
      <c r="BG4951">
        <v>74.299491985637005</v>
      </c>
      <c r="BH4951">
        <v>68.749644035324195</v>
      </c>
      <c r="BI4951">
        <v>67.589671303417902</v>
      </c>
    </row>
    <row r="4952" spans="1:61" x14ac:dyDescent="0.25">
      <c r="A4952" s="10" t="str">
        <f>VLOOKUP(D4952,'Index-Relations'!E:F,2,FALSE)</f>
        <v>ESG</v>
      </c>
      <c r="B4952" t="s">
        <v>3450</v>
      </c>
      <c r="C4952" s="53" t="s">
        <v>2761</v>
      </c>
      <c r="D4952" s="59" t="s">
        <v>3352</v>
      </c>
      <c r="E4952" s="59" t="s">
        <v>8368</v>
      </c>
      <c r="F4952" t="s">
        <v>1874</v>
      </c>
      <c r="G4952" t="s">
        <v>1873</v>
      </c>
      <c r="H4952" t="s">
        <v>1875</v>
      </c>
      <c r="I4952" s="52">
        <v>45628</v>
      </c>
      <c r="J4952" t="s">
        <v>2457</v>
      </c>
      <c r="K4952">
        <v>906</v>
      </c>
      <c r="L4952" s="73">
        <v>70.525941281954502</v>
      </c>
      <c r="M4952">
        <v>901</v>
      </c>
      <c r="N4952">
        <v>0.99753681797983496</v>
      </c>
      <c r="O4952" s="73">
        <v>74.090624191786702</v>
      </c>
      <c r="P4952">
        <v>901</v>
      </c>
      <c r="Q4952">
        <v>0.99753681797983496</v>
      </c>
      <c r="R4952">
        <v>881</v>
      </c>
      <c r="S4952">
        <v>0.98541814462031196</v>
      </c>
      <c r="T4952">
        <v>34.605582094477001</v>
      </c>
      <c r="U4952">
        <v>0.70696755943940603</v>
      </c>
      <c r="V4952">
        <v>663</v>
      </c>
      <c r="W4952">
        <v>8.2009184768794305E-2</v>
      </c>
      <c r="X4952">
        <v>108</v>
      </c>
      <c r="Y4952">
        <v>899</v>
      </c>
      <c r="Z4952">
        <v>0.99654138704841899</v>
      </c>
      <c r="AA4952">
        <v>46.759098817532397</v>
      </c>
      <c r="AB4952">
        <v>765</v>
      </c>
      <c r="AC4952">
        <v>0.87647564332551997</v>
      </c>
      <c r="AD4952">
        <v>134</v>
      </c>
      <c r="AE4952">
        <v>0.12006574372289799</v>
      </c>
      <c r="AF4952">
        <v>7</v>
      </c>
      <c r="AG4952">
        <v>3.45861295158032E-3</v>
      </c>
      <c r="AH4952">
        <v>6.7637006735509599E-3</v>
      </c>
      <c r="AI4952">
        <v>73</v>
      </c>
      <c r="AJ4952" s="73">
        <v>67.346271348818803</v>
      </c>
      <c r="AK4952">
        <v>901</v>
      </c>
      <c r="AL4952">
        <v>0.99753681797983496</v>
      </c>
      <c r="AM4952">
        <v>0</v>
      </c>
      <c r="AN4952">
        <v>0</v>
      </c>
      <c r="AO4952">
        <v>5.6084001833565404E-3</v>
      </c>
      <c r="AP4952">
        <v>1</v>
      </c>
      <c r="AQ4952">
        <v>903</v>
      </c>
      <c r="AR4952">
        <v>0.99871798669494405</v>
      </c>
      <c r="AS4952">
        <v>0</v>
      </c>
      <c r="AT4952">
        <v>0</v>
      </c>
      <c r="AU4952">
        <v>0</v>
      </c>
      <c r="AV4952">
        <v>0</v>
      </c>
      <c r="AW4952">
        <v>903</v>
      </c>
      <c r="AX4952">
        <v>0.99871798669494405</v>
      </c>
      <c r="AY4952" s="73">
        <v>68.663271157775995</v>
      </c>
      <c r="AZ4952">
        <v>901</v>
      </c>
      <c r="BA4952">
        <v>0.99753681797983496</v>
      </c>
      <c r="BB4952">
        <v>884</v>
      </c>
      <c r="BC4952">
        <v>0.93912563419204398</v>
      </c>
      <c r="BD4952">
        <v>18</v>
      </c>
      <c r="BE4952">
        <v>5.3983952319544198E-2</v>
      </c>
      <c r="BF4952">
        <v>70.525941281954502</v>
      </c>
      <c r="BG4952">
        <v>74.090624191786702</v>
      </c>
      <c r="BH4952">
        <v>68.663271157775995</v>
      </c>
      <c r="BI4952">
        <v>67.346271348818803</v>
      </c>
    </row>
    <row r="4953" spans="1:61" x14ac:dyDescent="0.25">
      <c r="A4953" s="10" t="str">
        <f>VLOOKUP(D4953,'Index-Relations'!E:F,2,FALSE)</f>
        <v>ESG</v>
      </c>
      <c r="B4953" t="s">
        <v>3450</v>
      </c>
      <c r="C4953" s="53" t="s">
        <v>2762</v>
      </c>
      <c r="D4953" s="59" t="s">
        <v>3352</v>
      </c>
      <c r="E4953" s="59" t="s">
        <v>8369</v>
      </c>
      <c r="F4953" t="s">
        <v>1874</v>
      </c>
      <c r="G4953" t="s">
        <v>1873</v>
      </c>
      <c r="H4953" t="s">
        <v>1875</v>
      </c>
      <c r="I4953" s="52">
        <v>45597</v>
      </c>
      <c r="J4953" t="s">
        <v>2457</v>
      </c>
      <c r="K4953">
        <v>907</v>
      </c>
      <c r="L4953" s="73">
        <v>70.846884289287601</v>
      </c>
      <c r="M4953">
        <v>902</v>
      </c>
      <c r="N4953">
        <v>0.99752381585172301</v>
      </c>
      <c r="O4953" s="73">
        <v>74.468034768594293</v>
      </c>
      <c r="P4953">
        <v>902</v>
      </c>
      <c r="Q4953">
        <v>0.99752381585172301</v>
      </c>
      <c r="R4953">
        <v>882</v>
      </c>
      <c r="S4953">
        <v>0.98549165475037304</v>
      </c>
      <c r="T4953">
        <v>34.975500906770797</v>
      </c>
      <c r="U4953">
        <v>0.70744329065294698</v>
      </c>
      <c r="V4953">
        <v>662</v>
      </c>
      <c r="W4953">
        <v>8.1952496582652495E-2</v>
      </c>
      <c r="X4953">
        <v>109</v>
      </c>
      <c r="Y4953">
        <v>900</v>
      </c>
      <c r="Z4953">
        <v>0.99663265858171701</v>
      </c>
      <c r="AA4953">
        <v>47.518311842223397</v>
      </c>
      <c r="AB4953">
        <v>765</v>
      </c>
      <c r="AC4953">
        <v>0.87586573585490601</v>
      </c>
      <c r="AD4953">
        <v>135</v>
      </c>
      <c r="AE4953">
        <v>0.120766922726812</v>
      </c>
      <c r="AF4953">
        <v>7</v>
      </c>
      <c r="AG4953">
        <v>3.3673414182813499E-3</v>
      </c>
      <c r="AH4953">
        <v>8.5023751458052008E-3</v>
      </c>
      <c r="AI4953">
        <v>73</v>
      </c>
      <c r="AJ4953" s="73">
        <v>67.635684800702805</v>
      </c>
      <c r="AK4953">
        <v>902</v>
      </c>
      <c r="AL4953">
        <v>0.99752381585172301</v>
      </c>
      <c r="AM4953">
        <v>0</v>
      </c>
      <c r="AN4953">
        <v>0</v>
      </c>
      <c r="AO4953">
        <v>0</v>
      </c>
      <c r="AP4953">
        <v>0</v>
      </c>
      <c r="AQ4953">
        <v>904</v>
      </c>
      <c r="AR4953">
        <v>0.99869513599148996</v>
      </c>
      <c r="AS4953">
        <v>0</v>
      </c>
      <c r="AT4953">
        <v>0</v>
      </c>
      <c r="AU4953">
        <v>0</v>
      </c>
      <c r="AV4953">
        <v>0</v>
      </c>
      <c r="AW4953">
        <v>904</v>
      </c>
      <c r="AX4953">
        <v>0.99869513599148996</v>
      </c>
      <c r="AY4953" s="73">
        <v>68.904899730575593</v>
      </c>
      <c r="AZ4953">
        <v>902</v>
      </c>
      <c r="BA4953">
        <v>0.99752381585172301</v>
      </c>
      <c r="BB4953">
        <v>883</v>
      </c>
      <c r="BC4953">
        <v>0.93465083675412297</v>
      </c>
      <c r="BD4953">
        <v>21</v>
      </c>
      <c r="BE4953">
        <v>6.4044299237367097E-2</v>
      </c>
      <c r="BF4953">
        <v>70.846884289287601</v>
      </c>
      <c r="BG4953">
        <v>74.468034768594293</v>
      </c>
      <c r="BH4953">
        <v>68.904899730575593</v>
      </c>
      <c r="BI4953">
        <v>67.635684800702805</v>
      </c>
    </row>
    <row r="4954" spans="1:61" x14ac:dyDescent="0.25">
      <c r="A4954" s="10" t="str">
        <f>VLOOKUP(D4954,'Index-Relations'!E:F,2,FALSE)</f>
        <v>ESG</v>
      </c>
      <c r="B4954" t="s">
        <v>3450</v>
      </c>
      <c r="C4954" s="53" t="s">
        <v>2763</v>
      </c>
      <c r="D4954" s="59" t="s">
        <v>3352</v>
      </c>
      <c r="E4954" s="59" t="s">
        <v>8370</v>
      </c>
      <c r="F4954" t="s">
        <v>1874</v>
      </c>
      <c r="G4954" t="s">
        <v>1873</v>
      </c>
      <c r="H4954" t="s">
        <v>1875</v>
      </c>
      <c r="I4954" s="52">
        <v>45566</v>
      </c>
      <c r="J4954" t="s">
        <v>2457</v>
      </c>
      <c r="K4954">
        <v>906</v>
      </c>
      <c r="L4954" s="73">
        <v>70.964030785522297</v>
      </c>
      <c r="M4954">
        <v>902</v>
      </c>
      <c r="N4954">
        <v>0.998011415211152</v>
      </c>
      <c r="O4954" s="73">
        <v>74.502309546992706</v>
      </c>
      <c r="P4954">
        <v>902</v>
      </c>
      <c r="Q4954">
        <v>0.998011415211152</v>
      </c>
      <c r="R4954">
        <v>882</v>
      </c>
      <c r="S4954">
        <v>0.98637066268388796</v>
      </c>
      <c r="T4954">
        <v>35.0920781103815</v>
      </c>
      <c r="U4954">
        <v>0.70796958732468596</v>
      </c>
      <c r="V4954">
        <v>660</v>
      </c>
      <c r="W4954">
        <v>8.2598721410604994E-2</v>
      </c>
      <c r="X4954">
        <v>109</v>
      </c>
      <c r="Y4954">
        <v>900</v>
      </c>
      <c r="Z4954">
        <v>0.99721673619061701</v>
      </c>
      <c r="AA4954">
        <v>47.196879685319502</v>
      </c>
      <c r="AB4954">
        <v>766</v>
      </c>
      <c r="AC4954">
        <v>0.88417755829885303</v>
      </c>
      <c r="AD4954">
        <v>134</v>
      </c>
      <c r="AE4954">
        <v>0.113039177891764</v>
      </c>
      <c r="AF4954">
        <v>6</v>
      </c>
      <c r="AG4954">
        <v>2.7832638093822702E-3</v>
      </c>
      <c r="AH4954">
        <v>6.7770144387087998E-3</v>
      </c>
      <c r="AI4954">
        <v>72</v>
      </c>
      <c r="AJ4954" s="73">
        <v>67.693177304558503</v>
      </c>
      <c r="AK4954">
        <v>902</v>
      </c>
      <c r="AL4954">
        <v>0.998011415211152</v>
      </c>
      <c r="AM4954">
        <v>0</v>
      </c>
      <c r="AN4954">
        <v>0</v>
      </c>
      <c r="AO4954">
        <v>0</v>
      </c>
      <c r="AP4954">
        <v>0</v>
      </c>
      <c r="AQ4954">
        <v>904</v>
      </c>
      <c r="AR4954">
        <v>0.99903792010265802</v>
      </c>
      <c r="AS4954">
        <v>0</v>
      </c>
      <c r="AT4954">
        <v>0</v>
      </c>
      <c r="AU4954">
        <v>0</v>
      </c>
      <c r="AV4954">
        <v>0</v>
      </c>
      <c r="AW4954">
        <v>904</v>
      </c>
      <c r="AX4954">
        <v>0.99903792010265802</v>
      </c>
      <c r="AY4954" s="73">
        <v>69.1273020586776</v>
      </c>
      <c r="AZ4954">
        <v>902</v>
      </c>
      <c r="BA4954">
        <v>0.998011415211152</v>
      </c>
      <c r="BB4954">
        <v>883</v>
      </c>
      <c r="BC4954">
        <v>0.93356955361243599</v>
      </c>
      <c r="BD4954">
        <v>21</v>
      </c>
      <c r="BE4954">
        <v>6.5468366490222293E-2</v>
      </c>
      <c r="BF4954">
        <v>70.964030785522297</v>
      </c>
      <c r="BG4954">
        <v>74.502309546992706</v>
      </c>
      <c r="BH4954">
        <v>69.1273020586776</v>
      </c>
      <c r="BI4954">
        <v>67.693177304558503</v>
      </c>
    </row>
    <row r="4955" spans="1:61" x14ac:dyDescent="0.25">
      <c r="A4955" s="10" t="str">
        <f>VLOOKUP(D4955,'Index-Relations'!E:F,2,FALSE)</f>
        <v>ESG</v>
      </c>
      <c r="B4955" t="s">
        <v>3450</v>
      </c>
      <c r="C4955" s="53" t="s">
        <v>2764</v>
      </c>
      <c r="D4955" s="59" t="s">
        <v>3352</v>
      </c>
      <c r="E4955" s="59" t="s">
        <v>8371</v>
      </c>
      <c r="F4955" t="s">
        <v>1874</v>
      </c>
      <c r="G4955" t="s">
        <v>1873</v>
      </c>
      <c r="H4955" t="s">
        <v>1875</v>
      </c>
      <c r="I4955" s="52">
        <v>45537</v>
      </c>
      <c r="J4955" t="s">
        <v>2457</v>
      </c>
      <c r="K4955">
        <v>1017</v>
      </c>
      <c r="L4955" s="73">
        <v>70.644253487609305</v>
      </c>
      <c r="M4955">
        <v>1014</v>
      </c>
      <c r="N4955">
        <v>0.99866869639969402</v>
      </c>
      <c r="O4955" s="73">
        <v>74.370154718148399</v>
      </c>
      <c r="P4955">
        <v>1014</v>
      </c>
      <c r="Q4955">
        <v>0.99866869639969402</v>
      </c>
      <c r="R4955">
        <v>990</v>
      </c>
      <c r="S4955">
        <v>0.98614105090398496</v>
      </c>
      <c r="T4955">
        <v>35.149705106687499</v>
      </c>
      <c r="U4955">
        <v>0.72019854934651195</v>
      </c>
      <c r="V4955">
        <v>745</v>
      </c>
      <c r="W4955">
        <v>8.3932160912669404E-2</v>
      </c>
      <c r="X4955">
        <v>123</v>
      </c>
      <c r="Y4955">
        <v>1010</v>
      </c>
      <c r="Z4955">
        <v>0.997193878121026</v>
      </c>
      <c r="AA4955">
        <v>48.332557254349801</v>
      </c>
      <c r="AB4955">
        <v>876</v>
      </c>
      <c r="AC4955">
        <v>0.90556798173474595</v>
      </c>
      <c r="AD4955">
        <v>152</v>
      </c>
      <c r="AE4955">
        <v>0.10911864638015201</v>
      </c>
      <c r="AF4955">
        <v>-11</v>
      </c>
      <c r="AG4955">
        <v>0</v>
      </c>
      <c r="AH4955">
        <v>6.5539372938410601E-3</v>
      </c>
      <c r="AI4955">
        <v>75</v>
      </c>
      <c r="AJ4955" s="73">
        <v>67.389435542467695</v>
      </c>
      <c r="AK4955">
        <v>1014</v>
      </c>
      <c r="AL4955">
        <v>0.99866869639969402</v>
      </c>
      <c r="AM4955">
        <v>0</v>
      </c>
      <c r="AN4955">
        <v>0</v>
      </c>
      <c r="AO4955">
        <v>0</v>
      </c>
      <c r="AP4955">
        <v>0</v>
      </c>
      <c r="AQ4955">
        <v>1017</v>
      </c>
      <c r="AR4955">
        <v>0.999999999999999</v>
      </c>
      <c r="AS4955">
        <v>0</v>
      </c>
      <c r="AT4955">
        <v>0</v>
      </c>
      <c r="AU4955">
        <v>0</v>
      </c>
      <c r="AV4955">
        <v>0</v>
      </c>
      <c r="AW4955">
        <v>1017</v>
      </c>
      <c r="AX4955">
        <v>1</v>
      </c>
      <c r="AY4955" s="73">
        <v>68.795070508575805</v>
      </c>
      <c r="AZ4955">
        <v>1014</v>
      </c>
      <c r="BA4955">
        <v>0.99866869639969402</v>
      </c>
      <c r="BB4955">
        <v>995</v>
      </c>
      <c r="BC4955">
        <v>0.937710679018251</v>
      </c>
      <c r="BD4955">
        <v>22</v>
      </c>
      <c r="BE4955">
        <v>6.2289320981748199E-2</v>
      </c>
      <c r="BF4955">
        <v>70.644253487609305</v>
      </c>
      <c r="BG4955">
        <v>74.370154718148399</v>
      </c>
      <c r="BH4955">
        <v>68.795070508575805</v>
      </c>
      <c r="BI4955">
        <v>67.389435542467695</v>
      </c>
    </row>
    <row r="4956" spans="1:61" x14ac:dyDescent="0.25">
      <c r="A4956" s="10" t="str">
        <f>VLOOKUP(D4956,'Index-Relations'!E:F,2,FALSE)</f>
        <v>ESG</v>
      </c>
      <c r="B4956" t="s">
        <v>3450</v>
      </c>
      <c r="C4956" s="53" t="s">
        <v>3350</v>
      </c>
      <c r="D4956" s="59" t="s">
        <v>3352</v>
      </c>
      <c r="E4956" s="59" t="s">
        <v>8372</v>
      </c>
      <c r="F4956" t="s">
        <v>1874</v>
      </c>
      <c r="G4956" t="s">
        <v>1873</v>
      </c>
      <c r="H4956" t="s">
        <v>1875</v>
      </c>
      <c r="I4956" s="52">
        <v>45505</v>
      </c>
      <c r="J4956" t="s">
        <v>2457</v>
      </c>
      <c r="K4956">
        <v>1017</v>
      </c>
      <c r="L4956" s="73">
        <v>70.648025148864306</v>
      </c>
      <c r="M4956">
        <v>1014</v>
      </c>
      <c r="N4956">
        <v>0.99861396824279502</v>
      </c>
      <c r="O4956" s="73">
        <v>74.442154430097105</v>
      </c>
      <c r="P4956">
        <v>1014</v>
      </c>
      <c r="Q4956">
        <v>0.99861396824279502</v>
      </c>
      <c r="R4956">
        <v>990</v>
      </c>
      <c r="S4956">
        <v>0.98590118313813702</v>
      </c>
      <c r="T4956">
        <v>35.192118759923602</v>
      </c>
      <c r="U4956">
        <v>0.71736464817793799</v>
      </c>
      <c r="V4956">
        <v>746</v>
      </c>
      <c r="W4956">
        <v>8.5197993643910105E-2</v>
      </c>
      <c r="X4956">
        <v>122</v>
      </c>
      <c r="Y4956">
        <v>1010</v>
      </c>
      <c r="Z4956">
        <v>0.99705714929419997</v>
      </c>
      <c r="AA4956">
        <v>50.006649663112</v>
      </c>
      <c r="AB4956">
        <v>863</v>
      </c>
      <c r="AC4956">
        <v>0.91535583661055897</v>
      </c>
      <c r="AD4956">
        <v>147</v>
      </c>
      <c r="AE4956">
        <v>8.1701312683642197E-2</v>
      </c>
      <c r="AF4956">
        <v>7</v>
      </c>
      <c r="AG4956">
        <v>2.9428507057983398E-3</v>
      </c>
      <c r="AH4956">
        <v>6.3692979408077601E-3</v>
      </c>
      <c r="AI4956">
        <v>74</v>
      </c>
      <c r="AJ4956" s="73">
        <v>67.394768581872995</v>
      </c>
      <c r="AK4956">
        <v>1014</v>
      </c>
      <c r="AL4956">
        <v>0.99861396824279502</v>
      </c>
      <c r="AM4956">
        <v>0</v>
      </c>
      <c r="AN4956">
        <v>0</v>
      </c>
      <c r="AO4956">
        <v>0</v>
      </c>
      <c r="AP4956">
        <v>0</v>
      </c>
      <c r="AQ4956">
        <v>1016</v>
      </c>
      <c r="AR4956">
        <v>0.99999687285383998</v>
      </c>
      <c r="AS4956">
        <v>0</v>
      </c>
      <c r="AT4956">
        <v>0</v>
      </c>
      <c r="AU4956">
        <v>0</v>
      </c>
      <c r="AV4956">
        <v>0</v>
      </c>
      <c r="AW4956">
        <v>1016</v>
      </c>
      <c r="AX4956">
        <v>0.99999687285384098</v>
      </c>
      <c r="AY4956" s="73">
        <v>68.762539930686202</v>
      </c>
      <c r="AZ4956">
        <v>1014</v>
      </c>
      <c r="BA4956">
        <v>0.99861396824279502</v>
      </c>
      <c r="BB4956">
        <v>997</v>
      </c>
      <c r="BC4956">
        <v>0.94923409229393896</v>
      </c>
      <c r="BD4956">
        <v>19</v>
      </c>
      <c r="BE4956">
        <v>5.0762780559900897E-2</v>
      </c>
      <c r="BF4956">
        <v>70.648025148864306</v>
      </c>
      <c r="BG4956">
        <v>74.442154430097105</v>
      </c>
      <c r="BH4956">
        <v>68.762539930686202</v>
      </c>
      <c r="BI4956">
        <v>67.394768581872995</v>
      </c>
    </row>
    <row r="4957" spans="1:61" x14ac:dyDescent="0.25">
      <c r="A4957" s="10" t="str">
        <f>VLOOKUP(D4957,'Index-Relations'!E:F,2,FALSE)</f>
        <v>ESG</v>
      </c>
      <c r="B4957" t="s">
        <v>3450</v>
      </c>
      <c r="C4957" s="53" t="s">
        <v>2765</v>
      </c>
      <c r="D4957" s="59" t="s">
        <v>3352</v>
      </c>
      <c r="E4957" s="59" t="s">
        <v>8373</v>
      </c>
      <c r="F4957" t="s">
        <v>1874</v>
      </c>
      <c r="G4957" t="s">
        <v>1873</v>
      </c>
      <c r="H4957" t="s">
        <v>1875</v>
      </c>
      <c r="I4957" s="52">
        <v>45474</v>
      </c>
      <c r="J4957" t="s">
        <v>2457</v>
      </c>
      <c r="K4957">
        <v>1018</v>
      </c>
      <c r="L4957" s="73">
        <v>71.386944698551801</v>
      </c>
      <c r="M4957">
        <v>1015</v>
      </c>
      <c r="N4957">
        <v>0.99873570998702799</v>
      </c>
      <c r="O4957" s="73">
        <v>74.569959144147703</v>
      </c>
      <c r="P4957">
        <v>1015</v>
      </c>
      <c r="Q4957">
        <v>0.99873570998702799</v>
      </c>
      <c r="R4957">
        <v>991</v>
      </c>
      <c r="S4957">
        <v>0.98584617598655599</v>
      </c>
      <c r="T4957">
        <v>35.0183828436301</v>
      </c>
      <c r="U4957">
        <v>0.72235178679652001</v>
      </c>
      <c r="V4957">
        <v>743</v>
      </c>
      <c r="W4957">
        <v>8.4383931994803305E-2</v>
      </c>
      <c r="X4957">
        <v>122</v>
      </c>
      <c r="Y4957">
        <v>1010</v>
      </c>
      <c r="Z4957">
        <v>0.99559181349565695</v>
      </c>
      <c r="AA4957">
        <v>52.329514506827699</v>
      </c>
      <c r="AB4957">
        <v>856</v>
      </c>
      <c r="AC4957">
        <v>0.909107459405186</v>
      </c>
      <c r="AD4957">
        <v>152</v>
      </c>
      <c r="AE4957">
        <v>8.5669946115651402E-2</v>
      </c>
      <c r="AF4957">
        <v>10</v>
      </c>
      <c r="AG4957">
        <v>5.2225944791624204E-3</v>
      </c>
      <c r="AH4957">
        <v>6.0478920282988104E-3</v>
      </c>
      <c r="AI4957">
        <v>74</v>
      </c>
      <c r="AJ4957" s="73">
        <v>67.939835117464497</v>
      </c>
      <c r="AK4957">
        <v>1015</v>
      </c>
      <c r="AL4957">
        <v>0.99873570998702799</v>
      </c>
      <c r="AM4957">
        <v>0</v>
      </c>
      <c r="AN4957">
        <v>0</v>
      </c>
      <c r="AO4957">
        <v>0</v>
      </c>
      <c r="AP4957">
        <v>0</v>
      </c>
      <c r="AQ4957">
        <v>1017</v>
      </c>
      <c r="AR4957">
        <v>0.99999509149549104</v>
      </c>
      <c r="AS4957">
        <v>0</v>
      </c>
      <c r="AT4957">
        <v>0</v>
      </c>
      <c r="AU4957">
        <v>0</v>
      </c>
      <c r="AV4957">
        <v>0</v>
      </c>
      <c r="AW4957">
        <v>1017</v>
      </c>
      <c r="AX4957">
        <v>0.99999509149549104</v>
      </c>
      <c r="AY4957" s="73">
        <v>69.979612058653004</v>
      </c>
      <c r="AZ4957">
        <v>1015</v>
      </c>
      <c r="BA4957">
        <v>0.99873570998702799</v>
      </c>
      <c r="BB4957">
        <v>998</v>
      </c>
      <c r="BC4957">
        <v>0.94784268336245003</v>
      </c>
      <c r="BD4957">
        <v>19</v>
      </c>
      <c r="BE4957">
        <v>5.2152408133040902E-2</v>
      </c>
      <c r="BF4957">
        <v>71.386944698551801</v>
      </c>
      <c r="BG4957">
        <v>74.569959144147703</v>
      </c>
      <c r="BH4957">
        <v>69.979612058653004</v>
      </c>
      <c r="BI4957">
        <v>67.939835117464497</v>
      </c>
    </row>
    <row r="4958" spans="1:61" x14ac:dyDescent="0.25">
      <c r="A4958" s="10" t="str">
        <f>VLOOKUP(D4958,'Index-Relations'!E:F,2,FALSE)</f>
        <v>ESG</v>
      </c>
      <c r="B4958" t="s">
        <v>3450</v>
      </c>
      <c r="C4958" s="53" t="s">
        <v>2766</v>
      </c>
      <c r="D4958" s="59" t="s">
        <v>3352</v>
      </c>
      <c r="E4958" s="59" t="s">
        <v>8374</v>
      </c>
      <c r="F4958" t="s">
        <v>1874</v>
      </c>
      <c r="G4958" t="s">
        <v>1873</v>
      </c>
      <c r="H4958" t="s">
        <v>1875</v>
      </c>
      <c r="I4958" s="52">
        <v>45446</v>
      </c>
      <c r="J4958" t="s">
        <v>2457</v>
      </c>
      <c r="K4958">
        <v>1022</v>
      </c>
      <c r="L4958" s="73">
        <v>71.524325943342802</v>
      </c>
      <c r="M4958">
        <v>1019</v>
      </c>
      <c r="N4958">
        <v>0.99871557420445001</v>
      </c>
      <c r="O4958" s="73">
        <v>74.625537483535595</v>
      </c>
      <c r="P4958">
        <v>1019</v>
      </c>
      <c r="Q4958">
        <v>0.99871557420445001</v>
      </c>
      <c r="R4958">
        <v>995</v>
      </c>
      <c r="S4958">
        <v>0.98549907006523596</v>
      </c>
      <c r="T4958">
        <v>35.394448269196097</v>
      </c>
      <c r="U4958">
        <v>0.72886210986810496</v>
      </c>
      <c r="V4958">
        <v>746</v>
      </c>
      <c r="W4958">
        <v>9.0043020000808105E-2</v>
      </c>
      <c r="X4958">
        <v>122</v>
      </c>
      <c r="Y4958">
        <v>1013</v>
      </c>
      <c r="Z4958">
        <v>0.99508044781884397</v>
      </c>
      <c r="AA4958">
        <v>54.608728398799798</v>
      </c>
      <c r="AB4958">
        <v>859</v>
      </c>
      <c r="AC4958">
        <v>0.92060573408573798</v>
      </c>
      <c r="AD4958">
        <v>153</v>
      </c>
      <c r="AE4958">
        <v>7.4058187593858502E-2</v>
      </c>
      <c r="AF4958">
        <v>10</v>
      </c>
      <c r="AG4958">
        <v>5.3360783204026803E-3</v>
      </c>
      <c r="AH4958">
        <v>6.1961503628070102E-3</v>
      </c>
      <c r="AI4958">
        <v>74</v>
      </c>
      <c r="AJ4958" s="73">
        <v>68.015273618472406</v>
      </c>
      <c r="AK4958">
        <v>1019</v>
      </c>
      <c r="AL4958">
        <v>0.99871557420445001</v>
      </c>
      <c r="AM4958">
        <v>0</v>
      </c>
      <c r="AN4958">
        <v>0</v>
      </c>
      <c r="AO4958">
        <v>0</v>
      </c>
      <c r="AP4958">
        <v>0</v>
      </c>
      <c r="AQ4958">
        <v>1021</v>
      </c>
      <c r="AR4958">
        <v>0.99996780532566298</v>
      </c>
      <c r="AS4958">
        <v>0</v>
      </c>
      <c r="AT4958">
        <v>0</v>
      </c>
      <c r="AU4958">
        <v>0</v>
      </c>
      <c r="AV4958">
        <v>0</v>
      </c>
      <c r="AW4958">
        <v>1021</v>
      </c>
      <c r="AX4958">
        <v>0.99996780532566298</v>
      </c>
      <c r="AY4958" s="73">
        <v>70.165847140904603</v>
      </c>
      <c r="AZ4958">
        <v>1019</v>
      </c>
      <c r="BA4958">
        <v>0.99871557420445001</v>
      </c>
      <c r="BB4958">
        <v>1002</v>
      </c>
      <c r="BC4958">
        <v>0.94649454055620696</v>
      </c>
      <c r="BD4958">
        <v>19</v>
      </c>
      <c r="BE4958">
        <v>5.3473264769456297E-2</v>
      </c>
      <c r="BF4958">
        <v>71.524325943342802</v>
      </c>
      <c r="BG4958">
        <v>74.625537483535595</v>
      </c>
      <c r="BH4958">
        <v>70.165847140904603</v>
      </c>
      <c r="BI4958">
        <v>68.015273618472406</v>
      </c>
    </row>
    <row r="4959" spans="1:61" x14ac:dyDescent="0.25">
      <c r="A4959" s="10" t="str">
        <f>VLOOKUP(D4959,'Index-Relations'!E:F,2,FALSE)</f>
        <v>ESG</v>
      </c>
      <c r="B4959" t="s">
        <v>3450</v>
      </c>
      <c r="C4959" s="53" t="s">
        <v>2767</v>
      </c>
      <c r="D4959" s="59" t="s">
        <v>3352</v>
      </c>
      <c r="E4959" s="59" t="s">
        <v>8375</v>
      </c>
      <c r="F4959" t="s">
        <v>1874</v>
      </c>
      <c r="G4959" t="s">
        <v>1873</v>
      </c>
      <c r="H4959" t="s">
        <v>1875</v>
      </c>
      <c r="I4959" s="52">
        <v>45413</v>
      </c>
      <c r="J4959" t="s">
        <v>2457</v>
      </c>
      <c r="K4959">
        <v>1024</v>
      </c>
      <c r="L4959" s="73">
        <v>71.440144746986505</v>
      </c>
      <c r="M4959">
        <v>1020</v>
      </c>
      <c r="N4959">
        <v>0.99874283731231805</v>
      </c>
      <c r="O4959" s="73">
        <v>74.530185194515099</v>
      </c>
      <c r="P4959">
        <v>1020</v>
      </c>
      <c r="Q4959">
        <v>0.99874283731231805</v>
      </c>
      <c r="R4959">
        <v>996</v>
      </c>
      <c r="S4959">
        <v>0.98560685809007598</v>
      </c>
      <c r="T4959">
        <v>35.475481230591498</v>
      </c>
      <c r="U4959">
        <v>0.71079362189067397</v>
      </c>
      <c r="V4959">
        <v>746</v>
      </c>
      <c r="W4959">
        <v>8.5435378408429505E-2</v>
      </c>
      <c r="X4959">
        <v>121</v>
      </c>
      <c r="Y4959">
        <v>1014</v>
      </c>
      <c r="Z4959">
        <v>0.99524794158522101</v>
      </c>
      <c r="AA4959">
        <v>57.1419015265841</v>
      </c>
      <c r="AB4959">
        <v>858</v>
      </c>
      <c r="AC4959">
        <v>0.92018631836171505</v>
      </c>
      <c r="AD4959">
        <v>155</v>
      </c>
      <c r="AE4959">
        <v>7.4594522133165003E-2</v>
      </c>
      <c r="AF4959">
        <v>11</v>
      </c>
      <c r="AG4959">
        <v>5.2191595051195002E-3</v>
      </c>
      <c r="AH4959">
        <v>5.63888953977315E-3</v>
      </c>
      <c r="AI4959">
        <v>74</v>
      </c>
      <c r="AJ4959" s="73">
        <v>68.000636948215202</v>
      </c>
      <c r="AK4959">
        <v>1020</v>
      </c>
      <c r="AL4959">
        <v>0.99874283731231805</v>
      </c>
      <c r="AM4959">
        <v>0</v>
      </c>
      <c r="AN4959">
        <v>0</v>
      </c>
      <c r="AO4959">
        <v>0</v>
      </c>
      <c r="AP4959">
        <v>0</v>
      </c>
      <c r="AQ4959">
        <v>1022</v>
      </c>
      <c r="AR4959">
        <v>0.99997168492645805</v>
      </c>
      <c r="AS4959">
        <v>0</v>
      </c>
      <c r="AT4959">
        <v>0</v>
      </c>
      <c r="AU4959">
        <v>0</v>
      </c>
      <c r="AV4959">
        <v>0</v>
      </c>
      <c r="AW4959">
        <v>1022</v>
      </c>
      <c r="AX4959">
        <v>0.99997168492645805</v>
      </c>
      <c r="AY4959" s="73">
        <v>69.989341683308993</v>
      </c>
      <c r="AZ4959">
        <v>1020</v>
      </c>
      <c r="BA4959">
        <v>0.99874283731231805</v>
      </c>
      <c r="BB4959">
        <v>1000</v>
      </c>
      <c r="BC4959">
        <v>0.94287873964427904</v>
      </c>
      <c r="BD4959">
        <v>22</v>
      </c>
      <c r="BE4959">
        <v>5.7092945282179203E-2</v>
      </c>
      <c r="BF4959">
        <v>71.440144746986505</v>
      </c>
      <c r="BG4959">
        <v>74.530185194515099</v>
      </c>
      <c r="BH4959">
        <v>69.989341683308993</v>
      </c>
      <c r="BI4959">
        <v>68.000636948215202</v>
      </c>
    </row>
    <row r="4960" spans="1:61" x14ac:dyDescent="0.25">
      <c r="A4960" s="10" t="str">
        <f>VLOOKUP(D4960,'Index-Relations'!E:F,2,FALSE)</f>
        <v>ESG</v>
      </c>
      <c r="B4960" t="s">
        <v>3450</v>
      </c>
      <c r="C4960" s="53" t="s">
        <v>2768</v>
      </c>
      <c r="D4960" s="59" t="s">
        <v>3352</v>
      </c>
      <c r="E4960" s="59" t="s">
        <v>8376</v>
      </c>
      <c r="F4960" t="s">
        <v>1874</v>
      </c>
      <c r="G4960" t="s">
        <v>1873</v>
      </c>
      <c r="H4960" t="s">
        <v>1875</v>
      </c>
      <c r="I4960" s="52">
        <v>45383</v>
      </c>
      <c r="J4960" t="s">
        <v>2457</v>
      </c>
      <c r="K4960">
        <v>1023</v>
      </c>
      <c r="L4960">
        <v>77.283907105513805</v>
      </c>
      <c r="M4960">
        <v>1021</v>
      </c>
      <c r="N4960">
        <v>0.998896873407491</v>
      </c>
      <c r="O4960">
        <v>79.436884624635496</v>
      </c>
      <c r="P4960">
        <v>1021</v>
      </c>
      <c r="Q4960">
        <v>0.998896873407491</v>
      </c>
      <c r="R4960">
        <v>997</v>
      </c>
      <c r="S4960">
        <v>0.98639918398691895</v>
      </c>
      <c r="T4960">
        <v>35.349190958218102</v>
      </c>
      <c r="U4960">
        <v>0.71208137100672797</v>
      </c>
      <c r="V4960">
        <v>746</v>
      </c>
      <c r="W4960">
        <v>8.5103275450731902E-2</v>
      </c>
      <c r="X4960">
        <v>121</v>
      </c>
      <c r="Y4960">
        <v>1015</v>
      </c>
      <c r="Z4960">
        <v>0.99550821231689701</v>
      </c>
      <c r="AA4960">
        <v>55.513834784605898</v>
      </c>
      <c r="AB4960">
        <v>856</v>
      </c>
      <c r="AC4960">
        <v>0.91917021600075499</v>
      </c>
      <c r="AD4960">
        <v>158</v>
      </c>
      <c r="AE4960">
        <v>7.5835867173586202E-2</v>
      </c>
      <c r="AF4960">
        <v>9</v>
      </c>
      <c r="AG4960">
        <v>4.9939168256584497E-3</v>
      </c>
      <c r="AH4960">
        <v>5.6579603618285203E-3</v>
      </c>
      <c r="AI4960">
        <v>74</v>
      </c>
      <c r="AJ4960">
        <v>73.966282123138498</v>
      </c>
      <c r="AK4960">
        <v>1021</v>
      </c>
      <c r="AL4960">
        <v>0.998896873407491</v>
      </c>
      <c r="AM4960">
        <v>0</v>
      </c>
      <c r="AN4960">
        <v>0</v>
      </c>
      <c r="AO4960">
        <v>0</v>
      </c>
      <c r="AP4960">
        <v>0</v>
      </c>
      <c r="AQ4960">
        <v>1023</v>
      </c>
      <c r="AR4960">
        <v>1</v>
      </c>
      <c r="AS4960">
        <v>0</v>
      </c>
      <c r="AT4960">
        <v>0</v>
      </c>
      <c r="AU4960">
        <v>0</v>
      </c>
      <c r="AV4960">
        <v>0</v>
      </c>
      <c r="AW4960">
        <v>1023</v>
      </c>
      <c r="AX4960">
        <v>0.999999999999999</v>
      </c>
      <c r="AY4960">
        <v>76.029767185000495</v>
      </c>
      <c r="AZ4960">
        <v>1021</v>
      </c>
      <c r="BA4960">
        <v>0.998896873407491</v>
      </c>
      <c r="BB4960">
        <v>1001</v>
      </c>
      <c r="BC4960">
        <v>0.94312990752314496</v>
      </c>
      <c r="BD4960">
        <v>22</v>
      </c>
      <c r="BE4960">
        <v>5.6870092476854102E-2</v>
      </c>
      <c r="BF4960">
        <v>71.436887131641896</v>
      </c>
      <c r="BG4960">
        <v>74.474308858727198</v>
      </c>
      <c r="BH4960">
        <v>70.025472689168296</v>
      </c>
      <c r="BI4960">
        <v>67.960849412298501</v>
      </c>
    </row>
    <row r="4961" spans="1:61" x14ac:dyDescent="0.25">
      <c r="A4961" s="10" t="str">
        <f>VLOOKUP(D4961,'Index-Relations'!E:F,2,FALSE)</f>
        <v>ESG</v>
      </c>
      <c r="B4961" t="s">
        <v>3450</v>
      </c>
      <c r="C4961" s="53" t="s">
        <v>2769</v>
      </c>
      <c r="D4961" s="59" t="s">
        <v>3352</v>
      </c>
      <c r="E4961" s="59" t="s">
        <v>8377</v>
      </c>
      <c r="F4961" t="s">
        <v>1874</v>
      </c>
      <c r="G4961" t="s">
        <v>1873</v>
      </c>
      <c r="H4961" t="s">
        <v>1875</v>
      </c>
      <c r="I4961" s="52">
        <v>45352</v>
      </c>
      <c r="J4961" t="s">
        <v>2457</v>
      </c>
      <c r="K4961">
        <v>1009</v>
      </c>
      <c r="L4961">
        <v>77.999942426893597</v>
      </c>
      <c r="M4961">
        <v>1006</v>
      </c>
      <c r="N4961">
        <v>0.99901334271506004</v>
      </c>
      <c r="O4961">
        <v>79.584267099827898</v>
      </c>
      <c r="P4961">
        <v>1006</v>
      </c>
      <c r="Q4961">
        <v>0.99901334271506004</v>
      </c>
      <c r="R4961">
        <v>985</v>
      </c>
      <c r="S4961">
        <v>0.98738821339357496</v>
      </c>
      <c r="T4961">
        <v>35.416617770955398</v>
      </c>
      <c r="U4961">
        <v>0.70409991714016595</v>
      </c>
      <c r="V4961">
        <v>727</v>
      </c>
      <c r="W4961">
        <v>6.6730493833267499E-2</v>
      </c>
      <c r="X4961">
        <v>105</v>
      </c>
      <c r="Y4961">
        <v>1002</v>
      </c>
      <c r="Z4961">
        <v>0.99602708850695598</v>
      </c>
      <c r="AA4961">
        <v>55.605067526095802</v>
      </c>
      <c r="AB4961">
        <v>848</v>
      </c>
      <c r="AC4961">
        <v>0.91987960564683702</v>
      </c>
      <c r="AD4961">
        <v>153</v>
      </c>
      <c r="AE4961">
        <v>7.5666666239929098E-2</v>
      </c>
      <c r="AF4961">
        <v>8</v>
      </c>
      <c r="AG4961">
        <v>4.4537281132337103E-3</v>
      </c>
      <c r="AH4961">
        <v>3.2173143692612398E-3</v>
      </c>
      <c r="AI4961">
        <v>53</v>
      </c>
      <c r="AJ4961">
        <v>74.761862762528807</v>
      </c>
      <c r="AK4961">
        <v>1006</v>
      </c>
      <c r="AL4961">
        <v>0.99901334271506004</v>
      </c>
      <c r="AM4961">
        <v>0</v>
      </c>
      <c r="AN4961">
        <v>0</v>
      </c>
      <c r="AO4961">
        <v>0</v>
      </c>
      <c r="AP4961">
        <v>0</v>
      </c>
      <c r="AQ4961">
        <v>1008</v>
      </c>
      <c r="AR4961">
        <v>0.99986894591646203</v>
      </c>
      <c r="AS4961">
        <v>2.3425388852305901E-3</v>
      </c>
      <c r="AT4961">
        <v>1</v>
      </c>
      <c r="AU4961">
        <v>0</v>
      </c>
      <c r="AV4961">
        <v>0</v>
      </c>
      <c r="AW4961">
        <v>1008</v>
      </c>
      <c r="AX4961">
        <v>0.99986894591646103</v>
      </c>
      <c r="AY4961">
        <v>76.994891262620499</v>
      </c>
      <c r="AZ4961">
        <v>1006</v>
      </c>
      <c r="BA4961">
        <v>0.99901334271506004</v>
      </c>
      <c r="BB4961">
        <v>986</v>
      </c>
      <c r="BC4961">
        <v>0.94372535258361001</v>
      </c>
      <c r="BD4961">
        <v>22</v>
      </c>
      <c r="BE4961">
        <v>5.6143593332851703E-2</v>
      </c>
      <c r="BF4961">
        <v>72.261292992997994</v>
      </c>
      <c r="BG4961">
        <v>74.644964504804904</v>
      </c>
      <c r="BH4961">
        <v>71.053588426253</v>
      </c>
      <c r="BI4961">
        <v>68.772867872706001</v>
      </c>
    </row>
    <row r="4962" spans="1:61" x14ac:dyDescent="0.25">
      <c r="A4962" s="10" t="str">
        <f>VLOOKUP(D4962,'Index-Relations'!E:F,2,FALSE)</f>
        <v>ESG</v>
      </c>
      <c r="B4962" t="s">
        <v>3450</v>
      </c>
      <c r="C4962" s="53" t="s">
        <v>2770</v>
      </c>
      <c r="D4962" s="59" t="s">
        <v>3352</v>
      </c>
      <c r="E4962" s="59" t="s">
        <v>8378</v>
      </c>
      <c r="F4962" t="s">
        <v>1874</v>
      </c>
      <c r="G4962" t="s">
        <v>1873</v>
      </c>
      <c r="H4962" t="s">
        <v>1875</v>
      </c>
      <c r="I4962" s="52">
        <v>45323</v>
      </c>
      <c r="J4962" t="s">
        <v>2457</v>
      </c>
      <c r="K4962">
        <v>1009</v>
      </c>
      <c r="L4962">
        <v>77.923937577418599</v>
      </c>
      <c r="M4962">
        <v>1006</v>
      </c>
      <c r="N4962">
        <v>0.99904450293153502</v>
      </c>
      <c r="O4962">
        <v>79.059212636773097</v>
      </c>
      <c r="P4962">
        <v>1006</v>
      </c>
      <c r="Q4962">
        <v>0.99904450293153502</v>
      </c>
      <c r="R4962">
        <v>985</v>
      </c>
      <c r="S4962">
        <v>0.98743145090158702</v>
      </c>
      <c r="T4962">
        <v>35.658177737004699</v>
      </c>
      <c r="U4962">
        <v>0.69543796296514204</v>
      </c>
      <c r="V4962">
        <v>725</v>
      </c>
      <c r="W4962">
        <v>6.5996011633324303E-2</v>
      </c>
      <c r="X4962">
        <v>101</v>
      </c>
      <c r="Y4962">
        <v>1002</v>
      </c>
      <c r="Z4962">
        <v>0.99604766931564803</v>
      </c>
      <c r="AA4962">
        <v>55.280600157118599</v>
      </c>
      <c r="AB4962">
        <v>848</v>
      </c>
      <c r="AC4962">
        <v>0.92090584489025595</v>
      </c>
      <c r="AD4962">
        <v>153</v>
      </c>
      <c r="AE4962">
        <v>7.4691756285479097E-2</v>
      </c>
      <c r="AF4962">
        <v>8</v>
      </c>
      <c r="AG4962">
        <v>4.4023988242646696E-3</v>
      </c>
      <c r="AH4962">
        <v>3.2926934826041799E-3</v>
      </c>
      <c r="AI4962">
        <v>49</v>
      </c>
      <c r="AJ4962">
        <v>74.834926128588094</v>
      </c>
      <c r="AK4962">
        <v>1006</v>
      </c>
      <c r="AL4962">
        <v>0.99904450293153502</v>
      </c>
      <c r="AM4962">
        <v>0</v>
      </c>
      <c r="AN4962">
        <v>0</v>
      </c>
      <c r="AO4962">
        <v>0</v>
      </c>
      <c r="AP4962">
        <v>0</v>
      </c>
      <c r="AQ4962">
        <v>1007</v>
      </c>
      <c r="AR4962">
        <v>0.999139351127449</v>
      </c>
      <c r="AS4962">
        <v>2.7531668440536001E-3</v>
      </c>
      <c r="AT4962">
        <v>1</v>
      </c>
      <c r="AU4962">
        <v>0</v>
      </c>
      <c r="AV4962">
        <v>0</v>
      </c>
      <c r="AW4962">
        <v>1007</v>
      </c>
      <c r="AX4962">
        <v>0.999139351127449</v>
      </c>
      <c r="AY4962">
        <v>77.158585891221506</v>
      </c>
      <c r="AZ4962">
        <v>1006</v>
      </c>
      <c r="BA4962">
        <v>0.99904450293153502</v>
      </c>
      <c r="BB4962">
        <v>985</v>
      </c>
      <c r="BC4962">
        <v>0.942925048597126</v>
      </c>
      <c r="BD4962">
        <v>22</v>
      </c>
      <c r="BE4962">
        <v>5.6214302530323203E-2</v>
      </c>
      <c r="BF4962">
        <v>72.089170033494</v>
      </c>
      <c r="BG4962">
        <v>73.988283974853005</v>
      </c>
      <c r="BH4962">
        <v>71.148835436087893</v>
      </c>
      <c r="BI4962">
        <v>68.868428080889998</v>
      </c>
    </row>
    <row r="4963" spans="1:61" x14ac:dyDescent="0.25">
      <c r="A4963" s="10" t="str">
        <f>VLOOKUP(D4963,'Index-Relations'!E:F,2,FALSE)</f>
        <v>ESG</v>
      </c>
      <c r="B4963" t="s">
        <v>3450</v>
      </c>
      <c r="C4963" s="53" t="s">
        <v>2760</v>
      </c>
      <c r="D4963" s="59" t="s">
        <v>3353</v>
      </c>
      <c r="E4963" s="59" t="s">
        <v>8379</v>
      </c>
      <c r="F4963" t="s">
        <v>1878</v>
      </c>
      <c r="G4963" t="s">
        <v>1877</v>
      </c>
      <c r="H4963" t="s">
        <v>1879</v>
      </c>
      <c r="I4963" s="52">
        <v>45658</v>
      </c>
      <c r="J4963" t="s">
        <v>2457</v>
      </c>
      <c r="K4963">
        <v>482</v>
      </c>
      <c r="L4963" s="73">
        <v>79.594157194031993</v>
      </c>
      <c r="M4963">
        <v>481</v>
      </c>
      <c r="N4963">
        <v>0.99874163277681405</v>
      </c>
      <c r="O4963" s="73">
        <v>82.914248207896904</v>
      </c>
      <c r="P4963">
        <v>481</v>
      </c>
      <c r="Q4963">
        <v>0.99874163277681405</v>
      </c>
      <c r="R4963">
        <v>474</v>
      </c>
      <c r="S4963">
        <v>0.98807465813847895</v>
      </c>
      <c r="T4963">
        <v>33.333771109216002</v>
      </c>
      <c r="U4963">
        <v>0.68512898234209296</v>
      </c>
      <c r="V4963">
        <v>360</v>
      </c>
      <c r="W4963">
        <v>8.9910754796854203E-2</v>
      </c>
      <c r="X4963">
        <v>67</v>
      </c>
      <c r="Y4963">
        <v>481</v>
      </c>
      <c r="Z4963">
        <v>0.99874163277681305</v>
      </c>
      <c r="AA4963">
        <v>44.086940153366598</v>
      </c>
      <c r="AB4963">
        <v>441</v>
      </c>
      <c r="AC4963">
        <v>0.917666870042122</v>
      </c>
      <c r="AD4963">
        <v>40</v>
      </c>
      <c r="AE4963">
        <v>8.1074762734692399E-2</v>
      </c>
      <c r="AF4963">
        <v>1</v>
      </c>
      <c r="AG4963">
        <v>1.258367223185E-3</v>
      </c>
      <c r="AH4963">
        <v>7.1190063629627699E-3</v>
      </c>
      <c r="AI4963">
        <v>39</v>
      </c>
      <c r="AJ4963" s="73">
        <v>76.676488689275004</v>
      </c>
      <c r="AK4963">
        <v>481</v>
      </c>
      <c r="AL4963">
        <v>0.99874163277681405</v>
      </c>
      <c r="AM4963">
        <v>0</v>
      </c>
      <c r="AN4963">
        <v>0</v>
      </c>
      <c r="AO4963">
        <v>9.8942628822597904E-3</v>
      </c>
      <c r="AP4963">
        <v>1</v>
      </c>
      <c r="AQ4963">
        <v>482</v>
      </c>
      <c r="AR4963">
        <v>1</v>
      </c>
      <c r="AS4963">
        <v>0</v>
      </c>
      <c r="AT4963">
        <v>0</v>
      </c>
      <c r="AU4963">
        <v>0</v>
      </c>
      <c r="AV4963">
        <v>0</v>
      </c>
      <c r="AW4963">
        <v>482</v>
      </c>
      <c r="AX4963">
        <v>1</v>
      </c>
      <c r="AY4963" s="73">
        <v>76.197101204584996</v>
      </c>
      <c r="AZ4963">
        <v>481</v>
      </c>
      <c r="BA4963">
        <v>0.99874163277681405</v>
      </c>
      <c r="BB4963">
        <v>466</v>
      </c>
      <c r="BC4963">
        <v>0.91148021499890897</v>
      </c>
      <c r="BD4963">
        <v>15</v>
      </c>
      <c r="BE4963">
        <v>7.8625522118831004E-2</v>
      </c>
      <c r="BF4963">
        <v>79.594157194031993</v>
      </c>
      <c r="BG4963">
        <v>82.914248207896904</v>
      </c>
      <c r="BH4963">
        <v>76.197101204584996</v>
      </c>
      <c r="BI4963">
        <v>76.676488689275004</v>
      </c>
    </row>
    <row r="4964" spans="1:61" x14ac:dyDescent="0.25">
      <c r="A4964" s="10" t="str">
        <f>VLOOKUP(D4964,'Index-Relations'!E:F,2,FALSE)</f>
        <v>ESG</v>
      </c>
      <c r="B4964" t="s">
        <v>3450</v>
      </c>
      <c r="C4964" s="53" t="s">
        <v>2761</v>
      </c>
      <c r="D4964" s="59" t="s">
        <v>3353</v>
      </c>
      <c r="E4964" s="59" t="s">
        <v>8380</v>
      </c>
      <c r="F4964" t="s">
        <v>1878</v>
      </c>
      <c r="G4964" t="s">
        <v>1877</v>
      </c>
      <c r="H4964" t="s">
        <v>1879</v>
      </c>
      <c r="I4964" s="52">
        <v>45628</v>
      </c>
      <c r="J4964" t="s">
        <v>2457</v>
      </c>
      <c r="K4964">
        <v>482</v>
      </c>
      <c r="L4964" s="73">
        <v>79.477653617534997</v>
      </c>
      <c r="M4964">
        <v>481</v>
      </c>
      <c r="N4964">
        <v>0.99871697545162097</v>
      </c>
      <c r="O4964" s="73">
        <v>82.917643170849999</v>
      </c>
      <c r="P4964">
        <v>481</v>
      </c>
      <c r="Q4964">
        <v>0.99871697545162097</v>
      </c>
      <c r="R4964">
        <v>474</v>
      </c>
      <c r="S4964">
        <v>0.98749984727567297</v>
      </c>
      <c r="T4964">
        <v>33.435545988820401</v>
      </c>
      <c r="U4964">
        <v>0.70228901908367303</v>
      </c>
      <c r="V4964">
        <v>359</v>
      </c>
      <c r="W4964">
        <v>9.41282354183548E-2</v>
      </c>
      <c r="X4964">
        <v>68</v>
      </c>
      <c r="Y4964">
        <v>481</v>
      </c>
      <c r="Z4964">
        <v>0.99871697545162097</v>
      </c>
      <c r="AA4964">
        <v>40.966358944109501</v>
      </c>
      <c r="AB4964">
        <v>441</v>
      </c>
      <c r="AC4964">
        <v>0.91390581560389195</v>
      </c>
      <c r="AD4964">
        <v>40</v>
      </c>
      <c r="AE4964">
        <v>8.4811159847729994E-2</v>
      </c>
      <c r="AF4964">
        <v>1</v>
      </c>
      <c r="AG4964">
        <v>1.2830245483778E-3</v>
      </c>
      <c r="AH4964">
        <v>7.1232171933488797E-3</v>
      </c>
      <c r="AI4964">
        <v>39</v>
      </c>
      <c r="AJ4964" s="73">
        <v>76.512583238782</v>
      </c>
      <c r="AK4964">
        <v>481</v>
      </c>
      <c r="AL4964">
        <v>0.99871697545162097</v>
      </c>
      <c r="AM4964">
        <v>0</v>
      </c>
      <c r="AN4964">
        <v>0</v>
      </c>
      <c r="AO4964">
        <v>9.4917601999792399E-3</v>
      </c>
      <c r="AP4964">
        <v>1</v>
      </c>
      <c r="AQ4964">
        <v>482</v>
      </c>
      <c r="AR4964">
        <v>1</v>
      </c>
      <c r="AS4964">
        <v>0</v>
      </c>
      <c r="AT4964">
        <v>0</v>
      </c>
      <c r="AU4964">
        <v>0</v>
      </c>
      <c r="AV4964">
        <v>0</v>
      </c>
      <c r="AW4964">
        <v>482</v>
      </c>
      <c r="AX4964">
        <v>0.999999999999999</v>
      </c>
      <c r="AY4964" s="73">
        <v>76.166424632076001</v>
      </c>
      <c r="AZ4964">
        <v>481</v>
      </c>
      <c r="BA4964">
        <v>0.99871697545162097</v>
      </c>
      <c r="BB4964">
        <v>466</v>
      </c>
      <c r="BC4964">
        <v>0.91676121956252599</v>
      </c>
      <c r="BD4964">
        <v>15</v>
      </c>
      <c r="BE4964">
        <v>7.3747020237494298E-2</v>
      </c>
      <c r="BF4964">
        <v>79.477653617534997</v>
      </c>
      <c r="BG4964">
        <v>82.917643170849999</v>
      </c>
      <c r="BH4964">
        <v>76.166424632076001</v>
      </c>
      <c r="BI4964">
        <v>76.512583238782</v>
      </c>
    </row>
    <row r="4965" spans="1:61" x14ac:dyDescent="0.25">
      <c r="A4965" s="10" t="str">
        <f>VLOOKUP(D4965,'Index-Relations'!E:F,2,FALSE)</f>
        <v>ESG</v>
      </c>
      <c r="B4965" t="s">
        <v>3450</v>
      </c>
      <c r="C4965" s="53" t="s">
        <v>2762</v>
      </c>
      <c r="D4965" s="59" t="s">
        <v>3353</v>
      </c>
      <c r="E4965" s="59" t="s">
        <v>8381</v>
      </c>
      <c r="F4965" t="s">
        <v>1878</v>
      </c>
      <c r="G4965" t="s">
        <v>1877</v>
      </c>
      <c r="H4965" t="s">
        <v>1879</v>
      </c>
      <c r="I4965" s="52">
        <v>45597</v>
      </c>
      <c r="J4965" t="s">
        <v>2457</v>
      </c>
      <c r="K4965">
        <v>482</v>
      </c>
      <c r="L4965" s="73">
        <v>79.451985629767904</v>
      </c>
      <c r="M4965">
        <v>481</v>
      </c>
      <c r="N4965">
        <v>0.99872391267696703</v>
      </c>
      <c r="O4965" s="73">
        <v>82.939187891569006</v>
      </c>
      <c r="P4965">
        <v>481</v>
      </c>
      <c r="Q4965">
        <v>0.99872391267696703</v>
      </c>
      <c r="R4965">
        <v>474</v>
      </c>
      <c r="S4965">
        <v>0.98761552052327095</v>
      </c>
      <c r="T4965">
        <v>33.8366735610403</v>
      </c>
      <c r="U4965">
        <v>0.70315090715048001</v>
      </c>
      <c r="V4965">
        <v>357</v>
      </c>
      <c r="W4965">
        <v>9.4035464204654404E-2</v>
      </c>
      <c r="X4965">
        <v>68</v>
      </c>
      <c r="Y4965">
        <v>481</v>
      </c>
      <c r="Z4965">
        <v>0.99872391267696703</v>
      </c>
      <c r="AA4965">
        <v>41.441605584716697</v>
      </c>
      <c r="AB4965">
        <v>441</v>
      </c>
      <c r="AC4965">
        <v>0.91133902711491499</v>
      </c>
      <c r="AD4965">
        <v>40</v>
      </c>
      <c r="AE4965">
        <v>8.7384885562050901E-2</v>
      </c>
      <c r="AF4965">
        <v>1</v>
      </c>
      <c r="AG4965">
        <v>1.27608732303344E-3</v>
      </c>
      <c r="AH4965">
        <v>9.0048376238624998E-3</v>
      </c>
      <c r="AI4965">
        <v>39</v>
      </c>
      <c r="AJ4965" s="73">
        <v>76.443832235497993</v>
      </c>
      <c r="AK4965">
        <v>481</v>
      </c>
      <c r="AL4965">
        <v>0.99872391267696703</v>
      </c>
      <c r="AM4965">
        <v>0</v>
      </c>
      <c r="AN4965">
        <v>0</v>
      </c>
      <c r="AO4965">
        <v>0</v>
      </c>
      <c r="AP4965">
        <v>0</v>
      </c>
      <c r="AQ4965">
        <v>482</v>
      </c>
      <c r="AR4965">
        <v>0.999999999999999</v>
      </c>
      <c r="AS4965">
        <v>0</v>
      </c>
      <c r="AT4965">
        <v>0</v>
      </c>
      <c r="AU4965">
        <v>0</v>
      </c>
      <c r="AV4965">
        <v>0</v>
      </c>
      <c r="AW4965">
        <v>482</v>
      </c>
      <c r="AX4965">
        <v>0.999999999999999</v>
      </c>
      <c r="AY4965" s="73">
        <v>76.120505597688904</v>
      </c>
      <c r="AZ4965">
        <v>481</v>
      </c>
      <c r="BA4965">
        <v>0.99872391267696703</v>
      </c>
      <c r="BB4965">
        <v>466</v>
      </c>
      <c r="BC4965">
        <v>0.91420170379603405</v>
      </c>
      <c r="BD4965">
        <v>16</v>
      </c>
      <c r="BE4965">
        <v>8.5798296203965493E-2</v>
      </c>
      <c r="BF4965">
        <v>79.451985629767904</v>
      </c>
      <c r="BG4965">
        <v>82.939187891569006</v>
      </c>
      <c r="BH4965">
        <v>76.120505597688904</v>
      </c>
      <c r="BI4965">
        <v>76.443832235497993</v>
      </c>
    </row>
    <row r="4966" spans="1:61" x14ac:dyDescent="0.25">
      <c r="A4966" s="10" t="str">
        <f>VLOOKUP(D4966,'Index-Relations'!E:F,2,FALSE)</f>
        <v>ESG</v>
      </c>
      <c r="B4966" t="s">
        <v>3450</v>
      </c>
      <c r="C4966" s="53" t="s">
        <v>2763</v>
      </c>
      <c r="D4966" s="59" t="s">
        <v>3353</v>
      </c>
      <c r="E4966" s="59" t="s">
        <v>8382</v>
      </c>
      <c r="F4966" t="s">
        <v>1878</v>
      </c>
      <c r="G4966" t="s">
        <v>1877</v>
      </c>
      <c r="H4966" t="s">
        <v>1879</v>
      </c>
      <c r="I4966" s="52">
        <v>45566</v>
      </c>
      <c r="J4966" t="s">
        <v>2457</v>
      </c>
      <c r="K4966">
        <v>482</v>
      </c>
      <c r="L4966" s="73">
        <v>79.632387547622002</v>
      </c>
      <c r="M4966">
        <v>481</v>
      </c>
      <c r="N4966">
        <v>0.99888998565924902</v>
      </c>
      <c r="O4966" s="73">
        <v>82.975288649077996</v>
      </c>
      <c r="P4966">
        <v>481</v>
      </c>
      <c r="Q4966">
        <v>0.99888998565924902</v>
      </c>
      <c r="R4966">
        <v>474</v>
      </c>
      <c r="S4966">
        <v>0.98775554719162395</v>
      </c>
      <c r="T4966">
        <v>33.9654428510432</v>
      </c>
      <c r="U4966">
        <v>0.70394508396586897</v>
      </c>
      <c r="V4966">
        <v>356</v>
      </c>
      <c r="W4966">
        <v>9.5141734844820594E-2</v>
      </c>
      <c r="X4966">
        <v>68</v>
      </c>
      <c r="Y4966">
        <v>481</v>
      </c>
      <c r="Z4966">
        <v>0.99888998565924902</v>
      </c>
      <c r="AA4966">
        <v>41.521319963204498</v>
      </c>
      <c r="AB4966">
        <v>444</v>
      </c>
      <c r="AC4966">
        <v>0.92146472651703804</v>
      </c>
      <c r="AD4966">
        <v>37</v>
      </c>
      <c r="AE4966">
        <v>7.7425259142211406E-2</v>
      </c>
      <c r="AF4966">
        <v>1</v>
      </c>
      <c r="AG4966">
        <v>1.1100143407501799E-3</v>
      </c>
      <c r="AH4966">
        <v>7.1876792070650402E-3</v>
      </c>
      <c r="AI4966">
        <v>38</v>
      </c>
      <c r="AJ4966" s="73">
        <v>76.517274728570897</v>
      </c>
      <c r="AK4966">
        <v>481</v>
      </c>
      <c r="AL4966">
        <v>0.99888998565924902</v>
      </c>
      <c r="AM4966">
        <v>0</v>
      </c>
      <c r="AN4966">
        <v>0</v>
      </c>
      <c r="AO4966">
        <v>0</v>
      </c>
      <c r="AP4966">
        <v>0</v>
      </c>
      <c r="AQ4966">
        <v>482</v>
      </c>
      <c r="AR4966">
        <v>0.999999999999999</v>
      </c>
      <c r="AS4966">
        <v>0</v>
      </c>
      <c r="AT4966">
        <v>0</v>
      </c>
      <c r="AU4966">
        <v>0</v>
      </c>
      <c r="AV4966">
        <v>0</v>
      </c>
      <c r="AW4966">
        <v>482</v>
      </c>
      <c r="AX4966">
        <v>0.999999999999999</v>
      </c>
      <c r="AY4966" s="73">
        <v>76.485340285152901</v>
      </c>
      <c r="AZ4966">
        <v>481</v>
      </c>
      <c r="BA4966">
        <v>0.99888998565924902</v>
      </c>
      <c r="BB4966">
        <v>466</v>
      </c>
      <c r="BC4966">
        <v>0.91207881869144602</v>
      </c>
      <c r="BD4966">
        <v>16</v>
      </c>
      <c r="BE4966">
        <v>8.79211813085536E-2</v>
      </c>
      <c r="BF4966">
        <v>79.632387547622002</v>
      </c>
      <c r="BG4966">
        <v>82.975288649077996</v>
      </c>
      <c r="BH4966">
        <v>76.485340285152901</v>
      </c>
      <c r="BI4966">
        <v>76.517274728570897</v>
      </c>
    </row>
    <row r="4967" spans="1:61" x14ac:dyDescent="0.25">
      <c r="A4967" s="10" t="str">
        <f>VLOOKUP(D4967,'Index-Relations'!E:F,2,FALSE)</f>
        <v>ESG</v>
      </c>
      <c r="B4967" t="s">
        <v>3450</v>
      </c>
      <c r="C4967" s="53" t="s">
        <v>2764</v>
      </c>
      <c r="D4967" s="59" t="s">
        <v>3353</v>
      </c>
      <c r="E4967" s="59" t="s">
        <v>8383</v>
      </c>
      <c r="F4967" t="s">
        <v>1878</v>
      </c>
      <c r="G4967" t="s">
        <v>1877</v>
      </c>
      <c r="H4967" t="s">
        <v>1879</v>
      </c>
      <c r="I4967" s="52">
        <v>45537</v>
      </c>
      <c r="J4967" t="s">
        <v>2457</v>
      </c>
      <c r="K4967">
        <v>530</v>
      </c>
      <c r="L4967" s="73">
        <v>79.274252506261902</v>
      </c>
      <c r="M4967">
        <v>529</v>
      </c>
      <c r="N4967">
        <v>0.99883825861008102</v>
      </c>
      <c r="O4967" s="73">
        <v>82.683302649553994</v>
      </c>
      <c r="P4967">
        <v>529</v>
      </c>
      <c r="Q4967">
        <v>0.99883825861008102</v>
      </c>
      <c r="R4967">
        <v>520</v>
      </c>
      <c r="S4967">
        <v>0.98715826039019094</v>
      </c>
      <c r="T4967">
        <v>33.831041543173001</v>
      </c>
      <c r="U4967">
        <v>0.71306933225713898</v>
      </c>
      <c r="V4967">
        <v>395</v>
      </c>
      <c r="W4967">
        <v>9.2362002649365602E-2</v>
      </c>
      <c r="X4967">
        <v>69</v>
      </c>
      <c r="Y4967">
        <v>529</v>
      </c>
      <c r="Z4967">
        <v>0.99883825861008102</v>
      </c>
      <c r="AA4967">
        <v>43.8792348653758</v>
      </c>
      <c r="AB4967">
        <v>498</v>
      </c>
      <c r="AC4967">
        <v>0.93887794229689303</v>
      </c>
      <c r="AD4967">
        <v>38</v>
      </c>
      <c r="AE4967">
        <v>7.3459572351622093E-2</v>
      </c>
      <c r="AF4967">
        <v>-6</v>
      </c>
      <c r="AG4967">
        <v>0</v>
      </c>
      <c r="AH4967">
        <v>7.0655791629807996E-3</v>
      </c>
      <c r="AI4967">
        <v>41</v>
      </c>
      <c r="AJ4967" s="73">
        <v>76.107101970323995</v>
      </c>
      <c r="AK4967">
        <v>529</v>
      </c>
      <c r="AL4967">
        <v>0.99883825861008102</v>
      </c>
      <c r="AM4967">
        <v>0</v>
      </c>
      <c r="AN4967">
        <v>0</v>
      </c>
      <c r="AO4967">
        <v>0</v>
      </c>
      <c r="AP4967">
        <v>0</v>
      </c>
      <c r="AQ4967">
        <v>530</v>
      </c>
      <c r="AR4967">
        <v>1</v>
      </c>
      <c r="AS4967">
        <v>0</v>
      </c>
      <c r="AT4967">
        <v>0</v>
      </c>
      <c r="AU4967">
        <v>0</v>
      </c>
      <c r="AV4967">
        <v>0</v>
      </c>
      <c r="AW4967">
        <v>530</v>
      </c>
      <c r="AX4967">
        <v>1</v>
      </c>
      <c r="AY4967" s="73">
        <v>76.190624820899998</v>
      </c>
      <c r="AZ4967">
        <v>529</v>
      </c>
      <c r="BA4967">
        <v>0.99883825861008102</v>
      </c>
      <c r="BB4967">
        <v>514</v>
      </c>
      <c r="BC4967">
        <v>0.91390921435966299</v>
      </c>
      <c r="BD4967">
        <v>16</v>
      </c>
      <c r="BE4967">
        <v>8.6090785640336606E-2</v>
      </c>
      <c r="BF4967">
        <v>79.274252506261902</v>
      </c>
      <c r="BG4967">
        <v>82.683302649553994</v>
      </c>
      <c r="BH4967">
        <v>76.190624820899998</v>
      </c>
      <c r="BI4967">
        <v>76.107101970323995</v>
      </c>
    </row>
    <row r="4968" spans="1:61" x14ac:dyDescent="0.25">
      <c r="A4968" s="10" t="str">
        <f>VLOOKUP(D4968,'Index-Relations'!E:F,2,FALSE)</f>
        <v>ESG</v>
      </c>
      <c r="B4968" t="s">
        <v>3450</v>
      </c>
      <c r="C4968" s="53" t="s">
        <v>3350</v>
      </c>
      <c r="D4968" s="59" t="s">
        <v>3353</v>
      </c>
      <c r="E4968" s="59" t="s">
        <v>8384</v>
      </c>
      <c r="F4968" t="s">
        <v>1878</v>
      </c>
      <c r="G4968" t="s">
        <v>1877</v>
      </c>
      <c r="H4968" t="s">
        <v>1879</v>
      </c>
      <c r="I4968" s="52">
        <v>45505</v>
      </c>
      <c r="J4968" t="s">
        <v>2457</v>
      </c>
      <c r="K4968">
        <v>530</v>
      </c>
      <c r="L4968" s="73">
        <v>79.223640355799901</v>
      </c>
      <c r="M4968">
        <v>529</v>
      </c>
      <c r="N4968">
        <v>0.99881837121707295</v>
      </c>
      <c r="O4968" s="73">
        <v>82.678418681362899</v>
      </c>
      <c r="P4968">
        <v>529</v>
      </c>
      <c r="Q4968">
        <v>0.99881837121707295</v>
      </c>
      <c r="R4968">
        <v>520</v>
      </c>
      <c r="S4968">
        <v>0.98722600937133398</v>
      </c>
      <c r="T4968">
        <v>33.860708730195299</v>
      </c>
      <c r="U4968">
        <v>0.71351443503509604</v>
      </c>
      <c r="V4968">
        <v>396</v>
      </c>
      <c r="W4968">
        <v>9.5777524613223405E-2</v>
      </c>
      <c r="X4968">
        <v>69</v>
      </c>
      <c r="Y4968">
        <v>529</v>
      </c>
      <c r="Z4968">
        <v>0.99881837121707395</v>
      </c>
      <c r="AA4968">
        <v>46.073144453981897</v>
      </c>
      <c r="AB4968">
        <v>495</v>
      </c>
      <c r="AC4968">
        <v>0.95227896888464603</v>
      </c>
      <c r="AD4968">
        <v>34</v>
      </c>
      <c r="AE4968">
        <v>4.6539402332427003E-2</v>
      </c>
      <c r="AF4968">
        <v>1</v>
      </c>
      <c r="AG4968">
        <v>1.1816287829262799E-3</v>
      </c>
      <c r="AH4968">
        <v>6.8275701389229103E-3</v>
      </c>
      <c r="AI4968">
        <v>40</v>
      </c>
      <c r="AJ4968" s="73">
        <v>76.059016829602996</v>
      </c>
      <c r="AK4968">
        <v>529</v>
      </c>
      <c r="AL4968">
        <v>0.99881837121707295</v>
      </c>
      <c r="AM4968">
        <v>0</v>
      </c>
      <c r="AN4968">
        <v>0</v>
      </c>
      <c r="AO4968">
        <v>0</v>
      </c>
      <c r="AP4968">
        <v>0</v>
      </c>
      <c r="AQ4968">
        <v>530</v>
      </c>
      <c r="AR4968">
        <v>1</v>
      </c>
      <c r="AS4968">
        <v>0</v>
      </c>
      <c r="AT4968">
        <v>0</v>
      </c>
      <c r="AU4968">
        <v>0</v>
      </c>
      <c r="AV4968">
        <v>0</v>
      </c>
      <c r="AW4968">
        <v>530</v>
      </c>
      <c r="AX4968">
        <v>1</v>
      </c>
      <c r="AY4968" s="73">
        <v>76.127066335156997</v>
      </c>
      <c r="AZ4968">
        <v>529</v>
      </c>
      <c r="BA4968">
        <v>0.99881837121707295</v>
      </c>
      <c r="BB4968">
        <v>516</v>
      </c>
      <c r="BC4968">
        <v>0.93094558867423005</v>
      </c>
      <c r="BD4968">
        <v>14</v>
      </c>
      <c r="BE4968">
        <v>6.9054411325769699E-2</v>
      </c>
      <c r="BF4968">
        <v>79.223640355799901</v>
      </c>
      <c r="BG4968">
        <v>82.678418681362899</v>
      </c>
      <c r="BH4968">
        <v>76.127066335156997</v>
      </c>
      <c r="BI4968">
        <v>76.059016829602996</v>
      </c>
    </row>
    <row r="4969" spans="1:61" x14ac:dyDescent="0.25">
      <c r="A4969" s="10" t="str">
        <f>VLOOKUP(D4969,'Index-Relations'!E:F,2,FALSE)</f>
        <v>ESG</v>
      </c>
      <c r="B4969" t="s">
        <v>3450</v>
      </c>
      <c r="C4969" s="53" t="s">
        <v>2765</v>
      </c>
      <c r="D4969" s="59" t="s">
        <v>3353</v>
      </c>
      <c r="E4969" s="59" t="s">
        <v>8385</v>
      </c>
      <c r="F4969" t="s">
        <v>1878</v>
      </c>
      <c r="G4969" t="s">
        <v>1877</v>
      </c>
      <c r="H4969" t="s">
        <v>1879</v>
      </c>
      <c r="I4969" s="52">
        <v>45474</v>
      </c>
      <c r="J4969" t="s">
        <v>2457</v>
      </c>
      <c r="K4969">
        <v>530</v>
      </c>
      <c r="L4969" s="73">
        <v>79.896252979885901</v>
      </c>
      <c r="M4969">
        <v>529</v>
      </c>
      <c r="N4969">
        <v>0.99898229724238596</v>
      </c>
      <c r="O4969" s="73">
        <v>82.730865796706993</v>
      </c>
      <c r="P4969">
        <v>529</v>
      </c>
      <c r="Q4969">
        <v>0.99898229724238596</v>
      </c>
      <c r="R4969">
        <v>520</v>
      </c>
      <c r="S4969">
        <v>0.98740758973744003</v>
      </c>
      <c r="T4969">
        <v>33.745225228577198</v>
      </c>
      <c r="U4969">
        <v>0.72132813175351596</v>
      </c>
      <c r="V4969">
        <v>394</v>
      </c>
      <c r="W4969">
        <v>9.5432474179662496E-2</v>
      </c>
      <c r="X4969">
        <v>69</v>
      </c>
      <c r="Y4969">
        <v>528</v>
      </c>
      <c r="Z4969">
        <v>0.996659850832743</v>
      </c>
      <c r="AA4969">
        <v>48.194985687135798</v>
      </c>
      <c r="AB4969">
        <v>495</v>
      </c>
      <c r="AC4969">
        <v>0.94872298638613295</v>
      </c>
      <c r="AD4969">
        <v>33</v>
      </c>
      <c r="AE4969">
        <v>4.7936864446610397E-2</v>
      </c>
      <c r="AF4969">
        <v>2</v>
      </c>
      <c r="AG4969">
        <v>3.3401491672559501E-3</v>
      </c>
      <c r="AH4969">
        <v>6.5119983856858103E-3</v>
      </c>
      <c r="AI4969">
        <v>40</v>
      </c>
      <c r="AJ4969" s="73">
        <v>76.499604832572999</v>
      </c>
      <c r="AK4969">
        <v>529</v>
      </c>
      <c r="AL4969">
        <v>0.99898229724238596</v>
      </c>
      <c r="AM4969">
        <v>0</v>
      </c>
      <c r="AN4969">
        <v>0</v>
      </c>
      <c r="AO4969">
        <v>0</v>
      </c>
      <c r="AP4969">
        <v>0</v>
      </c>
      <c r="AQ4969">
        <v>530</v>
      </c>
      <c r="AR4969">
        <v>1</v>
      </c>
      <c r="AS4969">
        <v>0</v>
      </c>
      <c r="AT4969">
        <v>0</v>
      </c>
      <c r="AU4969">
        <v>0</v>
      </c>
      <c r="AV4969">
        <v>0</v>
      </c>
      <c r="AW4969">
        <v>530</v>
      </c>
      <c r="AX4969">
        <v>1</v>
      </c>
      <c r="AY4969" s="73">
        <v>77.358965101736899</v>
      </c>
      <c r="AZ4969">
        <v>529</v>
      </c>
      <c r="BA4969">
        <v>0.99898229724238596</v>
      </c>
      <c r="BB4969">
        <v>516</v>
      </c>
      <c r="BC4969">
        <v>0.92942844500371002</v>
      </c>
      <c r="BD4969">
        <v>14</v>
      </c>
      <c r="BE4969">
        <v>7.0571554996289504E-2</v>
      </c>
      <c r="BF4969">
        <v>79.896252979885901</v>
      </c>
      <c r="BG4969">
        <v>82.730865796706993</v>
      </c>
      <c r="BH4969">
        <v>77.358965101736899</v>
      </c>
      <c r="BI4969">
        <v>76.499604832572999</v>
      </c>
    </row>
    <row r="4970" spans="1:61" x14ac:dyDescent="0.25">
      <c r="A4970" s="10" t="str">
        <f>VLOOKUP(D4970,'Index-Relations'!E:F,2,FALSE)</f>
        <v>ESG</v>
      </c>
      <c r="B4970" t="s">
        <v>3450</v>
      </c>
      <c r="C4970" s="53" t="s">
        <v>2766</v>
      </c>
      <c r="D4970" s="59" t="s">
        <v>3353</v>
      </c>
      <c r="E4970" s="59" t="s">
        <v>8386</v>
      </c>
      <c r="F4970" t="s">
        <v>1878</v>
      </c>
      <c r="G4970" t="s">
        <v>1877</v>
      </c>
      <c r="H4970" t="s">
        <v>1879</v>
      </c>
      <c r="I4970" s="52">
        <v>45446</v>
      </c>
      <c r="J4970" t="s">
        <v>2457</v>
      </c>
      <c r="K4970">
        <v>533</v>
      </c>
      <c r="L4970" s="73">
        <v>79.930453338609993</v>
      </c>
      <c r="M4970">
        <v>531</v>
      </c>
      <c r="N4970">
        <v>0.99895347312342098</v>
      </c>
      <c r="O4970" s="73">
        <v>82.655706248904906</v>
      </c>
      <c r="P4970">
        <v>531</v>
      </c>
      <c r="Q4970">
        <v>0.99895347312342098</v>
      </c>
      <c r="R4970">
        <v>522</v>
      </c>
      <c r="S4970">
        <v>0.98678481620671299</v>
      </c>
      <c r="T4970">
        <v>34.1374379688571</v>
      </c>
      <c r="U4970">
        <v>0.72971927488433697</v>
      </c>
      <c r="V4970">
        <v>396</v>
      </c>
      <c r="W4970">
        <v>0.102380304544053</v>
      </c>
      <c r="X4970">
        <v>69</v>
      </c>
      <c r="Y4970">
        <v>530</v>
      </c>
      <c r="Z4970">
        <v>0.99661971174591402</v>
      </c>
      <c r="AA4970">
        <v>51.287852289025103</v>
      </c>
      <c r="AB4970">
        <v>500</v>
      </c>
      <c r="AC4970">
        <v>0.96266551723683902</v>
      </c>
      <c r="AD4970">
        <v>30</v>
      </c>
      <c r="AE4970">
        <v>3.3954194509074699E-2</v>
      </c>
      <c r="AF4970">
        <v>3</v>
      </c>
      <c r="AG4970">
        <v>3.3802882540854202E-3</v>
      </c>
      <c r="AH4970">
        <v>6.6226397700434904E-3</v>
      </c>
      <c r="AI4970">
        <v>40</v>
      </c>
      <c r="AJ4970" s="73">
        <v>76.460075350766999</v>
      </c>
      <c r="AK4970">
        <v>531</v>
      </c>
      <c r="AL4970">
        <v>0.99895347312342098</v>
      </c>
      <c r="AM4970">
        <v>0</v>
      </c>
      <c r="AN4970">
        <v>0</v>
      </c>
      <c r="AO4970">
        <v>0</v>
      </c>
      <c r="AP4970">
        <v>0</v>
      </c>
      <c r="AQ4970">
        <v>532</v>
      </c>
      <c r="AR4970">
        <v>0.99996652591883906</v>
      </c>
      <c r="AS4970">
        <v>0</v>
      </c>
      <c r="AT4970">
        <v>0</v>
      </c>
      <c r="AU4970">
        <v>0</v>
      </c>
      <c r="AV4970">
        <v>0</v>
      </c>
      <c r="AW4970">
        <v>532</v>
      </c>
      <c r="AX4970">
        <v>0.99996652591883906</v>
      </c>
      <c r="AY4970" s="73">
        <v>77.518595229455997</v>
      </c>
      <c r="AZ4970">
        <v>531</v>
      </c>
      <c r="BA4970">
        <v>0.99895347312342098</v>
      </c>
      <c r="BB4970">
        <v>518</v>
      </c>
      <c r="BC4970">
        <v>0.92748850463906496</v>
      </c>
      <c r="BD4970">
        <v>14</v>
      </c>
      <c r="BE4970">
        <v>7.2478021279774305E-2</v>
      </c>
      <c r="BF4970">
        <v>79.930453338609993</v>
      </c>
      <c r="BG4970">
        <v>82.655706248904906</v>
      </c>
      <c r="BH4970">
        <v>77.518595229455997</v>
      </c>
      <c r="BI4970">
        <v>76.460075350766999</v>
      </c>
    </row>
    <row r="4971" spans="1:61" x14ac:dyDescent="0.25">
      <c r="A4971" s="10" t="str">
        <f>VLOOKUP(D4971,'Index-Relations'!E:F,2,FALSE)</f>
        <v>ESG</v>
      </c>
      <c r="B4971" t="s">
        <v>3450</v>
      </c>
      <c r="C4971" s="53" t="s">
        <v>2767</v>
      </c>
      <c r="D4971" s="59" t="s">
        <v>3353</v>
      </c>
      <c r="E4971" s="59" t="s">
        <v>8387</v>
      </c>
      <c r="F4971" t="s">
        <v>1878</v>
      </c>
      <c r="G4971" t="s">
        <v>1877</v>
      </c>
      <c r="H4971" t="s">
        <v>1879</v>
      </c>
      <c r="I4971" s="52">
        <v>45413</v>
      </c>
      <c r="J4971" t="s">
        <v>2457</v>
      </c>
      <c r="K4971">
        <v>535</v>
      </c>
      <c r="L4971" s="73">
        <v>79.962190984218907</v>
      </c>
      <c r="M4971">
        <v>532</v>
      </c>
      <c r="N4971">
        <v>0.99896797785130098</v>
      </c>
      <c r="O4971" s="73">
        <v>82.695187478463893</v>
      </c>
      <c r="P4971">
        <v>532</v>
      </c>
      <c r="Q4971">
        <v>0.99896797785130098</v>
      </c>
      <c r="R4971">
        <v>523</v>
      </c>
      <c r="S4971">
        <v>0.98694555669655604</v>
      </c>
      <c r="T4971">
        <v>34.207895007910103</v>
      </c>
      <c r="U4971">
        <v>0.70857805775807103</v>
      </c>
      <c r="V4971">
        <v>397</v>
      </c>
      <c r="W4971">
        <v>9.6651891606229001E-2</v>
      </c>
      <c r="X4971">
        <v>68</v>
      </c>
      <c r="Y4971">
        <v>531</v>
      </c>
      <c r="Z4971">
        <v>0.99675176171072899</v>
      </c>
      <c r="AA4971">
        <v>53.998210639225199</v>
      </c>
      <c r="AB4971">
        <v>501</v>
      </c>
      <c r="AC4971">
        <v>0.96261850861469</v>
      </c>
      <c r="AD4971">
        <v>30</v>
      </c>
      <c r="AE4971">
        <v>3.41332530960404E-2</v>
      </c>
      <c r="AF4971">
        <v>4</v>
      </c>
      <c r="AG4971">
        <v>3.24823828926911E-3</v>
      </c>
      <c r="AH4971">
        <v>6.0841021708347596E-3</v>
      </c>
      <c r="AI4971">
        <v>40</v>
      </c>
      <c r="AJ4971" s="73">
        <v>76.543618303420004</v>
      </c>
      <c r="AK4971">
        <v>532</v>
      </c>
      <c r="AL4971">
        <v>0.99896797785130098</v>
      </c>
      <c r="AM4971">
        <v>0</v>
      </c>
      <c r="AN4971">
        <v>0</v>
      </c>
      <c r="AO4971">
        <v>0</v>
      </c>
      <c r="AP4971">
        <v>0</v>
      </c>
      <c r="AQ4971">
        <v>533</v>
      </c>
      <c r="AR4971">
        <v>0.99997047532668804</v>
      </c>
      <c r="AS4971">
        <v>0</v>
      </c>
      <c r="AT4971">
        <v>0</v>
      </c>
      <c r="AU4971">
        <v>0</v>
      </c>
      <c r="AV4971">
        <v>0</v>
      </c>
      <c r="AW4971">
        <v>533</v>
      </c>
      <c r="AX4971">
        <v>0.99997047532668804</v>
      </c>
      <c r="AY4971" s="73">
        <v>77.439095918229995</v>
      </c>
      <c r="AZ4971">
        <v>532</v>
      </c>
      <c r="BA4971">
        <v>0.99896797785130098</v>
      </c>
      <c r="BB4971">
        <v>516</v>
      </c>
      <c r="BC4971">
        <v>0.92287211542047298</v>
      </c>
      <c r="BD4971">
        <v>17</v>
      </c>
      <c r="BE4971">
        <v>7.7098359906215705E-2</v>
      </c>
      <c r="BF4971">
        <v>79.962190984218907</v>
      </c>
      <c r="BG4971">
        <v>82.695187478463893</v>
      </c>
      <c r="BH4971">
        <v>77.439095918229995</v>
      </c>
      <c r="BI4971">
        <v>76.543618303420004</v>
      </c>
    </row>
    <row r="4972" spans="1:61" x14ac:dyDescent="0.25">
      <c r="A4972" s="10" t="str">
        <f>VLOOKUP(D4972,'Index-Relations'!E:F,2,FALSE)</f>
        <v>ESG</v>
      </c>
      <c r="B4972" t="s">
        <v>3450</v>
      </c>
      <c r="C4972" s="53" t="s">
        <v>2768</v>
      </c>
      <c r="D4972" s="59" t="s">
        <v>3353</v>
      </c>
      <c r="E4972" s="59" t="s">
        <v>8388</v>
      </c>
      <c r="F4972" t="s">
        <v>1878</v>
      </c>
      <c r="G4972" t="s">
        <v>1877</v>
      </c>
      <c r="H4972" t="s">
        <v>1879</v>
      </c>
      <c r="I4972" s="52">
        <v>45383</v>
      </c>
      <c r="J4972" t="s">
        <v>2457</v>
      </c>
      <c r="K4972">
        <v>533</v>
      </c>
      <c r="L4972">
        <v>84.852796542212502</v>
      </c>
      <c r="M4972">
        <v>532</v>
      </c>
      <c r="N4972">
        <v>0.99913411042753297</v>
      </c>
      <c r="O4972">
        <v>86.227474309999394</v>
      </c>
      <c r="P4972">
        <v>532</v>
      </c>
      <c r="Q4972">
        <v>0.99913411042753297</v>
      </c>
      <c r="R4972">
        <v>523</v>
      </c>
      <c r="S4972">
        <v>0.98806398914886395</v>
      </c>
      <c r="T4972">
        <v>34.030244648297298</v>
      </c>
      <c r="U4972">
        <v>0.70897984514329704</v>
      </c>
      <c r="V4972">
        <v>397</v>
      </c>
      <c r="W4972">
        <v>9.5949084524756298E-2</v>
      </c>
      <c r="X4972">
        <v>68</v>
      </c>
      <c r="Y4972">
        <v>531</v>
      </c>
      <c r="Z4972">
        <v>0.99700387089361697</v>
      </c>
      <c r="AA4972">
        <v>52.436105932418101</v>
      </c>
      <c r="AB4972">
        <v>500</v>
      </c>
      <c r="AC4972">
        <v>0.96355716006370495</v>
      </c>
      <c r="AD4972">
        <v>31</v>
      </c>
      <c r="AE4972">
        <v>3.3446710829911103E-2</v>
      </c>
      <c r="AF4972">
        <v>2</v>
      </c>
      <c r="AG4972">
        <v>2.9961291063833398E-3</v>
      </c>
      <c r="AH4972">
        <v>6.0333500773495303E-3</v>
      </c>
      <c r="AI4972">
        <v>40</v>
      </c>
      <c r="AJ4972">
        <v>82.197550797832207</v>
      </c>
      <c r="AK4972">
        <v>532</v>
      </c>
      <c r="AL4972">
        <v>0.99913411042753297</v>
      </c>
      <c r="AM4972">
        <v>0</v>
      </c>
      <c r="AN4972">
        <v>0</v>
      </c>
      <c r="AO4972">
        <v>0</v>
      </c>
      <c r="AP4972">
        <v>0</v>
      </c>
      <c r="AQ4972">
        <v>533</v>
      </c>
      <c r="AR4972">
        <v>1</v>
      </c>
      <c r="AS4972">
        <v>0</v>
      </c>
      <c r="AT4972">
        <v>0</v>
      </c>
      <c r="AU4972">
        <v>0</v>
      </c>
      <c r="AV4972">
        <v>0</v>
      </c>
      <c r="AW4972">
        <v>533</v>
      </c>
      <c r="AX4972">
        <v>1</v>
      </c>
      <c r="AY4972">
        <v>83.2306603182559</v>
      </c>
      <c r="AZ4972">
        <v>532</v>
      </c>
      <c r="BA4972">
        <v>0.99913411042753297</v>
      </c>
      <c r="BB4972">
        <v>516</v>
      </c>
      <c r="BC4972">
        <v>0.922979854769303</v>
      </c>
      <c r="BD4972">
        <v>17</v>
      </c>
      <c r="BE4972">
        <v>7.7020145230696599E-2</v>
      </c>
      <c r="BF4972">
        <v>80.158034922111995</v>
      </c>
      <c r="BG4972">
        <v>82.791440651192005</v>
      </c>
      <c r="BH4972">
        <v>77.661671740554993</v>
      </c>
      <c r="BI4972">
        <v>76.719315383276907</v>
      </c>
    </row>
    <row r="4973" spans="1:61" x14ac:dyDescent="0.25">
      <c r="A4973" s="10" t="str">
        <f>VLOOKUP(D4973,'Index-Relations'!E:F,2,FALSE)</f>
        <v>ESG</v>
      </c>
      <c r="B4973" t="s">
        <v>3450</v>
      </c>
      <c r="C4973" s="53" t="s">
        <v>2769</v>
      </c>
      <c r="D4973" s="59" t="s">
        <v>3353</v>
      </c>
      <c r="E4973" s="59" t="s">
        <v>8389</v>
      </c>
      <c r="F4973" t="s">
        <v>1878</v>
      </c>
      <c r="G4973" t="s">
        <v>1877</v>
      </c>
      <c r="H4973" t="s">
        <v>1879</v>
      </c>
      <c r="I4973" s="52">
        <v>45352</v>
      </c>
      <c r="J4973" t="s">
        <v>2457</v>
      </c>
      <c r="K4973">
        <v>528</v>
      </c>
      <c r="L4973">
        <v>85.2334253881439</v>
      </c>
      <c r="M4973">
        <v>526</v>
      </c>
      <c r="N4973">
        <v>0.99897130784458499</v>
      </c>
      <c r="O4973">
        <v>86.033431764735795</v>
      </c>
      <c r="P4973">
        <v>526</v>
      </c>
      <c r="Q4973">
        <v>0.99897130784458499</v>
      </c>
      <c r="R4973">
        <v>518</v>
      </c>
      <c r="S4973">
        <v>0.989947239569825</v>
      </c>
      <c r="T4973">
        <v>34.416352798884901</v>
      </c>
      <c r="U4973">
        <v>0.71070701832274796</v>
      </c>
      <c r="V4973">
        <v>393</v>
      </c>
      <c r="W4973">
        <v>8.1471583910505199E-2</v>
      </c>
      <c r="X4973">
        <v>60</v>
      </c>
      <c r="Y4973">
        <v>525</v>
      </c>
      <c r="Z4973">
        <v>0.99833086643312996</v>
      </c>
      <c r="AA4973">
        <v>53.3547141242096</v>
      </c>
      <c r="AB4973">
        <v>494</v>
      </c>
      <c r="AC4973">
        <v>0.96788604738227402</v>
      </c>
      <c r="AD4973">
        <v>31</v>
      </c>
      <c r="AE4973">
        <v>3.0444819050854999E-2</v>
      </c>
      <c r="AF4973">
        <v>3</v>
      </c>
      <c r="AG4973">
        <v>1.6691335668701701E-3</v>
      </c>
      <c r="AH4973">
        <v>2.62824433309208E-3</v>
      </c>
      <c r="AI4973">
        <v>28</v>
      </c>
      <c r="AJ4973">
        <v>82.510014850233702</v>
      </c>
      <c r="AK4973">
        <v>526</v>
      </c>
      <c r="AL4973">
        <v>0.99897130784458499</v>
      </c>
      <c r="AM4973">
        <v>0</v>
      </c>
      <c r="AN4973">
        <v>0</v>
      </c>
      <c r="AO4973">
        <v>0</v>
      </c>
      <c r="AP4973">
        <v>0</v>
      </c>
      <c r="AQ4973">
        <v>527</v>
      </c>
      <c r="AR4973">
        <v>0.99983456018908701</v>
      </c>
      <c r="AS4973">
        <v>2.9971015916141902E-3</v>
      </c>
      <c r="AT4973">
        <v>1</v>
      </c>
      <c r="AU4973">
        <v>0</v>
      </c>
      <c r="AV4973">
        <v>0</v>
      </c>
      <c r="AW4973">
        <v>527</v>
      </c>
      <c r="AX4973">
        <v>0.99983456018908701</v>
      </c>
      <c r="AY4973">
        <v>84.148157384371103</v>
      </c>
      <c r="AZ4973">
        <v>526</v>
      </c>
      <c r="BA4973">
        <v>0.99897130784458499</v>
      </c>
      <c r="BB4973">
        <v>510</v>
      </c>
      <c r="BC4973">
        <v>0.92420334646723901</v>
      </c>
      <c r="BD4973">
        <v>17</v>
      </c>
      <c r="BE4973">
        <v>7.56312137218485E-2</v>
      </c>
      <c r="BF4973">
        <v>80.605811466955899</v>
      </c>
      <c r="BG4973">
        <v>82.489375483637005</v>
      </c>
      <c r="BH4973">
        <v>78.760015607686995</v>
      </c>
      <c r="BI4973">
        <v>77.014731333840999</v>
      </c>
    </row>
    <row r="4974" spans="1:61" x14ac:dyDescent="0.25">
      <c r="A4974" s="10" t="str">
        <f>VLOOKUP(D4974,'Index-Relations'!E:F,2,FALSE)</f>
        <v>ESG</v>
      </c>
      <c r="B4974" t="s">
        <v>3450</v>
      </c>
      <c r="C4974" s="53" t="s">
        <v>2770</v>
      </c>
      <c r="D4974" s="59" t="s">
        <v>3353</v>
      </c>
      <c r="E4974" s="59" t="s">
        <v>8390</v>
      </c>
      <c r="F4974" t="s">
        <v>1878</v>
      </c>
      <c r="G4974" t="s">
        <v>1877</v>
      </c>
      <c r="H4974" t="s">
        <v>1879</v>
      </c>
      <c r="I4974" s="52">
        <v>45323</v>
      </c>
      <c r="J4974" t="s">
        <v>2457</v>
      </c>
      <c r="K4974">
        <v>528</v>
      </c>
      <c r="L4974">
        <v>85.134157504218095</v>
      </c>
      <c r="M4974">
        <v>526</v>
      </c>
      <c r="N4974">
        <v>0.99902192084743402</v>
      </c>
      <c r="O4974">
        <v>85.481865271337398</v>
      </c>
      <c r="P4974">
        <v>526</v>
      </c>
      <c r="Q4974">
        <v>0.99902192084743402</v>
      </c>
      <c r="R4974">
        <v>518</v>
      </c>
      <c r="S4974">
        <v>0.98969193130042099</v>
      </c>
      <c r="T4974">
        <v>34.702321748123801</v>
      </c>
      <c r="U4974">
        <v>0.70040531144718499</v>
      </c>
      <c r="V4974">
        <v>392</v>
      </c>
      <c r="W4974">
        <v>8.0420548275389497E-2</v>
      </c>
      <c r="X4974">
        <v>59</v>
      </c>
      <c r="Y4974">
        <v>525</v>
      </c>
      <c r="Z4974">
        <v>0.99837527426349604</v>
      </c>
      <c r="AA4974">
        <v>52.506130261848703</v>
      </c>
      <c r="AB4974">
        <v>495</v>
      </c>
      <c r="AC4974">
        <v>0.96980504708008397</v>
      </c>
      <c r="AD4974">
        <v>30</v>
      </c>
      <c r="AE4974">
        <v>2.8570227183411699E-2</v>
      </c>
      <c r="AF4974">
        <v>3</v>
      </c>
      <c r="AG4974">
        <v>1.6247257365036901E-3</v>
      </c>
      <c r="AH4974">
        <v>2.6506137773360601E-3</v>
      </c>
      <c r="AI4974">
        <v>26</v>
      </c>
      <c r="AJ4974">
        <v>82.557922389529196</v>
      </c>
      <c r="AK4974">
        <v>526</v>
      </c>
      <c r="AL4974">
        <v>0.99902192084743402</v>
      </c>
      <c r="AM4974">
        <v>0</v>
      </c>
      <c r="AN4974">
        <v>0</v>
      </c>
      <c r="AO4974">
        <v>0</v>
      </c>
      <c r="AP4974">
        <v>0</v>
      </c>
      <c r="AQ4974">
        <v>526</v>
      </c>
      <c r="AR4974">
        <v>0.99902192084743402</v>
      </c>
      <c r="AS4974">
        <v>3.5208115943671501E-3</v>
      </c>
      <c r="AT4974">
        <v>1</v>
      </c>
      <c r="AU4974">
        <v>0</v>
      </c>
      <c r="AV4974">
        <v>0</v>
      </c>
      <c r="AW4974">
        <v>526</v>
      </c>
      <c r="AX4974">
        <v>0.99902192084743402</v>
      </c>
      <c r="AY4974">
        <v>84.298509813072897</v>
      </c>
      <c r="AZ4974">
        <v>526</v>
      </c>
      <c r="BA4974">
        <v>0.99902192084743402</v>
      </c>
      <c r="BB4974">
        <v>509</v>
      </c>
      <c r="BC4974">
        <v>0.92331732071520001</v>
      </c>
      <c r="BD4974">
        <v>17</v>
      </c>
      <c r="BE4974">
        <v>7.5704600132233804E-2</v>
      </c>
      <c r="BF4974">
        <v>80.372792052921994</v>
      </c>
      <c r="BG4974">
        <v>81.631822756576895</v>
      </c>
      <c r="BH4974">
        <v>78.891954802319901</v>
      </c>
      <c r="BI4974">
        <v>77.102481520598005</v>
      </c>
    </row>
    <row r="4975" spans="1:61" x14ac:dyDescent="0.25">
      <c r="A4975" s="10" t="str">
        <f>VLOOKUP(D4975,'Index-Relations'!E:F,2,FALSE)</f>
        <v>ESG</v>
      </c>
      <c r="B4975" t="s">
        <v>3450</v>
      </c>
      <c r="C4975" s="53" t="s">
        <v>2760</v>
      </c>
      <c r="D4975" s="59" t="s">
        <v>3298</v>
      </c>
      <c r="E4975" s="59" t="s">
        <v>8391</v>
      </c>
      <c r="F4975" t="s">
        <v>1882</v>
      </c>
      <c r="G4975" t="s">
        <v>1881</v>
      </c>
      <c r="H4975" t="s">
        <v>1883</v>
      </c>
      <c r="I4975" s="52">
        <v>45659</v>
      </c>
      <c r="J4975" t="s">
        <v>2457</v>
      </c>
      <c r="K4975">
        <v>27</v>
      </c>
      <c r="L4975" s="73">
        <v>87.735995145641994</v>
      </c>
      <c r="M4975">
        <v>27</v>
      </c>
      <c r="N4975">
        <v>1</v>
      </c>
      <c r="O4975" s="73">
        <v>78.696781866742995</v>
      </c>
      <c r="P4975">
        <v>27</v>
      </c>
      <c r="Q4975">
        <v>1</v>
      </c>
      <c r="R4975">
        <v>25</v>
      </c>
      <c r="S4975">
        <v>0.99296609968397298</v>
      </c>
      <c r="T4975">
        <v>48.096252229536503</v>
      </c>
      <c r="U4975">
        <v>0.92288579021185002</v>
      </c>
      <c r="V4975">
        <v>22</v>
      </c>
      <c r="W4975">
        <v>0.13411995613708899</v>
      </c>
      <c r="X4975">
        <v>2</v>
      </c>
      <c r="Y4975">
        <v>26</v>
      </c>
      <c r="Z4975">
        <v>0.99896560603039897</v>
      </c>
      <c r="AA4975">
        <v>157.741263106009</v>
      </c>
      <c r="AB4975">
        <v>21</v>
      </c>
      <c r="AC4975">
        <v>0.81140422608143503</v>
      </c>
      <c r="AD4975">
        <v>4</v>
      </c>
      <c r="AE4975">
        <v>0.18156187360253701</v>
      </c>
      <c r="AF4975">
        <v>2</v>
      </c>
      <c r="AG4975">
        <v>7.0339003160269599E-3</v>
      </c>
      <c r="AH4975">
        <v>2.3046776347812901E-2</v>
      </c>
      <c r="AI4975">
        <v>2</v>
      </c>
      <c r="AJ4975" s="73">
        <v>89.837484299452996</v>
      </c>
      <c r="AK4975">
        <v>27</v>
      </c>
      <c r="AL4975">
        <v>1</v>
      </c>
      <c r="AM4975">
        <v>0</v>
      </c>
      <c r="AN4975">
        <v>0</v>
      </c>
      <c r="AO4975">
        <v>0</v>
      </c>
      <c r="AP4975">
        <v>0</v>
      </c>
      <c r="AQ4975">
        <v>27</v>
      </c>
      <c r="AR4975">
        <v>1</v>
      </c>
      <c r="AS4975">
        <v>0</v>
      </c>
      <c r="AT4975">
        <v>0</v>
      </c>
      <c r="AU4975">
        <v>0</v>
      </c>
      <c r="AV4975">
        <v>0</v>
      </c>
      <c r="AW4975">
        <v>27</v>
      </c>
      <c r="AX4975">
        <v>0.999999999999999</v>
      </c>
      <c r="AY4975" s="73">
        <v>87.476872134985996</v>
      </c>
      <c r="AZ4975">
        <v>27</v>
      </c>
      <c r="BA4975">
        <v>1</v>
      </c>
      <c r="BB4975">
        <v>27</v>
      </c>
      <c r="BC4975">
        <v>1</v>
      </c>
      <c r="BD4975">
        <v>0</v>
      </c>
      <c r="BE4975">
        <v>0</v>
      </c>
      <c r="BF4975">
        <v>87.735995145641994</v>
      </c>
      <c r="BG4975">
        <v>78.696781866742995</v>
      </c>
      <c r="BH4975">
        <v>87.476872134985996</v>
      </c>
      <c r="BI4975">
        <v>89.837484299452996</v>
      </c>
    </row>
    <row r="4976" spans="1:61" x14ac:dyDescent="0.25">
      <c r="A4976" s="10" t="str">
        <f>VLOOKUP(D4976,'Index-Relations'!E:F,2,FALSE)</f>
        <v>ESG</v>
      </c>
      <c r="B4976" t="s">
        <v>3450</v>
      </c>
      <c r="C4976" s="53" t="s">
        <v>2761</v>
      </c>
      <c r="D4976" s="59" t="s">
        <v>3298</v>
      </c>
      <c r="E4976" s="59" t="s">
        <v>8392</v>
      </c>
      <c r="F4976" t="s">
        <v>1882</v>
      </c>
      <c r="G4976" t="s">
        <v>1881</v>
      </c>
      <c r="H4976" t="s">
        <v>1883</v>
      </c>
      <c r="I4976" s="52">
        <v>45628</v>
      </c>
      <c r="J4976" t="s">
        <v>2457</v>
      </c>
      <c r="K4976">
        <v>27</v>
      </c>
      <c r="L4976" s="73">
        <v>87.732106303148001</v>
      </c>
      <c r="M4976">
        <v>27</v>
      </c>
      <c r="N4976">
        <v>1</v>
      </c>
      <c r="O4976" s="73">
        <v>78.641985983935001</v>
      </c>
      <c r="P4976">
        <v>27</v>
      </c>
      <c r="Q4976">
        <v>1</v>
      </c>
      <c r="R4976">
        <v>25</v>
      </c>
      <c r="S4976">
        <v>0.993020660919257</v>
      </c>
      <c r="T4976">
        <v>48.229252332822099</v>
      </c>
      <c r="U4976">
        <v>0.92519229033919004</v>
      </c>
      <c r="V4976">
        <v>22</v>
      </c>
      <c r="W4976">
        <v>0.13333101329133401</v>
      </c>
      <c r="X4976">
        <v>2</v>
      </c>
      <c r="Y4976">
        <v>26</v>
      </c>
      <c r="Z4976">
        <v>0.99901800270874896</v>
      </c>
      <c r="AA4976">
        <v>142.76313127613699</v>
      </c>
      <c r="AB4976">
        <v>21</v>
      </c>
      <c r="AC4976">
        <v>0.82784859472021699</v>
      </c>
      <c r="AD4976">
        <v>4</v>
      </c>
      <c r="AE4976">
        <v>0.16517206619903901</v>
      </c>
      <c r="AF4976">
        <v>2</v>
      </c>
      <c r="AG4976">
        <v>6.97933908074238E-3</v>
      </c>
      <c r="AH4976">
        <v>2.3269613581034899E-2</v>
      </c>
      <c r="AI4976">
        <v>2</v>
      </c>
      <c r="AJ4976" s="73">
        <v>89.833070073012905</v>
      </c>
      <c r="AK4976">
        <v>27</v>
      </c>
      <c r="AL4976">
        <v>1</v>
      </c>
      <c r="AM4976">
        <v>0</v>
      </c>
      <c r="AN4976">
        <v>0</v>
      </c>
      <c r="AO4976">
        <v>0</v>
      </c>
      <c r="AP4976">
        <v>0</v>
      </c>
      <c r="AQ4976">
        <v>27</v>
      </c>
      <c r="AR4976">
        <v>1</v>
      </c>
      <c r="AS4976">
        <v>0</v>
      </c>
      <c r="AT4976">
        <v>0</v>
      </c>
      <c r="AU4976">
        <v>0</v>
      </c>
      <c r="AV4976">
        <v>0</v>
      </c>
      <c r="AW4976">
        <v>27</v>
      </c>
      <c r="AX4976">
        <v>0.999999999999999</v>
      </c>
      <c r="AY4976" s="73">
        <v>87.504000778426999</v>
      </c>
      <c r="AZ4976">
        <v>27</v>
      </c>
      <c r="BA4976">
        <v>1</v>
      </c>
      <c r="BB4976">
        <v>27</v>
      </c>
      <c r="BC4976">
        <v>1</v>
      </c>
      <c r="BD4976">
        <v>0</v>
      </c>
      <c r="BE4976">
        <v>0</v>
      </c>
      <c r="BF4976">
        <v>87.732106303148001</v>
      </c>
      <c r="BG4976">
        <v>78.641985983935001</v>
      </c>
      <c r="BH4976">
        <v>87.504000778426999</v>
      </c>
      <c r="BI4976">
        <v>89.833070073012905</v>
      </c>
    </row>
    <row r="4977" spans="1:61" x14ac:dyDescent="0.25">
      <c r="A4977" s="10" t="str">
        <f>VLOOKUP(D4977,'Index-Relations'!E:F,2,FALSE)</f>
        <v>ESG</v>
      </c>
      <c r="B4977" t="s">
        <v>3450</v>
      </c>
      <c r="C4977" s="53" t="s">
        <v>2762</v>
      </c>
      <c r="D4977" s="59" t="s">
        <v>3298</v>
      </c>
      <c r="E4977" s="59" t="s">
        <v>8393</v>
      </c>
      <c r="F4977" t="s">
        <v>1882</v>
      </c>
      <c r="G4977" t="s">
        <v>1881</v>
      </c>
      <c r="H4977" t="s">
        <v>1883</v>
      </c>
      <c r="I4977" s="52">
        <v>45600</v>
      </c>
      <c r="J4977" t="s">
        <v>2457</v>
      </c>
      <c r="K4977">
        <v>27</v>
      </c>
      <c r="L4977" s="73">
        <v>87.771394382596</v>
      </c>
      <c r="M4977">
        <v>27</v>
      </c>
      <c r="N4977">
        <v>1</v>
      </c>
      <c r="O4977" s="73">
        <v>78.646420198382998</v>
      </c>
      <c r="P4977">
        <v>27</v>
      </c>
      <c r="Q4977">
        <v>1</v>
      </c>
      <c r="R4977">
        <v>25</v>
      </c>
      <c r="S4977">
        <v>0.99292901680511503</v>
      </c>
      <c r="T4977">
        <v>48.165702644840103</v>
      </c>
      <c r="U4977">
        <v>0.92511757250805804</v>
      </c>
      <c r="V4977">
        <v>22</v>
      </c>
      <c r="W4977">
        <v>0.131799618814949</v>
      </c>
      <c r="X4977">
        <v>2</v>
      </c>
      <c r="Y4977">
        <v>26</v>
      </c>
      <c r="Z4977">
        <v>0.99889994559089101</v>
      </c>
      <c r="AA4977">
        <v>145.43529546045599</v>
      </c>
      <c r="AB4977">
        <v>21</v>
      </c>
      <c r="AC4977">
        <v>0.82849390000291501</v>
      </c>
      <c r="AD4977">
        <v>4</v>
      </c>
      <c r="AE4977">
        <v>0.16443511680219999</v>
      </c>
      <c r="AF4977">
        <v>2</v>
      </c>
      <c r="AG4977">
        <v>7.0709831948843303E-3</v>
      </c>
      <c r="AH4977">
        <v>2.3583219484204099E-2</v>
      </c>
      <c r="AI4977">
        <v>2</v>
      </c>
      <c r="AJ4977" s="73">
        <v>89.865218386637906</v>
      </c>
      <c r="AK4977">
        <v>27</v>
      </c>
      <c r="AL4977">
        <v>1</v>
      </c>
      <c r="AM4977">
        <v>0</v>
      </c>
      <c r="AN4977">
        <v>0</v>
      </c>
      <c r="AO4977">
        <v>0</v>
      </c>
      <c r="AP4977">
        <v>0</v>
      </c>
      <c r="AQ4977">
        <v>27</v>
      </c>
      <c r="AR4977">
        <v>0.999999999999999</v>
      </c>
      <c r="AS4977">
        <v>0</v>
      </c>
      <c r="AT4977">
        <v>0</v>
      </c>
      <c r="AU4977">
        <v>0</v>
      </c>
      <c r="AV4977">
        <v>0</v>
      </c>
      <c r="AW4977">
        <v>27</v>
      </c>
      <c r="AX4977">
        <v>0.999999999999999</v>
      </c>
      <c r="AY4977" s="73">
        <v>87.555434374785904</v>
      </c>
      <c r="AZ4977">
        <v>27</v>
      </c>
      <c r="BA4977">
        <v>1</v>
      </c>
      <c r="BB4977">
        <v>27</v>
      </c>
      <c r="BC4977">
        <v>0.999999999999999</v>
      </c>
      <c r="BD4977">
        <v>0</v>
      </c>
      <c r="BE4977">
        <v>0</v>
      </c>
      <c r="BF4977">
        <v>87.771394382596</v>
      </c>
      <c r="BG4977">
        <v>78.646420198382998</v>
      </c>
      <c r="BH4977">
        <v>87.555434374785904</v>
      </c>
      <c r="BI4977">
        <v>89.865218386637906</v>
      </c>
    </row>
    <row r="4978" spans="1:61" x14ac:dyDescent="0.25">
      <c r="A4978" s="10" t="str">
        <f>VLOOKUP(D4978,'Index-Relations'!E:F,2,FALSE)</f>
        <v>ESG</v>
      </c>
      <c r="B4978" t="s">
        <v>3450</v>
      </c>
      <c r="C4978" s="53" t="s">
        <v>2763</v>
      </c>
      <c r="D4978" s="59" t="s">
        <v>3298</v>
      </c>
      <c r="E4978" s="59" t="s">
        <v>8394</v>
      </c>
      <c r="F4978" t="s">
        <v>1882</v>
      </c>
      <c r="G4978" t="s">
        <v>1881</v>
      </c>
      <c r="H4978" t="s">
        <v>1883</v>
      </c>
      <c r="I4978" s="52">
        <v>45566</v>
      </c>
      <c r="J4978" t="s">
        <v>2457</v>
      </c>
      <c r="K4978">
        <v>27</v>
      </c>
      <c r="L4978" s="73">
        <v>87.776719420768998</v>
      </c>
      <c r="M4978">
        <v>27</v>
      </c>
      <c r="N4978">
        <v>1</v>
      </c>
      <c r="O4978" s="73">
        <v>78.571854501207895</v>
      </c>
      <c r="P4978">
        <v>27</v>
      </c>
      <c r="Q4978">
        <v>1</v>
      </c>
      <c r="R4978">
        <v>25</v>
      </c>
      <c r="S4978">
        <v>0.99256125438307097</v>
      </c>
      <c r="T4978">
        <v>48.406715470019698</v>
      </c>
      <c r="U4978">
        <v>0.92361172377273804</v>
      </c>
      <c r="V4978">
        <v>22</v>
      </c>
      <c r="W4978">
        <v>0.13260622295023899</v>
      </c>
      <c r="X4978">
        <v>2</v>
      </c>
      <c r="Y4978">
        <v>26</v>
      </c>
      <c r="Z4978">
        <v>0.99897021341727499</v>
      </c>
      <c r="AA4978">
        <v>139.668676755441</v>
      </c>
      <c r="AB4978">
        <v>21</v>
      </c>
      <c r="AC4978">
        <v>0.82492039974250797</v>
      </c>
      <c r="AD4978">
        <v>4</v>
      </c>
      <c r="AE4978">
        <v>0.167640854640562</v>
      </c>
      <c r="AF4978">
        <v>2</v>
      </c>
      <c r="AG4978">
        <v>7.4387456169287504E-3</v>
      </c>
      <c r="AH4978">
        <v>2.3800447147556001E-2</v>
      </c>
      <c r="AI4978">
        <v>2</v>
      </c>
      <c r="AJ4978" s="73">
        <v>89.866684202547901</v>
      </c>
      <c r="AK4978">
        <v>27</v>
      </c>
      <c r="AL4978">
        <v>1</v>
      </c>
      <c r="AM4978">
        <v>0</v>
      </c>
      <c r="AN4978">
        <v>0</v>
      </c>
      <c r="AO4978">
        <v>0</v>
      </c>
      <c r="AP4978">
        <v>0</v>
      </c>
      <c r="AQ4978">
        <v>27</v>
      </c>
      <c r="AR4978">
        <v>1</v>
      </c>
      <c r="AS4978">
        <v>0</v>
      </c>
      <c r="AT4978">
        <v>0</v>
      </c>
      <c r="AU4978">
        <v>0</v>
      </c>
      <c r="AV4978">
        <v>0</v>
      </c>
      <c r="AW4978">
        <v>27</v>
      </c>
      <c r="AX4978">
        <v>1</v>
      </c>
      <c r="AY4978" s="73">
        <v>87.627467127157999</v>
      </c>
      <c r="AZ4978">
        <v>27</v>
      </c>
      <c r="BA4978">
        <v>1</v>
      </c>
      <c r="BB4978">
        <v>27</v>
      </c>
      <c r="BC4978">
        <v>1</v>
      </c>
      <c r="BD4978">
        <v>0</v>
      </c>
      <c r="BE4978">
        <v>0</v>
      </c>
      <c r="BF4978">
        <v>87.776719420768998</v>
      </c>
      <c r="BG4978">
        <v>78.571854501207895</v>
      </c>
      <c r="BH4978">
        <v>87.627467127157999</v>
      </c>
      <c r="BI4978">
        <v>89.866684202547901</v>
      </c>
    </row>
    <row r="4979" spans="1:61" x14ac:dyDescent="0.25">
      <c r="A4979" s="10" t="str">
        <f>VLOOKUP(D4979,'Index-Relations'!E:F,2,FALSE)</f>
        <v>ESG</v>
      </c>
      <c r="B4979" t="s">
        <v>3450</v>
      </c>
      <c r="C4979" s="53" t="s">
        <v>2764</v>
      </c>
      <c r="D4979" s="59" t="s">
        <v>3298</v>
      </c>
      <c r="E4979" s="59" t="s">
        <v>8395</v>
      </c>
      <c r="F4979" t="s">
        <v>1882</v>
      </c>
      <c r="G4979" t="s">
        <v>1881</v>
      </c>
      <c r="H4979" t="s">
        <v>1883</v>
      </c>
      <c r="I4979" s="52">
        <v>45537</v>
      </c>
      <c r="J4979" t="s">
        <v>2457</v>
      </c>
      <c r="K4979">
        <v>27</v>
      </c>
      <c r="L4979" s="73">
        <v>87.431474965358007</v>
      </c>
      <c r="M4979">
        <v>27</v>
      </c>
      <c r="N4979">
        <v>1</v>
      </c>
      <c r="O4979" s="73">
        <v>78.517419077619905</v>
      </c>
      <c r="P4979">
        <v>27</v>
      </c>
      <c r="Q4979">
        <v>1</v>
      </c>
      <c r="R4979">
        <v>25</v>
      </c>
      <c r="S4979">
        <v>0.99135604334622096</v>
      </c>
      <c r="T4979">
        <v>47.910458498500098</v>
      </c>
      <c r="U4979">
        <v>0.92451069324435298</v>
      </c>
      <c r="V4979">
        <v>22</v>
      </c>
      <c r="W4979">
        <v>0.1155350349232</v>
      </c>
      <c r="X4979">
        <v>2</v>
      </c>
      <c r="Y4979">
        <v>26</v>
      </c>
      <c r="Z4979">
        <v>0.998837521566454</v>
      </c>
      <c r="AA4979">
        <v>140.23976260643801</v>
      </c>
      <c r="AB4979">
        <v>21</v>
      </c>
      <c r="AC4979">
        <v>0.92092729457812905</v>
      </c>
      <c r="AD4979">
        <v>4</v>
      </c>
      <c r="AE4979">
        <v>7.0428748768092006E-2</v>
      </c>
      <c r="AF4979">
        <v>2</v>
      </c>
      <c r="AG4979">
        <v>8.6439566537786592E-3</v>
      </c>
      <c r="AH4979">
        <v>2.56057858578554E-2</v>
      </c>
      <c r="AI4979">
        <v>2</v>
      </c>
      <c r="AJ4979" s="73">
        <v>89.475844993395995</v>
      </c>
      <c r="AK4979">
        <v>27</v>
      </c>
      <c r="AL4979">
        <v>1</v>
      </c>
      <c r="AM4979">
        <v>0</v>
      </c>
      <c r="AN4979">
        <v>0</v>
      </c>
      <c r="AO4979">
        <v>0</v>
      </c>
      <c r="AP4979">
        <v>0</v>
      </c>
      <c r="AQ4979">
        <v>27</v>
      </c>
      <c r="AR4979">
        <v>1</v>
      </c>
      <c r="AS4979">
        <v>0</v>
      </c>
      <c r="AT4979">
        <v>0</v>
      </c>
      <c r="AU4979">
        <v>0</v>
      </c>
      <c r="AV4979">
        <v>0</v>
      </c>
      <c r="AW4979">
        <v>27</v>
      </c>
      <c r="AX4979">
        <v>0.999999999999999</v>
      </c>
      <c r="AY4979" s="73">
        <v>87.208702250429994</v>
      </c>
      <c r="AZ4979">
        <v>27</v>
      </c>
      <c r="BA4979">
        <v>1</v>
      </c>
      <c r="BB4979">
        <v>27</v>
      </c>
      <c r="BC4979">
        <v>1</v>
      </c>
      <c r="BD4979">
        <v>0</v>
      </c>
      <c r="BE4979">
        <v>0</v>
      </c>
      <c r="BF4979">
        <v>87.431474965358007</v>
      </c>
      <c r="BG4979">
        <v>78.517419077619905</v>
      </c>
      <c r="BH4979">
        <v>87.208702250429994</v>
      </c>
      <c r="BI4979">
        <v>89.475844993395995</v>
      </c>
    </row>
    <row r="4980" spans="1:61" x14ac:dyDescent="0.25">
      <c r="A4980" s="10" t="str">
        <f>VLOOKUP(D4980,'Index-Relations'!E:F,2,FALSE)</f>
        <v>ESG</v>
      </c>
      <c r="B4980" t="s">
        <v>3450</v>
      </c>
      <c r="C4980" s="53" t="s">
        <v>3350</v>
      </c>
      <c r="D4980" s="59" t="s">
        <v>3298</v>
      </c>
      <c r="E4980" s="59" t="s">
        <v>8396</v>
      </c>
      <c r="F4980" t="s">
        <v>1882</v>
      </c>
      <c r="G4980" t="s">
        <v>1881</v>
      </c>
      <c r="H4980" t="s">
        <v>1883</v>
      </c>
      <c r="I4980" s="52">
        <v>45505</v>
      </c>
      <c r="J4980" t="s">
        <v>2457</v>
      </c>
      <c r="K4980">
        <v>27</v>
      </c>
      <c r="L4980" s="73">
        <v>87.524597517871001</v>
      </c>
      <c r="M4980">
        <v>27</v>
      </c>
      <c r="N4980">
        <v>1</v>
      </c>
      <c r="O4980" s="73">
        <v>78.598078163424901</v>
      </c>
      <c r="P4980">
        <v>27</v>
      </c>
      <c r="Q4980">
        <v>1</v>
      </c>
      <c r="R4980">
        <v>25</v>
      </c>
      <c r="S4980">
        <v>0.98989430237684195</v>
      </c>
      <c r="T4980">
        <v>48.292114652040802</v>
      </c>
      <c r="U4980">
        <v>0.927881064341046</v>
      </c>
      <c r="V4980">
        <v>22</v>
      </c>
      <c r="W4980">
        <v>0.157194367311593</v>
      </c>
      <c r="X4980">
        <v>2</v>
      </c>
      <c r="Y4980">
        <v>26</v>
      </c>
      <c r="Z4980">
        <v>0.99878706223789204</v>
      </c>
      <c r="AA4980">
        <v>143.292911741399</v>
      </c>
      <c r="AB4980">
        <v>21</v>
      </c>
      <c r="AC4980">
        <v>0.91277811780093898</v>
      </c>
      <c r="AD4980">
        <v>4</v>
      </c>
      <c r="AE4980">
        <v>7.7116184575903399E-2</v>
      </c>
      <c r="AF4980">
        <v>2</v>
      </c>
      <c r="AG4980">
        <v>1.01056976231569E-2</v>
      </c>
      <c r="AH4980">
        <v>2.4241629741533498E-2</v>
      </c>
      <c r="AI4980">
        <v>2</v>
      </c>
      <c r="AJ4980" s="73">
        <v>89.537220110956</v>
      </c>
      <c r="AK4980">
        <v>27</v>
      </c>
      <c r="AL4980">
        <v>1</v>
      </c>
      <c r="AM4980">
        <v>0</v>
      </c>
      <c r="AN4980">
        <v>0</v>
      </c>
      <c r="AO4980">
        <v>0</v>
      </c>
      <c r="AP4980">
        <v>0</v>
      </c>
      <c r="AQ4980">
        <v>27</v>
      </c>
      <c r="AR4980">
        <v>1</v>
      </c>
      <c r="AS4980">
        <v>0</v>
      </c>
      <c r="AT4980">
        <v>0</v>
      </c>
      <c r="AU4980">
        <v>0</v>
      </c>
      <c r="AV4980">
        <v>0</v>
      </c>
      <c r="AW4980">
        <v>27</v>
      </c>
      <c r="AX4980">
        <v>1</v>
      </c>
      <c r="AY4980" s="73">
        <v>87.346331987358994</v>
      </c>
      <c r="AZ4980">
        <v>27</v>
      </c>
      <c r="BA4980">
        <v>1</v>
      </c>
      <c r="BB4980">
        <v>27</v>
      </c>
      <c r="BC4980">
        <v>1</v>
      </c>
      <c r="BD4980">
        <v>0</v>
      </c>
      <c r="BE4980">
        <v>0</v>
      </c>
      <c r="BF4980">
        <v>87.524597517871001</v>
      </c>
      <c r="BG4980">
        <v>78.598078163424901</v>
      </c>
      <c r="BH4980">
        <v>87.346331987358994</v>
      </c>
      <c r="BI4980">
        <v>89.537220110956</v>
      </c>
    </row>
    <row r="4981" spans="1:61" x14ac:dyDescent="0.25">
      <c r="A4981" s="10" t="str">
        <f>VLOOKUP(D4981,'Index-Relations'!E:F,2,FALSE)</f>
        <v>ESG</v>
      </c>
      <c r="B4981" t="s">
        <v>3450</v>
      </c>
      <c r="C4981" s="53" t="s">
        <v>2765</v>
      </c>
      <c r="D4981" s="59" t="s">
        <v>3298</v>
      </c>
      <c r="E4981" s="59" t="s">
        <v>8397</v>
      </c>
      <c r="F4981" t="s">
        <v>1882</v>
      </c>
      <c r="G4981" t="s">
        <v>1881</v>
      </c>
      <c r="H4981" t="s">
        <v>1883</v>
      </c>
      <c r="I4981" s="52">
        <v>45474</v>
      </c>
      <c r="J4981" t="s">
        <v>2457</v>
      </c>
      <c r="K4981">
        <v>27</v>
      </c>
      <c r="L4981" s="73">
        <v>87.605008079984003</v>
      </c>
      <c r="M4981">
        <v>27</v>
      </c>
      <c r="N4981">
        <v>1</v>
      </c>
      <c r="O4981" s="73">
        <v>78.685195563177999</v>
      </c>
      <c r="P4981">
        <v>27</v>
      </c>
      <c r="Q4981">
        <v>1</v>
      </c>
      <c r="R4981">
        <v>25</v>
      </c>
      <c r="S4981">
        <v>0.99027525630678903</v>
      </c>
      <c r="T4981">
        <v>48.549102875980203</v>
      </c>
      <c r="U4981">
        <v>0.93135378529055601</v>
      </c>
      <c r="V4981">
        <v>22</v>
      </c>
      <c r="W4981">
        <v>0.16040807788285799</v>
      </c>
      <c r="X4981">
        <v>2</v>
      </c>
      <c r="Y4981">
        <v>26</v>
      </c>
      <c r="Z4981">
        <v>0.99851578254489204</v>
      </c>
      <c r="AA4981">
        <v>151.31846710052301</v>
      </c>
      <c r="AB4981">
        <v>21</v>
      </c>
      <c r="AC4981">
        <v>0.90655286244225297</v>
      </c>
      <c r="AD4981">
        <v>4</v>
      </c>
      <c r="AE4981">
        <v>8.3722393864536199E-2</v>
      </c>
      <c r="AF4981">
        <v>2</v>
      </c>
      <c r="AG4981">
        <v>9.7247436932103096E-3</v>
      </c>
      <c r="AH4981">
        <v>2.4559098037360099E-2</v>
      </c>
      <c r="AI4981">
        <v>2</v>
      </c>
      <c r="AJ4981" s="73">
        <v>89.579110655777001</v>
      </c>
      <c r="AK4981">
        <v>27</v>
      </c>
      <c r="AL4981">
        <v>1</v>
      </c>
      <c r="AM4981">
        <v>0</v>
      </c>
      <c r="AN4981">
        <v>0</v>
      </c>
      <c r="AO4981">
        <v>0</v>
      </c>
      <c r="AP4981">
        <v>0</v>
      </c>
      <c r="AQ4981">
        <v>27</v>
      </c>
      <c r="AR4981">
        <v>0.999999999999999</v>
      </c>
      <c r="AS4981">
        <v>0</v>
      </c>
      <c r="AT4981">
        <v>0</v>
      </c>
      <c r="AU4981">
        <v>0</v>
      </c>
      <c r="AV4981">
        <v>0</v>
      </c>
      <c r="AW4981">
        <v>27</v>
      </c>
      <c r="AX4981">
        <v>1</v>
      </c>
      <c r="AY4981" s="73">
        <v>87.444274124863995</v>
      </c>
      <c r="AZ4981">
        <v>27</v>
      </c>
      <c r="BA4981">
        <v>1</v>
      </c>
      <c r="BB4981">
        <v>27</v>
      </c>
      <c r="BC4981">
        <v>0.999999999999999</v>
      </c>
      <c r="BD4981">
        <v>0</v>
      </c>
      <c r="BE4981">
        <v>0</v>
      </c>
      <c r="BF4981">
        <v>87.605008079984003</v>
      </c>
      <c r="BG4981">
        <v>78.685195563177999</v>
      </c>
      <c r="BH4981">
        <v>87.444274124863995</v>
      </c>
      <c r="BI4981">
        <v>89.579110655777001</v>
      </c>
    </row>
    <row r="4982" spans="1:61" x14ac:dyDescent="0.25">
      <c r="A4982" s="10" t="str">
        <f>VLOOKUP(D4982,'Index-Relations'!E:F,2,FALSE)</f>
        <v>ESG</v>
      </c>
      <c r="B4982" t="s">
        <v>3450</v>
      </c>
      <c r="C4982" s="53" t="s">
        <v>2766</v>
      </c>
      <c r="D4982" s="59" t="s">
        <v>3298</v>
      </c>
      <c r="E4982" s="59" t="s">
        <v>8398</v>
      </c>
      <c r="F4982" t="s">
        <v>1882</v>
      </c>
      <c r="G4982" t="s">
        <v>1881</v>
      </c>
      <c r="H4982" t="s">
        <v>1883</v>
      </c>
      <c r="I4982" s="52">
        <v>45446</v>
      </c>
      <c r="J4982" t="s">
        <v>2457</v>
      </c>
      <c r="K4982">
        <v>28</v>
      </c>
      <c r="L4982" s="73">
        <v>87.114674791517899</v>
      </c>
      <c r="M4982">
        <v>28</v>
      </c>
      <c r="N4982">
        <v>1</v>
      </c>
      <c r="O4982" s="73">
        <v>78.611429101314997</v>
      </c>
      <c r="P4982">
        <v>28</v>
      </c>
      <c r="Q4982">
        <v>1</v>
      </c>
      <c r="R4982">
        <v>26</v>
      </c>
      <c r="S4982">
        <v>0.98828502018695796</v>
      </c>
      <c r="T4982">
        <v>48.188805583795798</v>
      </c>
      <c r="U4982">
        <v>0.924385728796148</v>
      </c>
      <c r="V4982">
        <v>22</v>
      </c>
      <c r="W4982">
        <v>0.15506866052436499</v>
      </c>
      <c r="X4982">
        <v>2</v>
      </c>
      <c r="Y4982">
        <v>27</v>
      </c>
      <c r="Z4982">
        <v>0.99808645985305899</v>
      </c>
      <c r="AA4982">
        <v>146.73359771679</v>
      </c>
      <c r="AB4982">
        <v>21</v>
      </c>
      <c r="AC4982">
        <v>0.895144845418127</v>
      </c>
      <c r="AD4982">
        <v>5</v>
      </c>
      <c r="AE4982">
        <v>9.3140174768831796E-2</v>
      </c>
      <c r="AF4982">
        <v>2</v>
      </c>
      <c r="AG4982">
        <v>1.1714979813040999E-2</v>
      </c>
      <c r="AH4982">
        <v>2.0871060958464801E-2</v>
      </c>
      <c r="AI4982">
        <v>2</v>
      </c>
      <c r="AJ4982" s="73">
        <v>88.990539710613007</v>
      </c>
      <c r="AK4982">
        <v>28</v>
      </c>
      <c r="AL4982">
        <v>1</v>
      </c>
      <c r="AM4982">
        <v>0</v>
      </c>
      <c r="AN4982">
        <v>0</v>
      </c>
      <c r="AO4982">
        <v>0</v>
      </c>
      <c r="AP4982">
        <v>0</v>
      </c>
      <c r="AQ4982">
        <v>28</v>
      </c>
      <c r="AR4982">
        <v>1</v>
      </c>
      <c r="AS4982">
        <v>0</v>
      </c>
      <c r="AT4982">
        <v>0</v>
      </c>
      <c r="AU4982">
        <v>0</v>
      </c>
      <c r="AV4982">
        <v>0</v>
      </c>
      <c r="AW4982">
        <v>28</v>
      </c>
      <c r="AX4982">
        <v>1</v>
      </c>
      <c r="AY4982" s="73">
        <v>86.908781077275904</v>
      </c>
      <c r="AZ4982">
        <v>28</v>
      </c>
      <c r="BA4982">
        <v>1</v>
      </c>
      <c r="BB4982">
        <v>28</v>
      </c>
      <c r="BC4982">
        <v>1</v>
      </c>
      <c r="BD4982">
        <v>0</v>
      </c>
      <c r="BE4982">
        <v>0</v>
      </c>
      <c r="BF4982">
        <v>87.114674791517899</v>
      </c>
      <c r="BG4982">
        <v>78.611429101314997</v>
      </c>
      <c r="BH4982">
        <v>86.908781077275904</v>
      </c>
      <c r="BI4982">
        <v>88.990539710613007</v>
      </c>
    </row>
    <row r="4983" spans="1:61" x14ac:dyDescent="0.25">
      <c r="A4983" s="10" t="str">
        <f>VLOOKUP(D4983,'Index-Relations'!E:F,2,FALSE)</f>
        <v>ESG</v>
      </c>
      <c r="B4983" t="s">
        <v>3450</v>
      </c>
      <c r="C4983" s="53" t="s">
        <v>2767</v>
      </c>
      <c r="D4983" s="59" t="s">
        <v>3298</v>
      </c>
      <c r="E4983" s="59" t="s">
        <v>8399</v>
      </c>
      <c r="F4983" t="s">
        <v>1882</v>
      </c>
      <c r="G4983" t="s">
        <v>1881</v>
      </c>
      <c r="H4983" t="s">
        <v>1883</v>
      </c>
      <c r="I4983" s="52">
        <v>45414</v>
      </c>
      <c r="J4983" t="s">
        <v>2457</v>
      </c>
      <c r="K4983">
        <v>28</v>
      </c>
      <c r="L4983" s="73">
        <v>87.074088131078895</v>
      </c>
      <c r="M4983">
        <v>28</v>
      </c>
      <c r="N4983">
        <v>1</v>
      </c>
      <c r="O4983" s="73">
        <v>78.879461215554997</v>
      </c>
      <c r="P4983">
        <v>28</v>
      </c>
      <c r="Q4983">
        <v>1</v>
      </c>
      <c r="R4983">
        <v>26</v>
      </c>
      <c r="S4983">
        <v>0.98568597113428702</v>
      </c>
      <c r="T4983">
        <v>48.230968282813897</v>
      </c>
      <c r="U4983">
        <v>0.92354612484356502</v>
      </c>
      <c r="V4983">
        <v>22</v>
      </c>
      <c r="W4983">
        <v>0.16094114584594801</v>
      </c>
      <c r="X4983">
        <v>2</v>
      </c>
      <c r="Y4983">
        <v>27</v>
      </c>
      <c r="Z4983">
        <v>0.99803843381763901</v>
      </c>
      <c r="AA4983">
        <v>152.084285860021</v>
      </c>
      <c r="AB4983">
        <v>21</v>
      </c>
      <c r="AC4983">
        <v>0.89972219608786397</v>
      </c>
      <c r="AD4983">
        <v>5</v>
      </c>
      <c r="AE4983">
        <v>8.5963775046423802E-2</v>
      </c>
      <c r="AF4983">
        <v>2</v>
      </c>
      <c r="AG4983">
        <v>1.4314028865712E-2</v>
      </c>
      <c r="AH4983">
        <v>2.1691919289907099E-2</v>
      </c>
      <c r="AI4983">
        <v>2</v>
      </c>
      <c r="AJ4983" s="73">
        <v>88.851214628273993</v>
      </c>
      <c r="AK4983">
        <v>28</v>
      </c>
      <c r="AL4983">
        <v>1</v>
      </c>
      <c r="AM4983">
        <v>0</v>
      </c>
      <c r="AN4983">
        <v>0</v>
      </c>
      <c r="AO4983">
        <v>0</v>
      </c>
      <c r="AP4983">
        <v>0</v>
      </c>
      <c r="AQ4983">
        <v>28</v>
      </c>
      <c r="AR4983">
        <v>0.999999999999999</v>
      </c>
      <c r="AS4983">
        <v>0</v>
      </c>
      <c r="AT4983">
        <v>0</v>
      </c>
      <c r="AU4983">
        <v>0</v>
      </c>
      <c r="AV4983">
        <v>0</v>
      </c>
      <c r="AW4983">
        <v>28</v>
      </c>
      <c r="AX4983">
        <v>0.999999999999999</v>
      </c>
      <c r="AY4983" s="73">
        <v>86.843827410258996</v>
      </c>
      <c r="AZ4983">
        <v>28</v>
      </c>
      <c r="BA4983">
        <v>1</v>
      </c>
      <c r="BB4983">
        <v>28</v>
      </c>
      <c r="BC4983">
        <v>0.999999999999999</v>
      </c>
      <c r="BD4983">
        <v>0</v>
      </c>
      <c r="BE4983">
        <v>0</v>
      </c>
      <c r="BF4983">
        <v>87.074088131078895</v>
      </c>
      <c r="BG4983">
        <v>78.879461215554997</v>
      </c>
      <c r="BH4983">
        <v>86.843827410258996</v>
      </c>
      <c r="BI4983">
        <v>88.851214628273993</v>
      </c>
    </row>
    <row r="4984" spans="1:61" x14ac:dyDescent="0.25">
      <c r="A4984" s="10" t="str">
        <f>VLOOKUP(D4984,'Index-Relations'!E:F,2,FALSE)</f>
        <v>ESG</v>
      </c>
      <c r="B4984" t="s">
        <v>3450</v>
      </c>
      <c r="C4984" s="53" t="s">
        <v>2768</v>
      </c>
      <c r="D4984" s="59" t="s">
        <v>3298</v>
      </c>
      <c r="E4984" s="59" t="s">
        <v>8400</v>
      </c>
      <c r="F4984" t="s">
        <v>1882</v>
      </c>
      <c r="G4984" t="s">
        <v>1881</v>
      </c>
      <c r="H4984" t="s">
        <v>1883</v>
      </c>
      <c r="I4984" s="52">
        <v>45383</v>
      </c>
      <c r="J4984" t="s">
        <v>2457</v>
      </c>
      <c r="K4984">
        <v>28</v>
      </c>
      <c r="L4984">
        <v>90.685562274655496</v>
      </c>
      <c r="M4984">
        <v>28</v>
      </c>
      <c r="N4984">
        <v>1</v>
      </c>
      <c r="O4984">
        <v>81.307505493913098</v>
      </c>
      <c r="P4984">
        <v>28</v>
      </c>
      <c r="Q4984">
        <v>1</v>
      </c>
      <c r="R4984">
        <v>26</v>
      </c>
      <c r="S4984">
        <v>0.98626524088645295</v>
      </c>
      <c r="T4984">
        <v>48.305401413187397</v>
      </c>
      <c r="U4984">
        <v>0.92318869646768598</v>
      </c>
      <c r="V4984">
        <v>22</v>
      </c>
      <c r="W4984">
        <v>0.16392099174274499</v>
      </c>
      <c r="X4984">
        <v>2</v>
      </c>
      <c r="Y4984">
        <v>27</v>
      </c>
      <c r="Z4984">
        <v>0.99808109561597003</v>
      </c>
      <c r="AA4984">
        <v>149.791874438435</v>
      </c>
      <c r="AB4984">
        <v>21</v>
      </c>
      <c r="AC4984">
        <v>0.90066059503464102</v>
      </c>
      <c r="AD4984">
        <v>5</v>
      </c>
      <c r="AE4984">
        <v>8.5604645851812003E-2</v>
      </c>
      <c r="AF4984">
        <v>2</v>
      </c>
      <c r="AG4984">
        <v>1.37347591135463E-2</v>
      </c>
      <c r="AH4984">
        <v>2.2040203439962502E-2</v>
      </c>
      <c r="AI4984">
        <v>2</v>
      </c>
      <c r="AJ4984">
        <v>93.324039975190402</v>
      </c>
      <c r="AK4984">
        <v>28</v>
      </c>
      <c r="AL4984">
        <v>1</v>
      </c>
      <c r="AM4984">
        <v>0</v>
      </c>
      <c r="AN4984">
        <v>0</v>
      </c>
      <c r="AO4984">
        <v>0</v>
      </c>
      <c r="AP4984">
        <v>0</v>
      </c>
      <c r="AQ4984">
        <v>28</v>
      </c>
      <c r="AR4984">
        <v>1</v>
      </c>
      <c r="AS4984">
        <v>0</v>
      </c>
      <c r="AT4984">
        <v>0</v>
      </c>
      <c r="AU4984">
        <v>0</v>
      </c>
      <c r="AV4984">
        <v>0</v>
      </c>
      <c r="AW4984">
        <v>28</v>
      </c>
      <c r="AX4984">
        <v>1</v>
      </c>
      <c r="AY4984">
        <v>91.223254546480106</v>
      </c>
      <c r="AZ4984">
        <v>28</v>
      </c>
      <c r="BA4984">
        <v>1</v>
      </c>
      <c r="BB4984">
        <v>28</v>
      </c>
      <c r="BC4984">
        <v>1</v>
      </c>
      <c r="BD4984">
        <v>0</v>
      </c>
      <c r="BE4984">
        <v>0</v>
      </c>
      <c r="BF4984">
        <v>87.644733076725004</v>
      </c>
      <c r="BG4984">
        <v>79.070238395795997</v>
      </c>
      <c r="BH4984">
        <v>87.487284770153906</v>
      </c>
      <c r="BI4984">
        <v>89.599239153385</v>
      </c>
    </row>
    <row r="4985" spans="1:61" x14ac:dyDescent="0.25">
      <c r="A4985" s="10" t="str">
        <f>VLOOKUP(D4985,'Index-Relations'!E:F,2,FALSE)</f>
        <v>ESG</v>
      </c>
      <c r="B4985" t="s">
        <v>3450</v>
      </c>
      <c r="C4985" s="53" t="s">
        <v>2769</v>
      </c>
      <c r="D4985" s="59" t="s">
        <v>3298</v>
      </c>
      <c r="E4985" s="59" t="s">
        <v>8401</v>
      </c>
      <c r="F4985" t="s">
        <v>1882</v>
      </c>
      <c r="G4985" t="s">
        <v>1881</v>
      </c>
      <c r="H4985" t="s">
        <v>1883</v>
      </c>
      <c r="I4985" s="52">
        <v>45352</v>
      </c>
      <c r="J4985" t="s">
        <v>2457</v>
      </c>
      <c r="K4985">
        <v>28</v>
      </c>
      <c r="L4985">
        <v>90.596654697705404</v>
      </c>
      <c r="M4985">
        <v>28</v>
      </c>
      <c r="N4985">
        <v>1</v>
      </c>
      <c r="O4985">
        <v>81.1675173928042</v>
      </c>
      <c r="P4985">
        <v>28</v>
      </c>
      <c r="Q4985">
        <v>1</v>
      </c>
      <c r="R4985">
        <v>26</v>
      </c>
      <c r="S4985">
        <v>0.98654213365952403</v>
      </c>
      <c r="T4985">
        <v>48.1642252654297</v>
      </c>
      <c r="U4985">
        <v>0.91540855940087396</v>
      </c>
      <c r="V4985">
        <v>22</v>
      </c>
      <c r="W4985">
        <v>0.171050658821782</v>
      </c>
      <c r="X4985">
        <v>1</v>
      </c>
      <c r="Y4985">
        <v>27</v>
      </c>
      <c r="Z4985">
        <v>0.99804281898173997</v>
      </c>
      <c r="AA4985">
        <v>151.046479427885</v>
      </c>
      <c r="AB4985">
        <v>21</v>
      </c>
      <c r="AC4985">
        <v>0.90711813840390898</v>
      </c>
      <c r="AD4985">
        <v>5</v>
      </c>
      <c r="AE4985">
        <v>7.9423995255615096E-2</v>
      </c>
      <c r="AF4985">
        <v>2</v>
      </c>
      <c r="AG4985">
        <v>1.3457866340475501E-2</v>
      </c>
      <c r="AH4985">
        <v>3.3212031780664999E-3</v>
      </c>
      <c r="AI4985">
        <v>1</v>
      </c>
      <c r="AJ4985">
        <v>93.291234792763603</v>
      </c>
      <c r="AK4985">
        <v>28</v>
      </c>
      <c r="AL4985">
        <v>1</v>
      </c>
      <c r="AM4985">
        <v>0</v>
      </c>
      <c r="AN4985">
        <v>0</v>
      </c>
      <c r="AO4985">
        <v>0</v>
      </c>
      <c r="AP4985">
        <v>0</v>
      </c>
      <c r="AQ4985">
        <v>28</v>
      </c>
      <c r="AR4985">
        <v>1</v>
      </c>
      <c r="AS4985">
        <v>0</v>
      </c>
      <c r="AT4985">
        <v>0</v>
      </c>
      <c r="AU4985">
        <v>0</v>
      </c>
      <c r="AV4985">
        <v>0</v>
      </c>
      <c r="AW4985">
        <v>28</v>
      </c>
      <c r="AX4985">
        <v>1</v>
      </c>
      <c r="AY4985">
        <v>91.124091977754205</v>
      </c>
      <c r="AZ4985">
        <v>28</v>
      </c>
      <c r="BA4985">
        <v>1</v>
      </c>
      <c r="BB4985">
        <v>28</v>
      </c>
      <c r="BC4985">
        <v>1</v>
      </c>
      <c r="BD4985">
        <v>0</v>
      </c>
      <c r="BE4985">
        <v>0</v>
      </c>
      <c r="BF4985">
        <v>87.550848405352994</v>
      </c>
      <c r="BG4985">
        <v>78.909213907494902</v>
      </c>
      <c r="BH4985">
        <v>87.3760610897519</v>
      </c>
      <c r="BI4985">
        <v>89.581909327657002</v>
      </c>
    </row>
    <row r="4986" spans="1:61" x14ac:dyDescent="0.25">
      <c r="A4986" s="10" t="str">
        <f>VLOOKUP(D4986,'Index-Relations'!E:F,2,FALSE)</f>
        <v>ESG</v>
      </c>
      <c r="B4986" t="s">
        <v>3450</v>
      </c>
      <c r="C4986" s="53" t="s">
        <v>2770</v>
      </c>
      <c r="D4986" s="59" t="s">
        <v>3298</v>
      </c>
      <c r="E4986" s="59" t="s">
        <v>8402</v>
      </c>
      <c r="F4986" t="s">
        <v>1882</v>
      </c>
      <c r="G4986" t="s">
        <v>1881</v>
      </c>
      <c r="H4986" t="s">
        <v>1883</v>
      </c>
      <c r="I4986" s="52">
        <v>45323</v>
      </c>
      <c r="J4986" t="s">
        <v>2457</v>
      </c>
      <c r="K4986">
        <v>28</v>
      </c>
      <c r="L4986">
        <v>90.4002742420289</v>
      </c>
      <c r="M4986">
        <v>28</v>
      </c>
      <c r="N4986">
        <v>1</v>
      </c>
      <c r="O4986">
        <v>81.076321012088897</v>
      </c>
      <c r="P4986">
        <v>28</v>
      </c>
      <c r="Q4986">
        <v>1</v>
      </c>
      <c r="R4986">
        <v>26</v>
      </c>
      <c r="S4986">
        <v>0.98564023804234102</v>
      </c>
      <c r="T4986">
        <v>48.104150415346197</v>
      </c>
      <c r="U4986">
        <v>0.91418761447365304</v>
      </c>
      <c r="V4986">
        <v>22</v>
      </c>
      <c r="W4986">
        <v>0.17203424863946301</v>
      </c>
      <c r="X4986">
        <v>1</v>
      </c>
      <c r="Y4986">
        <v>27</v>
      </c>
      <c r="Z4986">
        <v>0.99799702073050001</v>
      </c>
      <c r="AA4986">
        <v>265.262692211135</v>
      </c>
      <c r="AB4986">
        <v>21</v>
      </c>
      <c r="AC4986">
        <v>0.90343979358778703</v>
      </c>
      <c r="AD4986">
        <v>5</v>
      </c>
      <c r="AE4986">
        <v>8.2200444454553906E-2</v>
      </c>
      <c r="AF4986">
        <v>2</v>
      </c>
      <c r="AG4986">
        <v>1.43597619576582E-2</v>
      </c>
      <c r="AH4986">
        <v>3.4490192540434501E-3</v>
      </c>
      <c r="AI4986">
        <v>1</v>
      </c>
      <c r="AJ4986">
        <v>93.0901728090695</v>
      </c>
      <c r="AK4986">
        <v>28</v>
      </c>
      <c r="AL4986">
        <v>1</v>
      </c>
      <c r="AM4986">
        <v>0</v>
      </c>
      <c r="AN4986">
        <v>0</v>
      </c>
      <c r="AO4986">
        <v>0</v>
      </c>
      <c r="AP4986">
        <v>0</v>
      </c>
      <c r="AQ4986">
        <v>28</v>
      </c>
      <c r="AR4986">
        <v>1</v>
      </c>
      <c r="AS4986">
        <v>0</v>
      </c>
      <c r="AT4986">
        <v>0</v>
      </c>
      <c r="AU4986">
        <v>0</v>
      </c>
      <c r="AV4986">
        <v>0</v>
      </c>
      <c r="AW4986">
        <v>28</v>
      </c>
      <c r="AX4986">
        <v>0.999999999999999</v>
      </c>
      <c r="AY4986">
        <v>90.880171388803504</v>
      </c>
      <c r="AZ4986">
        <v>28</v>
      </c>
      <c r="BA4986">
        <v>1</v>
      </c>
      <c r="BB4986">
        <v>28</v>
      </c>
      <c r="BC4986">
        <v>1</v>
      </c>
      <c r="BD4986">
        <v>0</v>
      </c>
      <c r="BE4986">
        <v>0</v>
      </c>
      <c r="BF4986">
        <v>87.343633349873002</v>
      </c>
      <c r="BG4986">
        <v>78.770250366086998</v>
      </c>
      <c r="BH4986">
        <v>87.143236357759903</v>
      </c>
      <c r="BI4986">
        <v>89.3938631404219</v>
      </c>
    </row>
    <row r="4987" spans="1:61" x14ac:dyDescent="0.25">
      <c r="A4987" s="10" t="str">
        <f>VLOOKUP(D4987,'Index-Relations'!E:F,2,FALSE)</f>
        <v>BM</v>
      </c>
      <c r="B4987" t="s">
        <v>3450</v>
      </c>
      <c r="C4987" s="53" t="s">
        <v>2760</v>
      </c>
      <c r="D4987" s="59" t="s">
        <v>3299</v>
      </c>
      <c r="E4987" s="59" t="s">
        <v>8403</v>
      </c>
      <c r="F4987" t="s">
        <v>1886</v>
      </c>
      <c r="G4987" t="s">
        <v>157</v>
      </c>
      <c r="H4987" t="s">
        <v>1887</v>
      </c>
      <c r="I4987" s="52">
        <v>45659</v>
      </c>
      <c r="J4987" t="s">
        <v>2457</v>
      </c>
      <c r="K4987">
        <v>28</v>
      </c>
      <c r="L4987" s="73">
        <v>83.758047393219002</v>
      </c>
      <c r="M4987">
        <v>28</v>
      </c>
      <c r="N4987">
        <v>1</v>
      </c>
      <c r="O4987" s="73">
        <v>74.477003301788997</v>
      </c>
      <c r="P4987">
        <v>28</v>
      </c>
      <c r="Q4987">
        <v>1</v>
      </c>
      <c r="R4987">
        <v>27</v>
      </c>
      <c r="S4987">
        <v>0.98198433274016705</v>
      </c>
      <c r="T4987">
        <v>48.642837516356401</v>
      </c>
      <c r="U4987">
        <v>0.91430485052389299</v>
      </c>
      <c r="V4987">
        <v>24</v>
      </c>
      <c r="W4987">
        <v>0.123437050394713</v>
      </c>
      <c r="X4987">
        <v>2</v>
      </c>
      <c r="Y4987">
        <v>28</v>
      </c>
      <c r="Z4987">
        <v>1</v>
      </c>
      <c r="AA4987">
        <v>186.68327100187699</v>
      </c>
      <c r="AB4987">
        <v>23</v>
      </c>
      <c r="AC4987">
        <v>0.79904189003339599</v>
      </c>
      <c r="AD4987">
        <v>4</v>
      </c>
      <c r="AE4987">
        <v>0.18294244270677101</v>
      </c>
      <c r="AF4987">
        <v>1</v>
      </c>
      <c r="AG4987">
        <v>1.8015667259831999E-2</v>
      </c>
      <c r="AH4987">
        <v>2.71657614261222E-2</v>
      </c>
      <c r="AI4987">
        <v>4</v>
      </c>
      <c r="AJ4987" s="73">
        <v>86.342896421307003</v>
      </c>
      <c r="AK4987">
        <v>28</v>
      </c>
      <c r="AL4987">
        <v>1</v>
      </c>
      <c r="AM4987">
        <v>0</v>
      </c>
      <c r="AN4987">
        <v>0</v>
      </c>
      <c r="AO4987">
        <v>0</v>
      </c>
      <c r="AP4987">
        <v>0</v>
      </c>
      <c r="AQ4987">
        <v>28</v>
      </c>
      <c r="AR4987">
        <v>0.999999999999999</v>
      </c>
      <c r="AS4987">
        <v>0</v>
      </c>
      <c r="AT4987">
        <v>0</v>
      </c>
      <c r="AU4987">
        <v>0</v>
      </c>
      <c r="AV4987">
        <v>0</v>
      </c>
      <c r="AW4987">
        <v>28</v>
      </c>
      <c r="AX4987">
        <v>1</v>
      </c>
      <c r="AY4987" s="73">
        <v>83.531427401057897</v>
      </c>
      <c r="AZ4987">
        <v>28</v>
      </c>
      <c r="BA4987">
        <v>1</v>
      </c>
      <c r="BB4987">
        <v>28</v>
      </c>
      <c r="BC4987">
        <v>0.999999999999999</v>
      </c>
      <c r="BD4987">
        <v>0</v>
      </c>
      <c r="BE4987">
        <v>0</v>
      </c>
      <c r="BF4987">
        <v>83.758047393219002</v>
      </c>
      <c r="BG4987">
        <v>74.477003301788997</v>
      </c>
      <c r="BH4987">
        <v>83.531427401057897</v>
      </c>
      <c r="BI4987">
        <v>86.342896421307003</v>
      </c>
    </row>
    <row r="4988" spans="1:61" x14ac:dyDescent="0.25">
      <c r="A4988" s="10" t="str">
        <f>VLOOKUP(D4988,'Index-Relations'!E:F,2,FALSE)</f>
        <v>BM</v>
      </c>
      <c r="B4988" t="s">
        <v>3450</v>
      </c>
      <c r="C4988" s="53" t="s">
        <v>2761</v>
      </c>
      <c r="D4988" s="59" t="s">
        <v>3299</v>
      </c>
      <c r="E4988" s="59" t="s">
        <v>8404</v>
      </c>
      <c r="F4988" t="s">
        <v>1886</v>
      </c>
      <c r="G4988" t="s">
        <v>157</v>
      </c>
      <c r="H4988" t="s">
        <v>1887</v>
      </c>
      <c r="I4988" s="52">
        <v>45628</v>
      </c>
      <c r="J4988" t="s">
        <v>2457</v>
      </c>
      <c r="K4988">
        <v>28</v>
      </c>
      <c r="L4988" s="73">
        <v>83.803152545990002</v>
      </c>
      <c r="M4988">
        <v>28</v>
      </c>
      <c r="N4988">
        <v>1</v>
      </c>
      <c r="O4988" s="73">
        <v>74.498206550657997</v>
      </c>
      <c r="P4988">
        <v>28</v>
      </c>
      <c r="Q4988">
        <v>1</v>
      </c>
      <c r="R4988">
        <v>27</v>
      </c>
      <c r="S4988">
        <v>0.982210980564174</v>
      </c>
      <c r="T4988">
        <v>48.743282345457303</v>
      </c>
      <c r="U4988">
        <v>0.91686582737841105</v>
      </c>
      <c r="V4988">
        <v>24</v>
      </c>
      <c r="W4988">
        <v>0.11933411928003999</v>
      </c>
      <c r="X4988">
        <v>2</v>
      </c>
      <c r="Y4988">
        <v>28</v>
      </c>
      <c r="Z4988">
        <v>1</v>
      </c>
      <c r="AA4988">
        <v>162.90684025158399</v>
      </c>
      <c r="AB4988">
        <v>23</v>
      </c>
      <c r="AC4988">
        <v>0.81328112574921196</v>
      </c>
      <c r="AD4988">
        <v>4</v>
      </c>
      <c r="AE4988">
        <v>0.168929854814962</v>
      </c>
      <c r="AF4988">
        <v>1</v>
      </c>
      <c r="AG4988">
        <v>1.7789019435825199E-2</v>
      </c>
      <c r="AH4988">
        <v>2.6969842796133299E-2</v>
      </c>
      <c r="AI4988">
        <v>4</v>
      </c>
      <c r="AJ4988" s="73">
        <v>86.378354745893901</v>
      </c>
      <c r="AK4988">
        <v>28</v>
      </c>
      <c r="AL4988">
        <v>1</v>
      </c>
      <c r="AM4988">
        <v>0</v>
      </c>
      <c r="AN4988">
        <v>0</v>
      </c>
      <c r="AO4988">
        <v>0</v>
      </c>
      <c r="AP4988">
        <v>0</v>
      </c>
      <c r="AQ4988">
        <v>28</v>
      </c>
      <c r="AR4988">
        <v>1</v>
      </c>
      <c r="AS4988">
        <v>0</v>
      </c>
      <c r="AT4988">
        <v>0</v>
      </c>
      <c r="AU4988">
        <v>0</v>
      </c>
      <c r="AV4988">
        <v>0</v>
      </c>
      <c r="AW4988">
        <v>28</v>
      </c>
      <c r="AX4988">
        <v>1</v>
      </c>
      <c r="AY4988" s="73">
        <v>83.598591054472905</v>
      </c>
      <c r="AZ4988">
        <v>28</v>
      </c>
      <c r="BA4988">
        <v>1</v>
      </c>
      <c r="BB4988">
        <v>28</v>
      </c>
      <c r="BC4988">
        <v>1</v>
      </c>
      <c r="BD4988">
        <v>0</v>
      </c>
      <c r="BE4988">
        <v>0</v>
      </c>
      <c r="BF4988">
        <v>83.803152545990002</v>
      </c>
      <c r="BG4988">
        <v>74.498206550657997</v>
      </c>
      <c r="BH4988">
        <v>83.598591054472905</v>
      </c>
      <c r="BI4988">
        <v>86.378354745893901</v>
      </c>
    </row>
    <row r="4989" spans="1:61" x14ac:dyDescent="0.25">
      <c r="A4989" s="10" t="str">
        <f>VLOOKUP(D4989,'Index-Relations'!E:F,2,FALSE)</f>
        <v>BM</v>
      </c>
      <c r="B4989" t="s">
        <v>3450</v>
      </c>
      <c r="C4989" s="53" t="s">
        <v>2762</v>
      </c>
      <c r="D4989" s="59" t="s">
        <v>3299</v>
      </c>
      <c r="E4989" s="59" t="s">
        <v>8405</v>
      </c>
      <c r="F4989" t="s">
        <v>1886</v>
      </c>
      <c r="G4989" t="s">
        <v>157</v>
      </c>
      <c r="H4989" t="s">
        <v>1887</v>
      </c>
      <c r="I4989" s="52">
        <v>45600</v>
      </c>
      <c r="J4989" t="s">
        <v>2457</v>
      </c>
      <c r="K4989">
        <v>28</v>
      </c>
      <c r="L4989" s="73">
        <v>83.827952748415996</v>
      </c>
      <c r="M4989">
        <v>28</v>
      </c>
      <c r="N4989">
        <v>1</v>
      </c>
      <c r="O4989" s="73">
        <v>74.487947847450997</v>
      </c>
      <c r="P4989">
        <v>28</v>
      </c>
      <c r="Q4989">
        <v>1</v>
      </c>
      <c r="R4989">
        <v>27</v>
      </c>
      <c r="S4989">
        <v>0.98226762685966296</v>
      </c>
      <c r="T4989">
        <v>48.664003289311999</v>
      </c>
      <c r="U4989">
        <v>0.91831893013566102</v>
      </c>
      <c r="V4989">
        <v>24</v>
      </c>
      <c r="W4989">
        <v>0.118119139062411</v>
      </c>
      <c r="X4989">
        <v>2</v>
      </c>
      <c r="Y4989">
        <v>28</v>
      </c>
      <c r="Z4989">
        <v>0.999999999999999</v>
      </c>
      <c r="AA4989">
        <v>165.394996786245</v>
      </c>
      <c r="AB4989">
        <v>23</v>
      </c>
      <c r="AC4989">
        <v>0.813895150239207</v>
      </c>
      <c r="AD4989">
        <v>4</v>
      </c>
      <c r="AE4989">
        <v>0.16837247662045601</v>
      </c>
      <c r="AF4989">
        <v>1</v>
      </c>
      <c r="AG4989">
        <v>1.77323731403362E-2</v>
      </c>
      <c r="AH4989">
        <v>2.71570710853393E-2</v>
      </c>
      <c r="AI4989">
        <v>4</v>
      </c>
      <c r="AJ4989" s="73">
        <v>86.397032905429995</v>
      </c>
      <c r="AK4989">
        <v>28</v>
      </c>
      <c r="AL4989">
        <v>1</v>
      </c>
      <c r="AM4989">
        <v>0</v>
      </c>
      <c r="AN4989">
        <v>0</v>
      </c>
      <c r="AO4989">
        <v>0</v>
      </c>
      <c r="AP4989">
        <v>0</v>
      </c>
      <c r="AQ4989">
        <v>28</v>
      </c>
      <c r="AR4989">
        <v>0.999999999999999</v>
      </c>
      <c r="AS4989">
        <v>0</v>
      </c>
      <c r="AT4989">
        <v>0</v>
      </c>
      <c r="AU4989">
        <v>0</v>
      </c>
      <c r="AV4989">
        <v>0</v>
      </c>
      <c r="AW4989">
        <v>28</v>
      </c>
      <c r="AX4989">
        <v>0.999999999999999</v>
      </c>
      <c r="AY4989" s="73">
        <v>83.632596591158006</v>
      </c>
      <c r="AZ4989">
        <v>28</v>
      </c>
      <c r="BA4989">
        <v>1</v>
      </c>
      <c r="BB4989">
        <v>28</v>
      </c>
      <c r="BC4989">
        <v>0.999999999999999</v>
      </c>
      <c r="BD4989">
        <v>0</v>
      </c>
      <c r="BE4989">
        <v>0</v>
      </c>
      <c r="BF4989">
        <v>83.827952748415996</v>
      </c>
      <c r="BG4989">
        <v>74.487947847450997</v>
      </c>
      <c r="BH4989">
        <v>83.632596591158006</v>
      </c>
      <c r="BI4989">
        <v>86.397032905429995</v>
      </c>
    </row>
    <row r="4990" spans="1:61" x14ac:dyDescent="0.25">
      <c r="A4990" s="10" t="str">
        <f>VLOOKUP(D4990,'Index-Relations'!E:F,2,FALSE)</f>
        <v>BM</v>
      </c>
      <c r="B4990" t="s">
        <v>3450</v>
      </c>
      <c r="C4990" s="53" t="s">
        <v>2763</v>
      </c>
      <c r="D4990" s="59" t="s">
        <v>3299</v>
      </c>
      <c r="E4990" s="59" t="s">
        <v>8406</v>
      </c>
      <c r="F4990" t="s">
        <v>1886</v>
      </c>
      <c r="G4990" t="s">
        <v>157</v>
      </c>
      <c r="H4990" t="s">
        <v>1887</v>
      </c>
      <c r="I4990" s="52">
        <v>45566</v>
      </c>
      <c r="J4990" t="s">
        <v>2457</v>
      </c>
      <c r="K4990">
        <v>28</v>
      </c>
      <c r="L4990" s="73">
        <v>83.739091924075893</v>
      </c>
      <c r="M4990">
        <v>28</v>
      </c>
      <c r="N4990">
        <v>1</v>
      </c>
      <c r="O4990" s="73">
        <v>74.331128700313002</v>
      </c>
      <c r="P4990">
        <v>28</v>
      </c>
      <c r="Q4990">
        <v>1</v>
      </c>
      <c r="R4990">
        <v>27</v>
      </c>
      <c r="S4990">
        <v>0.98104134654753605</v>
      </c>
      <c r="T4990">
        <v>48.8632665753805</v>
      </c>
      <c r="U4990">
        <v>0.91663480239578099</v>
      </c>
      <c r="V4990">
        <v>24</v>
      </c>
      <c r="W4990">
        <v>0.11874408827129899</v>
      </c>
      <c r="X4990">
        <v>2</v>
      </c>
      <c r="Y4990">
        <v>28</v>
      </c>
      <c r="Z4990">
        <v>1</v>
      </c>
      <c r="AA4990">
        <v>159.69072227557501</v>
      </c>
      <c r="AB4990">
        <v>23</v>
      </c>
      <c r="AC4990">
        <v>0.81042663295982398</v>
      </c>
      <c r="AD4990">
        <v>4</v>
      </c>
      <c r="AE4990">
        <v>0.17061471358771199</v>
      </c>
      <c r="AF4990">
        <v>1</v>
      </c>
      <c r="AG4990">
        <v>1.8958653452463201E-2</v>
      </c>
      <c r="AH4990">
        <v>2.7458046817346999E-2</v>
      </c>
      <c r="AI4990">
        <v>4</v>
      </c>
      <c r="AJ4990" s="73">
        <v>86.308555395010899</v>
      </c>
      <c r="AK4990">
        <v>28</v>
      </c>
      <c r="AL4990">
        <v>1</v>
      </c>
      <c r="AM4990">
        <v>0</v>
      </c>
      <c r="AN4990">
        <v>0</v>
      </c>
      <c r="AO4990">
        <v>0</v>
      </c>
      <c r="AP4990">
        <v>0</v>
      </c>
      <c r="AQ4990">
        <v>28</v>
      </c>
      <c r="AR4990">
        <v>1</v>
      </c>
      <c r="AS4990">
        <v>0</v>
      </c>
      <c r="AT4990">
        <v>0</v>
      </c>
      <c r="AU4990">
        <v>0</v>
      </c>
      <c r="AV4990">
        <v>0</v>
      </c>
      <c r="AW4990">
        <v>28</v>
      </c>
      <c r="AX4990">
        <v>1</v>
      </c>
      <c r="AY4990" s="73">
        <v>83.607893402773001</v>
      </c>
      <c r="AZ4990">
        <v>28</v>
      </c>
      <c r="BA4990">
        <v>1</v>
      </c>
      <c r="BB4990">
        <v>28</v>
      </c>
      <c r="BC4990">
        <v>1</v>
      </c>
      <c r="BD4990">
        <v>0</v>
      </c>
      <c r="BE4990">
        <v>0</v>
      </c>
      <c r="BF4990">
        <v>83.739091924075893</v>
      </c>
      <c r="BG4990">
        <v>74.331128700313002</v>
      </c>
      <c r="BH4990">
        <v>83.607893402773001</v>
      </c>
      <c r="BI4990">
        <v>86.308555395010899</v>
      </c>
    </row>
    <row r="4991" spans="1:61" x14ac:dyDescent="0.25">
      <c r="A4991" s="10" t="str">
        <f>VLOOKUP(D4991,'Index-Relations'!E:F,2,FALSE)</f>
        <v>BM</v>
      </c>
      <c r="B4991" t="s">
        <v>3450</v>
      </c>
      <c r="C4991" s="53" t="s">
        <v>2764</v>
      </c>
      <c r="D4991" s="59" t="s">
        <v>3299</v>
      </c>
      <c r="E4991" s="59" t="s">
        <v>8407</v>
      </c>
      <c r="F4991" t="s">
        <v>1886</v>
      </c>
      <c r="G4991" t="s">
        <v>157</v>
      </c>
      <c r="H4991" t="s">
        <v>1887</v>
      </c>
      <c r="I4991" s="52">
        <v>45537</v>
      </c>
      <c r="J4991" t="s">
        <v>2457</v>
      </c>
      <c r="K4991">
        <v>29</v>
      </c>
      <c r="L4991" s="73">
        <v>83.154342608127905</v>
      </c>
      <c r="M4991">
        <v>29</v>
      </c>
      <c r="N4991">
        <v>1</v>
      </c>
      <c r="O4991" s="73">
        <v>73.988959444439999</v>
      </c>
      <c r="P4991">
        <v>29</v>
      </c>
      <c r="Q4991">
        <v>1</v>
      </c>
      <c r="R4991">
        <v>27</v>
      </c>
      <c r="S4991">
        <v>0.97477785694163299</v>
      </c>
      <c r="T4991">
        <v>48.779336061306402</v>
      </c>
      <c r="U4991">
        <v>0.91892508495200498</v>
      </c>
      <c r="V4991">
        <v>24</v>
      </c>
      <c r="W4991">
        <v>0.118152734745005</v>
      </c>
      <c r="X4991">
        <v>2</v>
      </c>
      <c r="Y4991">
        <v>28</v>
      </c>
      <c r="Z4991">
        <v>0.99532850593415101</v>
      </c>
      <c r="AA4991">
        <v>158.864359263902</v>
      </c>
      <c r="AB4991">
        <v>23</v>
      </c>
      <c r="AC4991">
        <v>0.88149389238898401</v>
      </c>
      <c r="AD4991">
        <v>4</v>
      </c>
      <c r="AE4991">
        <v>9.3283964552648896E-2</v>
      </c>
      <c r="AF4991">
        <v>2</v>
      </c>
      <c r="AG4991">
        <v>2.5222143058366699E-2</v>
      </c>
      <c r="AH4991">
        <v>2.8736263840513799E-2</v>
      </c>
      <c r="AI4991">
        <v>4</v>
      </c>
      <c r="AJ4991" s="73">
        <v>85.716391256424004</v>
      </c>
      <c r="AK4991">
        <v>29</v>
      </c>
      <c r="AL4991">
        <v>1</v>
      </c>
      <c r="AM4991">
        <v>0</v>
      </c>
      <c r="AN4991">
        <v>0</v>
      </c>
      <c r="AO4991">
        <v>0</v>
      </c>
      <c r="AP4991">
        <v>0</v>
      </c>
      <c r="AQ4991">
        <v>29</v>
      </c>
      <c r="AR4991">
        <v>1</v>
      </c>
      <c r="AS4991">
        <v>0</v>
      </c>
      <c r="AT4991">
        <v>0</v>
      </c>
      <c r="AU4991">
        <v>0</v>
      </c>
      <c r="AV4991">
        <v>0</v>
      </c>
      <c r="AW4991">
        <v>29</v>
      </c>
      <c r="AX4991">
        <v>0.999999999999999</v>
      </c>
      <c r="AY4991" s="73">
        <v>82.987995748016999</v>
      </c>
      <c r="AZ4991">
        <v>29</v>
      </c>
      <c r="BA4991">
        <v>1</v>
      </c>
      <c r="BB4991">
        <v>29</v>
      </c>
      <c r="BC4991">
        <v>1</v>
      </c>
      <c r="BD4991">
        <v>0</v>
      </c>
      <c r="BE4991">
        <v>0</v>
      </c>
      <c r="BF4991">
        <v>83.154342608127905</v>
      </c>
      <c r="BG4991">
        <v>73.988959444439999</v>
      </c>
      <c r="BH4991">
        <v>82.987995748016999</v>
      </c>
      <c r="BI4991">
        <v>85.716391256424004</v>
      </c>
    </row>
    <row r="4992" spans="1:61" x14ac:dyDescent="0.25">
      <c r="A4992" s="10" t="str">
        <f>VLOOKUP(D4992,'Index-Relations'!E:F,2,FALSE)</f>
        <v>BM</v>
      </c>
      <c r="B4992" t="s">
        <v>3450</v>
      </c>
      <c r="C4992" s="53" t="s">
        <v>3350</v>
      </c>
      <c r="D4992" s="59" t="s">
        <v>3299</v>
      </c>
      <c r="E4992" s="59" t="s">
        <v>8408</v>
      </c>
      <c r="F4992" t="s">
        <v>1886</v>
      </c>
      <c r="G4992" t="s">
        <v>157</v>
      </c>
      <c r="H4992" t="s">
        <v>1887</v>
      </c>
      <c r="I4992" s="52">
        <v>45505</v>
      </c>
      <c r="J4992" t="s">
        <v>2457</v>
      </c>
      <c r="K4992">
        <v>29</v>
      </c>
      <c r="L4992" s="73">
        <v>82.964918803133997</v>
      </c>
      <c r="M4992">
        <v>29</v>
      </c>
      <c r="N4992">
        <v>1</v>
      </c>
      <c r="O4992" s="73">
        <v>73.824672352698897</v>
      </c>
      <c r="P4992">
        <v>29</v>
      </c>
      <c r="Q4992">
        <v>1</v>
      </c>
      <c r="R4992">
        <v>27</v>
      </c>
      <c r="S4992">
        <v>0.97088062073695203</v>
      </c>
      <c r="T4992">
        <v>49.098518817182601</v>
      </c>
      <c r="U4992">
        <v>0.92448086688840403</v>
      </c>
      <c r="V4992">
        <v>24</v>
      </c>
      <c r="W4992">
        <v>0.159935984318688</v>
      </c>
      <c r="X4992">
        <v>2</v>
      </c>
      <c r="Y4992">
        <v>28</v>
      </c>
      <c r="Z4992">
        <v>0.99515603149390697</v>
      </c>
      <c r="AA4992">
        <v>164.147287559913</v>
      </c>
      <c r="AB4992">
        <v>23</v>
      </c>
      <c r="AC4992">
        <v>0.87113478621692797</v>
      </c>
      <c r="AD4992">
        <v>4</v>
      </c>
      <c r="AE4992">
        <v>9.9745834520023696E-2</v>
      </c>
      <c r="AF4992">
        <v>2</v>
      </c>
      <c r="AG4992">
        <v>2.9119379263047699E-2</v>
      </c>
      <c r="AH4992">
        <v>2.7176029112161E-2</v>
      </c>
      <c r="AI4992">
        <v>4</v>
      </c>
      <c r="AJ4992" s="73">
        <v>85.505618431854003</v>
      </c>
      <c r="AK4992">
        <v>29</v>
      </c>
      <c r="AL4992">
        <v>1</v>
      </c>
      <c r="AM4992">
        <v>0</v>
      </c>
      <c r="AN4992">
        <v>0</v>
      </c>
      <c r="AO4992">
        <v>0</v>
      </c>
      <c r="AP4992">
        <v>0</v>
      </c>
      <c r="AQ4992">
        <v>29</v>
      </c>
      <c r="AR4992">
        <v>1</v>
      </c>
      <c r="AS4992">
        <v>0</v>
      </c>
      <c r="AT4992">
        <v>0</v>
      </c>
      <c r="AU4992">
        <v>0</v>
      </c>
      <c r="AV4992">
        <v>0</v>
      </c>
      <c r="AW4992">
        <v>29</v>
      </c>
      <c r="AX4992">
        <v>1</v>
      </c>
      <c r="AY4992" s="73">
        <v>82.844858149798</v>
      </c>
      <c r="AZ4992">
        <v>29</v>
      </c>
      <c r="BA4992">
        <v>1</v>
      </c>
      <c r="BB4992">
        <v>29</v>
      </c>
      <c r="BC4992">
        <v>1</v>
      </c>
      <c r="BD4992">
        <v>0</v>
      </c>
      <c r="BE4992">
        <v>0</v>
      </c>
      <c r="BF4992">
        <v>82.964918803133997</v>
      </c>
      <c r="BG4992">
        <v>73.824672352698897</v>
      </c>
      <c r="BH4992">
        <v>82.844858149798</v>
      </c>
      <c r="BI4992">
        <v>85.505618431854003</v>
      </c>
    </row>
    <row r="4993" spans="1:61" x14ac:dyDescent="0.25">
      <c r="A4993" s="10" t="str">
        <f>VLOOKUP(D4993,'Index-Relations'!E:F,2,FALSE)</f>
        <v>BM</v>
      </c>
      <c r="B4993" t="s">
        <v>3450</v>
      </c>
      <c r="C4993" s="53" t="s">
        <v>2765</v>
      </c>
      <c r="D4993" s="59" t="s">
        <v>3299</v>
      </c>
      <c r="E4993" s="59" t="s">
        <v>8409</v>
      </c>
      <c r="F4993" t="s">
        <v>1886</v>
      </c>
      <c r="G4993" t="s">
        <v>157</v>
      </c>
      <c r="H4993" t="s">
        <v>1887</v>
      </c>
      <c r="I4993" s="52">
        <v>45474</v>
      </c>
      <c r="J4993" t="s">
        <v>2457</v>
      </c>
      <c r="K4993">
        <v>29</v>
      </c>
      <c r="L4993" s="73">
        <v>83.222888239233001</v>
      </c>
      <c r="M4993">
        <v>29</v>
      </c>
      <c r="N4993">
        <v>1</v>
      </c>
      <c r="O4993" s="73">
        <v>74.104423154513</v>
      </c>
      <c r="P4993">
        <v>29</v>
      </c>
      <c r="Q4993">
        <v>1</v>
      </c>
      <c r="R4993">
        <v>27</v>
      </c>
      <c r="S4993">
        <v>0.97152911304478096</v>
      </c>
      <c r="T4993">
        <v>49.382845546990502</v>
      </c>
      <c r="U4993">
        <v>0.928341670763841</v>
      </c>
      <c r="V4993">
        <v>24</v>
      </c>
      <c r="W4993">
        <v>0.16357868650392399</v>
      </c>
      <c r="X4993">
        <v>2</v>
      </c>
      <c r="Y4993">
        <v>28</v>
      </c>
      <c r="Z4993">
        <v>0.99406251934962797</v>
      </c>
      <c r="AA4993">
        <v>171.905239174885</v>
      </c>
      <c r="AB4993">
        <v>23</v>
      </c>
      <c r="AC4993">
        <v>0.86653561555899705</v>
      </c>
      <c r="AD4993">
        <v>4</v>
      </c>
      <c r="AE4993">
        <v>0.104993497485784</v>
      </c>
      <c r="AF4993">
        <v>2</v>
      </c>
      <c r="AG4993">
        <v>2.8470886955218499E-2</v>
      </c>
      <c r="AH4993">
        <v>2.7492679502494899E-2</v>
      </c>
      <c r="AI4993">
        <v>4</v>
      </c>
      <c r="AJ4993" s="73">
        <v>85.708101728269995</v>
      </c>
      <c r="AK4993">
        <v>29</v>
      </c>
      <c r="AL4993">
        <v>1</v>
      </c>
      <c r="AM4993">
        <v>0</v>
      </c>
      <c r="AN4993">
        <v>0</v>
      </c>
      <c r="AO4993">
        <v>0</v>
      </c>
      <c r="AP4993">
        <v>0</v>
      </c>
      <c r="AQ4993">
        <v>29</v>
      </c>
      <c r="AR4993">
        <v>1</v>
      </c>
      <c r="AS4993">
        <v>0</v>
      </c>
      <c r="AT4993">
        <v>0</v>
      </c>
      <c r="AU4993">
        <v>0</v>
      </c>
      <c r="AV4993">
        <v>0</v>
      </c>
      <c r="AW4993">
        <v>29</v>
      </c>
      <c r="AX4993">
        <v>1</v>
      </c>
      <c r="AY4993" s="73">
        <v>83.117065283279899</v>
      </c>
      <c r="AZ4993">
        <v>29</v>
      </c>
      <c r="BA4993">
        <v>1</v>
      </c>
      <c r="BB4993">
        <v>29</v>
      </c>
      <c r="BC4993">
        <v>1</v>
      </c>
      <c r="BD4993">
        <v>0</v>
      </c>
      <c r="BE4993">
        <v>0</v>
      </c>
      <c r="BF4993">
        <v>83.222888239233001</v>
      </c>
      <c r="BG4993">
        <v>74.104423154513</v>
      </c>
      <c r="BH4993">
        <v>83.117065283279899</v>
      </c>
      <c r="BI4993">
        <v>85.708101728269995</v>
      </c>
    </row>
    <row r="4994" spans="1:61" x14ac:dyDescent="0.25">
      <c r="A4994" s="10" t="str">
        <f>VLOOKUP(D4994,'Index-Relations'!E:F,2,FALSE)</f>
        <v>BM</v>
      </c>
      <c r="B4994" t="s">
        <v>3450</v>
      </c>
      <c r="C4994" s="53" t="s">
        <v>2766</v>
      </c>
      <c r="D4994" s="59" t="s">
        <v>3299</v>
      </c>
      <c r="E4994" s="59" t="s">
        <v>8410</v>
      </c>
      <c r="F4994" t="s">
        <v>1886</v>
      </c>
      <c r="G4994" t="s">
        <v>157</v>
      </c>
      <c r="H4994" t="s">
        <v>1887</v>
      </c>
      <c r="I4994" s="52">
        <v>45446</v>
      </c>
      <c r="J4994" t="s">
        <v>2457</v>
      </c>
      <c r="K4994">
        <v>29</v>
      </c>
      <c r="L4994" s="73">
        <v>83.195635121086994</v>
      </c>
      <c r="M4994">
        <v>29</v>
      </c>
      <c r="N4994">
        <v>1</v>
      </c>
      <c r="O4994" s="73">
        <v>74.029599626547906</v>
      </c>
      <c r="P4994">
        <v>29</v>
      </c>
      <c r="Q4994">
        <v>1</v>
      </c>
      <c r="R4994">
        <v>27</v>
      </c>
      <c r="S4994">
        <v>0.97144278818785401</v>
      </c>
      <c r="T4994">
        <v>49.647679853490096</v>
      </c>
      <c r="U4994">
        <v>0.930088001847867</v>
      </c>
      <c r="V4994">
        <v>24</v>
      </c>
      <c r="W4994">
        <v>0.159536503933113</v>
      </c>
      <c r="X4994">
        <v>2</v>
      </c>
      <c r="Y4994">
        <v>28</v>
      </c>
      <c r="Z4994">
        <v>0.99333675820631295</v>
      </c>
      <c r="AA4994">
        <v>161.716916508769</v>
      </c>
      <c r="AB4994">
        <v>23</v>
      </c>
      <c r="AC4994">
        <v>0.86396743629196204</v>
      </c>
      <c r="AD4994">
        <v>4</v>
      </c>
      <c r="AE4994">
        <v>0.107475351895892</v>
      </c>
      <c r="AF4994">
        <v>2</v>
      </c>
      <c r="AG4994">
        <v>2.8557211812145301E-2</v>
      </c>
      <c r="AH4994">
        <v>2.51986325397697E-2</v>
      </c>
      <c r="AI4994">
        <v>4</v>
      </c>
      <c r="AJ4994" s="73">
        <v>85.679625561917007</v>
      </c>
      <c r="AK4994">
        <v>29</v>
      </c>
      <c r="AL4994">
        <v>1</v>
      </c>
      <c r="AM4994">
        <v>0</v>
      </c>
      <c r="AN4994">
        <v>0</v>
      </c>
      <c r="AO4994">
        <v>0</v>
      </c>
      <c r="AP4994">
        <v>0</v>
      </c>
      <c r="AQ4994">
        <v>29</v>
      </c>
      <c r="AR4994">
        <v>0.999999999999999</v>
      </c>
      <c r="AS4994">
        <v>0</v>
      </c>
      <c r="AT4994">
        <v>0</v>
      </c>
      <c r="AU4994">
        <v>0</v>
      </c>
      <c r="AV4994">
        <v>0</v>
      </c>
      <c r="AW4994">
        <v>29</v>
      </c>
      <c r="AX4994">
        <v>1</v>
      </c>
      <c r="AY4994" s="73">
        <v>83.131698270944895</v>
      </c>
      <c r="AZ4994">
        <v>29</v>
      </c>
      <c r="BA4994">
        <v>1</v>
      </c>
      <c r="BB4994">
        <v>29</v>
      </c>
      <c r="BC4994">
        <v>0.999999999999999</v>
      </c>
      <c r="BD4994">
        <v>0</v>
      </c>
      <c r="BE4994">
        <v>0</v>
      </c>
      <c r="BF4994">
        <v>83.195635121086994</v>
      </c>
      <c r="BG4994">
        <v>74.029599626547906</v>
      </c>
      <c r="BH4994">
        <v>83.131698270944895</v>
      </c>
      <c r="BI4994">
        <v>85.679625561917007</v>
      </c>
    </row>
    <row r="4995" spans="1:61" x14ac:dyDescent="0.25">
      <c r="A4995" s="10" t="str">
        <f>VLOOKUP(D4995,'Index-Relations'!E:F,2,FALSE)</f>
        <v>BM</v>
      </c>
      <c r="B4995" t="s">
        <v>3450</v>
      </c>
      <c r="C4995" s="53" t="s">
        <v>2767</v>
      </c>
      <c r="D4995" s="59" t="s">
        <v>3299</v>
      </c>
      <c r="E4995" s="59" t="s">
        <v>8411</v>
      </c>
      <c r="F4995" t="s">
        <v>1886</v>
      </c>
      <c r="G4995" t="s">
        <v>157</v>
      </c>
      <c r="H4995" t="s">
        <v>1887</v>
      </c>
      <c r="I4995" s="52">
        <v>45414</v>
      </c>
      <c r="J4995" t="s">
        <v>2457</v>
      </c>
      <c r="K4995">
        <v>29</v>
      </c>
      <c r="L4995" s="73">
        <v>83.025086277738893</v>
      </c>
      <c r="M4995">
        <v>29</v>
      </c>
      <c r="N4995">
        <v>1</v>
      </c>
      <c r="O4995" s="73">
        <v>74.176959389478995</v>
      </c>
      <c r="P4995">
        <v>29</v>
      </c>
      <c r="Q4995">
        <v>1</v>
      </c>
      <c r="R4995">
        <v>27</v>
      </c>
      <c r="S4995">
        <v>0.96562004049777495</v>
      </c>
      <c r="T4995">
        <v>49.7406283460084</v>
      </c>
      <c r="U4995">
        <v>0.92903329656002998</v>
      </c>
      <c r="V4995">
        <v>24</v>
      </c>
      <c r="W4995">
        <v>0.165983802184378</v>
      </c>
      <c r="X4995">
        <v>2</v>
      </c>
      <c r="Y4995">
        <v>28</v>
      </c>
      <c r="Z4995">
        <v>0.99317802387057097</v>
      </c>
      <c r="AA4995">
        <v>166.84303153735499</v>
      </c>
      <c r="AB4995">
        <v>23</v>
      </c>
      <c r="AC4995">
        <v>0.86558536373046002</v>
      </c>
      <c r="AD4995">
        <v>4</v>
      </c>
      <c r="AE4995">
        <v>0.10003467676731501</v>
      </c>
      <c r="AF4995">
        <v>2</v>
      </c>
      <c r="AG4995">
        <v>3.4379959502224201E-2</v>
      </c>
      <c r="AH4995">
        <v>2.61424194802315E-2</v>
      </c>
      <c r="AI4995">
        <v>4</v>
      </c>
      <c r="AJ4995" s="73">
        <v>85.413815288636002</v>
      </c>
      <c r="AK4995">
        <v>29</v>
      </c>
      <c r="AL4995">
        <v>1</v>
      </c>
      <c r="AM4995">
        <v>0</v>
      </c>
      <c r="AN4995">
        <v>0</v>
      </c>
      <c r="AO4995">
        <v>0</v>
      </c>
      <c r="AP4995">
        <v>0</v>
      </c>
      <c r="AQ4995">
        <v>29</v>
      </c>
      <c r="AR4995">
        <v>1</v>
      </c>
      <c r="AS4995">
        <v>0</v>
      </c>
      <c r="AT4995">
        <v>0</v>
      </c>
      <c r="AU4995">
        <v>0</v>
      </c>
      <c r="AV4995">
        <v>0</v>
      </c>
      <c r="AW4995">
        <v>29</v>
      </c>
      <c r="AX4995">
        <v>1</v>
      </c>
      <c r="AY4995" s="73">
        <v>82.948397970218906</v>
      </c>
      <c r="AZ4995">
        <v>29</v>
      </c>
      <c r="BA4995">
        <v>1</v>
      </c>
      <c r="BB4995">
        <v>29</v>
      </c>
      <c r="BC4995">
        <v>1</v>
      </c>
      <c r="BD4995">
        <v>0</v>
      </c>
      <c r="BE4995">
        <v>0</v>
      </c>
      <c r="BF4995">
        <v>83.025086277738893</v>
      </c>
      <c r="BG4995">
        <v>74.176959389478995</v>
      </c>
      <c r="BH4995">
        <v>82.948397970218906</v>
      </c>
      <c r="BI4995">
        <v>85.413815288636002</v>
      </c>
    </row>
    <row r="4996" spans="1:61" x14ac:dyDescent="0.25">
      <c r="A4996" s="10" t="str">
        <f>VLOOKUP(D4996,'Index-Relations'!E:F,2,FALSE)</f>
        <v>BM</v>
      </c>
      <c r="B4996" t="s">
        <v>3450</v>
      </c>
      <c r="C4996" s="53" t="s">
        <v>2768</v>
      </c>
      <c r="D4996" s="59" t="s">
        <v>3299</v>
      </c>
      <c r="E4996" s="59" t="s">
        <v>8412</v>
      </c>
      <c r="F4996" t="s">
        <v>1886</v>
      </c>
      <c r="G4996" t="s">
        <v>157</v>
      </c>
      <c r="H4996" t="s">
        <v>1887</v>
      </c>
      <c r="I4996" s="52">
        <v>45383</v>
      </c>
      <c r="J4996" t="s">
        <v>2457</v>
      </c>
      <c r="K4996">
        <v>29</v>
      </c>
      <c r="L4996">
        <v>87.960250149057401</v>
      </c>
      <c r="M4996">
        <v>29</v>
      </c>
      <c r="N4996">
        <v>1</v>
      </c>
      <c r="O4996">
        <v>76.875193621894994</v>
      </c>
      <c r="P4996">
        <v>29</v>
      </c>
      <c r="Q4996">
        <v>1</v>
      </c>
      <c r="R4996">
        <v>27</v>
      </c>
      <c r="S4996">
        <v>0.96692716798279499</v>
      </c>
      <c r="T4996">
        <v>49.828194153901997</v>
      </c>
      <c r="U4996">
        <v>0.92909495292163602</v>
      </c>
      <c r="V4996">
        <v>24</v>
      </c>
      <c r="W4996">
        <v>0.16887184689527099</v>
      </c>
      <c r="X4996">
        <v>2</v>
      </c>
      <c r="Y4996">
        <v>28</v>
      </c>
      <c r="Z4996">
        <v>0.99331863655878005</v>
      </c>
      <c r="AA4996">
        <v>165.29363160996601</v>
      </c>
      <c r="AB4996">
        <v>23</v>
      </c>
      <c r="AC4996">
        <v>0.86726637067784695</v>
      </c>
      <c r="AD4996">
        <v>4</v>
      </c>
      <c r="AE4996">
        <v>9.9660797304948395E-2</v>
      </c>
      <c r="AF4996">
        <v>2</v>
      </c>
      <c r="AG4996">
        <v>3.3072832017203999E-2</v>
      </c>
      <c r="AH4996">
        <v>2.6461822746117601E-2</v>
      </c>
      <c r="AI4996">
        <v>4</v>
      </c>
      <c r="AJ4996">
        <v>91.505538908050596</v>
      </c>
      <c r="AK4996">
        <v>29</v>
      </c>
      <c r="AL4996">
        <v>1</v>
      </c>
      <c r="AM4996">
        <v>0</v>
      </c>
      <c r="AN4996">
        <v>0</v>
      </c>
      <c r="AO4996">
        <v>0</v>
      </c>
      <c r="AP4996">
        <v>0</v>
      </c>
      <c r="AQ4996">
        <v>29</v>
      </c>
      <c r="AR4996">
        <v>0.999999999999999</v>
      </c>
      <c r="AS4996">
        <v>0</v>
      </c>
      <c r="AT4996">
        <v>0</v>
      </c>
      <c r="AU4996">
        <v>0</v>
      </c>
      <c r="AV4996">
        <v>0</v>
      </c>
      <c r="AW4996">
        <v>29</v>
      </c>
      <c r="AX4996">
        <v>0.999999999999999</v>
      </c>
      <c r="AY4996">
        <v>88.7656346433794</v>
      </c>
      <c r="AZ4996">
        <v>29</v>
      </c>
      <c r="BA4996">
        <v>1</v>
      </c>
      <c r="BB4996">
        <v>29</v>
      </c>
      <c r="BC4996">
        <v>0.999999999999999</v>
      </c>
      <c r="BD4996">
        <v>0</v>
      </c>
      <c r="BE4996">
        <v>0</v>
      </c>
      <c r="BF4996">
        <v>83.492871481993006</v>
      </c>
      <c r="BG4996">
        <v>74.422917677521895</v>
      </c>
      <c r="BH4996">
        <v>83.464792586884997</v>
      </c>
      <c r="BI4996">
        <v>85.969718527558001</v>
      </c>
    </row>
    <row r="4997" spans="1:61" x14ac:dyDescent="0.25">
      <c r="A4997" s="10" t="str">
        <f>VLOOKUP(D4997,'Index-Relations'!E:F,2,FALSE)</f>
        <v>BM</v>
      </c>
      <c r="B4997" t="s">
        <v>3450</v>
      </c>
      <c r="C4997" s="53" t="s">
        <v>2769</v>
      </c>
      <c r="D4997" s="59" t="s">
        <v>3299</v>
      </c>
      <c r="E4997" s="59" t="s">
        <v>8413</v>
      </c>
      <c r="F4997" t="s">
        <v>1886</v>
      </c>
      <c r="G4997" t="s">
        <v>157</v>
      </c>
      <c r="H4997" t="s">
        <v>1887</v>
      </c>
      <c r="I4997" s="52">
        <v>45352</v>
      </c>
      <c r="J4997" t="s">
        <v>2457</v>
      </c>
      <c r="K4997">
        <v>29</v>
      </c>
      <c r="L4997">
        <v>87.911713691391995</v>
      </c>
      <c r="M4997">
        <v>29</v>
      </c>
      <c r="N4997">
        <v>1</v>
      </c>
      <c r="O4997">
        <v>76.772509606106595</v>
      </c>
      <c r="P4997">
        <v>29</v>
      </c>
      <c r="Q4997">
        <v>1</v>
      </c>
      <c r="R4997">
        <v>27</v>
      </c>
      <c r="S4997">
        <v>0.96832543950789596</v>
      </c>
      <c r="T4997">
        <v>49.694592728893603</v>
      </c>
      <c r="U4997">
        <v>0.92097146393122398</v>
      </c>
      <c r="V4997">
        <v>24</v>
      </c>
      <c r="W4997">
        <v>0.180447946814385</v>
      </c>
      <c r="X4997">
        <v>1</v>
      </c>
      <c r="Y4997">
        <v>28</v>
      </c>
      <c r="Z4997">
        <v>0.99314135331789899</v>
      </c>
      <c r="AA4997">
        <v>166.10824883500601</v>
      </c>
      <c r="AB4997">
        <v>23</v>
      </c>
      <c r="AC4997">
        <v>0.87511940658470799</v>
      </c>
      <c r="AD4997">
        <v>4</v>
      </c>
      <c r="AE4997">
        <v>9.3206032923188201E-2</v>
      </c>
      <c r="AF4997">
        <v>2</v>
      </c>
      <c r="AG4997">
        <v>3.1674560492103702E-2</v>
      </c>
      <c r="AH4997">
        <v>3.9138037492396803E-3</v>
      </c>
      <c r="AI4997">
        <v>3</v>
      </c>
      <c r="AJ4997">
        <v>91.516126424924707</v>
      </c>
      <c r="AK4997">
        <v>29</v>
      </c>
      <c r="AL4997">
        <v>1</v>
      </c>
      <c r="AM4997">
        <v>0</v>
      </c>
      <c r="AN4997">
        <v>0</v>
      </c>
      <c r="AO4997">
        <v>0</v>
      </c>
      <c r="AP4997">
        <v>0</v>
      </c>
      <c r="AQ4997">
        <v>29</v>
      </c>
      <c r="AR4997">
        <v>1</v>
      </c>
      <c r="AS4997">
        <v>0</v>
      </c>
      <c r="AT4997">
        <v>0</v>
      </c>
      <c r="AU4997">
        <v>0</v>
      </c>
      <c r="AV4997">
        <v>0</v>
      </c>
      <c r="AW4997">
        <v>29</v>
      </c>
      <c r="AX4997">
        <v>1</v>
      </c>
      <c r="AY4997">
        <v>88.694188196821401</v>
      </c>
      <c r="AZ4997">
        <v>29</v>
      </c>
      <c r="BA4997">
        <v>1</v>
      </c>
      <c r="BB4997">
        <v>29</v>
      </c>
      <c r="BC4997">
        <v>1</v>
      </c>
      <c r="BD4997">
        <v>0</v>
      </c>
      <c r="BE4997">
        <v>0</v>
      </c>
      <c r="BF4997">
        <v>83.470996777544002</v>
      </c>
      <c r="BG4997">
        <v>74.301516847137904</v>
      </c>
      <c r="BH4997">
        <v>83.418565198894001</v>
      </c>
      <c r="BI4997">
        <v>86.025986142644996</v>
      </c>
    </row>
    <row r="4998" spans="1:61" x14ac:dyDescent="0.25">
      <c r="A4998" s="10" t="str">
        <f>VLOOKUP(D4998,'Index-Relations'!E:F,2,FALSE)</f>
        <v>BM</v>
      </c>
      <c r="B4998" t="s">
        <v>3450</v>
      </c>
      <c r="C4998" s="53" t="s">
        <v>2770</v>
      </c>
      <c r="D4998" s="59" t="s">
        <v>3299</v>
      </c>
      <c r="E4998" s="59" t="s">
        <v>8414</v>
      </c>
      <c r="F4998" t="s">
        <v>1886</v>
      </c>
      <c r="G4998" t="s">
        <v>157</v>
      </c>
      <c r="H4998" t="s">
        <v>1887</v>
      </c>
      <c r="I4998" s="52">
        <v>45323</v>
      </c>
      <c r="J4998" t="s">
        <v>2457</v>
      </c>
      <c r="K4998">
        <v>29</v>
      </c>
      <c r="L4998">
        <v>87.528727142526904</v>
      </c>
      <c r="M4998">
        <v>29</v>
      </c>
      <c r="N4998">
        <v>1</v>
      </c>
      <c r="O4998">
        <v>76.474052325843999</v>
      </c>
      <c r="P4998">
        <v>29</v>
      </c>
      <c r="Q4998">
        <v>1</v>
      </c>
      <c r="R4998">
        <v>27</v>
      </c>
      <c r="S4998">
        <v>0.96645360567154304</v>
      </c>
      <c r="T4998">
        <v>49.6665353288343</v>
      </c>
      <c r="U4998">
        <v>0.91928370147743099</v>
      </c>
      <c r="V4998">
        <v>24</v>
      </c>
      <c r="W4998">
        <v>0.18215375426621899</v>
      </c>
      <c r="X4998">
        <v>1</v>
      </c>
      <c r="Y4998">
        <v>28</v>
      </c>
      <c r="Z4998">
        <v>0.99300918626449997</v>
      </c>
      <c r="AA4998">
        <v>275.06392841848299</v>
      </c>
      <c r="AB4998">
        <v>23</v>
      </c>
      <c r="AC4998">
        <v>0.87021384255238099</v>
      </c>
      <c r="AD4998">
        <v>4</v>
      </c>
      <c r="AE4998">
        <v>9.62397631191617E-2</v>
      </c>
      <c r="AF4998">
        <v>2</v>
      </c>
      <c r="AG4998">
        <v>3.3546394328456998E-2</v>
      </c>
      <c r="AH4998">
        <v>3.54083053541555E-3</v>
      </c>
      <c r="AI4998">
        <v>2</v>
      </c>
      <c r="AJ4998">
        <v>91.168837640402501</v>
      </c>
      <c r="AK4998">
        <v>29</v>
      </c>
      <c r="AL4998">
        <v>1</v>
      </c>
      <c r="AM4998">
        <v>0</v>
      </c>
      <c r="AN4998">
        <v>0</v>
      </c>
      <c r="AO4998">
        <v>0</v>
      </c>
      <c r="AP4998">
        <v>0</v>
      </c>
      <c r="AQ4998">
        <v>29</v>
      </c>
      <c r="AR4998">
        <v>1</v>
      </c>
      <c r="AS4998">
        <v>0</v>
      </c>
      <c r="AT4998">
        <v>0</v>
      </c>
      <c r="AU4998">
        <v>0</v>
      </c>
      <c r="AV4998">
        <v>0</v>
      </c>
      <c r="AW4998">
        <v>29</v>
      </c>
      <c r="AX4998">
        <v>1</v>
      </c>
      <c r="AY4998">
        <v>88.254534132007905</v>
      </c>
      <c r="AZ4998">
        <v>29</v>
      </c>
      <c r="BA4998">
        <v>1</v>
      </c>
      <c r="BB4998">
        <v>29</v>
      </c>
      <c r="BC4998">
        <v>1</v>
      </c>
      <c r="BD4998">
        <v>0</v>
      </c>
      <c r="BE4998">
        <v>0</v>
      </c>
      <c r="BF4998">
        <v>83.054943032956999</v>
      </c>
      <c r="BG4998">
        <v>73.971041792609</v>
      </c>
      <c r="BH4998">
        <v>82.973999463190907</v>
      </c>
      <c r="BI4998">
        <v>85.644618821286002</v>
      </c>
    </row>
    <row r="4999" spans="1:61" x14ac:dyDescent="0.25">
      <c r="A4999" s="10" t="str">
        <f>VLOOKUP(D4999,'Index-Relations'!E:F,2,FALSE)</f>
        <v>BM</v>
      </c>
      <c r="B4999" t="s">
        <v>3450</v>
      </c>
      <c r="C4999" s="53" t="s">
        <v>2760</v>
      </c>
      <c r="D4999" s="59" t="s">
        <v>3110</v>
      </c>
      <c r="E4999" s="59" t="s">
        <v>8415</v>
      </c>
      <c r="F4999" t="s">
        <v>1888</v>
      </c>
      <c r="G4999" t="s">
        <v>344</v>
      </c>
      <c r="H4999" t="s">
        <v>1889</v>
      </c>
      <c r="I4999" s="52">
        <v>45658</v>
      </c>
      <c r="J4999" t="s">
        <v>2457</v>
      </c>
      <c r="K4999">
        <v>119</v>
      </c>
      <c r="L4999" s="73">
        <v>80.041792456258904</v>
      </c>
      <c r="M4999">
        <v>109</v>
      </c>
      <c r="N4999">
        <v>0.99384230993497702</v>
      </c>
      <c r="O4999" s="73">
        <v>77.556395000630999</v>
      </c>
      <c r="P4999">
        <v>109</v>
      </c>
      <c r="Q4999">
        <v>0.99384230993497702</v>
      </c>
      <c r="R4999">
        <v>101</v>
      </c>
      <c r="S4999">
        <v>0.98491285949797602</v>
      </c>
      <c r="T4999">
        <v>38.601512330344796</v>
      </c>
      <c r="U4999">
        <v>0.79188606076141299</v>
      </c>
      <c r="V4999">
        <v>80</v>
      </c>
      <c r="W4999">
        <v>8.27685246790381E-2</v>
      </c>
      <c r="X4999">
        <v>5</v>
      </c>
      <c r="Y4999">
        <v>118</v>
      </c>
      <c r="Z4999">
        <v>0.99975971613523595</v>
      </c>
      <c r="AA4999">
        <v>88.833411087772504</v>
      </c>
      <c r="AB4999">
        <v>107</v>
      </c>
      <c r="AC4999">
        <v>0.98275717850070299</v>
      </c>
      <c r="AD4999">
        <v>11</v>
      </c>
      <c r="AE4999">
        <v>1.7002537634533198E-2</v>
      </c>
      <c r="AF4999">
        <v>1</v>
      </c>
      <c r="AG4999">
        <v>2.40283864763789E-4</v>
      </c>
      <c r="AH4999">
        <v>1.0904840858215799E-2</v>
      </c>
      <c r="AI4999">
        <v>9</v>
      </c>
      <c r="AJ4999" s="73">
        <v>78.623201895609895</v>
      </c>
      <c r="AK4999">
        <v>109</v>
      </c>
      <c r="AL4999">
        <v>0.99384230993497702</v>
      </c>
      <c r="AM4999">
        <v>0</v>
      </c>
      <c r="AN4999">
        <v>0</v>
      </c>
      <c r="AO4999">
        <v>0</v>
      </c>
      <c r="AP4999">
        <v>0</v>
      </c>
      <c r="AQ4999">
        <v>117</v>
      </c>
      <c r="AR4999">
        <v>0.99761169216004697</v>
      </c>
      <c r="AS4999">
        <v>1.87951605274226E-2</v>
      </c>
      <c r="AT4999">
        <v>1</v>
      </c>
      <c r="AU4999">
        <v>0</v>
      </c>
      <c r="AV4999">
        <v>0</v>
      </c>
      <c r="AW4999">
        <v>117</v>
      </c>
      <c r="AX4999">
        <v>0.99761169216004697</v>
      </c>
      <c r="AY4999" s="73">
        <v>81.097960148965996</v>
      </c>
      <c r="AZ4999">
        <v>109</v>
      </c>
      <c r="BA4999">
        <v>0.99384230993497702</v>
      </c>
      <c r="BB4999">
        <v>117</v>
      </c>
      <c r="BC4999">
        <v>0.99761169216004697</v>
      </c>
      <c r="BD4999">
        <v>0</v>
      </c>
      <c r="BE4999">
        <v>0</v>
      </c>
      <c r="BF4999">
        <v>80.041792456258904</v>
      </c>
      <c r="BG4999">
        <v>77.556395000630999</v>
      </c>
      <c r="BH4999">
        <v>81.097960148965996</v>
      </c>
      <c r="BI4999">
        <v>78.623201895609895</v>
      </c>
    </row>
    <row r="5000" spans="1:61" x14ac:dyDescent="0.25">
      <c r="A5000" s="10" t="str">
        <f>VLOOKUP(D5000,'Index-Relations'!E:F,2,FALSE)</f>
        <v>BM</v>
      </c>
      <c r="B5000" t="s">
        <v>3450</v>
      </c>
      <c r="C5000" s="53" t="s">
        <v>2761</v>
      </c>
      <c r="D5000" s="59" t="s">
        <v>3110</v>
      </c>
      <c r="E5000" s="59" t="s">
        <v>8416</v>
      </c>
      <c r="F5000" t="s">
        <v>1888</v>
      </c>
      <c r="G5000" t="s">
        <v>344</v>
      </c>
      <c r="H5000" t="s">
        <v>1889</v>
      </c>
      <c r="I5000" s="52">
        <v>45628</v>
      </c>
      <c r="J5000" t="s">
        <v>2457</v>
      </c>
      <c r="K5000">
        <v>119</v>
      </c>
      <c r="L5000" s="73">
        <v>80.0928793961249</v>
      </c>
      <c r="M5000">
        <v>109</v>
      </c>
      <c r="N5000">
        <v>0.99388522771738097</v>
      </c>
      <c r="O5000" s="73">
        <v>77.534867857650895</v>
      </c>
      <c r="P5000">
        <v>109</v>
      </c>
      <c r="Q5000">
        <v>0.99388522771738097</v>
      </c>
      <c r="R5000">
        <v>101</v>
      </c>
      <c r="S5000">
        <v>0.984559050835493</v>
      </c>
      <c r="T5000">
        <v>38.671287872434498</v>
      </c>
      <c r="U5000">
        <v>0.76260254526851401</v>
      </c>
      <c r="V5000">
        <v>80</v>
      </c>
      <c r="W5000">
        <v>9.2659714644684602E-2</v>
      </c>
      <c r="X5000">
        <v>5</v>
      </c>
      <c r="Y5000">
        <v>117</v>
      </c>
      <c r="Z5000">
        <v>0.99929348425057996</v>
      </c>
      <c r="AA5000">
        <v>77.256635603713406</v>
      </c>
      <c r="AB5000">
        <v>106</v>
      </c>
      <c r="AC5000">
        <v>0.982894356515567</v>
      </c>
      <c r="AD5000">
        <v>9</v>
      </c>
      <c r="AE5000">
        <v>1.5366950352403199E-2</v>
      </c>
      <c r="AF5000">
        <v>4</v>
      </c>
      <c r="AG5000">
        <v>1.7386931320293099E-3</v>
      </c>
      <c r="AH5000">
        <v>1.44437595220298E-2</v>
      </c>
      <c r="AI5000">
        <v>9</v>
      </c>
      <c r="AJ5000" s="73">
        <v>78.788569541992004</v>
      </c>
      <c r="AK5000">
        <v>109</v>
      </c>
      <c r="AL5000">
        <v>0.99388522771738097</v>
      </c>
      <c r="AM5000">
        <v>0</v>
      </c>
      <c r="AN5000">
        <v>0</v>
      </c>
      <c r="AO5000">
        <v>0</v>
      </c>
      <c r="AP5000">
        <v>0</v>
      </c>
      <c r="AQ5000">
        <v>117</v>
      </c>
      <c r="AR5000">
        <v>0.99775394675973605</v>
      </c>
      <c r="AS5000">
        <v>1.8847846100392099E-2</v>
      </c>
      <c r="AT5000">
        <v>1</v>
      </c>
      <c r="AU5000">
        <v>0</v>
      </c>
      <c r="AV5000">
        <v>0</v>
      </c>
      <c r="AW5000">
        <v>117</v>
      </c>
      <c r="AX5000">
        <v>0.99775394675973605</v>
      </c>
      <c r="AY5000" s="73">
        <v>81.142010403598903</v>
      </c>
      <c r="AZ5000">
        <v>109</v>
      </c>
      <c r="BA5000">
        <v>0.99388522771738097</v>
      </c>
      <c r="BB5000">
        <v>117</v>
      </c>
      <c r="BC5000">
        <v>0.99775394675973605</v>
      </c>
      <c r="BD5000">
        <v>0</v>
      </c>
      <c r="BE5000">
        <v>0</v>
      </c>
      <c r="BF5000">
        <v>80.0928793961249</v>
      </c>
      <c r="BG5000">
        <v>77.534867857650895</v>
      </c>
      <c r="BH5000">
        <v>81.142010403598903</v>
      </c>
      <c r="BI5000">
        <v>78.788569541992004</v>
      </c>
    </row>
    <row r="5001" spans="1:61" x14ac:dyDescent="0.25">
      <c r="A5001" s="10" t="str">
        <f>VLOOKUP(D5001,'Index-Relations'!E:F,2,FALSE)</f>
        <v>BM</v>
      </c>
      <c r="B5001" t="s">
        <v>3450</v>
      </c>
      <c r="C5001" s="53" t="s">
        <v>2762</v>
      </c>
      <c r="D5001" s="59" t="s">
        <v>3110</v>
      </c>
      <c r="E5001" s="59" t="s">
        <v>8417</v>
      </c>
      <c r="F5001" t="s">
        <v>1888</v>
      </c>
      <c r="G5001" t="s">
        <v>344</v>
      </c>
      <c r="H5001" t="s">
        <v>1889</v>
      </c>
      <c r="I5001" s="52">
        <v>45597</v>
      </c>
      <c r="J5001" t="s">
        <v>2457</v>
      </c>
      <c r="K5001">
        <v>121</v>
      </c>
      <c r="L5001" s="73">
        <v>80.375461508084001</v>
      </c>
      <c r="M5001">
        <v>111</v>
      </c>
      <c r="N5001">
        <v>0.99418637934743703</v>
      </c>
      <c r="O5001" s="73">
        <v>77.815580289158007</v>
      </c>
      <c r="P5001">
        <v>111</v>
      </c>
      <c r="Q5001">
        <v>0.99418637934743703</v>
      </c>
      <c r="R5001">
        <v>102</v>
      </c>
      <c r="S5001">
        <v>0.98383267128157004</v>
      </c>
      <c r="T5001">
        <v>38.710297711120504</v>
      </c>
      <c r="U5001">
        <v>0.75147099646523396</v>
      </c>
      <c r="V5001">
        <v>81</v>
      </c>
      <c r="W5001">
        <v>8.8922015293156603E-2</v>
      </c>
      <c r="X5001">
        <v>5</v>
      </c>
      <c r="Y5001">
        <v>117</v>
      </c>
      <c r="Z5001">
        <v>0.99832425835157601</v>
      </c>
      <c r="AA5001">
        <v>86.597766206647194</v>
      </c>
      <c r="AB5001">
        <v>106</v>
      </c>
      <c r="AC5001">
        <v>0.98167825572229495</v>
      </c>
      <c r="AD5001">
        <v>11</v>
      </c>
      <c r="AE5001">
        <v>1.6646002629280801E-2</v>
      </c>
      <c r="AF5001">
        <v>4</v>
      </c>
      <c r="AG5001">
        <v>1.6757416484238499E-3</v>
      </c>
      <c r="AH5001">
        <v>4.75911807385355E-2</v>
      </c>
      <c r="AI5001">
        <v>9</v>
      </c>
      <c r="AJ5001" s="73">
        <v>78.895299018111999</v>
      </c>
      <c r="AK5001">
        <v>111</v>
      </c>
      <c r="AL5001">
        <v>0.99418637934743703</v>
      </c>
      <c r="AM5001">
        <v>0</v>
      </c>
      <c r="AN5001">
        <v>0</v>
      </c>
      <c r="AO5001">
        <v>0</v>
      </c>
      <c r="AP5001">
        <v>0</v>
      </c>
      <c r="AQ5001">
        <v>119</v>
      </c>
      <c r="AR5001">
        <v>0.99793004011542596</v>
      </c>
      <c r="AS5001">
        <v>1.5916948723428501E-2</v>
      </c>
      <c r="AT5001">
        <v>1</v>
      </c>
      <c r="AU5001">
        <v>0</v>
      </c>
      <c r="AV5001">
        <v>0</v>
      </c>
      <c r="AW5001">
        <v>119</v>
      </c>
      <c r="AX5001">
        <v>0.99793004011542596</v>
      </c>
      <c r="AY5001" s="73">
        <v>81.596984861208995</v>
      </c>
      <c r="AZ5001">
        <v>111</v>
      </c>
      <c r="BA5001">
        <v>0.99418637934743703</v>
      </c>
      <c r="BB5001">
        <v>119</v>
      </c>
      <c r="BC5001">
        <v>0.99793004011542596</v>
      </c>
      <c r="BD5001">
        <v>0</v>
      </c>
      <c r="BE5001">
        <v>0</v>
      </c>
      <c r="BF5001">
        <v>80.375461508084001</v>
      </c>
      <c r="BG5001">
        <v>77.815580289158007</v>
      </c>
      <c r="BH5001">
        <v>81.596984861208995</v>
      </c>
      <c r="BI5001">
        <v>78.895299018111999</v>
      </c>
    </row>
    <row r="5002" spans="1:61" x14ac:dyDescent="0.25">
      <c r="A5002" s="10" t="str">
        <f>VLOOKUP(D5002,'Index-Relations'!E:F,2,FALSE)</f>
        <v>BM</v>
      </c>
      <c r="B5002" t="s">
        <v>3450</v>
      </c>
      <c r="C5002" s="53" t="s">
        <v>2763</v>
      </c>
      <c r="D5002" s="59" t="s">
        <v>3110</v>
      </c>
      <c r="E5002" s="59" t="s">
        <v>8418</v>
      </c>
      <c r="F5002" t="s">
        <v>1888</v>
      </c>
      <c r="G5002" t="s">
        <v>344</v>
      </c>
      <c r="H5002" t="s">
        <v>1889</v>
      </c>
      <c r="I5002" s="52">
        <v>45566</v>
      </c>
      <c r="J5002" t="s">
        <v>2457</v>
      </c>
      <c r="K5002">
        <v>121</v>
      </c>
      <c r="L5002" s="73">
        <v>80.348907359094</v>
      </c>
      <c r="M5002">
        <v>111</v>
      </c>
      <c r="N5002">
        <v>0.99419669199768101</v>
      </c>
      <c r="O5002" s="73">
        <v>77.810181293215905</v>
      </c>
      <c r="P5002">
        <v>111</v>
      </c>
      <c r="Q5002">
        <v>0.99419669199768101</v>
      </c>
      <c r="R5002">
        <v>102</v>
      </c>
      <c r="S5002">
        <v>0.98324177380865496</v>
      </c>
      <c r="T5002">
        <v>38.908462068781603</v>
      </c>
      <c r="U5002">
        <v>0.75011029832321297</v>
      </c>
      <c r="V5002">
        <v>79</v>
      </c>
      <c r="W5002">
        <v>8.8108802503053502E-2</v>
      </c>
      <c r="X5002">
        <v>5</v>
      </c>
      <c r="Y5002">
        <v>115</v>
      </c>
      <c r="Z5002">
        <v>0.99590937441859795</v>
      </c>
      <c r="AA5002">
        <v>85.934296092393296</v>
      </c>
      <c r="AB5002">
        <v>104</v>
      </c>
      <c r="AC5002">
        <v>0.97848291040173896</v>
      </c>
      <c r="AD5002">
        <v>11</v>
      </c>
      <c r="AE5002">
        <v>1.7426464016859301E-2</v>
      </c>
      <c r="AF5002">
        <v>6</v>
      </c>
      <c r="AG5002">
        <v>4.0906255814009002E-3</v>
      </c>
      <c r="AH5002">
        <v>1.2016081020192E-2</v>
      </c>
      <c r="AI5002">
        <v>9</v>
      </c>
      <c r="AJ5002" s="73">
        <v>78.889882763949998</v>
      </c>
      <c r="AK5002">
        <v>111</v>
      </c>
      <c r="AL5002">
        <v>0.99419669199768101</v>
      </c>
      <c r="AM5002">
        <v>0</v>
      </c>
      <c r="AN5002">
        <v>0</v>
      </c>
      <c r="AO5002">
        <v>0</v>
      </c>
      <c r="AP5002">
        <v>0</v>
      </c>
      <c r="AQ5002">
        <v>119</v>
      </c>
      <c r="AR5002">
        <v>0.99789255540695598</v>
      </c>
      <c r="AS5002">
        <v>1.45246794285085E-2</v>
      </c>
      <c r="AT5002">
        <v>1</v>
      </c>
      <c r="AU5002">
        <v>0</v>
      </c>
      <c r="AV5002">
        <v>0</v>
      </c>
      <c r="AW5002">
        <v>119</v>
      </c>
      <c r="AX5002">
        <v>0.99789255540695598</v>
      </c>
      <c r="AY5002" s="73">
        <v>81.531600815337001</v>
      </c>
      <c r="AZ5002">
        <v>111</v>
      </c>
      <c r="BA5002">
        <v>0.99419669199768101</v>
      </c>
      <c r="BB5002">
        <v>119</v>
      </c>
      <c r="BC5002">
        <v>0.99789255540695598</v>
      </c>
      <c r="BD5002">
        <v>0</v>
      </c>
      <c r="BE5002">
        <v>0</v>
      </c>
      <c r="BF5002">
        <v>80.348907359094</v>
      </c>
      <c r="BG5002">
        <v>77.810181293215905</v>
      </c>
      <c r="BH5002">
        <v>81.531600815337001</v>
      </c>
      <c r="BI5002">
        <v>78.889882763949998</v>
      </c>
    </row>
    <row r="5003" spans="1:61" x14ac:dyDescent="0.25">
      <c r="A5003" s="10" t="str">
        <f>VLOOKUP(D5003,'Index-Relations'!E:F,2,FALSE)</f>
        <v>BM</v>
      </c>
      <c r="B5003" t="s">
        <v>3450</v>
      </c>
      <c r="C5003" s="53" t="s">
        <v>2764</v>
      </c>
      <c r="D5003" s="59" t="s">
        <v>3110</v>
      </c>
      <c r="E5003" s="59" t="s">
        <v>8419</v>
      </c>
      <c r="F5003" t="s">
        <v>1888</v>
      </c>
      <c r="G5003" t="s">
        <v>344</v>
      </c>
      <c r="H5003" t="s">
        <v>1889</v>
      </c>
      <c r="I5003" s="52">
        <v>45537</v>
      </c>
      <c r="J5003" t="s">
        <v>2457</v>
      </c>
      <c r="K5003">
        <v>118</v>
      </c>
      <c r="L5003" s="73">
        <v>80.140346539340996</v>
      </c>
      <c r="M5003">
        <v>112</v>
      </c>
      <c r="N5003">
        <v>0.99677488782094004</v>
      </c>
      <c r="O5003" s="73">
        <v>77.248912797767005</v>
      </c>
      <c r="P5003">
        <v>112</v>
      </c>
      <c r="Q5003">
        <v>0.99677488782094004</v>
      </c>
      <c r="R5003">
        <v>99</v>
      </c>
      <c r="S5003">
        <v>0.98471777603714505</v>
      </c>
      <c r="T5003">
        <v>38.5524333396556</v>
      </c>
      <c r="U5003">
        <v>0.76597040006035999</v>
      </c>
      <c r="V5003">
        <v>81</v>
      </c>
      <c r="W5003">
        <v>9.3857500657206397E-2</v>
      </c>
      <c r="X5003">
        <v>6</v>
      </c>
      <c r="Y5003">
        <v>115</v>
      </c>
      <c r="Z5003">
        <v>0.99736835973791504</v>
      </c>
      <c r="AA5003">
        <v>89.0923726862367</v>
      </c>
      <c r="AB5003">
        <v>103</v>
      </c>
      <c r="AC5003">
        <v>0.97919742149602695</v>
      </c>
      <c r="AD5003">
        <v>12</v>
      </c>
      <c r="AE5003">
        <v>1.8170938241888899E-2</v>
      </c>
      <c r="AF5003">
        <v>3</v>
      </c>
      <c r="AG5003">
        <v>2.6316402620841302E-3</v>
      </c>
      <c r="AH5003">
        <v>1.1913163740008101E-2</v>
      </c>
      <c r="AI5003">
        <v>10</v>
      </c>
      <c r="AJ5003" s="73">
        <v>78.871797362229003</v>
      </c>
      <c r="AK5003">
        <v>112</v>
      </c>
      <c r="AL5003">
        <v>0.99677488782094004</v>
      </c>
      <c r="AM5003">
        <v>0</v>
      </c>
      <c r="AN5003">
        <v>0</v>
      </c>
      <c r="AO5003">
        <v>0</v>
      </c>
      <c r="AP5003">
        <v>0</v>
      </c>
      <c r="AQ5003">
        <v>114</v>
      </c>
      <c r="AR5003">
        <v>0.99802932429123703</v>
      </c>
      <c r="AS5003">
        <v>1.6441922688668599E-2</v>
      </c>
      <c r="AT5003">
        <v>1</v>
      </c>
      <c r="AU5003">
        <v>0</v>
      </c>
      <c r="AV5003">
        <v>0</v>
      </c>
      <c r="AW5003">
        <v>115</v>
      </c>
      <c r="AX5003">
        <v>0.99811290726840496</v>
      </c>
      <c r="AY5003" s="73">
        <v>81.445783383733996</v>
      </c>
      <c r="AZ5003">
        <v>112</v>
      </c>
      <c r="BA5003">
        <v>0.99677488782094004</v>
      </c>
      <c r="BB5003">
        <v>114</v>
      </c>
      <c r="BC5003">
        <v>0.99802932429123703</v>
      </c>
      <c r="BD5003">
        <v>0</v>
      </c>
      <c r="BE5003">
        <v>0</v>
      </c>
      <c r="BF5003">
        <v>80.140346539340996</v>
      </c>
      <c r="BG5003">
        <v>77.248912797767005</v>
      </c>
      <c r="BH5003">
        <v>81.445783383733996</v>
      </c>
      <c r="BI5003">
        <v>78.871797362229003</v>
      </c>
    </row>
    <row r="5004" spans="1:61" x14ac:dyDescent="0.25">
      <c r="A5004" s="10" t="str">
        <f>VLOOKUP(D5004,'Index-Relations'!E:F,2,FALSE)</f>
        <v>BM</v>
      </c>
      <c r="B5004" t="s">
        <v>3450</v>
      </c>
      <c r="C5004" s="53" t="s">
        <v>3350</v>
      </c>
      <c r="D5004" s="59" t="s">
        <v>3110</v>
      </c>
      <c r="E5004" s="59" t="s">
        <v>8420</v>
      </c>
      <c r="F5004" t="s">
        <v>1888</v>
      </c>
      <c r="G5004" t="s">
        <v>344</v>
      </c>
      <c r="H5004" t="s">
        <v>1889</v>
      </c>
      <c r="I5004" s="52">
        <v>45505</v>
      </c>
      <c r="J5004" t="s">
        <v>2457</v>
      </c>
      <c r="K5004">
        <v>119</v>
      </c>
      <c r="L5004" s="73">
        <v>80.034992296782903</v>
      </c>
      <c r="M5004">
        <v>113</v>
      </c>
      <c r="N5004">
        <v>0.99675448373115305</v>
      </c>
      <c r="O5004" s="73">
        <v>77.161623857370003</v>
      </c>
      <c r="P5004">
        <v>113</v>
      </c>
      <c r="Q5004">
        <v>0.99675448373115305</v>
      </c>
      <c r="R5004">
        <v>100</v>
      </c>
      <c r="S5004">
        <v>0.98426919759581699</v>
      </c>
      <c r="T5004">
        <v>38.894724338270997</v>
      </c>
      <c r="U5004">
        <v>0.77584923037369502</v>
      </c>
      <c r="V5004">
        <v>81</v>
      </c>
      <c r="W5004">
        <v>0.11101135119767799</v>
      </c>
      <c r="X5004">
        <v>7</v>
      </c>
      <c r="Y5004">
        <v>115</v>
      </c>
      <c r="Z5004">
        <v>0.996587332260088</v>
      </c>
      <c r="AA5004">
        <v>93.875123460306497</v>
      </c>
      <c r="AB5004">
        <v>103</v>
      </c>
      <c r="AC5004">
        <v>0.97807957377384502</v>
      </c>
      <c r="AD5004">
        <v>12</v>
      </c>
      <c r="AE5004">
        <v>1.8507758486242899E-2</v>
      </c>
      <c r="AF5004">
        <v>4</v>
      </c>
      <c r="AG5004">
        <v>3.41266773991133E-3</v>
      </c>
      <c r="AH5004">
        <v>1.15216700499082E-2</v>
      </c>
      <c r="AI5004">
        <v>11</v>
      </c>
      <c r="AJ5004" s="73">
        <v>78.949228263197</v>
      </c>
      <c r="AK5004">
        <v>113</v>
      </c>
      <c r="AL5004">
        <v>0.99675448373115305</v>
      </c>
      <c r="AM5004">
        <v>0</v>
      </c>
      <c r="AN5004">
        <v>0</v>
      </c>
      <c r="AO5004">
        <v>0</v>
      </c>
      <c r="AP5004">
        <v>0</v>
      </c>
      <c r="AQ5004">
        <v>115</v>
      </c>
      <c r="AR5004">
        <v>0.99805567177414201</v>
      </c>
      <c r="AS5004">
        <v>1.6017150983035602E-2</v>
      </c>
      <c r="AT5004">
        <v>1</v>
      </c>
      <c r="AU5004">
        <v>0</v>
      </c>
      <c r="AV5004">
        <v>0</v>
      </c>
      <c r="AW5004">
        <v>116</v>
      </c>
      <c r="AX5004">
        <v>0.99812822037405002</v>
      </c>
      <c r="AY5004" s="73">
        <v>81.177061798677897</v>
      </c>
      <c r="AZ5004">
        <v>113</v>
      </c>
      <c r="BA5004">
        <v>0.99675448373115305</v>
      </c>
      <c r="BB5004">
        <v>115</v>
      </c>
      <c r="BC5004">
        <v>0.99805567177414201</v>
      </c>
      <c r="BD5004">
        <v>0</v>
      </c>
      <c r="BE5004">
        <v>0</v>
      </c>
      <c r="BF5004">
        <v>80.034992296782903</v>
      </c>
      <c r="BG5004">
        <v>77.161623857370003</v>
      </c>
      <c r="BH5004">
        <v>81.177061798677897</v>
      </c>
      <c r="BI5004">
        <v>78.949228263197</v>
      </c>
    </row>
    <row r="5005" spans="1:61" x14ac:dyDescent="0.25">
      <c r="A5005" s="10" t="str">
        <f>VLOOKUP(D5005,'Index-Relations'!E:F,2,FALSE)</f>
        <v>BM</v>
      </c>
      <c r="B5005" t="s">
        <v>3450</v>
      </c>
      <c r="C5005" s="53" t="s">
        <v>2765</v>
      </c>
      <c r="D5005" s="59" t="s">
        <v>3110</v>
      </c>
      <c r="E5005" s="59" t="s">
        <v>8421</v>
      </c>
      <c r="F5005" t="s">
        <v>1888</v>
      </c>
      <c r="G5005" t="s">
        <v>344</v>
      </c>
      <c r="H5005" t="s">
        <v>1889</v>
      </c>
      <c r="I5005" s="52">
        <v>45474</v>
      </c>
      <c r="J5005" t="s">
        <v>2457</v>
      </c>
      <c r="K5005">
        <v>120</v>
      </c>
      <c r="L5005" s="73">
        <v>80.068185486513002</v>
      </c>
      <c r="M5005">
        <v>114</v>
      </c>
      <c r="N5005">
        <v>0.99663605651245402</v>
      </c>
      <c r="O5005" s="73">
        <v>77.086612954187999</v>
      </c>
      <c r="P5005">
        <v>114</v>
      </c>
      <c r="Q5005">
        <v>0.99663605651245402</v>
      </c>
      <c r="R5005">
        <v>101</v>
      </c>
      <c r="S5005">
        <v>0.98324411007789403</v>
      </c>
      <c r="T5005">
        <v>38.986676899303703</v>
      </c>
      <c r="U5005">
        <v>0.76325625102950601</v>
      </c>
      <c r="V5005">
        <v>82</v>
      </c>
      <c r="W5005">
        <v>0.10714328228994199</v>
      </c>
      <c r="X5005">
        <v>8</v>
      </c>
      <c r="Y5005">
        <v>116</v>
      </c>
      <c r="Z5005">
        <v>0.99624619361821898</v>
      </c>
      <c r="AA5005">
        <v>96.9202788872458</v>
      </c>
      <c r="AB5005">
        <v>103</v>
      </c>
      <c r="AC5005">
        <v>0.97427008499045398</v>
      </c>
      <c r="AD5005">
        <v>13</v>
      </c>
      <c r="AE5005">
        <v>2.19761086277654E-2</v>
      </c>
      <c r="AF5005">
        <v>4</v>
      </c>
      <c r="AG5005">
        <v>3.75380638178057E-3</v>
      </c>
      <c r="AH5005">
        <v>1.1283075489621E-2</v>
      </c>
      <c r="AI5005">
        <v>11</v>
      </c>
      <c r="AJ5005" s="73">
        <v>79.210864056016902</v>
      </c>
      <c r="AK5005">
        <v>114</v>
      </c>
      <c r="AL5005">
        <v>0.99663605651245402</v>
      </c>
      <c r="AM5005">
        <v>0</v>
      </c>
      <c r="AN5005">
        <v>0</v>
      </c>
      <c r="AO5005">
        <v>0</v>
      </c>
      <c r="AP5005">
        <v>0</v>
      </c>
      <c r="AQ5005">
        <v>116</v>
      </c>
      <c r="AR5005">
        <v>0.99820217985636805</v>
      </c>
      <c r="AS5005">
        <v>1.6038344413935601E-2</v>
      </c>
      <c r="AT5005">
        <v>1</v>
      </c>
      <c r="AU5005">
        <v>0</v>
      </c>
      <c r="AV5005">
        <v>0</v>
      </c>
      <c r="AW5005">
        <v>117</v>
      </c>
      <c r="AX5005">
        <v>0.99827593020307104</v>
      </c>
      <c r="AY5005" s="73">
        <v>81.049608834248005</v>
      </c>
      <c r="AZ5005">
        <v>114</v>
      </c>
      <c r="BA5005">
        <v>0.99663605651245402</v>
      </c>
      <c r="BB5005">
        <v>116</v>
      </c>
      <c r="BC5005">
        <v>0.99820217985636805</v>
      </c>
      <c r="BD5005">
        <v>0</v>
      </c>
      <c r="BE5005">
        <v>0</v>
      </c>
      <c r="BF5005">
        <v>80.068185486513002</v>
      </c>
      <c r="BG5005">
        <v>77.086612954187999</v>
      </c>
      <c r="BH5005">
        <v>81.049608834248005</v>
      </c>
      <c r="BI5005">
        <v>79.210864056016902</v>
      </c>
    </row>
    <row r="5006" spans="1:61" x14ac:dyDescent="0.25">
      <c r="A5006" s="10" t="str">
        <f>VLOOKUP(D5006,'Index-Relations'!E:F,2,FALSE)</f>
        <v>BM</v>
      </c>
      <c r="B5006" t="s">
        <v>3450</v>
      </c>
      <c r="C5006" s="53" t="s">
        <v>2766</v>
      </c>
      <c r="D5006" s="59" t="s">
        <v>3110</v>
      </c>
      <c r="E5006" s="59" t="s">
        <v>8422</v>
      </c>
      <c r="F5006" t="s">
        <v>1888</v>
      </c>
      <c r="G5006" t="s">
        <v>344</v>
      </c>
      <c r="H5006" t="s">
        <v>1889</v>
      </c>
      <c r="I5006" s="52">
        <v>45446</v>
      </c>
      <c r="J5006" t="s">
        <v>2457</v>
      </c>
      <c r="K5006">
        <v>120</v>
      </c>
      <c r="L5006" s="73">
        <v>80.178017738528993</v>
      </c>
      <c r="M5006">
        <v>114</v>
      </c>
      <c r="N5006">
        <v>0.99676235199510099</v>
      </c>
      <c r="O5006" s="73">
        <v>77.083839233332995</v>
      </c>
      <c r="P5006">
        <v>114</v>
      </c>
      <c r="Q5006">
        <v>0.99676235199510099</v>
      </c>
      <c r="R5006">
        <v>101</v>
      </c>
      <c r="S5006">
        <v>0.98346804017873701</v>
      </c>
      <c r="T5006">
        <v>39.011071043048297</v>
      </c>
      <c r="U5006">
        <v>0.80120817356502505</v>
      </c>
      <c r="V5006">
        <v>82</v>
      </c>
      <c r="W5006">
        <v>0.117379612057607</v>
      </c>
      <c r="X5006">
        <v>8</v>
      </c>
      <c r="Y5006">
        <v>115</v>
      </c>
      <c r="Z5006">
        <v>0.99247612047932099</v>
      </c>
      <c r="AA5006">
        <v>97.376128732975602</v>
      </c>
      <c r="AB5006">
        <v>101</v>
      </c>
      <c r="AC5006">
        <v>0.97028533530993599</v>
      </c>
      <c r="AD5006">
        <v>14</v>
      </c>
      <c r="AE5006">
        <v>2.2190785169385101E-2</v>
      </c>
      <c r="AF5006">
        <v>5</v>
      </c>
      <c r="AG5006">
        <v>7.52387952067856E-3</v>
      </c>
      <c r="AH5006">
        <v>1.12585333854193E-2</v>
      </c>
      <c r="AI5006">
        <v>11</v>
      </c>
      <c r="AJ5006" s="73">
        <v>79.592989434616001</v>
      </c>
      <c r="AK5006">
        <v>114</v>
      </c>
      <c r="AL5006">
        <v>0.99676235199510099</v>
      </c>
      <c r="AM5006">
        <v>0</v>
      </c>
      <c r="AN5006">
        <v>0</v>
      </c>
      <c r="AO5006">
        <v>0</v>
      </c>
      <c r="AP5006">
        <v>0</v>
      </c>
      <c r="AQ5006">
        <v>116</v>
      </c>
      <c r="AR5006">
        <v>0.99811838237611805</v>
      </c>
      <c r="AS5006">
        <v>1.6726998797878902E-2</v>
      </c>
      <c r="AT5006">
        <v>1</v>
      </c>
      <c r="AU5006">
        <v>0</v>
      </c>
      <c r="AV5006">
        <v>0</v>
      </c>
      <c r="AW5006">
        <v>117</v>
      </c>
      <c r="AX5006">
        <v>0.99819822447510198</v>
      </c>
      <c r="AY5006" s="73">
        <v>81.079678480794001</v>
      </c>
      <c r="AZ5006">
        <v>114</v>
      </c>
      <c r="BA5006">
        <v>0.99676235199510099</v>
      </c>
      <c r="BB5006">
        <v>116</v>
      </c>
      <c r="BC5006">
        <v>0.99811838237611805</v>
      </c>
      <c r="BD5006">
        <v>0</v>
      </c>
      <c r="BE5006">
        <v>0</v>
      </c>
      <c r="BF5006">
        <v>80.178017738528993</v>
      </c>
      <c r="BG5006">
        <v>77.083839233332995</v>
      </c>
      <c r="BH5006">
        <v>81.079678480794001</v>
      </c>
      <c r="BI5006">
        <v>79.592989434616001</v>
      </c>
    </row>
    <row r="5007" spans="1:61" x14ac:dyDescent="0.25">
      <c r="A5007" s="10" t="str">
        <f>VLOOKUP(D5007,'Index-Relations'!E:F,2,FALSE)</f>
        <v>BM</v>
      </c>
      <c r="B5007" t="s">
        <v>3450</v>
      </c>
      <c r="C5007" s="53" t="s">
        <v>2767</v>
      </c>
      <c r="D5007" s="59" t="s">
        <v>3110</v>
      </c>
      <c r="E5007" s="59" t="s">
        <v>8423</v>
      </c>
      <c r="F5007" t="s">
        <v>1888</v>
      </c>
      <c r="G5007" t="s">
        <v>344</v>
      </c>
      <c r="H5007" t="s">
        <v>1889</v>
      </c>
      <c r="I5007" s="52">
        <v>45413</v>
      </c>
      <c r="J5007" t="s">
        <v>2457</v>
      </c>
      <c r="K5007">
        <v>122</v>
      </c>
      <c r="L5007" s="73">
        <v>79.831268394427994</v>
      </c>
      <c r="M5007">
        <v>116</v>
      </c>
      <c r="N5007">
        <v>0.99690526580596694</v>
      </c>
      <c r="O5007" s="73">
        <v>76.622469791839904</v>
      </c>
      <c r="P5007">
        <v>116</v>
      </c>
      <c r="Q5007">
        <v>0.99690526580596694</v>
      </c>
      <c r="R5007">
        <v>103</v>
      </c>
      <c r="S5007">
        <v>0.98372144549302198</v>
      </c>
      <c r="T5007">
        <v>38.8581977834139</v>
      </c>
      <c r="U5007">
        <v>0.79666115395900505</v>
      </c>
      <c r="V5007">
        <v>84</v>
      </c>
      <c r="W5007">
        <v>0.118067258515372</v>
      </c>
      <c r="X5007">
        <v>8</v>
      </c>
      <c r="Y5007">
        <v>116</v>
      </c>
      <c r="Z5007">
        <v>0.991249503877904</v>
      </c>
      <c r="AA5007">
        <v>98.148533213742297</v>
      </c>
      <c r="AB5007">
        <v>102</v>
      </c>
      <c r="AC5007">
        <v>0.96865171541860595</v>
      </c>
      <c r="AD5007">
        <v>14</v>
      </c>
      <c r="AE5007">
        <v>2.2597788459297899E-2</v>
      </c>
      <c r="AF5007">
        <v>6</v>
      </c>
      <c r="AG5007">
        <v>8.7504961220955801E-3</v>
      </c>
      <c r="AH5007">
        <v>1.05355180921964E-2</v>
      </c>
      <c r="AI5007">
        <v>11</v>
      </c>
      <c r="AJ5007" s="73">
        <v>79.433811767358904</v>
      </c>
      <c r="AK5007">
        <v>116</v>
      </c>
      <c r="AL5007">
        <v>0.99690526580596694</v>
      </c>
      <c r="AM5007">
        <v>0</v>
      </c>
      <c r="AN5007">
        <v>0</v>
      </c>
      <c r="AO5007">
        <v>0</v>
      </c>
      <c r="AP5007">
        <v>0</v>
      </c>
      <c r="AQ5007">
        <v>117</v>
      </c>
      <c r="AR5007">
        <v>0.99717912790083896</v>
      </c>
      <c r="AS5007">
        <v>1.56010449027707E-2</v>
      </c>
      <c r="AT5007">
        <v>1</v>
      </c>
      <c r="AU5007">
        <v>0</v>
      </c>
      <c r="AV5007">
        <v>0</v>
      </c>
      <c r="AW5007">
        <v>118</v>
      </c>
      <c r="AX5007">
        <v>0.99727394670157599</v>
      </c>
      <c r="AY5007" s="73">
        <v>80.707535571672906</v>
      </c>
      <c r="AZ5007">
        <v>116</v>
      </c>
      <c r="BA5007">
        <v>0.99690526580596694</v>
      </c>
      <c r="BB5007">
        <v>117</v>
      </c>
      <c r="BC5007">
        <v>0.99717912790083896</v>
      </c>
      <c r="BD5007">
        <v>0</v>
      </c>
      <c r="BE5007">
        <v>0</v>
      </c>
      <c r="BF5007">
        <v>79.831268394427994</v>
      </c>
      <c r="BG5007">
        <v>76.622469791839904</v>
      </c>
      <c r="BH5007">
        <v>80.707535571672906</v>
      </c>
      <c r="BI5007">
        <v>79.433811767358904</v>
      </c>
    </row>
    <row r="5008" spans="1:61" x14ac:dyDescent="0.25">
      <c r="A5008" s="10" t="str">
        <f>VLOOKUP(D5008,'Index-Relations'!E:F,2,FALSE)</f>
        <v>BM</v>
      </c>
      <c r="B5008" t="s">
        <v>3450</v>
      </c>
      <c r="C5008" s="53" t="s">
        <v>2768</v>
      </c>
      <c r="D5008" s="59" t="s">
        <v>3110</v>
      </c>
      <c r="E5008" s="59" t="s">
        <v>8424</v>
      </c>
      <c r="F5008" t="s">
        <v>1888</v>
      </c>
      <c r="G5008" t="s">
        <v>344</v>
      </c>
      <c r="H5008" t="s">
        <v>1889</v>
      </c>
      <c r="I5008" s="52">
        <v>45383</v>
      </c>
      <c r="J5008" t="s">
        <v>2457</v>
      </c>
      <c r="K5008">
        <v>122</v>
      </c>
      <c r="L5008">
        <v>85.860916990972797</v>
      </c>
      <c r="M5008">
        <v>116</v>
      </c>
      <c r="N5008">
        <v>0.996951989528436</v>
      </c>
      <c r="O5008">
        <v>82.408962552284905</v>
      </c>
      <c r="P5008">
        <v>116</v>
      </c>
      <c r="Q5008">
        <v>0.996951989528436</v>
      </c>
      <c r="R5008">
        <v>103</v>
      </c>
      <c r="S5008">
        <v>0.98286269164684004</v>
      </c>
      <c r="T5008">
        <v>38.551791129709002</v>
      </c>
      <c r="U5008">
        <v>0.80512297138368105</v>
      </c>
      <c r="V5008">
        <v>84</v>
      </c>
      <c r="W5008">
        <v>0.116109238713199</v>
      </c>
      <c r="X5008">
        <v>8</v>
      </c>
      <c r="Y5008">
        <v>116</v>
      </c>
      <c r="Z5008">
        <v>0.99049736665886901</v>
      </c>
      <c r="AA5008">
        <v>94.525735914082802</v>
      </c>
      <c r="AB5008">
        <v>102</v>
      </c>
      <c r="AC5008">
        <v>0.96782764353333395</v>
      </c>
      <c r="AD5008">
        <v>14</v>
      </c>
      <c r="AE5008">
        <v>2.26697231255347E-2</v>
      </c>
      <c r="AF5008">
        <v>6</v>
      </c>
      <c r="AG5008">
        <v>9.5026333411304606E-3</v>
      </c>
      <c r="AH5008">
        <v>1.03735372340997E-2</v>
      </c>
      <c r="AI5008">
        <v>11</v>
      </c>
      <c r="AJ5008">
        <v>85.040001283598698</v>
      </c>
      <c r="AK5008">
        <v>116</v>
      </c>
      <c r="AL5008">
        <v>0.996951989528436</v>
      </c>
      <c r="AM5008">
        <v>0</v>
      </c>
      <c r="AN5008">
        <v>0</v>
      </c>
      <c r="AO5008">
        <v>0</v>
      </c>
      <c r="AP5008">
        <v>0</v>
      </c>
      <c r="AQ5008">
        <v>117</v>
      </c>
      <c r="AR5008">
        <v>0.99699893084482605</v>
      </c>
      <c r="AS5008">
        <v>1.6314353302420301E-2</v>
      </c>
      <c r="AT5008">
        <v>1</v>
      </c>
      <c r="AU5008">
        <v>0</v>
      </c>
      <c r="AV5008">
        <v>0</v>
      </c>
      <c r="AW5008">
        <v>118</v>
      </c>
      <c r="AX5008">
        <v>0.99710569416846595</v>
      </c>
      <c r="AY5008">
        <v>86.755698109741502</v>
      </c>
      <c r="AZ5008">
        <v>116</v>
      </c>
      <c r="BA5008">
        <v>0.996951989528436</v>
      </c>
      <c r="BB5008">
        <v>117</v>
      </c>
      <c r="BC5008">
        <v>0.99699893084482605</v>
      </c>
      <c r="BD5008">
        <v>0</v>
      </c>
      <c r="BE5008">
        <v>0</v>
      </c>
      <c r="BF5008">
        <v>79.817279040510897</v>
      </c>
      <c r="BG5008">
        <v>76.503063347812898</v>
      </c>
      <c r="BH5008">
        <v>80.465740997913997</v>
      </c>
      <c r="BI5008">
        <v>79.603175361096007</v>
      </c>
    </row>
    <row r="5009" spans="1:61" x14ac:dyDescent="0.25">
      <c r="A5009" s="10" t="str">
        <f>VLOOKUP(D5009,'Index-Relations'!E:F,2,FALSE)</f>
        <v>BM</v>
      </c>
      <c r="B5009" t="s">
        <v>3450</v>
      </c>
      <c r="C5009" s="53" t="s">
        <v>2769</v>
      </c>
      <c r="D5009" s="59" t="s">
        <v>3110</v>
      </c>
      <c r="E5009" s="59" t="s">
        <v>8425</v>
      </c>
      <c r="F5009" t="s">
        <v>1888</v>
      </c>
      <c r="G5009" t="s">
        <v>344</v>
      </c>
      <c r="H5009" t="s">
        <v>1889</v>
      </c>
      <c r="I5009" s="52">
        <v>45352</v>
      </c>
      <c r="J5009" t="s">
        <v>2457</v>
      </c>
      <c r="K5009">
        <v>122</v>
      </c>
      <c r="L5009">
        <v>85.9104377212267</v>
      </c>
      <c r="M5009">
        <v>115</v>
      </c>
      <c r="N5009">
        <v>0.99662486511290005</v>
      </c>
      <c r="O5009">
        <v>82.1662015725354</v>
      </c>
      <c r="P5009">
        <v>115</v>
      </c>
      <c r="Q5009">
        <v>0.99662486511290005</v>
      </c>
      <c r="R5009">
        <v>103</v>
      </c>
      <c r="S5009">
        <v>0.98224942263320303</v>
      </c>
      <c r="T5009">
        <v>38.788506966660599</v>
      </c>
      <c r="U5009">
        <v>0.77642472845752397</v>
      </c>
      <c r="V5009">
        <v>82</v>
      </c>
      <c r="W5009">
        <v>0.11055225816222999</v>
      </c>
      <c r="X5009">
        <v>7</v>
      </c>
      <c r="Y5009">
        <v>116</v>
      </c>
      <c r="Z5009">
        <v>0.99041104848588801</v>
      </c>
      <c r="AA5009">
        <v>97.514654275362204</v>
      </c>
      <c r="AB5009">
        <v>102</v>
      </c>
      <c r="AC5009">
        <v>0.96718071435516995</v>
      </c>
      <c r="AD5009">
        <v>14</v>
      </c>
      <c r="AE5009">
        <v>2.32303341307179E-2</v>
      </c>
      <c r="AF5009">
        <v>6</v>
      </c>
      <c r="AG5009">
        <v>9.5889515141117602E-3</v>
      </c>
      <c r="AH5009">
        <v>2.4791796378124801E-3</v>
      </c>
      <c r="AI5009">
        <v>9</v>
      </c>
      <c r="AJ5009">
        <v>85.528739796901405</v>
      </c>
      <c r="AK5009">
        <v>115</v>
      </c>
      <c r="AL5009">
        <v>0.99662486511290005</v>
      </c>
      <c r="AM5009">
        <v>0</v>
      </c>
      <c r="AN5009">
        <v>0</v>
      </c>
      <c r="AO5009">
        <v>0</v>
      </c>
      <c r="AP5009">
        <v>0</v>
      </c>
      <c r="AQ5009">
        <v>117</v>
      </c>
      <c r="AR5009">
        <v>0.99741972796449696</v>
      </c>
      <c r="AS5009">
        <v>1.46936697034586E-2</v>
      </c>
      <c r="AT5009">
        <v>1</v>
      </c>
      <c r="AU5009">
        <v>0</v>
      </c>
      <c r="AV5009">
        <v>0</v>
      </c>
      <c r="AW5009">
        <v>118</v>
      </c>
      <c r="AX5009">
        <v>0.99756300389612595</v>
      </c>
      <c r="AY5009">
        <v>86.755303080114899</v>
      </c>
      <c r="AZ5009">
        <v>115</v>
      </c>
      <c r="BA5009">
        <v>0.99662486511290005</v>
      </c>
      <c r="BB5009">
        <v>117</v>
      </c>
      <c r="BC5009">
        <v>0.99741972796449696</v>
      </c>
      <c r="BD5009">
        <v>0</v>
      </c>
      <c r="BE5009">
        <v>0</v>
      </c>
      <c r="BF5009">
        <v>79.646491252020994</v>
      </c>
      <c r="BG5009">
        <v>76.182296090387894</v>
      </c>
      <c r="BH5009">
        <v>80.303222698124003</v>
      </c>
      <c r="BI5009">
        <v>79.716419502779999</v>
      </c>
    </row>
    <row r="5010" spans="1:61" x14ac:dyDescent="0.25">
      <c r="A5010" s="10" t="str">
        <f>VLOOKUP(D5010,'Index-Relations'!E:F,2,FALSE)</f>
        <v>BM</v>
      </c>
      <c r="B5010" t="s">
        <v>3450</v>
      </c>
      <c r="C5010" s="53" t="s">
        <v>2770</v>
      </c>
      <c r="D5010" s="59" t="s">
        <v>3110</v>
      </c>
      <c r="E5010" s="59" t="s">
        <v>8426</v>
      </c>
      <c r="F5010" t="s">
        <v>1888</v>
      </c>
      <c r="G5010" t="s">
        <v>344</v>
      </c>
      <c r="H5010" t="s">
        <v>1889</v>
      </c>
      <c r="I5010" s="52">
        <v>45323</v>
      </c>
      <c r="J5010" t="s">
        <v>2457</v>
      </c>
      <c r="K5010">
        <v>122</v>
      </c>
      <c r="L5010">
        <v>85.720953942463694</v>
      </c>
      <c r="M5010">
        <v>111</v>
      </c>
      <c r="N5010">
        <v>0.99244245827052202</v>
      </c>
      <c r="O5010">
        <v>83.075645594807298</v>
      </c>
      <c r="P5010">
        <v>111</v>
      </c>
      <c r="Q5010">
        <v>0.99244245827052202</v>
      </c>
      <c r="R5010">
        <v>103</v>
      </c>
      <c r="S5010">
        <v>0.98206125370154695</v>
      </c>
      <c r="T5010">
        <v>39.573998876750302</v>
      </c>
      <c r="U5010">
        <v>0.76804254254500404</v>
      </c>
      <c r="V5010">
        <v>81</v>
      </c>
      <c r="W5010">
        <v>9.8780221568755003E-2</v>
      </c>
      <c r="X5010">
        <v>4</v>
      </c>
      <c r="Y5010">
        <v>116</v>
      </c>
      <c r="Z5010">
        <v>0.99066211936087201</v>
      </c>
      <c r="AA5010">
        <v>104.47651515211599</v>
      </c>
      <c r="AB5010">
        <v>102</v>
      </c>
      <c r="AC5010">
        <v>0.96627104639255201</v>
      </c>
      <c r="AD5010">
        <v>14</v>
      </c>
      <c r="AE5010">
        <v>2.4391072968319698E-2</v>
      </c>
      <c r="AF5010">
        <v>6</v>
      </c>
      <c r="AG5010">
        <v>9.3378806391274504E-3</v>
      </c>
      <c r="AH5010">
        <v>2.71471971430094E-3</v>
      </c>
      <c r="AI5010">
        <v>8</v>
      </c>
      <c r="AJ5010">
        <v>85.655023494435099</v>
      </c>
      <c r="AK5010">
        <v>111</v>
      </c>
      <c r="AL5010">
        <v>0.99244245827052202</v>
      </c>
      <c r="AM5010">
        <v>0</v>
      </c>
      <c r="AN5010">
        <v>0</v>
      </c>
      <c r="AO5010">
        <v>0</v>
      </c>
      <c r="AP5010">
        <v>0</v>
      </c>
      <c r="AQ5010">
        <v>117</v>
      </c>
      <c r="AR5010">
        <v>0.99735843126568902</v>
      </c>
      <c r="AS5010">
        <v>1.27207998643468E-2</v>
      </c>
      <c r="AT5010">
        <v>1</v>
      </c>
      <c r="AU5010">
        <v>0</v>
      </c>
      <c r="AV5010">
        <v>0</v>
      </c>
      <c r="AW5010">
        <v>118</v>
      </c>
      <c r="AX5010">
        <v>0.997509987408156</v>
      </c>
      <c r="AY5010">
        <v>86.063208358568602</v>
      </c>
      <c r="AZ5010">
        <v>111</v>
      </c>
      <c r="BA5010">
        <v>0.99244245827052202</v>
      </c>
      <c r="BB5010">
        <v>117</v>
      </c>
      <c r="BC5010">
        <v>0.99735843126568902</v>
      </c>
      <c r="BD5010">
        <v>0</v>
      </c>
      <c r="BE5010">
        <v>0</v>
      </c>
      <c r="BF5010">
        <v>79.202340116645999</v>
      </c>
      <c r="BG5010">
        <v>76.956991637195898</v>
      </c>
      <c r="BH5010">
        <v>79.116581142808897</v>
      </c>
      <c r="BI5010">
        <v>79.794688727695998</v>
      </c>
    </row>
    <row r="5011" spans="1:61" x14ac:dyDescent="0.25">
      <c r="A5011" s="10" t="str">
        <f>VLOOKUP(D5011,'Index-Relations'!E:F,2,FALSE)</f>
        <v>BM</v>
      </c>
      <c r="B5011" t="s">
        <v>3450</v>
      </c>
      <c r="C5011" s="53" t="s">
        <v>2760</v>
      </c>
      <c r="D5011" s="59" t="s">
        <v>3300</v>
      </c>
      <c r="E5011" s="59" t="s">
        <v>8427</v>
      </c>
      <c r="F5011" t="s">
        <v>1891</v>
      </c>
      <c r="G5011" t="s">
        <v>1890</v>
      </c>
      <c r="H5011" t="s">
        <v>1892</v>
      </c>
      <c r="I5011" s="52">
        <v>45663</v>
      </c>
      <c r="J5011" t="s">
        <v>2457</v>
      </c>
      <c r="K5011">
        <v>500</v>
      </c>
      <c r="L5011" s="73">
        <v>64.968973313256001</v>
      </c>
      <c r="M5011">
        <v>498</v>
      </c>
      <c r="N5011">
        <v>0.99908159756693404</v>
      </c>
      <c r="O5011" s="73">
        <v>72.942503106310994</v>
      </c>
      <c r="P5011">
        <v>498</v>
      </c>
      <c r="Q5011">
        <v>0.99908159756693404</v>
      </c>
      <c r="R5011">
        <v>496</v>
      </c>
      <c r="S5011">
        <v>0.99829434930107797</v>
      </c>
      <c r="T5011">
        <v>39.265640879334498</v>
      </c>
      <c r="U5011">
        <v>0.80481908557771498</v>
      </c>
      <c r="V5011">
        <v>428</v>
      </c>
      <c r="W5011">
        <v>8.4949605374833204E-2</v>
      </c>
      <c r="X5011">
        <v>77</v>
      </c>
      <c r="Y5011">
        <v>498</v>
      </c>
      <c r="Z5011">
        <v>0.99900110805062603</v>
      </c>
      <c r="AA5011">
        <v>74.084128376534096</v>
      </c>
      <c r="AB5011">
        <v>396</v>
      </c>
      <c r="AC5011">
        <v>0.88857111519360199</v>
      </c>
      <c r="AD5011">
        <v>102</v>
      </c>
      <c r="AE5011">
        <v>0.110429992857024</v>
      </c>
      <c r="AF5011">
        <v>2</v>
      </c>
      <c r="AG5011">
        <v>9.9889194937335902E-4</v>
      </c>
      <c r="AH5011">
        <v>5.3712720149549798E-3</v>
      </c>
      <c r="AI5011">
        <v>28</v>
      </c>
      <c r="AJ5011" s="73">
        <v>64.625206107967998</v>
      </c>
      <c r="AK5011">
        <v>498</v>
      </c>
      <c r="AL5011">
        <v>0.99908159756693404</v>
      </c>
      <c r="AM5011">
        <v>9.2503876378778496E-4</v>
      </c>
      <c r="AN5011">
        <v>2</v>
      </c>
      <c r="AO5011">
        <v>4.8624023057435901E-4</v>
      </c>
      <c r="AP5011">
        <v>1</v>
      </c>
      <c r="AQ5011">
        <v>500</v>
      </c>
      <c r="AR5011">
        <v>1</v>
      </c>
      <c r="AS5011">
        <v>7.25844352245523E-3</v>
      </c>
      <c r="AT5011">
        <v>1</v>
      </c>
      <c r="AU5011">
        <v>5.9559103040476196E-3</v>
      </c>
      <c r="AV5011">
        <v>1</v>
      </c>
      <c r="AW5011">
        <v>500</v>
      </c>
      <c r="AX5011">
        <v>0.999999999999999</v>
      </c>
      <c r="AY5011" s="73">
        <v>56.693628159162998</v>
      </c>
      <c r="AZ5011">
        <v>498</v>
      </c>
      <c r="BA5011">
        <v>0.99908159756693404</v>
      </c>
      <c r="BB5011">
        <v>496</v>
      </c>
      <c r="BC5011">
        <v>0.94742308672124498</v>
      </c>
      <c r="BD5011">
        <v>3</v>
      </c>
      <c r="BE5011">
        <v>5.2090673048179797E-2</v>
      </c>
      <c r="BF5011">
        <v>64.968973313256001</v>
      </c>
      <c r="BG5011">
        <v>72.942503106310994</v>
      </c>
      <c r="BH5011">
        <v>56.693628159162998</v>
      </c>
      <c r="BI5011">
        <v>64.625206107967998</v>
      </c>
    </row>
    <row r="5012" spans="1:61" x14ac:dyDescent="0.25">
      <c r="A5012" s="10" t="str">
        <f>VLOOKUP(D5012,'Index-Relations'!E:F,2,FALSE)</f>
        <v>BM</v>
      </c>
      <c r="B5012" t="s">
        <v>3450</v>
      </c>
      <c r="C5012" s="53" t="s">
        <v>2761</v>
      </c>
      <c r="D5012" s="59" t="s">
        <v>3300</v>
      </c>
      <c r="E5012" s="59" t="s">
        <v>8428</v>
      </c>
      <c r="F5012" t="s">
        <v>1891</v>
      </c>
      <c r="G5012" t="s">
        <v>1890</v>
      </c>
      <c r="H5012" t="s">
        <v>1892</v>
      </c>
      <c r="I5012" s="52">
        <v>45628</v>
      </c>
      <c r="J5012" t="s">
        <v>2457</v>
      </c>
      <c r="K5012">
        <v>500</v>
      </c>
      <c r="L5012" s="73">
        <v>64.943950689268902</v>
      </c>
      <c r="M5012">
        <v>498</v>
      </c>
      <c r="N5012">
        <v>0.99899893117084104</v>
      </c>
      <c r="O5012" s="73">
        <v>72.813319318194999</v>
      </c>
      <c r="P5012">
        <v>498</v>
      </c>
      <c r="Q5012">
        <v>0.99899893117084104</v>
      </c>
      <c r="R5012">
        <v>496</v>
      </c>
      <c r="S5012">
        <v>0.99821616010654801</v>
      </c>
      <c r="T5012">
        <v>39.535946540120499</v>
      </c>
      <c r="U5012">
        <v>0.80333538967316598</v>
      </c>
      <c r="V5012">
        <v>427</v>
      </c>
      <c r="W5012">
        <v>8.5891301125146396E-2</v>
      </c>
      <c r="X5012">
        <v>79</v>
      </c>
      <c r="Y5012">
        <v>498</v>
      </c>
      <c r="Z5012">
        <v>0.998927868199596</v>
      </c>
      <c r="AA5012">
        <v>73.312763967327299</v>
      </c>
      <c r="AB5012">
        <v>398</v>
      </c>
      <c r="AC5012">
        <v>0.89070997711699196</v>
      </c>
      <c r="AD5012">
        <v>100</v>
      </c>
      <c r="AE5012">
        <v>0.108217891082603</v>
      </c>
      <c r="AF5012">
        <v>2</v>
      </c>
      <c r="AG5012">
        <v>1.0721318004042E-3</v>
      </c>
      <c r="AH5012">
        <v>5.2429459800864197E-3</v>
      </c>
      <c r="AI5012">
        <v>28</v>
      </c>
      <c r="AJ5012" s="73">
        <v>64.589871166859993</v>
      </c>
      <c r="AK5012">
        <v>498</v>
      </c>
      <c r="AL5012">
        <v>0.99899893117084104</v>
      </c>
      <c r="AM5012">
        <v>1.0074242023520501E-3</v>
      </c>
      <c r="AN5012">
        <v>2</v>
      </c>
      <c r="AO5012">
        <v>5.7084816141494705E-4</v>
      </c>
      <c r="AP5012">
        <v>1</v>
      </c>
      <c r="AQ5012">
        <v>500</v>
      </c>
      <c r="AR5012">
        <v>1</v>
      </c>
      <c r="AS5012">
        <v>7.3202677765485096E-3</v>
      </c>
      <c r="AT5012">
        <v>1</v>
      </c>
      <c r="AU5012">
        <v>6.4052196729785004E-3</v>
      </c>
      <c r="AV5012">
        <v>1</v>
      </c>
      <c r="AW5012">
        <v>500</v>
      </c>
      <c r="AX5012">
        <v>1</v>
      </c>
      <c r="AY5012" s="73">
        <v>56.867919686165898</v>
      </c>
      <c r="AZ5012">
        <v>498</v>
      </c>
      <c r="BA5012">
        <v>0.99899893117084104</v>
      </c>
      <c r="BB5012">
        <v>496</v>
      </c>
      <c r="BC5012">
        <v>0.95545023331797796</v>
      </c>
      <c r="BD5012">
        <v>3</v>
      </c>
      <c r="BE5012">
        <v>4.39789185206068E-2</v>
      </c>
      <c r="BF5012">
        <v>64.943950689268902</v>
      </c>
      <c r="BG5012">
        <v>72.813319318194999</v>
      </c>
      <c r="BH5012">
        <v>56.867919686165898</v>
      </c>
      <c r="BI5012">
        <v>64.589871166859993</v>
      </c>
    </row>
    <row r="5013" spans="1:61" x14ac:dyDescent="0.25">
      <c r="A5013" s="10" t="str">
        <f>VLOOKUP(D5013,'Index-Relations'!E:F,2,FALSE)</f>
        <v>BM</v>
      </c>
      <c r="B5013" t="s">
        <v>3450</v>
      </c>
      <c r="C5013" s="53" t="s">
        <v>2762</v>
      </c>
      <c r="D5013" s="59" t="s">
        <v>3300</v>
      </c>
      <c r="E5013" s="59" t="s">
        <v>8429</v>
      </c>
      <c r="F5013" t="s">
        <v>1891</v>
      </c>
      <c r="G5013" t="s">
        <v>1890</v>
      </c>
      <c r="H5013" t="s">
        <v>1892</v>
      </c>
      <c r="I5013" s="52">
        <v>45597</v>
      </c>
      <c r="J5013" t="s">
        <v>2457</v>
      </c>
      <c r="K5013">
        <v>500</v>
      </c>
      <c r="L5013" s="73">
        <v>64.973574857209996</v>
      </c>
      <c r="M5013">
        <v>498</v>
      </c>
      <c r="N5013">
        <v>0.999065635969137</v>
      </c>
      <c r="O5013" s="73">
        <v>72.613058552549006</v>
      </c>
      <c r="P5013">
        <v>498</v>
      </c>
      <c r="Q5013">
        <v>0.999065635969137</v>
      </c>
      <c r="R5013">
        <v>496</v>
      </c>
      <c r="S5013">
        <v>0.99816883192603501</v>
      </c>
      <c r="T5013">
        <v>40.001069532275501</v>
      </c>
      <c r="U5013">
        <v>0.803516180521894</v>
      </c>
      <c r="V5013">
        <v>425</v>
      </c>
      <c r="W5013">
        <v>8.5994180566554099E-2</v>
      </c>
      <c r="X5013">
        <v>79</v>
      </c>
      <c r="Y5013">
        <v>498</v>
      </c>
      <c r="Z5013">
        <v>0.99873079877441395</v>
      </c>
      <c r="AA5013">
        <v>74.689326391714303</v>
      </c>
      <c r="AB5013">
        <v>398</v>
      </c>
      <c r="AC5013">
        <v>0.88950184967403301</v>
      </c>
      <c r="AD5013">
        <v>100</v>
      </c>
      <c r="AE5013">
        <v>0.10922894910038</v>
      </c>
      <c r="AF5013">
        <v>2</v>
      </c>
      <c r="AG5013">
        <v>1.26920122558624E-3</v>
      </c>
      <c r="AH5013">
        <v>5.5617917223800802E-3</v>
      </c>
      <c r="AI5013">
        <v>28</v>
      </c>
      <c r="AJ5013" s="73">
        <v>64.675846236576007</v>
      </c>
      <c r="AK5013">
        <v>498</v>
      </c>
      <c r="AL5013">
        <v>0.999065635969137</v>
      </c>
      <c r="AM5013">
        <v>6.5804660321520405E-4</v>
      </c>
      <c r="AN5013">
        <v>1</v>
      </c>
      <c r="AO5013">
        <v>6.5804660321520405E-4</v>
      </c>
      <c r="AP5013">
        <v>1</v>
      </c>
      <c r="AQ5013">
        <v>500</v>
      </c>
      <c r="AR5013">
        <v>1</v>
      </c>
      <c r="AS5013">
        <v>7.4879246829353697E-3</v>
      </c>
      <c r="AT5013">
        <v>1</v>
      </c>
      <c r="AU5013">
        <v>6.4503604229365699E-3</v>
      </c>
      <c r="AV5013">
        <v>1</v>
      </c>
      <c r="AW5013">
        <v>500</v>
      </c>
      <c r="AX5013">
        <v>1</v>
      </c>
      <c r="AY5013" s="73">
        <v>56.891722320713903</v>
      </c>
      <c r="AZ5013">
        <v>498</v>
      </c>
      <c r="BA5013">
        <v>0.999065635969137</v>
      </c>
      <c r="BB5013">
        <v>497</v>
      </c>
      <c r="BC5013">
        <v>0.95392417301059795</v>
      </c>
      <c r="BD5013">
        <v>2</v>
      </c>
      <c r="BE5013">
        <v>4.5417780386185901E-2</v>
      </c>
      <c r="BF5013">
        <v>64.973574857209996</v>
      </c>
      <c r="BG5013">
        <v>72.613058552549006</v>
      </c>
      <c r="BH5013">
        <v>56.891722320713903</v>
      </c>
      <c r="BI5013">
        <v>64.675846236576007</v>
      </c>
    </row>
    <row r="5014" spans="1:61" x14ac:dyDescent="0.25">
      <c r="A5014" s="10" t="str">
        <f>VLOOKUP(D5014,'Index-Relations'!E:F,2,FALSE)</f>
        <v>BM</v>
      </c>
      <c r="B5014" t="s">
        <v>3450</v>
      </c>
      <c r="C5014" s="53" t="s">
        <v>2763</v>
      </c>
      <c r="D5014" s="59" t="s">
        <v>3300</v>
      </c>
      <c r="E5014" s="59" t="s">
        <v>8430</v>
      </c>
      <c r="F5014" t="s">
        <v>1891</v>
      </c>
      <c r="G5014" t="s">
        <v>1890</v>
      </c>
      <c r="H5014" t="s">
        <v>1892</v>
      </c>
      <c r="I5014" s="52">
        <v>45566</v>
      </c>
      <c r="J5014" t="s">
        <v>2457</v>
      </c>
      <c r="K5014">
        <v>500</v>
      </c>
      <c r="L5014" s="73">
        <v>64.912757094062997</v>
      </c>
      <c r="M5014">
        <v>498</v>
      </c>
      <c r="N5014">
        <v>0.99898162461753603</v>
      </c>
      <c r="O5014" s="73">
        <v>72.372889797436002</v>
      </c>
      <c r="P5014">
        <v>498</v>
      </c>
      <c r="Q5014">
        <v>0.99898162461753603</v>
      </c>
      <c r="R5014">
        <v>496</v>
      </c>
      <c r="S5014">
        <v>0.99811552914641499</v>
      </c>
      <c r="T5014">
        <v>40.168410227312997</v>
      </c>
      <c r="U5014">
        <v>0.80432227906200304</v>
      </c>
      <c r="V5014">
        <v>424</v>
      </c>
      <c r="W5014">
        <v>8.7327722717336895E-2</v>
      </c>
      <c r="X5014">
        <v>79</v>
      </c>
      <c r="Y5014">
        <v>498</v>
      </c>
      <c r="Z5014">
        <v>0.99867278392633796</v>
      </c>
      <c r="AA5014">
        <v>74.762343335544003</v>
      </c>
      <c r="AB5014">
        <v>393</v>
      </c>
      <c r="AC5014">
        <v>0.88615859820734399</v>
      </c>
      <c r="AD5014">
        <v>104</v>
      </c>
      <c r="AE5014">
        <v>0.112144818511691</v>
      </c>
      <c r="AF5014">
        <v>3</v>
      </c>
      <c r="AG5014">
        <v>1.69658328096454E-3</v>
      </c>
      <c r="AH5014">
        <v>5.3739450402059503E-3</v>
      </c>
      <c r="AI5014">
        <v>27</v>
      </c>
      <c r="AJ5014" s="73">
        <v>64.666878309382994</v>
      </c>
      <c r="AK5014">
        <v>498</v>
      </c>
      <c r="AL5014">
        <v>0.99898162461753603</v>
      </c>
      <c r="AM5014">
        <v>6.8671576702007697E-4</v>
      </c>
      <c r="AN5014">
        <v>1</v>
      </c>
      <c r="AO5014">
        <v>6.8671576702007697E-4</v>
      </c>
      <c r="AP5014">
        <v>1</v>
      </c>
      <c r="AQ5014">
        <v>500</v>
      </c>
      <c r="AR5014">
        <v>1</v>
      </c>
      <c r="AS5014">
        <v>8.2250000163345792E-3</v>
      </c>
      <c r="AT5014">
        <v>1</v>
      </c>
      <c r="AU5014">
        <v>6.4255284036501799E-3</v>
      </c>
      <c r="AV5014">
        <v>1</v>
      </c>
      <c r="AW5014">
        <v>500</v>
      </c>
      <c r="AX5014">
        <v>1</v>
      </c>
      <c r="AY5014" s="73">
        <v>56.914226287280002</v>
      </c>
      <c r="AZ5014">
        <v>498</v>
      </c>
      <c r="BA5014">
        <v>0.99898162461753603</v>
      </c>
      <c r="BB5014">
        <v>497</v>
      </c>
      <c r="BC5014">
        <v>0.95534299359770602</v>
      </c>
      <c r="BD5014">
        <v>2</v>
      </c>
      <c r="BE5014">
        <v>4.3970290635273197E-2</v>
      </c>
      <c r="BF5014">
        <v>64.912757094062997</v>
      </c>
      <c r="BG5014">
        <v>72.372889797436002</v>
      </c>
      <c r="BH5014">
        <v>56.914226287280002</v>
      </c>
      <c r="BI5014">
        <v>64.666878309382994</v>
      </c>
    </row>
    <row r="5015" spans="1:61" x14ac:dyDescent="0.25">
      <c r="A5015" s="10" t="str">
        <f>VLOOKUP(D5015,'Index-Relations'!E:F,2,FALSE)</f>
        <v>BM</v>
      </c>
      <c r="B5015" t="s">
        <v>3450</v>
      </c>
      <c r="C5015" s="53" t="s">
        <v>2764</v>
      </c>
      <c r="D5015" s="59" t="s">
        <v>3300</v>
      </c>
      <c r="E5015" s="59" t="s">
        <v>8431</v>
      </c>
      <c r="F5015" t="s">
        <v>1891</v>
      </c>
      <c r="G5015" t="s">
        <v>1890</v>
      </c>
      <c r="H5015" t="s">
        <v>1892</v>
      </c>
      <c r="I5015" s="52">
        <v>45537</v>
      </c>
      <c r="J5015" t="s">
        <v>2457</v>
      </c>
      <c r="K5015">
        <v>500</v>
      </c>
      <c r="L5015" s="73">
        <v>64.833398738805002</v>
      </c>
      <c r="M5015">
        <v>499</v>
      </c>
      <c r="N5015">
        <v>0.99959790627040301</v>
      </c>
      <c r="O5015" s="73">
        <v>72.461721388440907</v>
      </c>
      <c r="P5015">
        <v>499</v>
      </c>
      <c r="Q5015">
        <v>0.99959790627040301</v>
      </c>
      <c r="R5015">
        <v>497</v>
      </c>
      <c r="S5015">
        <v>0.99864282253113501</v>
      </c>
      <c r="T5015">
        <v>40.0872551955121</v>
      </c>
      <c r="U5015">
        <v>0.82386811945550797</v>
      </c>
      <c r="V5015">
        <v>425</v>
      </c>
      <c r="W5015">
        <v>8.9100332371086194E-2</v>
      </c>
      <c r="X5015">
        <v>80</v>
      </c>
      <c r="Y5015">
        <v>498</v>
      </c>
      <c r="Z5015">
        <v>0.99881282700715202</v>
      </c>
      <c r="AA5015">
        <v>74.412564034675597</v>
      </c>
      <c r="AB5015">
        <v>409</v>
      </c>
      <c r="AC5015">
        <v>0.94164889498106596</v>
      </c>
      <c r="AD5015">
        <v>107</v>
      </c>
      <c r="AE5015">
        <v>0.106737970272046</v>
      </c>
      <c r="AF5015">
        <v>-16</v>
      </c>
      <c r="AG5015">
        <v>0</v>
      </c>
      <c r="AH5015">
        <v>5.3355474800026396E-3</v>
      </c>
      <c r="AI5015">
        <v>27</v>
      </c>
      <c r="AJ5015" s="73">
        <v>64.674183482532001</v>
      </c>
      <c r="AK5015">
        <v>499</v>
      </c>
      <c r="AL5015">
        <v>0.99959790627040301</v>
      </c>
      <c r="AM5015">
        <v>7.5869181631869897E-4</v>
      </c>
      <c r="AN5015">
        <v>1</v>
      </c>
      <c r="AO5015">
        <v>7.5869181631869897E-4</v>
      </c>
      <c r="AP5015">
        <v>1</v>
      </c>
      <c r="AQ5015">
        <v>500</v>
      </c>
      <c r="AR5015">
        <v>1</v>
      </c>
      <c r="AS5015">
        <v>7.37323074000898E-3</v>
      </c>
      <c r="AT5015">
        <v>1</v>
      </c>
      <c r="AU5015">
        <v>6.28299796898812E-3</v>
      </c>
      <c r="AV5015">
        <v>1</v>
      </c>
      <c r="AW5015">
        <v>500</v>
      </c>
      <c r="AX5015">
        <v>1</v>
      </c>
      <c r="AY5015" s="73">
        <v>56.720379181732</v>
      </c>
      <c r="AZ5015">
        <v>499</v>
      </c>
      <c r="BA5015">
        <v>0.99959790627040301</v>
      </c>
      <c r="BB5015">
        <v>497</v>
      </c>
      <c r="BC5015">
        <v>0.95405243836522802</v>
      </c>
      <c r="BD5015">
        <v>2</v>
      </c>
      <c r="BE5015">
        <v>4.5188869818453201E-2</v>
      </c>
      <c r="BF5015">
        <v>64.833398738805002</v>
      </c>
      <c r="BG5015">
        <v>72.461721388440907</v>
      </c>
      <c r="BH5015">
        <v>56.720379181732</v>
      </c>
      <c r="BI5015">
        <v>64.674183482532001</v>
      </c>
    </row>
    <row r="5016" spans="1:61" x14ac:dyDescent="0.25">
      <c r="A5016" s="10" t="str">
        <f>VLOOKUP(D5016,'Index-Relations'!E:F,2,FALSE)</f>
        <v>BM</v>
      </c>
      <c r="B5016" t="s">
        <v>3450</v>
      </c>
      <c r="C5016" s="53" t="s">
        <v>3350</v>
      </c>
      <c r="D5016" s="59" t="s">
        <v>3300</v>
      </c>
      <c r="E5016" s="59" t="s">
        <v>8432</v>
      </c>
      <c r="F5016" t="s">
        <v>1891</v>
      </c>
      <c r="G5016" t="s">
        <v>1890</v>
      </c>
      <c r="H5016" t="s">
        <v>1892</v>
      </c>
      <c r="I5016" s="52">
        <v>45505</v>
      </c>
      <c r="J5016" t="s">
        <v>2457</v>
      </c>
      <c r="K5016">
        <v>500</v>
      </c>
      <c r="L5016" s="73">
        <v>64.831844021694906</v>
      </c>
      <c r="M5016">
        <v>499</v>
      </c>
      <c r="N5016">
        <v>0.99960423549462796</v>
      </c>
      <c r="O5016" s="73">
        <v>72.531068011647903</v>
      </c>
      <c r="P5016">
        <v>499</v>
      </c>
      <c r="Q5016">
        <v>0.99960423549462796</v>
      </c>
      <c r="R5016">
        <v>497</v>
      </c>
      <c r="S5016">
        <v>0.99873336979902605</v>
      </c>
      <c r="T5016">
        <v>39.949134430919401</v>
      </c>
      <c r="U5016">
        <v>0.80900958253997601</v>
      </c>
      <c r="V5016">
        <v>425</v>
      </c>
      <c r="W5016">
        <v>8.8636111363081402E-2</v>
      </c>
      <c r="X5016">
        <v>80</v>
      </c>
      <c r="Y5016">
        <v>498</v>
      </c>
      <c r="Z5016">
        <v>0.99887838411493102</v>
      </c>
      <c r="AA5016">
        <v>77.060534078947697</v>
      </c>
      <c r="AB5016">
        <v>395</v>
      </c>
      <c r="AC5016">
        <v>0.90193464766926201</v>
      </c>
      <c r="AD5016">
        <v>102</v>
      </c>
      <c r="AE5016">
        <v>9.6535405709050406E-2</v>
      </c>
      <c r="AF5016">
        <v>3</v>
      </c>
      <c r="AG5016">
        <v>1.52994662168697E-3</v>
      </c>
      <c r="AH5016">
        <v>5.0069586208180599E-3</v>
      </c>
      <c r="AI5016">
        <v>26</v>
      </c>
      <c r="AJ5016" s="73">
        <v>64.6518473679659</v>
      </c>
      <c r="AK5016">
        <v>499</v>
      </c>
      <c r="AL5016">
        <v>0.99960423549462796</v>
      </c>
      <c r="AM5016">
        <v>7.9298019382790998E-4</v>
      </c>
      <c r="AN5016">
        <v>1</v>
      </c>
      <c r="AO5016">
        <v>7.9298019382790998E-4</v>
      </c>
      <c r="AP5016">
        <v>1</v>
      </c>
      <c r="AQ5016">
        <v>500</v>
      </c>
      <c r="AR5016">
        <v>1</v>
      </c>
      <c r="AS5016">
        <v>8.4735608659673202E-3</v>
      </c>
      <c r="AT5016">
        <v>1</v>
      </c>
      <c r="AU5016">
        <v>6.43686658375752E-3</v>
      </c>
      <c r="AV5016">
        <v>1</v>
      </c>
      <c r="AW5016">
        <v>500</v>
      </c>
      <c r="AX5016">
        <v>0.999999999999999</v>
      </c>
      <c r="AY5016" s="73">
        <v>56.713079043139999</v>
      </c>
      <c r="AZ5016">
        <v>499</v>
      </c>
      <c r="BA5016">
        <v>0.99960423549462796</v>
      </c>
      <c r="BB5016">
        <v>497</v>
      </c>
      <c r="BC5016">
        <v>0.95230202323185198</v>
      </c>
      <c r="BD5016">
        <v>2</v>
      </c>
      <c r="BE5016">
        <v>4.6904996574319097E-2</v>
      </c>
      <c r="BF5016">
        <v>64.831844021694906</v>
      </c>
      <c r="BG5016">
        <v>72.531068011647903</v>
      </c>
      <c r="BH5016">
        <v>56.713079043139999</v>
      </c>
      <c r="BI5016">
        <v>64.6518473679659</v>
      </c>
    </row>
    <row r="5017" spans="1:61" x14ac:dyDescent="0.25">
      <c r="A5017" s="10" t="str">
        <f>VLOOKUP(D5017,'Index-Relations'!E:F,2,FALSE)</f>
        <v>BM</v>
      </c>
      <c r="B5017" t="s">
        <v>3450</v>
      </c>
      <c r="C5017" s="53" t="s">
        <v>2765</v>
      </c>
      <c r="D5017" s="59" t="s">
        <v>3300</v>
      </c>
      <c r="E5017" s="59" t="s">
        <v>8433</v>
      </c>
      <c r="F5017" t="s">
        <v>1891</v>
      </c>
      <c r="G5017" t="s">
        <v>1890</v>
      </c>
      <c r="H5017" t="s">
        <v>1892</v>
      </c>
      <c r="I5017" s="52">
        <v>45474</v>
      </c>
      <c r="J5017" t="s">
        <v>2457</v>
      </c>
      <c r="K5017">
        <v>500</v>
      </c>
      <c r="L5017" s="73">
        <v>64.865403053827905</v>
      </c>
      <c r="M5017">
        <v>499</v>
      </c>
      <c r="N5017">
        <v>0.999659690037212</v>
      </c>
      <c r="O5017" s="73">
        <v>72.641982117422899</v>
      </c>
      <c r="P5017">
        <v>499</v>
      </c>
      <c r="Q5017">
        <v>0.999659690037212</v>
      </c>
      <c r="R5017">
        <v>497</v>
      </c>
      <c r="S5017">
        <v>0.99862300869088005</v>
      </c>
      <c r="T5017">
        <v>39.8832810075873</v>
      </c>
      <c r="U5017">
        <v>0.80672109666349301</v>
      </c>
      <c r="V5017">
        <v>424</v>
      </c>
      <c r="W5017">
        <v>8.5817218724537195E-2</v>
      </c>
      <c r="X5017">
        <v>81</v>
      </c>
      <c r="Y5017">
        <v>498</v>
      </c>
      <c r="Z5017">
        <v>0.99876614324054602</v>
      </c>
      <c r="AA5017">
        <v>80.437690916256102</v>
      </c>
      <c r="AB5017">
        <v>391</v>
      </c>
      <c r="AC5017">
        <v>0.900096326051951</v>
      </c>
      <c r="AD5017">
        <v>106</v>
      </c>
      <c r="AE5017">
        <v>9.8265014165263204E-2</v>
      </c>
      <c r="AF5017">
        <v>3</v>
      </c>
      <c r="AG5017">
        <v>1.6386597827848599E-3</v>
      </c>
      <c r="AH5017">
        <v>4.3546381043241301E-3</v>
      </c>
      <c r="AI5017">
        <v>26</v>
      </c>
      <c r="AJ5017" s="73">
        <v>64.703991947183894</v>
      </c>
      <c r="AK5017">
        <v>499</v>
      </c>
      <c r="AL5017">
        <v>0.999659690037212</v>
      </c>
      <c r="AM5017">
        <v>9.1373928473104896E-4</v>
      </c>
      <c r="AN5017">
        <v>1</v>
      </c>
      <c r="AO5017">
        <v>9.1373928473104896E-4</v>
      </c>
      <c r="AP5017">
        <v>1</v>
      </c>
      <c r="AQ5017">
        <v>500</v>
      </c>
      <c r="AR5017">
        <v>0.999999999999999</v>
      </c>
      <c r="AS5017">
        <v>8.6082707545593103E-3</v>
      </c>
      <c r="AT5017">
        <v>1</v>
      </c>
      <c r="AU5017">
        <v>6.2790738748860703E-3</v>
      </c>
      <c r="AV5017">
        <v>1</v>
      </c>
      <c r="AW5017">
        <v>500</v>
      </c>
      <c r="AX5017">
        <v>1</v>
      </c>
      <c r="AY5017" s="73">
        <v>56.608503900509902</v>
      </c>
      <c r="AZ5017">
        <v>499</v>
      </c>
      <c r="BA5017">
        <v>0.999659690037212</v>
      </c>
      <c r="BB5017">
        <v>497</v>
      </c>
      <c r="BC5017">
        <v>0.94707939558210597</v>
      </c>
      <c r="BD5017">
        <v>2</v>
      </c>
      <c r="BE5017">
        <v>5.2006865133162397E-2</v>
      </c>
      <c r="BF5017">
        <v>64.865403053827905</v>
      </c>
      <c r="BG5017">
        <v>72.641982117422899</v>
      </c>
      <c r="BH5017">
        <v>56.608503900509902</v>
      </c>
      <c r="BI5017">
        <v>64.703991947183894</v>
      </c>
    </row>
    <row r="5018" spans="1:61" x14ac:dyDescent="0.25">
      <c r="A5018" s="10" t="str">
        <f>VLOOKUP(D5018,'Index-Relations'!E:F,2,FALSE)</f>
        <v>BM</v>
      </c>
      <c r="B5018" t="s">
        <v>3450</v>
      </c>
      <c r="C5018" s="53" t="s">
        <v>2766</v>
      </c>
      <c r="D5018" s="59" t="s">
        <v>3300</v>
      </c>
      <c r="E5018" s="59" t="s">
        <v>8434</v>
      </c>
      <c r="F5018" t="s">
        <v>1891</v>
      </c>
      <c r="G5018" t="s">
        <v>1890</v>
      </c>
      <c r="H5018" t="s">
        <v>1892</v>
      </c>
      <c r="I5018" s="52">
        <v>45446</v>
      </c>
      <c r="J5018" t="s">
        <v>2457</v>
      </c>
      <c r="K5018">
        <v>500</v>
      </c>
      <c r="L5018" s="73">
        <v>64.581445895013999</v>
      </c>
      <c r="M5018">
        <v>500</v>
      </c>
      <c r="N5018">
        <v>1</v>
      </c>
      <c r="O5018" s="73">
        <v>72.460203863008005</v>
      </c>
      <c r="P5018">
        <v>500</v>
      </c>
      <c r="Q5018">
        <v>1</v>
      </c>
      <c r="R5018">
        <v>498</v>
      </c>
      <c r="S5018">
        <v>0.99877335468401796</v>
      </c>
      <c r="T5018">
        <v>40.034539539324498</v>
      </c>
      <c r="U5018">
        <v>0.80596648719907105</v>
      </c>
      <c r="V5018">
        <v>425</v>
      </c>
      <c r="W5018">
        <v>8.4384694923389694E-2</v>
      </c>
      <c r="X5018">
        <v>81</v>
      </c>
      <c r="Y5018">
        <v>499</v>
      </c>
      <c r="Z5018">
        <v>0.99892149976590505</v>
      </c>
      <c r="AA5018">
        <v>80.439340688966595</v>
      </c>
      <c r="AB5018">
        <v>391</v>
      </c>
      <c r="AC5018">
        <v>0.90106465123886004</v>
      </c>
      <c r="AD5018">
        <v>107</v>
      </c>
      <c r="AE5018">
        <v>9.74311844916875E-2</v>
      </c>
      <c r="AF5018">
        <v>2</v>
      </c>
      <c r="AG5018">
        <v>1.50416426945178E-3</v>
      </c>
      <c r="AH5018">
        <v>4.58810103121757E-3</v>
      </c>
      <c r="AI5018">
        <v>26</v>
      </c>
      <c r="AJ5018" s="73">
        <v>64.438095191379901</v>
      </c>
      <c r="AK5018">
        <v>500</v>
      </c>
      <c r="AL5018">
        <v>1</v>
      </c>
      <c r="AM5018">
        <v>9.9787905881649802E-4</v>
      </c>
      <c r="AN5018">
        <v>1</v>
      </c>
      <c r="AO5018">
        <v>9.9787905881649802E-4</v>
      </c>
      <c r="AP5018">
        <v>1</v>
      </c>
      <c r="AQ5018">
        <v>500</v>
      </c>
      <c r="AR5018">
        <v>1</v>
      </c>
      <c r="AS5018">
        <v>8.8893248895849097E-3</v>
      </c>
      <c r="AT5018">
        <v>1</v>
      </c>
      <c r="AU5018">
        <v>6.4727971339132101E-3</v>
      </c>
      <c r="AV5018">
        <v>1</v>
      </c>
      <c r="AW5018">
        <v>500</v>
      </c>
      <c r="AX5018">
        <v>1</v>
      </c>
      <c r="AY5018" s="73">
        <v>56.190341695154999</v>
      </c>
      <c r="AZ5018">
        <v>500</v>
      </c>
      <c r="BA5018">
        <v>1</v>
      </c>
      <c r="BB5018">
        <v>497</v>
      </c>
      <c r="BC5018">
        <v>0.943097533697552</v>
      </c>
      <c r="BD5018">
        <v>2</v>
      </c>
      <c r="BE5018">
        <v>5.5904587243630503E-2</v>
      </c>
      <c r="BF5018">
        <v>64.581445895013999</v>
      </c>
      <c r="BG5018">
        <v>72.460203863008005</v>
      </c>
      <c r="BH5018">
        <v>56.190341695154999</v>
      </c>
      <c r="BI5018">
        <v>64.438095191379901</v>
      </c>
    </row>
    <row r="5019" spans="1:61" x14ac:dyDescent="0.25">
      <c r="A5019" s="10" t="str">
        <f>VLOOKUP(D5019,'Index-Relations'!E:F,2,FALSE)</f>
        <v>BM</v>
      </c>
      <c r="B5019" t="s">
        <v>3450</v>
      </c>
      <c r="C5019" s="53" t="s">
        <v>2767</v>
      </c>
      <c r="D5019" s="59" t="s">
        <v>3300</v>
      </c>
      <c r="E5019" s="59" t="s">
        <v>8435</v>
      </c>
      <c r="F5019" t="s">
        <v>1891</v>
      </c>
      <c r="G5019" t="s">
        <v>1890</v>
      </c>
      <c r="H5019" t="s">
        <v>1892</v>
      </c>
      <c r="I5019" s="52">
        <v>45413</v>
      </c>
      <c r="J5019" t="s">
        <v>2457</v>
      </c>
      <c r="K5019">
        <v>500</v>
      </c>
      <c r="L5019" s="73">
        <v>64.500275902008994</v>
      </c>
      <c r="M5019">
        <v>500</v>
      </c>
      <c r="N5019">
        <v>1</v>
      </c>
      <c r="O5019" s="73">
        <v>72.312912021324905</v>
      </c>
      <c r="P5019">
        <v>500</v>
      </c>
      <c r="Q5019">
        <v>1</v>
      </c>
      <c r="R5019">
        <v>498</v>
      </c>
      <c r="S5019">
        <v>0.99871730578901297</v>
      </c>
      <c r="T5019">
        <v>40.138702516084599</v>
      </c>
      <c r="U5019">
        <v>0.76491610786642095</v>
      </c>
      <c r="V5019">
        <v>425</v>
      </c>
      <c r="W5019">
        <v>7.6594006485065397E-2</v>
      </c>
      <c r="X5019">
        <v>80</v>
      </c>
      <c r="Y5019">
        <v>499</v>
      </c>
      <c r="Z5019">
        <v>0.99888460551212199</v>
      </c>
      <c r="AA5019">
        <v>83.9057825570071</v>
      </c>
      <c r="AB5019">
        <v>391</v>
      </c>
      <c r="AC5019">
        <v>0.90099088571655095</v>
      </c>
      <c r="AD5019">
        <v>107</v>
      </c>
      <c r="AE5019">
        <v>9.7453062597018303E-2</v>
      </c>
      <c r="AF5019">
        <v>2</v>
      </c>
      <c r="AG5019">
        <v>1.5560516864298599E-3</v>
      </c>
      <c r="AH5019">
        <v>3.8481120359842801E-3</v>
      </c>
      <c r="AI5019">
        <v>26</v>
      </c>
      <c r="AJ5019" s="73">
        <v>64.383727252798906</v>
      </c>
      <c r="AK5019">
        <v>500</v>
      </c>
      <c r="AL5019">
        <v>1</v>
      </c>
      <c r="AM5019">
        <v>1.05807062708001E-3</v>
      </c>
      <c r="AN5019">
        <v>1</v>
      </c>
      <c r="AO5019">
        <v>1.05807062708001E-3</v>
      </c>
      <c r="AP5019">
        <v>1</v>
      </c>
      <c r="AQ5019">
        <v>500</v>
      </c>
      <c r="AR5019">
        <v>0.999999999999999</v>
      </c>
      <c r="AS5019">
        <v>8.5027367802735995E-3</v>
      </c>
      <c r="AT5019">
        <v>1</v>
      </c>
      <c r="AU5019">
        <v>6.9199669702690496E-3</v>
      </c>
      <c r="AV5019">
        <v>2</v>
      </c>
      <c r="AW5019">
        <v>500</v>
      </c>
      <c r="AX5019">
        <v>1</v>
      </c>
      <c r="AY5019" s="73">
        <v>56.018250566139997</v>
      </c>
      <c r="AZ5019">
        <v>500</v>
      </c>
      <c r="BA5019">
        <v>1</v>
      </c>
      <c r="BB5019">
        <v>497</v>
      </c>
      <c r="BC5019">
        <v>0.93858902397277799</v>
      </c>
      <c r="BD5019">
        <v>2</v>
      </c>
      <c r="BE5019">
        <v>6.0352905400141398E-2</v>
      </c>
      <c r="BF5019">
        <v>64.500275902008994</v>
      </c>
      <c r="BG5019">
        <v>72.312912021324905</v>
      </c>
      <c r="BH5019">
        <v>56.018250566139997</v>
      </c>
      <c r="BI5019">
        <v>64.383727252798906</v>
      </c>
    </row>
    <row r="5020" spans="1:61" x14ac:dyDescent="0.25">
      <c r="A5020" s="10" t="str">
        <f>VLOOKUP(D5020,'Index-Relations'!E:F,2,FALSE)</f>
        <v>BM</v>
      </c>
      <c r="B5020" t="s">
        <v>3450</v>
      </c>
      <c r="C5020" s="53" t="s">
        <v>2768</v>
      </c>
      <c r="D5020" s="59" t="s">
        <v>3300</v>
      </c>
      <c r="E5020" s="59" t="s">
        <v>8436</v>
      </c>
      <c r="F5020" t="s">
        <v>1891</v>
      </c>
      <c r="G5020" t="s">
        <v>1890</v>
      </c>
      <c r="H5020" t="s">
        <v>1892</v>
      </c>
      <c r="I5020" s="52">
        <v>45383</v>
      </c>
      <c r="J5020" t="s">
        <v>2457</v>
      </c>
      <c r="K5020">
        <v>500</v>
      </c>
      <c r="L5020">
        <v>68.671930285714595</v>
      </c>
      <c r="M5020">
        <v>500</v>
      </c>
      <c r="N5020">
        <v>1</v>
      </c>
      <c r="O5020">
        <v>76.101401162133698</v>
      </c>
      <c r="P5020">
        <v>500</v>
      </c>
      <c r="Q5020">
        <v>1</v>
      </c>
      <c r="R5020">
        <v>498</v>
      </c>
      <c r="S5020">
        <v>0.998792996184792</v>
      </c>
      <c r="T5020">
        <v>39.945166251050502</v>
      </c>
      <c r="U5020">
        <v>0.76649730370256597</v>
      </c>
      <c r="V5020">
        <v>425</v>
      </c>
      <c r="W5020">
        <v>7.6016303262366205E-2</v>
      </c>
      <c r="X5020">
        <v>80</v>
      </c>
      <c r="Y5020">
        <v>499</v>
      </c>
      <c r="Z5020">
        <v>0.999002623106518</v>
      </c>
      <c r="AA5020">
        <v>81.244237631119802</v>
      </c>
      <c r="AB5020">
        <v>389</v>
      </c>
      <c r="AC5020">
        <v>0.89826763418475397</v>
      </c>
      <c r="AD5020">
        <v>109</v>
      </c>
      <c r="AE5020">
        <v>0.100284694853764</v>
      </c>
      <c r="AF5020">
        <v>2</v>
      </c>
      <c r="AG5020">
        <v>1.4476709614814601E-3</v>
      </c>
      <c r="AH5020">
        <v>3.7876255952471499E-3</v>
      </c>
      <c r="AI5020">
        <v>26</v>
      </c>
      <c r="AJ5020">
        <v>67.959217818545994</v>
      </c>
      <c r="AK5020">
        <v>500</v>
      </c>
      <c r="AL5020">
        <v>1</v>
      </c>
      <c r="AM5020">
        <v>1.0010502664325399E-3</v>
      </c>
      <c r="AN5020">
        <v>1</v>
      </c>
      <c r="AO5020">
        <v>1.0010502664325399E-3</v>
      </c>
      <c r="AP5020">
        <v>1</v>
      </c>
      <c r="AQ5020">
        <v>500</v>
      </c>
      <c r="AR5020">
        <v>0.999999999999999</v>
      </c>
      <c r="AS5020">
        <v>7.9688734153421995E-3</v>
      </c>
      <c r="AT5020">
        <v>1</v>
      </c>
      <c r="AU5020">
        <v>6.56934221619449E-3</v>
      </c>
      <c r="AV5020">
        <v>2</v>
      </c>
      <c r="AW5020">
        <v>500</v>
      </c>
      <c r="AX5020">
        <v>0.999999999999999</v>
      </c>
      <c r="AY5020">
        <v>59.287267983651802</v>
      </c>
      <c r="AZ5020">
        <v>500</v>
      </c>
      <c r="BA5020">
        <v>1</v>
      </c>
      <c r="BB5020">
        <v>497</v>
      </c>
      <c r="BC5020">
        <v>0.93675272233311901</v>
      </c>
      <c r="BD5020">
        <v>2</v>
      </c>
      <c r="BE5020">
        <v>6.2246227400447503E-2</v>
      </c>
      <c r="BF5020">
        <v>64.466305286970993</v>
      </c>
      <c r="BG5020">
        <v>72.392712903443993</v>
      </c>
      <c r="BH5020">
        <v>55.9793985200169</v>
      </c>
      <c r="BI5020">
        <v>64.207624701643894</v>
      </c>
    </row>
    <row r="5021" spans="1:61" x14ac:dyDescent="0.25">
      <c r="A5021" s="10" t="str">
        <f>VLOOKUP(D5021,'Index-Relations'!E:F,2,FALSE)</f>
        <v>BM</v>
      </c>
      <c r="B5021" t="s">
        <v>3450</v>
      </c>
      <c r="C5021" s="53" t="s">
        <v>2769</v>
      </c>
      <c r="D5021" s="59" t="s">
        <v>3300</v>
      </c>
      <c r="E5021" s="59" t="s">
        <v>8437</v>
      </c>
      <c r="F5021" t="s">
        <v>1891</v>
      </c>
      <c r="G5021" t="s">
        <v>1890</v>
      </c>
      <c r="H5021" t="s">
        <v>1892</v>
      </c>
      <c r="I5021" s="52">
        <v>45352</v>
      </c>
      <c r="J5021" t="s">
        <v>2457</v>
      </c>
      <c r="K5021">
        <v>500</v>
      </c>
      <c r="L5021">
        <v>69.650591685017204</v>
      </c>
      <c r="M5021">
        <v>500</v>
      </c>
      <c r="N5021">
        <v>1</v>
      </c>
      <c r="O5021">
        <v>76.324000834353996</v>
      </c>
      <c r="P5021">
        <v>500</v>
      </c>
      <c r="Q5021">
        <v>1</v>
      </c>
      <c r="R5021">
        <v>498</v>
      </c>
      <c r="S5021">
        <v>0.99885636016158996</v>
      </c>
      <c r="T5021">
        <v>40.057430530986899</v>
      </c>
      <c r="U5021">
        <v>0.78788739671728902</v>
      </c>
      <c r="V5021">
        <v>421</v>
      </c>
      <c r="W5021">
        <v>5.59088134124993E-2</v>
      </c>
      <c r="X5021">
        <v>66</v>
      </c>
      <c r="Y5021">
        <v>499</v>
      </c>
      <c r="Z5021">
        <v>0.99906774275947896</v>
      </c>
      <c r="AA5021">
        <v>80.442035750818206</v>
      </c>
      <c r="AB5021">
        <v>387</v>
      </c>
      <c r="AC5021">
        <v>0.89576195863049501</v>
      </c>
      <c r="AD5021">
        <v>111</v>
      </c>
      <c r="AE5021">
        <v>0.10281069401541</v>
      </c>
      <c r="AF5021">
        <v>2</v>
      </c>
      <c r="AG5021">
        <v>1.4273473540946499E-3</v>
      </c>
      <c r="AH5021">
        <v>3.3219443410526599E-3</v>
      </c>
      <c r="AI5021">
        <v>18</v>
      </c>
      <c r="AJ5021">
        <v>68.432013127432796</v>
      </c>
      <c r="AK5021">
        <v>500</v>
      </c>
      <c r="AL5021">
        <v>1</v>
      </c>
      <c r="AM5021">
        <v>8.8781791816453198E-4</v>
      </c>
      <c r="AN5021">
        <v>1</v>
      </c>
      <c r="AO5021">
        <v>8.8781791816453198E-4</v>
      </c>
      <c r="AP5021">
        <v>1</v>
      </c>
      <c r="AQ5021">
        <v>500</v>
      </c>
      <c r="AR5021">
        <v>1</v>
      </c>
      <c r="AS5021">
        <v>8.4665820690351893E-3</v>
      </c>
      <c r="AT5021">
        <v>1</v>
      </c>
      <c r="AU5021">
        <v>6.54155462869119E-3</v>
      </c>
      <c r="AV5021">
        <v>2</v>
      </c>
      <c r="AW5021">
        <v>500</v>
      </c>
      <c r="AX5021">
        <v>1</v>
      </c>
      <c r="AY5021">
        <v>61.494701852405598</v>
      </c>
      <c r="AZ5021">
        <v>500</v>
      </c>
      <c r="BA5021">
        <v>1</v>
      </c>
      <c r="BB5021">
        <v>497</v>
      </c>
      <c r="BC5021">
        <v>0.93767112280319498</v>
      </c>
      <c r="BD5021">
        <v>2</v>
      </c>
      <c r="BE5021">
        <v>6.1441059278639597E-2</v>
      </c>
      <c r="BF5021">
        <v>65.437089919466999</v>
      </c>
      <c r="BG5021">
        <v>72.603022913569006</v>
      </c>
      <c r="BH5021">
        <v>57.800368401112898</v>
      </c>
      <c r="BI5021">
        <v>64.629680001162001</v>
      </c>
    </row>
    <row r="5022" spans="1:61" x14ac:dyDescent="0.25">
      <c r="A5022" s="10" t="str">
        <f>VLOOKUP(D5022,'Index-Relations'!E:F,2,FALSE)</f>
        <v>BM</v>
      </c>
      <c r="B5022" t="s">
        <v>3450</v>
      </c>
      <c r="C5022" s="53" t="s">
        <v>2770</v>
      </c>
      <c r="D5022" s="59" t="s">
        <v>3300</v>
      </c>
      <c r="E5022" s="59" t="s">
        <v>8438</v>
      </c>
      <c r="F5022" t="s">
        <v>1891</v>
      </c>
      <c r="G5022" t="s">
        <v>1890</v>
      </c>
      <c r="H5022" t="s">
        <v>1892</v>
      </c>
      <c r="I5022" s="52">
        <v>45323</v>
      </c>
      <c r="J5022" t="s">
        <v>2457</v>
      </c>
      <c r="K5022">
        <v>500</v>
      </c>
      <c r="L5022">
        <v>69.224098933744799</v>
      </c>
      <c r="M5022">
        <v>500</v>
      </c>
      <c r="N5022">
        <v>1</v>
      </c>
      <c r="O5022">
        <v>75.071368350619807</v>
      </c>
      <c r="P5022">
        <v>500</v>
      </c>
      <c r="Q5022">
        <v>1</v>
      </c>
      <c r="R5022">
        <v>498</v>
      </c>
      <c r="S5022">
        <v>0.99894229646164701</v>
      </c>
      <c r="T5022">
        <v>40.3173915644117</v>
      </c>
      <c r="U5022">
        <v>0.78042495343428997</v>
      </c>
      <c r="V5022">
        <v>419</v>
      </c>
      <c r="W5022">
        <v>5.7649317286114797E-2</v>
      </c>
      <c r="X5022">
        <v>63</v>
      </c>
      <c r="Y5022">
        <v>499</v>
      </c>
      <c r="Z5022">
        <v>0.99912348359999203</v>
      </c>
      <c r="AA5022">
        <v>77.2513660551664</v>
      </c>
      <c r="AB5022">
        <v>389</v>
      </c>
      <c r="AC5022">
        <v>0.89324404117816603</v>
      </c>
      <c r="AD5022">
        <v>109</v>
      </c>
      <c r="AE5022">
        <v>0.105354136281279</v>
      </c>
      <c r="AF5022">
        <v>2</v>
      </c>
      <c r="AG5022">
        <v>1.40182254055394E-3</v>
      </c>
      <c r="AH5022">
        <v>3.33826464256258E-3</v>
      </c>
      <c r="AI5022">
        <v>18</v>
      </c>
      <c r="AJ5022">
        <v>68.722892347054596</v>
      </c>
      <c r="AK5022">
        <v>500</v>
      </c>
      <c r="AL5022">
        <v>1</v>
      </c>
      <c r="AM5022">
        <v>9.0965728114112397E-4</v>
      </c>
      <c r="AN5022">
        <v>1</v>
      </c>
      <c r="AO5022">
        <v>9.0965728114112397E-4</v>
      </c>
      <c r="AP5022">
        <v>1</v>
      </c>
      <c r="AQ5022">
        <v>500</v>
      </c>
      <c r="AR5022">
        <v>0.999999999999999</v>
      </c>
      <c r="AS5022">
        <v>1.0054427240561201E-2</v>
      </c>
      <c r="AT5022">
        <v>1</v>
      </c>
      <c r="AU5022">
        <v>6.7614957493436004E-3</v>
      </c>
      <c r="AV5022">
        <v>2</v>
      </c>
      <c r="AW5022">
        <v>500</v>
      </c>
      <c r="AX5022">
        <v>1</v>
      </c>
      <c r="AY5022">
        <v>61.4931131892032</v>
      </c>
      <c r="AZ5022">
        <v>500</v>
      </c>
      <c r="BA5022">
        <v>1</v>
      </c>
      <c r="BB5022">
        <v>497</v>
      </c>
      <c r="BC5022">
        <v>0.94545974025592605</v>
      </c>
      <c r="BD5022">
        <v>2</v>
      </c>
      <c r="BE5022">
        <v>5.3630602462931998E-2</v>
      </c>
      <c r="BF5022">
        <v>64.926924196003995</v>
      </c>
      <c r="BG5022">
        <v>71.115362822760005</v>
      </c>
      <c r="BH5022">
        <v>57.825191456376899</v>
      </c>
      <c r="BI5022">
        <v>64.806887195048901</v>
      </c>
    </row>
    <row r="5023" spans="1:61" x14ac:dyDescent="0.25">
      <c r="A5023" s="10" t="str">
        <f>VLOOKUP(D5023,'Index-Relations'!E:F,2,FALSE)</f>
        <v>ESG</v>
      </c>
      <c r="B5023" t="s">
        <v>3450</v>
      </c>
      <c r="C5023" s="53" t="s">
        <v>2760</v>
      </c>
      <c r="D5023" s="59" t="s">
        <v>2907</v>
      </c>
      <c r="E5023" s="59" t="s">
        <v>8439</v>
      </c>
      <c r="F5023" t="s">
        <v>1896</v>
      </c>
      <c r="G5023" t="s">
        <v>1895</v>
      </c>
      <c r="H5023" t="s">
        <v>1897</v>
      </c>
      <c r="I5023" s="52">
        <v>45663</v>
      </c>
      <c r="J5023" t="s">
        <v>2457</v>
      </c>
      <c r="K5023">
        <v>235</v>
      </c>
      <c r="L5023" s="73">
        <v>73.726222060829897</v>
      </c>
      <c r="M5023">
        <v>235</v>
      </c>
      <c r="N5023">
        <v>1</v>
      </c>
      <c r="O5023" s="73">
        <v>81.365049994280994</v>
      </c>
      <c r="P5023">
        <v>235</v>
      </c>
      <c r="Q5023">
        <v>1</v>
      </c>
      <c r="R5023">
        <v>235</v>
      </c>
      <c r="S5023">
        <v>0.999999999999999</v>
      </c>
      <c r="T5023">
        <v>38.279251229143703</v>
      </c>
      <c r="U5023">
        <v>0.78818281403338997</v>
      </c>
      <c r="V5023">
        <v>215</v>
      </c>
      <c r="W5023">
        <v>8.7770310101426496E-2</v>
      </c>
      <c r="X5023">
        <v>47</v>
      </c>
      <c r="Y5023">
        <v>235</v>
      </c>
      <c r="Z5023">
        <v>0.999999999999999</v>
      </c>
      <c r="AA5023">
        <v>60.635468547535403</v>
      </c>
      <c r="AB5023">
        <v>210</v>
      </c>
      <c r="AC5023">
        <v>0.93957567066455105</v>
      </c>
      <c r="AD5023">
        <v>25</v>
      </c>
      <c r="AE5023">
        <v>6.04243293354478E-2</v>
      </c>
      <c r="AF5023">
        <v>0</v>
      </c>
      <c r="AG5023">
        <v>1.6652999999999999E-16</v>
      </c>
      <c r="AH5023">
        <v>4.9887202761760199E-3</v>
      </c>
      <c r="AI5023">
        <v>14</v>
      </c>
      <c r="AJ5023" s="73">
        <v>72.000254403752905</v>
      </c>
      <c r="AK5023">
        <v>235</v>
      </c>
      <c r="AL5023">
        <v>1</v>
      </c>
      <c r="AM5023">
        <v>0</v>
      </c>
      <c r="AN5023">
        <v>0</v>
      </c>
      <c r="AO5023">
        <v>0</v>
      </c>
      <c r="AP5023">
        <v>0</v>
      </c>
      <c r="AQ5023">
        <v>235</v>
      </c>
      <c r="AR5023">
        <v>1</v>
      </c>
      <c r="AS5023">
        <v>0</v>
      </c>
      <c r="AT5023">
        <v>0</v>
      </c>
      <c r="AU5023">
        <v>0</v>
      </c>
      <c r="AV5023">
        <v>0</v>
      </c>
      <c r="AW5023">
        <v>235</v>
      </c>
      <c r="AX5023">
        <v>0.999999999999999</v>
      </c>
      <c r="AY5023" s="73">
        <v>65.181292892249004</v>
      </c>
      <c r="AZ5023">
        <v>235</v>
      </c>
      <c r="BA5023">
        <v>1</v>
      </c>
      <c r="BB5023">
        <v>234</v>
      </c>
      <c r="BC5023">
        <v>0.93143540574420702</v>
      </c>
      <c r="BD5023">
        <v>1</v>
      </c>
      <c r="BE5023">
        <v>6.8564594255792005E-2</v>
      </c>
      <c r="BF5023">
        <v>73.726222060829897</v>
      </c>
      <c r="BG5023">
        <v>81.365049994280994</v>
      </c>
      <c r="BH5023">
        <v>65.181292892249004</v>
      </c>
      <c r="BI5023">
        <v>72.000254403752905</v>
      </c>
    </row>
    <row r="5024" spans="1:61" x14ac:dyDescent="0.25">
      <c r="A5024" s="10" t="str">
        <f>VLOOKUP(D5024,'Index-Relations'!E:F,2,FALSE)</f>
        <v>ESG</v>
      </c>
      <c r="B5024" t="s">
        <v>3450</v>
      </c>
      <c r="C5024" s="53" t="s">
        <v>2761</v>
      </c>
      <c r="D5024" s="59" t="s">
        <v>2907</v>
      </c>
      <c r="E5024" s="59" t="s">
        <v>8440</v>
      </c>
      <c r="F5024" t="s">
        <v>1896</v>
      </c>
      <c r="G5024" t="s">
        <v>1895</v>
      </c>
      <c r="H5024" t="s">
        <v>1897</v>
      </c>
      <c r="I5024" s="52">
        <v>45628</v>
      </c>
      <c r="J5024" t="s">
        <v>2457</v>
      </c>
      <c r="K5024">
        <v>235</v>
      </c>
      <c r="L5024" s="73">
        <v>73.910945073027904</v>
      </c>
      <c r="M5024">
        <v>235</v>
      </c>
      <c r="N5024">
        <v>1</v>
      </c>
      <c r="O5024" s="73">
        <v>81.336431524866995</v>
      </c>
      <c r="P5024">
        <v>235</v>
      </c>
      <c r="Q5024">
        <v>1</v>
      </c>
      <c r="R5024">
        <v>235</v>
      </c>
      <c r="S5024">
        <v>1</v>
      </c>
      <c r="T5024">
        <v>38.6052147187957</v>
      </c>
      <c r="U5024">
        <v>0.78810137473966202</v>
      </c>
      <c r="V5024">
        <v>214</v>
      </c>
      <c r="W5024">
        <v>9.0163000053879394E-2</v>
      </c>
      <c r="X5024">
        <v>48</v>
      </c>
      <c r="Y5024">
        <v>235</v>
      </c>
      <c r="Z5024">
        <v>1</v>
      </c>
      <c r="AA5024">
        <v>60.6140885408022</v>
      </c>
      <c r="AB5024">
        <v>210</v>
      </c>
      <c r="AC5024">
        <v>0.94308190308127204</v>
      </c>
      <c r="AD5024">
        <v>25</v>
      </c>
      <c r="AE5024">
        <v>5.6918096918727297E-2</v>
      </c>
      <c r="AF5024">
        <v>0</v>
      </c>
      <c r="AG5024">
        <v>0</v>
      </c>
      <c r="AH5024">
        <v>5.0441228152375301E-3</v>
      </c>
      <c r="AI5024">
        <v>14</v>
      </c>
      <c r="AJ5024" s="73">
        <v>72.149535722322</v>
      </c>
      <c r="AK5024">
        <v>235</v>
      </c>
      <c r="AL5024">
        <v>1</v>
      </c>
      <c r="AM5024">
        <v>0</v>
      </c>
      <c r="AN5024">
        <v>0</v>
      </c>
      <c r="AO5024">
        <v>0</v>
      </c>
      <c r="AP5024">
        <v>0</v>
      </c>
      <c r="AQ5024">
        <v>235</v>
      </c>
      <c r="AR5024">
        <v>0.999999999999999</v>
      </c>
      <c r="AS5024">
        <v>0</v>
      </c>
      <c r="AT5024">
        <v>0</v>
      </c>
      <c r="AU5024">
        <v>0</v>
      </c>
      <c r="AV5024">
        <v>0</v>
      </c>
      <c r="AW5024">
        <v>235</v>
      </c>
      <c r="AX5024">
        <v>0.999999999999999</v>
      </c>
      <c r="AY5024" s="73">
        <v>65.640584001416002</v>
      </c>
      <c r="AZ5024">
        <v>235</v>
      </c>
      <c r="BA5024">
        <v>1</v>
      </c>
      <c r="BB5024">
        <v>234</v>
      </c>
      <c r="BC5024">
        <v>0.9418482628407</v>
      </c>
      <c r="BD5024">
        <v>1</v>
      </c>
      <c r="BE5024">
        <v>5.8151737159299603E-2</v>
      </c>
      <c r="BF5024">
        <v>73.910945073027904</v>
      </c>
      <c r="BG5024">
        <v>81.336431524866995</v>
      </c>
      <c r="BH5024">
        <v>65.640584001416002</v>
      </c>
      <c r="BI5024">
        <v>72.149535722322</v>
      </c>
    </row>
    <row r="5025" spans="1:61" x14ac:dyDescent="0.25">
      <c r="A5025" s="10" t="str">
        <f>VLOOKUP(D5025,'Index-Relations'!E:F,2,FALSE)</f>
        <v>ESG</v>
      </c>
      <c r="B5025" t="s">
        <v>3450</v>
      </c>
      <c r="C5025" s="53" t="s">
        <v>2762</v>
      </c>
      <c r="D5025" s="59" t="s">
        <v>2907</v>
      </c>
      <c r="E5025" s="59" t="s">
        <v>8441</v>
      </c>
      <c r="F5025" t="s">
        <v>1896</v>
      </c>
      <c r="G5025" t="s">
        <v>1895</v>
      </c>
      <c r="H5025" t="s">
        <v>1897</v>
      </c>
      <c r="I5025" s="52">
        <v>45597</v>
      </c>
      <c r="J5025" t="s">
        <v>2457</v>
      </c>
      <c r="K5025">
        <v>235</v>
      </c>
      <c r="L5025" s="73">
        <v>74.026628205140995</v>
      </c>
      <c r="M5025">
        <v>235</v>
      </c>
      <c r="N5025">
        <v>1</v>
      </c>
      <c r="O5025" s="73">
        <v>81.237247656923003</v>
      </c>
      <c r="P5025">
        <v>235</v>
      </c>
      <c r="Q5025">
        <v>1</v>
      </c>
      <c r="R5025">
        <v>235</v>
      </c>
      <c r="S5025">
        <v>0.999999999999999</v>
      </c>
      <c r="T5025">
        <v>39.095187003274503</v>
      </c>
      <c r="U5025">
        <v>0.78686827155776595</v>
      </c>
      <c r="V5025">
        <v>212</v>
      </c>
      <c r="W5025">
        <v>8.9977381600790496E-2</v>
      </c>
      <c r="X5025">
        <v>48</v>
      </c>
      <c r="Y5025">
        <v>235</v>
      </c>
      <c r="Z5025">
        <v>1</v>
      </c>
      <c r="AA5025">
        <v>61.384266837864203</v>
      </c>
      <c r="AB5025">
        <v>211</v>
      </c>
      <c r="AC5025">
        <v>0.94523998615887606</v>
      </c>
      <c r="AD5025">
        <v>24</v>
      </c>
      <c r="AE5025">
        <v>5.47600138411223E-2</v>
      </c>
      <c r="AF5025">
        <v>0</v>
      </c>
      <c r="AG5025">
        <v>6.8694999999999995E-16</v>
      </c>
      <c r="AH5025">
        <v>5.2043338642601498E-3</v>
      </c>
      <c r="AI5025">
        <v>14</v>
      </c>
      <c r="AJ5025" s="73">
        <v>72.295207219847001</v>
      </c>
      <c r="AK5025">
        <v>235</v>
      </c>
      <c r="AL5025">
        <v>1</v>
      </c>
      <c r="AM5025">
        <v>0</v>
      </c>
      <c r="AN5025">
        <v>0</v>
      </c>
      <c r="AO5025">
        <v>0</v>
      </c>
      <c r="AP5025">
        <v>0</v>
      </c>
      <c r="AQ5025">
        <v>235</v>
      </c>
      <c r="AR5025">
        <v>0.999999999999999</v>
      </c>
      <c r="AS5025">
        <v>0</v>
      </c>
      <c r="AT5025">
        <v>0</v>
      </c>
      <c r="AU5025">
        <v>0</v>
      </c>
      <c r="AV5025">
        <v>0</v>
      </c>
      <c r="AW5025">
        <v>235</v>
      </c>
      <c r="AX5025">
        <v>0.999999999999999</v>
      </c>
      <c r="AY5025" s="73">
        <v>65.760535110538996</v>
      </c>
      <c r="AZ5025">
        <v>235</v>
      </c>
      <c r="BA5025">
        <v>1</v>
      </c>
      <c r="BB5025">
        <v>234</v>
      </c>
      <c r="BC5025">
        <v>0.93909144256356603</v>
      </c>
      <c r="BD5025">
        <v>1</v>
      </c>
      <c r="BE5025">
        <v>6.0908557436433503E-2</v>
      </c>
      <c r="BF5025">
        <v>74.026628205140995</v>
      </c>
      <c r="BG5025">
        <v>81.237247656923003</v>
      </c>
      <c r="BH5025">
        <v>65.760535110538996</v>
      </c>
      <c r="BI5025">
        <v>72.295207219847001</v>
      </c>
    </row>
    <row r="5026" spans="1:61" x14ac:dyDescent="0.25">
      <c r="A5026" s="10" t="str">
        <f>VLOOKUP(D5026,'Index-Relations'!E:F,2,FALSE)</f>
        <v>ESG</v>
      </c>
      <c r="B5026" t="s">
        <v>3450</v>
      </c>
      <c r="C5026" s="53" t="s">
        <v>2763</v>
      </c>
      <c r="D5026" s="59" t="s">
        <v>2907</v>
      </c>
      <c r="E5026" s="59" t="s">
        <v>8442</v>
      </c>
      <c r="F5026" t="s">
        <v>1896</v>
      </c>
      <c r="G5026" t="s">
        <v>1895</v>
      </c>
      <c r="H5026" t="s">
        <v>1897</v>
      </c>
      <c r="I5026" s="52">
        <v>45566</v>
      </c>
      <c r="J5026" t="s">
        <v>2457</v>
      </c>
      <c r="K5026">
        <v>237</v>
      </c>
      <c r="L5026" s="73">
        <v>74.175091707047002</v>
      </c>
      <c r="M5026">
        <v>237</v>
      </c>
      <c r="N5026">
        <v>1</v>
      </c>
      <c r="O5026" s="73">
        <v>81.168015425613007</v>
      </c>
      <c r="P5026">
        <v>237</v>
      </c>
      <c r="Q5026">
        <v>1</v>
      </c>
      <c r="R5026">
        <v>237</v>
      </c>
      <c r="S5026">
        <v>1</v>
      </c>
      <c r="T5026">
        <v>39.398480163388598</v>
      </c>
      <c r="U5026">
        <v>0.79064272519337997</v>
      </c>
      <c r="V5026">
        <v>213</v>
      </c>
      <c r="W5026">
        <v>0.100163376124211</v>
      </c>
      <c r="X5026">
        <v>49</v>
      </c>
      <c r="Y5026">
        <v>237</v>
      </c>
      <c r="Z5026">
        <v>0.999999999999999</v>
      </c>
      <c r="AA5026">
        <v>65.946792704323201</v>
      </c>
      <c r="AB5026">
        <v>211</v>
      </c>
      <c r="AC5026">
        <v>0.94274025049593702</v>
      </c>
      <c r="AD5026">
        <v>26</v>
      </c>
      <c r="AE5026">
        <v>5.72597495040627E-2</v>
      </c>
      <c r="AF5026">
        <v>0</v>
      </c>
      <c r="AG5026">
        <v>0</v>
      </c>
      <c r="AH5026">
        <v>4.9963326732476504E-3</v>
      </c>
      <c r="AI5026">
        <v>14</v>
      </c>
      <c r="AJ5026" s="73">
        <v>72.451827893054002</v>
      </c>
      <c r="AK5026">
        <v>237</v>
      </c>
      <c r="AL5026">
        <v>1</v>
      </c>
      <c r="AM5026">
        <v>0</v>
      </c>
      <c r="AN5026">
        <v>0</v>
      </c>
      <c r="AO5026">
        <v>0</v>
      </c>
      <c r="AP5026">
        <v>0</v>
      </c>
      <c r="AQ5026">
        <v>237</v>
      </c>
      <c r="AR5026">
        <v>1</v>
      </c>
      <c r="AS5026">
        <v>0</v>
      </c>
      <c r="AT5026">
        <v>0</v>
      </c>
      <c r="AU5026">
        <v>0</v>
      </c>
      <c r="AV5026">
        <v>0</v>
      </c>
      <c r="AW5026">
        <v>237</v>
      </c>
      <c r="AX5026">
        <v>1</v>
      </c>
      <c r="AY5026" s="73">
        <v>65.994513231575993</v>
      </c>
      <c r="AZ5026">
        <v>237</v>
      </c>
      <c r="BA5026">
        <v>1</v>
      </c>
      <c r="BB5026">
        <v>236</v>
      </c>
      <c r="BC5026">
        <v>0.94105986822520005</v>
      </c>
      <c r="BD5026">
        <v>1</v>
      </c>
      <c r="BE5026">
        <v>5.8940131774799599E-2</v>
      </c>
      <c r="BF5026">
        <v>74.175091707047002</v>
      </c>
      <c r="BG5026">
        <v>81.168015425613007</v>
      </c>
      <c r="BH5026">
        <v>65.994513231575993</v>
      </c>
      <c r="BI5026">
        <v>72.451827893054002</v>
      </c>
    </row>
    <row r="5027" spans="1:61" x14ac:dyDescent="0.25">
      <c r="A5027" s="10" t="str">
        <f>VLOOKUP(D5027,'Index-Relations'!E:F,2,FALSE)</f>
        <v>ESG</v>
      </c>
      <c r="B5027" t="s">
        <v>3450</v>
      </c>
      <c r="C5027" s="53" t="s">
        <v>2764</v>
      </c>
      <c r="D5027" s="59" t="s">
        <v>2907</v>
      </c>
      <c r="E5027" s="59" t="s">
        <v>8443</v>
      </c>
      <c r="F5027" t="s">
        <v>1896</v>
      </c>
      <c r="G5027" t="s">
        <v>1895</v>
      </c>
      <c r="H5027" t="s">
        <v>1897</v>
      </c>
      <c r="I5027" s="52">
        <v>45537</v>
      </c>
      <c r="J5027" t="s">
        <v>2457</v>
      </c>
      <c r="K5027">
        <v>237</v>
      </c>
      <c r="L5027" s="73">
        <v>74.027192511150005</v>
      </c>
      <c r="M5027">
        <v>237</v>
      </c>
      <c r="N5027">
        <v>1</v>
      </c>
      <c r="O5027" s="73">
        <v>81.227813659765005</v>
      </c>
      <c r="P5027">
        <v>237</v>
      </c>
      <c r="Q5027">
        <v>1</v>
      </c>
      <c r="R5027">
        <v>237</v>
      </c>
      <c r="S5027">
        <v>0.999999999999999</v>
      </c>
      <c r="T5027">
        <v>39.2943017953191</v>
      </c>
      <c r="U5027">
        <v>0.805050974912074</v>
      </c>
      <c r="V5027">
        <v>213</v>
      </c>
      <c r="W5027">
        <v>0.100812481075231</v>
      </c>
      <c r="X5027">
        <v>50</v>
      </c>
      <c r="Y5027">
        <v>237</v>
      </c>
      <c r="Z5027">
        <v>0.999999999999999</v>
      </c>
      <c r="AA5027">
        <v>66.464301401275407</v>
      </c>
      <c r="AB5027">
        <v>216</v>
      </c>
      <c r="AC5027">
        <v>0.97770736765460597</v>
      </c>
      <c r="AD5027">
        <v>27</v>
      </c>
      <c r="AE5027">
        <v>5.5289855113492901E-2</v>
      </c>
      <c r="AF5027">
        <v>-6</v>
      </c>
      <c r="AG5027">
        <v>0</v>
      </c>
      <c r="AH5027">
        <v>4.78413838359286E-3</v>
      </c>
      <c r="AI5027">
        <v>14</v>
      </c>
      <c r="AJ5027" s="73">
        <v>72.438242707092996</v>
      </c>
      <c r="AK5027">
        <v>237</v>
      </c>
      <c r="AL5027">
        <v>1</v>
      </c>
      <c r="AM5027">
        <v>0</v>
      </c>
      <c r="AN5027">
        <v>0</v>
      </c>
      <c r="AO5027">
        <v>0</v>
      </c>
      <c r="AP5027">
        <v>0</v>
      </c>
      <c r="AQ5027">
        <v>237</v>
      </c>
      <c r="AR5027">
        <v>1</v>
      </c>
      <c r="AS5027">
        <v>0</v>
      </c>
      <c r="AT5027">
        <v>0</v>
      </c>
      <c r="AU5027">
        <v>0</v>
      </c>
      <c r="AV5027">
        <v>0</v>
      </c>
      <c r="AW5027">
        <v>237</v>
      </c>
      <c r="AX5027">
        <v>0.999999999999999</v>
      </c>
      <c r="AY5027" s="73">
        <v>65.697833673096</v>
      </c>
      <c r="AZ5027">
        <v>237</v>
      </c>
      <c r="BA5027">
        <v>1</v>
      </c>
      <c r="BB5027">
        <v>236</v>
      </c>
      <c r="BC5027">
        <v>0.93947837277747004</v>
      </c>
      <c r="BD5027">
        <v>1</v>
      </c>
      <c r="BE5027">
        <v>6.0521627222529198E-2</v>
      </c>
      <c r="BF5027">
        <v>74.027192511150005</v>
      </c>
      <c r="BG5027">
        <v>81.227813659765005</v>
      </c>
      <c r="BH5027">
        <v>65.697833673096</v>
      </c>
      <c r="BI5027">
        <v>72.438242707092996</v>
      </c>
    </row>
    <row r="5028" spans="1:61" x14ac:dyDescent="0.25">
      <c r="A5028" s="10" t="str">
        <f>VLOOKUP(D5028,'Index-Relations'!E:F,2,FALSE)</f>
        <v>ESG</v>
      </c>
      <c r="B5028" t="s">
        <v>3450</v>
      </c>
      <c r="C5028" s="53" t="s">
        <v>3350</v>
      </c>
      <c r="D5028" s="59" t="s">
        <v>2907</v>
      </c>
      <c r="E5028" s="59" t="s">
        <v>8444</v>
      </c>
      <c r="F5028" t="s">
        <v>1896</v>
      </c>
      <c r="G5028" t="s">
        <v>1895</v>
      </c>
      <c r="H5028" t="s">
        <v>1897</v>
      </c>
      <c r="I5028" s="52">
        <v>45505</v>
      </c>
      <c r="J5028" t="s">
        <v>2457</v>
      </c>
      <c r="K5028">
        <v>237</v>
      </c>
      <c r="L5028" s="73">
        <v>73.965955053344999</v>
      </c>
      <c r="M5028">
        <v>237</v>
      </c>
      <c r="N5028">
        <v>1</v>
      </c>
      <c r="O5028" s="73">
        <v>81.212553449335999</v>
      </c>
      <c r="P5028">
        <v>237</v>
      </c>
      <c r="Q5028">
        <v>1</v>
      </c>
      <c r="R5028">
        <v>237</v>
      </c>
      <c r="S5028">
        <v>0.999999999999999</v>
      </c>
      <c r="T5028">
        <v>39.157234348705899</v>
      </c>
      <c r="U5028">
        <v>0.79408142086446698</v>
      </c>
      <c r="V5028">
        <v>213</v>
      </c>
      <c r="W5028">
        <v>0.10187818818550699</v>
      </c>
      <c r="X5028">
        <v>50</v>
      </c>
      <c r="Y5028">
        <v>237</v>
      </c>
      <c r="Z5028">
        <v>1</v>
      </c>
      <c r="AA5028">
        <v>68.265202744525197</v>
      </c>
      <c r="AB5028">
        <v>212</v>
      </c>
      <c r="AC5028">
        <v>0.95130049491181001</v>
      </c>
      <c r="AD5028">
        <v>25</v>
      </c>
      <c r="AE5028">
        <v>4.8699505088189397E-2</v>
      </c>
      <c r="AF5028">
        <v>0</v>
      </c>
      <c r="AG5028">
        <v>0</v>
      </c>
      <c r="AH5028">
        <v>4.5527456390173802E-3</v>
      </c>
      <c r="AI5028">
        <v>13</v>
      </c>
      <c r="AJ5028" s="73">
        <v>72.349711666234001</v>
      </c>
      <c r="AK5028">
        <v>237</v>
      </c>
      <c r="AL5028">
        <v>1</v>
      </c>
      <c r="AM5028">
        <v>0</v>
      </c>
      <c r="AN5028">
        <v>0</v>
      </c>
      <c r="AO5028">
        <v>0</v>
      </c>
      <c r="AP5028">
        <v>0</v>
      </c>
      <c r="AQ5028">
        <v>237</v>
      </c>
      <c r="AR5028">
        <v>0.999999999999999</v>
      </c>
      <c r="AS5028">
        <v>0</v>
      </c>
      <c r="AT5028">
        <v>0</v>
      </c>
      <c r="AU5028">
        <v>0</v>
      </c>
      <c r="AV5028">
        <v>0</v>
      </c>
      <c r="AW5028">
        <v>237</v>
      </c>
      <c r="AX5028">
        <v>1</v>
      </c>
      <c r="AY5028" s="73">
        <v>65.653802513786999</v>
      </c>
      <c r="AZ5028">
        <v>237</v>
      </c>
      <c r="BA5028">
        <v>1</v>
      </c>
      <c r="BB5028">
        <v>236</v>
      </c>
      <c r="BC5028">
        <v>0.93737637172111099</v>
      </c>
      <c r="BD5028">
        <v>1</v>
      </c>
      <c r="BE5028">
        <v>6.2623628278887997E-2</v>
      </c>
      <c r="BF5028">
        <v>73.965955053344999</v>
      </c>
      <c r="BG5028">
        <v>81.212553449335999</v>
      </c>
      <c r="BH5028">
        <v>65.653802513786999</v>
      </c>
      <c r="BI5028">
        <v>72.349711666234001</v>
      </c>
    </row>
    <row r="5029" spans="1:61" x14ac:dyDescent="0.25">
      <c r="A5029" s="10" t="str">
        <f>VLOOKUP(D5029,'Index-Relations'!E:F,2,FALSE)</f>
        <v>ESG</v>
      </c>
      <c r="B5029" t="s">
        <v>3450</v>
      </c>
      <c r="C5029" s="53" t="s">
        <v>2765</v>
      </c>
      <c r="D5029" s="59" t="s">
        <v>2907</v>
      </c>
      <c r="E5029" s="59" t="s">
        <v>8445</v>
      </c>
      <c r="F5029" t="s">
        <v>1896</v>
      </c>
      <c r="G5029" t="s">
        <v>1895</v>
      </c>
      <c r="H5029" t="s">
        <v>1897</v>
      </c>
      <c r="I5029" s="52">
        <v>45474</v>
      </c>
      <c r="J5029" t="s">
        <v>2457</v>
      </c>
      <c r="K5029">
        <v>237</v>
      </c>
      <c r="L5029" s="73">
        <v>73.976744497102004</v>
      </c>
      <c r="M5029">
        <v>237</v>
      </c>
      <c r="N5029">
        <v>1</v>
      </c>
      <c r="O5029" s="73">
        <v>81.285982752256999</v>
      </c>
      <c r="P5029">
        <v>237</v>
      </c>
      <c r="Q5029">
        <v>1</v>
      </c>
      <c r="R5029">
        <v>237</v>
      </c>
      <c r="S5029">
        <v>1</v>
      </c>
      <c r="T5029">
        <v>39.034727793671898</v>
      </c>
      <c r="U5029">
        <v>0.79413764411771703</v>
      </c>
      <c r="V5029">
        <v>212</v>
      </c>
      <c r="W5029">
        <v>9.8078865132475601E-2</v>
      </c>
      <c r="X5029">
        <v>51</v>
      </c>
      <c r="Y5029">
        <v>237</v>
      </c>
      <c r="Z5029">
        <v>1</v>
      </c>
      <c r="AA5029">
        <v>70.159607903622003</v>
      </c>
      <c r="AB5029">
        <v>212</v>
      </c>
      <c r="AC5029">
        <v>0.95351440503337404</v>
      </c>
      <c r="AD5029">
        <v>25</v>
      </c>
      <c r="AE5029">
        <v>4.6485594966624501E-2</v>
      </c>
      <c r="AF5029">
        <v>0</v>
      </c>
      <c r="AG5029">
        <v>6.1756000000000002E-16</v>
      </c>
      <c r="AH5029">
        <v>3.6686816449366401E-3</v>
      </c>
      <c r="AI5029">
        <v>13</v>
      </c>
      <c r="AJ5029" s="73">
        <v>72.393422820767</v>
      </c>
      <c r="AK5029">
        <v>237</v>
      </c>
      <c r="AL5029">
        <v>1</v>
      </c>
      <c r="AM5029">
        <v>0</v>
      </c>
      <c r="AN5029">
        <v>0</v>
      </c>
      <c r="AO5029">
        <v>0</v>
      </c>
      <c r="AP5029">
        <v>0</v>
      </c>
      <c r="AQ5029">
        <v>237</v>
      </c>
      <c r="AR5029">
        <v>1</v>
      </c>
      <c r="AS5029">
        <v>0</v>
      </c>
      <c r="AT5029">
        <v>0</v>
      </c>
      <c r="AU5029">
        <v>0</v>
      </c>
      <c r="AV5029">
        <v>0</v>
      </c>
      <c r="AW5029">
        <v>237</v>
      </c>
      <c r="AX5029">
        <v>1</v>
      </c>
      <c r="AY5029" s="73">
        <v>65.531223832685001</v>
      </c>
      <c r="AZ5029">
        <v>237</v>
      </c>
      <c r="BA5029">
        <v>1</v>
      </c>
      <c r="BB5029">
        <v>236</v>
      </c>
      <c r="BC5029">
        <v>0.93063775601637</v>
      </c>
      <c r="BD5029">
        <v>1</v>
      </c>
      <c r="BE5029">
        <v>6.9362243983629293E-2</v>
      </c>
      <c r="BF5029">
        <v>73.976744497102004</v>
      </c>
      <c r="BG5029">
        <v>81.285982752256999</v>
      </c>
      <c r="BH5029">
        <v>65.531223832685001</v>
      </c>
      <c r="BI5029">
        <v>72.393422820767</v>
      </c>
    </row>
    <row r="5030" spans="1:61" x14ac:dyDescent="0.25">
      <c r="A5030" s="10" t="str">
        <f>VLOOKUP(D5030,'Index-Relations'!E:F,2,FALSE)</f>
        <v>ESG</v>
      </c>
      <c r="B5030" t="s">
        <v>3450</v>
      </c>
      <c r="C5030" s="53" t="s">
        <v>2766</v>
      </c>
      <c r="D5030" s="59" t="s">
        <v>2907</v>
      </c>
      <c r="E5030" s="59" t="s">
        <v>8446</v>
      </c>
      <c r="F5030" t="s">
        <v>1896</v>
      </c>
      <c r="G5030" t="s">
        <v>1895</v>
      </c>
      <c r="H5030" t="s">
        <v>1897</v>
      </c>
      <c r="I5030" s="52">
        <v>45446</v>
      </c>
      <c r="J5030" t="s">
        <v>2457</v>
      </c>
      <c r="K5030">
        <v>237</v>
      </c>
      <c r="L5030" s="73">
        <v>73.750452512528</v>
      </c>
      <c r="M5030">
        <v>237</v>
      </c>
      <c r="N5030">
        <v>1</v>
      </c>
      <c r="O5030" s="73">
        <v>81.153386578623</v>
      </c>
      <c r="P5030">
        <v>237</v>
      </c>
      <c r="Q5030">
        <v>1</v>
      </c>
      <c r="R5030">
        <v>237</v>
      </c>
      <c r="S5030">
        <v>0.999999999999999</v>
      </c>
      <c r="T5030">
        <v>39.180554581884103</v>
      </c>
      <c r="U5030">
        <v>0.79441257135091004</v>
      </c>
      <c r="V5030">
        <v>213</v>
      </c>
      <c r="W5030">
        <v>9.6824305649670095E-2</v>
      </c>
      <c r="X5030">
        <v>50</v>
      </c>
      <c r="Y5030">
        <v>237</v>
      </c>
      <c r="Z5030">
        <v>1</v>
      </c>
      <c r="AA5030">
        <v>69.698760065345098</v>
      </c>
      <c r="AB5030">
        <v>213</v>
      </c>
      <c r="AC5030">
        <v>0.95670284141526996</v>
      </c>
      <c r="AD5030">
        <v>24</v>
      </c>
      <c r="AE5030">
        <v>4.32971585847301E-2</v>
      </c>
      <c r="AF5030">
        <v>0</v>
      </c>
      <c r="AG5030">
        <v>0</v>
      </c>
      <c r="AH5030">
        <v>3.8749774061425102E-3</v>
      </c>
      <c r="AI5030">
        <v>13</v>
      </c>
      <c r="AJ5030" s="73">
        <v>72.179629339803896</v>
      </c>
      <c r="AK5030">
        <v>237</v>
      </c>
      <c r="AL5030">
        <v>1</v>
      </c>
      <c r="AM5030">
        <v>0</v>
      </c>
      <c r="AN5030">
        <v>0</v>
      </c>
      <c r="AO5030">
        <v>0</v>
      </c>
      <c r="AP5030">
        <v>0</v>
      </c>
      <c r="AQ5030">
        <v>237</v>
      </c>
      <c r="AR5030">
        <v>1</v>
      </c>
      <c r="AS5030">
        <v>0</v>
      </c>
      <c r="AT5030">
        <v>0</v>
      </c>
      <c r="AU5030">
        <v>0</v>
      </c>
      <c r="AV5030">
        <v>0</v>
      </c>
      <c r="AW5030">
        <v>237</v>
      </c>
      <c r="AX5030">
        <v>1</v>
      </c>
      <c r="AY5030" s="73">
        <v>65.147464075705997</v>
      </c>
      <c r="AZ5030">
        <v>237</v>
      </c>
      <c r="BA5030">
        <v>1</v>
      </c>
      <c r="BB5030">
        <v>236</v>
      </c>
      <c r="BC5030">
        <v>0.92530512373623397</v>
      </c>
      <c r="BD5030">
        <v>1</v>
      </c>
      <c r="BE5030">
        <v>7.4694876263765697E-2</v>
      </c>
      <c r="BF5030">
        <v>73.750452512528</v>
      </c>
      <c r="BG5030">
        <v>81.153386578623</v>
      </c>
      <c r="BH5030">
        <v>65.147464075705997</v>
      </c>
      <c r="BI5030">
        <v>72.179629339803896</v>
      </c>
    </row>
    <row r="5031" spans="1:61" x14ac:dyDescent="0.25">
      <c r="A5031" s="10" t="str">
        <f>VLOOKUP(D5031,'Index-Relations'!E:F,2,FALSE)</f>
        <v>ESG</v>
      </c>
      <c r="B5031" t="s">
        <v>3450</v>
      </c>
      <c r="C5031" s="53" t="s">
        <v>2767</v>
      </c>
      <c r="D5031" s="59" t="s">
        <v>2907</v>
      </c>
      <c r="E5031" s="59" t="s">
        <v>8447</v>
      </c>
      <c r="F5031" t="s">
        <v>1896</v>
      </c>
      <c r="G5031" t="s">
        <v>1895</v>
      </c>
      <c r="H5031" t="s">
        <v>1897</v>
      </c>
      <c r="I5031" s="52">
        <v>45413</v>
      </c>
      <c r="J5031" t="s">
        <v>2457</v>
      </c>
      <c r="K5031">
        <v>237</v>
      </c>
      <c r="L5031" s="73">
        <v>73.628244838485003</v>
      </c>
      <c r="M5031">
        <v>237</v>
      </c>
      <c r="N5031">
        <v>1</v>
      </c>
      <c r="O5031" s="73">
        <v>81.040794009963903</v>
      </c>
      <c r="P5031">
        <v>237</v>
      </c>
      <c r="Q5031">
        <v>1</v>
      </c>
      <c r="R5031">
        <v>237</v>
      </c>
      <c r="S5031">
        <v>1</v>
      </c>
      <c r="T5031">
        <v>39.321867938536599</v>
      </c>
      <c r="U5031">
        <v>0.76218276257041595</v>
      </c>
      <c r="V5031">
        <v>213</v>
      </c>
      <c r="W5031">
        <v>8.8878389937169205E-2</v>
      </c>
      <c r="X5031">
        <v>49</v>
      </c>
      <c r="Y5031">
        <v>237</v>
      </c>
      <c r="Z5031">
        <v>0.999999999999999</v>
      </c>
      <c r="AA5031">
        <v>73.247679987392601</v>
      </c>
      <c r="AB5031">
        <v>213</v>
      </c>
      <c r="AC5031">
        <v>0.95762414344360403</v>
      </c>
      <c r="AD5031">
        <v>24</v>
      </c>
      <c r="AE5031">
        <v>4.2375856556396002E-2</v>
      </c>
      <c r="AF5031">
        <v>0</v>
      </c>
      <c r="AG5031">
        <v>0</v>
      </c>
      <c r="AH5031">
        <v>3.37894311656073E-3</v>
      </c>
      <c r="AI5031">
        <v>13</v>
      </c>
      <c r="AJ5031" s="73">
        <v>72.068572877908906</v>
      </c>
      <c r="AK5031">
        <v>237</v>
      </c>
      <c r="AL5031">
        <v>1</v>
      </c>
      <c r="AM5031">
        <v>0</v>
      </c>
      <c r="AN5031">
        <v>0</v>
      </c>
      <c r="AO5031">
        <v>0</v>
      </c>
      <c r="AP5031">
        <v>0</v>
      </c>
      <c r="AQ5031">
        <v>237</v>
      </c>
      <c r="AR5031">
        <v>0.999999999999999</v>
      </c>
      <c r="AS5031">
        <v>0</v>
      </c>
      <c r="AT5031">
        <v>0</v>
      </c>
      <c r="AU5031">
        <v>0</v>
      </c>
      <c r="AV5031">
        <v>0</v>
      </c>
      <c r="AW5031">
        <v>237</v>
      </c>
      <c r="AX5031">
        <v>1</v>
      </c>
      <c r="AY5031" s="73">
        <v>64.887019812956893</v>
      </c>
      <c r="AZ5031">
        <v>237</v>
      </c>
      <c r="BA5031">
        <v>1</v>
      </c>
      <c r="BB5031">
        <v>236</v>
      </c>
      <c r="BC5031">
        <v>0.91940614471781801</v>
      </c>
      <c r="BD5031">
        <v>1</v>
      </c>
      <c r="BE5031">
        <v>8.0593855282181104E-2</v>
      </c>
      <c r="BF5031">
        <v>73.628244838485003</v>
      </c>
      <c r="BG5031">
        <v>81.040794009963903</v>
      </c>
      <c r="BH5031">
        <v>64.887019812956893</v>
      </c>
      <c r="BI5031">
        <v>72.068572877908906</v>
      </c>
    </row>
    <row r="5032" spans="1:61" x14ac:dyDescent="0.25">
      <c r="A5032" s="10" t="str">
        <f>VLOOKUP(D5032,'Index-Relations'!E:F,2,FALSE)</f>
        <v>ESG</v>
      </c>
      <c r="B5032" t="s">
        <v>3450</v>
      </c>
      <c r="C5032" s="53" t="s">
        <v>2768</v>
      </c>
      <c r="D5032" s="59" t="s">
        <v>2907</v>
      </c>
      <c r="E5032" s="59" t="s">
        <v>8448</v>
      </c>
      <c r="F5032" t="s">
        <v>1896</v>
      </c>
      <c r="G5032" t="s">
        <v>1895</v>
      </c>
      <c r="H5032" t="s">
        <v>1897</v>
      </c>
      <c r="I5032" s="52">
        <v>45383</v>
      </c>
      <c r="J5032" t="s">
        <v>2457</v>
      </c>
      <c r="K5032">
        <v>224</v>
      </c>
      <c r="L5032">
        <v>78.199845899903707</v>
      </c>
      <c r="M5032">
        <v>224</v>
      </c>
      <c r="N5032">
        <v>1</v>
      </c>
      <c r="O5032">
        <v>83.608824228490406</v>
      </c>
      <c r="P5032">
        <v>224</v>
      </c>
      <c r="Q5032">
        <v>1</v>
      </c>
      <c r="R5032">
        <v>224</v>
      </c>
      <c r="S5032">
        <v>0.999999999999999</v>
      </c>
      <c r="T5032">
        <v>38.468978417369001</v>
      </c>
      <c r="U5032">
        <v>0.75942203352774795</v>
      </c>
      <c r="V5032">
        <v>199</v>
      </c>
      <c r="W5032">
        <v>8.6252012631614999E-2</v>
      </c>
      <c r="X5032">
        <v>44</v>
      </c>
      <c r="Y5032">
        <v>224</v>
      </c>
      <c r="Z5032">
        <v>0.999999999999999</v>
      </c>
      <c r="AA5032">
        <v>70.640696007750805</v>
      </c>
      <c r="AB5032">
        <v>206</v>
      </c>
      <c r="AC5032">
        <v>0.95976688264323096</v>
      </c>
      <c r="AD5032">
        <v>18</v>
      </c>
      <c r="AE5032">
        <v>4.0233117356768301E-2</v>
      </c>
      <c r="AF5032">
        <v>0</v>
      </c>
      <c r="AG5032">
        <v>5.0654000000000004E-16</v>
      </c>
      <c r="AH5032">
        <v>1.4957993005083601E-3</v>
      </c>
      <c r="AI5032">
        <v>10</v>
      </c>
      <c r="AJ5032">
        <v>76.513165651159994</v>
      </c>
      <c r="AK5032">
        <v>224</v>
      </c>
      <c r="AL5032">
        <v>1</v>
      </c>
      <c r="AM5032">
        <v>0</v>
      </c>
      <c r="AN5032">
        <v>0</v>
      </c>
      <c r="AO5032">
        <v>0</v>
      </c>
      <c r="AP5032">
        <v>0</v>
      </c>
      <c r="AQ5032">
        <v>224</v>
      </c>
      <c r="AR5032">
        <v>0.999999999999999</v>
      </c>
      <c r="AS5032">
        <v>0</v>
      </c>
      <c r="AT5032">
        <v>0</v>
      </c>
      <c r="AU5032">
        <v>0</v>
      </c>
      <c r="AV5032">
        <v>0</v>
      </c>
      <c r="AW5032">
        <v>224</v>
      </c>
      <c r="AX5032">
        <v>1</v>
      </c>
      <c r="AY5032">
        <v>70.099278309664797</v>
      </c>
      <c r="AZ5032">
        <v>224</v>
      </c>
      <c r="BA5032">
        <v>1</v>
      </c>
      <c r="BB5032">
        <v>223</v>
      </c>
      <c r="BC5032">
        <v>0.91631761125741795</v>
      </c>
      <c r="BD5032">
        <v>1</v>
      </c>
      <c r="BE5032">
        <v>8.3682388742581701E-2</v>
      </c>
      <c r="BF5032">
        <v>73.769616910724906</v>
      </c>
      <c r="BG5032">
        <v>80.918486005443</v>
      </c>
      <c r="BH5032">
        <v>64.927181382236896</v>
      </c>
      <c r="BI5032">
        <v>72.438724749485999</v>
      </c>
    </row>
    <row r="5033" spans="1:61" x14ac:dyDescent="0.25">
      <c r="A5033" s="10" t="str">
        <f>VLOOKUP(D5033,'Index-Relations'!E:F,2,FALSE)</f>
        <v>ESG</v>
      </c>
      <c r="B5033" t="s">
        <v>3450</v>
      </c>
      <c r="C5033" s="53" t="s">
        <v>2769</v>
      </c>
      <c r="D5033" s="59" t="s">
        <v>2907</v>
      </c>
      <c r="E5033" s="59" t="s">
        <v>8449</v>
      </c>
      <c r="F5033" t="s">
        <v>1896</v>
      </c>
      <c r="G5033" t="s">
        <v>1895</v>
      </c>
      <c r="H5033" t="s">
        <v>1897</v>
      </c>
      <c r="I5033" s="52">
        <v>45352</v>
      </c>
      <c r="J5033" t="s">
        <v>2457</v>
      </c>
      <c r="K5033">
        <v>226</v>
      </c>
      <c r="L5033">
        <v>78.999911522787201</v>
      </c>
      <c r="M5033">
        <v>226</v>
      </c>
      <c r="N5033">
        <v>1</v>
      </c>
      <c r="O5033">
        <v>83.684370704675104</v>
      </c>
      <c r="P5033">
        <v>226</v>
      </c>
      <c r="Q5033">
        <v>1</v>
      </c>
      <c r="R5033">
        <v>226</v>
      </c>
      <c r="S5033">
        <v>0.999999999999999</v>
      </c>
      <c r="T5033">
        <v>38.593603328862997</v>
      </c>
      <c r="U5033">
        <v>0.766182622528366</v>
      </c>
      <c r="V5033">
        <v>198</v>
      </c>
      <c r="W5033">
        <v>5.8392753182356601E-2</v>
      </c>
      <c r="X5033">
        <v>36</v>
      </c>
      <c r="Y5033">
        <v>226</v>
      </c>
      <c r="Z5033">
        <v>1</v>
      </c>
      <c r="AA5033">
        <v>73.440791510906706</v>
      </c>
      <c r="AB5033">
        <v>206</v>
      </c>
      <c r="AC5033">
        <v>0.95848584311724305</v>
      </c>
      <c r="AD5033">
        <v>20</v>
      </c>
      <c r="AE5033">
        <v>4.1514156882755997E-2</v>
      </c>
      <c r="AF5033">
        <v>0</v>
      </c>
      <c r="AG5033">
        <v>5.3428999999999995E-16</v>
      </c>
      <c r="AH5033">
        <v>4.2827509776889399E-4</v>
      </c>
      <c r="AI5033">
        <v>4</v>
      </c>
      <c r="AJ5033">
        <v>76.833476240525002</v>
      </c>
      <c r="AK5033">
        <v>226</v>
      </c>
      <c r="AL5033">
        <v>1</v>
      </c>
      <c r="AM5033">
        <v>0</v>
      </c>
      <c r="AN5033">
        <v>0</v>
      </c>
      <c r="AO5033">
        <v>0</v>
      </c>
      <c r="AP5033">
        <v>0</v>
      </c>
      <c r="AQ5033">
        <v>226</v>
      </c>
      <c r="AR5033">
        <v>0.999999999999999</v>
      </c>
      <c r="AS5033">
        <v>0</v>
      </c>
      <c r="AT5033">
        <v>0</v>
      </c>
      <c r="AU5033">
        <v>0</v>
      </c>
      <c r="AV5033">
        <v>0</v>
      </c>
      <c r="AW5033">
        <v>226</v>
      </c>
      <c r="AX5033">
        <v>1</v>
      </c>
      <c r="AY5033">
        <v>72.461957001711298</v>
      </c>
      <c r="AZ5033">
        <v>226</v>
      </c>
      <c r="BA5033">
        <v>1</v>
      </c>
      <c r="BB5033">
        <v>225</v>
      </c>
      <c r="BC5033">
        <v>0.91721572663389705</v>
      </c>
      <c r="BD5033">
        <v>1</v>
      </c>
      <c r="BE5033">
        <v>8.2784273366102307E-2</v>
      </c>
      <c r="BF5033">
        <v>74.692887310537898</v>
      </c>
      <c r="BG5033">
        <v>80.994116534547999</v>
      </c>
      <c r="BH5033">
        <v>67.0224519576349</v>
      </c>
      <c r="BI5033">
        <v>72.698564291189996</v>
      </c>
    </row>
    <row r="5034" spans="1:61" x14ac:dyDescent="0.25">
      <c r="A5034" s="10" t="str">
        <f>VLOOKUP(D5034,'Index-Relations'!E:F,2,FALSE)</f>
        <v>ESG</v>
      </c>
      <c r="B5034" t="s">
        <v>3450</v>
      </c>
      <c r="C5034" s="53" t="s">
        <v>2770</v>
      </c>
      <c r="D5034" s="59" t="s">
        <v>2907</v>
      </c>
      <c r="E5034" s="59" t="s">
        <v>8450</v>
      </c>
      <c r="F5034" t="s">
        <v>1896</v>
      </c>
      <c r="G5034" t="s">
        <v>1895</v>
      </c>
      <c r="H5034" t="s">
        <v>1897</v>
      </c>
      <c r="I5034" s="52">
        <v>45323</v>
      </c>
      <c r="J5034" t="s">
        <v>2457</v>
      </c>
      <c r="K5034">
        <v>226</v>
      </c>
      <c r="L5034">
        <v>78.782056312558893</v>
      </c>
      <c r="M5034">
        <v>226</v>
      </c>
      <c r="N5034">
        <v>1</v>
      </c>
      <c r="O5034">
        <v>82.543160922234506</v>
      </c>
      <c r="P5034">
        <v>226</v>
      </c>
      <c r="Q5034">
        <v>1</v>
      </c>
      <c r="R5034">
        <v>226</v>
      </c>
      <c r="S5034">
        <v>0.999999999999999</v>
      </c>
      <c r="T5034">
        <v>38.863999424558401</v>
      </c>
      <c r="U5034">
        <v>0.75573900173378195</v>
      </c>
      <c r="V5034">
        <v>198</v>
      </c>
      <c r="W5034">
        <v>6.16778940936972E-2</v>
      </c>
      <c r="X5034">
        <v>35</v>
      </c>
      <c r="Y5034">
        <v>226</v>
      </c>
      <c r="Z5034">
        <v>1</v>
      </c>
      <c r="AA5034">
        <v>68.789501298978905</v>
      </c>
      <c r="AB5034">
        <v>206</v>
      </c>
      <c r="AC5034">
        <v>0.95689156566755695</v>
      </c>
      <c r="AD5034">
        <v>20</v>
      </c>
      <c r="AE5034">
        <v>4.3108434332442602E-2</v>
      </c>
      <c r="AF5034">
        <v>0</v>
      </c>
      <c r="AG5034">
        <v>3.6082000000000001E-16</v>
      </c>
      <c r="AH5034">
        <v>1.3452246659052399E-4</v>
      </c>
      <c r="AI5034">
        <v>4</v>
      </c>
      <c r="AJ5034">
        <v>77.378065686745401</v>
      </c>
      <c r="AK5034">
        <v>226</v>
      </c>
      <c r="AL5034">
        <v>1</v>
      </c>
      <c r="AM5034">
        <v>0</v>
      </c>
      <c r="AN5034">
        <v>0</v>
      </c>
      <c r="AO5034">
        <v>0</v>
      </c>
      <c r="AP5034">
        <v>0</v>
      </c>
      <c r="AQ5034">
        <v>226</v>
      </c>
      <c r="AR5034">
        <v>1</v>
      </c>
      <c r="AS5034">
        <v>0</v>
      </c>
      <c r="AT5034">
        <v>0</v>
      </c>
      <c r="AU5034">
        <v>0</v>
      </c>
      <c r="AV5034">
        <v>0</v>
      </c>
      <c r="AW5034">
        <v>226</v>
      </c>
      <c r="AX5034">
        <v>1</v>
      </c>
      <c r="AY5034">
        <v>72.789217716210203</v>
      </c>
      <c r="AZ5034">
        <v>226</v>
      </c>
      <c r="BA5034">
        <v>1</v>
      </c>
      <c r="BB5034">
        <v>225</v>
      </c>
      <c r="BC5034">
        <v>0.92698626841918796</v>
      </c>
      <c r="BD5034">
        <v>1</v>
      </c>
      <c r="BE5034">
        <v>7.3013731580811203E-2</v>
      </c>
      <c r="BF5034">
        <v>74.277699825579006</v>
      </c>
      <c r="BG5034">
        <v>79.257754719343893</v>
      </c>
      <c r="BH5034">
        <v>67.350261383155001</v>
      </c>
      <c r="BI5034">
        <v>73.142396163694002</v>
      </c>
    </row>
    <row r="5035" spans="1:61" x14ac:dyDescent="0.25">
      <c r="A5035" s="10" t="str">
        <f>VLOOKUP(D5035,'Index-Relations'!E:F,2,FALSE)</f>
        <v>BM</v>
      </c>
      <c r="B5035" t="s">
        <v>3450</v>
      </c>
      <c r="C5035" s="53" t="s">
        <v>2760</v>
      </c>
      <c r="D5035" s="59" t="s">
        <v>3301</v>
      </c>
      <c r="E5035" s="59" t="s">
        <v>8451</v>
      </c>
      <c r="F5035" t="s">
        <v>1899</v>
      </c>
      <c r="G5035" t="s">
        <v>350</v>
      </c>
      <c r="H5035" t="s">
        <v>1900</v>
      </c>
      <c r="I5035" s="52">
        <v>45658</v>
      </c>
      <c r="J5035" t="s">
        <v>2457</v>
      </c>
      <c r="K5035">
        <v>1709</v>
      </c>
      <c r="L5035" s="73">
        <v>60.992637613714002</v>
      </c>
      <c r="M5035">
        <v>1590</v>
      </c>
      <c r="N5035">
        <v>0.99348605889265795</v>
      </c>
      <c r="O5035" s="73">
        <v>69.348898824141898</v>
      </c>
      <c r="P5035">
        <v>1590</v>
      </c>
      <c r="Q5035">
        <v>0.99348605889265795</v>
      </c>
      <c r="R5035">
        <v>1613</v>
      </c>
      <c r="S5035">
        <v>0.99399521596131002</v>
      </c>
      <c r="T5035">
        <v>40.072352749491102</v>
      </c>
      <c r="U5035">
        <v>0.81589744211234505</v>
      </c>
      <c r="V5035">
        <v>1340</v>
      </c>
      <c r="W5035">
        <v>8.1353533139042894E-2</v>
      </c>
      <c r="X5035">
        <v>180</v>
      </c>
      <c r="Y5035">
        <v>1684</v>
      </c>
      <c r="Z5035">
        <v>0.99736290580437104</v>
      </c>
      <c r="AA5035">
        <v>75.110021968003807</v>
      </c>
      <c r="AB5035">
        <v>967</v>
      </c>
      <c r="AC5035">
        <v>0.85868126117560795</v>
      </c>
      <c r="AD5035">
        <v>717</v>
      </c>
      <c r="AE5035">
        <v>0.13868164462876301</v>
      </c>
      <c r="AF5035">
        <v>25</v>
      </c>
      <c r="AG5035">
        <v>2.6370941956279899E-3</v>
      </c>
      <c r="AH5035">
        <v>5.1726872141488198E-3</v>
      </c>
      <c r="AI5035">
        <v>60</v>
      </c>
      <c r="AJ5035" s="73">
        <v>60.989178688168899</v>
      </c>
      <c r="AK5035">
        <v>1590</v>
      </c>
      <c r="AL5035">
        <v>0.99348605889265795</v>
      </c>
      <c r="AM5035">
        <v>8.3979214558591703E-4</v>
      </c>
      <c r="AN5035">
        <v>2</v>
      </c>
      <c r="AO5035">
        <v>4.4143093510177502E-4</v>
      </c>
      <c r="AP5035">
        <v>1</v>
      </c>
      <c r="AQ5035">
        <v>1657</v>
      </c>
      <c r="AR5035">
        <v>0.99818775015069705</v>
      </c>
      <c r="AS5035">
        <v>6.5895442417754496E-3</v>
      </c>
      <c r="AT5035">
        <v>1</v>
      </c>
      <c r="AU5035">
        <v>5.4070455087446203E-3</v>
      </c>
      <c r="AV5035">
        <v>1</v>
      </c>
      <c r="AW5035">
        <v>1651</v>
      </c>
      <c r="AX5035">
        <v>0.99802189777233496</v>
      </c>
      <c r="AY5035" s="73">
        <v>52.775459741482997</v>
      </c>
      <c r="AZ5035">
        <v>1590</v>
      </c>
      <c r="BA5035">
        <v>0.99348605889265795</v>
      </c>
      <c r="BB5035">
        <v>1653</v>
      </c>
      <c r="BC5035">
        <v>0.95045604361133895</v>
      </c>
      <c r="BD5035">
        <v>3</v>
      </c>
      <c r="BE5035">
        <v>4.7290275604256797E-2</v>
      </c>
      <c r="BF5035">
        <v>60.992637613714002</v>
      </c>
      <c r="BG5035">
        <v>69.348898824141898</v>
      </c>
      <c r="BH5035">
        <v>52.775459741482997</v>
      </c>
      <c r="BI5035">
        <v>60.989178688168899</v>
      </c>
    </row>
    <row r="5036" spans="1:61" x14ac:dyDescent="0.25">
      <c r="A5036" s="10" t="str">
        <f>VLOOKUP(D5036,'Index-Relations'!E:F,2,FALSE)</f>
        <v>BM</v>
      </c>
      <c r="B5036" t="s">
        <v>3450</v>
      </c>
      <c r="C5036" s="53" t="s">
        <v>2761</v>
      </c>
      <c r="D5036" s="59" t="s">
        <v>3301</v>
      </c>
      <c r="E5036" s="59" t="s">
        <v>8452</v>
      </c>
      <c r="F5036" t="s">
        <v>1899</v>
      </c>
      <c r="G5036" t="s">
        <v>350</v>
      </c>
      <c r="H5036" t="s">
        <v>1900</v>
      </c>
      <c r="I5036" s="52">
        <v>45628</v>
      </c>
      <c r="J5036" t="s">
        <v>2457</v>
      </c>
      <c r="K5036">
        <v>1713</v>
      </c>
      <c r="L5036" s="73">
        <v>60.889001618186001</v>
      </c>
      <c r="M5036">
        <v>1596</v>
      </c>
      <c r="N5036">
        <v>0.99336169555082998</v>
      </c>
      <c r="O5036" s="73">
        <v>69.146550515098895</v>
      </c>
      <c r="P5036">
        <v>1596</v>
      </c>
      <c r="Q5036">
        <v>0.99336169555082998</v>
      </c>
      <c r="R5036">
        <v>1619</v>
      </c>
      <c r="S5036">
        <v>0.99392401785917395</v>
      </c>
      <c r="T5036">
        <v>40.333490820329203</v>
      </c>
      <c r="U5036">
        <v>0.81457300017605905</v>
      </c>
      <c r="V5036">
        <v>1333</v>
      </c>
      <c r="W5036">
        <v>8.1183473700809902E-2</v>
      </c>
      <c r="X5036">
        <v>180</v>
      </c>
      <c r="Y5036">
        <v>1667</v>
      </c>
      <c r="Z5036">
        <v>0.99661970017077905</v>
      </c>
      <c r="AA5036">
        <v>73.954951171838104</v>
      </c>
      <c r="AB5036">
        <v>953</v>
      </c>
      <c r="AC5036">
        <v>0.85901267503795697</v>
      </c>
      <c r="AD5036">
        <v>709</v>
      </c>
      <c r="AE5036">
        <v>0.137327250483777</v>
      </c>
      <c r="AF5036">
        <v>51</v>
      </c>
      <c r="AG5036">
        <v>3.66007447826491E-3</v>
      </c>
      <c r="AH5036">
        <v>5.0528435434601896E-3</v>
      </c>
      <c r="AI5036">
        <v>59</v>
      </c>
      <c r="AJ5036" s="73">
        <v>60.884825362614997</v>
      </c>
      <c r="AK5036">
        <v>1596</v>
      </c>
      <c r="AL5036">
        <v>0.99336169555082998</v>
      </c>
      <c r="AM5036">
        <v>9.1285900565489303E-4</v>
      </c>
      <c r="AN5036">
        <v>2</v>
      </c>
      <c r="AO5036">
        <v>5.1726361526012595E-4</v>
      </c>
      <c r="AP5036">
        <v>1</v>
      </c>
      <c r="AQ5036">
        <v>1663</v>
      </c>
      <c r="AR5036">
        <v>0.998197688590995</v>
      </c>
      <c r="AS5036">
        <v>6.6331266888627E-3</v>
      </c>
      <c r="AT5036">
        <v>1</v>
      </c>
      <c r="AU5036">
        <v>5.8039725946875797E-3</v>
      </c>
      <c r="AV5036">
        <v>1</v>
      </c>
      <c r="AW5036">
        <v>1657</v>
      </c>
      <c r="AX5036">
        <v>0.99801767619507298</v>
      </c>
      <c r="AY5036" s="73">
        <v>52.859024034542898</v>
      </c>
      <c r="AZ5036">
        <v>1596</v>
      </c>
      <c r="BA5036">
        <v>0.99336169555082998</v>
      </c>
      <c r="BB5036">
        <v>1659</v>
      </c>
      <c r="BC5036">
        <v>0.95782973274820205</v>
      </c>
      <c r="BD5036">
        <v>3</v>
      </c>
      <c r="BE5036">
        <v>3.9850692227532097E-2</v>
      </c>
      <c r="BF5036">
        <v>60.889001618186001</v>
      </c>
      <c r="BG5036">
        <v>69.146550515098895</v>
      </c>
      <c r="BH5036">
        <v>52.859024034542898</v>
      </c>
      <c r="BI5036">
        <v>60.884825362614997</v>
      </c>
    </row>
    <row r="5037" spans="1:61" x14ac:dyDescent="0.25">
      <c r="A5037" s="10" t="str">
        <f>VLOOKUP(D5037,'Index-Relations'!E:F,2,FALSE)</f>
        <v>BM</v>
      </c>
      <c r="B5037" t="s">
        <v>3450</v>
      </c>
      <c r="C5037" s="53" t="s">
        <v>2762</v>
      </c>
      <c r="D5037" s="59" t="s">
        <v>3301</v>
      </c>
      <c r="E5037" s="59" t="s">
        <v>8453</v>
      </c>
      <c r="F5037" t="s">
        <v>1899</v>
      </c>
      <c r="G5037" t="s">
        <v>350</v>
      </c>
      <c r="H5037" t="s">
        <v>1900</v>
      </c>
      <c r="I5037" s="52">
        <v>45597</v>
      </c>
      <c r="J5037" t="s">
        <v>2457</v>
      </c>
      <c r="K5037">
        <v>1717</v>
      </c>
      <c r="L5037" s="73">
        <v>60.924178414872898</v>
      </c>
      <c r="M5037">
        <v>1600</v>
      </c>
      <c r="N5037">
        <v>0.99355397663274903</v>
      </c>
      <c r="O5037" s="73">
        <v>68.957557868422995</v>
      </c>
      <c r="P5037">
        <v>1600</v>
      </c>
      <c r="Q5037">
        <v>0.99355397663274903</v>
      </c>
      <c r="R5037">
        <v>1623</v>
      </c>
      <c r="S5037">
        <v>0.99392888792755996</v>
      </c>
      <c r="T5037">
        <v>40.767724465400299</v>
      </c>
      <c r="U5037">
        <v>0.81467179474421703</v>
      </c>
      <c r="V5037">
        <v>1331</v>
      </c>
      <c r="W5037">
        <v>8.1242500706451198E-2</v>
      </c>
      <c r="X5037">
        <v>180</v>
      </c>
      <c r="Y5037">
        <v>1668</v>
      </c>
      <c r="Z5037">
        <v>0.99645223629087898</v>
      </c>
      <c r="AA5037">
        <v>75.427258288240395</v>
      </c>
      <c r="AB5037">
        <v>940</v>
      </c>
      <c r="AC5037">
        <v>0.85645446518275703</v>
      </c>
      <c r="AD5037">
        <v>724</v>
      </c>
      <c r="AE5037">
        <v>0.13978893362893299</v>
      </c>
      <c r="AF5037">
        <v>53</v>
      </c>
      <c r="AG5037">
        <v>3.75660118830983E-3</v>
      </c>
      <c r="AH5037">
        <v>5.3162721616193398E-3</v>
      </c>
      <c r="AI5037">
        <v>59</v>
      </c>
      <c r="AJ5037" s="73">
        <v>60.967002456446998</v>
      </c>
      <c r="AK5037">
        <v>1600</v>
      </c>
      <c r="AL5037">
        <v>0.99355397663274903</v>
      </c>
      <c r="AM5037">
        <v>5.9645571824984899E-4</v>
      </c>
      <c r="AN5037">
        <v>1</v>
      </c>
      <c r="AO5037">
        <v>5.9645571824984899E-4</v>
      </c>
      <c r="AP5037">
        <v>1</v>
      </c>
      <c r="AQ5037">
        <v>1664</v>
      </c>
      <c r="AR5037">
        <v>0.99798733903581605</v>
      </c>
      <c r="AS5037">
        <v>6.7870808437261801E-3</v>
      </c>
      <c r="AT5037">
        <v>1</v>
      </c>
      <c r="AU5037">
        <v>5.8466290080899002E-3</v>
      </c>
      <c r="AV5037">
        <v>1</v>
      </c>
      <c r="AW5037">
        <v>1658</v>
      </c>
      <c r="AX5037">
        <v>0.99781542693523795</v>
      </c>
      <c r="AY5037" s="73">
        <v>52.895382127209999</v>
      </c>
      <c r="AZ5037">
        <v>1600</v>
      </c>
      <c r="BA5037">
        <v>0.99355397663274903</v>
      </c>
      <c r="BB5037">
        <v>1661</v>
      </c>
      <c r="BC5037">
        <v>0.95622405001245303</v>
      </c>
      <c r="BD5037">
        <v>2</v>
      </c>
      <c r="BE5037">
        <v>4.11668333051134E-2</v>
      </c>
      <c r="BF5037">
        <v>60.924178414872898</v>
      </c>
      <c r="BG5037">
        <v>68.957557868422995</v>
      </c>
      <c r="BH5037">
        <v>52.895382127209999</v>
      </c>
      <c r="BI5037">
        <v>60.967002456446998</v>
      </c>
    </row>
    <row r="5038" spans="1:61" x14ac:dyDescent="0.25">
      <c r="A5038" s="10" t="str">
        <f>VLOOKUP(D5038,'Index-Relations'!E:F,2,FALSE)</f>
        <v>BM</v>
      </c>
      <c r="B5038" t="s">
        <v>3450</v>
      </c>
      <c r="C5038" s="53" t="s">
        <v>2763</v>
      </c>
      <c r="D5038" s="59" t="s">
        <v>3301</v>
      </c>
      <c r="E5038" s="59" t="s">
        <v>8454</v>
      </c>
      <c r="F5038" t="s">
        <v>1899</v>
      </c>
      <c r="G5038" t="s">
        <v>350</v>
      </c>
      <c r="H5038" t="s">
        <v>1900</v>
      </c>
      <c r="I5038" s="52">
        <v>45566</v>
      </c>
      <c r="J5038" t="s">
        <v>2457</v>
      </c>
      <c r="K5038">
        <v>1719</v>
      </c>
      <c r="L5038" s="73">
        <v>60.777560064524998</v>
      </c>
      <c r="M5038">
        <v>1601</v>
      </c>
      <c r="N5038">
        <v>0.993675268907659</v>
      </c>
      <c r="O5038" s="73">
        <v>68.654378304714001</v>
      </c>
      <c r="P5038">
        <v>1601</v>
      </c>
      <c r="Q5038">
        <v>0.993675268907659</v>
      </c>
      <c r="R5038">
        <v>1625</v>
      </c>
      <c r="S5038">
        <v>0.99421583188804996</v>
      </c>
      <c r="T5038">
        <v>40.9365344947552</v>
      </c>
      <c r="U5038">
        <v>0.81528142048132801</v>
      </c>
      <c r="V5038">
        <v>1330</v>
      </c>
      <c r="W5038">
        <v>8.2306335015072105E-2</v>
      </c>
      <c r="X5038">
        <v>179</v>
      </c>
      <c r="Y5038">
        <v>1670</v>
      </c>
      <c r="Z5038">
        <v>0.99679914262055502</v>
      </c>
      <c r="AA5038">
        <v>75.270431175527406</v>
      </c>
      <c r="AB5038">
        <v>913</v>
      </c>
      <c r="AC5038">
        <v>0.85112956848117705</v>
      </c>
      <c r="AD5038">
        <v>751</v>
      </c>
      <c r="AE5038">
        <v>0.14510764973707199</v>
      </c>
      <c r="AF5038">
        <v>55</v>
      </c>
      <c r="AG5038">
        <v>3.7627817817504601E-3</v>
      </c>
      <c r="AH5038">
        <v>5.17269591599141E-3</v>
      </c>
      <c r="AI5038">
        <v>58</v>
      </c>
      <c r="AJ5038" s="73">
        <v>60.872553525967</v>
      </c>
      <c r="AK5038">
        <v>1601</v>
      </c>
      <c r="AL5038">
        <v>0.993675268907659</v>
      </c>
      <c r="AM5038">
        <v>6.2132944955022897E-4</v>
      </c>
      <c r="AN5038">
        <v>1</v>
      </c>
      <c r="AO5038">
        <v>6.2132944955022897E-4</v>
      </c>
      <c r="AP5038">
        <v>1</v>
      </c>
      <c r="AQ5038">
        <v>1667</v>
      </c>
      <c r="AR5038">
        <v>0.99851048270669795</v>
      </c>
      <c r="AS5038">
        <v>7.4418485465623197E-3</v>
      </c>
      <c r="AT5038">
        <v>1</v>
      </c>
      <c r="AU5038">
        <v>5.8137153941196801E-3</v>
      </c>
      <c r="AV5038">
        <v>1</v>
      </c>
      <c r="AW5038">
        <v>1661</v>
      </c>
      <c r="AX5038">
        <v>0.99830981239579297</v>
      </c>
      <c r="AY5038" s="73">
        <v>52.8278514626559</v>
      </c>
      <c r="AZ5038">
        <v>1601</v>
      </c>
      <c r="BA5038">
        <v>0.993675268907659</v>
      </c>
      <c r="BB5038">
        <v>1664</v>
      </c>
      <c r="BC5038">
        <v>0.95810553711049995</v>
      </c>
      <c r="BD5038">
        <v>2</v>
      </c>
      <c r="BE5038">
        <v>3.9783616146648298E-2</v>
      </c>
      <c r="BF5038">
        <v>60.777560064524998</v>
      </c>
      <c r="BG5038">
        <v>68.654378304714001</v>
      </c>
      <c r="BH5038">
        <v>52.8278514626559</v>
      </c>
      <c r="BI5038">
        <v>60.872553525967</v>
      </c>
    </row>
    <row r="5039" spans="1:61" x14ac:dyDescent="0.25">
      <c r="A5039" s="10" t="str">
        <f>VLOOKUP(D5039,'Index-Relations'!E:F,2,FALSE)</f>
        <v>BM</v>
      </c>
      <c r="B5039" t="s">
        <v>3450</v>
      </c>
      <c r="C5039" s="53" t="s">
        <v>2764</v>
      </c>
      <c r="D5039" s="59" t="s">
        <v>3301</v>
      </c>
      <c r="E5039" s="59" t="s">
        <v>8455</v>
      </c>
      <c r="F5039" t="s">
        <v>1899</v>
      </c>
      <c r="G5039" t="s">
        <v>350</v>
      </c>
      <c r="H5039" t="s">
        <v>1900</v>
      </c>
      <c r="I5039" s="52">
        <v>45537</v>
      </c>
      <c r="J5039" t="s">
        <v>2457</v>
      </c>
      <c r="K5039">
        <v>1711</v>
      </c>
      <c r="L5039" s="73">
        <v>60.745994535385996</v>
      </c>
      <c r="M5039">
        <v>1610</v>
      </c>
      <c r="N5039">
        <v>0.99486867371160503</v>
      </c>
      <c r="O5039" s="73">
        <v>68.793334760966005</v>
      </c>
      <c r="P5039">
        <v>1610</v>
      </c>
      <c r="Q5039">
        <v>0.99486867371160503</v>
      </c>
      <c r="R5039">
        <v>1633</v>
      </c>
      <c r="S5039">
        <v>0.99510646513701095</v>
      </c>
      <c r="T5039">
        <v>40.853112947090899</v>
      </c>
      <c r="U5039">
        <v>0.835548189766255</v>
      </c>
      <c r="V5039">
        <v>1316</v>
      </c>
      <c r="W5039">
        <v>8.4238345502460898E-2</v>
      </c>
      <c r="X5039">
        <v>181</v>
      </c>
      <c r="Y5039">
        <v>1684</v>
      </c>
      <c r="Z5039">
        <v>0.99721960247913299</v>
      </c>
      <c r="AA5039">
        <v>75.286221834276603</v>
      </c>
      <c r="AB5039">
        <v>916</v>
      </c>
      <c r="AC5039">
        <v>0.90035996892316605</v>
      </c>
      <c r="AD5039">
        <v>812</v>
      </c>
      <c r="AE5039">
        <v>0.14414191074374999</v>
      </c>
      <c r="AF5039">
        <v>-17</v>
      </c>
      <c r="AG5039">
        <v>0</v>
      </c>
      <c r="AH5039">
        <v>5.04711256192668E-3</v>
      </c>
      <c r="AI5039">
        <v>58</v>
      </c>
      <c r="AJ5039" s="73">
        <v>60.922523743272897</v>
      </c>
      <c r="AK5039">
        <v>1610</v>
      </c>
      <c r="AL5039">
        <v>0.99486867371160503</v>
      </c>
      <c r="AM5039">
        <v>6.88083772880029E-4</v>
      </c>
      <c r="AN5039">
        <v>1</v>
      </c>
      <c r="AO5039">
        <v>6.88083772880029E-4</v>
      </c>
      <c r="AP5039">
        <v>1</v>
      </c>
      <c r="AQ5039">
        <v>1663</v>
      </c>
      <c r="AR5039">
        <v>0.99902440548879501</v>
      </c>
      <c r="AS5039">
        <v>6.6870372353788898E-3</v>
      </c>
      <c r="AT5039">
        <v>1</v>
      </c>
      <c r="AU5039">
        <v>5.6982675369769203E-3</v>
      </c>
      <c r="AV5039">
        <v>1</v>
      </c>
      <c r="AW5039">
        <v>1662</v>
      </c>
      <c r="AX5039">
        <v>0.998919811364545</v>
      </c>
      <c r="AY5039" s="73">
        <v>52.679867324275897</v>
      </c>
      <c r="AZ5039">
        <v>1610</v>
      </c>
      <c r="BA5039">
        <v>0.99486867371160503</v>
      </c>
      <c r="BB5039">
        <v>1660</v>
      </c>
      <c r="BC5039">
        <v>0.95735297726949997</v>
      </c>
      <c r="BD5039">
        <v>2</v>
      </c>
      <c r="BE5039">
        <v>4.0983344446415403E-2</v>
      </c>
      <c r="BF5039">
        <v>60.745994535385996</v>
      </c>
      <c r="BG5039">
        <v>68.793334760966005</v>
      </c>
      <c r="BH5039">
        <v>52.679867324275897</v>
      </c>
      <c r="BI5039">
        <v>60.922523743272897</v>
      </c>
    </row>
    <row r="5040" spans="1:61" x14ac:dyDescent="0.25">
      <c r="A5040" s="10" t="str">
        <f>VLOOKUP(D5040,'Index-Relations'!E:F,2,FALSE)</f>
        <v>BM</v>
      </c>
      <c r="B5040" t="s">
        <v>3450</v>
      </c>
      <c r="C5040" s="53" t="s">
        <v>3350</v>
      </c>
      <c r="D5040" s="59" t="s">
        <v>3301</v>
      </c>
      <c r="E5040" s="59" t="s">
        <v>8456</v>
      </c>
      <c r="F5040" t="s">
        <v>1899</v>
      </c>
      <c r="G5040" t="s">
        <v>350</v>
      </c>
      <c r="H5040" t="s">
        <v>1900</v>
      </c>
      <c r="I5040" s="52">
        <v>45505</v>
      </c>
      <c r="J5040" t="s">
        <v>2457</v>
      </c>
      <c r="K5040">
        <v>1715</v>
      </c>
      <c r="L5040" s="73">
        <v>60.76104115551</v>
      </c>
      <c r="M5040">
        <v>1614</v>
      </c>
      <c r="N5040">
        <v>0.99508217211975303</v>
      </c>
      <c r="O5040" s="73">
        <v>68.887995681738005</v>
      </c>
      <c r="P5040">
        <v>1614</v>
      </c>
      <c r="Q5040">
        <v>0.99508217211975303</v>
      </c>
      <c r="R5040">
        <v>1637</v>
      </c>
      <c r="S5040">
        <v>0.99538157456415099</v>
      </c>
      <c r="T5040">
        <v>40.717401990669501</v>
      </c>
      <c r="U5040">
        <v>0.81955034429199602</v>
      </c>
      <c r="V5040">
        <v>1317</v>
      </c>
      <c r="W5040">
        <v>8.33440918484364E-2</v>
      </c>
      <c r="X5040">
        <v>181</v>
      </c>
      <c r="Y5040">
        <v>1685</v>
      </c>
      <c r="Z5040">
        <v>0.99723679517050501</v>
      </c>
      <c r="AA5040">
        <v>77.679816101108798</v>
      </c>
      <c r="AB5040">
        <v>867</v>
      </c>
      <c r="AC5040">
        <v>0.86117790937101801</v>
      </c>
      <c r="AD5040">
        <v>811</v>
      </c>
      <c r="AE5040">
        <v>0.135374897175534</v>
      </c>
      <c r="AF5040">
        <v>37</v>
      </c>
      <c r="AG5040">
        <v>3.4471934534473499E-3</v>
      </c>
      <c r="AH5040">
        <v>4.73149096381558E-3</v>
      </c>
      <c r="AI5040">
        <v>58</v>
      </c>
      <c r="AJ5040" s="73">
        <v>60.912545440216</v>
      </c>
      <c r="AK5040">
        <v>1614</v>
      </c>
      <c r="AL5040">
        <v>0.99508217211975303</v>
      </c>
      <c r="AM5040">
        <v>7.19484050761329E-4</v>
      </c>
      <c r="AN5040">
        <v>1</v>
      </c>
      <c r="AO5040">
        <v>7.19484050761329E-4</v>
      </c>
      <c r="AP5040">
        <v>1</v>
      </c>
      <c r="AQ5040">
        <v>1666</v>
      </c>
      <c r="AR5040">
        <v>0.99901967545113302</v>
      </c>
      <c r="AS5040">
        <v>7.6882019799121397E-3</v>
      </c>
      <c r="AT5040">
        <v>1</v>
      </c>
      <c r="AU5040">
        <v>5.84027555787497E-3</v>
      </c>
      <c r="AV5040">
        <v>1</v>
      </c>
      <c r="AW5040">
        <v>1665</v>
      </c>
      <c r="AX5040">
        <v>0.99890795534864996</v>
      </c>
      <c r="AY5040" s="73">
        <v>52.690944534236998</v>
      </c>
      <c r="AZ5040">
        <v>1614</v>
      </c>
      <c r="BA5040">
        <v>0.99508217211975303</v>
      </c>
      <c r="BB5040">
        <v>1663</v>
      </c>
      <c r="BC5040">
        <v>0.95574251190357296</v>
      </c>
      <c r="BD5040">
        <v>2</v>
      </c>
      <c r="BE5040">
        <v>4.2557679496798603E-2</v>
      </c>
      <c r="BF5040">
        <v>60.76104115551</v>
      </c>
      <c r="BG5040">
        <v>68.887995681738005</v>
      </c>
      <c r="BH5040">
        <v>52.690944534236998</v>
      </c>
      <c r="BI5040">
        <v>60.912545440216</v>
      </c>
    </row>
    <row r="5041" spans="1:61" x14ac:dyDescent="0.25">
      <c r="A5041" s="10" t="str">
        <f>VLOOKUP(D5041,'Index-Relations'!E:F,2,FALSE)</f>
        <v>BM</v>
      </c>
      <c r="B5041" t="s">
        <v>3450</v>
      </c>
      <c r="C5041" s="53" t="s">
        <v>2765</v>
      </c>
      <c r="D5041" s="59" t="s">
        <v>3301</v>
      </c>
      <c r="E5041" s="59" t="s">
        <v>8457</v>
      </c>
      <c r="F5041" t="s">
        <v>1899</v>
      </c>
      <c r="G5041" t="s">
        <v>350</v>
      </c>
      <c r="H5041" t="s">
        <v>1900</v>
      </c>
      <c r="I5041" s="52">
        <v>45474</v>
      </c>
      <c r="J5041" t="s">
        <v>2457</v>
      </c>
      <c r="K5041">
        <v>1718</v>
      </c>
      <c r="L5041" s="73">
        <v>60.807657649366</v>
      </c>
      <c r="M5041">
        <v>1617</v>
      </c>
      <c r="N5041">
        <v>0.99542033351871695</v>
      </c>
      <c r="O5041" s="73">
        <v>68.994448257198997</v>
      </c>
      <c r="P5041">
        <v>1617</v>
      </c>
      <c r="Q5041">
        <v>0.99542033351871695</v>
      </c>
      <c r="R5041">
        <v>1640</v>
      </c>
      <c r="S5041">
        <v>0.99557261390409402</v>
      </c>
      <c r="T5041">
        <v>40.659000172405896</v>
      </c>
      <c r="U5041">
        <v>0.81708753758230501</v>
      </c>
      <c r="V5041">
        <v>1318</v>
      </c>
      <c r="W5041">
        <v>8.0955823730609805E-2</v>
      </c>
      <c r="X5041">
        <v>182</v>
      </c>
      <c r="Y5041">
        <v>1688</v>
      </c>
      <c r="Z5041">
        <v>0.99743286023298505</v>
      </c>
      <c r="AA5041">
        <v>81.284169799787094</v>
      </c>
      <c r="AB5041">
        <v>844</v>
      </c>
      <c r="AC5041">
        <v>0.85897040019617998</v>
      </c>
      <c r="AD5041">
        <v>832</v>
      </c>
      <c r="AE5041">
        <v>0.13758490826608999</v>
      </c>
      <c r="AF5041">
        <v>42</v>
      </c>
      <c r="AG5041">
        <v>3.4446915377293798E-3</v>
      </c>
      <c r="AH5041">
        <v>4.1845002518120797E-3</v>
      </c>
      <c r="AI5041">
        <v>58</v>
      </c>
      <c r="AJ5041" s="73">
        <v>60.980419917418999</v>
      </c>
      <c r="AK5041">
        <v>1617</v>
      </c>
      <c r="AL5041">
        <v>0.99542033351871695</v>
      </c>
      <c r="AM5041">
        <v>8.2933992732177797E-4</v>
      </c>
      <c r="AN5041">
        <v>1</v>
      </c>
      <c r="AO5041">
        <v>8.2933992732177797E-4</v>
      </c>
      <c r="AP5041">
        <v>1</v>
      </c>
      <c r="AQ5041">
        <v>1669</v>
      </c>
      <c r="AR5041">
        <v>0.99900428046008305</v>
      </c>
      <c r="AS5041">
        <v>7.8131506013268993E-3</v>
      </c>
      <c r="AT5041">
        <v>1</v>
      </c>
      <c r="AU5041">
        <v>5.6990946521237396E-3</v>
      </c>
      <c r="AV5041">
        <v>1</v>
      </c>
      <c r="AW5041">
        <v>1668</v>
      </c>
      <c r="AX5041">
        <v>0.99890003270021999</v>
      </c>
      <c r="AY5041" s="73">
        <v>52.612561211573997</v>
      </c>
      <c r="AZ5041">
        <v>1617</v>
      </c>
      <c r="BA5041">
        <v>0.99542033351871695</v>
      </c>
      <c r="BB5041">
        <v>1666</v>
      </c>
      <c r="BC5041">
        <v>0.95097179356238004</v>
      </c>
      <c r="BD5041">
        <v>2</v>
      </c>
      <c r="BE5041">
        <v>4.7203146970380902E-2</v>
      </c>
      <c r="BF5041">
        <v>60.807657649366</v>
      </c>
      <c r="BG5041">
        <v>68.994448257198997</v>
      </c>
      <c r="BH5041">
        <v>52.612561211573997</v>
      </c>
      <c r="BI5041">
        <v>60.980419917418999</v>
      </c>
    </row>
    <row r="5042" spans="1:61" x14ac:dyDescent="0.25">
      <c r="A5042" s="10" t="str">
        <f>VLOOKUP(D5042,'Index-Relations'!E:F,2,FALSE)</f>
        <v>BM</v>
      </c>
      <c r="B5042" t="s">
        <v>3450</v>
      </c>
      <c r="C5042" s="53" t="s">
        <v>2766</v>
      </c>
      <c r="D5042" s="59" t="s">
        <v>3301</v>
      </c>
      <c r="E5042" s="59" t="s">
        <v>8458</v>
      </c>
      <c r="F5042" t="s">
        <v>1899</v>
      </c>
      <c r="G5042" t="s">
        <v>350</v>
      </c>
      <c r="H5042" t="s">
        <v>1900</v>
      </c>
      <c r="I5042" s="52">
        <v>45446</v>
      </c>
      <c r="J5042" t="s">
        <v>2457</v>
      </c>
      <c r="K5042">
        <v>1720</v>
      </c>
      <c r="L5042" s="73">
        <v>60.580146642113</v>
      </c>
      <c r="M5042">
        <v>1619</v>
      </c>
      <c r="N5042">
        <v>0.99558526846004503</v>
      </c>
      <c r="O5042" s="73">
        <v>68.860696489434005</v>
      </c>
      <c r="P5042">
        <v>1619</v>
      </c>
      <c r="Q5042">
        <v>0.99558526846004503</v>
      </c>
      <c r="R5042">
        <v>1643</v>
      </c>
      <c r="S5042">
        <v>0.99558678249778099</v>
      </c>
      <c r="T5042">
        <v>40.789650577192802</v>
      </c>
      <c r="U5042">
        <v>0.81673121547813998</v>
      </c>
      <c r="V5042">
        <v>1319</v>
      </c>
      <c r="W5042">
        <v>7.9816736688156004E-2</v>
      </c>
      <c r="X5042">
        <v>183</v>
      </c>
      <c r="Y5042">
        <v>1688</v>
      </c>
      <c r="Z5042">
        <v>0.99737555636644504</v>
      </c>
      <c r="AA5042">
        <v>81.334895689200494</v>
      </c>
      <c r="AB5042">
        <v>838</v>
      </c>
      <c r="AC5042">
        <v>0.85991747230648197</v>
      </c>
      <c r="AD5042">
        <v>838</v>
      </c>
      <c r="AE5042">
        <v>0.13657540258300399</v>
      </c>
      <c r="AF5042">
        <v>44</v>
      </c>
      <c r="AG5042">
        <v>3.5071251105131501E-3</v>
      </c>
      <c r="AH5042">
        <v>4.3753314594061499E-3</v>
      </c>
      <c r="AI5042">
        <v>58</v>
      </c>
      <c r="AJ5042" s="73">
        <v>60.7712990149139</v>
      </c>
      <c r="AK5042">
        <v>1619</v>
      </c>
      <c r="AL5042">
        <v>0.99558526846004503</v>
      </c>
      <c r="AM5042">
        <v>9.0611243368663797E-4</v>
      </c>
      <c r="AN5042">
        <v>1</v>
      </c>
      <c r="AO5042">
        <v>9.0611243368663797E-4</v>
      </c>
      <c r="AP5042">
        <v>1</v>
      </c>
      <c r="AQ5042">
        <v>1672</v>
      </c>
      <c r="AR5042">
        <v>0.99906063802808798</v>
      </c>
      <c r="AS5042">
        <v>8.0718477237973398E-3</v>
      </c>
      <c r="AT5042">
        <v>1</v>
      </c>
      <c r="AU5042">
        <v>5.8775478971630898E-3</v>
      </c>
      <c r="AV5042">
        <v>1</v>
      </c>
      <c r="AW5042">
        <v>1670</v>
      </c>
      <c r="AX5042">
        <v>0.99894063460451199</v>
      </c>
      <c r="AY5042" s="73">
        <v>52.256831784641001</v>
      </c>
      <c r="AZ5042">
        <v>1619</v>
      </c>
      <c r="BA5042">
        <v>0.99558526846004503</v>
      </c>
      <c r="BB5042">
        <v>1669</v>
      </c>
      <c r="BC5042">
        <v>0.94739101757805699</v>
      </c>
      <c r="BD5042">
        <v>2</v>
      </c>
      <c r="BE5042">
        <v>5.0763508016344001E-2</v>
      </c>
      <c r="BF5042">
        <v>60.580146642113</v>
      </c>
      <c r="BG5042">
        <v>68.860696489434005</v>
      </c>
      <c r="BH5042">
        <v>52.256831784641001</v>
      </c>
      <c r="BI5042">
        <v>60.7712990149139</v>
      </c>
    </row>
    <row r="5043" spans="1:61" x14ac:dyDescent="0.25">
      <c r="A5043" s="10" t="str">
        <f>VLOOKUP(D5043,'Index-Relations'!E:F,2,FALSE)</f>
        <v>BM</v>
      </c>
      <c r="B5043" t="s">
        <v>3450</v>
      </c>
      <c r="C5043" s="53" t="s">
        <v>2767</v>
      </c>
      <c r="D5043" s="59" t="s">
        <v>3301</v>
      </c>
      <c r="E5043" s="59" t="s">
        <v>8459</v>
      </c>
      <c r="F5043" t="s">
        <v>1899</v>
      </c>
      <c r="G5043" t="s">
        <v>350</v>
      </c>
      <c r="H5043" t="s">
        <v>1900</v>
      </c>
      <c r="I5043" s="52">
        <v>45413</v>
      </c>
      <c r="J5043" t="s">
        <v>2457</v>
      </c>
      <c r="K5043">
        <v>1722</v>
      </c>
      <c r="L5043" s="73">
        <v>60.431869749946003</v>
      </c>
      <c r="M5043">
        <v>1621</v>
      </c>
      <c r="N5043">
        <v>0.99545643201305101</v>
      </c>
      <c r="O5043" s="73">
        <v>68.653195189350001</v>
      </c>
      <c r="P5043">
        <v>1621</v>
      </c>
      <c r="Q5043">
        <v>0.99545643201305101</v>
      </c>
      <c r="R5043">
        <v>1645</v>
      </c>
      <c r="S5043">
        <v>0.99543805564266397</v>
      </c>
      <c r="T5043">
        <v>40.911614434217299</v>
      </c>
      <c r="U5043">
        <v>0.77805595326573396</v>
      </c>
      <c r="V5043">
        <v>1321</v>
      </c>
      <c r="W5043">
        <v>7.2825766861117705E-2</v>
      </c>
      <c r="X5043">
        <v>182</v>
      </c>
      <c r="Y5043">
        <v>1688</v>
      </c>
      <c r="Z5043">
        <v>0.997154368063352</v>
      </c>
      <c r="AA5043">
        <v>85.415757786311502</v>
      </c>
      <c r="AB5043">
        <v>830</v>
      </c>
      <c r="AC5043">
        <v>0.85876107783616396</v>
      </c>
      <c r="AD5043">
        <v>844</v>
      </c>
      <c r="AE5043">
        <v>0.13742502562113099</v>
      </c>
      <c r="AF5043">
        <v>48</v>
      </c>
      <c r="AG5043">
        <v>3.8138965427035E-3</v>
      </c>
      <c r="AH5043">
        <v>3.7774570528700201E-3</v>
      </c>
      <c r="AI5043">
        <v>59</v>
      </c>
      <c r="AJ5043" s="73">
        <v>60.659116446333996</v>
      </c>
      <c r="AK5043">
        <v>1621</v>
      </c>
      <c r="AL5043">
        <v>0.99545643201305101</v>
      </c>
      <c r="AM5043">
        <v>9.59902295395932E-4</v>
      </c>
      <c r="AN5043">
        <v>1</v>
      </c>
      <c r="AO5043">
        <v>9.59902295395932E-4</v>
      </c>
      <c r="AP5043">
        <v>1</v>
      </c>
      <c r="AQ5043">
        <v>1671</v>
      </c>
      <c r="AR5043">
        <v>0.99895607661201602</v>
      </c>
      <c r="AS5043">
        <v>7.7138485311291404E-3</v>
      </c>
      <c r="AT5043">
        <v>1</v>
      </c>
      <c r="AU5043">
        <v>6.2779289102437002E-3</v>
      </c>
      <c r="AV5043">
        <v>2</v>
      </c>
      <c r="AW5043">
        <v>1670</v>
      </c>
      <c r="AX5043">
        <v>0.99883506441941905</v>
      </c>
      <c r="AY5043" s="73">
        <v>52.019526279120903</v>
      </c>
      <c r="AZ5043">
        <v>1621</v>
      </c>
      <c r="BA5043">
        <v>0.99545643201305101</v>
      </c>
      <c r="BB5043">
        <v>1668</v>
      </c>
      <c r="BC5043">
        <v>0.94324284221884802</v>
      </c>
      <c r="BD5043">
        <v>2</v>
      </c>
      <c r="BE5043">
        <v>5.4753332097771501E-2</v>
      </c>
      <c r="BF5043">
        <v>60.431869749946003</v>
      </c>
      <c r="BG5043">
        <v>68.653195189350001</v>
      </c>
      <c r="BH5043">
        <v>52.019526279120903</v>
      </c>
      <c r="BI5043">
        <v>60.659116446333996</v>
      </c>
    </row>
    <row r="5044" spans="1:61" x14ac:dyDescent="0.25">
      <c r="A5044" s="10" t="str">
        <f>VLOOKUP(D5044,'Index-Relations'!E:F,2,FALSE)</f>
        <v>BM</v>
      </c>
      <c r="B5044" t="s">
        <v>3450</v>
      </c>
      <c r="C5044" s="53" t="s">
        <v>2768</v>
      </c>
      <c r="D5044" s="59" t="s">
        <v>3301</v>
      </c>
      <c r="E5044" s="59" t="s">
        <v>8460</v>
      </c>
      <c r="F5044" t="s">
        <v>1899</v>
      </c>
      <c r="G5044" t="s">
        <v>350</v>
      </c>
      <c r="H5044" t="s">
        <v>1900</v>
      </c>
      <c r="I5044" s="52">
        <v>45383</v>
      </c>
      <c r="J5044" t="s">
        <v>2457</v>
      </c>
      <c r="K5044">
        <v>1725</v>
      </c>
      <c r="L5044">
        <v>63.8270799235884</v>
      </c>
      <c r="M5044">
        <v>1624</v>
      </c>
      <c r="N5044">
        <v>0.99521408002129996</v>
      </c>
      <c r="O5044">
        <v>72.290250400433806</v>
      </c>
      <c r="P5044">
        <v>1624</v>
      </c>
      <c r="Q5044">
        <v>0.99521408002129996</v>
      </c>
      <c r="R5044">
        <v>1648</v>
      </c>
      <c r="S5044">
        <v>0.99517452841194298</v>
      </c>
      <c r="T5044">
        <v>40.740268280152698</v>
      </c>
      <c r="U5044">
        <v>0.77913583723903601</v>
      </c>
      <c r="V5044">
        <v>1321</v>
      </c>
      <c r="W5044">
        <v>7.2367072677597899E-2</v>
      </c>
      <c r="X5044">
        <v>182</v>
      </c>
      <c r="Y5044">
        <v>1691</v>
      </c>
      <c r="Z5044">
        <v>0.99713356115379403</v>
      </c>
      <c r="AA5044">
        <v>82.617843060097897</v>
      </c>
      <c r="AB5044">
        <v>829</v>
      </c>
      <c r="AC5044">
        <v>0.85539948574250002</v>
      </c>
      <c r="AD5044">
        <v>848</v>
      </c>
      <c r="AE5044">
        <v>0.140783902117949</v>
      </c>
      <c r="AF5044">
        <v>48</v>
      </c>
      <c r="AG5044">
        <v>3.8166121395504702E-3</v>
      </c>
      <c r="AH5044">
        <v>3.7291755349550598E-3</v>
      </c>
      <c r="AI5044">
        <v>59</v>
      </c>
      <c r="AJ5044">
        <v>63.5851573623859</v>
      </c>
      <c r="AK5044">
        <v>1624</v>
      </c>
      <c r="AL5044">
        <v>0.99521408002129996</v>
      </c>
      <c r="AM5044">
        <v>9.0764043264850896E-4</v>
      </c>
      <c r="AN5044">
        <v>1</v>
      </c>
      <c r="AO5044">
        <v>9.0764043264850896E-4</v>
      </c>
      <c r="AP5044">
        <v>1</v>
      </c>
      <c r="AQ5044">
        <v>1674</v>
      </c>
      <c r="AR5044">
        <v>0.99885271962798705</v>
      </c>
      <c r="AS5044">
        <v>7.2252832419677096E-3</v>
      </c>
      <c r="AT5044">
        <v>1</v>
      </c>
      <c r="AU5044">
        <v>5.9563448622533804E-3</v>
      </c>
      <c r="AV5044">
        <v>2</v>
      </c>
      <c r="AW5044">
        <v>1673</v>
      </c>
      <c r="AX5044">
        <v>0.998750272143891</v>
      </c>
      <c r="AY5044">
        <v>53.8747692972387</v>
      </c>
      <c r="AZ5044">
        <v>1624</v>
      </c>
      <c r="BA5044">
        <v>0.99521408002129996</v>
      </c>
      <c r="BB5044">
        <v>1671</v>
      </c>
      <c r="BC5044">
        <v>0.94150716127756995</v>
      </c>
      <c r="BD5044">
        <v>2</v>
      </c>
      <c r="BE5044">
        <v>5.6437917917767803E-2</v>
      </c>
      <c r="BF5044">
        <v>60.351874438213997</v>
      </c>
      <c r="BG5044">
        <v>68.667817201857005</v>
      </c>
      <c r="BH5044">
        <v>51.938642543716</v>
      </c>
      <c r="BI5044">
        <v>60.4552046704029</v>
      </c>
    </row>
    <row r="5045" spans="1:61" x14ac:dyDescent="0.25">
      <c r="A5045" s="10" t="str">
        <f>VLOOKUP(D5045,'Index-Relations'!E:F,2,FALSE)</f>
        <v>BM</v>
      </c>
      <c r="B5045" t="s">
        <v>3450</v>
      </c>
      <c r="C5045" s="53" t="s">
        <v>2769</v>
      </c>
      <c r="D5045" s="59" t="s">
        <v>3301</v>
      </c>
      <c r="E5045" s="59" t="s">
        <v>8461</v>
      </c>
      <c r="F5045" t="s">
        <v>1899</v>
      </c>
      <c r="G5045" t="s">
        <v>350</v>
      </c>
      <c r="H5045" t="s">
        <v>1900</v>
      </c>
      <c r="I5045" s="52">
        <v>45352</v>
      </c>
      <c r="J5045" t="s">
        <v>2457</v>
      </c>
      <c r="K5045">
        <v>1727</v>
      </c>
      <c r="L5045">
        <v>64.561270422209205</v>
      </c>
      <c r="M5045">
        <v>1627</v>
      </c>
      <c r="N5045">
        <v>0.99542051725366498</v>
      </c>
      <c r="O5045">
        <v>72.314416605728795</v>
      </c>
      <c r="P5045">
        <v>1627</v>
      </c>
      <c r="Q5045">
        <v>0.99542051725366498</v>
      </c>
      <c r="R5045">
        <v>1651</v>
      </c>
      <c r="S5045">
        <v>0.99547202867857398</v>
      </c>
      <c r="T5045">
        <v>40.848773386209203</v>
      </c>
      <c r="U5045">
        <v>0.80186456974292597</v>
      </c>
      <c r="V5045">
        <v>1312</v>
      </c>
      <c r="W5045">
        <v>5.4694029408585101E-2</v>
      </c>
      <c r="X5045">
        <v>157</v>
      </c>
      <c r="Y5045">
        <v>1695</v>
      </c>
      <c r="Z5045">
        <v>0.99748319519903506</v>
      </c>
      <c r="AA5045">
        <v>81.035327197731206</v>
      </c>
      <c r="AB5045">
        <v>828</v>
      </c>
      <c r="AC5045">
        <v>0.852808717811117</v>
      </c>
      <c r="AD5045">
        <v>853</v>
      </c>
      <c r="AE5045">
        <v>0.14369307043368301</v>
      </c>
      <c r="AF5045">
        <v>46</v>
      </c>
      <c r="AG5045">
        <v>3.4982117551996201E-3</v>
      </c>
      <c r="AH5045">
        <v>3.2142082199485699E-3</v>
      </c>
      <c r="AI5045">
        <v>42</v>
      </c>
      <c r="AJ5045">
        <v>63.8318124292446</v>
      </c>
      <c r="AK5045">
        <v>1627</v>
      </c>
      <c r="AL5045">
        <v>0.99542051725366498</v>
      </c>
      <c r="AM5045">
        <v>8.0437581849577297E-4</v>
      </c>
      <c r="AN5045">
        <v>1</v>
      </c>
      <c r="AO5045">
        <v>8.0437581849577297E-4</v>
      </c>
      <c r="AP5045">
        <v>1</v>
      </c>
      <c r="AQ5045">
        <v>1677</v>
      </c>
      <c r="AR5045">
        <v>0.99885472610465598</v>
      </c>
      <c r="AS5045">
        <v>7.6708452739064001E-3</v>
      </c>
      <c r="AT5045">
        <v>1</v>
      </c>
      <c r="AU5045">
        <v>5.9267426924280104E-3</v>
      </c>
      <c r="AV5045">
        <v>2</v>
      </c>
      <c r="AW5045">
        <v>1674</v>
      </c>
      <c r="AX5045">
        <v>0.99873483653168904</v>
      </c>
      <c r="AY5045">
        <v>55.7546784550997</v>
      </c>
      <c r="AZ5045">
        <v>1627</v>
      </c>
      <c r="BA5045">
        <v>0.99542051725366498</v>
      </c>
      <c r="BB5045">
        <v>1674</v>
      </c>
      <c r="BC5045">
        <v>0.94238386582426004</v>
      </c>
      <c r="BD5045">
        <v>2</v>
      </c>
      <c r="BE5045">
        <v>5.5666484461900798E-2</v>
      </c>
      <c r="BF5045">
        <v>61.059996056788997</v>
      </c>
      <c r="BG5045">
        <v>68.671167556351904</v>
      </c>
      <c r="BH5045">
        <v>53.464661969952999</v>
      </c>
      <c r="BI5045">
        <v>60.668828638834</v>
      </c>
    </row>
    <row r="5046" spans="1:61" x14ac:dyDescent="0.25">
      <c r="A5046" s="10" t="str">
        <f>VLOOKUP(D5046,'Index-Relations'!E:F,2,FALSE)</f>
        <v>BM</v>
      </c>
      <c r="B5046" t="s">
        <v>3450</v>
      </c>
      <c r="C5046" s="53" t="s">
        <v>2770</v>
      </c>
      <c r="D5046" s="59" t="s">
        <v>3301</v>
      </c>
      <c r="E5046" s="59" t="s">
        <v>8462</v>
      </c>
      <c r="F5046" t="s">
        <v>1899</v>
      </c>
      <c r="G5046" t="s">
        <v>350</v>
      </c>
      <c r="H5046" t="s">
        <v>1900</v>
      </c>
      <c r="I5046" s="52">
        <v>45323</v>
      </c>
      <c r="J5046" t="s">
        <v>2457</v>
      </c>
      <c r="K5046">
        <v>1727</v>
      </c>
      <c r="L5046">
        <v>63.9656076884771</v>
      </c>
      <c r="M5046">
        <v>1625</v>
      </c>
      <c r="N5046">
        <v>0.99534681419082705</v>
      </c>
      <c r="O5046">
        <v>70.926480246437706</v>
      </c>
      <c r="P5046">
        <v>1625</v>
      </c>
      <c r="Q5046">
        <v>0.99534681419082705</v>
      </c>
      <c r="R5046">
        <v>1651</v>
      </c>
      <c r="S5046">
        <v>0.99554275348536903</v>
      </c>
      <c r="T5046">
        <v>41.120032734868197</v>
      </c>
      <c r="U5046">
        <v>0.79564226178313002</v>
      </c>
      <c r="V5046">
        <v>1301</v>
      </c>
      <c r="W5046">
        <v>5.54944488056896E-2</v>
      </c>
      <c r="X5046">
        <v>151</v>
      </c>
      <c r="Y5046">
        <v>1693</v>
      </c>
      <c r="Z5046">
        <v>0.99746419927692997</v>
      </c>
      <c r="AA5046">
        <v>78.218156190876201</v>
      </c>
      <c r="AB5046">
        <v>822</v>
      </c>
      <c r="AC5046">
        <v>0.84923011400371495</v>
      </c>
      <c r="AD5046">
        <v>857</v>
      </c>
      <c r="AE5046">
        <v>0.14720827071734399</v>
      </c>
      <c r="AF5046">
        <v>48</v>
      </c>
      <c r="AG5046">
        <v>3.5616152789397699E-3</v>
      </c>
      <c r="AH5046">
        <v>3.2441380027249801E-3</v>
      </c>
      <c r="AI5046">
        <v>42</v>
      </c>
      <c r="AJ5046">
        <v>63.956766319942403</v>
      </c>
      <c r="AK5046">
        <v>1625</v>
      </c>
      <c r="AL5046">
        <v>0.99534681419082705</v>
      </c>
      <c r="AM5046">
        <v>8.2164776819580298E-4</v>
      </c>
      <c r="AN5046">
        <v>1</v>
      </c>
      <c r="AO5046">
        <v>8.2164776819580298E-4</v>
      </c>
      <c r="AP5046">
        <v>1</v>
      </c>
      <c r="AQ5046">
        <v>1673</v>
      </c>
      <c r="AR5046">
        <v>0.99861003291970096</v>
      </c>
      <c r="AS5046">
        <v>9.0816595150329093E-3</v>
      </c>
      <c r="AT5046">
        <v>1</v>
      </c>
      <c r="AU5046">
        <v>6.1073197645869102E-3</v>
      </c>
      <c r="AV5046">
        <v>2</v>
      </c>
      <c r="AW5046">
        <v>1672</v>
      </c>
      <c r="AX5046">
        <v>0.99856625072160199</v>
      </c>
      <c r="AY5046">
        <v>55.537278666754403</v>
      </c>
      <c r="AZ5046">
        <v>1625</v>
      </c>
      <c r="BA5046">
        <v>0.99534681419082705</v>
      </c>
      <c r="BB5046">
        <v>1670</v>
      </c>
      <c r="BC5046">
        <v>0.94934655355819797</v>
      </c>
      <c r="BD5046">
        <v>2</v>
      </c>
      <c r="BE5046">
        <v>4.8441831593307602E-2</v>
      </c>
      <c r="BF5046">
        <v>60.444930082532998</v>
      </c>
      <c r="BG5046">
        <v>67.182647751738003</v>
      </c>
      <c r="BH5046">
        <v>53.328801608632901</v>
      </c>
      <c r="BI5046">
        <v>60.701288643219002</v>
      </c>
    </row>
    <row r="5047" spans="1:61" x14ac:dyDescent="0.25">
      <c r="A5047" s="10" t="str">
        <f>VLOOKUP(D5047,'Index-Relations'!E:F,2,FALSE)</f>
        <v>BM</v>
      </c>
      <c r="B5047" t="s">
        <v>3450</v>
      </c>
      <c r="C5047" s="53" t="s">
        <v>2760</v>
      </c>
      <c r="D5047" s="59" t="s">
        <v>3111</v>
      </c>
      <c r="E5047" s="59" t="s">
        <v>8463</v>
      </c>
      <c r="F5047" t="s">
        <v>1902</v>
      </c>
      <c r="G5047" t="s">
        <v>1901</v>
      </c>
      <c r="H5047" t="s">
        <v>1903</v>
      </c>
      <c r="I5047" s="52">
        <v>45658</v>
      </c>
      <c r="J5047" t="s">
        <v>2457</v>
      </c>
      <c r="K5047">
        <v>335</v>
      </c>
      <c r="L5047" s="73">
        <v>66.403047164540993</v>
      </c>
      <c r="M5047">
        <v>332</v>
      </c>
      <c r="N5047">
        <v>0.99837014486256304</v>
      </c>
      <c r="O5047" s="73">
        <v>74.456397701347996</v>
      </c>
      <c r="P5047">
        <v>332</v>
      </c>
      <c r="Q5047">
        <v>0.99837014486256304</v>
      </c>
      <c r="R5047">
        <v>331</v>
      </c>
      <c r="S5047">
        <v>0.99773232184027005</v>
      </c>
      <c r="T5047">
        <v>38.9013289063383</v>
      </c>
      <c r="U5047">
        <v>0.79479864725092797</v>
      </c>
      <c r="V5047">
        <v>285</v>
      </c>
      <c r="W5047">
        <v>8.5271887686418302E-2</v>
      </c>
      <c r="X5047">
        <v>47</v>
      </c>
      <c r="Y5047">
        <v>332</v>
      </c>
      <c r="Z5047">
        <v>0.99828492950930103</v>
      </c>
      <c r="AA5047">
        <v>64.9624255676801</v>
      </c>
      <c r="AB5047">
        <v>279</v>
      </c>
      <c r="AC5047">
        <v>0.89804257102200802</v>
      </c>
      <c r="AD5047">
        <v>53</v>
      </c>
      <c r="AE5047">
        <v>0.100242358487292</v>
      </c>
      <c r="AF5047">
        <v>3</v>
      </c>
      <c r="AG5047">
        <v>1.71507049069963E-3</v>
      </c>
      <c r="AH5047">
        <v>5.6806688387757397E-3</v>
      </c>
      <c r="AI5047">
        <v>19</v>
      </c>
      <c r="AJ5047" s="73">
        <v>65.944992355523993</v>
      </c>
      <c r="AK5047">
        <v>332</v>
      </c>
      <c r="AL5047">
        <v>0.99837014486256304</v>
      </c>
      <c r="AM5047">
        <v>9.7935120812591694E-4</v>
      </c>
      <c r="AN5047">
        <v>2</v>
      </c>
      <c r="AO5047">
        <v>5.1478919143075903E-4</v>
      </c>
      <c r="AP5047">
        <v>1</v>
      </c>
      <c r="AQ5047">
        <v>334</v>
      </c>
      <c r="AR5047">
        <v>0.99934247009646504</v>
      </c>
      <c r="AS5047">
        <v>7.68461356551438E-3</v>
      </c>
      <c r="AT5047">
        <v>1</v>
      </c>
      <c r="AU5047">
        <v>6.3056038082927096E-3</v>
      </c>
      <c r="AV5047">
        <v>1</v>
      </c>
      <c r="AW5047">
        <v>334</v>
      </c>
      <c r="AX5047">
        <v>0.99934247009646404</v>
      </c>
      <c r="AY5047" s="73">
        <v>57.853071638289997</v>
      </c>
      <c r="AZ5047">
        <v>332</v>
      </c>
      <c r="BA5047">
        <v>0.99837014486256304</v>
      </c>
      <c r="BB5047">
        <v>331</v>
      </c>
      <c r="BC5047">
        <v>0.94390703265216003</v>
      </c>
      <c r="BD5047">
        <v>2</v>
      </c>
      <c r="BE5047">
        <v>5.4920648252874502E-2</v>
      </c>
      <c r="BF5047">
        <v>66.403047164540993</v>
      </c>
      <c r="BG5047">
        <v>74.456397701347996</v>
      </c>
      <c r="BH5047">
        <v>57.853071638289997</v>
      </c>
      <c r="BI5047">
        <v>65.944992355523993</v>
      </c>
    </row>
    <row r="5048" spans="1:61" x14ac:dyDescent="0.25">
      <c r="A5048" s="10" t="str">
        <f>VLOOKUP(D5048,'Index-Relations'!E:F,2,FALSE)</f>
        <v>BM</v>
      </c>
      <c r="B5048" t="s">
        <v>3450</v>
      </c>
      <c r="C5048" s="53" t="s">
        <v>2761</v>
      </c>
      <c r="D5048" s="59" t="s">
        <v>3111</v>
      </c>
      <c r="E5048" s="59" t="s">
        <v>8464</v>
      </c>
      <c r="F5048" t="s">
        <v>1902</v>
      </c>
      <c r="G5048" t="s">
        <v>1901</v>
      </c>
      <c r="H5048" t="s">
        <v>1903</v>
      </c>
      <c r="I5048" s="52">
        <v>45628</v>
      </c>
      <c r="J5048" t="s">
        <v>2457</v>
      </c>
      <c r="K5048">
        <v>335</v>
      </c>
      <c r="L5048" s="73">
        <v>66.390443771915997</v>
      </c>
      <c r="M5048">
        <v>332</v>
      </c>
      <c r="N5048">
        <v>0.99823534943666203</v>
      </c>
      <c r="O5048" s="73">
        <v>74.318428142141997</v>
      </c>
      <c r="P5048">
        <v>332</v>
      </c>
      <c r="Q5048">
        <v>0.99823534943666203</v>
      </c>
      <c r="R5048">
        <v>331</v>
      </c>
      <c r="S5048">
        <v>0.99760341079793602</v>
      </c>
      <c r="T5048">
        <v>39.177559694647996</v>
      </c>
      <c r="U5048">
        <v>0.79381179446302697</v>
      </c>
      <c r="V5048">
        <v>285</v>
      </c>
      <c r="W5048">
        <v>8.5408889194214604E-2</v>
      </c>
      <c r="X5048">
        <v>48</v>
      </c>
      <c r="Y5048">
        <v>332</v>
      </c>
      <c r="Z5048">
        <v>0.99816010686017798</v>
      </c>
      <c r="AA5048">
        <v>63.028733972720502</v>
      </c>
      <c r="AB5048">
        <v>281</v>
      </c>
      <c r="AC5048">
        <v>0.90006407346085004</v>
      </c>
      <c r="AD5048">
        <v>51</v>
      </c>
      <c r="AE5048">
        <v>9.8096033399327195E-2</v>
      </c>
      <c r="AF5048">
        <v>3</v>
      </c>
      <c r="AG5048">
        <v>1.8398931398226201E-3</v>
      </c>
      <c r="AH5048">
        <v>5.6635116770451703E-3</v>
      </c>
      <c r="AI5048">
        <v>19</v>
      </c>
      <c r="AJ5048" s="73">
        <v>65.931602248610901</v>
      </c>
      <c r="AK5048">
        <v>332</v>
      </c>
      <c r="AL5048">
        <v>0.99823534943666203</v>
      </c>
      <c r="AM5048">
        <v>1.06667637547158E-3</v>
      </c>
      <c r="AN5048">
        <v>2</v>
      </c>
      <c r="AO5048">
        <v>6.0442288992171897E-4</v>
      </c>
      <c r="AP5048">
        <v>1</v>
      </c>
      <c r="AQ5048">
        <v>334</v>
      </c>
      <c r="AR5048">
        <v>0.99929529664439398</v>
      </c>
      <c r="AS5048">
        <v>7.7508130945631902E-3</v>
      </c>
      <c r="AT5048">
        <v>1</v>
      </c>
      <c r="AU5048">
        <v>6.7819459656820501E-3</v>
      </c>
      <c r="AV5048">
        <v>1</v>
      </c>
      <c r="AW5048">
        <v>334</v>
      </c>
      <c r="AX5048">
        <v>0.99929529664439298</v>
      </c>
      <c r="AY5048" s="73">
        <v>58.045637009627001</v>
      </c>
      <c r="AZ5048">
        <v>332</v>
      </c>
      <c r="BA5048">
        <v>0.99823534943666203</v>
      </c>
      <c r="BB5048">
        <v>331</v>
      </c>
      <c r="BC5048">
        <v>0.95229173307702097</v>
      </c>
      <c r="BD5048">
        <v>2</v>
      </c>
      <c r="BE5048">
        <v>4.6399140677451399E-2</v>
      </c>
      <c r="BF5048">
        <v>66.390443771915997</v>
      </c>
      <c r="BG5048">
        <v>74.318428142141997</v>
      </c>
      <c r="BH5048">
        <v>58.045637009627001</v>
      </c>
      <c r="BI5048">
        <v>65.931602248610901</v>
      </c>
    </row>
    <row r="5049" spans="1:61" x14ac:dyDescent="0.25">
      <c r="A5049" s="10" t="str">
        <f>VLOOKUP(D5049,'Index-Relations'!E:F,2,FALSE)</f>
        <v>BM</v>
      </c>
      <c r="B5049" t="s">
        <v>3450</v>
      </c>
      <c r="C5049" s="53" t="s">
        <v>2762</v>
      </c>
      <c r="D5049" s="59" t="s">
        <v>3111</v>
      </c>
      <c r="E5049" s="59" t="s">
        <v>8465</v>
      </c>
      <c r="F5049" t="s">
        <v>1902</v>
      </c>
      <c r="G5049" t="s">
        <v>1901</v>
      </c>
      <c r="H5049" t="s">
        <v>1903</v>
      </c>
      <c r="I5049" s="52">
        <v>45597</v>
      </c>
      <c r="J5049" t="s">
        <v>2457</v>
      </c>
      <c r="K5049">
        <v>335</v>
      </c>
      <c r="L5049" s="73">
        <v>66.399063130816998</v>
      </c>
      <c r="M5049">
        <v>332</v>
      </c>
      <c r="N5049">
        <v>0.99831238657647203</v>
      </c>
      <c r="O5049" s="73">
        <v>74.088266866154996</v>
      </c>
      <c r="P5049">
        <v>332</v>
      </c>
      <c r="Q5049">
        <v>0.99831238657647203</v>
      </c>
      <c r="R5049">
        <v>331</v>
      </c>
      <c r="S5049">
        <v>0.99755406841527305</v>
      </c>
      <c r="T5049">
        <v>39.665438615587497</v>
      </c>
      <c r="U5049">
        <v>0.79374251658564199</v>
      </c>
      <c r="V5049">
        <v>283</v>
      </c>
      <c r="W5049">
        <v>8.5527626561283196E-2</v>
      </c>
      <c r="X5049">
        <v>48</v>
      </c>
      <c r="Y5049">
        <v>332</v>
      </c>
      <c r="Z5049">
        <v>0.99795817456408797</v>
      </c>
      <c r="AA5049">
        <v>64.291739238805505</v>
      </c>
      <c r="AB5049">
        <v>281</v>
      </c>
      <c r="AC5049">
        <v>0.89873376290367302</v>
      </c>
      <c r="AD5049">
        <v>51</v>
      </c>
      <c r="AE5049">
        <v>9.9224411660414402E-2</v>
      </c>
      <c r="AF5049">
        <v>3</v>
      </c>
      <c r="AG5049">
        <v>2.0418254359116901E-3</v>
      </c>
      <c r="AH5049">
        <v>6.0168866918807696E-3</v>
      </c>
      <c r="AI5049">
        <v>19</v>
      </c>
      <c r="AJ5049" s="73">
        <v>65.994604416542998</v>
      </c>
      <c r="AK5049">
        <v>332</v>
      </c>
      <c r="AL5049">
        <v>0.99831238657647203</v>
      </c>
      <c r="AM5049">
        <v>6.9612341532189796E-4</v>
      </c>
      <c r="AN5049">
        <v>1</v>
      </c>
      <c r="AO5049">
        <v>6.9612341532189796E-4</v>
      </c>
      <c r="AP5049">
        <v>1</v>
      </c>
      <c r="AQ5049">
        <v>334</v>
      </c>
      <c r="AR5049">
        <v>0.999300816084565</v>
      </c>
      <c r="AS5049">
        <v>7.9212014445327102E-3</v>
      </c>
      <c r="AT5049">
        <v>1</v>
      </c>
      <c r="AU5049">
        <v>6.8236001914340804E-3</v>
      </c>
      <c r="AV5049">
        <v>1</v>
      </c>
      <c r="AW5049">
        <v>334</v>
      </c>
      <c r="AX5049">
        <v>0.999300816084566</v>
      </c>
      <c r="AY5049" s="73">
        <v>58.061284492561903</v>
      </c>
      <c r="AZ5049">
        <v>332</v>
      </c>
      <c r="BA5049">
        <v>0.99831238657647203</v>
      </c>
      <c r="BB5049">
        <v>332</v>
      </c>
      <c r="BC5049">
        <v>0.95071640968700399</v>
      </c>
      <c r="BD5049">
        <v>1</v>
      </c>
      <c r="BE5049">
        <v>4.7888282982239301E-2</v>
      </c>
      <c r="BF5049">
        <v>66.399063130816998</v>
      </c>
      <c r="BG5049">
        <v>74.088266866154996</v>
      </c>
      <c r="BH5049">
        <v>58.061284492561903</v>
      </c>
      <c r="BI5049">
        <v>65.994604416542998</v>
      </c>
    </row>
    <row r="5050" spans="1:61" x14ac:dyDescent="0.25">
      <c r="A5050" s="10" t="str">
        <f>VLOOKUP(D5050,'Index-Relations'!E:F,2,FALSE)</f>
        <v>BM</v>
      </c>
      <c r="B5050" t="s">
        <v>3450</v>
      </c>
      <c r="C5050" s="53" t="s">
        <v>2763</v>
      </c>
      <c r="D5050" s="59" t="s">
        <v>3111</v>
      </c>
      <c r="E5050" s="59" t="s">
        <v>8466</v>
      </c>
      <c r="F5050" t="s">
        <v>1902</v>
      </c>
      <c r="G5050" t="s">
        <v>1901</v>
      </c>
      <c r="H5050" t="s">
        <v>1903</v>
      </c>
      <c r="I5050" s="52">
        <v>45566</v>
      </c>
      <c r="J5050" t="s">
        <v>2457</v>
      </c>
      <c r="K5050">
        <v>334</v>
      </c>
      <c r="L5050" s="73">
        <v>66.354233220958903</v>
      </c>
      <c r="M5050">
        <v>332</v>
      </c>
      <c r="N5050">
        <v>0.99892124174240504</v>
      </c>
      <c r="O5050" s="73">
        <v>73.860356675245001</v>
      </c>
      <c r="P5050">
        <v>332</v>
      </c>
      <c r="Q5050">
        <v>0.99892124174240504</v>
      </c>
      <c r="R5050">
        <v>331</v>
      </c>
      <c r="S5050">
        <v>0.99816916554388602</v>
      </c>
      <c r="T5050">
        <v>39.839481087463803</v>
      </c>
      <c r="U5050">
        <v>0.79442094239341199</v>
      </c>
      <c r="V5050">
        <v>282</v>
      </c>
      <c r="W5050">
        <v>8.6592406218624393E-2</v>
      </c>
      <c r="X5050">
        <v>48</v>
      </c>
      <c r="Y5050">
        <v>332</v>
      </c>
      <c r="Z5050">
        <v>0.99859408885590795</v>
      </c>
      <c r="AA5050">
        <v>63.533836706971698</v>
      </c>
      <c r="AB5050">
        <v>279</v>
      </c>
      <c r="AC5050">
        <v>0.89705156299047994</v>
      </c>
      <c r="AD5050">
        <v>53</v>
      </c>
      <c r="AE5050">
        <v>0.101542525865428</v>
      </c>
      <c r="AF5050">
        <v>2</v>
      </c>
      <c r="AG5050">
        <v>1.4059111440913299E-3</v>
      </c>
      <c r="AH5050">
        <v>5.8184554111384602E-3</v>
      </c>
      <c r="AI5050">
        <v>18</v>
      </c>
      <c r="AJ5050" s="73">
        <v>66.002254269727999</v>
      </c>
      <c r="AK5050">
        <v>332</v>
      </c>
      <c r="AL5050">
        <v>0.99892124174240504</v>
      </c>
      <c r="AM5050">
        <v>7.2743343667729598E-4</v>
      </c>
      <c r="AN5050">
        <v>1</v>
      </c>
      <c r="AO5050">
        <v>7.2743343667729598E-4</v>
      </c>
      <c r="AP5050">
        <v>1</v>
      </c>
      <c r="AQ5050">
        <v>334</v>
      </c>
      <c r="AR5050">
        <v>1</v>
      </c>
      <c r="AS5050">
        <v>8.7126877172432095E-3</v>
      </c>
      <c r="AT5050">
        <v>1</v>
      </c>
      <c r="AU5050">
        <v>6.8065194271244604E-3</v>
      </c>
      <c r="AV5050">
        <v>1</v>
      </c>
      <c r="AW5050">
        <v>334</v>
      </c>
      <c r="AX5050">
        <v>1</v>
      </c>
      <c r="AY5050" s="73">
        <v>58.097662686888</v>
      </c>
      <c r="AZ5050">
        <v>332</v>
      </c>
      <c r="BA5050">
        <v>0.99892124174240504</v>
      </c>
      <c r="BB5050">
        <v>332</v>
      </c>
      <c r="BC5050">
        <v>0.95289212604764795</v>
      </c>
      <c r="BD5050">
        <v>1</v>
      </c>
      <c r="BE5050">
        <v>4.63804405156742E-2</v>
      </c>
      <c r="BF5050">
        <v>66.354233220958903</v>
      </c>
      <c r="BG5050">
        <v>73.860356675245001</v>
      </c>
      <c r="BH5050">
        <v>58.097662686888</v>
      </c>
      <c r="BI5050">
        <v>66.002254269727999</v>
      </c>
    </row>
    <row r="5051" spans="1:61" x14ac:dyDescent="0.25">
      <c r="A5051" s="10" t="str">
        <f>VLOOKUP(D5051,'Index-Relations'!E:F,2,FALSE)</f>
        <v>BM</v>
      </c>
      <c r="B5051" t="s">
        <v>3450</v>
      </c>
      <c r="C5051" s="53" t="s">
        <v>2764</v>
      </c>
      <c r="D5051" s="59" t="s">
        <v>3111</v>
      </c>
      <c r="E5051" s="59" t="s">
        <v>8467</v>
      </c>
      <c r="F5051" t="s">
        <v>1902</v>
      </c>
      <c r="G5051" t="s">
        <v>1901</v>
      </c>
      <c r="H5051" t="s">
        <v>1903</v>
      </c>
      <c r="I5051" s="52">
        <v>45537</v>
      </c>
      <c r="J5051" t="s">
        <v>2457</v>
      </c>
      <c r="K5051">
        <v>351</v>
      </c>
      <c r="L5051" s="73">
        <v>66.174939342536902</v>
      </c>
      <c r="M5051">
        <v>350</v>
      </c>
      <c r="N5051">
        <v>0.99921904390288396</v>
      </c>
      <c r="O5051" s="73">
        <v>73.709485975126896</v>
      </c>
      <c r="P5051">
        <v>350</v>
      </c>
      <c r="Q5051">
        <v>0.99921904390288396</v>
      </c>
      <c r="R5051">
        <v>349</v>
      </c>
      <c r="S5051">
        <v>0.99838900341981196</v>
      </c>
      <c r="T5051">
        <v>39.837972915250504</v>
      </c>
      <c r="U5051">
        <v>0.81411235524318704</v>
      </c>
      <c r="V5051">
        <v>298</v>
      </c>
      <c r="W5051">
        <v>8.6591521108539696E-2</v>
      </c>
      <c r="X5051">
        <v>52</v>
      </c>
      <c r="Y5051">
        <v>349</v>
      </c>
      <c r="Z5051">
        <v>0.99838900341981196</v>
      </c>
      <c r="AA5051">
        <v>63.362469387143797</v>
      </c>
      <c r="AB5051">
        <v>300</v>
      </c>
      <c r="AC5051">
        <v>0.95241459260740502</v>
      </c>
      <c r="AD5051">
        <v>61</v>
      </c>
      <c r="AE5051">
        <v>9.5751584006734697E-2</v>
      </c>
      <c r="AF5051">
        <v>-10</v>
      </c>
      <c r="AG5051">
        <v>0</v>
      </c>
      <c r="AH5051">
        <v>5.7026091034025703E-3</v>
      </c>
      <c r="AI5051">
        <v>19</v>
      </c>
      <c r="AJ5051" s="73">
        <v>65.931147864363894</v>
      </c>
      <c r="AK5051">
        <v>350</v>
      </c>
      <c r="AL5051">
        <v>0.99921904390288396</v>
      </c>
      <c r="AM5051">
        <v>8.02141836115415E-4</v>
      </c>
      <c r="AN5051">
        <v>1</v>
      </c>
      <c r="AO5051">
        <v>8.02141836115415E-4</v>
      </c>
      <c r="AP5051">
        <v>1</v>
      </c>
      <c r="AQ5051">
        <v>351</v>
      </c>
      <c r="AR5051">
        <v>0.999999999999999</v>
      </c>
      <c r="AS5051">
        <v>7.7954931326279101E-3</v>
      </c>
      <c r="AT5051">
        <v>1</v>
      </c>
      <c r="AU5051">
        <v>6.6428231051809403E-3</v>
      </c>
      <c r="AV5051">
        <v>1</v>
      </c>
      <c r="AW5051">
        <v>351</v>
      </c>
      <c r="AX5051">
        <v>1</v>
      </c>
      <c r="AY5051" s="73">
        <v>57.868938770812001</v>
      </c>
      <c r="AZ5051">
        <v>350</v>
      </c>
      <c r="BA5051">
        <v>0.99921904390288396</v>
      </c>
      <c r="BB5051">
        <v>348</v>
      </c>
      <c r="BC5051">
        <v>0.95142103728813598</v>
      </c>
      <c r="BD5051">
        <v>2</v>
      </c>
      <c r="BE5051">
        <v>4.7776820875748201E-2</v>
      </c>
      <c r="BF5051">
        <v>66.174939342536902</v>
      </c>
      <c r="BG5051">
        <v>73.709485975126896</v>
      </c>
      <c r="BH5051">
        <v>57.868938770812001</v>
      </c>
      <c r="BI5051">
        <v>65.931147864363894</v>
      </c>
    </row>
    <row r="5052" spans="1:61" x14ac:dyDescent="0.25">
      <c r="A5052" s="10" t="str">
        <f>VLOOKUP(D5052,'Index-Relations'!E:F,2,FALSE)</f>
        <v>BM</v>
      </c>
      <c r="B5052" t="s">
        <v>3450</v>
      </c>
      <c r="C5052" s="53" t="s">
        <v>3350</v>
      </c>
      <c r="D5052" s="59" t="s">
        <v>3111</v>
      </c>
      <c r="E5052" s="59" t="s">
        <v>8468</v>
      </c>
      <c r="F5052" t="s">
        <v>1902</v>
      </c>
      <c r="G5052" t="s">
        <v>1901</v>
      </c>
      <c r="H5052" t="s">
        <v>1903</v>
      </c>
      <c r="I5052" s="52">
        <v>45505</v>
      </c>
      <c r="J5052" t="s">
        <v>2457</v>
      </c>
      <c r="K5052">
        <v>351</v>
      </c>
      <c r="L5052" s="73">
        <v>66.233606665661</v>
      </c>
      <c r="M5052">
        <v>350</v>
      </c>
      <c r="N5052">
        <v>0.99918532769662005</v>
      </c>
      <c r="O5052" s="73">
        <v>73.823326966680995</v>
      </c>
      <c r="P5052">
        <v>350</v>
      </c>
      <c r="Q5052">
        <v>0.99918532769662005</v>
      </c>
      <c r="R5052">
        <v>349</v>
      </c>
      <c r="S5052">
        <v>0.99841690356818902</v>
      </c>
      <c r="T5052">
        <v>39.6905569417873</v>
      </c>
      <c r="U5052">
        <v>0.80153352919109699</v>
      </c>
      <c r="V5052">
        <v>298</v>
      </c>
      <c r="W5052">
        <v>8.6889182804349901E-2</v>
      </c>
      <c r="X5052">
        <v>52</v>
      </c>
      <c r="Y5052">
        <v>349</v>
      </c>
      <c r="Z5052">
        <v>0.99841690356818802</v>
      </c>
      <c r="AA5052">
        <v>64.727910087934404</v>
      </c>
      <c r="AB5052">
        <v>292</v>
      </c>
      <c r="AC5052">
        <v>0.91210466049203798</v>
      </c>
      <c r="AD5052">
        <v>57</v>
      </c>
      <c r="AE5052">
        <v>8.6312243076150805E-2</v>
      </c>
      <c r="AF5052">
        <v>2</v>
      </c>
      <c r="AG5052">
        <v>1.5830964318110899E-3</v>
      </c>
      <c r="AH5052">
        <v>5.3750537606586197E-3</v>
      </c>
      <c r="AI5052">
        <v>18</v>
      </c>
      <c r="AJ5052" s="73">
        <v>65.968632231981005</v>
      </c>
      <c r="AK5052">
        <v>350</v>
      </c>
      <c r="AL5052">
        <v>0.99918532769662005</v>
      </c>
      <c r="AM5052">
        <v>8.3949019227609004E-4</v>
      </c>
      <c r="AN5052">
        <v>1</v>
      </c>
      <c r="AO5052">
        <v>8.3949019227609004E-4</v>
      </c>
      <c r="AP5052">
        <v>1</v>
      </c>
      <c r="AQ5052">
        <v>351</v>
      </c>
      <c r="AR5052">
        <v>0.999999999999999</v>
      </c>
      <c r="AS5052">
        <v>8.9705534841867697E-3</v>
      </c>
      <c r="AT5052">
        <v>1</v>
      </c>
      <c r="AU5052">
        <v>6.8144026901469099E-3</v>
      </c>
      <c r="AV5052">
        <v>1</v>
      </c>
      <c r="AW5052">
        <v>351</v>
      </c>
      <c r="AX5052">
        <v>1</v>
      </c>
      <c r="AY5052" s="73">
        <v>57.918865157248</v>
      </c>
      <c r="AZ5052">
        <v>350</v>
      </c>
      <c r="BA5052">
        <v>0.99918532769662005</v>
      </c>
      <c r="BB5052">
        <v>348</v>
      </c>
      <c r="BC5052">
        <v>0.94950443403260798</v>
      </c>
      <c r="BD5052">
        <v>2</v>
      </c>
      <c r="BE5052">
        <v>4.96560757751155E-2</v>
      </c>
      <c r="BF5052">
        <v>66.233606665661</v>
      </c>
      <c r="BG5052">
        <v>73.823326966680995</v>
      </c>
      <c r="BH5052">
        <v>57.918865157248</v>
      </c>
      <c r="BI5052">
        <v>65.968632231981005</v>
      </c>
    </row>
    <row r="5053" spans="1:61" x14ac:dyDescent="0.25">
      <c r="A5053" s="10" t="str">
        <f>VLOOKUP(D5053,'Index-Relations'!E:F,2,FALSE)</f>
        <v>BM</v>
      </c>
      <c r="B5053" t="s">
        <v>3450</v>
      </c>
      <c r="C5053" s="53" t="s">
        <v>2765</v>
      </c>
      <c r="D5053" s="59" t="s">
        <v>3111</v>
      </c>
      <c r="E5053" s="59" t="s">
        <v>8469</v>
      </c>
      <c r="F5053" t="s">
        <v>1902</v>
      </c>
      <c r="G5053" t="s">
        <v>1901</v>
      </c>
      <c r="H5053" t="s">
        <v>1903</v>
      </c>
      <c r="I5053" s="52">
        <v>45474</v>
      </c>
      <c r="J5053" t="s">
        <v>2457</v>
      </c>
      <c r="K5053">
        <v>351</v>
      </c>
      <c r="L5053" s="73">
        <v>66.2510928504079</v>
      </c>
      <c r="M5053">
        <v>350</v>
      </c>
      <c r="N5053">
        <v>0.99960549103026297</v>
      </c>
      <c r="O5053" s="73">
        <v>73.918893434937999</v>
      </c>
      <c r="P5053">
        <v>350</v>
      </c>
      <c r="Q5053">
        <v>0.99960549103026297</v>
      </c>
      <c r="R5053">
        <v>349</v>
      </c>
      <c r="S5053">
        <v>0.99866014038773099</v>
      </c>
      <c r="T5053">
        <v>39.613912678320602</v>
      </c>
      <c r="U5053">
        <v>0.79940952458602199</v>
      </c>
      <c r="V5053">
        <v>297</v>
      </c>
      <c r="W5053">
        <v>8.3915992607837706E-2</v>
      </c>
      <c r="X5053">
        <v>53</v>
      </c>
      <c r="Y5053">
        <v>349</v>
      </c>
      <c r="Z5053">
        <v>0.99866014038773199</v>
      </c>
      <c r="AA5053">
        <v>67.9983332702555</v>
      </c>
      <c r="AB5053">
        <v>290</v>
      </c>
      <c r="AC5053">
        <v>0.91234000305142904</v>
      </c>
      <c r="AD5053">
        <v>59</v>
      </c>
      <c r="AE5053">
        <v>8.6320137336302893E-2</v>
      </c>
      <c r="AF5053">
        <v>2</v>
      </c>
      <c r="AG5053">
        <v>1.3398596122678999E-3</v>
      </c>
      <c r="AH5053">
        <v>4.6348170677601797E-3</v>
      </c>
      <c r="AI5053">
        <v>18</v>
      </c>
      <c r="AJ5053" s="73">
        <v>66.003016303045996</v>
      </c>
      <c r="AK5053">
        <v>350</v>
      </c>
      <c r="AL5053">
        <v>0.99960549103026297</v>
      </c>
      <c r="AM5053">
        <v>9.6671380072042498E-4</v>
      </c>
      <c r="AN5053">
        <v>1</v>
      </c>
      <c r="AO5053">
        <v>9.6671380072042498E-4</v>
      </c>
      <c r="AP5053">
        <v>1</v>
      </c>
      <c r="AQ5053">
        <v>351</v>
      </c>
      <c r="AR5053">
        <v>1</v>
      </c>
      <c r="AS5053">
        <v>9.1073397826163804E-3</v>
      </c>
      <c r="AT5053">
        <v>1</v>
      </c>
      <c r="AU5053">
        <v>6.6431064878447396E-3</v>
      </c>
      <c r="AV5053">
        <v>1</v>
      </c>
      <c r="AW5053">
        <v>351</v>
      </c>
      <c r="AX5053">
        <v>1</v>
      </c>
      <c r="AY5053" s="73">
        <v>57.800850749741898</v>
      </c>
      <c r="AZ5053">
        <v>350</v>
      </c>
      <c r="BA5053">
        <v>0.99960549103026297</v>
      </c>
      <c r="BB5053">
        <v>348</v>
      </c>
      <c r="BC5053">
        <v>0.94401129568561504</v>
      </c>
      <c r="BD5053">
        <v>2</v>
      </c>
      <c r="BE5053">
        <v>5.5021990513664097E-2</v>
      </c>
      <c r="BF5053">
        <v>66.2510928504079</v>
      </c>
      <c r="BG5053">
        <v>73.918893434937999</v>
      </c>
      <c r="BH5053">
        <v>57.800850749741898</v>
      </c>
      <c r="BI5053">
        <v>66.003016303045996</v>
      </c>
    </row>
    <row r="5054" spans="1:61" x14ac:dyDescent="0.25">
      <c r="A5054" s="10" t="str">
        <f>VLOOKUP(D5054,'Index-Relations'!E:F,2,FALSE)</f>
        <v>BM</v>
      </c>
      <c r="B5054" t="s">
        <v>3450</v>
      </c>
      <c r="C5054" s="53" t="s">
        <v>2766</v>
      </c>
      <c r="D5054" s="59" t="s">
        <v>3111</v>
      </c>
      <c r="E5054" s="59" t="s">
        <v>8470</v>
      </c>
      <c r="F5054" t="s">
        <v>1902</v>
      </c>
      <c r="G5054" t="s">
        <v>1901</v>
      </c>
      <c r="H5054" t="s">
        <v>1903</v>
      </c>
      <c r="I5054" s="52">
        <v>45446</v>
      </c>
      <c r="J5054" t="s">
        <v>2457</v>
      </c>
      <c r="K5054">
        <v>352</v>
      </c>
      <c r="L5054" s="73">
        <v>65.942466066114903</v>
      </c>
      <c r="M5054">
        <v>351</v>
      </c>
      <c r="N5054">
        <v>0.99963754469353305</v>
      </c>
      <c r="O5054" s="73">
        <v>73.712190448542998</v>
      </c>
      <c r="P5054">
        <v>351</v>
      </c>
      <c r="Q5054">
        <v>0.99963754469353305</v>
      </c>
      <c r="R5054">
        <v>350</v>
      </c>
      <c r="S5054">
        <v>0.99849707169138602</v>
      </c>
      <c r="T5054">
        <v>39.763306890165502</v>
      </c>
      <c r="U5054">
        <v>0.79892135366195105</v>
      </c>
      <c r="V5054">
        <v>299</v>
      </c>
      <c r="W5054">
        <v>8.2396438605419398E-2</v>
      </c>
      <c r="X5054">
        <v>53</v>
      </c>
      <c r="Y5054">
        <v>350</v>
      </c>
      <c r="Z5054">
        <v>0.99849707169138702</v>
      </c>
      <c r="AA5054">
        <v>68.162080676498803</v>
      </c>
      <c r="AB5054">
        <v>291</v>
      </c>
      <c r="AC5054">
        <v>0.91269713395013496</v>
      </c>
      <c r="AD5054">
        <v>59</v>
      </c>
      <c r="AE5054">
        <v>8.5799937741250706E-2</v>
      </c>
      <c r="AF5054">
        <v>2</v>
      </c>
      <c r="AG5054">
        <v>1.5029283086138801E-3</v>
      </c>
      <c r="AH5054">
        <v>4.8744353149200101E-3</v>
      </c>
      <c r="AI5054">
        <v>18</v>
      </c>
      <c r="AJ5054" s="73">
        <v>65.721279706499004</v>
      </c>
      <c r="AK5054">
        <v>351</v>
      </c>
      <c r="AL5054">
        <v>0.99963754469353305</v>
      </c>
      <c r="AM5054">
        <v>1.0552191738217101E-3</v>
      </c>
      <c r="AN5054">
        <v>1</v>
      </c>
      <c r="AO5054">
        <v>1.0552191738217101E-3</v>
      </c>
      <c r="AP5054">
        <v>1</v>
      </c>
      <c r="AQ5054">
        <v>352</v>
      </c>
      <c r="AR5054">
        <v>1</v>
      </c>
      <c r="AS5054">
        <v>9.4001231741907398E-3</v>
      </c>
      <c r="AT5054">
        <v>1</v>
      </c>
      <c r="AU5054">
        <v>6.8447369284051702E-3</v>
      </c>
      <c r="AV5054">
        <v>1</v>
      </c>
      <c r="AW5054">
        <v>352</v>
      </c>
      <c r="AX5054">
        <v>0.999999999999999</v>
      </c>
      <c r="AY5054" s="73">
        <v>57.347730331786899</v>
      </c>
      <c r="AZ5054">
        <v>351</v>
      </c>
      <c r="BA5054">
        <v>0.99963754469353305</v>
      </c>
      <c r="BB5054">
        <v>349</v>
      </c>
      <c r="BC5054">
        <v>0.93982780483308204</v>
      </c>
      <c r="BD5054">
        <v>2</v>
      </c>
      <c r="BE5054">
        <v>5.9116975993095802E-2</v>
      </c>
      <c r="BF5054">
        <v>65.942466066114903</v>
      </c>
      <c r="BG5054">
        <v>73.712190448542998</v>
      </c>
      <c r="BH5054">
        <v>57.347730331786899</v>
      </c>
      <c r="BI5054">
        <v>65.721279706499004</v>
      </c>
    </row>
    <row r="5055" spans="1:61" x14ac:dyDescent="0.25">
      <c r="A5055" s="10" t="str">
        <f>VLOOKUP(D5055,'Index-Relations'!E:F,2,FALSE)</f>
        <v>BM</v>
      </c>
      <c r="B5055" t="s">
        <v>3450</v>
      </c>
      <c r="C5055" s="53" t="s">
        <v>2767</v>
      </c>
      <c r="D5055" s="59" t="s">
        <v>3111</v>
      </c>
      <c r="E5055" s="59" t="s">
        <v>8471</v>
      </c>
      <c r="F5055" t="s">
        <v>1902</v>
      </c>
      <c r="G5055" t="s">
        <v>1901</v>
      </c>
      <c r="H5055" t="s">
        <v>1903</v>
      </c>
      <c r="I5055" s="52">
        <v>45413</v>
      </c>
      <c r="J5055" t="s">
        <v>2457</v>
      </c>
      <c r="K5055">
        <v>353</v>
      </c>
      <c r="L5055" s="73">
        <v>65.793567160478901</v>
      </c>
      <c r="M5055">
        <v>352</v>
      </c>
      <c r="N5055">
        <v>0.99963808332716997</v>
      </c>
      <c r="O5055" s="73">
        <v>73.526948085870998</v>
      </c>
      <c r="P5055">
        <v>352</v>
      </c>
      <c r="Q5055">
        <v>0.99963808332716997</v>
      </c>
      <c r="R5055">
        <v>351</v>
      </c>
      <c r="S5055">
        <v>0.99845885562490999</v>
      </c>
      <c r="T5055">
        <v>39.906579166053596</v>
      </c>
      <c r="U5055">
        <v>0.75566636935207698</v>
      </c>
      <c r="V5055">
        <v>300</v>
      </c>
      <c r="W5055">
        <v>7.4216199858433002E-2</v>
      </c>
      <c r="X5055">
        <v>52</v>
      </c>
      <c r="Y5055">
        <v>351</v>
      </c>
      <c r="Z5055">
        <v>0.99845885562491099</v>
      </c>
      <c r="AA5055">
        <v>71.179595654088104</v>
      </c>
      <c r="AB5055">
        <v>291</v>
      </c>
      <c r="AC5055">
        <v>0.91217973194277102</v>
      </c>
      <c r="AD5055">
        <v>60</v>
      </c>
      <c r="AE5055">
        <v>8.6279123682140094E-2</v>
      </c>
      <c r="AF5055">
        <v>2</v>
      </c>
      <c r="AG5055">
        <v>1.5411443750885101E-3</v>
      </c>
      <c r="AH5055">
        <v>4.0842973876501201E-3</v>
      </c>
      <c r="AI5055">
        <v>18</v>
      </c>
      <c r="AJ5055" s="73">
        <v>65.604481591953999</v>
      </c>
      <c r="AK5055">
        <v>352</v>
      </c>
      <c r="AL5055">
        <v>0.99963808332716997</v>
      </c>
      <c r="AM5055">
        <v>1.1186232386479599E-3</v>
      </c>
      <c r="AN5055">
        <v>1</v>
      </c>
      <c r="AO5055">
        <v>1.1186232386479599E-3</v>
      </c>
      <c r="AP5055">
        <v>1</v>
      </c>
      <c r="AQ5055">
        <v>353</v>
      </c>
      <c r="AR5055">
        <v>1</v>
      </c>
      <c r="AS5055">
        <v>8.9893422150556894E-3</v>
      </c>
      <c r="AT5055">
        <v>1</v>
      </c>
      <c r="AU5055">
        <v>7.3159916412970398E-3</v>
      </c>
      <c r="AV5055">
        <v>2</v>
      </c>
      <c r="AW5055">
        <v>353</v>
      </c>
      <c r="AX5055">
        <v>1</v>
      </c>
      <c r="AY5055" s="73">
        <v>57.0903278750109</v>
      </c>
      <c r="AZ5055">
        <v>352</v>
      </c>
      <c r="BA5055">
        <v>0.99963808332716997</v>
      </c>
      <c r="BB5055">
        <v>350</v>
      </c>
      <c r="BC5055">
        <v>0.93507451853031298</v>
      </c>
      <c r="BD5055">
        <v>2</v>
      </c>
      <c r="BE5055">
        <v>6.3806858231038405E-2</v>
      </c>
      <c r="BF5055">
        <v>65.793567160478901</v>
      </c>
      <c r="BG5055">
        <v>73.526948085870998</v>
      </c>
      <c r="BH5055">
        <v>57.0903278750109</v>
      </c>
      <c r="BI5055">
        <v>65.604481591953999</v>
      </c>
    </row>
    <row r="5056" spans="1:61" x14ac:dyDescent="0.25">
      <c r="A5056" s="10" t="str">
        <f>VLOOKUP(D5056,'Index-Relations'!E:F,2,FALSE)</f>
        <v>BM</v>
      </c>
      <c r="B5056" t="s">
        <v>3450</v>
      </c>
      <c r="C5056" s="53" t="s">
        <v>2768</v>
      </c>
      <c r="D5056" s="59" t="s">
        <v>3111</v>
      </c>
      <c r="E5056" s="59" t="s">
        <v>8472</v>
      </c>
      <c r="F5056" t="s">
        <v>1902</v>
      </c>
      <c r="G5056" t="s">
        <v>1901</v>
      </c>
      <c r="H5056" t="s">
        <v>1903</v>
      </c>
      <c r="I5056" s="52">
        <v>45383</v>
      </c>
      <c r="J5056" t="s">
        <v>2457</v>
      </c>
      <c r="K5056">
        <v>353</v>
      </c>
      <c r="L5056">
        <v>70.0055888035115</v>
      </c>
      <c r="M5056">
        <v>352</v>
      </c>
      <c r="N5056">
        <v>0.99964772184310602</v>
      </c>
      <c r="O5056">
        <v>77.219894075138896</v>
      </c>
      <c r="P5056">
        <v>352</v>
      </c>
      <c r="Q5056">
        <v>0.99964772184310602</v>
      </c>
      <c r="R5056">
        <v>351</v>
      </c>
      <c r="S5056">
        <v>0.99859415823029296</v>
      </c>
      <c r="T5056">
        <v>39.728982961276003</v>
      </c>
      <c r="U5056">
        <v>0.75790394474004197</v>
      </c>
      <c r="V5056">
        <v>300</v>
      </c>
      <c r="W5056">
        <v>7.3613658350954597E-2</v>
      </c>
      <c r="X5056">
        <v>52</v>
      </c>
      <c r="Y5056">
        <v>351</v>
      </c>
      <c r="Z5056">
        <v>0.99859415823029296</v>
      </c>
      <c r="AA5056">
        <v>69.211977377622503</v>
      </c>
      <c r="AB5056">
        <v>289</v>
      </c>
      <c r="AC5056">
        <v>0.90888217318446196</v>
      </c>
      <c r="AD5056">
        <v>62</v>
      </c>
      <c r="AE5056">
        <v>8.9711985045831499E-2</v>
      </c>
      <c r="AF5056">
        <v>2</v>
      </c>
      <c r="AG5056">
        <v>1.4058417697063699E-3</v>
      </c>
      <c r="AH5056">
        <v>4.0253534074542003E-3</v>
      </c>
      <c r="AI5056">
        <v>18</v>
      </c>
      <c r="AJ5056">
        <v>69.242702056163793</v>
      </c>
      <c r="AK5056">
        <v>352</v>
      </c>
      <c r="AL5056">
        <v>0.99964772184310602</v>
      </c>
      <c r="AM5056">
        <v>1.05744392335905E-3</v>
      </c>
      <c r="AN5056">
        <v>1</v>
      </c>
      <c r="AO5056">
        <v>1.05744392335905E-3</v>
      </c>
      <c r="AP5056">
        <v>1</v>
      </c>
      <c r="AQ5056">
        <v>353</v>
      </c>
      <c r="AR5056">
        <v>0.999999999999999</v>
      </c>
      <c r="AS5056">
        <v>8.4177958406636208E-3</v>
      </c>
      <c r="AT5056">
        <v>1</v>
      </c>
      <c r="AU5056">
        <v>6.9394227641904702E-3</v>
      </c>
      <c r="AV5056">
        <v>2</v>
      </c>
      <c r="AW5056">
        <v>353</v>
      </c>
      <c r="AX5056">
        <v>0.999999999999999</v>
      </c>
      <c r="AY5056">
        <v>60.471497514085002</v>
      </c>
      <c r="AZ5056">
        <v>352</v>
      </c>
      <c r="BA5056">
        <v>0.99964772184310602</v>
      </c>
      <c r="BB5056">
        <v>350</v>
      </c>
      <c r="BC5056">
        <v>0.93318971915747195</v>
      </c>
      <c r="BD5056">
        <v>2</v>
      </c>
      <c r="BE5056">
        <v>6.5752836919168001E-2</v>
      </c>
      <c r="BF5056">
        <v>65.704235996100905</v>
      </c>
      <c r="BG5056">
        <v>73.564719158847893</v>
      </c>
      <c r="BH5056">
        <v>56.990905809760001</v>
      </c>
      <c r="BI5056">
        <v>65.375896218593994</v>
      </c>
    </row>
    <row r="5057" spans="1:61" x14ac:dyDescent="0.25">
      <c r="A5057" s="10" t="str">
        <f>VLOOKUP(D5057,'Index-Relations'!E:F,2,FALSE)</f>
        <v>BM</v>
      </c>
      <c r="B5057" t="s">
        <v>3450</v>
      </c>
      <c r="C5057" s="53" t="s">
        <v>2769</v>
      </c>
      <c r="D5057" s="59" t="s">
        <v>3111</v>
      </c>
      <c r="E5057" s="59" t="s">
        <v>8473</v>
      </c>
      <c r="F5057" t="s">
        <v>1902</v>
      </c>
      <c r="G5057" t="s">
        <v>1901</v>
      </c>
      <c r="H5057" t="s">
        <v>1903</v>
      </c>
      <c r="I5057" s="52">
        <v>45352</v>
      </c>
      <c r="J5057" t="s">
        <v>2457</v>
      </c>
      <c r="K5057">
        <v>353</v>
      </c>
      <c r="L5057">
        <v>70.979665185269198</v>
      </c>
      <c r="M5057">
        <v>353</v>
      </c>
      <c r="N5057">
        <v>1</v>
      </c>
      <c r="O5057">
        <v>77.403196723008705</v>
      </c>
      <c r="P5057">
        <v>353</v>
      </c>
      <c r="Q5057">
        <v>1</v>
      </c>
      <c r="R5057">
        <v>352</v>
      </c>
      <c r="S5057">
        <v>0.99901553840010204</v>
      </c>
      <c r="T5057">
        <v>39.872792329784701</v>
      </c>
      <c r="U5057">
        <v>0.77970201832655095</v>
      </c>
      <c r="V5057">
        <v>298</v>
      </c>
      <c r="W5057">
        <v>5.1004359214937803E-2</v>
      </c>
      <c r="X5057">
        <v>42</v>
      </c>
      <c r="Y5057">
        <v>352</v>
      </c>
      <c r="Z5057">
        <v>0.99901553840010204</v>
      </c>
      <c r="AA5057">
        <v>70.072451323326106</v>
      </c>
      <c r="AB5057">
        <v>289</v>
      </c>
      <c r="AC5057">
        <v>0.90677174580859998</v>
      </c>
      <c r="AD5057">
        <v>63</v>
      </c>
      <c r="AE5057">
        <v>9.2243792591502199E-2</v>
      </c>
      <c r="AF5057">
        <v>1</v>
      </c>
      <c r="AG5057">
        <v>9.8446159989740091E-4</v>
      </c>
      <c r="AH5057">
        <v>3.6250262382120902E-3</v>
      </c>
      <c r="AI5057">
        <v>13</v>
      </c>
      <c r="AJ5057">
        <v>69.712279752153705</v>
      </c>
      <c r="AK5057">
        <v>353</v>
      </c>
      <c r="AL5057">
        <v>1</v>
      </c>
      <c r="AM5057">
        <v>9.3753377302464597E-4</v>
      </c>
      <c r="AN5057">
        <v>1</v>
      </c>
      <c r="AO5057">
        <v>9.3753377302464597E-4</v>
      </c>
      <c r="AP5057">
        <v>1</v>
      </c>
      <c r="AQ5057">
        <v>353</v>
      </c>
      <c r="AR5057">
        <v>1</v>
      </c>
      <c r="AS5057">
        <v>8.9406920826916002E-3</v>
      </c>
      <c r="AT5057">
        <v>1</v>
      </c>
      <c r="AU5057">
        <v>6.9078673306829097E-3</v>
      </c>
      <c r="AV5057">
        <v>2</v>
      </c>
      <c r="AW5057">
        <v>353</v>
      </c>
      <c r="AX5057">
        <v>1</v>
      </c>
      <c r="AY5057">
        <v>62.738067394516101</v>
      </c>
      <c r="AZ5057">
        <v>353</v>
      </c>
      <c r="BA5057">
        <v>1</v>
      </c>
      <c r="BB5057">
        <v>350</v>
      </c>
      <c r="BC5057">
        <v>0.93418084247779198</v>
      </c>
      <c r="BD5057">
        <v>2</v>
      </c>
      <c r="BE5057">
        <v>6.4881623749182701E-2</v>
      </c>
      <c r="BF5057">
        <v>66.696502749667999</v>
      </c>
      <c r="BG5057">
        <v>73.750140303802894</v>
      </c>
      <c r="BH5057">
        <v>58.873693221287901</v>
      </c>
      <c r="BI5057">
        <v>65.803270333198</v>
      </c>
    </row>
    <row r="5058" spans="1:61" x14ac:dyDescent="0.25">
      <c r="A5058" s="10" t="str">
        <f>VLOOKUP(D5058,'Index-Relations'!E:F,2,FALSE)</f>
        <v>BM</v>
      </c>
      <c r="B5058" t="s">
        <v>3450</v>
      </c>
      <c r="C5058" s="53" t="s">
        <v>2770</v>
      </c>
      <c r="D5058" s="59" t="s">
        <v>3111</v>
      </c>
      <c r="E5058" s="59" t="s">
        <v>8474</v>
      </c>
      <c r="F5058" t="s">
        <v>1902</v>
      </c>
      <c r="G5058" t="s">
        <v>1901</v>
      </c>
      <c r="H5058" t="s">
        <v>1903</v>
      </c>
      <c r="I5058" s="52">
        <v>45323</v>
      </c>
      <c r="J5058" t="s">
        <v>2457</v>
      </c>
      <c r="K5058">
        <v>353</v>
      </c>
      <c r="L5058">
        <v>70.515993253492297</v>
      </c>
      <c r="M5058">
        <v>353</v>
      </c>
      <c r="N5058">
        <v>1</v>
      </c>
      <c r="O5058">
        <v>76.101519444774993</v>
      </c>
      <c r="P5058">
        <v>353</v>
      </c>
      <c r="Q5058">
        <v>1</v>
      </c>
      <c r="R5058">
        <v>352</v>
      </c>
      <c r="S5058">
        <v>0.99907446961748703</v>
      </c>
      <c r="T5058">
        <v>40.159616569129199</v>
      </c>
      <c r="U5058">
        <v>0.77171328387038396</v>
      </c>
      <c r="V5058">
        <v>297</v>
      </c>
      <c r="W5058">
        <v>5.3076085866584903E-2</v>
      </c>
      <c r="X5058">
        <v>40</v>
      </c>
      <c r="Y5058">
        <v>352</v>
      </c>
      <c r="Z5058">
        <v>0.99907446961748803</v>
      </c>
      <c r="AA5058">
        <v>66.113964982864104</v>
      </c>
      <c r="AB5058">
        <v>288</v>
      </c>
      <c r="AC5058">
        <v>0.90311602628113796</v>
      </c>
      <c r="AD5058">
        <v>64</v>
      </c>
      <c r="AE5058">
        <v>9.5958443336349106E-2</v>
      </c>
      <c r="AF5058">
        <v>1</v>
      </c>
      <c r="AG5058">
        <v>9.2553038251223796E-4</v>
      </c>
      <c r="AH5058">
        <v>3.5794113333415698E-3</v>
      </c>
      <c r="AI5058">
        <v>12</v>
      </c>
      <c r="AJ5058">
        <v>70.0094899322835</v>
      </c>
      <c r="AK5058">
        <v>353</v>
      </c>
      <c r="AL5058">
        <v>1</v>
      </c>
      <c r="AM5058">
        <v>9.6052447092043105E-4</v>
      </c>
      <c r="AN5058">
        <v>1</v>
      </c>
      <c r="AO5058">
        <v>9.6052447092043105E-4</v>
      </c>
      <c r="AP5058">
        <v>1</v>
      </c>
      <c r="AQ5058">
        <v>353</v>
      </c>
      <c r="AR5058">
        <v>1</v>
      </c>
      <c r="AS5058">
        <v>1.0616661467858699E-2</v>
      </c>
      <c r="AT5058">
        <v>1</v>
      </c>
      <c r="AU5058">
        <v>7.1395923079094602E-3</v>
      </c>
      <c r="AV5058">
        <v>2</v>
      </c>
      <c r="AW5058">
        <v>353</v>
      </c>
      <c r="AX5058">
        <v>0.999999999999999</v>
      </c>
      <c r="AY5058">
        <v>62.680755723200498</v>
      </c>
      <c r="AZ5058">
        <v>353</v>
      </c>
      <c r="BA5058">
        <v>1</v>
      </c>
      <c r="BB5058">
        <v>350</v>
      </c>
      <c r="BC5058">
        <v>0.94240989961755495</v>
      </c>
      <c r="BD5058">
        <v>2</v>
      </c>
      <c r="BE5058">
        <v>5.6629575911523899E-2</v>
      </c>
      <c r="BF5058">
        <v>66.139299068096904</v>
      </c>
      <c r="BG5058">
        <v>72.168287169652999</v>
      </c>
      <c r="BH5058">
        <v>58.859895173238002</v>
      </c>
      <c r="BI5058">
        <v>65.989558247907894</v>
      </c>
    </row>
    <row r="5059" spans="1:61" x14ac:dyDescent="0.25">
      <c r="A5059" s="10" t="str">
        <f>VLOOKUP(D5059,'Index-Relations'!E:F,2,FALSE)</f>
        <v>ESG</v>
      </c>
      <c r="B5059" t="s">
        <v>3450</v>
      </c>
      <c r="C5059" s="53" t="s">
        <v>2760</v>
      </c>
      <c r="D5059" s="59" t="s">
        <v>3302</v>
      </c>
      <c r="E5059" s="59" t="s">
        <v>8475</v>
      </c>
      <c r="F5059" t="s">
        <v>2490</v>
      </c>
      <c r="G5059" t="s">
        <v>2491</v>
      </c>
      <c r="H5059" t="s">
        <v>2492</v>
      </c>
      <c r="I5059" s="52">
        <v>45663</v>
      </c>
      <c r="J5059" t="s">
        <v>2457</v>
      </c>
      <c r="K5059">
        <v>100</v>
      </c>
      <c r="L5059" s="73">
        <v>65.102682179449005</v>
      </c>
      <c r="M5059">
        <v>100</v>
      </c>
      <c r="N5059">
        <v>1</v>
      </c>
      <c r="O5059" s="73">
        <v>76.247920624131893</v>
      </c>
      <c r="P5059">
        <v>100</v>
      </c>
      <c r="Q5059">
        <v>1</v>
      </c>
      <c r="R5059">
        <v>100</v>
      </c>
      <c r="S5059">
        <v>1</v>
      </c>
      <c r="T5059">
        <v>35.262504830698397</v>
      </c>
      <c r="U5059">
        <v>0.79940664858488997</v>
      </c>
      <c r="V5059">
        <v>86</v>
      </c>
      <c r="W5059">
        <v>3.9388069062551101E-2</v>
      </c>
      <c r="X5059">
        <v>8</v>
      </c>
      <c r="Y5059">
        <v>100</v>
      </c>
      <c r="Z5059">
        <v>0.999999999999999</v>
      </c>
      <c r="AA5059">
        <v>14.530337389541501</v>
      </c>
      <c r="AB5059">
        <v>86</v>
      </c>
      <c r="AC5059">
        <v>0.88471381739154498</v>
      </c>
      <c r="AD5059">
        <v>14</v>
      </c>
      <c r="AE5059">
        <v>0.115286182608454</v>
      </c>
      <c r="AF5059">
        <v>0</v>
      </c>
      <c r="AG5059">
        <v>0</v>
      </c>
      <c r="AH5059">
        <v>5.7633732664908203E-4</v>
      </c>
      <c r="AI5059">
        <v>1</v>
      </c>
      <c r="AJ5059" s="73">
        <v>63.079893103137998</v>
      </c>
      <c r="AK5059">
        <v>100</v>
      </c>
      <c r="AL5059">
        <v>1</v>
      </c>
      <c r="AM5059">
        <v>0</v>
      </c>
      <c r="AN5059">
        <v>0</v>
      </c>
      <c r="AO5059">
        <v>0</v>
      </c>
      <c r="AP5059">
        <v>0</v>
      </c>
      <c r="AQ5059">
        <v>100</v>
      </c>
      <c r="AR5059">
        <v>1</v>
      </c>
      <c r="AS5059">
        <v>0</v>
      </c>
      <c r="AT5059">
        <v>0</v>
      </c>
      <c r="AU5059">
        <v>0</v>
      </c>
      <c r="AV5059">
        <v>0</v>
      </c>
      <c r="AW5059">
        <v>100</v>
      </c>
      <c r="AX5059">
        <v>1</v>
      </c>
      <c r="AY5059" s="73">
        <v>56.493917300023</v>
      </c>
      <c r="AZ5059">
        <v>100</v>
      </c>
      <c r="BA5059">
        <v>1</v>
      </c>
      <c r="BB5059">
        <v>100</v>
      </c>
      <c r="BC5059">
        <v>1</v>
      </c>
      <c r="BD5059">
        <v>0</v>
      </c>
      <c r="BE5059">
        <v>0</v>
      </c>
      <c r="BF5059">
        <v>65.102682179449005</v>
      </c>
      <c r="BG5059">
        <v>76.247920624131893</v>
      </c>
      <c r="BH5059">
        <v>56.493917300023</v>
      </c>
      <c r="BI5059">
        <v>63.079893103137998</v>
      </c>
    </row>
    <row r="5060" spans="1:61" x14ac:dyDescent="0.25">
      <c r="A5060" s="10" t="str">
        <f>VLOOKUP(D5060,'Index-Relations'!E:F,2,FALSE)</f>
        <v>ESG</v>
      </c>
      <c r="B5060" t="s">
        <v>3450</v>
      </c>
      <c r="C5060" s="53" t="s">
        <v>2761</v>
      </c>
      <c r="D5060" s="59" t="s">
        <v>3302</v>
      </c>
      <c r="E5060" s="59" t="s">
        <v>8476</v>
      </c>
      <c r="F5060" t="s">
        <v>2490</v>
      </c>
      <c r="G5060" t="s">
        <v>2491</v>
      </c>
      <c r="H5060" t="s">
        <v>2492</v>
      </c>
      <c r="I5060" s="52">
        <v>45628</v>
      </c>
      <c r="J5060" t="s">
        <v>2457</v>
      </c>
      <c r="K5060">
        <v>100</v>
      </c>
      <c r="L5060" s="73">
        <v>65.034772632030993</v>
      </c>
      <c r="M5060">
        <v>100</v>
      </c>
      <c r="N5060">
        <v>1</v>
      </c>
      <c r="O5060" s="73">
        <v>76.374044878503</v>
      </c>
      <c r="P5060">
        <v>100</v>
      </c>
      <c r="Q5060">
        <v>1</v>
      </c>
      <c r="R5060">
        <v>100</v>
      </c>
      <c r="S5060">
        <v>0.999999999999999</v>
      </c>
      <c r="T5060">
        <v>34.971067100421301</v>
      </c>
      <c r="U5060">
        <v>0.79059237478012601</v>
      </c>
      <c r="V5060">
        <v>83</v>
      </c>
      <c r="W5060">
        <v>4.1008253408599503E-2</v>
      </c>
      <c r="X5060">
        <v>8</v>
      </c>
      <c r="Y5060">
        <v>100</v>
      </c>
      <c r="Z5060">
        <v>1</v>
      </c>
      <c r="AA5060">
        <v>13.569359463086199</v>
      </c>
      <c r="AB5060">
        <v>87</v>
      </c>
      <c r="AC5060">
        <v>0.89523970942962094</v>
      </c>
      <c r="AD5060">
        <v>13</v>
      </c>
      <c r="AE5060">
        <v>0.104760290570378</v>
      </c>
      <c r="AF5060">
        <v>0</v>
      </c>
      <c r="AG5060">
        <v>0</v>
      </c>
      <c r="AH5060">
        <v>5.8600091566777504E-4</v>
      </c>
      <c r="AI5060">
        <v>2</v>
      </c>
      <c r="AJ5060" s="73">
        <v>62.924021614709901</v>
      </c>
      <c r="AK5060">
        <v>100</v>
      </c>
      <c r="AL5060">
        <v>1</v>
      </c>
      <c r="AM5060">
        <v>0</v>
      </c>
      <c r="AN5060">
        <v>0</v>
      </c>
      <c r="AO5060">
        <v>0</v>
      </c>
      <c r="AP5060">
        <v>0</v>
      </c>
      <c r="AQ5060">
        <v>100</v>
      </c>
      <c r="AR5060">
        <v>0.999999999999999</v>
      </c>
      <c r="AS5060">
        <v>0</v>
      </c>
      <c r="AT5060">
        <v>0</v>
      </c>
      <c r="AU5060">
        <v>0</v>
      </c>
      <c r="AV5060">
        <v>0</v>
      </c>
      <c r="AW5060">
        <v>100</v>
      </c>
      <c r="AX5060">
        <v>1</v>
      </c>
      <c r="AY5060" s="73">
        <v>56.443493926316997</v>
      </c>
      <c r="AZ5060">
        <v>100</v>
      </c>
      <c r="BA5060">
        <v>1</v>
      </c>
      <c r="BB5060">
        <v>100</v>
      </c>
      <c r="BC5060">
        <v>0.999999999999999</v>
      </c>
      <c r="BD5060">
        <v>0</v>
      </c>
      <c r="BE5060">
        <v>0</v>
      </c>
      <c r="BF5060">
        <v>65.034772632030993</v>
      </c>
      <c r="BG5060">
        <v>76.374044878503</v>
      </c>
      <c r="BH5060">
        <v>56.443493926316997</v>
      </c>
      <c r="BI5060">
        <v>62.924021614709901</v>
      </c>
    </row>
    <row r="5061" spans="1:61" x14ac:dyDescent="0.25">
      <c r="A5061" s="10" t="str">
        <f>VLOOKUP(D5061,'Index-Relations'!E:F,2,FALSE)</f>
        <v>ESG</v>
      </c>
      <c r="B5061" t="s">
        <v>3450</v>
      </c>
      <c r="C5061" s="53" t="s">
        <v>2762</v>
      </c>
      <c r="D5061" s="59" t="s">
        <v>3302</v>
      </c>
      <c r="E5061" s="59" t="s">
        <v>8477</v>
      </c>
      <c r="F5061" t="s">
        <v>2490</v>
      </c>
      <c r="G5061" t="s">
        <v>2491</v>
      </c>
      <c r="H5061" t="s">
        <v>2492</v>
      </c>
      <c r="I5061" s="52">
        <v>45597</v>
      </c>
      <c r="J5061" t="s">
        <v>2457</v>
      </c>
      <c r="K5061">
        <v>100</v>
      </c>
      <c r="L5061" s="73">
        <v>65.069891184972903</v>
      </c>
      <c r="M5061">
        <v>100</v>
      </c>
      <c r="N5061">
        <v>1</v>
      </c>
      <c r="O5061" s="73">
        <v>75.981386910441898</v>
      </c>
      <c r="P5061">
        <v>100</v>
      </c>
      <c r="Q5061">
        <v>1</v>
      </c>
      <c r="R5061">
        <v>100</v>
      </c>
      <c r="S5061">
        <v>1</v>
      </c>
      <c r="T5061">
        <v>35.620302582821303</v>
      </c>
      <c r="U5061">
        <v>0.79480431467300505</v>
      </c>
      <c r="V5061">
        <v>83</v>
      </c>
      <c r="W5061">
        <v>4.18133405728221E-2</v>
      </c>
      <c r="X5061">
        <v>8</v>
      </c>
      <c r="Y5061">
        <v>100</v>
      </c>
      <c r="Z5061">
        <v>1</v>
      </c>
      <c r="AA5061">
        <v>13.9728432199993</v>
      </c>
      <c r="AB5061">
        <v>87</v>
      </c>
      <c r="AC5061">
        <v>0.89392820014178798</v>
      </c>
      <c r="AD5061">
        <v>13</v>
      </c>
      <c r="AE5061">
        <v>0.106071799858212</v>
      </c>
      <c r="AF5061">
        <v>0</v>
      </c>
      <c r="AG5061">
        <v>0</v>
      </c>
      <c r="AH5061">
        <v>5.7835165287389802E-4</v>
      </c>
      <c r="AI5061">
        <v>2</v>
      </c>
      <c r="AJ5061" s="73">
        <v>62.934059575250998</v>
      </c>
      <c r="AK5061">
        <v>100</v>
      </c>
      <c r="AL5061">
        <v>1</v>
      </c>
      <c r="AM5061">
        <v>0</v>
      </c>
      <c r="AN5061">
        <v>0</v>
      </c>
      <c r="AO5061">
        <v>0</v>
      </c>
      <c r="AP5061">
        <v>0</v>
      </c>
      <c r="AQ5061">
        <v>100</v>
      </c>
      <c r="AR5061">
        <v>0.999999999999999</v>
      </c>
      <c r="AS5061">
        <v>0</v>
      </c>
      <c r="AT5061">
        <v>0</v>
      </c>
      <c r="AU5061">
        <v>0</v>
      </c>
      <c r="AV5061">
        <v>0</v>
      </c>
      <c r="AW5061">
        <v>100</v>
      </c>
      <c r="AX5061">
        <v>0.999999999999999</v>
      </c>
      <c r="AY5061" s="73">
        <v>56.680035765508997</v>
      </c>
      <c r="AZ5061">
        <v>100</v>
      </c>
      <c r="BA5061">
        <v>1</v>
      </c>
      <c r="BB5061">
        <v>100</v>
      </c>
      <c r="BC5061">
        <v>0.999999999999999</v>
      </c>
      <c r="BD5061">
        <v>0</v>
      </c>
      <c r="BE5061">
        <v>0</v>
      </c>
      <c r="BF5061">
        <v>65.069891184972903</v>
      </c>
      <c r="BG5061">
        <v>75.981386910441898</v>
      </c>
      <c r="BH5061">
        <v>56.680035765508997</v>
      </c>
      <c r="BI5061">
        <v>62.934059575250998</v>
      </c>
    </row>
    <row r="5062" spans="1:61" x14ac:dyDescent="0.25">
      <c r="A5062" s="10" t="str">
        <f>VLOOKUP(D5062,'Index-Relations'!E:F,2,FALSE)</f>
        <v>ESG</v>
      </c>
      <c r="B5062" t="s">
        <v>3450</v>
      </c>
      <c r="C5062" s="53" t="s">
        <v>2763</v>
      </c>
      <c r="D5062" s="59" t="s">
        <v>3302</v>
      </c>
      <c r="E5062" s="59" t="s">
        <v>8478</v>
      </c>
      <c r="F5062" t="s">
        <v>2490</v>
      </c>
      <c r="G5062" t="s">
        <v>2491</v>
      </c>
      <c r="H5062" t="s">
        <v>2492</v>
      </c>
      <c r="I5062" s="52">
        <v>45566</v>
      </c>
      <c r="J5062" t="s">
        <v>2457</v>
      </c>
      <c r="K5062">
        <v>100</v>
      </c>
      <c r="L5062" s="73">
        <v>64.942142277594002</v>
      </c>
      <c r="M5062">
        <v>100</v>
      </c>
      <c r="N5062">
        <v>1</v>
      </c>
      <c r="O5062" s="73">
        <v>75.547159584387003</v>
      </c>
      <c r="P5062">
        <v>100</v>
      </c>
      <c r="Q5062">
        <v>1</v>
      </c>
      <c r="R5062">
        <v>100</v>
      </c>
      <c r="S5062">
        <v>1</v>
      </c>
      <c r="T5062">
        <v>35.855751882992003</v>
      </c>
      <c r="U5062">
        <v>0.794439092549725</v>
      </c>
      <c r="V5062">
        <v>82</v>
      </c>
      <c r="W5062">
        <v>4.1956323264980097E-2</v>
      </c>
      <c r="X5062">
        <v>8</v>
      </c>
      <c r="Y5062">
        <v>100</v>
      </c>
      <c r="Z5062">
        <v>1</v>
      </c>
      <c r="AA5062">
        <v>13.4475573348818</v>
      </c>
      <c r="AB5062">
        <v>86</v>
      </c>
      <c r="AC5062">
        <v>0.88715153008080805</v>
      </c>
      <c r="AD5062">
        <v>14</v>
      </c>
      <c r="AE5062">
        <v>0.11284846991919199</v>
      </c>
      <c r="AF5062">
        <v>0</v>
      </c>
      <c r="AG5062">
        <v>0</v>
      </c>
      <c r="AH5062">
        <v>1.09759558756761E-4</v>
      </c>
      <c r="AI5062">
        <v>1</v>
      </c>
      <c r="AJ5062" s="73">
        <v>62.872408145740003</v>
      </c>
      <c r="AK5062">
        <v>100</v>
      </c>
      <c r="AL5062">
        <v>1</v>
      </c>
      <c r="AM5062">
        <v>0</v>
      </c>
      <c r="AN5062">
        <v>0</v>
      </c>
      <c r="AO5062">
        <v>0</v>
      </c>
      <c r="AP5062">
        <v>0</v>
      </c>
      <c r="AQ5062">
        <v>100</v>
      </c>
      <c r="AR5062">
        <v>1</v>
      </c>
      <c r="AS5062">
        <v>0</v>
      </c>
      <c r="AT5062">
        <v>0</v>
      </c>
      <c r="AU5062">
        <v>0</v>
      </c>
      <c r="AV5062">
        <v>0</v>
      </c>
      <c r="AW5062">
        <v>100</v>
      </c>
      <c r="AX5062">
        <v>1</v>
      </c>
      <c r="AY5062" s="73">
        <v>56.723735300416998</v>
      </c>
      <c r="AZ5062">
        <v>100</v>
      </c>
      <c r="BA5062">
        <v>1</v>
      </c>
      <c r="BB5062">
        <v>100</v>
      </c>
      <c r="BC5062">
        <v>1</v>
      </c>
      <c r="BD5062">
        <v>0</v>
      </c>
      <c r="BE5062">
        <v>0</v>
      </c>
      <c r="BF5062">
        <v>64.942142277594002</v>
      </c>
      <c r="BG5062">
        <v>75.547159584387003</v>
      </c>
      <c r="BH5062">
        <v>56.723735300416998</v>
      </c>
      <c r="BI5062">
        <v>62.872408145740003</v>
      </c>
    </row>
    <row r="5063" spans="1:61" x14ac:dyDescent="0.25">
      <c r="A5063" s="10" t="str">
        <f>VLOOKUP(D5063,'Index-Relations'!E:F,2,FALSE)</f>
        <v>ESG</v>
      </c>
      <c r="B5063" t="s">
        <v>3450</v>
      </c>
      <c r="C5063" s="53" t="s">
        <v>2764</v>
      </c>
      <c r="D5063" s="59" t="s">
        <v>3302</v>
      </c>
      <c r="E5063" s="59" t="s">
        <v>8479</v>
      </c>
      <c r="F5063" t="s">
        <v>2490</v>
      </c>
      <c r="G5063" t="s">
        <v>2491</v>
      </c>
      <c r="H5063" t="s">
        <v>2492</v>
      </c>
      <c r="I5063" s="52">
        <v>45537</v>
      </c>
      <c r="J5063" t="s">
        <v>2457</v>
      </c>
      <c r="K5063">
        <v>100</v>
      </c>
      <c r="L5063" s="73">
        <v>65.125825223087901</v>
      </c>
      <c r="M5063">
        <v>100</v>
      </c>
      <c r="N5063">
        <v>1</v>
      </c>
      <c r="O5063" s="73">
        <v>75.481822861027993</v>
      </c>
      <c r="P5063">
        <v>100</v>
      </c>
      <c r="Q5063">
        <v>1</v>
      </c>
      <c r="R5063">
        <v>100</v>
      </c>
      <c r="S5063">
        <v>0.999999999999999</v>
      </c>
      <c r="T5063">
        <v>36.497177959784501</v>
      </c>
      <c r="U5063">
        <v>0.82222524881114301</v>
      </c>
      <c r="V5063">
        <v>80</v>
      </c>
      <c r="W5063">
        <v>4.3815802833362401E-2</v>
      </c>
      <c r="X5063">
        <v>8</v>
      </c>
      <c r="Y5063">
        <v>100</v>
      </c>
      <c r="Z5063">
        <v>0.999999999999999</v>
      </c>
      <c r="AA5063">
        <v>15.627833943695</v>
      </c>
      <c r="AB5063">
        <v>94</v>
      </c>
      <c r="AC5063">
        <v>0.94406027203828702</v>
      </c>
      <c r="AD5063">
        <v>12</v>
      </c>
      <c r="AE5063">
        <v>0.12234116065395199</v>
      </c>
      <c r="AF5063">
        <v>-6</v>
      </c>
      <c r="AG5063">
        <v>0</v>
      </c>
      <c r="AH5063">
        <v>1.7120259465778999E-4</v>
      </c>
      <c r="AI5063">
        <v>1</v>
      </c>
      <c r="AJ5063" s="73">
        <v>63.514157181049903</v>
      </c>
      <c r="AK5063">
        <v>100</v>
      </c>
      <c r="AL5063">
        <v>1</v>
      </c>
      <c r="AM5063">
        <v>0</v>
      </c>
      <c r="AN5063">
        <v>0</v>
      </c>
      <c r="AO5063">
        <v>0</v>
      </c>
      <c r="AP5063">
        <v>0</v>
      </c>
      <c r="AQ5063">
        <v>100</v>
      </c>
      <c r="AR5063">
        <v>0.999999999999999</v>
      </c>
      <c r="AS5063">
        <v>0</v>
      </c>
      <c r="AT5063">
        <v>0</v>
      </c>
      <c r="AU5063">
        <v>0</v>
      </c>
      <c r="AV5063">
        <v>0</v>
      </c>
      <c r="AW5063">
        <v>100</v>
      </c>
      <c r="AX5063">
        <v>1</v>
      </c>
      <c r="AY5063" s="73">
        <v>56.571762487896002</v>
      </c>
      <c r="AZ5063">
        <v>100</v>
      </c>
      <c r="BA5063">
        <v>1</v>
      </c>
      <c r="BB5063">
        <v>100</v>
      </c>
      <c r="BC5063">
        <v>0.999999999999999</v>
      </c>
      <c r="BD5063">
        <v>0</v>
      </c>
      <c r="BE5063">
        <v>0</v>
      </c>
      <c r="BF5063">
        <v>65.125825223087901</v>
      </c>
      <c r="BG5063">
        <v>75.481822861027993</v>
      </c>
      <c r="BH5063">
        <v>56.571762487896002</v>
      </c>
      <c r="BI5063">
        <v>63.514157181049903</v>
      </c>
    </row>
    <row r="5064" spans="1:61" x14ac:dyDescent="0.25">
      <c r="A5064" s="10" t="str">
        <f>VLOOKUP(D5064,'Index-Relations'!E:F,2,FALSE)</f>
        <v>ESG</v>
      </c>
      <c r="B5064" t="s">
        <v>3450</v>
      </c>
      <c r="C5064" s="53" t="s">
        <v>3350</v>
      </c>
      <c r="D5064" s="59" t="s">
        <v>3302</v>
      </c>
      <c r="E5064" s="59" t="s">
        <v>8480</v>
      </c>
      <c r="F5064" t="s">
        <v>2490</v>
      </c>
      <c r="G5064" t="s">
        <v>2491</v>
      </c>
      <c r="H5064" t="s">
        <v>2492</v>
      </c>
      <c r="I5064" s="52">
        <v>45505</v>
      </c>
      <c r="J5064" t="s">
        <v>2457</v>
      </c>
      <c r="K5064">
        <v>100</v>
      </c>
      <c r="L5064" s="73">
        <v>65.041078381942995</v>
      </c>
      <c r="M5064">
        <v>100</v>
      </c>
      <c r="N5064">
        <v>1</v>
      </c>
      <c r="O5064" s="73">
        <v>75.466646848055007</v>
      </c>
      <c r="P5064">
        <v>100</v>
      </c>
      <c r="Q5064">
        <v>1</v>
      </c>
      <c r="R5064">
        <v>100</v>
      </c>
      <c r="S5064">
        <v>0.999999999999999</v>
      </c>
      <c r="T5064">
        <v>36.358756488036498</v>
      </c>
      <c r="U5064">
        <v>0.80747396893233403</v>
      </c>
      <c r="V5064">
        <v>80</v>
      </c>
      <c r="W5064">
        <v>4.9175492276209501E-2</v>
      </c>
      <c r="X5064">
        <v>8</v>
      </c>
      <c r="Y5064">
        <v>100</v>
      </c>
      <c r="Z5064">
        <v>1</v>
      </c>
      <c r="AA5064">
        <v>17.7014036329495</v>
      </c>
      <c r="AB5064">
        <v>89</v>
      </c>
      <c r="AC5064">
        <v>0.88573742352069695</v>
      </c>
      <c r="AD5064">
        <v>11</v>
      </c>
      <c r="AE5064">
        <v>0.11426257647930201</v>
      </c>
      <c r="AF5064">
        <v>0</v>
      </c>
      <c r="AG5064">
        <v>3.0530999999999998E-16</v>
      </c>
      <c r="AH5064">
        <v>1.7591341786377999E-4</v>
      </c>
      <c r="AI5064">
        <v>1</v>
      </c>
      <c r="AJ5064" s="73">
        <v>63.283511287479001</v>
      </c>
      <c r="AK5064">
        <v>100</v>
      </c>
      <c r="AL5064">
        <v>1</v>
      </c>
      <c r="AM5064">
        <v>0</v>
      </c>
      <c r="AN5064">
        <v>0</v>
      </c>
      <c r="AO5064">
        <v>0</v>
      </c>
      <c r="AP5064">
        <v>0</v>
      </c>
      <c r="AQ5064">
        <v>100</v>
      </c>
      <c r="AR5064">
        <v>1</v>
      </c>
      <c r="AS5064">
        <v>0</v>
      </c>
      <c r="AT5064">
        <v>0</v>
      </c>
      <c r="AU5064">
        <v>0</v>
      </c>
      <c r="AV5064">
        <v>0</v>
      </c>
      <c r="AW5064">
        <v>100</v>
      </c>
      <c r="AX5064">
        <v>0.999999999999999</v>
      </c>
      <c r="AY5064" s="73">
        <v>56.6727379874539</v>
      </c>
      <c r="AZ5064">
        <v>100</v>
      </c>
      <c r="BA5064">
        <v>1</v>
      </c>
      <c r="BB5064">
        <v>100</v>
      </c>
      <c r="BC5064">
        <v>1</v>
      </c>
      <c r="BD5064">
        <v>0</v>
      </c>
      <c r="BE5064">
        <v>0</v>
      </c>
      <c r="BF5064">
        <v>65.041078381942995</v>
      </c>
      <c r="BG5064">
        <v>75.466646848055007</v>
      </c>
      <c r="BH5064">
        <v>56.6727379874539</v>
      </c>
      <c r="BI5064">
        <v>63.283511287479001</v>
      </c>
    </row>
    <row r="5065" spans="1:61" x14ac:dyDescent="0.25">
      <c r="A5065" s="10" t="str">
        <f>VLOOKUP(D5065,'Index-Relations'!E:F,2,FALSE)</f>
        <v>ESG</v>
      </c>
      <c r="B5065" t="s">
        <v>3450</v>
      </c>
      <c r="C5065" s="53" t="s">
        <v>2765</v>
      </c>
      <c r="D5065" s="59" t="s">
        <v>3302</v>
      </c>
      <c r="E5065" s="59" t="s">
        <v>8481</v>
      </c>
      <c r="F5065" t="s">
        <v>2490</v>
      </c>
      <c r="G5065" t="s">
        <v>2491</v>
      </c>
      <c r="H5065" t="s">
        <v>2492</v>
      </c>
      <c r="I5065" s="52">
        <v>45474</v>
      </c>
      <c r="J5065" t="s">
        <v>2457</v>
      </c>
      <c r="K5065">
        <v>100</v>
      </c>
      <c r="L5065" s="73">
        <v>65.188949068032997</v>
      </c>
      <c r="M5065">
        <v>100</v>
      </c>
      <c r="N5065">
        <v>1</v>
      </c>
      <c r="O5065" s="73">
        <v>75.651035307734901</v>
      </c>
      <c r="P5065">
        <v>100</v>
      </c>
      <c r="Q5065">
        <v>1</v>
      </c>
      <c r="R5065">
        <v>100</v>
      </c>
      <c r="S5065">
        <v>1</v>
      </c>
      <c r="T5065">
        <v>36.289924663546401</v>
      </c>
      <c r="U5065">
        <v>0.79933992461786896</v>
      </c>
      <c r="V5065">
        <v>79</v>
      </c>
      <c r="W5065">
        <v>4.1611374157369103E-2</v>
      </c>
      <c r="X5065">
        <v>7</v>
      </c>
      <c r="Y5065">
        <v>100</v>
      </c>
      <c r="Z5065">
        <v>1</v>
      </c>
      <c r="AA5065">
        <v>18.9722993980916</v>
      </c>
      <c r="AB5065">
        <v>88</v>
      </c>
      <c r="AC5065">
        <v>0.88675958656404397</v>
      </c>
      <c r="AD5065">
        <v>12</v>
      </c>
      <c r="AE5065">
        <v>0.11324041343595501</v>
      </c>
      <c r="AF5065">
        <v>0</v>
      </c>
      <c r="AG5065">
        <v>0</v>
      </c>
      <c r="AH5065">
        <v>1.5240352697492001E-4</v>
      </c>
      <c r="AI5065">
        <v>1</v>
      </c>
      <c r="AJ5065" s="73">
        <v>63.342224227014903</v>
      </c>
      <c r="AK5065">
        <v>100</v>
      </c>
      <c r="AL5065">
        <v>1</v>
      </c>
      <c r="AM5065">
        <v>0</v>
      </c>
      <c r="AN5065">
        <v>0</v>
      </c>
      <c r="AO5065">
        <v>0</v>
      </c>
      <c r="AP5065">
        <v>0</v>
      </c>
      <c r="AQ5065">
        <v>100</v>
      </c>
      <c r="AR5065">
        <v>1</v>
      </c>
      <c r="AS5065">
        <v>0</v>
      </c>
      <c r="AT5065">
        <v>0</v>
      </c>
      <c r="AU5065">
        <v>0</v>
      </c>
      <c r="AV5065">
        <v>0</v>
      </c>
      <c r="AW5065">
        <v>100</v>
      </c>
      <c r="AX5065">
        <v>0.999999999999999</v>
      </c>
      <c r="AY5065" s="73">
        <v>56.802930398313002</v>
      </c>
      <c r="AZ5065">
        <v>100</v>
      </c>
      <c r="BA5065">
        <v>1</v>
      </c>
      <c r="BB5065">
        <v>100</v>
      </c>
      <c r="BC5065">
        <v>1</v>
      </c>
      <c r="BD5065">
        <v>0</v>
      </c>
      <c r="BE5065">
        <v>0</v>
      </c>
      <c r="BF5065">
        <v>65.188949068032997</v>
      </c>
      <c r="BG5065">
        <v>75.651035307734901</v>
      </c>
      <c r="BH5065">
        <v>56.802930398313002</v>
      </c>
      <c r="BI5065">
        <v>63.342224227014903</v>
      </c>
    </row>
    <row r="5066" spans="1:61" x14ac:dyDescent="0.25">
      <c r="A5066" s="10" t="str">
        <f>VLOOKUP(D5066,'Index-Relations'!E:F,2,FALSE)</f>
        <v>ESG</v>
      </c>
      <c r="B5066" t="s">
        <v>3450</v>
      </c>
      <c r="C5066" s="53" t="s">
        <v>2766</v>
      </c>
      <c r="D5066" s="59" t="s">
        <v>3302</v>
      </c>
      <c r="E5066" s="59" t="s">
        <v>8482</v>
      </c>
      <c r="F5066" t="s">
        <v>2490</v>
      </c>
      <c r="G5066" t="s">
        <v>2491</v>
      </c>
      <c r="H5066" t="s">
        <v>2492</v>
      </c>
      <c r="I5066" s="52">
        <v>45446</v>
      </c>
      <c r="J5066" t="s">
        <v>2457</v>
      </c>
      <c r="K5066">
        <v>100</v>
      </c>
      <c r="L5066" s="73">
        <v>65.574321547075996</v>
      </c>
      <c r="M5066">
        <v>100</v>
      </c>
      <c r="N5066">
        <v>1</v>
      </c>
      <c r="O5066" s="73">
        <v>77.201901797714001</v>
      </c>
      <c r="P5066">
        <v>100</v>
      </c>
      <c r="Q5066">
        <v>1</v>
      </c>
      <c r="R5066">
        <v>100</v>
      </c>
      <c r="S5066">
        <v>0.999999999999999</v>
      </c>
      <c r="T5066">
        <v>34.8063111857563</v>
      </c>
      <c r="U5066">
        <v>0.79636881544087601</v>
      </c>
      <c r="V5066">
        <v>82</v>
      </c>
      <c r="W5066">
        <v>3.3369367565663798E-2</v>
      </c>
      <c r="X5066">
        <v>7</v>
      </c>
      <c r="Y5066">
        <v>100</v>
      </c>
      <c r="Z5066">
        <v>1</v>
      </c>
      <c r="AA5066">
        <v>18.7881038623309</v>
      </c>
      <c r="AB5066">
        <v>90</v>
      </c>
      <c r="AC5066">
        <v>0.92527884141040895</v>
      </c>
      <c r="AD5066">
        <v>10</v>
      </c>
      <c r="AE5066">
        <v>7.4721158589590497E-2</v>
      </c>
      <c r="AF5066">
        <v>0</v>
      </c>
      <c r="AG5066">
        <v>0</v>
      </c>
      <c r="AH5066">
        <v>0</v>
      </c>
      <c r="AI5066">
        <v>0</v>
      </c>
      <c r="AJ5066" s="73">
        <v>64.278630443927995</v>
      </c>
      <c r="AK5066">
        <v>100</v>
      </c>
      <c r="AL5066">
        <v>1</v>
      </c>
      <c r="AM5066">
        <v>0</v>
      </c>
      <c r="AN5066">
        <v>0</v>
      </c>
      <c r="AO5066">
        <v>0</v>
      </c>
      <c r="AP5066">
        <v>0</v>
      </c>
      <c r="AQ5066">
        <v>100</v>
      </c>
      <c r="AR5066">
        <v>1</v>
      </c>
      <c r="AS5066">
        <v>0</v>
      </c>
      <c r="AT5066">
        <v>0</v>
      </c>
      <c r="AU5066">
        <v>0</v>
      </c>
      <c r="AV5066">
        <v>0</v>
      </c>
      <c r="AW5066">
        <v>100</v>
      </c>
      <c r="AX5066">
        <v>0.999999999999999</v>
      </c>
      <c r="AY5066" s="73">
        <v>54.798319950085002</v>
      </c>
      <c r="AZ5066">
        <v>100</v>
      </c>
      <c r="BA5066">
        <v>1</v>
      </c>
      <c r="BB5066">
        <v>99</v>
      </c>
      <c r="BC5066">
        <v>0.90397721351020399</v>
      </c>
      <c r="BD5066">
        <v>1</v>
      </c>
      <c r="BE5066">
        <v>9.6022786489795897E-2</v>
      </c>
      <c r="BF5066">
        <v>65.574321547075996</v>
      </c>
      <c r="BG5066">
        <v>77.201901797714001</v>
      </c>
      <c r="BH5066">
        <v>54.798319950085002</v>
      </c>
      <c r="BI5066">
        <v>64.278630443927995</v>
      </c>
    </row>
    <row r="5067" spans="1:61" x14ac:dyDescent="0.25">
      <c r="A5067" s="10" t="str">
        <f>VLOOKUP(D5067,'Index-Relations'!E:F,2,FALSE)</f>
        <v>ESG</v>
      </c>
      <c r="B5067" t="s">
        <v>3450</v>
      </c>
      <c r="C5067" s="53" t="s">
        <v>2767</v>
      </c>
      <c r="D5067" s="59" t="s">
        <v>3302</v>
      </c>
      <c r="E5067" s="59" t="s">
        <v>8483</v>
      </c>
      <c r="F5067" t="s">
        <v>2490</v>
      </c>
      <c r="G5067" t="s">
        <v>2491</v>
      </c>
      <c r="H5067" t="s">
        <v>2492</v>
      </c>
      <c r="I5067" s="52">
        <v>45413</v>
      </c>
      <c r="J5067" t="s">
        <v>2457</v>
      </c>
      <c r="K5067">
        <v>100</v>
      </c>
      <c r="L5067" s="73">
        <v>65.683269665677898</v>
      </c>
      <c r="M5067">
        <v>100</v>
      </c>
      <c r="N5067">
        <v>1</v>
      </c>
      <c r="O5067" s="73">
        <v>77.258199569115902</v>
      </c>
      <c r="P5067">
        <v>100</v>
      </c>
      <c r="Q5067">
        <v>1</v>
      </c>
      <c r="R5067">
        <v>100</v>
      </c>
      <c r="S5067">
        <v>0.999999999999999</v>
      </c>
      <c r="T5067">
        <v>35.035045615718502</v>
      </c>
      <c r="U5067">
        <v>0.75864666406077996</v>
      </c>
      <c r="V5067">
        <v>82</v>
      </c>
      <c r="W5067">
        <v>3.1140174059070699E-2</v>
      </c>
      <c r="X5067">
        <v>7</v>
      </c>
      <c r="Y5067">
        <v>100</v>
      </c>
      <c r="Z5067">
        <v>1</v>
      </c>
      <c r="AA5067">
        <v>19.831129883380999</v>
      </c>
      <c r="AB5067">
        <v>90</v>
      </c>
      <c r="AC5067">
        <v>0.92804293013949302</v>
      </c>
      <c r="AD5067">
        <v>10</v>
      </c>
      <c r="AE5067">
        <v>7.1957069860505998E-2</v>
      </c>
      <c r="AF5067">
        <v>0</v>
      </c>
      <c r="AG5067">
        <v>1.388E-17</v>
      </c>
      <c r="AH5067">
        <v>0</v>
      </c>
      <c r="AI5067">
        <v>0</v>
      </c>
      <c r="AJ5067" s="73">
        <v>64.337928181625003</v>
      </c>
      <c r="AK5067">
        <v>100</v>
      </c>
      <c r="AL5067">
        <v>1</v>
      </c>
      <c r="AM5067">
        <v>0</v>
      </c>
      <c r="AN5067">
        <v>0</v>
      </c>
      <c r="AO5067">
        <v>0</v>
      </c>
      <c r="AP5067">
        <v>0</v>
      </c>
      <c r="AQ5067">
        <v>100</v>
      </c>
      <c r="AR5067">
        <v>0.999999999999999</v>
      </c>
      <c r="AS5067">
        <v>0</v>
      </c>
      <c r="AT5067">
        <v>0</v>
      </c>
      <c r="AU5067">
        <v>0</v>
      </c>
      <c r="AV5067">
        <v>0</v>
      </c>
      <c r="AW5067">
        <v>100</v>
      </c>
      <c r="AX5067">
        <v>0.999999999999999</v>
      </c>
      <c r="AY5067" s="73">
        <v>54.809624758722997</v>
      </c>
      <c r="AZ5067">
        <v>100</v>
      </c>
      <c r="BA5067">
        <v>1</v>
      </c>
      <c r="BB5067">
        <v>99</v>
      </c>
      <c r="BC5067">
        <v>0.89558763956249599</v>
      </c>
      <c r="BD5067">
        <v>1</v>
      </c>
      <c r="BE5067">
        <v>0.104412360437503</v>
      </c>
      <c r="BF5067">
        <v>65.683269665677898</v>
      </c>
      <c r="BG5067">
        <v>77.258199569115902</v>
      </c>
      <c r="BH5067">
        <v>54.809624758722997</v>
      </c>
      <c r="BI5067">
        <v>64.337928181625003</v>
      </c>
    </row>
    <row r="5068" spans="1:61" x14ac:dyDescent="0.25">
      <c r="A5068" s="10" t="str">
        <f>VLOOKUP(D5068,'Index-Relations'!E:F,2,FALSE)</f>
        <v>ESG</v>
      </c>
      <c r="B5068" t="s">
        <v>3450</v>
      </c>
      <c r="C5068" s="53" t="s">
        <v>2768</v>
      </c>
      <c r="D5068" s="59" t="s">
        <v>3302</v>
      </c>
      <c r="E5068" s="59" t="s">
        <v>8484</v>
      </c>
      <c r="F5068" t="s">
        <v>2490</v>
      </c>
      <c r="G5068" t="s">
        <v>2491</v>
      </c>
      <c r="H5068" t="s">
        <v>2492</v>
      </c>
      <c r="I5068" s="52">
        <v>45383</v>
      </c>
      <c r="J5068" t="s">
        <v>2457</v>
      </c>
      <c r="K5068">
        <v>100</v>
      </c>
      <c r="L5068">
        <v>69.084951890769403</v>
      </c>
      <c r="M5068">
        <v>100</v>
      </c>
      <c r="N5068">
        <v>1</v>
      </c>
      <c r="O5068">
        <v>80.332832604682295</v>
      </c>
      <c r="P5068">
        <v>100</v>
      </c>
      <c r="Q5068">
        <v>1</v>
      </c>
      <c r="R5068">
        <v>100</v>
      </c>
      <c r="S5068">
        <v>1</v>
      </c>
      <c r="T5068">
        <v>35.011611486686697</v>
      </c>
      <c r="U5068">
        <v>0.76048338601961896</v>
      </c>
      <c r="V5068">
        <v>82</v>
      </c>
      <c r="W5068">
        <v>3.1366770705920102E-2</v>
      </c>
      <c r="X5068">
        <v>7</v>
      </c>
      <c r="Y5068">
        <v>100</v>
      </c>
      <c r="Z5068">
        <v>0.999999999999999</v>
      </c>
      <c r="AA5068">
        <v>19.062919038998899</v>
      </c>
      <c r="AB5068">
        <v>90</v>
      </c>
      <c r="AC5068">
        <v>0.92560341170858695</v>
      </c>
      <c r="AD5068">
        <v>10</v>
      </c>
      <c r="AE5068">
        <v>7.4396588291412505E-2</v>
      </c>
      <c r="AF5068">
        <v>0</v>
      </c>
      <c r="AG5068">
        <v>0</v>
      </c>
      <c r="AH5068">
        <v>0</v>
      </c>
      <c r="AI5068">
        <v>0</v>
      </c>
      <c r="AJ5068">
        <v>67.334543768364995</v>
      </c>
      <c r="AK5068">
        <v>100</v>
      </c>
      <c r="AL5068">
        <v>1</v>
      </c>
      <c r="AM5068">
        <v>0</v>
      </c>
      <c r="AN5068">
        <v>0</v>
      </c>
      <c r="AO5068">
        <v>0</v>
      </c>
      <c r="AP5068">
        <v>0</v>
      </c>
      <c r="AQ5068">
        <v>100</v>
      </c>
      <c r="AR5068">
        <v>1</v>
      </c>
      <c r="AS5068">
        <v>0</v>
      </c>
      <c r="AT5068">
        <v>0</v>
      </c>
      <c r="AU5068">
        <v>0</v>
      </c>
      <c r="AV5068">
        <v>0</v>
      </c>
      <c r="AW5068">
        <v>100</v>
      </c>
      <c r="AX5068">
        <v>0.999999999999999</v>
      </c>
      <c r="AY5068">
        <v>57.349441853775303</v>
      </c>
      <c r="AZ5068">
        <v>100</v>
      </c>
      <c r="BA5068">
        <v>1</v>
      </c>
      <c r="BB5068">
        <v>99</v>
      </c>
      <c r="BC5068">
        <v>0.89394949929239698</v>
      </c>
      <c r="BD5068">
        <v>1</v>
      </c>
      <c r="BE5068">
        <v>0.106050500707602</v>
      </c>
      <c r="BF5068">
        <v>65.694879067684994</v>
      </c>
      <c r="BG5068">
        <v>77.284873531453002</v>
      </c>
      <c r="BH5068">
        <v>54.827809740030901</v>
      </c>
      <c r="BI5068">
        <v>64.225758153330901</v>
      </c>
    </row>
    <row r="5069" spans="1:61" x14ac:dyDescent="0.25">
      <c r="A5069" s="10" t="str">
        <f>VLOOKUP(D5069,'Index-Relations'!E:F,2,FALSE)</f>
        <v>ESG</v>
      </c>
      <c r="B5069" t="s">
        <v>3450</v>
      </c>
      <c r="C5069" s="53" t="s">
        <v>2769</v>
      </c>
      <c r="D5069" s="59" t="s">
        <v>3302</v>
      </c>
      <c r="E5069" s="59" t="s">
        <v>8485</v>
      </c>
      <c r="F5069" t="s">
        <v>2490</v>
      </c>
      <c r="G5069" t="s">
        <v>2491</v>
      </c>
      <c r="H5069" t="s">
        <v>2492</v>
      </c>
      <c r="I5069" s="52">
        <v>45352</v>
      </c>
      <c r="J5069" t="s">
        <v>2457</v>
      </c>
      <c r="K5069">
        <v>100</v>
      </c>
      <c r="L5069">
        <v>69.284622237917404</v>
      </c>
      <c r="M5069">
        <v>100</v>
      </c>
      <c r="N5069">
        <v>1</v>
      </c>
      <c r="O5069">
        <v>79.985336292892001</v>
      </c>
      <c r="P5069">
        <v>100</v>
      </c>
      <c r="Q5069">
        <v>1</v>
      </c>
      <c r="R5069">
        <v>100</v>
      </c>
      <c r="S5069">
        <v>0.999999999999999</v>
      </c>
      <c r="T5069">
        <v>35.385723526912798</v>
      </c>
      <c r="U5069">
        <v>0.80380007085317395</v>
      </c>
      <c r="V5069">
        <v>80</v>
      </c>
      <c r="W5069">
        <v>4.0298368486599699E-2</v>
      </c>
      <c r="X5069">
        <v>8</v>
      </c>
      <c r="Y5069">
        <v>100</v>
      </c>
      <c r="Z5069">
        <v>0.999999999999999</v>
      </c>
      <c r="AA5069">
        <v>17.470998496056499</v>
      </c>
      <c r="AB5069">
        <v>90</v>
      </c>
      <c r="AC5069">
        <v>0.925729100773929</v>
      </c>
      <c r="AD5069">
        <v>10</v>
      </c>
      <c r="AE5069">
        <v>7.4270899226070802E-2</v>
      </c>
      <c r="AF5069">
        <v>0</v>
      </c>
      <c r="AG5069">
        <v>0</v>
      </c>
      <c r="AH5069">
        <v>0</v>
      </c>
      <c r="AI5069">
        <v>0</v>
      </c>
      <c r="AJ5069">
        <v>66.634128495390897</v>
      </c>
      <c r="AK5069">
        <v>100</v>
      </c>
      <c r="AL5069">
        <v>1</v>
      </c>
      <c r="AM5069">
        <v>0</v>
      </c>
      <c r="AN5069">
        <v>0</v>
      </c>
      <c r="AO5069">
        <v>0</v>
      </c>
      <c r="AP5069">
        <v>0</v>
      </c>
      <c r="AQ5069">
        <v>100</v>
      </c>
      <c r="AR5069">
        <v>1</v>
      </c>
      <c r="AS5069">
        <v>0</v>
      </c>
      <c r="AT5069">
        <v>0</v>
      </c>
      <c r="AU5069">
        <v>0</v>
      </c>
      <c r="AV5069">
        <v>0</v>
      </c>
      <c r="AW5069">
        <v>100</v>
      </c>
      <c r="AX5069">
        <v>1</v>
      </c>
      <c r="AY5069">
        <v>59.553122972196299</v>
      </c>
      <c r="AZ5069">
        <v>100</v>
      </c>
      <c r="BA5069">
        <v>1</v>
      </c>
      <c r="BB5069">
        <v>99</v>
      </c>
      <c r="BC5069">
        <v>0.881613095011199</v>
      </c>
      <c r="BD5069">
        <v>1</v>
      </c>
      <c r="BE5069">
        <v>0.1183869049888</v>
      </c>
      <c r="BF5069">
        <v>66.042152457065001</v>
      </c>
      <c r="BG5069">
        <v>76.914723685292003</v>
      </c>
      <c r="BH5069">
        <v>56.536144470596902</v>
      </c>
      <c r="BI5069">
        <v>63.638865107573899</v>
      </c>
    </row>
    <row r="5070" spans="1:61" x14ac:dyDescent="0.25">
      <c r="A5070" s="10" t="str">
        <f>VLOOKUP(D5070,'Index-Relations'!E:F,2,FALSE)</f>
        <v>ESG</v>
      </c>
      <c r="B5070" t="s">
        <v>3450</v>
      </c>
      <c r="C5070" s="53" t="s">
        <v>2770</v>
      </c>
      <c r="D5070" s="59" t="s">
        <v>3302</v>
      </c>
      <c r="E5070" s="59" t="s">
        <v>8486</v>
      </c>
      <c r="F5070" t="s">
        <v>2490</v>
      </c>
      <c r="G5070" t="s">
        <v>2491</v>
      </c>
      <c r="H5070" t="s">
        <v>2492</v>
      </c>
      <c r="I5070" s="52">
        <v>45323</v>
      </c>
      <c r="J5070" t="s">
        <v>2457</v>
      </c>
      <c r="K5070">
        <v>100</v>
      </c>
      <c r="L5070">
        <v>68.371196120030504</v>
      </c>
      <c r="M5070">
        <v>100</v>
      </c>
      <c r="N5070">
        <v>1</v>
      </c>
      <c r="O5070">
        <v>77.691795419368702</v>
      </c>
      <c r="P5070">
        <v>100</v>
      </c>
      <c r="Q5070">
        <v>1</v>
      </c>
      <c r="R5070">
        <v>100</v>
      </c>
      <c r="S5070">
        <v>1</v>
      </c>
      <c r="T5070">
        <v>35.651143708582303</v>
      </c>
      <c r="U5070">
        <v>0.79233822730707404</v>
      </c>
      <c r="V5070">
        <v>80</v>
      </c>
      <c r="W5070">
        <v>4.3313299221623899E-2</v>
      </c>
      <c r="X5070">
        <v>8</v>
      </c>
      <c r="Y5070">
        <v>100</v>
      </c>
      <c r="Z5070">
        <v>1</v>
      </c>
      <c r="AA5070">
        <v>18.077434449924102</v>
      </c>
      <c r="AB5070">
        <v>90</v>
      </c>
      <c r="AC5070">
        <v>0.92028347460300597</v>
      </c>
      <c r="AD5070">
        <v>10</v>
      </c>
      <c r="AE5070">
        <v>7.9716525396993296E-2</v>
      </c>
      <c r="AF5070">
        <v>0</v>
      </c>
      <c r="AG5070">
        <v>0</v>
      </c>
      <c r="AH5070">
        <v>0</v>
      </c>
      <c r="AI5070">
        <v>0</v>
      </c>
      <c r="AJ5070">
        <v>67.017245393812004</v>
      </c>
      <c r="AK5070">
        <v>100</v>
      </c>
      <c r="AL5070">
        <v>1</v>
      </c>
      <c r="AM5070">
        <v>0</v>
      </c>
      <c r="AN5070">
        <v>0</v>
      </c>
      <c r="AO5070">
        <v>0</v>
      </c>
      <c r="AP5070">
        <v>0</v>
      </c>
      <c r="AQ5070">
        <v>100</v>
      </c>
      <c r="AR5070">
        <v>1</v>
      </c>
      <c r="AS5070">
        <v>0</v>
      </c>
      <c r="AT5070">
        <v>0</v>
      </c>
      <c r="AU5070">
        <v>0</v>
      </c>
      <c r="AV5070">
        <v>0</v>
      </c>
      <c r="AW5070">
        <v>100</v>
      </c>
      <c r="AX5070">
        <v>0.999999999999999</v>
      </c>
      <c r="AY5070">
        <v>59.5788623550309</v>
      </c>
      <c r="AZ5070">
        <v>100</v>
      </c>
      <c r="BA5070">
        <v>1</v>
      </c>
      <c r="BB5070">
        <v>99</v>
      </c>
      <c r="BC5070">
        <v>0.89562039284343598</v>
      </c>
      <c r="BD5070">
        <v>1</v>
      </c>
      <c r="BE5070">
        <v>0.104379607156563</v>
      </c>
      <c r="BF5070">
        <v>65.100273219879895</v>
      </c>
      <c r="BG5070">
        <v>74.061032284055997</v>
      </c>
      <c r="BH5070">
        <v>56.685181773026997</v>
      </c>
      <c r="BI5070">
        <v>63.984944303585998</v>
      </c>
    </row>
    <row r="5071" spans="1:61" x14ac:dyDescent="0.25">
      <c r="A5071" s="10" t="str">
        <f>VLOOKUP(D5071,'Index-Relations'!E:F,2,FALSE)</f>
        <v>ESG</v>
      </c>
      <c r="B5071" t="s">
        <v>3450</v>
      </c>
      <c r="C5071" s="53" t="s">
        <v>2760</v>
      </c>
      <c r="D5071" s="59" t="s">
        <v>3112</v>
      </c>
      <c r="E5071" s="59" t="s">
        <v>8487</v>
      </c>
      <c r="F5071" t="s">
        <v>2735</v>
      </c>
      <c r="G5071" t="s">
        <v>1905</v>
      </c>
      <c r="H5071" t="s">
        <v>1907</v>
      </c>
      <c r="I5071" s="52">
        <v>45663</v>
      </c>
      <c r="J5071" t="s">
        <v>2457</v>
      </c>
      <c r="K5071">
        <v>234</v>
      </c>
      <c r="L5071" s="73">
        <v>66.203522031159906</v>
      </c>
      <c r="M5071">
        <v>234</v>
      </c>
      <c r="N5071">
        <v>1</v>
      </c>
      <c r="O5071" s="73">
        <v>75.546889441540003</v>
      </c>
      <c r="P5071">
        <v>234</v>
      </c>
      <c r="Q5071">
        <v>1</v>
      </c>
      <c r="R5071">
        <v>234</v>
      </c>
      <c r="S5071">
        <v>1</v>
      </c>
      <c r="T5071">
        <v>36.968707201839699</v>
      </c>
      <c r="U5071">
        <v>0.79824857013096795</v>
      </c>
      <c r="V5071">
        <v>196</v>
      </c>
      <c r="W5071">
        <v>8.5352571196549598E-2</v>
      </c>
      <c r="X5071">
        <v>26</v>
      </c>
      <c r="Y5071">
        <v>234</v>
      </c>
      <c r="Z5071">
        <v>1</v>
      </c>
      <c r="AA5071">
        <v>26.204729094966801</v>
      </c>
      <c r="AB5071">
        <v>200</v>
      </c>
      <c r="AC5071">
        <v>0.91816034104427802</v>
      </c>
      <c r="AD5071">
        <v>34</v>
      </c>
      <c r="AE5071">
        <v>8.1839658955721997E-2</v>
      </c>
      <c r="AF5071">
        <v>0</v>
      </c>
      <c r="AG5071">
        <v>0</v>
      </c>
      <c r="AH5071">
        <v>5.5746479343983203E-3</v>
      </c>
      <c r="AI5071">
        <v>10</v>
      </c>
      <c r="AJ5071" s="73">
        <v>65.327221229230901</v>
      </c>
      <c r="AK5071">
        <v>234</v>
      </c>
      <c r="AL5071">
        <v>1</v>
      </c>
      <c r="AM5071">
        <v>0</v>
      </c>
      <c r="AN5071">
        <v>0</v>
      </c>
      <c r="AO5071">
        <v>0</v>
      </c>
      <c r="AP5071">
        <v>0</v>
      </c>
      <c r="AQ5071">
        <v>234</v>
      </c>
      <c r="AR5071">
        <v>1</v>
      </c>
      <c r="AS5071">
        <v>0</v>
      </c>
      <c r="AT5071">
        <v>0</v>
      </c>
      <c r="AU5071">
        <v>0</v>
      </c>
      <c r="AV5071">
        <v>0</v>
      </c>
      <c r="AW5071">
        <v>234</v>
      </c>
      <c r="AX5071">
        <v>0.999999999999999</v>
      </c>
      <c r="AY5071" s="73">
        <v>57.294677887012</v>
      </c>
      <c r="AZ5071">
        <v>234</v>
      </c>
      <c r="BA5071">
        <v>1</v>
      </c>
      <c r="BB5071">
        <v>233</v>
      </c>
      <c r="BC5071">
        <v>0.94210099057234298</v>
      </c>
      <c r="BD5071">
        <v>1</v>
      </c>
      <c r="BE5071">
        <v>5.7899009427656301E-2</v>
      </c>
      <c r="BF5071">
        <v>66.203522031159906</v>
      </c>
      <c r="BG5071">
        <v>75.546889441540003</v>
      </c>
      <c r="BH5071">
        <v>57.294677887012</v>
      </c>
      <c r="BI5071">
        <v>65.327221229230901</v>
      </c>
    </row>
    <row r="5072" spans="1:61" x14ac:dyDescent="0.25">
      <c r="A5072" s="10" t="str">
        <f>VLOOKUP(D5072,'Index-Relations'!E:F,2,FALSE)</f>
        <v>ESG</v>
      </c>
      <c r="B5072" t="s">
        <v>3450</v>
      </c>
      <c r="C5072" s="53" t="s">
        <v>2761</v>
      </c>
      <c r="D5072" s="59" t="s">
        <v>3112</v>
      </c>
      <c r="E5072" s="59" t="s">
        <v>8488</v>
      </c>
      <c r="F5072" t="s">
        <v>2735</v>
      </c>
      <c r="G5072" t="s">
        <v>1905</v>
      </c>
      <c r="H5072" t="s">
        <v>1907</v>
      </c>
      <c r="I5072" s="52">
        <v>45628</v>
      </c>
      <c r="J5072" t="s">
        <v>2457</v>
      </c>
      <c r="K5072">
        <v>222</v>
      </c>
      <c r="L5072" s="73">
        <v>66.760998695760904</v>
      </c>
      <c r="M5072">
        <v>222</v>
      </c>
      <c r="N5072">
        <v>1</v>
      </c>
      <c r="O5072" s="73">
        <v>76.096787037330998</v>
      </c>
      <c r="P5072">
        <v>222</v>
      </c>
      <c r="Q5072">
        <v>1</v>
      </c>
      <c r="R5072">
        <v>222</v>
      </c>
      <c r="S5072">
        <v>0.999999999999999</v>
      </c>
      <c r="T5072">
        <v>36.6026431271085</v>
      </c>
      <c r="U5072">
        <v>0.79057690342668296</v>
      </c>
      <c r="V5072">
        <v>185</v>
      </c>
      <c r="W5072">
        <v>8.5614152462345799E-2</v>
      </c>
      <c r="X5072">
        <v>26</v>
      </c>
      <c r="Y5072">
        <v>222</v>
      </c>
      <c r="Z5072">
        <v>1</v>
      </c>
      <c r="AA5072">
        <v>26.550587851608899</v>
      </c>
      <c r="AB5072">
        <v>192</v>
      </c>
      <c r="AC5072">
        <v>0.920363126501615</v>
      </c>
      <c r="AD5072">
        <v>30</v>
      </c>
      <c r="AE5072">
        <v>7.9636873498384705E-2</v>
      </c>
      <c r="AF5072">
        <v>0</v>
      </c>
      <c r="AG5072">
        <v>1.1102E-16</v>
      </c>
      <c r="AH5072">
        <v>4.5766042832102796E-3</v>
      </c>
      <c r="AI5072">
        <v>10</v>
      </c>
      <c r="AJ5072" s="73">
        <v>65.814438426755999</v>
      </c>
      <c r="AK5072">
        <v>222</v>
      </c>
      <c r="AL5072">
        <v>1</v>
      </c>
      <c r="AM5072">
        <v>0</v>
      </c>
      <c r="AN5072">
        <v>0</v>
      </c>
      <c r="AO5072">
        <v>0</v>
      </c>
      <c r="AP5072">
        <v>0</v>
      </c>
      <c r="AQ5072">
        <v>222</v>
      </c>
      <c r="AR5072">
        <v>0.999999999999999</v>
      </c>
      <c r="AS5072">
        <v>0</v>
      </c>
      <c r="AT5072">
        <v>0</v>
      </c>
      <c r="AU5072">
        <v>0</v>
      </c>
      <c r="AV5072">
        <v>0</v>
      </c>
      <c r="AW5072">
        <v>222</v>
      </c>
      <c r="AX5072">
        <v>1</v>
      </c>
      <c r="AY5072" s="73">
        <v>57.975176286019</v>
      </c>
      <c r="AZ5072">
        <v>222</v>
      </c>
      <c r="BA5072">
        <v>1</v>
      </c>
      <c r="BB5072">
        <v>221</v>
      </c>
      <c r="BC5072">
        <v>0.95069743055404898</v>
      </c>
      <c r="BD5072">
        <v>1</v>
      </c>
      <c r="BE5072">
        <v>4.9302569445950503E-2</v>
      </c>
      <c r="BF5072">
        <v>66.760998695760904</v>
      </c>
      <c r="BG5072">
        <v>76.096787037330998</v>
      </c>
      <c r="BH5072">
        <v>57.975176286019</v>
      </c>
      <c r="BI5072">
        <v>65.814438426755999</v>
      </c>
    </row>
    <row r="5073" spans="1:61" x14ac:dyDescent="0.25">
      <c r="A5073" s="10" t="str">
        <f>VLOOKUP(D5073,'Index-Relations'!E:F,2,FALSE)</f>
        <v>ESG</v>
      </c>
      <c r="B5073" t="s">
        <v>3450</v>
      </c>
      <c r="C5073" s="53" t="s">
        <v>2762</v>
      </c>
      <c r="D5073" s="59" t="s">
        <v>3112</v>
      </c>
      <c r="E5073" s="59" t="s">
        <v>8489</v>
      </c>
      <c r="F5073" t="s">
        <v>2735</v>
      </c>
      <c r="G5073" t="s">
        <v>1905</v>
      </c>
      <c r="H5073" t="s">
        <v>1907</v>
      </c>
      <c r="I5073" s="52">
        <v>45597</v>
      </c>
      <c r="J5073" t="s">
        <v>2457</v>
      </c>
      <c r="K5073">
        <v>223</v>
      </c>
      <c r="L5073" s="73">
        <v>66.659471537618899</v>
      </c>
      <c r="M5073">
        <v>223</v>
      </c>
      <c r="N5073">
        <v>1</v>
      </c>
      <c r="O5073" s="73">
        <v>75.729567901404906</v>
      </c>
      <c r="P5073">
        <v>223</v>
      </c>
      <c r="Q5073">
        <v>1</v>
      </c>
      <c r="R5073">
        <v>223</v>
      </c>
      <c r="S5073">
        <v>1</v>
      </c>
      <c r="T5073">
        <v>37.154028064508601</v>
      </c>
      <c r="U5073">
        <v>0.79132150546993496</v>
      </c>
      <c r="V5073">
        <v>184</v>
      </c>
      <c r="W5073">
        <v>8.7098780129406195E-2</v>
      </c>
      <c r="X5073">
        <v>27</v>
      </c>
      <c r="Y5073">
        <v>223</v>
      </c>
      <c r="Z5073">
        <v>0.999999999999999</v>
      </c>
      <c r="AA5073">
        <v>27.050719565046901</v>
      </c>
      <c r="AB5073">
        <v>193</v>
      </c>
      <c r="AC5073">
        <v>0.91825784828388302</v>
      </c>
      <c r="AD5073">
        <v>30</v>
      </c>
      <c r="AE5073">
        <v>8.1742151716116596E-2</v>
      </c>
      <c r="AF5073">
        <v>0</v>
      </c>
      <c r="AG5073">
        <v>5.5510000000000001E-17</v>
      </c>
      <c r="AH5073">
        <v>4.7965939216746498E-3</v>
      </c>
      <c r="AI5073">
        <v>10</v>
      </c>
      <c r="AJ5073" s="73">
        <v>65.718652015751999</v>
      </c>
      <c r="AK5073">
        <v>223</v>
      </c>
      <c r="AL5073">
        <v>1</v>
      </c>
      <c r="AM5073">
        <v>0</v>
      </c>
      <c r="AN5073">
        <v>0</v>
      </c>
      <c r="AO5073">
        <v>0</v>
      </c>
      <c r="AP5073">
        <v>0</v>
      </c>
      <c r="AQ5073">
        <v>223</v>
      </c>
      <c r="AR5073">
        <v>0.999999999999999</v>
      </c>
      <c r="AS5073">
        <v>0</v>
      </c>
      <c r="AT5073">
        <v>0</v>
      </c>
      <c r="AU5073">
        <v>0</v>
      </c>
      <c r="AV5073">
        <v>0</v>
      </c>
      <c r="AW5073">
        <v>223</v>
      </c>
      <c r="AX5073">
        <v>1</v>
      </c>
      <c r="AY5073" s="73">
        <v>57.937185239477898</v>
      </c>
      <c r="AZ5073">
        <v>223</v>
      </c>
      <c r="BA5073">
        <v>1</v>
      </c>
      <c r="BB5073">
        <v>222</v>
      </c>
      <c r="BC5073">
        <v>0.94829113326251901</v>
      </c>
      <c r="BD5073">
        <v>1</v>
      </c>
      <c r="BE5073">
        <v>5.1708866737480798E-2</v>
      </c>
      <c r="BF5073">
        <v>66.659471537618899</v>
      </c>
      <c r="BG5073">
        <v>75.729567901404906</v>
      </c>
      <c r="BH5073">
        <v>57.937185239477898</v>
      </c>
      <c r="BI5073">
        <v>65.718652015751999</v>
      </c>
    </row>
    <row r="5074" spans="1:61" x14ac:dyDescent="0.25">
      <c r="A5074" s="10" t="str">
        <f>VLOOKUP(D5074,'Index-Relations'!E:F,2,FALSE)</f>
        <v>ESG</v>
      </c>
      <c r="B5074" t="s">
        <v>3450</v>
      </c>
      <c r="C5074" s="53" t="s">
        <v>2763</v>
      </c>
      <c r="D5074" s="59" t="s">
        <v>3112</v>
      </c>
      <c r="E5074" s="59" t="s">
        <v>8490</v>
      </c>
      <c r="F5074" t="s">
        <v>2735</v>
      </c>
      <c r="G5074" t="s">
        <v>1905</v>
      </c>
      <c r="H5074" t="s">
        <v>1907</v>
      </c>
      <c r="I5074" s="52">
        <v>45566</v>
      </c>
      <c r="J5074" t="s">
        <v>2457</v>
      </c>
      <c r="K5074">
        <v>223</v>
      </c>
      <c r="L5074" s="73">
        <v>66.556544219909</v>
      </c>
      <c r="M5074">
        <v>223</v>
      </c>
      <c r="N5074">
        <v>1</v>
      </c>
      <c r="O5074" s="73">
        <v>75.405840890343001</v>
      </c>
      <c r="P5074">
        <v>223</v>
      </c>
      <c r="Q5074">
        <v>1</v>
      </c>
      <c r="R5074">
        <v>223</v>
      </c>
      <c r="S5074">
        <v>1</v>
      </c>
      <c r="T5074">
        <v>37.322866888351598</v>
      </c>
      <c r="U5074">
        <v>0.79219692574104805</v>
      </c>
      <c r="V5074">
        <v>183</v>
      </c>
      <c r="W5074">
        <v>8.7610563265307501E-2</v>
      </c>
      <c r="X5074">
        <v>27</v>
      </c>
      <c r="Y5074">
        <v>223</v>
      </c>
      <c r="Z5074">
        <v>1</v>
      </c>
      <c r="AA5074">
        <v>26.4423689231186</v>
      </c>
      <c r="AB5074">
        <v>192</v>
      </c>
      <c r="AC5074">
        <v>0.91588598417122902</v>
      </c>
      <c r="AD5074">
        <v>31</v>
      </c>
      <c r="AE5074">
        <v>8.4114015828770705E-2</v>
      </c>
      <c r="AF5074">
        <v>0</v>
      </c>
      <c r="AG5074">
        <v>0</v>
      </c>
      <c r="AH5074">
        <v>4.5760944300787896E-3</v>
      </c>
      <c r="AI5074">
        <v>9</v>
      </c>
      <c r="AJ5074" s="73">
        <v>65.669074291186007</v>
      </c>
      <c r="AK5074">
        <v>223</v>
      </c>
      <c r="AL5074">
        <v>1</v>
      </c>
      <c r="AM5074">
        <v>0</v>
      </c>
      <c r="AN5074">
        <v>0</v>
      </c>
      <c r="AO5074">
        <v>0</v>
      </c>
      <c r="AP5074">
        <v>0</v>
      </c>
      <c r="AQ5074">
        <v>223</v>
      </c>
      <c r="AR5074">
        <v>1</v>
      </c>
      <c r="AS5074">
        <v>0</v>
      </c>
      <c r="AT5074">
        <v>0</v>
      </c>
      <c r="AU5074">
        <v>0</v>
      </c>
      <c r="AV5074">
        <v>0</v>
      </c>
      <c r="AW5074">
        <v>223</v>
      </c>
      <c r="AX5074">
        <v>1</v>
      </c>
      <c r="AY5074" s="73">
        <v>57.953544317583003</v>
      </c>
      <c r="AZ5074">
        <v>223</v>
      </c>
      <c r="BA5074">
        <v>1</v>
      </c>
      <c r="BB5074">
        <v>222</v>
      </c>
      <c r="BC5074">
        <v>0.94971075110558001</v>
      </c>
      <c r="BD5074">
        <v>1</v>
      </c>
      <c r="BE5074">
        <v>5.02892488944197E-2</v>
      </c>
      <c r="BF5074">
        <v>66.556544219909</v>
      </c>
      <c r="BG5074">
        <v>75.405840890343001</v>
      </c>
      <c r="BH5074">
        <v>57.953544317583003</v>
      </c>
      <c r="BI5074">
        <v>65.669074291186007</v>
      </c>
    </row>
    <row r="5075" spans="1:61" x14ac:dyDescent="0.25">
      <c r="A5075" s="10" t="str">
        <f>VLOOKUP(D5075,'Index-Relations'!E:F,2,FALSE)</f>
        <v>ESG</v>
      </c>
      <c r="B5075" t="s">
        <v>3450</v>
      </c>
      <c r="C5075" s="53" t="s">
        <v>2764</v>
      </c>
      <c r="D5075" s="59" t="s">
        <v>3112</v>
      </c>
      <c r="E5075" s="59" t="s">
        <v>8491</v>
      </c>
      <c r="F5075" t="s">
        <v>2735</v>
      </c>
      <c r="G5075" t="s">
        <v>1905</v>
      </c>
      <c r="H5075" t="s">
        <v>1907</v>
      </c>
      <c r="I5075" s="52">
        <v>45537</v>
      </c>
      <c r="J5075" t="s">
        <v>2457</v>
      </c>
      <c r="K5075">
        <v>246</v>
      </c>
      <c r="L5075" s="73">
        <v>65.708384226798898</v>
      </c>
      <c r="M5075">
        <v>246</v>
      </c>
      <c r="N5075">
        <v>1</v>
      </c>
      <c r="O5075" s="73">
        <v>74.979520858749893</v>
      </c>
      <c r="P5075">
        <v>246</v>
      </c>
      <c r="Q5075">
        <v>1</v>
      </c>
      <c r="R5075">
        <v>246</v>
      </c>
      <c r="S5075">
        <v>0.999999999999999</v>
      </c>
      <c r="T5075">
        <v>37.489279186459001</v>
      </c>
      <c r="U5075">
        <v>0.82034921059405996</v>
      </c>
      <c r="V5075">
        <v>204</v>
      </c>
      <c r="W5075">
        <v>9.0217638217373303E-2</v>
      </c>
      <c r="X5075">
        <v>30</v>
      </c>
      <c r="Y5075">
        <v>246</v>
      </c>
      <c r="Z5075">
        <v>0.999999999999999</v>
      </c>
      <c r="AA5075">
        <v>26.721345818076902</v>
      </c>
      <c r="AB5075">
        <v>208</v>
      </c>
      <c r="AC5075">
        <v>0.97579101744048002</v>
      </c>
      <c r="AD5075">
        <v>46</v>
      </c>
      <c r="AE5075">
        <v>8.5965331329696706E-2</v>
      </c>
      <c r="AF5075">
        <v>-8</v>
      </c>
      <c r="AG5075">
        <v>0</v>
      </c>
      <c r="AH5075">
        <v>4.3521790752298999E-3</v>
      </c>
      <c r="AI5075">
        <v>10</v>
      </c>
      <c r="AJ5075" s="73">
        <v>65.170599829705907</v>
      </c>
      <c r="AK5075">
        <v>246</v>
      </c>
      <c r="AL5075">
        <v>1</v>
      </c>
      <c r="AM5075">
        <v>0</v>
      </c>
      <c r="AN5075">
        <v>0</v>
      </c>
      <c r="AO5075">
        <v>0</v>
      </c>
      <c r="AP5075">
        <v>0</v>
      </c>
      <c r="AQ5075">
        <v>246</v>
      </c>
      <c r="AR5075">
        <v>1</v>
      </c>
      <c r="AS5075">
        <v>0</v>
      </c>
      <c r="AT5075">
        <v>0</v>
      </c>
      <c r="AU5075">
        <v>0</v>
      </c>
      <c r="AV5075">
        <v>0</v>
      </c>
      <c r="AW5075">
        <v>246</v>
      </c>
      <c r="AX5075">
        <v>0.999999999999999</v>
      </c>
      <c r="AY5075" s="73">
        <v>56.541577728520899</v>
      </c>
      <c r="AZ5075">
        <v>246</v>
      </c>
      <c r="BA5075">
        <v>1</v>
      </c>
      <c r="BB5075">
        <v>245</v>
      </c>
      <c r="BC5075">
        <v>0.94792456078129095</v>
      </c>
      <c r="BD5075">
        <v>1</v>
      </c>
      <c r="BE5075">
        <v>5.2075439218708899E-2</v>
      </c>
      <c r="BF5075">
        <v>65.708384226798898</v>
      </c>
      <c r="BG5075">
        <v>74.979520858749893</v>
      </c>
      <c r="BH5075">
        <v>56.541577728520899</v>
      </c>
      <c r="BI5075">
        <v>65.170599829705907</v>
      </c>
    </row>
    <row r="5076" spans="1:61" x14ac:dyDescent="0.25">
      <c r="A5076" s="10" t="str">
        <f>VLOOKUP(D5076,'Index-Relations'!E:F,2,FALSE)</f>
        <v>ESG</v>
      </c>
      <c r="B5076" t="s">
        <v>3450</v>
      </c>
      <c r="C5076" s="53" t="s">
        <v>3350</v>
      </c>
      <c r="D5076" s="59" t="s">
        <v>3112</v>
      </c>
      <c r="E5076" s="59" t="s">
        <v>8492</v>
      </c>
      <c r="F5076" t="s">
        <v>2735</v>
      </c>
      <c r="G5076" t="s">
        <v>1905</v>
      </c>
      <c r="H5076" t="s">
        <v>1907</v>
      </c>
      <c r="I5076" s="52">
        <v>45505</v>
      </c>
      <c r="J5076" t="s">
        <v>2457</v>
      </c>
      <c r="K5076">
        <v>246</v>
      </c>
      <c r="L5076" s="73">
        <v>65.583953259805</v>
      </c>
      <c r="M5076">
        <v>246</v>
      </c>
      <c r="N5076">
        <v>1</v>
      </c>
      <c r="O5076" s="73">
        <v>74.971454369391907</v>
      </c>
      <c r="P5076">
        <v>246</v>
      </c>
      <c r="Q5076">
        <v>1</v>
      </c>
      <c r="R5076">
        <v>246</v>
      </c>
      <c r="S5076">
        <v>1</v>
      </c>
      <c r="T5076">
        <v>37.381972341205298</v>
      </c>
      <c r="U5076">
        <v>0.80689828373246897</v>
      </c>
      <c r="V5076">
        <v>204</v>
      </c>
      <c r="W5076">
        <v>9.6688934809063098E-2</v>
      </c>
      <c r="X5076">
        <v>30</v>
      </c>
      <c r="Y5076">
        <v>246</v>
      </c>
      <c r="Z5076">
        <v>1</v>
      </c>
      <c r="AA5076">
        <v>27.679269150662901</v>
      </c>
      <c r="AB5076">
        <v>202</v>
      </c>
      <c r="AC5076">
        <v>0.92103129960944796</v>
      </c>
      <c r="AD5076">
        <v>44</v>
      </c>
      <c r="AE5076">
        <v>7.89687003905514E-2</v>
      </c>
      <c r="AF5076">
        <v>0</v>
      </c>
      <c r="AG5076">
        <v>0</v>
      </c>
      <c r="AH5076">
        <v>5.0590575101131796E-3</v>
      </c>
      <c r="AI5076">
        <v>10</v>
      </c>
      <c r="AJ5076" s="73">
        <v>64.987875897855901</v>
      </c>
      <c r="AK5076">
        <v>246</v>
      </c>
      <c r="AL5076">
        <v>1</v>
      </c>
      <c r="AM5076">
        <v>0</v>
      </c>
      <c r="AN5076">
        <v>0</v>
      </c>
      <c r="AO5076">
        <v>0</v>
      </c>
      <c r="AP5076">
        <v>0</v>
      </c>
      <c r="AQ5076">
        <v>246</v>
      </c>
      <c r="AR5076">
        <v>1</v>
      </c>
      <c r="AS5076">
        <v>0</v>
      </c>
      <c r="AT5076">
        <v>0</v>
      </c>
      <c r="AU5076">
        <v>0</v>
      </c>
      <c r="AV5076">
        <v>0</v>
      </c>
      <c r="AW5076">
        <v>246</v>
      </c>
      <c r="AX5076">
        <v>1</v>
      </c>
      <c r="AY5076" s="73">
        <v>56.451129636434899</v>
      </c>
      <c r="AZ5076">
        <v>246</v>
      </c>
      <c r="BA5076">
        <v>1</v>
      </c>
      <c r="BB5076">
        <v>245</v>
      </c>
      <c r="BC5076">
        <v>0.94568553637426001</v>
      </c>
      <c r="BD5076">
        <v>1</v>
      </c>
      <c r="BE5076">
        <v>5.4314463625739703E-2</v>
      </c>
      <c r="BF5076">
        <v>65.583953259805</v>
      </c>
      <c r="BG5076">
        <v>74.971454369391907</v>
      </c>
      <c r="BH5076">
        <v>56.451129636434899</v>
      </c>
      <c r="BI5076">
        <v>64.987875897855901</v>
      </c>
    </row>
    <row r="5077" spans="1:61" x14ac:dyDescent="0.25">
      <c r="A5077" s="10" t="str">
        <f>VLOOKUP(D5077,'Index-Relations'!E:F,2,FALSE)</f>
        <v>ESG</v>
      </c>
      <c r="B5077" t="s">
        <v>3450</v>
      </c>
      <c r="C5077" s="53" t="s">
        <v>2765</v>
      </c>
      <c r="D5077" s="59" t="s">
        <v>3112</v>
      </c>
      <c r="E5077" s="59" t="s">
        <v>8493</v>
      </c>
      <c r="F5077" t="s">
        <v>2735</v>
      </c>
      <c r="G5077" t="s">
        <v>1905</v>
      </c>
      <c r="H5077" t="s">
        <v>1907</v>
      </c>
      <c r="I5077" s="52">
        <v>45474</v>
      </c>
      <c r="J5077" t="s">
        <v>2457</v>
      </c>
      <c r="K5077">
        <v>246</v>
      </c>
      <c r="L5077" s="73">
        <v>65.673073405143995</v>
      </c>
      <c r="M5077">
        <v>246</v>
      </c>
      <c r="N5077">
        <v>1</v>
      </c>
      <c r="O5077" s="73">
        <v>75.150833864558905</v>
      </c>
      <c r="P5077">
        <v>246</v>
      </c>
      <c r="Q5077">
        <v>1</v>
      </c>
      <c r="R5077">
        <v>246</v>
      </c>
      <c r="S5077">
        <v>1</v>
      </c>
      <c r="T5077">
        <v>37.291386643807897</v>
      </c>
      <c r="U5077">
        <v>0.80010598711820202</v>
      </c>
      <c r="V5077">
        <v>203</v>
      </c>
      <c r="W5077">
        <v>9.2142622322315404E-2</v>
      </c>
      <c r="X5077">
        <v>31</v>
      </c>
      <c r="Y5077">
        <v>246</v>
      </c>
      <c r="Z5077">
        <v>0.999999999999999</v>
      </c>
      <c r="AA5077">
        <v>29.723162446917101</v>
      </c>
      <c r="AB5077">
        <v>200</v>
      </c>
      <c r="AC5077">
        <v>0.922643743602376</v>
      </c>
      <c r="AD5077">
        <v>46</v>
      </c>
      <c r="AE5077">
        <v>7.7356256397623405E-2</v>
      </c>
      <c r="AF5077">
        <v>0</v>
      </c>
      <c r="AG5077">
        <v>0</v>
      </c>
      <c r="AH5077">
        <v>4.1999326665377104E-3</v>
      </c>
      <c r="AI5077">
        <v>10</v>
      </c>
      <c r="AJ5077" s="73">
        <v>65.068139126014998</v>
      </c>
      <c r="AK5077">
        <v>246</v>
      </c>
      <c r="AL5077">
        <v>1</v>
      </c>
      <c r="AM5077">
        <v>0</v>
      </c>
      <c r="AN5077">
        <v>0</v>
      </c>
      <c r="AO5077">
        <v>0</v>
      </c>
      <c r="AP5077">
        <v>0</v>
      </c>
      <c r="AQ5077">
        <v>246</v>
      </c>
      <c r="AR5077">
        <v>0.999999999999999</v>
      </c>
      <c r="AS5077">
        <v>0</v>
      </c>
      <c r="AT5077">
        <v>0</v>
      </c>
      <c r="AU5077">
        <v>0</v>
      </c>
      <c r="AV5077">
        <v>0</v>
      </c>
      <c r="AW5077">
        <v>246</v>
      </c>
      <c r="AX5077">
        <v>0.999999999999999</v>
      </c>
      <c r="AY5077" s="73">
        <v>56.394568392909001</v>
      </c>
      <c r="AZ5077">
        <v>246</v>
      </c>
      <c r="BA5077">
        <v>1</v>
      </c>
      <c r="BB5077">
        <v>245</v>
      </c>
      <c r="BC5077">
        <v>0.93980265248391304</v>
      </c>
      <c r="BD5077">
        <v>1</v>
      </c>
      <c r="BE5077">
        <v>6.0197347516086699E-2</v>
      </c>
      <c r="BF5077">
        <v>65.673073405143995</v>
      </c>
      <c r="BG5077">
        <v>75.150833864558905</v>
      </c>
      <c r="BH5077">
        <v>56.394568392909001</v>
      </c>
      <c r="BI5077">
        <v>65.068139126014998</v>
      </c>
    </row>
    <row r="5078" spans="1:61" x14ac:dyDescent="0.25">
      <c r="A5078" s="10" t="str">
        <f>VLOOKUP(D5078,'Index-Relations'!E:F,2,FALSE)</f>
        <v>ESG</v>
      </c>
      <c r="B5078" t="s">
        <v>3450</v>
      </c>
      <c r="C5078" s="53" t="s">
        <v>2766</v>
      </c>
      <c r="D5078" s="59" t="s">
        <v>3112</v>
      </c>
      <c r="E5078" s="59" t="s">
        <v>8494</v>
      </c>
      <c r="F5078" t="s">
        <v>2735</v>
      </c>
      <c r="G5078" t="s">
        <v>1905</v>
      </c>
      <c r="H5078" t="s">
        <v>1907</v>
      </c>
      <c r="I5078" s="52">
        <v>45446</v>
      </c>
      <c r="J5078" t="s">
        <v>2457</v>
      </c>
      <c r="K5078">
        <v>269</v>
      </c>
      <c r="L5078" s="73">
        <v>66.021996120810002</v>
      </c>
      <c r="M5078">
        <v>269</v>
      </c>
      <c r="N5078">
        <v>1</v>
      </c>
      <c r="O5078" s="73">
        <v>74.959556593586001</v>
      </c>
      <c r="P5078">
        <v>269</v>
      </c>
      <c r="Q5078">
        <v>1</v>
      </c>
      <c r="R5078">
        <v>269</v>
      </c>
      <c r="S5078">
        <v>1</v>
      </c>
      <c r="T5078">
        <v>37.580846527919398</v>
      </c>
      <c r="U5078">
        <v>0.793290922084399</v>
      </c>
      <c r="V5078">
        <v>222</v>
      </c>
      <c r="W5078">
        <v>9.1465303391799396E-2</v>
      </c>
      <c r="X5078">
        <v>36</v>
      </c>
      <c r="Y5078">
        <v>269</v>
      </c>
      <c r="Z5078">
        <v>1</v>
      </c>
      <c r="AA5078">
        <v>38.754585512692401</v>
      </c>
      <c r="AB5078">
        <v>216</v>
      </c>
      <c r="AC5078">
        <v>0.91883017706724002</v>
      </c>
      <c r="AD5078">
        <v>53</v>
      </c>
      <c r="AE5078">
        <v>8.1169822932759594E-2</v>
      </c>
      <c r="AF5078">
        <v>0</v>
      </c>
      <c r="AG5078">
        <v>0</v>
      </c>
      <c r="AH5078">
        <v>3.74564209136902E-3</v>
      </c>
      <c r="AI5078">
        <v>10</v>
      </c>
      <c r="AJ5078" s="73">
        <v>65.431351229202903</v>
      </c>
      <c r="AK5078">
        <v>269</v>
      </c>
      <c r="AL5078">
        <v>1</v>
      </c>
      <c r="AM5078">
        <v>0</v>
      </c>
      <c r="AN5078">
        <v>0</v>
      </c>
      <c r="AO5078">
        <v>0</v>
      </c>
      <c r="AP5078">
        <v>0</v>
      </c>
      <c r="AQ5078">
        <v>269</v>
      </c>
      <c r="AR5078">
        <v>1</v>
      </c>
      <c r="AS5078">
        <v>0</v>
      </c>
      <c r="AT5078">
        <v>0</v>
      </c>
      <c r="AU5078">
        <v>0</v>
      </c>
      <c r="AV5078">
        <v>0</v>
      </c>
      <c r="AW5078">
        <v>269</v>
      </c>
      <c r="AX5078">
        <v>1</v>
      </c>
      <c r="AY5078" s="73">
        <v>56.933622805902999</v>
      </c>
      <c r="AZ5078">
        <v>269</v>
      </c>
      <c r="BA5078">
        <v>1</v>
      </c>
      <c r="BB5078">
        <v>268</v>
      </c>
      <c r="BC5078">
        <v>0.94428511783895397</v>
      </c>
      <c r="BD5078">
        <v>1</v>
      </c>
      <c r="BE5078">
        <v>5.5714882161045302E-2</v>
      </c>
      <c r="BF5078">
        <v>66.021996120810002</v>
      </c>
      <c r="BG5078">
        <v>74.959556593586001</v>
      </c>
      <c r="BH5078">
        <v>56.933622805902999</v>
      </c>
      <c r="BI5078">
        <v>65.431351229202903</v>
      </c>
    </row>
    <row r="5079" spans="1:61" x14ac:dyDescent="0.25">
      <c r="A5079" s="10" t="str">
        <f>VLOOKUP(D5079,'Index-Relations'!E:F,2,FALSE)</f>
        <v>ESG</v>
      </c>
      <c r="B5079" t="s">
        <v>3450</v>
      </c>
      <c r="C5079" s="53" t="s">
        <v>2767</v>
      </c>
      <c r="D5079" s="59" t="s">
        <v>3112</v>
      </c>
      <c r="E5079" s="59" t="s">
        <v>8495</v>
      </c>
      <c r="F5079" t="s">
        <v>2735</v>
      </c>
      <c r="G5079" t="s">
        <v>1905</v>
      </c>
      <c r="H5079" t="s">
        <v>1907</v>
      </c>
      <c r="I5079" s="52">
        <v>45413</v>
      </c>
      <c r="J5079" t="s">
        <v>2457</v>
      </c>
      <c r="K5079">
        <v>269</v>
      </c>
      <c r="L5079" s="73">
        <v>65.882227628431906</v>
      </c>
      <c r="M5079">
        <v>269</v>
      </c>
      <c r="N5079">
        <v>1</v>
      </c>
      <c r="O5079" s="73">
        <v>74.763278196320002</v>
      </c>
      <c r="P5079">
        <v>269</v>
      </c>
      <c r="Q5079">
        <v>1</v>
      </c>
      <c r="R5079">
        <v>269</v>
      </c>
      <c r="S5079">
        <v>0.999999999999999</v>
      </c>
      <c r="T5079">
        <v>37.742205623578997</v>
      </c>
      <c r="U5079">
        <v>0.74125001445301097</v>
      </c>
      <c r="V5079">
        <v>222</v>
      </c>
      <c r="W5079">
        <v>8.2710256364001797E-2</v>
      </c>
      <c r="X5079">
        <v>36</v>
      </c>
      <c r="Y5079">
        <v>269</v>
      </c>
      <c r="Z5079">
        <v>0.999999999999999</v>
      </c>
      <c r="AA5079">
        <v>40.044372917021803</v>
      </c>
      <c r="AB5079">
        <v>216</v>
      </c>
      <c r="AC5079">
        <v>0.91915245282875702</v>
      </c>
      <c r="AD5079">
        <v>53</v>
      </c>
      <c r="AE5079">
        <v>8.0847547171242096E-2</v>
      </c>
      <c r="AF5079">
        <v>0</v>
      </c>
      <c r="AG5079">
        <v>1.8041000000000001E-16</v>
      </c>
      <c r="AH5079">
        <v>3.18526481608039E-3</v>
      </c>
      <c r="AI5079">
        <v>10</v>
      </c>
      <c r="AJ5079" s="73">
        <v>65.279344954791995</v>
      </c>
      <c r="AK5079">
        <v>269</v>
      </c>
      <c r="AL5079">
        <v>1</v>
      </c>
      <c r="AM5079">
        <v>0</v>
      </c>
      <c r="AN5079">
        <v>0</v>
      </c>
      <c r="AO5079">
        <v>0</v>
      </c>
      <c r="AP5079">
        <v>0</v>
      </c>
      <c r="AQ5079">
        <v>269</v>
      </c>
      <c r="AR5079">
        <v>1</v>
      </c>
      <c r="AS5079">
        <v>0</v>
      </c>
      <c r="AT5079">
        <v>0</v>
      </c>
      <c r="AU5079">
        <v>0</v>
      </c>
      <c r="AV5079">
        <v>0</v>
      </c>
      <c r="AW5079">
        <v>269</v>
      </c>
      <c r="AX5079">
        <v>1</v>
      </c>
      <c r="AY5079" s="73">
        <v>56.724228904177899</v>
      </c>
      <c r="AZ5079">
        <v>269</v>
      </c>
      <c r="BA5079">
        <v>1</v>
      </c>
      <c r="BB5079">
        <v>268</v>
      </c>
      <c r="BC5079">
        <v>0.93953622840876705</v>
      </c>
      <c r="BD5079">
        <v>1</v>
      </c>
      <c r="BE5079">
        <v>6.0463771591232202E-2</v>
      </c>
      <c r="BF5079">
        <v>65.882227628431906</v>
      </c>
      <c r="BG5079">
        <v>74.763278196320002</v>
      </c>
      <c r="BH5079">
        <v>56.724228904177899</v>
      </c>
      <c r="BI5079">
        <v>65.279344954791995</v>
      </c>
    </row>
    <row r="5080" spans="1:61" x14ac:dyDescent="0.25">
      <c r="A5080" s="10" t="str">
        <f>VLOOKUP(D5080,'Index-Relations'!E:F,2,FALSE)</f>
        <v>ESG</v>
      </c>
      <c r="B5080" t="s">
        <v>3450</v>
      </c>
      <c r="C5080" s="53" t="s">
        <v>2768</v>
      </c>
      <c r="D5080" s="59" t="s">
        <v>3112</v>
      </c>
      <c r="E5080" s="59" t="s">
        <v>8496</v>
      </c>
      <c r="F5080" t="s">
        <v>2735</v>
      </c>
      <c r="G5080" t="s">
        <v>1905</v>
      </c>
      <c r="H5080" t="s">
        <v>1907</v>
      </c>
      <c r="I5080" s="52">
        <v>45383</v>
      </c>
      <c r="J5080" t="s">
        <v>2457</v>
      </c>
      <c r="K5080">
        <v>269</v>
      </c>
      <c r="L5080">
        <v>70.166154941656302</v>
      </c>
      <c r="M5080">
        <v>269</v>
      </c>
      <c r="N5080">
        <v>1</v>
      </c>
      <c r="O5080">
        <v>78.319766275725897</v>
      </c>
      <c r="P5080">
        <v>269</v>
      </c>
      <c r="Q5080">
        <v>1</v>
      </c>
      <c r="R5080">
        <v>269</v>
      </c>
      <c r="S5080">
        <v>1</v>
      </c>
      <c r="T5080">
        <v>37.650800326630403</v>
      </c>
      <c r="U5080">
        <v>0.74309835078971997</v>
      </c>
      <c r="V5080">
        <v>222</v>
      </c>
      <c r="W5080">
        <v>8.1692408304247802E-2</v>
      </c>
      <c r="X5080">
        <v>36</v>
      </c>
      <c r="Y5080">
        <v>269</v>
      </c>
      <c r="Z5080">
        <v>0.999999999999999</v>
      </c>
      <c r="AA5080">
        <v>38.584462687377197</v>
      </c>
      <c r="AB5080">
        <v>214</v>
      </c>
      <c r="AC5080">
        <v>0.91589340972519995</v>
      </c>
      <c r="AD5080">
        <v>55</v>
      </c>
      <c r="AE5080">
        <v>8.4106590274799803E-2</v>
      </c>
      <c r="AF5080">
        <v>0</v>
      </c>
      <c r="AG5080">
        <v>0</v>
      </c>
      <c r="AH5080">
        <v>3.17348587586863E-3</v>
      </c>
      <c r="AI5080">
        <v>10</v>
      </c>
      <c r="AJ5080">
        <v>68.948999326641299</v>
      </c>
      <c r="AK5080">
        <v>269</v>
      </c>
      <c r="AL5080">
        <v>1</v>
      </c>
      <c r="AM5080">
        <v>0</v>
      </c>
      <c r="AN5080">
        <v>0</v>
      </c>
      <c r="AO5080">
        <v>0</v>
      </c>
      <c r="AP5080">
        <v>0</v>
      </c>
      <c r="AQ5080">
        <v>269</v>
      </c>
      <c r="AR5080">
        <v>1</v>
      </c>
      <c r="AS5080">
        <v>0</v>
      </c>
      <c r="AT5080">
        <v>0</v>
      </c>
      <c r="AU5080">
        <v>0</v>
      </c>
      <c r="AV5080">
        <v>0</v>
      </c>
      <c r="AW5080">
        <v>269</v>
      </c>
      <c r="AX5080">
        <v>0.999999999999999</v>
      </c>
      <c r="AY5080">
        <v>60.097353737006202</v>
      </c>
      <c r="AZ5080">
        <v>269</v>
      </c>
      <c r="BA5080">
        <v>1</v>
      </c>
      <c r="BB5080">
        <v>268</v>
      </c>
      <c r="BC5080">
        <v>0.93794815293747102</v>
      </c>
      <c r="BD5080">
        <v>1</v>
      </c>
      <c r="BE5080">
        <v>6.2051847062528698E-2</v>
      </c>
      <c r="BF5080">
        <v>65.690850697542004</v>
      </c>
      <c r="BG5080">
        <v>74.665402914607995</v>
      </c>
      <c r="BH5080">
        <v>56.515997426211001</v>
      </c>
      <c r="BI5080">
        <v>64.969526610817894</v>
      </c>
    </row>
    <row r="5081" spans="1:61" x14ac:dyDescent="0.25">
      <c r="A5081" s="10" t="str">
        <f>VLOOKUP(D5081,'Index-Relations'!E:F,2,FALSE)</f>
        <v>ESG</v>
      </c>
      <c r="B5081" t="s">
        <v>3450</v>
      </c>
      <c r="C5081" s="53" t="s">
        <v>2769</v>
      </c>
      <c r="D5081" s="59" t="s">
        <v>3112</v>
      </c>
      <c r="E5081" s="59" t="s">
        <v>8497</v>
      </c>
      <c r="F5081" t="s">
        <v>2735</v>
      </c>
      <c r="G5081" t="s">
        <v>1905</v>
      </c>
      <c r="H5081" t="s">
        <v>1907</v>
      </c>
      <c r="I5081" s="52">
        <v>45352</v>
      </c>
      <c r="J5081" t="s">
        <v>2457</v>
      </c>
      <c r="K5081">
        <v>268</v>
      </c>
      <c r="L5081">
        <v>71.230034240494106</v>
      </c>
      <c r="M5081">
        <v>268</v>
      </c>
      <c r="N5081">
        <v>1</v>
      </c>
      <c r="O5081">
        <v>78.354291611627303</v>
      </c>
      <c r="P5081">
        <v>268</v>
      </c>
      <c r="Q5081">
        <v>1</v>
      </c>
      <c r="R5081">
        <v>267</v>
      </c>
      <c r="S5081">
        <v>0.99877425627150196</v>
      </c>
      <c r="T5081">
        <v>37.892203059367603</v>
      </c>
      <c r="U5081">
        <v>0.77911811844745205</v>
      </c>
      <c r="V5081">
        <v>218</v>
      </c>
      <c r="W5081">
        <v>4.8342585972860799E-2</v>
      </c>
      <c r="X5081">
        <v>29</v>
      </c>
      <c r="Y5081">
        <v>267</v>
      </c>
      <c r="Z5081">
        <v>0.99877425627150196</v>
      </c>
      <c r="AA5081">
        <v>36.200395011107702</v>
      </c>
      <c r="AB5081">
        <v>213</v>
      </c>
      <c r="AC5081">
        <v>0.91712021957275802</v>
      </c>
      <c r="AD5081">
        <v>54</v>
      </c>
      <c r="AE5081">
        <v>8.1654036698743507E-2</v>
      </c>
      <c r="AF5081">
        <v>1</v>
      </c>
      <c r="AG5081">
        <v>1.2257437284979801E-3</v>
      </c>
      <c r="AH5081">
        <v>2.6089417260250301E-3</v>
      </c>
      <c r="AI5081">
        <v>7</v>
      </c>
      <c r="AJ5081">
        <v>69.630405156120602</v>
      </c>
      <c r="AK5081">
        <v>268</v>
      </c>
      <c r="AL5081">
        <v>1</v>
      </c>
      <c r="AM5081">
        <v>0</v>
      </c>
      <c r="AN5081">
        <v>0</v>
      </c>
      <c r="AO5081">
        <v>0</v>
      </c>
      <c r="AP5081">
        <v>0</v>
      </c>
      <c r="AQ5081">
        <v>268</v>
      </c>
      <c r="AR5081">
        <v>1</v>
      </c>
      <c r="AS5081">
        <v>0</v>
      </c>
      <c r="AT5081">
        <v>0</v>
      </c>
      <c r="AU5081">
        <v>0</v>
      </c>
      <c r="AV5081">
        <v>0</v>
      </c>
      <c r="AW5081">
        <v>268</v>
      </c>
      <c r="AX5081">
        <v>0.999999999999999</v>
      </c>
      <c r="AY5081">
        <v>62.540396750055997</v>
      </c>
      <c r="AZ5081">
        <v>268</v>
      </c>
      <c r="BA5081">
        <v>1</v>
      </c>
      <c r="BB5081">
        <v>267</v>
      </c>
      <c r="BC5081">
        <v>0.93485682450278795</v>
      </c>
      <c r="BD5081">
        <v>1</v>
      </c>
      <c r="BE5081">
        <v>6.5143175497211103E-2</v>
      </c>
      <c r="BF5081">
        <v>66.704119516156993</v>
      </c>
      <c r="BG5081">
        <v>74.657013846759</v>
      </c>
      <c r="BH5081">
        <v>58.463491800713001</v>
      </c>
      <c r="BI5081">
        <v>65.583857225499997</v>
      </c>
    </row>
    <row r="5082" spans="1:61" x14ac:dyDescent="0.25">
      <c r="A5082" s="10" t="str">
        <f>VLOOKUP(D5082,'Index-Relations'!E:F,2,FALSE)</f>
        <v>ESG</v>
      </c>
      <c r="B5082" t="s">
        <v>3450</v>
      </c>
      <c r="C5082" s="53" t="s">
        <v>2770</v>
      </c>
      <c r="D5082" s="59" t="s">
        <v>3112</v>
      </c>
      <c r="E5082" s="59" t="s">
        <v>8498</v>
      </c>
      <c r="F5082" t="s">
        <v>2735</v>
      </c>
      <c r="G5082" t="s">
        <v>1905</v>
      </c>
      <c r="H5082" t="s">
        <v>1907</v>
      </c>
      <c r="I5082" s="52">
        <v>45323</v>
      </c>
      <c r="J5082" t="s">
        <v>2457</v>
      </c>
      <c r="K5082">
        <v>268</v>
      </c>
      <c r="L5082">
        <v>70.665396654582295</v>
      </c>
      <c r="M5082">
        <v>268</v>
      </c>
      <c r="N5082">
        <v>1</v>
      </c>
      <c r="O5082">
        <v>77.029923968104796</v>
      </c>
      <c r="P5082">
        <v>268</v>
      </c>
      <c r="Q5082">
        <v>1</v>
      </c>
      <c r="R5082">
        <v>267</v>
      </c>
      <c r="S5082">
        <v>0.99884563072384502</v>
      </c>
      <c r="T5082">
        <v>38.0691674071848</v>
      </c>
      <c r="U5082">
        <v>0.77122694279837201</v>
      </c>
      <c r="V5082">
        <v>218</v>
      </c>
      <c r="W5082">
        <v>5.0594023446185701E-2</v>
      </c>
      <c r="X5082">
        <v>27</v>
      </c>
      <c r="Y5082">
        <v>267</v>
      </c>
      <c r="Z5082">
        <v>0.99884563072384502</v>
      </c>
      <c r="AA5082">
        <v>37.332543572177698</v>
      </c>
      <c r="AB5082">
        <v>212</v>
      </c>
      <c r="AC5082">
        <v>0.91403283722488704</v>
      </c>
      <c r="AD5082">
        <v>55</v>
      </c>
      <c r="AE5082">
        <v>8.4812793498958303E-2</v>
      </c>
      <c r="AF5082">
        <v>1</v>
      </c>
      <c r="AG5082">
        <v>1.1543692761542101E-3</v>
      </c>
      <c r="AH5082">
        <v>2.7940667620119002E-3</v>
      </c>
      <c r="AI5082">
        <v>7</v>
      </c>
      <c r="AJ5082">
        <v>69.863599316090898</v>
      </c>
      <c r="AK5082">
        <v>268</v>
      </c>
      <c r="AL5082">
        <v>1</v>
      </c>
      <c r="AM5082">
        <v>0</v>
      </c>
      <c r="AN5082">
        <v>0</v>
      </c>
      <c r="AO5082">
        <v>0</v>
      </c>
      <c r="AP5082">
        <v>0</v>
      </c>
      <c r="AQ5082">
        <v>268</v>
      </c>
      <c r="AR5082">
        <v>1</v>
      </c>
      <c r="AS5082">
        <v>0</v>
      </c>
      <c r="AT5082">
        <v>0</v>
      </c>
      <c r="AU5082">
        <v>0</v>
      </c>
      <c r="AV5082">
        <v>0</v>
      </c>
      <c r="AW5082">
        <v>268</v>
      </c>
      <c r="AX5082">
        <v>1</v>
      </c>
      <c r="AY5082">
        <v>62.253101249112703</v>
      </c>
      <c r="AZ5082">
        <v>268</v>
      </c>
      <c r="BA5082">
        <v>1</v>
      </c>
      <c r="BB5082">
        <v>267</v>
      </c>
      <c r="BC5082">
        <v>0.94308459379504705</v>
      </c>
      <c r="BD5082">
        <v>1</v>
      </c>
      <c r="BE5082">
        <v>5.6915406204952702E-2</v>
      </c>
      <c r="BF5082">
        <v>66.071442125298901</v>
      </c>
      <c r="BG5082">
        <v>73.021202331921998</v>
      </c>
      <c r="BH5082">
        <v>58.263793099813903</v>
      </c>
      <c r="BI5082">
        <v>65.759771981860993</v>
      </c>
    </row>
    <row r="5083" spans="1:61" x14ac:dyDescent="0.25">
      <c r="A5083" s="10" t="str">
        <f>VLOOKUP(D5083,'Index-Relations'!E:F,2,FALSE)</f>
        <v>ESG</v>
      </c>
      <c r="B5083" t="s">
        <v>3450</v>
      </c>
      <c r="C5083" s="53" t="s">
        <v>2760</v>
      </c>
      <c r="D5083" s="59" t="s">
        <v>3113</v>
      </c>
      <c r="E5083" s="59" t="s">
        <v>8499</v>
      </c>
      <c r="F5083" t="s">
        <v>2705</v>
      </c>
      <c r="G5083" t="s">
        <v>1909</v>
      </c>
      <c r="H5083" t="s">
        <v>1911</v>
      </c>
      <c r="I5083" s="52">
        <v>45663</v>
      </c>
      <c r="J5083" t="s">
        <v>2457</v>
      </c>
      <c r="K5083">
        <v>176</v>
      </c>
      <c r="L5083" s="73">
        <v>69.178167481602898</v>
      </c>
      <c r="M5083">
        <v>176</v>
      </c>
      <c r="N5083">
        <v>1</v>
      </c>
      <c r="O5083" s="73">
        <v>77.840971251249002</v>
      </c>
      <c r="P5083">
        <v>176</v>
      </c>
      <c r="Q5083">
        <v>1</v>
      </c>
      <c r="R5083">
        <v>176</v>
      </c>
      <c r="S5083">
        <v>0.999999999999999</v>
      </c>
      <c r="T5083">
        <v>35.379296660148697</v>
      </c>
      <c r="U5083">
        <v>0.79746092388369805</v>
      </c>
      <c r="V5083">
        <v>155</v>
      </c>
      <c r="W5083">
        <v>3.7131648221363701E-2</v>
      </c>
      <c r="X5083">
        <v>15</v>
      </c>
      <c r="Y5083">
        <v>176</v>
      </c>
      <c r="Z5083">
        <v>0.999999999999999</v>
      </c>
      <c r="AA5083">
        <v>20.927685538992101</v>
      </c>
      <c r="AB5083">
        <v>152</v>
      </c>
      <c r="AC5083">
        <v>0.93881696852983398</v>
      </c>
      <c r="AD5083">
        <v>24</v>
      </c>
      <c r="AE5083">
        <v>6.1183031470164698E-2</v>
      </c>
      <c r="AF5083">
        <v>0</v>
      </c>
      <c r="AG5083">
        <v>4.5102999999999996E-16</v>
      </c>
      <c r="AH5083">
        <v>5.3619490543638402E-3</v>
      </c>
      <c r="AI5083">
        <v>6</v>
      </c>
      <c r="AJ5083" s="73">
        <v>68.085904617569994</v>
      </c>
      <c r="AK5083">
        <v>176</v>
      </c>
      <c r="AL5083">
        <v>1</v>
      </c>
      <c r="AM5083">
        <v>0</v>
      </c>
      <c r="AN5083">
        <v>0</v>
      </c>
      <c r="AO5083">
        <v>0</v>
      </c>
      <c r="AP5083">
        <v>0</v>
      </c>
      <c r="AQ5083">
        <v>176</v>
      </c>
      <c r="AR5083">
        <v>0.999999999999999</v>
      </c>
      <c r="AS5083">
        <v>0</v>
      </c>
      <c r="AT5083">
        <v>0</v>
      </c>
      <c r="AU5083">
        <v>0</v>
      </c>
      <c r="AV5083">
        <v>0</v>
      </c>
      <c r="AW5083">
        <v>176</v>
      </c>
      <c r="AX5083">
        <v>0.999999999999999</v>
      </c>
      <c r="AY5083" s="73">
        <v>60.914597705790001</v>
      </c>
      <c r="AZ5083">
        <v>176</v>
      </c>
      <c r="BA5083">
        <v>1</v>
      </c>
      <c r="BB5083">
        <v>175</v>
      </c>
      <c r="BC5083">
        <v>0.95091307118960899</v>
      </c>
      <c r="BD5083">
        <v>1</v>
      </c>
      <c r="BE5083">
        <v>4.9086928810390298E-2</v>
      </c>
      <c r="BF5083">
        <v>69.178167481602898</v>
      </c>
      <c r="BG5083">
        <v>77.840971251249002</v>
      </c>
      <c r="BH5083">
        <v>60.914597705790001</v>
      </c>
      <c r="BI5083">
        <v>68.085904617569994</v>
      </c>
    </row>
    <row r="5084" spans="1:61" x14ac:dyDescent="0.25">
      <c r="A5084" s="10" t="str">
        <f>VLOOKUP(D5084,'Index-Relations'!E:F,2,FALSE)</f>
        <v>ESG</v>
      </c>
      <c r="B5084" t="s">
        <v>3450</v>
      </c>
      <c r="C5084" s="53" t="s">
        <v>2761</v>
      </c>
      <c r="D5084" s="59" t="s">
        <v>3113</v>
      </c>
      <c r="E5084" s="59" t="s">
        <v>8500</v>
      </c>
      <c r="F5084" t="s">
        <v>2705</v>
      </c>
      <c r="G5084" t="s">
        <v>1909</v>
      </c>
      <c r="H5084" t="s">
        <v>1911</v>
      </c>
      <c r="I5084" s="52">
        <v>45628</v>
      </c>
      <c r="J5084" t="s">
        <v>2457</v>
      </c>
      <c r="K5084">
        <v>168</v>
      </c>
      <c r="L5084" s="73">
        <v>69.232889660083998</v>
      </c>
      <c r="M5084">
        <v>168</v>
      </c>
      <c r="N5084">
        <v>1</v>
      </c>
      <c r="O5084" s="73">
        <v>78.049621754716</v>
      </c>
      <c r="P5084">
        <v>168</v>
      </c>
      <c r="Q5084">
        <v>1</v>
      </c>
      <c r="R5084">
        <v>168</v>
      </c>
      <c r="S5084">
        <v>1</v>
      </c>
      <c r="T5084">
        <v>34.9863158539344</v>
      </c>
      <c r="U5084">
        <v>0.78813849320954699</v>
      </c>
      <c r="V5084">
        <v>147</v>
      </c>
      <c r="W5084">
        <v>3.6550080590616402E-2</v>
      </c>
      <c r="X5084">
        <v>15</v>
      </c>
      <c r="Y5084">
        <v>168</v>
      </c>
      <c r="Z5084">
        <v>1</v>
      </c>
      <c r="AA5084">
        <v>19.850445946446499</v>
      </c>
      <c r="AB5084">
        <v>149</v>
      </c>
      <c r="AC5084">
        <v>0.93964036005708595</v>
      </c>
      <c r="AD5084">
        <v>19</v>
      </c>
      <c r="AE5084">
        <v>6.0359639942913601E-2</v>
      </c>
      <c r="AF5084">
        <v>0</v>
      </c>
      <c r="AG5084">
        <v>0</v>
      </c>
      <c r="AH5084">
        <v>4.7990008784629503E-3</v>
      </c>
      <c r="AI5084">
        <v>6</v>
      </c>
      <c r="AJ5084" s="73">
        <v>68.056864882533006</v>
      </c>
      <c r="AK5084">
        <v>168</v>
      </c>
      <c r="AL5084">
        <v>1</v>
      </c>
      <c r="AM5084">
        <v>0</v>
      </c>
      <c r="AN5084">
        <v>0</v>
      </c>
      <c r="AO5084">
        <v>0</v>
      </c>
      <c r="AP5084">
        <v>0</v>
      </c>
      <c r="AQ5084">
        <v>168</v>
      </c>
      <c r="AR5084">
        <v>1</v>
      </c>
      <c r="AS5084">
        <v>0</v>
      </c>
      <c r="AT5084">
        <v>0</v>
      </c>
      <c r="AU5084">
        <v>0</v>
      </c>
      <c r="AV5084">
        <v>0</v>
      </c>
      <c r="AW5084">
        <v>168</v>
      </c>
      <c r="AX5084">
        <v>1</v>
      </c>
      <c r="AY5084" s="73">
        <v>61.094610179691003</v>
      </c>
      <c r="AZ5084">
        <v>168</v>
      </c>
      <c r="BA5084">
        <v>1</v>
      </c>
      <c r="BB5084">
        <v>167</v>
      </c>
      <c r="BC5084">
        <v>0.95528945047463998</v>
      </c>
      <c r="BD5084">
        <v>1</v>
      </c>
      <c r="BE5084">
        <v>4.4710549525359002E-2</v>
      </c>
      <c r="BF5084">
        <v>69.232889660083998</v>
      </c>
      <c r="BG5084">
        <v>78.049621754716</v>
      </c>
      <c r="BH5084">
        <v>61.094610179691003</v>
      </c>
      <c r="BI5084">
        <v>68.056864882533006</v>
      </c>
    </row>
    <row r="5085" spans="1:61" x14ac:dyDescent="0.25">
      <c r="A5085" s="10" t="str">
        <f>VLOOKUP(D5085,'Index-Relations'!E:F,2,FALSE)</f>
        <v>ESG</v>
      </c>
      <c r="B5085" t="s">
        <v>3450</v>
      </c>
      <c r="C5085" s="53" t="s">
        <v>2762</v>
      </c>
      <c r="D5085" s="59" t="s">
        <v>3113</v>
      </c>
      <c r="E5085" s="59" t="s">
        <v>8501</v>
      </c>
      <c r="F5085" t="s">
        <v>2705</v>
      </c>
      <c r="G5085" t="s">
        <v>1909</v>
      </c>
      <c r="H5085" t="s">
        <v>1911</v>
      </c>
      <c r="I5085" s="52">
        <v>45597</v>
      </c>
      <c r="J5085" t="s">
        <v>2457</v>
      </c>
      <c r="K5085">
        <v>169</v>
      </c>
      <c r="L5085" s="73">
        <v>69.194146205590897</v>
      </c>
      <c r="M5085">
        <v>169</v>
      </c>
      <c r="N5085">
        <v>1</v>
      </c>
      <c r="O5085" s="73">
        <v>77.706246303241997</v>
      </c>
      <c r="P5085">
        <v>169</v>
      </c>
      <c r="Q5085">
        <v>1</v>
      </c>
      <c r="R5085">
        <v>169</v>
      </c>
      <c r="S5085">
        <v>1</v>
      </c>
      <c r="T5085">
        <v>35.533963085790099</v>
      </c>
      <c r="U5085">
        <v>0.78933459229871406</v>
      </c>
      <c r="V5085">
        <v>147</v>
      </c>
      <c r="W5085">
        <v>3.7487143633501002E-2</v>
      </c>
      <c r="X5085">
        <v>16</v>
      </c>
      <c r="Y5085">
        <v>169</v>
      </c>
      <c r="Z5085">
        <v>0.999999999999999</v>
      </c>
      <c r="AA5085">
        <v>20.204337205164101</v>
      </c>
      <c r="AB5085">
        <v>150</v>
      </c>
      <c r="AC5085">
        <v>0.93809125468737098</v>
      </c>
      <c r="AD5085">
        <v>19</v>
      </c>
      <c r="AE5085">
        <v>6.1908745312628299E-2</v>
      </c>
      <c r="AF5085">
        <v>0</v>
      </c>
      <c r="AG5085">
        <v>6.94E-18</v>
      </c>
      <c r="AH5085">
        <v>5.0683042603135199E-3</v>
      </c>
      <c r="AI5085">
        <v>6</v>
      </c>
      <c r="AJ5085" s="73">
        <v>68.008745594058894</v>
      </c>
      <c r="AK5085">
        <v>169</v>
      </c>
      <c r="AL5085">
        <v>1</v>
      </c>
      <c r="AM5085">
        <v>0</v>
      </c>
      <c r="AN5085">
        <v>0</v>
      </c>
      <c r="AO5085">
        <v>0</v>
      </c>
      <c r="AP5085">
        <v>0</v>
      </c>
      <c r="AQ5085">
        <v>169</v>
      </c>
      <c r="AR5085">
        <v>1</v>
      </c>
      <c r="AS5085">
        <v>0</v>
      </c>
      <c r="AT5085">
        <v>0</v>
      </c>
      <c r="AU5085">
        <v>0</v>
      </c>
      <c r="AV5085">
        <v>0</v>
      </c>
      <c r="AW5085">
        <v>169</v>
      </c>
      <c r="AX5085">
        <v>1</v>
      </c>
      <c r="AY5085" s="73">
        <v>61.129857245637901</v>
      </c>
      <c r="AZ5085">
        <v>169</v>
      </c>
      <c r="BA5085">
        <v>1</v>
      </c>
      <c r="BB5085">
        <v>168</v>
      </c>
      <c r="BC5085">
        <v>0.952906240526875</v>
      </c>
      <c r="BD5085">
        <v>1</v>
      </c>
      <c r="BE5085">
        <v>4.7093759473124802E-2</v>
      </c>
      <c r="BF5085">
        <v>69.194146205590897</v>
      </c>
      <c r="BG5085">
        <v>77.706246303241997</v>
      </c>
      <c r="BH5085">
        <v>61.129857245637901</v>
      </c>
      <c r="BI5085">
        <v>68.008745594058894</v>
      </c>
    </row>
    <row r="5086" spans="1:61" x14ac:dyDescent="0.25">
      <c r="A5086" s="10" t="str">
        <f>VLOOKUP(D5086,'Index-Relations'!E:F,2,FALSE)</f>
        <v>ESG</v>
      </c>
      <c r="B5086" t="s">
        <v>3450</v>
      </c>
      <c r="C5086" s="53" t="s">
        <v>2763</v>
      </c>
      <c r="D5086" s="59" t="s">
        <v>3113</v>
      </c>
      <c r="E5086" s="59" t="s">
        <v>8502</v>
      </c>
      <c r="F5086" t="s">
        <v>2705</v>
      </c>
      <c r="G5086" t="s">
        <v>1909</v>
      </c>
      <c r="H5086" t="s">
        <v>1911</v>
      </c>
      <c r="I5086" s="52">
        <v>45566</v>
      </c>
      <c r="J5086" t="s">
        <v>2457</v>
      </c>
      <c r="K5086">
        <v>169</v>
      </c>
      <c r="L5086" s="73">
        <v>69.058801054843997</v>
      </c>
      <c r="M5086">
        <v>169</v>
      </c>
      <c r="N5086">
        <v>1</v>
      </c>
      <c r="O5086" s="73">
        <v>77.359515858194897</v>
      </c>
      <c r="P5086">
        <v>169</v>
      </c>
      <c r="Q5086">
        <v>1</v>
      </c>
      <c r="R5086">
        <v>169</v>
      </c>
      <c r="S5086">
        <v>0.999999999999999</v>
      </c>
      <c r="T5086">
        <v>35.681672707062603</v>
      </c>
      <c r="U5086">
        <v>0.79017721237605998</v>
      </c>
      <c r="V5086">
        <v>146</v>
      </c>
      <c r="W5086">
        <v>3.7404226727512903E-2</v>
      </c>
      <c r="X5086">
        <v>16</v>
      </c>
      <c r="Y5086">
        <v>169</v>
      </c>
      <c r="Z5086">
        <v>1</v>
      </c>
      <c r="AA5086">
        <v>19.794766888272601</v>
      </c>
      <c r="AB5086">
        <v>149</v>
      </c>
      <c r="AC5086">
        <v>0.93550205727685098</v>
      </c>
      <c r="AD5086">
        <v>20</v>
      </c>
      <c r="AE5086">
        <v>6.4497942723148599E-2</v>
      </c>
      <c r="AF5086">
        <v>0</v>
      </c>
      <c r="AG5086">
        <v>8.3269999999999995E-17</v>
      </c>
      <c r="AH5086">
        <v>4.8647083343919999E-3</v>
      </c>
      <c r="AI5086">
        <v>5</v>
      </c>
      <c r="AJ5086" s="73">
        <v>67.936143638429996</v>
      </c>
      <c r="AK5086">
        <v>169</v>
      </c>
      <c r="AL5086">
        <v>1</v>
      </c>
      <c r="AM5086">
        <v>0</v>
      </c>
      <c r="AN5086">
        <v>0</v>
      </c>
      <c r="AO5086">
        <v>0</v>
      </c>
      <c r="AP5086">
        <v>0</v>
      </c>
      <c r="AQ5086">
        <v>169</v>
      </c>
      <c r="AR5086">
        <v>0.999999999999999</v>
      </c>
      <c r="AS5086">
        <v>0</v>
      </c>
      <c r="AT5086">
        <v>0</v>
      </c>
      <c r="AU5086">
        <v>0</v>
      </c>
      <c r="AV5086">
        <v>0</v>
      </c>
      <c r="AW5086">
        <v>169</v>
      </c>
      <c r="AX5086">
        <v>0.999999999999999</v>
      </c>
      <c r="AY5086" s="73">
        <v>61.094519650845001</v>
      </c>
      <c r="AZ5086">
        <v>169</v>
      </c>
      <c r="BA5086">
        <v>1</v>
      </c>
      <c r="BB5086">
        <v>168</v>
      </c>
      <c r="BC5086">
        <v>0.953989425012718</v>
      </c>
      <c r="BD5086">
        <v>1</v>
      </c>
      <c r="BE5086">
        <v>4.6010574987281602E-2</v>
      </c>
      <c r="BF5086">
        <v>69.058801054843997</v>
      </c>
      <c r="BG5086">
        <v>77.359515858194897</v>
      </c>
      <c r="BH5086">
        <v>61.094519650845001</v>
      </c>
      <c r="BI5086">
        <v>67.936143638429996</v>
      </c>
    </row>
    <row r="5087" spans="1:61" x14ac:dyDescent="0.25">
      <c r="A5087" s="10" t="str">
        <f>VLOOKUP(D5087,'Index-Relations'!E:F,2,FALSE)</f>
        <v>ESG</v>
      </c>
      <c r="B5087" t="s">
        <v>3450</v>
      </c>
      <c r="C5087" s="53" t="s">
        <v>2764</v>
      </c>
      <c r="D5087" s="59" t="s">
        <v>3113</v>
      </c>
      <c r="E5087" s="59" t="s">
        <v>8503</v>
      </c>
      <c r="F5087" t="s">
        <v>2705</v>
      </c>
      <c r="G5087" t="s">
        <v>1909</v>
      </c>
      <c r="H5087" t="s">
        <v>1911</v>
      </c>
      <c r="I5087" s="52">
        <v>45537</v>
      </c>
      <c r="J5087" t="s">
        <v>2457</v>
      </c>
      <c r="K5087">
        <v>184</v>
      </c>
      <c r="L5087" s="73">
        <v>69.104094296743895</v>
      </c>
      <c r="M5087">
        <v>184</v>
      </c>
      <c r="N5087">
        <v>1</v>
      </c>
      <c r="O5087" s="73">
        <v>77.530231215040004</v>
      </c>
      <c r="P5087">
        <v>184</v>
      </c>
      <c r="Q5087">
        <v>1</v>
      </c>
      <c r="R5087">
        <v>184</v>
      </c>
      <c r="S5087">
        <v>1</v>
      </c>
      <c r="T5087">
        <v>35.902525631375902</v>
      </c>
      <c r="U5087">
        <v>0.825350282291332</v>
      </c>
      <c r="V5087">
        <v>162</v>
      </c>
      <c r="W5087">
        <v>4.4586336253291697E-2</v>
      </c>
      <c r="X5087">
        <v>22</v>
      </c>
      <c r="Y5087">
        <v>184</v>
      </c>
      <c r="Z5087">
        <v>0.999999999999999</v>
      </c>
      <c r="AA5087">
        <v>20.674539658702699</v>
      </c>
      <c r="AB5087">
        <v>162</v>
      </c>
      <c r="AC5087">
        <v>0.99804849888234803</v>
      </c>
      <c r="AD5087">
        <v>28</v>
      </c>
      <c r="AE5087">
        <v>6.9632322946722294E-2</v>
      </c>
      <c r="AF5087">
        <v>-6</v>
      </c>
      <c r="AG5087">
        <v>0</v>
      </c>
      <c r="AH5087">
        <v>4.2247792656456996E-3</v>
      </c>
      <c r="AI5087">
        <v>4</v>
      </c>
      <c r="AJ5087" s="73">
        <v>68.369777544640996</v>
      </c>
      <c r="AK5087">
        <v>184</v>
      </c>
      <c r="AL5087">
        <v>1</v>
      </c>
      <c r="AM5087">
        <v>0</v>
      </c>
      <c r="AN5087">
        <v>0</v>
      </c>
      <c r="AO5087">
        <v>0</v>
      </c>
      <c r="AP5087">
        <v>0</v>
      </c>
      <c r="AQ5087">
        <v>184</v>
      </c>
      <c r="AR5087">
        <v>1</v>
      </c>
      <c r="AS5087">
        <v>0</v>
      </c>
      <c r="AT5087">
        <v>0</v>
      </c>
      <c r="AU5087">
        <v>0</v>
      </c>
      <c r="AV5087">
        <v>0</v>
      </c>
      <c r="AW5087">
        <v>184</v>
      </c>
      <c r="AX5087">
        <v>1</v>
      </c>
      <c r="AY5087" s="73">
        <v>60.559150215421901</v>
      </c>
      <c r="AZ5087">
        <v>184</v>
      </c>
      <c r="BA5087">
        <v>1</v>
      </c>
      <c r="BB5087">
        <v>183</v>
      </c>
      <c r="BC5087">
        <v>0.94825177206446098</v>
      </c>
      <c r="BD5087">
        <v>1</v>
      </c>
      <c r="BE5087">
        <v>5.1748227935538703E-2</v>
      </c>
      <c r="BF5087">
        <v>69.104094296743895</v>
      </c>
      <c r="BG5087">
        <v>77.530231215040004</v>
      </c>
      <c r="BH5087">
        <v>60.559150215421901</v>
      </c>
      <c r="BI5087">
        <v>68.369777544640996</v>
      </c>
    </row>
    <row r="5088" spans="1:61" x14ac:dyDescent="0.25">
      <c r="A5088" s="10" t="str">
        <f>VLOOKUP(D5088,'Index-Relations'!E:F,2,FALSE)</f>
        <v>ESG</v>
      </c>
      <c r="B5088" t="s">
        <v>3450</v>
      </c>
      <c r="C5088" s="53" t="s">
        <v>3350</v>
      </c>
      <c r="D5088" s="59" t="s">
        <v>3113</v>
      </c>
      <c r="E5088" s="59" t="s">
        <v>8504</v>
      </c>
      <c r="F5088" t="s">
        <v>2705</v>
      </c>
      <c r="G5088" t="s">
        <v>1909</v>
      </c>
      <c r="H5088" t="s">
        <v>1911</v>
      </c>
      <c r="I5088" s="52">
        <v>45505</v>
      </c>
      <c r="J5088" t="s">
        <v>2457</v>
      </c>
      <c r="K5088">
        <v>184</v>
      </c>
      <c r="L5088" s="73">
        <v>68.682369176746903</v>
      </c>
      <c r="M5088">
        <v>184</v>
      </c>
      <c r="N5088">
        <v>1</v>
      </c>
      <c r="O5088" s="73">
        <v>77.381873226941906</v>
      </c>
      <c r="P5088">
        <v>184</v>
      </c>
      <c r="Q5088">
        <v>1</v>
      </c>
      <c r="R5088">
        <v>184</v>
      </c>
      <c r="S5088">
        <v>0.999999999999999</v>
      </c>
      <c r="T5088">
        <v>35.795923290555002</v>
      </c>
      <c r="U5088">
        <v>0.80205194564266902</v>
      </c>
      <c r="V5088">
        <v>162</v>
      </c>
      <c r="W5088">
        <v>4.8946471071789899E-2</v>
      </c>
      <c r="X5088">
        <v>22</v>
      </c>
      <c r="Y5088">
        <v>184</v>
      </c>
      <c r="Z5088">
        <v>1</v>
      </c>
      <c r="AA5088">
        <v>21.318952271621399</v>
      </c>
      <c r="AB5088">
        <v>158</v>
      </c>
      <c r="AC5088">
        <v>0.93597111017586898</v>
      </c>
      <c r="AD5088">
        <v>26</v>
      </c>
      <c r="AE5088">
        <v>6.4028889824130297E-2</v>
      </c>
      <c r="AF5088">
        <v>0</v>
      </c>
      <c r="AG5088">
        <v>0</v>
      </c>
      <c r="AH5088">
        <v>5.0786624691568803E-3</v>
      </c>
      <c r="AI5088">
        <v>4</v>
      </c>
      <c r="AJ5088" s="73">
        <v>67.8799690414249</v>
      </c>
      <c r="AK5088">
        <v>184</v>
      </c>
      <c r="AL5088">
        <v>1</v>
      </c>
      <c r="AM5088">
        <v>0</v>
      </c>
      <c r="AN5088">
        <v>0</v>
      </c>
      <c r="AO5088">
        <v>0</v>
      </c>
      <c r="AP5088">
        <v>0</v>
      </c>
      <c r="AQ5088">
        <v>184</v>
      </c>
      <c r="AR5088">
        <v>1</v>
      </c>
      <c r="AS5088">
        <v>0</v>
      </c>
      <c r="AT5088">
        <v>0</v>
      </c>
      <c r="AU5088">
        <v>0</v>
      </c>
      <c r="AV5088">
        <v>0</v>
      </c>
      <c r="AW5088">
        <v>184</v>
      </c>
      <c r="AX5088">
        <v>0.999999999999999</v>
      </c>
      <c r="AY5088" s="73">
        <v>60.136043957201998</v>
      </c>
      <c r="AZ5088">
        <v>184</v>
      </c>
      <c r="BA5088">
        <v>1</v>
      </c>
      <c r="BB5088">
        <v>183</v>
      </c>
      <c r="BC5088">
        <v>0.94597120818232505</v>
      </c>
      <c r="BD5088">
        <v>1</v>
      </c>
      <c r="BE5088">
        <v>5.4028791817674601E-2</v>
      </c>
      <c r="BF5088">
        <v>68.682369176746903</v>
      </c>
      <c r="BG5088">
        <v>77.381873226941906</v>
      </c>
      <c r="BH5088">
        <v>60.136043957201998</v>
      </c>
      <c r="BI5088">
        <v>67.8799690414249</v>
      </c>
    </row>
    <row r="5089" spans="1:61" x14ac:dyDescent="0.25">
      <c r="A5089" s="10" t="str">
        <f>VLOOKUP(D5089,'Index-Relations'!E:F,2,FALSE)</f>
        <v>ESG</v>
      </c>
      <c r="B5089" t="s">
        <v>3450</v>
      </c>
      <c r="C5089" s="53" t="s">
        <v>2765</v>
      </c>
      <c r="D5089" s="59" t="s">
        <v>3113</v>
      </c>
      <c r="E5089" s="59" t="s">
        <v>8505</v>
      </c>
      <c r="F5089" t="s">
        <v>2705</v>
      </c>
      <c r="G5089" t="s">
        <v>1909</v>
      </c>
      <c r="H5089" t="s">
        <v>1911</v>
      </c>
      <c r="I5089" s="52">
        <v>45474</v>
      </c>
      <c r="J5089" t="s">
        <v>2457</v>
      </c>
      <c r="K5089">
        <v>184</v>
      </c>
      <c r="L5089" s="73">
        <v>68.746981180513998</v>
      </c>
      <c r="M5089">
        <v>184</v>
      </c>
      <c r="N5089">
        <v>1</v>
      </c>
      <c r="O5089" s="73">
        <v>77.559682494807006</v>
      </c>
      <c r="P5089">
        <v>184</v>
      </c>
      <c r="Q5089">
        <v>1</v>
      </c>
      <c r="R5089">
        <v>184</v>
      </c>
      <c r="S5089">
        <v>0.999999999999999</v>
      </c>
      <c r="T5089">
        <v>35.718105586399403</v>
      </c>
      <c r="U5089">
        <v>0.79594888815784504</v>
      </c>
      <c r="V5089">
        <v>161</v>
      </c>
      <c r="W5089">
        <v>4.6215836747146702E-2</v>
      </c>
      <c r="X5089">
        <v>23</v>
      </c>
      <c r="Y5089">
        <v>184</v>
      </c>
      <c r="Z5089">
        <v>1</v>
      </c>
      <c r="AA5089">
        <v>23.070376310592302</v>
      </c>
      <c r="AB5089">
        <v>157</v>
      </c>
      <c r="AC5089">
        <v>0.94202333709166597</v>
      </c>
      <c r="AD5089">
        <v>27</v>
      </c>
      <c r="AE5089">
        <v>5.7976662908332997E-2</v>
      </c>
      <c r="AF5089">
        <v>0</v>
      </c>
      <c r="AG5089">
        <v>2.8449000000000001E-16</v>
      </c>
      <c r="AH5089">
        <v>4.10271395641319E-3</v>
      </c>
      <c r="AI5089">
        <v>4</v>
      </c>
      <c r="AJ5089" s="73">
        <v>67.908151529544995</v>
      </c>
      <c r="AK5089">
        <v>184</v>
      </c>
      <c r="AL5089">
        <v>1</v>
      </c>
      <c r="AM5089">
        <v>0</v>
      </c>
      <c r="AN5089">
        <v>0</v>
      </c>
      <c r="AO5089">
        <v>0</v>
      </c>
      <c r="AP5089">
        <v>0</v>
      </c>
      <c r="AQ5089">
        <v>184</v>
      </c>
      <c r="AR5089">
        <v>1</v>
      </c>
      <c r="AS5089">
        <v>0</v>
      </c>
      <c r="AT5089">
        <v>0</v>
      </c>
      <c r="AU5089">
        <v>0</v>
      </c>
      <c r="AV5089">
        <v>0</v>
      </c>
      <c r="AW5089">
        <v>184</v>
      </c>
      <c r="AX5089">
        <v>0.999999999999999</v>
      </c>
      <c r="AY5089" s="73">
        <v>60.067159835864999</v>
      </c>
      <c r="AZ5089">
        <v>184</v>
      </c>
      <c r="BA5089">
        <v>1</v>
      </c>
      <c r="BB5089">
        <v>183</v>
      </c>
      <c r="BC5089">
        <v>0.94003382531439095</v>
      </c>
      <c r="BD5089">
        <v>1</v>
      </c>
      <c r="BE5089">
        <v>5.9966174685608303E-2</v>
      </c>
      <c r="BF5089">
        <v>68.746981180513998</v>
      </c>
      <c r="BG5089">
        <v>77.559682494807006</v>
      </c>
      <c r="BH5089">
        <v>60.067159835864999</v>
      </c>
      <c r="BI5089">
        <v>67.908151529544995</v>
      </c>
    </row>
    <row r="5090" spans="1:61" x14ac:dyDescent="0.25">
      <c r="A5090" s="10" t="str">
        <f>VLOOKUP(D5090,'Index-Relations'!E:F,2,FALSE)</f>
        <v>ESG</v>
      </c>
      <c r="B5090" t="s">
        <v>3450</v>
      </c>
      <c r="C5090" s="53" t="s">
        <v>2766</v>
      </c>
      <c r="D5090" s="59" t="s">
        <v>3113</v>
      </c>
      <c r="E5090" s="59" t="s">
        <v>8506</v>
      </c>
      <c r="F5090" t="s">
        <v>2705</v>
      </c>
      <c r="G5090" t="s">
        <v>1909</v>
      </c>
      <c r="H5090" t="s">
        <v>1911</v>
      </c>
      <c r="I5090" s="52">
        <v>45446</v>
      </c>
      <c r="J5090" t="s">
        <v>2457</v>
      </c>
      <c r="K5090">
        <v>215</v>
      </c>
      <c r="L5090" s="73">
        <v>69.525332376093999</v>
      </c>
      <c r="M5090">
        <v>215</v>
      </c>
      <c r="N5090">
        <v>1</v>
      </c>
      <c r="O5090" s="73">
        <v>77.815513700362999</v>
      </c>
      <c r="P5090">
        <v>215</v>
      </c>
      <c r="Q5090">
        <v>1</v>
      </c>
      <c r="R5090">
        <v>215</v>
      </c>
      <c r="S5090">
        <v>1</v>
      </c>
      <c r="T5090">
        <v>35.642269800712</v>
      </c>
      <c r="U5090">
        <v>0.79182281810342103</v>
      </c>
      <c r="V5090">
        <v>186</v>
      </c>
      <c r="W5090">
        <v>4.6678560181451598E-2</v>
      </c>
      <c r="X5090">
        <v>28</v>
      </c>
      <c r="Y5090">
        <v>215</v>
      </c>
      <c r="Z5090">
        <v>1</v>
      </c>
      <c r="AA5090">
        <v>35.545184540399298</v>
      </c>
      <c r="AB5090">
        <v>178</v>
      </c>
      <c r="AC5090">
        <v>0.93792357758379696</v>
      </c>
      <c r="AD5090">
        <v>37</v>
      </c>
      <c r="AE5090">
        <v>6.2076422416202898E-2</v>
      </c>
      <c r="AF5090">
        <v>0</v>
      </c>
      <c r="AG5090">
        <v>0</v>
      </c>
      <c r="AH5090">
        <v>3.41366695211439E-3</v>
      </c>
      <c r="AI5090">
        <v>5</v>
      </c>
      <c r="AJ5090" s="73">
        <v>68.637497773047997</v>
      </c>
      <c r="AK5090">
        <v>215</v>
      </c>
      <c r="AL5090">
        <v>1</v>
      </c>
      <c r="AM5090">
        <v>0</v>
      </c>
      <c r="AN5090">
        <v>0</v>
      </c>
      <c r="AO5090">
        <v>0</v>
      </c>
      <c r="AP5090">
        <v>0</v>
      </c>
      <c r="AQ5090">
        <v>215</v>
      </c>
      <c r="AR5090">
        <v>1</v>
      </c>
      <c r="AS5090">
        <v>0</v>
      </c>
      <c r="AT5090">
        <v>0</v>
      </c>
      <c r="AU5090">
        <v>0</v>
      </c>
      <c r="AV5090">
        <v>0</v>
      </c>
      <c r="AW5090">
        <v>215</v>
      </c>
      <c r="AX5090">
        <v>1</v>
      </c>
      <c r="AY5090" s="73">
        <v>60.732544241025998</v>
      </c>
      <c r="AZ5090">
        <v>215</v>
      </c>
      <c r="BA5090">
        <v>1</v>
      </c>
      <c r="BB5090">
        <v>214</v>
      </c>
      <c r="BC5090">
        <v>0.94859805456164703</v>
      </c>
      <c r="BD5090">
        <v>1</v>
      </c>
      <c r="BE5090">
        <v>5.1401945438352803E-2</v>
      </c>
      <c r="BF5090">
        <v>69.525332376093999</v>
      </c>
      <c r="BG5090">
        <v>77.815513700362999</v>
      </c>
      <c r="BH5090">
        <v>60.732544241025998</v>
      </c>
      <c r="BI5090">
        <v>68.637497773047997</v>
      </c>
    </row>
    <row r="5091" spans="1:61" x14ac:dyDescent="0.25">
      <c r="A5091" s="10" t="str">
        <f>VLOOKUP(D5091,'Index-Relations'!E:F,2,FALSE)</f>
        <v>ESG</v>
      </c>
      <c r="B5091" t="s">
        <v>3450</v>
      </c>
      <c r="C5091" s="53" t="s">
        <v>2767</v>
      </c>
      <c r="D5091" s="59" t="s">
        <v>3113</v>
      </c>
      <c r="E5091" s="59" t="s">
        <v>8507</v>
      </c>
      <c r="F5091" t="s">
        <v>2705</v>
      </c>
      <c r="G5091" t="s">
        <v>1909</v>
      </c>
      <c r="H5091" t="s">
        <v>1911</v>
      </c>
      <c r="I5091" s="52">
        <v>45413</v>
      </c>
      <c r="J5091" t="s">
        <v>2457</v>
      </c>
      <c r="K5091">
        <v>215</v>
      </c>
      <c r="L5091" s="73">
        <v>69.443537657993005</v>
      </c>
      <c r="M5091">
        <v>215</v>
      </c>
      <c r="N5091">
        <v>1</v>
      </c>
      <c r="O5091" s="73">
        <v>77.618676273332994</v>
      </c>
      <c r="P5091">
        <v>215</v>
      </c>
      <c r="Q5091">
        <v>1</v>
      </c>
      <c r="R5091">
        <v>215</v>
      </c>
      <c r="S5091">
        <v>1</v>
      </c>
      <c r="T5091">
        <v>35.836687147678298</v>
      </c>
      <c r="U5091">
        <v>0.74248711415815905</v>
      </c>
      <c r="V5091">
        <v>186</v>
      </c>
      <c r="W5091">
        <v>4.2425394501701998E-2</v>
      </c>
      <c r="X5091">
        <v>27</v>
      </c>
      <c r="Y5091">
        <v>215</v>
      </c>
      <c r="Z5091">
        <v>0.999999999999999</v>
      </c>
      <c r="AA5091">
        <v>36.834408023777897</v>
      </c>
      <c r="AB5091">
        <v>178</v>
      </c>
      <c r="AC5091">
        <v>0.93853591989578899</v>
      </c>
      <c r="AD5091">
        <v>37</v>
      </c>
      <c r="AE5091">
        <v>6.1464080104210297E-2</v>
      </c>
      <c r="AF5091">
        <v>0</v>
      </c>
      <c r="AG5091">
        <v>2.2204E-16</v>
      </c>
      <c r="AH5091">
        <v>2.9134335579044401E-3</v>
      </c>
      <c r="AI5091">
        <v>5</v>
      </c>
      <c r="AJ5091" s="73">
        <v>68.529036360190005</v>
      </c>
      <c r="AK5091">
        <v>215</v>
      </c>
      <c r="AL5091">
        <v>1</v>
      </c>
      <c r="AM5091">
        <v>0</v>
      </c>
      <c r="AN5091">
        <v>0</v>
      </c>
      <c r="AO5091">
        <v>0</v>
      </c>
      <c r="AP5091">
        <v>0</v>
      </c>
      <c r="AQ5091">
        <v>215</v>
      </c>
      <c r="AR5091">
        <v>1</v>
      </c>
      <c r="AS5091">
        <v>0</v>
      </c>
      <c r="AT5091">
        <v>0</v>
      </c>
      <c r="AU5091">
        <v>0</v>
      </c>
      <c r="AV5091">
        <v>0</v>
      </c>
      <c r="AW5091">
        <v>215</v>
      </c>
      <c r="AX5091">
        <v>1</v>
      </c>
      <c r="AY5091" s="73">
        <v>60.615207295311997</v>
      </c>
      <c r="AZ5091">
        <v>215</v>
      </c>
      <c r="BA5091">
        <v>1</v>
      </c>
      <c r="BB5091">
        <v>214</v>
      </c>
      <c r="BC5091">
        <v>0.94428810291063303</v>
      </c>
      <c r="BD5091">
        <v>1</v>
      </c>
      <c r="BE5091">
        <v>5.5711897089366101E-2</v>
      </c>
      <c r="BF5091">
        <v>69.443537657993005</v>
      </c>
      <c r="BG5091">
        <v>77.618676273332994</v>
      </c>
      <c r="BH5091">
        <v>60.615207295311997</v>
      </c>
      <c r="BI5091">
        <v>68.529036360190005</v>
      </c>
    </row>
    <row r="5092" spans="1:61" x14ac:dyDescent="0.25">
      <c r="A5092" s="10" t="str">
        <f>VLOOKUP(D5092,'Index-Relations'!E:F,2,FALSE)</f>
        <v>ESG</v>
      </c>
      <c r="B5092" t="s">
        <v>3450</v>
      </c>
      <c r="C5092" s="53" t="s">
        <v>2768</v>
      </c>
      <c r="D5092" s="59" t="s">
        <v>3113</v>
      </c>
      <c r="E5092" s="59" t="s">
        <v>8508</v>
      </c>
      <c r="F5092" t="s">
        <v>2705</v>
      </c>
      <c r="G5092" t="s">
        <v>1909</v>
      </c>
      <c r="H5092" t="s">
        <v>1911</v>
      </c>
      <c r="I5092" s="52">
        <v>45383</v>
      </c>
      <c r="J5092" t="s">
        <v>2457</v>
      </c>
      <c r="K5092">
        <v>215</v>
      </c>
      <c r="L5092">
        <v>73.892471847220094</v>
      </c>
      <c r="M5092">
        <v>215</v>
      </c>
      <c r="N5092">
        <v>1</v>
      </c>
      <c r="O5092">
        <v>81.139286969722093</v>
      </c>
      <c r="P5092">
        <v>215</v>
      </c>
      <c r="Q5092">
        <v>1</v>
      </c>
      <c r="R5092">
        <v>215</v>
      </c>
      <c r="S5092">
        <v>0.999999999999999</v>
      </c>
      <c r="T5092">
        <v>35.782025322386097</v>
      </c>
      <c r="U5092">
        <v>0.74417108911980601</v>
      </c>
      <c r="V5092">
        <v>186</v>
      </c>
      <c r="W5092">
        <v>4.1930507679708899E-2</v>
      </c>
      <c r="X5092">
        <v>27</v>
      </c>
      <c r="Y5092">
        <v>215</v>
      </c>
      <c r="Z5092">
        <v>1</v>
      </c>
      <c r="AA5092">
        <v>35.250835809409999</v>
      </c>
      <c r="AB5092">
        <v>177</v>
      </c>
      <c r="AC5092">
        <v>0.936585487110832</v>
      </c>
      <c r="AD5092">
        <v>38</v>
      </c>
      <c r="AE5092">
        <v>6.3414512889167302E-2</v>
      </c>
      <c r="AF5092">
        <v>0</v>
      </c>
      <c r="AG5092">
        <v>1.6652999999999999E-16</v>
      </c>
      <c r="AH5092">
        <v>2.89701807344688E-3</v>
      </c>
      <c r="AI5092">
        <v>5</v>
      </c>
      <c r="AJ5092">
        <v>72.475593505145397</v>
      </c>
      <c r="AK5092">
        <v>215</v>
      </c>
      <c r="AL5092">
        <v>1</v>
      </c>
      <c r="AM5092">
        <v>0</v>
      </c>
      <c r="AN5092">
        <v>0</v>
      </c>
      <c r="AO5092">
        <v>0</v>
      </c>
      <c r="AP5092">
        <v>0</v>
      </c>
      <c r="AQ5092">
        <v>215</v>
      </c>
      <c r="AR5092">
        <v>1</v>
      </c>
      <c r="AS5092">
        <v>0</v>
      </c>
      <c r="AT5092">
        <v>0</v>
      </c>
      <c r="AU5092">
        <v>0</v>
      </c>
      <c r="AV5092">
        <v>0</v>
      </c>
      <c r="AW5092">
        <v>215</v>
      </c>
      <c r="AX5092">
        <v>1</v>
      </c>
      <c r="AY5092">
        <v>64.620451363272693</v>
      </c>
      <c r="AZ5092">
        <v>215</v>
      </c>
      <c r="BA5092">
        <v>1</v>
      </c>
      <c r="BB5092">
        <v>214</v>
      </c>
      <c r="BC5092">
        <v>0.94326579195421101</v>
      </c>
      <c r="BD5092">
        <v>1</v>
      </c>
      <c r="BE5092">
        <v>5.6734208045788402E-2</v>
      </c>
      <c r="BF5092">
        <v>69.400957720251</v>
      </c>
      <c r="BG5092">
        <v>77.585033954238</v>
      </c>
      <c r="BH5092">
        <v>60.607362650818899</v>
      </c>
      <c r="BI5092">
        <v>68.340213200741999</v>
      </c>
    </row>
    <row r="5093" spans="1:61" x14ac:dyDescent="0.25">
      <c r="A5093" s="10" t="str">
        <f>VLOOKUP(D5093,'Index-Relations'!E:F,2,FALSE)</f>
        <v>ESG</v>
      </c>
      <c r="B5093" t="s">
        <v>3450</v>
      </c>
      <c r="C5093" s="53" t="s">
        <v>2769</v>
      </c>
      <c r="D5093" s="59" t="s">
        <v>3113</v>
      </c>
      <c r="E5093" s="59" t="s">
        <v>8509</v>
      </c>
      <c r="F5093" t="s">
        <v>2705</v>
      </c>
      <c r="G5093" t="s">
        <v>1909</v>
      </c>
      <c r="H5093" t="s">
        <v>1911</v>
      </c>
      <c r="I5093" s="52">
        <v>45352</v>
      </c>
      <c r="J5093" t="s">
        <v>2457</v>
      </c>
      <c r="K5093">
        <v>216</v>
      </c>
      <c r="L5093">
        <v>74.912742365336996</v>
      </c>
      <c r="M5093">
        <v>216</v>
      </c>
      <c r="N5093">
        <v>1</v>
      </c>
      <c r="O5093">
        <v>81.4721402695032</v>
      </c>
      <c r="P5093">
        <v>216</v>
      </c>
      <c r="Q5093">
        <v>1</v>
      </c>
      <c r="R5093">
        <v>215</v>
      </c>
      <c r="S5093">
        <v>0.99878142318075103</v>
      </c>
      <c r="T5093">
        <v>36.000870810077501</v>
      </c>
      <c r="U5093">
        <v>0.79082278437373299</v>
      </c>
      <c r="V5093">
        <v>184</v>
      </c>
      <c r="W5093">
        <v>4.1382565711765802E-2</v>
      </c>
      <c r="X5093">
        <v>21</v>
      </c>
      <c r="Y5093">
        <v>215</v>
      </c>
      <c r="Z5093">
        <v>0.99878142318075103</v>
      </c>
      <c r="AA5093">
        <v>32.062612523424697</v>
      </c>
      <c r="AB5093">
        <v>178</v>
      </c>
      <c r="AC5093">
        <v>0.93742019997190995</v>
      </c>
      <c r="AD5093">
        <v>37</v>
      </c>
      <c r="AE5093">
        <v>6.1361223208841603E-2</v>
      </c>
      <c r="AF5093">
        <v>1</v>
      </c>
      <c r="AG5093">
        <v>1.2185768192481299E-3</v>
      </c>
      <c r="AH5093">
        <v>2.2949195784717001E-3</v>
      </c>
      <c r="AI5093">
        <v>3</v>
      </c>
      <c r="AJ5093">
        <v>73.004288041153004</v>
      </c>
      <c r="AK5093">
        <v>216</v>
      </c>
      <c r="AL5093">
        <v>1</v>
      </c>
      <c r="AM5093">
        <v>0</v>
      </c>
      <c r="AN5093">
        <v>0</v>
      </c>
      <c r="AO5093">
        <v>0</v>
      </c>
      <c r="AP5093">
        <v>0</v>
      </c>
      <c r="AQ5093">
        <v>216</v>
      </c>
      <c r="AR5093">
        <v>0.999999999999999</v>
      </c>
      <c r="AS5093">
        <v>0</v>
      </c>
      <c r="AT5093">
        <v>0</v>
      </c>
      <c r="AU5093">
        <v>0</v>
      </c>
      <c r="AV5093">
        <v>0</v>
      </c>
      <c r="AW5093">
        <v>216</v>
      </c>
      <c r="AX5093">
        <v>0.999999999999999</v>
      </c>
      <c r="AY5093">
        <v>66.985040636200694</v>
      </c>
      <c r="AZ5093">
        <v>216</v>
      </c>
      <c r="BA5093">
        <v>1</v>
      </c>
      <c r="BB5093">
        <v>215</v>
      </c>
      <c r="BC5093">
        <v>0.94605500693323896</v>
      </c>
      <c r="BD5093">
        <v>1</v>
      </c>
      <c r="BE5093">
        <v>5.3944993066760497E-2</v>
      </c>
      <c r="BF5093">
        <v>70.384539635510905</v>
      </c>
      <c r="BG5093">
        <v>77.875268147323894</v>
      </c>
      <c r="BH5093">
        <v>62.557277608066002</v>
      </c>
      <c r="BI5093">
        <v>68.826254992731904</v>
      </c>
    </row>
    <row r="5094" spans="1:61" x14ac:dyDescent="0.25">
      <c r="A5094" s="10" t="str">
        <f>VLOOKUP(D5094,'Index-Relations'!E:F,2,FALSE)</f>
        <v>ESG</v>
      </c>
      <c r="B5094" t="s">
        <v>3450</v>
      </c>
      <c r="C5094" s="53" t="s">
        <v>2770</v>
      </c>
      <c r="D5094" s="59" t="s">
        <v>3113</v>
      </c>
      <c r="E5094" s="59" t="s">
        <v>8510</v>
      </c>
      <c r="F5094" t="s">
        <v>2705</v>
      </c>
      <c r="G5094" t="s">
        <v>1909</v>
      </c>
      <c r="H5094" t="s">
        <v>1911</v>
      </c>
      <c r="I5094" s="52">
        <v>45323</v>
      </c>
      <c r="J5094" t="s">
        <v>2457</v>
      </c>
      <c r="K5094">
        <v>216</v>
      </c>
      <c r="L5094">
        <v>74.416536177889697</v>
      </c>
      <c r="M5094">
        <v>216</v>
      </c>
      <c r="N5094">
        <v>1</v>
      </c>
      <c r="O5094">
        <v>80.435733748579295</v>
      </c>
      <c r="P5094">
        <v>216</v>
      </c>
      <c r="Q5094">
        <v>1</v>
      </c>
      <c r="R5094">
        <v>215</v>
      </c>
      <c r="S5094">
        <v>0.99884791759105496</v>
      </c>
      <c r="T5094">
        <v>36.151058216637203</v>
      </c>
      <c r="U5094">
        <v>0.77806616052234401</v>
      </c>
      <c r="V5094">
        <v>184</v>
      </c>
      <c r="W5094">
        <v>4.4680150086512001E-2</v>
      </c>
      <c r="X5094">
        <v>19</v>
      </c>
      <c r="Y5094">
        <v>215</v>
      </c>
      <c r="Z5094">
        <v>0.99884791759105396</v>
      </c>
      <c r="AA5094">
        <v>33.267602006152998</v>
      </c>
      <c r="AB5094">
        <v>178</v>
      </c>
      <c r="AC5094">
        <v>0.93528500214757304</v>
      </c>
      <c r="AD5094">
        <v>37</v>
      </c>
      <c r="AE5094">
        <v>6.3562915443481097E-2</v>
      </c>
      <c r="AF5094">
        <v>1</v>
      </c>
      <c r="AG5094">
        <v>1.15208240894519E-3</v>
      </c>
      <c r="AH5094">
        <v>2.5525763914970301E-3</v>
      </c>
      <c r="AI5094">
        <v>3</v>
      </c>
      <c r="AJ5094">
        <v>73.196895814744906</v>
      </c>
      <c r="AK5094">
        <v>216</v>
      </c>
      <c r="AL5094">
        <v>1</v>
      </c>
      <c r="AM5094">
        <v>0</v>
      </c>
      <c r="AN5094">
        <v>0</v>
      </c>
      <c r="AO5094">
        <v>0</v>
      </c>
      <c r="AP5094">
        <v>0</v>
      </c>
      <c r="AQ5094">
        <v>216</v>
      </c>
      <c r="AR5094">
        <v>0.999999999999999</v>
      </c>
      <c r="AS5094">
        <v>0</v>
      </c>
      <c r="AT5094">
        <v>0</v>
      </c>
      <c r="AU5094">
        <v>0</v>
      </c>
      <c r="AV5094">
        <v>0</v>
      </c>
      <c r="AW5094">
        <v>216</v>
      </c>
      <c r="AX5094">
        <v>1</v>
      </c>
      <c r="AY5094">
        <v>66.606738562720693</v>
      </c>
      <c r="AZ5094">
        <v>216</v>
      </c>
      <c r="BA5094">
        <v>1</v>
      </c>
      <c r="BB5094">
        <v>215</v>
      </c>
      <c r="BC5094">
        <v>0.952685134496846</v>
      </c>
      <c r="BD5094">
        <v>1</v>
      </c>
      <c r="BE5094">
        <v>4.73148655031531E-2</v>
      </c>
      <c r="BF5094">
        <v>69.797974795672999</v>
      </c>
      <c r="BG5094">
        <v>76.488875772360899</v>
      </c>
      <c r="BH5094">
        <v>62.2579084319609</v>
      </c>
      <c r="BI5094">
        <v>68.948468113653007</v>
      </c>
    </row>
    <row r="5095" spans="1:61" x14ac:dyDescent="0.25">
      <c r="A5095" s="10" t="str">
        <f>VLOOKUP(D5095,'Index-Relations'!E:F,2,FALSE)</f>
        <v>ESG</v>
      </c>
      <c r="B5095" t="s">
        <v>3450</v>
      </c>
      <c r="C5095" s="53" t="s">
        <v>2760</v>
      </c>
      <c r="D5095" s="59" t="s">
        <v>3114</v>
      </c>
      <c r="E5095" s="59" t="s">
        <v>8511</v>
      </c>
      <c r="F5095" t="s">
        <v>2481</v>
      </c>
      <c r="G5095" t="s">
        <v>2482</v>
      </c>
      <c r="H5095" t="s">
        <v>2483</v>
      </c>
      <c r="I5095" s="52">
        <v>45659</v>
      </c>
      <c r="J5095" t="s">
        <v>2457</v>
      </c>
      <c r="K5095">
        <v>13</v>
      </c>
      <c r="L5095" s="73">
        <v>43.707555120731001</v>
      </c>
      <c r="M5095">
        <v>13</v>
      </c>
      <c r="N5095">
        <v>1</v>
      </c>
      <c r="O5095" s="73">
        <v>45.957314023507998</v>
      </c>
      <c r="P5095">
        <v>13</v>
      </c>
      <c r="Q5095">
        <v>1</v>
      </c>
      <c r="R5095">
        <v>11</v>
      </c>
      <c r="S5095">
        <v>0.92552605587030801</v>
      </c>
      <c r="T5095">
        <v>60.575483002671099</v>
      </c>
      <c r="U5095">
        <v>0.82648320613359805</v>
      </c>
      <c r="V5095">
        <v>13</v>
      </c>
      <c r="W5095">
        <v>1.49722811448067E-2</v>
      </c>
      <c r="X5095">
        <v>1</v>
      </c>
      <c r="Y5095">
        <v>13</v>
      </c>
      <c r="Z5095">
        <v>1</v>
      </c>
      <c r="AA5095">
        <v>423.73520329426998</v>
      </c>
      <c r="AB5095">
        <v>12</v>
      </c>
      <c r="AC5095">
        <v>0.95199358029183001</v>
      </c>
      <c r="AD5095">
        <v>1</v>
      </c>
      <c r="AE5095">
        <v>4.80064197081694E-2</v>
      </c>
      <c r="AF5095">
        <v>0</v>
      </c>
      <c r="AG5095">
        <v>0</v>
      </c>
      <c r="AH5095">
        <v>0.37619238027134799</v>
      </c>
      <c r="AI5095">
        <v>12</v>
      </c>
      <c r="AJ5095" s="73">
        <v>37.686425710965999</v>
      </c>
      <c r="AK5095">
        <v>13</v>
      </c>
      <c r="AL5095">
        <v>1</v>
      </c>
      <c r="AM5095">
        <v>0</v>
      </c>
      <c r="AN5095">
        <v>0</v>
      </c>
      <c r="AO5095">
        <v>0</v>
      </c>
      <c r="AP5095">
        <v>0</v>
      </c>
      <c r="AQ5095">
        <v>13</v>
      </c>
      <c r="AR5095">
        <v>0.999999999999999</v>
      </c>
      <c r="AS5095">
        <v>0</v>
      </c>
      <c r="AT5095">
        <v>0</v>
      </c>
      <c r="AU5095">
        <v>0</v>
      </c>
      <c r="AV5095">
        <v>0</v>
      </c>
      <c r="AW5095">
        <v>13</v>
      </c>
      <c r="AX5095">
        <v>1</v>
      </c>
      <c r="AY5095" s="73">
        <v>48.595259940619997</v>
      </c>
      <c r="AZ5095">
        <v>13</v>
      </c>
      <c r="BA5095">
        <v>1</v>
      </c>
      <c r="BB5095">
        <v>12</v>
      </c>
      <c r="BC5095">
        <v>0.93299216775916904</v>
      </c>
      <c r="BD5095">
        <v>1</v>
      </c>
      <c r="BE5095">
        <v>6.70078322408309E-2</v>
      </c>
      <c r="BF5095">
        <v>43.707555120731001</v>
      </c>
      <c r="BG5095">
        <v>45.957314023507998</v>
      </c>
      <c r="BH5095">
        <v>48.595259940619997</v>
      </c>
      <c r="BI5095">
        <v>37.686425710965999</v>
      </c>
    </row>
    <row r="5096" spans="1:61" x14ac:dyDescent="0.25">
      <c r="A5096" s="10" t="str">
        <f>VLOOKUP(D5096,'Index-Relations'!E:F,2,FALSE)</f>
        <v>ESG</v>
      </c>
      <c r="B5096" t="s">
        <v>3450</v>
      </c>
      <c r="C5096" s="53" t="s">
        <v>2761</v>
      </c>
      <c r="D5096" s="59" t="s">
        <v>3114</v>
      </c>
      <c r="E5096" s="59" t="s">
        <v>8512</v>
      </c>
      <c r="F5096" t="s">
        <v>2481</v>
      </c>
      <c r="G5096" t="s">
        <v>2482</v>
      </c>
      <c r="H5096" t="s">
        <v>2483</v>
      </c>
      <c r="I5096" s="52">
        <v>45628</v>
      </c>
      <c r="J5096" t="s">
        <v>2457</v>
      </c>
      <c r="K5096">
        <v>15</v>
      </c>
      <c r="L5096" s="73">
        <v>50.305043148385998</v>
      </c>
      <c r="M5096">
        <v>15</v>
      </c>
      <c r="N5096">
        <v>1</v>
      </c>
      <c r="O5096" s="73">
        <v>52.167603462826001</v>
      </c>
      <c r="P5096">
        <v>15</v>
      </c>
      <c r="Q5096">
        <v>1</v>
      </c>
      <c r="R5096">
        <v>13</v>
      </c>
      <c r="S5096">
        <v>0.94038516764798996</v>
      </c>
      <c r="T5096">
        <v>61.610388917727903</v>
      </c>
      <c r="U5096">
        <v>0.84009414043550601</v>
      </c>
      <c r="V5096">
        <v>15</v>
      </c>
      <c r="W5096">
        <v>1.33185196969367E-2</v>
      </c>
      <c r="X5096">
        <v>1</v>
      </c>
      <c r="Y5096">
        <v>15</v>
      </c>
      <c r="Z5096">
        <v>1</v>
      </c>
      <c r="AA5096">
        <v>342.94599790007402</v>
      </c>
      <c r="AB5096">
        <v>14</v>
      </c>
      <c r="AC5096">
        <v>0.90938028879215504</v>
      </c>
      <c r="AD5096">
        <v>1</v>
      </c>
      <c r="AE5096">
        <v>9.06197112078444E-2</v>
      </c>
      <c r="AF5096">
        <v>0</v>
      </c>
      <c r="AG5096">
        <v>0</v>
      </c>
      <c r="AH5096">
        <v>0.36847499615110402</v>
      </c>
      <c r="AI5096">
        <v>14</v>
      </c>
      <c r="AJ5096" s="73">
        <v>44.483434361147999</v>
      </c>
      <c r="AK5096">
        <v>15</v>
      </c>
      <c r="AL5096">
        <v>1</v>
      </c>
      <c r="AM5096">
        <v>0</v>
      </c>
      <c r="AN5096">
        <v>0</v>
      </c>
      <c r="AO5096">
        <v>0</v>
      </c>
      <c r="AP5096">
        <v>0</v>
      </c>
      <c r="AQ5096">
        <v>15</v>
      </c>
      <c r="AR5096">
        <v>1</v>
      </c>
      <c r="AS5096">
        <v>0</v>
      </c>
      <c r="AT5096">
        <v>0</v>
      </c>
      <c r="AU5096">
        <v>0</v>
      </c>
      <c r="AV5096">
        <v>0</v>
      </c>
      <c r="AW5096">
        <v>15</v>
      </c>
      <c r="AX5096">
        <v>1</v>
      </c>
      <c r="AY5096" s="73">
        <v>54.756597989515903</v>
      </c>
      <c r="AZ5096">
        <v>15</v>
      </c>
      <c r="BA5096">
        <v>1</v>
      </c>
      <c r="BB5096">
        <v>14</v>
      </c>
      <c r="BC5096">
        <v>0.94673784070786304</v>
      </c>
      <c r="BD5096">
        <v>1</v>
      </c>
      <c r="BE5096">
        <v>5.3262159292135999E-2</v>
      </c>
      <c r="BF5096">
        <v>50.305043148385998</v>
      </c>
      <c r="BG5096">
        <v>52.167603462826001</v>
      </c>
      <c r="BH5096">
        <v>54.756597989515903</v>
      </c>
      <c r="BI5096">
        <v>44.483434361147999</v>
      </c>
    </row>
    <row r="5097" spans="1:61" x14ac:dyDescent="0.25">
      <c r="A5097" s="10" t="str">
        <f>VLOOKUP(D5097,'Index-Relations'!E:F,2,FALSE)</f>
        <v>ESG</v>
      </c>
      <c r="B5097" t="s">
        <v>3450</v>
      </c>
      <c r="C5097" s="53" t="s">
        <v>2762</v>
      </c>
      <c r="D5097" s="59" t="s">
        <v>3114</v>
      </c>
      <c r="E5097" s="59" t="s">
        <v>8513</v>
      </c>
      <c r="F5097" t="s">
        <v>2481</v>
      </c>
      <c r="G5097" t="s">
        <v>2482</v>
      </c>
      <c r="H5097" t="s">
        <v>2483</v>
      </c>
      <c r="I5097" s="52">
        <v>45597</v>
      </c>
      <c r="J5097" t="s">
        <v>2457</v>
      </c>
      <c r="K5097">
        <v>14</v>
      </c>
      <c r="L5097" s="73">
        <v>47.867182524195997</v>
      </c>
      <c r="M5097">
        <v>14</v>
      </c>
      <c r="N5097">
        <v>1</v>
      </c>
      <c r="O5097" s="73">
        <v>50.065731234978998</v>
      </c>
      <c r="P5097">
        <v>14</v>
      </c>
      <c r="Q5097">
        <v>1</v>
      </c>
      <c r="R5097">
        <v>12</v>
      </c>
      <c r="S5097">
        <v>0.92657802853483495</v>
      </c>
      <c r="T5097">
        <v>61.397929229229597</v>
      </c>
      <c r="U5097">
        <v>0.81206788020003595</v>
      </c>
      <c r="V5097">
        <v>14</v>
      </c>
      <c r="W5097">
        <v>3.2421690823403002E-2</v>
      </c>
      <c r="X5097">
        <v>2</v>
      </c>
      <c r="Y5097">
        <v>14</v>
      </c>
      <c r="Z5097">
        <v>1</v>
      </c>
      <c r="AA5097">
        <v>339.90843145394598</v>
      </c>
      <c r="AB5097">
        <v>12</v>
      </c>
      <c r="AC5097">
        <v>0.88952483589553799</v>
      </c>
      <c r="AD5097">
        <v>2</v>
      </c>
      <c r="AE5097">
        <v>0.110475164104461</v>
      </c>
      <c r="AF5097">
        <v>0</v>
      </c>
      <c r="AG5097">
        <v>0</v>
      </c>
      <c r="AH5097">
        <v>0.37828012635735297</v>
      </c>
      <c r="AI5097">
        <v>13</v>
      </c>
      <c r="AJ5097" s="73">
        <v>42.467673473959003</v>
      </c>
      <c r="AK5097">
        <v>14</v>
      </c>
      <c r="AL5097">
        <v>1</v>
      </c>
      <c r="AM5097">
        <v>0</v>
      </c>
      <c r="AN5097">
        <v>0</v>
      </c>
      <c r="AO5097">
        <v>0</v>
      </c>
      <c r="AP5097">
        <v>0</v>
      </c>
      <c r="AQ5097">
        <v>14</v>
      </c>
      <c r="AR5097">
        <v>1</v>
      </c>
      <c r="AS5097">
        <v>0</v>
      </c>
      <c r="AT5097">
        <v>0</v>
      </c>
      <c r="AU5097">
        <v>0</v>
      </c>
      <c r="AV5097">
        <v>0</v>
      </c>
      <c r="AW5097">
        <v>14</v>
      </c>
      <c r="AX5097">
        <v>1</v>
      </c>
      <c r="AY5097" s="73">
        <v>51.927677504137002</v>
      </c>
      <c r="AZ5097">
        <v>14</v>
      </c>
      <c r="BA5097">
        <v>1</v>
      </c>
      <c r="BB5097">
        <v>13</v>
      </c>
      <c r="BC5097">
        <v>0.92680045701890701</v>
      </c>
      <c r="BD5097">
        <v>1</v>
      </c>
      <c r="BE5097">
        <v>7.3199542981092797E-2</v>
      </c>
      <c r="BF5097">
        <v>47.867182524195997</v>
      </c>
      <c r="BG5097">
        <v>50.065731234978998</v>
      </c>
      <c r="BH5097">
        <v>51.927677504137002</v>
      </c>
      <c r="BI5097">
        <v>42.467673473959003</v>
      </c>
    </row>
    <row r="5098" spans="1:61" x14ac:dyDescent="0.25">
      <c r="A5098" s="10" t="str">
        <f>VLOOKUP(D5098,'Index-Relations'!E:F,2,FALSE)</f>
        <v>ESG</v>
      </c>
      <c r="B5098" t="s">
        <v>3450</v>
      </c>
      <c r="C5098" s="53" t="s">
        <v>2763</v>
      </c>
      <c r="D5098" s="59" t="s">
        <v>3114</v>
      </c>
      <c r="E5098" s="59" t="s">
        <v>8514</v>
      </c>
      <c r="F5098" t="s">
        <v>2481</v>
      </c>
      <c r="G5098" t="s">
        <v>2482</v>
      </c>
      <c r="H5098" t="s">
        <v>2483</v>
      </c>
      <c r="I5098" s="52">
        <v>45566</v>
      </c>
      <c r="J5098" t="s">
        <v>2457</v>
      </c>
      <c r="K5098">
        <v>14</v>
      </c>
      <c r="L5098" s="73">
        <v>48.502631963054903</v>
      </c>
      <c r="M5098">
        <v>14</v>
      </c>
      <c r="N5098">
        <v>1</v>
      </c>
      <c r="O5098" s="73">
        <v>50.4673143664169</v>
      </c>
      <c r="P5098">
        <v>14</v>
      </c>
      <c r="Q5098">
        <v>1</v>
      </c>
      <c r="R5098">
        <v>12</v>
      </c>
      <c r="S5098">
        <v>0.93476131414499597</v>
      </c>
      <c r="T5098">
        <v>60.6430691928133</v>
      </c>
      <c r="U5098">
        <v>0.79324576396956503</v>
      </c>
      <c r="V5098">
        <v>14</v>
      </c>
      <c r="W5098">
        <v>3.0437569700627401E-2</v>
      </c>
      <c r="X5098">
        <v>2</v>
      </c>
      <c r="Y5098">
        <v>14</v>
      </c>
      <c r="Z5098">
        <v>0.999999999999999</v>
      </c>
      <c r="AA5098">
        <v>342.13694574497799</v>
      </c>
      <c r="AB5098">
        <v>13</v>
      </c>
      <c r="AC5098">
        <v>0.98074766871599595</v>
      </c>
      <c r="AD5098">
        <v>1</v>
      </c>
      <c r="AE5098">
        <v>1.9252331284003402E-2</v>
      </c>
      <c r="AF5098">
        <v>0</v>
      </c>
      <c r="AG5098">
        <v>1.0409999999999999E-17</v>
      </c>
      <c r="AH5098">
        <v>0.36417901458291402</v>
      </c>
      <c r="AI5098">
        <v>13</v>
      </c>
      <c r="AJ5098" s="73">
        <v>43.119372326583999</v>
      </c>
      <c r="AK5098">
        <v>14</v>
      </c>
      <c r="AL5098">
        <v>1</v>
      </c>
      <c r="AM5098">
        <v>0</v>
      </c>
      <c r="AN5098">
        <v>0</v>
      </c>
      <c r="AO5098">
        <v>0</v>
      </c>
      <c r="AP5098">
        <v>0</v>
      </c>
      <c r="AQ5098">
        <v>14</v>
      </c>
      <c r="AR5098">
        <v>0.999999999999999</v>
      </c>
      <c r="AS5098">
        <v>0</v>
      </c>
      <c r="AT5098">
        <v>0</v>
      </c>
      <c r="AU5098">
        <v>0</v>
      </c>
      <c r="AV5098">
        <v>0</v>
      </c>
      <c r="AW5098">
        <v>14</v>
      </c>
      <c r="AX5098">
        <v>0.999999999999999</v>
      </c>
      <c r="AY5098" s="73">
        <v>52.755525296910001</v>
      </c>
      <c r="AZ5098">
        <v>14</v>
      </c>
      <c r="BA5098">
        <v>1</v>
      </c>
      <c r="BB5098">
        <v>13</v>
      </c>
      <c r="BC5098">
        <v>0.92311977189989503</v>
      </c>
      <c r="BD5098">
        <v>1</v>
      </c>
      <c r="BE5098">
        <v>7.68802281001046E-2</v>
      </c>
      <c r="BF5098">
        <v>48.502631963054903</v>
      </c>
      <c r="BG5098">
        <v>50.4673143664169</v>
      </c>
      <c r="BH5098">
        <v>52.755525296910001</v>
      </c>
      <c r="BI5098">
        <v>43.119372326583999</v>
      </c>
    </row>
    <row r="5099" spans="1:61" x14ac:dyDescent="0.25">
      <c r="A5099" s="10" t="str">
        <f>VLOOKUP(D5099,'Index-Relations'!E:F,2,FALSE)</f>
        <v>ESG</v>
      </c>
      <c r="B5099" t="s">
        <v>3450</v>
      </c>
      <c r="C5099" s="53" t="s">
        <v>2764</v>
      </c>
      <c r="D5099" s="59" t="s">
        <v>3114</v>
      </c>
      <c r="E5099" s="59" t="s">
        <v>8515</v>
      </c>
      <c r="F5099" t="s">
        <v>2481</v>
      </c>
      <c r="G5099" t="s">
        <v>2482</v>
      </c>
      <c r="H5099" t="s">
        <v>2483</v>
      </c>
      <c r="I5099" s="52">
        <v>45538</v>
      </c>
      <c r="J5099" t="s">
        <v>2457</v>
      </c>
      <c r="K5099">
        <v>14</v>
      </c>
      <c r="L5099" s="73">
        <v>49.220157746615001</v>
      </c>
      <c r="M5099">
        <v>14</v>
      </c>
      <c r="N5099">
        <v>1</v>
      </c>
      <c r="O5099" s="73">
        <v>50.999140328415002</v>
      </c>
      <c r="P5099">
        <v>14</v>
      </c>
      <c r="Q5099">
        <v>1</v>
      </c>
      <c r="R5099">
        <v>12</v>
      </c>
      <c r="S5099">
        <v>0.93182297107150902</v>
      </c>
      <c r="T5099">
        <v>61.0679370749329</v>
      </c>
      <c r="U5099">
        <v>0.79924904315892598</v>
      </c>
      <c r="V5099">
        <v>14</v>
      </c>
      <c r="W5099">
        <v>3.12071230384669E-2</v>
      </c>
      <c r="X5099">
        <v>2</v>
      </c>
      <c r="Y5099">
        <v>14</v>
      </c>
      <c r="Z5099">
        <v>1</v>
      </c>
      <c r="AA5099">
        <v>350.05830597241697</v>
      </c>
      <c r="AB5099">
        <v>13</v>
      </c>
      <c r="AC5099">
        <v>0.98107971456432297</v>
      </c>
      <c r="AD5099">
        <v>1</v>
      </c>
      <c r="AE5099">
        <v>1.8920285435676101E-2</v>
      </c>
      <c r="AF5099">
        <v>0</v>
      </c>
      <c r="AG5099">
        <v>1.3183999999999999E-16</v>
      </c>
      <c r="AH5099">
        <v>0.36585648574527202</v>
      </c>
      <c r="AI5099">
        <v>13</v>
      </c>
      <c r="AJ5099" s="73">
        <v>43.979803533235902</v>
      </c>
      <c r="AK5099">
        <v>14</v>
      </c>
      <c r="AL5099">
        <v>1</v>
      </c>
      <c r="AM5099">
        <v>0</v>
      </c>
      <c r="AN5099">
        <v>0</v>
      </c>
      <c r="AO5099">
        <v>0</v>
      </c>
      <c r="AP5099">
        <v>0</v>
      </c>
      <c r="AQ5099">
        <v>14</v>
      </c>
      <c r="AR5099">
        <v>1</v>
      </c>
      <c r="AS5099">
        <v>0</v>
      </c>
      <c r="AT5099">
        <v>0</v>
      </c>
      <c r="AU5099">
        <v>0</v>
      </c>
      <c r="AV5099">
        <v>0</v>
      </c>
      <c r="AW5099">
        <v>14</v>
      </c>
      <c r="AX5099">
        <v>1</v>
      </c>
      <c r="AY5099" s="73">
        <v>53.530401923017997</v>
      </c>
      <c r="AZ5099">
        <v>14</v>
      </c>
      <c r="BA5099">
        <v>1</v>
      </c>
      <c r="BB5099">
        <v>13</v>
      </c>
      <c r="BC5099">
        <v>0.91374695855802301</v>
      </c>
      <c r="BD5099">
        <v>1</v>
      </c>
      <c r="BE5099">
        <v>8.6253041441976694E-2</v>
      </c>
      <c r="BF5099">
        <v>49.220157746615001</v>
      </c>
      <c r="BG5099">
        <v>50.999140328415002</v>
      </c>
      <c r="BH5099">
        <v>53.530401923017997</v>
      </c>
      <c r="BI5099">
        <v>43.979803533235902</v>
      </c>
    </row>
    <row r="5100" spans="1:61" x14ac:dyDescent="0.25">
      <c r="A5100" s="10" t="str">
        <f>VLOOKUP(D5100,'Index-Relations'!E:F,2,FALSE)</f>
        <v>ESG</v>
      </c>
      <c r="B5100" t="s">
        <v>3450</v>
      </c>
      <c r="C5100" s="53" t="s">
        <v>3350</v>
      </c>
      <c r="D5100" s="59" t="s">
        <v>3114</v>
      </c>
      <c r="E5100" s="59" t="s">
        <v>8516</v>
      </c>
      <c r="F5100" t="s">
        <v>2481</v>
      </c>
      <c r="G5100" t="s">
        <v>2482</v>
      </c>
      <c r="H5100" t="s">
        <v>2483</v>
      </c>
      <c r="I5100" s="52">
        <v>45505</v>
      </c>
      <c r="J5100" t="s">
        <v>2457</v>
      </c>
      <c r="K5100">
        <v>14</v>
      </c>
      <c r="L5100" s="73">
        <v>48.382748520085997</v>
      </c>
      <c r="M5100">
        <v>14</v>
      </c>
      <c r="N5100">
        <v>1</v>
      </c>
      <c r="O5100" s="73">
        <v>50.055529941437001</v>
      </c>
      <c r="P5100">
        <v>14</v>
      </c>
      <c r="Q5100">
        <v>1</v>
      </c>
      <c r="R5100">
        <v>12</v>
      </c>
      <c r="S5100">
        <v>0.91097615734926196</v>
      </c>
      <c r="T5100">
        <v>60.966944521467099</v>
      </c>
      <c r="U5100">
        <v>0.78899089589875304</v>
      </c>
      <c r="V5100">
        <v>14</v>
      </c>
      <c r="W5100">
        <v>3.7049566784677197E-2</v>
      </c>
      <c r="X5100">
        <v>2</v>
      </c>
      <c r="Y5100">
        <v>14</v>
      </c>
      <c r="Z5100">
        <v>1</v>
      </c>
      <c r="AA5100">
        <v>332.40274820247799</v>
      </c>
      <c r="AB5100">
        <v>13</v>
      </c>
      <c r="AC5100">
        <v>0.97636784046889202</v>
      </c>
      <c r="AD5100">
        <v>1</v>
      </c>
      <c r="AE5100">
        <v>2.36321595311078E-2</v>
      </c>
      <c r="AF5100">
        <v>0</v>
      </c>
      <c r="AG5100">
        <v>1.0061E-16</v>
      </c>
      <c r="AH5100">
        <v>0.35986780361036902</v>
      </c>
      <c r="AI5100">
        <v>13</v>
      </c>
      <c r="AJ5100" s="73">
        <v>43.263645312502</v>
      </c>
      <c r="AK5100">
        <v>14</v>
      </c>
      <c r="AL5100">
        <v>1</v>
      </c>
      <c r="AM5100">
        <v>0</v>
      </c>
      <c r="AN5100">
        <v>0</v>
      </c>
      <c r="AO5100">
        <v>0</v>
      </c>
      <c r="AP5100">
        <v>0</v>
      </c>
      <c r="AQ5100">
        <v>14</v>
      </c>
      <c r="AR5100">
        <v>1</v>
      </c>
      <c r="AS5100">
        <v>0</v>
      </c>
      <c r="AT5100">
        <v>0</v>
      </c>
      <c r="AU5100">
        <v>0</v>
      </c>
      <c r="AV5100">
        <v>0</v>
      </c>
      <c r="AW5100">
        <v>14</v>
      </c>
      <c r="AX5100">
        <v>1</v>
      </c>
      <c r="AY5100" s="73">
        <v>52.729040294427001</v>
      </c>
      <c r="AZ5100">
        <v>14</v>
      </c>
      <c r="BA5100">
        <v>1</v>
      </c>
      <c r="BB5100">
        <v>13</v>
      </c>
      <c r="BC5100">
        <v>0.91974617405273895</v>
      </c>
      <c r="BD5100">
        <v>1</v>
      </c>
      <c r="BE5100">
        <v>8.0253825947260701E-2</v>
      </c>
      <c r="BF5100">
        <v>48.382748520085997</v>
      </c>
      <c r="BG5100">
        <v>50.055529941437001</v>
      </c>
      <c r="BH5100">
        <v>52.729040294427001</v>
      </c>
      <c r="BI5100">
        <v>43.263645312502</v>
      </c>
    </row>
    <row r="5101" spans="1:61" x14ac:dyDescent="0.25">
      <c r="A5101" s="10" t="str">
        <f>VLOOKUP(D5101,'Index-Relations'!E:F,2,FALSE)</f>
        <v>ESG</v>
      </c>
      <c r="B5101" t="s">
        <v>3450</v>
      </c>
      <c r="C5101" s="53" t="s">
        <v>2765</v>
      </c>
      <c r="D5101" s="59" t="s">
        <v>3114</v>
      </c>
      <c r="E5101" s="59" t="s">
        <v>8517</v>
      </c>
      <c r="F5101" t="s">
        <v>2481</v>
      </c>
      <c r="G5101" t="s">
        <v>2482</v>
      </c>
      <c r="H5101" t="s">
        <v>2483</v>
      </c>
      <c r="I5101" s="52">
        <v>45474</v>
      </c>
      <c r="J5101" t="s">
        <v>2457</v>
      </c>
      <c r="K5101">
        <v>14</v>
      </c>
      <c r="L5101" s="73">
        <v>48.871619502320897</v>
      </c>
      <c r="M5101">
        <v>14</v>
      </c>
      <c r="N5101">
        <v>1</v>
      </c>
      <c r="O5101" s="73">
        <v>50.711615387974</v>
      </c>
      <c r="P5101">
        <v>14</v>
      </c>
      <c r="Q5101">
        <v>1</v>
      </c>
      <c r="R5101">
        <v>12</v>
      </c>
      <c r="S5101">
        <v>0.91331985447418096</v>
      </c>
      <c r="T5101">
        <v>61.229569835369901</v>
      </c>
      <c r="U5101">
        <v>0.76985183488202302</v>
      </c>
      <c r="V5101">
        <v>13</v>
      </c>
      <c r="W5101">
        <v>3.7122714587943903E-2</v>
      </c>
      <c r="X5101">
        <v>2</v>
      </c>
      <c r="Y5101">
        <v>13</v>
      </c>
      <c r="Z5101">
        <v>0.91705485893816896</v>
      </c>
      <c r="AA5101">
        <v>359.921605950078</v>
      </c>
      <c r="AB5101">
        <v>12</v>
      </c>
      <c r="AC5101">
        <v>0.89357278881242397</v>
      </c>
      <c r="AD5101">
        <v>1</v>
      </c>
      <c r="AE5101">
        <v>2.34820701257453E-2</v>
      </c>
      <c r="AF5101">
        <v>1</v>
      </c>
      <c r="AG5101">
        <v>8.2945141061830402E-2</v>
      </c>
      <c r="AH5101">
        <v>0.31366852677944002</v>
      </c>
      <c r="AI5101">
        <v>12</v>
      </c>
      <c r="AJ5101" s="73">
        <v>43.705036983852999</v>
      </c>
      <c r="AK5101">
        <v>14</v>
      </c>
      <c r="AL5101">
        <v>1</v>
      </c>
      <c r="AM5101">
        <v>0</v>
      </c>
      <c r="AN5101">
        <v>0</v>
      </c>
      <c r="AO5101">
        <v>0</v>
      </c>
      <c r="AP5101">
        <v>0</v>
      </c>
      <c r="AQ5101">
        <v>14</v>
      </c>
      <c r="AR5101">
        <v>1</v>
      </c>
      <c r="AS5101">
        <v>0</v>
      </c>
      <c r="AT5101">
        <v>0</v>
      </c>
      <c r="AU5101">
        <v>0</v>
      </c>
      <c r="AV5101">
        <v>0</v>
      </c>
      <c r="AW5101">
        <v>14</v>
      </c>
      <c r="AX5101">
        <v>0.999999999999999</v>
      </c>
      <c r="AY5101" s="73">
        <v>52.937718777491902</v>
      </c>
      <c r="AZ5101">
        <v>14</v>
      </c>
      <c r="BA5101">
        <v>1</v>
      </c>
      <c r="BB5101">
        <v>13</v>
      </c>
      <c r="BC5101">
        <v>0.92377397711069498</v>
      </c>
      <c r="BD5101">
        <v>1</v>
      </c>
      <c r="BE5101">
        <v>7.6226022889304801E-2</v>
      </c>
      <c r="BF5101">
        <v>48.871619502320897</v>
      </c>
      <c r="BG5101">
        <v>50.711615387974</v>
      </c>
      <c r="BH5101">
        <v>52.937718777491902</v>
      </c>
      <c r="BI5101">
        <v>43.705036983852999</v>
      </c>
    </row>
    <row r="5102" spans="1:61" x14ac:dyDescent="0.25">
      <c r="A5102" s="10" t="str">
        <f>VLOOKUP(D5102,'Index-Relations'!E:F,2,FALSE)</f>
        <v>ESG</v>
      </c>
      <c r="B5102" t="s">
        <v>3450</v>
      </c>
      <c r="C5102" s="53" t="s">
        <v>2766</v>
      </c>
      <c r="D5102" s="59" t="s">
        <v>3114</v>
      </c>
      <c r="E5102" s="59" t="s">
        <v>8518</v>
      </c>
      <c r="F5102" t="s">
        <v>2481</v>
      </c>
      <c r="G5102" t="s">
        <v>2482</v>
      </c>
      <c r="H5102" t="s">
        <v>2483</v>
      </c>
      <c r="I5102" s="52">
        <v>45446</v>
      </c>
      <c r="J5102" t="s">
        <v>2457</v>
      </c>
      <c r="K5102">
        <v>14</v>
      </c>
      <c r="L5102" s="73">
        <v>48.482493254518999</v>
      </c>
      <c r="M5102">
        <v>14</v>
      </c>
      <c r="N5102">
        <v>1</v>
      </c>
      <c r="O5102" s="73">
        <v>50.048750725458902</v>
      </c>
      <c r="P5102">
        <v>14</v>
      </c>
      <c r="Q5102">
        <v>1</v>
      </c>
      <c r="R5102">
        <v>12</v>
      </c>
      <c r="S5102">
        <v>0.91830425100477497</v>
      </c>
      <c r="T5102">
        <v>60.637057588276903</v>
      </c>
      <c r="U5102">
        <v>0.75674184566380698</v>
      </c>
      <c r="V5102">
        <v>13</v>
      </c>
      <c r="W5102">
        <v>3.54339849924626E-2</v>
      </c>
      <c r="X5102">
        <v>2</v>
      </c>
      <c r="Y5102">
        <v>13</v>
      </c>
      <c r="Z5102">
        <v>0.91587103601086395</v>
      </c>
      <c r="AA5102">
        <v>351.26833263824801</v>
      </c>
      <c r="AB5102">
        <v>12</v>
      </c>
      <c r="AC5102">
        <v>0.89522498394967398</v>
      </c>
      <c r="AD5102">
        <v>1</v>
      </c>
      <c r="AE5102">
        <v>2.0646052061189801E-2</v>
      </c>
      <c r="AF5102">
        <v>1</v>
      </c>
      <c r="AG5102">
        <v>8.4128963989135594E-2</v>
      </c>
      <c r="AH5102">
        <v>0.30783156425516001</v>
      </c>
      <c r="AI5102">
        <v>12</v>
      </c>
      <c r="AJ5102" s="73">
        <v>43.223436607441002</v>
      </c>
      <c r="AK5102">
        <v>14</v>
      </c>
      <c r="AL5102">
        <v>1</v>
      </c>
      <c r="AM5102">
        <v>0</v>
      </c>
      <c r="AN5102">
        <v>0</v>
      </c>
      <c r="AO5102">
        <v>0</v>
      </c>
      <c r="AP5102">
        <v>0</v>
      </c>
      <c r="AQ5102">
        <v>14</v>
      </c>
      <c r="AR5102">
        <v>1</v>
      </c>
      <c r="AS5102">
        <v>0</v>
      </c>
      <c r="AT5102">
        <v>0</v>
      </c>
      <c r="AU5102">
        <v>0</v>
      </c>
      <c r="AV5102">
        <v>0</v>
      </c>
      <c r="AW5102">
        <v>14</v>
      </c>
      <c r="AX5102">
        <v>0.999999999999999</v>
      </c>
      <c r="AY5102" s="73">
        <v>53.046412492983002</v>
      </c>
      <c r="AZ5102">
        <v>14</v>
      </c>
      <c r="BA5102">
        <v>1</v>
      </c>
      <c r="BB5102">
        <v>13</v>
      </c>
      <c r="BC5102">
        <v>0.92595777620750797</v>
      </c>
      <c r="BD5102">
        <v>1</v>
      </c>
      <c r="BE5102">
        <v>7.4042223792491299E-2</v>
      </c>
      <c r="BF5102">
        <v>48.482493254518999</v>
      </c>
      <c r="BG5102">
        <v>50.048750725458902</v>
      </c>
      <c r="BH5102">
        <v>53.046412492983002</v>
      </c>
      <c r="BI5102">
        <v>43.223436607441002</v>
      </c>
    </row>
    <row r="5103" spans="1:61" x14ac:dyDescent="0.25">
      <c r="A5103" s="10" t="str">
        <f>VLOOKUP(D5103,'Index-Relations'!E:F,2,FALSE)</f>
        <v>ESG</v>
      </c>
      <c r="B5103" t="s">
        <v>3450</v>
      </c>
      <c r="C5103" s="53" t="s">
        <v>2767</v>
      </c>
      <c r="D5103" s="59" t="s">
        <v>3114</v>
      </c>
      <c r="E5103" s="59" t="s">
        <v>8519</v>
      </c>
      <c r="F5103" t="s">
        <v>2481</v>
      </c>
      <c r="G5103" t="s">
        <v>2482</v>
      </c>
      <c r="H5103" t="s">
        <v>2483</v>
      </c>
      <c r="I5103" s="52">
        <v>45413</v>
      </c>
      <c r="J5103" t="s">
        <v>2457</v>
      </c>
      <c r="K5103">
        <v>21</v>
      </c>
      <c r="L5103" s="73">
        <v>51.601383354154002</v>
      </c>
      <c r="M5103">
        <v>21</v>
      </c>
      <c r="N5103">
        <v>1</v>
      </c>
      <c r="O5103" s="73">
        <v>51.089599254295003</v>
      </c>
      <c r="P5103">
        <v>21</v>
      </c>
      <c r="Q5103">
        <v>1</v>
      </c>
      <c r="R5103">
        <v>17</v>
      </c>
      <c r="S5103">
        <v>0.92656717643978304</v>
      </c>
      <c r="T5103">
        <v>58.237382468885002</v>
      </c>
      <c r="U5103">
        <v>0.867889783294853</v>
      </c>
      <c r="V5103">
        <v>20</v>
      </c>
      <c r="W5103">
        <v>2.2323478103633301E-2</v>
      </c>
      <c r="X5103">
        <v>2</v>
      </c>
      <c r="Y5103">
        <v>20</v>
      </c>
      <c r="Z5103">
        <v>0.90892805853921199</v>
      </c>
      <c r="AA5103">
        <v>233.36205527206599</v>
      </c>
      <c r="AB5103">
        <v>18</v>
      </c>
      <c r="AC5103">
        <v>0.83802894429063601</v>
      </c>
      <c r="AD5103">
        <v>2</v>
      </c>
      <c r="AE5103">
        <v>7.0899114248575201E-2</v>
      </c>
      <c r="AF5103">
        <v>1</v>
      </c>
      <c r="AG5103">
        <v>9.1071941460787897E-2</v>
      </c>
      <c r="AH5103">
        <v>0.22149185586265599</v>
      </c>
      <c r="AI5103">
        <v>18</v>
      </c>
      <c r="AJ5103" s="73">
        <v>46.284553861009002</v>
      </c>
      <c r="AK5103">
        <v>21</v>
      </c>
      <c r="AL5103">
        <v>1</v>
      </c>
      <c r="AM5103">
        <v>0</v>
      </c>
      <c r="AN5103">
        <v>0</v>
      </c>
      <c r="AO5103">
        <v>0</v>
      </c>
      <c r="AP5103">
        <v>0</v>
      </c>
      <c r="AQ5103">
        <v>21</v>
      </c>
      <c r="AR5103">
        <v>1</v>
      </c>
      <c r="AS5103">
        <v>0</v>
      </c>
      <c r="AT5103">
        <v>0</v>
      </c>
      <c r="AU5103">
        <v>0</v>
      </c>
      <c r="AV5103">
        <v>0</v>
      </c>
      <c r="AW5103">
        <v>21</v>
      </c>
      <c r="AX5103">
        <v>0.999999999999999</v>
      </c>
      <c r="AY5103" s="73">
        <v>57.041754815582998</v>
      </c>
      <c r="AZ5103">
        <v>21</v>
      </c>
      <c r="BA5103">
        <v>1</v>
      </c>
      <c r="BB5103">
        <v>20</v>
      </c>
      <c r="BC5103">
        <v>0.947272311222073</v>
      </c>
      <c r="BD5103">
        <v>1</v>
      </c>
      <c r="BE5103">
        <v>5.2727688777926197E-2</v>
      </c>
      <c r="BF5103">
        <v>51.601383354154002</v>
      </c>
      <c r="BG5103">
        <v>51.089599254295003</v>
      </c>
      <c r="BH5103">
        <v>57.041754815582998</v>
      </c>
      <c r="BI5103">
        <v>46.284553861009002</v>
      </c>
    </row>
    <row r="5104" spans="1:61" x14ac:dyDescent="0.25">
      <c r="A5104" s="10" t="str">
        <f>VLOOKUP(D5104,'Index-Relations'!E:F,2,FALSE)</f>
        <v>ESG</v>
      </c>
      <c r="B5104" t="s">
        <v>3450</v>
      </c>
      <c r="C5104" s="53" t="s">
        <v>2768</v>
      </c>
      <c r="D5104" s="59" t="s">
        <v>3114</v>
      </c>
      <c r="E5104" s="59" t="s">
        <v>8520</v>
      </c>
      <c r="F5104" t="s">
        <v>2481</v>
      </c>
      <c r="G5104" t="s">
        <v>2482</v>
      </c>
      <c r="H5104" t="s">
        <v>2483</v>
      </c>
      <c r="I5104" s="52">
        <v>45383</v>
      </c>
      <c r="J5104" t="s">
        <v>2457</v>
      </c>
      <c r="K5104">
        <v>21</v>
      </c>
      <c r="L5104">
        <v>53.121216457058999</v>
      </c>
      <c r="M5104">
        <v>20</v>
      </c>
      <c r="N5104">
        <v>0.98978918360089796</v>
      </c>
      <c r="O5104">
        <v>52.143398025617103</v>
      </c>
      <c r="P5104">
        <v>20</v>
      </c>
      <c r="Q5104">
        <v>0.98978918360089796</v>
      </c>
      <c r="R5104">
        <v>17</v>
      </c>
      <c r="S5104">
        <v>0.90945785166227799</v>
      </c>
      <c r="T5104">
        <v>57.795065170179498</v>
      </c>
      <c r="U5104">
        <v>0.81070741315836703</v>
      </c>
      <c r="V5104">
        <v>20</v>
      </c>
      <c r="W5104">
        <v>3.01699610020222E-2</v>
      </c>
      <c r="X5104">
        <v>2</v>
      </c>
      <c r="Y5104">
        <v>20</v>
      </c>
      <c r="Z5104">
        <v>0.91220434554267604</v>
      </c>
      <c r="AA5104">
        <v>146.14699663155699</v>
      </c>
      <c r="AB5104">
        <v>18</v>
      </c>
      <c r="AC5104">
        <v>0.84314791556476099</v>
      </c>
      <c r="AD5104">
        <v>2</v>
      </c>
      <c r="AE5104">
        <v>6.9056429977915307E-2</v>
      </c>
      <c r="AF5104">
        <v>1</v>
      </c>
      <c r="AG5104">
        <v>8.7795654457323402E-2</v>
      </c>
      <c r="AH5104">
        <v>0.24716704564803799</v>
      </c>
      <c r="AI5104">
        <v>18</v>
      </c>
      <c r="AJ5104">
        <v>45.683910522562996</v>
      </c>
      <c r="AK5104">
        <v>20</v>
      </c>
      <c r="AL5104">
        <v>0.98978918360089796</v>
      </c>
      <c r="AM5104">
        <v>0</v>
      </c>
      <c r="AN5104">
        <v>0</v>
      </c>
      <c r="AO5104">
        <v>0</v>
      </c>
      <c r="AP5104">
        <v>0</v>
      </c>
      <c r="AQ5104">
        <v>21</v>
      </c>
      <c r="AR5104">
        <v>1</v>
      </c>
      <c r="AS5104">
        <v>0</v>
      </c>
      <c r="AT5104">
        <v>0</v>
      </c>
      <c r="AU5104">
        <v>0</v>
      </c>
      <c r="AV5104">
        <v>0</v>
      </c>
      <c r="AW5104">
        <v>21</v>
      </c>
      <c r="AX5104">
        <v>1</v>
      </c>
      <c r="AY5104">
        <v>60.6984650385725</v>
      </c>
      <c r="AZ5104">
        <v>20</v>
      </c>
      <c r="BA5104">
        <v>0.98978918360089796</v>
      </c>
      <c r="BB5104">
        <v>20</v>
      </c>
      <c r="BC5104">
        <v>0.94199182614391996</v>
      </c>
      <c r="BD5104">
        <v>1</v>
      </c>
      <c r="BE5104">
        <v>5.8008173856079301E-2</v>
      </c>
      <c r="BF5104">
        <v>51.826376126275001</v>
      </c>
      <c r="BG5104">
        <v>51.257563385020902</v>
      </c>
      <c r="BH5104">
        <v>57.226510638188998</v>
      </c>
      <c r="BI5104">
        <v>46.500650323091001</v>
      </c>
    </row>
    <row r="5105" spans="1:61" x14ac:dyDescent="0.25">
      <c r="A5105" s="10" t="str">
        <f>VLOOKUP(D5105,'Index-Relations'!E:F,2,FALSE)</f>
        <v>ESG</v>
      </c>
      <c r="B5105" t="s">
        <v>3450</v>
      </c>
      <c r="C5105" s="53" t="s">
        <v>2769</v>
      </c>
      <c r="D5105" s="59" t="s">
        <v>3114</v>
      </c>
      <c r="E5105" s="59" t="s">
        <v>8521</v>
      </c>
      <c r="F5105" t="s">
        <v>2481</v>
      </c>
      <c r="G5105" t="s">
        <v>2482</v>
      </c>
      <c r="H5105" t="s">
        <v>2483</v>
      </c>
      <c r="I5105" s="52">
        <v>45352</v>
      </c>
      <c r="J5105" t="s">
        <v>2457</v>
      </c>
      <c r="K5105">
        <v>21</v>
      </c>
      <c r="L5105">
        <v>51.351411877684498</v>
      </c>
      <c r="M5105">
        <v>20</v>
      </c>
      <c r="N5105">
        <v>0.98571182102974897</v>
      </c>
      <c r="O5105">
        <v>50.521748557263301</v>
      </c>
      <c r="P5105">
        <v>20</v>
      </c>
      <c r="Q5105">
        <v>0.98571182102974897</v>
      </c>
      <c r="R5105">
        <v>17</v>
      </c>
      <c r="S5105">
        <v>0.88056233240916004</v>
      </c>
      <c r="T5105">
        <v>57.661216811230702</v>
      </c>
      <c r="U5105">
        <v>0.80745792023953999</v>
      </c>
      <c r="V5105">
        <v>19</v>
      </c>
      <c r="W5105">
        <v>0</v>
      </c>
      <c r="X5105">
        <v>0</v>
      </c>
      <c r="Y5105">
        <v>20</v>
      </c>
      <c r="Z5105">
        <v>0.91800526056059195</v>
      </c>
      <c r="AA5105">
        <v>187.35470943441501</v>
      </c>
      <c r="AB5105">
        <v>18</v>
      </c>
      <c r="AC5105">
        <v>0.84523609293935298</v>
      </c>
      <c r="AD5105">
        <v>2</v>
      </c>
      <c r="AE5105">
        <v>7.2769167621238195E-2</v>
      </c>
      <c r="AF5105">
        <v>1</v>
      </c>
      <c r="AG5105">
        <v>8.1994739439408104E-2</v>
      </c>
      <c r="AH5105">
        <v>0.13125128806122499</v>
      </c>
      <c r="AI5105">
        <v>14</v>
      </c>
      <c r="AJ5105">
        <v>43.886462428846201</v>
      </c>
      <c r="AK5105">
        <v>20</v>
      </c>
      <c r="AL5105">
        <v>0.98571182102974897</v>
      </c>
      <c r="AM5105">
        <v>0</v>
      </c>
      <c r="AN5105">
        <v>0</v>
      </c>
      <c r="AO5105">
        <v>0</v>
      </c>
      <c r="AP5105">
        <v>0</v>
      </c>
      <c r="AQ5105">
        <v>21</v>
      </c>
      <c r="AR5105">
        <v>0.999999999999999</v>
      </c>
      <c r="AS5105">
        <v>0</v>
      </c>
      <c r="AT5105">
        <v>0</v>
      </c>
      <c r="AU5105">
        <v>0</v>
      </c>
      <c r="AV5105">
        <v>0</v>
      </c>
      <c r="AW5105">
        <v>21</v>
      </c>
      <c r="AX5105">
        <v>0.999999999999999</v>
      </c>
      <c r="AY5105">
        <v>59.087071177744697</v>
      </c>
      <c r="AZ5105">
        <v>20</v>
      </c>
      <c r="BA5105">
        <v>0.98571182102974897</v>
      </c>
      <c r="BB5105">
        <v>20</v>
      </c>
      <c r="BC5105">
        <v>0.93770227598438705</v>
      </c>
      <c r="BD5105">
        <v>1</v>
      </c>
      <c r="BE5105">
        <v>6.2297724015612697E-2</v>
      </c>
      <c r="BF5105">
        <v>50.448216798228898</v>
      </c>
      <c r="BG5105">
        <v>50.069785000236998</v>
      </c>
      <c r="BH5105">
        <v>55.871916567708901</v>
      </c>
      <c r="BI5105">
        <v>45.125962520706999</v>
      </c>
    </row>
    <row r="5106" spans="1:61" x14ac:dyDescent="0.25">
      <c r="A5106" s="10" t="str">
        <f>VLOOKUP(D5106,'Index-Relations'!E:F,2,FALSE)</f>
        <v>ESG</v>
      </c>
      <c r="B5106" t="s">
        <v>3450</v>
      </c>
      <c r="C5106" s="53" t="s">
        <v>2770</v>
      </c>
      <c r="D5106" s="59" t="s">
        <v>3114</v>
      </c>
      <c r="E5106" s="59" t="s">
        <v>8522</v>
      </c>
      <c r="F5106" t="s">
        <v>2481</v>
      </c>
      <c r="G5106" t="s">
        <v>2482</v>
      </c>
      <c r="H5106" t="s">
        <v>2483</v>
      </c>
      <c r="I5106" s="52">
        <v>45323</v>
      </c>
      <c r="J5106" t="s">
        <v>2457</v>
      </c>
      <c r="K5106">
        <v>21</v>
      </c>
      <c r="L5106">
        <v>54.057108578577299</v>
      </c>
      <c r="M5106">
        <v>20</v>
      </c>
      <c r="N5106">
        <v>0.98217797623520997</v>
      </c>
      <c r="O5106">
        <v>53.545460639935598</v>
      </c>
      <c r="P5106">
        <v>20</v>
      </c>
      <c r="Q5106">
        <v>0.98217797623520997</v>
      </c>
      <c r="R5106">
        <v>17</v>
      </c>
      <c r="S5106">
        <v>0.89266047047345898</v>
      </c>
      <c r="T5106">
        <v>57.825884108612698</v>
      </c>
      <c r="U5106">
        <v>0.95035484361436995</v>
      </c>
      <c r="V5106">
        <v>19</v>
      </c>
      <c r="W5106">
        <v>9.1719890753736606E-3</v>
      </c>
      <c r="X5106">
        <v>1</v>
      </c>
      <c r="Y5106">
        <v>20</v>
      </c>
      <c r="Z5106">
        <v>0.93911290822478799</v>
      </c>
      <c r="AA5106">
        <v>226.72664237382401</v>
      </c>
      <c r="AB5106">
        <v>18</v>
      </c>
      <c r="AC5106">
        <v>0.86245438914109096</v>
      </c>
      <c r="AD5106">
        <v>2</v>
      </c>
      <c r="AE5106">
        <v>7.6658519083697099E-2</v>
      </c>
      <c r="AF5106">
        <v>1</v>
      </c>
      <c r="AG5106">
        <v>6.0887091775211399E-2</v>
      </c>
      <c r="AH5106">
        <v>0.13764522222067799</v>
      </c>
      <c r="AI5106">
        <v>14</v>
      </c>
      <c r="AJ5106">
        <v>46.112786785335302</v>
      </c>
      <c r="AK5106">
        <v>20</v>
      </c>
      <c r="AL5106">
        <v>0.98217797623520997</v>
      </c>
      <c r="AM5106">
        <v>0</v>
      </c>
      <c r="AN5106">
        <v>0</v>
      </c>
      <c r="AO5106">
        <v>0</v>
      </c>
      <c r="AP5106">
        <v>0</v>
      </c>
      <c r="AQ5106">
        <v>21</v>
      </c>
      <c r="AR5106">
        <v>0.999999999999999</v>
      </c>
      <c r="AS5106">
        <v>0</v>
      </c>
      <c r="AT5106">
        <v>0</v>
      </c>
      <c r="AU5106">
        <v>0</v>
      </c>
      <c r="AV5106">
        <v>0</v>
      </c>
      <c r="AW5106">
        <v>21</v>
      </c>
      <c r="AX5106">
        <v>1</v>
      </c>
      <c r="AY5106">
        <v>61.135645536168099</v>
      </c>
      <c r="AZ5106">
        <v>20</v>
      </c>
      <c r="BA5106">
        <v>0.98217797623520997</v>
      </c>
      <c r="BB5106">
        <v>20</v>
      </c>
      <c r="BC5106">
        <v>0.93970315339480104</v>
      </c>
      <c r="BD5106">
        <v>1</v>
      </c>
      <c r="BE5106">
        <v>6.0296846605198101E-2</v>
      </c>
      <c r="BF5106">
        <v>52.763431544199001</v>
      </c>
      <c r="BG5106">
        <v>52.755059004066901</v>
      </c>
      <c r="BH5106">
        <v>57.659913299251997</v>
      </c>
      <c r="BI5106">
        <v>46.861300465309903</v>
      </c>
    </row>
    <row r="5107" spans="1:61" x14ac:dyDescent="0.25">
      <c r="A5107" s="10" t="str">
        <f>VLOOKUP(D5107,'Index-Relations'!E:F,2,FALSE)</f>
        <v>ESG</v>
      </c>
      <c r="B5107" t="s">
        <v>3450</v>
      </c>
      <c r="C5107" s="53" t="s">
        <v>2760</v>
      </c>
      <c r="D5107" s="59" t="s">
        <v>3115</v>
      </c>
      <c r="E5107" s="59" t="s">
        <v>8523</v>
      </c>
      <c r="F5107" t="s">
        <v>2620</v>
      </c>
      <c r="G5107" t="s">
        <v>2621</v>
      </c>
      <c r="H5107" t="s">
        <v>2622</v>
      </c>
      <c r="I5107" s="52">
        <v>45659</v>
      </c>
      <c r="J5107" t="s">
        <v>2457</v>
      </c>
      <c r="K5107">
        <v>41</v>
      </c>
      <c r="L5107" s="73">
        <v>39.113040897648901</v>
      </c>
      <c r="M5107">
        <v>38</v>
      </c>
      <c r="N5107">
        <v>0.89937130569394896</v>
      </c>
      <c r="O5107" s="73">
        <v>40.836387244962999</v>
      </c>
      <c r="P5107">
        <v>38</v>
      </c>
      <c r="Q5107">
        <v>0.89937130569394896</v>
      </c>
      <c r="R5107">
        <v>34</v>
      </c>
      <c r="S5107">
        <v>0.81665461133010298</v>
      </c>
      <c r="T5107">
        <v>54.987725600498599</v>
      </c>
      <c r="U5107">
        <v>0.94720117708972995</v>
      </c>
      <c r="V5107">
        <v>38</v>
      </c>
      <c r="W5107">
        <v>1.09180462710471E-2</v>
      </c>
      <c r="X5107">
        <v>2</v>
      </c>
      <c r="Y5107">
        <v>39</v>
      </c>
      <c r="Z5107">
        <v>0.93640146704295402</v>
      </c>
      <c r="AA5107">
        <v>330.69871779993798</v>
      </c>
      <c r="AB5107">
        <v>31</v>
      </c>
      <c r="AC5107">
        <v>0.73046019851369803</v>
      </c>
      <c r="AD5107">
        <v>8</v>
      </c>
      <c r="AE5107">
        <v>0.20594126852925601</v>
      </c>
      <c r="AF5107">
        <v>2</v>
      </c>
      <c r="AG5107">
        <v>6.3598532957045706E-2</v>
      </c>
      <c r="AH5107">
        <v>4.8635674453490998E-2</v>
      </c>
      <c r="AI5107">
        <v>13</v>
      </c>
      <c r="AJ5107" s="73">
        <v>34.779832473389</v>
      </c>
      <c r="AK5107">
        <v>38</v>
      </c>
      <c r="AL5107">
        <v>0.89937130569394896</v>
      </c>
      <c r="AM5107">
        <v>0</v>
      </c>
      <c r="AN5107">
        <v>0</v>
      </c>
      <c r="AO5107">
        <v>0</v>
      </c>
      <c r="AP5107">
        <v>0</v>
      </c>
      <c r="AQ5107">
        <v>41</v>
      </c>
      <c r="AR5107">
        <v>1</v>
      </c>
      <c r="AS5107">
        <v>0</v>
      </c>
      <c r="AT5107">
        <v>0</v>
      </c>
      <c r="AU5107">
        <v>0</v>
      </c>
      <c r="AV5107">
        <v>0</v>
      </c>
      <c r="AW5107">
        <v>41</v>
      </c>
      <c r="AX5107">
        <v>1</v>
      </c>
      <c r="AY5107" s="73">
        <v>44.023890589402001</v>
      </c>
      <c r="AZ5107">
        <v>38</v>
      </c>
      <c r="BA5107">
        <v>0.89937130569394896</v>
      </c>
      <c r="BB5107">
        <v>39</v>
      </c>
      <c r="BC5107">
        <v>0.96442181614630595</v>
      </c>
      <c r="BD5107">
        <v>2</v>
      </c>
      <c r="BE5107">
        <v>3.5578183853693199E-2</v>
      </c>
      <c r="BF5107">
        <v>39.113040897648901</v>
      </c>
      <c r="BG5107">
        <v>40.836387244962999</v>
      </c>
      <c r="BH5107">
        <v>44.023890589402001</v>
      </c>
      <c r="BI5107">
        <v>34.779832473389</v>
      </c>
    </row>
    <row r="5108" spans="1:61" x14ac:dyDescent="0.25">
      <c r="A5108" s="10" t="str">
        <f>VLOOKUP(D5108,'Index-Relations'!E:F,2,FALSE)</f>
        <v>ESG</v>
      </c>
      <c r="B5108" t="s">
        <v>3450</v>
      </c>
      <c r="C5108" s="53" t="s">
        <v>2761</v>
      </c>
      <c r="D5108" s="59" t="s">
        <v>3115</v>
      </c>
      <c r="E5108" s="59" t="s">
        <v>8524</v>
      </c>
      <c r="F5108" t="s">
        <v>2620</v>
      </c>
      <c r="G5108" t="s">
        <v>2621</v>
      </c>
      <c r="H5108" t="s">
        <v>2622</v>
      </c>
      <c r="I5108" s="52">
        <v>45628</v>
      </c>
      <c r="J5108" t="s">
        <v>2457</v>
      </c>
      <c r="K5108">
        <v>43</v>
      </c>
      <c r="L5108" s="73">
        <v>40.5046568215989</v>
      </c>
      <c r="M5108">
        <v>41</v>
      </c>
      <c r="N5108">
        <v>0.92785706712726501</v>
      </c>
      <c r="O5108" s="73">
        <v>42.743566986667901</v>
      </c>
      <c r="P5108">
        <v>41</v>
      </c>
      <c r="Q5108">
        <v>0.92785706712726501</v>
      </c>
      <c r="R5108">
        <v>37</v>
      </c>
      <c r="S5108">
        <v>0.87574742911903902</v>
      </c>
      <c r="T5108">
        <v>55.280145909633497</v>
      </c>
      <c r="U5108">
        <v>0.94274867159866205</v>
      </c>
      <c r="V5108">
        <v>40</v>
      </c>
      <c r="W5108">
        <v>2.1219053716259199E-2</v>
      </c>
      <c r="X5108">
        <v>3</v>
      </c>
      <c r="Y5108">
        <v>41</v>
      </c>
      <c r="Z5108">
        <v>0.92673005010295595</v>
      </c>
      <c r="AA5108">
        <v>202.128301120782</v>
      </c>
      <c r="AB5108">
        <v>32</v>
      </c>
      <c r="AC5108">
        <v>0.76775530263562397</v>
      </c>
      <c r="AD5108">
        <v>9</v>
      </c>
      <c r="AE5108">
        <v>0.15897474746733101</v>
      </c>
      <c r="AF5108">
        <v>2</v>
      </c>
      <c r="AG5108">
        <v>7.3269949897043399E-2</v>
      </c>
      <c r="AH5108">
        <v>8.0331667615070004E-2</v>
      </c>
      <c r="AI5108">
        <v>14</v>
      </c>
      <c r="AJ5108" s="73">
        <v>35.164313753783901</v>
      </c>
      <c r="AK5108">
        <v>41</v>
      </c>
      <c r="AL5108">
        <v>0.92785706712726501</v>
      </c>
      <c r="AM5108">
        <v>5.3971973823179399E-2</v>
      </c>
      <c r="AN5108">
        <v>2</v>
      </c>
      <c r="AO5108">
        <v>0</v>
      </c>
      <c r="AP5108">
        <v>0</v>
      </c>
      <c r="AQ5108">
        <v>43</v>
      </c>
      <c r="AR5108">
        <v>1</v>
      </c>
      <c r="AS5108">
        <v>0</v>
      </c>
      <c r="AT5108">
        <v>0</v>
      </c>
      <c r="AU5108">
        <v>0</v>
      </c>
      <c r="AV5108">
        <v>0</v>
      </c>
      <c r="AW5108">
        <v>43</v>
      </c>
      <c r="AX5108">
        <v>0.999999999999999</v>
      </c>
      <c r="AY5108" s="73">
        <v>45.880481369755898</v>
      </c>
      <c r="AZ5108">
        <v>41</v>
      </c>
      <c r="BA5108">
        <v>0.92785706712726501</v>
      </c>
      <c r="BB5108">
        <v>41</v>
      </c>
      <c r="BC5108">
        <v>0.94039940216925799</v>
      </c>
      <c r="BD5108">
        <v>2</v>
      </c>
      <c r="BE5108">
        <v>5.96005978307418E-2</v>
      </c>
      <c r="BF5108">
        <v>40.5046568215989</v>
      </c>
      <c r="BG5108">
        <v>42.743566986667901</v>
      </c>
      <c r="BH5108">
        <v>45.880481369755898</v>
      </c>
      <c r="BI5108">
        <v>35.164313753783901</v>
      </c>
    </row>
    <row r="5109" spans="1:61" x14ac:dyDescent="0.25">
      <c r="A5109" s="10" t="str">
        <f>VLOOKUP(D5109,'Index-Relations'!E:F,2,FALSE)</f>
        <v>ESG</v>
      </c>
      <c r="B5109" t="s">
        <v>3450</v>
      </c>
      <c r="C5109" s="53" t="s">
        <v>2762</v>
      </c>
      <c r="D5109" s="59" t="s">
        <v>3115</v>
      </c>
      <c r="E5109" s="59" t="s">
        <v>8525</v>
      </c>
      <c r="F5109" t="s">
        <v>2620</v>
      </c>
      <c r="G5109" t="s">
        <v>2621</v>
      </c>
      <c r="H5109" t="s">
        <v>2622</v>
      </c>
      <c r="I5109" s="52">
        <v>45597</v>
      </c>
      <c r="J5109" t="s">
        <v>2457</v>
      </c>
      <c r="K5109">
        <v>43</v>
      </c>
      <c r="L5109" s="73">
        <v>41.459927097520897</v>
      </c>
      <c r="M5109">
        <v>41</v>
      </c>
      <c r="N5109">
        <v>0.927383886575605</v>
      </c>
      <c r="O5109" s="73">
        <v>43.695154896224999</v>
      </c>
      <c r="P5109">
        <v>41</v>
      </c>
      <c r="Q5109">
        <v>0.927383886575605</v>
      </c>
      <c r="R5109">
        <v>37</v>
      </c>
      <c r="S5109">
        <v>0.87470491974300901</v>
      </c>
      <c r="T5109">
        <v>55.718916657440097</v>
      </c>
      <c r="U5109">
        <v>0.93752420410262005</v>
      </c>
      <c r="V5109">
        <v>40</v>
      </c>
      <c r="W5109">
        <v>1.91820911883143E-2</v>
      </c>
      <c r="X5109">
        <v>3</v>
      </c>
      <c r="Y5109">
        <v>41</v>
      </c>
      <c r="Z5109">
        <v>0.92819543284580797</v>
      </c>
      <c r="AA5109">
        <v>199.609175170963</v>
      </c>
      <c r="AB5109">
        <v>32</v>
      </c>
      <c r="AC5109">
        <v>0.76366434425448304</v>
      </c>
      <c r="AD5109">
        <v>9</v>
      </c>
      <c r="AE5109">
        <v>0.16453108859132501</v>
      </c>
      <c r="AF5109">
        <v>2</v>
      </c>
      <c r="AG5109">
        <v>7.1804567154191298E-2</v>
      </c>
      <c r="AH5109">
        <v>7.4076029409115896E-2</v>
      </c>
      <c r="AI5109">
        <v>14</v>
      </c>
      <c r="AJ5109" s="73">
        <v>37.026451889360999</v>
      </c>
      <c r="AK5109">
        <v>41</v>
      </c>
      <c r="AL5109">
        <v>0.927383886575605</v>
      </c>
      <c r="AM5109">
        <v>6.5395500675097001E-2</v>
      </c>
      <c r="AN5109">
        <v>2</v>
      </c>
      <c r="AO5109">
        <v>0</v>
      </c>
      <c r="AP5109">
        <v>0</v>
      </c>
      <c r="AQ5109">
        <v>43</v>
      </c>
      <c r="AR5109">
        <v>1</v>
      </c>
      <c r="AS5109">
        <v>0</v>
      </c>
      <c r="AT5109">
        <v>0</v>
      </c>
      <c r="AU5109">
        <v>0</v>
      </c>
      <c r="AV5109">
        <v>0</v>
      </c>
      <c r="AW5109">
        <v>43</v>
      </c>
      <c r="AX5109">
        <v>1</v>
      </c>
      <c r="AY5109" s="73">
        <v>45.933077611546999</v>
      </c>
      <c r="AZ5109">
        <v>41</v>
      </c>
      <c r="BA5109">
        <v>0.927383886575605</v>
      </c>
      <c r="BB5109">
        <v>41</v>
      </c>
      <c r="BC5109">
        <v>0.94639665330018496</v>
      </c>
      <c r="BD5109">
        <v>2</v>
      </c>
      <c r="BE5109">
        <v>5.3603346699814598E-2</v>
      </c>
      <c r="BF5109">
        <v>41.459927097520897</v>
      </c>
      <c r="BG5109">
        <v>43.695154896224999</v>
      </c>
      <c r="BH5109">
        <v>45.933077611546999</v>
      </c>
      <c r="BI5109">
        <v>37.026451889360999</v>
      </c>
    </row>
    <row r="5110" spans="1:61" x14ac:dyDescent="0.25">
      <c r="A5110" s="10" t="str">
        <f>VLOOKUP(D5110,'Index-Relations'!E:F,2,FALSE)</f>
        <v>ESG</v>
      </c>
      <c r="B5110" t="s">
        <v>3450</v>
      </c>
      <c r="C5110" s="53" t="s">
        <v>2763</v>
      </c>
      <c r="D5110" s="59" t="s">
        <v>3115</v>
      </c>
      <c r="E5110" s="59" t="s">
        <v>8526</v>
      </c>
      <c r="F5110" t="s">
        <v>2620</v>
      </c>
      <c r="G5110" t="s">
        <v>2621</v>
      </c>
      <c r="H5110" t="s">
        <v>2622</v>
      </c>
      <c r="I5110" s="52">
        <v>45566</v>
      </c>
      <c r="J5110" t="s">
        <v>2457</v>
      </c>
      <c r="K5110">
        <v>43</v>
      </c>
      <c r="L5110" s="73">
        <v>41.532803086338902</v>
      </c>
      <c r="M5110">
        <v>41</v>
      </c>
      <c r="N5110">
        <v>0.93828120745680998</v>
      </c>
      <c r="O5110" s="73">
        <v>43.816604352408</v>
      </c>
      <c r="P5110">
        <v>41</v>
      </c>
      <c r="Q5110">
        <v>0.93828120745680998</v>
      </c>
      <c r="R5110">
        <v>37</v>
      </c>
      <c r="S5110">
        <v>0.89078972833709102</v>
      </c>
      <c r="T5110">
        <v>55.840569951056203</v>
      </c>
      <c r="U5110">
        <v>0.92699509407050595</v>
      </c>
      <c r="V5110">
        <v>39</v>
      </c>
      <c r="W5110">
        <v>1.8578838734175401E-2</v>
      </c>
      <c r="X5110">
        <v>3</v>
      </c>
      <c r="Y5110">
        <v>40</v>
      </c>
      <c r="Z5110">
        <v>0.92046516778869203</v>
      </c>
      <c r="AA5110">
        <v>188.16173508512</v>
      </c>
      <c r="AB5110">
        <v>34</v>
      </c>
      <c r="AC5110">
        <v>0.82940303663910497</v>
      </c>
      <c r="AD5110">
        <v>6</v>
      </c>
      <c r="AE5110">
        <v>9.1062131149586903E-2</v>
      </c>
      <c r="AF5110">
        <v>3</v>
      </c>
      <c r="AG5110">
        <v>7.9534832211307402E-2</v>
      </c>
      <c r="AH5110">
        <v>7.4003278629759695E-2</v>
      </c>
      <c r="AI5110">
        <v>14</v>
      </c>
      <c r="AJ5110" s="73">
        <v>36.861717811509997</v>
      </c>
      <c r="AK5110">
        <v>41</v>
      </c>
      <c r="AL5110">
        <v>0.93828120745680998</v>
      </c>
      <c r="AM5110">
        <v>5.8772725875125602E-2</v>
      </c>
      <c r="AN5110">
        <v>2</v>
      </c>
      <c r="AO5110">
        <v>0</v>
      </c>
      <c r="AP5110">
        <v>0</v>
      </c>
      <c r="AQ5110">
        <v>43</v>
      </c>
      <c r="AR5110">
        <v>1</v>
      </c>
      <c r="AS5110">
        <v>0</v>
      </c>
      <c r="AT5110">
        <v>0</v>
      </c>
      <c r="AU5110">
        <v>0</v>
      </c>
      <c r="AV5110">
        <v>0</v>
      </c>
      <c r="AW5110">
        <v>43</v>
      </c>
      <c r="AX5110">
        <v>1</v>
      </c>
      <c r="AY5110" s="73">
        <v>46.052416241049997</v>
      </c>
      <c r="AZ5110">
        <v>41</v>
      </c>
      <c r="BA5110">
        <v>0.93828120745680998</v>
      </c>
      <c r="BB5110">
        <v>41</v>
      </c>
      <c r="BC5110">
        <v>0.94602352844356896</v>
      </c>
      <c r="BD5110">
        <v>2</v>
      </c>
      <c r="BE5110">
        <v>5.3976471556430497E-2</v>
      </c>
      <c r="BF5110">
        <v>41.532803086338902</v>
      </c>
      <c r="BG5110">
        <v>43.816604352408</v>
      </c>
      <c r="BH5110">
        <v>46.052416241049997</v>
      </c>
      <c r="BI5110">
        <v>36.861717811509997</v>
      </c>
    </row>
    <row r="5111" spans="1:61" x14ac:dyDescent="0.25">
      <c r="A5111" s="10" t="str">
        <f>VLOOKUP(D5111,'Index-Relations'!E:F,2,FALSE)</f>
        <v>ESG</v>
      </c>
      <c r="B5111" t="s">
        <v>3450</v>
      </c>
      <c r="C5111" s="53" t="s">
        <v>2764</v>
      </c>
      <c r="D5111" s="59" t="s">
        <v>3115</v>
      </c>
      <c r="E5111" s="59" t="s">
        <v>8527</v>
      </c>
      <c r="F5111" t="s">
        <v>2620</v>
      </c>
      <c r="G5111" t="s">
        <v>2621</v>
      </c>
      <c r="H5111" t="s">
        <v>2622</v>
      </c>
      <c r="I5111" s="52">
        <v>45538</v>
      </c>
      <c r="J5111" t="s">
        <v>2457</v>
      </c>
      <c r="K5111">
        <v>43</v>
      </c>
      <c r="L5111" s="73">
        <v>41.427286455370002</v>
      </c>
      <c r="M5111">
        <v>41</v>
      </c>
      <c r="N5111">
        <v>0.94761627798875903</v>
      </c>
      <c r="O5111" s="73">
        <v>43.201987530017</v>
      </c>
      <c r="P5111">
        <v>41</v>
      </c>
      <c r="Q5111">
        <v>0.94761627798875903</v>
      </c>
      <c r="R5111">
        <v>37</v>
      </c>
      <c r="S5111">
        <v>0.89574191305903095</v>
      </c>
      <c r="T5111">
        <v>55.876829428736599</v>
      </c>
      <c r="U5111">
        <v>0.924652660258512</v>
      </c>
      <c r="V5111">
        <v>39</v>
      </c>
      <c r="W5111">
        <v>1.92696954369839E-2</v>
      </c>
      <c r="X5111">
        <v>3</v>
      </c>
      <c r="Y5111">
        <v>40</v>
      </c>
      <c r="Z5111">
        <v>0.92698098884960001</v>
      </c>
      <c r="AA5111">
        <v>182.42350204314499</v>
      </c>
      <c r="AB5111">
        <v>34</v>
      </c>
      <c r="AC5111">
        <v>0.83224544931592903</v>
      </c>
      <c r="AD5111">
        <v>6</v>
      </c>
      <c r="AE5111">
        <v>9.4735539533671601E-2</v>
      </c>
      <c r="AF5111">
        <v>3</v>
      </c>
      <c r="AG5111">
        <v>7.3019011150399202E-2</v>
      </c>
      <c r="AH5111">
        <v>7.5475382143495695E-2</v>
      </c>
      <c r="AI5111">
        <v>15</v>
      </c>
      <c r="AJ5111" s="73">
        <v>36.384633241305004</v>
      </c>
      <c r="AK5111">
        <v>41</v>
      </c>
      <c r="AL5111">
        <v>0.94761627798875903</v>
      </c>
      <c r="AM5111">
        <v>4.5059048504359503E-2</v>
      </c>
      <c r="AN5111">
        <v>2</v>
      </c>
      <c r="AO5111">
        <v>0</v>
      </c>
      <c r="AP5111">
        <v>0</v>
      </c>
      <c r="AQ5111">
        <v>43</v>
      </c>
      <c r="AR5111">
        <v>1</v>
      </c>
      <c r="AS5111">
        <v>0</v>
      </c>
      <c r="AT5111">
        <v>0</v>
      </c>
      <c r="AU5111">
        <v>0</v>
      </c>
      <c r="AV5111">
        <v>0</v>
      </c>
      <c r="AW5111">
        <v>43</v>
      </c>
      <c r="AX5111">
        <v>1</v>
      </c>
      <c r="AY5111" s="73">
        <v>46.611197341799901</v>
      </c>
      <c r="AZ5111">
        <v>41</v>
      </c>
      <c r="BA5111">
        <v>0.94761627798875903</v>
      </c>
      <c r="BB5111">
        <v>41</v>
      </c>
      <c r="BC5111">
        <v>0.94754089357498295</v>
      </c>
      <c r="BD5111">
        <v>2</v>
      </c>
      <c r="BE5111">
        <v>5.2459106425016402E-2</v>
      </c>
      <c r="BF5111">
        <v>41.427286455370002</v>
      </c>
      <c r="BG5111">
        <v>43.201987530017</v>
      </c>
      <c r="BH5111">
        <v>46.611197341799901</v>
      </c>
      <c r="BI5111">
        <v>36.384633241305004</v>
      </c>
    </row>
    <row r="5112" spans="1:61" x14ac:dyDescent="0.25">
      <c r="A5112" s="10" t="str">
        <f>VLOOKUP(D5112,'Index-Relations'!E:F,2,FALSE)</f>
        <v>ESG</v>
      </c>
      <c r="B5112" t="s">
        <v>3450</v>
      </c>
      <c r="C5112" s="53" t="s">
        <v>3350</v>
      </c>
      <c r="D5112" s="59" t="s">
        <v>3115</v>
      </c>
      <c r="E5112" s="59" t="s">
        <v>8528</v>
      </c>
      <c r="F5112" t="s">
        <v>2620</v>
      </c>
      <c r="G5112" t="s">
        <v>2621</v>
      </c>
      <c r="H5112" t="s">
        <v>2622</v>
      </c>
      <c r="I5112" s="52">
        <v>45505</v>
      </c>
      <c r="J5112" t="s">
        <v>2457</v>
      </c>
      <c r="K5112">
        <v>44</v>
      </c>
      <c r="L5112" s="73">
        <v>41.308089301164003</v>
      </c>
      <c r="M5112">
        <v>42</v>
      </c>
      <c r="N5112">
        <v>0.95495731089398495</v>
      </c>
      <c r="O5112" s="73">
        <v>42.892840463674901</v>
      </c>
      <c r="P5112">
        <v>42</v>
      </c>
      <c r="Q5112">
        <v>0.95495731089398495</v>
      </c>
      <c r="R5112">
        <v>38</v>
      </c>
      <c r="S5112">
        <v>0.88710268946552195</v>
      </c>
      <c r="T5112">
        <v>55.559454061552003</v>
      </c>
      <c r="U5112">
        <v>0.85766092132376603</v>
      </c>
      <c r="V5112">
        <v>40</v>
      </c>
      <c r="W5112">
        <v>1.6937634393787999E-2</v>
      </c>
      <c r="X5112">
        <v>3</v>
      </c>
      <c r="Y5112">
        <v>41</v>
      </c>
      <c r="Z5112">
        <v>0.93082621738748805</v>
      </c>
      <c r="AA5112">
        <v>182.18185149070001</v>
      </c>
      <c r="AB5112">
        <v>34</v>
      </c>
      <c r="AC5112">
        <v>0.81946634167645904</v>
      </c>
      <c r="AD5112">
        <v>7</v>
      </c>
      <c r="AE5112">
        <v>0.111359875711028</v>
      </c>
      <c r="AF5112">
        <v>3</v>
      </c>
      <c r="AG5112">
        <v>6.9173782612511198E-2</v>
      </c>
      <c r="AH5112">
        <v>6.13097980272563E-2</v>
      </c>
      <c r="AI5112">
        <v>15</v>
      </c>
      <c r="AJ5112" s="73">
        <v>36.610859512272</v>
      </c>
      <c r="AK5112">
        <v>42</v>
      </c>
      <c r="AL5112">
        <v>0.95495731089398495</v>
      </c>
      <c r="AM5112">
        <v>4.9555151802097699E-2</v>
      </c>
      <c r="AN5112">
        <v>2</v>
      </c>
      <c r="AO5112">
        <v>0</v>
      </c>
      <c r="AP5112">
        <v>0</v>
      </c>
      <c r="AQ5112">
        <v>43</v>
      </c>
      <c r="AR5112">
        <v>0.97027834571372296</v>
      </c>
      <c r="AS5112">
        <v>0</v>
      </c>
      <c r="AT5112">
        <v>0</v>
      </c>
      <c r="AU5112">
        <v>0</v>
      </c>
      <c r="AV5112">
        <v>0</v>
      </c>
      <c r="AW5112">
        <v>43</v>
      </c>
      <c r="AX5112">
        <v>0.97027834571372296</v>
      </c>
      <c r="AY5112" s="73">
        <v>46.375871862860897</v>
      </c>
      <c r="AZ5112">
        <v>42</v>
      </c>
      <c r="BA5112">
        <v>0.95495731089398495</v>
      </c>
      <c r="BB5112">
        <v>41</v>
      </c>
      <c r="BC5112">
        <v>0.91879001667967697</v>
      </c>
      <c r="BD5112">
        <v>2</v>
      </c>
      <c r="BE5112">
        <v>5.1488329034046099E-2</v>
      </c>
      <c r="BF5112">
        <v>41.308089301164003</v>
      </c>
      <c r="BG5112">
        <v>42.892840463674901</v>
      </c>
      <c r="BH5112">
        <v>46.375871862860897</v>
      </c>
      <c r="BI5112">
        <v>36.610859512272</v>
      </c>
    </row>
    <row r="5113" spans="1:61" x14ac:dyDescent="0.25">
      <c r="A5113" s="10" t="str">
        <f>VLOOKUP(D5113,'Index-Relations'!E:F,2,FALSE)</f>
        <v>ESG</v>
      </c>
      <c r="B5113" t="s">
        <v>3450</v>
      </c>
      <c r="C5113" s="53" t="s">
        <v>2765</v>
      </c>
      <c r="D5113" s="59" t="s">
        <v>3115</v>
      </c>
      <c r="E5113" s="59" t="s">
        <v>8529</v>
      </c>
      <c r="F5113" t="s">
        <v>2620</v>
      </c>
      <c r="G5113" t="s">
        <v>2621</v>
      </c>
      <c r="H5113" t="s">
        <v>2622</v>
      </c>
      <c r="I5113" s="52">
        <v>45474</v>
      </c>
      <c r="J5113" t="s">
        <v>2457</v>
      </c>
      <c r="K5113">
        <v>44</v>
      </c>
      <c r="L5113" s="73">
        <v>42.285902138940997</v>
      </c>
      <c r="M5113">
        <v>42</v>
      </c>
      <c r="N5113">
        <v>0.95274543138789602</v>
      </c>
      <c r="O5113" s="73">
        <v>43.891777496871001</v>
      </c>
      <c r="P5113">
        <v>42</v>
      </c>
      <c r="Q5113">
        <v>0.95274543138789602</v>
      </c>
      <c r="R5113">
        <v>38</v>
      </c>
      <c r="S5113">
        <v>0.88425155035182601</v>
      </c>
      <c r="T5113">
        <v>56.070124935967698</v>
      </c>
      <c r="U5113">
        <v>0.80756016950016696</v>
      </c>
      <c r="V5113">
        <v>39</v>
      </c>
      <c r="W5113">
        <v>1.7344542091618498E-2</v>
      </c>
      <c r="X5113">
        <v>3</v>
      </c>
      <c r="Y5113">
        <v>40</v>
      </c>
      <c r="Z5113">
        <v>0.89981761486218703</v>
      </c>
      <c r="AA5113">
        <v>184.57977278292799</v>
      </c>
      <c r="AB5113">
        <v>33</v>
      </c>
      <c r="AC5113">
        <v>0.77249653933380502</v>
      </c>
      <c r="AD5113">
        <v>7</v>
      </c>
      <c r="AE5113">
        <v>0.12732107552838201</v>
      </c>
      <c r="AF5113">
        <v>4</v>
      </c>
      <c r="AG5113">
        <v>0.100182385137812</v>
      </c>
      <c r="AH5113">
        <v>4.8786613387917198E-2</v>
      </c>
      <c r="AI5113">
        <v>14</v>
      </c>
      <c r="AJ5113" s="73">
        <v>37.588845775895997</v>
      </c>
      <c r="AK5113">
        <v>42</v>
      </c>
      <c r="AL5113">
        <v>0.95274543138789602</v>
      </c>
      <c r="AM5113">
        <v>4.7717101557610699E-2</v>
      </c>
      <c r="AN5113">
        <v>2</v>
      </c>
      <c r="AO5113">
        <v>0</v>
      </c>
      <c r="AP5113">
        <v>0</v>
      </c>
      <c r="AQ5113">
        <v>43</v>
      </c>
      <c r="AR5113">
        <v>0.96984601062053599</v>
      </c>
      <c r="AS5113">
        <v>0</v>
      </c>
      <c r="AT5113">
        <v>0</v>
      </c>
      <c r="AU5113">
        <v>0</v>
      </c>
      <c r="AV5113">
        <v>0</v>
      </c>
      <c r="AW5113">
        <v>43</v>
      </c>
      <c r="AX5113">
        <v>0.96984601062053599</v>
      </c>
      <c r="AY5113" s="73">
        <v>47.126517631940999</v>
      </c>
      <c r="AZ5113">
        <v>42</v>
      </c>
      <c r="BA5113">
        <v>0.95274543138789602</v>
      </c>
      <c r="BB5113">
        <v>41</v>
      </c>
      <c r="BC5113">
        <v>0.92193574682041701</v>
      </c>
      <c r="BD5113">
        <v>2</v>
      </c>
      <c r="BE5113">
        <v>4.7910263800118598E-2</v>
      </c>
      <c r="BF5113">
        <v>42.285902138940997</v>
      </c>
      <c r="BG5113">
        <v>43.891777496871001</v>
      </c>
      <c r="BH5113">
        <v>47.126517631940999</v>
      </c>
      <c r="BI5113">
        <v>37.588845775895997</v>
      </c>
    </row>
    <row r="5114" spans="1:61" x14ac:dyDescent="0.25">
      <c r="A5114" s="10" t="str">
        <f>VLOOKUP(D5114,'Index-Relations'!E:F,2,FALSE)</f>
        <v>ESG</v>
      </c>
      <c r="B5114" t="s">
        <v>3450</v>
      </c>
      <c r="C5114" s="53" t="s">
        <v>2766</v>
      </c>
      <c r="D5114" s="59" t="s">
        <v>3115</v>
      </c>
      <c r="E5114" s="59" t="s">
        <v>8530</v>
      </c>
      <c r="F5114" t="s">
        <v>2620</v>
      </c>
      <c r="G5114" t="s">
        <v>2621</v>
      </c>
      <c r="H5114" t="s">
        <v>2622</v>
      </c>
      <c r="I5114" s="52">
        <v>45446</v>
      </c>
      <c r="J5114" t="s">
        <v>2457</v>
      </c>
      <c r="K5114">
        <v>49</v>
      </c>
      <c r="L5114" s="73">
        <v>44.400366862742999</v>
      </c>
      <c r="M5114">
        <v>47</v>
      </c>
      <c r="N5114">
        <v>0.97626051985726203</v>
      </c>
      <c r="O5114" s="73">
        <v>45.179942937358</v>
      </c>
      <c r="P5114">
        <v>47</v>
      </c>
      <c r="Q5114">
        <v>0.97626051985726203</v>
      </c>
      <c r="R5114">
        <v>40</v>
      </c>
      <c r="S5114">
        <v>0.89112366916261598</v>
      </c>
      <c r="T5114">
        <v>54.601357465656598</v>
      </c>
      <c r="U5114">
        <v>0.83535007875137302</v>
      </c>
      <c r="V5114">
        <v>45</v>
      </c>
      <c r="W5114">
        <v>1.6701194578083702E-2</v>
      </c>
      <c r="X5114">
        <v>3</v>
      </c>
      <c r="Y5114">
        <v>46</v>
      </c>
      <c r="Z5114">
        <v>0.91361039173577796</v>
      </c>
      <c r="AA5114">
        <v>177.375993927758</v>
      </c>
      <c r="AB5114">
        <v>38</v>
      </c>
      <c r="AC5114">
        <v>0.786175913839671</v>
      </c>
      <c r="AD5114">
        <v>8</v>
      </c>
      <c r="AE5114">
        <v>0.12743447789610601</v>
      </c>
      <c r="AF5114">
        <v>3</v>
      </c>
      <c r="AG5114">
        <v>8.6389608264221804E-2</v>
      </c>
      <c r="AH5114">
        <v>4.9494719495580597E-2</v>
      </c>
      <c r="AI5114">
        <v>19</v>
      </c>
      <c r="AJ5114" s="73">
        <v>39.222028845171998</v>
      </c>
      <c r="AK5114">
        <v>47</v>
      </c>
      <c r="AL5114">
        <v>0.97626051985726203</v>
      </c>
      <c r="AM5114">
        <v>4.4760453876854102E-2</v>
      </c>
      <c r="AN5114">
        <v>2</v>
      </c>
      <c r="AO5114">
        <v>0</v>
      </c>
      <c r="AP5114">
        <v>0</v>
      </c>
      <c r="AQ5114">
        <v>48</v>
      </c>
      <c r="AR5114">
        <v>0.99140731045839503</v>
      </c>
      <c r="AS5114">
        <v>0</v>
      </c>
      <c r="AT5114">
        <v>0</v>
      </c>
      <c r="AU5114">
        <v>0</v>
      </c>
      <c r="AV5114">
        <v>0</v>
      </c>
      <c r="AW5114">
        <v>48</v>
      </c>
      <c r="AX5114">
        <v>0.99140731045839503</v>
      </c>
      <c r="AY5114" s="73">
        <v>49.591936957770002</v>
      </c>
      <c r="AZ5114">
        <v>47</v>
      </c>
      <c r="BA5114">
        <v>0.97626051985726203</v>
      </c>
      <c r="BB5114">
        <v>46</v>
      </c>
      <c r="BC5114">
        <v>0.96040064426159399</v>
      </c>
      <c r="BD5114">
        <v>2</v>
      </c>
      <c r="BE5114">
        <v>3.1006666196800599E-2</v>
      </c>
      <c r="BF5114">
        <v>44.400366862742999</v>
      </c>
      <c r="BG5114">
        <v>45.179942937358</v>
      </c>
      <c r="BH5114">
        <v>49.591936957770002</v>
      </c>
      <c r="BI5114">
        <v>39.222028845171998</v>
      </c>
    </row>
    <row r="5115" spans="1:61" x14ac:dyDescent="0.25">
      <c r="A5115" s="10" t="str">
        <f>VLOOKUP(D5115,'Index-Relations'!E:F,2,FALSE)</f>
        <v>ESG</v>
      </c>
      <c r="B5115" t="s">
        <v>3450</v>
      </c>
      <c r="C5115" s="53" t="s">
        <v>2767</v>
      </c>
      <c r="D5115" s="59" t="s">
        <v>3115</v>
      </c>
      <c r="E5115" s="59" t="s">
        <v>8531</v>
      </c>
      <c r="F5115" t="s">
        <v>2620</v>
      </c>
      <c r="G5115" t="s">
        <v>2621</v>
      </c>
      <c r="H5115" t="s">
        <v>2622</v>
      </c>
      <c r="I5115" s="52">
        <v>45413</v>
      </c>
      <c r="J5115" t="s">
        <v>2457</v>
      </c>
      <c r="K5115">
        <v>49</v>
      </c>
      <c r="L5115" s="73">
        <v>45.477770454845903</v>
      </c>
      <c r="M5115">
        <v>47</v>
      </c>
      <c r="N5115">
        <v>0.97238332657859705</v>
      </c>
      <c r="O5115" s="73">
        <v>46.104719736946997</v>
      </c>
      <c r="P5115">
        <v>47</v>
      </c>
      <c r="Q5115">
        <v>0.97238332657859705</v>
      </c>
      <c r="R5115">
        <v>40</v>
      </c>
      <c r="S5115">
        <v>0.88809351595645702</v>
      </c>
      <c r="T5115">
        <v>54.598965682545398</v>
      </c>
      <c r="U5115">
        <v>0.88326449872398705</v>
      </c>
      <c r="V5115">
        <v>45</v>
      </c>
      <c r="W5115">
        <v>1.3976047433691E-2</v>
      </c>
      <c r="X5115">
        <v>3</v>
      </c>
      <c r="Y5115">
        <v>46</v>
      </c>
      <c r="Z5115">
        <v>0.91763382149645001</v>
      </c>
      <c r="AA5115">
        <v>196.48610884216899</v>
      </c>
      <c r="AB5115">
        <v>38</v>
      </c>
      <c r="AC5115">
        <v>0.79098139469565198</v>
      </c>
      <c r="AD5115">
        <v>8</v>
      </c>
      <c r="AE5115">
        <v>0.126652426800797</v>
      </c>
      <c r="AF5115">
        <v>3</v>
      </c>
      <c r="AG5115">
        <v>8.2366178503549506E-2</v>
      </c>
      <c r="AH5115">
        <v>3.7829171567984897E-2</v>
      </c>
      <c r="AI5115">
        <v>19</v>
      </c>
      <c r="AJ5115" s="73">
        <v>40.453938034377003</v>
      </c>
      <c r="AK5115">
        <v>47</v>
      </c>
      <c r="AL5115">
        <v>0.97238332657859705</v>
      </c>
      <c r="AM5115">
        <v>4.2934031322199903E-2</v>
      </c>
      <c r="AN5115">
        <v>2</v>
      </c>
      <c r="AO5115">
        <v>0</v>
      </c>
      <c r="AP5115">
        <v>0</v>
      </c>
      <c r="AQ5115">
        <v>48</v>
      </c>
      <c r="AR5115">
        <v>0.991346922470008</v>
      </c>
      <c r="AS5115">
        <v>0</v>
      </c>
      <c r="AT5115">
        <v>0</v>
      </c>
      <c r="AU5115">
        <v>0</v>
      </c>
      <c r="AV5115">
        <v>0</v>
      </c>
      <c r="AW5115">
        <v>48</v>
      </c>
      <c r="AX5115">
        <v>0.991346922470008</v>
      </c>
      <c r="AY5115" s="73">
        <v>50.546592151767904</v>
      </c>
      <c r="AZ5115">
        <v>47</v>
      </c>
      <c r="BA5115">
        <v>0.97238332657859705</v>
      </c>
      <c r="BB5115">
        <v>46</v>
      </c>
      <c r="BC5115">
        <v>0.953434335160536</v>
      </c>
      <c r="BD5115">
        <v>2</v>
      </c>
      <c r="BE5115">
        <v>3.79125873094723E-2</v>
      </c>
      <c r="BF5115">
        <v>45.477770454845903</v>
      </c>
      <c r="BG5115">
        <v>46.104719736946997</v>
      </c>
      <c r="BH5115">
        <v>50.546592151767904</v>
      </c>
      <c r="BI5115">
        <v>40.453938034377003</v>
      </c>
    </row>
    <row r="5116" spans="1:61" x14ac:dyDescent="0.25">
      <c r="A5116" s="10" t="str">
        <f>VLOOKUP(D5116,'Index-Relations'!E:F,2,FALSE)</f>
        <v>ESG</v>
      </c>
      <c r="B5116" t="s">
        <v>3450</v>
      </c>
      <c r="C5116" s="53" t="s">
        <v>2768</v>
      </c>
      <c r="D5116" s="59" t="s">
        <v>3115</v>
      </c>
      <c r="E5116" s="59" t="s">
        <v>8532</v>
      </c>
      <c r="F5116" t="s">
        <v>2620</v>
      </c>
      <c r="G5116" t="s">
        <v>2621</v>
      </c>
      <c r="H5116" t="s">
        <v>2622</v>
      </c>
      <c r="I5116" s="52">
        <v>45383</v>
      </c>
      <c r="J5116" t="s">
        <v>2457</v>
      </c>
      <c r="K5116">
        <v>49</v>
      </c>
      <c r="L5116">
        <v>45.765751626108298</v>
      </c>
      <c r="M5116">
        <v>47</v>
      </c>
      <c r="N5116">
        <v>0.97509012802111505</v>
      </c>
      <c r="O5116">
        <v>45.585937996508399</v>
      </c>
      <c r="P5116">
        <v>47</v>
      </c>
      <c r="Q5116">
        <v>0.97509012802111505</v>
      </c>
      <c r="R5116">
        <v>41</v>
      </c>
      <c r="S5116">
        <v>0.87876109423486004</v>
      </c>
      <c r="T5116">
        <v>54.548661959030802</v>
      </c>
      <c r="U5116">
        <v>0.87189486709201203</v>
      </c>
      <c r="V5116">
        <v>46</v>
      </c>
      <c r="W5116">
        <v>1.37648653803259E-2</v>
      </c>
      <c r="X5116">
        <v>3</v>
      </c>
      <c r="Y5116">
        <v>47</v>
      </c>
      <c r="Z5116">
        <v>0.92708845691721897</v>
      </c>
      <c r="AA5116">
        <v>155.186708986345</v>
      </c>
      <c r="AB5116">
        <v>39</v>
      </c>
      <c r="AC5116">
        <v>0.79584901563110499</v>
      </c>
      <c r="AD5116">
        <v>8</v>
      </c>
      <c r="AE5116">
        <v>0.13123944128611401</v>
      </c>
      <c r="AF5116">
        <v>2</v>
      </c>
      <c r="AG5116">
        <v>7.2911543082780098E-2</v>
      </c>
      <c r="AH5116">
        <v>3.2625867850315099E-2</v>
      </c>
      <c r="AI5116">
        <v>19</v>
      </c>
      <c r="AJ5116">
        <v>39.1849327090491</v>
      </c>
      <c r="AK5116">
        <v>47</v>
      </c>
      <c r="AL5116">
        <v>0.97509012802111505</v>
      </c>
      <c r="AM5116">
        <v>4.7954184620921297E-2</v>
      </c>
      <c r="AN5116">
        <v>2</v>
      </c>
      <c r="AO5116">
        <v>0</v>
      </c>
      <c r="AP5116">
        <v>0</v>
      </c>
      <c r="AQ5116">
        <v>49</v>
      </c>
      <c r="AR5116">
        <v>1</v>
      </c>
      <c r="AS5116">
        <v>0</v>
      </c>
      <c r="AT5116">
        <v>0</v>
      </c>
      <c r="AU5116">
        <v>0</v>
      </c>
      <c r="AV5116">
        <v>0</v>
      </c>
      <c r="AW5116">
        <v>49</v>
      </c>
      <c r="AX5116">
        <v>1</v>
      </c>
      <c r="AY5116">
        <v>52.099362571936901</v>
      </c>
      <c r="AZ5116">
        <v>47</v>
      </c>
      <c r="BA5116">
        <v>0.97509012802111505</v>
      </c>
      <c r="BB5116">
        <v>47</v>
      </c>
      <c r="BC5116">
        <v>0.96524859944187202</v>
      </c>
      <c r="BD5116">
        <v>2</v>
      </c>
      <c r="BE5116">
        <v>3.4751400558127803E-2</v>
      </c>
      <c r="BF5116">
        <v>45.581002795384897</v>
      </c>
      <c r="BG5116">
        <v>45.991677695695998</v>
      </c>
      <c r="BH5116">
        <v>50.802036716795897</v>
      </c>
      <c r="BI5116">
        <v>40.447961971708999</v>
      </c>
    </row>
    <row r="5117" spans="1:61" x14ac:dyDescent="0.25">
      <c r="A5117" s="10" t="str">
        <f>VLOOKUP(D5117,'Index-Relations'!E:F,2,FALSE)</f>
        <v>ESG</v>
      </c>
      <c r="B5117" t="s">
        <v>3450</v>
      </c>
      <c r="C5117" s="53" t="s">
        <v>2769</v>
      </c>
      <c r="D5117" s="59" t="s">
        <v>3115</v>
      </c>
      <c r="E5117" s="59" t="s">
        <v>8533</v>
      </c>
      <c r="F5117" t="s">
        <v>2620</v>
      </c>
      <c r="G5117" t="s">
        <v>2621</v>
      </c>
      <c r="H5117" t="s">
        <v>2622</v>
      </c>
      <c r="I5117" s="52">
        <v>45352</v>
      </c>
      <c r="J5117" t="s">
        <v>2457</v>
      </c>
      <c r="K5117">
        <v>49</v>
      </c>
      <c r="L5117">
        <v>42.933392924287098</v>
      </c>
      <c r="M5117">
        <v>47</v>
      </c>
      <c r="N5117">
        <v>0.97514461003021102</v>
      </c>
      <c r="O5117">
        <v>40.065379701868203</v>
      </c>
      <c r="P5117">
        <v>47</v>
      </c>
      <c r="Q5117">
        <v>0.97514461003021102</v>
      </c>
      <c r="R5117">
        <v>41</v>
      </c>
      <c r="S5117">
        <v>0.86750092951621605</v>
      </c>
      <c r="T5117">
        <v>54.778155960913999</v>
      </c>
      <c r="U5117">
        <v>0.85990717437444997</v>
      </c>
      <c r="V5117">
        <v>45</v>
      </c>
      <c r="W5117">
        <v>1.11540656336169E-2</v>
      </c>
      <c r="X5117">
        <v>1</v>
      </c>
      <c r="Y5117">
        <v>47</v>
      </c>
      <c r="Z5117">
        <v>0.92864679954026996</v>
      </c>
      <c r="AA5117">
        <v>161.89519819942001</v>
      </c>
      <c r="AB5117">
        <v>38</v>
      </c>
      <c r="AC5117">
        <v>0.76686120950316505</v>
      </c>
      <c r="AD5117">
        <v>9</v>
      </c>
      <c r="AE5117">
        <v>0.16178559003710499</v>
      </c>
      <c r="AF5117">
        <v>2</v>
      </c>
      <c r="AG5117">
        <v>7.1353200459728802E-2</v>
      </c>
      <c r="AH5117">
        <v>1.5665402461447601E-2</v>
      </c>
      <c r="AI5117">
        <v>14</v>
      </c>
      <c r="AJ5117">
        <v>36.7599299929051</v>
      </c>
      <c r="AK5117">
        <v>47</v>
      </c>
      <c r="AL5117">
        <v>0.97514461003021102</v>
      </c>
      <c r="AM5117">
        <v>4.3381553446292201E-2</v>
      </c>
      <c r="AN5117">
        <v>2</v>
      </c>
      <c r="AO5117">
        <v>0</v>
      </c>
      <c r="AP5117">
        <v>0</v>
      </c>
      <c r="AQ5117">
        <v>49</v>
      </c>
      <c r="AR5117">
        <v>1</v>
      </c>
      <c r="AS5117">
        <v>0</v>
      </c>
      <c r="AT5117">
        <v>0</v>
      </c>
      <c r="AU5117">
        <v>0</v>
      </c>
      <c r="AV5117">
        <v>0</v>
      </c>
      <c r="AW5117">
        <v>49</v>
      </c>
      <c r="AX5117">
        <v>1</v>
      </c>
      <c r="AY5117">
        <v>50.2619530361846</v>
      </c>
      <c r="AZ5117">
        <v>47</v>
      </c>
      <c r="BA5117">
        <v>0.97514461003021102</v>
      </c>
      <c r="BB5117">
        <v>47</v>
      </c>
      <c r="BC5117">
        <v>0.96076824496135305</v>
      </c>
      <c r="BD5117">
        <v>2</v>
      </c>
      <c r="BE5117">
        <v>3.9231755038646399E-2</v>
      </c>
      <c r="BF5117">
        <v>43.461253569015</v>
      </c>
      <c r="BG5117">
        <v>43.935038502890997</v>
      </c>
      <c r="BH5117">
        <v>49.179865301907</v>
      </c>
      <c r="BI5117">
        <v>38.383059499685899</v>
      </c>
    </row>
    <row r="5118" spans="1:61" x14ac:dyDescent="0.25">
      <c r="A5118" s="10" t="str">
        <f>VLOOKUP(D5118,'Index-Relations'!E:F,2,FALSE)</f>
        <v>ESG</v>
      </c>
      <c r="B5118" t="s">
        <v>3450</v>
      </c>
      <c r="C5118" s="53" t="s">
        <v>2770</v>
      </c>
      <c r="D5118" s="59" t="s">
        <v>3115</v>
      </c>
      <c r="E5118" s="59" t="s">
        <v>8534</v>
      </c>
      <c r="F5118" t="s">
        <v>2620</v>
      </c>
      <c r="G5118" t="s">
        <v>2621</v>
      </c>
      <c r="H5118" t="s">
        <v>2622</v>
      </c>
      <c r="I5118" s="52">
        <v>45323</v>
      </c>
      <c r="J5118" t="s">
        <v>2457</v>
      </c>
      <c r="K5118">
        <v>49</v>
      </c>
      <c r="L5118">
        <v>43.6795617739226</v>
      </c>
      <c r="M5118">
        <v>47</v>
      </c>
      <c r="N5118">
        <v>0.97035873834647401</v>
      </c>
      <c r="O5118">
        <v>41.070416407095898</v>
      </c>
      <c r="P5118">
        <v>47</v>
      </c>
      <c r="Q5118">
        <v>0.97035873834647401</v>
      </c>
      <c r="R5118">
        <v>41</v>
      </c>
      <c r="S5118">
        <v>0.87096558279559799</v>
      </c>
      <c r="T5118">
        <v>55.180183532564598</v>
      </c>
      <c r="U5118">
        <v>0.94782588707041204</v>
      </c>
      <c r="V5118">
        <v>45</v>
      </c>
      <c r="W5118">
        <v>1.0957148857285101E-3</v>
      </c>
      <c r="X5118">
        <v>1</v>
      </c>
      <c r="Y5118">
        <v>47</v>
      </c>
      <c r="Z5118">
        <v>0.94462060177031804</v>
      </c>
      <c r="AA5118">
        <v>176.708793946887</v>
      </c>
      <c r="AB5118">
        <v>39</v>
      </c>
      <c r="AC5118">
        <v>0.79818309241081897</v>
      </c>
      <c r="AD5118">
        <v>8</v>
      </c>
      <c r="AE5118">
        <v>0.14643750935949801</v>
      </c>
      <c r="AF5118">
        <v>2</v>
      </c>
      <c r="AG5118">
        <v>5.5379398229681603E-2</v>
      </c>
      <c r="AH5118">
        <v>1.33950367758792E-2</v>
      </c>
      <c r="AI5118">
        <v>14</v>
      </c>
      <c r="AJ5118">
        <v>36.806317852822801</v>
      </c>
      <c r="AK5118">
        <v>47</v>
      </c>
      <c r="AL5118">
        <v>0.97035873834647401</v>
      </c>
      <c r="AM5118">
        <v>3.9966742244473198E-2</v>
      </c>
      <c r="AN5118">
        <v>2</v>
      </c>
      <c r="AO5118">
        <v>0</v>
      </c>
      <c r="AP5118">
        <v>0</v>
      </c>
      <c r="AQ5118">
        <v>49</v>
      </c>
      <c r="AR5118">
        <v>1</v>
      </c>
      <c r="AS5118">
        <v>0</v>
      </c>
      <c r="AT5118">
        <v>0</v>
      </c>
      <c r="AU5118">
        <v>0</v>
      </c>
      <c r="AV5118">
        <v>0</v>
      </c>
      <c r="AW5118">
        <v>49</v>
      </c>
      <c r="AX5118">
        <v>1</v>
      </c>
      <c r="AY5118">
        <v>51.422235251136001</v>
      </c>
      <c r="AZ5118">
        <v>47</v>
      </c>
      <c r="BA5118">
        <v>0.97035873834647401</v>
      </c>
      <c r="BB5118">
        <v>47</v>
      </c>
      <c r="BC5118">
        <v>0.962697147879921</v>
      </c>
      <c r="BD5118">
        <v>2</v>
      </c>
      <c r="BE5118">
        <v>3.7302852120078403E-2</v>
      </c>
      <c r="BF5118">
        <v>43.992820490627999</v>
      </c>
      <c r="BG5118">
        <v>44.430555436474002</v>
      </c>
      <c r="BH5118">
        <v>50.001399566769997</v>
      </c>
      <c r="BI5118">
        <v>38.493874358149903</v>
      </c>
    </row>
    <row r="5119" spans="1:61" x14ac:dyDescent="0.25">
      <c r="A5119" s="10" t="str">
        <f>VLOOKUP(D5119,'Index-Relations'!E:F,2,FALSE)</f>
        <v>ESG</v>
      </c>
      <c r="B5119" t="s">
        <v>3450</v>
      </c>
      <c r="C5119" s="53" t="s">
        <v>2760</v>
      </c>
      <c r="D5119" s="59" t="s">
        <v>3116</v>
      </c>
      <c r="E5119" s="59" t="s">
        <v>8535</v>
      </c>
      <c r="F5119" t="s">
        <v>2465</v>
      </c>
      <c r="G5119" t="s">
        <v>2466</v>
      </c>
      <c r="H5119" t="s">
        <v>2467</v>
      </c>
      <c r="I5119" s="52">
        <v>45659</v>
      </c>
      <c r="J5119" t="s">
        <v>2457</v>
      </c>
      <c r="K5119">
        <v>31</v>
      </c>
      <c r="L5119" s="73">
        <v>37.051248998093897</v>
      </c>
      <c r="M5119">
        <v>28</v>
      </c>
      <c r="N5119">
        <v>0.87614462928594306</v>
      </c>
      <c r="O5119" s="73">
        <v>38.682700386546003</v>
      </c>
      <c r="P5119">
        <v>28</v>
      </c>
      <c r="Q5119">
        <v>0.87614462928594306</v>
      </c>
      <c r="R5119">
        <v>24</v>
      </c>
      <c r="S5119">
        <v>0.75105400568048297</v>
      </c>
      <c r="T5119">
        <v>53.981289056389997</v>
      </c>
      <c r="U5119">
        <v>0.96432708866745998</v>
      </c>
      <c r="V5119">
        <v>28</v>
      </c>
      <c r="W5119">
        <v>8.1451339372531004E-3</v>
      </c>
      <c r="X5119">
        <v>1</v>
      </c>
      <c r="Y5119">
        <v>29</v>
      </c>
      <c r="Z5119">
        <v>0.93230484233761302</v>
      </c>
      <c r="AA5119">
        <v>245.952779851911</v>
      </c>
      <c r="AB5119">
        <v>21</v>
      </c>
      <c r="AC5119">
        <v>0.64128440721593005</v>
      </c>
      <c r="AD5119">
        <v>8</v>
      </c>
      <c r="AE5119">
        <v>0.29102043512168302</v>
      </c>
      <c r="AF5119">
        <v>2</v>
      </c>
      <c r="AG5119">
        <v>6.7695157662386096E-2</v>
      </c>
      <c r="AH5119">
        <v>8.6502318047831494E-3</v>
      </c>
      <c r="AI5119">
        <v>3</v>
      </c>
      <c r="AJ5119" s="73">
        <v>33.219031741101901</v>
      </c>
      <c r="AK5119">
        <v>28</v>
      </c>
      <c r="AL5119">
        <v>0.87614462928594306</v>
      </c>
      <c r="AM5119">
        <v>0</v>
      </c>
      <c r="AN5119">
        <v>0</v>
      </c>
      <c r="AO5119">
        <v>0</v>
      </c>
      <c r="AP5119">
        <v>0</v>
      </c>
      <c r="AQ5119">
        <v>31</v>
      </c>
      <c r="AR5119">
        <v>1</v>
      </c>
      <c r="AS5119">
        <v>0</v>
      </c>
      <c r="AT5119">
        <v>0</v>
      </c>
      <c r="AU5119">
        <v>0</v>
      </c>
      <c r="AV5119">
        <v>0</v>
      </c>
      <c r="AW5119">
        <v>31</v>
      </c>
      <c r="AX5119">
        <v>1</v>
      </c>
      <c r="AY5119" s="73">
        <v>41.620649512741899</v>
      </c>
      <c r="AZ5119">
        <v>28</v>
      </c>
      <c r="BA5119">
        <v>0.87614462928594306</v>
      </c>
      <c r="BB5119">
        <v>30</v>
      </c>
      <c r="BC5119">
        <v>0.97152599954240004</v>
      </c>
      <c r="BD5119">
        <v>1</v>
      </c>
      <c r="BE5119">
        <v>2.84740004575991E-2</v>
      </c>
      <c r="BF5119">
        <v>37.051248998093897</v>
      </c>
      <c r="BG5119">
        <v>38.682700386546003</v>
      </c>
      <c r="BH5119">
        <v>41.620649512741899</v>
      </c>
      <c r="BI5119">
        <v>33.219031741101901</v>
      </c>
    </row>
    <row r="5120" spans="1:61" x14ac:dyDescent="0.25">
      <c r="A5120" s="10" t="str">
        <f>VLOOKUP(D5120,'Index-Relations'!E:F,2,FALSE)</f>
        <v>ESG</v>
      </c>
      <c r="B5120" t="s">
        <v>3450</v>
      </c>
      <c r="C5120" s="53" t="s">
        <v>2761</v>
      </c>
      <c r="D5120" s="59" t="s">
        <v>3116</v>
      </c>
      <c r="E5120" s="59" t="s">
        <v>8536</v>
      </c>
      <c r="F5120" t="s">
        <v>2465</v>
      </c>
      <c r="G5120" t="s">
        <v>2466</v>
      </c>
      <c r="H5120" t="s">
        <v>2467</v>
      </c>
      <c r="I5120" s="52">
        <v>45628</v>
      </c>
      <c r="J5120" t="s">
        <v>2457</v>
      </c>
      <c r="K5120">
        <v>31</v>
      </c>
      <c r="L5120" s="73">
        <v>36.584705787593897</v>
      </c>
      <c r="M5120">
        <v>28</v>
      </c>
      <c r="N5120">
        <v>0.90646042898964796</v>
      </c>
      <c r="O5120" s="73">
        <v>38.202076661456999</v>
      </c>
      <c r="P5120">
        <v>28</v>
      </c>
      <c r="Q5120">
        <v>0.90646042898964796</v>
      </c>
      <c r="R5120">
        <v>24</v>
      </c>
      <c r="S5120">
        <v>0.78348458830142098</v>
      </c>
      <c r="T5120">
        <v>54.128090353025399</v>
      </c>
      <c r="U5120">
        <v>0.95363912023345998</v>
      </c>
      <c r="V5120">
        <v>28</v>
      </c>
      <c r="W5120">
        <v>1.09935958509229E-2</v>
      </c>
      <c r="X5120">
        <v>1</v>
      </c>
      <c r="Y5120">
        <v>29</v>
      </c>
      <c r="Z5120">
        <v>0.93433604415421101</v>
      </c>
      <c r="AA5120">
        <v>108.65039847361101</v>
      </c>
      <c r="AB5120">
        <v>22</v>
      </c>
      <c r="AC5120">
        <v>0.70798143622014598</v>
      </c>
      <c r="AD5120">
        <v>7</v>
      </c>
      <c r="AE5120">
        <v>0.22635460793406401</v>
      </c>
      <c r="AF5120">
        <v>2</v>
      </c>
      <c r="AG5120">
        <v>6.5663955845788699E-2</v>
      </c>
      <c r="AH5120">
        <v>9.5716346489251002E-3</v>
      </c>
      <c r="AI5120">
        <v>3</v>
      </c>
      <c r="AJ5120" s="73">
        <v>32.238911635567</v>
      </c>
      <c r="AK5120">
        <v>28</v>
      </c>
      <c r="AL5120">
        <v>0.90646042898964796</v>
      </c>
      <c r="AM5120">
        <v>6.9804941709693397E-2</v>
      </c>
      <c r="AN5120">
        <v>2</v>
      </c>
      <c r="AO5120">
        <v>0</v>
      </c>
      <c r="AP5120">
        <v>0</v>
      </c>
      <c r="AQ5120">
        <v>31</v>
      </c>
      <c r="AR5120">
        <v>1</v>
      </c>
      <c r="AS5120">
        <v>0</v>
      </c>
      <c r="AT5120">
        <v>0</v>
      </c>
      <c r="AU5120">
        <v>0</v>
      </c>
      <c r="AV5120">
        <v>0</v>
      </c>
      <c r="AW5120">
        <v>31</v>
      </c>
      <c r="AX5120">
        <v>1</v>
      </c>
      <c r="AY5120" s="73">
        <v>41.588322465814002</v>
      </c>
      <c r="AZ5120">
        <v>28</v>
      </c>
      <c r="BA5120">
        <v>0.90646042898964796</v>
      </c>
      <c r="BB5120">
        <v>30</v>
      </c>
      <c r="BC5120">
        <v>0.97709152233813901</v>
      </c>
      <c r="BD5120">
        <v>1</v>
      </c>
      <c r="BE5120">
        <v>2.2908477661860199E-2</v>
      </c>
      <c r="BF5120">
        <v>36.584705787593897</v>
      </c>
      <c r="BG5120">
        <v>38.202076661456999</v>
      </c>
      <c r="BH5120">
        <v>41.588322465814002</v>
      </c>
      <c r="BI5120">
        <v>32.238911635567</v>
      </c>
    </row>
    <row r="5121" spans="1:61" x14ac:dyDescent="0.25">
      <c r="A5121" s="10" t="str">
        <f>VLOOKUP(D5121,'Index-Relations'!E:F,2,FALSE)</f>
        <v>ESG</v>
      </c>
      <c r="B5121" t="s">
        <v>3450</v>
      </c>
      <c r="C5121" s="53" t="s">
        <v>2762</v>
      </c>
      <c r="D5121" s="59" t="s">
        <v>3116</v>
      </c>
      <c r="E5121" s="59" t="s">
        <v>8537</v>
      </c>
      <c r="F5121" t="s">
        <v>2465</v>
      </c>
      <c r="G5121" t="s">
        <v>2466</v>
      </c>
      <c r="H5121" t="s">
        <v>2467</v>
      </c>
      <c r="I5121" s="52">
        <v>45597</v>
      </c>
      <c r="J5121" t="s">
        <v>2457</v>
      </c>
      <c r="K5121">
        <v>31</v>
      </c>
      <c r="L5121" s="73">
        <v>34.909073579199898</v>
      </c>
      <c r="M5121">
        <v>29</v>
      </c>
      <c r="N5121">
        <v>0.90317934710198</v>
      </c>
      <c r="O5121" s="73">
        <v>37.104146844440997</v>
      </c>
      <c r="P5121">
        <v>29</v>
      </c>
      <c r="Q5121">
        <v>0.90317934710198</v>
      </c>
      <c r="R5121">
        <v>26</v>
      </c>
      <c r="S5121">
        <v>0.81887692358830899</v>
      </c>
      <c r="T5121">
        <v>53.286822266474502</v>
      </c>
      <c r="U5121">
        <v>0.966240397067614</v>
      </c>
      <c r="V5121">
        <v>28</v>
      </c>
      <c r="W5121">
        <v>1.37043861154303E-2</v>
      </c>
      <c r="X5121">
        <v>1</v>
      </c>
      <c r="Y5121">
        <v>29</v>
      </c>
      <c r="Z5121">
        <v>0.90289299391710698</v>
      </c>
      <c r="AA5121">
        <v>111.363408293628</v>
      </c>
      <c r="AB5121">
        <v>22</v>
      </c>
      <c r="AC5121">
        <v>0.703856313133436</v>
      </c>
      <c r="AD5121">
        <v>7</v>
      </c>
      <c r="AE5121">
        <v>0.19903668078367101</v>
      </c>
      <c r="AF5121">
        <v>2</v>
      </c>
      <c r="AG5121">
        <v>9.71070060828923E-2</v>
      </c>
      <c r="AH5121">
        <v>9.9223355962513703E-3</v>
      </c>
      <c r="AI5121">
        <v>3</v>
      </c>
      <c r="AJ5121" s="73">
        <v>31.125898369731001</v>
      </c>
      <c r="AK5121">
        <v>29</v>
      </c>
      <c r="AL5121">
        <v>0.90317934710198</v>
      </c>
      <c r="AM5121">
        <v>8.2055582617030498E-2</v>
      </c>
      <c r="AN5121">
        <v>2</v>
      </c>
      <c r="AO5121">
        <v>0</v>
      </c>
      <c r="AP5121">
        <v>0</v>
      </c>
      <c r="AQ5121">
        <v>31</v>
      </c>
      <c r="AR5121">
        <v>1</v>
      </c>
      <c r="AS5121">
        <v>0</v>
      </c>
      <c r="AT5121">
        <v>0</v>
      </c>
      <c r="AU5121">
        <v>0</v>
      </c>
      <c r="AV5121">
        <v>0</v>
      </c>
      <c r="AW5121">
        <v>31</v>
      </c>
      <c r="AX5121">
        <v>0.999999999999999</v>
      </c>
      <c r="AY5121" s="73">
        <v>39.452055368982997</v>
      </c>
      <c r="AZ5121">
        <v>29</v>
      </c>
      <c r="BA5121">
        <v>0.90317934710198</v>
      </c>
      <c r="BB5121">
        <v>30</v>
      </c>
      <c r="BC5121">
        <v>0.96485133513270305</v>
      </c>
      <c r="BD5121">
        <v>1</v>
      </c>
      <c r="BE5121">
        <v>3.51486648672968E-2</v>
      </c>
      <c r="BF5121">
        <v>34.909073579199898</v>
      </c>
      <c r="BG5121">
        <v>37.104146844440997</v>
      </c>
      <c r="BH5121">
        <v>39.452055368982997</v>
      </c>
      <c r="BI5121">
        <v>31.125898369731001</v>
      </c>
    </row>
    <row r="5122" spans="1:61" x14ac:dyDescent="0.25">
      <c r="A5122" s="10" t="str">
        <f>VLOOKUP(D5122,'Index-Relations'!E:F,2,FALSE)</f>
        <v>ESG</v>
      </c>
      <c r="B5122" t="s">
        <v>3450</v>
      </c>
      <c r="C5122" s="53" t="s">
        <v>2763</v>
      </c>
      <c r="D5122" s="59" t="s">
        <v>3116</v>
      </c>
      <c r="E5122" s="59" t="s">
        <v>8538</v>
      </c>
      <c r="F5122" t="s">
        <v>2465</v>
      </c>
      <c r="G5122" t="s">
        <v>2466</v>
      </c>
      <c r="H5122" t="s">
        <v>2467</v>
      </c>
      <c r="I5122" s="52">
        <v>45566</v>
      </c>
      <c r="J5122" t="s">
        <v>2457</v>
      </c>
      <c r="K5122">
        <v>31</v>
      </c>
      <c r="L5122" s="73">
        <v>35.216051951620997</v>
      </c>
      <c r="M5122">
        <v>29</v>
      </c>
      <c r="N5122">
        <v>0.91813513484574105</v>
      </c>
      <c r="O5122" s="73">
        <v>37.615591834733998</v>
      </c>
      <c r="P5122">
        <v>29</v>
      </c>
      <c r="Q5122">
        <v>0.91813513484574105</v>
      </c>
      <c r="R5122">
        <v>26</v>
      </c>
      <c r="S5122">
        <v>0.84333891575919395</v>
      </c>
      <c r="T5122">
        <v>53.906361510732197</v>
      </c>
      <c r="U5122">
        <v>0.96042788469087503</v>
      </c>
      <c r="V5122">
        <v>27</v>
      </c>
      <c r="W5122">
        <v>1.31207950203751E-2</v>
      </c>
      <c r="X5122">
        <v>1</v>
      </c>
      <c r="Y5122">
        <v>28</v>
      </c>
      <c r="Z5122">
        <v>0.89130754826120895</v>
      </c>
      <c r="AA5122">
        <v>95.0369802369014</v>
      </c>
      <c r="AB5122">
        <v>23</v>
      </c>
      <c r="AC5122">
        <v>0.74606243490509405</v>
      </c>
      <c r="AD5122">
        <v>5</v>
      </c>
      <c r="AE5122">
        <v>0.14524511335611401</v>
      </c>
      <c r="AF5122">
        <v>3</v>
      </c>
      <c r="AG5122">
        <v>0.10869245173879</v>
      </c>
      <c r="AH5122">
        <v>9.9630080099142905E-3</v>
      </c>
      <c r="AI5122">
        <v>3</v>
      </c>
      <c r="AJ5122" s="73">
        <v>31.079382338912001</v>
      </c>
      <c r="AK5122">
        <v>29</v>
      </c>
      <c r="AL5122">
        <v>0.91813513484574105</v>
      </c>
      <c r="AM5122">
        <v>7.2915943205870901E-2</v>
      </c>
      <c r="AN5122">
        <v>2</v>
      </c>
      <c r="AO5122">
        <v>0</v>
      </c>
      <c r="AP5122">
        <v>0</v>
      </c>
      <c r="AQ5122">
        <v>31</v>
      </c>
      <c r="AR5122">
        <v>0.999999999999999</v>
      </c>
      <c r="AS5122">
        <v>0</v>
      </c>
      <c r="AT5122">
        <v>0</v>
      </c>
      <c r="AU5122">
        <v>0</v>
      </c>
      <c r="AV5122">
        <v>0</v>
      </c>
      <c r="AW5122">
        <v>31</v>
      </c>
      <c r="AX5122">
        <v>1</v>
      </c>
      <c r="AY5122" s="73">
        <v>39.660893324949001</v>
      </c>
      <c r="AZ5122">
        <v>29</v>
      </c>
      <c r="BA5122">
        <v>0.91813513484574105</v>
      </c>
      <c r="BB5122">
        <v>30</v>
      </c>
      <c r="BC5122">
        <v>0.96570771167898894</v>
      </c>
      <c r="BD5122">
        <v>1</v>
      </c>
      <c r="BE5122">
        <v>3.4292288321010299E-2</v>
      </c>
      <c r="BF5122">
        <v>35.216051951620997</v>
      </c>
      <c r="BG5122">
        <v>37.615591834733998</v>
      </c>
      <c r="BH5122">
        <v>39.660893324949001</v>
      </c>
      <c r="BI5122">
        <v>31.079382338912001</v>
      </c>
    </row>
    <row r="5123" spans="1:61" x14ac:dyDescent="0.25">
      <c r="A5123" s="10" t="str">
        <f>VLOOKUP(D5123,'Index-Relations'!E:F,2,FALSE)</f>
        <v>ESG</v>
      </c>
      <c r="B5123" t="s">
        <v>3450</v>
      </c>
      <c r="C5123" s="53" t="s">
        <v>2764</v>
      </c>
      <c r="D5123" s="59" t="s">
        <v>3116</v>
      </c>
      <c r="E5123" s="59" t="s">
        <v>8539</v>
      </c>
      <c r="F5123" t="s">
        <v>2465</v>
      </c>
      <c r="G5123" t="s">
        <v>2466</v>
      </c>
      <c r="H5123" t="s">
        <v>2467</v>
      </c>
      <c r="I5123" s="52">
        <v>45538</v>
      </c>
      <c r="J5123" t="s">
        <v>2457</v>
      </c>
      <c r="K5123">
        <v>31</v>
      </c>
      <c r="L5123" s="73">
        <v>34.840059046915997</v>
      </c>
      <c r="M5123">
        <v>29</v>
      </c>
      <c r="N5123">
        <v>0.93162154245801898</v>
      </c>
      <c r="O5123" s="73">
        <v>36.681231122382997</v>
      </c>
      <c r="P5123">
        <v>29</v>
      </c>
      <c r="Q5123">
        <v>0.93162154245801898</v>
      </c>
      <c r="R5123">
        <v>26</v>
      </c>
      <c r="S5123">
        <v>0.85091509094499396</v>
      </c>
      <c r="T5123">
        <v>53.926689501162301</v>
      </c>
      <c r="U5123">
        <v>0.95736925807170503</v>
      </c>
      <c r="V5123">
        <v>27</v>
      </c>
      <c r="W5123">
        <v>1.35480144636293E-2</v>
      </c>
      <c r="X5123">
        <v>1</v>
      </c>
      <c r="Y5123">
        <v>28</v>
      </c>
      <c r="Z5123">
        <v>0.90106385899839903</v>
      </c>
      <c r="AA5123">
        <v>86.738701973450603</v>
      </c>
      <c r="AB5123">
        <v>23</v>
      </c>
      <c r="AC5123">
        <v>0.75239715613011104</v>
      </c>
      <c r="AD5123">
        <v>5</v>
      </c>
      <c r="AE5123">
        <v>0.14866670286828701</v>
      </c>
      <c r="AF5123">
        <v>3</v>
      </c>
      <c r="AG5123">
        <v>9.8936141001600406E-2</v>
      </c>
      <c r="AH5123">
        <v>1.0569704240679699E-2</v>
      </c>
      <c r="AI5123">
        <v>4</v>
      </c>
      <c r="AJ5123" s="73">
        <v>30.1648659836479</v>
      </c>
      <c r="AK5123">
        <v>29</v>
      </c>
      <c r="AL5123">
        <v>0.93162154245801898</v>
      </c>
      <c r="AM5123">
        <v>5.4979353758114802E-2</v>
      </c>
      <c r="AN5123">
        <v>2</v>
      </c>
      <c r="AO5123">
        <v>0</v>
      </c>
      <c r="AP5123">
        <v>0</v>
      </c>
      <c r="AQ5123">
        <v>31</v>
      </c>
      <c r="AR5123">
        <v>1</v>
      </c>
      <c r="AS5123">
        <v>0</v>
      </c>
      <c r="AT5123">
        <v>0</v>
      </c>
      <c r="AU5123">
        <v>0</v>
      </c>
      <c r="AV5123">
        <v>0</v>
      </c>
      <c r="AW5123">
        <v>31</v>
      </c>
      <c r="AX5123">
        <v>1</v>
      </c>
      <c r="AY5123" s="73">
        <v>40.094528119658001</v>
      </c>
      <c r="AZ5123">
        <v>29</v>
      </c>
      <c r="BA5123">
        <v>0.93162154245801898</v>
      </c>
      <c r="BB5123">
        <v>30</v>
      </c>
      <c r="BC5123">
        <v>0.97054153527092502</v>
      </c>
      <c r="BD5123">
        <v>1</v>
      </c>
      <c r="BE5123">
        <v>2.94584647290741E-2</v>
      </c>
      <c r="BF5123">
        <v>34.840059046915997</v>
      </c>
      <c r="BG5123">
        <v>36.681231122382997</v>
      </c>
      <c r="BH5123">
        <v>40.094528119658001</v>
      </c>
      <c r="BI5123">
        <v>30.1648659836479</v>
      </c>
    </row>
    <row r="5124" spans="1:61" x14ac:dyDescent="0.25">
      <c r="A5124" s="10" t="str">
        <f>VLOOKUP(D5124,'Index-Relations'!E:F,2,FALSE)</f>
        <v>ESG</v>
      </c>
      <c r="B5124" t="s">
        <v>3450</v>
      </c>
      <c r="C5124" s="53" t="s">
        <v>3350</v>
      </c>
      <c r="D5124" s="59" t="s">
        <v>3116</v>
      </c>
      <c r="E5124" s="59" t="s">
        <v>8540</v>
      </c>
      <c r="F5124" t="s">
        <v>2465</v>
      </c>
      <c r="G5124" t="s">
        <v>2466</v>
      </c>
      <c r="H5124" t="s">
        <v>2467</v>
      </c>
      <c r="I5124" s="52">
        <v>45505</v>
      </c>
      <c r="J5124" t="s">
        <v>2457</v>
      </c>
      <c r="K5124">
        <v>32</v>
      </c>
      <c r="L5124" s="73">
        <v>34.954529059831003</v>
      </c>
      <c r="M5124">
        <v>30</v>
      </c>
      <c r="N5124">
        <v>0.94188986265753905</v>
      </c>
      <c r="O5124" s="73">
        <v>36.522179750495901</v>
      </c>
      <c r="P5124">
        <v>30</v>
      </c>
      <c r="Q5124">
        <v>0.94188986265753905</v>
      </c>
      <c r="R5124">
        <v>27</v>
      </c>
      <c r="S5124">
        <v>0.837485889421826</v>
      </c>
      <c r="T5124">
        <v>53.5255996005044</v>
      </c>
      <c r="U5124">
        <v>0.87282108755333598</v>
      </c>
      <c r="V5124">
        <v>28</v>
      </c>
      <c r="W5124">
        <v>1.1160119072952E-2</v>
      </c>
      <c r="X5124">
        <v>1</v>
      </c>
      <c r="Y5124">
        <v>29</v>
      </c>
      <c r="Z5124">
        <v>0.90657753601498903</v>
      </c>
      <c r="AA5124">
        <v>94.730335969194996</v>
      </c>
      <c r="AB5124">
        <v>23</v>
      </c>
      <c r="AC5124">
        <v>0.73727599052261605</v>
      </c>
      <c r="AD5124">
        <v>6</v>
      </c>
      <c r="AE5124">
        <v>0.169301545492373</v>
      </c>
      <c r="AF5124">
        <v>3</v>
      </c>
      <c r="AG5124">
        <v>9.3422463985010099E-2</v>
      </c>
      <c r="AH5124">
        <v>9.7536871767843394E-3</v>
      </c>
      <c r="AI5124">
        <v>4</v>
      </c>
      <c r="AJ5124" s="73">
        <v>30.706331319758998</v>
      </c>
      <c r="AK5124">
        <v>30</v>
      </c>
      <c r="AL5124">
        <v>0.94188986265753905</v>
      </c>
      <c r="AM5124">
        <v>5.9781604571687297E-2</v>
      </c>
      <c r="AN5124">
        <v>2</v>
      </c>
      <c r="AO5124">
        <v>0</v>
      </c>
      <c r="AP5124">
        <v>0</v>
      </c>
      <c r="AQ5124">
        <v>31</v>
      </c>
      <c r="AR5124">
        <v>0.96323813436764305</v>
      </c>
      <c r="AS5124">
        <v>0</v>
      </c>
      <c r="AT5124">
        <v>0</v>
      </c>
      <c r="AU5124">
        <v>0</v>
      </c>
      <c r="AV5124">
        <v>0</v>
      </c>
      <c r="AW5124">
        <v>31</v>
      </c>
      <c r="AX5124">
        <v>0.96323813436764305</v>
      </c>
      <c r="AY5124" s="73">
        <v>40.074732113103998</v>
      </c>
      <c r="AZ5124">
        <v>30</v>
      </c>
      <c r="BA5124">
        <v>0.94188986265753905</v>
      </c>
      <c r="BB5124">
        <v>30</v>
      </c>
      <c r="BC5124">
        <v>0.93270038084205897</v>
      </c>
      <c r="BD5124">
        <v>1</v>
      </c>
      <c r="BE5124">
        <v>3.0537753525584199E-2</v>
      </c>
      <c r="BF5124">
        <v>34.954529059831003</v>
      </c>
      <c r="BG5124">
        <v>36.522179750495901</v>
      </c>
      <c r="BH5124">
        <v>40.074732113103998</v>
      </c>
      <c r="BI5124">
        <v>30.706331319758998</v>
      </c>
    </row>
    <row r="5125" spans="1:61" x14ac:dyDescent="0.25">
      <c r="A5125" s="10" t="str">
        <f>VLOOKUP(D5125,'Index-Relations'!E:F,2,FALSE)</f>
        <v>ESG</v>
      </c>
      <c r="B5125" t="s">
        <v>3450</v>
      </c>
      <c r="C5125" s="53" t="s">
        <v>2765</v>
      </c>
      <c r="D5125" s="59" t="s">
        <v>3116</v>
      </c>
      <c r="E5125" s="59" t="s">
        <v>8541</v>
      </c>
      <c r="F5125" t="s">
        <v>2465</v>
      </c>
      <c r="G5125" t="s">
        <v>2466</v>
      </c>
      <c r="H5125" t="s">
        <v>2467</v>
      </c>
      <c r="I5125" s="52">
        <v>45474</v>
      </c>
      <c r="J5125" t="s">
        <v>2457</v>
      </c>
      <c r="K5125">
        <v>32</v>
      </c>
      <c r="L5125" s="73">
        <v>36.034885086181902</v>
      </c>
      <c r="M5125">
        <v>30</v>
      </c>
      <c r="N5125">
        <v>0.93835006764147399</v>
      </c>
      <c r="O5125" s="73">
        <v>37.606965575948998</v>
      </c>
      <c r="P5125">
        <v>30</v>
      </c>
      <c r="Q5125">
        <v>0.93835006764147399</v>
      </c>
      <c r="R5125">
        <v>27</v>
      </c>
      <c r="S5125">
        <v>0.83252179557219697</v>
      </c>
      <c r="T5125">
        <v>54.0570451905241</v>
      </c>
      <c r="U5125">
        <v>0.81836483142140304</v>
      </c>
      <c r="V5125">
        <v>28</v>
      </c>
      <c r="W5125">
        <v>1.1508666041107301E-2</v>
      </c>
      <c r="X5125">
        <v>1</v>
      </c>
      <c r="Y5125">
        <v>29</v>
      </c>
      <c r="Z5125">
        <v>0.90252527703309304</v>
      </c>
      <c r="AA5125">
        <v>90.388790558341896</v>
      </c>
      <c r="AB5125">
        <v>23</v>
      </c>
      <c r="AC5125">
        <v>0.71048146000191903</v>
      </c>
      <c r="AD5125">
        <v>6</v>
      </c>
      <c r="AE5125">
        <v>0.19204381703117299</v>
      </c>
      <c r="AF5125">
        <v>3</v>
      </c>
      <c r="AG5125">
        <v>9.7474722966906902E-2</v>
      </c>
      <c r="AH5125">
        <v>9.5444094443097299E-3</v>
      </c>
      <c r="AI5125">
        <v>4</v>
      </c>
      <c r="AJ5125" s="73">
        <v>31.779775643394998</v>
      </c>
      <c r="AK5125">
        <v>30</v>
      </c>
      <c r="AL5125">
        <v>0.93835006764147399</v>
      </c>
      <c r="AM5125">
        <v>5.8001341613775799E-2</v>
      </c>
      <c r="AN5125">
        <v>2</v>
      </c>
      <c r="AO5125">
        <v>0</v>
      </c>
      <c r="AP5125">
        <v>0</v>
      </c>
      <c r="AQ5125">
        <v>31</v>
      </c>
      <c r="AR5125">
        <v>0.96238278030695201</v>
      </c>
      <c r="AS5125">
        <v>0</v>
      </c>
      <c r="AT5125">
        <v>0</v>
      </c>
      <c r="AU5125">
        <v>0</v>
      </c>
      <c r="AV5125">
        <v>0</v>
      </c>
      <c r="AW5125">
        <v>31</v>
      </c>
      <c r="AX5125">
        <v>0.96238278030695201</v>
      </c>
      <c r="AY5125" s="73">
        <v>40.950223976559997</v>
      </c>
      <c r="AZ5125">
        <v>30</v>
      </c>
      <c r="BA5125">
        <v>0.93835006764147399</v>
      </c>
      <c r="BB5125">
        <v>30</v>
      </c>
      <c r="BC5125">
        <v>0.93469265878756502</v>
      </c>
      <c r="BD5125">
        <v>1</v>
      </c>
      <c r="BE5125">
        <v>2.7690121519386799E-2</v>
      </c>
      <c r="BF5125">
        <v>36.034885086181902</v>
      </c>
      <c r="BG5125">
        <v>37.606965575948998</v>
      </c>
      <c r="BH5125">
        <v>40.950223976559997</v>
      </c>
      <c r="BI5125">
        <v>31.779775643394998</v>
      </c>
    </row>
    <row r="5126" spans="1:61" x14ac:dyDescent="0.25">
      <c r="A5126" s="10" t="str">
        <f>VLOOKUP(D5126,'Index-Relations'!E:F,2,FALSE)</f>
        <v>ESG</v>
      </c>
      <c r="B5126" t="s">
        <v>3450</v>
      </c>
      <c r="C5126" s="53" t="s">
        <v>2766</v>
      </c>
      <c r="D5126" s="59" t="s">
        <v>3116</v>
      </c>
      <c r="E5126" s="59" t="s">
        <v>8542</v>
      </c>
      <c r="F5126" t="s">
        <v>2465</v>
      </c>
      <c r="G5126" t="s">
        <v>2466</v>
      </c>
      <c r="H5126" t="s">
        <v>2467</v>
      </c>
      <c r="I5126" s="52">
        <v>45446</v>
      </c>
      <c r="J5126" t="s">
        <v>2457</v>
      </c>
      <c r="K5126">
        <v>32</v>
      </c>
      <c r="L5126" s="73">
        <v>36.440953769025</v>
      </c>
      <c r="M5126">
        <v>30</v>
      </c>
      <c r="N5126">
        <v>0.93686157035545403</v>
      </c>
      <c r="O5126" s="73">
        <v>37.9877353844319</v>
      </c>
      <c r="P5126">
        <v>30</v>
      </c>
      <c r="Q5126">
        <v>0.93686157035545403</v>
      </c>
      <c r="R5126">
        <v>27</v>
      </c>
      <c r="S5126">
        <v>0.82843077100834395</v>
      </c>
      <c r="T5126">
        <v>54.263144637426002</v>
      </c>
      <c r="U5126">
        <v>0.83786661999536904</v>
      </c>
      <c r="V5126">
        <v>28</v>
      </c>
      <c r="W5126">
        <v>1.0220289486854E-2</v>
      </c>
      <c r="X5126">
        <v>1</v>
      </c>
      <c r="Y5126">
        <v>29</v>
      </c>
      <c r="Z5126">
        <v>0.90060050190690699</v>
      </c>
      <c r="AA5126">
        <v>115.66543201900799</v>
      </c>
      <c r="AB5126">
        <v>23</v>
      </c>
      <c r="AC5126">
        <v>0.72036206752238297</v>
      </c>
      <c r="AD5126">
        <v>6</v>
      </c>
      <c r="AE5126">
        <v>0.180238434384523</v>
      </c>
      <c r="AF5126">
        <v>3</v>
      </c>
      <c r="AG5126">
        <v>9.9399498093092606E-2</v>
      </c>
      <c r="AH5126">
        <v>8.5563472658013902E-3</v>
      </c>
      <c r="AI5126">
        <v>4</v>
      </c>
      <c r="AJ5126" s="73">
        <v>33.088201799274998</v>
      </c>
      <c r="AK5126">
        <v>30</v>
      </c>
      <c r="AL5126">
        <v>0.93686157035545403</v>
      </c>
      <c r="AM5126">
        <v>7.4134159768836402E-2</v>
      </c>
      <c r="AN5126">
        <v>2</v>
      </c>
      <c r="AO5126">
        <v>0</v>
      </c>
      <c r="AP5126">
        <v>0</v>
      </c>
      <c r="AQ5126">
        <v>31</v>
      </c>
      <c r="AR5126">
        <v>0.96681784092386003</v>
      </c>
      <c r="AS5126">
        <v>0</v>
      </c>
      <c r="AT5126">
        <v>0</v>
      </c>
      <c r="AU5126">
        <v>0</v>
      </c>
      <c r="AV5126">
        <v>0</v>
      </c>
      <c r="AW5126">
        <v>31</v>
      </c>
      <c r="AX5126">
        <v>0.96681784092386003</v>
      </c>
      <c r="AY5126" s="73">
        <v>40.674332269708998</v>
      </c>
      <c r="AZ5126">
        <v>30</v>
      </c>
      <c r="BA5126">
        <v>0.93686157035545403</v>
      </c>
      <c r="BB5126">
        <v>30</v>
      </c>
      <c r="BC5126">
        <v>0.94538500388065405</v>
      </c>
      <c r="BD5126">
        <v>1</v>
      </c>
      <c r="BE5126">
        <v>2.1432837043206601E-2</v>
      </c>
      <c r="BF5126">
        <v>36.440953769025</v>
      </c>
      <c r="BG5126">
        <v>37.9877353844319</v>
      </c>
      <c r="BH5126">
        <v>40.674332269708998</v>
      </c>
      <c r="BI5126">
        <v>33.088201799274998</v>
      </c>
    </row>
    <row r="5127" spans="1:61" x14ac:dyDescent="0.25">
      <c r="A5127" s="10" t="str">
        <f>VLOOKUP(D5127,'Index-Relations'!E:F,2,FALSE)</f>
        <v>ESG</v>
      </c>
      <c r="B5127" t="s">
        <v>3450</v>
      </c>
      <c r="C5127" s="53" t="s">
        <v>2767</v>
      </c>
      <c r="D5127" s="59" t="s">
        <v>3116</v>
      </c>
      <c r="E5127" s="59" t="s">
        <v>8543</v>
      </c>
      <c r="F5127" t="s">
        <v>2465</v>
      </c>
      <c r="G5127" t="s">
        <v>2466</v>
      </c>
      <c r="H5127" t="s">
        <v>2467</v>
      </c>
      <c r="I5127" s="52">
        <v>45413</v>
      </c>
      <c r="J5127" t="s">
        <v>2457</v>
      </c>
      <c r="K5127">
        <v>32</v>
      </c>
      <c r="L5127" s="73">
        <v>40.339981416245998</v>
      </c>
      <c r="M5127">
        <v>30</v>
      </c>
      <c r="N5127">
        <v>0.96168798557086999</v>
      </c>
      <c r="O5127" s="73">
        <v>40.727091161788998</v>
      </c>
      <c r="P5127">
        <v>30</v>
      </c>
      <c r="Q5127">
        <v>0.96168798557086999</v>
      </c>
      <c r="R5127">
        <v>27</v>
      </c>
      <c r="S5127">
        <v>0.87525961674625596</v>
      </c>
      <c r="T5127">
        <v>52.794159280135602</v>
      </c>
      <c r="U5127">
        <v>0.90481212587548299</v>
      </c>
      <c r="V5127">
        <v>29</v>
      </c>
      <c r="W5127">
        <v>1.06173857905847E-2</v>
      </c>
      <c r="X5127">
        <v>1</v>
      </c>
      <c r="Y5127">
        <v>30</v>
      </c>
      <c r="Z5127">
        <v>0.94602339594777296</v>
      </c>
      <c r="AA5127">
        <v>154.94204807691901</v>
      </c>
      <c r="AB5127">
        <v>24</v>
      </c>
      <c r="AC5127">
        <v>0.76210028090784598</v>
      </c>
      <c r="AD5127">
        <v>6</v>
      </c>
      <c r="AE5127">
        <v>0.18392311503992601</v>
      </c>
      <c r="AF5127">
        <v>2</v>
      </c>
      <c r="AG5127">
        <v>5.3976604052226602E-2</v>
      </c>
      <c r="AH5127">
        <v>8.0901763588219905E-3</v>
      </c>
      <c r="AI5127">
        <v>4</v>
      </c>
      <c r="AJ5127" s="73">
        <v>36.392833024621901</v>
      </c>
      <c r="AK5127">
        <v>30</v>
      </c>
      <c r="AL5127">
        <v>0.96168798557086999</v>
      </c>
      <c r="AM5127">
        <v>5.3934249944807902E-2</v>
      </c>
      <c r="AN5127">
        <v>2</v>
      </c>
      <c r="AO5127">
        <v>0</v>
      </c>
      <c r="AP5127">
        <v>0</v>
      </c>
      <c r="AQ5127">
        <v>31</v>
      </c>
      <c r="AR5127">
        <v>0.98764450648853797</v>
      </c>
      <c r="AS5127">
        <v>0</v>
      </c>
      <c r="AT5127">
        <v>0</v>
      </c>
      <c r="AU5127">
        <v>0</v>
      </c>
      <c r="AV5127">
        <v>0</v>
      </c>
      <c r="AW5127">
        <v>31</v>
      </c>
      <c r="AX5127">
        <v>0.98764450648853797</v>
      </c>
      <c r="AY5127" s="73">
        <v>45.473970935269001</v>
      </c>
      <c r="AZ5127">
        <v>30</v>
      </c>
      <c r="BA5127">
        <v>0.96168798557086999</v>
      </c>
      <c r="BB5127">
        <v>30</v>
      </c>
      <c r="BC5127">
        <v>0.95761195250226305</v>
      </c>
      <c r="BD5127">
        <v>1</v>
      </c>
      <c r="BE5127">
        <v>3.00325539862751E-2</v>
      </c>
      <c r="BF5127">
        <v>40.339981416245998</v>
      </c>
      <c r="BG5127">
        <v>40.727091161788998</v>
      </c>
      <c r="BH5127">
        <v>45.473970935269001</v>
      </c>
      <c r="BI5127">
        <v>36.392833024621901</v>
      </c>
    </row>
    <row r="5128" spans="1:61" x14ac:dyDescent="0.25">
      <c r="A5128" s="10" t="str">
        <f>VLOOKUP(D5128,'Index-Relations'!E:F,2,FALSE)</f>
        <v>ESG</v>
      </c>
      <c r="B5128" t="s">
        <v>3450</v>
      </c>
      <c r="C5128" s="53" t="s">
        <v>2768</v>
      </c>
      <c r="D5128" s="59" t="s">
        <v>3116</v>
      </c>
      <c r="E5128" s="59" t="s">
        <v>8544</v>
      </c>
      <c r="F5128" t="s">
        <v>2465</v>
      </c>
      <c r="G5128" t="s">
        <v>2466</v>
      </c>
      <c r="H5128" t="s">
        <v>2467</v>
      </c>
      <c r="I5128" s="52">
        <v>45383</v>
      </c>
      <c r="J5128" t="s">
        <v>2457</v>
      </c>
      <c r="K5128">
        <v>32</v>
      </c>
      <c r="L5128">
        <v>40.547902410928799</v>
      </c>
      <c r="M5128">
        <v>31</v>
      </c>
      <c r="N5128">
        <v>0.97064286183860504</v>
      </c>
      <c r="O5128">
        <v>39.821766829745997</v>
      </c>
      <c r="P5128">
        <v>31</v>
      </c>
      <c r="Q5128">
        <v>0.97064286183860504</v>
      </c>
      <c r="R5128">
        <v>28</v>
      </c>
      <c r="S5128">
        <v>0.87198508041865597</v>
      </c>
      <c r="T5128">
        <v>53.241632571403798</v>
      </c>
      <c r="U5128">
        <v>0.89701812615602405</v>
      </c>
      <c r="V5128">
        <v>30</v>
      </c>
      <c r="W5128">
        <v>1.0185613466952299E-2</v>
      </c>
      <c r="X5128">
        <v>1</v>
      </c>
      <c r="Y5128">
        <v>31</v>
      </c>
      <c r="Z5128">
        <v>0.95353027005425695</v>
      </c>
      <c r="AA5128">
        <v>142.32989694914201</v>
      </c>
      <c r="AB5128">
        <v>25</v>
      </c>
      <c r="AC5128">
        <v>0.76703311634386895</v>
      </c>
      <c r="AD5128">
        <v>6</v>
      </c>
      <c r="AE5128">
        <v>0.186497153710387</v>
      </c>
      <c r="AF5128">
        <v>1</v>
      </c>
      <c r="AG5128">
        <v>4.6469729945742902E-2</v>
      </c>
      <c r="AH5128">
        <v>8.0399017760822804E-3</v>
      </c>
      <c r="AI5128">
        <v>4</v>
      </c>
      <c r="AJ5128">
        <v>35.166370804562298</v>
      </c>
      <c r="AK5128">
        <v>31</v>
      </c>
      <c r="AL5128">
        <v>0.97064286183860504</v>
      </c>
      <c r="AM5128">
        <v>5.7596247339183101E-2</v>
      </c>
      <c r="AN5128">
        <v>2</v>
      </c>
      <c r="AO5128">
        <v>0</v>
      </c>
      <c r="AP5128">
        <v>0</v>
      </c>
      <c r="AQ5128">
        <v>32</v>
      </c>
      <c r="AR5128">
        <v>0.999999999999999</v>
      </c>
      <c r="AS5128">
        <v>0</v>
      </c>
      <c r="AT5128">
        <v>0</v>
      </c>
      <c r="AU5128">
        <v>0</v>
      </c>
      <c r="AV5128">
        <v>0</v>
      </c>
      <c r="AW5128">
        <v>32</v>
      </c>
      <c r="AX5128">
        <v>0.999999999999999</v>
      </c>
      <c r="AY5128">
        <v>46.527439134609601</v>
      </c>
      <c r="AZ5128">
        <v>31</v>
      </c>
      <c r="BA5128">
        <v>0.97064286183860504</v>
      </c>
      <c r="BB5128">
        <v>31</v>
      </c>
      <c r="BC5128">
        <v>0.97554356151201904</v>
      </c>
      <c r="BD5128">
        <v>1</v>
      </c>
      <c r="BE5128">
        <v>2.44564384879804E-2</v>
      </c>
      <c r="BF5128">
        <v>41.047365036447999</v>
      </c>
      <c r="BG5128">
        <v>41.197506937447002</v>
      </c>
      <c r="BH5128">
        <v>46.487892899587003</v>
      </c>
      <c r="BI5128">
        <v>36.696760075950998</v>
      </c>
    </row>
    <row r="5129" spans="1:61" x14ac:dyDescent="0.25">
      <c r="A5129" s="10" t="str">
        <f>VLOOKUP(D5129,'Index-Relations'!E:F,2,FALSE)</f>
        <v>ESG</v>
      </c>
      <c r="B5129" t="s">
        <v>3450</v>
      </c>
      <c r="C5129" s="53" t="s">
        <v>2769</v>
      </c>
      <c r="D5129" s="59" t="s">
        <v>3116</v>
      </c>
      <c r="E5129" s="59" t="s">
        <v>8545</v>
      </c>
      <c r="F5129" t="s">
        <v>2465</v>
      </c>
      <c r="G5129" t="s">
        <v>2466</v>
      </c>
      <c r="H5129" t="s">
        <v>2467</v>
      </c>
      <c r="I5129" s="52">
        <v>45352</v>
      </c>
      <c r="J5129" t="s">
        <v>2457</v>
      </c>
      <c r="K5129">
        <v>32</v>
      </c>
      <c r="L5129">
        <v>37.300802242311399</v>
      </c>
      <c r="M5129">
        <v>31</v>
      </c>
      <c r="N5129">
        <v>0.97231665355740604</v>
      </c>
      <c r="O5129">
        <v>33.159778949127002</v>
      </c>
      <c r="P5129">
        <v>31</v>
      </c>
      <c r="Q5129">
        <v>0.97231665355740604</v>
      </c>
      <c r="R5129">
        <v>28</v>
      </c>
      <c r="S5129">
        <v>0.86996172223269697</v>
      </c>
      <c r="T5129">
        <v>53.677916623201597</v>
      </c>
      <c r="U5129">
        <v>0.88567321616889205</v>
      </c>
      <c r="V5129">
        <v>30</v>
      </c>
      <c r="W5129">
        <v>1.0975941868083899E-2</v>
      </c>
      <c r="X5129">
        <v>1</v>
      </c>
      <c r="Y5129">
        <v>31</v>
      </c>
      <c r="Z5129">
        <v>0.95262464644681399</v>
      </c>
      <c r="AA5129">
        <v>134.855199556401</v>
      </c>
      <c r="AB5129">
        <v>24</v>
      </c>
      <c r="AC5129">
        <v>0.72909568506387901</v>
      </c>
      <c r="AD5129">
        <v>7</v>
      </c>
      <c r="AE5129">
        <v>0.22352896138293499</v>
      </c>
      <c r="AF5129">
        <v>1</v>
      </c>
      <c r="AG5129">
        <v>4.7375353553185499E-2</v>
      </c>
      <c r="AH5129">
        <v>3.2691557432327602E-3</v>
      </c>
      <c r="AI5129">
        <v>3</v>
      </c>
      <c r="AJ5129">
        <v>31.848406391060699</v>
      </c>
      <c r="AK5129">
        <v>31</v>
      </c>
      <c r="AL5129">
        <v>0.97231665355740604</v>
      </c>
      <c r="AM5129">
        <v>5.2062807040290898E-2</v>
      </c>
      <c r="AN5129">
        <v>2</v>
      </c>
      <c r="AO5129">
        <v>0</v>
      </c>
      <c r="AP5129">
        <v>0</v>
      </c>
      <c r="AQ5129">
        <v>32</v>
      </c>
      <c r="AR5129">
        <v>0.999999999999999</v>
      </c>
      <c r="AS5129">
        <v>0</v>
      </c>
      <c r="AT5129">
        <v>0</v>
      </c>
      <c r="AU5129">
        <v>0</v>
      </c>
      <c r="AV5129">
        <v>0</v>
      </c>
      <c r="AW5129">
        <v>32</v>
      </c>
      <c r="AX5129">
        <v>1</v>
      </c>
      <c r="AY5129">
        <v>45.071976573870899</v>
      </c>
      <c r="AZ5129">
        <v>31</v>
      </c>
      <c r="BA5129">
        <v>0.97231665355740604</v>
      </c>
      <c r="BB5129">
        <v>31</v>
      </c>
      <c r="BC5129">
        <v>0.97135121152371096</v>
      </c>
      <c r="BD5129">
        <v>1</v>
      </c>
      <c r="BE5129">
        <v>2.8648788476288399E-2</v>
      </c>
      <c r="BF5129">
        <v>38.551280260401903</v>
      </c>
      <c r="BG5129">
        <v>38.897574557003999</v>
      </c>
      <c r="BH5129">
        <v>45.152451244909003</v>
      </c>
      <c r="BI5129">
        <v>33.745126456891903</v>
      </c>
    </row>
    <row r="5130" spans="1:61" x14ac:dyDescent="0.25">
      <c r="A5130" s="10" t="str">
        <f>VLOOKUP(D5130,'Index-Relations'!E:F,2,FALSE)</f>
        <v>ESG</v>
      </c>
      <c r="B5130" t="s">
        <v>3450</v>
      </c>
      <c r="C5130" s="53" t="s">
        <v>2770</v>
      </c>
      <c r="D5130" s="59" t="s">
        <v>3116</v>
      </c>
      <c r="E5130" s="59" t="s">
        <v>8546</v>
      </c>
      <c r="F5130" t="s">
        <v>2465</v>
      </c>
      <c r="G5130" t="s">
        <v>2466</v>
      </c>
      <c r="H5130" t="s">
        <v>2467</v>
      </c>
      <c r="I5130" s="52">
        <v>45323</v>
      </c>
      <c r="J5130" t="s">
        <v>2457</v>
      </c>
      <c r="K5130">
        <v>32</v>
      </c>
      <c r="L5130">
        <v>37.007692039764798</v>
      </c>
      <c r="M5130">
        <v>31</v>
      </c>
      <c r="N5130">
        <v>0.96733758910006895</v>
      </c>
      <c r="O5130">
        <v>33.147937248451001</v>
      </c>
      <c r="P5130">
        <v>31</v>
      </c>
      <c r="Q5130">
        <v>0.96733758910006895</v>
      </c>
      <c r="R5130">
        <v>28</v>
      </c>
      <c r="S5130">
        <v>0.870520423001376</v>
      </c>
      <c r="T5130">
        <v>54.210386174007901</v>
      </c>
      <c r="U5130">
        <v>0.95458889641662903</v>
      </c>
      <c r="V5130">
        <v>30</v>
      </c>
      <c r="W5130">
        <v>0</v>
      </c>
      <c r="X5130">
        <v>0</v>
      </c>
      <c r="Y5130">
        <v>31</v>
      </c>
      <c r="Z5130">
        <v>0.96140309373646105</v>
      </c>
      <c r="AA5130">
        <v>135.795135487045</v>
      </c>
      <c r="AB5130">
        <v>25</v>
      </c>
      <c r="AC5130">
        <v>0.76368851492471002</v>
      </c>
      <c r="AD5130">
        <v>6</v>
      </c>
      <c r="AE5130">
        <v>0.19771457881175</v>
      </c>
      <c r="AF5130">
        <v>1</v>
      </c>
      <c r="AG5130">
        <v>3.85969062635384E-2</v>
      </c>
      <c r="AH5130">
        <v>3.1919828796887202E-3</v>
      </c>
      <c r="AI5130">
        <v>3</v>
      </c>
      <c r="AJ5130">
        <v>30.9217859043207</v>
      </c>
      <c r="AK5130">
        <v>31</v>
      </c>
      <c r="AL5130">
        <v>0.96733758910006895</v>
      </c>
      <c r="AM5130">
        <v>4.78855404544151E-2</v>
      </c>
      <c r="AN5130">
        <v>2</v>
      </c>
      <c r="AO5130">
        <v>0</v>
      </c>
      <c r="AP5130">
        <v>0</v>
      </c>
      <c r="AQ5130">
        <v>32</v>
      </c>
      <c r="AR5130">
        <v>1</v>
      </c>
      <c r="AS5130">
        <v>0</v>
      </c>
      <c r="AT5130">
        <v>0</v>
      </c>
      <c r="AU5130">
        <v>0</v>
      </c>
      <c r="AV5130">
        <v>0</v>
      </c>
      <c r="AW5130">
        <v>32</v>
      </c>
      <c r="AX5130">
        <v>1</v>
      </c>
      <c r="AY5130">
        <v>45.554764227479602</v>
      </c>
      <c r="AZ5130">
        <v>31</v>
      </c>
      <c r="BA5130">
        <v>0.96733758910006895</v>
      </c>
      <c r="BB5130">
        <v>31</v>
      </c>
      <c r="BC5130">
        <v>0.97309937297119198</v>
      </c>
      <c r="BD5130">
        <v>1</v>
      </c>
      <c r="BE5130">
        <v>2.6900627028807599E-2</v>
      </c>
      <c r="BF5130">
        <v>38.118021066890996</v>
      </c>
      <c r="BG5130">
        <v>38.241008923571997</v>
      </c>
      <c r="BH5130">
        <v>45.324819325735</v>
      </c>
      <c r="BI5130">
        <v>33.047346805578002</v>
      </c>
    </row>
    <row r="5131" spans="1:61" x14ac:dyDescent="0.25">
      <c r="A5131" s="10" t="str">
        <f>VLOOKUP(D5131,'Index-Relations'!E:F,2,FALSE)</f>
        <v>ESG</v>
      </c>
      <c r="B5131" t="s">
        <v>3450</v>
      </c>
      <c r="C5131" s="53" t="s">
        <v>2760</v>
      </c>
      <c r="D5131" s="59" t="s">
        <v>3117</v>
      </c>
      <c r="E5131" s="59" t="s">
        <v>8547</v>
      </c>
      <c r="F5131" t="s">
        <v>2659</v>
      </c>
      <c r="G5131" t="s">
        <v>2660</v>
      </c>
      <c r="H5131" t="s">
        <v>2661</v>
      </c>
      <c r="I5131" s="52">
        <v>45658</v>
      </c>
      <c r="J5131" t="s">
        <v>2457</v>
      </c>
      <c r="K5131">
        <v>33</v>
      </c>
      <c r="L5131" s="73">
        <v>45.204576283580003</v>
      </c>
      <c r="M5131">
        <v>33</v>
      </c>
      <c r="N5131">
        <v>1</v>
      </c>
      <c r="O5131" s="73">
        <v>44.677985829634899</v>
      </c>
      <c r="P5131">
        <v>33</v>
      </c>
      <c r="Q5131">
        <v>1</v>
      </c>
      <c r="R5131">
        <v>29</v>
      </c>
      <c r="S5131">
        <v>0.837477771653235</v>
      </c>
      <c r="T5131">
        <v>32.193669525387101</v>
      </c>
      <c r="U5131">
        <v>0.312705678131114</v>
      </c>
      <c r="V5131">
        <v>11</v>
      </c>
      <c r="W5131">
        <v>0</v>
      </c>
      <c r="X5131">
        <v>0</v>
      </c>
      <c r="Y5131">
        <v>33</v>
      </c>
      <c r="Z5131">
        <v>1</v>
      </c>
      <c r="AA5131">
        <v>5.7697113020594903</v>
      </c>
      <c r="AB5131">
        <v>26</v>
      </c>
      <c r="AC5131">
        <v>0.70969726454083504</v>
      </c>
      <c r="AD5131">
        <v>7</v>
      </c>
      <c r="AE5131">
        <v>0.29030273545916302</v>
      </c>
      <c r="AF5131">
        <v>0</v>
      </c>
      <c r="AG5131">
        <v>1.6652999999999999E-16</v>
      </c>
      <c r="AH5131">
        <v>0</v>
      </c>
      <c r="AI5131">
        <v>0</v>
      </c>
      <c r="AJ5131" s="73">
        <v>42.185816322093899</v>
      </c>
      <c r="AK5131">
        <v>33</v>
      </c>
      <c r="AL5131">
        <v>1</v>
      </c>
      <c r="AM5131">
        <v>0</v>
      </c>
      <c r="AN5131">
        <v>0</v>
      </c>
      <c r="AO5131">
        <v>0</v>
      </c>
      <c r="AP5131">
        <v>0</v>
      </c>
      <c r="AQ5131">
        <v>33</v>
      </c>
      <c r="AR5131">
        <v>1</v>
      </c>
      <c r="AS5131">
        <v>0</v>
      </c>
      <c r="AT5131">
        <v>0</v>
      </c>
      <c r="AU5131">
        <v>0</v>
      </c>
      <c r="AV5131">
        <v>0</v>
      </c>
      <c r="AW5131">
        <v>33</v>
      </c>
      <c r="AX5131">
        <v>1</v>
      </c>
      <c r="AY5131" s="73">
        <v>49.131152033032997</v>
      </c>
      <c r="AZ5131">
        <v>33</v>
      </c>
      <c r="BA5131">
        <v>1</v>
      </c>
      <c r="BB5131">
        <v>33</v>
      </c>
      <c r="BC5131">
        <v>1</v>
      </c>
      <c r="BD5131">
        <v>0</v>
      </c>
      <c r="BE5131">
        <v>0</v>
      </c>
      <c r="BF5131">
        <v>45.204576283580003</v>
      </c>
      <c r="BG5131">
        <v>44.677985829634899</v>
      </c>
      <c r="BH5131">
        <v>49.131152033032997</v>
      </c>
      <c r="BI5131">
        <v>42.185816322093899</v>
      </c>
    </row>
    <row r="5132" spans="1:61" x14ac:dyDescent="0.25">
      <c r="A5132" s="10" t="str">
        <f>VLOOKUP(D5132,'Index-Relations'!E:F,2,FALSE)</f>
        <v>ESG</v>
      </c>
      <c r="B5132" t="s">
        <v>3450</v>
      </c>
      <c r="C5132" s="53" t="s">
        <v>2761</v>
      </c>
      <c r="D5132" s="59" t="s">
        <v>3117</v>
      </c>
      <c r="E5132" s="59" t="s">
        <v>8548</v>
      </c>
      <c r="F5132" t="s">
        <v>2659</v>
      </c>
      <c r="G5132" t="s">
        <v>2660</v>
      </c>
      <c r="H5132" t="s">
        <v>2661</v>
      </c>
      <c r="I5132" s="52">
        <v>45628</v>
      </c>
      <c r="J5132" t="s">
        <v>2457</v>
      </c>
      <c r="K5132">
        <v>33</v>
      </c>
      <c r="L5132" s="73">
        <v>47.306744147057003</v>
      </c>
      <c r="M5132">
        <v>33</v>
      </c>
      <c r="N5132">
        <v>1</v>
      </c>
      <c r="O5132" s="73">
        <v>46.600904117760003</v>
      </c>
      <c r="P5132">
        <v>33</v>
      </c>
      <c r="Q5132">
        <v>1</v>
      </c>
      <c r="R5132">
        <v>29</v>
      </c>
      <c r="S5132">
        <v>0.87823307364215597</v>
      </c>
      <c r="T5132">
        <v>32.057827551453201</v>
      </c>
      <c r="U5132">
        <v>0.31676201760157602</v>
      </c>
      <c r="V5132">
        <v>11</v>
      </c>
      <c r="W5132">
        <v>0</v>
      </c>
      <c r="X5132">
        <v>0</v>
      </c>
      <c r="Y5132">
        <v>33</v>
      </c>
      <c r="Z5132">
        <v>1</v>
      </c>
      <c r="AA5132">
        <v>5.8663880537762196</v>
      </c>
      <c r="AB5132">
        <v>25</v>
      </c>
      <c r="AC5132">
        <v>0.73905647841938005</v>
      </c>
      <c r="AD5132">
        <v>8</v>
      </c>
      <c r="AE5132">
        <v>0.26094352158061901</v>
      </c>
      <c r="AF5132">
        <v>0</v>
      </c>
      <c r="AG5132">
        <v>0</v>
      </c>
      <c r="AH5132">
        <v>0</v>
      </c>
      <c r="AI5132">
        <v>0</v>
      </c>
      <c r="AJ5132" s="73">
        <v>44.490560132520997</v>
      </c>
      <c r="AK5132">
        <v>33</v>
      </c>
      <c r="AL5132">
        <v>1</v>
      </c>
      <c r="AM5132">
        <v>0</v>
      </c>
      <c r="AN5132">
        <v>0</v>
      </c>
      <c r="AO5132">
        <v>0</v>
      </c>
      <c r="AP5132">
        <v>0</v>
      </c>
      <c r="AQ5132">
        <v>33</v>
      </c>
      <c r="AR5132">
        <v>0.999999999999999</v>
      </c>
      <c r="AS5132">
        <v>0</v>
      </c>
      <c r="AT5132">
        <v>0</v>
      </c>
      <c r="AU5132">
        <v>0</v>
      </c>
      <c r="AV5132">
        <v>0</v>
      </c>
      <c r="AW5132">
        <v>33</v>
      </c>
      <c r="AX5132">
        <v>0.999999999999999</v>
      </c>
      <c r="AY5132" s="73">
        <v>50.926584459492901</v>
      </c>
      <c r="AZ5132">
        <v>33</v>
      </c>
      <c r="BA5132">
        <v>1</v>
      </c>
      <c r="BB5132">
        <v>33</v>
      </c>
      <c r="BC5132">
        <v>0.999999999999999</v>
      </c>
      <c r="BD5132">
        <v>0</v>
      </c>
      <c r="BE5132">
        <v>0</v>
      </c>
      <c r="BF5132">
        <v>47.306744147057003</v>
      </c>
      <c r="BG5132">
        <v>46.600904117760003</v>
      </c>
      <c r="BH5132">
        <v>50.926584459492901</v>
      </c>
      <c r="BI5132">
        <v>44.490560132520997</v>
      </c>
    </row>
    <row r="5133" spans="1:61" x14ac:dyDescent="0.25">
      <c r="A5133" s="10" t="str">
        <f>VLOOKUP(D5133,'Index-Relations'!E:F,2,FALSE)</f>
        <v>ESG</v>
      </c>
      <c r="B5133" t="s">
        <v>3450</v>
      </c>
      <c r="C5133" s="53" t="s">
        <v>2762</v>
      </c>
      <c r="D5133" s="59" t="s">
        <v>3117</v>
      </c>
      <c r="E5133" s="59" t="s">
        <v>8549</v>
      </c>
      <c r="F5133" t="s">
        <v>2659</v>
      </c>
      <c r="G5133" t="s">
        <v>2660</v>
      </c>
      <c r="H5133" t="s">
        <v>2661</v>
      </c>
      <c r="I5133" s="52">
        <v>45597</v>
      </c>
      <c r="J5133" t="s">
        <v>2457</v>
      </c>
      <c r="K5133">
        <v>34</v>
      </c>
      <c r="L5133" s="73">
        <v>49.859209234680002</v>
      </c>
      <c r="M5133">
        <v>34</v>
      </c>
      <c r="N5133">
        <v>1</v>
      </c>
      <c r="O5133" s="73">
        <v>50.247120125217997</v>
      </c>
      <c r="P5133">
        <v>34</v>
      </c>
      <c r="Q5133">
        <v>1</v>
      </c>
      <c r="R5133">
        <v>30</v>
      </c>
      <c r="S5133">
        <v>0.904811371252084</v>
      </c>
      <c r="T5133">
        <v>31.066229847140399</v>
      </c>
      <c r="U5133">
        <v>0.28950806535722601</v>
      </c>
      <c r="V5133">
        <v>11</v>
      </c>
      <c r="W5133">
        <v>0</v>
      </c>
      <c r="X5133">
        <v>0</v>
      </c>
      <c r="Y5133">
        <v>33</v>
      </c>
      <c r="Z5133">
        <v>0.96944967419470796</v>
      </c>
      <c r="AA5133">
        <v>6.37619578156455</v>
      </c>
      <c r="AB5133">
        <v>25</v>
      </c>
      <c r="AC5133">
        <v>0.76097679973101295</v>
      </c>
      <c r="AD5133">
        <v>8</v>
      </c>
      <c r="AE5133">
        <v>0.208472874463695</v>
      </c>
      <c r="AF5133">
        <v>1</v>
      </c>
      <c r="AG5133">
        <v>3.0550325805291201E-2</v>
      </c>
      <c r="AH5133">
        <v>0</v>
      </c>
      <c r="AI5133">
        <v>0</v>
      </c>
      <c r="AJ5133" s="73">
        <v>46.225244465891898</v>
      </c>
      <c r="AK5133">
        <v>34</v>
      </c>
      <c r="AL5133">
        <v>1</v>
      </c>
      <c r="AM5133">
        <v>0</v>
      </c>
      <c r="AN5133">
        <v>0</v>
      </c>
      <c r="AO5133">
        <v>0</v>
      </c>
      <c r="AP5133">
        <v>0</v>
      </c>
      <c r="AQ5133">
        <v>34</v>
      </c>
      <c r="AR5133">
        <v>0.999999999999999</v>
      </c>
      <c r="AS5133">
        <v>0</v>
      </c>
      <c r="AT5133">
        <v>0</v>
      </c>
      <c r="AU5133">
        <v>0</v>
      </c>
      <c r="AV5133">
        <v>0</v>
      </c>
      <c r="AW5133">
        <v>34</v>
      </c>
      <c r="AX5133">
        <v>1</v>
      </c>
      <c r="AY5133" s="73">
        <v>52.999307853643899</v>
      </c>
      <c r="AZ5133">
        <v>34</v>
      </c>
      <c r="BA5133">
        <v>1</v>
      </c>
      <c r="BB5133">
        <v>34</v>
      </c>
      <c r="BC5133">
        <v>0.999999999999999</v>
      </c>
      <c r="BD5133">
        <v>0</v>
      </c>
      <c r="BE5133">
        <v>0</v>
      </c>
      <c r="BF5133">
        <v>49.859209234680002</v>
      </c>
      <c r="BG5133">
        <v>50.247120125217997</v>
      </c>
      <c r="BH5133">
        <v>52.999307853643899</v>
      </c>
      <c r="BI5133">
        <v>46.225244465891898</v>
      </c>
    </row>
    <row r="5134" spans="1:61" x14ac:dyDescent="0.25">
      <c r="A5134" s="10" t="str">
        <f>VLOOKUP(D5134,'Index-Relations'!E:F,2,FALSE)</f>
        <v>ESG</v>
      </c>
      <c r="B5134" t="s">
        <v>3450</v>
      </c>
      <c r="C5134" s="53" t="s">
        <v>2763</v>
      </c>
      <c r="D5134" s="59" t="s">
        <v>3117</v>
      </c>
      <c r="E5134" s="59" t="s">
        <v>8550</v>
      </c>
      <c r="F5134" t="s">
        <v>2659</v>
      </c>
      <c r="G5134" t="s">
        <v>2660</v>
      </c>
      <c r="H5134" t="s">
        <v>2661</v>
      </c>
      <c r="I5134" s="52">
        <v>45566</v>
      </c>
      <c r="J5134" t="s">
        <v>2457</v>
      </c>
      <c r="K5134">
        <v>34</v>
      </c>
      <c r="L5134" s="73">
        <v>49.828719130223902</v>
      </c>
      <c r="M5134">
        <v>34</v>
      </c>
      <c r="N5134">
        <v>1</v>
      </c>
      <c r="O5134" s="73">
        <v>50.188221612945</v>
      </c>
      <c r="P5134">
        <v>34</v>
      </c>
      <c r="Q5134">
        <v>1</v>
      </c>
      <c r="R5134">
        <v>30</v>
      </c>
      <c r="S5134">
        <v>0.90750143940299699</v>
      </c>
      <c r="T5134">
        <v>31.093598113431799</v>
      </c>
      <c r="U5134">
        <v>0.29394048892740199</v>
      </c>
      <c r="V5134">
        <v>11</v>
      </c>
      <c r="W5134">
        <v>0</v>
      </c>
      <c r="X5134">
        <v>0</v>
      </c>
      <c r="Y5134">
        <v>33</v>
      </c>
      <c r="Z5134">
        <v>0.97222101656423499</v>
      </c>
      <c r="AA5134">
        <v>6.3161576490389804</v>
      </c>
      <c r="AB5134">
        <v>25</v>
      </c>
      <c r="AC5134">
        <v>0.76690249772894203</v>
      </c>
      <c r="AD5134">
        <v>8</v>
      </c>
      <c r="AE5134">
        <v>0.20531851883529301</v>
      </c>
      <c r="AF5134">
        <v>1</v>
      </c>
      <c r="AG5134">
        <v>2.77789834357649E-2</v>
      </c>
      <c r="AH5134">
        <v>0</v>
      </c>
      <c r="AI5134">
        <v>0</v>
      </c>
      <c r="AJ5134" s="73">
        <v>46.162813058415999</v>
      </c>
      <c r="AK5134">
        <v>34</v>
      </c>
      <c r="AL5134">
        <v>1</v>
      </c>
      <c r="AM5134">
        <v>0</v>
      </c>
      <c r="AN5134">
        <v>0</v>
      </c>
      <c r="AO5134">
        <v>0</v>
      </c>
      <c r="AP5134">
        <v>0</v>
      </c>
      <c r="AQ5134">
        <v>34</v>
      </c>
      <c r="AR5134">
        <v>1</v>
      </c>
      <c r="AS5134">
        <v>0</v>
      </c>
      <c r="AT5134">
        <v>0</v>
      </c>
      <c r="AU5134">
        <v>0</v>
      </c>
      <c r="AV5134">
        <v>0</v>
      </c>
      <c r="AW5134">
        <v>34</v>
      </c>
      <c r="AX5134">
        <v>1</v>
      </c>
      <c r="AY5134" s="73">
        <v>52.9867831636939</v>
      </c>
      <c r="AZ5134">
        <v>34</v>
      </c>
      <c r="BA5134">
        <v>1</v>
      </c>
      <c r="BB5134">
        <v>34</v>
      </c>
      <c r="BC5134">
        <v>1</v>
      </c>
      <c r="BD5134">
        <v>0</v>
      </c>
      <c r="BE5134">
        <v>0</v>
      </c>
      <c r="BF5134">
        <v>49.828719130223902</v>
      </c>
      <c r="BG5134">
        <v>50.188221612945</v>
      </c>
      <c r="BH5134">
        <v>52.9867831636939</v>
      </c>
      <c r="BI5134">
        <v>46.162813058415999</v>
      </c>
    </row>
    <row r="5135" spans="1:61" x14ac:dyDescent="0.25">
      <c r="A5135" s="10" t="str">
        <f>VLOOKUP(D5135,'Index-Relations'!E:F,2,FALSE)</f>
        <v>ESG</v>
      </c>
      <c r="B5135" t="s">
        <v>3450</v>
      </c>
      <c r="C5135" s="53" t="s">
        <v>2764</v>
      </c>
      <c r="D5135" s="59" t="s">
        <v>3117</v>
      </c>
      <c r="E5135" s="59" t="s">
        <v>8551</v>
      </c>
      <c r="F5135" t="s">
        <v>2659</v>
      </c>
      <c r="G5135" t="s">
        <v>2660</v>
      </c>
      <c r="H5135" t="s">
        <v>2661</v>
      </c>
      <c r="I5135" s="52">
        <v>45537</v>
      </c>
      <c r="J5135" t="s">
        <v>2457</v>
      </c>
      <c r="K5135">
        <v>34</v>
      </c>
      <c r="L5135" s="73">
        <v>49.933222091643998</v>
      </c>
      <c r="M5135">
        <v>34</v>
      </c>
      <c r="N5135">
        <v>1</v>
      </c>
      <c r="O5135" s="73">
        <v>49.779243784176998</v>
      </c>
      <c r="P5135">
        <v>34</v>
      </c>
      <c r="Q5135">
        <v>1</v>
      </c>
      <c r="R5135">
        <v>30</v>
      </c>
      <c r="S5135">
        <v>0.90177381576815696</v>
      </c>
      <c r="T5135">
        <v>30.866010733583501</v>
      </c>
      <c r="U5135">
        <v>0.374928699712618</v>
      </c>
      <c r="V5135">
        <v>12</v>
      </c>
      <c r="W5135">
        <v>0</v>
      </c>
      <c r="X5135">
        <v>0</v>
      </c>
      <c r="Y5135">
        <v>32</v>
      </c>
      <c r="Z5135">
        <v>0.93592212792609297</v>
      </c>
      <c r="AA5135">
        <v>5.2379382437414499</v>
      </c>
      <c r="AB5135">
        <v>24</v>
      </c>
      <c r="AC5135">
        <v>0.72678922078474795</v>
      </c>
      <c r="AD5135">
        <v>8</v>
      </c>
      <c r="AE5135">
        <v>0.209132907141345</v>
      </c>
      <c r="AF5135">
        <v>2</v>
      </c>
      <c r="AG5135">
        <v>6.4077872073906805E-2</v>
      </c>
      <c r="AH5135">
        <v>0</v>
      </c>
      <c r="AI5135">
        <v>0</v>
      </c>
      <c r="AJ5135" s="73">
        <v>46.44441713722</v>
      </c>
      <c r="AK5135">
        <v>34</v>
      </c>
      <c r="AL5135">
        <v>1</v>
      </c>
      <c r="AM5135">
        <v>0</v>
      </c>
      <c r="AN5135">
        <v>0</v>
      </c>
      <c r="AO5135">
        <v>0</v>
      </c>
      <c r="AP5135">
        <v>0</v>
      </c>
      <c r="AQ5135">
        <v>34</v>
      </c>
      <c r="AR5135">
        <v>1</v>
      </c>
      <c r="AS5135">
        <v>0</v>
      </c>
      <c r="AT5135">
        <v>0</v>
      </c>
      <c r="AU5135">
        <v>0</v>
      </c>
      <c r="AV5135">
        <v>0</v>
      </c>
      <c r="AW5135">
        <v>34</v>
      </c>
      <c r="AX5135">
        <v>1</v>
      </c>
      <c r="AY5135" s="73">
        <v>53.301001288458998</v>
      </c>
      <c r="AZ5135">
        <v>34</v>
      </c>
      <c r="BA5135">
        <v>1</v>
      </c>
      <c r="BB5135">
        <v>34</v>
      </c>
      <c r="BC5135">
        <v>1</v>
      </c>
      <c r="BD5135">
        <v>0</v>
      </c>
      <c r="BE5135">
        <v>0</v>
      </c>
      <c r="BF5135">
        <v>49.933222091643998</v>
      </c>
      <c r="BG5135">
        <v>49.779243784176998</v>
      </c>
      <c r="BH5135">
        <v>53.301001288458998</v>
      </c>
      <c r="BI5135">
        <v>46.44441713722</v>
      </c>
    </row>
    <row r="5136" spans="1:61" x14ac:dyDescent="0.25">
      <c r="A5136" s="10" t="str">
        <f>VLOOKUP(D5136,'Index-Relations'!E:F,2,FALSE)</f>
        <v>ESG</v>
      </c>
      <c r="B5136" t="s">
        <v>3450</v>
      </c>
      <c r="C5136" s="53" t="s">
        <v>3350</v>
      </c>
      <c r="D5136" s="59" t="s">
        <v>3117</v>
      </c>
      <c r="E5136" s="59" t="s">
        <v>8552</v>
      </c>
      <c r="F5136" t="s">
        <v>2659</v>
      </c>
      <c r="G5136" t="s">
        <v>2660</v>
      </c>
      <c r="H5136" t="s">
        <v>2661</v>
      </c>
      <c r="I5136" s="52">
        <v>45505</v>
      </c>
      <c r="J5136" t="s">
        <v>2457</v>
      </c>
      <c r="K5136">
        <v>34</v>
      </c>
      <c r="L5136" s="73">
        <v>50.257592846305997</v>
      </c>
      <c r="M5136">
        <v>34</v>
      </c>
      <c r="N5136">
        <v>1</v>
      </c>
      <c r="O5136" s="73">
        <v>50.515360411805901</v>
      </c>
      <c r="P5136">
        <v>34</v>
      </c>
      <c r="Q5136">
        <v>1</v>
      </c>
      <c r="R5136">
        <v>30</v>
      </c>
      <c r="S5136">
        <v>0.90089291046689801</v>
      </c>
      <c r="T5136">
        <v>30.459441508084101</v>
      </c>
      <c r="U5136">
        <v>0.37108762603619799</v>
      </c>
      <c r="V5136">
        <v>12</v>
      </c>
      <c r="W5136">
        <v>0</v>
      </c>
      <c r="X5136">
        <v>0</v>
      </c>
      <c r="Y5136">
        <v>32</v>
      </c>
      <c r="Z5136">
        <v>0.93580712778990005</v>
      </c>
      <c r="AA5136">
        <v>5.3953443259458602</v>
      </c>
      <c r="AB5136">
        <v>24</v>
      </c>
      <c r="AC5136">
        <v>0.74250407466221202</v>
      </c>
      <c r="AD5136">
        <v>8</v>
      </c>
      <c r="AE5136">
        <v>0.193303053127687</v>
      </c>
      <c r="AF5136">
        <v>2</v>
      </c>
      <c r="AG5136">
        <v>6.4192872210099602E-2</v>
      </c>
      <c r="AH5136">
        <v>0</v>
      </c>
      <c r="AI5136">
        <v>0</v>
      </c>
      <c r="AJ5136" s="73">
        <v>46.555535851481899</v>
      </c>
      <c r="AK5136">
        <v>34</v>
      </c>
      <c r="AL5136">
        <v>1</v>
      </c>
      <c r="AM5136">
        <v>0</v>
      </c>
      <c r="AN5136">
        <v>0</v>
      </c>
      <c r="AO5136">
        <v>0</v>
      </c>
      <c r="AP5136">
        <v>0</v>
      </c>
      <c r="AQ5136">
        <v>34</v>
      </c>
      <c r="AR5136">
        <v>1</v>
      </c>
      <c r="AS5136">
        <v>0</v>
      </c>
      <c r="AT5136">
        <v>0</v>
      </c>
      <c r="AU5136">
        <v>0</v>
      </c>
      <c r="AV5136">
        <v>0</v>
      </c>
      <c r="AW5136">
        <v>34</v>
      </c>
      <c r="AX5136">
        <v>1</v>
      </c>
      <c r="AY5136" s="73">
        <v>53.473325766949003</v>
      </c>
      <c r="AZ5136">
        <v>34</v>
      </c>
      <c r="BA5136">
        <v>1</v>
      </c>
      <c r="BB5136">
        <v>34</v>
      </c>
      <c r="BC5136">
        <v>1</v>
      </c>
      <c r="BD5136">
        <v>0</v>
      </c>
      <c r="BE5136">
        <v>0</v>
      </c>
      <c r="BF5136">
        <v>50.257592846305997</v>
      </c>
      <c r="BG5136">
        <v>50.515360411805901</v>
      </c>
      <c r="BH5136">
        <v>53.473325766949003</v>
      </c>
      <c r="BI5136">
        <v>46.555535851481899</v>
      </c>
    </row>
    <row r="5137" spans="1:61" x14ac:dyDescent="0.25">
      <c r="A5137" s="10" t="str">
        <f>VLOOKUP(D5137,'Index-Relations'!E:F,2,FALSE)</f>
        <v>ESG</v>
      </c>
      <c r="B5137" t="s">
        <v>3450</v>
      </c>
      <c r="C5137" s="53" t="s">
        <v>2765</v>
      </c>
      <c r="D5137" s="59" t="s">
        <v>3117</v>
      </c>
      <c r="E5137" s="59" t="s">
        <v>8553</v>
      </c>
      <c r="F5137" t="s">
        <v>2659</v>
      </c>
      <c r="G5137" t="s">
        <v>2660</v>
      </c>
      <c r="H5137" t="s">
        <v>2661</v>
      </c>
      <c r="I5137" s="52">
        <v>45474</v>
      </c>
      <c r="J5137" t="s">
        <v>2457</v>
      </c>
      <c r="K5137">
        <v>34</v>
      </c>
      <c r="L5137" s="73">
        <v>50.372855271479899</v>
      </c>
      <c r="M5137">
        <v>34</v>
      </c>
      <c r="N5137">
        <v>1</v>
      </c>
      <c r="O5137" s="73">
        <v>50.753840503744001</v>
      </c>
      <c r="P5137">
        <v>34</v>
      </c>
      <c r="Q5137">
        <v>1</v>
      </c>
      <c r="R5137">
        <v>30</v>
      </c>
      <c r="S5137">
        <v>0.90793042049810802</v>
      </c>
      <c r="T5137">
        <v>30.350626222513601</v>
      </c>
      <c r="U5137">
        <v>0.367660414578869</v>
      </c>
      <c r="V5137">
        <v>12</v>
      </c>
      <c r="W5137">
        <v>0</v>
      </c>
      <c r="X5137">
        <v>0</v>
      </c>
      <c r="Y5137">
        <v>32</v>
      </c>
      <c r="Z5137">
        <v>0.94414940749884901</v>
      </c>
      <c r="AA5137">
        <v>4.8912232633747603</v>
      </c>
      <c r="AB5137">
        <v>24</v>
      </c>
      <c r="AC5137">
        <v>0.74964172052765299</v>
      </c>
      <c r="AD5137">
        <v>8</v>
      </c>
      <c r="AE5137">
        <v>0.194507686971196</v>
      </c>
      <c r="AF5137">
        <v>2</v>
      </c>
      <c r="AG5137">
        <v>5.5850592501150098E-2</v>
      </c>
      <c r="AH5137">
        <v>0</v>
      </c>
      <c r="AI5137">
        <v>0</v>
      </c>
      <c r="AJ5137" s="73">
        <v>46.499248746579902</v>
      </c>
      <c r="AK5137">
        <v>34</v>
      </c>
      <c r="AL5137">
        <v>1</v>
      </c>
      <c r="AM5137">
        <v>0</v>
      </c>
      <c r="AN5137">
        <v>0</v>
      </c>
      <c r="AO5137">
        <v>0</v>
      </c>
      <c r="AP5137">
        <v>0</v>
      </c>
      <c r="AQ5137">
        <v>34</v>
      </c>
      <c r="AR5137">
        <v>1</v>
      </c>
      <c r="AS5137">
        <v>0</v>
      </c>
      <c r="AT5137">
        <v>0</v>
      </c>
      <c r="AU5137">
        <v>0</v>
      </c>
      <c r="AV5137">
        <v>0</v>
      </c>
      <c r="AW5137">
        <v>34</v>
      </c>
      <c r="AX5137">
        <v>0.999999999999999</v>
      </c>
      <c r="AY5137" s="73">
        <v>53.587444789853897</v>
      </c>
      <c r="AZ5137">
        <v>34</v>
      </c>
      <c r="BA5137">
        <v>1</v>
      </c>
      <c r="BB5137">
        <v>34</v>
      </c>
      <c r="BC5137">
        <v>1</v>
      </c>
      <c r="BD5137">
        <v>0</v>
      </c>
      <c r="BE5137">
        <v>0</v>
      </c>
      <c r="BF5137">
        <v>50.372855271479899</v>
      </c>
      <c r="BG5137">
        <v>50.753840503744001</v>
      </c>
      <c r="BH5137">
        <v>53.587444789853897</v>
      </c>
      <c r="BI5137">
        <v>46.499248746579902</v>
      </c>
    </row>
    <row r="5138" spans="1:61" x14ac:dyDescent="0.25">
      <c r="A5138" s="10" t="str">
        <f>VLOOKUP(D5138,'Index-Relations'!E:F,2,FALSE)</f>
        <v>ESG</v>
      </c>
      <c r="B5138" t="s">
        <v>3450</v>
      </c>
      <c r="C5138" s="53" t="s">
        <v>2766</v>
      </c>
      <c r="D5138" s="59" t="s">
        <v>3117</v>
      </c>
      <c r="E5138" s="59" t="s">
        <v>8554</v>
      </c>
      <c r="F5138" t="s">
        <v>2659</v>
      </c>
      <c r="G5138" t="s">
        <v>2660</v>
      </c>
      <c r="H5138" t="s">
        <v>2661</v>
      </c>
      <c r="I5138" s="52">
        <v>45446</v>
      </c>
      <c r="J5138" t="s">
        <v>2457</v>
      </c>
      <c r="K5138">
        <v>34</v>
      </c>
      <c r="L5138" s="73">
        <v>49.121550494529998</v>
      </c>
      <c r="M5138">
        <v>34</v>
      </c>
      <c r="N5138">
        <v>1</v>
      </c>
      <c r="O5138" s="73">
        <v>49.014937737992</v>
      </c>
      <c r="P5138">
        <v>34</v>
      </c>
      <c r="Q5138">
        <v>1</v>
      </c>
      <c r="R5138">
        <v>30</v>
      </c>
      <c r="S5138">
        <v>0.898227623468136</v>
      </c>
      <c r="T5138">
        <v>30.836597103464499</v>
      </c>
      <c r="U5138">
        <v>0.37112733257292602</v>
      </c>
      <c r="V5138">
        <v>12</v>
      </c>
      <c r="W5138">
        <v>0</v>
      </c>
      <c r="X5138">
        <v>0</v>
      </c>
      <c r="Y5138">
        <v>32</v>
      </c>
      <c r="Z5138">
        <v>0.93484473361519704</v>
      </c>
      <c r="AA5138">
        <v>5.0899461447176702</v>
      </c>
      <c r="AB5138">
        <v>23</v>
      </c>
      <c r="AC5138">
        <v>0.69479831931372704</v>
      </c>
      <c r="AD5138">
        <v>9</v>
      </c>
      <c r="AE5138">
        <v>0.240046414301469</v>
      </c>
      <c r="AF5138">
        <v>2</v>
      </c>
      <c r="AG5138">
        <v>6.5155266384802707E-2</v>
      </c>
      <c r="AH5138">
        <v>0</v>
      </c>
      <c r="AI5138">
        <v>0</v>
      </c>
      <c r="AJ5138" s="73">
        <v>45.6220912956869</v>
      </c>
      <c r="AK5138">
        <v>34</v>
      </c>
      <c r="AL5138">
        <v>1</v>
      </c>
      <c r="AM5138">
        <v>0</v>
      </c>
      <c r="AN5138">
        <v>0</v>
      </c>
      <c r="AO5138">
        <v>0</v>
      </c>
      <c r="AP5138">
        <v>0</v>
      </c>
      <c r="AQ5138">
        <v>34</v>
      </c>
      <c r="AR5138">
        <v>1</v>
      </c>
      <c r="AS5138">
        <v>0</v>
      </c>
      <c r="AT5138">
        <v>0</v>
      </c>
      <c r="AU5138">
        <v>0</v>
      </c>
      <c r="AV5138">
        <v>0</v>
      </c>
      <c r="AW5138">
        <v>34</v>
      </c>
      <c r="AX5138">
        <v>1</v>
      </c>
      <c r="AY5138" s="73">
        <v>52.585598061124998</v>
      </c>
      <c r="AZ5138">
        <v>34</v>
      </c>
      <c r="BA5138">
        <v>1</v>
      </c>
      <c r="BB5138">
        <v>34</v>
      </c>
      <c r="BC5138">
        <v>1</v>
      </c>
      <c r="BD5138">
        <v>0</v>
      </c>
      <c r="BE5138">
        <v>0</v>
      </c>
      <c r="BF5138">
        <v>49.121550494529998</v>
      </c>
      <c r="BG5138">
        <v>49.014937737992</v>
      </c>
      <c r="BH5138">
        <v>52.585598061124998</v>
      </c>
      <c r="BI5138">
        <v>45.6220912956869</v>
      </c>
    </row>
    <row r="5139" spans="1:61" x14ac:dyDescent="0.25">
      <c r="A5139" s="10" t="str">
        <f>VLOOKUP(D5139,'Index-Relations'!E:F,2,FALSE)</f>
        <v>ESG</v>
      </c>
      <c r="B5139" t="s">
        <v>3450</v>
      </c>
      <c r="C5139" s="53" t="s">
        <v>2767</v>
      </c>
      <c r="D5139" s="59" t="s">
        <v>3117</v>
      </c>
      <c r="E5139" s="59" t="s">
        <v>8555</v>
      </c>
      <c r="F5139" t="s">
        <v>2659</v>
      </c>
      <c r="G5139" t="s">
        <v>2660</v>
      </c>
      <c r="H5139" t="s">
        <v>2661</v>
      </c>
      <c r="I5139" s="52">
        <v>45413</v>
      </c>
      <c r="J5139" t="s">
        <v>2457</v>
      </c>
      <c r="K5139">
        <v>33</v>
      </c>
      <c r="L5139" s="73">
        <v>51.952626364780897</v>
      </c>
      <c r="M5139">
        <v>33</v>
      </c>
      <c r="N5139">
        <v>1</v>
      </c>
      <c r="O5139" s="73">
        <v>52.043075623538002</v>
      </c>
      <c r="P5139">
        <v>33</v>
      </c>
      <c r="Q5139">
        <v>1</v>
      </c>
      <c r="R5139">
        <v>30</v>
      </c>
      <c r="S5139">
        <v>0.94287994860658797</v>
      </c>
      <c r="T5139">
        <v>30.7114292716678</v>
      </c>
      <c r="U5139">
        <v>0.46813013809887699</v>
      </c>
      <c r="V5139">
        <v>13</v>
      </c>
      <c r="W5139">
        <v>0</v>
      </c>
      <c r="X5139">
        <v>0</v>
      </c>
      <c r="Y5139">
        <v>31</v>
      </c>
      <c r="Z5139">
        <v>0.94667395257106102</v>
      </c>
      <c r="AA5139">
        <v>6.8033222633506298</v>
      </c>
      <c r="AB5139">
        <v>24</v>
      </c>
      <c r="AC5139">
        <v>0.78188305843988004</v>
      </c>
      <c r="AD5139">
        <v>7</v>
      </c>
      <c r="AE5139">
        <v>0.164790894131181</v>
      </c>
      <c r="AF5139">
        <v>2</v>
      </c>
      <c r="AG5139">
        <v>5.3326047428937998E-2</v>
      </c>
      <c r="AH5139">
        <v>0</v>
      </c>
      <c r="AI5139">
        <v>0</v>
      </c>
      <c r="AJ5139" s="73">
        <v>48.791874391739903</v>
      </c>
      <c r="AK5139">
        <v>33</v>
      </c>
      <c r="AL5139">
        <v>1</v>
      </c>
      <c r="AM5139">
        <v>0</v>
      </c>
      <c r="AN5139">
        <v>0</v>
      </c>
      <c r="AO5139">
        <v>0</v>
      </c>
      <c r="AP5139">
        <v>0</v>
      </c>
      <c r="AQ5139">
        <v>33</v>
      </c>
      <c r="AR5139">
        <v>1</v>
      </c>
      <c r="AS5139">
        <v>0</v>
      </c>
      <c r="AT5139">
        <v>0</v>
      </c>
      <c r="AU5139">
        <v>0</v>
      </c>
      <c r="AV5139">
        <v>0</v>
      </c>
      <c r="AW5139">
        <v>33</v>
      </c>
      <c r="AX5139">
        <v>0.999999999999999</v>
      </c>
      <c r="AY5139" s="73">
        <v>54.178959389436997</v>
      </c>
      <c r="AZ5139">
        <v>33</v>
      </c>
      <c r="BA5139">
        <v>1</v>
      </c>
      <c r="BB5139">
        <v>32</v>
      </c>
      <c r="BC5139">
        <v>0.97725128293754304</v>
      </c>
      <c r="BD5139">
        <v>1</v>
      </c>
      <c r="BE5139">
        <v>2.2748717062456601E-2</v>
      </c>
      <c r="BF5139">
        <v>51.952626364780897</v>
      </c>
      <c r="BG5139">
        <v>52.043075623538002</v>
      </c>
      <c r="BH5139">
        <v>54.178959389436997</v>
      </c>
      <c r="BI5139">
        <v>48.791874391739903</v>
      </c>
    </row>
    <row r="5140" spans="1:61" x14ac:dyDescent="0.25">
      <c r="A5140" s="10" t="str">
        <f>VLOOKUP(D5140,'Index-Relations'!E:F,2,FALSE)</f>
        <v>ESG</v>
      </c>
      <c r="B5140" t="s">
        <v>3450</v>
      </c>
      <c r="C5140" s="53" t="s">
        <v>2768</v>
      </c>
      <c r="D5140" s="59" t="s">
        <v>3117</v>
      </c>
      <c r="E5140" s="59" t="s">
        <v>8556</v>
      </c>
      <c r="F5140" t="s">
        <v>2659</v>
      </c>
      <c r="G5140" t="s">
        <v>2660</v>
      </c>
      <c r="H5140" t="s">
        <v>2661</v>
      </c>
      <c r="I5140" s="52">
        <v>45383</v>
      </c>
      <c r="J5140" t="s">
        <v>2457</v>
      </c>
      <c r="K5140">
        <v>33</v>
      </c>
      <c r="L5140">
        <v>54.115540319917798</v>
      </c>
      <c r="M5140">
        <v>33</v>
      </c>
      <c r="N5140">
        <v>1</v>
      </c>
      <c r="O5140">
        <v>53.680928209650602</v>
      </c>
      <c r="P5140">
        <v>33</v>
      </c>
      <c r="Q5140">
        <v>1</v>
      </c>
      <c r="R5140">
        <v>30</v>
      </c>
      <c r="S5140">
        <v>0.93533715285489305</v>
      </c>
      <c r="T5140">
        <v>31.281011283976</v>
      </c>
      <c r="U5140">
        <v>0.441764823998407</v>
      </c>
      <c r="V5140">
        <v>13</v>
      </c>
      <c r="W5140">
        <v>0</v>
      </c>
      <c r="X5140">
        <v>0</v>
      </c>
      <c r="Y5140">
        <v>31</v>
      </c>
      <c r="Z5140">
        <v>0.94089716728582395</v>
      </c>
      <c r="AA5140">
        <v>5.5167166422882703</v>
      </c>
      <c r="AB5140">
        <v>24</v>
      </c>
      <c r="AC5140">
        <v>0.770901328513246</v>
      </c>
      <c r="AD5140">
        <v>7</v>
      </c>
      <c r="AE5140">
        <v>0.16999583877257701</v>
      </c>
      <c r="AF5140">
        <v>2</v>
      </c>
      <c r="AG5140">
        <v>5.9102832714175803E-2</v>
      </c>
      <c r="AH5140">
        <v>0</v>
      </c>
      <c r="AI5140">
        <v>0</v>
      </c>
      <c r="AJ5140">
        <v>50.437348319148597</v>
      </c>
      <c r="AK5140">
        <v>33</v>
      </c>
      <c r="AL5140">
        <v>1</v>
      </c>
      <c r="AM5140">
        <v>0</v>
      </c>
      <c r="AN5140">
        <v>0</v>
      </c>
      <c r="AO5140">
        <v>0</v>
      </c>
      <c r="AP5140">
        <v>0</v>
      </c>
      <c r="AQ5140">
        <v>33</v>
      </c>
      <c r="AR5140">
        <v>1</v>
      </c>
      <c r="AS5140">
        <v>0</v>
      </c>
      <c r="AT5140">
        <v>0</v>
      </c>
      <c r="AU5140">
        <v>0</v>
      </c>
      <c r="AV5140">
        <v>0</v>
      </c>
      <c r="AW5140">
        <v>33</v>
      </c>
      <c r="AX5140">
        <v>1</v>
      </c>
      <c r="AY5140">
        <v>56.552426426554099</v>
      </c>
      <c r="AZ5140">
        <v>33</v>
      </c>
      <c r="BA5140">
        <v>1</v>
      </c>
      <c r="BB5140">
        <v>32</v>
      </c>
      <c r="BC5140">
        <v>0.97794541700980697</v>
      </c>
      <c r="BD5140">
        <v>1</v>
      </c>
      <c r="BE5140">
        <v>2.2054582990192601E-2</v>
      </c>
      <c r="BF5140">
        <v>52.075187619069901</v>
      </c>
      <c r="BG5140">
        <v>51.448381688924997</v>
      </c>
      <c r="BH5140">
        <v>54.712113243207</v>
      </c>
      <c r="BI5140">
        <v>48.827577849531998</v>
      </c>
    </row>
    <row r="5141" spans="1:61" x14ac:dyDescent="0.25">
      <c r="A5141" s="10" t="str">
        <f>VLOOKUP(D5141,'Index-Relations'!E:F,2,FALSE)</f>
        <v>ESG</v>
      </c>
      <c r="B5141" t="s">
        <v>3450</v>
      </c>
      <c r="C5141" s="53" t="s">
        <v>2769</v>
      </c>
      <c r="D5141" s="59" t="s">
        <v>3117</v>
      </c>
      <c r="E5141" s="59" t="s">
        <v>8557</v>
      </c>
      <c r="F5141" t="s">
        <v>2659</v>
      </c>
      <c r="G5141" t="s">
        <v>2660</v>
      </c>
      <c r="H5141" t="s">
        <v>2661</v>
      </c>
      <c r="I5141" s="52">
        <v>45352</v>
      </c>
      <c r="J5141" t="s">
        <v>2457</v>
      </c>
      <c r="K5141">
        <v>34</v>
      </c>
      <c r="L5141">
        <v>55.285169104538198</v>
      </c>
      <c r="M5141">
        <v>33</v>
      </c>
      <c r="N5141">
        <v>0.96747284962009705</v>
      </c>
      <c r="O5141">
        <v>54.486837819673397</v>
      </c>
      <c r="P5141">
        <v>33</v>
      </c>
      <c r="Q5141">
        <v>0.96747284962009705</v>
      </c>
      <c r="R5141">
        <v>31</v>
      </c>
      <c r="S5141">
        <v>0.92736201424019404</v>
      </c>
      <c r="T5141">
        <v>31.792077975890301</v>
      </c>
      <c r="U5141">
        <v>0.39718667330677399</v>
      </c>
      <c r="V5141">
        <v>10</v>
      </c>
      <c r="W5141">
        <v>0</v>
      </c>
      <c r="X5141">
        <v>0</v>
      </c>
      <c r="Y5141">
        <v>32</v>
      </c>
      <c r="Z5141">
        <v>0.93494569924019499</v>
      </c>
      <c r="AA5141">
        <v>6.3435716957424599</v>
      </c>
      <c r="AB5141">
        <v>24</v>
      </c>
      <c r="AC5141">
        <v>0.72225667196077903</v>
      </c>
      <c r="AD5141">
        <v>8</v>
      </c>
      <c r="AE5141">
        <v>0.21268902727941499</v>
      </c>
      <c r="AF5141">
        <v>2</v>
      </c>
      <c r="AG5141">
        <v>6.5054300759804798E-2</v>
      </c>
      <c r="AH5141">
        <v>0</v>
      </c>
      <c r="AI5141">
        <v>0</v>
      </c>
      <c r="AJ5141">
        <v>52.063467861842099</v>
      </c>
      <c r="AK5141">
        <v>33</v>
      </c>
      <c r="AL5141">
        <v>0.96747284962009705</v>
      </c>
      <c r="AM5141">
        <v>0</v>
      </c>
      <c r="AN5141">
        <v>0</v>
      </c>
      <c r="AO5141">
        <v>0</v>
      </c>
      <c r="AP5141">
        <v>0</v>
      </c>
      <c r="AQ5141">
        <v>34</v>
      </c>
      <c r="AR5141">
        <v>1</v>
      </c>
      <c r="AS5141">
        <v>0</v>
      </c>
      <c r="AT5141">
        <v>0</v>
      </c>
      <c r="AU5141">
        <v>0</v>
      </c>
      <c r="AV5141">
        <v>0</v>
      </c>
      <c r="AW5141">
        <v>34</v>
      </c>
      <c r="AX5141">
        <v>0.999999999999999</v>
      </c>
      <c r="AY5141">
        <v>57.046455365156397</v>
      </c>
      <c r="AZ5141">
        <v>33</v>
      </c>
      <c r="BA5141">
        <v>0.96747284962009705</v>
      </c>
      <c r="BB5141">
        <v>33</v>
      </c>
      <c r="BC5141">
        <v>0.97240561201680797</v>
      </c>
      <c r="BD5141">
        <v>1</v>
      </c>
      <c r="BE5141">
        <v>2.7594387983191901E-2</v>
      </c>
      <c r="BF5141">
        <v>52.971281733294902</v>
      </c>
      <c r="BG5141">
        <v>51.748713026196</v>
      </c>
      <c r="BH5141">
        <v>55.240913026194903</v>
      </c>
      <c r="BI5141">
        <v>50.229924599408903</v>
      </c>
    </row>
    <row r="5142" spans="1:61" x14ac:dyDescent="0.25">
      <c r="A5142" s="10" t="str">
        <f>VLOOKUP(D5142,'Index-Relations'!E:F,2,FALSE)</f>
        <v>ESG</v>
      </c>
      <c r="B5142" t="s">
        <v>3450</v>
      </c>
      <c r="C5142" s="53" t="s">
        <v>2770</v>
      </c>
      <c r="D5142" s="59" t="s">
        <v>3117</v>
      </c>
      <c r="E5142" s="59" t="s">
        <v>8558</v>
      </c>
      <c r="F5142" t="s">
        <v>2659</v>
      </c>
      <c r="G5142" t="s">
        <v>2660</v>
      </c>
      <c r="H5142" t="s">
        <v>2661</v>
      </c>
      <c r="I5142" s="52">
        <v>45323</v>
      </c>
      <c r="J5142" t="s">
        <v>2457</v>
      </c>
      <c r="K5142">
        <v>35</v>
      </c>
      <c r="L5142">
        <v>53.217547766757299</v>
      </c>
      <c r="M5142">
        <v>34</v>
      </c>
      <c r="N5142">
        <v>0.97722532108426696</v>
      </c>
      <c r="O5142">
        <v>51.330998603096397</v>
      </c>
      <c r="P5142">
        <v>34</v>
      </c>
      <c r="Q5142">
        <v>0.97722532108426696</v>
      </c>
      <c r="R5142">
        <v>32</v>
      </c>
      <c r="S5142">
        <v>0.933284344677341</v>
      </c>
      <c r="T5142">
        <v>31.858748526930398</v>
      </c>
      <c r="U5142">
        <v>0.41417579745444899</v>
      </c>
      <c r="V5142">
        <v>10</v>
      </c>
      <c r="W5142">
        <v>0</v>
      </c>
      <c r="X5142">
        <v>0</v>
      </c>
      <c r="Y5142">
        <v>33</v>
      </c>
      <c r="Z5142">
        <v>0.94381046631441401</v>
      </c>
      <c r="AA5142">
        <v>6.3331727045341504</v>
      </c>
      <c r="AB5142">
        <v>23</v>
      </c>
      <c r="AC5142">
        <v>0.69254895547484696</v>
      </c>
      <c r="AD5142">
        <v>10</v>
      </c>
      <c r="AE5142">
        <v>0.25126151083956699</v>
      </c>
      <c r="AF5142">
        <v>2</v>
      </c>
      <c r="AG5142">
        <v>5.6189533685585297E-2</v>
      </c>
      <c r="AH5142">
        <v>0</v>
      </c>
      <c r="AI5142">
        <v>0</v>
      </c>
      <c r="AJ5142">
        <v>48.923099031889599</v>
      </c>
      <c r="AK5142">
        <v>34</v>
      </c>
      <c r="AL5142">
        <v>0.97722532108426696</v>
      </c>
      <c r="AM5142">
        <v>0</v>
      </c>
      <c r="AN5142">
        <v>0</v>
      </c>
      <c r="AO5142">
        <v>0</v>
      </c>
      <c r="AP5142">
        <v>0</v>
      </c>
      <c r="AQ5142">
        <v>35</v>
      </c>
      <c r="AR5142">
        <v>0.999999999999999</v>
      </c>
      <c r="AS5142">
        <v>0</v>
      </c>
      <c r="AT5142">
        <v>0</v>
      </c>
      <c r="AU5142">
        <v>0</v>
      </c>
      <c r="AV5142">
        <v>0</v>
      </c>
      <c r="AW5142">
        <v>35</v>
      </c>
      <c r="AX5142">
        <v>1</v>
      </c>
      <c r="AY5142">
        <v>57.229620465258598</v>
      </c>
      <c r="AZ5142">
        <v>34</v>
      </c>
      <c r="BA5142">
        <v>0.97722532108426696</v>
      </c>
      <c r="BB5142">
        <v>34</v>
      </c>
      <c r="BC5142">
        <v>0.97288712305574498</v>
      </c>
      <c r="BD5142">
        <v>1</v>
      </c>
      <c r="BE5142">
        <v>2.7112876944254301E-2</v>
      </c>
      <c r="BF5142">
        <v>51.431895939304901</v>
      </c>
      <c r="BG5142">
        <v>49.734089937523997</v>
      </c>
      <c r="BH5142">
        <v>55.252103637528997</v>
      </c>
      <c r="BI5142">
        <v>48.366879488602002</v>
      </c>
    </row>
    <row r="5143" spans="1:61" x14ac:dyDescent="0.25">
      <c r="A5143" s="10" t="str">
        <f>VLOOKUP(D5143,'Index-Relations'!E:F,2,FALSE)</f>
        <v>ESG</v>
      </c>
      <c r="B5143" t="s">
        <v>3450</v>
      </c>
      <c r="C5143" s="53" t="s">
        <v>2760</v>
      </c>
      <c r="D5143" s="59" t="s">
        <v>3118</v>
      </c>
      <c r="E5143" s="59" t="s">
        <v>8559</v>
      </c>
      <c r="F5143" t="s">
        <v>2543</v>
      </c>
      <c r="G5143" t="s">
        <v>2544</v>
      </c>
      <c r="H5143" t="s">
        <v>2545</v>
      </c>
      <c r="I5143" s="52">
        <v>45659</v>
      </c>
      <c r="J5143" t="s">
        <v>2457</v>
      </c>
      <c r="K5143">
        <v>44</v>
      </c>
      <c r="L5143" s="73">
        <v>45.554135456723003</v>
      </c>
      <c r="M5143">
        <v>44</v>
      </c>
      <c r="N5143">
        <v>1</v>
      </c>
      <c r="O5143" s="73">
        <v>43.793907951675003</v>
      </c>
      <c r="P5143">
        <v>44</v>
      </c>
      <c r="Q5143">
        <v>1</v>
      </c>
      <c r="R5143">
        <v>42</v>
      </c>
      <c r="S5143">
        <v>0.94684391974925297</v>
      </c>
      <c r="T5143">
        <v>27.433439819613799</v>
      </c>
      <c r="U5143">
        <v>8.8400442307607092E-3</v>
      </c>
      <c r="V5143">
        <v>2</v>
      </c>
      <c r="W5143">
        <v>0</v>
      </c>
      <c r="X5143">
        <v>0</v>
      </c>
      <c r="Y5143">
        <v>44</v>
      </c>
      <c r="Z5143">
        <v>1</v>
      </c>
      <c r="AA5143">
        <v>4.3007694781569104</v>
      </c>
      <c r="AB5143">
        <v>27</v>
      </c>
      <c r="AC5143">
        <v>0.654102717938992</v>
      </c>
      <c r="AD5143">
        <v>17</v>
      </c>
      <c r="AE5143">
        <v>0.34589728206100701</v>
      </c>
      <c r="AF5143">
        <v>0</v>
      </c>
      <c r="AG5143">
        <v>1.1102E-16</v>
      </c>
      <c r="AH5143">
        <v>0</v>
      </c>
      <c r="AI5143">
        <v>0</v>
      </c>
      <c r="AJ5143" s="73">
        <v>41.426935240886998</v>
      </c>
      <c r="AK5143">
        <v>44</v>
      </c>
      <c r="AL5143">
        <v>1</v>
      </c>
      <c r="AM5143">
        <v>0</v>
      </c>
      <c r="AN5143">
        <v>0</v>
      </c>
      <c r="AO5143">
        <v>0</v>
      </c>
      <c r="AP5143">
        <v>0</v>
      </c>
      <c r="AQ5143">
        <v>44</v>
      </c>
      <c r="AR5143">
        <v>1</v>
      </c>
      <c r="AS5143">
        <v>0</v>
      </c>
      <c r="AT5143">
        <v>0</v>
      </c>
      <c r="AU5143">
        <v>0</v>
      </c>
      <c r="AV5143">
        <v>0</v>
      </c>
      <c r="AW5143">
        <v>44</v>
      </c>
      <c r="AX5143">
        <v>0.999999999999999</v>
      </c>
      <c r="AY5143" s="73">
        <v>50.884920518327903</v>
      </c>
      <c r="AZ5143">
        <v>44</v>
      </c>
      <c r="BA5143">
        <v>1</v>
      </c>
      <c r="BB5143">
        <v>44</v>
      </c>
      <c r="BC5143">
        <v>1</v>
      </c>
      <c r="BD5143">
        <v>0</v>
      </c>
      <c r="BE5143">
        <v>0</v>
      </c>
      <c r="BF5143">
        <v>45.554135456723003</v>
      </c>
      <c r="BG5143">
        <v>43.793907951675003</v>
      </c>
      <c r="BH5143">
        <v>50.884920518327903</v>
      </c>
      <c r="BI5143">
        <v>41.426935240886998</v>
      </c>
    </row>
    <row r="5144" spans="1:61" x14ac:dyDescent="0.25">
      <c r="A5144" s="10" t="str">
        <f>VLOOKUP(D5144,'Index-Relations'!E:F,2,FALSE)</f>
        <v>ESG</v>
      </c>
      <c r="B5144" t="s">
        <v>3450</v>
      </c>
      <c r="C5144" s="53" t="s">
        <v>2761</v>
      </c>
      <c r="D5144" s="59" t="s">
        <v>3118</v>
      </c>
      <c r="E5144" s="59" t="s">
        <v>8560</v>
      </c>
      <c r="F5144" t="s">
        <v>2543</v>
      </c>
      <c r="G5144" t="s">
        <v>2544</v>
      </c>
      <c r="H5144" t="s">
        <v>2545</v>
      </c>
      <c r="I5144" s="52">
        <v>45628</v>
      </c>
      <c r="J5144" t="s">
        <v>2457</v>
      </c>
      <c r="K5144">
        <v>44</v>
      </c>
      <c r="L5144" s="73">
        <v>46.393382394269899</v>
      </c>
      <c r="M5144">
        <v>44</v>
      </c>
      <c r="N5144">
        <v>1</v>
      </c>
      <c r="O5144" s="73">
        <v>44.798909408663</v>
      </c>
      <c r="P5144">
        <v>44</v>
      </c>
      <c r="Q5144">
        <v>1</v>
      </c>
      <c r="R5144">
        <v>42</v>
      </c>
      <c r="S5144">
        <v>0.96107303465511995</v>
      </c>
      <c r="T5144">
        <v>27.2629196235753</v>
      </c>
      <c r="U5144">
        <v>9.2369067401482999E-3</v>
      </c>
      <c r="V5144">
        <v>2</v>
      </c>
      <c r="W5144">
        <v>0</v>
      </c>
      <c r="X5144">
        <v>0</v>
      </c>
      <c r="Y5144">
        <v>44</v>
      </c>
      <c r="Z5144">
        <v>1</v>
      </c>
      <c r="AA5144">
        <v>4.0305154949247699</v>
      </c>
      <c r="AB5144">
        <v>27</v>
      </c>
      <c r="AC5144">
        <v>0.64022357724631196</v>
      </c>
      <c r="AD5144">
        <v>17</v>
      </c>
      <c r="AE5144">
        <v>0.35977642275368699</v>
      </c>
      <c r="AF5144">
        <v>0</v>
      </c>
      <c r="AG5144">
        <v>5.5510000000000001E-17</v>
      </c>
      <c r="AH5144">
        <v>0</v>
      </c>
      <c r="AI5144">
        <v>0</v>
      </c>
      <c r="AJ5144" s="73">
        <v>42.335141390107999</v>
      </c>
      <c r="AK5144">
        <v>44</v>
      </c>
      <c r="AL5144">
        <v>1</v>
      </c>
      <c r="AM5144">
        <v>0</v>
      </c>
      <c r="AN5144">
        <v>0</v>
      </c>
      <c r="AO5144">
        <v>0</v>
      </c>
      <c r="AP5144">
        <v>0</v>
      </c>
      <c r="AQ5144">
        <v>44</v>
      </c>
      <c r="AR5144">
        <v>0.999999999999999</v>
      </c>
      <c r="AS5144">
        <v>0</v>
      </c>
      <c r="AT5144">
        <v>0</v>
      </c>
      <c r="AU5144">
        <v>0</v>
      </c>
      <c r="AV5144">
        <v>0</v>
      </c>
      <c r="AW5144">
        <v>44</v>
      </c>
      <c r="AX5144">
        <v>1</v>
      </c>
      <c r="AY5144" s="73">
        <v>51.3983953660629</v>
      </c>
      <c r="AZ5144">
        <v>44</v>
      </c>
      <c r="BA5144">
        <v>1</v>
      </c>
      <c r="BB5144">
        <v>44</v>
      </c>
      <c r="BC5144">
        <v>0.999999999999999</v>
      </c>
      <c r="BD5144">
        <v>0</v>
      </c>
      <c r="BE5144">
        <v>0</v>
      </c>
      <c r="BF5144">
        <v>46.393382394269899</v>
      </c>
      <c r="BG5144">
        <v>44.798909408663</v>
      </c>
      <c r="BH5144">
        <v>51.3983953660629</v>
      </c>
      <c r="BI5144">
        <v>42.335141390107999</v>
      </c>
    </row>
    <row r="5145" spans="1:61" x14ac:dyDescent="0.25">
      <c r="A5145" s="10" t="str">
        <f>VLOOKUP(D5145,'Index-Relations'!E:F,2,FALSE)</f>
        <v>ESG</v>
      </c>
      <c r="B5145" t="s">
        <v>3450</v>
      </c>
      <c r="C5145" s="53" t="s">
        <v>2762</v>
      </c>
      <c r="D5145" s="59" t="s">
        <v>3118</v>
      </c>
      <c r="E5145" s="59" t="s">
        <v>8561</v>
      </c>
      <c r="F5145" t="s">
        <v>2543</v>
      </c>
      <c r="G5145" t="s">
        <v>2544</v>
      </c>
      <c r="H5145" t="s">
        <v>2545</v>
      </c>
      <c r="I5145" s="52">
        <v>45597</v>
      </c>
      <c r="J5145" t="s">
        <v>2457</v>
      </c>
      <c r="K5145">
        <v>41</v>
      </c>
      <c r="L5145" s="73">
        <v>44.788161931476999</v>
      </c>
      <c r="M5145">
        <v>41</v>
      </c>
      <c r="N5145">
        <v>1</v>
      </c>
      <c r="O5145" s="73">
        <v>43.515863218334999</v>
      </c>
      <c r="P5145">
        <v>41</v>
      </c>
      <c r="Q5145">
        <v>1</v>
      </c>
      <c r="R5145">
        <v>39</v>
      </c>
      <c r="S5145">
        <v>0.97370812970620102</v>
      </c>
      <c r="T5145">
        <v>27.782455016387001</v>
      </c>
      <c r="U5145">
        <v>3.3455467507091198E-2</v>
      </c>
      <c r="V5145">
        <v>4</v>
      </c>
      <c r="W5145">
        <v>0</v>
      </c>
      <c r="X5145">
        <v>0</v>
      </c>
      <c r="Y5145">
        <v>41</v>
      </c>
      <c r="Z5145">
        <v>0.999999999999999</v>
      </c>
      <c r="AA5145">
        <v>3.9003450897024599</v>
      </c>
      <c r="AB5145">
        <v>25</v>
      </c>
      <c r="AC5145">
        <v>0.62219532395784305</v>
      </c>
      <c r="AD5145">
        <v>16</v>
      </c>
      <c r="AE5145">
        <v>0.37780467604215701</v>
      </c>
      <c r="AF5145">
        <v>0</v>
      </c>
      <c r="AG5145">
        <v>0</v>
      </c>
      <c r="AH5145">
        <v>0</v>
      </c>
      <c r="AI5145">
        <v>0</v>
      </c>
      <c r="AJ5145" s="73">
        <v>41.430526271721</v>
      </c>
      <c r="AK5145">
        <v>41</v>
      </c>
      <c r="AL5145">
        <v>1</v>
      </c>
      <c r="AM5145">
        <v>0</v>
      </c>
      <c r="AN5145">
        <v>0</v>
      </c>
      <c r="AO5145">
        <v>0</v>
      </c>
      <c r="AP5145">
        <v>0</v>
      </c>
      <c r="AQ5145">
        <v>41</v>
      </c>
      <c r="AR5145">
        <v>1</v>
      </c>
      <c r="AS5145">
        <v>0</v>
      </c>
      <c r="AT5145">
        <v>0</v>
      </c>
      <c r="AU5145">
        <v>0</v>
      </c>
      <c r="AV5145">
        <v>0</v>
      </c>
      <c r="AW5145">
        <v>41</v>
      </c>
      <c r="AX5145">
        <v>0.999999999999999</v>
      </c>
      <c r="AY5145" s="73">
        <v>49.270063714046998</v>
      </c>
      <c r="AZ5145">
        <v>41</v>
      </c>
      <c r="BA5145">
        <v>1</v>
      </c>
      <c r="BB5145">
        <v>41</v>
      </c>
      <c r="BC5145">
        <v>1</v>
      </c>
      <c r="BD5145">
        <v>0</v>
      </c>
      <c r="BE5145">
        <v>0</v>
      </c>
      <c r="BF5145">
        <v>44.788161931476999</v>
      </c>
      <c r="BG5145">
        <v>43.515863218334999</v>
      </c>
      <c r="BH5145">
        <v>49.270063714046998</v>
      </c>
      <c r="BI5145">
        <v>41.430526271721</v>
      </c>
    </row>
    <row r="5146" spans="1:61" x14ac:dyDescent="0.25">
      <c r="A5146" s="10" t="str">
        <f>VLOOKUP(D5146,'Index-Relations'!E:F,2,FALSE)</f>
        <v>ESG</v>
      </c>
      <c r="B5146" t="s">
        <v>3450</v>
      </c>
      <c r="C5146" s="53" t="s">
        <v>2763</v>
      </c>
      <c r="D5146" s="59" t="s">
        <v>3118</v>
      </c>
      <c r="E5146" s="59" t="s">
        <v>8562</v>
      </c>
      <c r="F5146" t="s">
        <v>2543</v>
      </c>
      <c r="G5146" t="s">
        <v>2544</v>
      </c>
      <c r="H5146" t="s">
        <v>2545</v>
      </c>
      <c r="I5146" s="52">
        <v>45566</v>
      </c>
      <c r="J5146" t="s">
        <v>2457</v>
      </c>
      <c r="K5146">
        <v>41</v>
      </c>
      <c r="L5146" s="73">
        <v>44.737223949536997</v>
      </c>
      <c r="M5146">
        <v>41</v>
      </c>
      <c r="N5146">
        <v>1</v>
      </c>
      <c r="O5146" s="73">
        <v>43.419501498216903</v>
      </c>
      <c r="P5146">
        <v>41</v>
      </c>
      <c r="Q5146">
        <v>1</v>
      </c>
      <c r="R5146">
        <v>39</v>
      </c>
      <c r="S5146">
        <v>0.97283221002543596</v>
      </c>
      <c r="T5146">
        <v>27.869616860590401</v>
      </c>
      <c r="U5146">
        <v>3.4903686829894399E-2</v>
      </c>
      <c r="V5146">
        <v>4</v>
      </c>
      <c r="W5146">
        <v>0</v>
      </c>
      <c r="X5146">
        <v>0</v>
      </c>
      <c r="Y5146">
        <v>41</v>
      </c>
      <c r="Z5146">
        <v>1</v>
      </c>
      <c r="AA5146">
        <v>3.9584779372212902</v>
      </c>
      <c r="AB5146">
        <v>23</v>
      </c>
      <c r="AC5146">
        <v>0.55984269468078995</v>
      </c>
      <c r="AD5146">
        <v>18</v>
      </c>
      <c r="AE5146">
        <v>0.44015730531920899</v>
      </c>
      <c r="AF5146">
        <v>0</v>
      </c>
      <c r="AG5146">
        <v>1.6652999999999999E-16</v>
      </c>
      <c r="AH5146">
        <v>0</v>
      </c>
      <c r="AI5146">
        <v>0</v>
      </c>
      <c r="AJ5146" s="73">
        <v>41.563957329589002</v>
      </c>
      <c r="AK5146">
        <v>41</v>
      </c>
      <c r="AL5146">
        <v>1</v>
      </c>
      <c r="AM5146">
        <v>0</v>
      </c>
      <c r="AN5146">
        <v>0</v>
      </c>
      <c r="AO5146">
        <v>0</v>
      </c>
      <c r="AP5146">
        <v>0</v>
      </c>
      <c r="AQ5146">
        <v>41</v>
      </c>
      <c r="AR5146">
        <v>1</v>
      </c>
      <c r="AS5146">
        <v>0</v>
      </c>
      <c r="AT5146">
        <v>0</v>
      </c>
      <c r="AU5146">
        <v>0</v>
      </c>
      <c r="AV5146">
        <v>0</v>
      </c>
      <c r="AW5146">
        <v>41</v>
      </c>
      <c r="AX5146">
        <v>1</v>
      </c>
      <c r="AY5146" s="73">
        <v>49.176893999523998</v>
      </c>
      <c r="AZ5146">
        <v>41</v>
      </c>
      <c r="BA5146">
        <v>1</v>
      </c>
      <c r="BB5146">
        <v>41</v>
      </c>
      <c r="BC5146">
        <v>1</v>
      </c>
      <c r="BD5146">
        <v>0</v>
      </c>
      <c r="BE5146">
        <v>0</v>
      </c>
      <c r="BF5146">
        <v>44.737223949536997</v>
      </c>
      <c r="BG5146">
        <v>43.419501498216903</v>
      </c>
      <c r="BH5146">
        <v>49.176893999523998</v>
      </c>
      <c r="BI5146">
        <v>41.563957329589002</v>
      </c>
    </row>
    <row r="5147" spans="1:61" x14ac:dyDescent="0.25">
      <c r="A5147" s="10" t="str">
        <f>VLOOKUP(D5147,'Index-Relations'!E:F,2,FALSE)</f>
        <v>ESG</v>
      </c>
      <c r="B5147" t="s">
        <v>3450</v>
      </c>
      <c r="C5147" s="53" t="s">
        <v>2764</v>
      </c>
      <c r="D5147" s="59" t="s">
        <v>3118</v>
      </c>
      <c r="E5147" s="59" t="s">
        <v>8563</v>
      </c>
      <c r="F5147" t="s">
        <v>2543</v>
      </c>
      <c r="G5147" t="s">
        <v>2544</v>
      </c>
      <c r="H5147" t="s">
        <v>2545</v>
      </c>
      <c r="I5147" s="52">
        <v>45537</v>
      </c>
      <c r="J5147" t="s">
        <v>2457</v>
      </c>
      <c r="K5147">
        <v>42</v>
      </c>
      <c r="L5147" s="73">
        <v>44.199601988916001</v>
      </c>
      <c r="M5147">
        <v>42</v>
      </c>
      <c r="N5147">
        <v>1</v>
      </c>
      <c r="O5147" s="73">
        <v>43.798715341281998</v>
      </c>
      <c r="P5147">
        <v>42</v>
      </c>
      <c r="Q5147">
        <v>1</v>
      </c>
      <c r="R5147">
        <v>40</v>
      </c>
      <c r="S5147">
        <v>0.97306067558706599</v>
      </c>
      <c r="T5147">
        <v>27.7956450810665</v>
      </c>
      <c r="U5147">
        <v>4.1397378003888902E-2</v>
      </c>
      <c r="V5147">
        <v>4</v>
      </c>
      <c r="W5147">
        <v>0</v>
      </c>
      <c r="X5147">
        <v>0</v>
      </c>
      <c r="Y5147">
        <v>41</v>
      </c>
      <c r="Z5147">
        <v>0.97717308703356398</v>
      </c>
      <c r="AA5147">
        <v>2.9621366336002599</v>
      </c>
      <c r="AB5147">
        <v>23</v>
      </c>
      <c r="AC5147">
        <v>0.547530355817061</v>
      </c>
      <c r="AD5147">
        <v>18</v>
      </c>
      <c r="AE5147">
        <v>0.42964273121650298</v>
      </c>
      <c r="AF5147">
        <v>1</v>
      </c>
      <c r="AG5147">
        <v>2.28269129664351E-2</v>
      </c>
      <c r="AH5147">
        <v>0</v>
      </c>
      <c r="AI5147">
        <v>0</v>
      </c>
      <c r="AJ5147" s="73">
        <v>41.090149661521899</v>
      </c>
      <c r="AK5147">
        <v>42</v>
      </c>
      <c r="AL5147">
        <v>1</v>
      </c>
      <c r="AM5147">
        <v>0</v>
      </c>
      <c r="AN5147">
        <v>0</v>
      </c>
      <c r="AO5147">
        <v>0</v>
      </c>
      <c r="AP5147">
        <v>0</v>
      </c>
      <c r="AQ5147">
        <v>42</v>
      </c>
      <c r="AR5147">
        <v>1</v>
      </c>
      <c r="AS5147">
        <v>0</v>
      </c>
      <c r="AT5147">
        <v>0</v>
      </c>
      <c r="AU5147">
        <v>0</v>
      </c>
      <c r="AV5147">
        <v>0</v>
      </c>
      <c r="AW5147">
        <v>42</v>
      </c>
      <c r="AX5147">
        <v>1</v>
      </c>
      <c r="AY5147" s="73">
        <v>48.253972987060003</v>
      </c>
      <c r="AZ5147">
        <v>42</v>
      </c>
      <c r="BA5147">
        <v>1</v>
      </c>
      <c r="BB5147">
        <v>42</v>
      </c>
      <c r="BC5147">
        <v>1</v>
      </c>
      <c r="BD5147">
        <v>0</v>
      </c>
      <c r="BE5147">
        <v>0</v>
      </c>
      <c r="BF5147">
        <v>44.199601988916001</v>
      </c>
      <c r="BG5147">
        <v>43.798715341281998</v>
      </c>
      <c r="BH5147">
        <v>48.253972987060003</v>
      </c>
      <c r="BI5147">
        <v>41.090149661521899</v>
      </c>
    </row>
    <row r="5148" spans="1:61" x14ac:dyDescent="0.25">
      <c r="A5148" s="10" t="str">
        <f>VLOOKUP(D5148,'Index-Relations'!E:F,2,FALSE)</f>
        <v>ESG</v>
      </c>
      <c r="B5148" t="s">
        <v>3450</v>
      </c>
      <c r="C5148" s="53" t="s">
        <v>3350</v>
      </c>
      <c r="D5148" s="59" t="s">
        <v>3118</v>
      </c>
      <c r="E5148" s="59" t="s">
        <v>8564</v>
      </c>
      <c r="F5148" t="s">
        <v>2543</v>
      </c>
      <c r="G5148" t="s">
        <v>2544</v>
      </c>
      <c r="H5148" t="s">
        <v>2545</v>
      </c>
      <c r="I5148" s="52">
        <v>45505</v>
      </c>
      <c r="J5148" t="s">
        <v>2457</v>
      </c>
      <c r="K5148">
        <v>42</v>
      </c>
      <c r="L5148" s="73">
        <v>44.378820302614002</v>
      </c>
      <c r="M5148">
        <v>42</v>
      </c>
      <c r="N5148">
        <v>1</v>
      </c>
      <c r="O5148" s="73">
        <v>43.367255463058903</v>
      </c>
      <c r="P5148">
        <v>42</v>
      </c>
      <c r="Q5148">
        <v>1</v>
      </c>
      <c r="R5148">
        <v>40</v>
      </c>
      <c r="S5148">
        <v>0.97656403211185605</v>
      </c>
      <c r="T5148">
        <v>27.9730210463823</v>
      </c>
      <c r="U5148">
        <v>4.3605020408997601E-2</v>
      </c>
      <c r="V5148">
        <v>4</v>
      </c>
      <c r="W5148">
        <v>0</v>
      </c>
      <c r="X5148">
        <v>0</v>
      </c>
      <c r="Y5148">
        <v>41</v>
      </c>
      <c r="Z5148">
        <v>0.97814499061353299</v>
      </c>
      <c r="AA5148">
        <v>2.91321243253519</v>
      </c>
      <c r="AB5148">
        <v>23</v>
      </c>
      <c r="AC5148">
        <v>0.56135964106912495</v>
      </c>
      <c r="AD5148">
        <v>18</v>
      </c>
      <c r="AE5148">
        <v>0.41678534954440799</v>
      </c>
      <c r="AF5148">
        <v>1</v>
      </c>
      <c r="AG5148">
        <v>2.1855009386466302E-2</v>
      </c>
      <c r="AH5148">
        <v>0</v>
      </c>
      <c r="AI5148">
        <v>0</v>
      </c>
      <c r="AJ5148" s="73">
        <v>41.9497999492879</v>
      </c>
      <c r="AK5148">
        <v>42</v>
      </c>
      <c r="AL5148">
        <v>1</v>
      </c>
      <c r="AM5148">
        <v>0</v>
      </c>
      <c r="AN5148">
        <v>0</v>
      </c>
      <c r="AO5148">
        <v>0</v>
      </c>
      <c r="AP5148">
        <v>0</v>
      </c>
      <c r="AQ5148">
        <v>42</v>
      </c>
      <c r="AR5148">
        <v>0.999999999999999</v>
      </c>
      <c r="AS5148">
        <v>0</v>
      </c>
      <c r="AT5148">
        <v>0</v>
      </c>
      <c r="AU5148">
        <v>0</v>
      </c>
      <c r="AV5148">
        <v>0</v>
      </c>
      <c r="AW5148">
        <v>42</v>
      </c>
      <c r="AX5148">
        <v>0.999999999999999</v>
      </c>
      <c r="AY5148" s="73">
        <v>48.227297670216998</v>
      </c>
      <c r="AZ5148">
        <v>42</v>
      </c>
      <c r="BA5148">
        <v>1</v>
      </c>
      <c r="BB5148">
        <v>42</v>
      </c>
      <c r="BC5148">
        <v>0.999999999999999</v>
      </c>
      <c r="BD5148">
        <v>0</v>
      </c>
      <c r="BE5148">
        <v>0</v>
      </c>
      <c r="BF5148">
        <v>44.378820302614002</v>
      </c>
      <c r="BG5148">
        <v>43.367255463058903</v>
      </c>
      <c r="BH5148">
        <v>48.227297670216998</v>
      </c>
      <c r="BI5148">
        <v>41.9497999492879</v>
      </c>
    </row>
    <row r="5149" spans="1:61" x14ac:dyDescent="0.25">
      <c r="A5149" s="10" t="str">
        <f>VLOOKUP(D5149,'Index-Relations'!E:F,2,FALSE)</f>
        <v>ESG</v>
      </c>
      <c r="B5149" t="s">
        <v>3450</v>
      </c>
      <c r="C5149" s="53" t="s">
        <v>2765</v>
      </c>
      <c r="D5149" s="59" t="s">
        <v>3118</v>
      </c>
      <c r="E5149" s="59" t="s">
        <v>8565</v>
      </c>
      <c r="F5149" t="s">
        <v>2543</v>
      </c>
      <c r="G5149" t="s">
        <v>2544</v>
      </c>
      <c r="H5149" t="s">
        <v>2545</v>
      </c>
      <c r="I5149" s="52">
        <v>45474</v>
      </c>
      <c r="J5149" t="s">
        <v>2457</v>
      </c>
      <c r="K5149">
        <v>42</v>
      </c>
      <c r="L5149" s="73">
        <v>44.298289963445903</v>
      </c>
      <c r="M5149">
        <v>42</v>
      </c>
      <c r="N5149">
        <v>1</v>
      </c>
      <c r="O5149" s="73">
        <v>43.557739428083998</v>
      </c>
      <c r="P5149">
        <v>42</v>
      </c>
      <c r="Q5149">
        <v>1</v>
      </c>
      <c r="R5149">
        <v>40</v>
      </c>
      <c r="S5149">
        <v>0.978445035732041</v>
      </c>
      <c r="T5149">
        <v>27.931342843434798</v>
      </c>
      <c r="U5149">
        <v>4.5000282216998103E-2</v>
      </c>
      <c r="V5149">
        <v>4</v>
      </c>
      <c r="W5149">
        <v>0</v>
      </c>
      <c r="X5149">
        <v>0</v>
      </c>
      <c r="Y5149">
        <v>41</v>
      </c>
      <c r="Z5149">
        <v>0.97830701647611396</v>
      </c>
      <c r="AA5149">
        <v>3.0210097407630698</v>
      </c>
      <c r="AB5149">
        <v>22</v>
      </c>
      <c r="AC5149">
        <v>0.53346167021873703</v>
      </c>
      <c r="AD5149">
        <v>19</v>
      </c>
      <c r="AE5149">
        <v>0.44484534625737698</v>
      </c>
      <c r="AF5149">
        <v>1</v>
      </c>
      <c r="AG5149">
        <v>2.1692983523885101E-2</v>
      </c>
      <c r="AH5149">
        <v>0</v>
      </c>
      <c r="AI5149">
        <v>0</v>
      </c>
      <c r="AJ5149" s="73">
        <v>41.211531245728999</v>
      </c>
      <c r="AK5149">
        <v>42</v>
      </c>
      <c r="AL5149">
        <v>1</v>
      </c>
      <c r="AM5149">
        <v>0</v>
      </c>
      <c r="AN5149">
        <v>0</v>
      </c>
      <c r="AO5149">
        <v>0</v>
      </c>
      <c r="AP5149">
        <v>0</v>
      </c>
      <c r="AQ5149">
        <v>42</v>
      </c>
      <c r="AR5149">
        <v>0.999999999999999</v>
      </c>
      <c r="AS5149">
        <v>0</v>
      </c>
      <c r="AT5149">
        <v>0</v>
      </c>
      <c r="AU5149">
        <v>0</v>
      </c>
      <c r="AV5149">
        <v>0</v>
      </c>
      <c r="AW5149">
        <v>42</v>
      </c>
      <c r="AX5149">
        <v>1</v>
      </c>
      <c r="AY5149" s="73">
        <v>48.486209500937001</v>
      </c>
      <c r="AZ5149">
        <v>42</v>
      </c>
      <c r="BA5149">
        <v>1</v>
      </c>
      <c r="BB5149">
        <v>42</v>
      </c>
      <c r="BC5149">
        <v>0.999999999999999</v>
      </c>
      <c r="BD5149">
        <v>0</v>
      </c>
      <c r="BE5149">
        <v>0</v>
      </c>
      <c r="BF5149">
        <v>44.298289963445903</v>
      </c>
      <c r="BG5149">
        <v>43.557739428083998</v>
      </c>
      <c r="BH5149">
        <v>48.486209500937001</v>
      </c>
      <c r="BI5149">
        <v>41.211531245728999</v>
      </c>
    </row>
    <row r="5150" spans="1:61" x14ac:dyDescent="0.25">
      <c r="A5150" s="10" t="str">
        <f>VLOOKUP(D5150,'Index-Relations'!E:F,2,FALSE)</f>
        <v>ESG</v>
      </c>
      <c r="B5150" t="s">
        <v>3450</v>
      </c>
      <c r="C5150" s="53" t="s">
        <v>2766</v>
      </c>
      <c r="D5150" s="59" t="s">
        <v>3118</v>
      </c>
      <c r="E5150" s="59" t="s">
        <v>8566</v>
      </c>
      <c r="F5150" t="s">
        <v>2543</v>
      </c>
      <c r="G5150" t="s">
        <v>2544</v>
      </c>
      <c r="H5150" t="s">
        <v>2545</v>
      </c>
      <c r="I5150" s="52">
        <v>45446</v>
      </c>
      <c r="J5150" t="s">
        <v>2457</v>
      </c>
      <c r="K5150">
        <v>42</v>
      </c>
      <c r="L5150" s="73">
        <v>44.693469196983003</v>
      </c>
      <c r="M5150">
        <v>42</v>
      </c>
      <c r="N5150">
        <v>1</v>
      </c>
      <c r="O5150" s="73">
        <v>44.439125118223998</v>
      </c>
      <c r="P5150">
        <v>42</v>
      </c>
      <c r="Q5150">
        <v>1</v>
      </c>
      <c r="R5150">
        <v>40</v>
      </c>
      <c r="S5150">
        <v>0.97735110661939095</v>
      </c>
      <c r="T5150">
        <v>27.923990494944501</v>
      </c>
      <c r="U5150">
        <v>4.4088249511510698E-2</v>
      </c>
      <c r="V5150">
        <v>4</v>
      </c>
      <c r="W5150">
        <v>0</v>
      </c>
      <c r="X5150">
        <v>0</v>
      </c>
      <c r="Y5150">
        <v>41</v>
      </c>
      <c r="Z5150">
        <v>0.97696526998103195</v>
      </c>
      <c r="AA5150">
        <v>3.1612804652297299</v>
      </c>
      <c r="AB5150">
        <v>22</v>
      </c>
      <c r="AC5150">
        <v>0.53822280829111302</v>
      </c>
      <c r="AD5150">
        <v>19</v>
      </c>
      <c r="AE5150">
        <v>0.43874246168991898</v>
      </c>
      <c r="AF5150">
        <v>1</v>
      </c>
      <c r="AG5150">
        <v>2.3034730018967199E-2</v>
      </c>
      <c r="AH5150">
        <v>0</v>
      </c>
      <c r="AI5150">
        <v>0</v>
      </c>
      <c r="AJ5150" s="73">
        <v>41.555394699067001</v>
      </c>
      <c r="AK5150">
        <v>42</v>
      </c>
      <c r="AL5150">
        <v>1</v>
      </c>
      <c r="AM5150">
        <v>0</v>
      </c>
      <c r="AN5150">
        <v>0</v>
      </c>
      <c r="AO5150">
        <v>0</v>
      </c>
      <c r="AP5150">
        <v>0</v>
      </c>
      <c r="AQ5150">
        <v>42</v>
      </c>
      <c r="AR5150">
        <v>1</v>
      </c>
      <c r="AS5150">
        <v>0</v>
      </c>
      <c r="AT5150">
        <v>0</v>
      </c>
      <c r="AU5150">
        <v>0</v>
      </c>
      <c r="AV5150">
        <v>0</v>
      </c>
      <c r="AW5150">
        <v>42</v>
      </c>
      <c r="AX5150">
        <v>1</v>
      </c>
      <c r="AY5150" s="73">
        <v>48.568535436870903</v>
      </c>
      <c r="AZ5150">
        <v>42</v>
      </c>
      <c r="BA5150">
        <v>1</v>
      </c>
      <c r="BB5150">
        <v>42</v>
      </c>
      <c r="BC5150">
        <v>1</v>
      </c>
      <c r="BD5150">
        <v>0</v>
      </c>
      <c r="BE5150">
        <v>0</v>
      </c>
      <c r="BF5150">
        <v>44.693469196983003</v>
      </c>
      <c r="BG5150">
        <v>44.439125118223998</v>
      </c>
      <c r="BH5150">
        <v>48.568535436870903</v>
      </c>
      <c r="BI5150">
        <v>41.555394699067001</v>
      </c>
    </row>
    <row r="5151" spans="1:61" x14ac:dyDescent="0.25">
      <c r="A5151" s="10" t="str">
        <f>VLOOKUP(D5151,'Index-Relations'!E:F,2,FALSE)</f>
        <v>ESG</v>
      </c>
      <c r="B5151" t="s">
        <v>3450</v>
      </c>
      <c r="C5151" s="53" t="s">
        <v>2767</v>
      </c>
      <c r="D5151" s="59" t="s">
        <v>3118</v>
      </c>
      <c r="E5151" s="59" t="s">
        <v>8567</v>
      </c>
      <c r="F5151" t="s">
        <v>2543</v>
      </c>
      <c r="G5151" t="s">
        <v>2544</v>
      </c>
      <c r="H5151" t="s">
        <v>2545</v>
      </c>
      <c r="I5151" s="52">
        <v>45413</v>
      </c>
      <c r="J5151" t="s">
        <v>2457</v>
      </c>
      <c r="K5151">
        <v>40</v>
      </c>
      <c r="L5151" s="73">
        <v>43.8122917632599</v>
      </c>
      <c r="M5151">
        <v>40</v>
      </c>
      <c r="N5151">
        <v>1</v>
      </c>
      <c r="O5151" s="73">
        <v>41.484136069380902</v>
      </c>
      <c r="P5151">
        <v>40</v>
      </c>
      <c r="Q5151">
        <v>1</v>
      </c>
      <c r="R5151">
        <v>38</v>
      </c>
      <c r="S5151">
        <v>0.97206750916806195</v>
      </c>
      <c r="T5151">
        <v>27.420995121405301</v>
      </c>
      <c r="U5151">
        <v>3.8167295687954399E-2</v>
      </c>
      <c r="V5151">
        <v>3</v>
      </c>
      <c r="W5151">
        <v>0</v>
      </c>
      <c r="X5151">
        <v>0</v>
      </c>
      <c r="Y5151">
        <v>39</v>
      </c>
      <c r="Z5151">
        <v>0.975993997970242</v>
      </c>
      <c r="AA5151">
        <v>3.3159871587634902</v>
      </c>
      <c r="AB5151">
        <v>21</v>
      </c>
      <c r="AC5151">
        <v>0.52048006123955004</v>
      </c>
      <c r="AD5151">
        <v>18</v>
      </c>
      <c r="AE5151">
        <v>0.45551393673069102</v>
      </c>
      <c r="AF5151">
        <v>1</v>
      </c>
      <c r="AG5151">
        <v>2.4006002029757799E-2</v>
      </c>
      <c r="AH5151">
        <v>0</v>
      </c>
      <c r="AI5151">
        <v>0</v>
      </c>
      <c r="AJ5151" s="73">
        <v>41.153703091364001</v>
      </c>
      <c r="AK5151">
        <v>40</v>
      </c>
      <c r="AL5151">
        <v>1</v>
      </c>
      <c r="AM5151">
        <v>0</v>
      </c>
      <c r="AN5151">
        <v>0</v>
      </c>
      <c r="AO5151">
        <v>0</v>
      </c>
      <c r="AP5151">
        <v>0</v>
      </c>
      <c r="AQ5151">
        <v>40</v>
      </c>
      <c r="AR5151">
        <v>1</v>
      </c>
      <c r="AS5151">
        <v>0</v>
      </c>
      <c r="AT5151">
        <v>0</v>
      </c>
      <c r="AU5151">
        <v>0</v>
      </c>
      <c r="AV5151">
        <v>0</v>
      </c>
      <c r="AW5151">
        <v>40</v>
      </c>
      <c r="AX5151">
        <v>0.999999999999999</v>
      </c>
      <c r="AY5151" s="73">
        <v>49.017677569306997</v>
      </c>
      <c r="AZ5151">
        <v>40</v>
      </c>
      <c r="BA5151">
        <v>1</v>
      </c>
      <c r="BB5151">
        <v>40</v>
      </c>
      <c r="BC5151">
        <v>1</v>
      </c>
      <c r="BD5151">
        <v>0</v>
      </c>
      <c r="BE5151">
        <v>0</v>
      </c>
      <c r="BF5151">
        <v>43.8122917632599</v>
      </c>
      <c r="BG5151">
        <v>41.484136069380902</v>
      </c>
      <c r="BH5151">
        <v>49.017677569306997</v>
      </c>
      <c r="BI5151">
        <v>41.153703091364001</v>
      </c>
    </row>
    <row r="5152" spans="1:61" x14ac:dyDescent="0.25">
      <c r="A5152" s="10" t="str">
        <f>VLOOKUP(D5152,'Index-Relations'!E:F,2,FALSE)</f>
        <v>ESG</v>
      </c>
      <c r="B5152" t="s">
        <v>3450</v>
      </c>
      <c r="C5152" s="53" t="s">
        <v>2768</v>
      </c>
      <c r="D5152" s="59" t="s">
        <v>3118</v>
      </c>
      <c r="E5152" s="59" t="s">
        <v>8568</v>
      </c>
      <c r="F5152" t="s">
        <v>2543</v>
      </c>
      <c r="G5152" t="s">
        <v>2544</v>
      </c>
      <c r="H5152" t="s">
        <v>2545</v>
      </c>
      <c r="I5152" s="52">
        <v>45383</v>
      </c>
      <c r="J5152" t="s">
        <v>2457</v>
      </c>
      <c r="K5152">
        <v>40</v>
      </c>
      <c r="L5152">
        <v>44.7134383055378</v>
      </c>
      <c r="M5152">
        <v>40</v>
      </c>
      <c r="N5152">
        <v>1</v>
      </c>
      <c r="O5152">
        <v>42.1519625805891</v>
      </c>
      <c r="P5152">
        <v>40</v>
      </c>
      <c r="Q5152">
        <v>1</v>
      </c>
      <c r="R5152">
        <v>38</v>
      </c>
      <c r="S5152">
        <v>0.974639263446342</v>
      </c>
      <c r="T5152">
        <v>27.368268717045801</v>
      </c>
      <c r="U5152">
        <v>3.8771693341866802E-2</v>
      </c>
      <c r="V5152">
        <v>3</v>
      </c>
      <c r="W5152">
        <v>0</v>
      </c>
      <c r="X5152">
        <v>0</v>
      </c>
      <c r="Y5152">
        <v>39</v>
      </c>
      <c r="Z5152">
        <v>0.974931140989446</v>
      </c>
      <c r="AA5152">
        <v>3.1840190951466099</v>
      </c>
      <c r="AB5152">
        <v>20</v>
      </c>
      <c r="AC5152">
        <v>0.48554161511386901</v>
      </c>
      <c r="AD5152">
        <v>19</v>
      </c>
      <c r="AE5152">
        <v>0.48938952587557599</v>
      </c>
      <c r="AF5152">
        <v>1</v>
      </c>
      <c r="AG5152">
        <v>2.5068859010553699E-2</v>
      </c>
      <c r="AH5152">
        <v>0</v>
      </c>
      <c r="AI5152">
        <v>0</v>
      </c>
      <c r="AJ5152">
        <v>41.107758012498998</v>
      </c>
      <c r="AK5152">
        <v>40</v>
      </c>
      <c r="AL5152">
        <v>1</v>
      </c>
      <c r="AM5152">
        <v>0</v>
      </c>
      <c r="AN5152">
        <v>0</v>
      </c>
      <c r="AO5152">
        <v>0</v>
      </c>
      <c r="AP5152">
        <v>0</v>
      </c>
      <c r="AQ5152">
        <v>40</v>
      </c>
      <c r="AR5152">
        <v>1</v>
      </c>
      <c r="AS5152">
        <v>0</v>
      </c>
      <c r="AT5152">
        <v>0</v>
      </c>
      <c r="AU5152">
        <v>0</v>
      </c>
      <c r="AV5152">
        <v>0</v>
      </c>
      <c r="AW5152">
        <v>40</v>
      </c>
      <c r="AX5152">
        <v>1</v>
      </c>
      <c r="AY5152">
        <v>50.477140172450802</v>
      </c>
      <c r="AZ5152">
        <v>40</v>
      </c>
      <c r="BA5152">
        <v>1</v>
      </c>
      <c r="BB5152">
        <v>40</v>
      </c>
      <c r="BC5152">
        <v>1</v>
      </c>
      <c r="BD5152">
        <v>0</v>
      </c>
      <c r="BE5152">
        <v>0</v>
      </c>
      <c r="BF5152">
        <v>44.344627021409003</v>
      </c>
      <c r="BG5152">
        <v>41.614881504114003</v>
      </c>
      <c r="BH5152">
        <v>49.849714371731999</v>
      </c>
      <c r="BI5152">
        <v>41.461696903493902</v>
      </c>
    </row>
    <row r="5153" spans="1:61" x14ac:dyDescent="0.25">
      <c r="A5153" s="10" t="str">
        <f>VLOOKUP(D5153,'Index-Relations'!E:F,2,FALSE)</f>
        <v>ESG</v>
      </c>
      <c r="B5153" t="s">
        <v>3450</v>
      </c>
      <c r="C5153" s="53" t="s">
        <v>2769</v>
      </c>
      <c r="D5153" s="59" t="s">
        <v>3118</v>
      </c>
      <c r="E5153" s="59" t="s">
        <v>8569</v>
      </c>
      <c r="F5153" t="s">
        <v>2543</v>
      </c>
      <c r="G5153" t="s">
        <v>2544</v>
      </c>
      <c r="H5153" t="s">
        <v>2545</v>
      </c>
      <c r="I5153" s="52">
        <v>45352</v>
      </c>
      <c r="J5153" t="s">
        <v>2457</v>
      </c>
      <c r="K5153">
        <v>40</v>
      </c>
      <c r="L5153">
        <v>44.556260196798803</v>
      </c>
      <c r="M5153">
        <v>40</v>
      </c>
      <c r="N5153">
        <v>1</v>
      </c>
      <c r="O5153">
        <v>41.926853835417198</v>
      </c>
      <c r="P5153">
        <v>40</v>
      </c>
      <c r="Q5153">
        <v>1</v>
      </c>
      <c r="R5153">
        <v>38</v>
      </c>
      <c r="S5153">
        <v>0.97602804949779998</v>
      </c>
      <c r="T5153">
        <v>27.3492007083446</v>
      </c>
      <c r="U5153">
        <v>2.2865218043088199E-2</v>
      </c>
      <c r="V5153">
        <v>2</v>
      </c>
      <c r="W5153">
        <v>0</v>
      </c>
      <c r="X5153">
        <v>0</v>
      </c>
      <c r="Y5153">
        <v>39</v>
      </c>
      <c r="Z5153">
        <v>0.97520415866765697</v>
      </c>
      <c r="AA5153">
        <v>2.9750251577819999</v>
      </c>
      <c r="AB5153">
        <v>20</v>
      </c>
      <c r="AC5153">
        <v>0.48116240509179697</v>
      </c>
      <c r="AD5153">
        <v>19</v>
      </c>
      <c r="AE5153">
        <v>0.494041753575859</v>
      </c>
      <c r="AF5153">
        <v>1</v>
      </c>
      <c r="AG5153">
        <v>2.47958413323425E-2</v>
      </c>
      <c r="AH5153">
        <v>0</v>
      </c>
      <c r="AI5153">
        <v>0</v>
      </c>
      <c r="AJ5153">
        <v>41.198451316989797</v>
      </c>
      <c r="AK5153">
        <v>40</v>
      </c>
      <c r="AL5153">
        <v>1</v>
      </c>
      <c r="AM5153">
        <v>0</v>
      </c>
      <c r="AN5153">
        <v>0</v>
      </c>
      <c r="AO5153">
        <v>0</v>
      </c>
      <c r="AP5153">
        <v>0</v>
      </c>
      <c r="AQ5153">
        <v>40</v>
      </c>
      <c r="AR5153">
        <v>0.999999999999999</v>
      </c>
      <c r="AS5153">
        <v>0</v>
      </c>
      <c r="AT5153">
        <v>0</v>
      </c>
      <c r="AU5153">
        <v>0</v>
      </c>
      <c r="AV5153">
        <v>0</v>
      </c>
      <c r="AW5153">
        <v>40</v>
      </c>
      <c r="AX5153">
        <v>1</v>
      </c>
      <c r="AY5153">
        <v>50.239441401079198</v>
      </c>
      <c r="AZ5153">
        <v>40</v>
      </c>
      <c r="BA5153">
        <v>1</v>
      </c>
      <c r="BB5153">
        <v>40</v>
      </c>
      <c r="BC5153">
        <v>0.999999999999999</v>
      </c>
      <c r="BD5153">
        <v>0</v>
      </c>
      <c r="BE5153">
        <v>0</v>
      </c>
      <c r="BF5153">
        <v>44.180267171848001</v>
      </c>
      <c r="BG5153">
        <v>41.351134763221999</v>
      </c>
      <c r="BH5153">
        <v>49.557077123720902</v>
      </c>
      <c r="BI5153">
        <v>41.519362976269903</v>
      </c>
    </row>
    <row r="5154" spans="1:61" x14ac:dyDescent="0.25">
      <c r="A5154" s="10" t="str">
        <f>VLOOKUP(D5154,'Index-Relations'!E:F,2,FALSE)</f>
        <v>ESG</v>
      </c>
      <c r="B5154" t="s">
        <v>3450</v>
      </c>
      <c r="C5154" s="53" t="s">
        <v>2770</v>
      </c>
      <c r="D5154" s="59" t="s">
        <v>3118</v>
      </c>
      <c r="E5154" s="59" t="s">
        <v>8570</v>
      </c>
      <c r="F5154" t="s">
        <v>2543</v>
      </c>
      <c r="G5154" t="s">
        <v>2544</v>
      </c>
      <c r="H5154" t="s">
        <v>2545</v>
      </c>
      <c r="I5154" s="52">
        <v>45323</v>
      </c>
      <c r="J5154" t="s">
        <v>2457</v>
      </c>
      <c r="K5154">
        <v>40</v>
      </c>
      <c r="L5154">
        <v>43.840979675796298</v>
      </c>
      <c r="M5154">
        <v>40</v>
      </c>
      <c r="N5154">
        <v>1</v>
      </c>
      <c r="O5154">
        <v>41.258391953433403</v>
      </c>
      <c r="P5154">
        <v>40</v>
      </c>
      <c r="Q5154">
        <v>1</v>
      </c>
      <c r="R5154">
        <v>38</v>
      </c>
      <c r="S5154">
        <v>0.981029401715102</v>
      </c>
      <c r="T5154">
        <v>27.427094983625899</v>
      </c>
      <c r="U5154">
        <v>3.96389074966291E-2</v>
      </c>
      <c r="V5154">
        <v>2</v>
      </c>
      <c r="W5154">
        <v>0</v>
      </c>
      <c r="X5154">
        <v>0</v>
      </c>
      <c r="Y5154">
        <v>39</v>
      </c>
      <c r="Z5154">
        <v>0.97795839254761896</v>
      </c>
      <c r="AA5154">
        <v>2.8260901551493198</v>
      </c>
      <c r="AB5154">
        <v>18</v>
      </c>
      <c r="AC5154">
        <v>0.427825830066003</v>
      </c>
      <c r="AD5154">
        <v>21</v>
      </c>
      <c r="AE5154">
        <v>0.55013256248161602</v>
      </c>
      <c r="AF5154">
        <v>1</v>
      </c>
      <c r="AG5154">
        <v>2.2041607452380201E-2</v>
      </c>
      <c r="AH5154">
        <v>0</v>
      </c>
      <c r="AI5154">
        <v>0</v>
      </c>
      <c r="AJ5154">
        <v>38.901655848112398</v>
      </c>
      <c r="AK5154">
        <v>40</v>
      </c>
      <c r="AL5154">
        <v>1</v>
      </c>
      <c r="AM5154">
        <v>0</v>
      </c>
      <c r="AN5154">
        <v>0</v>
      </c>
      <c r="AO5154">
        <v>0</v>
      </c>
      <c r="AP5154">
        <v>0</v>
      </c>
      <c r="AQ5154">
        <v>40</v>
      </c>
      <c r="AR5154">
        <v>1</v>
      </c>
      <c r="AS5154">
        <v>0</v>
      </c>
      <c r="AT5154">
        <v>0</v>
      </c>
      <c r="AU5154">
        <v>0</v>
      </c>
      <c r="AV5154">
        <v>0</v>
      </c>
      <c r="AW5154">
        <v>40</v>
      </c>
      <c r="AX5154">
        <v>1</v>
      </c>
      <c r="AY5154">
        <v>51.035959575964498</v>
      </c>
      <c r="AZ5154">
        <v>40</v>
      </c>
      <c r="BA5154">
        <v>1</v>
      </c>
      <c r="BB5154">
        <v>40</v>
      </c>
      <c r="BC5154">
        <v>1</v>
      </c>
      <c r="BD5154">
        <v>0</v>
      </c>
      <c r="BE5154">
        <v>0</v>
      </c>
      <c r="BF5154">
        <v>43.656997878816</v>
      </c>
      <c r="BG5154">
        <v>40.8934449246849</v>
      </c>
      <c r="BH5154">
        <v>50.279229291637002</v>
      </c>
      <c r="BI5154">
        <v>39.866575112066897</v>
      </c>
    </row>
    <row r="5155" spans="1:61" x14ac:dyDescent="0.25">
      <c r="A5155" s="10" t="str">
        <f>VLOOKUP(D5155,'Index-Relations'!E:F,2,FALSE)</f>
        <v>ESG</v>
      </c>
      <c r="B5155" t="s">
        <v>3450</v>
      </c>
      <c r="C5155" s="53" t="s">
        <v>2760</v>
      </c>
      <c r="D5155" s="59" t="s">
        <v>3119</v>
      </c>
      <c r="E5155" s="59" t="s">
        <v>8571</v>
      </c>
      <c r="F5155" t="s">
        <v>1914</v>
      </c>
      <c r="G5155" t="s">
        <v>1913</v>
      </c>
      <c r="H5155" t="s">
        <v>1915</v>
      </c>
      <c r="I5155" s="52">
        <v>45659</v>
      </c>
      <c r="J5155" t="s">
        <v>2457</v>
      </c>
      <c r="K5155">
        <v>16</v>
      </c>
      <c r="L5155" s="73">
        <v>55.649576220840899</v>
      </c>
      <c r="M5155">
        <v>16</v>
      </c>
      <c r="N5155">
        <v>1</v>
      </c>
      <c r="O5155" s="73">
        <v>52.313193409793001</v>
      </c>
      <c r="P5155">
        <v>16</v>
      </c>
      <c r="Q5155">
        <v>1</v>
      </c>
      <c r="R5155">
        <v>16</v>
      </c>
      <c r="S5155">
        <v>1</v>
      </c>
      <c r="T5155">
        <v>51.270423696578703</v>
      </c>
      <c r="U5155">
        <v>0.94960646223999101</v>
      </c>
      <c r="V5155">
        <v>16</v>
      </c>
      <c r="W5155">
        <v>0.31666415021941802</v>
      </c>
      <c r="X5155">
        <v>7</v>
      </c>
      <c r="Y5155">
        <v>16</v>
      </c>
      <c r="Z5155">
        <v>1</v>
      </c>
      <c r="AA5155">
        <v>67.338177950263002</v>
      </c>
      <c r="AB5155">
        <v>12</v>
      </c>
      <c r="AC5155">
        <v>0.73649467586401296</v>
      </c>
      <c r="AD5155">
        <v>4</v>
      </c>
      <c r="AE5155">
        <v>0.26350532413598599</v>
      </c>
      <c r="AF5155">
        <v>0</v>
      </c>
      <c r="AG5155">
        <v>0</v>
      </c>
      <c r="AH5155">
        <v>0</v>
      </c>
      <c r="AI5155">
        <v>0</v>
      </c>
      <c r="AJ5155" s="73">
        <v>50.530021175826903</v>
      </c>
      <c r="AK5155">
        <v>16</v>
      </c>
      <c r="AL5155">
        <v>1</v>
      </c>
      <c r="AM5155">
        <v>0</v>
      </c>
      <c r="AN5155">
        <v>0</v>
      </c>
      <c r="AO5155">
        <v>0</v>
      </c>
      <c r="AP5155">
        <v>0</v>
      </c>
      <c r="AQ5155">
        <v>16</v>
      </c>
      <c r="AR5155">
        <v>0.999999999999999</v>
      </c>
      <c r="AS5155">
        <v>0</v>
      </c>
      <c r="AT5155">
        <v>0</v>
      </c>
      <c r="AU5155">
        <v>0</v>
      </c>
      <c r="AV5155">
        <v>0</v>
      </c>
      <c r="AW5155">
        <v>16</v>
      </c>
      <c r="AX5155">
        <v>1</v>
      </c>
      <c r="AY5155" s="73">
        <v>62.680095929754998</v>
      </c>
      <c r="AZ5155">
        <v>16</v>
      </c>
      <c r="BA5155">
        <v>1</v>
      </c>
      <c r="BB5155">
        <v>16</v>
      </c>
      <c r="BC5155">
        <v>0.999999999999999</v>
      </c>
      <c r="BD5155">
        <v>0</v>
      </c>
      <c r="BE5155">
        <v>0</v>
      </c>
      <c r="BF5155">
        <v>55.649576220840899</v>
      </c>
      <c r="BG5155">
        <v>52.313193409793001</v>
      </c>
      <c r="BH5155">
        <v>62.680095929754998</v>
      </c>
      <c r="BI5155">
        <v>50.530021175826903</v>
      </c>
    </row>
    <row r="5156" spans="1:61" x14ac:dyDescent="0.25">
      <c r="A5156" s="10" t="str">
        <f>VLOOKUP(D5156,'Index-Relations'!E:F,2,FALSE)</f>
        <v>ESG</v>
      </c>
      <c r="B5156" t="s">
        <v>3450</v>
      </c>
      <c r="C5156" s="53" t="s">
        <v>2761</v>
      </c>
      <c r="D5156" s="59" t="s">
        <v>3119</v>
      </c>
      <c r="E5156" s="59" t="s">
        <v>8572</v>
      </c>
      <c r="F5156" t="s">
        <v>1914</v>
      </c>
      <c r="G5156" t="s">
        <v>1913</v>
      </c>
      <c r="H5156" t="s">
        <v>1915</v>
      </c>
      <c r="I5156" s="52">
        <v>45628</v>
      </c>
      <c r="J5156" t="s">
        <v>2457</v>
      </c>
      <c r="K5156">
        <v>16</v>
      </c>
      <c r="L5156" s="73">
        <v>55.935347654856997</v>
      </c>
      <c r="M5156">
        <v>16</v>
      </c>
      <c r="N5156">
        <v>1</v>
      </c>
      <c r="O5156" s="73">
        <v>52.788500240707997</v>
      </c>
      <c r="P5156">
        <v>16</v>
      </c>
      <c r="Q5156">
        <v>1</v>
      </c>
      <c r="R5156">
        <v>16</v>
      </c>
      <c r="S5156">
        <v>0.999999999999999</v>
      </c>
      <c r="T5156">
        <v>51.274067275775401</v>
      </c>
      <c r="U5156">
        <v>0.95014025554949799</v>
      </c>
      <c r="V5156">
        <v>16</v>
      </c>
      <c r="W5156">
        <v>0.32289747027198201</v>
      </c>
      <c r="X5156">
        <v>7</v>
      </c>
      <c r="Y5156">
        <v>16</v>
      </c>
      <c r="Z5156">
        <v>1</v>
      </c>
      <c r="AA5156">
        <v>61.445274572227703</v>
      </c>
      <c r="AB5156">
        <v>13</v>
      </c>
      <c r="AC5156">
        <v>0.81044268200491698</v>
      </c>
      <c r="AD5156">
        <v>3</v>
      </c>
      <c r="AE5156">
        <v>0.18955731799508199</v>
      </c>
      <c r="AF5156">
        <v>0</v>
      </c>
      <c r="AG5156">
        <v>0</v>
      </c>
      <c r="AH5156">
        <v>0</v>
      </c>
      <c r="AI5156">
        <v>0</v>
      </c>
      <c r="AJ5156" s="73">
        <v>50.656744092152998</v>
      </c>
      <c r="AK5156">
        <v>16</v>
      </c>
      <c r="AL5156">
        <v>1</v>
      </c>
      <c r="AM5156">
        <v>0</v>
      </c>
      <c r="AN5156">
        <v>0</v>
      </c>
      <c r="AO5156">
        <v>0</v>
      </c>
      <c r="AP5156">
        <v>0</v>
      </c>
      <c r="AQ5156">
        <v>16</v>
      </c>
      <c r="AR5156">
        <v>1</v>
      </c>
      <c r="AS5156">
        <v>0</v>
      </c>
      <c r="AT5156">
        <v>0</v>
      </c>
      <c r="AU5156">
        <v>0</v>
      </c>
      <c r="AV5156">
        <v>0</v>
      </c>
      <c r="AW5156">
        <v>16</v>
      </c>
      <c r="AX5156">
        <v>1</v>
      </c>
      <c r="AY5156" s="73">
        <v>62.961472532086901</v>
      </c>
      <c r="AZ5156">
        <v>16</v>
      </c>
      <c r="BA5156">
        <v>1</v>
      </c>
      <c r="BB5156">
        <v>16</v>
      </c>
      <c r="BC5156">
        <v>1</v>
      </c>
      <c r="BD5156">
        <v>0</v>
      </c>
      <c r="BE5156">
        <v>0</v>
      </c>
      <c r="BF5156">
        <v>55.935347654856997</v>
      </c>
      <c r="BG5156">
        <v>52.788500240707997</v>
      </c>
      <c r="BH5156">
        <v>62.961472532086901</v>
      </c>
      <c r="BI5156">
        <v>50.656744092152998</v>
      </c>
    </row>
    <row r="5157" spans="1:61" x14ac:dyDescent="0.25">
      <c r="A5157" s="10" t="str">
        <f>VLOOKUP(D5157,'Index-Relations'!E:F,2,FALSE)</f>
        <v>ESG</v>
      </c>
      <c r="B5157" t="s">
        <v>3450</v>
      </c>
      <c r="C5157" s="53" t="s">
        <v>2762</v>
      </c>
      <c r="D5157" s="59" t="s">
        <v>3119</v>
      </c>
      <c r="E5157" s="59" t="s">
        <v>8573</v>
      </c>
      <c r="F5157" t="s">
        <v>1914</v>
      </c>
      <c r="G5157" t="s">
        <v>1913</v>
      </c>
      <c r="H5157" t="s">
        <v>1915</v>
      </c>
      <c r="I5157" s="52">
        <v>45597</v>
      </c>
      <c r="J5157" t="s">
        <v>2457</v>
      </c>
      <c r="K5157">
        <v>16</v>
      </c>
      <c r="L5157" s="73">
        <v>56.163764723581998</v>
      </c>
      <c r="M5157">
        <v>16</v>
      </c>
      <c r="N5157">
        <v>1</v>
      </c>
      <c r="O5157" s="73">
        <v>53.324507793161999</v>
      </c>
      <c r="P5157">
        <v>16</v>
      </c>
      <c r="Q5157">
        <v>1</v>
      </c>
      <c r="R5157">
        <v>16</v>
      </c>
      <c r="S5157">
        <v>1</v>
      </c>
      <c r="T5157">
        <v>51.6030514651478</v>
      </c>
      <c r="U5157">
        <v>0.95227711988878605</v>
      </c>
      <c r="V5157">
        <v>16</v>
      </c>
      <c r="W5157">
        <v>0.32172393874322203</v>
      </c>
      <c r="X5157">
        <v>7</v>
      </c>
      <c r="Y5157">
        <v>16</v>
      </c>
      <c r="Z5157">
        <v>1</v>
      </c>
      <c r="AA5157">
        <v>61.8552821566727</v>
      </c>
      <c r="AB5157">
        <v>13</v>
      </c>
      <c r="AC5157">
        <v>0.81728677665345695</v>
      </c>
      <c r="AD5157">
        <v>3</v>
      </c>
      <c r="AE5157">
        <v>0.182713223346542</v>
      </c>
      <c r="AF5157">
        <v>0</v>
      </c>
      <c r="AG5157">
        <v>0</v>
      </c>
      <c r="AH5157">
        <v>0</v>
      </c>
      <c r="AI5157">
        <v>0</v>
      </c>
      <c r="AJ5157" s="73">
        <v>50.912909405465903</v>
      </c>
      <c r="AK5157">
        <v>16</v>
      </c>
      <c r="AL5157">
        <v>1</v>
      </c>
      <c r="AM5157">
        <v>0</v>
      </c>
      <c r="AN5157">
        <v>0</v>
      </c>
      <c r="AO5157">
        <v>0</v>
      </c>
      <c r="AP5157">
        <v>0</v>
      </c>
      <c r="AQ5157">
        <v>16</v>
      </c>
      <c r="AR5157">
        <v>1</v>
      </c>
      <c r="AS5157">
        <v>0</v>
      </c>
      <c r="AT5157">
        <v>0</v>
      </c>
      <c r="AU5157">
        <v>0</v>
      </c>
      <c r="AV5157">
        <v>0</v>
      </c>
      <c r="AW5157">
        <v>16</v>
      </c>
      <c r="AX5157">
        <v>1</v>
      </c>
      <c r="AY5157" s="73">
        <v>63.015352489345901</v>
      </c>
      <c r="AZ5157">
        <v>16</v>
      </c>
      <c r="BA5157">
        <v>1</v>
      </c>
      <c r="BB5157">
        <v>16</v>
      </c>
      <c r="BC5157">
        <v>1</v>
      </c>
      <c r="BD5157">
        <v>0</v>
      </c>
      <c r="BE5157">
        <v>0</v>
      </c>
      <c r="BF5157">
        <v>56.163764723581998</v>
      </c>
      <c r="BG5157">
        <v>53.324507793161999</v>
      </c>
      <c r="BH5157">
        <v>63.015352489345901</v>
      </c>
      <c r="BI5157">
        <v>50.912909405465903</v>
      </c>
    </row>
    <row r="5158" spans="1:61" x14ac:dyDescent="0.25">
      <c r="A5158" s="10" t="str">
        <f>VLOOKUP(D5158,'Index-Relations'!E:F,2,FALSE)</f>
        <v>ESG</v>
      </c>
      <c r="B5158" t="s">
        <v>3450</v>
      </c>
      <c r="C5158" s="53" t="s">
        <v>2763</v>
      </c>
      <c r="D5158" s="59" t="s">
        <v>3119</v>
      </c>
      <c r="E5158" s="59" t="s">
        <v>8574</v>
      </c>
      <c r="F5158" t="s">
        <v>1914</v>
      </c>
      <c r="G5158" t="s">
        <v>1913</v>
      </c>
      <c r="H5158" t="s">
        <v>1915</v>
      </c>
      <c r="I5158" s="52">
        <v>45566</v>
      </c>
      <c r="J5158" t="s">
        <v>2457</v>
      </c>
      <c r="K5158">
        <v>16</v>
      </c>
      <c r="L5158" s="73">
        <v>57.006825860044998</v>
      </c>
      <c r="M5158">
        <v>16</v>
      </c>
      <c r="N5158">
        <v>1</v>
      </c>
      <c r="O5158" s="73">
        <v>54.777620931911002</v>
      </c>
      <c r="P5158">
        <v>16</v>
      </c>
      <c r="Q5158">
        <v>1</v>
      </c>
      <c r="R5158">
        <v>16</v>
      </c>
      <c r="S5158">
        <v>1</v>
      </c>
      <c r="T5158">
        <v>51.6846565209757</v>
      </c>
      <c r="U5158">
        <v>0.95511718693251402</v>
      </c>
      <c r="V5158">
        <v>16</v>
      </c>
      <c r="W5158">
        <v>0.33280281504572301</v>
      </c>
      <c r="X5158">
        <v>7</v>
      </c>
      <c r="Y5158">
        <v>16</v>
      </c>
      <c r="Z5158">
        <v>1</v>
      </c>
      <c r="AA5158">
        <v>60.970347677415504</v>
      </c>
      <c r="AB5158">
        <v>13</v>
      </c>
      <c r="AC5158">
        <v>0.82833746587962498</v>
      </c>
      <c r="AD5158">
        <v>3</v>
      </c>
      <c r="AE5158">
        <v>0.17166253412037399</v>
      </c>
      <c r="AF5158">
        <v>0</v>
      </c>
      <c r="AG5158">
        <v>2.776E-17</v>
      </c>
      <c r="AH5158">
        <v>0</v>
      </c>
      <c r="AI5158">
        <v>0</v>
      </c>
      <c r="AJ5158" s="73">
        <v>51.6666121396999</v>
      </c>
      <c r="AK5158">
        <v>16</v>
      </c>
      <c r="AL5158">
        <v>1</v>
      </c>
      <c r="AM5158">
        <v>0</v>
      </c>
      <c r="AN5158">
        <v>0</v>
      </c>
      <c r="AO5158">
        <v>0</v>
      </c>
      <c r="AP5158">
        <v>0</v>
      </c>
      <c r="AQ5158">
        <v>16</v>
      </c>
      <c r="AR5158">
        <v>0.999999999999999</v>
      </c>
      <c r="AS5158">
        <v>0</v>
      </c>
      <c r="AT5158">
        <v>0</v>
      </c>
      <c r="AU5158">
        <v>0</v>
      </c>
      <c r="AV5158">
        <v>0</v>
      </c>
      <c r="AW5158">
        <v>16</v>
      </c>
      <c r="AX5158">
        <v>1</v>
      </c>
      <c r="AY5158" s="73">
        <v>63.026573531711897</v>
      </c>
      <c r="AZ5158">
        <v>16</v>
      </c>
      <c r="BA5158">
        <v>1</v>
      </c>
      <c r="BB5158">
        <v>16</v>
      </c>
      <c r="BC5158">
        <v>0.999999999999999</v>
      </c>
      <c r="BD5158">
        <v>0</v>
      </c>
      <c r="BE5158">
        <v>0</v>
      </c>
      <c r="BF5158">
        <v>57.006825860044998</v>
      </c>
      <c r="BG5158">
        <v>54.777620931911002</v>
      </c>
      <c r="BH5158">
        <v>63.026573531711897</v>
      </c>
      <c r="BI5158">
        <v>51.6666121396999</v>
      </c>
    </row>
    <row r="5159" spans="1:61" x14ac:dyDescent="0.25">
      <c r="A5159" s="10" t="str">
        <f>VLOOKUP(D5159,'Index-Relations'!E:F,2,FALSE)</f>
        <v>ESG</v>
      </c>
      <c r="B5159" t="s">
        <v>3450</v>
      </c>
      <c r="C5159" s="53" t="s">
        <v>2764</v>
      </c>
      <c r="D5159" s="59" t="s">
        <v>3119</v>
      </c>
      <c r="E5159" s="59" t="s">
        <v>8575</v>
      </c>
      <c r="F5159" t="s">
        <v>1914</v>
      </c>
      <c r="G5159" t="s">
        <v>1913</v>
      </c>
      <c r="H5159" t="s">
        <v>1915</v>
      </c>
      <c r="I5159" s="52">
        <v>45538</v>
      </c>
      <c r="J5159" t="s">
        <v>2457</v>
      </c>
      <c r="K5159">
        <v>16</v>
      </c>
      <c r="L5159" s="73">
        <v>57.653994565712999</v>
      </c>
      <c r="M5159">
        <v>16</v>
      </c>
      <c r="N5159">
        <v>1</v>
      </c>
      <c r="O5159" s="73">
        <v>55.201990719945996</v>
      </c>
      <c r="P5159">
        <v>16</v>
      </c>
      <c r="Q5159">
        <v>1</v>
      </c>
      <c r="R5159">
        <v>16</v>
      </c>
      <c r="S5159">
        <v>1</v>
      </c>
      <c r="T5159">
        <v>51.965936522472099</v>
      </c>
      <c r="U5159">
        <v>1.0858536480305001</v>
      </c>
      <c r="V5159">
        <v>16</v>
      </c>
      <c r="W5159">
        <v>0.32409349913668201</v>
      </c>
      <c r="X5159">
        <v>7</v>
      </c>
      <c r="Y5159">
        <v>16</v>
      </c>
      <c r="Z5159">
        <v>1</v>
      </c>
      <c r="AA5159">
        <v>63.366893279543497</v>
      </c>
      <c r="AB5159">
        <v>15</v>
      </c>
      <c r="AC5159">
        <v>0.94044080021000998</v>
      </c>
      <c r="AD5159">
        <v>2</v>
      </c>
      <c r="AE5159">
        <v>0.116842435386183</v>
      </c>
      <c r="AF5159">
        <v>-1</v>
      </c>
      <c r="AG5159">
        <v>0</v>
      </c>
      <c r="AH5159">
        <v>0</v>
      </c>
      <c r="AI5159">
        <v>0</v>
      </c>
      <c r="AJ5159" s="73">
        <v>52.221138010429897</v>
      </c>
      <c r="AK5159">
        <v>16</v>
      </c>
      <c r="AL5159">
        <v>1</v>
      </c>
      <c r="AM5159">
        <v>0</v>
      </c>
      <c r="AN5159">
        <v>0</v>
      </c>
      <c r="AO5159">
        <v>0</v>
      </c>
      <c r="AP5159">
        <v>0</v>
      </c>
      <c r="AQ5159">
        <v>16</v>
      </c>
      <c r="AR5159">
        <v>0.999999999999999</v>
      </c>
      <c r="AS5159">
        <v>0</v>
      </c>
      <c r="AT5159">
        <v>0</v>
      </c>
      <c r="AU5159">
        <v>0</v>
      </c>
      <c r="AV5159">
        <v>0</v>
      </c>
      <c r="AW5159">
        <v>16</v>
      </c>
      <c r="AX5159">
        <v>1</v>
      </c>
      <c r="AY5159" s="73">
        <v>64.009660798354005</v>
      </c>
      <c r="AZ5159">
        <v>16</v>
      </c>
      <c r="BA5159">
        <v>1</v>
      </c>
      <c r="BB5159">
        <v>16</v>
      </c>
      <c r="BC5159">
        <v>0.999999999999999</v>
      </c>
      <c r="BD5159">
        <v>0</v>
      </c>
      <c r="BE5159">
        <v>0</v>
      </c>
      <c r="BF5159">
        <v>57.653994565712999</v>
      </c>
      <c r="BG5159">
        <v>55.201990719945996</v>
      </c>
      <c r="BH5159">
        <v>64.009660798354005</v>
      </c>
      <c r="BI5159">
        <v>52.221138010429897</v>
      </c>
    </row>
    <row r="5160" spans="1:61" x14ac:dyDescent="0.25">
      <c r="A5160" s="10" t="str">
        <f>VLOOKUP(D5160,'Index-Relations'!E:F,2,FALSE)</f>
        <v>ESG</v>
      </c>
      <c r="B5160" t="s">
        <v>3450</v>
      </c>
      <c r="C5160" s="53" t="s">
        <v>3350</v>
      </c>
      <c r="D5160" s="59" t="s">
        <v>3119</v>
      </c>
      <c r="E5160" s="59" t="s">
        <v>8576</v>
      </c>
      <c r="F5160" t="s">
        <v>1914</v>
      </c>
      <c r="G5160" t="s">
        <v>1913</v>
      </c>
      <c r="H5160" t="s">
        <v>1915</v>
      </c>
      <c r="I5160" s="52">
        <v>45505</v>
      </c>
      <c r="J5160" t="s">
        <v>2457</v>
      </c>
      <c r="K5160">
        <v>16</v>
      </c>
      <c r="L5160" s="73">
        <v>57.224605361991898</v>
      </c>
      <c r="M5160">
        <v>16</v>
      </c>
      <c r="N5160">
        <v>1</v>
      </c>
      <c r="O5160" s="73">
        <v>54.321782299707003</v>
      </c>
      <c r="P5160">
        <v>16</v>
      </c>
      <c r="Q5160">
        <v>1</v>
      </c>
      <c r="R5160">
        <v>16</v>
      </c>
      <c r="S5160">
        <v>1</v>
      </c>
      <c r="T5160">
        <v>52.243025522694801</v>
      </c>
      <c r="U5160">
        <v>0.96247548635114899</v>
      </c>
      <c r="V5160">
        <v>16</v>
      </c>
      <c r="W5160">
        <v>0.38992216161244397</v>
      </c>
      <c r="X5160">
        <v>7</v>
      </c>
      <c r="Y5160">
        <v>16</v>
      </c>
      <c r="Z5160">
        <v>0.999999999999999</v>
      </c>
      <c r="AA5160">
        <v>69.683902952146596</v>
      </c>
      <c r="AB5160">
        <v>14</v>
      </c>
      <c r="AC5160">
        <v>0.87271525287852603</v>
      </c>
      <c r="AD5160">
        <v>2</v>
      </c>
      <c r="AE5160">
        <v>0.127284747121473</v>
      </c>
      <c r="AF5160">
        <v>0</v>
      </c>
      <c r="AG5160">
        <v>8.3269999999999995E-17</v>
      </c>
      <c r="AH5160">
        <v>0</v>
      </c>
      <c r="AI5160">
        <v>0</v>
      </c>
      <c r="AJ5160" s="73">
        <v>52.01749487248</v>
      </c>
      <c r="AK5160">
        <v>16</v>
      </c>
      <c r="AL5160">
        <v>1</v>
      </c>
      <c r="AM5160">
        <v>0</v>
      </c>
      <c r="AN5160">
        <v>0</v>
      </c>
      <c r="AO5160">
        <v>0</v>
      </c>
      <c r="AP5160">
        <v>0</v>
      </c>
      <c r="AQ5160">
        <v>16</v>
      </c>
      <c r="AR5160">
        <v>1</v>
      </c>
      <c r="AS5160">
        <v>0</v>
      </c>
      <c r="AT5160">
        <v>0</v>
      </c>
      <c r="AU5160">
        <v>0</v>
      </c>
      <c r="AV5160">
        <v>0</v>
      </c>
      <c r="AW5160">
        <v>16</v>
      </c>
      <c r="AX5160">
        <v>0.999999999999999</v>
      </c>
      <c r="AY5160" s="73">
        <v>63.554705049603001</v>
      </c>
      <c r="AZ5160">
        <v>16</v>
      </c>
      <c r="BA5160">
        <v>1</v>
      </c>
      <c r="BB5160">
        <v>16</v>
      </c>
      <c r="BC5160">
        <v>1</v>
      </c>
      <c r="BD5160">
        <v>0</v>
      </c>
      <c r="BE5160">
        <v>0</v>
      </c>
      <c r="BF5160">
        <v>57.224605361991898</v>
      </c>
      <c r="BG5160">
        <v>54.321782299707003</v>
      </c>
      <c r="BH5160">
        <v>63.554705049603001</v>
      </c>
      <c r="BI5160">
        <v>52.01749487248</v>
      </c>
    </row>
    <row r="5161" spans="1:61" x14ac:dyDescent="0.25">
      <c r="A5161" s="10" t="str">
        <f>VLOOKUP(D5161,'Index-Relations'!E:F,2,FALSE)</f>
        <v>ESG</v>
      </c>
      <c r="B5161" t="s">
        <v>3450</v>
      </c>
      <c r="C5161" s="53" t="s">
        <v>2765</v>
      </c>
      <c r="D5161" s="59" t="s">
        <v>3119</v>
      </c>
      <c r="E5161" s="59" t="s">
        <v>8577</v>
      </c>
      <c r="F5161" t="s">
        <v>1914</v>
      </c>
      <c r="G5161" t="s">
        <v>1913</v>
      </c>
      <c r="H5161" t="s">
        <v>1915</v>
      </c>
      <c r="I5161" s="52">
        <v>45474</v>
      </c>
      <c r="J5161" t="s">
        <v>2457</v>
      </c>
      <c r="K5161">
        <v>21</v>
      </c>
      <c r="L5161" s="73">
        <v>55.121997766848999</v>
      </c>
      <c r="M5161">
        <v>21</v>
      </c>
      <c r="N5161">
        <v>1</v>
      </c>
      <c r="O5161" s="73">
        <v>51.330381642412902</v>
      </c>
      <c r="P5161">
        <v>21</v>
      </c>
      <c r="Q5161">
        <v>1</v>
      </c>
      <c r="R5161">
        <v>20</v>
      </c>
      <c r="S5161">
        <v>0.98863989972694799</v>
      </c>
      <c r="T5161">
        <v>52.030901054694297</v>
      </c>
      <c r="U5161">
        <v>0.96489079829423996</v>
      </c>
      <c r="V5161">
        <v>20</v>
      </c>
      <c r="W5161">
        <v>0.29258647985807001</v>
      </c>
      <c r="X5161">
        <v>7</v>
      </c>
      <c r="Y5161">
        <v>21</v>
      </c>
      <c r="Z5161">
        <v>0.999999999999999</v>
      </c>
      <c r="AA5161">
        <v>67.932549642781595</v>
      </c>
      <c r="AB5161">
        <v>17</v>
      </c>
      <c r="AC5161">
        <v>0.79642534945719501</v>
      </c>
      <c r="AD5161">
        <v>4</v>
      </c>
      <c r="AE5161">
        <v>0.20357465054280399</v>
      </c>
      <c r="AF5161">
        <v>0</v>
      </c>
      <c r="AG5161">
        <v>5.5510000000000001E-17</v>
      </c>
      <c r="AH5161">
        <v>0</v>
      </c>
      <c r="AI5161">
        <v>0</v>
      </c>
      <c r="AJ5161" s="73">
        <v>50.175151573072903</v>
      </c>
      <c r="AK5161">
        <v>21</v>
      </c>
      <c r="AL5161">
        <v>1</v>
      </c>
      <c r="AM5161">
        <v>0</v>
      </c>
      <c r="AN5161">
        <v>0</v>
      </c>
      <c r="AO5161">
        <v>0</v>
      </c>
      <c r="AP5161">
        <v>0</v>
      </c>
      <c r="AQ5161">
        <v>21</v>
      </c>
      <c r="AR5161">
        <v>1</v>
      </c>
      <c r="AS5161">
        <v>0</v>
      </c>
      <c r="AT5161">
        <v>0</v>
      </c>
      <c r="AU5161">
        <v>0</v>
      </c>
      <c r="AV5161">
        <v>0</v>
      </c>
      <c r="AW5161">
        <v>21</v>
      </c>
      <c r="AX5161">
        <v>0.999999999999999</v>
      </c>
      <c r="AY5161" s="73">
        <v>62.715823353009</v>
      </c>
      <c r="AZ5161">
        <v>21</v>
      </c>
      <c r="BA5161">
        <v>1</v>
      </c>
      <c r="BB5161">
        <v>21</v>
      </c>
      <c r="BC5161">
        <v>1</v>
      </c>
      <c r="BD5161">
        <v>0</v>
      </c>
      <c r="BE5161">
        <v>0</v>
      </c>
      <c r="BF5161">
        <v>55.121997766848999</v>
      </c>
      <c r="BG5161">
        <v>51.330381642412902</v>
      </c>
      <c r="BH5161">
        <v>62.715823353009</v>
      </c>
      <c r="BI5161">
        <v>50.175151573072903</v>
      </c>
    </row>
    <row r="5162" spans="1:61" x14ac:dyDescent="0.25">
      <c r="A5162" s="10" t="str">
        <f>VLOOKUP(D5162,'Index-Relations'!E:F,2,FALSE)</f>
        <v>ESG</v>
      </c>
      <c r="B5162" t="s">
        <v>3450</v>
      </c>
      <c r="C5162" s="53" t="s">
        <v>2766</v>
      </c>
      <c r="D5162" s="59" t="s">
        <v>3119</v>
      </c>
      <c r="E5162" s="59" t="s">
        <v>8578</v>
      </c>
      <c r="F5162" t="s">
        <v>1914</v>
      </c>
      <c r="G5162" t="s">
        <v>1913</v>
      </c>
      <c r="H5162" t="s">
        <v>1915</v>
      </c>
      <c r="I5162" s="52">
        <v>45446</v>
      </c>
      <c r="J5162" t="s">
        <v>2457</v>
      </c>
      <c r="K5162">
        <v>21</v>
      </c>
      <c r="L5162" s="73">
        <v>54.901776191248999</v>
      </c>
      <c r="M5162">
        <v>21</v>
      </c>
      <c r="N5162">
        <v>1</v>
      </c>
      <c r="O5162" s="73">
        <v>51.517471766109999</v>
      </c>
      <c r="P5162">
        <v>21</v>
      </c>
      <c r="Q5162">
        <v>1</v>
      </c>
      <c r="R5162">
        <v>20</v>
      </c>
      <c r="S5162">
        <v>0.98259667549906005</v>
      </c>
      <c r="T5162">
        <v>52.019498390711497</v>
      </c>
      <c r="U5162">
        <v>0.96269476206664695</v>
      </c>
      <c r="V5162">
        <v>20</v>
      </c>
      <c r="W5162">
        <v>0.28697532139704501</v>
      </c>
      <c r="X5162">
        <v>7</v>
      </c>
      <c r="Y5162">
        <v>21</v>
      </c>
      <c r="Z5162">
        <v>1</v>
      </c>
      <c r="AA5162">
        <v>66.513229283644307</v>
      </c>
      <c r="AB5162">
        <v>17</v>
      </c>
      <c r="AC5162">
        <v>0.79607625724682896</v>
      </c>
      <c r="AD5162">
        <v>4</v>
      </c>
      <c r="AE5162">
        <v>0.20392374275316999</v>
      </c>
      <c r="AF5162">
        <v>0</v>
      </c>
      <c r="AG5162">
        <v>0</v>
      </c>
      <c r="AH5162">
        <v>0</v>
      </c>
      <c r="AI5162">
        <v>0</v>
      </c>
      <c r="AJ5162" s="73">
        <v>49.900122892621901</v>
      </c>
      <c r="AK5162">
        <v>21</v>
      </c>
      <c r="AL5162">
        <v>1</v>
      </c>
      <c r="AM5162">
        <v>0</v>
      </c>
      <c r="AN5162">
        <v>0</v>
      </c>
      <c r="AO5162">
        <v>0</v>
      </c>
      <c r="AP5162">
        <v>0</v>
      </c>
      <c r="AQ5162">
        <v>21</v>
      </c>
      <c r="AR5162">
        <v>1</v>
      </c>
      <c r="AS5162">
        <v>0</v>
      </c>
      <c r="AT5162">
        <v>0</v>
      </c>
      <c r="AU5162">
        <v>0</v>
      </c>
      <c r="AV5162">
        <v>0</v>
      </c>
      <c r="AW5162">
        <v>21</v>
      </c>
      <c r="AX5162">
        <v>1</v>
      </c>
      <c r="AY5162" s="73">
        <v>62.473672305640903</v>
      </c>
      <c r="AZ5162">
        <v>21</v>
      </c>
      <c r="BA5162">
        <v>1</v>
      </c>
      <c r="BB5162">
        <v>21</v>
      </c>
      <c r="BC5162">
        <v>1</v>
      </c>
      <c r="BD5162">
        <v>0</v>
      </c>
      <c r="BE5162">
        <v>0</v>
      </c>
      <c r="BF5162">
        <v>54.901776191248999</v>
      </c>
      <c r="BG5162">
        <v>51.517471766109999</v>
      </c>
      <c r="BH5162">
        <v>62.473672305640903</v>
      </c>
      <c r="BI5162">
        <v>49.900122892621901</v>
      </c>
    </row>
    <row r="5163" spans="1:61" x14ac:dyDescent="0.25">
      <c r="A5163" s="10" t="str">
        <f>VLOOKUP(D5163,'Index-Relations'!E:F,2,FALSE)</f>
        <v>ESG</v>
      </c>
      <c r="B5163" t="s">
        <v>3450</v>
      </c>
      <c r="C5163" s="53" t="s">
        <v>2767</v>
      </c>
      <c r="D5163" s="59" t="s">
        <v>3119</v>
      </c>
      <c r="E5163" s="59" t="s">
        <v>8579</v>
      </c>
      <c r="F5163" t="s">
        <v>1914</v>
      </c>
      <c r="G5163" t="s">
        <v>1913</v>
      </c>
      <c r="H5163" t="s">
        <v>1915</v>
      </c>
      <c r="I5163" s="52">
        <v>45413</v>
      </c>
      <c r="J5163" t="s">
        <v>2457</v>
      </c>
      <c r="K5163">
        <v>21</v>
      </c>
      <c r="L5163" s="73">
        <v>55.156648696711002</v>
      </c>
      <c r="M5163">
        <v>21</v>
      </c>
      <c r="N5163">
        <v>1</v>
      </c>
      <c r="O5163" s="73">
        <v>52.478605052332</v>
      </c>
      <c r="P5163">
        <v>21</v>
      </c>
      <c r="Q5163">
        <v>1</v>
      </c>
      <c r="R5163">
        <v>20</v>
      </c>
      <c r="S5163">
        <v>0.96964609586073103</v>
      </c>
      <c r="T5163">
        <v>51.803432195955999</v>
      </c>
      <c r="U5163">
        <v>0.95966886690637598</v>
      </c>
      <c r="V5163">
        <v>20</v>
      </c>
      <c r="W5163">
        <v>0.28673995213819198</v>
      </c>
      <c r="X5163">
        <v>7</v>
      </c>
      <c r="Y5163">
        <v>21</v>
      </c>
      <c r="Z5163">
        <v>0.999999999999999</v>
      </c>
      <c r="AA5163">
        <v>68.151344831662598</v>
      </c>
      <c r="AB5163">
        <v>17</v>
      </c>
      <c r="AC5163">
        <v>0.80927778914738602</v>
      </c>
      <c r="AD5163">
        <v>4</v>
      </c>
      <c r="AE5163">
        <v>0.19072221085261301</v>
      </c>
      <c r="AF5163">
        <v>0</v>
      </c>
      <c r="AG5163">
        <v>0</v>
      </c>
      <c r="AH5163">
        <v>0</v>
      </c>
      <c r="AI5163">
        <v>0</v>
      </c>
      <c r="AJ5163" s="73">
        <v>49.877430964264001</v>
      </c>
      <c r="AK5163">
        <v>21</v>
      </c>
      <c r="AL5163">
        <v>1</v>
      </c>
      <c r="AM5163">
        <v>0</v>
      </c>
      <c r="AN5163">
        <v>0</v>
      </c>
      <c r="AO5163">
        <v>0</v>
      </c>
      <c r="AP5163">
        <v>0</v>
      </c>
      <c r="AQ5163">
        <v>21</v>
      </c>
      <c r="AR5163">
        <v>0.999999999999999</v>
      </c>
      <c r="AS5163">
        <v>0</v>
      </c>
      <c r="AT5163">
        <v>0</v>
      </c>
      <c r="AU5163">
        <v>0</v>
      </c>
      <c r="AV5163">
        <v>0</v>
      </c>
      <c r="AW5163">
        <v>21</v>
      </c>
      <c r="AX5163">
        <v>0.999999999999999</v>
      </c>
      <c r="AY5163" s="73">
        <v>62.710756044949001</v>
      </c>
      <c r="AZ5163">
        <v>21</v>
      </c>
      <c r="BA5163">
        <v>1</v>
      </c>
      <c r="BB5163">
        <v>21</v>
      </c>
      <c r="BC5163">
        <v>0.999999999999999</v>
      </c>
      <c r="BD5163">
        <v>0</v>
      </c>
      <c r="BE5163">
        <v>0</v>
      </c>
      <c r="BF5163">
        <v>55.156648696711002</v>
      </c>
      <c r="BG5163">
        <v>52.478605052332</v>
      </c>
      <c r="BH5163">
        <v>62.710756044949001</v>
      </c>
      <c r="BI5163">
        <v>49.877430964264001</v>
      </c>
    </row>
    <row r="5164" spans="1:61" x14ac:dyDescent="0.25">
      <c r="A5164" s="10" t="str">
        <f>VLOOKUP(D5164,'Index-Relations'!E:F,2,FALSE)</f>
        <v>ESG</v>
      </c>
      <c r="B5164" t="s">
        <v>3450</v>
      </c>
      <c r="C5164" s="53" t="s">
        <v>2768</v>
      </c>
      <c r="D5164" s="59" t="s">
        <v>3119</v>
      </c>
      <c r="E5164" s="59" t="s">
        <v>8580</v>
      </c>
      <c r="F5164" t="s">
        <v>1914</v>
      </c>
      <c r="G5164" t="s">
        <v>1913</v>
      </c>
      <c r="H5164" t="s">
        <v>1915</v>
      </c>
      <c r="I5164" s="52">
        <v>45383</v>
      </c>
      <c r="J5164" t="s">
        <v>2457</v>
      </c>
      <c r="K5164">
        <v>21</v>
      </c>
      <c r="L5164">
        <v>61.054603708602599</v>
      </c>
      <c r="M5164">
        <v>21</v>
      </c>
      <c r="N5164">
        <v>1</v>
      </c>
      <c r="O5164">
        <v>54.449186612898799</v>
      </c>
      <c r="P5164">
        <v>21</v>
      </c>
      <c r="Q5164">
        <v>1</v>
      </c>
      <c r="R5164">
        <v>20</v>
      </c>
      <c r="S5164">
        <v>0.96265116034682197</v>
      </c>
      <c r="T5164">
        <v>51.821801791793298</v>
      </c>
      <c r="U5164">
        <v>0.95654002463735599</v>
      </c>
      <c r="V5164">
        <v>20</v>
      </c>
      <c r="W5164">
        <v>0.27416586005106103</v>
      </c>
      <c r="X5164">
        <v>7</v>
      </c>
      <c r="Y5164">
        <v>21</v>
      </c>
      <c r="Z5164">
        <v>1</v>
      </c>
      <c r="AA5164">
        <v>50.481842730560501</v>
      </c>
      <c r="AB5164">
        <v>17</v>
      </c>
      <c r="AC5164">
        <v>0.80617859419468496</v>
      </c>
      <c r="AD5164">
        <v>4</v>
      </c>
      <c r="AE5164">
        <v>0.19382140580531401</v>
      </c>
      <c r="AF5164">
        <v>0</v>
      </c>
      <c r="AG5164">
        <v>5.5510000000000001E-17</v>
      </c>
      <c r="AH5164">
        <v>0</v>
      </c>
      <c r="AI5164">
        <v>0</v>
      </c>
      <c r="AJ5164">
        <v>55.352490896767101</v>
      </c>
      <c r="AK5164">
        <v>21</v>
      </c>
      <c r="AL5164">
        <v>1</v>
      </c>
      <c r="AM5164">
        <v>0</v>
      </c>
      <c r="AN5164">
        <v>0</v>
      </c>
      <c r="AO5164">
        <v>0</v>
      </c>
      <c r="AP5164">
        <v>0</v>
      </c>
      <c r="AQ5164">
        <v>21</v>
      </c>
      <c r="AR5164">
        <v>1</v>
      </c>
      <c r="AS5164">
        <v>0</v>
      </c>
      <c r="AT5164">
        <v>0</v>
      </c>
      <c r="AU5164">
        <v>0</v>
      </c>
      <c r="AV5164">
        <v>0</v>
      </c>
      <c r="AW5164">
        <v>21</v>
      </c>
      <c r="AX5164">
        <v>0.999999999999999</v>
      </c>
      <c r="AY5164">
        <v>70.096582767041994</v>
      </c>
      <c r="AZ5164">
        <v>21</v>
      </c>
      <c r="BA5164">
        <v>1</v>
      </c>
      <c r="BB5164">
        <v>21</v>
      </c>
      <c r="BC5164">
        <v>1</v>
      </c>
      <c r="BD5164">
        <v>0</v>
      </c>
      <c r="BE5164">
        <v>0</v>
      </c>
      <c r="BF5164">
        <v>55.384833529449999</v>
      </c>
      <c r="BG5164">
        <v>52.594415166657001</v>
      </c>
      <c r="BH5164">
        <v>63.065579793273997</v>
      </c>
      <c r="BI5164">
        <v>50.075079070416997</v>
      </c>
    </row>
    <row r="5165" spans="1:61" x14ac:dyDescent="0.25">
      <c r="A5165" s="10" t="str">
        <f>VLOOKUP(D5165,'Index-Relations'!E:F,2,FALSE)</f>
        <v>ESG</v>
      </c>
      <c r="B5165" t="s">
        <v>3450</v>
      </c>
      <c r="C5165" s="53" t="s">
        <v>2769</v>
      </c>
      <c r="D5165" s="59" t="s">
        <v>3119</v>
      </c>
      <c r="E5165" s="59" t="s">
        <v>8581</v>
      </c>
      <c r="F5165" t="s">
        <v>1914</v>
      </c>
      <c r="G5165" t="s">
        <v>1913</v>
      </c>
      <c r="H5165" t="s">
        <v>1915</v>
      </c>
      <c r="I5165" s="52">
        <v>45352</v>
      </c>
      <c r="J5165" t="s">
        <v>2457</v>
      </c>
      <c r="K5165">
        <v>21</v>
      </c>
      <c r="L5165">
        <v>60.597411950571797</v>
      </c>
      <c r="M5165">
        <v>21</v>
      </c>
      <c r="N5165">
        <v>1</v>
      </c>
      <c r="O5165">
        <v>52.745195278870199</v>
      </c>
      <c r="P5165">
        <v>21</v>
      </c>
      <c r="Q5165">
        <v>1</v>
      </c>
      <c r="R5165">
        <v>20</v>
      </c>
      <c r="S5165">
        <v>0.94947490190997597</v>
      </c>
      <c r="T5165">
        <v>52.045560221483797</v>
      </c>
      <c r="U5165">
        <v>0.95750937185611196</v>
      </c>
      <c r="V5165">
        <v>20</v>
      </c>
      <c r="W5165">
        <v>0.30228734216833297</v>
      </c>
      <c r="X5165">
        <v>7</v>
      </c>
      <c r="Y5165">
        <v>21</v>
      </c>
      <c r="Z5165">
        <v>1</v>
      </c>
      <c r="AA5165">
        <v>66.912325574285802</v>
      </c>
      <c r="AB5165">
        <v>17</v>
      </c>
      <c r="AC5165">
        <v>0.79595367059253996</v>
      </c>
      <c r="AD5165">
        <v>4</v>
      </c>
      <c r="AE5165">
        <v>0.20404632940745901</v>
      </c>
      <c r="AF5165">
        <v>0</v>
      </c>
      <c r="AG5165">
        <v>0</v>
      </c>
      <c r="AH5165">
        <v>0</v>
      </c>
      <c r="AI5165">
        <v>0</v>
      </c>
      <c r="AJ5165">
        <v>54.117283328732803</v>
      </c>
      <c r="AK5165">
        <v>21</v>
      </c>
      <c r="AL5165">
        <v>1</v>
      </c>
      <c r="AM5165">
        <v>0</v>
      </c>
      <c r="AN5165">
        <v>0</v>
      </c>
      <c r="AO5165">
        <v>0</v>
      </c>
      <c r="AP5165">
        <v>0</v>
      </c>
      <c r="AQ5165">
        <v>21</v>
      </c>
      <c r="AR5165">
        <v>1</v>
      </c>
      <c r="AS5165">
        <v>0</v>
      </c>
      <c r="AT5165">
        <v>0</v>
      </c>
      <c r="AU5165">
        <v>0</v>
      </c>
      <c r="AV5165">
        <v>0</v>
      </c>
      <c r="AW5165">
        <v>21</v>
      </c>
      <c r="AX5165">
        <v>1</v>
      </c>
      <c r="AY5165">
        <v>70.653334408695599</v>
      </c>
      <c r="AZ5165">
        <v>21</v>
      </c>
      <c r="BA5165">
        <v>1</v>
      </c>
      <c r="BB5165">
        <v>21</v>
      </c>
      <c r="BC5165">
        <v>1</v>
      </c>
      <c r="BD5165">
        <v>0</v>
      </c>
      <c r="BE5165">
        <v>0</v>
      </c>
      <c r="BF5165">
        <v>55.059998641053902</v>
      </c>
      <c r="BG5165">
        <v>51.428807698683997</v>
      </c>
      <c r="BH5165">
        <v>63.625855360957999</v>
      </c>
      <c r="BI5165">
        <v>49.021709050623997</v>
      </c>
    </row>
    <row r="5166" spans="1:61" x14ac:dyDescent="0.25">
      <c r="A5166" s="10" t="str">
        <f>VLOOKUP(D5166,'Index-Relations'!E:F,2,FALSE)</f>
        <v>ESG</v>
      </c>
      <c r="B5166" t="s">
        <v>3450</v>
      </c>
      <c r="C5166" s="53" t="s">
        <v>2770</v>
      </c>
      <c r="D5166" s="59" t="s">
        <v>3119</v>
      </c>
      <c r="E5166" s="59" t="s">
        <v>8582</v>
      </c>
      <c r="F5166" t="s">
        <v>1914</v>
      </c>
      <c r="G5166" t="s">
        <v>1913</v>
      </c>
      <c r="H5166" t="s">
        <v>1915</v>
      </c>
      <c r="I5166" s="52">
        <v>45323</v>
      </c>
      <c r="J5166" t="s">
        <v>2457</v>
      </c>
      <c r="K5166">
        <v>21</v>
      </c>
      <c r="L5166">
        <v>61.787421715095199</v>
      </c>
      <c r="M5166">
        <v>20</v>
      </c>
      <c r="N5166">
        <v>0.95744330641620401</v>
      </c>
      <c r="O5166">
        <v>54.936486176345902</v>
      </c>
      <c r="P5166">
        <v>20</v>
      </c>
      <c r="Q5166">
        <v>0.95744330641620401</v>
      </c>
      <c r="R5166">
        <v>20</v>
      </c>
      <c r="S5166">
        <v>0.95744330641620401</v>
      </c>
      <c r="T5166">
        <v>51.4894233485131</v>
      </c>
      <c r="U5166">
        <v>0.95663167884240397</v>
      </c>
      <c r="V5166">
        <v>20</v>
      </c>
      <c r="W5166">
        <v>0.301593825381889</v>
      </c>
      <c r="X5166">
        <v>7</v>
      </c>
      <c r="Y5166">
        <v>21</v>
      </c>
      <c r="Z5166">
        <v>0.999999999999999</v>
      </c>
      <c r="AA5166">
        <v>70.566265244271705</v>
      </c>
      <c r="AB5166">
        <v>17</v>
      </c>
      <c r="AC5166">
        <v>0.81550412923752502</v>
      </c>
      <c r="AD5166">
        <v>4</v>
      </c>
      <c r="AE5166">
        <v>0.18449587076247401</v>
      </c>
      <c r="AF5166">
        <v>0</v>
      </c>
      <c r="AG5166">
        <v>0</v>
      </c>
      <c r="AH5166">
        <v>0</v>
      </c>
      <c r="AI5166">
        <v>0</v>
      </c>
      <c r="AJ5166">
        <v>55.186275283082502</v>
      </c>
      <c r="AK5166">
        <v>20</v>
      </c>
      <c r="AL5166">
        <v>0.95744330641620401</v>
      </c>
      <c r="AM5166">
        <v>0</v>
      </c>
      <c r="AN5166">
        <v>0</v>
      </c>
      <c r="AO5166">
        <v>0</v>
      </c>
      <c r="AP5166">
        <v>0</v>
      </c>
      <c r="AQ5166">
        <v>21</v>
      </c>
      <c r="AR5166">
        <v>1</v>
      </c>
      <c r="AS5166">
        <v>0</v>
      </c>
      <c r="AT5166">
        <v>0</v>
      </c>
      <c r="AU5166">
        <v>0</v>
      </c>
      <c r="AV5166">
        <v>0</v>
      </c>
      <c r="AW5166">
        <v>21</v>
      </c>
      <c r="AX5166">
        <v>1</v>
      </c>
      <c r="AY5166">
        <v>70.9888654141958</v>
      </c>
      <c r="AZ5166">
        <v>20</v>
      </c>
      <c r="BA5166">
        <v>0.95744330641620401</v>
      </c>
      <c r="BB5166">
        <v>20</v>
      </c>
      <c r="BC5166">
        <v>0.94618046438951098</v>
      </c>
      <c r="BD5166">
        <v>1</v>
      </c>
      <c r="BE5166">
        <v>5.3819535610488502E-2</v>
      </c>
      <c r="BF5166">
        <v>56.006506184542999</v>
      </c>
      <c r="BG5166">
        <v>52.964293963804998</v>
      </c>
      <c r="BH5166">
        <v>64.021483768198905</v>
      </c>
      <c r="BI5166">
        <v>49.603119365578998</v>
      </c>
    </row>
    <row r="5167" spans="1:61" x14ac:dyDescent="0.25">
      <c r="A5167" s="10" t="str">
        <f>VLOOKUP(D5167,'Index-Relations'!E:F,2,FALSE)</f>
        <v>ESG</v>
      </c>
      <c r="B5167" t="s">
        <v>3450</v>
      </c>
      <c r="C5167" s="53" t="s">
        <v>2760</v>
      </c>
      <c r="D5167" s="59" t="s">
        <v>3120</v>
      </c>
      <c r="E5167" s="59" t="s">
        <v>8583</v>
      </c>
      <c r="F5167" t="s">
        <v>2634</v>
      </c>
      <c r="G5167" t="s">
        <v>2635</v>
      </c>
      <c r="H5167" t="s">
        <v>2636</v>
      </c>
      <c r="I5167" s="52">
        <v>45659</v>
      </c>
      <c r="J5167" t="s">
        <v>2457</v>
      </c>
      <c r="K5167">
        <v>118</v>
      </c>
      <c r="L5167" s="73">
        <v>49.385804947820901</v>
      </c>
      <c r="M5167">
        <v>118</v>
      </c>
      <c r="N5167">
        <v>1</v>
      </c>
      <c r="O5167" s="73">
        <v>47.272100985584999</v>
      </c>
      <c r="P5167">
        <v>118</v>
      </c>
      <c r="Q5167">
        <v>1</v>
      </c>
      <c r="R5167">
        <v>111</v>
      </c>
      <c r="S5167">
        <v>0.94665322719960898</v>
      </c>
      <c r="T5167">
        <v>36.251557721417598</v>
      </c>
      <c r="U5167">
        <v>0.75672407409679399</v>
      </c>
      <c r="V5167">
        <v>62</v>
      </c>
      <c r="W5167">
        <v>1.9885711002835101E-2</v>
      </c>
      <c r="X5167">
        <v>4</v>
      </c>
      <c r="Y5167">
        <v>118</v>
      </c>
      <c r="Z5167">
        <v>1</v>
      </c>
      <c r="AA5167">
        <v>54.132701092879302</v>
      </c>
      <c r="AB5167">
        <v>82</v>
      </c>
      <c r="AC5167">
        <v>0.72654653261715096</v>
      </c>
      <c r="AD5167">
        <v>36</v>
      </c>
      <c r="AE5167">
        <v>0.27345346738284798</v>
      </c>
      <c r="AF5167">
        <v>0</v>
      </c>
      <c r="AG5167">
        <v>2.2204E-16</v>
      </c>
      <c r="AH5167">
        <v>0</v>
      </c>
      <c r="AI5167">
        <v>0</v>
      </c>
      <c r="AJ5167" s="73">
        <v>45.149977506931997</v>
      </c>
      <c r="AK5167">
        <v>118</v>
      </c>
      <c r="AL5167">
        <v>1</v>
      </c>
      <c r="AM5167">
        <v>0</v>
      </c>
      <c r="AN5167">
        <v>0</v>
      </c>
      <c r="AO5167">
        <v>9.7357977962223893E-3</v>
      </c>
      <c r="AP5167">
        <v>1</v>
      </c>
      <c r="AQ5167">
        <v>118</v>
      </c>
      <c r="AR5167">
        <v>1</v>
      </c>
      <c r="AS5167">
        <v>4.2586999581545999E-2</v>
      </c>
      <c r="AT5167">
        <v>5</v>
      </c>
      <c r="AU5167">
        <v>0</v>
      </c>
      <c r="AV5167">
        <v>0</v>
      </c>
      <c r="AW5167">
        <v>118</v>
      </c>
      <c r="AX5167">
        <v>1</v>
      </c>
      <c r="AY5167" s="73">
        <v>54.368164009565</v>
      </c>
      <c r="AZ5167">
        <v>118</v>
      </c>
      <c r="BA5167">
        <v>1</v>
      </c>
      <c r="BB5167">
        <v>114</v>
      </c>
      <c r="BC5167">
        <v>0.96058077295205702</v>
      </c>
      <c r="BD5167">
        <v>3</v>
      </c>
      <c r="BE5167">
        <v>2.9683429251720399E-2</v>
      </c>
      <c r="BF5167">
        <v>49.385804947820901</v>
      </c>
      <c r="BG5167">
        <v>47.272100985584999</v>
      </c>
      <c r="BH5167">
        <v>54.368164009565</v>
      </c>
      <c r="BI5167">
        <v>45.149977506931997</v>
      </c>
    </row>
    <row r="5168" spans="1:61" x14ac:dyDescent="0.25">
      <c r="A5168" s="10" t="str">
        <f>VLOOKUP(D5168,'Index-Relations'!E:F,2,FALSE)</f>
        <v>ESG</v>
      </c>
      <c r="B5168" t="s">
        <v>3450</v>
      </c>
      <c r="C5168" s="53" t="s">
        <v>2761</v>
      </c>
      <c r="D5168" s="59" t="s">
        <v>3120</v>
      </c>
      <c r="E5168" s="59" t="s">
        <v>8584</v>
      </c>
      <c r="F5168" t="s">
        <v>2634</v>
      </c>
      <c r="G5168" t="s">
        <v>2635</v>
      </c>
      <c r="H5168" t="s">
        <v>2636</v>
      </c>
      <c r="I5168" s="52">
        <v>45628</v>
      </c>
      <c r="J5168" t="s">
        <v>2457</v>
      </c>
      <c r="K5168">
        <v>117</v>
      </c>
      <c r="L5168" s="73">
        <v>45.464372956689999</v>
      </c>
      <c r="M5168">
        <v>117</v>
      </c>
      <c r="N5168">
        <v>1</v>
      </c>
      <c r="O5168" s="73">
        <v>42.110622251869998</v>
      </c>
      <c r="P5168">
        <v>117</v>
      </c>
      <c r="Q5168">
        <v>1</v>
      </c>
      <c r="R5168">
        <v>110</v>
      </c>
      <c r="S5168">
        <v>0.91943317108449496</v>
      </c>
      <c r="T5168">
        <v>34.871600294356298</v>
      </c>
      <c r="U5168">
        <v>0.63488270906004496</v>
      </c>
      <c r="V5168">
        <v>62</v>
      </c>
      <c r="W5168">
        <v>1.7646152695220699E-2</v>
      </c>
      <c r="X5168">
        <v>4</v>
      </c>
      <c r="Y5168">
        <v>117</v>
      </c>
      <c r="Z5168">
        <v>1</v>
      </c>
      <c r="AA5168">
        <v>29.420078439171601</v>
      </c>
      <c r="AB5168">
        <v>81</v>
      </c>
      <c r="AC5168">
        <v>0.69277864591210703</v>
      </c>
      <c r="AD5168">
        <v>36</v>
      </c>
      <c r="AE5168">
        <v>0.30722135408789197</v>
      </c>
      <c r="AF5168">
        <v>0</v>
      </c>
      <c r="AG5168">
        <v>5.5510000000000001E-17</v>
      </c>
      <c r="AH5168">
        <v>0</v>
      </c>
      <c r="AI5168">
        <v>0</v>
      </c>
      <c r="AJ5168" s="73">
        <v>41.810509679385</v>
      </c>
      <c r="AK5168">
        <v>117</v>
      </c>
      <c r="AL5168">
        <v>1</v>
      </c>
      <c r="AM5168">
        <v>0</v>
      </c>
      <c r="AN5168">
        <v>0</v>
      </c>
      <c r="AO5168">
        <v>9.8405741109474001E-3</v>
      </c>
      <c r="AP5168">
        <v>1</v>
      </c>
      <c r="AQ5168">
        <v>117</v>
      </c>
      <c r="AR5168">
        <v>1</v>
      </c>
      <c r="AS5168">
        <v>4.6912876029850399E-2</v>
      </c>
      <c r="AT5168">
        <v>5</v>
      </c>
      <c r="AU5168">
        <v>0</v>
      </c>
      <c r="AV5168">
        <v>0</v>
      </c>
      <c r="AW5168">
        <v>117</v>
      </c>
      <c r="AX5168">
        <v>0.999999999999999</v>
      </c>
      <c r="AY5168" s="73">
        <v>51.587307953131003</v>
      </c>
      <c r="AZ5168">
        <v>117</v>
      </c>
      <c r="BA5168">
        <v>1</v>
      </c>
      <c r="BB5168">
        <v>113</v>
      </c>
      <c r="BC5168">
        <v>0.96232508584835497</v>
      </c>
      <c r="BD5168">
        <v>3</v>
      </c>
      <c r="BE5168">
        <v>2.7834340040696601E-2</v>
      </c>
      <c r="BF5168">
        <v>45.464372956689999</v>
      </c>
      <c r="BG5168">
        <v>42.110622251869998</v>
      </c>
      <c r="BH5168">
        <v>51.587307953131003</v>
      </c>
      <c r="BI5168">
        <v>41.810509679385</v>
      </c>
    </row>
    <row r="5169" spans="1:61" x14ac:dyDescent="0.25">
      <c r="A5169" s="10" t="str">
        <f>VLOOKUP(D5169,'Index-Relations'!E:F,2,FALSE)</f>
        <v>ESG</v>
      </c>
      <c r="B5169" t="s">
        <v>3450</v>
      </c>
      <c r="C5169" s="53" t="s">
        <v>2762</v>
      </c>
      <c r="D5169" s="59" t="s">
        <v>3120</v>
      </c>
      <c r="E5169" s="59" t="s">
        <v>8585</v>
      </c>
      <c r="F5169" t="s">
        <v>2634</v>
      </c>
      <c r="G5169" t="s">
        <v>2635</v>
      </c>
      <c r="H5169" t="s">
        <v>2636</v>
      </c>
      <c r="I5169" s="52">
        <v>45597</v>
      </c>
      <c r="J5169" t="s">
        <v>2457</v>
      </c>
      <c r="K5169">
        <v>117</v>
      </c>
      <c r="L5169" s="73">
        <v>46.403432618628898</v>
      </c>
      <c r="M5169">
        <v>117</v>
      </c>
      <c r="N5169">
        <v>1</v>
      </c>
      <c r="O5169" s="73">
        <v>42.826650134687902</v>
      </c>
      <c r="P5169">
        <v>117</v>
      </c>
      <c r="Q5169">
        <v>1</v>
      </c>
      <c r="R5169">
        <v>110</v>
      </c>
      <c r="S5169">
        <v>0.92514483040363604</v>
      </c>
      <c r="T5169">
        <v>35.1979726872977</v>
      </c>
      <c r="U5169">
        <v>0.63267920208734296</v>
      </c>
      <c r="V5169">
        <v>62</v>
      </c>
      <c r="W5169">
        <v>1.72066476157068E-2</v>
      </c>
      <c r="X5169">
        <v>4</v>
      </c>
      <c r="Y5169">
        <v>117</v>
      </c>
      <c r="Z5169">
        <v>1</v>
      </c>
      <c r="AA5169">
        <v>32.609042885728101</v>
      </c>
      <c r="AB5169">
        <v>80</v>
      </c>
      <c r="AC5169">
        <v>0.69569787127942595</v>
      </c>
      <c r="AD5169">
        <v>37</v>
      </c>
      <c r="AE5169">
        <v>0.304302128720573</v>
      </c>
      <c r="AF5169">
        <v>0</v>
      </c>
      <c r="AG5169">
        <v>0</v>
      </c>
      <c r="AH5169">
        <v>0</v>
      </c>
      <c r="AI5169">
        <v>0</v>
      </c>
      <c r="AJ5169" s="73">
        <v>42.911500608711002</v>
      </c>
      <c r="AK5169">
        <v>117</v>
      </c>
      <c r="AL5169">
        <v>1</v>
      </c>
      <c r="AM5169">
        <v>0</v>
      </c>
      <c r="AN5169">
        <v>0</v>
      </c>
      <c r="AO5169">
        <v>1.10366779594403E-2</v>
      </c>
      <c r="AP5169">
        <v>1</v>
      </c>
      <c r="AQ5169">
        <v>117</v>
      </c>
      <c r="AR5169">
        <v>1</v>
      </c>
      <c r="AS5169">
        <v>5.0169200430296802E-2</v>
      </c>
      <c r="AT5169">
        <v>5</v>
      </c>
      <c r="AU5169">
        <v>0</v>
      </c>
      <c r="AV5169">
        <v>0</v>
      </c>
      <c r="AW5169">
        <v>117</v>
      </c>
      <c r="AX5169">
        <v>0.999999999999999</v>
      </c>
      <c r="AY5169" s="73">
        <v>52.391227559805998</v>
      </c>
      <c r="AZ5169">
        <v>117</v>
      </c>
      <c r="BA5169">
        <v>1</v>
      </c>
      <c r="BB5169">
        <v>111</v>
      </c>
      <c r="BC5169">
        <v>0.95114480662978396</v>
      </c>
      <c r="BD5169">
        <v>5</v>
      </c>
      <c r="BE5169">
        <v>3.7818515410774703E-2</v>
      </c>
      <c r="BF5169">
        <v>46.403432618628898</v>
      </c>
      <c r="BG5169">
        <v>42.826650134687902</v>
      </c>
      <c r="BH5169">
        <v>52.391227559805998</v>
      </c>
      <c r="BI5169">
        <v>42.911500608711002</v>
      </c>
    </row>
    <row r="5170" spans="1:61" x14ac:dyDescent="0.25">
      <c r="A5170" s="10" t="str">
        <f>VLOOKUP(D5170,'Index-Relations'!E:F,2,FALSE)</f>
        <v>ESG</v>
      </c>
      <c r="B5170" t="s">
        <v>3450</v>
      </c>
      <c r="C5170" s="53" t="s">
        <v>2763</v>
      </c>
      <c r="D5170" s="59" t="s">
        <v>3120</v>
      </c>
      <c r="E5170" s="59" t="s">
        <v>8586</v>
      </c>
      <c r="F5170" t="s">
        <v>2634</v>
      </c>
      <c r="G5170" t="s">
        <v>2635</v>
      </c>
      <c r="H5170" t="s">
        <v>2636</v>
      </c>
      <c r="I5170" s="52">
        <v>45566</v>
      </c>
      <c r="J5170" t="s">
        <v>2457</v>
      </c>
      <c r="K5170">
        <v>117</v>
      </c>
      <c r="L5170" s="73">
        <v>46.822436819079002</v>
      </c>
      <c r="M5170">
        <v>117</v>
      </c>
      <c r="N5170">
        <v>1</v>
      </c>
      <c r="O5170" s="73">
        <v>43.352471487948002</v>
      </c>
      <c r="P5170">
        <v>117</v>
      </c>
      <c r="Q5170">
        <v>1</v>
      </c>
      <c r="R5170">
        <v>110</v>
      </c>
      <c r="S5170">
        <v>0.93257837033304702</v>
      </c>
      <c r="T5170">
        <v>35.618308210960997</v>
      </c>
      <c r="U5170">
        <v>0.65593273218116299</v>
      </c>
      <c r="V5170">
        <v>62</v>
      </c>
      <c r="W5170">
        <v>1.54109428521708E-2</v>
      </c>
      <c r="X5170">
        <v>4</v>
      </c>
      <c r="Y5170">
        <v>117</v>
      </c>
      <c r="Z5170">
        <v>0.999999999999999</v>
      </c>
      <c r="AA5170">
        <v>33.217192797175201</v>
      </c>
      <c r="AB5170">
        <v>80</v>
      </c>
      <c r="AC5170">
        <v>0.69041185189216003</v>
      </c>
      <c r="AD5170">
        <v>37</v>
      </c>
      <c r="AE5170">
        <v>0.30958814810783902</v>
      </c>
      <c r="AF5170">
        <v>0</v>
      </c>
      <c r="AG5170">
        <v>5.5510000000000001E-17</v>
      </c>
      <c r="AH5170">
        <v>0</v>
      </c>
      <c r="AI5170">
        <v>0</v>
      </c>
      <c r="AJ5170" s="73">
        <v>43.290295810182997</v>
      </c>
      <c r="AK5170">
        <v>117</v>
      </c>
      <c r="AL5170">
        <v>1</v>
      </c>
      <c r="AM5170">
        <v>0</v>
      </c>
      <c r="AN5170">
        <v>0</v>
      </c>
      <c r="AO5170">
        <v>1.16944274609281E-2</v>
      </c>
      <c r="AP5170">
        <v>1</v>
      </c>
      <c r="AQ5170">
        <v>117</v>
      </c>
      <c r="AR5170">
        <v>1</v>
      </c>
      <c r="AS5170">
        <v>5.03602093395146E-2</v>
      </c>
      <c r="AT5170">
        <v>5</v>
      </c>
      <c r="AU5170">
        <v>0</v>
      </c>
      <c r="AV5170">
        <v>0</v>
      </c>
      <c r="AW5170">
        <v>117</v>
      </c>
      <c r="AX5170">
        <v>0.999999999999999</v>
      </c>
      <c r="AY5170" s="73">
        <v>52.782259235582899</v>
      </c>
      <c r="AZ5170">
        <v>117</v>
      </c>
      <c r="BA5170">
        <v>1</v>
      </c>
      <c r="BB5170">
        <v>111</v>
      </c>
      <c r="BC5170">
        <v>0.949659291290469</v>
      </c>
      <c r="BD5170">
        <v>5</v>
      </c>
      <c r="BE5170">
        <v>3.86462812486024E-2</v>
      </c>
      <c r="BF5170">
        <v>46.822436819079002</v>
      </c>
      <c r="BG5170">
        <v>43.352471487948002</v>
      </c>
      <c r="BH5170">
        <v>52.782259235582899</v>
      </c>
      <c r="BI5170">
        <v>43.290295810182997</v>
      </c>
    </row>
    <row r="5171" spans="1:61" x14ac:dyDescent="0.25">
      <c r="A5171" s="10" t="str">
        <f>VLOOKUP(D5171,'Index-Relations'!E:F,2,FALSE)</f>
        <v>ESG</v>
      </c>
      <c r="B5171" t="s">
        <v>3450</v>
      </c>
      <c r="C5171" s="53" t="s">
        <v>2764</v>
      </c>
      <c r="D5171" s="59" t="s">
        <v>3120</v>
      </c>
      <c r="E5171" s="59" t="s">
        <v>8587</v>
      </c>
      <c r="F5171" t="s">
        <v>2634</v>
      </c>
      <c r="G5171" t="s">
        <v>2635</v>
      </c>
      <c r="H5171" t="s">
        <v>2636</v>
      </c>
      <c r="I5171" s="52">
        <v>45538</v>
      </c>
      <c r="J5171" t="s">
        <v>2457</v>
      </c>
      <c r="K5171">
        <v>117</v>
      </c>
      <c r="L5171" s="73">
        <v>46.916270217784003</v>
      </c>
      <c r="M5171">
        <v>117</v>
      </c>
      <c r="N5171">
        <v>1</v>
      </c>
      <c r="O5171" s="73">
        <v>43.486715167112997</v>
      </c>
      <c r="P5171">
        <v>117</v>
      </c>
      <c r="Q5171">
        <v>1</v>
      </c>
      <c r="R5171">
        <v>110</v>
      </c>
      <c r="S5171">
        <v>0.93891553930991201</v>
      </c>
      <c r="T5171">
        <v>35.4852323014753</v>
      </c>
      <c r="U5171">
        <v>0.67683202829683298</v>
      </c>
      <c r="V5171">
        <v>62</v>
      </c>
      <c r="W5171">
        <v>1.48258750854684E-2</v>
      </c>
      <c r="X5171">
        <v>4</v>
      </c>
      <c r="Y5171">
        <v>117</v>
      </c>
      <c r="Z5171">
        <v>1</v>
      </c>
      <c r="AA5171">
        <v>32.586547799096898</v>
      </c>
      <c r="AB5171">
        <v>83</v>
      </c>
      <c r="AC5171">
        <v>0.71170028686036002</v>
      </c>
      <c r="AD5171">
        <v>35</v>
      </c>
      <c r="AE5171">
        <v>0.29755809132268002</v>
      </c>
      <c r="AF5171">
        <v>-1</v>
      </c>
      <c r="AG5171">
        <v>0</v>
      </c>
      <c r="AH5171">
        <v>0</v>
      </c>
      <c r="AI5171">
        <v>0</v>
      </c>
      <c r="AJ5171" s="73">
        <v>43.523027623232998</v>
      </c>
      <c r="AK5171">
        <v>117</v>
      </c>
      <c r="AL5171">
        <v>1</v>
      </c>
      <c r="AM5171">
        <v>0</v>
      </c>
      <c r="AN5171">
        <v>0</v>
      </c>
      <c r="AO5171">
        <v>1.1513426055728601E-2</v>
      </c>
      <c r="AP5171">
        <v>1</v>
      </c>
      <c r="AQ5171">
        <v>117</v>
      </c>
      <c r="AR5171">
        <v>0.999999999999999</v>
      </c>
      <c r="AS5171">
        <v>5.1380874108523301E-2</v>
      </c>
      <c r="AT5171">
        <v>5</v>
      </c>
      <c r="AU5171">
        <v>0</v>
      </c>
      <c r="AV5171">
        <v>0</v>
      </c>
      <c r="AW5171">
        <v>117</v>
      </c>
      <c r="AX5171">
        <v>1</v>
      </c>
      <c r="AY5171" s="73">
        <v>52.710097104008</v>
      </c>
      <c r="AZ5171">
        <v>117</v>
      </c>
      <c r="BA5171">
        <v>1</v>
      </c>
      <c r="BB5171">
        <v>111</v>
      </c>
      <c r="BC5171">
        <v>0.95155599399128299</v>
      </c>
      <c r="BD5171">
        <v>5</v>
      </c>
      <c r="BE5171">
        <v>3.69305799529875E-2</v>
      </c>
      <c r="BF5171">
        <v>46.916270217784003</v>
      </c>
      <c r="BG5171">
        <v>43.486715167112997</v>
      </c>
      <c r="BH5171">
        <v>52.710097104008</v>
      </c>
      <c r="BI5171">
        <v>43.523027623232998</v>
      </c>
    </row>
    <row r="5172" spans="1:61" x14ac:dyDescent="0.25">
      <c r="A5172" s="10" t="str">
        <f>VLOOKUP(D5172,'Index-Relations'!E:F,2,FALSE)</f>
        <v>ESG</v>
      </c>
      <c r="B5172" t="s">
        <v>3450</v>
      </c>
      <c r="C5172" s="53" t="s">
        <v>3350</v>
      </c>
      <c r="D5172" s="59" t="s">
        <v>3120</v>
      </c>
      <c r="E5172" s="59" t="s">
        <v>8588</v>
      </c>
      <c r="F5172" t="s">
        <v>2634</v>
      </c>
      <c r="G5172" t="s">
        <v>2635</v>
      </c>
      <c r="H5172" t="s">
        <v>2636</v>
      </c>
      <c r="I5172" s="52">
        <v>45505</v>
      </c>
      <c r="J5172" t="s">
        <v>2457</v>
      </c>
      <c r="K5172">
        <v>117</v>
      </c>
      <c r="L5172" s="73">
        <v>46.756164488703902</v>
      </c>
      <c r="M5172">
        <v>117</v>
      </c>
      <c r="N5172">
        <v>1</v>
      </c>
      <c r="O5172" s="73">
        <v>43.427585198884998</v>
      </c>
      <c r="P5172">
        <v>117</v>
      </c>
      <c r="Q5172">
        <v>1</v>
      </c>
      <c r="R5172">
        <v>110</v>
      </c>
      <c r="S5172">
        <v>0.94044126842521802</v>
      </c>
      <c r="T5172">
        <v>36.007362069731599</v>
      </c>
      <c r="U5172">
        <v>0.67821351504980898</v>
      </c>
      <c r="V5172">
        <v>62</v>
      </c>
      <c r="W5172">
        <v>1.38928474298731E-2</v>
      </c>
      <c r="X5172">
        <v>4</v>
      </c>
      <c r="Y5172">
        <v>117</v>
      </c>
      <c r="Z5172">
        <v>1</v>
      </c>
      <c r="AA5172">
        <v>32.365551181451899</v>
      </c>
      <c r="AB5172">
        <v>83</v>
      </c>
      <c r="AC5172">
        <v>0.71181931654634001</v>
      </c>
      <c r="AD5172">
        <v>34</v>
      </c>
      <c r="AE5172">
        <v>0.28818068345365899</v>
      </c>
      <c r="AF5172">
        <v>0</v>
      </c>
      <c r="AG5172">
        <v>2.2204E-16</v>
      </c>
      <c r="AH5172">
        <v>0</v>
      </c>
      <c r="AI5172">
        <v>0</v>
      </c>
      <c r="AJ5172" s="73">
        <v>43.428636220173999</v>
      </c>
      <c r="AK5172">
        <v>117</v>
      </c>
      <c r="AL5172">
        <v>1</v>
      </c>
      <c r="AM5172">
        <v>0</v>
      </c>
      <c r="AN5172">
        <v>0</v>
      </c>
      <c r="AO5172">
        <v>1.12526670294991E-2</v>
      </c>
      <c r="AP5172">
        <v>1</v>
      </c>
      <c r="AQ5172">
        <v>117</v>
      </c>
      <c r="AR5172">
        <v>0.999999999999999</v>
      </c>
      <c r="AS5172">
        <v>5.1742136154000397E-2</v>
      </c>
      <c r="AT5172">
        <v>5</v>
      </c>
      <c r="AU5172">
        <v>0</v>
      </c>
      <c r="AV5172">
        <v>0</v>
      </c>
      <c r="AW5172">
        <v>117</v>
      </c>
      <c r="AX5172">
        <v>0.999999999999999</v>
      </c>
      <c r="AY5172" s="73">
        <v>52.577460637376902</v>
      </c>
      <c r="AZ5172">
        <v>117</v>
      </c>
      <c r="BA5172">
        <v>1</v>
      </c>
      <c r="BB5172">
        <v>111</v>
      </c>
      <c r="BC5172">
        <v>0.95006372430805397</v>
      </c>
      <c r="BD5172">
        <v>5</v>
      </c>
      <c r="BE5172">
        <v>3.8683608662446398E-2</v>
      </c>
      <c r="BF5172">
        <v>46.756164488703902</v>
      </c>
      <c r="BG5172">
        <v>43.427585198884998</v>
      </c>
      <c r="BH5172">
        <v>52.577460637376902</v>
      </c>
      <c r="BI5172">
        <v>43.428636220173999</v>
      </c>
    </row>
    <row r="5173" spans="1:61" x14ac:dyDescent="0.25">
      <c r="A5173" s="10" t="str">
        <f>VLOOKUP(D5173,'Index-Relations'!E:F,2,FALSE)</f>
        <v>ESG</v>
      </c>
      <c r="B5173" t="s">
        <v>3450</v>
      </c>
      <c r="C5173" s="53" t="s">
        <v>2765</v>
      </c>
      <c r="D5173" s="59" t="s">
        <v>3120</v>
      </c>
      <c r="E5173" s="59" t="s">
        <v>8589</v>
      </c>
      <c r="F5173" t="s">
        <v>2634</v>
      </c>
      <c r="G5173" t="s">
        <v>2635</v>
      </c>
      <c r="H5173" t="s">
        <v>2636</v>
      </c>
      <c r="I5173" s="52">
        <v>45474</v>
      </c>
      <c r="J5173" t="s">
        <v>2457</v>
      </c>
      <c r="K5173">
        <v>117</v>
      </c>
      <c r="L5173" s="73">
        <v>46.605039404918003</v>
      </c>
      <c r="M5173">
        <v>117</v>
      </c>
      <c r="N5173">
        <v>1</v>
      </c>
      <c r="O5173" s="73">
        <v>43.447693043431897</v>
      </c>
      <c r="P5173">
        <v>117</v>
      </c>
      <c r="Q5173">
        <v>1</v>
      </c>
      <c r="R5173">
        <v>110</v>
      </c>
      <c r="S5173">
        <v>0.94124102646512398</v>
      </c>
      <c r="T5173">
        <v>35.722781363328302</v>
      </c>
      <c r="U5173">
        <v>0.65756971683649901</v>
      </c>
      <c r="V5173">
        <v>62</v>
      </c>
      <c r="W5173">
        <v>1.36058718127741E-2</v>
      </c>
      <c r="X5173">
        <v>4</v>
      </c>
      <c r="Y5173">
        <v>117</v>
      </c>
      <c r="Z5173">
        <v>1</v>
      </c>
      <c r="AA5173">
        <v>34.045547496625197</v>
      </c>
      <c r="AB5173">
        <v>82</v>
      </c>
      <c r="AC5173">
        <v>0.69835340233115994</v>
      </c>
      <c r="AD5173">
        <v>35</v>
      </c>
      <c r="AE5173">
        <v>0.30164659766884</v>
      </c>
      <c r="AF5173">
        <v>0</v>
      </c>
      <c r="AG5173">
        <v>0</v>
      </c>
      <c r="AH5173">
        <v>0</v>
      </c>
      <c r="AI5173">
        <v>0</v>
      </c>
      <c r="AJ5173" s="73">
        <v>42.936263007279003</v>
      </c>
      <c r="AK5173">
        <v>117</v>
      </c>
      <c r="AL5173">
        <v>1</v>
      </c>
      <c r="AM5173">
        <v>0</v>
      </c>
      <c r="AN5173">
        <v>0</v>
      </c>
      <c r="AO5173">
        <v>1.01073441755666E-2</v>
      </c>
      <c r="AP5173">
        <v>1</v>
      </c>
      <c r="AQ5173">
        <v>117</v>
      </c>
      <c r="AR5173">
        <v>1</v>
      </c>
      <c r="AS5173">
        <v>4.7846273384920701E-2</v>
      </c>
      <c r="AT5173">
        <v>5</v>
      </c>
      <c r="AU5173">
        <v>0</v>
      </c>
      <c r="AV5173">
        <v>0</v>
      </c>
      <c r="AW5173">
        <v>117</v>
      </c>
      <c r="AX5173">
        <v>1</v>
      </c>
      <c r="AY5173" s="73">
        <v>52.563363743230902</v>
      </c>
      <c r="AZ5173">
        <v>117</v>
      </c>
      <c r="BA5173">
        <v>1</v>
      </c>
      <c r="BB5173">
        <v>111</v>
      </c>
      <c r="BC5173">
        <v>0.95161892137431703</v>
      </c>
      <c r="BD5173">
        <v>5</v>
      </c>
      <c r="BE5173">
        <v>3.8273734450116101E-2</v>
      </c>
      <c r="BF5173">
        <v>46.605039404918003</v>
      </c>
      <c r="BG5173">
        <v>43.447693043431897</v>
      </c>
      <c r="BH5173">
        <v>52.563363743230902</v>
      </c>
      <c r="BI5173">
        <v>42.936263007279003</v>
      </c>
    </row>
    <row r="5174" spans="1:61" x14ac:dyDescent="0.25">
      <c r="A5174" s="10" t="str">
        <f>VLOOKUP(D5174,'Index-Relations'!E:F,2,FALSE)</f>
        <v>ESG</v>
      </c>
      <c r="B5174" t="s">
        <v>3450</v>
      </c>
      <c r="C5174" s="53" t="s">
        <v>2766</v>
      </c>
      <c r="D5174" s="59" t="s">
        <v>3120</v>
      </c>
      <c r="E5174" s="59" t="s">
        <v>8590</v>
      </c>
      <c r="F5174" t="s">
        <v>2634</v>
      </c>
      <c r="G5174" t="s">
        <v>2635</v>
      </c>
      <c r="H5174" t="s">
        <v>2636</v>
      </c>
      <c r="I5174" s="52">
        <v>45446</v>
      </c>
      <c r="J5174" t="s">
        <v>2457</v>
      </c>
      <c r="K5174">
        <v>113</v>
      </c>
      <c r="L5174" s="73">
        <v>47.719275755801</v>
      </c>
      <c r="M5174">
        <v>113</v>
      </c>
      <c r="N5174">
        <v>1</v>
      </c>
      <c r="O5174" s="73">
        <v>44.661063166811999</v>
      </c>
      <c r="P5174">
        <v>113</v>
      </c>
      <c r="Q5174">
        <v>1</v>
      </c>
      <c r="R5174">
        <v>108</v>
      </c>
      <c r="S5174">
        <v>0.96751949191507702</v>
      </c>
      <c r="T5174">
        <v>36.113133752079598</v>
      </c>
      <c r="U5174">
        <v>0.68864530798231904</v>
      </c>
      <c r="V5174">
        <v>63</v>
      </c>
      <c r="W5174">
        <v>5.6609203573865603E-3</v>
      </c>
      <c r="X5174">
        <v>2</v>
      </c>
      <c r="Y5174">
        <v>113</v>
      </c>
      <c r="Z5174">
        <v>1</v>
      </c>
      <c r="AA5174">
        <v>36.232574283645498</v>
      </c>
      <c r="AB5174">
        <v>85</v>
      </c>
      <c r="AC5174">
        <v>0.76135854359122801</v>
      </c>
      <c r="AD5174">
        <v>28</v>
      </c>
      <c r="AE5174">
        <v>0.23864145640877199</v>
      </c>
      <c r="AF5174">
        <v>0</v>
      </c>
      <c r="AG5174">
        <v>0</v>
      </c>
      <c r="AH5174">
        <v>0</v>
      </c>
      <c r="AI5174">
        <v>0</v>
      </c>
      <c r="AJ5174" s="73">
        <v>43.410119953866896</v>
      </c>
      <c r="AK5174">
        <v>113</v>
      </c>
      <c r="AL5174">
        <v>1</v>
      </c>
      <c r="AM5174">
        <v>0</v>
      </c>
      <c r="AN5174">
        <v>0</v>
      </c>
      <c r="AO5174">
        <v>9.9013180034377892E-3</v>
      </c>
      <c r="AP5174">
        <v>1</v>
      </c>
      <c r="AQ5174">
        <v>113</v>
      </c>
      <c r="AR5174">
        <v>1</v>
      </c>
      <c r="AS5174">
        <v>4.3142765015218597E-2</v>
      </c>
      <c r="AT5174">
        <v>4</v>
      </c>
      <c r="AU5174">
        <v>0</v>
      </c>
      <c r="AV5174">
        <v>0</v>
      </c>
      <c r="AW5174">
        <v>113</v>
      </c>
      <c r="AX5174">
        <v>1</v>
      </c>
      <c r="AY5174" s="73">
        <v>54.336769936363901</v>
      </c>
      <c r="AZ5174">
        <v>113</v>
      </c>
      <c r="BA5174">
        <v>1</v>
      </c>
      <c r="BB5174">
        <v>107</v>
      </c>
      <c r="BC5174">
        <v>0.953072906190228</v>
      </c>
      <c r="BD5174">
        <v>5</v>
      </c>
      <c r="BE5174">
        <v>3.7025775806333601E-2</v>
      </c>
      <c r="BF5174">
        <v>47.719275755801</v>
      </c>
      <c r="BG5174">
        <v>44.661063166811999</v>
      </c>
      <c r="BH5174">
        <v>54.336769936363901</v>
      </c>
      <c r="BI5174">
        <v>43.410119953866896</v>
      </c>
    </row>
    <row r="5175" spans="1:61" x14ac:dyDescent="0.25">
      <c r="A5175" s="10" t="str">
        <f>VLOOKUP(D5175,'Index-Relations'!E:F,2,FALSE)</f>
        <v>ESG</v>
      </c>
      <c r="B5175" t="s">
        <v>3450</v>
      </c>
      <c r="C5175" s="53" t="s">
        <v>2767</v>
      </c>
      <c r="D5175" s="59" t="s">
        <v>3120</v>
      </c>
      <c r="E5175" s="59" t="s">
        <v>8591</v>
      </c>
      <c r="F5175" t="s">
        <v>2634</v>
      </c>
      <c r="G5175" t="s">
        <v>2635</v>
      </c>
      <c r="H5175" t="s">
        <v>2636</v>
      </c>
      <c r="I5175" s="52">
        <v>45413</v>
      </c>
      <c r="J5175" t="s">
        <v>2457</v>
      </c>
      <c r="K5175">
        <v>113</v>
      </c>
      <c r="L5175" s="73">
        <v>48.072511315892001</v>
      </c>
      <c r="M5175">
        <v>113</v>
      </c>
      <c r="N5175">
        <v>1</v>
      </c>
      <c r="O5175" s="73">
        <v>45.003663463751899</v>
      </c>
      <c r="P5175">
        <v>113</v>
      </c>
      <c r="Q5175">
        <v>1</v>
      </c>
      <c r="R5175">
        <v>108</v>
      </c>
      <c r="S5175">
        <v>0.96636327519387</v>
      </c>
      <c r="T5175">
        <v>35.7514866862441</v>
      </c>
      <c r="U5175">
        <v>0.73369440307784795</v>
      </c>
      <c r="V5175">
        <v>63</v>
      </c>
      <c r="W5175">
        <v>5.5663709207867196E-3</v>
      </c>
      <c r="X5175">
        <v>2</v>
      </c>
      <c r="Y5175">
        <v>113</v>
      </c>
      <c r="Z5175">
        <v>1</v>
      </c>
      <c r="AA5175">
        <v>41.827239589420401</v>
      </c>
      <c r="AB5175">
        <v>85</v>
      </c>
      <c r="AC5175">
        <v>0.76249159856927196</v>
      </c>
      <c r="AD5175">
        <v>28</v>
      </c>
      <c r="AE5175">
        <v>0.23750840143072599</v>
      </c>
      <c r="AF5175">
        <v>0</v>
      </c>
      <c r="AG5175">
        <v>3.8858E-16</v>
      </c>
      <c r="AH5175">
        <v>0</v>
      </c>
      <c r="AI5175">
        <v>0</v>
      </c>
      <c r="AJ5175" s="73">
        <v>43.849888919324997</v>
      </c>
      <c r="AK5175">
        <v>113</v>
      </c>
      <c r="AL5175">
        <v>1</v>
      </c>
      <c r="AM5175">
        <v>0</v>
      </c>
      <c r="AN5175">
        <v>0</v>
      </c>
      <c r="AO5175">
        <v>1.00421750740529E-2</v>
      </c>
      <c r="AP5175">
        <v>1</v>
      </c>
      <c r="AQ5175">
        <v>113</v>
      </c>
      <c r="AR5175">
        <v>1</v>
      </c>
      <c r="AS5175">
        <v>4.3847181930925197E-2</v>
      </c>
      <c r="AT5175">
        <v>4</v>
      </c>
      <c r="AU5175">
        <v>0</v>
      </c>
      <c r="AV5175">
        <v>0</v>
      </c>
      <c r="AW5175">
        <v>113</v>
      </c>
      <c r="AX5175">
        <v>1</v>
      </c>
      <c r="AY5175" s="73">
        <v>54.536788298738998</v>
      </c>
      <c r="AZ5175">
        <v>113</v>
      </c>
      <c r="BA5175">
        <v>1</v>
      </c>
      <c r="BB5175">
        <v>107</v>
      </c>
      <c r="BC5175">
        <v>0.95239154458109099</v>
      </c>
      <c r="BD5175">
        <v>5</v>
      </c>
      <c r="BE5175">
        <v>3.7566280344855298E-2</v>
      </c>
      <c r="BF5175">
        <v>48.072511315892001</v>
      </c>
      <c r="BG5175">
        <v>45.003663463751899</v>
      </c>
      <c r="BH5175">
        <v>54.536788298738998</v>
      </c>
      <c r="BI5175">
        <v>43.849888919324997</v>
      </c>
    </row>
    <row r="5176" spans="1:61" x14ac:dyDescent="0.25">
      <c r="A5176" s="10" t="str">
        <f>VLOOKUP(D5176,'Index-Relations'!E:F,2,FALSE)</f>
        <v>ESG</v>
      </c>
      <c r="B5176" t="s">
        <v>3450</v>
      </c>
      <c r="C5176" s="53" t="s">
        <v>2768</v>
      </c>
      <c r="D5176" s="59" t="s">
        <v>3120</v>
      </c>
      <c r="E5176" s="59" t="s">
        <v>8592</v>
      </c>
      <c r="F5176" t="s">
        <v>2634</v>
      </c>
      <c r="G5176" t="s">
        <v>2635</v>
      </c>
      <c r="H5176" t="s">
        <v>2636</v>
      </c>
      <c r="I5176" s="52">
        <v>45383</v>
      </c>
      <c r="J5176" t="s">
        <v>2457</v>
      </c>
      <c r="K5176">
        <v>113</v>
      </c>
      <c r="L5176">
        <v>48.878168753679397</v>
      </c>
      <c r="M5176">
        <v>113</v>
      </c>
      <c r="N5176">
        <v>1</v>
      </c>
      <c r="O5176">
        <v>44.885008938647204</v>
      </c>
      <c r="P5176">
        <v>113</v>
      </c>
      <c r="Q5176">
        <v>1</v>
      </c>
      <c r="R5176">
        <v>108</v>
      </c>
      <c r="S5176">
        <v>0.96399033824307501</v>
      </c>
      <c r="T5176">
        <v>35.799575753788602</v>
      </c>
      <c r="U5176">
        <v>0.69302783618384001</v>
      </c>
      <c r="V5176">
        <v>63</v>
      </c>
      <c r="W5176">
        <v>5.9673236351422401E-3</v>
      </c>
      <c r="X5176">
        <v>2</v>
      </c>
      <c r="Y5176">
        <v>113</v>
      </c>
      <c r="Z5176">
        <v>1</v>
      </c>
      <c r="AA5176">
        <v>15.4158227001568</v>
      </c>
      <c r="AB5176">
        <v>83</v>
      </c>
      <c r="AC5176">
        <v>0.73880020595683904</v>
      </c>
      <c r="AD5176">
        <v>30</v>
      </c>
      <c r="AE5176">
        <v>0.26119979404316102</v>
      </c>
      <c r="AF5176">
        <v>0</v>
      </c>
      <c r="AG5176">
        <v>0</v>
      </c>
      <c r="AH5176">
        <v>0</v>
      </c>
      <c r="AI5176">
        <v>0</v>
      </c>
      <c r="AJ5176">
        <v>43.878495699334302</v>
      </c>
      <c r="AK5176">
        <v>113</v>
      </c>
      <c r="AL5176">
        <v>1</v>
      </c>
      <c r="AM5176">
        <v>0</v>
      </c>
      <c r="AN5176">
        <v>0</v>
      </c>
      <c r="AO5176">
        <v>9.2420274527138403E-3</v>
      </c>
      <c r="AP5176">
        <v>1</v>
      </c>
      <c r="AQ5176">
        <v>113</v>
      </c>
      <c r="AR5176">
        <v>0.999999999999999</v>
      </c>
      <c r="AS5176">
        <v>4.0393781308739697E-2</v>
      </c>
      <c r="AT5176">
        <v>4</v>
      </c>
      <c r="AU5176">
        <v>0</v>
      </c>
      <c r="AV5176">
        <v>0</v>
      </c>
      <c r="AW5176">
        <v>113</v>
      </c>
      <c r="AX5176">
        <v>1</v>
      </c>
      <c r="AY5176">
        <v>56.119738812717003</v>
      </c>
      <c r="AZ5176">
        <v>113</v>
      </c>
      <c r="BA5176">
        <v>1</v>
      </c>
      <c r="BB5176">
        <v>107</v>
      </c>
      <c r="BC5176">
        <v>0.95365436586233798</v>
      </c>
      <c r="BD5176">
        <v>5</v>
      </c>
      <c r="BE5176">
        <v>3.7103606684947797E-2</v>
      </c>
      <c r="BF5176">
        <v>48.083230656704998</v>
      </c>
      <c r="BG5176">
        <v>45.015762608814903</v>
      </c>
      <c r="BH5176">
        <v>54.548483494941998</v>
      </c>
      <c r="BI5176">
        <v>43.908891559821001</v>
      </c>
    </row>
    <row r="5177" spans="1:61" x14ac:dyDescent="0.25">
      <c r="A5177" s="10" t="str">
        <f>VLOOKUP(D5177,'Index-Relations'!E:F,2,FALSE)</f>
        <v>ESG</v>
      </c>
      <c r="B5177" t="s">
        <v>3450</v>
      </c>
      <c r="C5177" s="53" t="s">
        <v>2769</v>
      </c>
      <c r="D5177" s="59" t="s">
        <v>3120</v>
      </c>
      <c r="E5177" s="59" t="s">
        <v>8593</v>
      </c>
      <c r="F5177" t="s">
        <v>2634</v>
      </c>
      <c r="G5177" t="s">
        <v>2635</v>
      </c>
      <c r="H5177" t="s">
        <v>2636</v>
      </c>
      <c r="I5177" s="52">
        <v>45352</v>
      </c>
      <c r="J5177" t="s">
        <v>2457</v>
      </c>
      <c r="K5177">
        <v>113</v>
      </c>
      <c r="L5177">
        <v>48.884420463947897</v>
      </c>
      <c r="M5177">
        <v>113</v>
      </c>
      <c r="N5177">
        <v>1</v>
      </c>
      <c r="O5177">
        <v>44.685456963263</v>
      </c>
      <c r="P5177">
        <v>113</v>
      </c>
      <c r="Q5177">
        <v>1</v>
      </c>
      <c r="R5177">
        <v>108</v>
      </c>
      <c r="S5177">
        <v>0.95711385062673504</v>
      </c>
      <c r="T5177">
        <v>35.797041237984701</v>
      </c>
      <c r="U5177">
        <v>0.73887694628056599</v>
      </c>
      <c r="V5177">
        <v>63</v>
      </c>
      <c r="W5177">
        <v>5.65341609519243E-3</v>
      </c>
      <c r="X5177">
        <v>2</v>
      </c>
      <c r="Y5177">
        <v>113</v>
      </c>
      <c r="Z5177">
        <v>1</v>
      </c>
      <c r="AA5177">
        <v>40.335887216533798</v>
      </c>
      <c r="AB5177">
        <v>83</v>
      </c>
      <c r="AC5177">
        <v>0.73783644406815496</v>
      </c>
      <c r="AD5177">
        <v>30</v>
      </c>
      <c r="AE5177">
        <v>0.26216355593184498</v>
      </c>
      <c r="AF5177">
        <v>0</v>
      </c>
      <c r="AG5177">
        <v>5.5510000000000001E-17</v>
      </c>
      <c r="AH5177">
        <v>0</v>
      </c>
      <c r="AI5177">
        <v>0</v>
      </c>
      <c r="AJ5177">
        <v>44.222775651570601</v>
      </c>
      <c r="AK5177">
        <v>113</v>
      </c>
      <c r="AL5177">
        <v>1</v>
      </c>
      <c r="AM5177">
        <v>0</v>
      </c>
      <c r="AN5177">
        <v>0</v>
      </c>
      <c r="AO5177">
        <v>8.8156064152974598E-3</v>
      </c>
      <c r="AP5177">
        <v>1</v>
      </c>
      <c r="AQ5177">
        <v>113</v>
      </c>
      <c r="AR5177">
        <v>0.999999999999999</v>
      </c>
      <c r="AS5177">
        <v>3.8009900944129697E-2</v>
      </c>
      <c r="AT5177">
        <v>4</v>
      </c>
      <c r="AU5177">
        <v>0</v>
      </c>
      <c r="AV5177">
        <v>0</v>
      </c>
      <c r="AW5177">
        <v>113</v>
      </c>
      <c r="AX5177">
        <v>1</v>
      </c>
      <c r="AY5177">
        <v>56.416782153753701</v>
      </c>
      <c r="AZ5177">
        <v>113</v>
      </c>
      <c r="BA5177">
        <v>1</v>
      </c>
      <c r="BB5177">
        <v>107</v>
      </c>
      <c r="BC5177">
        <v>0.95389410732205704</v>
      </c>
      <c r="BD5177">
        <v>5</v>
      </c>
      <c r="BE5177">
        <v>3.7290286262644599E-2</v>
      </c>
      <c r="BF5177">
        <v>48.033418222405999</v>
      </c>
      <c r="BG5177">
        <v>44.805480108194899</v>
      </c>
      <c r="BH5177">
        <v>54.8104135660449</v>
      </c>
      <c r="BI5177">
        <v>44.236995954465002</v>
      </c>
    </row>
    <row r="5178" spans="1:61" x14ac:dyDescent="0.25">
      <c r="A5178" s="10" t="str">
        <f>VLOOKUP(D5178,'Index-Relations'!E:F,2,FALSE)</f>
        <v>ESG</v>
      </c>
      <c r="B5178" t="s">
        <v>3450</v>
      </c>
      <c r="C5178" s="53" t="s">
        <v>2770</v>
      </c>
      <c r="D5178" s="59" t="s">
        <v>3120</v>
      </c>
      <c r="E5178" s="59" t="s">
        <v>8594</v>
      </c>
      <c r="F5178" t="s">
        <v>2634</v>
      </c>
      <c r="G5178" t="s">
        <v>2635</v>
      </c>
      <c r="H5178" t="s">
        <v>2636</v>
      </c>
      <c r="I5178" s="52">
        <v>45323</v>
      </c>
      <c r="J5178" t="s">
        <v>2457</v>
      </c>
      <c r="K5178">
        <v>113</v>
      </c>
      <c r="L5178">
        <v>48.990770368386301</v>
      </c>
      <c r="M5178">
        <v>113</v>
      </c>
      <c r="N5178">
        <v>1</v>
      </c>
      <c r="O5178">
        <v>45.273148795221097</v>
      </c>
      <c r="P5178">
        <v>113</v>
      </c>
      <c r="Q5178">
        <v>1</v>
      </c>
      <c r="R5178">
        <v>108</v>
      </c>
      <c r="S5178">
        <v>0.96385773331025903</v>
      </c>
      <c r="T5178">
        <v>35.732690809175402</v>
      </c>
      <c r="U5178">
        <v>0.73609121270496203</v>
      </c>
      <c r="V5178">
        <v>62</v>
      </c>
      <c r="W5178">
        <v>5.8321343378309699E-3</v>
      </c>
      <c r="X5178">
        <v>2</v>
      </c>
      <c r="Y5178">
        <v>113</v>
      </c>
      <c r="Z5178">
        <v>0.999999999999999</v>
      </c>
      <c r="AA5178">
        <v>42.497833164907902</v>
      </c>
      <c r="AB5178">
        <v>81</v>
      </c>
      <c r="AC5178">
        <v>0.71390511960915104</v>
      </c>
      <c r="AD5178">
        <v>32</v>
      </c>
      <c r="AE5178">
        <v>0.28609488039084902</v>
      </c>
      <c r="AF5178">
        <v>0</v>
      </c>
      <c r="AG5178">
        <v>0</v>
      </c>
      <c r="AH5178">
        <v>0</v>
      </c>
      <c r="AI5178">
        <v>0</v>
      </c>
      <c r="AJ5178">
        <v>43.830330788577697</v>
      </c>
      <c r="AK5178">
        <v>113</v>
      </c>
      <c r="AL5178">
        <v>1</v>
      </c>
      <c r="AM5178">
        <v>0</v>
      </c>
      <c r="AN5178">
        <v>0</v>
      </c>
      <c r="AO5178">
        <v>9.2377390575281194E-3</v>
      </c>
      <c r="AP5178">
        <v>1</v>
      </c>
      <c r="AQ5178">
        <v>113</v>
      </c>
      <c r="AR5178">
        <v>1</v>
      </c>
      <c r="AS5178">
        <v>3.8441139491604097E-2</v>
      </c>
      <c r="AT5178">
        <v>4</v>
      </c>
      <c r="AU5178">
        <v>0</v>
      </c>
      <c r="AV5178">
        <v>0</v>
      </c>
      <c r="AW5178">
        <v>113</v>
      </c>
      <c r="AX5178">
        <v>1</v>
      </c>
      <c r="AY5178">
        <v>56.671780136945003</v>
      </c>
      <c r="AZ5178">
        <v>113</v>
      </c>
      <c r="BA5178">
        <v>1</v>
      </c>
      <c r="BB5178">
        <v>107</v>
      </c>
      <c r="BC5178">
        <v>0.95343914177078304</v>
      </c>
      <c r="BD5178">
        <v>5</v>
      </c>
      <c r="BE5178">
        <v>3.73231191716882E-2</v>
      </c>
      <c r="BF5178">
        <v>47.986766738693902</v>
      </c>
      <c r="BG5178">
        <v>45.039754101968903</v>
      </c>
      <c r="BH5178">
        <v>54.951763643775998</v>
      </c>
      <c r="BI5178">
        <v>43.921365421608897</v>
      </c>
    </row>
    <row r="5179" spans="1:61" x14ac:dyDescent="0.25">
      <c r="A5179" s="10" t="str">
        <f>VLOOKUP(D5179,'Index-Relations'!E:F,2,FALSE)</f>
        <v>ESG</v>
      </c>
      <c r="B5179" t="s">
        <v>3450</v>
      </c>
      <c r="C5179" s="53" t="s">
        <v>2760</v>
      </c>
      <c r="D5179" s="59" t="s">
        <v>3121</v>
      </c>
      <c r="E5179" s="59" t="s">
        <v>8595</v>
      </c>
      <c r="F5179" t="s">
        <v>2472</v>
      </c>
      <c r="G5179" t="s">
        <v>2473</v>
      </c>
      <c r="H5179" t="s">
        <v>2474</v>
      </c>
      <c r="I5179" s="52">
        <v>45659</v>
      </c>
      <c r="J5179" t="s">
        <v>2457</v>
      </c>
      <c r="K5179">
        <v>29</v>
      </c>
      <c r="L5179" s="73">
        <v>38.662248650775297</v>
      </c>
      <c r="M5179">
        <v>27</v>
      </c>
      <c r="N5179">
        <v>0.92416827610809404</v>
      </c>
      <c r="O5179" s="73">
        <v>34.375548342555597</v>
      </c>
      <c r="P5179">
        <v>27</v>
      </c>
      <c r="Q5179">
        <v>0.92416827610809404</v>
      </c>
      <c r="R5179">
        <v>25</v>
      </c>
      <c r="S5179">
        <v>0.85979444022310303</v>
      </c>
      <c r="T5179">
        <v>45.922138912946501</v>
      </c>
      <c r="U5179">
        <v>0.824159663831176</v>
      </c>
      <c r="V5179">
        <v>23</v>
      </c>
      <c r="W5179">
        <v>0.23492325264700401</v>
      </c>
      <c r="X5179">
        <v>5</v>
      </c>
      <c r="Y5179">
        <v>28</v>
      </c>
      <c r="Z5179">
        <v>0.95631547237544101</v>
      </c>
      <c r="AA5179">
        <v>68.499506630269593</v>
      </c>
      <c r="AB5179">
        <v>17</v>
      </c>
      <c r="AC5179">
        <v>0.61602041074929803</v>
      </c>
      <c r="AD5179">
        <v>11</v>
      </c>
      <c r="AE5179">
        <v>0.34029506162614298</v>
      </c>
      <c r="AF5179">
        <v>1</v>
      </c>
      <c r="AG5179">
        <v>4.36845276245581E-2</v>
      </c>
      <c r="AH5179">
        <v>1.1760490445305E-2</v>
      </c>
      <c r="AI5179">
        <v>1</v>
      </c>
      <c r="AJ5179" s="73">
        <v>36.765220332277103</v>
      </c>
      <c r="AK5179">
        <v>27</v>
      </c>
      <c r="AL5179">
        <v>0.92416827610809404</v>
      </c>
      <c r="AM5179">
        <v>0</v>
      </c>
      <c r="AN5179">
        <v>0</v>
      </c>
      <c r="AO5179">
        <v>2.6569106296144399E-2</v>
      </c>
      <c r="AP5179">
        <v>1</v>
      </c>
      <c r="AQ5179">
        <v>29</v>
      </c>
      <c r="AR5179">
        <v>1</v>
      </c>
      <c r="AS5179">
        <v>2.9908665324034099E-2</v>
      </c>
      <c r="AT5179">
        <v>1</v>
      </c>
      <c r="AU5179">
        <v>0</v>
      </c>
      <c r="AV5179">
        <v>0</v>
      </c>
      <c r="AW5179">
        <v>29</v>
      </c>
      <c r="AX5179">
        <v>1</v>
      </c>
      <c r="AY5179" s="73">
        <v>45.949627899932302</v>
      </c>
      <c r="AZ5179">
        <v>27</v>
      </c>
      <c r="BA5179">
        <v>0.92416827610809404</v>
      </c>
      <c r="BB5179">
        <v>27</v>
      </c>
      <c r="BC5179">
        <v>0.94716816541785898</v>
      </c>
      <c r="BD5179">
        <v>1</v>
      </c>
      <c r="BE5179">
        <v>2.6262728285996E-2</v>
      </c>
      <c r="BF5179">
        <v>38.662248650775297</v>
      </c>
      <c r="BG5179">
        <v>34.375548342555597</v>
      </c>
      <c r="BH5179">
        <v>45.949627899932302</v>
      </c>
      <c r="BI5179">
        <v>36.765220332277103</v>
      </c>
    </row>
    <row r="5180" spans="1:61" x14ac:dyDescent="0.25">
      <c r="A5180" s="10" t="str">
        <f>VLOOKUP(D5180,'Index-Relations'!E:F,2,FALSE)</f>
        <v>ESG</v>
      </c>
      <c r="B5180" t="s">
        <v>3450</v>
      </c>
      <c r="C5180" s="53" t="s">
        <v>2761</v>
      </c>
      <c r="D5180" s="59" t="s">
        <v>3121</v>
      </c>
      <c r="E5180" s="59" t="s">
        <v>8596</v>
      </c>
      <c r="F5180" t="s">
        <v>2472</v>
      </c>
      <c r="G5180" t="s">
        <v>2473</v>
      </c>
      <c r="H5180" t="s">
        <v>2474</v>
      </c>
      <c r="I5180" s="52">
        <v>45628</v>
      </c>
      <c r="J5180" t="s">
        <v>2457</v>
      </c>
      <c r="K5180">
        <v>30</v>
      </c>
      <c r="L5180" s="73">
        <v>39.584667392771301</v>
      </c>
      <c r="M5180">
        <v>28</v>
      </c>
      <c r="N5180">
        <v>0.925628362606009</v>
      </c>
      <c r="O5180" s="73">
        <v>35.463936159594702</v>
      </c>
      <c r="P5180">
        <v>28</v>
      </c>
      <c r="Q5180">
        <v>0.925628362606009</v>
      </c>
      <c r="R5180">
        <v>26</v>
      </c>
      <c r="S5180">
        <v>0.85406448886284803</v>
      </c>
      <c r="T5180">
        <v>46.819441700066697</v>
      </c>
      <c r="U5180">
        <v>0.83728418896355095</v>
      </c>
      <c r="V5180">
        <v>24</v>
      </c>
      <c r="W5180">
        <v>0.22692554886483099</v>
      </c>
      <c r="X5180">
        <v>5</v>
      </c>
      <c r="Y5180">
        <v>29</v>
      </c>
      <c r="Z5180">
        <v>0.95850838200945798</v>
      </c>
      <c r="AA5180">
        <v>62.225449575782598</v>
      </c>
      <c r="AB5180">
        <v>19</v>
      </c>
      <c r="AC5180">
        <v>0.66089044499953198</v>
      </c>
      <c r="AD5180">
        <v>10</v>
      </c>
      <c r="AE5180">
        <v>0.297617937009926</v>
      </c>
      <c r="AF5180">
        <v>1</v>
      </c>
      <c r="AG5180">
        <v>4.1491617990541498E-2</v>
      </c>
      <c r="AH5180">
        <v>1.8338763246684799E-2</v>
      </c>
      <c r="AI5180">
        <v>2</v>
      </c>
      <c r="AJ5180" s="73">
        <v>37.2803276582328</v>
      </c>
      <c r="AK5180">
        <v>28</v>
      </c>
      <c r="AL5180">
        <v>0.925628362606009</v>
      </c>
      <c r="AM5180">
        <v>0</v>
      </c>
      <c r="AN5180">
        <v>0</v>
      </c>
      <c r="AO5180">
        <v>2.3965076206005499E-2</v>
      </c>
      <c r="AP5180">
        <v>1</v>
      </c>
      <c r="AQ5180">
        <v>30</v>
      </c>
      <c r="AR5180">
        <v>1</v>
      </c>
      <c r="AS5180">
        <v>2.75760522756777E-2</v>
      </c>
      <c r="AT5180">
        <v>1</v>
      </c>
      <c r="AU5180">
        <v>0</v>
      </c>
      <c r="AV5180">
        <v>0</v>
      </c>
      <c r="AW5180">
        <v>30</v>
      </c>
      <c r="AX5180">
        <v>0.999999999999999</v>
      </c>
      <c r="AY5180" s="73">
        <v>47.038525765533997</v>
      </c>
      <c r="AZ5180">
        <v>28</v>
      </c>
      <c r="BA5180">
        <v>0.925628362606009</v>
      </c>
      <c r="BB5180">
        <v>28</v>
      </c>
      <c r="BC5180">
        <v>0.95176892902731902</v>
      </c>
      <c r="BD5180">
        <v>1</v>
      </c>
      <c r="BE5180">
        <v>2.4265994766675E-2</v>
      </c>
      <c r="BF5180">
        <v>39.584667392771301</v>
      </c>
      <c r="BG5180">
        <v>35.463936159594702</v>
      </c>
      <c r="BH5180">
        <v>47.038525765533997</v>
      </c>
      <c r="BI5180">
        <v>37.2803276582328</v>
      </c>
    </row>
    <row r="5181" spans="1:61" x14ac:dyDescent="0.25">
      <c r="A5181" s="10" t="str">
        <f>VLOOKUP(D5181,'Index-Relations'!E:F,2,FALSE)</f>
        <v>ESG</v>
      </c>
      <c r="B5181" t="s">
        <v>3450</v>
      </c>
      <c r="C5181" s="53" t="s">
        <v>2762</v>
      </c>
      <c r="D5181" s="59" t="s">
        <v>3121</v>
      </c>
      <c r="E5181" s="59" t="s">
        <v>8597</v>
      </c>
      <c r="F5181" t="s">
        <v>2472</v>
      </c>
      <c r="G5181" t="s">
        <v>2473</v>
      </c>
      <c r="H5181" t="s">
        <v>2474</v>
      </c>
      <c r="I5181" s="52">
        <v>45597</v>
      </c>
      <c r="J5181" t="s">
        <v>2457</v>
      </c>
      <c r="K5181">
        <v>32</v>
      </c>
      <c r="L5181" s="73">
        <v>35.343855359304001</v>
      </c>
      <c r="M5181">
        <v>30</v>
      </c>
      <c r="N5181">
        <v>0.93901703341644605</v>
      </c>
      <c r="O5181" s="73">
        <v>32.093388350931903</v>
      </c>
      <c r="P5181">
        <v>30</v>
      </c>
      <c r="Q5181">
        <v>0.93901703341644605</v>
      </c>
      <c r="R5181">
        <v>27</v>
      </c>
      <c r="S5181">
        <v>0.74919484799612801</v>
      </c>
      <c r="T5181">
        <v>46.008185545265498</v>
      </c>
      <c r="U5181">
        <v>0.807046031220638</v>
      </c>
      <c r="V5181">
        <v>25</v>
      </c>
      <c r="W5181">
        <v>0.21870123181795101</v>
      </c>
      <c r="X5181">
        <v>5</v>
      </c>
      <c r="Y5181">
        <v>31</v>
      </c>
      <c r="Z5181">
        <v>0.96295708681542602</v>
      </c>
      <c r="AA5181">
        <v>47.470358175928702</v>
      </c>
      <c r="AB5181">
        <v>19</v>
      </c>
      <c r="AC5181">
        <v>0.56182178997367904</v>
      </c>
      <c r="AD5181">
        <v>12</v>
      </c>
      <c r="AE5181">
        <v>0.40113529684174598</v>
      </c>
      <c r="AF5181">
        <v>1</v>
      </c>
      <c r="AG5181">
        <v>3.7042913184573999E-2</v>
      </c>
      <c r="AH5181">
        <v>1.7624173230806499E-2</v>
      </c>
      <c r="AI5181">
        <v>2</v>
      </c>
      <c r="AJ5181" s="73">
        <v>34.264386018036198</v>
      </c>
      <c r="AK5181">
        <v>30</v>
      </c>
      <c r="AL5181">
        <v>0.93901703341644605</v>
      </c>
      <c r="AM5181">
        <v>0</v>
      </c>
      <c r="AN5181">
        <v>0</v>
      </c>
      <c r="AO5181">
        <v>1.95505008149067E-2</v>
      </c>
      <c r="AP5181">
        <v>1</v>
      </c>
      <c r="AQ5181">
        <v>32</v>
      </c>
      <c r="AR5181">
        <v>1</v>
      </c>
      <c r="AS5181">
        <v>2.4392032114389801E-2</v>
      </c>
      <c r="AT5181">
        <v>1</v>
      </c>
      <c r="AU5181">
        <v>0</v>
      </c>
      <c r="AV5181">
        <v>0</v>
      </c>
      <c r="AW5181">
        <v>32</v>
      </c>
      <c r="AX5181">
        <v>1</v>
      </c>
      <c r="AY5181" s="73">
        <v>41.0719284782109</v>
      </c>
      <c r="AZ5181">
        <v>30</v>
      </c>
      <c r="BA5181">
        <v>0.93901703341644605</v>
      </c>
      <c r="BB5181">
        <v>30</v>
      </c>
      <c r="BC5181">
        <v>0.95860510144834898</v>
      </c>
      <c r="BD5181">
        <v>1</v>
      </c>
      <c r="BE5181">
        <v>2.1844397736743602E-2</v>
      </c>
      <c r="BF5181">
        <v>35.343855359304001</v>
      </c>
      <c r="BG5181">
        <v>32.093388350931903</v>
      </c>
      <c r="BH5181">
        <v>41.0719284782109</v>
      </c>
      <c r="BI5181">
        <v>34.264386018036198</v>
      </c>
    </row>
    <row r="5182" spans="1:61" x14ac:dyDescent="0.25">
      <c r="A5182" s="10" t="str">
        <f>VLOOKUP(D5182,'Index-Relations'!E:F,2,FALSE)</f>
        <v>ESG</v>
      </c>
      <c r="B5182" t="s">
        <v>3450</v>
      </c>
      <c r="C5182" s="53" t="s">
        <v>2763</v>
      </c>
      <c r="D5182" s="59" t="s">
        <v>3121</v>
      </c>
      <c r="E5182" s="59" t="s">
        <v>8598</v>
      </c>
      <c r="F5182" t="s">
        <v>2472</v>
      </c>
      <c r="G5182" t="s">
        <v>2473</v>
      </c>
      <c r="H5182" t="s">
        <v>2474</v>
      </c>
      <c r="I5182" s="52">
        <v>45566</v>
      </c>
      <c r="J5182" t="s">
        <v>2457</v>
      </c>
      <c r="K5182">
        <v>32</v>
      </c>
      <c r="L5182" s="73">
        <v>37.785503000145603</v>
      </c>
      <c r="M5182">
        <v>30</v>
      </c>
      <c r="N5182">
        <v>0.93510608082592905</v>
      </c>
      <c r="O5182" s="73">
        <v>34.2830283311229</v>
      </c>
      <c r="P5182">
        <v>30</v>
      </c>
      <c r="Q5182">
        <v>0.93510608082592905</v>
      </c>
      <c r="R5182">
        <v>27</v>
      </c>
      <c r="S5182">
        <v>0.80375431616371396</v>
      </c>
      <c r="T5182">
        <v>46.008692359051999</v>
      </c>
      <c r="U5182">
        <v>0.81405773080934596</v>
      </c>
      <c r="V5182">
        <v>25</v>
      </c>
      <c r="W5182">
        <v>0.23210188991558001</v>
      </c>
      <c r="X5182">
        <v>5</v>
      </c>
      <c r="Y5182">
        <v>31</v>
      </c>
      <c r="Z5182">
        <v>0.95710574164220097</v>
      </c>
      <c r="AA5182">
        <v>62.881541335034797</v>
      </c>
      <c r="AB5182">
        <v>20</v>
      </c>
      <c r="AC5182">
        <v>0.62347947656098102</v>
      </c>
      <c r="AD5182">
        <v>11</v>
      </c>
      <c r="AE5182">
        <v>0.33362626508122001</v>
      </c>
      <c r="AF5182">
        <v>1</v>
      </c>
      <c r="AG5182">
        <v>4.2894258357798302E-2</v>
      </c>
      <c r="AH5182">
        <v>1.7693648735472502E-2</v>
      </c>
      <c r="AI5182">
        <v>3</v>
      </c>
      <c r="AJ5182" s="73">
        <v>36.255277289904001</v>
      </c>
      <c r="AK5182">
        <v>30</v>
      </c>
      <c r="AL5182">
        <v>0.93510608082592905</v>
      </c>
      <c r="AM5182">
        <v>0</v>
      </c>
      <c r="AN5182">
        <v>0</v>
      </c>
      <c r="AO5182">
        <v>2.38690399538669E-2</v>
      </c>
      <c r="AP5182">
        <v>1</v>
      </c>
      <c r="AQ5182">
        <v>32</v>
      </c>
      <c r="AR5182">
        <v>1</v>
      </c>
      <c r="AS5182">
        <v>2.5932537831063002E-2</v>
      </c>
      <c r="AT5182">
        <v>1</v>
      </c>
      <c r="AU5182">
        <v>0</v>
      </c>
      <c r="AV5182">
        <v>0</v>
      </c>
      <c r="AW5182">
        <v>32</v>
      </c>
      <c r="AX5182">
        <v>0.999999999999999</v>
      </c>
      <c r="AY5182" s="73">
        <v>43.9606814847386</v>
      </c>
      <c r="AZ5182">
        <v>30</v>
      </c>
      <c r="BA5182">
        <v>0.93510608082592905</v>
      </c>
      <c r="BB5182">
        <v>30</v>
      </c>
      <c r="BC5182">
        <v>0.95357002289953796</v>
      </c>
      <c r="BD5182">
        <v>1</v>
      </c>
      <c r="BE5182">
        <v>2.2560937146594899E-2</v>
      </c>
      <c r="BF5182">
        <v>37.785503000145603</v>
      </c>
      <c r="BG5182">
        <v>34.2830283311229</v>
      </c>
      <c r="BH5182">
        <v>43.9606814847386</v>
      </c>
      <c r="BI5182">
        <v>36.255277289904001</v>
      </c>
    </row>
    <row r="5183" spans="1:61" x14ac:dyDescent="0.25">
      <c r="A5183" s="10" t="str">
        <f>VLOOKUP(D5183,'Index-Relations'!E:F,2,FALSE)</f>
        <v>ESG</v>
      </c>
      <c r="B5183" t="s">
        <v>3450</v>
      </c>
      <c r="C5183" s="53" t="s">
        <v>2764</v>
      </c>
      <c r="D5183" s="59" t="s">
        <v>3121</v>
      </c>
      <c r="E5183" s="59" t="s">
        <v>8599</v>
      </c>
      <c r="F5183" t="s">
        <v>2472</v>
      </c>
      <c r="G5183" t="s">
        <v>2473</v>
      </c>
      <c r="H5183" t="s">
        <v>2474</v>
      </c>
      <c r="I5183" s="52">
        <v>45538</v>
      </c>
      <c r="J5183" t="s">
        <v>2457</v>
      </c>
      <c r="K5183">
        <v>32</v>
      </c>
      <c r="L5183" s="73">
        <v>37.322582358238897</v>
      </c>
      <c r="M5183">
        <v>30</v>
      </c>
      <c r="N5183">
        <v>0.93499997241500699</v>
      </c>
      <c r="O5183" s="73">
        <v>33.673962798568297</v>
      </c>
      <c r="P5183">
        <v>30</v>
      </c>
      <c r="Q5183">
        <v>0.93499997241500699</v>
      </c>
      <c r="R5183">
        <v>27</v>
      </c>
      <c r="S5183">
        <v>0.78802956221612797</v>
      </c>
      <c r="T5183">
        <v>46.609603885271397</v>
      </c>
      <c r="U5183">
        <v>0.82930061192637905</v>
      </c>
      <c r="V5183">
        <v>25</v>
      </c>
      <c r="W5183">
        <v>0.225082333668158</v>
      </c>
      <c r="X5183">
        <v>5</v>
      </c>
      <c r="Y5183">
        <v>31</v>
      </c>
      <c r="Z5183">
        <v>0.95811356048087903</v>
      </c>
      <c r="AA5183">
        <v>62.454904209925203</v>
      </c>
      <c r="AB5183">
        <v>20</v>
      </c>
      <c r="AC5183">
        <v>0.60516324947589095</v>
      </c>
      <c r="AD5183">
        <v>11</v>
      </c>
      <c r="AE5183">
        <v>0.35295031100498703</v>
      </c>
      <c r="AF5183">
        <v>1</v>
      </c>
      <c r="AG5183">
        <v>4.1886439519120897E-2</v>
      </c>
      <c r="AH5183">
        <v>1.74805014634161E-2</v>
      </c>
      <c r="AI5183">
        <v>3</v>
      </c>
      <c r="AJ5183" s="73">
        <v>35.322907925608398</v>
      </c>
      <c r="AK5183">
        <v>30</v>
      </c>
      <c r="AL5183">
        <v>0.93499997241500699</v>
      </c>
      <c r="AM5183">
        <v>0</v>
      </c>
      <c r="AN5183">
        <v>0</v>
      </c>
      <c r="AO5183">
        <v>1.8637503297854199E-2</v>
      </c>
      <c r="AP5183">
        <v>1</v>
      </c>
      <c r="AQ5183">
        <v>32</v>
      </c>
      <c r="AR5183">
        <v>0.999999999999999</v>
      </c>
      <c r="AS5183">
        <v>2.5341119572651501E-2</v>
      </c>
      <c r="AT5183">
        <v>1</v>
      </c>
      <c r="AU5183">
        <v>0</v>
      </c>
      <c r="AV5183">
        <v>0</v>
      </c>
      <c r="AW5183">
        <v>32</v>
      </c>
      <c r="AX5183">
        <v>0.999999999999999</v>
      </c>
      <c r="AY5183" s="73">
        <v>44.391624399404797</v>
      </c>
      <c r="AZ5183">
        <v>30</v>
      </c>
      <c r="BA5183">
        <v>0.93499997241500699</v>
      </c>
      <c r="BB5183">
        <v>30</v>
      </c>
      <c r="BC5183">
        <v>0.95754555321725399</v>
      </c>
      <c r="BD5183">
        <v>1</v>
      </c>
      <c r="BE5183">
        <v>2.3816943484891301E-2</v>
      </c>
      <c r="BF5183">
        <v>37.322582358238897</v>
      </c>
      <c r="BG5183">
        <v>33.673962798568297</v>
      </c>
      <c r="BH5183">
        <v>44.391624399404797</v>
      </c>
      <c r="BI5183">
        <v>35.322907925608398</v>
      </c>
    </row>
    <row r="5184" spans="1:61" x14ac:dyDescent="0.25">
      <c r="A5184" s="10" t="str">
        <f>VLOOKUP(D5184,'Index-Relations'!E:F,2,FALSE)</f>
        <v>ESG</v>
      </c>
      <c r="B5184" t="s">
        <v>3450</v>
      </c>
      <c r="C5184" s="53" t="s">
        <v>3350</v>
      </c>
      <c r="D5184" s="59" t="s">
        <v>3121</v>
      </c>
      <c r="E5184" s="59" t="s">
        <v>8600</v>
      </c>
      <c r="F5184" t="s">
        <v>2472</v>
      </c>
      <c r="G5184" t="s">
        <v>2473</v>
      </c>
      <c r="H5184" t="s">
        <v>2474</v>
      </c>
      <c r="I5184" s="52">
        <v>45505</v>
      </c>
      <c r="J5184" t="s">
        <v>2457</v>
      </c>
      <c r="K5184">
        <v>32</v>
      </c>
      <c r="L5184" s="73">
        <v>37.109659307357099</v>
      </c>
      <c r="M5184">
        <v>30</v>
      </c>
      <c r="N5184">
        <v>0.92255600057513998</v>
      </c>
      <c r="O5184" s="73">
        <v>33.363018975329197</v>
      </c>
      <c r="P5184">
        <v>30</v>
      </c>
      <c r="Q5184">
        <v>0.92255600057513998</v>
      </c>
      <c r="R5184">
        <v>27</v>
      </c>
      <c r="S5184">
        <v>0.79608513978723405</v>
      </c>
      <c r="T5184">
        <v>47.726332836759703</v>
      </c>
      <c r="U5184">
        <v>0.83568460973873904</v>
      </c>
      <c r="V5184">
        <v>25</v>
      </c>
      <c r="W5184">
        <v>0.21346307581921201</v>
      </c>
      <c r="X5184">
        <v>5</v>
      </c>
      <c r="Y5184">
        <v>31</v>
      </c>
      <c r="Z5184">
        <v>0.961847021958529</v>
      </c>
      <c r="AA5184">
        <v>62.990289240503699</v>
      </c>
      <c r="AB5184">
        <v>20</v>
      </c>
      <c r="AC5184">
        <v>0.58524015564780596</v>
      </c>
      <c r="AD5184">
        <v>11</v>
      </c>
      <c r="AE5184">
        <v>0.37660686631072299</v>
      </c>
      <c r="AF5184">
        <v>1</v>
      </c>
      <c r="AG5184">
        <v>3.8152978041470699E-2</v>
      </c>
      <c r="AH5184">
        <v>1.6548846959466401E-2</v>
      </c>
      <c r="AI5184">
        <v>3</v>
      </c>
      <c r="AJ5184" s="73">
        <v>34.942418651374702</v>
      </c>
      <c r="AK5184">
        <v>30</v>
      </c>
      <c r="AL5184">
        <v>0.92255600057513998</v>
      </c>
      <c r="AM5184">
        <v>0</v>
      </c>
      <c r="AN5184">
        <v>0</v>
      </c>
      <c r="AO5184">
        <v>1.8747542763456301E-2</v>
      </c>
      <c r="AP5184">
        <v>1</v>
      </c>
      <c r="AQ5184">
        <v>32</v>
      </c>
      <c r="AR5184">
        <v>1</v>
      </c>
      <c r="AS5184">
        <v>2.3983763116239398E-2</v>
      </c>
      <c r="AT5184">
        <v>1</v>
      </c>
      <c r="AU5184">
        <v>0</v>
      </c>
      <c r="AV5184">
        <v>0</v>
      </c>
      <c r="AW5184">
        <v>32</v>
      </c>
      <c r="AX5184">
        <v>1</v>
      </c>
      <c r="AY5184" s="73">
        <v>44.511435245569899</v>
      </c>
      <c r="AZ5184">
        <v>30</v>
      </c>
      <c r="BA5184">
        <v>0.92255600057513998</v>
      </c>
      <c r="BB5184">
        <v>30</v>
      </c>
      <c r="BC5184">
        <v>0.95786505727919402</v>
      </c>
      <c r="BD5184">
        <v>1</v>
      </c>
      <c r="BE5184">
        <v>2.33873999573487E-2</v>
      </c>
      <c r="BF5184">
        <v>37.109659307357099</v>
      </c>
      <c r="BG5184">
        <v>33.363018975329197</v>
      </c>
      <c r="BH5184">
        <v>44.511435245569899</v>
      </c>
      <c r="BI5184">
        <v>34.942418651374702</v>
      </c>
    </row>
    <row r="5185" spans="1:61" x14ac:dyDescent="0.25">
      <c r="A5185" s="10" t="str">
        <f>VLOOKUP(D5185,'Index-Relations'!E:F,2,FALSE)</f>
        <v>ESG</v>
      </c>
      <c r="B5185" t="s">
        <v>3450</v>
      </c>
      <c r="C5185" s="53" t="s">
        <v>2765</v>
      </c>
      <c r="D5185" s="59" t="s">
        <v>3121</v>
      </c>
      <c r="E5185" s="59" t="s">
        <v>8601</v>
      </c>
      <c r="F5185" t="s">
        <v>2472</v>
      </c>
      <c r="G5185" t="s">
        <v>2473</v>
      </c>
      <c r="H5185" t="s">
        <v>2474</v>
      </c>
      <c r="I5185" s="52">
        <v>45474</v>
      </c>
      <c r="J5185" t="s">
        <v>2457</v>
      </c>
      <c r="K5185">
        <v>32</v>
      </c>
      <c r="L5185" s="73">
        <v>38.609438997847199</v>
      </c>
      <c r="M5185">
        <v>30</v>
      </c>
      <c r="N5185">
        <v>0.92582741951653902</v>
      </c>
      <c r="O5185" s="73">
        <v>34.917058789266797</v>
      </c>
      <c r="P5185">
        <v>30</v>
      </c>
      <c r="Q5185">
        <v>0.92582741951653902</v>
      </c>
      <c r="R5185">
        <v>27</v>
      </c>
      <c r="S5185">
        <v>0.82958951275735404</v>
      </c>
      <c r="T5185">
        <v>47.497282557984597</v>
      </c>
      <c r="U5185">
        <v>0.83785649248570404</v>
      </c>
      <c r="V5185">
        <v>25</v>
      </c>
      <c r="W5185">
        <v>0.232149675775735</v>
      </c>
      <c r="X5185">
        <v>5</v>
      </c>
      <c r="Y5185">
        <v>31</v>
      </c>
      <c r="Z5185">
        <v>0.962104591465058</v>
      </c>
      <c r="AA5185">
        <v>66.099566870581896</v>
      </c>
      <c r="AB5185">
        <v>20</v>
      </c>
      <c r="AC5185">
        <v>0.615551777271103</v>
      </c>
      <c r="AD5185">
        <v>11</v>
      </c>
      <c r="AE5185">
        <v>0.34655281419395401</v>
      </c>
      <c r="AF5185">
        <v>1</v>
      </c>
      <c r="AG5185">
        <v>3.7895408534941499E-2</v>
      </c>
      <c r="AH5185">
        <v>1.7965611705366001E-2</v>
      </c>
      <c r="AI5185">
        <v>3</v>
      </c>
      <c r="AJ5185" s="73">
        <v>36.408909417776897</v>
      </c>
      <c r="AK5185">
        <v>30</v>
      </c>
      <c r="AL5185">
        <v>0.92582741951653902</v>
      </c>
      <c r="AM5185">
        <v>0</v>
      </c>
      <c r="AN5185">
        <v>0</v>
      </c>
      <c r="AO5185">
        <v>2.0293587538835301E-2</v>
      </c>
      <c r="AP5185">
        <v>1</v>
      </c>
      <c r="AQ5185">
        <v>32</v>
      </c>
      <c r="AR5185">
        <v>0.999999999999999</v>
      </c>
      <c r="AS5185">
        <v>2.7730525144528801E-2</v>
      </c>
      <c r="AT5185">
        <v>1</v>
      </c>
      <c r="AU5185">
        <v>0</v>
      </c>
      <c r="AV5185">
        <v>0</v>
      </c>
      <c r="AW5185">
        <v>32</v>
      </c>
      <c r="AX5185">
        <v>1</v>
      </c>
      <c r="AY5185" s="73">
        <v>45.811403282241599</v>
      </c>
      <c r="AZ5185">
        <v>30</v>
      </c>
      <c r="BA5185">
        <v>0.92582741951653902</v>
      </c>
      <c r="BB5185">
        <v>30</v>
      </c>
      <c r="BC5185">
        <v>0.95414678403365705</v>
      </c>
      <c r="BD5185">
        <v>1</v>
      </c>
      <c r="BE5185">
        <v>2.55596284275076E-2</v>
      </c>
      <c r="BF5185">
        <v>38.609438997847199</v>
      </c>
      <c r="BG5185">
        <v>34.917058789266797</v>
      </c>
      <c r="BH5185">
        <v>45.811403282241599</v>
      </c>
      <c r="BI5185">
        <v>36.408909417776897</v>
      </c>
    </row>
    <row r="5186" spans="1:61" x14ac:dyDescent="0.25">
      <c r="A5186" s="10" t="str">
        <f>VLOOKUP(D5186,'Index-Relations'!E:F,2,FALSE)</f>
        <v>ESG</v>
      </c>
      <c r="B5186" t="s">
        <v>3450</v>
      </c>
      <c r="C5186" s="53" t="s">
        <v>2766</v>
      </c>
      <c r="D5186" s="59" t="s">
        <v>3121</v>
      </c>
      <c r="E5186" s="59" t="s">
        <v>8602</v>
      </c>
      <c r="F5186" t="s">
        <v>2472</v>
      </c>
      <c r="G5186" t="s">
        <v>2473</v>
      </c>
      <c r="H5186" t="s">
        <v>2474</v>
      </c>
      <c r="I5186" s="52">
        <v>45446</v>
      </c>
      <c r="J5186" t="s">
        <v>2457</v>
      </c>
      <c r="K5186">
        <v>32</v>
      </c>
      <c r="L5186" s="73">
        <v>38.778558856872202</v>
      </c>
      <c r="M5186">
        <v>30</v>
      </c>
      <c r="N5186">
        <v>0.92403676591730799</v>
      </c>
      <c r="O5186" s="73">
        <v>34.765008791344599</v>
      </c>
      <c r="P5186">
        <v>30</v>
      </c>
      <c r="Q5186">
        <v>0.92403676591730799</v>
      </c>
      <c r="R5186">
        <v>27</v>
      </c>
      <c r="S5186">
        <v>0.835427207184258</v>
      </c>
      <c r="T5186">
        <v>47.592064725153499</v>
      </c>
      <c r="U5186">
        <v>0.84312624868722297</v>
      </c>
      <c r="V5186">
        <v>25</v>
      </c>
      <c r="W5186">
        <v>0.24472717982223799</v>
      </c>
      <c r="X5186">
        <v>5</v>
      </c>
      <c r="Y5186">
        <v>31</v>
      </c>
      <c r="Z5186">
        <v>0.96298608144736597</v>
      </c>
      <c r="AA5186">
        <v>65.100371117929697</v>
      </c>
      <c r="AB5186">
        <v>20</v>
      </c>
      <c r="AC5186">
        <v>0.61388501771178805</v>
      </c>
      <c r="AD5186">
        <v>11</v>
      </c>
      <c r="AE5186">
        <v>0.34910106373557798</v>
      </c>
      <c r="AF5186">
        <v>1</v>
      </c>
      <c r="AG5186">
        <v>3.7013918552633099E-2</v>
      </c>
      <c r="AH5186">
        <v>1.90520322734757E-2</v>
      </c>
      <c r="AI5186">
        <v>3</v>
      </c>
      <c r="AJ5186" s="73">
        <v>36.386405133877503</v>
      </c>
      <c r="AK5186">
        <v>30</v>
      </c>
      <c r="AL5186">
        <v>0.92403676591730799</v>
      </c>
      <c r="AM5186">
        <v>0</v>
      </c>
      <c r="AN5186">
        <v>0</v>
      </c>
      <c r="AO5186">
        <v>2.1575754584779599E-2</v>
      </c>
      <c r="AP5186">
        <v>1</v>
      </c>
      <c r="AQ5186">
        <v>32</v>
      </c>
      <c r="AR5186">
        <v>1</v>
      </c>
      <c r="AS5186">
        <v>2.48367695845624E-2</v>
      </c>
      <c r="AT5186">
        <v>1</v>
      </c>
      <c r="AU5186">
        <v>0</v>
      </c>
      <c r="AV5186">
        <v>0</v>
      </c>
      <c r="AW5186">
        <v>32</v>
      </c>
      <c r="AX5186">
        <v>0.999999999999999</v>
      </c>
      <c r="AY5186" s="73">
        <v>46.565628479056798</v>
      </c>
      <c r="AZ5186">
        <v>30</v>
      </c>
      <c r="BA5186">
        <v>0.92403676591730799</v>
      </c>
      <c r="BB5186">
        <v>30</v>
      </c>
      <c r="BC5186">
        <v>0.95404578416206898</v>
      </c>
      <c r="BD5186">
        <v>1</v>
      </c>
      <c r="BE5186">
        <v>2.4378461253151001E-2</v>
      </c>
      <c r="BF5186">
        <v>38.778558856872202</v>
      </c>
      <c r="BG5186">
        <v>34.765008791344599</v>
      </c>
      <c r="BH5186">
        <v>46.565628479056798</v>
      </c>
      <c r="BI5186">
        <v>36.386405133877503</v>
      </c>
    </row>
    <row r="5187" spans="1:61" x14ac:dyDescent="0.25">
      <c r="A5187" s="10" t="str">
        <f>VLOOKUP(D5187,'Index-Relations'!E:F,2,FALSE)</f>
        <v>ESG</v>
      </c>
      <c r="B5187" t="s">
        <v>3450</v>
      </c>
      <c r="C5187" s="53" t="s">
        <v>2767</v>
      </c>
      <c r="D5187" s="59" t="s">
        <v>3121</v>
      </c>
      <c r="E5187" s="59" t="s">
        <v>8603</v>
      </c>
      <c r="F5187" t="s">
        <v>2472</v>
      </c>
      <c r="G5187" t="s">
        <v>2473</v>
      </c>
      <c r="H5187" t="s">
        <v>2474</v>
      </c>
      <c r="I5187" s="52">
        <v>45413</v>
      </c>
      <c r="J5187" t="s">
        <v>2457</v>
      </c>
      <c r="K5187">
        <v>36</v>
      </c>
      <c r="L5187" s="73">
        <v>43.554315297294302</v>
      </c>
      <c r="M5187">
        <v>35</v>
      </c>
      <c r="N5187">
        <v>0.96587244488860702</v>
      </c>
      <c r="O5187" s="73">
        <v>38.547374455747899</v>
      </c>
      <c r="P5187">
        <v>35</v>
      </c>
      <c r="Q5187">
        <v>0.96587244488860702</v>
      </c>
      <c r="R5187">
        <v>30</v>
      </c>
      <c r="S5187">
        <v>0.868842059014034</v>
      </c>
      <c r="T5187">
        <v>43.641164654948803</v>
      </c>
      <c r="U5187">
        <v>0.76334754725983001</v>
      </c>
      <c r="V5187">
        <v>30</v>
      </c>
      <c r="W5187">
        <v>6.2337842609418897E-3</v>
      </c>
      <c r="X5187">
        <v>4</v>
      </c>
      <c r="Y5187">
        <v>36</v>
      </c>
      <c r="Z5187">
        <v>0.999999999999999</v>
      </c>
      <c r="AA5187">
        <v>34.904171614665302</v>
      </c>
      <c r="AB5187">
        <v>23</v>
      </c>
      <c r="AC5187">
        <v>0.69330845059417501</v>
      </c>
      <c r="AD5187">
        <v>13</v>
      </c>
      <c r="AE5187">
        <v>0.30669154940582399</v>
      </c>
      <c r="AF5187">
        <v>0</v>
      </c>
      <c r="AG5187">
        <v>0</v>
      </c>
      <c r="AH5187">
        <v>1.43531754198031E-2</v>
      </c>
      <c r="AI5187">
        <v>3</v>
      </c>
      <c r="AJ5187" s="73">
        <v>42.664624445350299</v>
      </c>
      <c r="AK5187">
        <v>35</v>
      </c>
      <c r="AL5187">
        <v>0.96587244488860702</v>
      </c>
      <c r="AM5187">
        <v>0</v>
      </c>
      <c r="AN5187">
        <v>0</v>
      </c>
      <c r="AO5187">
        <v>2.0973715643582101E-2</v>
      </c>
      <c r="AP5187">
        <v>1</v>
      </c>
      <c r="AQ5187">
        <v>35</v>
      </c>
      <c r="AR5187">
        <v>0.98204192540540802</v>
      </c>
      <c r="AS5187">
        <v>2.2746289366049201E-2</v>
      </c>
      <c r="AT5187">
        <v>1</v>
      </c>
      <c r="AU5187">
        <v>0</v>
      </c>
      <c r="AV5187">
        <v>0</v>
      </c>
      <c r="AW5187">
        <v>35</v>
      </c>
      <c r="AX5187">
        <v>0.98204192540540802</v>
      </c>
      <c r="AY5187" s="73">
        <v>49.9799270674525</v>
      </c>
      <c r="AZ5187">
        <v>35</v>
      </c>
      <c r="BA5187">
        <v>0.96587244488860702</v>
      </c>
      <c r="BB5187">
        <v>33</v>
      </c>
      <c r="BC5187">
        <v>0.936830249546449</v>
      </c>
      <c r="BD5187">
        <v>1</v>
      </c>
      <c r="BE5187">
        <v>2.4237960215376299E-2</v>
      </c>
      <c r="BF5187">
        <v>43.554315297294302</v>
      </c>
      <c r="BG5187">
        <v>38.547374455747899</v>
      </c>
      <c r="BH5187">
        <v>49.9799270674525</v>
      </c>
      <c r="BI5187">
        <v>42.664624445350299</v>
      </c>
    </row>
    <row r="5188" spans="1:61" x14ac:dyDescent="0.25">
      <c r="A5188" s="10" t="str">
        <f>VLOOKUP(D5188,'Index-Relations'!E:F,2,FALSE)</f>
        <v>ESG</v>
      </c>
      <c r="B5188" t="s">
        <v>3450</v>
      </c>
      <c r="C5188" s="53" t="s">
        <v>2768</v>
      </c>
      <c r="D5188" s="59" t="s">
        <v>3121</v>
      </c>
      <c r="E5188" s="59" t="s">
        <v>8604</v>
      </c>
      <c r="F5188" t="s">
        <v>2472</v>
      </c>
      <c r="G5188" t="s">
        <v>2473</v>
      </c>
      <c r="H5188" t="s">
        <v>2474</v>
      </c>
      <c r="I5188" s="52">
        <v>45383</v>
      </c>
      <c r="J5188" t="s">
        <v>2457</v>
      </c>
      <c r="K5188">
        <v>36</v>
      </c>
      <c r="L5188">
        <v>42.660829593136398</v>
      </c>
      <c r="M5188">
        <v>34</v>
      </c>
      <c r="N5188">
        <v>0.94504398357006703</v>
      </c>
      <c r="O5188">
        <v>35.567760654945097</v>
      </c>
      <c r="P5188">
        <v>34</v>
      </c>
      <c r="Q5188">
        <v>0.94504398357006703</v>
      </c>
      <c r="R5188">
        <v>30</v>
      </c>
      <c r="S5188">
        <v>0.85288264864208996</v>
      </c>
      <c r="T5188">
        <v>44.069214875847202</v>
      </c>
      <c r="U5188">
        <v>0.77914696642482095</v>
      </c>
      <c r="V5188">
        <v>30</v>
      </c>
      <c r="W5188">
        <v>6.5760028994581703E-3</v>
      </c>
      <c r="X5188">
        <v>4</v>
      </c>
      <c r="Y5188">
        <v>36</v>
      </c>
      <c r="Z5188">
        <v>0.999999999999999</v>
      </c>
      <c r="AA5188">
        <v>31.842208720797899</v>
      </c>
      <c r="AB5188">
        <v>23</v>
      </c>
      <c r="AC5188">
        <v>0.66052563202007497</v>
      </c>
      <c r="AD5188">
        <v>13</v>
      </c>
      <c r="AE5188">
        <v>0.33947436797992397</v>
      </c>
      <c r="AF5188">
        <v>0</v>
      </c>
      <c r="AG5188">
        <v>0</v>
      </c>
      <c r="AH5188">
        <v>1.4393407312861499E-2</v>
      </c>
      <c r="AI5188">
        <v>3</v>
      </c>
      <c r="AJ5188">
        <v>41.344208788765201</v>
      </c>
      <c r="AK5188">
        <v>34</v>
      </c>
      <c r="AL5188">
        <v>0.94504398357006703</v>
      </c>
      <c r="AM5188">
        <v>0</v>
      </c>
      <c r="AN5188">
        <v>0</v>
      </c>
      <c r="AO5188">
        <v>2.0186139341926399E-2</v>
      </c>
      <c r="AP5188">
        <v>1</v>
      </c>
      <c r="AQ5188">
        <v>35</v>
      </c>
      <c r="AR5188">
        <v>0.98290450987086697</v>
      </c>
      <c r="AS5188">
        <v>2.28979687181801E-2</v>
      </c>
      <c r="AT5188">
        <v>1</v>
      </c>
      <c r="AU5188">
        <v>0</v>
      </c>
      <c r="AV5188">
        <v>0</v>
      </c>
      <c r="AW5188">
        <v>35</v>
      </c>
      <c r="AX5188">
        <v>0.98290450987086697</v>
      </c>
      <c r="AY5188">
        <v>50.673085373452402</v>
      </c>
      <c r="AZ5188">
        <v>34</v>
      </c>
      <c r="BA5188">
        <v>0.94504398357006703</v>
      </c>
      <c r="BB5188">
        <v>33</v>
      </c>
      <c r="BC5188">
        <v>0.94128424234096697</v>
      </c>
      <c r="BD5188">
        <v>1</v>
      </c>
      <c r="BE5188">
        <v>2.14341281879733E-2</v>
      </c>
      <c r="BF5188">
        <v>43.3647290678351</v>
      </c>
      <c r="BG5188">
        <v>38.434479966088901</v>
      </c>
      <c r="BH5188">
        <v>49.950576017780001</v>
      </c>
      <c r="BI5188">
        <v>42.186572807206403</v>
      </c>
    </row>
    <row r="5189" spans="1:61" x14ac:dyDescent="0.25">
      <c r="A5189" s="10" t="str">
        <f>VLOOKUP(D5189,'Index-Relations'!E:F,2,FALSE)</f>
        <v>ESG</v>
      </c>
      <c r="B5189" t="s">
        <v>3450</v>
      </c>
      <c r="C5189" s="53" t="s">
        <v>2769</v>
      </c>
      <c r="D5189" s="59" t="s">
        <v>3121</v>
      </c>
      <c r="E5189" s="59" t="s">
        <v>8605</v>
      </c>
      <c r="F5189" t="s">
        <v>2472</v>
      </c>
      <c r="G5189" t="s">
        <v>2473</v>
      </c>
      <c r="H5189" t="s">
        <v>2474</v>
      </c>
      <c r="I5189" s="52">
        <v>45352</v>
      </c>
      <c r="J5189" t="s">
        <v>2457</v>
      </c>
      <c r="K5189">
        <v>36</v>
      </c>
      <c r="L5189">
        <v>43.961897542253197</v>
      </c>
      <c r="M5189">
        <v>33</v>
      </c>
      <c r="N5189">
        <v>0.91544057531149403</v>
      </c>
      <c r="O5189">
        <v>36.530958335601703</v>
      </c>
      <c r="P5189">
        <v>33</v>
      </c>
      <c r="Q5189">
        <v>0.91544057531149403</v>
      </c>
      <c r="R5189">
        <v>30</v>
      </c>
      <c r="S5189">
        <v>0.84617757420593598</v>
      </c>
      <c r="T5189">
        <v>44.530302225830397</v>
      </c>
      <c r="U5189">
        <v>0.74445622765617603</v>
      </c>
      <c r="V5189">
        <v>30</v>
      </c>
      <c r="W5189">
        <v>0</v>
      </c>
      <c r="X5189">
        <v>3</v>
      </c>
      <c r="Y5189">
        <v>36</v>
      </c>
      <c r="Z5189">
        <v>0.999999999999999</v>
      </c>
      <c r="AA5189">
        <v>30.961338807324399</v>
      </c>
      <c r="AB5189">
        <v>23</v>
      </c>
      <c r="AC5189">
        <v>0.63890686909245098</v>
      </c>
      <c r="AD5189">
        <v>13</v>
      </c>
      <c r="AE5189">
        <v>0.36109313090754802</v>
      </c>
      <c r="AF5189">
        <v>0</v>
      </c>
      <c r="AG5189">
        <v>1.6652999999999999E-16</v>
      </c>
      <c r="AH5189">
        <v>6.6759296387056298E-3</v>
      </c>
      <c r="AI5189">
        <v>3</v>
      </c>
      <c r="AJ5189">
        <v>41.690369970551203</v>
      </c>
      <c r="AK5189">
        <v>33</v>
      </c>
      <c r="AL5189">
        <v>0.91544057531149403</v>
      </c>
      <c r="AM5189">
        <v>0</v>
      </c>
      <c r="AN5189">
        <v>0</v>
      </c>
      <c r="AO5189">
        <v>1.9671712644268799E-2</v>
      </c>
      <c r="AP5189">
        <v>1</v>
      </c>
      <c r="AQ5189">
        <v>35</v>
      </c>
      <c r="AR5189">
        <v>0.98110609841024299</v>
      </c>
      <c r="AS5189">
        <v>2.2447809239846302E-2</v>
      </c>
      <c r="AT5189">
        <v>1</v>
      </c>
      <c r="AU5189">
        <v>0</v>
      </c>
      <c r="AV5189">
        <v>0</v>
      </c>
      <c r="AW5189">
        <v>35</v>
      </c>
      <c r="AX5189">
        <v>0.98110609841024299</v>
      </c>
      <c r="AY5189">
        <v>53.243780877276201</v>
      </c>
      <c r="AZ5189">
        <v>33</v>
      </c>
      <c r="BA5189">
        <v>0.91544057531149403</v>
      </c>
      <c r="BB5189">
        <v>33</v>
      </c>
      <c r="BC5189">
        <v>0.94109510382916095</v>
      </c>
      <c r="BD5189">
        <v>1</v>
      </c>
      <c r="BE5189">
        <v>2.03392819368137E-2</v>
      </c>
      <c r="BF5189">
        <v>44.430884526696097</v>
      </c>
      <c r="BG5189">
        <v>39.083755995218397</v>
      </c>
      <c r="BH5189">
        <v>51.967160506066698</v>
      </c>
      <c r="BI5189">
        <v>42.714475748059499</v>
      </c>
    </row>
    <row r="5190" spans="1:61" x14ac:dyDescent="0.25">
      <c r="A5190" s="10" t="str">
        <f>VLOOKUP(D5190,'Index-Relations'!E:F,2,FALSE)</f>
        <v>ESG</v>
      </c>
      <c r="B5190" t="s">
        <v>3450</v>
      </c>
      <c r="C5190" s="53" t="s">
        <v>2770</v>
      </c>
      <c r="D5190" s="59" t="s">
        <v>3121</v>
      </c>
      <c r="E5190" s="59" t="s">
        <v>8606</v>
      </c>
      <c r="F5190" t="s">
        <v>2472</v>
      </c>
      <c r="G5190" t="s">
        <v>2473</v>
      </c>
      <c r="H5190" t="s">
        <v>2474</v>
      </c>
      <c r="I5190" s="52">
        <v>45323</v>
      </c>
      <c r="J5190" t="s">
        <v>2457</v>
      </c>
      <c r="K5190">
        <v>36</v>
      </c>
      <c r="L5190">
        <v>46.650951368011803</v>
      </c>
      <c r="M5190">
        <v>30</v>
      </c>
      <c r="N5190">
        <v>0.83455225972727998</v>
      </c>
      <c r="O5190">
        <v>39.738964916975299</v>
      </c>
      <c r="P5190">
        <v>30</v>
      </c>
      <c r="Q5190">
        <v>0.83455225972727998</v>
      </c>
      <c r="R5190">
        <v>30</v>
      </c>
      <c r="S5190">
        <v>0.84507665374367702</v>
      </c>
      <c r="T5190">
        <v>44.966162692649803</v>
      </c>
      <c r="U5190">
        <v>0.737248953567057</v>
      </c>
      <c r="V5190">
        <v>29</v>
      </c>
      <c r="W5190">
        <v>0</v>
      </c>
      <c r="X5190">
        <v>3</v>
      </c>
      <c r="Y5190">
        <v>35</v>
      </c>
      <c r="Z5190">
        <v>0.98052839705532302</v>
      </c>
      <c r="AA5190">
        <v>35.312274318053902</v>
      </c>
      <c r="AB5190">
        <v>23</v>
      </c>
      <c r="AC5190">
        <v>0.63721339803207899</v>
      </c>
      <c r="AD5190">
        <v>12</v>
      </c>
      <c r="AE5190">
        <v>0.34331499902324297</v>
      </c>
      <c r="AF5190">
        <v>1</v>
      </c>
      <c r="AG5190">
        <v>1.9471602944677001E-2</v>
      </c>
      <c r="AH5190">
        <v>3.58630394597141E-3</v>
      </c>
      <c r="AI5190">
        <v>3</v>
      </c>
      <c r="AJ5190">
        <v>43.280582294269898</v>
      </c>
      <c r="AK5190">
        <v>30</v>
      </c>
      <c r="AL5190">
        <v>0.83455225972727998</v>
      </c>
      <c r="AM5190">
        <v>0</v>
      </c>
      <c r="AN5190">
        <v>0</v>
      </c>
      <c r="AO5190">
        <v>2.1548070476810999E-2</v>
      </c>
      <c r="AP5190">
        <v>1</v>
      </c>
      <c r="AQ5190">
        <v>35</v>
      </c>
      <c r="AR5190">
        <v>0.98124239215813802</v>
      </c>
      <c r="AS5190">
        <v>2.4079927713353499E-2</v>
      </c>
      <c r="AT5190">
        <v>1</v>
      </c>
      <c r="AU5190">
        <v>0</v>
      </c>
      <c r="AV5190">
        <v>0</v>
      </c>
      <c r="AW5190">
        <v>35</v>
      </c>
      <c r="AX5190">
        <v>0.98124239215813802</v>
      </c>
      <c r="AY5190">
        <v>56.019445937660898</v>
      </c>
      <c r="AZ5190">
        <v>30</v>
      </c>
      <c r="BA5190">
        <v>0.83455225972727998</v>
      </c>
      <c r="BB5190">
        <v>33</v>
      </c>
      <c r="BC5190">
        <v>0.93822971735084004</v>
      </c>
      <c r="BD5190">
        <v>1</v>
      </c>
      <c r="BE5190">
        <v>2.1464604330487001E-2</v>
      </c>
      <c r="BF5190">
        <v>46.516819694493201</v>
      </c>
      <c r="BG5190">
        <v>41.714239942864701</v>
      </c>
      <c r="BH5190">
        <v>54.031896122452302</v>
      </c>
      <c r="BI5190">
        <v>44.1829410131743</v>
      </c>
    </row>
    <row r="5191" spans="1:61" x14ac:dyDescent="0.25">
      <c r="A5191" s="10" t="str">
        <f>VLOOKUP(D5191,'Index-Relations'!E:F,2,FALSE)</f>
        <v>ESG</v>
      </c>
      <c r="B5191" t="s">
        <v>3450</v>
      </c>
      <c r="C5191" s="53" t="s">
        <v>2760</v>
      </c>
      <c r="D5191" s="59" t="s">
        <v>3122</v>
      </c>
      <c r="E5191" s="59" t="s">
        <v>8607</v>
      </c>
      <c r="F5191" t="s">
        <v>1921</v>
      </c>
      <c r="G5191" t="s">
        <v>1920</v>
      </c>
      <c r="H5191" t="s">
        <v>1922</v>
      </c>
      <c r="I5191" s="52">
        <v>45659</v>
      </c>
      <c r="J5191" t="s">
        <v>2457</v>
      </c>
      <c r="K5191">
        <v>19</v>
      </c>
      <c r="L5191" s="73">
        <v>52.156884275728999</v>
      </c>
      <c r="M5191">
        <v>18</v>
      </c>
      <c r="N5191">
        <v>0.98640507528113597</v>
      </c>
      <c r="O5191" s="73">
        <v>50.131387039364</v>
      </c>
      <c r="P5191">
        <v>18</v>
      </c>
      <c r="Q5191">
        <v>0.98640507528113597</v>
      </c>
      <c r="R5191">
        <v>18</v>
      </c>
      <c r="S5191">
        <v>0.98640507528113597</v>
      </c>
      <c r="T5191">
        <v>51.855734931981502</v>
      </c>
      <c r="U5191">
        <v>0.98696862707848199</v>
      </c>
      <c r="V5191">
        <v>18</v>
      </c>
      <c r="W5191">
        <v>0.316144800269546</v>
      </c>
      <c r="X5191">
        <v>9</v>
      </c>
      <c r="Y5191">
        <v>18</v>
      </c>
      <c r="Z5191">
        <v>0.98640507528113597</v>
      </c>
      <c r="AA5191">
        <v>126.528989118271</v>
      </c>
      <c r="AB5191">
        <v>11</v>
      </c>
      <c r="AC5191">
        <v>0.66548189487585596</v>
      </c>
      <c r="AD5191">
        <v>7</v>
      </c>
      <c r="AE5191">
        <v>0.32092318040528001</v>
      </c>
      <c r="AF5191">
        <v>1</v>
      </c>
      <c r="AG5191">
        <v>1.3594924718863401E-2</v>
      </c>
      <c r="AH5191">
        <v>0</v>
      </c>
      <c r="AI5191">
        <v>0</v>
      </c>
      <c r="AJ5191" s="73">
        <v>47.331811178285903</v>
      </c>
      <c r="AK5191">
        <v>18</v>
      </c>
      <c r="AL5191">
        <v>0.98640507528113597</v>
      </c>
      <c r="AM5191">
        <v>0</v>
      </c>
      <c r="AN5191">
        <v>0</v>
      </c>
      <c r="AO5191">
        <v>0</v>
      </c>
      <c r="AP5191">
        <v>0</v>
      </c>
      <c r="AQ5191">
        <v>18</v>
      </c>
      <c r="AR5191">
        <v>0.98640507528113597</v>
      </c>
      <c r="AS5191">
        <v>0</v>
      </c>
      <c r="AT5191">
        <v>0</v>
      </c>
      <c r="AU5191">
        <v>0</v>
      </c>
      <c r="AV5191">
        <v>0</v>
      </c>
      <c r="AW5191">
        <v>19</v>
      </c>
      <c r="AX5191">
        <v>1</v>
      </c>
      <c r="AY5191" s="73">
        <v>60.461932680543903</v>
      </c>
      <c r="AZ5191">
        <v>18</v>
      </c>
      <c r="BA5191">
        <v>0.98640507528113597</v>
      </c>
      <c r="BB5191">
        <v>18</v>
      </c>
      <c r="BC5191">
        <v>0.98640507528113597</v>
      </c>
      <c r="BD5191">
        <v>0</v>
      </c>
      <c r="BE5191">
        <v>0</v>
      </c>
      <c r="BF5191">
        <v>52.156884275728999</v>
      </c>
      <c r="BG5191">
        <v>50.131387039364</v>
      </c>
      <c r="BH5191">
        <v>60.461932680543903</v>
      </c>
      <c r="BI5191">
        <v>47.331811178285903</v>
      </c>
    </row>
    <row r="5192" spans="1:61" x14ac:dyDescent="0.25">
      <c r="A5192" s="10" t="str">
        <f>VLOOKUP(D5192,'Index-Relations'!E:F,2,FALSE)</f>
        <v>ESG</v>
      </c>
      <c r="B5192" t="s">
        <v>3450</v>
      </c>
      <c r="C5192" s="53" t="s">
        <v>2761</v>
      </c>
      <c r="D5192" s="59" t="s">
        <v>3122</v>
      </c>
      <c r="E5192" s="59" t="s">
        <v>8608</v>
      </c>
      <c r="F5192" t="s">
        <v>1921</v>
      </c>
      <c r="G5192" t="s">
        <v>1920</v>
      </c>
      <c r="H5192" t="s">
        <v>1922</v>
      </c>
      <c r="I5192" s="52">
        <v>45628</v>
      </c>
      <c r="J5192" t="s">
        <v>2457</v>
      </c>
      <c r="K5192">
        <v>19</v>
      </c>
      <c r="L5192" s="73">
        <v>51.458743833897998</v>
      </c>
      <c r="M5192">
        <v>18</v>
      </c>
      <c r="N5192">
        <v>0.98575252284652404</v>
      </c>
      <c r="O5192" s="73">
        <v>49.393705142397998</v>
      </c>
      <c r="P5192">
        <v>18</v>
      </c>
      <c r="Q5192">
        <v>0.98575252284652404</v>
      </c>
      <c r="R5192">
        <v>18</v>
      </c>
      <c r="S5192">
        <v>0.98575252284652404</v>
      </c>
      <c r="T5192">
        <v>51.832161628606599</v>
      </c>
      <c r="U5192">
        <v>0.98570927256452701</v>
      </c>
      <c r="V5192">
        <v>18</v>
      </c>
      <c r="W5192">
        <v>0.32038166670275398</v>
      </c>
      <c r="X5192">
        <v>9</v>
      </c>
      <c r="Y5192">
        <v>18</v>
      </c>
      <c r="Z5192">
        <v>0.98575252284652404</v>
      </c>
      <c r="AA5192">
        <v>104.104781182708</v>
      </c>
      <c r="AB5192">
        <v>11</v>
      </c>
      <c r="AC5192">
        <v>0.65654512857788505</v>
      </c>
      <c r="AD5192">
        <v>7</v>
      </c>
      <c r="AE5192">
        <v>0.32920739426863799</v>
      </c>
      <c r="AF5192">
        <v>1</v>
      </c>
      <c r="AG5192">
        <v>1.42474771534759E-2</v>
      </c>
      <c r="AH5192">
        <v>0</v>
      </c>
      <c r="AI5192">
        <v>0</v>
      </c>
      <c r="AJ5192" s="73">
        <v>46.648835543063903</v>
      </c>
      <c r="AK5192">
        <v>18</v>
      </c>
      <c r="AL5192">
        <v>0.98575252284652404</v>
      </c>
      <c r="AM5192">
        <v>0</v>
      </c>
      <c r="AN5192">
        <v>0</v>
      </c>
      <c r="AO5192">
        <v>0</v>
      </c>
      <c r="AP5192">
        <v>0</v>
      </c>
      <c r="AQ5192">
        <v>18</v>
      </c>
      <c r="AR5192">
        <v>0.98575252284652404</v>
      </c>
      <c r="AS5192">
        <v>0</v>
      </c>
      <c r="AT5192">
        <v>0</v>
      </c>
      <c r="AU5192">
        <v>0</v>
      </c>
      <c r="AV5192">
        <v>0</v>
      </c>
      <c r="AW5192">
        <v>19</v>
      </c>
      <c r="AX5192">
        <v>1</v>
      </c>
      <c r="AY5192" s="73">
        <v>60.053203142531999</v>
      </c>
      <c r="AZ5192">
        <v>18</v>
      </c>
      <c r="BA5192">
        <v>0.98575252284652404</v>
      </c>
      <c r="BB5192">
        <v>18</v>
      </c>
      <c r="BC5192">
        <v>0.98575252284652404</v>
      </c>
      <c r="BD5192">
        <v>0</v>
      </c>
      <c r="BE5192">
        <v>0</v>
      </c>
      <c r="BF5192">
        <v>51.458743833897998</v>
      </c>
      <c r="BG5192">
        <v>49.393705142397998</v>
      </c>
      <c r="BH5192">
        <v>60.053203142531999</v>
      </c>
      <c r="BI5192">
        <v>46.648835543063903</v>
      </c>
    </row>
    <row r="5193" spans="1:61" x14ac:dyDescent="0.25">
      <c r="A5193" s="10" t="str">
        <f>VLOOKUP(D5193,'Index-Relations'!E:F,2,FALSE)</f>
        <v>ESG</v>
      </c>
      <c r="B5193" t="s">
        <v>3450</v>
      </c>
      <c r="C5193" s="53" t="s">
        <v>2762</v>
      </c>
      <c r="D5193" s="59" t="s">
        <v>3122</v>
      </c>
      <c r="E5193" s="59" t="s">
        <v>8609</v>
      </c>
      <c r="F5193" t="s">
        <v>1921</v>
      </c>
      <c r="G5193" t="s">
        <v>1920</v>
      </c>
      <c r="H5193" t="s">
        <v>1922</v>
      </c>
      <c r="I5193" s="52">
        <v>45597</v>
      </c>
      <c r="J5193" t="s">
        <v>2457</v>
      </c>
      <c r="K5193">
        <v>18</v>
      </c>
      <c r="L5193" s="73">
        <v>51.494414755001998</v>
      </c>
      <c r="M5193">
        <v>18</v>
      </c>
      <c r="N5193">
        <v>1</v>
      </c>
      <c r="O5193" s="73">
        <v>49.826385056008903</v>
      </c>
      <c r="P5193">
        <v>18</v>
      </c>
      <c r="Q5193">
        <v>1</v>
      </c>
      <c r="R5193">
        <v>18</v>
      </c>
      <c r="S5193">
        <v>1</v>
      </c>
      <c r="T5193">
        <v>51.457882719306298</v>
      </c>
      <c r="U5193">
        <v>0.98307201073272898</v>
      </c>
      <c r="V5193">
        <v>18</v>
      </c>
      <c r="W5193">
        <v>0.31758132938729899</v>
      </c>
      <c r="X5193">
        <v>9</v>
      </c>
      <c r="Y5193">
        <v>18</v>
      </c>
      <c r="Z5193">
        <v>1</v>
      </c>
      <c r="AA5193">
        <v>97.6946836323105</v>
      </c>
      <c r="AB5193">
        <v>11</v>
      </c>
      <c r="AC5193">
        <v>0.68252084091093901</v>
      </c>
      <c r="AD5193">
        <v>7</v>
      </c>
      <c r="AE5193">
        <v>0.31747915908905999</v>
      </c>
      <c r="AF5193">
        <v>0</v>
      </c>
      <c r="AG5193">
        <v>0</v>
      </c>
      <c r="AH5193">
        <v>0</v>
      </c>
      <c r="AI5193">
        <v>0</v>
      </c>
      <c r="AJ5193" s="73">
        <v>46.459155911670997</v>
      </c>
      <c r="AK5193">
        <v>18</v>
      </c>
      <c r="AL5193">
        <v>1</v>
      </c>
      <c r="AM5193">
        <v>0</v>
      </c>
      <c r="AN5193">
        <v>0</v>
      </c>
      <c r="AO5193">
        <v>0</v>
      </c>
      <c r="AP5193">
        <v>0</v>
      </c>
      <c r="AQ5193">
        <v>18</v>
      </c>
      <c r="AR5193">
        <v>1</v>
      </c>
      <c r="AS5193">
        <v>0</v>
      </c>
      <c r="AT5193">
        <v>0</v>
      </c>
      <c r="AU5193">
        <v>0</v>
      </c>
      <c r="AV5193">
        <v>0</v>
      </c>
      <c r="AW5193">
        <v>18</v>
      </c>
      <c r="AX5193">
        <v>1</v>
      </c>
      <c r="AY5193" s="73">
        <v>59.896646354784998</v>
      </c>
      <c r="AZ5193">
        <v>18</v>
      </c>
      <c r="BA5193">
        <v>1</v>
      </c>
      <c r="BB5193">
        <v>18</v>
      </c>
      <c r="BC5193">
        <v>1</v>
      </c>
      <c r="BD5193">
        <v>0</v>
      </c>
      <c r="BE5193">
        <v>0</v>
      </c>
      <c r="BF5193">
        <v>51.494414755001998</v>
      </c>
      <c r="BG5193">
        <v>49.826385056008903</v>
      </c>
      <c r="BH5193">
        <v>59.896646354784998</v>
      </c>
      <c r="BI5193">
        <v>46.459155911670997</v>
      </c>
    </row>
    <row r="5194" spans="1:61" x14ac:dyDescent="0.25">
      <c r="A5194" s="10" t="str">
        <f>VLOOKUP(D5194,'Index-Relations'!E:F,2,FALSE)</f>
        <v>ESG</v>
      </c>
      <c r="B5194" t="s">
        <v>3450</v>
      </c>
      <c r="C5194" s="53" t="s">
        <v>2763</v>
      </c>
      <c r="D5194" s="59" t="s">
        <v>3122</v>
      </c>
      <c r="E5194" s="59" t="s">
        <v>8610</v>
      </c>
      <c r="F5194" t="s">
        <v>1921</v>
      </c>
      <c r="G5194" t="s">
        <v>1920</v>
      </c>
      <c r="H5194" t="s">
        <v>1922</v>
      </c>
      <c r="I5194" s="52">
        <v>45566</v>
      </c>
      <c r="J5194" t="s">
        <v>2457</v>
      </c>
      <c r="K5194">
        <v>18</v>
      </c>
      <c r="L5194" s="73">
        <v>51.240559458062997</v>
      </c>
      <c r="M5194">
        <v>18</v>
      </c>
      <c r="N5194">
        <v>1</v>
      </c>
      <c r="O5194" s="73">
        <v>49.396315483296</v>
      </c>
      <c r="P5194">
        <v>18</v>
      </c>
      <c r="Q5194">
        <v>1</v>
      </c>
      <c r="R5194">
        <v>18</v>
      </c>
      <c r="S5194">
        <v>0.999999999999999</v>
      </c>
      <c r="T5194">
        <v>51.567450423997499</v>
      </c>
      <c r="U5194">
        <v>0.98531154621651496</v>
      </c>
      <c r="V5194">
        <v>18</v>
      </c>
      <c r="W5194">
        <v>0.308286029034463</v>
      </c>
      <c r="X5194">
        <v>9</v>
      </c>
      <c r="Y5194">
        <v>18</v>
      </c>
      <c r="Z5194">
        <v>1</v>
      </c>
      <c r="AA5194">
        <v>111.455175666381</v>
      </c>
      <c r="AB5194">
        <v>12</v>
      </c>
      <c r="AC5194">
        <v>0.724170399117539</v>
      </c>
      <c r="AD5194">
        <v>6</v>
      </c>
      <c r="AE5194">
        <v>0.275829600882461</v>
      </c>
      <c r="AF5194">
        <v>0</v>
      </c>
      <c r="AG5194">
        <v>0</v>
      </c>
      <c r="AH5194">
        <v>0</v>
      </c>
      <c r="AI5194">
        <v>0</v>
      </c>
      <c r="AJ5194" s="73">
        <v>46.477714426400901</v>
      </c>
      <c r="AK5194">
        <v>18</v>
      </c>
      <c r="AL5194">
        <v>1</v>
      </c>
      <c r="AM5194">
        <v>0</v>
      </c>
      <c r="AN5194">
        <v>0</v>
      </c>
      <c r="AO5194">
        <v>0</v>
      </c>
      <c r="AP5194">
        <v>0</v>
      </c>
      <c r="AQ5194">
        <v>18</v>
      </c>
      <c r="AR5194">
        <v>1</v>
      </c>
      <c r="AS5194">
        <v>0</v>
      </c>
      <c r="AT5194">
        <v>0</v>
      </c>
      <c r="AU5194">
        <v>0</v>
      </c>
      <c r="AV5194">
        <v>0</v>
      </c>
      <c r="AW5194">
        <v>18</v>
      </c>
      <c r="AX5194">
        <v>1</v>
      </c>
      <c r="AY5194" s="73">
        <v>59.641552111036901</v>
      </c>
      <c r="AZ5194">
        <v>18</v>
      </c>
      <c r="BA5194">
        <v>1</v>
      </c>
      <c r="BB5194">
        <v>18</v>
      </c>
      <c r="BC5194">
        <v>1</v>
      </c>
      <c r="BD5194">
        <v>0</v>
      </c>
      <c r="BE5194">
        <v>0</v>
      </c>
      <c r="BF5194">
        <v>51.240559458062997</v>
      </c>
      <c r="BG5194">
        <v>49.396315483296</v>
      </c>
      <c r="BH5194">
        <v>59.641552111036901</v>
      </c>
      <c r="BI5194">
        <v>46.477714426400901</v>
      </c>
    </row>
    <row r="5195" spans="1:61" x14ac:dyDescent="0.25">
      <c r="A5195" s="10" t="str">
        <f>VLOOKUP(D5195,'Index-Relations'!E:F,2,FALSE)</f>
        <v>ESG</v>
      </c>
      <c r="B5195" t="s">
        <v>3450</v>
      </c>
      <c r="C5195" s="53" t="s">
        <v>2764</v>
      </c>
      <c r="D5195" s="59" t="s">
        <v>3122</v>
      </c>
      <c r="E5195" s="59" t="s">
        <v>8611</v>
      </c>
      <c r="F5195" t="s">
        <v>1921</v>
      </c>
      <c r="G5195" t="s">
        <v>1920</v>
      </c>
      <c r="H5195" t="s">
        <v>1922</v>
      </c>
      <c r="I5195" s="52">
        <v>45538</v>
      </c>
      <c r="J5195" t="s">
        <v>2457</v>
      </c>
      <c r="K5195">
        <v>18</v>
      </c>
      <c r="L5195" s="73">
        <v>51.360281435299903</v>
      </c>
      <c r="M5195">
        <v>18</v>
      </c>
      <c r="N5195">
        <v>1</v>
      </c>
      <c r="O5195" s="73">
        <v>49.444718362271999</v>
      </c>
      <c r="P5195">
        <v>18</v>
      </c>
      <c r="Q5195">
        <v>1</v>
      </c>
      <c r="R5195">
        <v>18</v>
      </c>
      <c r="S5195">
        <v>1</v>
      </c>
      <c r="T5195">
        <v>51.785392935833897</v>
      </c>
      <c r="U5195">
        <v>1.06157773691038</v>
      </c>
      <c r="V5195">
        <v>18</v>
      </c>
      <c r="W5195">
        <v>0.30268531604868498</v>
      </c>
      <c r="X5195">
        <v>9</v>
      </c>
      <c r="Y5195">
        <v>18</v>
      </c>
      <c r="Z5195">
        <v>1</v>
      </c>
      <c r="AA5195">
        <v>113.086103490676</v>
      </c>
      <c r="AB5195">
        <v>14</v>
      </c>
      <c r="AC5195">
        <v>0.82621079101391703</v>
      </c>
      <c r="AD5195">
        <v>5</v>
      </c>
      <c r="AE5195">
        <v>0.235897208712773</v>
      </c>
      <c r="AF5195">
        <v>-1</v>
      </c>
      <c r="AG5195">
        <v>0</v>
      </c>
      <c r="AH5195">
        <v>0</v>
      </c>
      <c r="AI5195">
        <v>0</v>
      </c>
      <c r="AJ5195" s="73">
        <v>46.5493212830579</v>
      </c>
      <c r="AK5195">
        <v>18</v>
      </c>
      <c r="AL5195">
        <v>1</v>
      </c>
      <c r="AM5195">
        <v>0</v>
      </c>
      <c r="AN5195">
        <v>0</v>
      </c>
      <c r="AO5195">
        <v>0</v>
      </c>
      <c r="AP5195">
        <v>0</v>
      </c>
      <c r="AQ5195">
        <v>18</v>
      </c>
      <c r="AR5195">
        <v>1</v>
      </c>
      <c r="AS5195">
        <v>0</v>
      </c>
      <c r="AT5195">
        <v>0</v>
      </c>
      <c r="AU5195">
        <v>0</v>
      </c>
      <c r="AV5195">
        <v>0</v>
      </c>
      <c r="AW5195">
        <v>18</v>
      </c>
      <c r="AX5195">
        <v>0.999999999999999</v>
      </c>
      <c r="AY5195" s="73">
        <v>59.993044734396001</v>
      </c>
      <c r="AZ5195">
        <v>18</v>
      </c>
      <c r="BA5195">
        <v>1</v>
      </c>
      <c r="BB5195">
        <v>18</v>
      </c>
      <c r="BC5195">
        <v>1</v>
      </c>
      <c r="BD5195">
        <v>0</v>
      </c>
      <c r="BE5195">
        <v>0</v>
      </c>
      <c r="BF5195">
        <v>51.360281435299903</v>
      </c>
      <c r="BG5195">
        <v>49.444718362271999</v>
      </c>
      <c r="BH5195">
        <v>59.993044734396001</v>
      </c>
      <c r="BI5195">
        <v>46.5493212830579</v>
      </c>
    </row>
    <row r="5196" spans="1:61" x14ac:dyDescent="0.25">
      <c r="A5196" s="10" t="str">
        <f>VLOOKUP(D5196,'Index-Relations'!E:F,2,FALSE)</f>
        <v>ESG</v>
      </c>
      <c r="B5196" t="s">
        <v>3450</v>
      </c>
      <c r="C5196" s="53" t="s">
        <v>3350</v>
      </c>
      <c r="D5196" s="59" t="s">
        <v>3122</v>
      </c>
      <c r="E5196" s="59" t="s">
        <v>8612</v>
      </c>
      <c r="F5196" t="s">
        <v>1921</v>
      </c>
      <c r="G5196" t="s">
        <v>1920</v>
      </c>
      <c r="H5196" t="s">
        <v>1922</v>
      </c>
      <c r="I5196" s="52">
        <v>45505</v>
      </c>
      <c r="J5196" t="s">
        <v>2457</v>
      </c>
      <c r="K5196">
        <v>18</v>
      </c>
      <c r="L5196" s="73">
        <v>50.541351829922</v>
      </c>
      <c r="M5196">
        <v>18</v>
      </c>
      <c r="N5196">
        <v>1</v>
      </c>
      <c r="O5196" s="73">
        <v>48.542969390090903</v>
      </c>
      <c r="P5196">
        <v>18</v>
      </c>
      <c r="Q5196">
        <v>1</v>
      </c>
      <c r="R5196">
        <v>18</v>
      </c>
      <c r="S5196">
        <v>0.999999999999999</v>
      </c>
      <c r="T5196">
        <v>52.046567046979497</v>
      </c>
      <c r="U5196">
        <v>0.98803381430580395</v>
      </c>
      <c r="V5196">
        <v>18</v>
      </c>
      <c r="W5196">
        <v>0.33950522649811499</v>
      </c>
      <c r="X5196">
        <v>9</v>
      </c>
      <c r="Y5196">
        <v>18</v>
      </c>
      <c r="Z5196">
        <v>0.999999999999999</v>
      </c>
      <c r="AA5196">
        <v>124.93532472571</v>
      </c>
      <c r="AB5196">
        <v>13</v>
      </c>
      <c r="AC5196">
        <v>0.74713395269715099</v>
      </c>
      <c r="AD5196">
        <v>5</v>
      </c>
      <c r="AE5196">
        <v>0.25286604730284701</v>
      </c>
      <c r="AF5196">
        <v>0</v>
      </c>
      <c r="AG5196">
        <v>2.2204E-16</v>
      </c>
      <c r="AH5196">
        <v>0</v>
      </c>
      <c r="AI5196">
        <v>0</v>
      </c>
      <c r="AJ5196" s="73">
        <v>45.6964299862479</v>
      </c>
      <c r="AK5196">
        <v>18</v>
      </c>
      <c r="AL5196">
        <v>1</v>
      </c>
      <c r="AM5196">
        <v>0</v>
      </c>
      <c r="AN5196">
        <v>0</v>
      </c>
      <c r="AO5196">
        <v>0</v>
      </c>
      <c r="AP5196">
        <v>0</v>
      </c>
      <c r="AQ5196">
        <v>18</v>
      </c>
      <c r="AR5196">
        <v>1</v>
      </c>
      <c r="AS5196">
        <v>3.2177420974457999E-2</v>
      </c>
      <c r="AT5196">
        <v>1</v>
      </c>
      <c r="AU5196">
        <v>0</v>
      </c>
      <c r="AV5196">
        <v>0</v>
      </c>
      <c r="AW5196">
        <v>18</v>
      </c>
      <c r="AX5196">
        <v>0.999999999999999</v>
      </c>
      <c r="AY5196" s="73">
        <v>59.479027991564998</v>
      </c>
      <c r="AZ5196">
        <v>18</v>
      </c>
      <c r="BA5196">
        <v>1</v>
      </c>
      <c r="BB5196">
        <v>18</v>
      </c>
      <c r="BC5196">
        <v>1</v>
      </c>
      <c r="BD5196">
        <v>0</v>
      </c>
      <c r="BE5196">
        <v>0</v>
      </c>
      <c r="BF5196">
        <v>50.541351829922</v>
      </c>
      <c r="BG5196">
        <v>48.542969390090903</v>
      </c>
      <c r="BH5196">
        <v>59.479027991564998</v>
      </c>
      <c r="BI5196">
        <v>45.6964299862479</v>
      </c>
    </row>
    <row r="5197" spans="1:61" x14ac:dyDescent="0.25">
      <c r="A5197" s="10" t="str">
        <f>VLOOKUP(D5197,'Index-Relations'!E:F,2,FALSE)</f>
        <v>ESG</v>
      </c>
      <c r="B5197" t="s">
        <v>3450</v>
      </c>
      <c r="C5197" s="53" t="s">
        <v>2765</v>
      </c>
      <c r="D5197" s="59" t="s">
        <v>3122</v>
      </c>
      <c r="E5197" s="59" t="s">
        <v>8613</v>
      </c>
      <c r="F5197" t="s">
        <v>1921</v>
      </c>
      <c r="G5197" t="s">
        <v>1920</v>
      </c>
      <c r="H5197" t="s">
        <v>1922</v>
      </c>
      <c r="I5197" s="52">
        <v>45474</v>
      </c>
      <c r="J5197" t="s">
        <v>2457</v>
      </c>
      <c r="K5197">
        <v>18</v>
      </c>
      <c r="L5197" s="73">
        <v>50.833504530619997</v>
      </c>
      <c r="M5197">
        <v>18</v>
      </c>
      <c r="N5197">
        <v>1</v>
      </c>
      <c r="O5197" s="73">
        <v>48.636882355878903</v>
      </c>
      <c r="P5197">
        <v>18</v>
      </c>
      <c r="Q5197">
        <v>1</v>
      </c>
      <c r="R5197">
        <v>18</v>
      </c>
      <c r="S5197">
        <v>1</v>
      </c>
      <c r="T5197">
        <v>51.987434944030397</v>
      </c>
      <c r="U5197">
        <v>0.98771246038010596</v>
      </c>
      <c r="V5197">
        <v>18</v>
      </c>
      <c r="W5197">
        <v>0.33859150266022098</v>
      </c>
      <c r="X5197">
        <v>9</v>
      </c>
      <c r="Y5197">
        <v>18</v>
      </c>
      <c r="Z5197">
        <v>1</v>
      </c>
      <c r="AA5197">
        <v>123.340289548239</v>
      </c>
      <c r="AB5197">
        <v>13</v>
      </c>
      <c r="AC5197">
        <v>0.74848067794107098</v>
      </c>
      <c r="AD5197">
        <v>5</v>
      </c>
      <c r="AE5197">
        <v>0.25151932205892802</v>
      </c>
      <c r="AF5197">
        <v>0</v>
      </c>
      <c r="AG5197">
        <v>0</v>
      </c>
      <c r="AH5197">
        <v>0</v>
      </c>
      <c r="AI5197">
        <v>0</v>
      </c>
      <c r="AJ5197" s="73">
        <v>46.119516847031903</v>
      </c>
      <c r="AK5197">
        <v>18</v>
      </c>
      <c r="AL5197">
        <v>1</v>
      </c>
      <c r="AM5197">
        <v>0</v>
      </c>
      <c r="AN5197">
        <v>0</v>
      </c>
      <c r="AO5197">
        <v>0</v>
      </c>
      <c r="AP5197">
        <v>0</v>
      </c>
      <c r="AQ5197">
        <v>18</v>
      </c>
      <c r="AR5197">
        <v>0.999999999999999</v>
      </c>
      <c r="AS5197">
        <v>3.37997189087577E-2</v>
      </c>
      <c r="AT5197">
        <v>1</v>
      </c>
      <c r="AU5197">
        <v>0</v>
      </c>
      <c r="AV5197">
        <v>0</v>
      </c>
      <c r="AW5197">
        <v>18</v>
      </c>
      <c r="AX5197">
        <v>0.999999999999999</v>
      </c>
      <c r="AY5197" s="73">
        <v>59.749769816698901</v>
      </c>
      <c r="AZ5197">
        <v>18</v>
      </c>
      <c r="BA5197">
        <v>1</v>
      </c>
      <c r="BB5197">
        <v>18</v>
      </c>
      <c r="BC5197">
        <v>0.999999999999999</v>
      </c>
      <c r="BD5197">
        <v>0</v>
      </c>
      <c r="BE5197">
        <v>0</v>
      </c>
      <c r="BF5197">
        <v>50.833504530619997</v>
      </c>
      <c r="BG5197">
        <v>48.636882355878903</v>
      </c>
      <c r="BH5197">
        <v>59.749769816698901</v>
      </c>
      <c r="BI5197">
        <v>46.119516847031903</v>
      </c>
    </row>
    <row r="5198" spans="1:61" x14ac:dyDescent="0.25">
      <c r="A5198" s="10" t="str">
        <f>VLOOKUP(D5198,'Index-Relations'!E:F,2,FALSE)</f>
        <v>ESG</v>
      </c>
      <c r="B5198" t="s">
        <v>3450</v>
      </c>
      <c r="C5198" s="53" t="s">
        <v>2766</v>
      </c>
      <c r="D5198" s="59" t="s">
        <v>3122</v>
      </c>
      <c r="E5198" s="59" t="s">
        <v>8614</v>
      </c>
      <c r="F5198" t="s">
        <v>1921</v>
      </c>
      <c r="G5198" t="s">
        <v>1920</v>
      </c>
      <c r="H5198" t="s">
        <v>1922</v>
      </c>
      <c r="I5198" s="52">
        <v>45446</v>
      </c>
      <c r="J5198" t="s">
        <v>2457</v>
      </c>
      <c r="K5198">
        <v>18</v>
      </c>
      <c r="L5198" s="73">
        <v>51.080441583031003</v>
      </c>
      <c r="M5198">
        <v>18</v>
      </c>
      <c r="N5198">
        <v>1</v>
      </c>
      <c r="O5198" s="73">
        <v>48.915919801892002</v>
      </c>
      <c r="P5198">
        <v>18</v>
      </c>
      <c r="Q5198">
        <v>1</v>
      </c>
      <c r="R5198">
        <v>18</v>
      </c>
      <c r="S5198">
        <v>1</v>
      </c>
      <c r="T5198">
        <v>52.470229967901098</v>
      </c>
      <c r="U5198">
        <v>0.98850137956154704</v>
      </c>
      <c r="V5198">
        <v>18</v>
      </c>
      <c r="W5198">
        <v>0.33346144948193401</v>
      </c>
      <c r="X5198">
        <v>9</v>
      </c>
      <c r="Y5198">
        <v>18</v>
      </c>
      <c r="Z5198">
        <v>1</v>
      </c>
      <c r="AA5198">
        <v>116.402922000171</v>
      </c>
      <c r="AB5198">
        <v>13</v>
      </c>
      <c r="AC5198">
        <v>0.74806457727739994</v>
      </c>
      <c r="AD5198">
        <v>5</v>
      </c>
      <c r="AE5198">
        <v>0.251935422722599</v>
      </c>
      <c r="AF5198">
        <v>0</v>
      </c>
      <c r="AG5198">
        <v>0</v>
      </c>
      <c r="AH5198">
        <v>0</v>
      </c>
      <c r="AI5198">
        <v>0</v>
      </c>
      <c r="AJ5198" s="73">
        <v>46.381691239732</v>
      </c>
      <c r="AK5198">
        <v>18</v>
      </c>
      <c r="AL5198">
        <v>1</v>
      </c>
      <c r="AM5198">
        <v>0</v>
      </c>
      <c r="AN5198">
        <v>0</v>
      </c>
      <c r="AO5198">
        <v>0</v>
      </c>
      <c r="AP5198">
        <v>0</v>
      </c>
      <c r="AQ5198">
        <v>18</v>
      </c>
      <c r="AR5198">
        <v>1</v>
      </c>
      <c r="AS5198">
        <v>3.56390269796183E-2</v>
      </c>
      <c r="AT5198">
        <v>1</v>
      </c>
      <c r="AU5198">
        <v>0</v>
      </c>
      <c r="AV5198">
        <v>0</v>
      </c>
      <c r="AW5198">
        <v>18</v>
      </c>
      <c r="AX5198">
        <v>1</v>
      </c>
      <c r="AY5198" s="73">
        <v>59.858653539918002</v>
      </c>
      <c r="AZ5198">
        <v>18</v>
      </c>
      <c r="BA5198">
        <v>1</v>
      </c>
      <c r="BB5198">
        <v>18</v>
      </c>
      <c r="BC5198">
        <v>1</v>
      </c>
      <c r="BD5198">
        <v>0</v>
      </c>
      <c r="BE5198">
        <v>0</v>
      </c>
      <c r="BF5198">
        <v>51.080441583031003</v>
      </c>
      <c r="BG5198">
        <v>48.915919801892002</v>
      </c>
      <c r="BH5198">
        <v>59.858653539918002</v>
      </c>
      <c r="BI5198">
        <v>46.381691239732</v>
      </c>
    </row>
    <row r="5199" spans="1:61" x14ac:dyDescent="0.25">
      <c r="A5199" s="10" t="str">
        <f>VLOOKUP(D5199,'Index-Relations'!E:F,2,FALSE)</f>
        <v>ESG</v>
      </c>
      <c r="B5199" t="s">
        <v>3450</v>
      </c>
      <c r="C5199" s="53" t="s">
        <v>2767</v>
      </c>
      <c r="D5199" s="59" t="s">
        <v>3122</v>
      </c>
      <c r="E5199" s="59" t="s">
        <v>8615</v>
      </c>
      <c r="F5199" t="s">
        <v>1921</v>
      </c>
      <c r="G5199" t="s">
        <v>1920</v>
      </c>
      <c r="H5199" t="s">
        <v>1922</v>
      </c>
      <c r="I5199" s="52">
        <v>45413</v>
      </c>
      <c r="J5199" t="s">
        <v>2457</v>
      </c>
      <c r="K5199">
        <v>22</v>
      </c>
      <c r="L5199" s="73">
        <v>51.845155863651897</v>
      </c>
      <c r="M5199">
        <v>22</v>
      </c>
      <c r="N5199">
        <v>1</v>
      </c>
      <c r="O5199" s="73">
        <v>50.155769708169998</v>
      </c>
      <c r="P5199">
        <v>22</v>
      </c>
      <c r="Q5199">
        <v>1</v>
      </c>
      <c r="R5199">
        <v>22</v>
      </c>
      <c r="S5199">
        <v>0.999999999999999</v>
      </c>
      <c r="T5199">
        <v>52.321252239017902</v>
      </c>
      <c r="U5199">
        <v>0.98775054259874195</v>
      </c>
      <c r="V5199">
        <v>22</v>
      </c>
      <c r="W5199">
        <v>0.32023772323366101</v>
      </c>
      <c r="X5199">
        <v>9</v>
      </c>
      <c r="Y5199">
        <v>22</v>
      </c>
      <c r="Z5199">
        <v>1</v>
      </c>
      <c r="AA5199">
        <v>110.443851722852</v>
      </c>
      <c r="AB5199">
        <v>17</v>
      </c>
      <c r="AC5199">
        <v>0.77054787802179303</v>
      </c>
      <c r="AD5199">
        <v>5</v>
      </c>
      <c r="AE5199">
        <v>0.229452121978206</v>
      </c>
      <c r="AF5199">
        <v>0</v>
      </c>
      <c r="AG5199">
        <v>0</v>
      </c>
      <c r="AH5199">
        <v>0</v>
      </c>
      <c r="AI5199">
        <v>0</v>
      </c>
      <c r="AJ5199" s="73">
        <v>46.519151123203002</v>
      </c>
      <c r="AK5199">
        <v>22</v>
      </c>
      <c r="AL5199">
        <v>1</v>
      </c>
      <c r="AM5199">
        <v>0</v>
      </c>
      <c r="AN5199">
        <v>0</v>
      </c>
      <c r="AO5199">
        <v>0</v>
      </c>
      <c r="AP5199">
        <v>0</v>
      </c>
      <c r="AQ5199">
        <v>22</v>
      </c>
      <c r="AR5199">
        <v>1</v>
      </c>
      <c r="AS5199">
        <v>3.1681000808919099E-2</v>
      </c>
      <c r="AT5199">
        <v>1</v>
      </c>
      <c r="AU5199">
        <v>0</v>
      </c>
      <c r="AV5199">
        <v>0</v>
      </c>
      <c r="AW5199">
        <v>22</v>
      </c>
      <c r="AX5199">
        <v>0.999999999999999</v>
      </c>
      <c r="AY5199" s="73">
        <v>60.757627341535901</v>
      </c>
      <c r="AZ5199">
        <v>22</v>
      </c>
      <c r="BA5199">
        <v>1</v>
      </c>
      <c r="BB5199">
        <v>22</v>
      </c>
      <c r="BC5199">
        <v>1</v>
      </c>
      <c r="BD5199">
        <v>0</v>
      </c>
      <c r="BE5199">
        <v>0</v>
      </c>
      <c r="BF5199">
        <v>51.845155863651897</v>
      </c>
      <c r="BG5199">
        <v>50.155769708169998</v>
      </c>
      <c r="BH5199">
        <v>60.757627341535901</v>
      </c>
      <c r="BI5199">
        <v>46.519151123203002</v>
      </c>
    </row>
    <row r="5200" spans="1:61" x14ac:dyDescent="0.25">
      <c r="A5200" s="10" t="str">
        <f>VLOOKUP(D5200,'Index-Relations'!E:F,2,FALSE)</f>
        <v>ESG</v>
      </c>
      <c r="B5200" t="s">
        <v>3450</v>
      </c>
      <c r="C5200" s="53" t="s">
        <v>2768</v>
      </c>
      <c r="D5200" s="59" t="s">
        <v>3122</v>
      </c>
      <c r="E5200" s="59" t="s">
        <v>8616</v>
      </c>
      <c r="F5200" t="s">
        <v>1921</v>
      </c>
      <c r="G5200" t="s">
        <v>1920</v>
      </c>
      <c r="H5200" t="s">
        <v>1922</v>
      </c>
      <c r="I5200" s="52">
        <v>45383</v>
      </c>
      <c r="J5200" t="s">
        <v>2457</v>
      </c>
      <c r="K5200">
        <v>22</v>
      </c>
      <c r="L5200">
        <v>55.241755509836302</v>
      </c>
      <c r="M5200">
        <v>22</v>
      </c>
      <c r="N5200">
        <v>1</v>
      </c>
      <c r="O5200">
        <v>48.939302850359397</v>
      </c>
      <c r="P5200">
        <v>22</v>
      </c>
      <c r="Q5200">
        <v>1</v>
      </c>
      <c r="R5200">
        <v>22</v>
      </c>
      <c r="S5200">
        <v>1</v>
      </c>
      <c r="T5200">
        <v>52.413965975360199</v>
      </c>
      <c r="U5200">
        <v>0.98659464053655799</v>
      </c>
      <c r="V5200">
        <v>22</v>
      </c>
      <c r="W5200">
        <v>0.28012987342135598</v>
      </c>
      <c r="X5200">
        <v>9</v>
      </c>
      <c r="Y5200">
        <v>22</v>
      </c>
      <c r="Z5200">
        <v>1</v>
      </c>
      <c r="AA5200">
        <v>80.630757284257001</v>
      </c>
      <c r="AB5200">
        <v>17</v>
      </c>
      <c r="AC5200">
        <v>0.76478706070088998</v>
      </c>
      <c r="AD5200">
        <v>5</v>
      </c>
      <c r="AE5200">
        <v>0.235212939299109</v>
      </c>
      <c r="AF5200">
        <v>0</v>
      </c>
      <c r="AG5200">
        <v>5.5510000000000001E-17</v>
      </c>
      <c r="AH5200">
        <v>0</v>
      </c>
      <c r="AI5200">
        <v>0</v>
      </c>
      <c r="AJ5200">
        <v>49.592518831112102</v>
      </c>
      <c r="AK5200">
        <v>22</v>
      </c>
      <c r="AL5200">
        <v>1</v>
      </c>
      <c r="AM5200">
        <v>0</v>
      </c>
      <c r="AN5200">
        <v>0</v>
      </c>
      <c r="AO5200">
        <v>0</v>
      </c>
      <c r="AP5200">
        <v>0</v>
      </c>
      <c r="AQ5200">
        <v>22</v>
      </c>
      <c r="AR5200">
        <v>0.999999999999999</v>
      </c>
      <c r="AS5200">
        <v>3.3908821282136403E-2</v>
      </c>
      <c r="AT5200">
        <v>1</v>
      </c>
      <c r="AU5200">
        <v>0</v>
      </c>
      <c r="AV5200">
        <v>0</v>
      </c>
      <c r="AW5200">
        <v>22</v>
      </c>
      <c r="AX5200">
        <v>1</v>
      </c>
      <c r="AY5200">
        <v>66.391992345140096</v>
      </c>
      <c r="AZ5200">
        <v>22</v>
      </c>
      <c r="BA5200">
        <v>1</v>
      </c>
      <c r="BB5200">
        <v>22</v>
      </c>
      <c r="BC5200">
        <v>0.999999999999999</v>
      </c>
      <c r="BD5200">
        <v>0</v>
      </c>
      <c r="BE5200">
        <v>0</v>
      </c>
      <c r="BF5200">
        <v>51.328683628724001</v>
      </c>
      <c r="BG5200">
        <v>49.746208593679</v>
      </c>
      <c r="BH5200">
        <v>60.240550781235903</v>
      </c>
      <c r="BI5200">
        <v>45.970777203593997</v>
      </c>
    </row>
    <row r="5201" spans="1:61" x14ac:dyDescent="0.25">
      <c r="A5201" s="10" t="str">
        <f>VLOOKUP(D5201,'Index-Relations'!E:F,2,FALSE)</f>
        <v>ESG</v>
      </c>
      <c r="B5201" t="s">
        <v>3450</v>
      </c>
      <c r="C5201" s="53" t="s">
        <v>2769</v>
      </c>
      <c r="D5201" s="59" t="s">
        <v>3122</v>
      </c>
      <c r="E5201" s="59" t="s">
        <v>8617</v>
      </c>
      <c r="F5201" t="s">
        <v>1921</v>
      </c>
      <c r="G5201" t="s">
        <v>1920</v>
      </c>
      <c r="H5201" t="s">
        <v>1922</v>
      </c>
      <c r="I5201" s="52">
        <v>45352</v>
      </c>
      <c r="J5201" t="s">
        <v>2457</v>
      </c>
      <c r="K5201">
        <v>22</v>
      </c>
      <c r="L5201">
        <v>53.6361628791405</v>
      </c>
      <c r="M5201">
        <v>22</v>
      </c>
      <c r="N5201">
        <v>1</v>
      </c>
      <c r="O5201">
        <v>46.890653575753099</v>
      </c>
      <c r="P5201">
        <v>22</v>
      </c>
      <c r="Q5201">
        <v>1</v>
      </c>
      <c r="R5201">
        <v>22</v>
      </c>
      <c r="S5201">
        <v>0.999999999999999</v>
      </c>
      <c r="T5201">
        <v>52.675734550326297</v>
      </c>
      <c r="U5201">
        <v>0.98753383990743704</v>
      </c>
      <c r="V5201">
        <v>22</v>
      </c>
      <c r="W5201">
        <v>0.32807999420824402</v>
      </c>
      <c r="X5201">
        <v>9</v>
      </c>
      <c r="Y5201">
        <v>22</v>
      </c>
      <c r="Z5201">
        <v>0.999999999999999</v>
      </c>
      <c r="AA5201">
        <v>104.282604302603</v>
      </c>
      <c r="AB5201">
        <v>16</v>
      </c>
      <c r="AC5201">
        <v>0.71414648521260105</v>
      </c>
      <c r="AD5201">
        <v>6</v>
      </c>
      <c r="AE5201">
        <v>0.28585351478739801</v>
      </c>
      <c r="AF5201">
        <v>0</v>
      </c>
      <c r="AG5201">
        <v>0</v>
      </c>
      <c r="AH5201">
        <v>0</v>
      </c>
      <c r="AI5201">
        <v>0</v>
      </c>
      <c r="AJ5201">
        <v>48.591336635034203</v>
      </c>
      <c r="AK5201">
        <v>22</v>
      </c>
      <c r="AL5201">
        <v>1</v>
      </c>
      <c r="AM5201">
        <v>0</v>
      </c>
      <c r="AN5201">
        <v>0</v>
      </c>
      <c r="AO5201">
        <v>0</v>
      </c>
      <c r="AP5201">
        <v>0</v>
      </c>
      <c r="AQ5201">
        <v>22</v>
      </c>
      <c r="AR5201">
        <v>1</v>
      </c>
      <c r="AS5201">
        <v>3.4626386216466902E-2</v>
      </c>
      <c r="AT5201">
        <v>1</v>
      </c>
      <c r="AU5201">
        <v>0</v>
      </c>
      <c r="AV5201">
        <v>0</v>
      </c>
      <c r="AW5201">
        <v>22</v>
      </c>
      <c r="AX5201">
        <v>0.999999999999999</v>
      </c>
      <c r="AY5201">
        <v>65.096415132931696</v>
      </c>
      <c r="AZ5201">
        <v>22</v>
      </c>
      <c r="BA5201">
        <v>1</v>
      </c>
      <c r="BB5201">
        <v>22</v>
      </c>
      <c r="BC5201">
        <v>1</v>
      </c>
      <c r="BD5201">
        <v>0</v>
      </c>
      <c r="BE5201">
        <v>0</v>
      </c>
      <c r="BF5201">
        <v>50.110443904178901</v>
      </c>
      <c r="BG5201">
        <v>48.412504775721999</v>
      </c>
      <c r="BH5201">
        <v>59.043724774746003</v>
      </c>
      <c r="BI5201">
        <v>45.213717014579998</v>
      </c>
    </row>
    <row r="5202" spans="1:61" x14ac:dyDescent="0.25">
      <c r="A5202" s="10" t="str">
        <f>VLOOKUP(D5202,'Index-Relations'!E:F,2,FALSE)</f>
        <v>ESG</v>
      </c>
      <c r="B5202" t="s">
        <v>3450</v>
      </c>
      <c r="C5202" s="53" t="s">
        <v>2770</v>
      </c>
      <c r="D5202" s="59" t="s">
        <v>3122</v>
      </c>
      <c r="E5202" s="59" t="s">
        <v>8618</v>
      </c>
      <c r="F5202" t="s">
        <v>1921</v>
      </c>
      <c r="G5202" t="s">
        <v>1920</v>
      </c>
      <c r="H5202" t="s">
        <v>1922</v>
      </c>
      <c r="I5202" s="52">
        <v>45323</v>
      </c>
      <c r="J5202" t="s">
        <v>2457</v>
      </c>
      <c r="K5202">
        <v>22</v>
      </c>
      <c r="L5202">
        <v>54.387841246157798</v>
      </c>
      <c r="M5202">
        <v>22</v>
      </c>
      <c r="N5202">
        <v>1</v>
      </c>
      <c r="O5202">
        <v>46.916379687701898</v>
      </c>
      <c r="P5202">
        <v>22</v>
      </c>
      <c r="Q5202">
        <v>1</v>
      </c>
      <c r="R5202">
        <v>22</v>
      </c>
      <c r="S5202">
        <v>1</v>
      </c>
      <c r="T5202">
        <v>52.060469550589197</v>
      </c>
      <c r="U5202">
        <v>0.98740203857109698</v>
      </c>
      <c r="V5202">
        <v>22</v>
      </c>
      <c r="W5202">
        <v>0.32776179908180397</v>
      </c>
      <c r="X5202">
        <v>9</v>
      </c>
      <c r="Y5202">
        <v>22</v>
      </c>
      <c r="Z5202">
        <v>1</v>
      </c>
      <c r="AA5202">
        <v>108.48552503452601</v>
      </c>
      <c r="AB5202">
        <v>16</v>
      </c>
      <c r="AC5202">
        <v>0.72762618982439298</v>
      </c>
      <c r="AD5202">
        <v>6</v>
      </c>
      <c r="AE5202">
        <v>0.27237381017560602</v>
      </c>
      <c r="AF5202">
        <v>0</v>
      </c>
      <c r="AG5202">
        <v>0</v>
      </c>
      <c r="AH5202">
        <v>0</v>
      </c>
      <c r="AI5202">
        <v>0</v>
      </c>
      <c r="AJ5202">
        <v>48.407537246284399</v>
      </c>
      <c r="AK5202">
        <v>22</v>
      </c>
      <c r="AL5202">
        <v>1</v>
      </c>
      <c r="AM5202">
        <v>0</v>
      </c>
      <c r="AN5202">
        <v>0</v>
      </c>
      <c r="AO5202">
        <v>0</v>
      </c>
      <c r="AP5202">
        <v>0</v>
      </c>
      <c r="AQ5202">
        <v>22</v>
      </c>
      <c r="AR5202">
        <v>1</v>
      </c>
      <c r="AS5202">
        <v>3.11224536386315E-2</v>
      </c>
      <c r="AT5202">
        <v>1</v>
      </c>
      <c r="AU5202">
        <v>0</v>
      </c>
      <c r="AV5202">
        <v>0</v>
      </c>
      <c r="AW5202">
        <v>22</v>
      </c>
      <c r="AX5202">
        <v>1</v>
      </c>
      <c r="AY5202">
        <v>67.005966657618401</v>
      </c>
      <c r="AZ5202">
        <v>22</v>
      </c>
      <c r="BA5202">
        <v>1</v>
      </c>
      <c r="BB5202">
        <v>21</v>
      </c>
      <c r="BC5202">
        <v>0.96521999304913597</v>
      </c>
      <c r="BD5202">
        <v>1</v>
      </c>
      <c r="BE5202">
        <v>3.47800069508638E-2</v>
      </c>
      <c r="BF5202">
        <v>50.787384763531001</v>
      </c>
      <c r="BG5202">
        <v>48.383752975099</v>
      </c>
      <c r="BH5202">
        <v>61.158836473854898</v>
      </c>
      <c r="BI5202">
        <v>45.271052807867001</v>
      </c>
    </row>
    <row r="5203" spans="1:61" x14ac:dyDescent="0.25">
      <c r="A5203" s="10" t="str">
        <f>VLOOKUP(D5203,'Index-Relations'!E:F,2,FALSE)</f>
        <v>ESG</v>
      </c>
      <c r="B5203" t="s">
        <v>3450</v>
      </c>
      <c r="C5203" s="53" t="s">
        <v>2760</v>
      </c>
      <c r="D5203" s="59" t="s">
        <v>3123</v>
      </c>
      <c r="E5203" s="59" t="s">
        <v>8619</v>
      </c>
      <c r="F5203" t="s">
        <v>1925</v>
      </c>
      <c r="G5203" t="s">
        <v>1924</v>
      </c>
      <c r="H5203" t="s">
        <v>1926</v>
      </c>
      <c r="I5203" s="52">
        <v>45659</v>
      </c>
      <c r="J5203" t="s">
        <v>2457</v>
      </c>
      <c r="K5203">
        <v>25</v>
      </c>
      <c r="L5203" s="73">
        <v>51.158757267479999</v>
      </c>
      <c r="M5203">
        <v>23</v>
      </c>
      <c r="N5203">
        <v>0.96856600596768305</v>
      </c>
      <c r="O5203" s="73">
        <v>46.811984907598003</v>
      </c>
      <c r="P5203">
        <v>23</v>
      </c>
      <c r="Q5203">
        <v>0.96856600596768305</v>
      </c>
      <c r="R5203">
        <v>23</v>
      </c>
      <c r="S5203">
        <v>0.96856600596768305</v>
      </c>
      <c r="T5203">
        <v>52.270477035465497</v>
      </c>
      <c r="U5203">
        <v>0.96919407818612202</v>
      </c>
      <c r="V5203">
        <v>23</v>
      </c>
      <c r="W5203">
        <v>0.30970571793837098</v>
      </c>
      <c r="X5203">
        <v>10</v>
      </c>
      <c r="Y5203">
        <v>24</v>
      </c>
      <c r="Z5203">
        <v>0.99235105925447198</v>
      </c>
      <c r="AA5203">
        <v>90.370605293767099</v>
      </c>
      <c r="AB5203">
        <v>14</v>
      </c>
      <c r="AC5203">
        <v>0.66295409557163898</v>
      </c>
      <c r="AD5203">
        <v>10</v>
      </c>
      <c r="AE5203">
        <v>0.329396963682832</v>
      </c>
      <c r="AF5203">
        <v>1</v>
      </c>
      <c r="AG5203">
        <v>7.6489407455282397E-3</v>
      </c>
      <c r="AH5203">
        <v>0</v>
      </c>
      <c r="AI5203">
        <v>0</v>
      </c>
      <c r="AJ5203" s="73">
        <v>47.028697989408997</v>
      </c>
      <c r="AK5203">
        <v>23</v>
      </c>
      <c r="AL5203">
        <v>0.96856600596768305</v>
      </c>
      <c r="AM5203">
        <v>0</v>
      </c>
      <c r="AN5203">
        <v>0</v>
      </c>
      <c r="AO5203">
        <v>0</v>
      </c>
      <c r="AP5203">
        <v>0</v>
      </c>
      <c r="AQ5203">
        <v>24</v>
      </c>
      <c r="AR5203">
        <v>0.99235105925447098</v>
      </c>
      <c r="AS5203">
        <v>0</v>
      </c>
      <c r="AT5203">
        <v>0</v>
      </c>
      <c r="AU5203">
        <v>0</v>
      </c>
      <c r="AV5203">
        <v>0</v>
      </c>
      <c r="AW5203">
        <v>25</v>
      </c>
      <c r="AX5203">
        <v>0.999999999999999</v>
      </c>
      <c r="AY5203" s="73">
        <v>59.774629928414001</v>
      </c>
      <c r="AZ5203">
        <v>23</v>
      </c>
      <c r="BA5203">
        <v>0.96856600596768305</v>
      </c>
      <c r="BB5203">
        <v>24</v>
      </c>
      <c r="BC5203">
        <v>0.99235105925447098</v>
      </c>
      <c r="BD5203">
        <v>0</v>
      </c>
      <c r="BE5203">
        <v>0</v>
      </c>
      <c r="BF5203">
        <v>51.158757267479999</v>
      </c>
      <c r="BG5203">
        <v>46.811984907598003</v>
      </c>
      <c r="BH5203">
        <v>59.774629928414001</v>
      </c>
      <c r="BI5203">
        <v>47.028697989408997</v>
      </c>
    </row>
    <row r="5204" spans="1:61" x14ac:dyDescent="0.25">
      <c r="A5204" s="10" t="str">
        <f>VLOOKUP(D5204,'Index-Relations'!E:F,2,FALSE)</f>
        <v>ESG</v>
      </c>
      <c r="B5204" t="s">
        <v>3450</v>
      </c>
      <c r="C5204" s="53" t="s">
        <v>2761</v>
      </c>
      <c r="D5204" s="59" t="s">
        <v>3123</v>
      </c>
      <c r="E5204" s="59" t="s">
        <v>8620</v>
      </c>
      <c r="F5204" t="s">
        <v>1925</v>
      </c>
      <c r="G5204" t="s">
        <v>1924</v>
      </c>
      <c r="H5204" t="s">
        <v>1926</v>
      </c>
      <c r="I5204" s="52">
        <v>45628</v>
      </c>
      <c r="J5204" t="s">
        <v>2457</v>
      </c>
      <c r="K5204">
        <v>23</v>
      </c>
      <c r="L5204" s="73">
        <v>50.794851576089997</v>
      </c>
      <c r="M5204">
        <v>22</v>
      </c>
      <c r="N5204">
        <v>0.97000443696203598</v>
      </c>
      <c r="O5204" s="73">
        <v>46.707010082030997</v>
      </c>
      <c r="P5204">
        <v>22</v>
      </c>
      <c r="Q5204">
        <v>0.97000443696203598</v>
      </c>
      <c r="R5204">
        <v>22</v>
      </c>
      <c r="S5204">
        <v>0.97000443696203598</v>
      </c>
      <c r="T5204">
        <v>51.712221038122998</v>
      </c>
      <c r="U5204">
        <v>0.962231179562692</v>
      </c>
      <c r="V5204">
        <v>22</v>
      </c>
      <c r="W5204">
        <v>0.30880903172457502</v>
      </c>
      <c r="X5204">
        <v>10</v>
      </c>
      <c r="Y5204">
        <v>23</v>
      </c>
      <c r="Z5204">
        <v>1</v>
      </c>
      <c r="AA5204">
        <v>75.699838517239897</v>
      </c>
      <c r="AB5204">
        <v>15</v>
      </c>
      <c r="AC5204">
        <v>0.71740769835850904</v>
      </c>
      <c r="AD5204">
        <v>8</v>
      </c>
      <c r="AE5204">
        <v>0.28259230164149002</v>
      </c>
      <c r="AF5204">
        <v>0</v>
      </c>
      <c r="AG5204">
        <v>0</v>
      </c>
      <c r="AH5204">
        <v>0</v>
      </c>
      <c r="AI5204">
        <v>0</v>
      </c>
      <c r="AJ5204" s="73">
        <v>46.544565407642899</v>
      </c>
      <c r="AK5204">
        <v>22</v>
      </c>
      <c r="AL5204">
        <v>0.97000443696203598</v>
      </c>
      <c r="AM5204">
        <v>0</v>
      </c>
      <c r="AN5204">
        <v>0</v>
      </c>
      <c r="AO5204">
        <v>0</v>
      </c>
      <c r="AP5204">
        <v>0</v>
      </c>
      <c r="AQ5204">
        <v>23</v>
      </c>
      <c r="AR5204">
        <v>1</v>
      </c>
      <c r="AS5204">
        <v>0</v>
      </c>
      <c r="AT5204">
        <v>0</v>
      </c>
      <c r="AU5204">
        <v>0</v>
      </c>
      <c r="AV5204">
        <v>0</v>
      </c>
      <c r="AW5204">
        <v>23</v>
      </c>
      <c r="AX5204">
        <v>1</v>
      </c>
      <c r="AY5204" s="73">
        <v>59.724882333803002</v>
      </c>
      <c r="AZ5204">
        <v>22</v>
      </c>
      <c r="BA5204">
        <v>0.97000443696203598</v>
      </c>
      <c r="BB5204">
        <v>23</v>
      </c>
      <c r="BC5204">
        <v>1</v>
      </c>
      <c r="BD5204">
        <v>0</v>
      </c>
      <c r="BE5204">
        <v>0</v>
      </c>
      <c r="BF5204">
        <v>50.794851576089997</v>
      </c>
      <c r="BG5204">
        <v>46.707010082030997</v>
      </c>
      <c r="BH5204">
        <v>59.724882333803002</v>
      </c>
      <c r="BI5204">
        <v>46.544565407642899</v>
      </c>
    </row>
    <row r="5205" spans="1:61" x14ac:dyDescent="0.25">
      <c r="A5205" s="10" t="str">
        <f>VLOOKUP(D5205,'Index-Relations'!E:F,2,FALSE)</f>
        <v>ESG</v>
      </c>
      <c r="B5205" t="s">
        <v>3450</v>
      </c>
      <c r="C5205" s="53" t="s">
        <v>2762</v>
      </c>
      <c r="D5205" s="59" t="s">
        <v>3123</v>
      </c>
      <c r="E5205" s="59" t="s">
        <v>8621</v>
      </c>
      <c r="F5205" t="s">
        <v>1925</v>
      </c>
      <c r="G5205" t="s">
        <v>1924</v>
      </c>
      <c r="H5205" t="s">
        <v>1926</v>
      </c>
      <c r="I5205" s="52">
        <v>45597</v>
      </c>
      <c r="J5205" t="s">
        <v>2457</v>
      </c>
      <c r="K5205">
        <v>23</v>
      </c>
      <c r="L5205" s="73">
        <v>50.859127927256999</v>
      </c>
      <c r="M5205">
        <v>22</v>
      </c>
      <c r="N5205">
        <v>0.98227143397322902</v>
      </c>
      <c r="O5205" s="73">
        <v>47.015876558567001</v>
      </c>
      <c r="P5205">
        <v>22</v>
      </c>
      <c r="Q5205">
        <v>0.98227143397322902</v>
      </c>
      <c r="R5205">
        <v>22</v>
      </c>
      <c r="S5205">
        <v>0.98227143397323002</v>
      </c>
      <c r="T5205">
        <v>52.015581797332302</v>
      </c>
      <c r="U5205">
        <v>0.96829481596348199</v>
      </c>
      <c r="V5205">
        <v>22</v>
      </c>
      <c r="W5205">
        <v>0.30895013255008902</v>
      </c>
      <c r="X5205">
        <v>10</v>
      </c>
      <c r="Y5205">
        <v>23</v>
      </c>
      <c r="Z5205">
        <v>1</v>
      </c>
      <c r="AA5205">
        <v>77.653999070651693</v>
      </c>
      <c r="AB5205">
        <v>14</v>
      </c>
      <c r="AC5205">
        <v>0.698850914636581</v>
      </c>
      <c r="AD5205">
        <v>9</v>
      </c>
      <c r="AE5205">
        <v>0.301149085363418</v>
      </c>
      <c r="AF5205">
        <v>0</v>
      </c>
      <c r="AG5205">
        <v>1.1102E-16</v>
      </c>
      <c r="AH5205">
        <v>0</v>
      </c>
      <c r="AI5205">
        <v>0</v>
      </c>
      <c r="AJ5205" s="73">
        <v>46.678859456664902</v>
      </c>
      <c r="AK5205">
        <v>22</v>
      </c>
      <c r="AL5205">
        <v>0.98227143397322902</v>
      </c>
      <c r="AM5205">
        <v>0</v>
      </c>
      <c r="AN5205">
        <v>0</v>
      </c>
      <c r="AO5205">
        <v>0</v>
      </c>
      <c r="AP5205">
        <v>0</v>
      </c>
      <c r="AQ5205">
        <v>23</v>
      </c>
      <c r="AR5205">
        <v>0.999999999999999</v>
      </c>
      <c r="AS5205">
        <v>0</v>
      </c>
      <c r="AT5205">
        <v>0</v>
      </c>
      <c r="AU5205">
        <v>0</v>
      </c>
      <c r="AV5205">
        <v>0</v>
      </c>
      <c r="AW5205">
        <v>23</v>
      </c>
      <c r="AX5205">
        <v>1</v>
      </c>
      <c r="AY5205" s="73">
        <v>59.639239997158903</v>
      </c>
      <c r="AZ5205">
        <v>22</v>
      </c>
      <c r="BA5205">
        <v>0.98227143397322902</v>
      </c>
      <c r="BB5205">
        <v>23</v>
      </c>
      <c r="BC5205">
        <v>0.999999999999999</v>
      </c>
      <c r="BD5205">
        <v>0</v>
      </c>
      <c r="BE5205">
        <v>0</v>
      </c>
      <c r="BF5205">
        <v>50.859127927256999</v>
      </c>
      <c r="BG5205">
        <v>47.015876558567001</v>
      </c>
      <c r="BH5205">
        <v>59.639239997158903</v>
      </c>
      <c r="BI5205">
        <v>46.678859456664902</v>
      </c>
    </row>
    <row r="5206" spans="1:61" x14ac:dyDescent="0.25">
      <c r="A5206" s="10" t="str">
        <f>VLOOKUP(D5206,'Index-Relations'!E:F,2,FALSE)</f>
        <v>ESG</v>
      </c>
      <c r="B5206" t="s">
        <v>3450</v>
      </c>
      <c r="C5206" s="53" t="s">
        <v>2763</v>
      </c>
      <c r="D5206" s="59" t="s">
        <v>3123</v>
      </c>
      <c r="E5206" s="59" t="s">
        <v>8622</v>
      </c>
      <c r="F5206" t="s">
        <v>1925</v>
      </c>
      <c r="G5206" t="s">
        <v>1924</v>
      </c>
      <c r="H5206" t="s">
        <v>1926</v>
      </c>
      <c r="I5206" s="52">
        <v>45566</v>
      </c>
      <c r="J5206" t="s">
        <v>2457</v>
      </c>
      <c r="K5206">
        <v>23</v>
      </c>
      <c r="L5206" s="73">
        <v>51.352317481104997</v>
      </c>
      <c r="M5206">
        <v>22</v>
      </c>
      <c r="N5206">
        <v>0.982387911693543</v>
      </c>
      <c r="O5206" s="73">
        <v>48.128365976102899</v>
      </c>
      <c r="P5206">
        <v>22</v>
      </c>
      <c r="Q5206">
        <v>0.982387911693543</v>
      </c>
      <c r="R5206">
        <v>22</v>
      </c>
      <c r="S5206">
        <v>0.982387911693543</v>
      </c>
      <c r="T5206">
        <v>52.116800866870797</v>
      </c>
      <c r="U5206">
        <v>0.97212392125890101</v>
      </c>
      <c r="V5206">
        <v>22</v>
      </c>
      <c r="W5206">
        <v>0.30534770802480299</v>
      </c>
      <c r="X5206">
        <v>10</v>
      </c>
      <c r="Y5206">
        <v>23</v>
      </c>
      <c r="Z5206">
        <v>1</v>
      </c>
      <c r="AA5206">
        <v>86.756115298029201</v>
      </c>
      <c r="AB5206">
        <v>14</v>
      </c>
      <c r="AC5206">
        <v>0.70251368368771905</v>
      </c>
      <c r="AD5206">
        <v>9</v>
      </c>
      <c r="AE5206">
        <v>0.29748631631228001</v>
      </c>
      <c r="AF5206">
        <v>0</v>
      </c>
      <c r="AG5206">
        <v>0</v>
      </c>
      <c r="AH5206">
        <v>0</v>
      </c>
      <c r="AI5206">
        <v>0</v>
      </c>
      <c r="AJ5206" s="73">
        <v>47.103173590601003</v>
      </c>
      <c r="AK5206">
        <v>22</v>
      </c>
      <c r="AL5206">
        <v>0.982387911693543</v>
      </c>
      <c r="AM5206">
        <v>0</v>
      </c>
      <c r="AN5206">
        <v>0</v>
      </c>
      <c r="AO5206">
        <v>0</v>
      </c>
      <c r="AP5206">
        <v>0</v>
      </c>
      <c r="AQ5206">
        <v>23</v>
      </c>
      <c r="AR5206">
        <v>1</v>
      </c>
      <c r="AS5206">
        <v>0</v>
      </c>
      <c r="AT5206">
        <v>0</v>
      </c>
      <c r="AU5206">
        <v>0</v>
      </c>
      <c r="AV5206">
        <v>0</v>
      </c>
      <c r="AW5206">
        <v>23</v>
      </c>
      <c r="AX5206">
        <v>1</v>
      </c>
      <c r="AY5206" s="73">
        <v>59.41697281375</v>
      </c>
      <c r="AZ5206">
        <v>22</v>
      </c>
      <c r="BA5206">
        <v>0.982387911693543</v>
      </c>
      <c r="BB5206">
        <v>23</v>
      </c>
      <c r="BC5206">
        <v>1</v>
      </c>
      <c r="BD5206">
        <v>0</v>
      </c>
      <c r="BE5206">
        <v>0</v>
      </c>
      <c r="BF5206">
        <v>51.352317481104997</v>
      </c>
      <c r="BG5206">
        <v>48.128365976102899</v>
      </c>
      <c r="BH5206">
        <v>59.41697281375</v>
      </c>
      <c r="BI5206">
        <v>47.103173590601003</v>
      </c>
    </row>
    <row r="5207" spans="1:61" x14ac:dyDescent="0.25">
      <c r="A5207" s="10" t="str">
        <f>VLOOKUP(D5207,'Index-Relations'!E:F,2,FALSE)</f>
        <v>ESG</v>
      </c>
      <c r="B5207" t="s">
        <v>3450</v>
      </c>
      <c r="C5207" s="53" t="s">
        <v>2764</v>
      </c>
      <c r="D5207" s="59" t="s">
        <v>3123</v>
      </c>
      <c r="E5207" s="59" t="s">
        <v>8623</v>
      </c>
      <c r="F5207" t="s">
        <v>1925</v>
      </c>
      <c r="G5207" t="s">
        <v>1924</v>
      </c>
      <c r="H5207" t="s">
        <v>1926</v>
      </c>
      <c r="I5207" s="52">
        <v>45538</v>
      </c>
      <c r="J5207" t="s">
        <v>2457</v>
      </c>
      <c r="K5207">
        <v>23</v>
      </c>
      <c r="L5207" s="73">
        <v>51.693870957644002</v>
      </c>
      <c r="M5207">
        <v>22</v>
      </c>
      <c r="N5207">
        <v>0.97801488056271602</v>
      </c>
      <c r="O5207" s="73">
        <v>48.323712996589997</v>
      </c>
      <c r="P5207">
        <v>22</v>
      </c>
      <c r="Q5207">
        <v>0.97801488056271602</v>
      </c>
      <c r="R5207">
        <v>22</v>
      </c>
      <c r="S5207">
        <v>0.97801488056271602</v>
      </c>
      <c r="T5207">
        <v>52.373110538913402</v>
      </c>
      <c r="U5207">
        <v>1.0495998059752401</v>
      </c>
      <c r="V5207">
        <v>22</v>
      </c>
      <c r="W5207">
        <v>0.299878636701566</v>
      </c>
      <c r="X5207">
        <v>10</v>
      </c>
      <c r="Y5207">
        <v>23</v>
      </c>
      <c r="Z5207">
        <v>1</v>
      </c>
      <c r="AA5207">
        <v>89.175066043095995</v>
      </c>
      <c r="AB5207">
        <v>16</v>
      </c>
      <c r="AC5207">
        <v>0.784981077898118</v>
      </c>
      <c r="AD5207">
        <v>8</v>
      </c>
      <c r="AE5207">
        <v>0.26445553897517399</v>
      </c>
      <c r="AF5207">
        <v>-1</v>
      </c>
      <c r="AG5207">
        <v>0</v>
      </c>
      <c r="AH5207">
        <v>0</v>
      </c>
      <c r="AI5207">
        <v>0</v>
      </c>
      <c r="AJ5207" s="73">
        <v>47.376967447554001</v>
      </c>
      <c r="AK5207">
        <v>22</v>
      </c>
      <c r="AL5207">
        <v>0.97801488056271602</v>
      </c>
      <c r="AM5207">
        <v>0</v>
      </c>
      <c r="AN5207">
        <v>0</v>
      </c>
      <c r="AO5207">
        <v>0</v>
      </c>
      <c r="AP5207">
        <v>0</v>
      </c>
      <c r="AQ5207">
        <v>23</v>
      </c>
      <c r="AR5207">
        <v>1</v>
      </c>
      <c r="AS5207">
        <v>0</v>
      </c>
      <c r="AT5207">
        <v>0</v>
      </c>
      <c r="AU5207">
        <v>0</v>
      </c>
      <c r="AV5207">
        <v>0</v>
      </c>
      <c r="AW5207">
        <v>23</v>
      </c>
      <c r="AX5207">
        <v>0.999999999999999</v>
      </c>
      <c r="AY5207" s="73">
        <v>60.041455449278999</v>
      </c>
      <c r="AZ5207">
        <v>22</v>
      </c>
      <c r="BA5207">
        <v>0.97801488056271602</v>
      </c>
      <c r="BB5207">
        <v>23</v>
      </c>
      <c r="BC5207">
        <v>1</v>
      </c>
      <c r="BD5207">
        <v>0</v>
      </c>
      <c r="BE5207">
        <v>0</v>
      </c>
      <c r="BF5207">
        <v>51.693870957644002</v>
      </c>
      <c r="BG5207">
        <v>48.323712996589997</v>
      </c>
      <c r="BH5207">
        <v>60.041455449278999</v>
      </c>
      <c r="BI5207">
        <v>47.376967447554001</v>
      </c>
    </row>
    <row r="5208" spans="1:61" x14ac:dyDescent="0.25">
      <c r="A5208" s="10" t="str">
        <f>VLOOKUP(D5208,'Index-Relations'!E:F,2,FALSE)</f>
        <v>ESG</v>
      </c>
      <c r="B5208" t="s">
        <v>3450</v>
      </c>
      <c r="C5208" s="53" t="s">
        <v>3350</v>
      </c>
      <c r="D5208" s="59" t="s">
        <v>3123</v>
      </c>
      <c r="E5208" s="59" t="s">
        <v>8624</v>
      </c>
      <c r="F5208" t="s">
        <v>1925</v>
      </c>
      <c r="G5208" t="s">
        <v>1924</v>
      </c>
      <c r="H5208" t="s">
        <v>1926</v>
      </c>
      <c r="I5208" s="52">
        <v>45505</v>
      </c>
      <c r="J5208" t="s">
        <v>2457</v>
      </c>
      <c r="K5208">
        <v>23</v>
      </c>
      <c r="L5208" s="73">
        <v>50.972277659276003</v>
      </c>
      <c r="M5208">
        <v>22</v>
      </c>
      <c r="N5208">
        <v>0.97977052733432901</v>
      </c>
      <c r="O5208" s="73">
        <v>47.27004626734</v>
      </c>
      <c r="P5208">
        <v>22</v>
      </c>
      <c r="Q5208">
        <v>0.97977052733432901</v>
      </c>
      <c r="R5208">
        <v>22</v>
      </c>
      <c r="S5208">
        <v>0.97977052733432901</v>
      </c>
      <c r="T5208">
        <v>52.687430836114899</v>
      </c>
      <c r="U5208">
        <v>0.976360303162224</v>
      </c>
      <c r="V5208">
        <v>22</v>
      </c>
      <c r="W5208">
        <v>0.34042574653753099</v>
      </c>
      <c r="X5208">
        <v>10</v>
      </c>
      <c r="Y5208">
        <v>23</v>
      </c>
      <c r="Z5208">
        <v>1</v>
      </c>
      <c r="AA5208">
        <v>97.042052263702502</v>
      </c>
      <c r="AB5208">
        <v>15</v>
      </c>
      <c r="AC5208">
        <v>0.71981328287403001</v>
      </c>
      <c r="AD5208">
        <v>8</v>
      </c>
      <c r="AE5208">
        <v>0.28018671712596899</v>
      </c>
      <c r="AF5208">
        <v>0</v>
      </c>
      <c r="AG5208">
        <v>1.1102E-16</v>
      </c>
      <c r="AH5208">
        <v>0</v>
      </c>
      <c r="AI5208">
        <v>0</v>
      </c>
      <c r="AJ5208" s="73">
        <v>46.769738196120002</v>
      </c>
      <c r="AK5208">
        <v>22</v>
      </c>
      <c r="AL5208">
        <v>0.97977052733432901</v>
      </c>
      <c r="AM5208">
        <v>0</v>
      </c>
      <c r="AN5208">
        <v>0</v>
      </c>
      <c r="AO5208">
        <v>0</v>
      </c>
      <c r="AP5208">
        <v>0</v>
      </c>
      <c r="AQ5208">
        <v>23</v>
      </c>
      <c r="AR5208">
        <v>1</v>
      </c>
      <c r="AS5208">
        <v>1.60748847313304E-2</v>
      </c>
      <c r="AT5208">
        <v>1</v>
      </c>
      <c r="AU5208">
        <v>0</v>
      </c>
      <c r="AV5208">
        <v>0</v>
      </c>
      <c r="AW5208">
        <v>23</v>
      </c>
      <c r="AX5208">
        <v>0.999999999999999</v>
      </c>
      <c r="AY5208" s="73">
        <v>59.453567232014898</v>
      </c>
      <c r="AZ5208">
        <v>22</v>
      </c>
      <c r="BA5208">
        <v>0.97977052733432901</v>
      </c>
      <c r="BB5208">
        <v>23</v>
      </c>
      <c r="BC5208">
        <v>1</v>
      </c>
      <c r="BD5208">
        <v>0</v>
      </c>
      <c r="BE5208">
        <v>0</v>
      </c>
      <c r="BF5208">
        <v>50.972277659276003</v>
      </c>
      <c r="BG5208">
        <v>47.27004626734</v>
      </c>
      <c r="BH5208">
        <v>59.453567232014898</v>
      </c>
      <c r="BI5208">
        <v>46.769738196120002</v>
      </c>
    </row>
    <row r="5209" spans="1:61" x14ac:dyDescent="0.25">
      <c r="A5209" s="10" t="str">
        <f>VLOOKUP(D5209,'Index-Relations'!E:F,2,FALSE)</f>
        <v>ESG</v>
      </c>
      <c r="B5209" t="s">
        <v>3450</v>
      </c>
      <c r="C5209" s="53" t="s">
        <v>2765</v>
      </c>
      <c r="D5209" s="59" t="s">
        <v>3123</v>
      </c>
      <c r="E5209" s="59" t="s">
        <v>8625</v>
      </c>
      <c r="F5209" t="s">
        <v>1925</v>
      </c>
      <c r="G5209" t="s">
        <v>1924</v>
      </c>
      <c r="H5209" t="s">
        <v>1926</v>
      </c>
      <c r="I5209" s="52">
        <v>45474</v>
      </c>
      <c r="J5209" t="s">
        <v>2457</v>
      </c>
      <c r="K5209">
        <v>23</v>
      </c>
      <c r="L5209" s="73">
        <v>51.363190107873898</v>
      </c>
      <c r="M5209">
        <v>22</v>
      </c>
      <c r="N5209">
        <v>0.98449391187159796</v>
      </c>
      <c r="O5209" s="73">
        <v>47.646724065351997</v>
      </c>
      <c r="P5209">
        <v>22</v>
      </c>
      <c r="Q5209">
        <v>0.98449391187159796</v>
      </c>
      <c r="R5209">
        <v>22</v>
      </c>
      <c r="S5209">
        <v>0.98449391187159796</v>
      </c>
      <c r="T5209">
        <v>52.584992718556101</v>
      </c>
      <c r="U5209">
        <v>0.97582868935690503</v>
      </c>
      <c r="V5209">
        <v>22</v>
      </c>
      <c r="W5209">
        <v>0.34103583702756501</v>
      </c>
      <c r="X5209">
        <v>10</v>
      </c>
      <c r="Y5209">
        <v>23</v>
      </c>
      <c r="Z5209">
        <v>1</v>
      </c>
      <c r="AA5209">
        <v>97.427054091771595</v>
      </c>
      <c r="AB5209">
        <v>15</v>
      </c>
      <c r="AC5209">
        <v>0.726607189180974</v>
      </c>
      <c r="AD5209">
        <v>8</v>
      </c>
      <c r="AE5209">
        <v>0.273392810819025</v>
      </c>
      <c r="AF5209">
        <v>0</v>
      </c>
      <c r="AG5209">
        <v>5.5510000000000001E-17</v>
      </c>
      <c r="AH5209">
        <v>0</v>
      </c>
      <c r="AI5209">
        <v>0</v>
      </c>
      <c r="AJ5209" s="73">
        <v>47.197464135692002</v>
      </c>
      <c r="AK5209">
        <v>22</v>
      </c>
      <c r="AL5209">
        <v>0.98449391187159796</v>
      </c>
      <c r="AM5209">
        <v>0</v>
      </c>
      <c r="AN5209">
        <v>0</v>
      </c>
      <c r="AO5209">
        <v>0</v>
      </c>
      <c r="AP5209">
        <v>0</v>
      </c>
      <c r="AQ5209">
        <v>23</v>
      </c>
      <c r="AR5209">
        <v>1</v>
      </c>
      <c r="AS5209">
        <v>1.7146710067638599E-2</v>
      </c>
      <c r="AT5209">
        <v>1</v>
      </c>
      <c r="AU5209">
        <v>0</v>
      </c>
      <c r="AV5209">
        <v>0</v>
      </c>
      <c r="AW5209">
        <v>23</v>
      </c>
      <c r="AX5209">
        <v>1</v>
      </c>
      <c r="AY5209" s="73">
        <v>59.8038411221739</v>
      </c>
      <c r="AZ5209">
        <v>22</v>
      </c>
      <c r="BA5209">
        <v>0.98449391187159796</v>
      </c>
      <c r="BB5209">
        <v>23</v>
      </c>
      <c r="BC5209">
        <v>1</v>
      </c>
      <c r="BD5209">
        <v>0</v>
      </c>
      <c r="BE5209">
        <v>0</v>
      </c>
      <c r="BF5209">
        <v>51.363190107873898</v>
      </c>
      <c r="BG5209">
        <v>47.646724065351997</v>
      </c>
      <c r="BH5209">
        <v>59.8038411221739</v>
      </c>
      <c r="BI5209">
        <v>47.197464135692002</v>
      </c>
    </row>
    <row r="5210" spans="1:61" x14ac:dyDescent="0.25">
      <c r="A5210" s="10" t="str">
        <f>VLOOKUP(D5210,'Index-Relations'!E:F,2,FALSE)</f>
        <v>ESG</v>
      </c>
      <c r="B5210" t="s">
        <v>3450</v>
      </c>
      <c r="C5210" s="53" t="s">
        <v>2766</v>
      </c>
      <c r="D5210" s="59" t="s">
        <v>3123</v>
      </c>
      <c r="E5210" s="59" t="s">
        <v>8626</v>
      </c>
      <c r="F5210" t="s">
        <v>1925</v>
      </c>
      <c r="G5210" t="s">
        <v>1924</v>
      </c>
      <c r="H5210" t="s">
        <v>1926</v>
      </c>
      <c r="I5210" s="52">
        <v>45446</v>
      </c>
      <c r="J5210" t="s">
        <v>2457</v>
      </c>
      <c r="K5210">
        <v>31</v>
      </c>
      <c r="L5210" s="73">
        <v>49.416938046002997</v>
      </c>
      <c r="M5210">
        <v>29</v>
      </c>
      <c r="N5210">
        <v>0.98896797217455501</v>
      </c>
      <c r="O5210" s="73">
        <v>44.762909031642899</v>
      </c>
      <c r="P5210">
        <v>29</v>
      </c>
      <c r="Q5210">
        <v>0.98896797217455501</v>
      </c>
      <c r="R5210">
        <v>27</v>
      </c>
      <c r="S5210">
        <v>0.961862469626518</v>
      </c>
      <c r="T5210">
        <v>52.539974343557397</v>
      </c>
      <c r="U5210">
        <v>0.96720014320581604</v>
      </c>
      <c r="V5210">
        <v>27</v>
      </c>
      <c r="W5210">
        <v>0.28734654855958602</v>
      </c>
      <c r="X5210">
        <v>10</v>
      </c>
      <c r="Y5210">
        <v>30</v>
      </c>
      <c r="Z5210">
        <v>0.99554775315911104</v>
      </c>
      <c r="AA5210">
        <v>78.673700000301395</v>
      </c>
      <c r="AB5210">
        <v>19</v>
      </c>
      <c r="AC5210">
        <v>0.67334237264479402</v>
      </c>
      <c r="AD5210">
        <v>11</v>
      </c>
      <c r="AE5210">
        <v>0.32220538051431702</v>
      </c>
      <c r="AF5210">
        <v>1</v>
      </c>
      <c r="AG5210">
        <v>4.4522468408884604E-3</v>
      </c>
      <c r="AH5210">
        <v>0</v>
      </c>
      <c r="AI5210">
        <v>0</v>
      </c>
      <c r="AJ5210" s="73">
        <v>45.551390136007001</v>
      </c>
      <c r="AK5210">
        <v>29</v>
      </c>
      <c r="AL5210">
        <v>0.98896797217455501</v>
      </c>
      <c r="AM5210">
        <v>0</v>
      </c>
      <c r="AN5210">
        <v>0</v>
      </c>
      <c r="AO5210">
        <v>0</v>
      </c>
      <c r="AP5210">
        <v>0</v>
      </c>
      <c r="AQ5210">
        <v>31</v>
      </c>
      <c r="AR5210">
        <v>1</v>
      </c>
      <c r="AS5210">
        <v>1.2119244452813101E-2</v>
      </c>
      <c r="AT5210">
        <v>1</v>
      </c>
      <c r="AU5210">
        <v>0</v>
      </c>
      <c r="AV5210">
        <v>0</v>
      </c>
      <c r="AW5210">
        <v>31</v>
      </c>
      <c r="AX5210">
        <v>1</v>
      </c>
      <c r="AY5210" s="73">
        <v>58.132684282789903</v>
      </c>
      <c r="AZ5210">
        <v>29</v>
      </c>
      <c r="BA5210">
        <v>0.98896797217455501</v>
      </c>
      <c r="BB5210">
        <v>31</v>
      </c>
      <c r="BC5210">
        <v>1</v>
      </c>
      <c r="BD5210">
        <v>0</v>
      </c>
      <c r="BE5210">
        <v>0</v>
      </c>
      <c r="BF5210">
        <v>49.416938046002997</v>
      </c>
      <c r="BG5210">
        <v>44.762909031642899</v>
      </c>
      <c r="BH5210">
        <v>58.132684282789903</v>
      </c>
      <c r="BI5210">
        <v>45.551390136007001</v>
      </c>
    </row>
    <row r="5211" spans="1:61" x14ac:dyDescent="0.25">
      <c r="A5211" s="10" t="str">
        <f>VLOOKUP(D5211,'Index-Relations'!E:F,2,FALSE)</f>
        <v>ESG</v>
      </c>
      <c r="B5211" t="s">
        <v>3450</v>
      </c>
      <c r="C5211" s="53" t="s">
        <v>2767</v>
      </c>
      <c r="D5211" s="59" t="s">
        <v>3123</v>
      </c>
      <c r="E5211" s="59" t="s">
        <v>8627</v>
      </c>
      <c r="F5211" t="s">
        <v>1925</v>
      </c>
      <c r="G5211" t="s">
        <v>1924</v>
      </c>
      <c r="H5211" t="s">
        <v>1926</v>
      </c>
      <c r="I5211" s="52">
        <v>45413</v>
      </c>
      <c r="J5211" t="s">
        <v>2457</v>
      </c>
      <c r="K5211">
        <v>31</v>
      </c>
      <c r="L5211" s="73">
        <v>49.231444873401003</v>
      </c>
      <c r="M5211">
        <v>29</v>
      </c>
      <c r="N5211">
        <v>0.99010115906443896</v>
      </c>
      <c r="O5211" s="73">
        <v>45.352541212352001</v>
      </c>
      <c r="P5211">
        <v>29</v>
      </c>
      <c r="Q5211">
        <v>0.99010115906443896</v>
      </c>
      <c r="R5211">
        <v>27</v>
      </c>
      <c r="S5211">
        <v>0.94744920097248897</v>
      </c>
      <c r="T5211">
        <v>52.330219622746398</v>
      </c>
      <c r="U5211">
        <v>0.96494564385403903</v>
      </c>
      <c r="V5211">
        <v>27</v>
      </c>
      <c r="W5211">
        <v>0.28853505515282202</v>
      </c>
      <c r="X5211">
        <v>10</v>
      </c>
      <c r="Y5211">
        <v>30</v>
      </c>
      <c r="Z5211">
        <v>0.99625553334542105</v>
      </c>
      <c r="AA5211">
        <v>81.337173098821296</v>
      </c>
      <c r="AB5211">
        <v>19</v>
      </c>
      <c r="AC5211">
        <v>0.68133542535289904</v>
      </c>
      <c r="AD5211">
        <v>11</v>
      </c>
      <c r="AE5211">
        <v>0.31492010799252201</v>
      </c>
      <c r="AF5211">
        <v>1</v>
      </c>
      <c r="AG5211">
        <v>3.7444666545785E-3</v>
      </c>
      <c r="AH5211">
        <v>0</v>
      </c>
      <c r="AI5211">
        <v>0</v>
      </c>
      <c r="AJ5211" s="73">
        <v>45.063981594468999</v>
      </c>
      <c r="AK5211">
        <v>29</v>
      </c>
      <c r="AL5211">
        <v>0.99010115906443896</v>
      </c>
      <c r="AM5211">
        <v>0</v>
      </c>
      <c r="AN5211">
        <v>0</v>
      </c>
      <c r="AO5211">
        <v>0</v>
      </c>
      <c r="AP5211">
        <v>0</v>
      </c>
      <c r="AQ5211">
        <v>31</v>
      </c>
      <c r="AR5211">
        <v>0.999999999999999</v>
      </c>
      <c r="AS5211">
        <v>1.2238581707178E-2</v>
      </c>
      <c r="AT5211">
        <v>1</v>
      </c>
      <c r="AU5211">
        <v>0</v>
      </c>
      <c r="AV5211">
        <v>0</v>
      </c>
      <c r="AW5211">
        <v>31</v>
      </c>
      <c r="AX5211">
        <v>1</v>
      </c>
      <c r="AY5211" s="73">
        <v>58.033095940810902</v>
      </c>
      <c r="AZ5211">
        <v>29</v>
      </c>
      <c r="BA5211">
        <v>0.99010115906443896</v>
      </c>
      <c r="BB5211">
        <v>31</v>
      </c>
      <c r="BC5211">
        <v>0.999999999999999</v>
      </c>
      <c r="BD5211">
        <v>0</v>
      </c>
      <c r="BE5211">
        <v>0</v>
      </c>
      <c r="BF5211">
        <v>49.231444873401003</v>
      </c>
      <c r="BG5211">
        <v>45.352541212352001</v>
      </c>
      <c r="BH5211">
        <v>58.033095940810902</v>
      </c>
      <c r="BI5211">
        <v>45.063981594468999</v>
      </c>
    </row>
    <row r="5212" spans="1:61" x14ac:dyDescent="0.25">
      <c r="A5212" s="10" t="str">
        <f>VLOOKUP(D5212,'Index-Relations'!E:F,2,FALSE)</f>
        <v>ESG</v>
      </c>
      <c r="B5212" t="s">
        <v>3450</v>
      </c>
      <c r="C5212" s="53" t="s">
        <v>2768</v>
      </c>
      <c r="D5212" s="59" t="s">
        <v>3123</v>
      </c>
      <c r="E5212" s="59" t="s">
        <v>8628</v>
      </c>
      <c r="F5212" t="s">
        <v>1925</v>
      </c>
      <c r="G5212" t="s">
        <v>1924</v>
      </c>
      <c r="H5212" t="s">
        <v>1926</v>
      </c>
      <c r="I5212" s="52">
        <v>45383</v>
      </c>
      <c r="J5212" t="s">
        <v>2457</v>
      </c>
      <c r="K5212">
        <v>31</v>
      </c>
      <c r="L5212">
        <v>52.054397488928103</v>
      </c>
      <c r="M5212">
        <v>29</v>
      </c>
      <c r="N5212">
        <v>0.98646861606355396</v>
      </c>
      <c r="O5212">
        <v>43.9103333815806</v>
      </c>
      <c r="P5212">
        <v>29</v>
      </c>
      <c r="Q5212">
        <v>0.98646861606355396</v>
      </c>
      <c r="R5212">
        <v>27</v>
      </c>
      <c r="S5212">
        <v>0.93377325508734799</v>
      </c>
      <c r="T5212">
        <v>52.479765420891397</v>
      </c>
      <c r="U5212">
        <v>0.96251895079479499</v>
      </c>
      <c r="V5212">
        <v>27</v>
      </c>
      <c r="W5212">
        <v>0.261750034481946</v>
      </c>
      <c r="X5212">
        <v>10</v>
      </c>
      <c r="Y5212">
        <v>30</v>
      </c>
      <c r="Z5212">
        <v>0.99505211427488804</v>
      </c>
      <c r="AA5212">
        <v>61.862478669189699</v>
      </c>
      <c r="AB5212">
        <v>19</v>
      </c>
      <c r="AC5212">
        <v>0.67132492893923701</v>
      </c>
      <c r="AD5212">
        <v>11</v>
      </c>
      <c r="AE5212">
        <v>0.32372718533565098</v>
      </c>
      <c r="AF5212">
        <v>1</v>
      </c>
      <c r="AG5212">
        <v>4.94788572511145E-3</v>
      </c>
      <c r="AH5212">
        <v>0</v>
      </c>
      <c r="AI5212">
        <v>0</v>
      </c>
      <c r="AJ5212">
        <v>47.337250034126697</v>
      </c>
      <c r="AK5212">
        <v>29</v>
      </c>
      <c r="AL5212">
        <v>0.98646861606355396</v>
      </c>
      <c r="AM5212">
        <v>0</v>
      </c>
      <c r="AN5212">
        <v>0</v>
      </c>
      <c r="AO5212">
        <v>0</v>
      </c>
      <c r="AP5212">
        <v>0</v>
      </c>
      <c r="AQ5212">
        <v>31</v>
      </c>
      <c r="AR5212">
        <v>0.999999999999999</v>
      </c>
      <c r="AS5212">
        <v>1.31166317951845E-2</v>
      </c>
      <c r="AT5212">
        <v>1</v>
      </c>
      <c r="AU5212">
        <v>0</v>
      </c>
      <c r="AV5212">
        <v>0</v>
      </c>
      <c r="AW5212">
        <v>31</v>
      </c>
      <c r="AX5212">
        <v>1</v>
      </c>
      <c r="AY5212">
        <v>63.1470256114237</v>
      </c>
      <c r="AZ5212">
        <v>29</v>
      </c>
      <c r="BA5212">
        <v>0.98646861606355396</v>
      </c>
      <c r="BB5212">
        <v>31</v>
      </c>
      <c r="BC5212">
        <v>0.999999999999999</v>
      </c>
      <c r="BD5212">
        <v>0</v>
      </c>
      <c r="BE5212">
        <v>0</v>
      </c>
      <c r="BF5212">
        <v>48.973787777738899</v>
      </c>
      <c r="BG5212">
        <v>45.0625797609719</v>
      </c>
      <c r="BH5212">
        <v>57.879304103517001</v>
      </c>
      <c r="BI5212">
        <v>44.791595319997903</v>
      </c>
    </row>
    <row r="5213" spans="1:61" x14ac:dyDescent="0.25">
      <c r="A5213" s="10" t="str">
        <f>VLOOKUP(D5213,'Index-Relations'!E:F,2,FALSE)</f>
        <v>ESG</v>
      </c>
      <c r="B5213" t="s">
        <v>3450</v>
      </c>
      <c r="C5213" s="53" t="s">
        <v>2769</v>
      </c>
      <c r="D5213" s="59" t="s">
        <v>3123</v>
      </c>
      <c r="E5213" s="59" t="s">
        <v>8629</v>
      </c>
      <c r="F5213" t="s">
        <v>1925</v>
      </c>
      <c r="G5213" t="s">
        <v>1924</v>
      </c>
      <c r="H5213" t="s">
        <v>1926</v>
      </c>
      <c r="I5213" s="52">
        <v>45352</v>
      </c>
      <c r="J5213" t="s">
        <v>2457</v>
      </c>
      <c r="K5213">
        <v>31</v>
      </c>
      <c r="L5213">
        <v>50.585581230459901</v>
      </c>
      <c r="M5213">
        <v>29</v>
      </c>
      <c r="N5213">
        <v>0.98742250492758699</v>
      </c>
      <c r="O5213">
        <v>41.013788758066603</v>
      </c>
      <c r="P5213">
        <v>29</v>
      </c>
      <c r="Q5213">
        <v>0.98742250492758699</v>
      </c>
      <c r="R5213">
        <v>27</v>
      </c>
      <c r="S5213">
        <v>0.91414148465215295</v>
      </c>
      <c r="T5213">
        <v>52.824087508293601</v>
      </c>
      <c r="U5213">
        <v>0.96516242432809896</v>
      </c>
      <c r="V5213">
        <v>27</v>
      </c>
      <c r="W5213">
        <v>0.29787044646869898</v>
      </c>
      <c r="X5213">
        <v>10</v>
      </c>
      <c r="Y5213">
        <v>30</v>
      </c>
      <c r="Z5213">
        <v>0.99482840524803695</v>
      </c>
      <c r="AA5213">
        <v>74.269362835520496</v>
      </c>
      <c r="AB5213">
        <v>18</v>
      </c>
      <c r="AC5213">
        <v>0.61788182153123805</v>
      </c>
      <c r="AD5213">
        <v>12</v>
      </c>
      <c r="AE5213">
        <v>0.37694658371679801</v>
      </c>
      <c r="AF5213">
        <v>1</v>
      </c>
      <c r="AG5213">
        <v>5.1715947519627697E-3</v>
      </c>
      <c r="AH5213">
        <v>0</v>
      </c>
      <c r="AI5213">
        <v>0</v>
      </c>
      <c r="AJ5213">
        <v>45.179450822137802</v>
      </c>
      <c r="AK5213">
        <v>29</v>
      </c>
      <c r="AL5213">
        <v>0.98742250492758699</v>
      </c>
      <c r="AM5213">
        <v>0</v>
      </c>
      <c r="AN5213">
        <v>0</v>
      </c>
      <c r="AO5213">
        <v>0</v>
      </c>
      <c r="AP5213">
        <v>0</v>
      </c>
      <c r="AQ5213">
        <v>31</v>
      </c>
      <c r="AR5213">
        <v>1</v>
      </c>
      <c r="AS5213">
        <v>1.3128480045280199E-2</v>
      </c>
      <c r="AT5213">
        <v>1</v>
      </c>
      <c r="AU5213">
        <v>0</v>
      </c>
      <c r="AV5213">
        <v>0</v>
      </c>
      <c r="AW5213">
        <v>31</v>
      </c>
      <c r="AX5213">
        <v>0.999999999999999</v>
      </c>
      <c r="AY5213">
        <v>63.0075725426139</v>
      </c>
      <c r="AZ5213">
        <v>29</v>
      </c>
      <c r="BA5213">
        <v>0.98742250492758699</v>
      </c>
      <c r="BB5213">
        <v>31</v>
      </c>
      <c r="BC5213">
        <v>1</v>
      </c>
      <c r="BD5213">
        <v>0</v>
      </c>
      <c r="BE5213">
        <v>0</v>
      </c>
      <c r="BF5213">
        <v>47.935992672182998</v>
      </c>
      <c r="BG5213">
        <v>43.058419327510002</v>
      </c>
      <c r="BH5213">
        <v>57.871185880985003</v>
      </c>
      <c r="BI5213">
        <v>43.020248508640897</v>
      </c>
    </row>
    <row r="5214" spans="1:61" x14ac:dyDescent="0.25">
      <c r="A5214" s="10" t="str">
        <f>VLOOKUP(D5214,'Index-Relations'!E:F,2,FALSE)</f>
        <v>ESG</v>
      </c>
      <c r="B5214" t="s">
        <v>3450</v>
      </c>
      <c r="C5214" s="53" t="s">
        <v>2770</v>
      </c>
      <c r="D5214" s="59" t="s">
        <v>3123</v>
      </c>
      <c r="E5214" s="59" t="s">
        <v>8630</v>
      </c>
      <c r="F5214" t="s">
        <v>1925</v>
      </c>
      <c r="G5214" t="s">
        <v>1924</v>
      </c>
      <c r="H5214" t="s">
        <v>1926</v>
      </c>
      <c r="I5214" s="52">
        <v>45323</v>
      </c>
      <c r="J5214" t="s">
        <v>2457</v>
      </c>
      <c r="K5214">
        <v>31</v>
      </c>
      <c r="L5214">
        <v>53.584205906890404</v>
      </c>
      <c r="M5214">
        <v>27</v>
      </c>
      <c r="N5214">
        <v>0.92267714024684899</v>
      </c>
      <c r="O5214">
        <v>43.994588795736099</v>
      </c>
      <c r="P5214">
        <v>27</v>
      </c>
      <c r="Q5214">
        <v>0.92267714024684899</v>
      </c>
      <c r="R5214">
        <v>27</v>
      </c>
      <c r="S5214">
        <v>0.92267714024684899</v>
      </c>
      <c r="T5214">
        <v>52.132986694457401</v>
      </c>
      <c r="U5214">
        <v>0.96451144288692903</v>
      </c>
      <c r="V5214">
        <v>27</v>
      </c>
      <c r="W5214">
        <v>0.29706476723275299</v>
      </c>
      <c r="X5214">
        <v>10</v>
      </c>
      <c r="Y5214">
        <v>30</v>
      </c>
      <c r="Z5214">
        <v>0.99253169746052405</v>
      </c>
      <c r="AA5214">
        <v>78.346622809657504</v>
      </c>
      <c r="AB5214">
        <v>18</v>
      </c>
      <c r="AC5214">
        <v>0.64311872772166201</v>
      </c>
      <c r="AD5214">
        <v>12</v>
      </c>
      <c r="AE5214">
        <v>0.34941296973886199</v>
      </c>
      <c r="AF5214">
        <v>1</v>
      </c>
      <c r="AG5214">
        <v>7.4683025394754396E-3</v>
      </c>
      <c r="AH5214">
        <v>0</v>
      </c>
      <c r="AI5214">
        <v>0</v>
      </c>
      <c r="AJ5214">
        <v>47.224908427608703</v>
      </c>
      <c r="AK5214">
        <v>27</v>
      </c>
      <c r="AL5214">
        <v>0.92267714024684899</v>
      </c>
      <c r="AM5214">
        <v>0</v>
      </c>
      <c r="AN5214">
        <v>0</v>
      </c>
      <c r="AO5214">
        <v>0</v>
      </c>
      <c r="AP5214">
        <v>0</v>
      </c>
      <c r="AQ5214">
        <v>31</v>
      </c>
      <c r="AR5214">
        <v>1</v>
      </c>
      <c r="AS5214">
        <v>1.1899430709776599E-2</v>
      </c>
      <c r="AT5214">
        <v>1</v>
      </c>
      <c r="AU5214">
        <v>0</v>
      </c>
      <c r="AV5214">
        <v>0</v>
      </c>
      <c r="AW5214">
        <v>31</v>
      </c>
      <c r="AX5214">
        <v>1</v>
      </c>
      <c r="AY5214">
        <v>66.042122898184601</v>
      </c>
      <c r="AZ5214">
        <v>27</v>
      </c>
      <c r="BA5214">
        <v>0.92267714024684899</v>
      </c>
      <c r="BB5214">
        <v>30</v>
      </c>
      <c r="BC5214">
        <v>0.97179030249434595</v>
      </c>
      <c r="BD5214">
        <v>1</v>
      </c>
      <c r="BE5214">
        <v>2.8209697505653601E-2</v>
      </c>
      <c r="BF5214">
        <v>50.230290668343898</v>
      </c>
      <c r="BG5214">
        <v>45.367021902350999</v>
      </c>
      <c r="BH5214">
        <v>60.582089146065996</v>
      </c>
      <c r="BI5214">
        <v>44.390532965497002</v>
      </c>
    </row>
    <row r="5215" spans="1:61" x14ac:dyDescent="0.25">
      <c r="A5215" s="10" t="str">
        <f>VLOOKUP(D5215,'Index-Relations'!E:F,2,FALSE)</f>
        <v>ESG</v>
      </c>
      <c r="B5215" t="s">
        <v>3450</v>
      </c>
      <c r="C5215" s="53" t="s">
        <v>2760</v>
      </c>
      <c r="D5215" s="59" t="s">
        <v>3124</v>
      </c>
      <c r="E5215" s="59" t="s">
        <v>8631</v>
      </c>
      <c r="F5215" t="s">
        <v>1929</v>
      </c>
      <c r="G5215" t="s">
        <v>1928</v>
      </c>
      <c r="H5215" t="s">
        <v>1930</v>
      </c>
      <c r="I5215" s="52">
        <v>45659</v>
      </c>
      <c r="J5215" t="s">
        <v>2457</v>
      </c>
      <c r="K5215">
        <v>246</v>
      </c>
      <c r="L5215" s="73">
        <v>38.212641238705402</v>
      </c>
      <c r="M5215">
        <v>231</v>
      </c>
      <c r="N5215">
        <v>0.95755241075933095</v>
      </c>
      <c r="O5215" s="73">
        <v>35.087659441844401</v>
      </c>
      <c r="P5215">
        <v>231</v>
      </c>
      <c r="Q5215">
        <v>0.95755241075933095</v>
      </c>
      <c r="R5215">
        <v>218</v>
      </c>
      <c r="S5215">
        <v>0.88333039098514199</v>
      </c>
      <c r="T5215">
        <v>41.323038750391099</v>
      </c>
      <c r="U5215">
        <v>0.748698312110053</v>
      </c>
      <c r="V5215">
        <v>179</v>
      </c>
      <c r="W5215">
        <v>5.9050375229702898E-2</v>
      </c>
      <c r="X5215">
        <v>19</v>
      </c>
      <c r="Y5215">
        <v>242</v>
      </c>
      <c r="Z5215">
        <v>0.991270802425683</v>
      </c>
      <c r="AA5215">
        <v>38.213285955382197</v>
      </c>
      <c r="AB5215">
        <v>160</v>
      </c>
      <c r="AC5215">
        <v>0.68192019918587299</v>
      </c>
      <c r="AD5215">
        <v>82</v>
      </c>
      <c r="AE5215">
        <v>0.30935060323981001</v>
      </c>
      <c r="AF5215">
        <v>4</v>
      </c>
      <c r="AG5215">
        <v>8.7291975743162206E-3</v>
      </c>
      <c r="AH5215">
        <v>2.5482783999852699E-3</v>
      </c>
      <c r="AI5215">
        <v>9</v>
      </c>
      <c r="AJ5215" s="73">
        <v>36.2963185900459</v>
      </c>
      <c r="AK5215">
        <v>231</v>
      </c>
      <c r="AL5215">
        <v>0.95755241075933095</v>
      </c>
      <c r="AM5215">
        <v>0</v>
      </c>
      <c r="AN5215">
        <v>0</v>
      </c>
      <c r="AO5215">
        <v>3.28214039338749E-2</v>
      </c>
      <c r="AP5215">
        <v>6</v>
      </c>
      <c r="AQ5215">
        <v>245</v>
      </c>
      <c r="AR5215">
        <v>0.99914890976682202</v>
      </c>
      <c r="AS5215">
        <v>0.134235007982246</v>
      </c>
      <c r="AT5215">
        <v>14</v>
      </c>
      <c r="AU5215">
        <v>0</v>
      </c>
      <c r="AV5215">
        <v>0</v>
      </c>
      <c r="AW5215">
        <v>245</v>
      </c>
      <c r="AX5215">
        <v>0.99914890976682202</v>
      </c>
      <c r="AY5215" s="73">
        <v>46.155514412120297</v>
      </c>
      <c r="AZ5215">
        <v>231</v>
      </c>
      <c r="BA5215">
        <v>0.95755241075933095</v>
      </c>
      <c r="BB5215">
        <v>231</v>
      </c>
      <c r="BC5215">
        <v>0.94349053299424901</v>
      </c>
      <c r="BD5215">
        <v>8</v>
      </c>
      <c r="BE5215">
        <v>2.2836972838697501E-2</v>
      </c>
      <c r="BF5215">
        <v>38.212641238705402</v>
      </c>
      <c r="BG5215">
        <v>35.087659441844401</v>
      </c>
      <c r="BH5215">
        <v>46.155514412120297</v>
      </c>
      <c r="BI5215">
        <v>36.2963185900459</v>
      </c>
    </row>
    <row r="5216" spans="1:61" x14ac:dyDescent="0.25">
      <c r="A5216" s="10" t="str">
        <f>VLOOKUP(D5216,'Index-Relations'!E:F,2,FALSE)</f>
        <v>ESG</v>
      </c>
      <c r="B5216" t="s">
        <v>3450</v>
      </c>
      <c r="C5216" s="53" t="s">
        <v>2761</v>
      </c>
      <c r="D5216" s="59" t="s">
        <v>3124</v>
      </c>
      <c r="E5216" s="59" t="s">
        <v>8632</v>
      </c>
      <c r="F5216" t="s">
        <v>1929</v>
      </c>
      <c r="G5216" t="s">
        <v>1928</v>
      </c>
      <c r="H5216" t="s">
        <v>1930</v>
      </c>
      <c r="I5216" s="52">
        <v>45628</v>
      </c>
      <c r="J5216" t="s">
        <v>2457</v>
      </c>
      <c r="K5216">
        <v>248</v>
      </c>
      <c r="L5216" s="73">
        <v>38.415355516158897</v>
      </c>
      <c r="M5216">
        <v>233</v>
      </c>
      <c r="N5216">
        <v>0.96168756305479097</v>
      </c>
      <c r="O5216" s="73">
        <v>35.122879931053198</v>
      </c>
      <c r="P5216">
        <v>233</v>
      </c>
      <c r="Q5216">
        <v>0.96168756305479097</v>
      </c>
      <c r="R5216">
        <v>220</v>
      </c>
      <c r="S5216">
        <v>0.88570734535953999</v>
      </c>
      <c r="T5216">
        <v>41.734948156087803</v>
      </c>
      <c r="U5216">
        <v>0.75936093399976001</v>
      </c>
      <c r="V5216">
        <v>181</v>
      </c>
      <c r="W5216">
        <v>6.0162107254673802E-2</v>
      </c>
      <c r="X5216">
        <v>19</v>
      </c>
      <c r="Y5216">
        <v>243</v>
      </c>
      <c r="Z5216">
        <v>0.99085915686054205</v>
      </c>
      <c r="AA5216">
        <v>30.430679312725299</v>
      </c>
      <c r="AB5216">
        <v>164</v>
      </c>
      <c r="AC5216">
        <v>0.70046323109802899</v>
      </c>
      <c r="AD5216">
        <v>79</v>
      </c>
      <c r="AE5216">
        <v>0.290395925762512</v>
      </c>
      <c r="AF5216">
        <v>5</v>
      </c>
      <c r="AG5216">
        <v>9.1408431394580103E-3</v>
      </c>
      <c r="AH5216">
        <v>3.91047258052344E-3</v>
      </c>
      <c r="AI5216">
        <v>11</v>
      </c>
      <c r="AJ5216" s="73">
        <v>36.452443834553002</v>
      </c>
      <c r="AK5216">
        <v>233</v>
      </c>
      <c r="AL5216">
        <v>0.96168756305479097</v>
      </c>
      <c r="AM5216">
        <v>2.56305091655816E-3</v>
      </c>
      <c r="AN5216">
        <v>2</v>
      </c>
      <c r="AO5216">
        <v>3.2591513580578803E-2</v>
      </c>
      <c r="AP5216">
        <v>6</v>
      </c>
      <c r="AQ5216">
        <v>247</v>
      </c>
      <c r="AR5216">
        <v>0.99912858247843195</v>
      </c>
      <c r="AS5216">
        <v>0.13743450957470699</v>
      </c>
      <c r="AT5216">
        <v>14</v>
      </c>
      <c r="AU5216">
        <v>0</v>
      </c>
      <c r="AV5216">
        <v>0</v>
      </c>
      <c r="AW5216">
        <v>247</v>
      </c>
      <c r="AX5216">
        <v>0.99912858247843195</v>
      </c>
      <c r="AY5216" s="73">
        <v>46.502884353737798</v>
      </c>
      <c r="AZ5216">
        <v>233</v>
      </c>
      <c r="BA5216">
        <v>0.96168756305479097</v>
      </c>
      <c r="BB5216">
        <v>233</v>
      </c>
      <c r="BC5216">
        <v>0.94608486101564304</v>
      </c>
      <c r="BD5216">
        <v>8</v>
      </c>
      <c r="BE5216">
        <v>2.0452207882209798E-2</v>
      </c>
      <c r="BF5216">
        <v>38.415355516158897</v>
      </c>
      <c r="BG5216">
        <v>35.122879931053198</v>
      </c>
      <c r="BH5216">
        <v>46.502884353737798</v>
      </c>
      <c r="BI5216">
        <v>36.452443834553002</v>
      </c>
    </row>
    <row r="5217" spans="1:61" x14ac:dyDescent="0.25">
      <c r="A5217" s="10" t="str">
        <f>VLOOKUP(D5217,'Index-Relations'!E:F,2,FALSE)</f>
        <v>ESG</v>
      </c>
      <c r="B5217" t="s">
        <v>3450</v>
      </c>
      <c r="C5217" s="53" t="s">
        <v>2762</v>
      </c>
      <c r="D5217" s="59" t="s">
        <v>3124</v>
      </c>
      <c r="E5217" s="59" t="s">
        <v>8633</v>
      </c>
      <c r="F5217" t="s">
        <v>1929</v>
      </c>
      <c r="G5217" t="s">
        <v>1928</v>
      </c>
      <c r="H5217" t="s">
        <v>1930</v>
      </c>
      <c r="I5217" s="52">
        <v>45597</v>
      </c>
      <c r="J5217" t="s">
        <v>2457</v>
      </c>
      <c r="K5217">
        <v>248</v>
      </c>
      <c r="L5217" s="73">
        <v>40.152146314124003</v>
      </c>
      <c r="M5217">
        <v>233</v>
      </c>
      <c r="N5217">
        <v>0.962230576081473</v>
      </c>
      <c r="O5217" s="73">
        <v>36.952963120655603</v>
      </c>
      <c r="P5217">
        <v>233</v>
      </c>
      <c r="Q5217">
        <v>0.962230576081473</v>
      </c>
      <c r="R5217">
        <v>220</v>
      </c>
      <c r="S5217">
        <v>0.914390778548135</v>
      </c>
      <c r="T5217">
        <v>41.494097150407001</v>
      </c>
      <c r="U5217">
        <v>0.76092981602715104</v>
      </c>
      <c r="V5217">
        <v>181</v>
      </c>
      <c r="W5217">
        <v>5.9120360487558699E-2</v>
      </c>
      <c r="X5217">
        <v>19</v>
      </c>
      <c r="Y5217">
        <v>243</v>
      </c>
      <c r="Z5217">
        <v>0.99043490664065004</v>
      </c>
      <c r="AA5217">
        <v>33.171405265335899</v>
      </c>
      <c r="AB5217">
        <v>162</v>
      </c>
      <c r="AC5217">
        <v>0.71705557684901799</v>
      </c>
      <c r="AD5217">
        <v>81</v>
      </c>
      <c r="AE5217">
        <v>0.27337932979163099</v>
      </c>
      <c r="AF5217">
        <v>5</v>
      </c>
      <c r="AG5217">
        <v>9.5650933593498504E-3</v>
      </c>
      <c r="AH5217">
        <v>3.96991771433821E-3</v>
      </c>
      <c r="AI5217">
        <v>11</v>
      </c>
      <c r="AJ5217" s="73">
        <v>38.284058644162002</v>
      </c>
      <c r="AK5217">
        <v>233</v>
      </c>
      <c r="AL5217">
        <v>0.962230576081473</v>
      </c>
      <c r="AM5217">
        <v>3.3313974163775898E-3</v>
      </c>
      <c r="AN5217">
        <v>2</v>
      </c>
      <c r="AO5217">
        <v>3.6986991577539999E-2</v>
      </c>
      <c r="AP5217">
        <v>6</v>
      </c>
      <c r="AQ5217">
        <v>247</v>
      </c>
      <c r="AR5217">
        <v>0.99904963833696003</v>
      </c>
      <c r="AS5217">
        <v>0.144433051111861</v>
      </c>
      <c r="AT5217">
        <v>14</v>
      </c>
      <c r="AU5217">
        <v>0</v>
      </c>
      <c r="AV5217">
        <v>0</v>
      </c>
      <c r="AW5217">
        <v>247</v>
      </c>
      <c r="AX5217">
        <v>0.99904963833696003</v>
      </c>
      <c r="AY5217" s="73">
        <v>47.710607844190498</v>
      </c>
      <c r="AZ5217">
        <v>233</v>
      </c>
      <c r="BA5217">
        <v>0.962230576081473</v>
      </c>
      <c r="BB5217">
        <v>233</v>
      </c>
      <c r="BC5217">
        <v>0.93971714217675895</v>
      </c>
      <c r="BD5217">
        <v>8</v>
      </c>
      <c r="BE5217">
        <v>2.2345504582660599E-2</v>
      </c>
      <c r="BF5217">
        <v>40.152146314124003</v>
      </c>
      <c r="BG5217">
        <v>36.952963120655603</v>
      </c>
      <c r="BH5217">
        <v>47.710607844190498</v>
      </c>
      <c r="BI5217">
        <v>38.284058644162002</v>
      </c>
    </row>
    <row r="5218" spans="1:61" x14ac:dyDescent="0.25">
      <c r="A5218" s="10" t="str">
        <f>VLOOKUP(D5218,'Index-Relations'!E:F,2,FALSE)</f>
        <v>ESG</v>
      </c>
      <c r="B5218" t="s">
        <v>3450</v>
      </c>
      <c r="C5218" s="53" t="s">
        <v>2763</v>
      </c>
      <c r="D5218" s="59" t="s">
        <v>3124</v>
      </c>
      <c r="E5218" s="59" t="s">
        <v>8634</v>
      </c>
      <c r="F5218" t="s">
        <v>1929</v>
      </c>
      <c r="G5218" t="s">
        <v>1928</v>
      </c>
      <c r="H5218" t="s">
        <v>1930</v>
      </c>
      <c r="I5218" s="52">
        <v>45566</v>
      </c>
      <c r="J5218" t="s">
        <v>2457</v>
      </c>
      <c r="K5218">
        <v>248</v>
      </c>
      <c r="L5218" s="73">
        <v>40.491933826330303</v>
      </c>
      <c r="M5218">
        <v>233</v>
      </c>
      <c r="N5218">
        <v>0.963726333774096</v>
      </c>
      <c r="O5218" s="73">
        <v>37.353717870036903</v>
      </c>
      <c r="P5218">
        <v>233</v>
      </c>
      <c r="Q5218">
        <v>0.963726333774096</v>
      </c>
      <c r="R5218">
        <v>220</v>
      </c>
      <c r="S5218">
        <v>0.92246072268231205</v>
      </c>
      <c r="T5218">
        <v>41.613544487420498</v>
      </c>
      <c r="U5218">
        <v>0.76192060741535295</v>
      </c>
      <c r="V5218">
        <v>181</v>
      </c>
      <c r="W5218">
        <v>6.0026997561323701E-2</v>
      </c>
      <c r="X5218">
        <v>19</v>
      </c>
      <c r="Y5218">
        <v>243</v>
      </c>
      <c r="Z5218">
        <v>0.99009628321986898</v>
      </c>
      <c r="AA5218">
        <v>33.434223559964501</v>
      </c>
      <c r="AB5218">
        <v>166</v>
      </c>
      <c r="AC5218">
        <v>0.73487549555453002</v>
      </c>
      <c r="AD5218">
        <v>77</v>
      </c>
      <c r="AE5218">
        <v>0.25522078766533901</v>
      </c>
      <c r="AF5218">
        <v>5</v>
      </c>
      <c r="AG5218">
        <v>9.9037167801308001E-3</v>
      </c>
      <c r="AH5218">
        <v>3.9008357648446E-3</v>
      </c>
      <c r="AI5218">
        <v>11</v>
      </c>
      <c r="AJ5218" s="73">
        <v>38.587659461872803</v>
      </c>
      <c r="AK5218">
        <v>233</v>
      </c>
      <c r="AL5218">
        <v>0.963726333774096</v>
      </c>
      <c r="AM5218">
        <v>3.1425812657285401E-3</v>
      </c>
      <c r="AN5218">
        <v>2</v>
      </c>
      <c r="AO5218">
        <v>3.87448424781714E-2</v>
      </c>
      <c r="AP5218">
        <v>6</v>
      </c>
      <c r="AQ5218">
        <v>247</v>
      </c>
      <c r="AR5218">
        <v>0.99854533789523703</v>
      </c>
      <c r="AS5218">
        <v>0.14635309781051101</v>
      </c>
      <c r="AT5218">
        <v>14</v>
      </c>
      <c r="AU5218">
        <v>0</v>
      </c>
      <c r="AV5218">
        <v>0</v>
      </c>
      <c r="AW5218">
        <v>247</v>
      </c>
      <c r="AX5218">
        <v>0.99854533789523803</v>
      </c>
      <c r="AY5218" s="73">
        <v>47.959970856293197</v>
      </c>
      <c r="AZ5218">
        <v>233</v>
      </c>
      <c r="BA5218">
        <v>0.963726333774096</v>
      </c>
      <c r="BB5218">
        <v>233</v>
      </c>
      <c r="BC5218">
        <v>0.93658769521945295</v>
      </c>
      <c r="BD5218">
        <v>8</v>
      </c>
      <c r="BE5218">
        <v>2.3212800197612401E-2</v>
      </c>
      <c r="BF5218">
        <v>40.491933826330303</v>
      </c>
      <c r="BG5218">
        <v>37.353717870036903</v>
      </c>
      <c r="BH5218">
        <v>47.959970856293197</v>
      </c>
      <c r="BI5218">
        <v>38.587659461872803</v>
      </c>
    </row>
    <row r="5219" spans="1:61" x14ac:dyDescent="0.25">
      <c r="A5219" s="10" t="str">
        <f>VLOOKUP(D5219,'Index-Relations'!E:F,2,FALSE)</f>
        <v>ESG</v>
      </c>
      <c r="B5219" t="s">
        <v>3450</v>
      </c>
      <c r="C5219" s="53" t="s">
        <v>2764</v>
      </c>
      <c r="D5219" s="59" t="s">
        <v>3124</v>
      </c>
      <c r="E5219" s="59" t="s">
        <v>8635</v>
      </c>
      <c r="F5219" t="s">
        <v>1929</v>
      </c>
      <c r="G5219" t="s">
        <v>1928</v>
      </c>
      <c r="H5219" t="s">
        <v>1930</v>
      </c>
      <c r="I5219" s="52">
        <v>45538</v>
      </c>
      <c r="J5219" t="s">
        <v>2457</v>
      </c>
      <c r="K5219">
        <v>248</v>
      </c>
      <c r="L5219" s="73">
        <v>40.761770370347698</v>
      </c>
      <c r="M5219">
        <v>233</v>
      </c>
      <c r="N5219">
        <v>0.96440574844483395</v>
      </c>
      <c r="O5219" s="73">
        <v>37.636874281948899</v>
      </c>
      <c r="P5219">
        <v>233</v>
      </c>
      <c r="Q5219">
        <v>0.96440574844483395</v>
      </c>
      <c r="R5219">
        <v>220</v>
      </c>
      <c r="S5219">
        <v>0.92846416398026399</v>
      </c>
      <c r="T5219">
        <v>41.723888875835499</v>
      </c>
      <c r="U5219">
        <v>0.77571949456696498</v>
      </c>
      <c r="V5219">
        <v>182</v>
      </c>
      <c r="W5219">
        <v>5.9995839514257E-2</v>
      </c>
      <c r="X5219">
        <v>19</v>
      </c>
      <c r="Y5219">
        <v>243</v>
      </c>
      <c r="Z5219">
        <v>0.99058976703371704</v>
      </c>
      <c r="AA5219">
        <v>33.341492009836699</v>
      </c>
      <c r="AB5219">
        <v>169</v>
      </c>
      <c r="AC5219">
        <v>0.73889708738681503</v>
      </c>
      <c r="AD5219">
        <v>76</v>
      </c>
      <c r="AE5219">
        <v>0.25519285722900997</v>
      </c>
      <c r="AF5219">
        <v>3</v>
      </c>
      <c r="AG5219">
        <v>5.9100553841742696E-3</v>
      </c>
      <c r="AH5219">
        <v>3.8616097690108201E-3</v>
      </c>
      <c r="AI5219">
        <v>12</v>
      </c>
      <c r="AJ5219" s="73">
        <v>38.823268481189103</v>
      </c>
      <c r="AK5219">
        <v>233</v>
      </c>
      <c r="AL5219">
        <v>0.96440574844483395</v>
      </c>
      <c r="AM5219">
        <v>2.3264366573899401E-3</v>
      </c>
      <c r="AN5219">
        <v>2</v>
      </c>
      <c r="AO5219">
        <v>3.7047342354343302E-2</v>
      </c>
      <c r="AP5219">
        <v>6</v>
      </c>
      <c r="AQ5219">
        <v>247</v>
      </c>
      <c r="AR5219">
        <v>0.99893646810300996</v>
      </c>
      <c r="AS5219">
        <v>0.153574854253299</v>
      </c>
      <c r="AT5219">
        <v>14</v>
      </c>
      <c r="AU5219">
        <v>0</v>
      </c>
      <c r="AV5219">
        <v>0</v>
      </c>
      <c r="AW5219">
        <v>247</v>
      </c>
      <c r="AX5219">
        <v>0.99893646810300996</v>
      </c>
      <c r="AY5219" s="73">
        <v>48.258138283522399</v>
      </c>
      <c r="AZ5219">
        <v>233</v>
      </c>
      <c r="BA5219">
        <v>0.96440574844483395</v>
      </c>
      <c r="BB5219">
        <v>233</v>
      </c>
      <c r="BC5219">
        <v>0.93789240525713002</v>
      </c>
      <c r="BD5219">
        <v>8</v>
      </c>
      <c r="BE5219">
        <v>2.39967204915363E-2</v>
      </c>
      <c r="BF5219">
        <v>40.761770370347698</v>
      </c>
      <c r="BG5219">
        <v>37.636874281948899</v>
      </c>
      <c r="BH5219">
        <v>48.258138283522399</v>
      </c>
      <c r="BI5219">
        <v>38.823268481189103</v>
      </c>
    </row>
    <row r="5220" spans="1:61" x14ac:dyDescent="0.25">
      <c r="A5220" s="10" t="str">
        <f>VLOOKUP(D5220,'Index-Relations'!E:F,2,FALSE)</f>
        <v>ESG</v>
      </c>
      <c r="B5220" t="s">
        <v>3450</v>
      </c>
      <c r="C5220" s="53" t="s">
        <v>3350</v>
      </c>
      <c r="D5220" s="59" t="s">
        <v>3124</v>
      </c>
      <c r="E5220" s="59" t="s">
        <v>8636</v>
      </c>
      <c r="F5220" t="s">
        <v>1929</v>
      </c>
      <c r="G5220" t="s">
        <v>1928</v>
      </c>
      <c r="H5220" t="s">
        <v>1930</v>
      </c>
      <c r="I5220" s="52">
        <v>45505</v>
      </c>
      <c r="J5220" t="s">
        <v>2457</v>
      </c>
      <c r="K5220">
        <v>249</v>
      </c>
      <c r="L5220" s="73">
        <v>40.508891835649301</v>
      </c>
      <c r="M5220">
        <v>234</v>
      </c>
      <c r="N5220">
        <v>0.95679205699556802</v>
      </c>
      <c r="O5220" s="73">
        <v>37.389472268463699</v>
      </c>
      <c r="P5220">
        <v>234</v>
      </c>
      <c r="Q5220">
        <v>0.95679205699556802</v>
      </c>
      <c r="R5220">
        <v>221</v>
      </c>
      <c r="S5220">
        <v>0.92650270015841796</v>
      </c>
      <c r="T5220">
        <v>42.047352915321099</v>
      </c>
      <c r="U5220">
        <v>0.76304260274278002</v>
      </c>
      <c r="V5220">
        <v>183</v>
      </c>
      <c r="W5220">
        <v>6.2982802865466897E-2</v>
      </c>
      <c r="X5220">
        <v>19</v>
      </c>
      <c r="Y5220">
        <v>244</v>
      </c>
      <c r="Z5220">
        <v>0.99124590867545204</v>
      </c>
      <c r="AA5220">
        <v>34.123436243954998</v>
      </c>
      <c r="AB5220">
        <v>167</v>
      </c>
      <c r="AC5220">
        <v>0.727683323738613</v>
      </c>
      <c r="AD5220">
        <v>77</v>
      </c>
      <c r="AE5220">
        <v>0.26356258493683898</v>
      </c>
      <c r="AF5220">
        <v>5</v>
      </c>
      <c r="AG5220">
        <v>8.7540913245466798E-3</v>
      </c>
      <c r="AH5220">
        <v>3.58688037369331E-3</v>
      </c>
      <c r="AI5220">
        <v>12</v>
      </c>
      <c r="AJ5220" s="73">
        <v>38.6448657114396</v>
      </c>
      <c r="AK5220">
        <v>234</v>
      </c>
      <c r="AL5220">
        <v>0.95679205699556802</v>
      </c>
      <c r="AM5220">
        <v>2.5781266587755099E-3</v>
      </c>
      <c r="AN5220">
        <v>2</v>
      </c>
      <c r="AO5220">
        <v>3.6872282971666399E-2</v>
      </c>
      <c r="AP5220">
        <v>6</v>
      </c>
      <c r="AQ5220">
        <v>247</v>
      </c>
      <c r="AR5220">
        <v>0.99778600030882003</v>
      </c>
      <c r="AS5220">
        <v>0.15059905893219599</v>
      </c>
      <c r="AT5220">
        <v>15</v>
      </c>
      <c r="AU5220">
        <v>0</v>
      </c>
      <c r="AV5220">
        <v>0</v>
      </c>
      <c r="AW5220">
        <v>247</v>
      </c>
      <c r="AX5220">
        <v>0.99778600030882103</v>
      </c>
      <c r="AY5220" s="73">
        <v>48.043656542288701</v>
      </c>
      <c r="AZ5220">
        <v>234</v>
      </c>
      <c r="BA5220">
        <v>0.95679205699556802</v>
      </c>
      <c r="BB5220">
        <v>233</v>
      </c>
      <c r="BC5220">
        <v>0.93676971560792899</v>
      </c>
      <c r="BD5220">
        <v>8</v>
      </c>
      <c r="BE5220">
        <v>2.4144001729224498E-2</v>
      </c>
      <c r="BF5220">
        <v>40.508891835649301</v>
      </c>
      <c r="BG5220">
        <v>37.389472268463699</v>
      </c>
      <c r="BH5220">
        <v>48.043656542288701</v>
      </c>
      <c r="BI5220">
        <v>38.6448657114396</v>
      </c>
    </row>
    <row r="5221" spans="1:61" x14ac:dyDescent="0.25">
      <c r="A5221" s="10" t="str">
        <f>VLOOKUP(D5221,'Index-Relations'!E:F,2,FALSE)</f>
        <v>ESG</v>
      </c>
      <c r="B5221" t="s">
        <v>3450</v>
      </c>
      <c r="C5221" s="53" t="s">
        <v>2765</v>
      </c>
      <c r="D5221" s="59" t="s">
        <v>3124</v>
      </c>
      <c r="E5221" s="59" t="s">
        <v>8637</v>
      </c>
      <c r="F5221" t="s">
        <v>1929</v>
      </c>
      <c r="G5221" t="s">
        <v>1928</v>
      </c>
      <c r="H5221" t="s">
        <v>1930</v>
      </c>
      <c r="I5221" s="52">
        <v>45474</v>
      </c>
      <c r="J5221" t="s">
        <v>2457</v>
      </c>
      <c r="K5221">
        <v>263</v>
      </c>
      <c r="L5221" s="73">
        <v>44.3692162882109</v>
      </c>
      <c r="M5221">
        <v>247</v>
      </c>
      <c r="N5221">
        <v>0.96867266826182596</v>
      </c>
      <c r="O5221" s="73">
        <v>41.480703258264001</v>
      </c>
      <c r="P5221">
        <v>247</v>
      </c>
      <c r="Q5221">
        <v>0.96867266826182596</v>
      </c>
      <c r="R5221">
        <v>226</v>
      </c>
      <c r="S5221">
        <v>0.93249839814923297</v>
      </c>
      <c r="T5221">
        <v>41.2580746482611</v>
      </c>
      <c r="U5221">
        <v>0.76435283350887595</v>
      </c>
      <c r="V5221">
        <v>193</v>
      </c>
      <c r="W5221">
        <v>7.6186479003499105E-2</v>
      </c>
      <c r="X5221">
        <v>18</v>
      </c>
      <c r="Y5221">
        <v>257</v>
      </c>
      <c r="Z5221">
        <v>0.99329995306343499</v>
      </c>
      <c r="AA5221">
        <v>37.786806307945398</v>
      </c>
      <c r="AB5221">
        <v>174</v>
      </c>
      <c r="AC5221">
        <v>0.70354829511214401</v>
      </c>
      <c r="AD5221">
        <v>83</v>
      </c>
      <c r="AE5221">
        <v>0.28975165795129099</v>
      </c>
      <c r="AF5221">
        <v>6</v>
      </c>
      <c r="AG5221">
        <v>6.7000469365645597E-3</v>
      </c>
      <c r="AH5221">
        <v>2.53652126574077E-3</v>
      </c>
      <c r="AI5221">
        <v>15</v>
      </c>
      <c r="AJ5221" s="73">
        <v>41.990737431379998</v>
      </c>
      <c r="AK5221">
        <v>247</v>
      </c>
      <c r="AL5221">
        <v>0.96867266826182596</v>
      </c>
      <c r="AM5221">
        <v>1.7803144717350901E-3</v>
      </c>
      <c r="AN5221">
        <v>2</v>
      </c>
      <c r="AO5221">
        <v>3.2858304735956502E-2</v>
      </c>
      <c r="AP5221">
        <v>5</v>
      </c>
      <c r="AQ5221">
        <v>262</v>
      </c>
      <c r="AR5221">
        <v>0.999588463903199</v>
      </c>
      <c r="AS5221">
        <v>0.10154850373131701</v>
      </c>
      <c r="AT5221">
        <v>15</v>
      </c>
      <c r="AU5221">
        <v>0</v>
      </c>
      <c r="AV5221">
        <v>0</v>
      </c>
      <c r="AW5221">
        <v>262</v>
      </c>
      <c r="AX5221">
        <v>0.999588463903199</v>
      </c>
      <c r="AY5221" s="73">
        <v>51.248773044232699</v>
      </c>
      <c r="AZ5221">
        <v>247</v>
      </c>
      <c r="BA5221">
        <v>0.96867266826182596</v>
      </c>
      <c r="BB5221">
        <v>249</v>
      </c>
      <c r="BC5221">
        <v>0.94155386877593705</v>
      </c>
      <c r="BD5221">
        <v>8</v>
      </c>
      <c r="BE5221">
        <v>2.5176290391304999E-2</v>
      </c>
      <c r="BF5221">
        <v>44.3692162882109</v>
      </c>
      <c r="BG5221">
        <v>41.480703258264001</v>
      </c>
      <c r="BH5221">
        <v>51.248773044232699</v>
      </c>
      <c r="BI5221">
        <v>41.990737431379998</v>
      </c>
    </row>
    <row r="5222" spans="1:61" x14ac:dyDescent="0.25">
      <c r="A5222" s="10" t="str">
        <f>VLOOKUP(D5222,'Index-Relations'!E:F,2,FALSE)</f>
        <v>ESG</v>
      </c>
      <c r="B5222" t="s">
        <v>3450</v>
      </c>
      <c r="C5222" s="53" t="s">
        <v>2766</v>
      </c>
      <c r="D5222" s="59" t="s">
        <v>3124</v>
      </c>
      <c r="E5222" s="59" t="s">
        <v>8638</v>
      </c>
      <c r="F5222" t="s">
        <v>1929</v>
      </c>
      <c r="G5222" t="s">
        <v>1928</v>
      </c>
      <c r="H5222" t="s">
        <v>1930</v>
      </c>
      <c r="I5222" s="52">
        <v>45446</v>
      </c>
      <c r="J5222" t="s">
        <v>2457</v>
      </c>
      <c r="K5222">
        <v>263</v>
      </c>
      <c r="L5222" s="73">
        <v>44.027053875636497</v>
      </c>
      <c r="M5222">
        <v>247</v>
      </c>
      <c r="N5222">
        <v>0.968004416069985</v>
      </c>
      <c r="O5222" s="73">
        <v>41.103962147311101</v>
      </c>
      <c r="P5222">
        <v>247</v>
      </c>
      <c r="Q5222">
        <v>0.968004416069985</v>
      </c>
      <c r="R5222">
        <v>226</v>
      </c>
      <c r="S5222">
        <v>0.93142835952138603</v>
      </c>
      <c r="T5222">
        <v>41.594249994912197</v>
      </c>
      <c r="U5222">
        <v>0.76588992811956402</v>
      </c>
      <c r="V5222">
        <v>193</v>
      </c>
      <c r="W5222">
        <v>7.4313785761024806E-2</v>
      </c>
      <c r="X5222">
        <v>18</v>
      </c>
      <c r="Y5222">
        <v>257</v>
      </c>
      <c r="Z5222">
        <v>0.99289050488620401</v>
      </c>
      <c r="AA5222">
        <v>39.445283347541697</v>
      </c>
      <c r="AB5222">
        <v>172</v>
      </c>
      <c r="AC5222">
        <v>0.69084785184033404</v>
      </c>
      <c r="AD5222">
        <v>85</v>
      </c>
      <c r="AE5222">
        <v>0.30204265304586903</v>
      </c>
      <c r="AF5222">
        <v>6</v>
      </c>
      <c r="AG5222">
        <v>7.1094951137959297E-3</v>
      </c>
      <c r="AH5222">
        <v>2.5494256508153501E-3</v>
      </c>
      <c r="AI5222">
        <v>15</v>
      </c>
      <c r="AJ5222" s="73">
        <v>41.621152239188802</v>
      </c>
      <c r="AK5222">
        <v>247</v>
      </c>
      <c r="AL5222">
        <v>0.968004416069985</v>
      </c>
      <c r="AM5222">
        <v>2.5881830981992599E-3</v>
      </c>
      <c r="AN5222">
        <v>2</v>
      </c>
      <c r="AO5222">
        <v>3.4052144940969802E-2</v>
      </c>
      <c r="AP5222">
        <v>5</v>
      </c>
      <c r="AQ5222">
        <v>262</v>
      </c>
      <c r="AR5222">
        <v>0.99958742878733697</v>
      </c>
      <c r="AS5222">
        <v>9.9985454427172799E-2</v>
      </c>
      <c r="AT5222">
        <v>15</v>
      </c>
      <c r="AU5222">
        <v>0</v>
      </c>
      <c r="AV5222">
        <v>0</v>
      </c>
      <c r="AW5222">
        <v>262</v>
      </c>
      <c r="AX5222">
        <v>0.99958742878733697</v>
      </c>
      <c r="AY5222" s="73">
        <v>50.995184654454398</v>
      </c>
      <c r="AZ5222">
        <v>247</v>
      </c>
      <c r="BA5222">
        <v>0.968004416069985</v>
      </c>
      <c r="BB5222">
        <v>249</v>
      </c>
      <c r="BC5222">
        <v>0.94171861715824301</v>
      </c>
      <c r="BD5222">
        <v>8</v>
      </c>
      <c r="BE5222">
        <v>2.38166666881236E-2</v>
      </c>
      <c r="BF5222">
        <v>44.027053875636497</v>
      </c>
      <c r="BG5222">
        <v>41.103962147311101</v>
      </c>
      <c r="BH5222">
        <v>50.995184654454398</v>
      </c>
      <c r="BI5222">
        <v>41.621152239188802</v>
      </c>
    </row>
    <row r="5223" spans="1:61" x14ac:dyDescent="0.25">
      <c r="A5223" s="10" t="str">
        <f>VLOOKUP(D5223,'Index-Relations'!E:F,2,FALSE)</f>
        <v>ESG</v>
      </c>
      <c r="B5223" t="s">
        <v>3450</v>
      </c>
      <c r="C5223" s="53" t="s">
        <v>2767</v>
      </c>
      <c r="D5223" s="59" t="s">
        <v>3124</v>
      </c>
      <c r="E5223" s="59" t="s">
        <v>8639</v>
      </c>
      <c r="F5223" t="s">
        <v>1929</v>
      </c>
      <c r="G5223" t="s">
        <v>1928</v>
      </c>
      <c r="H5223" t="s">
        <v>1930</v>
      </c>
      <c r="I5223" s="52">
        <v>45413</v>
      </c>
      <c r="J5223" t="s">
        <v>2457</v>
      </c>
      <c r="K5223">
        <v>264</v>
      </c>
      <c r="L5223" s="73">
        <v>44.3779571581249</v>
      </c>
      <c r="M5223">
        <v>248</v>
      </c>
      <c r="N5223">
        <v>0.96813602693049805</v>
      </c>
      <c r="O5223" s="73">
        <v>41.5030131052836</v>
      </c>
      <c r="P5223">
        <v>248</v>
      </c>
      <c r="Q5223">
        <v>0.96813602693049805</v>
      </c>
      <c r="R5223">
        <v>227</v>
      </c>
      <c r="S5223">
        <v>0.92776582176837696</v>
      </c>
      <c r="T5223">
        <v>41.436563557816498</v>
      </c>
      <c r="U5223">
        <v>0.773371089251782</v>
      </c>
      <c r="V5223">
        <v>194</v>
      </c>
      <c r="W5223">
        <v>7.2814451723739404E-2</v>
      </c>
      <c r="X5223">
        <v>18</v>
      </c>
      <c r="Y5223">
        <v>258</v>
      </c>
      <c r="Z5223">
        <v>0.99319822889003695</v>
      </c>
      <c r="AA5223">
        <v>43.487401893066099</v>
      </c>
      <c r="AB5223">
        <v>173</v>
      </c>
      <c r="AC5223">
        <v>0.69570397702002895</v>
      </c>
      <c r="AD5223">
        <v>85</v>
      </c>
      <c r="AE5223">
        <v>0.297494251870007</v>
      </c>
      <c r="AF5223">
        <v>6</v>
      </c>
      <c r="AG5223">
        <v>6.8017711099622102E-3</v>
      </c>
      <c r="AH5223">
        <v>2.33562846054445E-3</v>
      </c>
      <c r="AI5223">
        <v>15</v>
      </c>
      <c r="AJ5223" s="73">
        <v>41.959092491772097</v>
      </c>
      <c r="AK5223">
        <v>248</v>
      </c>
      <c r="AL5223">
        <v>0.96813602693049805</v>
      </c>
      <c r="AM5223">
        <v>2.26653207549961E-3</v>
      </c>
      <c r="AN5223">
        <v>2</v>
      </c>
      <c r="AO5223">
        <v>3.3994935893909201E-2</v>
      </c>
      <c r="AP5223">
        <v>5</v>
      </c>
      <c r="AQ5223">
        <v>263</v>
      </c>
      <c r="AR5223">
        <v>0.99962048810544102</v>
      </c>
      <c r="AS5223">
        <v>0.10284007207519801</v>
      </c>
      <c r="AT5223">
        <v>15</v>
      </c>
      <c r="AU5223">
        <v>0</v>
      </c>
      <c r="AV5223">
        <v>0</v>
      </c>
      <c r="AW5223">
        <v>263</v>
      </c>
      <c r="AX5223">
        <v>0.99962048810544202</v>
      </c>
      <c r="AY5223" s="73">
        <v>51.3045932577717</v>
      </c>
      <c r="AZ5223">
        <v>248</v>
      </c>
      <c r="BA5223">
        <v>0.96813602693049805</v>
      </c>
      <c r="BB5223">
        <v>250</v>
      </c>
      <c r="BC5223">
        <v>0.941079324060897</v>
      </c>
      <c r="BD5223">
        <v>8</v>
      </c>
      <c r="BE5223">
        <v>2.45462281506349E-2</v>
      </c>
      <c r="BF5223">
        <v>44.3779571581249</v>
      </c>
      <c r="BG5223">
        <v>41.5030131052836</v>
      </c>
      <c r="BH5223">
        <v>51.3045932577717</v>
      </c>
      <c r="BI5223">
        <v>41.959092491772097</v>
      </c>
    </row>
    <row r="5224" spans="1:61" x14ac:dyDescent="0.25">
      <c r="A5224" s="10" t="str">
        <f>VLOOKUP(D5224,'Index-Relations'!E:F,2,FALSE)</f>
        <v>ESG</v>
      </c>
      <c r="B5224" t="s">
        <v>3450</v>
      </c>
      <c r="C5224" s="53" t="s">
        <v>2768</v>
      </c>
      <c r="D5224" s="59" t="s">
        <v>3124</v>
      </c>
      <c r="E5224" s="59" t="s">
        <v>8640</v>
      </c>
      <c r="F5224" t="s">
        <v>1929</v>
      </c>
      <c r="G5224" t="s">
        <v>1928</v>
      </c>
      <c r="H5224" t="s">
        <v>1930</v>
      </c>
      <c r="I5224" s="52">
        <v>45383</v>
      </c>
      <c r="J5224" t="s">
        <v>2457</v>
      </c>
      <c r="K5224">
        <v>265</v>
      </c>
      <c r="L5224">
        <v>45.186245840295598</v>
      </c>
      <c r="M5224">
        <v>246</v>
      </c>
      <c r="N5224">
        <v>0.95448256080897798</v>
      </c>
      <c r="O5224">
        <v>40.2429362235901</v>
      </c>
      <c r="P5224">
        <v>246</v>
      </c>
      <c r="Q5224">
        <v>0.95448256080897798</v>
      </c>
      <c r="R5224">
        <v>229</v>
      </c>
      <c r="S5224">
        <v>0.92090933755766502</v>
      </c>
      <c r="T5224">
        <v>41.563671302514997</v>
      </c>
      <c r="U5224">
        <v>0.779243621338367</v>
      </c>
      <c r="V5224">
        <v>196</v>
      </c>
      <c r="W5224">
        <v>7.1367407900409796E-2</v>
      </c>
      <c r="X5224">
        <v>18</v>
      </c>
      <c r="Y5224">
        <v>260</v>
      </c>
      <c r="Z5224">
        <v>0.99301164375333795</v>
      </c>
      <c r="AA5224">
        <v>28.120874101812401</v>
      </c>
      <c r="AB5224">
        <v>173</v>
      </c>
      <c r="AC5224">
        <v>0.67762015006423304</v>
      </c>
      <c r="AD5224">
        <v>87</v>
      </c>
      <c r="AE5224">
        <v>0.31539149368910502</v>
      </c>
      <c r="AF5224">
        <v>5</v>
      </c>
      <c r="AG5224">
        <v>6.9883562466607702E-3</v>
      </c>
      <c r="AH5224">
        <v>2.0654624196519101E-3</v>
      </c>
      <c r="AI5224">
        <v>15</v>
      </c>
      <c r="AJ5224">
        <v>41.219401604387997</v>
      </c>
      <c r="AK5224">
        <v>246</v>
      </c>
      <c r="AL5224">
        <v>0.95448256080897798</v>
      </c>
      <c r="AM5224">
        <v>2.6688609657967901E-3</v>
      </c>
      <c r="AN5224">
        <v>2</v>
      </c>
      <c r="AO5224">
        <v>3.0729372334953799E-2</v>
      </c>
      <c r="AP5224">
        <v>5</v>
      </c>
      <c r="AQ5224">
        <v>265</v>
      </c>
      <c r="AR5224">
        <v>1</v>
      </c>
      <c r="AS5224">
        <v>9.7801641855680896E-2</v>
      </c>
      <c r="AT5224">
        <v>15</v>
      </c>
      <c r="AU5224">
        <v>0</v>
      </c>
      <c r="AV5224">
        <v>0</v>
      </c>
      <c r="AW5224">
        <v>265</v>
      </c>
      <c r="AX5224">
        <v>1</v>
      </c>
      <c r="AY5224">
        <v>53.931992834894103</v>
      </c>
      <c r="AZ5224">
        <v>246</v>
      </c>
      <c r="BA5224">
        <v>0.95448256080897798</v>
      </c>
      <c r="BB5224">
        <v>252</v>
      </c>
      <c r="BC5224">
        <v>0.94376829022914999</v>
      </c>
      <c r="BD5224">
        <v>8</v>
      </c>
      <c r="BE5224">
        <v>2.55023374358954E-2</v>
      </c>
      <c r="BF5224">
        <v>44.929149988383202</v>
      </c>
      <c r="BG5224">
        <v>42.107818769874001</v>
      </c>
      <c r="BH5224">
        <v>52.074467650914798</v>
      </c>
      <c r="BI5224">
        <v>42.113943420207903</v>
      </c>
    </row>
    <row r="5225" spans="1:61" x14ac:dyDescent="0.25">
      <c r="A5225" s="10" t="str">
        <f>VLOOKUP(D5225,'Index-Relations'!E:F,2,FALSE)</f>
        <v>ESG</v>
      </c>
      <c r="B5225" t="s">
        <v>3450</v>
      </c>
      <c r="C5225" s="53" t="s">
        <v>2769</v>
      </c>
      <c r="D5225" s="59" t="s">
        <v>3124</v>
      </c>
      <c r="E5225" s="59" t="s">
        <v>8641</v>
      </c>
      <c r="F5225" t="s">
        <v>1929</v>
      </c>
      <c r="G5225" t="s">
        <v>1928</v>
      </c>
      <c r="H5225" t="s">
        <v>1930</v>
      </c>
      <c r="I5225" s="52">
        <v>45352</v>
      </c>
      <c r="J5225" t="s">
        <v>2457</v>
      </c>
      <c r="K5225">
        <v>267</v>
      </c>
      <c r="L5225">
        <v>44.433906070827099</v>
      </c>
      <c r="M5225">
        <v>247</v>
      </c>
      <c r="N5225">
        <v>0.95439249218829703</v>
      </c>
      <c r="O5225">
        <v>38.623295491100301</v>
      </c>
      <c r="P5225">
        <v>247</v>
      </c>
      <c r="Q5225">
        <v>0.95439249218829703</v>
      </c>
      <c r="R5225">
        <v>230</v>
      </c>
      <c r="S5225">
        <v>0.91666378960051897</v>
      </c>
      <c r="T5225">
        <v>41.554237592669303</v>
      </c>
      <c r="U5225">
        <v>0.77157683442747904</v>
      </c>
      <c r="V5225">
        <v>193</v>
      </c>
      <c r="W5225">
        <v>7.71695987429665E-2</v>
      </c>
      <c r="X5225">
        <v>16</v>
      </c>
      <c r="Y5225">
        <v>262</v>
      </c>
      <c r="Z5225">
        <v>0.99353594780415</v>
      </c>
      <c r="AA5225">
        <v>41.216668206432601</v>
      </c>
      <c r="AB5225">
        <v>172</v>
      </c>
      <c r="AC5225">
        <v>0.658644222819735</v>
      </c>
      <c r="AD5225">
        <v>90</v>
      </c>
      <c r="AE5225">
        <v>0.334891724984415</v>
      </c>
      <c r="AF5225">
        <v>5</v>
      </c>
      <c r="AG5225">
        <v>6.4640521958495498E-3</v>
      </c>
      <c r="AH5225">
        <v>8.0698047253123604E-4</v>
      </c>
      <c r="AI5225">
        <v>10</v>
      </c>
      <c r="AJ5225">
        <v>40.292963280139702</v>
      </c>
      <c r="AK5225">
        <v>247</v>
      </c>
      <c r="AL5225">
        <v>0.95439249218829703</v>
      </c>
      <c r="AM5225">
        <v>2.375182259206E-3</v>
      </c>
      <c r="AN5225">
        <v>2</v>
      </c>
      <c r="AO5225">
        <v>2.9299080357789099E-2</v>
      </c>
      <c r="AP5225">
        <v>5</v>
      </c>
      <c r="AQ5225">
        <v>267</v>
      </c>
      <c r="AR5225">
        <v>1</v>
      </c>
      <c r="AS5225">
        <v>9.4307000247575504E-2</v>
      </c>
      <c r="AT5225">
        <v>15</v>
      </c>
      <c r="AU5225">
        <v>0</v>
      </c>
      <c r="AV5225">
        <v>0</v>
      </c>
      <c r="AW5225">
        <v>267</v>
      </c>
      <c r="AX5225">
        <v>1</v>
      </c>
      <c r="AY5225">
        <v>54.023660268153002</v>
      </c>
      <c r="AZ5225">
        <v>247</v>
      </c>
      <c r="BA5225">
        <v>0.95439249218829703</v>
      </c>
      <c r="BB5225">
        <v>254</v>
      </c>
      <c r="BC5225">
        <v>0.94413912592645399</v>
      </c>
      <c r="BD5225">
        <v>8</v>
      </c>
      <c r="BE5225">
        <v>2.65617937157566E-2</v>
      </c>
      <c r="BF5225">
        <v>44.357011611891998</v>
      </c>
      <c r="BG5225">
        <v>41.214961022879599</v>
      </c>
      <c r="BH5225">
        <v>52.124944979715799</v>
      </c>
      <c r="BI5225">
        <v>41.420549159701402</v>
      </c>
    </row>
    <row r="5226" spans="1:61" x14ac:dyDescent="0.25">
      <c r="A5226" s="10" t="str">
        <f>VLOOKUP(D5226,'Index-Relations'!E:F,2,FALSE)</f>
        <v>ESG</v>
      </c>
      <c r="B5226" t="s">
        <v>3450</v>
      </c>
      <c r="C5226" s="53" t="s">
        <v>2770</v>
      </c>
      <c r="D5226" s="59" t="s">
        <v>3124</v>
      </c>
      <c r="E5226" s="59" t="s">
        <v>8642</v>
      </c>
      <c r="F5226" t="s">
        <v>1929</v>
      </c>
      <c r="G5226" t="s">
        <v>1928</v>
      </c>
      <c r="H5226" t="s">
        <v>1930</v>
      </c>
      <c r="I5226" s="52">
        <v>45323</v>
      </c>
      <c r="J5226" t="s">
        <v>2457</v>
      </c>
      <c r="K5226">
        <v>268</v>
      </c>
      <c r="L5226">
        <v>45.759500541981801</v>
      </c>
      <c r="M5226">
        <v>244</v>
      </c>
      <c r="N5226">
        <v>0.93798731857341899</v>
      </c>
      <c r="O5226">
        <v>39.683956241714498</v>
      </c>
      <c r="P5226">
        <v>244</v>
      </c>
      <c r="Q5226">
        <v>0.93798731857341899</v>
      </c>
      <c r="R5226">
        <v>231</v>
      </c>
      <c r="S5226">
        <v>0.91550988395489896</v>
      </c>
      <c r="T5226">
        <v>41.252967848221402</v>
      </c>
      <c r="U5226">
        <v>0.76186133454307403</v>
      </c>
      <c r="V5226">
        <v>193</v>
      </c>
      <c r="W5226">
        <v>7.6864729221433101E-2</v>
      </c>
      <c r="X5226">
        <v>15</v>
      </c>
      <c r="Y5226">
        <v>262</v>
      </c>
      <c r="Z5226">
        <v>0.99274249242939305</v>
      </c>
      <c r="AA5226">
        <v>43.492548223440402</v>
      </c>
      <c r="AB5226">
        <v>171</v>
      </c>
      <c r="AC5226">
        <v>0.64743349487354296</v>
      </c>
      <c r="AD5226">
        <v>91</v>
      </c>
      <c r="AE5226">
        <v>0.34530899755584998</v>
      </c>
      <c r="AF5226">
        <v>6</v>
      </c>
      <c r="AG5226">
        <v>7.2575075706059399E-3</v>
      </c>
      <c r="AH5226">
        <v>5.5824965681688899E-4</v>
      </c>
      <c r="AI5226">
        <v>10</v>
      </c>
      <c r="AJ5226">
        <v>41.044393865085297</v>
      </c>
      <c r="AK5226">
        <v>244</v>
      </c>
      <c r="AL5226">
        <v>0.93798731857341899</v>
      </c>
      <c r="AM5226">
        <v>2.2647532293333899E-3</v>
      </c>
      <c r="AN5226">
        <v>2</v>
      </c>
      <c r="AO5226">
        <v>2.9766039700980899E-2</v>
      </c>
      <c r="AP5226">
        <v>5</v>
      </c>
      <c r="AQ5226">
        <v>268</v>
      </c>
      <c r="AR5226">
        <v>1</v>
      </c>
      <c r="AS5226">
        <v>9.5990764382688998E-2</v>
      </c>
      <c r="AT5226">
        <v>15</v>
      </c>
      <c r="AU5226">
        <v>0</v>
      </c>
      <c r="AV5226">
        <v>0</v>
      </c>
      <c r="AW5226">
        <v>268</v>
      </c>
      <c r="AX5226">
        <v>0.999999999999999</v>
      </c>
      <c r="AY5226">
        <v>55.650860815988402</v>
      </c>
      <c r="AZ5226">
        <v>244</v>
      </c>
      <c r="BA5226">
        <v>0.93798731857341899</v>
      </c>
      <c r="BB5226">
        <v>254</v>
      </c>
      <c r="BC5226">
        <v>0.94054382484691701</v>
      </c>
      <c r="BD5226">
        <v>9</v>
      </c>
      <c r="BE5226">
        <v>2.96901354521018E-2</v>
      </c>
      <c r="BF5226">
        <v>45.415578001170601</v>
      </c>
      <c r="BG5226">
        <v>41.982425816683097</v>
      </c>
      <c r="BH5226">
        <v>53.459880513014497</v>
      </c>
      <c r="BI5226">
        <v>42.039941693509299</v>
      </c>
    </row>
    <row r="5227" spans="1:61" x14ac:dyDescent="0.25">
      <c r="A5227" s="10" t="str">
        <f>VLOOKUP(D5227,'Index-Relations'!E:F,2,FALSE)</f>
        <v>BM</v>
      </c>
      <c r="B5227" t="s">
        <v>3450</v>
      </c>
      <c r="C5227" s="53" t="s">
        <v>2760</v>
      </c>
      <c r="D5227" s="59" t="s">
        <v>2908</v>
      </c>
      <c r="E5227" s="59" t="s">
        <v>8643</v>
      </c>
      <c r="F5227" t="s">
        <v>1933</v>
      </c>
      <c r="G5227" t="s">
        <v>1932</v>
      </c>
      <c r="H5227" t="s">
        <v>1934</v>
      </c>
      <c r="I5227" s="52">
        <v>45658</v>
      </c>
      <c r="J5227" t="s">
        <v>2457</v>
      </c>
      <c r="K5227">
        <v>779</v>
      </c>
      <c r="L5227" s="73">
        <v>64.392886455399903</v>
      </c>
      <c r="M5227">
        <v>495</v>
      </c>
      <c r="N5227">
        <v>0.94404372059754904</v>
      </c>
      <c r="O5227" s="73">
        <v>65.131370484033994</v>
      </c>
      <c r="P5227">
        <v>495</v>
      </c>
      <c r="Q5227">
        <v>0.94404372059754904</v>
      </c>
      <c r="R5227">
        <v>608</v>
      </c>
      <c r="S5227">
        <v>0.92785999508952499</v>
      </c>
      <c r="T5227">
        <v>42.912157251343302</v>
      </c>
      <c r="U5227">
        <v>0.85539619899646302</v>
      </c>
      <c r="V5227">
        <v>635</v>
      </c>
      <c r="W5227">
        <v>6.0337193679963499E-2</v>
      </c>
      <c r="X5227">
        <v>120</v>
      </c>
      <c r="Y5227">
        <v>735</v>
      </c>
      <c r="Z5227">
        <v>0.98626125613776805</v>
      </c>
      <c r="AA5227">
        <v>149.93578168281999</v>
      </c>
      <c r="AB5227">
        <v>286</v>
      </c>
      <c r="AC5227">
        <v>0.74841677614636304</v>
      </c>
      <c r="AD5227">
        <v>438</v>
      </c>
      <c r="AE5227">
        <v>0.235156419758839</v>
      </c>
      <c r="AF5227">
        <v>55</v>
      </c>
      <c r="AG5227">
        <v>1.64268040947965E-2</v>
      </c>
      <c r="AH5227">
        <v>6.5418255511063303E-4</v>
      </c>
      <c r="AI5227">
        <v>14</v>
      </c>
      <c r="AJ5227" s="73">
        <v>70.354598103665694</v>
      </c>
      <c r="AK5227">
        <v>495</v>
      </c>
      <c r="AL5227">
        <v>0.94404372059754904</v>
      </c>
      <c r="AM5227">
        <v>0</v>
      </c>
      <c r="AN5227">
        <v>0</v>
      </c>
      <c r="AO5227">
        <v>4.51801858783887E-3</v>
      </c>
      <c r="AP5227">
        <v>6</v>
      </c>
      <c r="AQ5227">
        <v>642</v>
      </c>
      <c r="AR5227">
        <v>0.98220781776163801</v>
      </c>
      <c r="AS5227">
        <v>2.5729292005094002E-3</v>
      </c>
      <c r="AT5227">
        <v>3</v>
      </c>
      <c r="AU5227">
        <v>9.4129599886876702E-3</v>
      </c>
      <c r="AV5227">
        <v>6</v>
      </c>
      <c r="AW5227">
        <v>658</v>
      </c>
      <c r="AX5227">
        <v>0.98378949516149095</v>
      </c>
      <c r="AY5227" s="73">
        <v>56.9328665099139</v>
      </c>
      <c r="AZ5227">
        <v>495</v>
      </c>
      <c r="BA5227">
        <v>0.94404372059754904</v>
      </c>
      <c r="BB5227">
        <v>632</v>
      </c>
      <c r="BC5227">
        <v>0.96178697465526597</v>
      </c>
      <c r="BD5227">
        <v>4</v>
      </c>
      <c r="BE5227">
        <v>1.5902824518532699E-2</v>
      </c>
      <c r="BF5227">
        <v>64.392886455399903</v>
      </c>
      <c r="BG5227">
        <v>65.131370484033994</v>
      </c>
      <c r="BH5227">
        <v>56.9328665099139</v>
      </c>
      <c r="BI5227">
        <v>70.354598103665694</v>
      </c>
    </row>
    <row r="5228" spans="1:61" x14ac:dyDescent="0.25">
      <c r="A5228" s="10" t="str">
        <f>VLOOKUP(D5228,'Index-Relations'!E:F,2,FALSE)</f>
        <v>BM</v>
      </c>
      <c r="B5228" t="s">
        <v>3450</v>
      </c>
      <c r="C5228" s="53" t="s">
        <v>2761</v>
      </c>
      <c r="D5228" s="59" t="s">
        <v>2908</v>
      </c>
      <c r="E5228" s="59" t="s">
        <v>8644</v>
      </c>
      <c r="F5228" t="s">
        <v>1933</v>
      </c>
      <c r="G5228" t="s">
        <v>1932</v>
      </c>
      <c r="H5228" t="s">
        <v>1934</v>
      </c>
      <c r="I5228" s="52">
        <v>45628</v>
      </c>
      <c r="J5228" t="s">
        <v>2457</v>
      </c>
      <c r="K5228">
        <v>776</v>
      </c>
      <c r="L5228" s="73">
        <v>64.566974777873796</v>
      </c>
      <c r="M5228">
        <v>495</v>
      </c>
      <c r="N5228">
        <v>0.94662517363535403</v>
      </c>
      <c r="O5228" s="73">
        <v>65.255920221013497</v>
      </c>
      <c r="P5228">
        <v>495</v>
      </c>
      <c r="Q5228">
        <v>0.94662517363535403</v>
      </c>
      <c r="R5228">
        <v>608</v>
      </c>
      <c r="S5228">
        <v>0.92876244967949995</v>
      </c>
      <c r="T5228">
        <v>42.467793909393897</v>
      </c>
      <c r="U5228">
        <v>0.85709378453330998</v>
      </c>
      <c r="V5228">
        <v>622</v>
      </c>
      <c r="W5228">
        <v>6.1765150585515897E-2</v>
      </c>
      <c r="X5228">
        <v>115</v>
      </c>
      <c r="Y5228">
        <v>721</v>
      </c>
      <c r="Z5228">
        <v>0.98452490414992599</v>
      </c>
      <c r="AA5228">
        <v>121.40481040655899</v>
      </c>
      <c r="AB5228">
        <v>266</v>
      </c>
      <c r="AC5228">
        <v>0.74426835395877899</v>
      </c>
      <c r="AD5228">
        <v>441</v>
      </c>
      <c r="AE5228">
        <v>0.236463804321563</v>
      </c>
      <c r="AF5228">
        <v>69</v>
      </c>
      <c r="AG5228">
        <v>1.9267841719656599E-2</v>
      </c>
      <c r="AH5228">
        <v>5.2061227993355403E-4</v>
      </c>
      <c r="AI5228">
        <v>14</v>
      </c>
      <c r="AJ5228" s="73">
        <v>70.483022435306395</v>
      </c>
      <c r="AK5228">
        <v>495</v>
      </c>
      <c r="AL5228">
        <v>0.94662517363535403</v>
      </c>
      <c r="AM5228">
        <v>0</v>
      </c>
      <c r="AN5228">
        <v>0</v>
      </c>
      <c r="AO5228">
        <v>4.3172553291049602E-3</v>
      </c>
      <c r="AP5228">
        <v>6</v>
      </c>
      <c r="AQ5228">
        <v>642</v>
      </c>
      <c r="AR5228">
        <v>0.98378663389368404</v>
      </c>
      <c r="AS5228">
        <v>2.3445976723264102E-3</v>
      </c>
      <c r="AT5228">
        <v>3</v>
      </c>
      <c r="AU5228">
        <v>1.0827969763583E-2</v>
      </c>
      <c r="AV5228">
        <v>6</v>
      </c>
      <c r="AW5228">
        <v>652</v>
      </c>
      <c r="AX5228">
        <v>0.98359905648594403</v>
      </c>
      <c r="AY5228" s="73">
        <v>57.070867244895503</v>
      </c>
      <c r="AZ5228">
        <v>495</v>
      </c>
      <c r="BA5228">
        <v>0.94662517363535403</v>
      </c>
      <c r="BB5228">
        <v>632</v>
      </c>
      <c r="BC5228">
        <v>0.96169361232100303</v>
      </c>
      <c r="BD5228">
        <v>4</v>
      </c>
      <c r="BE5228">
        <v>1.7775766243575901E-2</v>
      </c>
      <c r="BF5228">
        <v>64.566974777873796</v>
      </c>
      <c r="BG5228">
        <v>65.255920221013497</v>
      </c>
      <c r="BH5228">
        <v>57.070867244895503</v>
      </c>
      <c r="BI5228">
        <v>70.483022435306395</v>
      </c>
    </row>
    <row r="5229" spans="1:61" x14ac:dyDescent="0.25">
      <c r="A5229" s="10" t="str">
        <f>VLOOKUP(D5229,'Index-Relations'!E:F,2,FALSE)</f>
        <v>BM</v>
      </c>
      <c r="B5229" t="s">
        <v>3450</v>
      </c>
      <c r="C5229" s="53" t="s">
        <v>2762</v>
      </c>
      <c r="D5229" s="59" t="s">
        <v>2908</v>
      </c>
      <c r="E5229" s="59" t="s">
        <v>8645</v>
      </c>
      <c r="F5229" t="s">
        <v>1933</v>
      </c>
      <c r="G5229" t="s">
        <v>1932</v>
      </c>
      <c r="H5229" t="s">
        <v>1934</v>
      </c>
      <c r="I5229" s="52">
        <v>45597</v>
      </c>
      <c r="J5229" t="s">
        <v>2457</v>
      </c>
      <c r="K5229">
        <v>777</v>
      </c>
      <c r="L5229" s="73">
        <v>63.8781732775591</v>
      </c>
      <c r="M5229">
        <v>495</v>
      </c>
      <c r="N5229">
        <v>0.94381290616233304</v>
      </c>
      <c r="O5229" s="73">
        <v>64.544947149280105</v>
      </c>
      <c r="P5229">
        <v>495</v>
      </c>
      <c r="Q5229">
        <v>0.94381290616233304</v>
      </c>
      <c r="R5229">
        <v>608</v>
      </c>
      <c r="S5229">
        <v>0.92739012315491998</v>
      </c>
      <c r="T5229">
        <v>43.4622294886003</v>
      </c>
      <c r="U5229">
        <v>0.85805352058611495</v>
      </c>
      <c r="V5229">
        <v>620</v>
      </c>
      <c r="W5229">
        <v>6.4524912427177603E-2</v>
      </c>
      <c r="X5229">
        <v>113</v>
      </c>
      <c r="Y5229">
        <v>717</v>
      </c>
      <c r="Z5229">
        <v>0.98115217768991803</v>
      </c>
      <c r="AA5229">
        <v>120.267986439232</v>
      </c>
      <c r="AB5229">
        <v>254</v>
      </c>
      <c r="AC5229">
        <v>0.73722144200334505</v>
      </c>
      <c r="AD5229">
        <v>450</v>
      </c>
      <c r="AE5229">
        <v>0.241164585172361</v>
      </c>
      <c r="AF5229">
        <v>73</v>
      </c>
      <c r="AG5229">
        <v>2.1613972824293101E-2</v>
      </c>
      <c r="AH5229">
        <v>5.2809161343213902E-4</v>
      </c>
      <c r="AI5229">
        <v>14</v>
      </c>
      <c r="AJ5229" s="73">
        <v>69.882482138605994</v>
      </c>
      <c r="AK5229">
        <v>495</v>
      </c>
      <c r="AL5229">
        <v>0.94381290616233304</v>
      </c>
      <c r="AM5229">
        <v>0</v>
      </c>
      <c r="AN5229">
        <v>0</v>
      </c>
      <c r="AO5229">
        <v>4.7651484143355002E-3</v>
      </c>
      <c r="AP5229">
        <v>6</v>
      </c>
      <c r="AQ5229">
        <v>636</v>
      </c>
      <c r="AR5229">
        <v>0.98110448227437697</v>
      </c>
      <c r="AS5229">
        <v>2.8673276604567399E-3</v>
      </c>
      <c r="AT5229">
        <v>3</v>
      </c>
      <c r="AU5229">
        <v>9.4714253674733507E-3</v>
      </c>
      <c r="AV5229">
        <v>6</v>
      </c>
      <c r="AW5229">
        <v>652</v>
      </c>
      <c r="AX5229">
        <v>0.98279740140990002</v>
      </c>
      <c r="AY5229" s="73">
        <v>56.519164219935199</v>
      </c>
      <c r="AZ5229">
        <v>495</v>
      </c>
      <c r="BA5229">
        <v>0.94381290616233304</v>
      </c>
      <c r="BB5229">
        <v>626</v>
      </c>
      <c r="BC5229">
        <v>0.95645485617881498</v>
      </c>
      <c r="BD5229">
        <v>4</v>
      </c>
      <c r="BE5229">
        <v>1.9884477681225799E-2</v>
      </c>
      <c r="BF5229">
        <v>63.8781732775591</v>
      </c>
      <c r="BG5229">
        <v>64.544947149280105</v>
      </c>
      <c r="BH5229">
        <v>56.519164219935199</v>
      </c>
      <c r="BI5229">
        <v>69.882482138605994</v>
      </c>
    </row>
    <row r="5230" spans="1:61" x14ac:dyDescent="0.25">
      <c r="A5230" s="10" t="str">
        <f>VLOOKUP(D5230,'Index-Relations'!E:F,2,FALSE)</f>
        <v>BM</v>
      </c>
      <c r="B5230" t="s">
        <v>3450</v>
      </c>
      <c r="C5230" s="53" t="s">
        <v>2763</v>
      </c>
      <c r="D5230" s="59" t="s">
        <v>2908</v>
      </c>
      <c r="E5230" s="59" t="s">
        <v>8646</v>
      </c>
      <c r="F5230" t="s">
        <v>1933</v>
      </c>
      <c r="G5230" t="s">
        <v>1932</v>
      </c>
      <c r="H5230" t="s">
        <v>1934</v>
      </c>
      <c r="I5230" s="52">
        <v>45566</v>
      </c>
      <c r="J5230" t="s">
        <v>2457</v>
      </c>
      <c r="K5230">
        <v>777</v>
      </c>
      <c r="L5230" s="73">
        <v>64.2164856716944</v>
      </c>
      <c r="M5230">
        <v>495</v>
      </c>
      <c r="N5230">
        <v>0.943493614900623</v>
      </c>
      <c r="O5230" s="73">
        <v>64.905262692197994</v>
      </c>
      <c r="P5230">
        <v>495</v>
      </c>
      <c r="Q5230">
        <v>0.943493614900623</v>
      </c>
      <c r="R5230">
        <v>608</v>
      </c>
      <c r="S5230">
        <v>0.92760795281374298</v>
      </c>
      <c r="T5230">
        <v>43.528809935505897</v>
      </c>
      <c r="U5230">
        <v>0.85625675657040701</v>
      </c>
      <c r="V5230">
        <v>617</v>
      </c>
      <c r="W5230">
        <v>6.6340230123402094E-2</v>
      </c>
      <c r="X5230">
        <v>112</v>
      </c>
      <c r="Y5230">
        <v>715</v>
      </c>
      <c r="Z5230">
        <v>0.980753988060453</v>
      </c>
      <c r="AA5230">
        <v>118.11699748375599</v>
      </c>
      <c r="AB5230">
        <v>248</v>
      </c>
      <c r="AC5230">
        <v>0.742253042693374</v>
      </c>
      <c r="AD5230">
        <v>453</v>
      </c>
      <c r="AE5230">
        <v>0.23559491837351801</v>
      </c>
      <c r="AF5230">
        <v>76</v>
      </c>
      <c r="AG5230">
        <v>2.2152038933107299E-2</v>
      </c>
      <c r="AH5230">
        <v>5.4636087430641001E-4</v>
      </c>
      <c r="AI5230">
        <v>14</v>
      </c>
      <c r="AJ5230" s="73">
        <v>70.262931842510895</v>
      </c>
      <c r="AK5230">
        <v>495</v>
      </c>
      <c r="AL5230">
        <v>0.943493614900623</v>
      </c>
      <c r="AM5230">
        <v>0</v>
      </c>
      <c r="AN5230">
        <v>0</v>
      </c>
      <c r="AO5230">
        <v>4.4229357055903997E-3</v>
      </c>
      <c r="AP5230">
        <v>6</v>
      </c>
      <c r="AQ5230">
        <v>636</v>
      </c>
      <c r="AR5230">
        <v>0.98143955017182305</v>
      </c>
      <c r="AS5230">
        <v>2.4440250670582598E-3</v>
      </c>
      <c r="AT5230">
        <v>3</v>
      </c>
      <c r="AU5230">
        <v>9.3030042125529996E-3</v>
      </c>
      <c r="AV5230">
        <v>6</v>
      </c>
      <c r="AW5230">
        <v>652</v>
      </c>
      <c r="AX5230">
        <v>0.98309563998392302</v>
      </c>
      <c r="AY5230" s="73">
        <v>56.692776734251197</v>
      </c>
      <c r="AZ5230">
        <v>495</v>
      </c>
      <c r="BA5230">
        <v>0.943493614900623</v>
      </c>
      <c r="BB5230">
        <v>626</v>
      </c>
      <c r="BC5230">
        <v>0.95464600442130398</v>
      </c>
      <c r="BD5230">
        <v>4</v>
      </c>
      <c r="BE5230">
        <v>2.2370610044929101E-2</v>
      </c>
      <c r="BF5230">
        <v>64.2164856716944</v>
      </c>
      <c r="BG5230">
        <v>64.905262692197994</v>
      </c>
      <c r="BH5230">
        <v>56.692776734251197</v>
      </c>
      <c r="BI5230">
        <v>70.262931842510895</v>
      </c>
    </row>
    <row r="5231" spans="1:61" x14ac:dyDescent="0.25">
      <c r="A5231" s="10" t="str">
        <f>VLOOKUP(D5231,'Index-Relations'!E:F,2,FALSE)</f>
        <v>BM</v>
      </c>
      <c r="B5231" t="s">
        <v>3450</v>
      </c>
      <c r="C5231" s="53" t="s">
        <v>2764</v>
      </c>
      <c r="D5231" s="59" t="s">
        <v>2908</v>
      </c>
      <c r="E5231" s="59" t="s">
        <v>8647</v>
      </c>
      <c r="F5231" t="s">
        <v>1933</v>
      </c>
      <c r="G5231" t="s">
        <v>1932</v>
      </c>
      <c r="H5231" t="s">
        <v>1934</v>
      </c>
      <c r="I5231" s="52">
        <v>45537</v>
      </c>
      <c r="J5231" t="s">
        <v>2457</v>
      </c>
      <c r="K5231">
        <v>855</v>
      </c>
      <c r="L5231" s="73">
        <v>65.051301249082201</v>
      </c>
      <c r="M5231">
        <v>525</v>
      </c>
      <c r="N5231">
        <v>0.95187964578377504</v>
      </c>
      <c r="O5231" s="73">
        <v>64.456183789454798</v>
      </c>
      <c r="P5231">
        <v>525</v>
      </c>
      <c r="Q5231">
        <v>0.95187964578377504</v>
      </c>
      <c r="R5231">
        <v>667</v>
      </c>
      <c r="S5231">
        <v>0.93918872285631205</v>
      </c>
      <c r="T5231">
        <v>43.359520183843699</v>
      </c>
      <c r="U5231">
        <v>0.85434917599376103</v>
      </c>
      <c r="V5231">
        <v>682</v>
      </c>
      <c r="W5231">
        <v>6.71243521703586E-2</v>
      </c>
      <c r="X5231">
        <v>122</v>
      </c>
      <c r="Y5231">
        <v>800</v>
      </c>
      <c r="Z5231">
        <v>0.98808594746667899</v>
      </c>
      <c r="AA5231">
        <v>115.37281590576001</v>
      </c>
      <c r="AB5231">
        <v>251</v>
      </c>
      <c r="AC5231">
        <v>0.764370674520093</v>
      </c>
      <c r="AD5231">
        <v>534</v>
      </c>
      <c r="AE5231">
        <v>0.22081034274723299</v>
      </c>
      <c r="AF5231">
        <v>70</v>
      </c>
      <c r="AG5231">
        <v>1.48189827326733E-2</v>
      </c>
      <c r="AH5231">
        <v>6.5323311374547704E-4</v>
      </c>
      <c r="AI5231">
        <v>14</v>
      </c>
      <c r="AJ5231" s="73">
        <v>71.946741871483297</v>
      </c>
      <c r="AK5231">
        <v>525</v>
      </c>
      <c r="AL5231">
        <v>0.95187964578377504</v>
      </c>
      <c r="AM5231">
        <v>0</v>
      </c>
      <c r="AN5231">
        <v>0</v>
      </c>
      <c r="AO5231">
        <v>4.1441073264435703E-3</v>
      </c>
      <c r="AP5231">
        <v>5</v>
      </c>
      <c r="AQ5231">
        <v>675</v>
      </c>
      <c r="AR5231">
        <v>0.98400769687317002</v>
      </c>
      <c r="AS5231">
        <v>2.2720044126172999E-3</v>
      </c>
      <c r="AT5231">
        <v>2</v>
      </c>
      <c r="AU5231">
        <v>8.5351899519429206E-3</v>
      </c>
      <c r="AV5231">
        <v>6</v>
      </c>
      <c r="AW5231">
        <v>699</v>
      </c>
      <c r="AX5231">
        <v>0.98620800039018297</v>
      </c>
      <c r="AY5231" s="73">
        <v>57.819772860085202</v>
      </c>
      <c r="AZ5231">
        <v>525</v>
      </c>
      <c r="BA5231">
        <v>0.95187964578377504</v>
      </c>
      <c r="BB5231">
        <v>666</v>
      </c>
      <c r="BC5231">
        <v>0.961127624343866</v>
      </c>
      <c r="BD5231">
        <v>4</v>
      </c>
      <c r="BE5231">
        <v>1.8735965202860302E-2</v>
      </c>
      <c r="BF5231">
        <v>65.051301249082201</v>
      </c>
      <c r="BG5231">
        <v>64.456183789454798</v>
      </c>
      <c r="BH5231">
        <v>57.819772860085202</v>
      </c>
      <c r="BI5231">
        <v>71.946741871483297</v>
      </c>
    </row>
    <row r="5232" spans="1:61" x14ac:dyDescent="0.25">
      <c r="A5232" s="10" t="str">
        <f>VLOOKUP(D5232,'Index-Relations'!E:F,2,FALSE)</f>
        <v>BM</v>
      </c>
      <c r="B5232" t="s">
        <v>3450</v>
      </c>
      <c r="C5232" s="53" t="s">
        <v>3350</v>
      </c>
      <c r="D5232" s="59" t="s">
        <v>2908</v>
      </c>
      <c r="E5232" s="59" t="s">
        <v>8648</v>
      </c>
      <c r="F5232" t="s">
        <v>1933</v>
      </c>
      <c r="G5232" t="s">
        <v>1932</v>
      </c>
      <c r="H5232" t="s">
        <v>1934</v>
      </c>
      <c r="I5232" s="52">
        <v>45505</v>
      </c>
      <c r="J5232" t="s">
        <v>2457</v>
      </c>
      <c r="K5232">
        <v>858</v>
      </c>
      <c r="L5232" s="73">
        <v>65.081890519866405</v>
      </c>
      <c r="M5232">
        <v>526</v>
      </c>
      <c r="N5232">
        <v>0.952075476891029</v>
      </c>
      <c r="O5232" s="73">
        <v>64.326194730923405</v>
      </c>
      <c r="P5232">
        <v>526</v>
      </c>
      <c r="Q5232">
        <v>0.952075476891029</v>
      </c>
      <c r="R5232">
        <v>669</v>
      </c>
      <c r="S5232">
        <v>0.942331165552447</v>
      </c>
      <c r="T5232">
        <v>43.371800059715298</v>
      </c>
      <c r="U5232">
        <v>0.85674243290738294</v>
      </c>
      <c r="V5232">
        <v>685</v>
      </c>
      <c r="W5232">
        <v>6.8056367293583095E-2</v>
      </c>
      <c r="X5232">
        <v>122</v>
      </c>
      <c r="Y5232">
        <v>803</v>
      </c>
      <c r="Z5232">
        <v>0.98864812096186805</v>
      </c>
      <c r="AA5232">
        <v>112.19938529306501</v>
      </c>
      <c r="AB5232">
        <v>251</v>
      </c>
      <c r="AC5232">
        <v>0.78358976809710801</v>
      </c>
      <c r="AD5232">
        <v>537</v>
      </c>
      <c r="AE5232">
        <v>0.20220419625736</v>
      </c>
      <c r="AF5232">
        <v>70</v>
      </c>
      <c r="AG5232">
        <v>1.42060356455311E-2</v>
      </c>
      <c r="AH5232">
        <v>6.44722322825342E-4</v>
      </c>
      <c r="AI5232">
        <v>14</v>
      </c>
      <c r="AJ5232" s="73">
        <v>72.190713930411803</v>
      </c>
      <c r="AK5232">
        <v>526</v>
      </c>
      <c r="AL5232">
        <v>0.952075476891029</v>
      </c>
      <c r="AM5232">
        <v>0</v>
      </c>
      <c r="AN5232">
        <v>0</v>
      </c>
      <c r="AO5232">
        <v>4.0629288508521799E-3</v>
      </c>
      <c r="AP5232">
        <v>5</v>
      </c>
      <c r="AQ5232">
        <v>671</v>
      </c>
      <c r="AR5232">
        <v>0.98129058971210104</v>
      </c>
      <c r="AS5232">
        <v>2.14101199502219E-3</v>
      </c>
      <c r="AT5232">
        <v>2</v>
      </c>
      <c r="AU5232">
        <v>7.07792194489258E-3</v>
      </c>
      <c r="AV5232">
        <v>5</v>
      </c>
      <c r="AW5232">
        <v>696</v>
      </c>
      <c r="AX5232">
        <v>0.983734528984751</v>
      </c>
      <c r="AY5232" s="73">
        <v>57.787898069068198</v>
      </c>
      <c r="AZ5232">
        <v>526</v>
      </c>
      <c r="BA5232">
        <v>0.952075476891029</v>
      </c>
      <c r="BB5232">
        <v>662</v>
      </c>
      <c r="BC5232">
        <v>0.959016682943716</v>
      </c>
      <c r="BD5232">
        <v>4</v>
      </c>
      <c r="BE5232">
        <v>1.82109779175329E-2</v>
      </c>
      <c r="BF5232">
        <v>65.081890519866405</v>
      </c>
      <c r="BG5232">
        <v>64.326194730923405</v>
      </c>
      <c r="BH5232">
        <v>57.787898069068198</v>
      </c>
      <c r="BI5232">
        <v>72.190713930411803</v>
      </c>
    </row>
    <row r="5233" spans="1:61" x14ac:dyDescent="0.25">
      <c r="A5233" s="10" t="str">
        <f>VLOOKUP(D5233,'Index-Relations'!E:F,2,FALSE)</f>
        <v>BM</v>
      </c>
      <c r="B5233" t="s">
        <v>3450</v>
      </c>
      <c r="C5233" s="53" t="s">
        <v>2765</v>
      </c>
      <c r="D5233" s="59" t="s">
        <v>2908</v>
      </c>
      <c r="E5233" s="59" t="s">
        <v>8649</v>
      </c>
      <c r="F5233" t="s">
        <v>1933</v>
      </c>
      <c r="G5233" t="s">
        <v>1932</v>
      </c>
      <c r="H5233" t="s">
        <v>1934</v>
      </c>
      <c r="I5233" s="52">
        <v>45474</v>
      </c>
      <c r="J5233" t="s">
        <v>2457</v>
      </c>
      <c r="K5233">
        <v>857</v>
      </c>
      <c r="L5233" s="73">
        <v>65.375172938046703</v>
      </c>
      <c r="M5233">
        <v>526</v>
      </c>
      <c r="N5233">
        <v>0.94758309217933501</v>
      </c>
      <c r="O5233" s="73">
        <v>64.577338875286699</v>
      </c>
      <c r="P5233">
        <v>526</v>
      </c>
      <c r="Q5233">
        <v>0.94758309217933501</v>
      </c>
      <c r="R5233">
        <v>669</v>
      </c>
      <c r="S5233">
        <v>0.93893999989670396</v>
      </c>
      <c r="T5233">
        <v>43.732160996995603</v>
      </c>
      <c r="U5233">
        <v>0.86030389948750197</v>
      </c>
      <c r="V5233">
        <v>682</v>
      </c>
      <c r="W5233">
        <v>6.8045625056070605E-2</v>
      </c>
      <c r="X5233">
        <v>121</v>
      </c>
      <c r="Y5233">
        <v>803</v>
      </c>
      <c r="Z5233">
        <v>0.98780179243717003</v>
      </c>
      <c r="AA5233">
        <v>108.11573223527201</v>
      </c>
      <c r="AB5233">
        <v>251</v>
      </c>
      <c r="AC5233">
        <v>0.781514451850156</v>
      </c>
      <c r="AD5233">
        <v>537</v>
      </c>
      <c r="AE5233">
        <v>0.20320032470331101</v>
      </c>
      <c r="AF5233">
        <v>69</v>
      </c>
      <c r="AG5233">
        <v>1.52852234465323E-2</v>
      </c>
      <c r="AH5233">
        <v>6.6925076751828605E-4</v>
      </c>
      <c r="AI5233">
        <v>15</v>
      </c>
      <c r="AJ5233" s="73">
        <v>72.331246871219605</v>
      </c>
      <c r="AK5233">
        <v>526</v>
      </c>
      <c r="AL5233">
        <v>0.94758309217933501</v>
      </c>
      <c r="AM5233">
        <v>0</v>
      </c>
      <c r="AN5233">
        <v>0</v>
      </c>
      <c r="AO5233">
        <v>4.1931712602072896E-3</v>
      </c>
      <c r="AP5233">
        <v>5</v>
      </c>
      <c r="AQ5233">
        <v>671</v>
      </c>
      <c r="AR5233">
        <v>0.97986050599233698</v>
      </c>
      <c r="AS5233">
        <v>2.3214931974418198E-3</v>
      </c>
      <c r="AT5233">
        <v>2</v>
      </c>
      <c r="AU5233">
        <v>6.7029830409506899E-3</v>
      </c>
      <c r="AV5233">
        <v>5</v>
      </c>
      <c r="AW5233">
        <v>696</v>
      </c>
      <c r="AX5233">
        <v>0.98226816184952404</v>
      </c>
      <c r="AY5233" s="73">
        <v>58.271528267644001</v>
      </c>
      <c r="AZ5233">
        <v>526</v>
      </c>
      <c r="BA5233">
        <v>0.94758309217933501</v>
      </c>
      <c r="BB5233">
        <v>662</v>
      </c>
      <c r="BC5233">
        <v>0.956878481619719</v>
      </c>
      <c r="BD5233">
        <v>4</v>
      </c>
      <c r="BE5233">
        <v>1.8788853112411099E-2</v>
      </c>
      <c r="BF5233">
        <v>65.375172938046703</v>
      </c>
      <c r="BG5233">
        <v>64.577338875286699</v>
      </c>
      <c r="BH5233">
        <v>58.271528267644001</v>
      </c>
      <c r="BI5233">
        <v>72.331246871219605</v>
      </c>
    </row>
    <row r="5234" spans="1:61" x14ac:dyDescent="0.25">
      <c r="A5234" s="10" t="str">
        <f>VLOOKUP(D5234,'Index-Relations'!E:F,2,FALSE)</f>
        <v>BM</v>
      </c>
      <c r="B5234" t="s">
        <v>3450</v>
      </c>
      <c r="C5234" s="53" t="s">
        <v>2766</v>
      </c>
      <c r="D5234" s="59" t="s">
        <v>2908</v>
      </c>
      <c r="E5234" s="59" t="s">
        <v>8650</v>
      </c>
      <c r="F5234" t="s">
        <v>1933</v>
      </c>
      <c r="G5234" t="s">
        <v>1932</v>
      </c>
      <c r="H5234" t="s">
        <v>1934</v>
      </c>
      <c r="I5234" s="52">
        <v>45446</v>
      </c>
      <c r="J5234" t="s">
        <v>2457</v>
      </c>
      <c r="K5234">
        <v>855</v>
      </c>
      <c r="L5234" s="73">
        <v>64.959312305078498</v>
      </c>
      <c r="M5234">
        <v>526</v>
      </c>
      <c r="N5234">
        <v>0.94553636858897205</v>
      </c>
      <c r="O5234" s="73">
        <v>64.147921254280703</v>
      </c>
      <c r="P5234">
        <v>526</v>
      </c>
      <c r="Q5234">
        <v>0.94553636858897205</v>
      </c>
      <c r="R5234">
        <v>669</v>
      </c>
      <c r="S5234">
        <v>0.93619677508954202</v>
      </c>
      <c r="T5234">
        <v>43.487943919391697</v>
      </c>
      <c r="U5234">
        <v>0.85933119699025695</v>
      </c>
      <c r="V5234">
        <v>683</v>
      </c>
      <c r="W5234">
        <v>6.9575403512679199E-2</v>
      </c>
      <c r="X5234">
        <v>121</v>
      </c>
      <c r="Y5234">
        <v>804</v>
      </c>
      <c r="Z5234">
        <v>0.98748782642422095</v>
      </c>
      <c r="AA5234">
        <v>118.89611136368001</v>
      </c>
      <c r="AB5234">
        <v>251</v>
      </c>
      <c r="AC5234">
        <v>0.772111361359058</v>
      </c>
      <c r="AD5234">
        <v>538</v>
      </c>
      <c r="AE5234">
        <v>0.21186676654579401</v>
      </c>
      <c r="AF5234">
        <v>66</v>
      </c>
      <c r="AG5234">
        <v>1.60218720951468E-2</v>
      </c>
      <c r="AH5234">
        <v>7.1169052730282397E-4</v>
      </c>
      <c r="AI5234">
        <v>15</v>
      </c>
      <c r="AJ5234" s="73">
        <v>71.782011289986798</v>
      </c>
      <c r="AK5234">
        <v>526</v>
      </c>
      <c r="AL5234">
        <v>0.94553636858897205</v>
      </c>
      <c r="AM5234">
        <v>0</v>
      </c>
      <c r="AN5234">
        <v>0</v>
      </c>
      <c r="AO5234">
        <v>3.9936559541736199E-3</v>
      </c>
      <c r="AP5234">
        <v>5</v>
      </c>
      <c r="AQ5234">
        <v>670</v>
      </c>
      <c r="AR5234">
        <v>0.979453484061936</v>
      </c>
      <c r="AS5234">
        <v>1.95993385722252E-3</v>
      </c>
      <c r="AT5234">
        <v>2</v>
      </c>
      <c r="AU5234">
        <v>7.0270711256790897E-3</v>
      </c>
      <c r="AV5234">
        <v>5</v>
      </c>
      <c r="AW5234">
        <v>692</v>
      </c>
      <c r="AX5234">
        <v>0.98137132060435806</v>
      </c>
      <c r="AY5234" s="73">
        <v>58.083558094299299</v>
      </c>
      <c r="AZ5234">
        <v>526</v>
      </c>
      <c r="BA5234">
        <v>0.94553636858897205</v>
      </c>
      <c r="BB5234">
        <v>661</v>
      </c>
      <c r="BC5234">
        <v>0.955943795743181</v>
      </c>
      <c r="BD5234">
        <v>4</v>
      </c>
      <c r="BE5234">
        <v>1.9516032364581399E-2</v>
      </c>
      <c r="BF5234">
        <v>64.959312305078498</v>
      </c>
      <c r="BG5234">
        <v>64.147921254280703</v>
      </c>
      <c r="BH5234">
        <v>58.083558094299299</v>
      </c>
      <c r="BI5234">
        <v>71.782011289986798</v>
      </c>
    </row>
    <row r="5235" spans="1:61" x14ac:dyDescent="0.25">
      <c r="A5235" s="10" t="str">
        <f>VLOOKUP(D5235,'Index-Relations'!E:F,2,FALSE)</f>
        <v>BM</v>
      </c>
      <c r="B5235" t="s">
        <v>3450</v>
      </c>
      <c r="C5235" s="53" t="s">
        <v>2767</v>
      </c>
      <c r="D5235" s="59" t="s">
        <v>2908</v>
      </c>
      <c r="E5235" s="59" t="s">
        <v>8651</v>
      </c>
      <c r="F5235" t="s">
        <v>1933</v>
      </c>
      <c r="G5235" t="s">
        <v>1932</v>
      </c>
      <c r="H5235" t="s">
        <v>1934</v>
      </c>
      <c r="I5235" s="52">
        <v>45413</v>
      </c>
      <c r="J5235" t="s">
        <v>2457</v>
      </c>
      <c r="K5235">
        <v>855</v>
      </c>
      <c r="L5235" s="73">
        <v>64.830612687723502</v>
      </c>
      <c r="M5235">
        <v>526</v>
      </c>
      <c r="N5235">
        <v>0.94611147934663697</v>
      </c>
      <c r="O5235" s="73">
        <v>64.133068602159199</v>
      </c>
      <c r="P5235">
        <v>526</v>
      </c>
      <c r="Q5235">
        <v>0.94611147934663697</v>
      </c>
      <c r="R5235">
        <v>669</v>
      </c>
      <c r="S5235">
        <v>0.93598521797336198</v>
      </c>
      <c r="T5235">
        <v>43.509159007285803</v>
      </c>
      <c r="U5235">
        <v>0.86103924657970499</v>
      </c>
      <c r="V5235">
        <v>683</v>
      </c>
      <c r="W5235">
        <v>6.8900331223915798E-2</v>
      </c>
      <c r="X5235">
        <v>121</v>
      </c>
      <c r="Y5235">
        <v>804</v>
      </c>
      <c r="Z5235">
        <v>0.98722488615295401</v>
      </c>
      <c r="AA5235">
        <v>121.90807459189701</v>
      </c>
      <c r="AB5235">
        <v>252</v>
      </c>
      <c r="AC5235">
        <v>0.77496973556408399</v>
      </c>
      <c r="AD5235">
        <v>537</v>
      </c>
      <c r="AE5235">
        <v>0.20886195307918501</v>
      </c>
      <c r="AF5235">
        <v>66</v>
      </c>
      <c r="AG5235">
        <v>1.6168311356729598E-2</v>
      </c>
      <c r="AH5235">
        <v>7.3831058266582103E-4</v>
      </c>
      <c r="AI5235">
        <v>15</v>
      </c>
      <c r="AJ5235" s="73">
        <v>71.718344380445799</v>
      </c>
      <c r="AK5235">
        <v>526</v>
      </c>
      <c r="AL5235">
        <v>0.94611147934663697</v>
      </c>
      <c r="AM5235">
        <v>0</v>
      </c>
      <c r="AN5235">
        <v>0</v>
      </c>
      <c r="AO5235">
        <v>4.0652380752802201E-3</v>
      </c>
      <c r="AP5235">
        <v>5</v>
      </c>
      <c r="AQ5235">
        <v>666</v>
      </c>
      <c r="AR5235">
        <v>0.97872773500737198</v>
      </c>
      <c r="AS5235">
        <v>1.9514265933225599E-3</v>
      </c>
      <c r="AT5235">
        <v>2</v>
      </c>
      <c r="AU5235">
        <v>7.3406983142817296E-3</v>
      </c>
      <c r="AV5235">
        <v>5</v>
      </c>
      <c r="AW5235">
        <v>691</v>
      </c>
      <c r="AX5235">
        <v>0.98131860388997805</v>
      </c>
      <c r="AY5235" s="73">
        <v>57.879975741105298</v>
      </c>
      <c r="AZ5235">
        <v>526</v>
      </c>
      <c r="BA5235">
        <v>0.94611147934663697</v>
      </c>
      <c r="BB5235">
        <v>655</v>
      </c>
      <c r="BC5235">
        <v>0.946547976663628</v>
      </c>
      <c r="BD5235">
        <v>6</v>
      </c>
      <c r="BE5235">
        <v>2.8114520268463498E-2</v>
      </c>
      <c r="BF5235">
        <v>64.830612687723502</v>
      </c>
      <c r="BG5235">
        <v>64.133068602159199</v>
      </c>
      <c r="BH5235">
        <v>57.879975741105298</v>
      </c>
      <c r="BI5235">
        <v>71.718344380445799</v>
      </c>
    </row>
    <row r="5236" spans="1:61" x14ac:dyDescent="0.25">
      <c r="A5236" s="10" t="str">
        <f>VLOOKUP(D5236,'Index-Relations'!E:F,2,FALSE)</f>
        <v>BM</v>
      </c>
      <c r="B5236" t="s">
        <v>3450</v>
      </c>
      <c r="C5236" s="53" t="s">
        <v>2768</v>
      </c>
      <c r="D5236" s="59" t="s">
        <v>2908</v>
      </c>
      <c r="E5236" s="59" t="s">
        <v>8652</v>
      </c>
      <c r="F5236" t="s">
        <v>1933</v>
      </c>
      <c r="G5236" t="s">
        <v>1932</v>
      </c>
      <c r="H5236" t="s">
        <v>1934</v>
      </c>
      <c r="I5236" s="52">
        <v>45383</v>
      </c>
      <c r="J5236" t="s">
        <v>2457</v>
      </c>
      <c r="K5236">
        <v>861</v>
      </c>
      <c r="L5236">
        <v>69.811307273071293</v>
      </c>
      <c r="M5236">
        <v>528</v>
      </c>
      <c r="N5236">
        <v>0.94600913708494605</v>
      </c>
      <c r="O5236">
        <v>69.253980188754696</v>
      </c>
      <c r="P5236">
        <v>528</v>
      </c>
      <c r="Q5236">
        <v>0.94600913708494605</v>
      </c>
      <c r="R5236">
        <v>673</v>
      </c>
      <c r="S5236">
        <v>0.93537771213092202</v>
      </c>
      <c r="T5236">
        <v>43.742852876009103</v>
      </c>
      <c r="U5236">
        <v>0.86091731095547896</v>
      </c>
      <c r="V5236">
        <v>685</v>
      </c>
      <c r="W5236">
        <v>7.0562864075930903E-2</v>
      </c>
      <c r="X5236">
        <v>121</v>
      </c>
      <c r="Y5236">
        <v>810</v>
      </c>
      <c r="Z5236">
        <v>0.98639319080950305</v>
      </c>
      <c r="AA5236">
        <v>118.813027657253</v>
      </c>
      <c r="AB5236">
        <v>252</v>
      </c>
      <c r="AC5236">
        <v>0.77970093256992601</v>
      </c>
      <c r="AD5236">
        <v>543</v>
      </c>
      <c r="AE5236">
        <v>0.20327419526776899</v>
      </c>
      <c r="AF5236">
        <v>66</v>
      </c>
      <c r="AG5236">
        <v>1.70248721623034E-2</v>
      </c>
      <c r="AH5236">
        <v>7.5269799965633805E-4</v>
      </c>
      <c r="AI5236">
        <v>15</v>
      </c>
      <c r="AJ5236">
        <v>77.156671304031605</v>
      </c>
      <c r="AK5236">
        <v>528</v>
      </c>
      <c r="AL5236">
        <v>0.94600913708494605</v>
      </c>
      <c r="AM5236">
        <v>0</v>
      </c>
      <c r="AN5236">
        <v>0</v>
      </c>
      <c r="AO5236">
        <v>4.10759339839371E-3</v>
      </c>
      <c r="AP5236">
        <v>5</v>
      </c>
      <c r="AQ5236">
        <v>669</v>
      </c>
      <c r="AR5236">
        <v>0.97832953802698697</v>
      </c>
      <c r="AS5236">
        <v>1.8979478325829599E-3</v>
      </c>
      <c r="AT5236">
        <v>2</v>
      </c>
      <c r="AU5236">
        <v>7.3519206639012903E-3</v>
      </c>
      <c r="AV5236">
        <v>5</v>
      </c>
      <c r="AW5236">
        <v>694</v>
      </c>
      <c r="AX5236">
        <v>0.98086286141900803</v>
      </c>
      <c r="AY5236">
        <v>60.8910057000354</v>
      </c>
      <c r="AZ5236">
        <v>528</v>
      </c>
      <c r="BA5236">
        <v>0.94600913708494605</v>
      </c>
      <c r="BB5236">
        <v>658</v>
      </c>
      <c r="BC5236">
        <v>0.945322349700775</v>
      </c>
      <c r="BD5236">
        <v>6</v>
      </c>
      <c r="BE5236">
        <v>2.88995949278179E-2</v>
      </c>
      <c r="BF5236">
        <v>64.745017778904796</v>
      </c>
      <c r="BG5236">
        <v>64.108691797223699</v>
      </c>
      <c r="BH5236">
        <v>57.787898501239603</v>
      </c>
      <c r="BI5236">
        <v>71.626593869015096</v>
      </c>
    </row>
    <row r="5237" spans="1:61" x14ac:dyDescent="0.25">
      <c r="A5237" s="10" t="str">
        <f>VLOOKUP(D5237,'Index-Relations'!E:F,2,FALSE)</f>
        <v>BM</v>
      </c>
      <c r="B5237" t="s">
        <v>3450</v>
      </c>
      <c r="C5237" s="53" t="s">
        <v>2769</v>
      </c>
      <c r="D5237" s="59" t="s">
        <v>2908</v>
      </c>
      <c r="E5237" s="59" t="s">
        <v>8653</v>
      </c>
      <c r="F5237" t="s">
        <v>1933</v>
      </c>
      <c r="G5237" t="s">
        <v>1932</v>
      </c>
      <c r="H5237" t="s">
        <v>1934</v>
      </c>
      <c r="I5237" s="52">
        <v>45352</v>
      </c>
      <c r="J5237" t="s">
        <v>2457</v>
      </c>
      <c r="K5237">
        <v>862</v>
      </c>
      <c r="L5237">
        <v>70.353417298745597</v>
      </c>
      <c r="M5237">
        <v>531</v>
      </c>
      <c r="N5237">
        <v>0.94652844680687098</v>
      </c>
      <c r="O5237">
        <v>69.650872634194798</v>
      </c>
      <c r="P5237">
        <v>531</v>
      </c>
      <c r="Q5237">
        <v>0.94652844680687098</v>
      </c>
      <c r="R5237">
        <v>677</v>
      </c>
      <c r="S5237">
        <v>0.93566909748007399</v>
      </c>
      <c r="T5237">
        <v>43.460625571371402</v>
      </c>
      <c r="U5237">
        <v>0.86003808192936704</v>
      </c>
      <c r="V5237">
        <v>671</v>
      </c>
      <c r="W5237">
        <v>6.0955293044479497E-2</v>
      </c>
      <c r="X5237">
        <v>101</v>
      </c>
      <c r="Y5237">
        <v>815</v>
      </c>
      <c r="Z5237">
        <v>0.98695288739550302</v>
      </c>
      <c r="AA5237">
        <v>136.49561616856801</v>
      </c>
      <c r="AB5237">
        <v>252</v>
      </c>
      <c r="AC5237">
        <v>0.77842347212527896</v>
      </c>
      <c r="AD5237">
        <v>548</v>
      </c>
      <c r="AE5237">
        <v>0.20526577946987401</v>
      </c>
      <c r="AF5237">
        <v>62</v>
      </c>
      <c r="AG5237">
        <v>1.6310748404846101E-2</v>
      </c>
      <c r="AH5237">
        <v>9.6188988364373805E-5</v>
      </c>
      <c r="AI5237">
        <v>6</v>
      </c>
      <c r="AJ5237">
        <v>77.374562948278594</v>
      </c>
      <c r="AK5237">
        <v>531</v>
      </c>
      <c r="AL5237">
        <v>0.94652844680687098</v>
      </c>
      <c r="AM5237">
        <v>0</v>
      </c>
      <c r="AN5237">
        <v>0</v>
      </c>
      <c r="AO5237">
        <v>3.9268843602799702E-3</v>
      </c>
      <c r="AP5237">
        <v>5</v>
      </c>
      <c r="AQ5237">
        <v>673</v>
      </c>
      <c r="AR5237">
        <v>0.97894771279000803</v>
      </c>
      <c r="AS5237">
        <v>1.6426061054188E-3</v>
      </c>
      <c r="AT5237">
        <v>2</v>
      </c>
      <c r="AU5237">
        <v>7.9485822531768103E-3</v>
      </c>
      <c r="AV5237">
        <v>5</v>
      </c>
      <c r="AW5237">
        <v>693</v>
      </c>
      <c r="AX5237">
        <v>0.97926397880327998</v>
      </c>
      <c r="AY5237">
        <v>61.605798068690703</v>
      </c>
      <c r="AZ5237">
        <v>531</v>
      </c>
      <c r="BA5237">
        <v>0.94652844680687098</v>
      </c>
      <c r="BB5237">
        <v>662</v>
      </c>
      <c r="BC5237">
        <v>0.94299065362406298</v>
      </c>
      <c r="BD5237">
        <v>6</v>
      </c>
      <c r="BE5237">
        <v>3.20301748056648E-2</v>
      </c>
      <c r="BF5237">
        <v>64.991609732748898</v>
      </c>
      <c r="BG5237">
        <v>64.390008215532504</v>
      </c>
      <c r="BH5237">
        <v>58.180415858017803</v>
      </c>
      <c r="BI5237">
        <v>71.580443521522994</v>
      </c>
    </row>
    <row r="5238" spans="1:61" x14ac:dyDescent="0.25">
      <c r="A5238" s="10" t="str">
        <f>VLOOKUP(D5238,'Index-Relations'!E:F,2,FALSE)</f>
        <v>BM</v>
      </c>
      <c r="B5238" t="s">
        <v>3450</v>
      </c>
      <c r="C5238" s="53" t="s">
        <v>2770</v>
      </c>
      <c r="D5238" s="59" t="s">
        <v>2908</v>
      </c>
      <c r="E5238" s="59" t="s">
        <v>8654</v>
      </c>
      <c r="F5238" t="s">
        <v>1933</v>
      </c>
      <c r="G5238" t="s">
        <v>1932</v>
      </c>
      <c r="H5238" t="s">
        <v>1934</v>
      </c>
      <c r="I5238" s="52">
        <v>45323</v>
      </c>
      <c r="J5238" t="s">
        <v>2457</v>
      </c>
      <c r="K5238">
        <v>862</v>
      </c>
      <c r="L5238">
        <v>70.097205976795095</v>
      </c>
      <c r="M5238">
        <v>530</v>
      </c>
      <c r="N5238">
        <v>0.94714300174347299</v>
      </c>
      <c r="O5238">
        <v>69.375179077645399</v>
      </c>
      <c r="P5238">
        <v>530</v>
      </c>
      <c r="Q5238">
        <v>0.94714300174347299</v>
      </c>
      <c r="R5238">
        <v>677</v>
      </c>
      <c r="S5238">
        <v>0.93759106243025003</v>
      </c>
      <c r="T5238">
        <v>43.551979741868003</v>
      </c>
      <c r="U5238">
        <v>0.86269637003756505</v>
      </c>
      <c r="V5238">
        <v>658</v>
      </c>
      <c r="W5238">
        <v>6.0402056605806199E-2</v>
      </c>
      <c r="X5238">
        <v>88</v>
      </c>
      <c r="Y5238">
        <v>805</v>
      </c>
      <c r="Z5238">
        <v>0.98659408060738796</v>
      </c>
      <c r="AA5238">
        <v>128.77859350536099</v>
      </c>
      <c r="AB5238">
        <v>239</v>
      </c>
      <c r="AC5238">
        <v>0.78269527550306495</v>
      </c>
      <c r="AD5238">
        <v>551</v>
      </c>
      <c r="AE5238">
        <v>0.20049020832212799</v>
      </c>
      <c r="AF5238">
        <v>72</v>
      </c>
      <c r="AG5238">
        <v>1.68145161748059E-2</v>
      </c>
      <c r="AH5238">
        <v>1.37421942346679E-4</v>
      </c>
      <c r="AI5238">
        <v>6</v>
      </c>
      <c r="AJ5238">
        <v>77.177238828533604</v>
      </c>
      <c r="AK5238">
        <v>530</v>
      </c>
      <c r="AL5238">
        <v>0.94714300174347299</v>
      </c>
      <c r="AM5238">
        <v>0</v>
      </c>
      <c r="AN5238">
        <v>0</v>
      </c>
      <c r="AO5238">
        <v>3.55833666260108E-3</v>
      </c>
      <c r="AP5238">
        <v>5</v>
      </c>
      <c r="AQ5238">
        <v>667</v>
      </c>
      <c r="AR5238">
        <v>0.97690923146128605</v>
      </c>
      <c r="AS5238">
        <v>1.3740145196499099E-3</v>
      </c>
      <c r="AT5238">
        <v>2</v>
      </c>
      <c r="AU5238">
        <v>8.4030296106585595E-3</v>
      </c>
      <c r="AV5238">
        <v>5</v>
      </c>
      <c r="AW5238">
        <v>693</v>
      </c>
      <c r="AX5238">
        <v>0.97970093771345601</v>
      </c>
      <c r="AY5238">
        <v>61.331256686669697</v>
      </c>
      <c r="AZ5238">
        <v>530</v>
      </c>
      <c r="BA5238">
        <v>0.94714300174347299</v>
      </c>
      <c r="BB5238">
        <v>653</v>
      </c>
      <c r="BC5238">
        <v>0.939857095721646</v>
      </c>
      <c r="BD5238">
        <v>9</v>
      </c>
      <c r="BE5238">
        <v>3.3493799077039199E-2</v>
      </c>
      <c r="BF5238">
        <v>64.878596743931794</v>
      </c>
      <c r="BG5238">
        <v>64.199157678605005</v>
      </c>
      <c r="BH5238">
        <v>57.934914978534998</v>
      </c>
      <c r="BI5238">
        <v>71.614063147525798</v>
      </c>
    </row>
    <row r="5239" spans="1:61" x14ac:dyDescent="0.25">
      <c r="A5239" s="10" t="str">
        <f>VLOOKUP(D5239,'Index-Relations'!E:F,2,FALSE)</f>
        <v>BM</v>
      </c>
      <c r="B5239" t="s">
        <v>3450</v>
      </c>
      <c r="C5239" s="53" t="s">
        <v>2760</v>
      </c>
      <c r="D5239" s="59" t="s">
        <v>2909</v>
      </c>
      <c r="E5239" s="59" t="s">
        <v>8655</v>
      </c>
      <c r="F5239" t="s">
        <v>1936</v>
      </c>
      <c r="G5239" t="s">
        <v>356</v>
      </c>
      <c r="H5239" t="s">
        <v>1937</v>
      </c>
      <c r="I5239" s="52">
        <v>45658</v>
      </c>
      <c r="J5239" t="s">
        <v>2457</v>
      </c>
      <c r="K5239">
        <v>134</v>
      </c>
      <c r="L5239" s="73">
        <v>68.650128656579994</v>
      </c>
      <c r="M5239">
        <v>130</v>
      </c>
      <c r="N5239">
        <v>0.99534278052243697</v>
      </c>
      <c r="O5239" s="73">
        <v>69.113485380930996</v>
      </c>
      <c r="P5239">
        <v>130</v>
      </c>
      <c r="Q5239">
        <v>0.99534278052243697</v>
      </c>
      <c r="R5239">
        <v>122</v>
      </c>
      <c r="S5239">
        <v>0.95623381936185203</v>
      </c>
      <c r="T5239">
        <v>41.754737843977601</v>
      </c>
      <c r="U5239">
        <v>0.86183866113866103</v>
      </c>
      <c r="V5239">
        <v>99</v>
      </c>
      <c r="W5239">
        <v>5.60000663034671E-2</v>
      </c>
      <c r="X5239">
        <v>28</v>
      </c>
      <c r="Y5239">
        <v>130</v>
      </c>
      <c r="Z5239">
        <v>0.99540703988787504</v>
      </c>
      <c r="AA5239">
        <v>148.13389840360699</v>
      </c>
      <c r="AB5239">
        <v>92</v>
      </c>
      <c r="AC5239">
        <v>0.82223689773288799</v>
      </c>
      <c r="AD5239">
        <v>37</v>
      </c>
      <c r="AE5239">
        <v>0.171681697122682</v>
      </c>
      <c r="AF5239">
        <v>5</v>
      </c>
      <c r="AG5239">
        <v>6.0814051444294803E-3</v>
      </c>
      <c r="AH5239">
        <v>3.5643176634648599E-4</v>
      </c>
      <c r="AI5239">
        <v>6</v>
      </c>
      <c r="AJ5239" s="73">
        <v>74.547309982804904</v>
      </c>
      <c r="AK5239">
        <v>130</v>
      </c>
      <c r="AL5239">
        <v>0.99534278052243697</v>
      </c>
      <c r="AM5239">
        <v>0</v>
      </c>
      <c r="AN5239">
        <v>0</v>
      </c>
      <c r="AO5239">
        <v>4.3780298319985398E-3</v>
      </c>
      <c r="AP5239">
        <v>3</v>
      </c>
      <c r="AQ5239">
        <v>133</v>
      </c>
      <c r="AR5239">
        <v>0.99897360208395203</v>
      </c>
      <c r="AS5239">
        <v>2.2121874998079299E-3</v>
      </c>
      <c r="AT5239">
        <v>1</v>
      </c>
      <c r="AU5239">
        <v>9.5863833314187592E-3</v>
      </c>
      <c r="AV5239">
        <v>1</v>
      </c>
      <c r="AW5239">
        <v>133</v>
      </c>
      <c r="AX5239">
        <v>0.99897360208395203</v>
      </c>
      <c r="AY5239" s="73">
        <v>61.038078478472897</v>
      </c>
      <c r="AZ5239">
        <v>130</v>
      </c>
      <c r="BA5239">
        <v>0.99534278052243697</v>
      </c>
      <c r="BB5239">
        <v>128</v>
      </c>
      <c r="BC5239">
        <v>0.97611819811479195</v>
      </c>
      <c r="BD5239">
        <v>2</v>
      </c>
      <c r="BE5239">
        <v>1.8477374137161402E-2</v>
      </c>
      <c r="BF5239">
        <v>68.650128656579994</v>
      </c>
      <c r="BG5239">
        <v>69.113485380930996</v>
      </c>
      <c r="BH5239">
        <v>61.038078478472897</v>
      </c>
      <c r="BI5239">
        <v>74.547309982804904</v>
      </c>
    </row>
    <row r="5240" spans="1:61" x14ac:dyDescent="0.25">
      <c r="A5240" s="10" t="str">
        <f>VLOOKUP(D5240,'Index-Relations'!E:F,2,FALSE)</f>
        <v>BM</v>
      </c>
      <c r="B5240" t="s">
        <v>3450</v>
      </c>
      <c r="C5240" s="53" t="s">
        <v>2761</v>
      </c>
      <c r="D5240" s="59" t="s">
        <v>2909</v>
      </c>
      <c r="E5240" s="59" t="s">
        <v>8656</v>
      </c>
      <c r="F5240" t="s">
        <v>1936</v>
      </c>
      <c r="G5240" t="s">
        <v>356</v>
      </c>
      <c r="H5240" t="s">
        <v>1937</v>
      </c>
      <c r="I5240" s="52">
        <v>45628</v>
      </c>
      <c r="J5240" t="s">
        <v>2457</v>
      </c>
      <c r="K5240">
        <v>135</v>
      </c>
      <c r="L5240" s="73">
        <v>68.6889385627899</v>
      </c>
      <c r="M5240">
        <v>130</v>
      </c>
      <c r="N5240">
        <v>0.99411395429916405</v>
      </c>
      <c r="O5240" s="73">
        <v>69.081562427672907</v>
      </c>
      <c r="P5240">
        <v>130</v>
      </c>
      <c r="Q5240">
        <v>0.99411395429916405</v>
      </c>
      <c r="R5240">
        <v>122</v>
      </c>
      <c r="S5240">
        <v>0.95558686571437601</v>
      </c>
      <c r="T5240">
        <v>41.3620250852886</v>
      </c>
      <c r="U5240">
        <v>0.86548849213691803</v>
      </c>
      <c r="V5240">
        <v>99</v>
      </c>
      <c r="W5240">
        <v>5.6013194310526503E-2</v>
      </c>
      <c r="X5240">
        <v>28</v>
      </c>
      <c r="Y5240">
        <v>130</v>
      </c>
      <c r="Z5240">
        <v>0.99388624098634604</v>
      </c>
      <c r="AA5240">
        <v>120.893145251821</v>
      </c>
      <c r="AB5240">
        <v>91</v>
      </c>
      <c r="AC5240">
        <v>0.81917066723361498</v>
      </c>
      <c r="AD5240">
        <v>38</v>
      </c>
      <c r="AE5240">
        <v>0.173552465810524</v>
      </c>
      <c r="AF5240">
        <v>6</v>
      </c>
      <c r="AG5240">
        <v>7.27686695586016E-3</v>
      </c>
      <c r="AH5240">
        <v>3.1627894394082299E-4</v>
      </c>
      <c r="AI5240">
        <v>6</v>
      </c>
      <c r="AJ5240" s="73">
        <v>74.541652630789997</v>
      </c>
      <c r="AK5240">
        <v>130</v>
      </c>
      <c r="AL5240">
        <v>0.99411395429916405</v>
      </c>
      <c r="AM5240">
        <v>0</v>
      </c>
      <c r="AN5240">
        <v>0</v>
      </c>
      <c r="AO5240">
        <v>4.1157475470544099E-3</v>
      </c>
      <c r="AP5240">
        <v>3</v>
      </c>
      <c r="AQ5240">
        <v>133</v>
      </c>
      <c r="AR5240">
        <v>0.99821180711952295</v>
      </c>
      <c r="AS5240">
        <v>1.9187428013642501E-3</v>
      </c>
      <c r="AT5240">
        <v>1</v>
      </c>
      <c r="AU5240">
        <v>1.0880012595811899E-2</v>
      </c>
      <c r="AV5240">
        <v>1</v>
      </c>
      <c r="AW5240">
        <v>133</v>
      </c>
      <c r="AX5240">
        <v>0.99821180711952295</v>
      </c>
      <c r="AY5240" s="73">
        <v>61.066632590433997</v>
      </c>
      <c r="AZ5240">
        <v>130</v>
      </c>
      <c r="BA5240">
        <v>0.99411395429916405</v>
      </c>
      <c r="BB5240">
        <v>128</v>
      </c>
      <c r="BC5240">
        <v>0.97356684740418598</v>
      </c>
      <c r="BD5240">
        <v>2</v>
      </c>
      <c r="BE5240">
        <v>2.0529212168282698E-2</v>
      </c>
      <c r="BF5240">
        <v>68.6889385627899</v>
      </c>
      <c r="BG5240">
        <v>69.081562427672907</v>
      </c>
      <c r="BH5240">
        <v>61.066632590433997</v>
      </c>
      <c r="BI5240">
        <v>74.541652630789997</v>
      </c>
    </row>
    <row r="5241" spans="1:61" x14ac:dyDescent="0.25">
      <c r="A5241" s="10" t="str">
        <f>VLOOKUP(D5241,'Index-Relations'!E:F,2,FALSE)</f>
        <v>BM</v>
      </c>
      <c r="B5241" t="s">
        <v>3450</v>
      </c>
      <c r="C5241" s="53" t="s">
        <v>2762</v>
      </c>
      <c r="D5241" s="59" t="s">
        <v>2909</v>
      </c>
      <c r="E5241" s="59" t="s">
        <v>8657</v>
      </c>
      <c r="F5241" t="s">
        <v>1936</v>
      </c>
      <c r="G5241" t="s">
        <v>356</v>
      </c>
      <c r="H5241" t="s">
        <v>1937</v>
      </c>
      <c r="I5241" s="52">
        <v>45597</v>
      </c>
      <c r="J5241" t="s">
        <v>2457</v>
      </c>
      <c r="K5241">
        <v>135</v>
      </c>
      <c r="L5241" s="73">
        <v>68.166016363756995</v>
      </c>
      <c r="M5241">
        <v>130</v>
      </c>
      <c r="N5241">
        <v>0.99360648556876197</v>
      </c>
      <c r="O5241" s="73">
        <v>68.558246252531006</v>
      </c>
      <c r="P5241">
        <v>130</v>
      </c>
      <c r="Q5241">
        <v>0.99360648556876197</v>
      </c>
      <c r="R5241">
        <v>122</v>
      </c>
      <c r="S5241">
        <v>0.95544212230918202</v>
      </c>
      <c r="T5241">
        <v>42.357181074830002</v>
      </c>
      <c r="U5241">
        <v>0.86580556854573498</v>
      </c>
      <c r="V5241">
        <v>99</v>
      </c>
      <c r="W5241">
        <v>5.8122520777776097E-2</v>
      </c>
      <c r="X5241">
        <v>29</v>
      </c>
      <c r="Y5241">
        <v>130</v>
      </c>
      <c r="Z5241">
        <v>0.99237459063635203</v>
      </c>
      <c r="AA5241">
        <v>120.500673326406</v>
      </c>
      <c r="AB5241">
        <v>91</v>
      </c>
      <c r="AC5241">
        <v>0.81659611910665197</v>
      </c>
      <c r="AD5241">
        <v>38</v>
      </c>
      <c r="AE5241">
        <v>0.17445978370997001</v>
      </c>
      <c r="AF5241">
        <v>6</v>
      </c>
      <c r="AG5241">
        <v>8.9440971833770408E-3</v>
      </c>
      <c r="AH5241">
        <v>3.08371680857889E-4</v>
      </c>
      <c r="AI5241">
        <v>6</v>
      </c>
      <c r="AJ5241" s="73">
        <v>74.115618667598994</v>
      </c>
      <c r="AK5241">
        <v>130</v>
      </c>
      <c r="AL5241">
        <v>0.99360648556876197</v>
      </c>
      <c r="AM5241">
        <v>0</v>
      </c>
      <c r="AN5241">
        <v>0</v>
      </c>
      <c r="AO5241">
        <v>4.4228195648817496E-3</v>
      </c>
      <c r="AP5241">
        <v>3</v>
      </c>
      <c r="AQ5241">
        <v>133</v>
      </c>
      <c r="AR5241">
        <v>0.99801666024088398</v>
      </c>
      <c r="AS5241">
        <v>2.31296438926512E-3</v>
      </c>
      <c r="AT5241">
        <v>1</v>
      </c>
      <c r="AU5241">
        <v>9.3880601561432409E-3</v>
      </c>
      <c r="AV5241">
        <v>1</v>
      </c>
      <c r="AW5241">
        <v>133</v>
      </c>
      <c r="AX5241">
        <v>0.99801666024088398</v>
      </c>
      <c r="AY5241" s="73">
        <v>60.663026698550901</v>
      </c>
      <c r="AZ5241">
        <v>130</v>
      </c>
      <c r="BA5241">
        <v>0.99360648556876197</v>
      </c>
      <c r="BB5241">
        <v>128</v>
      </c>
      <c r="BC5241">
        <v>0.97037873373667605</v>
      </c>
      <c r="BD5241">
        <v>2</v>
      </c>
      <c r="BE5241">
        <v>2.3215106939326002E-2</v>
      </c>
      <c r="BF5241">
        <v>68.166016363756995</v>
      </c>
      <c r="BG5241">
        <v>68.558246252531006</v>
      </c>
      <c r="BH5241">
        <v>60.663026698550901</v>
      </c>
      <c r="BI5241">
        <v>74.115618667598994</v>
      </c>
    </row>
    <row r="5242" spans="1:61" x14ac:dyDescent="0.25">
      <c r="A5242" s="10" t="str">
        <f>VLOOKUP(D5242,'Index-Relations'!E:F,2,FALSE)</f>
        <v>BM</v>
      </c>
      <c r="B5242" t="s">
        <v>3450</v>
      </c>
      <c r="C5242" s="53" t="s">
        <v>2763</v>
      </c>
      <c r="D5242" s="59" t="s">
        <v>2909</v>
      </c>
      <c r="E5242" s="59" t="s">
        <v>8658</v>
      </c>
      <c r="F5242" t="s">
        <v>1936</v>
      </c>
      <c r="G5242" t="s">
        <v>356</v>
      </c>
      <c r="H5242" t="s">
        <v>1937</v>
      </c>
      <c r="I5242" s="52">
        <v>45566</v>
      </c>
      <c r="J5242" t="s">
        <v>2457</v>
      </c>
      <c r="K5242">
        <v>135</v>
      </c>
      <c r="L5242" s="73">
        <v>68.381393219507999</v>
      </c>
      <c r="M5242">
        <v>130</v>
      </c>
      <c r="N5242">
        <v>0.99369061456700702</v>
      </c>
      <c r="O5242" s="73">
        <v>68.813577713279997</v>
      </c>
      <c r="P5242">
        <v>130</v>
      </c>
      <c r="Q5242">
        <v>0.99369061456700702</v>
      </c>
      <c r="R5242">
        <v>122</v>
      </c>
      <c r="S5242">
        <v>0.95670539491402395</v>
      </c>
      <c r="T5242">
        <v>42.429671652956401</v>
      </c>
      <c r="U5242">
        <v>0.86231293148729304</v>
      </c>
      <c r="V5242">
        <v>99</v>
      </c>
      <c r="W5242">
        <v>5.9723055461076001E-2</v>
      </c>
      <c r="X5242">
        <v>28</v>
      </c>
      <c r="Y5242">
        <v>130</v>
      </c>
      <c r="Z5242">
        <v>0.99216945679839197</v>
      </c>
      <c r="AA5242">
        <v>117.418530061711</v>
      </c>
      <c r="AB5242">
        <v>92</v>
      </c>
      <c r="AC5242">
        <v>0.82524617438655201</v>
      </c>
      <c r="AD5242">
        <v>37</v>
      </c>
      <c r="AE5242">
        <v>0.165582813570958</v>
      </c>
      <c r="AF5242">
        <v>6</v>
      </c>
      <c r="AG5242">
        <v>9.1710120424884304E-3</v>
      </c>
      <c r="AH5242">
        <v>3.2150906874832999E-4</v>
      </c>
      <c r="AI5242">
        <v>6</v>
      </c>
      <c r="AJ5242" s="73">
        <v>74.375064925266997</v>
      </c>
      <c r="AK5242">
        <v>130</v>
      </c>
      <c r="AL5242">
        <v>0.99369061456700702</v>
      </c>
      <c r="AM5242">
        <v>0</v>
      </c>
      <c r="AN5242">
        <v>0</v>
      </c>
      <c r="AO5242">
        <v>4.1392947120628002E-3</v>
      </c>
      <c r="AP5242">
        <v>3</v>
      </c>
      <c r="AQ5242">
        <v>133</v>
      </c>
      <c r="AR5242">
        <v>0.99849207460393996</v>
      </c>
      <c r="AS5242">
        <v>1.9326509224781201E-3</v>
      </c>
      <c r="AT5242">
        <v>1</v>
      </c>
      <c r="AU5242">
        <v>9.1527334218642203E-3</v>
      </c>
      <c r="AV5242">
        <v>1</v>
      </c>
      <c r="AW5242">
        <v>133</v>
      </c>
      <c r="AX5242">
        <v>0.99849207460393996</v>
      </c>
      <c r="AY5242" s="73">
        <v>60.713919127558903</v>
      </c>
      <c r="AZ5242">
        <v>130</v>
      </c>
      <c r="BA5242">
        <v>0.99369061456700702</v>
      </c>
      <c r="BB5242">
        <v>128</v>
      </c>
      <c r="BC5242">
        <v>0.96829837374343897</v>
      </c>
      <c r="BD5242">
        <v>2</v>
      </c>
      <c r="BE5242">
        <v>2.6054406148438201E-2</v>
      </c>
      <c r="BF5242">
        <v>68.381393219507999</v>
      </c>
      <c r="BG5242">
        <v>68.813577713279997</v>
      </c>
      <c r="BH5242">
        <v>60.713919127558903</v>
      </c>
      <c r="BI5242">
        <v>74.375064925266997</v>
      </c>
    </row>
    <row r="5243" spans="1:61" x14ac:dyDescent="0.25">
      <c r="A5243" s="10" t="str">
        <f>VLOOKUP(D5243,'Index-Relations'!E:F,2,FALSE)</f>
        <v>BM</v>
      </c>
      <c r="B5243" t="s">
        <v>3450</v>
      </c>
      <c r="C5243" s="53" t="s">
        <v>2764</v>
      </c>
      <c r="D5243" s="59" t="s">
        <v>2909</v>
      </c>
      <c r="E5243" s="59" t="s">
        <v>8659</v>
      </c>
      <c r="F5243" t="s">
        <v>1936</v>
      </c>
      <c r="G5243" t="s">
        <v>356</v>
      </c>
      <c r="H5243" t="s">
        <v>1937</v>
      </c>
      <c r="I5243" s="52">
        <v>45537</v>
      </c>
      <c r="J5243" t="s">
        <v>2457</v>
      </c>
      <c r="K5243">
        <v>151</v>
      </c>
      <c r="L5243" s="73">
        <v>69.178218582843002</v>
      </c>
      <c r="M5243">
        <v>149</v>
      </c>
      <c r="N5243">
        <v>0.99840233574017401</v>
      </c>
      <c r="O5243" s="73">
        <v>68.186088858184903</v>
      </c>
      <c r="P5243">
        <v>149</v>
      </c>
      <c r="Q5243">
        <v>0.99840233574017401</v>
      </c>
      <c r="R5243">
        <v>138</v>
      </c>
      <c r="S5243">
        <v>0.968081390785547</v>
      </c>
      <c r="T5243">
        <v>42.284739973543402</v>
      </c>
      <c r="U5243">
        <v>0.84994956387630805</v>
      </c>
      <c r="V5243">
        <v>114</v>
      </c>
      <c r="W5243">
        <v>6.0818612917264502E-2</v>
      </c>
      <c r="X5243">
        <v>32</v>
      </c>
      <c r="Y5243">
        <v>148</v>
      </c>
      <c r="Z5243">
        <v>0.99646435445186698</v>
      </c>
      <c r="AA5243">
        <v>112.13459647226701</v>
      </c>
      <c r="AB5243">
        <v>98</v>
      </c>
      <c r="AC5243">
        <v>0.83962854115999697</v>
      </c>
      <c r="AD5243">
        <v>49</v>
      </c>
      <c r="AE5243">
        <v>0.15535892466696399</v>
      </c>
      <c r="AF5243">
        <v>4</v>
      </c>
      <c r="AG5243">
        <v>5.0125341730378999E-3</v>
      </c>
      <c r="AH5243">
        <v>3.5212867250403499E-4</v>
      </c>
      <c r="AI5243">
        <v>5</v>
      </c>
      <c r="AJ5243" s="73">
        <v>75.928414995780997</v>
      </c>
      <c r="AK5243">
        <v>149</v>
      </c>
      <c r="AL5243">
        <v>0.99840233574017401</v>
      </c>
      <c r="AM5243">
        <v>0</v>
      </c>
      <c r="AN5243">
        <v>0</v>
      </c>
      <c r="AO5243">
        <v>2.0551568806511599E-3</v>
      </c>
      <c r="AP5243">
        <v>2</v>
      </c>
      <c r="AQ5243">
        <v>151</v>
      </c>
      <c r="AR5243">
        <v>0.999999999999999</v>
      </c>
      <c r="AS5243">
        <v>0</v>
      </c>
      <c r="AT5243">
        <v>0</v>
      </c>
      <c r="AU5243">
        <v>9.6268486466206706E-3</v>
      </c>
      <c r="AV5243">
        <v>3</v>
      </c>
      <c r="AW5243">
        <v>151</v>
      </c>
      <c r="AX5243">
        <v>1</v>
      </c>
      <c r="AY5243" s="73">
        <v>61.959007461874002</v>
      </c>
      <c r="AZ5243">
        <v>149</v>
      </c>
      <c r="BA5243">
        <v>0.99840233574017401</v>
      </c>
      <c r="BB5243">
        <v>147</v>
      </c>
      <c r="BC5243">
        <v>0.97670435075834094</v>
      </c>
      <c r="BD5243">
        <v>2</v>
      </c>
      <c r="BE5243">
        <v>2.1240492361007599E-2</v>
      </c>
      <c r="BF5243">
        <v>69.178218582843002</v>
      </c>
      <c r="BG5243">
        <v>68.186088858184903</v>
      </c>
      <c r="BH5243">
        <v>61.959007461874002</v>
      </c>
      <c r="BI5243">
        <v>75.928414995780997</v>
      </c>
    </row>
    <row r="5244" spans="1:61" x14ac:dyDescent="0.25">
      <c r="A5244" s="10" t="str">
        <f>VLOOKUP(D5244,'Index-Relations'!E:F,2,FALSE)</f>
        <v>BM</v>
      </c>
      <c r="B5244" t="s">
        <v>3450</v>
      </c>
      <c r="C5244" s="53" t="s">
        <v>3350</v>
      </c>
      <c r="D5244" s="59" t="s">
        <v>2909</v>
      </c>
      <c r="E5244" s="59" t="s">
        <v>8660</v>
      </c>
      <c r="F5244" t="s">
        <v>1936</v>
      </c>
      <c r="G5244" t="s">
        <v>356</v>
      </c>
      <c r="H5244" t="s">
        <v>1937</v>
      </c>
      <c r="I5244" s="52">
        <v>45505</v>
      </c>
      <c r="J5244" t="s">
        <v>2457</v>
      </c>
      <c r="K5244">
        <v>151</v>
      </c>
      <c r="L5244" s="73">
        <v>69.143975977883002</v>
      </c>
      <c r="M5244">
        <v>149</v>
      </c>
      <c r="N5244">
        <v>0.99855011191215004</v>
      </c>
      <c r="O5244" s="73">
        <v>67.980808634214</v>
      </c>
      <c r="P5244">
        <v>149</v>
      </c>
      <c r="Q5244">
        <v>0.99855011191215004</v>
      </c>
      <c r="R5244">
        <v>138</v>
      </c>
      <c r="S5244">
        <v>0.97126326507696503</v>
      </c>
      <c r="T5244">
        <v>42.296597741394798</v>
      </c>
      <c r="U5244">
        <v>0.85199321846919696</v>
      </c>
      <c r="V5244">
        <v>115</v>
      </c>
      <c r="W5244">
        <v>6.1751934390750003E-2</v>
      </c>
      <c r="X5244">
        <v>32</v>
      </c>
      <c r="Y5244">
        <v>148</v>
      </c>
      <c r="Z5244">
        <v>0.99631877271319802</v>
      </c>
      <c r="AA5244">
        <v>108.415504007829</v>
      </c>
      <c r="AB5244">
        <v>99</v>
      </c>
      <c r="AC5244">
        <v>0.86124541345345595</v>
      </c>
      <c r="AD5244">
        <v>48</v>
      </c>
      <c r="AE5244">
        <v>0.133634536148273</v>
      </c>
      <c r="AF5244">
        <v>4</v>
      </c>
      <c r="AG5244">
        <v>5.1200503982703699E-3</v>
      </c>
      <c r="AH5244">
        <v>3.55917347392081E-4</v>
      </c>
      <c r="AI5244">
        <v>5</v>
      </c>
      <c r="AJ5244" s="73">
        <v>76.141421212517002</v>
      </c>
      <c r="AK5244">
        <v>149</v>
      </c>
      <c r="AL5244">
        <v>0.99855011191215004</v>
      </c>
      <c r="AM5244">
        <v>0</v>
      </c>
      <c r="AN5244">
        <v>0</v>
      </c>
      <c r="AO5244">
        <v>2.1198953535090698E-3</v>
      </c>
      <c r="AP5244">
        <v>2</v>
      </c>
      <c r="AQ5244">
        <v>151</v>
      </c>
      <c r="AR5244">
        <v>1</v>
      </c>
      <c r="AS5244">
        <v>0</v>
      </c>
      <c r="AT5244">
        <v>0</v>
      </c>
      <c r="AU5244">
        <v>7.9718788099357608E-3</v>
      </c>
      <c r="AV5244">
        <v>3</v>
      </c>
      <c r="AW5244">
        <v>151</v>
      </c>
      <c r="AX5244">
        <v>1</v>
      </c>
      <c r="AY5244" s="73">
        <v>61.844888418436</v>
      </c>
      <c r="AZ5244">
        <v>149</v>
      </c>
      <c r="BA5244">
        <v>0.99855011191215004</v>
      </c>
      <c r="BB5244">
        <v>147</v>
      </c>
      <c r="BC5244">
        <v>0.97717523052572897</v>
      </c>
      <c r="BD5244">
        <v>2</v>
      </c>
      <c r="BE5244">
        <v>2.0704874120761399E-2</v>
      </c>
      <c r="BF5244">
        <v>69.143975977883002</v>
      </c>
      <c r="BG5244">
        <v>67.980808634214</v>
      </c>
      <c r="BH5244">
        <v>61.844888418436</v>
      </c>
      <c r="BI5244">
        <v>76.141421212517002</v>
      </c>
    </row>
    <row r="5245" spans="1:61" x14ac:dyDescent="0.25">
      <c r="A5245" s="10" t="str">
        <f>VLOOKUP(D5245,'Index-Relations'!E:F,2,FALSE)</f>
        <v>BM</v>
      </c>
      <c r="B5245" t="s">
        <v>3450</v>
      </c>
      <c r="C5245" s="53" t="s">
        <v>2765</v>
      </c>
      <c r="D5245" s="59" t="s">
        <v>2909</v>
      </c>
      <c r="E5245" s="59" t="s">
        <v>8661</v>
      </c>
      <c r="F5245" t="s">
        <v>1936</v>
      </c>
      <c r="G5245" t="s">
        <v>356</v>
      </c>
      <c r="H5245" t="s">
        <v>1937</v>
      </c>
      <c r="I5245" s="52">
        <v>45474</v>
      </c>
      <c r="J5245" t="s">
        <v>2457</v>
      </c>
      <c r="K5245">
        <v>151</v>
      </c>
      <c r="L5245" s="73">
        <v>69.566213216443003</v>
      </c>
      <c r="M5245">
        <v>149</v>
      </c>
      <c r="N5245">
        <v>0.99837652473417404</v>
      </c>
      <c r="O5245" s="73">
        <v>68.350087357378897</v>
      </c>
      <c r="P5245">
        <v>149</v>
      </c>
      <c r="Q5245">
        <v>0.99837652473417404</v>
      </c>
      <c r="R5245">
        <v>138</v>
      </c>
      <c r="S5245">
        <v>0.96990002530656905</v>
      </c>
      <c r="T5245">
        <v>42.667489557494697</v>
      </c>
      <c r="U5245">
        <v>0.85657138252069598</v>
      </c>
      <c r="V5245">
        <v>114</v>
      </c>
      <c r="W5245">
        <v>6.1667976107174997E-2</v>
      </c>
      <c r="X5245">
        <v>32</v>
      </c>
      <c r="Y5245">
        <v>148</v>
      </c>
      <c r="Z5245">
        <v>0.99590312006144499</v>
      </c>
      <c r="AA5245">
        <v>104.55382923634799</v>
      </c>
      <c r="AB5245">
        <v>99</v>
      </c>
      <c r="AC5245">
        <v>0.86299556511914199</v>
      </c>
      <c r="AD5245">
        <v>48</v>
      </c>
      <c r="AE5245">
        <v>0.131224881251124</v>
      </c>
      <c r="AF5245">
        <v>4</v>
      </c>
      <c r="AG5245">
        <v>5.7795536297326998E-3</v>
      </c>
      <c r="AH5245">
        <v>3.30400655262819E-4</v>
      </c>
      <c r="AI5245">
        <v>5</v>
      </c>
      <c r="AJ5245" s="73">
        <v>76.385076310043004</v>
      </c>
      <c r="AK5245">
        <v>149</v>
      </c>
      <c r="AL5245">
        <v>0.99837652473417404</v>
      </c>
      <c r="AM5245">
        <v>0</v>
      </c>
      <c r="AN5245">
        <v>0</v>
      </c>
      <c r="AO5245">
        <v>2.0777520510154202E-3</v>
      </c>
      <c r="AP5245">
        <v>2</v>
      </c>
      <c r="AQ5245">
        <v>151</v>
      </c>
      <c r="AR5245">
        <v>0.999999999999999</v>
      </c>
      <c r="AS5245">
        <v>0</v>
      </c>
      <c r="AT5245">
        <v>0</v>
      </c>
      <c r="AU5245">
        <v>7.5835443217127704E-3</v>
      </c>
      <c r="AV5245">
        <v>3</v>
      </c>
      <c r="AW5245">
        <v>151</v>
      </c>
      <c r="AX5245">
        <v>0.999999999999999</v>
      </c>
      <c r="AY5245" s="73">
        <v>62.480234274285998</v>
      </c>
      <c r="AZ5245">
        <v>149</v>
      </c>
      <c r="BA5245">
        <v>0.99837652473417404</v>
      </c>
      <c r="BB5245">
        <v>147</v>
      </c>
      <c r="BC5245">
        <v>0.97623448742174201</v>
      </c>
      <c r="BD5245">
        <v>2</v>
      </c>
      <c r="BE5245">
        <v>2.1687760527242299E-2</v>
      </c>
      <c r="BF5245">
        <v>69.566213216443003</v>
      </c>
      <c r="BG5245">
        <v>68.350087357378897</v>
      </c>
      <c r="BH5245">
        <v>62.480234274285998</v>
      </c>
      <c r="BI5245">
        <v>76.385076310043004</v>
      </c>
    </row>
    <row r="5246" spans="1:61" x14ac:dyDescent="0.25">
      <c r="A5246" s="10" t="str">
        <f>VLOOKUP(D5246,'Index-Relations'!E:F,2,FALSE)</f>
        <v>BM</v>
      </c>
      <c r="B5246" t="s">
        <v>3450</v>
      </c>
      <c r="C5246" s="53" t="s">
        <v>2766</v>
      </c>
      <c r="D5246" s="59" t="s">
        <v>2909</v>
      </c>
      <c r="E5246" s="59" t="s">
        <v>8662</v>
      </c>
      <c r="F5246" t="s">
        <v>1936</v>
      </c>
      <c r="G5246" t="s">
        <v>356</v>
      </c>
      <c r="H5246" t="s">
        <v>1937</v>
      </c>
      <c r="I5246" s="52">
        <v>45446</v>
      </c>
      <c r="J5246" t="s">
        <v>2457</v>
      </c>
      <c r="K5246">
        <v>150</v>
      </c>
      <c r="L5246" s="73">
        <v>69.233888616149002</v>
      </c>
      <c r="M5246">
        <v>149</v>
      </c>
      <c r="N5246">
        <v>0.99913063235896704</v>
      </c>
      <c r="O5246" s="73">
        <v>67.951277275471995</v>
      </c>
      <c r="P5246">
        <v>149</v>
      </c>
      <c r="Q5246">
        <v>0.99913063235896704</v>
      </c>
      <c r="R5246">
        <v>138</v>
      </c>
      <c r="S5246">
        <v>0.96935095523047698</v>
      </c>
      <c r="T5246">
        <v>42.350816822749401</v>
      </c>
      <c r="U5246">
        <v>0.85489676039331997</v>
      </c>
      <c r="V5246">
        <v>114</v>
      </c>
      <c r="W5246">
        <v>6.3359165499035794E-2</v>
      </c>
      <c r="X5246">
        <v>32</v>
      </c>
      <c r="Y5246">
        <v>148</v>
      </c>
      <c r="Z5246">
        <v>0.99629121310501201</v>
      </c>
      <c r="AA5246">
        <v>116.26929231832599</v>
      </c>
      <c r="AB5246">
        <v>99</v>
      </c>
      <c r="AC5246">
        <v>0.85681104702007305</v>
      </c>
      <c r="AD5246">
        <v>48</v>
      </c>
      <c r="AE5246">
        <v>0.13743072827354999</v>
      </c>
      <c r="AF5246">
        <v>3</v>
      </c>
      <c r="AG5246">
        <v>5.75822470637546E-3</v>
      </c>
      <c r="AH5246">
        <v>3.3859333310461999E-4</v>
      </c>
      <c r="AI5246">
        <v>5</v>
      </c>
      <c r="AJ5246" s="73">
        <v>75.931976691808003</v>
      </c>
      <c r="AK5246">
        <v>149</v>
      </c>
      <c r="AL5246">
        <v>0.99913063235896704</v>
      </c>
      <c r="AM5246">
        <v>0</v>
      </c>
      <c r="AN5246">
        <v>0</v>
      </c>
      <c r="AO5246">
        <v>2.26675909648476E-3</v>
      </c>
      <c r="AP5246">
        <v>2</v>
      </c>
      <c r="AQ5246">
        <v>150</v>
      </c>
      <c r="AR5246">
        <v>0.999999999999999</v>
      </c>
      <c r="AS5246">
        <v>0</v>
      </c>
      <c r="AT5246">
        <v>0</v>
      </c>
      <c r="AU5246">
        <v>7.9957868750629608E-3</v>
      </c>
      <c r="AV5246">
        <v>3</v>
      </c>
      <c r="AW5246">
        <v>150</v>
      </c>
      <c r="AX5246">
        <v>1</v>
      </c>
      <c r="AY5246" s="73">
        <v>62.411304726943001</v>
      </c>
      <c r="AZ5246">
        <v>149</v>
      </c>
      <c r="BA5246">
        <v>0.99913063235896704</v>
      </c>
      <c r="BB5246">
        <v>146</v>
      </c>
      <c r="BC5246">
        <v>0.97501630912232495</v>
      </c>
      <c r="BD5246">
        <v>2</v>
      </c>
      <c r="BE5246">
        <v>2.2716931781189401E-2</v>
      </c>
      <c r="BF5246">
        <v>69.233888616149002</v>
      </c>
      <c r="BG5246">
        <v>67.951277275471995</v>
      </c>
      <c r="BH5246">
        <v>62.411304726943001</v>
      </c>
      <c r="BI5246">
        <v>75.931976691808003</v>
      </c>
    </row>
    <row r="5247" spans="1:61" x14ac:dyDescent="0.25">
      <c r="A5247" s="10" t="str">
        <f>VLOOKUP(D5247,'Index-Relations'!E:F,2,FALSE)</f>
        <v>BM</v>
      </c>
      <c r="B5247" t="s">
        <v>3450</v>
      </c>
      <c r="C5247" s="53" t="s">
        <v>2767</v>
      </c>
      <c r="D5247" s="59" t="s">
        <v>2909</v>
      </c>
      <c r="E5247" s="59" t="s">
        <v>8663</v>
      </c>
      <c r="F5247" t="s">
        <v>1936</v>
      </c>
      <c r="G5247" t="s">
        <v>356</v>
      </c>
      <c r="H5247" t="s">
        <v>1937</v>
      </c>
      <c r="I5247" s="52">
        <v>45413</v>
      </c>
      <c r="J5247" t="s">
        <v>2457</v>
      </c>
      <c r="K5247">
        <v>150</v>
      </c>
      <c r="L5247" s="73">
        <v>68.926558209164</v>
      </c>
      <c r="M5247">
        <v>149</v>
      </c>
      <c r="N5247">
        <v>0.999161448128565</v>
      </c>
      <c r="O5247" s="73">
        <v>67.799733507301895</v>
      </c>
      <c r="P5247">
        <v>149</v>
      </c>
      <c r="Q5247">
        <v>0.999161448128565</v>
      </c>
      <c r="R5247">
        <v>138</v>
      </c>
      <c r="S5247">
        <v>0.96736332383213597</v>
      </c>
      <c r="T5247">
        <v>42.443808982851898</v>
      </c>
      <c r="U5247">
        <v>0.85852386246968204</v>
      </c>
      <c r="V5247">
        <v>114</v>
      </c>
      <c r="W5247">
        <v>6.2878260694013796E-2</v>
      </c>
      <c r="X5247">
        <v>32</v>
      </c>
      <c r="Y5247">
        <v>148</v>
      </c>
      <c r="Z5247">
        <v>0.99646431658989498</v>
      </c>
      <c r="AA5247">
        <v>120.13978491140099</v>
      </c>
      <c r="AB5247">
        <v>100</v>
      </c>
      <c r="AC5247">
        <v>0.85890642952889296</v>
      </c>
      <c r="AD5247">
        <v>47</v>
      </c>
      <c r="AE5247">
        <v>0.13569620204587199</v>
      </c>
      <c r="AF5247">
        <v>3</v>
      </c>
      <c r="AG5247">
        <v>5.3973684252338798E-3</v>
      </c>
      <c r="AH5247">
        <v>3.43597106161429E-4</v>
      </c>
      <c r="AI5247">
        <v>5</v>
      </c>
      <c r="AJ5247" s="73">
        <v>75.734603247229998</v>
      </c>
      <c r="AK5247">
        <v>149</v>
      </c>
      <c r="AL5247">
        <v>0.999161448128565</v>
      </c>
      <c r="AM5247">
        <v>0</v>
      </c>
      <c r="AN5247">
        <v>0</v>
      </c>
      <c r="AO5247">
        <v>2.33866154013627E-3</v>
      </c>
      <c r="AP5247">
        <v>2</v>
      </c>
      <c r="AQ5247">
        <v>150</v>
      </c>
      <c r="AR5247">
        <v>0.999999999999999</v>
      </c>
      <c r="AS5247">
        <v>0</v>
      </c>
      <c r="AT5247">
        <v>0</v>
      </c>
      <c r="AU5247">
        <v>8.3093531993672191E-3</v>
      </c>
      <c r="AV5247">
        <v>3</v>
      </c>
      <c r="AW5247">
        <v>150</v>
      </c>
      <c r="AX5247">
        <v>0.999999999999999</v>
      </c>
      <c r="AY5247" s="73">
        <v>61.974853932814</v>
      </c>
      <c r="AZ5247">
        <v>149</v>
      </c>
      <c r="BA5247">
        <v>0.999161448128565</v>
      </c>
      <c r="BB5247">
        <v>144</v>
      </c>
      <c r="BC5247">
        <v>0.96489656078041197</v>
      </c>
      <c r="BD5247">
        <v>4</v>
      </c>
      <c r="BE5247">
        <v>3.2764777679451199E-2</v>
      </c>
      <c r="BF5247">
        <v>68.926558209164</v>
      </c>
      <c r="BG5247">
        <v>67.799733507301895</v>
      </c>
      <c r="BH5247">
        <v>61.974853932814</v>
      </c>
      <c r="BI5247">
        <v>75.734603247229998</v>
      </c>
    </row>
    <row r="5248" spans="1:61" x14ac:dyDescent="0.25">
      <c r="A5248" s="10" t="str">
        <f>VLOOKUP(D5248,'Index-Relations'!E:F,2,FALSE)</f>
        <v>BM</v>
      </c>
      <c r="B5248" t="s">
        <v>3450</v>
      </c>
      <c r="C5248" s="53" t="s">
        <v>2768</v>
      </c>
      <c r="D5248" s="59" t="s">
        <v>2909</v>
      </c>
      <c r="E5248" s="59" t="s">
        <v>8664</v>
      </c>
      <c r="F5248" t="s">
        <v>1936</v>
      </c>
      <c r="G5248" t="s">
        <v>356</v>
      </c>
      <c r="H5248" t="s">
        <v>1937</v>
      </c>
      <c r="I5248" s="52">
        <v>45383</v>
      </c>
      <c r="J5248" t="s">
        <v>2457</v>
      </c>
      <c r="K5248">
        <v>150</v>
      </c>
      <c r="L5248">
        <v>74.541918992088</v>
      </c>
      <c r="M5248">
        <v>149</v>
      </c>
      <c r="N5248">
        <v>0.99899845676721399</v>
      </c>
      <c r="O5248">
        <v>73.521305488079307</v>
      </c>
      <c r="P5248">
        <v>149</v>
      </c>
      <c r="Q5248">
        <v>0.99899845676721399</v>
      </c>
      <c r="R5248">
        <v>138</v>
      </c>
      <c r="S5248">
        <v>0.96622982858575401</v>
      </c>
      <c r="T5248">
        <v>42.748029174527503</v>
      </c>
      <c r="U5248">
        <v>0.85816049010585405</v>
      </c>
      <c r="V5248">
        <v>114</v>
      </c>
      <c r="W5248">
        <v>6.4949152372327207E-2</v>
      </c>
      <c r="X5248">
        <v>32</v>
      </c>
      <c r="Y5248">
        <v>148</v>
      </c>
      <c r="Z5248">
        <v>0.99622670700981997</v>
      </c>
      <c r="AA5248">
        <v>116.878243688306</v>
      </c>
      <c r="AB5248">
        <v>100</v>
      </c>
      <c r="AC5248">
        <v>0.86464606139021605</v>
      </c>
      <c r="AD5248">
        <v>47</v>
      </c>
      <c r="AE5248">
        <v>0.12973296430981501</v>
      </c>
      <c r="AF5248">
        <v>3</v>
      </c>
      <c r="AG5248">
        <v>5.6209742999677103E-3</v>
      </c>
      <c r="AH5248">
        <v>3.5195134452336099E-4</v>
      </c>
      <c r="AI5248">
        <v>5</v>
      </c>
      <c r="AJ5248">
        <v>81.205624882476997</v>
      </c>
      <c r="AK5248">
        <v>149</v>
      </c>
      <c r="AL5248">
        <v>0.99899845676721399</v>
      </c>
      <c r="AM5248">
        <v>0</v>
      </c>
      <c r="AN5248">
        <v>0</v>
      </c>
      <c r="AO5248">
        <v>2.45404782192321E-3</v>
      </c>
      <c r="AP5248">
        <v>2</v>
      </c>
      <c r="AQ5248">
        <v>150</v>
      </c>
      <c r="AR5248">
        <v>1</v>
      </c>
      <c r="AS5248">
        <v>0</v>
      </c>
      <c r="AT5248">
        <v>0</v>
      </c>
      <c r="AU5248">
        <v>8.3169206542691998E-3</v>
      </c>
      <c r="AV5248">
        <v>3</v>
      </c>
      <c r="AW5248">
        <v>150</v>
      </c>
      <c r="AX5248">
        <v>0.999999999999999</v>
      </c>
      <c r="AY5248">
        <v>66.058834555971004</v>
      </c>
      <c r="AZ5248">
        <v>149</v>
      </c>
      <c r="BA5248">
        <v>0.99899845676721399</v>
      </c>
      <c r="BB5248">
        <v>144</v>
      </c>
      <c r="BC5248">
        <v>0.96396059016282798</v>
      </c>
      <c r="BD5248">
        <v>4</v>
      </c>
      <c r="BE5248">
        <v>3.3585362015248303E-2</v>
      </c>
      <c r="BF5248">
        <v>68.850493153277</v>
      </c>
      <c r="BG5248">
        <v>67.786589319887995</v>
      </c>
      <c r="BH5248">
        <v>61.806938782811997</v>
      </c>
      <c r="BI5248">
        <v>75.742106218768001</v>
      </c>
    </row>
    <row r="5249" spans="1:61" x14ac:dyDescent="0.25">
      <c r="A5249" s="10" t="str">
        <f>VLOOKUP(D5249,'Index-Relations'!E:F,2,FALSE)</f>
        <v>BM</v>
      </c>
      <c r="B5249" t="s">
        <v>3450</v>
      </c>
      <c r="C5249" s="53" t="s">
        <v>2769</v>
      </c>
      <c r="D5249" s="59" t="s">
        <v>2909</v>
      </c>
      <c r="E5249" s="59" t="s">
        <v>8665</v>
      </c>
      <c r="F5249" t="s">
        <v>1936</v>
      </c>
      <c r="G5249" t="s">
        <v>356</v>
      </c>
      <c r="H5249" t="s">
        <v>1937</v>
      </c>
      <c r="I5249" s="52">
        <v>45352</v>
      </c>
      <c r="J5249" t="s">
        <v>2457</v>
      </c>
      <c r="K5249">
        <v>150</v>
      </c>
      <c r="L5249">
        <v>75.3645880197476</v>
      </c>
      <c r="M5249">
        <v>150</v>
      </c>
      <c r="N5249">
        <v>1</v>
      </c>
      <c r="O5249">
        <v>74.136128837261893</v>
      </c>
      <c r="P5249">
        <v>150</v>
      </c>
      <c r="Q5249">
        <v>1</v>
      </c>
      <c r="R5249">
        <v>139</v>
      </c>
      <c r="S5249">
        <v>0.96583160747545904</v>
      </c>
      <c r="T5249">
        <v>42.4304209670426</v>
      </c>
      <c r="U5249">
        <v>0.85898152388132398</v>
      </c>
      <c r="V5249">
        <v>113</v>
      </c>
      <c r="W5249">
        <v>5.2293642746558601E-2</v>
      </c>
      <c r="X5249">
        <v>24</v>
      </c>
      <c r="Y5249">
        <v>149</v>
      </c>
      <c r="Z5249">
        <v>0.99677345493292602</v>
      </c>
      <c r="AA5249">
        <v>136.17989815297699</v>
      </c>
      <c r="AB5249">
        <v>101</v>
      </c>
      <c r="AC5249">
        <v>0.86425173691631596</v>
      </c>
      <c r="AD5249">
        <v>47</v>
      </c>
      <c r="AE5249">
        <v>0.130927341133455</v>
      </c>
      <c r="AF5249">
        <v>2</v>
      </c>
      <c r="AG5249">
        <v>4.8209219502281797E-3</v>
      </c>
      <c r="AH5249">
        <v>1.06340871063481E-5</v>
      </c>
      <c r="AI5249">
        <v>1</v>
      </c>
      <c r="AJ5249">
        <v>81.774832991563798</v>
      </c>
      <c r="AK5249">
        <v>150</v>
      </c>
      <c r="AL5249">
        <v>1</v>
      </c>
      <c r="AM5249">
        <v>0</v>
      </c>
      <c r="AN5249">
        <v>0</v>
      </c>
      <c r="AO5249">
        <v>2.5369103768511001E-3</v>
      </c>
      <c r="AP5249">
        <v>2</v>
      </c>
      <c r="AQ5249">
        <v>150</v>
      </c>
      <c r="AR5249">
        <v>1</v>
      </c>
      <c r="AS5249">
        <v>0</v>
      </c>
      <c r="AT5249">
        <v>0</v>
      </c>
      <c r="AU5249">
        <v>8.9513960891525399E-3</v>
      </c>
      <c r="AV5249">
        <v>3</v>
      </c>
      <c r="AW5249">
        <v>150</v>
      </c>
      <c r="AX5249">
        <v>1</v>
      </c>
      <c r="AY5249">
        <v>66.993466475445004</v>
      </c>
      <c r="AZ5249">
        <v>150</v>
      </c>
      <c r="BA5249">
        <v>1</v>
      </c>
      <c r="BB5249">
        <v>144</v>
      </c>
      <c r="BC5249">
        <v>0.960273453926205</v>
      </c>
      <c r="BD5249">
        <v>4</v>
      </c>
      <c r="BE5249">
        <v>3.7189635696942898E-2</v>
      </c>
      <c r="BF5249">
        <v>69.341580996502898</v>
      </c>
      <c r="BG5249">
        <v>68.259450429747005</v>
      </c>
      <c r="BH5249">
        <v>62.356916517629003</v>
      </c>
      <c r="BI5249">
        <v>76.045702475003907</v>
      </c>
    </row>
    <row r="5250" spans="1:61" x14ac:dyDescent="0.25">
      <c r="A5250" s="10" t="str">
        <f>VLOOKUP(D5250,'Index-Relations'!E:F,2,FALSE)</f>
        <v>BM</v>
      </c>
      <c r="B5250" t="s">
        <v>3450</v>
      </c>
      <c r="C5250" s="53" t="s">
        <v>2770</v>
      </c>
      <c r="D5250" s="59" t="s">
        <v>2909</v>
      </c>
      <c r="E5250" s="59" t="s">
        <v>8666</v>
      </c>
      <c r="F5250" t="s">
        <v>1936</v>
      </c>
      <c r="G5250" t="s">
        <v>356</v>
      </c>
      <c r="H5250" t="s">
        <v>1937</v>
      </c>
      <c r="I5250" s="52">
        <v>45323</v>
      </c>
      <c r="J5250" t="s">
        <v>2457</v>
      </c>
      <c r="K5250">
        <v>150</v>
      </c>
      <c r="L5250">
        <v>75.440219824444199</v>
      </c>
      <c r="M5250">
        <v>150</v>
      </c>
      <c r="N5250">
        <v>1</v>
      </c>
      <c r="O5250">
        <v>74.142485425837194</v>
      </c>
      <c r="P5250">
        <v>150</v>
      </c>
      <c r="Q5250">
        <v>1</v>
      </c>
      <c r="R5250">
        <v>139</v>
      </c>
      <c r="S5250">
        <v>0.96575456034930696</v>
      </c>
      <c r="T5250">
        <v>42.496433579911198</v>
      </c>
      <c r="U5250">
        <v>0.86263710331960397</v>
      </c>
      <c r="V5250">
        <v>110</v>
      </c>
      <c r="W5250">
        <v>5.2777664698378801E-2</v>
      </c>
      <c r="X5250">
        <v>22</v>
      </c>
      <c r="Y5250">
        <v>149</v>
      </c>
      <c r="Z5250">
        <v>0.99739582025904605</v>
      </c>
      <c r="AA5250">
        <v>126.90884596830099</v>
      </c>
      <c r="AB5250">
        <v>100</v>
      </c>
      <c r="AC5250">
        <v>0.87402436247468396</v>
      </c>
      <c r="AD5250">
        <v>48</v>
      </c>
      <c r="AE5250">
        <v>0.121736584604312</v>
      </c>
      <c r="AF5250">
        <v>2</v>
      </c>
      <c r="AG5250">
        <v>4.23905292100339E-3</v>
      </c>
      <c r="AH5250">
        <v>5.9952549407177296E-6</v>
      </c>
      <c r="AI5250">
        <v>1</v>
      </c>
      <c r="AJ5250">
        <v>81.914578635249697</v>
      </c>
      <c r="AK5250">
        <v>150</v>
      </c>
      <c r="AL5250">
        <v>1</v>
      </c>
      <c r="AM5250">
        <v>0</v>
      </c>
      <c r="AN5250">
        <v>0</v>
      </c>
      <c r="AO5250">
        <v>2.44359250467184E-3</v>
      </c>
      <c r="AP5250">
        <v>2</v>
      </c>
      <c r="AQ5250">
        <v>150</v>
      </c>
      <c r="AR5250">
        <v>0.999999999999999</v>
      </c>
      <c r="AS5250">
        <v>0</v>
      </c>
      <c r="AT5250">
        <v>0</v>
      </c>
      <c r="AU5250">
        <v>9.4724167707756109E-3</v>
      </c>
      <c r="AV5250">
        <v>3</v>
      </c>
      <c r="AW5250">
        <v>150</v>
      </c>
      <c r="AX5250">
        <v>0.999999999999999</v>
      </c>
      <c r="AY5250">
        <v>66.960841155313105</v>
      </c>
      <c r="AZ5250">
        <v>150</v>
      </c>
      <c r="BA5250">
        <v>1</v>
      </c>
      <c r="BB5250">
        <v>144</v>
      </c>
      <c r="BC5250">
        <v>0.95947350843847601</v>
      </c>
      <c r="BD5250">
        <v>4</v>
      </c>
      <c r="BE5250">
        <v>3.8082899056851201E-2</v>
      </c>
      <c r="BF5250">
        <v>69.506623514911993</v>
      </c>
      <c r="BG5250">
        <v>68.294558028254997</v>
      </c>
      <c r="BH5250">
        <v>62.294056937676899</v>
      </c>
      <c r="BI5250">
        <v>76.416480791738906</v>
      </c>
    </row>
    <row r="5251" spans="1:61" x14ac:dyDescent="0.25">
      <c r="A5251" s="10" t="str">
        <f>VLOOKUP(D5251,'Index-Relations'!E:F,2,FALSE)</f>
        <v>ESG</v>
      </c>
      <c r="B5251" t="s">
        <v>3450</v>
      </c>
      <c r="C5251" s="53" t="s">
        <v>2760</v>
      </c>
      <c r="D5251" s="59" t="s">
        <v>2910</v>
      </c>
      <c r="E5251" s="59" t="s">
        <v>8667</v>
      </c>
      <c r="F5251" t="s">
        <v>1939</v>
      </c>
      <c r="G5251" t="s">
        <v>1938</v>
      </c>
      <c r="H5251" t="s">
        <v>1940</v>
      </c>
      <c r="I5251" s="52">
        <v>45659</v>
      </c>
      <c r="J5251" t="s">
        <v>2457</v>
      </c>
      <c r="K5251">
        <v>76</v>
      </c>
      <c r="L5251" s="73">
        <v>76.898699659930003</v>
      </c>
      <c r="M5251">
        <v>76</v>
      </c>
      <c r="N5251">
        <v>1</v>
      </c>
      <c r="O5251" s="73">
        <v>76.316582035324899</v>
      </c>
      <c r="P5251">
        <v>76</v>
      </c>
      <c r="Q5251">
        <v>1</v>
      </c>
      <c r="R5251">
        <v>70</v>
      </c>
      <c r="S5251">
        <v>0.97085149724220499</v>
      </c>
      <c r="T5251">
        <v>42.073369563414097</v>
      </c>
      <c r="U5251">
        <v>0.87019258185113302</v>
      </c>
      <c r="V5251">
        <v>59</v>
      </c>
      <c r="W5251">
        <v>4.8805041818970898E-2</v>
      </c>
      <c r="X5251">
        <v>14</v>
      </c>
      <c r="Y5251">
        <v>76</v>
      </c>
      <c r="Z5251">
        <v>1</v>
      </c>
      <c r="AA5251">
        <v>171.66649575906101</v>
      </c>
      <c r="AB5251">
        <v>64</v>
      </c>
      <c r="AC5251">
        <v>0.93651764498998102</v>
      </c>
      <c r="AD5251">
        <v>12</v>
      </c>
      <c r="AE5251">
        <v>6.3482355010018102E-2</v>
      </c>
      <c r="AF5251">
        <v>0</v>
      </c>
      <c r="AG5251">
        <v>1.9429E-16</v>
      </c>
      <c r="AH5251">
        <v>4.0495710112744502E-4</v>
      </c>
      <c r="AI5251">
        <v>4</v>
      </c>
      <c r="AJ5251" s="73">
        <v>82.608927487781997</v>
      </c>
      <c r="AK5251">
        <v>76</v>
      </c>
      <c r="AL5251">
        <v>1</v>
      </c>
      <c r="AM5251">
        <v>0</v>
      </c>
      <c r="AN5251">
        <v>0</v>
      </c>
      <c r="AO5251">
        <v>0</v>
      </c>
      <c r="AP5251">
        <v>0</v>
      </c>
      <c r="AQ5251">
        <v>76</v>
      </c>
      <c r="AR5251">
        <v>0.999999999999999</v>
      </c>
      <c r="AS5251">
        <v>0</v>
      </c>
      <c r="AT5251">
        <v>0</v>
      </c>
      <c r="AU5251">
        <v>0</v>
      </c>
      <c r="AV5251">
        <v>0</v>
      </c>
      <c r="AW5251">
        <v>76</v>
      </c>
      <c r="AX5251">
        <v>0.999999999999999</v>
      </c>
      <c r="AY5251" s="73">
        <v>68.405121661734</v>
      </c>
      <c r="AZ5251">
        <v>76</v>
      </c>
      <c r="BA5251">
        <v>1</v>
      </c>
      <c r="BB5251">
        <v>74</v>
      </c>
      <c r="BC5251">
        <v>0.975828479551063</v>
      </c>
      <c r="BD5251">
        <v>2</v>
      </c>
      <c r="BE5251">
        <v>2.41715204489364E-2</v>
      </c>
      <c r="BF5251">
        <v>76.898699659930003</v>
      </c>
      <c r="BG5251">
        <v>76.316582035324899</v>
      </c>
      <c r="BH5251">
        <v>68.405121661734</v>
      </c>
      <c r="BI5251">
        <v>82.608927487781997</v>
      </c>
    </row>
    <row r="5252" spans="1:61" x14ac:dyDescent="0.25">
      <c r="A5252" s="10" t="str">
        <f>VLOOKUP(D5252,'Index-Relations'!E:F,2,FALSE)</f>
        <v>ESG</v>
      </c>
      <c r="B5252" t="s">
        <v>3450</v>
      </c>
      <c r="C5252" s="53" t="s">
        <v>2761</v>
      </c>
      <c r="D5252" s="59" t="s">
        <v>2910</v>
      </c>
      <c r="E5252" s="59" t="s">
        <v>8668</v>
      </c>
      <c r="F5252" t="s">
        <v>1939</v>
      </c>
      <c r="G5252" t="s">
        <v>1938</v>
      </c>
      <c r="H5252" t="s">
        <v>1940</v>
      </c>
      <c r="I5252" s="52">
        <v>45628</v>
      </c>
      <c r="J5252" t="s">
        <v>2457</v>
      </c>
      <c r="K5252">
        <v>76</v>
      </c>
      <c r="L5252" s="73">
        <v>77.053153911554006</v>
      </c>
      <c r="M5252">
        <v>76</v>
      </c>
      <c r="N5252">
        <v>1</v>
      </c>
      <c r="O5252" s="73">
        <v>76.473156461577901</v>
      </c>
      <c r="P5252">
        <v>76</v>
      </c>
      <c r="Q5252">
        <v>1</v>
      </c>
      <c r="R5252">
        <v>70</v>
      </c>
      <c r="S5252">
        <v>0.97077826387150901</v>
      </c>
      <c r="T5252">
        <v>41.5654118393552</v>
      </c>
      <c r="U5252">
        <v>0.87253413353026599</v>
      </c>
      <c r="V5252">
        <v>59</v>
      </c>
      <c r="W5252">
        <v>4.7405156423111001E-2</v>
      </c>
      <c r="X5252">
        <v>14</v>
      </c>
      <c r="Y5252">
        <v>76</v>
      </c>
      <c r="Z5252">
        <v>1</v>
      </c>
      <c r="AA5252">
        <v>138.601603649119</v>
      </c>
      <c r="AB5252">
        <v>64</v>
      </c>
      <c r="AC5252">
        <v>0.93567086054500603</v>
      </c>
      <c r="AD5252">
        <v>12</v>
      </c>
      <c r="AE5252">
        <v>6.4329139454993994E-2</v>
      </c>
      <c r="AF5252">
        <v>0</v>
      </c>
      <c r="AG5252">
        <v>0</v>
      </c>
      <c r="AH5252">
        <v>3.5102033711707802E-4</v>
      </c>
      <c r="AI5252">
        <v>4</v>
      </c>
      <c r="AJ5252" s="73">
        <v>82.785804646566007</v>
      </c>
      <c r="AK5252">
        <v>76</v>
      </c>
      <c r="AL5252">
        <v>1</v>
      </c>
      <c r="AM5252">
        <v>0</v>
      </c>
      <c r="AN5252">
        <v>0</v>
      </c>
      <c r="AO5252">
        <v>0</v>
      </c>
      <c r="AP5252">
        <v>0</v>
      </c>
      <c r="AQ5252">
        <v>76</v>
      </c>
      <c r="AR5252">
        <v>1</v>
      </c>
      <c r="AS5252">
        <v>0</v>
      </c>
      <c r="AT5252">
        <v>0</v>
      </c>
      <c r="AU5252">
        <v>0</v>
      </c>
      <c r="AV5252">
        <v>0</v>
      </c>
      <c r="AW5252">
        <v>76</v>
      </c>
      <c r="AX5252">
        <v>1</v>
      </c>
      <c r="AY5252" s="73">
        <v>68.421431865234894</v>
      </c>
      <c r="AZ5252">
        <v>76</v>
      </c>
      <c r="BA5252">
        <v>1</v>
      </c>
      <c r="BB5252">
        <v>74</v>
      </c>
      <c r="BC5252">
        <v>0.97314512787873997</v>
      </c>
      <c r="BD5252">
        <v>2</v>
      </c>
      <c r="BE5252">
        <v>2.6854872121259001E-2</v>
      </c>
      <c r="BF5252">
        <v>77.053153911554006</v>
      </c>
      <c r="BG5252">
        <v>76.473156461577901</v>
      </c>
      <c r="BH5252">
        <v>68.421431865234894</v>
      </c>
      <c r="BI5252">
        <v>82.785804646566007</v>
      </c>
    </row>
    <row r="5253" spans="1:61" x14ac:dyDescent="0.25">
      <c r="A5253" s="10" t="str">
        <f>VLOOKUP(D5253,'Index-Relations'!E:F,2,FALSE)</f>
        <v>ESG</v>
      </c>
      <c r="B5253" t="s">
        <v>3450</v>
      </c>
      <c r="C5253" s="53" t="s">
        <v>2762</v>
      </c>
      <c r="D5253" s="59" t="s">
        <v>2910</v>
      </c>
      <c r="E5253" s="59" t="s">
        <v>8669</v>
      </c>
      <c r="F5253" t="s">
        <v>1939</v>
      </c>
      <c r="G5253" t="s">
        <v>1938</v>
      </c>
      <c r="H5253" t="s">
        <v>1940</v>
      </c>
      <c r="I5253" s="52">
        <v>45597</v>
      </c>
      <c r="J5253" t="s">
        <v>2457</v>
      </c>
      <c r="K5253">
        <v>76</v>
      </c>
      <c r="L5253" s="73">
        <v>76.676282241530998</v>
      </c>
      <c r="M5253">
        <v>76</v>
      </c>
      <c r="N5253">
        <v>1</v>
      </c>
      <c r="O5253" s="73">
        <v>76.061364614933893</v>
      </c>
      <c r="P5253">
        <v>76</v>
      </c>
      <c r="Q5253">
        <v>1</v>
      </c>
      <c r="R5253">
        <v>70</v>
      </c>
      <c r="S5253">
        <v>0.96964233067298999</v>
      </c>
      <c r="T5253">
        <v>42.641823571565901</v>
      </c>
      <c r="U5253">
        <v>0.87282194865149698</v>
      </c>
      <c r="V5253">
        <v>59</v>
      </c>
      <c r="W5253">
        <v>4.8152865777850599E-2</v>
      </c>
      <c r="X5253">
        <v>15</v>
      </c>
      <c r="Y5253">
        <v>76</v>
      </c>
      <c r="Z5253">
        <v>1</v>
      </c>
      <c r="AA5253">
        <v>137.69002958409899</v>
      </c>
      <c r="AB5253">
        <v>64</v>
      </c>
      <c r="AC5253">
        <v>0.93461523877281805</v>
      </c>
      <c r="AD5253">
        <v>12</v>
      </c>
      <c r="AE5253">
        <v>6.5384761227181801E-2</v>
      </c>
      <c r="AF5253">
        <v>0</v>
      </c>
      <c r="AG5253">
        <v>1.2489999999999999E-16</v>
      </c>
      <c r="AH5253">
        <v>3.4048128452473299E-4</v>
      </c>
      <c r="AI5253">
        <v>4</v>
      </c>
      <c r="AJ5253" s="73">
        <v>82.475043173794901</v>
      </c>
      <c r="AK5253">
        <v>76</v>
      </c>
      <c r="AL5253">
        <v>1</v>
      </c>
      <c r="AM5253">
        <v>0</v>
      </c>
      <c r="AN5253">
        <v>0</v>
      </c>
      <c r="AO5253">
        <v>0</v>
      </c>
      <c r="AP5253">
        <v>0</v>
      </c>
      <c r="AQ5253">
        <v>76</v>
      </c>
      <c r="AR5253">
        <v>1</v>
      </c>
      <c r="AS5253">
        <v>0</v>
      </c>
      <c r="AT5253">
        <v>0</v>
      </c>
      <c r="AU5253">
        <v>0</v>
      </c>
      <c r="AV5253">
        <v>0</v>
      </c>
      <c r="AW5253">
        <v>76</v>
      </c>
      <c r="AX5253">
        <v>1</v>
      </c>
      <c r="AY5253" s="73">
        <v>68.250481533534995</v>
      </c>
      <c r="AZ5253">
        <v>76</v>
      </c>
      <c r="BA5253">
        <v>1</v>
      </c>
      <c r="BB5253">
        <v>74</v>
      </c>
      <c r="BC5253">
        <v>0.96968929297298001</v>
      </c>
      <c r="BD5253">
        <v>2</v>
      </c>
      <c r="BE5253">
        <v>3.03107070270195E-2</v>
      </c>
      <c r="BF5253">
        <v>76.676282241530998</v>
      </c>
      <c r="BG5253">
        <v>76.061364614933893</v>
      </c>
      <c r="BH5253">
        <v>68.250481533534995</v>
      </c>
      <c r="BI5253">
        <v>82.475043173794901</v>
      </c>
    </row>
    <row r="5254" spans="1:61" x14ac:dyDescent="0.25">
      <c r="A5254" s="10" t="str">
        <f>VLOOKUP(D5254,'Index-Relations'!E:F,2,FALSE)</f>
        <v>ESG</v>
      </c>
      <c r="B5254" t="s">
        <v>3450</v>
      </c>
      <c r="C5254" s="53" t="s">
        <v>2763</v>
      </c>
      <c r="D5254" s="59" t="s">
        <v>2910</v>
      </c>
      <c r="E5254" s="59" t="s">
        <v>8670</v>
      </c>
      <c r="F5254" t="s">
        <v>1939</v>
      </c>
      <c r="G5254" t="s">
        <v>1938</v>
      </c>
      <c r="H5254" t="s">
        <v>1940</v>
      </c>
      <c r="I5254" s="52">
        <v>45567</v>
      </c>
      <c r="J5254" t="s">
        <v>2457</v>
      </c>
      <c r="K5254">
        <v>76</v>
      </c>
      <c r="L5254" s="73">
        <v>76.537312768087901</v>
      </c>
      <c r="M5254">
        <v>76</v>
      </c>
      <c r="N5254">
        <v>1</v>
      </c>
      <c r="O5254" s="73">
        <v>75.950327778121903</v>
      </c>
      <c r="P5254">
        <v>76</v>
      </c>
      <c r="Q5254">
        <v>1</v>
      </c>
      <c r="R5254">
        <v>70</v>
      </c>
      <c r="S5254">
        <v>0.97046553647618805</v>
      </c>
      <c r="T5254">
        <v>42.770885650234398</v>
      </c>
      <c r="U5254">
        <v>0.87044835728820602</v>
      </c>
      <c r="V5254">
        <v>59</v>
      </c>
      <c r="W5254">
        <v>5.0268166257730201E-2</v>
      </c>
      <c r="X5254">
        <v>15</v>
      </c>
      <c r="Y5254">
        <v>76</v>
      </c>
      <c r="Z5254">
        <v>0.999999999999999</v>
      </c>
      <c r="AA5254">
        <v>132.69902230461901</v>
      </c>
      <c r="AB5254">
        <v>64</v>
      </c>
      <c r="AC5254">
        <v>0.93707467619768903</v>
      </c>
      <c r="AD5254">
        <v>12</v>
      </c>
      <c r="AE5254">
        <v>6.2925323802310196E-2</v>
      </c>
      <c r="AF5254">
        <v>0</v>
      </c>
      <c r="AG5254">
        <v>0</v>
      </c>
      <c r="AH5254">
        <v>3.5504224187019902E-4</v>
      </c>
      <c r="AI5254">
        <v>4</v>
      </c>
      <c r="AJ5254" s="73">
        <v>82.403303712754905</v>
      </c>
      <c r="AK5254">
        <v>76</v>
      </c>
      <c r="AL5254">
        <v>1</v>
      </c>
      <c r="AM5254">
        <v>0</v>
      </c>
      <c r="AN5254">
        <v>0</v>
      </c>
      <c r="AO5254">
        <v>0</v>
      </c>
      <c r="AP5254">
        <v>0</v>
      </c>
      <c r="AQ5254">
        <v>76</v>
      </c>
      <c r="AR5254">
        <v>1</v>
      </c>
      <c r="AS5254">
        <v>0</v>
      </c>
      <c r="AT5254">
        <v>0</v>
      </c>
      <c r="AU5254">
        <v>0</v>
      </c>
      <c r="AV5254">
        <v>0</v>
      </c>
      <c r="AW5254">
        <v>76</v>
      </c>
      <c r="AX5254">
        <v>1</v>
      </c>
      <c r="AY5254" s="73">
        <v>67.999528973357997</v>
      </c>
      <c r="AZ5254">
        <v>76</v>
      </c>
      <c r="BA5254">
        <v>1</v>
      </c>
      <c r="BB5254">
        <v>74</v>
      </c>
      <c r="BC5254">
        <v>0.96631865781045501</v>
      </c>
      <c r="BD5254">
        <v>2</v>
      </c>
      <c r="BE5254">
        <v>3.3681342189544598E-2</v>
      </c>
      <c r="BF5254">
        <v>76.537312768087901</v>
      </c>
      <c r="BG5254">
        <v>75.950327778121903</v>
      </c>
      <c r="BH5254">
        <v>67.999528973357997</v>
      </c>
      <c r="BI5254">
        <v>82.403303712754905</v>
      </c>
    </row>
    <row r="5255" spans="1:61" x14ac:dyDescent="0.25">
      <c r="A5255" s="10" t="str">
        <f>VLOOKUP(D5255,'Index-Relations'!E:F,2,FALSE)</f>
        <v>ESG</v>
      </c>
      <c r="B5255" t="s">
        <v>3450</v>
      </c>
      <c r="C5255" s="53" t="s">
        <v>2764</v>
      </c>
      <c r="D5255" s="59" t="s">
        <v>2910</v>
      </c>
      <c r="E5255" s="59" t="s">
        <v>8671</v>
      </c>
      <c r="F5255" t="s">
        <v>1939</v>
      </c>
      <c r="G5255" t="s">
        <v>1938</v>
      </c>
      <c r="H5255" t="s">
        <v>1940</v>
      </c>
      <c r="I5255" s="52">
        <v>45537</v>
      </c>
      <c r="J5255" t="s">
        <v>2457</v>
      </c>
      <c r="K5255">
        <v>85</v>
      </c>
      <c r="L5255" s="73">
        <v>76.239012040865006</v>
      </c>
      <c r="M5255">
        <v>85</v>
      </c>
      <c r="N5255">
        <v>1</v>
      </c>
      <c r="O5255" s="73">
        <v>74.053278659702997</v>
      </c>
      <c r="P5255">
        <v>85</v>
      </c>
      <c r="Q5255">
        <v>1</v>
      </c>
      <c r="R5255">
        <v>77</v>
      </c>
      <c r="S5255">
        <v>0.973403174644215</v>
      </c>
      <c r="T5255">
        <v>42.633410329268798</v>
      </c>
      <c r="U5255">
        <v>0.86707867005311101</v>
      </c>
      <c r="V5255">
        <v>67</v>
      </c>
      <c r="W5255">
        <v>4.8547946602401401E-2</v>
      </c>
      <c r="X5255">
        <v>17</v>
      </c>
      <c r="Y5255">
        <v>85</v>
      </c>
      <c r="Z5255">
        <v>1</v>
      </c>
      <c r="AA5255">
        <v>121.451430448331</v>
      </c>
      <c r="AB5255">
        <v>69</v>
      </c>
      <c r="AC5255">
        <v>0.943412557346335</v>
      </c>
      <c r="AD5255">
        <v>16</v>
      </c>
      <c r="AE5255">
        <v>5.65874426536647E-2</v>
      </c>
      <c r="AF5255">
        <v>0</v>
      </c>
      <c r="AG5255">
        <v>0</v>
      </c>
      <c r="AH5255">
        <v>3.9480571930480401E-4</v>
      </c>
      <c r="AI5255">
        <v>4</v>
      </c>
      <c r="AJ5255" s="73">
        <v>83.207101987266995</v>
      </c>
      <c r="AK5255">
        <v>85</v>
      </c>
      <c r="AL5255">
        <v>1</v>
      </c>
      <c r="AM5255">
        <v>0</v>
      </c>
      <c r="AN5255">
        <v>0</v>
      </c>
      <c r="AO5255">
        <v>0</v>
      </c>
      <c r="AP5255">
        <v>0</v>
      </c>
      <c r="AQ5255">
        <v>85</v>
      </c>
      <c r="AR5255">
        <v>1</v>
      </c>
      <c r="AS5255">
        <v>0</v>
      </c>
      <c r="AT5255">
        <v>0</v>
      </c>
      <c r="AU5255">
        <v>8.8591620427932896E-4</v>
      </c>
      <c r="AV5255">
        <v>1</v>
      </c>
      <c r="AW5255">
        <v>85</v>
      </c>
      <c r="AX5255">
        <v>1</v>
      </c>
      <c r="AY5255" s="73">
        <v>68.23466732304</v>
      </c>
      <c r="AZ5255">
        <v>85</v>
      </c>
      <c r="BA5255">
        <v>1</v>
      </c>
      <c r="BB5255">
        <v>83</v>
      </c>
      <c r="BC5255">
        <v>0.97332541110374204</v>
      </c>
      <c r="BD5255">
        <v>2</v>
      </c>
      <c r="BE5255">
        <v>2.6674588896257002E-2</v>
      </c>
      <c r="BF5255">
        <v>76.239012040865006</v>
      </c>
      <c r="BG5255">
        <v>74.053278659702997</v>
      </c>
      <c r="BH5255">
        <v>68.23466732304</v>
      </c>
      <c r="BI5255">
        <v>83.207101987266995</v>
      </c>
    </row>
    <row r="5256" spans="1:61" x14ac:dyDescent="0.25">
      <c r="A5256" s="10" t="str">
        <f>VLOOKUP(D5256,'Index-Relations'!E:F,2,FALSE)</f>
        <v>ESG</v>
      </c>
      <c r="B5256" t="s">
        <v>3450</v>
      </c>
      <c r="C5256" s="53" t="s">
        <v>3350</v>
      </c>
      <c r="D5256" s="59" t="s">
        <v>2910</v>
      </c>
      <c r="E5256" s="59" t="s">
        <v>8672</v>
      </c>
      <c r="F5256" t="s">
        <v>1939</v>
      </c>
      <c r="G5256" t="s">
        <v>1938</v>
      </c>
      <c r="H5256" t="s">
        <v>1940</v>
      </c>
      <c r="I5256" s="52">
        <v>45505</v>
      </c>
      <c r="J5256" t="s">
        <v>2457</v>
      </c>
      <c r="K5256">
        <v>85</v>
      </c>
      <c r="L5256" s="73">
        <v>75.753966751367997</v>
      </c>
      <c r="M5256">
        <v>85</v>
      </c>
      <c r="N5256">
        <v>1</v>
      </c>
      <c r="O5256" s="73">
        <v>73.483923645646897</v>
      </c>
      <c r="P5256">
        <v>85</v>
      </c>
      <c r="Q5256">
        <v>1</v>
      </c>
      <c r="R5256">
        <v>77</v>
      </c>
      <c r="S5256">
        <v>0.97656852611190603</v>
      </c>
      <c r="T5256">
        <v>42.5777607619302</v>
      </c>
      <c r="U5256">
        <v>0.87009944999475497</v>
      </c>
      <c r="V5256">
        <v>67</v>
      </c>
      <c r="W5256">
        <v>4.7071954033407103E-2</v>
      </c>
      <c r="X5256">
        <v>17</v>
      </c>
      <c r="Y5256">
        <v>85</v>
      </c>
      <c r="Z5256">
        <v>0.999999999999999</v>
      </c>
      <c r="AA5256">
        <v>115.731360415341</v>
      </c>
      <c r="AB5256">
        <v>70</v>
      </c>
      <c r="AC5256">
        <v>0.96207222912996304</v>
      </c>
      <c r="AD5256">
        <v>15</v>
      </c>
      <c r="AE5256">
        <v>3.7927770870036001E-2</v>
      </c>
      <c r="AF5256">
        <v>0</v>
      </c>
      <c r="AG5256">
        <v>9.0210000000000003E-17</v>
      </c>
      <c r="AH5256">
        <v>3.9041307026184299E-4</v>
      </c>
      <c r="AI5256">
        <v>4</v>
      </c>
      <c r="AJ5256" s="73">
        <v>83.019341782901904</v>
      </c>
      <c r="AK5256">
        <v>85</v>
      </c>
      <c r="AL5256">
        <v>1</v>
      </c>
      <c r="AM5256">
        <v>0</v>
      </c>
      <c r="AN5256">
        <v>0</v>
      </c>
      <c r="AO5256">
        <v>0</v>
      </c>
      <c r="AP5256">
        <v>0</v>
      </c>
      <c r="AQ5256">
        <v>85</v>
      </c>
      <c r="AR5256">
        <v>1</v>
      </c>
      <c r="AS5256">
        <v>0</v>
      </c>
      <c r="AT5256">
        <v>0</v>
      </c>
      <c r="AU5256">
        <v>7.9992709539629901E-4</v>
      </c>
      <c r="AV5256">
        <v>1</v>
      </c>
      <c r="AW5256">
        <v>85</v>
      </c>
      <c r="AX5256">
        <v>0.999999999999999</v>
      </c>
      <c r="AY5256" s="73">
        <v>67.704691675475999</v>
      </c>
      <c r="AZ5256">
        <v>85</v>
      </c>
      <c r="BA5256">
        <v>1</v>
      </c>
      <c r="BB5256">
        <v>83</v>
      </c>
      <c r="BC5256">
        <v>0.97431969742383495</v>
      </c>
      <c r="BD5256">
        <v>2</v>
      </c>
      <c r="BE5256">
        <v>2.56803025761644E-2</v>
      </c>
      <c r="BF5256">
        <v>75.753966751367997</v>
      </c>
      <c r="BG5256">
        <v>73.483923645646897</v>
      </c>
      <c r="BH5256">
        <v>67.704691675475999</v>
      </c>
      <c r="BI5256">
        <v>83.019341782901904</v>
      </c>
    </row>
    <row r="5257" spans="1:61" x14ac:dyDescent="0.25">
      <c r="A5257" s="10" t="str">
        <f>VLOOKUP(D5257,'Index-Relations'!E:F,2,FALSE)</f>
        <v>ESG</v>
      </c>
      <c r="B5257" t="s">
        <v>3450</v>
      </c>
      <c r="C5257" s="53" t="s">
        <v>2765</v>
      </c>
      <c r="D5257" s="59" t="s">
        <v>2910</v>
      </c>
      <c r="E5257" s="59" t="s">
        <v>8673</v>
      </c>
      <c r="F5257" t="s">
        <v>1939</v>
      </c>
      <c r="G5257" t="s">
        <v>1938</v>
      </c>
      <c r="H5257" t="s">
        <v>1940</v>
      </c>
      <c r="I5257" s="52">
        <v>45474</v>
      </c>
      <c r="J5257" t="s">
        <v>2457</v>
      </c>
      <c r="K5257">
        <v>85</v>
      </c>
      <c r="L5257" s="73">
        <v>76.210733515162005</v>
      </c>
      <c r="M5257">
        <v>85</v>
      </c>
      <c r="N5257">
        <v>1</v>
      </c>
      <c r="O5257" s="73">
        <v>74.014526415625994</v>
      </c>
      <c r="P5257">
        <v>85</v>
      </c>
      <c r="Q5257">
        <v>1</v>
      </c>
      <c r="R5257">
        <v>77</v>
      </c>
      <c r="S5257">
        <v>0.97518999195548395</v>
      </c>
      <c r="T5257">
        <v>43.021972381480502</v>
      </c>
      <c r="U5257">
        <v>0.87578452196374901</v>
      </c>
      <c r="V5257">
        <v>66</v>
      </c>
      <c r="W5257">
        <v>4.8801468101848398E-2</v>
      </c>
      <c r="X5257">
        <v>17</v>
      </c>
      <c r="Y5257">
        <v>85</v>
      </c>
      <c r="Z5257">
        <v>1</v>
      </c>
      <c r="AA5257">
        <v>110.632366579243</v>
      </c>
      <c r="AB5257">
        <v>70</v>
      </c>
      <c r="AC5257">
        <v>0.96273976072438205</v>
      </c>
      <c r="AD5257">
        <v>15</v>
      </c>
      <c r="AE5257">
        <v>3.7260239275617703E-2</v>
      </c>
      <c r="AF5257">
        <v>0</v>
      </c>
      <c r="AG5257">
        <v>0</v>
      </c>
      <c r="AH5257">
        <v>3.6149759056109098E-4</v>
      </c>
      <c r="AI5257">
        <v>4</v>
      </c>
      <c r="AJ5257" s="73">
        <v>83.293519961627894</v>
      </c>
      <c r="AK5257">
        <v>85</v>
      </c>
      <c r="AL5257">
        <v>1</v>
      </c>
      <c r="AM5257">
        <v>0</v>
      </c>
      <c r="AN5257">
        <v>0</v>
      </c>
      <c r="AO5257">
        <v>0</v>
      </c>
      <c r="AP5257">
        <v>0</v>
      </c>
      <c r="AQ5257">
        <v>85</v>
      </c>
      <c r="AR5257">
        <v>1</v>
      </c>
      <c r="AS5257">
        <v>0</v>
      </c>
      <c r="AT5257">
        <v>0</v>
      </c>
      <c r="AU5257">
        <v>7.8664687553392E-4</v>
      </c>
      <c r="AV5257">
        <v>1</v>
      </c>
      <c r="AW5257">
        <v>85</v>
      </c>
      <c r="AX5257">
        <v>1</v>
      </c>
      <c r="AY5257" s="73">
        <v>68.389965449883903</v>
      </c>
      <c r="AZ5257">
        <v>85</v>
      </c>
      <c r="BA5257">
        <v>1</v>
      </c>
      <c r="BB5257">
        <v>83</v>
      </c>
      <c r="BC5257">
        <v>0.97304356517618196</v>
      </c>
      <c r="BD5257">
        <v>2</v>
      </c>
      <c r="BE5257">
        <v>2.6956434823817699E-2</v>
      </c>
      <c r="BF5257">
        <v>76.210733515162005</v>
      </c>
      <c r="BG5257">
        <v>74.014526415625994</v>
      </c>
      <c r="BH5257">
        <v>68.389965449883903</v>
      </c>
      <c r="BI5257">
        <v>83.293519961627894</v>
      </c>
    </row>
    <row r="5258" spans="1:61" x14ac:dyDescent="0.25">
      <c r="A5258" s="10" t="str">
        <f>VLOOKUP(D5258,'Index-Relations'!E:F,2,FALSE)</f>
        <v>ESG</v>
      </c>
      <c r="B5258" t="s">
        <v>3450</v>
      </c>
      <c r="C5258" s="53" t="s">
        <v>2766</v>
      </c>
      <c r="D5258" s="59" t="s">
        <v>2910</v>
      </c>
      <c r="E5258" s="59" t="s">
        <v>8674</v>
      </c>
      <c r="F5258" t="s">
        <v>1939</v>
      </c>
      <c r="G5258" t="s">
        <v>1938</v>
      </c>
      <c r="H5258" t="s">
        <v>1940</v>
      </c>
      <c r="I5258" s="52">
        <v>45446</v>
      </c>
      <c r="J5258" t="s">
        <v>2457</v>
      </c>
      <c r="K5258">
        <v>85</v>
      </c>
      <c r="L5258" s="73">
        <v>76.518027285754997</v>
      </c>
      <c r="M5258">
        <v>85</v>
      </c>
      <c r="N5258">
        <v>1</v>
      </c>
      <c r="O5258" s="73">
        <v>74.296304921884001</v>
      </c>
      <c r="P5258">
        <v>85</v>
      </c>
      <c r="Q5258">
        <v>1</v>
      </c>
      <c r="R5258">
        <v>77</v>
      </c>
      <c r="S5258">
        <v>0.97467375024570302</v>
      </c>
      <c r="T5258">
        <v>42.717934608810197</v>
      </c>
      <c r="U5258">
        <v>0.87375370138767305</v>
      </c>
      <c r="V5258">
        <v>66</v>
      </c>
      <c r="W5258">
        <v>5.0149807295438997E-2</v>
      </c>
      <c r="X5258">
        <v>17</v>
      </c>
      <c r="Y5258">
        <v>85</v>
      </c>
      <c r="Z5258">
        <v>1</v>
      </c>
      <c r="AA5258">
        <v>124.92999657360301</v>
      </c>
      <c r="AB5258">
        <v>70</v>
      </c>
      <c r="AC5258">
        <v>0.961667199185823</v>
      </c>
      <c r="AD5258">
        <v>15</v>
      </c>
      <c r="AE5258">
        <v>3.83328008141769E-2</v>
      </c>
      <c r="AF5258">
        <v>0</v>
      </c>
      <c r="AG5258">
        <v>0</v>
      </c>
      <c r="AH5258">
        <v>3.7760265054951697E-4</v>
      </c>
      <c r="AI5258">
        <v>4</v>
      </c>
      <c r="AJ5258" s="73">
        <v>83.478671727648006</v>
      </c>
      <c r="AK5258">
        <v>85</v>
      </c>
      <c r="AL5258">
        <v>1</v>
      </c>
      <c r="AM5258">
        <v>0</v>
      </c>
      <c r="AN5258">
        <v>0</v>
      </c>
      <c r="AO5258">
        <v>0</v>
      </c>
      <c r="AP5258">
        <v>0</v>
      </c>
      <c r="AQ5258">
        <v>85</v>
      </c>
      <c r="AR5258">
        <v>1</v>
      </c>
      <c r="AS5258">
        <v>0</v>
      </c>
      <c r="AT5258">
        <v>0</v>
      </c>
      <c r="AU5258">
        <v>8.0613231744828E-4</v>
      </c>
      <c r="AV5258">
        <v>1</v>
      </c>
      <c r="AW5258">
        <v>85</v>
      </c>
      <c r="AX5258">
        <v>1</v>
      </c>
      <c r="AY5258" s="73">
        <v>68.841402853112001</v>
      </c>
      <c r="AZ5258">
        <v>85</v>
      </c>
      <c r="BA5258">
        <v>1</v>
      </c>
      <c r="BB5258">
        <v>83</v>
      </c>
      <c r="BC5258">
        <v>0.97143676948192803</v>
      </c>
      <c r="BD5258">
        <v>2</v>
      </c>
      <c r="BE5258">
        <v>2.8563230518071699E-2</v>
      </c>
      <c r="BF5258">
        <v>76.518027285754997</v>
      </c>
      <c r="BG5258">
        <v>74.296304921884001</v>
      </c>
      <c r="BH5258">
        <v>68.841402853112001</v>
      </c>
      <c r="BI5258">
        <v>83.478671727648006</v>
      </c>
    </row>
    <row r="5259" spans="1:61" x14ac:dyDescent="0.25">
      <c r="A5259" s="10" t="str">
        <f>VLOOKUP(D5259,'Index-Relations'!E:F,2,FALSE)</f>
        <v>ESG</v>
      </c>
      <c r="B5259" t="s">
        <v>3450</v>
      </c>
      <c r="C5259" s="53" t="s">
        <v>2767</v>
      </c>
      <c r="D5259" s="59" t="s">
        <v>2910</v>
      </c>
      <c r="E5259" s="59" t="s">
        <v>8675</v>
      </c>
      <c r="F5259" t="s">
        <v>1939</v>
      </c>
      <c r="G5259" t="s">
        <v>1938</v>
      </c>
      <c r="H5259" t="s">
        <v>1940</v>
      </c>
      <c r="I5259" s="52">
        <v>45414</v>
      </c>
      <c r="J5259" t="s">
        <v>2457</v>
      </c>
      <c r="K5259">
        <v>85</v>
      </c>
      <c r="L5259" s="73">
        <v>76.209201050345001</v>
      </c>
      <c r="M5259">
        <v>85</v>
      </c>
      <c r="N5259">
        <v>1</v>
      </c>
      <c r="O5259" s="73">
        <v>73.959294745937896</v>
      </c>
      <c r="P5259">
        <v>85</v>
      </c>
      <c r="Q5259">
        <v>1</v>
      </c>
      <c r="R5259">
        <v>77</v>
      </c>
      <c r="S5259">
        <v>0.97274489471563497</v>
      </c>
      <c r="T5259">
        <v>42.786608850085798</v>
      </c>
      <c r="U5259">
        <v>0.87931300640243604</v>
      </c>
      <c r="V5259">
        <v>66</v>
      </c>
      <c r="W5259">
        <v>5.03183695646649E-2</v>
      </c>
      <c r="X5259">
        <v>17</v>
      </c>
      <c r="Y5259">
        <v>85</v>
      </c>
      <c r="Z5259">
        <v>0.999999999999999</v>
      </c>
      <c r="AA5259">
        <v>125.369551272794</v>
      </c>
      <c r="AB5259">
        <v>70</v>
      </c>
      <c r="AC5259">
        <v>0.96281913125689</v>
      </c>
      <c r="AD5259">
        <v>15</v>
      </c>
      <c r="AE5259">
        <v>3.7180868743109698E-2</v>
      </c>
      <c r="AF5259">
        <v>0</v>
      </c>
      <c r="AG5259">
        <v>2.2204E-16</v>
      </c>
      <c r="AH5259">
        <v>3.8183152411854599E-4</v>
      </c>
      <c r="AI5259">
        <v>4</v>
      </c>
      <c r="AJ5259" s="73">
        <v>83.324066779197906</v>
      </c>
      <c r="AK5259">
        <v>85</v>
      </c>
      <c r="AL5259">
        <v>1</v>
      </c>
      <c r="AM5259">
        <v>0</v>
      </c>
      <c r="AN5259">
        <v>0</v>
      </c>
      <c r="AO5259">
        <v>0</v>
      </c>
      <c r="AP5259">
        <v>0</v>
      </c>
      <c r="AQ5259">
        <v>85</v>
      </c>
      <c r="AR5259">
        <v>1</v>
      </c>
      <c r="AS5259">
        <v>0</v>
      </c>
      <c r="AT5259">
        <v>0</v>
      </c>
      <c r="AU5259">
        <v>7.8477669607582203E-4</v>
      </c>
      <c r="AV5259">
        <v>1</v>
      </c>
      <c r="AW5259">
        <v>85</v>
      </c>
      <c r="AX5259">
        <v>0.999999999999999</v>
      </c>
      <c r="AY5259" s="73">
        <v>68.412161778070896</v>
      </c>
      <c r="AZ5259">
        <v>85</v>
      </c>
      <c r="BA5259">
        <v>1</v>
      </c>
      <c r="BB5259">
        <v>81</v>
      </c>
      <c r="BC5259">
        <v>0.95885779849868502</v>
      </c>
      <c r="BD5259">
        <v>4</v>
      </c>
      <c r="BE5259">
        <v>4.1142201501314903E-2</v>
      </c>
      <c r="BF5259">
        <v>76.209201050345001</v>
      </c>
      <c r="BG5259">
        <v>73.959294745937896</v>
      </c>
      <c r="BH5259">
        <v>68.412161778070896</v>
      </c>
      <c r="BI5259">
        <v>83.324066779197906</v>
      </c>
    </row>
    <row r="5260" spans="1:61" x14ac:dyDescent="0.25">
      <c r="A5260" s="10" t="str">
        <f>VLOOKUP(D5260,'Index-Relations'!E:F,2,FALSE)</f>
        <v>ESG</v>
      </c>
      <c r="B5260" t="s">
        <v>3450</v>
      </c>
      <c r="C5260" s="53" t="s">
        <v>2768</v>
      </c>
      <c r="D5260" s="59" t="s">
        <v>2910</v>
      </c>
      <c r="E5260" s="59" t="s">
        <v>8676</v>
      </c>
      <c r="F5260" t="s">
        <v>1939</v>
      </c>
      <c r="G5260" t="s">
        <v>1938</v>
      </c>
      <c r="H5260" t="s">
        <v>1940</v>
      </c>
      <c r="I5260" s="52">
        <v>45383</v>
      </c>
      <c r="J5260" t="s">
        <v>2457</v>
      </c>
      <c r="K5260">
        <v>82</v>
      </c>
      <c r="L5260">
        <v>80.813420907455694</v>
      </c>
      <c r="M5260">
        <v>82</v>
      </c>
      <c r="N5260">
        <v>1</v>
      </c>
      <c r="O5260">
        <v>78.811472792288697</v>
      </c>
      <c r="P5260">
        <v>82</v>
      </c>
      <c r="Q5260">
        <v>1</v>
      </c>
      <c r="R5260">
        <v>77</v>
      </c>
      <c r="S5260">
        <v>0.98068707585091996</v>
      </c>
      <c r="T5260">
        <v>42.444947257545699</v>
      </c>
      <c r="U5260">
        <v>0.88248431111168502</v>
      </c>
      <c r="V5260">
        <v>65</v>
      </c>
      <c r="W5260">
        <v>6.1420329161748902E-2</v>
      </c>
      <c r="X5260">
        <v>22</v>
      </c>
      <c r="Y5260">
        <v>82</v>
      </c>
      <c r="Z5260">
        <v>0.999999999999999</v>
      </c>
      <c r="AA5260">
        <v>124.780966720343</v>
      </c>
      <c r="AB5260">
        <v>69</v>
      </c>
      <c r="AC5260">
        <v>0.96556739833774097</v>
      </c>
      <c r="AD5260">
        <v>13</v>
      </c>
      <c r="AE5260">
        <v>3.4432601662258297E-2</v>
      </c>
      <c r="AF5260">
        <v>0</v>
      </c>
      <c r="AG5260">
        <v>0</v>
      </c>
      <c r="AH5260">
        <v>3.87358941608192E-4</v>
      </c>
      <c r="AI5260">
        <v>4</v>
      </c>
      <c r="AJ5260">
        <v>86.992908973888106</v>
      </c>
      <c r="AK5260">
        <v>82</v>
      </c>
      <c r="AL5260">
        <v>1</v>
      </c>
      <c r="AM5260">
        <v>0</v>
      </c>
      <c r="AN5260">
        <v>0</v>
      </c>
      <c r="AO5260">
        <v>0</v>
      </c>
      <c r="AP5260">
        <v>0</v>
      </c>
      <c r="AQ5260">
        <v>82</v>
      </c>
      <c r="AR5260">
        <v>0.999999999999999</v>
      </c>
      <c r="AS5260">
        <v>0</v>
      </c>
      <c r="AT5260">
        <v>0</v>
      </c>
      <c r="AU5260">
        <v>0</v>
      </c>
      <c r="AV5260">
        <v>0</v>
      </c>
      <c r="AW5260">
        <v>82</v>
      </c>
      <c r="AX5260">
        <v>0.999999999999999</v>
      </c>
      <c r="AY5260">
        <v>72.346851260780696</v>
      </c>
      <c r="AZ5260">
        <v>82</v>
      </c>
      <c r="BA5260">
        <v>1</v>
      </c>
      <c r="BB5260">
        <v>78</v>
      </c>
      <c r="BC5260">
        <v>0.95651138164467597</v>
      </c>
      <c r="BD5260">
        <v>4</v>
      </c>
      <c r="BE5260">
        <v>4.3488618355323597E-2</v>
      </c>
      <c r="BF5260">
        <v>75.275710315525004</v>
      </c>
      <c r="BG5260">
        <v>72.933092599242002</v>
      </c>
      <c r="BH5260">
        <v>67.189299539347999</v>
      </c>
      <c r="BI5260">
        <v>83.039341551253003</v>
      </c>
    </row>
    <row r="5261" spans="1:61" x14ac:dyDescent="0.25">
      <c r="A5261" s="10" t="str">
        <f>VLOOKUP(D5261,'Index-Relations'!E:F,2,FALSE)</f>
        <v>ESG</v>
      </c>
      <c r="B5261" t="s">
        <v>3450</v>
      </c>
      <c r="C5261" s="53" t="s">
        <v>2769</v>
      </c>
      <c r="D5261" s="59" t="s">
        <v>2910</v>
      </c>
      <c r="E5261" s="59" t="s">
        <v>8677</v>
      </c>
      <c r="F5261" t="s">
        <v>1939</v>
      </c>
      <c r="G5261" t="s">
        <v>1938</v>
      </c>
      <c r="H5261" t="s">
        <v>1940</v>
      </c>
      <c r="I5261" s="52">
        <v>45355</v>
      </c>
      <c r="J5261" t="s">
        <v>2457</v>
      </c>
      <c r="K5261">
        <v>82</v>
      </c>
      <c r="L5261">
        <v>81.600537354462205</v>
      </c>
      <c r="M5261">
        <v>82</v>
      </c>
      <c r="N5261">
        <v>1</v>
      </c>
      <c r="O5261">
        <v>79.475157360910103</v>
      </c>
      <c r="P5261">
        <v>82</v>
      </c>
      <c r="Q5261">
        <v>1</v>
      </c>
      <c r="R5261">
        <v>77</v>
      </c>
      <c r="S5261">
        <v>0.97912289526370599</v>
      </c>
      <c r="T5261">
        <v>42.158767222276602</v>
      </c>
      <c r="U5261">
        <v>0.89139078928283799</v>
      </c>
      <c r="V5261">
        <v>64</v>
      </c>
      <c r="W5261">
        <v>4.3951826688595298E-2</v>
      </c>
      <c r="X5261">
        <v>17</v>
      </c>
      <c r="Y5261">
        <v>82</v>
      </c>
      <c r="Z5261">
        <v>1</v>
      </c>
      <c r="AA5261">
        <v>128.36801560030699</v>
      </c>
      <c r="AB5261">
        <v>69</v>
      </c>
      <c r="AC5261">
        <v>0.96287222031159303</v>
      </c>
      <c r="AD5261">
        <v>13</v>
      </c>
      <c r="AE5261">
        <v>3.7127779688406803E-2</v>
      </c>
      <c r="AF5261">
        <v>0</v>
      </c>
      <c r="AG5261">
        <v>7.633E-17</v>
      </c>
      <c r="AH5261">
        <v>1.33096174720834E-5</v>
      </c>
      <c r="AI5261">
        <v>1</v>
      </c>
      <c r="AJ5261">
        <v>87.506420852562101</v>
      </c>
      <c r="AK5261">
        <v>82</v>
      </c>
      <c r="AL5261">
        <v>1</v>
      </c>
      <c r="AM5261">
        <v>0</v>
      </c>
      <c r="AN5261">
        <v>0</v>
      </c>
      <c r="AO5261">
        <v>0</v>
      </c>
      <c r="AP5261">
        <v>0</v>
      </c>
      <c r="AQ5261">
        <v>82</v>
      </c>
      <c r="AR5261">
        <v>1</v>
      </c>
      <c r="AS5261">
        <v>0</v>
      </c>
      <c r="AT5261">
        <v>0</v>
      </c>
      <c r="AU5261">
        <v>0</v>
      </c>
      <c r="AV5261">
        <v>0</v>
      </c>
      <c r="AW5261">
        <v>82</v>
      </c>
      <c r="AX5261">
        <v>0.999999999999999</v>
      </c>
      <c r="AY5261">
        <v>73.268256456560593</v>
      </c>
      <c r="AZ5261">
        <v>82</v>
      </c>
      <c r="BA5261">
        <v>1</v>
      </c>
      <c r="BB5261">
        <v>78</v>
      </c>
      <c r="BC5261">
        <v>0.95142703303520104</v>
      </c>
      <c r="BD5261">
        <v>4</v>
      </c>
      <c r="BE5261">
        <v>4.8572966964798903E-2</v>
      </c>
      <c r="BF5261">
        <v>75.789003363677907</v>
      </c>
      <c r="BG5261">
        <v>73.528527891213002</v>
      </c>
      <c r="BH5261">
        <v>67.714873172183999</v>
      </c>
      <c r="BI5261">
        <v>83.376330184513904</v>
      </c>
    </row>
    <row r="5262" spans="1:61" x14ac:dyDescent="0.25">
      <c r="A5262" s="10" t="str">
        <f>VLOOKUP(D5262,'Index-Relations'!E:F,2,FALSE)</f>
        <v>ESG</v>
      </c>
      <c r="B5262" t="s">
        <v>3450</v>
      </c>
      <c r="C5262" s="53" t="s">
        <v>2770</v>
      </c>
      <c r="D5262" s="59" t="s">
        <v>2910</v>
      </c>
      <c r="E5262" s="59" t="s">
        <v>8678</v>
      </c>
      <c r="F5262" t="s">
        <v>1939</v>
      </c>
      <c r="G5262" t="s">
        <v>1938</v>
      </c>
      <c r="H5262" t="s">
        <v>1940</v>
      </c>
      <c r="I5262" s="52">
        <v>45323</v>
      </c>
      <c r="J5262" t="s">
        <v>2457</v>
      </c>
      <c r="K5262">
        <v>82</v>
      </c>
      <c r="L5262">
        <v>81.001899982146398</v>
      </c>
      <c r="M5262">
        <v>82</v>
      </c>
      <c r="N5262">
        <v>1</v>
      </c>
      <c r="O5262">
        <v>78.844290334505899</v>
      </c>
      <c r="P5262">
        <v>82</v>
      </c>
      <c r="Q5262">
        <v>1</v>
      </c>
      <c r="R5262">
        <v>77</v>
      </c>
      <c r="S5262">
        <v>0.97891771339963896</v>
      </c>
      <c r="T5262">
        <v>42.244770310530001</v>
      </c>
      <c r="U5262">
        <v>0.88942979795253096</v>
      </c>
      <c r="V5262">
        <v>62</v>
      </c>
      <c r="W5262">
        <v>4.5592026330916698E-2</v>
      </c>
      <c r="X5262">
        <v>16</v>
      </c>
      <c r="Y5262">
        <v>82</v>
      </c>
      <c r="Z5262">
        <v>1</v>
      </c>
      <c r="AA5262">
        <v>131.82434305251999</v>
      </c>
      <c r="AB5262">
        <v>68</v>
      </c>
      <c r="AC5262">
        <v>0.96367716399721903</v>
      </c>
      <c r="AD5262">
        <v>14</v>
      </c>
      <c r="AE5262">
        <v>3.6322836002780703E-2</v>
      </c>
      <c r="AF5262">
        <v>0</v>
      </c>
      <c r="AG5262">
        <v>1.1796E-16</v>
      </c>
      <c r="AH5262">
        <v>7.6898187944720504E-6</v>
      </c>
      <c r="AI5262">
        <v>1</v>
      </c>
      <c r="AJ5262">
        <v>87.107315257072401</v>
      </c>
      <c r="AK5262">
        <v>82</v>
      </c>
      <c r="AL5262">
        <v>1</v>
      </c>
      <c r="AM5262">
        <v>0</v>
      </c>
      <c r="AN5262">
        <v>0</v>
      </c>
      <c r="AO5262">
        <v>0</v>
      </c>
      <c r="AP5262">
        <v>0</v>
      </c>
      <c r="AQ5262">
        <v>82</v>
      </c>
      <c r="AR5262">
        <v>0.999999999999999</v>
      </c>
      <c r="AS5262">
        <v>0</v>
      </c>
      <c r="AT5262">
        <v>0</v>
      </c>
      <c r="AU5262">
        <v>0</v>
      </c>
      <c r="AV5262">
        <v>0</v>
      </c>
      <c r="AW5262">
        <v>82</v>
      </c>
      <c r="AX5262">
        <v>1</v>
      </c>
      <c r="AY5262">
        <v>72.498089619391195</v>
      </c>
      <c r="AZ5262">
        <v>82</v>
      </c>
      <c r="BA5262">
        <v>1</v>
      </c>
      <c r="BB5262">
        <v>78</v>
      </c>
      <c r="BC5262">
        <v>0.95107216175933396</v>
      </c>
      <c r="BD5262">
        <v>4</v>
      </c>
      <c r="BE5262">
        <v>4.8927838240665898E-2</v>
      </c>
      <c r="BF5262">
        <v>75.212417916022005</v>
      </c>
      <c r="BG5262">
        <v>72.910141425693993</v>
      </c>
      <c r="BH5262">
        <v>66.980705406403999</v>
      </c>
      <c r="BI5262">
        <v>83.027958283868998</v>
      </c>
    </row>
    <row r="5263" spans="1:61" x14ac:dyDescent="0.25">
      <c r="A5263" s="10" t="str">
        <f>VLOOKUP(D5263,'Index-Relations'!E:F,2,FALSE)</f>
        <v>ESG</v>
      </c>
      <c r="B5263" t="s">
        <v>3450</v>
      </c>
      <c r="C5263" s="53" t="s">
        <v>2760</v>
      </c>
      <c r="D5263" s="59" t="s">
        <v>2911</v>
      </c>
      <c r="E5263" s="59" t="s">
        <v>8679</v>
      </c>
      <c r="F5263" t="s">
        <v>1952</v>
      </c>
      <c r="G5263" t="s">
        <v>1951</v>
      </c>
      <c r="H5263" t="s">
        <v>1953</v>
      </c>
      <c r="I5263" s="52">
        <v>45659</v>
      </c>
      <c r="J5263" t="s">
        <v>2457</v>
      </c>
      <c r="K5263">
        <v>71</v>
      </c>
      <c r="L5263" s="73">
        <v>84.782972550900993</v>
      </c>
      <c r="M5263">
        <v>71</v>
      </c>
      <c r="N5263">
        <v>1</v>
      </c>
      <c r="O5263" s="73">
        <v>82.789210585495994</v>
      </c>
      <c r="P5263">
        <v>71</v>
      </c>
      <c r="Q5263">
        <v>1</v>
      </c>
      <c r="R5263">
        <v>67</v>
      </c>
      <c r="S5263">
        <v>0.97287414414086704</v>
      </c>
      <c r="T5263">
        <v>43.145190514219102</v>
      </c>
      <c r="U5263">
        <v>0.78925556085494597</v>
      </c>
      <c r="V5263">
        <v>53</v>
      </c>
      <c r="W5263">
        <v>0.15168153961890599</v>
      </c>
      <c r="X5263">
        <v>12</v>
      </c>
      <c r="Y5263">
        <v>71</v>
      </c>
      <c r="Z5263">
        <v>1</v>
      </c>
      <c r="AA5263">
        <v>171.128950662146</v>
      </c>
      <c r="AB5263">
        <v>69</v>
      </c>
      <c r="AC5263">
        <v>0.95128670846081298</v>
      </c>
      <c r="AD5263">
        <v>2</v>
      </c>
      <c r="AE5263">
        <v>4.87132915391865E-2</v>
      </c>
      <c r="AF5263">
        <v>0</v>
      </c>
      <c r="AG5263">
        <v>3.1919000000000002E-16</v>
      </c>
      <c r="AH5263">
        <v>1.4958476241198599E-2</v>
      </c>
      <c r="AI5263">
        <v>14</v>
      </c>
      <c r="AJ5263" s="73">
        <v>87.894400885664993</v>
      </c>
      <c r="AK5263">
        <v>71</v>
      </c>
      <c r="AL5263">
        <v>1</v>
      </c>
      <c r="AM5263">
        <v>0</v>
      </c>
      <c r="AN5263">
        <v>0</v>
      </c>
      <c r="AO5263">
        <v>0</v>
      </c>
      <c r="AP5263">
        <v>0</v>
      </c>
      <c r="AQ5263">
        <v>71</v>
      </c>
      <c r="AR5263">
        <v>0.999999999999999</v>
      </c>
      <c r="AS5263">
        <v>0</v>
      </c>
      <c r="AT5263">
        <v>0</v>
      </c>
      <c r="AU5263">
        <v>0</v>
      </c>
      <c r="AV5263">
        <v>0</v>
      </c>
      <c r="AW5263">
        <v>71</v>
      </c>
      <c r="AX5263">
        <v>0.999999999999999</v>
      </c>
      <c r="AY5263" s="73">
        <v>76.657483147136901</v>
      </c>
      <c r="AZ5263">
        <v>71</v>
      </c>
      <c r="BA5263">
        <v>1</v>
      </c>
      <c r="BB5263">
        <v>66</v>
      </c>
      <c r="BC5263">
        <v>0.90154708468119804</v>
      </c>
      <c r="BD5263">
        <v>5</v>
      </c>
      <c r="BE5263">
        <v>9.8452915318801598E-2</v>
      </c>
      <c r="BF5263">
        <v>84.782972550900993</v>
      </c>
      <c r="BG5263">
        <v>82.789210585495994</v>
      </c>
      <c r="BH5263">
        <v>76.657483147136901</v>
      </c>
      <c r="BI5263">
        <v>87.894400885664993</v>
      </c>
    </row>
    <row r="5264" spans="1:61" x14ac:dyDescent="0.25">
      <c r="A5264" s="10" t="str">
        <f>VLOOKUP(D5264,'Index-Relations'!E:F,2,FALSE)</f>
        <v>ESG</v>
      </c>
      <c r="B5264" t="s">
        <v>3450</v>
      </c>
      <c r="C5264" s="53" t="s">
        <v>2761</v>
      </c>
      <c r="D5264" s="59" t="s">
        <v>2911</v>
      </c>
      <c r="E5264" s="59" t="s">
        <v>8680</v>
      </c>
      <c r="F5264" t="s">
        <v>1952</v>
      </c>
      <c r="G5264" t="s">
        <v>1951</v>
      </c>
      <c r="H5264" t="s">
        <v>1953</v>
      </c>
      <c r="I5264" s="52">
        <v>45628</v>
      </c>
      <c r="J5264" t="s">
        <v>2457</v>
      </c>
      <c r="K5264">
        <v>71</v>
      </c>
      <c r="L5264" s="73">
        <v>84.638984854226905</v>
      </c>
      <c r="M5264">
        <v>71</v>
      </c>
      <c r="N5264">
        <v>1</v>
      </c>
      <c r="O5264" s="73">
        <v>82.651860809472893</v>
      </c>
      <c r="P5264">
        <v>71</v>
      </c>
      <c r="Q5264">
        <v>1</v>
      </c>
      <c r="R5264">
        <v>67</v>
      </c>
      <c r="S5264">
        <v>0.97263358262719302</v>
      </c>
      <c r="T5264">
        <v>43.0520687099648</v>
      </c>
      <c r="U5264">
        <v>0.79446784226023903</v>
      </c>
      <c r="V5264">
        <v>53</v>
      </c>
      <c r="W5264">
        <v>0.152747753705614</v>
      </c>
      <c r="X5264">
        <v>12</v>
      </c>
      <c r="Y5264">
        <v>71</v>
      </c>
      <c r="Z5264">
        <v>1</v>
      </c>
      <c r="AA5264">
        <v>147.619179870436</v>
      </c>
      <c r="AB5264">
        <v>69</v>
      </c>
      <c r="AC5264">
        <v>0.95209842045070703</v>
      </c>
      <c r="AD5264">
        <v>2</v>
      </c>
      <c r="AE5264">
        <v>4.7901579549292798E-2</v>
      </c>
      <c r="AF5264">
        <v>0</v>
      </c>
      <c r="AG5264">
        <v>0</v>
      </c>
      <c r="AH5264">
        <v>1.4879379831902699E-2</v>
      </c>
      <c r="AI5264">
        <v>14</v>
      </c>
      <c r="AJ5264" s="73">
        <v>87.7979105398489</v>
      </c>
      <c r="AK5264">
        <v>71</v>
      </c>
      <c r="AL5264">
        <v>1</v>
      </c>
      <c r="AM5264">
        <v>0</v>
      </c>
      <c r="AN5264">
        <v>0</v>
      </c>
      <c r="AO5264">
        <v>0</v>
      </c>
      <c r="AP5264">
        <v>0</v>
      </c>
      <c r="AQ5264">
        <v>71</v>
      </c>
      <c r="AR5264">
        <v>1</v>
      </c>
      <c r="AS5264">
        <v>0</v>
      </c>
      <c r="AT5264">
        <v>0</v>
      </c>
      <c r="AU5264">
        <v>0</v>
      </c>
      <c r="AV5264">
        <v>0</v>
      </c>
      <c r="AW5264">
        <v>71</v>
      </c>
      <c r="AX5264">
        <v>1</v>
      </c>
      <c r="AY5264" s="73">
        <v>76.422611887151007</v>
      </c>
      <c r="AZ5264">
        <v>71</v>
      </c>
      <c r="BA5264">
        <v>1</v>
      </c>
      <c r="BB5264">
        <v>66</v>
      </c>
      <c r="BC5264">
        <v>0.90354226110873503</v>
      </c>
      <c r="BD5264">
        <v>5</v>
      </c>
      <c r="BE5264">
        <v>9.6457738891263994E-2</v>
      </c>
      <c r="BF5264">
        <v>84.638984854226905</v>
      </c>
      <c r="BG5264">
        <v>82.651860809472893</v>
      </c>
      <c r="BH5264">
        <v>76.422611887151007</v>
      </c>
      <c r="BI5264">
        <v>87.7979105398489</v>
      </c>
    </row>
    <row r="5265" spans="1:61" x14ac:dyDescent="0.25">
      <c r="A5265" s="10" t="str">
        <f>VLOOKUP(D5265,'Index-Relations'!E:F,2,FALSE)</f>
        <v>ESG</v>
      </c>
      <c r="B5265" t="s">
        <v>3450</v>
      </c>
      <c r="C5265" s="53" t="s">
        <v>2762</v>
      </c>
      <c r="D5265" s="59" t="s">
        <v>2911</v>
      </c>
      <c r="E5265" s="59" t="s">
        <v>8681</v>
      </c>
      <c r="F5265" t="s">
        <v>1952</v>
      </c>
      <c r="G5265" t="s">
        <v>1951</v>
      </c>
      <c r="H5265" t="s">
        <v>1953</v>
      </c>
      <c r="I5265" s="52">
        <v>45597</v>
      </c>
      <c r="J5265" t="s">
        <v>2457</v>
      </c>
      <c r="K5265">
        <v>71</v>
      </c>
      <c r="L5265" s="73">
        <v>84.846709232871902</v>
      </c>
      <c r="M5265">
        <v>71</v>
      </c>
      <c r="N5265">
        <v>1</v>
      </c>
      <c r="O5265" s="73">
        <v>82.736844741728902</v>
      </c>
      <c r="P5265">
        <v>71</v>
      </c>
      <c r="Q5265">
        <v>1</v>
      </c>
      <c r="R5265">
        <v>67</v>
      </c>
      <c r="S5265">
        <v>0.97211252714423402</v>
      </c>
      <c r="T5265">
        <v>42.826342221550398</v>
      </c>
      <c r="U5265">
        <v>0.78804367080137405</v>
      </c>
      <c r="V5265">
        <v>53</v>
      </c>
      <c r="W5265">
        <v>0.14988466343849299</v>
      </c>
      <c r="X5265">
        <v>12</v>
      </c>
      <c r="Y5265">
        <v>71</v>
      </c>
      <c r="Z5265">
        <v>0.999999999999999</v>
      </c>
      <c r="AA5265">
        <v>139.56295984855001</v>
      </c>
      <c r="AB5265">
        <v>69</v>
      </c>
      <c r="AC5265">
        <v>0.95301079230638597</v>
      </c>
      <c r="AD5265">
        <v>2</v>
      </c>
      <c r="AE5265">
        <v>4.6989207693613803E-2</v>
      </c>
      <c r="AF5265">
        <v>0</v>
      </c>
      <c r="AG5265">
        <v>2.2204E-16</v>
      </c>
      <c r="AH5265">
        <v>1.50705186051814E-2</v>
      </c>
      <c r="AI5265">
        <v>14</v>
      </c>
      <c r="AJ5265" s="73">
        <v>87.889036283606004</v>
      </c>
      <c r="AK5265">
        <v>71</v>
      </c>
      <c r="AL5265">
        <v>1</v>
      </c>
      <c r="AM5265">
        <v>0</v>
      </c>
      <c r="AN5265">
        <v>0</v>
      </c>
      <c r="AO5265">
        <v>0</v>
      </c>
      <c r="AP5265">
        <v>0</v>
      </c>
      <c r="AQ5265">
        <v>71</v>
      </c>
      <c r="AR5265">
        <v>1</v>
      </c>
      <c r="AS5265">
        <v>0</v>
      </c>
      <c r="AT5265">
        <v>0</v>
      </c>
      <c r="AU5265">
        <v>0</v>
      </c>
      <c r="AV5265">
        <v>0</v>
      </c>
      <c r="AW5265">
        <v>71</v>
      </c>
      <c r="AX5265">
        <v>1</v>
      </c>
      <c r="AY5265" s="73">
        <v>76.969425263818906</v>
      </c>
      <c r="AZ5265">
        <v>71</v>
      </c>
      <c r="BA5265">
        <v>1</v>
      </c>
      <c r="BB5265">
        <v>67</v>
      </c>
      <c r="BC5265">
        <v>0.91884350015507998</v>
      </c>
      <c r="BD5265">
        <v>4</v>
      </c>
      <c r="BE5265">
        <v>8.11564998449191E-2</v>
      </c>
      <c r="BF5265">
        <v>84.846709232871902</v>
      </c>
      <c r="BG5265">
        <v>82.736844741728902</v>
      </c>
      <c r="BH5265">
        <v>76.969425263818906</v>
      </c>
      <c r="BI5265">
        <v>87.889036283606004</v>
      </c>
    </row>
    <row r="5266" spans="1:61" x14ac:dyDescent="0.25">
      <c r="A5266" s="10" t="str">
        <f>VLOOKUP(D5266,'Index-Relations'!E:F,2,FALSE)</f>
        <v>ESG</v>
      </c>
      <c r="B5266" t="s">
        <v>3450</v>
      </c>
      <c r="C5266" s="53" t="s">
        <v>2763</v>
      </c>
      <c r="D5266" s="59" t="s">
        <v>2911</v>
      </c>
      <c r="E5266" s="59" t="s">
        <v>8682</v>
      </c>
      <c r="F5266" t="s">
        <v>1952</v>
      </c>
      <c r="G5266" t="s">
        <v>1951</v>
      </c>
      <c r="H5266" t="s">
        <v>1953</v>
      </c>
      <c r="I5266" s="52">
        <v>45566</v>
      </c>
      <c r="J5266" t="s">
        <v>2457</v>
      </c>
      <c r="K5266">
        <v>71</v>
      </c>
      <c r="L5266" s="73">
        <v>84.885745686867907</v>
      </c>
      <c r="M5266">
        <v>71</v>
      </c>
      <c r="N5266">
        <v>1</v>
      </c>
      <c r="O5266" s="73">
        <v>82.765706260895001</v>
      </c>
      <c r="P5266">
        <v>71</v>
      </c>
      <c r="Q5266">
        <v>1</v>
      </c>
      <c r="R5266">
        <v>67</v>
      </c>
      <c r="S5266">
        <v>0.971694242586153</v>
      </c>
      <c r="T5266">
        <v>42.782506777127203</v>
      </c>
      <c r="U5266">
        <v>0.78735141415757404</v>
      </c>
      <c r="V5266">
        <v>53</v>
      </c>
      <c r="W5266">
        <v>0.15067580913817299</v>
      </c>
      <c r="X5266">
        <v>12</v>
      </c>
      <c r="Y5266">
        <v>71</v>
      </c>
      <c r="Z5266">
        <v>1</v>
      </c>
      <c r="AA5266">
        <v>135.53778626336899</v>
      </c>
      <c r="AB5266">
        <v>69</v>
      </c>
      <c r="AC5266">
        <v>0.95302919628324301</v>
      </c>
      <c r="AD5266">
        <v>2</v>
      </c>
      <c r="AE5266">
        <v>4.6970803716756798E-2</v>
      </c>
      <c r="AF5266">
        <v>0</v>
      </c>
      <c r="AG5266">
        <v>1.2489999999999999E-16</v>
      </c>
      <c r="AH5266">
        <v>1.5182695777711801E-2</v>
      </c>
      <c r="AI5266">
        <v>14</v>
      </c>
      <c r="AJ5266" s="73">
        <v>87.892297104401905</v>
      </c>
      <c r="AK5266">
        <v>71</v>
      </c>
      <c r="AL5266">
        <v>1</v>
      </c>
      <c r="AM5266">
        <v>0</v>
      </c>
      <c r="AN5266">
        <v>0</v>
      </c>
      <c r="AO5266">
        <v>0</v>
      </c>
      <c r="AP5266">
        <v>0</v>
      </c>
      <c r="AQ5266">
        <v>71</v>
      </c>
      <c r="AR5266">
        <v>0.999999999999999</v>
      </c>
      <c r="AS5266">
        <v>0</v>
      </c>
      <c r="AT5266">
        <v>0</v>
      </c>
      <c r="AU5266">
        <v>0</v>
      </c>
      <c r="AV5266">
        <v>0</v>
      </c>
      <c r="AW5266">
        <v>71</v>
      </c>
      <c r="AX5266">
        <v>0.999999999999999</v>
      </c>
      <c r="AY5266" s="73">
        <v>77.058388221662</v>
      </c>
      <c r="AZ5266">
        <v>71</v>
      </c>
      <c r="BA5266">
        <v>1</v>
      </c>
      <c r="BB5266">
        <v>67</v>
      </c>
      <c r="BC5266">
        <v>0.91870451913873097</v>
      </c>
      <c r="BD5266">
        <v>4</v>
      </c>
      <c r="BE5266">
        <v>8.1295480861268601E-2</v>
      </c>
      <c r="BF5266">
        <v>84.885745686867907</v>
      </c>
      <c r="BG5266">
        <v>82.765706260895001</v>
      </c>
      <c r="BH5266">
        <v>77.058388221662</v>
      </c>
      <c r="BI5266">
        <v>87.892297104401905</v>
      </c>
    </row>
    <row r="5267" spans="1:61" x14ac:dyDescent="0.25">
      <c r="A5267" s="10" t="str">
        <f>VLOOKUP(D5267,'Index-Relations'!E:F,2,FALSE)</f>
        <v>ESG</v>
      </c>
      <c r="B5267" t="s">
        <v>3450</v>
      </c>
      <c r="C5267" s="53" t="s">
        <v>2764</v>
      </c>
      <c r="D5267" s="59" t="s">
        <v>2911</v>
      </c>
      <c r="E5267" s="59" t="s">
        <v>8683</v>
      </c>
      <c r="F5267" t="s">
        <v>1952</v>
      </c>
      <c r="G5267" t="s">
        <v>1951</v>
      </c>
      <c r="H5267" t="s">
        <v>1953</v>
      </c>
      <c r="I5267" s="52">
        <v>45537</v>
      </c>
      <c r="J5267" t="s">
        <v>2457</v>
      </c>
      <c r="K5267">
        <v>76</v>
      </c>
      <c r="L5267" s="73">
        <v>84.801024156769998</v>
      </c>
      <c r="M5267">
        <v>76</v>
      </c>
      <c r="N5267">
        <v>1</v>
      </c>
      <c r="O5267" s="73">
        <v>82.768775674560999</v>
      </c>
      <c r="P5267">
        <v>76</v>
      </c>
      <c r="Q5267">
        <v>1</v>
      </c>
      <c r="R5267">
        <v>72</v>
      </c>
      <c r="S5267">
        <v>0.970533584002784</v>
      </c>
      <c r="T5267">
        <v>42.650475787972802</v>
      </c>
      <c r="U5267">
        <v>0.79160187258480097</v>
      </c>
      <c r="V5267">
        <v>58</v>
      </c>
      <c r="W5267">
        <v>0.15375936499664</v>
      </c>
      <c r="X5267">
        <v>15</v>
      </c>
      <c r="Y5267">
        <v>76</v>
      </c>
      <c r="Z5267">
        <v>1</v>
      </c>
      <c r="AA5267">
        <v>136.37806785987601</v>
      </c>
      <c r="AB5267">
        <v>75</v>
      </c>
      <c r="AC5267">
        <v>0.994709938309705</v>
      </c>
      <c r="AD5267">
        <v>1</v>
      </c>
      <c r="AE5267">
        <v>5.2900616902937202E-3</v>
      </c>
      <c r="AF5267">
        <v>0</v>
      </c>
      <c r="AG5267">
        <v>6.1322000000000003E-16</v>
      </c>
      <c r="AH5267">
        <v>1.52149417913234E-2</v>
      </c>
      <c r="AI5267">
        <v>15</v>
      </c>
      <c r="AJ5267" s="73">
        <v>87.767948529296007</v>
      </c>
      <c r="AK5267">
        <v>76</v>
      </c>
      <c r="AL5267">
        <v>1</v>
      </c>
      <c r="AM5267">
        <v>0</v>
      </c>
      <c r="AN5267">
        <v>0</v>
      </c>
      <c r="AO5267">
        <v>0</v>
      </c>
      <c r="AP5267">
        <v>0</v>
      </c>
      <c r="AQ5267">
        <v>76</v>
      </c>
      <c r="AR5267">
        <v>1</v>
      </c>
      <c r="AS5267">
        <v>0</v>
      </c>
      <c r="AT5267">
        <v>0</v>
      </c>
      <c r="AU5267">
        <v>0</v>
      </c>
      <c r="AV5267">
        <v>0</v>
      </c>
      <c r="AW5267">
        <v>76</v>
      </c>
      <c r="AX5267">
        <v>1</v>
      </c>
      <c r="AY5267" s="73">
        <v>76.913274347759</v>
      </c>
      <c r="AZ5267">
        <v>76</v>
      </c>
      <c r="BA5267">
        <v>1</v>
      </c>
      <c r="BB5267">
        <v>72</v>
      </c>
      <c r="BC5267">
        <v>0.92420587255333697</v>
      </c>
      <c r="BD5267">
        <v>4</v>
      </c>
      <c r="BE5267">
        <v>7.5794127446662002E-2</v>
      </c>
      <c r="BF5267">
        <v>84.801024156769998</v>
      </c>
      <c r="BG5267">
        <v>82.768775674560999</v>
      </c>
      <c r="BH5267">
        <v>76.913274347759</v>
      </c>
      <c r="BI5267">
        <v>87.767948529296007</v>
      </c>
    </row>
    <row r="5268" spans="1:61" x14ac:dyDescent="0.25">
      <c r="A5268" s="10" t="str">
        <f>VLOOKUP(D5268,'Index-Relations'!E:F,2,FALSE)</f>
        <v>ESG</v>
      </c>
      <c r="B5268" t="s">
        <v>3450</v>
      </c>
      <c r="C5268" s="53" t="s">
        <v>3350</v>
      </c>
      <c r="D5268" s="59" t="s">
        <v>2911</v>
      </c>
      <c r="E5268" s="59" t="s">
        <v>8684</v>
      </c>
      <c r="F5268" t="s">
        <v>1952</v>
      </c>
      <c r="G5268" t="s">
        <v>1951</v>
      </c>
      <c r="H5268" t="s">
        <v>1953</v>
      </c>
      <c r="I5268" s="52">
        <v>45505</v>
      </c>
      <c r="J5268" t="s">
        <v>2457</v>
      </c>
      <c r="K5268">
        <v>76</v>
      </c>
      <c r="L5268" s="73">
        <v>84.725415156260993</v>
      </c>
      <c r="M5268">
        <v>76</v>
      </c>
      <c r="N5268">
        <v>1</v>
      </c>
      <c r="O5268" s="73">
        <v>82.716469907863001</v>
      </c>
      <c r="P5268">
        <v>76</v>
      </c>
      <c r="Q5268">
        <v>1</v>
      </c>
      <c r="R5268">
        <v>72</v>
      </c>
      <c r="S5268">
        <v>0.97133969392130803</v>
      </c>
      <c r="T5268">
        <v>43.409000214872002</v>
      </c>
      <c r="U5268">
        <v>0.80587360175081402</v>
      </c>
      <c r="V5268">
        <v>58</v>
      </c>
      <c r="W5268">
        <v>0.18102862618033999</v>
      </c>
      <c r="X5268">
        <v>15</v>
      </c>
      <c r="Y5268">
        <v>76</v>
      </c>
      <c r="Z5268">
        <v>0.999999999999999</v>
      </c>
      <c r="AA5268">
        <v>140.48058487598101</v>
      </c>
      <c r="AB5268">
        <v>75</v>
      </c>
      <c r="AC5268">
        <v>0.99421124317661203</v>
      </c>
      <c r="AD5268">
        <v>1</v>
      </c>
      <c r="AE5268">
        <v>5.7887568233879003E-3</v>
      </c>
      <c r="AF5268">
        <v>0</v>
      </c>
      <c r="AG5268">
        <v>7.4589999999999995E-17</v>
      </c>
      <c r="AH5268">
        <v>1.40749132737006E-2</v>
      </c>
      <c r="AI5268">
        <v>15</v>
      </c>
      <c r="AJ5268" s="73">
        <v>87.724210135448004</v>
      </c>
      <c r="AK5268">
        <v>76</v>
      </c>
      <c r="AL5268">
        <v>1</v>
      </c>
      <c r="AM5268">
        <v>0</v>
      </c>
      <c r="AN5268">
        <v>0</v>
      </c>
      <c r="AO5268">
        <v>0</v>
      </c>
      <c r="AP5268">
        <v>0</v>
      </c>
      <c r="AQ5268">
        <v>76</v>
      </c>
      <c r="AR5268">
        <v>0.999999999999999</v>
      </c>
      <c r="AS5268">
        <v>0</v>
      </c>
      <c r="AT5268">
        <v>0</v>
      </c>
      <c r="AU5268">
        <v>0</v>
      </c>
      <c r="AV5268">
        <v>0</v>
      </c>
      <c r="AW5268">
        <v>76</v>
      </c>
      <c r="AX5268">
        <v>0.999999999999999</v>
      </c>
      <c r="AY5268" s="73">
        <v>76.726333732727994</v>
      </c>
      <c r="AZ5268">
        <v>76</v>
      </c>
      <c r="BA5268">
        <v>1</v>
      </c>
      <c r="BB5268">
        <v>72</v>
      </c>
      <c r="BC5268">
        <v>0.918619087059238</v>
      </c>
      <c r="BD5268">
        <v>4</v>
      </c>
      <c r="BE5268">
        <v>8.1380912940761399E-2</v>
      </c>
      <c r="BF5268">
        <v>84.725415156260993</v>
      </c>
      <c r="BG5268">
        <v>82.716469907863001</v>
      </c>
      <c r="BH5268">
        <v>76.726333732727994</v>
      </c>
      <c r="BI5268">
        <v>87.724210135448004</v>
      </c>
    </row>
    <row r="5269" spans="1:61" x14ac:dyDescent="0.25">
      <c r="A5269" s="10" t="str">
        <f>VLOOKUP(D5269,'Index-Relations'!E:F,2,FALSE)</f>
        <v>ESG</v>
      </c>
      <c r="B5269" t="s">
        <v>3450</v>
      </c>
      <c r="C5269" s="53" t="s">
        <v>2765</v>
      </c>
      <c r="D5269" s="59" t="s">
        <v>2911</v>
      </c>
      <c r="E5269" s="59" t="s">
        <v>8685</v>
      </c>
      <c r="F5269" t="s">
        <v>1952</v>
      </c>
      <c r="G5269" t="s">
        <v>1951</v>
      </c>
      <c r="H5269" t="s">
        <v>1953</v>
      </c>
      <c r="I5269" s="52">
        <v>45474</v>
      </c>
      <c r="J5269" t="s">
        <v>2457</v>
      </c>
      <c r="K5269">
        <v>76</v>
      </c>
      <c r="L5269" s="73">
        <v>84.702120699378995</v>
      </c>
      <c r="M5269">
        <v>76</v>
      </c>
      <c r="N5269">
        <v>1</v>
      </c>
      <c r="O5269" s="73">
        <v>82.615808621957996</v>
      </c>
      <c r="P5269">
        <v>76</v>
      </c>
      <c r="Q5269">
        <v>1</v>
      </c>
      <c r="R5269">
        <v>72</v>
      </c>
      <c r="S5269">
        <v>0.97181732203390303</v>
      </c>
      <c r="T5269">
        <v>43.443466652396097</v>
      </c>
      <c r="U5269">
        <v>0.80579052884235103</v>
      </c>
      <c r="V5269">
        <v>57</v>
      </c>
      <c r="W5269">
        <v>0.183041458933243</v>
      </c>
      <c r="X5269">
        <v>15</v>
      </c>
      <c r="Y5269">
        <v>76</v>
      </c>
      <c r="Z5269">
        <v>1</v>
      </c>
      <c r="AA5269">
        <v>145.57599989464799</v>
      </c>
      <c r="AB5269">
        <v>75</v>
      </c>
      <c r="AC5269">
        <v>0.99354259089601804</v>
      </c>
      <c r="AD5269">
        <v>1</v>
      </c>
      <c r="AE5269">
        <v>6.4574091039811803E-3</v>
      </c>
      <c r="AF5269">
        <v>0</v>
      </c>
      <c r="AG5269">
        <v>0</v>
      </c>
      <c r="AH5269">
        <v>1.4516612522587E-2</v>
      </c>
      <c r="AI5269">
        <v>15</v>
      </c>
      <c r="AJ5269" s="73">
        <v>87.765368204714903</v>
      </c>
      <c r="AK5269">
        <v>76</v>
      </c>
      <c r="AL5269">
        <v>1</v>
      </c>
      <c r="AM5269">
        <v>0</v>
      </c>
      <c r="AN5269">
        <v>0</v>
      </c>
      <c r="AO5269">
        <v>0</v>
      </c>
      <c r="AP5269">
        <v>0</v>
      </c>
      <c r="AQ5269">
        <v>76</v>
      </c>
      <c r="AR5269">
        <v>1</v>
      </c>
      <c r="AS5269">
        <v>0</v>
      </c>
      <c r="AT5269">
        <v>0</v>
      </c>
      <c r="AU5269">
        <v>0</v>
      </c>
      <c r="AV5269">
        <v>0</v>
      </c>
      <c r="AW5269">
        <v>76</v>
      </c>
      <c r="AX5269">
        <v>1</v>
      </c>
      <c r="AY5269" s="73">
        <v>76.675525712066005</v>
      </c>
      <c r="AZ5269">
        <v>76</v>
      </c>
      <c r="BA5269">
        <v>1</v>
      </c>
      <c r="BB5269">
        <v>72</v>
      </c>
      <c r="BC5269">
        <v>0.92107982539361999</v>
      </c>
      <c r="BD5269">
        <v>4</v>
      </c>
      <c r="BE5269">
        <v>7.89201746063799E-2</v>
      </c>
      <c r="BF5269">
        <v>84.702120699378995</v>
      </c>
      <c r="BG5269">
        <v>82.615808621957996</v>
      </c>
      <c r="BH5269">
        <v>76.675525712066005</v>
      </c>
      <c r="BI5269">
        <v>87.765368204714903</v>
      </c>
    </row>
    <row r="5270" spans="1:61" x14ac:dyDescent="0.25">
      <c r="A5270" s="10" t="str">
        <f>VLOOKUP(D5270,'Index-Relations'!E:F,2,FALSE)</f>
        <v>ESG</v>
      </c>
      <c r="B5270" t="s">
        <v>3450</v>
      </c>
      <c r="C5270" s="53" t="s">
        <v>2766</v>
      </c>
      <c r="D5270" s="59" t="s">
        <v>2911</v>
      </c>
      <c r="E5270" s="59" t="s">
        <v>8686</v>
      </c>
      <c r="F5270" t="s">
        <v>1952</v>
      </c>
      <c r="G5270" t="s">
        <v>1951</v>
      </c>
      <c r="H5270" t="s">
        <v>1953</v>
      </c>
      <c r="I5270" s="52">
        <v>45446</v>
      </c>
      <c r="J5270" t="s">
        <v>2457</v>
      </c>
      <c r="K5270">
        <v>76</v>
      </c>
      <c r="L5270" s="73">
        <v>84.599978533960893</v>
      </c>
      <c r="M5270">
        <v>76</v>
      </c>
      <c r="N5270">
        <v>1</v>
      </c>
      <c r="O5270" s="73">
        <v>82.530320821416893</v>
      </c>
      <c r="P5270">
        <v>76</v>
      </c>
      <c r="Q5270">
        <v>1</v>
      </c>
      <c r="R5270">
        <v>72</v>
      </c>
      <c r="S5270">
        <v>0.97239423039696304</v>
      </c>
      <c r="T5270">
        <v>43.535770797843</v>
      </c>
      <c r="U5270">
        <v>0.80717993534594401</v>
      </c>
      <c r="V5270">
        <v>57</v>
      </c>
      <c r="W5270">
        <v>0.18748730102167599</v>
      </c>
      <c r="X5270">
        <v>15</v>
      </c>
      <c r="Y5270">
        <v>76</v>
      </c>
      <c r="Z5270">
        <v>1</v>
      </c>
      <c r="AA5270">
        <v>138.97665299138799</v>
      </c>
      <c r="AB5270">
        <v>75</v>
      </c>
      <c r="AC5270">
        <v>0.99351410804084905</v>
      </c>
      <c r="AD5270">
        <v>1</v>
      </c>
      <c r="AE5270">
        <v>6.4858919591508002E-3</v>
      </c>
      <c r="AF5270">
        <v>0</v>
      </c>
      <c r="AG5270">
        <v>0</v>
      </c>
      <c r="AH5270">
        <v>1.40442122479326E-2</v>
      </c>
      <c r="AI5270">
        <v>15</v>
      </c>
      <c r="AJ5270" s="73">
        <v>87.665003366942003</v>
      </c>
      <c r="AK5270">
        <v>76</v>
      </c>
      <c r="AL5270">
        <v>1</v>
      </c>
      <c r="AM5270">
        <v>0</v>
      </c>
      <c r="AN5270">
        <v>0</v>
      </c>
      <c r="AO5270">
        <v>0</v>
      </c>
      <c r="AP5270">
        <v>0</v>
      </c>
      <c r="AQ5270">
        <v>76</v>
      </c>
      <c r="AR5270">
        <v>0.999999999999999</v>
      </c>
      <c r="AS5270">
        <v>0</v>
      </c>
      <c r="AT5270">
        <v>0</v>
      </c>
      <c r="AU5270">
        <v>0</v>
      </c>
      <c r="AV5270">
        <v>0</v>
      </c>
      <c r="AW5270">
        <v>76</v>
      </c>
      <c r="AX5270">
        <v>1</v>
      </c>
      <c r="AY5270" s="73">
        <v>76.51507566475</v>
      </c>
      <c r="AZ5270">
        <v>76</v>
      </c>
      <c r="BA5270">
        <v>1</v>
      </c>
      <c r="BB5270">
        <v>72</v>
      </c>
      <c r="BC5270">
        <v>0.91897173760418904</v>
      </c>
      <c r="BD5270">
        <v>4</v>
      </c>
      <c r="BE5270">
        <v>8.1028262395810402E-2</v>
      </c>
      <c r="BF5270">
        <v>84.599978533960893</v>
      </c>
      <c r="BG5270">
        <v>82.530320821416893</v>
      </c>
      <c r="BH5270">
        <v>76.51507566475</v>
      </c>
      <c r="BI5270">
        <v>87.665003366942003</v>
      </c>
    </row>
    <row r="5271" spans="1:61" x14ac:dyDescent="0.25">
      <c r="A5271" s="10" t="str">
        <f>VLOOKUP(D5271,'Index-Relations'!E:F,2,FALSE)</f>
        <v>ESG</v>
      </c>
      <c r="B5271" t="s">
        <v>3450</v>
      </c>
      <c r="C5271" s="53" t="s">
        <v>2767</v>
      </c>
      <c r="D5271" s="59" t="s">
        <v>2911</v>
      </c>
      <c r="E5271" s="59" t="s">
        <v>8687</v>
      </c>
      <c r="F5271" t="s">
        <v>1952</v>
      </c>
      <c r="G5271" t="s">
        <v>1951</v>
      </c>
      <c r="H5271" t="s">
        <v>1953</v>
      </c>
      <c r="I5271" s="52">
        <v>45413</v>
      </c>
      <c r="J5271" t="s">
        <v>2457</v>
      </c>
      <c r="K5271">
        <v>76</v>
      </c>
      <c r="L5271" s="73">
        <v>84.447591928862906</v>
      </c>
      <c r="M5271">
        <v>76</v>
      </c>
      <c r="N5271">
        <v>1</v>
      </c>
      <c r="O5271" s="73">
        <v>82.513084231381896</v>
      </c>
      <c r="P5271">
        <v>76</v>
      </c>
      <c r="Q5271">
        <v>1</v>
      </c>
      <c r="R5271">
        <v>72</v>
      </c>
      <c r="S5271">
        <v>0.97190480195345297</v>
      </c>
      <c r="T5271">
        <v>43.5285792649304</v>
      </c>
      <c r="U5271">
        <v>0.80722290056994195</v>
      </c>
      <c r="V5271">
        <v>57</v>
      </c>
      <c r="W5271">
        <v>0.187633331426072</v>
      </c>
      <c r="X5271">
        <v>15</v>
      </c>
      <c r="Y5271">
        <v>76</v>
      </c>
      <c r="Z5271">
        <v>0.999999999999999</v>
      </c>
      <c r="AA5271">
        <v>136.09471032157401</v>
      </c>
      <c r="AB5271">
        <v>75</v>
      </c>
      <c r="AC5271">
        <v>0.994620943506073</v>
      </c>
      <c r="AD5271">
        <v>1</v>
      </c>
      <c r="AE5271">
        <v>5.3790564939268102E-3</v>
      </c>
      <c r="AF5271">
        <v>0</v>
      </c>
      <c r="AG5271">
        <v>7.7200000000000002E-17</v>
      </c>
      <c r="AH5271">
        <v>1.41580821868577E-2</v>
      </c>
      <c r="AI5271">
        <v>15</v>
      </c>
      <c r="AJ5271" s="73">
        <v>87.565171103995993</v>
      </c>
      <c r="AK5271">
        <v>76</v>
      </c>
      <c r="AL5271">
        <v>1</v>
      </c>
      <c r="AM5271">
        <v>0</v>
      </c>
      <c r="AN5271">
        <v>0</v>
      </c>
      <c r="AO5271">
        <v>0</v>
      </c>
      <c r="AP5271">
        <v>0</v>
      </c>
      <c r="AQ5271">
        <v>76</v>
      </c>
      <c r="AR5271">
        <v>0.999999999999999</v>
      </c>
      <c r="AS5271">
        <v>0</v>
      </c>
      <c r="AT5271">
        <v>0</v>
      </c>
      <c r="AU5271">
        <v>0</v>
      </c>
      <c r="AV5271">
        <v>0</v>
      </c>
      <c r="AW5271">
        <v>76</v>
      </c>
      <c r="AX5271">
        <v>0.999999999999999</v>
      </c>
      <c r="AY5271" s="73">
        <v>76.103984063859897</v>
      </c>
      <c r="AZ5271">
        <v>76</v>
      </c>
      <c r="BA5271">
        <v>1</v>
      </c>
      <c r="BB5271">
        <v>72</v>
      </c>
      <c r="BC5271">
        <v>0.92067907315428998</v>
      </c>
      <c r="BD5271">
        <v>4</v>
      </c>
      <c r="BE5271">
        <v>7.93209268457096E-2</v>
      </c>
      <c r="BF5271">
        <v>84.447591928862906</v>
      </c>
      <c r="BG5271">
        <v>82.513084231381896</v>
      </c>
      <c r="BH5271">
        <v>76.103984063859897</v>
      </c>
      <c r="BI5271">
        <v>87.565171103995993</v>
      </c>
    </row>
    <row r="5272" spans="1:61" x14ac:dyDescent="0.25">
      <c r="A5272" s="10" t="str">
        <f>VLOOKUP(D5272,'Index-Relations'!E:F,2,FALSE)</f>
        <v>ESG</v>
      </c>
      <c r="B5272" t="s">
        <v>3450</v>
      </c>
      <c r="C5272" s="53" t="s">
        <v>2768</v>
      </c>
      <c r="D5272" s="59" t="s">
        <v>2911</v>
      </c>
      <c r="E5272" s="59" t="s">
        <v>8688</v>
      </c>
      <c r="F5272" t="s">
        <v>1952</v>
      </c>
      <c r="G5272" t="s">
        <v>1951</v>
      </c>
      <c r="H5272" t="s">
        <v>1953</v>
      </c>
      <c r="I5272" s="52">
        <v>45383</v>
      </c>
      <c r="J5272" t="s">
        <v>2457</v>
      </c>
      <c r="K5272">
        <v>70</v>
      </c>
      <c r="L5272">
        <v>86.873231586852498</v>
      </c>
      <c r="M5272">
        <v>70</v>
      </c>
      <c r="N5272">
        <v>1</v>
      </c>
      <c r="O5272">
        <v>83.749789320535101</v>
      </c>
      <c r="P5272">
        <v>70</v>
      </c>
      <c r="Q5272">
        <v>1</v>
      </c>
      <c r="R5272">
        <v>67</v>
      </c>
      <c r="S5272">
        <v>0.97333280907548103</v>
      </c>
      <c r="T5272">
        <v>43.180474997325099</v>
      </c>
      <c r="U5272">
        <v>0.80449434056779801</v>
      </c>
      <c r="V5272">
        <v>53</v>
      </c>
      <c r="W5272">
        <v>0.18903547052580499</v>
      </c>
      <c r="X5272">
        <v>14</v>
      </c>
      <c r="Y5272">
        <v>70</v>
      </c>
      <c r="Z5272">
        <v>0.999999999999999</v>
      </c>
      <c r="AA5272">
        <v>135.56159332588501</v>
      </c>
      <c r="AB5272">
        <v>70</v>
      </c>
      <c r="AC5272">
        <v>1</v>
      </c>
      <c r="AD5272">
        <v>0</v>
      </c>
      <c r="AE5272">
        <v>0</v>
      </c>
      <c r="AF5272">
        <v>0</v>
      </c>
      <c r="AG5272">
        <v>0</v>
      </c>
      <c r="AH5272">
        <v>1.4664703290970801E-2</v>
      </c>
      <c r="AI5272">
        <v>15</v>
      </c>
      <c r="AJ5272">
        <v>90.111248181825701</v>
      </c>
      <c r="AK5272">
        <v>70</v>
      </c>
      <c r="AL5272">
        <v>1</v>
      </c>
      <c r="AM5272">
        <v>0</v>
      </c>
      <c r="AN5272">
        <v>0</v>
      </c>
      <c r="AO5272">
        <v>0</v>
      </c>
      <c r="AP5272">
        <v>0</v>
      </c>
      <c r="AQ5272">
        <v>70</v>
      </c>
      <c r="AR5272">
        <v>1</v>
      </c>
      <c r="AS5272">
        <v>0</v>
      </c>
      <c r="AT5272">
        <v>0</v>
      </c>
      <c r="AU5272">
        <v>0</v>
      </c>
      <c r="AV5272">
        <v>0</v>
      </c>
      <c r="AW5272">
        <v>70</v>
      </c>
      <c r="AX5272">
        <v>1</v>
      </c>
      <c r="AY5272">
        <v>80.526969415363894</v>
      </c>
      <c r="AZ5272">
        <v>70</v>
      </c>
      <c r="BA5272">
        <v>1</v>
      </c>
      <c r="BB5272">
        <v>66</v>
      </c>
      <c r="BC5272">
        <v>0.92234715056326</v>
      </c>
      <c r="BD5272">
        <v>4</v>
      </c>
      <c r="BE5272">
        <v>7.7652849436739696E-2</v>
      </c>
      <c r="BF5272">
        <v>84.500272090175898</v>
      </c>
      <c r="BG5272">
        <v>81.882507307175999</v>
      </c>
      <c r="BH5272">
        <v>76.693082799646007</v>
      </c>
      <c r="BI5272">
        <v>87.696140927406006</v>
      </c>
    </row>
    <row r="5273" spans="1:61" x14ac:dyDescent="0.25">
      <c r="A5273" s="10" t="str">
        <f>VLOOKUP(D5273,'Index-Relations'!E:F,2,FALSE)</f>
        <v>ESG</v>
      </c>
      <c r="B5273" t="s">
        <v>3450</v>
      </c>
      <c r="C5273" s="53" t="s">
        <v>2769</v>
      </c>
      <c r="D5273" s="59" t="s">
        <v>2911</v>
      </c>
      <c r="E5273" s="59" t="s">
        <v>8689</v>
      </c>
      <c r="F5273" t="s">
        <v>1952</v>
      </c>
      <c r="G5273" t="s">
        <v>1951</v>
      </c>
      <c r="H5273" t="s">
        <v>1953</v>
      </c>
      <c r="I5273" s="52">
        <v>45352</v>
      </c>
      <c r="J5273" t="s">
        <v>2457</v>
      </c>
      <c r="K5273">
        <v>70</v>
      </c>
      <c r="L5273">
        <v>86.796639556158595</v>
      </c>
      <c r="M5273">
        <v>70</v>
      </c>
      <c r="N5273">
        <v>1</v>
      </c>
      <c r="O5273">
        <v>83.618104559729403</v>
      </c>
      <c r="P5273">
        <v>70</v>
      </c>
      <c r="Q5273">
        <v>1</v>
      </c>
      <c r="R5273">
        <v>67</v>
      </c>
      <c r="S5273">
        <v>0.97361849295993097</v>
      </c>
      <c r="T5273">
        <v>42.729053891556603</v>
      </c>
      <c r="U5273">
        <v>0.74774712985255998</v>
      </c>
      <c r="V5273">
        <v>52</v>
      </c>
      <c r="W5273">
        <v>0.109412330682847</v>
      </c>
      <c r="X5273">
        <v>13</v>
      </c>
      <c r="Y5273">
        <v>70</v>
      </c>
      <c r="Z5273">
        <v>1</v>
      </c>
      <c r="AA5273">
        <v>134.355161489458</v>
      </c>
      <c r="AB5273">
        <v>70</v>
      </c>
      <c r="AC5273">
        <v>1</v>
      </c>
      <c r="AD5273">
        <v>0</v>
      </c>
      <c r="AE5273">
        <v>0</v>
      </c>
      <c r="AF5273">
        <v>0</v>
      </c>
      <c r="AG5273">
        <v>0</v>
      </c>
      <c r="AH5273">
        <v>1.3103427418999899E-3</v>
      </c>
      <c r="AI5273">
        <v>6</v>
      </c>
      <c r="AJ5273">
        <v>90.092400552637301</v>
      </c>
      <c r="AK5273">
        <v>70</v>
      </c>
      <c r="AL5273">
        <v>1</v>
      </c>
      <c r="AM5273">
        <v>0</v>
      </c>
      <c r="AN5273">
        <v>0</v>
      </c>
      <c r="AO5273">
        <v>0</v>
      </c>
      <c r="AP5273">
        <v>0</v>
      </c>
      <c r="AQ5273">
        <v>70</v>
      </c>
      <c r="AR5273">
        <v>0.999999999999999</v>
      </c>
      <c r="AS5273">
        <v>0</v>
      </c>
      <c r="AT5273">
        <v>0</v>
      </c>
      <c r="AU5273">
        <v>0</v>
      </c>
      <c r="AV5273">
        <v>0</v>
      </c>
      <c r="AW5273">
        <v>70</v>
      </c>
      <c r="AX5273">
        <v>0.999999999999999</v>
      </c>
      <c r="AY5273">
        <v>80.412703404838794</v>
      </c>
      <c r="AZ5273">
        <v>70</v>
      </c>
      <c r="BA5273">
        <v>1</v>
      </c>
      <c r="BB5273">
        <v>66</v>
      </c>
      <c r="BC5273">
        <v>0.93176145898705298</v>
      </c>
      <c r="BD5273">
        <v>4</v>
      </c>
      <c r="BE5273">
        <v>6.8238541012946893E-2</v>
      </c>
      <c r="BF5273">
        <v>84.413035321100907</v>
      </c>
      <c r="BG5273">
        <v>81.756505781177907</v>
      </c>
      <c r="BH5273">
        <v>76.512800532420897</v>
      </c>
      <c r="BI5273">
        <v>87.710658527015994</v>
      </c>
    </row>
    <row r="5274" spans="1:61" x14ac:dyDescent="0.25">
      <c r="A5274" s="10" t="str">
        <f>VLOOKUP(D5274,'Index-Relations'!E:F,2,FALSE)</f>
        <v>ESG</v>
      </c>
      <c r="B5274" t="s">
        <v>3450</v>
      </c>
      <c r="C5274" s="53" t="s">
        <v>2770</v>
      </c>
      <c r="D5274" s="59" t="s">
        <v>2911</v>
      </c>
      <c r="E5274" s="59" t="s">
        <v>8690</v>
      </c>
      <c r="F5274" t="s">
        <v>1952</v>
      </c>
      <c r="G5274" t="s">
        <v>1951</v>
      </c>
      <c r="H5274" t="s">
        <v>1953</v>
      </c>
      <c r="I5274" s="52">
        <v>45323</v>
      </c>
      <c r="J5274" t="s">
        <v>2457</v>
      </c>
      <c r="K5274">
        <v>70</v>
      </c>
      <c r="L5274">
        <v>86.750286096897199</v>
      </c>
      <c r="M5274">
        <v>70</v>
      </c>
      <c r="N5274">
        <v>1</v>
      </c>
      <c r="O5274">
        <v>83.446225333540198</v>
      </c>
      <c r="P5274">
        <v>70</v>
      </c>
      <c r="Q5274">
        <v>1</v>
      </c>
      <c r="R5274">
        <v>67</v>
      </c>
      <c r="S5274">
        <v>0.97407762280126997</v>
      </c>
      <c r="T5274">
        <v>42.816015276488798</v>
      </c>
      <c r="U5274">
        <v>0.79181545260293695</v>
      </c>
      <c r="V5274">
        <v>52</v>
      </c>
      <c r="W5274">
        <v>0.114712559810391</v>
      </c>
      <c r="X5274">
        <v>11</v>
      </c>
      <c r="Y5274">
        <v>70</v>
      </c>
      <c r="Z5274">
        <v>1</v>
      </c>
      <c r="AA5274">
        <v>144.95083087397899</v>
      </c>
      <c r="AB5274">
        <v>70</v>
      </c>
      <c r="AC5274">
        <v>0.999999999999999</v>
      </c>
      <c r="AD5274">
        <v>0</v>
      </c>
      <c r="AE5274">
        <v>0</v>
      </c>
      <c r="AF5274">
        <v>0</v>
      </c>
      <c r="AG5274">
        <v>1.1102E-16</v>
      </c>
      <c r="AH5274">
        <v>2.30451709230442E-3</v>
      </c>
      <c r="AI5274">
        <v>8</v>
      </c>
      <c r="AJ5274">
        <v>90.069244897035006</v>
      </c>
      <c r="AK5274">
        <v>70</v>
      </c>
      <c r="AL5274">
        <v>1</v>
      </c>
      <c r="AM5274">
        <v>0</v>
      </c>
      <c r="AN5274">
        <v>0</v>
      </c>
      <c r="AO5274">
        <v>0</v>
      </c>
      <c r="AP5274">
        <v>0</v>
      </c>
      <c r="AQ5274">
        <v>70</v>
      </c>
      <c r="AR5274">
        <v>0.999999999999999</v>
      </c>
      <c r="AS5274">
        <v>0</v>
      </c>
      <c r="AT5274">
        <v>0</v>
      </c>
      <c r="AU5274">
        <v>0</v>
      </c>
      <c r="AV5274">
        <v>0</v>
      </c>
      <c r="AW5274">
        <v>70</v>
      </c>
      <c r="AX5274">
        <v>1</v>
      </c>
      <c r="AY5274">
        <v>80.380645734995994</v>
      </c>
      <c r="AZ5274">
        <v>70</v>
      </c>
      <c r="BA5274">
        <v>1</v>
      </c>
      <c r="BB5274">
        <v>65</v>
      </c>
      <c r="BC5274">
        <v>0.92596912963088895</v>
      </c>
      <c r="BD5274">
        <v>5</v>
      </c>
      <c r="BE5274">
        <v>7.4030870369110699E-2</v>
      </c>
      <c r="BF5274">
        <v>84.391079870275902</v>
      </c>
      <c r="BG5274">
        <v>81.599560691717997</v>
      </c>
      <c r="BH5274">
        <v>76.570165493638896</v>
      </c>
      <c r="BI5274">
        <v>87.686120103209007</v>
      </c>
    </row>
    <row r="5275" spans="1:61" x14ac:dyDescent="0.25">
      <c r="A5275" s="10" t="str">
        <f>VLOOKUP(D5275,'Index-Relations'!E:F,2,FALSE)</f>
        <v>BM</v>
      </c>
      <c r="B5275" t="s">
        <v>3450</v>
      </c>
      <c r="C5275" s="53" t="s">
        <v>2760</v>
      </c>
      <c r="D5275" s="59" t="s">
        <v>2912</v>
      </c>
      <c r="E5275" s="59" t="s">
        <v>8691</v>
      </c>
      <c r="F5275" t="s">
        <v>1957</v>
      </c>
      <c r="G5275" t="s">
        <v>1954</v>
      </c>
      <c r="H5275" t="s">
        <v>1958</v>
      </c>
      <c r="I5275" s="52">
        <v>45658</v>
      </c>
      <c r="J5275" t="s">
        <v>2457</v>
      </c>
      <c r="K5275">
        <v>104</v>
      </c>
      <c r="L5275" s="73">
        <v>71.145779778969995</v>
      </c>
      <c r="M5275">
        <v>103</v>
      </c>
      <c r="N5275">
        <v>0.99200476764530099</v>
      </c>
      <c r="O5275" s="73">
        <v>69.612385907931994</v>
      </c>
      <c r="P5275">
        <v>103</v>
      </c>
      <c r="Q5275">
        <v>0.99200476764530099</v>
      </c>
      <c r="R5275">
        <v>97</v>
      </c>
      <c r="S5275">
        <v>0.91245736135308797</v>
      </c>
      <c r="T5275">
        <v>43.367690997294602</v>
      </c>
      <c r="U5275">
        <v>0.79494580370149204</v>
      </c>
      <c r="V5275">
        <v>77</v>
      </c>
      <c r="W5275">
        <v>0.200533707957607</v>
      </c>
      <c r="X5275">
        <v>18</v>
      </c>
      <c r="Y5275">
        <v>104</v>
      </c>
      <c r="Z5275">
        <v>1</v>
      </c>
      <c r="AA5275">
        <v>151.08980765978899</v>
      </c>
      <c r="AB5275">
        <v>94</v>
      </c>
      <c r="AC5275">
        <v>0.92790670284196897</v>
      </c>
      <c r="AD5275">
        <v>9</v>
      </c>
      <c r="AE5275">
        <v>7.0659598826196393E-2</v>
      </c>
      <c r="AF5275">
        <v>1</v>
      </c>
      <c r="AG5275">
        <v>1.43369833183371E-3</v>
      </c>
      <c r="AH5275">
        <v>1.08440495363264E-2</v>
      </c>
      <c r="AI5275">
        <v>17</v>
      </c>
      <c r="AJ5275" s="73">
        <v>73.097855630946</v>
      </c>
      <c r="AK5275">
        <v>103</v>
      </c>
      <c r="AL5275">
        <v>0.99200476764530099</v>
      </c>
      <c r="AM5275">
        <v>6.84151842145128E-2</v>
      </c>
      <c r="AN5275">
        <v>2</v>
      </c>
      <c r="AO5275">
        <v>6.06729723677122E-2</v>
      </c>
      <c r="AP5275">
        <v>1</v>
      </c>
      <c r="AQ5275">
        <v>104</v>
      </c>
      <c r="AR5275">
        <v>1</v>
      </c>
      <c r="AS5275">
        <v>0</v>
      </c>
      <c r="AT5275">
        <v>0</v>
      </c>
      <c r="AU5275">
        <v>0</v>
      </c>
      <c r="AV5275">
        <v>0</v>
      </c>
      <c r="AW5275">
        <v>104</v>
      </c>
      <c r="AX5275">
        <v>1</v>
      </c>
      <c r="AY5275" s="73">
        <v>65.830100655172998</v>
      </c>
      <c r="AZ5275">
        <v>103</v>
      </c>
      <c r="BA5275">
        <v>0.99200476764530099</v>
      </c>
      <c r="BB5275">
        <v>97</v>
      </c>
      <c r="BC5275">
        <v>0.86263104476042596</v>
      </c>
      <c r="BD5275">
        <v>6</v>
      </c>
      <c r="BE5275">
        <v>7.6695982871861093E-2</v>
      </c>
      <c r="BF5275">
        <v>71.145779778969995</v>
      </c>
      <c r="BG5275">
        <v>69.612385907931994</v>
      </c>
      <c r="BH5275">
        <v>65.830100655172998</v>
      </c>
      <c r="BI5275">
        <v>73.097855630946</v>
      </c>
    </row>
    <row r="5276" spans="1:61" x14ac:dyDescent="0.25">
      <c r="A5276" s="10" t="str">
        <f>VLOOKUP(D5276,'Index-Relations'!E:F,2,FALSE)</f>
        <v>BM</v>
      </c>
      <c r="B5276" t="s">
        <v>3450</v>
      </c>
      <c r="C5276" s="53" t="s">
        <v>2761</v>
      </c>
      <c r="D5276" s="59" t="s">
        <v>2912</v>
      </c>
      <c r="E5276" s="59" t="s">
        <v>8692</v>
      </c>
      <c r="F5276" t="s">
        <v>1957</v>
      </c>
      <c r="G5276" t="s">
        <v>1954</v>
      </c>
      <c r="H5276" t="s">
        <v>1958</v>
      </c>
      <c r="I5276" s="52">
        <v>45628</v>
      </c>
      <c r="J5276" t="s">
        <v>2457</v>
      </c>
      <c r="K5276">
        <v>104</v>
      </c>
      <c r="L5276" s="73">
        <v>70.411187099939895</v>
      </c>
      <c r="M5276">
        <v>103</v>
      </c>
      <c r="N5276">
        <v>0.992692428954289</v>
      </c>
      <c r="O5276" s="73">
        <v>68.965479226577003</v>
      </c>
      <c r="P5276">
        <v>103</v>
      </c>
      <c r="Q5276">
        <v>0.992692428954289</v>
      </c>
      <c r="R5276">
        <v>97</v>
      </c>
      <c r="S5276">
        <v>0.906543025106339</v>
      </c>
      <c r="T5276">
        <v>43.344184243917802</v>
      </c>
      <c r="U5276">
        <v>0.80232619026969298</v>
      </c>
      <c r="V5276">
        <v>77</v>
      </c>
      <c r="W5276">
        <v>0.20672823401318499</v>
      </c>
      <c r="X5276">
        <v>18</v>
      </c>
      <c r="Y5276">
        <v>104</v>
      </c>
      <c r="Z5276">
        <v>0.999999999999999</v>
      </c>
      <c r="AA5276">
        <v>128.605733789553</v>
      </c>
      <c r="AB5276">
        <v>94</v>
      </c>
      <c r="AC5276">
        <v>0.92996950641090403</v>
      </c>
      <c r="AD5276">
        <v>9</v>
      </c>
      <c r="AE5276">
        <v>6.8719536904658998E-2</v>
      </c>
      <c r="AF5276">
        <v>1</v>
      </c>
      <c r="AG5276">
        <v>1.3109566844363701E-3</v>
      </c>
      <c r="AH5276">
        <v>1.0718811308893199E-2</v>
      </c>
      <c r="AI5276">
        <v>17</v>
      </c>
      <c r="AJ5276" s="73">
        <v>72.444598129086899</v>
      </c>
      <c r="AK5276">
        <v>103</v>
      </c>
      <c r="AL5276">
        <v>0.992692428954289</v>
      </c>
      <c r="AM5276">
        <v>7.0068322025659394E-2</v>
      </c>
      <c r="AN5276">
        <v>2</v>
      </c>
      <c r="AO5276">
        <v>6.2463387250774903E-2</v>
      </c>
      <c r="AP5276">
        <v>1</v>
      </c>
      <c r="AQ5276">
        <v>104</v>
      </c>
      <c r="AR5276">
        <v>1</v>
      </c>
      <c r="AS5276">
        <v>0</v>
      </c>
      <c r="AT5276">
        <v>0</v>
      </c>
      <c r="AU5276">
        <v>0</v>
      </c>
      <c r="AV5276">
        <v>0</v>
      </c>
      <c r="AW5276">
        <v>104</v>
      </c>
      <c r="AX5276">
        <v>0.999999999999999</v>
      </c>
      <c r="AY5276" s="73">
        <v>65.088166492358894</v>
      </c>
      <c r="AZ5276">
        <v>103</v>
      </c>
      <c r="BA5276">
        <v>0.992692428954289</v>
      </c>
      <c r="BB5276">
        <v>97</v>
      </c>
      <c r="BC5276">
        <v>0.86325390981229899</v>
      </c>
      <c r="BD5276">
        <v>6</v>
      </c>
      <c r="BE5276">
        <v>7.4282702936925293E-2</v>
      </c>
      <c r="BF5276">
        <v>70.411187099939895</v>
      </c>
      <c r="BG5276">
        <v>68.965479226577003</v>
      </c>
      <c r="BH5276">
        <v>65.088166492358894</v>
      </c>
      <c r="BI5276">
        <v>72.444598129086899</v>
      </c>
    </row>
    <row r="5277" spans="1:61" x14ac:dyDescent="0.25">
      <c r="A5277" s="10" t="str">
        <f>VLOOKUP(D5277,'Index-Relations'!E:F,2,FALSE)</f>
        <v>BM</v>
      </c>
      <c r="B5277" t="s">
        <v>3450</v>
      </c>
      <c r="C5277" s="53" t="s">
        <v>2762</v>
      </c>
      <c r="D5277" s="59" t="s">
        <v>2912</v>
      </c>
      <c r="E5277" s="59" t="s">
        <v>8693</v>
      </c>
      <c r="F5277" t="s">
        <v>1957</v>
      </c>
      <c r="G5277" t="s">
        <v>1954</v>
      </c>
      <c r="H5277" t="s">
        <v>1958</v>
      </c>
      <c r="I5277" s="52">
        <v>45597</v>
      </c>
      <c r="J5277" t="s">
        <v>2457</v>
      </c>
      <c r="K5277">
        <v>104</v>
      </c>
      <c r="L5277" s="73">
        <v>69.953240948623005</v>
      </c>
      <c r="M5277">
        <v>103</v>
      </c>
      <c r="N5277">
        <v>0.99353868041698601</v>
      </c>
      <c r="O5277" s="73">
        <v>68.577543158222994</v>
      </c>
      <c r="P5277">
        <v>103</v>
      </c>
      <c r="Q5277">
        <v>0.99353868041698601</v>
      </c>
      <c r="R5277">
        <v>97</v>
      </c>
      <c r="S5277">
        <v>0.89682008404583502</v>
      </c>
      <c r="T5277">
        <v>43.1221603672358</v>
      </c>
      <c r="U5277">
        <v>0.79690118095223295</v>
      </c>
      <c r="V5277">
        <v>77</v>
      </c>
      <c r="W5277">
        <v>0.20313485004065199</v>
      </c>
      <c r="X5277">
        <v>18</v>
      </c>
      <c r="Y5277">
        <v>104</v>
      </c>
      <c r="Z5277">
        <v>0.999999999999999</v>
      </c>
      <c r="AA5277">
        <v>122.652518169893</v>
      </c>
      <c r="AB5277">
        <v>92</v>
      </c>
      <c r="AC5277">
        <v>0.93703092453077697</v>
      </c>
      <c r="AD5277">
        <v>11</v>
      </c>
      <c r="AE5277">
        <v>6.1719734613650198E-2</v>
      </c>
      <c r="AF5277">
        <v>1</v>
      </c>
      <c r="AG5277">
        <v>1.2493408555726399E-3</v>
      </c>
      <c r="AH5277">
        <v>1.0866592459231E-2</v>
      </c>
      <c r="AI5277">
        <v>17</v>
      </c>
      <c r="AJ5277" s="73">
        <v>71.850770271584906</v>
      </c>
      <c r="AK5277">
        <v>103</v>
      </c>
      <c r="AL5277">
        <v>0.99353868041698601</v>
      </c>
      <c r="AM5277">
        <v>7.1353554821241394E-2</v>
      </c>
      <c r="AN5277">
        <v>2</v>
      </c>
      <c r="AO5277">
        <v>6.4209148150736001E-2</v>
      </c>
      <c r="AP5277">
        <v>1</v>
      </c>
      <c r="AQ5277">
        <v>104</v>
      </c>
      <c r="AR5277">
        <v>1</v>
      </c>
      <c r="AS5277">
        <v>0</v>
      </c>
      <c r="AT5277">
        <v>0</v>
      </c>
      <c r="AU5277">
        <v>0</v>
      </c>
      <c r="AV5277">
        <v>0</v>
      </c>
      <c r="AW5277">
        <v>104</v>
      </c>
      <c r="AX5277">
        <v>0.999999999999999</v>
      </c>
      <c r="AY5277" s="73">
        <v>64.939443703557899</v>
      </c>
      <c r="AZ5277">
        <v>103</v>
      </c>
      <c r="BA5277">
        <v>0.99353868041698601</v>
      </c>
      <c r="BB5277">
        <v>98</v>
      </c>
      <c r="BC5277">
        <v>0.87317743709971296</v>
      </c>
      <c r="BD5277">
        <v>5</v>
      </c>
      <c r="BE5277">
        <v>6.2613414749550497E-2</v>
      </c>
      <c r="BF5277">
        <v>69.953240948623005</v>
      </c>
      <c r="BG5277">
        <v>68.577543158222994</v>
      </c>
      <c r="BH5277">
        <v>64.939443703557899</v>
      </c>
      <c r="BI5277">
        <v>71.850770271584906</v>
      </c>
    </row>
    <row r="5278" spans="1:61" x14ac:dyDescent="0.25">
      <c r="A5278" s="10" t="str">
        <f>VLOOKUP(D5278,'Index-Relations'!E:F,2,FALSE)</f>
        <v>BM</v>
      </c>
      <c r="B5278" t="s">
        <v>3450</v>
      </c>
      <c r="C5278" s="53" t="s">
        <v>2763</v>
      </c>
      <c r="D5278" s="59" t="s">
        <v>2912</v>
      </c>
      <c r="E5278" s="59" t="s">
        <v>8694</v>
      </c>
      <c r="F5278" t="s">
        <v>1957</v>
      </c>
      <c r="G5278" t="s">
        <v>1954</v>
      </c>
      <c r="H5278" t="s">
        <v>1958</v>
      </c>
      <c r="I5278" s="52">
        <v>45566</v>
      </c>
      <c r="J5278" t="s">
        <v>2457</v>
      </c>
      <c r="K5278">
        <v>104</v>
      </c>
      <c r="L5278" s="73">
        <v>70.788997761306902</v>
      </c>
      <c r="M5278">
        <v>103</v>
      </c>
      <c r="N5278">
        <v>0.99456889488803102</v>
      </c>
      <c r="O5278" s="73">
        <v>69.340249036754997</v>
      </c>
      <c r="P5278">
        <v>103</v>
      </c>
      <c r="Q5278">
        <v>0.99456889488803102</v>
      </c>
      <c r="R5278">
        <v>97</v>
      </c>
      <c r="S5278">
        <v>0.90752892702574595</v>
      </c>
      <c r="T5278">
        <v>43.033066711706098</v>
      </c>
      <c r="U5278">
        <v>0.79705106027398198</v>
      </c>
      <c r="V5278">
        <v>77</v>
      </c>
      <c r="W5278">
        <v>0.203858459172479</v>
      </c>
      <c r="X5278">
        <v>18</v>
      </c>
      <c r="Y5278">
        <v>104</v>
      </c>
      <c r="Z5278">
        <v>1</v>
      </c>
      <c r="AA5278">
        <v>120.412680012663</v>
      </c>
      <c r="AB5278">
        <v>91</v>
      </c>
      <c r="AC5278">
        <v>0.92523927978877496</v>
      </c>
      <c r="AD5278">
        <v>12</v>
      </c>
      <c r="AE5278">
        <v>7.34159145753287E-2</v>
      </c>
      <c r="AF5278">
        <v>1</v>
      </c>
      <c r="AG5278">
        <v>1.34480563589552E-3</v>
      </c>
      <c r="AH5278">
        <v>1.0992622620618901E-2</v>
      </c>
      <c r="AI5278">
        <v>17</v>
      </c>
      <c r="AJ5278" s="73">
        <v>72.638882460051903</v>
      </c>
      <c r="AK5278">
        <v>103</v>
      </c>
      <c r="AL5278">
        <v>0.99456889488803102</v>
      </c>
      <c r="AM5278">
        <v>7.25867412293629E-2</v>
      </c>
      <c r="AN5278">
        <v>2</v>
      </c>
      <c r="AO5278">
        <v>6.6258851641647507E-2</v>
      </c>
      <c r="AP5278">
        <v>1</v>
      </c>
      <c r="AQ5278">
        <v>104</v>
      </c>
      <c r="AR5278">
        <v>0.999999999999999</v>
      </c>
      <c r="AS5278">
        <v>0</v>
      </c>
      <c r="AT5278">
        <v>0</v>
      </c>
      <c r="AU5278">
        <v>0</v>
      </c>
      <c r="AV5278">
        <v>0</v>
      </c>
      <c r="AW5278">
        <v>104</v>
      </c>
      <c r="AX5278">
        <v>0.999999999999999</v>
      </c>
      <c r="AY5278" s="73">
        <v>65.758826098468006</v>
      </c>
      <c r="AZ5278">
        <v>103</v>
      </c>
      <c r="BA5278">
        <v>0.99456889488803102</v>
      </c>
      <c r="BB5278">
        <v>98</v>
      </c>
      <c r="BC5278">
        <v>0.87090567336798697</v>
      </c>
      <c r="BD5278">
        <v>5</v>
      </c>
      <c r="BE5278">
        <v>6.2835474990365403E-2</v>
      </c>
      <c r="BF5278">
        <v>70.788997761306902</v>
      </c>
      <c r="BG5278">
        <v>69.340249036754997</v>
      </c>
      <c r="BH5278">
        <v>65.758826098468006</v>
      </c>
      <c r="BI5278">
        <v>72.638882460051903</v>
      </c>
    </row>
    <row r="5279" spans="1:61" x14ac:dyDescent="0.25">
      <c r="A5279" s="10" t="str">
        <f>VLOOKUP(D5279,'Index-Relations'!E:F,2,FALSE)</f>
        <v>BM</v>
      </c>
      <c r="B5279" t="s">
        <v>3450</v>
      </c>
      <c r="C5279" s="53" t="s">
        <v>2764</v>
      </c>
      <c r="D5279" s="59" t="s">
        <v>2912</v>
      </c>
      <c r="E5279" s="59" t="s">
        <v>8695</v>
      </c>
      <c r="F5279" t="s">
        <v>1957</v>
      </c>
      <c r="G5279" t="s">
        <v>1954</v>
      </c>
      <c r="H5279" t="s">
        <v>1958</v>
      </c>
      <c r="I5279" s="52">
        <v>45537</v>
      </c>
      <c r="J5279" t="s">
        <v>2457</v>
      </c>
      <c r="K5279">
        <v>107</v>
      </c>
      <c r="L5279" s="73">
        <v>71.595129506449894</v>
      </c>
      <c r="M5279">
        <v>107</v>
      </c>
      <c r="N5279">
        <v>1</v>
      </c>
      <c r="O5279" s="73">
        <v>70.140510665635901</v>
      </c>
      <c r="P5279">
        <v>107</v>
      </c>
      <c r="Q5279">
        <v>1</v>
      </c>
      <c r="R5279">
        <v>100</v>
      </c>
      <c r="S5279">
        <v>0.91640225640561601</v>
      </c>
      <c r="T5279">
        <v>42.841219256920802</v>
      </c>
      <c r="U5279">
        <v>0.81515387485931301</v>
      </c>
      <c r="V5279">
        <v>81</v>
      </c>
      <c r="W5279">
        <v>0.20780483654547899</v>
      </c>
      <c r="X5279">
        <v>20</v>
      </c>
      <c r="Y5279">
        <v>107</v>
      </c>
      <c r="Z5279">
        <v>0.999999999999999</v>
      </c>
      <c r="AA5279">
        <v>123.95995309422</v>
      </c>
      <c r="AB5279">
        <v>95</v>
      </c>
      <c r="AC5279">
        <v>0.95051202716965999</v>
      </c>
      <c r="AD5279">
        <v>11</v>
      </c>
      <c r="AE5279">
        <v>4.8039104273271203E-2</v>
      </c>
      <c r="AF5279">
        <v>1</v>
      </c>
      <c r="AG5279">
        <v>1.44886855706856E-3</v>
      </c>
      <c r="AH5279">
        <v>1.1204185776953601E-2</v>
      </c>
      <c r="AI5279">
        <v>19</v>
      </c>
      <c r="AJ5279" s="73">
        <v>73.374346308343902</v>
      </c>
      <c r="AK5279">
        <v>107</v>
      </c>
      <c r="AL5279">
        <v>1</v>
      </c>
      <c r="AM5279">
        <v>6.8030413449452001E-2</v>
      </c>
      <c r="AN5279">
        <v>2</v>
      </c>
      <c r="AO5279">
        <v>6.1418580197710702E-2</v>
      </c>
      <c r="AP5279">
        <v>1</v>
      </c>
      <c r="AQ5279">
        <v>107</v>
      </c>
      <c r="AR5279">
        <v>1</v>
      </c>
      <c r="AS5279">
        <v>0</v>
      </c>
      <c r="AT5279">
        <v>0</v>
      </c>
      <c r="AU5279">
        <v>0</v>
      </c>
      <c r="AV5279">
        <v>0</v>
      </c>
      <c r="AW5279">
        <v>107</v>
      </c>
      <c r="AX5279">
        <v>1</v>
      </c>
      <c r="AY5279" s="73">
        <v>66.469588174031003</v>
      </c>
      <c r="AZ5279">
        <v>107</v>
      </c>
      <c r="BA5279">
        <v>1</v>
      </c>
      <c r="BB5279">
        <v>101</v>
      </c>
      <c r="BC5279">
        <v>0.877223335993494</v>
      </c>
      <c r="BD5279">
        <v>5</v>
      </c>
      <c r="BE5279">
        <v>6.1358083808794303E-2</v>
      </c>
      <c r="BF5279">
        <v>71.595129506449894</v>
      </c>
      <c r="BG5279">
        <v>70.140510665635901</v>
      </c>
      <c r="BH5279">
        <v>66.469588174031003</v>
      </c>
      <c r="BI5279">
        <v>73.374346308343902</v>
      </c>
    </row>
    <row r="5280" spans="1:61" x14ac:dyDescent="0.25">
      <c r="A5280" s="10" t="str">
        <f>VLOOKUP(D5280,'Index-Relations'!E:F,2,FALSE)</f>
        <v>BM</v>
      </c>
      <c r="B5280" t="s">
        <v>3450</v>
      </c>
      <c r="C5280" s="53" t="s">
        <v>3350</v>
      </c>
      <c r="D5280" s="59" t="s">
        <v>2912</v>
      </c>
      <c r="E5280" s="59" t="s">
        <v>8696</v>
      </c>
      <c r="F5280" t="s">
        <v>1957</v>
      </c>
      <c r="G5280" t="s">
        <v>1954</v>
      </c>
      <c r="H5280" t="s">
        <v>1958</v>
      </c>
      <c r="I5280" s="52">
        <v>45505</v>
      </c>
      <c r="J5280" t="s">
        <v>2457</v>
      </c>
      <c r="K5280">
        <v>107</v>
      </c>
      <c r="L5280" s="73">
        <v>72.078937736401002</v>
      </c>
      <c r="M5280">
        <v>107</v>
      </c>
      <c r="N5280">
        <v>1</v>
      </c>
      <c r="O5280" s="73">
        <v>70.603542321224893</v>
      </c>
      <c r="P5280">
        <v>107</v>
      </c>
      <c r="Q5280">
        <v>1</v>
      </c>
      <c r="R5280">
        <v>100</v>
      </c>
      <c r="S5280">
        <v>0.92632682275255096</v>
      </c>
      <c r="T5280">
        <v>43.442652581394803</v>
      </c>
      <c r="U5280">
        <v>0.82968832559017502</v>
      </c>
      <c r="V5280">
        <v>81</v>
      </c>
      <c r="W5280">
        <v>0.23257062181819299</v>
      </c>
      <c r="X5280">
        <v>20</v>
      </c>
      <c r="Y5280">
        <v>107</v>
      </c>
      <c r="Z5280">
        <v>0.999999999999999</v>
      </c>
      <c r="AA5280">
        <v>128.62524398518099</v>
      </c>
      <c r="AB5280">
        <v>95</v>
      </c>
      <c r="AC5280">
        <v>0.94805504400276497</v>
      </c>
      <c r="AD5280">
        <v>11</v>
      </c>
      <c r="AE5280">
        <v>5.0249852824175698E-2</v>
      </c>
      <c r="AF5280">
        <v>1</v>
      </c>
      <c r="AG5280">
        <v>1.69510317305837E-3</v>
      </c>
      <c r="AH5280">
        <v>1.04355680741862E-2</v>
      </c>
      <c r="AI5280">
        <v>19</v>
      </c>
      <c r="AJ5280" s="73">
        <v>73.819692671983006</v>
      </c>
      <c r="AK5280">
        <v>107</v>
      </c>
      <c r="AL5280">
        <v>1</v>
      </c>
      <c r="AM5280">
        <v>7.2418659107347794E-2</v>
      </c>
      <c r="AN5280">
        <v>2</v>
      </c>
      <c r="AO5280">
        <v>6.5819279696082603E-2</v>
      </c>
      <c r="AP5280">
        <v>1</v>
      </c>
      <c r="AQ5280">
        <v>107</v>
      </c>
      <c r="AR5280">
        <v>1</v>
      </c>
      <c r="AS5280">
        <v>0</v>
      </c>
      <c r="AT5280">
        <v>0</v>
      </c>
      <c r="AU5280">
        <v>0</v>
      </c>
      <c r="AV5280">
        <v>0</v>
      </c>
      <c r="AW5280">
        <v>107</v>
      </c>
      <c r="AX5280">
        <v>0.999999999999999</v>
      </c>
      <c r="AY5280" s="73">
        <v>66.845367496612994</v>
      </c>
      <c r="AZ5280">
        <v>107</v>
      </c>
      <c r="BA5280">
        <v>1</v>
      </c>
      <c r="BB5280">
        <v>101</v>
      </c>
      <c r="BC5280">
        <v>0.86852036335645</v>
      </c>
      <c r="BD5280">
        <v>5</v>
      </c>
      <c r="BE5280">
        <v>6.5660356947467205E-2</v>
      </c>
      <c r="BF5280">
        <v>72.078937736401002</v>
      </c>
      <c r="BG5280">
        <v>70.603542321224893</v>
      </c>
      <c r="BH5280">
        <v>66.845367496612994</v>
      </c>
      <c r="BI5280">
        <v>73.819692671983006</v>
      </c>
    </row>
    <row r="5281" spans="1:61" x14ac:dyDescent="0.25">
      <c r="A5281" s="10" t="str">
        <f>VLOOKUP(D5281,'Index-Relations'!E:F,2,FALSE)</f>
        <v>BM</v>
      </c>
      <c r="B5281" t="s">
        <v>3450</v>
      </c>
      <c r="C5281" s="53" t="s">
        <v>2765</v>
      </c>
      <c r="D5281" s="59" t="s">
        <v>2912</v>
      </c>
      <c r="E5281" s="59" t="s">
        <v>8697</v>
      </c>
      <c r="F5281" t="s">
        <v>1957</v>
      </c>
      <c r="G5281" t="s">
        <v>1954</v>
      </c>
      <c r="H5281" t="s">
        <v>1958</v>
      </c>
      <c r="I5281" s="52">
        <v>45474</v>
      </c>
      <c r="J5281" t="s">
        <v>2457</v>
      </c>
      <c r="K5281">
        <v>107</v>
      </c>
      <c r="L5281" s="73">
        <v>72.4917159808479</v>
      </c>
      <c r="M5281">
        <v>107</v>
      </c>
      <c r="N5281">
        <v>1</v>
      </c>
      <c r="O5281" s="73">
        <v>70.685144521243004</v>
      </c>
      <c r="P5281">
        <v>107</v>
      </c>
      <c r="Q5281">
        <v>1</v>
      </c>
      <c r="R5281">
        <v>100</v>
      </c>
      <c r="S5281">
        <v>0.92337136627425898</v>
      </c>
      <c r="T5281">
        <v>43.427069943232603</v>
      </c>
      <c r="U5281">
        <v>0.82900149643923704</v>
      </c>
      <c r="V5281">
        <v>80</v>
      </c>
      <c r="W5281">
        <v>0.23257092524918399</v>
      </c>
      <c r="X5281">
        <v>20</v>
      </c>
      <c r="Y5281">
        <v>107</v>
      </c>
      <c r="Z5281">
        <v>1</v>
      </c>
      <c r="AA5281">
        <v>131.69384082943901</v>
      </c>
      <c r="AB5281">
        <v>95</v>
      </c>
      <c r="AC5281">
        <v>0.94851996546692496</v>
      </c>
      <c r="AD5281">
        <v>11</v>
      </c>
      <c r="AE5281">
        <v>4.9903101678502697E-2</v>
      </c>
      <c r="AF5281">
        <v>1</v>
      </c>
      <c r="AG5281">
        <v>1.57693285457202E-3</v>
      </c>
      <c r="AH5281">
        <v>1.07245705654929E-2</v>
      </c>
      <c r="AI5281">
        <v>19</v>
      </c>
      <c r="AJ5281" s="73">
        <v>73.897080864054999</v>
      </c>
      <c r="AK5281">
        <v>107</v>
      </c>
      <c r="AL5281">
        <v>1</v>
      </c>
      <c r="AM5281">
        <v>7.4546602232940101E-2</v>
      </c>
      <c r="AN5281">
        <v>2</v>
      </c>
      <c r="AO5281">
        <v>6.8076369266859504E-2</v>
      </c>
      <c r="AP5281">
        <v>1</v>
      </c>
      <c r="AQ5281">
        <v>107</v>
      </c>
      <c r="AR5281">
        <v>1</v>
      </c>
      <c r="AS5281">
        <v>0</v>
      </c>
      <c r="AT5281">
        <v>0</v>
      </c>
      <c r="AU5281">
        <v>0</v>
      </c>
      <c r="AV5281">
        <v>0</v>
      </c>
      <c r="AW5281">
        <v>107</v>
      </c>
      <c r="AX5281">
        <v>1</v>
      </c>
      <c r="AY5281" s="73">
        <v>67.580362228376003</v>
      </c>
      <c r="AZ5281">
        <v>107</v>
      </c>
      <c r="BA5281">
        <v>1</v>
      </c>
      <c r="BB5281">
        <v>101</v>
      </c>
      <c r="BC5281">
        <v>0.86827402787988295</v>
      </c>
      <c r="BD5281">
        <v>5</v>
      </c>
      <c r="BE5281">
        <v>6.3649602853256507E-2</v>
      </c>
      <c r="BF5281">
        <v>72.4917159808479</v>
      </c>
      <c r="BG5281">
        <v>70.685144521243004</v>
      </c>
      <c r="BH5281">
        <v>67.580362228376003</v>
      </c>
      <c r="BI5281">
        <v>73.897080864054999</v>
      </c>
    </row>
    <row r="5282" spans="1:61" x14ac:dyDescent="0.25">
      <c r="A5282" s="10" t="str">
        <f>VLOOKUP(D5282,'Index-Relations'!E:F,2,FALSE)</f>
        <v>BM</v>
      </c>
      <c r="B5282" t="s">
        <v>3450</v>
      </c>
      <c r="C5282" s="53" t="s">
        <v>2766</v>
      </c>
      <c r="D5282" s="59" t="s">
        <v>2912</v>
      </c>
      <c r="E5282" s="59" t="s">
        <v>8698</v>
      </c>
      <c r="F5282" t="s">
        <v>1957</v>
      </c>
      <c r="G5282" t="s">
        <v>1954</v>
      </c>
      <c r="H5282" t="s">
        <v>1958</v>
      </c>
      <c r="I5282" s="52">
        <v>45446</v>
      </c>
      <c r="J5282" t="s">
        <v>2457</v>
      </c>
      <c r="K5282">
        <v>107</v>
      </c>
      <c r="L5282" s="73">
        <v>72.985481276993994</v>
      </c>
      <c r="M5282">
        <v>107</v>
      </c>
      <c r="N5282">
        <v>1</v>
      </c>
      <c r="O5282" s="73">
        <v>71.1507957403159</v>
      </c>
      <c r="P5282">
        <v>107</v>
      </c>
      <c r="Q5282">
        <v>1</v>
      </c>
      <c r="R5282">
        <v>100</v>
      </c>
      <c r="S5282">
        <v>0.93098308558582799</v>
      </c>
      <c r="T5282">
        <v>43.493065033654403</v>
      </c>
      <c r="U5282">
        <v>0.82950294369356303</v>
      </c>
      <c r="V5282">
        <v>80</v>
      </c>
      <c r="W5282">
        <v>0.23399089440221099</v>
      </c>
      <c r="X5282">
        <v>20</v>
      </c>
      <c r="Y5282">
        <v>107</v>
      </c>
      <c r="Z5282">
        <v>1</v>
      </c>
      <c r="AA5282">
        <v>126.582388700762</v>
      </c>
      <c r="AB5282">
        <v>95</v>
      </c>
      <c r="AC5282">
        <v>0.94758858515325295</v>
      </c>
      <c r="AD5282">
        <v>11</v>
      </c>
      <c r="AE5282">
        <v>5.0896277469369297E-2</v>
      </c>
      <c r="AF5282">
        <v>1</v>
      </c>
      <c r="AG5282">
        <v>1.51513737737737E-3</v>
      </c>
      <c r="AH5282">
        <v>1.04516360051093E-2</v>
      </c>
      <c r="AI5282">
        <v>19</v>
      </c>
      <c r="AJ5282" s="73">
        <v>74.401354699636997</v>
      </c>
      <c r="AK5282">
        <v>107</v>
      </c>
      <c r="AL5282">
        <v>1</v>
      </c>
      <c r="AM5282">
        <v>7.4416100537587002E-2</v>
      </c>
      <c r="AN5282">
        <v>2</v>
      </c>
      <c r="AO5282">
        <v>6.8673337379584504E-2</v>
      </c>
      <c r="AP5282">
        <v>1</v>
      </c>
      <c r="AQ5282">
        <v>107</v>
      </c>
      <c r="AR5282">
        <v>1</v>
      </c>
      <c r="AS5282">
        <v>0</v>
      </c>
      <c r="AT5282">
        <v>0</v>
      </c>
      <c r="AU5282">
        <v>0</v>
      </c>
      <c r="AV5282">
        <v>0</v>
      </c>
      <c r="AW5282">
        <v>107</v>
      </c>
      <c r="AX5282">
        <v>0.999999999999999</v>
      </c>
      <c r="AY5282" s="73">
        <v>67.949068471689003</v>
      </c>
      <c r="AZ5282">
        <v>107</v>
      </c>
      <c r="BA5282">
        <v>1</v>
      </c>
      <c r="BB5282">
        <v>101</v>
      </c>
      <c r="BC5282">
        <v>0.86627547694779705</v>
      </c>
      <c r="BD5282">
        <v>5</v>
      </c>
      <c r="BE5282">
        <v>6.5051185672617695E-2</v>
      </c>
      <c r="BF5282">
        <v>72.985481276993994</v>
      </c>
      <c r="BG5282">
        <v>71.1507957403159</v>
      </c>
      <c r="BH5282">
        <v>67.949068471689003</v>
      </c>
      <c r="BI5282">
        <v>74.401354699636997</v>
      </c>
    </row>
    <row r="5283" spans="1:61" x14ac:dyDescent="0.25">
      <c r="A5283" s="10" t="str">
        <f>VLOOKUP(D5283,'Index-Relations'!E:F,2,FALSE)</f>
        <v>BM</v>
      </c>
      <c r="B5283" t="s">
        <v>3450</v>
      </c>
      <c r="C5283" s="53" t="s">
        <v>2767</v>
      </c>
      <c r="D5283" s="59" t="s">
        <v>2912</v>
      </c>
      <c r="E5283" s="59" t="s">
        <v>8699</v>
      </c>
      <c r="F5283" t="s">
        <v>1957</v>
      </c>
      <c r="G5283" t="s">
        <v>1954</v>
      </c>
      <c r="H5283" t="s">
        <v>1958</v>
      </c>
      <c r="I5283" s="52">
        <v>45413</v>
      </c>
      <c r="J5283" t="s">
        <v>2457</v>
      </c>
      <c r="K5283">
        <v>107</v>
      </c>
      <c r="L5283" s="73">
        <v>73.069377473658903</v>
      </c>
      <c r="M5283">
        <v>107</v>
      </c>
      <c r="N5283">
        <v>1</v>
      </c>
      <c r="O5283" s="73">
        <v>71.389495974778995</v>
      </c>
      <c r="P5283">
        <v>107</v>
      </c>
      <c r="Q5283">
        <v>1</v>
      </c>
      <c r="R5283">
        <v>100</v>
      </c>
      <c r="S5283">
        <v>0.93534373038750895</v>
      </c>
      <c r="T5283">
        <v>43.469391954588701</v>
      </c>
      <c r="U5283">
        <v>0.830719730008593</v>
      </c>
      <c r="V5283">
        <v>80</v>
      </c>
      <c r="W5283">
        <v>0.23324811620150099</v>
      </c>
      <c r="X5283">
        <v>20</v>
      </c>
      <c r="Y5283">
        <v>107</v>
      </c>
      <c r="Z5283">
        <v>0.999999999999999</v>
      </c>
      <c r="AA5283">
        <v>124.736442531332</v>
      </c>
      <c r="AB5283">
        <v>95</v>
      </c>
      <c r="AC5283">
        <v>0.94636682488196999</v>
      </c>
      <c r="AD5283">
        <v>11</v>
      </c>
      <c r="AE5283">
        <v>5.1859430783319498E-2</v>
      </c>
      <c r="AF5283">
        <v>1</v>
      </c>
      <c r="AG5283">
        <v>1.77374433471051E-3</v>
      </c>
      <c r="AH5283">
        <v>1.0579638729957701E-2</v>
      </c>
      <c r="AI5283">
        <v>19</v>
      </c>
      <c r="AJ5283" s="73">
        <v>74.539389875197003</v>
      </c>
      <c r="AK5283">
        <v>107</v>
      </c>
      <c r="AL5283">
        <v>1</v>
      </c>
      <c r="AM5283">
        <v>7.2035024109725204E-2</v>
      </c>
      <c r="AN5283">
        <v>2</v>
      </c>
      <c r="AO5283">
        <v>6.7456743009686806E-2</v>
      </c>
      <c r="AP5283">
        <v>1</v>
      </c>
      <c r="AQ5283">
        <v>107</v>
      </c>
      <c r="AR5283">
        <v>1</v>
      </c>
      <c r="AS5283">
        <v>0</v>
      </c>
      <c r="AT5283">
        <v>0</v>
      </c>
      <c r="AU5283">
        <v>0</v>
      </c>
      <c r="AV5283">
        <v>0</v>
      </c>
      <c r="AW5283">
        <v>107</v>
      </c>
      <c r="AX5283">
        <v>1</v>
      </c>
      <c r="AY5283" s="73">
        <v>67.783905681634906</v>
      </c>
      <c r="AZ5283">
        <v>107</v>
      </c>
      <c r="BA5283">
        <v>1</v>
      </c>
      <c r="BB5283">
        <v>101</v>
      </c>
      <c r="BC5283">
        <v>0.86945716407141405</v>
      </c>
      <c r="BD5283">
        <v>5</v>
      </c>
      <c r="BE5283">
        <v>6.3086092918898606E-2</v>
      </c>
      <c r="BF5283">
        <v>73.069377473658903</v>
      </c>
      <c r="BG5283">
        <v>71.389495974778995</v>
      </c>
      <c r="BH5283">
        <v>67.783905681634906</v>
      </c>
      <c r="BI5283">
        <v>74.539389875197003</v>
      </c>
    </row>
    <row r="5284" spans="1:61" x14ac:dyDescent="0.25">
      <c r="A5284" s="10" t="str">
        <f>VLOOKUP(D5284,'Index-Relations'!E:F,2,FALSE)</f>
        <v>BM</v>
      </c>
      <c r="B5284" t="s">
        <v>3450</v>
      </c>
      <c r="C5284" s="53" t="s">
        <v>2768</v>
      </c>
      <c r="D5284" s="59" t="s">
        <v>2912</v>
      </c>
      <c r="E5284" s="59" t="s">
        <v>8700</v>
      </c>
      <c r="F5284" t="s">
        <v>1957</v>
      </c>
      <c r="G5284" t="s">
        <v>1954</v>
      </c>
      <c r="H5284" t="s">
        <v>1958</v>
      </c>
      <c r="I5284" s="52">
        <v>45383</v>
      </c>
      <c r="J5284" t="s">
        <v>2457</v>
      </c>
      <c r="K5284">
        <v>107</v>
      </c>
      <c r="L5284">
        <v>76.718941319534395</v>
      </c>
      <c r="M5284">
        <v>107</v>
      </c>
      <c r="N5284">
        <v>1</v>
      </c>
      <c r="O5284">
        <v>73.752630211896403</v>
      </c>
      <c r="P5284">
        <v>107</v>
      </c>
      <c r="Q5284">
        <v>1</v>
      </c>
      <c r="R5284">
        <v>100</v>
      </c>
      <c r="S5284">
        <v>0.93228931987471897</v>
      </c>
      <c r="T5284">
        <v>43.341151399024902</v>
      </c>
      <c r="U5284">
        <v>0.83056331554462604</v>
      </c>
      <c r="V5284">
        <v>80</v>
      </c>
      <c r="W5284">
        <v>0.227656868363007</v>
      </c>
      <c r="X5284">
        <v>20</v>
      </c>
      <c r="Y5284">
        <v>107</v>
      </c>
      <c r="Z5284">
        <v>1</v>
      </c>
      <c r="AA5284">
        <v>120.06686956007201</v>
      </c>
      <c r="AB5284">
        <v>95</v>
      </c>
      <c r="AC5284">
        <v>0.94543505500632596</v>
      </c>
      <c r="AD5284">
        <v>11</v>
      </c>
      <c r="AE5284">
        <v>5.29411598922628E-2</v>
      </c>
      <c r="AF5284">
        <v>1</v>
      </c>
      <c r="AG5284">
        <v>1.6237851014103901E-3</v>
      </c>
      <c r="AH5284">
        <v>1.0563963839506399E-2</v>
      </c>
      <c r="AI5284">
        <v>19</v>
      </c>
      <c r="AJ5284">
        <v>79.711915304568294</v>
      </c>
      <c r="AK5284">
        <v>107</v>
      </c>
      <c r="AL5284">
        <v>1</v>
      </c>
      <c r="AM5284">
        <v>6.8226469590832201E-2</v>
      </c>
      <c r="AN5284">
        <v>2</v>
      </c>
      <c r="AO5284">
        <v>6.4076238973626895E-2</v>
      </c>
      <c r="AP5284">
        <v>1</v>
      </c>
      <c r="AQ5284">
        <v>107</v>
      </c>
      <c r="AR5284">
        <v>1</v>
      </c>
      <c r="AS5284">
        <v>0</v>
      </c>
      <c r="AT5284">
        <v>0</v>
      </c>
      <c r="AU5284">
        <v>0</v>
      </c>
      <c r="AV5284">
        <v>0</v>
      </c>
      <c r="AW5284">
        <v>107</v>
      </c>
      <c r="AX5284">
        <v>0.999999999999999</v>
      </c>
      <c r="AY5284">
        <v>71.765410104571501</v>
      </c>
      <c r="AZ5284">
        <v>107</v>
      </c>
      <c r="BA5284">
        <v>1</v>
      </c>
      <c r="BB5284">
        <v>101</v>
      </c>
      <c r="BC5284">
        <v>0.87665452769442198</v>
      </c>
      <c r="BD5284">
        <v>5</v>
      </c>
      <c r="BE5284">
        <v>5.9269233331950603E-2</v>
      </c>
      <c r="BF5284">
        <v>72.971460933587906</v>
      </c>
      <c r="BG5284">
        <v>71.086540935448994</v>
      </c>
      <c r="BH5284">
        <v>67.985548973914007</v>
      </c>
      <c r="BI5284">
        <v>74.394982348354006</v>
      </c>
    </row>
    <row r="5285" spans="1:61" x14ac:dyDescent="0.25">
      <c r="A5285" s="10" t="str">
        <f>VLOOKUP(D5285,'Index-Relations'!E:F,2,FALSE)</f>
        <v>BM</v>
      </c>
      <c r="B5285" t="s">
        <v>3450</v>
      </c>
      <c r="C5285" s="53" t="s">
        <v>2769</v>
      </c>
      <c r="D5285" s="59" t="s">
        <v>2912</v>
      </c>
      <c r="E5285" s="59" t="s">
        <v>8701</v>
      </c>
      <c r="F5285" t="s">
        <v>1957</v>
      </c>
      <c r="G5285" t="s">
        <v>1954</v>
      </c>
      <c r="H5285" t="s">
        <v>1958</v>
      </c>
      <c r="I5285" s="52">
        <v>45352</v>
      </c>
      <c r="J5285" t="s">
        <v>2457</v>
      </c>
      <c r="K5285">
        <v>107</v>
      </c>
      <c r="L5285">
        <v>76.762807976196896</v>
      </c>
      <c r="M5285">
        <v>107</v>
      </c>
      <c r="N5285">
        <v>1</v>
      </c>
      <c r="O5285">
        <v>73.780837615589803</v>
      </c>
      <c r="P5285">
        <v>107</v>
      </c>
      <c r="Q5285">
        <v>1</v>
      </c>
      <c r="R5285">
        <v>100</v>
      </c>
      <c r="S5285">
        <v>0.93548392905269895</v>
      </c>
      <c r="T5285">
        <v>42.977095007292498</v>
      </c>
      <c r="U5285">
        <v>0.79361446924144297</v>
      </c>
      <c r="V5285">
        <v>79</v>
      </c>
      <c r="W5285">
        <v>0.171526113842696</v>
      </c>
      <c r="X5285">
        <v>18</v>
      </c>
      <c r="Y5285">
        <v>107</v>
      </c>
      <c r="Z5285">
        <v>1</v>
      </c>
      <c r="AA5285">
        <v>119.950541965312</v>
      </c>
      <c r="AB5285">
        <v>95</v>
      </c>
      <c r="AC5285">
        <v>0.94713893405312999</v>
      </c>
      <c r="AD5285">
        <v>11</v>
      </c>
      <c r="AE5285">
        <v>5.1343369601392401E-2</v>
      </c>
      <c r="AF5285">
        <v>1</v>
      </c>
      <c r="AG5285">
        <v>1.5176963454770799E-3</v>
      </c>
      <c r="AH5285">
        <v>8.6641221855862096E-4</v>
      </c>
      <c r="AI5285">
        <v>7</v>
      </c>
      <c r="AJ5285">
        <v>79.5119150414655</v>
      </c>
      <c r="AK5285">
        <v>107</v>
      </c>
      <c r="AL5285">
        <v>1</v>
      </c>
      <c r="AM5285">
        <v>7.6092478273367195E-2</v>
      </c>
      <c r="AN5285">
        <v>2</v>
      </c>
      <c r="AO5285">
        <v>7.1577257858205096E-2</v>
      </c>
      <c r="AP5285">
        <v>1</v>
      </c>
      <c r="AQ5285">
        <v>107</v>
      </c>
      <c r="AR5285">
        <v>0.999999999999999</v>
      </c>
      <c r="AS5285">
        <v>0</v>
      </c>
      <c r="AT5285">
        <v>0</v>
      </c>
      <c r="AU5285">
        <v>0</v>
      </c>
      <c r="AV5285">
        <v>0</v>
      </c>
      <c r="AW5285">
        <v>107</v>
      </c>
      <c r="AX5285">
        <v>0.999999999999999</v>
      </c>
      <c r="AY5285">
        <v>72.105892372078699</v>
      </c>
      <c r="AZ5285">
        <v>107</v>
      </c>
      <c r="BA5285">
        <v>1</v>
      </c>
      <c r="BB5285">
        <v>101</v>
      </c>
      <c r="BC5285">
        <v>0.87566901869962299</v>
      </c>
      <c r="BD5285">
        <v>5</v>
      </c>
      <c r="BE5285">
        <v>5.2753723442170997E-2</v>
      </c>
      <c r="BF5285">
        <v>73.062942239988999</v>
      </c>
      <c r="BG5285">
        <v>71.166240619600003</v>
      </c>
      <c r="BH5285">
        <v>68.274892025316007</v>
      </c>
      <c r="BI5285">
        <v>74.217054040044999</v>
      </c>
    </row>
    <row r="5286" spans="1:61" x14ac:dyDescent="0.25">
      <c r="A5286" s="10" t="str">
        <f>VLOOKUP(D5286,'Index-Relations'!E:F,2,FALSE)</f>
        <v>BM</v>
      </c>
      <c r="B5286" t="s">
        <v>3450</v>
      </c>
      <c r="C5286" s="53" t="s">
        <v>2770</v>
      </c>
      <c r="D5286" s="59" t="s">
        <v>2912</v>
      </c>
      <c r="E5286" s="59" t="s">
        <v>8702</v>
      </c>
      <c r="F5286" t="s">
        <v>1957</v>
      </c>
      <c r="G5286" t="s">
        <v>1954</v>
      </c>
      <c r="H5286" t="s">
        <v>1958</v>
      </c>
      <c r="I5286" s="52">
        <v>45323</v>
      </c>
      <c r="J5286" t="s">
        <v>2457</v>
      </c>
      <c r="K5286">
        <v>107</v>
      </c>
      <c r="L5286">
        <v>77.1611332835692</v>
      </c>
      <c r="M5286">
        <v>107</v>
      </c>
      <c r="N5286">
        <v>1</v>
      </c>
      <c r="O5286">
        <v>74.009994708556803</v>
      </c>
      <c r="P5286">
        <v>107</v>
      </c>
      <c r="Q5286">
        <v>1</v>
      </c>
      <c r="R5286">
        <v>100</v>
      </c>
      <c r="S5286">
        <v>0.94405467261248899</v>
      </c>
      <c r="T5286">
        <v>43.043192476987798</v>
      </c>
      <c r="U5286">
        <v>0.82327009623908898</v>
      </c>
      <c r="V5286">
        <v>79</v>
      </c>
      <c r="W5286">
        <v>0.18004842056043099</v>
      </c>
      <c r="X5286">
        <v>16</v>
      </c>
      <c r="Y5286">
        <v>107</v>
      </c>
      <c r="Z5286">
        <v>0.999999999999999</v>
      </c>
      <c r="AA5286">
        <v>128.81159603181001</v>
      </c>
      <c r="AB5286">
        <v>95</v>
      </c>
      <c r="AC5286">
        <v>0.94683418852189705</v>
      </c>
      <c r="AD5286">
        <v>11</v>
      </c>
      <c r="AE5286">
        <v>5.1592865524312102E-2</v>
      </c>
      <c r="AF5286">
        <v>1</v>
      </c>
      <c r="AG5286">
        <v>1.5729459537902799E-3</v>
      </c>
      <c r="AH5286">
        <v>1.49790662481155E-3</v>
      </c>
      <c r="AI5286">
        <v>9</v>
      </c>
      <c r="AJ5286">
        <v>79.937178792154796</v>
      </c>
      <c r="AK5286">
        <v>107</v>
      </c>
      <c r="AL5286">
        <v>1</v>
      </c>
      <c r="AM5286">
        <v>7.7851369017143707E-2</v>
      </c>
      <c r="AN5286">
        <v>2</v>
      </c>
      <c r="AO5286">
        <v>7.3212232873871602E-2</v>
      </c>
      <c r="AP5286">
        <v>1</v>
      </c>
      <c r="AQ5286">
        <v>107</v>
      </c>
      <c r="AR5286">
        <v>0.999999999999999</v>
      </c>
      <c r="AS5286">
        <v>0</v>
      </c>
      <c r="AT5286">
        <v>0</v>
      </c>
      <c r="AU5286">
        <v>0</v>
      </c>
      <c r="AV5286">
        <v>0</v>
      </c>
      <c r="AW5286">
        <v>107</v>
      </c>
      <c r="AX5286">
        <v>0.999999999999999</v>
      </c>
      <c r="AY5286">
        <v>72.531536824976101</v>
      </c>
      <c r="AZ5286">
        <v>107</v>
      </c>
      <c r="BA5286">
        <v>1</v>
      </c>
      <c r="BB5286">
        <v>100</v>
      </c>
      <c r="BC5286">
        <v>0.86923870816437598</v>
      </c>
      <c r="BD5286">
        <v>6</v>
      </c>
      <c r="BE5286">
        <v>5.7549058961751602E-2</v>
      </c>
      <c r="BF5286">
        <v>73.499524566184903</v>
      </c>
      <c r="BG5286">
        <v>71.470833931366997</v>
      </c>
      <c r="BH5286">
        <v>68.728760138771904</v>
      </c>
      <c r="BI5286">
        <v>74.685974371732001</v>
      </c>
    </row>
    <row r="5287" spans="1:61" x14ac:dyDescent="0.25">
      <c r="A5287" s="10" t="str">
        <f>VLOOKUP(D5287,'Index-Relations'!E:F,2,FALSE)</f>
        <v>ESG</v>
      </c>
      <c r="B5287" t="s">
        <v>3450</v>
      </c>
      <c r="C5287" s="53" t="s">
        <v>2760</v>
      </c>
      <c r="D5287" s="59" t="s">
        <v>2913</v>
      </c>
      <c r="E5287" s="59" t="s">
        <v>8703</v>
      </c>
      <c r="F5287" t="s">
        <v>1960</v>
      </c>
      <c r="G5287" t="s">
        <v>1959</v>
      </c>
      <c r="H5287" t="s">
        <v>1961</v>
      </c>
      <c r="I5287" s="52">
        <v>45659</v>
      </c>
      <c r="J5287" t="s">
        <v>2457</v>
      </c>
      <c r="K5287">
        <v>90</v>
      </c>
      <c r="L5287" s="73">
        <v>72.6261727166669</v>
      </c>
      <c r="M5287">
        <v>90</v>
      </c>
      <c r="N5287">
        <v>1</v>
      </c>
      <c r="O5287" s="73">
        <v>71.533808682125994</v>
      </c>
      <c r="P5287">
        <v>90</v>
      </c>
      <c r="Q5287">
        <v>1</v>
      </c>
      <c r="R5287">
        <v>83</v>
      </c>
      <c r="S5287">
        <v>0.90497458619950699</v>
      </c>
      <c r="T5287">
        <v>42.019519128801697</v>
      </c>
      <c r="U5287">
        <v>0.81643236201710101</v>
      </c>
      <c r="V5287">
        <v>66</v>
      </c>
      <c r="W5287">
        <v>0.21998356074084999</v>
      </c>
      <c r="X5287">
        <v>16</v>
      </c>
      <c r="Y5287">
        <v>90</v>
      </c>
      <c r="Z5287">
        <v>0.999999999999999</v>
      </c>
      <c r="AA5287">
        <v>119.870302011775</v>
      </c>
      <c r="AB5287">
        <v>83</v>
      </c>
      <c r="AC5287">
        <v>0.92384080092194198</v>
      </c>
      <c r="AD5287">
        <v>6</v>
      </c>
      <c r="AE5287">
        <v>7.5055220989511701E-2</v>
      </c>
      <c r="AF5287">
        <v>1</v>
      </c>
      <c r="AG5287">
        <v>1.10397808854598E-3</v>
      </c>
      <c r="AH5287">
        <v>9.7019558187504996E-3</v>
      </c>
      <c r="AI5287">
        <v>17</v>
      </c>
      <c r="AJ5287" s="73">
        <v>73.719394705651894</v>
      </c>
      <c r="AK5287">
        <v>90</v>
      </c>
      <c r="AL5287">
        <v>1</v>
      </c>
      <c r="AM5287">
        <v>8.2069053991008403E-2</v>
      </c>
      <c r="AN5287">
        <v>2</v>
      </c>
      <c r="AO5287">
        <v>7.9385707589885904E-2</v>
      </c>
      <c r="AP5287">
        <v>1</v>
      </c>
      <c r="AQ5287">
        <v>90</v>
      </c>
      <c r="AR5287">
        <v>1</v>
      </c>
      <c r="AS5287">
        <v>0</v>
      </c>
      <c r="AT5287">
        <v>0</v>
      </c>
      <c r="AU5287">
        <v>0</v>
      </c>
      <c r="AV5287">
        <v>0</v>
      </c>
      <c r="AW5287">
        <v>90</v>
      </c>
      <c r="AX5287">
        <v>1</v>
      </c>
      <c r="AY5287" s="73">
        <v>67.642428983292007</v>
      </c>
      <c r="AZ5287">
        <v>90</v>
      </c>
      <c r="BA5287">
        <v>1</v>
      </c>
      <c r="BB5287">
        <v>83</v>
      </c>
      <c r="BC5287">
        <v>0.855431927639967</v>
      </c>
      <c r="BD5287">
        <v>6</v>
      </c>
      <c r="BE5287">
        <v>6.5182364770145995E-2</v>
      </c>
      <c r="BF5287">
        <v>72.6261727166669</v>
      </c>
      <c r="BG5287">
        <v>71.533808682125994</v>
      </c>
      <c r="BH5287">
        <v>67.642428983292007</v>
      </c>
      <c r="BI5287">
        <v>73.719394705651894</v>
      </c>
    </row>
    <row r="5288" spans="1:61" x14ac:dyDescent="0.25">
      <c r="A5288" s="10" t="str">
        <f>VLOOKUP(D5288,'Index-Relations'!E:F,2,FALSE)</f>
        <v>ESG</v>
      </c>
      <c r="B5288" t="s">
        <v>3450</v>
      </c>
      <c r="C5288" s="53" t="s">
        <v>2761</v>
      </c>
      <c r="D5288" s="59" t="s">
        <v>2913</v>
      </c>
      <c r="E5288" s="59" t="s">
        <v>8704</v>
      </c>
      <c r="F5288" t="s">
        <v>1960</v>
      </c>
      <c r="G5288" t="s">
        <v>1959</v>
      </c>
      <c r="H5288" t="s">
        <v>1961</v>
      </c>
      <c r="I5288" s="52">
        <v>45628</v>
      </c>
      <c r="J5288" t="s">
        <v>2457</v>
      </c>
      <c r="K5288">
        <v>90</v>
      </c>
      <c r="L5288" s="73">
        <v>71.823817320787995</v>
      </c>
      <c r="M5288">
        <v>90</v>
      </c>
      <c r="N5288">
        <v>1</v>
      </c>
      <c r="O5288" s="73">
        <v>70.845286846055004</v>
      </c>
      <c r="P5288">
        <v>90</v>
      </c>
      <c r="Q5288">
        <v>1</v>
      </c>
      <c r="R5288">
        <v>83</v>
      </c>
      <c r="S5288">
        <v>0.89677170682892005</v>
      </c>
      <c r="T5288">
        <v>41.9711648411689</v>
      </c>
      <c r="U5288">
        <v>0.82395651285306004</v>
      </c>
      <c r="V5288">
        <v>66</v>
      </c>
      <c r="W5288">
        <v>0.226228746378765</v>
      </c>
      <c r="X5288">
        <v>16</v>
      </c>
      <c r="Y5288">
        <v>90</v>
      </c>
      <c r="Z5288">
        <v>1</v>
      </c>
      <c r="AA5288">
        <v>102.253172050849</v>
      </c>
      <c r="AB5288">
        <v>83</v>
      </c>
      <c r="AC5288">
        <v>0.92639114806964395</v>
      </c>
      <c r="AD5288">
        <v>6</v>
      </c>
      <c r="AE5288">
        <v>7.2603300918689107E-2</v>
      </c>
      <c r="AF5288">
        <v>1</v>
      </c>
      <c r="AG5288">
        <v>1.00555101166603E-3</v>
      </c>
      <c r="AH5288">
        <v>9.7111041966299397E-3</v>
      </c>
      <c r="AI5288">
        <v>17</v>
      </c>
      <c r="AJ5288" s="73">
        <v>72.922832439572005</v>
      </c>
      <c r="AK5288">
        <v>90</v>
      </c>
      <c r="AL5288">
        <v>1</v>
      </c>
      <c r="AM5288">
        <v>8.40370338529213E-2</v>
      </c>
      <c r="AN5288">
        <v>2</v>
      </c>
      <c r="AO5288">
        <v>8.1411483964145603E-2</v>
      </c>
      <c r="AP5288">
        <v>1</v>
      </c>
      <c r="AQ5288">
        <v>90</v>
      </c>
      <c r="AR5288">
        <v>1</v>
      </c>
      <c r="AS5288">
        <v>0</v>
      </c>
      <c r="AT5288">
        <v>0</v>
      </c>
      <c r="AU5288">
        <v>0</v>
      </c>
      <c r="AV5288">
        <v>0</v>
      </c>
      <c r="AW5288">
        <v>90</v>
      </c>
      <c r="AX5288">
        <v>1</v>
      </c>
      <c r="AY5288" s="73">
        <v>66.893957122443993</v>
      </c>
      <c r="AZ5288">
        <v>90</v>
      </c>
      <c r="BA5288">
        <v>1</v>
      </c>
      <c r="BB5288">
        <v>83</v>
      </c>
      <c r="BC5288">
        <v>0.85560456134568996</v>
      </c>
      <c r="BD5288">
        <v>6</v>
      </c>
      <c r="BE5288">
        <v>6.2983954690163504E-2</v>
      </c>
      <c r="BF5288">
        <v>71.823817320787995</v>
      </c>
      <c r="BG5288">
        <v>70.845286846055004</v>
      </c>
      <c r="BH5288">
        <v>66.893957122443993</v>
      </c>
      <c r="BI5288">
        <v>72.922832439572005</v>
      </c>
    </row>
    <row r="5289" spans="1:61" x14ac:dyDescent="0.25">
      <c r="A5289" s="10" t="str">
        <f>VLOOKUP(D5289,'Index-Relations'!E:F,2,FALSE)</f>
        <v>ESG</v>
      </c>
      <c r="B5289" t="s">
        <v>3450</v>
      </c>
      <c r="C5289" s="53" t="s">
        <v>2762</v>
      </c>
      <c r="D5289" s="59" t="s">
        <v>2913</v>
      </c>
      <c r="E5289" s="59" t="s">
        <v>8705</v>
      </c>
      <c r="F5289" t="s">
        <v>1960</v>
      </c>
      <c r="G5289" t="s">
        <v>1959</v>
      </c>
      <c r="H5289" t="s">
        <v>1961</v>
      </c>
      <c r="I5289" s="52">
        <v>45597</v>
      </c>
      <c r="J5289" t="s">
        <v>2457</v>
      </c>
      <c r="K5289">
        <v>90</v>
      </c>
      <c r="L5289" s="73">
        <v>71.233899661901901</v>
      </c>
      <c r="M5289">
        <v>90</v>
      </c>
      <c r="N5289">
        <v>1</v>
      </c>
      <c r="O5289" s="73">
        <v>70.329563354387901</v>
      </c>
      <c r="P5289">
        <v>90</v>
      </c>
      <c r="Q5289">
        <v>1</v>
      </c>
      <c r="R5289">
        <v>83</v>
      </c>
      <c r="S5289">
        <v>0.88641469263033301</v>
      </c>
      <c r="T5289">
        <v>41.770659353219102</v>
      </c>
      <c r="U5289">
        <v>0.81778225820419104</v>
      </c>
      <c r="V5289">
        <v>66</v>
      </c>
      <c r="W5289">
        <v>0.22214786024346</v>
      </c>
      <c r="X5289">
        <v>16</v>
      </c>
      <c r="Y5289">
        <v>90</v>
      </c>
      <c r="Z5289">
        <v>1</v>
      </c>
      <c r="AA5289">
        <v>95.509554710636706</v>
      </c>
      <c r="AB5289">
        <v>82</v>
      </c>
      <c r="AC5289">
        <v>0.93636581928955498</v>
      </c>
      <c r="AD5289">
        <v>7</v>
      </c>
      <c r="AE5289">
        <v>6.2685243340944496E-2</v>
      </c>
      <c r="AF5289">
        <v>1</v>
      </c>
      <c r="AG5289">
        <v>9.4893736949978804E-4</v>
      </c>
      <c r="AH5289">
        <v>9.5218361481640007E-3</v>
      </c>
      <c r="AI5289">
        <v>17</v>
      </c>
      <c r="AJ5289" s="73">
        <v>72.207092329687995</v>
      </c>
      <c r="AK5289">
        <v>90</v>
      </c>
      <c r="AL5289">
        <v>1</v>
      </c>
      <c r="AM5289">
        <v>8.5312589588489293E-2</v>
      </c>
      <c r="AN5289">
        <v>2</v>
      </c>
      <c r="AO5289">
        <v>8.2870105231998503E-2</v>
      </c>
      <c r="AP5289">
        <v>1</v>
      </c>
      <c r="AQ5289">
        <v>90</v>
      </c>
      <c r="AR5289">
        <v>1</v>
      </c>
      <c r="AS5289">
        <v>0</v>
      </c>
      <c r="AT5289">
        <v>0</v>
      </c>
      <c r="AU5289">
        <v>0</v>
      </c>
      <c r="AV5289">
        <v>0</v>
      </c>
      <c r="AW5289">
        <v>90</v>
      </c>
      <c r="AX5289">
        <v>1</v>
      </c>
      <c r="AY5289" s="73">
        <v>66.618759217196896</v>
      </c>
      <c r="AZ5289">
        <v>90</v>
      </c>
      <c r="BA5289">
        <v>1</v>
      </c>
      <c r="BB5289">
        <v>84</v>
      </c>
      <c r="BC5289">
        <v>0.86148929571188104</v>
      </c>
      <c r="BD5289">
        <v>5</v>
      </c>
      <c r="BE5289">
        <v>5.5640599056120302E-2</v>
      </c>
      <c r="BF5289">
        <v>71.233899661901901</v>
      </c>
      <c r="BG5289">
        <v>70.329563354387901</v>
      </c>
      <c r="BH5289">
        <v>66.618759217196896</v>
      </c>
      <c r="BI5289">
        <v>72.207092329687995</v>
      </c>
    </row>
    <row r="5290" spans="1:61" x14ac:dyDescent="0.25">
      <c r="A5290" s="10" t="str">
        <f>VLOOKUP(D5290,'Index-Relations'!E:F,2,FALSE)</f>
        <v>ESG</v>
      </c>
      <c r="B5290" t="s">
        <v>3450</v>
      </c>
      <c r="C5290" s="53" t="s">
        <v>2763</v>
      </c>
      <c r="D5290" s="59" t="s">
        <v>2913</v>
      </c>
      <c r="E5290" s="59" t="s">
        <v>8706</v>
      </c>
      <c r="F5290" t="s">
        <v>1960</v>
      </c>
      <c r="G5290" t="s">
        <v>1959</v>
      </c>
      <c r="H5290" t="s">
        <v>1961</v>
      </c>
      <c r="I5290" s="52">
        <v>45566</v>
      </c>
      <c r="J5290" t="s">
        <v>2457</v>
      </c>
      <c r="K5290">
        <v>90</v>
      </c>
      <c r="L5290" s="73">
        <v>72.131404782581001</v>
      </c>
      <c r="M5290">
        <v>90</v>
      </c>
      <c r="N5290">
        <v>1</v>
      </c>
      <c r="O5290" s="73">
        <v>71.140368339333904</v>
      </c>
      <c r="P5290">
        <v>90</v>
      </c>
      <c r="Q5290">
        <v>1</v>
      </c>
      <c r="R5290">
        <v>83</v>
      </c>
      <c r="S5290">
        <v>0.89873328381879103</v>
      </c>
      <c r="T5290">
        <v>41.674270625513103</v>
      </c>
      <c r="U5290">
        <v>0.81829455592676503</v>
      </c>
      <c r="V5290">
        <v>66</v>
      </c>
      <c r="W5290">
        <v>0.22217809862325999</v>
      </c>
      <c r="X5290">
        <v>16</v>
      </c>
      <c r="Y5290">
        <v>90</v>
      </c>
      <c r="Z5290">
        <v>1</v>
      </c>
      <c r="AA5290">
        <v>93.393889381942699</v>
      </c>
      <c r="AB5290">
        <v>81</v>
      </c>
      <c r="AC5290">
        <v>0.92412566213317104</v>
      </c>
      <c r="AD5290">
        <v>8</v>
      </c>
      <c r="AE5290">
        <v>7.4856353213960794E-2</v>
      </c>
      <c r="AF5290">
        <v>1</v>
      </c>
      <c r="AG5290">
        <v>1.01798465286813E-3</v>
      </c>
      <c r="AH5290">
        <v>9.5903119052382305E-3</v>
      </c>
      <c r="AI5290">
        <v>17</v>
      </c>
      <c r="AJ5290" s="73">
        <v>73.035177400834897</v>
      </c>
      <c r="AK5290">
        <v>90</v>
      </c>
      <c r="AL5290">
        <v>1</v>
      </c>
      <c r="AM5290">
        <v>8.7381589015050498E-2</v>
      </c>
      <c r="AN5290">
        <v>2</v>
      </c>
      <c r="AO5290">
        <v>8.5225584732459697E-2</v>
      </c>
      <c r="AP5290">
        <v>1</v>
      </c>
      <c r="AQ5290">
        <v>90</v>
      </c>
      <c r="AR5290">
        <v>0.999999999999999</v>
      </c>
      <c r="AS5290">
        <v>0</v>
      </c>
      <c r="AT5290">
        <v>0</v>
      </c>
      <c r="AU5290">
        <v>0</v>
      </c>
      <c r="AV5290">
        <v>0</v>
      </c>
      <c r="AW5290">
        <v>90</v>
      </c>
      <c r="AX5290">
        <v>1</v>
      </c>
      <c r="AY5290" s="73">
        <v>67.537926935637998</v>
      </c>
      <c r="AZ5290">
        <v>90</v>
      </c>
      <c r="BA5290">
        <v>1</v>
      </c>
      <c r="BB5290">
        <v>84</v>
      </c>
      <c r="BC5290">
        <v>0.85886775772915203</v>
      </c>
      <c r="BD5290">
        <v>5</v>
      </c>
      <c r="BE5290">
        <v>5.5906657538387299E-2</v>
      </c>
      <c r="BF5290">
        <v>72.131404782581001</v>
      </c>
      <c r="BG5290">
        <v>71.140368339333904</v>
      </c>
      <c r="BH5290">
        <v>67.537926935637998</v>
      </c>
      <c r="BI5290">
        <v>73.035177400834897</v>
      </c>
    </row>
    <row r="5291" spans="1:61" x14ac:dyDescent="0.25">
      <c r="A5291" s="10" t="str">
        <f>VLOOKUP(D5291,'Index-Relations'!E:F,2,FALSE)</f>
        <v>ESG</v>
      </c>
      <c r="B5291" t="s">
        <v>3450</v>
      </c>
      <c r="C5291" s="53" t="s">
        <v>2764</v>
      </c>
      <c r="D5291" s="59" t="s">
        <v>2913</v>
      </c>
      <c r="E5291" s="59" t="s">
        <v>8707</v>
      </c>
      <c r="F5291" t="s">
        <v>1960</v>
      </c>
      <c r="G5291" t="s">
        <v>1959</v>
      </c>
      <c r="H5291" t="s">
        <v>1961</v>
      </c>
      <c r="I5291" s="52">
        <v>45537</v>
      </c>
      <c r="J5291" t="s">
        <v>2457</v>
      </c>
      <c r="K5291">
        <v>98</v>
      </c>
      <c r="L5291" s="73">
        <v>72.515066368309903</v>
      </c>
      <c r="M5291">
        <v>98</v>
      </c>
      <c r="N5291">
        <v>1</v>
      </c>
      <c r="O5291" s="73">
        <v>71.454461210052997</v>
      </c>
      <c r="P5291">
        <v>98</v>
      </c>
      <c r="Q5291">
        <v>1</v>
      </c>
      <c r="R5291">
        <v>91</v>
      </c>
      <c r="S5291">
        <v>0.91166334077432198</v>
      </c>
      <c r="T5291">
        <v>41.2879264646322</v>
      </c>
      <c r="U5291">
        <v>0.83414961251404396</v>
      </c>
      <c r="V5291">
        <v>74</v>
      </c>
      <c r="W5291">
        <v>0.22293808523775599</v>
      </c>
      <c r="X5291">
        <v>19</v>
      </c>
      <c r="Y5291">
        <v>98</v>
      </c>
      <c r="Z5291">
        <v>1</v>
      </c>
      <c r="AA5291">
        <v>94.456875002821306</v>
      </c>
      <c r="AB5291">
        <v>89</v>
      </c>
      <c r="AC5291">
        <v>0.95591936832259405</v>
      </c>
      <c r="AD5291">
        <v>8</v>
      </c>
      <c r="AE5291">
        <v>4.3078261833613699E-2</v>
      </c>
      <c r="AF5291">
        <v>1</v>
      </c>
      <c r="AG5291">
        <v>1.0023698437921699E-3</v>
      </c>
      <c r="AH5291">
        <v>9.2414848164642707E-3</v>
      </c>
      <c r="AI5291">
        <v>19</v>
      </c>
      <c r="AJ5291" s="73">
        <v>73.529516977520004</v>
      </c>
      <c r="AK5291">
        <v>98</v>
      </c>
      <c r="AL5291">
        <v>1</v>
      </c>
      <c r="AM5291">
        <v>7.8864943029611001E-2</v>
      </c>
      <c r="AN5291">
        <v>2</v>
      </c>
      <c r="AO5291">
        <v>7.6579846312928704E-2</v>
      </c>
      <c r="AP5291">
        <v>1</v>
      </c>
      <c r="AQ5291">
        <v>98</v>
      </c>
      <c r="AR5291">
        <v>1</v>
      </c>
      <c r="AS5291">
        <v>0</v>
      </c>
      <c r="AT5291">
        <v>0</v>
      </c>
      <c r="AU5291">
        <v>0</v>
      </c>
      <c r="AV5291">
        <v>0</v>
      </c>
      <c r="AW5291">
        <v>98</v>
      </c>
      <c r="AX5291">
        <v>1</v>
      </c>
      <c r="AY5291" s="73">
        <v>67.776513926973905</v>
      </c>
      <c r="AZ5291">
        <v>98</v>
      </c>
      <c r="BA5291">
        <v>1</v>
      </c>
      <c r="BB5291">
        <v>92</v>
      </c>
      <c r="BC5291">
        <v>0.87225868242212701</v>
      </c>
      <c r="BD5291">
        <v>5</v>
      </c>
      <c r="BE5291">
        <v>5.1161471264943498E-2</v>
      </c>
      <c r="BF5291">
        <v>72.515066368309903</v>
      </c>
      <c r="BG5291">
        <v>71.454461210052997</v>
      </c>
      <c r="BH5291">
        <v>67.776513926973905</v>
      </c>
      <c r="BI5291">
        <v>73.529516977520004</v>
      </c>
    </row>
    <row r="5292" spans="1:61" x14ac:dyDescent="0.25">
      <c r="A5292" s="10" t="str">
        <f>VLOOKUP(D5292,'Index-Relations'!E:F,2,FALSE)</f>
        <v>ESG</v>
      </c>
      <c r="B5292" t="s">
        <v>3450</v>
      </c>
      <c r="C5292" s="53" t="s">
        <v>3350</v>
      </c>
      <c r="D5292" s="59" t="s">
        <v>2913</v>
      </c>
      <c r="E5292" s="59" t="s">
        <v>8708</v>
      </c>
      <c r="F5292" t="s">
        <v>1960</v>
      </c>
      <c r="G5292" t="s">
        <v>1959</v>
      </c>
      <c r="H5292" t="s">
        <v>1961</v>
      </c>
      <c r="I5292" s="52">
        <v>45505</v>
      </c>
      <c r="J5292" t="s">
        <v>2457</v>
      </c>
      <c r="K5292">
        <v>98</v>
      </c>
      <c r="L5292" s="73">
        <v>72.994938956098906</v>
      </c>
      <c r="M5292">
        <v>98</v>
      </c>
      <c r="N5292">
        <v>1</v>
      </c>
      <c r="O5292" s="73">
        <v>71.911037420555999</v>
      </c>
      <c r="P5292">
        <v>98</v>
      </c>
      <c r="Q5292">
        <v>1</v>
      </c>
      <c r="R5292">
        <v>91</v>
      </c>
      <c r="S5292">
        <v>0.92279208486104802</v>
      </c>
      <c r="T5292">
        <v>41.983091207195699</v>
      </c>
      <c r="U5292">
        <v>0.84527062290425703</v>
      </c>
      <c r="V5292">
        <v>74</v>
      </c>
      <c r="W5292">
        <v>0.24848902065745301</v>
      </c>
      <c r="X5292">
        <v>19</v>
      </c>
      <c r="Y5292">
        <v>98</v>
      </c>
      <c r="Z5292">
        <v>1</v>
      </c>
      <c r="AA5292">
        <v>98.052615883448595</v>
      </c>
      <c r="AB5292">
        <v>89</v>
      </c>
      <c r="AC5292">
        <v>0.95390457835716203</v>
      </c>
      <c r="AD5292">
        <v>8</v>
      </c>
      <c r="AE5292">
        <v>4.4921866864996197E-2</v>
      </c>
      <c r="AF5292">
        <v>1</v>
      </c>
      <c r="AG5292">
        <v>1.1735547778415E-3</v>
      </c>
      <c r="AH5292">
        <v>8.7617498011267701E-3</v>
      </c>
      <c r="AI5292">
        <v>19</v>
      </c>
      <c r="AJ5292" s="73">
        <v>73.941496027565904</v>
      </c>
      <c r="AK5292">
        <v>98</v>
      </c>
      <c r="AL5292">
        <v>1</v>
      </c>
      <c r="AM5292">
        <v>8.4407541311381298E-2</v>
      </c>
      <c r="AN5292">
        <v>2</v>
      </c>
      <c r="AO5292">
        <v>8.21251294493726E-2</v>
      </c>
      <c r="AP5292">
        <v>1</v>
      </c>
      <c r="AQ5292">
        <v>98</v>
      </c>
      <c r="AR5292">
        <v>1</v>
      </c>
      <c r="AS5292">
        <v>0</v>
      </c>
      <c r="AT5292">
        <v>0</v>
      </c>
      <c r="AU5292">
        <v>0</v>
      </c>
      <c r="AV5292">
        <v>0</v>
      </c>
      <c r="AW5292">
        <v>98</v>
      </c>
      <c r="AX5292">
        <v>1</v>
      </c>
      <c r="AY5292" s="73">
        <v>68.173370572596994</v>
      </c>
      <c r="AZ5292">
        <v>98</v>
      </c>
      <c r="BA5292">
        <v>1</v>
      </c>
      <c r="BB5292">
        <v>92</v>
      </c>
      <c r="BC5292">
        <v>0.861853273620941</v>
      </c>
      <c r="BD5292">
        <v>5</v>
      </c>
      <c r="BE5292">
        <v>5.60215969296858E-2</v>
      </c>
      <c r="BF5292">
        <v>72.994938956098906</v>
      </c>
      <c r="BG5292">
        <v>71.911037420555999</v>
      </c>
      <c r="BH5292">
        <v>68.173370572596994</v>
      </c>
      <c r="BI5292">
        <v>73.941496027565904</v>
      </c>
    </row>
    <row r="5293" spans="1:61" x14ac:dyDescent="0.25">
      <c r="A5293" s="10" t="str">
        <f>VLOOKUP(D5293,'Index-Relations'!E:F,2,FALSE)</f>
        <v>ESG</v>
      </c>
      <c r="B5293" t="s">
        <v>3450</v>
      </c>
      <c r="C5293" s="53" t="s">
        <v>2765</v>
      </c>
      <c r="D5293" s="59" t="s">
        <v>2913</v>
      </c>
      <c r="E5293" s="59" t="s">
        <v>8709</v>
      </c>
      <c r="F5293" t="s">
        <v>1960</v>
      </c>
      <c r="G5293" t="s">
        <v>1959</v>
      </c>
      <c r="H5293" t="s">
        <v>1961</v>
      </c>
      <c r="I5293" s="52">
        <v>45474</v>
      </c>
      <c r="J5293" t="s">
        <v>2457</v>
      </c>
      <c r="K5293">
        <v>98</v>
      </c>
      <c r="L5293" s="73">
        <v>73.211343506882002</v>
      </c>
      <c r="M5293">
        <v>98</v>
      </c>
      <c r="N5293">
        <v>1</v>
      </c>
      <c r="O5293" s="73">
        <v>71.730053527173993</v>
      </c>
      <c r="P5293">
        <v>98</v>
      </c>
      <c r="Q5293">
        <v>1</v>
      </c>
      <c r="R5293">
        <v>91</v>
      </c>
      <c r="S5293">
        <v>0.919539796055034</v>
      </c>
      <c r="T5293">
        <v>42.052033455092399</v>
      </c>
      <c r="U5293">
        <v>0.84544743232033304</v>
      </c>
      <c r="V5293">
        <v>73</v>
      </c>
      <c r="W5293">
        <v>0.248163530711662</v>
      </c>
      <c r="X5293">
        <v>19</v>
      </c>
      <c r="Y5293">
        <v>98</v>
      </c>
      <c r="Z5293">
        <v>1</v>
      </c>
      <c r="AA5293">
        <v>100.288167998459</v>
      </c>
      <c r="AB5293">
        <v>89</v>
      </c>
      <c r="AC5293">
        <v>0.95476958276760904</v>
      </c>
      <c r="AD5293">
        <v>8</v>
      </c>
      <c r="AE5293">
        <v>4.4139735220456902E-2</v>
      </c>
      <c r="AF5293">
        <v>1</v>
      </c>
      <c r="AG5293">
        <v>1.09068201193321E-3</v>
      </c>
      <c r="AH5293">
        <v>9.0895915353892895E-3</v>
      </c>
      <c r="AI5293">
        <v>19</v>
      </c>
      <c r="AJ5293" s="73">
        <v>73.755177284062995</v>
      </c>
      <c r="AK5293">
        <v>98</v>
      </c>
      <c r="AL5293">
        <v>1</v>
      </c>
      <c r="AM5293">
        <v>8.7094402950344402E-2</v>
      </c>
      <c r="AN5293">
        <v>2</v>
      </c>
      <c r="AO5293">
        <v>8.4858831492316406E-2</v>
      </c>
      <c r="AP5293">
        <v>1</v>
      </c>
      <c r="AQ5293">
        <v>98</v>
      </c>
      <c r="AR5293">
        <v>0.999999999999999</v>
      </c>
      <c r="AS5293">
        <v>0</v>
      </c>
      <c r="AT5293">
        <v>0</v>
      </c>
      <c r="AU5293">
        <v>0</v>
      </c>
      <c r="AV5293">
        <v>0</v>
      </c>
      <c r="AW5293">
        <v>98</v>
      </c>
      <c r="AX5293">
        <v>0.999999999999999</v>
      </c>
      <c r="AY5293" s="73">
        <v>68.813404396428993</v>
      </c>
      <c r="AZ5293">
        <v>98</v>
      </c>
      <c r="BA5293">
        <v>1</v>
      </c>
      <c r="BB5293">
        <v>92</v>
      </c>
      <c r="BC5293">
        <v>0.86042425797725097</v>
      </c>
      <c r="BD5293">
        <v>5</v>
      </c>
      <c r="BE5293">
        <v>5.4716910530432199E-2</v>
      </c>
      <c r="BF5293">
        <v>73.211343506882002</v>
      </c>
      <c r="BG5293">
        <v>71.730053527173993</v>
      </c>
      <c r="BH5293">
        <v>68.813404396428993</v>
      </c>
      <c r="BI5293">
        <v>73.755177284062995</v>
      </c>
    </row>
    <row r="5294" spans="1:61" x14ac:dyDescent="0.25">
      <c r="A5294" s="10" t="str">
        <f>VLOOKUP(D5294,'Index-Relations'!E:F,2,FALSE)</f>
        <v>ESG</v>
      </c>
      <c r="B5294" t="s">
        <v>3450</v>
      </c>
      <c r="C5294" s="53" t="s">
        <v>2766</v>
      </c>
      <c r="D5294" s="59" t="s">
        <v>2913</v>
      </c>
      <c r="E5294" s="59" t="s">
        <v>8710</v>
      </c>
      <c r="F5294" t="s">
        <v>1960</v>
      </c>
      <c r="G5294" t="s">
        <v>1959</v>
      </c>
      <c r="H5294" t="s">
        <v>1961</v>
      </c>
      <c r="I5294" s="52">
        <v>45446</v>
      </c>
      <c r="J5294" t="s">
        <v>2457</v>
      </c>
      <c r="K5294">
        <v>94</v>
      </c>
      <c r="L5294" s="73">
        <v>74.312076211530993</v>
      </c>
      <c r="M5294">
        <v>94</v>
      </c>
      <c r="N5294">
        <v>1</v>
      </c>
      <c r="O5294" s="73">
        <v>72.975685812042002</v>
      </c>
      <c r="P5294">
        <v>94</v>
      </c>
      <c r="Q5294">
        <v>1</v>
      </c>
      <c r="R5294">
        <v>87</v>
      </c>
      <c r="S5294">
        <v>0.94121150800206699</v>
      </c>
      <c r="T5294">
        <v>42.023618285049103</v>
      </c>
      <c r="U5294">
        <v>0.85592059319311098</v>
      </c>
      <c r="V5294">
        <v>69</v>
      </c>
      <c r="W5294">
        <v>0.23421534656936699</v>
      </c>
      <c r="X5294">
        <v>19</v>
      </c>
      <c r="Y5294">
        <v>94</v>
      </c>
      <c r="Z5294">
        <v>1</v>
      </c>
      <c r="AA5294">
        <v>92.811986866875998</v>
      </c>
      <c r="AB5294">
        <v>85</v>
      </c>
      <c r="AC5294">
        <v>0.94772797850182899</v>
      </c>
      <c r="AD5294">
        <v>8</v>
      </c>
      <c r="AE5294">
        <v>5.1723565333643903E-2</v>
      </c>
      <c r="AF5294">
        <v>1</v>
      </c>
      <c r="AG5294">
        <v>5.4845616452683205E-4</v>
      </c>
      <c r="AH5294">
        <v>9.5005777138337608E-3</v>
      </c>
      <c r="AI5294">
        <v>17</v>
      </c>
      <c r="AJ5294" s="73">
        <v>73.873967288830997</v>
      </c>
      <c r="AK5294">
        <v>94</v>
      </c>
      <c r="AL5294">
        <v>1</v>
      </c>
      <c r="AM5294">
        <v>0.100082438575988</v>
      </c>
      <c r="AN5294">
        <v>2</v>
      </c>
      <c r="AO5294">
        <v>9.8600432450859796E-2</v>
      </c>
      <c r="AP5294">
        <v>1</v>
      </c>
      <c r="AQ5294">
        <v>94</v>
      </c>
      <c r="AR5294">
        <v>1</v>
      </c>
      <c r="AS5294">
        <v>0</v>
      </c>
      <c r="AT5294">
        <v>0</v>
      </c>
      <c r="AU5294">
        <v>0</v>
      </c>
      <c r="AV5294">
        <v>0</v>
      </c>
      <c r="AW5294">
        <v>94</v>
      </c>
      <c r="AX5294">
        <v>1</v>
      </c>
      <c r="AY5294" s="73">
        <v>70.712439182902898</v>
      </c>
      <c r="AZ5294">
        <v>94</v>
      </c>
      <c r="BA5294">
        <v>1</v>
      </c>
      <c r="BB5294">
        <v>88</v>
      </c>
      <c r="BC5294">
        <v>0.83249198212762099</v>
      </c>
      <c r="BD5294">
        <v>5</v>
      </c>
      <c r="BE5294">
        <v>6.8907585421518799E-2</v>
      </c>
      <c r="BF5294">
        <v>74.312076211530993</v>
      </c>
      <c r="BG5294">
        <v>72.975685812042002</v>
      </c>
      <c r="BH5294">
        <v>70.712439182902898</v>
      </c>
      <c r="BI5294">
        <v>73.873967288830997</v>
      </c>
    </row>
    <row r="5295" spans="1:61" x14ac:dyDescent="0.25">
      <c r="A5295" s="10" t="str">
        <f>VLOOKUP(D5295,'Index-Relations'!E:F,2,FALSE)</f>
        <v>ESG</v>
      </c>
      <c r="B5295" t="s">
        <v>3450</v>
      </c>
      <c r="C5295" s="53" t="s">
        <v>2767</v>
      </c>
      <c r="D5295" s="59" t="s">
        <v>2913</v>
      </c>
      <c r="E5295" s="59" t="s">
        <v>8711</v>
      </c>
      <c r="F5295" t="s">
        <v>1960</v>
      </c>
      <c r="G5295" t="s">
        <v>1959</v>
      </c>
      <c r="H5295" t="s">
        <v>1961</v>
      </c>
      <c r="I5295" s="52">
        <v>45413</v>
      </c>
      <c r="J5295" t="s">
        <v>2457</v>
      </c>
      <c r="K5295">
        <v>94</v>
      </c>
      <c r="L5295" s="73">
        <v>74.167475430162995</v>
      </c>
      <c r="M5295">
        <v>94</v>
      </c>
      <c r="N5295">
        <v>1</v>
      </c>
      <c r="O5295" s="73">
        <v>73.0910661043239</v>
      </c>
      <c r="P5295">
        <v>94</v>
      </c>
      <c r="Q5295">
        <v>1</v>
      </c>
      <c r="R5295">
        <v>87</v>
      </c>
      <c r="S5295">
        <v>0.94448675626995204</v>
      </c>
      <c r="T5295">
        <v>41.959875654890297</v>
      </c>
      <c r="U5295">
        <v>0.85671408584609399</v>
      </c>
      <c r="V5295">
        <v>69</v>
      </c>
      <c r="W5295">
        <v>0.232789039510894</v>
      </c>
      <c r="X5295">
        <v>19</v>
      </c>
      <c r="Y5295">
        <v>94</v>
      </c>
      <c r="Z5295">
        <v>0.999999999999999</v>
      </c>
      <c r="AA5295">
        <v>91.609919115859199</v>
      </c>
      <c r="AB5295">
        <v>85</v>
      </c>
      <c r="AC5295">
        <v>0.94899480599347097</v>
      </c>
      <c r="AD5295">
        <v>8</v>
      </c>
      <c r="AE5295">
        <v>5.0360509335798401E-2</v>
      </c>
      <c r="AF5295">
        <v>1</v>
      </c>
      <c r="AG5295">
        <v>6.4468467073004699E-4</v>
      </c>
      <c r="AH5295">
        <v>9.52899052923218E-3</v>
      </c>
      <c r="AI5295">
        <v>17</v>
      </c>
      <c r="AJ5295" s="73">
        <v>73.694545357961999</v>
      </c>
      <c r="AK5295">
        <v>94</v>
      </c>
      <c r="AL5295">
        <v>1</v>
      </c>
      <c r="AM5295">
        <v>9.8434705326700705E-2</v>
      </c>
      <c r="AN5295">
        <v>2</v>
      </c>
      <c r="AO5295">
        <v>9.7248395959970396E-2</v>
      </c>
      <c r="AP5295">
        <v>1</v>
      </c>
      <c r="AQ5295">
        <v>94</v>
      </c>
      <c r="AR5295">
        <v>0.999999999999999</v>
      </c>
      <c r="AS5295">
        <v>0</v>
      </c>
      <c r="AT5295">
        <v>0</v>
      </c>
      <c r="AU5295">
        <v>0</v>
      </c>
      <c r="AV5295">
        <v>0</v>
      </c>
      <c r="AW5295">
        <v>94</v>
      </c>
      <c r="AX5295">
        <v>1</v>
      </c>
      <c r="AY5295" s="73">
        <v>70.419362793272995</v>
      </c>
      <c r="AZ5295">
        <v>94</v>
      </c>
      <c r="BA5295">
        <v>1</v>
      </c>
      <c r="BB5295">
        <v>88</v>
      </c>
      <c r="BC5295">
        <v>0.83524977689234203</v>
      </c>
      <c r="BD5295">
        <v>5</v>
      </c>
      <c r="BE5295">
        <v>6.7501827147686599E-2</v>
      </c>
      <c r="BF5295">
        <v>74.167475430162995</v>
      </c>
      <c r="BG5295">
        <v>73.0910661043239</v>
      </c>
      <c r="BH5295">
        <v>70.419362793272995</v>
      </c>
      <c r="BI5295">
        <v>73.694545357961999</v>
      </c>
    </row>
    <row r="5296" spans="1:61" x14ac:dyDescent="0.25">
      <c r="A5296" s="10" t="str">
        <f>VLOOKUP(D5296,'Index-Relations'!E:F,2,FALSE)</f>
        <v>ESG</v>
      </c>
      <c r="B5296" t="s">
        <v>3450</v>
      </c>
      <c r="C5296" s="53" t="s">
        <v>2768</v>
      </c>
      <c r="D5296" s="59" t="s">
        <v>2913</v>
      </c>
      <c r="E5296" s="59" t="s">
        <v>8712</v>
      </c>
      <c r="F5296" t="s">
        <v>1960</v>
      </c>
      <c r="G5296" t="s">
        <v>1959</v>
      </c>
      <c r="H5296" t="s">
        <v>1961</v>
      </c>
      <c r="I5296" s="52">
        <v>45383</v>
      </c>
      <c r="J5296" t="s">
        <v>2457</v>
      </c>
      <c r="K5296">
        <v>94</v>
      </c>
      <c r="L5296">
        <v>77.790562082103193</v>
      </c>
      <c r="M5296">
        <v>94</v>
      </c>
      <c r="N5296">
        <v>1</v>
      </c>
      <c r="O5296">
        <v>75.422805429485294</v>
      </c>
      <c r="P5296">
        <v>94</v>
      </c>
      <c r="Q5296">
        <v>1</v>
      </c>
      <c r="R5296">
        <v>87</v>
      </c>
      <c r="S5296">
        <v>0.94185066494634295</v>
      </c>
      <c r="T5296">
        <v>41.805844552299497</v>
      </c>
      <c r="U5296">
        <v>0.85835459074667897</v>
      </c>
      <c r="V5296">
        <v>69</v>
      </c>
      <c r="W5296">
        <v>0.22496847689993901</v>
      </c>
      <c r="X5296">
        <v>19</v>
      </c>
      <c r="Y5296">
        <v>94</v>
      </c>
      <c r="Z5296">
        <v>1</v>
      </c>
      <c r="AA5296">
        <v>88.235415629333403</v>
      </c>
      <c r="AB5296">
        <v>85</v>
      </c>
      <c r="AC5296">
        <v>0.94873235079721396</v>
      </c>
      <c r="AD5296">
        <v>8</v>
      </c>
      <c r="AE5296">
        <v>5.0677978839695603E-2</v>
      </c>
      <c r="AF5296">
        <v>1</v>
      </c>
      <c r="AG5296">
        <v>5.8967036308962795E-4</v>
      </c>
      <c r="AH5296">
        <v>9.3931273121084704E-3</v>
      </c>
      <c r="AI5296">
        <v>17</v>
      </c>
      <c r="AJ5296">
        <v>79.108485868343493</v>
      </c>
      <c r="AK5296">
        <v>94</v>
      </c>
      <c r="AL5296">
        <v>1</v>
      </c>
      <c r="AM5296">
        <v>9.33695374943002E-2</v>
      </c>
      <c r="AN5296">
        <v>2</v>
      </c>
      <c r="AO5296">
        <v>9.2295072771561001E-2</v>
      </c>
      <c r="AP5296">
        <v>1</v>
      </c>
      <c r="AQ5296">
        <v>94</v>
      </c>
      <c r="AR5296">
        <v>1</v>
      </c>
      <c r="AS5296">
        <v>0</v>
      </c>
      <c r="AT5296">
        <v>0</v>
      </c>
      <c r="AU5296">
        <v>0</v>
      </c>
      <c r="AV5296">
        <v>0</v>
      </c>
      <c r="AW5296">
        <v>94</v>
      </c>
      <c r="AX5296">
        <v>0.999999999999999</v>
      </c>
      <c r="AY5296">
        <v>74.460840024145298</v>
      </c>
      <c r="AZ5296">
        <v>94</v>
      </c>
      <c r="BA5296">
        <v>1</v>
      </c>
      <c r="BB5296">
        <v>88</v>
      </c>
      <c r="BC5296">
        <v>0.84498040560671905</v>
      </c>
      <c r="BD5296">
        <v>5</v>
      </c>
      <c r="BE5296">
        <v>6.2724521621719001E-2</v>
      </c>
      <c r="BF5296">
        <v>74.0195369348329</v>
      </c>
      <c r="BG5296">
        <v>72.853946755625998</v>
      </c>
      <c r="BH5296">
        <v>70.500119815166897</v>
      </c>
      <c r="BI5296">
        <v>73.504367733441001</v>
      </c>
    </row>
    <row r="5297" spans="1:61" x14ac:dyDescent="0.25">
      <c r="A5297" s="10" t="str">
        <f>VLOOKUP(D5297,'Index-Relations'!E:F,2,FALSE)</f>
        <v>ESG</v>
      </c>
      <c r="B5297" t="s">
        <v>3450</v>
      </c>
      <c r="C5297" s="53" t="s">
        <v>2769</v>
      </c>
      <c r="D5297" s="59" t="s">
        <v>2913</v>
      </c>
      <c r="E5297" s="59" t="s">
        <v>8713</v>
      </c>
      <c r="F5297" t="s">
        <v>1960</v>
      </c>
      <c r="G5297" t="s">
        <v>1959</v>
      </c>
      <c r="H5297" t="s">
        <v>1961</v>
      </c>
      <c r="I5297" s="52">
        <v>45352</v>
      </c>
      <c r="J5297" t="s">
        <v>2457</v>
      </c>
      <c r="K5297">
        <v>94</v>
      </c>
      <c r="L5297">
        <v>77.7791280926225</v>
      </c>
      <c r="M5297">
        <v>94</v>
      </c>
      <c r="N5297">
        <v>1</v>
      </c>
      <c r="O5297">
        <v>75.364800323126403</v>
      </c>
      <c r="P5297">
        <v>94</v>
      </c>
      <c r="Q5297">
        <v>1</v>
      </c>
      <c r="R5297">
        <v>87</v>
      </c>
      <c r="S5297">
        <v>0.94416012959324003</v>
      </c>
      <c r="T5297">
        <v>41.407973802282797</v>
      </c>
      <c r="U5297">
        <v>0.83739673441674201</v>
      </c>
      <c r="V5297">
        <v>68</v>
      </c>
      <c r="W5297">
        <v>0.18584090540685699</v>
      </c>
      <c r="X5297">
        <v>17</v>
      </c>
      <c r="Y5297">
        <v>94</v>
      </c>
      <c r="Z5297">
        <v>1</v>
      </c>
      <c r="AA5297">
        <v>89.398549526442494</v>
      </c>
      <c r="AB5297">
        <v>85</v>
      </c>
      <c r="AC5297">
        <v>0.95129910943484997</v>
      </c>
      <c r="AD5297">
        <v>8</v>
      </c>
      <c r="AE5297">
        <v>4.8149769995730597E-2</v>
      </c>
      <c r="AF5297">
        <v>1</v>
      </c>
      <c r="AG5297">
        <v>5.5112056941941602E-4</v>
      </c>
      <c r="AH5297">
        <v>5.0207548520807103E-4</v>
      </c>
      <c r="AI5297">
        <v>6</v>
      </c>
      <c r="AJ5297">
        <v>78.813058846981306</v>
      </c>
      <c r="AK5297">
        <v>94</v>
      </c>
      <c r="AL5297">
        <v>1</v>
      </c>
      <c r="AM5297">
        <v>0.10426389285608</v>
      </c>
      <c r="AN5297">
        <v>2</v>
      </c>
      <c r="AO5297">
        <v>0.103094986094955</v>
      </c>
      <c r="AP5297">
        <v>1</v>
      </c>
      <c r="AQ5297">
        <v>94</v>
      </c>
      <c r="AR5297">
        <v>1</v>
      </c>
      <c r="AS5297">
        <v>0</v>
      </c>
      <c r="AT5297">
        <v>0</v>
      </c>
      <c r="AU5297">
        <v>0</v>
      </c>
      <c r="AV5297">
        <v>0</v>
      </c>
      <c r="AW5297">
        <v>94</v>
      </c>
      <c r="AX5297">
        <v>1</v>
      </c>
      <c r="AY5297">
        <v>74.860923894351799</v>
      </c>
      <c r="AZ5297">
        <v>94</v>
      </c>
      <c r="BA5297">
        <v>1</v>
      </c>
      <c r="BB5297">
        <v>88</v>
      </c>
      <c r="BC5297">
        <v>0.84282667172491599</v>
      </c>
      <c r="BD5297">
        <v>5</v>
      </c>
      <c r="BE5297">
        <v>5.40783421801284E-2</v>
      </c>
      <c r="BF5297">
        <v>74.041196212404003</v>
      </c>
      <c r="BG5297">
        <v>72.836729012967993</v>
      </c>
      <c r="BH5297">
        <v>70.834874122444006</v>
      </c>
      <c r="BI5297">
        <v>73.209321923673002</v>
      </c>
    </row>
    <row r="5298" spans="1:61" x14ac:dyDescent="0.25">
      <c r="A5298" s="10" t="str">
        <f>VLOOKUP(D5298,'Index-Relations'!E:F,2,FALSE)</f>
        <v>ESG</v>
      </c>
      <c r="B5298" t="s">
        <v>3450</v>
      </c>
      <c r="C5298" s="53" t="s">
        <v>2770</v>
      </c>
      <c r="D5298" s="59" t="s">
        <v>2913</v>
      </c>
      <c r="E5298" s="59" t="s">
        <v>8714</v>
      </c>
      <c r="F5298" t="s">
        <v>1960</v>
      </c>
      <c r="G5298" t="s">
        <v>1959</v>
      </c>
      <c r="H5298" t="s">
        <v>1961</v>
      </c>
      <c r="I5298" s="52">
        <v>45323</v>
      </c>
      <c r="J5298" t="s">
        <v>2457</v>
      </c>
      <c r="K5298">
        <v>94</v>
      </c>
      <c r="L5298">
        <v>78.167224813630398</v>
      </c>
      <c r="M5298">
        <v>94</v>
      </c>
      <c r="N5298">
        <v>1</v>
      </c>
      <c r="O5298">
        <v>75.542083894741197</v>
      </c>
      <c r="P5298">
        <v>94</v>
      </c>
      <c r="Q5298">
        <v>1</v>
      </c>
      <c r="R5298">
        <v>87</v>
      </c>
      <c r="S5298">
        <v>0.95114480480902797</v>
      </c>
      <c r="T5298">
        <v>41.488856100833097</v>
      </c>
      <c r="U5298">
        <v>0.85846492024325205</v>
      </c>
      <c r="V5298">
        <v>68</v>
      </c>
      <c r="W5298">
        <v>0.191200570956609</v>
      </c>
      <c r="X5298">
        <v>15</v>
      </c>
      <c r="Y5298">
        <v>94</v>
      </c>
      <c r="Z5298">
        <v>0.999999999999999</v>
      </c>
      <c r="AA5298">
        <v>101.266901328106</v>
      </c>
      <c r="AB5298">
        <v>85</v>
      </c>
      <c r="AC5298">
        <v>0.95164851506326498</v>
      </c>
      <c r="AD5298">
        <v>8</v>
      </c>
      <c r="AE5298">
        <v>4.7781117317810699E-2</v>
      </c>
      <c r="AF5298">
        <v>1</v>
      </c>
      <c r="AG5298">
        <v>5.7036761892367805E-4</v>
      </c>
      <c r="AH5298">
        <v>2.4629694051704898E-3</v>
      </c>
      <c r="AI5298">
        <v>9</v>
      </c>
      <c r="AJ5298">
        <v>79.236808707186498</v>
      </c>
      <c r="AK5298">
        <v>94</v>
      </c>
      <c r="AL5298">
        <v>1</v>
      </c>
      <c r="AM5298">
        <v>0.106498567505475</v>
      </c>
      <c r="AN5298">
        <v>2</v>
      </c>
      <c r="AO5298">
        <v>0.105299296423243</v>
      </c>
      <c r="AP5298">
        <v>1</v>
      </c>
      <c r="AQ5298">
        <v>94</v>
      </c>
      <c r="AR5298">
        <v>1</v>
      </c>
      <c r="AS5298">
        <v>0</v>
      </c>
      <c r="AT5298">
        <v>0</v>
      </c>
      <c r="AU5298">
        <v>0</v>
      </c>
      <c r="AV5298">
        <v>0</v>
      </c>
      <c r="AW5298">
        <v>94</v>
      </c>
      <c r="AX5298">
        <v>1</v>
      </c>
      <c r="AY5298">
        <v>75.316179265869394</v>
      </c>
      <c r="AZ5298">
        <v>94</v>
      </c>
      <c r="BA5298">
        <v>1</v>
      </c>
      <c r="BB5298">
        <v>87</v>
      </c>
      <c r="BC5298">
        <v>0.83896224546189002</v>
      </c>
      <c r="BD5298">
        <v>6</v>
      </c>
      <c r="BE5298">
        <v>5.5738458114865899E-2</v>
      </c>
      <c r="BF5298">
        <v>74.4761584311359</v>
      </c>
      <c r="BG5298">
        <v>73.109263126480997</v>
      </c>
      <c r="BH5298">
        <v>71.337830985570903</v>
      </c>
      <c r="BI5298">
        <v>73.648765368414004</v>
      </c>
    </row>
    <row r="5299" spans="1:61" x14ac:dyDescent="0.25">
      <c r="A5299" s="10" t="str">
        <f>VLOOKUP(D5299,'Index-Relations'!E:F,2,FALSE)</f>
        <v>ESG</v>
      </c>
      <c r="B5299" t="s">
        <v>3450</v>
      </c>
      <c r="C5299" s="53" t="s">
        <v>2760</v>
      </c>
      <c r="D5299" s="59" t="s">
        <v>2914</v>
      </c>
      <c r="E5299" s="59" t="s">
        <v>8715</v>
      </c>
      <c r="F5299" t="s">
        <v>1964</v>
      </c>
      <c r="G5299" t="s">
        <v>1963</v>
      </c>
      <c r="H5299" t="s">
        <v>1965</v>
      </c>
      <c r="I5299" s="52">
        <v>45659</v>
      </c>
      <c r="J5299" t="s">
        <v>2457</v>
      </c>
      <c r="K5299">
        <v>265</v>
      </c>
      <c r="L5299" s="73">
        <v>35.904279298458903</v>
      </c>
      <c r="M5299">
        <v>265</v>
      </c>
      <c r="N5299">
        <v>1</v>
      </c>
      <c r="O5299" s="73">
        <v>31.8731918609</v>
      </c>
      <c r="P5299">
        <v>265</v>
      </c>
      <c r="Q5299">
        <v>1</v>
      </c>
      <c r="R5299">
        <v>260</v>
      </c>
      <c r="S5299">
        <v>0.98231042489990295</v>
      </c>
      <c r="T5299">
        <v>40.8927716900969</v>
      </c>
      <c r="U5299">
        <v>0.677983338032489</v>
      </c>
      <c r="V5299">
        <v>162</v>
      </c>
      <c r="W5299">
        <v>7.6761359978616203E-2</v>
      </c>
      <c r="X5299">
        <v>28</v>
      </c>
      <c r="Y5299">
        <v>265</v>
      </c>
      <c r="Z5299">
        <v>0.999999999999999</v>
      </c>
      <c r="AA5299">
        <v>61.729302514484402</v>
      </c>
      <c r="AB5299">
        <v>170</v>
      </c>
      <c r="AC5299">
        <v>0.63414467074226</v>
      </c>
      <c r="AD5299">
        <v>95</v>
      </c>
      <c r="AE5299">
        <v>0.365855329257739</v>
      </c>
      <c r="AF5299">
        <v>0</v>
      </c>
      <c r="AG5299">
        <v>0</v>
      </c>
      <c r="AH5299">
        <v>5.2926106409147296E-4</v>
      </c>
      <c r="AI5299">
        <v>4</v>
      </c>
      <c r="AJ5299" s="73">
        <v>32.945877662503896</v>
      </c>
      <c r="AK5299">
        <v>265</v>
      </c>
      <c r="AL5299">
        <v>1</v>
      </c>
      <c r="AM5299">
        <v>0</v>
      </c>
      <c r="AN5299">
        <v>0</v>
      </c>
      <c r="AO5299">
        <v>0</v>
      </c>
      <c r="AP5299">
        <v>0</v>
      </c>
      <c r="AQ5299">
        <v>265</v>
      </c>
      <c r="AR5299">
        <v>0.999999999999999</v>
      </c>
      <c r="AS5299">
        <v>0</v>
      </c>
      <c r="AT5299">
        <v>0</v>
      </c>
      <c r="AU5299">
        <v>0</v>
      </c>
      <c r="AV5299">
        <v>0</v>
      </c>
      <c r="AW5299">
        <v>265</v>
      </c>
      <c r="AX5299">
        <v>0.999999999999999</v>
      </c>
      <c r="AY5299" s="73">
        <v>45.947847178023999</v>
      </c>
      <c r="AZ5299">
        <v>265</v>
      </c>
      <c r="BA5299">
        <v>1</v>
      </c>
      <c r="BB5299">
        <v>263</v>
      </c>
      <c r="BC5299">
        <v>0.99709339874879299</v>
      </c>
      <c r="BD5299">
        <v>2</v>
      </c>
      <c r="BE5299">
        <v>2.9066012512060499E-3</v>
      </c>
      <c r="BF5299">
        <v>35.904279298458903</v>
      </c>
      <c r="BG5299">
        <v>31.8731918609</v>
      </c>
      <c r="BH5299">
        <v>45.947847178023999</v>
      </c>
      <c r="BI5299">
        <v>32.945877662503896</v>
      </c>
    </row>
    <row r="5300" spans="1:61" x14ac:dyDescent="0.25">
      <c r="A5300" s="10" t="str">
        <f>VLOOKUP(D5300,'Index-Relations'!E:F,2,FALSE)</f>
        <v>ESG</v>
      </c>
      <c r="B5300" t="s">
        <v>3450</v>
      </c>
      <c r="C5300" s="53" t="s">
        <v>2761</v>
      </c>
      <c r="D5300" s="59" t="s">
        <v>2914</v>
      </c>
      <c r="E5300" s="59" t="s">
        <v>8716</v>
      </c>
      <c r="F5300" t="s">
        <v>1964</v>
      </c>
      <c r="G5300" t="s">
        <v>1963</v>
      </c>
      <c r="H5300" t="s">
        <v>1965</v>
      </c>
      <c r="I5300" s="52">
        <v>45628</v>
      </c>
      <c r="J5300" t="s">
        <v>2457</v>
      </c>
      <c r="K5300">
        <v>267</v>
      </c>
      <c r="L5300" s="73">
        <v>35.915788320916903</v>
      </c>
      <c r="M5300">
        <v>267</v>
      </c>
      <c r="N5300">
        <v>1</v>
      </c>
      <c r="O5300" s="73">
        <v>31.9166810243239</v>
      </c>
      <c r="P5300">
        <v>267</v>
      </c>
      <c r="Q5300">
        <v>1</v>
      </c>
      <c r="R5300">
        <v>262</v>
      </c>
      <c r="S5300">
        <v>0.98262451042476795</v>
      </c>
      <c r="T5300">
        <v>41.125851242967101</v>
      </c>
      <c r="U5300">
        <v>0.69465580206454802</v>
      </c>
      <c r="V5300">
        <v>163</v>
      </c>
      <c r="W5300">
        <v>8.7540990776917404E-2</v>
      </c>
      <c r="X5300">
        <v>28</v>
      </c>
      <c r="Y5300">
        <v>267</v>
      </c>
      <c r="Z5300">
        <v>0.999999999999999</v>
      </c>
      <c r="AA5300">
        <v>58.8368846826869</v>
      </c>
      <c r="AB5300">
        <v>178</v>
      </c>
      <c r="AC5300">
        <v>0.653810317419669</v>
      </c>
      <c r="AD5300">
        <v>89</v>
      </c>
      <c r="AE5300">
        <v>0.34618968258033</v>
      </c>
      <c r="AF5300">
        <v>0</v>
      </c>
      <c r="AG5300">
        <v>1.6652999999999999E-16</v>
      </c>
      <c r="AH5300">
        <v>5.4910129450656201E-4</v>
      </c>
      <c r="AI5300">
        <v>4</v>
      </c>
      <c r="AJ5300" s="73">
        <v>32.935597105508997</v>
      </c>
      <c r="AK5300">
        <v>267</v>
      </c>
      <c r="AL5300">
        <v>1</v>
      </c>
      <c r="AM5300">
        <v>0</v>
      </c>
      <c r="AN5300">
        <v>0</v>
      </c>
      <c r="AO5300">
        <v>0</v>
      </c>
      <c r="AP5300">
        <v>0</v>
      </c>
      <c r="AQ5300">
        <v>267</v>
      </c>
      <c r="AR5300">
        <v>1</v>
      </c>
      <c r="AS5300">
        <v>0</v>
      </c>
      <c r="AT5300">
        <v>0</v>
      </c>
      <c r="AU5300">
        <v>0</v>
      </c>
      <c r="AV5300">
        <v>0</v>
      </c>
      <c r="AW5300">
        <v>267</v>
      </c>
      <c r="AX5300">
        <v>1</v>
      </c>
      <c r="AY5300" s="73">
        <v>46.057703718543003</v>
      </c>
      <c r="AZ5300">
        <v>267</v>
      </c>
      <c r="BA5300">
        <v>1</v>
      </c>
      <c r="BB5300">
        <v>265</v>
      </c>
      <c r="BC5300">
        <v>0.99719685422716797</v>
      </c>
      <c r="BD5300">
        <v>2</v>
      </c>
      <c r="BE5300">
        <v>2.80314577283171E-3</v>
      </c>
      <c r="BF5300">
        <v>35.915788320916903</v>
      </c>
      <c r="BG5300">
        <v>31.9166810243239</v>
      </c>
      <c r="BH5300">
        <v>46.057703718543003</v>
      </c>
      <c r="BI5300">
        <v>32.935597105508997</v>
      </c>
    </row>
    <row r="5301" spans="1:61" x14ac:dyDescent="0.25">
      <c r="A5301" s="10" t="str">
        <f>VLOOKUP(D5301,'Index-Relations'!E:F,2,FALSE)</f>
        <v>ESG</v>
      </c>
      <c r="B5301" t="s">
        <v>3450</v>
      </c>
      <c r="C5301" s="53" t="s">
        <v>2762</v>
      </c>
      <c r="D5301" s="59" t="s">
        <v>2914</v>
      </c>
      <c r="E5301" s="59" t="s">
        <v>8717</v>
      </c>
      <c r="F5301" t="s">
        <v>1964</v>
      </c>
      <c r="G5301" t="s">
        <v>1963</v>
      </c>
      <c r="H5301" t="s">
        <v>1965</v>
      </c>
      <c r="I5301" s="52">
        <v>45597</v>
      </c>
      <c r="J5301" t="s">
        <v>2457</v>
      </c>
      <c r="K5301">
        <v>270</v>
      </c>
      <c r="L5301" s="73">
        <v>35.8436573739599</v>
      </c>
      <c r="M5301">
        <v>270</v>
      </c>
      <c r="N5301">
        <v>1</v>
      </c>
      <c r="O5301" s="73">
        <v>31.847757487151998</v>
      </c>
      <c r="P5301">
        <v>270</v>
      </c>
      <c r="Q5301">
        <v>1</v>
      </c>
      <c r="R5301">
        <v>265</v>
      </c>
      <c r="S5301">
        <v>0.98354450674036797</v>
      </c>
      <c r="T5301">
        <v>41.398770913427498</v>
      </c>
      <c r="U5301">
        <v>0.68850375435497202</v>
      </c>
      <c r="V5301">
        <v>165</v>
      </c>
      <c r="W5301">
        <v>8.9045713783837493E-2</v>
      </c>
      <c r="X5301">
        <v>28</v>
      </c>
      <c r="Y5301">
        <v>270</v>
      </c>
      <c r="Z5301">
        <v>1</v>
      </c>
      <c r="AA5301">
        <v>65.954335547497394</v>
      </c>
      <c r="AB5301">
        <v>181</v>
      </c>
      <c r="AC5301">
        <v>0.65778326970071399</v>
      </c>
      <c r="AD5301">
        <v>89</v>
      </c>
      <c r="AE5301">
        <v>0.34221673029928601</v>
      </c>
      <c r="AF5301">
        <v>0</v>
      </c>
      <c r="AG5301">
        <v>0</v>
      </c>
      <c r="AH5301">
        <v>5.4897486455472298E-4</v>
      </c>
      <c r="AI5301">
        <v>4</v>
      </c>
      <c r="AJ5301" s="73">
        <v>32.945056160267903</v>
      </c>
      <c r="AK5301">
        <v>270</v>
      </c>
      <c r="AL5301">
        <v>1</v>
      </c>
      <c r="AM5301">
        <v>0</v>
      </c>
      <c r="AN5301">
        <v>0</v>
      </c>
      <c r="AO5301">
        <v>0</v>
      </c>
      <c r="AP5301">
        <v>0</v>
      </c>
      <c r="AQ5301">
        <v>270</v>
      </c>
      <c r="AR5301">
        <v>1</v>
      </c>
      <c r="AS5301">
        <v>0</v>
      </c>
      <c r="AT5301">
        <v>0</v>
      </c>
      <c r="AU5301">
        <v>0</v>
      </c>
      <c r="AV5301">
        <v>0</v>
      </c>
      <c r="AW5301">
        <v>270</v>
      </c>
      <c r="AX5301">
        <v>1</v>
      </c>
      <c r="AY5301" s="73">
        <v>45.961916526214999</v>
      </c>
      <c r="AZ5301">
        <v>270</v>
      </c>
      <c r="BA5301">
        <v>1</v>
      </c>
      <c r="BB5301">
        <v>269</v>
      </c>
      <c r="BC5301">
        <v>0.99898976642317605</v>
      </c>
      <c r="BD5301">
        <v>1</v>
      </c>
      <c r="BE5301">
        <v>1.01023357682313E-3</v>
      </c>
      <c r="BF5301">
        <v>35.8436573739599</v>
      </c>
      <c r="BG5301">
        <v>31.847757487151998</v>
      </c>
      <c r="BH5301">
        <v>45.961916526214999</v>
      </c>
      <c r="BI5301">
        <v>32.945056160267903</v>
      </c>
    </row>
    <row r="5302" spans="1:61" x14ac:dyDescent="0.25">
      <c r="A5302" s="10" t="str">
        <f>VLOOKUP(D5302,'Index-Relations'!E:F,2,FALSE)</f>
        <v>ESG</v>
      </c>
      <c r="B5302" t="s">
        <v>3450</v>
      </c>
      <c r="C5302" s="53" t="s">
        <v>2763</v>
      </c>
      <c r="D5302" s="59" t="s">
        <v>2914</v>
      </c>
      <c r="E5302" s="59" t="s">
        <v>8718</v>
      </c>
      <c r="F5302" t="s">
        <v>1964</v>
      </c>
      <c r="G5302" t="s">
        <v>1963</v>
      </c>
      <c r="H5302" t="s">
        <v>1965</v>
      </c>
      <c r="I5302" s="52">
        <v>45566</v>
      </c>
      <c r="J5302" t="s">
        <v>2457</v>
      </c>
      <c r="K5302">
        <v>271</v>
      </c>
      <c r="L5302" s="73">
        <v>35.787486076580997</v>
      </c>
      <c r="M5302">
        <v>271</v>
      </c>
      <c r="N5302">
        <v>1</v>
      </c>
      <c r="O5302" s="73">
        <v>31.835403873579001</v>
      </c>
      <c r="P5302">
        <v>271</v>
      </c>
      <c r="Q5302">
        <v>1</v>
      </c>
      <c r="R5302">
        <v>266</v>
      </c>
      <c r="S5302">
        <v>0.98479506798100802</v>
      </c>
      <c r="T5302">
        <v>41.577264069012699</v>
      </c>
      <c r="U5302">
        <v>0.69090376120492902</v>
      </c>
      <c r="V5302">
        <v>165</v>
      </c>
      <c r="W5302">
        <v>9.3811798844722696E-2</v>
      </c>
      <c r="X5302">
        <v>29</v>
      </c>
      <c r="Y5302">
        <v>270</v>
      </c>
      <c r="Z5302">
        <v>0.99691896263426205</v>
      </c>
      <c r="AA5302">
        <v>61.024537234448097</v>
      </c>
      <c r="AB5302">
        <v>182</v>
      </c>
      <c r="AC5302">
        <v>0.66713325687992298</v>
      </c>
      <c r="AD5302">
        <v>88</v>
      </c>
      <c r="AE5302">
        <v>0.32978570575434002</v>
      </c>
      <c r="AF5302">
        <v>1</v>
      </c>
      <c r="AG5302">
        <v>3.0810373657366098E-3</v>
      </c>
      <c r="AH5302">
        <v>5.9313271795793704E-4</v>
      </c>
      <c r="AI5302">
        <v>5</v>
      </c>
      <c r="AJ5302" s="73">
        <v>32.962881258582897</v>
      </c>
      <c r="AK5302">
        <v>271</v>
      </c>
      <c r="AL5302">
        <v>1</v>
      </c>
      <c r="AM5302">
        <v>0</v>
      </c>
      <c r="AN5302">
        <v>0</v>
      </c>
      <c r="AO5302">
        <v>0</v>
      </c>
      <c r="AP5302">
        <v>0</v>
      </c>
      <c r="AQ5302">
        <v>271</v>
      </c>
      <c r="AR5302">
        <v>1</v>
      </c>
      <c r="AS5302">
        <v>0</v>
      </c>
      <c r="AT5302">
        <v>0</v>
      </c>
      <c r="AU5302">
        <v>0</v>
      </c>
      <c r="AV5302">
        <v>0</v>
      </c>
      <c r="AW5302">
        <v>271</v>
      </c>
      <c r="AX5302">
        <v>1</v>
      </c>
      <c r="AY5302" s="73">
        <v>45.9157743843719</v>
      </c>
      <c r="AZ5302">
        <v>271</v>
      </c>
      <c r="BA5302">
        <v>1</v>
      </c>
      <c r="BB5302">
        <v>270</v>
      </c>
      <c r="BC5302">
        <v>0.999053074985636</v>
      </c>
      <c r="BD5302">
        <v>1</v>
      </c>
      <c r="BE5302">
        <v>9.4692501436390605E-4</v>
      </c>
      <c r="BF5302">
        <v>35.787486076580997</v>
      </c>
      <c r="BG5302">
        <v>31.835403873579001</v>
      </c>
      <c r="BH5302">
        <v>45.9157743843719</v>
      </c>
      <c r="BI5302">
        <v>32.962881258582897</v>
      </c>
    </row>
    <row r="5303" spans="1:61" x14ac:dyDescent="0.25">
      <c r="A5303" s="10" t="str">
        <f>VLOOKUP(D5303,'Index-Relations'!E:F,2,FALSE)</f>
        <v>ESG</v>
      </c>
      <c r="B5303" t="s">
        <v>3450</v>
      </c>
      <c r="C5303" s="53" t="s">
        <v>2764</v>
      </c>
      <c r="D5303" s="59" t="s">
        <v>2914</v>
      </c>
      <c r="E5303" s="59" t="s">
        <v>8719</v>
      </c>
      <c r="F5303" t="s">
        <v>1964</v>
      </c>
      <c r="G5303" t="s">
        <v>1963</v>
      </c>
      <c r="H5303" t="s">
        <v>1965</v>
      </c>
      <c r="I5303" s="52">
        <v>45538</v>
      </c>
      <c r="J5303" t="s">
        <v>2457</v>
      </c>
      <c r="K5303">
        <v>279</v>
      </c>
      <c r="L5303" s="73">
        <v>35.754762800244997</v>
      </c>
      <c r="M5303">
        <v>279</v>
      </c>
      <c r="N5303">
        <v>1</v>
      </c>
      <c r="O5303" s="73">
        <v>31.696399292395899</v>
      </c>
      <c r="P5303">
        <v>279</v>
      </c>
      <c r="Q5303">
        <v>1</v>
      </c>
      <c r="R5303">
        <v>274</v>
      </c>
      <c r="S5303">
        <v>0.98533549959072897</v>
      </c>
      <c r="T5303">
        <v>41.384222034107701</v>
      </c>
      <c r="U5303">
        <v>0.73602740540985601</v>
      </c>
      <c r="V5303">
        <v>170</v>
      </c>
      <c r="W5303">
        <v>0.112225245088584</v>
      </c>
      <c r="X5303">
        <v>30</v>
      </c>
      <c r="Y5303">
        <v>277</v>
      </c>
      <c r="Z5303">
        <v>0.99416481022842096</v>
      </c>
      <c r="AA5303">
        <v>65.046747690988596</v>
      </c>
      <c r="AB5303">
        <v>185</v>
      </c>
      <c r="AC5303">
        <v>0.65644367890862099</v>
      </c>
      <c r="AD5303">
        <v>100</v>
      </c>
      <c r="AE5303">
        <v>0.36979047495948902</v>
      </c>
      <c r="AF5303">
        <v>-6</v>
      </c>
      <c r="AG5303">
        <v>0</v>
      </c>
      <c r="AH5303">
        <v>6.0049743552193998E-4</v>
      </c>
      <c r="AI5303">
        <v>5</v>
      </c>
      <c r="AJ5303" s="73">
        <v>32.964042777114003</v>
      </c>
      <c r="AK5303">
        <v>279</v>
      </c>
      <c r="AL5303">
        <v>1</v>
      </c>
      <c r="AM5303">
        <v>0</v>
      </c>
      <c r="AN5303">
        <v>0</v>
      </c>
      <c r="AO5303">
        <v>0</v>
      </c>
      <c r="AP5303">
        <v>0</v>
      </c>
      <c r="AQ5303">
        <v>279</v>
      </c>
      <c r="AR5303">
        <v>1</v>
      </c>
      <c r="AS5303">
        <v>0</v>
      </c>
      <c r="AT5303">
        <v>0</v>
      </c>
      <c r="AU5303">
        <v>0</v>
      </c>
      <c r="AV5303">
        <v>0</v>
      </c>
      <c r="AW5303">
        <v>279</v>
      </c>
      <c r="AX5303">
        <v>0.999999999999999</v>
      </c>
      <c r="AY5303" s="73">
        <v>45.830798121219999</v>
      </c>
      <c r="AZ5303">
        <v>279</v>
      </c>
      <c r="BA5303">
        <v>1</v>
      </c>
      <c r="BB5303">
        <v>278</v>
      </c>
      <c r="BC5303">
        <v>0.99904073938364601</v>
      </c>
      <c r="BD5303">
        <v>1</v>
      </c>
      <c r="BE5303">
        <v>9.5926061635368703E-4</v>
      </c>
      <c r="BF5303">
        <v>35.754762800244997</v>
      </c>
      <c r="BG5303">
        <v>31.696399292395899</v>
      </c>
      <c r="BH5303">
        <v>45.830798121219999</v>
      </c>
      <c r="BI5303">
        <v>32.964042777114003</v>
      </c>
    </row>
    <row r="5304" spans="1:61" x14ac:dyDescent="0.25">
      <c r="A5304" s="10" t="str">
        <f>VLOOKUP(D5304,'Index-Relations'!E:F,2,FALSE)</f>
        <v>ESG</v>
      </c>
      <c r="B5304" t="s">
        <v>3450</v>
      </c>
      <c r="C5304" s="53" t="s">
        <v>3350</v>
      </c>
      <c r="D5304" s="59" t="s">
        <v>2914</v>
      </c>
      <c r="E5304" s="59" t="s">
        <v>8720</v>
      </c>
      <c r="F5304" t="s">
        <v>1964</v>
      </c>
      <c r="G5304" t="s">
        <v>1963</v>
      </c>
      <c r="H5304" t="s">
        <v>1965</v>
      </c>
      <c r="I5304" s="52">
        <v>45505</v>
      </c>
      <c r="J5304" t="s">
        <v>2457</v>
      </c>
      <c r="K5304">
        <v>279</v>
      </c>
      <c r="L5304" s="73">
        <v>35.877530468871001</v>
      </c>
      <c r="M5304">
        <v>279</v>
      </c>
      <c r="N5304">
        <v>1</v>
      </c>
      <c r="O5304" s="73">
        <v>31.754744312782901</v>
      </c>
      <c r="P5304">
        <v>279</v>
      </c>
      <c r="Q5304">
        <v>1</v>
      </c>
      <c r="R5304">
        <v>274</v>
      </c>
      <c r="S5304">
        <v>0.98592096640274296</v>
      </c>
      <c r="T5304">
        <v>41.522079532144602</v>
      </c>
      <c r="U5304">
        <v>0.70915855462985999</v>
      </c>
      <c r="V5304">
        <v>170</v>
      </c>
      <c r="W5304">
        <v>9.44254133004893E-2</v>
      </c>
      <c r="X5304">
        <v>30</v>
      </c>
      <c r="Y5304">
        <v>277</v>
      </c>
      <c r="Z5304">
        <v>0.99390748336935297</v>
      </c>
      <c r="AA5304">
        <v>62.5592380344101</v>
      </c>
      <c r="AB5304">
        <v>176</v>
      </c>
      <c r="AC5304">
        <v>0.63047888038246303</v>
      </c>
      <c r="AD5304">
        <v>101</v>
      </c>
      <c r="AE5304">
        <v>0.36342860298689</v>
      </c>
      <c r="AF5304">
        <v>2</v>
      </c>
      <c r="AG5304">
        <v>6.0925166306460797E-3</v>
      </c>
      <c r="AH5304">
        <v>5.9016559856574604E-4</v>
      </c>
      <c r="AI5304">
        <v>5</v>
      </c>
      <c r="AJ5304" s="73">
        <v>33.110480044572</v>
      </c>
      <c r="AK5304">
        <v>279</v>
      </c>
      <c r="AL5304">
        <v>1</v>
      </c>
      <c r="AM5304">
        <v>0</v>
      </c>
      <c r="AN5304">
        <v>0</v>
      </c>
      <c r="AO5304">
        <v>0</v>
      </c>
      <c r="AP5304">
        <v>0</v>
      </c>
      <c r="AQ5304">
        <v>279</v>
      </c>
      <c r="AR5304">
        <v>1</v>
      </c>
      <c r="AS5304">
        <v>0</v>
      </c>
      <c r="AT5304">
        <v>0</v>
      </c>
      <c r="AU5304">
        <v>0</v>
      </c>
      <c r="AV5304">
        <v>0</v>
      </c>
      <c r="AW5304">
        <v>279</v>
      </c>
      <c r="AX5304">
        <v>1</v>
      </c>
      <c r="AY5304" s="73">
        <v>45.951192063594</v>
      </c>
      <c r="AZ5304">
        <v>279</v>
      </c>
      <c r="BA5304">
        <v>1</v>
      </c>
      <c r="BB5304">
        <v>278</v>
      </c>
      <c r="BC5304">
        <v>0.99915354456891103</v>
      </c>
      <c r="BD5304">
        <v>1</v>
      </c>
      <c r="BE5304">
        <v>8.4645543108889003E-4</v>
      </c>
      <c r="BF5304">
        <v>35.877530468871001</v>
      </c>
      <c r="BG5304">
        <v>31.754744312782901</v>
      </c>
      <c r="BH5304">
        <v>45.951192063594</v>
      </c>
      <c r="BI5304">
        <v>33.110480044572</v>
      </c>
    </row>
    <row r="5305" spans="1:61" x14ac:dyDescent="0.25">
      <c r="A5305" s="10" t="str">
        <f>VLOOKUP(D5305,'Index-Relations'!E:F,2,FALSE)</f>
        <v>ESG</v>
      </c>
      <c r="B5305" t="s">
        <v>3450</v>
      </c>
      <c r="C5305" s="53" t="s">
        <v>2765</v>
      </c>
      <c r="D5305" s="59" t="s">
        <v>2914</v>
      </c>
      <c r="E5305" s="59" t="s">
        <v>8721</v>
      </c>
      <c r="F5305" t="s">
        <v>1964</v>
      </c>
      <c r="G5305" t="s">
        <v>1963</v>
      </c>
      <c r="H5305" t="s">
        <v>1965</v>
      </c>
      <c r="I5305" s="52">
        <v>45474</v>
      </c>
      <c r="J5305" t="s">
        <v>2457</v>
      </c>
      <c r="K5305">
        <v>283</v>
      </c>
      <c r="L5305" s="73">
        <v>36.176866433949002</v>
      </c>
      <c r="M5305">
        <v>283</v>
      </c>
      <c r="N5305">
        <v>1</v>
      </c>
      <c r="O5305" s="73">
        <v>32.137688314769001</v>
      </c>
      <c r="P5305">
        <v>283</v>
      </c>
      <c r="Q5305">
        <v>1</v>
      </c>
      <c r="R5305">
        <v>278</v>
      </c>
      <c r="S5305">
        <v>0.98575202816554097</v>
      </c>
      <c r="T5305">
        <v>41.841742486683103</v>
      </c>
      <c r="U5305">
        <v>0.70850918616505099</v>
      </c>
      <c r="V5305">
        <v>174</v>
      </c>
      <c r="W5305">
        <v>9.3947823664147903E-2</v>
      </c>
      <c r="X5305">
        <v>30</v>
      </c>
      <c r="Y5305">
        <v>281</v>
      </c>
      <c r="Z5305">
        <v>0.99384585325966401</v>
      </c>
      <c r="AA5305">
        <v>65.465190068773197</v>
      </c>
      <c r="AB5305">
        <v>174</v>
      </c>
      <c r="AC5305">
        <v>0.61404091093671997</v>
      </c>
      <c r="AD5305">
        <v>107</v>
      </c>
      <c r="AE5305">
        <v>0.37980494232294298</v>
      </c>
      <c r="AF5305">
        <v>2</v>
      </c>
      <c r="AG5305">
        <v>6.15414674033604E-3</v>
      </c>
      <c r="AH5305">
        <v>7.0646826764631302E-4</v>
      </c>
      <c r="AI5305">
        <v>6</v>
      </c>
      <c r="AJ5305" s="73">
        <v>33.275069244176997</v>
      </c>
      <c r="AK5305">
        <v>283</v>
      </c>
      <c r="AL5305">
        <v>1</v>
      </c>
      <c r="AM5305">
        <v>0</v>
      </c>
      <c r="AN5305">
        <v>0</v>
      </c>
      <c r="AO5305">
        <v>0</v>
      </c>
      <c r="AP5305">
        <v>0</v>
      </c>
      <c r="AQ5305">
        <v>283</v>
      </c>
      <c r="AR5305">
        <v>0.999999999999999</v>
      </c>
      <c r="AS5305">
        <v>0</v>
      </c>
      <c r="AT5305">
        <v>0</v>
      </c>
      <c r="AU5305">
        <v>0</v>
      </c>
      <c r="AV5305">
        <v>0</v>
      </c>
      <c r="AW5305">
        <v>283</v>
      </c>
      <c r="AX5305">
        <v>1</v>
      </c>
      <c r="AY5305" s="73">
        <v>46.182642280452001</v>
      </c>
      <c r="AZ5305">
        <v>283</v>
      </c>
      <c r="BA5305">
        <v>1</v>
      </c>
      <c r="BB5305">
        <v>282</v>
      </c>
      <c r="BC5305">
        <v>0.99916432459515603</v>
      </c>
      <c r="BD5305">
        <v>1</v>
      </c>
      <c r="BE5305">
        <v>8.3567540484352895E-4</v>
      </c>
      <c r="BF5305">
        <v>36.176866433949002</v>
      </c>
      <c r="BG5305">
        <v>32.137688314769001</v>
      </c>
      <c r="BH5305">
        <v>46.182642280452001</v>
      </c>
      <c r="BI5305">
        <v>33.275069244176997</v>
      </c>
    </row>
    <row r="5306" spans="1:61" x14ac:dyDescent="0.25">
      <c r="A5306" s="10" t="str">
        <f>VLOOKUP(D5306,'Index-Relations'!E:F,2,FALSE)</f>
        <v>ESG</v>
      </c>
      <c r="B5306" t="s">
        <v>3450</v>
      </c>
      <c r="C5306" s="53" t="s">
        <v>2766</v>
      </c>
      <c r="D5306" s="59" t="s">
        <v>2914</v>
      </c>
      <c r="E5306" s="59" t="s">
        <v>8722</v>
      </c>
      <c r="F5306" t="s">
        <v>1964</v>
      </c>
      <c r="G5306" t="s">
        <v>1963</v>
      </c>
      <c r="H5306" t="s">
        <v>1965</v>
      </c>
      <c r="I5306" s="52">
        <v>45446</v>
      </c>
      <c r="J5306" t="s">
        <v>2457</v>
      </c>
      <c r="K5306">
        <v>290</v>
      </c>
      <c r="L5306" s="73">
        <v>36.401721738785</v>
      </c>
      <c r="M5306">
        <v>290</v>
      </c>
      <c r="N5306">
        <v>1</v>
      </c>
      <c r="O5306" s="73">
        <v>32.194304472123001</v>
      </c>
      <c r="P5306">
        <v>290</v>
      </c>
      <c r="Q5306">
        <v>1</v>
      </c>
      <c r="R5306">
        <v>285</v>
      </c>
      <c r="S5306">
        <v>0.98615278752548896</v>
      </c>
      <c r="T5306">
        <v>41.8028582164646</v>
      </c>
      <c r="U5306">
        <v>0.70810719580999504</v>
      </c>
      <c r="V5306">
        <v>178</v>
      </c>
      <c r="W5306">
        <v>9.2992497650481204E-2</v>
      </c>
      <c r="X5306">
        <v>30</v>
      </c>
      <c r="Y5306">
        <v>288</v>
      </c>
      <c r="Z5306">
        <v>0.99378929439327801</v>
      </c>
      <c r="AA5306">
        <v>65.369347439682898</v>
      </c>
      <c r="AB5306">
        <v>177</v>
      </c>
      <c r="AC5306">
        <v>0.61803835376654603</v>
      </c>
      <c r="AD5306">
        <v>111</v>
      </c>
      <c r="AE5306">
        <v>0.37575094062673098</v>
      </c>
      <c r="AF5306">
        <v>2</v>
      </c>
      <c r="AG5306">
        <v>6.2107056067213203E-3</v>
      </c>
      <c r="AH5306">
        <v>7.0519728268399597E-4</v>
      </c>
      <c r="AI5306">
        <v>6</v>
      </c>
      <c r="AJ5306" s="73">
        <v>33.670555866359997</v>
      </c>
      <c r="AK5306">
        <v>290</v>
      </c>
      <c r="AL5306">
        <v>1</v>
      </c>
      <c r="AM5306">
        <v>0</v>
      </c>
      <c r="AN5306">
        <v>0</v>
      </c>
      <c r="AO5306">
        <v>0</v>
      </c>
      <c r="AP5306">
        <v>0</v>
      </c>
      <c r="AQ5306">
        <v>290</v>
      </c>
      <c r="AR5306">
        <v>1</v>
      </c>
      <c r="AS5306">
        <v>0</v>
      </c>
      <c r="AT5306">
        <v>0</v>
      </c>
      <c r="AU5306">
        <v>0</v>
      </c>
      <c r="AV5306">
        <v>0</v>
      </c>
      <c r="AW5306">
        <v>290</v>
      </c>
      <c r="AX5306">
        <v>1</v>
      </c>
      <c r="AY5306" s="73">
        <v>46.358371745718898</v>
      </c>
      <c r="AZ5306">
        <v>290</v>
      </c>
      <c r="BA5306">
        <v>1</v>
      </c>
      <c r="BB5306">
        <v>289</v>
      </c>
      <c r="BC5306">
        <v>0.99924819535454901</v>
      </c>
      <c r="BD5306">
        <v>1</v>
      </c>
      <c r="BE5306">
        <v>7.5180464545008901E-4</v>
      </c>
      <c r="BF5306">
        <v>36.401721738785</v>
      </c>
      <c r="BG5306">
        <v>32.194304472123001</v>
      </c>
      <c r="BH5306">
        <v>46.358371745718898</v>
      </c>
      <c r="BI5306">
        <v>33.670555866359997</v>
      </c>
    </row>
    <row r="5307" spans="1:61" x14ac:dyDescent="0.25">
      <c r="A5307" s="10" t="str">
        <f>VLOOKUP(D5307,'Index-Relations'!E:F,2,FALSE)</f>
        <v>ESG</v>
      </c>
      <c r="B5307" t="s">
        <v>3450</v>
      </c>
      <c r="C5307" s="53" t="s">
        <v>2767</v>
      </c>
      <c r="D5307" s="59" t="s">
        <v>2914</v>
      </c>
      <c r="E5307" s="59" t="s">
        <v>8723</v>
      </c>
      <c r="F5307" t="s">
        <v>1964</v>
      </c>
      <c r="G5307" t="s">
        <v>1963</v>
      </c>
      <c r="H5307" t="s">
        <v>1965</v>
      </c>
      <c r="I5307" s="52">
        <v>45413</v>
      </c>
      <c r="J5307" t="s">
        <v>2457</v>
      </c>
      <c r="K5307">
        <v>291</v>
      </c>
      <c r="L5307" s="73">
        <v>36.285251791981999</v>
      </c>
      <c r="M5307">
        <v>291</v>
      </c>
      <c r="N5307">
        <v>1</v>
      </c>
      <c r="O5307" s="73">
        <v>31.835505747176899</v>
      </c>
      <c r="P5307">
        <v>291</v>
      </c>
      <c r="Q5307">
        <v>1</v>
      </c>
      <c r="R5307">
        <v>286</v>
      </c>
      <c r="S5307">
        <v>0.98567173626073801</v>
      </c>
      <c r="T5307">
        <v>41.9426952877782</v>
      </c>
      <c r="U5307">
        <v>0.70784977333292398</v>
      </c>
      <c r="V5307">
        <v>179</v>
      </c>
      <c r="W5307">
        <v>9.3320672788702999E-2</v>
      </c>
      <c r="X5307">
        <v>30</v>
      </c>
      <c r="Y5307">
        <v>289</v>
      </c>
      <c r="Z5307">
        <v>0.99431852741066995</v>
      </c>
      <c r="AA5307">
        <v>66.615793528804105</v>
      </c>
      <c r="AB5307">
        <v>177</v>
      </c>
      <c r="AC5307">
        <v>0.61261125555848195</v>
      </c>
      <c r="AD5307">
        <v>112</v>
      </c>
      <c r="AE5307">
        <v>0.381707271852187</v>
      </c>
      <c r="AF5307">
        <v>2</v>
      </c>
      <c r="AG5307">
        <v>5.6814725893299901E-3</v>
      </c>
      <c r="AH5307">
        <v>6.8394040637745704E-4</v>
      </c>
      <c r="AI5307">
        <v>6</v>
      </c>
      <c r="AJ5307" s="73">
        <v>33.694777608270002</v>
      </c>
      <c r="AK5307">
        <v>291</v>
      </c>
      <c r="AL5307">
        <v>1</v>
      </c>
      <c r="AM5307">
        <v>0</v>
      </c>
      <c r="AN5307">
        <v>0</v>
      </c>
      <c r="AO5307">
        <v>0</v>
      </c>
      <c r="AP5307">
        <v>0</v>
      </c>
      <c r="AQ5307">
        <v>291</v>
      </c>
      <c r="AR5307">
        <v>1</v>
      </c>
      <c r="AS5307">
        <v>0</v>
      </c>
      <c r="AT5307">
        <v>0</v>
      </c>
      <c r="AU5307">
        <v>0</v>
      </c>
      <c r="AV5307">
        <v>0</v>
      </c>
      <c r="AW5307">
        <v>291</v>
      </c>
      <c r="AX5307">
        <v>1</v>
      </c>
      <c r="AY5307" s="73">
        <v>46.207362936658903</v>
      </c>
      <c r="AZ5307">
        <v>291</v>
      </c>
      <c r="BA5307">
        <v>1</v>
      </c>
      <c r="BB5307">
        <v>290</v>
      </c>
      <c r="BC5307">
        <v>0.99921710971255395</v>
      </c>
      <c r="BD5307">
        <v>1</v>
      </c>
      <c r="BE5307">
        <v>7.8289028744519195E-4</v>
      </c>
      <c r="BF5307">
        <v>36.285251791981999</v>
      </c>
      <c r="BG5307">
        <v>31.835505747176899</v>
      </c>
      <c r="BH5307">
        <v>46.207362936658903</v>
      </c>
      <c r="BI5307">
        <v>33.694777608270002</v>
      </c>
    </row>
    <row r="5308" spans="1:61" x14ac:dyDescent="0.25">
      <c r="A5308" s="10" t="str">
        <f>VLOOKUP(D5308,'Index-Relations'!E:F,2,FALSE)</f>
        <v>ESG</v>
      </c>
      <c r="B5308" t="s">
        <v>3450</v>
      </c>
      <c r="C5308" s="53" t="s">
        <v>2768</v>
      </c>
      <c r="D5308" s="59" t="s">
        <v>2914</v>
      </c>
      <c r="E5308" s="59" t="s">
        <v>8724</v>
      </c>
      <c r="F5308" t="s">
        <v>1964</v>
      </c>
      <c r="G5308" t="s">
        <v>1963</v>
      </c>
      <c r="H5308" t="s">
        <v>1965</v>
      </c>
      <c r="I5308" s="52">
        <v>45383</v>
      </c>
      <c r="J5308" t="s">
        <v>2457</v>
      </c>
      <c r="K5308">
        <v>244</v>
      </c>
      <c r="L5308">
        <v>35.347427240305599</v>
      </c>
      <c r="M5308">
        <v>244</v>
      </c>
      <c r="N5308">
        <v>1</v>
      </c>
      <c r="O5308">
        <v>28.9878597600826</v>
      </c>
      <c r="P5308">
        <v>244</v>
      </c>
      <c r="Q5308">
        <v>1</v>
      </c>
      <c r="R5308">
        <v>244</v>
      </c>
      <c r="S5308">
        <v>0.999999999999999</v>
      </c>
      <c r="T5308">
        <v>41.802995552166799</v>
      </c>
      <c r="U5308">
        <v>0.70709956625036297</v>
      </c>
      <c r="V5308">
        <v>152</v>
      </c>
      <c r="W5308">
        <v>8.8293078356922003E-2</v>
      </c>
      <c r="X5308">
        <v>25</v>
      </c>
      <c r="Y5308">
        <v>244</v>
      </c>
      <c r="Z5308">
        <v>1</v>
      </c>
      <c r="AA5308">
        <v>67.850511400868001</v>
      </c>
      <c r="AB5308">
        <v>155</v>
      </c>
      <c r="AC5308">
        <v>0.62702154075854999</v>
      </c>
      <c r="AD5308">
        <v>89</v>
      </c>
      <c r="AE5308">
        <v>0.37297845924144901</v>
      </c>
      <c r="AF5308">
        <v>0</v>
      </c>
      <c r="AG5308">
        <v>1.1102E-16</v>
      </c>
      <c r="AH5308">
        <v>5.0995314593206705E-4</v>
      </c>
      <c r="AI5308">
        <v>3</v>
      </c>
      <c r="AJ5308">
        <v>31.686240551103602</v>
      </c>
      <c r="AK5308">
        <v>244</v>
      </c>
      <c r="AL5308">
        <v>1</v>
      </c>
      <c r="AM5308">
        <v>0</v>
      </c>
      <c r="AN5308">
        <v>0</v>
      </c>
      <c r="AO5308">
        <v>0</v>
      </c>
      <c r="AP5308">
        <v>0</v>
      </c>
      <c r="AQ5308">
        <v>244</v>
      </c>
      <c r="AR5308">
        <v>1</v>
      </c>
      <c r="AS5308">
        <v>0</v>
      </c>
      <c r="AT5308">
        <v>0</v>
      </c>
      <c r="AU5308">
        <v>0</v>
      </c>
      <c r="AV5308">
        <v>0</v>
      </c>
      <c r="AW5308">
        <v>244</v>
      </c>
      <c r="AX5308">
        <v>1</v>
      </c>
      <c r="AY5308">
        <v>46.8586807973848</v>
      </c>
      <c r="AZ5308">
        <v>244</v>
      </c>
      <c r="BA5308">
        <v>1</v>
      </c>
      <c r="BB5308">
        <v>242</v>
      </c>
      <c r="BC5308">
        <v>0.99669877593159895</v>
      </c>
      <c r="BD5308">
        <v>2</v>
      </c>
      <c r="BE5308">
        <v>3.3012240684007401E-3</v>
      </c>
      <c r="BF5308">
        <v>36.530489215433903</v>
      </c>
      <c r="BG5308">
        <v>32.180263490983002</v>
      </c>
      <c r="BH5308">
        <v>46.637412986908998</v>
      </c>
      <c r="BI5308">
        <v>33.511265185748996</v>
      </c>
    </row>
    <row r="5309" spans="1:61" x14ac:dyDescent="0.25">
      <c r="A5309" s="10" t="str">
        <f>VLOOKUP(D5309,'Index-Relations'!E:F,2,FALSE)</f>
        <v>ESG</v>
      </c>
      <c r="B5309" t="s">
        <v>3450</v>
      </c>
      <c r="C5309" s="53" t="s">
        <v>2769</v>
      </c>
      <c r="D5309" s="59" t="s">
        <v>2914</v>
      </c>
      <c r="E5309" s="59" t="s">
        <v>8725</v>
      </c>
      <c r="F5309" t="s">
        <v>1964</v>
      </c>
      <c r="G5309" t="s">
        <v>1963</v>
      </c>
      <c r="H5309" t="s">
        <v>1965</v>
      </c>
      <c r="I5309" s="52">
        <v>45352</v>
      </c>
      <c r="J5309" t="s">
        <v>2457</v>
      </c>
      <c r="K5309">
        <v>248</v>
      </c>
      <c r="L5309">
        <v>35.1708190234881</v>
      </c>
      <c r="M5309">
        <v>248</v>
      </c>
      <c r="N5309">
        <v>1</v>
      </c>
      <c r="O5309">
        <v>28.642066933944299</v>
      </c>
      <c r="P5309">
        <v>248</v>
      </c>
      <c r="Q5309">
        <v>1</v>
      </c>
      <c r="R5309">
        <v>247</v>
      </c>
      <c r="S5309">
        <v>0.998479747915481</v>
      </c>
      <c r="T5309">
        <v>41.562314870032303</v>
      </c>
      <c r="U5309">
        <v>0.70225905426176405</v>
      </c>
      <c r="V5309">
        <v>154</v>
      </c>
      <c r="W5309">
        <v>8.0488110059963203E-2</v>
      </c>
      <c r="X5309">
        <v>23</v>
      </c>
      <c r="Y5309">
        <v>248</v>
      </c>
      <c r="Z5309">
        <v>1</v>
      </c>
      <c r="AA5309">
        <v>69.198478326705697</v>
      </c>
      <c r="AB5309">
        <v>155</v>
      </c>
      <c r="AC5309">
        <v>0.61227004599926405</v>
      </c>
      <c r="AD5309">
        <v>93</v>
      </c>
      <c r="AE5309">
        <v>0.38772995400073501</v>
      </c>
      <c r="AF5309">
        <v>0</v>
      </c>
      <c r="AG5309">
        <v>1.6652999999999999E-16</v>
      </c>
      <c r="AH5309">
        <v>1.90318636293705E-5</v>
      </c>
      <c r="AI5309">
        <v>2</v>
      </c>
      <c r="AJ5309">
        <v>31.5683779524845</v>
      </c>
      <c r="AK5309">
        <v>248</v>
      </c>
      <c r="AL5309">
        <v>1</v>
      </c>
      <c r="AM5309">
        <v>0</v>
      </c>
      <c r="AN5309">
        <v>0</v>
      </c>
      <c r="AO5309">
        <v>0</v>
      </c>
      <c r="AP5309">
        <v>0</v>
      </c>
      <c r="AQ5309">
        <v>248</v>
      </c>
      <c r="AR5309">
        <v>0.999999999999999</v>
      </c>
      <c r="AS5309">
        <v>0</v>
      </c>
      <c r="AT5309">
        <v>0</v>
      </c>
      <c r="AU5309">
        <v>0</v>
      </c>
      <c r="AV5309">
        <v>0</v>
      </c>
      <c r="AW5309">
        <v>248</v>
      </c>
      <c r="AX5309">
        <v>0.999999999999999</v>
      </c>
      <c r="AY5309">
        <v>47.012509229785302</v>
      </c>
      <c r="AZ5309">
        <v>248</v>
      </c>
      <c r="BA5309">
        <v>1</v>
      </c>
      <c r="BB5309">
        <v>246</v>
      </c>
      <c r="BC5309">
        <v>0.99729401955157404</v>
      </c>
      <c r="BD5309">
        <v>2</v>
      </c>
      <c r="BE5309">
        <v>2.7059804484254801E-3</v>
      </c>
      <c r="BF5309">
        <v>36.444820952745999</v>
      </c>
      <c r="BG5309">
        <v>31.844502333955901</v>
      </c>
      <c r="BH5309">
        <v>46.850603536376902</v>
      </c>
      <c r="BI5309">
        <v>33.481813477012999</v>
      </c>
    </row>
    <row r="5310" spans="1:61" x14ac:dyDescent="0.25">
      <c r="A5310" s="10" t="str">
        <f>VLOOKUP(D5310,'Index-Relations'!E:F,2,FALSE)</f>
        <v>ESG</v>
      </c>
      <c r="B5310" t="s">
        <v>3450</v>
      </c>
      <c r="C5310" s="53" t="s">
        <v>2770</v>
      </c>
      <c r="D5310" s="59" t="s">
        <v>2914</v>
      </c>
      <c r="E5310" s="59" t="s">
        <v>8726</v>
      </c>
      <c r="F5310" t="s">
        <v>1964</v>
      </c>
      <c r="G5310" t="s">
        <v>1963</v>
      </c>
      <c r="H5310" t="s">
        <v>1965</v>
      </c>
      <c r="I5310" s="52">
        <v>45323</v>
      </c>
      <c r="J5310" t="s">
        <v>2457</v>
      </c>
      <c r="K5310">
        <v>249</v>
      </c>
      <c r="L5310">
        <v>35.525374442450897</v>
      </c>
      <c r="M5310">
        <v>249</v>
      </c>
      <c r="N5310">
        <v>1</v>
      </c>
      <c r="O5310">
        <v>29.101831010310299</v>
      </c>
      <c r="P5310">
        <v>249</v>
      </c>
      <c r="Q5310">
        <v>1</v>
      </c>
      <c r="R5310">
        <v>248</v>
      </c>
      <c r="S5310">
        <v>0.99804165796755695</v>
      </c>
      <c r="T5310">
        <v>41.404316489068499</v>
      </c>
      <c r="U5310">
        <v>0.69592096700845196</v>
      </c>
      <c r="V5310">
        <v>153</v>
      </c>
      <c r="W5310">
        <v>8.0893454098835998E-2</v>
      </c>
      <c r="X5310">
        <v>22</v>
      </c>
      <c r="Y5310">
        <v>249</v>
      </c>
      <c r="Z5310">
        <v>1</v>
      </c>
      <c r="AA5310">
        <v>72.613190874387101</v>
      </c>
      <c r="AB5310">
        <v>154</v>
      </c>
      <c r="AC5310">
        <v>0.60575424646562404</v>
      </c>
      <c r="AD5310">
        <v>95</v>
      </c>
      <c r="AE5310">
        <v>0.39424575353437502</v>
      </c>
      <c r="AF5310">
        <v>0</v>
      </c>
      <c r="AG5310">
        <v>0</v>
      </c>
      <c r="AH5310">
        <v>1.9579154521334401E-5</v>
      </c>
      <c r="AI5310">
        <v>2</v>
      </c>
      <c r="AJ5310">
        <v>31.932642508031801</v>
      </c>
      <c r="AK5310">
        <v>249</v>
      </c>
      <c r="AL5310">
        <v>1</v>
      </c>
      <c r="AM5310">
        <v>0</v>
      </c>
      <c r="AN5310">
        <v>0</v>
      </c>
      <c r="AO5310">
        <v>0</v>
      </c>
      <c r="AP5310">
        <v>0</v>
      </c>
      <c r="AQ5310">
        <v>249</v>
      </c>
      <c r="AR5310">
        <v>1</v>
      </c>
      <c r="AS5310">
        <v>0</v>
      </c>
      <c r="AT5310">
        <v>0</v>
      </c>
      <c r="AU5310">
        <v>0</v>
      </c>
      <c r="AV5310">
        <v>0</v>
      </c>
      <c r="AW5310">
        <v>249</v>
      </c>
      <c r="AX5310">
        <v>1</v>
      </c>
      <c r="AY5310">
        <v>46.961065804083198</v>
      </c>
      <c r="AZ5310">
        <v>249</v>
      </c>
      <c r="BA5310">
        <v>1</v>
      </c>
      <c r="BB5310">
        <v>247</v>
      </c>
      <c r="BC5310">
        <v>0.99625622888743504</v>
      </c>
      <c r="BD5310">
        <v>2</v>
      </c>
      <c r="BE5310">
        <v>3.7437711125647599E-3</v>
      </c>
      <c r="BF5310">
        <v>36.778430836816902</v>
      </c>
      <c r="BG5310">
        <v>32.248295372531999</v>
      </c>
      <c r="BH5310">
        <v>46.802831332439901</v>
      </c>
      <c r="BI5310">
        <v>33.804294456287003</v>
      </c>
    </row>
    <row r="5311" spans="1:61" x14ac:dyDescent="0.25">
      <c r="A5311" s="10" t="str">
        <f>VLOOKUP(D5311,'Index-Relations'!E:F,2,FALSE)</f>
        <v>ESG</v>
      </c>
      <c r="B5311" t="s">
        <v>3450</v>
      </c>
      <c r="C5311" s="53" t="s">
        <v>2760</v>
      </c>
      <c r="D5311" s="59" t="s">
        <v>2915</v>
      </c>
      <c r="E5311" s="59" t="s">
        <v>8727</v>
      </c>
      <c r="F5311" t="s">
        <v>1968</v>
      </c>
      <c r="G5311" t="s">
        <v>1967</v>
      </c>
      <c r="H5311" t="s">
        <v>1969</v>
      </c>
      <c r="I5311" s="52">
        <v>45659</v>
      </c>
      <c r="J5311" t="s">
        <v>2457</v>
      </c>
      <c r="K5311">
        <v>257</v>
      </c>
      <c r="L5311" s="73">
        <v>35.929609982545898</v>
      </c>
      <c r="M5311">
        <v>257</v>
      </c>
      <c r="N5311">
        <v>1</v>
      </c>
      <c r="O5311" s="73">
        <v>31.7719002822049</v>
      </c>
      <c r="P5311">
        <v>257</v>
      </c>
      <c r="Q5311">
        <v>1</v>
      </c>
      <c r="R5311">
        <v>252</v>
      </c>
      <c r="S5311">
        <v>0.98153368096739702</v>
      </c>
      <c r="T5311">
        <v>40.622785821892698</v>
      </c>
      <c r="U5311">
        <v>0.67766278062635199</v>
      </c>
      <c r="V5311">
        <v>155</v>
      </c>
      <c r="W5311">
        <v>7.6051925368293999E-2</v>
      </c>
      <c r="X5311">
        <v>21</v>
      </c>
      <c r="Y5311">
        <v>257</v>
      </c>
      <c r="Z5311">
        <v>0.999999999999999</v>
      </c>
      <c r="AA5311">
        <v>65.967562448744701</v>
      </c>
      <c r="AB5311">
        <v>162</v>
      </c>
      <c r="AC5311">
        <v>0.61808007305869395</v>
      </c>
      <c r="AD5311">
        <v>95</v>
      </c>
      <c r="AE5311">
        <v>0.381919926941305</v>
      </c>
      <c r="AF5311">
        <v>0</v>
      </c>
      <c r="AG5311">
        <v>2.2204E-16</v>
      </c>
      <c r="AH5311">
        <v>5.3278977329764704E-4</v>
      </c>
      <c r="AI5311">
        <v>4</v>
      </c>
      <c r="AJ5311" s="73">
        <v>33.156439024127998</v>
      </c>
      <c r="AK5311">
        <v>257</v>
      </c>
      <c r="AL5311">
        <v>1</v>
      </c>
      <c r="AM5311">
        <v>0</v>
      </c>
      <c r="AN5311">
        <v>0</v>
      </c>
      <c r="AO5311">
        <v>0</v>
      </c>
      <c r="AP5311">
        <v>0</v>
      </c>
      <c r="AQ5311">
        <v>257</v>
      </c>
      <c r="AR5311">
        <v>1</v>
      </c>
      <c r="AS5311">
        <v>0</v>
      </c>
      <c r="AT5311">
        <v>0</v>
      </c>
      <c r="AU5311">
        <v>0</v>
      </c>
      <c r="AV5311">
        <v>0</v>
      </c>
      <c r="AW5311">
        <v>257</v>
      </c>
      <c r="AX5311">
        <v>1</v>
      </c>
      <c r="AY5311" s="73">
        <v>46.026433570892998</v>
      </c>
      <c r="AZ5311">
        <v>257</v>
      </c>
      <c r="BA5311">
        <v>1</v>
      </c>
      <c r="BB5311">
        <v>255</v>
      </c>
      <c r="BC5311">
        <v>0.99696577076036996</v>
      </c>
      <c r="BD5311">
        <v>2</v>
      </c>
      <c r="BE5311">
        <v>3.03422923962953E-3</v>
      </c>
      <c r="BF5311">
        <v>35.929609982545898</v>
      </c>
      <c r="BG5311">
        <v>31.7719002822049</v>
      </c>
      <c r="BH5311">
        <v>46.026433570892998</v>
      </c>
      <c r="BI5311">
        <v>33.156439024127998</v>
      </c>
    </row>
    <row r="5312" spans="1:61" x14ac:dyDescent="0.25">
      <c r="A5312" s="10" t="str">
        <f>VLOOKUP(D5312,'Index-Relations'!E:F,2,FALSE)</f>
        <v>ESG</v>
      </c>
      <c r="B5312" t="s">
        <v>3450</v>
      </c>
      <c r="C5312" s="53" t="s">
        <v>2761</v>
      </c>
      <c r="D5312" s="59" t="s">
        <v>2915</v>
      </c>
      <c r="E5312" s="59" t="s">
        <v>8728</v>
      </c>
      <c r="F5312" t="s">
        <v>1968</v>
      </c>
      <c r="G5312" t="s">
        <v>1967</v>
      </c>
      <c r="H5312" t="s">
        <v>1969</v>
      </c>
      <c r="I5312" s="52">
        <v>45628</v>
      </c>
      <c r="J5312" t="s">
        <v>2457</v>
      </c>
      <c r="K5312">
        <v>259</v>
      </c>
      <c r="L5312" s="73">
        <v>35.943332846979999</v>
      </c>
      <c r="M5312">
        <v>259</v>
      </c>
      <c r="N5312">
        <v>1</v>
      </c>
      <c r="O5312" s="73">
        <v>31.841927120194999</v>
      </c>
      <c r="P5312">
        <v>259</v>
      </c>
      <c r="Q5312">
        <v>1</v>
      </c>
      <c r="R5312">
        <v>254</v>
      </c>
      <c r="S5312">
        <v>0.98191777109884704</v>
      </c>
      <c r="T5312">
        <v>40.884100558921403</v>
      </c>
      <c r="U5312">
        <v>0.69072109707030904</v>
      </c>
      <c r="V5312">
        <v>156</v>
      </c>
      <c r="W5312">
        <v>7.7588923029007703E-2</v>
      </c>
      <c r="X5312">
        <v>21</v>
      </c>
      <c r="Y5312">
        <v>259</v>
      </c>
      <c r="Z5312">
        <v>1</v>
      </c>
      <c r="AA5312">
        <v>60.435283813386498</v>
      </c>
      <c r="AB5312">
        <v>170</v>
      </c>
      <c r="AC5312">
        <v>0.63972922566980805</v>
      </c>
      <c r="AD5312">
        <v>89</v>
      </c>
      <c r="AE5312">
        <v>0.360270774330191</v>
      </c>
      <c r="AF5312">
        <v>0</v>
      </c>
      <c r="AG5312">
        <v>0</v>
      </c>
      <c r="AH5312">
        <v>5.5951839102405402E-4</v>
      </c>
      <c r="AI5312">
        <v>4</v>
      </c>
      <c r="AJ5312" s="73">
        <v>33.121199309577001</v>
      </c>
      <c r="AK5312">
        <v>259</v>
      </c>
      <c r="AL5312">
        <v>1</v>
      </c>
      <c r="AM5312">
        <v>0</v>
      </c>
      <c r="AN5312">
        <v>0</v>
      </c>
      <c r="AO5312">
        <v>0</v>
      </c>
      <c r="AP5312">
        <v>0</v>
      </c>
      <c r="AQ5312">
        <v>259</v>
      </c>
      <c r="AR5312">
        <v>1</v>
      </c>
      <c r="AS5312">
        <v>0</v>
      </c>
      <c r="AT5312">
        <v>0</v>
      </c>
      <c r="AU5312">
        <v>0</v>
      </c>
      <c r="AV5312">
        <v>0</v>
      </c>
      <c r="AW5312">
        <v>259</v>
      </c>
      <c r="AX5312">
        <v>0.999999999999999</v>
      </c>
      <c r="AY5312" s="73">
        <v>46.126572430981902</v>
      </c>
      <c r="AZ5312">
        <v>259</v>
      </c>
      <c r="BA5312">
        <v>1</v>
      </c>
      <c r="BB5312">
        <v>257</v>
      </c>
      <c r="BC5312">
        <v>0.99708283767843298</v>
      </c>
      <c r="BD5312">
        <v>2</v>
      </c>
      <c r="BE5312">
        <v>2.9171623215667099E-3</v>
      </c>
      <c r="BF5312">
        <v>35.943332846979999</v>
      </c>
      <c r="BG5312">
        <v>31.841927120194999</v>
      </c>
      <c r="BH5312">
        <v>46.126572430981902</v>
      </c>
      <c r="BI5312">
        <v>33.121199309577001</v>
      </c>
    </row>
    <row r="5313" spans="1:61" x14ac:dyDescent="0.25">
      <c r="A5313" s="10" t="str">
        <f>VLOOKUP(D5313,'Index-Relations'!E:F,2,FALSE)</f>
        <v>ESG</v>
      </c>
      <c r="B5313" t="s">
        <v>3450</v>
      </c>
      <c r="C5313" s="53" t="s">
        <v>2762</v>
      </c>
      <c r="D5313" s="59" t="s">
        <v>2915</v>
      </c>
      <c r="E5313" s="59" t="s">
        <v>8729</v>
      </c>
      <c r="F5313" t="s">
        <v>1968</v>
      </c>
      <c r="G5313" t="s">
        <v>1967</v>
      </c>
      <c r="H5313" t="s">
        <v>1969</v>
      </c>
      <c r="I5313" s="52">
        <v>45597</v>
      </c>
      <c r="J5313" t="s">
        <v>2457</v>
      </c>
      <c r="K5313">
        <v>262</v>
      </c>
      <c r="L5313" s="73">
        <v>35.873572193502902</v>
      </c>
      <c r="M5313">
        <v>262</v>
      </c>
      <c r="N5313">
        <v>1</v>
      </c>
      <c r="O5313" s="73">
        <v>31.786865412015999</v>
      </c>
      <c r="P5313">
        <v>262</v>
      </c>
      <c r="Q5313">
        <v>1</v>
      </c>
      <c r="R5313">
        <v>257</v>
      </c>
      <c r="S5313">
        <v>0.98292817519887998</v>
      </c>
      <c r="T5313">
        <v>41.185384204303098</v>
      </c>
      <c r="U5313">
        <v>0.68336553862222604</v>
      </c>
      <c r="V5313">
        <v>158</v>
      </c>
      <c r="W5313">
        <v>7.7242321680627904E-2</v>
      </c>
      <c r="X5313">
        <v>21</v>
      </c>
      <c r="Y5313">
        <v>262</v>
      </c>
      <c r="Z5313">
        <v>0.999999999999999</v>
      </c>
      <c r="AA5313">
        <v>67.8683553440152</v>
      </c>
      <c r="AB5313">
        <v>173</v>
      </c>
      <c r="AC5313">
        <v>0.64496572837392296</v>
      </c>
      <c r="AD5313">
        <v>89</v>
      </c>
      <c r="AE5313">
        <v>0.35503427162607598</v>
      </c>
      <c r="AF5313">
        <v>0</v>
      </c>
      <c r="AG5313">
        <v>2.7756000000000002E-16</v>
      </c>
      <c r="AH5313">
        <v>5.60317301847127E-4</v>
      </c>
      <c r="AI5313">
        <v>4</v>
      </c>
      <c r="AJ5313" s="73">
        <v>33.110137912956901</v>
      </c>
      <c r="AK5313">
        <v>262</v>
      </c>
      <c r="AL5313">
        <v>1</v>
      </c>
      <c r="AM5313">
        <v>0</v>
      </c>
      <c r="AN5313">
        <v>0</v>
      </c>
      <c r="AO5313">
        <v>0</v>
      </c>
      <c r="AP5313">
        <v>0</v>
      </c>
      <c r="AQ5313">
        <v>262</v>
      </c>
      <c r="AR5313">
        <v>1</v>
      </c>
      <c r="AS5313">
        <v>0</v>
      </c>
      <c r="AT5313">
        <v>0</v>
      </c>
      <c r="AU5313">
        <v>0</v>
      </c>
      <c r="AV5313">
        <v>0</v>
      </c>
      <c r="AW5313">
        <v>262</v>
      </c>
      <c r="AX5313">
        <v>0.999999999999999</v>
      </c>
      <c r="AY5313" s="73">
        <v>46.026956161759003</v>
      </c>
      <c r="AZ5313">
        <v>262</v>
      </c>
      <c r="BA5313">
        <v>1</v>
      </c>
      <c r="BB5313">
        <v>261</v>
      </c>
      <c r="BC5313">
        <v>0.99895192867453897</v>
      </c>
      <c r="BD5313">
        <v>1</v>
      </c>
      <c r="BE5313">
        <v>1.04807132546072E-3</v>
      </c>
      <c r="BF5313">
        <v>35.873572193502902</v>
      </c>
      <c r="BG5313">
        <v>31.786865412015999</v>
      </c>
      <c r="BH5313">
        <v>46.026956161759003</v>
      </c>
      <c r="BI5313">
        <v>33.110137912956901</v>
      </c>
    </row>
    <row r="5314" spans="1:61" x14ac:dyDescent="0.25">
      <c r="A5314" s="10" t="str">
        <f>VLOOKUP(D5314,'Index-Relations'!E:F,2,FALSE)</f>
        <v>ESG</v>
      </c>
      <c r="B5314" t="s">
        <v>3450</v>
      </c>
      <c r="C5314" s="53" t="s">
        <v>2763</v>
      </c>
      <c r="D5314" s="59" t="s">
        <v>2915</v>
      </c>
      <c r="E5314" s="59" t="s">
        <v>8730</v>
      </c>
      <c r="F5314" t="s">
        <v>1968</v>
      </c>
      <c r="G5314" t="s">
        <v>1967</v>
      </c>
      <c r="H5314" t="s">
        <v>1969</v>
      </c>
      <c r="I5314" s="52">
        <v>45566</v>
      </c>
      <c r="J5314" t="s">
        <v>2457</v>
      </c>
      <c r="K5314">
        <v>263</v>
      </c>
      <c r="L5314" s="73">
        <v>35.804229930742899</v>
      </c>
      <c r="M5314">
        <v>263</v>
      </c>
      <c r="N5314">
        <v>1</v>
      </c>
      <c r="O5314" s="73">
        <v>31.754732212623001</v>
      </c>
      <c r="P5314">
        <v>263</v>
      </c>
      <c r="Q5314">
        <v>1</v>
      </c>
      <c r="R5314">
        <v>258</v>
      </c>
      <c r="S5314">
        <v>0.98423483626080999</v>
      </c>
      <c r="T5314">
        <v>41.368975568981902</v>
      </c>
      <c r="U5314">
        <v>0.68435069122653402</v>
      </c>
      <c r="V5314">
        <v>158</v>
      </c>
      <c r="W5314">
        <v>7.9506062060531194E-2</v>
      </c>
      <c r="X5314">
        <v>22</v>
      </c>
      <c r="Y5314">
        <v>262</v>
      </c>
      <c r="Z5314">
        <v>0.99680544059672505</v>
      </c>
      <c r="AA5314">
        <v>61.797102465011299</v>
      </c>
      <c r="AB5314">
        <v>175</v>
      </c>
      <c r="AC5314">
        <v>0.65880722196052699</v>
      </c>
      <c r="AD5314">
        <v>87</v>
      </c>
      <c r="AE5314">
        <v>0.337998218636198</v>
      </c>
      <c r="AF5314">
        <v>1</v>
      </c>
      <c r="AG5314">
        <v>3.19455940327406E-3</v>
      </c>
      <c r="AH5314">
        <v>6.0810427567278705E-4</v>
      </c>
      <c r="AI5314">
        <v>5</v>
      </c>
      <c r="AJ5314" s="73">
        <v>33.113341361132903</v>
      </c>
      <c r="AK5314">
        <v>263</v>
      </c>
      <c r="AL5314">
        <v>1</v>
      </c>
      <c r="AM5314">
        <v>0</v>
      </c>
      <c r="AN5314">
        <v>0</v>
      </c>
      <c r="AO5314">
        <v>0</v>
      </c>
      <c r="AP5314">
        <v>0</v>
      </c>
      <c r="AQ5314">
        <v>263</v>
      </c>
      <c r="AR5314">
        <v>0.999999999999999</v>
      </c>
      <c r="AS5314">
        <v>0</v>
      </c>
      <c r="AT5314">
        <v>0</v>
      </c>
      <c r="AU5314">
        <v>0</v>
      </c>
      <c r="AV5314">
        <v>0</v>
      </c>
      <c r="AW5314">
        <v>263</v>
      </c>
      <c r="AX5314">
        <v>1</v>
      </c>
      <c r="AY5314" s="73">
        <v>45.980960887842002</v>
      </c>
      <c r="AZ5314">
        <v>263</v>
      </c>
      <c r="BA5314">
        <v>1</v>
      </c>
      <c r="BB5314">
        <v>262</v>
      </c>
      <c r="BC5314">
        <v>0.99901818515981899</v>
      </c>
      <c r="BD5314">
        <v>1</v>
      </c>
      <c r="BE5314">
        <v>9.8181484018055394E-4</v>
      </c>
      <c r="BF5314">
        <v>35.804229930742899</v>
      </c>
      <c r="BG5314">
        <v>31.754732212623001</v>
      </c>
      <c r="BH5314">
        <v>45.980960887842002</v>
      </c>
      <c r="BI5314">
        <v>33.113341361132903</v>
      </c>
    </row>
    <row r="5315" spans="1:61" x14ac:dyDescent="0.25">
      <c r="A5315" s="10" t="str">
        <f>VLOOKUP(D5315,'Index-Relations'!E:F,2,FALSE)</f>
        <v>ESG</v>
      </c>
      <c r="B5315" t="s">
        <v>3450</v>
      </c>
      <c r="C5315" s="53" t="s">
        <v>2764</v>
      </c>
      <c r="D5315" s="59" t="s">
        <v>2915</v>
      </c>
      <c r="E5315" s="59" t="s">
        <v>8731</v>
      </c>
      <c r="F5315" t="s">
        <v>1968</v>
      </c>
      <c r="G5315" t="s">
        <v>1967</v>
      </c>
      <c r="H5315" t="s">
        <v>1969</v>
      </c>
      <c r="I5315" s="52">
        <v>45538</v>
      </c>
      <c r="J5315" t="s">
        <v>2457</v>
      </c>
      <c r="K5315">
        <v>270</v>
      </c>
      <c r="L5315" s="73">
        <v>35.687501060746897</v>
      </c>
      <c r="M5315">
        <v>270</v>
      </c>
      <c r="N5315">
        <v>1</v>
      </c>
      <c r="O5315" s="73">
        <v>31.575361946055999</v>
      </c>
      <c r="P5315">
        <v>270</v>
      </c>
      <c r="Q5315">
        <v>1</v>
      </c>
      <c r="R5315">
        <v>265</v>
      </c>
      <c r="S5315">
        <v>0.98480337560320097</v>
      </c>
      <c r="T5315">
        <v>41.1553290925089</v>
      </c>
      <c r="U5315">
        <v>0.73124141394754505</v>
      </c>
      <c r="V5315">
        <v>162</v>
      </c>
      <c r="W5315">
        <v>0.10372522669656201</v>
      </c>
      <c r="X5315">
        <v>22</v>
      </c>
      <c r="Y5315">
        <v>268</v>
      </c>
      <c r="Z5315">
        <v>0.99395307137864197</v>
      </c>
      <c r="AA5315">
        <v>66.323012266998703</v>
      </c>
      <c r="AB5315">
        <v>177</v>
      </c>
      <c r="AC5315">
        <v>0.64781820500244602</v>
      </c>
      <c r="AD5315">
        <v>99</v>
      </c>
      <c r="AE5315">
        <v>0.37936789555161199</v>
      </c>
      <c r="AF5315">
        <v>-6</v>
      </c>
      <c r="AG5315">
        <v>0</v>
      </c>
      <c r="AH5315">
        <v>6.1434443732856199E-4</v>
      </c>
      <c r="AI5315">
        <v>5</v>
      </c>
      <c r="AJ5315" s="73">
        <v>32.976478384666997</v>
      </c>
      <c r="AK5315">
        <v>270</v>
      </c>
      <c r="AL5315">
        <v>1</v>
      </c>
      <c r="AM5315">
        <v>0</v>
      </c>
      <c r="AN5315">
        <v>0</v>
      </c>
      <c r="AO5315">
        <v>0</v>
      </c>
      <c r="AP5315">
        <v>0</v>
      </c>
      <c r="AQ5315">
        <v>270</v>
      </c>
      <c r="AR5315">
        <v>1</v>
      </c>
      <c r="AS5315">
        <v>0</v>
      </c>
      <c r="AT5315">
        <v>0</v>
      </c>
      <c r="AU5315">
        <v>0</v>
      </c>
      <c r="AV5315">
        <v>0</v>
      </c>
      <c r="AW5315">
        <v>270</v>
      </c>
      <c r="AX5315">
        <v>1</v>
      </c>
      <c r="AY5315" s="73">
        <v>45.820948509920903</v>
      </c>
      <c r="AZ5315">
        <v>270</v>
      </c>
      <c r="BA5315">
        <v>1</v>
      </c>
      <c r="BB5315">
        <v>269</v>
      </c>
      <c r="BC5315">
        <v>0.999005931134472</v>
      </c>
      <c r="BD5315">
        <v>1</v>
      </c>
      <c r="BE5315">
        <v>9.9406886552727797E-4</v>
      </c>
      <c r="BF5315">
        <v>35.687501060746897</v>
      </c>
      <c r="BG5315">
        <v>31.575361946055999</v>
      </c>
      <c r="BH5315">
        <v>45.820948509920903</v>
      </c>
      <c r="BI5315">
        <v>32.976478384666997</v>
      </c>
    </row>
    <row r="5316" spans="1:61" x14ac:dyDescent="0.25">
      <c r="A5316" s="10" t="str">
        <f>VLOOKUP(D5316,'Index-Relations'!E:F,2,FALSE)</f>
        <v>ESG</v>
      </c>
      <c r="B5316" t="s">
        <v>3450</v>
      </c>
      <c r="C5316" s="53" t="s">
        <v>3350</v>
      </c>
      <c r="D5316" s="59" t="s">
        <v>2915</v>
      </c>
      <c r="E5316" s="59" t="s">
        <v>8732</v>
      </c>
      <c r="F5316" t="s">
        <v>1968</v>
      </c>
      <c r="G5316" t="s">
        <v>1967</v>
      </c>
      <c r="H5316" t="s">
        <v>1969</v>
      </c>
      <c r="I5316" s="52">
        <v>45505</v>
      </c>
      <c r="J5316" t="s">
        <v>2457</v>
      </c>
      <c r="K5316">
        <v>270</v>
      </c>
      <c r="L5316" s="73">
        <v>35.801598939157003</v>
      </c>
      <c r="M5316">
        <v>270</v>
      </c>
      <c r="N5316">
        <v>1</v>
      </c>
      <c r="O5316" s="73">
        <v>31.61524584891</v>
      </c>
      <c r="P5316">
        <v>270</v>
      </c>
      <c r="Q5316">
        <v>1</v>
      </c>
      <c r="R5316">
        <v>265</v>
      </c>
      <c r="S5316">
        <v>0.98539457503669203</v>
      </c>
      <c r="T5316">
        <v>41.2815951462604</v>
      </c>
      <c r="U5316">
        <v>0.70494671634749995</v>
      </c>
      <c r="V5316">
        <v>162</v>
      </c>
      <c r="W5316">
        <v>8.8692792556390093E-2</v>
      </c>
      <c r="X5316">
        <v>22</v>
      </c>
      <c r="Y5316">
        <v>268</v>
      </c>
      <c r="Z5316">
        <v>0.99367969442846305</v>
      </c>
      <c r="AA5316">
        <v>64.371751440345093</v>
      </c>
      <c r="AB5316">
        <v>169</v>
      </c>
      <c r="AC5316">
        <v>0.62591378219148097</v>
      </c>
      <c r="AD5316">
        <v>99</v>
      </c>
      <c r="AE5316">
        <v>0.36776591223698202</v>
      </c>
      <c r="AF5316">
        <v>2</v>
      </c>
      <c r="AG5316">
        <v>6.3203055715368396E-3</v>
      </c>
      <c r="AH5316">
        <v>6.0187374221726297E-4</v>
      </c>
      <c r="AI5316">
        <v>5</v>
      </c>
      <c r="AJ5316" s="73">
        <v>33.108815377280898</v>
      </c>
      <c r="AK5316">
        <v>270</v>
      </c>
      <c r="AL5316">
        <v>1</v>
      </c>
      <c r="AM5316">
        <v>0</v>
      </c>
      <c r="AN5316">
        <v>0</v>
      </c>
      <c r="AO5316">
        <v>0</v>
      </c>
      <c r="AP5316">
        <v>0</v>
      </c>
      <c r="AQ5316">
        <v>270</v>
      </c>
      <c r="AR5316">
        <v>1</v>
      </c>
      <c r="AS5316">
        <v>0</v>
      </c>
      <c r="AT5316">
        <v>0</v>
      </c>
      <c r="AU5316">
        <v>0</v>
      </c>
      <c r="AV5316">
        <v>0</v>
      </c>
      <c r="AW5316">
        <v>270</v>
      </c>
      <c r="AX5316">
        <v>0.999999999999999</v>
      </c>
      <c r="AY5316" s="73">
        <v>45.945065589155902</v>
      </c>
      <c r="AZ5316">
        <v>270</v>
      </c>
      <c r="BA5316">
        <v>1</v>
      </c>
      <c r="BB5316">
        <v>269</v>
      </c>
      <c r="BC5316">
        <v>0.99912189702523602</v>
      </c>
      <c r="BD5316">
        <v>1</v>
      </c>
      <c r="BE5316">
        <v>8.7810297476392796E-4</v>
      </c>
      <c r="BF5316">
        <v>35.801598939157003</v>
      </c>
      <c r="BG5316">
        <v>31.61524584891</v>
      </c>
      <c r="BH5316">
        <v>45.945065589155902</v>
      </c>
      <c r="BI5316">
        <v>33.108815377280898</v>
      </c>
    </row>
    <row r="5317" spans="1:61" x14ac:dyDescent="0.25">
      <c r="A5317" s="10" t="str">
        <f>VLOOKUP(D5317,'Index-Relations'!E:F,2,FALSE)</f>
        <v>ESG</v>
      </c>
      <c r="B5317" t="s">
        <v>3450</v>
      </c>
      <c r="C5317" s="53" t="s">
        <v>2765</v>
      </c>
      <c r="D5317" s="59" t="s">
        <v>2915</v>
      </c>
      <c r="E5317" s="59" t="s">
        <v>8733</v>
      </c>
      <c r="F5317" t="s">
        <v>1968</v>
      </c>
      <c r="G5317" t="s">
        <v>1967</v>
      </c>
      <c r="H5317" t="s">
        <v>1969</v>
      </c>
      <c r="I5317" s="52">
        <v>45474</v>
      </c>
      <c r="J5317" t="s">
        <v>2457</v>
      </c>
      <c r="K5317">
        <v>274</v>
      </c>
      <c r="L5317" s="73">
        <v>36.088384124649998</v>
      </c>
      <c r="M5317">
        <v>274</v>
      </c>
      <c r="N5317">
        <v>1</v>
      </c>
      <c r="O5317" s="73">
        <v>31.958009185618</v>
      </c>
      <c r="P5317">
        <v>274</v>
      </c>
      <c r="Q5317">
        <v>1</v>
      </c>
      <c r="R5317">
        <v>269</v>
      </c>
      <c r="S5317">
        <v>0.98518894159316495</v>
      </c>
      <c r="T5317">
        <v>41.5721471959288</v>
      </c>
      <c r="U5317">
        <v>0.70366294355442305</v>
      </c>
      <c r="V5317">
        <v>166</v>
      </c>
      <c r="W5317">
        <v>8.6885693290162005E-2</v>
      </c>
      <c r="X5317">
        <v>22</v>
      </c>
      <c r="Y5317">
        <v>272</v>
      </c>
      <c r="Z5317">
        <v>0.99360263847553998</v>
      </c>
      <c r="AA5317">
        <v>67.318427479057902</v>
      </c>
      <c r="AB5317">
        <v>167</v>
      </c>
      <c r="AC5317">
        <v>0.60807554324951996</v>
      </c>
      <c r="AD5317">
        <v>105</v>
      </c>
      <c r="AE5317">
        <v>0.38552709522601902</v>
      </c>
      <c r="AF5317">
        <v>2</v>
      </c>
      <c r="AG5317">
        <v>6.3973615244593499E-3</v>
      </c>
      <c r="AH5317">
        <v>7.2163721182395195E-4</v>
      </c>
      <c r="AI5317">
        <v>6</v>
      </c>
      <c r="AJ5317" s="73">
        <v>33.254238883961001</v>
      </c>
      <c r="AK5317">
        <v>274</v>
      </c>
      <c r="AL5317">
        <v>1</v>
      </c>
      <c r="AM5317">
        <v>0</v>
      </c>
      <c r="AN5317">
        <v>0</v>
      </c>
      <c r="AO5317">
        <v>0</v>
      </c>
      <c r="AP5317">
        <v>0</v>
      </c>
      <c r="AQ5317">
        <v>274</v>
      </c>
      <c r="AR5317">
        <v>0.999999999999999</v>
      </c>
      <c r="AS5317">
        <v>0</v>
      </c>
      <c r="AT5317">
        <v>0</v>
      </c>
      <c r="AU5317">
        <v>0</v>
      </c>
      <c r="AV5317">
        <v>0</v>
      </c>
      <c r="AW5317">
        <v>274</v>
      </c>
      <c r="AX5317">
        <v>1</v>
      </c>
      <c r="AY5317" s="73">
        <v>46.193040240419997</v>
      </c>
      <c r="AZ5317">
        <v>274</v>
      </c>
      <c r="BA5317">
        <v>1</v>
      </c>
      <c r="BB5317">
        <v>273</v>
      </c>
      <c r="BC5317">
        <v>0.99913129830869196</v>
      </c>
      <c r="BD5317">
        <v>1</v>
      </c>
      <c r="BE5317">
        <v>8.6870169130723698E-4</v>
      </c>
      <c r="BF5317">
        <v>36.088384124649998</v>
      </c>
      <c r="BG5317">
        <v>31.958009185618</v>
      </c>
      <c r="BH5317">
        <v>46.193040240419997</v>
      </c>
      <c r="BI5317">
        <v>33.254238883961001</v>
      </c>
    </row>
    <row r="5318" spans="1:61" x14ac:dyDescent="0.25">
      <c r="A5318" s="10" t="str">
        <f>VLOOKUP(D5318,'Index-Relations'!E:F,2,FALSE)</f>
        <v>ESG</v>
      </c>
      <c r="B5318" t="s">
        <v>3450</v>
      </c>
      <c r="C5318" s="53" t="s">
        <v>2766</v>
      </c>
      <c r="D5318" s="59" t="s">
        <v>2915</v>
      </c>
      <c r="E5318" s="59" t="s">
        <v>8734</v>
      </c>
      <c r="F5318" t="s">
        <v>1968</v>
      </c>
      <c r="G5318" t="s">
        <v>1967</v>
      </c>
      <c r="H5318" t="s">
        <v>1969</v>
      </c>
      <c r="I5318" s="52">
        <v>45446</v>
      </c>
      <c r="J5318" t="s">
        <v>2457</v>
      </c>
      <c r="K5318">
        <v>281</v>
      </c>
      <c r="L5318" s="73">
        <v>36.323917452381998</v>
      </c>
      <c r="M5318">
        <v>281</v>
      </c>
      <c r="N5318">
        <v>1</v>
      </c>
      <c r="O5318" s="73">
        <v>32.0043903003859</v>
      </c>
      <c r="P5318">
        <v>281</v>
      </c>
      <c r="Q5318">
        <v>1</v>
      </c>
      <c r="R5318">
        <v>276</v>
      </c>
      <c r="S5318">
        <v>0.98558655998074796</v>
      </c>
      <c r="T5318">
        <v>41.502131684234001</v>
      </c>
      <c r="U5318">
        <v>0.70310799352071296</v>
      </c>
      <c r="V5318">
        <v>170</v>
      </c>
      <c r="W5318">
        <v>8.5618996271931494E-2</v>
      </c>
      <c r="X5318">
        <v>22</v>
      </c>
      <c r="Y5318">
        <v>279</v>
      </c>
      <c r="Z5318">
        <v>0.99353533190131305</v>
      </c>
      <c r="AA5318">
        <v>67.225479532515905</v>
      </c>
      <c r="AB5318">
        <v>170</v>
      </c>
      <c r="AC5318">
        <v>0.61150600040203495</v>
      </c>
      <c r="AD5318">
        <v>109</v>
      </c>
      <c r="AE5318">
        <v>0.38202933149927698</v>
      </c>
      <c r="AF5318">
        <v>2</v>
      </c>
      <c r="AG5318">
        <v>6.4646680986865102E-3</v>
      </c>
      <c r="AH5318">
        <v>7.2042437778580503E-4</v>
      </c>
      <c r="AI5318">
        <v>6</v>
      </c>
      <c r="AJ5318" s="73">
        <v>33.659677297064903</v>
      </c>
      <c r="AK5318">
        <v>281</v>
      </c>
      <c r="AL5318">
        <v>1</v>
      </c>
      <c r="AM5318">
        <v>0</v>
      </c>
      <c r="AN5318">
        <v>0</v>
      </c>
      <c r="AO5318">
        <v>0</v>
      </c>
      <c r="AP5318">
        <v>0</v>
      </c>
      <c r="AQ5318">
        <v>281</v>
      </c>
      <c r="AR5318">
        <v>1</v>
      </c>
      <c r="AS5318">
        <v>0</v>
      </c>
      <c r="AT5318">
        <v>0</v>
      </c>
      <c r="AU5318">
        <v>0</v>
      </c>
      <c r="AV5318">
        <v>0</v>
      </c>
      <c r="AW5318">
        <v>281</v>
      </c>
      <c r="AX5318">
        <v>1</v>
      </c>
      <c r="AY5318" s="73">
        <v>46.388488229948898</v>
      </c>
      <c r="AZ5318">
        <v>281</v>
      </c>
      <c r="BA5318">
        <v>1</v>
      </c>
      <c r="BB5318">
        <v>280</v>
      </c>
      <c r="BC5318">
        <v>0.99921745324675704</v>
      </c>
      <c r="BD5318">
        <v>1</v>
      </c>
      <c r="BE5318">
        <v>7.8254675324261505E-4</v>
      </c>
      <c r="BF5318">
        <v>36.323917452381998</v>
      </c>
      <c r="BG5318">
        <v>32.0043903003859</v>
      </c>
      <c r="BH5318">
        <v>46.388488229948898</v>
      </c>
      <c r="BI5318">
        <v>33.659677297064903</v>
      </c>
    </row>
    <row r="5319" spans="1:61" x14ac:dyDescent="0.25">
      <c r="A5319" s="10" t="str">
        <f>VLOOKUP(D5319,'Index-Relations'!E:F,2,FALSE)</f>
        <v>ESG</v>
      </c>
      <c r="B5319" t="s">
        <v>3450</v>
      </c>
      <c r="C5319" s="53" t="s">
        <v>2767</v>
      </c>
      <c r="D5319" s="59" t="s">
        <v>2915</v>
      </c>
      <c r="E5319" s="59" t="s">
        <v>8735</v>
      </c>
      <c r="F5319" t="s">
        <v>1968</v>
      </c>
      <c r="G5319" t="s">
        <v>1967</v>
      </c>
      <c r="H5319" t="s">
        <v>1969</v>
      </c>
      <c r="I5319" s="52">
        <v>45413</v>
      </c>
      <c r="J5319" t="s">
        <v>2457</v>
      </c>
      <c r="K5319">
        <v>282</v>
      </c>
      <c r="L5319" s="73">
        <v>36.180164765143999</v>
      </c>
      <c r="M5319">
        <v>282</v>
      </c>
      <c r="N5319">
        <v>1</v>
      </c>
      <c r="O5319" s="73">
        <v>31.615338500227999</v>
      </c>
      <c r="P5319">
        <v>282</v>
      </c>
      <c r="Q5319">
        <v>1</v>
      </c>
      <c r="R5319">
        <v>277</v>
      </c>
      <c r="S5319">
        <v>0.98509132908683295</v>
      </c>
      <c r="T5319">
        <v>41.648165884674199</v>
      </c>
      <c r="U5319">
        <v>0.70323200381912199</v>
      </c>
      <c r="V5319">
        <v>171</v>
      </c>
      <c r="W5319">
        <v>8.7401870459876296E-2</v>
      </c>
      <c r="X5319">
        <v>22</v>
      </c>
      <c r="Y5319">
        <v>280</v>
      </c>
      <c r="Z5319">
        <v>0.99408838316505799</v>
      </c>
      <c r="AA5319">
        <v>68.716663915111596</v>
      </c>
      <c r="AB5319">
        <v>170</v>
      </c>
      <c r="AC5319">
        <v>0.60588888364677296</v>
      </c>
      <c r="AD5319">
        <v>110</v>
      </c>
      <c r="AE5319">
        <v>0.38819949951828497</v>
      </c>
      <c r="AF5319">
        <v>2</v>
      </c>
      <c r="AG5319">
        <v>5.9116168349416199E-3</v>
      </c>
      <c r="AH5319">
        <v>6.9760909292072599E-4</v>
      </c>
      <c r="AI5319">
        <v>6</v>
      </c>
      <c r="AJ5319" s="73">
        <v>33.655746729941001</v>
      </c>
      <c r="AK5319">
        <v>282</v>
      </c>
      <c r="AL5319">
        <v>1</v>
      </c>
      <c r="AM5319">
        <v>0</v>
      </c>
      <c r="AN5319">
        <v>0</v>
      </c>
      <c r="AO5319">
        <v>0</v>
      </c>
      <c r="AP5319">
        <v>0</v>
      </c>
      <c r="AQ5319">
        <v>282</v>
      </c>
      <c r="AR5319">
        <v>1</v>
      </c>
      <c r="AS5319">
        <v>0</v>
      </c>
      <c r="AT5319">
        <v>0</v>
      </c>
      <c r="AU5319">
        <v>0</v>
      </c>
      <c r="AV5319">
        <v>0</v>
      </c>
      <c r="AW5319">
        <v>282</v>
      </c>
      <c r="AX5319">
        <v>1</v>
      </c>
      <c r="AY5319" s="73">
        <v>46.206652652167001</v>
      </c>
      <c r="AZ5319">
        <v>282</v>
      </c>
      <c r="BA5319">
        <v>1</v>
      </c>
      <c r="BB5319">
        <v>281</v>
      </c>
      <c r="BC5319">
        <v>0.99918539650937199</v>
      </c>
      <c r="BD5319">
        <v>1</v>
      </c>
      <c r="BE5319">
        <v>8.14603490627536E-4</v>
      </c>
      <c r="BF5319">
        <v>36.180164765143999</v>
      </c>
      <c r="BG5319">
        <v>31.615338500227999</v>
      </c>
      <c r="BH5319">
        <v>46.206652652167001</v>
      </c>
      <c r="BI5319">
        <v>33.655746729941001</v>
      </c>
    </row>
    <row r="5320" spans="1:61" x14ac:dyDescent="0.25">
      <c r="A5320" s="10" t="str">
        <f>VLOOKUP(D5320,'Index-Relations'!E:F,2,FALSE)</f>
        <v>ESG</v>
      </c>
      <c r="B5320" t="s">
        <v>3450</v>
      </c>
      <c r="C5320" s="53" t="s">
        <v>2768</v>
      </c>
      <c r="D5320" s="59" t="s">
        <v>2915</v>
      </c>
      <c r="E5320" s="59" t="s">
        <v>8736</v>
      </c>
      <c r="F5320" t="s">
        <v>1968</v>
      </c>
      <c r="G5320" t="s">
        <v>1967</v>
      </c>
      <c r="H5320" t="s">
        <v>1969</v>
      </c>
      <c r="I5320" s="52">
        <v>45383</v>
      </c>
      <c r="J5320" t="s">
        <v>2457</v>
      </c>
      <c r="K5320">
        <v>241</v>
      </c>
      <c r="L5320">
        <v>34.576987126586502</v>
      </c>
      <c r="M5320">
        <v>241</v>
      </c>
      <c r="N5320">
        <v>1</v>
      </c>
      <c r="O5320">
        <v>27.882702084024999</v>
      </c>
      <c r="P5320">
        <v>241</v>
      </c>
      <c r="Q5320">
        <v>1</v>
      </c>
      <c r="R5320">
        <v>241</v>
      </c>
      <c r="S5320">
        <v>1</v>
      </c>
      <c r="T5320">
        <v>41.8847487190287</v>
      </c>
      <c r="U5320">
        <v>0.71287357421046305</v>
      </c>
      <c r="V5320">
        <v>150</v>
      </c>
      <c r="W5320">
        <v>6.7379589303404402E-2</v>
      </c>
      <c r="X5320">
        <v>19</v>
      </c>
      <c r="Y5320">
        <v>241</v>
      </c>
      <c r="Z5320">
        <v>1</v>
      </c>
      <c r="AA5320">
        <v>68.060216646189403</v>
      </c>
      <c r="AB5320">
        <v>152</v>
      </c>
      <c r="AC5320">
        <v>0.62540802326853395</v>
      </c>
      <c r="AD5320">
        <v>89</v>
      </c>
      <c r="AE5320">
        <v>0.37459197673146499</v>
      </c>
      <c r="AF5320">
        <v>0</v>
      </c>
      <c r="AG5320">
        <v>0</v>
      </c>
      <c r="AH5320">
        <v>7.6080692751705399E-4</v>
      </c>
      <c r="AI5320">
        <v>5</v>
      </c>
      <c r="AJ5320">
        <v>31.219305056341199</v>
      </c>
      <c r="AK5320">
        <v>241</v>
      </c>
      <c r="AL5320">
        <v>1</v>
      </c>
      <c r="AM5320">
        <v>0</v>
      </c>
      <c r="AN5320">
        <v>0</v>
      </c>
      <c r="AO5320">
        <v>0</v>
      </c>
      <c r="AP5320">
        <v>0</v>
      </c>
      <c r="AQ5320">
        <v>241</v>
      </c>
      <c r="AR5320">
        <v>1</v>
      </c>
      <c r="AS5320">
        <v>0</v>
      </c>
      <c r="AT5320">
        <v>0</v>
      </c>
      <c r="AU5320">
        <v>0</v>
      </c>
      <c r="AV5320">
        <v>0</v>
      </c>
      <c r="AW5320">
        <v>241</v>
      </c>
      <c r="AX5320">
        <v>1</v>
      </c>
      <c r="AY5320">
        <v>46.439863978918602</v>
      </c>
      <c r="AZ5320">
        <v>241</v>
      </c>
      <c r="BA5320">
        <v>1</v>
      </c>
      <c r="BB5320">
        <v>239</v>
      </c>
      <c r="BC5320">
        <v>0.99663536344333403</v>
      </c>
      <c r="BD5320">
        <v>2</v>
      </c>
      <c r="BE5320">
        <v>3.3646365566657802E-3</v>
      </c>
      <c r="BF5320">
        <v>35.803748018062997</v>
      </c>
      <c r="BG5320">
        <v>31.229562750355999</v>
      </c>
      <c r="BH5320">
        <v>46.241151831541899</v>
      </c>
      <c r="BI5320">
        <v>33.055699783570901</v>
      </c>
    </row>
    <row r="5321" spans="1:61" x14ac:dyDescent="0.25">
      <c r="A5321" s="10" t="str">
        <f>VLOOKUP(D5321,'Index-Relations'!E:F,2,FALSE)</f>
        <v>ESG</v>
      </c>
      <c r="B5321" t="s">
        <v>3450</v>
      </c>
      <c r="C5321" s="53" t="s">
        <v>2769</v>
      </c>
      <c r="D5321" s="59" t="s">
        <v>2915</v>
      </c>
      <c r="E5321" s="59" t="s">
        <v>8737</v>
      </c>
      <c r="F5321" t="s">
        <v>1968</v>
      </c>
      <c r="G5321" t="s">
        <v>1967</v>
      </c>
      <c r="H5321" t="s">
        <v>1969</v>
      </c>
      <c r="I5321" s="52">
        <v>45352</v>
      </c>
      <c r="J5321" t="s">
        <v>2457</v>
      </c>
      <c r="K5321">
        <v>246</v>
      </c>
      <c r="L5321">
        <v>34.420095218909402</v>
      </c>
      <c r="M5321">
        <v>246</v>
      </c>
      <c r="N5321">
        <v>1</v>
      </c>
      <c r="O5321">
        <v>27.5728635972212</v>
      </c>
      <c r="P5321">
        <v>246</v>
      </c>
      <c r="Q5321">
        <v>1</v>
      </c>
      <c r="R5321">
        <v>245</v>
      </c>
      <c r="S5321">
        <v>0.99845504339384406</v>
      </c>
      <c r="T5321">
        <v>41.651487937739098</v>
      </c>
      <c r="U5321">
        <v>0.71134956535328497</v>
      </c>
      <c r="V5321">
        <v>153</v>
      </c>
      <c r="W5321">
        <v>6.8764418068701594E-2</v>
      </c>
      <c r="X5321">
        <v>18</v>
      </c>
      <c r="Y5321">
        <v>246</v>
      </c>
      <c r="Z5321">
        <v>0.999999999999999</v>
      </c>
      <c r="AA5321">
        <v>69.349644943248904</v>
      </c>
      <c r="AB5321">
        <v>153</v>
      </c>
      <c r="AC5321">
        <v>0.61123851129280904</v>
      </c>
      <c r="AD5321">
        <v>93</v>
      </c>
      <c r="AE5321">
        <v>0.38876148870719002</v>
      </c>
      <c r="AF5321">
        <v>0</v>
      </c>
      <c r="AG5321">
        <v>0</v>
      </c>
      <c r="AH5321">
        <v>1.9469188885755099E-5</v>
      </c>
      <c r="AI5321">
        <v>2</v>
      </c>
      <c r="AJ5321">
        <v>31.107441691675302</v>
      </c>
      <c r="AK5321">
        <v>246</v>
      </c>
      <c r="AL5321">
        <v>1</v>
      </c>
      <c r="AM5321">
        <v>0</v>
      </c>
      <c r="AN5321">
        <v>0</v>
      </c>
      <c r="AO5321">
        <v>0</v>
      </c>
      <c r="AP5321">
        <v>0</v>
      </c>
      <c r="AQ5321">
        <v>246</v>
      </c>
      <c r="AR5321">
        <v>1</v>
      </c>
      <c r="AS5321">
        <v>0</v>
      </c>
      <c r="AT5321">
        <v>0</v>
      </c>
      <c r="AU5321">
        <v>0</v>
      </c>
      <c r="AV5321">
        <v>0</v>
      </c>
      <c r="AW5321">
        <v>246</v>
      </c>
      <c r="AX5321">
        <v>1</v>
      </c>
      <c r="AY5321">
        <v>46.601971857082297</v>
      </c>
      <c r="AZ5321">
        <v>246</v>
      </c>
      <c r="BA5321">
        <v>1</v>
      </c>
      <c r="BB5321">
        <v>244</v>
      </c>
      <c r="BC5321">
        <v>0.99725004661233596</v>
      </c>
      <c r="BD5321">
        <v>2</v>
      </c>
      <c r="BE5321">
        <v>2.74995338766337E-3</v>
      </c>
      <c r="BF5321">
        <v>35.734372021405903</v>
      </c>
      <c r="BG5321">
        <v>30.911783511290999</v>
      </c>
      <c r="BH5321">
        <v>46.463022943459997</v>
      </c>
      <c r="BI5321">
        <v>33.030044559834003</v>
      </c>
    </row>
    <row r="5322" spans="1:61" x14ac:dyDescent="0.25">
      <c r="A5322" s="10" t="str">
        <f>VLOOKUP(D5322,'Index-Relations'!E:F,2,FALSE)</f>
        <v>ESG</v>
      </c>
      <c r="B5322" t="s">
        <v>3450</v>
      </c>
      <c r="C5322" s="53" t="s">
        <v>2770</v>
      </c>
      <c r="D5322" s="59" t="s">
        <v>2915</v>
      </c>
      <c r="E5322" s="59" t="s">
        <v>8738</v>
      </c>
      <c r="F5322" t="s">
        <v>1968</v>
      </c>
      <c r="G5322" t="s">
        <v>1967</v>
      </c>
      <c r="H5322" t="s">
        <v>1969</v>
      </c>
      <c r="I5322" s="52">
        <v>45323</v>
      </c>
      <c r="J5322" t="s">
        <v>2457</v>
      </c>
      <c r="K5322">
        <v>247</v>
      </c>
      <c r="L5322">
        <v>34.662811845785598</v>
      </c>
      <c r="M5322">
        <v>247</v>
      </c>
      <c r="N5322">
        <v>1</v>
      </c>
      <c r="O5322">
        <v>27.9010492308505</v>
      </c>
      <c r="P5322">
        <v>247</v>
      </c>
      <c r="Q5322">
        <v>1</v>
      </c>
      <c r="R5322">
        <v>246</v>
      </c>
      <c r="S5322">
        <v>0.99801207876218201</v>
      </c>
      <c r="T5322">
        <v>41.502579902389101</v>
      </c>
      <c r="U5322">
        <v>0.704804775062575</v>
      </c>
      <c r="V5322">
        <v>152</v>
      </c>
      <c r="W5322">
        <v>6.8549566082340696E-2</v>
      </c>
      <c r="X5322">
        <v>16</v>
      </c>
      <c r="Y5322">
        <v>247</v>
      </c>
      <c r="Z5322">
        <v>0.999999999999999</v>
      </c>
      <c r="AA5322">
        <v>72.689746209806401</v>
      </c>
      <c r="AB5322">
        <v>152</v>
      </c>
      <c r="AC5322">
        <v>0.60486407494822203</v>
      </c>
      <c r="AD5322">
        <v>95</v>
      </c>
      <c r="AE5322">
        <v>0.39513592505177703</v>
      </c>
      <c r="AF5322">
        <v>0</v>
      </c>
      <c r="AG5322">
        <v>0</v>
      </c>
      <c r="AH5322">
        <v>2.00720083423631E-5</v>
      </c>
      <c r="AI5322">
        <v>2</v>
      </c>
      <c r="AJ5322">
        <v>31.366501043023401</v>
      </c>
      <c r="AK5322">
        <v>247</v>
      </c>
      <c r="AL5322">
        <v>1</v>
      </c>
      <c r="AM5322">
        <v>0</v>
      </c>
      <c r="AN5322">
        <v>0</v>
      </c>
      <c r="AO5322">
        <v>0</v>
      </c>
      <c r="AP5322">
        <v>0</v>
      </c>
      <c r="AQ5322">
        <v>247</v>
      </c>
      <c r="AR5322">
        <v>0.999999999999999</v>
      </c>
      <c r="AS5322">
        <v>0</v>
      </c>
      <c r="AT5322">
        <v>0</v>
      </c>
      <c r="AU5322">
        <v>0</v>
      </c>
      <c r="AV5322">
        <v>0</v>
      </c>
      <c r="AW5322">
        <v>247</v>
      </c>
      <c r="AX5322">
        <v>0.999999999999999</v>
      </c>
      <c r="AY5322">
        <v>46.501312871657703</v>
      </c>
      <c r="AZ5322">
        <v>247</v>
      </c>
      <c r="BA5322">
        <v>1</v>
      </c>
      <c r="BB5322">
        <v>245</v>
      </c>
      <c r="BC5322">
        <v>0.99619968218987898</v>
      </c>
      <c r="BD5322">
        <v>2</v>
      </c>
      <c r="BE5322">
        <v>3.8003178101209301E-3</v>
      </c>
      <c r="BF5322">
        <v>35.957588347690901</v>
      </c>
      <c r="BG5322">
        <v>31.178950156197899</v>
      </c>
      <c r="BH5322">
        <v>46.368226085394902</v>
      </c>
      <c r="BI5322">
        <v>33.253568673198899</v>
      </c>
    </row>
    <row r="5323" spans="1:61" x14ac:dyDescent="0.25">
      <c r="A5323" s="10" t="str">
        <f>VLOOKUP(D5323,'Index-Relations'!E:F,2,FALSE)</f>
        <v>ESG</v>
      </c>
      <c r="B5323" t="s">
        <v>3450</v>
      </c>
      <c r="C5323" s="53" t="s">
        <v>2760</v>
      </c>
      <c r="D5323" s="59" t="s">
        <v>2916</v>
      </c>
      <c r="E5323" s="59" t="s">
        <v>8739</v>
      </c>
      <c r="F5323" t="s">
        <v>1972</v>
      </c>
      <c r="G5323" t="s">
        <v>1971</v>
      </c>
      <c r="H5323" t="s">
        <v>1973</v>
      </c>
      <c r="I5323" s="52">
        <v>45659</v>
      </c>
      <c r="J5323" t="s">
        <v>2457</v>
      </c>
      <c r="K5323">
        <v>356</v>
      </c>
      <c r="L5323" s="73">
        <v>32.299675690108003</v>
      </c>
      <c r="M5323">
        <v>355</v>
      </c>
      <c r="N5323">
        <v>0.99776731244633199</v>
      </c>
      <c r="O5323" s="73">
        <v>27.945262920198999</v>
      </c>
      <c r="P5323">
        <v>355</v>
      </c>
      <c r="Q5323">
        <v>0.99776731244633199</v>
      </c>
      <c r="R5323">
        <v>347</v>
      </c>
      <c r="S5323">
        <v>0.97683078330528195</v>
      </c>
      <c r="T5323">
        <v>40.129759099938497</v>
      </c>
      <c r="U5323">
        <v>0.68066413912986201</v>
      </c>
      <c r="V5323">
        <v>215</v>
      </c>
      <c r="W5323">
        <v>6.3206840936040995E-2</v>
      </c>
      <c r="X5323">
        <v>24</v>
      </c>
      <c r="Y5323">
        <v>355</v>
      </c>
      <c r="Z5323">
        <v>0.99776731244633199</v>
      </c>
      <c r="AA5323">
        <v>53.477172452582302</v>
      </c>
      <c r="AB5323">
        <v>203</v>
      </c>
      <c r="AC5323">
        <v>0.56790761409541102</v>
      </c>
      <c r="AD5323">
        <v>152</v>
      </c>
      <c r="AE5323">
        <v>0.42985969835092003</v>
      </c>
      <c r="AF5323">
        <v>1</v>
      </c>
      <c r="AG5323">
        <v>2.23268755366751E-3</v>
      </c>
      <c r="AH5323">
        <v>4.0817818073182798E-4</v>
      </c>
      <c r="AI5323">
        <v>4</v>
      </c>
      <c r="AJ5323" s="73">
        <v>30.630473961305</v>
      </c>
      <c r="AK5323">
        <v>355</v>
      </c>
      <c r="AL5323">
        <v>0.99776731244633199</v>
      </c>
      <c r="AM5323">
        <v>0</v>
      </c>
      <c r="AN5323">
        <v>0</v>
      </c>
      <c r="AO5323">
        <v>0</v>
      </c>
      <c r="AP5323">
        <v>0</v>
      </c>
      <c r="AQ5323">
        <v>356</v>
      </c>
      <c r="AR5323">
        <v>1</v>
      </c>
      <c r="AS5323">
        <v>0</v>
      </c>
      <c r="AT5323">
        <v>0</v>
      </c>
      <c r="AU5323">
        <v>0</v>
      </c>
      <c r="AV5323">
        <v>0</v>
      </c>
      <c r="AW5323">
        <v>356</v>
      </c>
      <c r="AX5323">
        <v>1</v>
      </c>
      <c r="AY5323" s="73">
        <v>42.147363016588997</v>
      </c>
      <c r="AZ5323">
        <v>355</v>
      </c>
      <c r="BA5323">
        <v>0.99776731244633199</v>
      </c>
      <c r="BB5323">
        <v>354</v>
      </c>
      <c r="BC5323">
        <v>0.99786103440130403</v>
      </c>
      <c r="BD5323">
        <v>2</v>
      </c>
      <c r="BE5323">
        <v>2.1389655986952601E-3</v>
      </c>
      <c r="BF5323">
        <v>32.299675690108003</v>
      </c>
      <c r="BG5323">
        <v>27.945262920198999</v>
      </c>
      <c r="BH5323">
        <v>42.147363016588997</v>
      </c>
      <c r="BI5323">
        <v>30.630473961305</v>
      </c>
    </row>
    <row r="5324" spans="1:61" x14ac:dyDescent="0.25">
      <c r="A5324" s="10" t="str">
        <f>VLOOKUP(D5324,'Index-Relations'!E:F,2,FALSE)</f>
        <v>ESG</v>
      </c>
      <c r="B5324" t="s">
        <v>3450</v>
      </c>
      <c r="C5324" s="53" t="s">
        <v>2761</v>
      </c>
      <c r="D5324" s="59" t="s">
        <v>2916</v>
      </c>
      <c r="E5324" s="59" t="s">
        <v>8740</v>
      </c>
      <c r="F5324" t="s">
        <v>1972</v>
      </c>
      <c r="G5324" t="s">
        <v>1971</v>
      </c>
      <c r="H5324" t="s">
        <v>1973</v>
      </c>
      <c r="I5324" s="52">
        <v>45628</v>
      </c>
      <c r="J5324" t="s">
        <v>2457</v>
      </c>
      <c r="K5324">
        <v>351</v>
      </c>
      <c r="L5324" s="73">
        <v>31.854799310927</v>
      </c>
      <c r="M5324">
        <v>350</v>
      </c>
      <c r="N5324">
        <v>0.99786516162149397</v>
      </c>
      <c r="O5324" s="73">
        <v>27.525710899440998</v>
      </c>
      <c r="P5324">
        <v>350</v>
      </c>
      <c r="Q5324">
        <v>0.99786516162149397</v>
      </c>
      <c r="R5324">
        <v>343</v>
      </c>
      <c r="S5324">
        <v>0.97921235690689501</v>
      </c>
      <c r="T5324">
        <v>40.3785510821168</v>
      </c>
      <c r="U5324">
        <v>0.69463476508773903</v>
      </c>
      <c r="V5324">
        <v>212</v>
      </c>
      <c r="W5324">
        <v>6.5678452822316102E-2</v>
      </c>
      <c r="X5324">
        <v>24</v>
      </c>
      <c r="Y5324">
        <v>350</v>
      </c>
      <c r="Z5324">
        <v>0.99786516162149497</v>
      </c>
      <c r="AA5324">
        <v>46.918916843772202</v>
      </c>
      <c r="AB5324">
        <v>209</v>
      </c>
      <c r="AC5324">
        <v>0.59292427789260105</v>
      </c>
      <c r="AD5324">
        <v>141</v>
      </c>
      <c r="AE5324">
        <v>0.40494088372889198</v>
      </c>
      <c r="AF5324">
        <v>1</v>
      </c>
      <c r="AG5324">
        <v>2.13483837850581E-3</v>
      </c>
      <c r="AH5324">
        <v>4.3768316138354999E-4</v>
      </c>
      <c r="AI5324">
        <v>4</v>
      </c>
      <c r="AJ5324" s="73">
        <v>29.854606747041</v>
      </c>
      <c r="AK5324">
        <v>350</v>
      </c>
      <c r="AL5324">
        <v>0.99786516162149397</v>
      </c>
      <c r="AM5324">
        <v>0</v>
      </c>
      <c r="AN5324">
        <v>0</v>
      </c>
      <c r="AO5324">
        <v>0</v>
      </c>
      <c r="AP5324">
        <v>0</v>
      </c>
      <c r="AQ5324">
        <v>351</v>
      </c>
      <c r="AR5324">
        <v>1</v>
      </c>
      <c r="AS5324">
        <v>0</v>
      </c>
      <c r="AT5324">
        <v>0</v>
      </c>
      <c r="AU5324">
        <v>3.72182758076155E-3</v>
      </c>
      <c r="AV5324">
        <v>1</v>
      </c>
      <c r="AW5324">
        <v>351</v>
      </c>
      <c r="AX5324">
        <v>1</v>
      </c>
      <c r="AY5324" s="73">
        <v>42.186052776171998</v>
      </c>
      <c r="AZ5324">
        <v>350</v>
      </c>
      <c r="BA5324">
        <v>0.99786516162149397</v>
      </c>
      <c r="BB5324">
        <v>349</v>
      </c>
      <c r="BC5324">
        <v>0.99786727961979604</v>
      </c>
      <c r="BD5324">
        <v>2</v>
      </c>
      <c r="BE5324">
        <v>2.13272038020319E-3</v>
      </c>
      <c r="BF5324">
        <v>31.854799310927</v>
      </c>
      <c r="BG5324">
        <v>27.525710899440998</v>
      </c>
      <c r="BH5324">
        <v>42.186052776171998</v>
      </c>
      <c r="BI5324">
        <v>29.854606747041</v>
      </c>
    </row>
    <row r="5325" spans="1:61" x14ac:dyDescent="0.25">
      <c r="A5325" s="10" t="str">
        <f>VLOOKUP(D5325,'Index-Relations'!E:F,2,FALSE)</f>
        <v>ESG</v>
      </c>
      <c r="B5325" t="s">
        <v>3450</v>
      </c>
      <c r="C5325" s="53" t="s">
        <v>2762</v>
      </c>
      <c r="D5325" s="59" t="s">
        <v>2916</v>
      </c>
      <c r="E5325" s="59" t="s">
        <v>8741</v>
      </c>
      <c r="F5325" t="s">
        <v>1972</v>
      </c>
      <c r="G5325" t="s">
        <v>1971</v>
      </c>
      <c r="H5325" t="s">
        <v>1973</v>
      </c>
      <c r="I5325" s="52">
        <v>45597</v>
      </c>
      <c r="J5325" t="s">
        <v>2457</v>
      </c>
      <c r="K5325">
        <v>354</v>
      </c>
      <c r="L5325" s="73">
        <v>31.937582067573999</v>
      </c>
      <c r="M5325">
        <v>353</v>
      </c>
      <c r="N5325">
        <v>0.99782668426103305</v>
      </c>
      <c r="O5325" s="73">
        <v>27.622574298541899</v>
      </c>
      <c r="P5325">
        <v>353</v>
      </c>
      <c r="Q5325">
        <v>0.99782668426103305</v>
      </c>
      <c r="R5325">
        <v>346</v>
      </c>
      <c r="S5325">
        <v>0.97992270152479399</v>
      </c>
      <c r="T5325">
        <v>40.691485514715197</v>
      </c>
      <c r="U5325">
        <v>0.688885697553835</v>
      </c>
      <c r="V5325">
        <v>214</v>
      </c>
      <c r="W5325">
        <v>6.5675369614557097E-2</v>
      </c>
      <c r="X5325">
        <v>24</v>
      </c>
      <c r="Y5325">
        <v>353</v>
      </c>
      <c r="Z5325">
        <v>0.99782668426103205</v>
      </c>
      <c r="AA5325">
        <v>52.8224513724631</v>
      </c>
      <c r="AB5325">
        <v>211</v>
      </c>
      <c r="AC5325">
        <v>0.59023616363514897</v>
      </c>
      <c r="AD5325">
        <v>142</v>
      </c>
      <c r="AE5325">
        <v>0.40759052062588402</v>
      </c>
      <c r="AF5325">
        <v>1</v>
      </c>
      <c r="AG5325">
        <v>2.1733157389669999E-3</v>
      </c>
      <c r="AH5325">
        <v>4.3892350575172302E-4</v>
      </c>
      <c r="AI5325">
        <v>4</v>
      </c>
      <c r="AJ5325" s="73">
        <v>29.9959605598279</v>
      </c>
      <c r="AK5325">
        <v>353</v>
      </c>
      <c r="AL5325">
        <v>0.99782668426103305</v>
      </c>
      <c r="AM5325">
        <v>0</v>
      </c>
      <c r="AN5325">
        <v>0</v>
      </c>
      <c r="AO5325">
        <v>0</v>
      </c>
      <c r="AP5325">
        <v>0</v>
      </c>
      <c r="AQ5325">
        <v>354</v>
      </c>
      <c r="AR5325">
        <v>1</v>
      </c>
      <c r="AS5325">
        <v>0</v>
      </c>
      <c r="AT5325">
        <v>0</v>
      </c>
      <c r="AU5325">
        <v>3.5929436748241101E-3</v>
      </c>
      <c r="AV5325">
        <v>1</v>
      </c>
      <c r="AW5325">
        <v>354</v>
      </c>
      <c r="AX5325">
        <v>1</v>
      </c>
      <c r="AY5325" s="73">
        <v>42.206322561481898</v>
      </c>
      <c r="AZ5325">
        <v>353</v>
      </c>
      <c r="BA5325">
        <v>0.99782668426103305</v>
      </c>
      <c r="BB5325">
        <v>353</v>
      </c>
      <c r="BC5325">
        <v>0.99922975073555098</v>
      </c>
      <c r="BD5325">
        <v>1</v>
      </c>
      <c r="BE5325">
        <v>7.7024926444838602E-4</v>
      </c>
      <c r="BF5325">
        <v>31.937582067573999</v>
      </c>
      <c r="BG5325">
        <v>27.622574298541899</v>
      </c>
      <c r="BH5325">
        <v>42.206322561481898</v>
      </c>
      <c r="BI5325">
        <v>29.9959605598279</v>
      </c>
    </row>
    <row r="5326" spans="1:61" x14ac:dyDescent="0.25">
      <c r="A5326" s="10" t="str">
        <f>VLOOKUP(D5326,'Index-Relations'!E:F,2,FALSE)</f>
        <v>ESG</v>
      </c>
      <c r="B5326" t="s">
        <v>3450</v>
      </c>
      <c r="C5326" s="53" t="s">
        <v>2763</v>
      </c>
      <c r="D5326" s="59" t="s">
        <v>2916</v>
      </c>
      <c r="E5326" s="59" t="s">
        <v>8742</v>
      </c>
      <c r="F5326" t="s">
        <v>1972</v>
      </c>
      <c r="G5326" t="s">
        <v>1971</v>
      </c>
      <c r="H5326" t="s">
        <v>1973</v>
      </c>
      <c r="I5326" s="52">
        <v>45566</v>
      </c>
      <c r="J5326" t="s">
        <v>2457</v>
      </c>
      <c r="K5326">
        <v>355</v>
      </c>
      <c r="L5326" s="73">
        <v>31.7947522567809</v>
      </c>
      <c r="M5326">
        <v>354</v>
      </c>
      <c r="N5326">
        <v>0.99803386641716596</v>
      </c>
      <c r="O5326" s="73">
        <v>27.489095221551999</v>
      </c>
      <c r="P5326">
        <v>354</v>
      </c>
      <c r="Q5326">
        <v>0.99803386641716596</v>
      </c>
      <c r="R5326">
        <v>347</v>
      </c>
      <c r="S5326">
        <v>0.98116923762607899</v>
      </c>
      <c r="T5326">
        <v>40.9004267609198</v>
      </c>
      <c r="U5326">
        <v>0.69089070595061597</v>
      </c>
      <c r="V5326">
        <v>214</v>
      </c>
      <c r="W5326">
        <v>6.7442613407609805E-2</v>
      </c>
      <c r="X5326">
        <v>25</v>
      </c>
      <c r="Y5326">
        <v>353</v>
      </c>
      <c r="Z5326">
        <v>0.99568725311851103</v>
      </c>
      <c r="AA5326">
        <v>48.281581087707401</v>
      </c>
      <c r="AB5326">
        <v>213</v>
      </c>
      <c r="AC5326">
        <v>0.59849340552062502</v>
      </c>
      <c r="AD5326">
        <v>140</v>
      </c>
      <c r="AE5326">
        <v>0.39719384759788501</v>
      </c>
      <c r="AF5326">
        <v>2</v>
      </c>
      <c r="AG5326">
        <v>4.3127468814889696E-3</v>
      </c>
      <c r="AH5326">
        <v>4.76196755202088E-4</v>
      </c>
      <c r="AI5326">
        <v>5</v>
      </c>
      <c r="AJ5326" s="73">
        <v>29.899104255117901</v>
      </c>
      <c r="AK5326">
        <v>354</v>
      </c>
      <c r="AL5326">
        <v>0.99803386641716596</v>
      </c>
      <c r="AM5326">
        <v>0</v>
      </c>
      <c r="AN5326">
        <v>0</v>
      </c>
      <c r="AO5326">
        <v>0</v>
      </c>
      <c r="AP5326">
        <v>0</v>
      </c>
      <c r="AQ5326">
        <v>355</v>
      </c>
      <c r="AR5326">
        <v>1</v>
      </c>
      <c r="AS5326">
        <v>0</v>
      </c>
      <c r="AT5326">
        <v>0</v>
      </c>
      <c r="AU5326">
        <v>8.9878602260726297E-3</v>
      </c>
      <c r="AV5326">
        <v>2</v>
      </c>
      <c r="AW5326">
        <v>355</v>
      </c>
      <c r="AX5326">
        <v>1</v>
      </c>
      <c r="AY5326" s="73">
        <v>42.136621478572003</v>
      </c>
      <c r="AZ5326">
        <v>354</v>
      </c>
      <c r="BA5326">
        <v>0.99803386641716596</v>
      </c>
      <c r="BB5326">
        <v>354</v>
      </c>
      <c r="BC5326">
        <v>0.99927879263774999</v>
      </c>
      <c r="BD5326">
        <v>1</v>
      </c>
      <c r="BE5326">
        <v>7.2120736224985898E-4</v>
      </c>
      <c r="BF5326">
        <v>31.7947522567809</v>
      </c>
      <c r="BG5326">
        <v>27.489095221551999</v>
      </c>
      <c r="BH5326">
        <v>42.136621478572003</v>
      </c>
      <c r="BI5326">
        <v>29.899104255117901</v>
      </c>
    </row>
    <row r="5327" spans="1:61" x14ac:dyDescent="0.25">
      <c r="A5327" s="10" t="str">
        <f>VLOOKUP(D5327,'Index-Relations'!E:F,2,FALSE)</f>
        <v>ESG</v>
      </c>
      <c r="B5327" t="s">
        <v>3450</v>
      </c>
      <c r="C5327" s="53" t="s">
        <v>2764</v>
      </c>
      <c r="D5327" s="59" t="s">
        <v>2916</v>
      </c>
      <c r="E5327" s="59" t="s">
        <v>8743</v>
      </c>
      <c r="F5327" t="s">
        <v>1972</v>
      </c>
      <c r="G5327" t="s">
        <v>1971</v>
      </c>
      <c r="H5327" t="s">
        <v>1973</v>
      </c>
      <c r="I5327" s="52">
        <v>45538</v>
      </c>
      <c r="J5327" t="s">
        <v>2457</v>
      </c>
      <c r="K5327">
        <v>355</v>
      </c>
      <c r="L5327" s="73">
        <v>31.0805783041349</v>
      </c>
      <c r="M5327">
        <v>354</v>
      </c>
      <c r="N5327">
        <v>0.99817489833514705</v>
      </c>
      <c r="O5327" s="73">
        <v>27.01128256298</v>
      </c>
      <c r="P5327">
        <v>354</v>
      </c>
      <c r="Q5327">
        <v>0.99817489833514705</v>
      </c>
      <c r="R5327">
        <v>347</v>
      </c>
      <c r="S5327">
        <v>0.98140046821191895</v>
      </c>
      <c r="T5327">
        <v>40.889693290520597</v>
      </c>
      <c r="U5327">
        <v>0.73602823810664098</v>
      </c>
      <c r="V5327">
        <v>214</v>
      </c>
      <c r="W5327">
        <v>8.6784519014542094E-2</v>
      </c>
      <c r="X5327">
        <v>25</v>
      </c>
      <c r="Y5327">
        <v>352</v>
      </c>
      <c r="Z5327">
        <v>0.99350945709086402</v>
      </c>
      <c r="AA5327">
        <v>55.253890446658197</v>
      </c>
      <c r="AB5327">
        <v>211</v>
      </c>
      <c r="AC5327">
        <v>0.59167261108662506</v>
      </c>
      <c r="AD5327">
        <v>149</v>
      </c>
      <c r="AE5327">
        <v>0.42747742400607103</v>
      </c>
      <c r="AF5327">
        <v>-5</v>
      </c>
      <c r="AG5327">
        <v>0</v>
      </c>
      <c r="AH5327">
        <v>5.9848921033951502E-4</v>
      </c>
      <c r="AI5327">
        <v>6</v>
      </c>
      <c r="AJ5327" s="73">
        <v>28.871529325072</v>
      </c>
      <c r="AK5327">
        <v>354</v>
      </c>
      <c r="AL5327">
        <v>0.99817489833514705</v>
      </c>
      <c r="AM5327">
        <v>0</v>
      </c>
      <c r="AN5327">
        <v>0</v>
      </c>
      <c r="AO5327">
        <v>0</v>
      </c>
      <c r="AP5327">
        <v>0</v>
      </c>
      <c r="AQ5327">
        <v>355</v>
      </c>
      <c r="AR5327">
        <v>0.999999999999999</v>
      </c>
      <c r="AS5327">
        <v>0</v>
      </c>
      <c r="AT5327">
        <v>0</v>
      </c>
      <c r="AU5327">
        <v>9.4869688502635802E-3</v>
      </c>
      <c r="AV5327">
        <v>2</v>
      </c>
      <c r="AW5327">
        <v>355</v>
      </c>
      <c r="AX5327">
        <v>0.999999999999999</v>
      </c>
      <c r="AY5327" s="73">
        <v>41.874216160982897</v>
      </c>
      <c r="AZ5327">
        <v>354</v>
      </c>
      <c r="BA5327">
        <v>0.99817489833514705</v>
      </c>
      <c r="BB5327">
        <v>354</v>
      </c>
      <c r="BC5327">
        <v>0.99923303710440503</v>
      </c>
      <c r="BD5327">
        <v>1</v>
      </c>
      <c r="BE5327">
        <v>7.6696289559424096E-4</v>
      </c>
      <c r="BF5327">
        <v>31.0805783041349</v>
      </c>
      <c r="BG5327">
        <v>27.01128256298</v>
      </c>
      <c r="BH5327">
        <v>41.874216160982897</v>
      </c>
      <c r="BI5327">
        <v>28.871529325072</v>
      </c>
    </row>
    <row r="5328" spans="1:61" x14ac:dyDescent="0.25">
      <c r="A5328" s="10" t="str">
        <f>VLOOKUP(D5328,'Index-Relations'!E:F,2,FALSE)</f>
        <v>ESG</v>
      </c>
      <c r="B5328" t="s">
        <v>3450</v>
      </c>
      <c r="C5328" s="53" t="s">
        <v>3350</v>
      </c>
      <c r="D5328" s="59" t="s">
        <v>2916</v>
      </c>
      <c r="E5328" s="59" t="s">
        <v>8744</v>
      </c>
      <c r="F5328" t="s">
        <v>1972</v>
      </c>
      <c r="G5328" t="s">
        <v>1971</v>
      </c>
      <c r="H5328" t="s">
        <v>1973</v>
      </c>
      <c r="I5328" s="52">
        <v>45505</v>
      </c>
      <c r="J5328" t="s">
        <v>2457</v>
      </c>
      <c r="K5328">
        <v>355</v>
      </c>
      <c r="L5328" s="73">
        <v>31.1814457889589</v>
      </c>
      <c r="M5328">
        <v>354</v>
      </c>
      <c r="N5328">
        <v>0.99816467638037798</v>
      </c>
      <c r="O5328" s="73">
        <v>27.045246585497001</v>
      </c>
      <c r="P5328">
        <v>354</v>
      </c>
      <c r="Q5328">
        <v>0.99816467638037798</v>
      </c>
      <c r="R5328">
        <v>347</v>
      </c>
      <c r="S5328">
        <v>0.98167732527686102</v>
      </c>
      <c r="T5328">
        <v>41.029299727951297</v>
      </c>
      <c r="U5328">
        <v>0.71573590061511705</v>
      </c>
      <c r="V5328">
        <v>214</v>
      </c>
      <c r="W5328">
        <v>7.4829539548925503E-2</v>
      </c>
      <c r="X5328">
        <v>25</v>
      </c>
      <c r="Y5328">
        <v>352</v>
      </c>
      <c r="Z5328">
        <v>0.99329116601584999</v>
      </c>
      <c r="AA5328">
        <v>53.4821715776906</v>
      </c>
      <c r="AB5328">
        <v>203</v>
      </c>
      <c r="AC5328">
        <v>0.57644669624649003</v>
      </c>
      <c r="AD5328">
        <v>149</v>
      </c>
      <c r="AE5328">
        <v>0.41684446976936101</v>
      </c>
      <c r="AF5328">
        <v>3</v>
      </c>
      <c r="AG5328">
        <v>6.7088339841487798E-3</v>
      </c>
      <c r="AH5328">
        <v>5.8515051440184197E-4</v>
      </c>
      <c r="AI5328">
        <v>6</v>
      </c>
      <c r="AJ5328" s="73">
        <v>28.966142153681901</v>
      </c>
      <c r="AK5328">
        <v>354</v>
      </c>
      <c r="AL5328">
        <v>0.99816467638037798</v>
      </c>
      <c r="AM5328">
        <v>0</v>
      </c>
      <c r="AN5328">
        <v>0</v>
      </c>
      <c r="AO5328">
        <v>0</v>
      </c>
      <c r="AP5328">
        <v>0</v>
      </c>
      <c r="AQ5328">
        <v>355</v>
      </c>
      <c r="AR5328">
        <v>1</v>
      </c>
      <c r="AS5328">
        <v>0</v>
      </c>
      <c r="AT5328">
        <v>0</v>
      </c>
      <c r="AU5328">
        <v>5.8532482587566499E-3</v>
      </c>
      <c r="AV5328">
        <v>1</v>
      </c>
      <c r="AW5328">
        <v>355</v>
      </c>
      <c r="AX5328">
        <v>1</v>
      </c>
      <c r="AY5328" s="73">
        <v>42.027491607342</v>
      </c>
      <c r="AZ5328">
        <v>354</v>
      </c>
      <c r="BA5328">
        <v>0.99816467638037798</v>
      </c>
      <c r="BB5328">
        <v>354</v>
      </c>
      <c r="BC5328">
        <v>0.99932290553040504</v>
      </c>
      <c r="BD5328">
        <v>1</v>
      </c>
      <c r="BE5328">
        <v>6.7709446959440995E-4</v>
      </c>
      <c r="BF5328">
        <v>31.1814457889589</v>
      </c>
      <c r="BG5328">
        <v>27.045246585497001</v>
      </c>
      <c r="BH5328">
        <v>42.027491607342</v>
      </c>
      <c r="BI5328">
        <v>28.966142153681901</v>
      </c>
    </row>
    <row r="5329" spans="1:61" x14ac:dyDescent="0.25">
      <c r="A5329" s="10" t="str">
        <f>VLOOKUP(D5329,'Index-Relations'!E:F,2,FALSE)</f>
        <v>ESG</v>
      </c>
      <c r="B5329" t="s">
        <v>3450</v>
      </c>
      <c r="C5329" s="53" t="s">
        <v>2765</v>
      </c>
      <c r="D5329" s="59" t="s">
        <v>2916</v>
      </c>
      <c r="E5329" s="59" t="s">
        <v>8745</v>
      </c>
      <c r="F5329" t="s">
        <v>1972</v>
      </c>
      <c r="G5329" t="s">
        <v>1971</v>
      </c>
      <c r="H5329" t="s">
        <v>1973</v>
      </c>
      <c r="I5329" s="52">
        <v>45474</v>
      </c>
      <c r="J5329" t="s">
        <v>2457</v>
      </c>
      <c r="K5329">
        <v>357</v>
      </c>
      <c r="L5329" s="73">
        <v>31.363780204818902</v>
      </c>
      <c r="M5329">
        <v>356</v>
      </c>
      <c r="N5329">
        <v>0.998289084375929</v>
      </c>
      <c r="O5329" s="73">
        <v>27.240847287602001</v>
      </c>
      <c r="P5329">
        <v>356</v>
      </c>
      <c r="Q5329">
        <v>0.998289084375929</v>
      </c>
      <c r="R5329">
        <v>349</v>
      </c>
      <c r="S5329">
        <v>0.98175116496562098</v>
      </c>
      <c r="T5329">
        <v>41.307061001772396</v>
      </c>
      <c r="U5329">
        <v>0.71225742475895504</v>
      </c>
      <c r="V5329">
        <v>216</v>
      </c>
      <c r="W5329">
        <v>7.3659889983141894E-2</v>
      </c>
      <c r="X5329">
        <v>25</v>
      </c>
      <c r="Y5329">
        <v>354</v>
      </c>
      <c r="Z5329">
        <v>0.99336936174689106</v>
      </c>
      <c r="AA5329">
        <v>54.413040079417897</v>
      </c>
      <c r="AB5329">
        <v>197</v>
      </c>
      <c r="AC5329">
        <v>0.55217035879443099</v>
      </c>
      <c r="AD5329">
        <v>157</v>
      </c>
      <c r="AE5329">
        <v>0.44119900295246001</v>
      </c>
      <c r="AF5329">
        <v>3</v>
      </c>
      <c r="AG5329">
        <v>6.6306382531083896E-3</v>
      </c>
      <c r="AH5329">
        <v>5.8008506474914305E-4</v>
      </c>
      <c r="AI5329">
        <v>6</v>
      </c>
      <c r="AJ5329" s="73">
        <v>29.005829755486001</v>
      </c>
      <c r="AK5329">
        <v>356</v>
      </c>
      <c r="AL5329">
        <v>0.998289084375929</v>
      </c>
      <c r="AM5329">
        <v>0</v>
      </c>
      <c r="AN5329">
        <v>0</v>
      </c>
      <c r="AO5329">
        <v>0</v>
      </c>
      <c r="AP5329">
        <v>0</v>
      </c>
      <c r="AQ5329">
        <v>357</v>
      </c>
      <c r="AR5329">
        <v>1</v>
      </c>
      <c r="AS5329">
        <v>0</v>
      </c>
      <c r="AT5329">
        <v>0</v>
      </c>
      <c r="AU5329">
        <v>6.0860250409576098E-3</v>
      </c>
      <c r="AV5329">
        <v>1</v>
      </c>
      <c r="AW5329">
        <v>357</v>
      </c>
      <c r="AX5329">
        <v>1</v>
      </c>
      <c r="AY5329" s="73">
        <v>42.279151051840003</v>
      </c>
      <c r="AZ5329">
        <v>356</v>
      </c>
      <c r="BA5329">
        <v>0.998289084375929</v>
      </c>
      <c r="BB5329">
        <v>356</v>
      </c>
      <c r="BC5329">
        <v>0.99933194781125501</v>
      </c>
      <c r="BD5329">
        <v>1</v>
      </c>
      <c r="BE5329">
        <v>6.6805218874496804E-4</v>
      </c>
      <c r="BF5329">
        <v>31.363780204818902</v>
      </c>
      <c r="BG5329">
        <v>27.240847287602001</v>
      </c>
      <c r="BH5329">
        <v>42.279151051840003</v>
      </c>
      <c r="BI5329">
        <v>29.005829755486001</v>
      </c>
    </row>
    <row r="5330" spans="1:61" x14ac:dyDescent="0.25">
      <c r="A5330" s="10" t="str">
        <f>VLOOKUP(D5330,'Index-Relations'!E:F,2,FALSE)</f>
        <v>ESG</v>
      </c>
      <c r="B5330" t="s">
        <v>3450</v>
      </c>
      <c r="C5330" s="53" t="s">
        <v>2766</v>
      </c>
      <c r="D5330" s="59" t="s">
        <v>2916</v>
      </c>
      <c r="E5330" s="59" t="s">
        <v>8746</v>
      </c>
      <c r="F5330" t="s">
        <v>1972</v>
      </c>
      <c r="G5330" t="s">
        <v>1971</v>
      </c>
      <c r="H5330" t="s">
        <v>1973</v>
      </c>
      <c r="I5330" s="52">
        <v>45446</v>
      </c>
      <c r="J5330" t="s">
        <v>2457</v>
      </c>
      <c r="K5330">
        <v>357</v>
      </c>
      <c r="L5330" s="73">
        <v>31.888454308598899</v>
      </c>
      <c r="M5330">
        <v>356</v>
      </c>
      <c r="N5330">
        <v>0.99830209756048305</v>
      </c>
      <c r="O5330" s="73">
        <v>27.732792314883898</v>
      </c>
      <c r="P5330">
        <v>356</v>
      </c>
      <c r="Q5330">
        <v>0.99830209756048305</v>
      </c>
      <c r="R5330">
        <v>350</v>
      </c>
      <c r="S5330">
        <v>0.98282566380282799</v>
      </c>
      <c r="T5330">
        <v>41.0706815328763</v>
      </c>
      <c r="U5330">
        <v>0.69466732152345001</v>
      </c>
      <c r="V5330">
        <v>216</v>
      </c>
      <c r="W5330">
        <v>7.2758191740534106E-2</v>
      </c>
      <c r="X5330">
        <v>24</v>
      </c>
      <c r="Y5330">
        <v>354</v>
      </c>
      <c r="Z5330">
        <v>0.99323006700927896</v>
      </c>
      <c r="AA5330">
        <v>53.9084321599464</v>
      </c>
      <c r="AB5330">
        <v>195</v>
      </c>
      <c r="AC5330">
        <v>0.55128801431470698</v>
      </c>
      <c r="AD5330">
        <v>159</v>
      </c>
      <c r="AE5330">
        <v>0.44194205269457199</v>
      </c>
      <c r="AF5330">
        <v>3</v>
      </c>
      <c r="AG5330">
        <v>6.7699329907204798E-3</v>
      </c>
      <c r="AH5330">
        <v>4.8189935137718602E-4</v>
      </c>
      <c r="AI5330">
        <v>5</v>
      </c>
      <c r="AJ5330" s="73">
        <v>29.565522928707001</v>
      </c>
      <c r="AK5330">
        <v>356</v>
      </c>
      <c r="AL5330">
        <v>0.99830209756048305</v>
      </c>
      <c r="AM5330">
        <v>0</v>
      </c>
      <c r="AN5330">
        <v>0</v>
      </c>
      <c r="AO5330">
        <v>0</v>
      </c>
      <c r="AP5330">
        <v>0</v>
      </c>
      <c r="AQ5330">
        <v>357</v>
      </c>
      <c r="AR5330">
        <v>1</v>
      </c>
      <c r="AS5330">
        <v>0</v>
      </c>
      <c r="AT5330">
        <v>0</v>
      </c>
      <c r="AU5330">
        <v>0</v>
      </c>
      <c r="AV5330">
        <v>0</v>
      </c>
      <c r="AW5330">
        <v>357</v>
      </c>
      <c r="AX5330">
        <v>1</v>
      </c>
      <c r="AY5330" s="73">
        <v>42.480233148001901</v>
      </c>
      <c r="AZ5330">
        <v>356</v>
      </c>
      <c r="BA5330">
        <v>0.99830209756048305</v>
      </c>
      <c r="BB5330">
        <v>356</v>
      </c>
      <c r="BC5330">
        <v>0.99938603173749896</v>
      </c>
      <c r="BD5330">
        <v>1</v>
      </c>
      <c r="BE5330">
        <v>6.1396826250035696E-4</v>
      </c>
      <c r="BF5330">
        <v>31.888454308598899</v>
      </c>
      <c r="BG5330">
        <v>27.732792314883898</v>
      </c>
      <c r="BH5330">
        <v>42.480233148001901</v>
      </c>
      <c r="BI5330">
        <v>29.565522928707001</v>
      </c>
    </row>
    <row r="5331" spans="1:61" x14ac:dyDescent="0.25">
      <c r="A5331" s="10" t="str">
        <f>VLOOKUP(D5331,'Index-Relations'!E:F,2,FALSE)</f>
        <v>ESG</v>
      </c>
      <c r="B5331" t="s">
        <v>3450</v>
      </c>
      <c r="C5331" s="53" t="s">
        <v>2767</v>
      </c>
      <c r="D5331" s="59" t="s">
        <v>2916</v>
      </c>
      <c r="E5331" s="59" t="s">
        <v>8747</v>
      </c>
      <c r="F5331" t="s">
        <v>1972</v>
      </c>
      <c r="G5331" t="s">
        <v>1971</v>
      </c>
      <c r="H5331" t="s">
        <v>1973</v>
      </c>
      <c r="I5331" s="52">
        <v>45413</v>
      </c>
      <c r="J5331" t="s">
        <v>2457</v>
      </c>
      <c r="K5331">
        <v>358</v>
      </c>
      <c r="L5331" s="73">
        <v>31.8350133100409</v>
      </c>
      <c r="M5331">
        <v>357</v>
      </c>
      <c r="N5331">
        <v>0.99804676551127103</v>
      </c>
      <c r="O5331" s="73">
        <v>27.521121421444999</v>
      </c>
      <c r="P5331">
        <v>357</v>
      </c>
      <c r="Q5331">
        <v>0.99804676551127103</v>
      </c>
      <c r="R5331">
        <v>351</v>
      </c>
      <c r="S5331">
        <v>0.98207364541152098</v>
      </c>
      <c r="T5331">
        <v>41.176153126674699</v>
      </c>
      <c r="U5331">
        <v>0.69405809863853496</v>
      </c>
      <c r="V5331">
        <v>217</v>
      </c>
      <c r="W5331">
        <v>7.42071865228984E-2</v>
      </c>
      <c r="X5331">
        <v>24</v>
      </c>
      <c r="Y5331">
        <v>355</v>
      </c>
      <c r="Z5331">
        <v>0.99339986152009896</v>
      </c>
      <c r="AA5331">
        <v>55.265034757504999</v>
      </c>
      <c r="AB5331">
        <v>193</v>
      </c>
      <c r="AC5331">
        <v>0.53999472461657005</v>
      </c>
      <c r="AD5331">
        <v>162</v>
      </c>
      <c r="AE5331">
        <v>0.45340513690352802</v>
      </c>
      <c r="AF5331">
        <v>3</v>
      </c>
      <c r="AG5331">
        <v>6.6001384799008701E-3</v>
      </c>
      <c r="AH5331">
        <v>4.6339085002101499E-4</v>
      </c>
      <c r="AI5331">
        <v>5</v>
      </c>
      <c r="AJ5331" s="73">
        <v>29.622709258678</v>
      </c>
      <c r="AK5331">
        <v>357</v>
      </c>
      <c r="AL5331">
        <v>0.99804676551127103</v>
      </c>
      <c r="AM5331">
        <v>0</v>
      </c>
      <c r="AN5331">
        <v>0</v>
      </c>
      <c r="AO5331">
        <v>0</v>
      </c>
      <c r="AP5331">
        <v>0</v>
      </c>
      <c r="AQ5331">
        <v>358</v>
      </c>
      <c r="AR5331">
        <v>1</v>
      </c>
      <c r="AS5331">
        <v>0</v>
      </c>
      <c r="AT5331">
        <v>0</v>
      </c>
      <c r="AU5331">
        <v>0</v>
      </c>
      <c r="AV5331">
        <v>0</v>
      </c>
      <c r="AW5331">
        <v>358</v>
      </c>
      <c r="AX5331">
        <v>0.999999999999999</v>
      </c>
      <c r="AY5331" s="73">
        <v>42.372905831037002</v>
      </c>
      <c r="AZ5331">
        <v>357</v>
      </c>
      <c r="BA5331">
        <v>0.99804676551127103</v>
      </c>
      <c r="BB5331">
        <v>357</v>
      </c>
      <c r="BC5331">
        <v>0.99935967023616101</v>
      </c>
      <c r="BD5331">
        <v>1</v>
      </c>
      <c r="BE5331">
        <v>6.403297638381E-4</v>
      </c>
      <c r="BF5331">
        <v>31.8350133100409</v>
      </c>
      <c r="BG5331">
        <v>27.521121421444999</v>
      </c>
      <c r="BH5331">
        <v>42.372905831037002</v>
      </c>
      <c r="BI5331">
        <v>29.622709258678</v>
      </c>
    </row>
    <row r="5332" spans="1:61" x14ac:dyDescent="0.25">
      <c r="A5332" s="10" t="str">
        <f>VLOOKUP(D5332,'Index-Relations'!E:F,2,FALSE)</f>
        <v>ESG</v>
      </c>
      <c r="B5332" t="s">
        <v>3450</v>
      </c>
      <c r="C5332" s="53" t="s">
        <v>2768</v>
      </c>
      <c r="D5332" s="59" t="s">
        <v>2916</v>
      </c>
      <c r="E5332" s="59" t="s">
        <v>8748</v>
      </c>
      <c r="F5332" t="s">
        <v>1972</v>
      </c>
      <c r="G5332" t="s">
        <v>1971</v>
      </c>
      <c r="H5332" t="s">
        <v>1973</v>
      </c>
      <c r="I5332" s="52">
        <v>45383</v>
      </c>
      <c r="J5332" t="s">
        <v>2457</v>
      </c>
      <c r="K5332">
        <v>361</v>
      </c>
      <c r="L5332">
        <v>29.507130107945699</v>
      </c>
      <c r="M5332">
        <v>360</v>
      </c>
      <c r="N5332">
        <v>0.99811175111657402</v>
      </c>
      <c r="O5332">
        <v>23.143336790471999</v>
      </c>
      <c r="P5332">
        <v>360</v>
      </c>
      <c r="Q5332">
        <v>0.99811175111657402</v>
      </c>
      <c r="R5332">
        <v>354</v>
      </c>
      <c r="S5332">
        <v>0.98304587263854104</v>
      </c>
      <c r="T5332">
        <v>41.210133778550002</v>
      </c>
      <c r="U5332">
        <v>0.69409641307298398</v>
      </c>
      <c r="V5332">
        <v>219</v>
      </c>
      <c r="W5332">
        <v>7.7920407714488202E-2</v>
      </c>
      <c r="X5332">
        <v>25</v>
      </c>
      <c r="Y5332">
        <v>358</v>
      </c>
      <c r="Z5332">
        <v>0.99347123602105403</v>
      </c>
      <c r="AA5332">
        <v>54.3589604764461</v>
      </c>
      <c r="AB5332">
        <v>195</v>
      </c>
      <c r="AC5332">
        <v>0.54208556476192005</v>
      </c>
      <c r="AD5332">
        <v>163</v>
      </c>
      <c r="AE5332">
        <v>0.45138567125913298</v>
      </c>
      <c r="AF5332">
        <v>3</v>
      </c>
      <c r="AG5332">
        <v>6.5287639789458002E-3</v>
      </c>
      <c r="AH5332">
        <v>4.7284796683911098E-4</v>
      </c>
      <c r="AI5332">
        <v>5</v>
      </c>
      <c r="AJ5332">
        <v>26.7465416779912</v>
      </c>
      <c r="AK5332">
        <v>360</v>
      </c>
      <c r="AL5332">
        <v>0.99811175111657402</v>
      </c>
      <c r="AM5332">
        <v>0</v>
      </c>
      <c r="AN5332">
        <v>0</v>
      </c>
      <c r="AO5332">
        <v>0</v>
      </c>
      <c r="AP5332">
        <v>0</v>
      </c>
      <c r="AQ5332">
        <v>361</v>
      </c>
      <c r="AR5332">
        <v>0.999999999999999</v>
      </c>
      <c r="AS5332">
        <v>0</v>
      </c>
      <c r="AT5332">
        <v>0</v>
      </c>
      <c r="AU5332">
        <v>0</v>
      </c>
      <c r="AV5332">
        <v>0</v>
      </c>
      <c r="AW5332">
        <v>361</v>
      </c>
      <c r="AX5332">
        <v>1</v>
      </c>
      <c r="AY5332">
        <v>41.818738231138802</v>
      </c>
      <c r="AZ5332">
        <v>360</v>
      </c>
      <c r="BA5332">
        <v>0.99811175111657402</v>
      </c>
      <c r="BB5332">
        <v>359</v>
      </c>
      <c r="BC5332">
        <v>0.99782638011039304</v>
      </c>
      <c r="BD5332">
        <v>2</v>
      </c>
      <c r="BE5332">
        <v>2.1736198896062601E-3</v>
      </c>
      <c r="BF5332">
        <v>31.779204773882</v>
      </c>
      <c r="BG5332">
        <v>27.515611762992901</v>
      </c>
      <c r="BH5332">
        <v>42.426832415263</v>
      </c>
      <c r="BI5332">
        <v>29.525333826779999</v>
      </c>
    </row>
    <row r="5333" spans="1:61" x14ac:dyDescent="0.25">
      <c r="A5333" s="10" t="str">
        <f>VLOOKUP(D5333,'Index-Relations'!E:F,2,FALSE)</f>
        <v>ESG</v>
      </c>
      <c r="B5333" t="s">
        <v>3450</v>
      </c>
      <c r="C5333" s="53" t="s">
        <v>2769</v>
      </c>
      <c r="D5333" s="59" t="s">
        <v>2916</v>
      </c>
      <c r="E5333" s="59" t="s">
        <v>8749</v>
      </c>
      <c r="F5333" t="s">
        <v>1972</v>
      </c>
      <c r="G5333" t="s">
        <v>1971</v>
      </c>
      <c r="H5333" t="s">
        <v>1973</v>
      </c>
      <c r="I5333" s="52">
        <v>45352</v>
      </c>
      <c r="J5333" t="s">
        <v>2457</v>
      </c>
      <c r="K5333">
        <v>358</v>
      </c>
      <c r="L5333">
        <v>29.2662491733503</v>
      </c>
      <c r="M5333">
        <v>357</v>
      </c>
      <c r="N5333">
        <v>0.99818536250831702</v>
      </c>
      <c r="O5333">
        <v>22.761789022094501</v>
      </c>
      <c r="P5333">
        <v>357</v>
      </c>
      <c r="Q5333">
        <v>0.99818536250831702</v>
      </c>
      <c r="R5333">
        <v>350</v>
      </c>
      <c r="S5333">
        <v>0.98267693745997298</v>
      </c>
      <c r="T5333">
        <v>41.428839980800397</v>
      </c>
      <c r="U5333">
        <v>0.70312284505946498</v>
      </c>
      <c r="V5333">
        <v>220</v>
      </c>
      <c r="W5333">
        <v>7.9941169588957306E-2</v>
      </c>
      <c r="X5333">
        <v>23</v>
      </c>
      <c r="Y5333">
        <v>355</v>
      </c>
      <c r="Z5333">
        <v>0.99357104564619003</v>
      </c>
      <c r="AA5333">
        <v>56.983713651649403</v>
      </c>
      <c r="AB5333">
        <v>193</v>
      </c>
      <c r="AC5333">
        <v>0.54150084388877995</v>
      </c>
      <c r="AD5333">
        <v>162</v>
      </c>
      <c r="AE5333">
        <v>0.45207020175740997</v>
      </c>
      <c r="AF5333">
        <v>3</v>
      </c>
      <c r="AG5333">
        <v>6.4289543538089602E-3</v>
      </c>
      <c r="AH5333">
        <v>1.3807290427521899E-5</v>
      </c>
      <c r="AI5333">
        <v>2</v>
      </c>
      <c r="AJ5333">
        <v>26.628500043190101</v>
      </c>
      <c r="AK5333">
        <v>357</v>
      </c>
      <c r="AL5333">
        <v>0.99818536250831702</v>
      </c>
      <c r="AM5333">
        <v>0</v>
      </c>
      <c r="AN5333">
        <v>0</v>
      </c>
      <c r="AO5333">
        <v>0</v>
      </c>
      <c r="AP5333">
        <v>0</v>
      </c>
      <c r="AQ5333">
        <v>358</v>
      </c>
      <c r="AR5333">
        <v>0.999999999999999</v>
      </c>
      <c r="AS5333">
        <v>0</v>
      </c>
      <c r="AT5333">
        <v>0</v>
      </c>
      <c r="AU5333">
        <v>0</v>
      </c>
      <c r="AV5333">
        <v>0</v>
      </c>
      <c r="AW5333">
        <v>358</v>
      </c>
      <c r="AX5333">
        <v>1</v>
      </c>
      <c r="AY5333">
        <v>41.640787511973997</v>
      </c>
      <c r="AZ5333">
        <v>357</v>
      </c>
      <c r="BA5333">
        <v>0.99818536250831702</v>
      </c>
      <c r="BB5333">
        <v>356</v>
      </c>
      <c r="BC5333">
        <v>0.99818081725716501</v>
      </c>
      <c r="BD5333">
        <v>2</v>
      </c>
      <c r="BE5333">
        <v>1.8191827428345401E-3</v>
      </c>
      <c r="BF5333">
        <v>31.6487978781369</v>
      </c>
      <c r="BG5333">
        <v>27.1545801646879</v>
      </c>
      <c r="BH5333">
        <v>42.325621454404001</v>
      </c>
      <c r="BI5333">
        <v>29.551922944093</v>
      </c>
    </row>
    <row r="5334" spans="1:61" x14ac:dyDescent="0.25">
      <c r="A5334" s="10" t="str">
        <f>VLOOKUP(D5334,'Index-Relations'!E:F,2,FALSE)</f>
        <v>ESG</v>
      </c>
      <c r="B5334" t="s">
        <v>3450</v>
      </c>
      <c r="C5334" s="53" t="s">
        <v>2770</v>
      </c>
      <c r="D5334" s="59" t="s">
        <v>2916</v>
      </c>
      <c r="E5334" s="59" t="s">
        <v>8750</v>
      </c>
      <c r="F5334" t="s">
        <v>1972</v>
      </c>
      <c r="G5334" t="s">
        <v>1971</v>
      </c>
      <c r="H5334" t="s">
        <v>1973</v>
      </c>
      <c r="I5334" s="52">
        <v>45323</v>
      </c>
      <c r="J5334" t="s">
        <v>2457</v>
      </c>
      <c r="K5334">
        <v>359</v>
      </c>
      <c r="L5334">
        <v>29.831469616110901</v>
      </c>
      <c r="M5334">
        <v>357</v>
      </c>
      <c r="N5334">
        <v>0.99609690191266098</v>
      </c>
      <c r="O5334">
        <v>23.419257730716499</v>
      </c>
      <c r="P5334">
        <v>357</v>
      </c>
      <c r="Q5334">
        <v>0.99609690191266098</v>
      </c>
      <c r="R5334">
        <v>351</v>
      </c>
      <c r="S5334">
        <v>0.98287350330288303</v>
      </c>
      <c r="T5334">
        <v>41.141651339934803</v>
      </c>
      <c r="U5334">
        <v>0.696760724392953</v>
      </c>
      <c r="V5334">
        <v>218</v>
      </c>
      <c r="W5334">
        <v>8.0777208542164303E-2</v>
      </c>
      <c r="X5334">
        <v>21</v>
      </c>
      <c r="Y5334">
        <v>356</v>
      </c>
      <c r="Z5334">
        <v>0.99395399143211105</v>
      </c>
      <c r="AA5334">
        <v>59.807172062146599</v>
      </c>
      <c r="AB5334">
        <v>190</v>
      </c>
      <c r="AC5334">
        <v>0.53222808850221004</v>
      </c>
      <c r="AD5334">
        <v>166</v>
      </c>
      <c r="AE5334">
        <v>0.46172590292990101</v>
      </c>
      <c r="AF5334">
        <v>3</v>
      </c>
      <c r="AG5334">
        <v>6.0460085678872202E-3</v>
      </c>
      <c r="AH5334">
        <v>1.41901731018693E-5</v>
      </c>
      <c r="AI5334">
        <v>2</v>
      </c>
      <c r="AJ5334">
        <v>27.1099739724649</v>
      </c>
      <c r="AK5334">
        <v>357</v>
      </c>
      <c r="AL5334">
        <v>0.99609690191266098</v>
      </c>
      <c r="AM5334">
        <v>0</v>
      </c>
      <c r="AN5334">
        <v>0</v>
      </c>
      <c r="AO5334">
        <v>0</v>
      </c>
      <c r="AP5334">
        <v>0</v>
      </c>
      <c r="AQ5334">
        <v>359</v>
      </c>
      <c r="AR5334">
        <v>0.999999999999999</v>
      </c>
      <c r="AS5334">
        <v>0</v>
      </c>
      <c r="AT5334">
        <v>0</v>
      </c>
      <c r="AU5334">
        <v>0</v>
      </c>
      <c r="AV5334">
        <v>0</v>
      </c>
      <c r="AW5334">
        <v>359</v>
      </c>
      <c r="AX5334">
        <v>1</v>
      </c>
      <c r="AY5334">
        <v>41.968524295058401</v>
      </c>
      <c r="AZ5334">
        <v>357</v>
      </c>
      <c r="BA5334">
        <v>0.99609690191266098</v>
      </c>
      <c r="BB5334">
        <v>357</v>
      </c>
      <c r="BC5334">
        <v>0.99746411385373601</v>
      </c>
      <c r="BD5334">
        <v>2</v>
      </c>
      <c r="BE5334">
        <v>2.5358861462633601E-3</v>
      </c>
      <c r="BF5334">
        <v>32.164943222225901</v>
      </c>
      <c r="BG5334">
        <v>27.733404772269999</v>
      </c>
      <c r="BH5334">
        <v>42.573821768904899</v>
      </c>
      <c r="BI5334">
        <v>30.015375043431899</v>
      </c>
    </row>
    <row r="5335" spans="1:61" x14ac:dyDescent="0.25">
      <c r="A5335" s="10" t="str">
        <f>VLOOKUP(D5335,'Index-Relations'!E:F,2,FALSE)</f>
        <v>ESG</v>
      </c>
      <c r="B5335" t="s">
        <v>3450</v>
      </c>
      <c r="C5335" s="53" t="s">
        <v>2760</v>
      </c>
      <c r="D5335" s="59" t="s">
        <v>2917</v>
      </c>
      <c r="E5335" s="59" t="s">
        <v>8751</v>
      </c>
      <c r="F5335" t="s">
        <v>1976</v>
      </c>
      <c r="G5335" t="s">
        <v>1975</v>
      </c>
      <c r="H5335" t="s">
        <v>1977</v>
      </c>
      <c r="I5335" s="52">
        <v>45658</v>
      </c>
      <c r="J5335" t="s">
        <v>2457</v>
      </c>
      <c r="K5335">
        <v>11</v>
      </c>
      <c r="L5335" s="73">
        <v>53.022021423281899</v>
      </c>
      <c r="M5335">
        <v>11</v>
      </c>
      <c r="N5335">
        <v>1</v>
      </c>
      <c r="O5335" s="73">
        <v>44.347931938732998</v>
      </c>
      <c r="P5335">
        <v>11</v>
      </c>
      <c r="Q5335">
        <v>1</v>
      </c>
      <c r="R5335">
        <v>11</v>
      </c>
      <c r="S5335">
        <v>0.999999999999999</v>
      </c>
      <c r="T5335">
        <v>25.921139701247199</v>
      </c>
      <c r="U5335">
        <v>0.32155693778408601</v>
      </c>
      <c r="V5335">
        <v>3</v>
      </c>
      <c r="W5335">
        <v>0</v>
      </c>
      <c r="X5335">
        <v>0</v>
      </c>
      <c r="Y5335">
        <v>11</v>
      </c>
      <c r="Z5335">
        <v>1</v>
      </c>
      <c r="AA5335">
        <v>4.9836729372041297</v>
      </c>
      <c r="AB5335">
        <v>10</v>
      </c>
      <c r="AC5335">
        <v>0.86151615984912899</v>
      </c>
      <c r="AD5335">
        <v>1</v>
      </c>
      <c r="AE5335">
        <v>0.13848384015087101</v>
      </c>
      <c r="AF5335">
        <v>0</v>
      </c>
      <c r="AG5335">
        <v>0</v>
      </c>
      <c r="AH5335">
        <v>0</v>
      </c>
      <c r="AI5335">
        <v>0</v>
      </c>
      <c r="AJ5335" s="73">
        <v>53.594346070299999</v>
      </c>
      <c r="AK5335">
        <v>11</v>
      </c>
      <c r="AL5335">
        <v>1</v>
      </c>
      <c r="AM5335">
        <v>0</v>
      </c>
      <c r="AN5335">
        <v>0</v>
      </c>
      <c r="AO5335">
        <v>0</v>
      </c>
      <c r="AP5335">
        <v>0</v>
      </c>
      <c r="AQ5335">
        <v>11</v>
      </c>
      <c r="AR5335">
        <v>0.999999999999999</v>
      </c>
      <c r="AS5335">
        <v>0</v>
      </c>
      <c r="AT5335">
        <v>0</v>
      </c>
      <c r="AU5335">
        <v>0</v>
      </c>
      <c r="AV5335">
        <v>0</v>
      </c>
      <c r="AW5335">
        <v>11</v>
      </c>
      <c r="AX5335">
        <v>1</v>
      </c>
      <c r="AY5335" s="73">
        <v>59.045505437464897</v>
      </c>
      <c r="AZ5335">
        <v>11</v>
      </c>
      <c r="BA5335">
        <v>1</v>
      </c>
      <c r="BB5335">
        <v>10</v>
      </c>
      <c r="BC5335">
        <v>0.78408985495916395</v>
      </c>
      <c r="BD5335">
        <v>1</v>
      </c>
      <c r="BE5335">
        <v>0.215910145040835</v>
      </c>
      <c r="BF5335">
        <v>53.022021423281899</v>
      </c>
      <c r="BG5335">
        <v>44.347931938732998</v>
      </c>
      <c r="BH5335">
        <v>59.045505437464897</v>
      </c>
      <c r="BI5335">
        <v>53.594346070299999</v>
      </c>
    </row>
    <row r="5336" spans="1:61" x14ac:dyDescent="0.25">
      <c r="A5336" s="10" t="str">
        <f>VLOOKUP(D5336,'Index-Relations'!E:F,2,FALSE)</f>
        <v>ESG</v>
      </c>
      <c r="B5336" t="s">
        <v>3450</v>
      </c>
      <c r="C5336" s="53" t="s">
        <v>2761</v>
      </c>
      <c r="D5336" s="59" t="s">
        <v>2917</v>
      </c>
      <c r="E5336" s="59" t="s">
        <v>8752</v>
      </c>
      <c r="F5336" t="s">
        <v>1976</v>
      </c>
      <c r="G5336" t="s">
        <v>1975</v>
      </c>
      <c r="H5336" t="s">
        <v>1977</v>
      </c>
      <c r="I5336" s="52">
        <v>45628</v>
      </c>
      <c r="J5336" t="s">
        <v>2457</v>
      </c>
      <c r="K5336">
        <v>11</v>
      </c>
      <c r="L5336" s="73">
        <v>51.892108831446997</v>
      </c>
      <c r="M5336">
        <v>11</v>
      </c>
      <c r="N5336">
        <v>1</v>
      </c>
      <c r="O5336" s="73">
        <v>42.104326057961998</v>
      </c>
      <c r="P5336">
        <v>11</v>
      </c>
      <c r="Q5336">
        <v>1</v>
      </c>
      <c r="R5336">
        <v>11</v>
      </c>
      <c r="S5336">
        <v>1</v>
      </c>
      <c r="T5336">
        <v>25.2646422464314</v>
      </c>
      <c r="U5336">
        <v>0.34158598123392803</v>
      </c>
      <c r="V5336">
        <v>3</v>
      </c>
      <c r="W5336">
        <v>0</v>
      </c>
      <c r="X5336">
        <v>0</v>
      </c>
      <c r="Y5336">
        <v>11</v>
      </c>
      <c r="Z5336">
        <v>1</v>
      </c>
      <c r="AA5336">
        <v>4.4656786636162904</v>
      </c>
      <c r="AB5336">
        <v>10</v>
      </c>
      <c r="AC5336">
        <v>0.85140266065145398</v>
      </c>
      <c r="AD5336">
        <v>1</v>
      </c>
      <c r="AE5336">
        <v>0.14859733934854599</v>
      </c>
      <c r="AF5336">
        <v>0</v>
      </c>
      <c r="AG5336">
        <v>0</v>
      </c>
      <c r="AH5336">
        <v>0</v>
      </c>
      <c r="AI5336">
        <v>0</v>
      </c>
      <c r="AJ5336" s="73">
        <v>53.338754514648002</v>
      </c>
      <c r="AK5336">
        <v>11</v>
      </c>
      <c r="AL5336">
        <v>1</v>
      </c>
      <c r="AM5336">
        <v>0</v>
      </c>
      <c r="AN5336">
        <v>0</v>
      </c>
      <c r="AO5336">
        <v>0</v>
      </c>
      <c r="AP5336">
        <v>0</v>
      </c>
      <c r="AQ5336">
        <v>11</v>
      </c>
      <c r="AR5336">
        <v>1</v>
      </c>
      <c r="AS5336">
        <v>0</v>
      </c>
      <c r="AT5336">
        <v>0</v>
      </c>
      <c r="AU5336">
        <v>0</v>
      </c>
      <c r="AV5336">
        <v>0</v>
      </c>
      <c r="AW5336">
        <v>11</v>
      </c>
      <c r="AX5336">
        <v>1</v>
      </c>
      <c r="AY5336" s="73">
        <v>57.837267195160003</v>
      </c>
      <c r="AZ5336">
        <v>11</v>
      </c>
      <c r="BA5336">
        <v>1</v>
      </c>
      <c r="BB5336">
        <v>10</v>
      </c>
      <c r="BC5336">
        <v>0.82374281856722298</v>
      </c>
      <c r="BD5336">
        <v>1</v>
      </c>
      <c r="BE5336">
        <v>0.17625718143277599</v>
      </c>
      <c r="BF5336">
        <v>51.892108831446997</v>
      </c>
      <c r="BG5336">
        <v>42.104326057961998</v>
      </c>
      <c r="BH5336">
        <v>57.837267195160003</v>
      </c>
      <c r="BI5336">
        <v>53.338754514648002</v>
      </c>
    </row>
    <row r="5337" spans="1:61" x14ac:dyDescent="0.25">
      <c r="A5337" s="10" t="str">
        <f>VLOOKUP(D5337,'Index-Relations'!E:F,2,FALSE)</f>
        <v>ESG</v>
      </c>
      <c r="B5337" t="s">
        <v>3450</v>
      </c>
      <c r="C5337" s="53" t="s">
        <v>2762</v>
      </c>
      <c r="D5337" s="59" t="s">
        <v>2917</v>
      </c>
      <c r="E5337" s="59" t="s">
        <v>8753</v>
      </c>
      <c r="F5337" t="s">
        <v>1976</v>
      </c>
      <c r="G5337" t="s">
        <v>1975</v>
      </c>
      <c r="H5337" t="s">
        <v>1977</v>
      </c>
      <c r="I5337" s="52">
        <v>45597</v>
      </c>
      <c r="J5337" t="s">
        <v>2457</v>
      </c>
      <c r="K5337">
        <v>11</v>
      </c>
      <c r="L5337" s="73">
        <v>52.545998432361998</v>
      </c>
      <c r="M5337">
        <v>11</v>
      </c>
      <c r="N5337">
        <v>1</v>
      </c>
      <c r="O5337" s="73">
        <v>43.272821541466001</v>
      </c>
      <c r="P5337">
        <v>11</v>
      </c>
      <c r="Q5337">
        <v>1</v>
      </c>
      <c r="R5337">
        <v>11</v>
      </c>
      <c r="S5337">
        <v>0.999999999999999</v>
      </c>
      <c r="T5337">
        <v>25.803981060020298</v>
      </c>
      <c r="U5337">
        <v>0.35111267633070598</v>
      </c>
      <c r="V5337">
        <v>3</v>
      </c>
      <c r="W5337">
        <v>0</v>
      </c>
      <c r="X5337">
        <v>0</v>
      </c>
      <c r="Y5337">
        <v>11</v>
      </c>
      <c r="Z5337">
        <v>1</v>
      </c>
      <c r="AA5337">
        <v>4.6259712030858804</v>
      </c>
      <c r="AB5337">
        <v>10</v>
      </c>
      <c r="AC5337">
        <v>0.851525337887034</v>
      </c>
      <c r="AD5337">
        <v>1</v>
      </c>
      <c r="AE5337">
        <v>0.14847466211296501</v>
      </c>
      <c r="AF5337">
        <v>0</v>
      </c>
      <c r="AG5337">
        <v>0</v>
      </c>
      <c r="AH5337">
        <v>0</v>
      </c>
      <c r="AI5337">
        <v>0</v>
      </c>
      <c r="AJ5337" s="73">
        <v>53.937529444902999</v>
      </c>
      <c r="AK5337">
        <v>11</v>
      </c>
      <c r="AL5337">
        <v>1</v>
      </c>
      <c r="AM5337">
        <v>0</v>
      </c>
      <c r="AN5337">
        <v>0</v>
      </c>
      <c r="AO5337">
        <v>0</v>
      </c>
      <c r="AP5337">
        <v>0</v>
      </c>
      <c r="AQ5337">
        <v>11</v>
      </c>
      <c r="AR5337">
        <v>1</v>
      </c>
      <c r="AS5337">
        <v>0</v>
      </c>
      <c r="AT5337">
        <v>0</v>
      </c>
      <c r="AU5337">
        <v>0</v>
      </c>
      <c r="AV5337">
        <v>0</v>
      </c>
      <c r="AW5337">
        <v>11</v>
      </c>
      <c r="AX5337">
        <v>1</v>
      </c>
      <c r="AY5337" s="73">
        <v>58.288032929581</v>
      </c>
      <c r="AZ5337">
        <v>11</v>
      </c>
      <c r="BA5337">
        <v>1</v>
      </c>
      <c r="BB5337">
        <v>10</v>
      </c>
      <c r="BC5337">
        <v>0.79664468882355999</v>
      </c>
      <c r="BD5337">
        <v>1</v>
      </c>
      <c r="BE5337">
        <v>0.20335531117643901</v>
      </c>
      <c r="BF5337">
        <v>52.545998432361998</v>
      </c>
      <c r="BG5337">
        <v>43.272821541466001</v>
      </c>
      <c r="BH5337">
        <v>58.288032929581</v>
      </c>
      <c r="BI5337">
        <v>53.937529444902999</v>
      </c>
    </row>
    <row r="5338" spans="1:61" x14ac:dyDescent="0.25">
      <c r="A5338" s="10" t="str">
        <f>VLOOKUP(D5338,'Index-Relations'!E:F,2,FALSE)</f>
        <v>ESG</v>
      </c>
      <c r="B5338" t="s">
        <v>3450</v>
      </c>
      <c r="C5338" s="53" t="s">
        <v>2763</v>
      </c>
      <c r="D5338" s="59" t="s">
        <v>2917</v>
      </c>
      <c r="E5338" s="59" t="s">
        <v>8754</v>
      </c>
      <c r="F5338" t="s">
        <v>1976</v>
      </c>
      <c r="G5338" t="s">
        <v>1975</v>
      </c>
      <c r="H5338" t="s">
        <v>1977</v>
      </c>
      <c r="I5338" s="52">
        <v>45566</v>
      </c>
      <c r="J5338" t="s">
        <v>2457</v>
      </c>
      <c r="K5338">
        <v>11</v>
      </c>
      <c r="L5338" s="73">
        <v>51.910279597726003</v>
      </c>
      <c r="M5338">
        <v>11</v>
      </c>
      <c r="N5338">
        <v>1</v>
      </c>
      <c r="O5338" s="73">
        <v>42.410452284131999</v>
      </c>
      <c r="P5338">
        <v>11</v>
      </c>
      <c r="Q5338">
        <v>1</v>
      </c>
      <c r="R5338">
        <v>11</v>
      </c>
      <c r="S5338">
        <v>1</v>
      </c>
      <c r="T5338">
        <v>25.667043555726501</v>
      </c>
      <c r="U5338">
        <v>0.35248081414904398</v>
      </c>
      <c r="V5338">
        <v>3</v>
      </c>
      <c r="W5338">
        <v>0</v>
      </c>
      <c r="X5338">
        <v>0</v>
      </c>
      <c r="Y5338">
        <v>11</v>
      </c>
      <c r="Z5338">
        <v>1</v>
      </c>
      <c r="AA5338">
        <v>4.5771992578713698</v>
      </c>
      <c r="AB5338">
        <v>9</v>
      </c>
      <c r="AC5338">
        <v>0.81038645890138405</v>
      </c>
      <c r="AD5338">
        <v>2</v>
      </c>
      <c r="AE5338">
        <v>0.189613541098615</v>
      </c>
      <c r="AF5338">
        <v>0</v>
      </c>
      <c r="AG5338">
        <v>5.5510000000000001E-17</v>
      </c>
      <c r="AH5338">
        <v>0</v>
      </c>
      <c r="AI5338">
        <v>0</v>
      </c>
      <c r="AJ5338" s="73">
        <v>53.453851421640898</v>
      </c>
      <c r="AK5338">
        <v>11</v>
      </c>
      <c r="AL5338">
        <v>1</v>
      </c>
      <c r="AM5338">
        <v>0</v>
      </c>
      <c r="AN5338">
        <v>0</v>
      </c>
      <c r="AO5338">
        <v>0</v>
      </c>
      <c r="AP5338">
        <v>0</v>
      </c>
      <c r="AQ5338">
        <v>11</v>
      </c>
      <c r="AR5338">
        <v>0.999999999999999</v>
      </c>
      <c r="AS5338">
        <v>0</v>
      </c>
      <c r="AT5338">
        <v>0</v>
      </c>
      <c r="AU5338">
        <v>0</v>
      </c>
      <c r="AV5338">
        <v>0</v>
      </c>
      <c r="AW5338">
        <v>11</v>
      </c>
      <c r="AX5338">
        <v>1</v>
      </c>
      <c r="AY5338" s="73">
        <v>57.831412940947999</v>
      </c>
      <c r="AZ5338">
        <v>11</v>
      </c>
      <c r="BA5338">
        <v>1</v>
      </c>
      <c r="BB5338">
        <v>10</v>
      </c>
      <c r="BC5338">
        <v>0.80165038014203105</v>
      </c>
      <c r="BD5338">
        <v>1</v>
      </c>
      <c r="BE5338">
        <v>0.19834961985796801</v>
      </c>
      <c r="BF5338">
        <v>51.910279597726003</v>
      </c>
      <c r="BG5338">
        <v>42.410452284131999</v>
      </c>
      <c r="BH5338">
        <v>57.831412940947999</v>
      </c>
      <c r="BI5338">
        <v>53.453851421640898</v>
      </c>
    </row>
    <row r="5339" spans="1:61" x14ac:dyDescent="0.25">
      <c r="A5339" s="10" t="str">
        <f>VLOOKUP(D5339,'Index-Relations'!E:F,2,FALSE)</f>
        <v>ESG</v>
      </c>
      <c r="B5339" t="s">
        <v>3450</v>
      </c>
      <c r="C5339" s="53" t="s">
        <v>2764</v>
      </c>
      <c r="D5339" s="59" t="s">
        <v>2917</v>
      </c>
      <c r="E5339" s="59" t="s">
        <v>8755</v>
      </c>
      <c r="F5339" t="s">
        <v>1976</v>
      </c>
      <c r="G5339" t="s">
        <v>1975</v>
      </c>
      <c r="H5339" t="s">
        <v>1977</v>
      </c>
      <c r="I5339" s="52">
        <v>45537</v>
      </c>
      <c r="J5339" t="s">
        <v>2457</v>
      </c>
      <c r="K5339">
        <v>12</v>
      </c>
      <c r="L5339" s="73">
        <v>51.747862682458901</v>
      </c>
      <c r="M5339">
        <v>12</v>
      </c>
      <c r="N5339">
        <v>1</v>
      </c>
      <c r="O5339" s="73">
        <v>42.468379386132</v>
      </c>
      <c r="P5339">
        <v>12</v>
      </c>
      <c r="Q5339">
        <v>1</v>
      </c>
      <c r="R5339">
        <v>12</v>
      </c>
      <c r="S5339">
        <v>1</v>
      </c>
      <c r="T5339">
        <v>26.103144379940701</v>
      </c>
      <c r="U5339">
        <v>0.377757020614096</v>
      </c>
      <c r="V5339">
        <v>4</v>
      </c>
      <c r="W5339">
        <v>4.5577126126527196E-3</v>
      </c>
      <c r="X5339">
        <v>1</v>
      </c>
      <c r="Y5339">
        <v>12</v>
      </c>
      <c r="Z5339">
        <v>0.999999999999999</v>
      </c>
      <c r="AA5339">
        <v>4.5093525231794702</v>
      </c>
      <c r="AB5339">
        <v>10</v>
      </c>
      <c r="AC5339">
        <v>0.80883793525671399</v>
      </c>
      <c r="AD5339">
        <v>2</v>
      </c>
      <c r="AE5339">
        <v>0.19116206474328501</v>
      </c>
      <c r="AF5339">
        <v>0</v>
      </c>
      <c r="AG5339">
        <v>5.5510000000000001E-17</v>
      </c>
      <c r="AH5339">
        <v>0</v>
      </c>
      <c r="AI5339">
        <v>0</v>
      </c>
      <c r="AJ5339" s="73">
        <v>53.389877049101003</v>
      </c>
      <c r="AK5339">
        <v>12</v>
      </c>
      <c r="AL5339">
        <v>1</v>
      </c>
      <c r="AM5339">
        <v>0</v>
      </c>
      <c r="AN5339">
        <v>0</v>
      </c>
      <c r="AO5339">
        <v>0</v>
      </c>
      <c r="AP5339">
        <v>0</v>
      </c>
      <c r="AQ5339">
        <v>12</v>
      </c>
      <c r="AR5339">
        <v>1</v>
      </c>
      <c r="AS5339">
        <v>0</v>
      </c>
      <c r="AT5339">
        <v>0</v>
      </c>
      <c r="AU5339">
        <v>0</v>
      </c>
      <c r="AV5339">
        <v>0</v>
      </c>
      <c r="AW5339">
        <v>12</v>
      </c>
      <c r="AX5339">
        <v>0.999999999999999</v>
      </c>
      <c r="AY5339" s="73">
        <v>57.565915174452002</v>
      </c>
      <c r="AZ5339">
        <v>12</v>
      </c>
      <c r="BA5339">
        <v>1</v>
      </c>
      <c r="BB5339">
        <v>11</v>
      </c>
      <c r="BC5339">
        <v>0.79418845270535099</v>
      </c>
      <c r="BD5339">
        <v>1</v>
      </c>
      <c r="BE5339">
        <v>0.20581154729464801</v>
      </c>
      <c r="BF5339">
        <v>51.747862682458901</v>
      </c>
      <c r="BG5339">
        <v>42.468379386132</v>
      </c>
      <c r="BH5339">
        <v>57.565915174452002</v>
      </c>
      <c r="BI5339">
        <v>53.389877049101003</v>
      </c>
    </row>
    <row r="5340" spans="1:61" x14ac:dyDescent="0.25">
      <c r="A5340" s="10" t="str">
        <f>VLOOKUP(D5340,'Index-Relations'!E:F,2,FALSE)</f>
        <v>ESG</v>
      </c>
      <c r="B5340" t="s">
        <v>3450</v>
      </c>
      <c r="C5340" s="53" t="s">
        <v>3350</v>
      </c>
      <c r="D5340" s="59" t="s">
        <v>2917</v>
      </c>
      <c r="E5340" s="59" t="s">
        <v>8756</v>
      </c>
      <c r="F5340" t="s">
        <v>1976</v>
      </c>
      <c r="G5340" t="s">
        <v>1975</v>
      </c>
      <c r="H5340" t="s">
        <v>1977</v>
      </c>
      <c r="I5340" s="52">
        <v>45505</v>
      </c>
      <c r="J5340" t="s">
        <v>2457</v>
      </c>
      <c r="K5340">
        <v>12</v>
      </c>
      <c r="L5340" s="73">
        <v>51.757075385864901</v>
      </c>
      <c r="M5340">
        <v>12</v>
      </c>
      <c r="N5340">
        <v>1</v>
      </c>
      <c r="O5340" s="73">
        <v>42.154015129911002</v>
      </c>
      <c r="P5340">
        <v>12</v>
      </c>
      <c r="Q5340">
        <v>1</v>
      </c>
      <c r="R5340">
        <v>12</v>
      </c>
      <c r="S5340">
        <v>0.999999999999999</v>
      </c>
      <c r="T5340">
        <v>26.065300521319099</v>
      </c>
      <c r="U5340">
        <v>0.37228522490515598</v>
      </c>
      <c r="V5340">
        <v>4</v>
      </c>
      <c r="W5340">
        <v>4.2192032302943699E-3</v>
      </c>
      <c r="X5340">
        <v>1</v>
      </c>
      <c r="Y5340">
        <v>12</v>
      </c>
      <c r="Z5340">
        <v>1</v>
      </c>
      <c r="AA5340">
        <v>4.5650650171712499</v>
      </c>
      <c r="AB5340">
        <v>10</v>
      </c>
      <c r="AC5340">
        <v>0.80581976174408099</v>
      </c>
      <c r="AD5340">
        <v>2</v>
      </c>
      <c r="AE5340">
        <v>0.19418023825591799</v>
      </c>
      <c r="AF5340">
        <v>0</v>
      </c>
      <c r="AG5340">
        <v>2.776E-17</v>
      </c>
      <c r="AH5340">
        <v>0</v>
      </c>
      <c r="AI5340">
        <v>0</v>
      </c>
      <c r="AJ5340" s="73">
        <v>53.898691419530003</v>
      </c>
      <c r="AK5340">
        <v>12</v>
      </c>
      <c r="AL5340">
        <v>1</v>
      </c>
      <c r="AM5340">
        <v>0</v>
      </c>
      <c r="AN5340">
        <v>0</v>
      </c>
      <c r="AO5340">
        <v>0</v>
      </c>
      <c r="AP5340">
        <v>0</v>
      </c>
      <c r="AQ5340">
        <v>12</v>
      </c>
      <c r="AR5340">
        <v>1</v>
      </c>
      <c r="AS5340">
        <v>0</v>
      </c>
      <c r="AT5340">
        <v>0</v>
      </c>
      <c r="AU5340">
        <v>0</v>
      </c>
      <c r="AV5340">
        <v>0</v>
      </c>
      <c r="AW5340">
        <v>12</v>
      </c>
      <c r="AX5340">
        <v>1</v>
      </c>
      <c r="AY5340" s="73">
        <v>57.360236478452997</v>
      </c>
      <c r="AZ5340">
        <v>12</v>
      </c>
      <c r="BA5340">
        <v>1</v>
      </c>
      <c r="BB5340">
        <v>11</v>
      </c>
      <c r="BC5340">
        <v>0.796105854011386</v>
      </c>
      <c r="BD5340">
        <v>1</v>
      </c>
      <c r="BE5340">
        <v>0.203894145988613</v>
      </c>
      <c r="BF5340">
        <v>51.757075385864901</v>
      </c>
      <c r="BG5340">
        <v>42.154015129911002</v>
      </c>
      <c r="BH5340">
        <v>57.360236478452997</v>
      </c>
      <c r="BI5340">
        <v>53.898691419530003</v>
      </c>
    </row>
    <row r="5341" spans="1:61" x14ac:dyDescent="0.25">
      <c r="A5341" s="10" t="str">
        <f>VLOOKUP(D5341,'Index-Relations'!E:F,2,FALSE)</f>
        <v>ESG</v>
      </c>
      <c r="B5341" t="s">
        <v>3450</v>
      </c>
      <c r="C5341" s="53" t="s">
        <v>2765</v>
      </c>
      <c r="D5341" s="59" t="s">
        <v>2917</v>
      </c>
      <c r="E5341" s="59" t="s">
        <v>8757</v>
      </c>
      <c r="F5341" t="s">
        <v>1976</v>
      </c>
      <c r="G5341" t="s">
        <v>1975</v>
      </c>
      <c r="H5341" t="s">
        <v>1977</v>
      </c>
      <c r="I5341" s="52">
        <v>45474</v>
      </c>
      <c r="J5341" t="s">
        <v>2457</v>
      </c>
      <c r="K5341">
        <v>12</v>
      </c>
      <c r="L5341" s="73">
        <v>51.749369357829998</v>
      </c>
      <c r="M5341">
        <v>12</v>
      </c>
      <c r="N5341">
        <v>1</v>
      </c>
      <c r="O5341" s="73">
        <v>42.135938351813003</v>
      </c>
      <c r="P5341">
        <v>12</v>
      </c>
      <c r="Q5341">
        <v>1</v>
      </c>
      <c r="R5341">
        <v>12</v>
      </c>
      <c r="S5341">
        <v>1</v>
      </c>
      <c r="T5341">
        <v>26.030233089633899</v>
      </c>
      <c r="U5341">
        <v>0.36553208526498998</v>
      </c>
      <c r="V5341">
        <v>4</v>
      </c>
      <c r="W5341">
        <v>4.91112088950318E-3</v>
      </c>
      <c r="X5341">
        <v>1</v>
      </c>
      <c r="Y5341">
        <v>12</v>
      </c>
      <c r="Z5341">
        <v>0.999999999999999</v>
      </c>
      <c r="AA5341">
        <v>4.8667895258252898</v>
      </c>
      <c r="AB5341">
        <v>10</v>
      </c>
      <c r="AC5341">
        <v>0.81355241494569897</v>
      </c>
      <c r="AD5341">
        <v>2</v>
      </c>
      <c r="AE5341">
        <v>0.18644758505430001</v>
      </c>
      <c r="AF5341">
        <v>0</v>
      </c>
      <c r="AG5341">
        <v>0</v>
      </c>
      <c r="AH5341">
        <v>0</v>
      </c>
      <c r="AI5341">
        <v>0</v>
      </c>
      <c r="AJ5341" s="73">
        <v>53.691420694727</v>
      </c>
      <c r="AK5341">
        <v>12</v>
      </c>
      <c r="AL5341">
        <v>1</v>
      </c>
      <c r="AM5341">
        <v>0</v>
      </c>
      <c r="AN5341">
        <v>0</v>
      </c>
      <c r="AO5341">
        <v>0</v>
      </c>
      <c r="AP5341">
        <v>0</v>
      </c>
      <c r="AQ5341">
        <v>12</v>
      </c>
      <c r="AR5341">
        <v>1</v>
      </c>
      <c r="AS5341">
        <v>0</v>
      </c>
      <c r="AT5341">
        <v>0</v>
      </c>
      <c r="AU5341">
        <v>0</v>
      </c>
      <c r="AV5341">
        <v>0</v>
      </c>
      <c r="AW5341">
        <v>12</v>
      </c>
      <c r="AX5341">
        <v>1</v>
      </c>
      <c r="AY5341" s="73">
        <v>57.504766558716</v>
      </c>
      <c r="AZ5341">
        <v>12</v>
      </c>
      <c r="BA5341">
        <v>1</v>
      </c>
      <c r="BB5341">
        <v>11</v>
      </c>
      <c r="BC5341">
        <v>0.79845541709634205</v>
      </c>
      <c r="BD5341">
        <v>1</v>
      </c>
      <c r="BE5341">
        <v>0.20154458290365701</v>
      </c>
      <c r="BF5341">
        <v>51.749369357829998</v>
      </c>
      <c r="BG5341">
        <v>42.135938351813003</v>
      </c>
      <c r="BH5341">
        <v>57.504766558716</v>
      </c>
      <c r="BI5341">
        <v>53.691420694727</v>
      </c>
    </row>
    <row r="5342" spans="1:61" x14ac:dyDescent="0.25">
      <c r="A5342" s="10" t="str">
        <f>VLOOKUP(D5342,'Index-Relations'!E:F,2,FALSE)</f>
        <v>ESG</v>
      </c>
      <c r="B5342" t="s">
        <v>3450</v>
      </c>
      <c r="C5342" s="53" t="s">
        <v>2766</v>
      </c>
      <c r="D5342" s="59" t="s">
        <v>2917</v>
      </c>
      <c r="E5342" s="59" t="s">
        <v>8758</v>
      </c>
      <c r="F5342" t="s">
        <v>1976</v>
      </c>
      <c r="G5342" t="s">
        <v>1975</v>
      </c>
      <c r="H5342" t="s">
        <v>1977</v>
      </c>
      <c r="I5342" s="52">
        <v>45446</v>
      </c>
      <c r="J5342" t="s">
        <v>2457</v>
      </c>
      <c r="K5342">
        <v>12</v>
      </c>
      <c r="L5342" s="73">
        <v>52.453098755160902</v>
      </c>
      <c r="M5342">
        <v>12</v>
      </c>
      <c r="N5342">
        <v>1</v>
      </c>
      <c r="O5342" s="73">
        <v>42.807905691742</v>
      </c>
      <c r="P5342">
        <v>12</v>
      </c>
      <c r="Q5342">
        <v>1</v>
      </c>
      <c r="R5342">
        <v>12</v>
      </c>
      <c r="S5342">
        <v>1</v>
      </c>
      <c r="T5342">
        <v>26.194965680302101</v>
      </c>
      <c r="U5342">
        <v>0.35809745658313602</v>
      </c>
      <c r="V5342">
        <v>4</v>
      </c>
      <c r="W5342">
        <v>4.7901816186176E-3</v>
      </c>
      <c r="X5342">
        <v>1</v>
      </c>
      <c r="Y5342">
        <v>12</v>
      </c>
      <c r="Z5342">
        <v>1</v>
      </c>
      <c r="AA5342">
        <v>5.02438516595541</v>
      </c>
      <c r="AB5342">
        <v>10</v>
      </c>
      <c r="AC5342">
        <v>0.82335274189948704</v>
      </c>
      <c r="AD5342">
        <v>2</v>
      </c>
      <c r="AE5342">
        <v>0.17664725810051199</v>
      </c>
      <c r="AF5342">
        <v>0</v>
      </c>
      <c r="AG5342">
        <v>0</v>
      </c>
      <c r="AH5342">
        <v>0</v>
      </c>
      <c r="AI5342">
        <v>0</v>
      </c>
      <c r="AJ5342" s="73">
        <v>54.923514030198</v>
      </c>
      <c r="AK5342">
        <v>12</v>
      </c>
      <c r="AL5342">
        <v>1</v>
      </c>
      <c r="AM5342">
        <v>0</v>
      </c>
      <c r="AN5342">
        <v>0</v>
      </c>
      <c r="AO5342">
        <v>0</v>
      </c>
      <c r="AP5342">
        <v>0</v>
      </c>
      <c r="AQ5342">
        <v>12</v>
      </c>
      <c r="AR5342">
        <v>1</v>
      </c>
      <c r="AS5342">
        <v>0</v>
      </c>
      <c r="AT5342">
        <v>0</v>
      </c>
      <c r="AU5342">
        <v>0</v>
      </c>
      <c r="AV5342">
        <v>0</v>
      </c>
      <c r="AW5342">
        <v>12</v>
      </c>
      <c r="AX5342">
        <v>1</v>
      </c>
      <c r="AY5342" s="73">
        <v>57.632741981171002</v>
      </c>
      <c r="AZ5342">
        <v>12</v>
      </c>
      <c r="BA5342">
        <v>1</v>
      </c>
      <c r="BB5342">
        <v>11</v>
      </c>
      <c r="BC5342">
        <v>0.79182620386802904</v>
      </c>
      <c r="BD5342">
        <v>1</v>
      </c>
      <c r="BE5342">
        <v>0.20817379613197001</v>
      </c>
      <c r="BF5342">
        <v>52.453098755160902</v>
      </c>
      <c r="BG5342">
        <v>42.807905691742</v>
      </c>
      <c r="BH5342">
        <v>57.632741981171002</v>
      </c>
      <c r="BI5342">
        <v>54.923514030198</v>
      </c>
    </row>
    <row r="5343" spans="1:61" x14ac:dyDescent="0.25">
      <c r="A5343" s="10" t="str">
        <f>VLOOKUP(D5343,'Index-Relations'!E:F,2,FALSE)</f>
        <v>ESG</v>
      </c>
      <c r="B5343" t="s">
        <v>3450</v>
      </c>
      <c r="C5343" s="53" t="s">
        <v>2767</v>
      </c>
      <c r="D5343" s="59" t="s">
        <v>2917</v>
      </c>
      <c r="E5343" s="59" t="s">
        <v>8759</v>
      </c>
      <c r="F5343" t="s">
        <v>1976</v>
      </c>
      <c r="G5343" t="s">
        <v>1975</v>
      </c>
      <c r="H5343" t="s">
        <v>1977</v>
      </c>
      <c r="I5343" s="52">
        <v>45413</v>
      </c>
      <c r="J5343" t="s">
        <v>2457</v>
      </c>
      <c r="K5343">
        <v>12</v>
      </c>
      <c r="L5343" s="73">
        <v>51.588888887148997</v>
      </c>
      <c r="M5343">
        <v>12</v>
      </c>
      <c r="N5343">
        <v>1</v>
      </c>
      <c r="O5343" s="73">
        <v>40.567166399183002</v>
      </c>
      <c r="P5343">
        <v>12</v>
      </c>
      <c r="Q5343">
        <v>1</v>
      </c>
      <c r="R5343">
        <v>12</v>
      </c>
      <c r="S5343">
        <v>1</v>
      </c>
      <c r="T5343">
        <v>25.759150541255</v>
      </c>
      <c r="U5343">
        <v>0.38448781908174401</v>
      </c>
      <c r="V5343">
        <v>4</v>
      </c>
      <c r="W5343">
        <v>5.6629906870711002E-3</v>
      </c>
      <c r="X5343">
        <v>1</v>
      </c>
      <c r="Y5343">
        <v>12</v>
      </c>
      <c r="Z5343">
        <v>1</v>
      </c>
      <c r="AA5343">
        <v>4.5677488017442798</v>
      </c>
      <c r="AB5343">
        <v>10</v>
      </c>
      <c r="AC5343">
        <v>0.820428300089592</v>
      </c>
      <c r="AD5343">
        <v>2</v>
      </c>
      <c r="AE5343">
        <v>0.179571699910407</v>
      </c>
      <c r="AF5343">
        <v>0</v>
      </c>
      <c r="AG5343">
        <v>0</v>
      </c>
      <c r="AH5343">
        <v>0</v>
      </c>
      <c r="AI5343">
        <v>0</v>
      </c>
      <c r="AJ5343" s="73">
        <v>55.556166662331997</v>
      </c>
      <c r="AK5343">
        <v>12</v>
      </c>
      <c r="AL5343">
        <v>1</v>
      </c>
      <c r="AM5343">
        <v>0</v>
      </c>
      <c r="AN5343">
        <v>0</v>
      </c>
      <c r="AO5343">
        <v>0</v>
      </c>
      <c r="AP5343">
        <v>0</v>
      </c>
      <c r="AQ5343">
        <v>12</v>
      </c>
      <c r="AR5343">
        <v>1</v>
      </c>
      <c r="AS5343">
        <v>0</v>
      </c>
      <c r="AT5343">
        <v>0</v>
      </c>
      <c r="AU5343">
        <v>0</v>
      </c>
      <c r="AV5343">
        <v>0</v>
      </c>
      <c r="AW5343">
        <v>12</v>
      </c>
      <c r="AX5343">
        <v>1</v>
      </c>
      <c r="AY5343" s="73">
        <v>56.345338499435996</v>
      </c>
      <c r="AZ5343">
        <v>12</v>
      </c>
      <c r="BA5343">
        <v>1</v>
      </c>
      <c r="BB5343">
        <v>11</v>
      </c>
      <c r="BC5343">
        <v>0.82511237026497697</v>
      </c>
      <c r="BD5343">
        <v>1</v>
      </c>
      <c r="BE5343">
        <v>0.174887629735022</v>
      </c>
      <c r="BF5343">
        <v>51.588888887148997</v>
      </c>
      <c r="BG5343">
        <v>40.567166399183002</v>
      </c>
      <c r="BH5343">
        <v>56.345338499435996</v>
      </c>
      <c r="BI5343">
        <v>55.556166662331997</v>
      </c>
    </row>
    <row r="5344" spans="1:61" x14ac:dyDescent="0.25">
      <c r="A5344" s="10" t="str">
        <f>VLOOKUP(D5344,'Index-Relations'!E:F,2,FALSE)</f>
        <v>ESG</v>
      </c>
      <c r="B5344" t="s">
        <v>3450</v>
      </c>
      <c r="C5344" s="53" t="s">
        <v>2768</v>
      </c>
      <c r="D5344" s="59" t="s">
        <v>2917</v>
      </c>
      <c r="E5344" s="59" t="s">
        <v>8760</v>
      </c>
      <c r="F5344" t="s">
        <v>1976</v>
      </c>
      <c r="G5344" t="s">
        <v>1975</v>
      </c>
      <c r="H5344" t="s">
        <v>1977</v>
      </c>
      <c r="I5344" s="52">
        <v>45383</v>
      </c>
      <c r="J5344" t="s">
        <v>2457</v>
      </c>
      <c r="K5344">
        <v>11</v>
      </c>
      <c r="L5344">
        <v>46.179962702123198</v>
      </c>
      <c r="M5344">
        <v>11</v>
      </c>
      <c r="N5344">
        <v>1</v>
      </c>
      <c r="O5344">
        <v>28.576608500782701</v>
      </c>
      <c r="P5344">
        <v>11</v>
      </c>
      <c r="Q5344">
        <v>1</v>
      </c>
      <c r="R5344">
        <v>11</v>
      </c>
      <c r="S5344">
        <v>1</v>
      </c>
      <c r="T5344">
        <v>22.519382384349399</v>
      </c>
      <c r="U5344">
        <v>4.1806621075796101E-2</v>
      </c>
      <c r="V5344">
        <v>1</v>
      </c>
      <c r="W5344">
        <v>0</v>
      </c>
      <c r="X5344">
        <v>0</v>
      </c>
      <c r="Y5344">
        <v>11</v>
      </c>
      <c r="Z5344">
        <v>1</v>
      </c>
      <c r="AA5344">
        <v>2.2125752433396899</v>
      </c>
      <c r="AB5344">
        <v>9</v>
      </c>
      <c r="AC5344">
        <v>0.79446601427657804</v>
      </c>
      <c r="AD5344">
        <v>2</v>
      </c>
      <c r="AE5344">
        <v>0.20553398572342099</v>
      </c>
      <c r="AF5344">
        <v>0</v>
      </c>
      <c r="AG5344">
        <v>0</v>
      </c>
      <c r="AH5344">
        <v>0</v>
      </c>
      <c r="AI5344">
        <v>0</v>
      </c>
      <c r="AJ5344">
        <v>56.419404976977397</v>
      </c>
      <c r="AK5344">
        <v>11</v>
      </c>
      <c r="AL5344">
        <v>1</v>
      </c>
      <c r="AM5344">
        <v>0</v>
      </c>
      <c r="AN5344">
        <v>0</v>
      </c>
      <c r="AO5344">
        <v>0</v>
      </c>
      <c r="AP5344">
        <v>0</v>
      </c>
      <c r="AQ5344">
        <v>11</v>
      </c>
      <c r="AR5344">
        <v>0.999999999999999</v>
      </c>
      <c r="AS5344">
        <v>0</v>
      </c>
      <c r="AT5344">
        <v>0</v>
      </c>
      <c r="AU5344">
        <v>0</v>
      </c>
      <c r="AV5344">
        <v>0</v>
      </c>
      <c r="AW5344">
        <v>11</v>
      </c>
      <c r="AX5344">
        <v>1</v>
      </c>
      <c r="AY5344">
        <v>50.392708055335902</v>
      </c>
      <c r="AZ5344">
        <v>11</v>
      </c>
      <c r="BA5344">
        <v>1</v>
      </c>
      <c r="BB5344">
        <v>11</v>
      </c>
      <c r="BC5344">
        <v>0.999999999999999</v>
      </c>
      <c r="BD5344">
        <v>0</v>
      </c>
      <c r="BE5344">
        <v>0</v>
      </c>
      <c r="BF5344">
        <v>46.288046769231002</v>
      </c>
      <c r="BG5344">
        <v>30.674612397865999</v>
      </c>
      <c r="BH5344">
        <v>50.196609421650997</v>
      </c>
      <c r="BI5344">
        <v>54.178316292810003</v>
      </c>
    </row>
    <row r="5345" spans="1:61" x14ac:dyDescent="0.25">
      <c r="A5345" s="10" t="str">
        <f>VLOOKUP(D5345,'Index-Relations'!E:F,2,FALSE)</f>
        <v>ESG</v>
      </c>
      <c r="B5345" t="s">
        <v>3450</v>
      </c>
      <c r="C5345" s="53" t="s">
        <v>2769</v>
      </c>
      <c r="D5345" s="59" t="s">
        <v>2917</v>
      </c>
      <c r="E5345" s="59" t="s">
        <v>8761</v>
      </c>
      <c r="F5345" t="s">
        <v>1976</v>
      </c>
      <c r="G5345" t="s">
        <v>1975</v>
      </c>
      <c r="H5345" t="s">
        <v>1977</v>
      </c>
      <c r="I5345" s="52">
        <v>45352</v>
      </c>
      <c r="J5345" t="s">
        <v>2457</v>
      </c>
      <c r="K5345">
        <v>11</v>
      </c>
      <c r="L5345">
        <v>46.275152965954803</v>
      </c>
      <c r="M5345">
        <v>11</v>
      </c>
      <c r="N5345">
        <v>1</v>
      </c>
      <c r="O5345">
        <v>28.861789726894401</v>
      </c>
      <c r="P5345">
        <v>11</v>
      </c>
      <c r="Q5345">
        <v>1</v>
      </c>
      <c r="R5345">
        <v>11</v>
      </c>
      <c r="S5345">
        <v>1</v>
      </c>
      <c r="T5345">
        <v>22.4903222267885</v>
      </c>
      <c r="U5345">
        <v>4.51326700337207E-2</v>
      </c>
      <c r="V5345">
        <v>1</v>
      </c>
      <c r="W5345">
        <v>0</v>
      </c>
      <c r="X5345">
        <v>0</v>
      </c>
      <c r="Y5345">
        <v>11</v>
      </c>
      <c r="Z5345">
        <v>1</v>
      </c>
      <c r="AA5345">
        <v>2.2474430793651998</v>
      </c>
      <c r="AB5345">
        <v>9</v>
      </c>
      <c r="AC5345">
        <v>0.79659970105475397</v>
      </c>
      <c r="AD5345">
        <v>2</v>
      </c>
      <c r="AE5345">
        <v>0.203400298945245</v>
      </c>
      <c r="AF5345">
        <v>0</v>
      </c>
      <c r="AG5345">
        <v>5.5510000000000001E-17</v>
      </c>
      <c r="AH5345">
        <v>0</v>
      </c>
      <c r="AI5345">
        <v>0</v>
      </c>
      <c r="AJ5345">
        <v>55.979023711148301</v>
      </c>
      <c r="AK5345">
        <v>11</v>
      </c>
      <c r="AL5345">
        <v>1</v>
      </c>
      <c r="AM5345">
        <v>0</v>
      </c>
      <c r="AN5345">
        <v>0</v>
      </c>
      <c r="AO5345">
        <v>0</v>
      </c>
      <c r="AP5345">
        <v>0</v>
      </c>
      <c r="AQ5345">
        <v>11</v>
      </c>
      <c r="AR5345">
        <v>0.999999999999999</v>
      </c>
      <c r="AS5345">
        <v>0</v>
      </c>
      <c r="AT5345">
        <v>0</v>
      </c>
      <c r="AU5345">
        <v>0</v>
      </c>
      <c r="AV5345">
        <v>0</v>
      </c>
      <c r="AW5345">
        <v>11</v>
      </c>
      <c r="AX5345">
        <v>1</v>
      </c>
      <c r="AY5345">
        <v>50.6341958006157</v>
      </c>
      <c r="AZ5345">
        <v>11</v>
      </c>
      <c r="BA5345">
        <v>1</v>
      </c>
      <c r="BB5345">
        <v>11</v>
      </c>
      <c r="BC5345">
        <v>0.999999999999999</v>
      </c>
      <c r="BD5345">
        <v>0</v>
      </c>
      <c r="BE5345">
        <v>0</v>
      </c>
      <c r="BF5345">
        <v>46.380942865601</v>
      </c>
      <c r="BG5345">
        <v>30.974079352304901</v>
      </c>
      <c r="BH5345">
        <v>50.436820778405</v>
      </c>
      <c r="BI5345">
        <v>53.853332865599</v>
      </c>
    </row>
    <row r="5346" spans="1:61" x14ac:dyDescent="0.25">
      <c r="A5346" s="10" t="str">
        <f>VLOOKUP(D5346,'Index-Relations'!E:F,2,FALSE)</f>
        <v>ESG</v>
      </c>
      <c r="B5346" t="s">
        <v>3450</v>
      </c>
      <c r="C5346" s="53" t="s">
        <v>2770</v>
      </c>
      <c r="D5346" s="59" t="s">
        <v>2917</v>
      </c>
      <c r="E5346" s="59" t="s">
        <v>8762</v>
      </c>
      <c r="F5346" t="s">
        <v>1976</v>
      </c>
      <c r="G5346" t="s">
        <v>1975</v>
      </c>
      <c r="H5346" t="s">
        <v>1977</v>
      </c>
      <c r="I5346" s="52">
        <v>45323</v>
      </c>
      <c r="J5346" t="s">
        <v>2457</v>
      </c>
      <c r="K5346">
        <v>11</v>
      </c>
      <c r="L5346">
        <v>45.581348929135501</v>
      </c>
      <c r="M5346">
        <v>11</v>
      </c>
      <c r="N5346">
        <v>1</v>
      </c>
      <c r="O5346">
        <v>28.613156839618402</v>
      </c>
      <c r="P5346">
        <v>11</v>
      </c>
      <c r="Q5346">
        <v>1</v>
      </c>
      <c r="R5346">
        <v>11</v>
      </c>
      <c r="S5346">
        <v>0.999999999999999</v>
      </c>
      <c r="T5346">
        <v>22.583487782311</v>
      </c>
      <c r="U5346">
        <v>4.61123891298525E-2</v>
      </c>
      <c r="V5346">
        <v>1</v>
      </c>
      <c r="W5346">
        <v>0</v>
      </c>
      <c r="X5346">
        <v>0</v>
      </c>
      <c r="Y5346">
        <v>11</v>
      </c>
      <c r="Z5346">
        <v>0.999999999999999</v>
      </c>
      <c r="AA5346">
        <v>2.4079078200059598</v>
      </c>
      <c r="AB5346">
        <v>9</v>
      </c>
      <c r="AC5346">
        <v>0.77910191261105499</v>
      </c>
      <c r="AD5346">
        <v>2</v>
      </c>
      <c r="AE5346">
        <v>0.22089808738894401</v>
      </c>
      <c r="AF5346">
        <v>0</v>
      </c>
      <c r="AG5346">
        <v>2.776E-17</v>
      </c>
      <c r="AH5346">
        <v>0</v>
      </c>
      <c r="AI5346">
        <v>0</v>
      </c>
      <c r="AJ5346">
        <v>54.746133900215497</v>
      </c>
      <c r="AK5346">
        <v>11</v>
      </c>
      <c r="AL5346">
        <v>1</v>
      </c>
      <c r="AM5346">
        <v>0</v>
      </c>
      <c r="AN5346">
        <v>0</v>
      </c>
      <c r="AO5346">
        <v>0</v>
      </c>
      <c r="AP5346">
        <v>0</v>
      </c>
      <c r="AQ5346">
        <v>11</v>
      </c>
      <c r="AR5346">
        <v>1</v>
      </c>
      <c r="AS5346">
        <v>0</v>
      </c>
      <c r="AT5346">
        <v>0</v>
      </c>
      <c r="AU5346">
        <v>0</v>
      </c>
      <c r="AV5346">
        <v>0</v>
      </c>
      <c r="AW5346">
        <v>11</v>
      </c>
      <c r="AX5346">
        <v>1</v>
      </c>
      <c r="AY5346">
        <v>50.11139999297</v>
      </c>
      <c r="AZ5346">
        <v>11</v>
      </c>
      <c r="BA5346">
        <v>1</v>
      </c>
      <c r="BB5346">
        <v>11</v>
      </c>
      <c r="BC5346">
        <v>1</v>
      </c>
      <c r="BD5346">
        <v>0</v>
      </c>
      <c r="BE5346">
        <v>0</v>
      </c>
      <c r="BF5346">
        <v>45.7517297541579</v>
      </c>
      <c r="BG5346">
        <v>30.760005810419901</v>
      </c>
      <c r="BH5346">
        <v>49.990939812347001</v>
      </c>
      <c r="BI5346">
        <v>52.839108093600998</v>
      </c>
    </row>
    <row r="5347" spans="1:61" x14ac:dyDescent="0.25">
      <c r="A5347" s="10" t="str">
        <f>VLOOKUP(D5347,'Index-Relations'!E:F,2,FALSE)</f>
        <v>ESG</v>
      </c>
      <c r="B5347" t="s">
        <v>3450</v>
      </c>
      <c r="C5347" s="53" t="s">
        <v>2760</v>
      </c>
      <c r="D5347" s="59" t="s">
        <v>2918</v>
      </c>
      <c r="E5347" s="59" t="s">
        <v>8763</v>
      </c>
      <c r="F5347" t="s">
        <v>1980</v>
      </c>
      <c r="G5347" t="s">
        <v>1979</v>
      </c>
      <c r="H5347" t="s">
        <v>1981</v>
      </c>
      <c r="I5347" s="52">
        <v>45658</v>
      </c>
      <c r="J5347" t="s">
        <v>2457</v>
      </c>
      <c r="K5347">
        <v>42</v>
      </c>
      <c r="L5347" s="73">
        <v>56.335932165956997</v>
      </c>
      <c r="M5347">
        <v>42</v>
      </c>
      <c r="N5347">
        <v>1</v>
      </c>
      <c r="O5347" s="73">
        <v>52.058275750802999</v>
      </c>
      <c r="P5347">
        <v>42</v>
      </c>
      <c r="Q5347">
        <v>1</v>
      </c>
      <c r="R5347">
        <v>39</v>
      </c>
      <c r="S5347">
        <v>0.98311152244772304</v>
      </c>
      <c r="T5347">
        <v>33.217781106553304</v>
      </c>
      <c r="U5347">
        <v>0.37129833859455902</v>
      </c>
      <c r="V5347">
        <v>26</v>
      </c>
      <c r="W5347">
        <v>0.160332675912119</v>
      </c>
      <c r="X5347">
        <v>13</v>
      </c>
      <c r="Y5347">
        <v>42</v>
      </c>
      <c r="Z5347">
        <v>0.999999999999999</v>
      </c>
      <c r="AA5347">
        <v>119.44501189435</v>
      </c>
      <c r="AB5347">
        <v>41</v>
      </c>
      <c r="AC5347">
        <v>0.98745833256165305</v>
      </c>
      <c r="AD5347">
        <v>1</v>
      </c>
      <c r="AE5347">
        <v>1.25416674383463E-2</v>
      </c>
      <c r="AF5347">
        <v>0</v>
      </c>
      <c r="AG5347">
        <v>2.5674000000000001E-16</v>
      </c>
      <c r="AH5347">
        <v>2.8742302588313601E-6</v>
      </c>
      <c r="AI5347">
        <v>1</v>
      </c>
      <c r="AJ5347" s="73">
        <v>54.376671876409901</v>
      </c>
      <c r="AK5347">
        <v>42</v>
      </c>
      <c r="AL5347">
        <v>1</v>
      </c>
      <c r="AM5347">
        <v>0</v>
      </c>
      <c r="AN5347">
        <v>0</v>
      </c>
      <c r="AO5347">
        <v>0</v>
      </c>
      <c r="AP5347">
        <v>0</v>
      </c>
      <c r="AQ5347">
        <v>42</v>
      </c>
      <c r="AR5347">
        <v>1</v>
      </c>
      <c r="AS5347">
        <v>0</v>
      </c>
      <c r="AT5347">
        <v>0</v>
      </c>
      <c r="AU5347">
        <v>0</v>
      </c>
      <c r="AV5347">
        <v>0</v>
      </c>
      <c r="AW5347">
        <v>42</v>
      </c>
      <c r="AX5347">
        <v>1</v>
      </c>
      <c r="AY5347" s="73">
        <v>57.320852627537001</v>
      </c>
      <c r="AZ5347">
        <v>42</v>
      </c>
      <c r="BA5347">
        <v>1</v>
      </c>
      <c r="BB5347">
        <v>40</v>
      </c>
      <c r="BC5347">
        <v>0.96761771387431805</v>
      </c>
      <c r="BD5347">
        <v>2</v>
      </c>
      <c r="BE5347">
        <v>3.2382286125681399E-2</v>
      </c>
      <c r="BF5347">
        <v>56.335932165956997</v>
      </c>
      <c r="BG5347">
        <v>52.058275750802999</v>
      </c>
      <c r="BH5347">
        <v>57.320852627537001</v>
      </c>
      <c r="BI5347">
        <v>54.376671876409901</v>
      </c>
    </row>
    <row r="5348" spans="1:61" x14ac:dyDescent="0.25">
      <c r="A5348" s="10" t="str">
        <f>VLOOKUP(D5348,'Index-Relations'!E:F,2,FALSE)</f>
        <v>ESG</v>
      </c>
      <c r="B5348" t="s">
        <v>3450</v>
      </c>
      <c r="C5348" s="53" t="s">
        <v>2761</v>
      </c>
      <c r="D5348" s="59" t="s">
        <v>2918</v>
      </c>
      <c r="E5348" s="59" t="s">
        <v>8764</v>
      </c>
      <c r="F5348" t="s">
        <v>1980</v>
      </c>
      <c r="G5348" t="s">
        <v>1979</v>
      </c>
      <c r="H5348" t="s">
        <v>1981</v>
      </c>
      <c r="I5348" s="52">
        <v>45628</v>
      </c>
      <c r="J5348" t="s">
        <v>2457</v>
      </c>
      <c r="K5348">
        <v>42</v>
      </c>
      <c r="L5348" s="73">
        <v>56.950314868646998</v>
      </c>
      <c r="M5348">
        <v>42</v>
      </c>
      <c r="N5348">
        <v>1</v>
      </c>
      <c r="O5348" s="73">
        <v>52.574512378458998</v>
      </c>
      <c r="P5348">
        <v>42</v>
      </c>
      <c r="Q5348">
        <v>1</v>
      </c>
      <c r="R5348">
        <v>39</v>
      </c>
      <c r="S5348">
        <v>0.98460688517635198</v>
      </c>
      <c r="T5348">
        <v>33.081801519703198</v>
      </c>
      <c r="U5348">
        <v>0.40374306676816502</v>
      </c>
      <c r="V5348">
        <v>26</v>
      </c>
      <c r="W5348">
        <v>0.17574556119551901</v>
      </c>
      <c r="X5348">
        <v>13</v>
      </c>
      <c r="Y5348">
        <v>42</v>
      </c>
      <c r="Z5348">
        <v>0.999999999999999</v>
      </c>
      <c r="AA5348">
        <v>115.40015352269801</v>
      </c>
      <c r="AB5348">
        <v>42</v>
      </c>
      <c r="AC5348">
        <v>0.999999999999999</v>
      </c>
      <c r="AD5348">
        <v>0</v>
      </c>
      <c r="AE5348">
        <v>0</v>
      </c>
      <c r="AF5348">
        <v>0</v>
      </c>
      <c r="AG5348">
        <v>1.1102E-16</v>
      </c>
      <c r="AH5348">
        <v>3.0229125735232699E-6</v>
      </c>
      <c r="AI5348">
        <v>1</v>
      </c>
      <c r="AJ5348" s="73">
        <v>54.8095378356889</v>
      </c>
      <c r="AK5348">
        <v>42</v>
      </c>
      <c r="AL5348">
        <v>1</v>
      </c>
      <c r="AM5348">
        <v>0</v>
      </c>
      <c r="AN5348">
        <v>0</v>
      </c>
      <c r="AO5348">
        <v>0</v>
      </c>
      <c r="AP5348">
        <v>0</v>
      </c>
      <c r="AQ5348">
        <v>42</v>
      </c>
      <c r="AR5348">
        <v>1</v>
      </c>
      <c r="AS5348">
        <v>0</v>
      </c>
      <c r="AT5348">
        <v>0</v>
      </c>
      <c r="AU5348">
        <v>0</v>
      </c>
      <c r="AV5348">
        <v>0</v>
      </c>
      <c r="AW5348">
        <v>42</v>
      </c>
      <c r="AX5348">
        <v>0.999999999999999</v>
      </c>
      <c r="AY5348" s="73">
        <v>58.050722240935997</v>
      </c>
      <c r="AZ5348">
        <v>42</v>
      </c>
      <c r="BA5348">
        <v>1</v>
      </c>
      <c r="BB5348">
        <v>40</v>
      </c>
      <c r="BC5348">
        <v>0.96849345716757396</v>
      </c>
      <c r="BD5348">
        <v>2</v>
      </c>
      <c r="BE5348">
        <v>3.1506542832425898E-2</v>
      </c>
      <c r="BF5348">
        <v>56.950314868646998</v>
      </c>
      <c r="BG5348">
        <v>52.574512378458998</v>
      </c>
      <c r="BH5348">
        <v>58.050722240935997</v>
      </c>
      <c r="BI5348">
        <v>54.8095378356889</v>
      </c>
    </row>
    <row r="5349" spans="1:61" x14ac:dyDescent="0.25">
      <c r="A5349" s="10" t="str">
        <f>VLOOKUP(D5349,'Index-Relations'!E:F,2,FALSE)</f>
        <v>ESG</v>
      </c>
      <c r="B5349" t="s">
        <v>3450</v>
      </c>
      <c r="C5349" s="53" t="s">
        <v>2762</v>
      </c>
      <c r="D5349" s="59" t="s">
        <v>2918</v>
      </c>
      <c r="E5349" s="59" t="s">
        <v>8765</v>
      </c>
      <c r="F5349" t="s">
        <v>1980</v>
      </c>
      <c r="G5349" t="s">
        <v>1979</v>
      </c>
      <c r="H5349" t="s">
        <v>1981</v>
      </c>
      <c r="I5349" s="52">
        <v>45597</v>
      </c>
      <c r="J5349" t="s">
        <v>2457</v>
      </c>
      <c r="K5349">
        <v>42</v>
      </c>
      <c r="L5349" s="73">
        <v>57.509487134536897</v>
      </c>
      <c r="M5349">
        <v>42</v>
      </c>
      <c r="N5349">
        <v>1</v>
      </c>
      <c r="O5349" s="73">
        <v>53.283930476769001</v>
      </c>
      <c r="P5349">
        <v>42</v>
      </c>
      <c r="Q5349">
        <v>1</v>
      </c>
      <c r="R5349">
        <v>39</v>
      </c>
      <c r="S5349">
        <v>0.98482705000321102</v>
      </c>
      <c r="T5349">
        <v>33.555904190438497</v>
      </c>
      <c r="U5349">
        <v>0.41093354936341397</v>
      </c>
      <c r="V5349">
        <v>26</v>
      </c>
      <c r="W5349">
        <v>0.18224719928503599</v>
      </c>
      <c r="X5349">
        <v>13</v>
      </c>
      <c r="Y5349">
        <v>42</v>
      </c>
      <c r="Z5349">
        <v>1</v>
      </c>
      <c r="AA5349">
        <v>119.26332088525901</v>
      </c>
      <c r="AB5349">
        <v>42</v>
      </c>
      <c r="AC5349">
        <v>1</v>
      </c>
      <c r="AD5349">
        <v>0</v>
      </c>
      <c r="AE5349">
        <v>0</v>
      </c>
      <c r="AF5349">
        <v>0</v>
      </c>
      <c r="AG5349">
        <v>0</v>
      </c>
      <c r="AH5349">
        <v>2.9676096595816801E-6</v>
      </c>
      <c r="AI5349">
        <v>1</v>
      </c>
      <c r="AJ5349" s="73">
        <v>55.303843126766999</v>
      </c>
      <c r="AK5349">
        <v>42</v>
      </c>
      <c r="AL5349">
        <v>1</v>
      </c>
      <c r="AM5349">
        <v>0</v>
      </c>
      <c r="AN5349">
        <v>0</v>
      </c>
      <c r="AO5349">
        <v>0</v>
      </c>
      <c r="AP5349">
        <v>0</v>
      </c>
      <c r="AQ5349">
        <v>42</v>
      </c>
      <c r="AR5349">
        <v>0.999999999999999</v>
      </c>
      <c r="AS5349">
        <v>0</v>
      </c>
      <c r="AT5349">
        <v>0</v>
      </c>
      <c r="AU5349">
        <v>0</v>
      </c>
      <c r="AV5349">
        <v>0</v>
      </c>
      <c r="AW5349">
        <v>42</v>
      </c>
      <c r="AX5349">
        <v>1</v>
      </c>
      <c r="AY5349" s="73">
        <v>58.494079348244</v>
      </c>
      <c r="AZ5349">
        <v>42</v>
      </c>
      <c r="BA5349">
        <v>1</v>
      </c>
      <c r="BB5349">
        <v>40</v>
      </c>
      <c r="BC5349">
        <v>0.96564150030774198</v>
      </c>
      <c r="BD5349">
        <v>2</v>
      </c>
      <c r="BE5349">
        <v>3.43584996922578E-2</v>
      </c>
      <c r="BF5349">
        <v>57.509487134536897</v>
      </c>
      <c r="BG5349">
        <v>53.283930476769001</v>
      </c>
      <c r="BH5349">
        <v>58.494079348244</v>
      </c>
      <c r="BI5349">
        <v>55.303843126766999</v>
      </c>
    </row>
    <row r="5350" spans="1:61" x14ac:dyDescent="0.25">
      <c r="A5350" s="10" t="str">
        <f>VLOOKUP(D5350,'Index-Relations'!E:F,2,FALSE)</f>
        <v>ESG</v>
      </c>
      <c r="B5350" t="s">
        <v>3450</v>
      </c>
      <c r="C5350" s="53" t="s">
        <v>2763</v>
      </c>
      <c r="D5350" s="59" t="s">
        <v>2918</v>
      </c>
      <c r="E5350" s="59" t="s">
        <v>8766</v>
      </c>
      <c r="F5350" t="s">
        <v>1980</v>
      </c>
      <c r="G5350" t="s">
        <v>1979</v>
      </c>
      <c r="H5350" t="s">
        <v>1981</v>
      </c>
      <c r="I5350" s="52">
        <v>45566</v>
      </c>
      <c r="J5350" t="s">
        <v>2457</v>
      </c>
      <c r="K5350">
        <v>42</v>
      </c>
      <c r="L5350" s="73">
        <v>57.445605362176003</v>
      </c>
      <c r="M5350">
        <v>42</v>
      </c>
      <c r="N5350">
        <v>1</v>
      </c>
      <c r="O5350" s="73">
        <v>53.038526655245001</v>
      </c>
      <c r="P5350">
        <v>42</v>
      </c>
      <c r="Q5350">
        <v>1</v>
      </c>
      <c r="R5350">
        <v>39</v>
      </c>
      <c r="S5350">
        <v>0.98449598923335802</v>
      </c>
      <c r="T5350">
        <v>33.119419179896802</v>
      </c>
      <c r="U5350">
        <v>0.41120997526063202</v>
      </c>
      <c r="V5350">
        <v>26</v>
      </c>
      <c r="W5350">
        <v>0.181569458072419</v>
      </c>
      <c r="X5350">
        <v>13</v>
      </c>
      <c r="Y5350">
        <v>42</v>
      </c>
      <c r="Z5350">
        <v>1</v>
      </c>
      <c r="AA5350">
        <v>122.95732880173701</v>
      </c>
      <c r="AB5350">
        <v>42</v>
      </c>
      <c r="AC5350">
        <v>0.999999999999999</v>
      </c>
      <c r="AD5350">
        <v>0</v>
      </c>
      <c r="AE5350">
        <v>0</v>
      </c>
      <c r="AF5350">
        <v>0</v>
      </c>
      <c r="AG5350">
        <v>1.1102E-16</v>
      </c>
      <c r="AH5350">
        <v>3.0150226886518601E-6</v>
      </c>
      <c r="AI5350">
        <v>1</v>
      </c>
      <c r="AJ5350" s="73">
        <v>55.258500227003999</v>
      </c>
      <c r="AK5350">
        <v>42</v>
      </c>
      <c r="AL5350">
        <v>1</v>
      </c>
      <c r="AM5350">
        <v>0</v>
      </c>
      <c r="AN5350">
        <v>0</v>
      </c>
      <c r="AO5350">
        <v>0</v>
      </c>
      <c r="AP5350">
        <v>0</v>
      </c>
      <c r="AQ5350">
        <v>42</v>
      </c>
      <c r="AR5350">
        <v>0.999999999999999</v>
      </c>
      <c r="AS5350">
        <v>0</v>
      </c>
      <c r="AT5350">
        <v>0</v>
      </c>
      <c r="AU5350">
        <v>0</v>
      </c>
      <c r="AV5350">
        <v>0</v>
      </c>
      <c r="AW5350">
        <v>42</v>
      </c>
      <c r="AX5350">
        <v>0.999999999999999</v>
      </c>
      <c r="AY5350" s="73">
        <v>58.597949926790903</v>
      </c>
      <c r="AZ5350">
        <v>42</v>
      </c>
      <c r="BA5350">
        <v>1</v>
      </c>
      <c r="BB5350">
        <v>40</v>
      </c>
      <c r="BC5350">
        <v>0.96528779206402904</v>
      </c>
      <c r="BD5350">
        <v>2</v>
      </c>
      <c r="BE5350">
        <v>3.47122079359704E-2</v>
      </c>
      <c r="BF5350">
        <v>57.445605362176003</v>
      </c>
      <c r="BG5350">
        <v>53.038526655245001</v>
      </c>
      <c r="BH5350">
        <v>58.597949926790903</v>
      </c>
      <c r="BI5350">
        <v>55.258500227003999</v>
      </c>
    </row>
    <row r="5351" spans="1:61" x14ac:dyDescent="0.25">
      <c r="A5351" s="10" t="str">
        <f>VLOOKUP(D5351,'Index-Relations'!E:F,2,FALSE)</f>
        <v>ESG</v>
      </c>
      <c r="B5351" t="s">
        <v>3450</v>
      </c>
      <c r="C5351" s="53" t="s">
        <v>2764</v>
      </c>
      <c r="D5351" s="59" t="s">
        <v>2918</v>
      </c>
      <c r="E5351" s="59" t="s">
        <v>8767</v>
      </c>
      <c r="F5351" t="s">
        <v>1980</v>
      </c>
      <c r="G5351" t="s">
        <v>1979</v>
      </c>
      <c r="H5351" t="s">
        <v>1981</v>
      </c>
      <c r="I5351" s="52">
        <v>45537</v>
      </c>
      <c r="J5351" t="s">
        <v>2457</v>
      </c>
      <c r="K5351">
        <v>44</v>
      </c>
      <c r="L5351" s="73">
        <v>57.267787049657898</v>
      </c>
      <c r="M5351">
        <v>44</v>
      </c>
      <c r="N5351">
        <v>1</v>
      </c>
      <c r="O5351" s="73">
        <v>52.746731441104899</v>
      </c>
      <c r="P5351">
        <v>44</v>
      </c>
      <c r="Q5351">
        <v>1</v>
      </c>
      <c r="R5351">
        <v>41</v>
      </c>
      <c r="S5351">
        <v>0.98971658134485496</v>
      </c>
      <c r="T5351">
        <v>33.064591861476998</v>
      </c>
      <c r="U5351">
        <v>0.423834316353639</v>
      </c>
      <c r="V5351">
        <v>27</v>
      </c>
      <c r="W5351">
        <v>0.19013198608113399</v>
      </c>
      <c r="X5351">
        <v>14</v>
      </c>
      <c r="Y5351">
        <v>44</v>
      </c>
      <c r="Z5351">
        <v>0.999999999999999</v>
      </c>
      <c r="AA5351">
        <v>129.445192945797</v>
      </c>
      <c r="AB5351">
        <v>44</v>
      </c>
      <c r="AC5351">
        <v>1</v>
      </c>
      <c r="AD5351">
        <v>0</v>
      </c>
      <c r="AE5351">
        <v>0</v>
      </c>
      <c r="AF5351">
        <v>0</v>
      </c>
      <c r="AG5351">
        <v>0</v>
      </c>
      <c r="AH5351">
        <v>9.6105548202786005E-7</v>
      </c>
      <c r="AI5351">
        <v>1</v>
      </c>
      <c r="AJ5351" s="73">
        <v>55.216828848504001</v>
      </c>
      <c r="AK5351">
        <v>44</v>
      </c>
      <c r="AL5351">
        <v>1</v>
      </c>
      <c r="AM5351">
        <v>0</v>
      </c>
      <c r="AN5351">
        <v>0</v>
      </c>
      <c r="AO5351">
        <v>0</v>
      </c>
      <c r="AP5351">
        <v>0</v>
      </c>
      <c r="AQ5351">
        <v>44</v>
      </c>
      <c r="AR5351">
        <v>1</v>
      </c>
      <c r="AS5351">
        <v>0</v>
      </c>
      <c r="AT5351">
        <v>0</v>
      </c>
      <c r="AU5351">
        <v>0</v>
      </c>
      <c r="AV5351">
        <v>0</v>
      </c>
      <c r="AW5351">
        <v>44</v>
      </c>
      <c r="AX5351">
        <v>0.999999999999999</v>
      </c>
      <c r="AY5351" s="73">
        <v>58.375769393409001</v>
      </c>
      <c r="AZ5351">
        <v>44</v>
      </c>
      <c r="BA5351">
        <v>1</v>
      </c>
      <c r="BB5351">
        <v>42</v>
      </c>
      <c r="BC5351">
        <v>0.96872494771369</v>
      </c>
      <c r="BD5351">
        <v>2</v>
      </c>
      <c r="BE5351">
        <v>3.1275052286309099E-2</v>
      </c>
      <c r="BF5351">
        <v>57.267787049657898</v>
      </c>
      <c r="BG5351">
        <v>52.746731441104899</v>
      </c>
      <c r="BH5351">
        <v>58.375769393409001</v>
      </c>
      <c r="BI5351">
        <v>55.216828848504001</v>
      </c>
    </row>
    <row r="5352" spans="1:61" x14ac:dyDescent="0.25">
      <c r="A5352" s="10" t="str">
        <f>VLOOKUP(D5352,'Index-Relations'!E:F,2,FALSE)</f>
        <v>ESG</v>
      </c>
      <c r="B5352" t="s">
        <v>3450</v>
      </c>
      <c r="C5352" s="53" t="s">
        <v>3350</v>
      </c>
      <c r="D5352" s="59" t="s">
        <v>2918</v>
      </c>
      <c r="E5352" s="59" t="s">
        <v>8768</v>
      </c>
      <c r="F5352" t="s">
        <v>1980</v>
      </c>
      <c r="G5352" t="s">
        <v>1979</v>
      </c>
      <c r="H5352" t="s">
        <v>1981</v>
      </c>
      <c r="I5352" s="52">
        <v>45505</v>
      </c>
      <c r="J5352" t="s">
        <v>2457</v>
      </c>
      <c r="K5352">
        <v>44</v>
      </c>
      <c r="L5352" s="73">
        <v>57.381927116313001</v>
      </c>
      <c r="M5352">
        <v>44</v>
      </c>
      <c r="N5352">
        <v>1</v>
      </c>
      <c r="O5352" s="73">
        <v>53.2814198070499</v>
      </c>
      <c r="P5352">
        <v>44</v>
      </c>
      <c r="Q5352">
        <v>1</v>
      </c>
      <c r="R5352">
        <v>41</v>
      </c>
      <c r="S5352">
        <v>0.98954624300554395</v>
      </c>
      <c r="T5352">
        <v>33.834729638677402</v>
      </c>
      <c r="U5352">
        <v>0.46348134604241997</v>
      </c>
      <c r="V5352">
        <v>26</v>
      </c>
      <c r="W5352">
        <v>0.22312854115297501</v>
      </c>
      <c r="X5352">
        <v>13</v>
      </c>
      <c r="Y5352">
        <v>43</v>
      </c>
      <c r="Z5352">
        <v>0.99422925343331803</v>
      </c>
      <c r="AA5352">
        <v>141.55516924030499</v>
      </c>
      <c r="AB5352">
        <v>43</v>
      </c>
      <c r="AC5352">
        <v>0.99422925343331703</v>
      </c>
      <c r="AD5352">
        <v>0</v>
      </c>
      <c r="AE5352">
        <v>0</v>
      </c>
      <c r="AF5352">
        <v>1</v>
      </c>
      <c r="AG5352">
        <v>5.7707465666820799E-3</v>
      </c>
      <c r="AH5352">
        <v>1.08841483900894E-6</v>
      </c>
      <c r="AI5352">
        <v>1</v>
      </c>
      <c r="AJ5352" s="73">
        <v>55.321760121399002</v>
      </c>
      <c r="AK5352">
        <v>44</v>
      </c>
      <c r="AL5352">
        <v>1</v>
      </c>
      <c r="AM5352">
        <v>0</v>
      </c>
      <c r="AN5352">
        <v>0</v>
      </c>
      <c r="AO5352">
        <v>0</v>
      </c>
      <c r="AP5352">
        <v>0</v>
      </c>
      <c r="AQ5352">
        <v>44</v>
      </c>
      <c r="AR5352">
        <v>0.999999999999999</v>
      </c>
      <c r="AS5352">
        <v>0</v>
      </c>
      <c r="AT5352">
        <v>0</v>
      </c>
      <c r="AU5352">
        <v>0</v>
      </c>
      <c r="AV5352">
        <v>0</v>
      </c>
      <c r="AW5352">
        <v>44</v>
      </c>
      <c r="AX5352">
        <v>1</v>
      </c>
      <c r="AY5352" s="73">
        <v>58.3053851177349</v>
      </c>
      <c r="AZ5352">
        <v>44</v>
      </c>
      <c r="BA5352">
        <v>1</v>
      </c>
      <c r="BB5352">
        <v>42</v>
      </c>
      <c r="BC5352">
        <v>0.969544901822331</v>
      </c>
      <c r="BD5352">
        <v>2</v>
      </c>
      <c r="BE5352">
        <v>3.0455098177668002E-2</v>
      </c>
      <c r="BF5352">
        <v>57.381927116313001</v>
      </c>
      <c r="BG5352">
        <v>53.2814198070499</v>
      </c>
      <c r="BH5352">
        <v>58.3053851177349</v>
      </c>
      <c r="BI5352">
        <v>55.321760121399002</v>
      </c>
    </row>
    <row r="5353" spans="1:61" x14ac:dyDescent="0.25">
      <c r="A5353" s="10" t="str">
        <f>VLOOKUP(D5353,'Index-Relations'!E:F,2,FALSE)</f>
        <v>ESG</v>
      </c>
      <c r="B5353" t="s">
        <v>3450</v>
      </c>
      <c r="C5353" s="53" t="s">
        <v>2765</v>
      </c>
      <c r="D5353" s="59" t="s">
        <v>2918</v>
      </c>
      <c r="E5353" s="59" t="s">
        <v>8769</v>
      </c>
      <c r="F5353" t="s">
        <v>1980</v>
      </c>
      <c r="G5353" t="s">
        <v>1979</v>
      </c>
      <c r="H5353" t="s">
        <v>1981</v>
      </c>
      <c r="I5353" s="52">
        <v>45474</v>
      </c>
      <c r="J5353" t="s">
        <v>2457</v>
      </c>
      <c r="K5353">
        <v>44</v>
      </c>
      <c r="L5353" s="73">
        <v>57.275032277027996</v>
      </c>
      <c r="M5353">
        <v>44</v>
      </c>
      <c r="N5353">
        <v>1</v>
      </c>
      <c r="O5353" s="73">
        <v>53.110183604125901</v>
      </c>
      <c r="P5353">
        <v>44</v>
      </c>
      <c r="Q5353">
        <v>1</v>
      </c>
      <c r="R5353">
        <v>41</v>
      </c>
      <c r="S5353">
        <v>0.988979252513847</v>
      </c>
      <c r="T5353">
        <v>33.683112975375799</v>
      </c>
      <c r="U5353">
        <v>0.43528647415209498</v>
      </c>
      <c r="V5353">
        <v>26</v>
      </c>
      <c r="W5353">
        <v>0.19878716520365899</v>
      </c>
      <c r="X5353">
        <v>13</v>
      </c>
      <c r="Y5353">
        <v>43</v>
      </c>
      <c r="Z5353">
        <v>0.99421674766689905</v>
      </c>
      <c r="AA5353">
        <v>139.09725221371301</v>
      </c>
      <c r="AB5353">
        <v>43</v>
      </c>
      <c r="AC5353">
        <v>0.99421674766689905</v>
      </c>
      <c r="AD5353">
        <v>0</v>
      </c>
      <c r="AE5353">
        <v>0</v>
      </c>
      <c r="AF5353">
        <v>1</v>
      </c>
      <c r="AG5353">
        <v>5.7832523331001699E-3</v>
      </c>
      <c r="AH5353">
        <v>1.0568932308729901E-6</v>
      </c>
      <c r="AI5353">
        <v>1</v>
      </c>
      <c r="AJ5353" s="73">
        <v>55.229975448163003</v>
      </c>
      <c r="AK5353">
        <v>44</v>
      </c>
      <c r="AL5353">
        <v>1</v>
      </c>
      <c r="AM5353">
        <v>0</v>
      </c>
      <c r="AN5353">
        <v>0</v>
      </c>
      <c r="AO5353">
        <v>0</v>
      </c>
      <c r="AP5353">
        <v>0</v>
      </c>
      <c r="AQ5353">
        <v>44</v>
      </c>
      <c r="AR5353">
        <v>1</v>
      </c>
      <c r="AS5353">
        <v>0</v>
      </c>
      <c r="AT5353">
        <v>0</v>
      </c>
      <c r="AU5353">
        <v>0</v>
      </c>
      <c r="AV5353">
        <v>0</v>
      </c>
      <c r="AW5353">
        <v>44</v>
      </c>
      <c r="AX5353">
        <v>1</v>
      </c>
      <c r="AY5353" s="73">
        <v>58.241804769523903</v>
      </c>
      <c r="AZ5353">
        <v>44</v>
      </c>
      <c r="BA5353">
        <v>1</v>
      </c>
      <c r="BB5353">
        <v>42</v>
      </c>
      <c r="BC5353">
        <v>0.96707019036608999</v>
      </c>
      <c r="BD5353">
        <v>2</v>
      </c>
      <c r="BE5353">
        <v>3.2929809633909499E-2</v>
      </c>
      <c r="BF5353">
        <v>57.275032277027996</v>
      </c>
      <c r="BG5353">
        <v>53.110183604125901</v>
      </c>
      <c r="BH5353">
        <v>58.241804769523903</v>
      </c>
      <c r="BI5353">
        <v>55.229975448163003</v>
      </c>
    </row>
    <row r="5354" spans="1:61" x14ac:dyDescent="0.25">
      <c r="A5354" s="10" t="str">
        <f>VLOOKUP(D5354,'Index-Relations'!E:F,2,FALSE)</f>
        <v>ESG</v>
      </c>
      <c r="B5354" t="s">
        <v>3450</v>
      </c>
      <c r="C5354" s="53" t="s">
        <v>2766</v>
      </c>
      <c r="D5354" s="59" t="s">
        <v>2918</v>
      </c>
      <c r="E5354" s="59" t="s">
        <v>8770</v>
      </c>
      <c r="F5354" t="s">
        <v>1980</v>
      </c>
      <c r="G5354" t="s">
        <v>1979</v>
      </c>
      <c r="H5354" t="s">
        <v>1981</v>
      </c>
      <c r="I5354" s="52">
        <v>45446</v>
      </c>
      <c r="J5354" t="s">
        <v>2457</v>
      </c>
      <c r="K5354">
        <v>44</v>
      </c>
      <c r="L5354" s="73">
        <v>57.268453221430903</v>
      </c>
      <c r="M5354">
        <v>44</v>
      </c>
      <c r="N5354">
        <v>1</v>
      </c>
      <c r="O5354" s="73">
        <v>53.323072233882897</v>
      </c>
      <c r="P5354">
        <v>44</v>
      </c>
      <c r="Q5354">
        <v>1</v>
      </c>
      <c r="R5354">
        <v>41</v>
      </c>
      <c r="S5354">
        <v>0.98866190665166298</v>
      </c>
      <c r="T5354">
        <v>34.229087830492197</v>
      </c>
      <c r="U5354">
        <v>0.44158552037655302</v>
      </c>
      <c r="V5354">
        <v>26</v>
      </c>
      <c r="W5354">
        <v>0.204131052661777</v>
      </c>
      <c r="X5354">
        <v>13</v>
      </c>
      <c r="Y5354">
        <v>43</v>
      </c>
      <c r="Z5354">
        <v>0.99371910407458297</v>
      </c>
      <c r="AA5354">
        <v>135.94763621651001</v>
      </c>
      <c r="AB5354">
        <v>43</v>
      </c>
      <c r="AC5354">
        <v>0.99371910407458297</v>
      </c>
      <c r="AD5354">
        <v>0</v>
      </c>
      <c r="AE5354">
        <v>0</v>
      </c>
      <c r="AF5354">
        <v>1</v>
      </c>
      <c r="AG5354">
        <v>6.2808959254168004E-3</v>
      </c>
      <c r="AH5354">
        <v>1.06323332067857E-6</v>
      </c>
      <c r="AI5354">
        <v>1</v>
      </c>
      <c r="AJ5354" s="73">
        <v>55.2634575540879</v>
      </c>
      <c r="AK5354">
        <v>44</v>
      </c>
      <c r="AL5354">
        <v>1</v>
      </c>
      <c r="AM5354">
        <v>0</v>
      </c>
      <c r="AN5354">
        <v>0</v>
      </c>
      <c r="AO5354">
        <v>0</v>
      </c>
      <c r="AP5354">
        <v>0</v>
      </c>
      <c r="AQ5354">
        <v>44</v>
      </c>
      <c r="AR5354">
        <v>0.999999999999999</v>
      </c>
      <c r="AS5354">
        <v>0</v>
      </c>
      <c r="AT5354">
        <v>0</v>
      </c>
      <c r="AU5354">
        <v>0</v>
      </c>
      <c r="AV5354">
        <v>0</v>
      </c>
      <c r="AW5354">
        <v>44</v>
      </c>
      <c r="AX5354">
        <v>0.999999999999999</v>
      </c>
      <c r="AY5354" s="73">
        <v>58.164359286585999</v>
      </c>
      <c r="AZ5354">
        <v>44</v>
      </c>
      <c r="BA5354">
        <v>1</v>
      </c>
      <c r="BB5354">
        <v>42</v>
      </c>
      <c r="BC5354">
        <v>0.96483684319428897</v>
      </c>
      <c r="BD5354">
        <v>2</v>
      </c>
      <c r="BE5354">
        <v>3.5163156805710097E-2</v>
      </c>
      <c r="BF5354">
        <v>57.268453221430903</v>
      </c>
      <c r="BG5354">
        <v>53.323072233882897</v>
      </c>
      <c r="BH5354">
        <v>58.164359286585999</v>
      </c>
      <c r="BI5354">
        <v>55.2634575540879</v>
      </c>
    </row>
    <row r="5355" spans="1:61" x14ac:dyDescent="0.25">
      <c r="A5355" s="10" t="str">
        <f>VLOOKUP(D5355,'Index-Relations'!E:F,2,FALSE)</f>
        <v>ESG</v>
      </c>
      <c r="B5355" t="s">
        <v>3450</v>
      </c>
      <c r="C5355" s="53" t="s">
        <v>2767</v>
      </c>
      <c r="D5355" s="59" t="s">
        <v>2918</v>
      </c>
      <c r="E5355" s="59" t="s">
        <v>8771</v>
      </c>
      <c r="F5355" t="s">
        <v>1980</v>
      </c>
      <c r="G5355" t="s">
        <v>1979</v>
      </c>
      <c r="H5355" t="s">
        <v>1981</v>
      </c>
      <c r="I5355" s="52">
        <v>45413</v>
      </c>
      <c r="J5355" t="s">
        <v>2457</v>
      </c>
      <c r="K5355">
        <v>44</v>
      </c>
      <c r="L5355" s="73">
        <v>56.857464006712</v>
      </c>
      <c r="M5355">
        <v>44</v>
      </c>
      <c r="N5355">
        <v>1</v>
      </c>
      <c r="O5355" s="73">
        <v>52.9719869032619</v>
      </c>
      <c r="P5355">
        <v>44</v>
      </c>
      <c r="Q5355">
        <v>1</v>
      </c>
      <c r="R5355">
        <v>41</v>
      </c>
      <c r="S5355">
        <v>0.98816386168885595</v>
      </c>
      <c r="T5355">
        <v>34.360964082062999</v>
      </c>
      <c r="U5355">
        <v>0.43296906447031602</v>
      </c>
      <c r="V5355">
        <v>26</v>
      </c>
      <c r="W5355">
        <v>0.19937424384334701</v>
      </c>
      <c r="X5355">
        <v>13</v>
      </c>
      <c r="Y5355">
        <v>43</v>
      </c>
      <c r="Z5355">
        <v>0.993657901731273</v>
      </c>
      <c r="AA5355">
        <v>135.36227108965701</v>
      </c>
      <c r="AB5355">
        <v>43</v>
      </c>
      <c r="AC5355">
        <v>0.993657901731273</v>
      </c>
      <c r="AD5355">
        <v>0</v>
      </c>
      <c r="AE5355">
        <v>0</v>
      </c>
      <c r="AF5355">
        <v>1</v>
      </c>
      <c r="AG5355">
        <v>6.3420982687267804E-3</v>
      </c>
      <c r="AH5355">
        <v>1.06553406607491E-6</v>
      </c>
      <c r="AI5355">
        <v>1</v>
      </c>
      <c r="AJ5355" s="73">
        <v>54.988795760658903</v>
      </c>
      <c r="AK5355">
        <v>44</v>
      </c>
      <c r="AL5355">
        <v>1</v>
      </c>
      <c r="AM5355">
        <v>0</v>
      </c>
      <c r="AN5355">
        <v>0</v>
      </c>
      <c r="AO5355">
        <v>0</v>
      </c>
      <c r="AP5355">
        <v>0</v>
      </c>
      <c r="AQ5355">
        <v>44</v>
      </c>
      <c r="AR5355">
        <v>1</v>
      </c>
      <c r="AS5355">
        <v>0</v>
      </c>
      <c r="AT5355">
        <v>0</v>
      </c>
      <c r="AU5355">
        <v>0</v>
      </c>
      <c r="AV5355">
        <v>0</v>
      </c>
      <c r="AW5355">
        <v>44</v>
      </c>
      <c r="AX5355">
        <v>1</v>
      </c>
      <c r="AY5355" s="73">
        <v>57.647895293002897</v>
      </c>
      <c r="AZ5355">
        <v>44</v>
      </c>
      <c r="BA5355">
        <v>1</v>
      </c>
      <c r="BB5355">
        <v>42</v>
      </c>
      <c r="BC5355">
        <v>0.96414479108418205</v>
      </c>
      <c r="BD5355">
        <v>2</v>
      </c>
      <c r="BE5355">
        <v>3.5855208915817803E-2</v>
      </c>
      <c r="BF5355">
        <v>56.857464006712</v>
      </c>
      <c r="BG5355">
        <v>52.9719869032619</v>
      </c>
      <c r="BH5355">
        <v>57.647895293002897</v>
      </c>
      <c r="BI5355">
        <v>54.988795760658903</v>
      </c>
    </row>
    <row r="5356" spans="1:61" x14ac:dyDescent="0.25">
      <c r="A5356" s="10" t="str">
        <f>VLOOKUP(D5356,'Index-Relations'!E:F,2,FALSE)</f>
        <v>ESG</v>
      </c>
      <c r="B5356" t="s">
        <v>3450</v>
      </c>
      <c r="C5356" s="53" t="s">
        <v>2768</v>
      </c>
      <c r="D5356" s="59" t="s">
        <v>2918</v>
      </c>
      <c r="E5356" s="59" t="s">
        <v>8772</v>
      </c>
      <c r="F5356" t="s">
        <v>1980</v>
      </c>
      <c r="G5356" t="s">
        <v>1979</v>
      </c>
      <c r="H5356" t="s">
        <v>1981</v>
      </c>
      <c r="I5356" s="52">
        <v>45383</v>
      </c>
      <c r="J5356" t="s">
        <v>2457</v>
      </c>
      <c r="K5356">
        <v>34</v>
      </c>
      <c r="L5356">
        <v>61.339190361620297</v>
      </c>
      <c r="M5356">
        <v>34</v>
      </c>
      <c r="N5356">
        <v>1</v>
      </c>
      <c r="O5356">
        <v>55.720197705333902</v>
      </c>
      <c r="P5356">
        <v>34</v>
      </c>
      <c r="Q5356">
        <v>1</v>
      </c>
      <c r="R5356">
        <v>33</v>
      </c>
      <c r="S5356">
        <v>0.994823005850203</v>
      </c>
      <c r="T5356">
        <v>32.574939144138099</v>
      </c>
      <c r="U5356">
        <v>0.42021129917893701</v>
      </c>
      <c r="V5356">
        <v>17</v>
      </c>
      <c r="W5356">
        <v>0.20527917465189399</v>
      </c>
      <c r="X5356">
        <v>7</v>
      </c>
      <c r="Y5356">
        <v>33</v>
      </c>
      <c r="Z5356">
        <v>0.994823005850203</v>
      </c>
      <c r="AA5356">
        <v>139.80980126930501</v>
      </c>
      <c r="AB5356">
        <v>33</v>
      </c>
      <c r="AC5356">
        <v>0.994823005850203</v>
      </c>
      <c r="AD5356">
        <v>0</v>
      </c>
      <c r="AE5356">
        <v>0</v>
      </c>
      <c r="AF5356">
        <v>1</v>
      </c>
      <c r="AG5356">
        <v>5.1769941497964399E-3</v>
      </c>
      <c r="AH5356">
        <v>0</v>
      </c>
      <c r="AI5356">
        <v>0</v>
      </c>
      <c r="AJ5356">
        <v>58.288352819258897</v>
      </c>
      <c r="AK5356">
        <v>34</v>
      </c>
      <c r="AL5356">
        <v>1</v>
      </c>
      <c r="AM5356">
        <v>0</v>
      </c>
      <c r="AN5356">
        <v>0</v>
      </c>
      <c r="AO5356">
        <v>0</v>
      </c>
      <c r="AP5356">
        <v>0</v>
      </c>
      <c r="AQ5356">
        <v>34</v>
      </c>
      <c r="AR5356">
        <v>0.999999999999999</v>
      </c>
      <c r="AS5356">
        <v>0</v>
      </c>
      <c r="AT5356">
        <v>0</v>
      </c>
      <c r="AU5356">
        <v>0</v>
      </c>
      <c r="AV5356">
        <v>0</v>
      </c>
      <c r="AW5356">
        <v>34</v>
      </c>
      <c r="AX5356">
        <v>1</v>
      </c>
      <c r="AY5356">
        <v>64.400002350513404</v>
      </c>
      <c r="AZ5356">
        <v>34</v>
      </c>
      <c r="BA5356">
        <v>1</v>
      </c>
      <c r="BB5356">
        <v>33</v>
      </c>
      <c r="BC5356">
        <v>0.98763669905687601</v>
      </c>
      <c r="BD5356">
        <v>1</v>
      </c>
      <c r="BE5356">
        <v>1.2363300943123601E-2</v>
      </c>
      <c r="BF5356">
        <v>58.811893228606998</v>
      </c>
      <c r="BG5356">
        <v>53.670354281420998</v>
      </c>
      <c r="BH5356">
        <v>60.652725525496997</v>
      </c>
      <c r="BI5356">
        <v>56.496668944252001</v>
      </c>
    </row>
    <row r="5357" spans="1:61" x14ac:dyDescent="0.25">
      <c r="A5357" s="10" t="str">
        <f>VLOOKUP(D5357,'Index-Relations'!E:F,2,FALSE)</f>
        <v>ESG</v>
      </c>
      <c r="B5357" t="s">
        <v>3450</v>
      </c>
      <c r="C5357" s="53" t="s">
        <v>2769</v>
      </c>
      <c r="D5357" s="59" t="s">
        <v>2918</v>
      </c>
      <c r="E5357" s="59" t="s">
        <v>8773</v>
      </c>
      <c r="F5357" t="s">
        <v>1980</v>
      </c>
      <c r="G5357" t="s">
        <v>1979</v>
      </c>
      <c r="H5357" t="s">
        <v>1981</v>
      </c>
      <c r="I5357" s="52">
        <v>45352</v>
      </c>
      <c r="J5357" t="s">
        <v>2457</v>
      </c>
      <c r="K5357">
        <v>34</v>
      </c>
      <c r="L5357">
        <v>60.396718322667901</v>
      </c>
      <c r="M5357">
        <v>34</v>
      </c>
      <c r="N5357">
        <v>1</v>
      </c>
      <c r="O5357">
        <v>53.514630138021502</v>
      </c>
      <c r="P5357">
        <v>34</v>
      </c>
      <c r="Q5357">
        <v>1</v>
      </c>
      <c r="R5357">
        <v>33</v>
      </c>
      <c r="S5357">
        <v>0.99482424747359499</v>
      </c>
      <c r="T5357">
        <v>32.049154912255403</v>
      </c>
      <c r="U5357">
        <v>0.40896478844725398</v>
      </c>
      <c r="V5357">
        <v>17</v>
      </c>
      <c r="W5357">
        <v>0.195396330001844</v>
      </c>
      <c r="X5357">
        <v>7</v>
      </c>
      <c r="Y5357">
        <v>33</v>
      </c>
      <c r="Z5357">
        <v>0.99482424747359499</v>
      </c>
      <c r="AA5357">
        <v>135.25266081471099</v>
      </c>
      <c r="AB5357">
        <v>33</v>
      </c>
      <c r="AC5357">
        <v>0.99482424747359499</v>
      </c>
      <c r="AD5357">
        <v>0</v>
      </c>
      <c r="AE5357">
        <v>0</v>
      </c>
      <c r="AF5357">
        <v>1</v>
      </c>
      <c r="AG5357">
        <v>5.1757525264047796E-3</v>
      </c>
      <c r="AH5357">
        <v>0</v>
      </c>
      <c r="AI5357">
        <v>0</v>
      </c>
      <c r="AJ5357">
        <v>58.517626691505001</v>
      </c>
      <c r="AK5357">
        <v>34</v>
      </c>
      <c r="AL5357">
        <v>1</v>
      </c>
      <c r="AM5357">
        <v>0</v>
      </c>
      <c r="AN5357">
        <v>0</v>
      </c>
      <c r="AO5357">
        <v>0</v>
      </c>
      <c r="AP5357">
        <v>0</v>
      </c>
      <c r="AQ5357">
        <v>34</v>
      </c>
      <c r="AR5357">
        <v>1</v>
      </c>
      <c r="AS5357">
        <v>0</v>
      </c>
      <c r="AT5357">
        <v>0</v>
      </c>
      <c r="AU5357">
        <v>0</v>
      </c>
      <c r="AV5357">
        <v>0</v>
      </c>
      <c r="AW5357">
        <v>34</v>
      </c>
      <c r="AX5357">
        <v>1</v>
      </c>
      <c r="AY5357">
        <v>63.336776224655303</v>
      </c>
      <c r="AZ5357">
        <v>34</v>
      </c>
      <c r="BA5357">
        <v>1</v>
      </c>
      <c r="BB5357">
        <v>33</v>
      </c>
      <c r="BC5357">
        <v>0.98887869491729297</v>
      </c>
      <c r="BD5357">
        <v>1</v>
      </c>
      <c r="BE5357">
        <v>1.11213050827066E-2</v>
      </c>
      <c r="BF5357">
        <v>58.017402421091901</v>
      </c>
      <c r="BG5357">
        <v>51.795501229095997</v>
      </c>
      <c r="BH5357">
        <v>59.704185403952998</v>
      </c>
      <c r="BI5357">
        <v>56.799917994702902</v>
      </c>
    </row>
    <row r="5358" spans="1:61" x14ac:dyDescent="0.25">
      <c r="A5358" s="10" t="str">
        <f>VLOOKUP(D5358,'Index-Relations'!E:F,2,FALSE)</f>
        <v>ESG</v>
      </c>
      <c r="B5358" t="s">
        <v>3450</v>
      </c>
      <c r="C5358" s="53" t="s">
        <v>2770</v>
      </c>
      <c r="D5358" s="59" t="s">
        <v>2918</v>
      </c>
      <c r="E5358" s="59" t="s">
        <v>8774</v>
      </c>
      <c r="F5358" t="s">
        <v>1980</v>
      </c>
      <c r="G5358" t="s">
        <v>1979</v>
      </c>
      <c r="H5358" t="s">
        <v>1981</v>
      </c>
      <c r="I5358" s="52">
        <v>45323</v>
      </c>
      <c r="J5358" t="s">
        <v>2457</v>
      </c>
      <c r="K5358">
        <v>34</v>
      </c>
      <c r="L5358">
        <v>60.6843051615473</v>
      </c>
      <c r="M5358">
        <v>34</v>
      </c>
      <c r="N5358">
        <v>1</v>
      </c>
      <c r="O5358">
        <v>54.465787580734997</v>
      </c>
      <c r="P5358">
        <v>34</v>
      </c>
      <c r="Q5358">
        <v>1</v>
      </c>
      <c r="R5358">
        <v>33</v>
      </c>
      <c r="S5358">
        <v>0.99463416882051703</v>
      </c>
      <c r="T5358">
        <v>32.335989556013899</v>
      </c>
      <c r="U5358">
        <v>0.41683446088528298</v>
      </c>
      <c r="V5358">
        <v>17</v>
      </c>
      <c r="W5358">
        <v>0.20126076715058999</v>
      </c>
      <c r="X5358">
        <v>7</v>
      </c>
      <c r="Y5358">
        <v>33</v>
      </c>
      <c r="Z5358">
        <v>0.99463416882051703</v>
      </c>
      <c r="AA5358">
        <v>139.59912309948899</v>
      </c>
      <c r="AB5358">
        <v>33</v>
      </c>
      <c r="AC5358">
        <v>0.99463416882051703</v>
      </c>
      <c r="AD5358">
        <v>0</v>
      </c>
      <c r="AE5358">
        <v>0</v>
      </c>
      <c r="AF5358">
        <v>1</v>
      </c>
      <c r="AG5358">
        <v>5.3658311794826299E-3</v>
      </c>
      <c r="AH5358">
        <v>0</v>
      </c>
      <c r="AI5358">
        <v>0</v>
      </c>
      <c r="AJ5358">
        <v>58.779324290769502</v>
      </c>
      <c r="AK5358">
        <v>34</v>
      </c>
      <c r="AL5358">
        <v>1</v>
      </c>
      <c r="AM5358">
        <v>0</v>
      </c>
      <c r="AN5358">
        <v>0</v>
      </c>
      <c r="AO5358">
        <v>0</v>
      </c>
      <c r="AP5358">
        <v>0</v>
      </c>
      <c r="AQ5358">
        <v>34</v>
      </c>
      <c r="AR5358">
        <v>1</v>
      </c>
      <c r="AS5358">
        <v>0</v>
      </c>
      <c r="AT5358">
        <v>0</v>
      </c>
      <c r="AU5358">
        <v>0</v>
      </c>
      <c r="AV5358">
        <v>0</v>
      </c>
      <c r="AW5358">
        <v>34</v>
      </c>
      <c r="AX5358">
        <v>1</v>
      </c>
      <c r="AY5358">
        <v>63.3383127107478</v>
      </c>
      <c r="AZ5358">
        <v>34</v>
      </c>
      <c r="BA5358">
        <v>1</v>
      </c>
      <c r="BB5358">
        <v>33</v>
      </c>
      <c r="BC5358">
        <v>0.98723208347824498</v>
      </c>
      <c r="BD5358">
        <v>1</v>
      </c>
      <c r="BE5358">
        <v>1.27679165217548E-2</v>
      </c>
      <c r="BF5358">
        <v>58.224729679190901</v>
      </c>
      <c r="BG5358">
        <v>52.543191903583001</v>
      </c>
      <c r="BH5358">
        <v>59.684006277538003</v>
      </c>
      <c r="BI5358">
        <v>57.026894127798997</v>
      </c>
    </row>
    <row r="5359" spans="1:61" x14ac:dyDescent="0.25">
      <c r="A5359" s="10" t="str">
        <f>VLOOKUP(D5359,'Index-Relations'!E:F,2,FALSE)</f>
        <v>BM</v>
      </c>
      <c r="B5359" t="s">
        <v>3450</v>
      </c>
      <c r="C5359" s="53" t="s">
        <v>2760</v>
      </c>
      <c r="D5359" s="59" t="s">
        <v>370</v>
      </c>
      <c r="E5359" s="59" t="s">
        <v>8775</v>
      </c>
      <c r="F5359" t="s">
        <v>1983</v>
      </c>
      <c r="G5359" t="s">
        <v>370</v>
      </c>
      <c r="H5359" t="s">
        <v>1984</v>
      </c>
      <c r="I5359" s="52">
        <v>45659</v>
      </c>
      <c r="J5359" t="s">
        <v>2457</v>
      </c>
      <c r="K5359">
        <v>144</v>
      </c>
      <c r="L5359" s="73">
        <v>74.517315141418905</v>
      </c>
      <c r="M5359">
        <v>137</v>
      </c>
      <c r="N5359">
        <v>0.99752440098632</v>
      </c>
      <c r="O5359" s="73">
        <v>70.720561418172906</v>
      </c>
      <c r="P5359">
        <v>137</v>
      </c>
      <c r="Q5359">
        <v>0.99752440098632</v>
      </c>
      <c r="R5359">
        <v>118</v>
      </c>
      <c r="S5359">
        <v>0.98329080693125903</v>
      </c>
      <c r="T5359">
        <v>49.958494225170703</v>
      </c>
      <c r="U5359">
        <v>0.82880988033584801</v>
      </c>
      <c r="V5359">
        <v>94</v>
      </c>
      <c r="W5359">
        <v>0.133844812419248</v>
      </c>
      <c r="X5359">
        <v>22</v>
      </c>
      <c r="Y5359">
        <v>118</v>
      </c>
      <c r="Z5359">
        <v>0.99133126941361904</v>
      </c>
      <c r="AA5359">
        <v>206.69736750282999</v>
      </c>
      <c r="AB5359">
        <v>88</v>
      </c>
      <c r="AC5359">
        <v>0.87637948912197206</v>
      </c>
      <c r="AD5359">
        <v>26</v>
      </c>
      <c r="AE5359">
        <v>0.110086325136746</v>
      </c>
      <c r="AF5359">
        <v>30</v>
      </c>
      <c r="AG5359">
        <v>1.35341857412812E-2</v>
      </c>
      <c r="AH5359">
        <v>6.1226366886706299E-3</v>
      </c>
      <c r="AI5359">
        <v>9</v>
      </c>
      <c r="AJ5359" s="73">
        <v>77.656480615735902</v>
      </c>
      <c r="AK5359">
        <v>137</v>
      </c>
      <c r="AL5359">
        <v>0.99752440098632</v>
      </c>
      <c r="AM5359">
        <v>0</v>
      </c>
      <c r="AN5359">
        <v>0</v>
      </c>
      <c r="AO5359">
        <v>0</v>
      </c>
      <c r="AP5359">
        <v>0</v>
      </c>
      <c r="AQ5359">
        <v>120</v>
      </c>
      <c r="AR5359">
        <v>0.98876188107279595</v>
      </c>
      <c r="AS5359">
        <v>0</v>
      </c>
      <c r="AT5359">
        <v>0</v>
      </c>
      <c r="AU5359">
        <v>0</v>
      </c>
      <c r="AV5359">
        <v>0</v>
      </c>
      <c r="AW5359">
        <v>120</v>
      </c>
      <c r="AX5359">
        <v>0.98876188107279595</v>
      </c>
      <c r="AY5359" s="73">
        <v>68.947665087006996</v>
      </c>
      <c r="AZ5359">
        <v>137</v>
      </c>
      <c r="BA5359">
        <v>0.99752440098632</v>
      </c>
      <c r="BB5359">
        <v>117</v>
      </c>
      <c r="BC5359">
        <v>0.89103620977574205</v>
      </c>
      <c r="BD5359">
        <v>3</v>
      </c>
      <c r="BE5359">
        <v>9.7725671297053104E-2</v>
      </c>
      <c r="BF5359">
        <v>74.517315141418905</v>
      </c>
      <c r="BG5359">
        <v>70.720561418172906</v>
      </c>
      <c r="BH5359">
        <v>68.947665087006996</v>
      </c>
      <c r="BI5359">
        <v>77.656480615735902</v>
      </c>
    </row>
    <row r="5360" spans="1:61" x14ac:dyDescent="0.25">
      <c r="A5360" s="10" t="str">
        <f>VLOOKUP(D5360,'Index-Relations'!E:F,2,FALSE)</f>
        <v>BM</v>
      </c>
      <c r="B5360" t="s">
        <v>3450</v>
      </c>
      <c r="C5360" s="53" t="s">
        <v>2761</v>
      </c>
      <c r="D5360" s="59" t="s">
        <v>370</v>
      </c>
      <c r="E5360" s="59" t="s">
        <v>8776</v>
      </c>
      <c r="F5360" t="s">
        <v>1983</v>
      </c>
      <c r="G5360" t="s">
        <v>370</v>
      </c>
      <c r="H5360" t="s">
        <v>1984</v>
      </c>
      <c r="I5360" s="52">
        <v>45628</v>
      </c>
      <c r="J5360" t="s">
        <v>2457</v>
      </c>
      <c r="K5360">
        <v>144</v>
      </c>
      <c r="L5360" s="73">
        <v>74.217673835389903</v>
      </c>
      <c r="M5360">
        <v>137</v>
      </c>
      <c r="N5360">
        <v>0.99733423741256</v>
      </c>
      <c r="O5360" s="73">
        <v>70.463509983864</v>
      </c>
      <c r="P5360">
        <v>137</v>
      </c>
      <c r="Q5360">
        <v>0.99733423741256</v>
      </c>
      <c r="R5360">
        <v>118</v>
      </c>
      <c r="S5360">
        <v>0.98323494869815697</v>
      </c>
      <c r="T5360">
        <v>49.986728539503197</v>
      </c>
      <c r="U5360">
        <v>0.83712211103280498</v>
      </c>
      <c r="V5360">
        <v>93</v>
      </c>
      <c r="W5360">
        <v>0.150209626834541</v>
      </c>
      <c r="X5360">
        <v>22</v>
      </c>
      <c r="Y5360">
        <v>117</v>
      </c>
      <c r="Z5360">
        <v>0.986722260597788</v>
      </c>
      <c r="AA5360">
        <v>186.07722925636199</v>
      </c>
      <c r="AB5360">
        <v>87</v>
      </c>
      <c r="AC5360">
        <v>0.870941771515793</v>
      </c>
      <c r="AD5360">
        <v>26</v>
      </c>
      <c r="AE5360">
        <v>0.110909478729678</v>
      </c>
      <c r="AF5360">
        <v>31</v>
      </c>
      <c r="AG5360">
        <v>1.8148749754528501E-2</v>
      </c>
      <c r="AH5360">
        <v>5.9221620034589396E-3</v>
      </c>
      <c r="AI5360">
        <v>9</v>
      </c>
      <c r="AJ5360" s="73">
        <v>77.352785868807899</v>
      </c>
      <c r="AK5360">
        <v>137</v>
      </c>
      <c r="AL5360">
        <v>0.99733423741256</v>
      </c>
      <c r="AM5360">
        <v>0</v>
      </c>
      <c r="AN5360">
        <v>0</v>
      </c>
      <c r="AO5360">
        <v>0</v>
      </c>
      <c r="AP5360">
        <v>0</v>
      </c>
      <c r="AQ5360">
        <v>120</v>
      </c>
      <c r="AR5360">
        <v>0.98892520425674102</v>
      </c>
      <c r="AS5360">
        <v>0</v>
      </c>
      <c r="AT5360">
        <v>0</v>
      </c>
      <c r="AU5360">
        <v>0</v>
      </c>
      <c r="AV5360">
        <v>0</v>
      </c>
      <c r="AW5360">
        <v>120</v>
      </c>
      <c r="AX5360">
        <v>0.98892520425674102</v>
      </c>
      <c r="AY5360" s="73">
        <v>68.633810397356996</v>
      </c>
      <c r="AZ5360">
        <v>137</v>
      </c>
      <c r="BA5360">
        <v>0.99733423741256</v>
      </c>
      <c r="BB5360">
        <v>117</v>
      </c>
      <c r="BC5360">
        <v>0.88988198643344996</v>
      </c>
      <c r="BD5360">
        <v>3</v>
      </c>
      <c r="BE5360">
        <v>9.9043217823291105E-2</v>
      </c>
      <c r="BF5360">
        <v>74.217673835389903</v>
      </c>
      <c r="BG5360">
        <v>70.463509983864</v>
      </c>
      <c r="BH5360">
        <v>68.633810397356996</v>
      </c>
      <c r="BI5360">
        <v>77.352785868807899</v>
      </c>
    </row>
    <row r="5361" spans="1:61" x14ac:dyDescent="0.25">
      <c r="A5361" s="10" t="str">
        <f>VLOOKUP(D5361,'Index-Relations'!E:F,2,FALSE)</f>
        <v>BM</v>
      </c>
      <c r="B5361" t="s">
        <v>3450</v>
      </c>
      <c r="C5361" s="53" t="s">
        <v>2762</v>
      </c>
      <c r="D5361" s="59" t="s">
        <v>370</v>
      </c>
      <c r="E5361" s="59" t="s">
        <v>8777</v>
      </c>
      <c r="F5361" t="s">
        <v>1983</v>
      </c>
      <c r="G5361" t="s">
        <v>370</v>
      </c>
      <c r="H5361" t="s">
        <v>1984</v>
      </c>
      <c r="I5361" s="52">
        <v>45597</v>
      </c>
      <c r="J5361" t="s">
        <v>2457</v>
      </c>
      <c r="K5361">
        <v>145</v>
      </c>
      <c r="L5361" s="73">
        <v>74.383155391568906</v>
      </c>
      <c r="M5361">
        <v>138</v>
      </c>
      <c r="N5361">
        <v>0.99733292748241498</v>
      </c>
      <c r="O5361" s="73">
        <v>70.726993440401003</v>
      </c>
      <c r="P5361">
        <v>138</v>
      </c>
      <c r="Q5361">
        <v>0.99733292748241498</v>
      </c>
      <c r="R5361">
        <v>119</v>
      </c>
      <c r="S5361">
        <v>0.98230899131169902</v>
      </c>
      <c r="T5361">
        <v>50.2498675465418</v>
      </c>
      <c r="U5361">
        <v>0.83567680718613502</v>
      </c>
      <c r="V5361">
        <v>94</v>
      </c>
      <c r="W5361">
        <v>0.14985707033773901</v>
      </c>
      <c r="X5361">
        <v>22</v>
      </c>
      <c r="Y5361">
        <v>118</v>
      </c>
      <c r="Z5361">
        <v>0.98572946537649397</v>
      </c>
      <c r="AA5361">
        <v>177.28243078501501</v>
      </c>
      <c r="AB5361">
        <v>87</v>
      </c>
      <c r="AC5361">
        <v>0.86790888609902195</v>
      </c>
      <c r="AD5361">
        <v>27</v>
      </c>
      <c r="AE5361">
        <v>0.113087159109545</v>
      </c>
      <c r="AF5361">
        <v>31</v>
      </c>
      <c r="AG5361">
        <v>1.9003954791432499E-2</v>
      </c>
      <c r="AH5361">
        <v>5.9883674313129303E-3</v>
      </c>
      <c r="AI5361">
        <v>9</v>
      </c>
      <c r="AJ5361" s="73">
        <v>77.548063402954995</v>
      </c>
      <c r="AK5361">
        <v>138</v>
      </c>
      <c r="AL5361">
        <v>0.99733292748241498</v>
      </c>
      <c r="AM5361">
        <v>0</v>
      </c>
      <c r="AN5361">
        <v>0</v>
      </c>
      <c r="AO5361">
        <v>0</v>
      </c>
      <c r="AP5361">
        <v>0</v>
      </c>
      <c r="AQ5361">
        <v>121</v>
      </c>
      <c r="AR5361">
        <v>0.98901988645865702</v>
      </c>
      <c r="AS5361">
        <v>0</v>
      </c>
      <c r="AT5361">
        <v>0</v>
      </c>
      <c r="AU5361">
        <v>0</v>
      </c>
      <c r="AV5361">
        <v>0</v>
      </c>
      <c r="AW5361">
        <v>121</v>
      </c>
      <c r="AX5361">
        <v>0.98901988645865702</v>
      </c>
      <c r="AY5361" s="73">
        <v>68.6809246012469</v>
      </c>
      <c r="AZ5361">
        <v>138</v>
      </c>
      <c r="BA5361">
        <v>0.99733292748241498</v>
      </c>
      <c r="BB5361">
        <v>118</v>
      </c>
      <c r="BC5361">
        <v>0.88553664839678004</v>
      </c>
      <c r="BD5361">
        <v>3</v>
      </c>
      <c r="BE5361">
        <v>0.10348323806187699</v>
      </c>
      <c r="BF5361">
        <v>74.383155391568906</v>
      </c>
      <c r="BG5361">
        <v>70.726993440401003</v>
      </c>
      <c r="BH5361">
        <v>68.6809246012469</v>
      </c>
      <c r="BI5361">
        <v>77.548063402954995</v>
      </c>
    </row>
    <row r="5362" spans="1:61" x14ac:dyDescent="0.25">
      <c r="A5362" s="10" t="str">
        <f>VLOOKUP(D5362,'Index-Relations'!E:F,2,FALSE)</f>
        <v>BM</v>
      </c>
      <c r="B5362" t="s">
        <v>3450</v>
      </c>
      <c r="C5362" s="53" t="s">
        <v>2763</v>
      </c>
      <c r="D5362" s="59" t="s">
        <v>370</v>
      </c>
      <c r="E5362" s="59" t="s">
        <v>8778</v>
      </c>
      <c r="F5362" t="s">
        <v>1983</v>
      </c>
      <c r="G5362" t="s">
        <v>370</v>
      </c>
      <c r="H5362" t="s">
        <v>1984</v>
      </c>
      <c r="I5362" s="52">
        <v>45566</v>
      </c>
      <c r="J5362" t="s">
        <v>2457</v>
      </c>
      <c r="K5362">
        <v>145</v>
      </c>
      <c r="L5362" s="73">
        <v>74.548173762478996</v>
      </c>
      <c r="M5362">
        <v>138</v>
      </c>
      <c r="N5362">
        <v>0.99740217061724901</v>
      </c>
      <c r="O5362" s="73">
        <v>70.927404540666004</v>
      </c>
      <c r="P5362">
        <v>138</v>
      </c>
      <c r="Q5362">
        <v>0.99740217061724901</v>
      </c>
      <c r="R5362">
        <v>119</v>
      </c>
      <c r="S5362">
        <v>0.98210855686615395</v>
      </c>
      <c r="T5362">
        <v>50.448918244688798</v>
      </c>
      <c r="U5362">
        <v>0.84045846875705499</v>
      </c>
      <c r="V5362">
        <v>94</v>
      </c>
      <c r="W5362">
        <v>0.15253165246269701</v>
      </c>
      <c r="X5362">
        <v>22</v>
      </c>
      <c r="Y5362">
        <v>118</v>
      </c>
      <c r="Z5362">
        <v>0.98575367116840895</v>
      </c>
      <c r="AA5362">
        <v>175.34204721432499</v>
      </c>
      <c r="AB5362">
        <v>87</v>
      </c>
      <c r="AC5362">
        <v>0.86801527230145903</v>
      </c>
      <c r="AD5362">
        <v>27</v>
      </c>
      <c r="AE5362">
        <v>0.112794322581853</v>
      </c>
      <c r="AF5362">
        <v>31</v>
      </c>
      <c r="AG5362">
        <v>1.9190405116686699E-2</v>
      </c>
      <c r="AH5362">
        <v>6.0567689333662902E-3</v>
      </c>
      <c r="AI5362">
        <v>9</v>
      </c>
      <c r="AJ5362" s="73">
        <v>77.734004998985</v>
      </c>
      <c r="AK5362">
        <v>138</v>
      </c>
      <c r="AL5362">
        <v>0.99740217061724901</v>
      </c>
      <c r="AM5362">
        <v>0</v>
      </c>
      <c r="AN5362">
        <v>0</v>
      </c>
      <c r="AO5362">
        <v>0</v>
      </c>
      <c r="AP5362">
        <v>0</v>
      </c>
      <c r="AQ5362">
        <v>121</v>
      </c>
      <c r="AR5362">
        <v>0.98924387320626095</v>
      </c>
      <c r="AS5362">
        <v>0</v>
      </c>
      <c r="AT5362">
        <v>0</v>
      </c>
      <c r="AU5362">
        <v>0</v>
      </c>
      <c r="AV5362">
        <v>0</v>
      </c>
      <c r="AW5362">
        <v>121</v>
      </c>
      <c r="AX5362">
        <v>0.98924387320626095</v>
      </c>
      <c r="AY5362" s="73">
        <v>68.781201966373999</v>
      </c>
      <c r="AZ5362">
        <v>138</v>
      </c>
      <c r="BA5362">
        <v>0.99740217061724901</v>
      </c>
      <c r="BB5362">
        <v>118</v>
      </c>
      <c r="BC5362">
        <v>0.88338930828519802</v>
      </c>
      <c r="BD5362">
        <v>3</v>
      </c>
      <c r="BE5362">
        <v>0.105854564921063</v>
      </c>
      <c r="BF5362">
        <v>74.548173762478996</v>
      </c>
      <c r="BG5362">
        <v>70.927404540666004</v>
      </c>
      <c r="BH5362">
        <v>68.781201966373999</v>
      </c>
      <c r="BI5362">
        <v>77.734004998985</v>
      </c>
    </row>
    <row r="5363" spans="1:61" x14ac:dyDescent="0.25">
      <c r="A5363" s="10" t="str">
        <f>VLOOKUP(D5363,'Index-Relations'!E:F,2,FALSE)</f>
        <v>BM</v>
      </c>
      <c r="B5363" t="s">
        <v>3450</v>
      </c>
      <c r="C5363" s="53" t="s">
        <v>2764</v>
      </c>
      <c r="D5363" s="59" t="s">
        <v>370</v>
      </c>
      <c r="E5363" s="59" t="s">
        <v>8779</v>
      </c>
      <c r="F5363" t="s">
        <v>1983</v>
      </c>
      <c r="G5363" t="s">
        <v>370</v>
      </c>
      <c r="H5363" t="s">
        <v>1984</v>
      </c>
      <c r="I5363" s="52">
        <v>45537</v>
      </c>
      <c r="J5363" t="s">
        <v>2457</v>
      </c>
      <c r="K5363">
        <v>140</v>
      </c>
      <c r="L5363" s="73">
        <v>74.624867333949993</v>
      </c>
      <c r="M5363">
        <v>136</v>
      </c>
      <c r="N5363">
        <v>0.99804978562261104</v>
      </c>
      <c r="O5363" s="73">
        <v>71.122066251939998</v>
      </c>
      <c r="P5363">
        <v>136</v>
      </c>
      <c r="Q5363">
        <v>0.99804978562261104</v>
      </c>
      <c r="R5363">
        <v>119</v>
      </c>
      <c r="S5363">
        <v>0.986532654765925</v>
      </c>
      <c r="T5363">
        <v>50.243932894002597</v>
      </c>
      <c r="U5363">
        <v>0.82759586508193195</v>
      </c>
      <c r="V5363">
        <v>92</v>
      </c>
      <c r="W5363">
        <v>0.129709574446842</v>
      </c>
      <c r="X5363">
        <v>21</v>
      </c>
      <c r="Y5363">
        <v>118</v>
      </c>
      <c r="Z5363">
        <v>0.99032373910528804</v>
      </c>
      <c r="AA5363">
        <v>164.10561875961301</v>
      </c>
      <c r="AB5363">
        <v>88</v>
      </c>
      <c r="AC5363">
        <v>0.88286836039348904</v>
      </c>
      <c r="AD5363">
        <v>26</v>
      </c>
      <c r="AE5363">
        <v>0.102226617891476</v>
      </c>
      <c r="AF5363">
        <v>26</v>
      </c>
      <c r="AG5363">
        <v>1.49050217150343E-2</v>
      </c>
      <c r="AH5363">
        <v>6.1056637339227402E-3</v>
      </c>
      <c r="AI5363">
        <v>8</v>
      </c>
      <c r="AJ5363" s="73">
        <v>77.875383374686905</v>
      </c>
      <c r="AK5363">
        <v>136</v>
      </c>
      <c r="AL5363">
        <v>0.99804978562261104</v>
      </c>
      <c r="AM5363">
        <v>0</v>
      </c>
      <c r="AN5363">
        <v>0</v>
      </c>
      <c r="AO5363">
        <v>0</v>
      </c>
      <c r="AP5363">
        <v>0</v>
      </c>
      <c r="AQ5363">
        <v>121</v>
      </c>
      <c r="AR5363">
        <v>0.99413905212230502</v>
      </c>
      <c r="AS5363">
        <v>0</v>
      </c>
      <c r="AT5363">
        <v>0</v>
      </c>
      <c r="AU5363">
        <v>0</v>
      </c>
      <c r="AV5363">
        <v>0</v>
      </c>
      <c r="AW5363">
        <v>121</v>
      </c>
      <c r="AX5363">
        <v>0.99413905212230502</v>
      </c>
      <c r="AY5363" s="73">
        <v>68.617953025899993</v>
      </c>
      <c r="AZ5363">
        <v>136</v>
      </c>
      <c r="BA5363">
        <v>0.99804978562261104</v>
      </c>
      <c r="BB5363">
        <v>118</v>
      </c>
      <c r="BC5363">
        <v>0.89731030433012404</v>
      </c>
      <c r="BD5363">
        <v>3</v>
      </c>
      <c r="BE5363">
        <v>9.6828747792181105E-2</v>
      </c>
      <c r="BF5363">
        <v>74.624867333949993</v>
      </c>
      <c r="BG5363">
        <v>71.122066251939998</v>
      </c>
      <c r="BH5363">
        <v>68.617953025899993</v>
      </c>
      <c r="BI5363">
        <v>77.875383374686905</v>
      </c>
    </row>
    <row r="5364" spans="1:61" x14ac:dyDescent="0.25">
      <c r="A5364" s="10" t="str">
        <f>VLOOKUP(D5364,'Index-Relations'!E:F,2,FALSE)</f>
        <v>BM</v>
      </c>
      <c r="B5364" t="s">
        <v>3450</v>
      </c>
      <c r="C5364" s="53" t="s">
        <v>3350</v>
      </c>
      <c r="D5364" s="59" t="s">
        <v>370</v>
      </c>
      <c r="E5364" s="59" t="s">
        <v>8780</v>
      </c>
      <c r="F5364" t="s">
        <v>1983</v>
      </c>
      <c r="G5364" t="s">
        <v>370</v>
      </c>
      <c r="H5364" t="s">
        <v>1984</v>
      </c>
      <c r="I5364" s="52">
        <v>45505</v>
      </c>
      <c r="J5364" t="s">
        <v>2457</v>
      </c>
      <c r="K5364">
        <v>141</v>
      </c>
      <c r="L5364" s="73">
        <v>74.244269592853001</v>
      </c>
      <c r="M5364">
        <v>137</v>
      </c>
      <c r="N5364">
        <v>0.997953426472308</v>
      </c>
      <c r="O5364" s="73">
        <v>70.642771393297906</v>
      </c>
      <c r="P5364">
        <v>137</v>
      </c>
      <c r="Q5364">
        <v>0.997953426472308</v>
      </c>
      <c r="R5364">
        <v>120</v>
      </c>
      <c r="S5364">
        <v>0.98645185811205505</v>
      </c>
      <c r="T5364">
        <v>50.629334801560702</v>
      </c>
      <c r="U5364">
        <v>0.81715625102960898</v>
      </c>
      <c r="V5364">
        <v>93</v>
      </c>
      <c r="W5364">
        <v>0.14473042290881899</v>
      </c>
      <c r="X5364">
        <v>21</v>
      </c>
      <c r="Y5364">
        <v>119</v>
      </c>
      <c r="Z5364">
        <v>0.99064718586445399</v>
      </c>
      <c r="AA5364">
        <v>163.99269954303</v>
      </c>
      <c r="AB5364">
        <v>89</v>
      </c>
      <c r="AC5364">
        <v>0.88081689585780598</v>
      </c>
      <c r="AD5364">
        <v>26</v>
      </c>
      <c r="AE5364">
        <v>0.104320119028856</v>
      </c>
      <c r="AF5364">
        <v>26</v>
      </c>
      <c r="AG5364">
        <v>1.4862985113337701E-2</v>
      </c>
      <c r="AH5364">
        <v>5.7047452906385998E-3</v>
      </c>
      <c r="AI5364">
        <v>8</v>
      </c>
      <c r="AJ5364" s="73">
        <v>77.750501236250898</v>
      </c>
      <c r="AK5364">
        <v>137</v>
      </c>
      <c r="AL5364">
        <v>0.997953426472308</v>
      </c>
      <c r="AM5364">
        <v>0</v>
      </c>
      <c r="AN5364">
        <v>0</v>
      </c>
      <c r="AO5364">
        <v>0</v>
      </c>
      <c r="AP5364">
        <v>0</v>
      </c>
      <c r="AQ5364">
        <v>122</v>
      </c>
      <c r="AR5364">
        <v>0.99416869639315597</v>
      </c>
      <c r="AS5364">
        <v>0</v>
      </c>
      <c r="AT5364">
        <v>0</v>
      </c>
      <c r="AU5364">
        <v>0</v>
      </c>
      <c r="AV5364">
        <v>0</v>
      </c>
      <c r="AW5364">
        <v>122</v>
      </c>
      <c r="AX5364">
        <v>0.99416869639315597</v>
      </c>
      <c r="AY5364" s="73">
        <v>68.056485666032899</v>
      </c>
      <c r="AZ5364">
        <v>137</v>
      </c>
      <c r="BA5364">
        <v>0.997953426472308</v>
      </c>
      <c r="BB5364">
        <v>119</v>
      </c>
      <c r="BC5364">
        <v>0.89432226944195703</v>
      </c>
      <c r="BD5364">
        <v>3</v>
      </c>
      <c r="BE5364">
        <v>9.9846426951198497E-2</v>
      </c>
      <c r="BF5364">
        <v>74.244269592853001</v>
      </c>
      <c r="BG5364">
        <v>70.642771393297906</v>
      </c>
      <c r="BH5364">
        <v>68.056485666032899</v>
      </c>
      <c r="BI5364">
        <v>77.750501236250898</v>
      </c>
    </row>
    <row r="5365" spans="1:61" x14ac:dyDescent="0.25">
      <c r="A5365" s="10" t="str">
        <f>VLOOKUP(D5365,'Index-Relations'!E:F,2,FALSE)</f>
        <v>BM</v>
      </c>
      <c r="B5365" t="s">
        <v>3450</v>
      </c>
      <c r="C5365" s="53" t="s">
        <v>2765</v>
      </c>
      <c r="D5365" s="59" t="s">
        <v>370</v>
      </c>
      <c r="E5365" s="59" t="s">
        <v>8781</v>
      </c>
      <c r="F5365" t="s">
        <v>1983</v>
      </c>
      <c r="G5365" t="s">
        <v>370</v>
      </c>
      <c r="H5365" t="s">
        <v>1984</v>
      </c>
      <c r="I5365" s="52">
        <v>45474</v>
      </c>
      <c r="J5365" t="s">
        <v>2457</v>
      </c>
      <c r="K5365">
        <v>141</v>
      </c>
      <c r="L5365" s="73">
        <v>74.081468751309998</v>
      </c>
      <c r="M5365">
        <v>137</v>
      </c>
      <c r="N5365">
        <v>0.99783531922652702</v>
      </c>
      <c r="O5365" s="73">
        <v>70.507937328552998</v>
      </c>
      <c r="P5365">
        <v>137</v>
      </c>
      <c r="Q5365">
        <v>0.99783531922652702</v>
      </c>
      <c r="R5365">
        <v>120</v>
      </c>
      <c r="S5365">
        <v>0.98645940260549803</v>
      </c>
      <c r="T5365">
        <v>50.576536924768497</v>
      </c>
      <c r="U5365">
        <v>0.81643829918422095</v>
      </c>
      <c r="V5365">
        <v>93</v>
      </c>
      <c r="W5365">
        <v>0.14695605106002901</v>
      </c>
      <c r="X5365">
        <v>21</v>
      </c>
      <c r="Y5365">
        <v>119</v>
      </c>
      <c r="Z5365">
        <v>0.99039619019560798</v>
      </c>
      <c r="AA5365">
        <v>166.19996608769199</v>
      </c>
      <c r="AB5365">
        <v>89</v>
      </c>
      <c r="AC5365">
        <v>0.87816827459840596</v>
      </c>
      <c r="AD5365">
        <v>26</v>
      </c>
      <c r="AE5365">
        <v>0.10700106897909401</v>
      </c>
      <c r="AF5365">
        <v>26</v>
      </c>
      <c r="AG5365">
        <v>1.48306564225E-2</v>
      </c>
      <c r="AH5365">
        <v>6.1895363394405597E-3</v>
      </c>
      <c r="AI5365">
        <v>8</v>
      </c>
      <c r="AJ5365" s="73">
        <v>77.572605765386001</v>
      </c>
      <c r="AK5365">
        <v>137</v>
      </c>
      <c r="AL5365">
        <v>0.99783531922652702</v>
      </c>
      <c r="AM5365">
        <v>0</v>
      </c>
      <c r="AN5365">
        <v>0</v>
      </c>
      <c r="AO5365">
        <v>0</v>
      </c>
      <c r="AP5365">
        <v>0</v>
      </c>
      <c r="AQ5365">
        <v>122</v>
      </c>
      <c r="AR5365">
        <v>0.99410728477276</v>
      </c>
      <c r="AS5365">
        <v>0</v>
      </c>
      <c r="AT5365">
        <v>0</v>
      </c>
      <c r="AU5365">
        <v>0</v>
      </c>
      <c r="AV5365">
        <v>0</v>
      </c>
      <c r="AW5365">
        <v>122</v>
      </c>
      <c r="AX5365">
        <v>0.99410728477276</v>
      </c>
      <c r="AY5365" s="73">
        <v>67.9736131061929</v>
      </c>
      <c r="AZ5365">
        <v>137</v>
      </c>
      <c r="BA5365">
        <v>0.99783531922652702</v>
      </c>
      <c r="BB5365">
        <v>119</v>
      </c>
      <c r="BC5365">
        <v>0.896953614140656</v>
      </c>
      <c r="BD5365">
        <v>3</v>
      </c>
      <c r="BE5365">
        <v>9.7153670632104103E-2</v>
      </c>
      <c r="BF5365">
        <v>74.081468751309998</v>
      </c>
      <c r="BG5365">
        <v>70.507937328552998</v>
      </c>
      <c r="BH5365">
        <v>67.9736131061929</v>
      </c>
      <c r="BI5365">
        <v>77.572605765386001</v>
      </c>
    </row>
    <row r="5366" spans="1:61" x14ac:dyDescent="0.25">
      <c r="A5366" s="10" t="str">
        <f>VLOOKUP(D5366,'Index-Relations'!E:F,2,FALSE)</f>
        <v>BM</v>
      </c>
      <c r="B5366" t="s">
        <v>3450</v>
      </c>
      <c r="C5366" s="53" t="s">
        <v>2766</v>
      </c>
      <c r="D5366" s="59" t="s">
        <v>370</v>
      </c>
      <c r="E5366" s="59" t="s">
        <v>8782</v>
      </c>
      <c r="F5366" t="s">
        <v>1983</v>
      </c>
      <c r="G5366" t="s">
        <v>370</v>
      </c>
      <c r="H5366" t="s">
        <v>1984</v>
      </c>
      <c r="I5366" s="52">
        <v>45446</v>
      </c>
      <c r="J5366" t="s">
        <v>2457</v>
      </c>
      <c r="K5366">
        <v>142</v>
      </c>
      <c r="L5366" s="73">
        <v>73.945987005185998</v>
      </c>
      <c r="M5366">
        <v>138</v>
      </c>
      <c r="N5366">
        <v>0.99789398666383999</v>
      </c>
      <c r="O5366" s="73">
        <v>70.539470865986004</v>
      </c>
      <c r="P5366">
        <v>138</v>
      </c>
      <c r="Q5366">
        <v>0.99789398666383999</v>
      </c>
      <c r="R5366">
        <v>121</v>
      </c>
      <c r="S5366">
        <v>0.987335619730771</v>
      </c>
      <c r="T5366">
        <v>50.538690401356099</v>
      </c>
      <c r="U5366">
        <v>0.81815813923255698</v>
      </c>
      <c r="V5366">
        <v>94</v>
      </c>
      <c r="W5366">
        <v>0.14888215100998201</v>
      </c>
      <c r="X5366">
        <v>21</v>
      </c>
      <c r="Y5366">
        <v>120</v>
      </c>
      <c r="Z5366">
        <v>0.99093320122169404</v>
      </c>
      <c r="AA5366">
        <v>156.80385741318699</v>
      </c>
      <c r="AB5366">
        <v>90</v>
      </c>
      <c r="AC5366">
        <v>0.87897486461532204</v>
      </c>
      <c r="AD5366">
        <v>26</v>
      </c>
      <c r="AE5366">
        <v>0.10712596948235301</v>
      </c>
      <c r="AF5366">
        <v>26</v>
      </c>
      <c r="AG5366">
        <v>1.38991659023231E-2</v>
      </c>
      <c r="AH5366">
        <v>5.5071111100691503E-3</v>
      </c>
      <c r="AI5366">
        <v>8</v>
      </c>
      <c r="AJ5366" s="73">
        <v>77.450990178959898</v>
      </c>
      <c r="AK5366">
        <v>138</v>
      </c>
      <c r="AL5366">
        <v>0.99789398666383999</v>
      </c>
      <c r="AM5366">
        <v>0</v>
      </c>
      <c r="AN5366">
        <v>0</v>
      </c>
      <c r="AO5366">
        <v>0</v>
      </c>
      <c r="AP5366">
        <v>0</v>
      </c>
      <c r="AQ5366">
        <v>123</v>
      </c>
      <c r="AR5366">
        <v>0.994575526728945</v>
      </c>
      <c r="AS5366">
        <v>0</v>
      </c>
      <c r="AT5366">
        <v>0</v>
      </c>
      <c r="AU5366">
        <v>0</v>
      </c>
      <c r="AV5366">
        <v>0</v>
      </c>
      <c r="AW5366">
        <v>123</v>
      </c>
      <c r="AX5366">
        <v>0.994575526728945</v>
      </c>
      <c r="AY5366" s="73">
        <v>67.711952313780998</v>
      </c>
      <c r="AZ5366">
        <v>138</v>
      </c>
      <c r="BA5366">
        <v>0.99789398666383999</v>
      </c>
      <c r="BB5366">
        <v>120</v>
      </c>
      <c r="BC5366">
        <v>0.89628744336218202</v>
      </c>
      <c r="BD5366">
        <v>3</v>
      </c>
      <c r="BE5366">
        <v>9.8288083366763299E-2</v>
      </c>
      <c r="BF5366">
        <v>73.945987005185998</v>
      </c>
      <c r="BG5366">
        <v>70.539470865986004</v>
      </c>
      <c r="BH5366">
        <v>67.711952313780998</v>
      </c>
      <c r="BI5366">
        <v>77.450990178959898</v>
      </c>
    </row>
    <row r="5367" spans="1:61" x14ac:dyDescent="0.25">
      <c r="A5367" s="10" t="str">
        <f>VLOOKUP(D5367,'Index-Relations'!E:F,2,FALSE)</f>
        <v>BM</v>
      </c>
      <c r="B5367" t="s">
        <v>3450</v>
      </c>
      <c r="C5367" s="53" t="s">
        <v>2767</v>
      </c>
      <c r="D5367" s="59" t="s">
        <v>370</v>
      </c>
      <c r="E5367" s="59" t="s">
        <v>8783</v>
      </c>
      <c r="F5367" t="s">
        <v>1983</v>
      </c>
      <c r="G5367" t="s">
        <v>370</v>
      </c>
      <c r="H5367" t="s">
        <v>1984</v>
      </c>
      <c r="I5367" s="52">
        <v>45414</v>
      </c>
      <c r="J5367" t="s">
        <v>2457</v>
      </c>
      <c r="K5367">
        <v>141</v>
      </c>
      <c r="L5367" s="73">
        <v>73.819569346180003</v>
      </c>
      <c r="M5367">
        <v>138</v>
      </c>
      <c r="N5367">
        <v>0.99893681091884101</v>
      </c>
      <c r="O5367" s="73">
        <v>70.537678950626997</v>
      </c>
      <c r="P5367">
        <v>138</v>
      </c>
      <c r="Q5367">
        <v>0.99893681091884101</v>
      </c>
      <c r="R5367">
        <v>121</v>
      </c>
      <c r="S5367">
        <v>0.98810579680803001</v>
      </c>
      <c r="T5367">
        <v>50.6121111008611</v>
      </c>
      <c r="U5367">
        <v>0.81914599372748298</v>
      </c>
      <c r="V5367">
        <v>94</v>
      </c>
      <c r="W5367">
        <v>0.15131336350246499</v>
      </c>
      <c r="X5367">
        <v>21</v>
      </c>
      <c r="Y5367">
        <v>120</v>
      </c>
      <c r="Z5367">
        <v>0.99225993835334303</v>
      </c>
      <c r="AA5367">
        <v>154.95986487677899</v>
      </c>
      <c r="AB5367">
        <v>90</v>
      </c>
      <c r="AC5367">
        <v>0.88095441233704797</v>
      </c>
      <c r="AD5367">
        <v>26</v>
      </c>
      <c r="AE5367">
        <v>0.10591468175390099</v>
      </c>
      <c r="AF5367">
        <v>25</v>
      </c>
      <c r="AG5367">
        <v>1.31309059090506E-2</v>
      </c>
      <c r="AH5367">
        <v>5.5845602943178701E-3</v>
      </c>
      <c r="AI5367">
        <v>8</v>
      </c>
      <c r="AJ5367" s="73">
        <v>77.301065982821996</v>
      </c>
      <c r="AK5367">
        <v>138</v>
      </c>
      <c r="AL5367">
        <v>0.99893681091884101</v>
      </c>
      <c r="AM5367">
        <v>0</v>
      </c>
      <c r="AN5367">
        <v>0</v>
      </c>
      <c r="AO5367">
        <v>0</v>
      </c>
      <c r="AP5367">
        <v>0</v>
      </c>
      <c r="AQ5367">
        <v>122</v>
      </c>
      <c r="AR5367">
        <v>0.99473854715666199</v>
      </c>
      <c r="AS5367">
        <v>0</v>
      </c>
      <c r="AT5367">
        <v>0</v>
      </c>
      <c r="AU5367">
        <v>0</v>
      </c>
      <c r="AV5367">
        <v>0</v>
      </c>
      <c r="AW5367">
        <v>122</v>
      </c>
      <c r="AX5367">
        <v>0.99473854715666199</v>
      </c>
      <c r="AY5367" s="73">
        <v>67.491439500372906</v>
      </c>
      <c r="AZ5367">
        <v>138</v>
      </c>
      <c r="BA5367">
        <v>0.99893681091884101</v>
      </c>
      <c r="BB5367">
        <v>119</v>
      </c>
      <c r="BC5367">
        <v>0.89687885781182097</v>
      </c>
      <c r="BD5367">
        <v>3</v>
      </c>
      <c r="BE5367">
        <v>9.7859689344840697E-2</v>
      </c>
      <c r="BF5367">
        <v>73.819569346180003</v>
      </c>
      <c r="BG5367">
        <v>70.537678950626997</v>
      </c>
      <c r="BH5367">
        <v>67.491439500372906</v>
      </c>
      <c r="BI5367">
        <v>77.301065982821996</v>
      </c>
    </row>
    <row r="5368" spans="1:61" x14ac:dyDescent="0.25">
      <c r="A5368" s="10" t="str">
        <f>VLOOKUP(D5368,'Index-Relations'!E:F,2,FALSE)</f>
        <v>BM</v>
      </c>
      <c r="B5368" t="s">
        <v>3450</v>
      </c>
      <c r="C5368" s="53" t="s">
        <v>2768</v>
      </c>
      <c r="D5368" s="59" t="s">
        <v>370</v>
      </c>
      <c r="E5368" s="59" t="s">
        <v>8784</v>
      </c>
      <c r="F5368" t="s">
        <v>1983</v>
      </c>
      <c r="G5368" t="s">
        <v>370</v>
      </c>
      <c r="H5368" t="s">
        <v>1984</v>
      </c>
      <c r="I5368" s="52">
        <v>45383</v>
      </c>
      <c r="J5368" t="s">
        <v>2457</v>
      </c>
      <c r="K5368">
        <v>141</v>
      </c>
      <c r="L5368">
        <v>77.460826306517504</v>
      </c>
      <c r="M5368">
        <v>138</v>
      </c>
      <c r="N5368">
        <v>0.99909253652625496</v>
      </c>
      <c r="O5368">
        <v>73.669992094884407</v>
      </c>
      <c r="P5368">
        <v>138</v>
      </c>
      <c r="Q5368">
        <v>0.99909253652625496</v>
      </c>
      <c r="R5368">
        <v>121</v>
      </c>
      <c r="S5368">
        <v>0.98835080854974799</v>
      </c>
      <c r="T5368">
        <v>50.767103410133501</v>
      </c>
      <c r="U5368">
        <v>0.82973188774543805</v>
      </c>
      <c r="V5368">
        <v>94</v>
      </c>
      <c r="W5368">
        <v>0.14215315649454399</v>
      </c>
      <c r="X5368">
        <v>21</v>
      </c>
      <c r="Y5368">
        <v>120</v>
      </c>
      <c r="Z5368">
        <v>0.99239883866722201</v>
      </c>
      <c r="AA5368">
        <v>149.77402791932701</v>
      </c>
      <c r="AB5368">
        <v>90</v>
      </c>
      <c r="AC5368">
        <v>0.88122777468670699</v>
      </c>
      <c r="AD5368">
        <v>26</v>
      </c>
      <c r="AE5368">
        <v>0.105938331385661</v>
      </c>
      <c r="AF5368">
        <v>25</v>
      </c>
      <c r="AG5368">
        <v>1.28338939276304E-2</v>
      </c>
      <c r="AH5368">
        <v>5.1528704431659201E-3</v>
      </c>
      <c r="AI5368">
        <v>8</v>
      </c>
      <c r="AJ5368">
        <v>81.997193402670405</v>
      </c>
      <c r="AK5368">
        <v>138</v>
      </c>
      <c r="AL5368">
        <v>0.99909253652625496</v>
      </c>
      <c r="AM5368">
        <v>0</v>
      </c>
      <c r="AN5368">
        <v>0</v>
      </c>
      <c r="AO5368">
        <v>0</v>
      </c>
      <c r="AP5368">
        <v>0</v>
      </c>
      <c r="AQ5368">
        <v>122</v>
      </c>
      <c r="AR5368">
        <v>0.99496155001367403</v>
      </c>
      <c r="AS5368">
        <v>0</v>
      </c>
      <c r="AT5368">
        <v>0</v>
      </c>
      <c r="AU5368">
        <v>0</v>
      </c>
      <c r="AV5368">
        <v>0</v>
      </c>
      <c r="AW5368">
        <v>122</v>
      </c>
      <c r="AX5368">
        <v>0.99496155001367403</v>
      </c>
      <c r="AY5368">
        <v>70.849253987501697</v>
      </c>
      <c r="AZ5368">
        <v>138</v>
      </c>
      <c r="BA5368">
        <v>0.99909253652625496</v>
      </c>
      <c r="BB5368">
        <v>119</v>
      </c>
      <c r="BC5368">
        <v>0.90678213691782905</v>
      </c>
      <c r="BD5368">
        <v>3</v>
      </c>
      <c r="BE5368">
        <v>8.8179413095844705E-2</v>
      </c>
      <c r="BF5368">
        <v>73.904993096253904</v>
      </c>
      <c r="BG5368">
        <v>70.664592926975999</v>
      </c>
      <c r="BH5368">
        <v>67.563631669639904</v>
      </c>
      <c r="BI5368">
        <v>77.3205573160689</v>
      </c>
    </row>
    <row r="5369" spans="1:61" x14ac:dyDescent="0.25">
      <c r="A5369" s="10" t="str">
        <f>VLOOKUP(D5369,'Index-Relations'!E:F,2,FALSE)</f>
        <v>BM</v>
      </c>
      <c r="B5369" t="s">
        <v>3450</v>
      </c>
      <c r="C5369" s="53" t="s">
        <v>2769</v>
      </c>
      <c r="D5369" s="59" t="s">
        <v>370</v>
      </c>
      <c r="E5369" s="59" t="s">
        <v>8785</v>
      </c>
      <c r="F5369" t="s">
        <v>1983</v>
      </c>
      <c r="G5369" t="s">
        <v>370</v>
      </c>
      <c r="H5369" t="s">
        <v>1984</v>
      </c>
      <c r="I5369" s="52">
        <v>45352</v>
      </c>
      <c r="J5369" t="s">
        <v>2457</v>
      </c>
      <c r="K5369">
        <v>142</v>
      </c>
      <c r="L5369">
        <v>77.446390517551706</v>
      </c>
      <c r="M5369">
        <v>139</v>
      </c>
      <c r="N5369">
        <v>0.99909873529697901</v>
      </c>
      <c r="O5369">
        <v>73.513556971883204</v>
      </c>
      <c r="P5369">
        <v>139</v>
      </c>
      <c r="Q5369">
        <v>0.99909873529697901</v>
      </c>
      <c r="R5369">
        <v>120</v>
      </c>
      <c r="S5369">
        <v>0.98801061186190298</v>
      </c>
      <c r="T5369">
        <v>50.4223957903844</v>
      </c>
      <c r="U5369">
        <v>0.79965471608260896</v>
      </c>
      <c r="V5369">
        <v>90</v>
      </c>
      <c r="W5369">
        <v>0.137137548386213</v>
      </c>
      <c r="X5369">
        <v>18</v>
      </c>
      <c r="Y5369">
        <v>119</v>
      </c>
      <c r="Z5369">
        <v>0.99207379067245305</v>
      </c>
      <c r="AA5369">
        <v>153.772874133324</v>
      </c>
      <c r="AB5369">
        <v>90</v>
      </c>
      <c r="AC5369">
        <v>0.881820096808138</v>
      </c>
      <c r="AD5369">
        <v>25</v>
      </c>
      <c r="AE5369">
        <v>0.10493740264175801</v>
      </c>
      <c r="AF5369">
        <v>27</v>
      </c>
      <c r="AG5369">
        <v>1.3242500550103301E-2</v>
      </c>
      <c r="AH5369">
        <v>6.9248079963379905E-4</v>
      </c>
      <c r="AI5369">
        <v>4</v>
      </c>
      <c r="AJ5369">
        <v>81.997398300359094</v>
      </c>
      <c r="AK5369">
        <v>139</v>
      </c>
      <c r="AL5369">
        <v>0.99909873529697901</v>
      </c>
      <c r="AM5369">
        <v>0</v>
      </c>
      <c r="AN5369">
        <v>0</v>
      </c>
      <c r="AO5369">
        <v>0</v>
      </c>
      <c r="AP5369">
        <v>0</v>
      </c>
      <c r="AQ5369">
        <v>122</v>
      </c>
      <c r="AR5369">
        <v>0.99488438880636298</v>
      </c>
      <c r="AS5369">
        <v>0</v>
      </c>
      <c r="AT5369">
        <v>0</v>
      </c>
      <c r="AU5369">
        <v>0</v>
      </c>
      <c r="AV5369">
        <v>0</v>
      </c>
      <c r="AW5369">
        <v>122</v>
      </c>
      <c r="AX5369">
        <v>0.99488438880636298</v>
      </c>
      <c r="AY5369">
        <v>71.012089753198396</v>
      </c>
      <c r="AZ5369">
        <v>139</v>
      </c>
      <c r="BA5369">
        <v>0.99909873529697901</v>
      </c>
      <c r="BB5369">
        <v>119</v>
      </c>
      <c r="BC5369">
        <v>0.91963874321721395</v>
      </c>
      <c r="BD5369">
        <v>3</v>
      </c>
      <c r="BE5369">
        <v>7.5245645589149104E-2</v>
      </c>
      <c r="BF5369">
        <v>73.865179364846895</v>
      </c>
      <c r="BG5369">
        <v>70.506547184140004</v>
      </c>
      <c r="BH5369">
        <v>67.686220164516996</v>
      </c>
      <c r="BI5369">
        <v>77.287831562929</v>
      </c>
    </row>
    <row r="5370" spans="1:61" x14ac:dyDescent="0.25">
      <c r="A5370" s="10" t="str">
        <f>VLOOKUP(D5370,'Index-Relations'!E:F,2,FALSE)</f>
        <v>BM</v>
      </c>
      <c r="B5370" t="s">
        <v>3450</v>
      </c>
      <c r="C5370" s="53" t="s">
        <v>2770</v>
      </c>
      <c r="D5370" s="59" t="s">
        <v>370</v>
      </c>
      <c r="E5370" s="59" t="s">
        <v>8786</v>
      </c>
      <c r="F5370" t="s">
        <v>1983</v>
      </c>
      <c r="G5370" t="s">
        <v>370</v>
      </c>
      <c r="H5370" t="s">
        <v>1984</v>
      </c>
      <c r="I5370" s="52">
        <v>45323</v>
      </c>
      <c r="J5370" t="s">
        <v>2457</v>
      </c>
      <c r="K5370">
        <v>142</v>
      </c>
      <c r="L5370">
        <v>77.518156889962597</v>
      </c>
      <c r="M5370">
        <v>140</v>
      </c>
      <c r="N5370">
        <v>0.99980804009714996</v>
      </c>
      <c r="O5370">
        <v>73.918504168833806</v>
      </c>
      <c r="P5370">
        <v>140</v>
      </c>
      <c r="Q5370">
        <v>0.99980804009714996</v>
      </c>
      <c r="R5370">
        <v>120</v>
      </c>
      <c r="S5370">
        <v>0.98900894237411596</v>
      </c>
      <c r="T5370">
        <v>50.742281421541698</v>
      </c>
      <c r="U5370">
        <v>0.80633672499872999</v>
      </c>
      <c r="V5370">
        <v>91</v>
      </c>
      <c r="W5370">
        <v>0.14054314226967801</v>
      </c>
      <c r="X5370">
        <v>18</v>
      </c>
      <c r="Y5370">
        <v>119</v>
      </c>
      <c r="Z5370">
        <v>0.99297068893839102</v>
      </c>
      <c r="AA5370">
        <v>169.69441986698601</v>
      </c>
      <c r="AB5370">
        <v>90</v>
      </c>
      <c r="AC5370">
        <v>0.88261597647495804</v>
      </c>
      <c r="AD5370">
        <v>25</v>
      </c>
      <c r="AE5370">
        <v>0.105159647493018</v>
      </c>
      <c r="AF5370">
        <v>27</v>
      </c>
      <c r="AG5370">
        <v>1.22243760320234E-2</v>
      </c>
      <c r="AH5370">
        <v>7.5078715131617405E-4</v>
      </c>
      <c r="AI5370">
        <v>3</v>
      </c>
      <c r="AJ5370">
        <v>82.0127358725383</v>
      </c>
      <c r="AK5370">
        <v>140</v>
      </c>
      <c r="AL5370">
        <v>0.99980804009714996</v>
      </c>
      <c r="AM5370">
        <v>0</v>
      </c>
      <c r="AN5370">
        <v>0</v>
      </c>
      <c r="AO5370">
        <v>0</v>
      </c>
      <c r="AP5370">
        <v>0</v>
      </c>
      <c r="AQ5370">
        <v>123</v>
      </c>
      <c r="AR5370">
        <v>0.99565581627905497</v>
      </c>
      <c r="AS5370">
        <v>0</v>
      </c>
      <c r="AT5370">
        <v>0</v>
      </c>
      <c r="AU5370">
        <v>0</v>
      </c>
      <c r="AV5370">
        <v>0</v>
      </c>
      <c r="AW5370">
        <v>123</v>
      </c>
      <c r="AX5370">
        <v>0.99565581627905597</v>
      </c>
      <c r="AY5370">
        <v>70.829572433202102</v>
      </c>
      <c r="AZ5370">
        <v>140</v>
      </c>
      <c r="BA5370">
        <v>0.99980804009714996</v>
      </c>
      <c r="BB5370">
        <v>120</v>
      </c>
      <c r="BC5370">
        <v>0.91639534255941302</v>
      </c>
      <c r="BD5370">
        <v>3</v>
      </c>
      <c r="BE5370">
        <v>7.9260473719641997E-2</v>
      </c>
      <c r="BF5370">
        <v>73.959641646634907</v>
      </c>
      <c r="BG5370">
        <v>70.885623602077999</v>
      </c>
      <c r="BH5370">
        <v>67.599866027858894</v>
      </c>
      <c r="BI5370">
        <v>77.325983871561903</v>
      </c>
    </row>
    <row r="5371" spans="1:61" x14ac:dyDescent="0.25">
      <c r="A5371" s="10" t="str">
        <f>VLOOKUP(D5371,'Index-Relations'!E:F,2,FALSE)</f>
        <v>BM</v>
      </c>
      <c r="B5371" t="s">
        <v>3450</v>
      </c>
      <c r="C5371" s="53" t="s">
        <v>2760</v>
      </c>
      <c r="D5371" s="59" t="s">
        <v>3125</v>
      </c>
      <c r="E5371" s="59" t="s">
        <v>8787</v>
      </c>
      <c r="F5371" t="s">
        <v>1986</v>
      </c>
      <c r="G5371" t="s">
        <v>376</v>
      </c>
      <c r="H5371" t="s">
        <v>1987</v>
      </c>
      <c r="I5371" s="52">
        <v>45658</v>
      </c>
      <c r="J5371" t="s">
        <v>2457</v>
      </c>
      <c r="K5371">
        <v>58</v>
      </c>
      <c r="L5371" s="73">
        <v>77.355155579442993</v>
      </c>
      <c r="M5371">
        <v>57</v>
      </c>
      <c r="N5371">
        <v>0.99820697682945203</v>
      </c>
      <c r="O5371" s="73">
        <v>75.837222830507002</v>
      </c>
      <c r="P5371">
        <v>57</v>
      </c>
      <c r="Q5371">
        <v>0.99820697682945203</v>
      </c>
      <c r="R5371">
        <v>53</v>
      </c>
      <c r="S5371">
        <v>0.92634849507876704</v>
      </c>
      <c r="T5371">
        <v>23.584467894809499</v>
      </c>
      <c r="U5371">
        <v>0.63094777843142402</v>
      </c>
      <c r="V5371">
        <v>39</v>
      </c>
      <c r="W5371">
        <v>5.5355311488236102E-2</v>
      </c>
      <c r="X5371">
        <v>8</v>
      </c>
      <c r="Y5371">
        <v>57</v>
      </c>
      <c r="Z5371">
        <v>0.99944172243569496</v>
      </c>
      <c r="AA5371">
        <v>8.6312847861600908</v>
      </c>
      <c r="AB5371">
        <v>46</v>
      </c>
      <c r="AC5371">
        <v>0.89172801576959504</v>
      </c>
      <c r="AD5371">
        <v>11</v>
      </c>
      <c r="AE5371">
        <v>0.1077137066661</v>
      </c>
      <c r="AF5371">
        <v>1</v>
      </c>
      <c r="AG5371">
        <v>5.5827756430445997E-4</v>
      </c>
      <c r="AH5371">
        <v>0</v>
      </c>
      <c r="AI5371">
        <v>0</v>
      </c>
      <c r="AJ5371" s="73">
        <v>72.266595273820997</v>
      </c>
      <c r="AK5371">
        <v>57</v>
      </c>
      <c r="AL5371">
        <v>0.99820697682945203</v>
      </c>
      <c r="AM5371">
        <v>2.5916670178498202E-2</v>
      </c>
      <c r="AN5371">
        <v>1</v>
      </c>
      <c r="AO5371">
        <v>0</v>
      </c>
      <c r="AP5371">
        <v>0</v>
      </c>
      <c r="AQ5371">
        <v>57</v>
      </c>
      <c r="AR5371">
        <v>0.99991809269578202</v>
      </c>
      <c r="AS5371">
        <v>0</v>
      </c>
      <c r="AT5371">
        <v>0</v>
      </c>
      <c r="AU5371">
        <v>0</v>
      </c>
      <c r="AV5371">
        <v>0</v>
      </c>
      <c r="AW5371">
        <v>58</v>
      </c>
      <c r="AX5371">
        <v>1</v>
      </c>
      <c r="AY5371" s="73">
        <v>81.310160443884996</v>
      </c>
      <c r="AZ5371">
        <v>57</v>
      </c>
      <c r="BA5371">
        <v>0.99820697682945203</v>
      </c>
      <c r="BB5371">
        <v>56</v>
      </c>
      <c r="BC5371">
        <v>0.97400142251728405</v>
      </c>
      <c r="BD5371">
        <v>1</v>
      </c>
      <c r="BE5371">
        <v>2.5916670178498202E-2</v>
      </c>
      <c r="BF5371">
        <v>77.355155579442993</v>
      </c>
      <c r="BG5371">
        <v>75.837222830507002</v>
      </c>
      <c r="BH5371">
        <v>81.310160443884996</v>
      </c>
      <c r="BI5371">
        <v>72.266595273820997</v>
      </c>
    </row>
    <row r="5372" spans="1:61" x14ac:dyDescent="0.25">
      <c r="A5372" s="10" t="str">
        <f>VLOOKUP(D5372,'Index-Relations'!E:F,2,FALSE)</f>
        <v>BM</v>
      </c>
      <c r="B5372" t="s">
        <v>3450</v>
      </c>
      <c r="C5372" s="53" t="s">
        <v>2761</v>
      </c>
      <c r="D5372" s="59" t="s">
        <v>3125</v>
      </c>
      <c r="E5372" s="59" t="s">
        <v>8788</v>
      </c>
      <c r="F5372" t="s">
        <v>1986</v>
      </c>
      <c r="G5372" t="s">
        <v>376</v>
      </c>
      <c r="H5372" t="s">
        <v>1987</v>
      </c>
      <c r="I5372" s="52">
        <v>45628</v>
      </c>
      <c r="J5372" t="s">
        <v>2457</v>
      </c>
      <c r="K5372">
        <v>58</v>
      </c>
      <c r="L5372" s="73">
        <v>77.214137365748897</v>
      </c>
      <c r="M5372">
        <v>57</v>
      </c>
      <c r="N5372">
        <v>0.99895224111273095</v>
      </c>
      <c r="O5372" s="73">
        <v>75.763377415359997</v>
      </c>
      <c r="P5372">
        <v>57</v>
      </c>
      <c r="Q5372">
        <v>0.99895224111273095</v>
      </c>
      <c r="R5372">
        <v>53</v>
      </c>
      <c r="S5372">
        <v>0.92572866683638499</v>
      </c>
      <c r="T5372">
        <v>23.784466152097298</v>
      </c>
      <c r="U5372">
        <v>0.64552644047269903</v>
      </c>
      <c r="V5372">
        <v>39</v>
      </c>
      <c r="W5372">
        <v>6.2080602072565598E-2</v>
      </c>
      <c r="X5372">
        <v>8</v>
      </c>
      <c r="Y5372">
        <v>56</v>
      </c>
      <c r="Z5372">
        <v>0.99831898465846003</v>
      </c>
      <c r="AA5372">
        <v>10.213247933806899</v>
      </c>
      <c r="AB5372">
        <v>47</v>
      </c>
      <c r="AC5372">
        <v>0.89013999238017505</v>
      </c>
      <c r="AD5372">
        <v>9</v>
      </c>
      <c r="AE5372">
        <v>0.10817899227828499</v>
      </c>
      <c r="AF5372">
        <v>2</v>
      </c>
      <c r="AG5372">
        <v>1.68101534153923E-3</v>
      </c>
      <c r="AH5372">
        <v>0</v>
      </c>
      <c r="AI5372">
        <v>0</v>
      </c>
      <c r="AJ5372" s="73">
        <v>72.100156840322896</v>
      </c>
      <c r="AK5372">
        <v>57</v>
      </c>
      <c r="AL5372">
        <v>0.99895224111273095</v>
      </c>
      <c r="AM5372">
        <v>2.7742412531365501E-2</v>
      </c>
      <c r="AN5372">
        <v>1</v>
      </c>
      <c r="AO5372">
        <v>0</v>
      </c>
      <c r="AP5372">
        <v>0</v>
      </c>
      <c r="AQ5372">
        <v>57</v>
      </c>
      <c r="AR5372">
        <v>0.999903403944994</v>
      </c>
      <c r="AS5372">
        <v>0</v>
      </c>
      <c r="AT5372">
        <v>0</v>
      </c>
      <c r="AU5372">
        <v>0</v>
      </c>
      <c r="AV5372">
        <v>0</v>
      </c>
      <c r="AW5372">
        <v>58</v>
      </c>
      <c r="AX5372">
        <v>1</v>
      </c>
      <c r="AY5372" s="73">
        <v>81.198275361464894</v>
      </c>
      <c r="AZ5372">
        <v>57</v>
      </c>
      <c r="BA5372">
        <v>0.99895224111273095</v>
      </c>
      <c r="BB5372">
        <v>56</v>
      </c>
      <c r="BC5372">
        <v>0.97216099141362899</v>
      </c>
      <c r="BD5372">
        <v>1</v>
      </c>
      <c r="BE5372">
        <v>2.7742412531365501E-2</v>
      </c>
      <c r="BF5372">
        <v>77.214137365748897</v>
      </c>
      <c r="BG5372">
        <v>75.763377415359997</v>
      </c>
      <c r="BH5372">
        <v>81.198275361464894</v>
      </c>
      <c r="BI5372">
        <v>72.100156840322896</v>
      </c>
    </row>
    <row r="5373" spans="1:61" x14ac:dyDescent="0.25">
      <c r="A5373" s="10" t="str">
        <f>VLOOKUP(D5373,'Index-Relations'!E:F,2,FALSE)</f>
        <v>BM</v>
      </c>
      <c r="B5373" t="s">
        <v>3450</v>
      </c>
      <c r="C5373" s="53" t="s">
        <v>2762</v>
      </c>
      <c r="D5373" s="59" t="s">
        <v>3125</v>
      </c>
      <c r="E5373" s="59" t="s">
        <v>8789</v>
      </c>
      <c r="F5373" t="s">
        <v>1986</v>
      </c>
      <c r="G5373" t="s">
        <v>376</v>
      </c>
      <c r="H5373" t="s">
        <v>1987</v>
      </c>
      <c r="I5373" s="52">
        <v>45597</v>
      </c>
      <c r="J5373" t="s">
        <v>2457</v>
      </c>
      <c r="K5373">
        <v>58</v>
      </c>
      <c r="L5373" s="73">
        <v>76.615674149237904</v>
      </c>
      <c r="M5373">
        <v>57</v>
      </c>
      <c r="N5373">
        <v>0.99910994083868598</v>
      </c>
      <c r="O5373" s="73">
        <v>75.251567364214907</v>
      </c>
      <c r="P5373">
        <v>57</v>
      </c>
      <c r="Q5373">
        <v>0.99910994083868598</v>
      </c>
      <c r="R5373">
        <v>53</v>
      </c>
      <c r="S5373">
        <v>0.92407424028241603</v>
      </c>
      <c r="T5373">
        <v>24.119887259325601</v>
      </c>
      <c r="U5373">
        <v>0.64247934387638495</v>
      </c>
      <c r="V5373">
        <v>39</v>
      </c>
      <c r="W5373">
        <v>6.3389563121519596E-2</v>
      </c>
      <c r="X5373">
        <v>8</v>
      </c>
      <c r="Y5373">
        <v>56</v>
      </c>
      <c r="Z5373">
        <v>0.99839746560557097</v>
      </c>
      <c r="AA5373">
        <v>11.652654802441299</v>
      </c>
      <c r="AB5373">
        <v>47</v>
      </c>
      <c r="AC5373">
        <v>0.886166080191362</v>
      </c>
      <c r="AD5373">
        <v>9</v>
      </c>
      <c r="AE5373">
        <v>0.112231385414209</v>
      </c>
      <c r="AF5373">
        <v>2</v>
      </c>
      <c r="AG5373">
        <v>1.60253439442845E-3</v>
      </c>
      <c r="AH5373">
        <v>0</v>
      </c>
      <c r="AI5373">
        <v>0</v>
      </c>
      <c r="AJ5373" s="73">
        <v>71.387712425516995</v>
      </c>
      <c r="AK5373">
        <v>57</v>
      </c>
      <c r="AL5373">
        <v>0.99910994083868598</v>
      </c>
      <c r="AM5373">
        <v>2.6422404512541499E-2</v>
      </c>
      <c r="AN5373">
        <v>1</v>
      </c>
      <c r="AO5373">
        <v>0</v>
      </c>
      <c r="AP5373">
        <v>0</v>
      </c>
      <c r="AQ5373">
        <v>56</v>
      </c>
      <c r="AR5373">
        <v>0.99916628405760199</v>
      </c>
      <c r="AS5373">
        <v>0</v>
      </c>
      <c r="AT5373">
        <v>0</v>
      </c>
      <c r="AU5373">
        <v>0</v>
      </c>
      <c r="AV5373">
        <v>0</v>
      </c>
      <c r="AW5373">
        <v>58</v>
      </c>
      <c r="AX5373">
        <v>1</v>
      </c>
      <c r="AY5373" s="73">
        <v>80.592129761642994</v>
      </c>
      <c r="AZ5373">
        <v>57</v>
      </c>
      <c r="BA5373">
        <v>0.99910994083868598</v>
      </c>
      <c r="BB5373">
        <v>55</v>
      </c>
      <c r="BC5373">
        <v>0.97274387954506003</v>
      </c>
      <c r="BD5373">
        <v>1</v>
      </c>
      <c r="BE5373">
        <v>2.6422404512541499E-2</v>
      </c>
      <c r="BF5373">
        <v>76.615674149237904</v>
      </c>
      <c r="BG5373">
        <v>75.251567364214907</v>
      </c>
      <c r="BH5373">
        <v>80.592129761642994</v>
      </c>
      <c r="BI5373">
        <v>71.387712425516995</v>
      </c>
    </row>
    <row r="5374" spans="1:61" x14ac:dyDescent="0.25">
      <c r="A5374" s="10" t="str">
        <f>VLOOKUP(D5374,'Index-Relations'!E:F,2,FALSE)</f>
        <v>BM</v>
      </c>
      <c r="B5374" t="s">
        <v>3450</v>
      </c>
      <c r="C5374" s="53" t="s">
        <v>2763</v>
      </c>
      <c r="D5374" s="59" t="s">
        <v>3125</v>
      </c>
      <c r="E5374" s="59" t="s">
        <v>8790</v>
      </c>
      <c r="F5374" t="s">
        <v>1986</v>
      </c>
      <c r="G5374" t="s">
        <v>376</v>
      </c>
      <c r="H5374" t="s">
        <v>1987</v>
      </c>
      <c r="I5374" s="52">
        <v>45566</v>
      </c>
      <c r="J5374" t="s">
        <v>2457</v>
      </c>
      <c r="K5374">
        <v>58</v>
      </c>
      <c r="L5374" s="73">
        <v>77.949048633853906</v>
      </c>
      <c r="M5374">
        <v>57</v>
      </c>
      <c r="N5374">
        <v>0.99922912698469202</v>
      </c>
      <c r="O5374" s="73">
        <v>76.671906873436896</v>
      </c>
      <c r="P5374">
        <v>57</v>
      </c>
      <c r="Q5374">
        <v>0.99922912698469202</v>
      </c>
      <c r="R5374">
        <v>53</v>
      </c>
      <c r="S5374">
        <v>0.93002711790216597</v>
      </c>
      <c r="T5374">
        <v>24.071462564605099</v>
      </c>
      <c r="U5374">
        <v>0.64436068590388196</v>
      </c>
      <c r="V5374">
        <v>39</v>
      </c>
      <c r="W5374">
        <v>6.8637340907758596E-2</v>
      </c>
      <c r="X5374">
        <v>8</v>
      </c>
      <c r="Y5374">
        <v>56</v>
      </c>
      <c r="Z5374">
        <v>0.99875798652051295</v>
      </c>
      <c r="AA5374">
        <v>12.2600760159564</v>
      </c>
      <c r="AB5374">
        <v>49</v>
      </c>
      <c r="AC5374">
        <v>0.90514309125186299</v>
      </c>
      <c r="AD5374">
        <v>7</v>
      </c>
      <c r="AE5374">
        <v>9.3614895268649301E-2</v>
      </c>
      <c r="AF5374">
        <v>2</v>
      </c>
      <c r="AG5374">
        <v>1.2420134794868601E-3</v>
      </c>
      <c r="AH5374">
        <v>0</v>
      </c>
      <c r="AI5374">
        <v>0</v>
      </c>
      <c r="AJ5374" s="73">
        <v>73.000955503509999</v>
      </c>
      <c r="AK5374">
        <v>57</v>
      </c>
      <c r="AL5374">
        <v>0.99922912698469202</v>
      </c>
      <c r="AM5374">
        <v>2.9420290277449801E-2</v>
      </c>
      <c r="AN5374">
        <v>1</v>
      </c>
      <c r="AO5374">
        <v>0</v>
      </c>
      <c r="AP5374">
        <v>0</v>
      </c>
      <c r="AQ5374">
        <v>56</v>
      </c>
      <c r="AR5374">
        <v>0.99942705008566801</v>
      </c>
      <c r="AS5374">
        <v>0</v>
      </c>
      <c r="AT5374">
        <v>0</v>
      </c>
      <c r="AU5374">
        <v>0</v>
      </c>
      <c r="AV5374">
        <v>0</v>
      </c>
      <c r="AW5374">
        <v>58</v>
      </c>
      <c r="AX5374">
        <v>0.999999999999999</v>
      </c>
      <c r="AY5374" s="73">
        <v>81.596179462099002</v>
      </c>
      <c r="AZ5374">
        <v>57</v>
      </c>
      <c r="BA5374">
        <v>0.99922912698469202</v>
      </c>
      <c r="BB5374">
        <v>55</v>
      </c>
      <c r="BC5374">
        <v>0.97000675980821804</v>
      </c>
      <c r="BD5374">
        <v>1</v>
      </c>
      <c r="BE5374">
        <v>2.9420290277449801E-2</v>
      </c>
      <c r="BF5374">
        <v>77.949048633853906</v>
      </c>
      <c r="BG5374">
        <v>76.671906873436896</v>
      </c>
      <c r="BH5374">
        <v>81.596179462099002</v>
      </c>
      <c r="BI5374">
        <v>73.000955503509999</v>
      </c>
    </row>
    <row r="5375" spans="1:61" x14ac:dyDescent="0.25">
      <c r="A5375" s="10" t="str">
        <f>VLOOKUP(D5375,'Index-Relations'!E:F,2,FALSE)</f>
        <v>BM</v>
      </c>
      <c r="B5375" t="s">
        <v>3450</v>
      </c>
      <c r="C5375" s="53" t="s">
        <v>2764</v>
      </c>
      <c r="D5375" s="59" t="s">
        <v>3125</v>
      </c>
      <c r="E5375" s="59" t="s">
        <v>8791</v>
      </c>
      <c r="F5375" t="s">
        <v>1986</v>
      </c>
      <c r="G5375" t="s">
        <v>376</v>
      </c>
      <c r="H5375" t="s">
        <v>1987</v>
      </c>
      <c r="I5375" s="52">
        <v>45537</v>
      </c>
      <c r="J5375" t="s">
        <v>2457</v>
      </c>
      <c r="K5375">
        <v>60</v>
      </c>
      <c r="L5375" s="73">
        <v>78.417376763354895</v>
      </c>
      <c r="M5375">
        <v>59</v>
      </c>
      <c r="N5375">
        <v>0.99993544606875595</v>
      </c>
      <c r="O5375" s="73">
        <v>77.132333474269004</v>
      </c>
      <c r="P5375">
        <v>59</v>
      </c>
      <c r="Q5375">
        <v>0.99993544606875595</v>
      </c>
      <c r="R5375">
        <v>55</v>
      </c>
      <c r="S5375">
        <v>0.93968638703351604</v>
      </c>
      <c r="T5375">
        <v>23.747711841031801</v>
      </c>
      <c r="U5375">
        <v>0.65721497323645695</v>
      </c>
      <c r="V5375">
        <v>42</v>
      </c>
      <c r="W5375">
        <v>7.2442048109797902E-2</v>
      </c>
      <c r="X5375">
        <v>9</v>
      </c>
      <c r="Y5375">
        <v>59</v>
      </c>
      <c r="Z5375">
        <v>0.99993544606875595</v>
      </c>
      <c r="AA5375">
        <v>10.8832817756441</v>
      </c>
      <c r="AB5375">
        <v>50</v>
      </c>
      <c r="AC5375">
        <v>0.89759951206906596</v>
      </c>
      <c r="AD5375">
        <v>10</v>
      </c>
      <c r="AE5375">
        <v>0.10544532884579701</v>
      </c>
      <c r="AF5375">
        <v>0</v>
      </c>
      <c r="AG5375">
        <v>0</v>
      </c>
      <c r="AH5375">
        <v>0</v>
      </c>
      <c r="AI5375">
        <v>0</v>
      </c>
      <c r="AJ5375" s="73">
        <v>73.760765668529004</v>
      </c>
      <c r="AK5375">
        <v>59</v>
      </c>
      <c r="AL5375">
        <v>0.99993544606875595</v>
      </c>
      <c r="AM5375">
        <v>3.1130919684832999E-2</v>
      </c>
      <c r="AN5375">
        <v>1</v>
      </c>
      <c r="AO5375">
        <v>0</v>
      </c>
      <c r="AP5375">
        <v>0</v>
      </c>
      <c r="AQ5375">
        <v>59</v>
      </c>
      <c r="AR5375">
        <v>0.99965408693665003</v>
      </c>
      <c r="AS5375">
        <v>0</v>
      </c>
      <c r="AT5375">
        <v>0</v>
      </c>
      <c r="AU5375">
        <v>0</v>
      </c>
      <c r="AV5375">
        <v>0</v>
      </c>
      <c r="AW5375">
        <v>59</v>
      </c>
      <c r="AX5375">
        <v>0.99965408693665003</v>
      </c>
      <c r="AY5375" s="73">
        <v>81.934793880654894</v>
      </c>
      <c r="AZ5375">
        <v>59</v>
      </c>
      <c r="BA5375">
        <v>0.99993544606875595</v>
      </c>
      <c r="BB5375">
        <v>58</v>
      </c>
      <c r="BC5375">
        <v>0.96852316725181697</v>
      </c>
      <c r="BD5375">
        <v>1</v>
      </c>
      <c r="BE5375">
        <v>3.1130919684832999E-2</v>
      </c>
      <c r="BF5375">
        <v>78.417376763354895</v>
      </c>
      <c r="BG5375">
        <v>77.132333474269004</v>
      </c>
      <c r="BH5375">
        <v>81.934793880654894</v>
      </c>
      <c r="BI5375">
        <v>73.760765668529004</v>
      </c>
    </row>
    <row r="5376" spans="1:61" x14ac:dyDescent="0.25">
      <c r="A5376" s="10" t="str">
        <f>VLOOKUP(D5376,'Index-Relations'!E:F,2,FALSE)</f>
        <v>BM</v>
      </c>
      <c r="B5376" t="s">
        <v>3450</v>
      </c>
      <c r="C5376" s="53" t="s">
        <v>3350</v>
      </c>
      <c r="D5376" s="59" t="s">
        <v>3125</v>
      </c>
      <c r="E5376" s="59" t="s">
        <v>8792</v>
      </c>
      <c r="F5376" t="s">
        <v>1986</v>
      </c>
      <c r="G5376" t="s">
        <v>376</v>
      </c>
      <c r="H5376" t="s">
        <v>1987</v>
      </c>
      <c r="I5376" s="52">
        <v>45505</v>
      </c>
      <c r="J5376" t="s">
        <v>2457</v>
      </c>
      <c r="K5376">
        <v>60</v>
      </c>
      <c r="L5376" s="73">
        <v>79.050898875288993</v>
      </c>
      <c r="M5376">
        <v>59</v>
      </c>
      <c r="N5376">
        <v>0.99993534727969102</v>
      </c>
      <c r="O5376" s="73">
        <v>77.893570478929902</v>
      </c>
      <c r="P5376">
        <v>59</v>
      </c>
      <c r="Q5376">
        <v>0.99993534727969102</v>
      </c>
      <c r="R5376">
        <v>55</v>
      </c>
      <c r="S5376">
        <v>0.94252918844344602</v>
      </c>
      <c r="T5376">
        <v>23.569489373436301</v>
      </c>
      <c r="U5376">
        <v>0.64833194074462697</v>
      </c>
      <c r="V5376">
        <v>42</v>
      </c>
      <c r="W5376">
        <v>5.7655687832585699E-2</v>
      </c>
      <c r="X5376">
        <v>9</v>
      </c>
      <c r="Y5376">
        <v>59</v>
      </c>
      <c r="Z5376">
        <v>0.99993534727969102</v>
      </c>
      <c r="AA5376">
        <v>9.7082398764157798</v>
      </c>
      <c r="AB5376">
        <v>48</v>
      </c>
      <c r="AC5376">
        <v>0.897748741716206</v>
      </c>
      <c r="AD5376">
        <v>11</v>
      </c>
      <c r="AE5376">
        <v>0.102186605563484</v>
      </c>
      <c r="AF5376">
        <v>1</v>
      </c>
      <c r="AG5376">
        <v>6.4652720308339102E-5</v>
      </c>
      <c r="AH5376">
        <v>0</v>
      </c>
      <c r="AI5376">
        <v>0</v>
      </c>
      <c r="AJ5376" s="73">
        <v>74.585377154516905</v>
      </c>
      <c r="AK5376">
        <v>59</v>
      </c>
      <c r="AL5376">
        <v>0.99993534727969102</v>
      </c>
      <c r="AM5376">
        <v>2.9684790912022099E-2</v>
      </c>
      <c r="AN5376">
        <v>1</v>
      </c>
      <c r="AO5376">
        <v>0</v>
      </c>
      <c r="AP5376">
        <v>0</v>
      </c>
      <c r="AQ5376">
        <v>59</v>
      </c>
      <c r="AR5376">
        <v>0.99969196909493296</v>
      </c>
      <c r="AS5376">
        <v>0</v>
      </c>
      <c r="AT5376">
        <v>0</v>
      </c>
      <c r="AU5376">
        <v>0</v>
      </c>
      <c r="AV5376">
        <v>0</v>
      </c>
      <c r="AW5376">
        <v>59</v>
      </c>
      <c r="AX5376">
        <v>0.99969196909493296</v>
      </c>
      <c r="AY5376" s="73">
        <v>82.371281924944</v>
      </c>
      <c r="AZ5376">
        <v>59</v>
      </c>
      <c r="BA5376">
        <v>0.99993534727969102</v>
      </c>
      <c r="BB5376">
        <v>58</v>
      </c>
      <c r="BC5376">
        <v>0.97000717818291105</v>
      </c>
      <c r="BD5376">
        <v>1</v>
      </c>
      <c r="BE5376">
        <v>2.9684790912022099E-2</v>
      </c>
      <c r="BF5376">
        <v>79.050898875288993</v>
      </c>
      <c r="BG5376">
        <v>77.893570478929902</v>
      </c>
      <c r="BH5376">
        <v>82.371281924944</v>
      </c>
      <c r="BI5376">
        <v>74.585377154516905</v>
      </c>
    </row>
    <row r="5377" spans="1:61" x14ac:dyDescent="0.25">
      <c r="A5377" s="10" t="str">
        <f>VLOOKUP(D5377,'Index-Relations'!E:F,2,FALSE)</f>
        <v>BM</v>
      </c>
      <c r="B5377" t="s">
        <v>3450</v>
      </c>
      <c r="C5377" s="53" t="s">
        <v>2765</v>
      </c>
      <c r="D5377" s="59" t="s">
        <v>3125</v>
      </c>
      <c r="E5377" s="59" t="s">
        <v>8793</v>
      </c>
      <c r="F5377" t="s">
        <v>1986</v>
      </c>
      <c r="G5377" t="s">
        <v>376</v>
      </c>
      <c r="H5377" t="s">
        <v>1987</v>
      </c>
      <c r="I5377" s="52">
        <v>45474</v>
      </c>
      <c r="J5377" t="s">
        <v>2457</v>
      </c>
      <c r="K5377">
        <v>60</v>
      </c>
      <c r="L5377" s="73">
        <v>80.095624765796003</v>
      </c>
      <c r="M5377">
        <v>59</v>
      </c>
      <c r="N5377">
        <v>0.999933651322643</v>
      </c>
      <c r="O5377" s="73">
        <v>78.728314383856898</v>
      </c>
      <c r="P5377">
        <v>59</v>
      </c>
      <c r="Q5377">
        <v>0.999933651322643</v>
      </c>
      <c r="R5377">
        <v>55</v>
      </c>
      <c r="S5377">
        <v>0.94366956144166902</v>
      </c>
      <c r="T5377">
        <v>23.330631646158</v>
      </c>
      <c r="U5377">
        <v>0.62043636841342698</v>
      </c>
      <c r="V5377">
        <v>41</v>
      </c>
      <c r="W5377">
        <v>5.8934948433558398E-2</v>
      </c>
      <c r="X5377">
        <v>9</v>
      </c>
      <c r="Y5377">
        <v>59</v>
      </c>
      <c r="Z5377">
        <v>0.999933651322643</v>
      </c>
      <c r="AA5377">
        <v>9.9856512190612907</v>
      </c>
      <c r="AB5377">
        <v>48</v>
      </c>
      <c r="AC5377">
        <v>0.95454777442004901</v>
      </c>
      <c r="AD5377">
        <v>11</v>
      </c>
      <c r="AE5377">
        <v>4.5385876902593998E-2</v>
      </c>
      <c r="AF5377">
        <v>1</v>
      </c>
      <c r="AG5377">
        <v>6.6348677356872695E-5</v>
      </c>
      <c r="AH5377">
        <v>0</v>
      </c>
      <c r="AI5377">
        <v>0</v>
      </c>
      <c r="AJ5377" s="73">
        <v>75.893501908144998</v>
      </c>
      <c r="AK5377">
        <v>59</v>
      </c>
      <c r="AL5377">
        <v>0.999933651322643</v>
      </c>
      <c r="AM5377">
        <v>2.54223297212701E-2</v>
      </c>
      <c r="AN5377">
        <v>1</v>
      </c>
      <c r="AO5377">
        <v>0</v>
      </c>
      <c r="AP5377">
        <v>0</v>
      </c>
      <c r="AQ5377">
        <v>59</v>
      </c>
      <c r="AR5377">
        <v>0.99972556988947003</v>
      </c>
      <c r="AS5377">
        <v>0</v>
      </c>
      <c r="AT5377">
        <v>0</v>
      </c>
      <c r="AU5377">
        <v>0</v>
      </c>
      <c r="AV5377">
        <v>0</v>
      </c>
      <c r="AW5377">
        <v>59</v>
      </c>
      <c r="AX5377">
        <v>0.99972556988947003</v>
      </c>
      <c r="AY5377" s="73">
        <v>83.297071222423995</v>
      </c>
      <c r="AZ5377">
        <v>59</v>
      </c>
      <c r="BA5377">
        <v>0.999933651322643</v>
      </c>
      <c r="BB5377">
        <v>58</v>
      </c>
      <c r="BC5377">
        <v>0.97430324016820002</v>
      </c>
      <c r="BD5377">
        <v>1</v>
      </c>
      <c r="BE5377">
        <v>2.54223297212701E-2</v>
      </c>
      <c r="BF5377">
        <v>80.095624765796003</v>
      </c>
      <c r="BG5377">
        <v>78.728314383856898</v>
      </c>
      <c r="BH5377">
        <v>83.297071222423995</v>
      </c>
      <c r="BI5377">
        <v>75.893501908144998</v>
      </c>
    </row>
    <row r="5378" spans="1:61" x14ac:dyDescent="0.25">
      <c r="A5378" s="10" t="str">
        <f>VLOOKUP(D5378,'Index-Relations'!E:F,2,FALSE)</f>
        <v>BM</v>
      </c>
      <c r="B5378" t="s">
        <v>3450</v>
      </c>
      <c r="C5378" s="53" t="s">
        <v>2766</v>
      </c>
      <c r="D5378" s="59" t="s">
        <v>3125</v>
      </c>
      <c r="E5378" s="59" t="s">
        <v>8794</v>
      </c>
      <c r="F5378" t="s">
        <v>1986</v>
      </c>
      <c r="G5378" t="s">
        <v>376</v>
      </c>
      <c r="H5378" t="s">
        <v>1987</v>
      </c>
      <c r="I5378" s="52">
        <v>45446</v>
      </c>
      <c r="J5378" t="s">
        <v>2457</v>
      </c>
      <c r="K5378">
        <v>60</v>
      </c>
      <c r="L5378" s="73">
        <v>79.143537520121896</v>
      </c>
      <c r="M5378">
        <v>59</v>
      </c>
      <c r="N5378">
        <v>0.99992726424377099</v>
      </c>
      <c r="O5378" s="73">
        <v>77.733196431395001</v>
      </c>
      <c r="P5378">
        <v>59</v>
      </c>
      <c r="Q5378">
        <v>0.99992726424377099</v>
      </c>
      <c r="R5378">
        <v>55</v>
      </c>
      <c r="S5378">
        <v>0.93957024521811605</v>
      </c>
      <c r="T5378">
        <v>23.738248361888299</v>
      </c>
      <c r="U5378">
        <v>0.62553156118384201</v>
      </c>
      <c r="V5378">
        <v>41</v>
      </c>
      <c r="W5378">
        <v>5.8762170127796297E-2</v>
      </c>
      <c r="X5378">
        <v>9</v>
      </c>
      <c r="Y5378">
        <v>59</v>
      </c>
      <c r="Z5378">
        <v>0.99992726424377099</v>
      </c>
      <c r="AA5378">
        <v>10.8827861337024</v>
      </c>
      <c r="AB5378">
        <v>48</v>
      </c>
      <c r="AC5378">
        <v>0.95121960963020102</v>
      </c>
      <c r="AD5378">
        <v>11</v>
      </c>
      <c r="AE5378">
        <v>4.8707654613568997E-2</v>
      </c>
      <c r="AF5378">
        <v>1</v>
      </c>
      <c r="AG5378">
        <v>7.2735756229090607E-5</v>
      </c>
      <c r="AH5378">
        <v>0</v>
      </c>
      <c r="AI5378">
        <v>0</v>
      </c>
      <c r="AJ5378" s="73">
        <v>74.755211396824905</v>
      </c>
      <c r="AK5378">
        <v>59</v>
      </c>
      <c r="AL5378">
        <v>0.99992726424377099</v>
      </c>
      <c r="AM5378">
        <v>2.69110002716796E-2</v>
      </c>
      <c r="AN5378">
        <v>1</v>
      </c>
      <c r="AO5378">
        <v>0</v>
      </c>
      <c r="AP5378">
        <v>0</v>
      </c>
      <c r="AQ5378">
        <v>59</v>
      </c>
      <c r="AR5378">
        <v>0.99970361626902304</v>
      </c>
      <c r="AS5378">
        <v>0</v>
      </c>
      <c r="AT5378">
        <v>0</v>
      </c>
      <c r="AU5378">
        <v>0</v>
      </c>
      <c r="AV5378">
        <v>0</v>
      </c>
      <c r="AW5378">
        <v>59</v>
      </c>
      <c r="AX5378">
        <v>0.99970361626902304</v>
      </c>
      <c r="AY5378" s="73">
        <v>82.517207026526904</v>
      </c>
      <c r="AZ5378">
        <v>59</v>
      </c>
      <c r="BA5378">
        <v>0.99992726424377099</v>
      </c>
      <c r="BB5378">
        <v>58</v>
      </c>
      <c r="BC5378">
        <v>0.97279261599734301</v>
      </c>
      <c r="BD5378">
        <v>1</v>
      </c>
      <c r="BE5378">
        <v>2.69110002716796E-2</v>
      </c>
      <c r="BF5378">
        <v>79.143537520121896</v>
      </c>
      <c r="BG5378">
        <v>77.733196431395001</v>
      </c>
      <c r="BH5378">
        <v>82.517207026526904</v>
      </c>
      <c r="BI5378">
        <v>74.755211396824905</v>
      </c>
    </row>
    <row r="5379" spans="1:61" x14ac:dyDescent="0.25">
      <c r="A5379" s="10" t="str">
        <f>VLOOKUP(D5379,'Index-Relations'!E:F,2,FALSE)</f>
        <v>BM</v>
      </c>
      <c r="B5379" t="s">
        <v>3450</v>
      </c>
      <c r="C5379" s="53" t="s">
        <v>2767</v>
      </c>
      <c r="D5379" s="59" t="s">
        <v>3125</v>
      </c>
      <c r="E5379" s="59" t="s">
        <v>8795</v>
      </c>
      <c r="F5379" t="s">
        <v>1986</v>
      </c>
      <c r="G5379" t="s">
        <v>376</v>
      </c>
      <c r="H5379" t="s">
        <v>1987</v>
      </c>
      <c r="I5379" s="52">
        <v>45413</v>
      </c>
      <c r="J5379" t="s">
        <v>2457</v>
      </c>
      <c r="K5379">
        <v>60</v>
      </c>
      <c r="L5379" s="73">
        <v>79.275952058370905</v>
      </c>
      <c r="M5379">
        <v>59</v>
      </c>
      <c r="N5379">
        <v>0.99992470412122203</v>
      </c>
      <c r="O5379" s="73">
        <v>77.865339858213005</v>
      </c>
      <c r="P5379">
        <v>59</v>
      </c>
      <c r="Q5379">
        <v>0.99992470412122203</v>
      </c>
      <c r="R5379">
        <v>55</v>
      </c>
      <c r="S5379">
        <v>0.94068192638118797</v>
      </c>
      <c r="T5379">
        <v>23.886238337727001</v>
      </c>
      <c r="U5379">
        <v>0.61503472714843299</v>
      </c>
      <c r="V5379">
        <v>41</v>
      </c>
      <c r="W5379">
        <v>5.07511777861838E-2</v>
      </c>
      <c r="X5379">
        <v>9</v>
      </c>
      <c r="Y5379">
        <v>59</v>
      </c>
      <c r="Z5379">
        <v>0.99992470412122103</v>
      </c>
      <c r="AA5379">
        <v>12.592911104615199</v>
      </c>
      <c r="AB5379">
        <v>48</v>
      </c>
      <c r="AC5379">
        <v>0.95128073224682796</v>
      </c>
      <c r="AD5379">
        <v>11</v>
      </c>
      <c r="AE5379">
        <v>4.8643971874393399E-2</v>
      </c>
      <c r="AF5379">
        <v>1</v>
      </c>
      <c r="AG5379">
        <v>7.5295878778115695E-5</v>
      </c>
      <c r="AH5379">
        <v>0</v>
      </c>
      <c r="AI5379">
        <v>0</v>
      </c>
      <c r="AJ5379" s="73">
        <v>74.897824420674894</v>
      </c>
      <c r="AK5379">
        <v>59</v>
      </c>
      <c r="AL5379">
        <v>0.99992470412122203</v>
      </c>
      <c r="AM5379">
        <v>2.8404298815797199E-2</v>
      </c>
      <c r="AN5379">
        <v>1</v>
      </c>
      <c r="AO5379">
        <v>0</v>
      </c>
      <c r="AP5379">
        <v>0</v>
      </c>
      <c r="AQ5379">
        <v>59</v>
      </c>
      <c r="AR5379">
        <v>0.999733960085743</v>
      </c>
      <c r="AS5379">
        <v>0</v>
      </c>
      <c r="AT5379">
        <v>0</v>
      </c>
      <c r="AU5379">
        <v>0</v>
      </c>
      <c r="AV5379">
        <v>0</v>
      </c>
      <c r="AW5379">
        <v>59</v>
      </c>
      <c r="AX5379">
        <v>0.999733960085743</v>
      </c>
      <c r="AY5379" s="73">
        <v>82.621475773137007</v>
      </c>
      <c r="AZ5379">
        <v>59</v>
      </c>
      <c r="BA5379">
        <v>0.99992470412122203</v>
      </c>
      <c r="BB5379">
        <v>58</v>
      </c>
      <c r="BC5379">
        <v>0.97132966126994602</v>
      </c>
      <c r="BD5379">
        <v>1</v>
      </c>
      <c r="BE5379">
        <v>2.8404298815797199E-2</v>
      </c>
      <c r="BF5379">
        <v>79.275952058370905</v>
      </c>
      <c r="BG5379">
        <v>77.865339858213005</v>
      </c>
      <c r="BH5379">
        <v>82.621475773137007</v>
      </c>
      <c r="BI5379">
        <v>74.897824420674894</v>
      </c>
    </row>
    <row r="5380" spans="1:61" x14ac:dyDescent="0.25">
      <c r="A5380" s="10" t="str">
        <f>VLOOKUP(D5380,'Index-Relations'!E:F,2,FALSE)</f>
        <v>BM</v>
      </c>
      <c r="B5380" t="s">
        <v>3450</v>
      </c>
      <c r="C5380" s="53" t="s">
        <v>2768</v>
      </c>
      <c r="D5380" s="59" t="s">
        <v>3125</v>
      </c>
      <c r="E5380" s="59" t="s">
        <v>8796</v>
      </c>
      <c r="F5380" t="s">
        <v>1986</v>
      </c>
      <c r="G5380" t="s">
        <v>376</v>
      </c>
      <c r="H5380" t="s">
        <v>1987</v>
      </c>
      <c r="I5380" s="52">
        <v>45383</v>
      </c>
      <c r="J5380" t="s">
        <v>2457</v>
      </c>
      <c r="K5380">
        <v>60</v>
      </c>
      <c r="L5380">
        <v>86.992269012379396</v>
      </c>
      <c r="M5380">
        <v>59</v>
      </c>
      <c r="N5380">
        <v>0.99992720604674901</v>
      </c>
      <c r="O5380">
        <v>83.1903109709353</v>
      </c>
      <c r="P5380">
        <v>59</v>
      </c>
      <c r="Q5380">
        <v>0.99992720604674901</v>
      </c>
      <c r="R5380">
        <v>55</v>
      </c>
      <c r="S5380">
        <v>0.94727648239349305</v>
      </c>
      <c r="T5380">
        <v>23.425487185150001</v>
      </c>
      <c r="U5380">
        <v>0.57895902016437495</v>
      </c>
      <c r="V5380">
        <v>41</v>
      </c>
      <c r="W5380">
        <v>5.8054454783977499E-2</v>
      </c>
      <c r="X5380">
        <v>9</v>
      </c>
      <c r="Y5380">
        <v>59</v>
      </c>
      <c r="Z5380">
        <v>0.99992720604674901</v>
      </c>
      <c r="AA5380">
        <v>10.7230883332525</v>
      </c>
      <c r="AB5380">
        <v>48</v>
      </c>
      <c r="AC5380">
        <v>0.95248020030833902</v>
      </c>
      <c r="AD5380">
        <v>11</v>
      </c>
      <c r="AE5380">
        <v>4.744700573841E-2</v>
      </c>
      <c r="AF5380">
        <v>1</v>
      </c>
      <c r="AG5380">
        <v>7.2793953250278794E-5</v>
      </c>
      <c r="AH5380">
        <v>0</v>
      </c>
      <c r="AI5380">
        <v>0</v>
      </c>
      <c r="AJ5380">
        <v>85.808246344141196</v>
      </c>
      <c r="AK5380">
        <v>59</v>
      </c>
      <c r="AL5380">
        <v>0.99992720604674901</v>
      </c>
      <c r="AM5380">
        <v>2.0129268376793401E-2</v>
      </c>
      <c r="AN5380">
        <v>1</v>
      </c>
      <c r="AO5380">
        <v>0</v>
      </c>
      <c r="AP5380">
        <v>0</v>
      </c>
      <c r="AQ5380">
        <v>59</v>
      </c>
      <c r="AR5380">
        <v>0.99971778490983398</v>
      </c>
      <c r="AS5380">
        <v>0</v>
      </c>
      <c r="AT5380">
        <v>0</v>
      </c>
      <c r="AU5380">
        <v>0</v>
      </c>
      <c r="AV5380">
        <v>0</v>
      </c>
      <c r="AW5380">
        <v>59</v>
      </c>
      <c r="AX5380">
        <v>0.99971778490983398</v>
      </c>
      <c r="AY5380">
        <v>89.369825948751298</v>
      </c>
      <c r="AZ5380">
        <v>59</v>
      </c>
      <c r="BA5380">
        <v>0.99992720604674901</v>
      </c>
      <c r="BB5380">
        <v>58</v>
      </c>
      <c r="BC5380">
        <v>0.97958851653304002</v>
      </c>
      <c r="BD5380">
        <v>1</v>
      </c>
      <c r="BE5380">
        <v>2.0129268376793401E-2</v>
      </c>
      <c r="BF5380">
        <v>78.804829108459998</v>
      </c>
      <c r="BG5380">
        <v>77.074832367111995</v>
      </c>
      <c r="BH5380">
        <v>82.340776077754001</v>
      </c>
      <c r="BI5380">
        <v>74.473422065643007</v>
      </c>
    </row>
    <row r="5381" spans="1:61" x14ac:dyDescent="0.25">
      <c r="A5381" s="10" t="str">
        <f>VLOOKUP(D5381,'Index-Relations'!E:F,2,FALSE)</f>
        <v>BM</v>
      </c>
      <c r="B5381" t="s">
        <v>3450</v>
      </c>
      <c r="C5381" s="53" t="s">
        <v>2769</v>
      </c>
      <c r="D5381" s="59" t="s">
        <v>3125</v>
      </c>
      <c r="E5381" s="59" t="s">
        <v>8797</v>
      </c>
      <c r="F5381" t="s">
        <v>1986</v>
      </c>
      <c r="G5381" t="s">
        <v>376</v>
      </c>
      <c r="H5381" t="s">
        <v>1987</v>
      </c>
      <c r="I5381" s="52">
        <v>45352</v>
      </c>
      <c r="J5381" t="s">
        <v>2457</v>
      </c>
      <c r="K5381">
        <v>60</v>
      </c>
      <c r="L5381">
        <v>87.404601665588302</v>
      </c>
      <c r="M5381">
        <v>58</v>
      </c>
      <c r="N5381">
        <v>0.997966211510666</v>
      </c>
      <c r="O5381">
        <v>83.626870126960497</v>
      </c>
      <c r="P5381">
        <v>58</v>
      </c>
      <c r="Q5381">
        <v>0.997966211510666</v>
      </c>
      <c r="R5381">
        <v>55</v>
      </c>
      <c r="S5381">
        <v>0.94948747871822803</v>
      </c>
      <c r="T5381">
        <v>23.4376097235603</v>
      </c>
      <c r="U5381">
        <v>0.57085739293983595</v>
      </c>
      <c r="V5381">
        <v>39</v>
      </c>
      <c r="W5381">
        <v>5.5529424940773398E-2</v>
      </c>
      <c r="X5381">
        <v>8</v>
      </c>
      <c r="Y5381">
        <v>59</v>
      </c>
      <c r="Z5381">
        <v>0.99992643547419402</v>
      </c>
      <c r="AA5381">
        <v>10.950909095611699</v>
      </c>
      <c r="AB5381">
        <v>48</v>
      </c>
      <c r="AC5381">
        <v>0.95362926930996395</v>
      </c>
      <c r="AD5381">
        <v>11</v>
      </c>
      <c r="AE5381">
        <v>4.6297166164230102E-2</v>
      </c>
      <c r="AF5381">
        <v>1</v>
      </c>
      <c r="AG5381">
        <v>7.3564525805133702E-5</v>
      </c>
      <c r="AH5381">
        <v>0</v>
      </c>
      <c r="AI5381">
        <v>0</v>
      </c>
      <c r="AJ5381">
        <v>86.328340875301905</v>
      </c>
      <c r="AK5381">
        <v>58</v>
      </c>
      <c r="AL5381">
        <v>0.997966211510666</v>
      </c>
      <c r="AM5381">
        <v>2.08970202486039E-2</v>
      </c>
      <c r="AN5381">
        <v>1</v>
      </c>
      <c r="AO5381">
        <v>0</v>
      </c>
      <c r="AP5381">
        <v>0</v>
      </c>
      <c r="AQ5381">
        <v>59</v>
      </c>
      <c r="AR5381">
        <v>0.99972515126865202</v>
      </c>
      <c r="AS5381">
        <v>0</v>
      </c>
      <c r="AT5381">
        <v>0</v>
      </c>
      <c r="AU5381">
        <v>0</v>
      </c>
      <c r="AV5381">
        <v>0</v>
      </c>
      <c r="AW5381">
        <v>59</v>
      </c>
      <c r="AX5381">
        <v>0.99972515126865202</v>
      </c>
      <c r="AY5381">
        <v>89.656046474646402</v>
      </c>
      <c r="AZ5381">
        <v>58</v>
      </c>
      <c r="BA5381">
        <v>0.997966211510666</v>
      </c>
      <c r="BB5381">
        <v>58</v>
      </c>
      <c r="BC5381">
        <v>0.97882813102004795</v>
      </c>
      <c r="BD5381">
        <v>1</v>
      </c>
      <c r="BE5381">
        <v>2.08970202486039E-2</v>
      </c>
      <c r="BF5381">
        <v>79.336428260283995</v>
      </c>
      <c r="BG5381">
        <v>77.588367424074903</v>
      </c>
      <c r="BH5381">
        <v>82.725857838908894</v>
      </c>
      <c r="BI5381">
        <v>75.091635319986906</v>
      </c>
    </row>
    <row r="5382" spans="1:61" x14ac:dyDescent="0.25">
      <c r="A5382" s="10" t="str">
        <f>VLOOKUP(D5382,'Index-Relations'!E:F,2,FALSE)</f>
        <v>BM</v>
      </c>
      <c r="B5382" t="s">
        <v>3450</v>
      </c>
      <c r="C5382" s="53" t="s">
        <v>2770</v>
      </c>
      <c r="D5382" s="59" t="s">
        <v>3125</v>
      </c>
      <c r="E5382" s="59" t="s">
        <v>8798</v>
      </c>
      <c r="F5382" t="s">
        <v>1986</v>
      </c>
      <c r="G5382" t="s">
        <v>376</v>
      </c>
      <c r="H5382" t="s">
        <v>1987</v>
      </c>
      <c r="I5382" s="52">
        <v>45323</v>
      </c>
      <c r="J5382" t="s">
        <v>2457</v>
      </c>
      <c r="K5382">
        <v>60</v>
      </c>
      <c r="L5382">
        <v>87.333998657816906</v>
      </c>
      <c r="M5382">
        <v>58</v>
      </c>
      <c r="N5382">
        <v>0.99773492986808099</v>
      </c>
      <c r="O5382">
        <v>83.764113020737994</v>
      </c>
      <c r="P5382">
        <v>58</v>
      </c>
      <c r="Q5382">
        <v>0.99773492986808099</v>
      </c>
      <c r="R5382">
        <v>55</v>
      </c>
      <c r="S5382">
        <v>0.94550888748136397</v>
      </c>
      <c r="T5382">
        <v>23.910423850569799</v>
      </c>
      <c r="U5382">
        <v>0.55746696966657905</v>
      </c>
      <c r="V5382">
        <v>39</v>
      </c>
      <c r="W5382">
        <v>5.81595870824708E-2</v>
      </c>
      <c r="X5382">
        <v>8</v>
      </c>
      <c r="Y5382">
        <v>59</v>
      </c>
      <c r="Z5382">
        <v>0.99992747919631597</v>
      </c>
      <c r="AA5382">
        <v>11.6173765267791</v>
      </c>
      <c r="AB5382">
        <v>48</v>
      </c>
      <c r="AC5382">
        <v>0.95197025253183698</v>
      </c>
      <c r="AD5382">
        <v>11</v>
      </c>
      <c r="AE5382">
        <v>4.7957226664479297E-2</v>
      </c>
      <c r="AF5382">
        <v>1</v>
      </c>
      <c r="AG5382">
        <v>7.2520803683459494E-5</v>
      </c>
      <c r="AH5382">
        <v>0</v>
      </c>
      <c r="AI5382">
        <v>0</v>
      </c>
      <c r="AJ5382">
        <v>86.092735509033503</v>
      </c>
      <c r="AK5382">
        <v>58</v>
      </c>
      <c r="AL5382">
        <v>0.99773492986808099</v>
      </c>
      <c r="AM5382">
        <v>2.36267755335101E-2</v>
      </c>
      <c r="AN5382">
        <v>1</v>
      </c>
      <c r="AO5382">
        <v>0</v>
      </c>
      <c r="AP5382">
        <v>0</v>
      </c>
      <c r="AQ5382">
        <v>59</v>
      </c>
      <c r="AR5382">
        <v>0.99972020994464605</v>
      </c>
      <c r="AS5382">
        <v>0</v>
      </c>
      <c r="AT5382">
        <v>0</v>
      </c>
      <c r="AU5382">
        <v>0</v>
      </c>
      <c r="AV5382">
        <v>0</v>
      </c>
      <c r="AW5382">
        <v>59</v>
      </c>
      <c r="AX5382">
        <v>0.99972020994464705</v>
      </c>
      <c r="AY5382">
        <v>89.584202465870604</v>
      </c>
      <c r="AZ5382">
        <v>58</v>
      </c>
      <c r="BA5382">
        <v>0.99773492986808099</v>
      </c>
      <c r="BB5382">
        <v>58</v>
      </c>
      <c r="BC5382">
        <v>0.97609343441113605</v>
      </c>
      <c r="BD5382">
        <v>1</v>
      </c>
      <c r="BE5382">
        <v>2.36267755335101E-2</v>
      </c>
      <c r="BF5382">
        <v>79.368624502168998</v>
      </c>
      <c r="BG5382">
        <v>77.851611269564998</v>
      </c>
      <c r="BH5382">
        <v>82.653680884722903</v>
      </c>
      <c r="BI5382">
        <v>75.037075850785996</v>
      </c>
    </row>
    <row r="5383" spans="1:61" x14ac:dyDescent="0.25">
      <c r="A5383" s="10" t="str">
        <f>VLOOKUP(D5383,'Index-Relations'!E:F,2,FALSE)</f>
        <v>BM</v>
      </c>
      <c r="B5383" t="s">
        <v>3450</v>
      </c>
      <c r="C5383" s="53" t="s">
        <v>2760</v>
      </c>
      <c r="D5383" s="59" t="s">
        <v>3126</v>
      </c>
      <c r="E5383" s="59" t="s">
        <v>8799</v>
      </c>
      <c r="F5383" t="s">
        <v>1988</v>
      </c>
      <c r="G5383" t="s">
        <v>382</v>
      </c>
      <c r="H5383" t="s">
        <v>1989</v>
      </c>
      <c r="I5383" s="52">
        <v>45658</v>
      </c>
      <c r="J5383" t="s">
        <v>2457</v>
      </c>
      <c r="K5383">
        <v>411</v>
      </c>
      <c r="L5383" s="73">
        <v>53.826656016121497</v>
      </c>
      <c r="M5383">
        <v>368</v>
      </c>
      <c r="N5383">
        <v>0.987852700032812</v>
      </c>
      <c r="O5383" s="73">
        <v>63.4837312913792</v>
      </c>
      <c r="P5383">
        <v>368</v>
      </c>
      <c r="Q5383">
        <v>0.987852700032812</v>
      </c>
      <c r="R5383">
        <v>342</v>
      </c>
      <c r="S5383">
        <v>0.97503661291663901</v>
      </c>
      <c r="T5383">
        <v>32.560206964756198</v>
      </c>
      <c r="U5383">
        <v>0.78838093257589803</v>
      </c>
      <c r="V5383">
        <v>295</v>
      </c>
      <c r="W5383">
        <v>0.10682820781709799</v>
      </c>
      <c r="X5383">
        <v>39</v>
      </c>
      <c r="Y5383">
        <v>398</v>
      </c>
      <c r="Z5383">
        <v>0.99343845136542597</v>
      </c>
      <c r="AA5383">
        <v>44.255345234716899</v>
      </c>
      <c r="AB5383">
        <v>290</v>
      </c>
      <c r="AC5383">
        <v>0.69656232543782903</v>
      </c>
      <c r="AD5383">
        <v>108</v>
      </c>
      <c r="AE5383">
        <v>0.29687612592759599</v>
      </c>
      <c r="AF5383">
        <v>13</v>
      </c>
      <c r="AG5383">
        <v>6.5615486345738097E-3</v>
      </c>
      <c r="AH5383">
        <v>7.0274592522969201E-3</v>
      </c>
      <c r="AI5383">
        <v>14</v>
      </c>
      <c r="AJ5383" s="73">
        <v>49.109771689373098</v>
      </c>
      <c r="AK5383">
        <v>368</v>
      </c>
      <c r="AL5383">
        <v>0.987852700032812</v>
      </c>
      <c r="AM5383">
        <v>0</v>
      </c>
      <c r="AN5383">
        <v>0</v>
      </c>
      <c r="AO5383">
        <v>0</v>
      </c>
      <c r="AP5383">
        <v>0</v>
      </c>
      <c r="AQ5383">
        <v>402</v>
      </c>
      <c r="AR5383">
        <v>0.99897316360010402</v>
      </c>
      <c r="AS5383">
        <v>0</v>
      </c>
      <c r="AT5383">
        <v>0</v>
      </c>
      <c r="AU5383">
        <v>4.34985288728521E-4</v>
      </c>
      <c r="AV5383">
        <v>1</v>
      </c>
      <c r="AW5383">
        <v>395</v>
      </c>
      <c r="AX5383">
        <v>0.99829990281984904</v>
      </c>
      <c r="AY5383" s="73">
        <v>52.729865003735199</v>
      </c>
      <c r="AZ5383">
        <v>368</v>
      </c>
      <c r="BA5383">
        <v>0.987852700032812</v>
      </c>
      <c r="BB5383">
        <v>402</v>
      </c>
      <c r="BC5383">
        <v>0.99897316360010402</v>
      </c>
      <c r="BD5383">
        <v>0</v>
      </c>
      <c r="BE5383">
        <v>0</v>
      </c>
      <c r="BF5383">
        <v>53.826656016121497</v>
      </c>
      <c r="BG5383">
        <v>63.4837312913792</v>
      </c>
      <c r="BH5383">
        <v>52.729865003735199</v>
      </c>
      <c r="BI5383">
        <v>49.109771689373098</v>
      </c>
    </row>
    <row r="5384" spans="1:61" x14ac:dyDescent="0.25">
      <c r="A5384" s="10" t="str">
        <f>VLOOKUP(D5384,'Index-Relations'!E:F,2,FALSE)</f>
        <v>BM</v>
      </c>
      <c r="B5384" t="s">
        <v>3450</v>
      </c>
      <c r="C5384" s="53" t="s">
        <v>2761</v>
      </c>
      <c r="D5384" s="59" t="s">
        <v>3126</v>
      </c>
      <c r="E5384" s="59" t="s">
        <v>8800</v>
      </c>
      <c r="F5384" t="s">
        <v>1988</v>
      </c>
      <c r="G5384" t="s">
        <v>382</v>
      </c>
      <c r="H5384" t="s">
        <v>1989</v>
      </c>
      <c r="I5384" s="52">
        <v>45628</v>
      </c>
      <c r="J5384" t="s">
        <v>2457</v>
      </c>
      <c r="K5384">
        <v>411</v>
      </c>
      <c r="L5384" s="73">
        <v>53.263727661832</v>
      </c>
      <c r="M5384">
        <v>369</v>
      </c>
      <c r="N5384">
        <v>0.98964180386290002</v>
      </c>
      <c r="O5384" s="73">
        <v>63.8052829580569</v>
      </c>
      <c r="P5384">
        <v>369</v>
      </c>
      <c r="Q5384">
        <v>0.98964180386290002</v>
      </c>
      <c r="R5384">
        <v>343</v>
      </c>
      <c r="S5384">
        <v>0.97707107888585798</v>
      </c>
      <c r="T5384">
        <v>32.336327428082399</v>
      </c>
      <c r="U5384">
        <v>0.79006818678308599</v>
      </c>
      <c r="V5384">
        <v>290</v>
      </c>
      <c r="W5384">
        <v>9.6519719658070893E-2</v>
      </c>
      <c r="X5384">
        <v>39</v>
      </c>
      <c r="Y5384">
        <v>389</v>
      </c>
      <c r="Z5384">
        <v>0.99351801764467396</v>
      </c>
      <c r="AA5384">
        <v>34.816170936513103</v>
      </c>
      <c r="AB5384">
        <v>284</v>
      </c>
      <c r="AC5384">
        <v>0.71260718639891396</v>
      </c>
      <c r="AD5384">
        <v>103</v>
      </c>
      <c r="AE5384">
        <v>0.28065211680459501</v>
      </c>
      <c r="AF5384">
        <v>24</v>
      </c>
      <c r="AG5384">
        <v>6.7406967964900796E-3</v>
      </c>
      <c r="AH5384">
        <v>6.6618623556737901E-3</v>
      </c>
      <c r="AI5384">
        <v>14</v>
      </c>
      <c r="AJ5384" s="73">
        <v>48.582894140047998</v>
      </c>
      <c r="AK5384">
        <v>369</v>
      </c>
      <c r="AL5384">
        <v>0.98964180386290002</v>
      </c>
      <c r="AM5384">
        <v>0</v>
      </c>
      <c r="AN5384">
        <v>0</v>
      </c>
      <c r="AO5384">
        <v>0</v>
      </c>
      <c r="AP5384">
        <v>0</v>
      </c>
      <c r="AQ5384">
        <v>403</v>
      </c>
      <c r="AR5384">
        <v>0.99939750939351601</v>
      </c>
      <c r="AS5384">
        <v>0</v>
      </c>
      <c r="AT5384">
        <v>0</v>
      </c>
      <c r="AU5384">
        <v>4.1190303888458401E-4</v>
      </c>
      <c r="AV5384">
        <v>1</v>
      </c>
      <c r="AW5384">
        <v>395</v>
      </c>
      <c r="AX5384">
        <v>0.99832089171409599</v>
      </c>
      <c r="AY5384" s="73">
        <v>51.977043475055801</v>
      </c>
      <c r="AZ5384">
        <v>369</v>
      </c>
      <c r="BA5384">
        <v>0.98964180386290002</v>
      </c>
      <c r="BB5384">
        <v>403</v>
      </c>
      <c r="BC5384">
        <v>0.99939750939351601</v>
      </c>
      <c r="BD5384">
        <v>0</v>
      </c>
      <c r="BE5384">
        <v>0</v>
      </c>
      <c r="BF5384">
        <v>53.263727661832</v>
      </c>
      <c r="BG5384">
        <v>63.8052829580569</v>
      </c>
      <c r="BH5384">
        <v>51.977043475055801</v>
      </c>
      <c r="BI5384">
        <v>48.582894140047998</v>
      </c>
    </row>
    <row r="5385" spans="1:61" x14ac:dyDescent="0.25">
      <c r="A5385" s="10" t="str">
        <f>VLOOKUP(D5385,'Index-Relations'!E:F,2,FALSE)</f>
        <v>BM</v>
      </c>
      <c r="B5385" t="s">
        <v>3450</v>
      </c>
      <c r="C5385" s="53" t="s">
        <v>2762</v>
      </c>
      <c r="D5385" s="59" t="s">
        <v>3126</v>
      </c>
      <c r="E5385" s="59" t="s">
        <v>8801</v>
      </c>
      <c r="F5385" t="s">
        <v>1988</v>
      </c>
      <c r="G5385" t="s">
        <v>382</v>
      </c>
      <c r="H5385" t="s">
        <v>1989</v>
      </c>
      <c r="I5385" s="52">
        <v>45597</v>
      </c>
      <c r="J5385" t="s">
        <v>2457</v>
      </c>
      <c r="K5385">
        <v>411</v>
      </c>
      <c r="L5385" s="73">
        <v>53.478977003086897</v>
      </c>
      <c r="M5385">
        <v>369</v>
      </c>
      <c r="N5385">
        <v>0.99029634022108304</v>
      </c>
      <c r="O5385" s="73">
        <v>64.181422831953498</v>
      </c>
      <c r="P5385">
        <v>369</v>
      </c>
      <c r="Q5385">
        <v>0.99029634022108304</v>
      </c>
      <c r="R5385">
        <v>343</v>
      </c>
      <c r="S5385">
        <v>0.97842010386033096</v>
      </c>
      <c r="T5385">
        <v>32.582911304261799</v>
      </c>
      <c r="U5385">
        <v>0.79015293258920505</v>
      </c>
      <c r="V5385">
        <v>288</v>
      </c>
      <c r="W5385">
        <v>9.7663946425062806E-2</v>
      </c>
      <c r="X5385">
        <v>39</v>
      </c>
      <c r="Y5385">
        <v>386</v>
      </c>
      <c r="Z5385">
        <v>0.99342939065949898</v>
      </c>
      <c r="AA5385">
        <v>34.499231365298797</v>
      </c>
      <c r="AB5385">
        <v>284</v>
      </c>
      <c r="AC5385">
        <v>0.709165047567614</v>
      </c>
      <c r="AD5385">
        <v>102</v>
      </c>
      <c r="AE5385">
        <v>0.28426434309188398</v>
      </c>
      <c r="AF5385">
        <v>25</v>
      </c>
      <c r="AG5385">
        <v>6.5706093405002997E-3</v>
      </c>
      <c r="AH5385">
        <v>6.6748218078800901E-3</v>
      </c>
      <c r="AI5385">
        <v>14</v>
      </c>
      <c r="AJ5385" s="73">
        <v>48.663142977992102</v>
      </c>
      <c r="AK5385">
        <v>369</v>
      </c>
      <c r="AL5385">
        <v>0.99029634022108304</v>
      </c>
      <c r="AM5385">
        <v>0</v>
      </c>
      <c r="AN5385">
        <v>0</v>
      </c>
      <c r="AO5385">
        <v>0</v>
      </c>
      <c r="AP5385">
        <v>0</v>
      </c>
      <c r="AQ5385">
        <v>403</v>
      </c>
      <c r="AR5385">
        <v>0.99937899648074502</v>
      </c>
      <c r="AS5385">
        <v>0</v>
      </c>
      <c r="AT5385">
        <v>0</v>
      </c>
      <c r="AU5385">
        <v>4.4901122767485301E-4</v>
      </c>
      <c r="AV5385">
        <v>1</v>
      </c>
      <c r="AW5385">
        <v>394</v>
      </c>
      <c r="AX5385">
        <v>0.99784451063639901</v>
      </c>
      <c r="AY5385" s="73">
        <v>52.221898637908701</v>
      </c>
      <c r="AZ5385">
        <v>369</v>
      </c>
      <c r="BA5385">
        <v>0.99029634022108304</v>
      </c>
      <c r="BB5385">
        <v>402</v>
      </c>
      <c r="BC5385">
        <v>0.98811899258450797</v>
      </c>
      <c r="BD5385">
        <v>1</v>
      </c>
      <c r="BE5385">
        <v>1.12600038962369E-2</v>
      </c>
      <c r="BF5385">
        <v>53.478977003086897</v>
      </c>
      <c r="BG5385">
        <v>64.181422831953498</v>
      </c>
      <c r="BH5385">
        <v>52.221898637908701</v>
      </c>
      <c r="BI5385">
        <v>48.663142977992102</v>
      </c>
    </row>
    <row r="5386" spans="1:61" x14ac:dyDescent="0.25">
      <c r="A5386" s="10" t="str">
        <f>VLOOKUP(D5386,'Index-Relations'!E:F,2,FALSE)</f>
        <v>BM</v>
      </c>
      <c r="B5386" t="s">
        <v>3450</v>
      </c>
      <c r="C5386" s="53" t="s">
        <v>2763</v>
      </c>
      <c r="D5386" s="59" t="s">
        <v>3126</v>
      </c>
      <c r="E5386" s="59" t="s">
        <v>8802</v>
      </c>
      <c r="F5386" t="s">
        <v>1988</v>
      </c>
      <c r="G5386" t="s">
        <v>382</v>
      </c>
      <c r="H5386" t="s">
        <v>1989</v>
      </c>
      <c r="I5386" s="52">
        <v>45566</v>
      </c>
      <c r="J5386" t="s">
        <v>2457</v>
      </c>
      <c r="K5386">
        <v>413</v>
      </c>
      <c r="L5386" s="73">
        <v>53.238483589102998</v>
      </c>
      <c r="M5386">
        <v>371</v>
      </c>
      <c r="N5386">
        <v>0.990244987019124</v>
      </c>
      <c r="O5386" s="73">
        <v>63.954111504814598</v>
      </c>
      <c r="P5386">
        <v>371</v>
      </c>
      <c r="Q5386">
        <v>0.990244987019124</v>
      </c>
      <c r="R5386">
        <v>345</v>
      </c>
      <c r="S5386">
        <v>0.97823117114912705</v>
      </c>
      <c r="T5386">
        <v>32.935113778103101</v>
      </c>
      <c r="U5386">
        <v>0.78923263593538795</v>
      </c>
      <c r="V5386">
        <v>287</v>
      </c>
      <c r="W5386">
        <v>9.8089755447755694E-2</v>
      </c>
      <c r="X5386">
        <v>39</v>
      </c>
      <c r="Y5386">
        <v>386</v>
      </c>
      <c r="Z5386">
        <v>0.99249638155740905</v>
      </c>
      <c r="AA5386">
        <v>33.369270695845998</v>
      </c>
      <c r="AB5386">
        <v>283</v>
      </c>
      <c r="AC5386">
        <v>0.70661925800747005</v>
      </c>
      <c r="AD5386">
        <v>103</v>
      </c>
      <c r="AE5386">
        <v>0.285877123549937</v>
      </c>
      <c r="AF5386">
        <v>27</v>
      </c>
      <c r="AG5386">
        <v>7.5036184425912303E-3</v>
      </c>
      <c r="AH5386">
        <v>6.84697955745589E-3</v>
      </c>
      <c r="AI5386">
        <v>14</v>
      </c>
      <c r="AJ5386" s="73">
        <v>48.388323719203498</v>
      </c>
      <c r="AK5386">
        <v>371</v>
      </c>
      <c r="AL5386">
        <v>0.990244987019124</v>
      </c>
      <c r="AM5386">
        <v>0</v>
      </c>
      <c r="AN5386">
        <v>0</v>
      </c>
      <c r="AO5386">
        <v>0</v>
      </c>
      <c r="AP5386">
        <v>0</v>
      </c>
      <c r="AQ5386">
        <v>405</v>
      </c>
      <c r="AR5386">
        <v>0.99927523817229202</v>
      </c>
      <c r="AS5386">
        <v>0</v>
      </c>
      <c r="AT5386">
        <v>0</v>
      </c>
      <c r="AU5386">
        <v>4.2974792775475498E-4</v>
      </c>
      <c r="AV5386">
        <v>1</v>
      </c>
      <c r="AW5386">
        <v>396</v>
      </c>
      <c r="AX5386">
        <v>0.99770150688907</v>
      </c>
      <c r="AY5386" s="73">
        <v>52.083948971576199</v>
      </c>
      <c r="AZ5386">
        <v>371</v>
      </c>
      <c r="BA5386">
        <v>0.990244987019124</v>
      </c>
      <c r="BB5386">
        <v>404</v>
      </c>
      <c r="BC5386">
        <v>0.98851472111069405</v>
      </c>
      <c r="BD5386">
        <v>1</v>
      </c>
      <c r="BE5386">
        <v>1.07605170615978E-2</v>
      </c>
      <c r="BF5386">
        <v>53.238483589102998</v>
      </c>
      <c r="BG5386">
        <v>63.954111504814598</v>
      </c>
      <c r="BH5386">
        <v>52.083948971576199</v>
      </c>
      <c r="BI5386">
        <v>48.388323719203498</v>
      </c>
    </row>
    <row r="5387" spans="1:61" x14ac:dyDescent="0.25">
      <c r="A5387" s="10" t="str">
        <f>VLOOKUP(D5387,'Index-Relations'!E:F,2,FALSE)</f>
        <v>BM</v>
      </c>
      <c r="B5387" t="s">
        <v>3450</v>
      </c>
      <c r="C5387" s="53" t="s">
        <v>2764</v>
      </c>
      <c r="D5387" s="59" t="s">
        <v>3126</v>
      </c>
      <c r="E5387" s="59" t="s">
        <v>8803</v>
      </c>
      <c r="F5387" t="s">
        <v>1988</v>
      </c>
      <c r="G5387" t="s">
        <v>382</v>
      </c>
      <c r="H5387" t="s">
        <v>1989</v>
      </c>
      <c r="I5387" s="52">
        <v>45537</v>
      </c>
      <c r="J5387" t="s">
        <v>2457</v>
      </c>
      <c r="K5387">
        <v>406</v>
      </c>
      <c r="L5387" s="73">
        <v>52.282205089034797</v>
      </c>
      <c r="M5387">
        <v>378</v>
      </c>
      <c r="N5387">
        <v>0.99322378380637699</v>
      </c>
      <c r="O5387" s="73">
        <v>64.061603830877104</v>
      </c>
      <c r="P5387">
        <v>378</v>
      </c>
      <c r="Q5387">
        <v>0.99322378380637699</v>
      </c>
      <c r="R5387">
        <v>344</v>
      </c>
      <c r="S5387">
        <v>0.98000288537177904</v>
      </c>
      <c r="T5387">
        <v>32.719147929743301</v>
      </c>
      <c r="U5387">
        <v>0.799494579109294</v>
      </c>
      <c r="V5387">
        <v>287</v>
      </c>
      <c r="W5387">
        <v>0.111904444311417</v>
      </c>
      <c r="X5387">
        <v>42</v>
      </c>
      <c r="Y5387">
        <v>389</v>
      </c>
      <c r="Z5387">
        <v>0.99471506421860401</v>
      </c>
      <c r="AA5387">
        <v>37.239288650618398</v>
      </c>
      <c r="AB5387">
        <v>287</v>
      </c>
      <c r="AC5387">
        <v>0.69378176084267296</v>
      </c>
      <c r="AD5387">
        <v>103</v>
      </c>
      <c r="AE5387">
        <v>0.30573981781116699</v>
      </c>
      <c r="AF5387">
        <v>16</v>
      </c>
      <c r="AG5387">
        <v>4.7842134615877399E-4</v>
      </c>
      <c r="AH5387">
        <v>5.9889742653428E-3</v>
      </c>
      <c r="AI5387">
        <v>15</v>
      </c>
      <c r="AJ5387" s="73">
        <v>47.2484812926619</v>
      </c>
      <c r="AK5387">
        <v>378</v>
      </c>
      <c r="AL5387">
        <v>0.99322378380637699</v>
      </c>
      <c r="AM5387">
        <v>0</v>
      </c>
      <c r="AN5387">
        <v>0</v>
      </c>
      <c r="AO5387">
        <v>0</v>
      </c>
      <c r="AP5387">
        <v>0</v>
      </c>
      <c r="AQ5387">
        <v>401</v>
      </c>
      <c r="AR5387">
        <v>0.99956751132907695</v>
      </c>
      <c r="AS5387">
        <v>0</v>
      </c>
      <c r="AT5387">
        <v>0</v>
      </c>
      <c r="AU5387">
        <v>4.20927921654542E-4</v>
      </c>
      <c r="AV5387">
        <v>1</v>
      </c>
      <c r="AW5387">
        <v>396</v>
      </c>
      <c r="AX5387">
        <v>0.99883054884862399</v>
      </c>
      <c r="AY5387" s="73">
        <v>51.167092164258399</v>
      </c>
      <c r="AZ5387">
        <v>378</v>
      </c>
      <c r="BA5387">
        <v>0.99322378380637699</v>
      </c>
      <c r="BB5387">
        <v>400</v>
      </c>
      <c r="BC5387">
        <v>0.98859043334125796</v>
      </c>
      <c r="BD5387">
        <v>1</v>
      </c>
      <c r="BE5387">
        <v>1.0977077987818501E-2</v>
      </c>
      <c r="BF5387">
        <v>52.282205089034797</v>
      </c>
      <c r="BG5387">
        <v>64.061603830877104</v>
      </c>
      <c r="BH5387">
        <v>51.167092164258399</v>
      </c>
      <c r="BI5387">
        <v>47.2484812926619</v>
      </c>
    </row>
    <row r="5388" spans="1:61" x14ac:dyDescent="0.25">
      <c r="A5388" s="10" t="str">
        <f>VLOOKUP(D5388,'Index-Relations'!E:F,2,FALSE)</f>
        <v>BM</v>
      </c>
      <c r="B5388" t="s">
        <v>3450</v>
      </c>
      <c r="C5388" s="53" t="s">
        <v>3350</v>
      </c>
      <c r="D5388" s="59" t="s">
        <v>3126</v>
      </c>
      <c r="E5388" s="59" t="s">
        <v>8804</v>
      </c>
      <c r="F5388" t="s">
        <v>1988</v>
      </c>
      <c r="G5388" t="s">
        <v>382</v>
      </c>
      <c r="H5388" t="s">
        <v>1989</v>
      </c>
      <c r="I5388" s="52">
        <v>45505</v>
      </c>
      <c r="J5388" t="s">
        <v>2457</v>
      </c>
      <c r="K5388">
        <v>406</v>
      </c>
      <c r="L5388" s="73">
        <v>52.299221420349298</v>
      </c>
      <c r="M5388">
        <v>378</v>
      </c>
      <c r="N5388">
        <v>0.99304899732142005</v>
      </c>
      <c r="O5388" s="73">
        <v>63.9710176226464</v>
      </c>
      <c r="P5388">
        <v>378</v>
      </c>
      <c r="Q5388">
        <v>0.99304899732142005</v>
      </c>
      <c r="R5388">
        <v>344</v>
      </c>
      <c r="S5388">
        <v>0.97939226264447898</v>
      </c>
      <c r="T5388">
        <v>32.599692662830698</v>
      </c>
      <c r="U5388">
        <v>0.80497215989036297</v>
      </c>
      <c r="V5388">
        <v>288</v>
      </c>
      <c r="W5388">
        <v>0.114529230231854</v>
      </c>
      <c r="X5388">
        <v>41</v>
      </c>
      <c r="Y5388">
        <v>389</v>
      </c>
      <c r="Z5388">
        <v>0.99480994574977999</v>
      </c>
      <c r="AA5388">
        <v>41.402641924332997</v>
      </c>
      <c r="AB5388">
        <v>284</v>
      </c>
      <c r="AC5388">
        <v>0.90789145662724202</v>
      </c>
      <c r="AD5388">
        <v>105</v>
      </c>
      <c r="AE5388">
        <v>8.6918489122537801E-2</v>
      </c>
      <c r="AF5388">
        <v>17</v>
      </c>
      <c r="AG5388">
        <v>5.1900542502199398E-3</v>
      </c>
      <c r="AH5388">
        <v>6.1159152875988401E-3</v>
      </c>
      <c r="AI5388">
        <v>15</v>
      </c>
      <c r="AJ5388" s="73">
        <v>47.259279918247799</v>
      </c>
      <c r="AK5388">
        <v>378</v>
      </c>
      <c r="AL5388">
        <v>0.99304899732142005</v>
      </c>
      <c r="AM5388">
        <v>0</v>
      </c>
      <c r="AN5388">
        <v>0</v>
      </c>
      <c r="AO5388">
        <v>0</v>
      </c>
      <c r="AP5388">
        <v>0</v>
      </c>
      <c r="AQ5388">
        <v>396</v>
      </c>
      <c r="AR5388">
        <v>0.99867106593674504</v>
      </c>
      <c r="AS5388">
        <v>0</v>
      </c>
      <c r="AT5388">
        <v>0</v>
      </c>
      <c r="AU5388">
        <v>4.0409327079395102E-4</v>
      </c>
      <c r="AV5388">
        <v>1</v>
      </c>
      <c r="AW5388">
        <v>393</v>
      </c>
      <c r="AX5388">
        <v>0.99807133650996605</v>
      </c>
      <c r="AY5388" s="73">
        <v>51.237671458253701</v>
      </c>
      <c r="AZ5388">
        <v>378</v>
      </c>
      <c r="BA5388">
        <v>0.99304899732142005</v>
      </c>
      <c r="BB5388">
        <v>394</v>
      </c>
      <c r="BC5388">
        <v>0.97626186425291805</v>
      </c>
      <c r="BD5388">
        <v>2</v>
      </c>
      <c r="BE5388">
        <v>2.2409201683827099E-2</v>
      </c>
      <c r="BF5388">
        <v>52.299221420349298</v>
      </c>
      <c r="BG5388">
        <v>63.9710176226464</v>
      </c>
      <c r="BH5388">
        <v>51.237671458253701</v>
      </c>
      <c r="BI5388">
        <v>47.259279918247799</v>
      </c>
    </row>
    <row r="5389" spans="1:61" x14ac:dyDescent="0.25">
      <c r="A5389" s="10" t="str">
        <f>VLOOKUP(D5389,'Index-Relations'!E:F,2,FALSE)</f>
        <v>BM</v>
      </c>
      <c r="B5389" t="s">
        <v>3450</v>
      </c>
      <c r="C5389" s="53" t="s">
        <v>2765</v>
      </c>
      <c r="D5389" s="59" t="s">
        <v>3126</v>
      </c>
      <c r="E5389" s="59" t="s">
        <v>8805</v>
      </c>
      <c r="F5389" t="s">
        <v>1988</v>
      </c>
      <c r="G5389" t="s">
        <v>382</v>
      </c>
      <c r="H5389" t="s">
        <v>1989</v>
      </c>
      <c r="I5389" s="52">
        <v>45474</v>
      </c>
      <c r="J5389" t="s">
        <v>2457</v>
      </c>
      <c r="K5389">
        <v>409</v>
      </c>
      <c r="L5389" s="73">
        <v>55.980428937058399</v>
      </c>
      <c r="M5389">
        <v>381</v>
      </c>
      <c r="N5389">
        <v>0.99353678716266802</v>
      </c>
      <c r="O5389" s="73">
        <v>64.047796915296104</v>
      </c>
      <c r="P5389">
        <v>381</v>
      </c>
      <c r="Q5389">
        <v>0.99353678716266802</v>
      </c>
      <c r="R5389">
        <v>345</v>
      </c>
      <c r="S5389">
        <v>0.97948365390765202</v>
      </c>
      <c r="T5389">
        <v>32.493655442606197</v>
      </c>
      <c r="U5389">
        <v>0.81057613878511903</v>
      </c>
      <c r="V5389">
        <v>287</v>
      </c>
      <c r="W5389">
        <v>0.12759873770781099</v>
      </c>
      <c r="X5389">
        <v>40</v>
      </c>
      <c r="Y5389">
        <v>390</v>
      </c>
      <c r="Z5389">
        <v>0.99420839637760305</v>
      </c>
      <c r="AA5389">
        <v>41.737866459869501</v>
      </c>
      <c r="AB5389">
        <v>281</v>
      </c>
      <c r="AC5389">
        <v>0.90715731734563998</v>
      </c>
      <c r="AD5389">
        <v>109</v>
      </c>
      <c r="AE5389">
        <v>8.7051079031963005E-2</v>
      </c>
      <c r="AF5389">
        <v>19</v>
      </c>
      <c r="AG5389">
        <v>5.7916036223969397E-3</v>
      </c>
      <c r="AH5389">
        <v>6.0390021745685201E-3</v>
      </c>
      <c r="AI5389">
        <v>15</v>
      </c>
      <c r="AJ5389" s="73">
        <v>50.072996393580702</v>
      </c>
      <c r="AK5389">
        <v>381</v>
      </c>
      <c r="AL5389">
        <v>0.99353678716266802</v>
      </c>
      <c r="AM5389">
        <v>0</v>
      </c>
      <c r="AN5389">
        <v>0</v>
      </c>
      <c r="AO5389">
        <v>0</v>
      </c>
      <c r="AP5389">
        <v>0</v>
      </c>
      <c r="AQ5389">
        <v>398</v>
      </c>
      <c r="AR5389">
        <v>0.99864538873562603</v>
      </c>
      <c r="AS5389">
        <v>0</v>
      </c>
      <c r="AT5389">
        <v>0</v>
      </c>
      <c r="AU5389">
        <v>3.8815316547613802E-4</v>
      </c>
      <c r="AV5389">
        <v>1</v>
      </c>
      <c r="AW5389">
        <v>395</v>
      </c>
      <c r="AX5389">
        <v>0.99798325319401704</v>
      </c>
      <c r="AY5389" s="73">
        <v>56.7371815207336</v>
      </c>
      <c r="AZ5389">
        <v>381</v>
      </c>
      <c r="BA5389">
        <v>0.99353678716266802</v>
      </c>
      <c r="BB5389">
        <v>396</v>
      </c>
      <c r="BC5389">
        <v>0.97763210287402302</v>
      </c>
      <c r="BD5389">
        <v>2</v>
      </c>
      <c r="BE5389">
        <v>2.1013285861603701E-2</v>
      </c>
      <c r="BF5389">
        <v>55.980428937058399</v>
      </c>
      <c r="BG5389">
        <v>64.047796915296104</v>
      </c>
      <c r="BH5389">
        <v>56.7371815207336</v>
      </c>
      <c r="BI5389">
        <v>50.072996393580702</v>
      </c>
    </row>
    <row r="5390" spans="1:61" x14ac:dyDescent="0.25">
      <c r="A5390" s="10" t="str">
        <f>VLOOKUP(D5390,'Index-Relations'!E:F,2,FALSE)</f>
        <v>BM</v>
      </c>
      <c r="B5390" t="s">
        <v>3450</v>
      </c>
      <c r="C5390" s="53" t="s">
        <v>2766</v>
      </c>
      <c r="D5390" s="59" t="s">
        <v>3126</v>
      </c>
      <c r="E5390" s="59" t="s">
        <v>8806</v>
      </c>
      <c r="F5390" t="s">
        <v>1988</v>
      </c>
      <c r="G5390" t="s">
        <v>382</v>
      </c>
      <c r="H5390" t="s">
        <v>1989</v>
      </c>
      <c r="I5390" s="52">
        <v>45446</v>
      </c>
      <c r="J5390" t="s">
        <v>2457</v>
      </c>
      <c r="K5390">
        <v>406</v>
      </c>
      <c r="L5390" s="73">
        <v>56.273052332375997</v>
      </c>
      <c r="M5390">
        <v>381</v>
      </c>
      <c r="N5390">
        <v>0.99418417050267105</v>
      </c>
      <c r="O5390" s="73">
        <v>64.014590901599803</v>
      </c>
      <c r="P5390">
        <v>381</v>
      </c>
      <c r="Q5390">
        <v>0.99418417050267105</v>
      </c>
      <c r="R5390">
        <v>345</v>
      </c>
      <c r="S5390">
        <v>0.98010907367191102</v>
      </c>
      <c r="T5390">
        <v>32.771473249952997</v>
      </c>
      <c r="U5390">
        <v>0.81127595410095299</v>
      </c>
      <c r="V5390">
        <v>286</v>
      </c>
      <c r="W5390">
        <v>0.13010020057955801</v>
      </c>
      <c r="X5390">
        <v>39</v>
      </c>
      <c r="Y5390">
        <v>389</v>
      </c>
      <c r="Z5390">
        <v>0.99475762407564094</v>
      </c>
      <c r="AA5390">
        <v>42.470024249278801</v>
      </c>
      <c r="AB5390">
        <v>278</v>
      </c>
      <c r="AC5390">
        <v>0.90175311074048603</v>
      </c>
      <c r="AD5390">
        <v>111</v>
      </c>
      <c r="AE5390">
        <v>9.3004513335155206E-2</v>
      </c>
      <c r="AF5390">
        <v>17</v>
      </c>
      <c r="AG5390">
        <v>5.2423759243586804E-3</v>
      </c>
      <c r="AH5390">
        <v>6.1170817018638898E-3</v>
      </c>
      <c r="AI5390">
        <v>15</v>
      </c>
      <c r="AJ5390" s="73">
        <v>50.414266735184803</v>
      </c>
      <c r="AK5390">
        <v>381</v>
      </c>
      <c r="AL5390">
        <v>0.99418417050267105</v>
      </c>
      <c r="AM5390">
        <v>0</v>
      </c>
      <c r="AN5390">
        <v>0</v>
      </c>
      <c r="AO5390">
        <v>0</v>
      </c>
      <c r="AP5390">
        <v>0</v>
      </c>
      <c r="AQ5390">
        <v>398</v>
      </c>
      <c r="AR5390">
        <v>0.99868696055178896</v>
      </c>
      <c r="AS5390">
        <v>0</v>
      </c>
      <c r="AT5390">
        <v>0</v>
      </c>
      <c r="AU5390">
        <v>3.8954732920665902E-4</v>
      </c>
      <c r="AV5390">
        <v>1</v>
      </c>
      <c r="AW5390">
        <v>395</v>
      </c>
      <c r="AX5390">
        <v>0.99805865994034704</v>
      </c>
      <c r="AY5390" s="73">
        <v>57.0455316363714</v>
      </c>
      <c r="AZ5390">
        <v>381</v>
      </c>
      <c r="BA5390">
        <v>0.99418417050267105</v>
      </c>
      <c r="BB5390">
        <v>396</v>
      </c>
      <c r="BC5390">
        <v>0.97766414753458197</v>
      </c>
      <c r="BD5390">
        <v>2</v>
      </c>
      <c r="BE5390">
        <v>2.1022813017207199E-2</v>
      </c>
      <c r="BF5390">
        <v>56.273052332375997</v>
      </c>
      <c r="BG5390">
        <v>64.014590901599803</v>
      </c>
      <c r="BH5390">
        <v>57.0455316363714</v>
      </c>
      <c r="BI5390">
        <v>50.414266735184803</v>
      </c>
    </row>
    <row r="5391" spans="1:61" x14ac:dyDescent="0.25">
      <c r="A5391" s="10" t="str">
        <f>VLOOKUP(D5391,'Index-Relations'!E:F,2,FALSE)</f>
        <v>BM</v>
      </c>
      <c r="B5391" t="s">
        <v>3450</v>
      </c>
      <c r="C5391" s="53" t="s">
        <v>2767</v>
      </c>
      <c r="D5391" s="59" t="s">
        <v>3126</v>
      </c>
      <c r="E5391" s="59" t="s">
        <v>8807</v>
      </c>
      <c r="F5391" t="s">
        <v>1988</v>
      </c>
      <c r="G5391" t="s">
        <v>382</v>
      </c>
      <c r="H5391" t="s">
        <v>1989</v>
      </c>
      <c r="I5391" s="52">
        <v>45413</v>
      </c>
      <c r="J5391" t="s">
        <v>2457</v>
      </c>
      <c r="K5391">
        <v>407</v>
      </c>
      <c r="L5391" s="73">
        <v>56.264279482624502</v>
      </c>
      <c r="M5391">
        <v>381</v>
      </c>
      <c r="N5391">
        <v>0.99427756823149105</v>
      </c>
      <c r="O5391" s="73">
        <v>64.058441208103901</v>
      </c>
      <c r="P5391">
        <v>381</v>
      </c>
      <c r="Q5391">
        <v>0.99427756823149105</v>
      </c>
      <c r="R5391">
        <v>345</v>
      </c>
      <c r="S5391">
        <v>0.980658571970485</v>
      </c>
      <c r="T5391">
        <v>32.740131521197597</v>
      </c>
      <c r="U5391">
        <v>0.81207585583462505</v>
      </c>
      <c r="V5391">
        <v>286</v>
      </c>
      <c r="W5391">
        <v>0.130158902089752</v>
      </c>
      <c r="X5391">
        <v>39</v>
      </c>
      <c r="Y5391">
        <v>389</v>
      </c>
      <c r="Z5391">
        <v>0.99473702070612102</v>
      </c>
      <c r="AA5391">
        <v>43.8800550201329</v>
      </c>
      <c r="AB5391">
        <v>278</v>
      </c>
      <c r="AC5391">
        <v>0.90191256564414901</v>
      </c>
      <c r="AD5391">
        <v>111</v>
      </c>
      <c r="AE5391">
        <v>9.2824455061970207E-2</v>
      </c>
      <c r="AF5391">
        <v>18</v>
      </c>
      <c r="AG5391">
        <v>5.2629792938799604E-3</v>
      </c>
      <c r="AH5391">
        <v>5.9981187341058397E-3</v>
      </c>
      <c r="AI5391">
        <v>15</v>
      </c>
      <c r="AJ5391" s="73">
        <v>50.365224150711001</v>
      </c>
      <c r="AK5391">
        <v>381</v>
      </c>
      <c r="AL5391">
        <v>0.99427756823149105</v>
      </c>
      <c r="AM5391">
        <v>0</v>
      </c>
      <c r="AN5391">
        <v>0</v>
      </c>
      <c r="AO5391">
        <v>0</v>
      </c>
      <c r="AP5391">
        <v>0</v>
      </c>
      <c r="AQ5391">
        <v>398</v>
      </c>
      <c r="AR5391">
        <v>0.99863235280636198</v>
      </c>
      <c r="AS5391">
        <v>0</v>
      </c>
      <c r="AT5391">
        <v>0</v>
      </c>
      <c r="AU5391">
        <v>4.7451724032726897E-4</v>
      </c>
      <c r="AV5391">
        <v>1</v>
      </c>
      <c r="AW5391">
        <v>395</v>
      </c>
      <c r="AX5391">
        <v>0.99807785066565202</v>
      </c>
      <c r="AY5391" s="73">
        <v>57.086218891387297</v>
      </c>
      <c r="AZ5391">
        <v>381</v>
      </c>
      <c r="BA5391">
        <v>0.99427756823149105</v>
      </c>
      <c r="BB5391">
        <v>396</v>
      </c>
      <c r="BC5391">
        <v>0.97867035418417503</v>
      </c>
      <c r="BD5391">
        <v>2</v>
      </c>
      <c r="BE5391">
        <v>1.9961998622187099E-2</v>
      </c>
      <c r="BF5391">
        <v>56.264279482624502</v>
      </c>
      <c r="BG5391">
        <v>64.058441208103901</v>
      </c>
      <c r="BH5391">
        <v>57.086218891387297</v>
      </c>
      <c r="BI5391">
        <v>50.365224150711001</v>
      </c>
    </row>
    <row r="5392" spans="1:61" x14ac:dyDescent="0.25">
      <c r="A5392" s="10" t="str">
        <f>VLOOKUP(D5392,'Index-Relations'!E:F,2,FALSE)</f>
        <v>BM</v>
      </c>
      <c r="B5392" t="s">
        <v>3450</v>
      </c>
      <c r="C5392" s="53" t="s">
        <v>2768</v>
      </c>
      <c r="D5392" s="59" t="s">
        <v>3126</v>
      </c>
      <c r="E5392" s="59" t="s">
        <v>8808</v>
      </c>
      <c r="F5392" t="s">
        <v>1988</v>
      </c>
      <c r="G5392" t="s">
        <v>382</v>
      </c>
      <c r="H5392" t="s">
        <v>1989</v>
      </c>
      <c r="I5392" s="52">
        <v>45383</v>
      </c>
      <c r="J5392" t="s">
        <v>2457</v>
      </c>
      <c r="K5392">
        <v>406</v>
      </c>
      <c r="L5392">
        <v>57.737683804246998</v>
      </c>
      <c r="M5392">
        <v>382</v>
      </c>
      <c r="N5392">
        <v>0.99475533758364798</v>
      </c>
      <c r="O5392">
        <v>66.247325386262503</v>
      </c>
      <c r="P5392">
        <v>382</v>
      </c>
      <c r="Q5392">
        <v>0.99475533758364798</v>
      </c>
      <c r="R5392">
        <v>346</v>
      </c>
      <c r="S5392">
        <v>0.98069736101393201</v>
      </c>
      <c r="T5392">
        <v>32.906383291803898</v>
      </c>
      <c r="U5392">
        <v>0.81240726028086596</v>
      </c>
      <c r="V5392">
        <v>286</v>
      </c>
      <c r="W5392">
        <v>0.13002664627865901</v>
      </c>
      <c r="X5392">
        <v>39</v>
      </c>
      <c r="Y5392">
        <v>390</v>
      </c>
      <c r="Z5392">
        <v>0.99511865585251902</v>
      </c>
      <c r="AA5392">
        <v>42.860085099638901</v>
      </c>
      <c r="AB5392">
        <v>278</v>
      </c>
      <c r="AC5392">
        <v>0.89629431437083096</v>
      </c>
      <c r="AD5392">
        <v>112</v>
      </c>
      <c r="AE5392">
        <v>9.8824341481689296E-2</v>
      </c>
      <c r="AF5392">
        <v>16</v>
      </c>
      <c r="AG5392">
        <v>4.8813441474796597E-3</v>
      </c>
      <c r="AH5392">
        <v>5.8970401109210901E-3</v>
      </c>
      <c r="AI5392">
        <v>15</v>
      </c>
      <c r="AJ5392">
        <v>51.617835054539299</v>
      </c>
      <c r="AK5392">
        <v>382</v>
      </c>
      <c r="AL5392">
        <v>0.99475533758364798</v>
      </c>
      <c r="AM5392">
        <v>0</v>
      </c>
      <c r="AN5392">
        <v>0</v>
      </c>
      <c r="AO5392">
        <v>0</v>
      </c>
      <c r="AP5392">
        <v>0</v>
      </c>
      <c r="AQ5392">
        <v>399</v>
      </c>
      <c r="AR5392">
        <v>0.99885792715244404</v>
      </c>
      <c r="AS5392">
        <v>0</v>
      </c>
      <c r="AT5392">
        <v>0</v>
      </c>
      <c r="AU5392">
        <v>5.1783740884053797E-4</v>
      </c>
      <c r="AV5392">
        <v>1</v>
      </c>
      <c r="AW5392">
        <v>396</v>
      </c>
      <c r="AX5392">
        <v>0.99834567425175302</v>
      </c>
      <c r="AY5392">
        <v>58.949294253694099</v>
      </c>
      <c r="AZ5392">
        <v>382</v>
      </c>
      <c r="BA5392">
        <v>0.99475533758364798</v>
      </c>
      <c r="BB5392">
        <v>397</v>
      </c>
      <c r="BC5392">
        <v>0.97838717976756395</v>
      </c>
      <c r="BD5392">
        <v>2</v>
      </c>
      <c r="BE5392">
        <v>2.0470747384879698E-2</v>
      </c>
      <c r="BF5392">
        <v>56.171237391646699</v>
      </c>
      <c r="BG5392">
        <v>63.792333417857698</v>
      </c>
      <c r="BH5392">
        <v>57.091560260119699</v>
      </c>
      <c r="BI5392">
        <v>50.281624953459001</v>
      </c>
    </row>
    <row r="5393" spans="1:61" x14ac:dyDescent="0.25">
      <c r="A5393" s="10" t="str">
        <f>VLOOKUP(D5393,'Index-Relations'!E:F,2,FALSE)</f>
        <v>BM</v>
      </c>
      <c r="B5393" t="s">
        <v>3450</v>
      </c>
      <c r="C5393" s="53" t="s">
        <v>2769</v>
      </c>
      <c r="D5393" s="59" t="s">
        <v>3126</v>
      </c>
      <c r="E5393" s="59" t="s">
        <v>8809</v>
      </c>
      <c r="F5393" t="s">
        <v>1988</v>
      </c>
      <c r="G5393" t="s">
        <v>382</v>
      </c>
      <c r="H5393" t="s">
        <v>1989</v>
      </c>
      <c r="I5393" s="52">
        <v>45352</v>
      </c>
      <c r="J5393" t="s">
        <v>2457</v>
      </c>
      <c r="K5393">
        <v>406</v>
      </c>
      <c r="L5393">
        <v>61.6948014338939</v>
      </c>
      <c r="M5393">
        <v>378</v>
      </c>
      <c r="N5393">
        <v>0.99274099678425998</v>
      </c>
      <c r="O5393">
        <v>66.460816107988407</v>
      </c>
      <c r="P5393">
        <v>378</v>
      </c>
      <c r="Q5393">
        <v>0.99274099678425998</v>
      </c>
      <c r="R5393">
        <v>346</v>
      </c>
      <c r="S5393">
        <v>0.98098912549099604</v>
      </c>
      <c r="T5393">
        <v>32.719191312177998</v>
      </c>
      <c r="U5393">
        <v>0.809080061467922</v>
      </c>
      <c r="V5393">
        <v>280</v>
      </c>
      <c r="W5393">
        <v>0.13254823026794399</v>
      </c>
      <c r="X5393">
        <v>39</v>
      </c>
      <c r="Y5393">
        <v>392</v>
      </c>
      <c r="Z5393">
        <v>0.99551544999270203</v>
      </c>
      <c r="AA5393">
        <v>44.680086239689999</v>
      </c>
      <c r="AB5393">
        <v>279</v>
      </c>
      <c r="AC5393">
        <v>0.89663358887711397</v>
      </c>
      <c r="AD5393">
        <v>113</v>
      </c>
      <c r="AE5393">
        <v>9.8881861115587999E-2</v>
      </c>
      <c r="AF5393">
        <v>14</v>
      </c>
      <c r="AG5393">
        <v>4.4845500072973402E-3</v>
      </c>
      <c r="AH5393">
        <v>1.9595840274210302E-3</v>
      </c>
      <c r="AI5393">
        <v>11</v>
      </c>
      <c r="AJ5393">
        <v>55.798623271349499</v>
      </c>
      <c r="AK5393">
        <v>378</v>
      </c>
      <c r="AL5393">
        <v>0.99274099678425998</v>
      </c>
      <c r="AM5393">
        <v>0</v>
      </c>
      <c r="AN5393">
        <v>0</v>
      </c>
      <c r="AO5393">
        <v>0</v>
      </c>
      <c r="AP5393">
        <v>0</v>
      </c>
      <c r="AQ5393">
        <v>399</v>
      </c>
      <c r="AR5393">
        <v>0.99876775199272505</v>
      </c>
      <c r="AS5393">
        <v>0</v>
      </c>
      <c r="AT5393">
        <v>0</v>
      </c>
      <c r="AU5393">
        <v>5.4178053351868405E-4</v>
      </c>
      <c r="AV5393">
        <v>1</v>
      </c>
      <c r="AW5393">
        <v>397</v>
      </c>
      <c r="AX5393">
        <v>0.99857670094337603</v>
      </c>
      <c r="AY5393">
        <v>63.972421911797099</v>
      </c>
      <c r="AZ5393">
        <v>378</v>
      </c>
      <c r="BA5393">
        <v>0.99274099678425998</v>
      </c>
      <c r="BB5393">
        <v>397</v>
      </c>
      <c r="BC5393">
        <v>0.97800091702873704</v>
      </c>
      <c r="BD5393">
        <v>2</v>
      </c>
      <c r="BE5393">
        <v>2.0766834963987599E-2</v>
      </c>
      <c r="BF5393">
        <v>60.034436657114099</v>
      </c>
      <c r="BG5393">
        <v>63.959627623848903</v>
      </c>
      <c r="BH5393">
        <v>61.842025477044203</v>
      </c>
      <c r="BI5393">
        <v>54.339500696895001</v>
      </c>
    </row>
    <row r="5394" spans="1:61" x14ac:dyDescent="0.25">
      <c r="A5394" s="10" t="str">
        <f>VLOOKUP(D5394,'Index-Relations'!E:F,2,FALSE)</f>
        <v>BM</v>
      </c>
      <c r="B5394" t="s">
        <v>3450</v>
      </c>
      <c r="C5394" s="53" t="s">
        <v>2770</v>
      </c>
      <c r="D5394" s="59" t="s">
        <v>3126</v>
      </c>
      <c r="E5394" s="59" t="s">
        <v>8810</v>
      </c>
      <c r="F5394" t="s">
        <v>1988</v>
      </c>
      <c r="G5394" t="s">
        <v>382</v>
      </c>
      <c r="H5394" t="s">
        <v>1989</v>
      </c>
      <c r="I5394" s="52">
        <v>45323</v>
      </c>
      <c r="J5394" t="s">
        <v>2457</v>
      </c>
      <c r="K5394">
        <v>406</v>
      </c>
      <c r="L5394">
        <v>62.145335395053799</v>
      </c>
      <c r="M5394">
        <v>378</v>
      </c>
      <c r="N5394">
        <v>0.99249665754866201</v>
      </c>
      <c r="O5394">
        <v>66.623583377130302</v>
      </c>
      <c r="P5394">
        <v>378</v>
      </c>
      <c r="Q5394">
        <v>0.99249665754866201</v>
      </c>
      <c r="R5394">
        <v>346</v>
      </c>
      <c r="S5394">
        <v>0.980511036085291</v>
      </c>
      <c r="T5394">
        <v>32.878359518426102</v>
      </c>
      <c r="U5394">
        <v>0.79360020488070004</v>
      </c>
      <c r="V5394">
        <v>280</v>
      </c>
      <c r="W5394">
        <v>0.13942154413555299</v>
      </c>
      <c r="X5394">
        <v>37</v>
      </c>
      <c r="Y5394">
        <v>390</v>
      </c>
      <c r="Z5394">
        <v>0.99514460602709498</v>
      </c>
      <c r="AA5394">
        <v>46.864787502319899</v>
      </c>
      <c r="AB5394">
        <v>276</v>
      </c>
      <c r="AC5394">
        <v>0.89564988041509697</v>
      </c>
      <c r="AD5394">
        <v>114</v>
      </c>
      <c r="AE5394">
        <v>9.9494725611998305E-2</v>
      </c>
      <c r="AF5394">
        <v>16</v>
      </c>
      <c r="AG5394">
        <v>4.8553939729044301E-3</v>
      </c>
      <c r="AH5394">
        <v>2.1627135543126298E-3</v>
      </c>
      <c r="AI5394">
        <v>12</v>
      </c>
      <c r="AJ5394">
        <v>56.163440380507701</v>
      </c>
      <c r="AK5394">
        <v>378</v>
      </c>
      <c r="AL5394">
        <v>0.99249665754866201</v>
      </c>
      <c r="AM5394">
        <v>0</v>
      </c>
      <c r="AN5394">
        <v>0</v>
      </c>
      <c r="AO5394">
        <v>0</v>
      </c>
      <c r="AP5394">
        <v>0</v>
      </c>
      <c r="AQ5394">
        <v>398</v>
      </c>
      <c r="AR5394">
        <v>0.997371281867796</v>
      </c>
      <c r="AS5394">
        <v>0</v>
      </c>
      <c r="AT5394">
        <v>0</v>
      </c>
      <c r="AU5394">
        <v>5.4514195640771796E-4</v>
      </c>
      <c r="AV5394">
        <v>1</v>
      </c>
      <c r="AW5394">
        <v>395</v>
      </c>
      <c r="AX5394">
        <v>0.99704280073762497</v>
      </c>
      <c r="AY5394">
        <v>64.558595294684693</v>
      </c>
      <c r="AZ5394">
        <v>378</v>
      </c>
      <c r="BA5394">
        <v>0.99249665754866201</v>
      </c>
      <c r="BB5394">
        <v>396</v>
      </c>
      <c r="BC5394">
        <v>0.97671872864232701</v>
      </c>
      <c r="BD5394">
        <v>2</v>
      </c>
      <c r="BE5394">
        <v>2.0652553225468901E-2</v>
      </c>
      <c r="BF5394">
        <v>60.383500516331203</v>
      </c>
      <c r="BG5394">
        <v>64.052630529559707</v>
      </c>
      <c r="BH5394">
        <v>62.324313135475997</v>
      </c>
      <c r="BI5394">
        <v>54.664832994959397</v>
      </c>
    </row>
    <row r="5395" spans="1:61" x14ac:dyDescent="0.25">
      <c r="A5395" s="10" t="str">
        <f>VLOOKUP(D5395,'Index-Relations'!E:F,2,FALSE)</f>
        <v>ESG</v>
      </c>
      <c r="B5395" t="s">
        <v>3450</v>
      </c>
      <c r="C5395" s="53" t="s">
        <v>2760</v>
      </c>
      <c r="D5395" s="59" t="s">
        <v>3206</v>
      </c>
      <c r="E5395" s="59" t="s">
        <v>8811</v>
      </c>
      <c r="F5395" t="s">
        <v>1991</v>
      </c>
      <c r="G5395" t="s">
        <v>1990</v>
      </c>
      <c r="H5395" t="s">
        <v>1992</v>
      </c>
      <c r="I5395" s="52">
        <v>45659</v>
      </c>
      <c r="J5395" t="s">
        <v>2457</v>
      </c>
      <c r="K5395">
        <v>40</v>
      </c>
      <c r="L5395" s="73">
        <v>57.468817009759</v>
      </c>
      <c r="M5395">
        <v>40</v>
      </c>
      <c r="N5395">
        <v>1</v>
      </c>
      <c r="O5395" s="73">
        <v>63.582844369060901</v>
      </c>
      <c r="P5395">
        <v>40</v>
      </c>
      <c r="Q5395">
        <v>1</v>
      </c>
      <c r="R5395">
        <v>40</v>
      </c>
      <c r="S5395">
        <v>0.999999999999999</v>
      </c>
      <c r="T5395">
        <v>36.630169423462199</v>
      </c>
      <c r="U5395">
        <v>0.66357174472849401</v>
      </c>
      <c r="V5395">
        <v>28</v>
      </c>
      <c r="W5395">
        <v>9.3758962060508294E-2</v>
      </c>
      <c r="X5395">
        <v>6</v>
      </c>
      <c r="Y5395">
        <v>40</v>
      </c>
      <c r="Z5395">
        <v>0.999999999999999</v>
      </c>
      <c r="AA5395">
        <v>31.6909283543513</v>
      </c>
      <c r="AB5395">
        <v>36</v>
      </c>
      <c r="AC5395">
        <v>0.90136862172371701</v>
      </c>
      <c r="AD5395">
        <v>4</v>
      </c>
      <c r="AE5395">
        <v>9.8631378276282294E-2</v>
      </c>
      <c r="AF5395">
        <v>0</v>
      </c>
      <c r="AG5395">
        <v>0</v>
      </c>
      <c r="AH5395">
        <v>1.3764439190949199E-3</v>
      </c>
      <c r="AI5395">
        <v>1</v>
      </c>
      <c r="AJ5395" s="73">
        <v>49.570115675498002</v>
      </c>
      <c r="AK5395">
        <v>40</v>
      </c>
      <c r="AL5395">
        <v>1</v>
      </c>
      <c r="AM5395">
        <v>0</v>
      </c>
      <c r="AN5395">
        <v>0</v>
      </c>
      <c r="AO5395">
        <v>0</v>
      </c>
      <c r="AP5395">
        <v>0</v>
      </c>
      <c r="AQ5395">
        <v>40</v>
      </c>
      <c r="AR5395">
        <v>1</v>
      </c>
      <c r="AS5395">
        <v>4.8218028209362898E-2</v>
      </c>
      <c r="AT5395">
        <v>2</v>
      </c>
      <c r="AU5395">
        <v>2.3526455955959098E-2</v>
      </c>
      <c r="AV5395">
        <v>1</v>
      </c>
      <c r="AW5395">
        <v>40</v>
      </c>
      <c r="AX5395">
        <v>1</v>
      </c>
      <c r="AY5395" s="73">
        <v>59.361222813064998</v>
      </c>
      <c r="AZ5395">
        <v>40</v>
      </c>
      <c r="BA5395">
        <v>1</v>
      </c>
      <c r="BB5395">
        <v>39</v>
      </c>
      <c r="BC5395">
        <v>0.97684947154965196</v>
      </c>
      <c r="BD5395">
        <v>1</v>
      </c>
      <c r="BE5395">
        <v>2.3150528450347901E-2</v>
      </c>
      <c r="BF5395">
        <v>57.468817009759</v>
      </c>
      <c r="BG5395">
        <v>63.582844369060901</v>
      </c>
      <c r="BH5395">
        <v>59.361222813064998</v>
      </c>
      <c r="BI5395">
        <v>49.570115675498002</v>
      </c>
    </row>
    <row r="5396" spans="1:61" x14ac:dyDescent="0.25">
      <c r="A5396" s="10" t="str">
        <f>VLOOKUP(D5396,'Index-Relations'!E:F,2,FALSE)</f>
        <v>ESG</v>
      </c>
      <c r="B5396" t="s">
        <v>3450</v>
      </c>
      <c r="C5396" s="53" t="s">
        <v>2761</v>
      </c>
      <c r="D5396" s="59" t="s">
        <v>3206</v>
      </c>
      <c r="E5396" s="59" t="s">
        <v>8812</v>
      </c>
      <c r="F5396" t="s">
        <v>1991</v>
      </c>
      <c r="G5396" t="s">
        <v>1990</v>
      </c>
      <c r="H5396" t="s">
        <v>1992</v>
      </c>
      <c r="I5396" s="52">
        <v>45628</v>
      </c>
      <c r="J5396" t="s">
        <v>2457</v>
      </c>
      <c r="K5396">
        <v>40</v>
      </c>
      <c r="L5396" s="73">
        <v>57.095544571234001</v>
      </c>
      <c r="M5396">
        <v>40</v>
      </c>
      <c r="N5396">
        <v>1</v>
      </c>
      <c r="O5396" s="73">
        <v>63.2202725896069</v>
      </c>
      <c r="P5396">
        <v>40</v>
      </c>
      <c r="Q5396">
        <v>1</v>
      </c>
      <c r="R5396">
        <v>40</v>
      </c>
      <c r="S5396">
        <v>1</v>
      </c>
      <c r="T5396">
        <v>36.903404100698801</v>
      </c>
      <c r="U5396">
        <v>0.66239796411251595</v>
      </c>
      <c r="V5396">
        <v>28</v>
      </c>
      <c r="W5396">
        <v>9.1190809103459197E-2</v>
      </c>
      <c r="X5396">
        <v>6</v>
      </c>
      <c r="Y5396">
        <v>40</v>
      </c>
      <c r="Z5396">
        <v>1</v>
      </c>
      <c r="AA5396">
        <v>29.9330958314813</v>
      </c>
      <c r="AB5396">
        <v>36</v>
      </c>
      <c r="AC5396">
        <v>0.89735830383227799</v>
      </c>
      <c r="AD5396">
        <v>4</v>
      </c>
      <c r="AE5396">
        <v>0.10264169616772199</v>
      </c>
      <c r="AF5396">
        <v>0</v>
      </c>
      <c r="AG5396">
        <v>0</v>
      </c>
      <c r="AH5396">
        <v>1.42728784245705E-3</v>
      </c>
      <c r="AI5396">
        <v>1</v>
      </c>
      <c r="AJ5396" s="73">
        <v>49.167721623351902</v>
      </c>
      <c r="AK5396">
        <v>40</v>
      </c>
      <c r="AL5396">
        <v>1</v>
      </c>
      <c r="AM5396">
        <v>0</v>
      </c>
      <c r="AN5396">
        <v>0</v>
      </c>
      <c r="AO5396">
        <v>0</v>
      </c>
      <c r="AP5396">
        <v>0</v>
      </c>
      <c r="AQ5396">
        <v>40</v>
      </c>
      <c r="AR5396">
        <v>0.999999999999999</v>
      </c>
      <c r="AS5396">
        <v>4.8029756943541703E-2</v>
      </c>
      <c r="AT5396">
        <v>2</v>
      </c>
      <c r="AU5396">
        <v>2.4614864655349501E-2</v>
      </c>
      <c r="AV5396">
        <v>1</v>
      </c>
      <c r="AW5396">
        <v>40</v>
      </c>
      <c r="AX5396">
        <v>1</v>
      </c>
      <c r="AY5396" s="73">
        <v>59.236617697512898</v>
      </c>
      <c r="AZ5396">
        <v>40</v>
      </c>
      <c r="BA5396">
        <v>1</v>
      </c>
      <c r="BB5396">
        <v>39</v>
      </c>
      <c r="BC5396">
        <v>0.97425100246374297</v>
      </c>
      <c r="BD5396">
        <v>1</v>
      </c>
      <c r="BE5396">
        <v>2.5748997536256799E-2</v>
      </c>
      <c r="BF5396">
        <v>57.095544571234001</v>
      </c>
      <c r="BG5396">
        <v>63.2202725896069</v>
      </c>
      <c r="BH5396">
        <v>59.236617697512898</v>
      </c>
      <c r="BI5396">
        <v>49.167721623351902</v>
      </c>
    </row>
    <row r="5397" spans="1:61" x14ac:dyDescent="0.25">
      <c r="A5397" s="10" t="str">
        <f>VLOOKUP(D5397,'Index-Relations'!E:F,2,FALSE)</f>
        <v>ESG</v>
      </c>
      <c r="B5397" t="s">
        <v>3450</v>
      </c>
      <c r="C5397" s="53" t="s">
        <v>2762</v>
      </c>
      <c r="D5397" s="59" t="s">
        <v>3206</v>
      </c>
      <c r="E5397" s="59" t="s">
        <v>8813</v>
      </c>
      <c r="F5397" t="s">
        <v>1991</v>
      </c>
      <c r="G5397" t="s">
        <v>1990</v>
      </c>
      <c r="H5397" t="s">
        <v>1992</v>
      </c>
      <c r="I5397" s="52">
        <v>45597</v>
      </c>
      <c r="J5397" t="s">
        <v>2457</v>
      </c>
      <c r="K5397">
        <v>40</v>
      </c>
      <c r="L5397" s="73">
        <v>57.332802825267898</v>
      </c>
      <c r="M5397">
        <v>40</v>
      </c>
      <c r="N5397">
        <v>1</v>
      </c>
      <c r="O5397" s="73">
        <v>63.1356622663019</v>
      </c>
      <c r="P5397">
        <v>40</v>
      </c>
      <c r="Q5397">
        <v>1</v>
      </c>
      <c r="R5397">
        <v>40</v>
      </c>
      <c r="S5397">
        <v>1</v>
      </c>
      <c r="T5397">
        <v>36.878805931609499</v>
      </c>
      <c r="U5397">
        <v>0.66114976383185897</v>
      </c>
      <c r="V5397">
        <v>28</v>
      </c>
      <c r="W5397">
        <v>9.10720751701663E-2</v>
      </c>
      <c r="X5397">
        <v>6</v>
      </c>
      <c r="Y5397">
        <v>40</v>
      </c>
      <c r="Z5397">
        <v>0.999999999999999</v>
      </c>
      <c r="AA5397">
        <v>31.5663313549998</v>
      </c>
      <c r="AB5397">
        <v>35</v>
      </c>
      <c r="AC5397">
        <v>0.87432453074243199</v>
      </c>
      <c r="AD5397">
        <v>5</v>
      </c>
      <c r="AE5397">
        <v>0.12567546925756701</v>
      </c>
      <c r="AF5397">
        <v>0</v>
      </c>
      <c r="AG5397">
        <v>0</v>
      </c>
      <c r="AH5397">
        <v>1.4455550297011301E-3</v>
      </c>
      <c r="AI5397">
        <v>1</v>
      </c>
      <c r="AJ5397" s="73">
        <v>49.541734079419001</v>
      </c>
      <c r="AK5397">
        <v>40</v>
      </c>
      <c r="AL5397">
        <v>1</v>
      </c>
      <c r="AM5397">
        <v>0</v>
      </c>
      <c r="AN5397">
        <v>0</v>
      </c>
      <c r="AO5397">
        <v>0</v>
      </c>
      <c r="AP5397">
        <v>0</v>
      </c>
      <c r="AQ5397">
        <v>40</v>
      </c>
      <c r="AR5397">
        <v>1</v>
      </c>
      <c r="AS5397">
        <v>4.7897703536805301E-2</v>
      </c>
      <c r="AT5397">
        <v>2</v>
      </c>
      <c r="AU5397">
        <v>2.57545493303818E-2</v>
      </c>
      <c r="AV5397">
        <v>1</v>
      </c>
      <c r="AW5397">
        <v>40</v>
      </c>
      <c r="AX5397">
        <v>0.999999999999999</v>
      </c>
      <c r="AY5397" s="73">
        <v>59.605131055473898</v>
      </c>
      <c r="AZ5397">
        <v>40</v>
      </c>
      <c r="BA5397">
        <v>1</v>
      </c>
      <c r="BB5397">
        <v>38</v>
      </c>
      <c r="BC5397">
        <v>0.95021266997417597</v>
      </c>
      <c r="BD5397">
        <v>2</v>
      </c>
      <c r="BE5397">
        <v>4.9787330025823202E-2</v>
      </c>
      <c r="BF5397">
        <v>57.332802825267898</v>
      </c>
      <c r="BG5397">
        <v>63.1356622663019</v>
      </c>
      <c r="BH5397">
        <v>59.605131055473898</v>
      </c>
      <c r="BI5397">
        <v>49.541734079419001</v>
      </c>
    </row>
    <row r="5398" spans="1:61" x14ac:dyDescent="0.25">
      <c r="A5398" s="10" t="str">
        <f>VLOOKUP(D5398,'Index-Relations'!E:F,2,FALSE)</f>
        <v>ESG</v>
      </c>
      <c r="B5398" t="s">
        <v>3450</v>
      </c>
      <c r="C5398" s="53" t="s">
        <v>2763</v>
      </c>
      <c r="D5398" s="59" t="s">
        <v>3206</v>
      </c>
      <c r="E5398" s="59" t="s">
        <v>8814</v>
      </c>
      <c r="F5398" t="s">
        <v>1991</v>
      </c>
      <c r="G5398" t="s">
        <v>1990</v>
      </c>
      <c r="H5398" t="s">
        <v>1992</v>
      </c>
      <c r="I5398" s="52">
        <v>45566</v>
      </c>
      <c r="J5398" t="s">
        <v>2457</v>
      </c>
      <c r="K5398">
        <v>40</v>
      </c>
      <c r="L5398" s="73">
        <v>56.913880149326999</v>
      </c>
      <c r="M5398">
        <v>40</v>
      </c>
      <c r="N5398">
        <v>1</v>
      </c>
      <c r="O5398" s="73">
        <v>62.790908176126898</v>
      </c>
      <c r="P5398">
        <v>40</v>
      </c>
      <c r="Q5398">
        <v>1</v>
      </c>
      <c r="R5398">
        <v>40</v>
      </c>
      <c r="S5398">
        <v>1</v>
      </c>
      <c r="T5398">
        <v>36.925973899340697</v>
      </c>
      <c r="U5398">
        <v>0.66506856578217199</v>
      </c>
      <c r="V5398">
        <v>28</v>
      </c>
      <c r="W5398">
        <v>9.9208456812676898E-2</v>
      </c>
      <c r="X5398">
        <v>6</v>
      </c>
      <c r="Y5398">
        <v>40</v>
      </c>
      <c r="Z5398">
        <v>1</v>
      </c>
      <c r="AA5398">
        <v>36.007092002048701</v>
      </c>
      <c r="AB5398">
        <v>37</v>
      </c>
      <c r="AC5398">
        <v>0.93740303226675803</v>
      </c>
      <c r="AD5398">
        <v>3</v>
      </c>
      <c r="AE5398">
        <v>6.2596967733240805E-2</v>
      </c>
      <c r="AF5398">
        <v>0</v>
      </c>
      <c r="AG5398">
        <v>1.9429E-16</v>
      </c>
      <c r="AH5398">
        <v>1.6357274867976699E-3</v>
      </c>
      <c r="AI5398">
        <v>1</v>
      </c>
      <c r="AJ5398" s="73">
        <v>48.902969156170002</v>
      </c>
      <c r="AK5398">
        <v>40</v>
      </c>
      <c r="AL5398">
        <v>1</v>
      </c>
      <c r="AM5398">
        <v>0</v>
      </c>
      <c r="AN5398">
        <v>0</v>
      </c>
      <c r="AO5398">
        <v>0</v>
      </c>
      <c r="AP5398">
        <v>0</v>
      </c>
      <c r="AQ5398">
        <v>40</v>
      </c>
      <c r="AR5398">
        <v>1</v>
      </c>
      <c r="AS5398">
        <v>4.7010815959803498E-2</v>
      </c>
      <c r="AT5398">
        <v>2</v>
      </c>
      <c r="AU5398">
        <v>2.6741704480914001E-2</v>
      </c>
      <c r="AV5398">
        <v>1</v>
      </c>
      <c r="AW5398">
        <v>40</v>
      </c>
      <c r="AX5398">
        <v>1</v>
      </c>
      <c r="AY5398" s="73">
        <v>59.588121374120902</v>
      </c>
      <c r="AZ5398">
        <v>40</v>
      </c>
      <c r="BA5398">
        <v>1</v>
      </c>
      <c r="BB5398">
        <v>38</v>
      </c>
      <c r="BC5398">
        <v>0.95423199104824996</v>
      </c>
      <c r="BD5398">
        <v>2</v>
      </c>
      <c r="BE5398">
        <v>4.5768008951749102E-2</v>
      </c>
      <c r="BF5398">
        <v>56.913880149326999</v>
      </c>
      <c r="BG5398">
        <v>62.790908176126898</v>
      </c>
      <c r="BH5398">
        <v>59.588121374120902</v>
      </c>
      <c r="BI5398">
        <v>48.902969156170002</v>
      </c>
    </row>
    <row r="5399" spans="1:61" x14ac:dyDescent="0.25">
      <c r="A5399" s="10" t="str">
        <f>VLOOKUP(D5399,'Index-Relations'!E:F,2,FALSE)</f>
        <v>ESG</v>
      </c>
      <c r="B5399" t="s">
        <v>3450</v>
      </c>
      <c r="C5399" s="53" t="s">
        <v>2764</v>
      </c>
      <c r="D5399" s="59" t="s">
        <v>3206</v>
      </c>
      <c r="E5399" s="59" t="s">
        <v>8815</v>
      </c>
      <c r="F5399" t="s">
        <v>1991</v>
      </c>
      <c r="G5399" t="s">
        <v>1990</v>
      </c>
      <c r="H5399" t="s">
        <v>1992</v>
      </c>
      <c r="I5399" s="52">
        <v>45538</v>
      </c>
      <c r="J5399" t="s">
        <v>2457</v>
      </c>
      <c r="K5399">
        <v>40</v>
      </c>
      <c r="L5399" s="73">
        <v>57.1287550422389</v>
      </c>
      <c r="M5399">
        <v>40</v>
      </c>
      <c r="N5399">
        <v>1</v>
      </c>
      <c r="O5399" s="73">
        <v>62.803063952747898</v>
      </c>
      <c r="P5399">
        <v>40</v>
      </c>
      <c r="Q5399">
        <v>1</v>
      </c>
      <c r="R5399">
        <v>40</v>
      </c>
      <c r="S5399">
        <v>1</v>
      </c>
      <c r="T5399">
        <v>36.749750445216698</v>
      </c>
      <c r="U5399">
        <v>0.68319922600451499</v>
      </c>
      <c r="V5399">
        <v>28</v>
      </c>
      <c r="W5399">
        <v>9.97983928629603E-2</v>
      </c>
      <c r="X5399">
        <v>6</v>
      </c>
      <c r="Y5399">
        <v>40</v>
      </c>
      <c r="Z5399">
        <v>1</v>
      </c>
      <c r="AA5399">
        <v>35.524881769538901</v>
      </c>
      <c r="AB5399">
        <v>39</v>
      </c>
      <c r="AC5399">
        <v>0.978215332425865</v>
      </c>
      <c r="AD5399">
        <v>2</v>
      </c>
      <c r="AE5399">
        <v>4.7314398491939698E-2</v>
      </c>
      <c r="AF5399">
        <v>-1</v>
      </c>
      <c r="AG5399">
        <v>0</v>
      </c>
      <c r="AH5399">
        <v>1.6034144814139101E-3</v>
      </c>
      <c r="AI5399">
        <v>1</v>
      </c>
      <c r="AJ5399" s="73">
        <v>49.308460479730002</v>
      </c>
      <c r="AK5399">
        <v>40</v>
      </c>
      <c r="AL5399">
        <v>1</v>
      </c>
      <c r="AM5399">
        <v>0</v>
      </c>
      <c r="AN5399">
        <v>0</v>
      </c>
      <c r="AO5399">
        <v>0</v>
      </c>
      <c r="AP5399">
        <v>0</v>
      </c>
      <c r="AQ5399">
        <v>40</v>
      </c>
      <c r="AR5399">
        <v>1</v>
      </c>
      <c r="AS5399">
        <v>4.7591722447920697E-2</v>
      </c>
      <c r="AT5399">
        <v>2</v>
      </c>
      <c r="AU5399">
        <v>2.7552054574704599E-2</v>
      </c>
      <c r="AV5399">
        <v>1</v>
      </c>
      <c r="AW5399">
        <v>40</v>
      </c>
      <c r="AX5399">
        <v>1</v>
      </c>
      <c r="AY5399" s="73">
        <v>59.681935909071903</v>
      </c>
      <c r="AZ5399">
        <v>40</v>
      </c>
      <c r="BA5399">
        <v>1</v>
      </c>
      <c r="BB5399">
        <v>38</v>
      </c>
      <c r="BC5399">
        <v>0.95002339381950096</v>
      </c>
      <c r="BD5399">
        <v>2</v>
      </c>
      <c r="BE5399">
        <v>4.99766061804989E-2</v>
      </c>
      <c r="BF5399">
        <v>57.1287550422389</v>
      </c>
      <c r="BG5399">
        <v>62.803063952747898</v>
      </c>
      <c r="BH5399">
        <v>59.681935909071903</v>
      </c>
      <c r="BI5399">
        <v>49.308460479730002</v>
      </c>
    </row>
    <row r="5400" spans="1:61" x14ac:dyDescent="0.25">
      <c r="A5400" s="10" t="str">
        <f>VLOOKUP(D5400,'Index-Relations'!E:F,2,FALSE)</f>
        <v>ESG</v>
      </c>
      <c r="B5400" t="s">
        <v>3450</v>
      </c>
      <c r="C5400" s="53" t="s">
        <v>3350</v>
      </c>
      <c r="D5400" s="59" t="s">
        <v>3206</v>
      </c>
      <c r="E5400" s="59" t="s">
        <v>8816</v>
      </c>
      <c r="F5400" t="s">
        <v>1991</v>
      </c>
      <c r="G5400" t="s">
        <v>1990</v>
      </c>
      <c r="H5400" t="s">
        <v>1992</v>
      </c>
      <c r="I5400" s="52">
        <v>45505</v>
      </c>
      <c r="J5400" t="s">
        <v>2457</v>
      </c>
      <c r="K5400">
        <v>40</v>
      </c>
      <c r="L5400" s="73">
        <v>57.1418344893669</v>
      </c>
      <c r="M5400">
        <v>40</v>
      </c>
      <c r="N5400">
        <v>1</v>
      </c>
      <c r="O5400" s="73">
        <v>62.723284145224</v>
      </c>
      <c r="P5400">
        <v>40</v>
      </c>
      <c r="Q5400">
        <v>1</v>
      </c>
      <c r="R5400">
        <v>40</v>
      </c>
      <c r="S5400">
        <v>0.999999999999999</v>
      </c>
      <c r="T5400">
        <v>36.870464794397897</v>
      </c>
      <c r="U5400">
        <v>0.66258311358935695</v>
      </c>
      <c r="V5400">
        <v>28</v>
      </c>
      <c r="W5400">
        <v>0.100922699281125</v>
      </c>
      <c r="X5400">
        <v>6</v>
      </c>
      <c r="Y5400">
        <v>40</v>
      </c>
      <c r="Z5400">
        <v>0.999999999999999</v>
      </c>
      <c r="AA5400">
        <v>34.515623774508299</v>
      </c>
      <c r="AB5400">
        <v>40</v>
      </c>
      <c r="AC5400">
        <v>1</v>
      </c>
      <c r="AD5400">
        <v>0</v>
      </c>
      <c r="AE5400">
        <v>0</v>
      </c>
      <c r="AF5400">
        <v>0</v>
      </c>
      <c r="AG5400">
        <v>0</v>
      </c>
      <c r="AH5400">
        <v>1.5478027766098201E-3</v>
      </c>
      <c r="AI5400">
        <v>1</v>
      </c>
      <c r="AJ5400" s="73">
        <v>49.495186913052002</v>
      </c>
      <c r="AK5400">
        <v>40</v>
      </c>
      <c r="AL5400">
        <v>1</v>
      </c>
      <c r="AM5400">
        <v>0</v>
      </c>
      <c r="AN5400">
        <v>0</v>
      </c>
      <c r="AO5400">
        <v>0</v>
      </c>
      <c r="AP5400">
        <v>0</v>
      </c>
      <c r="AQ5400">
        <v>40</v>
      </c>
      <c r="AR5400">
        <v>1</v>
      </c>
      <c r="AS5400">
        <v>4.8664128193281399E-2</v>
      </c>
      <c r="AT5400">
        <v>2</v>
      </c>
      <c r="AU5400">
        <v>2.65395459637866E-2</v>
      </c>
      <c r="AV5400">
        <v>1</v>
      </c>
      <c r="AW5400">
        <v>40</v>
      </c>
      <c r="AX5400">
        <v>1</v>
      </c>
      <c r="AY5400" s="73">
        <v>59.601008808625998</v>
      </c>
      <c r="AZ5400">
        <v>40</v>
      </c>
      <c r="BA5400">
        <v>1</v>
      </c>
      <c r="BB5400">
        <v>39</v>
      </c>
      <c r="BC5400">
        <v>0.97384839655775002</v>
      </c>
      <c r="BD5400">
        <v>1</v>
      </c>
      <c r="BE5400">
        <v>2.6151603442249701E-2</v>
      </c>
      <c r="BF5400">
        <v>57.1418344893669</v>
      </c>
      <c r="BG5400">
        <v>62.723284145224</v>
      </c>
      <c r="BH5400">
        <v>59.601008808625998</v>
      </c>
      <c r="BI5400">
        <v>49.495186913052002</v>
      </c>
    </row>
    <row r="5401" spans="1:61" x14ac:dyDescent="0.25">
      <c r="A5401" s="10" t="str">
        <f>VLOOKUP(D5401,'Index-Relations'!E:F,2,FALSE)</f>
        <v>ESG</v>
      </c>
      <c r="B5401" t="s">
        <v>3450</v>
      </c>
      <c r="C5401" s="53" t="s">
        <v>2765</v>
      </c>
      <c r="D5401" s="59" t="s">
        <v>3206</v>
      </c>
      <c r="E5401" s="59" t="s">
        <v>8817</v>
      </c>
      <c r="F5401" t="s">
        <v>1991</v>
      </c>
      <c r="G5401" t="s">
        <v>1990</v>
      </c>
      <c r="H5401" t="s">
        <v>1992</v>
      </c>
      <c r="I5401" s="52">
        <v>45474</v>
      </c>
      <c r="J5401" t="s">
        <v>2457</v>
      </c>
      <c r="K5401">
        <v>40</v>
      </c>
      <c r="L5401" s="73">
        <v>57.553120491965998</v>
      </c>
      <c r="M5401">
        <v>40</v>
      </c>
      <c r="N5401">
        <v>1</v>
      </c>
      <c r="O5401" s="73">
        <v>63.185678553887897</v>
      </c>
      <c r="P5401">
        <v>40</v>
      </c>
      <c r="Q5401">
        <v>1</v>
      </c>
      <c r="R5401">
        <v>40</v>
      </c>
      <c r="S5401">
        <v>0.999999999999999</v>
      </c>
      <c r="T5401">
        <v>37.3460888227021</v>
      </c>
      <c r="U5401">
        <v>0.69462184265704097</v>
      </c>
      <c r="V5401">
        <v>28</v>
      </c>
      <c r="W5401">
        <v>9.33738349270294E-2</v>
      </c>
      <c r="X5401">
        <v>6</v>
      </c>
      <c r="Y5401">
        <v>40</v>
      </c>
      <c r="Z5401">
        <v>1</v>
      </c>
      <c r="AA5401">
        <v>35.279473966957397</v>
      </c>
      <c r="AB5401">
        <v>39</v>
      </c>
      <c r="AC5401">
        <v>0.97298116130434398</v>
      </c>
      <c r="AD5401">
        <v>1</v>
      </c>
      <c r="AE5401">
        <v>2.7018838695655301E-2</v>
      </c>
      <c r="AF5401">
        <v>0</v>
      </c>
      <c r="AG5401">
        <v>0</v>
      </c>
      <c r="AH5401">
        <v>1.52891172381737E-3</v>
      </c>
      <c r="AI5401">
        <v>1</v>
      </c>
      <c r="AJ5401" s="73">
        <v>50.108549679969997</v>
      </c>
      <c r="AK5401">
        <v>40</v>
      </c>
      <c r="AL5401">
        <v>1</v>
      </c>
      <c r="AM5401">
        <v>0</v>
      </c>
      <c r="AN5401">
        <v>0</v>
      </c>
      <c r="AO5401">
        <v>0</v>
      </c>
      <c r="AP5401">
        <v>0</v>
      </c>
      <c r="AQ5401">
        <v>40</v>
      </c>
      <c r="AR5401">
        <v>0.999999999999999</v>
      </c>
      <c r="AS5401">
        <v>4.9992142094640098E-2</v>
      </c>
      <c r="AT5401">
        <v>2</v>
      </c>
      <c r="AU5401">
        <v>2.56698820976115E-2</v>
      </c>
      <c r="AV5401">
        <v>1</v>
      </c>
      <c r="AW5401">
        <v>40</v>
      </c>
      <c r="AX5401">
        <v>1</v>
      </c>
      <c r="AY5401" s="73">
        <v>59.453570407668003</v>
      </c>
      <c r="AZ5401">
        <v>40</v>
      </c>
      <c r="BA5401">
        <v>1</v>
      </c>
      <c r="BB5401">
        <v>39</v>
      </c>
      <c r="BC5401">
        <v>0.97356534251193805</v>
      </c>
      <c r="BD5401">
        <v>1</v>
      </c>
      <c r="BE5401">
        <v>2.6434657488061002E-2</v>
      </c>
      <c r="BF5401">
        <v>57.553120491965998</v>
      </c>
      <c r="BG5401">
        <v>63.185678553887897</v>
      </c>
      <c r="BH5401">
        <v>59.453570407668003</v>
      </c>
      <c r="BI5401">
        <v>50.108549679969997</v>
      </c>
    </row>
    <row r="5402" spans="1:61" x14ac:dyDescent="0.25">
      <c r="A5402" s="10" t="str">
        <f>VLOOKUP(D5402,'Index-Relations'!E:F,2,FALSE)</f>
        <v>ESG</v>
      </c>
      <c r="B5402" t="s">
        <v>3450</v>
      </c>
      <c r="C5402" s="53" t="s">
        <v>2766</v>
      </c>
      <c r="D5402" s="59" t="s">
        <v>3206</v>
      </c>
      <c r="E5402" s="59" t="s">
        <v>8818</v>
      </c>
      <c r="F5402" t="s">
        <v>1991</v>
      </c>
      <c r="G5402" t="s">
        <v>1990</v>
      </c>
      <c r="H5402" t="s">
        <v>1992</v>
      </c>
      <c r="I5402" s="52">
        <v>45446</v>
      </c>
      <c r="J5402" t="s">
        <v>2457</v>
      </c>
      <c r="K5402">
        <v>40</v>
      </c>
      <c r="L5402" s="73">
        <v>57.728862580612997</v>
      </c>
      <c r="M5402">
        <v>40</v>
      </c>
      <c r="N5402">
        <v>1</v>
      </c>
      <c r="O5402" s="73">
        <v>62.777233626498997</v>
      </c>
      <c r="P5402">
        <v>40</v>
      </c>
      <c r="Q5402">
        <v>1</v>
      </c>
      <c r="R5402">
        <v>40</v>
      </c>
      <c r="S5402">
        <v>0.999999999999999</v>
      </c>
      <c r="T5402">
        <v>37.386221085168401</v>
      </c>
      <c r="U5402">
        <v>0.69961671028514805</v>
      </c>
      <c r="V5402">
        <v>28</v>
      </c>
      <c r="W5402">
        <v>0.101935533266683</v>
      </c>
      <c r="X5402">
        <v>6</v>
      </c>
      <c r="Y5402">
        <v>40</v>
      </c>
      <c r="Z5402">
        <v>1</v>
      </c>
      <c r="AA5402">
        <v>36.951422224473902</v>
      </c>
      <c r="AB5402">
        <v>39</v>
      </c>
      <c r="AC5402">
        <v>0.97352576475409502</v>
      </c>
      <c r="AD5402">
        <v>1</v>
      </c>
      <c r="AE5402">
        <v>2.6474235245904702E-2</v>
      </c>
      <c r="AF5402">
        <v>0</v>
      </c>
      <c r="AG5402">
        <v>0</v>
      </c>
      <c r="AH5402">
        <v>1.5486220374178301E-3</v>
      </c>
      <c r="AI5402">
        <v>1</v>
      </c>
      <c r="AJ5402" s="73">
        <v>50.483352296938001</v>
      </c>
      <c r="AK5402">
        <v>40</v>
      </c>
      <c r="AL5402">
        <v>1</v>
      </c>
      <c r="AM5402">
        <v>0</v>
      </c>
      <c r="AN5402">
        <v>0</v>
      </c>
      <c r="AO5402">
        <v>0</v>
      </c>
      <c r="AP5402">
        <v>0</v>
      </c>
      <c r="AQ5402">
        <v>40</v>
      </c>
      <c r="AR5402">
        <v>0.999999999999999</v>
      </c>
      <c r="AS5402">
        <v>4.9836410535402997E-2</v>
      </c>
      <c r="AT5402">
        <v>2</v>
      </c>
      <c r="AU5402">
        <v>2.5911101318377601E-2</v>
      </c>
      <c r="AV5402">
        <v>1</v>
      </c>
      <c r="AW5402">
        <v>40</v>
      </c>
      <c r="AX5402">
        <v>0.999999999999999</v>
      </c>
      <c r="AY5402" s="73">
        <v>59.972124367244</v>
      </c>
      <c r="AZ5402">
        <v>40</v>
      </c>
      <c r="BA5402">
        <v>1</v>
      </c>
      <c r="BB5402">
        <v>39</v>
      </c>
      <c r="BC5402">
        <v>0.97398994888341095</v>
      </c>
      <c r="BD5402">
        <v>1</v>
      </c>
      <c r="BE5402">
        <v>2.60100511165881E-2</v>
      </c>
      <c r="BF5402">
        <v>57.728862580612997</v>
      </c>
      <c r="BG5402">
        <v>62.777233626498997</v>
      </c>
      <c r="BH5402">
        <v>59.972124367244</v>
      </c>
      <c r="BI5402">
        <v>50.483352296938001</v>
      </c>
    </row>
    <row r="5403" spans="1:61" x14ac:dyDescent="0.25">
      <c r="A5403" s="10" t="str">
        <f>VLOOKUP(D5403,'Index-Relations'!E:F,2,FALSE)</f>
        <v>ESG</v>
      </c>
      <c r="B5403" t="s">
        <v>3450</v>
      </c>
      <c r="C5403" s="53" t="s">
        <v>2767</v>
      </c>
      <c r="D5403" s="59" t="s">
        <v>3206</v>
      </c>
      <c r="E5403" s="59" t="s">
        <v>8819</v>
      </c>
      <c r="F5403" t="s">
        <v>1991</v>
      </c>
      <c r="G5403" t="s">
        <v>1990</v>
      </c>
      <c r="H5403" t="s">
        <v>1992</v>
      </c>
      <c r="I5403" s="52">
        <v>45413</v>
      </c>
      <c r="J5403" t="s">
        <v>2457</v>
      </c>
      <c r="K5403">
        <v>40</v>
      </c>
      <c r="L5403" s="73">
        <v>57.861174952482997</v>
      </c>
      <c r="M5403">
        <v>40</v>
      </c>
      <c r="N5403">
        <v>1</v>
      </c>
      <c r="O5403" s="73">
        <v>62.848377823584002</v>
      </c>
      <c r="P5403">
        <v>40</v>
      </c>
      <c r="Q5403">
        <v>1</v>
      </c>
      <c r="R5403">
        <v>40</v>
      </c>
      <c r="S5403">
        <v>0.999999999999999</v>
      </c>
      <c r="T5403">
        <v>37.250808581151603</v>
      </c>
      <c r="U5403">
        <v>0.69893168478929002</v>
      </c>
      <c r="V5403">
        <v>28</v>
      </c>
      <c r="W5403">
        <v>0.10319425518746</v>
      </c>
      <c r="X5403">
        <v>6</v>
      </c>
      <c r="Y5403">
        <v>40</v>
      </c>
      <c r="Z5403">
        <v>0.999999999999999</v>
      </c>
      <c r="AA5403">
        <v>37.616320608987103</v>
      </c>
      <c r="AB5403">
        <v>39</v>
      </c>
      <c r="AC5403">
        <v>0.97536964587622099</v>
      </c>
      <c r="AD5403">
        <v>1</v>
      </c>
      <c r="AE5403">
        <v>2.4630354123778501E-2</v>
      </c>
      <c r="AF5403">
        <v>0</v>
      </c>
      <c r="AG5403">
        <v>2.1857999999999999E-16</v>
      </c>
      <c r="AH5403">
        <v>1.4938765204416599E-3</v>
      </c>
      <c r="AI5403">
        <v>1</v>
      </c>
      <c r="AJ5403" s="73">
        <v>50.455605978111002</v>
      </c>
      <c r="AK5403">
        <v>40</v>
      </c>
      <c r="AL5403">
        <v>1</v>
      </c>
      <c r="AM5403">
        <v>0</v>
      </c>
      <c r="AN5403">
        <v>0</v>
      </c>
      <c r="AO5403">
        <v>0</v>
      </c>
      <c r="AP5403">
        <v>0</v>
      </c>
      <c r="AQ5403">
        <v>40</v>
      </c>
      <c r="AR5403">
        <v>1</v>
      </c>
      <c r="AS5403">
        <v>4.90845671564119E-2</v>
      </c>
      <c r="AT5403">
        <v>2</v>
      </c>
      <c r="AU5403">
        <v>2.5013307758268901E-2</v>
      </c>
      <c r="AV5403">
        <v>1</v>
      </c>
      <c r="AW5403">
        <v>40</v>
      </c>
      <c r="AX5403">
        <v>1</v>
      </c>
      <c r="AY5403" s="73">
        <v>60.269382879459997</v>
      </c>
      <c r="AZ5403">
        <v>40</v>
      </c>
      <c r="BA5403">
        <v>1</v>
      </c>
      <c r="BB5403">
        <v>39</v>
      </c>
      <c r="BC5403">
        <v>0.97471218814571903</v>
      </c>
      <c r="BD5403">
        <v>1</v>
      </c>
      <c r="BE5403">
        <v>2.52878118542803E-2</v>
      </c>
      <c r="BF5403">
        <v>57.861174952482997</v>
      </c>
      <c r="BG5403">
        <v>62.848377823584002</v>
      </c>
      <c r="BH5403">
        <v>60.269382879459997</v>
      </c>
      <c r="BI5403">
        <v>50.455605978111002</v>
      </c>
    </row>
    <row r="5404" spans="1:61" x14ac:dyDescent="0.25">
      <c r="A5404" s="10" t="str">
        <f>VLOOKUP(D5404,'Index-Relations'!E:F,2,FALSE)</f>
        <v>ESG</v>
      </c>
      <c r="B5404" t="s">
        <v>3450</v>
      </c>
      <c r="C5404" s="53" t="s">
        <v>2768</v>
      </c>
      <c r="D5404" s="59" t="s">
        <v>3206</v>
      </c>
      <c r="E5404" s="59" t="s">
        <v>8820</v>
      </c>
      <c r="F5404" t="s">
        <v>1991</v>
      </c>
      <c r="G5404" t="s">
        <v>1990</v>
      </c>
      <c r="H5404" t="s">
        <v>1992</v>
      </c>
      <c r="I5404" s="52">
        <v>45383</v>
      </c>
      <c r="J5404" t="s">
        <v>2457</v>
      </c>
      <c r="K5404">
        <v>40</v>
      </c>
      <c r="L5404">
        <v>76.381923348644406</v>
      </c>
      <c r="M5404">
        <v>40</v>
      </c>
      <c r="N5404">
        <v>1</v>
      </c>
      <c r="O5404">
        <v>75.845141232784897</v>
      </c>
      <c r="P5404">
        <v>40</v>
      </c>
      <c r="Q5404">
        <v>1</v>
      </c>
      <c r="R5404">
        <v>40</v>
      </c>
      <c r="S5404">
        <v>0.999999999999999</v>
      </c>
      <c r="T5404">
        <v>34.703738797905999</v>
      </c>
      <c r="U5404">
        <v>0.60491026530182901</v>
      </c>
      <c r="V5404">
        <v>29</v>
      </c>
      <c r="W5404">
        <v>0.13715615775987799</v>
      </c>
      <c r="X5404">
        <v>6</v>
      </c>
      <c r="Y5404">
        <v>40</v>
      </c>
      <c r="Z5404">
        <v>0.999999999999999</v>
      </c>
      <c r="AA5404">
        <v>21.541166837089101</v>
      </c>
      <c r="AB5404">
        <v>38</v>
      </c>
      <c r="AC5404">
        <v>0.94651045228679798</v>
      </c>
      <c r="AD5404">
        <v>2</v>
      </c>
      <c r="AE5404">
        <v>5.3489547713201399E-2</v>
      </c>
      <c r="AF5404">
        <v>0</v>
      </c>
      <c r="AG5404">
        <v>1.9429E-16</v>
      </c>
      <c r="AH5404">
        <v>0</v>
      </c>
      <c r="AI5404">
        <v>0</v>
      </c>
      <c r="AJ5404">
        <v>68.135672386375902</v>
      </c>
      <c r="AK5404">
        <v>40</v>
      </c>
      <c r="AL5404">
        <v>1</v>
      </c>
      <c r="AM5404">
        <v>0</v>
      </c>
      <c r="AN5404">
        <v>0</v>
      </c>
      <c r="AO5404">
        <v>2.6696816540652899E-2</v>
      </c>
      <c r="AP5404">
        <v>1</v>
      </c>
      <c r="AQ5404">
        <v>40</v>
      </c>
      <c r="AR5404">
        <v>1</v>
      </c>
      <c r="AS5404">
        <v>4.75936326464221E-2</v>
      </c>
      <c r="AT5404">
        <v>2</v>
      </c>
      <c r="AU5404">
        <v>0</v>
      </c>
      <c r="AV5404">
        <v>0</v>
      </c>
      <c r="AW5404">
        <v>40</v>
      </c>
      <c r="AX5404">
        <v>1</v>
      </c>
      <c r="AY5404">
        <v>80.713225605273706</v>
      </c>
      <c r="AZ5404">
        <v>40</v>
      </c>
      <c r="BA5404">
        <v>1</v>
      </c>
      <c r="BB5404">
        <v>36</v>
      </c>
      <c r="BC5404">
        <v>0.89876781453028998</v>
      </c>
      <c r="BD5404">
        <v>3</v>
      </c>
      <c r="BE5404">
        <v>7.4535368929056295E-2</v>
      </c>
      <c r="BF5404">
        <v>72.292434388120995</v>
      </c>
      <c r="BG5404">
        <v>71.512418747306</v>
      </c>
      <c r="BH5404">
        <v>76.246003951253996</v>
      </c>
      <c r="BI5404">
        <v>65.366428237674995</v>
      </c>
    </row>
    <row r="5405" spans="1:61" x14ac:dyDescent="0.25">
      <c r="A5405" s="10" t="str">
        <f>VLOOKUP(D5405,'Index-Relations'!E:F,2,FALSE)</f>
        <v>ESG</v>
      </c>
      <c r="B5405" t="s">
        <v>3450</v>
      </c>
      <c r="C5405" s="53" t="s">
        <v>2769</v>
      </c>
      <c r="D5405" s="59" t="s">
        <v>3206</v>
      </c>
      <c r="E5405" s="59" t="s">
        <v>8821</v>
      </c>
      <c r="F5405" t="s">
        <v>1991</v>
      </c>
      <c r="G5405" t="s">
        <v>1990</v>
      </c>
      <c r="H5405" t="s">
        <v>1992</v>
      </c>
      <c r="I5405" s="52">
        <v>45352</v>
      </c>
      <c r="J5405" t="s">
        <v>2457</v>
      </c>
      <c r="K5405">
        <v>40</v>
      </c>
      <c r="L5405">
        <v>76.758892650179405</v>
      </c>
      <c r="M5405">
        <v>40</v>
      </c>
      <c r="N5405">
        <v>1</v>
      </c>
      <c r="O5405">
        <v>76.344645999319596</v>
      </c>
      <c r="P5405">
        <v>40</v>
      </c>
      <c r="Q5405">
        <v>1</v>
      </c>
      <c r="R5405">
        <v>40</v>
      </c>
      <c r="S5405">
        <v>1</v>
      </c>
      <c r="T5405">
        <v>34.296707831931002</v>
      </c>
      <c r="U5405">
        <v>0.57965812402593497</v>
      </c>
      <c r="V5405">
        <v>29</v>
      </c>
      <c r="W5405">
        <v>8.4534797804844103E-2</v>
      </c>
      <c r="X5405">
        <v>6</v>
      </c>
      <c r="Y5405">
        <v>40</v>
      </c>
      <c r="Z5405">
        <v>1</v>
      </c>
      <c r="AA5405">
        <v>22.073402458015298</v>
      </c>
      <c r="AB5405">
        <v>38</v>
      </c>
      <c r="AC5405">
        <v>0.94484923808844101</v>
      </c>
      <c r="AD5405">
        <v>2</v>
      </c>
      <c r="AE5405">
        <v>5.5150761911558099E-2</v>
      </c>
      <c r="AF5405">
        <v>0</v>
      </c>
      <c r="AG5405">
        <v>0</v>
      </c>
      <c r="AH5405">
        <v>0</v>
      </c>
      <c r="AI5405">
        <v>0</v>
      </c>
      <c r="AJ5405">
        <v>68.542262955771903</v>
      </c>
      <c r="AK5405">
        <v>40</v>
      </c>
      <c r="AL5405">
        <v>1</v>
      </c>
      <c r="AM5405">
        <v>0</v>
      </c>
      <c r="AN5405">
        <v>0</v>
      </c>
      <c r="AO5405">
        <v>2.55955770443669E-2</v>
      </c>
      <c r="AP5405">
        <v>1</v>
      </c>
      <c r="AQ5405">
        <v>40</v>
      </c>
      <c r="AR5405">
        <v>1</v>
      </c>
      <c r="AS5405">
        <v>4.8598100632151801E-2</v>
      </c>
      <c r="AT5405">
        <v>2</v>
      </c>
      <c r="AU5405">
        <v>0</v>
      </c>
      <c r="AV5405">
        <v>0</v>
      </c>
      <c r="AW5405">
        <v>40</v>
      </c>
      <c r="AX5405">
        <v>1</v>
      </c>
      <c r="AY5405">
        <v>80.910072660232998</v>
      </c>
      <c r="AZ5405">
        <v>40</v>
      </c>
      <c r="BA5405">
        <v>1</v>
      </c>
      <c r="BB5405">
        <v>36</v>
      </c>
      <c r="BC5405">
        <v>0.9019153745488</v>
      </c>
      <c r="BD5405">
        <v>3</v>
      </c>
      <c r="BE5405">
        <v>7.2489048406832401E-2</v>
      </c>
      <c r="BF5405">
        <v>72.662034107560999</v>
      </c>
      <c r="BG5405">
        <v>72.043117419924002</v>
      </c>
      <c r="BH5405">
        <v>76.418950844502902</v>
      </c>
      <c r="BI5405">
        <v>65.634822160797995</v>
      </c>
    </row>
    <row r="5406" spans="1:61" x14ac:dyDescent="0.25">
      <c r="A5406" s="10" t="str">
        <f>VLOOKUP(D5406,'Index-Relations'!E:F,2,FALSE)</f>
        <v>ESG</v>
      </c>
      <c r="B5406" t="s">
        <v>3450</v>
      </c>
      <c r="C5406" s="53" t="s">
        <v>2770</v>
      </c>
      <c r="D5406" s="59" t="s">
        <v>3206</v>
      </c>
      <c r="E5406" s="59" t="s">
        <v>8822</v>
      </c>
      <c r="F5406" t="s">
        <v>1991</v>
      </c>
      <c r="G5406" t="s">
        <v>1990</v>
      </c>
      <c r="H5406" t="s">
        <v>1992</v>
      </c>
      <c r="I5406" s="52">
        <v>45323</v>
      </c>
      <c r="J5406" t="s">
        <v>2457</v>
      </c>
      <c r="K5406">
        <v>40</v>
      </c>
      <c r="L5406">
        <v>77.256852961662105</v>
      </c>
      <c r="M5406">
        <v>40</v>
      </c>
      <c r="N5406">
        <v>1</v>
      </c>
      <c r="O5406">
        <v>76.742556160483403</v>
      </c>
      <c r="P5406">
        <v>40</v>
      </c>
      <c r="Q5406">
        <v>1</v>
      </c>
      <c r="R5406">
        <v>40</v>
      </c>
      <c r="S5406">
        <v>0.999999999999999</v>
      </c>
      <c r="T5406">
        <v>34.115984026305298</v>
      </c>
      <c r="U5406">
        <v>0.56476230368271196</v>
      </c>
      <c r="V5406">
        <v>29</v>
      </c>
      <c r="W5406">
        <v>6.3546275806617605E-2</v>
      </c>
      <c r="X5406">
        <v>6</v>
      </c>
      <c r="Y5406">
        <v>40</v>
      </c>
      <c r="Z5406">
        <v>0.999999999999999</v>
      </c>
      <c r="AA5406">
        <v>22.699650767790999</v>
      </c>
      <c r="AB5406">
        <v>38</v>
      </c>
      <c r="AC5406">
        <v>0.95037498548210997</v>
      </c>
      <c r="AD5406">
        <v>2</v>
      </c>
      <c r="AE5406">
        <v>4.96250145178899E-2</v>
      </c>
      <c r="AF5406">
        <v>0</v>
      </c>
      <c r="AG5406">
        <v>0</v>
      </c>
      <c r="AH5406">
        <v>0</v>
      </c>
      <c r="AI5406">
        <v>0</v>
      </c>
      <c r="AJ5406">
        <v>69.120606831995801</v>
      </c>
      <c r="AK5406">
        <v>40</v>
      </c>
      <c r="AL5406">
        <v>1</v>
      </c>
      <c r="AM5406">
        <v>0</v>
      </c>
      <c r="AN5406">
        <v>0</v>
      </c>
      <c r="AO5406">
        <v>2.6853567989102298E-2</v>
      </c>
      <c r="AP5406">
        <v>1</v>
      </c>
      <c r="AQ5406">
        <v>40</v>
      </c>
      <c r="AR5406">
        <v>1</v>
      </c>
      <c r="AS5406">
        <v>5.1455948258299598E-2</v>
      </c>
      <c r="AT5406">
        <v>2</v>
      </c>
      <c r="AU5406">
        <v>0</v>
      </c>
      <c r="AV5406">
        <v>0</v>
      </c>
      <c r="AW5406">
        <v>40</v>
      </c>
      <c r="AX5406">
        <v>0.999999999999999</v>
      </c>
      <c r="AY5406">
        <v>81.254188694178296</v>
      </c>
      <c r="AZ5406">
        <v>40</v>
      </c>
      <c r="BA5406">
        <v>1</v>
      </c>
      <c r="BB5406">
        <v>36</v>
      </c>
      <c r="BC5406">
        <v>0.89760735191531305</v>
      </c>
      <c r="BD5406">
        <v>3</v>
      </c>
      <c r="BE5406">
        <v>7.5539080095584396E-2</v>
      </c>
      <c r="BF5406">
        <v>73.255052106161898</v>
      </c>
      <c r="BG5406">
        <v>72.425332659017002</v>
      </c>
      <c r="BH5406">
        <v>76.874637771686906</v>
      </c>
      <c r="BI5406">
        <v>66.255805043091897</v>
      </c>
    </row>
    <row r="5407" spans="1:61" x14ac:dyDescent="0.25">
      <c r="A5407" s="10" t="str">
        <f>VLOOKUP(D5407,'Index-Relations'!E:F,2,FALSE)</f>
        <v>ESG</v>
      </c>
      <c r="B5407" t="s">
        <v>3450</v>
      </c>
      <c r="C5407" s="53" t="s">
        <v>2760</v>
      </c>
      <c r="D5407" s="59" t="s">
        <v>2919</v>
      </c>
      <c r="E5407" s="59" t="s">
        <v>8823</v>
      </c>
      <c r="F5407" t="s">
        <v>1995</v>
      </c>
      <c r="G5407" t="s">
        <v>1994</v>
      </c>
      <c r="H5407" t="s">
        <v>1996</v>
      </c>
      <c r="I5407" s="52">
        <v>45659</v>
      </c>
      <c r="J5407" t="s">
        <v>2457</v>
      </c>
      <c r="K5407">
        <v>38</v>
      </c>
      <c r="L5407" s="73">
        <v>59.613502901460002</v>
      </c>
      <c r="M5407">
        <v>37</v>
      </c>
      <c r="N5407">
        <v>0.93832651899781006</v>
      </c>
      <c r="O5407" s="73">
        <v>61.523849158346998</v>
      </c>
      <c r="P5407">
        <v>37</v>
      </c>
      <c r="Q5407">
        <v>0.93832651899781006</v>
      </c>
      <c r="R5407">
        <v>33</v>
      </c>
      <c r="S5407">
        <v>0.85235008350646801</v>
      </c>
      <c r="T5407">
        <v>56.962495742801003</v>
      </c>
      <c r="U5407">
        <v>0.96339516443920503</v>
      </c>
      <c r="V5407">
        <v>35</v>
      </c>
      <c r="W5407">
        <v>9.2141038238028605E-2</v>
      </c>
      <c r="X5407">
        <v>2</v>
      </c>
      <c r="Y5407">
        <v>36</v>
      </c>
      <c r="Z5407">
        <v>0.88532169340853395</v>
      </c>
      <c r="AA5407">
        <v>59.316373842115198</v>
      </c>
      <c r="AB5407">
        <v>31</v>
      </c>
      <c r="AC5407">
        <v>0.79798740019952097</v>
      </c>
      <c r="AD5407">
        <v>5</v>
      </c>
      <c r="AE5407">
        <v>8.73342932090128E-2</v>
      </c>
      <c r="AF5407">
        <v>2</v>
      </c>
      <c r="AG5407">
        <v>0.114678306591465</v>
      </c>
      <c r="AH5407">
        <v>9.9793119714641096E-2</v>
      </c>
      <c r="AI5407">
        <v>21</v>
      </c>
      <c r="AJ5407" s="73">
        <v>55.181074953093997</v>
      </c>
      <c r="AK5407">
        <v>37</v>
      </c>
      <c r="AL5407">
        <v>0.93832651899781006</v>
      </c>
      <c r="AM5407">
        <v>0</v>
      </c>
      <c r="AN5407">
        <v>0</v>
      </c>
      <c r="AO5407">
        <v>0</v>
      </c>
      <c r="AP5407">
        <v>0</v>
      </c>
      <c r="AQ5407">
        <v>38</v>
      </c>
      <c r="AR5407">
        <v>1</v>
      </c>
      <c r="AS5407">
        <v>0</v>
      </c>
      <c r="AT5407">
        <v>0</v>
      </c>
      <c r="AU5407">
        <v>0</v>
      </c>
      <c r="AV5407">
        <v>0</v>
      </c>
      <c r="AW5407">
        <v>38</v>
      </c>
      <c r="AX5407">
        <v>1</v>
      </c>
      <c r="AY5407" s="73">
        <v>61.023407381340903</v>
      </c>
      <c r="AZ5407">
        <v>37</v>
      </c>
      <c r="BA5407">
        <v>0.93832651899781006</v>
      </c>
      <c r="BB5407">
        <v>38</v>
      </c>
      <c r="BC5407">
        <v>1</v>
      </c>
      <c r="BD5407">
        <v>0</v>
      </c>
      <c r="BE5407">
        <v>0</v>
      </c>
      <c r="BF5407">
        <v>59.613502901460002</v>
      </c>
      <c r="BG5407">
        <v>61.523849158346998</v>
      </c>
      <c r="BH5407">
        <v>61.023407381340903</v>
      </c>
      <c r="BI5407">
        <v>55.181074953093997</v>
      </c>
    </row>
    <row r="5408" spans="1:61" x14ac:dyDescent="0.25">
      <c r="A5408" s="10" t="str">
        <f>VLOOKUP(D5408,'Index-Relations'!E:F,2,FALSE)</f>
        <v>ESG</v>
      </c>
      <c r="B5408" t="s">
        <v>3450</v>
      </c>
      <c r="C5408" s="53" t="s">
        <v>2761</v>
      </c>
      <c r="D5408" s="59" t="s">
        <v>2919</v>
      </c>
      <c r="E5408" s="59" t="s">
        <v>8824</v>
      </c>
      <c r="F5408" t="s">
        <v>1995</v>
      </c>
      <c r="G5408" t="s">
        <v>1994</v>
      </c>
      <c r="H5408" t="s">
        <v>1996</v>
      </c>
      <c r="I5408" s="52">
        <v>45628</v>
      </c>
      <c r="J5408" t="s">
        <v>2457</v>
      </c>
      <c r="K5408">
        <v>39</v>
      </c>
      <c r="L5408" s="73">
        <v>59.944197295727001</v>
      </c>
      <c r="M5408">
        <v>38</v>
      </c>
      <c r="N5408">
        <v>0.94427572399245996</v>
      </c>
      <c r="O5408" s="73">
        <v>62.056529832949003</v>
      </c>
      <c r="P5408">
        <v>38</v>
      </c>
      <c r="Q5408">
        <v>0.94427572399245996</v>
      </c>
      <c r="R5408">
        <v>34</v>
      </c>
      <c r="S5408">
        <v>0.86209526044341001</v>
      </c>
      <c r="T5408">
        <v>57.092107695198401</v>
      </c>
      <c r="U5408">
        <v>0.964284015228975</v>
      </c>
      <c r="V5408">
        <v>36</v>
      </c>
      <c r="W5408">
        <v>9.7648518031307294E-2</v>
      </c>
      <c r="X5408">
        <v>2</v>
      </c>
      <c r="Y5408">
        <v>37</v>
      </c>
      <c r="Z5408">
        <v>0.89502403948535902</v>
      </c>
      <c r="AA5408">
        <v>51.116577428156901</v>
      </c>
      <c r="AB5408">
        <v>33</v>
      </c>
      <c r="AC5408">
        <v>0.81710622854462001</v>
      </c>
      <c r="AD5408">
        <v>4</v>
      </c>
      <c r="AE5408">
        <v>7.7917810940739504E-2</v>
      </c>
      <c r="AF5408">
        <v>2</v>
      </c>
      <c r="AG5408">
        <v>0.10497596051464</v>
      </c>
      <c r="AH5408">
        <v>0.110192201547202</v>
      </c>
      <c r="AI5408">
        <v>22</v>
      </c>
      <c r="AJ5408" s="73">
        <v>55.393800032507997</v>
      </c>
      <c r="AK5408">
        <v>38</v>
      </c>
      <c r="AL5408">
        <v>0.94427572399245996</v>
      </c>
      <c r="AM5408">
        <v>0</v>
      </c>
      <c r="AN5408">
        <v>0</v>
      </c>
      <c r="AO5408">
        <v>0</v>
      </c>
      <c r="AP5408">
        <v>0</v>
      </c>
      <c r="AQ5408">
        <v>39</v>
      </c>
      <c r="AR5408">
        <v>1</v>
      </c>
      <c r="AS5408">
        <v>0</v>
      </c>
      <c r="AT5408">
        <v>0</v>
      </c>
      <c r="AU5408">
        <v>0</v>
      </c>
      <c r="AV5408">
        <v>0</v>
      </c>
      <c r="AW5408">
        <v>39</v>
      </c>
      <c r="AX5408">
        <v>1</v>
      </c>
      <c r="AY5408" s="73">
        <v>61.205338965749</v>
      </c>
      <c r="AZ5408">
        <v>38</v>
      </c>
      <c r="BA5408">
        <v>0.94427572399245996</v>
      </c>
      <c r="BB5408">
        <v>39</v>
      </c>
      <c r="BC5408">
        <v>1</v>
      </c>
      <c r="BD5408">
        <v>0</v>
      </c>
      <c r="BE5408">
        <v>0</v>
      </c>
      <c r="BF5408">
        <v>59.944197295727001</v>
      </c>
      <c r="BG5408">
        <v>62.056529832949003</v>
      </c>
      <c r="BH5408">
        <v>61.205338965749</v>
      </c>
      <c r="BI5408">
        <v>55.393800032507997</v>
      </c>
    </row>
    <row r="5409" spans="1:61" x14ac:dyDescent="0.25">
      <c r="A5409" s="10" t="str">
        <f>VLOOKUP(D5409,'Index-Relations'!E:F,2,FALSE)</f>
        <v>ESG</v>
      </c>
      <c r="B5409" t="s">
        <v>3450</v>
      </c>
      <c r="C5409" s="53" t="s">
        <v>2762</v>
      </c>
      <c r="D5409" s="59" t="s">
        <v>2919</v>
      </c>
      <c r="E5409" s="59" t="s">
        <v>8825</v>
      </c>
      <c r="F5409" t="s">
        <v>1995</v>
      </c>
      <c r="G5409" t="s">
        <v>1994</v>
      </c>
      <c r="H5409" t="s">
        <v>1996</v>
      </c>
      <c r="I5409" s="52">
        <v>45597</v>
      </c>
      <c r="J5409" t="s">
        <v>2457</v>
      </c>
      <c r="K5409">
        <v>40</v>
      </c>
      <c r="L5409" s="73">
        <v>60.328589136653001</v>
      </c>
      <c r="M5409">
        <v>39</v>
      </c>
      <c r="N5409">
        <v>0.95194011186732896</v>
      </c>
      <c r="O5409" s="73">
        <v>62.293166436630997</v>
      </c>
      <c r="P5409">
        <v>39</v>
      </c>
      <c r="Q5409">
        <v>0.95194011186732896</v>
      </c>
      <c r="R5409">
        <v>35</v>
      </c>
      <c r="S5409">
        <v>0.87283863910263904</v>
      </c>
      <c r="T5409">
        <v>56.0058798555945</v>
      </c>
      <c r="U5409">
        <v>0.96402199143683298</v>
      </c>
      <c r="V5409">
        <v>37</v>
      </c>
      <c r="W5409">
        <v>9.66228338547407E-2</v>
      </c>
      <c r="X5409">
        <v>2</v>
      </c>
      <c r="Y5409">
        <v>38</v>
      </c>
      <c r="Z5409">
        <v>0.90284513661603305</v>
      </c>
      <c r="AA5409">
        <v>49.305337618420197</v>
      </c>
      <c r="AB5409">
        <v>34</v>
      </c>
      <c r="AC5409">
        <v>0.82248152070515201</v>
      </c>
      <c r="AD5409">
        <v>4</v>
      </c>
      <c r="AE5409">
        <v>8.0363615910880898E-2</v>
      </c>
      <c r="AF5409">
        <v>2</v>
      </c>
      <c r="AG5409">
        <v>9.71548633839662E-2</v>
      </c>
      <c r="AH5409">
        <v>0.108523270331497</v>
      </c>
      <c r="AI5409">
        <v>23</v>
      </c>
      <c r="AJ5409" s="73">
        <v>55.8734632503499</v>
      </c>
      <c r="AK5409">
        <v>39</v>
      </c>
      <c r="AL5409">
        <v>0.95194011186732896</v>
      </c>
      <c r="AM5409">
        <v>0</v>
      </c>
      <c r="AN5409">
        <v>0</v>
      </c>
      <c r="AO5409">
        <v>0</v>
      </c>
      <c r="AP5409">
        <v>0</v>
      </c>
      <c r="AQ5409">
        <v>40</v>
      </c>
      <c r="AR5409">
        <v>0.999999999999999</v>
      </c>
      <c r="AS5409">
        <v>0</v>
      </c>
      <c r="AT5409">
        <v>0</v>
      </c>
      <c r="AU5409">
        <v>0</v>
      </c>
      <c r="AV5409">
        <v>0</v>
      </c>
      <c r="AW5409">
        <v>40</v>
      </c>
      <c r="AX5409">
        <v>1</v>
      </c>
      <c r="AY5409" s="73">
        <v>61.607584264324998</v>
      </c>
      <c r="AZ5409">
        <v>39</v>
      </c>
      <c r="BA5409">
        <v>0.95194011186732896</v>
      </c>
      <c r="BB5409">
        <v>40</v>
      </c>
      <c r="BC5409">
        <v>0.999999999999999</v>
      </c>
      <c r="BD5409">
        <v>0</v>
      </c>
      <c r="BE5409">
        <v>0</v>
      </c>
      <c r="BF5409">
        <v>60.328589136653001</v>
      </c>
      <c r="BG5409">
        <v>62.293166436630997</v>
      </c>
      <c r="BH5409">
        <v>61.607584264324998</v>
      </c>
      <c r="BI5409">
        <v>55.8734632503499</v>
      </c>
    </row>
    <row r="5410" spans="1:61" x14ac:dyDescent="0.25">
      <c r="A5410" s="10" t="str">
        <f>VLOOKUP(D5410,'Index-Relations'!E:F,2,FALSE)</f>
        <v>ESG</v>
      </c>
      <c r="B5410" t="s">
        <v>3450</v>
      </c>
      <c r="C5410" s="53" t="s">
        <v>2763</v>
      </c>
      <c r="D5410" s="59" t="s">
        <v>2919</v>
      </c>
      <c r="E5410" s="59" t="s">
        <v>8826</v>
      </c>
      <c r="F5410" t="s">
        <v>1995</v>
      </c>
      <c r="G5410" t="s">
        <v>1994</v>
      </c>
      <c r="H5410" t="s">
        <v>1996</v>
      </c>
      <c r="I5410" s="52">
        <v>45566</v>
      </c>
      <c r="J5410" t="s">
        <v>2457</v>
      </c>
      <c r="K5410">
        <v>41</v>
      </c>
      <c r="L5410" s="73">
        <v>56.108892486115998</v>
      </c>
      <c r="M5410">
        <v>40</v>
      </c>
      <c r="N5410">
        <v>0.99964428512258696</v>
      </c>
      <c r="O5410" s="73">
        <v>59.276982647429897</v>
      </c>
      <c r="P5410">
        <v>40</v>
      </c>
      <c r="Q5410">
        <v>0.99964428512258696</v>
      </c>
      <c r="R5410">
        <v>36</v>
      </c>
      <c r="S5410">
        <v>0.93153293837763596</v>
      </c>
      <c r="T5410">
        <v>57.6108914935161</v>
      </c>
      <c r="U5410">
        <v>0.95103849065889401</v>
      </c>
      <c r="V5410">
        <v>38</v>
      </c>
      <c r="W5410">
        <v>0.140547186704196</v>
      </c>
      <c r="X5410">
        <v>3</v>
      </c>
      <c r="Y5410">
        <v>39</v>
      </c>
      <c r="Z5410">
        <v>0.966656271532218</v>
      </c>
      <c r="AA5410">
        <v>41.070791702478601</v>
      </c>
      <c r="AB5410">
        <v>35</v>
      </c>
      <c r="AC5410">
        <v>0.87871340313799295</v>
      </c>
      <c r="AD5410">
        <v>4</v>
      </c>
      <c r="AE5410">
        <v>8.7942868394225507E-2</v>
      </c>
      <c r="AF5410">
        <v>2</v>
      </c>
      <c r="AG5410">
        <v>3.3343728467781303E-2</v>
      </c>
      <c r="AH5410">
        <v>0.124477071969745</v>
      </c>
      <c r="AI5410">
        <v>22</v>
      </c>
      <c r="AJ5410" s="73">
        <v>51.217740999045901</v>
      </c>
      <c r="AK5410">
        <v>40</v>
      </c>
      <c r="AL5410">
        <v>0.99964428512258696</v>
      </c>
      <c r="AM5410">
        <v>0</v>
      </c>
      <c r="AN5410">
        <v>0</v>
      </c>
      <c r="AO5410">
        <v>0</v>
      </c>
      <c r="AP5410">
        <v>0</v>
      </c>
      <c r="AQ5410">
        <v>41</v>
      </c>
      <c r="AR5410">
        <v>1</v>
      </c>
      <c r="AS5410">
        <v>0</v>
      </c>
      <c r="AT5410">
        <v>0</v>
      </c>
      <c r="AU5410">
        <v>0</v>
      </c>
      <c r="AV5410">
        <v>0</v>
      </c>
      <c r="AW5410">
        <v>41</v>
      </c>
      <c r="AX5410">
        <v>1</v>
      </c>
      <c r="AY5410" s="73">
        <v>56.622229880412903</v>
      </c>
      <c r="AZ5410">
        <v>40</v>
      </c>
      <c r="BA5410">
        <v>0.99964428512258696</v>
      </c>
      <c r="BB5410">
        <v>41</v>
      </c>
      <c r="BC5410">
        <v>1</v>
      </c>
      <c r="BD5410">
        <v>0</v>
      </c>
      <c r="BE5410">
        <v>0</v>
      </c>
      <c r="BF5410">
        <v>56.108892486115998</v>
      </c>
      <c r="BG5410">
        <v>59.276982647429897</v>
      </c>
      <c r="BH5410">
        <v>56.622229880412903</v>
      </c>
      <c r="BI5410">
        <v>51.217740999045901</v>
      </c>
    </row>
    <row r="5411" spans="1:61" x14ac:dyDescent="0.25">
      <c r="A5411" s="10" t="str">
        <f>VLOOKUP(D5411,'Index-Relations'!E:F,2,FALSE)</f>
        <v>ESG</v>
      </c>
      <c r="B5411" t="s">
        <v>3450</v>
      </c>
      <c r="C5411" s="53" t="s">
        <v>2764</v>
      </c>
      <c r="D5411" s="59" t="s">
        <v>2919</v>
      </c>
      <c r="E5411" s="59" t="s">
        <v>8827</v>
      </c>
      <c r="F5411" t="s">
        <v>1995</v>
      </c>
      <c r="G5411" t="s">
        <v>1994</v>
      </c>
      <c r="H5411" t="s">
        <v>1996</v>
      </c>
      <c r="I5411" s="52">
        <v>45537</v>
      </c>
      <c r="J5411" t="s">
        <v>2457</v>
      </c>
      <c r="K5411">
        <v>41</v>
      </c>
      <c r="L5411" s="73">
        <v>56.100740150554998</v>
      </c>
      <c r="M5411">
        <v>40</v>
      </c>
      <c r="N5411">
        <v>0.99966046165700595</v>
      </c>
      <c r="O5411" s="73">
        <v>58.900872627463002</v>
      </c>
      <c r="P5411">
        <v>40</v>
      </c>
      <c r="Q5411">
        <v>0.99966046165700595</v>
      </c>
      <c r="R5411">
        <v>36</v>
      </c>
      <c r="S5411">
        <v>0.92855814868935205</v>
      </c>
      <c r="T5411">
        <v>57.1389573298868</v>
      </c>
      <c r="U5411">
        <v>0.95560966244288703</v>
      </c>
      <c r="V5411">
        <v>38</v>
      </c>
      <c r="W5411">
        <v>0.1484584432502</v>
      </c>
      <c r="X5411">
        <v>4</v>
      </c>
      <c r="Y5411">
        <v>39</v>
      </c>
      <c r="Z5411">
        <v>0.96313157175599096</v>
      </c>
      <c r="AA5411">
        <v>42.2135654559386</v>
      </c>
      <c r="AB5411">
        <v>34</v>
      </c>
      <c r="AC5411">
        <v>0.85626128533374302</v>
      </c>
      <c r="AD5411">
        <v>5</v>
      </c>
      <c r="AE5411">
        <v>0.106870286422248</v>
      </c>
      <c r="AF5411">
        <v>2</v>
      </c>
      <c r="AG5411">
        <v>3.68684282440086E-2</v>
      </c>
      <c r="AH5411">
        <v>0.124532651239302</v>
      </c>
      <c r="AI5411">
        <v>23</v>
      </c>
      <c r="AJ5411" s="73">
        <v>51.358660995999998</v>
      </c>
      <c r="AK5411">
        <v>40</v>
      </c>
      <c r="AL5411">
        <v>0.99966046165700595</v>
      </c>
      <c r="AM5411">
        <v>0</v>
      </c>
      <c r="AN5411">
        <v>0</v>
      </c>
      <c r="AO5411">
        <v>0</v>
      </c>
      <c r="AP5411">
        <v>0</v>
      </c>
      <c r="AQ5411">
        <v>41</v>
      </c>
      <c r="AR5411">
        <v>0.999999999999999</v>
      </c>
      <c r="AS5411">
        <v>0</v>
      </c>
      <c r="AT5411">
        <v>0</v>
      </c>
      <c r="AU5411">
        <v>0</v>
      </c>
      <c r="AV5411">
        <v>0</v>
      </c>
      <c r="AW5411">
        <v>41</v>
      </c>
      <c r="AX5411">
        <v>0.999999999999999</v>
      </c>
      <c r="AY5411" s="73">
        <v>56.853149994410998</v>
      </c>
      <c r="AZ5411">
        <v>40</v>
      </c>
      <c r="BA5411">
        <v>0.99966046165700595</v>
      </c>
      <c r="BB5411">
        <v>41</v>
      </c>
      <c r="BC5411">
        <v>0.999999999999999</v>
      </c>
      <c r="BD5411">
        <v>0</v>
      </c>
      <c r="BE5411">
        <v>0</v>
      </c>
      <c r="BF5411">
        <v>56.100740150554998</v>
      </c>
      <c r="BG5411">
        <v>58.900872627463002</v>
      </c>
      <c r="BH5411">
        <v>56.853149994410998</v>
      </c>
      <c r="BI5411">
        <v>51.358660995999998</v>
      </c>
    </row>
    <row r="5412" spans="1:61" x14ac:dyDescent="0.25">
      <c r="A5412" s="10" t="str">
        <f>VLOOKUP(D5412,'Index-Relations'!E:F,2,FALSE)</f>
        <v>ESG</v>
      </c>
      <c r="B5412" t="s">
        <v>3450</v>
      </c>
      <c r="C5412" s="53" t="s">
        <v>3350</v>
      </c>
      <c r="D5412" s="59" t="s">
        <v>2919</v>
      </c>
      <c r="E5412" s="59" t="s">
        <v>8828</v>
      </c>
      <c r="F5412" t="s">
        <v>1995</v>
      </c>
      <c r="G5412" t="s">
        <v>1994</v>
      </c>
      <c r="H5412" t="s">
        <v>1996</v>
      </c>
      <c r="I5412" s="52">
        <v>45505</v>
      </c>
      <c r="J5412" t="s">
        <v>2457</v>
      </c>
      <c r="K5412">
        <v>42</v>
      </c>
      <c r="L5412" s="73">
        <v>55.664318833613002</v>
      </c>
      <c r="M5412">
        <v>41</v>
      </c>
      <c r="N5412">
        <v>0.99944385868879004</v>
      </c>
      <c r="O5412" s="73">
        <v>58.400554265818002</v>
      </c>
      <c r="P5412">
        <v>41</v>
      </c>
      <c r="Q5412">
        <v>0.99944385868879004</v>
      </c>
      <c r="R5412">
        <v>37</v>
      </c>
      <c r="S5412">
        <v>0.91663444854424803</v>
      </c>
      <c r="T5412">
        <v>56.768397293507299</v>
      </c>
      <c r="U5412">
        <v>0.94885771302025101</v>
      </c>
      <c r="V5412">
        <v>39</v>
      </c>
      <c r="W5412">
        <v>0.13799329698489199</v>
      </c>
      <c r="X5412">
        <v>4</v>
      </c>
      <c r="Y5412">
        <v>40</v>
      </c>
      <c r="Z5412">
        <v>0.95531802777401398</v>
      </c>
      <c r="AA5412">
        <v>48.893882140695197</v>
      </c>
      <c r="AB5412">
        <v>34</v>
      </c>
      <c r="AC5412">
        <v>0.84841860035088901</v>
      </c>
      <c r="AD5412">
        <v>6</v>
      </c>
      <c r="AE5412">
        <v>0.106899427423124</v>
      </c>
      <c r="AF5412">
        <v>2</v>
      </c>
      <c r="AG5412">
        <v>4.4681972225985599E-2</v>
      </c>
      <c r="AH5412">
        <v>0.115657873656074</v>
      </c>
      <c r="AI5412">
        <v>24</v>
      </c>
      <c r="AJ5412" s="73">
        <v>51.063008662057001</v>
      </c>
      <c r="AK5412">
        <v>41</v>
      </c>
      <c r="AL5412">
        <v>0.99944385868879004</v>
      </c>
      <c r="AM5412">
        <v>0</v>
      </c>
      <c r="AN5412">
        <v>0</v>
      </c>
      <c r="AO5412">
        <v>0</v>
      </c>
      <c r="AP5412">
        <v>0</v>
      </c>
      <c r="AQ5412">
        <v>41</v>
      </c>
      <c r="AR5412">
        <v>0.99944385868879004</v>
      </c>
      <c r="AS5412">
        <v>0</v>
      </c>
      <c r="AT5412">
        <v>0</v>
      </c>
      <c r="AU5412">
        <v>0</v>
      </c>
      <c r="AV5412">
        <v>0</v>
      </c>
      <c r="AW5412">
        <v>41</v>
      </c>
      <c r="AX5412">
        <v>0.99944385868879004</v>
      </c>
      <c r="AY5412" s="73">
        <v>56.405620729558898</v>
      </c>
      <c r="AZ5412">
        <v>41</v>
      </c>
      <c r="BA5412">
        <v>0.99944385868879004</v>
      </c>
      <c r="BB5412">
        <v>41</v>
      </c>
      <c r="BC5412">
        <v>0.99944385868879004</v>
      </c>
      <c r="BD5412">
        <v>0</v>
      </c>
      <c r="BE5412">
        <v>0</v>
      </c>
      <c r="BF5412">
        <v>55.664318833613002</v>
      </c>
      <c r="BG5412">
        <v>58.400554265818002</v>
      </c>
      <c r="BH5412">
        <v>56.405620729558898</v>
      </c>
      <c r="BI5412">
        <v>51.063008662057001</v>
      </c>
    </row>
    <row r="5413" spans="1:61" x14ac:dyDescent="0.25">
      <c r="A5413" s="10" t="str">
        <f>VLOOKUP(D5413,'Index-Relations'!E:F,2,FALSE)</f>
        <v>ESG</v>
      </c>
      <c r="B5413" t="s">
        <v>3450</v>
      </c>
      <c r="C5413" s="53" t="s">
        <v>2765</v>
      </c>
      <c r="D5413" s="59" t="s">
        <v>2919</v>
      </c>
      <c r="E5413" s="59" t="s">
        <v>8829</v>
      </c>
      <c r="F5413" t="s">
        <v>1995</v>
      </c>
      <c r="G5413" t="s">
        <v>1994</v>
      </c>
      <c r="H5413" t="s">
        <v>1996</v>
      </c>
      <c r="I5413" s="52">
        <v>45474</v>
      </c>
      <c r="J5413" t="s">
        <v>2457</v>
      </c>
      <c r="K5413">
        <v>42</v>
      </c>
      <c r="L5413" s="73">
        <v>55.823096019875997</v>
      </c>
      <c r="M5413">
        <v>41</v>
      </c>
      <c r="N5413">
        <v>0.99910474363691304</v>
      </c>
      <c r="O5413" s="73">
        <v>59.277413758907002</v>
      </c>
      <c r="P5413">
        <v>41</v>
      </c>
      <c r="Q5413">
        <v>0.99910474363691304</v>
      </c>
      <c r="R5413">
        <v>37</v>
      </c>
      <c r="S5413">
        <v>0.915827915047287</v>
      </c>
      <c r="T5413">
        <v>57.526242852114201</v>
      </c>
      <c r="U5413">
        <v>0.93948159833503397</v>
      </c>
      <c r="V5413">
        <v>39</v>
      </c>
      <c r="W5413">
        <v>0.109557787302479</v>
      </c>
      <c r="X5413">
        <v>4</v>
      </c>
      <c r="Y5413">
        <v>40</v>
      </c>
      <c r="Z5413">
        <v>0.95450141524237797</v>
      </c>
      <c r="AA5413">
        <v>50.891796586903297</v>
      </c>
      <c r="AB5413">
        <v>33</v>
      </c>
      <c r="AC5413">
        <v>0.83897751563302903</v>
      </c>
      <c r="AD5413">
        <v>7</v>
      </c>
      <c r="AE5413">
        <v>0.115523899609349</v>
      </c>
      <c r="AF5413">
        <v>2</v>
      </c>
      <c r="AG5413">
        <v>4.5498584757621703E-2</v>
      </c>
      <c r="AH5413">
        <v>0.126638754709962</v>
      </c>
      <c r="AI5413">
        <v>24</v>
      </c>
      <c r="AJ5413" s="73">
        <v>50.700177084761002</v>
      </c>
      <c r="AK5413">
        <v>41</v>
      </c>
      <c r="AL5413">
        <v>0.99910474363691304</v>
      </c>
      <c r="AM5413">
        <v>0</v>
      </c>
      <c r="AN5413">
        <v>0</v>
      </c>
      <c r="AO5413">
        <v>0</v>
      </c>
      <c r="AP5413">
        <v>0</v>
      </c>
      <c r="AQ5413">
        <v>41</v>
      </c>
      <c r="AR5413">
        <v>0.99910474363691304</v>
      </c>
      <c r="AS5413">
        <v>0</v>
      </c>
      <c r="AT5413">
        <v>0</v>
      </c>
      <c r="AU5413">
        <v>0</v>
      </c>
      <c r="AV5413">
        <v>0</v>
      </c>
      <c r="AW5413">
        <v>41</v>
      </c>
      <c r="AX5413">
        <v>0.99910474363691304</v>
      </c>
      <c r="AY5413" s="73">
        <v>56.223782263015899</v>
      </c>
      <c r="AZ5413">
        <v>41</v>
      </c>
      <c r="BA5413">
        <v>0.99910474363691304</v>
      </c>
      <c r="BB5413">
        <v>41</v>
      </c>
      <c r="BC5413">
        <v>0.99910474363691304</v>
      </c>
      <c r="BD5413">
        <v>0</v>
      </c>
      <c r="BE5413">
        <v>0</v>
      </c>
      <c r="BF5413">
        <v>55.823096019875997</v>
      </c>
      <c r="BG5413">
        <v>59.277413758907002</v>
      </c>
      <c r="BH5413">
        <v>56.223782263015899</v>
      </c>
      <c r="BI5413">
        <v>50.700177084761002</v>
      </c>
    </row>
    <row r="5414" spans="1:61" x14ac:dyDescent="0.25">
      <c r="A5414" s="10" t="str">
        <f>VLOOKUP(D5414,'Index-Relations'!E:F,2,FALSE)</f>
        <v>ESG</v>
      </c>
      <c r="B5414" t="s">
        <v>3450</v>
      </c>
      <c r="C5414" s="53" t="s">
        <v>2766</v>
      </c>
      <c r="D5414" s="59" t="s">
        <v>2919</v>
      </c>
      <c r="E5414" s="59" t="s">
        <v>8830</v>
      </c>
      <c r="F5414" t="s">
        <v>1995</v>
      </c>
      <c r="G5414" t="s">
        <v>1994</v>
      </c>
      <c r="H5414" t="s">
        <v>1996</v>
      </c>
      <c r="I5414" s="52">
        <v>45446</v>
      </c>
      <c r="J5414" t="s">
        <v>2457</v>
      </c>
      <c r="K5414">
        <v>41</v>
      </c>
      <c r="L5414" s="73">
        <v>55.484580002403</v>
      </c>
      <c r="M5414">
        <v>41</v>
      </c>
      <c r="N5414">
        <v>1</v>
      </c>
      <c r="O5414" s="73">
        <v>58.889616960619001</v>
      </c>
      <c r="P5414">
        <v>41</v>
      </c>
      <c r="Q5414">
        <v>1</v>
      </c>
      <c r="R5414">
        <v>37</v>
      </c>
      <c r="S5414">
        <v>0.91322552165745197</v>
      </c>
      <c r="T5414">
        <v>56.801014354407997</v>
      </c>
      <c r="U5414">
        <v>0.941338931767011</v>
      </c>
      <c r="V5414">
        <v>39</v>
      </c>
      <c r="W5414">
        <v>0.112427536535688</v>
      </c>
      <c r="X5414">
        <v>4</v>
      </c>
      <c r="Y5414">
        <v>40</v>
      </c>
      <c r="Z5414">
        <v>0.95438379620321401</v>
      </c>
      <c r="AA5414">
        <v>47.029684073925303</v>
      </c>
      <c r="AB5414">
        <v>33</v>
      </c>
      <c r="AC5414">
        <v>0.82936679272568703</v>
      </c>
      <c r="AD5414">
        <v>7</v>
      </c>
      <c r="AE5414">
        <v>0.12501700347752601</v>
      </c>
      <c r="AF5414">
        <v>1</v>
      </c>
      <c r="AG5414">
        <v>4.5616203796785701E-2</v>
      </c>
      <c r="AH5414">
        <v>0.124619605341795</v>
      </c>
      <c r="AI5414">
        <v>24</v>
      </c>
      <c r="AJ5414" s="73">
        <v>50.354660694498897</v>
      </c>
      <c r="AK5414">
        <v>41</v>
      </c>
      <c r="AL5414">
        <v>1</v>
      </c>
      <c r="AM5414">
        <v>0</v>
      </c>
      <c r="AN5414">
        <v>0</v>
      </c>
      <c r="AO5414">
        <v>0</v>
      </c>
      <c r="AP5414">
        <v>0</v>
      </c>
      <c r="AQ5414">
        <v>41</v>
      </c>
      <c r="AR5414">
        <v>0.999999999999999</v>
      </c>
      <c r="AS5414">
        <v>0</v>
      </c>
      <c r="AT5414">
        <v>0</v>
      </c>
      <c r="AU5414">
        <v>0</v>
      </c>
      <c r="AV5414">
        <v>0</v>
      </c>
      <c r="AW5414">
        <v>41</v>
      </c>
      <c r="AX5414">
        <v>1</v>
      </c>
      <c r="AY5414" s="73">
        <v>55.941679365232901</v>
      </c>
      <c r="AZ5414">
        <v>41</v>
      </c>
      <c r="BA5414">
        <v>1</v>
      </c>
      <c r="BB5414">
        <v>41</v>
      </c>
      <c r="BC5414">
        <v>0.999999999999999</v>
      </c>
      <c r="BD5414">
        <v>0</v>
      </c>
      <c r="BE5414">
        <v>0</v>
      </c>
      <c r="BF5414">
        <v>55.484580002403</v>
      </c>
      <c r="BG5414">
        <v>58.889616960619001</v>
      </c>
      <c r="BH5414">
        <v>55.941679365232901</v>
      </c>
      <c r="BI5414">
        <v>50.354660694498897</v>
      </c>
    </row>
    <row r="5415" spans="1:61" x14ac:dyDescent="0.25">
      <c r="A5415" s="10" t="str">
        <f>VLOOKUP(D5415,'Index-Relations'!E:F,2,FALSE)</f>
        <v>ESG</v>
      </c>
      <c r="B5415" t="s">
        <v>3450</v>
      </c>
      <c r="C5415" s="53" t="s">
        <v>2767</v>
      </c>
      <c r="D5415" s="59" t="s">
        <v>2919</v>
      </c>
      <c r="E5415" s="59" t="s">
        <v>8831</v>
      </c>
      <c r="F5415" t="s">
        <v>1995</v>
      </c>
      <c r="G5415" t="s">
        <v>1994</v>
      </c>
      <c r="H5415" t="s">
        <v>1996</v>
      </c>
      <c r="I5415" s="52">
        <v>45413</v>
      </c>
      <c r="J5415" t="s">
        <v>2457</v>
      </c>
      <c r="K5415">
        <v>41</v>
      </c>
      <c r="L5415" s="73">
        <v>56.815550387160002</v>
      </c>
      <c r="M5415">
        <v>41</v>
      </c>
      <c r="N5415">
        <v>1</v>
      </c>
      <c r="O5415" s="73">
        <v>59.727738879775004</v>
      </c>
      <c r="P5415">
        <v>41</v>
      </c>
      <c r="Q5415">
        <v>1</v>
      </c>
      <c r="R5415">
        <v>37</v>
      </c>
      <c r="S5415">
        <v>0.91952912620067095</v>
      </c>
      <c r="T5415">
        <v>56.626938329470903</v>
      </c>
      <c r="U5415">
        <v>0.94487343518941203</v>
      </c>
      <c r="V5415">
        <v>39</v>
      </c>
      <c r="W5415">
        <v>0.11378166702626</v>
      </c>
      <c r="X5415">
        <v>4</v>
      </c>
      <c r="Y5415">
        <v>40</v>
      </c>
      <c r="Z5415">
        <v>0.95964144594184597</v>
      </c>
      <c r="AA5415">
        <v>51.497333852389801</v>
      </c>
      <c r="AB5415">
        <v>33</v>
      </c>
      <c r="AC5415">
        <v>0.83358597239456</v>
      </c>
      <c r="AD5415">
        <v>7</v>
      </c>
      <c r="AE5415">
        <v>0.126055473547284</v>
      </c>
      <c r="AF5415">
        <v>1</v>
      </c>
      <c r="AG5415">
        <v>4.0358554058154097E-2</v>
      </c>
      <c r="AH5415">
        <v>0.119238521809024</v>
      </c>
      <c r="AI5415">
        <v>24</v>
      </c>
      <c r="AJ5415" s="73">
        <v>52.206015718156998</v>
      </c>
      <c r="AK5415">
        <v>41</v>
      </c>
      <c r="AL5415">
        <v>1</v>
      </c>
      <c r="AM5415">
        <v>0</v>
      </c>
      <c r="AN5415">
        <v>0</v>
      </c>
      <c r="AO5415">
        <v>0</v>
      </c>
      <c r="AP5415">
        <v>0</v>
      </c>
      <c r="AQ5415">
        <v>41</v>
      </c>
      <c r="AR5415">
        <v>1</v>
      </c>
      <c r="AS5415">
        <v>0</v>
      </c>
      <c r="AT5415">
        <v>0</v>
      </c>
      <c r="AU5415">
        <v>0</v>
      </c>
      <c r="AV5415">
        <v>0</v>
      </c>
      <c r="AW5415">
        <v>41</v>
      </c>
      <c r="AX5415">
        <v>0.999999999999999</v>
      </c>
      <c r="AY5415" s="73">
        <v>57.345219979622001</v>
      </c>
      <c r="AZ5415">
        <v>41</v>
      </c>
      <c r="BA5415">
        <v>1</v>
      </c>
      <c r="BB5415">
        <v>39</v>
      </c>
      <c r="BC5415">
        <v>0.92400488188071495</v>
      </c>
      <c r="BD5415">
        <v>2</v>
      </c>
      <c r="BE5415">
        <v>7.5995118119284499E-2</v>
      </c>
      <c r="BF5415">
        <v>56.815550387160002</v>
      </c>
      <c r="BG5415">
        <v>59.727738879775004</v>
      </c>
      <c r="BH5415">
        <v>57.345219979622001</v>
      </c>
      <c r="BI5415">
        <v>52.206015718156998</v>
      </c>
    </row>
    <row r="5416" spans="1:61" x14ac:dyDescent="0.25">
      <c r="A5416" s="10" t="str">
        <f>VLOOKUP(D5416,'Index-Relations'!E:F,2,FALSE)</f>
        <v>ESG</v>
      </c>
      <c r="B5416" t="s">
        <v>3450</v>
      </c>
      <c r="C5416" s="53" t="s">
        <v>2768</v>
      </c>
      <c r="D5416" s="59" t="s">
        <v>2919</v>
      </c>
      <c r="E5416" s="59" t="s">
        <v>8832</v>
      </c>
      <c r="F5416" t="s">
        <v>1995</v>
      </c>
      <c r="G5416" t="s">
        <v>1994</v>
      </c>
      <c r="H5416" t="s">
        <v>1996</v>
      </c>
      <c r="I5416" s="52">
        <v>45383</v>
      </c>
      <c r="J5416" t="s">
        <v>2457</v>
      </c>
      <c r="K5416">
        <v>50</v>
      </c>
      <c r="L5416">
        <v>59.4759955554605</v>
      </c>
      <c r="M5416">
        <v>50</v>
      </c>
      <c r="N5416">
        <v>1</v>
      </c>
      <c r="O5416">
        <v>61.709964761161302</v>
      </c>
      <c r="P5416">
        <v>50</v>
      </c>
      <c r="Q5416">
        <v>1</v>
      </c>
      <c r="R5416">
        <v>46</v>
      </c>
      <c r="S5416">
        <v>0.91977493593052095</v>
      </c>
      <c r="T5416">
        <v>55.646691677932402</v>
      </c>
      <c r="U5416">
        <v>0.95139013975197795</v>
      </c>
      <c r="V5416">
        <v>48</v>
      </c>
      <c r="W5416">
        <v>0.122363304330773</v>
      </c>
      <c r="X5416">
        <v>6</v>
      </c>
      <c r="Y5416">
        <v>49</v>
      </c>
      <c r="Z5416">
        <v>0.95063909616702003</v>
      </c>
      <c r="AA5416">
        <v>68.243252717762502</v>
      </c>
      <c r="AB5416">
        <v>42</v>
      </c>
      <c r="AC5416">
        <v>0.81527707779945102</v>
      </c>
      <c r="AD5416">
        <v>7</v>
      </c>
      <c r="AE5416">
        <v>0.135362018367569</v>
      </c>
      <c r="AF5416">
        <v>1</v>
      </c>
      <c r="AG5416">
        <v>4.9360903832979197E-2</v>
      </c>
      <c r="AH5416">
        <v>8.8423759727381299E-2</v>
      </c>
      <c r="AI5416">
        <v>27</v>
      </c>
      <c r="AJ5416">
        <v>51.983748984917398</v>
      </c>
      <c r="AK5416">
        <v>50</v>
      </c>
      <c r="AL5416">
        <v>1</v>
      </c>
      <c r="AM5416">
        <v>0</v>
      </c>
      <c r="AN5416">
        <v>0</v>
      </c>
      <c r="AO5416">
        <v>0</v>
      </c>
      <c r="AP5416">
        <v>0</v>
      </c>
      <c r="AQ5416">
        <v>50</v>
      </c>
      <c r="AR5416">
        <v>1</v>
      </c>
      <c r="AS5416">
        <v>0</v>
      </c>
      <c r="AT5416">
        <v>0</v>
      </c>
      <c r="AU5416">
        <v>0</v>
      </c>
      <c r="AV5416">
        <v>0</v>
      </c>
      <c r="AW5416">
        <v>50</v>
      </c>
      <c r="AX5416">
        <v>1</v>
      </c>
      <c r="AY5416">
        <v>61.472325779339201</v>
      </c>
      <c r="AZ5416">
        <v>50</v>
      </c>
      <c r="BA5416">
        <v>1</v>
      </c>
      <c r="BB5416">
        <v>47</v>
      </c>
      <c r="BC5416">
        <v>0.90499609042991502</v>
      </c>
      <c r="BD5416">
        <v>3</v>
      </c>
      <c r="BE5416">
        <v>9.5003909570084505E-2</v>
      </c>
      <c r="BF5416">
        <v>54.722630863395999</v>
      </c>
      <c r="BG5416">
        <v>57.067516789057002</v>
      </c>
      <c r="BH5416">
        <v>56.721127800440001</v>
      </c>
      <c r="BI5416">
        <v>49.332121125699999</v>
      </c>
    </row>
    <row r="5417" spans="1:61" x14ac:dyDescent="0.25">
      <c r="A5417" s="10" t="str">
        <f>VLOOKUP(D5417,'Index-Relations'!E:F,2,FALSE)</f>
        <v>ESG</v>
      </c>
      <c r="B5417" t="s">
        <v>3450</v>
      </c>
      <c r="C5417" s="53" t="s">
        <v>2769</v>
      </c>
      <c r="D5417" s="59" t="s">
        <v>2919</v>
      </c>
      <c r="E5417" s="59" t="s">
        <v>8833</v>
      </c>
      <c r="F5417" t="s">
        <v>1995</v>
      </c>
      <c r="G5417" t="s">
        <v>1994</v>
      </c>
      <c r="H5417" t="s">
        <v>1996</v>
      </c>
      <c r="I5417" s="52">
        <v>45352</v>
      </c>
      <c r="J5417" t="s">
        <v>2457</v>
      </c>
      <c r="K5417">
        <v>50</v>
      </c>
      <c r="L5417">
        <v>59.721000593629803</v>
      </c>
      <c r="M5417">
        <v>50</v>
      </c>
      <c r="N5417">
        <v>1</v>
      </c>
      <c r="O5417">
        <v>61.867957230678002</v>
      </c>
      <c r="P5417">
        <v>50</v>
      </c>
      <c r="Q5417">
        <v>1</v>
      </c>
      <c r="R5417">
        <v>46</v>
      </c>
      <c r="S5417">
        <v>0.91862871002973401</v>
      </c>
      <c r="T5417">
        <v>55.569790469607099</v>
      </c>
      <c r="U5417">
        <v>0.94501495211231201</v>
      </c>
      <c r="V5417">
        <v>48</v>
      </c>
      <c r="W5417">
        <v>0.13566430641663299</v>
      </c>
      <c r="X5417">
        <v>5</v>
      </c>
      <c r="Y5417">
        <v>49</v>
      </c>
      <c r="Z5417">
        <v>0.94921417264341601</v>
      </c>
      <c r="AA5417">
        <v>69.160636508442806</v>
      </c>
      <c r="AB5417">
        <v>41</v>
      </c>
      <c r="AC5417">
        <v>0.80528012444671504</v>
      </c>
      <c r="AD5417">
        <v>8</v>
      </c>
      <c r="AE5417">
        <v>0.143934048196701</v>
      </c>
      <c r="AF5417">
        <v>1</v>
      </c>
      <c r="AG5417">
        <v>5.07858273565834E-2</v>
      </c>
      <c r="AH5417">
        <v>5.7018869024011903E-2</v>
      </c>
      <c r="AI5417">
        <v>24</v>
      </c>
      <c r="AJ5417">
        <v>52.367853034829203</v>
      </c>
      <c r="AK5417">
        <v>50</v>
      </c>
      <c r="AL5417">
        <v>1</v>
      </c>
      <c r="AM5417">
        <v>0</v>
      </c>
      <c r="AN5417">
        <v>0</v>
      </c>
      <c r="AO5417">
        <v>0</v>
      </c>
      <c r="AP5417">
        <v>0</v>
      </c>
      <c r="AQ5417">
        <v>50</v>
      </c>
      <c r="AR5417">
        <v>0.999999999999999</v>
      </c>
      <c r="AS5417">
        <v>0</v>
      </c>
      <c r="AT5417">
        <v>0</v>
      </c>
      <c r="AU5417">
        <v>0</v>
      </c>
      <c r="AV5417">
        <v>0</v>
      </c>
      <c r="AW5417">
        <v>50</v>
      </c>
      <c r="AX5417">
        <v>0.999999999999999</v>
      </c>
      <c r="AY5417">
        <v>61.598308199406603</v>
      </c>
      <c r="AZ5417">
        <v>50</v>
      </c>
      <c r="BA5417">
        <v>1</v>
      </c>
      <c r="BB5417">
        <v>47</v>
      </c>
      <c r="BC5417">
        <v>0.90679979247781195</v>
      </c>
      <c r="BD5417">
        <v>3</v>
      </c>
      <c r="BE5417">
        <v>9.3200207522187203E-2</v>
      </c>
      <c r="BF5417">
        <v>54.829908067336</v>
      </c>
      <c r="BG5417">
        <v>57.102151775002</v>
      </c>
      <c r="BH5417">
        <v>56.759112280167002</v>
      </c>
      <c r="BI5417">
        <v>49.527741575216901</v>
      </c>
    </row>
    <row r="5418" spans="1:61" x14ac:dyDescent="0.25">
      <c r="A5418" s="10" t="str">
        <f>VLOOKUP(D5418,'Index-Relations'!E:F,2,FALSE)</f>
        <v>ESG</v>
      </c>
      <c r="B5418" t="s">
        <v>3450</v>
      </c>
      <c r="C5418" s="53" t="s">
        <v>2770</v>
      </c>
      <c r="D5418" s="59" t="s">
        <v>2919</v>
      </c>
      <c r="E5418" s="59" t="s">
        <v>8834</v>
      </c>
      <c r="F5418" t="s">
        <v>1995</v>
      </c>
      <c r="G5418" t="s">
        <v>1994</v>
      </c>
      <c r="H5418" t="s">
        <v>1996</v>
      </c>
      <c r="I5418" s="52">
        <v>45323</v>
      </c>
      <c r="J5418" t="s">
        <v>2457</v>
      </c>
      <c r="K5418">
        <v>50</v>
      </c>
      <c r="L5418">
        <v>61.9850011368761</v>
      </c>
      <c r="M5418">
        <v>50</v>
      </c>
      <c r="N5418">
        <v>1</v>
      </c>
      <c r="O5418">
        <v>64.347338048559905</v>
      </c>
      <c r="P5418">
        <v>50</v>
      </c>
      <c r="Q5418">
        <v>1</v>
      </c>
      <c r="R5418">
        <v>46</v>
      </c>
      <c r="S5418">
        <v>0.93006066020730205</v>
      </c>
      <c r="T5418">
        <v>56.026810239036202</v>
      </c>
      <c r="U5418">
        <v>0.95390292797059495</v>
      </c>
      <c r="V5418">
        <v>47</v>
      </c>
      <c r="W5418">
        <v>0.140627520181244</v>
      </c>
      <c r="X5418">
        <v>5</v>
      </c>
      <c r="Y5418">
        <v>48</v>
      </c>
      <c r="Z5418">
        <v>0.95786621688828399</v>
      </c>
      <c r="AA5418">
        <v>69.510464994042195</v>
      </c>
      <c r="AB5418">
        <v>40</v>
      </c>
      <c r="AC5418">
        <v>0.83375498645868595</v>
      </c>
      <c r="AD5418">
        <v>8</v>
      </c>
      <c r="AE5418">
        <v>0.124111230429598</v>
      </c>
      <c r="AF5418">
        <v>2</v>
      </c>
      <c r="AG5418">
        <v>4.2133783111715499E-2</v>
      </c>
      <c r="AH5418">
        <v>4.84586901538532E-2</v>
      </c>
      <c r="AI5418">
        <v>21</v>
      </c>
      <c r="AJ5418">
        <v>54.511801140596098</v>
      </c>
      <c r="AK5418">
        <v>50</v>
      </c>
      <c r="AL5418">
        <v>1</v>
      </c>
      <c r="AM5418">
        <v>0</v>
      </c>
      <c r="AN5418">
        <v>0</v>
      </c>
      <c r="AO5418">
        <v>0</v>
      </c>
      <c r="AP5418">
        <v>0</v>
      </c>
      <c r="AQ5418">
        <v>50</v>
      </c>
      <c r="AR5418">
        <v>1</v>
      </c>
      <c r="AS5418">
        <v>0</v>
      </c>
      <c r="AT5418">
        <v>0</v>
      </c>
      <c r="AU5418">
        <v>0</v>
      </c>
      <c r="AV5418">
        <v>0</v>
      </c>
      <c r="AW5418">
        <v>50</v>
      </c>
      <c r="AX5418">
        <v>1</v>
      </c>
      <c r="AY5418">
        <v>63.296062972639803</v>
      </c>
      <c r="AZ5418">
        <v>50</v>
      </c>
      <c r="BA5418">
        <v>1</v>
      </c>
      <c r="BB5418">
        <v>47</v>
      </c>
      <c r="BC5418">
        <v>0.900303655433489</v>
      </c>
      <c r="BD5418">
        <v>3</v>
      </c>
      <c r="BE5418">
        <v>9.96963445665109E-2</v>
      </c>
      <c r="BF5418">
        <v>56.704818107158999</v>
      </c>
      <c r="BG5418">
        <v>59.311957444572897</v>
      </c>
      <c r="BH5418">
        <v>58.126400491165001</v>
      </c>
      <c r="BI5418">
        <v>51.210455859211898</v>
      </c>
    </row>
    <row r="5419" spans="1:61" x14ac:dyDescent="0.25">
      <c r="A5419" s="10" t="str">
        <f>VLOOKUP(D5419,'Index-Relations'!E:F,2,FALSE)</f>
        <v>BM</v>
      </c>
      <c r="B5419" t="s">
        <v>3450</v>
      </c>
      <c r="C5419" s="53" t="s">
        <v>2760</v>
      </c>
      <c r="D5419" s="59" t="s">
        <v>2920</v>
      </c>
      <c r="E5419" s="59" t="s">
        <v>8835</v>
      </c>
      <c r="F5419" t="s">
        <v>1998</v>
      </c>
      <c r="G5419" t="s">
        <v>1112</v>
      </c>
      <c r="H5419" t="s">
        <v>1999</v>
      </c>
      <c r="I5419" s="52">
        <v>45658</v>
      </c>
      <c r="J5419" t="s">
        <v>2457</v>
      </c>
      <c r="K5419">
        <v>894</v>
      </c>
      <c r="L5419" s="73">
        <v>59.4790718049316</v>
      </c>
      <c r="M5419">
        <v>883</v>
      </c>
      <c r="N5419">
        <v>0.99721179581105102</v>
      </c>
      <c r="O5419" s="73">
        <v>66.260869752562996</v>
      </c>
      <c r="P5419">
        <v>883</v>
      </c>
      <c r="Q5419">
        <v>0.99721179581105102</v>
      </c>
      <c r="R5419">
        <v>861</v>
      </c>
      <c r="S5419">
        <v>0.98927084689903999</v>
      </c>
      <c r="T5419">
        <v>32.580660410039599</v>
      </c>
      <c r="U5419">
        <v>0.64167628374890795</v>
      </c>
      <c r="V5419">
        <v>591</v>
      </c>
      <c r="W5419">
        <v>0.121319457635476</v>
      </c>
      <c r="X5419">
        <v>114</v>
      </c>
      <c r="Y5419">
        <v>881</v>
      </c>
      <c r="Z5419">
        <v>0.99631114360195905</v>
      </c>
      <c r="AA5419">
        <v>30.19151368108</v>
      </c>
      <c r="AB5419">
        <v>758</v>
      </c>
      <c r="AC5419">
        <v>0.92105605136318403</v>
      </c>
      <c r="AD5419">
        <v>123</v>
      </c>
      <c r="AE5419">
        <v>7.5255092238776397E-2</v>
      </c>
      <c r="AF5419">
        <v>13</v>
      </c>
      <c r="AG5419">
        <v>3.6888563980390699E-3</v>
      </c>
      <c r="AH5419">
        <v>8.2900263236008794E-3</v>
      </c>
      <c r="AI5419">
        <v>61</v>
      </c>
      <c r="AJ5419" s="73">
        <v>55.747731341121899</v>
      </c>
      <c r="AK5419">
        <v>883</v>
      </c>
      <c r="AL5419">
        <v>0.99721179581105102</v>
      </c>
      <c r="AM5419">
        <v>1.0874282808435101E-2</v>
      </c>
      <c r="AN5419">
        <v>9</v>
      </c>
      <c r="AO5419">
        <v>5.6898349241023003E-3</v>
      </c>
      <c r="AP5419">
        <v>3</v>
      </c>
      <c r="AQ5419">
        <v>893</v>
      </c>
      <c r="AR5419">
        <v>0.99976786862730604</v>
      </c>
      <c r="AS5419">
        <v>1.6687806174019399E-2</v>
      </c>
      <c r="AT5419">
        <v>14</v>
      </c>
      <c r="AU5419">
        <v>6.0632557789665597E-3</v>
      </c>
      <c r="AV5419">
        <v>4</v>
      </c>
      <c r="AW5419">
        <v>893</v>
      </c>
      <c r="AX5419">
        <v>0.99976786862730604</v>
      </c>
      <c r="AY5419" s="73">
        <v>57.179125933236797</v>
      </c>
      <c r="AZ5419">
        <v>883</v>
      </c>
      <c r="BA5419">
        <v>0.99721179581105102</v>
      </c>
      <c r="BB5419">
        <v>856</v>
      </c>
      <c r="BC5419">
        <v>0.86565683677968897</v>
      </c>
      <c r="BD5419">
        <v>34</v>
      </c>
      <c r="BE5419">
        <v>0.128421196923514</v>
      </c>
      <c r="BF5419">
        <v>59.4790718049316</v>
      </c>
      <c r="BG5419">
        <v>66.260869752562996</v>
      </c>
      <c r="BH5419">
        <v>57.179125933236797</v>
      </c>
      <c r="BI5419">
        <v>55.747731341121899</v>
      </c>
    </row>
    <row r="5420" spans="1:61" x14ac:dyDescent="0.25">
      <c r="A5420" s="10" t="str">
        <f>VLOOKUP(D5420,'Index-Relations'!E:F,2,FALSE)</f>
        <v>BM</v>
      </c>
      <c r="B5420" t="s">
        <v>3450</v>
      </c>
      <c r="C5420" s="53" t="s">
        <v>2761</v>
      </c>
      <c r="D5420" s="59" t="s">
        <v>2920</v>
      </c>
      <c r="E5420" s="59" t="s">
        <v>8836</v>
      </c>
      <c r="F5420" t="s">
        <v>1998</v>
      </c>
      <c r="G5420" t="s">
        <v>1112</v>
      </c>
      <c r="H5420" t="s">
        <v>1999</v>
      </c>
      <c r="I5420" s="52">
        <v>45628</v>
      </c>
      <c r="J5420" t="s">
        <v>2457</v>
      </c>
      <c r="K5420">
        <v>896</v>
      </c>
      <c r="L5420" s="73">
        <v>59.591639033529702</v>
      </c>
      <c r="M5420">
        <v>883</v>
      </c>
      <c r="N5420">
        <v>0.99708375827447504</v>
      </c>
      <c r="O5420" s="73">
        <v>66.197889843949795</v>
      </c>
      <c r="P5420">
        <v>883</v>
      </c>
      <c r="Q5420">
        <v>0.99708375827447504</v>
      </c>
      <c r="R5420">
        <v>861</v>
      </c>
      <c r="S5420">
        <v>0.98901725416626296</v>
      </c>
      <c r="T5420">
        <v>32.634483043167599</v>
      </c>
      <c r="U5420">
        <v>0.64306096824973902</v>
      </c>
      <c r="V5420">
        <v>590</v>
      </c>
      <c r="W5420">
        <v>0.11989035359029999</v>
      </c>
      <c r="X5420">
        <v>113</v>
      </c>
      <c r="Y5420">
        <v>880</v>
      </c>
      <c r="Z5420">
        <v>0.99609557076937905</v>
      </c>
      <c r="AA5420">
        <v>28.009448478587601</v>
      </c>
      <c r="AB5420">
        <v>761</v>
      </c>
      <c r="AC5420">
        <v>0.91947883859623103</v>
      </c>
      <c r="AD5420">
        <v>119</v>
      </c>
      <c r="AE5420">
        <v>7.6616732173150001E-2</v>
      </c>
      <c r="AF5420">
        <v>16</v>
      </c>
      <c r="AG5420">
        <v>3.9044292306189099E-3</v>
      </c>
      <c r="AH5420">
        <v>8.1104018680295507E-3</v>
      </c>
      <c r="AI5420">
        <v>61</v>
      </c>
      <c r="AJ5420" s="73">
        <v>55.892037959739099</v>
      </c>
      <c r="AK5420">
        <v>883</v>
      </c>
      <c r="AL5420">
        <v>0.99708375827447504</v>
      </c>
      <c r="AM5420">
        <v>1.12548972987268E-2</v>
      </c>
      <c r="AN5420">
        <v>9</v>
      </c>
      <c r="AO5420">
        <v>5.9085451087992997E-3</v>
      </c>
      <c r="AP5420">
        <v>3</v>
      </c>
      <c r="AQ5420">
        <v>893</v>
      </c>
      <c r="AR5420">
        <v>0.99961996419552102</v>
      </c>
      <c r="AS5420">
        <v>1.66473765301971E-2</v>
      </c>
      <c r="AT5420">
        <v>14</v>
      </c>
      <c r="AU5420">
        <v>6.4439659025491997E-3</v>
      </c>
      <c r="AV5420">
        <v>4</v>
      </c>
      <c r="AW5420">
        <v>893</v>
      </c>
      <c r="AX5420">
        <v>0.99961996419552201</v>
      </c>
      <c r="AY5420" s="73">
        <v>57.463147504436797</v>
      </c>
      <c r="AZ5420">
        <v>883</v>
      </c>
      <c r="BA5420">
        <v>0.99708375827447504</v>
      </c>
      <c r="BB5420">
        <v>856</v>
      </c>
      <c r="BC5420">
        <v>0.86936397541593702</v>
      </c>
      <c r="BD5420">
        <v>34</v>
      </c>
      <c r="BE5420">
        <v>0.124347443670784</v>
      </c>
      <c r="BF5420">
        <v>59.591639033529702</v>
      </c>
      <c r="BG5420">
        <v>66.197889843949795</v>
      </c>
      <c r="BH5420">
        <v>57.463147504436797</v>
      </c>
      <c r="BI5420">
        <v>55.892037959739099</v>
      </c>
    </row>
    <row r="5421" spans="1:61" x14ac:dyDescent="0.25">
      <c r="A5421" s="10" t="str">
        <f>VLOOKUP(D5421,'Index-Relations'!E:F,2,FALSE)</f>
        <v>BM</v>
      </c>
      <c r="B5421" t="s">
        <v>3450</v>
      </c>
      <c r="C5421" s="53" t="s">
        <v>2762</v>
      </c>
      <c r="D5421" s="59" t="s">
        <v>2920</v>
      </c>
      <c r="E5421" s="59" t="s">
        <v>8837</v>
      </c>
      <c r="F5421" t="s">
        <v>1998</v>
      </c>
      <c r="G5421" t="s">
        <v>1112</v>
      </c>
      <c r="H5421" t="s">
        <v>1999</v>
      </c>
      <c r="I5421" s="52">
        <v>45597</v>
      </c>
      <c r="J5421" t="s">
        <v>2457</v>
      </c>
      <c r="K5421">
        <v>896</v>
      </c>
      <c r="L5421" s="73">
        <v>60.177482359678102</v>
      </c>
      <c r="M5421">
        <v>883</v>
      </c>
      <c r="N5421">
        <v>0.99712946850556605</v>
      </c>
      <c r="O5421" s="73">
        <v>66.658728858453003</v>
      </c>
      <c r="P5421">
        <v>883</v>
      </c>
      <c r="Q5421">
        <v>0.99712946850556605</v>
      </c>
      <c r="R5421">
        <v>861</v>
      </c>
      <c r="S5421">
        <v>0.98977444619983401</v>
      </c>
      <c r="T5421">
        <v>32.695750333187497</v>
      </c>
      <c r="U5421">
        <v>0.645022864989797</v>
      </c>
      <c r="V5421">
        <v>590</v>
      </c>
      <c r="W5421">
        <v>0.12067078313820701</v>
      </c>
      <c r="X5421">
        <v>113</v>
      </c>
      <c r="Y5421">
        <v>880</v>
      </c>
      <c r="Z5421">
        <v>0.99617409708501903</v>
      </c>
      <c r="AA5421">
        <v>29.1133244064285</v>
      </c>
      <c r="AB5421">
        <v>758</v>
      </c>
      <c r="AC5421">
        <v>0.91856071185318999</v>
      </c>
      <c r="AD5421">
        <v>122</v>
      </c>
      <c r="AE5421">
        <v>7.7613385231827994E-2</v>
      </c>
      <c r="AF5421">
        <v>16</v>
      </c>
      <c r="AG5421">
        <v>3.8259029149810601E-3</v>
      </c>
      <c r="AH5421">
        <v>8.8829754280575594E-3</v>
      </c>
      <c r="AI5421">
        <v>60</v>
      </c>
      <c r="AJ5421" s="73">
        <v>56.5490562402195</v>
      </c>
      <c r="AK5421">
        <v>883</v>
      </c>
      <c r="AL5421">
        <v>0.99712946850556605</v>
      </c>
      <c r="AM5421">
        <v>1.20610619933877E-2</v>
      </c>
      <c r="AN5421">
        <v>9</v>
      </c>
      <c r="AO5421">
        <v>4.5895787479607302E-3</v>
      </c>
      <c r="AP5421">
        <v>2</v>
      </c>
      <c r="AQ5421">
        <v>892</v>
      </c>
      <c r="AR5421">
        <v>0.99953966953979301</v>
      </c>
      <c r="AS5421">
        <v>1.7098080276627198E-2</v>
      </c>
      <c r="AT5421">
        <v>14</v>
      </c>
      <c r="AU5421">
        <v>6.5027909186704197E-3</v>
      </c>
      <c r="AV5421">
        <v>4</v>
      </c>
      <c r="AW5421">
        <v>892</v>
      </c>
      <c r="AX5421">
        <v>0.99953966953979301</v>
      </c>
      <c r="AY5421" s="73">
        <v>58.013154349110501</v>
      </c>
      <c r="AZ5421">
        <v>883</v>
      </c>
      <c r="BA5421">
        <v>0.99712946850556605</v>
      </c>
      <c r="BB5421">
        <v>851</v>
      </c>
      <c r="BC5421">
        <v>0.86887434673484698</v>
      </c>
      <c r="BD5421">
        <v>39</v>
      </c>
      <c r="BE5421">
        <v>0.12607574405698399</v>
      </c>
      <c r="BF5421">
        <v>60.177482359678102</v>
      </c>
      <c r="BG5421">
        <v>66.658728858453003</v>
      </c>
      <c r="BH5421">
        <v>58.013154349110501</v>
      </c>
      <c r="BI5421">
        <v>56.5490562402195</v>
      </c>
    </row>
    <row r="5422" spans="1:61" x14ac:dyDescent="0.25">
      <c r="A5422" s="10" t="str">
        <f>VLOOKUP(D5422,'Index-Relations'!E:F,2,FALSE)</f>
        <v>BM</v>
      </c>
      <c r="B5422" t="s">
        <v>3450</v>
      </c>
      <c r="C5422" s="53" t="s">
        <v>2763</v>
      </c>
      <c r="D5422" s="59" t="s">
        <v>2920</v>
      </c>
      <c r="E5422" s="59" t="s">
        <v>8838</v>
      </c>
      <c r="F5422" t="s">
        <v>1998</v>
      </c>
      <c r="G5422" t="s">
        <v>1112</v>
      </c>
      <c r="H5422" t="s">
        <v>1999</v>
      </c>
      <c r="I5422" s="52">
        <v>45566</v>
      </c>
      <c r="J5422" t="s">
        <v>2457</v>
      </c>
      <c r="K5422">
        <v>895</v>
      </c>
      <c r="L5422" s="73">
        <v>60.358108026094101</v>
      </c>
      <c r="M5422">
        <v>883</v>
      </c>
      <c r="N5422">
        <v>0.99744560370980895</v>
      </c>
      <c r="O5422" s="73">
        <v>66.866046392390004</v>
      </c>
      <c r="P5422">
        <v>883</v>
      </c>
      <c r="Q5422">
        <v>0.99744560370980895</v>
      </c>
      <c r="R5422">
        <v>861</v>
      </c>
      <c r="S5422">
        <v>0.99035997672820697</v>
      </c>
      <c r="T5422">
        <v>32.966750906400001</v>
      </c>
      <c r="U5422">
        <v>0.64555759476027097</v>
      </c>
      <c r="V5422">
        <v>589</v>
      </c>
      <c r="W5422">
        <v>0.122785445586271</v>
      </c>
      <c r="X5422">
        <v>113</v>
      </c>
      <c r="Y5422">
        <v>880</v>
      </c>
      <c r="Z5422">
        <v>0.99651924390929303</v>
      </c>
      <c r="AA5422">
        <v>29.729826224960998</v>
      </c>
      <c r="AB5422">
        <v>771</v>
      </c>
      <c r="AC5422">
        <v>0.935211264851039</v>
      </c>
      <c r="AD5422">
        <v>109</v>
      </c>
      <c r="AE5422">
        <v>6.1307979058253401E-2</v>
      </c>
      <c r="AF5422">
        <v>15</v>
      </c>
      <c r="AG5422">
        <v>3.4807560907073598E-3</v>
      </c>
      <c r="AH5422">
        <v>7.9097929193335994E-3</v>
      </c>
      <c r="AI5422">
        <v>61</v>
      </c>
      <c r="AJ5422" s="73">
        <v>56.640826527508402</v>
      </c>
      <c r="AK5422">
        <v>883</v>
      </c>
      <c r="AL5422">
        <v>0.99744560370980895</v>
      </c>
      <c r="AM5422">
        <v>1.23791368638035E-2</v>
      </c>
      <c r="AN5422">
        <v>9</v>
      </c>
      <c r="AO5422">
        <v>4.6463121447911397E-3</v>
      </c>
      <c r="AP5422">
        <v>2</v>
      </c>
      <c r="AQ5422">
        <v>892</v>
      </c>
      <c r="AR5422">
        <v>0.99962371833574504</v>
      </c>
      <c r="AS5422">
        <v>1.6694860311208801E-2</v>
      </c>
      <c r="AT5422">
        <v>14</v>
      </c>
      <c r="AU5422">
        <v>6.0578958487459301E-3</v>
      </c>
      <c r="AV5422">
        <v>4</v>
      </c>
      <c r="AW5422">
        <v>892</v>
      </c>
      <c r="AX5422">
        <v>0.99962371833574504</v>
      </c>
      <c r="AY5422" s="73">
        <v>58.185400833822499</v>
      </c>
      <c r="AZ5422">
        <v>883</v>
      </c>
      <c r="BA5422">
        <v>0.99744560370980895</v>
      </c>
      <c r="BB5422">
        <v>851</v>
      </c>
      <c r="BC5422">
        <v>0.86875584734817102</v>
      </c>
      <c r="BD5422">
        <v>39</v>
      </c>
      <c r="BE5422">
        <v>0.12622155884278199</v>
      </c>
      <c r="BF5422">
        <v>60.358108026094101</v>
      </c>
      <c r="BG5422">
        <v>66.866046392390004</v>
      </c>
      <c r="BH5422">
        <v>58.185400833822499</v>
      </c>
      <c r="BI5422">
        <v>56.640826527508402</v>
      </c>
    </row>
    <row r="5423" spans="1:61" x14ac:dyDescent="0.25">
      <c r="A5423" s="10" t="str">
        <f>VLOOKUP(D5423,'Index-Relations'!E:F,2,FALSE)</f>
        <v>BM</v>
      </c>
      <c r="B5423" t="s">
        <v>3450</v>
      </c>
      <c r="C5423" s="53" t="s">
        <v>2764</v>
      </c>
      <c r="D5423" s="59" t="s">
        <v>2920</v>
      </c>
      <c r="E5423" s="59" t="s">
        <v>8839</v>
      </c>
      <c r="F5423" t="s">
        <v>1998</v>
      </c>
      <c r="G5423" t="s">
        <v>1112</v>
      </c>
      <c r="H5423" t="s">
        <v>1999</v>
      </c>
      <c r="I5423" s="52">
        <v>45537</v>
      </c>
      <c r="J5423" t="s">
        <v>2457</v>
      </c>
      <c r="K5423">
        <v>965</v>
      </c>
      <c r="L5423" s="73">
        <v>60.791096023595799</v>
      </c>
      <c r="M5423">
        <v>952</v>
      </c>
      <c r="N5423">
        <v>0.99790216742586102</v>
      </c>
      <c r="O5423" s="73">
        <v>66.821692572236898</v>
      </c>
      <c r="P5423">
        <v>952</v>
      </c>
      <c r="Q5423">
        <v>0.99790216742586102</v>
      </c>
      <c r="R5423">
        <v>925</v>
      </c>
      <c r="S5423">
        <v>0.99185044332475403</v>
      </c>
      <c r="T5423">
        <v>32.915819972452397</v>
      </c>
      <c r="U5423">
        <v>0.65285109534280805</v>
      </c>
      <c r="V5423">
        <v>631</v>
      </c>
      <c r="W5423">
        <v>0.128516235287401</v>
      </c>
      <c r="X5423">
        <v>118</v>
      </c>
      <c r="Y5423">
        <v>949</v>
      </c>
      <c r="Z5423">
        <v>0.99702496323182299</v>
      </c>
      <c r="AA5423">
        <v>29.8617636077132</v>
      </c>
      <c r="AB5423">
        <v>852</v>
      </c>
      <c r="AC5423">
        <v>0.94591747050572705</v>
      </c>
      <c r="AD5423">
        <v>112</v>
      </c>
      <c r="AE5423">
        <v>5.8826761202672599E-2</v>
      </c>
      <c r="AF5423">
        <v>1</v>
      </c>
      <c r="AG5423">
        <v>0</v>
      </c>
      <c r="AH5423">
        <v>7.7523007338138501E-3</v>
      </c>
      <c r="AI5423">
        <v>65</v>
      </c>
      <c r="AJ5423" s="73">
        <v>57.1281176391442</v>
      </c>
      <c r="AK5423">
        <v>952</v>
      </c>
      <c r="AL5423">
        <v>0.99790216742586102</v>
      </c>
      <c r="AM5423">
        <v>1.25842999880563E-2</v>
      </c>
      <c r="AN5423">
        <v>9</v>
      </c>
      <c r="AO5423">
        <v>4.6940573519079496E-3</v>
      </c>
      <c r="AP5423">
        <v>2</v>
      </c>
      <c r="AQ5423">
        <v>961</v>
      </c>
      <c r="AR5423">
        <v>0.99970133211815204</v>
      </c>
      <c r="AS5423">
        <v>1.6976139149850699E-2</v>
      </c>
      <c r="AT5423">
        <v>14</v>
      </c>
      <c r="AU5423">
        <v>6.4008450900165902E-3</v>
      </c>
      <c r="AV5423">
        <v>4</v>
      </c>
      <c r="AW5423">
        <v>961</v>
      </c>
      <c r="AX5423">
        <v>0.99970133211815204</v>
      </c>
      <c r="AY5423" s="73">
        <v>58.866498747638303</v>
      </c>
      <c r="AZ5423">
        <v>952</v>
      </c>
      <c r="BA5423">
        <v>0.99790216742586102</v>
      </c>
      <c r="BB5423">
        <v>921</v>
      </c>
      <c r="BC5423">
        <v>0.87341546346444898</v>
      </c>
      <c r="BD5423">
        <v>38</v>
      </c>
      <c r="BE5423">
        <v>0.121591811301794</v>
      </c>
      <c r="BF5423">
        <v>60.791096023595799</v>
      </c>
      <c r="BG5423">
        <v>66.821692572236898</v>
      </c>
      <c r="BH5423">
        <v>58.866498747638303</v>
      </c>
      <c r="BI5423">
        <v>57.1281176391442</v>
      </c>
    </row>
    <row r="5424" spans="1:61" x14ac:dyDescent="0.25">
      <c r="A5424" s="10" t="str">
        <f>VLOOKUP(D5424,'Index-Relations'!E:F,2,FALSE)</f>
        <v>BM</v>
      </c>
      <c r="B5424" t="s">
        <v>3450</v>
      </c>
      <c r="C5424" s="53" t="s">
        <v>3350</v>
      </c>
      <c r="D5424" s="59" t="s">
        <v>2920</v>
      </c>
      <c r="E5424" s="59" t="s">
        <v>8840</v>
      </c>
      <c r="F5424" t="s">
        <v>1998</v>
      </c>
      <c r="G5424" t="s">
        <v>1112</v>
      </c>
      <c r="H5424" t="s">
        <v>1999</v>
      </c>
      <c r="I5424" s="52">
        <v>45505</v>
      </c>
      <c r="J5424" t="s">
        <v>2457</v>
      </c>
      <c r="K5424">
        <v>965</v>
      </c>
      <c r="L5424" s="73">
        <v>61.004425081147197</v>
      </c>
      <c r="M5424">
        <v>952</v>
      </c>
      <c r="N5424">
        <v>0.99795071164085902</v>
      </c>
      <c r="O5424" s="73">
        <v>66.792031552486506</v>
      </c>
      <c r="P5424">
        <v>952</v>
      </c>
      <c r="Q5424">
        <v>0.99795071164085902</v>
      </c>
      <c r="R5424">
        <v>925</v>
      </c>
      <c r="S5424">
        <v>0.99188237621439002</v>
      </c>
      <c r="T5424">
        <v>32.913044209994403</v>
      </c>
      <c r="U5424">
        <v>0.65703509900817803</v>
      </c>
      <c r="V5424">
        <v>633</v>
      </c>
      <c r="W5424">
        <v>0.13672072743747701</v>
      </c>
      <c r="X5424">
        <v>118</v>
      </c>
      <c r="Y5424">
        <v>949</v>
      </c>
      <c r="Z5424">
        <v>0.99716423689614897</v>
      </c>
      <c r="AA5424">
        <v>30.7081877729129</v>
      </c>
      <c r="AB5424">
        <v>844</v>
      </c>
      <c r="AC5424">
        <v>0.95045849102354596</v>
      </c>
      <c r="AD5424">
        <v>105</v>
      </c>
      <c r="AE5424">
        <v>4.67057458726036E-2</v>
      </c>
      <c r="AF5424">
        <v>16</v>
      </c>
      <c r="AG5424">
        <v>2.8357631038502E-3</v>
      </c>
      <c r="AH5424">
        <v>7.7506888362281097E-3</v>
      </c>
      <c r="AI5424">
        <v>66</v>
      </c>
      <c r="AJ5424" s="73">
        <v>57.281736153211803</v>
      </c>
      <c r="AK5424">
        <v>952</v>
      </c>
      <c r="AL5424">
        <v>0.99795071164085902</v>
      </c>
      <c r="AM5424">
        <v>1.23810837153796E-2</v>
      </c>
      <c r="AN5424">
        <v>9</v>
      </c>
      <c r="AO5424">
        <v>4.5929089316856199E-3</v>
      </c>
      <c r="AP5424">
        <v>2</v>
      </c>
      <c r="AQ5424">
        <v>959</v>
      </c>
      <c r="AR5424">
        <v>0.998852845602615</v>
      </c>
      <c r="AS5424">
        <v>1.7381447558550499E-2</v>
      </c>
      <c r="AT5424">
        <v>15</v>
      </c>
      <c r="AU5424">
        <v>6.1298594994034896E-3</v>
      </c>
      <c r="AV5424">
        <v>4</v>
      </c>
      <c r="AW5424">
        <v>958</v>
      </c>
      <c r="AX5424">
        <v>0.99884594868598497</v>
      </c>
      <c r="AY5424" s="73">
        <v>59.255929233565801</v>
      </c>
      <c r="AZ5424">
        <v>952</v>
      </c>
      <c r="BA5424">
        <v>0.99795071164085902</v>
      </c>
      <c r="BB5424">
        <v>922</v>
      </c>
      <c r="BC5424">
        <v>0.87630924262606702</v>
      </c>
      <c r="BD5424">
        <v>35</v>
      </c>
      <c r="BE5424">
        <v>0.117950694044862</v>
      </c>
      <c r="BF5424">
        <v>61.004425081147197</v>
      </c>
      <c r="BG5424">
        <v>66.792031552486506</v>
      </c>
      <c r="BH5424">
        <v>59.255929233565801</v>
      </c>
      <c r="BI5424">
        <v>57.281736153211803</v>
      </c>
    </row>
    <row r="5425" spans="1:61" x14ac:dyDescent="0.25">
      <c r="A5425" s="10" t="str">
        <f>VLOOKUP(D5425,'Index-Relations'!E:F,2,FALSE)</f>
        <v>BM</v>
      </c>
      <c r="B5425" t="s">
        <v>3450</v>
      </c>
      <c r="C5425" s="53" t="s">
        <v>2765</v>
      </c>
      <c r="D5425" s="59" t="s">
        <v>2920</v>
      </c>
      <c r="E5425" s="59" t="s">
        <v>8841</v>
      </c>
      <c r="F5425" t="s">
        <v>1998</v>
      </c>
      <c r="G5425" t="s">
        <v>1112</v>
      </c>
      <c r="H5425" t="s">
        <v>1999</v>
      </c>
      <c r="I5425" s="52">
        <v>45474</v>
      </c>
      <c r="J5425" t="s">
        <v>2457</v>
      </c>
      <c r="K5425">
        <v>966</v>
      </c>
      <c r="L5425" s="73">
        <v>61.640639584646699</v>
      </c>
      <c r="M5425">
        <v>953</v>
      </c>
      <c r="N5425">
        <v>0.99800465395279703</v>
      </c>
      <c r="O5425" s="73">
        <v>67.063566608471405</v>
      </c>
      <c r="P5425">
        <v>953</v>
      </c>
      <c r="Q5425">
        <v>0.99800465395279703</v>
      </c>
      <c r="R5425">
        <v>926</v>
      </c>
      <c r="S5425">
        <v>0.99211863719544102</v>
      </c>
      <c r="T5425">
        <v>32.516788080698902</v>
      </c>
      <c r="U5425">
        <v>0.66535276892233697</v>
      </c>
      <c r="V5425">
        <v>628</v>
      </c>
      <c r="W5425">
        <v>0.13721849386010099</v>
      </c>
      <c r="X5425">
        <v>115</v>
      </c>
      <c r="Y5425">
        <v>946</v>
      </c>
      <c r="Z5425">
        <v>0.99511571314073899</v>
      </c>
      <c r="AA5425">
        <v>31.025356255952701</v>
      </c>
      <c r="AB5425">
        <v>836</v>
      </c>
      <c r="AC5425">
        <v>0.941722070289571</v>
      </c>
      <c r="AD5425">
        <v>109</v>
      </c>
      <c r="AE5425">
        <v>5.3277414210081302E-2</v>
      </c>
      <c r="AF5425">
        <v>21</v>
      </c>
      <c r="AG5425">
        <v>5.0005155003472797E-3</v>
      </c>
      <c r="AH5425">
        <v>6.6761538264829999E-3</v>
      </c>
      <c r="AI5425">
        <v>65</v>
      </c>
      <c r="AJ5425" s="73">
        <v>57.825839195460297</v>
      </c>
      <c r="AK5425">
        <v>953</v>
      </c>
      <c r="AL5425">
        <v>0.99800465395279703</v>
      </c>
      <c r="AM5425">
        <v>1.1723762786482E-2</v>
      </c>
      <c r="AN5425">
        <v>9</v>
      </c>
      <c r="AO5425">
        <v>3.9934630476525399E-3</v>
      </c>
      <c r="AP5425">
        <v>2</v>
      </c>
      <c r="AQ5425">
        <v>960</v>
      </c>
      <c r="AR5425">
        <v>0.99883844212389505</v>
      </c>
      <c r="AS5425">
        <v>1.6577670324401501E-2</v>
      </c>
      <c r="AT5425">
        <v>15</v>
      </c>
      <c r="AU5425">
        <v>5.5486069015045804E-3</v>
      </c>
      <c r="AV5425">
        <v>4</v>
      </c>
      <c r="AW5425">
        <v>959</v>
      </c>
      <c r="AX5425">
        <v>0.99883145449357602</v>
      </c>
      <c r="AY5425" s="73">
        <v>60.121093726462099</v>
      </c>
      <c r="AZ5425">
        <v>953</v>
      </c>
      <c r="BA5425">
        <v>0.99800465395279703</v>
      </c>
      <c r="BB5425">
        <v>923</v>
      </c>
      <c r="BC5425">
        <v>0.87777681796377305</v>
      </c>
      <c r="BD5425">
        <v>35</v>
      </c>
      <c r="BE5425">
        <v>0.117068161112468</v>
      </c>
      <c r="BF5425">
        <v>61.640639584646699</v>
      </c>
      <c r="BG5425">
        <v>67.063566608471405</v>
      </c>
      <c r="BH5425">
        <v>60.121093726462099</v>
      </c>
      <c r="BI5425">
        <v>57.825839195460297</v>
      </c>
    </row>
    <row r="5426" spans="1:61" x14ac:dyDescent="0.25">
      <c r="A5426" s="10" t="str">
        <f>VLOOKUP(D5426,'Index-Relations'!E:F,2,FALSE)</f>
        <v>BM</v>
      </c>
      <c r="B5426" t="s">
        <v>3450</v>
      </c>
      <c r="C5426" s="53" t="s">
        <v>2766</v>
      </c>
      <c r="D5426" s="59" t="s">
        <v>2920</v>
      </c>
      <c r="E5426" s="59" t="s">
        <v>8842</v>
      </c>
      <c r="F5426" t="s">
        <v>1998</v>
      </c>
      <c r="G5426" t="s">
        <v>1112</v>
      </c>
      <c r="H5426" t="s">
        <v>1999</v>
      </c>
      <c r="I5426" s="52">
        <v>45446</v>
      </c>
      <c r="J5426" t="s">
        <v>2457</v>
      </c>
      <c r="K5426">
        <v>965</v>
      </c>
      <c r="L5426" s="73">
        <v>61.951596028822699</v>
      </c>
      <c r="M5426">
        <v>953</v>
      </c>
      <c r="N5426">
        <v>0.99789804306848695</v>
      </c>
      <c r="O5426" s="73">
        <v>67.067622854619401</v>
      </c>
      <c r="P5426">
        <v>953</v>
      </c>
      <c r="Q5426">
        <v>0.99789804306848695</v>
      </c>
      <c r="R5426">
        <v>926</v>
      </c>
      <c r="S5426">
        <v>0.99180206592403697</v>
      </c>
      <c r="T5426">
        <v>32.8457780943952</v>
      </c>
      <c r="U5426">
        <v>0.67349210346601995</v>
      </c>
      <c r="V5426">
        <v>626</v>
      </c>
      <c r="W5426">
        <v>0.14920669596441599</v>
      </c>
      <c r="X5426">
        <v>115</v>
      </c>
      <c r="Y5426">
        <v>946</v>
      </c>
      <c r="Z5426">
        <v>0.994695823830132</v>
      </c>
      <c r="AA5426">
        <v>32.644846964276198</v>
      </c>
      <c r="AB5426">
        <v>837</v>
      </c>
      <c r="AC5426">
        <v>0.943916925970811</v>
      </c>
      <c r="AD5426">
        <v>108</v>
      </c>
      <c r="AE5426">
        <v>5.0647765858235202E-2</v>
      </c>
      <c r="AF5426">
        <v>20</v>
      </c>
      <c r="AG5426">
        <v>5.4353081709531603E-3</v>
      </c>
      <c r="AH5426">
        <v>6.9947143784891402E-3</v>
      </c>
      <c r="AI5426">
        <v>65</v>
      </c>
      <c r="AJ5426" s="73">
        <v>58.063802264739202</v>
      </c>
      <c r="AK5426">
        <v>953</v>
      </c>
      <c r="AL5426">
        <v>0.99789804306848695</v>
      </c>
      <c r="AM5426">
        <v>1.1401317619205801E-2</v>
      </c>
      <c r="AN5426">
        <v>8</v>
      </c>
      <c r="AO5426">
        <v>4.2659926689800698E-3</v>
      </c>
      <c r="AP5426">
        <v>2</v>
      </c>
      <c r="AQ5426">
        <v>959</v>
      </c>
      <c r="AR5426">
        <v>0.99887453206763799</v>
      </c>
      <c r="AS5426">
        <v>1.76576315693719E-2</v>
      </c>
      <c r="AT5426">
        <v>15</v>
      </c>
      <c r="AU5426">
        <v>5.75901008715909E-3</v>
      </c>
      <c r="AV5426">
        <v>4</v>
      </c>
      <c r="AW5426">
        <v>959</v>
      </c>
      <c r="AX5426">
        <v>0.99887453206763799</v>
      </c>
      <c r="AY5426" s="73">
        <v>60.7254643050331</v>
      </c>
      <c r="AZ5426">
        <v>953</v>
      </c>
      <c r="BA5426">
        <v>0.99789804306848695</v>
      </c>
      <c r="BB5426">
        <v>922</v>
      </c>
      <c r="BC5426">
        <v>0.87936615511705696</v>
      </c>
      <c r="BD5426">
        <v>35</v>
      </c>
      <c r="BE5426">
        <v>0.115242384281601</v>
      </c>
      <c r="BF5426">
        <v>61.951596028822699</v>
      </c>
      <c r="BG5426">
        <v>67.067622854619401</v>
      </c>
      <c r="BH5426">
        <v>60.7254643050331</v>
      </c>
      <c r="BI5426">
        <v>58.063802264739202</v>
      </c>
    </row>
    <row r="5427" spans="1:61" x14ac:dyDescent="0.25">
      <c r="A5427" s="10" t="str">
        <f>VLOOKUP(D5427,'Index-Relations'!E:F,2,FALSE)</f>
        <v>BM</v>
      </c>
      <c r="B5427" t="s">
        <v>3450</v>
      </c>
      <c r="C5427" s="53" t="s">
        <v>2767</v>
      </c>
      <c r="D5427" s="59" t="s">
        <v>2920</v>
      </c>
      <c r="E5427" s="59" t="s">
        <v>8843</v>
      </c>
      <c r="F5427" t="s">
        <v>1998</v>
      </c>
      <c r="G5427" t="s">
        <v>1112</v>
      </c>
      <c r="H5427" t="s">
        <v>1999</v>
      </c>
      <c r="I5427" s="52">
        <v>45413</v>
      </c>
      <c r="J5427" t="s">
        <v>2457</v>
      </c>
      <c r="K5427">
        <v>967</v>
      </c>
      <c r="L5427" s="73">
        <v>61.866147581878501</v>
      </c>
      <c r="M5427">
        <v>955</v>
      </c>
      <c r="N5427">
        <v>0.998035668962026</v>
      </c>
      <c r="O5427" s="73">
        <v>67.069721631817998</v>
      </c>
      <c r="P5427">
        <v>955</v>
      </c>
      <c r="Q5427">
        <v>0.998035668962026</v>
      </c>
      <c r="R5427">
        <v>928</v>
      </c>
      <c r="S5427">
        <v>0.99178800153975399</v>
      </c>
      <c r="T5427">
        <v>33.119486886150199</v>
      </c>
      <c r="U5427">
        <v>0.67135000462556405</v>
      </c>
      <c r="V5427">
        <v>627</v>
      </c>
      <c r="W5427">
        <v>0.14734552479139401</v>
      </c>
      <c r="X5427">
        <v>116</v>
      </c>
      <c r="Y5427">
        <v>947</v>
      </c>
      <c r="Z5427">
        <v>0.99484762092366696</v>
      </c>
      <c r="AA5427">
        <v>33.826507512288103</v>
      </c>
      <c r="AB5427">
        <v>838</v>
      </c>
      <c r="AC5427">
        <v>0.94333201730524796</v>
      </c>
      <c r="AD5427">
        <v>108</v>
      </c>
      <c r="AE5427">
        <v>5.1366690889289801E-2</v>
      </c>
      <c r="AF5427">
        <v>21</v>
      </c>
      <c r="AG5427">
        <v>5.3012918054620804E-3</v>
      </c>
      <c r="AH5427">
        <v>6.8567516128357599E-3</v>
      </c>
      <c r="AI5427">
        <v>65</v>
      </c>
      <c r="AJ5427" s="73">
        <v>57.777140910435101</v>
      </c>
      <c r="AK5427">
        <v>955</v>
      </c>
      <c r="AL5427">
        <v>0.998035668962026</v>
      </c>
      <c r="AM5427">
        <v>1.15504150292538E-2</v>
      </c>
      <c r="AN5427">
        <v>8</v>
      </c>
      <c r="AO5427">
        <v>8.1856722502071395E-3</v>
      </c>
      <c r="AP5427">
        <v>3</v>
      </c>
      <c r="AQ5427">
        <v>960</v>
      </c>
      <c r="AR5427">
        <v>0.998861821992309</v>
      </c>
      <c r="AS5427">
        <v>1.7742547122147002E-2</v>
      </c>
      <c r="AT5427">
        <v>15</v>
      </c>
      <c r="AU5427">
        <v>5.6769443158810199E-3</v>
      </c>
      <c r="AV5427">
        <v>4</v>
      </c>
      <c r="AW5427">
        <v>960</v>
      </c>
      <c r="AX5427">
        <v>0.99886182199231</v>
      </c>
      <c r="AY5427" s="73">
        <v>60.7539691194035</v>
      </c>
      <c r="AZ5427">
        <v>955</v>
      </c>
      <c r="BA5427">
        <v>0.998035668962026</v>
      </c>
      <c r="BB5427">
        <v>920</v>
      </c>
      <c r="BC5427">
        <v>0.88302182630937198</v>
      </c>
      <c r="BD5427">
        <v>37</v>
      </c>
      <c r="BE5427">
        <v>0.10765432343273</v>
      </c>
      <c r="BF5427">
        <v>61.866147581878501</v>
      </c>
      <c r="BG5427">
        <v>67.069721631817998</v>
      </c>
      <c r="BH5427">
        <v>60.7539691194035</v>
      </c>
      <c r="BI5427">
        <v>57.777140910435101</v>
      </c>
    </row>
    <row r="5428" spans="1:61" x14ac:dyDescent="0.25">
      <c r="A5428" s="10" t="str">
        <f>VLOOKUP(D5428,'Index-Relations'!E:F,2,FALSE)</f>
        <v>BM</v>
      </c>
      <c r="B5428" t="s">
        <v>3450</v>
      </c>
      <c r="C5428" s="53" t="s">
        <v>2768</v>
      </c>
      <c r="D5428" s="59" t="s">
        <v>2920</v>
      </c>
      <c r="E5428" s="59" t="s">
        <v>8844</v>
      </c>
      <c r="F5428" t="s">
        <v>1998</v>
      </c>
      <c r="G5428" t="s">
        <v>1112</v>
      </c>
      <c r="H5428" t="s">
        <v>1999</v>
      </c>
      <c r="I5428" s="52">
        <v>45383</v>
      </c>
      <c r="J5428" t="s">
        <v>2457</v>
      </c>
      <c r="K5428">
        <v>965</v>
      </c>
      <c r="L5428">
        <v>66.4930442985507</v>
      </c>
      <c r="M5428">
        <v>956</v>
      </c>
      <c r="N5428">
        <v>0.99900424087138595</v>
      </c>
      <c r="O5428">
        <v>72.135161038230905</v>
      </c>
      <c r="P5428">
        <v>956</v>
      </c>
      <c r="Q5428">
        <v>0.99900424087138595</v>
      </c>
      <c r="R5428">
        <v>929</v>
      </c>
      <c r="S5428">
        <v>0.99267320885448196</v>
      </c>
      <c r="T5428">
        <v>32.920286299776301</v>
      </c>
      <c r="U5428">
        <v>0.67129886635270097</v>
      </c>
      <c r="V5428">
        <v>627</v>
      </c>
      <c r="W5428">
        <v>0.14652663647467601</v>
      </c>
      <c r="X5428">
        <v>116</v>
      </c>
      <c r="Y5428">
        <v>948</v>
      </c>
      <c r="Z5428">
        <v>0.99575096506024796</v>
      </c>
      <c r="AA5428">
        <v>32.550698984714899</v>
      </c>
      <c r="AB5428">
        <v>837</v>
      </c>
      <c r="AC5428">
        <v>0.94289393924903098</v>
      </c>
      <c r="AD5428">
        <v>110</v>
      </c>
      <c r="AE5428">
        <v>5.2697474985045498E-2</v>
      </c>
      <c r="AF5428">
        <v>18</v>
      </c>
      <c r="AG5428">
        <v>4.4085857659233903E-3</v>
      </c>
      <c r="AH5428">
        <v>6.76950735431011E-3</v>
      </c>
      <c r="AI5428">
        <v>65</v>
      </c>
      <c r="AJ5428">
        <v>61.139800669101703</v>
      </c>
      <c r="AK5428">
        <v>956</v>
      </c>
      <c r="AL5428">
        <v>0.99900424087138595</v>
      </c>
      <c r="AM5428">
        <v>1.17053118206807E-2</v>
      </c>
      <c r="AN5428">
        <v>8</v>
      </c>
      <c r="AO5428">
        <v>7.6587413663216503E-3</v>
      </c>
      <c r="AP5428">
        <v>3</v>
      </c>
      <c r="AQ5428">
        <v>959</v>
      </c>
      <c r="AR5428">
        <v>0.99971290823790604</v>
      </c>
      <c r="AS5428">
        <v>1.76570203690351E-2</v>
      </c>
      <c r="AT5428">
        <v>15</v>
      </c>
      <c r="AU5428">
        <v>5.3947601361807301E-3</v>
      </c>
      <c r="AV5428">
        <v>4</v>
      </c>
      <c r="AW5428">
        <v>959</v>
      </c>
      <c r="AX5428">
        <v>0.99971290823790604</v>
      </c>
      <c r="AY5428">
        <v>65.567244772094497</v>
      </c>
      <c r="AZ5428">
        <v>956</v>
      </c>
      <c r="BA5428">
        <v>0.99900424087138595</v>
      </c>
      <c r="BB5428">
        <v>919</v>
      </c>
      <c r="BC5428">
        <v>0.88414768566716195</v>
      </c>
      <c r="BD5428">
        <v>37</v>
      </c>
      <c r="BE5428">
        <v>0.10790648120442201</v>
      </c>
      <c r="BF5428">
        <v>62.290161604969299</v>
      </c>
      <c r="BG5428">
        <v>67.270032048599106</v>
      </c>
      <c r="BH5428">
        <v>61.637014474564403</v>
      </c>
      <c r="BI5428">
        <v>57.772796741354902</v>
      </c>
    </row>
    <row r="5429" spans="1:61" x14ac:dyDescent="0.25">
      <c r="A5429" s="10" t="str">
        <f>VLOOKUP(D5429,'Index-Relations'!E:F,2,FALSE)</f>
        <v>BM</v>
      </c>
      <c r="B5429" t="s">
        <v>3450</v>
      </c>
      <c r="C5429" s="53" t="s">
        <v>2769</v>
      </c>
      <c r="D5429" s="59" t="s">
        <v>2920</v>
      </c>
      <c r="E5429" s="59" t="s">
        <v>8845</v>
      </c>
      <c r="F5429" t="s">
        <v>1998</v>
      </c>
      <c r="G5429" t="s">
        <v>1112</v>
      </c>
      <c r="H5429" t="s">
        <v>1999</v>
      </c>
      <c r="I5429" s="52">
        <v>45352</v>
      </c>
      <c r="J5429" t="s">
        <v>2457</v>
      </c>
      <c r="K5429">
        <v>967</v>
      </c>
      <c r="L5429">
        <v>67.048768058904301</v>
      </c>
      <c r="M5429">
        <v>955</v>
      </c>
      <c r="N5429">
        <v>0.99763867518198901</v>
      </c>
      <c r="O5429">
        <v>72.525719817500104</v>
      </c>
      <c r="P5429">
        <v>955</v>
      </c>
      <c r="Q5429">
        <v>0.99763867518198901</v>
      </c>
      <c r="R5429">
        <v>931</v>
      </c>
      <c r="S5429">
        <v>0.99253098538006601</v>
      </c>
      <c r="T5429">
        <v>32.998109663049497</v>
      </c>
      <c r="U5429">
        <v>0.65451574066905405</v>
      </c>
      <c r="V5429">
        <v>619</v>
      </c>
      <c r="W5429">
        <v>0.13795229070977499</v>
      </c>
      <c r="X5429">
        <v>112</v>
      </c>
      <c r="Y5429">
        <v>950</v>
      </c>
      <c r="Z5429">
        <v>0.99581547343751797</v>
      </c>
      <c r="AA5429">
        <v>32.9567573748295</v>
      </c>
      <c r="AB5429">
        <v>837</v>
      </c>
      <c r="AC5429">
        <v>0.94212022070586499</v>
      </c>
      <c r="AD5429">
        <v>112</v>
      </c>
      <c r="AE5429">
        <v>5.3541574864557399E-2</v>
      </c>
      <c r="AF5429">
        <v>18</v>
      </c>
      <c r="AG5429">
        <v>4.3382044295766503E-3</v>
      </c>
      <c r="AH5429">
        <v>1.4453035143939801E-3</v>
      </c>
      <c r="AI5429">
        <v>49</v>
      </c>
      <c r="AJ5429">
        <v>62.047995218760001</v>
      </c>
      <c r="AK5429">
        <v>955</v>
      </c>
      <c r="AL5429">
        <v>0.99763867518198901</v>
      </c>
      <c r="AM5429">
        <v>1.17628745500198E-2</v>
      </c>
      <c r="AN5429">
        <v>9</v>
      </c>
      <c r="AO5429">
        <v>7.6801337989227999E-3</v>
      </c>
      <c r="AP5429">
        <v>3</v>
      </c>
      <c r="AQ5429">
        <v>961</v>
      </c>
      <c r="AR5429">
        <v>0.99964542852239302</v>
      </c>
      <c r="AS5429">
        <v>1.7343879084895299E-2</v>
      </c>
      <c r="AT5429">
        <v>15</v>
      </c>
      <c r="AU5429">
        <v>6.1978133328792796E-3</v>
      </c>
      <c r="AV5429">
        <v>5</v>
      </c>
      <c r="AW5429">
        <v>961</v>
      </c>
      <c r="AX5429">
        <v>0.99964542852239302</v>
      </c>
      <c r="AY5429">
        <v>65.686852394070897</v>
      </c>
      <c r="AZ5429">
        <v>955</v>
      </c>
      <c r="BA5429">
        <v>0.99763867518198901</v>
      </c>
      <c r="BB5429">
        <v>921</v>
      </c>
      <c r="BC5429">
        <v>0.88187665998013898</v>
      </c>
      <c r="BD5429">
        <v>37</v>
      </c>
      <c r="BE5429">
        <v>0.110088634743332</v>
      </c>
      <c r="BF5429">
        <v>62.794189968313397</v>
      </c>
      <c r="BG5429">
        <v>67.6123578124038</v>
      </c>
      <c r="BH5429">
        <v>61.724811754926002</v>
      </c>
      <c r="BI5429">
        <v>58.594934114875898</v>
      </c>
    </row>
    <row r="5430" spans="1:61" x14ac:dyDescent="0.25">
      <c r="A5430" s="10" t="str">
        <f>VLOOKUP(D5430,'Index-Relations'!E:F,2,FALSE)</f>
        <v>BM</v>
      </c>
      <c r="B5430" t="s">
        <v>3450</v>
      </c>
      <c r="C5430" s="53" t="s">
        <v>2770</v>
      </c>
      <c r="D5430" s="59" t="s">
        <v>2920</v>
      </c>
      <c r="E5430" s="59" t="s">
        <v>8846</v>
      </c>
      <c r="F5430" t="s">
        <v>1998</v>
      </c>
      <c r="G5430" t="s">
        <v>1112</v>
      </c>
      <c r="H5430" t="s">
        <v>1999</v>
      </c>
      <c r="I5430" s="52">
        <v>45323</v>
      </c>
      <c r="J5430" t="s">
        <v>2457</v>
      </c>
      <c r="K5430">
        <v>967</v>
      </c>
      <c r="L5430">
        <v>67.878797610120301</v>
      </c>
      <c r="M5430">
        <v>955</v>
      </c>
      <c r="N5430">
        <v>0.99781323901035601</v>
      </c>
      <c r="O5430">
        <v>73.023284063549099</v>
      </c>
      <c r="P5430">
        <v>955</v>
      </c>
      <c r="Q5430">
        <v>0.99781323901035601</v>
      </c>
      <c r="R5430">
        <v>931</v>
      </c>
      <c r="S5430">
        <v>0.99252504083106896</v>
      </c>
      <c r="T5430">
        <v>33.302450314320801</v>
      </c>
      <c r="U5430">
        <v>0.64658232156141804</v>
      </c>
      <c r="V5430">
        <v>618</v>
      </c>
      <c r="W5430">
        <v>0.13418612785773901</v>
      </c>
      <c r="X5430">
        <v>111</v>
      </c>
      <c r="Y5430">
        <v>950</v>
      </c>
      <c r="Z5430">
        <v>0.99620579396259601</v>
      </c>
      <c r="AA5430">
        <v>34.2335982657833</v>
      </c>
      <c r="AB5430">
        <v>835</v>
      </c>
      <c r="AC5430">
        <v>0.93901625357358898</v>
      </c>
      <c r="AD5430">
        <v>114</v>
      </c>
      <c r="AE5430">
        <v>5.7041930793092499E-2</v>
      </c>
      <c r="AF5430">
        <v>18</v>
      </c>
      <c r="AG5430">
        <v>3.9418156333184398E-3</v>
      </c>
      <c r="AH5430">
        <v>1.49459140574777E-3</v>
      </c>
      <c r="AI5430">
        <v>46</v>
      </c>
      <c r="AJ5430">
        <v>62.925510713390302</v>
      </c>
      <c r="AK5430">
        <v>955</v>
      </c>
      <c r="AL5430">
        <v>0.99781323901035601</v>
      </c>
      <c r="AM5430">
        <v>1.22679821791519E-2</v>
      </c>
      <c r="AN5430">
        <v>9</v>
      </c>
      <c r="AO5430">
        <v>7.69342181844838E-3</v>
      </c>
      <c r="AP5430">
        <v>3</v>
      </c>
      <c r="AQ5430">
        <v>959</v>
      </c>
      <c r="AR5430">
        <v>0.99939364793646901</v>
      </c>
      <c r="AS5430">
        <v>1.76759227675032E-2</v>
      </c>
      <c r="AT5430">
        <v>15</v>
      </c>
      <c r="AU5430">
        <v>6.4783178450511097E-3</v>
      </c>
      <c r="AV5430">
        <v>5</v>
      </c>
      <c r="AW5430">
        <v>959</v>
      </c>
      <c r="AX5430">
        <v>0.99939364793646901</v>
      </c>
      <c r="AY5430">
        <v>66.380943197825999</v>
      </c>
      <c r="AZ5430">
        <v>955</v>
      </c>
      <c r="BA5430">
        <v>0.99781323901035601</v>
      </c>
      <c r="BB5430">
        <v>918</v>
      </c>
      <c r="BC5430">
        <v>0.88543988696065901</v>
      </c>
      <c r="BD5430">
        <v>38</v>
      </c>
      <c r="BE5430">
        <v>0.10626033915736</v>
      </c>
      <c r="BF5430">
        <v>63.5228924412121</v>
      </c>
      <c r="BG5430">
        <v>68.005821418646605</v>
      </c>
      <c r="BH5430">
        <v>62.223892563961797</v>
      </c>
      <c r="BI5430">
        <v>59.333810730182599</v>
      </c>
    </row>
    <row r="5431" spans="1:61" x14ac:dyDescent="0.25">
      <c r="A5431" s="10" t="str">
        <f>VLOOKUP(D5431,'Index-Relations'!E:F,2,FALSE)</f>
        <v>BM</v>
      </c>
      <c r="B5431" t="s">
        <v>3450</v>
      </c>
      <c r="C5431" s="53" t="s">
        <v>2760</v>
      </c>
      <c r="D5431" s="59" t="s">
        <v>2921</v>
      </c>
      <c r="E5431" s="59" t="s">
        <v>8847</v>
      </c>
      <c r="F5431" t="s">
        <v>2000</v>
      </c>
      <c r="G5431" t="s">
        <v>1916</v>
      </c>
      <c r="H5431" t="s">
        <v>2001</v>
      </c>
      <c r="I5431" s="52">
        <v>45658</v>
      </c>
      <c r="J5431" t="s">
        <v>2457</v>
      </c>
      <c r="K5431">
        <v>3358</v>
      </c>
      <c r="L5431" s="73">
        <v>53.238290898421397</v>
      </c>
      <c r="M5431">
        <v>2968</v>
      </c>
      <c r="N5431">
        <v>0.99216629835875403</v>
      </c>
      <c r="O5431" s="73">
        <v>59.235584467823301</v>
      </c>
      <c r="P5431">
        <v>2968</v>
      </c>
      <c r="Q5431">
        <v>0.99216629835875403</v>
      </c>
      <c r="R5431">
        <v>2788</v>
      </c>
      <c r="S5431">
        <v>0.97972883131995903</v>
      </c>
      <c r="T5431">
        <v>33.3735425657379</v>
      </c>
      <c r="U5431">
        <v>0.62336594943531798</v>
      </c>
      <c r="V5431">
        <v>1776</v>
      </c>
      <c r="W5431">
        <v>0.101880476667998</v>
      </c>
      <c r="X5431">
        <v>317</v>
      </c>
      <c r="Y5431">
        <v>3161</v>
      </c>
      <c r="Z5431">
        <v>0.99298091649710396</v>
      </c>
      <c r="AA5431">
        <v>29.324052906382398</v>
      </c>
      <c r="AB5431">
        <v>1399</v>
      </c>
      <c r="AC5431">
        <v>0.87772666942186806</v>
      </c>
      <c r="AD5431">
        <v>1757</v>
      </c>
      <c r="AE5431">
        <v>0.11498221720639799</v>
      </c>
      <c r="AF5431">
        <v>202</v>
      </c>
      <c r="AG5431">
        <v>7.29111337173314E-3</v>
      </c>
      <c r="AH5431">
        <v>4.4314458675358999E-3</v>
      </c>
      <c r="AI5431">
        <v>67</v>
      </c>
      <c r="AJ5431" s="73">
        <v>49.641341811216897</v>
      </c>
      <c r="AK5431">
        <v>2968</v>
      </c>
      <c r="AL5431">
        <v>0.99216629835875403</v>
      </c>
      <c r="AM5431">
        <v>8.4137649900381806E-3</v>
      </c>
      <c r="AN5431">
        <v>7</v>
      </c>
      <c r="AO5431">
        <v>5.8649536490105103E-3</v>
      </c>
      <c r="AP5431">
        <v>3</v>
      </c>
      <c r="AQ5431">
        <v>3264</v>
      </c>
      <c r="AR5431">
        <v>0.999227412217218</v>
      </c>
      <c r="AS5431">
        <v>1.3458383171986299E-2</v>
      </c>
      <c r="AT5431">
        <v>17</v>
      </c>
      <c r="AU5431">
        <v>5.2222625792131497E-3</v>
      </c>
      <c r="AV5431">
        <v>8</v>
      </c>
      <c r="AW5431">
        <v>3266</v>
      </c>
      <c r="AX5431">
        <v>0.99920876978381401</v>
      </c>
      <c r="AY5431" s="73">
        <v>52.394165440116304</v>
      </c>
      <c r="AZ5431">
        <v>2968</v>
      </c>
      <c r="BA5431">
        <v>0.99216629835875403</v>
      </c>
      <c r="BB5431">
        <v>3231</v>
      </c>
      <c r="BC5431">
        <v>0.87529633628796999</v>
      </c>
      <c r="BD5431">
        <v>30</v>
      </c>
      <c r="BE5431">
        <v>0.118066122280237</v>
      </c>
      <c r="BF5431">
        <v>53.238290898421397</v>
      </c>
      <c r="BG5431">
        <v>59.235584467823301</v>
      </c>
      <c r="BH5431">
        <v>52.394165440116304</v>
      </c>
      <c r="BI5431">
        <v>49.641341811216897</v>
      </c>
    </row>
    <row r="5432" spans="1:61" x14ac:dyDescent="0.25">
      <c r="A5432" s="10" t="str">
        <f>VLOOKUP(D5432,'Index-Relations'!E:F,2,FALSE)</f>
        <v>BM</v>
      </c>
      <c r="B5432" t="s">
        <v>3450</v>
      </c>
      <c r="C5432" s="53" t="s">
        <v>2761</v>
      </c>
      <c r="D5432" s="59" t="s">
        <v>2921</v>
      </c>
      <c r="E5432" s="59" t="s">
        <v>8848</v>
      </c>
      <c r="F5432" t="s">
        <v>2000</v>
      </c>
      <c r="G5432" t="s">
        <v>1916</v>
      </c>
      <c r="H5432" t="s">
        <v>2001</v>
      </c>
      <c r="I5432" s="52">
        <v>45628</v>
      </c>
      <c r="J5432" t="s">
        <v>2457</v>
      </c>
      <c r="K5432">
        <v>3355</v>
      </c>
      <c r="L5432" s="73">
        <v>53.266551470744197</v>
      </c>
      <c r="M5432">
        <v>2977</v>
      </c>
      <c r="N5432">
        <v>0.99259354925361998</v>
      </c>
      <c r="O5432" s="73">
        <v>59.000838883504002</v>
      </c>
      <c r="P5432">
        <v>2977</v>
      </c>
      <c r="Q5432">
        <v>0.99259354925361998</v>
      </c>
      <c r="R5432">
        <v>2795</v>
      </c>
      <c r="S5432">
        <v>0.97989478196318802</v>
      </c>
      <c r="T5432">
        <v>33.486558923603098</v>
      </c>
      <c r="U5432">
        <v>0.62618152749287004</v>
      </c>
      <c r="V5432">
        <v>1753</v>
      </c>
      <c r="W5432">
        <v>0.101919627494106</v>
      </c>
      <c r="X5432">
        <v>311</v>
      </c>
      <c r="Y5432">
        <v>3123</v>
      </c>
      <c r="Z5432">
        <v>0.99253590014267401</v>
      </c>
      <c r="AA5432">
        <v>27.723396354378401</v>
      </c>
      <c r="AB5432">
        <v>1417</v>
      </c>
      <c r="AC5432">
        <v>0.876026470469361</v>
      </c>
      <c r="AD5432">
        <v>1692</v>
      </c>
      <c r="AE5432">
        <v>0.116300871758067</v>
      </c>
      <c r="AF5432">
        <v>246</v>
      </c>
      <c r="AG5432">
        <v>7.6726577725711098E-3</v>
      </c>
      <c r="AH5432">
        <v>4.4719213710055303E-3</v>
      </c>
      <c r="AI5432">
        <v>67</v>
      </c>
      <c r="AJ5432" s="73">
        <v>49.709801994855901</v>
      </c>
      <c r="AK5432">
        <v>2977</v>
      </c>
      <c r="AL5432">
        <v>0.99259354925361998</v>
      </c>
      <c r="AM5432">
        <v>8.6823018458037707E-3</v>
      </c>
      <c r="AN5432">
        <v>7</v>
      </c>
      <c r="AO5432">
        <v>6.0526669446289401E-3</v>
      </c>
      <c r="AP5432">
        <v>3</v>
      </c>
      <c r="AQ5432">
        <v>3270</v>
      </c>
      <c r="AR5432">
        <v>0.99934433531421196</v>
      </c>
      <c r="AS5432">
        <v>1.3506523097325E-2</v>
      </c>
      <c r="AT5432">
        <v>17</v>
      </c>
      <c r="AU5432">
        <v>5.5826931330418099E-3</v>
      </c>
      <c r="AV5432">
        <v>8</v>
      </c>
      <c r="AW5432">
        <v>3271</v>
      </c>
      <c r="AX5432">
        <v>0.99931998474212302</v>
      </c>
      <c r="AY5432" s="73">
        <v>52.672799193290302</v>
      </c>
      <c r="AZ5432">
        <v>2977</v>
      </c>
      <c r="BA5432">
        <v>0.99259354925361998</v>
      </c>
      <c r="BB5432">
        <v>3237</v>
      </c>
      <c r="BC5432">
        <v>0.88007479201914096</v>
      </c>
      <c r="BD5432">
        <v>30</v>
      </c>
      <c r="BE5432">
        <v>0.113216876350442</v>
      </c>
      <c r="BF5432">
        <v>53.266551470744197</v>
      </c>
      <c r="BG5432">
        <v>59.000838883504002</v>
      </c>
      <c r="BH5432">
        <v>52.672799193290302</v>
      </c>
      <c r="BI5432">
        <v>49.709801994855901</v>
      </c>
    </row>
    <row r="5433" spans="1:61" x14ac:dyDescent="0.25">
      <c r="A5433" s="10" t="str">
        <f>VLOOKUP(D5433,'Index-Relations'!E:F,2,FALSE)</f>
        <v>BM</v>
      </c>
      <c r="B5433" t="s">
        <v>3450</v>
      </c>
      <c r="C5433" s="53" t="s">
        <v>2762</v>
      </c>
      <c r="D5433" s="59" t="s">
        <v>2921</v>
      </c>
      <c r="E5433" s="59" t="s">
        <v>8849</v>
      </c>
      <c r="F5433" t="s">
        <v>2000</v>
      </c>
      <c r="G5433" t="s">
        <v>1916</v>
      </c>
      <c r="H5433" t="s">
        <v>2001</v>
      </c>
      <c r="I5433" s="52">
        <v>45597</v>
      </c>
      <c r="J5433" t="s">
        <v>2457</v>
      </c>
      <c r="K5433">
        <v>3370</v>
      </c>
      <c r="L5433" s="73">
        <v>53.796715957879002</v>
      </c>
      <c r="M5433">
        <v>2990</v>
      </c>
      <c r="N5433">
        <v>0.99286708450106098</v>
      </c>
      <c r="O5433" s="73">
        <v>59.440473629215298</v>
      </c>
      <c r="P5433">
        <v>2990</v>
      </c>
      <c r="Q5433">
        <v>0.99286708450106098</v>
      </c>
      <c r="R5433">
        <v>2806</v>
      </c>
      <c r="S5433">
        <v>0.98162326834704094</v>
      </c>
      <c r="T5433">
        <v>33.491576728132699</v>
      </c>
      <c r="U5433">
        <v>0.62695704522296003</v>
      </c>
      <c r="V5433">
        <v>1743</v>
      </c>
      <c r="W5433">
        <v>0.10354994699197501</v>
      </c>
      <c r="X5433">
        <v>309</v>
      </c>
      <c r="Y5433">
        <v>3100</v>
      </c>
      <c r="Z5433">
        <v>0.99211642878893302</v>
      </c>
      <c r="AA5433">
        <v>29.636194145636701</v>
      </c>
      <c r="AB5433">
        <v>1403</v>
      </c>
      <c r="AC5433">
        <v>0.87703438682773105</v>
      </c>
      <c r="AD5433">
        <v>1692</v>
      </c>
      <c r="AE5433">
        <v>0.115035870364077</v>
      </c>
      <c r="AF5433">
        <v>275</v>
      </c>
      <c r="AG5433">
        <v>7.9297428081916005E-3</v>
      </c>
      <c r="AH5433">
        <v>4.6890484621357502E-3</v>
      </c>
      <c r="AI5433">
        <v>66</v>
      </c>
      <c r="AJ5433" s="73">
        <v>50.319847203600602</v>
      </c>
      <c r="AK5433">
        <v>2990</v>
      </c>
      <c r="AL5433">
        <v>0.99286708450106098</v>
      </c>
      <c r="AM5433">
        <v>9.3206563846095405E-3</v>
      </c>
      <c r="AN5433">
        <v>7</v>
      </c>
      <c r="AO5433">
        <v>4.8979402591412197E-3</v>
      </c>
      <c r="AP5433">
        <v>3</v>
      </c>
      <c r="AQ5433">
        <v>3277</v>
      </c>
      <c r="AR5433">
        <v>0.99924193988805898</v>
      </c>
      <c r="AS5433">
        <v>1.41157245582941E-2</v>
      </c>
      <c r="AT5433">
        <v>17</v>
      </c>
      <c r="AU5433">
        <v>5.7920131383974397E-3</v>
      </c>
      <c r="AV5433">
        <v>8</v>
      </c>
      <c r="AW5433">
        <v>3280</v>
      </c>
      <c r="AX5433">
        <v>0.99924483672002495</v>
      </c>
      <c r="AY5433" s="73">
        <v>53.136983102731001</v>
      </c>
      <c r="AZ5433">
        <v>2990</v>
      </c>
      <c r="BA5433">
        <v>0.99286708450106098</v>
      </c>
      <c r="BB5433">
        <v>3244</v>
      </c>
      <c r="BC5433">
        <v>0.87987087313227696</v>
      </c>
      <c r="BD5433">
        <v>30</v>
      </c>
      <c r="BE5433">
        <v>0.11447312649664</v>
      </c>
      <c r="BF5433">
        <v>53.796715957879002</v>
      </c>
      <c r="BG5433">
        <v>59.440473629215298</v>
      </c>
      <c r="BH5433">
        <v>53.136983102731001</v>
      </c>
      <c r="BI5433">
        <v>50.319847203600602</v>
      </c>
    </row>
    <row r="5434" spans="1:61" x14ac:dyDescent="0.25">
      <c r="A5434" s="10" t="str">
        <f>VLOOKUP(D5434,'Index-Relations'!E:F,2,FALSE)</f>
        <v>BM</v>
      </c>
      <c r="B5434" t="s">
        <v>3450</v>
      </c>
      <c r="C5434" s="53" t="s">
        <v>2763</v>
      </c>
      <c r="D5434" s="59" t="s">
        <v>2921</v>
      </c>
      <c r="E5434" s="59" t="s">
        <v>8850</v>
      </c>
      <c r="F5434" t="s">
        <v>2000</v>
      </c>
      <c r="G5434" t="s">
        <v>1916</v>
      </c>
      <c r="H5434" t="s">
        <v>2001</v>
      </c>
      <c r="I5434" s="52">
        <v>45566</v>
      </c>
      <c r="J5434" t="s">
        <v>2457</v>
      </c>
      <c r="K5434">
        <v>3382</v>
      </c>
      <c r="L5434" s="73">
        <v>53.825639350437001</v>
      </c>
      <c r="M5434">
        <v>3002</v>
      </c>
      <c r="N5434">
        <v>0.99349865154786299</v>
      </c>
      <c r="O5434" s="73">
        <v>59.517173438647298</v>
      </c>
      <c r="P5434">
        <v>3002</v>
      </c>
      <c r="Q5434">
        <v>0.99349865154786299</v>
      </c>
      <c r="R5434">
        <v>2816</v>
      </c>
      <c r="S5434">
        <v>0.98270087464072797</v>
      </c>
      <c r="T5434">
        <v>33.760543055067203</v>
      </c>
      <c r="U5434">
        <v>0.627606091646986</v>
      </c>
      <c r="V5434">
        <v>1743</v>
      </c>
      <c r="W5434">
        <v>0.105615448408962</v>
      </c>
      <c r="X5434">
        <v>310</v>
      </c>
      <c r="Y5434">
        <v>3104</v>
      </c>
      <c r="Z5434">
        <v>0.99225162634014397</v>
      </c>
      <c r="AA5434">
        <v>30.526953056656598</v>
      </c>
      <c r="AB5434">
        <v>1412</v>
      </c>
      <c r="AC5434">
        <v>0.89519809110748905</v>
      </c>
      <c r="AD5434">
        <v>1687</v>
      </c>
      <c r="AE5434">
        <v>9.7010847152125296E-2</v>
      </c>
      <c r="AF5434">
        <v>283</v>
      </c>
      <c r="AG5434">
        <v>7.7910617403846999E-3</v>
      </c>
      <c r="AH5434">
        <v>4.4535302727469498E-3</v>
      </c>
      <c r="AI5434">
        <v>67</v>
      </c>
      <c r="AJ5434" s="73">
        <v>50.2605702148756</v>
      </c>
      <c r="AK5434">
        <v>3002</v>
      </c>
      <c r="AL5434">
        <v>0.99349865154786299</v>
      </c>
      <c r="AM5434">
        <v>9.4442496280741795E-3</v>
      </c>
      <c r="AN5434">
        <v>7</v>
      </c>
      <c r="AO5434">
        <v>4.9930610977773002E-3</v>
      </c>
      <c r="AP5434">
        <v>3</v>
      </c>
      <c r="AQ5434">
        <v>3290</v>
      </c>
      <c r="AR5434">
        <v>0.99941385691004903</v>
      </c>
      <c r="AS5434">
        <v>1.38385542147393E-2</v>
      </c>
      <c r="AT5434">
        <v>17</v>
      </c>
      <c r="AU5434">
        <v>5.6394144837619503E-3</v>
      </c>
      <c r="AV5434">
        <v>11</v>
      </c>
      <c r="AW5434">
        <v>3293</v>
      </c>
      <c r="AX5434">
        <v>0.99942220459073505</v>
      </c>
      <c r="AY5434" s="73">
        <v>53.160291031740002</v>
      </c>
      <c r="AZ5434">
        <v>3002</v>
      </c>
      <c r="BA5434">
        <v>0.99349865154786299</v>
      </c>
      <c r="BB5434">
        <v>3257</v>
      </c>
      <c r="BC5434">
        <v>0.87953492418892298</v>
      </c>
      <c r="BD5434">
        <v>30</v>
      </c>
      <c r="BE5434">
        <v>0.114885871623348</v>
      </c>
      <c r="BF5434">
        <v>53.825639350437001</v>
      </c>
      <c r="BG5434">
        <v>59.517173438647298</v>
      </c>
      <c r="BH5434">
        <v>53.160291031740002</v>
      </c>
      <c r="BI5434">
        <v>50.2605702148756</v>
      </c>
    </row>
    <row r="5435" spans="1:61" x14ac:dyDescent="0.25">
      <c r="A5435" s="10" t="str">
        <f>VLOOKUP(D5435,'Index-Relations'!E:F,2,FALSE)</f>
        <v>BM</v>
      </c>
      <c r="B5435" t="s">
        <v>3450</v>
      </c>
      <c r="C5435" s="53" t="s">
        <v>2764</v>
      </c>
      <c r="D5435" s="59" t="s">
        <v>2921</v>
      </c>
      <c r="E5435" s="59" t="s">
        <v>8851</v>
      </c>
      <c r="F5435" t="s">
        <v>2000</v>
      </c>
      <c r="G5435" t="s">
        <v>1916</v>
      </c>
      <c r="H5435" t="s">
        <v>2001</v>
      </c>
      <c r="I5435" s="52">
        <v>45537</v>
      </c>
      <c r="J5435" t="s">
        <v>2457</v>
      </c>
      <c r="K5435">
        <v>3354</v>
      </c>
      <c r="L5435" s="73">
        <v>54.277583664394399</v>
      </c>
      <c r="M5435">
        <v>3052</v>
      </c>
      <c r="N5435">
        <v>0.99524408451342194</v>
      </c>
      <c r="O5435" s="73">
        <v>59.546234264258402</v>
      </c>
      <c r="P5435">
        <v>3052</v>
      </c>
      <c r="Q5435">
        <v>0.99524408451342194</v>
      </c>
      <c r="R5435">
        <v>2841</v>
      </c>
      <c r="S5435">
        <v>0.98583613827980499</v>
      </c>
      <c r="T5435">
        <v>33.668743854817201</v>
      </c>
      <c r="U5435">
        <v>0.64038537946868501</v>
      </c>
      <c r="V5435">
        <v>1777</v>
      </c>
      <c r="W5435">
        <v>0.11248926192895101</v>
      </c>
      <c r="X5435">
        <v>319</v>
      </c>
      <c r="Y5435">
        <v>3164</v>
      </c>
      <c r="Z5435">
        <v>0.99397331773719</v>
      </c>
      <c r="AA5435">
        <v>31.2122879112252</v>
      </c>
      <c r="AB5435">
        <v>1421</v>
      </c>
      <c r="AC5435">
        <v>0.90547182241471103</v>
      </c>
      <c r="AD5435">
        <v>1788</v>
      </c>
      <c r="AE5435">
        <v>9.7704329210480695E-2</v>
      </c>
      <c r="AF5435">
        <v>145</v>
      </c>
      <c r="AG5435">
        <v>0</v>
      </c>
      <c r="AH5435">
        <v>4.2037011013522302E-3</v>
      </c>
      <c r="AI5435">
        <v>69</v>
      </c>
      <c r="AJ5435" s="73">
        <v>50.829909152676798</v>
      </c>
      <c r="AK5435">
        <v>3052</v>
      </c>
      <c r="AL5435">
        <v>0.99524408451342194</v>
      </c>
      <c r="AM5435">
        <v>9.8036590270124801E-3</v>
      </c>
      <c r="AN5435">
        <v>7</v>
      </c>
      <c r="AO5435">
        <v>5.1329006738821802E-3</v>
      </c>
      <c r="AP5435">
        <v>3</v>
      </c>
      <c r="AQ5435">
        <v>3307</v>
      </c>
      <c r="AR5435">
        <v>0.99977616872702502</v>
      </c>
      <c r="AS5435">
        <v>1.43123698602342E-2</v>
      </c>
      <c r="AT5435">
        <v>17</v>
      </c>
      <c r="AU5435">
        <v>5.9090097585077E-3</v>
      </c>
      <c r="AV5435">
        <v>10</v>
      </c>
      <c r="AW5435">
        <v>3307</v>
      </c>
      <c r="AX5435">
        <v>0.99977526717575904</v>
      </c>
      <c r="AY5435" s="73">
        <v>53.697669405199299</v>
      </c>
      <c r="AZ5435">
        <v>3052</v>
      </c>
      <c r="BA5435">
        <v>0.99524408451342194</v>
      </c>
      <c r="BB5435">
        <v>3274</v>
      </c>
      <c r="BC5435">
        <v>0.88283941279255196</v>
      </c>
      <c r="BD5435">
        <v>30</v>
      </c>
      <c r="BE5435">
        <v>0.111803855260591</v>
      </c>
      <c r="BF5435">
        <v>54.277583664394399</v>
      </c>
      <c r="BG5435">
        <v>59.546234264258402</v>
      </c>
      <c r="BH5435">
        <v>53.697669405199299</v>
      </c>
      <c r="BI5435">
        <v>50.829909152676798</v>
      </c>
    </row>
    <row r="5436" spans="1:61" x14ac:dyDescent="0.25">
      <c r="A5436" s="10" t="str">
        <f>VLOOKUP(D5436,'Index-Relations'!E:F,2,FALSE)</f>
        <v>BM</v>
      </c>
      <c r="B5436" t="s">
        <v>3450</v>
      </c>
      <c r="C5436" s="53" t="s">
        <v>3350</v>
      </c>
      <c r="D5436" s="59" t="s">
        <v>2921</v>
      </c>
      <c r="E5436" s="59" t="s">
        <v>8852</v>
      </c>
      <c r="F5436" t="s">
        <v>2000</v>
      </c>
      <c r="G5436" t="s">
        <v>1916</v>
      </c>
      <c r="H5436" t="s">
        <v>2001</v>
      </c>
      <c r="I5436" s="52">
        <v>45505</v>
      </c>
      <c r="J5436" t="s">
        <v>2457</v>
      </c>
      <c r="K5436">
        <v>3364</v>
      </c>
      <c r="L5436" s="73">
        <v>54.482478680986603</v>
      </c>
      <c r="M5436">
        <v>3060</v>
      </c>
      <c r="N5436">
        <v>0.99531406820728296</v>
      </c>
      <c r="O5436" s="73">
        <v>59.456069897436002</v>
      </c>
      <c r="P5436">
        <v>3060</v>
      </c>
      <c r="Q5436">
        <v>0.99531406820728296</v>
      </c>
      <c r="R5436">
        <v>2851</v>
      </c>
      <c r="S5436">
        <v>0.98583598795999405</v>
      </c>
      <c r="T5436">
        <v>33.708145726622</v>
      </c>
      <c r="U5436">
        <v>0.64221536720622596</v>
      </c>
      <c r="V5436">
        <v>1785</v>
      </c>
      <c r="W5436">
        <v>0.119135965343116</v>
      </c>
      <c r="X5436">
        <v>321</v>
      </c>
      <c r="Y5436">
        <v>3173</v>
      </c>
      <c r="Z5436">
        <v>0.99408672281551702</v>
      </c>
      <c r="AA5436">
        <v>34.986773468793402</v>
      </c>
      <c r="AB5436">
        <v>1393</v>
      </c>
      <c r="AC5436">
        <v>0.90065558808628698</v>
      </c>
      <c r="AD5436">
        <v>1776</v>
      </c>
      <c r="AE5436">
        <v>9.3394684724595001E-2</v>
      </c>
      <c r="AF5436">
        <v>195</v>
      </c>
      <c r="AG5436">
        <v>5.9497271891173998E-3</v>
      </c>
      <c r="AH5436">
        <v>4.0696429806524898E-3</v>
      </c>
      <c r="AI5436">
        <v>70</v>
      </c>
      <c r="AJ5436" s="73">
        <v>50.969804310632199</v>
      </c>
      <c r="AK5436">
        <v>3060</v>
      </c>
      <c r="AL5436">
        <v>0.99531406820728296</v>
      </c>
      <c r="AM5436">
        <v>9.5391115972985399E-3</v>
      </c>
      <c r="AN5436">
        <v>7</v>
      </c>
      <c r="AO5436">
        <v>5.0009857169797702E-3</v>
      </c>
      <c r="AP5436">
        <v>3</v>
      </c>
      <c r="AQ5436">
        <v>3304</v>
      </c>
      <c r="AR5436">
        <v>0.99884644659035204</v>
      </c>
      <c r="AS5436">
        <v>1.4314594455939999E-2</v>
      </c>
      <c r="AT5436">
        <v>17</v>
      </c>
      <c r="AU5436">
        <v>5.4787586689712996E-3</v>
      </c>
      <c r="AV5436">
        <v>9</v>
      </c>
      <c r="AW5436">
        <v>3303</v>
      </c>
      <c r="AX5436">
        <v>0.99883736219542896</v>
      </c>
      <c r="AY5436" s="73">
        <v>54.126354425165601</v>
      </c>
      <c r="AZ5436">
        <v>3060</v>
      </c>
      <c r="BA5436">
        <v>0.99531406820728296</v>
      </c>
      <c r="BB5436">
        <v>3273</v>
      </c>
      <c r="BC5436">
        <v>0.88373709356866703</v>
      </c>
      <c r="BD5436">
        <v>28</v>
      </c>
      <c r="BE5436">
        <v>0.110108367304705</v>
      </c>
      <c r="BF5436">
        <v>54.482478680986603</v>
      </c>
      <c r="BG5436">
        <v>59.456069897436002</v>
      </c>
      <c r="BH5436">
        <v>54.126354425165601</v>
      </c>
      <c r="BI5436">
        <v>50.969804310632199</v>
      </c>
    </row>
    <row r="5437" spans="1:61" x14ac:dyDescent="0.25">
      <c r="A5437" s="10" t="str">
        <f>VLOOKUP(D5437,'Index-Relations'!E:F,2,FALSE)</f>
        <v>BM</v>
      </c>
      <c r="B5437" t="s">
        <v>3450</v>
      </c>
      <c r="C5437" s="53" t="s">
        <v>2765</v>
      </c>
      <c r="D5437" s="59" t="s">
        <v>2921</v>
      </c>
      <c r="E5437" s="59" t="s">
        <v>8853</v>
      </c>
      <c r="F5437" t="s">
        <v>2000</v>
      </c>
      <c r="G5437" t="s">
        <v>1916</v>
      </c>
      <c r="H5437" t="s">
        <v>2001</v>
      </c>
      <c r="I5437" s="52">
        <v>45474</v>
      </c>
      <c r="J5437" t="s">
        <v>2457</v>
      </c>
      <c r="K5437">
        <v>3374</v>
      </c>
      <c r="L5437" s="73">
        <v>55.179932269392197</v>
      </c>
      <c r="M5437">
        <v>3072</v>
      </c>
      <c r="N5437">
        <v>0.99554781819817995</v>
      </c>
      <c r="O5437" s="73">
        <v>59.984151783942899</v>
      </c>
      <c r="P5437">
        <v>3072</v>
      </c>
      <c r="Q5437">
        <v>0.99554781819817995</v>
      </c>
      <c r="R5437">
        <v>2863</v>
      </c>
      <c r="S5437">
        <v>0.98635858940037902</v>
      </c>
      <c r="T5437">
        <v>33.2749492732409</v>
      </c>
      <c r="U5437">
        <v>0.64654093149458303</v>
      </c>
      <c r="V5437">
        <v>1787</v>
      </c>
      <c r="W5437">
        <v>0.11886861837544301</v>
      </c>
      <c r="X5437">
        <v>322</v>
      </c>
      <c r="Y5437">
        <v>3182</v>
      </c>
      <c r="Z5437">
        <v>0.99263226877407595</v>
      </c>
      <c r="AA5437">
        <v>31.895889666305798</v>
      </c>
      <c r="AB5437">
        <v>1366</v>
      </c>
      <c r="AC5437">
        <v>0.893630648555647</v>
      </c>
      <c r="AD5437">
        <v>1811</v>
      </c>
      <c r="AE5437">
        <v>9.8962331295380193E-2</v>
      </c>
      <c r="AF5437">
        <v>197</v>
      </c>
      <c r="AG5437">
        <v>7.4070201489718299E-3</v>
      </c>
      <c r="AH5437">
        <v>3.0173271882922201E-3</v>
      </c>
      <c r="AI5437">
        <v>69</v>
      </c>
      <c r="AJ5437" s="73">
        <v>51.585985685033897</v>
      </c>
      <c r="AK5437">
        <v>3072</v>
      </c>
      <c r="AL5437">
        <v>0.99554781819817995</v>
      </c>
      <c r="AM5437">
        <v>8.8811610672123401E-3</v>
      </c>
      <c r="AN5437">
        <v>7</v>
      </c>
      <c r="AO5437">
        <v>4.36801142865525E-3</v>
      </c>
      <c r="AP5437">
        <v>3</v>
      </c>
      <c r="AQ5437">
        <v>3316</v>
      </c>
      <c r="AR5437">
        <v>0.99887397711562598</v>
      </c>
      <c r="AS5437">
        <v>1.3599975565337499E-2</v>
      </c>
      <c r="AT5437">
        <v>17</v>
      </c>
      <c r="AU5437">
        <v>5.0442746730053004E-3</v>
      </c>
      <c r="AV5437">
        <v>9</v>
      </c>
      <c r="AW5437">
        <v>3315</v>
      </c>
      <c r="AX5437">
        <v>0.99886419791608005</v>
      </c>
      <c r="AY5437" s="73">
        <v>54.909019309045298</v>
      </c>
      <c r="AZ5437">
        <v>3072</v>
      </c>
      <c r="BA5437">
        <v>0.99554781819817995</v>
      </c>
      <c r="BB5437">
        <v>3285</v>
      </c>
      <c r="BC5437">
        <v>0.88466053426268398</v>
      </c>
      <c r="BD5437">
        <v>28</v>
      </c>
      <c r="BE5437">
        <v>0.109845431424287</v>
      </c>
      <c r="BF5437">
        <v>55.179932269392197</v>
      </c>
      <c r="BG5437">
        <v>59.984151783942899</v>
      </c>
      <c r="BH5437">
        <v>54.909019309045298</v>
      </c>
      <c r="BI5437">
        <v>51.585985685033897</v>
      </c>
    </row>
    <row r="5438" spans="1:61" x14ac:dyDescent="0.25">
      <c r="A5438" s="10" t="str">
        <f>VLOOKUP(D5438,'Index-Relations'!E:F,2,FALSE)</f>
        <v>BM</v>
      </c>
      <c r="B5438" t="s">
        <v>3450</v>
      </c>
      <c r="C5438" s="53" t="s">
        <v>2766</v>
      </c>
      <c r="D5438" s="59" t="s">
        <v>2921</v>
      </c>
      <c r="E5438" s="59" t="s">
        <v>8854</v>
      </c>
      <c r="F5438" t="s">
        <v>2000</v>
      </c>
      <c r="G5438" t="s">
        <v>1916</v>
      </c>
      <c r="H5438" t="s">
        <v>2001</v>
      </c>
      <c r="I5438" s="52">
        <v>45446</v>
      </c>
      <c r="J5438" t="s">
        <v>2457</v>
      </c>
      <c r="K5438">
        <v>3373</v>
      </c>
      <c r="L5438" s="73">
        <v>55.1478572163386</v>
      </c>
      <c r="M5438">
        <v>3079</v>
      </c>
      <c r="N5438">
        <v>0.99558118209677204</v>
      </c>
      <c r="O5438" s="73">
        <v>59.663236717967003</v>
      </c>
      <c r="P5438">
        <v>3079</v>
      </c>
      <c r="Q5438">
        <v>0.99558118209677204</v>
      </c>
      <c r="R5438">
        <v>2869</v>
      </c>
      <c r="S5438">
        <v>0.98637335616246802</v>
      </c>
      <c r="T5438">
        <v>33.589328321525599</v>
      </c>
      <c r="U5438">
        <v>0.65174215523599899</v>
      </c>
      <c r="V5438">
        <v>1790</v>
      </c>
      <c r="W5438">
        <v>0.127835049736679</v>
      </c>
      <c r="X5438">
        <v>322</v>
      </c>
      <c r="Y5438">
        <v>3186</v>
      </c>
      <c r="Z5438">
        <v>0.99224630382591705</v>
      </c>
      <c r="AA5438">
        <v>33.4013624387402</v>
      </c>
      <c r="AB5438">
        <v>1352</v>
      </c>
      <c r="AC5438">
        <v>0.890156417072273</v>
      </c>
      <c r="AD5438">
        <v>1829</v>
      </c>
      <c r="AE5438">
        <v>0.10204254811831499</v>
      </c>
      <c r="AF5438">
        <v>192</v>
      </c>
      <c r="AG5438">
        <v>7.8010348094109203E-3</v>
      </c>
      <c r="AH5438">
        <v>3.0629516759180702E-3</v>
      </c>
      <c r="AI5438">
        <v>69</v>
      </c>
      <c r="AJ5438" s="73">
        <v>51.522820093501203</v>
      </c>
      <c r="AK5438">
        <v>3079</v>
      </c>
      <c r="AL5438">
        <v>0.99558118209677204</v>
      </c>
      <c r="AM5438">
        <v>9.2063020380887192E-3</v>
      </c>
      <c r="AN5438">
        <v>7</v>
      </c>
      <c r="AO5438">
        <v>4.7040879523715801E-3</v>
      </c>
      <c r="AP5438">
        <v>3</v>
      </c>
      <c r="AQ5438">
        <v>3323</v>
      </c>
      <c r="AR5438">
        <v>0.99888842249102305</v>
      </c>
      <c r="AS5438">
        <v>1.4119972555784399E-2</v>
      </c>
      <c r="AT5438">
        <v>17</v>
      </c>
      <c r="AU5438">
        <v>5.2238768234877204E-3</v>
      </c>
      <c r="AV5438">
        <v>9</v>
      </c>
      <c r="AW5438">
        <v>3323</v>
      </c>
      <c r="AX5438">
        <v>0.99888681936331003</v>
      </c>
      <c r="AY5438" s="73">
        <v>55.167422764331498</v>
      </c>
      <c r="AZ5438">
        <v>3079</v>
      </c>
      <c r="BA5438">
        <v>0.99558118209677204</v>
      </c>
      <c r="BB5438">
        <v>3292</v>
      </c>
      <c r="BC5438">
        <v>0.88667241697391697</v>
      </c>
      <c r="BD5438">
        <v>28</v>
      </c>
      <c r="BE5438">
        <v>0.10751191756473399</v>
      </c>
      <c r="BF5438">
        <v>55.1478572163386</v>
      </c>
      <c r="BG5438">
        <v>59.663236717967003</v>
      </c>
      <c r="BH5438">
        <v>55.167422764331498</v>
      </c>
      <c r="BI5438">
        <v>51.522820093501203</v>
      </c>
    </row>
    <row r="5439" spans="1:61" x14ac:dyDescent="0.25">
      <c r="A5439" s="10" t="str">
        <f>VLOOKUP(D5439,'Index-Relations'!E:F,2,FALSE)</f>
        <v>BM</v>
      </c>
      <c r="B5439" t="s">
        <v>3450</v>
      </c>
      <c r="C5439" s="53" t="s">
        <v>2767</v>
      </c>
      <c r="D5439" s="59" t="s">
        <v>2921</v>
      </c>
      <c r="E5439" s="59" t="s">
        <v>8855</v>
      </c>
      <c r="F5439" t="s">
        <v>2000</v>
      </c>
      <c r="G5439" t="s">
        <v>1916</v>
      </c>
      <c r="H5439" t="s">
        <v>2001</v>
      </c>
      <c r="I5439" s="52">
        <v>45413</v>
      </c>
      <c r="J5439" t="s">
        <v>2457</v>
      </c>
      <c r="K5439">
        <v>3387</v>
      </c>
      <c r="L5439" s="73">
        <v>55.002922847027399</v>
      </c>
      <c r="M5439">
        <v>3090</v>
      </c>
      <c r="N5439">
        <v>0.99554288522316003</v>
      </c>
      <c r="O5439" s="73">
        <v>59.6022505891736</v>
      </c>
      <c r="P5439">
        <v>3090</v>
      </c>
      <c r="Q5439">
        <v>0.99554288522316003</v>
      </c>
      <c r="R5439">
        <v>2882</v>
      </c>
      <c r="S5439">
        <v>0.98605109335728103</v>
      </c>
      <c r="T5439">
        <v>33.8705381791736</v>
      </c>
      <c r="U5439">
        <v>0.65081936766084902</v>
      </c>
      <c r="V5439">
        <v>1800</v>
      </c>
      <c r="W5439">
        <v>0.12675304998072301</v>
      </c>
      <c r="X5439">
        <v>324</v>
      </c>
      <c r="Y5439">
        <v>3197</v>
      </c>
      <c r="Z5439">
        <v>0.99240376150521603</v>
      </c>
      <c r="AA5439">
        <v>34.798322824049997</v>
      </c>
      <c r="AB5439">
        <v>1357</v>
      </c>
      <c r="AC5439">
        <v>0.88873146183186902</v>
      </c>
      <c r="AD5439">
        <v>1834</v>
      </c>
      <c r="AE5439">
        <v>0.103615696297892</v>
      </c>
      <c r="AF5439">
        <v>196</v>
      </c>
      <c r="AG5439">
        <v>7.6528418702378996E-3</v>
      </c>
      <c r="AH5439">
        <v>2.9406376156221698E-3</v>
      </c>
      <c r="AI5439">
        <v>68</v>
      </c>
      <c r="AJ5439" s="73">
        <v>51.1662833343823</v>
      </c>
      <c r="AK5439">
        <v>3090</v>
      </c>
      <c r="AL5439">
        <v>0.99554288522316003</v>
      </c>
      <c r="AM5439">
        <v>9.3456999856417096E-3</v>
      </c>
      <c r="AN5439">
        <v>7</v>
      </c>
      <c r="AO5439">
        <v>8.9235341321059897E-3</v>
      </c>
      <c r="AP5439">
        <v>4</v>
      </c>
      <c r="AQ5439">
        <v>3336</v>
      </c>
      <c r="AR5439">
        <v>0.99849835425259204</v>
      </c>
      <c r="AS5439">
        <v>1.4313129377844199E-2</v>
      </c>
      <c r="AT5439">
        <v>17</v>
      </c>
      <c r="AU5439">
        <v>4.9304520185055297E-3</v>
      </c>
      <c r="AV5439">
        <v>8</v>
      </c>
      <c r="AW5439">
        <v>3337</v>
      </c>
      <c r="AX5439">
        <v>0.99878783472600996</v>
      </c>
      <c r="AY5439" s="73">
        <v>55.154603791797499</v>
      </c>
      <c r="AZ5439">
        <v>3090</v>
      </c>
      <c r="BA5439">
        <v>0.99554288522316003</v>
      </c>
      <c r="BB5439">
        <v>3306</v>
      </c>
      <c r="BC5439">
        <v>0.89182971213113005</v>
      </c>
      <c r="BD5439">
        <v>26</v>
      </c>
      <c r="BE5439">
        <v>9.7745107989355901E-2</v>
      </c>
      <c r="BF5439">
        <v>55.002922847027399</v>
      </c>
      <c r="BG5439">
        <v>59.6022505891736</v>
      </c>
      <c r="BH5439">
        <v>55.154603791797499</v>
      </c>
      <c r="BI5439">
        <v>51.1662833343823</v>
      </c>
    </row>
    <row r="5440" spans="1:61" x14ac:dyDescent="0.25">
      <c r="A5440" s="10" t="str">
        <f>VLOOKUP(D5440,'Index-Relations'!E:F,2,FALSE)</f>
        <v>BM</v>
      </c>
      <c r="B5440" t="s">
        <v>3450</v>
      </c>
      <c r="C5440" s="53" t="s">
        <v>2768</v>
      </c>
      <c r="D5440" s="59" t="s">
        <v>2921</v>
      </c>
      <c r="E5440" s="59" t="s">
        <v>8856</v>
      </c>
      <c r="F5440" t="s">
        <v>2000</v>
      </c>
      <c r="G5440" t="s">
        <v>1916</v>
      </c>
      <c r="H5440" t="s">
        <v>2001</v>
      </c>
      <c r="I5440" s="52">
        <v>45383</v>
      </c>
      <c r="J5440" t="s">
        <v>2457</v>
      </c>
      <c r="K5440">
        <v>3393</v>
      </c>
      <c r="L5440">
        <v>57.6571226206323</v>
      </c>
      <c r="M5440">
        <v>3028</v>
      </c>
      <c r="N5440">
        <v>0.99568883515345896</v>
      </c>
      <c r="O5440">
        <v>63.009443636163297</v>
      </c>
      <c r="P5440">
        <v>3028</v>
      </c>
      <c r="Q5440">
        <v>0.99568883515345896</v>
      </c>
      <c r="R5440">
        <v>2889</v>
      </c>
      <c r="S5440">
        <v>0.98650768504694097</v>
      </c>
      <c r="T5440">
        <v>33.713486125872002</v>
      </c>
      <c r="U5440">
        <v>0.65152872894380898</v>
      </c>
      <c r="V5440">
        <v>1803</v>
      </c>
      <c r="W5440">
        <v>0.126226228236717</v>
      </c>
      <c r="X5440">
        <v>324</v>
      </c>
      <c r="Y5440">
        <v>3202</v>
      </c>
      <c r="Z5440">
        <v>0.993088403049733</v>
      </c>
      <c r="AA5440">
        <v>32.967300165884303</v>
      </c>
      <c r="AB5440">
        <v>1356</v>
      </c>
      <c r="AC5440">
        <v>0.88662296505859095</v>
      </c>
      <c r="AD5440">
        <v>1840</v>
      </c>
      <c r="AE5440">
        <v>0.10640804686637501</v>
      </c>
      <c r="AF5440">
        <v>197</v>
      </c>
      <c r="AG5440">
        <v>6.9689880750328E-3</v>
      </c>
      <c r="AH5440">
        <v>2.8857561985396098E-3</v>
      </c>
      <c r="AI5440">
        <v>68</v>
      </c>
      <c r="AJ5440">
        <v>52.1248553042129</v>
      </c>
      <c r="AK5440">
        <v>3028</v>
      </c>
      <c r="AL5440">
        <v>0.99568883515345896</v>
      </c>
      <c r="AM5440">
        <v>9.5932825012738001E-3</v>
      </c>
      <c r="AN5440">
        <v>6</v>
      </c>
      <c r="AO5440">
        <v>8.3062290857796803E-3</v>
      </c>
      <c r="AP5440">
        <v>4</v>
      </c>
      <c r="AQ5440">
        <v>3341</v>
      </c>
      <c r="AR5440">
        <v>0.99943864186975295</v>
      </c>
      <c r="AS5440">
        <v>1.3986184633014801E-2</v>
      </c>
      <c r="AT5440">
        <v>17</v>
      </c>
      <c r="AU5440">
        <v>4.6302165512418798E-3</v>
      </c>
      <c r="AV5440">
        <v>8</v>
      </c>
      <c r="AW5440">
        <v>3342</v>
      </c>
      <c r="AX5440">
        <v>0.99971688998282504</v>
      </c>
      <c r="AY5440">
        <v>58.329969655936701</v>
      </c>
      <c r="AZ5440">
        <v>3028</v>
      </c>
      <c r="BA5440">
        <v>0.99568883515345896</v>
      </c>
      <c r="BB5440">
        <v>3311</v>
      </c>
      <c r="BC5440">
        <v>0.89250643586070799</v>
      </c>
      <c r="BD5440">
        <v>26</v>
      </c>
      <c r="BE5440">
        <v>9.8625976923265302E-2</v>
      </c>
      <c r="BF5440">
        <v>55.413278299203597</v>
      </c>
      <c r="BG5440">
        <v>59.765846378981003</v>
      </c>
      <c r="BH5440">
        <v>56.0707914855222</v>
      </c>
      <c r="BI5440">
        <v>51.129869967973697</v>
      </c>
    </row>
    <row r="5441" spans="1:61" x14ac:dyDescent="0.25">
      <c r="A5441" s="10" t="str">
        <f>VLOOKUP(D5441,'Index-Relations'!E:F,2,FALSE)</f>
        <v>BM</v>
      </c>
      <c r="B5441" t="s">
        <v>3450</v>
      </c>
      <c r="C5441" s="53" t="s">
        <v>2769</v>
      </c>
      <c r="D5441" s="59" t="s">
        <v>2921</v>
      </c>
      <c r="E5441" s="59" t="s">
        <v>8857</v>
      </c>
      <c r="F5441" t="s">
        <v>2000</v>
      </c>
      <c r="G5441" t="s">
        <v>1916</v>
      </c>
      <c r="H5441" t="s">
        <v>2001</v>
      </c>
      <c r="I5441" s="52">
        <v>45352</v>
      </c>
      <c r="J5441" t="s">
        <v>2457</v>
      </c>
      <c r="K5441">
        <v>3402</v>
      </c>
      <c r="L5441">
        <v>58.210890384366202</v>
      </c>
      <c r="M5441">
        <v>2925</v>
      </c>
      <c r="N5441">
        <v>0.99348076334764401</v>
      </c>
      <c r="O5441">
        <v>63.572213319019497</v>
      </c>
      <c r="P5441">
        <v>2925</v>
      </c>
      <c r="Q5441">
        <v>0.99348076334764401</v>
      </c>
      <c r="R5441">
        <v>2900</v>
      </c>
      <c r="S5441">
        <v>0.98633838400988905</v>
      </c>
      <c r="T5441">
        <v>33.753528514536001</v>
      </c>
      <c r="U5441">
        <v>0.63960582214141304</v>
      </c>
      <c r="V5441">
        <v>1789</v>
      </c>
      <c r="W5441">
        <v>0.120083951871369</v>
      </c>
      <c r="X5441">
        <v>312</v>
      </c>
      <c r="Y5441">
        <v>3218</v>
      </c>
      <c r="Z5441">
        <v>0.993416527829865</v>
      </c>
      <c r="AA5441">
        <v>33.246365138409097</v>
      </c>
      <c r="AB5441">
        <v>1358</v>
      </c>
      <c r="AC5441">
        <v>0.88571865522871296</v>
      </c>
      <c r="AD5441">
        <v>1853</v>
      </c>
      <c r="AE5441">
        <v>0.107576996857197</v>
      </c>
      <c r="AF5441">
        <v>191</v>
      </c>
      <c r="AG5441">
        <v>6.7043479140893496E-3</v>
      </c>
      <c r="AH5441">
        <v>1.1159406630263701E-3</v>
      </c>
      <c r="AI5441">
        <v>49</v>
      </c>
      <c r="AJ5441">
        <v>52.9837577432125</v>
      </c>
      <c r="AK5441">
        <v>2925</v>
      </c>
      <c r="AL5441">
        <v>0.99348076334764401</v>
      </c>
      <c r="AM5441">
        <v>9.8055062709375904E-3</v>
      </c>
      <c r="AN5441">
        <v>6</v>
      </c>
      <c r="AO5441">
        <v>8.3459672290137395E-3</v>
      </c>
      <c r="AP5441">
        <v>4</v>
      </c>
      <c r="AQ5441">
        <v>3357</v>
      </c>
      <c r="AR5441">
        <v>0.99979266639077702</v>
      </c>
      <c r="AS5441">
        <v>1.41616321999687E-2</v>
      </c>
      <c r="AT5441">
        <v>17</v>
      </c>
      <c r="AU5441">
        <v>5.49784643372302E-3</v>
      </c>
      <c r="AV5441">
        <v>9</v>
      </c>
      <c r="AW5441">
        <v>3356</v>
      </c>
      <c r="AX5441">
        <v>0.99979143561661799</v>
      </c>
      <c r="AY5441">
        <v>58.348640765716702</v>
      </c>
      <c r="AZ5441">
        <v>2925</v>
      </c>
      <c r="BA5441">
        <v>0.99348076334764401</v>
      </c>
      <c r="BB5441">
        <v>3327</v>
      </c>
      <c r="BC5441">
        <v>0.88988410701099097</v>
      </c>
      <c r="BD5441">
        <v>26</v>
      </c>
      <c r="BE5441">
        <v>0.101562592150771</v>
      </c>
      <c r="BF5441">
        <v>55.868664604908297</v>
      </c>
      <c r="BG5441">
        <v>60.203351882099497</v>
      </c>
      <c r="BH5441">
        <v>56.0658775200286</v>
      </c>
      <c r="BI5441">
        <v>51.873697688231204</v>
      </c>
    </row>
    <row r="5442" spans="1:61" x14ac:dyDescent="0.25">
      <c r="A5442" s="10" t="str">
        <f>VLOOKUP(D5442,'Index-Relations'!E:F,2,FALSE)</f>
        <v>BM</v>
      </c>
      <c r="B5442" t="s">
        <v>3450</v>
      </c>
      <c r="C5442" s="53" t="s">
        <v>2770</v>
      </c>
      <c r="D5442" s="59" t="s">
        <v>2921</v>
      </c>
      <c r="E5442" s="59" t="s">
        <v>8858</v>
      </c>
      <c r="F5442" t="s">
        <v>2000</v>
      </c>
      <c r="G5442" t="s">
        <v>1916</v>
      </c>
      <c r="H5442" t="s">
        <v>2001</v>
      </c>
      <c r="I5442" s="52">
        <v>45323</v>
      </c>
      <c r="J5442" t="s">
        <v>2457</v>
      </c>
      <c r="K5442">
        <v>3410</v>
      </c>
      <c r="L5442">
        <v>59.100240910398099</v>
      </c>
      <c r="M5442">
        <v>2867</v>
      </c>
      <c r="N5442">
        <v>0.99296000459802103</v>
      </c>
      <c r="O5442">
        <v>64.117385999484497</v>
      </c>
      <c r="P5442">
        <v>2867</v>
      </c>
      <c r="Q5442">
        <v>0.99296000459802103</v>
      </c>
      <c r="R5442">
        <v>2906</v>
      </c>
      <c r="S5442">
        <v>0.98671388999076504</v>
      </c>
      <c r="T5442">
        <v>33.986844743115903</v>
      </c>
      <c r="U5442">
        <v>0.63234121223103901</v>
      </c>
      <c r="V5442">
        <v>1762</v>
      </c>
      <c r="W5442">
        <v>0.118105217216232</v>
      </c>
      <c r="X5442">
        <v>300</v>
      </c>
      <c r="Y5442">
        <v>3217</v>
      </c>
      <c r="Z5442">
        <v>0.99392648976500297</v>
      </c>
      <c r="AA5442">
        <v>34.4500826820287</v>
      </c>
      <c r="AB5442">
        <v>1335</v>
      </c>
      <c r="AC5442">
        <v>0.88018913837453705</v>
      </c>
      <c r="AD5442">
        <v>1875</v>
      </c>
      <c r="AE5442">
        <v>0.113630913643589</v>
      </c>
      <c r="AF5442">
        <v>200</v>
      </c>
      <c r="AG5442">
        <v>6.1799479818729196E-3</v>
      </c>
      <c r="AH5442">
        <v>1.0098834392870599E-3</v>
      </c>
      <c r="AI5442">
        <v>44</v>
      </c>
      <c r="AJ5442">
        <v>53.937945004580897</v>
      </c>
      <c r="AK5442">
        <v>2867</v>
      </c>
      <c r="AL5442">
        <v>0.99296000459802103</v>
      </c>
      <c r="AM5442">
        <v>1.0144293638007E-2</v>
      </c>
      <c r="AN5442">
        <v>6</v>
      </c>
      <c r="AO5442">
        <v>8.4029584626125094E-3</v>
      </c>
      <c r="AP5442">
        <v>4</v>
      </c>
      <c r="AQ5442">
        <v>3352</v>
      </c>
      <c r="AR5442">
        <v>0.99959576965833197</v>
      </c>
      <c r="AS5442">
        <v>1.4790780399990201E-2</v>
      </c>
      <c r="AT5442">
        <v>17</v>
      </c>
      <c r="AU5442">
        <v>5.6877673500806596E-3</v>
      </c>
      <c r="AV5442">
        <v>9</v>
      </c>
      <c r="AW5442">
        <v>3352</v>
      </c>
      <c r="AX5442">
        <v>0.99959618136364703</v>
      </c>
      <c r="AY5442">
        <v>59.030059820887999</v>
      </c>
      <c r="AZ5442">
        <v>2867</v>
      </c>
      <c r="BA5442">
        <v>0.99296000459802103</v>
      </c>
      <c r="BB5442">
        <v>3321</v>
      </c>
      <c r="BC5442">
        <v>0.89419266138555697</v>
      </c>
      <c r="BD5442">
        <v>27</v>
      </c>
      <c r="BE5442">
        <v>9.7000149810162806E-2</v>
      </c>
      <c r="BF5442">
        <v>56.618482534020998</v>
      </c>
      <c r="BG5442">
        <v>60.573952694532203</v>
      </c>
      <c r="BH5442">
        <v>56.557049307974303</v>
      </c>
      <c r="BI5442">
        <v>52.640624550575197</v>
      </c>
    </row>
    <row r="5443" spans="1:61" x14ac:dyDescent="0.25">
      <c r="A5443" s="10" t="str">
        <f>VLOOKUP(D5443,'Index-Relations'!E:F,2,FALSE)</f>
        <v>BM</v>
      </c>
      <c r="B5443" t="s">
        <v>3450</v>
      </c>
      <c r="C5443" s="53" t="s">
        <v>2760</v>
      </c>
      <c r="D5443" s="59" t="s">
        <v>2922</v>
      </c>
      <c r="E5443" s="59" t="s">
        <v>8859</v>
      </c>
      <c r="F5443" t="s">
        <v>2002</v>
      </c>
      <c r="G5443" t="s">
        <v>387</v>
      </c>
      <c r="H5443" t="s">
        <v>2003</v>
      </c>
      <c r="I5443" s="52">
        <v>45658</v>
      </c>
      <c r="J5443" t="s">
        <v>2457</v>
      </c>
      <c r="K5443">
        <v>502</v>
      </c>
      <c r="L5443" s="73">
        <v>56.426523487209998</v>
      </c>
      <c r="M5443">
        <v>498</v>
      </c>
      <c r="N5443">
        <v>0.99765752531628504</v>
      </c>
      <c r="O5443" s="73">
        <v>63.805628285254997</v>
      </c>
      <c r="P5443">
        <v>498</v>
      </c>
      <c r="Q5443">
        <v>0.99765752531628504</v>
      </c>
      <c r="R5443">
        <v>487</v>
      </c>
      <c r="S5443">
        <v>0.99138328119413899</v>
      </c>
      <c r="T5443">
        <v>32.159970839203403</v>
      </c>
      <c r="U5443">
        <v>0.60763933028374695</v>
      </c>
      <c r="V5443">
        <v>321</v>
      </c>
      <c r="W5443">
        <v>0.108168331726269</v>
      </c>
      <c r="X5443">
        <v>60</v>
      </c>
      <c r="Y5443">
        <v>495</v>
      </c>
      <c r="Z5443">
        <v>0.99630270473909899</v>
      </c>
      <c r="AA5443">
        <v>23.760081918343701</v>
      </c>
      <c r="AB5443">
        <v>412</v>
      </c>
      <c r="AC5443">
        <v>0.92744340746178</v>
      </c>
      <c r="AD5443">
        <v>83</v>
      </c>
      <c r="AE5443">
        <v>6.8859297277318904E-2</v>
      </c>
      <c r="AF5443">
        <v>7</v>
      </c>
      <c r="AG5443">
        <v>3.6972952609006901E-3</v>
      </c>
      <c r="AH5443">
        <v>5.06821868447357E-3</v>
      </c>
      <c r="AI5443">
        <v>27</v>
      </c>
      <c r="AJ5443" s="73">
        <v>52.688321990771897</v>
      </c>
      <c r="AK5443">
        <v>498</v>
      </c>
      <c r="AL5443">
        <v>0.99765752531628504</v>
      </c>
      <c r="AM5443">
        <v>9.6259284148115798E-3</v>
      </c>
      <c r="AN5443">
        <v>4</v>
      </c>
      <c r="AO5443">
        <v>6.8050998972112699E-3</v>
      </c>
      <c r="AP5443">
        <v>3</v>
      </c>
      <c r="AQ5443">
        <v>502</v>
      </c>
      <c r="AR5443">
        <v>1</v>
      </c>
      <c r="AS5443">
        <v>1.4103766940190301E-2</v>
      </c>
      <c r="AT5443">
        <v>8</v>
      </c>
      <c r="AU5443">
        <v>5.3679444936980602E-3</v>
      </c>
      <c r="AV5443">
        <v>2</v>
      </c>
      <c r="AW5443">
        <v>502</v>
      </c>
      <c r="AX5443">
        <v>1</v>
      </c>
      <c r="AY5443" s="73">
        <v>54.058573145194003</v>
      </c>
      <c r="AZ5443">
        <v>498</v>
      </c>
      <c r="BA5443">
        <v>0.99765752531628504</v>
      </c>
      <c r="BB5443">
        <v>478</v>
      </c>
      <c r="BC5443">
        <v>0.85686215997430004</v>
      </c>
      <c r="BD5443">
        <v>21</v>
      </c>
      <c r="BE5443">
        <v>0.13633274012848701</v>
      </c>
      <c r="BF5443">
        <v>56.426523487209998</v>
      </c>
      <c r="BG5443">
        <v>63.805628285254997</v>
      </c>
      <c r="BH5443">
        <v>54.058573145194003</v>
      </c>
      <c r="BI5443">
        <v>52.688321990771897</v>
      </c>
    </row>
    <row r="5444" spans="1:61" x14ac:dyDescent="0.25">
      <c r="A5444" s="10" t="str">
        <f>VLOOKUP(D5444,'Index-Relations'!E:F,2,FALSE)</f>
        <v>BM</v>
      </c>
      <c r="B5444" t="s">
        <v>3450</v>
      </c>
      <c r="C5444" s="53" t="s">
        <v>2761</v>
      </c>
      <c r="D5444" s="59" t="s">
        <v>2922</v>
      </c>
      <c r="E5444" s="59" t="s">
        <v>8860</v>
      </c>
      <c r="F5444" t="s">
        <v>2002</v>
      </c>
      <c r="G5444" t="s">
        <v>387</v>
      </c>
      <c r="H5444" t="s">
        <v>2003</v>
      </c>
      <c r="I5444" s="52">
        <v>45628</v>
      </c>
      <c r="J5444" t="s">
        <v>2457</v>
      </c>
      <c r="K5444">
        <v>504</v>
      </c>
      <c r="L5444" s="73">
        <v>56.628824129161998</v>
      </c>
      <c r="M5444">
        <v>498</v>
      </c>
      <c r="N5444">
        <v>0.997502960053539</v>
      </c>
      <c r="O5444" s="73">
        <v>63.772019817221</v>
      </c>
      <c r="P5444">
        <v>498</v>
      </c>
      <c r="Q5444">
        <v>0.997502960053539</v>
      </c>
      <c r="R5444">
        <v>487</v>
      </c>
      <c r="S5444">
        <v>0.99107323722494201</v>
      </c>
      <c r="T5444">
        <v>32.2084976296373</v>
      </c>
      <c r="U5444">
        <v>0.60849153886196405</v>
      </c>
      <c r="V5444">
        <v>320</v>
      </c>
      <c r="W5444">
        <v>0.106997918439869</v>
      </c>
      <c r="X5444">
        <v>60</v>
      </c>
      <c r="Y5444">
        <v>494</v>
      </c>
      <c r="Z5444">
        <v>0.99602803862436196</v>
      </c>
      <c r="AA5444">
        <v>23.004784106685602</v>
      </c>
      <c r="AB5444">
        <v>413</v>
      </c>
      <c r="AC5444">
        <v>0.92526681829453805</v>
      </c>
      <c r="AD5444">
        <v>81</v>
      </c>
      <c r="AE5444">
        <v>7.0761220329823404E-2</v>
      </c>
      <c r="AF5444">
        <v>10</v>
      </c>
      <c r="AG5444">
        <v>3.9719613756380497E-3</v>
      </c>
      <c r="AH5444">
        <v>5.1932481826863401E-3</v>
      </c>
      <c r="AI5444">
        <v>27</v>
      </c>
      <c r="AJ5444" s="73">
        <v>52.928870033690998</v>
      </c>
      <c r="AK5444">
        <v>498</v>
      </c>
      <c r="AL5444">
        <v>0.997502960053539</v>
      </c>
      <c r="AM5444">
        <v>9.9903571342648007E-3</v>
      </c>
      <c r="AN5444">
        <v>4</v>
      </c>
      <c r="AO5444">
        <v>7.0664700686083803E-3</v>
      </c>
      <c r="AP5444">
        <v>3</v>
      </c>
      <c r="AQ5444">
        <v>502</v>
      </c>
      <c r="AR5444">
        <v>0.99983856105851998</v>
      </c>
      <c r="AS5444">
        <v>1.40981269078422E-2</v>
      </c>
      <c r="AT5444">
        <v>8</v>
      </c>
      <c r="AU5444">
        <v>5.7825109674794397E-3</v>
      </c>
      <c r="AV5444">
        <v>2</v>
      </c>
      <c r="AW5444">
        <v>502</v>
      </c>
      <c r="AX5444">
        <v>0.99983856105851998</v>
      </c>
      <c r="AY5444" s="73">
        <v>54.462154698222903</v>
      </c>
      <c r="AZ5444">
        <v>498</v>
      </c>
      <c r="BA5444">
        <v>0.997502960053539</v>
      </c>
      <c r="BB5444">
        <v>478</v>
      </c>
      <c r="BC5444">
        <v>0.86130093508546901</v>
      </c>
      <c r="BD5444">
        <v>21</v>
      </c>
      <c r="BE5444">
        <v>0.131471155904442</v>
      </c>
      <c r="BF5444">
        <v>56.628824129161998</v>
      </c>
      <c r="BG5444">
        <v>63.772019817221</v>
      </c>
      <c r="BH5444">
        <v>54.462154698222903</v>
      </c>
      <c r="BI5444">
        <v>52.928870033690998</v>
      </c>
    </row>
    <row r="5445" spans="1:61" x14ac:dyDescent="0.25">
      <c r="A5445" s="10" t="str">
        <f>VLOOKUP(D5445,'Index-Relations'!E:F,2,FALSE)</f>
        <v>BM</v>
      </c>
      <c r="B5445" t="s">
        <v>3450</v>
      </c>
      <c r="C5445" s="53" t="s">
        <v>2762</v>
      </c>
      <c r="D5445" s="59" t="s">
        <v>2922</v>
      </c>
      <c r="E5445" s="59" t="s">
        <v>8861</v>
      </c>
      <c r="F5445" t="s">
        <v>2002</v>
      </c>
      <c r="G5445" t="s">
        <v>387</v>
      </c>
      <c r="H5445" t="s">
        <v>2003</v>
      </c>
      <c r="I5445" s="52">
        <v>45597</v>
      </c>
      <c r="J5445" t="s">
        <v>2457</v>
      </c>
      <c r="K5445">
        <v>504</v>
      </c>
      <c r="L5445" s="73">
        <v>57.109250422629998</v>
      </c>
      <c r="M5445">
        <v>498</v>
      </c>
      <c r="N5445">
        <v>0.99757207390517399</v>
      </c>
      <c r="O5445" s="73">
        <v>64.124113457780993</v>
      </c>
      <c r="P5445">
        <v>498</v>
      </c>
      <c r="Q5445">
        <v>0.99757207390517399</v>
      </c>
      <c r="R5445">
        <v>487</v>
      </c>
      <c r="S5445">
        <v>0.99210020885398598</v>
      </c>
      <c r="T5445">
        <v>32.193194339484798</v>
      </c>
      <c r="U5445">
        <v>0.61013671785975598</v>
      </c>
      <c r="V5445">
        <v>320</v>
      </c>
      <c r="W5445">
        <v>0.107746827177385</v>
      </c>
      <c r="X5445">
        <v>60</v>
      </c>
      <c r="Y5445">
        <v>494</v>
      </c>
      <c r="Z5445">
        <v>0.99608765667808397</v>
      </c>
      <c r="AA5445">
        <v>24.392904971861899</v>
      </c>
      <c r="AB5445">
        <v>410</v>
      </c>
      <c r="AC5445">
        <v>0.92506222414920003</v>
      </c>
      <c r="AD5445">
        <v>84</v>
      </c>
      <c r="AE5445">
        <v>7.1025432528883894E-2</v>
      </c>
      <c r="AF5445">
        <v>10</v>
      </c>
      <c r="AG5445">
        <v>3.9123433219154999E-3</v>
      </c>
      <c r="AH5445">
        <v>5.2444126005526904E-3</v>
      </c>
      <c r="AI5445">
        <v>26</v>
      </c>
      <c r="AJ5445" s="73">
        <v>53.499424597866899</v>
      </c>
      <c r="AK5445">
        <v>498</v>
      </c>
      <c r="AL5445">
        <v>0.99757207390517399</v>
      </c>
      <c r="AM5445">
        <v>1.07112974624079E-2</v>
      </c>
      <c r="AN5445">
        <v>4</v>
      </c>
      <c r="AO5445">
        <v>5.55955353865944E-3</v>
      </c>
      <c r="AP5445">
        <v>2</v>
      </c>
      <c r="AQ5445">
        <v>502</v>
      </c>
      <c r="AR5445">
        <v>0.99982124128154604</v>
      </c>
      <c r="AS5445">
        <v>1.4653813017743E-2</v>
      </c>
      <c r="AT5445">
        <v>8</v>
      </c>
      <c r="AU5445">
        <v>6.0106763597872004E-3</v>
      </c>
      <c r="AV5445">
        <v>2</v>
      </c>
      <c r="AW5445">
        <v>502</v>
      </c>
      <c r="AX5445">
        <v>0.99982124128154604</v>
      </c>
      <c r="AY5445" s="73">
        <v>54.903854996634898</v>
      </c>
      <c r="AZ5445">
        <v>498</v>
      </c>
      <c r="BA5445">
        <v>0.99757207390517399</v>
      </c>
      <c r="BB5445">
        <v>476</v>
      </c>
      <c r="BC5445">
        <v>0.86150001996262504</v>
      </c>
      <c r="BD5445">
        <v>24</v>
      </c>
      <c r="BE5445">
        <v>0.13276166778026099</v>
      </c>
      <c r="BF5445">
        <v>57.109250422629998</v>
      </c>
      <c r="BG5445">
        <v>64.124113457780993</v>
      </c>
      <c r="BH5445">
        <v>54.903854996634898</v>
      </c>
      <c r="BI5445">
        <v>53.499424597866899</v>
      </c>
    </row>
    <row r="5446" spans="1:61" x14ac:dyDescent="0.25">
      <c r="A5446" s="10" t="str">
        <f>VLOOKUP(D5446,'Index-Relations'!E:F,2,FALSE)</f>
        <v>BM</v>
      </c>
      <c r="B5446" t="s">
        <v>3450</v>
      </c>
      <c r="C5446" s="53" t="s">
        <v>2763</v>
      </c>
      <c r="D5446" s="59" t="s">
        <v>2922</v>
      </c>
      <c r="E5446" s="59" t="s">
        <v>8862</v>
      </c>
      <c r="F5446" t="s">
        <v>2002</v>
      </c>
      <c r="G5446" t="s">
        <v>387</v>
      </c>
      <c r="H5446" t="s">
        <v>2003</v>
      </c>
      <c r="I5446" s="52">
        <v>45566</v>
      </c>
      <c r="J5446" t="s">
        <v>2457</v>
      </c>
      <c r="K5446">
        <v>503</v>
      </c>
      <c r="L5446" s="73">
        <v>57.160895840857002</v>
      </c>
      <c r="M5446">
        <v>498</v>
      </c>
      <c r="N5446">
        <v>0.99790640453979096</v>
      </c>
      <c r="O5446" s="73">
        <v>64.234786288179905</v>
      </c>
      <c r="P5446">
        <v>498</v>
      </c>
      <c r="Q5446">
        <v>0.99790640453979096</v>
      </c>
      <c r="R5446">
        <v>487</v>
      </c>
      <c r="S5446">
        <v>0.99269574241388503</v>
      </c>
      <c r="T5446">
        <v>32.472884176077102</v>
      </c>
      <c r="U5446">
        <v>0.61017668571859796</v>
      </c>
      <c r="V5446">
        <v>319</v>
      </c>
      <c r="W5446">
        <v>0.110311709388667</v>
      </c>
      <c r="X5446">
        <v>60</v>
      </c>
      <c r="Y5446">
        <v>494</v>
      </c>
      <c r="Z5446">
        <v>0.99644553343834297</v>
      </c>
      <c r="AA5446">
        <v>25.070820819532901</v>
      </c>
      <c r="AB5446">
        <v>422</v>
      </c>
      <c r="AC5446">
        <v>0.94479719569139797</v>
      </c>
      <c r="AD5446">
        <v>72</v>
      </c>
      <c r="AE5446">
        <v>5.1648337746943801E-2</v>
      </c>
      <c r="AF5446">
        <v>9</v>
      </c>
      <c r="AG5446">
        <v>3.5544665616572399E-3</v>
      </c>
      <c r="AH5446">
        <v>4.9378711778422903E-3</v>
      </c>
      <c r="AI5446">
        <v>27</v>
      </c>
      <c r="AJ5446" s="73">
        <v>53.438108291597999</v>
      </c>
      <c r="AK5446">
        <v>498</v>
      </c>
      <c r="AL5446">
        <v>0.99790640453979096</v>
      </c>
      <c r="AM5446">
        <v>1.08492739115512E-2</v>
      </c>
      <c r="AN5446">
        <v>4</v>
      </c>
      <c r="AO5446">
        <v>5.6804319188182503E-3</v>
      </c>
      <c r="AP5446">
        <v>2</v>
      </c>
      <c r="AQ5446">
        <v>502</v>
      </c>
      <c r="AR5446">
        <v>0.99991956553412797</v>
      </c>
      <c r="AS5446">
        <v>1.4357943050775E-2</v>
      </c>
      <c r="AT5446">
        <v>8</v>
      </c>
      <c r="AU5446">
        <v>5.4943729891353699E-3</v>
      </c>
      <c r="AV5446">
        <v>2</v>
      </c>
      <c r="AW5446">
        <v>502</v>
      </c>
      <c r="AX5446">
        <v>0.99991956553412897</v>
      </c>
      <c r="AY5446" s="73">
        <v>54.947220232021898</v>
      </c>
      <c r="AZ5446">
        <v>498</v>
      </c>
      <c r="BA5446">
        <v>0.99790640453979096</v>
      </c>
      <c r="BB5446">
        <v>476</v>
      </c>
      <c r="BC5446">
        <v>0.86102225844715097</v>
      </c>
      <c r="BD5446">
        <v>24</v>
      </c>
      <c r="BE5446">
        <v>0.133216875168158</v>
      </c>
      <c r="BF5446">
        <v>57.160895840857002</v>
      </c>
      <c r="BG5446">
        <v>64.234786288179905</v>
      </c>
      <c r="BH5446">
        <v>54.947220232021898</v>
      </c>
      <c r="BI5446">
        <v>53.438108291597999</v>
      </c>
    </row>
    <row r="5447" spans="1:61" x14ac:dyDescent="0.25">
      <c r="A5447" s="10" t="str">
        <f>VLOOKUP(D5447,'Index-Relations'!E:F,2,FALSE)</f>
        <v>BM</v>
      </c>
      <c r="B5447" t="s">
        <v>3450</v>
      </c>
      <c r="C5447" s="53" t="s">
        <v>2764</v>
      </c>
      <c r="D5447" s="59" t="s">
        <v>2922</v>
      </c>
      <c r="E5447" s="59" t="s">
        <v>8863</v>
      </c>
      <c r="F5447" t="s">
        <v>2002</v>
      </c>
      <c r="G5447" t="s">
        <v>387</v>
      </c>
      <c r="H5447" t="s">
        <v>2003</v>
      </c>
      <c r="I5447" s="52">
        <v>45537</v>
      </c>
      <c r="J5447" t="s">
        <v>2457</v>
      </c>
      <c r="K5447">
        <v>541</v>
      </c>
      <c r="L5447" s="73">
        <v>57.603884090393002</v>
      </c>
      <c r="M5447">
        <v>535</v>
      </c>
      <c r="N5447">
        <v>0.99830076704166604</v>
      </c>
      <c r="O5447" s="73">
        <v>64.135094318745004</v>
      </c>
      <c r="P5447">
        <v>535</v>
      </c>
      <c r="Q5447">
        <v>0.99830076704166604</v>
      </c>
      <c r="R5447">
        <v>521</v>
      </c>
      <c r="S5447">
        <v>0.99414481061876303</v>
      </c>
      <c r="T5447">
        <v>32.410320665298698</v>
      </c>
      <c r="U5447">
        <v>0.61888645060929304</v>
      </c>
      <c r="V5447">
        <v>340</v>
      </c>
      <c r="W5447">
        <v>0.11678115879338399</v>
      </c>
      <c r="X5447">
        <v>62</v>
      </c>
      <c r="Y5447">
        <v>531</v>
      </c>
      <c r="Z5447">
        <v>0.99696969008488701</v>
      </c>
      <c r="AA5447">
        <v>24.907972483675401</v>
      </c>
      <c r="AB5447">
        <v>462</v>
      </c>
      <c r="AC5447">
        <v>0.95569704228315699</v>
      </c>
      <c r="AD5447">
        <v>78</v>
      </c>
      <c r="AE5447">
        <v>4.8897233658138202E-2</v>
      </c>
      <c r="AF5447">
        <v>1</v>
      </c>
      <c r="AG5447">
        <v>0</v>
      </c>
      <c r="AH5447">
        <v>4.7874998622931403E-3</v>
      </c>
      <c r="AI5447">
        <v>30</v>
      </c>
      <c r="AJ5447" s="73">
        <v>54.024085306266002</v>
      </c>
      <c r="AK5447">
        <v>535</v>
      </c>
      <c r="AL5447">
        <v>0.99830076704166604</v>
      </c>
      <c r="AM5447">
        <v>1.11542323487893E-2</v>
      </c>
      <c r="AN5447">
        <v>4</v>
      </c>
      <c r="AO5447">
        <v>5.7751230229051596E-3</v>
      </c>
      <c r="AP5447">
        <v>2</v>
      </c>
      <c r="AQ5447">
        <v>541</v>
      </c>
      <c r="AR5447">
        <v>1</v>
      </c>
      <c r="AS5447">
        <v>1.4687395704890799E-2</v>
      </c>
      <c r="AT5447">
        <v>8</v>
      </c>
      <c r="AU5447">
        <v>5.7492530368313697E-3</v>
      </c>
      <c r="AV5447">
        <v>2</v>
      </c>
      <c r="AW5447">
        <v>541</v>
      </c>
      <c r="AX5447">
        <v>0.999999999999999</v>
      </c>
      <c r="AY5447" s="73">
        <v>55.518814079738902</v>
      </c>
      <c r="AZ5447">
        <v>535</v>
      </c>
      <c r="BA5447">
        <v>0.99830076704166604</v>
      </c>
      <c r="BB5447">
        <v>516</v>
      </c>
      <c r="BC5447">
        <v>0.86617644373825697</v>
      </c>
      <c r="BD5447">
        <v>23</v>
      </c>
      <c r="BE5447">
        <v>0.128048433238837</v>
      </c>
      <c r="BF5447">
        <v>57.603884090393002</v>
      </c>
      <c r="BG5447">
        <v>64.135094318745004</v>
      </c>
      <c r="BH5447">
        <v>55.518814079738902</v>
      </c>
      <c r="BI5447">
        <v>54.024085306266002</v>
      </c>
    </row>
    <row r="5448" spans="1:61" x14ac:dyDescent="0.25">
      <c r="A5448" s="10" t="str">
        <f>VLOOKUP(D5448,'Index-Relations'!E:F,2,FALSE)</f>
        <v>BM</v>
      </c>
      <c r="B5448" t="s">
        <v>3450</v>
      </c>
      <c r="C5448" s="53" t="s">
        <v>3350</v>
      </c>
      <c r="D5448" s="59" t="s">
        <v>2922</v>
      </c>
      <c r="E5448" s="59" t="s">
        <v>8864</v>
      </c>
      <c r="F5448" t="s">
        <v>2002</v>
      </c>
      <c r="G5448" t="s">
        <v>387</v>
      </c>
      <c r="H5448" t="s">
        <v>2003</v>
      </c>
      <c r="I5448" s="52">
        <v>45505</v>
      </c>
      <c r="J5448" t="s">
        <v>2457</v>
      </c>
      <c r="K5448">
        <v>541</v>
      </c>
      <c r="L5448" s="73">
        <v>57.937918494218998</v>
      </c>
      <c r="M5448">
        <v>535</v>
      </c>
      <c r="N5448">
        <v>0.99840637292002499</v>
      </c>
      <c r="O5448" s="73">
        <v>64.159638708442998</v>
      </c>
      <c r="P5448">
        <v>535</v>
      </c>
      <c r="Q5448">
        <v>0.99840637292002499</v>
      </c>
      <c r="R5448">
        <v>521</v>
      </c>
      <c r="S5448">
        <v>0.99419794168986997</v>
      </c>
      <c r="T5448">
        <v>32.404991951464197</v>
      </c>
      <c r="U5448">
        <v>0.62262551961156998</v>
      </c>
      <c r="V5448">
        <v>341</v>
      </c>
      <c r="W5448">
        <v>0.12602217011141201</v>
      </c>
      <c r="X5448">
        <v>63</v>
      </c>
      <c r="Y5448">
        <v>531</v>
      </c>
      <c r="Z5448">
        <v>0.99716113025252895</v>
      </c>
      <c r="AA5448">
        <v>25.310925445649701</v>
      </c>
      <c r="AB5448">
        <v>458</v>
      </c>
      <c r="AC5448">
        <v>0.953408773348704</v>
      </c>
      <c r="AD5448">
        <v>73</v>
      </c>
      <c r="AE5448">
        <v>4.3752356903825403E-2</v>
      </c>
      <c r="AF5448">
        <v>10</v>
      </c>
      <c r="AG5448">
        <v>2.8388697474703399E-3</v>
      </c>
      <c r="AH5448">
        <v>4.6816002597440702E-3</v>
      </c>
      <c r="AI5448">
        <v>31</v>
      </c>
      <c r="AJ5448" s="73">
        <v>54.2850545716529</v>
      </c>
      <c r="AK5448">
        <v>535</v>
      </c>
      <c r="AL5448">
        <v>0.99840637292002499</v>
      </c>
      <c r="AM5448">
        <v>1.08735557123373E-2</v>
      </c>
      <c r="AN5448">
        <v>4</v>
      </c>
      <c r="AO5448">
        <v>5.6377177567183698E-3</v>
      </c>
      <c r="AP5448">
        <v>2</v>
      </c>
      <c r="AQ5448">
        <v>540</v>
      </c>
      <c r="AR5448">
        <v>0.99898715815147099</v>
      </c>
      <c r="AS5448">
        <v>1.4759253920258401E-2</v>
      </c>
      <c r="AT5448">
        <v>8</v>
      </c>
      <c r="AU5448">
        <v>5.4568434260000897E-3</v>
      </c>
      <c r="AV5448">
        <v>2</v>
      </c>
      <c r="AW5448">
        <v>539</v>
      </c>
      <c r="AX5448">
        <v>0.998978692303372</v>
      </c>
      <c r="AY5448" s="73">
        <v>56.061762315263898</v>
      </c>
      <c r="AZ5448">
        <v>535</v>
      </c>
      <c r="BA5448">
        <v>0.99840637292002499</v>
      </c>
      <c r="BB5448">
        <v>517</v>
      </c>
      <c r="BC5448">
        <v>0.86687249266480604</v>
      </c>
      <c r="BD5448">
        <v>21</v>
      </c>
      <c r="BE5448">
        <v>0.126476947729946</v>
      </c>
      <c r="BF5448">
        <v>57.937918494218998</v>
      </c>
      <c r="BG5448">
        <v>64.159638708442998</v>
      </c>
      <c r="BH5448">
        <v>56.061762315263898</v>
      </c>
      <c r="BI5448">
        <v>54.2850545716529</v>
      </c>
    </row>
    <row r="5449" spans="1:61" x14ac:dyDescent="0.25">
      <c r="A5449" s="10" t="str">
        <f>VLOOKUP(D5449,'Index-Relations'!E:F,2,FALSE)</f>
        <v>BM</v>
      </c>
      <c r="B5449" t="s">
        <v>3450</v>
      </c>
      <c r="C5449" s="53" t="s">
        <v>2765</v>
      </c>
      <c r="D5449" s="59" t="s">
        <v>2922</v>
      </c>
      <c r="E5449" s="59" t="s">
        <v>8865</v>
      </c>
      <c r="F5449" t="s">
        <v>2002</v>
      </c>
      <c r="G5449" t="s">
        <v>387</v>
      </c>
      <c r="H5449" t="s">
        <v>2003</v>
      </c>
      <c r="I5449" s="52">
        <v>45474</v>
      </c>
      <c r="J5449" t="s">
        <v>2457</v>
      </c>
      <c r="K5449">
        <v>541</v>
      </c>
      <c r="L5449" s="73">
        <v>58.529693083375001</v>
      </c>
      <c r="M5449">
        <v>535</v>
      </c>
      <c r="N5449">
        <v>0.998466430034607</v>
      </c>
      <c r="O5449" s="73">
        <v>64.494686422730894</v>
      </c>
      <c r="P5449">
        <v>535</v>
      </c>
      <c r="Q5449">
        <v>0.998466430034607</v>
      </c>
      <c r="R5449">
        <v>521</v>
      </c>
      <c r="S5449">
        <v>0.99442711863056599</v>
      </c>
      <c r="T5449">
        <v>31.952647193566001</v>
      </c>
      <c r="U5449">
        <v>0.63058030021700096</v>
      </c>
      <c r="V5449">
        <v>337</v>
      </c>
      <c r="W5449">
        <v>0.125766233477619</v>
      </c>
      <c r="X5449">
        <v>61</v>
      </c>
      <c r="Y5449">
        <v>529</v>
      </c>
      <c r="Z5449">
        <v>0.99524755244205398</v>
      </c>
      <c r="AA5449">
        <v>25.328129856584901</v>
      </c>
      <c r="AB5449">
        <v>452</v>
      </c>
      <c r="AC5449">
        <v>0.94464027345612001</v>
      </c>
      <c r="AD5449">
        <v>77</v>
      </c>
      <c r="AE5449">
        <v>5.0607278985933202E-2</v>
      </c>
      <c r="AF5449">
        <v>12</v>
      </c>
      <c r="AG5449">
        <v>4.7524475579464797E-3</v>
      </c>
      <c r="AH5449">
        <v>3.2885252256726798E-3</v>
      </c>
      <c r="AI5449">
        <v>30</v>
      </c>
      <c r="AJ5449" s="73">
        <v>54.806825391769898</v>
      </c>
      <c r="AK5449">
        <v>535</v>
      </c>
      <c r="AL5449">
        <v>0.998466430034607</v>
      </c>
      <c r="AM5449">
        <v>1.0056175225953101E-2</v>
      </c>
      <c r="AN5449">
        <v>4</v>
      </c>
      <c r="AO5449">
        <v>4.89336015895996E-3</v>
      </c>
      <c r="AP5449">
        <v>2</v>
      </c>
      <c r="AQ5449">
        <v>540</v>
      </c>
      <c r="AR5449">
        <v>0.99901366296829197</v>
      </c>
      <c r="AS5449">
        <v>1.3932146574911399E-2</v>
      </c>
      <c r="AT5449">
        <v>8</v>
      </c>
      <c r="AU5449">
        <v>4.9467644892545104E-3</v>
      </c>
      <c r="AV5449">
        <v>2</v>
      </c>
      <c r="AW5449">
        <v>539</v>
      </c>
      <c r="AX5449">
        <v>0.99900510072760096</v>
      </c>
      <c r="AY5449" s="73">
        <v>56.816643781509903</v>
      </c>
      <c r="AZ5449">
        <v>535</v>
      </c>
      <c r="BA5449">
        <v>0.998466430034607</v>
      </c>
      <c r="BB5449">
        <v>517</v>
      </c>
      <c r="BC5449">
        <v>0.8687687214366</v>
      </c>
      <c r="BD5449">
        <v>21</v>
      </c>
      <c r="BE5449">
        <v>0.125351581372732</v>
      </c>
      <c r="BF5449">
        <v>58.529693083375001</v>
      </c>
      <c r="BG5449">
        <v>64.494686422730894</v>
      </c>
      <c r="BH5449">
        <v>56.816643781509903</v>
      </c>
      <c r="BI5449">
        <v>54.806825391769898</v>
      </c>
    </row>
    <row r="5450" spans="1:61" x14ac:dyDescent="0.25">
      <c r="A5450" s="10" t="str">
        <f>VLOOKUP(D5450,'Index-Relations'!E:F,2,FALSE)</f>
        <v>BM</v>
      </c>
      <c r="B5450" t="s">
        <v>3450</v>
      </c>
      <c r="C5450" s="53" t="s">
        <v>2766</v>
      </c>
      <c r="D5450" s="59" t="s">
        <v>2922</v>
      </c>
      <c r="E5450" s="59" t="s">
        <v>8866</v>
      </c>
      <c r="F5450" t="s">
        <v>2002</v>
      </c>
      <c r="G5450" t="s">
        <v>387</v>
      </c>
      <c r="H5450" t="s">
        <v>2003</v>
      </c>
      <c r="I5450" s="52">
        <v>45446</v>
      </c>
      <c r="J5450" t="s">
        <v>2457</v>
      </c>
      <c r="K5450">
        <v>540</v>
      </c>
      <c r="L5450" s="73">
        <v>58.614354243321898</v>
      </c>
      <c r="M5450">
        <v>534</v>
      </c>
      <c r="N5450">
        <v>0.99821992030876106</v>
      </c>
      <c r="O5450" s="73">
        <v>64.309063747259998</v>
      </c>
      <c r="P5450">
        <v>534</v>
      </c>
      <c r="Q5450">
        <v>0.99821992030876106</v>
      </c>
      <c r="R5450">
        <v>520</v>
      </c>
      <c r="S5450">
        <v>0.994087275829733</v>
      </c>
      <c r="T5450">
        <v>32.226808879692101</v>
      </c>
      <c r="U5450">
        <v>0.63596883046743102</v>
      </c>
      <c r="V5450">
        <v>336</v>
      </c>
      <c r="W5450">
        <v>0.13721842889633401</v>
      </c>
      <c r="X5450">
        <v>61</v>
      </c>
      <c r="Y5450">
        <v>528</v>
      </c>
      <c r="Z5450">
        <v>0.99468005739587895</v>
      </c>
      <c r="AA5450">
        <v>26.425890451271702</v>
      </c>
      <c r="AB5450">
        <v>451</v>
      </c>
      <c r="AC5450">
        <v>0.94311177498611698</v>
      </c>
      <c r="AD5450">
        <v>77</v>
      </c>
      <c r="AE5450">
        <v>5.1568282409762502E-2</v>
      </c>
      <c r="AF5450">
        <v>12</v>
      </c>
      <c r="AG5450">
        <v>5.3199426041197102E-3</v>
      </c>
      <c r="AH5450">
        <v>3.3358810222016799E-3</v>
      </c>
      <c r="AI5450">
        <v>30</v>
      </c>
      <c r="AJ5450" s="73">
        <v>54.860512722906897</v>
      </c>
      <c r="AK5450">
        <v>534</v>
      </c>
      <c r="AL5450">
        <v>0.99821992030876106</v>
      </c>
      <c r="AM5450">
        <v>1.04720151381729E-2</v>
      </c>
      <c r="AN5450">
        <v>4</v>
      </c>
      <c r="AO5450">
        <v>5.2910325614642902E-3</v>
      </c>
      <c r="AP5450">
        <v>2</v>
      </c>
      <c r="AQ5450">
        <v>539</v>
      </c>
      <c r="AR5450">
        <v>0.99896302789080305</v>
      </c>
      <c r="AS5450">
        <v>1.45409699750203E-2</v>
      </c>
      <c r="AT5450">
        <v>8</v>
      </c>
      <c r="AU5450">
        <v>5.1772937733146002E-3</v>
      </c>
      <c r="AV5450">
        <v>2</v>
      </c>
      <c r="AW5450">
        <v>539</v>
      </c>
      <c r="AX5450">
        <v>0.99896302789080305</v>
      </c>
      <c r="AY5450" s="73">
        <v>57.152717167166898</v>
      </c>
      <c r="AZ5450">
        <v>534</v>
      </c>
      <c r="BA5450">
        <v>0.99821992030876106</v>
      </c>
      <c r="BB5450">
        <v>516</v>
      </c>
      <c r="BC5450">
        <v>0.87035242684071501</v>
      </c>
      <c r="BD5450">
        <v>21</v>
      </c>
      <c r="BE5450">
        <v>0.12331956848862299</v>
      </c>
      <c r="BF5450">
        <v>58.614354243321898</v>
      </c>
      <c r="BG5450">
        <v>64.309063747259998</v>
      </c>
      <c r="BH5450">
        <v>57.152717167166898</v>
      </c>
      <c r="BI5450">
        <v>54.860512722906897</v>
      </c>
    </row>
    <row r="5451" spans="1:61" x14ac:dyDescent="0.25">
      <c r="A5451" s="10" t="str">
        <f>VLOOKUP(D5451,'Index-Relations'!E:F,2,FALSE)</f>
        <v>BM</v>
      </c>
      <c r="B5451" t="s">
        <v>3450</v>
      </c>
      <c r="C5451" s="53" t="s">
        <v>2767</v>
      </c>
      <c r="D5451" s="59" t="s">
        <v>2922</v>
      </c>
      <c r="E5451" s="59" t="s">
        <v>8867</v>
      </c>
      <c r="F5451" t="s">
        <v>2002</v>
      </c>
      <c r="G5451" t="s">
        <v>387</v>
      </c>
      <c r="H5451" t="s">
        <v>2003</v>
      </c>
      <c r="I5451" s="52">
        <v>45413</v>
      </c>
      <c r="J5451" t="s">
        <v>2457</v>
      </c>
      <c r="K5451">
        <v>541</v>
      </c>
      <c r="L5451" s="73">
        <v>58.485438205683998</v>
      </c>
      <c r="M5451">
        <v>535</v>
      </c>
      <c r="N5451">
        <v>0.99827858616077003</v>
      </c>
      <c r="O5451" s="73">
        <v>64.300721466445907</v>
      </c>
      <c r="P5451">
        <v>535</v>
      </c>
      <c r="Q5451">
        <v>0.99827858616077003</v>
      </c>
      <c r="R5451">
        <v>521</v>
      </c>
      <c r="S5451">
        <v>0.99397258856049797</v>
      </c>
      <c r="T5451">
        <v>32.5423034000138</v>
      </c>
      <c r="U5451">
        <v>0.63486890885814495</v>
      </c>
      <c r="V5451">
        <v>337</v>
      </c>
      <c r="W5451">
        <v>0.13537983608262699</v>
      </c>
      <c r="X5451">
        <v>62</v>
      </c>
      <c r="Y5451">
        <v>529</v>
      </c>
      <c r="Z5451">
        <v>0.994967135348655</v>
      </c>
      <c r="AA5451">
        <v>27.1919758657905</v>
      </c>
      <c r="AB5451">
        <v>452</v>
      </c>
      <c r="AC5451">
        <v>0.94265155720090499</v>
      </c>
      <c r="AD5451">
        <v>77</v>
      </c>
      <c r="AE5451">
        <v>5.2315578147751299E-2</v>
      </c>
      <c r="AF5451">
        <v>12</v>
      </c>
      <c r="AG5451">
        <v>5.0328646513433497E-3</v>
      </c>
      <c r="AH5451">
        <v>3.19661475664899E-3</v>
      </c>
      <c r="AI5451">
        <v>30</v>
      </c>
      <c r="AJ5451" s="73">
        <v>54.474203101358</v>
      </c>
      <c r="AK5451">
        <v>535</v>
      </c>
      <c r="AL5451">
        <v>0.99827858616077003</v>
      </c>
      <c r="AM5451">
        <v>1.06360393706536E-2</v>
      </c>
      <c r="AN5451">
        <v>4</v>
      </c>
      <c r="AO5451">
        <v>1.01616222729432E-2</v>
      </c>
      <c r="AP5451">
        <v>3</v>
      </c>
      <c r="AQ5451">
        <v>539</v>
      </c>
      <c r="AR5451">
        <v>0.99884808239823297</v>
      </c>
      <c r="AS5451">
        <v>1.4742228025014899E-2</v>
      </c>
      <c r="AT5451">
        <v>8</v>
      </c>
      <c r="AU5451">
        <v>5.0935325714222199E-3</v>
      </c>
      <c r="AV5451">
        <v>2</v>
      </c>
      <c r="AW5451">
        <v>539</v>
      </c>
      <c r="AX5451">
        <v>0.99884808239823397</v>
      </c>
      <c r="AY5451" s="73">
        <v>57.166279698157901</v>
      </c>
      <c r="AZ5451">
        <v>535</v>
      </c>
      <c r="BA5451">
        <v>0.99827858616077003</v>
      </c>
      <c r="BB5451">
        <v>516</v>
      </c>
      <c r="BC5451">
        <v>0.87614736190948395</v>
      </c>
      <c r="BD5451">
        <v>20</v>
      </c>
      <c r="BE5451">
        <v>0.112539098215806</v>
      </c>
      <c r="BF5451">
        <v>58.485438205683998</v>
      </c>
      <c r="BG5451">
        <v>64.300721466445907</v>
      </c>
      <c r="BH5451">
        <v>57.166279698157901</v>
      </c>
      <c r="BI5451">
        <v>54.474203101358</v>
      </c>
    </row>
    <row r="5452" spans="1:61" x14ac:dyDescent="0.25">
      <c r="A5452" s="10" t="str">
        <f>VLOOKUP(D5452,'Index-Relations'!E:F,2,FALSE)</f>
        <v>BM</v>
      </c>
      <c r="B5452" t="s">
        <v>3450</v>
      </c>
      <c r="C5452" s="53" t="s">
        <v>2768</v>
      </c>
      <c r="D5452" s="59" t="s">
        <v>2922</v>
      </c>
      <c r="E5452" s="59" t="s">
        <v>8868</v>
      </c>
      <c r="F5452" t="s">
        <v>2002</v>
      </c>
      <c r="G5452" t="s">
        <v>387</v>
      </c>
      <c r="H5452" t="s">
        <v>2003</v>
      </c>
      <c r="I5452" s="52">
        <v>45383</v>
      </c>
      <c r="J5452" t="s">
        <v>2457</v>
      </c>
      <c r="K5452">
        <v>540</v>
      </c>
      <c r="L5452">
        <v>62.0342921554453</v>
      </c>
      <c r="M5452">
        <v>535</v>
      </c>
      <c r="N5452">
        <v>0.99946072260253505</v>
      </c>
      <c r="O5452">
        <v>68.816801338261698</v>
      </c>
      <c r="P5452">
        <v>535</v>
      </c>
      <c r="Q5452">
        <v>0.99946072260253505</v>
      </c>
      <c r="R5452">
        <v>521</v>
      </c>
      <c r="S5452">
        <v>0.99489372448997804</v>
      </c>
      <c r="T5452">
        <v>32.350321112672901</v>
      </c>
      <c r="U5452">
        <v>0.63554487054156095</v>
      </c>
      <c r="V5452">
        <v>337</v>
      </c>
      <c r="W5452">
        <v>0.134806028111285</v>
      </c>
      <c r="X5452">
        <v>62</v>
      </c>
      <c r="Y5452">
        <v>529</v>
      </c>
      <c r="Z5452">
        <v>0.99604929913406703</v>
      </c>
      <c r="AA5452">
        <v>26.119811632902099</v>
      </c>
      <c r="AB5452">
        <v>451</v>
      </c>
      <c r="AC5452">
        <v>0.94214599268791699</v>
      </c>
      <c r="AD5452">
        <v>78</v>
      </c>
      <c r="AE5452">
        <v>5.3903306446150899E-2</v>
      </c>
      <c r="AF5452">
        <v>11</v>
      </c>
      <c r="AG5452">
        <v>3.9507008659317097E-3</v>
      </c>
      <c r="AH5452">
        <v>3.1808591336439001E-3</v>
      </c>
      <c r="AI5452">
        <v>30</v>
      </c>
      <c r="AJ5452">
        <v>56.382983553350101</v>
      </c>
      <c r="AK5452">
        <v>535</v>
      </c>
      <c r="AL5452">
        <v>0.99946072260253505</v>
      </c>
      <c r="AM5452">
        <v>1.10489252308101E-2</v>
      </c>
      <c r="AN5452">
        <v>4</v>
      </c>
      <c r="AO5452">
        <v>9.4759352264266097E-3</v>
      </c>
      <c r="AP5452">
        <v>3</v>
      </c>
      <c r="AQ5452">
        <v>537</v>
      </c>
      <c r="AR5452">
        <v>0.99993705268891198</v>
      </c>
      <c r="AS5452">
        <v>1.44497248003965E-2</v>
      </c>
      <c r="AT5452">
        <v>8</v>
      </c>
      <c r="AU5452">
        <v>4.7650996452510098E-3</v>
      </c>
      <c r="AV5452">
        <v>2</v>
      </c>
      <c r="AW5452">
        <v>537</v>
      </c>
      <c r="AX5452">
        <v>0.99993705268891198</v>
      </c>
      <c r="AY5452">
        <v>60.9486554915078</v>
      </c>
      <c r="AZ5452">
        <v>535</v>
      </c>
      <c r="BA5452">
        <v>0.99946072260253505</v>
      </c>
      <c r="BB5452">
        <v>514</v>
      </c>
      <c r="BC5452">
        <v>0.87646926120161095</v>
      </c>
      <c r="BD5452">
        <v>20</v>
      </c>
      <c r="BE5452">
        <v>0.11399185626087401</v>
      </c>
      <c r="BF5452">
        <v>59.032564386003003</v>
      </c>
      <c r="BG5452">
        <v>64.582615626944005</v>
      </c>
      <c r="BH5452">
        <v>58.261138003612899</v>
      </c>
      <c r="BI5452">
        <v>54.510154022875902</v>
      </c>
    </row>
    <row r="5453" spans="1:61" x14ac:dyDescent="0.25">
      <c r="A5453" s="10" t="str">
        <f>VLOOKUP(D5453,'Index-Relations'!E:F,2,FALSE)</f>
        <v>BM</v>
      </c>
      <c r="B5453" t="s">
        <v>3450</v>
      </c>
      <c r="C5453" s="53" t="s">
        <v>2769</v>
      </c>
      <c r="D5453" s="59" t="s">
        <v>2922</v>
      </c>
      <c r="E5453" s="59" t="s">
        <v>8869</v>
      </c>
      <c r="F5453" t="s">
        <v>2002</v>
      </c>
      <c r="G5453" t="s">
        <v>387</v>
      </c>
      <c r="H5453" t="s">
        <v>2003</v>
      </c>
      <c r="I5453" s="52">
        <v>45352</v>
      </c>
      <c r="J5453" t="s">
        <v>2457</v>
      </c>
      <c r="K5453">
        <v>540</v>
      </c>
      <c r="L5453">
        <v>62.538100213739902</v>
      </c>
      <c r="M5453">
        <v>534</v>
      </c>
      <c r="N5453">
        <v>0.99791755291353301</v>
      </c>
      <c r="O5453">
        <v>69.320009840003806</v>
      </c>
      <c r="P5453">
        <v>534</v>
      </c>
      <c r="Q5453">
        <v>0.99791755291353301</v>
      </c>
      <c r="R5453">
        <v>522</v>
      </c>
      <c r="S5453">
        <v>0.994684873305551</v>
      </c>
      <c r="T5453">
        <v>32.441265191776402</v>
      </c>
      <c r="U5453">
        <v>0.61984305223743896</v>
      </c>
      <c r="V5453">
        <v>334</v>
      </c>
      <c r="W5453">
        <v>0.12877966098526999</v>
      </c>
      <c r="X5453">
        <v>61</v>
      </c>
      <c r="Y5453">
        <v>530</v>
      </c>
      <c r="Z5453">
        <v>0.99624998067410697</v>
      </c>
      <c r="AA5453">
        <v>26.393866007284</v>
      </c>
      <c r="AB5453">
        <v>450</v>
      </c>
      <c r="AC5453">
        <v>0.94122650589701695</v>
      </c>
      <c r="AD5453">
        <v>80</v>
      </c>
      <c r="AE5453">
        <v>5.5023474777089097E-2</v>
      </c>
      <c r="AF5453">
        <v>10</v>
      </c>
      <c r="AG5453">
        <v>3.75001932589331E-3</v>
      </c>
      <c r="AH5453">
        <v>1.11459131910297E-3</v>
      </c>
      <c r="AI5453">
        <v>25</v>
      </c>
      <c r="AJ5453">
        <v>57.263173857994097</v>
      </c>
      <c r="AK5453">
        <v>534</v>
      </c>
      <c r="AL5453">
        <v>0.99791755291353301</v>
      </c>
      <c r="AM5453">
        <v>1.12704173738659E-2</v>
      </c>
      <c r="AN5453">
        <v>4</v>
      </c>
      <c r="AO5453">
        <v>9.4985454181066402E-3</v>
      </c>
      <c r="AP5453">
        <v>3</v>
      </c>
      <c r="AQ5453">
        <v>538</v>
      </c>
      <c r="AR5453">
        <v>0.99994120810732601</v>
      </c>
      <c r="AS5453">
        <v>1.4652338067410601E-2</v>
      </c>
      <c r="AT5453">
        <v>8</v>
      </c>
      <c r="AU5453">
        <v>5.7490089584200698E-3</v>
      </c>
      <c r="AV5453">
        <v>3</v>
      </c>
      <c r="AW5453">
        <v>538</v>
      </c>
      <c r="AX5453">
        <v>0.99994120810732701</v>
      </c>
      <c r="AY5453">
        <v>60.8561525817831</v>
      </c>
      <c r="AZ5453">
        <v>534</v>
      </c>
      <c r="BA5453">
        <v>0.99791755291353301</v>
      </c>
      <c r="BB5453">
        <v>515</v>
      </c>
      <c r="BC5453">
        <v>0.87324830870397996</v>
      </c>
      <c r="BD5453">
        <v>20</v>
      </c>
      <c r="BE5453">
        <v>0.117194353985239</v>
      </c>
      <c r="BF5453">
        <v>59.460438227034999</v>
      </c>
      <c r="BG5453">
        <v>64.993566026546006</v>
      </c>
      <c r="BH5453">
        <v>58.155959663818997</v>
      </c>
      <c r="BI5453">
        <v>55.286438903514899</v>
      </c>
    </row>
    <row r="5454" spans="1:61" x14ac:dyDescent="0.25">
      <c r="A5454" s="10" t="str">
        <f>VLOOKUP(D5454,'Index-Relations'!E:F,2,FALSE)</f>
        <v>BM</v>
      </c>
      <c r="B5454" t="s">
        <v>3450</v>
      </c>
      <c r="C5454" s="53" t="s">
        <v>2770</v>
      </c>
      <c r="D5454" s="59" t="s">
        <v>2922</v>
      </c>
      <c r="E5454" s="59" t="s">
        <v>8870</v>
      </c>
      <c r="F5454" t="s">
        <v>2002</v>
      </c>
      <c r="G5454" t="s">
        <v>387</v>
      </c>
      <c r="H5454" t="s">
        <v>2003</v>
      </c>
      <c r="I5454" s="52">
        <v>45323</v>
      </c>
      <c r="J5454" t="s">
        <v>2457</v>
      </c>
      <c r="K5454">
        <v>540</v>
      </c>
      <c r="L5454">
        <v>63.419372656079503</v>
      </c>
      <c r="M5454">
        <v>534</v>
      </c>
      <c r="N5454">
        <v>0.99798734689432</v>
      </c>
      <c r="O5454">
        <v>69.821221967544105</v>
      </c>
      <c r="P5454">
        <v>534</v>
      </c>
      <c r="Q5454">
        <v>0.99798734689432</v>
      </c>
      <c r="R5454">
        <v>522</v>
      </c>
      <c r="S5454">
        <v>0.99453814679335595</v>
      </c>
      <c r="T5454">
        <v>32.728473530795</v>
      </c>
      <c r="U5454">
        <v>0.61225645697331399</v>
      </c>
      <c r="V5454">
        <v>332</v>
      </c>
      <c r="W5454">
        <v>0.12701844337433801</v>
      </c>
      <c r="X5454">
        <v>60</v>
      </c>
      <c r="Y5454">
        <v>530</v>
      </c>
      <c r="Z5454">
        <v>0.996588816786668</v>
      </c>
      <c r="AA5454">
        <v>27.440623651674802</v>
      </c>
      <c r="AB5454">
        <v>447</v>
      </c>
      <c r="AC5454">
        <v>0.93653017617627399</v>
      </c>
      <c r="AD5454">
        <v>83</v>
      </c>
      <c r="AE5454">
        <v>6.0058640610394197E-2</v>
      </c>
      <c r="AF5454">
        <v>10</v>
      </c>
      <c r="AG5454">
        <v>3.4111832133308902E-3</v>
      </c>
      <c r="AH5454">
        <v>1.1302636358050001E-3</v>
      </c>
      <c r="AI5454">
        <v>24</v>
      </c>
      <c r="AJ5454">
        <v>58.239319874745703</v>
      </c>
      <c r="AK5454">
        <v>534</v>
      </c>
      <c r="AL5454">
        <v>0.99798734689432</v>
      </c>
      <c r="AM5454">
        <v>1.1668003986100199E-2</v>
      </c>
      <c r="AN5454">
        <v>4</v>
      </c>
      <c r="AO5454">
        <v>9.5765218030836197E-3</v>
      </c>
      <c r="AP5454">
        <v>3</v>
      </c>
      <c r="AQ5454">
        <v>538</v>
      </c>
      <c r="AR5454">
        <v>0.99994184031266198</v>
      </c>
      <c r="AS5454">
        <v>1.5465473104040299E-2</v>
      </c>
      <c r="AT5454">
        <v>8</v>
      </c>
      <c r="AU5454">
        <v>5.9884838968892002E-3</v>
      </c>
      <c r="AV5454">
        <v>3</v>
      </c>
      <c r="AW5454">
        <v>538</v>
      </c>
      <c r="AX5454">
        <v>0.99994184031266098</v>
      </c>
      <c r="AY5454">
        <v>61.528978889365298</v>
      </c>
      <c r="AZ5454">
        <v>534</v>
      </c>
      <c r="BA5454">
        <v>0.99798734689432</v>
      </c>
      <c r="BB5454">
        <v>514</v>
      </c>
      <c r="BC5454">
        <v>0.878723523168214</v>
      </c>
      <c r="BD5454">
        <v>21</v>
      </c>
      <c r="BE5454">
        <v>0.11164179534136399</v>
      </c>
      <c r="BF5454">
        <v>60.229214491167902</v>
      </c>
      <c r="BG5454">
        <v>65.346900061922</v>
      </c>
      <c r="BH5454">
        <v>58.638552310408897</v>
      </c>
      <c r="BI5454">
        <v>56.084499978825001</v>
      </c>
    </row>
    <row r="5455" spans="1:61" x14ac:dyDescent="0.25">
      <c r="A5455" s="10" t="str">
        <f>VLOOKUP(D5455,'Index-Relations'!E:F,2,FALSE)</f>
        <v>ESG</v>
      </c>
      <c r="B5455" t="s">
        <v>3450</v>
      </c>
      <c r="C5455" s="53" t="s">
        <v>2760</v>
      </c>
      <c r="D5455" s="59" t="s">
        <v>2923</v>
      </c>
      <c r="E5455" s="59" t="s">
        <v>8871</v>
      </c>
      <c r="F5455" t="s">
        <v>2005</v>
      </c>
      <c r="G5455" t="s">
        <v>2004</v>
      </c>
      <c r="H5455" t="s">
        <v>2006</v>
      </c>
      <c r="I5455" s="52">
        <v>45659</v>
      </c>
      <c r="J5455" t="s">
        <v>2457</v>
      </c>
      <c r="K5455">
        <v>480</v>
      </c>
      <c r="L5455" s="73">
        <v>56.411560922471999</v>
      </c>
      <c r="M5455">
        <v>476</v>
      </c>
      <c r="N5455">
        <v>0.99762202275462997</v>
      </c>
      <c r="O5455" s="73">
        <v>64.072755724806996</v>
      </c>
      <c r="P5455">
        <v>476</v>
      </c>
      <c r="Q5455">
        <v>0.99762202275462997</v>
      </c>
      <c r="R5455">
        <v>466</v>
      </c>
      <c r="S5455">
        <v>0.99116814957289601</v>
      </c>
      <c r="T5455">
        <v>31.735366658453099</v>
      </c>
      <c r="U5455">
        <v>0.59330424226108402</v>
      </c>
      <c r="V5455">
        <v>304</v>
      </c>
      <c r="W5455">
        <v>0.10769533324201799</v>
      </c>
      <c r="X5455">
        <v>54</v>
      </c>
      <c r="Y5455">
        <v>473</v>
      </c>
      <c r="Z5455">
        <v>0.99630289335208599</v>
      </c>
      <c r="AA5455">
        <v>18.6469994431442</v>
      </c>
      <c r="AB5455">
        <v>398</v>
      </c>
      <c r="AC5455">
        <v>0.92542623481217301</v>
      </c>
      <c r="AD5455">
        <v>75</v>
      </c>
      <c r="AE5455">
        <v>7.0876658539912998E-2</v>
      </c>
      <c r="AF5455">
        <v>7</v>
      </c>
      <c r="AG5455">
        <v>3.6971066479131501E-3</v>
      </c>
      <c r="AH5455">
        <v>4.5032232214267803E-3</v>
      </c>
      <c r="AI5455">
        <v>26</v>
      </c>
      <c r="AJ5455" s="73">
        <v>52.320484327352901</v>
      </c>
      <c r="AK5455">
        <v>476</v>
      </c>
      <c r="AL5455">
        <v>0.99762202275462997</v>
      </c>
      <c r="AM5455">
        <v>9.7890812999161005E-3</v>
      </c>
      <c r="AN5455">
        <v>4</v>
      </c>
      <c r="AO5455">
        <v>8.9339177902239796E-3</v>
      </c>
      <c r="AP5455">
        <v>3</v>
      </c>
      <c r="AQ5455">
        <v>480</v>
      </c>
      <c r="AR5455">
        <v>1</v>
      </c>
      <c r="AS5455">
        <v>1.7454434191634501E-2</v>
      </c>
      <c r="AT5455">
        <v>8</v>
      </c>
      <c r="AU5455">
        <v>6.3407174129855399E-3</v>
      </c>
      <c r="AV5455">
        <v>2</v>
      </c>
      <c r="AW5455">
        <v>480</v>
      </c>
      <c r="AX5455">
        <v>1</v>
      </c>
      <c r="AY5455" s="73">
        <v>54.133588540683</v>
      </c>
      <c r="AZ5455">
        <v>476</v>
      </c>
      <c r="BA5455">
        <v>0.99762202275462997</v>
      </c>
      <c r="BB5455">
        <v>457</v>
      </c>
      <c r="BC5455">
        <v>0.84876407502830697</v>
      </c>
      <c r="BD5455">
        <v>20</v>
      </c>
      <c r="BE5455">
        <v>0.14230200718146799</v>
      </c>
      <c r="BF5455">
        <v>56.411560922471999</v>
      </c>
      <c r="BG5455">
        <v>64.072755724806996</v>
      </c>
      <c r="BH5455">
        <v>54.133588540683</v>
      </c>
      <c r="BI5455">
        <v>52.320484327352901</v>
      </c>
    </row>
    <row r="5456" spans="1:61" x14ac:dyDescent="0.25">
      <c r="A5456" s="10" t="str">
        <f>VLOOKUP(D5456,'Index-Relations'!E:F,2,FALSE)</f>
        <v>ESG</v>
      </c>
      <c r="B5456" t="s">
        <v>3450</v>
      </c>
      <c r="C5456" s="53" t="s">
        <v>2761</v>
      </c>
      <c r="D5456" s="59" t="s">
        <v>2923</v>
      </c>
      <c r="E5456" s="59" t="s">
        <v>8872</v>
      </c>
      <c r="F5456" t="s">
        <v>2005</v>
      </c>
      <c r="G5456" t="s">
        <v>2004</v>
      </c>
      <c r="H5456" t="s">
        <v>2006</v>
      </c>
      <c r="I5456" s="52">
        <v>45628</v>
      </c>
      <c r="J5456" t="s">
        <v>2457</v>
      </c>
      <c r="K5456">
        <v>482</v>
      </c>
      <c r="L5456" s="73">
        <v>56.640529332114902</v>
      </c>
      <c r="M5456">
        <v>476</v>
      </c>
      <c r="N5456">
        <v>0.99752368890154297</v>
      </c>
      <c r="O5456" s="73">
        <v>64.080956653798907</v>
      </c>
      <c r="P5456">
        <v>476</v>
      </c>
      <c r="Q5456">
        <v>0.99752368890154297</v>
      </c>
      <c r="R5456">
        <v>466</v>
      </c>
      <c r="S5456">
        <v>0.99112128180838299</v>
      </c>
      <c r="T5456">
        <v>31.761969574687399</v>
      </c>
      <c r="U5456">
        <v>0.59404595649468095</v>
      </c>
      <c r="V5456">
        <v>303</v>
      </c>
      <c r="W5456">
        <v>0.105812231777385</v>
      </c>
      <c r="X5456">
        <v>54</v>
      </c>
      <c r="Y5456">
        <v>472</v>
      </c>
      <c r="Z5456">
        <v>0.99609004897463405</v>
      </c>
      <c r="AA5456">
        <v>17.9087932434721</v>
      </c>
      <c r="AB5456">
        <v>399</v>
      </c>
      <c r="AC5456">
        <v>0.92258487753918905</v>
      </c>
      <c r="AD5456">
        <v>73</v>
      </c>
      <c r="AE5456">
        <v>7.3505171435445202E-2</v>
      </c>
      <c r="AF5456">
        <v>10</v>
      </c>
      <c r="AG5456">
        <v>3.9099510253651701E-3</v>
      </c>
      <c r="AH5456">
        <v>4.6229816900431701E-3</v>
      </c>
      <c r="AI5456">
        <v>26</v>
      </c>
      <c r="AJ5456" s="73">
        <v>52.574554068032</v>
      </c>
      <c r="AK5456">
        <v>476</v>
      </c>
      <c r="AL5456">
        <v>0.99752368890154297</v>
      </c>
      <c r="AM5456">
        <v>1.01968081804624E-2</v>
      </c>
      <c r="AN5456">
        <v>4</v>
      </c>
      <c r="AO5456">
        <v>9.2635166695280591E-3</v>
      </c>
      <c r="AP5456">
        <v>3</v>
      </c>
      <c r="AQ5456">
        <v>480</v>
      </c>
      <c r="AR5456">
        <v>0.99989646492123097</v>
      </c>
      <c r="AS5456">
        <v>1.7615217475577202E-2</v>
      </c>
      <c r="AT5456">
        <v>8</v>
      </c>
      <c r="AU5456">
        <v>6.8111221473660302E-3</v>
      </c>
      <c r="AV5456">
        <v>2</v>
      </c>
      <c r="AW5456">
        <v>480</v>
      </c>
      <c r="AX5456">
        <v>0.99989646492123097</v>
      </c>
      <c r="AY5456" s="73">
        <v>54.548757849468998</v>
      </c>
      <c r="AZ5456">
        <v>476</v>
      </c>
      <c r="BA5456">
        <v>0.99752368890154297</v>
      </c>
      <c r="BB5456">
        <v>457</v>
      </c>
      <c r="BC5456">
        <v>0.852242825607336</v>
      </c>
      <c r="BD5456">
        <v>20</v>
      </c>
      <c r="BE5456">
        <v>0.13839012264436601</v>
      </c>
      <c r="BF5456">
        <v>56.640529332114902</v>
      </c>
      <c r="BG5456">
        <v>64.080956653798907</v>
      </c>
      <c r="BH5456">
        <v>54.548757849468998</v>
      </c>
      <c r="BI5456">
        <v>52.574554068032</v>
      </c>
    </row>
    <row r="5457" spans="1:61" x14ac:dyDescent="0.25">
      <c r="A5457" s="10" t="str">
        <f>VLOOKUP(D5457,'Index-Relations'!E:F,2,FALSE)</f>
        <v>ESG</v>
      </c>
      <c r="B5457" t="s">
        <v>3450</v>
      </c>
      <c r="C5457" s="53" t="s">
        <v>2762</v>
      </c>
      <c r="D5457" s="59" t="s">
        <v>2923</v>
      </c>
      <c r="E5457" s="59" t="s">
        <v>8873</v>
      </c>
      <c r="F5457" t="s">
        <v>2005</v>
      </c>
      <c r="G5457" t="s">
        <v>2004</v>
      </c>
      <c r="H5457" t="s">
        <v>2006</v>
      </c>
      <c r="I5457" s="52">
        <v>45597</v>
      </c>
      <c r="J5457" t="s">
        <v>2457</v>
      </c>
      <c r="K5457">
        <v>482</v>
      </c>
      <c r="L5457" s="73">
        <v>57.123830235123897</v>
      </c>
      <c r="M5457">
        <v>476</v>
      </c>
      <c r="N5457">
        <v>0.99758528769135402</v>
      </c>
      <c r="O5457" s="73">
        <v>64.431772669867996</v>
      </c>
      <c r="P5457">
        <v>476</v>
      </c>
      <c r="Q5457">
        <v>0.99758528769135402</v>
      </c>
      <c r="R5457">
        <v>466</v>
      </c>
      <c r="S5457">
        <v>0.991435733831733</v>
      </c>
      <c r="T5457">
        <v>31.798920283887799</v>
      </c>
      <c r="U5457">
        <v>0.59572082791512004</v>
      </c>
      <c r="V5457">
        <v>303</v>
      </c>
      <c r="W5457">
        <v>0.10677576813594999</v>
      </c>
      <c r="X5457">
        <v>54</v>
      </c>
      <c r="Y5457">
        <v>472</v>
      </c>
      <c r="Z5457">
        <v>0.99614452184966096</v>
      </c>
      <c r="AA5457">
        <v>19.0745183907616</v>
      </c>
      <c r="AB5457">
        <v>396</v>
      </c>
      <c r="AC5457">
        <v>0.92180832123794099</v>
      </c>
      <c r="AD5457">
        <v>76</v>
      </c>
      <c r="AE5457">
        <v>7.4336200611720304E-2</v>
      </c>
      <c r="AF5457">
        <v>10</v>
      </c>
      <c r="AG5457">
        <v>3.8554781503380201E-3</v>
      </c>
      <c r="AH5457">
        <v>4.5840730216236804E-3</v>
      </c>
      <c r="AI5457">
        <v>25</v>
      </c>
      <c r="AJ5457" s="73">
        <v>53.128369318383001</v>
      </c>
      <c r="AK5457">
        <v>476</v>
      </c>
      <c r="AL5457">
        <v>0.99758528769135402</v>
      </c>
      <c r="AM5457">
        <v>1.0951486030616299E-2</v>
      </c>
      <c r="AN5457">
        <v>4</v>
      </c>
      <c r="AO5457">
        <v>7.4726115480407401E-3</v>
      </c>
      <c r="AP5457">
        <v>2</v>
      </c>
      <c r="AQ5457">
        <v>480</v>
      </c>
      <c r="AR5457">
        <v>0.99986775107055403</v>
      </c>
      <c r="AS5457">
        <v>1.84046080837852E-2</v>
      </c>
      <c r="AT5457">
        <v>8</v>
      </c>
      <c r="AU5457">
        <v>7.0808132410065099E-3</v>
      </c>
      <c r="AV5457">
        <v>2</v>
      </c>
      <c r="AW5457">
        <v>480</v>
      </c>
      <c r="AX5457">
        <v>0.99986775107055403</v>
      </c>
      <c r="AY5457" s="73">
        <v>55.013857763445898</v>
      </c>
      <c r="AZ5457">
        <v>476</v>
      </c>
      <c r="BA5457">
        <v>0.99758528769135402</v>
      </c>
      <c r="BB5457">
        <v>455</v>
      </c>
      <c r="BC5457">
        <v>0.85183738826546096</v>
      </c>
      <c r="BD5457">
        <v>23</v>
      </c>
      <c r="BE5457">
        <v>0.140557751257051</v>
      </c>
      <c r="BF5457">
        <v>57.123830235123897</v>
      </c>
      <c r="BG5457">
        <v>64.431772669867996</v>
      </c>
      <c r="BH5457">
        <v>55.013857763445898</v>
      </c>
      <c r="BI5457">
        <v>53.128369318383001</v>
      </c>
    </row>
    <row r="5458" spans="1:61" x14ac:dyDescent="0.25">
      <c r="A5458" s="10" t="str">
        <f>VLOOKUP(D5458,'Index-Relations'!E:F,2,FALSE)</f>
        <v>ESG</v>
      </c>
      <c r="B5458" t="s">
        <v>3450</v>
      </c>
      <c r="C5458" s="53" t="s">
        <v>2763</v>
      </c>
      <c r="D5458" s="59" t="s">
        <v>2923</v>
      </c>
      <c r="E5458" s="59" t="s">
        <v>8874</v>
      </c>
      <c r="F5458" t="s">
        <v>2005</v>
      </c>
      <c r="G5458" t="s">
        <v>2004</v>
      </c>
      <c r="H5458" t="s">
        <v>2006</v>
      </c>
      <c r="I5458" s="52">
        <v>45566</v>
      </c>
      <c r="J5458" t="s">
        <v>2457</v>
      </c>
      <c r="K5458">
        <v>481</v>
      </c>
      <c r="L5458" s="73">
        <v>57.212701386501003</v>
      </c>
      <c r="M5458">
        <v>476</v>
      </c>
      <c r="N5458">
        <v>0.99784376646485096</v>
      </c>
      <c r="O5458" s="73">
        <v>64.56265834013</v>
      </c>
      <c r="P5458">
        <v>476</v>
      </c>
      <c r="Q5458">
        <v>0.99784376646485096</v>
      </c>
      <c r="R5458">
        <v>466</v>
      </c>
      <c r="S5458">
        <v>0.99200149788273795</v>
      </c>
      <c r="T5458">
        <v>32.086861219015503</v>
      </c>
      <c r="U5458">
        <v>0.59647329525043602</v>
      </c>
      <c r="V5458">
        <v>302</v>
      </c>
      <c r="W5458">
        <v>0.108750463620536</v>
      </c>
      <c r="X5458">
        <v>54</v>
      </c>
      <c r="Y5458">
        <v>472</v>
      </c>
      <c r="Z5458">
        <v>0.99644129866976805</v>
      </c>
      <c r="AA5458">
        <v>18.948589026537999</v>
      </c>
      <c r="AB5458">
        <v>407</v>
      </c>
      <c r="AC5458">
        <v>0.94174878221177405</v>
      </c>
      <c r="AD5458">
        <v>65</v>
      </c>
      <c r="AE5458">
        <v>5.46925164579933E-2</v>
      </c>
      <c r="AF5458">
        <v>9</v>
      </c>
      <c r="AG5458">
        <v>3.55870133023191E-3</v>
      </c>
      <c r="AH5458">
        <v>4.2014753972640503E-3</v>
      </c>
      <c r="AI5458">
        <v>26</v>
      </c>
      <c r="AJ5458" s="73">
        <v>53.111013971688898</v>
      </c>
      <c r="AK5458">
        <v>476</v>
      </c>
      <c r="AL5458">
        <v>0.99784376646485096</v>
      </c>
      <c r="AM5458">
        <v>1.1003303445933799E-2</v>
      </c>
      <c r="AN5458">
        <v>4</v>
      </c>
      <c r="AO5458">
        <v>7.6222078379956501E-3</v>
      </c>
      <c r="AP5458">
        <v>2</v>
      </c>
      <c r="AQ5458">
        <v>480</v>
      </c>
      <c r="AR5458">
        <v>0.99986538584112306</v>
      </c>
      <c r="AS5458">
        <v>1.8538234570156999E-2</v>
      </c>
      <c r="AT5458">
        <v>8</v>
      </c>
      <c r="AU5458">
        <v>6.4583590556075796E-3</v>
      </c>
      <c r="AV5458">
        <v>2</v>
      </c>
      <c r="AW5458">
        <v>480</v>
      </c>
      <c r="AX5458">
        <v>0.99986538584112306</v>
      </c>
      <c r="AY5458" s="73">
        <v>55.102814739064002</v>
      </c>
      <c r="AZ5458">
        <v>476</v>
      </c>
      <c r="BA5458">
        <v>0.99784376646485096</v>
      </c>
      <c r="BB5458">
        <v>455</v>
      </c>
      <c r="BC5458">
        <v>0.85078108168088995</v>
      </c>
      <c r="BD5458">
        <v>23</v>
      </c>
      <c r="BE5458">
        <v>0.141462096322237</v>
      </c>
      <c r="BF5458">
        <v>57.212701386501003</v>
      </c>
      <c r="BG5458">
        <v>64.56265834013</v>
      </c>
      <c r="BH5458">
        <v>55.102814739064002</v>
      </c>
      <c r="BI5458">
        <v>53.111013971688898</v>
      </c>
    </row>
    <row r="5459" spans="1:61" x14ac:dyDescent="0.25">
      <c r="A5459" s="10" t="str">
        <f>VLOOKUP(D5459,'Index-Relations'!E:F,2,FALSE)</f>
        <v>ESG</v>
      </c>
      <c r="B5459" t="s">
        <v>3450</v>
      </c>
      <c r="C5459" s="53" t="s">
        <v>2764</v>
      </c>
      <c r="D5459" s="59" t="s">
        <v>2923</v>
      </c>
      <c r="E5459" s="59" t="s">
        <v>8875</v>
      </c>
      <c r="F5459" t="s">
        <v>2005</v>
      </c>
      <c r="G5459" t="s">
        <v>2004</v>
      </c>
      <c r="H5459" t="s">
        <v>2006</v>
      </c>
      <c r="I5459" s="52">
        <v>45538</v>
      </c>
      <c r="J5459" t="s">
        <v>2457</v>
      </c>
      <c r="K5459">
        <v>541</v>
      </c>
      <c r="L5459" s="73">
        <v>57.405192541589003</v>
      </c>
      <c r="M5459">
        <v>535</v>
      </c>
      <c r="N5459">
        <v>0.99827745921882305</v>
      </c>
      <c r="O5459" s="73">
        <v>64.110298939477005</v>
      </c>
      <c r="P5459">
        <v>535</v>
      </c>
      <c r="Q5459">
        <v>0.99827745921882305</v>
      </c>
      <c r="R5459">
        <v>521</v>
      </c>
      <c r="S5459">
        <v>0.99286873654903796</v>
      </c>
      <c r="T5459">
        <v>32.162000881287497</v>
      </c>
      <c r="U5459">
        <v>0.60543198428627099</v>
      </c>
      <c r="V5459">
        <v>340</v>
      </c>
      <c r="W5459">
        <v>0.11412626572793801</v>
      </c>
      <c r="X5459">
        <v>62</v>
      </c>
      <c r="Y5459">
        <v>531</v>
      </c>
      <c r="Z5459">
        <v>0.99698821024157402</v>
      </c>
      <c r="AA5459">
        <v>19.569792498637</v>
      </c>
      <c r="AB5459">
        <v>462</v>
      </c>
      <c r="AC5459">
        <v>0.95224511112330601</v>
      </c>
      <c r="AD5459">
        <v>78</v>
      </c>
      <c r="AE5459">
        <v>5.3073574329507101E-2</v>
      </c>
      <c r="AF5459">
        <v>1</v>
      </c>
      <c r="AG5459">
        <v>0</v>
      </c>
      <c r="AH5459">
        <v>3.9890094873825102E-3</v>
      </c>
      <c r="AI5459">
        <v>30</v>
      </c>
      <c r="AJ5459" s="73">
        <v>53.456569986303002</v>
      </c>
      <c r="AK5459">
        <v>535</v>
      </c>
      <c r="AL5459">
        <v>0.99827745921882305</v>
      </c>
      <c r="AM5459">
        <v>1.11336648323792E-2</v>
      </c>
      <c r="AN5459">
        <v>4</v>
      </c>
      <c r="AO5459">
        <v>7.5975071246906396E-3</v>
      </c>
      <c r="AP5459">
        <v>2</v>
      </c>
      <c r="AQ5459">
        <v>541</v>
      </c>
      <c r="AR5459">
        <v>1</v>
      </c>
      <c r="AS5459">
        <v>1.8877924095934799E-2</v>
      </c>
      <c r="AT5459">
        <v>8</v>
      </c>
      <c r="AU5459">
        <v>6.63386858911058E-3</v>
      </c>
      <c r="AV5459">
        <v>2</v>
      </c>
      <c r="AW5459">
        <v>541</v>
      </c>
      <c r="AX5459">
        <v>1</v>
      </c>
      <c r="AY5459" s="73">
        <v>55.531703513118998</v>
      </c>
      <c r="AZ5459">
        <v>535</v>
      </c>
      <c r="BA5459">
        <v>0.99827745921882305</v>
      </c>
      <c r="BB5459">
        <v>516</v>
      </c>
      <c r="BC5459">
        <v>0.85767441396392397</v>
      </c>
      <c r="BD5459">
        <v>23</v>
      </c>
      <c r="BE5459">
        <v>0.134728078911384</v>
      </c>
      <c r="BF5459">
        <v>57.405192541589003</v>
      </c>
      <c r="BG5459">
        <v>64.110298939477005</v>
      </c>
      <c r="BH5459">
        <v>55.531703513118998</v>
      </c>
      <c r="BI5459">
        <v>53.456569986303002</v>
      </c>
    </row>
    <row r="5460" spans="1:61" x14ac:dyDescent="0.25">
      <c r="A5460" s="10" t="str">
        <f>VLOOKUP(D5460,'Index-Relations'!E:F,2,FALSE)</f>
        <v>ESG</v>
      </c>
      <c r="B5460" t="s">
        <v>3450</v>
      </c>
      <c r="C5460" s="53" t="s">
        <v>3350</v>
      </c>
      <c r="D5460" s="59" t="s">
        <v>2923</v>
      </c>
      <c r="E5460" s="59" t="s">
        <v>8876</v>
      </c>
      <c r="F5460" t="s">
        <v>2005</v>
      </c>
      <c r="G5460" t="s">
        <v>2004</v>
      </c>
      <c r="H5460" t="s">
        <v>2006</v>
      </c>
      <c r="I5460" s="52">
        <v>45505</v>
      </c>
      <c r="J5460" t="s">
        <v>2457</v>
      </c>
      <c r="K5460">
        <v>541</v>
      </c>
      <c r="L5460" s="73">
        <v>57.723748528469002</v>
      </c>
      <c r="M5460">
        <v>535</v>
      </c>
      <c r="N5460">
        <v>0.99838977050750699</v>
      </c>
      <c r="O5460" s="73">
        <v>64.141325766352907</v>
      </c>
      <c r="P5460">
        <v>535</v>
      </c>
      <c r="Q5460">
        <v>0.99838977050750699</v>
      </c>
      <c r="R5460">
        <v>521</v>
      </c>
      <c r="S5460">
        <v>0.99295939763441898</v>
      </c>
      <c r="T5460">
        <v>32.168585558918799</v>
      </c>
      <c r="U5460">
        <v>0.61064009075541803</v>
      </c>
      <c r="V5460">
        <v>341</v>
      </c>
      <c r="W5460">
        <v>0.126414947834178</v>
      </c>
      <c r="X5460">
        <v>63</v>
      </c>
      <c r="Y5460">
        <v>531</v>
      </c>
      <c r="Z5460">
        <v>0.99718521345472499</v>
      </c>
      <c r="AA5460">
        <v>19.973103514798701</v>
      </c>
      <c r="AB5460">
        <v>458</v>
      </c>
      <c r="AC5460">
        <v>0.94942386130609702</v>
      </c>
      <c r="AD5460">
        <v>73</v>
      </c>
      <c r="AE5460">
        <v>4.7761352148628901E-2</v>
      </c>
      <c r="AF5460">
        <v>10</v>
      </c>
      <c r="AG5460">
        <v>2.81478654527406E-3</v>
      </c>
      <c r="AH5460">
        <v>3.8809198248863398E-3</v>
      </c>
      <c r="AI5460">
        <v>31</v>
      </c>
      <c r="AJ5460" s="73">
        <v>53.714965017447902</v>
      </c>
      <c r="AK5460">
        <v>535</v>
      </c>
      <c r="AL5460">
        <v>0.99838977050750699</v>
      </c>
      <c r="AM5460">
        <v>1.0839567365274401E-2</v>
      </c>
      <c r="AN5460">
        <v>4</v>
      </c>
      <c r="AO5460">
        <v>7.4113896880869702E-3</v>
      </c>
      <c r="AP5460">
        <v>2</v>
      </c>
      <c r="AQ5460">
        <v>540</v>
      </c>
      <c r="AR5460">
        <v>0.99895349301546399</v>
      </c>
      <c r="AS5460">
        <v>1.8920413861890601E-2</v>
      </c>
      <c r="AT5460">
        <v>8</v>
      </c>
      <c r="AU5460">
        <v>6.2907492584713502E-3</v>
      </c>
      <c r="AV5460">
        <v>2</v>
      </c>
      <c r="AW5460">
        <v>539</v>
      </c>
      <c r="AX5460">
        <v>0.99894530821927796</v>
      </c>
      <c r="AY5460" s="73">
        <v>56.028551688794003</v>
      </c>
      <c r="AZ5460">
        <v>535</v>
      </c>
      <c r="BA5460">
        <v>0.99838977050750699</v>
      </c>
      <c r="BB5460">
        <v>517</v>
      </c>
      <c r="BC5460">
        <v>0.85943651716872105</v>
      </c>
      <c r="BD5460">
        <v>21</v>
      </c>
      <c r="BE5460">
        <v>0.132105586158656</v>
      </c>
      <c r="BF5460">
        <v>57.723748528469002</v>
      </c>
      <c r="BG5460">
        <v>64.141325766352907</v>
      </c>
      <c r="BH5460">
        <v>56.028551688794003</v>
      </c>
      <c r="BI5460">
        <v>53.714965017447902</v>
      </c>
    </row>
    <row r="5461" spans="1:61" x14ac:dyDescent="0.25">
      <c r="A5461" s="10" t="str">
        <f>VLOOKUP(D5461,'Index-Relations'!E:F,2,FALSE)</f>
        <v>ESG</v>
      </c>
      <c r="B5461" t="s">
        <v>3450</v>
      </c>
      <c r="C5461" s="53" t="s">
        <v>2765</v>
      </c>
      <c r="D5461" s="59" t="s">
        <v>2923</v>
      </c>
      <c r="E5461" s="59" t="s">
        <v>8877</v>
      </c>
      <c r="F5461" t="s">
        <v>2005</v>
      </c>
      <c r="G5461" t="s">
        <v>2004</v>
      </c>
      <c r="H5461" t="s">
        <v>2006</v>
      </c>
      <c r="I5461" s="52">
        <v>45474</v>
      </c>
      <c r="J5461" t="s">
        <v>2457</v>
      </c>
      <c r="K5461">
        <v>541</v>
      </c>
      <c r="L5461" s="73">
        <v>58.289736809905001</v>
      </c>
      <c r="M5461">
        <v>535</v>
      </c>
      <c r="N5461">
        <v>0.99844781731304699</v>
      </c>
      <c r="O5461" s="73">
        <v>64.413162197231998</v>
      </c>
      <c r="P5461">
        <v>535</v>
      </c>
      <c r="Q5461">
        <v>0.99844781731304699</v>
      </c>
      <c r="R5461">
        <v>521</v>
      </c>
      <c r="S5461">
        <v>0.99325625885791702</v>
      </c>
      <c r="T5461">
        <v>31.793915998386201</v>
      </c>
      <c r="U5461">
        <v>0.61845161951953598</v>
      </c>
      <c r="V5461">
        <v>337</v>
      </c>
      <c r="W5461">
        <v>0.12570064683663701</v>
      </c>
      <c r="X5461">
        <v>61</v>
      </c>
      <c r="Y5461">
        <v>529</v>
      </c>
      <c r="Z5461">
        <v>0.99511575455884005</v>
      </c>
      <c r="AA5461">
        <v>19.6329968530214</v>
      </c>
      <c r="AB5461">
        <v>452</v>
      </c>
      <c r="AC5461">
        <v>0.94195484360093096</v>
      </c>
      <c r="AD5461">
        <v>77</v>
      </c>
      <c r="AE5461">
        <v>5.3160910957908702E-2</v>
      </c>
      <c r="AF5461">
        <v>12</v>
      </c>
      <c r="AG5461">
        <v>4.88424544115956E-3</v>
      </c>
      <c r="AH5461">
        <v>2.5300846380642201E-3</v>
      </c>
      <c r="AI5461">
        <v>30</v>
      </c>
      <c r="AJ5461" s="73">
        <v>54.171406543606899</v>
      </c>
      <c r="AK5461">
        <v>535</v>
      </c>
      <c r="AL5461">
        <v>0.99844781731304699</v>
      </c>
      <c r="AM5461">
        <v>1.0189522761554701E-2</v>
      </c>
      <c r="AN5461">
        <v>4</v>
      </c>
      <c r="AO5461">
        <v>6.45054416502726E-3</v>
      </c>
      <c r="AP5461">
        <v>2</v>
      </c>
      <c r="AQ5461">
        <v>540</v>
      </c>
      <c r="AR5461">
        <v>0.99897815585953398</v>
      </c>
      <c r="AS5461">
        <v>1.78360587430112E-2</v>
      </c>
      <c r="AT5461">
        <v>8</v>
      </c>
      <c r="AU5461">
        <v>5.7201922032124302E-3</v>
      </c>
      <c r="AV5461">
        <v>2</v>
      </c>
      <c r="AW5461">
        <v>539</v>
      </c>
      <c r="AX5461">
        <v>0.99896985575321295</v>
      </c>
      <c r="AY5461" s="73">
        <v>56.839950050372998</v>
      </c>
      <c r="AZ5461">
        <v>535</v>
      </c>
      <c r="BA5461">
        <v>0.99844781731304699</v>
      </c>
      <c r="BB5461">
        <v>517</v>
      </c>
      <c r="BC5461">
        <v>0.86118072474775997</v>
      </c>
      <c r="BD5461">
        <v>21</v>
      </c>
      <c r="BE5461">
        <v>0.13134688694674701</v>
      </c>
      <c r="BF5461">
        <v>58.289736809905001</v>
      </c>
      <c r="BG5461">
        <v>64.413162197231998</v>
      </c>
      <c r="BH5461">
        <v>56.839950050372998</v>
      </c>
      <c r="BI5461">
        <v>54.171406543606899</v>
      </c>
    </row>
    <row r="5462" spans="1:61" x14ac:dyDescent="0.25">
      <c r="A5462" s="10" t="str">
        <f>VLOOKUP(D5462,'Index-Relations'!E:F,2,FALSE)</f>
        <v>ESG</v>
      </c>
      <c r="B5462" t="s">
        <v>3450</v>
      </c>
      <c r="C5462" s="53" t="s">
        <v>2766</v>
      </c>
      <c r="D5462" s="59" t="s">
        <v>2923</v>
      </c>
      <c r="E5462" s="59" t="s">
        <v>8878</v>
      </c>
      <c r="F5462" t="s">
        <v>2005</v>
      </c>
      <c r="G5462" t="s">
        <v>2004</v>
      </c>
      <c r="H5462" t="s">
        <v>2006</v>
      </c>
      <c r="I5462" s="52">
        <v>45446</v>
      </c>
      <c r="J5462" t="s">
        <v>2457</v>
      </c>
      <c r="K5462">
        <v>534</v>
      </c>
      <c r="L5462" s="73">
        <v>59.514830987864997</v>
      </c>
      <c r="M5462">
        <v>528</v>
      </c>
      <c r="N5462">
        <v>0.99849164256961598</v>
      </c>
      <c r="O5462" s="73">
        <v>65.461732039617004</v>
      </c>
      <c r="P5462">
        <v>528</v>
      </c>
      <c r="Q5462">
        <v>0.99849164256961598</v>
      </c>
      <c r="R5462">
        <v>514</v>
      </c>
      <c r="S5462">
        <v>0.99465378051930597</v>
      </c>
      <c r="T5462">
        <v>31.567174083981701</v>
      </c>
      <c r="U5462">
        <v>0.62204240134155897</v>
      </c>
      <c r="V5462">
        <v>331</v>
      </c>
      <c r="W5462">
        <v>0.12508946959026501</v>
      </c>
      <c r="X5462">
        <v>60</v>
      </c>
      <c r="Y5462">
        <v>522</v>
      </c>
      <c r="Z5462">
        <v>0.99509484608426602</v>
      </c>
      <c r="AA5462">
        <v>18.647558083136701</v>
      </c>
      <c r="AB5462">
        <v>447</v>
      </c>
      <c r="AC5462">
        <v>0.946862222316605</v>
      </c>
      <c r="AD5462">
        <v>75</v>
      </c>
      <c r="AE5462">
        <v>4.8232623767660701E-2</v>
      </c>
      <c r="AF5462">
        <v>12</v>
      </c>
      <c r="AG5462">
        <v>4.9051539157339199E-3</v>
      </c>
      <c r="AH5462">
        <v>2.5442606523578201E-3</v>
      </c>
      <c r="AI5462">
        <v>28</v>
      </c>
      <c r="AJ5462" s="73">
        <v>55.634223310210899</v>
      </c>
      <c r="AK5462">
        <v>528</v>
      </c>
      <c r="AL5462">
        <v>0.99849164256961598</v>
      </c>
      <c r="AM5462">
        <v>1.1280517464696899E-2</v>
      </c>
      <c r="AN5462">
        <v>4</v>
      </c>
      <c r="AO5462">
        <v>7.8663250324673296E-3</v>
      </c>
      <c r="AP5462">
        <v>2</v>
      </c>
      <c r="AQ5462">
        <v>533</v>
      </c>
      <c r="AR5462">
        <v>0.99875595068779999</v>
      </c>
      <c r="AS5462">
        <v>1.9549928323328001E-2</v>
      </c>
      <c r="AT5462">
        <v>8</v>
      </c>
      <c r="AU5462">
        <v>6.4328259747145804E-3</v>
      </c>
      <c r="AV5462">
        <v>2</v>
      </c>
      <c r="AW5462">
        <v>533</v>
      </c>
      <c r="AX5462">
        <v>0.99875595068779999</v>
      </c>
      <c r="AY5462" s="73">
        <v>57.906360455177001</v>
      </c>
      <c r="AZ5462">
        <v>528</v>
      </c>
      <c r="BA5462">
        <v>0.99849164256961598</v>
      </c>
      <c r="BB5462">
        <v>510</v>
      </c>
      <c r="BC5462">
        <v>0.86320171779211197</v>
      </c>
      <c r="BD5462">
        <v>21</v>
      </c>
      <c r="BE5462">
        <v>0.12768790786322001</v>
      </c>
      <c r="BF5462">
        <v>59.514830987864997</v>
      </c>
      <c r="BG5462">
        <v>65.461732039617004</v>
      </c>
      <c r="BH5462">
        <v>57.906360455177001</v>
      </c>
      <c r="BI5462">
        <v>55.634223310210899</v>
      </c>
    </row>
    <row r="5463" spans="1:61" x14ac:dyDescent="0.25">
      <c r="A5463" s="10" t="str">
        <f>VLOOKUP(D5463,'Index-Relations'!E:F,2,FALSE)</f>
        <v>ESG</v>
      </c>
      <c r="B5463" t="s">
        <v>3450</v>
      </c>
      <c r="C5463" s="53" t="s">
        <v>2767</v>
      </c>
      <c r="D5463" s="59" t="s">
        <v>2923</v>
      </c>
      <c r="E5463" s="59" t="s">
        <v>8879</v>
      </c>
      <c r="F5463" t="s">
        <v>2005</v>
      </c>
      <c r="G5463" t="s">
        <v>2004</v>
      </c>
      <c r="H5463" t="s">
        <v>2006</v>
      </c>
      <c r="I5463" s="52">
        <v>45413</v>
      </c>
      <c r="J5463" t="s">
        <v>2457</v>
      </c>
      <c r="K5463">
        <v>535</v>
      </c>
      <c r="L5463" s="73">
        <v>59.528011281669897</v>
      </c>
      <c r="M5463">
        <v>529</v>
      </c>
      <c r="N5463">
        <v>0.99859784321254097</v>
      </c>
      <c r="O5463" s="73">
        <v>65.599021811685006</v>
      </c>
      <c r="P5463">
        <v>529</v>
      </c>
      <c r="Q5463">
        <v>0.99859784321254097</v>
      </c>
      <c r="R5463">
        <v>515</v>
      </c>
      <c r="S5463">
        <v>0.99449260602551004</v>
      </c>
      <c r="T5463">
        <v>31.811802446645999</v>
      </c>
      <c r="U5463">
        <v>0.61962213967059898</v>
      </c>
      <c r="V5463">
        <v>332</v>
      </c>
      <c r="W5463">
        <v>0.119354202538608</v>
      </c>
      <c r="X5463">
        <v>61</v>
      </c>
      <c r="Y5463">
        <v>523</v>
      </c>
      <c r="Z5463">
        <v>0.99533907490451401</v>
      </c>
      <c r="AA5463">
        <v>18.682581543433901</v>
      </c>
      <c r="AB5463">
        <v>448</v>
      </c>
      <c r="AC5463">
        <v>0.946811439122902</v>
      </c>
      <c r="AD5463">
        <v>75</v>
      </c>
      <c r="AE5463">
        <v>4.8527635781610803E-2</v>
      </c>
      <c r="AF5463">
        <v>12</v>
      </c>
      <c r="AG5463">
        <v>4.6609250954862602E-3</v>
      </c>
      <c r="AH5463">
        <v>2.44126616243484E-3</v>
      </c>
      <c r="AI5463">
        <v>28</v>
      </c>
      <c r="AJ5463" s="73">
        <v>55.319292477966897</v>
      </c>
      <c r="AK5463">
        <v>529</v>
      </c>
      <c r="AL5463">
        <v>0.99859784321254097</v>
      </c>
      <c r="AM5463">
        <v>1.1399126332485901E-2</v>
      </c>
      <c r="AN5463">
        <v>4</v>
      </c>
      <c r="AO5463">
        <v>1.3035209555376201E-2</v>
      </c>
      <c r="AP5463">
        <v>3</v>
      </c>
      <c r="AQ5463">
        <v>533</v>
      </c>
      <c r="AR5463">
        <v>0.99883585761590699</v>
      </c>
      <c r="AS5463">
        <v>1.9734908583226001E-2</v>
      </c>
      <c r="AT5463">
        <v>8</v>
      </c>
      <c r="AU5463">
        <v>6.2993743809081704E-3</v>
      </c>
      <c r="AV5463">
        <v>2</v>
      </c>
      <c r="AW5463">
        <v>533</v>
      </c>
      <c r="AX5463">
        <v>0.99883585761590599</v>
      </c>
      <c r="AY5463" s="73">
        <v>58.104452136071998</v>
      </c>
      <c r="AZ5463">
        <v>529</v>
      </c>
      <c r="BA5463">
        <v>0.99859784321254097</v>
      </c>
      <c r="BB5463">
        <v>510</v>
      </c>
      <c r="BC5463">
        <v>0.87158728437718302</v>
      </c>
      <c r="BD5463">
        <v>20</v>
      </c>
      <c r="BE5463">
        <v>0.114213363683347</v>
      </c>
      <c r="BF5463">
        <v>59.528011281669897</v>
      </c>
      <c r="BG5463">
        <v>65.599021811685006</v>
      </c>
      <c r="BH5463">
        <v>58.104452136071998</v>
      </c>
      <c r="BI5463">
        <v>55.319292477966897</v>
      </c>
    </row>
    <row r="5464" spans="1:61" x14ac:dyDescent="0.25">
      <c r="A5464" s="10" t="str">
        <f>VLOOKUP(D5464,'Index-Relations'!E:F,2,FALSE)</f>
        <v>ESG</v>
      </c>
      <c r="B5464" t="s">
        <v>3450</v>
      </c>
      <c r="C5464" s="53" t="s">
        <v>2768</v>
      </c>
      <c r="D5464" s="59" t="s">
        <v>2923</v>
      </c>
      <c r="E5464" s="59" t="s">
        <v>8880</v>
      </c>
      <c r="F5464" t="s">
        <v>2005</v>
      </c>
      <c r="G5464" t="s">
        <v>2004</v>
      </c>
      <c r="H5464" t="s">
        <v>2006</v>
      </c>
      <c r="I5464" s="52">
        <v>45383</v>
      </c>
      <c r="J5464" t="s">
        <v>2457</v>
      </c>
      <c r="K5464">
        <v>534</v>
      </c>
      <c r="L5464">
        <v>63.284649301182199</v>
      </c>
      <c r="M5464">
        <v>529</v>
      </c>
      <c r="N5464">
        <v>0.999769166866049</v>
      </c>
      <c r="O5464">
        <v>70.198289463456803</v>
      </c>
      <c r="P5464">
        <v>529</v>
      </c>
      <c r="Q5464">
        <v>0.999769166866049</v>
      </c>
      <c r="R5464">
        <v>515</v>
      </c>
      <c r="S5464">
        <v>0.99543128382025903</v>
      </c>
      <c r="T5464">
        <v>31.6292206681896</v>
      </c>
      <c r="U5464">
        <v>0.62014319200638301</v>
      </c>
      <c r="V5464">
        <v>332</v>
      </c>
      <c r="W5464">
        <v>0.118773946297363</v>
      </c>
      <c r="X5464">
        <v>61</v>
      </c>
      <c r="Y5464">
        <v>523</v>
      </c>
      <c r="Z5464">
        <v>0.99642804688501796</v>
      </c>
      <c r="AA5464">
        <v>17.989219851396999</v>
      </c>
      <c r="AB5464">
        <v>447</v>
      </c>
      <c r="AC5464">
        <v>0.94658759974267503</v>
      </c>
      <c r="AD5464">
        <v>76</v>
      </c>
      <c r="AE5464">
        <v>4.9840447142342398E-2</v>
      </c>
      <c r="AF5464">
        <v>11</v>
      </c>
      <c r="AG5464">
        <v>3.57195311498224E-3</v>
      </c>
      <c r="AH5464">
        <v>2.40614922945616E-3</v>
      </c>
      <c r="AI5464">
        <v>28</v>
      </c>
      <c r="AJ5464">
        <v>57.5074062063795</v>
      </c>
      <c r="AK5464">
        <v>529</v>
      </c>
      <c r="AL5464">
        <v>0.999769166866049</v>
      </c>
      <c r="AM5464">
        <v>1.1815195356140401E-2</v>
      </c>
      <c r="AN5464">
        <v>4</v>
      </c>
      <c r="AO5464">
        <v>1.2147561673490299E-2</v>
      </c>
      <c r="AP5464">
        <v>3</v>
      </c>
      <c r="AQ5464">
        <v>531</v>
      </c>
      <c r="AR5464">
        <v>0.99994565998510598</v>
      </c>
      <c r="AS5464">
        <v>1.92671887642097E-2</v>
      </c>
      <c r="AT5464">
        <v>8</v>
      </c>
      <c r="AU5464">
        <v>5.8909665722752498E-3</v>
      </c>
      <c r="AV5464">
        <v>2</v>
      </c>
      <c r="AW5464">
        <v>531</v>
      </c>
      <c r="AX5464">
        <v>0.99994565998510498</v>
      </c>
      <c r="AY5464">
        <v>62.103441642129198</v>
      </c>
      <c r="AZ5464">
        <v>529</v>
      </c>
      <c r="BA5464">
        <v>0.999769166866049</v>
      </c>
      <c r="BB5464">
        <v>508</v>
      </c>
      <c r="BC5464">
        <v>0.87193075154594502</v>
      </c>
      <c r="BD5464">
        <v>20</v>
      </c>
      <c r="BE5464">
        <v>0.11586734676567</v>
      </c>
      <c r="BF5464">
        <v>60.128343430453</v>
      </c>
      <c r="BG5464">
        <v>65.921373776137898</v>
      </c>
      <c r="BH5464">
        <v>59.285448837856897</v>
      </c>
      <c r="BI5464">
        <v>55.358801610567902</v>
      </c>
    </row>
    <row r="5465" spans="1:61" x14ac:dyDescent="0.25">
      <c r="A5465" s="10" t="str">
        <f>VLOOKUP(D5465,'Index-Relations'!E:F,2,FALSE)</f>
        <v>ESG</v>
      </c>
      <c r="B5465" t="s">
        <v>3450</v>
      </c>
      <c r="C5465" s="53" t="s">
        <v>2769</v>
      </c>
      <c r="D5465" s="59" t="s">
        <v>2923</v>
      </c>
      <c r="E5465" s="59" t="s">
        <v>8881</v>
      </c>
      <c r="F5465" t="s">
        <v>2005</v>
      </c>
      <c r="G5465" t="s">
        <v>2004</v>
      </c>
      <c r="H5465" t="s">
        <v>2006</v>
      </c>
      <c r="I5465" s="52">
        <v>45352</v>
      </c>
      <c r="J5465" t="s">
        <v>2457</v>
      </c>
      <c r="K5465">
        <v>534</v>
      </c>
      <c r="L5465">
        <v>63.812490685383402</v>
      </c>
      <c r="M5465">
        <v>528</v>
      </c>
      <c r="N5465">
        <v>0.99837296467223402</v>
      </c>
      <c r="O5465">
        <v>70.671389730058294</v>
      </c>
      <c r="P5465">
        <v>528</v>
      </c>
      <c r="Q5465">
        <v>0.99837296467223402</v>
      </c>
      <c r="R5465">
        <v>516</v>
      </c>
      <c r="S5465">
        <v>0.99518947718352802</v>
      </c>
      <c r="T5465">
        <v>31.692909821983701</v>
      </c>
      <c r="U5465">
        <v>0.60296470669563296</v>
      </c>
      <c r="V5465">
        <v>329</v>
      </c>
      <c r="W5465">
        <v>0.10726620779865099</v>
      </c>
      <c r="X5465">
        <v>60</v>
      </c>
      <c r="Y5465">
        <v>524</v>
      </c>
      <c r="Z5465">
        <v>0.99657524278829202</v>
      </c>
      <c r="AA5465">
        <v>18.184359484631599</v>
      </c>
      <c r="AB5465">
        <v>446</v>
      </c>
      <c r="AC5465">
        <v>0.94576450744389395</v>
      </c>
      <c r="AD5465">
        <v>78</v>
      </c>
      <c r="AE5465">
        <v>5.0810735344398797E-2</v>
      </c>
      <c r="AF5465">
        <v>10</v>
      </c>
      <c r="AG5465">
        <v>3.4247572117071098E-3</v>
      </c>
      <c r="AH5465">
        <v>9.0733158156540905E-4</v>
      </c>
      <c r="AI5465">
        <v>23</v>
      </c>
      <c r="AJ5465">
        <v>58.434630320973099</v>
      </c>
      <c r="AK5465">
        <v>528</v>
      </c>
      <c r="AL5465">
        <v>0.99837296467223402</v>
      </c>
      <c r="AM5465">
        <v>1.2228092985633199E-2</v>
      </c>
      <c r="AN5465">
        <v>4</v>
      </c>
      <c r="AO5465">
        <v>1.1755499423262299E-2</v>
      </c>
      <c r="AP5465">
        <v>3</v>
      </c>
      <c r="AQ5465">
        <v>532</v>
      </c>
      <c r="AR5465">
        <v>0.99994915651757099</v>
      </c>
      <c r="AS5465">
        <v>1.9181142559162499E-2</v>
      </c>
      <c r="AT5465">
        <v>8</v>
      </c>
      <c r="AU5465">
        <v>6.3067853809141003E-3</v>
      </c>
      <c r="AV5465">
        <v>3</v>
      </c>
      <c r="AW5465">
        <v>532</v>
      </c>
      <c r="AX5465">
        <v>0.99994915651757099</v>
      </c>
      <c r="AY5465">
        <v>62.065886486456002</v>
      </c>
      <c r="AZ5465">
        <v>528</v>
      </c>
      <c r="BA5465">
        <v>0.99837296467223402</v>
      </c>
      <c r="BB5465">
        <v>509</v>
      </c>
      <c r="BC5465">
        <v>0.86904451819872897</v>
      </c>
      <c r="BD5465">
        <v>20</v>
      </c>
      <c r="BE5465">
        <v>0.11914913889558</v>
      </c>
      <c r="BF5465">
        <v>60.577433566498897</v>
      </c>
      <c r="BG5465">
        <v>66.305943421668999</v>
      </c>
      <c r="BH5465">
        <v>59.228587760226901</v>
      </c>
      <c r="BI5465">
        <v>56.183523542750898</v>
      </c>
    </row>
    <row r="5466" spans="1:61" x14ac:dyDescent="0.25">
      <c r="A5466" s="10" t="str">
        <f>VLOOKUP(D5466,'Index-Relations'!E:F,2,FALSE)</f>
        <v>ESG</v>
      </c>
      <c r="B5466" t="s">
        <v>3450</v>
      </c>
      <c r="C5466" s="53" t="s">
        <v>2770</v>
      </c>
      <c r="D5466" s="59" t="s">
        <v>2923</v>
      </c>
      <c r="E5466" s="59" t="s">
        <v>8882</v>
      </c>
      <c r="F5466" t="s">
        <v>2005</v>
      </c>
      <c r="G5466" t="s">
        <v>2004</v>
      </c>
      <c r="H5466" t="s">
        <v>2006</v>
      </c>
      <c r="I5466" s="52">
        <v>45323</v>
      </c>
      <c r="J5466" t="s">
        <v>2457</v>
      </c>
      <c r="K5466">
        <v>534</v>
      </c>
      <c r="L5466">
        <v>64.650498376224704</v>
      </c>
      <c r="M5466">
        <v>528</v>
      </c>
      <c r="N5466">
        <v>0.99839927145754903</v>
      </c>
      <c r="O5466">
        <v>71.176150873468004</v>
      </c>
      <c r="P5466">
        <v>528</v>
      </c>
      <c r="Q5466">
        <v>0.99839927145754903</v>
      </c>
      <c r="R5466">
        <v>516</v>
      </c>
      <c r="S5466">
        <v>0.99505634525542597</v>
      </c>
      <c r="T5466">
        <v>31.897324710308499</v>
      </c>
      <c r="U5466">
        <v>0.59368175733027195</v>
      </c>
      <c r="V5466">
        <v>327</v>
      </c>
      <c r="W5466">
        <v>0.10683836278339599</v>
      </c>
      <c r="X5466">
        <v>59</v>
      </c>
      <c r="Y5466">
        <v>524</v>
      </c>
      <c r="Z5466">
        <v>0.99687094662521802</v>
      </c>
      <c r="AA5466">
        <v>18.763097539083098</v>
      </c>
      <c r="AB5466">
        <v>443</v>
      </c>
      <c r="AC5466">
        <v>0.94242315065322302</v>
      </c>
      <c r="AD5466">
        <v>81</v>
      </c>
      <c r="AE5466">
        <v>5.4447795971994097E-2</v>
      </c>
      <c r="AF5466">
        <v>10</v>
      </c>
      <c r="AG5466">
        <v>3.1290533747823702E-3</v>
      </c>
      <c r="AH5466">
        <v>9.3989437002926096E-4</v>
      </c>
      <c r="AI5466">
        <v>22</v>
      </c>
      <c r="AJ5466">
        <v>59.429510832108797</v>
      </c>
      <c r="AK5466">
        <v>528</v>
      </c>
      <c r="AL5466">
        <v>0.99839927145754903</v>
      </c>
      <c r="AM5466">
        <v>1.2535890176860199E-2</v>
      </c>
      <c r="AN5466">
        <v>4</v>
      </c>
      <c r="AO5466">
        <v>1.18796233018401E-2</v>
      </c>
      <c r="AP5466">
        <v>3</v>
      </c>
      <c r="AQ5466">
        <v>532</v>
      </c>
      <c r="AR5466">
        <v>0.99994993976774105</v>
      </c>
      <c r="AS5466">
        <v>2.01313846261977E-2</v>
      </c>
      <c r="AT5466">
        <v>8</v>
      </c>
      <c r="AU5466">
        <v>6.5729838157906097E-3</v>
      </c>
      <c r="AV5466">
        <v>3</v>
      </c>
      <c r="AW5466">
        <v>532</v>
      </c>
      <c r="AX5466">
        <v>0.99994993976774105</v>
      </c>
      <c r="AY5466">
        <v>62.646557664952397</v>
      </c>
      <c r="AZ5466">
        <v>528</v>
      </c>
      <c r="BA5466">
        <v>0.99839927145754903</v>
      </c>
      <c r="BB5466">
        <v>508</v>
      </c>
      <c r="BC5466">
        <v>0.87452103266861103</v>
      </c>
      <c r="BD5466">
        <v>21</v>
      </c>
      <c r="BE5466">
        <v>0.113549283797289</v>
      </c>
      <c r="BF5466">
        <v>61.323724600677998</v>
      </c>
      <c r="BG5466">
        <v>66.678603004875001</v>
      </c>
      <c r="BH5466">
        <v>59.672389022731998</v>
      </c>
      <c r="BI5466">
        <v>56.9989676787119</v>
      </c>
    </row>
    <row r="5467" spans="1:61" x14ac:dyDescent="0.25">
      <c r="A5467" s="10" t="str">
        <f>VLOOKUP(D5467,'Index-Relations'!E:F,2,FALSE)</f>
        <v>ESG</v>
      </c>
      <c r="B5467" t="s">
        <v>3450</v>
      </c>
      <c r="C5467" s="53" t="s">
        <v>2760</v>
      </c>
      <c r="D5467" s="59" t="s">
        <v>2924</v>
      </c>
      <c r="E5467" s="59" t="s">
        <v>8883</v>
      </c>
      <c r="F5467" t="s">
        <v>2009</v>
      </c>
      <c r="G5467" t="s">
        <v>2008</v>
      </c>
      <c r="H5467" t="s">
        <v>2010</v>
      </c>
      <c r="I5467" s="52">
        <v>45659</v>
      </c>
      <c r="J5467" t="s">
        <v>2457</v>
      </c>
      <c r="K5467">
        <v>301</v>
      </c>
      <c r="L5467" s="73">
        <v>64.097536768829997</v>
      </c>
      <c r="M5467">
        <v>301</v>
      </c>
      <c r="N5467">
        <v>1</v>
      </c>
      <c r="O5467" s="73">
        <v>72.442611323253999</v>
      </c>
      <c r="P5467">
        <v>301</v>
      </c>
      <c r="Q5467">
        <v>1</v>
      </c>
      <c r="R5467">
        <v>298</v>
      </c>
      <c r="S5467">
        <v>0.99934563667046805</v>
      </c>
      <c r="T5467">
        <v>29.557503752375901</v>
      </c>
      <c r="U5467">
        <v>0.57700391000033102</v>
      </c>
      <c r="V5467">
        <v>194</v>
      </c>
      <c r="W5467">
        <v>0.120175418468525</v>
      </c>
      <c r="X5467">
        <v>34</v>
      </c>
      <c r="Y5467">
        <v>300</v>
      </c>
      <c r="Z5467">
        <v>0.99945967431466598</v>
      </c>
      <c r="AA5467">
        <v>18.864456164137501</v>
      </c>
      <c r="AB5467">
        <v>275</v>
      </c>
      <c r="AC5467">
        <v>0.95872710293514096</v>
      </c>
      <c r="AD5467">
        <v>25</v>
      </c>
      <c r="AE5467">
        <v>4.07325713795249E-2</v>
      </c>
      <c r="AF5467">
        <v>1</v>
      </c>
      <c r="AG5467">
        <v>5.4032568533349896E-4</v>
      </c>
      <c r="AH5467">
        <v>1.89986049197424E-3</v>
      </c>
      <c r="AI5467">
        <v>10</v>
      </c>
      <c r="AJ5467" s="73">
        <v>59.806964560791002</v>
      </c>
      <c r="AK5467">
        <v>301</v>
      </c>
      <c r="AL5467">
        <v>1</v>
      </c>
      <c r="AM5467">
        <v>0</v>
      </c>
      <c r="AN5467">
        <v>0</v>
      </c>
      <c r="AO5467">
        <v>2.49227670869831E-3</v>
      </c>
      <c r="AP5467">
        <v>1</v>
      </c>
      <c r="AQ5467">
        <v>301</v>
      </c>
      <c r="AR5467">
        <v>1</v>
      </c>
      <c r="AS5467">
        <v>0</v>
      </c>
      <c r="AT5467">
        <v>0</v>
      </c>
      <c r="AU5467">
        <v>0</v>
      </c>
      <c r="AV5467">
        <v>0</v>
      </c>
      <c r="AW5467">
        <v>301</v>
      </c>
      <c r="AX5467">
        <v>0.999999999999999</v>
      </c>
      <c r="AY5467" s="73">
        <v>60.042066956964</v>
      </c>
      <c r="AZ5467">
        <v>301</v>
      </c>
      <c r="BA5467">
        <v>1</v>
      </c>
      <c r="BB5467">
        <v>286</v>
      </c>
      <c r="BC5467">
        <v>0.88729490085334395</v>
      </c>
      <c r="BD5467">
        <v>14</v>
      </c>
      <c r="BE5467">
        <v>0.11021282243795701</v>
      </c>
      <c r="BF5467">
        <v>64.097536768829997</v>
      </c>
      <c r="BG5467">
        <v>72.442611323253999</v>
      </c>
      <c r="BH5467">
        <v>60.042066956964</v>
      </c>
      <c r="BI5467">
        <v>59.806964560791002</v>
      </c>
    </row>
    <row r="5468" spans="1:61" x14ac:dyDescent="0.25">
      <c r="A5468" s="10" t="str">
        <f>VLOOKUP(D5468,'Index-Relations'!E:F,2,FALSE)</f>
        <v>ESG</v>
      </c>
      <c r="B5468" t="s">
        <v>3450</v>
      </c>
      <c r="C5468" s="53" t="s">
        <v>2761</v>
      </c>
      <c r="D5468" s="59" t="s">
        <v>2924</v>
      </c>
      <c r="E5468" s="59" t="s">
        <v>8884</v>
      </c>
      <c r="F5468" t="s">
        <v>2009</v>
      </c>
      <c r="G5468" t="s">
        <v>2008</v>
      </c>
      <c r="H5468" t="s">
        <v>2010</v>
      </c>
      <c r="I5468" s="52">
        <v>45628</v>
      </c>
      <c r="J5468" t="s">
        <v>2457</v>
      </c>
      <c r="K5468">
        <v>301</v>
      </c>
      <c r="L5468" s="73">
        <v>64.196077762755905</v>
      </c>
      <c r="M5468">
        <v>301</v>
      </c>
      <c r="N5468">
        <v>1</v>
      </c>
      <c r="O5468" s="73">
        <v>72.127181245947895</v>
      </c>
      <c r="P5468">
        <v>301</v>
      </c>
      <c r="Q5468">
        <v>1</v>
      </c>
      <c r="R5468">
        <v>298</v>
      </c>
      <c r="S5468">
        <v>0.99933157870813805</v>
      </c>
      <c r="T5468">
        <v>29.620213499137101</v>
      </c>
      <c r="U5468">
        <v>0.57754551014130395</v>
      </c>
      <c r="V5468">
        <v>193</v>
      </c>
      <c r="W5468">
        <v>0.11854222792682501</v>
      </c>
      <c r="X5468">
        <v>34</v>
      </c>
      <c r="Y5468">
        <v>299</v>
      </c>
      <c r="Z5468">
        <v>0.99942457020855302</v>
      </c>
      <c r="AA5468">
        <v>18.133177257932001</v>
      </c>
      <c r="AB5468">
        <v>276</v>
      </c>
      <c r="AC5468">
        <v>0.95886094503373998</v>
      </c>
      <c r="AD5468">
        <v>23</v>
      </c>
      <c r="AE5468">
        <v>4.0563625174811699E-2</v>
      </c>
      <c r="AF5468">
        <v>2</v>
      </c>
      <c r="AG5468">
        <v>5.7542979144742303E-4</v>
      </c>
      <c r="AH5468">
        <v>1.9258603299999099E-3</v>
      </c>
      <c r="AI5468">
        <v>10</v>
      </c>
      <c r="AJ5468" s="73">
        <v>59.9512159660609</v>
      </c>
      <c r="AK5468">
        <v>301</v>
      </c>
      <c r="AL5468">
        <v>1</v>
      </c>
      <c r="AM5468">
        <v>0</v>
      </c>
      <c r="AN5468">
        <v>0</v>
      </c>
      <c r="AO5468">
        <v>2.5676301682929E-3</v>
      </c>
      <c r="AP5468">
        <v>1</v>
      </c>
      <c r="AQ5468">
        <v>301</v>
      </c>
      <c r="AR5468">
        <v>0.999999999999999</v>
      </c>
      <c r="AS5468">
        <v>0</v>
      </c>
      <c r="AT5468">
        <v>0</v>
      </c>
      <c r="AU5468">
        <v>0</v>
      </c>
      <c r="AV5468">
        <v>0</v>
      </c>
      <c r="AW5468">
        <v>301</v>
      </c>
      <c r="AX5468">
        <v>1</v>
      </c>
      <c r="AY5468" s="73">
        <v>60.489080127930002</v>
      </c>
      <c r="AZ5468">
        <v>301</v>
      </c>
      <c r="BA5468">
        <v>1</v>
      </c>
      <c r="BB5468">
        <v>286</v>
      </c>
      <c r="BC5468">
        <v>0.89019566869580202</v>
      </c>
      <c r="BD5468">
        <v>14</v>
      </c>
      <c r="BE5468">
        <v>0.107236701135904</v>
      </c>
      <c r="BF5468">
        <v>64.196077762755905</v>
      </c>
      <c r="BG5468">
        <v>72.127181245947895</v>
      </c>
      <c r="BH5468">
        <v>60.489080127930002</v>
      </c>
      <c r="BI5468">
        <v>59.9512159660609</v>
      </c>
    </row>
    <row r="5469" spans="1:61" x14ac:dyDescent="0.25">
      <c r="A5469" s="10" t="str">
        <f>VLOOKUP(D5469,'Index-Relations'!E:F,2,FALSE)</f>
        <v>ESG</v>
      </c>
      <c r="B5469" t="s">
        <v>3450</v>
      </c>
      <c r="C5469" s="53" t="s">
        <v>2762</v>
      </c>
      <c r="D5469" s="59" t="s">
        <v>2924</v>
      </c>
      <c r="E5469" s="59" t="s">
        <v>8885</v>
      </c>
      <c r="F5469" t="s">
        <v>2009</v>
      </c>
      <c r="G5469" t="s">
        <v>2008</v>
      </c>
      <c r="H5469" t="s">
        <v>2010</v>
      </c>
      <c r="I5469" s="52">
        <v>45597</v>
      </c>
      <c r="J5469" t="s">
        <v>2457</v>
      </c>
      <c r="K5469">
        <v>301</v>
      </c>
      <c r="L5469" s="73">
        <v>64.5808453642789</v>
      </c>
      <c r="M5469">
        <v>301</v>
      </c>
      <c r="N5469">
        <v>1</v>
      </c>
      <c r="O5469" s="73">
        <v>72.401769470064906</v>
      </c>
      <c r="P5469">
        <v>301</v>
      </c>
      <c r="Q5469">
        <v>1</v>
      </c>
      <c r="R5469">
        <v>298</v>
      </c>
      <c r="S5469">
        <v>0.99935367522405505</v>
      </c>
      <c r="T5469">
        <v>29.5375588154368</v>
      </c>
      <c r="U5469">
        <v>0.57952968183152498</v>
      </c>
      <c r="V5469">
        <v>193</v>
      </c>
      <c r="W5469">
        <v>0.119261691112996</v>
      </c>
      <c r="X5469">
        <v>34</v>
      </c>
      <c r="Y5469">
        <v>299</v>
      </c>
      <c r="Z5469">
        <v>0.99943654190124298</v>
      </c>
      <c r="AA5469">
        <v>19.040152863335901</v>
      </c>
      <c r="AB5469">
        <v>275</v>
      </c>
      <c r="AC5469">
        <v>0.95612618712067998</v>
      </c>
      <c r="AD5469">
        <v>24</v>
      </c>
      <c r="AE5469">
        <v>4.3310354780562797E-2</v>
      </c>
      <c r="AF5469">
        <v>2</v>
      </c>
      <c r="AG5469">
        <v>5.6345809875624903E-4</v>
      </c>
      <c r="AH5469">
        <v>1.8059245145783101E-3</v>
      </c>
      <c r="AI5469">
        <v>9</v>
      </c>
      <c r="AJ5469" s="73">
        <v>60.470648808815902</v>
      </c>
      <c r="AK5469">
        <v>301</v>
      </c>
      <c r="AL5469">
        <v>1</v>
      </c>
      <c r="AM5469">
        <v>0</v>
      </c>
      <c r="AN5469">
        <v>0</v>
      </c>
      <c r="AO5469">
        <v>0</v>
      </c>
      <c r="AP5469">
        <v>0</v>
      </c>
      <c r="AQ5469">
        <v>301</v>
      </c>
      <c r="AR5469">
        <v>1</v>
      </c>
      <c r="AS5469">
        <v>0</v>
      </c>
      <c r="AT5469">
        <v>0</v>
      </c>
      <c r="AU5469">
        <v>0</v>
      </c>
      <c r="AV5469">
        <v>0</v>
      </c>
      <c r="AW5469">
        <v>301</v>
      </c>
      <c r="AX5469">
        <v>1</v>
      </c>
      <c r="AY5469" s="73">
        <v>60.815372073629</v>
      </c>
      <c r="AZ5469">
        <v>301</v>
      </c>
      <c r="BA5469">
        <v>1</v>
      </c>
      <c r="BB5469">
        <v>285</v>
      </c>
      <c r="BC5469">
        <v>0.89120224593971398</v>
      </c>
      <c r="BD5469">
        <v>16</v>
      </c>
      <c r="BE5469">
        <v>0.108797754060285</v>
      </c>
      <c r="BF5469">
        <v>64.5808453642789</v>
      </c>
      <c r="BG5469">
        <v>72.401769470064906</v>
      </c>
      <c r="BH5469">
        <v>60.815372073629</v>
      </c>
      <c r="BI5469">
        <v>60.470648808815902</v>
      </c>
    </row>
    <row r="5470" spans="1:61" x14ac:dyDescent="0.25">
      <c r="A5470" s="10" t="str">
        <f>VLOOKUP(D5470,'Index-Relations'!E:F,2,FALSE)</f>
        <v>ESG</v>
      </c>
      <c r="B5470" t="s">
        <v>3450</v>
      </c>
      <c r="C5470" s="53" t="s">
        <v>2763</v>
      </c>
      <c r="D5470" s="59" t="s">
        <v>2924</v>
      </c>
      <c r="E5470" s="59" t="s">
        <v>8886</v>
      </c>
      <c r="F5470" t="s">
        <v>2009</v>
      </c>
      <c r="G5470" t="s">
        <v>2008</v>
      </c>
      <c r="H5470" t="s">
        <v>2010</v>
      </c>
      <c r="I5470" s="52">
        <v>45566</v>
      </c>
      <c r="J5470" t="s">
        <v>2457</v>
      </c>
      <c r="K5470">
        <v>302</v>
      </c>
      <c r="L5470" s="73">
        <v>64.517304118672996</v>
      </c>
      <c r="M5470">
        <v>302</v>
      </c>
      <c r="N5470">
        <v>1</v>
      </c>
      <c r="O5470" s="73">
        <v>72.422129133992001</v>
      </c>
      <c r="P5470">
        <v>302</v>
      </c>
      <c r="Q5470">
        <v>1</v>
      </c>
      <c r="R5470">
        <v>299</v>
      </c>
      <c r="S5470">
        <v>0.99941353765597396</v>
      </c>
      <c r="T5470">
        <v>29.909710821727799</v>
      </c>
      <c r="U5470">
        <v>0.58138953127692095</v>
      </c>
      <c r="V5470">
        <v>194</v>
      </c>
      <c r="W5470">
        <v>0.120023583382991</v>
      </c>
      <c r="X5470">
        <v>34</v>
      </c>
      <c r="Y5470">
        <v>300</v>
      </c>
      <c r="Z5470">
        <v>0.99950347544878304</v>
      </c>
      <c r="AA5470">
        <v>18.5802618277074</v>
      </c>
      <c r="AB5470">
        <v>285</v>
      </c>
      <c r="AC5470">
        <v>0.97883474401999904</v>
      </c>
      <c r="AD5470">
        <v>15</v>
      </c>
      <c r="AE5470">
        <v>2.0668731428784001E-2</v>
      </c>
      <c r="AF5470">
        <v>2</v>
      </c>
      <c r="AG5470">
        <v>4.9652455121645196E-4</v>
      </c>
      <c r="AH5470">
        <v>1.53441913604095E-3</v>
      </c>
      <c r="AI5470">
        <v>9</v>
      </c>
      <c r="AJ5470" s="73">
        <v>60.305520524895996</v>
      </c>
      <c r="AK5470">
        <v>302</v>
      </c>
      <c r="AL5470">
        <v>1</v>
      </c>
      <c r="AM5470">
        <v>0</v>
      </c>
      <c r="AN5470">
        <v>0</v>
      </c>
      <c r="AO5470">
        <v>0</v>
      </c>
      <c r="AP5470">
        <v>0</v>
      </c>
      <c r="AQ5470">
        <v>302</v>
      </c>
      <c r="AR5470">
        <v>1</v>
      </c>
      <c r="AS5470">
        <v>0</v>
      </c>
      <c r="AT5470">
        <v>0</v>
      </c>
      <c r="AU5470">
        <v>0</v>
      </c>
      <c r="AV5470">
        <v>0</v>
      </c>
      <c r="AW5470">
        <v>302</v>
      </c>
      <c r="AX5470">
        <v>1</v>
      </c>
      <c r="AY5470" s="73">
        <v>60.734355480265997</v>
      </c>
      <c r="AZ5470">
        <v>302</v>
      </c>
      <c r="BA5470">
        <v>1</v>
      </c>
      <c r="BB5470">
        <v>286</v>
      </c>
      <c r="BC5470">
        <v>0.88966096419803298</v>
      </c>
      <c r="BD5470">
        <v>16</v>
      </c>
      <c r="BE5470">
        <v>0.110339035801966</v>
      </c>
      <c r="BF5470">
        <v>64.517304118672996</v>
      </c>
      <c r="BG5470">
        <v>72.422129133992001</v>
      </c>
      <c r="BH5470">
        <v>60.734355480265997</v>
      </c>
      <c r="BI5470">
        <v>60.305520524895996</v>
      </c>
    </row>
    <row r="5471" spans="1:61" x14ac:dyDescent="0.25">
      <c r="A5471" s="10" t="str">
        <f>VLOOKUP(D5471,'Index-Relations'!E:F,2,FALSE)</f>
        <v>ESG</v>
      </c>
      <c r="B5471" t="s">
        <v>3450</v>
      </c>
      <c r="C5471" s="53" t="s">
        <v>2764</v>
      </c>
      <c r="D5471" s="59" t="s">
        <v>2924</v>
      </c>
      <c r="E5471" s="59" t="s">
        <v>8887</v>
      </c>
      <c r="F5471" t="s">
        <v>2009</v>
      </c>
      <c r="G5471" t="s">
        <v>2008</v>
      </c>
      <c r="H5471" t="s">
        <v>2010</v>
      </c>
      <c r="I5471" s="52">
        <v>45537</v>
      </c>
      <c r="J5471" t="s">
        <v>2457</v>
      </c>
      <c r="K5471">
        <v>329</v>
      </c>
      <c r="L5471" s="73">
        <v>64.770453891979002</v>
      </c>
      <c r="M5471">
        <v>329</v>
      </c>
      <c r="N5471">
        <v>1</v>
      </c>
      <c r="O5471" s="73">
        <v>72.203560180452001</v>
      </c>
      <c r="P5471">
        <v>329</v>
      </c>
      <c r="Q5471">
        <v>1</v>
      </c>
      <c r="R5471">
        <v>326</v>
      </c>
      <c r="S5471">
        <v>0.99946223908076004</v>
      </c>
      <c r="T5471">
        <v>29.910023855164301</v>
      </c>
      <c r="U5471">
        <v>0.59252553589797297</v>
      </c>
      <c r="V5471">
        <v>212</v>
      </c>
      <c r="W5471">
        <v>0.12799018172089599</v>
      </c>
      <c r="X5471">
        <v>40</v>
      </c>
      <c r="Y5471">
        <v>327</v>
      </c>
      <c r="Z5471">
        <v>0.99956863350538905</v>
      </c>
      <c r="AA5471">
        <v>19.872988438290999</v>
      </c>
      <c r="AB5471">
        <v>312</v>
      </c>
      <c r="AC5471">
        <v>0.97972794013394504</v>
      </c>
      <c r="AD5471">
        <v>17</v>
      </c>
      <c r="AE5471">
        <v>2.22478199847141E-2</v>
      </c>
      <c r="AF5471">
        <v>0</v>
      </c>
      <c r="AG5471">
        <v>0</v>
      </c>
      <c r="AH5471">
        <v>1.53104743046508E-3</v>
      </c>
      <c r="AI5471">
        <v>11</v>
      </c>
      <c r="AJ5471" s="73">
        <v>60.780948103324</v>
      </c>
      <c r="AK5471">
        <v>329</v>
      </c>
      <c r="AL5471">
        <v>1</v>
      </c>
      <c r="AM5471">
        <v>0</v>
      </c>
      <c r="AN5471">
        <v>0</v>
      </c>
      <c r="AO5471">
        <v>0</v>
      </c>
      <c r="AP5471">
        <v>0</v>
      </c>
      <c r="AQ5471">
        <v>329</v>
      </c>
      <c r="AR5471">
        <v>1</v>
      </c>
      <c r="AS5471">
        <v>0</v>
      </c>
      <c r="AT5471">
        <v>0</v>
      </c>
      <c r="AU5471">
        <v>0</v>
      </c>
      <c r="AV5471">
        <v>0</v>
      </c>
      <c r="AW5471">
        <v>329</v>
      </c>
      <c r="AX5471">
        <v>1</v>
      </c>
      <c r="AY5471" s="73">
        <v>61.042933093198002</v>
      </c>
      <c r="AZ5471">
        <v>329</v>
      </c>
      <c r="BA5471">
        <v>1</v>
      </c>
      <c r="BB5471">
        <v>313</v>
      </c>
      <c r="BC5471">
        <v>0.89610169019668395</v>
      </c>
      <c r="BD5471">
        <v>16</v>
      </c>
      <c r="BE5471">
        <v>0.10389830980331501</v>
      </c>
      <c r="BF5471">
        <v>64.770453891979002</v>
      </c>
      <c r="BG5471">
        <v>72.203560180452001</v>
      </c>
      <c r="BH5471">
        <v>61.042933093198002</v>
      </c>
      <c r="BI5471">
        <v>60.780948103324</v>
      </c>
    </row>
    <row r="5472" spans="1:61" x14ac:dyDescent="0.25">
      <c r="A5472" s="10" t="str">
        <f>VLOOKUP(D5472,'Index-Relations'!E:F,2,FALSE)</f>
        <v>ESG</v>
      </c>
      <c r="B5472" t="s">
        <v>3450</v>
      </c>
      <c r="C5472" s="53" t="s">
        <v>3350</v>
      </c>
      <c r="D5472" s="59" t="s">
        <v>2924</v>
      </c>
      <c r="E5472" s="59" t="s">
        <v>8888</v>
      </c>
      <c r="F5472" t="s">
        <v>2009</v>
      </c>
      <c r="G5472" t="s">
        <v>2008</v>
      </c>
      <c r="H5472" t="s">
        <v>2010</v>
      </c>
      <c r="I5472" s="52">
        <v>45505</v>
      </c>
      <c r="J5472" t="s">
        <v>2457</v>
      </c>
      <c r="K5472">
        <v>329</v>
      </c>
      <c r="L5472" s="73">
        <v>65.189027954072003</v>
      </c>
      <c r="M5472">
        <v>329</v>
      </c>
      <c r="N5472">
        <v>1</v>
      </c>
      <c r="O5472" s="73">
        <v>72.231558455753998</v>
      </c>
      <c r="P5472">
        <v>329</v>
      </c>
      <c r="Q5472">
        <v>1</v>
      </c>
      <c r="R5472">
        <v>326</v>
      </c>
      <c r="S5472">
        <v>0.99940889073993</v>
      </c>
      <c r="T5472">
        <v>29.854385207355399</v>
      </c>
      <c r="U5472">
        <v>0.59668075687364897</v>
      </c>
      <c r="V5472">
        <v>212</v>
      </c>
      <c r="W5472">
        <v>0.136469712162539</v>
      </c>
      <c r="X5472">
        <v>40</v>
      </c>
      <c r="Y5472">
        <v>327</v>
      </c>
      <c r="Z5472">
        <v>0.99952789897001604</v>
      </c>
      <c r="AA5472">
        <v>20.271438553657699</v>
      </c>
      <c r="AB5472">
        <v>313</v>
      </c>
      <c r="AC5472">
        <v>0.98095220425932494</v>
      </c>
      <c r="AD5472">
        <v>14</v>
      </c>
      <c r="AE5472">
        <v>1.8575694710691201E-2</v>
      </c>
      <c r="AF5472">
        <v>2</v>
      </c>
      <c r="AG5472">
        <v>4.7210102998376401E-4</v>
      </c>
      <c r="AH5472">
        <v>1.51235752292462E-3</v>
      </c>
      <c r="AI5472">
        <v>12</v>
      </c>
      <c r="AJ5472" s="73">
        <v>61.029333768717997</v>
      </c>
      <c r="AK5472">
        <v>329</v>
      </c>
      <c r="AL5472">
        <v>1</v>
      </c>
      <c r="AM5472">
        <v>0</v>
      </c>
      <c r="AN5472">
        <v>0</v>
      </c>
      <c r="AO5472">
        <v>0</v>
      </c>
      <c r="AP5472">
        <v>0</v>
      </c>
      <c r="AQ5472">
        <v>329</v>
      </c>
      <c r="AR5472">
        <v>0.999999999999999</v>
      </c>
      <c r="AS5472">
        <v>0</v>
      </c>
      <c r="AT5472">
        <v>0</v>
      </c>
      <c r="AU5472">
        <v>0</v>
      </c>
      <c r="AV5472">
        <v>0</v>
      </c>
      <c r="AW5472">
        <v>329</v>
      </c>
      <c r="AX5472">
        <v>1</v>
      </c>
      <c r="AY5472" s="73">
        <v>61.804236700566904</v>
      </c>
      <c r="AZ5472">
        <v>329</v>
      </c>
      <c r="BA5472">
        <v>1</v>
      </c>
      <c r="BB5472">
        <v>315</v>
      </c>
      <c r="BC5472">
        <v>0.90195435636701105</v>
      </c>
      <c r="BD5472">
        <v>14</v>
      </c>
      <c r="BE5472">
        <v>9.8045643632988705E-2</v>
      </c>
      <c r="BF5472">
        <v>65.189027954072003</v>
      </c>
      <c r="BG5472">
        <v>72.231558455753998</v>
      </c>
      <c r="BH5472">
        <v>61.804236700566904</v>
      </c>
      <c r="BI5472">
        <v>61.029333768717997</v>
      </c>
    </row>
    <row r="5473" spans="1:61" x14ac:dyDescent="0.25">
      <c r="A5473" s="10" t="str">
        <f>VLOOKUP(D5473,'Index-Relations'!E:F,2,FALSE)</f>
        <v>ESG</v>
      </c>
      <c r="B5473" t="s">
        <v>3450</v>
      </c>
      <c r="C5473" s="53" t="s">
        <v>2765</v>
      </c>
      <c r="D5473" s="59" t="s">
        <v>2924</v>
      </c>
      <c r="E5473" s="59" t="s">
        <v>8889</v>
      </c>
      <c r="F5473" t="s">
        <v>2009</v>
      </c>
      <c r="G5473" t="s">
        <v>2008</v>
      </c>
      <c r="H5473" t="s">
        <v>2010</v>
      </c>
      <c r="I5473" s="52">
        <v>45474</v>
      </c>
      <c r="J5473" t="s">
        <v>2457</v>
      </c>
      <c r="K5473">
        <v>330</v>
      </c>
      <c r="L5473" s="73">
        <v>65.881158134267906</v>
      </c>
      <c r="M5473">
        <v>330</v>
      </c>
      <c r="N5473">
        <v>1</v>
      </c>
      <c r="O5473" s="73">
        <v>72.596965055493996</v>
      </c>
      <c r="P5473">
        <v>330</v>
      </c>
      <c r="Q5473">
        <v>1</v>
      </c>
      <c r="R5473">
        <v>327</v>
      </c>
      <c r="S5473">
        <v>0.99946797630848405</v>
      </c>
      <c r="T5473">
        <v>29.341880725124401</v>
      </c>
      <c r="U5473">
        <v>0.60633173443284205</v>
      </c>
      <c r="V5473">
        <v>211</v>
      </c>
      <c r="W5473">
        <v>0.13440051940755601</v>
      </c>
      <c r="X5473">
        <v>38</v>
      </c>
      <c r="Y5473">
        <v>328</v>
      </c>
      <c r="Z5473">
        <v>0.99958653417364995</v>
      </c>
      <c r="AA5473">
        <v>20.140369489027101</v>
      </c>
      <c r="AB5473">
        <v>312</v>
      </c>
      <c r="AC5473">
        <v>0.97453363840000395</v>
      </c>
      <c r="AD5473">
        <v>16</v>
      </c>
      <c r="AE5473">
        <v>2.5052895773645199E-2</v>
      </c>
      <c r="AF5473">
        <v>2</v>
      </c>
      <c r="AG5473">
        <v>4.1346582635057999E-4</v>
      </c>
      <c r="AH5473">
        <v>1.5042526875619099E-3</v>
      </c>
      <c r="AI5473">
        <v>12</v>
      </c>
      <c r="AJ5473" s="73">
        <v>61.628256827853903</v>
      </c>
      <c r="AK5473">
        <v>330</v>
      </c>
      <c r="AL5473">
        <v>1</v>
      </c>
      <c r="AM5473">
        <v>0</v>
      </c>
      <c r="AN5473">
        <v>0</v>
      </c>
      <c r="AO5473">
        <v>0</v>
      </c>
      <c r="AP5473">
        <v>0</v>
      </c>
      <c r="AQ5473">
        <v>330</v>
      </c>
      <c r="AR5473">
        <v>1</v>
      </c>
      <c r="AS5473">
        <v>0</v>
      </c>
      <c r="AT5473">
        <v>0</v>
      </c>
      <c r="AU5473">
        <v>0</v>
      </c>
      <c r="AV5473">
        <v>0</v>
      </c>
      <c r="AW5473">
        <v>330</v>
      </c>
      <c r="AX5473">
        <v>0.999999999999999</v>
      </c>
      <c r="AY5473" s="73">
        <v>62.745178199846897</v>
      </c>
      <c r="AZ5473">
        <v>330</v>
      </c>
      <c r="BA5473">
        <v>1</v>
      </c>
      <c r="BB5473">
        <v>316</v>
      </c>
      <c r="BC5473">
        <v>0.90513513299488302</v>
      </c>
      <c r="BD5473">
        <v>14</v>
      </c>
      <c r="BE5473">
        <v>9.4864867005116094E-2</v>
      </c>
      <c r="BF5473">
        <v>65.881158134267906</v>
      </c>
      <c r="BG5473">
        <v>72.596965055493996</v>
      </c>
      <c r="BH5473">
        <v>62.745178199846897</v>
      </c>
      <c r="BI5473">
        <v>61.628256827853903</v>
      </c>
    </row>
    <row r="5474" spans="1:61" x14ac:dyDescent="0.25">
      <c r="A5474" s="10" t="str">
        <f>VLOOKUP(D5474,'Index-Relations'!E:F,2,FALSE)</f>
        <v>ESG</v>
      </c>
      <c r="B5474" t="s">
        <v>3450</v>
      </c>
      <c r="C5474" s="53" t="s">
        <v>2766</v>
      </c>
      <c r="D5474" s="59" t="s">
        <v>2924</v>
      </c>
      <c r="E5474" s="59" t="s">
        <v>8890</v>
      </c>
      <c r="F5474" t="s">
        <v>2009</v>
      </c>
      <c r="G5474" t="s">
        <v>2008</v>
      </c>
      <c r="H5474" t="s">
        <v>2010</v>
      </c>
      <c r="I5474" s="52">
        <v>45446</v>
      </c>
      <c r="J5474" t="s">
        <v>2457</v>
      </c>
      <c r="K5474">
        <v>329</v>
      </c>
      <c r="L5474" s="73">
        <v>65.933016497417995</v>
      </c>
      <c r="M5474">
        <v>329</v>
      </c>
      <c r="N5474">
        <v>1</v>
      </c>
      <c r="O5474" s="73">
        <v>72.346646776991903</v>
      </c>
      <c r="P5474">
        <v>329</v>
      </c>
      <c r="Q5474">
        <v>1</v>
      </c>
      <c r="R5474">
        <v>326</v>
      </c>
      <c r="S5474">
        <v>0.99943449911540305</v>
      </c>
      <c r="T5474">
        <v>29.615429570895699</v>
      </c>
      <c r="U5474">
        <v>0.61293317168327799</v>
      </c>
      <c r="V5474">
        <v>210</v>
      </c>
      <c r="W5474">
        <v>0.14918601746264001</v>
      </c>
      <c r="X5474">
        <v>38</v>
      </c>
      <c r="Y5474">
        <v>327</v>
      </c>
      <c r="Z5474">
        <v>0.99955266036369195</v>
      </c>
      <c r="AA5474">
        <v>21.110638656190499</v>
      </c>
      <c r="AB5474">
        <v>311</v>
      </c>
      <c r="AC5474">
        <v>0.97381193189280701</v>
      </c>
      <c r="AD5474">
        <v>16</v>
      </c>
      <c r="AE5474">
        <v>2.5740728470886501E-2</v>
      </c>
      <c r="AF5474">
        <v>2</v>
      </c>
      <c r="AG5474">
        <v>4.4733963630611299E-4</v>
      </c>
      <c r="AH5474">
        <v>1.5543346294457699E-3</v>
      </c>
      <c r="AI5474">
        <v>12</v>
      </c>
      <c r="AJ5474" s="73">
        <v>61.652782403905</v>
      </c>
      <c r="AK5474">
        <v>329</v>
      </c>
      <c r="AL5474">
        <v>1</v>
      </c>
      <c r="AM5474">
        <v>0</v>
      </c>
      <c r="AN5474">
        <v>0</v>
      </c>
      <c r="AO5474">
        <v>0</v>
      </c>
      <c r="AP5474">
        <v>0</v>
      </c>
      <c r="AQ5474">
        <v>329</v>
      </c>
      <c r="AR5474">
        <v>1</v>
      </c>
      <c r="AS5474">
        <v>0</v>
      </c>
      <c r="AT5474">
        <v>0</v>
      </c>
      <c r="AU5474">
        <v>0</v>
      </c>
      <c r="AV5474">
        <v>0</v>
      </c>
      <c r="AW5474">
        <v>329</v>
      </c>
      <c r="AX5474">
        <v>1</v>
      </c>
      <c r="AY5474" s="73">
        <v>63.0629394897719</v>
      </c>
      <c r="AZ5474">
        <v>329</v>
      </c>
      <c r="BA5474">
        <v>1</v>
      </c>
      <c r="BB5474">
        <v>315</v>
      </c>
      <c r="BC5474">
        <v>0.90588898132386997</v>
      </c>
      <c r="BD5474">
        <v>14</v>
      </c>
      <c r="BE5474">
        <v>9.4111018676129796E-2</v>
      </c>
      <c r="BF5474">
        <v>65.933016497417995</v>
      </c>
      <c r="BG5474">
        <v>72.346646776991903</v>
      </c>
      <c r="BH5474">
        <v>63.0629394897719</v>
      </c>
      <c r="BI5474">
        <v>61.652782403905</v>
      </c>
    </row>
    <row r="5475" spans="1:61" x14ac:dyDescent="0.25">
      <c r="A5475" s="10" t="str">
        <f>VLOOKUP(D5475,'Index-Relations'!E:F,2,FALSE)</f>
        <v>ESG</v>
      </c>
      <c r="B5475" t="s">
        <v>3450</v>
      </c>
      <c r="C5475" s="53" t="s">
        <v>2767</v>
      </c>
      <c r="D5475" s="59" t="s">
        <v>2924</v>
      </c>
      <c r="E5475" s="59" t="s">
        <v>8891</v>
      </c>
      <c r="F5475" t="s">
        <v>2009</v>
      </c>
      <c r="G5475" t="s">
        <v>2008</v>
      </c>
      <c r="H5475" t="s">
        <v>2010</v>
      </c>
      <c r="I5475" s="52">
        <v>45413</v>
      </c>
      <c r="J5475" t="s">
        <v>2457</v>
      </c>
      <c r="K5475">
        <v>330</v>
      </c>
      <c r="L5475" s="73">
        <v>65.904640495173993</v>
      </c>
      <c r="M5475">
        <v>330</v>
      </c>
      <c r="N5475">
        <v>1</v>
      </c>
      <c r="O5475" s="73">
        <v>72.554634003457906</v>
      </c>
      <c r="P5475">
        <v>330</v>
      </c>
      <c r="Q5475">
        <v>1</v>
      </c>
      <c r="R5475">
        <v>327</v>
      </c>
      <c r="S5475">
        <v>0.99945288567838098</v>
      </c>
      <c r="T5475">
        <v>30.008749830995299</v>
      </c>
      <c r="U5475">
        <v>0.611297055547806</v>
      </c>
      <c r="V5475">
        <v>211</v>
      </c>
      <c r="W5475">
        <v>0.14656683235484599</v>
      </c>
      <c r="X5475">
        <v>39</v>
      </c>
      <c r="Y5475">
        <v>328</v>
      </c>
      <c r="Z5475">
        <v>0.99957687217700097</v>
      </c>
      <c r="AA5475">
        <v>21.792955492542099</v>
      </c>
      <c r="AB5475">
        <v>312</v>
      </c>
      <c r="AC5475">
        <v>0.97402355900817394</v>
      </c>
      <c r="AD5475">
        <v>16</v>
      </c>
      <c r="AE5475">
        <v>2.55533131688266E-2</v>
      </c>
      <c r="AF5475">
        <v>2</v>
      </c>
      <c r="AG5475">
        <v>4.2312782299886901E-4</v>
      </c>
      <c r="AH5475">
        <v>1.47538042618086E-3</v>
      </c>
      <c r="AI5475">
        <v>12</v>
      </c>
      <c r="AJ5475" s="73">
        <v>61.262864383713001</v>
      </c>
      <c r="AK5475">
        <v>330</v>
      </c>
      <c r="AL5475">
        <v>1</v>
      </c>
      <c r="AM5475">
        <v>0</v>
      </c>
      <c r="AN5475">
        <v>0</v>
      </c>
      <c r="AO5475">
        <v>0</v>
      </c>
      <c r="AP5475">
        <v>0</v>
      </c>
      <c r="AQ5475">
        <v>330</v>
      </c>
      <c r="AR5475">
        <v>1</v>
      </c>
      <c r="AS5475">
        <v>0</v>
      </c>
      <c r="AT5475">
        <v>0</v>
      </c>
      <c r="AU5475">
        <v>0</v>
      </c>
      <c r="AV5475">
        <v>0</v>
      </c>
      <c r="AW5475">
        <v>330</v>
      </c>
      <c r="AX5475">
        <v>0.999999999999999</v>
      </c>
      <c r="AY5475" s="73">
        <v>63.156861908903899</v>
      </c>
      <c r="AZ5475">
        <v>330</v>
      </c>
      <c r="BA5475">
        <v>1</v>
      </c>
      <c r="BB5475">
        <v>317</v>
      </c>
      <c r="BC5475">
        <v>0.91665213301172099</v>
      </c>
      <c r="BD5475">
        <v>13</v>
      </c>
      <c r="BE5475">
        <v>8.3347866988278896E-2</v>
      </c>
      <c r="BF5475">
        <v>65.904640495173993</v>
      </c>
      <c r="BG5475">
        <v>72.554634003457906</v>
      </c>
      <c r="BH5475">
        <v>63.156861908903899</v>
      </c>
      <c r="BI5475">
        <v>61.262864383713001</v>
      </c>
    </row>
    <row r="5476" spans="1:61" x14ac:dyDescent="0.25">
      <c r="A5476" s="10" t="str">
        <f>VLOOKUP(D5476,'Index-Relations'!E:F,2,FALSE)</f>
        <v>ESG</v>
      </c>
      <c r="B5476" t="s">
        <v>3450</v>
      </c>
      <c r="C5476" s="53" t="s">
        <v>2768</v>
      </c>
      <c r="D5476" s="59" t="s">
        <v>2924</v>
      </c>
      <c r="E5476" s="59" t="s">
        <v>8892</v>
      </c>
      <c r="F5476" t="s">
        <v>2009</v>
      </c>
      <c r="G5476" t="s">
        <v>2008</v>
      </c>
      <c r="H5476" t="s">
        <v>2010</v>
      </c>
      <c r="I5476" s="52">
        <v>45383</v>
      </c>
      <c r="J5476" t="s">
        <v>2457</v>
      </c>
      <c r="K5476">
        <v>326</v>
      </c>
      <c r="L5476">
        <v>70.665398464497102</v>
      </c>
      <c r="M5476">
        <v>326</v>
      </c>
      <c r="N5476">
        <v>1</v>
      </c>
      <c r="O5476">
        <v>75.8260068818891</v>
      </c>
      <c r="P5476">
        <v>326</v>
      </c>
      <c r="Q5476">
        <v>1</v>
      </c>
      <c r="R5476">
        <v>326</v>
      </c>
      <c r="S5476">
        <v>0.999999999999999</v>
      </c>
      <c r="T5476">
        <v>30.770662475873401</v>
      </c>
      <c r="U5476">
        <v>0.59932877682532304</v>
      </c>
      <c r="V5476">
        <v>207</v>
      </c>
      <c r="W5476">
        <v>0.113797357230292</v>
      </c>
      <c r="X5476">
        <v>36</v>
      </c>
      <c r="Y5476">
        <v>325</v>
      </c>
      <c r="Z5476">
        <v>0.99827490842709798</v>
      </c>
      <c r="AA5476">
        <v>18.424399416367301</v>
      </c>
      <c r="AB5476">
        <v>306</v>
      </c>
      <c r="AC5476">
        <v>0.971991329117462</v>
      </c>
      <c r="AD5476">
        <v>19</v>
      </c>
      <c r="AE5476">
        <v>2.6283579309634701E-2</v>
      </c>
      <c r="AF5476">
        <v>1</v>
      </c>
      <c r="AG5476">
        <v>1.7250915729024501E-3</v>
      </c>
      <c r="AH5476">
        <v>1.41665493798441E-3</v>
      </c>
      <c r="AI5476">
        <v>10</v>
      </c>
      <c r="AJ5476">
        <v>65.874655227633895</v>
      </c>
      <c r="AK5476">
        <v>326</v>
      </c>
      <c r="AL5476">
        <v>1</v>
      </c>
      <c r="AM5476">
        <v>0</v>
      </c>
      <c r="AN5476">
        <v>0</v>
      </c>
      <c r="AO5476">
        <v>0</v>
      </c>
      <c r="AP5476">
        <v>0</v>
      </c>
      <c r="AQ5476">
        <v>326</v>
      </c>
      <c r="AR5476">
        <v>0.999999999999999</v>
      </c>
      <c r="AS5476">
        <v>0</v>
      </c>
      <c r="AT5476">
        <v>0</v>
      </c>
      <c r="AU5476">
        <v>0</v>
      </c>
      <c r="AV5476">
        <v>0</v>
      </c>
      <c r="AW5476">
        <v>326</v>
      </c>
      <c r="AX5476">
        <v>0.999999999999999</v>
      </c>
      <c r="AY5476">
        <v>68.420955430633498</v>
      </c>
      <c r="AZ5476">
        <v>326</v>
      </c>
      <c r="BA5476">
        <v>1</v>
      </c>
      <c r="BB5476">
        <v>314</v>
      </c>
      <c r="BC5476">
        <v>0.90291269723553003</v>
      </c>
      <c r="BD5476">
        <v>12</v>
      </c>
      <c r="BE5476">
        <v>9.7087302764469502E-2</v>
      </c>
      <c r="BF5476">
        <v>66.848503084003994</v>
      </c>
      <c r="BG5476">
        <v>71.030873222004999</v>
      </c>
      <c r="BH5476">
        <v>64.885586846955903</v>
      </c>
      <c r="BI5476">
        <v>62.626222562862999</v>
      </c>
    </row>
    <row r="5477" spans="1:61" x14ac:dyDescent="0.25">
      <c r="A5477" s="10" t="str">
        <f>VLOOKUP(D5477,'Index-Relations'!E:F,2,FALSE)</f>
        <v>ESG</v>
      </c>
      <c r="B5477" t="s">
        <v>3450</v>
      </c>
      <c r="C5477" s="53" t="s">
        <v>2769</v>
      </c>
      <c r="D5477" s="59" t="s">
        <v>2924</v>
      </c>
      <c r="E5477" s="59" t="s">
        <v>8893</v>
      </c>
      <c r="F5477" t="s">
        <v>2009</v>
      </c>
      <c r="G5477" t="s">
        <v>2008</v>
      </c>
      <c r="H5477" t="s">
        <v>2010</v>
      </c>
      <c r="I5477" s="52">
        <v>45352</v>
      </c>
      <c r="J5477" t="s">
        <v>2457</v>
      </c>
      <c r="K5477">
        <v>326</v>
      </c>
      <c r="L5477">
        <v>71.043381375045797</v>
      </c>
      <c r="M5477">
        <v>326</v>
      </c>
      <c r="N5477">
        <v>1</v>
      </c>
      <c r="O5477">
        <v>76.152545625487406</v>
      </c>
      <c r="P5477">
        <v>326</v>
      </c>
      <c r="Q5477">
        <v>1</v>
      </c>
      <c r="R5477">
        <v>326</v>
      </c>
      <c r="S5477">
        <v>0.999999999999999</v>
      </c>
      <c r="T5477">
        <v>30.977335775096702</v>
      </c>
      <c r="U5477">
        <v>0.58173777835157403</v>
      </c>
      <c r="V5477">
        <v>204</v>
      </c>
      <c r="W5477">
        <v>0.108884962402751</v>
      </c>
      <c r="X5477">
        <v>36</v>
      </c>
      <c r="Y5477">
        <v>325</v>
      </c>
      <c r="Z5477">
        <v>0.99838137960235196</v>
      </c>
      <c r="AA5477">
        <v>18.741664174464901</v>
      </c>
      <c r="AB5477">
        <v>306</v>
      </c>
      <c r="AC5477">
        <v>0.97192147290578401</v>
      </c>
      <c r="AD5477">
        <v>19</v>
      </c>
      <c r="AE5477">
        <v>2.6459906696568E-2</v>
      </c>
      <c r="AF5477">
        <v>1</v>
      </c>
      <c r="AG5477">
        <v>1.61862039764752E-3</v>
      </c>
      <c r="AH5477">
        <v>7.19845275759772E-4</v>
      </c>
      <c r="AI5477">
        <v>9</v>
      </c>
      <c r="AJ5477">
        <v>66.646787411935605</v>
      </c>
      <c r="AK5477">
        <v>326</v>
      </c>
      <c r="AL5477">
        <v>1</v>
      </c>
      <c r="AM5477">
        <v>0</v>
      </c>
      <c r="AN5477">
        <v>0</v>
      </c>
      <c r="AO5477">
        <v>0</v>
      </c>
      <c r="AP5477">
        <v>0</v>
      </c>
      <c r="AQ5477">
        <v>326</v>
      </c>
      <c r="AR5477">
        <v>0.999999999999999</v>
      </c>
      <c r="AS5477">
        <v>0</v>
      </c>
      <c r="AT5477">
        <v>0</v>
      </c>
      <c r="AU5477">
        <v>0</v>
      </c>
      <c r="AV5477">
        <v>0</v>
      </c>
      <c r="AW5477">
        <v>326</v>
      </c>
      <c r="AX5477">
        <v>1</v>
      </c>
      <c r="AY5477">
        <v>68.2545110749858</v>
      </c>
      <c r="AZ5477">
        <v>326</v>
      </c>
      <c r="BA5477">
        <v>1</v>
      </c>
      <c r="BB5477">
        <v>314</v>
      </c>
      <c r="BC5477">
        <v>0.90059821459238198</v>
      </c>
      <c r="BD5477">
        <v>12</v>
      </c>
      <c r="BE5477">
        <v>9.9401785407617696E-2</v>
      </c>
      <c r="BF5477">
        <v>67.191067926363004</v>
      </c>
      <c r="BG5477">
        <v>71.338529957055002</v>
      </c>
      <c r="BH5477">
        <v>64.686806804968995</v>
      </c>
      <c r="BI5477">
        <v>63.382237685709001</v>
      </c>
    </row>
    <row r="5478" spans="1:61" x14ac:dyDescent="0.25">
      <c r="A5478" s="10" t="str">
        <f>VLOOKUP(D5478,'Index-Relations'!E:F,2,FALSE)</f>
        <v>ESG</v>
      </c>
      <c r="B5478" t="s">
        <v>3450</v>
      </c>
      <c r="C5478" s="53" t="s">
        <v>2770</v>
      </c>
      <c r="D5478" s="59" t="s">
        <v>2924</v>
      </c>
      <c r="E5478" s="59" t="s">
        <v>8894</v>
      </c>
      <c r="F5478" t="s">
        <v>2009</v>
      </c>
      <c r="G5478" t="s">
        <v>2008</v>
      </c>
      <c r="H5478" t="s">
        <v>2010</v>
      </c>
      <c r="I5478" s="52">
        <v>45323</v>
      </c>
      <c r="J5478" t="s">
        <v>2457</v>
      </c>
      <c r="K5478">
        <v>326</v>
      </c>
      <c r="L5478">
        <v>71.194866884363293</v>
      </c>
      <c r="M5478">
        <v>326</v>
      </c>
      <c r="N5478">
        <v>1</v>
      </c>
      <c r="O5478">
        <v>76.402863636579397</v>
      </c>
      <c r="P5478">
        <v>326</v>
      </c>
      <c r="Q5478">
        <v>1</v>
      </c>
      <c r="R5478">
        <v>326</v>
      </c>
      <c r="S5478">
        <v>1</v>
      </c>
      <c r="T5478">
        <v>31.232698009623999</v>
      </c>
      <c r="U5478">
        <v>0.57105568379055704</v>
      </c>
      <c r="V5478">
        <v>203</v>
      </c>
      <c r="W5478">
        <v>0.107337541096448</v>
      </c>
      <c r="X5478">
        <v>36</v>
      </c>
      <c r="Y5478">
        <v>325</v>
      </c>
      <c r="Z5478">
        <v>0.998771735995168</v>
      </c>
      <c r="AA5478">
        <v>19.300995627846302</v>
      </c>
      <c r="AB5478">
        <v>305</v>
      </c>
      <c r="AC5478">
        <v>0.97128604974658805</v>
      </c>
      <c r="AD5478">
        <v>20</v>
      </c>
      <c r="AE5478">
        <v>2.7485686248579101E-2</v>
      </c>
      <c r="AF5478">
        <v>1</v>
      </c>
      <c r="AG5478">
        <v>1.2282640048321999E-3</v>
      </c>
      <c r="AH5478">
        <v>7.6068755278297002E-4</v>
      </c>
      <c r="AI5478">
        <v>9</v>
      </c>
      <c r="AJ5478">
        <v>66.709314100478196</v>
      </c>
      <c r="AK5478">
        <v>326</v>
      </c>
      <c r="AL5478">
        <v>1</v>
      </c>
      <c r="AM5478">
        <v>0</v>
      </c>
      <c r="AN5478">
        <v>0</v>
      </c>
      <c r="AO5478">
        <v>0</v>
      </c>
      <c r="AP5478">
        <v>0</v>
      </c>
      <c r="AQ5478">
        <v>326</v>
      </c>
      <c r="AR5478">
        <v>1</v>
      </c>
      <c r="AS5478">
        <v>0</v>
      </c>
      <c r="AT5478">
        <v>0</v>
      </c>
      <c r="AU5478">
        <v>0</v>
      </c>
      <c r="AV5478">
        <v>0</v>
      </c>
      <c r="AW5478">
        <v>326</v>
      </c>
      <c r="AX5478">
        <v>0.999999999999999</v>
      </c>
      <c r="AY5478">
        <v>68.214435976487906</v>
      </c>
      <c r="AZ5478">
        <v>326</v>
      </c>
      <c r="BA5478">
        <v>1</v>
      </c>
      <c r="BB5478">
        <v>314</v>
      </c>
      <c r="BC5478">
        <v>0.90400971254599205</v>
      </c>
      <c r="BD5478">
        <v>12</v>
      </c>
      <c r="BE5478">
        <v>9.5990287454008005E-2</v>
      </c>
      <c r="BF5478">
        <v>67.248414263472</v>
      </c>
      <c r="BG5478">
        <v>71.531002387474899</v>
      </c>
      <c r="BH5478">
        <v>64.588712328068894</v>
      </c>
      <c r="BI5478">
        <v>63.376015163984</v>
      </c>
    </row>
    <row r="5479" spans="1:61" x14ac:dyDescent="0.25">
      <c r="A5479" s="10" t="str">
        <f>VLOOKUP(D5479,'Index-Relations'!E:F,2,FALSE)</f>
        <v>BM</v>
      </c>
      <c r="B5479" t="s">
        <v>3450</v>
      </c>
      <c r="C5479" s="53" t="s">
        <v>2760</v>
      </c>
      <c r="D5479" s="59" t="s">
        <v>2925</v>
      </c>
      <c r="E5479" s="59" t="s">
        <v>8895</v>
      </c>
      <c r="F5479" t="s">
        <v>2012</v>
      </c>
      <c r="G5479" t="s">
        <v>1529</v>
      </c>
      <c r="H5479" t="s">
        <v>2013</v>
      </c>
      <c r="I5479" s="52">
        <v>45658</v>
      </c>
      <c r="J5479" t="s">
        <v>2457</v>
      </c>
      <c r="K5479">
        <v>1151</v>
      </c>
      <c r="L5479" s="73">
        <v>59.470557272041198</v>
      </c>
      <c r="M5479">
        <v>1138</v>
      </c>
      <c r="N5479">
        <v>0.99741303347522603</v>
      </c>
      <c r="O5479" s="73">
        <v>66.398057892902699</v>
      </c>
      <c r="P5479">
        <v>1138</v>
      </c>
      <c r="Q5479">
        <v>0.99741303347522603</v>
      </c>
      <c r="R5479">
        <v>1117</v>
      </c>
      <c r="S5479">
        <v>0.99077996295864901</v>
      </c>
      <c r="T5479">
        <v>32.957396807044297</v>
      </c>
      <c r="U5479">
        <v>0.65637201179887095</v>
      </c>
      <c r="V5479">
        <v>828</v>
      </c>
      <c r="W5479">
        <v>0.102978846211136</v>
      </c>
      <c r="X5479">
        <v>150</v>
      </c>
      <c r="Y5479">
        <v>1135</v>
      </c>
      <c r="Z5479">
        <v>0.99631195496822</v>
      </c>
      <c r="AA5479">
        <v>31.070758985775701</v>
      </c>
      <c r="AB5479">
        <v>959</v>
      </c>
      <c r="AC5479">
        <v>0.91642372802588701</v>
      </c>
      <c r="AD5479">
        <v>176</v>
      </c>
      <c r="AE5479">
        <v>7.9888226942332594E-2</v>
      </c>
      <c r="AF5479">
        <v>16</v>
      </c>
      <c r="AG5479">
        <v>3.6880450317794801E-3</v>
      </c>
      <c r="AH5479">
        <v>6.3218314642161802E-3</v>
      </c>
      <c r="AI5479">
        <v>73</v>
      </c>
      <c r="AJ5479" s="73">
        <v>55.999657826861501</v>
      </c>
      <c r="AK5479">
        <v>1138</v>
      </c>
      <c r="AL5479">
        <v>0.99741303347522603</v>
      </c>
      <c r="AM5479">
        <v>9.8932227776523593E-3</v>
      </c>
      <c r="AN5479">
        <v>10</v>
      </c>
      <c r="AO5479">
        <v>5.5367664871133499E-3</v>
      </c>
      <c r="AP5479">
        <v>4</v>
      </c>
      <c r="AQ5479">
        <v>1150</v>
      </c>
      <c r="AR5479">
        <v>0.99995314742480301</v>
      </c>
      <c r="AS5479">
        <v>1.5042444420408901E-2</v>
      </c>
      <c r="AT5479">
        <v>13</v>
      </c>
      <c r="AU5479">
        <v>4.7878415495509899E-3</v>
      </c>
      <c r="AV5479">
        <v>3</v>
      </c>
      <c r="AW5479">
        <v>1150</v>
      </c>
      <c r="AX5479">
        <v>0.99995314742480301</v>
      </c>
      <c r="AY5479" s="73">
        <v>56.749376194185203</v>
      </c>
      <c r="AZ5479">
        <v>1138</v>
      </c>
      <c r="BA5479">
        <v>0.99741303347522603</v>
      </c>
      <c r="BB5479">
        <v>1113</v>
      </c>
      <c r="BC5479">
        <v>0.87106429052702405</v>
      </c>
      <c r="BD5479">
        <v>33</v>
      </c>
      <c r="BE5479">
        <v>0.123352090410665</v>
      </c>
      <c r="BF5479">
        <v>59.470557272041198</v>
      </c>
      <c r="BG5479">
        <v>66.398057892902699</v>
      </c>
      <c r="BH5479">
        <v>56.749376194185203</v>
      </c>
      <c r="BI5479">
        <v>55.999657826861501</v>
      </c>
    </row>
    <row r="5480" spans="1:61" x14ac:dyDescent="0.25">
      <c r="A5480" s="10" t="str">
        <f>VLOOKUP(D5480,'Index-Relations'!E:F,2,FALSE)</f>
        <v>BM</v>
      </c>
      <c r="B5480" t="s">
        <v>3450</v>
      </c>
      <c r="C5480" s="53" t="s">
        <v>2761</v>
      </c>
      <c r="D5480" s="59" t="s">
        <v>2925</v>
      </c>
      <c r="E5480" s="59" t="s">
        <v>8896</v>
      </c>
      <c r="F5480" t="s">
        <v>2012</v>
      </c>
      <c r="G5480" t="s">
        <v>1529</v>
      </c>
      <c r="H5480" t="s">
        <v>2013</v>
      </c>
      <c r="I5480" s="52">
        <v>45628</v>
      </c>
      <c r="J5480" t="s">
        <v>2457</v>
      </c>
      <c r="K5480">
        <v>1153</v>
      </c>
      <c r="L5480" s="73">
        <v>59.5705425373813</v>
      </c>
      <c r="M5480">
        <v>1138</v>
      </c>
      <c r="N5480">
        <v>0.99728997096955796</v>
      </c>
      <c r="O5480" s="73">
        <v>66.322081425760501</v>
      </c>
      <c r="P5480">
        <v>1138</v>
      </c>
      <c r="Q5480">
        <v>0.99728997096955796</v>
      </c>
      <c r="R5480">
        <v>1117</v>
      </c>
      <c r="S5480">
        <v>0.99052341435407298</v>
      </c>
      <c r="T5480">
        <v>33.013805881350599</v>
      </c>
      <c r="U5480">
        <v>0.65669219723007899</v>
      </c>
      <c r="V5480">
        <v>827</v>
      </c>
      <c r="W5480">
        <v>0.102631802181735</v>
      </c>
      <c r="X5480">
        <v>151</v>
      </c>
      <c r="Y5480">
        <v>1134</v>
      </c>
      <c r="Z5480">
        <v>0.99609045755185799</v>
      </c>
      <c r="AA5480">
        <v>29.142078594103801</v>
      </c>
      <c r="AB5480">
        <v>964</v>
      </c>
      <c r="AC5480">
        <v>0.91504294206288295</v>
      </c>
      <c r="AD5480">
        <v>170</v>
      </c>
      <c r="AE5480">
        <v>8.1047515488974806E-2</v>
      </c>
      <c r="AF5480">
        <v>19</v>
      </c>
      <c r="AG5480">
        <v>3.9095424481413298E-3</v>
      </c>
      <c r="AH5480">
        <v>6.2828551828248104E-3</v>
      </c>
      <c r="AI5480">
        <v>73</v>
      </c>
      <c r="AJ5480" s="73">
        <v>56.121946180988701</v>
      </c>
      <c r="AK5480">
        <v>1138</v>
      </c>
      <c r="AL5480">
        <v>0.99728997096955796</v>
      </c>
      <c r="AM5480">
        <v>1.02419543944048E-2</v>
      </c>
      <c r="AN5480">
        <v>10</v>
      </c>
      <c r="AO5480">
        <v>5.7640073427333597E-3</v>
      </c>
      <c r="AP5480">
        <v>4</v>
      </c>
      <c r="AQ5480">
        <v>1150</v>
      </c>
      <c r="AR5480">
        <v>0.99982005422234799</v>
      </c>
      <c r="AS5480">
        <v>1.5012638444501099E-2</v>
      </c>
      <c r="AT5480">
        <v>13</v>
      </c>
      <c r="AU5480">
        <v>5.1559060639154797E-3</v>
      </c>
      <c r="AV5480">
        <v>3</v>
      </c>
      <c r="AW5480">
        <v>1150</v>
      </c>
      <c r="AX5480">
        <v>0.99982005422234699</v>
      </c>
      <c r="AY5480" s="73">
        <v>57.039485393349203</v>
      </c>
      <c r="AZ5480">
        <v>1138</v>
      </c>
      <c r="BA5480">
        <v>0.99728997096955796</v>
      </c>
      <c r="BB5480">
        <v>1113</v>
      </c>
      <c r="BC5480">
        <v>0.87525804465173895</v>
      </c>
      <c r="BD5480">
        <v>33</v>
      </c>
      <c r="BE5480">
        <v>0.118798002227875</v>
      </c>
      <c r="BF5480">
        <v>59.5705425373813</v>
      </c>
      <c r="BG5480">
        <v>66.322081425760501</v>
      </c>
      <c r="BH5480">
        <v>57.039485393349203</v>
      </c>
      <c r="BI5480">
        <v>56.121946180988701</v>
      </c>
    </row>
    <row r="5481" spans="1:61" x14ac:dyDescent="0.25">
      <c r="A5481" s="10" t="str">
        <f>VLOOKUP(D5481,'Index-Relations'!E:F,2,FALSE)</f>
        <v>BM</v>
      </c>
      <c r="B5481" t="s">
        <v>3450</v>
      </c>
      <c r="C5481" s="53" t="s">
        <v>2762</v>
      </c>
      <c r="D5481" s="59" t="s">
        <v>2925</v>
      </c>
      <c r="E5481" s="59" t="s">
        <v>8897</v>
      </c>
      <c r="F5481" t="s">
        <v>2012</v>
      </c>
      <c r="G5481" t="s">
        <v>1529</v>
      </c>
      <c r="H5481" t="s">
        <v>2013</v>
      </c>
      <c r="I5481" s="52">
        <v>45597</v>
      </c>
      <c r="J5481" t="s">
        <v>2457</v>
      </c>
      <c r="K5481">
        <v>1153</v>
      </c>
      <c r="L5481" s="73">
        <v>60.137833877998702</v>
      </c>
      <c r="M5481">
        <v>1138</v>
      </c>
      <c r="N5481">
        <v>0.99736289960174196</v>
      </c>
      <c r="O5481" s="73">
        <v>66.755177569105797</v>
      </c>
      <c r="P5481">
        <v>1138</v>
      </c>
      <c r="Q5481">
        <v>0.99736289960174196</v>
      </c>
      <c r="R5481">
        <v>1117</v>
      </c>
      <c r="S5481">
        <v>0.991296486668232</v>
      </c>
      <c r="T5481">
        <v>33.118022763065902</v>
      </c>
      <c r="U5481">
        <v>0.65840842769905095</v>
      </c>
      <c r="V5481">
        <v>825</v>
      </c>
      <c r="W5481">
        <v>0.103218326965796</v>
      </c>
      <c r="X5481">
        <v>151</v>
      </c>
      <c r="Y5481">
        <v>1134</v>
      </c>
      <c r="Z5481">
        <v>0.99615224644450995</v>
      </c>
      <c r="AA5481">
        <v>30.686731865732501</v>
      </c>
      <c r="AB5481">
        <v>961</v>
      </c>
      <c r="AC5481">
        <v>0.91389665743051396</v>
      </c>
      <c r="AD5481">
        <v>173</v>
      </c>
      <c r="AE5481">
        <v>8.2255589013994407E-2</v>
      </c>
      <c r="AF5481">
        <v>19</v>
      </c>
      <c r="AG5481">
        <v>3.8477535554906901E-3</v>
      </c>
      <c r="AH5481">
        <v>7.0191106509303498E-3</v>
      </c>
      <c r="AI5481">
        <v>72</v>
      </c>
      <c r="AJ5481" s="73">
        <v>56.770723050001997</v>
      </c>
      <c r="AK5481">
        <v>1138</v>
      </c>
      <c r="AL5481">
        <v>0.99736289960174196</v>
      </c>
      <c r="AM5481">
        <v>1.08852328748173E-2</v>
      </c>
      <c r="AN5481">
        <v>9</v>
      </c>
      <c r="AO5481">
        <v>4.4884307769029099E-3</v>
      </c>
      <c r="AP5481">
        <v>3</v>
      </c>
      <c r="AQ5481">
        <v>1149</v>
      </c>
      <c r="AR5481">
        <v>0.99976522896981901</v>
      </c>
      <c r="AS5481">
        <v>1.5389207644832301E-2</v>
      </c>
      <c r="AT5481">
        <v>13</v>
      </c>
      <c r="AU5481">
        <v>5.2936460315617896E-3</v>
      </c>
      <c r="AV5481">
        <v>3</v>
      </c>
      <c r="AW5481">
        <v>1149</v>
      </c>
      <c r="AX5481">
        <v>0.99976522896981901</v>
      </c>
      <c r="AY5481" s="73">
        <v>57.5569885962068</v>
      </c>
      <c r="AZ5481">
        <v>1138</v>
      </c>
      <c r="BA5481">
        <v>0.99736289960174196</v>
      </c>
      <c r="BB5481">
        <v>1109</v>
      </c>
      <c r="BC5481">
        <v>0.875163390135555</v>
      </c>
      <c r="BD5481">
        <v>37</v>
      </c>
      <c r="BE5481">
        <v>0.12011340805736</v>
      </c>
      <c r="BF5481">
        <v>60.137833877998702</v>
      </c>
      <c r="BG5481">
        <v>66.755177569105797</v>
      </c>
      <c r="BH5481">
        <v>57.5569885962068</v>
      </c>
      <c r="BI5481">
        <v>56.770723050001997</v>
      </c>
    </row>
    <row r="5482" spans="1:61" x14ac:dyDescent="0.25">
      <c r="A5482" s="10" t="str">
        <f>VLOOKUP(D5482,'Index-Relations'!E:F,2,FALSE)</f>
        <v>BM</v>
      </c>
      <c r="B5482" t="s">
        <v>3450</v>
      </c>
      <c r="C5482" s="53" t="s">
        <v>2763</v>
      </c>
      <c r="D5482" s="59" t="s">
        <v>2925</v>
      </c>
      <c r="E5482" s="59" t="s">
        <v>8898</v>
      </c>
      <c r="F5482" t="s">
        <v>2012</v>
      </c>
      <c r="G5482" t="s">
        <v>1529</v>
      </c>
      <c r="H5482" t="s">
        <v>2013</v>
      </c>
      <c r="I5482" s="52">
        <v>45566</v>
      </c>
      <c r="J5482" t="s">
        <v>2457</v>
      </c>
      <c r="K5482">
        <v>1151</v>
      </c>
      <c r="L5482" s="73">
        <v>60.288809921368298</v>
      </c>
      <c r="M5482">
        <v>1138</v>
      </c>
      <c r="N5482">
        <v>0.99771005277121205</v>
      </c>
      <c r="O5482" s="73">
        <v>66.925318153338495</v>
      </c>
      <c r="P5482">
        <v>1138</v>
      </c>
      <c r="Q5482">
        <v>0.99771005277121205</v>
      </c>
      <c r="R5482">
        <v>1117</v>
      </c>
      <c r="S5482">
        <v>0.99187656832980897</v>
      </c>
      <c r="T5482">
        <v>33.398373778561997</v>
      </c>
      <c r="U5482">
        <v>0.65909050864304997</v>
      </c>
      <c r="V5482">
        <v>823</v>
      </c>
      <c r="W5482">
        <v>0.105139224496668</v>
      </c>
      <c r="X5482">
        <v>151</v>
      </c>
      <c r="Y5482">
        <v>1134</v>
      </c>
      <c r="Z5482">
        <v>0.99653059041825798</v>
      </c>
      <c r="AA5482">
        <v>31.336034847550401</v>
      </c>
      <c r="AB5482">
        <v>972</v>
      </c>
      <c r="AC5482">
        <v>0.92971277957591503</v>
      </c>
      <c r="AD5482">
        <v>162</v>
      </c>
      <c r="AE5482">
        <v>6.68178108423442E-2</v>
      </c>
      <c r="AF5482">
        <v>17</v>
      </c>
      <c r="AG5482">
        <v>3.4694095817407698E-3</v>
      </c>
      <c r="AH5482">
        <v>6.1224864320658301E-3</v>
      </c>
      <c r="AI5482">
        <v>72</v>
      </c>
      <c r="AJ5482" s="73">
        <v>56.843601502746701</v>
      </c>
      <c r="AK5482">
        <v>1138</v>
      </c>
      <c r="AL5482">
        <v>0.99771005277121205</v>
      </c>
      <c r="AM5482">
        <v>1.11280860156711E-2</v>
      </c>
      <c r="AN5482">
        <v>9</v>
      </c>
      <c r="AO5482">
        <v>4.5457022007226603E-3</v>
      </c>
      <c r="AP5482">
        <v>3</v>
      </c>
      <c r="AQ5482">
        <v>1149</v>
      </c>
      <c r="AR5482">
        <v>0.99989586550966303</v>
      </c>
      <c r="AS5482">
        <v>1.5047793115043E-2</v>
      </c>
      <c r="AT5482">
        <v>13</v>
      </c>
      <c r="AU5482">
        <v>4.85065090773885E-3</v>
      </c>
      <c r="AV5482">
        <v>3</v>
      </c>
      <c r="AW5482">
        <v>1149</v>
      </c>
      <c r="AX5482">
        <v>0.99989586550966303</v>
      </c>
      <c r="AY5482" s="73">
        <v>57.697450998382202</v>
      </c>
      <c r="AZ5482">
        <v>1138</v>
      </c>
      <c r="BA5482">
        <v>0.99771005277121205</v>
      </c>
      <c r="BB5482">
        <v>1109</v>
      </c>
      <c r="BC5482">
        <v>0.87519109164971698</v>
      </c>
      <c r="BD5482">
        <v>37</v>
      </c>
      <c r="BE5482">
        <v>0.120159071659223</v>
      </c>
      <c r="BF5482">
        <v>60.288809921368298</v>
      </c>
      <c r="BG5482">
        <v>66.925318153338495</v>
      </c>
      <c r="BH5482">
        <v>57.697450998382202</v>
      </c>
      <c r="BI5482">
        <v>56.843601502746701</v>
      </c>
    </row>
    <row r="5483" spans="1:61" x14ac:dyDescent="0.25">
      <c r="A5483" s="10" t="str">
        <f>VLOOKUP(D5483,'Index-Relations'!E:F,2,FALSE)</f>
        <v>BM</v>
      </c>
      <c r="B5483" t="s">
        <v>3450</v>
      </c>
      <c r="C5483" s="53" t="s">
        <v>2764</v>
      </c>
      <c r="D5483" s="59" t="s">
        <v>2925</v>
      </c>
      <c r="E5483" s="59" t="s">
        <v>8899</v>
      </c>
      <c r="F5483" t="s">
        <v>2012</v>
      </c>
      <c r="G5483" t="s">
        <v>1529</v>
      </c>
      <c r="H5483" t="s">
        <v>2013</v>
      </c>
      <c r="I5483" s="52">
        <v>45537</v>
      </c>
      <c r="J5483" t="s">
        <v>2457</v>
      </c>
      <c r="K5483">
        <v>1236</v>
      </c>
      <c r="L5483" s="73">
        <v>60.671109015299997</v>
      </c>
      <c r="M5483">
        <v>1223</v>
      </c>
      <c r="N5483">
        <v>0.99811255944895905</v>
      </c>
      <c r="O5483" s="73">
        <v>66.879386008551407</v>
      </c>
      <c r="P5483">
        <v>1223</v>
      </c>
      <c r="Q5483">
        <v>0.99811255944895905</v>
      </c>
      <c r="R5483">
        <v>1197</v>
      </c>
      <c r="S5483">
        <v>0.99315605641933802</v>
      </c>
      <c r="T5483">
        <v>33.365217245006399</v>
      </c>
      <c r="U5483">
        <v>0.67044034305176403</v>
      </c>
      <c r="V5483">
        <v>882</v>
      </c>
      <c r="W5483">
        <v>0.109834479135152</v>
      </c>
      <c r="X5483">
        <v>160</v>
      </c>
      <c r="Y5483">
        <v>1218</v>
      </c>
      <c r="Z5483">
        <v>0.99700475964671098</v>
      </c>
      <c r="AA5483">
        <v>31.536723175087801</v>
      </c>
      <c r="AB5483">
        <v>1072</v>
      </c>
      <c r="AC5483">
        <v>0.94426865721411801</v>
      </c>
      <c r="AD5483">
        <v>172</v>
      </c>
      <c r="AE5483">
        <v>6.3461941339480105E-2</v>
      </c>
      <c r="AF5483">
        <v>-8</v>
      </c>
      <c r="AG5483">
        <v>0</v>
      </c>
      <c r="AH5483">
        <v>5.9692985339565201E-3</v>
      </c>
      <c r="AI5483">
        <v>77</v>
      </c>
      <c r="AJ5483" s="73">
        <v>57.337881892915398</v>
      </c>
      <c r="AK5483">
        <v>1223</v>
      </c>
      <c r="AL5483">
        <v>0.99811255944895905</v>
      </c>
      <c r="AM5483">
        <v>1.12832467154752E-2</v>
      </c>
      <c r="AN5483">
        <v>9</v>
      </c>
      <c r="AO5483">
        <v>4.5938113349610803E-3</v>
      </c>
      <c r="AP5483">
        <v>3</v>
      </c>
      <c r="AQ5483">
        <v>1233</v>
      </c>
      <c r="AR5483">
        <v>0.99990926203721198</v>
      </c>
      <c r="AS5483">
        <v>1.5250015753385001E-2</v>
      </c>
      <c r="AT5483">
        <v>13</v>
      </c>
      <c r="AU5483">
        <v>5.0170800987713602E-3</v>
      </c>
      <c r="AV5483">
        <v>3</v>
      </c>
      <c r="AW5483">
        <v>1233</v>
      </c>
      <c r="AX5483">
        <v>0.99990926203721198</v>
      </c>
      <c r="AY5483" s="73">
        <v>58.2231408931899</v>
      </c>
      <c r="AZ5483">
        <v>1223</v>
      </c>
      <c r="BA5483">
        <v>0.99811255944895905</v>
      </c>
      <c r="BB5483">
        <v>1193</v>
      </c>
      <c r="BC5483">
        <v>0.87989080228230199</v>
      </c>
      <c r="BD5483">
        <v>37</v>
      </c>
      <c r="BE5483">
        <v>0.115424648419948</v>
      </c>
      <c r="BF5483">
        <v>60.671109015299997</v>
      </c>
      <c r="BG5483">
        <v>66.879386008551407</v>
      </c>
      <c r="BH5483">
        <v>58.2231408931899</v>
      </c>
      <c r="BI5483">
        <v>57.337881892915398</v>
      </c>
    </row>
    <row r="5484" spans="1:61" x14ac:dyDescent="0.25">
      <c r="A5484" s="10" t="str">
        <f>VLOOKUP(D5484,'Index-Relations'!E:F,2,FALSE)</f>
        <v>BM</v>
      </c>
      <c r="B5484" t="s">
        <v>3450</v>
      </c>
      <c r="C5484" s="53" t="s">
        <v>3350</v>
      </c>
      <c r="D5484" s="59" t="s">
        <v>2925</v>
      </c>
      <c r="E5484" s="59" t="s">
        <v>8900</v>
      </c>
      <c r="F5484" t="s">
        <v>2012</v>
      </c>
      <c r="G5484" t="s">
        <v>1529</v>
      </c>
      <c r="H5484" t="s">
        <v>2013</v>
      </c>
      <c r="I5484" s="52">
        <v>45505</v>
      </c>
      <c r="J5484" t="s">
        <v>2457</v>
      </c>
      <c r="K5484">
        <v>1236</v>
      </c>
      <c r="L5484" s="73">
        <v>60.908991155956102</v>
      </c>
      <c r="M5484">
        <v>1223</v>
      </c>
      <c r="N5484">
        <v>0.99818093540556296</v>
      </c>
      <c r="O5484" s="73">
        <v>66.889835304551696</v>
      </c>
      <c r="P5484">
        <v>1223</v>
      </c>
      <c r="Q5484">
        <v>0.99818093540556296</v>
      </c>
      <c r="R5484">
        <v>1197</v>
      </c>
      <c r="S5484">
        <v>0.99320108060373902</v>
      </c>
      <c r="T5484">
        <v>33.354214995660001</v>
      </c>
      <c r="U5484">
        <v>0.67179999658974299</v>
      </c>
      <c r="V5484">
        <v>884</v>
      </c>
      <c r="W5484">
        <v>0.116189153468774</v>
      </c>
      <c r="X5484">
        <v>160</v>
      </c>
      <c r="Y5484">
        <v>1218</v>
      </c>
      <c r="Z5484">
        <v>0.99714333495588403</v>
      </c>
      <c r="AA5484">
        <v>32.258311853230701</v>
      </c>
      <c r="AB5484">
        <v>1057</v>
      </c>
      <c r="AC5484">
        <v>0.94608442149342797</v>
      </c>
      <c r="AD5484">
        <v>161</v>
      </c>
      <c r="AE5484">
        <v>5.10589134624563E-2</v>
      </c>
      <c r="AF5484">
        <v>18</v>
      </c>
      <c r="AG5484">
        <v>2.8566650441152999E-3</v>
      </c>
      <c r="AH5484">
        <v>5.8285491552847804E-3</v>
      </c>
      <c r="AI5484">
        <v>77</v>
      </c>
      <c r="AJ5484" s="73">
        <v>57.527362130120601</v>
      </c>
      <c r="AK5484">
        <v>1223</v>
      </c>
      <c r="AL5484">
        <v>0.99818093540556296</v>
      </c>
      <c r="AM5484">
        <v>1.1003084449564E-2</v>
      </c>
      <c r="AN5484">
        <v>9</v>
      </c>
      <c r="AO5484">
        <v>4.4931695948552302E-3</v>
      </c>
      <c r="AP5484">
        <v>3</v>
      </c>
      <c r="AQ5484">
        <v>1231</v>
      </c>
      <c r="AR5484">
        <v>0.99911381410173505</v>
      </c>
      <c r="AS5484">
        <v>1.5838828190333502E-2</v>
      </c>
      <c r="AT5484">
        <v>14</v>
      </c>
      <c r="AU5484">
        <v>4.8139502244867504E-3</v>
      </c>
      <c r="AV5484">
        <v>3</v>
      </c>
      <c r="AW5484">
        <v>1230</v>
      </c>
      <c r="AX5484">
        <v>0.99910716461207105</v>
      </c>
      <c r="AY5484" s="73">
        <v>58.610184606479798</v>
      </c>
      <c r="AZ5484">
        <v>1223</v>
      </c>
      <c r="BA5484">
        <v>0.99818093540556296</v>
      </c>
      <c r="BB5484">
        <v>1194</v>
      </c>
      <c r="BC5484">
        <v>0.88302489531824502</v>
      </c>
      <c r="BD5484">
        <v>34</v>
      </c>
      <c r="BE5484">
        <v>0.11159574918863401</v>
      </c>
      <c r="BF5484">
        <v>60.908991155956102</v>
      </c>
      <c r="BG5484">
        <v>66.889835304551696</v>
      </c>
      <c r="BH5484">
        <v>58.610184606479798</v>
      </c>
      <c r="BI5484">
        <v>57.527362130120601</v>
      </c>
    </row>
    <row r="5485" spans="1:61" x14ac:dyDescent="0.25">
      <c r="A5485" s="10" t="str">
        <f>VLOOKUP(D5485,'Index-Relations'!E:F,2,FALSE)</f>
        <v>BM</v>
      </c>
      <c r="B5485" t="s">
        <v>3450</v>
      </c>
      <c r="C5485" s="53" t="s">
        <v>2765</v>
      </c>
      <c r="D5485" s="59" t="s">
        <v>2925</v>
      </c>
      <c r="E5485" s="59" t="s">
        <v>8901</v>
      </c>
      <c r="F5485" t="s">
        <v>2012</v>
      </c>
      <c r="G5485" t="s">
        <v>1529</v>
      </c>
      <c r="H5485" t="s">
        <v>2013</v>
      </c>
      <c r="I5485" s="52">
        <v>45474</v>
      </c>
      <c r="J5485" t="s">
        <v>2457</v>
      </c>
      <c r="K5485">
        <v>1237</v>
      </c>
      <c r="L5485" s="73">
        <v>61.518990714580902</v>
      </c>
      <c r="M5485">
        <v>1224</v>
      </c>
      <c r="N5485">
        <v>0.99829572319493698</v>
      </c>
      <c r="O5485" s="73">
        <v>67.151226170391894</v>
      </c>
      <c r="P5485">
        <v>1224</v>
      </c>
      <c r="Q5485">
        <v>0.99829572319493698</v>
      </c>
      <c r="R5485">
        <v>1198</v>
      </c>
      <c r="S5485">
        <v>0.99336372267766204</v>
      </c>
      <c r="T5485">
        <v>32.941492090696599</v>
      </c>
      <c r="U5485">
        <v>0.678368615863572</v>
      </c>
      <c r="V5485">
        <v>879</v>
      </c>
      <c r="W5485">
        <v>0.115997133380826</v>
      </c>
      <c r="X5485">
        <v>159</v>
      </c>
      <c r="Y5485">
        <v>1216</v>
      </c>
      <c r="Z5485">
        <v>0.99565443930489395</v>
      </c>
      <c r="AA5485">
        <v>32.596057987965601</v>
      </c>
      <c r="AB5485">
        <v>1048</v>
      </c>
      <c r="AC5485">
        <v>0.93835262517180296</v>
      </c>
      <c r="AD5485">
        <v>167</v>
      </c>
      <c r="AE5485">
        <v>5.7189473164088497E-2</v>
      </c>
      <c r="AF5485">
        <v>22</v>
      </c>
      <c r="AG5485">
        <v>4.4579016641079902E-3</v>
      </c>
      <c r="AH5485">
        <v>4.7946844823900598E-3</v>
      </c>
      <c r="AI5485">
        <v>76</v>
      </c>
      <c r="AJ5485" s="73">
        <v>58.037445642406503</v>
      </c>
      <c r="AK5485">
        <v>1224</v>
      </c>
      <c r="AL5485">
        <v>0.99829572319493698</v>
      </c>
      <c r="AM5485">
        <v>1.0354597273244601E-2</v>
      </c>
      <c r="AN5485">
        <v>9</v>
      </c>
      <c r="AO5485">
        <v>3.9314983678376903E-3</v>
      </c>
      <c r="AP5485">
        <v>3</v>
      </c>
      <c r="AQ5485">
        <v>1232</v>
      </c>
      <c r="AR5485">
        <v>0.99913084619178905</v>
      </c>
      <c r="AS5485">
        <v>1.50561562125843E-2</v>
      </c>
      <c r="AT5485">
        <v>14</v>
      </c>
      <c r="AU5485">
        <v>4.3941101156303002E-3</v>
      </c>
      <c r="AV5485">
        <v>3</v>
      </c>
      <c r="AW5485">
        <v>1231</v>
      </c>
      <c r="AX5485">
        <v>0.99912409228712595</v>
      </c>
      <c r="AY5485" s="73">
        <v>59.4494990227047</v>
      </c>
      <c r="AZ5485">
        <v>1224</v>
      </c>
      <c r="BA5485">
        <v>0.99829572319493698</v>
      </c>
      <c r="BB5485">
        <v>1195</v>
      </c>
      <c r="BC5485">
        <v>0.88402516996426295</v>
      </c>
      <c r="BD5485">
        <v>34</v>
      </c>
      <c r="BE5485">
        <v>0.111174177859688</v>
      </c>
      <c r="BF5485">
        <v>61.518990714580902</v>
      </c>
      <c r="BG5485">
        <v>67.151226170391894</v>
      </c>
      <c r="BH5485">
        <v>59.4494990227047</v>
      </c>
      <c r="BI5485">
        <v>58.037445642406503</v>
      </c>
    </row>
    <row r="5486" spans="1:61" x14ac:dyDescent="0.25">
      <c r="A5486" s="10" t="str">
        <f>VLOOKUP(D5486,'Index-Relations'!E:F,2,FALSE)</f>
        <v>BM</v>
      </c>
      <c r="B5486" t="s">
        <v>3450</v>
      </c>
      <c r="C5486" s="53" t="s">
        <v>2766</v>
      </c>
      <c r="D5486" s="59" t="s">
        <v>2925</v>
      </c>
      <c r="E5486" s="59" t="s">
        <v>8902</v>
      </c>
      <c r="F5486" t="s">
        <v>2012</v>
      </c>
      <c r="G5486" t="s">
        <v>1529</v>
      </c>
      <c r="H5486" t="s">
        <v>2013</v>
      </c>
      <c r="I5486" s="52">
        <v>45446</v>
      </c>
      <c r="J5486" t="s">
        <v>2457</v>
      </c>
      <c r="K5486">
        <v>1237</v>
      </c>
      <c r="L5486" s="73">
        <v>61.756305244902897</v>
      </c>
      <c r="M5486">
        <v>1225</v>
      </c>
      <c r="N5486">
        <v>0.99813006234422996</v>
      </c>
      <c r="O5486" s="73">
        <v>67.136770323013906</v>
      </c>
      <c r="P5486">
        <v>1225</v>
      </c>
      <c r="Q5486">
        <v>0.99813006234422996</v>
      </c>
      <c r="R5486">
        <v>1199</v>
      </c>
      <c r="S5486">
        <v>0.993015662710105</v>
      </c>
      <c r="T5486">
        <v>33.2831595314194</v>
      </c>
      <c r="U5486">
        <v>0.68485143988656805</v>
      </c>
      <c r="V5486">
        <v>880</v>
      </c>
      <c r="W5486">
        <v>0.124459122629552</v>
      </c>
      <c r="X5486">
        <v>159</v>
      </c>
      <c r="Y5486">
        <v>1217</v>
      </c>
      <c r="Z5486">
        <v>0.99525374301927405</v>
      </c>
      <c r="AA5486">
        <v>34.293490651787103</v>
      </c>
      <c r="AB5486">
        <v>1050</v>
      </c>
      <c r="AC5486">
        <v>0.94035308737652001</v>
      </c>
      <c r="AD5486">
        <v>166</v>
      </c>
      <c r="AE5486">
        <v>5.4774032062731799E-2</v>
      </c>
      <c r="AF5486">
        <v>21</v>
      </c>
      <c r="AG5486">
        <v>4.8728805607473804E-3</v>
      </c>
      <c r="AH5486">
        <v>4.8221446664970004E-3</v>
      </c>
      <c r="AI5486">
        <v>76</v>
      </c>
      <c r="AJ5486" s="73">
        <v>58.232892880847402</v>
      </c>
      <c r="AK5486">
        <v>1225</v>
      </c>
      <c r="AL5486">
        <v>0.99813006234422996</v>
      </c>
      <c r="AM5486">
        <v>9.9431364116263007E-3</v>
      </c>
      <c r="AN5486">
        <v>8</v>
      </c>
      <c r="AO5486">
        <v>4.2003679196943597E-3</v>
      </c>
      <c r="AP5486">
        <v>3</v>
      </c>
      <c r="AQ5486">
        <v>1232</v>
      </c>
      <c r="AR5486">
        <v>0.99910081634363601</v>
      </c>
      <c r="AS5486">
        <v>1.60442041009329E-2</v>
      </c>
      <c r="AT5486">
        <v>14</v>
      </c>
      <c r="AU5486">
        <v>4.55646596525844E-3</v>
      </c>
      <c r="AV5486">
        <v>3</v>
      </c>
      <c r="AW5486">
        <v>1232</v>
      </c>
      <c r="AX5486">
        <v>0.99910081634363701</v>
      </c>
      <c r="AY5486" s="73">
        <v>59.892837120567798</v>
      </c>
      <c r="AZ5486">
        <v>1225</v>
      </c>
      <c r="BA5486">
        <v>0.99813006234422996</v>
      </c>
      <c r="BB5486">
        <v>1195</v>
      </c>
      <c r="BC5486">
        <v>0.88545643724171197</v>
      </c>
      <c r="BD5486">
        <v>34</v>
      </c>
      <c r="BE5486">
        <v>0.109444011182229</v>
      </c>
      <c r="BF5486">
        <v>61.756305244902897</v>
      </c>
      <c r="BG5486">
        <v>67.136770323013906</v>
      </c>
      <c r="BH5486">
        <v>59.892837120567798</v>
      </c>
      <c r="BI5486">
        <v>58.232892880847402</v>
      </c>
    </row>
    <row r="5487" spans="1:61" x14ac:dyDescent="0.25">
      <c r="A5487" s="10" t="str">
        <f>VLOOKUP(D5487,'Index-Relations'!E:F,2,FALSE)</f>
        <v>BM</v>
      </c>
      <c r="B5487" t="s">
        <v>3450</v>
      </c>
      <c r="C5487" s="53" t="s">
        <v>2767</v>
      </c>
      <c r="D5487" s="59" t="s">
        <v>2925</v>
      </c>
      <c r="E5487" s="59" t="s">
        <v>8903</v>
      </c>
      <c r="F5487" t="s">
        <v>2012</v>
      </c>
      <c r="G5487" t="s">
        <v>1529</v>
      </c>
      <c r="H5487" t="s">
        <v>2013</v>
      </c>
      <c r="I5487" s="52">
        <v>45413</v>
      </c>
      <c r="J5487" t="s">
        <v>2457</v>
      </c>
      <c r="K5487">
        <v>1240</v>
      </c>
      <c r="L5487" s="73">
        <v>61.666357366621298</v>
      </c>
      <c r="M5487">
        <v>1228</v>
      </c>
      <c r="N5487">
        <v>0.99824305456918405</v>
      </c>
      <c r="O5487" s="73">
        <v>67.137147522884206</v>
      </c>
      <c r="P5487">
        <v>1228</v>
      </c>
      <c r="Q5487">
        <v>0.99824305456918405</v>
      </c>
      <c r="R5487">
        <v>1202</v>
      </c>
      <c r="S5487">
        <v>0.99296418296908695</v>
      </c>
      <c r="T5487">
        <v>33.5675050434198</v>
      </c>
      <c r="U5487">
        <v>0.67840352890928501</v>
      </c>
      <c r="V5487">
        <v>882</v>
      </c>
      <c r="W5487">
        <v>0.120556134666205</v>
      </c>
      <c r="X5487">
        <v>159</v>
      </c>
      <c r="Y5487">
        <v>1220</v>
      </c>
      <c r="Z5487">
        <v>0.99554769974644797</v>
      </c>
      <c r="AA5487">
        <v>35.657933147236101</v>
      </c>
      <c r="AB5487">
        <v>1052</v>
      </c>
      <c r="AC5487">
        <v>0.93984897535814704</v>
      </c>
      <c r="AD5487">
        <v>167</v>
      </c>
      <c r="AE5487">
        <v>5.5555250380473202E-2</v>
      </c>
      <c r="AF5487">
        <v>21</v>
      </c>
      <c r="AG5487">
        <v>4.5957742613792303E-3</v>
      </c>
      <c r="AH5487">
        <v>4.5627584916566599E-3</v>
      </c>
      <c r="AI5487">
        <v>76</v>
      </c>
      <c r="AJ5487" s="73">
        <v>57.964363128243797</v>
      </c>
      <c r="AK5487">
        <v>1228</v>
      </c>
      <c r="AL5487">
        <v>0.99824305456918405</v>
      </c>
      <c r="AM5487">
        <v>1.00721978178077E-2</v>
      </c>
      <c r="AN5487">
        <v>8</v>
      </c>
      <c r="AO5487">
        <v>7.9754018766254892E-3</v>
      </c>
      <c r="AP5487">
        <v>4</v>
      </c>
      <c r="AQ5487">
        <v>1234</v>
      </c>
      <c r="AR5487">
        <v>0.99906772993401105</v>
      </c>
      <c r="AS5487">
        <v>1.6148401541996399E-2</v>
      </c>
      <c r="AT5487">
        <v>14</v>
      </c>
      <c r="AU5487">
        <v>4.5333012227532698E-3</v>
      </c>
      <c r="AV5487">
        <v>4</v>
      </c>
      <c r="AW5487">
        <v>1234</v>
      </c>
      <c r="AX5487">
        <v>0.99906772993401105</v>
      </c>
      <c r="AY5487" s="73">
        <v>59.882932013975498</v>
      </c>
      <c r="AZ5487">
        <v>1228</v>
      </c>
      <c r="BA5487">
        <v>0.99824305456918405</v>
      </c>
      <c r="BB5487">
        <v>1195</v>
      </c>
      <c r="BC5487">
        <v>0.88953695863857496</v>
      </c>
      <c r="BD5487">
        <v>35</v>
      </c>
      <c r="BE5487">
        <v>0.10155536941880999</v>
      </c>
      <c r="BF5487">
        <v>61.666357366621298</v>
      </c>
      <c r="BG5487">
        <v>67.137147522884206</v>
      </c>
      <c r="BH5487">
        <v>59.882932013975498</v>
      </c>
      <c r="BI5487">
        <v>57.964363128243797</v>
      </c>
    </row>
    <row r="5488" spans="1:61" x14ac:dyDescent="0.25">
      <c r="A5488" s="10" t="str">
        <f>VLOOKUP(D5488,'Index-Relations'!E:F,2,FALSE)</f>
        <v>BM</v>
      </c>
      <c r="B5488" t="s">
        <v>3450</v>
      </c>
      <c r="C5488" s="53" t="s">
        <v>2768</v>
      </c>
      <c r="D5488" s="59" t="s">
        <v>2925</v>
      </c>
      <c r="E5488" s="59" t="s">
        <v>8904</v>
      </c>
      <c r="F5488" t="s">
        <v>2012</v>
      </c>
      <c r="G5488" t="s">
        <v>1529</v>
      </c>
      <c r="H5488" t="s">
        <v>2013</v>
      </c>
      <c r="I5488" s="52">
        <v>45383</v>
      </c>
      <c r="J5488" t="s">
        <v>2457</v>
      </c>
      <c r="K5488">
        <v>1238</v>
      </c>
      <c r="L5488">
        <v>66.244491335100093</v>
      </c>
      <c r="M5488">
        <v>1229</v>
      </c>
      <c r="N5488">
        <v>0.99921022868322495</v>
      </c>
      <c r="O5488">
        <v>72.083294110719905</v>
      </c>
      <c r="P5488">
        <v>1229</v>
      </c>
      <c r="Q5488">
        <v>0.99921022868322495</v>
      </c>
      <c r="R5488">
        <v>1203</v>
      </c>
      <c r="S5488">
        <v>0.99380060448548702</v>
      </c>
      <c r="T5488">
        <v>33.377848759173702</v>
      </c>
      <c r="U5488">
        <v>0.679078361075234</v>
      </c>
      <c r="V5488">
        <v>882</v>
      </c>
      <c r="W5488">
        <v>0.120122920954557</v>
      </c>
      <c r="X5488">
        <v>159</v>
      </c>
      <c r="Y5488">
        <v>1221</v>
      </c>
      <c r="Z5488">
        <v>0.99644777784337601</v>
      </c>
      <c r="AA5488">
        <v>34.380358558265797</v>
      </c>
      <c r="AB5488">
        <v>1049</v>
      </c>
      <c r="AC5488">
        <v>0.93907092720103402</v>
      </c>
      <c r="AD5488">
        <v>171</v>
      </c>
      <c r="AE5488">
        <v>5.7223635512665801E-2</v>
      </c>
      <c r="AF5488">
        <v>18</v>
      </c>
      <c r="AG5488">
        <v>3.70543728629998E-3</v>
      </c>
      <c r="AH5488">
        <v>4.5223236901289999E-3</v>
      </c>
      <c r="AI5488">
        <v>76</v>
      </c>
      <c r="AJ5488">
        <v>61.317064373417303</v>
      </c>
      <c r="AK5488">
        <v>1229</v>
      </c>
      <c r="AL5488">
        <v>0.99921022868322495</v>
      </c>
      <c r="AM5488">
        <v>1.0294016778546499E-2</v>
      </c>
      <c r="AN5488">
        <v>8</v>
      </c>
      <c r="AO5488">
        <v>7.43919184779463E-3</v>
      </c>
      <c r="AP5488">
        <v>4</v>
      </c>
      <c r="AQ5488">
        <v>1233</v>
      </c>
      <c r="AR5488">
        <v>0.999918930881735</v>
      </c>
      <c r="AS5488">
        <v>1.59891279876965E-2</v>
      </c>
      <c r="AT5488">
        <v>14</v>
      </c>
      <c r="AU5488">
        <v>4.2533911945260901E-3</v>
      </c>
      <c r="AV5488">
        <v>4</v>
      </c>
      <c r="AW5488">
        <v>1233</v>
      </c>
      <c r="AX5488">
        <v>0.999918930881735</v>
      </c>
      <c r="AY5488">
        <v>64.552001854578506</v>
      </c>
      <c r="AZ5488">
        <v>1229</v>
      </c>
      <c r="BA5488">
        <v>0.99921022868322495</v>
      </c>
      <c r="BB5488">
        <v>1194</v>
      </c>
      <c r="BC5488">
        <v>0.890016324964924</v>
      </c>
      <c r="BD5488">
        <v>35</v>
      </c>
      <c r="BE5488">
        <v>0.102463414069016</v>
      </c>
      <c r="BF5488">
        <v>62.096566815921598</v>
      </c>
      <c r="BG5488">
        <v>67.3631979681806</v>
      </c>
      <c r="BH5488">
        <v>60.758916822906102</v>
      </c>
      <c r="BI5488">
        <v>57.961893017753098</v>
      </c>
    </row>
    <row r="5489" spans="1:61" x14ac:dyDescent="0.25">
      <c r="A5489" s="10" t="str">
        <f>VLOOKUP(D5489,'Index-Relations'!E:F,2,FALSE)</f>
        <v>BM</v>
      </c>
      <c r="B5489" t="s">
        <v>3450</v>
      </c>
      <c r="C5489" s="53" t="s">
        <v>2769</v>
      </c>
      <c r="D5489" s="59" t="s">
        <v>2925</v>
      </c>
      <c r="E5489" s="59" t="s">
        <v>8905</v>
      </c>
      <c r="F5489" t="s">
        <v>2012</v>
      </c>
      <c r="G5489" t="s">
        <v>1529</v>
      </c>
      <c r="H5489" t="s">
        <v>2013</v>
      </c>
      <c r="I5489" s="52">
        <v>45352</v>
      </c>
      <c r="J5489" t="s">
        <v>2457</v>
      </c>
      <c r="K5489">
        <v>1240</v>
      </c>
      <c r="L5489">
        <v>66.868720439111797</v>
      </c>
      <c r="M5489">
        <v>1229</v>
      </c>
      <c r="N5489">
        <v>0.99795961157417801</v>
      </c>
      <c r="O5489">
        <v>72.477064643808802</v>
      </c>
      <c r="P5489">
        <v>1229</v>
      </c>
      <c r="Q5489">
        <v>0.99795961157417801</v>
      </c>
      <c r="R5489">
        <v>1206</v>
      </c>
      <c r="S5489">
        <v>0.99372386308948102</v>
      </c>
      <c r="T5489">
        <v>33.468939006704602</v>
      </c>
      <c r="U5489">
        <v>0.66676930270277202</v>
      </c>
      <c r="V5489">
        <v>873</v>
      </c>
      <c r="W5489">
        <v>0.112782125888594</v>
      </c>
      <c r="X5489">
        <v>145</v>
      </c>
      <c r="Y5489">
        <v>1224</v>
      </c>
      <c r="Z5489">
        <v>0.99658714443111396</v>
      </c>
      <c r="AA5489">
        <v>34.870183189332998</v>
      </c>
      <c r="AB5489">
        <v>1049</v>
      </c>
      <c r="AC5489">
        <v>0.93814907004635395</v>
      </c>
      <c r="AD5489">
        <v>174</v>
      </c>
      <c r="AE5489">
        <v>5.8290609978720098E-2</v>
      </c>
      <c r="AF5489">
        <v>17</v>
      </c>
      <c r="AG5489">
        <v>3.5603199749249699E-3</v>
      </c>
      <c r="AH5489">
        <v>1.8547215041188601E-3</v>
      </c>
      <c r="AI5489">
        <v>57</v>
      </c>
      <c r="AJ5489">
        <v>62.226442229349097</v>
      </c>
      <c r="AK5489">
        <v>1229</v>
      </c>
      <c r="AL5489">
        <v>0.99795961157417801</v>
      </c>
      <c r="AM5489">
        <v>1.0445764165797801E-2</v>
      </c>
      <c r="AN5489">
        <v>9</v>
      </c>
      <c r="AO5489">
        <v>7.4449500990860498E-3</v>
      </c>
      <c r="AP5489">
        <v>4</v>
      </c>
      <c r="AQ5489">
        <v>1235</v>
      </c>
      <c r="AR5489">
        <v>0.99988522841803495</v>
      </c>
      <c r="AS5489">
        <v>1.5850452437832702E-2</v>
      </c>
      <c r="AT5489">
        <v>14</v>
      </c>
      <c r="AU5489">
        <v>5.0155643464873797E-3</v>
      </c>
      <c r="AV5489">
        <v>5</v>
      </c>
      <c r="AW5489">
        <v>1235</v>
      </c>
      <c r="AX5489">
        <v>0.99988522841803396</v>
      </c>
      <c r="AY5489">
        <v>64.857458853032398</v>
      </c>
      <c r="AZ5489">
        <v>1229</v>
      </c>
      <c r="BA5489">
        <v>0.99795961157417801</v>
      </c>
      <c r="BB5489">
        <v>1196</v>
      </c>
      <c r="BC5489">
        <v>0.88781093003148004</v>
      </c>
      <c r="BD5489">
        <v>35</v>
      </c>
      <c r="BE5489">
        <v>0.104629348287469</v>
      </c>
      <c r="BF5489">
        <v>62.667096441330699</v>
      </c>
      <c r="BG5489">
        <v>67.707504414208202</v>
      </c>
      <c r="BH5489">
        <v>61.003946674701702</v>
      </c>
      <c r="BI5489">
        <v>58.785384686878103</v>
      </c>
    </row>
    <row r="5490" spans="1:61" x14ac:dyDescent="0.25">
      <c r="A5490" s="10" t="str">
        <f>VLOOKUP(D5490,'Index-Relations'!E:F,2,FALSE)</f>
        <v>BM</v>
      </c>
      <c r="B5490" t="s">
        <v>3450</v>
      </c>
      <c r="C5490" s="53" t="s">
        <v>2770</v>
      </c>
      <c r="D5490" s="59" t="s">
        <v>2925</v>
      </c>
      <c r="E5490" s="59" t="s">
        <v>8906</v>
      </c>
      <c r="F5490" t="s">
        <v>2012</v>
      </c>
      <c r="G5490" t="s">
        <v>1529</v>
      </c>
      <c r="H5490" t="s">
        <v>2013</v>
      </c>
      <c r="I5490" s="52">
        <v>45323</v>
      </c>
      <c r="J5490" t="s">
        <v>2457</v>
      </c>
      <c r="K5490">
        <v>1240</v>
      </c>
      <c r="L5490">
        <v>67.598188441985599</v>
      </c>
      <c r="M5490">
        <v>1229</v>
      </c>
      <c r="N5490">
        <v>0.998018121991045</v>
      </c>
      <c r="O5490">
        <v>72.800774840222104</v>
      </c>
      <c r="P5490">
        <v>1229</v>
      </c>
      <c r="Q5490">
        <v>0.998018121991045</v>
      </c>
      <c r="R5490">
        <v>1206</v>
      </c>
      <c r="S5490">
        <v>0.99361552884953497</v>
      </c>
      <c r="T5490">
        <v>33.782138487160303</v>
      </c>
      <c r="U5490">
        <v>0.659000794892033</v>
      </c>
      <c r="V5490">
        <v>871</v>
      </c>
      <c r="W5490">
        <v>0.112418768736379</v>
      </c>
      <c r="X5490">
        <v>142</v>
      </c>
      <c r="Y5490">
        <v>1224</v>
      </c>
      <c r="Z5490">
        <v>0.99686436031562997</v>
      </c>
      <c r="AA5490">
        <v>35.809746254410101</v>
      </c>
      <c r="AB5490">
        <v>1045</v>
      </c>
      <c r="AC5490">
        <v>0.93410826420751902</v>
      </c>
      <c r="AD5490">
        <v>178</v>
      </c>
      <c r="AE5490">
        <v>6.2614347519691194E-2</v>
      </c>
      <c r="AF5490">
        <v>17</v>
      </c>
      <c r="AG5490">
        <v>3.2773882727894698E-3</v>
      </c>
      <c r="AH5490">
        <v>1.8873299259380501E-3</v>
      </c>
      <c r="AI5490">
        <v>55</v>
      </c>
      <c r="AJ5490">
        <v>63.083562771774602</v>
      </c>
      <c r="AK5490">
        <v>1229</v>
      </c>
      <c r="AL5490">
        <v>0.998018121991045</v>
      </c>
      <c r="AM5490">
        <v>1.07782990725115E-2</v>
      </c>
      <c r="AN5490">
        <v>9</v>
      </c>
      <c r="AO5490">
        <v>7.4663958173363503E-3</v>
      </c>
      <c r="AP5490">
        <v>4</v>
      </c>
      <c r="AQ5490">
        <v>1233</v>
      </c>
      <c r="AR5490">
        <v>0.99953577897679102</v>
      </c>
      <c r="AS5490">
        <v>1.6429421759928599E-2</v>
      </c>
      <c r="AT5490">
        <v>14</v>
      </c>
      <c r="AU5490">
        <v>5.2030228683234703E-3</v>
      </c>
      <c r="AV5490">
        <v>5</v>
      </c>
      <c r="AW5490">
        <v>1233</v>
      </c>
      <c r="AX5490">
        <v>0.99953577897679202</v>
      </c>
      <c r="AY5490">
        <v>65.494124610473307</v>
      </c>
      <c r="AZ5490">
        <v>1229</v>
      </c>
      <c r="BA5490">
        <v>0.998018121991045</v>
      </c>
      <c r="BB5490">
        <v>1193</v>
      </c>
      <c r="BC5490">
        <v>0.89210578649796801</v>
      </c>
      <c r="BD5490">
        <v>36</v>
      </c>
      <c r="BE5490">
        <v>9.9963596661486895E-2</v>
      </c>
      <c r="BF5490">
        <v>63.291425003481997</v>
      </c>
      <c r="BG5490">
        <v>67.916889173304895</v>
      </c>
      <c r="BH5490">
        <v>61.454469519370797</v>
      </c>
      <c r="BI5490">
        <v>59.499288763970497</v>
      </c>
    </row>
    <row r="5491" spans="1:61" x14ac:dyDescent="0.25">
      <c r="A5491" s="10" t="str">
        <f>VLOOKUP(D5491,'Index-Relations'!E:F,2,FALSE)</f>
        <v>BM</v>
      </c>
      <c r="B5491" t="s">
        <v>3450</v>
      </c>
      <c r="C5491" s="53" t="s">
        <v>2760</v>
      </c>
      <c r="D5491" s="59" t="s">
        <v>3305</v>
      </c>
      <c r="E5491" s="59" t="s">
        <v>8907</v>
      </c>
      <c r="F5491" t="s">
        <v>2015</v>
      </c>
      <c r="G5491" t="s">
        <v>2014</v>
      </c>
      <c r="H5491" t="s">
        <v>2016</v>
      </c>
      <c r="I5491" s="52">
        <v>45658</v>
      </c>
      <c r="J5491" t="s">
        <v>2457</v>
      </c>
      <c r="K5491">
        <v>497</v>
      </c>
      <c r="L5491" s="73">
        <v>19.4852614173289</v>
      </c>
      <c r="M5491">
        <v>259</v>
      </c>
      <c r="N5491">
        <v>0.87420829080113704</v>
      </c>
      <c r="O5491" s="73">
        <v>17.812245259655999</v>
      </c>
      <c r="P5491">
        <v>259</v>
      </c>
      <c r="Q5491">
        <v>0.87420829080113704</v>
      </c>
      <c r="R5491">
        <v>310</v>
      </c>
      <c r="S5491">
        <v>0.84189719638917304</v>
      </c>
      <c r="T5491">
        <v>35.577997311197002</v>
      </c>
      <c r="U5491">
        <v>0.55423631288129005</v>
      </c>
      <c r="V5491">
        <v>270</v>
      </c>
      <c r="W5491">
        <v>0.19153451137074301</v>
      </c>
      <c r="X5491">
        <v>46</v>
      </c>
      <c r="Y5491">
        <v>378</v>
      </c>
      <c r="Z5491">
        <v>0.94900605004445504</v>
      </c>
      <c r="AA5491">
        <v>148.547776950442</v>
      </c>
      <c r="AB5491">
        <v>102</v>
      </c>
      <c r="AC5491">
        <v>0.48877713536350398</v>
      </c>
      <c r="AD5491">
        <v>274</v>
      </c>
      <c r="AE5491">
        <v>0.45974314861157001</v>
      </c>
      <c r="AF5491">
        <v>121</v>
      </c>
      <c r="AG5491">
        <v>5.1479716024924599E-2</v>
      </c>
      <c r="AH5491">
        <v>1.17710199209687E-3</v>
      </c>
      <c r="AI5491">
        <v>5</v>
      </c>
      <c r="AJ5491" s="73">
        <v>23.114395380641898</v>
      </c>
      <c r="AK5491">
        <v>259</v>
      </c>
      <c r="AL5491">
        <v>0.87420829080113704</v>
      </c>
      <c r="AM5491">
        <v>0</v>
      </c>
      <c r="AN5491">
        <v>0</v>
      </c>
      <c r="AO5491">
        <v>6.9132318251760402E-2</v>
      </c>
      <c r="AP5491">
        <v>3</v>
      </c>
      <c r="AQ5491">
        <v>347</v>
      </c>
      <c r="AR5491">
        <v>0.96459005973291601</v>
      </c>
      <c r="AS5491">
        <v>0</v>
      </c>
      <c r="AT5491">
        <v>0</v>
      </c>
      <c r="AU5491">
        <v>8.6945559687109702E-4</v>
      </c>
      <c r="AV5491">
        <v>1</v>
      </c>
      <c r="AW5491">
        <v>352</v>
      </c>
      <c r="AX5491">
        <v>0.96616563809391798</v>
      </c>
      <c r="AY5491" s="73">
        <v>19.630113512668999</v>
      </c>
      <c r="AZ5491">
        <v>259</v>
      </c>
      <c r="BA5491">
        <v>0.87420829080113704</v>
      </c>
      <c r="BB5491">
        <v>344</v>
      </c>
      <c r="BC5491">
        <v>0.89545774148115598</v>
      </c>
      <c r="BD5491">
        <v>0</v>
      </c>
      <c r="BE5491">
        <v>0</v>
      </c>
      <c r="BF5491">
        <v>19.4852614173289</v>
      </c>
      <c r="BG5491">
        <v>17.812245259655999</v>
      </c>
      <c r="BH5491">
        <v>19.630113512668999</v>
      </c>
      <c r="BI5491">
        <v>23.114395380641898</v>
      </c>
    </row>
    <row r="5492" spans="1:61" x14ac:dyDescent="0.25">
      <c r="A5492" s="10" t="str">
        <f>VLOOKUP(D5492,'Index-Relations'!E:F,2,FALSE)</f>
        <v>BM</v>
      </c>
      <c r="B5492" t="s">
        <v>3450</v>
      </c>
      <c r="C5492" s="53" t="s">
        <v>2761</v>
      </c>
      <c r="D5492" s="59" t="s">
        <v>3305</v>
      </c>
      <c r="E5492" s="59" t="s">
        <v>8908</v>
      </c>
      <c r="F5492" t="s">
        <v>2015</v>
      </c>
      <c r="G5492" t="s">
        <v>2014</v>
      </c>
      <c r="H5492" t="s">
        <v>2016</v>
      </c>
      <c r="I5492" s="52">
        <v>45627</v>
      </c>
      <c r="J5492" t="s">
        <v>2457</v>
      </c>
      <c r="K5492">
        <v>491</v>
      </c>
      <c r="L5492" s="73">
        <v>19.432682006013</v>
      </c>
      <c r="M5492">
        <v>259</v>
      </c>
      <c r="N5492">
        <v>0.87835586247539699</v>
      </c>
      <c r="O5492" s="73">
        <v>17.731777231252</v>
      </c>
      <c r="P5492">
        <v>259</v>
      </c>
      <c r="Q5492">
        <v>0.87835586247539699</v>
      </c>
      <c r="R5492">
        <v>311</v>
      </c>
      <c r="S5492">
        <v>0.84351511383967803</v>
      </c>
      <c r="T5492">
        <v>35.524115707123599</v>
      </c>
      <c r="U5492">
        <v>0.57851924827143697</v>
      </c>
      <c r="V5492">
        <v>266</v>
      </c>
      <c r="W5492">
        <v>0.20333312013958901</v>
      </c>
      <c r="X5492">
        <v>46</v>
      </c>
      <c r="Y5492">
        <v>368</v>
      </c>
      <c r="Z5492">
        <v>0.939879919262403</v>
      </c>
      <c r="AA5492">
        <v>143.72749535620599</v>
      </c>
      <c r="AB5492">
        <v>92</v>
      </c>
      <c r="AC5492">
        <v>0.48586454823125702</v>
      </c>
      <c r="AD5492">
        <v>271</v>
      </c>
      <c r="AE5492">
        <v>0.452208709936265</v>
      </c>
      <c r="AF5492">
        <v>128</v>
      </c>
      <c r="AG5492">
        <v>6.1926741832476997E-2</v>
      </c>
      <c r="AH5492">
        <v>1.2654848330515701E-3</v>
      </c>
      <c r="AI5492">
        <v>6</v>
      </c>
      <c r="AJ5492" s="73">
        <v>23.086123110351</v>
      </c>
      <c r="AK5492">
        <v>259</v>
      </c>
      <c r="AL5492">
        <v>0.87835586247539699</v>
      </c>
      <c r="AM5492">
        <v>0</v>
      </c>
      <c r="AN5492">
        <v>0</v>
      </c>
      <c r="AO5492">
        <v>7.12442542416305E-2</v>
      </c>
      <c r="AP5492">
        <v>3</v>
      </c>
      <c r="AQ5492">
        <v>347</v>
      </c>
      <c r="AR5492">
        <v>0.96737038515255203</v>
      </c>
      <c r="AS5492">
        <v>0</v>
      </c>
      <c r="AT5492">
        <v>0</v>
      </c>
      <c r="AU5492">
        <v>8.51427934425243E-4</v>
      </c>
      <c r="AV5492">
        <v>1</v>
      </c>
      <c r="AW5492">
        <v>338</v>
      </c>
      <c r="AX5492">
        <v>0.96263759228260004</v>
      </c>
      <c r="AY5492" s="73">
        <v>19.605844127973999</v>
      </c>
      <c r="AZ5492">
        <v>259</v>
      </c>
      <c r="BA5492">
        <v>0.87835586247539699</v>
      </c>
      <c r="BB5492">
        <v>344</v>
      </c>
      <c r="BC5492">
        <v>0.89612613091092197</v>
      </c>
      <c r="BD5492">
        <v>0</v>
      </c>
      <c r="BE5492">
        <v>0</v>
      </c>
      <c r="BF5492">
        <v>19.432682006013</v>
      </c>
      <c r="BG5492">
        <v>17.731777231252</v>
      </c>
      <c r="BH5492">
        <v>19.605844127973999</v>
      </c>
      <c r="BI5492">
        <v>23.086123110351</v>
      </c>
    </row>
    <row r="5493" spans="1:61" x14ac:dyDescent="0.25">
      <c r="A5493" s="10" t="str">
        <f>VLOOKUP(D5493,'Index-Relations'!E:F,2,FALSE)</f>
        <v>BM</v>
      </c>
      <c r="B5493" t="s">
        <v>3450</v>
      </c>
      <c r="C5493" s="53" t="s">
        <v>2762</v>
      </c>
      <c r="D5493" s="59" t="s">
        <v>3305</v>
      </c>
      <c r="E5493" s="59" t="s">
        <v>8909</v>
      </c>
      <c r="F5493" t="s">
        <v>2015</v>
      </c>
      <c r="G5493" t="s">
        <v>2014</v>
      </c>
      <c r="H5493" t="s">
        <v>2016</v>
      </c>
      <c r="I5493" s="52">
        <v>45597</v>
      </c>
      <c r="J5493" t="s">
        <v>2457</v>
      </c>
      <c r="K5493">
        <v>491</v>
      </c>
      <c r="L5493" s="73">
        <v>19.584980687225901</v>
      </c>
      <c r="M5493">
        <v>259</v>
      </c>
      <c r="N5493">
        <v>0.87761981728629501</v>
      </c>
      <c r="O5493" s="73">
        <v>17.912608997692899</v>
      </c>
      <c r="P5493">
        <v>259</v>
      </c>
      <c r="Q5493">
        <v>0.87761981728629501</v>
      </c>
      <c r="R5493">
        <v>311</v>
      </c>
      <c r="S5493">
        <v>0.838496274522748</v>
      </c>
      <c r="T5493">
        <v>35.729999225676004</v>
      </c>
      <c r="U5493">
        <v>0.58096705114182201</v>
      </c>
      <c r="V5493">
        <v>256</v>
      </c>
      <c r="W5493">
        <v>0.207546753228076</v>
      </c>
      <c r="X5493">
        <v>44</v>
      </c>
      <c r="Y5493">
        <v>355</v>
      </c>
      <c r="Z5493">
        <v>0.92614619878661497</v>
      </c>
      <c r="AA5493">
        <v>91.460061481804104</v>
      </c>
      <c r="AB5493">
        <v>86</v>
      </c>
      <c r="AC5493">
        <v>0.47649250220288297</v>
      </c>
      <c r="AD5493">
        <v>267</v>
      </c>
      <c r="AE5493">
        <v>0.44913919986397499</v>
      </c>
      <c r="AF5493">
        <v>138</v>
      </c>
      <c r="AG5493">
        <v>7.4368297933141203E-2</v>
      </c>
      <c r="AH5493">
        <v>7.9487625644350101E-4</v>
      </c>
      <c r="AI5493">
        <v>5</v>
      </c>
      <c r="AJ5493" s="73">
        <v>23.279511626529001</v>
      </c>
      <c r="AK5493">
        <v>259</v>
      </c>
      <c r="AL5493">
        <v>0.87761981728629501</v>
      </c>
      <c r="AM5493">
        <v>0</v>
      </c>
      <c r="AN5493">
        <v>0</v>
      </c>
      <c r="AO5493">
        <v>7.0852610768132096E-2</v>
      </c>
      <c r="AP5493">
        <v>3</v>
      </c>
      <c r="AQ5493">
        <v>332</v>
      </c>
      <c r="AR5493">
        <v>0.96112229260844795</v>
      </c>
      <c r="AS5493">
        <v>0</v>
      </c>
      <c r="AT5493">
        <v>0</v>
      </c>
      <c r="AU5493">
        <v>8.5852804320171402E-4</v>
      </c>
      <c r="AV5493">
        <v>1</v>
      </c>
      <c r="AW5493">
        <v>336</v>
      </c>
      <c r="AX5493">
        <v>0.96242581343576405</v>
      </c>
      <c r="AY5493" s="73">
        <v>19.698207270009998</v>
      </c>
      <c r="AZ5493">
        <v>259</v>
      </c>
      <c r="BA5493">
        <v>0.87761981728629501</v>
      </c>
      <c r="BB5493">
        <v>329</v>
      </c>
      <c r="BC5493">
        <v>0.89026968184031496</v>
      </c>
      <c r="BD5493">
        <v>0</v>
      </c>
      <c r="BE5493">
        <v>0</v>
      </c>
      <c r="BF5493">
        <v>19.584980687225901</v>
      </c>
      <c r="BG5493">
        <v>17.912608997692899</v>
      </c>
      <c r="BH5493">
        <v>19.698207270009998</v>
      </c>
      <c r="BI5493">
        <v>23.279511626529001</v>
      </c>
    </row>
    <row r="5494" spans="1:61" x14ac:dyDescent="0.25">
      <c r="A5494" s="10" t="str">
        <f>VLOOKUP(D5494,'Index-Relations'!E:F,2,FALSE)</f>
        <v>BM</v>
      </c>
      <c r="B5494" t="s">
        <v>3450</v>
      </c>
      <c r="C5494" s="53" t="s">
        <v>2763</v>
      </c>
      <c r="D5494" s="59" t="s">
        <v>3305</v>
      </c>
      <c r="E5494" s="59" t="s">
        <v>8910</v>
      </c>
      <c r="F5494" t="s">
        <v>2015</v>
      </c>
      <c r="G5494" t="s">
        <v>2014</v>
      </c>
      <c r="H5494" t="s">
        <v>2016</v>
      </c>
      <c r="I5494" s="52">
        <v>45566</v>
      </c>
      <c r="J5494" t="s">
        <v>2457</v>
      </c>
      <c r="K5494">
        <v>491</v>
      </c>
      <c r="L5494" s="73">
        <v>19.496546048323001</v>
      </c>
      <c r="M5494">
        <v>259</v>
      </c>
      <c r="N5494">
        <v>0.87745419245258505</v>
      </c>
      <c r="O5494" s="73">
        <v>17.733698255324001</v>
      </c>
      <c r="P5494">
        <v>259</v>
      </c>
      <c r="Q5494">
        <v>0.87745419245258505</v>
      </c>
      <c r="R5494">
        <v>311</v>
      </c>
      <c r="S5494">
        <v>0.83509307269099997</v>
      </c>
      <c r="T5494">
        <v>35.620194110812001</v>
      </c>
      <c r="U5494">
        <v>0.58354625694828899</v>
      </c>
      <c r="V5494">
        <v>244</v>
      </c>
      <c r="W5494">
        <v>0.22957234704766699</v>
      </c>
      <c r="X5494">
        <v>43</v>
      </c>
      <c r="Y5494">
        <v>343</v>
      </c>
      <c r="Z5494">
        <v>0.91550378860002002</v>
      </c>
      <c r="AA5494">
        <v>92.496946289663398</v>
      </c>
      <c r="AB5494">
        <v>83</v>
      </c>
      <c r="AC5494">
        <v>0.46999721979266501</v>
      </c>
      <c r="AD5494">
        <v>258</v>
      </c>
      <c r="AE5494">
        <v>0.44497181962082399</v>
      </c>
      <c r="AF5494">
        <v>150</v>
      </c>
      <c r="AG5494">
        <v>8.5030960586509899E-2</v>
      </c>
      <c r="AH5494">
        <v>5.4970606222276704E-4</v>
      </c>
      <c r="AI5494">
        <v>5</v>
      </c>
      <c r="AJ5494" s="73">
        <v>23.2631323294579</v>
      </c>
      <c r="AK5494">
        <v>259</v>
      </c>
      <c r="AL5494">
        <v>0.87745419245258505</v>
      </c>
      <c r="AM5494">
        <v>0</v>
      </c>
      <c r="AN5494">
        <v>0</v>
      </c>
      <c r="AO5494">
        <v>7.10004797909074E-2</v>
      </c>
      <c r="AP5494">
        <v>3</v>
      </c>
      <c r="AQ5494">
        <v>332</v>
      </c>
      <c r="AR5494">
        <v>0.96103790648342802</v>
      </c>
      <c r="AS5494">
        <v>0</v>
      </c>
      <c r="AT5494">
        <v>0</v>
      </c>
      <c r="AU5494">
        <v>8.1746073587601496E-4</v>
      </c>
      <c r="AV5494">
        <v>1</v>
      </c>
      <c r="AW5494">
        <v>336</v>
      </c>
      <c r="AX5494">
        <v>0.96233697037690302</v>
      </c>
      <c r="AY5494" s="73">
        <v>19.645123367866901</v>
      </c>
      <c r="AZ5494">
        <v>259</v>
      </c>
      <c r="BA5494">
        <v>0.87745419245258505</v>
      </c>
      <c r="BB5494">
        <v>329</v>
      </c>
      <c r="BC5494">
        <v>0.89003742669251995</v>
      </c>
      <c r="BD5494">
        <v>0</v>
      </c>
      <c r="BE5494">
        <v>0</v>
      </c>
      <c r="BF5494">
        <v>19.496546048323001</v>
      </c>
      <c r="BG5494">
        <v>17.733698255324001</v>
      </c>
      <c r="BH5494">
        <v>19.645123367866901</v>
      </c>
      <c r="BI5494">
        <v>23.2631323294579</v>
      </c>
    </row>
    <row r="5495" spans="1:61" x14ac:dyDescent="0.25">
      <c r="A5495" s="10" t="str">
        <f>VLOOKUP(D5495,'Index-Relations'!E:F,2,FALSE)</f>
        <v>BM</v>
      </c>
      <c r="B5495" t="s">
        <v>3450</v>
      </c>
      <c r="C5495" s="53" t="s">
        <v>2764</v>
      </c>
      <c r="D5495" s="59" t="s">
        <v>3305</v>
      </c>
      <c r="E5495" s="59" t="s">
        <v>8911</v>
      </c>
      <c r="F5495" t="s">
        <v>2015</v>
      </c>
      <c r="G5495" t="s">
        <v>2014</v>
      </c>
      <c r="H5495" t="s">
        <v>2016</v>
      </c>
      <c r="I5495" s="52">
        <v>45536</v>
      </c>
      <c r="J5495" t="s">
        <v>2457</v>
      </c>
      <c r="K5495">
        <v>469</v>
      </c>
      <c r="L5495" s="73">
        <v>19.837155080100999</v>
      </c>
      <c r="M5495">
        <v>258</v>
      </c>
      <c r="N5495">
        <v>0.89101181686410602</v>
      </c>
      <c r="O5495" s="73">
        <v>17.627911555352</v>
      </c>
      <c r="P5495">
        <v>258</v>
      </c>
      <c r="Q5495">
        <v>0.89101181686410602</v>
      </c>
      <c r="R5495">
        <v>301</v>
      </c>
      <c r="S5495">
        <v>0.86409821017292698</v>
      </c>
      <c r="T5495">
        <v>35.506086596712201</v>
      </c>
      <c r="U5495">
        <v>0.59476235285623302</v>
      </c>
      <c r="V5495">
        <v>237</v>
      </c>
      <c r="W5495">
        <v>0.252611550460073</v>
      </c>
      <c r="X5495">
        <v>41</v>
      </c>
      <c r="Y5495">
        <v>337</v>
      </c>
      <c r="Z5495">
        <v>0.928520190896437</v>
      </c>
      <c r="AA5495">
        <v>103.012579625974</v>
      </c>
      <c r="AB5495">
        <v>77</v>
      </c>
      <c r="AC5495">
        <v>0.38215322833001703</v>
      </c>
      <c r="AD5495">
        <v>258</v>
      </c>
      <c r="AE5495">
        <v>0.54578720616475296</v>
      </c>
      <c r="AF5495">
        <v>134</v>
      </c>
      <c r="AG5495">
        <v>7.2059565505229295E-2</v>
      </c>
      <c r="AH5495">
        <v>3.83726679417661E-4</v>
      </c>
      <c r="AI5495">
        <v>5</v>
      </c>
      <c r="AJ5495" s="73">
        <v>23.386935876528</v>
      </c>
      <c r="AK5495">
        <v>258</v>
      </c>
      <c r="AL5495">
        <v>0.89101181686410602</v>
      </c>
      <c r="AM5495">
        <v>0</v>
      </c>
      <c r="AN5495">
        <v>0</v>
      </c>
      <c r="AO5495">
        <v>7.6611713890211403E-2</v>
      </c>
      <c r="AP5495">
        <v>3</v>
      </c>
      <c r="AQ5495">
        <v>324</v>
      </c>
      <c r="AR5495">
        <v>0.96915902357001704</v>
      </c>
      <c r="AS5495">
        <v>0</v>
      </c>
      <c r="AT5495">
        <v>0</v>
      </c>
      <c r="AU5495">
        <v>8.2137470609950996E-4</v>
      </c>
      <c r="AV5495">
        <v>1</v>
      </c>
      <c r="AW5495">
        <v>325</v>
      </c>
      <c r="AX5495">
        <v>0.96864306383263499</v>
      </c>
      <c r="AY5495" s="73">
        <v>20.419097761266901</v>
      </c>
      <c r="AZ5495">
        <v>258</v>
      </c>
      <c r="BA5495">
        <v>0.89101181686410602</v>
      </c>
      <c r="BB5495">
        <v>321</v>
      </c>
      <c r="BC5495">
        <v>0.892547309679806</v>
      </c>
      <c r="BD5495">
        <v>0</v>
      </c>
      <c r="BE5495">
        <v>0</v>
      </c>
      <c r="BF5495">
        <v>19.837155080100999</v>
      </c>
      <c r="BG5495">
        <v>17.627911555352</v>
      </c>
      <c r="BH5495">
        <v>20.419097761266901</v>
      </c>
      <c r="BI5495">
        <v>23.386935876528</v>
      </c>
    </row>
    <row r="5496" spans="1:61" x14ac:dyDescent="0.25">
      <c r="A5496" s="10" t="str">
        <f>VLOOKUP(D5496,'Index-Relations'!E:F,2,FALSE)</f>
        <v>BM</v>
      </c>
      <c r="B5496" t="s">
        <v>3450</v>
      </c>
      <c r="C5496" s="53" t="s">
        <v>3350</v>
      </c>
      <c r="D5496" s="59" t="s">
        <v>3305</v>
      </c>
      <c r="E5496" s="59" t="s">
        <v>8912</v>
      </c>
      <c r="F5496" t="s">
        <v>2015</v>
      </c>
      <c r="G5496" t="s">
        <v>2014</v>
      </c>
      <c r="H5496" t="s">
        <v>2016</v>
      </c>
      <c r="I5496" s="52">
        <v>45505</v>
      </c>
      <c r="J5496" t="s">
        <v>2457</v>
      </c>
      <c r="K5496">
        <v>469</v>
      </c>
      <c r="L5496" s="73">
        <v>19.812885045447999</v>
      </c>
      <c r="M5496">
        <v>258</v>
      </c>
      <c r="N5496">
        <v>0.89115755514084005</v>
      </c>
      <c r="O5496" s="73">
        <v>17.684199917198899</v>
      </c>
      <c r="P5496">
        <v>258</v>
      </c>
      <c r="Q5496">
        <v>0.89115755514084005</v>
      </c>
      <c r="R5496">
        <v>301</v>
      </c>
      <c r="S5496">
        <v>0.86611807081871195</v>
      </c>
      <c r="T5496">
        <v>35.478382061527199</v>
      </c>
      <c r="U5496">
        <v>0.59685430808603102</v>
      </c>
      <c r="V5496">
        <v>233</v>
      </c>
      <c r="W5496">
        <v>0.25897807668613698</v>
      </c>
      <c r="X5496">
        <v>40</v>
      </c>
      <c r="Y5496">
        <v>334</v>
      </c>
      <c r="Z5496">
        <v>0.92166874785846298</v>
      </c>
      <c r="AA5496">
        <v>103.522952130353</v>
      </c>
      <c r="AB5496">
        <v>75</v>
      </c>
      <c r="AC5496">
        <v>0.37616823065242999</v>
      </c>
      <c r="AD5496">
        <v>257</v>
      </c>
      <c r="AE5496">
        <v>0.54494273558528294</v>
      </c>
      <c r="AF5496">
        <v>137</v>
      </c>
      <c r="AG5496">
        <v>7.8889033762285996E-2</v>
      </c>
      <c r="AH5496">
        <v>3.7983259150854199E-4</v>
      </c>
      <c r="AI5496">
        <v>5</v>
      </c>
      <c r="AJ5496" s="73">
        <v>23.307939272302999</v>
      </c>
      <c r="AK5496">
        <v>258</v>
      </c>
      <c r="AL5496">
        <v>0.89115755514084005</v>
      </c>
      <c r="AM5496">
        <v>0</v>
      </c>
      <c r="AN5496">
        <v>0</v>
      </c>
      <c r="AO5496">
        <v>7.7521763864915397E-2</v>
      </c>
      <c r="AP5496">
        <v>3</v>
      </c>
      <c r="AQ5496">
        <v>311</v>
      </c>
      <c r="AR5496">
        <v>0.95702535351954598</v>
      </c>
      <c r="AS5496">
        <v>0</v>
      </c>
      <c r="AT5496">
        <v>0</v>
      </c>
      <c r="AU5496">
        <v>7.2558830569657601E-4</v>
      </c>
      <c r="AV5496">
        <v>1</v>
      </c>
      <c r="AW5496">
        <v>315</v>
      </c>
      <c r="AX5496">
        <v>0.95855778251785395</v>
      </c>
      <c r="AY5496" s="73">
        <v>20.381872263824899</v>
      </c>
      <c r="AZ5496">
        <v>258</v>
      </c>
      <c r="BA5496">
        <v>0.89115755514084005</v>
      </c>
      <c r="BB5496">
        <v>308</v>
      </c>
      <c r="BC5496">
        <v>0.87950358965463005</v>
      </c>
      <c r="BD5496">
        <v>0</v>
      </c>
      <c r="BE5496">
        <v>0</v>
      </c>
      <c r="BF5496">
        <v>19.812885045447999</v>
      </c>
      <c r="BG5496">
        <v>17.684199917198899</v>
      </c>
      <c r="BH5496">
        <v>20.381872263824899</v>
      </c>
      <c r="BI5496">
        <v>23.307939272302999</v>
      </c>
    </row>
    <row r="5497" spans="1:61" x14ac:dyDescent="0.25">
      <c r="A5497" s="10" t="str">
        <f>VLOOKUP(D5497,'Index-Relations'!E:F,2,FALSE)</f>
        <v>BM</v>
      </c>
      <c r="B5497" t="s">
        <v>3450</v>
      </c>
      <c r="C5497" s="53" t="s">
        <v>2765</v>
      </c>
      <c r="D5497" s="59" t="s">
        <v>3305</v>
      </c>
      <c r="E5497" s="59" t="s">
        <v>8913</v>
      </c>
      <c r="F5497" t="s">
        <v>2015</v>
      </c>
      <c r="G5497" t="s">
        <v>2014</v>
      </c>
      <c r="H5497" t="s">
        <v>2016</v>
      </c>
      <c r="I5497" s="52">
        <v>45474</v>
      </c>
      <c r="J5497" t="s">
        <v>2457</v>
      </c>
      <c r="K5497">
        <v>470</v>
      </c>
      <c r="L5497" s="73">
        <v>19.732644049572901</v>
      </c>
      <c r="M5497">
        <v>259</v>
      </c>
      <c r="N5497">
        <v>0.88953111653094297</v>
      </c>
      <c r="O5497" s="73">
        <v>17.617191260673899</v>
      </c>
      <c r="P5497">
        <v>259</v>
      </c>
      <c r="Q5497">
        <v>0.88953111653094297</v>
      </c>
      <c r="R5497">
        <v>302</v>
      </c>
      <c r="S5497">
        <v>0.86608639298719403</v>
      </c>
      <c r="T5497">
        <v>35.7556668192478</v>
      </c>
      <c r="U5497">
        <v>0.598621020462203</v>
      </c>
      <c r="V5497">
        <v>234</v>
      </c>
      <c r="W5497">
        <v>0.25683494914856497</v>
      </c>
      <c r="X5497">
        <v>40</v>
      </c>
      <c r="Y5497">
        <v>335</v>
      </c>
      <c r="Z5497">
        <v>0.921055320627718</v>
      </c>
      <c r="AA5497">
        <v>108.00554552240899</v>
      </c>
      <c r="AB5497">
        <v>75</v>
      </c>
      <c r="AC5497">
        <v>0.37348972533628799</v>
      </c>
      <c r="AD5497">
        <v>258</v>
      </c>
      <c r="AE5497">
        <v>0.547017642818447</v>
      </c>
      <c r="AF5497">
        <v>137</v>
      </c>
      <c r="AG5497">
        <v>7.9492631845264505E-2</v>
      </c>
      <c r="AH5497">
        <v>3.90997131988185E-4</v>
      </c>
      <c r="AI5497">
        <v>5</v>
      </c>
      <c r="AJ5497" s="73">
        <v>23.246474911985999</v>
      </c>
      <c r="AK5497">
        <v>259</v>
      </c>
      <c r="AL5497">
        <v>0.88953111653094297</v>
      </c>
      <c r="AM5497">
        <v>0</v>
      </c>
      <c r="AN5497">
        <v>0</v>
      </c>
      <c r="AO5497">
        <v>8.0307600598722106E-2</v>
      </c>
      <c r="AP5497">
        <v>4</v>
      </c>
      <c r="AQ5497">
        <v>312</v>
      </c>
      <c r="AR5497">
        <v>0.95682578531075801</v>
      </c>
      <c r="AS5497">
        <v>0</v>
      </c>
      <c r="AT5497">
        <v>0</v>
      </c>
      <c r="AU5497">
        <v>6.2067000835497397E-4</v>
      </c>
      <c r="AV5497">
        <v>1</v>
      </c>
      <c r="AW5497">
        <v>316</v>
      </c>
      <c r="AX5497">
        <v>0.95832087963722901</v>
      </c>
      <c r="AY5497" s="73">
        <v>20.301847734296</v>
      </c>
      <c r="AZ5497">
        <v>259</v>
      </c>
      <c r="BA5497">
        <v>0.88953111653094297</v>
      </c>
      <c r="BB5497">
        <v>308</v>
      </c>
      <c r="BC5497">
        <v>0.87651818471203502</v>
      </c>
      <c r="BD5497">
        <v>0</v>
      </c>
      <c r="BE5497">
        <v>0</v>
      </c>
      <c r="BF5497">
        <v>19.732644049572901</v>
      </c>
      <c r="BG5497">
        <v>17.617191260673899</v>
      </c>
      <c r="BH5497">
        <v>20.301847734296</v>
      </c>
      <c r="BI5497">
        <v>23.246474911985999</v>
      </c>
    </row>
    <row r="5498" spans="1:61" x14ac:dyDescent="0.25">
      <c r="A5498" s="10" t="str">
        <f>VLOOKUP(D5498,'Index-Relations'!E:F,2,FALSE)</f>
        <v>BM</v>
      </c>
      <c r="B5498" t="s">
        <v>3450</v>
      </c>
      <c r="C5498" s="53" t="s">
        <v>2766</v>
      </c>
      <c r="D5498" s="59" t="s">
        <v>3305</v>
      </c>
      <c r="E5498" s="59" t="s">
        <v>8914</v>
      </c>
      <c r="F5498" t="s">
        <v>2015</v>
      </c>
      <c r="G5498" t="s">
        <v>2014</v>
      </c>
      <c r="H5498" t="s">
        <v>2016</v>
      </c>
      <c r="I5498" s="52">
        <v>45445</v>
      </c>
      <c r="J5498" t="s">
        <v>2457</v>
      </c>
      <c r="K5498">
        <v>465</v>
      </c>
      <c r="L5498" s="73">
        <v>19.844070532828901</v>
      </c>
      <c r="M5498">
        <v>259</v>
      </c>
      <c r="N5498">
        <v>0.89338991866647599</v>
      </c>
      <c r="O5498" s="73">
        <v>17.744400254342899</v>
      </c>
      <c r="P5498">
        <v>259</v>
      </c>
      <c r="Q5498">
        <v>0.89338991866647599</v>
      </c>
      <c r="R5498">
        <v>303</v>
      </c>
      <c r="S5498">
        <v>0.86890728921471205</v>
      </c>
      <c r="T5498">
        <v>35.758201854189501</v>
      </c>
      <c r="U5498">
        <v>0.58519710852708695</v>
      </c>
      <c r="V5498">
        <v>233</v>
      </c>
      <c r="W5498">
        <v>0.23748415848570101</v>
      </c>
      <c r="X5498">
        <v>40</v>
      </c>
      <c r="Y5498">
        <v>335</v>
      </c>
      <c r="Z5498">
        <v>0.92352677216774004</v>
      </c>
      <c r="AA5498">
        <v>117.83611097912301</v>
      </c>
      <c r="AB5498">
        <v>75</v>
      </c>
      <c r="AC5498">
        <v>0.38410942634063799</v>
      </c>
      <c r="AD5498">
        <v>258</v>
      </c>
      <c r="AE5498">
        <v>0.53883366663022103</v>
      </c>
      <c r="AF5498">
        <v>132</v>
      </c>
      <c r="AG5498">
        <v>7.7056907029140004E-2</v>
      </c>
      <c r="AH5498">
        <v>4.0357678449642702E-4</v>
      </c>
      <c r="AI5498">
        <v>5</v>
      </c>
      <c r="AJ5498" s="73">
        <v>23.356733584736901</v>
      </c>
      <c r="AK5498">
        <v>259</v>
      </c>
      <c r="AL5498">
        <v>0.89338991866647599</v>
      </c>
      <c r="AM5498">
        <v>0</v>
      </c>
      <c r="AN5498">
        <v>0</v>
      </c>
      <c r="AO5498">
        <v>7.2156519068112102E-2</v>
      </c>
      <c r="AP5498">
        <v>4</v>
      </c>
      <c r="AQ5498">
        <v>312</v>
      </c>
      <c r="AR5498">
        <v>0.96039966573429703</v>
      </c>
      <c r="AS5498">
        <v>0</v>
      </c>
      <c r="AT5498">
        <v>0</v>
      </c>
      <c r="AU5498">
        <v>7.4614007754398204E-4</v>
      </c>
      <c r="AV5498">
        <v>1</v>
      </c>
      <c r="AW5498">
        <v>315</v>
      </c>
      <c r="AX5498">
        <v>0.95965468586378599</v>
      </c>
      <c r="AY5498" s="73">
        <v>20.362048443124898</v>
      </c>
      <c r="AZ5498">
        <v>259</v>
      </c>
      <c r="BA5498">
        <v>0.89338991866647599</v>
      </c>
      <c r="BB5498">
        <v>308</v>
      </c>
      <c r="BC5498">
        <v>0.88824314666618498</v>
      </c>
      <c r="BD5498">
        <v>0</v>
      </c>
      <c r="BE5498">
        <v>0</v>
      </c>
      <c r="BF5498">
        <v>19.844070532828901</v>
      </c>
      <c r="BG5498">
        <v>17.744400254342899</v>
      </c>
      <c r="BH5498">
        <v>20.362048443124898</v>
      </c>
      <c r="BI5498">
        <v>23.356733584736901</v>
      </c>
    </row>
    <row r="5499" spans="1:61" x14ac:dyDescent="0.25">
      <c r="A5499" s="10" t="str">
        <f>VLOOKUP(D5499,'Index-Relations'!E:F,2,FALSE)</f>
        <v>BM</v>
      </c>
      <c r="B5499" t="s">
        <v>3450</v>
      </c>
      <c r="C5499" s="53" t="s">
        <v>2767</v>
      </c>
      <c r="D5499" s="59" t="s">
        <v>3305</v>
      </c>
      <c r="E5499" s="59" t="s">
        <v>8915</v>
      </c>
      <c r="F5499" t="s">
        <v>2015</v>
      </c>
      <c r="G5499" t="s">
        <v>2014</v>
      </c>
      <c r="H5499" t="s">
        <v>2016</v>
      </c>
      <c r="I5499" s="52">
        <v>45413</v>
      </c>
      <c r="J5499" t="s">
        <v>2457</v>
      </c>
      <c r="K5499">
        <v>465</v>
      </c>
      <c r="L5499" s="73">
        <v>19.857340648694901</v>
      </c>
      <c r="M5499">
        <v>259</v>
      </c>
      <c r="N5499">
        <v>0.89399932661196801</v>
      </c>
      <c r="O5499" s="73">
        <v>17.7846442501809</v>
      </c>
      <c r="P5499">
        <v>259</v>
      </c>
      <c r="Q5499">
        <v>0.89399932661196801</v>
      </c>
      <c r="R5499">
        <v>303</v>
      </c>
      <c r="S5499">
        <v>0.86844362066018699</v>
      </c>
      <c r="T5499">
        <v>35.822795219950798</v>
      </c>
      <c r="U5499">
        <v>0.587083520227619</v>
      </c>
      <c r="V5499">
        <v>231</v>
      </c>
      <c r="W5499">
        <v>0.24247277337129799</v>
      </c>
      <c r="X5499">
        <v>40</v>
      </c>
      <c r="Y5499">
        <v>333</v>
      </c>
      <c r="Z5499">
        <v>0.92355234078421899</v>
      </c>
      <c r="AA5499">
        <v>114.671576927302</v>
      </c>
      <c r="AB5499">
        <v>75</v>
      </c>
      <c r="AC5499">
        <v>0.38349213318115799</v>
      </c>
      <c r="AD5499">
        <v>256</v>
      </c>
      <c r="AE5499">
        <v>0.53953610225107496</v>
      </c>
      <c r="AF5499">
        <v>134</v>
      </c>
      <c r="AG5499">
        <v>7.6971764567765999E-2</v>
      </c>
      <c r="AH5499">
        <v>4.0152193810508402E-4</v>
      </c>
      <c r="AI5499">
        <v>5</v>
      </c>
      <c r="AJ5499" s="73">
        <v>23.327244111809001</v>
      </c>
      <c r="AK5499">
        <v>259</v>
      </c>
      <c r="AL5499">
        <v>0.89399932661196801</v>
      </c>
      <c r="AM5499">
        <v>0</v>
      </c>
      <c r="AN5499">
        <v>0</v>
      </c>
      <c r="AO5499">
        <v>7.2479226507537797E-2</v>
      </c>
      <c r="AP5499">
        <v>4</v>
      </c>
      <c r="AQ5499">
        <v>311</v>
      </c>
      <c r="AR5499">
        <v>0.95823456528976103</v>
      </c>
      <c r="AS5499">
        <v>0</v>
      </c>
      <c r="AT5499">
        <v>0</v>
      </c>
      <c r="AU5499">
        <v>5.5470625771454998E-4</v>
      </c>
      <c r="AV5499">
        <v>1</v>
      </c>
      <c r="AW5499">
        <v>315</v>
      </c>
      <c r="AX5499">
        <v>0.95966988006310605</v>
      </c>
      <c r="AY5499" s="73">
        <v>20.389731892951001</v>
      </c>
      <c r="AZ5499">
        <v>259</v>
      </c>
      <c r="BA5499">
        <v>0.89399932661196801</v>
      </c>
      <c r="BB5499">
        <v>307</v>
      </c>
      <c r="BC5499">
        <v>0.88575533878222301</v>
      </c>
      <c r="BD5499">
        <v>0</v>
      </c>
      <c r="BE5499">
        <v>0</v>
      </c>
      <c r="BF5499">
        <v>19.857340648694901</v>
      </c>
      <c r="BG5499">
        <v>17.7846442501809</v>
      </c>
      <c r="BH5499">
        <v>20.389731892951001</v>
      </c>
      <c r="BI5499">
        <v>23.327244111809001</v>
      </c>
    </row>
    <row r="5500" spans="1:61" x14ac:dyDescent="0.25">
      <c r="A5500" s="10" t="str">
        <f>VLOOKUP(D5500,'Index-Relations'!E:F,2,FALSE)</f>
        <v>BM</v>
      </c>
      <c r="B5500" t="s">
        <v>3450</v>
      </c>
      <c r="C5500" s="53" t="s">
        <v>2768</v>
      </c>
      <c r="D5500" s="59" t="s">
        <v>3305</v>
      </c>
      <c r="E5500" s="59" t="s">
        <v>8916</v>
      </c>
      <c r="F5500" t="s">
        <v>2015</v>
      </c>
      <c r="G5500" t="s">
        <v>2014</v>
      </c>
      <c r="H5500" t="s">
        <v>2016</v>
      </c>
      <c r="I5500" s="52">
        <v>45383</v>
      </c>
      <c r="J5500" t="s">
        <v>2457</v>
      </c>
      <c r="K5500">
        <v>464</v>
      </c>
      <c r="L5500">
        <v>16.6828702942097</v>
      </c>
      <c r="M5500">
        <v>224</v>
      </c>
      <c r="N5500">
        <v>0.88311344370279599</v>
      </c>
      <c r="O5500">
        <v>14.448672198008801</v>
      </c>
      <c r="P5500">
        <v>224</v>
      </c>
      <c r="Q5500">
        <v>0.88311344370279599</v>
      </c>
      <c r="R5500">
        <v>303</v>
      </c>
      <c r="S5500">
        <v>0.87356206953736304</v>
      </c>
      <c r="T5500">
        <v>35.553606804778902</v>
      </c>
      <c r="U5500">
        <v>0.59523250830066698</v>
      </c>
      <c r="V5500">
        <v>230</v>
      </c>
      <c r="W5500">
        <v>0.24505972974476001</v>
      </c>
      <c r="X5500">
        <v>40</v>
      </c>
      <c r="Y5500">
        <v>332</v>
      </c>
      <c r="Z5500">
        <v>0.92285022872210198</v>
      </c>
      <c r="AA5500">
        <v>112.853084589809</v>
      </c>
      <c r="AB5500">
        <v>75</v>
      </c>
      <c r="AC5500">
        <v>0.38264368970916601</v>
      </c>
      <c r="AD5500">
        <v>255</v>
      </c>
      <c r="AE5500">
        <v>0.53969179254206301</v>
      </c>
      <c r="AF5500">
        <v>134</v>
      </c>
      <c r="AG5500">
        <v>7.7664517748770895E-2</v>
      </c>
      <c r="AH5500">
        <v>3.9386635938720802E-4</v>
      </c>
      <c r="AI5500">
        <v>5</v>
      </c>
      <c r="AJ5500">
        <v>19.791512212414201</v>
      </c>
      <c r="AK5500">
        <v>224</v>
      </c>
      <c r="AL5500">
        <v>0.88311344370279599</v>
      </c>
      <c r="AM5500">
        <v>0</v>
      </c>
      <c r="AN5500">
        <v>0</v>
      </c>
      <c r="AO5500">
        <v>7.0737186218343504E-2</v>
      </c>
      <c r="AP5500">
        <v>4</v>
      </c>
      <c r="AQ5500">
        <v>311</v>
      </c>
      <c r="AR5500">
        <v>0.96203862624093195</v>
      </c>
      <c r="AS5500">
        <v>0</v>
      </c>
      <c r="AT5500">
        <v>0</v>
      </c>
      <c r="AU5500">
        <v>6.3624209618019995E-4</v>
      </c>
      <c r="AV5500">
        <v>1</v>
      </c>
      <c r="AW5500">
        <v>315</v>
      </c>
      <c r="AX5500">
        <v>0.96330799688504898</v>
      </c>
      <c r="AY5500">
        <v>17.569179458378802</v>
      </c>
      <c r="AZ5500">
        <v>224</v>
      </c>
      <c r="BA5500">
        <v>0.88311344370279599</v>
      </c>
      <c r="BB5500">
        <v>307</v>
      </c>
      <c r="BC5500">
        <v>0.89130144002258904</v>
      </c>
      <c r="BD5500">
        <v>0</v>
      </c>
      <c r="BE5500">
        <v>0</v>
      </c>
      <c r="BF5500">
        <v>19.853744109498599</v>
      </c>
      <c r="BG5500">
        <v>17.635107609442201</v>
      </c>
      <c r="BH5500">
        <v>20.4655307493151</v>
      </c>
      <c r="BI5500">
        <v>23.276173967089299</v>
      </c>
    </row>
    <row r="5501" spans="1:61" x14ac:dyDescent="0.25">
      <c r="A5501" s="10" t="str">
        <f>VLOOKUP(D5501,'Index-Relations'!E:F,2,FALSE)</f>
        <v>BM</v>
      </c>
      <c r="B5501" t="s">
        <v>3450</v>
      </c>
      <c r="C5501" s="53" t="s">
        <v>2769</v>
      </c>
      <c r="D5501" s="59" t="s">
        <v>3305</v>
      </c>
      <c r="E5501" s="59" t="s">
        <v>8917</v>
      </c>
      <c r="F5501" t="s">
        <v>2015</v>
      </c>
      <c r="G5501" t="s">
        <v>2014</v>
      </c>
      <c r="H5501" t="s">
        <v>2016</v>
      </c>
      <c r="I5501" s="52">
        <v>45352</v>
      </c>
      <c r="J5501" t="s">
        <v>2457</v>
      </c>
      <c r="K5501">
        <v>465</v>
      </c>
      <c r="L5501">
        <v>16.5681148639529</v>
      </c>
      <c r="M5501">
        <v>209</v>
      </c>
      <c r="N5501">
        <v>0.87786018304653402</v>
      </c>
      <c r="O5501">
        <v>14.2289594367085</v>
      </c>
      <c r="P5501">
        <v>209</v>
      </c>
      <c r="Q5501">
        <v>0.87786018304653402</v>
      </c>
      <c r="R5501">
        <v>304</v>
      </c>
      <c r="S5501">
        <v>0.88277484864537303</v>
      </c>
      <c r="T5501">
        <v>35.326805828031503</v>
      </c>
      <c r="U5501">
        <v>0.58928364896618801</v>
      </c>
      <c r="V5501">
        <v>214</v>
      </c>
      <c r="W5501">
        <v>0.25876982117783498</v>
      </c>
      <c r="X5501">
        <v>31</v>
      </c>
      <c r="Y5501">
        <v>333</v>
      </c>
      <c r="Z5501">
        <v>0.928483204800714</v>
      </c>
      <c r="AA5501">
        <v>112.701883042064</v>
      </c>
      <c r="AB5501">
        <v>75</v>
      </c>
      <c r="AC5501">
        <v>0.380693033066761</v>
      </c>
      <c r="AD5501">
        <v>256</v>
      </c>
      <c r="AE5501">
        <v>0.54730318121205801</v>
      </c>
      <c r="AF5501">
        <v>134</v>
      </c>
      <c r="AG5501">
        <v>7.2003785721179797E-2</v>
      </c>
      <c r="AH5501">
        <v>3.8860981863547499E-4</v>
      </c>
      <c r="AI5501">
        <v>3</v>
      </c>
      <c r="AJ5501">
        <v>19.616604039299499</v>
      </c>
      <c r="AK5501">
        <v>209</v>
      </c>
      <c r="AL5501">
        <v>0.87786018304653402</v>
      </c>
      <c r="AM5501">
        <v>0</v>
      </c>
      <c r="AN5501">
        <v>0</v>
      </c>
      <c r="AO5501">
        <v>7.0783871995325501E-2</v>
      </c>
      <c r="AP5501">
        <v>4</v>
      </c>
      <c r="AQ5501">
        <v>313</v>
      </c>
      <c r="AR5501">
        <v>0.96792579380532096</v>
      </c>
      <c r="AS5501">
        <v>0</v>
      </c>
      <c r="AT5501">
        <v>0</v>
      </c>
      <c r="AU5501">
        <v>1.3566563438659699E-3</v>
      </c>
      <c r="AV5501">
        <v>1</v>
      </c>
      <c r="AW5501">
        <v>313</v>
      </c>
      <c r="AX5501">
        <v>0.96667194464152595</v>
      </c>
      <c r="AY5501">
        <v>17.522576410766</v>
      </c>
      <c r="AZ5501">
        <v>209</v>
      </c>
      <c r="BA5501">
        <v>0.87786018304653402</v>
      </c>
      <c r="BB5501">
        <v>309</v>
      </c>
      <c r="BC5501">
        <v>0.89714192180999497</v>
      </c>
      <c r="BD5501">
        <v>0</v>
      </c>
      <c r="BE5501">
        <v>0</v>
      </c>
      <c r="BF5501">
        <v>19.691752944077699</v>
      </c>
      <c r="BG5501">
        <v>17.3962443102481</v>
      </c>
      <c r="BH5501">
        <v>20.322790068577799</v>
      </c>
      <c r="BI5501">
        <v>23.057521359229799</v>
      </c>
    </row>
    <row r="5502" spans="1:61" x14ac:dyDescent="0.25">
      <c r="A5502" s="10" t="str">
        <f>VLOOKUP(D5502,'Index-Relations'!E:F,2,FALSE)</f>
        <v>BM</v>
      </c>
      <c r="B5502" t="s">
        <v>3450</v>
      </c>
      <c r="C5502" s="53" t="s">
        <v>2770</v>
      </c>
      <c r="D5502" s="59" t="s">
        <v>3305</v>
      </c>
      <c r="E5502" s="59" t="s">
        <v>8918</v>
      </c>
      <c r="F5502" t="s">
        <v>2015</v>
      </c>
      <c r="G5502" t="s">
        <v>2014</v>
      </c>
      <c r="H5502" t="s">
        <v>2016</v>
      </c>
      <c r="I5502" s="52">
        <v>45323</v>
      </c>
      <c r="J5502" t="s">
        <v>2457</v>
      </c>
      <c r="K5502">
        <v>466</v>
      </c>
      <c r="L5502">
        <v>16.466861136481899</v>
      </c>
      <c r="M5502">
        <v>196</v>
      </c>
      <c r="N5502">
        <v>0.87702650980354702</v>
      </c>
      <c r="O5502">
        <v>14.273056096403501</v>
      </c>
      <c r="P5502">
        <v>196</v>
      </c>
      <c r="Q5502">
        <v>0.87702650980354702</v>
      </c>
      <c r="R5502">
        <v>305</v>
      </c>
      <c r="S5502">
        <v>0.88376649292284404</v>
      </c>
      <c r="T5502">
        <v>35.303986217804002</v>
      </c>
      <c r="U5502">
        <v>0.580247538837254</v>
      </c>
      <c r="V5502">
        <v>213</v>
      </c>
      <c r="W5502">
        <v>0.25233058948049297</v>
      </c>
      <c r="X5502">
        <v>29</v>
      </c>
      <c r="Y5502">
        <v>333</v>
      </c>
      <c r="Z5502">
        <v>0.92845555108276101</v>
      </c>
      <c r="AA5502">
        <v>116.075273177216</v>
      </c>
      <c r="AB5502">
        <v>70</v>
      </c>
      <c r="AC5502">
        <v>0.38721478841135298</v>
      </c>
      <c r="AD5502">
        <v>261</v>
      </c>
      <c r="AE5502">
        <v>0.54075298582475695</v>
      </c>
      <c r="AF5502">
        <v>135</v>
      </c>
      <c r="AG5502">
        <v>7.2032225763889998E-2</v>
      </c>
      <c r="AH5502">
        <v>1.12363438632087E-4</v>
      </c>
      <c r="AI5502">
        <v>3</v>
      </c>
      <c r="AJ5502">
        <v>19.355381391395799</v>
      </c>
      <c r="AK5502">
        <v>196</v>
      </c>
      <c r="AL5502">
        <v>0.87702650980354702</v>
      </c>
      <c r="AM5502">
        <v>0</v>
      </c>
      <c r="AN5502">
        <v>0</v>
      </c>
      <c r="AO5502">
        <v>7.1438001286852598E-2</v>
      </c>
      <c r="AP5502">
        <v>4</v>
      </c>
      <c r="AQ5502">
        <v>310</v>
      </c>
      <c r="AR5502">
        <v>0.96682410249393103</v>
      </c>
      <c r="AS5502">
        <v>0</v>
      </c>
      <c r="AT5502">
        <v>0</v>
      </c>
      <c r="AU5502">
        <v>1.29932350581085E-3</v>
      </c>
      <c r="AV5502">
        <v>1</v>
      </c>
      <c r="AW5502">
        <v>314</v>
      </c>
      <c r="AX5502">
        <v>0.96797037309257195</v>
      </c>
      <c r="AY5502">
        <v>17.464549709171099</v>
      </c>
      <c r="AZ5502">
        <v>196</v>
      </c>
      <c r="BA5502">
        <v>0.87702650980354702</v>
      </c>
      <c r="BB5502">
        <v>306</v>
      </c>
      <c r="BC5502">
        <v>0.89538610120707796</v>
      </c>
      <c r="BD5502">
        <v>0</v>
      </c>
      <c r="BE5502">
        <v>0</v>
      </c>
      <c r="BF5502">
        <v>19.659645814840498</v>
      </c>
      <c r="BG5502">
        <v>17.579810561230399</v>
      </c>
      <c r="BH5502">
        <v>20.270306599951201</v>
      </c>
      <c r="BI5502">
        <v>22.954498994903101</v>
      </c>
    </row>
    <row r="5503" spans="1:61" x14ac:dyDescent="0.25">
      <c r="A5503" s="10" t="str">
        <f>VLOOKUP(D5503,'Index-Relations'!E:F,2,FALSE)</f>
        <v>ESG</v>
      </c>
      <c r="B5503" t="s">
        <v>3450</v>
      </c>
      <c r="C5503" s="53" t="s">
        <v>2760</v>
      </c>
      <c r="D5503" s="59" t="s">
        <v>3306</v>
      </c>
      <c r="E5503" s="59" t="s">
        <v>8919</v>
      </c>
      <c r="F5503" t="s">
        <v>2020</v>
      </c>
      <c r="G5503" t="s">
        <v>2019</v>
      </c>
      <c r="H5503" t="s">
        <v>2021</v>
      </c>
      <c r="I5503" s="52">
        <v>45658</v>
      </c>
      <c r="J5503" t="s">
        <v>2457</v>
      </c>
      <c r="K5503">
        <v>40</v>
      </c>
      <c r="L5503" s="73">
        <v>22.033234025333002</v>
      </c>
      <c r="M5503">
        <v>40</v>
      </c>
      <c r="N5503">
        <v>1</v>
      </c>
      <c r="O5503" s="73">
        <v>19.654283495329999</v>
      </c>
      <c r="P5503">
        <v>40</v>
      </c>
      <c r="Q5503">
        <v>1</v>
      </c>
      <c r="R5503">
        <v>32</v>
      </c>
      <c r="S5503">
        <v>0.89488277393565296</v>
      </c>
      <c r="T5503">
        <v>39.242639534490202</v>
      </c>
      <c r="U5503">
        <v>0.53964148997015404</v>
      </c>
      <c r="V5503">
        <v>28</v>
      </c>
      <c r="W5503">
        <v>0.129104121644664</v>
      </c>
      <c r="X5503">
        <v>8</v>
      </c>
      <c r="Y5503">
        <v>40</v>
      </c>
      <c r="Z5503">
        <v>0.999999999999999</v>
      </c>
      <c r="AA5503">
        <v>62.271516104751697</v>
      </c>
      <c r="AB5503">
        <v>24</v>
      </c>
      <c r="AC5503">
        <v>0.72960589078666105</v>
      </c>
      <c r="AD5503">
        <v>16</v>
      </c>
      <c r="AE5503">
        <v>0.27039410921333801</v>
      </c>
      <c r="AF5503">
        <v>0</v>
      </c>
      <c r="AG5503">
        <v>2.2204E-16</v>
      </c>
      <c r="AH5503">
        <v>2.0308241321845902E-3</v>
      </c>
      <c r="AI5503">
        <v>3</v>
      </c>
      <c r="AJ5503" s="73">
        <v>26.606675783667999</v>
      </c>
      <c r="AK5503">
        <v>40</v>
      </c>
      <c r="AL5503">
        <v>1</v>
      </c>
      <c r="AM5503">
        <v>0</v>
      </c>
      <c r="AN5503">
        <v>0</v>
      </c>
      <c r="AO5503">
        <v>6.4378979886203294E-2</v>
      </c>
      <c r="AP5503">
        <v>2</v>
      </c>
      <c r="AQ5503">
        <v>40</v>
      </c>
      <c r="AR5503">
        <v>1</v>
      </c>
      <c r="AS5503">
        <v>0</v>
      </c>
      <c r="AT5503">
        <v>0</v>
      </c>
      <c r="AU5503">
        <v>0</v>
      </c>
      <c r="AV5503">
        <v>0</v>
      </c>
      <c r="AW5503">
        <v>40</v>
      </c>
      <c r="AX5503">
        <v>0.999999999999999</v>
      </c>
      <c r="AY5503" s="73">
        <v>22.362424950243899</v>
      </c>
      <c r="AZ5503">
        <v>40</v>
      </c>
      <c r="BA5503">
        <v>1</v>
      </c>
      <c r="BB5503">
        <v>38</v>
      </c>
      <c r="BC5503">
        <v>0.935621020113796</v>
      </c>
      <c r="BD5503">
        <v>0</v>
      </c>
      <c r="BE5503">
        <v>0</v>
      </c>
      <c r="BF5503">
        <v>22.033234025333002</v>
      </c>
      <c r="BG5503">
        <v>19.654283495329999</v>
      </c>
      <c r="BH5503">
        <v>22.362424950243899</v>
      </c>
      <c r="BI5503">
        <v>26.606675783667999</v>
      </c>
    </row>
    <row r="5504" spans="1:61" x14ac:dyDescent="0.25">
      <c r="A5504" s="10" t="str">
        <f>VLOOKUP(D5504,'Index-Relations'!E:F,2,FALSE)</f>
        <v>ESG</v>
      </c>
      <c r="B5504" t="s">
        <v>3450</v>
      </c>
      <c r="C5504" s="53" t="s">
        <v>2761</v>
      </c>
      <c r="D5504" s="59" t="s">
        <v>3306</v>
      </c>
      <c r="E5504" s="59" t="s">
        <v>8920</v>
      </c>
      <c r="F5504" t="s">
        <v>2020</v>
      </c>
      <c r="G5504" t="s">
        <v>2019</v>
      </c>
      <c r="H5504" t="s">
        <v>2021</v>
      </c>
      <c r="I5504" s="52">
        <v>45627</v>
      </c>
      <c r="J5504" t="s">
        <v>2457</v>
      </c>
      <c r="K5504">
        <v>40</v>
      </c>
      <c r="L5504" s="73">
        <v>22.069189963780001</v>
      </c>
      <c r="M5504">
        <v>40</v>
      </c>
      <c r="N5504">
        <v>1</v>
      </c>
      <c r="O5504" s="73">
        <v>19.635380788595999</v>
      </c>
      <c r="P5504">
        <v>40</v>
      </c>
      <c r="Q5504">
        <v>1</v>
      </c>
      <c r="R5504">
        <v>32</v>
      </c>
      <c r="S5504">
        <v>0.89361644896266901</v>
      </c>
      <c r="T5504">
        <v>39.0338683363467</v>
      </c>
      <c r="U5504">
        <v>0.55369770016645903</v>
      </c>
      <c r="V5504">
        <v>28</v>
      </c>
      <c r="W5504">
        <v>0.13483681839506201</v>
      </c>
      <c r="X5504">
        <v>8</v>
      </c>
      <c r="Y5504">
        <v>40</v>
      </c>
      <c r="Z5504">
        <v>1</v>
      </c>
      <c r="AA5504">
        <v>59.197768266914203</v>
      </c>
      <c r="AB5504">
        <v>24</v>
      </c>
      <c r="AC5504">
        <v>0.72362617943986995</v>
      </c>
      <c r="AD5504">
        <v>16</v>
      </c>
      <c r="AE5504">
        <v>0.27637382056012899</v>
      </c>
      <c r="AF5504">
        <v>0</v>
      </c>
      <c r="AG5504">
        <v>0</v>
      </c>
      <c r="AH5504">
        <v>2.1290698705370898E-3</v>
      </c>
      <c r="AI5504">
        <v>3</v>
      </c>
      <c r="AJ5504" s="73">
        <v>26.607121577525898</v>
      </c>
      <c r="AK5504">
        <v>40</v>
      </c>
      <c r="AL5504">
        <v>1</v>
      </c>
      <c r="AM5504">
        <v>0</v>
      </c>
      <c r="AN5504">
        <v>0</v>
      </c>
      <c r="AO5504">
        <v>6.6365362768457295E-2</v>
      </c>
      <c r="AP5504">
        <v>2</v>
      </c>
      <c r="AQ5504">
        <v>40</v>
      </c>
      <c r="AR5504">
        <v>0.999999999999999</v>
      </c>
      <c r="AS5504">
        <v>0</v>
      </c>
      <c r="AT5504">
        <v>0</v>
      </c>
      <c r="AU5504">
        <v>0</v>
      </c>
      <c r="AV5504">
        <v>0</v>
      </c>
      <c r="AW5504">
        <v>40</v>
      </c>
      <c r="AX5504">
        <v>1</v>
      </c>
      <c r="AY5504" s="73">
        <v>22.513893364538902</v>
      </c>
      <c r="AZ5504">
        <v>40</v>
      </c>
      <c r="BA5504">
        <v>1</v>
      </c>
      <c r="BB5504">
        <v>38</v>
      </c>
      <c r="BC5504">
        <v>0.93363463723154205</v>
      </c>
      <c r="BD5504">
        <v>0</v>
      </c>
      <c r="BE5504">
        <v>0</v>
      </c>
      <c r="BF5504">
        <v>22.069189963780001</v>
      </c>
      <c r="BG5504">
        <v>19.635380788595999</v>
      </c>
      <c r="BH5504">
        <v>22.513893364538902</v>
      </c>
      <c r="BI5504">
        <v>26.607121577525898</v>
      </c>
    </row>
    <row r="5505" spans="1:61" x14ac:dyDescent="0.25">
      <c r="A5505" s="10" t="str">
        <f>VLOOKUP(D5505,'Index-Relations'!E:F,2,FALSE)</f>
        <v>ESG</v>
      </c>
      <c r="B5505" t="s">
        <v>3450</v>
      </c>
      <c r="C5505" s="53" t="s">
        <v>2762</v>
      </c>
      <c r="D5505" s="59" t="s">
        <v>3306</v>
      </c>
      <c r="E5505" s="59" t="s">
        <v>8921</v>
      </c>
      <c r="F5505" t="s">
        <v>2020</v>
      </c>
      <c r="G5505" t="s">
        <v>2019</v>
      </c>
      <c r="H5505" t="s">
        <v>2021</v>
      </c>
      <c r="I5505" s="52">
        <v>45597</v>
      </c>
      <c r="J5505" t="s">
        <v>2457</v>
      </c>
      <c r="K5505">
        <v>40</v>
      </c>
      <c r="L5505" s="73">
        <v>22.242145813192</v>
      </c>
      <c r="M5505">
        <v>40</v>
      </c>
      <c r="N5505">
        <v>1</v>
      </c>
      <c r="O5505" s="73">
        <v>19.842773750342001</v>
      </c>
      <c r="P5505">
        <v>40</v>
      </c>
      <c r="Q5505">
        <v>1</v>
      </c>
      <c r="R5505">
        <v>32</v>
      </c>
      <c r="S5505">
        <v>0.88966556146987896</v>
      </c>
      <c r="T5505">
        <v>39.116641854099697</v>
      </c>
      <c r="U5505">
        <v>0.55166849726100897</v>
      </c>
      <c r="V5505">
        <v>27</v>
      </c>
      <c r="W5505">
        <v>0.13993201912587999</v>
      </c>
      <c r="X5505">
        <v>8</v>
      </c>
      <c r="Y5505">
        <v>39</v>
      </c>
      <c r="Z5505">
        <v>0.97355338683352</v>
      </c>
      <c r="AA5505">
        <v>46.747540440970397</v>
      </c>
      <c r="AB5505">
        <v>23</v>
      </c>
      <c r="AC5505">
        <v>0.70105761037870995</v>
      </c>
      <c r="AD5505">
        <v>16</v>
      </c>
      <c r="AE5505">
        <v>0.27249577645480899</v>
      </c>
      <c r="AF5505">
        <v>1</v>
      </c>
      <c r="AG5505">
        <v>2.6446613166479699E-2</v>
      </c>
      <c r="AH5505">
        <v>6.5340911200928605E-4</v>
      </c>
      <c r="AI5505">
        <v>2</v>
      </c>
      <c r="AJ5505" s="73">
        <v>26.745757452573901</v>
      </c>
      <c r="AK5505">
        <v>40</v>
      </c>
      <c r="AL5505">
        <v>1</v>
      </c>
      <c r="AM5505">
        <v>0</v>
      </c>
      <c r="AN5505">
        <v>0</v>
      </c>
      <c r="AO5505">
        <v>6.6709120057084598E-2</v>
      </c>
      <c r="AP5505">
        <v>2</v>
      </c>
      <c r="AQ5505">
        <v>40</v>
      </c>
      <c r="AR5505">
        <v>1</v>
      </c>
      <c r="AS5505">
        <v>0</v>
      </c>
      <c r="AT5505">
        <v>0</v>
      </c>
      <c r="AU5505">
        <v>0</v>
      </c>
      <c r="AV5505">
        <v>0</v>
      </c>
      <c r="AW5505">
        <v>40</v>
      </c>
      <c r="AX5505">
        <v>1</v>
      </c>
      <c r="AY5505" s="73">
        <v>22.664224552531</v>
      </c>
      <c r="AZ5505">
        <v>40</v>
      </c>
      <c r="BA5505">
        <v>1</v>
      </c>
      <c r="BB5505">
        <v>38</v>
      </c>
      <c r="BC5505">
        <v>0.93329087994291504</v>
      </c>
      <c r="BD5505">
        <v>0</v>
      </c>
      <c r="BE5505">
        <v>0</v>
      </c>
      <c r="BF5505">
        <v>22.242145813192</v>
      </c>
      <c r="BG5505">
        <v>19.842773750342001</v>
      </c>
      <c r="BH5505">
        <v>22.664224552531</v>
      </c>
      <c r="BI5505">
        <v>26.745757452573901</v>
      </c>
    </row>
    <row r="5506" spans="1:61" x14ac:dyDescent="0.25">
      <c r="A5506" s="10" t="str">
        <f>VLOOKUP(D5506,'Index-Relations'!E:F,2,FALSE)</f>
        <v>ESG</v>
      </c>
      <c r="B5506" t="s">
        <v>3450</v>
      </c>
      <c r="C5506" s="53" t="s">
        <v>2763</v>
      </c>
      <c r="D5506" s="59" t="s">
        <v>3306</v>
      </c>
      <c r="E5506" s="59" t="s">
        <v>8922</v>
      </c>
      <c r="F5506" t="s">
        <v>2020</v>
      </c>
      <c r="G5506" t="s">
        <v>2019</v>
      </c>
      <c r="H5506" t="s">
        <v>2021</v>
      </c>
      <c r="I5506" s="52">
        <v>45566</v>
      </c>
      <c r="J5506" t="s">
        <v>2457</v>
      </c>
      <c r="K5506">
        <v>40</v>
      </c>
      <c r="L5506" s="73">
        <v>22.169241943294001</v>
      </c>
      <c r="M5506">
        <v>40</v>
      </c>
      <c r="N5506">
        <v>1</v>
      </c>
      <c r="O5506" s="73">
        <v>19.713056153867001</v>
      </c>
      <c r="P5506">
        <v>40</v>
      </c>
      <c r="Q5506">
        <v>1</v>
      </c>
      <c r="R5506">
        <v>32</v>
      </c>
      <c r="S5506">
        <v>0.890228894448444</v>
      </c>
      <c r="T5506">
        <v>39.058639549788801</v>
      </c>
      <c r="U5506">
        <v>0.55394378836591296</v>
      </c>
      <c r="V5506">
        <v>27</v>
      </c>
      <c r="W5506">
        <v>0.15354103952401801</v>
      </c>
      <c r="X5506">
        <v>8</v>
      </c>
      <c r="Y5506">
        <v>39</v>
      </c>
      <c r="Z5506">
        <v>0.97329365211747099</v>
      </c>
      <c r="AA5506">
        <v>46.842393656073099</v>
      </c>
      <c r="AB5506">
        <v>22</v>
      </c>
      <c r="AC5506">
        <v>0.69745373989904802</v>
      </c>
      <c r="AD5506">
        <v>17</v>
      </c>
      <c r="AE5506">
        <v>0.27583991221842302</v>
      </c>
      <c r="AF5506">
        <v>1</v>
      </c>
      <c r="AG5506">
        <v>2.6706347882528798E-2</v>
      </c>
      <c r="AH5506">
        <v>4.51817245605135E-4</v>
      </c>
      <c r="AI5506">
        <v>2</v>
      </c>
      <c r="AJ5506" s="73">
        <v>26.703742303083999</v>
      </c>
      <c r="AK5506">
        <v>40</v>
      </c>
      <c r="AL5506">
        <v>1</v>
      </c>
      <c r="AM5506">
        <v>0</v>
      </c>
      <c r="AN5506">
        <v>0</v>
      </c>
      <c r="AO5506">
        <v>6.6613434868644295E-2</v>
      </c>
      <c r="AP5506">
        <v>2</v>
      </c>
      <c r="AQ5506">
        <v>40</v>
      </c>
      <c r="AR5506">
        <v>1</v>
      </c>
      <c r="AS5506">
        <v>0</v>
      </c>
      <c r="AT5506">
        <v>0</v>
      </c>
      <c r="AU5506">
        <v>0</v>
      </c>
      <c r="AV5506">
        <v>0</v>
      </c>
      <c r="AW5506">
        <v>40</v>
      </c>
      <c r="AX5506">
        <v>1</v>
      </c>
      <c r="AY5506" s="73">
        <v>22.613103834528999</v>
      </c>
      <c r="AZ5506">
        <v>40</v>
      </c>
      <c r="BA5506">
        <v>1</v>
      </c>
      <c r="BB5506">
        <v>38</v>
      </c>
      <c r="BC5506">
        <v>0.93338656513135498</v>
      </c>
      <c r="BD5506">
        <v>0</v>
      </c>
      <c r="BE5506">
        <v>0</v>
      </c>
      <c r="BF5506">
        <v>22.169241943294001</v>
      </c>
      <c r="BG5506">
        <v>19.713056153867001</v>
      </c>
      <c r="BH5506">
        <v>22.613103834528999</v>
      </c>
      <c r="BI5506">
        <v>26.703742303083999</v>
      </c>
    </row>
    <row r="5507" spans="1:61" x14ac:dyDescent="0.25">
      <c r="A5507" s="10" t="str">
        <f>VLOOKUP(D5507,'Index-Relations'!E:F,2,FALSE)</f>
        <v>ESG</v>
      </c>
      <c r="B5507" t="s">
        <v>3450</v>
      </c>
      <c r="C5507" s="53" t="s">
        <v>2764</v>
      </c>
      <c r="D5507" s="59" t="s">
        <v>3306</v>
      </c>
      <c r="E5507" s="59" t="s">
        <v>8923</v>
      </c>
      <c r="F5507" t="s">
        <v>2020</v>
      </c>
      <c r="G5507" t="s">
        <v>2019</v>
      </c>
      <c r="H5507" t="s">
        <v>2021</v>
      </c>
      <c r="I5507" s="52">
        <v>45536</v>
      </c>
      <c r="J5507" t="s">
        <v>2457</v>
      </c>
      <c r="K5507">
        <v>40</v>
      </c>
      <c r="L5507" s="73">
        <v>22.260997017114999</v>
      </c>
      <c r="M5507">
        <v>40</v>
      </c>
      <c r="N5507">
        <v>1</v>
      </c>
      <c r="O5507" s="73">
        <v>19.411282229154001</v>
      </c>
      <c r="P5507">
        <v>40</v>
      </c>
      <c r="Q5507">
        <v>1</v>
      </c>
      <c r="R5507">
        <v>32</v>
      </c>
      <c r="S5507">
        <v>0.90316619788048003</v>
      </c>
      <c r="T5507">
        <v>38.809513187001997</v>
      </c>
      <c r="U5507">
        <v>0.56870600586864195</v>
      </c>
      <c r="V5507">
        <v>27</v>
      </c>
      <c r="W5507">
        <v>0.17301208609698901</v>
      </c>
      <c r="X5507">
        <v>8</v>
      </c>
      <c r="Y5507">
        <v>39</v>
      </c>
      <c r="Z5507">
        <v>0.972984149025792</v>
      </c>
      <c r="AA5507">
        <v>54.9935734106692</v>
      </c>
      <c r="AB5507">
        <v>21</v>
      </c>
      <c r="AC5507">
        <v>0.54493732784794502</v>
      </c>
      <c r="AD5507">
        <v>18</v>
      </c>
      <c r="AE5507">
        <v>0.42804682117784598</v>
      </c>
      <c r="AF5507">
        <v>1</v>
      </c>
      <c r="AG5507">
        <v>2.7015850974207702E-2</v>
      </c>
      <c r="AH5507">
        <v>3.1623184964252402E-4</v>
      </c>
      <c r="AI5507">
        <v>2</v>
      </c>
      <c r="AJ5507" s="73">
        <v>26.701535463949</v>
      </c>
      <c r="AK5507">
        <v>40</v>
      </c>
      <c r="AL5507">
        <v>1</v>
      </c>
      <c r="AM5507">
        <v>0</v>
      </c>
      <c r="AN5507">
        <v>0</v>
      </c>
      <c r="AO5507">
        <v>6.9564672977692796E-2</v>
      </c>
      <c r="AP5507">
        <v>2</v>
      </c>
      <c r="AQ5507">
        <v>40</v>
      </c>
      <c r="AR5507">
        <v>0.999999999999999</v>
      </c>
      <c r="AS5507">
        <v>0</v>
      </c>
      <c r="AT5507">
        <v>0</v>
      </c>
      <c r="AU5507">
        <v>0</v>
      </c>
      <c r="AV5507">
        <v>0</v>
      </c>
      <c r="AW5507">
        <v>40</v>
      </c>
      <c r="AX5507">
        <v>1</v>
      </c>
      <c r="AY5507" s="73">
        <v>22.987338524738998</v>
      </c>
      <c r="AZ5507">
        <v>40</v>
      </c>
      <c r="BA5507">
        <v>1</v>
      </c>
      <c r="BB5507">
        <v>38</v>
      </c>
      <c r="BC5507">
        <v>0.93043532702230702</v>
      </c>
      <c r="BD5507">
        <v>0</v>
      </c>
      <c r="BE5507">
        <v>0</v>
      </c>
      <c r="BF5507">
        <v>22.260997017114999</v>
      </c>
      <c r="BG5507">
        <v>19.411282229154001</v>
      </c>
      <c r="BH5507">
        <v>22.987338524738998</v>
      </c>
      <c r="BI5507">
        <v>26.701535463949</v>
      </c>
    </row>
    <row r="5508" spans="1:61" x14ac:dyDescent="0.25">
      <c r="A5508" s="10" t="str">
        <f>VLOOKUP(D5508,'Index-Relations'!E:F,2,FALSE)</f>
        <v>ESG</v>
      </c>
      <c r="B5508" t="s">
        <v>3450</v>
      </c>
      <c r="C5508" s="53" t="s">
        <v>3350</v>
      </c>
      <c r="D5508" s="59" t="s">
        <v>3306</v>
      </c>
      <c r="E5508" s="59" t="s">
        <v>8924</v>
      </c>
      <c r="F5508" t="s">
        <v>2020</v>
      </c>
      <c r="G5508" t="s">
        <v>2019</v>
      </c>
      <c r="H5508" t="s">
        <v>2021</v>
      </c>
      <c r="I5508" s="52">
        <v>45505</v>
      </c>
      <c r="J5508" t="s">
        <v>2457</v>
      </c>
      <c r="K5508">
        <v>40</v>
      </c>
      <c r="L5508" s="73">
        <v>22.317577999329998</v>
      </c>
      <c r="M5508">
        <v>40</v>
      </c>
      <c r="N5508">
        <v>1</v>
      </c>
      <c r="O5508" s="73">
        <v>19.524999369919001</v>
      </c>
      <c r="P5508">
        <v>40</v>
      </c>
      <c r="Q5508">
        <v>1</v>
      </c>
      <c r="R5508">
        <v>32</v>
      </c>
      <c r="S5508">
        <v>0.90365825973904002</v>
      </c>
      <c r="T5508">
        <v>38.832059652386498</v>
      </c>
      <c r="U5508">
        <v>0.57350801855380895</v>
      </c>
      <c r="V5508">
        <v>25</v>
      </c>
      <c r="W5508">
        <v>0.17565507054079499</v>
      </c>
      <c r="X5508">
        <v>7</v>
      </c>
      <c r="Y5508">
        <v>37</v>
      </c>
      <c r="Z5508">
        <v>0.95532986554635801</v>
      </c>
      <c r="AA5508">
        <v>54.665146927471497</v>
      </c>
      <c r="AB5508">
        <v>20</v>
      </c>
      <c r="AC5508">
        <v>0.53331729039262898</v>
      </c>
      <c r="AD5508">
        <v>17</v>
      </c>
      <c r="AE5508">
        <v>0.42201257515372798</v>
      </c>
      <c r="AF5508">
        <v>3</v>
      </c>
      <c r="AG5508">
        <v>4.4670134453641701E-2</v>
      </c>
      <c r="AH5508">
        <v>3.2895197392419201E-4</v>
      </c>
      <c r="AI5508">
        <v>2</v>
      </c>
      <c r="AJ5508" s="73">
        <v>26.723197415117902</v>
      </c>
      <c r="AK5508">
        <v>40</v>
      </c>
      <c r="AL5508">
        <v>1</v>
      </c>
      <c r="AM5508">
        <v>0</v>
      </c>
      <c r="AN5508">
        <v>0</v>
      </c>
      <c r="AO5508">
        <v>7.1040086302724001E-2</v>
      </c>
      <c r="AP5508">
        <v>2</v>
      </c>
      <c r="AQ5508">
        <v>40</v>
      </c>
      <c r="AR5508">
        <v>0.999999999999999</v>
      </c>
      <c r="AS5508">
        <v>0</v>
      </c>
      <c r="AT5508">
        <v>0</v>
      </c>
      <c r="AU5508">
        <v>0</v>
      </c>
      <c r="AV5508">
        <v>0</v>
      </c>
      <c r="AW5508">
        <v>40</v>
      </c>
      <c r="AX5508">
        <v>1</v>
      </c>
      <c r="AY5508" s="73">
        <v>23.013719352267</v>
      </c>
      <c r="AZ5508">
        <v>40</v>
      </c>
      <c r="BA5508">
        <v>1</v>
      </c>
      <c r="BB5508">
        <v>38</v>
      </c>
      <c r="BC5508">
        <v>0.92895991369727504</v>
      </c>
      <c r="BD5508">
        <v>0</v>
      </c>
      <c r="BE5508">
        <v>0</v>
      </c>
      <c r="BF5508">
        <v>22.317577999329998</v>
      </c>
      <c r="BG5508">
        <v>19.524999369919001</v>
      </c>
      <c r="BH5508">
        <v>23.013719352267</v>
      </c>
      <c r="BI5508">
        <v>26.723197415117902</v>
      </c>
    </row>
    <row r="5509" spans="1:61" x14ac:dyDescent="0.25">
      <c r="A5509" s="10" t="str">
        <f>VLOOKUP(D5509,'Index-Relations'!E:F,2,FALSE)</f>
        <v>ESG</v>
      </c>
      <c r="B5509" t="s">
        <v>3450</v>
      </c>
      <c r="C5509" s="53" t="s">
        <v>2765</v>
      </c>
      <c r="D5509" s="59" t="s">
        <v>3306</v>
      </c>
      <c r="E5509" s="59" t="s">
        <v>8925</v>
      </c>
      <c r="F5509" t="s">
        <v>2020</v>
      </c>
      <c r="G5509" t="s">
        <v>2019</v>
      </c>
      <c r="H5509" t="s">
        <v>2021</v>
      </c>
      <c r="I5509" s="52">
        <v>45474</v>
      </c>
      <c r="J5509" t="s">
        <v>2457</v>
      </c>
      <c r="K5509">
        <v>40</v>
      </c>
      <c r="L5509" s="73">
        <v>22.1236484967</v>
      </c>
      <c r="M5509">
        <v>40</v>
      </c>
      <c r="N5509">
        <v>1</v>
      </c>
      <c r="O5509" s="73">
        <v>19.317995305564999</v>
      </c>
      <c r="P5509">
        <v>40</v>
      </c>
      <c r="Q5509">
        <v>1</v>
      </c>
      <c r="R5509">
        <v>32</v>
      </c>
      <c r="S5509">
        <v>0.90632323216734001</v>
      </c>
      <c r="T5509">
        <v>38.877032403514796</v>
      </c>
      <c r="U5509">
        <v>0.56859383129533903</v>
      </c>
      <c r="V5509">
        <v>25</v>
      </c>
      <c r="W5509">
        <v>0.17409359048843601</v>
      </c>
      <c r="X5509">
        <v>7</v>
      </c>
      <c r="Y5509">
        <v>37</v>
      </c>
      <c r="Z5509">
        <v>0.956036624587004</v>
      </c>
      <c r="AA5509">
        <v>56.716767518981698</v>
      </c>
      <c r="AB5509">
        <v>20</v>
      </c>
      <c r="AC5509">
        <v>0.53031116478191997</v>
      </c>
      <c r="AD5509">
        <v>17</v>
      </c>
      <c r="AE5509">
        <v>0.42572545980508403</v>
      </c>
      <c r="AF5509">
        <v>3</v>
      </c>
      <c r="AG5509">
        <v>4.3963375412994998E-2</v>
      </c>
      <c r="AH5509">
        <v>3.3300995772886398E-4</v>
      </c>
      <c r="AI5509">
        <v>2</v>
      </c>
      <c r="AJ5509" s="73">
        <v>26.535077124765898</v>
      </c>
      <c r="AK5509">
        <v>40</v>
      </c>
      <c r="AL5509">
        <v>1</v>
      </c>
      <c r="AM5509">
        <v>0</v>
      </c>
      <c r="AN5509">
        <v>0</v>
      </c>
      <c r="AO5509">
        <v>7.3197955107624002E-2</v>
      </c>
      <c r="AP5509">
        <v>2</v>
      </c>
      <c r="AQ5509">
        <v>40</v>
      </c>
      <c r="AR5509">
        <v>1</v>
      </c>
      <c r="AS5509">
        <v>0</v>
      </c>
      <c r="AT5509">
        <v>0</v>
      </c>
      <c r="AU5509">
        <v>0</v>
      </c>
      <c r="AV5509">
        <v>0</v>
      </c>
      <c r="AW5509">
        <v>40</v>
      </c>
      <c r="AX5509">
        <v>0.999999999999999</v>
      </c>
      <c r="AY5509" s="73">
        <v>22.880389478798001</v>
      </c>
      <c r="AZ5509">
        <v>40</v>
      </c>
      <c r="BA5509">
        <v>1</v>
      </c>
      <c r="BB5509">
        <v>38</v>
      </c>
      <c r="BC5509">
        <v>0.92680204489237505</v>
      </c>
      <c r="BD5509">
        <v>0</v>
      </c>
      <c r="BE5509">
        <v>0</v>
      </c>
      <c r="BF5509">
        <v>22.1236484967</v>
      </c>
      <c r="BG5509">
        <v>19.317995305564999</v>
      </c>
      <c r="BH5509">
        <v>22.880389478798001</v>
      </c>
      <c r="BI5509">
        <v>26.535077124765898</v>
      </c>
    </row>
    <row r="5510" spans="1:61" x14ac:dyDescent="0.25">
      <c r="A5510" s="10" t="str">
        <f>VLOOKUP(D5510,'Index-Relations'!E:F,2,FALSE)</f>
        <v>ESG</v>
      </c>
      <c r="B5510" t="s">
        <v>3450</v>
      </c>
      <c r="C5510" s="53" t="s">
        <v>2766</v>
      </c>
      <c r="D5510" s="59" t="s">
        <v>3306</v>
      </c>
      <c r="E5510" s="59" t="s">
        <v>8926</v>
      </c>
      <c r="F5510" t="s">
        <v>2020</v>
      </c>
      <c r="G5510" t="s">
        <v>2019</v>
      </c>
      <c r="H5510" t="s">
        <v>2021</v>
      </c>
      <c r="I5510" s="52">
        <v>45445</v>
      </c>
      <c r="J5510" t="s">
        <v>2457</v>
      </c>
      <c r="K5510">
        <v>40</v>
      </c>
      <c r="L5510" s="73">
        <v>19.843180349285898</v>
      </c>
      <c r="M5510">
        <v>40</v>
      </c>
      <c r="N5510">
        <v>1</v>
      </c>
      <c r="O5510" s="73">
        <v>17.123221140767001</v>
      </c>
      <c r="P5510">
        <v>40</v>
      </c>
      <c r="Q5510">
        <v>1</v>
      </c>
      <c r="R5510">
        <v>37</v>
      </c>
      <c r="S5510">
        <v>0.96250774518663795</v>
      </c>
      <c r="T5510">
        <v>38.520820724704997</v>
      </c>
      <c r="U5510">
        <v>0.56719765032385205</v>
      </c>
      <c r="V5510">
        <v>27</v>
      </c>
      <c r="W5510">
        <v>0.165934673425048</v>
      </c>
      <c r="X5510">
        <v>9</v>
      </c>
      <c r="Y5510">
        <v>38</v>
      </c>
      <c r="Z5510">
        <v>0.97864381363860797</v>
      </c>
      <c r="AA5510">
        <v>63.0796669697597</v>
      </c>
      <c r="AB5510">
        <v>16</v>
      </c>
      <c r="AC5510">
        <v>0.452957860096181</v>
      </c>
      <c r="AD5510">
        <v>22</v>
      </c>
      <c r="AE5510">
        <v>0.52568595354242698</v>
      </c>
      <c r="AF5510">
        <v>2</v>
      </c>
      <c r="AG5510">
        <v>2.1356186361391E-2</v>
      </c>
      <c r="AH5510">
        <v>2.2400938970649399E-4</v>
      </c>
      <c r="AI5510">
        <v>1</v>
      </c>
      <c r="AJ5510" s="73">
        <v>23.5052287834969</v>
      </c>
      <c r="AK5510">
        <v>40</v>
      </c>
      <c r="AL5510">
        <v>1</v>
      </c>
      <c r="AM5510">
        <v>0</v>
      </c>
      <c r="AN5510">
        <v>0</v>
      </c>
      <c r="AO5510">
        <v>6.2034302430125102E-2</v>
      </c>
      <c r="AP5510">
        <v>2</v>
      </c>
      <c r="AQ5510">
        <v>40</v>
      </c>
      <c r="AR5510">
        <v>0.999999999999999</v>
      </c>
      <c r="AS5510">
        <v>0</v>
      </c>
      <c r="AT5510">
        <v>0</v>
      </c>
      <c r="AU5510">
        <v>0</v>
      </c>
      <c r="AV5510">
        <v>0</v>
      </c>
      <c r="AW5510">
        <v>40</v>
      </c>
      <c r="AX5510">
        <v>0.999999999999999</v>
      </c>
      <c r="AY5510" s="73">
        <v>20.491772709150901</v>
      </c>
      <c r="AZ5510">
        <v>40</v>
      </c>
      <c r="BA5510">
        <v>1</v>
      </c>
      <c r="BB5510">
        <v>38</v>
      </c>
      <c r="BC5510">
        <v>0.93796569756987402</v>
      </c>
      <c r="BD5510">
        <v>0</v>
      </c>
      <c r="BE5510">
        <v>0</v>
      </c>
      <c r="BF5510">
        <v>19.843180349285898</v>
      </c>
      <c r="BG5510">
        <v>17.123221140767001</v>
      </c>
      <c r="BH5510">
        <v>20.491772709150901</v>
      </c>
      <c r="BI5510">
        <v>23.5052287834969</v>
      </c>
    </row>
    <row r="5511" spans="1:61" x14ac:dyDescent="0.25">
      <c r="A5511" s="10" t="str">
        <f>VLOOKUP(D5511,'Index-Relations'!E:F,2,FALSE)</f>
        <v>ESG</v>
      </c>
      <c r="B5511" t="s">
        <v>3450</v>
      </c>
      <c r="C5511" s="53" t="s">
        <v>2767</v>
      </c>
      <c r="D5511" s="59" t="s">
        <v>3306</v>
      </c>
      <c r="E5511" s="59" t="s">
        <v>8927</v>
      </c>
      <c r="F5511" t="s">
        <v>2020</v>
      </c>
      <c r="G5511" t="s">
        <v>2019</v>
      </c>
      <c r="H5511" t="s">
        <v>2021</v>
      </c>
      <c r="I5511" s="52">
        <v>45413</v>
      </c>
      <c r="J5511" t="s">
        <v>2457</v>
      </c>
      <c r="K5511">
        <v>40</v>
      </c>
      <c r="L5511" s="73">
        <v>19.963111547048001</v>
      </c>
      <c r="M5511">
        <v>40</v>
      </c>
      <c r="N5511">
        <v>1</v>
      </c>
      <c r="O5511" s="73">
        <v>17.344998919582</v>
      </c>
      <c r="P5511">
        <v>40</v>
      </c>
      <c r="Q5511">
        <v>1</v>
      </c>
      <c r="R5511">
        <v>37</v>
      </c>
      <c r="S5511">
        <v>0.96159140278737898</v>
      </c>
      <c r="T5511">
        <v>38.755442749128001</v>
      </c>
      <c r="U5511">
        <v>0.56379150310159898</v>
      </c>
      <c r="V5511">
        <v>27</v>
      </c>
      <c r="W5511">
        <v>0.16680791654312399</v>
      </c>
      <c r="X5511">
        <v>9</v>
      </c>
      <c r="Y5511">
        <v>38</v>
      </c>
      <c r="Z5511">
        <v>0.97754155198335801</v>
      </c>
      <c r="AA5511">
        <v>61.194220993674698</v>
      </c>
      <c r="AB5511">
        <v>16</v>
      </c>
      <c r="AC5511">
        <v>0.45395481199481702</v>
      </c>
      <c r="AD5511">
        <v>22</v>
      </c>
      <c r="AE5511">
        <v>0.52358673998854099</v>
      </c>
      <c r="AF5511">
        <v>2</v>
      </c>
      <c r="AG5511">
        <v>2.2458448016641701E-2</v>
      </c>
      <c r="AH5511">
        <v>2.2042420407003099E-4</v>
      </c>
      <c r="AI5511">
        <v>1</v>
      </c>
      <c r="AJ5511" s="73">
        <v>23.574197131991902</v>
      </c>
      <c r="AK5511">
        <v>40</v>
      </c>
      <c r="AL5511">
        <v>1</v>
      </c>
      <c r="AM5511">
        <v>0</v>
      </c>
      <c r="AN5511">
        <v>0</v>
      </c>
      <c r="AO5511">
        <v>6.2661743108240506E-2</v>
      </c>
      <c r="AP5511">
        <v>2</v>
      </c>
      <c r="AQ5511">
        <v>40</v>
      </c>
      <c r="AR5511">
        <v>0.999999999999999</v>
      </c>
      <c r="AS5511">
        <v>0</v>
      </c>
      <c r="AT5511">
        <v>0</v>
      </c>
      <c r="AU5511">
        <v>0</v>
      </c>
      <c r="AV5511">
        <v>0</v>
      </c>
      <c r="AW5511">
        <v>40</v>
      </c>
      <c r="AX5511">
        <v>0.999999999999999</v>
      </c>
      <c r="AY5511" s="73">
        <v>20.590317665958999</v>
      </c>
      <c r="AZ5511">
        <v>40</v>
      </c>
      <c r="BA5511">
        <v>1</v>
      </c>
      <c r="BB5511">
        <v>38</v>
      </c>
      <c r="BC5511">
        <v>0.93733825689175898</v>
      </c>
      <c r="BD5511">
        <v>0</v>
      </c>
      <c r="BE5511">
        <v>0</v>
      </c>
      <c r="BF5511">
        <v>19.963111547048001</v>
      </c>
      <c r="BG5511">
        <v>17.344998919582</v>
      </c>
      <c r="BH5511">
        <v>20.590317665958999</v>
      </c>
      <c r="BI5511">
        <v>23.574197131991902</v>
      </c>
    </row>
    <row r="5512" spans="1:61" x14ac:dyDescent="0.25">
      <c r="A5512" s="10" t="str">
        <f>VLOOKUP(D5512,'Index-Relations'!E:F,2,FALSE)</f>
        <v>ESG</v>
      </c>
      <c r="B5512" t="s">
        <v>3450</v>
      </c>
      <c r="C5512" s="53" t="s">
        <v>2768</v>
      </c>
      <c r="D5512" s="59" t="s">
        <v>3306</v>
      </c>
      <c r="E5512" s="59" t="s">
        <v>8928</v>
      </c>
      <c r="F5512" t="s">
        <v>2020</v>
      </c>
      <c r="G5512" t="s">
        <v>2019</v>
      </c>
      <c r="H5512" t="s">
        <v>2021</v>
      </c>
      <c r="I5512" s="52">
        <v>45383</v>
      </c>
      <c r="J5512" t="s">
        <v>2457</v>
      </c>
      <c r="K5512">
        <v>40</v>
      </c>
      <c r="L5512">
        <v>17.615249602878901</v>
      </c>
      <c r="M5512">
        <v>40</v>
      </c>
      <c r="N5512">
        <v>1</v>
      </c>
      <c r="O5512">
        <v>14.8670525666033</v>
      </c>
      <c r="P5512">
        <v>40</v>
      </c>
      <c r="Q5512">
        <v>1</v>
      </c>
      <c r="R5512">
        <v>37</v>
      </c>
      <c r="S5512">
        <v>0.96502837711594103</v>
      </c>
      <c r="T5512">
        <v>38.599623469173402</v>
      </c>
      <c r="U5512">
        <v>0.57414865136620696</v>
      </c>
      <c r="V5512">
        <v>27</v>
      </c>
      <c r="W5512">
        <v>0.16770178780593001</v>
      </c>
      <c r="X5512">
        <v>9</v>
      </c>
      <c r="Y5512">
        <v>38</v>
      </c>
      <c r="Z5512">
        <v>0.97866674945381404</v>
      </c>
      <c r="AA5512">
        <v>60.021615460381597</v>
      </c>
      <c r="AB5512">
        <v>16</v>
      </c>
      <c r="AC5512">
        <v>0.45276998783236999</v>
      </c>
      <c r="AD5512">
        <v>22</v>
      </c>
      <c r="AE5512">
        <v>0.52589676162144405</v>
      </c>
      <c r="AF5512">
        <v>2</v>
      </c>
      <c r="AG5512">
        <v>2.13332505461848E-2</v>
      </c>
      <c r="AH5512">
        <v>2.10128060630053E-4</v>
      </c>
      <c r="AI5512">
        <v>1</v>
      </c>
      <c r="AJ5512">
        <v>21.027172849217401</v>
      </c>
      <c r="AK5512">
        <v>40</v>
      </c>
      <c r="AL5512">
        <v>1</v>
      </c>
      <c r="AM5512">
        <v>0</v>
      </c>
      <c r="AN5512">
        <v>0</v>
      </c>
      <c r="AO5512">
        <v>6.1505644439117602E-2</v>
      </c>
      <c r="AP5512">
        <v>2</v>
      </c>
      <c r="AQ5512">
        <v>40</v>
      </c>
      <c r="AR5512">
        <v>1</v>
      </c>
      <c r="AS5512">
        <v>0</v>
      </c>
      <c r="AT5512">
        <v>0</v>
      </c>
      <c r="AU5512">
        <v>0</v>
      </c>
      <c r="AV5512">
        <v>0</v>
      </c>
      <c r="AW5512">
        <v>40</v>
      </c>
      <c r="AX5512">
        <v>1</v>
      </c>
      <c r="AY5512">
        <v>18.268847588020499</v>
      </c>
      <c r="AZ5512">
        <v>40</v>
      </c>
      <c r="BA5512">
        <v>1</v>
      </c>
      <c r="BB5512">
        <v>38</v>
      </c>
      <c r="BC5512">
        <v>0.93849435556088201</v>
      </c>
      <c r="BD5512">
        <v>0</v>
      </c>
      <c r="BE5512">
        <v>0</v>
      </c>
      <c r="BF5512">
        <v>19.8089136510999</v>
      </c>
      <c r="BG5512">
        <v>17.198219234951999</v>
      </c>
      <c r="BH5512">
        <v>20.48204184067</v>
      </c>
      <c r="BI5512">
        <v>23.367583057150899</v>
      </c>
    </row>
    <row r="5513" spans="1:61" x14ac:dyDescent="0.25">
      <c r="A5513" s="10" t="str">
        <f>VLOOKUP(D5513,'Index-Relations'!E:F,2,FALSE)</f>
        <v>ESG</v>
      </c>
      <c r="B5513" t="s">
        <v>3450</v>
      </c>
      <c r="C5513" s="53" t="s">
        <v>2769</v>
      </c>
      <c r="D5513" s="59" t="s">
        <v>3306</v>
      </c>
      <c r="E5513" s="59" t="s">
        <v>8929</v>
      </c>
      <c r="F5513" t="s">
        <v>2020</v>
      </c>
      <c r="G5513" t="s">
        <v>2019</v>
      </c>
      <c r="H5513" t="s">
        <v>2021</v>
      </c>
      <c r="I5513" s="52">
        <v>45352</v>
      </c>
      <c r="J5513" t="s">
        <v>2457</v>
      </c>
      <c r="K5513">
        <v>40</v>
      </c>
      <c r="L5513">
        <v>17.5490831471677</v>
      </c>
      <c r="M5513">
        <v>40</v>
      </c>
      <c r="N5513">
        <v>1</v>
      </c>
      <c r="O5513">
        <v>14.776207217383901</v>
      </c>
      <c r="P5513">
        <v>40</v>
      </c>
      <c r="Q5513">
        <v>1</v>
      </c>
      <c r="R5513">
        <v>37</v>
      </c>
      <c r="S5513">
        <v>0.96762610614826305</v>
      </c>
      <c r="T5513">
        <v>38.298382065783699</v>
      </c>
      <c r="U5513">
        <v>0.595829028183536</v>
      </c>
      <c r="V5513">
        <v>27</v>
      </c>
      <c r="W5513">
        <v>0.19518234074105401</v>
      </c>
      <c r="X5513">
        <v>9</v>
      </c>
      <c r="Y5513">
        <v>38</v>
      </c>
      <c r="Z5513">
        <v>0.97919906292199399</v>
      </c>
      <c r="AA5513">
        <v>66.271097858644396</v>
      </c>
      <c r="AB5513">
        <v>16</v>
      </c>
      <c r="AC5513">
        <v>0.43042849360468799</v>
      </c>
      <c r="AD5513">
        <v>22</v>
      </c>
      <c r="AE5513">
        <v>0.54877056931730706</v>
      </c>
      <c r="AF5513">
        <v>2</v>
      </c>
      <c r="AG5513">
        <v>2.08009370780049E-2</v>
      </c>
      <c r="AH5513">
        <v>2.14095778073611E-4</v>
      </c>
      <c r="AI5513">
        <v>1</v>
      </c>
      <c r="AJ5513">
        <v>20.759369791091299</v>
      </c>
      <c r="AK5513">
        <v>40</v>
      </c>
      <c r="AL5513">
        <v>1</v>
      </c>
      <c r="AM5513">
        <v>0</v>
      </c>
      <c r="AN5513">
        <v>0</v>
      </c>
      <c r="AO5513">
        <v>6.2256869746703698E-2</v>
      </c>
      <c r="AP5513">
        <v>2</v>
      </c>
      <c r="AQ5513">
        <v>40</v>
      </c>
      <c r="AR5513">
        <v>0.999999999999999</v>
      </c>
      <c r="AS5513">
        <v>0</v>
      </c>
      <c r="AT5513">
        <v>0</v>
      </c>
      <c r="AU5513">
        <v>0</v>
      </c>
      <c r="AV5513">
        <v>0</v>
      </c>
      <c r="AW5513">
        <v>40</v>
      </c>
      <c r="AX5513">
        <v>1</v>
      </c>
      <c r="AY5513">
        <v>18.299733281299101</v>
      </c>
      <c r="AZ5513">
        <v>40</v>
      </c>
      <c r="BA5513">
        <v>1</v>
      </c>
      <c r="BB5513">
        <v>38</v>
      </c>
      <c r="BC5513">
        <v>0.93774313025329603</v>
      </c>
      <c r="BD5513">
        <v>0</v>
      </c>
      <c r="BE5513">
        <v>0</v>
      </c>
      <c r="BF5513">
        <v>19.728082374296999</v>
      </c>
      <c r="BG5513">
        <v>17.290511654770999</v>
      </c>
      <c r="BH5513">
        <v>20.434544968712999</v>
      </c>
      <c r="BI5513">
        <v>23.108527068712998</v>
      </c>
    </row>
    <row r="5514" spans="1:61" x14ac:dyDescent="0.25">
      <c r="A5514" s="10" t="str">
        <f>VLOOKUP(D5514,'Index-Relations'!E:F,2,FALSE)</f>
        <v>ESG</v>
      </c>
      <c r="B5514" t="s">
        <v>3450</v>
      </c>
      <c r="C5514" s="53" t="s">
        <v>2770</v>
      </c>
      <c r="D5514" s="59" t="s">
        <v>3306</v>
      </c>
      <c r="E5514" s="59" t="s">
        <v>8930</v>
      </c>
      <c r="F5514" t="s">
        <v>2020</v>
      </c>
      <c r="G5514" t="s">
        <v>2019</v>
      </c>
      <c r="H5514" t="s">
        <v>2021</v>
      </c>
      <c r="I5514" s="52">
        <v>45323</v>
      </c>
      <c r="J5514" t="s">
        <v>2457</v>
      </c>
      <c r="K5514">
        <v>40</v>
      </c>
      <c r="L5514">
        <v>17.708694558762101</v>
      </c>
      <c r="M5514">
        <v>40</v>
      </c>
      <c r="N5514">
        <v>1</v>
      </c>
      <c r="O5514">
        <v>14.915091304641001</v>
      </c>
      <c r="P5514">
        <v>40</v>
      </c>
      <c r="Q5514">
        <v>1</v>
      </c>
      <c r="R5514">
        <v>37</v>
      </c>
      <c r="S5514">
        <v>0.96757537133993099</v>
      </c>
      <c r="T5514">
        <v>38.355614348477097</v>
      </c>
      <c r="U5514">
        <v>0.59025552786648905</v>
      </c>
      <c r="V5514">
        <v>27</v>
      </c>
      <c r="W5514">
        <v>0.18762382937798699</v>
      </c>
      <c r="X5514">
        <v>9</v>
      </c>
      <c r="Y5514">
        <v>38</v>
      </c>
      <c r="Z5514">
        <v>0.97747102471110203</v>
      </c>
      <c r="AA5514">
        <v>68.216822363488205</v>
      </c>
      <c r="AB5514">
        <v>16</v>
      </c>
      <c r="AC5514">
        <v>0.440864702794807</v>
      </c>
      <c r="AD5514">
        <v>22</v>
      </c>
      <c r="AE5514">
        <v>0.53660632191629498</v>
      </c>
      <c r="AF5514">
        <v>2</v>
      </c>
      <c r="AG5514">
        <v>2.2528975288896899E-2</v>
      </c>
      <c r="AH5514">
        <v>1.2610919074668401E-5</v>
      </c>
      <c r="AI5514">
        <v>1</v>
      </c>
      <c r="AJ5514">
        <v>20.888860329263501</v>
      </c>
      <c r="AK5514">
        <v>40</v>
      </c>
      <c r="AL5514">
        <v>1</v>
      </c>
      <c r="AM5514">
        <v>0</v>
      </c>
      <c r="AN5514">
        <v>0</v>
      </c>
      <c r="AO5514">
        <v>6.2473671884778398E-2</v>
      </c>
      <c r="AP5514">
        <v>2</v>
      </c>
      <c r="AQ5514">
        <v>40</v>
      </c>
      <c r="AR5514">
        <v>1</v>
      </c>
      <c r="AS5514">
        <v>0</v>
      </c>
      <c r="AT5514">
        <v>0</v>
      </c>
      <c r="AU5514">
        <v>0</v>
      </c>
      <c r="AV5514">
        <v>0</v>
      </c>
      <c r="AW5514">
        <v>40</v>
      </c>
      <c r="AX5514">
        <v>0.999999999999999</v>
      </c>
      <c r="AY5514">
        <v>18.516438482474499</v>
      </c>
      <c r="AZ5514">
        <v>40</v>
      </c>
      <c r="BA5514">
        <v>1</v>
      </c>
      <c r="BB5514">
        <v>38</v>
      </c>
      <c r="BC5514">
        <v>0.93752632811522096</v>
      </c>
      <c r="BD5514">
        <v>0</v>
      </c>
      <c r="BE5514">
        <v>0</v>
      </c>
      <c r="BF5514">
        <v>19.919006606448999</v>
      </c>
      <c r="BG5514">
        <v>17.474350084413999</v>
      </c>
      <c r="BH5514">
        <v>20.676086747999999</v>
      </c>
      <c r="BI5514">
        <v>23.253488173156001</v>
      </c>
    </row>
    <row r="5515" spans="1:61" x14ac:dyDescent="0.25">
      <c r="A5515" s="10" t="str">
        <f>VLOOKUP(D5515,'Index-Relations'!E:F,2,FALSE)</f>
        <v>ESG</v>
      </c>
      <c r="B5515" t="s">
        <v>3450</v>
      </c>
      <c r="C5515" s="53" t="s">
        <v>2760</v>
      </c>
      <c r="D5515" s="59" t="s">
        <v>3307</v>
      </c>
      <c r="E5515" s="59" t="s">
        <v>8931</v>
      </c>
      <c r="F5515" t="s">
        <v>2024</v>
      </c>
      <c r="G5515" t="s">
        <v>2022</v>
      </c>
      <c r="H5515" t="s">
        <v>2025</v>
      </c>
      <c r="I5515" s="52">
        <v>45658</v>
      </c>
      <c r="J5515" t="s">
        <v>2457</v>
      </c>
      <c r="K5515">
        <v>336</v>
      </c>
      <c r="L5515" s="73">
        <v>18.241120719642002</v>
      </c>
      <c r="M5515">
        <v>152</v>
      </c>
      <c r="N5515">
        <v>0.85196998139199898</v>
      </c>
      <c r="O5515" s="73">
        <v>17.154232880108999</v>
      </c>
      <c r="P5515">
        <v>152</v>
      </c>
      <c r="Q5515">
        <v>0.85196998139199898</v>
      </c>
      <c r="R5515">
        <v>208</v>
      </c>
      <c r="S5515">
        <v>0.80862568026660997</v>
      </c>
      <c r="T5515">
        <v>38.952080352960003</v>
      </c>
      <c r="U5515">
        <v>0.64453320990219798</v>
      </c>
      <c r="V5515">
        <v>215</v>
      </c>
      <c r="W5515">
        <v>0.23619439771433401</v>
      </c>
      <c r="X5515">
        <v>36</v>
      </c>
      <c r="Y5515">
        <v>271</v>
      </c>
      <c r="Z5515">
        <v>0.94725509903367</v>
      </c>
      <c r="AA5515">
        <v>107.591060732297</v>
      </c>
      <c r="AB5515">
        <v>58</v>
      </c>
      <c r="AC5515">
        <v>0.401051413836018</v>
      </c>
      <c r="AD5515">
        <v>213</v>
      </c>
      <c r="AE5515">
        <v>0.54620368519765194</v>
      </c>
      <c r="AF5515">
        <v>65</v>
      </c>
      <c r="AG5515">
        <v>5.2744900966329403E-2</v>
      </c>
      <c r="AH5515">
        <v>1.46843277623331E-3</v>
      </c>
      <c r="AI5515">
        <v>4</v>
      </c>
      <c r="AJ5515" s="73">
        <v>21.833125501904</v>
      </c>
      <c r="AK5515">
        <v>152</v>
      </c>
      <c r="AL5515">
        <v>0.85196998139199898</v>
      </c>
      <c r="AM5515">
        <v>0</v>
      </c>
      <c r="AN5515">
        <v>0</v>
      </c>
      <c r="AO5515">
        <v>9.6409763003753299E-2</v>
      </c>
      <c r="AP5515">
        <v>3</v>
      </c>
      <c r="AQ5515">
        <v>234</v>
      </c>
      <c r="AR5515">
        <v>0.96123859906615405</v>
      </c>
      <c r="AS5515">
        <v>0</v>
      </c>
      <c r="AT5515">
        <v>0</v>
      </c>
      <c r="AU5515">
        <v>0</v>
      </c>
      <c r="AV5515">
        <v>0</v>
      </c>
      <c r="AW5515">
        <v>237</v>
      </c>
      <c r="AX5515">
        <v>0.962833312058477</v>
      </c>
      <c r="AY5515" s="73">
        <v>18.172992565524002</v>
      </c>
      <c r="AZ5515">
        <v>152</v>
      </c>
      <c r="BA5515">
        <v>0.85196998139199898</v>
      </c>
      <c r="BB5515">
        <v>231</v>
      </c>
      <c r="BC5515">
        <v>0.86482883606240102</v>
      </c>
      <c r="BD5515">
        <v>0</v>
      </c>
      <c r="BE5515">
        <v>0</v>
      </c>
      <c r="BF5515">
        <v>18.241120719642002</v>
      </c>
      <c r="BG5515">
        <v>17.154232880108999</v>
      </c>
      <c r="BH5515">
        <v>18.172992565524002</v>
      </c>
      <c r="BI5515">
        <v>21.833125501904</v>
      </c>
    </row>
    <row r="5516" spans="1:61" x14ac:dyDescent="0.25">
      <c r="A5516" s="10" t="str">
        <f>VLOOKUP(D5516,'Index-Relations'!E:F,2,FALSE)</f>
        <v>ESG</v>
      </c>
      <c r="B5516" t="s">
        <v>3450</v>
      </c>
      <c r="C5516" s="53" t="s">
        <v>2761</v>
      </c>
      <c r="D5516" s="59" t="s">
        <v>3307</v>
      </c>
      <c r="E5516" s="59" t="s">
        <v>8932</v>
      </c>
      <c r="F5516" t="s">
        <v>2024</v>
      </c>
      <c r="G5516" t="s">
        <v>2022</v>
      </c>
      <c r="H5516" t="s">
        <v>2025</v>
      </c>
      <c r="I5516" s="52">
        <v>45627</v>
      </c>
      <c r="J5516" t="s">
        <v>2457</v>
      </c>
      <c r="K5516">
        <v>332</v>
      </c>
      <c r="L5516" s="73">
        <v>18.165392732318999</v>
      </c>
      <c r="M5516">
        <v>153</v>
      </c>
      <c r="N5516">
        <v>0.85683863385397896</v>
      </c>
      <c r="O5516" s="73">
        <v>17.031192729300901</v>
      </c>
      <c r="P5516">
        <v>153</v>
      </c>
      <c r="Q5516">
        <v>0.85683863385397896</v>
      </c>
      <c r="R5516">
        <v>210</v>
      </c>
      <c r="S5516">
        <v>0.80999822842065805</v>
      </c>
      <c r="T5516">
        <v>38.832558898111103</v>
      </c>
      <c r="U5516">
        <v>0.65524794831734701</v>
      </c>
      <c r="V5516">
        <v>215</v>
      </c>
      <c r="W5516">
        <v>0.24263744397233</v>
      </c>
      <c r="X5516">
        <v>36</v>
      </c>
      <c r="Y5516">
        <v>266</v>
      </c>
      <c r="Z5516">
        <v>0.93459219687133299</v>
      </c>
      <c r="AA5516">
        <v>103.76358442026201</v>
      </c>
      <c r="AB5516">
        <v>53</v>
      </c>
      <c r="AC5516">
        <v>0.39724427895543102</v>
      </c>
      <c r="AD5516">
        <v>211</v>
      </c>
      <c r="AE5516">
        <v>0.53582005650826903</v>
      </c>
      <c r="AF5516">
        <v>68</v>
      </c>
      <c r="AG5516">
        <v>6.6935664536298997E-2</v>
      </c>
      <c r="AH5516">
        <v>1.5257262817798399E-3</v>
      </c>
      <c r="AI5516">
        <v>4</v>
      </c>
      <c r="AJ5516" s="73">
        <v>21.764843004003001</v>
      </c>
      <c r="AK5516">
        <v>153</v>
      </c>
      <c r="AL5516">
        <v>0.85683863385397896</v>
      </c>
      <c r="AM5516">
        <v>0</v>
      </c>
      <c r="AN5516">
        <v>0</v>
      </c>
      <c r="AO5516">
        <v>9.9522259198537605E-2</v>
      </c>
      <c r="AP5516">
        <v>3</v>
      </c>
      <c r="AQ5516">
        <v>236</v>
      </c>
      <c r="AR5516">
        <v>0.96396016143616203</v>
      </c>
      <c r="AS5516">
        <v>0</v>
      </c>
      <c r="AT5516">
        <v>0</v>
      </c>
      <c r="AU5516">
        <v>0</v>
      </c>
      <c r="AV5516">
        <v>0</v>
      </c>
      <c r="AW5516">
        <v>233</v>
      </c>
      <c r="AX5516">
        <v>0.96110869563051404</v>
      </c>
      <c r="AY5516" s="73">
        <v>18.1567264409979</v>
      </c>
      <c r="AZ5516">
        <v>153</v>
      </c>
      <c r="BA5516">
        <v>0.85683863385397896</v>
      </c>
      <c r="BB5516">
        <v>233</v>
      </c>
      <c r="BC5516">
        <v>0.86443790223762496</v>
      </c>
      <c r="BD5516">
        <v>0</v>
      </c>
      <c r="BE5516">
        <v>0</v>
      </c>
      <c r="BF5516">
        <v>18.165392732318999</v>
      </c>
      <c r="BG5516">
        <v>17.031192729300901</v>
      </c>
      <c r="BH5516">
        <v>18.1567264409979</v>
      </c>
      <c r="BI5516">
        <v>21.764843004003001</v>
      </c>
    </row>
    <row r="5517" spans="1:61" x14ac:dyDescent="0.25">
      <c r="A5517" s="10" t="str">
        <f>VLOOKUP(D5517,'Index-Relations'!E:F,2,FALSE)</f>
        <v>ESG</v>
      </c>
      <c r="B5517" t="s">
        <v>3450</v>
      </c>
      <c r="C5517" s="53" t="s">
        <v>2762</v>
      </c>
      <c r="D5517" s="59" t="s">
        <v>3307</v>
      </c>
      <c r="E5517" s="59" t="s">
        <v>8933</v>
      </c>
      <c r="F5517" t="s">
        <v>2024</v>
      </c>
      <c r="G5517" t="s">
        <v>2022</v>
      </c>
      <c r="H5517" t="s">
        <v>2025</v>
      </c>
      <c r="I5517" s="52">
        <v>45597</v>
      </c>
      <c r="J5517" t="s">
        <v>2457</v>
      </c>
      <c r="K5517">
        <v>332</v>
      </c>
      <c r="L5517" s="73">
        <v>18.447213730982</v>
      </c>
      <c r="M5517">
        <v>153</v>
      </c>
      <c r="N5517">
        <v>0.85576670965389801</v>
      </c>
      <c r="O5517" s="73">
        <v>17.348139590045001</v>
      </c>
      <c r="P5517">
        <v>153</v>
      </c>
      <c r="Q5517">
        <v>0.85576670965389801</v>
      </c>
      <c r="R5517">
        <v>210</v>
      </c>
      <c r="S5517">
        <v>0.80392268656598398</v>
      </c>
      <c r="T5517">
        <v>39.097260728067603</v>
      </c>
      <c r="U5517">
        <v>0.65638365125557596</v>
      </c>
      <c r="V5517">
        <v>208</v>
      </c>
      <c r="W5517">
        <v>0.247509397980959</v>
      </c>
      <c r="X5517">
        <v>34</v>
      </c>
      <c r="Y5517">
        <v>257</v>
      </c>
      <c r="Z5517">
        <v>0.91913083176962995</v>
      </c>
      <c r="AA5517">
        <v>100.15124184318999</v>
      </c>
      <c r="AB5517">
        <v>49</v>
      </c>
      <c r="AC5517">
        <v>0.38860205505357198</v>
      </c>
      <c r="AD5517">
        <v>208</v>
      </c>
      <c r="AE5517">
        <v>0.53052877671605703</v>
      </c>
      <c r="AF5517">
        <v>75</v>
      </c>
      <c r="AG5517">
        <v>8.08691682303702E-2</v>
      </c>
      <c r="AH5517">
        <v>9.3360552100845101E-4</v>
      </c>
      <c r="AI5517">
        <v>3</v>
      </c>
      <c r="AJ5517" s="73">
        <v>22.110951535647999</v>
      </c>
      <c r="AK5517">
        <v>153</v>
      </c>
      <c r="AL5517">
        <v>0.85576670965389801</v>
      </c>
      <c r="AM5517">
        <v>0</v>
      </c>
      <c r="AN5517">
        <v>0</v>
      </c>
      <c r="AO5517">
        <v>9.8575801250345499E-2</v>
      </c>
      <c r="AP5517">
        <v>3</v>
      </c>
      <c r="AQ5517">
        <v>229</v>
      </c>
      <c r="AR5517">
        <v>0.95926587031494404</v>
      </c>
      <c r="AS5517">
        <v>0</v>
      </c>
      <c r="AT5517">
        <v>0</v>
      </c>
      <c r="AU5517">
        <v>0</v>
      </c>
      <c r="AV5517">
        <v>0</v>
      </c>
      <c r="AW5517">
        <v>231</v>
      </c>
      <c r="AX5517">
        <v>0.96049896023999004</v>
      </c>
      <c r="AY5517" s="73">
        <v>18.351556747235001</v>
      </c>
      <c r="AZ5517">
        <v>153</v>
      </c>
      <c r="BA5517">
        <v>0.85576670965389801</v>
      </c>
      <c r="BB5517">
        <v>226</v>
      </c>
      <c r="BC5517">
        <v>0.86069006906459899</v>
      </c>
      <c r="BD5517">
        <v>0</v>
      </c>
      <c r="BE5517">
        <v>0</v>
      </c>
      <c r="BF5517">
        <v>18.447213730982</v>
      </c>
      <c r="BG5517">
        <v>17.348139590045001</v>
      </c>
      <c r="BH5517">
        <v>18.351556747235001</v>
      </c>
      <c r="BI5517">
        <v>22.110951535647999</v>
      </c>
    </row>
    <row r="5518" spans="1:61" x14ac:dyDescent="0.25">
      <c r="A5518" s="10" t="str">
        <f>VLOOKUP(D5518,'Index-Relations'!E:F,2,FALSE)</f>
        <v>ESG</v>
      </c>
      <c r="B5518" t="s">
        <v>3450</v>
      </c>
      <c r="C5518" s="53" t="s">
        <v>2763</v>
      </c>
      <c r="D5518" s="59" t="s">
        <v>3307</v>
      </c>
      <c r="E5518" s="59" t="s">
        <v>8934</v>
      </c>
      <c r="F5518" t="s">
        <v>2024</v>
      </c>
      <c r="G5518" t="s">
        <v>2022</v>
      </c>
      <c r="H5518" t="s">
        <v>2025</v>
      </c>
      <c r="I5518" s="52">
        <v>45566</v>
      </c>
      <c r="J5518" t="s">
        <v>2457</v>
      </c>
      <c r="K5518">
        <v>329</v>
      </c>
      <c r="L5518" s="73">
        <v>18.3324265167739</v>
      </c>
      <c r="M5518">
        <v>152</v>
      </c>
      <c r="N5518">
        <v>0.85694880471951496</v>
      </c>
      <c r="O5518" s="73">
        <v>17.107690506139001</v>
      </c>
      <c r="P5518">
        <v>152</v>
      </c>
      <c r="Q5518">
        <v>0.85694880471951496</v>
      </c>
      <c r="R5518">
        <v>209</v>
      </c>
      <c r="S5518">
        <v>0.79911990892344498</v>
      </c>
      <c r="T5518">
        <v>38.998281302179798</v>
      </c>
      <c r="U5518">
        <v>0.65669631141084805</v>
      </c>
      <c r="V5518">
        <v>196</v>
      </c>
      <c r="W5518">
        <v>0.27285085476387499</v>
      </c>
      <c r="X5518">
        <v>33</v>
      </c>
      <c r="Y5518">
        <v>245</v>
      </c>
      <c r="Z5518">
        <v>0.90748984626280405</v>
      </c>
      <c r="AA5518">
        <v>101.800176005732</v>
      </c>
      <c r="AB5518">
        <v>47</v>
      </c>
      <c r="AC5518">
        <v>0.380894487559154</v>
      </c>
      <c r="AD5518">
        <v>198</v>
      </c>
      <c r="AE5518">
        <v>0.52659535870365004</v>
      </c>
      <c r="AF5518">
        <v>84</v>
      </c>
      <c r="AG5518">
        <v>9.25101537371954E-2</v>
      </c>
      <c r="AH5518">
        <v>6.2563428375493797E-4</v>
      </c>
      <c r="AI5518">
        <v>3</v>
      </c>
      <c r="AJ5518" s="73">
        <v>22.1197417346389</v>
      </c>
      <c r="AK5518">
        <v>152</v>
      </c>
      <c r="AL5518">
        <v>0.85694880471951496</v>
      </c>
      <c r="AM5518">
        <v>0</v>
      </c>
      <c r="AN5518">
        <v>0</v>
      </c>
      <c r="AO5518">
        <v>9.9033282237271994E-2</v>
      </c>
      <c r="AP5518">
        <v>3</v>
      </c>
      <c r="AQ5518">
        <v>228</v>
      </c>
      <c r="AR5518">
        <v>0.95991670644913496</v>
      </c>
      <c r="AS5518">
        <v>0</v>
      </c>
      <c r="AT5518">
        <v>0</v>
      </c>
      <c r="AU5518">
        <v>0</v>
      </c>
      <c r="AV5518">
        <v>0</v>
      </c>
      <c r="AW5518">
        <v>230</v>
      </c>
      <c r="AX5518">
        <v>0.96116359920394301</v>
      </c>
      <c r="AY5518" s="73">
        <v>18.267262859269</v>
      </c>
      <c r="AZ5518">
        <v>152</v>
      </c>
      <c r="BA5518">
        <v>0.85694880471951496</v>
      </c>
      <c r="BB5518">
        <v>225</v>
      </c>
      <c r="BC5518">
        <v>0.86088342421186304</v>
      </c>
      <c r="BD5518">
        <v>0</v>
      </c>
      <c r="BE5518">
        <v>0</v>
      </c>
      <c r="BF5518">
        <v>18.3324265167739</v>
      </c>
      <c r="BG5518">
        <v>17.107690506139001</v>
      </c>
      <c r="BH5518">
        <v>18.267262859269</v>
      </c>
      <c r="BI5518">
        <v>22.1197417346389</v>
      </c>
    </row>
    <row r="5519" spans="1:61" x14ac:dyDescent="0.25">
      <c r="A5519" s="10" t="str">
        <f>VLOOKUP(D5519,'Index-Relations'!E:F,2,FALSE)</f>
        <v>ESG</v>
      </c>
      <c r="B5519" t="s">
        <v>3450</v>
      </c>
      <c r="C5519" s="53" t="s">
        <v>2764</v>
      </c>
      <c r="D5519" s="59" t="s">
        <v>3307</v>
      </c>
      <c r="E5519" s="59" t="s">
        <v>8935</v>
      </c>
      <c r="F5519" t="s">
        <v>2024</v>
      </c>
      <c r="G5519" t="s">
        <v>2022</v>
      </c>
      <c r="H5519" t="s">
        <v>2025</v>
      </c>
      <c r="I5519" s="52">
        <v>45536</v>
      </c>
      <c r="J5519" t="s">
        <v>2457</v>
      </c>
      <c r="K5519">
        <v>320</v>
      </c>
      <c r="L5519" s="73">
        <v>19.041554848611</v>
      </c>
      <c r="M5519">
        <v>155</v>
      </c>
      <c r="N5519">
        <v>0.87206228521018903</v>
      </c>
      <c r="O5519" s="73">
        <v>17.209054409522999</v>
      </c>
      <c r="P5519">
        <v>155</v>
      </c>
      <c r="Q5519">
        <v>0.87206228521018903</v>
      </c>
      <c r="R5519">
        <v>207</v>
      </c>
      <c r="S5519">
        <v>0.83721869416314998</v>
      </c>
      <c r="T5519">
        <v>38.978245750699202</v>
      </c>
      <c r="U5519">
        <v>0.656656204734406</v>
      </c>
      <c r="V5519">
        <v>192</v>
      </c>
      <c r="W5519">
        <v>0.29437791472299601</v>
      </c>
      <c r="X5519">
        <v>31</v>
      </c>
      <c r="Y5519">
        <v>245</v>
      </c>
      <c r="Z5519">
        <v>0.92246006201147601</v>
      </c>
      <c r="AA5519">
        <v>115.281316033457</v>
      </c>
      <c r="AB5519">
        <v>46</v>
      </c>
      <c r="AC5519">
        <v>0.31409393284211901</v>
      </c>
      <c r="AD5519">
        <v>199</v>
      </c>
      <c r="AE5519">
        <v>0.60836612916935595</v>
      </c>
      <c r="AF5519">
        <v>75</v>
      </c>
      <c r="AG5519">
        <v>7.75399379885236E-2</v>
      </c>
      <c r="AH5519">
        <v>3.9924131618470602E-4</v>
      </c>
      <c r="AI5519">
        <v>4</v>
      </c>
      <c r="AJ5519" s="73">
        <v>22.456927660057001</v>
      </c>
      <c r="AK5519">
        <v>155</v>
      </c>
      <c r="AL5519">
        <v>0.87206228521018903</v>
      </c>
      <c r="AM5519">
        <v>0</v>
      </c>
      <c r="AN5519">
        <v>0</v>
      </c>
      <c r="AO5519">
        <v>0.10791188150419199</v>
      </c>
      <c r="AP5519">
        <v>3</v>
      </c>
      <c r="AQ5519">
        <v>224</v>
      </c>
      <c r="AR5519">
        <v>0.96811729686466297</v>
      </c>
      <c r="AS5519">
        <v>0</v>
      </c>
      <c r="AT5519">
        <v>0</v>
      </c>
      <c r="AU5519">
        <v>0</v>
      </c>
      <c r="AV5519">
        <v>0</v>
      </c>
      <c r="AW5519">
        <v>224</v>
      </c>
      <c r="AX5519">
        <v>0.96714092264409701</v>
      </c>
      <c r="AY5519" s="73">
        <v>19.622907486883999</v>
      </c>
      <c r="AZ5519">
        <v>155</v>
      </c>
      <c r="BA5519">
        <v>0.87206228521018903</v>
      </c>
      <c r="BB5519">
        <v>221</v>
      </c>
      <c r="BC5519">
        <v>0.86020541536047102</v>
      </c>
      <c r="BD5519">
        <v>0</v>
      </c>
      <c r="BE5519">
        <v>0</v>
      </c>
      <c r="BF5519">
        <v>19.041554848611</v>
      </c>
      <c r="BG5519">
        <v>17.209054409522999</v>
      </c>
      <c r="BH5519">
        <v>19.622907486883999</v>
      </c>
      <c r="BI5519">
        <v>22.456927660057001</v>
      </c>
    </row>
    <row r="5520" spans="1:61" x14ac:dyDescent="0.25">
      <c r="A5520" s="10" t="str">
        <f>VLOOKUP(D5520,'Index-Relations'!E:F,2,FALSE)</f>
        <v>ESG</v>
      </c>
      <c r="B5520" t="s">
        <v>3450</v>
      </c>
      <c r="C5520" s="53" t="s">
        <v>3350</v>
      </c>
      <c r="D5520" s="59" t="s">
        <v>3307</v>
      </c>
      <c r="E5520" s="59" t="s">
        <v>8936</v>
      </c>
      <c r="F5520" t="s">
        <v>2024</v>
      </c>
      <c r="G5520" t="s">
        <v>2022</v>
      </c>
      <c r="H5520" t="s">
        <v>2025</v>
      </c>
      <c r="I5520" s="52">
        <v>45505</v>
      </c>
      <c r="J5520" t="s">
        <v>2457</v>
      </c>
      <c r="K5520">
        <v>321</v>
      </c>
      <c r="L5520" s="73">
        <v>19.144903826518998</v>
      </c>
      <c r="M5520">
        <v>156</v>
      </c>
      <c r="N5520">
        <v>0.87064115937617803</v>
      </c>
      <c r="O5520" s="73">
        <v>17.411452435276999</v>
      </c>
      <c r="P5520">
        <v>156</v>
      </c>
      <c r="Q5520">
        <v>0.87064115937617803</v>
      </c>
      <c r="R5520">
        <v>207</v>
      </c>
      <c r="S5520">
        <v>0.83836785885037601</v>
      </c>
      <c r="T5520">
        <v>39.180477529691501</v>
      </c>
      <c r="U5520">
        <v>0.66488795414353696</v>
      </c>
      <c r="V5520">
        <v>188</v>
      </c>
      <c r="W5520">
        <v>0.30472306390874299</v>
      </c>
      <c r="X5520">
        <v>30</v>
      </c>
      <c r="Y5520">
        <v>242</v>
      </c>
      <c r="Z5520">
        <v>0.912078432370238</v>
      </c>
      <c r="AA5520">
        <v>117.966641380558</v>
      </c>
      <c r="AB5520">
        <v>44</v>
      </c>
      <c r="AC5520">
        <v>0.30704880680117203</v>
      </c>
      <c r="AD5520">
        <v>198</v>
      </c>
      <c r="AE5520">
        <v>0.60502962556906403</v>
      </c>
      <c r="AF5520">
        <v>79</v>
      </c>
      <c r="AG5520">
        <v>8.7921567629762706E-2</v>
      </c>
      <c r="AH5520">
        <v>3.9320135500361502E-4</v>
      </c>
      <c r="AI5520">
        <v>4</v>
      </c>
      <c r="AJ5520" s="73">
        <v>22.492583823939999</v>
      </c>
      <c r="AK5520">
        <v>156</v>
      </c>
      <c r="AL5520">
        <v>0.87064115937617803</v>
      </c>
      <c r="AM5520">
        <v>0</v>
      </c>
      <c r="AN5520">
        <v>0</v>
      </c>
      <c r="AO5520">
        <v>0.110252499188534</v>
      </c>
      <c r="AP5520">
        <v>3</v>
      </c>
      <c r="AQ5520">
        <v>215</v>
      </c>
      <c r="AR5520">
        <v>0.95412537219146298</v>
      </c>
      <c r="AS5520">
        <v>0</v>
      </c>
      <c r="AT5520">
        <v>0</v>
      </c>
      <c r="AU5520">
        <v>0</v>
      </c>
      <c r="AV5520">
        <v>0</v>
      </c>
      <c r="AW5520">
        <v>217</v>
      </c>
      <c r="AX5520">
        <v>0.95553545583265198</v>
      </c>
      <c r="AY5520" s="73">
        <v>19.702173719421001</v>
      </c>
      <c r="AZ5520">
        <v>156</v>
      </c>
      <c r="BA5520">
        <v>0.87064115937617803</v>
      </c>
      <c r="BB5520">
        <v>212</v>
      </c>
      <c r="BC5520">
        <v>0.84387287300292801</v>
      </c>
      <c r="BD5520">
        <v>0</v>
      </c>
      <c r="BE5520">
        <v>0</v>
      </c>
      <c r="BF5520">
        <v>19.144903826518998</v>
      </c>
      <c r="BG5520">
        <v>17.411452435276999</v>
      </c>
      <c r="BH5520">
        <v>19.702173719421001</v>
      </c>
      <c r="BI5520">
        <v>22.492583823939999</v>
      </c>
    </row>
    <row r="5521" spans="1:61" x14ac:dyDescent="0.25">
      <c r="A5521" s="10" t="str">
        <f>VLOOKUP(D5521,'Index-Relations'!E:F,2,FALSE)</f>
        <v>ESG</v>
      </c>
      <c r="B5521" t="s">
        <v>3450</v>
      </c>
      <c r="C5521" s="53" t="s">
        <v>2765</v>
      </c>
      <c r="D5521" s="59" t="s">
        <v>3307</v>
      </c>
      <c r="E5521" s="59" t="s">
        <v>8937</v>
      </c>
      <c r="F5521" t="s">
        <v>2024</v>
      </c>
      <c r="G5521" t="s">
        <v>2022</v>
      </c>
      <c r="H5521" t="s">
        <v>2025</v>
      </c>
      <c r="I5521" s="52">
        <v>45474</v>
      </c>
      <c r="J5521" t="s">
        <v>2457</v>
      </c>
      <c r="K5521">
        <v>320</v>
      </c>
      <c r="L5521" s="73">
        <v>19.043935156424901</v>
      </c>
      <c r="M5521">
        <v>155</v>
      </c>
      <c r="N5521">
        <v>0.86877342914327405</v>
      </c>
      <c r="O5521" s="73">
        <v>17.307879870739001</v>
      </c>
      <c r="P5521">
        <v>155</v>
      </c>
      <c r="Q5521">
        <v>0.86877342914327405</v>
      </c>
      <c r="R5521">
        <v>206</v>
      </c>
      <c r="S5521">
        <v>0.83926020648205302</v>
      </c>
      <c r="T5521">
        <v>39.459190372923999</v>
      </c>
      <c r="U5521">
        <v>0.66090948048062303</v>
      </c>
      <c r="V5521">
        <v>187</v>
      </c>
      <c r="W5521">
        <v>0.30256986395545798</v>
      </c>
      <c r="X5521">
        <v>30</v>
      </c>
      <c r="Y5521">
        <v>241</v>
      </c>
      <c r="Z5521">
        <v>0.91175260222274301</v>
      </c>
      <c r="AA5521">
        <v>121.84685021953</v>
      </c>
      <c r="AB5521">
        <v>44</v>
      </c>
      <c r="AC5521">
        <v>0.30495379601593098</v>
      </c>
      <c r="AD5521">
        <v>197</v>
      </c>
      <c r="AE5521">
        <v>0.60679880620681204</v>
      </c>
      <c r="AF5521">
        <v>79</v>
      </c>
      <c r="AG5521">
        <v>8.82473977772565E-2</v>
      </c>
      <c r="AH5521">
        <v>4.0603514224060098E-4</v>
      </c>
      <c r="AI5521">
        <v>4</v>
      </c>
      <c r="AJ5521" s="73">
        <v>22.4075448435369</v>
      </c>
      <c r="AK5521">
        <v>155</v>
      </c>
      <c r="AL5521">
        <v>0.86877342914327405</v>
      </c>
      <c r="AM5521">
        <v>0</v>
      </c>
      <c r="AN5521">
        <v>0</v>
      </c>
      <c r="AO5521">
        <v>0.11308457998455999</v>
      </c>
      <c r="AP5521">
        <v>3</v>
      </c>
      <c r="AQ5521">
        <v>214</v>
      </c>
      <c r="AR5521">
        <v>0.95402122683284396</v>
      </c>
      <c r="AS5521">
        <v>0</v>
      </c>
      <c r="AT5521">
        <v>0</v>
      </c>
      <c r="AU5521">
        <v>0</v>
      </c>
      <c r="AV5521">
        <v>0</v>
      </c>
      <c r="AW5521">
        <v>216</v>
      </c>
      <c r="AX5521">
        <v>0.95535986956960095</v>
      </c>
      <c r="AY5521" s="73">
        <v>19.625692570466999</v>
      </c>
      <c r="AZ5521">
        <v>155</v>
      </c>
      <c r="BA5521">
        <v>0.86877342914327405</v>
      </c>
      <c r="BB5521">
        <v>211</v>
      </c>
      <c r="BC5521">
        <v>0.84093664684828295</v>
      </c>
      <c r="BD5521">
        <v>0</v>
      </c>
      <c r="BE5521">
        <v>0</v>
      </c>
      <c r="BF5521">
        <v>19.043935156424901</v>
      </c>
      <c r="BG5521">
        <v>17.307879870739001</v>
      </c>
      <c r="BH5521">
        <v>19.625692570466999</v>
      </c>
      <c r="BI5521">
        <v>22.4075448435369</v>
      </c>
    </row>
    <row r="5522" spans="1:61" x14ac:dyDescent="0.25">
      <c r="A5522" s="10" t="str">
        <f>VLOOKUP(D5522,'Index-Relations'!E:F,2,FALSE)</f>
        <v>ESG</v>
      </c>
      <c r="B5522" t="s">
        <v>3450</v>
      </c>
      <c r="C5522" s="53" t="s">
        <v>2766</v>
      </c>
      <c r="D5522" s="59" t="s">
        <v>3307</v>
      </c>
      <c r="E5522" s="59" t="s">
        <v>8938</v>
      </c>
      <c r="F5522" t="s">
        <v>2024</v>
      </c>
      <c r="G5522" t="s">
        <v>2022</v>
      </c>
      <c r="H5522" t="s">
        <v>2025</v>
      </c>
      <c r="I5522" s="52">
        <v>45445</v>
      </c>
      <c r="J5522" t="s">
        <v>2457</v>
      </c>
      <c r="K5522">
        <v>319</v>
      </c>
      <c r="L5522" s="73">
        <v>19.269895813194001</v>
      </c>
      <c r="M5522">
        <v>155</v>
      </c>
      <c r="N5522">
        <v>0.87036967449637204</v>
      </c>
      <c r="O5522" s="73">
        <v>17.574792543167899</v>
      </c>
      <c r="P5522">
        <v>155</v>
      </c>
      <c r="Q5522">
        <v>0.87036967449637204</v>
      </c>
      <c r="R5522">
        <v>207</v>
      </c>
      <c r="S5522">
        <v>0.83941299909161105</v>
      </c>
      <c r="T5522">
        <v>39.322895538640303</v>
      </c>
      <c r="U5522">
        <v>0.64776089351193</v>
      </c>
      <c r="V5522">
        <v>186</v>
      </c>
      <c r="W5522">
        <v>0.281575013844724</v>
      </c>
      <c r="X5522">
        <v>30</v>
      </c>
      <c r="Y5522">
        <v>241</v>
      </c>
      <c r="Z5522">
        <v>0.91177187561098805</v>
      </c>
      <c r="AA5522">
        <v>129.10456012689701</v>
      </c>
      <c r="AB5522">
        <v>43</v>
      </c>
      <c r="AC5522">
        <v>0.31479209972070699</v>
      </c>
      <c r="AD5522">
        <v>198</v>
      </c>
      <c r="AE5522">
        <v>0.59697977589027995</v>
      </c>
      <c r="AF5522">
        <v>78</v>
      </c>
      <c r="AG5522">
        <v>8.8228124389012105E-2</v>
      </c>
      <c r="AH5522">
        <v>4.26344364855566E-4</v>
      </c>
      <c r="AI5522">
        <v>4</v>
      </c>
      <c r="AJ5522" s="73">
        <v>22.5876392306299</v>
      </c>
      <c r="AK5522">
        <v>155</v>
      </c>
      <c r="AL5522">
        <v>0.87036967449637204</v>
      </c>
      <c r="AM5522">
        <v>0</v>
      </c>
      <c r="AN5522">
        <v>0</v>
      </c>
      <c r="AO5522">
        <v>0.101961944617384</v>
      </c>
      <c r="AP5522">
        <v>3</v>
      </c>
      <c r="AQ5522">
        <v>214</v>
      </c>
      <c r="AR5522">
        <v>0.95527746020813997</v>
      </c>
      <c r="AS5522">
        <v>0</v>
      </c>
      <c r="AT5522">
        <v>0</v>
      </c>
      <c r="AU5522">
        <v>0</v>
      </c>
      <c r="AV5522">
        <v>0</v>
      </c>
      <c r="AW5522">
        <v>216</v>
      </c>
      <c r="AX5522">
        <v>0.95652009413525196</v>
      </c>
      <c r="AY5522" s="73">
        <v>19.743885419938</v>
      </c>
      <c r="AZ5522">
        <v>155</v>
      </c>
      <c r="BA5522">
        <v>0.87036967449637204</v>
      </c>
      <c r="BB5522">
        <v>211</v>
      </c>
      <c r="BC5522">
        <v>0.85331551559075602</v>
      </c>
      <c r="BD5522">
        <v>0</v>
      </c>
      <c r="BE5522">
        <v>0</v>
      </c>
      <c r="BF5522">
        <v>19.269895813194001</v>
      </c>
      <c r="BG5522">
        <v>17.574792543167899</v>
      </c>
      <c r="BH5522">
        <v>19.743885419938</v>
      </c>
      <c r="BI5522">
        <v>22.5876392306299</v>
      </c>
    </row>
    <row r="5523" spans="1:61" x14ac:dyDescent="0.25">
      <c r="A5523" s="10" t="str">
        <f>VLOOKUP(D5523,'Index-Relations'!E:F,2,FALSE)</f>
        <v>ESG</v>
      </c>
      <c r="B5523" t="s">
        <v>3450</v>
      </c>
      <c r="C5523" s="53" t="s">
        <v>2767</v>
      </c>
      <c r="D5523" s="59" t="s">
        <v>3307</v>
      </c>
      <c r="E5523" s="59" t="s">
        <v>8939</v>
      </c>
      <c r="F5523" t="s">
        <v>2024</v>
      </c>
      <c r="G5523" t="s">
        <v>2022</v>
      </c>
      <c r="H5523" t="s">
        <v>2025</v>
      </c>
      <c r="I5523" s="52">
        <v>45413</v>
      </c>
      <c r="J5523" t="s">
        <v>2457</v>
      </c>
      <c r="K5523">
        <v>317</v>
      </c>
      <c r="L5523" s="73">
        <v>19.312665112641898</v>
      </c>
      <c r="M5523">
        <v>154</v>
      </c>
      <c r="N5523">
        <v>0.87288646004463399</v>
      </c>
      <c r="O5523" s="73">
        <v>17.655327362307901</v>
      </c>
      <c r="P5523">
        <v>154</v>
      </c>
      <c r="Q5523">
        <v>0.87288646004463399</v>
      </c>
      <c r="R5523">
        <v>206</v>
      </c>
      <c r="S5523">
        <v>0.84070123433802002</v>
      </c>
      <c r="T5523">
        <v>39.481840600310399</v>
      </c>
      <c r="U5523">
        <v>0.65144921034337799</v>
      </c>
      <c r="V5523">
        <v>184</v>
      </c>
      <c r="W5523">
        <v>0.287458548771095</v>
      </c>
      <c r="X5523">
        <v>30</v>
      </c>
      <c r="Y5523">
        <v>238</v>
      </c>
      <c r="Z5523">
        <v>0.91336596406963899</v>
      </c>
      <c r="AA5523">
        <v>124.48395479126999</v>
      </c>
      <c r="AB5523">
        <v>43</v>
      </c>
      <c r="AC5523">
        <v>0.31812168520815998</v>
      </c>
      <c r="AD5523">
        <v>195</v>
      </c>
      <c r="AE5523">
        <v>0.59524427886147802</v>
      </c>
      <c r="AF5523">
        <v>79</v>
      </c>
      <c r="AG5523">
        <v>8.6634035930360898E-2</v>
      </c>
      <c r="AH5523">
        <v>4.2577155451616402E-4</v>
      </c>
      <c r="AI5523">
        <v>4</v>
      </c>
      <c r="AJ5523" s="73">
        <v>22.597511429636899</v>
      </c>
      <c r="AK5523">
        <v>154</v>
      </c>
      <c r="AL5523">
        <v>0.87288646004463399</v>
      </c>
      <c r="AM5523">
        <v>0</v>
      </c>
      <c r="AN5523">
        <v>0</v>
      </c>
      <c r="AO5523">
        <v>0.102606235801722</v>
      </c>
      <c r="AP5523">
        <v>3</v>
      </c>
      <c r="AQ5523">
        <v>213</v>
      </c>
      <c r="AR5523">
        <v>0.95732001831428504</v>
      </c>
      <c r="AS5523">
        <v>0</v>
      </c>
      <c r="AT5523">
        <v>0</v>
      </c>
      <c r="AU5523">
        <v>0</v>
      </c>
      <c r="AV5523">
        <v>0</v>
      </c>
      <c r="AW5523">
        <v>215</v>
      </c>
      <c r="AX5523">
        <v>0.95866130782523995</v>
      </c>
      <c r="AY5523" s="73">
        <v>19.787246709188</v>
      </c>
      <c r="AZ5523">
        <v>154</v>
      </c>
      <c r="BA5523">
        <v>0.87288646004463399</v>
      </c>
      <c r="BB5523">
        <v>210</v>
      </c>
      <c r="BC5523">
        <v>0.85471378251256303</v>
      </c>
      <c r="BD5523">
        <v>0</v>
      </c>
      <c r="BE5523">
        <v>0</v>
      </c>
      <c r="BF5523">
        <v>19.312665112641898</v>
      </c>
      <c r="BG5523">
        <v>17.655327362307901</v>
      </c>
      <c r="BH5523">
        <v>19.787246709188</v>
      </c>
      <c r="BI5523">
        <v>22.597511429636899</v>
      </c>
    </row>
    <row r="5524" spans="1:61" x14ac:dyDescent="0.25">
      <c r="A5524" s="10" t="str">
        <f>VLOOKUP(D5524,'Index-Relations'!E:F,2,FALSE)</f>
        <v>ESG</v>
      </c>
      <c r="B5524" t="s">
        <v>3450</v>
      </c>
      <c r="C5524" s="53" t="s">
        <v>2768</v>
      </c>
      <c r="D5524" s="59" t="s">
        <v>3307</v>
      </c>
      <c r="E5524" s="59" t="s">
        <v>8940</v>
      </c>
      <c r="F5524" t="s">
        <v>2024</v>
      </c>
      <c r="G5524" t="s">
        <v>2022</v>
      </c>
      <c r="H5524" t="s">
        <v>2025</v>
      </c>
      <c r="I5524" s="52">
        <v>45383</v>
      </c>
      <c r="J5524" t="s">
        <v>2457</v>
      </c>
      <c r="K5524">
        <v>316</v>
      </c>
      <c r="L5524">
        <v>15.877129251881099</v>
      </c>
      <c r="M5524">
        <v>138</v>
      </c>
      <c r="N5524">
        <v>0.86782012522990104</v>
      </c>
      <c r="O5524">
        <v>13.6270352673447</v>
      </c>
      <c r="P5524">
        <v>138</v>
      </c>
      <c r="Q5524">
        <v>0.86782012522990104</v>
      </c>
      <c r="R5524">
        <v>205</v>
      </c>
      <c r="S5524">
        <v>0.84452560752813199</v>
      </c>
      <c r="T5524">
        <v>39.192195631416801</v>
      </c>
      <c r="U5524">
        <v>0.65733874401328296</v>
      </c>
      <c r="V5524">
        <v>181</v>
      </c>
      <c r="W5524">
        <v>0.29008918531210898</v>
      </c>
      <c r="X5524">
        <v>28</v>
      </c>
      <c r="Y5524">
        <v>236</v>
      </c>
      <c r="Z5524">
        <v>0.90951500696115295</v>
      </c>
      <c r="AA5524">
        <v>122.433163638585</v>
      </c>
      <c r="AB5524">
        <v>44</v>
      </c>
      <c r="AC5524">
        <v>0.31346488085965402</v>
      </c>
      <c r="AD5524">
        <v>192</v>
      </c>
      <c r="AE5524">
        <v>0.59605012610149899</v>
      </c>
      <c r="AF5524">
        <v>80</v>
      </c>
      <c r="AG5524">
        <v>9.0484993038846204E-2</v>
      </c>
      <c r="AH5524">
        <v>4.1172648259759498E-4</v>
      </c>
      <c r="AI5524">
        <v>4</v>
      </c>
      <c r="AJ5524">
        <v>18.972995656291399</v>
      </c>
      <c r="AK5524">
        <v>138</v>
      </c>
      <c r="AL5524">
        <v>0.86782012522990104</v>
      </c>
      <c r="AM5524">
        <v>0</v>
      </c>
      <c r="AN5524">
        <v>0</v>
      </c>
      <c r="AO5524">
        <v>0.10094284103008699</v>
      </c>
      <c r="AP5524">
        <v>3</v>
      </c>
      <c r="AQ5524">
        <v>212</v>
      </c>
      <c r="AR5524">
        <v>0.96001464522902602</v>
      </c>
      <c r="AS5524">
        <v>0</v>
      </c>
      <c r="AT5524">
        <v>0</v>
      </c>
      <c r="AU5524">
        <v>0</v>
      </c>
      <c r="AV5524">
        <v>0</v>
      </c>
      <c r="AW5524">
        <v>214</v>
      </c>
      <c r="AX5524">
        <v>0.96116226577076702</v>
      </c>
      <c r="AY5524">
        <v>16.768841917660701</v>
      </c>
      <c r="AZ5524">
        <v>138</v>
      </c>
      <c r="BA5524">
        <v>0.86782012522990104</v>
      </c>
      <c r="BB5524">
        <v>209</v>
      </c>
      <c r="BC5524">
        <v>0.85907180419893903</v>
      </c>
      <c r="BD5524">
        <v>0</v>
      </c>
      <c r="BE5524">
        <v>0</v>
      </c>
      <c r="BF5524">
        <v>19.0256355533737</v>
      </c>
      <c r="BG5524">
        <v>17.2303899704951</v>
      </c>
      <c r="BH5524">
        <v>19.5753102010917</v>
      </c>
      <c r="BI5524">
        <v>22.332738273811501</v>
      </c>
    </row>
    <row r="5525" spans="1:61" x14ac:dyDescent="0.25">
      <c r="A5525" s="10" t="str">
        <f>VLOOKUP(D5525,'Index-Relations'!E:F,2,FALSE)</f>
        <v>ESG</v>
      </c>
      <c r="B5525" t="s">
        <v>3450</v>
      </c>
      <c r="C5525" s="53" t="s">
        <v>2769</v>
      </c>
      <c r="D5525" s="59" t="s">
        <v>3307</v>
      </c>
      <c r="E5525" s="59" t="s">
        <v>8941</v>
      </c>
      <c r="F5525" t="s">
        <v>2024</v>
      </c>
      <c r="G5525" t="s">
        <v>2022</v>
      </c>
      <c r="H5525" t="s">
        <v>2025</v>
      </c>
      <c r="I5525" s="52">
        <v>45352</v>
      </c>
      <c r="J5525" t="s">
        <v>2457</v>
      </c>
      <c r="K5525">
        <v>315</v>
      </c>
      <c r="L5525">
        <v>15.7070750161896</v>
      </c>
      <c r="M5525">
        <v>129</v>
      </c>
      <c r="N5525">
        <v>0.85961106569514201</v>
      </c>
      <c r="O5525">
        <v>13.408416261770499</v>
      </c>
      <c r="P5525">
        <v>129</v>
      </c>
      <c r="Q5525">
        <v>0.85961106569514201</v>
      </c>
      <c r="R5525">
        <v>205</v>
      </c>
      <c r="S5525">
        <v>0.85160991725627599</v>
      </c>
      <c r="T5525">
        <v>38.977886510612798</v>
      </c>
      <c r="U5525">
        <v>0.65623351944795605</v>
      </c>
      <c r="V5525">
        <v>170</v>
      </c>
      <c r="W5525">
        <v>0.31103300966403802</v>
      </c>
      <c r="X5525">
        <v>26</v>
      </c>
      <c r="Y5525">
        <v>236</v>
      </c>
      <c r="Z5525">
        <v>0.91207497037909702</v>
      </c>
      <c r="AA5525">
        <v>124.72110371674199</v>
      </c>
      <c r="AB5525">
        <v>44</v>
      </c>
      <c r="AC5525">
        <v>0.30785511086781198</v>
      </c>
      <c r="AD5525">
        <v>192</v>
      </c>
      <c r="AE5525">
        <v>0.60421985951128498</v>
      </c>
      <c r="AF5525">
        <v>79</v>
      </c>
      <c r="AG5525">
        <v>8.7925029620902206E-2</v>
      </c>
      <c r="AH5525">
        <v>4.1682557329189102E-4</v>
      </c>
      <c r="AI5525">
        <v>2</v>
      </c>
      <c r="AJ5525">
        <v>18.596372314256801</v>
      </c>
      <c r="AK5525">
        <v>129</v>
      </c>
      <c r="AL5525">
        <v>0.85961106569514201</v>
      </c>
      <c r="AM5525">
        <v>0</v>
      </c>
      <c r="AN5525">
        <v>0</v>
      </c>
      <c r="AO5525">
        <v>0.100796448270341</v>
      </c>
      <c r="AP5525">
        <v>3</v>
      </c>
      <c r="AQ5525">
        <v>213</v>
      </c>
      <c r="AR5525">
        <v>0.96359693672362901</v>
      </c>
      <c r="AS5525">
        <v>0</v>
      </c>
      <c r="AT5525">
        <v>0</v>
      </c>
      <c r="AU5525">
        <v>0</v>
      </c>
      <c r="AV5525">
        <v>0</v>
      </c>
      <c r="AW5525">
        <v>212</v>
      </c>
      <c r="AX5525">
        <v>0.96173501886153101</v>
      </c>
      <c r="AY5525">
        <v>16.765872708087599</v>
      </c>
      <c r="AZ5525">
        <v>129</v>
      </c>
      <c r="BA5525">
        <v>0.85961106569514201</v>
      </c>
      <c r="BB5525">
        <v>210</v>
      </c>
      <c r="BC5525">
        <v>0.86280048845328705</v>
      </c>
      <c r="BD5525">
        <v>0</v>
      </c>
      <c r="BE5525">
        <v>0</v>
      </c>
      <c r="BF5525">
        <v>18.831748968902801</v>
      </c>
      <c r="BG5525">
        <v>17.031888312441399</v>
      </c>
      <c r="BH5525">
        <v>19.513317788560801</v>
      </c>
      <c r="BI5525">
        <v>21.878057525624001</v>
      </c>
    </row>
    <row r="5526" spans="1:61" x14ac:dyDescent="0.25">
      <c r="A5526" s="10" t="str">
        <f>VLOOKUP(D5526,'Index-Relations'!E:F,2,FALSE)</f>
        <v>ESG</v>
      </c>
      <c r="B5526" t="s">
        <v>3450</v>
      </c>
      <c r="C5526" s="53" t="s">
        <v>2770</v>
      </c>
      <c r="D5526" s="59" t="s">
        <v>3307</v>
      </c>
      <c r="E5526" s="59" t="s">
        <v>8942</v>
      </c>
      <c r="F5526" t="s">
        <v>2024</v>
      </c>
      <c r="G5526" t="s">
        <v>2022</v>
      </c>
      <c r="H5526" t="s">
        <v>2025</v>
      </c>
      <c r="I5526" s="52">
        <v>45323</v>
      </c>
      <c r="J5526" t="s">
        <v>2457</v>
      </c>
      <c r="K5526">
        <v>315</v>
      </c>
      <c r="L5526">
        <v>15.7815417919356</v>
      </c>
      <c r="M5526">
        <v>129</v>
      </c>
      <c r="N5526">
        <v>0.86105931131674296</v>
      </c>
      <c r="O5526">
        <v>13.2018908874503</v>
      </c>
      <c r="P5526">
        <v>129</v>
      </c>
      <c r="Q5526">
        <v>0.86105931131674296</v>
      </c>
      <c r="R5526">
        <v>206</v>
      </c>
      <c r="S5526">
        <v>0.85208943633102696</v>
      </c>
      <c r="T5526">
        <v>39.123743054497503</v>
      </c>
      <c r="U5526">
        <v>0.64794169549227698</v>
      </c>
      <c r="V5526">
        <v>167</v>
      </c>
      <c r="W5526">
        <v>0.30290598100122601</v>
      </c>
      <c r="X5526">
        <v>26</v>
      </c>
      <c r="Y5526">
        <v>235</v>
      </c>
      <c r="Z5526">
        <v>0.91194501293920605</v>
      </c>
      <c r="AA5526">
        <v>131.13541162626601</v>
      </c>
      <c r="AB5526">
        <v>40</v>
      </c>
      <c r="AC5526">
        <v>0.31015841190436499</v>
      </c>
      <c r="AD5526">
        <v>195</v>
      </c>
      <c r="AE5526">
        <v>0.60178660103484105</v>
      </c>
      <c r="AF5526">
        <v>80</v>
      </c>
      <c r="AG5526">
        <v>8.8054987060792803E-2</v>
      </c>
      <c r="AH5526">
        <v>6.8621940848115595E-5</v>
      </c>
      <c r="AI5526">
        <v>2</v>
      </c>
      <c r="AJ5526">
        <v>18.772283721138301</v>
      </c>
      <c r="AK5526">
        <v>129</v>
      </c>
      <c r="AL5526">
        <v>0.86105931131674296</v>
      </c>
      <c r="AM5526">
        <v>0</v>
      </c>
      <c r="AN5526">
        <v>0</v>
      </c>
      <c r="AO5526">
        <v>0.10275767743092799</v>
      </c>
      <c r="AP5526">
        <v>3</v>
      </c>
      <c r="AQ5526">
        <v>210</v>
      </c>
      <c r="AR5526">
        <v>0.96238897228436404</v>
      </c>
      <c r="AS5526">
        <v>0</v>
      </c>
      <c r="AT5526">
        <v>0</v>
      </c>
      <c r="AU5526">
        <v>0</v>
      </c>
      <c r="AV5526">
        <v>0</v>
      </c>
      <c r="AW5526">
        <v>212</v>
      </c>
      <c r="AX5526">
        <v>0.96327922581104097</v>
      </c>
      <c r="AY5526">
        <v>16.885708837967801</v>
      </c>
      <c r="AZ5526">
        <v>129</v>
      </c>
      <c r="BA5526">
        <v>0.86105931131674296</v>
      </c>
      <c r="BB5526">
        <v>207</v>
      </c>
      <c r="BC5526">
        <v>0.85963129485343603</v>
      </c>
      <c r="BD5526">
        <v>0</v>
      </c>
      <c r="BE5526">
        <v>0</v>
      </c>
      <c r="BF5526">
        <v>18.932016352115401</v>
      </c>
      <c r="BG5526">
        <v>17.054003277829899</v>
      </c>
      <c r="BH5526">
        <v>19.6413328234704</v>
      </c>
      <c r="BI5526">
        <v>22.068201817823098</v>
      </c>
    </row>
    <row r="5527" spans="1:61" x14ac:dyDescent="0.25">
      <c r="A5527" s="10" t="str">
        <f>VLOOKUP(D5527,'Index-Relations'!E:F,2,FALSE)</f>
        <v>BM</v>
      </c>
      <c r="B5527" t="s">
        <v>3450</v>
      </c>
      <c r="C5527" s="53" t="s">
        <v>2760</v>
      </c>
      <c r="D5527" s="59" t="s">
        <v>3127</v>
      </c>
      <c r="E5527" s="59" t="s">
        <v>8943</v>
      </c>
      <c r="F5527" t="s">
        <v>2026</v>
      </c>
      <c r="G5527" t="s">
        <v>1414</v>
      </c>
      <c r="H5527" t="s">
        <v>2027</v>
      </c>
      <c r="I5527" s="52">
        <v>45658</v>
      </c>
      <c r="J5527" t="s">
        <v>2457</v>
      </c>
      <c r="K5527">
        <v>8761</v>
      </c>
      <c r="L5527" s="73">
        <v>58.623482955010999</v>
      </c>
      <c r="M5527">
        <v>5735</v>
      </c>
      <c r="N5527">
        <v>0.96045117567049698</v>
      </c>
      <c r="O5527" s="73">
        <v>60.533886454409497</v>
      </c>
      <c r="P5527">
        <v>5735</v>
      </c>
      <c r="Q5527">
        <v>0.96045117567049698</v>
      </c>
      <c r="R5527">
        <v>6407</v>
      </c>
      <c r="S5527">
        <v>0.95238556779223005</v>
      </c>
      <c r="T5527">
        <v>40.312260008682898</v>
      </c>
      <c r="U5527">
        <v>0.79759954730148197</v>
      </c>
      <c r="V5527">
        <v>6883</v>
      </c>
      <c r="W5527">
        <v>9.1356448898113396E-2</v>
      </c>
      <c r="X5527">
        <v>1154</v>
      </c>
      <c r="Y5527">
        <v>8379</v>
      </c>
      <c r="Z5527">
        <v>0.99186257513944598</v>
      </c>
      <c r="AA5527">
        <v>123.052994210245</v>
      </c>
      <c r="AB5527">
        <v>4303</v>
      </c>
      <c r="AC5527">
        <v>0.82820179133281502</v>
      </c>
      <c r="AD5527">
        <v>4063</v>
      </c>
      <c r="AE5527">
        <v>0.163479771092404</v>
      </c>
      <c r="AF5527">
        <v>395</v>
      </c>
      <c r="AG5527">
        <v>8.3184375747802908E-3</v>
      </c>
      <c r="AH5527">
        <v>3.8613986765887701E-3</v>
      </c>
      <c r="AI5527">
        <v>393</v>
      </c>
      <c r="AJ5527" s="73">
        <v>59.108716390849303</v>
      </c>
      <c r="AK5527">
        <v>5734</v>
      </c>
      <c r="AL5527">
        <v>0.960445154346944</v>
      </c>
      <c r="AM5527">
        <v>5.7727524253582503E-3</v>
      </c>
      <c r="AN5527">
        <v>26</v>
      </c>
      <c r="AO5527">
        <v>3.2900861822606799E-2</v>
      </c>
      <c r="AP5527">
        <v>42</v>
      </c>
      <c r="AQ5527">
        <v>7299</v>
      </c>
      <c r="AR5527">
        <v>0.98815869322267602</v>
      </c>
      <c r="AS5527">
        <v>4.2224621553895404E-3</v>
      </c>
      <c r="AT5527">
        <v>7</v>
      </c>
      <c r="AU5527">
        <v>4.1715269368177302E-3</v>
      </c>
      <c r="AV5527">
        <v>32</v>
      </c>
      <c r="AW5527">
        <v>7355</v>
      </c>
      <c r="AX5527">
        <v>0.988545958135152</v>
      </c>
      <c r="AY5527" s="73">
        <v>55.317574928493897</v>
      </c>
      <c r="AZ5527">
        <v>5735</v>
      </c>
      <c r="BA5527">
        <v>0.96045117567049698</v>
      </c>
      <c r="BB5527">
        <v>7197</v>
      </c>
      <c r="BC5527">
        <v>0.91806632404167698</v>
      </c>
      <c r="BD5527">
        <v>60</v>
      </c>
      <c r="BE5527">
        <v>3.7191507358392502E-2</v>
      </c>
      <c r="BF5527">
        <v>58.623482955010999</v>
      </c>
      <c r="BG5527">
        <v>60.533886454409497</v>
      </c>
      <c r="BH5527">
        <v>55.317574928493897</v>
      </c>
      <c r="BI5527">
        <v>59.108716390849303</v>
      </c>
    </row>
    <row r="5528" spans="1:61" x14ac:dyDescent="0.25">
      <c r="A5528" s="10" t="str">
        <f>VLOOKUP(D5528,'Index-Relations'!E:F,2,FALSE)</f>
        <v>BM</v>
      </c>
      <c r="B5528" t="s">
        <v>3450</v>
      </c>
      <c r="C5528" s="53" t="s">
        <v>2761</v>
      </c>
      <c r="D5528" s="59" t="s">
        <v>3127</v>
      </c>
      <c r="E5528" s="59" t="s">
        <v>8944</v>
      </c>
      <c r="F5528" t="s">
        <v>2026</v>
      </c>
      <c r="G5528" t="s">
        <v>1414</v>
      </c>
      <c r="H5528" t="s">
        <v>2027</v>
      </c>
      <c r="I5528" s="52">
        <v>45628</v>
      </c>
      <c r="J5528" t="s">
        <v>2457</v>
      </c>
      <c r="K5528">
        <v>8919</v>
      </c>
      <c r="L5528" s="73">
        <v>58.565223340938402</v>
      </c>
      <c r="M5528">
        <v>5750</v>
      </c>
      <c r="N5528">
        <v>0.96066279794173504</v>
      </c>
      <c r="O5528" s="73">
        <v>60.411502026648201</v>
      </c>
      <c r="P5528">
        <v>5750</v>
      </c>
      <c r="Q5528">
        <v>0.96066279794173504</v>
      </c>
      <c r="R5528">
        <v>6449</v>
      </c>
      <c r="S5528">
        <v>0.95250075016065205</v>
      </c>
      <c r="T5528">
        <v>40.350628203624098</v>
      </c>
      <c r="U5528">
        <v>0.800342769503949</v>
      </c>
      <c r="V5528">
        <v>6757</v>
      </c>
      <c r="W5528">
        <v>9.4348237087800796E-2</v>
      </c>
      <c r="X5528">
        <v>1142</v>
      </c>
      <c r="Y5528">
        <v>8218</v>
      </c>
      <c r="Z5528">
        <v>0.98923545486115605</v>
      </c>
      <c r="AA5528">
        <v>109.323921406642</v>
      </c>
      <c r="AB5528">
        <v>4063</v>
      </c>
      <c r="AC5528">
        <v>0.82190795145231199</v>
      </c>
      <c r="AD5528">
        <v>4073</v>
      </c>
      <c r="AE5528">
        <v>0.166190937571915</v>
      </c>
      <c r="AF5528">
        <v>783</v>
      </c>
      <c r="AG5528">
        <v>1.1901110975772001E-2</v>
      </c>
      <c r="AH5528">
        <v>3.9370972674678904E-3</v>
      </c>
      <c r="AI5528">
        <v>385</v>
      </c>
      <c r="AJ5528" s="73">
        <v>59.057578852608799</v>
      </c>
      <c r="AK5528">
        <v>5749</v>
      </c>
      <c r="AL5528">
        <v>0.96065687184404902</v>
      </c>
      <c r="AM5528">
        <v>6.1128413894784303E-3</v>
      </c>
      <c r="AN5528">
        <v>28</v>
      </c>
      <c r="AO5528">
        <v>3.18849957461931E-2</v>
      </c>
      <c r="AP5528">
        <v>42</v>
      </c>
      <c r="AQ5528">
        <v>7363</v>
      </c>
      <c r="AR5528">
        <v>0.988142334601953</v>
      </c>
      <c r="AS5528">
        <v>4.2846380504833297E-3</v>
      </c>
      <c r="AT5528">
        <v>7</v>
      </c>
      <c r="AU5528">
        <v>4.3710626144564503E-3</v>
      </c>
      <c r="AV5528">
        <v>32</v>
      </c>
      <c r="AW5528">
        <v>7366</v>
      </c>
      <c r="AX5528">
        <v>0.98745150478468102</v>
      </c>
      <c r="AY5528" s="73">
        <v>55.336730350386901</v>
      </c>
      <c r="AZ5528">
        <v>5750</v>
      </c>
      <c r="BA5528">
        <v>0.96066279794173504</v>
      </c>
      <c r="BB5528">
        <v>7261</v>
      </c>
      <c r="BC5528">
        <v>0.92042415062543903</v>
      </c>
      <c r="BD5528">
        <v>60</v>
      </c>
      <c r="BE5528">
        <v>3.5833188230320598E-2</v>
      </c>
      <c r="BF5528">
        <v>58.565223340938402</v>
      </c>
      <c r="BG5528">
        <v>60.411502026648201</v>
      </c>
      <c r="BH5528">
        <v>55.336730350386901</v>
      </c>
      <c r="BI5528">
        <v>59.057578852608799</v>
      </c>
    </row>
    <row r="5529" spans="1:61" x14ac:dyDescent="0.25">
      <c r="A5529" s="10" t="str">
        <f>VLOOKUP(D5529,'Index-Relations'!E:F,2,FALSE)</f>
        <v>BM</v>
      </c>
      <c r="B5529" t="s">
        <v>3450</v>
      </c>
      <c r="C5529" s="53" t="s">
        <v>2762</v>
      </c>
      <c r="D5529" s="59" t="s">
        <v>3127</v>
      </c>
      <c r="E5529" s="59" t="s">
        <v>8945</v>
      </c>
      <c r="F5529" t="s">
        <v>2026</v>
      </c>
      <c r="G5529" t="s">
        <v>1414</v>
      </c>
      <c r="H5529" t="s">
        <v>2027</v>
      </c>
      <c r="I5529" s="52">
        <v>45597</v>
      </c>
      <c r="J5529" t="s">
        <v>2457</v>
      </c>
      <c r="K5529">
        <v>8928</v>
      </c>
      <c r="L5529" s="73">
        <v>58.515550217708501</v>
      </c>
      <c r="M5529">
        <v>5755</v>
      </c>
      <c r="N5529">
        <v>0.96073637356974295</v>
      </c>
      <c r="O5529" s="73">
        <v>60.242686571992301</v>
      </c>
      <c r="P5529">
        <v>5755</v>
      </c>
      <c r="Q5529">
        <v>0.96073637356974295</v>
      </c>
      <c r="R5529">
        <v>6454</v>
      </c>
      <c r="S5529">
        <v>0.95287782082444195</v>
      </c>
      <c r="T5529">
        <v>40.692193065398797</v>
      </c>
      <c r="U5529">
        <v>0.80175549291304904</v>
      </c>
      <c r="V5529">
        <v>6622</v>
      </c>
      <c r="W5529">
        <v>9.4892086610717102E-2</v>
      </c>
      <c r="X5529">
        <v>1127</v>
      </c>
      <c r="Y5529">
        <v>8052</v>
      </c>
      <c r="Z5529">
        <v>0.98663189467739798</v>
      </c>
      <c r="AA5529">
        <v>109.532169273359</v>
      </c>
      <c r="AB5529">
        <v>3921</v>
      </c>
      <c r="AC5529">
        <v>0.816226253053836</v>
      </c>
      <c r="AD5529">
        <v>4107</v>
      </c>
      <c r="AE5529">
        <v>0.170051609697942</v>
      </c>
      <c r="AF5529">
        <v>900</v>
      </c>
      <c r="AG5529">
        <v>1.37221372482211E-2</v>
      </c>
      <c r="AH5529">
        <v>4.0509801745407603E-3</v>
      </c>
      <c r="AI5529">
        <v>376</v>
      </c>
      <c r="AJ5529" s="73">
        <v>59.061397722650199</v>
      </c>
      <c r="AK5529">
        <v>5754</v>
      </c>
      <c r="AL5529">
        <v>0.96072992565601401</v>
      </c>
      <c r="AM5529">
        <v>6.4197870603016401E-3</v>
      </c>
      <c r="AN5529">
        <v>27</v>
      </c>
      <c r="AO5529">
        <v>3.18704052293175E-2</v>
      </c>
      <c r="AP5529">
        <v>40</v>
      </c>
      <c r="AQ5529">
        <v>7285</v>
      </c>
      <c r="AR5529">
        <v>0.98627644007021598</v>
      </c>
      <c r="AS5529">
        <v>4.2664706008004299E-3</v>
      </c>
      <c r="AT5529">
        <v>7</v>
      </c>
      <c r="AU5529">
        <v>7.0999524163042702E-3</v>
      </c>
      <c r="AV5529">
        <v>34</v>
      </c>
      <c r="AW5529">
        <v>7346</v>
      </c>
      <c r="AX5529">
        <v>0.98681596891602197</v>
      </c>
      <c r="AY5529" s="73">
        <v>55.274705053293403</v>
      </c>
      <c r="AZ5529">
        <v>5755</v>
      </c>
      <c r="BA5529">
        <v>0.96073637356974295</v>
      </c>
      <c r="BB5529">
        <v>7184</v>
      </c>
      <c r="BC5529">
        <v>0.91726111238417896</v>
      </c>
      <c r="BD5529">
        <v>61</v>
      </c>
      <c r="BE5529">
        <v>3.7144922456718799E-2</v>
      </c>
      <c r="BF5529">
        <v>58.515550217708501</v>
      </c>
      <c r="BG5529">
        <v>60.242686571992301</v>
      </c>
      <c r="BH5529">
        <v>55.274705053293403</v>
      </c>
      <c r="BI5529">
        <v>59.061397722650199</v>
      </c>
    </row>
    <row r="5530" spans="1:61" x14ac:dyDescent="0.25">
      <c r="A5530" s="10" t="str">
        <f>VLOOKUP(D5530,'Index-Relations'!E:F,2,FALSE)</f>
        <v>BM</v>
      </c>
      <c r="B5530" t="s">
        <v>3450</v>
      </c>
      <c r="C5530" s="53" t="s">
        <v>2763</v>
      </c>
      <c r="D5530" s="59" t="s">
        <v>3127</v>
      </c>
      <c r="E5530" s="59" t="s">
        <v>8946</v>
      </c>
      <c r="F5530" t="s">
        <v>2026</v>
      </c>
      <c r="G5530" t="s">
        <v>1414</v>
      </c>
      <c r="H5530" t="s">
        <v>2027</v>
      </c>
      <c r="I5530" s="52">
        <v>45566</v>
      </c>
      <c r="J5530" t="s">
        <v>2457</v>
      </c>
      <c r="K5530">
        <v>8932</v>
      </c>
      <c r="L5530" s="73">
        <v>58.236567837971698</v>
      </c>
      <c r="M5530">
        <v>5759</v>
      </c>
      <c r="N5530">
        <v>0.96198084830351704</v>
      </c>
      <c r="O5530" s="73">
        <v>59.917003119290001</v>
      </c>
      <c r="P5530">
        <v>5759</v>
      </c>
      <c r="Q5530">
        <v>0.96198084830351704</v>
      </c>
      <c r="R5530">
        <v>6459</v>
      </c>
      <c r="S5530">
        <v>0.95339826977139797</v>
      </c>
      <c r="T5530">
        <v>40.701506513695001</v>
      </c>
      <c r="U5530">
        <v>0.80219122450756597</v>
      </c>
      <c r="V5530">
        <v>6592</v>
      </c>
      <c r="W5530">
        <v>9.61713988241229E-2</v>
      </c>
      <c r="X5530">
        <v>1120</v>
      </c>
      <c r="Y5530">
        <v>8015</v>
      </c>
      <c r="Z5530">
        <v>0.98626810697017098</v>
      </c>
      <c r="AA5530">
        <v>108.46537433839001</v>
      </c>
      <c r="AB5530">
        <v>3826</v>
      </c>
      <c r="AC5530">
        <v>0.81283371127165205</v>
      </c>
      <c r="AD5530">
        <v>4162</v>
      </c>
      <c r="AE5530">
        <v>0.17296670944926201</v>
      </c>
      <c r="AF5530">
        <v>944</v>
      </c>
      <c r="AG5530">
        <v>1.4199579279085099E-2</v>
      </c>
      <c r="AH5530">
        <v>4.0893502503386399E-3</v>
      </c>
      <c r="AI5530">
        <v>376</v>
      </c>
      <c r="AJ5530" s="73">
        <v>58.801917539489203</v>
      </c>
      <c r="AK5530">
        <v>5758</v>
      </c>
      <c r="AL5530">
        <v>0.96197439511708405</v>
      </c>
      <c r="AM5530">
        <v>6.5763147917278801E-3</v>
      </c>
      <c r="AN5530">
        <v>27</v>
      </c>
      <c r="AO5530">
        <v>3.3354796568306103E-2</v>
      </c>
      <c r="AP5530">
        <v>40</v>
      </c>
      <c r="AQ5530">
        <v>7291</v>
      </c>
      <c r="AR5530">
        <v>0.98700801788341797</v>
      </c>
      <c r="AS5530">
        <v>4.4012907803562496E-3</v>
      </c>
      <c r="AT5530">
        <v>7</v>
      </c>
      <c r="AU5530">
        <v>7.0168792872769697E-3</v>
      </c>
      <c r="AV5530">
        <v>33</v>
      </c>
      <c r="AW5530">
        <v>7351</v>
      </c>
      <c r="AX5530">
        <v>0.98749497754758797</v>
      </c>
      <c r="AY5530" s="73">
        <v>55.013484303214</v>
      </c>
      <c r="AZ5530">
        <v>5759</v>
      </c>
      <c r="BA5530">
        <v>0.96198084830351704</v>
      </c>
      <c r="BB5530">
        <v>7190</v>
      </c>
      <c r="BC5530">
        <v>0.91564524401117897</v>
      </c>
      <c r="BD5530">
        <v>61</v>
      </c>
      <c r="BE5530">
        <v>3.8007977303933502E-2</v>
      </c>
      <c r="BF5530">
        <v>58.236567837971698</v>
      </c>
      <c r="BG5530">
        <v>59.917003119290001</v>
      </c>
      <c r="BH5530">
        <v>55.013484303214</v>
      </c>
      <c r="BI5530">
        <v>58.801917539489203</v>
      </c>
    </row>
    <row r="5531" spans="1:61" x14ac:dyDescent="0.25">
      <c r="A5531" s="10" t="str">
        <f>VLOOKUP(D5531,'Index-Relations'!E:F,2,FALSE)</f>
        <v>BM</v>
      </c>
      <c r="B5531" t="s">
        <v>3450</v>
      </c>
      <c r="C5531" s="53" t="s">
        <v>2764</v>
      </c>
      <c r="D5531" s="59" t="s">
        <v>3127</v>
      </c>
      <c r="E5531" s="59" t="s">
        <v>8947</v>
      </c>
      <c r="F5531" t="s">
        <v>2026</v>
      </c>
      <c r="G5531" t="s">
        <v>1414</v>
      </c>
      <c r="H5531" t="s">
        <v>2027</v>
      </c>
      <c r="I5531" s="52">
        <v>45537</v>
      </c>
      <c r="J5531" t="s">
        <v>2457</v>
      </c>
      <c r="K5531">
        <v>8536</v>
      </c>
      <c r="L5531" s="73">
        <v>58.865791064445801</v>
      </c>
      <c r="M5531">
        <v>5835</v>
      </c>
      <c r="N5531">
        <v>0.97036710272281801</v>
      </c>
      <c r="O5531" s="73">
        <v>60.711431410022499</v>
      </c>
      <c r="P5531">
        <v>5835</v>
      </c>
      <c r="Q5531">
        <v>0.97036710272281801</v>
      </c>
      <c r="R5531">
        <v>6505</v>
      </c>
      <c r="S5531">
        <v>0.96336024833795397</v>
      </c>
      <c r="T5531">
        <v>40.850816711196003</v>
      </c>
      <c r="U5531">
        <v>0.81428632511571197</v>
      </c>
      <c r="V5531">
        <v>6647</v>
      </c>
      <c r="W5531">
        <v>9.7444149849810896E-2</v>
      </c>
      <c r="X5531">
        <v>1128</v>
      </c>
      <c r="Y5531">
        <v>8133</v>
      </c>
      <c r="Z5531">
        <v>0.99252669176213104</v>
      </c>
      <c r="AA5531">
        <v>113.80637534581901</v>
      </c>
      <c r="AB5531">
        <v>3746</v>
      </c>
      <c r="AC5531">
        <v>0.83547151967178601</v>
      </c>
      <c r="AD5531">
        <v>4413</v>
      </c>
      <c r="AE5531">
        <v>0.17326952836404799</v>
      </c>
      <c r="AF5531">
        <v>377</v>
      </c>
      <c r="AG5531">
        <v>0</v>
      </c>
      <c r="AH5531">
        <v>3.9336343098879097E-3</v>
      </c>
      <c r="AI5531">
        <v>374</v>
      </c>
      <c r="AJ5531" s="73">
        <v>59.4885388084531</v>
      </c>
      <c r="AK5531">
        <v>5835</v>
      </c>
      <c r="AL5531">
        <v>0.97036710272281801</v>
      </c>
      <c r="AM5531">
        <v>6.0331046808508098E-3</v>
      </c>
      <c r="AN5531">
        <v>25</v>
      </c>
      <c r="AO5531">
        <v>3.14915880456062E-2</v>
      </c>
      <c r="AP5531">
        <v>36</v>
      </c>
      <c r="AQ5531">
        <v>7274</v>
      </c>
      <c r="AR5531">
        <v>0.99121314969724905</v>
      </c>
      <c r="AS5531">
        <v>4.4184570145989702E-3</v>
      </c>
      <c r="AT5531">
        <v>5</v>
      </c>
      <c r="AU5531">
        <v>6.6270650500892501E-3</v>
      </c>
      <c r="AV5531">
        <v>33</v>
      </c>
      <c r="AW5531">
        <v>7341</v>
      </c>
      <c r="AX5531">
        <v>0.991712817157133</v>
      </c>
      <c r="AY5531" s="73">
        <v>55.509681625166699</v>
      </c>
      <c r="AZ5531">
        <v>5835</v>
      </c>
      <c r="BA5531">
        <v>0.97036710272281801</v>
      </c>
      <c r="BB5531">
        <v>7181</v>
      </c>
      <c r="BC5531">
        <v>0.92148614060456502</v>
      </c>
      <c r="BD5531">
        <v>57</v>
      </c>
      <c r="BE5531">
        <v>3.8235421047077299E-2</v>
      </c>
      <c r="BF5531">
        <v>58.865791064445801</v>
      </c>
      <c r="BG5531">
        <v>60.711431410022499</v>
      </c>
      <c r="BH5531">
        <v>55.509681625166699</v>
      </c>
      <c r="BI5531">
        <v>59.4885388084531</v>
      </c>
    </row>
    <row r="5532" spans="1:61" x14ac:dyDescent="0.25">
      <c r="A5532" s="10" t="str">
        <f>VLOOKUP(D5532,'Index-Relations'!E:F,2,FALSE)</f>
        <v>BM</v>
      </c>
      <c r="B5532" t="s">
        <v>3450</v>
      </c>
      <c r="C5532" s="53" t="s">
        <v>3350</v>
      </c>
      <c r="D5532" s="59" t="s">
        <v>3127</v>
      </c>
      <c r="E5532" s="59" t="s">
        <v>8948</v>
      </c>
      <c r="F5532" t="s">
        <v>2026</v>
      </c>
      <c r="G5532" t="s">
        <v>1414</v>
      </c>
      <c r="H5532" t="s">
        <v>2027</v>
      </c>
      <c r="I5532" s="52">
        <v>45505</v>
      </c>
      <c r="J5532" t="s">
        <v>2457</v>
      </c>
      <c r="K5532">
        <v>8546</v>
      </c>
      <c r="L5532" s="73">
        <v>58.671655909339002</v>
      </c>
      <c r="M5532">
        <v>5842</v>
      </c>
      <c r="N5532">
        <v>0.97004192839458803</v>
      </c>
      <c r="O5532" s="73">
        <v>60.581030668922303</v>
      </c>
      <c r="P5532">
        <v>5842</v>
      </c>
      <c r="Q5532">
        <v>0.97004192839458803</v>
      </c>
      <c r="R5532">
        <v>6513</v>
      </c>
      <c r="S5532">
        <v>0.96337467762502504</v>
      </c>
      <c r="T5532">
        <v>40.852012224804596</v>
      </c>
      <c r="U5532">
        <v>0.807751203908603</v>
      </c>
      <c r="V5532">
        <v>6643</v>
      </c>
      <c r="W5532">
        <v>9.7785138568369595E-2</v>
      </c>
      <c r="X5532">
        <v>1125</v>
      </c>
      <c r="Y5532">
        <v>8124</v>
      </c>
      <c r="Z5532">
        <v>0.99207324037724798</v>
      </c>
      <c r="AA5532">
        <v>117.47380744329099</v>
      </c>
      <c r="AB5532">
        <v>3628</v>
      </c>
      <c r="AC5532">
        <v>0.81785308912695498</v>
      </c>
      <c r="AD5532">
        <v>4471</v>
      </c>
      <c r="AE5532">
        <v>0.17372721643029301</v>
      </c>
      <c r="AF5532">
        <v>447</v>
      </c>
      <c r="AG5532">
        <v>8.4196944427517295E-3</v>
      </c>
      <c r="AH5532">
        <v>3.8793450658611201E-3</v>
      </c>
      <c r="AI5532">
        <v>374</v>
      </c>
      <c r="AJ5532" s="73">
        <v>59.311668801163002</v>
      </c>
      <c r="AK5532">
        <v>5842</v>
      </c>
      <c r="AL5532">
        <v>0.97004192839458803</v>
      </c>
      <c r="AM5532">
        <v>6.4131640774348396E-3</v>
      </c>
      <c r="AN5532">
        <v>25</v>
      </c>
      <c r="AO5532">
        <v>3.1004448005034199E-2</v>
      </c>
      <c r="AP5532">
        <v>36</v>
      </c>
      <c r="AQ5532">
        <v>7247</v>
      </c>
      <c r="AR5532">
        <v>0.99015651560218698</v>
      </c>
      <c r="AS5532">
        <v>4.88189990728982E-3</v>
      </c>
      <c r="AT5532">
        <v>5</v>
      </c>
      <c r="AU5532">
        <v>6.5152525058367302E-3</v>
      </c>
      <c r="AV5532">
        <v>32</v>
      </c>
      <c r="AW5532">
        <v>7320</v>
      </c>
      <c r="AX5532">
        <v>0.99080730760583602</v>
      </c>
      <c r="AY5532" s="73">
        <v>55.287350956404502</v>
      </c>
      <c r="AZ5532">
        <v>5842</v>
      </c>
      <c r="BA5532">
        <v>0.97004192839458803</v>
      </c>
      <c r="BB5532">
        <v>7153</v>
      </c>
      <c r="BC5532">
        <v>0.91763744053156304</v>
      </c>
      <c r="BD5532">
        <v>58</v>
      </c>
      <c r="BE5532">
        <v>4.15146270655904E-2</v>
      </c>
      <c r="BF5532">
        <v>58.671655909339002</v>
      </c>
      <c r="BG5532">
        <v>60.581030668922303</v>
      </c>
      <c r="BH5532">
        <v>55.287350956404502</v>
      </c>
      <c r="BI5532">
        <v>59.311668801163002</v>
      </c>
    </row>
    <row r="5533" spans="1:61" x14ac:dyDescent="0.25">
      <c r="A5533" s="10" t="str">
        <f>VLOOKUP(D5533,'Index-Relations'!E:F,2,FALSE)</f>
        <v>BM</v>
      </c>
      <c r="B5533" t="s">
        <v>3450</v>
      </c>
      <c r="C5533" s="53" t="s">
        <v>2765</v>
      </c>
      <c r="D5533" s="59" t="s">
        <v>3127</v>
      </c>
      <c r="E5533" s="59" t="s">
        <v>8949</v>
      </c>
      <c r="F5533" t="s">
        <v>2026</v>
      </c>
      <c r="G5533" t="s">
        <v>1414</v>
      </c>
      <c r="H5533" t="s">
        <v>2027</v>
      </c>
      <c r="I5533" s="52">
        <v>45474</v>
      </c>
      <c r="J5533" t="s">
        <v>2457</v>
      </c>
      <c r="K5533">
        <v>8556</v>
      </c>
      <c r="L5533" s="73">
        <v>58.7852053804571</v>
      </c>
      <c r="M5533">
        <v>5853</v>
      </c>
      <c r="N5533">
        <v>0.96915110718197695</v>
      </c>
      <c r="O5533" s="73">
        <v>60.4544740270902</v>
      </c>
      <c r="P5533">
        <v>5853</v>
      </c>
      <c r="Q5533">
        <v>0.96915110718197695</v>
      </c>
      <c r="R5533">
        <v>6526</v>
      </c>
      <c r="S5533">
        <v>0.96250550721190198</v>
      </c>
      <c r="T5533">
        <v>40.892749111409898</v>
      </c>
      <c r="U5533">
        <v>0.80601318902213404</v>
      </c>
      <c r="V5533">
        <v>6642</v>
      </c>
      <c r="W5533">
        <v>9.6149538117148506E-2</v>
      </c>
      <c r="X5533">
        <v>1126</v>
      </c>
      <c r="Y5533">
        <v>8131</v>
      </c>
      <c r="Z5533">
        <v>0.991796684802701</v>
      </c>
      <c r="AA5533">
        <v>121.170519671013</v>
      </c>
      <c r="AB5533">
        <v>3521</v>
      </c>
      <c r="AC5533">
        <v>0.80669722570290203</v>
      </c>
      <c r="AD5533">
        <v>4576</v>
      </c>
      <c r="AE5533">
        <v>0.183973793701909</v>
      </c>
      <c r="AF5533">
        <v>459</v>
      </c>
      <c r="AG5533">
        <v>9.32898059518791E-3</v>
      </c>
      <c r="AH5533">
        <v>3.60617530061979E-3</v>
      </c>
      <c r="AI5533">
        <v>375</v>
      </c>
      <c r="AJ5533" s="73">
        <v>59.394737190136397</v>
      </c>
      <c r="AK5533">
        <v>5853</v>
      </c>
      <c r="AL5533">
        <v>0.96915110718197695</v>
      </c>
      <c r="AM5533">
        <v>6.20776894914251E-3</v>
      </c>
      <c r="AN5533">
        <v>24</v>
      </c>
      <c r="AO5533">
        <v>3.1694309028250198E-2</v>
      </c>
      <c r="AP5533">
        <v>36</v>
      </c>
      <c r="AQ5533">
        <v>7260</v>
      </c>
      <c r="AR5533">
        <v>0.98985933931954695</v>
      </c>
      <c r="AS5533">
        <v>4.7547304967187698E-3</v>
      </c>
      <c r="AT5533">
        <v>5</v>
      </c>
      <c r="AU5533">
        <v>6.3984041744058699E-3</v>
      </c>
      <c r="AV5533">
        <v>32</v>
      </c>
      <c r="AW5533">
        <v>7333</v>
      </c>
      <c r="AX5533">
        <v>0.99053891048819098</v>
      </c>
      <c r="AY5533" s="73">
        <v>55.682893730032603</v>
      </c>
      <c r="AZ5533">
        <v>5853</v>
      </c>
      <c r="BA5533">
        <v>0.96915110718197695</v>
      </c>
      <c r="BB5533">
        <v>7166</v>
      </c>
      <c r="BC5533">
        <v>0.91550654309038504</v>
      </c>
      <c r="BD5533">
        <v>58</v>
      </c>
      <c r="BE5533">
        <v>4.2658487200911602E-2</v>
      </c>
      <c r="BF5533">
        <v>58.7852053804571</v>
      </c>
      <c r="BG5533">
        <v>60.4544740270902</v>
      </c>
      <c r="BH5533">
        <v>55.682893730032603</v>
      </c>
      <c r="BI5533">
        <v>59.394737190136397</v>
      </c>
    </row>
    <row r="5534" spans="1:61" x14ac:dyDescent="0.25">
      <c r="A5534" s="10" t="str">
        <f>VLOOKUP(D5534,'Index-Relations'!E:F,2,FALSE)</f>
        <v>BM</v>
      </c>
      <c r="B5534" t="s">
        <v>3450</v>
      </c>
      <c r="C5534" s="53" t="s">
        <v>2766</v>
      </c>
      <c r="D5534" s="59" t="s">
        <v>3127</v>
      </c>
      <c r="E5534" s="59" t="s">
        <v>8950</v>
      </c>
      <c r="F5534" t="s">
        <v>2026</v>
      </c>
      <c r="G5534" t="s">
        <v>1414</v>
      </c>
      <c r="H5534" t="s">
        <v>2027</v>
      </c>
      <c r="I5534" s="52">
        <v>45446</v>
      </c>
      <c r="J5534" t="s">
        <v>2457</v>
      </c>
      <c r="K5534">
        <v>8699</v>
      </c>
      <c r="L5534" s="73">
        <v>58.286979616027303</v>
      </c>
      <c r="M5534">
        <v>5865</v>
      </c>
      <c r="N5534">
        <v>0.96922681967172897</v>
      </c>
      <c r="O5534" s="73">
        <v>60.119015327045403</v>
      </c>
      <c r="P5534">
        <v>5865</v>
      </c>
      <c r="Q5534">
        <v>0.96922681967172897</v>
      </c>
      <c r="R5534">
        <v>6561</v>
      </c>
      <c r="S5534">
        <v>0.96171046776773905</v>
      </c>
      <c r="T5534">
        <v>40.8922102904816</v>
      </c>
      <c r="U5534">
        <v>0.80623966388641399</v>
      </c>
      <c r="V5534">
        <v>6756</v>
      </c>
      <c r="W5534">
        <v>9.7708615677714397E-2</v>
      </c>
      <c r="X5534">
        <v>1152</v>
      </c>
      <c r="Y5534">
        <v>8253</v>
      </c>
      <c r="Z5534">
        <v>0.99078792527132298</v>
      </c>
      <c r="AA5534">
        <v>123.884884041634</v>
      </c>
      <c r="AB5534">
        <v>3437</v>
      </c>
      <c r="AC5534">
        <v>0.80097960128337897</v>
      </c>
      <c r="AD5534">
        <v>4786</v>
      </c>
      <c r="AE5534">
        <v>0.18919119628686801</v>
      </c>
      <c r="AF5534">
        <v>476</v>
      </c>
      <c r="AG5534">
        <v>9.8292024297512992E-3</v>
      </c>
      <c r="AH5534">
        <v>3.69382753622224E-3</v>
      </c>
      <c r="AI5534">
        <v>377</v>
      </c>
      <c r="AJ5534" s="73">
        <v>58.863663040871998</v>
      </c>
      <c r="AK5534">
        <v>5865</v>
      </c>
      <c r="AL5534">
        <v>0.96922681967172897</v>
      </c>
      <c r="AM5534">
        <v>6.4661700833074497E-3</v>
      </c>
      <c r="AN5534">
        <v>24</v>
      </c>
      <c r="AO5534">
        <v>3.1498761576981699E-2</v>
      </c>
      <c r="AP5534">
        <v>36</v>
      </c>
      <c r="AQ5534">
        <v>7302</v>
      </c>
      <c r="AR5534">
        <v>0.99003633328051599</v>
      </c>
      <c r="AS5534">
        <v>4.9763027164556901E-3</v>
      </c>
      <c r="AT5534">
        <v>5</v>
      </c>
      <c r="AU5534">
        <v>6.4025625251348996E-3</v>
      </c>
      <c r="AV5534">
        <v>33</v>
      </c>
      <c r="AW5534">
        <v>7360</v>
      </c>
      <c r="AX5534">
        <v>0.99054496200004905</v>
      </c>
      <c r="AY5534" s="73">
        <v>55.104975137947797</v>
      </c>
      <c r="AZ5534">
        <v>5865</v>
      </c>
      <c r="BA5534">
        <v>0.96922681967172897</v>
      </c>
      <c r="BB5534">
        <v>7208</v>
      </c>
      <c r="BC5534">
        <v>0.91343210128390895</v>
      </c>
      <c r="BD5534">
        <v>58</v>
      </c>
      <c r="BE5534">
        <v>4.5105470419625399E-2</v>
      </c>
      <c r="BF5534">
        <v>58.286979616027303</v>
      </c>
      <c r="BG5534">
        <v>60.119015327045403</v>
      </c>
      <c r="BH5534">
        <v>55.104975137947797</v>
      </c>
      <c r="BI5534">
        <v>58.863663040871998</v>
      </c>
    </row>
    <row r="5535" spans="1:61" x14ac:dyDescent="0.25">
      <c r="A5535" s="10" t="str">
        <f>VLOOKUP(D5535,'Index-Relations'!E:F,2,FALSE)</f>
        <v>BM</v>
      </c>
      <c r="B5535" t="s">
        <v>3450</v>
      </c>
      <c r="C5535" s="53" t="s">
        <v>2767</v>
      </c>
      <c r="D5535" s="59" t="s">
        <v>3127</v>
      </c>
      <c r="E5535" s="59" t="s">
        <v>8951</v>
      </c>
      <c r="F5535" t="s">
        <v>2026</v>
      </c>
      <c r="G5535" t="s">
        <v>1414</v>
      </c>
      <c r="H5535" t="s">
        <v>2027</v>
      </c>
      <c r="I5535" s="52">
        <v>45413</v>
      </c>
      <c r="J5535" t="s">
        <v>2457</v>
      </c>
      <c r="K5535">
        <v>8735</v>
      </c>
      <c r="L5535" s="73">
        <v>58.245277952268502</v>
      </c>
      <c r="M5535">
        <v>5880</v>
      </c>
      <c r="N5535">
        <v>0.96858738390808297</v>
      </c>
      <c r="O5535" s="73">
        <v>60.029727780183698</v>
      </c>
      <c r="P5535">
        <v>5880</v>
      </c>
      <c r="Q5535">
        <v>0.96858738390808297</v>
      </c>
      <c r="R5535">
        <v>6586</v>
      </c>
      <c r="S5535">
        <v>0.960463089319465</v>
      </c>
      <c r="T5535">
        <v>41.018752766428101</v>
      </c>
      <c r="U5535">
        <v>0.78667499430722798</v>
      </c>
      <c r="V5535">
        <v>6763</v>
      </c>
      <c r="W5535">
        <v>9.3241396695746798E-2</v>
      </c>
      <c r="X5535">
        <v>1153</v>
      </c>
      <c r="Y5535">
        <v>8268</v>
      </c>
      <c r="Z5535">
        <v>0.99013176584241502</v>
      </c>
      <c r="AA5535">
        <v>124.079650866062</v>
      </c>
      <c r="AB5535">
        <v>3366</v>
      </c>
      <c r="AC5535">
        <v>0.79678423512071594</v>
      </c>
      <c r="AD5535">
        <v>4870</v>
      </c>
      <c r="AE5535">
        <v>0.19270428393289901</v>
      </c>
      <c r="AF5535">
        <v>499</v>
      </c>
      <c r="AG5535">
        <v>1.05114809463844E-2</v>
      </c>
      <c r="AH5535">
        <v>3.3731734871079002E-3</v>
      </c>
      <c r="AI5535">
        <v>381</v>
      </c>
      <c r="AJ5535" s="73">
        <v>58.879967409419898</v>
      </c>
      <c r="AK5535">
        <v>5880</v>
      </c>
      <c r="AL5535">
        <v>0.96858738390808297</v>
      </c>
      <c r="AM5535">
        <v>6.07562676819004E-3</v>
      </c>
      <c r="AN5535">
        <v>25</v>
      </c>
      <c r="AO5535">
        <v>3.1397308617163701E-2</v>
      </c>
      <c r="AP5535">
        <v>35</v>
      </c>
      <c r="AQ5535">
        <v>7314</v>
      </c>
      <c r="AR5535">
        <v>0.98980947192365798</v>
      </c>
      <c r="AS5535">
        <v>4.81410261453789E-3</v>
      </c>
      <c r="AT5535">
        <v>5</v>
      </c>
      <c r="AU5535">
        <v>6.5382064599949097E-3</v>
      </c>
      <c r="AV5535">
        <v>34</v>
      </c>
      <c r="AW5535">
        <v>7387</v>
      </c>
      <c r="AX5535">
        <v>0.99046077920600895</v>
      </c>
      <c r="AY5535" s="73">
        <v>54.984924260196401</v>
      </c>
      <c r="AZ5535">
        <v>5880</v>
      </c>
      <c r="BA5535">
        <v>0.96858738390808297</v>
      </c>
      <c r="BB5535">
        <v>7217</v>
      </c>
      <c r="BC5535">
        <v>0.91166970689513405</v>
      </c>
      <c r="BD5535">
        <v>62</v>
      </c>
      <c r="BE5535">
        <v>4.6742456411359601E-2</v>
      </c>
      <c r="BF5535">
        <v>58.245277952268502</v>
      </c>
      <c r="BG5535">
        <v>60.029727780183698</v>
      </c>
      <c r="BH5535">
        <v>54.984924260196401</v>
      </c>
      <c r="BI5535">
        <v>58.879967409419898</v>
      </c>
    </row>
    <row r="5536" spans="1:61" x14ac:dyDescent="0.25">
      <c r="A5536" s="10" t="str">
        <f>VLOOKUP(D5536,'Index-Relations'!E:F,2,FALSE)</f>
        <v>BM</v>
      </c>
      <c r="B5536" t="s">
        <v>3450</v>
      </c>
      <c r="C5536" s="53" t="s">
        <v>2768</v>
      </c>
      <c r="D5536" s="59" t="s">
        <v>3127</v>
      </c>
      <c r="E5536" s="59" t="s">
        <v>8952</v>
      </c>
      <c r="F5536" t="s">
        <v>2026</v>
      </c>
      <c r="G5536" t="s">
        <v>1414</v>
      </c>
      <c r="H5536" t="s">
        <v>2027</v>
      </c>
      <c r="I5536" s="52">
        <v>45383</v>
      </c>
      <c r="J5536" t="s">
        <v>2457</v>
      </c>
      <c r="K5536">
        <v>8745</v>
      </c>
      <c r="L5536">
        <v>62.666627471221297</v>
      </c>
      <c r="M5536">
        <v>5793</v>
      </c>
      <c r="N5536">
        <v>0.967898125421089</v>
      </c>
      <c r="O5536">
        <v>64.7558719428648</v>
      </c>
      <c r="P5536">
        <v>5793</v>
      </c>
      <c r="Q5536">
        <v>0.967898125421089</v>
      </c>
      <c r="R5536">
        <v>6594</v>
      </c>
      <c r="S5536">
        <v>0.961570188108815</v>
      </c>
      <c r="T5536">
        <v>41.036118019197801</v>
      </c>
      <c r="U5536">
        <v>0.78708582038893704</v>
      </c>
      <c r="V5536">
        <v>6764</v>
      </c>
      <c r="W5536">
        <v>9.3100844634496902E-2</v>
      </c>
      <c r="X5536">
        <v>1152</v>
      </c>
      <c r="Y5536">
        <v>8275</v>
      </c>
      <c r="Z5536">
        <v>0.98949514393343596</v>
      </c>
      <c r="AA5536">
        <v>122.477845633413</v>
      </c>
      <c r="AB5536">
        <v>3363</v>
      </c>
      <c r="AC5536">
        <v>0.79744116198562098</v>
      </c>
      <c r="AD5536">
        <v>4880</v>
      </c>
      <c r="AE5536">
        <v>0.19139556857359999</v>
      </c>
      <c r="AF5536">
        <v>502</v>
      </c>
      <c r="AG5536">
        <v>1.1163269440778599E-2</v>
      </c>
      <c r="AH5536">
        <v>3.3321875669710902E-3</v>
      </c>
      <c r="AI5536">
        <v>381</v>
      </c>
      <c r="AJ5536">
        <v>62.876684853234003</v>
      </c>
      <c r="AK5536">
        <v>5793</v>
      </c>
      <c r="AL5536">
        <v>0.967898125421089</v>
      </c>
      <c r="AM5536">
        <v>5.8932164164282796E-3</v>
      </c>
      <c r="AN5536">
        <v>25</v>
      </c>
      <c r="AO5536">
        <v>2.8521964930709201E-2</v>
      </c>
      <c r="AP5536">
        <v>35</v>
      </c>
      <c r="AQ5536">
        <v>7321</v>
      </c>
      <c r="AR5536">
        <v>0.98995542144584103</v>
      </c>
      <c r="AS5536">
        <v>4.80284725077329E-3</v>
      </c>
      <c r="AT5536">
        <v>5</v>
      </c>
      <c r="AU5536">
        <v>6.3432982514558499E-3</v>
      </c>
      <c r="AV5536">
        <v>34</v>
      </c>
      <c r="AW5536">
        <v>7394</v>
      </c>
      <c r="AX5536">
        <v>0.99056495546657597</v>
      </c>
      <c r="AY5536">
        <v>58.495585213319899</v>
      </c>
      <c r="AZ5536">
        <v>5793</v>
      </c>
      <c r="BA5536">
        <v>0.967898125421089</v>
      </c>
      <c r="BB5536">
        <v>7224</v>
      </c>
      <c r="BC5536">
        <v>0.91370108622049895</v>
      </c>
      <c r="BD5536">
        <v>62</v>
      </c>
      <c r="BE5536">
        <v>4.7732370294632703E-2</v>
      </c>
      <c r="BF5536">
        <v>58.583382684107903</v>
      </c>
      <c r="BG5536">
        <v>60.505569765232998</v>
      </c>
      <c r="BH5536">
        <v>55.199175405624999</v>
      </c>
      <c r="BI5536">
        <v>59.187714743672601</v>
      </c>
    </row>
    <row r="5537" spans="1:61" x14ac:dyDescent="0.25">
      <c r="A5537" s="10" t="str">
        <f>VLOOKUP(D5537,'Index-Relations'!E:F,2,FALSE)</f>
        <v>BM</v>
      </c>
      <c r="B5537" t="s">
        <v>3450</v>
      </c>
      <c r="C5537" s="53" t="s">
        <v>2769</v>
      </c>
      <c r="D5537" s="59" t="s">
        <v>3127</v>
      </c>
      <c r="E5537" s="59" t="s">
        <v>8953</v>
      </c>
      <c r="F5537" t="s">
        <v>2026</v>
      </c>
      <c r="G5537" t="s">
        <v>1414</v>
      </c>
      <c r="H5537" t="s">
        <v>2027</v>
      </c>
      <c r="I5537" s="52">
        <v>45352</v>
      </c>
      <c r="J5537" t="s">
        <v>2457</v>
      </c>
      <c r="K5537">
        <v>8732</v>
      </c>
      <c r="L5537">
        <v>62.665904164632401</v>
      </c>
      <c r="M5537">
        <v>5706</v>
      </c>
      <c r="N5537">
        <v>0.96566522427808898</v>
      </c>
      <c r="O5537">
        <v>64.559154818011606</v>
      </c>
      <c r="P5537">
        <v>5706</v>
      </c>
      <c r="Q5537">
        <v>0.96566522427808898</v>
      </c>
      <c r="R5537">
        <v>6605</v>
      </c>
      <c r="S5537">
        <v>0.96109085780521497</v>
      </c>
      <c r="T5537">
        <v>41.011339139435101</v>
      </c>
      <c r="U5537">
        <v>0.78497226741090798</v>
      </c>
      <c r="V5537">
        <v>6660</v>
      </c>
      <c r="W5537">
        <v>7.9486760364595802E-2</v>
      </c>
      <c r="X5537">
        <v>1023</v>
      </c>
      <c r="Y5537">
        <v>8291</v>
      </c>
      <c r="Z5537">
        <v>0.99024175567824702</v>
      </c>
      <c r="AA5537">
        <v>123.263441990711</v>
      </c>
      <c r="AB5537">
        <v>3368</v>
      </c>
      <c r="AC5537">
        <v>0.79450616329644597</v>
      </c>
      <c r="AD5537">
        <v>4891</v>
      </c>
      <c r="AE5537">
        <v>0.195085241171784</v>
      </c>
      <c r="AF5537">
        <v>473</v>
      </c>
      <c r="AG5537">
        <v>1.04085955317692E-2</v>
      </c>
      <c r="AH5537">
        <v>2.6884352388374202E-3</v>
      </c>
      <c r="AI5537">
        <v>270</v>
      </c>
      <c r="AJ5537">
        <v>62.587877084497102</v>
      </c>
      <c r="AK5537">
        <v>5706</v>
      </c>
      <c r="AL5537">
        <v>0.96566522427808898</v>
      </c>
      <c r="AM5537">
        <v>6.0841668341249803E-3</v>
      </c>
      <c r="AN5537">
        <v>25</v>
      </c>
      <c r="AO5537">
        <v>2.7654921697439099E-2</v>
      </c>
      <c r="AP5537">
        <v>35</v>
      </c>
      <c r="AQ5537">
        <v>7324</v>
      </c>
      <c r="AR5537">
        <v>0.98982802287627503</v>
      </c>
      <c r="AS5537">
        <v>4.8790310777652498E-3</v>
      </c>
      <c r="AT5537">
        <v>5</v>
      </c>
      <c r="AU5537">
        <v>6.3021880998738698E-3</v>
      </c>
      <c r="AV5537">
        <v>34</v>
      </c>
      <c r="AW5537">
        <v>7355</v>
      </c>
      <c r="AX5537">
        <v>0.98960639631830905</v>
      </c>
      <c r="AY5537">
        <v>58.9395971473811</v>
      </c>
      <c r="AZ5537">
        <v>5706</v>
      </c>
      <c r="BA5537">
        <v>0.96566522427808898</v>
      </c>
      <c r="BB5537">
        <v>7227</v>
      </c>
      <c r="BC5537">
        <v>0.91416004179509203</v>
      </c>
      <c r="BD5537">
        <v>62</v>
      </c>
      <c r="BE5537">
        <v>4.80130593837437E-2</v>
      </c>
      <c r="BF5537">
        <v>58.668074452864403</v>
      </c>
      <c r="BG5537">
        <v>60.422938017563403</v>
      </c>
      <c r="BH5537">
        <v>55.620492230269399</v>
      </c>
      <c r="BI5537">
        <v>58.953890313168003</v>
      </c>
    </row>
    <row r="5538" spans="1:61" x14ac:dyDescent="0.25">
      <c r="A5538" s="10" t="str">
        <f>VLOOKUP(D5538,'Index-Relations'!E:F,2,FALSE)</f>
        <v>BM</v>
      </c>
      <c r="B5538" t="s">
        <v>3450</v>
      </c>
      <c r="C5538" s="53" t="s">
        <v>2770</v>
      </c>
      <c r="D5538" s="59" t="s">
        <v>3127</v>
      </c>
      <c r="E5538" s="59" t="s">
        <v>8954</v>
      </c>
      <c r="F5538" t="s">
        <v>2026</v>
      </c>
      <c r="G5538" t="s">
        <v>1414</v>
      </c>
      <c r="H5538" t="s">
        <v>2027</v>
      </c>
      <c r="I5538" s="52">
        <v>45323</v>
      </c>
      <c r="J5538" t="s">
        <v>2457</v>
      </c>
      <c r="K5538">
        <v>8736</v>
      </c>
      <c r="L5538">
        <v>62.4466836719497</v>
      </c>
      <c r="M5538">
        <v>5659</v>
      </c>
      <c r="N5538">
        <v>0.965035223978432</v>
      </c>
      <c r="O5538">
        <v>63.7285012397939</v>
      </c>
      <c r="P5538">
        <v>5659</v>
      </c>
      <c r="Q5538">
        <v>0.965035223978432</v>
      </c>
      <c r="R5538">
        <v>6608</v>
      </c>
      <c r="S5538">
        <v>0.96239706250576296</v>
      </c>
      <c r="T5538">
        <v>41.061557612534102</v>
      </c>
      <c r="U5538">
        <v>0.78050643785616902</v>
      </c>
      <c r="V5538">
        <v>6501</v>
      </c>
      <c r="W5538">
        <v>7.9572740143067006E-2</v>
      </c>
      <c r="X5538">
        <v>956</v>
      </c>
      <c r="Y5538">
        <v>8204</v>
      </c>
      <c r="Z5538">
        <v>0.98969898983500504</v>
      </c>
      <c r="AA5538">
        <v>124.88848807366</v>
      </c>
      <c r="AB5538">
        <v>3277</v>
      </c>
      <c r="AC5538">
        <v>0.79466006603430495</v>
      </c>
      <c r="AD5538">
        <v>4895</v>
      </c>
      <c r="AE5538">
        <v>0.194365596414902</v>
      </c>
      <c r="AF5538">
        <v>564</v>
      </c>
      <c r="AG5538">
        <v>1.09743375507923E-2</v>
      </c>
      <c r="AH5538">
        <v>2.5563773008601002E-3</v>
      </c>
      <c r="AI5538">
        <v>252</v>
      </c>
      <c r="AJ5538">
        <v>62.693560196421998</v>
      </c>
      <c r="AK5538">
        <v>5659</v>
      </c>
      <c r="AL5538">
        <v>0.965035223978432</v>
      </c>
      <c r="AM5538">
        <v>5.9125675766970101E-3</v>
      </c>
      <c r="AN5538">
        <v>25</v>
      </c>
      <c r="AO5538">
        <v>2.76773887052413E-2</v>
      </c>
      <c r="AP5538">
        <v>34</v>
      </c>
      <c r="AQ5538">
        <v>7265</v>
      </c>
      <c r="AR5538">
        <v>0.98879901728381903</v>
      </c>
      <c r="AS5538">
        <v>5.4573566880714696E-3</v>
      </c>
      <c r="AT5538">
        <v>5</v>
      </c>
      <c r="AU5538">
        <v>6.3613485201708102E-3</v>
      </c>
      <c r="AV5538">
        <v>34</v>
      </c>
      <c r="AW5538">
        <v>7342</v>
      </c>
      <c r="AX5538">
        <v>0.98949012832914596</v>
      </c>
      <c r="AY5538">
        <v>59.002551172547598</v>
      </c>
      <c r="AZ5538">
        <v>5659</v>
      </c>
      <c r="BA5538">
        <v>0.965035223978432</v>
      </c>
      <c r="BB5538">
        <v>7163</v>
      </c>
      <c r="BC5538">
        <v>0.91346820354158098</v>
      </c>
      <c r="BD5538">
        <v>68</v>
      </c>
      <c r="BE5538">
        <v>4.7653425036996398E-2</v>
      </c>
      <c r="BF5538">
        <v>58.460064083160802</v>
      </c>
      <c r="BG5538">
        <v>59.659886811025999</v>
      </c>
      <c r="BH5538">
        <v>55.7267547290949</v>
      </c>
      <c r="BI5538">
        <v>59.046866225909902</v>
      </c>
    </row>
    <row r="5539" spans="1:61" x14ac:dyDescent="0.25">
      <c r="A5539" s="10" t="str">
        <f>VLOOKUP(D5539,'Index-Relations'!E:F,2,FALSE)</f>
        <v>BM</v>
      </c>
      <c r="B5539" t="s">
        <v>3450</v>
      </c>
      <c r="C5539" s="53" t="s">
        <v>2760</v>
      </c>
      <c r="D5539" s="59" t="s">
        <v>3128</v>
      </c>
      <c r="E5539" s="59" t="s">
        <v>8955</v>
      </c>
      <c r="F5539" t="s">
        <v>2028</v>
      </c>
      <c r="G5539" t="s">
        <v>433</v>
      </c>
      <c r="H5539" t="s">
        <v>2029</v>
      </c>
      <c r="I5539" s="52">
        <v>45658</v>
      </c>
      <c r="J5539" t="s">
        <v>2457</v>
      </c>
      <c r="K5539">
        <v>14</v>
      </c>
      <c r="L5539" s="73">
        <v>80.640249780070903</v>
      </c>
      <c r="M5539">
        <v>14</v>
      </c>
      <c r="N5539">
        <v>1</v>
      </c>
      <c r="O5539" s="73">
        <v>82.175516031239994</v>
      </c>
      <c r="P5539">
        <v>14</v>
      </c>
      <c r="Q5539">
        <v>1</v>
      </c>
      <c r="R5539">
        <v>12</v>
      </c>
      <c r="S5539">
        <v>0.82776091301809096</v>
      </c>
      <c r="T5539">
        <v>48.660584372643598</v>
      </c>
      <c r="U5539">
        <v>0.92997439808435001</v>
      </c>
      <c r="V5539">
        <v>12</v>
      </c>
      <c r="W5539">
        <v>5.2024559888136902E-2</v>
      </c>
      <c r="X5539">
        <v>1</v>
      </c>
      <c r="Y5539">
        <v>14</v>
      </c>
      <c r="Z5539">
        <v>1</v>
      </c>
      <c r="AA5539">
        <v>102.564817814576</v>
      </c>
      <c r="AB5539">
        <v>13</v>
      </c>
      <c r="AC5539">
        <v>0.98934843444572995</v>
      </c>
      <c r="AD5539">
        <v>1</v>
      </c>
      <c r="AE5539">
        <v>1.0651565554269301E-2</v>
      </c>
      <c r="AF5539">
        <v>0</v>
      </c>
      <c r="AG5539">
        <v>0</v>
      </c>
      <c r="AH5539">
        <v>5.93271268375744E-2</v>
      </c>
      <c r="AI5539">
        <v>7</v>
      </c>
      <c r="AJ5539" s="73">
        <v>82.212674638002994</v>
      </c>
      <c r="AK5539">
        <v>14</v>
      </c>
      <c r="AL5539">
        <v>1</v>
      </c>
      <c r="AM5539">
        <v>0</v>
      </c>
      <c r="AN5539">
        <v>0</v>
      </c>
      <c r="AO5539">
        <v>0</v>
      </c>
      <c r="AP5539">
        <v>0</v>
      </c>
      <c r="AQ5539">
        <v>14</v>
      </c>
      <c r="AR5539">
        <v>1</v>
      </c>
      <c r="AS5539">
        <v>0</v>
      </c>
      <c r="AT5539">
        <v>0</v>
      </c>
      <c r="AU5539">
        <v>0</v>
      </c>
      <c r="AV5539">
        <v>0</v>
      </c>
      <c r="AW5539">
        <v>14</v>
      </c>
      <c r="AX5539">
        <v>1</v>
      </c>
      <c r="AY5539" s="73">
        <v>73.674559313526004</v>
      </c>
      <c r="AZ5539">
        <v>14</v>
      </c>
      <c r="BA5539">
        <v>1</v>
      </c>
      <c r="BB5539">
        <v>14</v>
      </c>
      <c r="BC5539">
        <v>1</v>
      </c>
      <c r="BD5539">
        <v>0</v>
      </c>
      <c r="BE5539">
        <v>0</v>
      </c>
      <c r="BF5539">
        <v>80.640249780070903</v>
      </c>
      <c r="BG5539">
        <v>82.175516031239994</v>
      </c>
      <c r="BH5539">
        <v>73.674559313526004</v>
      </c>
      <c r="BI5539">
        <v>82.212674638002994</v>
      </c>
    </row>
    <row r="5540" spans="1:61" x14ac:dyDescent="0.25">
      <c r="A5540" s="10" t="str">
        <f>VLOOKUP(D5540,'Index-Relations'!E:F,2,FALSE)</f>
        <v>BM</v>
      </c>
      <c r="B5540" t="s">
        <v>3450</v>
      </c>
      <c r="C5540" s="53" t="s">
        <v>2761</v>
      </c>
      <c r="D5540" s="59" t="s">
        <v>3128</v>
      </c>
      <c r="E5540" s="59" t="s">
        <v>8956</v>
      </c>
      <c r="F5540" t="s">
        <v>2028</v>
      </c>
      <c r="G5540" t="s">
        <v>433</v>
      </c>
      <c r="H5540" t="s">
        <v>2029</v>
      </c>
      <c r="I5540" s="52">
        <v>45628</v>
      </c>
      <c r="J5540" t="s">
        <v>2457</v>
      </c>
      <c r="K5540">
        <v>14</v>
      </c>
      <c r="L5540" s="73">
        <v>81.4044352770849</v>
      </c>
      <c r="M5540">
        <v>14</v>
      </c>
      <c r="N5540">
        <v>1</v>
      </c>
      <c r="O5540" s="73">
        <v>82.842511190682004</v>
      </c>
      <c r="P5540">
        <v>14</v>
      </c>
      <c r="Q5540">
        <v>1</v>
      </c>
      <c r="R5540">
        <v>12</v>
      </c>
      <c r="S5540">
        <v>0.83290394534485401</v>
      </c>
      <c r="T5540">
        <v>49.4524648539578</v>
      </c>
      <c r="U5540">
        <v>0.94143213657130698</v>
      </c>
      <c r="V5540">
        <v>12</v>
      </c>
      <c r="W5540">
        <v>5.1290126677998503E-2</v>
      </c>
      <c r="X5540">
        <v>1</v>
      </c>
      <c r="Y5540">
        <v>14</v>
      </c>
      <c r="Z5540">
        <v>1</v>
      </c>
      <c r="AA5540">
        <v>89.634785513489604</v>
      </c>
      <c r="AB5540">
        <v>14</v>
      </c>
      <c r="AC5540">
        <v>1</v>
      </c>
      <c r="AD5540">
        <v>0</v>
      </c>
      <c r="AE5540">
        <v>0</v>
      </c>
      <c r="AF5540">
        <v>0</v>
      </c>
      <c r="AG5540">
        <v>0</v>
      </c>
      <c r="AH5540">
        <v>6.5868180984165706E-2</v>
      </c>
      <c r="AI5540">
        <v>7</v>
      </c>
      <c r="AJ5540" s="73">
        <v>82.868869292518994</v>
      </c>
      <c r="AK5540">
        <v>14</v>
      </c>
      <c r="AL5540">
        <v>1</v>
      </c>
      <c r="AM5540">
        <v>0</v>
      </c>
      <c r="AN5540">
        <v>0</v>
      </c>
      <c r="AO5540">
        <v>0</v>
      </c>
      <c r="AP5540">
        <v>0</v>
      </c>
      <c r="AQ5540">
        <v>14</v>
      </c>
      <c r="AR5540">
        <v>0.999999999999999</v>
      </c>
      <c r="AS5540">
        <v>0</v>
      </c>
      <c r="AT5540">
        <v>0</v>
      </c>
      <c r="AU5540">
        <v>0</v>
      </c>
      <c r="AV5540">
        <v>0</v>
      </c>
      <c r="AW5540">
        <v>14</v>
      </c>
      <c r="AX5540">
        <v>1</v>
      </c>
      <c r="AY5540" s="73">
        <v>74.678615665587003</v>
      </c>
      <c r="AZ5540">
        <v>14</v>
      </c>
      <c r="BA5540">
        <v>1</v>
      </c>
      <c r="BB5540">
        <v>14</v>
      </c>
      <c r="BC5540">
        <v>0.999999999999999</v>
      </c>
      <c r="BD5540">
        <v>0</v>
      </c>
      <c r="BE5540">
        <v>0</v>
      </c>
      <c r="BF5540">
        <v>81.4044352770849</v>
      </c>
      <c r="BG5540">
        <v>82.842511190682004</v>
      </c>
      <c r="BH5540">
        <v>74.678615665587003</v>
      </c>
      <c r="BI5540">
        <v>82.868869292518994</v>
      </c>
    </row>
    <row r="5541" spans="1:61" x14ac:dyDescent="0.25">
      <c r="A5541" s="10" t="str">
        <f>VLOOKUP(D5541,'Index-Relations'!E:F,2,FALSE)</f>
        <v>BM</v>
      </c>
      <c r="B5541" t="s">
        <v>3450</v>
      </c>
      <c r="C5541" s="53" t="s">
        <v>2762</v>
      </c>
      <c r="D5541" s="59" t="s">
        <v>3128</v>
      </c>
      <c r="E5541" s="59" t="s">
        <v>8957</v>
      </c>
      <c r="F5541" t="s">
        <v>2028</v>
      </c>
      <c r="G5541" t="s">
        <v>433</v>
      </c>
      <c r="H5541" t="s">
        <v>2029</v>
      </c>
      <c r="I5541" s="52">
        <v>45597</v>
      </c>
      <c r="J5541" t="s">
        <v>2457</v>
      </c>
      <c r="K5541">
        <v>14</v>
      </c>
      <c r="L5541" s="73">
        <v>81.815155065244994</v>
      </c>
      <c r="M5541">
        <v>14</v>
      </c>
      <c r="N5541">
        <v>1</v>
      </c>
      <c r="O5541" s="73">
        <v>83.118139694099</v>
      </c>
      <c r="P5541">
        <v>14</v>
      </c>
      <c r="Q5541">
        <v>1</v>
      </c>
      <c r="R5541">
        <v>12</v>
      </c>
      <c r="S5541">
        <v>0.84166333141437499</v>
      </c>
      <c r="T5541">
        <v>49.947986301897899</v>
      </c>
      <c r="U5541">
        <v>0.94214260798657901</v>
      </c>
      <c r="V5541">
        <v>12</v>
      </c>
      <c r="W5541">
        <v>5.1373157371604403E-2</v>
      </c>
      <c r="X5541">
        <v>1</v>
      </c>
      <c r="Y5541">
        <v>14</v>
      </c>
      <c r="Z5541">
        <v>1</v>
      </c>
      <c r="AA5541">
        <v>84.425203113821397</v>
      </c>
      <c r="AB5541">
        <v>14</v>
      </c>
      <c r="AC5541">
        <v>1</v>
      </c>
      <c r="AD5541">
        <v>0</v>
      </c>
      <c r="AE5541">
        <v>0</v>
      </c>
      <c r="AF5541">
        <v>0</v>
      </c>
      <c r="AG5541">
        <v>0</v>
      </c>
      <c r="AH5541">
        <v>6.7712372784466707E-2</v>
      </c>
      <c r="AI5541">
        <v>6</v>
      </c>
      <c r="AJ5541" s="73">
        <v>83.201380406130895</v>
      </c>
      <c r="AK5541">
        <v>14</v>
      </c>
      <c r="AL5541">
        <v>1</v>
      </c>
      <c r="AM5541">
        <v>0</v>
      </c>
      <c r="AN5541">
        <v>0</v>
      </c>
      <c r="AO5541">
        <v>0</v>
      </c>
      <c r="AP5541">
        <v>0</v>
      </c>
      <c r="AQ5541">
        <v>14</v>
      </c>
      <c r="AR5541">
        <v>1</v>
      </c>
      <c r="AS5541">
        <v>0</v>
      </c>
      <c r="AT5541">
        <v>0</v>
      </c>
      <c r="AU5541">
        <v>0</v>
      </c>
      <c r="AV5541">
        <v>0</v>
      </c>
      <c r="AW5541">
        <v>14</v>
      </c>
      <c r="AX5541">
        <v>1</v>
      </c>
      <c r="AY5541" s="73">
        <v>75.408859170740001</v>
      </c>
      <c r="AZ5541">
        <v>14</v>
      </c>
      <c r="BA5541">
        <v>1</v>
      </c>
      <c r="BB5541">
        <v>14</v>
      </c>
      <c r="BC5541">
        <v>1</v>
      </c>
      <c r="BD5541">
        <v>0</v>
      </c>
      <c r="BE5541">
        <v>0</v>
      </c>
      <c r="BF5541">
        <v>81.815155065244994</v>
      </c>
      <c r="BG5541">
        <v>83.118139694099</v>
      </c>
      <c r="BH5541">
        <v>75.408859170740001</v>
      </c>
      <c r="BI5541">
        <v>83.201380406130895</v>
      </c>
    </row>
    <row r="5542" spans="1:61" x14ac:dyDescent="0.25">
      <c r="A5542" s="10" t="str">
        <f>VLOOKUP(D5542,'Index-Relations'!E:F,2,FALSE)</f>
        <v>BM</v>
      </c>
      <c r="B5542" t="s">
        <v>3450</v>
      </c>
      <c r="C5542" s="53" t="s">
        <v>2763</v>
      </c>
      <c r="D5542" s="59" t="s">
        <v>3128</v>
      </c>
      <c r="E5542" s="59" t="s">
        <v>8958</v>
      </c>
      <c r="F5542" t="s">
        <v>2028</v>
      </c>
      <c r="G5542" t="s">
        <v>433</v>
      </c>
      <c r="H5542" t="s">
        <v>2029</v>
      </c>
      <c r="I5542" s="52">
        <v>45566</v>
      </c>
      <c r="J5542" t="s">
        <v>2457</v>
      </c>
      <c r="K5542">
        <v>15</v>
      </c>
      <c r="L5542" s="73">
        <v>82.712623700516005</v>
      </c>
      <c r="M5542">
        <v>15</v>
      </c>
      <c r="N5542">
        <v>1</v>
      </c>
      <c r="O5542" s="73">
        <v>83.771547205383996</v>
      </c>
      <c r="P5542">
        <v>15</v>
      </c>
      <c r="Q5542">
        <v>1</v>
      </c>
      <c r="R5542">
        <v>13</v>
      </c>
      <c r="S5542">
        <v>0.85435852679422797</v>
      </c>
      <c r="T5542">
        <v>51.1164516131754</v>
      </c>
      <c r="U5542">
        <v>0.94560193814044202</v>
      </c>
      <c r="V5542">
        <v>13</v>
      </c>
      <c r="W5542">
        <v>5.1412898019143997E-2</v>
      </c>
      <c r="X5542">
        <v>1</v>
      </c>
      <c r="Y5542">
        <v>15</v>
      </c>
      <c r="Z5542">
        <v>1</v>
      </c>
      <c r="AA5542">
        <v>79.988029304868505</v>
      </c>
      <c r="AB5542">
        <v>15</v>
      </c>
      <c r="AC5542">
        <v>0.999999999999999</v>
      </c>
      <c r="AD5542">
        <v>0</v>
      </c>
      <c r="AE5542">
        <v>0</v>
      </c>
      <c r="AF5542">
        <v>0</v>
      </c>
      <c r="AG5542">
        <v>1.1102E-16</v>
      </c>
      <c r="AH5542">
        <v>7.2640136885007603E-2</v>
      </c>
      <c r="AI5542">
        <v>6</v>
      </c>
      <c r="AJ5542" s="73">
        <v>83.709511490664994</v>
      </c>
      <c r="AK5542">
        <v>15</v>
      </c>
      <c r="AL5542">
        <v>1</v>
      </c>
      <c r="AM5542">
        <v>0</v>
      </c>
      <c r="AN5542">
        <v>0</v>
      </c>
      <c r="AO5542">
        <v>0</v>
      </c>
      <c r="AP5542">
        <v>0</v>
      </c>
      <c r="AQ5542">
        <v>15</v>
      </c>
      <c r="AR5542">
        <v>1</v>
      </c>
      <c r="AS5542">
        <v>0</v>
      </c>
      <c r="AT5542">
        <v>0</v>
      </c>
      <c r="AU5542">
        <v>0</v>
      </c>
      <c r="AV5542">
        <v>0</v>
      </c>
      <c r="AW5542">
        <v>15</v>
      </c>
      <c r="AX5542">
        <v>1</v>
      </c>
      <c r="AY5542" s="73">
        <v>77.055038024032996</v>
      </c>
      <c r="AZ5542">
        <v>15</v>
      </c>
      <c r="BA5542">
        <v>1</v>
      </c>
      <c r="BB5542">
        <v>15</v>
      </c>
      <c r="BC5542">
        <v>1</v>
      </c>
      <c r="BD5542">
        <v>0</v>
      </c>
      <c r="BE5542">
        <v>0</v>
      </c>
      <c r="BF5542">
        <v>82.712623700516005</v>
      </c>
      <c r="BG5542">
        <v>83.771547205383996</v>
      </c>
      <c r="BH5542">
        <v>77.055038024032996</v>
      </c>
      <c r="BI5542">
        <v>83.709511490664994</v>
      </c>
    </row>
    <row r="5543" spans="1:61" x14ac:dyDescent="0.25">
      <c r="A5543" s="10" t="str">
        <f>VLOOKUP(D5543,'Index-Relations'!E:F,2,FALSE)</f>
        <v>BM</v>
      </c>
      <c r="B5543" t="s">
        <v>3450</v>
      </c>
      <c r="C5543" s="53" t="s">
        <v>2764</v>
      </c>
      <c r="D5543" s="59" t="s">
        <v>3128</v>
      </c>
      <c r="E5543" s="59" t="s">
        <v>8959</v>
      </c>
      <c r="F5543" t="s">
        <v>2028</v>
      </c>
      <c r="G5543" t="s">
        <v>433</v>
      </c>
      <c r="H5543" t="s">
        <v>2029</v>
      </c>
      <c r="I5543" s="52">
        <v>45537</v>
      </c>
      <c r="J5543" t="s">
        <v>2457</v>
      </c>
      <c r="K5543">
        <v>15</v>
      </c>
      <c r="L5543" s="73">
        <v>82.428544289954999</v>
      </c>
      <c r="M5543">
        <v>15</v>
      </c>
      <c r="N5543">
        <v>1</v>
      </c>
      <c r="O5543" s="73">
        <v>83.29312932741</v>
      </c>
      <c r="P5543">
        <v>15</v>
      </c>
      <c r="Q5543">
        <v>1</v>
      </c>
      <c r="R5543">
        <v>13</v>
      </c>
      <c r="S5543">
        <v>0.85592675563883702</v>
      </c>
      <c r="T5543">
        <v>50.299757170201801</v>
      </c>
      <c r="U5543">
        <v>0.950781277676501</v>
      </c>
      <c r="V5543">
        <v>13</v>
      </c>
      <c r="W5543">
        <v>5.2040898279437503E-2</v>
      </c>
      <c r="X5543">
        <v>1</v>
      </c>
      <c r="Y5543">
        <v>15</v>
      </c>
      <c r="Z5543">
        <v>1</v>
      </c>
      <c r="AA5543">
        <v>84.918326025705895</v>
      </c>
      <c r="AB5543">
        <v>15</v>
      </c>
      <c r="AC5543">
        <v>1</v>
      </c>
      <c r="AD5543">
        <v>0</v>
      </c>
      <c r="AE5543">
        <v>0</v>
      </c>
      <c r="AF5543">
        <v>0</v>
      </c>
      <c r="AG5543">
        <v>0</v>
      </c>
      <c r="AH5543">
        <v>7.0604968707082202E-2</v>
      </c>
      <c r="AI5543">
        <v>6</v>
      </c>
      <c r="AJ5543" s="73">
        <v>83.423653890539995</v>
      </c>
      <c r="AK5543">
        <v>15</v>
      </c>
      <c r="AL5543">
        <v>1</v>
      </c>
      <c r="AM5543">
        <v>0</v>
      </c>
      <c r="AN5543">
        <v>0</v>
      </c>
      <c r="AO5543">
        <v>0</v>
      </c>
      <c r="AP5543">
        <v>0</v>
      </c>
      <c r="AQ5543">
        <v>15</v>
      </c>
      <c r="AR5543">
        <v>1</v>
      </c>
      <c r="AS5543">
        <v>0</v>
      </c>
      <c r="AT5543">
        <v>0</v>
      </c>
      <c r="AU5543">
        <v>0</v>
      </c>
      <c r="AV5543">
        <v>0</v>
      </c>
      <c r="AW5543">
        <v>15</v>
      </c>
      <c r="AX5543">
        <v>1</v>
      </c>
      <c r="AY5543" s="73">
        <v>76.887019599360997</v>
      </c>
      <c r="AZ5543">
        <v>15</v>
      </c>
      <c r="BA5543">
        <v>1</v>
      </c>
      <c r="BB5543">
        <v>15</v>
      </c>
      <c r="BC5543">
        <v>1</v>
      </c>
      <c r="BD5543">
        <v>0</v>
      </c>
      <c r="BE5543">
        <v>0</v>
      </c>
      <c r="BF5543">
        <v>82.428544289954999</v>
      </c>
      <c r="BG5543">
        <v>83.29312932741</v>
      </c>
      <c r="BH5543">
        <v>76.887019599360997</v>
      </c>
      <c r="BI5543">
        <v>83.423653890539995</v>
      </c>
    </row>
    <row r="5544" spans="1:61" x14ac:dyDescent="0.25">
      <c r="A5544" s="10" t="str">
        <f>VLOOKUP(D5544,'Index-Relations'!E:F,2,FALSE)</f>
        <v>BM</v>
      </c>
      <c r="B5544" t="s">
        <v>3450</v>
      </c>
      <c r="C5544" s="53" t="s">
        <v>3350</v>
      </c>
      <c r="D5544" s="59" t="s">
        <v>3128</v>
      </c>
      <c r="E5544" s="59" t="s">
        <v>8960</v>
      </c>
      <c r="F5544" t="s">
        <v>2028</v>
      </c>
      <c r="G5544" t="s">
        <v>433</v>
      </c>
      <c r="H5544" t="s">
        <v>2029</v>
      </c>
      <c r="I5544" s="52">
        <v>45505</v>
      </c>
      <c r="J5544" t="s">
        <v>2457</v>
      </c>
      <c r="K5544">
        <v>15</v>
      </c>
      <c r="L5544" s="73">
        <v>82.630734158176907</v>
      </c>
      <c r="M5544">
        <v>15</v>
      </c>
      <c r="N5544">
        <v>1</v>
      </c>
      <c r="O5544" s="73">
        <v>83.330769740726893</v>
      </c>
      <c r="P5544">
        <v>15</v>
      </c>
      <c r="Q5544">
        <v>1</v>
      </c>
      <c r="R5544">
        <v>13</v>
      </c>
      <c r="S5544">
        <v>0.86037841362785805</v>
      </c>
      <c r="T5544">
        <v>50.245034051420099</v>
      </c>
      <c r="U5544">
        <v>0.96357593730414903</v>
      </c>
      <c r="V5544">
        <v>13</v>
      </c>
      <c r="W5544">
        <v>5.9834756130833999E-2</v>
      </c>
      <c r="X5544">
        <v>1</v>
      </c>
      <c r="Y5544">
        <v>15</v>
      </c>
      <c r="Z5544">
        <v>1</v>
      </c>
      <c r="AA5544">
        <v>129.31331377264499</v>
      </c>
      <c r="AB5544">
        <v>15</v>
      </c>
      <c r="AC5544">
        <v>1</v>
      </c>
      <c r="AD5544">
        <v>0</v>
      </c>
      <c r="AE5544">
        <v>0</v>
      </c>
      <c r="AF5544">
        <v>0</v>
      </c>
      <c r="AG5544">
        <v>0</v>
      </c>
      <c r="AH5544">
        <v>5.1010359216772397E-2</v>
      </c>
      <c r="AI5544">
        <v>6</v>
      </c>
      <c r="AJ5544" s="73">
        <v>83.610402755939006</v>
      </c>
      <c r="AK5544">
        <v>15</v>
      </c>
      <c r="AL5544">
        <v>1</v>
      </c>
      <c r="AM5544">
        <v>0</v>
      </c>
      <c r="AN5544">
        <v>0</v>
      </c>
      <c r="AO5544">
        <v>0</v>
      </c>
      <c r="AP5544">
        <v>0</v>
      </c>
      <c r="AQ5544">
        <v>15</v>
      </c>
      <c r="AR5544">
        <v>1</v>
      </c>
      <c r="AS5544">
        <v>0</v>
      </c>
      <c r="AT5544">
        <v>0</v>
      </c>
      <c r="AU5544">
        <v>0</v>
      </c>
      <c r="AV5544">
        <v>0</v>
      </c>
      <c r="AW5544">
        <v>15</v>
      </c>
      <c r="AX5544">
        <v>0.999999999999999</v>
      </c>
      <c r="AY5544" s="73">
        <v>77.270907100227902</v>
      </c>
      <c r="AZ5544">
        <v>15</v>
      </c>
      <c r="BA5544">
        <v>1</v>
      </c>
      <c r="BB5544">
        <v>15</v>
      </c>
      <c r="BC5544">
        <v>1</v>
      </c>
      <c r="BD5544">
        <v>0</v>
      </c>
      <c r="BE5544">
        <v>0</v>
      </c>
      <c r="BF5544">
        <v>82.630734158176907</v>
      </c>
      <c r="BG5544">
        <v>83.330769740726893</v>
      </c>
      <c r="BH5544">
        <v>77.270907100227902</v>
      </c>
      <c r="BI5544">
        <v>83.610402755939006</v>
      </c>
    </row>
    <row r="5545" spans="1:61" x14ac:dyDescent="0.25">
      <c r="A5545" s="10" t="str">
        <f>VLOOKUP(D5545,'Index-Relations'!E:F,2,FALSE)</f>
        <v>BM</v>
      </c>
      <c r="B5545" t="s">
        <v>3450</v>
      </c>
      <c r="C5545" s="53" t="s">
        <v>2765</v>
      </c>
      <c r="D5545" s="59" t="s">
        <v>3128</v>
      </c>
      <c r="E5545" s="59" t="s">
        <v>8961</v>
      </c>
      <c r="F5545" t="s">
        <v>2028</v>
      </c>
      <c r="G5545" t="s">
        <v>433</v>
      </c>
      <c r="H5545" t="s">
        <v>2029</v>
      </c>
      <c r="I5545" s="52">
        <v>45474</v>
      </c>
      <c r="J5545" t="s">
        <v>2457</v>
      </c>
      <c r="K5545">
        <v>15</v>
      </c>
      <c r="L5545" s="73">
        <v>81.917824937022999</v>
      </c>
      <c r="M5545">
        <v>15</v>
      </c>
      <c r="N5545">
        <v>1</v>
      </c>
      <c r="O5545" s="73">
        <v>82.962061448062997</v>
      </c>
      <c r="P5545">
        <v>15</v>
      </c>
      <c r="Q5545">
        <v>1</v>
      </c>
      <c r="R5545">
        <v>13</v>
      </c>
      <c r="S5545">
        <v>0.84067952754191799</v>
      </c>
      <c r="T5545">
        <v>49.771902149286198</v>
      </c>
      <c r="U5545">
        <v>0.96467656891402298</v>
      </c>
      <c r="V5545">
        <v>13</v>
      </c>
      <c r="W5545">
        <v>5.9047128827367602E-2</v>
      </c>
      <c r="X5545">
        <v>1</v>
      </c>
      <c r="Y5545">
        <v>15</v>
      </c>
      <c r="Z5545">
        <v>1</v>
      </c>
      <c r="AA5545">
        <v>130.827276188372</v>
      </c>
      <c r="AB5545">
        <v>15</v>
      </c>
      <c r="AC5545">
        <v>1</v>
      </c>
      <c r="AD5545">
        <v>0</v>
      </c>
      <c r="AE5545">
        <v>0</v>
      </c>
      <c r="AF5545">
        <v>0</v>
      </c>
      <c r="AG5545">
        <v>0</v>
      </c>
      <c r="AH5545">
        <v>4.8706492975010098E-2</v>
      </c>
      <c r="AI5545">
        <v>6</v>
      </c>
      <c r="AJ5545" s="73">
        <v>82.875262870339</v>
      </c>
      <c r="AK5545">
        <v>15</v>
      </c>
      <c r="AL5545">
        <v>1</v>
      </c>
      <c r="AM5545">
        <v>0</v>
      </c>
      <c r="AN5545">
        <v>0</v>
      </c>
      <c r="AO5545">
        <v>0</v>
      </c>
      <c r="AP5545">
        <v>0</v>
      </c>
      <c r="AQ5545">
        <v>15</v>
      </c>
      <c r="AR5545">
        <v>0.999999999999999</v>
      </c>
      <c r="AS5545">
        <v>0</v>
      </c>
      <c r="AT5545">
        <v>0</v>
      </c>
      <c r="AU5545">
        <v>0</v>
      </c>
      <c r="AV5545">
        <v>0</v>
      </c>
      <c r="AW5545">
        <v>15</v>
      </c>
      <c r="AX5545">
        <v>1</v>
      </c>
      <c r="AY5545" s="73">
        <v>76.020893436321003</v>
      </c>
      <c r="AZ5545">
        <v>15</v>
      </c>
      <c r="BA5545">
        <v>1</v>
      </c>
      <c r="BB5545">
        <v>15</v>
      </c>
      <c r="BC5545">
        <v>0.999999999999999</v>
      </c>
      <c r="BD5545">
        <v>0</v>
      </c>
      <c r="BE5545">
        <v>0</v>
      </c>
      <c r="BF5545">
        <v>81.917824937022999</v>
      </c>
      <c r="BG5545">
        <v>82.962061448062997</v>
      </c>
      <c r="BH5545">
        <v>76.020893436321003</v>
      </c>
      <c r="BI5545">
        <v>82.875262870339</v>
      </c>
    </row>
    <row r="5546" spans="1:61" x14ac:dyDescent="0.25">
      <c r="A5546" s="10" t="str">
        <f>VLOOKUP(D5546,'Index-Relations'!E:F,2,FALSE)</f>
        <v>BM</v>
      </c>
      <c r="B5546" t="s">
        <v>3450</v>
      </c>
      <c r="C5546" s="53" t="s">
        <v>2766</v>
      </c>
      <c r="D5546" s="59" t="s">
        <v>3128</v>
      </c>
      <c r="E5546" s="59" t="s">
        <v>8962</v>
      </c>
      <c r="F5546" t="s">
        <v>2028</v>
      </c>
      <c r="G5546" t="s">
        <v>433</v>
      </c>
      <c r="H5546" t="s">
        <v>2029</v>
      </c>
      <c r="I5546" s="52">
        <v>45446</v>
      </c>
      <c r="J5546" t="s">
        <v>2457</v>
      </c>
      <c r="K5546">
        <v>15</v>
      </c>
      <c r="L5546" s="73">
        <v>81.649071247151994</v>
      </c>
      <c r="M5546">
        <v>15</v>
      </c>
      <c r="N5546">
        <v>1</v>
      </c>
      <c r="O5546" s="73">
        <v>83.020267005314906</v>
      </c>
      <c r="P5546">
        <v>15</v>
      </c>
      <c r="Q5546">
        <v>1</v>
      </c>
      <c r="R5546">
        <v>13</v>
      </c>
      <c r="S5546">
        <v>0.83234723294317203</v>
      </c>
      <c r="T5546">
        <v>50.383290365974403</v>
      </c>
      <c r="U5546">
        <v>0.964408832908208</v>
      </c>
      <c r="V5546">
        <v>13</v>
      </c>
      <c r="W5546">
        <v>5.5269855778950397E-2</v>
      </c>
      <c r="X5546">
        <v>1</v>
      </c>
      <c r="Y5546">
        <v>15</v>
      </c>
      <c r="Z5546">
        <v>1</v>
      </c>
      <c r="AA5546">
        <v>126.927637401902</v>
      </c>
      <c r="AB5546">
        <v>15</v>
      </c>
      <c r="AC5546">
        <v>1</v>
      </c>
      <c r="AD5546">
        <v>0</v>
      </c>
      <c r="AE5546">
        <v>0</v>
      </c>
      <c r="AF5546">
        <v>0</v>
      </c>
      <c r="AG5546">
        <v>0</v>
      </c>
      <c r="AH5546">
        <v>5.08883347367333E-2</v>
      </c>
      <c r="AI5546">
        <v>6</v>
      </c>
      <c r="AJ5546" s="73">
        <v>82.530630800994004</v>
      </c>
      <c r="AK5546">
        <v>15</v>
      </c>
      <c r="AL5546">
        <v>1</v>
      </c>
      <c r="AM5546">
        <v>0</v>
      </c>
      <c r="AN5546">
        <v>0</v>
      </c>
      <c r="AO5546">
        <v>0</v>
      </c>
      <c r="AP5546">
        <v>0</v>
      </c>
      <c r="AQ5546">
        <v>15</v>
      </c>
      <c r="AR5546">
        <v>1</v>
      </c>
      <c r="AS5546">
        <v>0</v>
      </c>
      <c r="AT5546">
        <v>0</v>
      </c>
      <c r="AU5546">
        <v>0</v>
      </c>
      <c r="AV5546">
        <v>0</v>
      </c>
      <c r="AW5546">
        <v>15</v>
      </c>
      <c r="AX5546">
        <v>1</v>
      </c>
      <c r="AY5546" s="73">
        <v>75.467670728419904</v>
      </c>
      <c r="AZ5546">
        <v>15</v>
      </c>
      <c r="BA5546">
        <v>1</v>
      </c>
      <c r="BB5546">
        <v>15</v>
      </c>
      <c r="BC5546">
        <v>1</v>
      </c>
      <c r="BD5546">
        <v>0</v>
      </c>
      <c r="BE5546">
        <v>0</v>
      </c>
      <c r="BF5546">
        <v>81.649071247151994</v>
      </c>
      <c r="BG5546">
        <v>83.020267005314906</v>
      </c>
      <c r="BH5546">
        <v>75.467670728419904</v>
      </c>
      <c r="BI5546">
        <v>82.530630800994004</v>
      </c>
    </row>
    <row r="5547" spans="1:61" x14ac:dyDescent="0.25">
      <c r="A5547" s="10" t="str">
        <f>VLOOKUP(D5547,'Index-Relations'!E:F,2,FALSE)</f>
        <v>BM</v>
      </c>
      <c r="B5547" t="s">
        <v>3450</v>
      </c>
      <c r="C5547" s="53" t="s">
        <v>2767</v>
      </c>
      <c r="D5547" s="59" t="s">
        <v>3128</v>
      </c>
      <c r="E5547" s="59" t="s">
        <v>8963</v>
      </c>
      <c r="F5547" t="s">
        <v>2028</v>
      </c>
      <c r="G5547" t="s">
        <v>433</v>
      </c>
      <c r="H5547" t="s">
        <v>2029</v>
      </c>
      <c r="I5547" s="52">
        <v>45413</v>
      </c>
      <c r="J5547" t="s">
        <v>2457</v>
      </c>
      <c r="K5547">
        <v>15</v>
      </c>
      <c r="L5547" s="73">
        <v>81.641427686043897</v>
      </c>
      <c r="M5547">
        <v>15</v>
      </c>
      <c r="N5547">
        <v>1</v>
      </c>
      <c r="O5547" s="73">
        <v>82.801491015341995</v>
      </c>
      <c r="P5547">
        <v>15</v>
      </c>
      <c r="Q5547">
        <v>1</v>
      </c>
      <c r="R5547">
        <v>13</v>
      </c>
      <c r="S5547">
        <v>0.83547983098036405</v>
      </c>
      <c r="T5547">
        <v>49.738240818122698</v>
      </c>
      <c r="U5547">
        <v>0.96585032873937904</v>
      </c>
      <c r="V5547">
        <v>13</v>
      </c>
      <c r="W5547">
        <v>5.61037768602358E-2</v>
      </c>
      <c r="X5547">
        <v>1</v>
      </c>
      <c r="Y5547">
        <v>15</v>
      </c>
      <c r="Z5547">
        <v>0.999999999999999</v>
      </c>
      <c r="AA5547">
        <v>131.61465426332299</v>
      </c>
      <c r="AB5547">
        <v>15</v>
      </c>
      <c r="AC5547">
        <v>1</v>
      </c>
      <c r="AD5547">
        <v>0</v>
      </c>
      <c r="AE5547">
        <v>0</v>
      </c>
      <c r="AF5547">
        <v>0</v>
      </c>
      <c r="AG5547">
        <v>0</v>
      </c>
      <c r="AH5547">
        <v>4.9685122996806899E-2</v>
      </c>
      <c r="AI5547">
        <v>6</v>
      </c>
      <c r="AJ5547" s="73">
        <v>82.585261252562006</v>
      </c>
      <c r="AK5547">
        <v>15</v>
      </c>
      <c r="AL5547">
        <v>1</v>
      </c>
      <c r="AM5547">
        <v>0</v>
      </c>
      <c r="AN5547">
        <v>0</v>
      </c>
      <c r="AO5547">
        <v>0</v>
      </c>
      <c r="AP5547">
        <v>0</v>
      </c>
      <c r="AQ5547">
        <v>15</v>
      </c>
      <c r="AR5547">
        <v>1</v>
      </c>
      <c r="AS5547">
        <v>0</v>
      </c>
      <c r="AT5547">
        <v>0</v>
      </c>
      <c r="AU5547">
        <v>0</v>
      </c>
      <c r="AV5547">
        <v>0</v>
      </c>
      <c r="AW5547">
        <v>15</v>
      </c>
      <c r="AX5547">
        <v>1</v>
      </c>
      <c r="AY5547" s="73">
        <v>75.570340469375907</v>
      </c>
      <c r="AZ5547">
        <v>15</v>
      </c>
      <c r="BA5547">
        <v>1</v>
      </c>
      <c r="BB5547">
        <v>13</v>
      </c>
      <c r="BC5547">
        <v>0.60080347963591496</v>
      </c>
      <c r="BD5547">
        <v>2</v>
      </c>
      <c r="BE5547">
        <v>0.39919652036408398</v>
      </c>
      <c r="BF5547">
        <v>81.641427686043897</v>
      </c>
      <c r="BG5547">
        <v>82.801491015341995</v>
      </c>
      <c r="BH5547">
        <v>75.570340469375907</v>
      </c>
      <c r="BI5547">
        <v>82.585261252562006</v>
      </c>
    </row>
    <row r="5548" spans="1:61" x14ac:dyDescent="0.25">
      <c r="A5548" s="10" t="str">
        <f>VLOOKUP(D5548,'Index-Relations'!E:F,2,FALSE)</f>
        <v>BM</v>
      </c>
      <c r="B5548" t="s">
        <v>3450</v>
      </c>
      <c r="C5548" s="53" t="s">
        <v>2768</v>
      </c>
      <c r="D5548" s="59" t="s">
        <v>3128</v>
      </c>
      <c r="E5548" s="59" t="s">
        <v>8964</v>
      </c>
      <c r="F5548" t="s">
        <v>2028</v>
      </c>
      <c r="G5548" t="s">
        <v>433</v>
      </c>
      <c r="H5548" t="s">
        <v>2029</v>
      </c>
      <c r="I5548" s="52">
        <v>45383</v>
      </c>
      <c r="J5548" t="s">
        <v>2457</v>
      </c>
      <c r="K5548">
        <v>15</v>
      </c>
      <c r="L5548">
        <v>87.006157471007597</v>
      </c>
      <c r="M5548">
        <v>15</v>
      </c>
      <c r="N5548">
        <v>1</v>
      </c>
      <c r="O5548">
        <v>86.698290041287194</v>
      </c>
      <c r="P5548">
        <v>15</v>
      </c>
      <c r="Q5548">
        <v>1</v>
      </c>
      <c r="R5548">
        <v>13</v>
      </c>
      <c r="S5548">
        <v>0.83029092806752902</v>
      </c>
      <c r="T5548">
        <v>51.648333527071898</v>
      </c>
      <c r="U5548">
        <v>0.96500387582755698</v>
      </c>
      <c r="V5548">
        <v>13</v>
      </c>
      <c r="W5548">
        <v>5.3094655216479103E-2</v>
      </c>
      <c r="X5548">
        <v>1</v>
      </c>
      <c r="Y5548">
        <v>15</v>
      </c>
      <c r="Z5548">
        <v>1</v>
      </c>
      <c r="AA5548">
        <v>137.84842038015501</v>
      </c>
      <c r="AB5548">
        <v>15</v>
      </c>
      <c r="AC5548">
        <v>1</v>
      </c>
      <c r="AD5548">
        <v>0</v>
      </c>
      <c r="AE5548">
        <v>0</v>
      </c>
      <c r="AF5548">
        <v>0</v>
      </c>
      <c r="AG5548">
        <v>0</v>
      </c>
      <c r="AH5548">
        <v>5.1689169692995203E-2</v>
      </c>
      <c r="AI5548">
        <v>6</v>
      </c>
      <c r="AJ5548">
        <v>87.771785888696002</v>
      </c>
      <c r="AK5548">
        <v>15</v>
      </c>
      <c r="AL5548">
        <v>1</v>
      </c>
      <c r="AM5548">
        <v>0</v>
      </c>
      <c r="AN5548">
        <v>0</v>
      </c>
      <c r="AO5548">
        <v>0</v>
      </c>
      <c r="AP5548">
        <v>0</v>
      </c>
      <c r="AQ5548">
        <v>15</v>
      </c>
      <c r="AR5548">
        <v>1</v>
      </c>
      <c r="AS5548">
        <v>0</v>
      </c>
      <c r="AT5548">
        <v>0</v>
      </c>
      <c r="AU5548">
        <v>0</v>
      </c>
      <c r="AV5548">
        <v>0</v>
      </c>
      <c r="AW5548">
        <v>15</v>
      </c>
      <c r="AX5548">
        <v>0.999999999999999</v>
      </c>
      <c r="AY5548">
        <v>83.145424185386602</v>
      </c>
      <c r="AZ5548">
        <v>15</v>
      </c>
      <c r="BA5548">
        <v>1</v>
      </c>
      <c r="BB5548">
        <v>13</v>
      </c>
      <c r="BC5548">
        <v>0.56880627346487</v>
      </c>
      <c r="BD5548">
        <v>2</v>
      </c>
      <c r="BE5548">
        <v>0.431193726535129</v>
      </c>
      <c r="BF5548">
        <v>81.219528414386005</v>
      </c>
      <c r="BG5548">
        <v>82.815991221418997</v>
      </c>
      <c r="BH5548">
        <v>75.113730131815998</v>
      </c>
      <c r="BI5548">
        <v>81.952757253944</v>
      </c>
    </row>
    <row r="5549" spans="1:61" x14ac:dyDescent="0.25">
      <c r="A5549" s="10" t="str">
        <f>VLOOKUP(D5549,'Index-Relations'!E:F,2,FALSE)</f>
        <v>BM</v>
      </c>
      <c r="B5549" t="s">
        <v>3450</v>
      </c>
      <c r="C5549" s="53" t="s">
        <v>2769</v>
      </c>
      <c r="D5549" s="59" t="s">
        <v>3128</v>
      </c>
      <c r="E5549" s="59" t="s">
        <v>8965</v>
      </c>
      <c r="F5549" t="s">
        <v>2028</v>
      </c>
      <c r="G5549" t="s">
        <v>433</v>
      </c>
      <c r="H5549" t="s">
        <v>2029</v>
      </c>
      <c r="I5549" s="52">
        <v>45352</v>
      </c>
      <c r="J5549" t="s">
        <v>2457</v>
      </c>
      <c r="K5549">
        <v>15</v>
      </c>
      <c r="L5549">
        <v>86.806091971837304</v>
      </c>
      <c r="M5549">
        <v>15</v>
      </c>
      <c r="N5549">
        <v>1</v>
      </c>
      <c r="O5549">
        <v>86.801438457064293</v>
      </c>
      <c r="P5549">
        <v>15</v>
      </c>
      <c r="Q5549">
        <v>1</v>
      </c>
      <c r="R5549">
        <v>13</v>
      </c>
      <c r="S5549">
        <v>0.80567347015166002</v>
      </c>
      <c r="T5549">
        <v>51.966252161786301</v>
      </c>
      <c r="U5549">
        <v>0.96343265212045104</v>
      </c>
      <c r="V5549">
        <v>12</v>
      </c>
      <c r="W5549">
        <v>6.7599408254461396E-2</v>
      </c>
      <c r="X5549">
        <v>1</v>
      </c>
      <c r="Y5549">
        <v>15</v>
      </c>
      <c r="Z5549">
        <v>1</v>
      </c>
      <c r="AA5549">
        <v>137.31365985222499</v>
      </c>
      <c r="AB5549">
        <v>15</v>
      </c>
      <c r="AC5549">
        <v>1</v>
      </c>
      <c r="AD5549">
        <v>0</v>
      </c>
      <c r="AE5549">
        <v>0</v>
      </c>
      <c r="AF5549">
        <v>0</v>
      </c>
      <c r="AG5549">
        <v>0</v>
      </c>
      <c r="AH5549">
        <v>4.5377389974283998E-2</v>
      </c>
      <c r="AI5549">
        <v>5</v>
      </c>
      <c r="AJ5549">
        <v>87.589009279444994</v>
      </c>
      <c r="AK5549">
        <v>15</v>
      </c>
      <c r="AL5549">
        <v>1</v>
      </c>
      <c r="AM5549">
        <v>0</v>
      </c>
      <c r="AN5549">
        <v>0</v>
      </c>
      <c r="AO5549">
        <v>0</v>
      </c>
      <c r="AP5549">
        <v>0</v>
      </c>
      <c r="AQ5549">
        <v>15</v>
      </c>
      <c r="AR5549">
        <v>1</v>
      </c>
      <c r="AS5549">
        <v>0</v>
      </c>
      <c r="AT5549">
        <v>0</v>
      </c>
      <c r="AU5549">
        <v>0</v>
      </c>
      <c r="AV5549">
        <v>0</v>
      </c>
      <c r="AW5549">
        <v>15</v>
      </c>
      <c r="AX5549">
        <v>1</v>
      </c>
      <c r="AY5549">
        <v>82.370390376851802</v>
      </c>
      <c r="AZ5549">
        <v>15</v>
      </c>
      <c r="BA5549">
        <v>1</v>
      </c>
      <c r="BB5549">
        <v>13</v>
      </c>
      <c r="BC5549">
        <v>0.571655469916031</v>
      </c>
      <c r="BD5549">
        <v>2</v>
      </c>
      <c r="BE5549">
        <v>0.428344530083968</v>
      </c>
      <c r="BF5549">
        <v>80.963970295707995</v>
      </c>
      <c r="BG5549">
        <v>83.024501421660901</v>
      </c>
      <c r="BH5549">
        <v>74.071906856750999</v>
      </c>
      <c r="BI5549">
        <v>81.756864900504993</v>
      </c>
    </row>
    <row r="5550" spans="1:61" x14ac:dyDescent="0.25">
      <c r="A5550" s="10" t="str">
        <f>VLOOKUP(D5550,'Index-Relations'!E:F,2,FALSE)</f>
        <v>BM</v>
      </c>
      <c r="B5550" t="s">
        <v>3450</v>
      </c>
      <c r="C5550" s="53" t="s">
        <v>2770</v>
      </c>
      <c r="D5550" s="59" t="s">
        <v>3128</v>
      </c>
      <c r="E5550" s="59" t="s">
        <v>8966</v>
      </c>
      <c r="F5550" t="s">
        <v>2028</v>
      </c>
      <c r="G5550" t="s">
        <v>433</v>
      </c>
      <c r="H5550" t="s">
        <v>2029</v>
      </c>
      <c r="I5550" s="52">
        <v>45323</v>
      </c>
      <c r="J5550" t="s">
        <v>2457</v>
      </c>
      <c r="K5550">
        <v>15</v>
      </c>
      <c r="L5550">
        <v>87.637895559117794</v>
      </c>
      <c r="M5550">
        <v>15</v>
      </c>
      <c r="N5550">
        <v>1</v>
      </c>
      <c r="O5550">
        <v>87.512302891193897</v>
      </c>
      <c r="P5550">
        <v>15</v>
      </c>
      <c r="Q5550">
        <v>1</v>
      </c>
      <c r="R5550">
        <v>13</v>
      </c>
      <c r="S5550">
        <v>0.82373278512650505</v>
      </c>
      <c r="T5550">
        <v>52.858780853568902</v>
      </c>
      <c r="U5550">
        <v>0.98040975971957001</v>
      </c>
      <c r="V5550">
        <v>11</v>
      </c>
      <c r="W5550">
        <v>6.8749038300717394E-2</v>
      </c>
      <c r="X5550">
        <v>1</v>
      </c>
      <c r="Y5550">
        <v>14</v>
      </c>
      <c r="Z5550">
        <v>0.99160855857982899</v>
      </c>
      <c r="AA5550">
        <v>135.68388894499699</v>
      </c>
      <c r="AB5550">
        <v>14</v>
      </c>
      <c r="AC5550">
        <v>0.99160855857982899</v>
      </c>
      <c r="AD5550">
        <v>0</v>
      </c>
      <c r="AE5550">
        <v>0</v>
      </c>
      <c r="AF5550">
        <v>1</v>
      </c>
      <c r="AG5550">
        <v>8.3914414201703407E-3</v>
      </c>
      <c r="AH5550">
        <v>4.7915101723249399E-2</v>
      </c>
      <c r="AI5550">
        <v>3</v>
      </c>
      <c r="AJ5550">
        <v>88.170739648874402</v>
      </c>
      <c r="AK5550">
        <v>15</v>
      </c>
      <c r="AL5550">
        <v>1</v>
      </c>
      <c r="AM5550">
        <v>0</v>
      </c>
      <c r="AN5550">
        <v>0</v>
      </c>
      <c r="AO5550">
        <v>0</v>
      </c>
      <c r="AP5550">
        <v>0</v>
      </c>
      <c r="AQ5550">
        <v>15</v>
      </c>
      <c r="AR5550">
        <v>0.999999999999999</v>
      </c>
      <c r="AS5550">
        <v>0</v>
      </c>
      <c r="AT5550">
        <v>0</v>
      </c>
      <c r="AU5550">
        <v>0</v>
      </c>
      <c r="AV5550">
        <v>0</v>
      </c>
      <c r="AW5550">
        <v>15</v>
      </c>
      <c r="AX5550">
        <v>1</v>
      </c>
      <c r="AY5550">
        <v>83.781586363959704</v>
      </c>
      <c r="AZ5550">
        <v>15</v>
      </c>
      <c r="BA5550">
        <v>1</v>
      </c>
      <c r="BB5550">
        <v>13</v>
      </c>
      <c r="BC5550">
        <v>0.53639787976397602</v>
      </c>
      <c r="BD5550">
        <v>2</v>
      </c>
      <c r="BE5550">
        <v>0.46360212023602299</v>
      </c>
      <c r="BF5550">
        <v>81.940129062873893</v>
      </c>
      <c r="BG5550">
        <v>83.743348666578996</v>
      </c>
      <c r="BH5550">
        <v>75.603538978361996</v>
      </c>
      <c r="BI5550">
        <v>82.600850492743902</v>
      </c>
    </row>
    <row r="5551" spans="1:61" x14ac:dyDescent="0.25">
      <c r="A5551" s="10" t="str">
        <f>VLOOKUP(D5551,'Index-Relations'!E:F,2,FALSE)</f>
        <v>BM</v>
      </c>
      <c r="B5551" t="s">
        <v>3450</v>
      </c>
      <c r="C5551" s="53" t="s">
        <v>2760</v>
      </c>
      <c r="D5551" s="59" t="s">
        <v>3129</v>
      </c>
      <c r="E5551" s="59" t="s">
        <v>8967</v>
      </c>
      <c r="F5551" t="s">
        <v>2030</v>
      </c>
      <c r="G5551" t="s">
        <v>439</v>
      </c>
      <c r="H5551" t="s">
        <v>2031</v>
      </c>
      <c r="I5551" s="52">
        <v>45658</v>
      </c>
      <c r="J5551" t="s">
        <v>2457</v>
      </c>
      <c r="K5551">
        <v>79</v>
      </c>
      <c r="L5551" s="73">
        <v>49.8262559815469</v>
      </c>
      <c r="M5551">
        <v>71</v>
      </c>
      <c r="N5551">
        <v>0.99472677748358296</v>
      </c>
      <c r="O5551" s="73">
        <v>49.318042774184001</v>
      </c>
      <c r="P5551">
        <v>71</v>
      </c>
      <c r="Q5551">
        <v>0.99472677748358296</v>
      </c>
      <c r="R5551">
        <v>70</v>
      </c>
      <c r="S5551">
        <v>0.95812287767512405</v>
      </c>
      <c r="T5551">
        <v>34.618726923261498</v>
      </c>
      <c r="U5551">
        <v>0.61149651769027302</v>
      </c>
      <c r="V5551">
        <v>69</v>
      </c>
      <c r="W5551">
        <v>4.6430202009510799E-3</v>
      </c>
      <c r="X5551">
        <v>1</v>
      </c>
      <c r="Y5551">
        <v>79</v>
      </c>
      <c r="Z5551">
        <v>1</v>
      </c>
      <c r="AA5551">
        <v>57.555461074800299</v>
      </c>
      <c r="AB5551">
        <v>65</v>
      </c>
      <c r="AC5551">
        <v>0.95536633078001698</v>
      </c>
      <c r="AD5551">
        <v>14</v>
      </c>
      <c r="AE5551">
        <v>4.4633669219982797E-2</v>
      </c>
      <c r="AF5551">
        <v>0</v>
      </c>
      <c r="AG5551">
        <v>0</v>
      </c>
      <c r="AH5551">
        <v>6.8194706540556501E-3</v>
      </c>
      <c r="AI5551">
        <v>5</v>
      </c>
      <c r="AJ5551" s="73">
        <v>46.003573704062902</v>
      </c>
      <c r="AK5551">
        <v>71</v>
      </c>
      <c r="AL5551">
        <v>0.99472677748358296</v>
      </c>
      <c r="AM5551">
        <v>0</v>
      </c>
      <c r="AN5551">
        <v>0</v>
      </c>
      <c r="AO5551">
        <v>0</v>
      </c>
      <c r="AP5551">
        <v>0</v>
      </c>
      <c r="AQ5551">
        <v>76</v>
      </c>
      <c r="AR5551">
        <v>0.99874145670679904</v>
      </c>
      <c r="AS5551">
        <v>0</v>
      </c>
      <c r="AT5551">
        <v>0</v>
      </c>
      <c r="AU5551">
        <v>0</v>
      </c>
      <c r="AV5551">
        <v>0</v>
      </c>
      <c r="AW5551">
        <v>78</v>
      </c>
      <c r="AX5551">
        <v>0.99965689250656198</v>
      </c>
      <c r="AY5551" s="73">
        <v>55.636332291917903</v>
      </c>
      <c r="AZ5551">
        <v>71</v>
      </c>
      <c r="BA5551">
        <v>0.99472677748358296</v>
      </c>
      <c r="BB5551">
        <v>72</v>
      </c>
      <c r="BC5551">
        <v>0.92356017290104997</v>
      </c>
      <c r="BD5551">
        <v>4</v>
      </c>
      <c r="BE5551">
        <v>7.5181283805749205E-2</v>
      </c>
      <c r="BF5551">
        <v>49.8262559815469</v>
      </c>
      <c r="BG5551">
        <v>49.318042774184001</v>
      </c>
      <c r="BH5551">
        <v>55.636332291917903</v>
      </c>
      <c r="BI5551">
        <v>46.003573704062902</v>
      </c>
    </row>
    <row r="5552" spans="1:61" x14ac:dyDescent="0.25">
      <c r="A5552" s="10" t="str">
        <f>VLOOKUP(D5552,'Index-Relations'!E:F,2,FALSE)</f>
        <v>BM</v>
      </c>
      <c r="B5552" t="s">
        <v>3450</v>
      </c>
      <c r="C5552" s="53" t="s">
        <v>2761</v>
      </c>
      <c r="D5552" s="59" t="s">
        <v>3129</v>
      </c>
      <c r="E5552" s="59" t="s">
        <v>8968</v>
      </c>
      <c r="F5552" t="s">
        <v>2030</v>
      </c>
      <c r="G5552" t="s">
        <v>439</v>
      </c>
      <c r="H5552" t="s">
        <v>2031</v>
      </c>
      <c r="I5552" s="52">
        <v>45628</v>
      </c>
      <c r="J5552" t="s">
        <v>2457</v>
      </c>
      <c r="K5552">
        <v>79</v>
      </c>
      <c r="L5552" s="73">
        <v>49.588533886226998</v>
      </c>
      <c r="M5552">
        <v>71</v>
      </c>
      <c r="N5552">
        <v>0.99552109052912596</v>
      </c>
      <c r="O5552" s="73">
        <v>48.935031467931999</v>
      </c>
      <c r="P5552">
        <v>71</v>
      </c>
      <c r="Q5552">
        <v>0.99552109052912596</v>
      </c>
      <c r="R5552">
        <v>70</v>
      </c>
      <c r="S5552">
        <v>0.95830649535138601</v>
      </c>
      <c r="T5552">
        <v>34.7584633750592</v>
      </c>
      <c r="U5552">
        <v>0.63470806239908095</v>
      </c>
      <c r="V5552">
        <v>67</v>
      </c>
      <c r="W5552">
        <v>4.8603934063231897E-3</v>
      </c>
      <c r="X5552">
        <v>1</v>
      </c>
      <c r="Y5552">
        <v>76</v>
      </c>
      <c r="Z5552">
        <v>0.99764949361968203</v>
      </c>
      <c r="AA5552">
        <v>53.528268041311101</v>
      </c>
      <c r="AB5552">
        <v>64</v>
      </c>
      <c r="AC5552">
        <v>0.95020580502676599</v>
      </c>
      <c r="AD5552">
        <v>12</v>
      </c>
      <c r="AE5552">
        <v>4.7443688592915201E-2</v>
      </c>
      <c r="AF5552">
        <v>3</v>
      </c>
      <c r="AG5552">
        <v>2.3505063803181399E-3</v>
      </c>
      <c r="AH5552">
        <v>7.4513259720449298E-3</v>
      </c>
      <c r="AI5552">
        <v>4</v>
      </c>
      <c r="AJ5552" s="73">
        <v>45.778908088596999</v>
      </c>
      <c r="AK5552">
        <v>71</v>
      </c>
      <c r="AL5552">
        <v>0.99552109052912596</v>
      </c>
      <c r="AM5552">
        <v>0</v>
      </c>
      <c r="AN5552">
        <v>0</v>
      </c>
      <c r="AO5552">
        <v>0</v>
      </c>
      <c r="AP5552">
        <v>0</v>
      </c>
      <c r="AQ5552">
        <v>76</v>
      </c>
      <c r="AR5552">
        <v>0.99875589619951899</v>
      </c>
      <c r="AS5552">
        <v>0</v>
      </c>
      <c r="AT5552">
        <v>0</v>
      </c>
      <c r="AU5552">
        <v>0</v>
      </c>
      <c r="AV5552">
        <v>0</v>
      </c>
      <c r="AW5552">
        <v>78</v>
      </c>
      <c r="AX5552">
        <v>0.99965989357004204</v>
      </c>
      <c r="AY5552" s="73">
        <v>55.589772065814998</v>
      </c>
      <c r="AZ5552">
        <v>71</v>
      </c>
      <c r="BA5552">
        <v>0.99552109052912596</v>
      </c>
      <c r="BB5552">
        <v>72</v>
      </c>
      <c r="BC5552">
        <v>0.92289030576908404</v>
      </c>
      <c r="BD5552">
        <v>4</v>
      </c>
      <c r="BE5552">
        <v>7.5865590430434698E-2</v>
      </c>
      <c r="BF5552">
        <v>49.588533886226998</v>
      </c>
      <c r="BG5552">
        <v>48.935031467931999</v>
      </c>
      <c r="BH5552">
        <v>55.589772065814998</v>
      </c>
      <c r="BI5552">
        <v>45.778908088596999</v>
      </c>
    </row>
    <row r="5553" spans="1:61" x14ac:dyDescent="0.25">
      <c r="A5553" s="10" t="str">
        <f>VLOOKUP(D5553,'Index-Relations'!E:F,2,FALSE)</f>
        <v>BM</v>
      </c>
      <c r="B5553" t="s">
        <v>3450</v>
      </c>
      <c r="C5553" s="53" t="s">
        <v>2762</v>
      </c>
      <c r="D5553" s="59" t="s">
        <v>3129</v>
      </c>
      <c r="E5553" s="59" t="s">
        <v>8969</v>
      </c>
      <c r="F5553" t="s">
        <v>2030</v>
      </c>
      <c r="G5553" t="s">
        <v>439</v>
      </c>
      <c r="H5553" t="s">
        <v>2031</v>
      </c>
      <c r="I5553" s="52">
        <v>45597</v>
      </c>
      <c r="J5553" t="s">
        <v>2457</v>
      </c>
      <c r="K5553">
        <v>80</v>
      </c>
      <c r="L5553" s="73">
        <v>49.839395802801903</v>
      </c>
      <c r="M5553">
        <v>71</v>
      </c>
      <c r="N5553">
        <v>0.99491737896943899</v>
      </c>
      <c r="O5553" s="73">
        <v>49.441291682510901</v>
      </c>
      <c r="P5553">
        <v>71</v>
      </c>
      <c r="Q5553">
        <v>0.99491737896943899</v>
      </c>
      <c r="R5553">
        <v>70</v>
      </c>
      <c r="S5553">
        <v>0.96286824602302501</v>
      </c>
      <c r="T5553">
        <v>35.157414147506401</v>
      </c>
      <c r="U5553">
        <v>0.643894065495761</v>
      </c>
      <c r="V5553">
        <v>68</v>
      </c>
      <c r="W5553">
        <v>5.9645527178790797E-3</v>
      </c>
      <c r="X5553">
        <v>2</v>
      </c>
      <c r="Y5553">
        <v>77</v>
      </c>
      <c r="Z5553">
        <v>0.99804779276065902</v>
      </c>
      <c r="AA5553">
        <v>57.137015450541199</v>
      </c>
      <c r="AB5553">
        <v>61</v>
      </c>
      <c r="AC5553">
        <v>0.94435783529846495</v>
      </c>
      <c r="AD5553">
        <v>16</v>
      </c>
      <c r="AE5553">
        <v>5.3689957462194099E-2</v>
      </c>
      <c r="AF5553">
        <v>3</v>
      </c>
      <c r="AG5553">
        <v>1.95220723934075E-3</v>
      </c>
      <c r="AH5553">
        <v>7.3091816749226001E-3</v>
      </c>
      <c r="AI5553">
        <v>4</v>
      </c>
      <c r="AJ5553" s="73">
        <v>46.144335355153999</v>
      </c>
      <c r="AK5553">
        <v>71</v>
      </c>
      <c r="AL5553">
        <v>0.99491737896943899</v>
      </c>
      <c r="AM5553">
        <v>0</v>
      </c>
      <c r="AN5553">
        <v>0</v>
      </c>
      <c r="AO5553">
        <v>0</v>
      </c>
      <c r="AP5553">
        <v>0</v>
      </c>
      <c r="AQ5553">
        <v>77</v>
      </c>
      <c r="AR5553">
        <v>0.99848554624588304</v>
      </c>
      <c r="AS5553">
        <v>0</v>
      </c>
      <c r="AT5553">
        <v>0</v>
      </c>
      <c r="AU5553">
        <v>0</v>
      </c>
      <c r="AV5553">
        <v>0</v>
      </c>
      <c r="AW5553">
        <v>79</v>
      </c>
      <c r="AX5553">
        <v>0.99960532994967199</v>
      </c>
      <c r="AY5553" s="73">
        <v>55.413987325793897</v>
      </c>
      <c r="AZ5553">
        <v>71</v>
      </c>
      <c r="BA5553">
        <v>0.99491737896943899</v>
      </c>
      <c r="BB5553">
        <v>73</v>
      </c>
      <c r="BC5553">
        <v>0.91595725975261599</v>
      </c>
      <c r="BD5553">
        <v>4</v>
      </c>
      <c r="BE5553">
        <v>8.2528286493266295E-2</v>
      </c>
      <c r="BF5553">
        <v>49.839395802801903</v>
      </c>
      <c r="BG5553">
        <v>49.441291682510901</v>
      </c>
      <c r="BH5553">
        <v>55.413987325793897</v>
      </c>
      <c r="BI5553">
        <v>46.144335355153999</v>
      </c>
    </row>
    <row r="5554" spans="1:61" x14ac:dyDescent="0.25">
      <c r="A5554" s="10" t="str">
        <f>VLOOKUP(D5554,'Index-Relations'!E:F,2,FALSE)</f>
        <v>BM</v>
      </c>
      <c r="B5554" t="s">
        <v>3450</v>
      </c>
      <c r="C5554" s="53" t="s">
        <v>2763</v>
      </c>
      <c r="D5554" s="59" t="s">
        <v>3129</v>
      </c>
      <c r="E5554" s="59" t="s">
        <v>8970</v>
      </c>
      <c r="F5554" t="s">
        <v>2030</v>
      </c>
      <c r="G5554" t="s">
        <v>439</v>
      </c>
      <c r="H5554" t="s">
        <v>2031</v>
      </c>
      <c r="I5554" s="52">
        <v>45566</v>
      </c>
      <c r="J5554" t="s">
        <v>2457</v>
      </c>
      <c r="K5554">
        <v>80</v>
      </c>
      <c r="L5554" s="73">
        <v>49.937659963791901</v>
      </c>
      <c r="M5554">
        <v>71</v>
      </c>
      <c r="N5554">
        <v>0.99496159175694199</v>
      </c>
      <c r="O5554" s="73">
        <v>49.640854985075002</v>
      </c>
      <c r="P5554">
        <v>71</v>
      </c>
      <c r="Q5554">
        <v>0.99496159175694199</v>
      </c>
      <c r="R5554">
        <v>70</v>
      </c>
      <c r="S5554">
        <v>0.96609875918737698</v>
      </c>
      <c r="T5554">
        <v>35.341158840435298</v>
      </c>
      <c r="U5554">
        <v>0.63428878739637695</v>
      </c>
      <c r="V5554">
        <v>68</v>
      </c>
      <c r="W5554">
        <v>6.1496194476133E-3</v>
      </c>
      <c r="X5554">
        <v>2</v>
      </c>
      <c r="Y5554">
        <v>76</v>
      </c>
      <c r="Z5554">
        <v>0.99715100393471701</v>
      </c>
      <c r="AA5554">
        <v>57.044450215638904</v>
      </c>
      <c r="AB5554">
        <v>60</v>
      </c>
      <c r="AC5554">
        <v>0.94216487225219703</v>
      </c>
      <c r="AD5554">
        <v>16</v>
      </c>
      <c r="AE5554">
        <v>5.4986131682519902E-2</v>
      </c>
      <c r="AF5554">
        <v>4</v>
      </c>
      <c r="AG5554">
        <v>2.8489960652829799E-3</v>
      </c>
      <c r="AH5554">
        <v>7.63513309214658E-3</v>
      </c>
      <c r="AI5554">
        <v>4</v>
      </c>
      <c r="AJ5554" s="73">
        <v>46.2558063159669</v>
      </c>
      <c r="AK5554">
        <v>71</v>
      </c>
      <c r="AL5554">
        <v>0.99496159175694199</v>
      </c>
      <c r="AM5554">
        <v>0</v>
      </c>
      <c r="AN5554">
        <v>0</v>
      </c>
      <c r="AO5554">
        <v>0</v>
      </c>
      <c r="AP5554">
        <v>0</v>
      </c>
      <c r="AQ5554">
        <v>77</v>
      </c>
      <c r="AR5554">
        <v>0.99845126480452395</v>
      </c>
      <c r="AS5554">
        <v>0</v>
      </c>
      <c r="AT5554">
        <v>0</v>
      </c>
      <c r="AU5554">
        <v>0</v>
      </c>
      <c r="AV5554">
        <v>0</v>
      </c>
      <c r="AW5554">
        <v>79</v>
      </c>
      <c r="AX5554">
        <v>0.99946048955507605</v>
      </c>
      <c r="AY5554" s="73">
        <v>55.341541292130998</v>
      </c>
      <c r="AZ5554">
        <v>71</v>
      </c>
      <c r="BA5554">
        <v>0.99496159175694199</v>
      </c>
      <c r="BB5554">
        <v>73</v>
      </c>
      <c r="BC5554">
        <v>0.91393391567490201</v>
      </c>
      <c r="BD5554">
        <v>4</v>
      </c>
      <c r="BE5554">
        <v>8.4517349129621194E-2</v>
      </c>
      <c r="BF5554">
        <v>49.937659963791901</v>
      </c>
      <c r="BG5554">
        <v>49.640854985075002</v>
      </c>
      <c r="BH5554">
        <v>55.341541292130998</v>
      </c>
      <c r="BI5554">
        <v>46.2558063159669</v>
      </c>
    </row>
    <row r="5555" spans="1:61" x14ac:dyDescent="0.25">
      <c r="A5555" s="10" t="str">
        <f>VLOOKUP(D5555,'Index-Relations'!E:F,2,FALSE)</f>
        <v>BM</v>
      </c>
      <c r="B5555" t="s">
        <v>3450</v>
      </c>
      <c r="C5555" s="53" t="s">
        <v>2764</v>
      </c>
      <c r="D5555" s="59" t="s">
        <v>3129</v>
      </c>
      <c r="E5555" s="59" t="s">
        <v>8971</v>
      </c>
      <c r="F5555" t="s">
        <v>2030</v>
      </c>
      <c r="G5555" t="s">
        <v>439</v>
      </c>
      <c r="H5555" t="s">
        <v>2031</v>
      </c>
      <c r="I5555" s="52">
        <v>45537</v>
      </c>
      <c r="J5555" t="s">
        <v>2457</v>
      </c>
      <c r="K5555">
        <v>84</v>
      </c>
      <c r="L5555" s="73">
        <v>51.668807342593901</v>
      </c>
      <c r="M5555">
        <v>76</v>
      </c>
      <c r="N5555">
        <v>0.996486762138729</v>
      </c>
      <c r="O5555" s="73">
        <v>51.427758965612902</v>
      </c>
      <c r="P5555">
        <v>76</v>
      </c>
      <c r="Q5555">
        <v>0.996486762138729</v>
      </c>
      <c r="R5555">
        <v>74</v>
      </c>
      <c r="S5555">
        <v>0.97372019520160302</v>
      </c>
      <c r="T5555">
        <v>36.235997708546599</v>
      </c>
      <c r="U5555">
        <v>0.73317902039062199</v>
      </c>
      <c r="V5555">
        <v>75</v>
      </c>
      <c r="W5555">
        <v>6.5463810366288401E-3</v>
      </c>
      <c r="X5555">
        <v>3</v>
      </c>
      <c r="Y5555">
        <v>82</v>
      </c>
      <c r="Z5555">
        <v>0.99852070442234198</v>
      </c>
      <c r="AA5555">
        <v>55.227168180335397</v>
      </c>
      <c r="AB5555">
        <v>64</v>
      </c>
      <c r="AC5555">
        <v>0.95952162161920496</v>
      </c>
      <c r="AD5555">
        <v>18</v>
      </c>
      <c r="AE5555">
        <v>3.8999082803136798E-2</v>
      </c>
      <c r="AF5555">
        <v>2</v>
      </c>
      <c r="AG5555">
        <v>1.4792955776574E-3</v>
      </c>
      <c r="AH5555">
        <v>1.214320685125E-3</v>
      </c>
      <c r="AI5555">
        <v>3</v>
      </c>
      <c r="AJ5555" s="73">
        <v>47.912401469473998</v>
      </c>
      <c r="AK5555">
        <v>76</v>
      </c>
      <c r="AL5555">
        <v>0.996486762138729</v>
      </c>
      <c r="AM5555">
        <v>0</v>
      </c>
      <c r="AN5555">
        <v>0</v>
      </c>
      <c r="AO5555">
        <v>0</v>
      </c>
      <c r="AP5555">
        <v>0</v>
      </c>
      <c r="AQ5555">
        <v>80</v>
      </c>
      <c r="AR5555">
        <v>0.99815026203740198</v>
      </c>
      <c r="AS5555">
        <v>0</v>
      </c>
      <c r="AT5555">
        <v>0</v>
      </c>
      <c r="AU5555">
        <v>0</v>
      </c>
      <c r="AV5555">
        <v>0</v>
      </c>
      <c r="AW5555">
        <v>82</v>
      </c>
      <c r="AX5555">
        <v>0.99912185131305897</v>
      </c>
      <c r="AY5555" s="73">
        <v>56.763072768200999</v>
      </c>
      <c r="AZ5555">
        <v>76</v>
      </c>
      <c r="BA5555">
        <v>0.996486762138729</v>
      </c>
      <c r="BB5555">
        <v>76</v>
      </c>
      <c r="BC5555">
        <v>0.91403045991374399</v>
      </c>
      <c r="BD5555">
        <v>4</v>
      </c>
      <c r="BE5555">
        <v>8.4119802123657994E-2</v>
      </c>
      <c r="BF5555">
        <v>51.668807342593901</v>
      </c>
      <c r="BG5555">
        <v>51.427758965612902</v>
      </c>
      <c r="BH5555">
        <v>56.763072768200999</v>
      </c>
      <c r="BI5555">
        <v>47.912401469473998</v>
      </c>
    </row>
    <row r="5556" spans="1:61" x14ac:dyDescent="0.25">
      <c r="A5556" s="10" t="str">
        <f>VLOOKUP(D5556,'Index-Relations'!E:F,2,FALSE)</f>
        <v>BM</v>
      </c>
      <c r="B5556" t="s">
        <v>3450</v>
      </c>
      <c r="C5556" s="53" t="s">
        <v>3350</v>
      </c>
      <c r="D5556" s="59" t="s">
        <v>3129</v>
      </c>
      <c r="E5556" s="59" t="s">
        <v>8972</v>
      </c>
      <c r="F5556" t="s">
        <v>2030</v>
      </c>
      <c r="G5556" t="s">
        <v>439</v>
      </c>
      <c r="H5556" t="s">
        <v>2031</v>
      </c>
      <c r="I5556" s="52">
        <v>45505</v>
      </c>
      <c r="J5556" t="s">
        <v>2457</v>
      </c>
      <c r="K5556">
        <v>84</v>
      </c>
      <c r="L5556" s="73">
        <v>52.142624772921998</v>
      </c>
      <c r="M5556">
        <v>76</v>
      </c>
      <c r="N5556">
        <v>0.99626220658689502</v>
      </c>
      <c r="O5556" s="73">
        <v>52.073603340078897</v>
      </c>
      <c r="P5556">
        <v>76</v>
      </c>
      <c r="Q5556">
        <v>0.99626220658689502</v>
      </c>
      <c r="R5556">
        <v>74</v>
      </c>
      <c r="S5556">
        <v>0.97239329193167201</v>
      </c>
      <c r="T5556">
        <v>36.1729416559334</v>
      </c>
      <c r="U5556">
        <v>0.73755802638734103</v>
      </c>
      <c r="V5556">
        <v>75</v>
      </c>
      <c r="W5556">
        <v>6.2901625687095198E-3</v>
      </c>
      <c r="X5556">
        <v>3</v>
      </c>
      <c r="Y5556">
        <v>82</v>
      </c>
      <c r="Z5556">
        <v>0.99852392585226701</v>
      </c>
      <c r="AA5556">
        <v>55.742149100121303</v>
      </c>
      <c r="AB5556">
        <v>64</v>
      </c>
      <c r="AC5556">
        <v>0.95899336439305105</v>
      </c>
      <c r="AD5556">
        <v>18</v>
      </c>
      <c r="AE5556">
        <v>3.9530561459215803E-2</v>
      </c>
      <c r="AF5556">
        <v>2</v>
      </c>
      <c r="AG5556">
        <v>1.47607414773275E-3</v>
      </c>
      <c r="AH5556">
        <v>1.1795520679978601E-3</v>
      </c>
      <c r="AI5556">
        <v>3</v>
      </c>
      <c r="AJ5556" s="73">
        <v>48.355275707369003</v>
      </c>
      <c r="AK5556">
        <v>76</v>
      </c>
      <c r="AL5556">
        <v>0.99626220658689502</v>
      </c>
      <c r="AM5556">
        <v>0</v>
      </c>
      <c r="AN5556">
        <v>0</v>
      </c>
      <c r="AO5556">
        <v>0</v>
      </c>
      <c r="AP5556">
        <v>0</v>
      </c>
      <c r="AQ5556">
        <v>80</v>
      </c>
      <c r="AR5556">
        <v>0.99806729247154502</v>
      </c>
      <c r="AS5556">
        <v>0</v>
      </c>
      <c r="AT5556">
        <v>0</v>
      </c>
      <c r="AU5556">
        <v>0</v>
      </c>
      <c r="AV5556">
        <v>0</v>
      </c>
      <c r="AW5556">
        <v>82</v>
      </c>
      <c r="AX5556">
        <v>0.999041817387472</v>
      </c>
      <c r="AY5556" s="73">
        <v>56.995412052268897</v>
      </c>
      <c r="AZ5556">
        <v>76</v>
      </c>
      <c r="BA5556">
        <v>0.99626220658689502</v>
      </c>
      <c r="BB5556">
        <v>77</v>
      </c>
      <c r="BC5556">
        <v>0.965751482967385</v>
      </c>
      <c r="BD5556">
        <v>3</v>
      </c>
      <c r="BE5556">
        <v>3.2315809504159597E-2</v>
      </c>
      <c r="BF5556">
        <v>52.142624772921998</v>
      </c>
      <c r="BG5556">
        <v>52.073603340078897</v>
      </c>
      <c r="BH5556">
        <v>56.995412052268897</v>
      </c>
      <c r="BI5556">
        <v>48.355275707369003</v>
      </c>
    </row>
    <row r="5557" spans="1:61" x14ac:dyDescent="0.25">
      <c r="A5557" s="10" t="str">
        <f>VLOOKUP(D5557,'Index-Relations'!E:F,2,FALSE)</f>
        <v>BM</v>
      </c>
      <c r="B5557" t="s">
        <v>3450</v>
      </c>
      <c r="C5557" s="53" t="s">
        <v>2765</v>
      </c>
      <c r="D5557" s="59" t="s">
        <v>3129</v>
      </c>
      <c r="E5557" s="59" t="s">
        <v>8973</v>
      </c>
      <c r="F5557" t="s">
        <v>2030</v>
      </c>
      <c r="G5557" t="s">
        <v>439</v>
      </c>
      <c r="H5557" t="s">
        <v>2031</v>
      </c>
      <c r="I5557" s="52">
        <v>45474</v>
      </c>
      <c r="J5557" t="s">
        <v>2457</v>
      </c>
      <c r="K5557">
        <v>84</v>
      </c>
      <c r="L5557" s="73">
        <v>51.843673282540898</v>
      </c>
      <c r="M5557">
        <v>76</v>
      </c>
      <c r="N5557">
        <v>0.99652823084695896</v>
      </c>
      <c r="O5557" s="73">
        <v>51.717023060966902</v>
      </c>
      <c r="P5557">
        <v>76</v>
      </c>
      <c r="Q5557">
        <v>0.99652823084695896</v>
      </c>
      <c r="R5557">
        <v>74</v>
      </c>
      <c r="S5557">
        <v>0.96978193254432998</v>
      </c>
      <c r="T5557">
        <v>36.130808368757499</v>
      </c>
      <c r="U5557">
        <v>0.74199755180030602</v>
      </c>
      <c r="V5557">
        <v>75</v>
      </c>
      <c r="W5557">
        <v>6.7373744395080298E-3</v>
      </c>
      <c r="X5557">
        <v>3</v>
      </c>
      <c r="Y5557">
        <v>82</v>
      </c>
      <c r="Z5557">
        <v>0.99854799023762197</v>
      </c>
      <c r="AA5557">
        <v>57.873605705394098</v>
      </c>
      <c r="AB5557">
        <v>64</v>
      </c>
      <c r="AC5557">
        <v>0.95876583959895401</v>
      </c>
      <c r="AD5557">
        <v>18</v>
      </c>
      <c r="AE5557">
        <v>3.9782150638667801E-2</v>
      </c>
      <c r="AF5557">
        <v>2</v>
      </c>
      <c r="AG5557">
        <v>1.4520097623772501E-3</v>
      </c>
      <c r="AH5557">
        <v>1.2514851648868701E-3</v>
      </c>
      <c r="AI5557">
        <v>3</v>
      </c>
      <c r="AJ5557" s="73">
        <v>48.001962399108997</v>
      </c>
      <c r="AK5557">
        <v>76</v>
      </c>
      <c r="AL5557">
        <v>0.99652823084695896</v>
      </c>
      <c r="AM5557">
        <v>0</v>
      </c>
      <c r="AN5557">
        <v>0</v>
      </c>
      <c r="AO5557">
        <v>0</v>
      </c>
      <c r="AP5557">
        <v>0</v>
      </c>
      <c r="AQ5557">
        <v>80</v>
      </c>
      <c r="AR5557">
        <v>0.99819944227935298</v>
      </c>
      <c r="AS5557">
        <v>0</v>
      </c>
      <c r="AT5557">
        <v>0</v>
      </c>
      <c r="AU5557">
        <v>0</v>
      </c>
      <c r="AV5557">
        <v>0</v>
      </c>
      <c r="AW5557">
        <v>82</v>
      </c>
      <c r="AX5557">
        <v>0.99907226575746999</v>
      </c>
      <c r="AY5557" s="73">
        <v>56.923071775464997</v>
      </c>
      <c r="AZ5557">
        <v>76</v>
      </c>
      <c r="BA5557">
        <v>0.99652823084695896</v>
      </c>
      <c r="BB5557">
        <v>77</v>
      </c>
      <c r="BC5557">
        <v>0.96560367738170405</v>
      </c>
      <c r="BD5557">
        <v>3</v>
      </c>
      <c r="BE5557">
        <v>3.2595764897649197E-2</v>
      </c>
      <c r="BF5557">
        <v>51.843673282540898</v>
      </c>
      <c r="BG5557">
        <v>51.717023060966902</v>
      </c>
      <c r="BH5557">
        <v>56.923071775464997</v>
      </c>
      <c r="BI5557">
        <v>48.001962399108997</v>
      </c>
    </row>
    <row r="5558" spans="1:61" x14ac:dyDescent="0.25">
      <c r="A5558" s="10" t="str">
        <f>VLOOKUP(D5558,'Index-Relations'!E:F,2,FALSE)</f>
        <v>BM</v>
      </c>
      <c r="B5558" t="s">
        <v>3450</v>
      </c>
      <c r="C5558" s="53" t="s">
        <v>2766</v>
      </c>
      <c r="D5558" s="59" t="s">
        <v>3129</v>
      </c>
      <c r="E5558" s="59" t="s">
        <v>8974</v>
      </c>
      <c r="F5558" t="s">
        <v>2030</v>
      </c>
      <c r="G5558" t="s">
        <v>439</v>
      </c>
      <c r="H5558" t="s">
        <v>2031</v>
      </c>
      <c r="I5558" s="52">
        <v>45446</v>
      </c>
      <c r="J5558" t="s">
        <v>2457</v>
      </c>
      <c r="K5558">
        <v>85</v>
      </c>
      <c r="L5558" s="73">
        <v>52.155552201955999</v>
      </c>
      <c r="M5558">
        <v>76</v>
      </c>
      <c r="N5558">
        <v>0.99608884465779701</v>
      </c>
      <c r="O5558" s="73">
        <v>52.120094372167898</v>
      </c>
      <c r="P5558">
        <v>76</v>
      </c>
      <c r="Q5558">
        <v>0.99608884465779701</v>
      </c>
      <c r="R5558">
        <v>74</v>
      </c>
      <c r="S5558">
        <v>0.96916631327252201</v>
      </c>
      <c r="T5558">
        <v>36.316437467304901</v>
      </c>
      <c r="U5558">
        <v>0.741034878252262</v>
      </c>
      <c r="V5558">
        <v>75</v>
      </c>
      <c r="W5558">
        <v>6.1786421413449703E-3</v>
      </c>
      <c r="X5558">
        <v>3</v>
      </c>
      <c r="Y5558">
        <v>83</v>
      </c>
      <c r="Z5558">
        <v>0.99855457823148397</v>
      </c>
      <c r="AA5558">
        <v>59.4941733617</v>
      </c>
      <c r="AB5558">
        <v>64</v>
      </c>
      <c r="AC5558">
        <v>0.95825243505389301</v>
      </c>
      <c r="AD5558">
        <v>19</v>
      </c>
      <c r="AE5558">
        <v>4.0302143177591197E-2</v>
      </c>
      <c r="AF5558">
        <v>2</v>
      </c>
      <c r="AG5558">
        <v>1.44542176851562E-3</v>
      </c>
      <c r="AH5558">
        <v>1.3374850195758E-3</v>
      </c>
      <c r="AI5558">
        <v>3</v>
      </c>
      <c r="AJ5558" s="73">
        <v>48.277415718176997</v>
      </c>
      <c r="AK5558">
        <v>76</v>
      </c>
      <c r="AL5558">
        <v>0.99608884465779701</v>
      </c>
      <c r="AM5558">
        <v>0</v>
      </c>
      <c r="AN5558">
        <v>0</v>
      </c>
      <c r="AO5558">
        <v>0</v>
      </c>
      <c r="AP5558">
        <v>0</v>
      </c>
      <c r="AQ5558">
        <v>81</v>
      </c>
      <c r="AR5558">
        <v>0.99825329760505099</v>
      </c>
      <c r="AS5558">
        <v>0</v>
      </c>
      <c r="AT5558">
        <v>0</v>
      </c>
      <c r="AU5558">
        <v>0</v>
      </c>
      <c r="AV5558">
        <v>0</v>
      </c>
      <c r="AW5558">
        <v>83</v>
      </c>
      <c r="AX5558">
        <v>0.99905462746629503</v>
      </c>
      <c r="AY5558" s="73">
        <v>57.188312160358002</v>
      </c>
      <c r="AZ5558">
        <v>76</v>
      </c>
      <c r="BA5558">
        <v>0.99608884465779701</v>
      </c>
      <c r="BB5558">
        <v>78</v>
      </c>
      <c r="BC5558">
        <v>0.96609161032139101</v>
      </c>
      <c r="BD5558">
        <v>3</v>
      </c>
      <c r="BE5558">
        <v>3.2161687283659902E-2</v>
      </c>
      <c r="BF5558">
        <v>52.155552201955999</v>
      </c>
      <c r="BG5558">
        <v>52.120094372167898</v>
      </c>
      <c r="BH5558">
        <v>57.188312160358002</v>
      </c>
      <c r="BI5558">
        <v>48.277415718176997</v>
      </c>
    </row>
    <row r="5559" spans="1:61" x14ac:dyDescent="0.25">
      <c r="A5559" s="10" t="str">
        <f>VLOOKUP(D5559,'Index-Relations'!E:F,2,FALSE)</f>
        <v>BM</v>
      </c>
      <c r="B5559" t="s">
        <v>3450</v>
      </c>
      <c r="C5559" s="53" t="s">
        <v>2767</v>
      </c>
      <c r="D5559" s="59" t="s">
        <v>3129</v>
      </c>
      <c r="E5559" s="59" t="s">
        <v>8975</v>
      </c>
      <c r="F5559" t="s">
        <v>2030</v>
      </c>
      <c r="G5559" t="s">
        <v>439</v>
      </c>
      <c r="H5559" t="s">
        <v>2031</v>
      </c>
      <c r="I5559" s="52">
        <v>45413</v>
      </c>
      <c r="J5559" t="s">
        <v>2457</v>
      </c>
      <c r="K5559">
        <v>85</v>
      </c>
      <c r="L5559" s="73">
        <v>52.137187066456001</v>
      </c>
      <c r="M5559">
        <v>76</v>
      </c>
      <c r="N5559">
        <v>0.99596844056221201</v>
      </c>
      <c r="O5559" s="73">
        <v>52.112793086940002</v>
      </c>
      <c r="P5559">
        <v>76</v>
      </c>
      <c r="Q5559">
        <v>0.99596844056221201</v>
      </c>
      <c r="R5559">
        <v>74</v>
      </c>
      <c r="S5559">
        <v>0.96956274896331596</v>
      </c>
      <c r="T5559">
        <v>36.415576244862102</v>
      </c>
      <c r="U5559">
        <v>0.74710409481062601</v>
      </c>
      <c r="V5559">
        <v>75</v>
      </c>
      <c r="W5559">
        <v>6.1319742104253101E-3</v>
      </c>
      <c r="X5559">
        <v>3</v>
      </c>
      <c r="Y5559">
        <v>83</v>
      </c>
      <c r="Z5559">
        <v>0.99856754787651103</v>
      </c>
      <c r="AA5559">
        <v>67.396772219826005</v>
      </c>
      <c r="AB5559">
        <v>63</v>
      </c>
      <c r="AC5559">
        <v>0.95400349227691905</v>
      </c>
      <c r="AD5559">
        <v>20</v>
      </c>
      <c r="AE5559">
        <v>4.45640555995915E-2</v>
      </c>
      <c r="AF5559">
        <v>2</v>
      </c>
      <c r="AG5559">
        <v>1.4324521234890799E-3</v>
      </c>
      <c r="AH5559">
        <v>1.3381715868524199E-3</v>
      </c>
      <c r="AI5559">
        <v>3</v>
      </c>
      <c r="AJ5559" s="73">
        <v>48.198941145862001</v>
      </c>
      <c r="AK5559">
        <v>76</v>
      </c>
      <c r="AL5559">
        <v>0.99596844056221201</v>
      </c>
      <c r="AM5559">
        <v>0</v>
      </c>
      <c r="AN5559">
        <v>0</v>
      </c>
      <c r="AO5559">
        <v>0</v>
      </c>
      <c r="AP5559">
        <v>0</v>
      </c>
      <c r="AQ5559">
        <v>81</v>
      </c>
      <c r="AR5559">
        <v>0.99826433107346102</v>
      </c>
      <c r="AS5559">
        <v>0</v>
      </c>
      <c r="AT5559">
        <v>0</v>
      </c>
      <c r="AU5559">
        <v>0</v>
      </c>
      <c r="AV5559">
        <v>0</v>
      </c>
      <c r="AW5559">
        <v>83</v>
      </c>
      <c r="AX5559">
        <v>0.99905965860465895</v>
      </c>
      <c r="AY5559" s="73">
        <v>57.175769677853999</v>
      </c>
      <c r="AZ5559">
        <v>76</v>
      </c>
      <c r="BA5559">
        <v>0.99596844056221201</v>
      </c>
      <c r="BB5559">
        <v>78</v>
      </c>
      <c r="BC5559">
        <v>0.964138075073245</v>
      </c>
      <c r="BD5559">
        <v>3</v>
      </c>
      <c r="BE5559">
        <v>3.4126256000216397E-2</v>
      </c>
      <c r="BF5559">
        <v>52.137187066456001</v>
      </c>
      <c r="BG5559">
        <v>52.112793086940002</v>
      </c>
      <c r="BH5559">
        <v>57.175769677853999</v>
      </c>
      <c r="BI5559">
        <v>48.198941145862001</v>
      </c>
    </row>
    <row r="5560" spans="1:61" x14ac:dyDescent="0.25">
      <c r="A5560" s="10" t="str">
        <f>VLOOKUP(D5560,'Index-Relations'!E:F,2,FALSE)</f>
        <v>BM</v>
      </c>
      <c r="B5560" t="s">
        <v>3450</v>
      </c>
      <c r="C5560" s="53" t="s">
        <v>2768</v>
      </c>
      <c r="D5560" s="59" t="s">
        <v>3129</v>
      </c>
      <c r="E5560" s="59" t="s">
        <v>8976</v>
      </c>
      <c r="F5560" t="s">
        <v>2030</v>
      </c>
      <c r="G5560" t="s">
        <v>439</v>
      </c>
      <c r="H5560" t="s">
        <v>2031</v>
      </c>
      <c r="I5560" s="52">
        <v>45383</v>
      </c>
      <c r="J5560" t="s">
        <v>2457</v>
      </c>
      <c r="K5560">
        <v>85</v>
      </c>
      <c r="L5560">
        <v>54.417396906168399</v>
      </c>
      <c r="M5560">
        <v>69</v>
      </c>
      <c r="N5560">
        <v>0.98614035737744998</v>
      </c>
      <c r="O5560">
        <v>53.657142855948202</v>
      </c>
      <c r="P5560">
        <v>69</v>
      </c>
      <c r="Q5560">
        <v>0.98614035737744998</v>
      </c>
      <c r="R5560">
        <v>74</v>
      </c>
      <c r="S5560">
        <v>0.97125689670345805</v>
      </c>
      <c r="T5560">
        <v>36.6645189635639</v>
      </c>
      <c r="U5560">
        <v>0.752016083580059</v>
      </c>
      <c r="V5560">
        <v>75</v>
      </c>
      <c r="W5560">
        <v>5.8055022697558901E-3</v>
      </c>
      <c r="X5560">
        <v>3</v>
      </c>
      <c r="Y5560">
        <v>83</v>
      </c>
      <c r="Z5560">
        <v>0.99849550247918495</v>
      </c>
      <c r="AA5560">
        <v>68.712966447229604</v>
      </c>
      <c r="AB5560">
        <v>63</v>
      </c>
      <c r="AC5560">
        <v>0.95252764458747496</v>
      </c>
      <c r="AD5560">
        <v>20</v>
      </c>
      <c r="AE5560">
        <v>4.5967857891710699E-2</v>
      </c>
      <c r="AF5560">
        <v>2</v>
      </c>
      <c r="AG5560">
        <v>1.50449752081419E-3</v>
      </c>
      <c r="AH5560">
        <v>1.3387944937678501E-3</v>
      </c>
      <c r="AI5560">
        <v>3</v>
      </c>
      <c r="AJ5560">
        <v>50.067382957072297</v>
      </c>
      <c r="AK5560">
        <v>69</v>
      </c>
      <c r="AL5560">
        <v>0.98614035737744998</v>
      </c>
      <c r="AM5560">
        <v>0</v>
      </c>
      <c r="AN5560">
        <v>0</v>
      </c>
      <c r="AO5560">
        <v>0</v>
      </c>
      <c r="AP5560">
        <v>0</v>
      </c>
      <c r="AQ5560">
        <v>81</v>
      </c>
      <c r="AR5560">
        <v>0.99815767894714202</v>
      </c>
      <c r="AS5560">
        <v>0</v>
      </c>
      <c r="AT5560">
        <v>0</v>
      </c>
      <c r="AU5560">
        <v>0</v>
      </c>
      <c r="AV5560">
        <v>0</v>
      </c>
      <c r="AW5560">
        <v>83</v>
      </c>
      <c r="AX5560">
        <v>0.99895231294285203</v>
      </c>
      <c r="AY5560">
        <v>59.2458530678526</v>
      </c>
      <c r="AZ5560">
        <v>69</v>
      </c>
      <c r="BA5560">
        <v>0.98614035737744998</v>
      </c>
      <c r="BB5560">
        <v>78</v>
      </c>
      <c r="BC5560">
        <v>0.96198271931403401</v>
      </c>
      <c r="BD5560">
        <v>3</v>
      </c>
      <c r="BE5560">
        <v>3.6174959633108197E-2</v>
      </c>
      <c r="BF5560">
        <v>52.695603915584996</v>
      </c>
      <c r="BG5560">
        <v>52.838641266769997</v>
      </c>
      <c r="BH5560">
        <v>57.192232920180899</v>
      </c>
      <c r="BI5560">
        <v>48.910466286861997</v>
      </c>
    </row>
    <row r="5561" spans="1:61" x14ac:dyDescent="0.25">
      <c r="A5561" s="10" t="str">
        <f>VLOOKUP(D5561,'Index-Relations'!E:F,2,FALSE)</f>
        <v>BM</v>
      </c>
      <c r="B5561" t="s">
        <v>3450</v>
      </c>
      <c r="C5561" s="53" t="s">
        <v>2769</v>
      </c>
      <c r="D5561" s="59" t="s">
        <v>3129</v>
      </c>
      <c r="E5561" s="59" t="s">
        <v>8977</v>
      </c>
      <c r="F5561" t="s">
        <v>2030</v>
      </c>
      <c r="G5561" t="s">
        <v>439</v>
      </c>
      <c r="H5561" t="s">
        <v>2031</v>
      </c>
      <c r="I5561" s="52">
        <v>45352</v>
      </c>
      <c r="J5561" t="s">
        <v>2457</v>
      </c>
      <c r="K5561">
        <v>85</v>
      </c>
      <c r="L5561">
        <v>54.596370530154999</v>
      </c>
      <c r="M5561">
        <v>68</v>
      </c>
      <c r="N5561">
        <v>0.98395531388672897</v>
      </c>
      <c r="O5561">
        <v>53.804570471288002</v>
      </c>
      <c r="P5561">
        <v>68</v>
      </c>
      <c r="Q5561">
        <v>0.98395531388672897</v>
      </c>
      <c r="R5561">
        <v>74</v>
      </c>
      <c r="S5561">
        <v>0.97134035979748001</v>
      </c>
      <c r="T5561">
        <v>36.934808820326502</v>
      </c>
      <c r="U5561">
        <v>0.72932173938162403</v>
      </c>
      <c r="V5561">
        <v>72</v>
      </c>
      <c r="W5561">
        <v>1.475295072305E-3</v>
      </c>
      <c r="X5561">
        <v>2</v>
      </c>
      <c r="Y5561">
        <v>83</v>
      </c>
      <c r="Z5561">
        <v>0.99877949344555295</v>
      </c>
      <c r="AA5561">
        <v>64.694228141131703</v>
      </c>
      <c r="AB5561">
        <v>63</v>
      </c>
      <c r="AC5561">
        <v>0.95102227972967901</v>
      </c>
      <c r="AD5561">
        <v>20</v>
      </c>
      <c r="AE5561">
        <v>4.7757213715874602E-2</v>
      </c>
      <c r="AF5561">
        <v>2</v>
      </c>
      <c r="AG5561">
        <v>1.2205065544463501E-3</v>
      </c>
      <c r="AH5561">
        <v>5.8987091966333305E-4</v>
      </c>
      <c r="AI5561">
        <v>1</v>
      </c>
      <c r="AJ5561">
        <v>50.314412876024299</v>
      </c>
      <c r="AK5561">
        <v>68</v>
      </c>
      <c r="AL5561">
        <v>0.98395531388672897</v>
      </c>
      <c r="AM5561">
        <v>0</v>
      </c>
      <c r="AN5561">
        <v>0</v>
      </c>
      <c r="AO5561">
        <v>0</v>
      </c>
      <c r="AP5561">
        <v>0</v>
      </c>
      <c r="AQ5561">
        <v>81</v>
      </c>
      <c r="AR5561">
        <v>0.99817105388637795</v>
      </c>
      <c r="AS5561">
        <v>0</v>
      </c>
      <c r="AT5561">
        <v>0</v>
      </c>
      <c r="AU5561">
        <v>0</v>
      </c>
      <c r="AV5561">
        <v>0</v>
      </c>
      <c r="AW5561">
        <v>83</v>
      </c>
      <c r="AX5561">
        <v>0.99896542282046097</v>
      </c>
      <c r="AY5561">
        <v>59.260675965313702</v>
      </c>
      <c r="AZ5561">
        <v>68</v>
      </c>
      <c r="BA5561">
        <v>0.98395531388672897</v>
      </c>
      <c r="BB5561">
        <v>78</v>
      </c>
      <c r="BC5561">
        <v>0.96136824381795705</v>
      </c>
      <c r="BD5561">
        <v>3</v>
      </c>
      <c r="BE5561">
        <v>3.6802810068420899E-2</v>
      </c>
      <c r="BF5561">
        <v>52.802290539191901</v>
      </c>
      <c r="BG5561">
        <v>52.882308309317899</v>
      </c>
      <c r="BH5561">
        <v>57.173160181004903</v>
      </c>
      <c r="BI5561">
        <v>49.074131814255999</v>
      </c>
    </row>
    <row r="5562" spans="1:61" x14ac:dyDescent="0.25">
      <c r="A5562" s="10" t="str">
        <f>VLOOKUP(D5562,'Index-Relations'!E:F,2,FALSE)</f>
        <v>BM</v>
      </c>
      <c r="B5562" t="s">
        <v>3450</v>
      </c>
      <c r="C5562" s="53" t="s">
        <v>2770</v>
      </c>
      <c r="D5562" s="59" t="s">
        <v>3129</v>
      </c>
      <c r="E5562" s="59" t="s">
        <v>8978</v>
      </c>
      <c r="F5562" t="s">
        <v>2030</v>
      </c>
      <c r="G5562" t="s">
        <v>439</v>
      </c>
      <c r="H5562" t="s">
        <v>2031</v>
      </c>
      <c r="I5562" s="52">
        <v>45323</v>
      </c>
      <c r="J5562" t="s">
        <v>2457</v>
      </c>
      <c r="K5562">
        <v>85</v>
      </c>
      <c r="L5562">
        <v>54.359824842538401</v>
      </c>
      <c r="M5562">
        <v>68</v>
      </c>
      <c r="N5562">
        <v>0.98303273783229395</v>
      </c>
      <c r="O5562">
        <v>53.790583711090399</v>
      </c>
      <c r="P5562">
        <v>68</v>
      </c>
      <c r="Q5562">
        <v>0.98303273783229395</v>
      </c>
      <c r="R5562">
        <v>74</v>
      </c>
      <c r="S5562">
        <v>0.97126694220602305</v>
      </c>
      <c r="T5562">
        <v>37.092289045734198</v>
      </c>
      <c r="U5562">
        <v>0.71530266642063101</v>
      </c>
      <c r="V5562">
        <v>71</v>
      </c>
      <c r="W5562">
        <v>7.8032036812805997E-4</v>
      </c>
      <c r="X5562">
        <v>1</v>
      </c>
      <c r="Y5562">
        <v>82</v>
      </c>
      <c r="Z5562">
        <v>0.99867341610846805</v>
      </c>
      <c r="AA5562">
        <v>66.643557334119194</v>
      </c>
      <c r="AB5562">
        <v>62</v>
      </c>
      <c r="AC5562">
        <v>0.94974647231277498</v>
      </c>
      <c r="AD5562">
        <v>20</v>
      </c>
      <c r="AE5562">
        <v>4.8926943795692401E-2</v>
      </c>
      <c r="AF5562">
        <v>3</v>
      </c>
      <c r="AG5562">
        <v>1.32658389153176E-3</v>
      </c>
      <c r="AH5562">
        <v>6.7245292270536495E-4</v>
      </c>
      <c r="AI5562">
        <v>1</v>
      </c>
      <c r="AJ5562">
        <v>50.060768817199701</v>
      </c>
      <c r="AK5562">
        <v>68</v>
      </c>
      <c r="AL5562">
        <v>0.98303273783229395</v>
      </c>
      <c r="AM5562">
        <v>0</v>
      </c>
      <c r="AN5562">
        <v>0</v>
      </c>
      <c r="AO5562">
        <v>0</v>
      </c>
      <c r="AP5562">
        <v>0</v>
      </c>
      <c r="AQ5562">
        <v>81</v>
      </c>
      <c r="AR5562">
        <v>0.99825555544912103</v>
      </c>
      <c r="AS5562">
        <v>0</v>
      </c>
      <c r="AT5562">
        <v>0</v>
      </c>
      <c r="AU5562">
        <v>0</v>
      </c>
      <c r="AV5562">
        <v>0</v>
      </c>
      <c r="AW5562">
        <v>83</v>
      </c>
      <c r="AX5562">
        <v>0.99901559716635102</v>
      </c>
      <c r="AY5562">
        <v>58.777141810117797</v>
      </c>
      <c r="AZ5562">
        <v>68</v>
      </c>
      <c r="BA5562">
        <v>0.98303273783229395</v>
      </c>
      <c r="BB5562">
        <v>78</v>
      </c>
      <c r="BC5562">
        <v>0.96098071439791799</v>
      </c>
      <c r="BD5562">
        <v>3</v>
      </c>
      <c r="BE5562">
        <v>3.7274841051202899E-2</v>
      </c>
      <c r="BF5562">
        <v>52.576437986006901</v>
      </c>
      <c r="BG5562">
        <v>52.792669908369</v>
      </c>
      <c r="BH5562">
        <v>56.710642862914902</v>
      </c>
      <c r="BI5562">
        <v>48.855513978550903</v>
      </c>
    </row>
    <row r="5563" spans="1:61" x14ac:dyDescent="0.25">
      <c r="A5563" s="10" t="str">
        <f>VLOOKUP(D5563,'Index-Relations'!E:F,2,FALSE)</f>
        <v>ESG</v>
      </c>
      <c r="B5563" t="s">
        <v>3450</v>
      </c>
      <c r="C5563" s="53" t="s">
        <v>2760</v>
      </c>
      <c r="D5563" s="59" t="s">
        <v>2926</v>
      </c>
      <c r="E5563" s="59" t="s">
        <v>8979</v>
      </c>
      <c r="F5563" t="s">
        <v>2033</v>
      </c>
      <c r="G5563" t="s">
        <v>2032</v>
      </c>
      <c r="H5563" t="s">
        <v>2034</v>
      </c>
      <c r="I5563" s="52">
        <v>45659</v>
      </c>
      <c r="J5563" t="s">
        <v>2457</v>
      </c>
      <c r="K5563">
        <v>369</v>
      </c>
      <c r="L5563" s="73">
        <v>29.815955454542902</v>
      </c>
      <c r="M5563">
        <v>369</v>
      </c>
      <c r="N5563">
        <v>1</v>
      </c>
      <c r="O5563" s="73">
        <v>24.7017158456229</v>
      </c>
      <c r="P5563">
        <v>369</v>
      </c>
      <c r="Q5563">
        <v>1</v>
      </c>
      <c r="R5563">
        <v>359</v>
      </c>
      <c r="S5563">
        <v>0.97374647715835305</v>
      </c>
      <c r="T5563">
        <v>41.356976713429503</v>
      </c>
      <c r="U5563">
        <v>0.688107690981273</v>
      </c>
      <c r="V5563">
        <v>221</v>
      </c>
      <c r="W5563">
        <v>6.8168424541168601E-2</v>
      </c>
      <c r="X5563">
        <v>34</v>
      </c>
      <c r="Y5563">
        <v>369</v>
      </c>
      <c r="Z5563">
        <v>1</v>
      </c>
      <c r="AA5563">
        <v>55.206182764680499</v>
      </c>
      <c r="AB5563">
        <v>196</v>
      </c>
      <c r="AC5563">
        <v>0.55943691944985796</v>
      </c>
      <c r="AD5563">
        <v>173</v>
      </c>
      <c r="AE5563">
        <v>0.44056308055014198</v>
      </c>
      <c r="AF5563">
        <v>0</v>
      </c>
      <c r="AG5563">
        <v>0</v>
      </c>
      <c r="AH5563">
        <v>3.7622081407513898E-4</v>
      </c>
      <c r="AI5563">
        <v>2</v>
      </c>
      <c r="AJ5563" s="73">
        <v>27.688697912637998</v>
      </c>
      <c r="AK5563">
        <v>369</v>
      </c>
      <c r="AL5563">
        <v>1</v>
      </c>
      <c r="AM5563">
        <v>0</v>
      </c>
      <c r="AN5563">
        <v>0</v>
      </c>
      <c r="AO5563">
        <v>0</v>
      </c>
      <c r="AP5563">
        <v>0</v>
      </c>
      <c r="AQ5563">
        <v>369</v>
      </c>
      <c r="AR5563">
        <v>1</v>
      </c>
      <c r="AS5563">
        <v>0</v>
      </c>
      <c r="AT5563">
        <v>0</v>
      </c>
      <c r="AU5563">
        <v>0</v>
      </c>
      <c r="AV5563">
        <v>0</v>
      </c>
      <c r="AW5563">
        <v>369</v>
      </c>
      <c r="AX5563">
        <v>0.999999999999999</v>
      </c>
      <c r="AY5563" s="73">
        <v>40.293053484463996</v>
      </c>
      <c r="AZ5563">
        <v>369</v>
      </c>
      <c r="BA5563">
        <v>1</v>
      </c>
      <c r="BB5563">
        <v>367</v>
      </c>
      <c r="BC5563">
        <v>0.994181103909477</v>
      </c>
      <c r="BD5563">
        <v>2</v>
      </c>
      <c r="BE5563">
        <v>5.81889609052221E-3</v>
      </c>
      <c r="BF5563">
        <v>29.815955454542902</v>
      </c>
      <c r="BG5563">
        <v>24.7017158456229</v>
      </c>
      <c r="BH5563">
        <v>40.293053484463996</v>
      </c>
      <c r="BI5563">
        <v>27.688697912637998</v>
      </c>
    </row>
    <row r="5564" spans="1:61" x14ac:dyDescent="0.25">
      <c r="A5564" s="10" t="str">
        <f>VLOOKUP(D5564,'Index-Relations'!E:F,2,FALSE)</f>
        <v>ESG</v>
      </c>
      <c r="B5564" t="s">
        <v>3450</v>
      </c>
      <c r="C5564" s="53" t="s">
        <v>2761</v>
      </c>
      <c r="D5564" s="59" t="s">
        <v>2926</v>
      </c>
      <c r="E5564" s="59" t="s">
        <v>8980</v>
      </c>
      <c r="F5564" t="s">
        <v>2033</v>
      </c>
      <c r="G5564" t="s">
        <v>2032</v>
      </c>
      <c r="H5564" t="s">
        <v>2034</v>
      </c>
      <c r="I5564" s="52">
        <v>45628</v>
      </c>
      <c r="J5564" t="s">
        <v>2457</v>
      </c>
      <c r="K5564">
        <v>373</v>
      </c>
      <c r="L5564" s="73">
        <v>29.798205416303901</v>
      </c>
      <c r="M5564">
        <v>373</v>
      </c>
      <c r="N5564">
        <v>1</v>
      </c>
      <c r="O5564" s="73">
        <v>24.766667365741998</v>
      </c>
      <c r="P5564">
        <v>373</v>
      </c>
      <c r="Q5564">
        <v>1</v>
      </c>
      <c r="R5564">
        <v>363</v>
      </c>
      <c r="S5564">
        <v>0.97392904921170398</v>
      </c>
      <c r="T5564">
        <v>41.249032263129699</v>
      </c>
      <c r="U5564">
        <v>0.69126109142333303</v>
      </c>
      <c r="V5564">
        <v>222</v>
      </c>
      <c r="W5564">
        <v>6.5199792170557602E-2</v>
      </c>
      <c r="X5564">
        <v>34</v>
      </c>
      <c r="Y5564">
        <v>373</v>
      </c>
      <c r="Z5564">
        <v>0.999999999999999</v>
      </c>
      <c r="AA5564">
        <v>46.984697836713103</v>
      </c>
      <c r="AB5564">
        <v>207</v>
      </c>
      <c r="AC5564">
        <v>0.58283791363400905</v>
      </c>
      <c r="AD5564">
        <v>166</v>
      </c>
      <c r="AE5564">
        <v>0.417162086365989</v>
      </c>
      <c r="AF5564">
        <v>0</v>
      </c>
      <c r="AG5564">
        <v>2.2204E-16</v>
      </c>
      <c r="AH5564">
        <v>3.9504363123618499E-4</v>
      </c>
      <c r="AI5564">
        <v>2</v>
      </c>
      <c r="AJ5564" s="73">
        <v>27.662501728150001</v>
      </c>
      <c r="AK5564">
        <v>373</v>
      </c>
      <c r="AL5564">
        <v>1</v>
      </c>
      <c r="AM5564">
        <v>0</v>
      </c>
      <c r="AN5564">
        <v>0</v>
      </c>
      <c r="AO5564">
        <v>0</v>
      </c>
      <c r="AP5564">
        <v>0</v>
      </c>
      <c r="AQ5564">
        <v>373</v>
      </c>
      <c r="AR5564">
        <v>1</v>
      </c>
      <c r="AS5564">
        <v>0</v>
      </c>
      <c r="AT5564">
        <v>0</v>
      </c>
      <c r="AU5564">
        <v>0</v>
      </c>
      <c r="AV5564">
        <v>0</v>
      </c>
      <c r="AW5564">
        <v>373</v>
      </c>
      <c r="AX5564">
        <v>0.999999999999999</v>
      </c>
      <c r="AY5564" s="73">
        <v>40.238395445764901</v>
      </c>
      <c r="AZ5564">
        <v>373</v>
      </c>
      <c r="BA5564">
        <v>1</v>
      </c>
      <c r="BB5564">
        <v>371</v>
      </c>
      <c r="BC5564">
        <v>0.99451430897805004</v>
      </c>
      <c r="BD5564">
        <v>2</v>
      </c>
      <c r="BE5564">
        <v>5.4856910219496001E-3</v>
      </c>
      <c r="BF5564">
        <v>29.798205416303901</v>
      </c>
      <c r="BG5564">
        <v>24.766667365741998</v>
      </c>
      <c r="BH5564">
        <v>40.238395445764901</v>
      </c>
      <c r="BI5564">
        <v>27.662501728150001</v>
      </c>
    </row>
    <row r="5565" spans="1:61" x14ac:dyDescent="0.25">
      <c r="A5565" s="10" t="str">
        <f>VLOOKUP(D5565,'Index-Relations'!E:F,2,FALSE)</f>
        <v>ESG</v>
      </c>
      <c r="B5565" t="s">
        <v>3450</v>
      </c>
      <c r="C5565" s="53" t="s">
        <v>2762</v>
      </c>
      <c r="D5565" s="59" t="s">
        <v>2926</v>
      </c>
      <c r="E5565" s="59" t="s">
        <v>8981</v>
      </c>
      <c r="F5565" t="s">
        <v>2033</v>
      </c>
      <c r="G5565" t="s">
        <v>2032</v>
      </c>
      <c r="H5565" t="s">
        <v>2034</v>
      </c>
      <c r="I5565" s="52">
        <v>45597</v>
      </c>
      <c r="J5565" t="s">
        <v>2457</v>
      </c>
      <c r="K5565">
        <v>376</v>
      </c>
      <c r="L5565" s="73">
        <v>29.671570077809999</v>
      </c>
      <c r="M5565">
        <v>376</v>
      </c>
      <c r="N5565">
        <v>1</v>
      </c>
      <c r="O5565" s="73">
        <v>24.839772347063999</v>
      </c>
      <c r="P5565">
        <v>376</v>
      </c>
      <c r="Q5565">
        <v>1</v>
      </c>
      <c r="R5565">
        <v>366</v>
      </c>
      <c r="S5565">
        <v>0.97537659847069902</v>
      </c>
      <c r="T5565">
        <v>41.402469277033802</v>
      </c>
      <c r="U5565">
        <v>0.68885812683867498</v>
      </c>
      <c r="V5565">
        <v>225</v>
      </c>
      <c r="W5565">
        <v>6.67077377979296E-2</v>
      </c>
      <c r="X5565">
        <v>34</v>
      </c>
      <c r="Y5565">
        <v>376</v>
      </c>
      <c r="Z5565">
        <v>1</v>
      </c>
      <c r="AA5565">
        <v>49.777095896764997</v>
      </c>
      <c r="AB5565">
        <v>208</v>
      </c>
      <c r="AC5565">
        <v>0.57253516293004503</v>
      </c>
      <c r="AD5565">
        <v>168</v>
      </c>
      <c r="AE5565">
        <v>0.42746483706995497</v>
      </c>
      <c r="AF5565">
        <v>0</v>
      </c>
      <c r="AG5565">
        <v>0</v>
      </c>
      <c r="AH5565">
        <v>3.0042480861884802E-4</v>
      </c>
      <c r="AI5565">
        <v>2</v>
      </c>
      <c r="AJ5565" s="73">
        <v>27.402610146473901</v>
      </c>
      <c r="AK5565">
        <v>376</v>
      </c>
      <c r="AL5565">
        <v>1</v>
      </c>
      <c r="AM5565">
        <v>0</v>
      </c>
      <c r="AN5565">
        <v>0</v>
      </c>
      <c r="AO5565">
        <v>0</v>
      </c>
      <c r="AP5565">
        <v>0</v>
      </c>
      <c r="AQ5565">
        <v>376</v>
      </c>
      <c r="AR5565">
        <v>1</v>
      </c>
      <c r="AS5565">
        <v>0</v>
      </c>
      <c r="AT5565">
        <v>0</v>
      </c>
      <c r="AU5565">
        <v>0</v>
      </c>
      <c r="AV5565">
        <v>0</v>
      </c>
      <c r="AW5565">
        <v>376</v>
      </c>
      <c r="AX5565">
        <v>0.999999999999999</v>
      </c>
      <c r="AY5565" s="73">
        <v>40.086403424950902</v>
      </c>
      <c r="AZ5565">
        <v>376</v>
      </c>
      <c r="BA5565">
        <v>1</v>
      </c>
      <c r="BB5565">
        <v>374</v>
      </c>
      <c r="BC5565">
        <v>0.99625506282564702</v>
      </c>
      <c r="BD5565">
        <v>2</v>
      </c>
      <c r="BE5565">
        <v>3.74493717435254E-3</v>
      </c>
      <c r="BF5565">
        <v>29.671570077809999</v>
      </c>
      <c r="BG5565">
        <v>24.839772347063999</v>
      </c>
      <c r="BH5565">
        <v>40.086403424950902</v>
      </c>
      <c r="BI5565">
        <v>27.402610146473901</v>
      </c>
    </row>
    <row r="5566" spans="1:61" x14ac:dyDescent="0.25">
      <c r="A5566" s="10" t="str">
        <f>VLOOKUP(D5566,'Index-Relations'!E:F,2,FALSE)</f>
        <v>ESG</v>
      </c>
      <c r="B5566" t="s">
        <v>3450</v>
      </c>
      <c r="C5566" s="53" t="s">
        <v>2763</v>
      </c>
      <c r="D5566" s="59" t="s">
        <v>2926</v>
      </c>
      <c r="E5566" s="59" t="s">
        <v>8982</v>
      </c>
      <c r="F5566" t="s">
        <v>2033</v>
      </c>
      <c r="G5566" t="s">
        <v>2032</v>
      </c>
      <c r="H5566" t="s">
        <v>2034</v>
      </c>
      <c r="I5566" s="52">
        <v>45566</v>
      </c>
      <c r="J5566" t="s">
        <v>2457</v>
      </c>
      <c r="K5566">
        <v>379</v>
      </c>
      <c r="L5566" s="73">
        <v>29.597448866497</v>
      </c>
      <c r="M5566">
        <v>378</v>
      </c>
      <c r="N5566">
        <v>1</v>
      </c>
      <c r="O5566" s="73">
        <v>24.841889277933898</v>
      </c>
      <c r="P5566">
        <v>378</v>
      </c>
      <c r="Q5566">
        <v>1</v>
      </c>
      <c r="R5566">
        <v>368</v>
      </c>
      <c r="S5566">
        <v>0.97597819637013195</v>
      </c>
      <c r="T5566">
        <v>41.486988296733102</v>
      </c>
      <c r="U5566">
        <v>0.68651967221839305</v>
      </c>
      <c r="V5566">
        <v>224</v>
      </c>
      <c r="W5566">
        <v>6.4562929823231793E-2</v>
      </c>
      <c r="X5566">
        <v>34</v>
      </c>
      <c r="Y5566">
        <v>378</v>
      </c>
      <c r="Z5566">
        <v>1</v>
      </c>
      <c r="AA5566">
        <v>49.109780550468997</v>
      </c>
      <c r="AB5566">
        <v>206</v>
      </c>
      <c r="AC5566">
        <v>0.56269002103930099</v>
      </c>
      <c r="AD5566">
        <v>172</v>
      </c>
      <c r="AE5566">
        <v>0.43730997896069801</v>
      </c>
      <c r="AF5566">
        <v>1</v>
      </c>
      <c r="AG5566">
        <v>0</v>
      </c>
      <c r="AH5566">
        <v>3.1271488392397803E-4</v>
      </c>
      <c r="AI5566">
        <v>2</v>
      </c>
      <c r="AJ5566" s="73">
        <v>27.294398526852898</v>
      </c>
      <c r="AK5566">
        <v>378</v>
      </c>
      <c r="AL5566">
        <v>1</v>
      </c>
      <c r="AM5566">
        <v>0</v>
      </c>
      <c r="AN5566">
        <v>0</v>
      </c>
      <c r="AO5566">
        <v>0</v>
      </c>
      <c r="AP5566">
        <v>0</v>
      </c>
      <c r="AQ5566">
        <v>378</v>
      </c>
      <c r="AR5566">
        <v>0.999999999999999</v>
      </c>
      <c r="AS5566">
        <v>0</v>
      </c>
      <c r="AT5566">
        <v>0</v>
      </c>
      <c r="AU5566">
        <v>0</v>
      </c>
      <c r="AV5566">
        <v>0</v>
      </c>
      <c r="AW5566">
        <v>378</v>
      </c>
      <c r="AX5566">
        <v>0.999999999999999</v>
      </c>
      <c r="AY5566" s="73">
        <v>40.088469809959001</v>
      </c>
      <c r="AZ5566">
        <v>378</v>
      </c>
      <c r="BA5566">
        <v>1</v>
      </c>
      <c r="BB5566">
        <v>376</v>
      </c>
      <c r="BC5566">
        <v>0.996829116020304</v>
      </c>
      <c r="BD5566">
        <v>2</v>
      </c>
      <c r="BE5566">
        <v>3.1708839796950701E-3</v>
      </c>
      <c r="BF5566">
        <v>29.597448866497</v>
      </c>
      <c r="BG5566">
        <v>24.841889277933898</v>
      </c>
      <c r="BH5566">
        <v>40.088469809959001</v>
      </c>
      <c r="BI5566">
        <v>27.294398526852898</v>
      </c>
    </row>
    <row r="5567" spans="1:61" x14ac:dyDescent="0.25">
      <c r="A5567" s="10" t="str">
        <f>VLOOKUP(D5567,'Index-Relations'!E:F,2,FALSE)</f>
        <v>ESG</v>
      </c>
      <c r="B5567" t="s">
        <v>3450</v>
      </c>
      <c r="C5567" s="53" t="s">
        <v>2764</v>
      </c>
      <c r="D5567" s="59" t="s">
        <v>2926</v>
      </c>
      <c r="E5567" s="59" t="s">
        <v>8983</v>
      </c>
      <c r="F5567" t="s">
        <v>2033</v>
      </c>
      <c r="G5567" t="s">
        <v>2032</v>
      </c>
      <c r="H5567" t="s">
        <v>2034</v>
      </c>
      <c r="I5567" s="52">
        <v>45538</v>
      </c>
      <c r="J5567" t="s">
        <v>2457</v>
      </c>
      <c r="K5567">
        <v>389</v>
      </c>
      <c r="L5567" s="73">
        <v>29.597851367074998</v>
      </c>
      <c r="M5567">
        <v>389</v>
      </c>
      <c r="N5567">
        <v>1</v>
      </c>
      <c r="O5567" s="73">
        <v>24.631315304753901</v>
      </c>
      <c r="P5567">
        <v>389</v>
      </c>
      <c r="Q5567">
        <v>1</v>
      </c>
      <c r="R5567">
        <v>378</v>
      </c>
      <c r="S5567">
        <v>0.976425645992959</v>
      </c>
      <c r="T5567">
        <v>41.7221224497885</v>
      </c>
      <c r="U5567">
        <v>0.69643511162724503</v>
      </c>
      <c r="V5567">
        <v>233</v>
      </c>
      <c r="W5567">
        <v>6.9129082738696404E-2</v>
      </c>
      <c r="X5567">
        <v>39</v>
      </c>
      <c r="Y5567">
        <v>387</v>
      </c>
      <c r="Z5567">
        <v>0.99844048941649299</v>
      </c>
      <c r="AA5567">
        <v>50.666114723127102</v>
      </c>
      <c r="AB5567">
        <v>209</v>
      </c>
      <c r="AC5567">
        <v>0.542531434466482</v>
      </c>
      <c r="AD5567">
        <v>187</v>
      </c>
      <c r="AE5567">
        <v>0.48198941509905102</v>
      </c>
      <c r="AF5567">
        <v>-7</v>
      </c>
      <c r="AG5567">
        <v>0</v>
      </c>
      <c r="AH5567">
        <v>3.3460173935077799E-4</v>
      </c>
      <c r="AI5567">
        <v>3</v>
      </c>
      <c r="AJ5567" s="73">
        <v>27.334098207865001</v>
      </c>
      <c r="AK5567">
        <v>389</v>
      </c>
      <c r="AL5567">
        <v>1</v>
      </c>
      <c r="AM5567">
        <v>0</v>
      </c>
      <c r="AN5567">
        <v>0</v>
      </c>
      <c r="AO5567">
        <v>0</v>
      </c>
      <c r="AP5567">
        <v>0</v>
      </c>
      <c r="AQ5567">
        <v>389</v>
      </c>
      <c r="AR5567">
        <v>1</v>
      </c>
      <c r="AS5567">
        <v>0</v>
      </c>
      <c r="AT5567">
        <v>0</v>
      </c>
      <c r="AU5567">
        <v>0</v>
      </c>
      <c r="AV5567">
        <v>0</v>
      </c>
      <c r="AW5567">
        <v>389</v>
      </c>
      <c r="AX5567">
        <v>1</v>
      </c>
      <c r="AY5567" s="73">
        <v>40.08511563263</v>
      </c>
      <c r="AZ5567">
        <v>389</v>
      </c>
      <c r="BA5567">
        <v>1</v>
      </c>
      <c r="BB5567">
        <v>387</v>
      </c>
      <c r="BC5567">
        <v>0.99676926859204296</v>
      </c>
      <c r="BD5567">
        <v>2</v>
      </c>
      <c r="BE5567">
        <v>3.2307314079566599E-3</v>
      </c>
      <c r="BF5567">
        <v>29.597851367074998</v>
      </c>
      <c r="BG5567">
        <v>24.631315304753901</v>
      </c>
      <c r="BH5567">
        <v>40.08511563263</v>
      </c>
      <c r="BI5567">
        <v>27.334098207865001</v>
      </c>
    </row>
    <row r="5568" spans="1:61" x14ac:dyDescent="0.25">
      <c r="A5568" s="10" t="str">
        <f>VLOOKUP(D5568,'Index-Relations'!E:F,2,FALSE)</f>
        <v>ESG</v>
      </c>
      <c r="B5568" t="s">
        <v>3450</v>
      </c>
      <c r="C5568" s="53" t="s">
        <v>3350</v>
      </c>
      <c r="D5568" s="59" t="s">
        <v>2926</v>
      </c>
      <c r="E5568" s="59" t="s">
        <v>8984</v>
      </c>
      <c r="F5568" t="s">
        <v>2033</v>
      </c>
      <c r="G5568" t="s">
        <v>2032</v>
      </c>
      <c r="H5568" t="s">
        <v>2034</v>
      </c>
      <c r="I5568" s="52">
        <v>45505</v>
      </c>
      <c r="J5568" t="s">
        <v>2457</v>
      </c>
      <c r="K5568">
        <v>390</v>
      </c>
      <c r="L5568" s="73">
        <v>29.580387328900901</v>
      </c>
      <c r="M5568">
        <v>390</v>
      </c>
      <c r="N5568">
        <v>1</v>
      </c>
      <c r="O5568" s="73">
        <v>24.756329300708899</v>
      </c>
      <c r="P5568">
        <v>390</v>
      </c>
      <c r="Q5568">
        <v>1</v>
      </c>
      <c r="R5568">
        <v>379</v>
      </c>
      <c r="S5568">
        <v>0.97765485524387497</v>
      </c>
      <c r="T5568">
        <v>41.8476780075679</v>
      </c>
      <c r="U5568">
        <v>0.69271093345460799</v>
      </c>
      <c r="V5568">
        <v>234</v>
      </c>
      <c r="W5568">
        <v>7.3004413616534397E-2</v>
      </c>
      <c r="X5568">
        <v>39</v>
      </c>
      <c r="Y5568">
        <v>388</v>
      </c>
      <c r="Z5568">
        <v>0.99840120629717499</v>
      </c>
      <c r="AA5568">
        <v>55.082514106249597</v>
      </c>
      <c r="AB5568">
        <v>203</v>
      </c>
      <c r="AC5568">
        <v>0.52958652216326596</v>
      </c>
      <c r="AD5568">
        <v>185</v>
      </c>
      <c r="AE5568">
        <v>0.46881468413390898</v>
      </c>
      <c r="AF5568">
        <v>2</v>
      </c>
      <c r="AG5568">
        <v>1.5987937028244499E-3</v>
      </c>
      <c r="AH5568">
        <v>3.1659821532795498E-4</v>
      </c>
      <c r="AI5568">
        <v>3</v>
      </c>
      <c r="AJ5568" s="73">
        <v>27.181140429049002</v>
      </c>
      <c r="AK5568">
        <v>390</v>
      </c>
      <c r="AL5568">
        <v>1</v>
      </c>
      <c r="AM5568">
        <v>0</v>
      </c>
      <c r="AN5568">
        <v>0</v>
      </c>
      <c r="AO5568">
        <v>0</v>
      </c>
      <c r="AP5568">
        <v>0</v>
      </c>
      <c r="AQ5568">
        <v>390</v>
      </c>
      <c r="AR5568">
        <v>0.999999999999999</v>
      </c>
      <c r="AS5568">
        <v>0</v>
      </c>
      <c r="AT5568">
        <v>0</v>
      </c>
      <c r="AU5568">
        <v>0</v>
      </c>
      <c r="AV5568">
        <v>0</v>
      </c>
      <c r="AW5568">
        <v>390</v>
      </c>
      <c r="AX5568">
        <v>1</v>
      </c>
      <c r="AY5568" s="73">
        <v>40.141071687288999</v>
      </c>
      <c r="AZ5568">
        <v>390</v>
      </c>
      <c r="BA5568">
        <v>1</v>
      </c>
      <c r="BB5568">
        <v>388</v>
      </c>
      <c r="BC5568">
        <v>0.99687231970520895</v>
      </c>
      <c r="BD5568">
        <v>2</v>
      </c>
      <c r="BE5568">
        <v>3.1276802947908799E-3</v>
      </c>
      <c r="BF5568">
        <v>29.580387328900901</v>
      </c>
      <c r="BG5568">
        <v>24.756329300708899</v>
      </c>
      <c r="BH5568">
        <v>40.141071687288999</v>
      </c>
      <c r="BI5568">
        <v>27.181140429049002</v>
      </c>
    </row>
    <row r="5569" spans="1:61" x14ac:dyDescent="0.25">
      <c r="A5569" s="10" t="str">
        <f>VLOOKUP(D5569,'Index-Relations'!E:F,2,FALSE)</f>
        <v>ESG</v>
      </c>
      <c r="B5569" t="s">
        <v>3450</v>
      </c>
      <c r="C5569" s="53" t="s">
        <v>2765</v>
      </c>
      <c r="D5569" s="59" t="s">
        <v>2926</v>
      </c>
      <c r="E5569" s="59" t="s">
        <v>8985</v>
      </c>
      <c r="F5569" t="s">
        <v>2033</v>
      </c>
      <c r="G5569" t="s">
        <v>2032</v>
      </c>
      <c r="H5569" t="s">
        <v>2034</v>
      </c>
      <c r="I5569" s="52">
        <v>45474</v>
      </c>
      <c r="J5569" t="s">
        <v>2457</v>
      </c>
      <c r="K5569">
        <v>396</v>
      </c>
      <c r="L5569" s="73">
        <v>29.816174673256</v>
      </c>
      <c r="M5569">
        <v>396</v>
      </c>
      <c r="N5569">
        <v>1</v>
      </c>
      <c r="O5569" s="73">
        <v>24.961352333898901</v>
      </c>
      <c r="P5569">
        <v>396</v>
      </c>
      <c r="Q5569">
        <v>1</v>
      </c>
      <c r="R5569">
        <v>385</v>
      </c>
      <c r="S5569">
        <v>0.977770166776466</v>
      </c>
      <c r="T5569">
        <v>42.389675961019996</v>
      </c>
      <c r="U5569">
        <v>0.68864042026871897</v>
      </c>
      <c r="V5569">
        <v>240</v>
      </c>
      <c r="W5569">
        <v>6.9462453878281399E-2</v>
      </c>
      <c r="X5569">
        <v>40</v>
      </c>
      <c r="Y5569">
        <v>394</v>
      </c>
      <c r="Z5569">
        <v>0.99857911376041897</v>
      </c>
      <c r="AA5569">
        <v>59.436875593238597</v>
      </c>
      <c r="AB5569">
        <v>202</v>
      </c>
      <c r="AC5569">
        <v>0.52502392190066804</v>
      </c>
      <c r="AD5569">
        <v>192</v>
      </c>
      <c r="AE5569">
        <v>0.47355519185975098</v>
      </c>
      <c r="AF5569">
        <v>2</v>
      </c>
      <c r="AG5569">
        <v>1.4208862395800801E-3</v>
      </c>
      <c r="AH5569">
        <v>6.9271723760239298E-4</v>
      </c>
      <c r="AI5569">
        <v>4</v>
      </c>
      <c r="AJ5569" s="73">
        <v>27.328027898123</v>
      </c>
      <c r="AK5569">
        <v>396</v>
      </c>
      <c r="AL5569">
        <v>1</v>
      </c>
      <c r="AM5569">
        <v>0</v>
      </c>
      <c r="AN5569">
        <v>0</v>
      </c>
      <c r="AO5569">
        <v>0</v>
      </c>
      <c r="AP5569">
        <v>0</v>
      </c>
      <c r="AQ5569">
        <v>396</v>
      </c>
      <c r="AR5569">
        <v>0.999999999999999</v>
      </c>
      <c r="AS5569">
        <v>0</v>
      </c>
      <c r="AT5569">
        <v>0</v>
      </c>
      <c r="AU5569">
        <v>0</v>
      </c>
      <c r="AV5569">
        <v>0</v>
      </c>
      <c r="AW5569">
        <v>396</v>
      </c>
      <c r="AX5569">
        <v>0.999999999999999</v>
      </c>
      <c r="AY5569" s="73">
        <v>40.555803353203999</v>
      </c>
      <c r="AZ5569">
        <v>396</v>
      </c>
      <c r="BA5569">
        <v>1</v>
      </c>
      <c r="BB5569">
        <v>394</v>
      </c>
      <c r="BC5569">
        <v>0.99678105233193803</v>
      </c>
      <c r="BD5569">
        <v>2</v>
      </c>
      <c r="BE5569">
        <v>3.2189476680612701E-3</v>
      </c>
      <c r="BF5569">
        <v>29.816174673256</v>
      </c>
      <c r="BG5569">
        <v>24.961352333898901</v>
      </c>
      <c r="BH5569">
        <v>40.555803353203999</v>
      </c>
      <c r="BI5569">
        <v>27.328027898123</v>
      </c>
    </row>
    <row r="5570" spans="1:61" x14ac:dyDescent="0.25">
      <c r="A5570" s="10" t="str">
        <f>VLOOKUP(D5570,'Index-Relations'!E:F,2,FALSE)</f>
        <v>ESG</v>
      </c>
      <c r="B5570" t="s">
        <v>3450</v>
      </c>
      <c r="C5570" s="53" t="s">
        <v>2766</v>
      </c>
      <c r="D5570" s="59" t="s">
        <v>2926</v>
      </c>
      <c r="E5570" s="59" t="s">
        <v>8986</v>
      </c>
      <c r="F5570" t="s">
        <v>2033</v>
      </c>
      <c r="G5570" t="s">
        <v>2032</v>
      </c>
      <c r="H5570" t="s">
        <v>2034</v>
      </c>
      <c r="I5570" s="52">
        <v>45446</v>
      </c>
      <c r="J5570" t="s">
        <v>2457</v>
      </c>
      <c r="K5570">
        <v>404</v>
      </c>
      <c r="L5570" s="73">
        <v>29.889532607854999</v>
      </c>
      <c r="M5570">
        <v>404</v>
      </c>
      <c r="N5570">
        <v>1</v>
      </c>
      <c r="O5570" s="73">
        <v>25.043192309371001</v>
      </c>
      <c r="P5570">
        <v>404</v>
      </c>
      <c r="Q5570">
        <v>1</v>
      </c>
      <c r="R5570">
        <v>392</v>
      </c>
      <c r="S5570">
        <v>0.97741045791647296</v>
      </c>
      <c r="T5570">
        <v>42.542983615905598</v>
      </c>
      <c r="U5570">
        <v>0.68664632046392804</v>
      </c>
      <c r="V5570">
        <v>244</v>
      </c>
      <c r="W5570">
        <v>6.9714972179790405E-2</v>
      </c>
      <c r="X5570">
        <v>40</v>
      </c>
      <c r="Y5570">
        <v>401</v>
      </c>
      <c r="Z5570">
        <v>0.99815719541568804</v>
      </c>
      <c r="AA5570">
        <v>59.059474013948403</v>
      </c>
      <c r="AB5570">
        <v>199</v>
      </c>
      <c r="AC5570">
        <v>0.52030165340245105</v>
      </c>
      <c r="AD5570">
        <v>202</v>
      </c>
      <c r="AE5570">
        <v>0.47785554201323499</v>
      </c>
      <c r="AF5570">
        <v>3</v>
      </c>
      <c r="AG5570">
        <v>1.84280458431251E-3</v>
      </c>
      <c r="AH5570">
        <v>7.2101926594340796E-4</v>
      </c>
      <c r="AI5570">
        <v>4</v>
      </c>
      <c r="AJ5570" s="73">
        <v>27.439534596133999</v>
      </c>
      <c r="AK5570">
        <v>404</v>
      </c>
      <c r="AL5570">
        <v>1</v>
      </c>
      <c r="AM5570">
        <v>0</v>
      </c>
      <c r="AN5570">
        <v>0</v>
      </c>
      <c r="AO5570">
        <v>0</v>
      </c>
      <c r="AP5570">
        <v>0</v>
      </c>
      <c r="AQ5570">
        <v>404</v>
      </c>
      <c r="AR5570">
        <v>0.999999999999999</v>
      </c>
      <c r="AS5570">
        <v>0</v>
      </c>
      <c r="AT5570">
        <v>0</v>
      </c>
      <c r="AU5570">
        <v>0</v>
      </c>
      <c r="AV5570">
        <v>0</v>
      </c>
      <c r="AW5570">
        <v>404</v>
      </c>
      <c r="AX5570">
        <v>1</v>
      </c>
      <c r="AY5570" s="73">
        <v>40.659759950100998</v>
      </c>
      <c r="AZ5570">
        <v>404</v>
      </c>
      <c r="BA5570">
        <v>1</v>
      </c>
      <c r="BB5570">
        <v>402</v>
      </c>
      <c r="BC5570">
        <v>0.996965827414938</v>
      </c>
      <c r="BD5570">
        <v>2</v>
      </c>
      <c r="BE5570">
        <v>3.0341725850619602E-3</v>
      </c>
      <c r="BF5570">
        <v>29.889532607854999</v>
      </c>
      <c r="BG5570">
        <v>25.043192309371001</v>
      </c>
      <c r="BH5570">
        <v>40.659759950100998</v>
      </c>
      <c r="BI5570">
        <v>27.439534596133999</v>
      </c>
    </row>
    <row r="5571" spans="1:61" x14ac:dyDescent="0.25">
      <c r="A5571" s="10" t="str">
        <f>VLOOKUP(D5571,'Index-Relations'!E:F,2,FALSE)</f>
        <v>ESG</v>
      </c>
      <c r="B5571" t="s">
        <v>3450</v>
      </c>
      <c r="C5571" s="53" t="s">
        <v>2767</v>
      </c>
      <c r="D5571" s="59" t="s">
        <v>2926</v>
      </c>
      <c r="E5571" s="59" t="s">
        <v>8987</v>
      </c>
      <c r="F5571" t="s">
        <v>2033</v>
      </c>
      <c r="G5571" t="s">
        <v>2032</v>
      </c>
      <c r="H5571" t="s">
        <v>2034</v>
      </c>
      <c r="I5571" s="52">
        <v>45413</v>
      </c>
      <c r="J5571" t="s">
        <v>2457</v>
      </c>
      <c r="K5571">
        <v>405</v>
      </c>
      <c r="L5571" s="73">
        <v>29.696769721717001</v>
      </c>
      <c r="M5571">
        <v>405</v>
      </c>
      <c r="N5571">
        <v>1</v>
      </c>
      <c r="O5571" s="73">
        <v>24.837655833475999</v>
      </c>
      <c r="P5571">
        <v>405</v>
      </c>
      <c r="Q5571">
        <v>1</v>
      </c>
      <c r="R5571">
        <v>393</v>
      </c>
      <c r="S5571">
        <v>0.976334483165893</v>
      </c>
      <c r="T5571">
        <v>42.635452467049198</v>
      </c>
      <c r="U5571">
        <v>0.68769153190450405</v>
      </c>
      <c r="V5571">
        <v>245</v>
      </c>
      <c r="W5571">
        <v>7.1017943509931597E-2</v>
      </c>
      <c r="X5571">
        <v>40</v>
      </c>
      <c r="Y5571">
        <v>402</v>
      </c>
      <c r="Z5571">
        <v>0.99809087126479501</v>
      </c>
      <c r="AA5571">
        <v>61.633079913796202</v>
      </c>
      <c r="AB5571">
        <v>200</v>
      </c>
      <c r="AC5571">
        <v>0.52147041930223004</v>
      </c>
      <c r="AD5571">
        <v>202</v>
      </c>
      <c r="AE5571">
        <v>0.47662045196256397</v>
      </c>
      <c r="AF5571">
        <v>3</v>
      </c>
      <c r="AG5571">
        <v>1.9091287352055401E-3</v>
      </c>
      <c r="AH5571">
        <v>6.9781607723685502E-4</v>
      </c>
      <c r="AI5571">
        <v>4</v>
      </c>
      <c r="AJ5571" s="73">
        <v>27.241955596813899</v>
      </c>
      <c r="AK5571">
        <v>405</v>
      </c>
      <c r="AL5571">
        <v>1</v>
      </c>
      <c r="AM5571">
        <v>0</v>
      </c>
      <c r="AN5571">
        <v>0</v>
      </c>
      <c r="AO5571">
        <v>0</v>
      </c>
      <c r="AP5571">
        <v>0</v>
      </c>
      <c r="AQ5571">
        <v>405</v>
      </c>
      <c r="AR5571">
        <v>1</v>
      </c>
      <c r="AS5571">
        <v>0</v>
      </c>
      <c r="AT5571">
        <v>0</v>
      </c>
      <c r="AU5571">
        <v>0</v>
      </c>
      <c r="AV5571">
        <v>0</v>
      </c>
      <c r="AW5571">
        <v>405</v>
      </c>
      <c r="AX5571">
        <v>0.999999999999999</v>
      </c>
      <c r="AY5571" s="73">
        <v>40.596639084716998</v>
      </c>
      <c r="AZ5571">
        <v>405</v>
      </c>
      <c r="BA5571">
        <v>1</v>
      </c>
      <c r="BB5571">
        <v>403</v>
      </c>
      <c r="BC5571">
        <v>0.99669617335986904</v>
      </c>
      <c r="BD5571">
        <v>2</v>
      </c>
      <c r="BE5571">
        <v>3.3038266401300598E-3</v>
      </c>
      <c r="BF5571">
        <v>29.696769721717001</v>
      </c>
      <c r="BG5571">
        <v>24.837655833475999</v>
      </c>
      <c r="BH5571">
        <v>40.596639084716998</v>
      </c>
      <c r="BI5571">
        <v>27.241955596813899</v>
      </c>
    </row>
    <row r="5572" spans="1:61" x14ac:dyDescent="0.25">
      <c r="A5572" s="10" t="str">
        <f>VLOOKUP(D5572,'Index-Relations'!E:F,2,FALSE)</f>
        <v>ESG</v>
      </c>
      <c r="B5572" t="s">
        <v>3450</v>
      </c>
      <c r="C5572" s="53" t="s">
        <v>2768</v>
      </c>
      <c r="D5572" s="59" t="s">
        <v>2926</v>
      </c>
      <c r="E5572" s="59" t="s">
        <v>8988</v>
      </c>
      <c r="F5572" t="s">
        <v>2033</v>
      </c>
      <c r="G5572" t="s">
        <v>2032</v>
      </c>
      <c r="H5572" t="s">
        <v>2034</v>
      </c>
      <c r="I5572" s="52">
        <v>45383</v>
      </c>
      <c r="J5572" t="s">
        <v>2457</v>
      </c>
      <c r="K5572">
        <v>352</v>
      </c>
      <c r="L5572">
        <v>26.184386214349001</v>
      </c>
      <c r="M5572">
        <v>352</v>
      </c>
      <c r="N5572">
        <v>1</v>
      </c>
      <c r="O5572">
        <v>20.097990172042302</v>
      </c>
      <c r="P5572">
        <v>352</v>
      </c>
      <c r="Q5572">
        <v>1</v>
      </c>
      <c r="R5572">
        <v>350</v>
      </c>
      <c r="S5572">
        <v>0.99785899877176298</v>
      </c>
      <c r="T5572">
        <v>42.322329305414499</v>
      </c>
      <c r="U5572">
        <v>0.69456225008619699</v>
      </c>
      <c r="V5572">
        <v>208</v>
      </c>
      <c r="W5572">
        <v>8.0182647110988797E-2</v>
      </c>
      <c r="X5572">
        <v>31</v>
      </c>
      <c r="Y5572">
        <v>351</v>
      </c>
      <c r="Z5572">
        <v>0.99888711400150798</v>
      </c>
      <c r="AA5572">
        <v>60.629567234136402</v>
      </c>
      <c r="AB5572">
        <v>158</v>
      </c>
      <c r="AC5572">
        <v>0.47873140168216</v>
      </c>
      <c r="AD5572">
        <v>193</v>
      </c>
      <c r="AE5572">
        <v>0.52015571231934798</v>
      </c>
      <c r="AF5572">
        <v>1</v>
      </c>
      <c r="AG5572">
        <v>1.1128859984915699E-3</v>
      </c>
      <c r="AH5572">
        <v>0</v>
      </c>
      <c r="AI5572">
        <v>0</v>
      </c>
      <c r="AJ5572">
        <v>23.233530985206102</v>
      </c>
      <c r="AK5572">
        <v>352</v>
      </c>
      <c r="AL5572">
        <v>1</v>
      </c>
      <c r="AM5572">
        <v>0</v>
      </c>
      <c r="AN5572">
        <v>0</v>
      </c>
      <c r="AO5572">
        <v>0</v>
      </c>
      <c r="AP5572">
        <v>0</v>
      </c>
      <c r="AQ5572">
        <v>352</v>
      </c>
      <c r="AR5572">
        <v>1</v>
      </c>
      <c r="AS5572">
        <v>0</v>
      </c>
      <c r="AT5572">
        <v>0</v>
      </c>
      <c r="AU5572">
        <v>0</v>
      </c>
      <c r="AV5572">
        <v>0</v>
      </c>
      <c r="AW5572">
        <v>352</v>
      </c>
      <c r="AX5572">
        <v>1</v>
      </c>
      <c r="AY5572">
        <v>38.326638861621198</v>
      </c>
      <c r="AZ5572">
        <v>352</v>
      </c>
      <c r="BA5572">
        <v>1</v>
      </c>
      <c r="BB5572">
        <v>350</v>
      </c>
      <c r="BC5572">
        <v>0.99621830023390301</v>
      </c>
      <c r="BD5572">
        <v>2</v>
      </c>
      <c r="BE5572">
        <v>3.7816997660964202E-3</v>
      </c>
      <c r="BF5572">
        <v>28.207648418487999</v>
      </c>
      <c r="BG5572">
        <v>23.427273436265001</v>
      </c>
      <c r="BH5572">
        <v>39.471095773541897</v>
      </c>
      <c r="BI5572">
        <v>25.941803329100999</v>
      </c>
    </row>
    <row r="5573" spans="1:61" x14ac:dyDescent="0.25">
      <c r="A5573" s="10" t="str">
        <f>VLOOKUP(D5573,'Index-Relations'!E:F,2,FALSE)</f>
        <v>ESG</v>
      </c>
      <c r="B5573" t="s">
        <v>3450</v>
      </c>
      <c r="C5573" s="53" t="s">
        <v>2769</v>
      </c>
      <c r="D5573" s="59" t="s">
        <v>2926</v>
      </c>
      <c r="E5573" s="59" t="s">
        <v>8989</v>
      </c>
      <c r="F5573" t="s">
        <v>2033</v>
      </c>
      <c r="G5573" t="s">
        <v>2032</v>
      </c>
      <c r="H5573" t="s">
        <v>2034</v>
      </c>
      <c r="I5573" s="52">
        <v>45352</v>
      </c>
      <c r="J5573" t="s">
        <v>2457</v>
      </c>
      <c r="K5573">
        <v>362</v>
      </c>
      <c r="L5573">
        <v>26.3810569962844</v>
      </c>
      <c r="M5573">
        <v>362</v>
      </c>
      <c r="N5573">
        <v>1</v>
      </c>
      <c r="O5573">
        <v>19.852978874034001</v>
      </c>
      <c r="P5573">
        <v>362</v>
      </c>
      <c r="Q5573">
        <v>1</v>
      </c>
      <c r="R5573">
        <v>360</v>
      </c>
      <c r="S5573">
        <v>0.99770688953173103</v>
      </c>
      <c r="T5573">
        <v>42.146636728969099</v>
      </c>
      <c r="U5573">
        <v>0.69098204913597305</v>
      </c>
      <c r="V5573">
        <v>212</v>
      </c>
      <c r="W5573">
        <v>7.3594303736590802E-2</v>
      </c>
      <c r="X5573">
        <v>30</v>
      </c>
      <c r="Y5573">
        <v>361</v>
      </c>
      <c r="Z5573">
        <v>0.998807355803769</v>
      </c>
      <c r="AA5573">
        <v>60.602972945207704</v>
      </c>
      <c r="AB5573">
        <v>161</v>
      </c>
      <c r="AC5573">
        <v>0.46841371753934802</v>
      </c>
      <c r="AD5573">
        <v>200</v>
      </c>
      <c r="AE5573">
        <v>0.53039363826442099</v>
      </c>
      <c r="AF5573">
        <v>1</v>
      </c>
      <c r="AG5573">
        <v>1.19264419623044E-3</v>
      </c>
      <c r="AH5573">
        <v>0</v>
      </c>
      <c r="AI5573">
        <v>0</v>
      </c>
      <c r="AJ5573">
        <v>22.862670325268699</v>
      </c>
      <c r="AK5573">
        <v>362</v>
      </c>
      <c r="AL5573">
        <v>1</v>
      </c>
      <c r="AM5573">
        <v>0</v>
      </c>
      <c r="AN5573">
        <v>0</v>
      </c>
      <c r="AO5573">
        <v>0</v>
      </c>
      <c r="AP5573">
        <v>0</v>
      </c>
      <c r="AQ5573">
        <v>362</v>
      </c>
      <c r="AR5573">
        <v>1</v>
      </c>
      <c r="AS5573">
        <v>0</v>
      </c>
      <c r="AT5573">
        <v>0</v>
      </c>
      <c r="AU5573">
        <v>0</v>
      </c>
      <c r="AV5573">
        <v>0</v>
      </c>
      <c r="AW5573">
        <v>362</v>
      </c>
      <c r="AX5573">
        <v>0.999999999999999</v>
      </c>
      <c r="AY5573">
        <v>39.789442489711099</v>
      </c>
      <c r="AZ5573">
        <v>362</v>
      </c>
      <c r="BA5573">
        <v>1</v>
      </c>
      <c r="BB5573">
        <v>360</v>
      </c>
      <c r="BC5573">
        <v>0.99664278423078501</v>
      </c>
      <c r="BD5573">
        <v>2</v>
      </c>
      <c r="BE5573">
        <v>3.3572157692145399E-3</v>
      </c>
      <c r="BF5573">
        <v>28.291053214733001</v>
      </c>
      <c r="BG5573">
        <v>23.193862084332899</v>
      </c>
      <c r="BH5573">
        <v>40.784666081681998</v>
      </c>
      <c r="BI5573">
        <v>25.414301745997001</v>
      </c>
    </row>
    <row r="5574" spans="1:61" x14ac:dyDescent="0.25">
      <c r="A5574" s="10" t="str">
        <f>VLOOKUP(D5574,'Index-Relations'!E:F,2,FALSE)</f>
        <v>ESG</v>
      </c>
      <c r="B5574" t="s">
        <v>3450</v>
      </c>
      <c r="C5574" s="53" t="s">
        <v>2770</v>
      </c>
      <c r="D5574" s="59" t="s">
        <v>2926</v>
      </c>
      <c r="E5574" s="59" t="s">
        <v>8990</v>
      </c>
      <c r="F5574" t="s">
        <v>2033</v>
      </c>
      <c r="G5574" t="s">
        <v>2032</v>
      </c>
      <c r="H5574" t="s">
        <v>2034</v>
      </c>
      <c r="I5574" s="52">
        <v>45323</v>
      </c>
      <c r="J5574" t="s">
        <v>2457</v>
      </c>
      <c r="K5574">
        <v>362</v>
      </c>
      <c r="L5574">
        <v>26.504547514600699</v>
      </c>
      <c r="M5574">
        <v>362</v>
      </c>
      <c r="N5574">
        <v>1</v>
      </c>
      <c r="O5574">
        <v>19.480392264206401</v>
      </c>
      <c r="P5574">
        <v>362</v>
      </c>
      <c r="Q5574">
        <v>1</v>
      </c>
      <c r="R5574">
        <v>360</v>
      </c>
      <c r="S5574">
        <v>0.99737773304794297</v>
      </c>
      <c r="T5574">
        <v>41.913912494609697</v>
      </c>
      <c r="U5574">
        <v>0.68350653607824197</v>
      </c>
      <c r="V5574">
        <v>209</v>
      </c>
      <c r="W5574">
        <v>6.7087870049838599E-2</v>
      </c>
      <c r="X5574">
        <v>27</v>
      </c>
      <c r="Y5574">
        <v>361</v>
      </c>
      <c r="Z5574">
        <v>0.99851822029194004</v>
      </c>
      <c r="AA5574">
        <v>62.042272167651603</v>
      </c>
      <c r="AB5574">
        <v>157</v>
      </c>
      <c r="AC5574">
        <v>0.449972996839614</v>
      </c>
      <c r="AD5574">
        <v>204</v>
      </c>
      <c r="AE5574">
        <v>0.54854522345232704</v>
      </c>
      <c r="AF5574">
        <v>1</v>
      </c>
      <c r="AG5574">
        <v>1.48177970805873E-3</v>
      </c>
      <c r="AH5574">
        <v>0</v>
      </c>
      <c r="AI5574">
        <v>0</v>
      </c>
      <c r="AJ5574">
        <v>22.699447041435601</v>
      </c>
      <c r="AK5574">
        <v>362</v>
      </c>
      <c r="AL5574">
        <v>1</v>
      </c>
      <c r="AM5574">
        <v>0</v>
      </c>
      <c r="AN5574">
        <v>0</v>
      </c>
      <c r="AO5574">
        <v>0</v>
      </c>
      <c r="AP5574">
        <v>0</v>
      </c>
      <c r="AQ5574">
        <v>362</v>
      </c>
      <c r="AR5574">
        <v>1</v>
      </c>
      <c r="AS5574">
        <v>0</v>
      </c>
      <c r="AT5574">
        <v>0</v>
      </c>
      <c r="AU5574">
        <v>0</v>
      </c>
      <c r="AV5574">
        <v>0</v>
      </c>
      <c r="AW5574">
        <v>362</v>
      </c>
      <c r="AX5574">
        <v>0.999999999999999</v>
      </c>
      <c r="AY5574">
        <v>40.454028382864998</v>
      </c>
      <c r="AZ5574">
        <v>362</v>
      </c>
      <c r="BA5574">
        <v>1</v>
      </c>
      <c r="BB5574">
        <v>361</v>
      </c>
      <c r="BC5574">
        <v>0.99795267044312197</v>
      </c>
      <c r="BD5574">
        <v>1</v>
      </c>
      <c r="BE5574">
        <v>2.0473295568778399E-3</v>
      </c>
      <c r="BF5574">
        <v>28.395883906438002</v>
      </c>
      <c r="BG5574">
        <v>22.8919176259149</v>
      </c>
      <c r="BH5574">
        <v>41.393285094482998</v>
      </c>
      <c r="BI5574">
        <v>25.233568101993999</v>
      </c>
    </row>
    <row r="5575" spans="1:61" x14ac:dyDescent="0.25">
      <c r="A5575" s="10" t="str">
        <f>VLOOKUP(D5575,'Index-Relations'!E:F,2,FALSE)</f>
        <v>ESG</v>
      </c>
      <c r="B5575" t="s">
        <v>3450</v>
      </c>
      <c r="C5575" s="53" t="s">
        <v>2760</v>
      </c>
      <c r="D5575" s="59" t="s">
        <v>2927</v>
      </c>
      <c r="E5575" s="59" t="s">
        <v>8991</v>
      </c>
      <c r="F5575" t="s">
        <v>2037</v>
      </c>
      <c r="G5575" t="s">
        <v>2036</v>
      </c>
      <c r="H5575" t="s">
        <v>2038</v>
      </c>
      <c r="I5575" s="52">
        <v>45659</v>
      </c>
      <c r="J5575" t="s">
        <v>2457</v>
      </c>
      <c r="K5575">
        <v>363</v>
      </c>
      <c r="L5575" s="73">
        <v>29.8610438123699</v>
      </c>
      <c r="M5575">
        <v>363</v>
      </c>
      <c r="N5575">
        <v>1</v>
      </c>
      <c r="O5575" s="73">
        <v>24.552791293795</v>
      </c>
      <c r="P5575">
        <v>363</v>
      </c>
      <c r="Q5575">
        <v>1</v>
      </c>
      <c r="R5575">
        <v>353</v>
      </c>
      <c r="S5575">
        <v>0.97319253415894202</v>
      </c>
      <c r="T5575">
        <v>40.977685104078702</v>
      </c>
      <c r="U5575">
        <v>0.68321127269873605</v>
      </c>
      <c r="V5575">
        <v>215</v>
      </c>
      <c r="W5575">
        <v>5.3655238108980902E-2</v>
      </c>
      <c r="X5575">
        <v>28</v>
      </c>
      <c r="Y5575">
        <v>363</v>
      </c>
      <c r="Z5575">
        <v>0.999999999999999</v>
      </c>
      <c r="AA5575">
        <v>53.800491355627699</v>
      </c>
      <c r="AB5575">
        <v>191</v>
      </c>
      <c r="AC5575">
        <v>0.55367946363610698</v>
      </c>
      <c r="AD5575">
        <v>172</v>
      </c>
      <c r="AE5575">
        <v>0.44632053636389302</v>
      </c>
      <c r="AF5575">
        <v>0</v>
      </c>
      <c r="AG5575">
        <v>0</v>
      </c>
      <c r="AH5575">
        <v>3.8224224318284097E-4</v>
      </c>
      <c r="AI5575">
        <v>2</v>
      </c>
      <c r="AJ5575" s="73">
        <v>27.732829175884898</v>
      </c>
      <c r="AK5575">
        <v>363</v>
      </c>
      <c r="AL5575">
        <v>1</v>
      </c>
      <c r="AM5575">
        <v>0</v>
      </c>
      <c r="AN5575">
        <v>0</v>
      </c>
      <c r="AO5575">
        <v>0</v>
      </c>
      <c r="AP5575">
        <v>0</v>
      </c>
      <c r="AQ5575">
        <v>363</v>
      </c>
      <c r="AR5575">
        <v>1</v>
      </c>
      <c r="AS5575">
        <v>0</v>
      </c>
      <c r="AT5575">
        <v>0</v>
      </c>
      <c r="AU5575">
        <v>0</v>
      </c>
      <c r="AV5575">
        <v>0</v>
      </c>
      <c r="AW5575">
        <v>363</v>
      </c>
      <c r="AX5575">
        <v>1</v>
      </c>
      <c r="AY5575" s="73">
        <v>40.505185877647897</v>
      </c>
      <c r="AZ5575">
        <v>363</v>
      </c>
      <c r="BA5575">
        <v>1</v>
      </c>
      <c r="BB5575">
        <v>361</v>
      </c>
      <c r="BC5575">
        <v>0.99405832660552895</v>
      </c>
      <c r="BD5575">
        <v>2</v>
      </c>
      <c r="BE5575">
        <v>5.9416733944705402E-3</v>
      </c>
      <c r="BF5575">
        <v>29.8610438123699</v>
      </c>
      <c r="BG5575">
        <v>24.552791293795</v>
      </c>
      <c r="BH5575">
        <v>40.505185877647897</v>
      </c>
      <c r="BI5575">
        <v>27.732829175884898</v>
      </c>
    </row>
    <row r="5576" spans="1:61" x14ac:dyDescent="0.25">
      <c r="A5576" s="10" t="str">
        <f>VLOOKUP(D5576,'Index-Relations'!E:F,2,FALSE)</f>
        <v>ESG</v>
      </c>
      <c r="B5576" t="s">
        <v>3450</v>
      </c>
      <c r="C5576" s="53" t="s">
        <v>2761</v>
      </c>
      <c r="D5576" s="59" t="s">
        <v>2927</v>
      </c>
      <c r="E5576" s="59" t="s">
        <v>8992</v>
      </c>
      <c r="F5576" t="s">
        <v>2037</v>
      </c>
      <c r="G5576" t="s">
        <v>2036</v>
      </c>
      <c r="H5576" t="s">
        <v>2038</v>
      </c>
      <c r="I5576" s="52">
        <v>45628</v>
      </c>
      <c r="J5576" t="s">
        <v>2457</v>
      </c>
      <c r="K5576">
        <v>367</v>
      </c>
      <c r="L5576" s="73">
        <v>29.845812148352898</v>
      </c>
      <c r="M5576">
        <v>367</v>
      </c>
      <c r="N5576">
        <v>1</v>
      </c>
      <c r="O5576" s="73">
        <v>24.617187383211</v>
      </c>
      <c r="P5576">
        <v>367</v>
      </c>
      <c r="Q5576">
        <v>1</v>
      </c>
      <c r="R5576">
        <v>357</v>
      </c>
      <c r="S5576">
        <v>0.97337189881139696</v>
      </c>
      <c r="T5576">
        <v>40.8682735470531</v>
      </c>
      <c r="U5576">
        <v>0.68695049988179402</v>
      </c>
      <c r="V5576">
        <v>216</v>
      </c>
      <c r="W5576">
        <v>5.2277625711035197E-2</v>
      </c>
      <c r="X5576">
        <v>28</v>
      </c>
      <c r="Y5576">
        <v>367</v>
      </c>
      <c r="Z5576">
        <v>0.999999999999999</v>
      </c>
      <c r="AA5576">
        <v>45.740315499857303</v>
      </c>
      <c r="AB5576">
        <v>202</v>
      </c>
      <c r="AC5576">
        <v>0.57728268418915796</v>
      </c>
      <c r="AD5576">
        <v>165</v>
      </c>
      <c r="AE5576">
        <v>0.42271731581084099</v>
      </c>
      <c r="AF5576">
        <v>0</v>
      </c>
      <c r="AG5576">
        <v>4.9959999999999997E-16</v>
      </c>
      <c r="AH5576">
        <v>4.0055920341720998E-4</v>
      </c>
      <c r="AI5576">
        <v>2</v>
      </c>
      <c r="AJ5576" s="73">
        <v>27.717624703805999</v>
      </c>
      <c r="AK5576">
        <v>367</v>
      </c>
      <c r="AL5576">
        <v>1</v>
      </c>
      <c r="AM5576">
        <v>0</v>
      </c>
      <c r="AN5576">
        <v>0</v>
      </c>
      <c r="AO5576">
        <v>0</v>
      </c>
      <c r="AP5576">
        <v>0</v>
      </c>
      <c r="AQ5576">
        <v>367</v>
      </c>
      <c r="AR5576">
        <v>0.999999999999999</v>
      </c>
      <c r="AS5576">
        <v>0</v>
      </c>
      <c r="AT5576">
        <v>0</v>
      </c>
      <c r="AU5576">
        <v>0</v>
      </c>
      <c r="AV5576">
        <v>0</v>
      </c>
      <c r="AW5576">
        <v>367</v>
      </c>
      <c r="AX5576">
        <v>0.999999999999999</v>
      </c>
      <c r="AY5576" s="73">
        <v>40.451663268468003</v>
      </c>
      <c r="AZ5576">
        <v>367</v>
      </c>
      <c r="BA5576">
        <v>1</v>
      </c>
      <c r="BB5576">
        <v>365</v>
      </c>
      <c r="BC5576">
        <v>0.99439707677682898</v>
      </c>
      <c r="BD5576">
        <v>2</v>
      </c>
      <c r="BE5576">
        <v>5.6029232231704501E-3</v>
      </c>
      <c r="BF5576">
        <v>29.845812148352898</v>
      </c>
      <c r="BG5576">
        <v>24.617187383211</v>
      </c>
      <c r="BH5576">
        <v>40.451663268468003</v>
      </c>
      <c r="BI5576">
        <v>27.717624703805999</v>
      </c>
    </row>
    <row r="5577" spans="1:61" x14ac:dyDescent="0.25">
      <c r="A5577" s="10" t="str">
        <f>VLOOKUP(D5577,'Index-Relations'!E:F,2,FALSE)</f>
        <v>ESG</v>
      </c>
      <c r="B5577" t="s">
        <v>3450</v>
      </c>
      <c r="C5577" s="53" t="s">
        <v>2762</v>
      </c>
      <c r="D5577" s="59" t="s">
        <v>2927</v>
      </c>
      <c r="E5577" s="59" t="s">
        <v>8993</v>
      </c>
      <c r="F5577" t="s">
        <v>2037</v>
      </c>
      <c r="G5577" t="s">
        <v>2036</v>
      </c>
      <c r="H5577" t="s">
        <v>2038</v>
      </c>
      <c r="I5577" s="52">
        <v>45597</v>
      </c>
      <c r="J5577" t="s">
        <v>2457</v>
      </c>
      <c r="K5577">
        <v>370</v>
      </c>
      <c r="L5577" s="73">
        <v>29.709539002086899</v>
      </c>
      <c r="M5577">
        <v>370</v>
      </c>
      <c r="N5577">
        <v>1</v>
      </c>
      <c r="O5577" s="73">
        <v>24.686902657687899</v>
      </c>
      <c r="P5577">
        <v>370</v>
      </c>
      <c r="Q5577">
        <v>1</v>
      </c>
      <c r="R5577">
        <v>360</v>
      </c>
      <c r="S5577">
        <v>0.974855062466921</v>
      </c>
      <c r="T5577">
        <v>41.029717229849098</v>
      </c>
      <c r="U5577">
        <v>0.68363617912566199</v>
      </c>
      <c r="V5577">
        <v>219</v>
      </c>
      <c r="W5577">
        <v>5.1269403740952103E-2</v>
      </c>
      <c r="X5577">
        <v>28</v>
      </c>
      <c r="Y5577">
        <v>370</v>
      </c>
      <c r="Z5577">
        <v>1</v>
      </c>
      <c r="AA5577">
        <v>48.353016610489398</v>
      </c>
      <c r="AB5577">
        <v>204</v>
      </c>
      <c r="AC5577">
        <v>0.56809469372371102</v>
      </c>
      <c r="AD5577">
        <v>166</v>
      </c>
      <c r="AE5577">
        <v>0.43190530627628798</v>
      </c>
      <c r="AF5577">
        <v>0</v>
      </c>
      <c r="AG5577">
        <v>0</v>
      </c>
      <c r="AH5577">
        <v>3.0546688998950902E-4</v>
      </c>
      <c r="AI5577">
        <v>2</v>
      </c>
      <c r="AJ5577" s="73">
        <v>27.447945908413999</v>
      </c>
      <c r="AK5577">
        <v>370</v>
      </c>
      <c r="AL5577">
        <v>1</v>
      </c>
      <c r="AM5577">
        <v>0</v>
      </c>
      <c r="AN5577">
        <v>0</v>
      </c>
      <c r="AO5577">
        <v>0</v>
      </c>
      <c r="AP5577">
        <v>0</v>
      </c>
      <c r="AQ5577">
        <v>370</v>
      </c>
      <c r="AR5577">
        <v>1</v>
      </c>
      <c r="AS5577">
        <v>0</v>
      </c>
      <c r="AT5577">
        <v>0</v>
      </c>
      <c r="AU5577">
        <v>0</v>
      </c>
      <c r="AV5577">
        <v>0</v>
      </c>
      <c r="AW5577">
        <v>370</v>
      </c>
      <c r="AX5577">
        <v>1</v>
      </c>
      <c r="AY5577" s="73">
        <v>40.287302231505997</v>
      </c>
      <c r="AZ5577">
        <v>370</v>
      </c>
      <c r="BA5577">
        <v>1</v>
      </c>
      <c r="BB5577">
        <v>368</v>
      </c>
      <c r="BC5577">
        <v>0.99617574317657298</v>
      </c>
      <c r="BD5577">
        <v>2</v>
      </c>
      <c r="BE5577">
        <v>3.82425682342631E-3</v>
      </c>
      <c r="BF5577">
        <v>29.709539002086899</v>
      </c>
      <c r="BG5577">
        <v>24.686902657687899</v>
      </c>
      <c r="BH5577">
        <v>40.287302231505997</v>
      </c>
      <c r="BI5577">
        <v>27.447945908413999</v>
      </c>
    </row>
    <row r="5578" spans="1:61" x14ac:dyDescent="0.25">
      <c r="A5578" s="10" t="str">
        <f>VLOOKUP(D5578,'Index-Relations'!E:F,2,FALSE)</f>
        <v>ESG</v>
      </c>
      <c r="B5578" t="s">
        <v>3450</v>
      </c>
      <c r="C5578" s="53" t="s">
        <v>2763</v>
      </c>
      <c r="D5578" s="59" t="s">
        <v>2927</v>
      </c>
      <c r="E5578" s="59" t="s">
        <v>8994</v>
      </c>
      <c r="F5578" t="s">
        <v>2037</v>
      </c>
      <c r="G5578" t="s">
        <v>2036</v>
      </c>
      <c r="H5578" t="s">
        <v>2038</v>
      </c>
      <c r="I5578" s="52">
        <v>45566</v>
      </c>
      <c r="J5578" t="s">
        <v>2457</v>
      </c>
      <c r="K5578">
        <v>373</v>
      </c>
      <c r="L5578" s="73">
        <v>29.634131756839899</v>
      </c>
      <c r="M5578">
        <v>372</v>
      </c>
      <c r="N5578">
        <v>1</v>
      </c>
      <c r="O5578" s="73">
        <v>24.708507902212901</v>
      </c>
      <c r="P5578">
        <v>372</v>
      </c>
      <c r="Q5578">
        <v>1</v>
      </c>
      <c r="R5578">
        <v>362</v>
      </c>
      <c r="S5578">
        <v>0.97550630047355202</v>
      </c>
      <c r="T5578">
        <v>41.142737678982698</v>
      </c>
      <c r="U5578">
        <v>0.68173448192195696</v>
      </c>
      <c r="V5578">
        <v>218</v>
      </c>
      <c r="W5578">
        <v>5.0500355584925397E-2</v>
      </c>
      <c r="X5578">
        <v>28</v>
      </c>
      <c r="Y5578">
        <v>372</v>
      </c>
      <c r="Z5578">
        <v>1</v>
      </c>
      <c r="AA5578">
        <v>47.765448389248697</v>
      </c>
      <c r="AB5578">
        <v>202</v>
      </c>
      <c r="AC5578">
        <v>0.55851934717993701</v>
      </c>
      <c r="AD5578">
        <v>170</v>
      </c>
      <c r="AE5578">
        <v>0.44148065282006199</v>
      </c>
      <c r="AF5578">
        <v>1</v>
      </c>
      <c r="AG5578">
        <v>5.5510000000000001E-17</v>
      </c>
      <c r="AH5578">
        <v>3.1748838993213399E-4</v>
      </c>
      <c r="AI5578">
        <v>2</v>
      </c>
      <c r="AJ5578" s="73">
        <v>27.331188510421999</v>
      </c>
      <c r="AK5578">
        <v>372</v>
      </c>
      <c r="AL5578">
        <v>1</v>
      </c>
      <c r="AM5578">
        <v>0</v>
      </c>
      <c r="AN5578">
        <v>0</v>
      </c>
      <c r="AO5578">
        <v>0</v>
      </c>
      <c r="AP5578">
        <v>0</v>
      </c>
      <c r="AQ5578">
        <v>372</v>
      </c>
      <c r="AR5578">
        <v>1</v>
      </c>
      <c r="AS5578">
        <v>0</v>
      </c>
      <c r="AT5578">
        <v>0</v>
      </c>
      <c r="AU5578">
        <v>0</v>
      </c>
      <c r="AV5578">
        <v>0</v>
      </c>
      <c r="AW5578">
        <v>372</v>
      </c>
      <c r="AX5578">
        <v>0.999999999999999</v>
      </c>
      <c r="AY5578" s="73">
        <v>40.276555421936997</v>
      </c>
      <c r="AZ5578">
        <v>372</v>
      </c>
      <c r="BA5578">
        <v>1</v>
      </c>
      <c r="BB5578">
        <v>370</v>
      </c>
      <c r="BC5578">
        <v>0.99676682564604302</v>
      </c>
      <c r="BD5578">
        <v>2</v>
      </c>
      <c r="BE5578">
        <v>3.2331743539568999E-3</v>
      </c>
      <c r="BF5578">
        <v>29.634131756839899</v>
      </c>
      <c r="BG5578">
        <v>24.708507902212901</v>
      </c>
      <c r="BH5578">
        <v>40.276555421936997</v>
      </c>
      <c r="BI5578">
        <v>27.331188510421999</v>
      </c>
    </row>
    <row r="5579" spans="1:61" x14ac:dyDescent="0.25">
      <c r="A5579" s="10" t="str">
        <f>VLOOKUP(D5579,'Index-Relations'!E:F,2,FALSE)</f>
        <v>ESG</v>
      </c>
      <c r="B5579" t="s">
        <v>3450</v>
      </c>
      <c r="C5579" s="53" t="s">
        <v>2764</v>
      </c>
      <c r="D5579" s="59" t="s">
        <v>2927</v>
      </c>
      <c r="E5579" s="59" t="s">
        <v>8995</v>
      </c>
      <c r="F5579" t="s">
        <v>2037</v>
      </c>
      <c r="G5579" t="s">
        <v>2036</v>
      </c>
      <c r="H5579" t="s">
        <v>2038</v>
      </c>
      <c r="I5579" s="52">
        <v>45538</v>
      </c>
      <c r="J5579" t="s">
        <v>2457</v>
      </c>
      <c r="K5579">
        <v>383</v>
      </c>
      <c r="L5579" s="73">
        <v>29.623640238559901</v>
      </c>
      <c r="M5579">
        <v>383</v>
      </c>
      <c r="N5579">
        <v>1</v>
      </c>
      <c r="O5579" s="73">
        <v>24.469424945004999</v>
      </c>
      <c r="P5579">
        <v>383</v>
      </c>
      <c r="Q5579">
        <v>1</v>
      </c>
      <c r="R5579">
        <v>372</v>
      </c>
      <c r="S5579">
        <v>0.97593387700476697</v>
      </c>
      <c r="T5579">
        <v>41.360950963018396</v>
      </c>
      <c r="U5579">
        <v>0.69162431177010097</v>
      </c>
      <c r="V5579">
        <v>227</v>
      </c>
      <c r="W5579">
        <v>5.4622455646717999E-2</v>
      </c>
      <c r="X5579">
        <v>33</v>
      </c>
      <c r="Y5579">
        <v>381</v>
      </c>
      <c r="Z5579">
        <v>0.99840795749890598</v>
      </c>
      <c r="AA5579">
        <v>49.152705225365096</v>
      </c>
      <c r="AB5579">
        <v>205</v>
      </c>
      <c r="AC5579">
        <v>0.53750446793219298</v>
      </c>
      <c r="AD5579">
        <v>185</v>
      </c>
      <c r="AE5579">
        <v>0.48752789483861603</v>
      </c>
      <c r="AF5579">
        <v>-7</v>
      </c>
      <c r="AG5579">
        <v>0</v>
      </c>
      <c r="AH5579">
        <v>3.3990440135657702E-4</v>
      </c>
      <c r="AI5579">
        <v>3</v>
      </c>
      <c r="AJ5579" s="73">
        <v>27.366765757580001</v>
      </c>
      <c r="AK5579">
        <v>383</v>
      </c>
      <c r="AL5579">
        <v>1</v>
      </c>
      <c r="AM5579">
        <v>0</v>
      </c>
      <c r="AN5579">
        <v>0</v>
      </c>
      <c r="AO5579">
        <v>0</v>
      </c>
      <c r="AP5579">
        <v>0</v>
      </c>
      <c r="AQ5579">
        <v>383</v>
      </c>
      <c r="AR5579">
        <v>0.999999999999999</v>
      </c>
      <c r="AS5579">
        <v>0</v>
      </c>
      <c r="AT5579">
        <v>0</v>
      </c>
      <c r="AU5579">
        <v>0</v>
      </c>
      <c r="AV5579">
        <v>0</v>
      </c>
      <c r="AW5579">
        <v>383</v>
      </c>
      <c r="AX5579">
        <v>1</v>
      </c>
      <c r="AY5579" s="73">
        <v>40.271386524149897</v>
      </c>
      <c r="AZ5579">
        <v>383</v>
      </c>
      <c r="BA5579">
        <v>1</v>
      </c>
      <c r="BB5579">
        <v>381</v>
      </c>
      <c r="BC5579">
        <v>0.996701874443506</v>
      </c>
      <c r="BD5579">
        <v>2</v>
      </c>
      <c r="BE5579">
        <v>3.2981255564935499E-3</v>
      </c>
      <c r="BF5579">
        <v>29.623640238559901</v>
      </c>
      <c r="BG5579">
        <v>24.469424945004999</v>
      </c>
      <c r="BH5579">
        <v>40.271386524149897</v>
      </c>
      <c r="BI5579">
        <v>27.366765757580001</v>
      </c>
    </row>
    <row r="5580" spans="1:61" x14ac:dyDescent="0.25">
      <c r="A5580" s="10" t="str">
        <f>VLOOKUP(D5580,'Index-Relations'!E:F,2,FALSE)</f>
        <v>ESG</v>
      </c>
      <c r="B5580" t="s">
        <v>3450</v>
      </c>
      <c r="C5580" s="53" t="s">
        <v>3350</v>
      </c>
      <c r="D5580" s="59" t="s">
        <v>2927</v>
      </c>
      <c r="E5580" s="59" t="s">
        <v>8996</v>
      </c>
      <c r="F5580" t="s">
        <v>2037</v>
      </c>
      <c r="G5580" t="s">
        <v>2036</v>
      </c>
      <c r="H5580" t="s">
        <v>2038</v>
      </c>
      <c r="I5580" s="52">
        <v>45505</v>
      </c>
      <c r="J5580" t="s">
        <v>2457</v>
      </c>
      <c r="K5580">
        <v>384</v>
      </c>
      <c r="L5580" s="73">
        <v>29.592275123918899</v>
      </c>
      <c r="M5580">
        <v>384</v>
      </c>
      <c r="N5580">
        <v>1</v>
      </c>
      <c r="O5580" s="73">
        <v>24.5808059228419</v>
      </c>
      <c r="P5580">
        <v>384</v>
      </c>
      <c r="Q5580">
        <v>1</v>
      </c>
      <c r="R5580">
        <v>373</v>
      </c>
      <c r="S5580">
        <v>0.97714807099327305</v>
      </c>
      <c r="T5580">
        <v>41.454717190400402</v>
      </c>
      <c r="U5580">
        <v>0.68745525070403402</v>
      </c>
      <c r="V5580">
        <v>228</v>
      </c>
      <c r="W5580">
        <v>5.73894131764624E-2</v>
      </c>
      <c r="X5580">
        <v>33</v>
      </c>
      <c r="Y5580">
        <v>382</v>
      </c>
      <c r="Z5580">
        <v>0.99836494591589797</v>
      </c>
      <c r="AA5580">
        <v>53.4059796230556</v>
      </c>
      <c r="AB5580">
        <v>199</v>
      </c>
      <c r="AC5580">
        <v>0.523892748671408</v>
      </c>
      <c r="AD5580">
        <v>183</v>
      </c>
      <c r="AE5580">
        <v>0.47447219724448902</v>
      </c>
      <c r="AF5580">
        <v>2</v>
      </c>
      <c r="AG5580">
        <v>1.6350540841017999E-3</v>
      </c>
      <c r="AH5580">
        <v>3.2201311602021699E-4</v>
      </c>
      <c r="AI5580">
        <v>3</v>
      </c>
      <c r="AJ5580" s="73">
        <v>27.188045504477</v>
      </c>
      <c r="AK5580">
        <v>384</v>
      </c>
      <c r="AL5580">
        <v>1</v>
      </c>
      <c r="AM5580">
        <v>0</v>
      </c>
      <c r="AN5580">
        <v>0</v>
      </c>
      <c r="AO5580">
        <v>0</v>
      </c>
      <c r="AP5580">
        <v>0</v>
      </c>
      <c r="AQ5580">
        <v>384</v>
      </c>
      <c r="AR5580">
        <v>1</v>
      </c>
      <c r="AS5580">
        <v>0</v>
      </c>
      <c r="AT5580">
        <v>0</v>
      </c>
      <c r="AU5580">
        <v>0</v>
      </c>
      <c r="AV5580">
        <v>0</v>
      </c>
      <c r="AW5580">
        <v>384</v>
      </c>
      <c r="AX5580">
        <v>1</v>
      </c>
      <c r="AY5580" s="73">
        <v>40.322538235177902</v>
      </c>
      <c r="AZ5580">
        <v>384</v>
      </c>
      <c r="BA5580">
        <v>1</v>
      </c>
      <c r="BB5580">
        <v>382</v>
      </c>
      <c r="BC5580">
        <v>0.99680138442456401</v>
      </c>
      <c r="BD5580">
        <v>2</v>
      </c>
      <c r="BE5580">
        <v>3.1986155754354299E-3</v>
      </c>
      <c r="BF5580">
        <v>29.592275123918899</v>
      </c>
      <c r="BG5580">
        <v>24.5808059228419</v>
      </c>
      <c r="BH5580">
        <v>40.322538235177902</v>
      </c>
      <c r="BI5580">
        <v>27.188045504477</v>
      </c>
    </row>
    <row r="5581" spans="1:61" x14ac:dyDescent="0.25">
      <c r="A5581" s="10" t="str">
        <f>VLOOKUP(D5581,'Index-Relations'!E:F,2,FALSE)</f>
        <v>ESG</v>
      </c>
      <c r="B5581" t="s">
        <v>3450</v>
      </c>
      <c r="C5581" s="53" t="s">
        <v>2765</v>
      </c>
      <c r="D5581" s="59" t="s">
        <v>2927</v>
      </c>
      <c r="E5581" s="59" t="s">
        <v>8997</v>
      </c>
      <c r="F5581" t="s">
        <v>2037</v>
      </c>
      <c r="G5581" t="s">
        <v>2036</v>
      </c>
      <c r="H5581" t="s">
        <v>2038</v>
      </c>
      <c r="I5581" s="52">
        <v>45474</v>
      </c>
      <c r="J5581" t="s">
        <v>2457</v>
      </c>
      <c r="K5581">
        <v>390</v>
      </c>
      <c r="L5581" s="73">
        <v>29.836223825998999</v>
      </c>
      <c r="M5581">
        <v>390</v>
      </c>
      <c r="N5581">
        <v>1</v>
      </c>
      <c r="O5581" s="73">
        <v>24.792328024113001</v>
      </c>
      <c r="P5581">
        <v>390</v>
      </c>
      <c r="Q5581">
        <v>1</v>
      </c>
      <c r="R5581">
        <v>379</v>
      </c>
      <c r="S5581">
        <v>0.97725918286244395</v>
      </c>
      <c r="T5581">
        <v>42.0034101252092</v>
      </c>
      <c r="U5581">
        <v>0.683687919382998</v>
      </c>
      <c r="V5581">
        <v>234</v>
      </c>
      <c r="W5581">
        <v>5.4911447117183203E-2</v>
      </c>
      <c r="X5581">
        <v>34</v>
      </c>
      <c r="Y5581">
        <v>388</v>
      </c>
      <c r="Z5581">
        <v>0.99854645269612996</v>
      </c>
      <c r="AA5581">
        <v>57.981923489653497</v>
      </c>
      <c r="AB5581">
        <v>198</v>
      </c>
      <c r="AC5581">
        <v>0.51933824083462299</v>
      </c>
      <c r="AD5581">
        <v>190</v>
      </c>
      <c r="AE5581">
        <v>0.47920821186150597</v>
      </c>
      <c r="AF5581">
        <v>2</v>
      </c>
      <c r="AG5581">
        <v>1.4535473038701501E-3</v>
      </c>
      <c r="AH5581">
        <v>7.0373563226923202E-4</v>
      </c>
      <c r="AI5581">
        <v>4</v>
      </c>
      <c r="AJ5581" s="73">
        <v>27.338149015033</v>
      </c>
      <c r="AK5581">
        <v>390</v>
      </c>
      <c r="AL5581">
        <v>1</v>
      </c>
      <c r="AM5581">
        <v>0</v>
      </c>
      <c r="AN5581">
        <v>0</v>
      </c>
      <c r="AO5581">
        <v>0</v>
      </c>
      <c r="AP5581">
        <v>0</v>
      </c>
      <c r="AQ5581">
        <v>390</v>
      </c>
      <c r="AR5581">
        <v>0.999999999999999</v>
      </c>
      <c r="AS5581">
        <v>0</v>
      </c>
      <c r="AT5581">
        <v>0</v>
      </c>
      <c r="AU5581">
        <v>0</v>
      </c>
      <c r="AV5581">
        <v>0</v>
      </c>
      <c r="AW5581">
        <v>390</v>
      </c>
      <c r="AX5581">
        <v>0.999999999999999</v>
      </c>
      <c r="AY5581" s="73">
        <v>40.7514236300199</v>
      </c>
      <c r="AZ5581">
        <v>390</v>
      </c>
      <c r="BA5581">
        <v>1</v>
      </c>
      <c r="BB5581">
        <v>388</v>
      </c>
      <c r="BC5581">
        <v>0.99670706030231204</v>
      </c>
      <c r="BD5581">
        <v>2</v>
      </c>
      <c r="BE5581">
        <v>3.29293969768721E-3</v>
      </c>
      <c r="BF5581">
        <v>29.836223825998999</v>
      </c>
      <c r="BG5581">
        <v>24.792328024113001</v>
      </c>
      <c r="BH5581">
        <v>40.7514236300199</v>
      </c>
      <c r="BI5581">
        <v>27.338149015033</v>
      </c>
    </row>
    <row r="5582" spans="1:61" x14ac:dyDescent="0.25">
      <c r="A5582" s="10" t="str">
        <f>VLOOKUP(D5582,'Index-Relations'!E:F,2,FALSE)</f>
        <v>ESG</v>
      </c>
      <c r="B5582" t="s">
        <v>3450</v>
      </c>
      <c r="C5582" s="53" t="s">
        <v>2766</v>
      </c>
      <c r="D5582" s="59" t="s">
        <v>2927</v>
      </c>
      <c r="E5582" s="59" t="s">
        <v>8998</v>
      </c>
      <c r="F5582" t="s">
        <v>2037</v>
      </c>
      <c r="G5582" t="s">
        <v>2036</v>
      </c>
      <c r="H5582" t="s">
        <v>2038</v>
      </c>
      <c r="I5582" s="52">
        <v>45446</v>
      </c>
      <c r="J5582" t="s">
        <v>2457</v>
      </c>
      <c r="K5582">
        <v>398</v>
      </c>
      <c r="L5582" s="73">
        <v>29.9064267784</v>
      </c>
      <c r="M5582">
        <v>398</v>
      </c>
      <c r="N5582">
        <v>1</v>
      </c>
      <c r="O5582" s="73">
        <v>24.856263065096002</v>
      </c>
      <c r="P5582">
        <v>398</v>
      </c>
      <c r="Q5582">
        <v>1</v>
      </c>
      <c r="R5582">
        <v>386</v>
      </c>
      <c r="S5582">
        <v>0.97685588687527503</v>
      </c>
      <c r="T5582">
        <v>42.132994703301797</v>
      </c>
      <c r="U5582">
        <v>0.68158122581063596</v>
      </c>
      <c r="V5582">
        <v>238</v>
      </c>
      <c r="W5582">
        <v>5.4933929565965899E-2</v>
      </c>
      <c r="X5582">
        <v>34</v>
      </c>
      <c r="Y5582">
        <v>395</v>
      </c>
      <c r="Z5582">
        <v>0.99811195474399705</v>
      </c>
      <c r="AA5582">
        <v>57.685221899252099</v>
      </c>
      <c r="AB5582">
        <v>195</v>
      </c>
      <c r="AC5582">
        <v>0.51412747428750005</v>
      </c>
      <c r="AD5582">
        <v>200</v>
      </c>
      <c r="AE5582">
        <v>0.483984480456496</v>
      </c>
      <c r="AF5582">
        <v>3</v>
      </c>
      <c r="AG5582">
        <v>1.8880452560031101E-3</v>
      </c>
      <c r="AH5582">
        <v>7.3267392669051803E-4</v>
      </c>
      <c r="AI5582">
        <v>4</v>
      </c>
      <c r="AJ5582" s="73">
        <v>27.447987642649</v>
      </c>
      <c r="AK5582">
        <v>398</v>
      </c>
      <c r="AL5582">
        <v>1</v>
      </c>
      <c r="AM5582">
        <v>0</v>
      </c>
      <c r="AN5582">
        <v>0</v>
      </c>
      <c r="AO5582">
        <v>0</v>
      </c>
      <c r="AP5582">
        <v>0</v>
      </c>
      <c r="AQ5582">
        <v>398</v>
      </c>
      <c r="AR5582">
        <v>1</v>
      </c>
      <c r="AS5582">
        <v>0</v>
      </c>
      <c r="AT5582">
        <v>0</v>
      </c>
      <c r="AU5582">
        <v>0</v>
      </c>
      <c r="AV5582">
        <v>0</v>
      </c>
      <c r="AW5582">
        <v>398</v>
      </c>
      <c r="AX5582">
        <v>0.999999999999999</v>
      </c>
      <c r="AY5582" s="73">
        <v>40.867942762825997</v>
      </c>
      <c r="AZ5582">
        <v>398</v>
      </c>
      <c r="BA5582">
        <v>1</v>
      </c>
      <c r="BB5582">
        <v>396</v>
      </c>
      <c r="BC5582">
        <v>0.99689133877574998</v>
      </c>
      <c r="BD5582">
        <v>2</v>
      </c>
      <c r="BE5582">
        <v>3.1086612242496401E-3</v>
      </c>
      <c r="BF5582">
        <v>29.9064267784</v>
      </c>
      <c r="BG5582">
        <v>24.856263065096002</v>
      </c>
      <c r="BH5582">
        <v>40.867942762825997</v>
      </c>
      <c r="BI5582">
        <v>27.447987642649</v>
      </c>
    </row>
    <row r="5583" spans="1:61" x14ac:dyDescent="0.25">
      <c r="A5583" s="10" t="str">
        <f>VLOOKUP(D5583,'Index-Relations'!E:F,2,FALSE)</f>
        <v>ESG</v>
      </c>
      <c r="B5583" t="s">
        <v>3450</v>
      </c>
      <c r="C5583" s="53" t="s">
        <v>2767</v>
      </c>
      <c r="D5583" s="59" t="s">
        <v>2927</v>
      </c>
      <c r="E5583" s="59" t="s">
        <v>8999</v>
      </c>
      <c r="F5583" t="s">
        <v>2037</v>
      </c>
      <c r="G5583" t="s">
        <v>2036</v>
      </c>
      <c r="H5583" t="s">
        <v>2038</v>
      </c>
      <c r="I5583" s="52">
        <v>45413</v>
      </c>
      <c r="J5583" t="s">
        <v>2457</v>
      </c>
      <c r="K5583">
        <v>399</v>
      </c>
      <c r="L5583" s="73">
        <v>29.699817391117001</v>
      </c>
      <c r="M5583">
        <v>399</v>
      </c>
      <c r="N5583">
        <v>1</v>
      </c>
      <c r="O5583" s="73">
        <v>24.635734440118998</v>
      </c>
      <c r="P5583">
        <v>399</v>
      </c>
      <c r="Q5583">
        <v>1</v>
      </c>
      <c r="R5583">
        <v>387</v>
      </c>
      <c r="S5583">
        <v>0.97573957517568399</v>
      </c>
      <c r="T5583">
        <v>42.217061588589203</v>
      </c>
      <c r="U5583">
        <v>0.68260979582379799</v>
      </c>
      <c r="V5583">
        <v>239</v>
      </c>
      <c r="W5583">
        <v>5.6152609850968399E-2</v>
      </c>
      <c r="X5583">
        <v>34</v>
      </c>
      <c r="Y5583">
        <v>396</v>
      </c>
      <c r="Z5583">
        <v>0.99804287924556701</v>
      </c>
      <c r="AA5583">
        <v>60.247310191231101</v>
      </c>
      <c r="AB5583">
        <v>196</v>
      </c>
      <c r="AC5583">
        <v>0.51501255111463295</v>
      </c>
      <c r="AD5583">
        <v>200</v>
      </c>
      <c r="AE5583">
        <v>0.48303032813093499</v>
      </c>
      <c r="AF5583">
        <v>3</v>
      </c>
      <c r="AG5583">
        <v>1.9571207544319398E-3</v>
      </c>
      <c r="AH5583">
        <v>7.0917061129421204E-4</v>
      </c>
      <c r="AI5583">
        <v>4</v>
      </c>
      <c r="AJ5583" s="73">
        <v>27.236645656688001</v>
      </c>
      <c r="AK5583">
        <v>399</v>
      </c>
      <c r="AL5583">
        <v>1</v>
      </c>
      <c r="AM5583">
        <v>0</v>
      </c>
      <c r="AN5583">
        <v>0</v>
      </c>
      <c r="AO5583">
        <v>0</v>
      </c>
      <c r="AP5583">
        <v>0</v>
      </c>
      <c r="AQ5583">
        <v>399</v>
      </c>
      <c r="AR5583">
        <v>1</v>
      </c>
      <c r="AS5583">
        <v>0</v>
      </c>
      <c r="AT5583">
        <v>0</v>
      </c>
      <c r="AU5583">
        <v>0</v>
      </c>
      <c r="AV5583">
        <v>0</v>
      </c>
      <c r="AW5583">
        <v>399</v>
      </c>
      <c r="AX5583">
        <v>0.999999999999999</v>
      </c>
      <c r="AY5583" s="73">
        <v>40.794539852123897</v>
      </c>
      <c r="AZ5583">
        <v>399</v>
      </c>
      <c r="BA5583">
        <v>1</v>
      </c>
      <c r="BB5583">
        <v>397</v>
      </c>
      <c r="BC5583">
        <v>0.99661312117553502</v>
      </c>
      <c r="BD5583">
        <v>2</v>
      </c>
      <c r="BE5583">
        <v>3.38687882446448E-3</v>
      </c>
      <c r="BF5583">
        <v>29.699817391117001</v>
      </c>
      <c r="BG5583">
        <v>24.635734440118998</v>
      </c>
      <c r="BH5583">
        <v>40.794539852123897</v>
      </c>
      <c r="BI5583">
        <v>27.236645656688001</v>
      </c>
    </row>
    <row r="5584" spans="1:61" x14ac:dyDescent="0.25">
      <c r="A5584" s="10" t="str">
        <f>VLOOKUP(D5584,'Index-Relations'!E:F,2,FALSE)</f>
        <v>ESG</v>
      </c>
      <c r="B5584" t="s">
        <v>3450</v>
      </c>
      <c r="C5584" s="53" t="s">
        <v>2768</v>
      </c>
      <c r="D5584" s="59" t="s">
        <v>2927</v>
      </c>
      <c r="E5584" s="59" t="s">
        <v>9000</v>
      </c>
      <c r="F5584" t="s">
        <v>2037</v>
      </c>
      <c r="G5584" t="s">
        <v>2036</v>
      </c>
      <c r="H5584" t="s">
        <v>2038</v>
      </c>
      <c r="I5584" s="52">
        <v>45383</v>
      </c>
      <c r="J5584" t="s">
        <v>2457</v>
      </c>
      <c r="K5584">
        <v>350</v>
      </c>
      <c r="L5584">
        <v>25.776925504306401</v>
      </c>
      <c r="M5584">
        <v>350</v>
      </c>
      <c r="N5584">
        <v>1</v>
      </c>
      <c r="O5584">
        <v>19.8377022801366</v>
      </c>
      <c r="P5584">
        <v>350</v>
      </c>
      <c r="Q5584">
        <v>1</v>
      </c>
      <c r="R5584">
        <v>348</v>
      </c>
      <c r="S5584">
        <v>0.99782966437596099</v>
      </c>
      <c r="T5584">
        <v>41.9591847180019</v>
      </c>
      <c r="U5584">
        <v>0.69095312618960003</v>
      </c>
      <c r="V5584">
        <v>207</v>
      </c>
      <c r="W5584">
        <v>6.4455519506006406E-2</v>
      </c>
      <c r="X5584">
        <v>26</v>
      </c>
      <c r="Y5584">
        <v>349</v>
      </c>
      <c r="Z5584">
        <v>0.99887186607080503</v>
      </c>
      <c r="AA5584">
        <v>63.485074789124198</v>
      </c>
      <c r="AB5584">
        <v>159</v>
      </c>
      <c r="AC5584">
        <v>0.47570312752963601</v>
      </c>
      <c r="AD5584">
        <v>190</v>
      </c>
      <c r="AE5584">
        <v>0.52316873854116897</v>
      </c>
      <c r="AF5584">
        <v>1</v>
      </c>
      <c r="AG5584">
        <v>1.1281339291939699E-3</v>
      </c>
      <c r="AH5584">
        <v>4.6281280852056099E-4</v>
      </c>
      <c r="AI5584">
        <v>1</v>
      </c>
      <c r="AJ5584">
        <v>22.683499130541801</v>
      </c>
      <c r="AK5584">
        <v>350</v>
      </c>
      <c r="AL5584">
        <v>1</v>
      </c>
      <c r="AM5584">
        <v>0</v>
      </c>
      <c r="AN5584">
        <v>0</v>
      </c>
      <c r="AO5584">
        <v>0</v>
      </c>
      <c r="AP5584">
        <v>0</v>
      </c>
      <c r="AQ5584">
        <v>350</v>
      </c>
      <c r="AR5584">
        <v>1</v>
      </c>
      <c r="AS5584">
        <v>0</v>
      </c>
      <c r="AT5584">
        <v>0</v>
      </c>
      <c r="AU5584">
        <v>0</v>
      </c>
      <c r="AV5584">
        <v>0</v>
      </c>
      <c r="AW5584">
        <v>350</v>
      </c>
      <c r="AX5584">
        <v>1</v>
      </c>
      <c r="AY5584">
        <v>37.923282423220797</v>
      </c>
      <c r="AZ5584">
        <v>350</v>
      </c>
      <c r="BA5584">
        <v>1</v>
      </c>
      <c r="BB5584">
        <v>348</v>
      </c>
      <c r="BC5584">
        <v>0.99616648621517201</v>
      </c>
      <c r="BD5584">
        <v>2</v>
      </c>
      <c r="BE5584">
        <v>3.8335137848275499E-3</v>
      </c>
      <c r="BF5584">
        <v>27.798816213978</v>
      </c>
      <c r="BG5584">
        <v>23.073884869421001</v>
      </c>
      <c r="BH5584">
        <v>39.120095509773897</v>
      </c>
      <c r="BI5584">
        <v>25.365512445866901</v>
      </c>
    </row>
    <row r="5585" spans="1:61" x14ac:dyDescent="0.25">
      <c r="A5585" s="10" t="str">
        <f>VLOOKUP(D5585,'Index-Relations'!E:F,2,FALSE)</f>
        <v>ESG</v>
      </c>
      <c r="B5585" t="s">
        <v>3450</v>
      </c>
      <c r="C5585" s="53" t="s">
        <v>2769</v>
      </c>
      <c r="D5585" s="59" t="s">
        <v>2927</v>
      </c>
      <c r="E5585" s="59" t="s">
        <v>9001</v>
      </c>
      <c r="F5585" t="s">
        <v>2037</v>
      </c>
      <c r="G5585" t="s">
        <v>2036</v>
      </c>
      <c r="H5585" t="s">
        <v>2038</v>
      </c>
      <c r="I5585" s="52">
        <v>45352</v>
      </c>
      <c r="J5585" t="s">
        <v>2457</v>
      </c>
      <c r="K5585">
        <v>359</v>
      </c>
      <c r="L5585">
        <v>26.088146621204402</v>
      </c>
      <c r="M5585">
        <v>359</v>
      </c>
      <c r="N5585">
        <v>1</v>
      </c>
      <c r="O5585">
        <v>19.742069572494898</v>
      </c>
      <c r="P5585">
        <v>359</v>
      </c>
      <c r="Q5585">
        <v>1</v>
      </c>
      <c r="R5585">
        <v>357</v>
      </c>
      <c r="S5585">
        <v>0.99767193419481304</v>
      </c>
      <c r="T5585">
        <v>41.774647711402501</v>
      </c>
      <c r="U5585">
        <v>0.68568662392641699</v>
      </c>
      <c r="V5585">
        <v>210</v>
      </c>
      <c r="W5585">
        <v>5.4426568086745203E-2</v>
      </c>
      <c r="X5585">
        <v>24</v>
      </c>
      <c r="Y5585">
        <v>358</v>
      </c>
      <c r="Z5585">
        <v>0.99878917557203595</v>
      </c>
      <c r="AA5585">
        <v>63.123404606247099</v>
      </c>
      <c r="AB5585">
        <v>161</v>
      </c>
      <c r="AC5585">
        <v>0.46547085092253199</v>
      </c>
      <c r="AD5585">
        <v>197</v>
      </c>
      <c r="AE5585">
        <v>0.53331832464950402</v>
      </c>
      <c r="AF5585">
        <v>1</v>
      </c>
      <c r="AG5585">
        <v>1.21082442796283E-3</v>
      </c>
      <c r="AH5585">
        <v>0</v>
      </c>
      <c r="AI5585">
        <v>0</v>
      </c>
      <c r="AJ5585">
        <v>22.415271221801898</v>
      </c>
      <c r="AK5585">
        <v>359</v>
      </c>
      <c r="AL5585">
        <v>1</v>
      </c>
      <c r="AM5585">
        <v>0</v>
      </c>
      <c r="AN5585">
        <v>0</v>
      </c>
      <c r="AO5585">
        <v>0</v>
      </c>
      <c r="AP5585">
        <v>0</v>
      </c>
      <c r="AQ5585">
        <v>359</v>
      </c>
      <c r="AR5585">
        <v>1</v>
      </c>
      <c r="AS5585">
        <v>0</v>
      </c>
      <c r="AT5585">
        <v>0</v>
      </c>
      <c r="AU5585">
        <v>0</v>
      </c>
      <c r="AV5585">
        <v>0</v>
      </c>
      <c r="AW5585">
        <v>359</v>
      </c>
      <c r="AX5585">
        <v>0.999999999999999</v>
      </c>
      <c r="AY5585">
        <v>39.409566062266101</v>
      </c>
      <c r="AZ5585">
        <v>359</v>
      </c>
      <c r="BA5585">
        <v>1</v>
      </c>
      <c r="BB5585">
        <v>357</v>
      </c>
      <c r="BC5585">
        <v>0.99659160806202096</v>
      </c>
      <c r="BD5585">
        <v>2</v>
      </c>
      <c r="BE5585">
        <v>3.4083919379785102E-3</v>
      </c>
      <c r="BF5585">
        <v>28.003466514150901</v>
      </c>
      <c r="BG5585">
        <v>23.0156920758129</v>
      </c>
      <c r="BH5585">
        <v>40.460359842079001</v>
      </c>
      <c r="BI5585">
        <v>24.943537265077001</v>
      </c>
    </row>
    <row r="5586" spans="1:61" x14ac:dyDescent="0.25">
      <c r="A5586" s="10" t="str">
        <f>VLOOKUP(D5586,'Index-Relations'!E:F,2,FALSE)</f>
        <v>ESG</v>
      </c>
      <c r="B5586" t="s">
        <v>3450</v>
      </c>
      <c r="C5586" s="53" t="s">
        <v>2770</v>
      </c>
      <c r="D5586" s="59" t="s">
        <v>2927</v>
      </c>
      <c r="E5586" s="59" t="s">
        <v>9002</v>
      </c>
      <c r="F5586" t="s">
        <v>2037</v>
      </c>
      <c r="G5586" t="s">
        <v>2036</v>
      </c>
      <c r="H5586" t="s">
        <v>2038</v>
      </c>
      <c r="I5586" s="52">
        <v>45323</v>
      </c>
      <c r="J5586" t="s">
        <v>2457</v>
      </c>
      <c r="K5586">
        <v>359</v>
      </c>
      <c r="L5586">
        <v>26.2283524242997</v>
      </c>
      <c r="M5586">
        <v>359</v>
      </c>
      <c r="N5586">
        <v>1</v>
      </c>
      <c r="O5586">
        <v>19.409158580080501</v>
      </c>
      <c r="P5586">
        <v>359</v>
      </c>
      <c r="Q5586">
        <v>1</v>
      </c>
      <c r="R5586">
        <v>357</v>
      </c>
      <c r="S5586">
        <v>0.99734117607915596</v>
      </c>
      <c r="T5586">
        <v>41.550948086810898</v>
      </c>
      <c r="U5586">
        <v>0.67936035415181895</v>
      </c>
      <c r="V5586">
        <v>207</v>
      </c>
      <c r="W5586">
        <v>5.3062094234281099E-2</v>
      </c>
      <c r="X5586">
        <v>22</v>
      </c>
      <c r="Y5586">
        <v>358</v>
      </c>
      <c r="Z5586">
        <v>0.99849756283199198</v>
      </c>
      <c r="AA5586">
        <v>65.402554725533903</v>
      </c>
      <c r="AB5586">
        <v>157</v>
      </c>
      <c r="AC5586">
        <v>0.44670789545230299</v>
      </c>
      <c r="AD5586">
        <v>201</v>
      </c>
      <c r="AE5586">
        <v>0.55178966737968904</v>
      </c>
      <c r="AF5586">
        <v>1</v>
      </c>
      <c r="AG5586">
        <v>1.5024371680074601E-3</v>
      </c>
      <c r="AH5586">
        <v>0</v>
      </c>
      <c r="AI5586">
        <v>0</v>
      </c>
      <c r="AJ5586">
        <v>22.279070081312199</v>
      </c>
      <c r="AK5586">
        <v>359</v>
      </c>
      <c r="AL5586">
        <v>1</v>
      </c>
      <c r="AM5586">
        <v>0</v>
      </c>
      <c r="AN5586">
        <v>0</v>
      </c>
      <c r="AO5586">
        <v>0</v>
      </c>
      <c r="AP5586">
        <v>0</v>
      </c>
      <c r="AQ5586">
        <v>359</v>
      </c>
      <c r="AR5586">
        <v>0.999999999999999</v>
      </c>
      <c r="AS5586">
        <v>0</v>
      </c>
      <c r="AT5586">
        <v>0</v>
      </c>
      <c r="AU5586">
        <v>0</v>
      </c>
      <c r="AV5586">
        <v>0</v>
      </c>
      <c r="AW5586">
        <v>359</v>
      </c>
      <c r="AX5586">
        <v>1</v>
      </c>
      <c r="AY5586">
        <v>40.061864743855601</v>
      </c>
      <c r="AZ5586">
        <v>359</v>
      </c>
      <c r="BA5586">
        <v>1</v>
      </c>
      <c r="BB5586">
        <v>358</v>
      </c>
      <c r="BC5586">
        <v>0.99792412866454805</v>
      </c>
      <c r="BD5586">
        <v>1</v>
      </c>
      <c r="BE5586">
        <v>2.0758713354517501E-3</v>
      </c>
      <c r="BF5586">
        <v>28.1252826341949</v>
      </c>
      <c r="BG5586">
        <v>22.733175204554001</v>
      </c>
      <c r="BH5586">
        <v>41.054721620701002</v>
      </c>
      <c r="BI5586">
        <v>24.795458252764998</v>
      </c>
    </row>
    <row r="5587" spans="1:61" x14ac:dyDescent="0.25">
      <c r="A5587" s="10" t="str">
        <f>VLOOKUP(D5587,'Index-Relations'!E:F,2,FALSE)</f>
        <v>ESG</v>
      </c>
      <c r="B5587" t="s">
        <v>3450</v>
      </c>
      <c r="C5587" s="53" t="s">
        <v>2760</v>
      </c>
      <c r="D5587" s="59" t="s">
        <v>2928</v>
      </c>
      <c r="E5587" s="59" t="s">
        <v>9003</v>
      </c>
      <c r="F5587" t="s">
        <v>2041</v>
      </c>
      <c r="G5587" t="s">
        <v>2040</v>
      </c>
      <c r="H5587" t="s">
        <v>2042</v>
      </c>
      <c r="I5587" s="52">
        <v>45659</v>
      </c>
      <c r="J5587" t="s">
        <v>2457</v>
      </c>
      <c r="K5587">
        <v>553</v>
      </c>
      <c r="L5587" s="73">
        <v>26.439891891558901</v>
      </c>
      <c r="M5587">
        <v>549</v>
      </c>
      <c r="N5587">
        <v>0.99204474141171595</v>
      </c>
      <c r="O5587" s="73">
        <v>22.1681528245749</v>
      </c>
      <c r="P5587">
        <v>549</v>
      </c>
      <c r="Q5587">
        <v>0.99204474141171595</v>
      </c>
      <c r="R5587">
        <v>533</v>
      </c>
      <c r="S5587">
        <v>0.96128866454656003</v>
      </c>
      <c r="T5587">
        <v>41.073629727132499</v>
      </c>
      <c r="U5587">
        <v>0.66513432258049698</v>
      </c>
      <c r="V5587">
        <v>317</v>
      </c>
      <c r="W5587">
        <v>4.3467770790638197E-2</v>
      </c>
      <c r="X5587">
        <v>33</v>
      </c>
      <c r="Y5587">
        <v>552</v>
      </c>
      <c r="Z5587">
        <v>0.99821728743698701</v>
      </c>
      <c r="AA5587">
        <v>47.311630317396101</v>
      </c>
      <c r="AB5587">
        <v>231</v>
      </c>
      <c r="AC5587">
        <v>0.46459552693634698</v>
      </c>
      <c r="AD5587">
        <v>321</v>
      </c>
      <c r="AE5587">
        <v>0.53362176050063903</v>
      </c>
      <c r="AF5587">
        <v>1</v>
      </c>
      <c r="AG5587">
        <v>1.7827125630128699E-3</v>
      </c>
      <c r="AH5587">
        <v>5.2794658388117795E-4</v>
      </c>
      <c r="AI5587">
        <v>4</v>
      </c>
      <c r="AJ5587" s="73">
        <v>24.452264353512899</v>
      </c>
      <c r="AK5587">
        <v>549</v>
      </c>
      <c r="AL5587">
        <v>0.99204474141171595</v>
      </c>
      <c r="AM5587">
        <v>0</v>
      </c>
      <c r="AN5587">
        <v>0</v>
      </c>
      <c r="AO5587">
        <v>0</v>
      </c>
      <c r="AP5587">
        <v>0</v>
      </c>
      <c r="AQ5587">
        <v>552</v>
      </c>
      <c r="AR5587">
        <v>0.99821728743698601</v>
      </c>
      <c r="AS5587">
        <v>0</v>
      </c>
      <c r="AT5587">
        <v>0</v>
      </c>
      <c r="AU5587">
        <v>0</v>
      </c>
      <c r="AV5587">
        <v>0</v>
      </c>
      <c r="AW5587">
        <v>552</v>
      </c>
      <c r="AX5587">
        <v>0.99821728743698701</v>
      </c>
      <c r="AY5587" s="73">
        <v>36.748095311123897</v>
      </c>
      <c r="AZ5587">
        <v>549</v>
      </c>
      <c r="BA5587">
        <v>0.99204474141171595</v>
      </c>
      <c r="BB5587">
        <v>550</v>
      </c>
      <c r="BC5587">
        <v>0.99422002681118704</v>
      </c>
      <c r="BD5587">
        <v>2</v>
      </c>
      <c r="BE5587">
        <v>3.9972606257995796E-3</v>
      </c>
      <c r="BF5587">
        <v>26.439891891558901</v>
      </c>
      <c r="BG5587">
        <v>22.1681528245749</v>
      </c>
      <c r="BH5587">
        <v>36.748095311123897</v>
      </c>
      <c r="BI5587">
        <v>24.452264353512899</v>
      </c>
    </row>
    <row r="5588" spans="1:61" x14ac:dyDescent="0.25">
      <c r="A5588" s="10" t="str">
        <f>VLOOKUP(D5588,'Index-Relations'!E:F,2,FALSE)</f>
        <v>ESG</v>
      </c>
      <c r="B5588" t="s">
        <v>3450</v>
      </c>
      <c r="C5588" s="53" t="s">
        <v>2761</v>
      </c>
      <c r="D5588" s="59" t="s">
        <v>2928</v>
      </c>
      <c r="E5588" s="59" t="s">
        <v>9004</v>
      </c>
      <c r="F5588" t="s">
        <v>2041</v>
      </c>
      <c r="G5588" t="s">
        <v>2040</v>
      </c>
      <c r="H5588" t="s">
        <v>2042</v>
      </c>
      <c r="I5588" s="52">
        <v>45628</v>
      </c>
      <c r="J5588" t="s">
        <v>2457</v>
      </c>
      <c r="K5588">
        <v>538</v>
      </c>
      <c r="L5588" s="73">
        <v>26.190204209051998</v>
      </c>
      <c r="M5588">
        <v>535</v>
      </c>
      <c r="N5588">
        <v>0.99561791291907697</v>
      </c>
      <c r="O5588" s="73">
        <v>22.0136866671109</v>
      </c>
      <c r="P5588">
        <v>535</v>
      </c>
      <c r="Q5588">
        <v>0.99561791291907697</v>
      </c>
      <c r="R5588">
        <v>523</v>
      </c>
      <c r="S5588">
        <v>0.96887227069637905</v>
      </c>
      <c r="T5588">
        <v>40.875935640644201</v>
      </c>
      <c r="U5588">
        <v>0.66572598813872497</v>
      </c>
      <c r="V5588">
        <v>306</v>
      </c>
      <c r="W5588">
        <v>4.3989054860015898E-2</v>
      </c>
      <c r="X5588">
        <v>31</v>
      </c>
      <c r="Y5588">
        <v>537</v>
      </c>
      <c r="Z5588">
        <v>0.99819808271444899</v>
      </c>
      <c r="AA5588">
        <v>42.013057833710199</v>
      </c>
      <c r="AB5588">
        <v>232</v>
      </c>
      <c r="AC5588">
        <v>0.484672633512919</v>
      </c>
      <c r="AD5588">
        <v>305</v>
      </c>
      <c r="AE5588">
        <v>0.51352544920152898</v>
      </c>
      <c r="AF5588">
        <v>1</v>
      </c>
      <c r="AG5588">
        <v>1.8019172855509001E-3</v>
      </c>
      <c r="AH5588">
        <v>4.4416901027006801E-4</v>
      </c>
      <c r="AI5588">
        <v>3</v>
      </c>
      <c r="AJ5588" s="73">
        <v>24.2887887542119</v>
      </c>
      <c r="AK5588">
        <v>535</v>
      </c>
      <c r="AL5588">
        <v>0.99561791291907697</v>
      </c>
      <c r="AM5588">
        <v>0</v>
      </c>
      <c r="AN5588">
        <v>0</v>
      </c>
      <c r="AO5588">
        <v>0</v>
      </c>
      <c r="AP5588">
        <v>0</v>
      </c>
      <c r="AQ5588">
        <v>537</v>
      </c>
      <c r="AR5588">
        <v>0.99819808271444899</v>
      </c>
      <c r="AS5588">
        <v>0</v>
      </c>
      <c r="AT5588">
        <v>0</v>
      </c>
      <c r="AU5588">
        <v>0</v>
      </c>
      <c r="AV5588">
        <v>0</v>
      </c>
      <c r="AW5588">
        <v>537</v>
      </c>
      <c r="AX5588">
        <v>0.99819808271444799</v>
      </c>
      <c r="AY5588" s="73">
        <v>36.365597015953902</v>
      </c>
      <c r="AZ5588">
        <v>535</v>
      </c>
      <c r="BA5588">
        <v>0.99561791291907697</v>
      </c>
      <c r="BB5588">
        <v>535</v>
      </c>
      <c r="BC5588">
        <v>0.99425139889469005</v>
      </c>
      <c r="BD5588">
        <v>2</v>
      </c>
      <c r="BE5588">
        <v>3.94668381975905E-3</v>
      </c>
      <c r="BF5588">
        <v>26.190204209051998</v>
      </c>
      <c r="BG5588">
        <v>22.0136866671109</v>
      </c>
      <c r="BH5588">
        <v>36.365597015953902</v>
      </c>
      <c r="BI5588">
        <v>24.2887887542119</v>
      </c>
    </row>
    <row r="5589" spans="1:61" x14ac:dyDescent="0.25">
      <c r="A5589" s="10" t="str">
        <f>VLOOKUP(D5589,'Index-Relations'!E:F,2,FALSE)</f>
        <v>ESG</v>
      </c>
      <c r="B5589" t="s">
        <v>3450</v>
      </c>
      <c r="C5589" s="53" t="s">
        <v>2762</v>
      </c>
      <c r="D5589" s="59" t="s">
        <v>2928</v>
      </c>
      <c r="E5589" s="59" t="s">
        <v>9005</v>
      </c>
      <c r="F5589" t="s">
        <v>2041</v>
      </c>
      <c r="G5589" t="s">
        <v>2040</v>
      </c>
      <c r="H5589" t="s">
        <v>2042</v>
      </c>
      <c r="I5589" s="52">
        <v>45597</v>
      </c>
      <c r="J5589" t="s">
        <v>2457</v>
      </c>
      <c r="K5589">
        <v>543</v>
      </c>
      <c r="L5589" s="73">
        <v>26.104397539181999</v>
      </c>
      <c r="M5589">
        <v>540</v>
      </c>
      <c r="N5589">
        <v>0.99539194373710205</v>
      </c>
      <c r="O5589" s="73">
        <v>22.046224147643901</v>
      </c>
      <c r="P5589">
        <v>540</v>
      </c>
      <c r="Q5589">
        <v>0.99539194373710205</v>
      </c>
      <c r="R5589">
        <v>528</v>
      </c>
      <c r="S5589">
        <v>0.97178370105088796</v>
      </c>
      <c r="T5589">
        <v>40.988321882125398</v>
      </c>
      <c r="U5589">
        <v>0.66147005680707704</v>
      </c>
      <c r="V5589">
        <v>310</v>
      </c>
      <c r="W5589">
        <v>4.2576416861707801E-2</v>
      </c>
      <c r="X5589">
        <v>31</v>
      </c>
      <c r="Y5589">
        <v>542</v>
      </c>
      <c r="Z5589">
        <v>0.998165753183338</v>
      </c>
      <c r="AA5589">
        <v>44.591842177214303</v>
      </c>
      <c r="AB5589">
        <v>234</v>
      </c>
      <c r="AC5589">
        <v>0.47832896091194099</v>
      </c>
      <c r="AD5589">
        <v>308</v>
      </c>
      <c r="AE5589">
        <v>0.51983679227139701</v>
      </c>
      <c r="AF5589">
        <v>1</v>
      </c>
      <c r="AG5589">
        <v>1.834246816661E-3</v>
      </c>
      <c r="AH5589">
        <v>3.7174013143709598E-4</v>
      </c>
      <c r="AI5589">
        <v>3</v>
      </c>
      <c r="AJ5589" s="73">
        <v>24.061650882967999</v>
      </c>
      <c r="AK5589">
        <v>540</v>
      </c>
      <c r="AL5589">
        <v>0.99539194373710205</v>
      </c>
      <c r="AM5589">
        <v>0</v>
      </c>
      <c r="AN5589">
        <v>0</v>
      </c>
      <c r="AO5589">
        <v>0</v>
      </c>
      <c r="AP5589">
        <v>0</v>
      </c>
      <c r="AQ5589">
        <v>542</v>
      </c>
      <c r="AR5589">
        <v>0.998165753183338</v>
      </c>
      <c r="AS5589">
        <v>0</v>
      </c>
      <c r="AT5589">
        <v>0</v>
      </c>
      <c r="AU5589">
        <v>0</v>
      </c>
      <c r="AV5589">
        <v>0</v>
      </c>
      <c r="AW5589">
        <v>542</v>
      </c>
      <c r="AX5589">
        <v>0.998165753183338</v>
      </c>
      <c r="AY5589" s="73">
        <v>36.338397223746</v>
      </c>
      <c r="AZ5589">
        <v>540</v>
      </c>
      <c r="BA5589">
        <v>0.99539194373710205</v>
      </c>
      <c r="BB5589">
        <v>540</v>
      </c>
      <c r="BC5589">
        <v>0.99546473141759095</v>
      </c>
      <c r="BD5589">
        <v>2</v>
      </c>
      <c r="BE5589">
        <v>2.7010217657476099E-3</v>
      </c>
      <c r="BF5589">
        <v>26.104397539181999</v>
      </c>
      <c r="BG5589">
        <v>22.046224147643901</v>
      </c>
      <c r="BH5589">
        <v>36.338397223746</v>
      </c>
      <c r="BI5589">
        <v>24.061650882967999</v>
      </c>
    </row>
    <row r="5590" spans="1:61" x14ac:dyDescent="0.25">
      <c r="A5590" s="10" t="str">
        <f>VLOOKUP(D5590,'Index-Relations'!E:F,2,FALSE)</f>
        <v>ESG</v>
      </c>
      <c r="B5590" t="s">
        <v>3450</v>
      </c>
      <c r="C5590" s="53" t="s">
        <v>2763</v>
      </c>
      <c r="D5590" s="59" t="s">
        <v>2928</v>
      </c>
      <c r="E5590" s="59" t="s">
        <v>9006</v>
      </c>
      <c r="F5590" t="s">
        <v>2041</v>
      </c>
      <c r="G5590" t="s">
        <v>2040</v>
      </c>
      <c r="H5590" t="s">
        <v>2042</v>
      </c>
      <c r="I5590" s="52">
        <v>45566</v>
      </c>
      <c r="J5590" t="s">
        <v>2457</v>
      </c>
      <c r="K5590">
        <v>546</v>
      </c>
      <c r="L5590" s="73">
        <v>26.030102549742999</v>
      </c>
      <c r="M5590">
        <v>543</v>
      </c>
      <c r="N5590">
        <v>0.99729263659941003</v>
      </c>
      <c r="O5590" s="73">
        <v>21.990832786002901</v>
      </c>
      <c r="P5590">
        <v>543</v>
      </c>
      <c r="Q5590">
        <v>0.99729263659941003</v>
      </c>
      <c r="R5590">
        <v>531</v>
      </c>
      <c r="S5590">
        <v>0.97478184788943101</v>
      </c>
      <c r="T5590">
        <v>41.138840592917397</v>
      </c>
      <c r="U5590">
        <v>0.66048907867007201</v>
      </c>
      <c r="V5590">
        <v>309</v>
      </c>
      <c r="W5590">
        <v>4.2453993667345098E-2</v>
      </c>
      <c r="X5590">
        <v>31</v>
      </c>
      <c r="Y5590">
        <v>545</v>
      </c>
      <c r="Z5590">
        <v>1</v>
      </c>
      <c r="AA5590">
        <v>43.964691163314299</v>
      </c>
      <c r="AB5590">
        <v>232</v>
      </c>
      <c r="AC5590">
        <v>0.47180510928568897</v>
      </c>
      <c r="AD5590">
        <v>313</v>
      </c>
      <c r="AE5590">
        <v>0.52819489071431003</v>
      </c>
      <c r="AF5590">
        <v>1</v>
      </c>
      <c r="AG5590">
        <v>0</v>
      </c>
      <c r="AH5590">
        <v>3.7839012713284802E-4</v>
      </c>
      <c r="AI5590">
        <v>3</v>
      </c>
      <c r="AJ5590" s="73">
        <v>23.977629482659999</v>
      </c>
      <c r="AK5590">
        <v>543</v>
      </c>
      <c r="AL5590">
        <v>0.99729263659941003</v>
      </c>
      <c r="AM5590">
        <v>0</v>
      </c>
      <c r="AN5590">
        <v>0</v>
      </c>
      <c r="AO5590">
        <v>0</v>
      </c>
      <c r="AP5590">
        <v>0</v>
      </c>
      <c r="AQ5590">
        <v>545</v>
      </c>
      <c r="AR5590">
        <v>0.999999999999999</v>
      </c>
      <c r="AS5590">
        <v>0</v>
      </c>
      <c r="AT5590">
        <v>0</v>
      </c>
      <c r="AU5590">
        <v>7.7107743409183995E-4</v>
      </c>
      <c r="AV5590">
        <v>1</v>
      </c>
      <c r="AW5590">
        <v>545</v>
      </c>
      <c r="AX5590">
        <v>1</v>
      </c>
      <c r="AY5590" s="73">
        <v>36.375786197124</v>
      </c>
      <c r="AZ5590">
        <v>543</v>
      </c>
      <c r="BA5590">
        <v>0.99729263659941003</v>
      </c>
      <c r="BB5590">
        <v>543</v>
      </c>
      <c r="BC5590">
        <v>0.99771178669068294</v>
      </c>
      <c r="BD5590">
        <v>2</v>
      </c>
      <c r="BE5590">
        <v>2.2882133093162201E-3</v>
      </c>
      <c r="BF5590">
        <v>26.030102549742999</v>
      </c>
      <c r="BG5590">
        <v>21.990832786002901</v>
      </c>
      <c r="BH5590">
        <v>36.375786197124</v>
      </c>
      <c r="BI5590">
        <v>23.977629482659999</v>
      </c>
    </row>
    <row r="5591" spans="1:61" x14ac:dyDescent="0.25">
      <c r="A5591" s="10" t="str">
        <f>VLOOKUP(D5591,'Index-Relations'!E:F,2,FALSE)</f>
        <v>ESG</v>
      </c>
      <c r="B5591" t="s">
        <v>3450</v>
      </c>
      <c r="C5591" s="53" t="s">
        <v>2764</v>
      </c>
      <c r="D5591" s="59" t="s">
        <v>2928</v>
      </c>
      <c r="E5591" s="59" t="s">
        <v>9007</v>
      </c>
      <c r="F5591" t="s">
        <v>2041</v>
      </c>
      <c r="G5591" t="s">
        <v>2040</v>
      </c>
      <c r="H5591" t="s">
        <v>2042</v>
      </c>
      <c r="I5591" s="52">
        <v>45538</v>
      </c>
      <c r="J5591" t="s">
        <v>2457</v>
      </c>
      <c r="K5591">
        <v>545</v>
      </c>
      <c r="L5591" s="73">
        <v>25.864234137471001</v>
      </c>
      <c r="M5591">
        <v>544</v>
      </c>
      <c r="N5591">
        <v>0.99952168396790197</v>
      </c>
      <c r="O5591" s="73">
        <v>21.463134601707999</v>
      </c>
      <c r="P5591">
        <v>544</v>
      </c>
      <c r="Q5591">
        <v>0.99952168396790197</v>
      </c>
      <c r="R5591">
        <v>531</v>
      </c>
      <c r="S5591">
        <v>0.974050441515249</v>
      </c>
      <c r="T5591">
        <v>41.260193214389602</v>
      </c>
      <c r="U5591">
        <v>0.680584306085114</v>
      </c>
      <c r="V5591">
        <v>315</v>
      </c>
      <c r="W5591">
        <v>5.3217581865646901E-2</v>
      </c>
      <c r="X5591">
        <v>38</v>
      </c>
      <c r="Y5591">
        <v>545</v>
      </c>
      <c r="Z5591">
        <v>0.999999999999999</v>
      </c>
      <c r="AA5591">
        <v>46.390779791010999</v>
      </c>
      <c r="AB5591">
        <v>223</v>
      </c>
      <c r="AC5591">
        <v>0.44586549624435101</v>
      </c>
      <c r="AD5591">
        <v>334</v>
      </c>
      <c r="AE5591">
        <v>0.57845562867690903</v>
      </c>
      <c r="AF5591">
        <v>-12</v>
      </c>
      <c r="AG5591">
        <v>0</v>
      </c>
      <c r="AH5591">
        <v>2.7108887727762099E-4</v>
      </c>
      <c r="AI5591">
        <v>3</v>
      </c>
      <c r="AJ5591" s="73">
        <v>23.974591205793999</v>
      </c>
      <c r="AK5591">
        <v>544</v>
      </c>
      <c r="AL5591">
        <v>0.99952168396790197</v>
      </c>
      <c r="AM5591">
        <v>0</v>
      </c>
      <c r="AN5591">
        <v>0</v>
      </c>
      <c r="AO5591">
        <v>0</v>
      </c>
      <c r="AP5591">
        <v>0</v>
      </c>
      <c r="AQ5591">
        <v>545</v>
      </c>
      <c r="AR5591">
        <v>1</v>
      </c>
      <c r="AS5591">
        <v>0</v>
      </c>
      <c r="AT5591">
        <v>0</v>
      </c>
      <c r="AU5591">
        <v>0</v>
      </c>
      <c r="AV5591">
        <v>0</v>
      </c>
      <c r="AW5591">
        <v>545</v>
      </c>
      <c r="AX5591">
        <v>1</v>
      </c>
      <c r="AY5591" s="73">
        <v>36.212183433105999</v>
      </c>
      <c r="AZ5591">
        <v>544</v>
      </c>
      <c r="BA5591">
        <v>0.99952168396790197</v>
      </c>
      <c r="BB5591">
        <v>543</v>
      </c>
      <c r="BC5591">
        <v>0.99753990284344496</v>
      </c>
      <c r="BD5591">
        <v>2</v>
      </c>
      <c r="BE5591">
        <v>2.46009715655413E-3</v>
      </c>
      <c r="BF5591">
        <v>25.864234137471001</v>
      </c>
      <c r="BG5591">
        <v>21.463134601707999</v>
      </c>
      <c r="BH5591">
        <v>36.212183433105999</v>
      </c>
      <c r="BI5591">
        <v>23.974591205793999</v>
      </c>
    </row>
    <row r="5592" spans="1:61" x14ac:dyDescent="0.25">
      <c r="A5592" s="10" t="str">
        <f>VLOOKUP(D5592,'Index-Relations'!E:F,2,FALSE)</f>
        <v>ESG</v>
      </c>
      <c r="B5592" t="s">
        <v>3450</v>
      </c>
      <c r="C5592" s="53" t="s">
        <v>3350</v>
      </c>
      <c r="D5592" s="59" t="s">
        <v>2928</v>
      </c>
      <c r="E5592" s="59" t="s">
        <v>9008</v>
      </c>
      <c r="F5592" t="s">
        <v>2041</v>
      </c>
      <c r="G5592" t="s">
        <v>2040</v>
      </c>
      <c r="H5592" t="s">
        <v>2042</v>
      </c>
      <c r="I5592" s="52">
        <v>45505</v>
      </c>
      <c r="J5592" t="s">
        <v>2457</v>
      </c>
      <c r="K5592">
        <v>546</v>
      </c>
      <c r="L5592" s="73">
        <v>25.810392527131899</v>
      </c>
      <c r="M5592">
        <v>545</v>
      </c>
      <c r="N5592">
        <v>0.99944817137609998</v>
      </c>
      <c r="O5592" s="73">
        <v>21.514706387072</v>
      </c>
      <c r="P5592">
        <v>545</v>
      </c>
      <c r="Q5592">
        <v>0.99944817137609998</v>
      </c>
      <c r="R5592">
        <v>532</v>
      </c>
      <c r="S5592">
        <v>0.97407919822538702</v>
      </c>
      <c r="T5592">
        <v>41.320309496883603</v>
      </c>
      <c r="U5592">
        <v>0.673252950657105</v>
      </c>
      <c r="V5592">
        <v>316</v>
      </c>
      <c r="W5592">
        <v>5.59250759144947E-2</v>
      </c>
      <c r="X5592">
        <v>38</v>
      </c>
      <c r="Y5592">
        <v>546</v>
      </c>
      <c r="Z5592">
        <v>0.999999999999999</v>
      </c>
      <c r="AA5592">
        <v>47.592811429519301</v>
      </c>
      <c r="AB5592">
        <v>215</v>
      </c>
      <c r="AC5592">
        <v>0.43102499588390703</v>
      </c>
      <c r="AD5592">
        <v>331</v>
      </c>
      <c r="AE5592">
        <v>0.56897500411609203</v>
      </c>
      <c r="AF5592">
        <v>0</v>
      </c>
      <c r="AG5592">
        <v>0</v>
      </c>
      <c r="AH5592">
        <v>2.5619300969926401E-4</v>
      </c>
      <c r="AI5592">
        <v>3</v>
      </c>
      <c r="AJ5592" s="73">
        <v>23.817463188117902</v>
      </c>
      <c r="AK5592">
        <v>545</v>
      </c>
      <c r="AL5592">
        <v>0.99944817137609998</v>
      </c>
      <c r="AM5592">
        <v>0</v>
      </c>
      <c r="AN5592">
        <v>0</v>
      </c>
      <c r="AO5592">
        <v>0</v>
      </c>
      <c r="AP5592">
        <v>0</v>
      </c>
      <c r="AQ5592">
        <v>546</v>
      </c>
      <c r="AR5592">
        <v>1</v>
      </c>
      <c r="AS5592">
        <v>0</v>
      </c>
      <c r="AT5592">
        <v>0</v>
      </c>
      <c r="AU5592">
        <v>0</v>
      </c>
      <c r="AV5592">
        <v>0</v>
      </c>
      <c r="AW5592">
        <v>546</v>
      </c>
      <c r="AX5592">
        <v>0.999999999999999</v>
      </c>
      <c r="AY5592" s="73">
        <v>36.239543082807998</v>
      </c>
      <c r="AZ5592">
        <v>545</v>
      </c>
      <c r="BA5592">
        <v>0.99944817137609998</v>
      </c>
      <c r="BB5592">
        <v>544</v>
      </c>
      <c r="BC5592">
        <v>0.99762059800259295</v>
      </c>
      <c r="BD5592">
        <v>2</v>
      </c>
      <c r="BE5592">
        <v>2.37940199740649E-3</v>
      </c>
      <c r="BF5592">
        <v>25.810392527131899</v>
      </c>
      <c r="BG5592">
        <v>21.514706387072</v>
      </c>
      <c r="BH5592">
        <v>36.239543082807998</v>
      </c>
      <c r="BI5592">
        <v>23.817463188117902</v>
      </c>
    </row>
    <row r="5593" spans="1:61" x14ac:dyDescent="0.25">
      <c r="A5593" s="10" t="str">
        <f>VLOOKUP(D5593,'Index-Relations'!E:F,2,FALSE)</f>
        <v>ESG</v>
      </c>
      <c r="B5593" t="s">
        <v>3450</v>
      </c>
      <c r="C5593" s="53" t="s">
        <v>2765</v>
      </c>
      <c r="D5593" s="59" t="s">
        <v>2928</v>
      </c>
      <c r="E5593" s="59" t="s">
        <v>9009</v>
      </c>
      <c r="F5593" t="s">
        <v>2041</v>
      </c>
      <c r="G5593" t="s">
        <v>2040</v>
      </c>
      <c r="H5593" t="s">
        <v>2042</v>
      </c>
      <c r="I5593" s="52">
        <v>45474</v>
      </c>
      <c r="J5593" t="s">
        <v>2457</v>
      </c>
      <c r="K5593">
        <v>550</v>
      </c>
      <c r="L5593" s="73">
        <v>26.080438692529999</v>
      </c>
      <c r="M5593">
        <v>549</v>
      </c>
      <c r="N5593">
        <v>0.99949620341618906</v>
      </c>
      <c r="O5593" s="73">
        <v>21.737411188109999</v>
      </c>
      <c r="P5593">
        <v>549</v>
      </c>
      <c r="Q5593">
        <v>0.99949620341618906</v>
      </c>
      <c r="R5593">
        <v>536</v>
      </c>
      <c r="S5593">
        <v>0.97302111355560195</v>
      </c>
      <c r="T5593">
        <v>41.712557283469202</v>
      </c>
      <c r="U5593">
        <v>0.665514917807011</v>
      </c>
      <c r="V5593">
        <v>320</v>
      </c>
      <c r="W5593">
        <v>5.3380534701939202E-2</v>
      </c>
      <c r="X5593">
        <v>39</v>
      </c>
      <c r="Y5593">
        <v>550</v>
      </c>
      <c r="Z5593">
        <v>1</v>
      </c>
      <c r="AA5593">
        <v>50.016677651719903</v>
      </c>
      <c r="AB5593">
        <v>212</v>
      </c>
      <c r="AC5593">
        <v>0.425222134874369</v>
      </c>
      <c r="AD5593">
        <v>338</v>
      </c>
      <c r="AE5593">
        <v>0.57477786512563001</v>
      </c>
      <c r="AF5593">
        <v>0</v>
      </c>
      <c r="AG5593">
        <v>0</v>
      </c>
      <c r="AH5593">
        <v>2.5756522818039598E-4</v>
      </c>
      <c r="AI5593">
        <v>3</v>
      </c>
      <c r="AJ5593" s="73">
        <v>23.998129027984</v>
      </c>
      <c r="AK5593">
        <v>549</v>
      </c>
      <c r="AL5593">
        <v>0.99949620341618906</v>
      </c>
      <c r="AM5593">
        <v>0</v>
      </c>
      <c r="AN5593">
        <v>0</v>
      </c>
      <c r="AO5593">
        <v>0</v>
      </c>
      <c r="AP5593">
        <v>0</v>
      </c>
      <c r="AQ5593">
        <v>550</v>
      </c>
      <c r="AR5593">
        <v>1</v>
      </c>
      <c r="AS5593">
        <v>0</v>
      </c>
      <c r="AT5593">
        <v>0</v>
      </c>
      <c r="AU5593">
        <v>0</v>
      </c>
      <c r="AV5593">
        <v>0</v>
      </c>
      <c r="AW5593">
        <v>550</v>
      </c>
      <c r="AX5593">
        <v>0.999999999999999</v>
      </c>
      <c r="AY5593" s="73">
        <v>36.671688353940901</v>
      </c>
      <c r="AZ5593">
        <v>549</v>
      </c>
      <c r="BA5593">
        <v>0.99949620341618906</v>
      </c>
      <c r="BB5593">
        <v>548</v>
      </c>
      <c r="BC5593">
        <v>0.997506462111037</v>
      </c>
      <c r="BD5593">
        <v>2</v>
      </c>
      <c r="BE5593">
        <v>2.4935378889622399E-3</v>
      </c>
      <c r="BF5593">
        <v>26.080438692529999</v>
      </c>
      <c r="BG5593">
        <v>21.737411188109999</v>
      </c>
      <c r="BH5593">
        <v>36.671688353940901</v>
      </c>
      <c r="BI5593">
        <v>23.998129027984</v>
      </c>
    </row>
    <row r="5594" spans="1:61" x14ac:dyDescent="0.25">
      <c r="A5594" s="10" t="str">
        <f>VLOOKUP(D5594,'Index-Relations'!E:F,2,FALSE)</f>
        <v>ESG</v>
      </c>
      <c r="B5594" t="s">
        <v>3450</v>
      </c>
      <c r="C5594" s="53" t="s">
        <v>2766</v>
      </c>
      <c r="D5594" s="59" t="s">
        <v>2928</v>
      </c>
      <c r="E5594" s="59" t="s">
        <v>9010</v>
      </c>
      <c r="F5594" t="s">
        <v>2041</v>
      </c>
      <c r="G5594" t="s">
        <v>2040</v>
      </c>
      <c r="H5594" t="s">
        <v>2042</v>
      </c>
      <c r="I5594" s="52">
        <v>45446</v>
      </c>
      <c r="J5594" t="s">
        <v>2457</v>
      </c>
      <c r="K5594">
        <v>550</v>
      </c>
      <c r="L5594" s="73">
        <v>26.315748675336899</v>
      </c>
      <c r="M5594">
        <v>549</v>
      </c>
      <c r="N5594">
        <v>0.99946662852594803</v>
      </c>
      <c r="O5594" s="73">
        <v>21.866221005372001</v>
      </c>
      <c r="P5594">
        <v>549</v>
      </c>
      <c r="Q5594">
        <v>0.99946662852594803</v>
      </c>
      <c r="R5594">
        <v>538</v>
      </c>
      <c r="S5594">
        <v>0.98054150463479095</v>
      </c>
      <c r="T5594">
        <v>42.225690133384497</v>
      </c>
      <c r="U5594">
        <v>0.672483755634259</v>
      </c>
      <c r="V5594">
        <v>324</v>
      </c>
      <c r="W5594">
        <v>5.9943163159122598E-2</v>
      </c>
      <c r="X5594">
        <v>41</v>
      </c>
      <c r="Y5594">
        <v>549</v>
      </c>
      <c r="Z5594">
        <v>0.99963337017118403</v>
      </c>
      <c r="AA5594">
        <v>52.370315107148102</v>
      </c>
      <c r="AB5594">
        <v>209</v>
      </c>
      <c r="AC5594">
        <v>0.436480786513122</v>
      </c>
      <c r="AD5594">
        <v>340</v>
      </c>
      <c r="AE5594">
        <v>0.56315258365806298</v>
      </c>
      <c r="AF5594">
        <v>1</v>
      </c>
      <c r="AG5594">
        <v>3.6662982881485701E-4</v>
      </c>
      <c r="AH5594">
        <v>2.8272943494734697E-4</v>
      </c>
      <c r="AI5594">
        <v>3</v>
      </c>
      <c r="AJ5594" s="73">
        <v>24.3631766136489</v>
      </c>
      <c r="AK5594">
        <v>549</v>
      </c>
      <c r="AL5594">
        <v>0.99946662852594803</v>
      </c>
      <c r="AM5594">
        <v>0</v>
      </c>
      <c r="AN5594">
        <v>0</v>
      </c>
      <c r="AO5594">
        <v>0</v>
      </c>
      <c r="AP5594">
        <v>0</v>
      </c>
      <c r="AQ5594">
        <v>550</v>
      </c>
      <c r="AR5594">
        <v>0.999999999999999</v>
      </c>
      <c r="AS5594">
        <v>0</v>
      </c>
      <c r="AT5594">
        <v>0</v>
      </c>
      <c r="AU5594">
        <v>0</v>
      </c>
      <c r="AV5594">
        <v>0</v>
      </c>
      <c r="AW5594">
        <v>550</v>
      </c>
      <c r="AX5594">
        <v>1</v>
      </c>
      <c r="AY5594" s="73">
        <v>36.874731213196</v>
      </c>
      <c r="AZ5594">
        <v>549</v>
      </c>
      <c r="BA5594">
        <v>0.99946662852594803</v>
      </c>
      <c r="BB5594">
        <v>548</v>
      </c>
      <c r="BC5594">
        <v>0.99754732517516298</v>
      </c>
      <c r="BD5594">
        <v>2</v>
      </c>
      <c r="BE5594">
        <v>2.4526748248368201E-3</v>
      </c>
      <c r="BF5594">
        <v>26.315748675336899</v>
      </c>
      <c r="BG5594">
        <v>21.866221005372001</v>
      </c>
      <c r="BH5594">
        <v>36.874731213196</v>
      </c>
      <c r="BI5594">
        <v>24.3631766136489</v>
      </c>
    </row>
    <row r="5595" spans="1:61" x14ac:dyDescent="0.25">
      <c r="A5595" s="10" t="str">
        <f>VLOOKUP(D5595,'Index-Relations'!E:F,2,FALSE)</f>
        <v>ESG</v>
      </c>
      <c r="B5595" t="s">
        <v>3450</v>
      </c>
      <c r="C5595" s="53" t="s">
        <v>2767</v>
      </c>
      <c r="D5595" s="59" t="s">
        <v>2928</v>
      </c>
      <c r="E5595" s="59" t="s">
        <v>9011</v>
      </c>
      <c r="F5595" t="s">
        <v>2041</v>
      </c>
      <c r="G5595" t="s">
        <v>2040</v>
      </c>
      <c r="H5595" t="s">
        <v>2042</v>
      </c>
      <c r="I5595" s="52">
        <v>45413</v>
      </c>
      <c r="J5595" t="s">
        <v>2457</v>
      </c>
      <c r="K5595">
        <v>553</v>
      </c>
      <c r="L5595" s="73">
        <v>26.053198410343899</v>
      </c>
      <c r="M5595">
        <v>552</v>
      </c>
      <c r="N5595">
        <v>0.99940600649732902</v>
      </c>
      <c r="O5595" s="73">
        <v>21.617436192804998</v>
      </c>
      <c r="P5595">
        <v>552</v>
      </c>
      <c r="Q5595">
        <v>0.99940600649732902</v>
      </c>
      <c r="R5595">
        <v>541</v>
      </c>
      <c r="S5595">
        <v>0.97945090628176001</v>
      </c>
      <c r="T5595">
        <v>42.148927366170298</v>
      </c>
      <c r="U5595">
        <v>0.67058401011676805</v>
      </c>
      <c r="V5595">
        <v>326</v>
      </c>
      <c r="W5595">
        <v>6.0737179667898503E-2</v>
      </c>
      <c r="X5595">
        <v>41</v>
      </c>
      <c r="Y5595">
        <v>552</v>
      </c>
      <c r="Z5595">
        <v>0.999543710540863</v>
      </c>
      <c r="AA5595">
        <v>54.710469170087897</v>
      </c>
      <c r="AB5595">
        <v>212</v>
      </c>
      <c r="AC5595">
        <v>0.43554248177326599</v>
      </c>
      <c r="AD5595">
        <v>340</v>
      </c>
      <c r="AE5595">
        <v>0.56400122876759595</v>
      </c>
      <c r="AF5595">
        <v>1</v>
      </c>
      <c r="AG5595">
        <v>4.56289459137337E-4</v>
      </c>
      <c r="AH5595">
        <v>2.6263989823751898E-4</v>
      </c>
      <c r="AI5595">
        <v>3</v>
      </c>
      <c r="AJ5595" s="73">
        <v>24.107094607177999</v>
      </c>
      <c r="AK5595">
        <v>552</v>
      </c>
      <c r="AL5595">
        <v>0.99940600649732902</v>
      </c>
      <c r="AM5595">
        <v>0</v>
      </c>
      <c r="AN5595">
        <v>0</v>
      </c>
      <c r="AO5595">
        <v>0</v>
      </c>
      <c r="AP5595">
        <v>0</v>
      </c>
      <c r="AQ5595">
        <v>553</v>
      </c>
      <c r="AR5595">
        <v>0.999999999999999</v>
      </c>
      <c r="AS5595">
        <v>0</v>
      </c>
      <c r="AT5595">
        <v>0</v>
      </c>
      <c r="AU5595">
        <v>0</v>
      </c>
      <c r="AV5595">
        <v>0</v>
      </c>
      <c r="AW5595">
        <v>553</v>
      </c>
      <c r="AX5595">
        <v>0.999999999999999</v>
      </c>
      <c r="AY5595" s="73">
        <v>36.692435102756903</v>
      </c>
      <c r="AZ5595">
        <v>552</v>
      </c>
      <c r="BA5595">
        <v>0.99940600649732902</v>
      </c>
      <c r="BB5595">
        <v>551</v>
      </c>
      <c r="BC5595">
        <v>0.99732788227446001</v>
      </c>
      <c r="BD5595">
        <v>2</v>
      </c>
      <c r="BE5595">
        <v>2.6721177255391E-3</v>
      </c>
      <c r="BF5595">
        <v>26.053198410343899</v>
      </c>
      <c r="BG5595">
        <v>21.617436192804998</v>
      </c>
      <c r="BH5595">
        <v>36.692435102756903</v>
      </c>
      <c r="BI5595">
        <v>24.107094607177999</v>
      </c>
    </row>
    <row r="5596" spans="1:61" x14ac:dyDescent="0.25">
      <c r="A5596" s="10" t="str">
        <f>VLOOKUP(D5596,'Index-Relations'!E:F,2,FALSE)</f>
        <v>ESG</v>
      </c>
      <c r="B5596" t="s">
        <v>3450</v>
      </c>
      <c r="C5596" s="53" t="s">
        <v>2768</v>
      </c>
      <c r="D5596" s="59" t="s">
        <v>2928</v>
      </c>
      <c r="E5596" s="59" t="s">
        <v>9012</v>
      </c>
      <c r="F5596" t="s">
        <v>2041</v>
      </c>
      <c r="G5596" t="s">
        <v>2040</v>
      </c>
      <c r="H5596" t="s">
        <v>2042</v>
      </c>
      <c r="I5596" s="52">
        <v>45383</v>
      </c>
      <c r="J5596" t="s">
        <v>2457</v>
      </c>
      <c r="K5596">
        <v>557</v>
      </c>
      <c r="L5596">
        <v>23.4203216197945</v>
      </c>
      <c r="M5596">
        <v>555</v>
      </c>
      <c r="N5596">
        <v>0.99785336954195403</v>
      </c>
      <c r="O5596">
        <v>17.879350025916299</v>
      </c>
      <c r="P5596">
        <v>555</v>
      </c>
      <c r="Q5596">
        <v>0.99785336954195403</v>
      </c>
      <c r="R5596">
        <v>545</v>
      </c>
      <c r="S5596">
        <v>0.97916857920627298</v>
      </c>
      <c r="T5596">
        <v>42.0325878386708</v>
      </c>
      <c r="U5596">
        <v>0.675681998605977</v>
      </c>
      <c r="V5596">
        <v>328</v>
      </c>
      <c r="W5596">
        <v>6.1084715304041297E-2</v>
      </c>
      <c r="X5596">
        <v>41</v>
      </c>
      <c r="Y5596">
        <v>556</v>
      </c>
      <c r="Z5596">
        <v>0.999509222592878</v>
      </c>
      <c r="AA5596">
        <v>52.814440469887899</v>
      </c>
      <c r="AB5596">
        <v>212</v>
      </c>
      <c r="AC5596">
        <v>0.433879647666292</v>
      </c>
      <c r="AD5596">
        <v>344</v>
      </c>
      <c r="AE5596">
        <v>0.56562957492658605</v>
      </c>
      <c r="AF5596">
        <v>1</v>
      </c>
      <c r="AG5596">
        <v>4.9077740712089003E-4</v>
      </c>
      <c r="AH5596">
        <v>2.5153493477064E-4</v>
      </c>
      <c r="AI5596">
        <v>3</v>
      </c>
      <c r="AJ5596">
        <v>21.003684353984301</v>
      </c>
      <c r="AK5596">
        <v>555</v>
      </c>
      <c r="AL5596">
        <v>0.99785336954195403</v>
      </c>
      <c r="AM5596">
        <v>0</v>
      </c>
      <c r="AN5596">
        <v>0</v>
      </c>
      <c r="AO5596">
        <v>0</v>
      </c>
      <c r="AP5596">
        <v>0</v>
      </c>
      <c r="AQ5596">
        <v>557</v>
      </c>
      <c r="AR5596">
        <v>0.999999999999999</v>
      </c>
      <c r="AS5596">
        <v>0</v>
      </c>
      <c r="AT5596">
        <v>0</v>
      </c>
      <c r="AU5596">
        <v>0</v>
      </c>
      <c r="AV5596">
        <v>0</v>
      </c>
      <c r="AW5596">
        <v>557</v>
      </c>
      <c r="AX5596">
        <v>1</v>
      </c>
      <c r="AY5596">
        <v>35.060973233133097</v>
      </c>
      <c r="AZ5596">
        <v>555</v>
      </c>
      <c r="BA5596">
        <v>0.99785336954195403</v>
      </c>
      <c r="BB5596">
        <v>555</v>
      </c>
      <c r="BC5596">
        <v>0.99756914537269203</v>
      </c>
      <c r="BD5596">
        <v>2</v>
      </c>
      <c r="BE5596">
        <v>2.43085462730727E-3</v>
      </c>
      <c r="BF5596">
        <v>26.075427565281998</v>
      </c>
      <c r="BG5596">
        <v>21.698851706865</v>
      </c>
      <c r="BH5596">
        <v>36.679321551355898</v>
      </c>
      <c r="BI5596">
        <v>24.116922195432998</v>
      </c>
    </row>
    <row r="5597" spans="1:61" x14ac:dyDescent="0.25">
      <c r="A5597" s="10" t="str">
        <f>VLOOKUP(D5597,'Index-Relations'!E:F,2,FALSE)</f>
        <v>ESG</v>
      </c>
      <c r="B5597" t="s">
        <v>3450</v>
      </c>
      <c r="C5597" s="53" t="s">
        <v>2769</v>
      </c>
      <c r="D5597" s="59" t="s">
        <v>2928</v>
      </c>
      <c r="E5597" s="59" t="s">
        <v>9013</v>
      </c>
      <c r="F5597" t="s">
        <v>2041</v>
      </c>
      <c r="G5597" t="s">
        <v>2040</v>
      </c>
      <c r="H5597" t="s">
        <v>2042</v>
      </c>
      <c r="I5597" s="52">
        <v>45352</v>
      </c>
      <c r="J5597" t="s">
        <v>2457</v>
      </c>
      <c r="K5597">
        <v>549</v>
      </c>
      <c r="L5597">
        <v>23.320176539521899</v>
      </c>
      <c r="M5597">
        <v>546</v>
      </c>
      <c r="N5597">
        <v>0.99628574083910604</v>
      </c>
      <c r="O5597">
        <v>17.4651188571913</v>
      </c>
      <c r="P5597">
        <v>546</v>
      </c>
      <c r="Q5597">
        <v>0.99628574083910604</v>
      </c>
      <c r="R5597">
        <v>541</v>
      </c>
      <c r="S5597">
        <v>0.98603317871938401</v>
      </c>
      <c r="T5597">
        <v>41.739976151643198</v>
      </c>
      <c r="U5597">
        <v>0.669474268976048</v>
      </c>
      <c r="V5597">
        <v>317</v>
      </c>
      <c r="W5597">
        <v>5.7864767420251803E-2</v>
      </c>
      <c r="X5597">
        <v>39</v>
      </c>
      <c r="Y5597">
        <v>548</v>
      </c>
      <c r="Z5597">
        <v>0.99952564220774298</v>
      </c>
      <c r="AA5597">
        <v>49.889848127976798</v>
      </c>
      <c r="AB5597">
        <v>204</v>
      </c>
      <c r="AC5597">
        <v>0.41658528477034701</v>
      </c>
      <c r="AD5597">
        <v>344</v>
      </c>
      <c r="AE5597">
        <v>0.58294035743739503</v>
      </c>
      <c r="AF5597">
        <v>1</v>
      </c>
      <c r="AG5597">
        <v>4.7435779225724002E-4</v>
      </c>
      <c r="AH5597">
        <v>5.8049227424791198E-5</v>
      </c>
      <c r="AI5597">
        <v>1</v>
      </c>
      <c r="AJ5597">
        <v>20.2468199485265</v>
      </c>
      <c r="AK5597">
        <v>546</v>
      </c>
      <c r="AL5597">
        <v>0.99628574083910604</v>
      </c>
      <c r="AM5597">
        <v>0</v>
      </c>
      <c r="AN5597">
        <v>0</v>
      </c>
      <c r="AO5597">
        <v>0</v>
      </c>
      <c r="AP5597">
        <v>0</v>
      </c>
      <c r="AQ5597">
        <v>549</v>
      </c>
      <c r="AR5597">
        <v>0.999999999999999</v>
      </c>
      <c r="AS5597">
        <v>0</v>
      </c>
      <c r="AT5597">
        <v>0</v>
      </c>
      <c r="AU5597">
        <v>0</v>
      </c>
      <c r="AV5597">
        <v>0</v>
      </c>
      <c r="AW5597">
        <v>549</v>
      </c>
      <c r="AX5597">
        <v>0.999999999999999</v>
      </c>
      <c r="AY5597">
        <v>36.181070607562503</v>
      </c>
      <c r="AZ5597">
        <v>546</v>
      </c>
      <c r="BA5597">
        <v>0.99628574083910604</v>
      </c>
      <c r="BB5597">
        <v>547</v>
      </c>
      <c r="BC5597">
        <v>0.99770634914024803</v>
      </c>
      <c r="BD5597">
        <v>2</v>
      </c>
      <c r="BE5597">
        <v>2.2936508597517801E-3</v>
      </c>
      <c r="BF5597">
        <v>25.945768695144</v>
      </c>
      <c r="BG5597">
        <v>21.368528694466001</v>
      </c>
      <c r="BH5597">
        <v>37.737905556177999</v>
      </c>
      <c r="BI5597">
        <v>23.313730216838</v>
      </c>
    </row>
    <row r="5598" spans="1:61" x14ac:dyDescent="0.25">
      <c r="A5598" s="10" t="str">
        <f>VLOOKUP(D5598,'Index-Relations'!E:F,2,FALSE)</f>
        <v>ESG</v>
      </c>
      <c r="B5598" t="s">
        <v>3450</v>
      </c>
      <c r="C5598" s="53" t="s">
        <v>2770</v>
      </c>
      <c r="D5598" s="59" t="s">
        <v>2928</v>
      </c>
      <c r="E5598" s="59" t="s">
        <v>9014</v>
      </c>
      <c r="F5598" t="s">
        <v>2041</v>
      </c>
      <c r="G5598" t="s">
        <v>2040</v>
      </c>
      <c r="H5598" t="s">
        <v>2042</v>
      </c>
      <c r="I5598" s="52">
        <v>45323</v>
      </c>
      <c r="J5598" t="s">
        <v>2457</v>
      </c>
      <c r="K5598">
        <v>549</v>
      </c>
      <c r="L5598">
        <v>23.395757591912702</v>
      </c>
      <c r="M5598">
        <v>546</v>
      </c>
      <c r="N5598">
        <v>0.99613300874460597</v>
      </c>
      <c r="O5598">
        <v>17.276327659305998</v>
      </c>
      <c r="P5598">
        <v>546</v>
      </c>
      <c r="Q5598">
        <v>0.99613300874460597</v>
      </c>
      <c r="R5598">
        <v>541</v>
      </c>
      <c r="S5598">
        <v>0.984814852554313</v>
      </c>
      <c r="T5598">
        <v>41.495656481278999</v>
      </c>
      <c r="U5598">
        <v>0.66290357472397599</v>
      </c>
      <c r="V5598">
        <v>314</v>
      </c>
      <c r="W5598">
        <v>5.55621147617145E-2</v>
      </c>
      <c r="X5598">
        <v>37</v>
      </c>
      <c r="Y5598">
        <v>548</v>
      </c>
      <c r="Z5598">
        <v>0.99952405662940602</v>
      </c>
      <c r="AA5598">
        <v>50.073692688735903</v>
      </c>
      <c r="AB5598">
        <v>202</v>
      </c>
      <c r="AC5598">
        <v>0.408002458590494</v>
      </c>
      <c r="AD5598">
        <v>346</v>
      </c>
      <c r="AE5598">
        <v>0.59152159803891102</v>
      </c>
      <c r="AF5598">
        <v>1</v>
      </c>
      <c r="AG5598">
        <v>4.7594337059408899E-4</v>
      </c>
      <c r="AH5598">
        <v>5.6740297907464101E-5</v>
      </c>
      <c r="AI5598">
        <v>1</v>
      </c>
      <c r="AJ5598">
        <v>20.1260338731533</v>
      </c>
      <c r="AK5598">
        <v>546</v>
      </c>
      <c r="AL5598">
        <v>0.99613300874460597</v>
      </c>
      <c r="AM5598">
        <v>0</v>
      </c>
      <c r="AN5598">
        <v>0</v>
      </c>
      <c r="AO5598">
        <v>0</v>
      </c>
      <c r="AP5598">
        <v>0</v>
      </c>
      <c r="AQ5598">
        <v>549</v>
      </c>
      <c r="AR5598">
        <v>1</v>
      </c>
      <c r="AS5598">
        <v>0</v>
      </c>
      <c r="AT5598">
        <v>0</v>
      </c>
      <c r="AU5598">
        <v>0</v>
      </c>
      <c r="AV5598">
        <v>0</v>
      </c>
      <c r="AW5598">
        <v>549</v>
      </c>
      <c r="AX5598">
        <v>1</v>
      </c>
      <c r="AY5598">
        <v>36.5720328062988</v>
      </c>
      <c r="AZ5598">
        <v>546</v>
      </c>
      <c r="BA5598">
        <v>0.99613300874460597</v>
      </c>
      <c r="BB5598">
        <v>548</v>
      </c>
      <c r="BC5598">
        <v>0.99860865695165202</v>
      </c>
      <c r="BD5598">
        <v>1</v>
      </c>
      <c r="BE5598">
        <v>1.3913430483472101E-3</v>
      </c>
      <c r="BF5598">
        <v>26.011780991492</v>
      </c>
      <c r="BG5598">
        <v>21.223575580656998</v>
      </c>
      <c r="BH5598">
        <v>38.092735879711</v>
      </c>
      <c r="BI5598">
        <v>23.165992073348999</v>
      </c>
    </row>
    <row r="5599" spans="1:61" x14ac:dyDescent="0.25">
      <c r="A5599" s="10" t="str">
        <f>VLOOKUP(D5599,'Index-Relations'!E:F,2,FALSE)</f>
        <v>BM</v>
      </c>
      <c r="B5599" t="s">
        <v>3450</v>
      </c>
      <c r="C5599" s="53" t="s">
        <v>2760</v>
      </c>
      <c r="D5599" s="59" t="s">
        <v>3130</v>
      </c>
      <c r="E5599" s="59" t="s">
        <v>9015</v>
      </c>
      <c r="F5599" t="s">
        <v>2069</v>
      </c>
      <c r="G5599" t="s">
        <v>451</v>
      </c>
      <c r="H5599" t="s">
        <v>2070</v>
      </c>
      <c r="I5599" s="52">
        <v>45658</v>
      </c>
      <c r="J5599" t="s">
        <v>2457</v>
      </c>
      <c r="K5599">
        <v>65</v>
      </c>
      <c r="L5599" s="73">
        <v>91.740011349192997</v>
      </c>
      <c r="M5599">
        <v>63</v>
      </c>
      <c r="N5599">
        <v>0.99573083789507999</v>
      </c>
      <c r="O5599" s="73">
        <v>90.175780286087004</v>
      </c>
      <c r="P5599">
        <v>63</v>
      </c>
      <c r="Q5599">
        <v>0.99573083789507999</v>
      </c>
      <c r="R5599">
        <v>60</v>
      </c>
      <c r="S5599">
        <v>0.99504964793448503</v>
      </c>
      <c r="T5599">
        <v>41.634834328473403</v>
      </c>
      <c r="U5599">
        <v>0.69126686741529797</v>
      </c>
      <c r="V5599">
        <v>47</v>
      </c>
      <c r="W5599">
        <v>9.8946200457002698E-2</v>
      </c>
      <c r="X5599">
        <v>3</v>
      </c>
      <c r="Y5599">
        <v>64</v>
      </c>
      <c r="Z5599">
        <v>0.99587227942926004</v>
      </c>
      <c r="AA5599">
        <v>48.136440405647697</v>
      </c>
      <c r="AB5599">
        <v>57</v>
      </c>
      <c r="AC5599">
        <v>0.927841827208294</v>
      </c>
      <c r="AD5599">
        <v>7</v>
      </c>
      <c r="AE5599">
        <v>6.8030452220966195E-2</v>
      </c>
      <c r="AF5599">
        <v>1</v>
      </c>
      <c r="AG5599">
        <v>4.1277205707397398E-3</v>
      </c>
      <c r="AH5599">
        <v>3.0623057636890001E-2</v>
      </c>
      <c r="AI5599">
        <v>10</v>
      </c>
      <c r="AJ5599" s="73">
        <v>90.8239729278109</v>
      </c>
      <c r="AK5599">
        <v>63</v>
      </c>
      <c r="AL5599">
        <v>0.99573083789507999</v>
      </c>
      <c r="AM5599">
        <v>0</v>
      </c>
      <c r="AN5599">
        <v>0</v>
      </c>
      <c r="AO5599">
        <v>0</v>
      </c>
      <c r="AP5599">
        <v>0</v>
      </c>
      <c r="AQ5599">
        <v>64</v>
      </c>
      <c r="AR5599">
        <v>0.99987775884440999</v>
      </c>
      <c r="AS5599">
        <v>0</v>
      </c>
      <c r="AT5599">
        <v>0</v>
      </c>
      <c r="AU5599">
        <v>4.0091607662581597E-3</v>
      </c>
      <c r="AV5599">
        <v>1</v>
      </c>
      <c r="AW5599">
        <v>64</v>
      </c>
      <c r="AX5599">
        <v>0.99987775884440999</v>
      </c>
      <c r="AY5599" s="73">
        <v>91.192690592380998</v>
      </c>
      <c r="AZ5599">
        <v>63</v>
      </c>
      <c r="BA5599">
        <v>0.99573083789507999</v>
      </c>
      <c r="BB5599">
        <v>64</v>
      </c>
      <c r="BC5599">
        <v>0.99987775884440999</v>
      </c>
      <c r="BD5599">
        <v>0</v>
      </c>
      <c r="BE5599">
        <v>0</v>
      </c>
      <c r="BF5599">
        <v>91.740011349192997</v>
      </c>
      <c r="BG5599">
        <v>90.175780286087004</v>
      </c>
      <c r="BH5599">
        <v>91.192690592380998</v>
      </c>
      <c r="BI5599">
        <v>90.8239729278109</v>
      </c>
    </row>
    <row r="5600" spans="1:61" x14ac:dyDescent="0.25">
      <c r="A5600" s="10" t="str">
        <f>VLOOKUP(D5600,'Index-Relations'!E:F,2,FALSE)</f>
        <v>BM</v>
      </c>
      <c r="B5600" t="s">
        <v>3450</v>
      </c>
      <c r="C5600" s="53" t="s">
        <v>2761</v>
      </c>
      <c r="D5600" s="59" t="s">
        <v>3130</v>
      </c>
      <c r="E5600" s="59" t="s">
        <v>9016</v>
      </c>
      <c r="F5600" t="s">
        <v>2069</v>
      </c>
      <c r="G5600" t="s">
        <v>451</v>
      </c>
      <c r="H5600" t="s">
        <v>2070</v>
      </c>
      <c r="I5600" s="52">
        <v>45628</v>
      </c>
      <c r="J5600" t="s">
        <v>2457</v>
      </c>
      <c r="K5600">
        <v>66</v>
      </c>
      <c r="L5600" s="73">
        <v>91.647264859808004</v>
      </c>
      <c r="M5600">
        <v>64</v>
      </c>
      <c r="N5600">
        <v>0.99526142969226905</v>
      </c>
      <c r="O5600" s="73">
        <v>90.136830881902995</v>
      </c>
      <c r="P5600">
        <v>64</v>
      </c>
      <c r="Q5600">
        <v>0.99526142969226905</v>
      </c>
      <c r="R5600">
        <v>61</v>
      </c>
      <c r="S5600">
        <v>0.99461848943090103</v>
      </c>
      <c r="T5600">
        <v>41.597725753651197</v>
      </c>
      <c r="U5600">
        <v>0.71094700881444195</v>
      </c>
      <c r="V5600">
        <v>48</v>
      </c>
      <c r="W5600">
        <v>9.8675448892477605E-2</v>
      </c>
      <c r="X5600">
        <v>4</v>
      </c>
      <c r="Y5600">
        <v>65</v>
      </c>
      <c r="Z5600">
        <v>0.995416241342444</v>
      </c>
      <c r="AA5600">
        <v>40.577864694516698</v>
      </c>
      <c r="AB5600">
        <v>58</v>
      </c>
      <c r="AC5600">
        <v>0.92801326868711997</v>
      </c>
      <c r="AD5600">
        <v>7</v>
      </c>
      <c r="AE5600">
        <v>6.7402972655324606E-2</v>
      </c>
      <c r="AF5600">
        <v>1</v>
      </c>
      <c r="AG5600">
        <v>4.5837586575552796E-3</v>
      </c>
      <c r="AH5600">
        <v>3.5634380112187301E-2</v>
      </c>
      <c r="AI5600">
        <v>10</v>
      </c>
      <c r="AJ5600" s="73">
        <v>90.679780142211001</v>
      </c>
      <c r="AK5600">
        <v>64</v>
      </c>
      <c r="AL5600">
        <v>0.99526142969226905</v>
      </c>
      <c r="AM5600">
        <v>0</v>
      </c>
      <c r="AN5600">
        <v>0</v>
      </c>
      <c r="AO5600">
        <v>0</v>
      </c>
      <c r="AP5600">
        <v>0</v>
      </c>
      <c r="AQ5600">
        <v>65</v>
      </c>
      <c r="AR5600">
        <v>0.99989829500184901</v>
      </c>
      <c r="AS5600">
        <v>0</v>
      </c>
      <c r="AT5600">
        <v>0</v>
      </c>
      <c r="AU5600">
        <v>4.1288341984668502E-3</v>
      </c>
      <c r="AV5600">
        <v>1</v>
      </c>
      <c r="AW5600">
        <v>65</v>
      </c>
      <c r="AX5600">
        <v>0.99989829500185001</v>
      </c>
      <c r="AY5600" s="73">
        <v>91.091693542938998</v>
      </c>
      <c r="AZ5600">
        <v>64</v>
      </c>
      <c r="BA5600">
        <v>0.99526142969226905</v>
      </c>
      <c r="BB5600">
        <v>65</v>
      </c>
      <c r="BC5600">
        <v>0.99989829500184901</v>
      </c>
      <c r="BD5600">
        <v>0</v>
      </c>
      <c r="BE5600">
        <v>0</v>
      </c>
      <c r="BF5600">
        <v>91.647264859808004</v>
      </c>
      <c r="BG5600">
        <v>90.136830881902995</v>
      </c>
      <c r="BH5600">
        <v>91.091693542938998</v>
      </c>
      <c r="BI5600">
        <v>90.679780142211001</v>
      </c>
    </row>
    <row r="5601" spans="1:61" x14ac:dyDescent="0.25">
      <c r="A5601" s="10" t="str">
        <f>VLOOKUP(D5601,'Index-Relations'!E:F,2,FALSE)</f>
        <v>BM</v>
      </c>
      <c r="B5601" t="s">
        <v>3450</v>
      </c>
      <c r="C5601" s="53" t="s">
        <v>2762</v>
      </c>
      <c r="D5601" s="59" t="s">
        <v>3130</v>
      </c>
      <c r="E5601" s="59" t="s">
        <v>9017</v>
      </c>
      <c r="F5601" t="s">
        <v>2069</v>
      </c>
      <c r="G5601" t="s">
        <v>451</v>
      </c>
      <c r="H5601" t="s">
        <v>2070</v>
      </c>
      <c r="I5601" s="52">
        <v>45597</v>
      </c>
      <c r="J5601" t="s">
        <v>2457</v>
      </c>
      <c r="K5601">
        <v>66</v>
      </c>
      <c r="L5601" s="73">
        <v>91.694479124485994</v>
      </c>
      <c r="M5601">
        <v>64</v>
      </c>
      <c r="N5601">
        <v>0.99501209549873604</v>
      </c>
      <c r="O5601" s="73">
        <v>90.172420492865996</v>
      </c>
      <c r="P5601">
        <v>64</v>
      </c>
      <c r="Q5601">
        <v>0.99501209549873604</v>
      </c>
      <c r="R5601">
        <v>61</v>
      </c>
      <c r="S5601">
        <v>0.99429556529868202</v>
      </c>
      <c r="T5601">
        <v>41.451198720927501</v>
      </c>
      <c r="U5601">
        <v>0.71194027899471402</v>
      </c>
      <c r="V5601">
        <v>48</v>
      </c>
      <c r="W5601">
        <v>9.9184549811336106E-2</v>
      </c>
      <c r="X5601">
        <v>3</v>
      </c>
      <c r="Y5601">
        <v>65</v>
      </c>
      <c r="Z5601">
        <v>0.99516986082921099</v>
      </c>
      <c r="AA5601">
        <v>39.139140300177502</v>
      </c>
      <c r="AB5601">
        <v>57</v>
      </c>
      <c r="AC5601">
        <v>0.92765583213348601</v>
      </c>
      <c r="AD5601">
        <v>8</v>
      </c>
      <c r="AE5601">
        <v>6.7514028695725398E-2</v>
      </c>
      <c r="AF5601">
        <v>1</v>
      </c>
      <c r="AG5601">
        <v>4.8301391707879599E-3</v>
      </c>
      <c r="AH5601">
        <v>3.6013531580239802E-2</v>
      </c>
      <c r="AI5601">
        <v>10</v>
      </c>
      <c r="AJ5601" s="73">
        <v>90.757087755384006</v>
      </c>
      <c r="AK5601">
        <v>64</v>
      </c>
      <c r="AL5601">
        <v>0.99501209549873604</v>
      </c>
      <c r="AM5601">
        <v>0</v>
      </c>
      <c r="AN5601">
        <v>0</v>
      </c>
      <c r="AO5601">
        <v>0</v>
      </c>
      <c r="AP5601">
        <v>0</v>
      </c>
      <c r="AQ5601">
        <v>64</v>
      </c>
      <c r="AR5601">
        <v>0.99503923509831804</v>
      </c>
      <c r="AS5601">
        <v>0</v>
      </c>
      <c r="AT5601">
        <v>0</v>
      </c>
      <c r="AU5601">
        <v>3.7937548752547102E-3</v>
      </c>
      <c r="AV5601">
        <v>1</v>
      </c>
      <c r="AW5601">
        <v>64</v>
      </c>
      <c r="AX5601">
        <v>0.99503923509831904</v>
      </c>
      <c r="AY5601" s="73">
        <v>91.113317140175994</v>
      </c>
      <c r="AZ5601">
        <v>64</v>
      </c>
      <c r="BA5601">
        <v>0.99501209549873604</v>
      </c>
      <c r="BB5601">
        <v>64</v>
      </c>
      <c r="BC5601">
        <v>0.99503923509831804</v>
      </c>
      <c r="BD5601">
        <v>0</v>
      </c>
      <c r="BE5601">
        <v>0</v>
      </c>
      <c r="BF5601">
        <v>91.694479124485994</v>
      </c>
      <c r="BG5601">
        <v>90.172420492865996</v>
      </c>
      <c r="BH5601">
        <v>91.113317140175994</v>
      </c>
      <c r="BI5601">
        <v>90.757087755384006</v>
      </c>
    </row>
    <row r="5602" spans="1:61" x14ac:dyDescent="0.25">
      <c r="A5602" s="10" t="str">
        <f>VLOOKUP(D5602,'Index-Relations'!E:F,2,FALSE)</f>
        <v>BM</v>
      </c>
      <c r="B5602" t="s">
        <v>3450</v>
      </c>
      <c r="C5602" s="53" t="s">
        <v>2763</v>
      </c>
      <c r="D5602" s="59" t="s">
        <v>3130</v>
      </c>
      <c r="E5602" s="59" t="s">
        <v>9018</v>
      </c>
      <c r="F5602" t="s">
        <v>2069</v>
      </c>
      <c r="G5602" t="s">
        <v>451</v>
      </c>
      <c r="H5602" t="s">
        <v>2070</v>
      </c>
      <c r="I5602" s="52">
        <v>45566</v>
      </c>
      <c r="J5602" t="s">
        <v>2457</v>
      </c>
      <c r="K5602">
        <v>66</v>
      </c>
      <c r="L5602" s="73">
        <v>91.707371810563998</v>
      </c>
      <c r="M5602">
        <v>64</v>
      </c>
      <c r="N5602">
        <v>0.99523450907016597</v>
      </c>
      <c r="O5602" s="73">
        <v>90.169232442993902</v>
      </c>
      <c r="P5602">
        <v>64</v>
      </c>
      <c r="Q5602">
        <v>0.99523450907016597</v>
      </c>
      <c r="R5602">
        <v>61</v>
      </c>
      <c r="S5602">
        <v>0.99450011197303201</v>
      </c>
      <c r="T5602">
        <v>41.456561058323302</v>
      </c>
      <c r="U5602">
        <v>0.71100277611134599</v>
      </c>
      <c r="V5602">
        <v>48</v>
      </c>
      <c r="W5602">
        <v>0.10064933923719301</v>
      </c>
      <c r="X5602">
        <v>3</v>
      </c>
      <c r="Y5602">
        <v>65</v>
      </c>
      <c r="Z5602">
        <v>0.99540130495832102</v>
      </c>
      <c r="AA5602">
        <v>38.335140185145001</v>
      </c>
      <c r="AB5602">
        <v>57</v>
      </c>
      <c r="AC5602">
        <v>0.93116134952148999</v>
      </c>
      <c r="AD5602">
        <v>8</v>
      </c>
      <c r="AE5602">
        <v>6.4239955436830601E-2</v>
      </c>
      <c r="AF5602">
        <v>1</v>
      </c>
      <c r="AG5602">
        <v>4.5986950416784496E-3</v>
      </c>
      <c r="AH5602">
        <v>3.6144143877765801E-2</v>
      </c>
      <c r="AI5602">
        <v>10</v>
      </c>
      <c r="AJ5602" s="73">
        <v>90.756083789442997</v>
      </c>
      <c r="AK5602">
        <v>64</v>
      </c>
      <c r="AL5602">
        <v>0.99523450907016597</v>
      </c>
      <c r="AM5602">
        <v>0</v>
      </c>
      <c r="AN5602">
        <v>0</v>
      </c>
      <c r="AO5602">
        <v>0</v>
      </c>
      <c r="AP5602">
        <v>0</v>
      </c>
      <c r="AQ5602">
        <v>64</v>
      </c>
      <c r="AR5602">
        <v>0.99522878278817495</v>
      </c>
      <c r="AS5602">
        <v>0</v>
      </c>
      <c r="AT5602">
        <v>0</v>
      </c>
      <c r="AU5602">
        <v>3.5778619082229499E-3</v>
      </c>
      <c r="AV5602">
        <v>1</v>
      </c>
      <c r="AW5602">
        <v>64</v>
      </c>
      <c r="AX5602">
        <v>0.99522878278817495</v>
      </c>
      <c r="AY5602" s="73">
        <v>91.136663797572893</v>
      </c>
      <c r="AZ5602">
        <v>64</v>
      </c>
      <c r="BA5602">
        <v>0.99523450907016597</v>
      </c>
      <c r="BB5602">
        <v>64</v>
      </c>
      <c r="BC5602">
        <v>0.99522878278817495</v>
      </c>
      <c r="BD5602">
        <v>0</v>
      </c>
      <c r="BE5602">
        <v>0</v>
      </c>
      <c r="BF5602">
        <v>91.707371810563998</v>
      </c>
      <c r="BG5602">
        <v>90.169232442993902</v>
      </c>
      <c r="BH5602">
        <v>91.136663797572893</v>
      </c>
      <c r="BI5602">
        <v>90.756083789442997</v>
      </c>
    </row>
    <row r="5603" spans="1:61" x14ac:dyDescent="0.25">
      <c r="A5603" s="10" t="str">
        <f>VLOOKUP(D5603,'Index-Relations'!E:F,2,FALSE)</f>
        <v>BM</v>
      </c>
      <c r="B5603" t="s">
        <v>3450</v>
      </c>
      <c r="C5603" s="53" t="s">
        <v>2764</v>
      </c>
      <c r="D5603" s="59" t="s">
        <v>3130</v>
      </c>
      <c r="E5603" s="59" t="s">
        <v>9019</v>
      </c>
      <c r="F5603" t="s">
        <v>2069</v>
      </c>
      <c r="G5603" t="s">
        <v>451</v>
      </c>
      <c r="H5603" t="s">
        <v>2070</v>
      </c>
      <c r="I5603" s="52">
        <v>45537</v>
      </c>
      <c r="J5603" t="s">
        <v>2457</v>
      </c>
      <c r="K5603">
        <v>70</v>
      </c>
      <c r="L5603" s="73">
        <v>91.766599585923004</v>
      </c>
      <c r="M5603">
        <v>68</v>
      </c>
      <c r="N5603">
        <v>0.99186361628788</v>
      </c>
      <c r="O5603" s="73">
        <v>90.400998366430002</v>
      </c>
      <c r="P5603">
        <v>68</v>
      </c>
      <c r="Q5603">
        <v>0.99186361628788</v>
      </c>
      <c r="R5603">
        <v>64</v>
      </c>
      <c r="S5603">
        <v>0.99075259453409503</v>
      </c>
      <c r="T5603">
        <v>41.355518082278202</v>
      </c>
      <c r="U5603">
        <v>0.71706096868368496</v>
      </c>
      <c r="V5603">
        <v>51</v>
      </c>
      <c r="W5603">
        <v>0.10337400039903</v>
      </c>
      <c r="X5603">
        <v>3</v>
      </c>
      <c r="Y5603">
        <v>69</v>
      </c>
      <c r="Z5603">
        <v>0.99202686735326195</v>
      </c>
      <c r="AA5603">
        <v>42.092619754245099</v>
      </c>
      <c r="AB5603">
        <v>59</v>
      </c>
      <c r="AC5603">
        <v>0.92945050571361298</v>
      </c>
      <c r="AD5603">
        <v>10</v>
      </c>
      <c r="AE5603">
        <v>6.2576361639649303E-2</v>
      </c>
      <c r="AF5603">
        <v>1</v>
      </c>
      <c r="AG5603">
        <v>7.9731326467372497E-3</v>
      </c>
      <c r="AH5603">
        <v>3.92062716022442E-2</v>
      </c>
      <c r="AI5603">
        <v>10</v>
      </c>
      <c r="AJ5603" s="73">
        <v>90.631068664375903</v>
      </c>
      <c r="AK5603">
        <v>68</v>
      </c>
      <c r="AL5603">
        <v>0.99186361628788</v>
      </c>
      <c r="AM5603">
        <v>0</v>
      </c>
      <c r="AN5603">
        <v>0</v>
      </c>
      <c r="AO5603">
        <v>0</v>
      </c>
      <c r="AP5603">
        <v>0</v>
      </c>
      <c r="AQ5603">
        <v>67</v>
      </c>
      <c r="AR5603">
        <v>0.99159865886338106</v>
      </c>
      <c r="AS5603">
        <v>0</v>
      </c>
      <c r="AT5603">
        <v>0</v>
      </c>
      <c r="AU5603">
        <v>3.3557566313839999E-3</v>
      </c>
      <c r="AV5603">
        <v>1</v>
      </c>
      <c r="AW5603">
        <v>68</v>
      </c>
      <c r="AX5603">
        <v>0.99178182110643698</v>
      </c>
      <c r="AY5603" s="73">
        <v>91.003705097249906</v>
      </c>
      <c r="AZ5603">
        <v>68</v>
      </c>
      <c r="BA5603">
        <v>0.99186361628788</v>
      </c>
      <c r="BB5603">
        <v>67</v>
      </c>
      <c r="BC5603">
        <v>0.99159865886338106</v>
      </c>
      <c r="BD5603">
        <v>0</v>
      </c>
      <c r="BE5603">
        <v>0</v>
      </c>
      <c r="BF5603">
        <v>91.766599585923004</v>
      </c>
      <c r="BG5603">
        <v>90.400998366430002</v>
      </c>
      <c r="BH5603">
        <v>91.003705097249906</v>
      </c>
      <c r="BI5603">
        <v>90.631068664375903</v>
      </c>
    </row>
    <row r="5604" spans="1:61" x14ac:dyDescent="0.25">
      <c r="A5604" s="10" t="str">
        <f>VLOOKUP(D5604,'Index-Relations'!E:F,2,FALSE)</f>
        <v>BM</v>
      </c>
      <c r="B5604" t="s">
        <v>3450</v>
      </c>
      <c r="C5604" s="53" t="s">
        <v>3350</v>
      </c>
      <c r="D5604" s="59" t="s">
        <v>3130</v>
      </c>
      <c r="E5604" s="59" t="s">
        <v>9020</v>
      </c>
      <c r="F5604" t="s">
        <v>2069</v>
      </c>
      <c r="G5604" t="s">
        <v>451</v>
      </c>
      <c r="H5604" t="s">
        <v>2070</v>
      </c>
      <c r="I5604" s="52">
        <v>45505</v>
      </c>
      <c r="J5604" t="s">
        <v>2457</v>
      </c>
      <c r="K5604">
        <v>70</v>
      </c>
      <c r="L5604" s="73">
        <v>91.641364851202894</v>
      </c>
      <c r="M5604">
        <v>68</v>
      </c>
      <c r="N5604">
        <v>0.99152253204192797</v>
      </c>
      <c r="O5604" s="73">
        <v>90.225329800833904</v>
      </c>
      <c r="P5604">
        <v>68</v>
      </c>
      <c r="Q5604">
        <v>0.99152253204192797</v>
      </c>
      <c r="R5604">
        <v>64</v>
      </c>
      <c r="S5604">
        <v>0.99036076176754795</v>
      </c>
      <c r="T5604">
        <v>41.318863117293503</v>
      </c>
      <c r="U5604">
        <v>0.74237958362883505</v>
      </c>
      <c r="V5604">
        <v>51</v>
      </c>
      <c r="W5604">
        <v>0.13546096229863999</v>
      </c>
      <c r="X5604">
        <v>3</v>
      </c>
      <c r="Y5604">
        <v>69</v>
      </c>
      <c r="Z5604">
        <v>0.99169266766700104</v>
      </c>
      <c r="AA5604">
        <v>43.8566831472749</v>
      </c>
      <c r="AB5604">
        <v>59</v>
      </c>
      <c r="AC5604">
        <v>0.92797910383020499</v>
      </c>
      <c r="AD5604">
        <v>10</v>
      </c>
      <c r="AE5604">
        <v>6.3713563836796105E-2</v>
      </c>
      <c r="AF5604">
        <v>1</v>
      </c>
      <c r="AG5604">
        <v>8.3073323329988704E-3</v>
      </c>
      <c r="AH5604">
        <v>3.82280378713728E-2</v>
      </c>
      <c r="AI5604">
        <v>10</v>
      </c>
      <c r="AJ5604" s="73">
        <v>90.492830539297998</v>
      </c>
      <c r="AK5604">
        <v>68</v>
      </c>
      <c r="AL5604">
        <v>0.99152253204192797</v>
      </c>
      <c r="AM5604">
        <v>0</v>
      </c>
      <c r="AN5604">
        <v>0</v>
      </c>
      <c r="AO5604">
        <v>0</v>
      </c>
      <c r="AP5604">
        <v>0</v>
      </c>
      <c r="AQ5604">
        <v>67</v>
      </c>
      <c r="AR5604">
        <v>0.99119122675786797</v>
      </c>
      <c r="AS5604">
        <v>0</v>
      </c>
      <c r="AT5604">
        <v>0</v>
      </c>
      <c r="AU5604">
        <v>3.3774466270301501E-3</v>
      </c>
      <c r="AV5604">
        <v>1</v>
      </c>
      <c r="AW5604">
        <v>68</v>
      </c>
      <c r="AX5604">
        <v>0.99138723307513299</v>
      </c>
      <c r="AY5604" s="73">
        <v>90.915022304532997</v>
      </c>
      <c r="AZ5604">
        <v>68</v>
      </c>
      <c r="BA5604">
        <v>0.99152253204192797</v>
      </c>
      <c r="BB5604">
        <v>67</v>
      </c>
      <c r="BC5604">
        <v>0.99119122675786797</v>
      </c>
      <c r="BD5604">
        <v>0</v>
      </c>
      <c r="BE5604">
        <v>0</v>
      </c>
      <c r="BF5604">
        <v>91.641364851202894</v>
      </c>
      <c r="BG5604">
        <v>90.225329800833904</v>
      </c>
      <c r="BH5604">
        <v>90.915022304532997</v>
      </c>
      <c r="BI5604">
        <v>90.492830539297998</v>
      </c>
    </row>
    <row r="5605" spans="1:61" x14ac:dyDescent="0.25">
      <c r="A5605" s="10" t="str">
        <f>VLOOKUP(D5605,'Index-Relations'!E:F,2,FALSE)</f>
        <v>BM</v>
      </c>
      <c r="B5605" t="s">
        <v>3450</v>
      </c>
      <c r="C5605" s="53" t="s">
        <v>2765</v>
      </c>
      <c r="D5605" s="59" t="s">
        <v>3130</v>
      </c>
      <c r="E5605" s="59" t="s">
        <v>9021</v>
      </c>
      <c r="F5605" t="s">
        <v>2069</v>
      </c>
      <c r="G5605" t="s">
        <v>451</v>
      </c>
      <c r="H5605" t="s">
        <v>2070</v>
      </c>
      <c r="I5605" s="52">
        <v>45474</v>
      </c>
      <c r="J5605" t="s">
        <v>2457</v>
      </c>
      <c r="K5605">
        <v>70</v>
      </c>
      <c r="L5605" s="73">
        <v>91.730616579768906</v>
      </c>
      <c r="M5605">
        <v>68</v>
      </c>
      <c r="N5605">
        <v>0.99130621535956398</v>
      </c>
      <c r="O5605" s="73">
        <v>90.113617322800906</v>
      </c>
      <c r="P5605">
        <v>68</v>
      </c>
      <c r="Q5605">
        <v>0.99130621535956398</v>
      </c>
      <c r="R5605">
        <v>64</v>
      </c>
      <c r="S5605">
        <v>0.99022416773564104</v>
      </c>
      <c r="T5605">
        <v>41.456566626691099</v>
      </c>
      <c r="U5605">
        <v>0.76480288383651096</v>
      </c>
      <c r="V5605">
        <v>51</v>
      </c>
      <c r="W5605">
        <v>0.139035324267996</v>
      </c>
      <c r="X5605">
        <v>3</v>
      </c>
      <c r="Y5605">
        <v>69</v>
      </c>
      <c r="Z5605">
        <v>0.99147846072083601</v>
      </c>
      <c r="AA5605">
        <v>47.127393942893498</v>
      </c>
      <c r="AB5605">
        <v>59</v>
      </c>
      <c r="AC5605">
        <v>0.92572023595268604</v>
      </c>
      <c r="AD5605">
        <v>10</v>
      </c>
      <c r="AE5605">
        <v>6.5758224768150894E-2</v>
      </c>
      <c r="AF5605">
        <v>1</v>
      </c>
      <c r="AG5605">
        <v>8.5215392791629305E-3</v>
      </c>
      <c r="AH5605">
        <v>3.9921154358721803E-2</v>
      </c>
      <c r="AI5605">
        <v>10</v>
      </c>
      <c r="AJ5605" s="73">
        <v>90.240370373130901</v>
      </c>
      <c r="AK5605">
        <v>68</v>
      </c>
      <c r="AL5605">
        <v>0.99130621535956398</v>
      </c>
      <c r="AM5605">
        <v>0</v>
      </c>
      <c r="AN5605">
        <v>0</v>
      </c>
      <c r="AO5605">
        <v>0</v>
      </c>
      <c r="AP5605">
        <v>0</v>
      </c>
      <c r="AQ5605">
        <v>67</v>
      </c>
      <c r="AR5605">
        <v>0.99103309692082897</v>
      </c>
      <c r="AS5605">
        <v>0</v>
      </c>
      <c r="AT5605">
        <v>0</v>
      </c>
      <c r="AU5605">
        <v>3.3118928464175501E-3</v>
      </c>
      <c r="AV5605">
        <v>1</v>
      </c>
      <c r="AW5605">
        <v>68</v>
      </c>
      <c r="AX5605">
        <v>0.99122714973049797</v>
      </c>
      <c r="AY5605" s="73">
        <v>91.293221915629999</v>
      </c>
      <c r="AZ5605">
        <v>68</v>
      </c>
      <c r="BA5605">
        <v>0.99130621535956398</v>
      </c>
      <c r="BB5605">
        <v>67</v>
      </c>
      <c r="BC5605">
        <v>0.99103309692082897</v>
      </c>
      <c r="BD5605">
        <v>0</v>
      </c>
      <c r="BE5605">
        <v>0</v>
      </c>
      <c r="BF5605">
        <v>91.730616579768906</v>
      </c>
      <c r="BG5605">
        <v>90.113617322800906</v>
      </c>
      <c r="BH5605">
        <v>91.293221915629999</v>
      </c>
      <c r="BI5605">
        <v>90.240370373130901</v>
      </c>
    </row>
    <row r="5606" spans="1:61" x14ac:dyDescent="0.25">
      <c r="A5606" s="10" t="str">
        <f>VLOOKUP(D5606,'Index-Relations'!E:F,2,FALSE)</f>
        <v>BM</v>
      </c>
      <c r="B5606" t="s">
        <v>3450</v>
      </c>
      <c r="C5606" s="53" t="s">
        <v>2766</v>
      </c>
      <c r="D5606" s="59" t="s">
        <v>3130</v>
      </c>
      <c r="E5606" s="59" t="s">
        <v>9022</v>
      </c>
      <c r="F5606" t="s">
        <v>2069</v>
      </c>
      <c r="G5606" t="s">
        <v>451</v>
      </c>
      <c r="H5606" t="s">
        <v>2070</v>
      </c>
      <c r="I5606" s="52">
        <v>45446</v>
      </c>
      <c r="J5606" t="s">
        <v>2457</v>
      </c>
      <c r="K5606">
        <v>71</v>
      </c>
      <c r="L5606" s="73">
        <v>91.616411452674996</v>
      </c>
      <c r="M5606">
        <v>69</v>
      </c>
      <c r="N5606">
        <v>0.99295097737236804</v>
      </c>
      <c r="O5606" s="73">
        <v>89.996363059867903</v>
      </c>
      <c r="P5606">
        <v>69</v>
      </c>
      <c r="Q5606">
        <v>0.99295097737236804</v>
      </c>
      <c r="R5606">
        <v>65</v>
      </c>
      <c r="S5606">
        <v>0.99192699922834604</v>
      </c>
      <c r="T5606">
        <v>41.242584568880503</v>
      </c>
      <c r="U5606">
        <v>0.736183147998409</v>
      </c>
      <c r="V5606">
        <v>50</v>
      </c>
      <c r="W5606">
        <v>0.132375602855412</v>
      </c>
      <c r="X5606">
        <v>3</v>
      </c>
      <c r="Y5606">
        <v>70</v>
      </c>
      <c r="Z5606">
        <v>0.993145734948501</v>
      </c>
      <c r="AA5606">
        <v>45.577487193719797</v>
      </c>
      <c r="AB5606">
        <v>60</v>
      </c>
      <c r="AC5606">
        <v>0.92701091265323599</v>
      </c>
      <c r="AD5606">
        <v>10</v>
      </c>
      <c r="AE5606">
        <v>6.61348222952656E-2</v>
      </c>
      <c r="AF5606">
        <v>1</v>
      </c>
      <c r="AG5606">
        <v>6.8542650514984097E-3</v>
      </c>
      <c r="AH5606">
        <v>3.9064928484490398E-2</v>
      </c>
      <c r="AI5606">
        <v>10</v>
      </c>
      <c r="AJ5606" s="73">
        <v>90.154393503010894</v>
      </c>
      <c r="AK5606">
        <v>69</v>
      </c>
      <c r="AL5606">
        <v>0.99295097737236804</v>
      </c>
      <c r="AM5606">
        <v>0</v>
      </c>
      <c r="AN5606">
        <v>0</v>
      </c>
      <c r="AO5606">
        <v>0</v>
      </c>
      <c r="AP5606">
        <v>0</v>
      </c>
      <c r="AQ5606">
        <v>68</v>
      </c>
      <c r="AR5606">
        <v>0.99273607054693103</v>
      </c>
      <c r="AS5606">
        <v>0</v>
      </c>
      <c r="AT5606">
        <v>0</v>
      </c>
      <c r="AU5606">
        <v>3.1772785967696601E-3</v>
      </c>
      <c r="AV5606">
        <v>1</v>
      </c>
      <c r="AW5606">
        <v>69</v>
      </c>
      <c r="AX5606">
        <v>0.99293641838727498</v>
      </c>
      <c r="AY5606" s="73">
        <v>91.201524071104004</v>
      </c>
      <c r="AZ5606">
        <v>69</v>
      </c>
      <c r="BA5606">
        <v>0.99295097737236804</v>
      </c>
      <c r="BB5606">
        <v>68</v>
      </c>
      <c r="BC5606">
        <v>0.99273607054693103</v>
      </c>
      <c r="BD5606">
        <v>0</v>
      </c>
      <c r="BE5606">
        <v>0</v>
      </c>
      <c r="BF5606">
        <v>91.616411452674996</v>
      </c>
      <c r="BG5606">
        <v>89.996363059867903</v>
      </c>
      <c r="BH5606">
        <v>91.201524071104004</v>
      </c>
      <c r="BI5606">
        <v>90.154393503010894</v>
      </c>
    </row>
    <row r="5607" spans="1:61" x14ac:dyDescent="0.25">
      <c r="A5607" s="10" t="str">
        <f>VLOOKUP(D5607,'Index-Relations'!E:F,2,FALSE)</f>
        <v>BM</v>
      </c>
      <c r="B5607" t="s">
        <v>3450</v>
      </c>
      <c r="C5607" s="53" t="s">
        <v>2767</v>
      </c>
      <c r="D5607" s="59" t="s">
        <v>3130</v>
      </c>
      <c r="E5607" s="59" t="s">
        <v>9023</v>
      </c>
      <c r="F5607" t="s">
        <v>2069</v>
      </c>
      <c r="G5607" t="s">
        <v>451</v>
      </c>
      <c r="H5607" t="s">
        <v>2070</v>
      </c>
      <c r="I5607" s="52">
        <v>45413</v>
      </c>
      <c r="J5607" t="s">
        <v>2457</v>
      </c>
      <c r="K5607">
        <v>70</v>
      </c>
      <c r="L5607" s="73">
        <v>91.817453147385905</v>
      </c>
      <c r="M5607">
        <v>69</v>
      </c>
      <c r="N5607">
        <v>0.99982719633637396</v>
      </c>
      <c r="O5607" s="73">
        <v>90.064426480297897</v>
      </c>
      <c r="P5607">
        <v>69</v>
      </c>
      <c r="Q5607">
        <v>0.99982719633637396</v>
      </c>
      <c r="R5607">
        <v>65</v>
      </c>
      <c r="S5607">
        <v>0.99878101655278395</v>
      </c>
      <c r="T5607">
        <v>41.147057880055897</v>
      </c>
      <c r="U5607">
        <v>0.74459778188014503</v>
      </c>
      <c r="V5607">
        <v>50</v>
      </c>
      <c r="W5607">
        <v>0.136368785394584</v>
      </c>
      <c r="X5607">
        <v>3</v>
      </c>
      <c r="Y5607">
        <v>70</v>
      </c>
      <c r="Z5607">
        <v>0.999999999999999</v>
      </c>
      <c r="AA5607">
        <v>46.422976433431302</v>
      </c>
      <c r="AB5607">
        <v>59</v>
      </c>
      <c r="AC5607">
        <v>0.93521571608437604</v>
      </c>
      <c r="AD5607">
        <v>11</v>
      </c>
      <c r="AE5607">
        <v>6.47842839156232E-2</v>
      </c>
      <c r="AF5607">
        <v>0</v>
      </c>
      <c r="AG5607">
        <v>4.1633E-16</v>
      </c>
      <c r="AH5607">
        <v>3.8592303758916702E-2</v>
      </c>
      <c r="AI5607">
        <v>10</v>
      </c>
      <c r="AJ5607" s="73">
        <v>90.346589171582906</v>
      </c>
      <c r="AK5607">
        <v>69</v>
      </c>
      <c r="AL5607">
        <v>0.99982719633637396</v>
      </c>
      <c r="AM5607">
        <v>0</v>
      </c>
      <c r="AN5607">
        <v>0</v>
      </c>
      <c r="AO5607">
        <v>0</v>
      </c>
      <c r="AP5607">
        <v>0</v>
      </c>
      <c r="AQ5607">
        <v>68</v>
      </c>
      <c r="AR5607">
        <v>0.99958600929536201</v>
      </c>
      <c r="AS5607">
        <v>0</v>
      </c>
      <c r="AT5607">
        <v>0</v>
      </c>
      <c r="AU5607">
        <v>3.22924455473437E-3</v>
      </c>
      <c r="AV5607">
        <v>1</v>
      </c>
      <c r="AW5607">
        <v>69</v>
      </c>
      <c r="AX5607">
        <v>0.99979378292673504</v>
      </c>
      <c r="AY5607" s="73">
        <v>91.567748058817003</v>
      </c>
      <c r="AZ5607">
        <v>69</v>
      </c>
      <c r="BA5607">
        <v>0.99982719633637396</v>
      </c>
      <c r="BB5607">
        <v>68</v>
      </c>
      <c r="BC5607">
        <v>0.99958600929536201</v>
      </c>
      <c r="BD5607">
        <v>0</v>
      </c>
      <c r="BE5607">
        <v>0</v>
      </c>
      <c r="BF5607">
        <v>91.817453147385905</v>
      </c>
      <c r="BG5607">
        <v>90.064426480297897</v>
      </c>
      <c r="BH5607">
        <v>91.567748058817003</v>
      </c>
      <c r="BI5607">
        <v>90.346589171582906</v>
      </c>
    </row>
    <row r="5608" spans="1:61" x14ac:dyDescent="0.25">
      <c r="A5608" s="10" t="str">
        <f>VLOOKUP(D5608,'Index-Relations'!E:F,2,FALSE)</f>
        <v>BM</v>
      </c>
      <c r="B5608" t="s">
        <v>3450</v>
      </c>
      <c r="C5608" s="53" t="s">
        <v>2768</v>
      </c>
      <c r="D5608" s="59" t="s">
        <v>3130</v>
      </c>
      <c r="E5608" s="59" t="s">
        <v>9024</v>
      </c>
      <c r="F5608" t="s">
        <v>2069</v>
      </c>
      <c r="G5608" t="s">
        <v>451</v>
      </c>
      <c r="H5608" t="s">
        <v>2070</v>
      </c>
      <c r="I5608" s="52">
        <v>45383</v>
      </c>
      <c r="J5608" t="s">
        <v>2457</v>
      </c>
      <c r="K5608">
        <v>70</v>
      </c>
      <c r="L5608">
        <v>94.190468974356406</v>
      </c>
      <c r="M5608">
        <v>69</v>
      </c>
      <c r="N5608">
        <v>0.99983589072097401</v>
      </c>
      <c r="O5608">
        <v>92.304498771737599</v>
      </c>
      <c r="P5608">
        <v>69</v>
      </c>
      <c r="Q5608">
        <v>0.99983589072097401</v>
      </c>
      <c r="R5608">
        <v>65</v>
      </c>
      <c r="S5608">
        <v>0.99881747231771101</v>
      </c>
      <c r="T5608">
        <v>41.144772060183101</v>
      </c>
      <c r="U5608">
        <v>0.74291351112243498</v>
      </c>
      <c r="V5608">
        <v>50</v>
      </c>
      <c r="W5608">
        <v>0.13794718121567301</v>
      </c>
      <c r="X5608">
        <v>3</v>
      </c>
      <c r="Y5608">
        <v>70</v>
      </c>
      <c r="Z5608">
        <v>0.999999999999999</v>
      </c>
      <c r="AA5608">
        <v>45.684968370594298</v>
      </c>
      <c r="AB5608">
        <v>59</v>
      </c>
      <c r="AC5608">
        <v>0.93665772639269196</v>
      </c>
      <c r="AD5608">
        <v>11</v>
      </c>
      <c r="AE5608">
        <v>6.3342273607307403E-2</v>
      </c>
      <c r="AF5608">
        <v>0</v>
      </c>
      <c r="AG5608">
        <v>0</v>
      </c>
      <c r="AH5608">
        <v>3.81158173075547E-2</v>
      </c>
      <c r="AI5608">
        <v>10</v>
      </c>
      <c r="AJ5608">
        <v>93.350850868780199</v>
      </c>
      <c r="AK5608">
        <v>69</v>
      </c>
      <c r="AL5608">
        <v>0.99983589072097401</v>
      </c>
      <c r="AM5608">
        <v>0</v>
      </c>
      <c r="AN5608">
        <v>0</v>
      </c>
      <c r="AO5608">
        <v>0</v>
      </c>
      <c r="AP5608">
        <v>0</v>
      </c>
      <c r="AQ5608">
        <v>68</v>
      </c>
      <c r="AR5608">
        <v>0.999617869202863</v>
      </c>
      <c r="AS5608">
        <v>0</v>
      </c>
      <c r="AT5608">
        <v>0</v>
      </c>
      <c r="AU5608">
        <v>3.2249265515918702E-3</v>
      </c>
      <c r="AV5608">
        <v>1</v>
      </c>
      <c r="AW5608">
        <v>69</v>
      </c>
      <c r="AX5608">
        <v>0.99979735806145298</v>
      </c>
      <c r="AY5608">
        <v>93.643718407596097</v>
      </c>
      <c r="AZ5608">
        <v>69</v>
      </c>
      <c r="BA5608">
        <v>0.99983589072097401</v>
      </c>
      <c r="BB5608">
        <v>68</v>
      </c>
      <c r="BC5608">
        <v>0.999617869202863</v>
      </c>
      <c r="BD5608">
        <v>0</v>
      </c>
      <c r="BE5608">
        <v>0</v>
      </c>
      <c r="BF5608">
        <v>91.904626376752006</v>
      </c>
      <c r="BG5608">
        <v>90.156213547483006</v>
      </c>
      <c r="BH5608">
        <v>91.623906017042998</v>
      </c>
      <c r="BI5608">
        <v>90.4171428052869</v>
      </c>
    </row>
    <row r="5609" spans="1:61" x14ac:dyDescent="0.25">
      <c r="A5609" s="10" t="str">
        <f>VLOOKUP(D5609,'Index-Relations'!E:F,2,FALSE)</f>
        <v>BM</v>
      </c>
      <c r="B5609" t="s">
        <v>3450</v>
      </c>
      <c r="C5609" s="53" t="s">
        <v>2769</v>
      </c>
      <c r="D5609" s="59" t="s">
        <v>3130</v>
      </c>
      <c r="E5609" s="59" t="s">
        <v>9025</v>
      </c>
      <c r="F5609" t="s">
        <v>2069</v>
      </c>
      <c r="G5609" t="s">
        <v>451</v>
      </c>
      <c r="H5609" t="s">
        <v>2070</v>
      </c>
      <c r="I5609" s="52">
        <v>45352</v>
      </c>
      <c r="J5609" t="s">
        <v>2457</v>
      </c>
      <c r="K5609">
        <v>71</v>
      </c>
      <c r="L5609">
        <v>93.985401552461994</v>
      </c>
      <c r="M5609">
        <v>70</v>
      </c>
      <c r="N5609">
        <v>0.99979636051104404</v>
      </c>
      <c r="O5609">
        <v>92.177927262704102</v>
      </c>
      <c r="P5609">
        <v>70</v>
      </c>
      <c r="Q5609">
        <v>0.99979636051104404</v>
      </c>
      <c r="R5609">
        <v>65</v>
      </c>
      <c r="S5609">
        <v>0.99802260987519298</v>
      </c>
      <c r="T5609">
        <v>41.4857715441618</v>
      </c>
      <c r="U5609">
        <v>0.72585450741820501</v>
      </c>
      <c r="V5609">
        <v>50</v>
      </c>
      <c r="W5609">
        <v>0.143756998576798</v>
      </c>
      <c r="X5609">
        <v>2</v>
      </c>
      <c r="Y5609">
        <v>70</v>
      </c>
      <c r="Z5609">
        <v>0.999543922745455</v>
      </c>
      <c r="AA5609">
        <v>49.8148672621668</v>
      </c>
      <c r="AB5609">
        <v>59</v>
      </c>
      <c r="AC5609">
        <v>0.93513400283299697</v>
      </c>
      <c r="AD5609">
        <v>11</v>
      </c>
      <c r="AE5609">
        <v>6.4409919912458202E-2</v>
      </c>
      <c r="AF5609">
        <v>1</v>
      </c>
      <c r="AG5609">
        <v>4.5607725454448102E-4</v>
      </c>
      <c r="AH5609">
        <v>2.84755180359836E-2</v>
      </c>
      <c r="AI5609">
        <v>9</v>
      </c>
      <c r="AJ5609">
        <v>93.049935881926501</v>
      </c>
      <c r="AK5609">
        <v>70</v>
      </c>
      <c r="AL5609">
        <v>0.99979636051104404</v>
      </c>
      <c r="AM5609">
        <v>0</v>
      </c>
      <c r="AN5609">
        <v>0</v>
      </c>
      <c r="AO5609">
        <v>0</v>
      </c>
      <c r="AP5609">
        <v>0</v>
      </c>
      <c r="AQ5609">
        <v>69</v>
      </c>
      <c r="AR5609">
        <v>0.99954049385844101</v>
      </c>
      <c r="AS5609">
        <v>0</v>
      </c>
      <c r="AT5609">
        <v>0</v>
      </c>
      <c r="AU5609">
        <v>3.3977764824821401E-3</v>
      </c>
      <c r="AV5609">
        <v>1</v>
      </c>
      <c r="AW5609">
        <v>70</v>
      </c>
      <c r="AX5609">
        <v>0.999744425186608</v>
      </c>
      <c r="AY5609">
        <v>93.453326233857993</v>
      </c>
      <c r="AZ5609">
        <v>70</v>
      </c>
      <c r="BA5609">
        <v>0.99979636051104404</v>
      </c>
      <c r="BB5609">
        <v>69</v>
      </c>
      <c r="BC5609">
        <v>0.99954049385844101</v>
      </c>
      <c r="BD5609">
        <v>0</v>
      </c>
      <c r="BE5609">
        <v>0</v>
      </c>
      <c r="BF5609">
        <v>91.526068271602895</v>
      </c>
      <c r="BG5609">
        <v>89.931553485553906</v>
      </c>
      <c r="BH5609">
        <v>91.277212314663004</v>
      </c>
      <c r="BI5609">
        <v>89.833480566180995</v>
      </c>
    </row>
    <row r="5610" spans="1:61" x14ac:dyDescent="0.25">
      <c r="A5610" s="10" t="str">
        <f>VLOOKUP(D5610,'Index-Relations'!E:F,2,FALSE)</f>
        <v>BM</v>
      </c>
      <c r="B5610" t="s">
        <v>3450</v>
      </c>
      <c r="C5610" s="53" t="s">
        <v>2770</v>
      </c>
      <c r="D5610" s="59" t="s">
        <v>3130</v>
      </c>
      <c r="E5610" s="59" t="s">
        <v>9026</v>
      </c>
      <c r="F5610" t="s">
        <v>2069</v>
      </c>
      <c r="G5610" t="s">
        <v>451</v>
      </c>
      <c r="H5610" t="s">
        <v>2070</v>
      </c>
      <c r="I5610" s="52">
        <v>45323</v>
      </c>
      <c r="J5610" t="s">
        <v>2457</v>
      </c>
      <c r="K5610">
        <v>71</v>
      </c>
      <c r="L5610">
        <v>93.957963416156701</v>
      </c>
      <c r="M5610">
        <v>67</v>
      </c>
      <c r="N5610">
        <v>0.99899234490039301</v>
      </c>
      <c r="O5610">
        <v>92.203039530642798</v>
      </c>
      <c r="P5610">
        <v>67</v>
      </c>
      <c r="Q5610">
        <v>0.99899234490039301</v>
      </c>
      <c r="R5610">
        <v>65</v>
      </c>
      <c r="S5610">
        <v>0.99809952355295595</v>
      </c>
      <c r="T5610">
        <v>41.885526631625297</v>
      </c>
      <c r="U5610">
        <v>0.71883061852646701</v>
      </c>
      <c r="V5610">
        <v>49</v>
      </c>
      <c r="W5610">
        <v>0.14352794197635599</v>
      </c>
      <c r="X5610">
        <v>2</v>
      </c>
      <c r="Y5610">
        <v>70</v>
      </c>
      <c r="Z5610">
        <v>0.99955445337237303</v>
      </c>
      <c r="AA5610">
        <v>49.385918608969</v>
      </c>
      <c r="AB5610">
        <v>59</v>
      </c>
      <c r="AC5610">
        <v>0.92446817200046405</v>
      </c>
      <c r="AD5610">
        <v>11</v>
      </c>
      <c r="AE5610">
        <v>7.5086281371909203E-2</v>
      </c>
      <c r="AF5610">
        <v>1</v>
      </c>
      <c r="AG5610">
        <v>4.4554662762634402E-4</v>
      </c>
      <c r="AH5610">
        <v>3.00081206769338E-2</v>
      </c>
      <c r="AI5610">
        <v>8</v>
      </c>
      <c r="AJ5610">
        <v>93.003140171991404</v>
      </c>
      <c r="AK5610">
        <v>67</v>
      </c>
      <c r="AL5610">
        <v>0.99899234490039301</v>
      </c>
      <c r="AM5610">
        <v>0</v>
      </c>
      <c r="AN5610">
        <v>0</v>
      </c>
      <c r="AO5610">
        <v>0</v>
      </c>
      <c r="AP5610">
        <v>0</v>
      </c>
      <c r="AQ5610">
        <v>69</v>
      </c>
      <c r="AR5610">
        <v>0.99955328754592798</v>
      </c>
      <c r="AS5610">
        <v>0</v>
      </c>
      <c r="AT5610">
        <v>0</v>
      </c>
      <c r="AU5610">
        <v>3.5550183382181098E-3</v>
      </c>
      <c r="AV5610">
        <v>1</v>
      </c>
      <c r="AW5610">
        <v>70</v>
      </c>
      <c r="AX5610">
        <v>0.99976246277183001</v>
      </c>
      <c r="AY5610">
        <v>93.458111255392296</v>
      </c>
      <c r="AZ5610">
        <v>67</v>
      </c>
      <c r="BA5610">
        <v>0.99899234490039301</v>
      </c>
      <c r="BB5610">
        <v>69</v>
      </c>
      <c r="BC5610">
        <v>0.99955328754592798</v>
      </c>
      <c r="BD5610">
        <v>0</v>
      </c>
      <c r="BE5610">
        <v>0</v>
      </c>
      <c r="BF5610">
        <v>91.591754124215001</v>
      </c>
      <c r="BG5610">
        <v>90.065517423797999</v>
      </c>
      <c r="BH5610">
        <v>91.302239313556896</v>
      </c>
      <c r="BI5610">
        <v>89.907945931523003</v>
      </c>
    </row>
    <row r="5611" spans="1:61" x14ac:dyDescent="0.25">
      <c r="A5611" s="10" t="str">
        <f>VLOOKUP(D5611,'Index-Relations'!E:F,2,FALSE)</f>
        <v>BM</v>
      </c>
      <c r="B5611" t="s">
        <v>3450</v>
      </c>
      <c r="C5611" s="53" t="s">
        <v>2760</v>
      </c>
      <c r="D5611" s="59" t="s">
        <v>3131</v>
      </c>
      <c r="E5611" s="59" t="s">
        <v>9027</v>
      </c>
      <c r="F5611" t="s">
        <v>2071</v>
      </c>
      <c r="G5611" t="s">
        <v>457</v>
      </c>
      <c r="H5611" t="s">
        <v>2072</v>
      </c>
      <c r="I5611" s="52">
        <v>45658</v>
      </c>
      <c r="J5611" t="s">
        <v>2457</v>
      </c>
      <c r="K5611">
        <v>215</v>
      </c>
      <c r="L5611" s="73">
        <v>55.004201218861901</v>
      </c>
      <c r="M5611">
        <v>204</v>
      </c>
      <c r="N5611">
        <v>0.99583436988563101</v>
      </c>
      <c r="O5611" s="73">
        <v>59.270364896358998</v>
      </c>
      <c r="P5611">
        <v>204</v>
      </c>
      <c r="Q5611">
        <v>0.99583436988563101</v>
      </c>
      <c r="R5611">
        <v>190</v>
      </c>
      <c r="S5611">
        <v>0.98037108457752598</v>
      </c>
      <c r="T5611">
        <v>32.661553777836303</v>
      </c>
      <c r="U5611">
        <v>0.76501499826759201</v>
      </c>
      <c r="V5611">
        <v>149</v>
      </c>
      <c r="W5611">
        <v>1.7553604042349898E-2</v>
      </c>
      <c r="X5611">
        <v>10</v>
      </c>
      <c r="Y5611">
        <v>212</v>
      </c>
      <c r="Z5611">
        <v>0.99894701156431198</v>
      </c>
      <c r="AA5611">
        <v>23.617014082862099</v>
      </c>
      <c r="AB5611">
        <v>138</v>
      </c>
      <c r="AC5611">
        <v>0.80691788321543201</v>
      </c>
      <c r="AD5611">
        <v>74</v>
      </c>
      <c r="AE5611">
        <v>0.192029128348881</v>
      </c>
      <c r="AF5611">
        <v>3</v>
      </c>
      <c r="AG5611">
        <v>1.05298843568693E-3</v>
      </c>
      <c r="AH5611">
        <v>3.3189839913905402E-4</v>
      </c>
      <c r="AI5611">
        <v>4</v>
      </c>
      <c r="AJ5611" s="73">
        <v>52.444304857801903</v>
      </c>
      <c r="AK5611">
        <v>204</v>
      </c>
      <c r="AL5611">
        <v>0.99583436988563101</v>
      </c>
      <c r="AM5611">
        <v>0</v>
      </c>
      <c r="AN5611">
        <v>0</v>
      </c>
      <c r="AO5611">
        <v>0</v>
      </c>
      <c r="AP5611">
        <v>0</v>
      </c>
      <c r="AQ5611">
        <v>209</v>
      </c>
      <c r="AR5611">
        <v>0.99892278114869404</v>
      </c>
      <c r="AS5611">
        <v>0</v>
      </c>
      <c r="AT5611">
        <v>0</v>
      </c>
      <c r="AU5611">
        <v>0</v>
      </c>
      <c r="AV5611">
        <v>0</v>
      </c>
      <c r="AW5611">
        <v>208</v>
      </c>
      <c r="AX5611">
        <v>0.998658314296893</v>
      </c>
      <c r="AY5611" s="73">
        <v>53.016270358177898</v>
      </c>
      <c r="AZ5611">
        <v>204</v>
      </c>
      <c r="BA5611">
        <v>0.99583436988563101</v>
      </c>
      <c r="BB5611">
        <v>209</v>
      </c>
      <c r="BC5611">
        <v>0.99892278114869404</v>
      </c>
      <c r="BD5611">
        <v>0</v>
      </c>
      <c r="BE5611">
        <v>0</v>
      </c>
      <c r="BF5611">
        <v>55.004201218861901</v>
      </c>
      <c r="BG5611">
        <v>59.270364896358998</v>
      </c>
      <c r="BH5611">
        <v>53.016270358177898</v>
      </c>
      <c r="BI5611">
        <v>52.444304857801903</v>
      </c>
    </row>
    <row r="5612" spans="1:61" x14ac:dyDescent="0.25">
      <c r="A5612" s="10" t="str">
        <f>VLOOKUP(D5612,'Index-Relations'!E:F,2,FALSE)</f>
        <v>BM</v>
      </c>
      <c r="B5612" t="s">
        <v>3450</v>
      </c>
      <c r="C5612" s="53" t="s">
        <v>2761</v>
      </c>
      <c r="D5612" s="59" t="s">
        <v>3131</v>
      </c>
      <c r="E5612" s="59" t="s">
        <v>9028</v>
      </c>
      <c r="F5612" t="s">
        <v>2071</v>
      </c>
      <c r="G5612" t="s">
        <v>457</v>
      </c>
      <c r="H5612" t="s">
        <v>2072</v>
      </c>
      <c r="I5612" s="52">
        <v>45628</v>
      </c>
      <c r="J5612" t="s">
        <v>2457</v>
      </c>
      <c r="K5612">
        <v>216</v>
      </c>
      <c r="L5612" s="73">
        <v>55.010606900272997</v>
      </c>
      <c r="M5612">
        <v>205</v>
      </c>
      <c r="N5612">
        <v>0.99595787102258704</v>
      </c>
      <c r="O5612" s="73">
        <v>59.271764728938898</v>
      </c>
      <c r="P5612">
        <v>205</v>
      </c>
      <c r="Q5612">
        <v>0.99595787102258704</v>
      </c>
      <c r="R5612">
        <v>191</v>
      </c>
      <c r="S5612">
        <v>0.980676463971631</v>
      </c>
      <c r="T5612">
        <v>32.555629546778903</v>
      </c>
      <c r="U5612">
        <v>0.77487894490006004</v>
      </c>
      <c r="V5612">
        <v>147</v>
      </c>
      <c r="W5612">
        <v>1.9233665271810401E-2</v>
      </c>
      <c r="X5612">
        <v>10</v>
      </c>
      <c r="Y5612">
        <v>208</v>
      </c>
      <c r="Z5612">
        <v>0.99695088990853897</v>
      </c>
      <c r="AA5612">
        <v>19.3785568290665</v>
      </c>
      <c r="AB5612">
        <v>137</v>
      </c>
      <c r="AC5612">
        <v>0.89569441460800303</v>
      </c>
      <c r="AD5612">
        <v>70</v>
      </c>
      <c r="AE5612">
        <v>0.10110232204243801</v>
      </c>
      <c r="AF5612">
        <v>9</v>
      </c>
      <c r="AG5612">
        <v>3.2032633495587201E-3</v>
      </c>
      <c r="AH5612">
        <v>3.5116543659975002E-4</v>
      </c>
      <c r="AI5612">
        <v>4</v>
      </c>
      <c r="AJ5612" s="73">
        <v>52.484104012867</v>
      </c>
      <c r="AK5612">
        <v>205</v>
      </c>
      <c r="AL5612">
        <v>0.99595787102258704</v>
      </c>
      <c r="AM5612">
        <v>0</v>
      </c>
      <c r="AN5612">
        <v>0</v>
      </c>
      <c r="AO5612">
        <v>0</v>
      </c>
      <c r="AP5612">
        <v>0</v>
      </c>
      <c r="AQ5612">
        <v>210</v>
      </c>
      <c r="AR5612">
        <v>0.99887109950293695</v>
      </c>
      <c r="AS5612">
        <v>0</v>
      </c>
      <c r="AT5612">
        <v>0</v>
      </c>
      <c r="AU5612">
        <v>0</v>
      </c>
      <c r="AV5612">
        <v>0</v>
      </c>
      <c r="AW5612">
        <v>209</v>
      </c>
      <c r="AX5612">
        <v>0.99861033181607095</v>
      </c>
      <c r="AY5612" s="73">
        <v>52.975506537088002</v>
      </c>
      <c r="AZ5612">
        <v>205</v>
      </c>
      <c r="BA5612">
        <v>0.99595787102258704</v>
      </c>
      <c r="BB5612">
        <v>210</v>
      </c>
      <c r="BC5612">
        <v>0.99887109950293695</v>
      </c>
      <c r="BD5612">
        <v>0</v>
      </c>
      <c r="BE5612">
        <v>0</v>
      </c>
      <c r="BF5612">
        <v>55.010606900272997</v>
      </c>
      <c r="BG5612">
        <v>59.271764728938898</v>
      </c>
      <c r="BH5612">
        <v>52.975506537088002</v>
      </c>
      <c r="BI5612">
        <v>52.484104012867</v>
      </c>
    </row>
    <row r="5613" spans="1:61" x14ac:dyDescent="0.25">
      <c r="A5613" s="10" t="str">
        <f>VLOOKUP(D5613,'Index-Relations'!E:F,2,FALSE)</f>
        <v>BM</v>
      </c>
      <c r="B5613" t="s">
        <v>3450</v>
      </c>
      <c r="C5613" s="53" t="s">
        <v>2762</v>
      </c>
      <c r="D5613" s="59" t="s">
        <v>3131</v>
      </c>
      <c r="E5613" s="59" t="s">
        <v>9029</v>
      </c>
      <c r="F5613" t="s">
        <v>2071</v>
      </c>
      <c r="G5613" t="s">
        <v>457</v>
      </c>
      <c r="H5613" t="s">
        <v>2072</v>
      </c>
      <c r="I5613" s="52">
        <v>45597</v>
      </c>
      <c r="J5613" t="s">
        <v>2457</v>
      </c>
      <c r="K5613">
        <v>216</v>
      </c>
      <c r="L5613" s="73">
        <v>55.328694240944998</v>
      </c>
      <c r="M5613">
        <v>205</v>
      </c>
      <c r="N5613">
        <v>0.99588526984668702</v>
      </c>
      <c r="O5613" s="73">
        <v>59.762994390887897</v>
      </c>
      <c r="P5613">
        <v>205</v>
      </c>
      <c r="Q5613">
        <v>0.99588526984668702</v>
      </c>
      <c r="R5613">
        <v>191</v>
      </c>
      <c r="S5613">
        <v>0.98130749267419504</v>
      </c>
      <c r="T5613">
        <v>33.070524472526799</v>
      </c>
      <c r="U5613">
        <v>0.77482588940876396</v>
      </c>
      <c r="V5613">
        <v>147</v>
      </c>
      <c r="W5613">
        <v>1.9346820531887399E-2</v>
      </c>
      <c r="X5613">
        <v>10</v>
      </c>
      <c r="Y5613">
        <v>207</v>
      </c>
      <c r="Z5613">
        <v>0.99664541700620002</v>
      </c>
      <c r="AA5613">
        <v>19.358084633482399</v>
      </c>
      <c r="AB5613">
        <v>137</v>
      </c>
      <c r="AC5613">
        <v>0.89213905416864003</v>
      </c>
      <c r="AD5613">
        <v>70</v>
      </c>
      <c r="AE5613">
        <v>0.10450636283756</v>
      </c>
      <c r="AF5613">
        <v>9</v>
      </c>
      <c r="AG5613">
        <v>3.3545829937993502E-3</v>
      </c>
      <c r="AH5613">
        <v>3.5535695843894798E-4</v>
      </c>
      <c r="AI5613">
        <v>4</v>
      </c>
      <c r="AJ5613" s="73">
        <v>52.6180297079989</v>
      </c>
      <c r="AK5613">
        <v>205</v>
      </c>
      <c r="AL5613">
        <v>0.99588526984668702</v>
      </c>
      <c r="AM5613">
        <v>0</v>
      </c>
      <c r="AN5613">
        <v>0</v>
      </c>
      <c r="AO5613">
        <v>0</v>
      </c>
      <c r="AP5613">
        <v>0</v>
      </c>
      <c r="AQ5613">
        <v>210</v>
      </c>
      <c r="AR5613">
        <v>0.99883102326764495</v>
      </c>
      <c r="AS5613">
        <v>0</v>
      </c>
      <c r="AT5613">
        <v>0</v>
      </c>
      <c r="AU5613">
        <v>0</v>
      </c>
      <c r="AV5613">
        <v>0</v>
      </c>
      <c r="AW5613">
        <v>209</v>
      </c>
      <c r="AX5613">
        <v>0.99855955097885796</v>
      </c>
      <c r="AY5613" s="73">
        <v>53.371941114019897</v>
      </c>
      <c r="AZ5613">
        <v>205</v>
      </c>
      <c r="BA5613">
        <v>0.99588526984668702</v>
      </c>
      <c r="BB5613">
        <v>210</v>
      </c>
      <c r="BC5613">
        <v>0.99883102326764495</v>
      </c>
      <c r="BD5613">
        <v>0</v>
      </c>
      <c r="BE5613">
        <v>0</v>
      </c>
      <c r="BF5613">
        <v>55.328694240944998</v>
      </c>
      <c r="BG5613">
        <v>59.762994390887897</v>
      </c>
      <c r="BH5613">
        <v>53.371941114019897</v>
      </c>
      <c r="BI5613">
        <v>52.6180297079989</v>
      </c>
    </row>
    <row r="5614" spans="1:61" x14ac:dyDescent="0.25">
      <c r="A5614" s="10" t="str">
        <f>VLOOKUP(D5614,'Index-Relations'!E:F,2,FALSE)</f>
        <v>BM</v>
      </c>
      <c r="B5614" t="s">
        <v>3450</v>
      </c>
      <c r="C5614" s="53" t="s">
        <v>2763</v>
      </c>
      <c r="D5614" s="59" t="s">
        <v>3131</v>
      </c>
      <c r="E5614" s="59" t="s">
        <v>9030</v>
      </c>
      <c r="F5614" t="s">
        <v>2071</v>
      </c>
      <c r="G5614" t="s">
        <v>457</v>
      </c>
      <c r="H5614" t="s">
        <v>2072</v>
      </c>
      <c r="I5614" s="52">
        <v>45566</v>
      </c>
      <c r="J5614" t="s">
        <v>2457</v>
      </c>
      <c r="K5614">
        <v>218</v>
      </c>
      <c r="L5614" s="73">
        <v>55.022842924941997</v>
      </c>
      <c r="M5614">
        <v>207</v>
      </c>
      <c r="N5614">
        <v>0.995641411349939</v>
      </c>
      <c r="O5614" s="73">
        <v>59.652640531186996</v>
      </c>
      <c r="P5614">
        <v>207</v>
      </c>
      <c r="Q5614">
        <v>0.995641411349939</v>
      </c>
      <c r="R5614">
        <v>193</v>
      </c>
      <c r="S5614">
        <v>0.98117639087359299</v>
      </c>
      <c r="T5614">
        <v>33.455663697949497</v>
      </c>
      <c r="U5614">
        <v>0.77070643757852497</v>
      </c>
      <c r="V5614">
        <v>147</v>
      </c>
      <c r="W5614">
        <v>1.9632352791904902E-2</v>
      </c>
      <c r="X5614">
        <v>10</v>
      </c>
      <c r="Y5614">
        <v>208</v>
      </c>
      <c r="Z5614">
        <v>0.99466605020031795</v>
      </c>
      <c r="AA5614">
        <v>18.0915883320971</v>
      </c>
      <c r="AB5614">
        <v>137</v>
      </c>
      <c r="AC5614">
        <v>0.88391790287819805</v>
      </c>
      <c r="AD5614">
        <v>71</v>
      </c>
      <c r="AE5614">
        <v>0.110748147322118</v>
      </c>
      <c r="AF5614">
        <v>10</v>
      </c>
      <c r="AG5614">
        <v>5.3339497996824203E-3</v>
      </c>
      <c r="AH5614">
        <v>3.6018451841659702E-4</v>
      </c>
      <c r="AI5614">
        <v>4</v>
      </c>
      <c r="AJ5614" s="73">
        <v>52.072822300775897</v>
      </c>
      <c r="AK5614">
        <v>207</v>
      </c>
      <c r="AL5614">
        <v>0.995641411349939</v>
      </c>
      <c r="AM5614">
        <v>0</v>
      </c>
      <c r="AN5614">
        <v>0</v>
      </c>
      <c r="AO5614">
        <v>0</v>
      </c>
      <c r="AP5614">
        <v>0</v>
      </c>
      <c r="AQ5614">
        <v>212</v>
      </c>
      <c r="AR5614">
        <v>0.998612110338848</v>
      </c>
      <c r="AS5614">
        <v>0</v>
      </c>
      <c r="AT5614">
        <v>0</v>
      </c>
      <c r="AU5614">
        <v>0</v>
      </c>
      <c r="AV5614">
        <v>0</v>
      </c>
      <c r="AW5614">
        <v>211</v>
      </c>
      <c r="AX5614">
        <v>0.99836515573862705</v>
      </c>
      <c r="AY5614" s="73">
        <v>53.292187720846897</v>
      </c>
      <c r="AZ5614">
        <v>207</v>
      </c>
      <c r="BA5614">
        <v>0.995641411349939</v>
      </c>
      <c r="BB5614">
        <v>212</v>
      </c>
      <c r="BC5614">
        <v>0.998612110338848</v>
      </c>
      <c r="BD5614">
        <v>0</v>
      </c>
      <c r="BE5614">
        <v>0</v>
      </c>
      <c r="BF5614">
        <v>55.022842924941997</v>
      </c>
      <c r="BG5614">
        <v>59.652640531186996</v>
      </c>
      <c r="BH5614">
        <v>53.292187720846897</v>
      </c>
      <c r="BI5614">
        <v>52.072822300775897</v>
      </c>
    </row>
    <row r="5615" spans="1:61" x14ac:dyDescent="0.25">
      <c r="A5615" s="10" t="str">
        <f>VLOOKUP(D5615,'Index-Relations'!E:F,2,FALSE)</f>
        <v>BM</v>
      </c>
      <c r="B5615" t="s">
        <v>3450</v>
      </c>
      <c r="C5615" s="53" t="s">
        <v>2764</v>
      </c>
      <c r="D5615" s="59" t="s">
        <v>3131</v>
      </c>
      <c r="E5615" s="59" t="s">
        <v>9031</v>
      </c>
      <c r="F5615" t="s">
        <v>2071</v>
      </c>
      <c r="G5615" t="s">
        <v>457</v>
      </c>
      <c r="H5615" t="s">
        <v>2072</v>
      </c>
      <c r="I5615" s="52">
        <v>45537</v>
      </c>
      <c r="J5615" t="s">
        <v>2457</v>
      </c>
      <c r="K5615">
        <v>213</v>
      </c>
      <c r="L5615" s="73">
        <v>54.496343470329002</v>
      </c>
      <c r="M5615">
        <v>208</v>
      </c>
      <c r="N5615">
        <v>0.99850310937655595</v>
      </c>
      <c r="O5615" s="73">
        <v>59.114208530774</v>
      </c>
      <c r="P5615">
        <v>208</v>
      </c>
      <c r="Q5615">
        <v>0.99850310937655595</v>
      </c>
      <c r="R5615">
        <v>190</v>
      </c>
      <c r="S5615">
        <v>0.98218429131079299</v>
      </c>
      <c r="T5615">
        <v>33.735485473671297</v>
      </c>
      <c r="U5615">
        <v>0.77535207027768804</v>
      </c>
      <c r="V5615">
        <v>146</v>
      </c>
      <c r="W5615">
        <v>1.9834275611336601E-2</v>
      </c>
      <c r="X5615">
        <v>11</v>
      </c>
      <c r="Y5615">
        <v>207</v>
      </c>
      <c r="Z5615">
        <v>0.99636969395169594</v>
      </c>
      <c r="AA5615">
        <v>19.3487952649741</v>
      </c>
      <c r="AB5615">
        <v>138</v>
      </c>
      <c r="AC5615">
        <v>0.88242587430633401</v>
      </c>
      <c r="AD5615">
        <v>69</v>
      </c>
      <c r="AE5615">
        <v>0.113943819645362</v>
      </c>
      <c r="AF5615">
        <v>6</v>
      </c>
      <c r="AG5615">
        <v>3.63030604830345E-3</v>
      </c>
      <c r="AH5615">
        <v>3.58510677595177E-4</v>
      </c>
      <c r="AI5615">
        <v>4</v>
      </c>
      <c r="AJ5615" s="73">
        <v>51.12938898382</v>
      </c>
      <c r="AK5615">
        <v>208</v>
      </c>
      <c r="AL5615">
        <v>0.99850310937655595</v>
      </c>
      <c r="AM5615">
        <v>0</v>
      </c>
      <c r="AN5615">
        <v>0</v>
      </c>
      <c r="AO5615">
        <v>0</v>
      </c>
      <c r="AP5615">
        <v>0</v>
      </c>
      <c r="AQ5615">
        <v>209</v>
      </c>
      <c r="AR5615">
        <v>0.99913911168720104</v>
      </c>
      <c r="AS5615">
        <v>0</v>
      </c>
      <c r="AT5615">
        <v>0</v>
      </c>
      <c r="AU5615">
        <v>0</v>
      </c>
      <c r="AV5615">
        <v>0</v>
      </c>
      <c r="AW5615">
        <v>209</v>
      </c>
      <c r="AX5615">
        <v>0.99911072867538997</v>
      </c>
      <c r="AY5615" s="73">
        <v>53.266606640536899</v>
      </c>
      <c r="AZ5615">
        <v>208</v>
      </c>
      <c r="BA5615">
        <v>0.99850310937655595</v>
      </c>
      <c r="BB5615">
        <v>209</v>
      </c>
      <c r="BC5615">
        <v>0.99913911168720104</v>
      </c>
      <c r="BD5615">
        <v>0</v>
      </c>
      <c r="BE5615">
        <v>0</v>
      </c>
      <c r="BF5615">
        <v>54.496343470329002</v>
      </c>
      <c r="BG5615">
        <v>59.114208530774</v>
      </c>
      <c r="BH5615">
        <v>53.266606640536899</v>
      </c>
      <c r="BI5615">
        <v>51.12938898382</v>
      </c>
    </row>
    <row r="5616" spans="1:61" x14ac:dyDescent="0.25">
      <c r="A5616" s="10" t="str">
        <f>VLOOKUP(D5616,'Index-Relations'!E:F,2,FALSE)</f>
        <v>BM</v>
      </c>
      <c r="B5616" t="s">
        <v>3450</v>
      </c>
      <c r="C5616" s="53" t="s">
        <v>3350</v>
      </c>
      <c r="D5616" s="59" t="s">
        <v>3131</v>
      </c>
      <c r="E5616" s="59" t="s">
        <v>9032</v>
      </c>
      <c r="F5616" t="s">
        <v>2071</v>
      </c>
      <c r="G5616" t="s">
        <v>457</v>
      </c>
      <c r="H5616" t="s">
        <v>2072</v>
      </c>
      <c r="I5616" s="52">
        <v>45505</v>
      </c>
      <c r="J5616" t="s">
        <v>2457</v>
      </c>
      <c r="K5616">
        <v>213</v>
      </c>
      <c r="L5616" s="73">
        <v>54.486708183982898</v>
      </c>
      <c r="M5616">
        <v>208</v>
      </c>
      <c r="N5616">
        <v>0.99869151137686096</v>
      </c>
      <c r="O5616" s="73">
        <v>59.121772821059899</v>
      </c>
      <c r="P5616">
        <v>208</v>
      </c>
      <c r="Q5616">
        <v>0.99869151137686096</v>
      </c>
      <c r="R5616">
        <v>190</v>
      </c>
      <c r="S5616">
        <v>0.98291146538525398</v>
      </c>
      <c r="T5616">
        <v>33.605496902982502</v>
      </c>
      <c r="U5616">
        <v>0.77615695898000103</v>
      </c>
      <c r="V5616">
        <v>147</v>
      </c>
      <c r="W5616">
        <v>1.9457725152219101E-2</v>
      </c>
      <c r="X5616">
        <v>10</v>
      </c>
      <c r="Y5616">
        <v>207</v>
      </c>
      <c r="Z5616">
        <v>0.99658323674103699</v>
      </c>
      <c r="AA5616">
        <v>26.355241054629001</v>
      </c>
      <c r="AB5616">
        <v>135</v>
      </c>
      <c r="AC5616">
        <v>0.85983578803499106</v>
      </c>
      <c r="AD5616">
        <v>72</v>
      </c>
      <c r="AE5616">
        <v>0.13674744870604599</v>
      </c>
      <c r="AF5616">
        <v>6</v>
      </c>
      <c r="AG5616">
        <v>3.4167632589623899E-3</v>
      </c>
      <c r="AH5616">
        <v>3.49300722796018E-4</v>
      </c>
      <c r="AI5616">
        <v>4</v>
      </c>
      <c r="AJ5616" s="73">
        <v>51.088948431142001</v>
      </c>
      <c r="AK5616">
        <v>208</v>
      </c>
      <c r="AL5616">
        <v>0.99869151137686096</v>
      </c>
      <c r="AM5616">
        <v>0</v>
      </c>
      <c r="AN5616">
        <v>0</v>
      </c>
      <c r="AO5616">
        <v>0</v>
      </c>
      <c r="AP5616">
        <v>0</v>
      </c>
      <c r="AQ5616">
        <v>208</v>
      </c>
      <c r="AR5616">
        <v>0.99913556846229501</v>
      </c>
      <c r="AS5616">
        <v>0</v>
      </c>
      <c r="AT5616">
        <v>0</v>
      </c>
      <c r="AU5616">
        <v>0</v>
      </c>
      <c r="AV5616">
        <v>0</v>
      </c>
      <c r="AW5616">
        <v>209</v>
      </c>
      <c r="AX5616">
        <v>0.99917683469540797</v>
      </c>
      <c r="AY5616" s="73">
        <v>53.281057431233997</v>
      </c>
      <c r="AZ5616">
        <v>208</v>
      </c>
      <c r="BA5616">
        <v>0.99869151137686096</v>
      </c>
      <c r="BB5616">
        <v>207</v>
      </c>
      <c r="BC5616">
        <v>0.97193007187066405</v>
      </c>
      <c r="BD5616">
        <v>1</v>
      </c>
      <c r="BE5616">
        <v>2.7205496591630199E-2</v>
      </c>
      <c r="BF5616">
        <v>54.486708183982898</v>
      </c>
      <c r="BG5616">
        <v>59.121772821059899</v>
      </c>
      <c r="BH5616">
        <v>53.281057431233997</v>
      </c>
      <c r="BI5616">
        <v>51.088948431142001</v>
      </c>
    </row>
    <row r="5617" spans="1:61" x14ac:dyDescent="0.25">
      <c r="A5617" s="10" t="str">
        <f>VLOOKUP(D5617,'Index-Relations'!E:F,2,FALSE)</f>
        <v>BM</v>
      </c>
      <c r="B5617" t="s">
        <v>3450</v>
      </c>
      <c r="C5617" s="53" t="s">
        <v>2765</v>
      </c>
      <c r="D5617" s="59" t="s">
        <v>3131</v>
      </c>
      <c r="E5617" s="59" t="s">
        <v>9033</v>
      </c>
      <c r="F5617" t="s">
        <v>2071</v>
      </c>
      <c r="G5617" t="s">
        <v>457</v>
      </c>
      <c r="H5617" t="s">
        <v>2072</v>
      </c>
      <c r="I5617" s="52">
        <v>45474</v>
      </c>
      <c r="J5617" t="s">
        <v>2457</v>
      </c>
      <c r="K5617">
        <v>214</v>
      </c>
      <c r="L5617" s="73">
        <v>54.407853320179903</v>
      </c>
      <c r="M5617">
        <v>209</v>
      </c>
      <c r="N5617">
        <v>0.99862450009454595</v>
      </c>
      <c r="O5617" s="73">
        <v>58.880235189650001</v>
      </c>
      <c r="P5617">
        <v>209</v>
      </c>
      <c r="Q5617">
        <v>0.99862450009454595</v>
      </c>
      <c r="R5617">
        <v>190</v>
      </c>
      <c r="S5617">
        <v>0.98122314370678299</v>
      </c>
      <c r="T5617">
        <v>33.809590549957797</v>
      </c>
      <c r="U5617">
        <v>0.78270388723584805</v>
      </c>
      <c r="V5617">
        <v>147</v>
      </c>
      <c r="W5617">
        <v>2.0193839323411698E-2</v>
      </c>
      <c r="X5617">
        <v>10</v>
      </c>
      <c r="Y5617">
        <v>208</v>
      </c>
      <c r="Z5617">
        <v>0.99669310603693295</v>
      </c>
      <c r="AA5617">
        <v>27.165800906316701</v>
      </c>
      <c r="AB5617">
        <v>132</v>
      </c>
      <c r="AC5617">
        <v>0.853439712107807</v>
      </c>
      <c r="AD5617">
        <v>76</v>
      </c>
      <c r="AE5617">
        <v>0.14325339392912501</v>
      </c>
      <c r="AF5617">
        <v>6</v>
      </c>
      <c r="AG5617">
        <v>3.3068939630664898E-3</v>
      </c>
      <c r="AH5617">
        <v>3.6777007076223701E-4</v>
      </c>
      <c r="AI5617">
        <v>4</v>
      </c>
      <c r="AJ5617" s="73">
        <v>51.024235051146</v>
      </c>
      <c r="AK5617">
        <v>209</v>
      </c>
      <c r="AL5617">
        <v>0.99862450009454595</v>
      </c>
      <c r="AM5617">
        <v>0</v>
      </c>
      <c r="AN5617">
        <v>0</v>
      </c>
      <c r="AO5617">
        <v>0</v>
      </c>
      <c r="AP5617">
        <v>0</v>
      </c>
      <c r="AQ5617">
        <v>208</v>
      </c>
      <c r="AR5617">
        <v>0.99772538753141704</v>
      </c>
      <c r="AS5617">
        <v>0</v>
      </c>
      <c r="AT5617">
        <v>0</v>
      </c>
      <c r="AU5617">
        <v>0</v>
      </c>
      <c r="AV5617">
        <v>0</v>
      </c>
      <c r="AW5617">
        <v>209</v>
      </c>
      <c r="AX5617">
        <v>0.99774179351724201</v>
      </c>
      <c r="AY5617" s="73">
        <v>53.320470874202996</v>
      </c>
      <c r="AZ5617">
        <v>209</v>
      </c>
      <c r="BA5617">
        <v>0.99862450009454595</v>
      </c>
      <c r="BB5617">
        <v>207</v>
      </c>
      <c r="BC5617">
        <v>0.97250479969997405</v>
      </c>
      <c r="BD5617">
        <v>1</v>
      </c>
      <c r="BE5617">
        <v>2.5220587831442001E-2</v>
      </c>
      <c r="BF5617">
        <v>54.407853320179903</v>
      </c>
      <c r="BG5617">
        <v>58.880235189650001</v>
      </c>
      <c r="BH5617">
        <v>53.320470874202996</v>
      </c>
      <c r="BI5617">
        <v>51.024235051146</v>
      </c>
    </row>
    <row r="5618" spans="1:61" x14ac:dyDescent="0.25">
      <c r="A5618" s="10" t="str">
        <f>VLOOKUP(D5618,'Index-Relations'!E:F,2,FALSE)</f>
        <v>BM</v>
      </c>
      <c r="B5618" t="s">
        <v>3450</v>
      </c>
      <c r="C5618" s="53" t="s">
        <v>2766</v>
      </c>
      <c r="D5618" s="59" t="s">
        <v>3131</v>
      </c>
      <c r="E5618" s="59" t="s">
        <v>9034</v>
      </c>
      <c r="F5618" t="s">
        <v>2071</v>
      </c>
      <c r="G5618" t="s">
        <v>457</v>
      </c>
      <c r="H5618" t="s">
        <v>2072</v>
      </c>
      <c r="I5618" s="52">
        <v>45446</v>
      </c>
      <c r="J5618" t="s">
        <v>2457</v>
      </c>
      <c r="K5618">
        <v>214</v>
      </c>
      <c r="L5618" s="73">
        <v>54.592075084199003</v>
      </c>
      <c r="M5618">
        <v>209</v>
      </c>
      <c r="N5618">
        <v>0.99859391782691898</v>
      </c>
      <c r="O5618" s="73">
        <v>58.896471102847997</v>
      </c>
      <c r="P5618">
        <v>209</v>
      </c>
      <c r="Q5618">
        <v>0.99859391782691898</v>
      </c>
      <c r="R5618">
        <v>190</v>
      </c>
      <c r="S5618">
        <v>0.98134700244818596</v>
      </c>
      <c r="T5618">
        <v>34.149647033643099</v>
      </c>
      <c r="U5618">
        <v>0.78638365299853796</v>
      </c>
      <c r="V5618">
        <v>147</v>
      </c>
      <c r="W5618">
        <v>2.0958327366287902E-2</v>
      </c>
      <c r="X5618">
        <v>10</v>
      </c>
      <c r="Y5618">
        <v>208</v>
      </c>
      <c r="Z5618">
        <v>0.99660519546383597</v>
      </c>
      <c r="AA5618">
        <v>27.3349787957874</v>
      </c>
      <c r="AB5618">
        <v>130</v>
      </c>
      <c r="AC5618">
        <v>0.84990470216999003</v>
      </c>
      <c r="AD5618">
        <v>78</v>
      </c>
      <c r="AE5618">
        <v>0.14670049329384599</v>
      </c>
      <c r="AF5618">
        <v>6</v>
      </c>
      <c r="AG5618">
        <v>3.3948045361633602E-3</v>
      </c>
      <c r="AH5618">
        <v>3.3533980543368002E-4</v>
      </c>
      <c r="AI5618">
        <v>4</v>
      </c>
      <c r="AJ5618" s="73">
        <v>51.12242439544</v>
      </c>
      <c r="AK5618">
        <v>209</v>
      </c>
      <c r="AL5618">
        <v>0.99859391782691898</v>
      </c>
      <c r="AM5618">
        <v>0</v>
      </c>
      <c r="AN5618">
        <v>0</v>
      </c>
      <c r="AO5618">
        <v>0</v>
      </c>
      <c r="AP5618">
        <v>0</v>
      </c>
      <c r="AQ5618">
        <v>208</v>
      </c>
      <c r="AR5618">
        <v>0.99775903843607605</v>
      </c>
      <c r="AS5618">
        <v>0</v>
      </c>
      <c r="AT5618">
        <v>0</v>
      </c>
      <c r="AU5618">
        <v>0</v>
      </c>
      <c r="AV5618">
        <v>0</v>
      </c>
      <c r="AW5618">
        <v>209</v>
      </c>
      <c r="AX5618">
        <v>0.99784154126213997</v>
      </c>
      <c r="AY5618" s="73">
        <v>53.667342455678003</v>
      </c>
      <c r="AZ5618">
        <v>209</v>
      </c>
      <c r="BA5618">
        <v>0.99859391782691898</v>
      </c>
      <c r="BB5618">
        <v>207</v>
      </c>
      <c r="BC5618">
        <v>0.97334206018916702</v>
      </c>
      <c r="BD5618">
        <v>1</v>
      </c>
      <c r="BE5618">
        <v>2.4416978246909599E-2</v>
      </c>
      <c r="BF5618">
        <v>54.592075084199003</v>
      </c>
      <c r="BG5618">
        <v>58.896471102847997</v>
      </c>
      <c r="BH5618">
        <v>53.667342455678003</v>
      </c>
      <c r="BI5618">
        <v>51.12242439544</v>
      </c>
    </row>
    <row r="5619" spans="1:61" x14ac:dyDescent="0.25">
      <c r="A5619" s="10" t="str">
        <f>VLOOKUP(D5619,'Index-Relations'!E:F,2,FALSE)</f>
        <v>BM</v>
      </c>
      <c r="B5619" t="s">
        <v>3450</v>
      </c>
      <c r="C5619" s="53" t="s">
        <v>2767</v>
      </c>
      <c r="D5619" s="59" t="s">
        <v>3131</v>
      </c>
      <c r="E5619" s="59" t="s">
        <v>9035</v>
      </c>
      <c r="F5619" t="s">
        <v>2071</v>
      </c>
      <c r="G5619" t="s">
        <v>457</v>
      </c>
      <c r="H5619" t="s">
        <v>2072</v>
      </c>
      <c r="I5619" s="52">
        <v>45413</v>
      </c>
      <c r="J5619" t="s">
        <v>2457</v>
      </c>
      <c r="K5619">
        <v>214</v>
      </c>
      <c r="L5619" s="73">
        <v>54.563495618734002</v>
      </c>
      <c r="M5619">
        <v>209</v>
      </c>
      <c r="N5619">
        <v>0.99841047739728295</v>
      </c>
      <c r="O5619" s="73">
        <v>58.807359274659902</v>
      </c>
      <c r="P5619">
        <v>209</v>
      </c>
      <c r="Q5619">
        <v>0.99841047739728295</v>
      </c>
      <c r="R5619">
        <v>190</v>
      </c>
      <c r="S5619">
        <v>0.98163078147788896</v>
      </c>
      <c r="T5619">
        <v>34.190251074312698</v>
      </c>
      <c r="U5619">
        <v>0.78802195763425398</v>
      </c>
      <c r="V5619">
        <v>147</v>
      </c>
      <c r="W5619">
        <v>2.10967580740134E-2</v>
      </c>
      <c r="X5619">
        <v>10</v>
      </c>
      <c r="Y5619">
        <v>208</v>
      </c>
      <c r="Z5619">
        <v>0.99647653183413998</v>
      </c>
      <c r="AA5619">
        <v>29.187017104667799</v>
      </c>
      <c r="AB5619">
        <v>130</v>
      </c>
      <c r="AC5619">
        <v>0.85011869531292295</v>
      </c>
      <c r="AD5619">
        <v>78</v>
      </c>
      <c r="AE5619">
        <v>0.14635783652121701</v>
      </c>
      <c r="AF5619">
        <v>6</v>
      </c>
      <c r="AG5619">
        <v>3.5234681658593801E-3</v>
      </c>
      <c r="AH5619">
        <v>3.3146192715790299E-4</v>
      </c>
      <c r="AI5619">
        <v>4</v>
      </c>
      <c r="AJ5619" s="73">
        <v>51.129562894378999</v>
      </c>
      <c r="AK5619">
        <v>209</v>
      </c>
      <c r="AL5619">
        <v>0.99841047739728295</v>
      </c>
      <c r="AM5619">
        <v>0</v>
      </c>
      <c r="AN5619">
        <v>0</v>
      </c>
      <c r="AO5619">
        <v>0</v>
      </c>
      <c r="AP5619">
        <v>0</v>
      </c>
      <c r="AQ5619">
        <v>208</v>
      </c>
      <c r="AR5619">
        <v>0.99755694089756097</v>
      </c>
      <c r="AS5619">
        <v>0</v>
      </c>
      <c r="AT5619">
        <v>0</v>
      </c>
      <c r="AU5619">
        <v>0</v>
      </c>
      <c r="AV5619">
        <v>0</v>
      </c>
      <c r="AW5619">
        <v>209</v>
      </c>
      <c r="AX5619">
        <v>0.99765057809199897</v>
      </c>
      <c r="AY5619" s="73">
        <v>53.661194582408903</v>
      </c>
      <c r="AZ5619">
        <v>209</v>
      </c>
      <c r="BA5619">
        <v>0.99841047739728295</v>
      </c>
      <c r="BB5619">
        <v>207</v>
      </c>
      <c r="BC5619">
        <v>0.97565843821188603</v>
      </c>
      <c r="BD5619">
        <v>1</v>
      </c>
      <c r="BE5619">
        <v>2.1898502685675E-2</v>
      </c>
      <c r="BF5619">
        <v>54.563495618734002</v>
      </c>
      <c r="BG5619">
        <v>58.807359274659902</v>
      </c>
      <c r="BH5619">
        <v>53.661194582408903</v>
      </c>
      <c r="BI5619">
        <v>51.129562894378999</v>
      </c>
    </row>
    <row r="5620" spans="1:61" x14ac:dyDescent="0.25">
      <c r="A5620" s="10" t="str">
        <f>VLOOKUP(D5620,'Index-Relations'!E:F,2,FALSE)</f>
        <v>BM</v>
      </c>
      <c r="B5620" t="s">
        <v>3450</v>
      </c>
      <c r="C5620" s="53" t="s">
        <v>2768</v>
      </c>
      <c r="D5620" s="59" t="s">
        <v>3131</v>
      </c>
      <c r="E5620" s="59" t="s">
        <v>9036</v>
      </c>
      <c r="F5620" t="s">
        <v>2071</v>
      </c>
      <c r="G5620" t="s">
        <v>457</v>
      </c>
      <c r="H5620" t="s">
        <v>2072</v>
      </c>
      <c r="I5620" s="52">
        <v>45383</v>
      </c>
      <c r="J5620" t="s">
        <v>2457</v>
      </c>
      <c r="K5620">
        <v>214</v>
      </c>
      <c r="L5620">
        <v>55.646855709339</v>
      </c>
      <c r="M5620">
        <v>209</v>
      </c>
      <c r="N5620">
        <v>0.99821473066562705</v>
      </c>
      <c r="O5620">
        <v>61.129194850320502</v>
      </c>
      <c r="P5620">
        <v>209</v>
      </c>
      <c r="Q5620">
        <v>0.99821473066562705</v>
      </c>
      <c r="R5620">
        <v>190</v>
      </c>
      <c r="S5620">
        <v>0.98092723413431604</v>
      </c>
      <c r="T5620">
        <v>34.477258582690503</v>
      </c>
      <c r="U5620">
        <v>0.78873434581122404</v>
      </c>
      <c r="V5620">
        <v>147</v>
      </c>
      <c r="W5620">
        <v>2.0858287979707901E-2</v>
      </c>
      <c r="X5620">
        <v>10</v>
      </c>
      <c r="Y5620">
        <v>208</v>
      </c>
      <c r="Z5620">
        <v>0.99638729139011395</v>
      </c>
      <c r="AA5620">
        <v>28.718298771241098</v>
      </c>
      <c r="AB5620">
        <v>130</v>
      </c>
      <c r="AC5620">
        <v>0.84494706588926405</v>
      </c>
      <c r="AD5620">
        <v>78</v>
      </c>
      <c r="AE5620">
        <v>0.15144022550085001</v>
      </c>
      <c r="AF5620">
        <v>6</v>
      </c>
      <c r="AG5620">
        <v>3.6127086098849898E-3</v>
      </c>
      <c r="AH5620">
        <v>3.3218710959728297E-4</v>
      </c>
      <c r="AI5620">
        <v>4</v>
      </c>
      <c r="AJ5620">
        <v>52.776371404963797</v>
      </c>
      <c r="AK5620">
        <v>209</v>
      </c>
      <c r="AL5620">
        <v>0.99821473066562705</v>
      </c>
      <c r="AM5620">
        <v>0</v>
      </c>
      <c r="AN5620">
        <v>0</v>
      </c>
      <c r="AO5620">
        <v>0</v>
      </c>
      <c r="AP5620">
        <v>0</v>
      </c>
      <c r="AQ5620">
        <v>208</v>
      </c>
      <c r="AR5620">
        <v>0.99745252016943398</v>
      </c>
      <c r="AS5620">
        <v>0</v>
      </c>
      <c r="AT5620">
        <v>0</v>
      </c>
      <c r="AU5620">
        <v>0</v>
      </c>
      <c r="AV5620">
        <v>0</v>
      </c>
      <c r="AW5620">
        <v>209</v>
      </c>
      <c r="AX5620">
        <v>0.99761689241884699</v>
      </c>
      <c r="AY5620">
        <v>55.064089387741703</v>
      </c>
      <c r="AZ5620">
        <v>209</v>
      </c>
      <c r="BA5620">
        <v>0.99821473066562705</v>
      </c>
      <c r="BB5620">
        <v>207</v>
      </c>
      <c r="BC5620">
        <v>0.97508385661118702</v>
      </c>
      <c r="BD5620">
        <v>1</v>
      </c>
      <c r="BE5620">
        <v>2.2368663558246502E-2</v>
      </c>
      <c r="BF5620">
        <v>54.431988639332999</v>
      </c>
      <c r="BG5620">
        <v>58.734959745253903</v>
      </c>
      <c r="BH5620">
        <v>53.649532319617997</v>
      </c>
      <c r="BI5620">
        <v>50.920917307143903</v>
      </c>
    </row>
    <row r="5621" spans="1:61" x14ac:dyDescent="0.25">
      <c r="A5621" s="10" t="str">
        <f>VLOOKUP(D5621,'Index-Relations'!E:F,2,FALSE)</f>
        <v>BM</v>
      </c>
      <c r="B5621" t="s">
        <v>3450</v>
      </c>
      <c r="C5621" s="53" t="s">
        <v>2769</v>
      </c>
      <c r="D5621" s="59" t="s">
        <v>3131</v>
      </c>
      <c r="E5621" s="59" t="s">
        <v>9037</v>
      </c>
      <c r="F5621" t="s">
        <v>2071</v>
      </c>
      <c r="G5621" t="s">
        <v>457</v>
      </c>
      <c r="H5621" t="s">
        <v>2072</v>
      </c>
      <c r="I5621" s="52">
        <v>45352</v>
      </c>
      <c r="J5621" t="s">
        <v>2457</v>
      </c>
      <c r="K5621">
        <v>215</v>
      </c>
      <c r="L5621">
        <v>55.878433829735499</v>
      </c>
      <c r="M5621">
        <v>208</v>
      </c>
      <c r="N5621">
        <v>0.99589615181781299</v>
      </c>
      <c r="O5621">
        <v>61.662405680196798</v>
      </c>
      <c r="P5621">
        <v>208</v>
      </c>
      <c r="Q5621">
        <v>0.99589615181781299</v>
      </c>
      <c r="R5621">
        <v>190</v>
      </c>
      <c r="S5621">
        <v>0.98189812999800197</v>
      </c>
      <c r="T5621">
        <v>34.126761027073897</v>
      </c>
      <c r="U5621">
        <v>0.78460793469845003</v>
      </c>
      <c r="V5621">
        <v>145</v>
      </c>
      <c r="W5621">
        <v>2.0415750251043301E-2</v>
      </c>
      <c r="X5621">
        <v>11</v>
      </c>
      <c r="Y5621">
        <v>210</v>
      </c>
      <c r="Z5621">
        <v>0.99684293079588804</v>
      </c>
      <c r="AA5621">
        <v>27.9332877907502</v>
      </c>
      <c r="AB5621">
        <v>131</v>
      </c>
      <c r="AC5621">
        <v>0.84727758536272901</v>
      </c>
      <c r="AD5621">
        <v>79</v>
      </c>
      <c r="AE5621">
        <v>0.149565345433159</v>
      </c>
      <c r="AF5621">
        <v>5</v>
      </c>
      <c r="AG5621">
        <v>3.1570692041110698E-3</v>
      </c>
      <c r="AH5621">
        <v>2.7963544526947198E-4</v>
      </c>
      <c r="AI5621">
        <v>4</v>
      </c>
      <c r="AJ5621">
        <v>53.1160789488859</v>
      </c>
      <c r="AK5621">
        <v>208</v>
      </c>
      <c r="AL5621">
        <v>0.99589615181781299</v>
      </c>
      <c r="AM5621">
        <v>0</v>
      </c>
      <c r="AN5621">
        <v>0</v>
      </c>
      <c r="AO5621">
        <v>0</v>
      </c>
      <c r="AP5621">
        <v>0</v>
      </c>
      <c r="AQ5621">
        <v>209</v>
      </c>
      <c r="AR5621">
        <v>0.99724549562145304</v>
      </c>
      <c r="AS5621">
        <v>0</v>
      </c>
      <c r="AT5621">
        <v>0</v>
      </c>
      <c r="AU5621">
        <v>0</v>
      </c>
      <c r="AV5621">
        <v>0</v>
      </c>
      <c r="AW5621">
        <v>210</v>
      </c>
      <c r="AX5621">
        <v>0.99738023789056895</v>
      </c>
      <c r="AY5621">
        <v>55.192528158694699</v>
      </c>
      <c r="AZ5621">
        <v>208</v>
      </c>
      <c r="BA5621">
        <v>0.99589615181781299</v>
      </c>
      <c r="BB5621">
        <v>208</v>
      </c>
      <c r="BC5621">
        <v>0.97453191347933599</v>
      </c>
      <c r="BD5621">
        <v>1</v>
      </c>
      <c r="BE5621">
        <v>2.2713582142116301E-2</v>
      </c>
      <c r="BF5621">
        <v>54.704664959649897</v>
      </c>
      <c r="BG5621">
        <v>59.160347936259001</v>
      </c>
      <c r="BH5621">
        <v>53.849867681143998</v>
      </c>
      <c r="BI5621">
        <v>51.200264107053997</v>
      </c>
    </row>
    <row r="5622" spans="1:61" x14ac:dyDescent="0.25">
      <c r="A5622" s="10" t="str">
        <f>VLOOKUP(D5622,'Index-Relations'!E:F,2,FALSE)</f>
        <v>BM</v>
      </c>
      <c r="B5622" t="s">
        <v>3450</v>
      </c>
      <c r="C5622" s="53" t="s">
        <v>2770</v>
      </c>
      <c r="D5622" s="59" t="s">
        <v>3131</v>
      </c>
      <c r="E5622" s="59" t="s">
        <v>9038</v>
      </c>
      <c r="F5622" t="s">
        <v>2071</v>
      </c>
      <c r="G5622" t="s">
        <v>457</v>
      </c>
      <c r="H5622" t="s">
        <v>2072</v>
      </c>
      <c r="I5622" s="52">
        <v>45323</v>
      </c>
      <c r="J5622" t="s">
        <v>2457</v>
      </c>
      <c r="K5622">
        <v>215</v>
      </c>
      <c r="L5622">
        <v>55.947554340178797</v>
      </c>
      <c r="M5622">
        <v>208</v>
      </c>
      <c r="N5622">
        <v>0.99580244337536405</v>
      </c>
      <c r="O5622">
        <v>61.751346637030203</v>
      </c>
      <c r="P5622">
        <v>208</v>
      </c>
      <c r="Q5622">
        <v>0.99580244337536405</v>
      </c>
      <c r="R5622">
        <v>190</v>
      </c>
      <c r="S5622">
        <v>0.98228987182374605</v>
      </c>
      <c r="T5622">
        <v>34.454187056779901</v>
      </c>
      <c r="U5622">
        <v>0.77423253241849699</v>
      </c>
      <c r="V5622">
        <v>143</v>
      </c>
      <c r="W5622">
        <v>2.58957400861527E-2</v>
      </c>
      <c r="X5622">
        <v>12</v>
      </c>
      <c r="Y5622">
        <v>209</v>
      </c>
      <c r="Z5622">
        <v>0.99629756343242504</v>
      </c>
      <c r="AA5622">
        <v>29.492962071715102</v>
      </c>
      <c r="AB5622">
        <v>129</v>
      </c>
      <c r="AC5622">
        <v>0.84084124648771696</v>
      </c>
      <c r="AD5622">
        <v>80</v>
      </c>
      <c r="AE5622">
        <v>0.15545631694470599</v>
      </c>
      <c r="AF5622">
        <v>6</v>
      </c>
      <c r="AG5622">
        <v>3.7024365675755399E-3</v>
      </c>
      <c r="AH5622">
        <v>3.1802294868361799E-4</v>
      </c>
      <c r="AI5622">
        <v>4</v>
      </c>
      <c r="AJ5622">
        <v>52.9066815939645</v>
      </c>
      <c r="AK5622">
        <v>208</v>
      </c>
      <c r="AL5622">
        <v>0.99580244337536405</v>
      </c>
      <c r="AM5622">
        <v>0</v>
      </c>
      <c r="AN5622">
        <v>0</v>
      </c>
      <c r="AO5622">
        <v>0</v>
      </c>
      <c r="AP5622">
        <v>0</v>
      </c>
      <c r="AQ5622">
        <v>209</v>
      </c>
      <c r="AR5622">
        <v>0.99680876017003095</v>
      </c>
      <c r="AS5622">
        <v>0</v>
      </c>
      <c r="AT5622">
        <v>0</v>
      </c>
      <c r="AU5622">
        <v>0</v>
      </c>
      <c r="AV5622">
        <v>0</v>
      </c>
      <c r="AW5622">
        <v>210</v>
      </c>
      <c r="AX5622">
        <v>0.99710229324354005</v>
      </c>
      <c r="AY5622">
        <v>55.482557453781801</v>
      </c>
      <c r="AZ5622">
        <v>208</v>
      </c>
      <c r="BA5622">
        <v>0.99580244337536405</v>
      </c>
      <c r="BB5622">
        <v>208</v>
      </c>
      <c r="BC5622">
        <v>0.97239788769583801</v>
      </c>
      <c r="BD5622">
        <v>1</v>
      </c>
      <c r="BE5622">
        <v>2.44108724741928E-2</v>
      </c>
      <c r="BF5622">
        <v>54.74223765987</v>
      </c>
      <c r="BG5622">
        <v>59.251476244989</v>
      </c>
      <c r="BH5622">
        <v>54.087101980009002</v>
      </c>
      <c r="BI5622">
        <v>51.056567139351998</v>
      </c>
    </row>
    <row r="5623" spans="1:61" x14ac:dyDescent="0.25">
      <c r="A5623" s="10" t="str">
        <f>VLOOKUP(D5623,'Index-Relations'!E:F,2,FALSE)</f>
        <v>BM</v>
      </c>
      <c r="B5623" t="s">
        <v>3450</v>
      </c>
      <c r="C5623" s="53" t="s">
        <v>2760</v>
      </c>
      <c r="D5623" s="59" t="s">
        <v>3132</v>
      </c>
      <c r="E5623" s="59" t="s">
        <v>9039</v>
      </c>
      <c r="F5623" t="s">
        <v>2073</v>
      </c>
      <c r="G5623" t="s">
        <v>463</v>
      </c>
      <c r="H5623" t="s">
        <v>2074</v>
      </c>
      <c r="I5623" s="52">
        <v>45658</v>
      </c>
      <c r="J5623" t="s">
        <v>2457</v>
      </c>
      <c r="K5623">
        <v>127</v>
      </c>
      <c r="L5623" s="73">
        <v>72.625777041252903</v>
      </c>
      <c r="M5623">
        <v>121</v>
      </c>
      <c r="N5623">
        <v>0.98194467344062397</v>
      </c>
      <c r="O5623" s="73">
        <v>74.271865910464001</v>
      </c>
      <c r="P5623">
        <v>121</v>
      </c>
      <c r="Q5623">
        <v>0.98194467344062397</v>
      </c>
      <c r="R5623">
        <v>115</v>
      </c>
      <c r="S5623">
        <v>0.97175537297213599</v>
      </c>
      <c r="T5623">
        <v>37.994384537396698</v>
      </c>
      <c r="U5623">
        <v>0.65859515294889304</v>
      </c>
      <c r="V5623">
        <v>91</v>
      </c>
      <c r="W5623">
        <v>3.4718207395007902E-2</v>
      </c>
      <c r="X5623">
        <v>9</v>
      </c>
      <c r="Y5623">
        <v>123</v>
      </c>
      <c r="Z5623">
        <v>0.98301889517822005</v>
      </c>
      <c r="AA5623">
        <v>44.224268965937</v>
      </c>
      <c r="AB5623">
        <v>84</v>
      </c>
      <c r="AC5623">
        <v>0.73720943512331705</v>
      </c>
      <c r="AD5623">
        <v>39</v>
      </c>
      <c r="AE5623">
        <v>0.24580946005490201</v>
      </c>
      <c r="AF5623">
        <v>4</v>
      </c>
      <c r="AG5623">
        <v>1.6981104821779499E-2</v>
      </c>
      <c r="AH5623">
        <v>7.8717143939389402E-4</v>
      </c>
      <c r="AI5623">
        <v>2</v>
      </c>
      <c r="AJ5623" s="73">
        <v>65.747459718397906</v>
      </c>
      <c r="AK5623">
        <v>121</v>
      </c>
      <c r="AL5623">
        <v>0.98194467344062397</v>
      </c>
      <c r="AM5623">
        <v>3.0474856595187401E-2</v>
      </c>
      <c r="AN5623">
        <v>1</v>
      </c>
      <c r="AO5623">
        <v>0</v>
      </c>
      <c r="AP5623">
        <v>0</v>
      </c>
      <c r="AQ5623">
        <v>123</v>
      </c>
      <c r="AR5623">
        <v>0.99746412147958996</v>
      </c>
      <c r="AS5623">
        <v>0</v>
      </c>
      <c r="AT5623">
        <v>0</v>
      </c>
      <c r="AU5623">
        <v>2.4963389370045099E-3</v>
      </c>
      <c r="AV5623">
        <v>1</v>
      </c>
      <c r="AW5623">
        <v>122</v>
      </c>
      <c r="AX5623">
        <v>0.99707100860753195</v>
      </c>
      <c r="AY5623" s="73">
        <v>74.2947646400509</v>
      </c>
      <c r="AZ5623">
        <v>121</v>
      </c>
      <c r="BA5623">
        <v>0.98194467344062397</v>
      </c>
      <c r="BB5623">
        <v>122</v>
      </c>
      <c r="BC5623">
        <v>0.93836428754640799</v>
      </c>
      <c r="BD5623">
        <v>1</v>
      </c>
      <c r="BE5623">
        <v>5.9099833933182001E-2</v>
      </c>
      <c r="BF5623">
        <v>72.625777041252903</v>
      </c>
      <c r="BG5623">
        <v>74.271865910464001</v>
      </c>
      <c r="BH5623">
        <v>74.2947646400509</v>
      </c>
      <c r="BI5623">
        <v>65.747459718397906</v>
      </c>
    </row>
    <row r="5624" spans="1:61" x14ac:dyDescent="0.25">
      <c r="A5624" s="10" t="str">
        <f>VLOOKUP(D5624,'Index-Relations'!E:F,2,FALSE)</f>
        <v>BM</v>
      </c>
      <c r="B5624" t="s">
        <v>3450</v>
      </c>
      <c r="C5624" s="53" t="s">
        <v>2761</v>
      </c>
      <c r="D5624" s="59" t="s">
        <v>3132</v>
      </c>
      <c r="E5624" s="59" t="s">
        <v>9040</v>
      </c>
      <c r="F5624" t="s">
        <v>2073</v>
      </c>
      <c r="G5624" t="s">
        <v>463</v>
      </c>
      <c r="H5624" t="s">
        <v>2074</v>
      </c>
      <c r="I5624" s="52">
        <v>45628</v>
      </c>
      <c r="J5624" t="s">
        <v>2457</v>
      </c>
      <c r="K5624">
        <v>128</v>
      </c>
      <c r="L5624" s="73">
        <v>72.798706727530003</v>
      </c>
      <c r="M5624">
        <v>122</v>
      </c>
      <c r="N5624">
        <v>0.98172531287029396</v>
      </c>
      <c r="O5624" s="73">
        <v>74.345608759944</v>
      </c>
      <c r="P5624">
        <v>122</v>
      </c>
      <c r="Q5624">
        <v>0.98172531287029396</v>
      </c>
      <c r="R5624">
        <v>116</v>
      </c>
      <c r="S5624">
        <v>0.971337114969135</v>
      </c>
      <c r="T5624">
        <v>38.019740008748101</v>
      </c>
      <c r="U5624">
        <v>0.67879219746313402</v>
      </c>
      <c r="V5624">
        <v>92</v>
      </c>
      <c r="W5624">
        <v>3.6259060111761998E-2</v>
      </c>
      <c r="X5624">
        <v>9</v>
      </c>
      <c r="Y5624">
        <v>124</v>
      </c>
      <c r="Z5624">
        <v>0.98282142395497896</v>
      </c>
      <c r="AA5624">
        <v>39.191387909924998</v>
      </c>
      <c r="AB5624">
        <v>83</v>
      </c>
      <c r="AC5624">
        <v>0.73858286042633603</v>
      </c>
      <c r="AD5624">
        <v>41</v>
      </c>
      <c r="AE5624">
        <v>0.24423856352864201</v>
      </c>
      <c r="AF5624">
        <v>4</v>
      </c>
      <c r="AG5624">
        <v>1.71785760450207E-2</v>
      </c>
      <c r="AH5624">
        <v>7.7519720756760702E-4</v>
      </c>
      <c r="AI5624">
        <v>2</v>
      </c>
      <c r="AJ5624" s="73">
        <v>65.955250690287002</v>
      </c>
      <c r="AK5624">
        <v>122</v>
      </c>
      <c r="AL5624">
        <v>0.98172531287029396</v>
      </c>
      <c r="AM5624">
        <v>3.0887814127004899E-2</v>
      </c>
      <c r="AN5624">
        <v>1</v>
      </c>
      <c r="AO5624">
        <v>0</v>
      </c>
      <c r="AP5624">
        <v>0</v>
      </c>
      <c r="AQ5624">
        <v>124</v>
      </c>
      <c r="AR5624">
        <v>0.99725100405654898</v>
      </c>
      <c r="AS5624">
        <v>0</v>
      </c>
      <c r="AT5624">
        <v>0</v>
      </c>
      <c r="AU5624">
        <v>2.2068615532636099E-3</v>
      </c>
      <c r="AV5624">
        <v>1</v>
      </c>
      <c r="AW5624">
        <v>123</v>
      </c>
      <c r="AX5624">
        <v>0.99685059665530396</v>
      </c>
      <c r="AY5624" s="73">
        <v>74.435132115236001</v>
      </c>
      <c r="AZ5624">
        <v>122</v>
      </c>
      <c r="BA5624">
        <v>0.98172531287029396</v>
      </c>
      <c r="BB5624">
        <v>123</v>
      </c>
      <c r="BC5624">
        <v>0.93736181387377804</v>
      </c>
      <c r="BD5624">
        <v>1</v>
      </c>
      <c r="BE5624">
        <v>5.9889190182771203E-2</v>
      </c>
      <c r="BF5624">
        <v>72.798706727530003</v>
      </c>
      <c r="BG5624">
        <v>74.345608759944</v>
      </c>
      <c r="BH5624">
        <v>74.435132115236001</v>
      </c>
      <c r="BI5624">
        <v>65.955250690287002</v>
      </c>
    </row>
    <row r="5625" spans="1:61" x14ac:dyDescent="0.25">
      <c r="A5625" s="10" t="str">
        <f>VLOOKUP(D5625,'Index-Relations'!E:F,2,FALSE)</f>
        <v>BM</v>
      </c>
      <c r="B5625" t="s">
        <v>3450</v>
      </c>
      <c r="C5625" s="53" t="s">
        <v>2762</v>
      </c>
      <c r="D5625" s="59" t="s">
        <v>3132</v>
      </c>
      <c r="E5625" s="59" t="s">
        <v>9041</v>
      </c>
      <c r="F5625" t="s">
        <v>2073</v>
      </c>
      <c r="G5625" t="s">
        <v>463</v>
      </c>
      <c r="H5625" t="s">
        <v>2074</v>
      </c>
      <c r="I5625" s="52">
        <v>45597</v>
      </c>
      <c r="J5625" t="s">
        <v>2457</v>
      </c>
      <c r="K5625">
        <v>127</v>
      </c>
      <c r="L5625" s="73">
        <v>72.824200281431999</v>
      </c>
      <c r="M5625">
        <v>122</v>
      </c>
      <c r="N5625">
        <v>0.98417709654035002</v>
      </c>
      <c r="O5625" s="73">
        <v>74.368878389462907</v>
      </c>
      <c r="P5625">
        <v>122</v>
      </c>
      <c r="Q5625">
        <v>0.98417709654035002</v>
      </c>
      <c r="R5625">
        <v>116</v>
      </c>
      <c r="S5625">
        <v>0.97550982130786501</v>
      </c>
      <c r="T5625">
        <v>38.596330571295198</v>
      </c>
      <c r="U5625">
        <v>0.68429724642865897</v>
      </c>
      <c r="V5625">
        <v>91</v>
      </c>
      <c r="W5625">
        <v>3.6931034981467999E-2</v>
      </c>
      <c r="X5625">
        <v>9</v>
      </c>
      <c r="Y5625">
        <v>123</v>
      </c>
      <c r="Z5625">
        <v>0.98248534588387604</v>
      </c>
      <c r="AA5625">
        <v>38.3187315596684</v>
      </c>
      <c r="AB5625">
        <v>83</v>
      </c>
      <c r="AC5625">
        <v>0.73638739726586599</v>
      </c>
      <c r="AD5625">
        <v>40</v>
      </c>
      <c r="AE5625">
        <v>0.24609794861800899</v>
      </c>
      <c r="AF5625">
        <v>4</v>
      </c>
      <c r="AG5625">
        <v>1.75146541161233E-2</v>
      </c>
      <c r="AH5625">
        <v>7.8201607142131696E-4</v>
      </c>
      <c r="AI5625">
        <v>2</v>
      </c>
      <c r="AJ5625" s="73">
        <v>65.902833796287894</v>
      </c>
      <c r="AK5625">
        <v>122</v>
      </c>
      <c r="AL5625">
        <v>0.98417709654035002</v>
      </c>
      <c r="AM5625">
        <v>2.93137394653375E-2</v>
      </c>
      <c r="AN5625">
        <v>1</v>
      </c>
      <c r="AO5625">
        <v>0</v>
      </c>
      <c r="AP5625">
        <v>0</v>
      </c>
      <c r="AQ5625">
        <v>124</v>
      </c>
      <c r="AR5625">
        <v>0.99909249911979603</v>
      </c>
      <c r="AS5625">
        <v>0</v>
      </c>
      <c r="AT5625">
        <v>0</v>
      </c>
      <c r="AU5625">
        <v>2.3176677992359901E-3</v>
      </c>
      <c r="AV5625">
        <v>1</v>
      </c>
      <c r="AW5625">
        <v>123</v>
      </c>
      <c r="AX5625">
        <v>0.99864203282182296</v>
      </c>
      <c r="AY5625" s="73">
        <v>74.545008676202002</v>
      </c>
      <c r="AZ5625">
        <v>122</v>
      </c>
      <c r="BA5625">
        <v>0.98417709654035002</v>
      </c>
      <c r="BB5625">
        <v>123</v>
      </c>
      <c r="BC5625">
        <v>0.94322592931566696</v>
      </c>
      <c r="BD5625">
        <v>1</v>
      </c>
      <c r="BE5625">
        <v>5.5866569804129303E-2</v>
      </c>
      <c r="BF5625">
        <v>72.824200281431999</v>
      </c>
      <c r="BG5625">
        <v>74.368878389462907</v>
      </c>
      <c r="BH5625">
        <v>74.545008676202002</v>
      </c>
      <c r="BI5625">
        <v>65.902833796287894</v>
      </c>
    </row>
    <row r="5626" spans="1:61" x14ac:dyDescent="0.25">
      <c r="A5626" s="10" t="str">
        <f>VLOOKUP(D5626,'Index-Relations'!E:F,2,FALSE)</f>
        <v>BM</v>
      </c>
      <c r="B5626" t="s">
        <v>3450</v>
      </c>
      <c r="C5626" s="53" t="s">
        <v>2763</v>
      </c>
      <c r="D5626" s="59" t="s">
        <v>3132</v>
      </c>
      <c r="E5626" s="59" t="s">
        <v>9042</v>
      </c>
      <c r="F5626" t="s">
        <v>2073</v>
      </c>
      <c r="G5626" t="s">
        <v>463</v>
      </c>
      <c r="H5626" t="s">
        <v>2074</v>
      </c>
      <c r="I5626" s="52">
        <v>45566</v>
      </c>
      <c r="J5626" t="s">
        <v>2457</v>
      </c>
      <c r="K5626">
        <v>127</v>
      </c>
      <c r="L5626" s="73">
        <v>72.525871622548905</v>
      </c>
      <c r="M5626">
        <v>122</v>
      </c>
      <c r="N5626">
        <v>0.98595295435369301</v>
      </c>
      <c r="O5626" s="73">
        <v>73.993563405537898</v>
      </c>
      <c r="P5626">
        <v>122</v>
      </c>
      <c r="Q5626">
        <v>0.98595295435369301</v>
      </c>
      <c r="R5626">
        <v>116</v>
      </c>
      <c r="S5626">
        <v>0.97742152696867801</v>
      </c>
      <c r="T5626">
        <v>38.753308881537599</v>
      </c>
      <c r="U5626">
        <v>0.68393962596991797</v>
      </c>
      <c r="V5626">
        <v>91</v>
      </c>
      <c r="W5626">
        <v>3.68787356396078E-2</v>
      </c>
      <c r="X5626">
        <v>9</v>
      </c>
      <c r="Y5626">
        <v>123</v>
      </c>
      <c r="Z5626">
        <v>0.98435318523969095</v>
      </c>
      <c r="AA5626">
        <v>36.175602366167503</v>
      </c>
      <c r="AB5626">
        <v>82</v>
      </c>
      <c r="AC5626">
        <v>0.75953453637012702</v>
      </c>
      <c r="AD5626">
        <v>41</v>
      </c>
      <c r="AE5626">
        <v>0.22481864886956299</v>
      </c>
      <c r="AF5626">
        <v>4</v>
      </c>
      <c r="AG5626">
        <v>1.5646814760308402E-2</v>
      </c>
      <c r="AH5626">
        <v>7.8019701771931402E-4</v>
      </c>
      <c r="AI5626">
        <v>2</v>
      </c>
      <c r="AJ5626" s="73">
        <v>65.586272704791995</v>
      </c>
      <c r="AK5626">
        <v>122</v>
      </c>
      <c r="AL5626">
        <v>0.98595295435369301</v>
      </c>
      <c r="AM5626">
        <v>2.7515728317672201E-2</v>
      </c>
      <c r="AN5626">
        <v>1</v>
      </c>
      <c r="AO5626">
        <v>0</v>
      </c>
      <c r="AP5626">
        <v>0</v>
      </c>
      <c r="AQ5626">
        <v>124</v>
      </c>
      <c r="AR5626">
        <v>0.99908886433835697</v>
      </c>
      <c r="AS5626">
        <v>0</v>
      </c>
      <c r="AT5626">
        <v>0</v>
      </c>
      <c r="AU5626">
        <v>2.3495459209537401E-3</v>
      </c>
      <c r="AV5626">
        <v>1</v>
      </c>
      <c r="AW5626">
        <v>123</v>
      </c>
      <c r="AX5626">
        <v>0.99876891235267795</v>
      </c>
      <c r="AY5626" s="73">
        <v>74.3639912861819</v>
      </c>
      <c r="AZ5626">
        <v>122</v>
      </c>
      <c r="BA5626">
        <v>0.98595295435369301</v>
      </c>
      <c r="BB5626">
        <v>123</v>
      </c>
      <c r="BC5626">
        <v>0.94602570725923296</v>
      </c>
      <c r="BD5626">
        <v>1</v>
      </c>
      <c r="BE5626">
        <v>5.3063157079123797E-2</v>
      </c>
      <c r="BF5626">
        <v>72.525871622548905</v>
      </c>
      <c r="BG5626">
        <v>73.993563405537898</v>
      </c>
      <c r="BH5626">
        <v>74.3639912861819</v>
      </c>
      <c r="BI5626">
        <v>65.586272704791995</v>
      </c>
    </row>
    <row r="5627" spans="1:61" x14ac:dyDescent="0.25">
      <c r="A5627" s="10" t="str">
        <f>VLOOKUP(D5627,'Index-Relations'!E:F,2,FALSE)</f>
        <v>BM</v>
      </c>
      <c r="B5627" t="s">
        <v>3450</v>
      </c>
      <c r="C5627" s="53" t="s">
        <v>2764</v>
      </c>
      <c r="D5627" s="59" t="s">
        <v>3132</v>
      </c>
      <c r="E5627" s="59" t="s">
        <v>9043</v>
      </c>
      <c r="F5627" t="s">
        <v>2073</v>
      </c>
      <c r="G5627" t="s">
        <v>463</v>
      </c>
      <c r="H5627" t="s">
        <v>2074</v>
      </c>
      <c r="I5627" s="52">
        <v>45537</v>
      </c>
      <c r="J5627" t="s">
        <v>2457</v>
      </c>
      <c r="K5627">
        <v>127</v>
      </c>
      <c r="L5627" s="73">
        <v>72.723697850932894</v>
      </c>
      <c r="M5627">
        <v>125</v>
      </c>
      <c r="N5627">
        <v>0.98962974251818903</v>
      </c>
      <c r="O5627" s="73">
        <v>74.175751426790001</v>
      </c>
      <c r="P5627">
        <v>125</v>
      </c>
      <c r="Q5627">
        <v>0.98962974251818903</v>
      </c>
      <c r="R5627">
        <v>117</v>
      </c>
      <c r="S5627">
        <v>0.981064452220341</v>
      </c>
      <c r="T5627">
        <v>39.165440266415999</v>
      </c>
      <c r="U5627">
        <v>0.68698366408080502</v>
      </c>
      <c r="V5627">
        <v>94</v>
      </c>
      <c r="W5627">
        <v>3.6565318233013303E-2</v>
      </c>
      <c r="X5627">
        <v>8</v>
      </c>
      <c r="Y5627">
        <v>124</v>
      </c>
      <c r="Z5627">
        <v>0.98751174786732199</v>
      </c>
      <c r="AA5627">
        <v>35.919338472877399</v>
      </c>
      <c r="AB5627">
        <v>86</v>
      </c>
      <c r="AC5627">
        <v>0.82078147178430705</v>
      </c>
      <c r="AD5627">
        <v>39</v>
      </c>
      <c r="AE5627">
        <v>0.16758946103528599</v>
      </c>
      <c r="AF5627">
        <v>2</v>
      </c>
      <c r="AG5627">
        <v>1.16290671804056E-2</v>
      </c>
      <c r="AH5627">
        <v>7.87554189138871E-4</v>
      </c>
      <c r="AI5627">
        <v>2</v>
      </c>
      <c r="AJ5627" s="73">
        <v>65.695050218828996</v>
      </c>
      <c r="AK5627">
        <v>125</v>
      </c>
      <c r="AL5627">
        <v>0.98962974251818903</v>
      </c>
      <c r="AM5627">
        <v>2.71584507836777E-2</v>
      </c>
      <c r="AN5627">
        <v>1</v>
      </c>
      <c r="AO5627">
        <v>0</v>
      </c>
      <c r="AP5627">
        <v>0</v>
      </c>
      <c r="AQ5627">
        <v>126</v>
      </c>
      <c r="AR5627">
        <v>0.99990567126224505</v>
      </c>
      <c r="AS5627">
        <v>0</v>
      </c>
      <c r="AT5627">
        <v>0</v>
      </c>
      <c r="AU5627">
        <v>2.2563329851609899E-3</v>
      </c>
      <c r="AV5627">
        <v>1</v>
      </c>
      <c r="AW5627">
        <v>126</v>
      </c>
      <c r="AX5627">
        <v>0.99990567126224505</v>
      </c>
      <c r="AY5627" s="73">
        <v>74.598146638436006</v>
      </c>
      <c r="AZ5627">
        <v>125</v>
      </c>
      <c r="BA5627">
        <v>0.98962974251818903</v>
      </c>
      <c r="BB5627">
        <v>125</v>
      </c>
      <c r="BC5627">
        <v>0.95055316429345604</v>
      </c>
      <c r="BD5627">
        <v>1</v>
      </c>
      <c r="BE5627">
        <v>4.9352506968788401E-2</v>
      </c>
      <c r="BF5627">
        <v>72.723697850932894</v>
      </c>
      <c r="BG5627">
        <v>74.175751426790001</v>
      </c>
      <c r="BH5627">
        <v>74.598146638436006</v>
      </c>
      <c r="BI5627">
        <v>65.695050218828996</v>
      </c>
    </row>
    <row r="5628" spans="1:61" x14ac:dyDescent="0.25">
      <c r="A5628" s="10" t="str">
        <f>VLOOKUP(D5628,'Index-Relations'!E:F,2,FALSE)</f>
        <v>BM</v>
      </c>
      <c r="B5628" t="s">
        <v>3450</v>
      </c>
      <c r="C5628" s="53" t="s">
        <v>3350</v>
      </c>
      <c r="D5628" s="59" t="s">
        <v>3132</v>
      </c>
      <c r="E5628" s="59" t="s">
        <v>9044</v>
      </c>
      <c r="F5628" t="s">
        <v>2073</v>
      </c>
      <c r="G5628" t="s">
        <v>463</v>
      </c>
      <c r="H5628" t="s">
        <v>2074</v>
      </c>
      <c r="I5628" s="52">
        <v>45505</v>
      </c>
      <c r="J5628" t="s">
        <v>2457</v>
      </c>
      <c r="K5628">
        <v>127</v>
      </c>
      <c r="L5628" s="73">
        <v>72.573759588338902</v>
      </c>
      <c r="M5628">
        <v>125</v>
      </c>
      <c r="N5628">
        <v>0.98932558892975897</v>
      </c>
      <c r="O5628" s="73">
        <v>74.111725544059894</v>
      </c>
      <c r="P5628">
        <v>125</v>
      </c>
      <c r="Q5628">
        <v>0.98932558892975897</v>
      </c>
      <c r="R5628">
        <v>117</v>
      </c>
      <c r="S5628">
        <v>0.98113483786691402</v>
      </c>
      <c r="T5628">
        <v>39.1654635187408</v>
      </c>
      <c r="U5628">
        <v>0.68160280079908198</v>
      </c>
      <c r="V5628">
        <v>94</v>
      </c>
      <c r="W5628">
        <v>3.5756108763556699E-2</v>
      </c>
      <c r="X5628">
        <v>8</v>
      </c>
      <c r="Y5628">
        <v>124</v>
      </c>
      <c r="Z5628">
        <v>0.98722971545782801</v>
      </c>
      <c r="AA5628">
        <v>38.247347803458702</v>
      </c>
      <c r="AB5628">
        <v>86</v>
      </c>
      <c r="AC5628">
        <v>0.82312033295783005</v>
      </c>
      <c r="AD5628">
        <v>38</v>
      </c>
      <c r="AE5628">
        <v>0.16410938249999801</v>
      </c>
      <c r="AF5628">
        <v>3</v>
      </c>
      <c r="AG5628">
        <v>1.27702845421714E-2</v>
      </c>
      <c r="AH5628">
        <v>7.8341999467173901E-4</v>
      </c>
      <c r="AI5628">
        <v>2</v>
      </c>
      <c r="AJ5628" s="73">
        <v>65.585020104654006</v>
      </c>
      <c r="AK5628">
        <v>125</v>
      </c>
      <c r="AL5628">
        <v>0.98932558892975897</v>
      </c>
      <c r="AM5628">
        <v>2.7580505299255698E-2</v>
      </c>
      <c r="AN5628">
        <v>1</v>
      </c>
      <c r="AO5628">
        <v>0</v>
      </c>
      <c r="AP5628">
        <v>0</v>
      </c>
      <c r="AQ5628">
        <v>126</v>
      </c>
      <c r="AR5628">
        <v>0.99988684135532302</v>
      </c>
      <c r="AS5628">
        <v>0</v>
      </c>
      <c r="AT5628">
        <v>0</v>
      </c>
      <c r="AU5628">
        <v>2.2962751809939598E-3</v>
      </c>
      <c r="AV5628">
        <v>1</v>
      </c>
      <c r="AW5628">
        <v>126</v>
      </c>
      <c r="AX5628">
        <v>0.99988684135532302</v>
      </c>
      <c r="AY5628" s="73">
        <v>74.426059280654002</v>
      </c>
      <c r="AZ5628">
        <v>125</v>
      </c>
      <c r="BA5628">
        <v>0.98932558892975897</v>
      </c>
      <c r="BB5628">
        <v>125</v>
      </c>
      <c r="BC5628">
        <v>0.94876106731507903</v>
      </c>
      <c r="BD5628">
        <v>1</v>
      </c>
      <c r="BE5628">
        <v>5.1125774040244001E-2</v>
      </c>
      <c r="BF5628">
        <v>72.573759588338902</v>
      </c>
      <c r="BG5628">
        <v>74.111725544059894</v>
      </c>
      <c r="BH5628">
        <v>74.426059280654002</v>
      </c>
      <c r="BI5628">
        <v>65.585020104654006</v>
      </c>
    </row>
    <row r="5629" spans="1:61" x14ac:dyDescent="0.25">
      <c r="A5629" s="10" t="str">
        <f>VLOOKUP(D5629,'Index-Relations'!E:F,2,FALSE)</f>
        <v>BM</v>
      </c>
      <c r="B5629" t="s">
        <v>3450</v>
      </c>
      <c r="C5629" s="53" t="s">
        <v>2765</v>
      </c>
      <c r="D5629" s="59" t="s">
        <v>3132</v>
      </c>
      <c r="E5629" s="59" t="s">
        <v>9045</v>
      </c>
      <c r="F5629" t="s">
        <v>2073</v>
      </c>
      <c r="G5629" t="s">
        <v>463</v>
      </c>
      <c r="H5629" t="s">
        <v>2074</v>
      </c>
      <c r="I5629" s="52">
        <v>45474</v>
      </c>
      <c r="J5629" t="s">
        <v>2457</v>
      </c>
      <c r="K5629">
        <v>127</v>
      </c>
      <c r="L5629" s="73">
        <v>72.721176243239896</v>
      </c>
      <c r="M5629">
        <v>125</v>
      </c>
      <c r="N5629">
        <v>0.99057103044431805</v>
      </c>
      <c r="O5629" s="73">
        <v>74.094545044093906</v>
      </c>
      <c r="P5629">
        <v>125</v>
      </c>
      <c r="Q5629">
        <v>0.99057103044431805</v>
      </c>
      <c r="R5629">
        <v>117</v>
      </c>
      <c r="S5629">
        <v>0.98271286165029703</v>
      </c>
      <c r="T5629">
        <v>39.2006814463019</v>
      </c>
      <c r="U5629">
        <v>0.72545887122221098</v>
      </c>
      <c r="V5629">
        <v>93</v>
      </c>
      <c r="W5629">
        <v>3.5381517993006199E-2</v>
      </c>
      <c r="X5629">
        <v>8</v>
      </c>
      <c r="Y5629">
        <v>124</v>
      </c>
      <c r="Z5629">
        <v>0.98882751435082095</v>
      </c>
      <c r="AA5629">
        <v>40.392995851781201</v>
      </c>
      <c r="AB5629">
        <v>83</v>
      </c>
      <c r="AC5629">
        <v>0.791294833955827</v>
      </c>
      <c r="AD5629">
        <v>41</v>
      </c>
      <c r="AE5629">
        <v>0.197532680394992</v>
      </c>
      <c r="AF5629">
        <v>3</v>
      </c>
      <c r="AG5629">
        <v>1.1172485649179499E-2</v>
      </c>
      <c r="AH5629">
        <v>8.0395108757066905E-4</v>
      </c>
      <c r="AI5629">
        <v>2</v>
      </c>
      <c r="AJ5629" s="73">
        <v>65.249532794814996</v>
      </c>
      <c r="AK5629">
        <v>125</v>
      </c>
      <c r="AL5629">
        <v>0.99057103044431805</v>
      </c>
      <c r="AM5629">
        <v>2.7450406710078999E-2</v>
      </c>
      <c r="AN5629">
        <v>1</v>
      </c>
      <c r="AO5629">
        <v>0</v>
      </c>
      <c r="AP5629">
        <v>0</v>
      </c>
      <c r="AQ5629">
        <v>126</v>
      </c>
      <c r="AR5629">
        <v>0.99987638578579396</v>
      </c>
      <c r="AS5629">
        <v>0</v>
      </c>
      <c r="AT5629">
        <v>0</v>
      </c>
      <c r="AU5629">
        <v>2.4815256484813802E-3</v>
      </c>
      <c r="AV5629">
        <v>1</v>
      </c>
      <c r="AW5629">
        <v>126</v>
      </c>
      <c r="AX5629">
        <v>0.99987638578579396</v>
      </c>
      <c r="AY5629" s="73">
        <v>74.921645821477</v>
      </c>
      <c r="AZ5629">
        <v>125</v>
      </c>
      <c r="BA5629">
        <v>0.99057103044431805</v>
      </c>
      <c r="BB5629">
        <v>125</v>
      </c>
      <c r="BC5629">
        <v>0.94773135588899404</v>
      </c>
      <c r="BD5629">
        <v>1</v>
      </c>
      <c r="BE5629">
        <v>5.2145029896799998E-2</v>
      </c>
      <c r="BF5629">
        <v>72.721176243239896</v>
      </c>
      <c r="BG5629">
        <v>74.094545044093906</v>
      </c>
      <c r="BH5629">
        <v>74.921645821477</v>
      </c>
      <c r="BI5629">
        <v>65.249532794814996</v>
      </c>
    </row>
    <row r="5630" spans="1:61" x14ac:dyDescent="0.25">
      <c r="A5630" s="10" t="str">
        <f>VLOOKUP(D5630,'Index-Relations'!E:F,2,FALSE)</f>
        <v>BM</v>
      </c>
      <c r="B5630" t="s">
        <v>3450</v>
      </c>
      <c r="C5630" s="53" t="s">
        <v>2766</v>
      </c>
      <c r="D5630" s="59" t="s">
        <v>3132</v>
      </c>
      <c r="E5630" s="59" t="s">
        <v>9046</v>
      </c>
      <c r="F5630" t="s">
        <v>2073</v>
      </c>
      <c r="G5630" t="s">
        <v>463</v>
      </c>
      <c r="H5630" t="s">
        <v>2074</v>
      </c>
      <c r="I5630" s="52">
        <v>45446</v>
      </c>
      <c r="J5630" t="s">
        <v>2457</v>
      </c>
      <c r="K5630">
        <v>127</v>
      </c>
      <c r="L5630" s="73">
        <v>72.586234819256006</v>
      </c>
      <c r="M5630">
        <v>125</v>
      </c>
      <c r="N5630">
        <v>0.99085735126348695</v>
      </c>
      <c r="O5630" s="73">
        <v>74.033523173730003</v>
      </c>
      <c r="P5630">
        <v>125</v>
      </c>
      <c r="Q5630">
        <v>0.99085735126348695</v>
      </c>
      <c r="R5630">
        <v>117</v>
      </c>
      <c r="S5630">
        <v>0.98256893655549005</v>
      </c>
      <c r="T5630">
        <v>39.3702855606737</v>
      </c>
      <c r="U5630">
        <v>0.72704134661564601</v>
      </c>
      <c r="V5630">
        <v>93</v>
      </c>
      <c r="W5630">
        <v>3.5650450243517602E-2</v>
      </c>
      <c r="X5630">
        <v>8</v>
      </c>
      <c r="Y5630">
        <v>124</v>
      </c>
      <c r="Z5630">
        <v>0.98907617758803901</v>
      </c>
      <c r="AA5630">
        <v>41.6931143373277</v>
      </c>
      <c r="AB5630">
        <v>85</v>
      </c>
      <c r="AC5630">
        <v>0.910001641708025</v>
      </c>
      <c r="AD5630">
        <v>39</v>
      </c>
      <c r="AE5630">
        <v>7.9074535880014493E-2</v>
      </c>
      <c r="AF5630">
        <v>3</v>
      </c>
      <c r="AG5630">
        <v>1.09238224119605E-2</v>
      </c>
      <c r="AH5630">
        <v>8.1267640387555704E-4</v>
      </c>
      <c r="AI5630">
        <v>2</v>
      </c>
      <c r="AJ5630" s="73">
        <v>64.996092624143003</v>
      </c>
      <c r="AK5630">
        <v>125</v>
      </c>
      <c r="AL5630">
        <v>0.99085735126348695</v>
      </c>
      <c r="AM5630">
        <v>2.6832687570179502E-2</v>
      </c>
      <c r="AN5630">
        <v>1</v>
      </c>
      <c r="AO5630">
        <v>0</v>
      </c>
      <c r="AP5630">
        <v>0</v>
      </c>
      <c r="AQ5630">
        <v>126</v>
      </c>
      <c r="AR5630">
        <v>0.99986691775487602</v>
      </c>
      <c r="AS5630">
        <v>0</v>
      </c>
      <c r="AT5630">
        <v>0</v>
      </c>
      <c r="AU5630">
        <v>2.5681543131018899E-3</v>
      </c>
      <c r="AV5630">
        <v>1</v>
      </c>
      <c r="AW5630">
        <v>126</v>
      </c>
      <c r="AX5630">
        <v>0.99986691775487602</v>
      </c>
      <c r="AY5630" s="73">
        <v>74.813594202490904</v>
      </c>
      <c r="AZ5630">
        <v>125</v>
      </c>
      <c r="BA5630">
        <v>0.99085735126348695</v>
      </c>
      <c r="BB5630">
        <v>125</v>
      </c>
      <c r="BC5630">
        <v>0.94437863545858503</v>
      </c>
      <c r="BD5630">
        <v>1</v>
      </c>
      <c r="BE5630">
        <v>5.5488282296290499E-2</v>
      </c>
      <c r="BF5630">
        <v>72.586234819256006</v>
      </c>
      <c r="BG5630">
        <v>74.033523173730003</v>
      </c>
      <c r="BH5630">
        <v>74.813594202490904</v>
      </c>
      <c r="BI5630">
        <v>64.996092624143003</v>
      </c>
    </row>
    <row r="5631" spans="1:61" x14ac:dyDescent="0.25">
      <c r="A5631" s="10" t="str">
        <f>VLOOKUP(D5631,'Index-Relations'!E:F,2,FALSE)</f>
        <v>BM</v>
      </c>
      <c r="B5631" t="s">
        <v>3450</v>
      </c>
      <c r="C5631" s="53" t="s">
        <v>2767</v>
      </c>
      <c r="D5631" s="59" t="s">
        <v>3132</v>
      </c>
      <c r="E5631" s="59" t="s">
        <v>9047</v>
      </c>
      <c r="F5631" t="s">
        <v>2073</v>
      </c>
      <c r="G5631" t="s">
        <v>463</v>
      </c>
      <c r="H5631" t="s">
        <v>2074</v>
      </c>
      <c r="I5631" s="52">
        <v>45413</v>
      </c>
      <c r="J5631" t="s">
        <v>2457</v>
      </c>
      <c r="K5631">
        <v>127</v>
      </c>
      <c r="L5631" s="73">
        <v>72.306490942192994</v>
      </c>
      <c r="M5631">
        <v>125</v>
      </c>
      <c r="N5631">
        <v>0.99058039558486699</v>
      </c>
      <c r="O5631" s="73">
        <v>73.786263416356903</v>
      </c>
      <c r="P5631">
        <v>125</v>
      </c>
      <c r="Q5631">
        <v>0.99058039558486699</v>
      </c>
      <c r="R5631">
        <v>117</v>
      </c>
      <c r="S5631">
        <v>0.98306049312585297</v>
      </c>
      <c r="T5631">
        <v>39.714079871446899</v>
      </c>
      <c r="U5631">
        <v>0.73294617997508804</v>
      </c>
      <c r="V5631">
        <v>93</v>
      </c>
      <c r="W5631">
        <v>3.5350928010343098E-2</v>
      </c>
      <c r="X5631">
        <v>8</v>
      </c>
      <c r="Y5631">
        <v>124</v>
      </c>
      <c r="Z5631">
        <v>0.98872298904309497</v>
      </c>
      <c r="AA5631">
        <v>44.222108327810901</v>
      </c>
      <c r="AB5631">
        <v>83</v>
      </c>
      <c r="AC5631">
        <v>0.908443432171262</v>
      </c>
      <c r="AD5631">
        <v>41</v>
      </c>
      <c r="AE5631">
        <v>8.0279556871832802E-2</v>
      </c>
      <c r="AF5631">
        <v>3</v>
      </c>
      <c r="AG5631">
        <v>1.12770109569047E-2</v>
      </c>
      <c r="AH5631">
        <v>8.0143363015938501E-4</v>
      </c>
      <c r="AI5631">
        <v>2</v>
      </c>
      <c r="AJ5631" s="73">
        <v>64.677555713610005</v>
      </c>
      <c r="AK5631">
        <v>125</v>
      </c>
      <c r="AL5631">
        <v>0.99058039558486699</v>
      </c>
      <c r="AM5631">
        <v>2.7825615071276399E-2</v>
      </c>
      <c r="AN5631">
        <v>1</v>
      </c>
      <c r="AO5631">
        <v>0</v>
      </c>
      <c r="AP5631">
        <v>0</v>
      </c>
      <c r="AQ5631">
        <v>126</v>
      </c>
      <c r="AR5631">
        <v>0.99985363300129304</v>
      </c>
      <c r="AS5631">
        <v>0</v>
      </c>
      <c r="AT5631">
        <v>0</v>
      </c>
      <c r="AU5631">
        <v>2.6009172502696599E-3</v>
      </c>
      <c r="AV5631">
        <v>1</v>
      </c>
      <c r="AW5631">
        <v>126</v>
      </c>
      <c r="AX5631">
        <v>0.99985363300129304</v>
      </c>
      <c r="AY5631" s="73">
        <v>74.526893684740898</v>
      </c>
      <c r="AZ5631">
        <v>125</v>
      </c>
      <c r="BA5631">
        <v>0.99058039558486699</v>
      </c>
      <c r="BB5631">
        <v>125</v>
      </c>
      <c r="BC5631">
        <v>0.94981903563482595</v>
      </c>
      <c r="BD5631">
        <v>1</v>
      </c>
      <c r="BE5631">
        <v>5.0034597366467003E-2</v>
      </c>
      <c r="BF5631">
        <v>72.306490942192994</v>
      </c>
      <c r="BG5631">
        <v>73.786263416356903</v>
      </c>
      <c r="BH5631">
        <v>74.526893684740898</v>
      </c>
      <c r="BI5631">
        <v>64.677555713610005</v>
      </c>
    </row>
    <row r="5632" spans="1:61" x14ac:dyDescent="0.25">
      <c r="A5632" s="10" t="str">
        <f>VLOOKUP(D5632,'Index-Relations'!E:F,2,FALSE)</f>
        <v>BM</v>
      </c>
      <c r="B5632" t="s">
        <v>3450</v>
      </c>
      <c r="C5632" s="53" t="s">
        <v>2768</v>
      </c>
      <c r="D5632" s="59" t="s">
        <v>3132</v>
      </c>
      <c r="E5632" s="59" t="s">
        <v>9048</v>
      </c>
      <c r="F5632" t="s">
        <v>2073</v>
      </c>
      <c r="G5632" t="s">
        <v>463</v>
      </c>
      <c r="H5632" t="s">
        <v>2074</v>
      </c>
      <c r="I5632" s="52">
        <v>45383</v>
      </c>
      <c r="J5632" t="s">
        <v>2457</v>
      </c>
      <c r="K5632">
        <v>127</v>
      </c>
      <c r="L5632">
        <v>77.686819105286503</v>
      </c>
      <c r="M5632">
        <v>125</v>
      </c>
      <c r="N5632">
        <v>0.99197898512464</v>
      </c>
      <c r="O5632">
        <v>77.479032509042298</v>
      </c>
      <c r="P5632">
        <v>125</v>
      </c>
      <c r="Q5632">
        <v>0.99197898512464</v>
      </c>
      <c r="R5632">
        <v>117</v>
      </c>
      <c r="S5632">
        <v>0.98438631856875602</v>
      </c>
      <c r="T5632">
        <v>39.2858231448987</v>
      </c>
      <c r="U5632">
        <v>0.72858486818496504</v>
      </c>
      <c r="V5632">
        <v>93</v>
      </c>
      <c r="W5632">
        <v>3.49984054923166E-2</v>
      </c>
      <c r="X5632">
        <v>8</v>
      </c>
      <c r="Y5632">
        <v>124</v>
      </c>
      <c r="Z5632">
        <v>0.99029611770988402</v>
      </c>
      <c r="AA5632">
        <v>42.412308063624799</v>
      </c>
      <c r="AB5632">
        <v>83</v>
      </c>
      <c r="AC5632">
        <v>0.90752512697552601</v>
      </c>
      <c r="AD5632">
        <v>41</v>
      </c>
      <c r="AE5632">
        <v>8.2770990734357897E-2</v>
      </c>
      <c r="AF5632">
        <v>3</v>
      </c>
      <c r="AG5632">
        <v>9.7038822901160497E-3</v>
      </c>
      <c r="AH5632">
        <v>7.9865587158712398E-4</v>
      </c>
      <c r="AI5632">
        <v>2</v>
      </c>
      <c r="AJ5632">
        <v>69.638495188629193</v>
      </c>
      <c r="AK5632">
        <v>125</v>
      </c>
      <c r="AL5632">
        <v>0.99197898512464</v>
      </c>
      <c r="AM5632">
        <v>2.8316719892717002E-2</v>
      </c>
      <c r="AN5632">
        <v>1</v>
      </c>
      <c r="AO5632">
        <v>0</v>
      </c>
      <c r="AP5632">
        <v>0</v>
      </c>
      <c r="AQ5632">
        <v>126</v>
      </c>
      <c r="AR5632">
        <v>0.99986635482819997</v>
      </c>
      <c r="AS5632">
        <v>0</v>
      </c>
      <c r="AT5632">
        <v>0</v>
      </c>
      <c r="AU5632">
        <v>2.6839774632390501E-3</v>
      </c>
      <c r="AV5632">
        <v>1</v>
      </c>
      <c r="AW5632">
        <v>126</v>
      </c>
      <c r="AX5632">
        <v>0.99986635482819997</v>
      </c>
      <c r="AY5632">
        <v>80.719919445099407</v>
      </c>
      <c r="AZ5632">
        <v>125</v>
      </c>
      <c r="BA5632">
        <v>0.99197898512464</v>
      </c>
      <c r="BB5632">
        <v>125</v>
      </c>
      <c r="BC5632">
        <v>0.94486154592279603</v>
      </c>
      <c r="BD5632">
        <v>1</v>
      </c>
      <c r="BE5632">
        <v>5.5004808905403997E-2</v>
      </c>
      <c r="BF5632">
        <v>72.214218490770904</v>
      </c>
      <c r="BG5632">
        <v>73.850327918512903</v>
      </c>
      <c r="BH5632">
        <v>74.394599825001904</v>
      </c>
      <c r="BI5632">
        <v>64.555668752437995</v>
      </c>
    </row>
    <row r="5633" spans="1:61" x14ac:dyDescent="0.25">
      <c r="A5633" s="10" t="str">
        <f>VLOOKUP(D5633,'Index-Relations'!E:F,2,FALSE)</f>
        <v>BM</v>
      </c>
      <c r="B5633" t="s">
        <v>3450</v>
      </c>
      <c r="C5633" s="53" t="s">
        <v>2769</v>
      </c>
      <c r="D5633" s="59" t="s">
        <v>3132</v>
      </c>
      <c r="E5633" s="59" t="s">
        <v>9049</v>
      </c>
      <c r="F5633" t="s">
        <v>2073</v>
      </c>
      <c r="G5633" t="s">
        <v>463</v>
      </c>
      <c r="H5633" t="s">
        <v>2074</v>
      </c>
      <c r="I5633" s="52">
        <v>45352</v>
      </c>
      <c r="J5633" t="s">
        <v>2457</v>
      </c>
      <c r="K5633">
        <v>127</v>
      </c>
      <c r="L5633">
        <v>78.755788387619901</v>
      </c>
      <c r="M5633">
        <v>123</v>
      </c>
      <c r="N5633">
        <v>0.99067791215068002</v>
      </c>
      <c r="O5633">
        <v>77.555093643931201</v>
      </c>
      <c r="P5633">
        <v>123</v>
      </c>
      <c r="Q5633">
        <v>0.99067791215068002</v>
      </c>
      <c r="R5633">
        <v>117</v>
      </c>
      <c r="S5633">
        <v>0.98451768187934896</v>
      </c>
      <c r="T5633">
        <v>39.181400233265499</v>
      </c>
      <c r="U5633">
        <v>0.68286555467414101</v>
      </c>
      <c r="V5633">
        <v>93</v>
      </c>
      <c r="W5633">
        <v>4.0642862944412703E-2</v>
      </c>
      <c r="X5633">
        <v>8</v>
      </c>
      <c r="Y5633">
        <v>124</v>
      </c>
      <c r="Z5633">
        <v>0.99020134939377802</v>
      </c>
      <c r="AA5633">
        <v>41.767427324619199</v>
      </c>
      <c r="AB5633">
        <v>83</v>
      </c>
      <c r="AC5633">
        <v>0.908776500495314</v>
      </c>
      <c r="AD5633">
        <v>41</v>
      </c>
      <c r="AE5633">
        <v>8.1424848898464505E-2</v>
      </c>
      <c r="AF5633">
        <v>3</v>
      </c>
      <c r="AG5633">
        <v>9.7986506062214592E-3</v>
      </c>
      <c r="AH5633">
        <v>9.1601104607758803E-4</v>
      </c>
      <c r="AI5633">
        <v>2</v>
      </c>
      <c r="AJ5633">
        <v>71.517802690786297</v>
      </c>
      <c r="AK5633">
        <v>123</v>
      </c>
      <c r="AL5633">
        <v>0.99067791215068002</v>
      </c>
      <c r="AM5633">
        <v>2.57530642482428E-2</v>
      </c>
      <c r="AN5633">
        <v>1</v>
      </c>
      <c r="AO5633">
        <v>0</v>
      </c>
      <c r="AP5633">
        <v>0</v>
      </c>
      <c r="AQ5633">
        <v>126</v>
      </c>
      <c r="AR5633">
        <v>0.99986842077362503</v>
      </c>
      <c r="AS5633">
        <v>0</v>
      </c>
      <c r="AT5633">
        <v>0</v>
      </c>
      <c r="AU5633">
        <v>2.5131392019314301E-3</v>
      </c>
      <c r="AV5633">
        <v>1</v>
      </c>
      <c r="AW5633">
        <v>126</v>
      </c>
      <c r="AX5633">
        <v>0.99986842077362503</v>
      </c>
      <c r="AY5633">
        <v>81.362333433314006</v>
      </c>
      <c r="AZ5633">
        <v>123</v>
      </c>
      <c r="BA5633">
        <v>0.99067791215068002</v>
      </c>
      <c r="BB5633">
        <v>125</v>
      </c>
      <c r="BC5633">
        <v>0.94837791870501098</v>
      </c>
      <c r="BD5633">
        <v>1</v>
      </c>
      <c r="BE5633">
        <v>5.1490502068614198E-2</v>
      </c>
      <c r="BF5633">
        <v>73.534877217076897</v>
      </c>
      <c r="BG5633">
        <v>73.982024375844006</v>
      </c>
      <c r="BH5633">
        <v>75.198414004593999</v>
      </c>
      <c r="BI5633">
        <v>66.540428466682002</v>
      </c>
    </row>
    <row r="5634" spans="1:61" x14ac:dyDescent="0.25">
      <c r="A5634" s="10" t="str">
        <f>VLOOKUP(D5634,'Index-Relations'!E:F,2,FALSE)</f>
        <v>BM</v>
      </c>
      <c r="B5634" t="s">
        <v>3450</v>
      </c>
      <c r="C5634" s="53" t="s">
        <v>2770</v>
      </c>
      <c r="D5634" s="59" t="s">
        <v>3132</v>
      </c>
      <c r="E5634" s="59" t="s">
        <v>9050</v>
      </c>
      <c r="F5634" t="s">
        <v>2073</v>
      </c>
      <c r="G5634" t="s">
        <v>463</v>
      </c>
      <c r="H5634" t="s">
        <v>2074</v>
      </c>
      <c r="I5634" s="52">
        <v>45323</v>
      </c>
      <c r="J5634" t="s">
        <v>2457</v>
      </c>
      <c r="K5634">
        <v>127</v>
      </c>
      <c r="L5634">
        <v>79.062642510775305</v>
      </c>
      <c r="M5634">
        <v>123</v>
      </c>
      <c r="N5634">
        <v>0.98991368313192696</v>
      </c>
      <c r="O5634">
        <v>78.092942417493603</v>
      </c>
      <c r="P5634">
        <v>123</v>
      </c>
      <c r="Q5634">
        <v>0.98991368313192696</v>
      </c>
      <c r="R5634">
        <v>117</v>
      </c>
      <c r="S5634">
        <v>0.98488893497113905</v>
      </c>
      <c r="T5634">
        <v>39.334020697503099</v>
      </c>
      <c r="U5634">
        <v>0.67108722973873502</v>
      </c>
      <c r="V5634">
        <v>93</v>
      </c>
      <c r="W5634">
        <v>4.2193587193159798E-2</v>
      </c>
      <c r="X5634">
        <v>8</v>
      </c>
      <c r="Y5634">
        <v>124</v>
      </c>
      <c r="Z5634">
        <v>0.98951329442149605</v>
      </c>
      <c r="AA5634">
        <v>40.540660012946603</v>
      </c>
      <c r="AB5634">
        <v>82</v>
      </c>
      <c r="AC5634">
        <v>0.90927499147200397</v>
      </c>
      <c r="AD5634">
        <v>42</v>
      </c>
      <c r="AE5634">
        <v>8.0238302949491705E-2</v>
      </c>
      <c r="AF5634">
        <v>3</v>
      </c>
      <c r="AG5634">
        <v>1.04867055785033E-2</v>
      </c>
      <c r="AH5634">
        <v>9.8431319949199205E-4</v>
      </c>
      <c r="AI5634">
        <v>2</v>
      </c>
      <c r="AJ5634">
        <v>71.903588236724005</v>
      </c>
      <c r="AK5634">
        <v>123</v>
      </c>
      <c r="AL5634">
        <v>0.98991368313192696</v>
      </c>
      <c r="AM5634">
        <v>2.3798297903695899E-2</v>
      </c>
      <c r="AN5634">
        <v>1</v>
      </c>
      <c r="AO5634">
        <v>0</v>
      </c>
      <c r="AP5634">
        <v>0</v>
      </c>
      <c r="AQ5634">
        <v>125</v>
      </c>
      <c r="AR5634">
        <v>0.991205775745434</v>
      </c>
      <c r="AS5634">
        <v>0</v>
      </c>
      <c r="AT5634">
        <v>0</v>
      </c>
      <c r="AU5634">
        <v>2.4299179644080601E-3</v>
      </c>
      <c r="AV5634">
        <v>1</v>
      </c>
      <c r="AW5634">
        <v>125</v>
      </c>
      <c r="AX5634">
        <v>0.991205775745434</v>
      </c>
      <c r="AY5634">
        <v>81.305229138337495</v>
      </c>
      <c r="AZ5634">
        <v>123</v>
      </c>
      <c r="BA5634">
        <v>0.98991368313192696</v>
      </c>
      <c r="BB5634">
        <v>124</v>
      </c>
      <c r="BC5634">
        <v>0.93774720863416405</v>
      </c>
      <c r="BD5634">
        <v>1</v>
      </c>
      <c r="BE5634">
        <v>5.34585671112702E-2</v>
      </c>
      <c r="BF5634">
        <v>73.765476693345903</v>
      </c>
      <c r="BG5634">
        <v>74.511673724775903</v>
      </c>
      <c r="BH5634">
        <v>75.144477081562997</v>
      </c>
      <c r="BI5634">
        <v>66.766922551325905</v>
      </c>
    </row>
    <row r="5635" spans="1:61" x14ac:dyDescent="0.25">
      <c r="A5635" s="10" t="str">
        <f>VLOOKUP(D5635,'Index-Relations'!E:F,2,FALSE)</f>
        <v>BM</v>
      </c>
      <c r="B5635" t="s">
        <v>3450</v>
      </c>
      <c r="C5635" s="53" t="s">
        <v>2760</v>
      </c>
      <c r="D5635" s="59" t="s">
        <v>3133</v>
      </c>
      <c r="E5635" s="59" t="s">
        <v>9051</v>
      </c>
      <c r="F5635" t="s">
        <v>2075</v>
      </c>
      <c r="G5635" t="s">
        <v>469</v>
      </c>
      <c r="H5635" t="s">
        <v>2076</v>
      </c>
      <c r="I5635" s="52">
        <v>45658</v>
      </c>
      <c r="J5635" t="s">
        <v>2457</v>
      </c>
      <c r="K5635">
        <v>1010</v>
      </c>
      <c r="L5635" s="73">
        <v>80.5253510672148</v>
      </c>
      <c r="M5635">
        <v>570</v>
      </c>
      <c r="N5635">
        <v>0.94519215672137402</v>
      </c>
      <c r="O5635" s="73">
        <v>79.156593215812194</v>
      </c>
      <c r="P5635">
        <v>570</v>
      </c>
      <c r="Q5635">
        <v>0.94519215672137402</v>
      </c>
      <c r="R5635">
        <v>764</v>
      </c>
      <c r="S5635">
        <v>0.97242254490664004</v>
      </c>
      <c r="T5635">
        <v>49.370196587942502</v>
      </c>
      <c r="U5635">
        <v>0.85461611936590098</v>
      </c>
      <c r="V5635">
        <v>858</v>
      </c>
      <c r="W5635">
        <v>2.6472104981399101E-2</v>
      </c>
      <c r="X5635">
        <v>66</v>
      </c>
      <c r="Y5635">
        <v>979</v>
      </c>
      <c r="Z5635">
        <v>0.99677105819164602</v>
      </c>
      <c r="AA5635">
        <v>67.414514431437695</v>
      </c>
      <c r="AB5635">
        <v>506</v>
      </c>
      <c r="AC5635">
        <v>0.82240413632354303</v>
      </c>
      <c r="AD5635">
        <v>473</v>
      </c>
      <c r="AE5635">
        <v>0.17436692186810299</v>
      </c>
      <c r="AF5635">
        <v>31</v>
      </c>
      <c r="AG5635">
        <v>3.22894180835348E-3</v>
      </c>
      <c r="AH5635">
        <v>1.06343868628632E-4</v>
      </c>
      <c r="AI5635">
        <v>13</v>
      </c>
      <c r="AJ5635" s="73">
        <v>79.243216204749899</v>
      </c>
      <c r="AK5635">
        <v>569</v>
      </c>
      <c r="AL5635">
        <v>0.94514297971305605</v>
      </c>
      <c r="AM5635">
        <v>0</v>
      </c>
      <c r="AN5635">
        <v>0</v>
      </c>
      <c r="AO5635">
        <v>0</v>
      </c>
      <c r="AP5635">
        <v>0</v>
      </c>
      <c r="AQ5635">
        <v>674</v>
      </c>
      <c r="AR5635">
        <v>0.97178277378457301</v>
      </c>
      <c r="AS5635">
        <v>0</v>
      </c>
      <c r="AT5635">
        <v>0</v>
      </c>
      <c r="AU5635">
        <v>9.9767729288775093E-4</v>
      </c>
      <c r="AV5635">
        <v>2</v>
      </c>
      <c r="AW5635">
        <v>686</v>
      </c>
      <c r="AX5635">
        <v>0.97270969876219304</v>
      </c>
      <c r="AY5635" s="73">
        <v>81.011151947772007</v>
      </c>
      <c r="AZ5635">
        <v>570</v>
      </c>
      <c r="BA5635">
        <v>0.94519215672137402</v>
      </c>
      <c r="BB5635">
        <v>674</v>
      </c>
      <c r="BC5635">
        <v>0.97178277378457301</v>
      </c>
      <c r="BD5635">
        <v>0</v>
      </c>
      <c r="BE5635">
        <v>0</v>
      </c>
      <c r="BF5635">
        <v>80.5253510672148</v>
      </c>
      <c r="BG5635">
        <v>79.156593215812194</v>
      </c>
      <c r="BH5635">
        <v>81.011151947772007</v>
      </c>
      <c r="BI5635">
        <v>79.243216204749899</v>
      </c>
    </row>
    <row r="5636" spans="1:61" x14ac:dyDescent="0.25">
      <c r="A5636" s="10" t="str">
        <f>VLOOKUP(D5636,'Index-Relations'!E:F,2,FALSE)</f>
        <v>BM</v>
      </c>
      <c r="B5636" t="s">
        <v>3450</v>
      </c>
      <c r="C5636" s="53" t="s">
        <v>2761</v>
      </c>
      <c r="D5636" s="59" t="s">
        <v>3133</v>
      </c>
      <c r="E5636" s="59" t="s">
        <v>9052</v>
      </c>
      <c r="F5636" t="s">
        <v>2075</v>
      </c>
      <c r="G5636" t="s">
        <v>469</v>
      </c>
      <c r="H5636" t="s">
        <v>2076</v>
      </c>
      <c r="I5636" s="52">
        <v>45628</v>
      </c>
      <c r="J5636" t="s">
        <v>2457</v>
      </c>
      <c r="K5636">
        <v>1005</v>
      </c>
      <c r="L5636" s="73">
        <v>80.087967073828494</v>
      </c>
      <c r="M5636">
        <v>570</v>
      </c>
      <c r="N5636">
        <v>0.94391101922194198</v>
      </c>
      <c r="O5636" s="73">
        <v>78.747260381182798</v>
      </c>
      <c r="P5636">
        <v>570</v>
      </c>
      <c r="Q5636">
        <v>0.94391101922194198</v>
      </c>
      <c r="R5636">
        <v>764</v>
      </c>
      <c r="S5636">
        <v>0.97271101461992604</v>
      </c>
      <c r="T5636">
        <v>49.489211358425798</v>
      </c>
      <c r="U5636">
        <v>0.85966770592097796</v>
      </c>
      <c r="V5636">
        <v>805</v>
      </c>
      <c r="W5636">
        <v>2.6451176422776002E-2</v>
      </c>
      <c r="X5636">
        <v>61</v>
      </c>
      <c r="Y5636">
        <v>922</v>
      </c>
      <c r="Z5636">
        <v>0.99343029982173803</v>
      </c>
      <c r="AA5636">
        <v>60.772168774195201</v>
      </c>
      <c r="AB5636">
        <v>485</v>
      </c>
      <c r="AC5636">
        <v>0.82422138209870599</v>
      </c>
      <c r="AD5636">
        <v>427</v>
      </c>
      <c r="AE5636">
        <v>0.168466117901312</v>
      </c>
      <c r="AF5636">
        <v>93</v>
      </c>
      <c r="AG5636">
        <v>7.3124999999812004E-3</v>
      </c>
      <c r="AH5636">
        <v>1.10416573455599E-4</v>
      </c>
      <c r="AI5636">
        <v>13</v>
      </c>
      <c r="AJ5636" s="73">
        <v>78.864517801934994</v>
      </c>
      <c r="AK5636">
        <v>569</v>
      </c>
      <c r="AL5636">
        <v>0.94386048371204301</v>
      </c>
      <c r="AM5636">
        <v>0</v>
      </c>
      <c r="AN5636">
        <v>0</v>
      </c>
      <c r="AO5636">
        <v>0</v>
      </c>
      <c r="AP5636">
        <v>0</v>
      </c>
      <c r="AQ5636">
        <v>674</v>
      </c>
      <c r="AR5636">
        <v>0.97177921754309404</v>
      </c>
      <c r="AS5636">
        <v>0</v>
      </c>
      <c r="AT5636">
        <v>0</v>
      </c>
      <c r="AU5636">
        <v>1.03431441170282E-3</v>
      </c>
      <c r="AV5636">
        <v>2</v>
      </c>
      <c r="AW5636">
        <v>674</v>
      </c>
      <c r="AX5636">
        <v>0.97010953880655404</v>
      </c>
      <c r="AY5636" s="73">
        <v>80.520683645394698</v>
      </c>
      <c r="AZ5636">
        <v>570</v>
      </c>
      <c r="BA5636">
        <v>0.94391101922194198</v>
      </c>
      <c r="BB5636">
        <v>674</v>
      </c>
      <c r="BC5636">
        <v>0.97177921754309404</v>
      </c>
      <c r="BD5636">
        <v>0</v>
      </c>
      <c r="BE5636">
        <v>0</v>
      </c>
      <c r="BF5636">
        <v>80.087967073828494</v>
      </c>
      <c r="BG5636">
        <v>78.747260381182798</v>
      </c>
      <c r="BH5636">
        <v>80.520683645394698</v>
      </c>
      <c r="BI5636">
        <v>78.864517801934994</v>
      </c>
    </row>
    <row r="5637" spans="1:61" x14ac:dyDescent="0.25">
      <c r="A5637" s="10" t="str">
        <f>VLOOKUP(D5637,'Index-Relations'!E:F,2,FALSE)</f>
        <v>BM</v>
      </c>
      <c r="B5637" t="s">
        <v>3450</v>
      </c>
      <c r="C5637" s="53" t="s">
        <v>2762</v>
      </c>
      <c r="D5637" s="59" t="s">
        <v>3133</v>
      </c>
      <c r="E5637" s="59" t="s">
        <v>9053</v>
      </c>
      <c r="F5637" t="s">
        <v>2075</v>
      </c>
      <c r="G5637" t="s">
        <v>469</v>
      </c>
      <c r="H5637" t="s">
        <v>2076</v>
      </c>
      <c r="I5637" s="52">
        <v>45597</v>
      </c>
      <c r="J5637" t="s">
        <v>2457</v>
      </c>
      <c r="K5637">
        <v>1005</v>
      </c>
      <c r="L5637" s="73">
        <v>80.245749759776501</v>
      </c>
      <c r="M5637">
        <v>570</v>
      </c>
      <c r="N5637">
        <v>0.94457499772173004</v>
      </c>
      <c r="O5637" s="73">
        <v>78.959455631696798</v>
      </c>
      <c r="P5637">
        <v>570</v>
      </c>
      <c r="Q5637">
        <v>0.94457499772173004</v>
      </c>
      <c r="R5637">
        <v>764</v>
      </c>
      <c r="S5637">
        <v>0.97290934297618104</v>
      </c>
      <c r="T5637">
        <v>49.523320350518397</v>
      </c>
      <c r="U5637">
        <v>0.86753806007791501</v>
      </c>
      <c r="V5637">
        <v>788</v>
      </c>
      <c r="W5637">
        <v>2.74228071496504E-2</v>
      </c>
      <c r="X5637">
        <v>62</v>
      </c>
      <c r="Y5637">
        <v>903</v>
      </c>
      <c r="Z5637">
        <v>0.99165244961017196</v>
      </c>
      <c r="AA5637">
        <v>60.484310910111702</v>
      </c>
      <c r="AB5637">
        <v>464</v>
      </c>
      <c r="AC5637">
        <v>0.82044602947956402</v>
      </c>
      <c r="AD5637">
        <v>439</v>
      </c>
      <c r="AE5637">
        <v>0.171206420130607</v>
      </c>
      <c r="AF5637">
        <v>102</v>
      </c>
      <c r="AG5637">
        <v>8.3475503898277608E-3</v>
      </c>
      <c r="AH5637">
        <v>9.9402658039294693E-5</v>
      </c>
      <c r="AI5637">
        <v>12</v>
      </c>
      <c r="AJ5637" s="73">
        <v>78.984104504091903</v>
      </c>
      <c r="AK5637">
        <v>569</v>
      </c>
      <c r="AL5637">
        <v>0.94452150130895396</v>
      </c>
      <c r="AM5637">
        <v>0</v>
      </c>
      <c r="AN5637">
        <v>0</v>
      </c>
      <c r="AO5637">
        <v>0</v>
      </c>
      <c r="AP5637">
        <v>0</v>
      </c>
      <c r="AQ5637">
        <v>647</v>
      </c>
      <c r="AR5637">
        <v>0.96674411327721899</v>
      </c>
      <c r="AS5637">
        <v>0</v>
      </c>
      <c r="AT5637">
        <v>0</v>
      </c>
      <c r="AU5637">
        <v>9.77905346082086E-4</v>
      </c>
      <c r="AV5637">
        <v>2</v>
      </c>
      <c r="AW5637">
        <v>662</v>
      </c>
      <c r="AX5637">
        <v>0.96834139603056701</v>
      </c>
      <c r="AY5637" s="73">
        <v>80.630292307384494</v>
      </c>
      <c r="AZ5637">
        <v>570</v>
      </c>
      <c r="BA5637">
        <v>0.94457499772173004</v>
      </c>
      <c r="BB5637">
        <v>647</v>
      </c>
      <c r="BC5637">
        <v>0.96674411327721899</v>
      </c>
      <c r="BD5637">
        <v>0</v>
      </c>
      <c r="BE5637">
        <v>0</v>
      </c>
      <c r="BF5637">
        <v>80.245749759776501</v>
      </c>
      <c r="BG5637">
        <v>78.959455631696798</v>
      </c>
      <c r="BH5637">
        <v>80.630292307384494</v>
      </c>
      <c r="BI5637">
        <v>78.984104504091903</v>
      </c>
    </row>
    <row r="5638" spans="1:61" x14ac:dyDescent="0.25">
      <c r="A5638" s="10" t="str">
        <f>VLOOKUP(D5638,'Index-Relations'!E:F,2,FALSE)</f>
        <v>BM</v>
      </c>
      <c r="B5638" t="s">
        <v>3450</v>
      </c>
      <c r="C5638" s="53" t="s">
        <v>2763</v>
      </c>
      <c r="D5638" s="59" t="s">
        <v>3133</v>
      </c>
      <c r="E5638" s="59" t="s">
        <v>9054</v>
      </c>
      <c r="F5638" t="s">
        <v>2075</v>
      </c>
      <c r="G5638" t="s">
        <v>469</v>
      </c>
      <c r="H5638" t="s">
        <v>2076</v>
      </c>
      <c r="I5638" s="52">
        <v>45566</v>
      </c>
      <c r="J5638" t="s">
        <v>2457</v>
      </c>
      <c r="K5638">
        <v>1005</v>
      </c>
      <c r="L5638" s="73">
        <v>79.810544615124101</v>
      </c>
      <c r="M5638">
        <v>570</v>
      </c>
      <c r="N5638">
        <v>0.94128488611016303</v>
      </c>
      <c r="O5638" s="73">
        <v>78.4183463957459</v>
      </c>
      <c r="P5638">
        <v>570</v>
      </c>
      <c r="Q5638">
        <v>0.94128488611016303</v>
      </c>
      <c r="R5638">
        <v>764</v>
      </c>
      <c r="S5638">
        <v>0.97124860616088904</v>
      </c>
      <c r="T5638">
        <v>49.6434193576006</v>
      </c>
      <c r="U5638">
        <v>0.86647313950057403</v>
      </c>
      <c r="V5638">
        <v>783</v>
      </c>
      <c r="W5638">
        <v>2.8817508123261299E-2</v>
      </c>
      <c r="X5638">
        <v>62</v>
      </c>
      <c r="Y5638">
        <v>897</v>
      </c>
      <c r="Z5638">
        <v>0.99038657106296502</v>
      </c>
      <c r="AA5638">
        <v>63.250173055841202</v>
      </c>
      <c r="AB5638">
        <v>453</v>
      </c>
      <c r="AC5638">
        <v>0.81505722110231404</v>
      </c>
      <c r="AD5638">
        <v>444</v>
      </c>
      <c r="AE5638">
        <v>0.17532934996065</v>
      </c>
      <c r="AF5638">
        <v>108</v>
      </c>
      <c r="AG5638">
        <v>9.6134289370345596E-3</v>
      </c>
      <c r="AH5638">
        <v>1.00670314570607E-4</v>
      </c>
      <c r="AI5638">
        <v>12</v>
      </c>
      <c r="AJ5638" s="73">
        <v>78.650827975002002</v>
      </c>
      <c r="AK5638">
        <v>569</v>
      </c>
      <c r="AL5638">
        <v>0.94122773439849805</v>
      </c>
      <c r="AM5638">
        <v>0</v>
      </c>
      <c r="AN5638">
        <v>0</v>
      </c>
      <c r="AO5638">
        <v>0</v>
      </c>
      <c r="AP5638">
        <v>0</v>
      </c>
      <c r="AQ5638">
        <v>647</v>
      </c>
      <c r="AR5638">
        <v>0.96527589902101596</v>
      </c>
      <c r="AS5638">
        <v>0</v>
      </c>
      <c r="AT5638">
        <v>0</v>
      </c>
      <c r="AU5638">
        <v>1.0505167834371401E-3</v>
      </c>
      <c r="AV5638">
        <v>2</v>
      </c>
      <c r="AW5638">
        <v>662</v>
      </c>
      <c r="AX5638">
        <v>0.96691744414050296</v>
      </c>
      <c r="AY5638" s="73">
        <v>80.214515786691805</v>
      </c>
      <c r="AZ5638">
        <v>570</v>
      </c>
      <c r="BA5638">
        <v>0.94128488611016303</v>
      </c>
      <c r="BB5638">
        <v>647</v>
      </c>
      <c r="BC5638">
        <v>0.96527589902101596</v>
      </c>
      <c r="BD5638">
        <v>0</v>
      </c>
      <c r="BE5638">
        <v>0</v>
      </c>
      <c r="BF5638">
        <v>79.810544615124101</v>
      </c>
      <c r="BG5638">
        <v>78.4183463957459</v>
      </c>
      <c r="BH5638">
        <v>80.214515786691805</v>
      </c>
      <c r="BI5638">
        <v>78.650827975002002</v>
      </c>
    </row>
    <row r="5639" spans="1:61" x14ac:dyDescent="0.25">
      <c r="A5639" s="10" t="str">
        <f>VLOOKUP(D5639,'Index-Relations'!E:F,2,FALSE)</f>
        <v>BM</v>
      </c>
      <c r="B5639" t="s">
        <v>3450</v>
      </c>
      <c r="C5639" s="53" t="s">
        <v>2764</v>
      </c>
      <c r="D5639" s="59" t="s">
        <v>3133</v>
      </c>
      <c r="E5639" s="59" t="s">
        <v>9055</v>
      </c>
      <c r="F5639" t="s">
        <v>2075</v>
      </c>
      <c r="G5639" t="s">
        <v>469</v>
      </c>
      <c r="H5639" t="s">
        <v>2076</v>
      </c>
      <c r="I5639" s="52">
        <v>45537</v>
      </c>
      <c r="J5639" t="s">
        <v>2457</v>
      </c>
      <c r="K5639">
        <v>915</v>
      </c>
      <c r="L5639" s="73">
        <v>79.657888634337993</v>
      </c>
      <c r="M5639">
        <v>565</v>
      </c>
      <c r="N5639">
        <v>0.94888215811552201</v>
      </c>
      <c r="O5639" s="73">
        <v>78.238354073689905</v>
      </c>
      <c r="P5639">
        <v>565</v>
      </c>
      <c r="Q5639">
        <v>0.94888215811552201</v>
      </c>
      <c r="R5639">
        <v>752</v>
      </c>
      <c r="S5639">
        <v>0.97776939394228202</v>
      </c>
      <c r="T5639">
        <v>49.615503065360897</v>
      </c>
      <c r="U5639">
        <v>0.87898435034042499</v>
      </c>
      <c r="V5639">
        <v>777</v>
      </c>
      <c r="W5639">
        <v>3.1764073372937698E-2</v>
      </c>
      <c r="X5639">
        <v>63</v>
      </c>
      <c r="Y5639">
        <v>891</v>
      </c>
      <c r="Z5639">
        <v>0.99734726766344906</v>
      </c>
      <c r="AA5639">
        <v>69.604018059370603</v>
      </c>
      <c r="AB5639">
        <v>436</v>
      </c>
      <c r="AC5639">
        <v>0.80270780333597203</v>
      </c>
      <c r="AD5639">
        <v>455</v>
      </c>
      <c r="AE5639">
        <v>0.194639464327478</v>
      </c>
      <c r="AF5639">
        <v>24</v>
      </c>
      <c r="AG5639">
        <v>2.6527323365496398E-3</v>
      </c>
      <c r="AH5639">
        <v>8.9648831895614006E-5</v>
      </c>
      <c r="AI5639">
        <v>11</v>
      </c>
      <c r="AJ5639" s="73">
        <v>78.513630795160907</v>
      </c>
      <c r="AK5639">
        <v>565</v>
      </c>
      <c r="AL5639">
        <v>0.94888215811552201</v>
      </c>
      <c r="AM5639">
        <v>0</v>
      </c>
      <c r="AN5639">
        <v>0</v>
      </c>
      <c r="AO5639">
        <v>0</v>
      </c>
      <c r="AP5639">
        <v>0</v>
      </c>
      <c r="AQ5639">
        <v>643</v>
      </c>
      <c r="AR5639">
        <v>0.97290565016281605</v>
      </c>
      <c r="AS5639">
        <v>0</v>
      </c>
      <c r="AT5639">
        <v>0</v>
      </c>
      <c r="AU5639">
        <v>9.4954210927721905E-4</v>
      </c>
      <c r="AV5639">
        <v>2</v>
      </c>
      <c r="AW5639">
        <v>660</v>
      </c>
      <c r="AX5639">
        <v>0.97464362548732397</v>
      </c>
      <c r="AY5639" s="73">
        <v>80.093387746009995</v>
      </c>
      <c r="AZ5639">
        <v>565</v>
      </c>
      <c r="BA5639">
        <v>0.94888215811552201</v>
      </c>
      <c r="BB5639">
        <v>643</v>
      </c>
      <c r="BC5639">
        <v>0.97290565016281605</v>
      </c>
      <c r="BD5639">
        <v>0</v>
      </c>
      <c r="BE5639">
        <v>0</v>
      </c>
      <c r="BF5639">
        <v>79.657888634337993</v>
      </c>
      <c r="BG5639">
        <v>78.238354073689905</v>
      </c>
      <c r="BH5639">
        <v>80.093387746009995</v>
      </c>
      <c r="BI5639">
        <v>78.513630795160907</v>
      </c>
    </row>
    <row r="5640" spans="1:61" x14ac:dyDescent="0.25">
      <c r="A5640" s="10" t="str">
        <f>VLOOKUP(D5640,'Index-Relations'!E:F,2,FALSE)</f>
        <v>BM</v>
      </c>
      <c r="B5640" t="s">
        <v>3450</v>
      </c>
      <c r="C5640" s="53" t="s">
        <v>3350</v>
      </c>
      <c r="D5640" s="59" t="s">
        <v>3133</v>
      </c>
      <c r="E5640" s="59" t="s">
        <v>9056</v>
      </c>
      <c r="F5640" t="s">
        <v>2075</v>
      </c>
      <c r="G5640" t="s">
        <v>469</v>
      </c>
      <c r="H5640" t="s">
        <v>2076</v>
      </c>
      <c r="I5640" s="52">
        <v>45505</v>
      </c>
      <c r="J5640" t="s">
        <v>2457</v>
      </c>
      <c r="K5640">
        <v>915</v>
      </c>
      <c r="L5640" s="73">
        <v>79.669541041254902</v>
      </c>
      <c r="M5640">
        <v>565</v>
      </c>
      <c r="N5640">
        <v>0.94911835337561901</v>
      </c>
      <c r="O5640" s="73">
        <v>78.303658359593001</v>
      </c>
      <c r="P5640">
        <v>565</v>
      </c>
      <c r="Q5640">
        <v>0.94911835337561901</v>
      </c>
      <c r="R5640">
        <v>752</v>
      </c>
      <c r="S5640">
        <v>0.97746057191686697</v>
      </c>
      <c r="T5640">
        <v>49.6499163639863</v>
      </c>
      <c r="U5640">
        <v>0.87827941068590698</v>
      </c>
      <c r="V5640">
        <v>778</v>
      </c>
      <c r="W5640">
        <v>3.3784268584666398E-2</v>
      </c>
      <c r="X5640">
        <v>63</v>
      </c>
      <c r="Y5640">
        <v>891</v>
      </c>
      <c r="Z5640">
        <v>0.99734249897859295</v>
      </c>
      <c r="AA5640">
        <v>71.863069875282207</v>
      </c>
      <c r="AB5640">
        <v>432</v>
      </c>
      <c r="AC5640">
        <v>0.80467570411326605</v>
      </c>
      <c r="AD5640">
        <v>459</v>
      </c>
      <c r="AE5640">
        <v>0.19266679486532701</v>
      </c>
      <c r="AF5640">
        <v>24</v>
      </c>
      <c r="AG5640">
        <v>2.6575010214055202E-3</v>
      </c>
      <c r="AH5640">
        <v>8.87495502549337E-5</v>
      </c>
      <c r="AI5640">
        <v>11</v>
      </c>
      <c r="AJ5640" s="73">
        <v>78.501263714230902</v>
      </c>
      <c r="AK5640">
        <v>565</v>
      </c>
      <c r="AL5640">
        <v>0.94911835337561901</v>
      </c>
      <c r="AM5640">
        <v>0</v>
      </c>
      <c r="AN5640">
        <v>0</v>
      </c>
      <c r="AO5640">
        <v>0</v>
      </c>
      <c r="AP5640">
        <v>0</v>
      </c>
      <c r="AQ5640">
        <v>634</v>
      </c>
      <c r="AR5640">
        <v>0.97078354841361703</v>
      </c>
      <c r="AS5640">
        <v>0</v>
      </c>
      <c r="AT5640">
        <v>0</v>
      </c>
      <c r="AU5640">
        <v>8.8945929787027402E-4</v>
      </c>
      <c r="AV5640">
        <v>2</v>
      </c>
      <c r="AW5640">
        <v>653</v>
      </c>
      <c r="AX5640">
        <v>0.97316047005213302</v>
      </c>
      <c r="AY5640" s="73">
        <v>80.065613200816998</v>
      </c>
      <c r="AZ5640">
        <v>565</v>
      </c>
      <c r="BA5640">
        <v>0.94911835337561901</v>
      </c>
      <c r="BB5640">
        <v>634</v>
      </c>
      <c r="BC5640">
        <v>0.97078354841361703</v>
      </c>
      <c r="BD5640">
        <v>0</v>
      </c>
      <c r="BE5640">
        <v>0</v>
      </c>
      <c r="BF5640">
        <v>79.669541041254902</v>
      </c>
      <c r="BG5640">
        <v>78.303658359593001</v>
      </c>
      <c r="BH5640">
        <v>80.065613200816998</v>
      </c>
      <c r="BI5640">
        <v>78.501263714230902</v>
      </c>
    </row>
    <row r="5641" spans="1:61" x14ac:dyDescent="0.25">
      <c r="A5641" s="10" t="str">
        <f>VLOOKUP(D5641,'Index-Relations'!E:F,2,FALSE)</f>
        <v>BM</v>
      </c>
      <c r="B5641" t="s">
        <v>3450</v>
      </c>
      <c r="C5641" s="53" t="s">
        <v>2765</v>
      </c>
      <c r="D5641" s="59" t="s">
        <v>3133</v>
      </c>
      <c r="E5641" s="59" t="s">
        <v>9057</v>
      </c>
      <c r="F5641" t="s">
        <v>2075</v>
      </c>
      <c r="G5641" t="s">
        <v>469</v>
      </c>
      <c r="H5641" t="s">
        <v>2076</v>
      </c>
      <c r="I5641" s="52">
        <v>45474</v>
      </c>
      <c r="J5641" t="s">
        <v>2457</v>
      </c>
      <c r="K5641">
        <v>915</v>
      </c>
      <c r="L5641" s="73">
        <v>79.495976412063897</v>
      </c>
      <c r="M5641">
        <v>565</v>
      </c>
      <c r="N5641">
        <v>0.94902613823568704</v>
      </c>
      <c r="O5641" s="73">
        <v>77.876012962380898</v>
      </c>
      <c r="P5641">
        <v>565</v>
      </c>
      <c r="Q5641">
        <v>0.94902613823568704</v>
      </c>
      <c r="R5641">
        <v>752</v>
      </c>
      <c r="S5641">
        <v>0.97742985382724401</v>
      </c>
      <c r="T5641">
        <v>49.537936689298</v>
      </c>
      <c r="U5641">
        <v>0.87837190966651801</v>
      </c>
      <c r="V5641">
        <v>778</v>
      </c>
      <c r="W5641">
        <v>3.3082348202260498E-2</v>
      </c>
      <c r="X5641">
        <v>63</v>
      </c>
      <c r="Y5641">
        <v>891</v>
      </c>
      <c r="Z5641">
        <v>0.99733276484281397</v>
      </c>
      <c r="AA5641">
        <v>69.466839424165201</v>
      </c>
      <c r="AB5641">
        <v>429</v>
      </c>
      <c r="AC5641">
        <v>0.79728657750764798</v>
      </c>
      <c r="AD5641">
        <v>462</v>
      </c>
      <c r="AE5641">
        <v>0.20004618733516599</v>
      </c>
      <c r="AF5641">
        <v>24</v>
      </c>
      <c r="AG5641">
        <v>2.6672351571854999E-3</v>
      </c>
      <c r="AH5641">
        <v>8.8792283433501698E-5</v>
      </c>
      <c r="AI5641">
        <v>11</v>
      </c>
      <c r="AJ5641" s="73">
        <v>78.825671337293898</v>
      </c>
      <c r="AK5641">
        <v>565</v>
      </c>
      <c r="AL5641">
        <v>0.94902613823568704</v>
      </c>
      <c r="AM5641">
        <v>0</v>
      </c>
      <c r="AN5641">
        <v>0</v>
      </c>
      <c r="AO5641">
        <v>0</v>
      </c>
      <c r="AP5641">
        <v>0</v>
      </c>
      <c r="AQ5641">
        <v>634</v>
      </c>
      <c r="AR5641">
        <v>0.97091055104755197</v>
      </c>
      <c r="AS5641">
        <v>0</v>
      </c>
      <c r="AT5641">
        <v>0</v>
      </c>
      <c r="AU5641">
        <v>9.0545753178145397E-4</v>
      </c>
      <c r="AV5641">
        <v>2</v>
      </c>
      <c r="AW5641">
        <v>653</v>
      </c>
      <c r="AX5641">
        <v>0.97333006537830802</v>
      </c>
      <c r="AY5641" s="73">
        <v>80.0499260441849</v>
      </c>
      <c r="AZ5641">
        <v>565</v>
      </c>
      <c r="BA5641">
        <v>0.94902613823568704</v>
      </c>
      <c r="BB5641">
        <v>634</v>
      </c>
      <c r="BC5641">
        <v>0.97091055104755197</v>
      </c>
      <c r="BD5641">
        <v>0</v>
      </c>
      <c r="BE5641">
        <v>0</v>
      </c>
      <c r="BF5641">
        <v>79.495976412063897</v>
      </c>
      <c r="BG5641">
        <v>77.876012962380898</v>
      </c>
      <c r="BH5641">
        <v>80.0499260441849</v>
      </c>
      <c r="BI5641">
        <v>78.825671337293898</v>
      </c>
    </row>
    <row r="5642" spans="1:61" x14ac:dyDescent="0.25">
      <c r="A5642" s="10" t="str">
        <f>VLOOKUP(D5642,'Index-Relations'!E:F,2,FALSE)</f>
        <v>BM</v>
      </c>
      <c r="B5642" t="s">
        <v>3450</v>
      </c>
      <c r="C5642" s="53" t="s">
        <v>2766</v>
      </c>
      <c r="D5642" s="59" t="s">
        <v>3133</v>
      </c>
      <c r="E5642" s="59" t="s">
        <v>9058</v>
      </c>
      <c r="F5642" t="s">
        <v>2075</v>
      </c>
      <c r="G5642" t="s">
        <v>469</v>
      </c>
      <c r="H5642" t="s">
        <v>2076</v>
      </c>
      <c r="I5642" s="52">
        <v>45446</v>
      </c>
      <c r="J5642" t="s">
        <v>2457</v>
      </c>
      <c r="K5642">
        <v>912</v>
      </c>
      <c r="L5642" s="73">
        <v>78.617096282658906</v>
      </c>
      <c r="M5642">
        <v>565</v>
      </c>
      <c r="N5642">
        <v>0.94797066580738798</v>
      </c>
      <c r="O5642" s="73">
        <v>76.909192049964901</v>
      </c>
      <c r="P5642">
        <v>565</v>
      </c>
      <c r="Q5642">
        <v>0.94797066580738798</v>
      </c>
      <c r="R5642">
        <v>752</v>
      </c>
      <c r="S5642">
        <v>0.97710912857062704</v>
      </c>
      <c r="T5642">
        <v>49.578611297444802</v>
      </c>
      <c r="U5642">
        <v>0.88032404605994496</v>
      </c>
      <c r="V5642">
        <v>778</v>
      </c>
      <c r="W5642">
        <v>3.4356541637897697E-2</v>
      </c>
      <c r="X5642">
        <v>63</v>
      </c>
      <c r="Y5642">
        <v>891</v>
      </c>
      <c r="Z5642">
        <v>0.997563498290855</v>
      </c>
      <c r="AA5642">
        <v>76.332373459011094</v>
      </c>
      <c r="AB5642">
        <v>429</v>
      </c>
      <c r="AC5642">
        <v>0.79108712505438294</v>
      </c>
      <c r="AD5642">
        <v>462</v>
      </c>
      <c r="AE5642">
        <v>0.206476373236471</v>
      </c>
      <c r="AF5642">
        <v>21</v>
      </c>
      <c r="AG5642">
        <v>2.43650170914444E-3</v>
      </c>
      <c r="AH5642">
        <v>8.8448310541960396E-5</v>
      </c>
      <c r="AI5642">
        <v>11</v>
      </c>
      <c r="AJ5642" s="73">
        <v>78.091226944100001</v>
      </c>
      <c r="AK5642">
        <v>565</v>
      </c>
      <c r="AL5642">
        <v>0.94797066580738798</v>
      </c>
      <c r="AM5642">
        <v>0</v>
      </c>
      <c r="AN5642">
        <v>0</v>
      </c>
      <c r="AO5642">
        <v>0</v>
      </c>
      <c r="AP5642">
        <v>0</v>
      </c>
      <c r="AQ5642">
        <v>634</v>
      </c>
      <c r="AR5642">
        <v>0.970158324718986</v>
      </c>
      <c r="AS5642">
        <v>0</v>
      </c>
      <c r="AT5642">
        <v>0</v>
      </c>
      <c r="AU5642">
        <v>8.9799049669800205E-4</v>
      </c>
      <c r="AV5642">
        <v>2</v>
      </c>
      <c r="AW5642">
        <v>653</v>
      </c>
      <c r="AX5642">
        <v>0.97262511546075503</v>
      </c>
      <c r="AY5642" s="73">
        <v>79.178774712960902</v>
      </c>
      <c r="AZ5642">
        <v>565</v>
      </c>
      <c r="BA5642">
        <v>0.94797066580738798</v>
      </c>
      <c r="BB5642">
        <v>634</v>
      </c>
      <c r="BC5642">
        <v>0.970158324718986</v>
      </c>
      <c r="BD5642">
        <v>0</v>
      </c>
      <c r="BE5642">
        <v>0</v>
      </c>
      <c r="BF5642">
        <v>78.617096282658906</v>
      </c>
      <c r="BG5642">
        <v>76.909192049964901</v>
      </c>
      <c r="BH5642">
        <v>79.178774712960902</v>
      </c>
      <c r="BI5642">
        <v>78.091226944100001</v>
      </c>
    </row>
    <row r="5643" spans="1:61" x14ac:dyDescent="0.25">
      <c r="A5643" s="10" t="str">
        <f>VLOOKUP(D5643,'Index-Relations'!E:F,2,FALSE)</f>
        <v>BM</v>
      </c>
      <c r="B5643" t="s">
        <v>3450</v>
      </c>
      <c r="C5643" s="53" t="s">
        <v>2767</v>
      </c>
      <c r="D5643" s="59" t="s">
        <v>3133</v>
      </c>
      <c r="E5643" s="59" t="s">
        <v>9059</v>
      </c>
      <c r="F5643" t="s">
        <v>2075</v>
      </c>
      <c r="G5643" t="s">
        <v>469</v>
      </c>
      <c r="H5643" t="s">
        <v>2076</v>
      </c>
      <c r="I5643" s="52">
        <v>45413</v>
      </c>
      <c r="J5643" t="s">
        <v>2457</v>
      </c>
      <c r="K5643">
        <v>913</v>
      </c>
      <c r="L5643" s="73">
        <v>78.710059056627998</v>
      </c>
      <c r="M5643">
        <v>566</v>
      </c>
      <c r="N5643">
        <v>0.94645771685097602</v>
      </c>
      <c r="O5643" s="73">
        <v>77.011126559495906</v>
      </c>
      <c r="P5643">
        <v>566</v>
      </c>
      <c r="Q5643">
        <v>0.94645771685097602</v>
      </c>
      <c r="R5643">
        <v>753</v>
      </c>
      <c r="S5643">
        <v>0.97693067896167796</v>
      </c>
      <c r="T5643">
        <v>49.820302420862298</v>
      </c>
      <c r="U5643">
        <v>0.87669653571064998</v>
      </c>
      <c r="V5643">
        <v>777</v>
      </c>
      <c r="W5643">
        <v>3.5152205017432998E-2</v>
      </c>
      <c r="X5643">
        <v>63</v>
      </c>
      <c r="Y5643">
        <v>891</v>
      </c>
      <c r="Z5643">
        <v>0.99671154761471403</v>
      </c>
      <c r="AA5643">
        <v>79.787899791090297</v>
      </c>
      <c r="AB5643">
        <v>429</v>
      </c>
      <c r="AC5643">
        <v>0.79382408083719402</v>
      </c>
      <c r="AD5643">
        <v>462</v>
      </c>
      <c r="AE5643">
        <v>0.20288746677752001</v>
      </c>
      <c r="AF5643">
        <v>22</v>
      </c>
      <c r="AG5643">
        <v>3.28845238528482E-3</v>
      </c>
      <c r="AH5643">
        <v>9.0326498056544197E-5</v>
      </c>
      <c r="AI5643">
        <v>11</v>
      </c>
      <c r="AJ5643" s="73">
        <v>78.210563390047895</v>
      </c>
      <c r="AK5643">
        <v>566</v>
      </c>
      <c r="AL5643">
        <v>0.94645771685097602</v>
      </c>
      <c r="AM5643">
        <v>0</v>
      </c>
      <c r="AN5643">
        <v>0</v>
      </c>
      <c r="AO5643">
        <v>0</v>
      </c>
      <c r="AP5643">
        <v>0</v>
      </c>
      <c r="AQ5643">
        <v>635</v>
      </c>
      <c r="AR5643">
        <v>0.97016455302540305</v>
      </c>
      <c r="AS5643">
        <v>0</v>
      </c>
      <c r="AT5643">
        <v>0</v>
      </c>
      <c r="AU5643">
        <v>8.7392963291652601E-4</v>
      </c>
      <c r="AV5643">
        <v>2</v>
      </c>
      <c r="AW5643">
        <v>653</v>
      </c>
      <c r="AX5643">
        <v>0.97249492788231295</v>
      </c>
      <c r="AY5643" s="73">
        <v>79.246376860764997</v>
      </c>
      <c r="AZ5643">
        <v>566</v>
      </c>
      <c r="BA5643">
        <v>0.94645771685097602</v>
      </c>
      <c r="BB5643">
        <v>635</v>
      </c>
      <c r="BC5643">
        <v>0.97016455302540305</v>
      </c>
      <c r="BD5643">
        <v>0</v>
      </c>
      <c r="BE5643">
        <v>0</v>
      </c>
      <c r="BF5643">
        <v>78.710059056627998</v>
      </c>
      <c r="BG5643">
        <v>77.011126559495906</v>
      </c>
      <c r="BH5643">
        <v>79.246376860764997</v>
      </c>
      <c r="BI5643">
        <v>78.210563390047895</v>
      </c>
    </row>
    <row r="5644" spans="1:61" x14ac:dyDescent="0.25">
      <c r="A5644" s="10" t="str">
        <f>VLOOKUP(D5644,'Index-Relations'!E:F,2,FALSE)</f>
        <v>BM</v>
      </c>
      <c r="B5644" t="s">
        <v>3450</v>
      </c>
      <c r="C5644" s="53" t="s">
        <v>2768</v>
      </c>
      <c r="D5644" s="59" t="s">
        <v>3133</v>
      </c>
      <c r="E5644" s="59" t="s">
        <v>9060</v>
      </c>
      <c r="F5644" t="s">
        <v>2075</v>
      </c>
      <c r="G5644" t="s">
        <v>469</v>
      </c>
      <c r="H5644" t="s">
        <v>2076</v>
      </c>
      <c r="I5644" s="52">
        <v>45383</v>
      </c>
      <c r="J5644" t="s">
        <v>2457</v>
      </c>
      <c r="K5644">
        <v>913</v>
      </c>
      <c r="L5644">
        <v>88.074865574796107</v>
      </c>
      <c r="M5644">
        <v>566</v>
      </c>
      <c r="N5644">
        <v>0.94820409391192695</v>
      </c>
      <c r="O5644">
        <v>86.805744260068707</v>
      </c>
      <c r="P5644">
        <v>566</v>
      </c>
      <c r="Q5644">
        <v>0.94820409391192695</v>
      </c>
      <c r="R5644">
        <v>753</v>
      </c>
      <c r="S5644">
        <v>0.97738386484471995</v>
      </c>
      <c r="T5644">
        <v>49.576611931424701</v>
      </c>
      <c r="U5644">
        <v>0.87710104885770401</v>
      </c>
      <c r="V5644">
        <v>778</v>
      </c>
      <c r="W5644">
        <v>3.5496214287062601E-2</v>
      </c>
      <c r="X5644">
        <v>62</v>
      </c>
      <c r="Y5644">
        <v>891</v>
      </c>
      <c r="Z5644">
        <v>0.996888391174926</v>
      </c>
      <c r="AA5644">
        <v>78.304263439340005</v>
      </c>
      <c r="AB5644">
        <v>430</v>
      </c>
      <c r="AC5644">
        <v>0.78904662570668105</v>
      </c>
      <c r="AD5644">
        <v>461</v>
      </c>
      <c r="AE5644">
        <v>0.20784176546824401</v>
      </c>
      <c r="AF5644">
        <v>22</v>
      </c>
      <c r="AG5644">
        <v>3.1116088250743002E-3</v>
      </c>
      <c r="AH5644">
        <v>8.9830277163401698E-5</v>
      </c>
      <c r="AI5644">
        <v>11</v>
      </c>
      <c r="AJ5644">
        <v>85.307138818115305</v>
      </c>
      <c r="AK5644">
        <v>566</v>
      </c>
      <c r="AL5644">
        <v>0.94820409391192695</v>
      </c>
      <c r="AM5644">
        <v>0</v>
      </c>
      <c r="AN5644">
        <v>0</v>
      </c>
      <c r="AO5644">
        <v>0</v>
      </c>
      <c r="AP5644">
        <v>0</v>
      </c>
      <c r="AQ5644">
        <v>635</v>
      </c>
      <c r="AR5644">
        <v>0.97089424443704098</v>
      </c>
      <c r="AS5644">
        <v>0</v>
      </c>
      <c r="AT5644">
        <v>0</v>
      </c>
      <c r="AU5644">
        <v>9.32453292486717E-4</v>
      </c>
      <c r="AV5644">
        <v>2</v>
      </c>
      <c r="AW5644">
        <v>653</v>
      </c>
      <c r="AX5644">
        <v>0.97291703117290196</v>
      </c>
      <c r="AY5644">
        <v>88.403309722903998</v>
      </c>
      <c r="AZ5644">
        <v>566</v>
      </c>
      <c r="BA5644">
        <v>0.94820409391192695</v>
      </c>
      <c r="BB5644">
        <v>635</v>
      </c>
      <c r="BC5644">
        <v>0.97089424443704098</v>
      </c>
      <c r="BD5644">
        <v>0</v>
      </c>
      <c r="BE5644">
        <v>0</v>
      </c>
      <c r="BF5644">
        <v>78.346451416701896</v>
      </c>
      <c r="BG5644">
        <v>76.819118626063897</v>
      </c>
      <c r="BH5644">
        <v>78.718248230613895</v>
      </c>
      <c r="BI5644">
        <v>77.881260531615993</v>
      </c>
    </row>
    <row r="5645" spans="1:61" x14ac:dyDescent="0.25">
      <c r="A5645" s="10" t="str">
        <f>VLOOKUP(D5645,'Index-Relations'!E:F,2,FALSE)</f>
        <v>BM</v>
      </c>
      <c r="B5645" t="s">
        <v>3450</v>
      </c>
      <c r="C5645" s="53" t="s">
        <v>2769</v>
      </c>
      <c r="D5645" s="59" t="s">
        <v>3133</v>
      </c>
      <c r="E5645" s="59" t="s">
        <v>9061</v>
      </c>
      <c r="F5645" t="s">
        <v>2075</v>
      </c>
      <c r="G5645" t="s">
        <v>469</v>
      </c>
      <c r="H5645" t="s">
        <v>2076</v>
      </c>
      <c r="I5645" s="52">
        <v>45352</v>
      </c>
      <c r="J5645" t="s">
        <v>2457</v>
      </c>
      <c r="K5645">
        <v>913</v>
      </c>
      <c r="L5645">
        <v>87.3547249951678</v>
      </c>
      <c r="M5645">
        <v>566</v>
      </c>
      <c r="N5645">
        <v>0.94515637242985595</v>
      </c>
      <c r="O5645">
        <v>85.965011802883296</v>
      </c>
      <c r="P5645">
        <v>566</v>
      </c>
      <c r="Q5645">
        <v>0.94515637242985595</v>
      </c>
      <c r="R5645">
        <v>753</v>
      </c>
      <c r="S5645">
        <v>0.97583403928533297</v>
      </c>
      <c r="T5645">
        <v>49.676512566443002</v>
      </c>
      <c r="U5645">
        <v>0.87023998964975702</v>
      </c>
      <c r="V5645">
        <v>768</v>
      </c>
      <c r="W5645">
        <v>3.2595117572857199E-2</v>
      </c>
      <c r="X5645">
        <v>56</v>
      </c>
      <c r="Y5645">
        <v>891</v>
      </c>
      <c r="Z5645">
        <v>0.99668461467737801</v>
      </c>
      <c r="AA5645">
        <v>83.678049069783</v>
      </c>
      <c r="AB5645">
        <v>430</v>
      </c>
      <c r="AC5645">
        <v>0.77891523830901199</v>
      </c>
      <c r="AD5645">
        <v>461</v>
      </c>
      <c r="AE5645">
        <v>0.21776937636836699</v>
      </c>
      <c r="AF5645">
        <v>22</v>
      </c>
      <c r="AG5645">
        <v>3.3153853226210099E-3</v>
      </c>
      <c r="AH5645">
        <v>8.9387453190670595E-5</v>
      </c>
      <c r="AI5645">
        <v>8</v>
      </c>
      <c r="AJ5645">
        <v>84.671219012026896</v>
      </c>
      <c r="AK5645">
        <v>566</v>
      </c>
      <c r="AL5645">
        <v>0.94515637242985595</v>
      </c>
      <c r="AM5645">
        <v>0</v>
      </c>
      <c r="AN5645">
        <v>0</v>
      </c>
      <c r="AO5645">
        <v>0</v>
      </c>
      <c r="AP5645">
        <v>0</v>
      </c>
      <c r="AQ5645">
        <v>635</v>
      </c>
      <c r="AR5645">
        <v>0.96884071549594797</v>
      </c>
      <c r="AS5645">
        <v>0</v>
      </c>
      <c r="AT5645">
        <v>0</v>
      </c>
      <c r="AU5645">
        <v>1.0966003806027001E-3</v>
      </c>
      <c r="AV5645">
        <v>2</v>
      </c>
      <c r="AW5645">
        <v>647</v>
      </c>
      <c r="AX5645">
        <v>0.96942589934162304</v>
      </c>
      <c r="AY5645">
        <v>87.670834708514803</v>
      </c>
      <c r="AZ5645">
        <v>566</v>
      </c>
      <c r="BA5645">
        <v>0.94515637242985595</v>
      </c>
      <c r="BB5645">
        <v>635</v>
      </c>
      <c r="BC5645">
        <v>0.96884071549594797</v>
      </c>
      <c r="BD5645">
        <v>0</v>
      </c>
      <c r="BE5645">
        <v>0</v>
      </c>
      <c r="BF5645">
        <v>77.4273945300599</v>
      </c>
      <c r="BG5645">
        <v>75.888688660520899</v>
      </c>
      <c r="BH5645">
        <v>77.776184380955996</v>
      </c>
      <c r="BI5645">
        <v>77.064022316583902</v>
      </c>
    </row>
    <row r="5646" spans="1:61" x14ac:dyDescent="0.25">
      <c r="A5646" s="10" t="str">
        <f>VLOOKUP(D5646,'Index-Relations'!E:F,2,FALSE)</f>
        <v>BM</v>
      </c>
      <c r="B5646" t="s">
        <v>3450</v>
      </c>
      <c r="C5646" s="53" t="s">
        <v>2770</v>
      </c>
      <c r="D5646" s="59" t="s">
        <v>3133</v>
      </c>
      <c r="E5646" s="59" t="s">
        <v>9062</v>
      </c>
      <c r="F5646" t="s">
        <v>2075</v>
      </c>
      <c r="G5646" t="s">
        <v>469</v>
      </c>
      <c r="H5646" t="s">
        <v>2076</v>
      </c>
      <c r="I5646" s="52">
        <v>45323</v>
      </c>
      <c r="J5646" t="s">
        <v>2457</v>
      </c>
      <c r="K5646">
        <v>913</v>
      </c>
      <c r="L5646">
        <v>87.0664640176078</v>
      </c>
      <c r="M5646">
        <v>564</v>
      </c>
      <c r="N5646">
        <v>0.94545358443401994</v>
      </c>
      <c r="O5646">
        <v>85.663724760209107</v>
      </c>
      <c r="P5646">
        <v>564</v>
      </c>
      <c r="Q5646">
        <v>0.94545358443401994</v>
      </c>
      <c r="R5646">
        <v>753</v>
      </c>
      <c r="S5646">
        <v>0.97554338397520401</v>
      </c>
      <c r="T5646">
        <v>49.794954845984897</v>
      </c>
      <c r="U5646">
        <v>0.86985778037803496</v>
      </c>
      <c r="V5646">
        <v>745</v>
      </c>
      <c r="W5646">
        <v>3.0481060633123801E-2</v>
      </c>
      <c r="X5646">
        <v>55</v>
      </c>
      <c r="Y5646">
        <v>868</v>
      </c>
      <c r="Z5646">
        <v>0.99445571732344595</v>
      </c>
      <c r="AA5646">
        <v>87.2151211446335</v>
      </c>
      <c r="AB5646">
        <v>395</v>
      </c>
      <c r="AC5646">
        <v>0.77352470959501096</v>
      </c>
      <c r="AD5646">
        <v>473</v>
      </c>
      <c r="AE5646">
        <v>0.22093100772843499</v>
      </c>
      <c r="AF5646">
        <v>45</v>
      </c>
      <c r="AG5646">
        <v>5.5442826765533196E-3</v>
      </c>
      <c r="AH5646">
        <v>8.3245738616463205E-5</v>
      </c>
      <c r="AI5646">
        <v>4</v>
      </c>
      <c r="AJ5646">
        <v>84.435874302521796</v>
      </c>
      <c r="AK5646">
        <v>564</v>
      </c>
      <c r="AL5646">
        <v>0.94545358443401994</v>
      </c>
      <c r="AM5646">
        <v>0</v>
      </c>
      <c r="AN5646">
        <v>0</v>
      </c>
      <c r="AO5646">
        <v>0</v>
      </c>
      <c r="AP5646">
        <v>0</v>
      </c>
      <c r="AQ5646">
        <v>624</v>
      </c>
      <c r="AR5646">
        <v>0.96667298901728504</v>
      </c>
      <c r="AS5646">
        <v>0</v>
      </c>
      <c r="AT5646">
        <v>0</v>
      </c>
      <c r="AU5646">
        <v>1.0059158908329001E-3</v>
      </c>
      <c r="AV5646">
        <v>2</v>
      </c>
      <c r="AW5646">
        <v>642</v>
      </c>
      <c r="AX5646">
        <v>0.9688368361934</v>
      </c>
      <c r="AY5646">
        <v>87.342893846544996</v>
      </c>
      <c r="AZ5646">
        <v>564</v>
      </c>
      <c r="BA5646">
        <v>0.94545358443401994</v>
      </c>
      <c r="BB5646">
        <v>624</v>
      </c>
      <c r="BC5646">
        <v>0.96667298901728504</v>
      </c>
      <c r="BD5646">
        <v>0</v>
      </c>
      <c r="BE5646">
        <v>0</v>
      </c>
      <c r="BF5646">
        <v>77.064394752485001</v>
      </c>
      <c r="BG5646">
        <v>75.635890514203993</v>
      </c>
      <c r="BH5646">
        <v>77.351210451646907</v>
      </c>
      <c r="BI5646">
        <v>76.715448248520005</v>
      </c>
    </row>
    <row r="5647" spans="1:61" x14ac:dyDescent="0.25">
      <c r="A5647" s="10" t="str">
        <f>VLOOKUP(D5647,'Index-Relations'!E:F,2,FALSE)</f>
        <v>BM</v>
      </c>
      <c r="B5647" t="s">
        <v>3450</v>
      </c>
      <c r="C5647" s="53" t="s">
        <v>2760</v>
      </c>
      <c r="D5647" s="59" t="s">
        <v>3356</v>
      </c>
      <c r="E5647" s="59" t="s">
        <v>9063</v>
      </c>
      <c r="F5647" t="s">
        <v>3372</v>
      </c>
      <c r="G5647" t="s">
        <v>3371</v>
      </c>
      <c r="H5647" t="s">
        <v>3379</v>
      </c>
      <c r="I5647" s="52">
        <v>45658</v>
      </c>
      <c r="J5647" t="s">
        <v>2457</v>
      </c>
      <c r="K5647">
        <v>151</v>
      </c>
      <c r="L5647" s="73">
        <v>84.530698371959005</v>
      </c>
      <c r="M5647">
        <v>141</v>
      </c>
      <c r="N5647">
        <v>0.99142070104948898</v>
      </c>
      <c r="O5647" s="73">
        <v>83.666083243806</v>
      </c>
      <c r="P5647">
        <v>141</v>
      </c>
      <c r="Q5647">
        <v>0.99142070104948898</v>
      </c>
      <c r="R5647">
        <v>143</v>
      </c>
      <c r="S5647">
        <v>0.993791311544162</v>
      </c>
      <c r="T5647">
        <v>48.439725526165198</v>
      </c>
      <c r="U5647">
        <v>0.84801183985607398</v>
      </c>
      <c r="V5647">
        <v>116</v>
      </c>
      <c r="W5647">
        <v>2.0098869890191801E-2</v>
      </c>
      <c r="X5647">
        <v>7</v>
      </c>
      <c r="Y5647">
        <v>150</v>
      </c>
      <c r="Z5647">
        <v>0.99986780760187899</v>
      </c>
      <c r="AA5647">
        <v>58.977949956904197</v>
      </c>
      <c r="AB5647">
        <v>112</v>
      </c>
      <c r="AC5647">
        <v>0.873044867078132</v>
      </c>
      <c r="AD5647">
        <v>38</v>
      </c>
      <c r="AE5647">
        <v>0.12682294052374701</v>
      </c>
      <c r="AF5647">
        <v>1</v>
      </c>
      <c r="AG5647">
        <v>1.3219239812004E-4</v>
      </c>
      <c r="AH5647">
        <v>5.0394223969658597E-6</v>
      </c>
      <c r="AI5647">
        <v>2</v>
      </c>
      <c r="AJ5647" s="73">
        <v>82.713057621504902</v>
      </c>
      <c r="AK5647">
        <v>141</v>
      </c>
      <c r="AL5647">
        <v>0.99142070104948898</v>
      </c>
      <c r="AM5647">
        <v>0</v>
      </c>
      <c r="AN5647">
        <v>0</v>
      </c>
      <c r="AO5647">
        <v>0</v>
      </c>
      <c r="AP5647">
        <v>0</v>
      </c>
      <c r="AQ5647">
        <v>148</v>
      </c>
      <c r="AR5647">
        <v>0.99782052606695704</v>
      </c>
      <c r="AS5647">
        <v>0</v>
      </c>
      <c r="AT5647">
        <v>0</v>
      </c>
      <c r="AU5647">
        <v>9.0027841539389703E-4</v>
      </c>
      <c r="AV5647">
        <v>1</v>
      </c>
      <c r="AW5647">
        <v>148</v>
      </c>
      <c r="AX5647">
        <v>0.99782052606695704</v>
      </c>
      <c r="AY5647" s="73">
        <v>84.626805953372894</v>
      </c>
      <c r="AZ5647">
        <v>141</v>
      </c>
      <c r="BA5647">
        <v>0.99142070104948898</v>
      </c>
      <c r="BB5647">
        <v>148</v>
      </c>
      <c r="BC5647">
        <v>0.99782052606695704</v>
      </c>
      <c r="BD5647">
        <v>0</v>
      </c>
      <c r="BE5647">
        <v>0</v>
      </c>
      <c r="BF5647">
        <v>84.530698371959005</v>
      </c>
      <c r="BG5647">
        <v>83.666083243806</v>
      </c>
      <c r="BH5647">
        <v>84.626805953372894</v>
      </c>
      <c r="BI5647">
        <v>82.713057621504902</v>
      </c>
    </row>
    <row r="5648" spans="1:61" x14ac:dyDescent="0.25">
      <c r="A5648" s="10" t="str">
        <f>VLOOKUP(D5648,'Index-Relations'!E:F,2,FALSE)</f>
        <v>BM</v>
      </c>
      <c r="B5648" t="s">
        <v>3450</v>
      </c>
      <c r="C5648" s="53" t="s">
        <v>2761</v>
      </c>
      <c r="D5648" s="59" t="s">
        <v>3356</v>
      </c>
      <c r="E5648" s="59" t="s">
        <v>9064</v>
      </c>
      <c r="F5648" t="s">
        <v>3372</v>
      </c>
      <c r="G5648" t="s">
        <v>3371</v>
      </c>
      <c r="H5648" t="s">
        <v>3379</v>
      </c>
      <c r="I5648" s="52">
        <v>45628</v>
      </c>
      <c r="J5648" t="s">
        <v>2457</v>
      </c>
      <c r="K5648">
        <v>151</v>
      </c>
      <c r="L5648" s="73">
        <v>84.213748209379006</v>
      </c>
      <c r="M5648">
        <v>141</v>
      </c>
      <c r="N5648">
        <v>0.99149312501756504</v>
      </c>
      <c r="O5648" s="73">
        <v>83.396886493053998</v>
      </c>
      <c r="P5648">
        <v>141</v>
      </c>
      <c r="Q5648">
        <v>0.99149312501756504</v>
      </c>
      <c r="R5648">
        <v>143</v>
      </c>
      <c r="S5648">
        <v>0.99389703343220404</v>
      </c>
      <c r="T5648">
        <v>48.492027199507099</v>
      </c>
      <c r="U5648">
        <v>0.85398907107696198</v>
      </c>
      <c r="V5648">
        <v>116</v>
      </c>
      <c r="W5648">
        <v>1.9863746551194199E-2</v>
      </c>
      <c r="X5648">
        <v>7</v>
      </c>
      <c r="Y5648">
        <v>150</v>
      </c>
      <c r="Z5648">
        <v>0.99986034869820795</v>
      </c>
      <c r="AA5648">
        <v>50.765918043126703</v>
      </c>
      <c r="AB5648">
        <v>112</v>
      </c>
      <c r="AC5648">
        <v>0.87780674034761197</v>
      </c>
      <c r="AD5648">
        <v>38</v>
      </c>
      <c r="AE5648">
        <v>0.122053608350596</v>
      </c>
      <c r="AF5648">
        <v>1</v>
      </c>
      <c r="AG5648">
        <v>1.3965130179093E-4</v>
      </c>
      <c r="AH5648">
        <v>2.9540205029239499E-6</v>
      </c>
      <c r="AI5648">
        <v>2</v>
      </c>
      <c r="AJ5648" s="73">
        <v>82.444485074079907</v>
      </c>
      <c r="AK5648">
        <v>141</v>
      </c>
      <c r="AL5648">
        <v>0.99149312501756504</v>
      </c>
      <c r="AM5648">
        <v>0</v>
      </c>
      <c r="AN5648">
        <v>0</v>
      </c>
      <c r="AO5648">
        <v>0</v>
      </c>
      <c r="AP5648">
        <v>0</v>
      </c>
      <c r="AQ5648">
        <v>148</v>
      </c>
      <c r="AR5648">
        <v>0.99812493277257797</v>
      </c>
      <c r="AS5648">
        <v>0</v>
      </c>
      <c r="AT5648">
        <v>0</v>
      </c>
      <c r="AU5648">
        <v>9.3707277886492595E-4</v>
      </c>
      <c r="AV5648">
        <v>1</v>
      </c>
      <c r="AW5648">
        <v>148</v>
      </c>
      <c r="AX5648">
        <v>0.99812493277257797</v>
      </c>
      <c r="AY5648" s="73">
        <v>84.232604570923897</v>
      </c>
      <c r="AZ5648">
        <v>141</v>
      </c>
      <c r="BA5648">
        <v>0.99149312501756504</v>
      </c>
      <c r="BB5648">
        <v>148</v>
      </c>
      <c r="BC5648">
        <v>0.99812493277257797</v>
      </c>
      <c r="BD5648">
        <v>0</v>
      </c>
      <c r="BE5648">
        <v>0</v>
      </c>
      <c r="BF5648">
        <v>84.213748209379006</v>
      </c>
      <c r="BG5648">
        <v>83.396886493053998</v>
      </c>
      <c r="BH5648">
        <v>84.232604570923897</v>
      </c>
      <c r="BI5648">
        <v>82.444485074079907</v>
      </c>
    </row>
    <row r="5649" spans="1:61" x14ac:dyDescent="0.25">
      <c r="A5649" s="10" t="str">
        <f>VLOOKUP(D5649,'Index-Relations'!E:F,2,FALSE)</f>
        <v>BM</v>
      </c>
      <c r="B5649" t="s">
        <v>3450</v>
      </c>
      <c r="C5649" s="53" t="s">
        <v>2762</v>
      </c>
      <c r="D5649" s="59" t="s">
        <v>3356</v>
      </c>
      <c r="E5649" s="59" t="s">
        <v>9065</v>
      </c>
      <c r="F5649" t="s">
        <v>3372</v>
      </c>
      <c r="G5649" t="s">
        <v>3371</v>
      </c>
      <c r="H5649" t="s">
        <v>3379</v>
      </c>
      <c r="I5649" s="52">
        <v>45597</v>
      </c>
      <c r="J5649" t="s">
        <v>2457</v>
      </c>
      <c r="K5649">
        <v>151</v>
      </c>
      <c r="L5649" s="73">
        <v>84.257490330159996</v>
      </c>
      <c r="M5649">
        <v>141</v>
      </c>
      <c r="N5649">
        <v>0.99210619447063797</v>
      </c>
      <c r="O5649" s="73">
        <v>83.496411204633006</v>
      </c>
      <c r="P5649">
        <v>141</v>
      </c>
      <c r="Q5649">
        <v>0.99210619447063797</v>
      </c>
      <c r="R5649">
        <v>143</v>
      </c>
      <c r="S5649">
        <v>0.99421624587923596</v>
      </c>
      <c r="T5649">
        <v>48.550786255379698</v>
      </c>
      <c r="U5649">
        <v>0.86168700014768995</v>
      </c>
      <c r="V5649">
        <v>116</v>
      </c>
      <c r="W5649">
        <v>2.1203427383213298E-2</v>
      </c>
      <c r="X5649">
        <v>7</v>
      </c>
      <c r="Y5649">
        <v>150</v>
      </c>
      <c r="Z5649">
        <v>0.99986225989977295</v>
      </c>
      <c r="AA5649">
        <v>50.037002535574501</v>
      </c>
      <c r="AB5649">
        <v>111</v>
      </c>
      <c r="AC5649">
        <v>0.87596769615018499</v>
      </c>
      <c r="AD5649">
        <v>39</v>
      </c>
      <c r="AE5649">
        <v>0.123894563749588</v>
      </c>
      <c r="AF5649">
        <v>1</v>
      </c>
      <c r="AG5649">
        <v>1.3774010022628199E-4</v>
      </c>
      <c r="AH5649">
        <v>3.0003048708940001E-6</v>
      </c>
      <c r="AI5649">
        <v>2</v>
      </c>
      <c r="AJ5649" s="73">
        <v>82.443313426776001</v>
      </c>
      <c r="AK5649">
        <v>141</v>
      </c>
      <c r="AL5649">
        <v>0.99210619447063797</v>
      </c>
      <c r="AM5649">
        <v>0</v>
      </c>
      <c r="AN5649">
        <v>0</v>
      </c>
      <c r="AO5649">
        <v>0</v>
      </c>
      <c r="AP5649">
        <v>0</v>
      </c>
      <c r="AQ5649">
        <v>148</v>
      </c>
      <c r="AR5649">
        <v>0.99840097782481596</v>
      </c>
      <c r="AS5649">
        <v>0</v>
      </c>
      <c r="AT5649">
        <v>0</v>
      </c>
      <c r="AU5649">
        <v>8.7109805750621198E-4</v>
      </c>
      <c r="AV5649">
        <v>1</v>
      </c>
      <c r="AW5649">
        <v>148</v>
      </c>
      <c r="AX5649">
        <v>0.99840097782481596</v>
      </c>
      <c r="AY5649" s="73">
        <v>84.245018249325</v>
      </c>
      <c r="AZ5649">
        <v>141</v>
      </c>
      <c r="BA5649">
        <v>0.99210619447063797</v>
      </c>
      <c r="BB5649">
        <v>148</v>
      </c>
      <c r="BC5649">
        <v>0.99840097782481596</v>
      </c>
      <c r="BD5649">
        <v>0</v>
      </c>
      <c r="BE5649">
        <v>0</v>
      </c>
      <c r="BF5649">
        <v>84.257490330159996</v>
      </c>
      <c r="BG5649">
        <v>83.496411204633006</v>
      </c>
      <c r="BH5649">
        <v>84.245018249325</v>
      </c>
      <c r="BI5649">
        <v>82.443313426776001</v>
      </c>
    </row>
    <row r="5650" spans="1:61" x14ac:dyDescent="0.25">
      <c r="A5650" s="10" t="str">
        <f>VLOOKUP(D5650,'Index-Relations'!E:F,2,FALSE)</f>
        <v>BM</v>
      </c>
      <c r="B5650" t="s">
        <v>3450</v>
      </c>
      <c r="C5650" s="53" t="s">
        <v>2763</v>
      </c>
      <c r="D5650" s="59" t="s">
        <v>3356</v>
      </c>
      <c r="E5650" s="59" t="s">
        <v>9066</v>
      </c>
      <c r="F5650" t="s">
        <v>3372</v>
      </c>
      <c r="G5650" t="s">
        <v>3371</v>
      </c>
      <c r="H5650" t="s">
        <v>3379</v>
      </c>
      <c r="I5650" s="52">
        <v>45566</v>
      </c>
      <c r="J5650" t="s">
        <v>2457</v>
      </c>
      <c r="K5650">
        <v>151</v>
      </c>
      <c r="L5650" s="73">
        <v>84.0662374157979</v>
      </c>
      <c r="M5650">
        <v>141</v>
      </c>
      <c r="N5650">
        <v>0.99086223658045203</v>
      </c>
      <c r="O5650" s="73">
        <v>83.226056745215999</v>
      </c>
      <c r="P5650">
        <v>141</v>
      </c>
      <c r="Q5650">
        <v>0.99086223658045203</v>
      </c>
      <c r="R5650">
        <v>143</v>
      </c>
      <c r="S5650">
        <v>0.99339008567823395</v>
      </c>
      <c r="T5650">
        <v>48.614222808198399</v>
      </c>
      <c r="U5650">
        <v>0.85910064112710405</v>
      </c>
      <c r="V5650">
        <v>115</v>
      </c>
      <c r="W5650">
        <v>2.21858296650378E-2</v>
      </c>
      <c r="X5650">
        <v>7</v>
      </c>
      <c r="Y5650">
        <v>149</v>
      </c>
      <c r="Z5650">
        <v>0.99931004957440095</v>
      </c>
      <c r="AA5650">
        <v>52.100952390936797</v>
      </c>
      <c r="AB5650">
        <v>111</v>
      </c>
      <c r="AC5650">
        <v>0.874725675522942</v>
      </c>
      <c r="AD5650">
        <v>38</v>
      </c>
      <c r="AE5650">
        <v>0.124584374051458</v>
      </c>
      <c r="AF5650">
        <v>2</v>
      </c>
      <c r="AG5650">
        <v>6.8995042559884202E-4</v>
      </c>
      <c r="AH5650">
        <v>3.1743512070818901E-6</v>
      </c>
      <c r="AI5650">
        <v>2</v>
      </c>
      <c r="AJ5650" s="73">
        <v>82.323873222806995</v>
      </c>
      <c r="AK5650">
        <v>141</v>
      </c>
      <c r="AL5650">
        <v>0.99086223658045203</v>
      </c>
      <c r="AM5650">
        <v>0</v>
      </c>
      <c r="AN5650">
        <v>0</v>
      </c>
      <c r="AO5650">
        <v>0</v>
      </c>
      <c r="AP5650">
        <v>0</v>
      </c>
      <c r="AQ5650">
        <v>148</v>
      </c>
      <c r="AR5650">
        <v>0.99805934148890696</v>
      </c>
      <c r="AS5650">
        <v>0</v>
      </c>
      <c r="AT5650">
        <v>0</v>
      </c>
      <c r="AU5650">
        <v>9.4618302041079899E-4</v>
      </c>
      <c r="AV5650">
        <v>1</v>
      </c>
      <c r="AW5650">
        <v>148</v>
      </c>
      <c r="AX5650">
        <v>0.99805934148890696</v>
      </c>
      <c r="AY5650" s="73">
        <v>84.045324615802997</v>
      </c>
      <c r="AZ5650">
        <v>141</v>
      </c>
      <c r="BA5650">
        <v>0.99086223658045203</v>
      </c>
      <c r="BB5650">
        <v>148</v>
      </c>
      <c r="BC5650">
        <v>0.99805934148890696</v>
      </c>
      <c r="BD5650">
        <v>0</v>
      </c>
      <c r="BE5650">
        <v>0</v>
      </c>
      <c r="BF5650">
        <v>84.0662374157979</v>
      </c>
      <c r="BG5650">
        <v>83.226056745215999</v>
      </c>
      <c r="BH5650">
        <v>84.045324615802997</v>
      </c>
      <c r="BI5650">
        <v>82.323873222806995</v>
      </c>
    </row>
    <row r="5651" spans="1:61" x14ac:dyDescent="0.25">
      <c r="A5651" s="10" t="str">
        <f>VLOOKUP(D5651,'Index-Relations'!E:F,2,FALSE)</f>
        <v>BM</v>
      </c>
      <c r="B5651" t="s">
        <v>3450</v>
      </c>
      <c r="C5651" s="53" t="s">
        <v>2764</v>
      </c>
      <c r="D5651" s="59" t="s">
        <v>3356</v>
      </c>
      <c r="E5651" s="59" t="s">
        <v>9067</v>
      </c>
      <c r="F5651" t="s">
        <v>3372</v>
      </c>
      <c r="G5651" t="s">
        <v>3371</v>
      </c>
      <c r="H5651" t="s">
        <v>3379</v>
      </c>
      <c r="I5651" s="52">
        <v>45537</v>
      </c>
      <c r="J5651" t="s">
        <v>2457</v>
      </c>
      <c r="K5651">
        <v>158</v>
      </c>
      <c r="L5651" s="73">
        <v>83.531115411964905</v>
      </c>
      <c r="M5651">
        <v>155</v>
      </c>
      <c r="N5651">
        <v>0.99766012527234105</v>
      </c>
      <c r="O5651" s="73">
        <v>82.662702151139001</v>
      </c>
      <c r="P5651">
        <v>155</v>
      </c>
      <c r="Q5651">
        <v>0.99766012527234105</v>
      </c>
      <c r="R5651">
        <v>151</v>
      </c>
      <c r="S5651">
        <v>0.994844301195971</v>
      </c>
      <c r="T5651">
        <v>48.639569122775796</v>
      </c>
      <c r="U5651">
        <v>0.87563062443727102</v>
      </c>
      <c r="V5651">
        <v>122</v>
      </c>
      <c r="W5651">
        <v>2.5892275994326999E-2</v>
      </c>
      <c r="X5651">
        <v>7</v>
      </c>
      <c r="Y5651">
        <v>157</v>
      </c>
      <c r="Z5651">
        <v>0.99984614694851903</v>
      </c>
      <c r="AA5651">
        <v>59.344686194426401</v>
      </c>
      <c r="AB5651">
        <v>112</v>
      </c>
      <c r="AC5651">
        <v>0.85793942779155796</v>
      </c>
      <c r="AD5651">
        <v>45</v>
      </c>
      <c r="AE5651">
        <v>0.14190671915696201</v>
      </c>
      <c r="AF5651">
        <v>1</v>
      </c>
      <c r="AG5651">
        <v>1.53853051479663E-4</v>
      </c>
      <c r="AH5651">
        <v>6.5475870795615005E-7</v>
      </c>
      <c r="AI5651">
        <v>1</v>
      </c>
      <c r="AJ5651" s="73">
        <v>81.847005299508893</v>
      </c>
      <c r="AK5651">
        <v>155</v>
      </c>
      <c r="AL5651">
        <v>0.99766012527234105</v>
      </c>
      <c r="AM5651">
        <v>0</v>
      </c>
      <c r="AN5651">
        <v>0</v>
      </c>
      <c r="AO5651">
        <v>0</v>
      </c>
      <c r="AP5651">
        <v>0</v>
      </c>
      <c r="AQ5651">
        <v>158</v>
      </c>
      <c r="AR5651">
        <v>0.999999999999999</v>
      </c>
      <c r="AS5651">
        <v>0</v>
      </c>
      <c r="AT5651">
        <v>0</v>
      </c>
      <c r="AU5651">
        <v>7.9266532468861303E-4</v>
      </c>
      <c r="AV5651">
        <v>1</v>
      </c>
      <c r="AW5651">
        <v>158</v>
      </c>
      <c r="AX5651">
        <v>0.999999999999999</v>
      </c>
      <c r="AY5651" s="73">
        <v>83.549268063732001</v>
      </c>
      <c r="AZ5651">
        <v>155</v>
      </c>
      <c r="BA5651">
        <v>0.99766012527234105</v>
      </c>
      <c r="BB5651">
        <v>158</v>
      </c>
      <c r="BC5651">
        <v>0.999999999999999</v>
      </c>
      <c r="BD5651">
        <v>0</v>
      </c>
      <c r="BE5651">
        <v>0</v>
      </c>
      <c r="BF5651">
        <v>83.531115411964905</v>
      </c>
      <c r="BG5651">
        <v>82.662702151139001</v>
      </c>
      <c r="BH5651">
        <v>83.549268063732001</v>
      </c>
      <c r="BI5651">
        <v>81.847005299508893</v>
      </c>
    </row>
    <row r="5652" spans="1:61" x14ac:dyDescent="0.25">
      <c r="A5652" s="10" t="str">
        <f>VLOOKUP(D5652,'Index-Relations'!E:F,2,FALSE)</f>
        <v>BM</v>
      </c>
      <c r="B5652" t="s">
        <v>3450</v>
      </c>
      <c r="C5652" s="53" t="s">
        <v>3350</v>
      </c>
      <c r="D5652" s="59" t="s">
        <v>3356</v>
      </c>
      <c r="E5652" s="59" t="s">
        <v>9068</v>
      </c>
      <c r="F5652" t="s">
        <v>3372</v>
      </c>
      <c r="G5652" t="s">
        <v>3371</v>
      </c>
      <c r="H5652" t="s">
        <v>3379</v>
      </c>
      <c r="I5652" s="52">
        <v>45505</v>
      </c>
      <c r="J5652" t="s">
        <v>2457</v>
      </c>
      <c r="K5652">
        <v>158</v>
      </c>
      <c r="L5652" s="73">
        <v>83.507209172949999</v>
      </c>
      <c r="M5652">
        <v>155</v>
      </c>
      <c r="N5652">
        <v>0.99764451776053498</v>
      </c>
      <c r="O5652" s="73">
        <v>82.684647294156903</v>
      </c>
      <c r="P5652">
        <v>155</v>
      </c>
      <c r="Q5652">
        <v>0.99764451776053498</v>
      </c>
      <c r="R5652">
        <v>151</v>
      </c>
      <c r="S5652">
        <v>0.99475480662997096</v>
      </c>
      <c r="T5652">
        <v>48.6892105209647</v>
      </c>
      <c r="U5652">
        <v>0.87482721481929604</v>
      </c>
      <c r="V5652">
        <v>123</v>
      </c>
      <c r="W5652">
        <v>2.81438584085098E-2</v>
      </c>
      <c r="X5652">
        <v>7</v>
      </c>
      <c r="Y5652">
        <v>157</v>
      </c>
      <c r="Z5652">
        <v>0.99984730109460396</v>
      </c>
      <c r="AA5652">
        <v>61.635842941707097</v>
      </c>
      <c r="AB5652">
        <v>112</v>
      </c>
      <c r="AC5652">
        <v>0.86065462008617699</v>
      </c>
      <c r="AD5652">
        <v>45</v>
      </c>
      <c r="AE5652">
        <v>0.13919268100842699</v>
      </c>
      <c r="AF5652">
        <v>1</v>
      </c>
      <c r="AG5652">
        <v>1.5269890539482101E-4</v>
      </c>
      <c r="AH5652">
        <v>6.5477043155293004E-7</v>
      </c>
      <c r="AI5652">
        <v>1</v>
      </c>
      <c r="AJ5652" s="73">
        <v>81.814570929710101</v>
      </c>
      <c r="AK5652">
        <v>155</v>
      </c>
      <c r="AL5652">
        <v>0.99764451776053498</v>
      </c>
      <c r="AM5652">
        <v>0</v>
      </c>
      <c r="AN5652">
        <v>0</v>
      </c>
      <c r="AO5652">
        <v>0</v>
      </c>
      <c r="AP5652">
        <v>0</v>
      </c>
      <c r="AQ5652">
        <v>157</v>
      </c>
      <c r="AR5652">
        <v>0.99984730109460396</v>
      </c>
      <c r="AS5652">
        <v>0</v>
      </c>
      <c r="AT5652">
        <v>0</v>
      </c>
      <c r="AU5652">
        <v>7.4607967492684203E-4</v>
      </c>
      <c r="AV5652">
        <v>1</v>
      </c>
      <c r="AW5652">
        <v>157</v>
      </c>
      <c r="AX5652">
        <v>0.99984730109460396</v>
      </c>
      <c r="AY5652" s="73">
        <v>83.482086834927003</v>
      </c>
      <c r="AZ5652">
        <v>155</v>
      </c>
      <c r="BA5652">
        <v>0.99764451776053498</v>
      </c>
      <c r="BB5652">
        <v>157</v>
      </c>
      <c r="BC5652">
        <v>0.99984730109460396</v>
      </c>
      <c r="BD5652">
        <v>0</v>
      </c>
      <c r="BE5652">
        <v>0</v>
      </c>
      <c r="BF5652">
        <v>83.507209172949999</v>
      </c>
      <c r="BG5652">
        <v>82.684647294156903</v>
      </c>
      <c r="BH5652">
        <v>83.482086834927003</v>
      </c>
      <c r="BI5652">
        <v>81.814570929710101</v>
      </c>
    </row>
    <row r="5653" spans="1:61" x14ac:dyDescent="0.25">
      <c r="A5653" s="10" t="str">
        <f>VLOOKUP(D5653,'Index-Relations'!E:F,2,FALSE)</f>
        <v>BM</v>
      </c>
      <c r="B5653" t="s">
        <v>3450</v>
      </c>
      <c r="C5653" s="53" t="s">
        <v>2765</v>
      </c>
      <c r="D5653" s="59" t="s">
        <v>3356</v>
      </c>
      <c r="E5653" s="59" t="s">
        <v>9069</v>
      </c>
      <c r="F5653" t="s">
        <v>3372</v>
      </c>
      <c r="G5653" t="s">
        <v>3371</v>
      </c>
      <c r="H5653" t="s">
        <v>3379</v>
      </c>
      <c r="I5653" s="52">
        <v>45474</v>
      </c>
      <c r="J5653" t="s">
        <v>2457</v>
      </c>
      <c r="K5653">
        <v>158</v>
      </c>
      <c r="L5653" s="73">
        <v>83.315759413091996</v>
      </c>
      <c r="M5653">
        <v>155</v>
      </c>
      <c r="N5653">
        <v>0.99757592555848895</v>
      </c>
      <c r="O5653" s="73">
        <v>82.206680602140906</v>
      </c>
      <c r="P5653">
        <v>155</v>
      </c>
      <c r="Q5653">
        <v>0.99757592555848895</v>
      </c>
      <c r="R5653">
        <v>151</v>
      </c>
      <c r="S5653">
        <v>0.99443667024447902</v>
      </c>
      <c r="T5653">
        <v>48.5685083375174</v>
      </c>
      <c r="U5653">
        <v>0.87489487504986196</v>
      </c>
      <c r="V5653">
        <v>123</v>
      </c>
      <c r="W5653">
        <v>2.7484574906783001E-2</v>
      </c>
      <c r="X5653">
        <v>7</v>
      </c>
      <c r="Y5653">
        <v>157</v>
      </c>
      <c r="Z5653">
        <v>0.99984176911545197</v>
      </c>
      <c r="AA5653">
        <v>59.622837945162097</v>
      </c>
      <c r="AB5653">
        <v>112</v>
      </c>
      <c r="AC5653">
        <v>0.85245243724556097</v>
      </c>
      <c r="AD5653">
        <v>45</v>
      </c>
      <c r="AE5653">
        <v>0.147389331869891</v>
      </c>
      <c r="AF5653">
        <v>1</v>
      </c>
      <c r="AG5653">
        <v>1.5823088454783299E-4</v>
      </c>
      <c r="AH5653">
        <v>6.4688825803263001E-7</v>
      </c>
      <c r="AI5653">
        <v>1</v>
      </c>
      <c r="AJ5653" s="73">
        <v>82.181755661912007</v>
      </c>
      <c r="AK5653">
        <v>155</v>
      </c>
      <c r="AL5653">
        <v>0.99757592555848895</v>
      </c>
      <c r="AM5653">
        <v>0</v>
      </c>
      <c r="AN5653">
        <v>0</v>
      </c>
      <c r="AO5653">
        <v>0</v>
      </c>
      <c r="AP5653">
        <v>0</v>
      </c>
      <c r="AQ5653">
        <v>157</v>
      </c>
      <c r="AR5653">
        <v>0.99984176911545197</v>
      </c>
      <c r="AS5653">
        <v>0</v>
      </c>
      <c r="AT5653">
        <v>0</v>
      </c>
      <c r="AU5653">
        <v>7.4191056005570898E-4</v>
      </c>
      <c r="AV5653">
        <v>1</v>
      </c>
      <c r="AW5653">
        <v>157</v>
      </c>
      <c r="AX5653">
        <v>0.99984176911545197</v>
      </c>
      <c r="AY5653" s="73">
        <v>83.472909018286998</v>
      </c>
      <c r="AZ5653">
        <v>155</v>
      </c>
      <c r="BA5653">
        <v>0.99757592555848895</v>
      </c>
      <c r="BB5653">
        <v>157</v>
      </c>
      <c r="BC5653">
        <v>0.99984176911545197</v>
      </c>
      <c r="BD5653">
        <v>0</v>
      </c>
      <c r="BE5653">
        <v>0</v>
      </c>
      <c r="BF5653">
        <v>83.315759413091996</v>
      </c>
      <c r="BG5653">
        <v>82.206680602140906</v>
      </c>
      <c r="BH5653">
        <v>83.472909018286998</v>
      </c>
      <c r="BI5653">
        <v>82.181755661912007</v>
      </c>
    </row>
    <row r="5654" spans="1:61" x14ac:dyDescent="0.25">
      <c r="A5654" s="10" t="str">
        <f>VLOOKUP(D5654,'Index-Relations'!E:F,2,FALSE)</f>
        <v>BM</v>
      </c>
      <c r="B5654" t="s">
        <v>3450</v>
      </c>
      <c r="C5654" s="53" t="s">
        <v>2766</v>
      </c>
      <c r="D5654" s="59" t="s">
        <v>3356</v>
      </c>
      <c r="E5654" s="59" t="s">
        <v>9070</v>
      </c>
      <c r="F5654" t="s">
        <v>3372</v>
      </c>
      <c r="G5654" t="s">
        <v>3371</v>
      </c>
      <c r="H5654" t="s">
        <v>3379</v>
      </c>
      <c r="I5654" s="52">
        <v>45446</v>
      </c>
      <c r="J5654" t="s">
        <v>2457</v>
      </c>
      <c r="K5654">
        <v>158</v>
      </c>
      <c r="L5654" s="73">
        <v>82.696916453319901</v>
      </c>
      <c r="M5654">
        <v>155</v>
      </c>
      <c r="N5654">
        <v>0.997479407270354</v>
      </c>
      <c r="O5654" s="73">
        <v>81.520967827180996</v>
      </c>
      <c r="P5654">
        <v>155</v>
      </c>
      <c r="Q5654">
        <v>0.997479407270354</v>
      </c>
      <c r="R5654">
        <v>151</v>
      </c>
      <c r="S5654">
        <v>0.99443057366578302</v>
      </c>
      <c r="T5654">
        <v>48.541434231839702</v>
      </c>
      <c r="U5654">
        <v>0.87637728371245205</v>
      </c>
      <c r="V5654">
        <v>123</v>
      </c>
      <c r="W5654">
        <v>2.88730279011657E-2</v>
      </c>
      <c r="X5654">
        <v>7</v>
      </c>
      <c r="Y5654">
        <v>157</v>
      </c>
      <c r="Z5654">
        <v>0.99984392435856195</v>
      </c>
      <c r="AA5654">
        <v>66.121480050044795</v>
      </c>
      <c r="AB5654">
        <v>112</v>
      </c>
      <c r="AC5654">
        <v>0.84744834966221205</v>
      </c>
      <c r="AD5654">
        <v>45</v>
      </c>
      <c r="AE5654">
        <v>0.15239557469635001</v>
      </c>
      <c r="AF5654">
        <v>1</v>
      </c>
      <c r="AG5654">
        <v>1.56075641437436E-4</v>
      </c>
      <c r="AH5654">
        <v>5.9298920476171004E-7</v>
      </c>
      <c r="AI5654">
        <v>1</v>
      </c>
      <c r="AJ5654" s="73">
        <v>81.696574822179002</v>
      </c>
      <c r="AK5654">
        <v>155</v>
      </c>
      <c r="AL5654">
        <v>0.997479407270354</v>
      </c>
      <c r="AM5654">
        <v>0</v>
      </c>
      <c r="AN5654">
        <v>0</v>
      </c>
      <c r="AO5654">
        <v>0</v>
      </c>
      <c r="AP5654">
        <v>0</v>
      </c>
      <c r="AQ5654">
        <v>157</v>
      </c>
      <c r="AR5654">
        <v>0.99984392435856195</v>
      </c>
      <c r="AS5654">
        <v>0</v>
      </c>
      <c r="AT5654">
        <v>0</v>
      </c>
      <c r="AU5654">
        <v>7.6520049788510798E-4</v>
      </c>
      <c r="AV5654">
        <v>1</v>
      </c>
      <c r="AW5654">
        <v>157</v>
      </c>
      <c r="AX5654">
        <v>0.99984392435856195</v>
      </c>
      <c r="AY5654" s="73">
        <v>82.819043065694004</v>
      </c>
      <c r="AZ5654">
        <v>155</v>
      </c>
      <c r="BA5654">
        <v>0.997479407270354</v>
      </c>
      <c r="BB5654">
        <v>157</v>
      </c>
      <c r="BC5654">
        <v>0.99984392435856195</v>
      </c>
      <c r="BD5654">
        <v>0</v>
      </c>
      <c r="BE5654">
        <v>0</v>
      </c>
      <c r="BF5654">
        <v>82.696916453319901</v>
      </c>
      <c r="BG5654">
        <v>81.520967827180996</v>
      </c>
      <c r="BH5654">
        <v>82.819043065694004</v>
      </c>
      <c r="BI5654">
        <v>81.696574822179002</v>
      </c>
    </row>
    <row r="5655" spans="1:61" x14ac:dyDescent="0.25">
      <c r="A5655" s="10" t="str">
        <f>VLOOKUP(D5655,'Index-Relations'!E:F,2,FALSE)</f>
        <v>BM</v>
      </c>
      <c r="B5655" t="s">
        <v>3450</v>
      </c>
      <c r="C5655" s="53" t="s">
        <v>2767</v>
      </c>
      <c r="D5655" s="59" t="s">
        <v>3356</v>
      </c>
      <c r="E5655" s="59" t="s">
        <v>9071</v>
      </c>
      <c r="F5655" t="s">
        <v>3372</v>
      </c>
      <c r="G5655" t="s">
        <v>3371</v>
      </c>
      <c r="H5655" t="s">
        <v>3379</v>
      </c>
      <c r="I5655" s="52">
        <v>45413</v>
      </c>
      <c r="J5655" t="s">
        <v>2457</v>
      </c>
      <c r="K5655">
        <v>158</v>
      </c>
      <c r="L5655" s="73">
        <v>82.840164708835999</v>
      </c>
      <c r="M5655">
        <v>155</v>
      </c>
      <c r="N5655">
        <v>0.99741030864599101</v>
      </c>
      <c r="O5655" s="73">
        <v>81.698595932700997</v>
      </c>
      <c r="P5655">
        <v>155</v>
      </c>
      <c r="Q5655">
        <v>0.99741030864599101</v>
      </c>
      <c r="R5655">
        <v>151</v>
      </c>
      <c r="S5655">
        <v>0.99429815841953995</v>
      </c>
      <c r="T5655">
        <v>48.794204840710599</v>
      </c>
      <c r="U5655">
        <v>0.87275620378228103</v>
      </c>
      <c r="V5655">
        <v>123</v>
      </c>
      <c r="W5655">
        <v>2.9586234923524201E-2</v>
      </c>
      <c r="X5655">
        <v>7</v>
      </c>
      <c r="Y5655">
        <v>157</v>
      </c>
      <c r="Z5655">
        <v>0.99983338928221699</v>
      </c>
      <c r="AA5655">
        <v>69.435493619644305</v>
      </c>
      <c r="AB5655">
        <v>112</v>
      </c>
      <c r="AC5655">
        <v>0.85277034946309305</v>
      </c>
      <c r="AD5655">
        <v>45</v>
      </c>
      <c r="AE5655">
        <v>0.147063039819123</v>
      </c>
      <c r="AF5655">
        <v>1</v>
      </c>
      <c r="AG5655">
        <v>1.6661071778287199E-4</v>
      </c>
      <c r="AH5655">
        <v>5.6978985640573998E-7</v>
      </c>
      <c r="AI5655">
        <v>1</v>
      </c>
      <c r="AJ5655" s="73">
        <v>81.848152461346999</v>
      </c>
      <c r="AK5655">
        <v>155</v>
      </c>
      <c r="AL5655">
        <v>0.99741030864599101</v>
      </c>
      <c r="AM5655">
        <v>0</v>
      </c>
      <c r="AN5655">
        <v>0</v>
      </c>
      <c r="AO5655">
        <v>0</v>
      </c>
      <c r="AP5655">
        <v>0</v>
      </c>
      <c r="AQ5655">
        <v>157</v>
      </c>
      <c r="AR5655">
        <v>0.99983338928221699</v>
      </c>
      <c r="AS5655">
        <v>0</v>
      </c>
      <c r="AT5655">
        <v>0</v>
      </c>
      <c r="AU5655">
        <v>7.9101718048795898E-4</v>
      </c>
      <c r="AV5655">
        <v>1</v>
      </c>
      <c r="AW5655">
        <v>157</v>
      </c>
      <c r="AX5655">
        <v>0.99983338928221699</v>
      </c>
      <c r="AY5655" s="73">
        <v>82.921993658112001</v>
      </c>
      <c r="AZ5655">
        <v>155</v>
      </c>
      <c r="BA5655">
        <v>0.99741030864599101</v>
      </c>
      <c r="BB5655">
        <v>157</v>
      </c>
      <c r="BC5655">
        <v>0.99983338928221699</v>
      </c>
      <c r="BD5655">
        <v>0</v>
      </c>
      <c r="BE5655">
        <v>0</v>
      </c>
      <c r="BF5655">
        <v>82.840164708835999</v>
      </c>
      <c r="BG5655">
        <v>81.698595932700997</v>
      </c>
      <c r="BH5655">
        <v>82.921993658112001</v>
      </c>
      <c r="BI5655">
        <v>81.848152461346999</v>
      </c>
    </row>
    <row r="5656" spans="1:61" x14ac:dyDescent="0.25">
      <c r="A5656" s="10" t="str">
        <f>VLOOKUP(D5656,'Index-Relations'!E:F,2,FALSE)</f>
        <v>BM</v>
      </c>
      <c r="B5656" t="s">
        <v>3450</v>
      </c>
      <c r="C5656" s="53" t="s">
        <v>2768</v>
      </c>
      <c r="D5656" s="59" t="s">
        <v>3356</v>
      </c>
      <c r="E5656" s="59" t="s">
        <v>9072</v>
      </c>
      <c r="F5656" t="s">
        <v>3372</v>
      </c>
      <c r="G5656" t="s">
        <v>3371</v>
      </c>
      <c r="H5656" t="s">
        <v>3379</v>
      </c>
      <c r="I5656" s="52">
        <v>45383</v>
      </c>
      <c r="J5656" t="s">
        <v>2457</v>
      </c>
      <c r="K5656">
        <v>158</v>
      </c>
      <c r="L5656">
        <v>90.980781429770303</v>
      </c>
      <c r="M5656">
        <v>155</v>
      </c>
      <c r="N5656">
        <v>0.99757118045983095</v>
      </c>
      <c r="O5656">
        <v>90.093255516310904</v>
      </c>
      <c r="P5656">
        <v>155</v>
      </c>
      <c r="Q5656">
        <v>0.99757118045983095</v>
      </c>
      <c r="R5656">
        <v>151</v>
      </c>
      <c r="S5656">
        <v>0.99395578487170999</v>
      </c>
      <c r="T5656">
        <v>48.520030641132301</v>
      </c>
      <c r="U5656">
        <v>0.87312490331564996</v>
      </c>
      <c r="V5656">
        <v>123</v>
      </c>
      <c r="W5656">
        <v>3.01040163774298E-2</v>
      </c>
      <c r="X5656">
        <v>7</v>
      </c>
      <c r="Y5656">
        <v>157</v>
      </c>
      <c r="Z5656">
        <v>0.99982930532629899</v>
      </c>
      <c r="AA5656">
        <v>67.767016110186205</v>
      </c>
      <c r="AB5656">
        <v>112</v>
      </c>
      <c r="AC5656">
        <v>0.84396034024284605</v>
      </c>
      <c r="AD5656">
        <v>45</v>
      </c>
      <c r="AE5656">
        <v>0.15586896508345299</v>
      </c>
      <c r="AF5656">
        <v>1</v>
      </c>
      <c r="AG5656">
        <v>1.70694673699872E-4</v>
      </c>
      <c r="AH5656">
        <v>5.7977457395800996E-7</v>
      </c>
      <c r="AI5656">
        <v>1</v>
      </c>
      <c r="AJ5656">
        <v>88.169420136646394</v>
      </c>
      <c r="AK5656">
        <v>155</v>
      </c>
      <c r="AL5656">
        <v>0.99757118045983095</v>
      </c>
      <c r="AM5656">
        <v>0</v>
      </c>
      <c r="AN5656">
        <v>0</v>
      </c>
      <c r="AO5656">
        <v>0</v>
      </c>
      <c r="AP5656">
        <v>0</v>
      </c>
      <c r="AQ5656">
        <v>157</v>
      </c>
      <c r="AR5656">
        <v>0.99982930532629899</v>
      </c>
      <c r="AS5656">
        <v>0</v>
      </c>
      <c r="AT5656">
        <v>0</v>
      </c>
      <c r="AU5656">
        <v>8.6100841521491E-4</v>
      </c>
      <c r="AV5656">
        <v>1</v>
      </c>
      <c r="AW5656">
        <v>157</v>
      </c>
      <c r="AX5656">
        <v>0.99982930532629899</v>
      </c>
      <c r="AY5656">
        <v>91.133511535098293</v>
      </c>
      <c r="AZ5656">
        <v>155</v>
      </c>
      <c r="BA5656">
        <v>0.99757118045983095</v>
      </c>
      <c r="BB5656">
        <v>157</v>
      </c>
      <c r="BC5656">
        <v>0.99982930532629899</v>
      </c>
      <c r="BD5656">
        <v>0</v>
      </c>
      <c r="BE5656">
        <v>0</v>
      </c>
      <c r="BF5656">
        <v>82.419446106706999</v>
      </c>
      <c r="BG5656">
        <v>81.216982031130996</v>
      </c>
      <c r="BH5656">
        <v>82.507624807451904</v>
      </c>
      <c r="BI5656">
        <v>81.538000339918995</v>
      </c>
    </row>
    <row r="5657" spans="1:61" x14ac:dyDescent="0.25">
      <c r="A5657" s="10" t="str">
        <f>VLOOKUP(D5657,'Index-Relations'!E:F,2,FALSE)</f>
        <v>BM</v>
      </c>
      <c r="B5657" t="s">
        <v>3450</v>
      </c>
      <c r="C5657" s="53" t="s">
        <v>2769</v>
      </c>
      <c r="D5657" s="59" t="s">
        <v>3356</v>
      </c>
      <c r="E5657" s="59" t="s">
        <v>9073</v>
      </c>
      <c r="F5657" t="s">
        <v>3372</v>
      </c>
      <c r="G5657" t="s">
        <v>3371</v>
      </c>
      <c r="H5657" t="s">
        <v>3379</v>
      </c>
      <c r="I5657" s="52">
        <v>45352</v>
      </c>
      <c r="J5657" t="s">
        <v>2457</v>
      </c>
      <c r="K5657">
        <v>158</v>
      </c>
      <c r="L5657">
        <v>90.514198531720794</v>
      </c>
      <c r="M5657">
        <v>155</v>
      </c>
      <c r="N5657">
        <v>0.99718231022722004</v>
      </c>
      <c r="O5657">
        <v>89.494605543905493</v>
      </c>
      <c r="P5657">
        <v>155</v>
      </c>
      <c r="Q5657">
        <v>0.99718231022722004</v>
      </c>
      <c r="R5657">
        <v>151</v>
      </c>
      <c r="S5657">
        <v>0.99330423899672904</v>
      </c>
      <c r="T5657">
        <v>48.5235945171897</v>
      </c>
      <c r="U5657">
        <v>0.86440919594885202</v>
      </c>
      <c r="V5657">
        <v>122</v>
      </c>
      <c r="W5657">
        <v>2.5371691950680501E-2</v>
      </c>
      <c r="X5657">
        <v>6</v>
      </c>
      <c r="Y5657">
        <v>157</v>
      </c>
      <c r="Z5657">
        <v>0.99979698419100205</v>
      </c>
      <c r="AA5657">
        <v>72.559764443168106</v>
      </c>
      <c r="AB5657">
        <v>112</v>
      </c>
      <c r="AC5657">
        <v>0.83533243527874501</v>
      </c>
      <c r="AD5657">
        <v>45</v>
      </c>
      <c r="AE5657">
        <v>0.16446454891225701</v>
      </c>
      <c r="AF5657">
        <v>1</v>
      </c>
      <c r="AG5657">
        <v>2.0301580899714699E-4</v>
      </c>
      <c r="AH5657">
        <v>6.4637541312409999E-7</v>
      </c>
      <c r="AI5657">
        <v>1</v>
      </c>
      <c r="AJ5657">
        <v>87.801164919574504</v>
      </c>
      <c r="AK5657">
        <v>155</v>
      </c>
      <c r="AL5657">
        <v>0.99718231022722004</v>
      </c>
      <c r="AM5657">
        <v>0</v>
      </c>
      <c r="AN5657">
        <v>0</v>
      </c>
      <c r="AO5657">
        <v>0</v>
      </c>
      <c r="AP5657">
        <v>0</v>
      </c>
      <c r="AQ5657">
        <v>157</v>
      </c>
      <c r="AR5657">
        <v>0.99979698419100205</v>
      </c>
      <c r="AS5657">
        <v>0</v>
      </c>
      <c r="AT5657">
        <v>0</v>
      </c>
      <c r="AU5657">
        <v>1.0072711786203799E-3</v>
      </c>
      <c r="AV5657">
        <v>1</v>
      </c>
      <c r="AW5657">
        <v>156</v>
      </c>
      <c r="AX5657">
        <v>0.99892765902620595</v>
      </c>
      <c r="AY5657">
        <v>90.641289052975793</v>
      </c>
      <c r="AZ5657">
        <v>155</v>
      </c>
      <c r="BA5657">
        <v>0.99718231022722004</v>
      </c>
      <c r="BB5657">
        <v>157</v>
      </c>
      <c r="BC5657">
        <v>0.99979698419100205</v>
      </c>
      <c r="BD5657">
        <v>0</v>
      </c>
      <c r="BE5657">
        <v>0</v>
      </c>
      <c r="BF5657">
        <v>81.712890124553994</v>
      </c>
      <c r="BG5657">
        <v>80.416644396724905</v>
      </c>
      <c r="BH5657">
        <v>81.763990039795004</v>
      </c>
      <c r="BI5657">
        <v>80.979976681503999</v>
      </c>
    </row>
    <row r="5658" spans="1:61" x14ac:dyDescent="0.25">
      <c r="A5658" s="10" t="str">
        <f>VLOOKUP(D5658,'Index-Relations'!E:F,2,FALSE)</f>
        <v>BM</v>
      </c>
      <c r="B5658" t="s">
        <v>3450</v>
      </c>
      <c r="C5658" s="53" t="s">
        <v>2770</v>
      </c>
      <c r="D5658" s="59" t="s">
        <v>3356</v>
      </c>
      <c r="E5658" s="59" t="s">
        <v>9074</v>
      </c>
      <c r="F5658" t="s">
        <v>3372</v>
      </c>
      <c r="G5658" t="s">
        <v>3371</v>
      </c>
      <c r="H5658" t="s">
        <v>3379</v>
      </c>
      <c r="I5658" s="52">
        <v>45323</v>
      </c>
      <c r="J5658" t="s">
        <v>2457</v>
      </c>
      <c r="K5658">
        <v>158</v>
      </c>
      <c r="L5658">
        <v>90.340494831624397</v>
      </c>
      <c r="M5658">
        <v>155</v>
      </c>
      <c r="N5658">
        <v>0.99729878773691805</v>
      </c>
      <c r="O5658">
        <v>89.284043878864793</v>
      </c>
      <c r="P5658">
        <v>155</v>
      </c>
      <c r="Q5658">
        <v>0.99729878773691805</v>
      </c>
      <c r="R5658">
        <v>151</v>
      </c>
      <c r="S5658">
        <v>0.99306424588728104</v>
      </c>
      <c r="T5658">
        <v>48.647392596851603</v>
      </c>
      <c r="U5658">
        <v>0.86405969802068305</v>
      </c>
      <c r="V5658">
        <v>122</v>
      </c>
      <c r="W5658">
        <v>2.2811773018035799E-2</v>
      </c>
      <c r="X5658">
        <v>6</v>
      </c>
      <c r="Y5658">
        <v>157</v>
      </c>
      <c r="Z5658">
        <v>0.99979801072068797</v>
      </c>
      <c r="AA5658">
        <v>76.529280007709303</v>
      </c>
      <c r="AB5658">
        <v>112</v>
      </c>
      <c r="AC5658">
        <v>0.83813605228443</v>
      </c>
      <c r="AD5658">
        <v>45</v>
      </c>
      <c r="AE5658">
        <v>0.161661958436257</v>
      </c>
      <c r="AF5658">
        <v>1</v>
      </c>
      <c r="AG5658">
        <v>2.0198927931141999E-4</v>
      </c>
      <c r="AH5658">
        <v>6.5605182656216995E-7</v>
      </c>
      <c r="AI5658">
        <v>1</v>
      </c>
      <c r="AJ5658">
        <v>87.667804299563002</v>
      </c>
      <c r="AK5658">
        <v>155</v>
      </c>
      <c r="AL5658">
        <v>0.99729878773691805</v>
      </c>
      <c r="AM5658">
        <v>0</v>
      </c>
      <c r="AN5658">
        <v>0</v>
      </c>
      <c r="AO5658">
        <v>0</v>
      </c>
      <c r="AP5658">
        <v>0</v>
      </c>
      <c r="AQ5658">
        <v>156</v>
      </c>
      <c r="AR5658">
        <v>0.99903714287249301</v>
      </c>
      <c r="AS5658">
        <v>0</v>
      </c>
      <c r="AT5658">
        <v>0</v>
      </c>
      <c r="AU5658">
        <v>9.3261833829108999E-4</v>
      </c>
      <c r="AV5658">
        <v>1</v>
      </c>
      <c r="AW5658">
        <v>156</v>
      </c>
      <c r="AX5658">
        <v>0.99903714287249301</v>
      </c>
      <c r="AY5658">
        <v>90.463602943972404</v>
      </c>
      <c r="AZ5658">
        <v>155</v>
      </c>
      <c r="BA5658">
        <v>0.99729878773691805</v>
      </c>
      <c r="BB5658">
        <v>156</v>
      </c>
      <c r="BC5658">
        <v>0.99903714287249301</v>
      </c>
      <c r="BD5658">
        <v>0</v>
      </c>
      <c r="BE5658">
        <v>0</v>
      </c>
      <c r="BF5658">
        <v>81.479316641926999</v>
      </c>
      <c r="BG5658">
        <v>80.236803976863996</v>
      </c>
      <c r="BH5658">
        <v>81.527404544644</v>
      </c>
      <c r="BI5658">
        <v>80.744354384066</v>
      </c>
    </row>
    <row r="5659" spans="1:61" x14ac:dyDescent="0.25">
      <c r="A5659" s="10" t="str">
        <f>VLOOKUP(D5659,'Index-Relations'!E:F,2,FALSE)</f>
        <v>BM</v>
      </c>
      <c r="B5659" t="s">
        <v>3450</v>
      </c>
      <c r="C5659" s="53" t="s">
        <v>2760</v>
      </c>
      <c r="D5659" s="59" t="s">
        <v>3134</v>
      </c>
      <c r="E5659" s="59" t="s">
        <v>9075</v>
      </c>
      <c r="F5659" t="s">
        <v>2077</v>
      </c>
      <c r="G5659" t="s">
        <v>475</v>
      </c>
      <c r="H5659" t="s">
        <v>2078</v>
      </c>
      <c r="I5659" s="52">
        <v>45658</v>
      </c>
      <c r="J5659" t="s">
        <v>2457</v>
      </c>
      <c r="K5659">
        <v>178</v>
      </c>
      <c r="L5659" s="73">
        <v>81.441603352007903</v>
      </c>
      <c r="M5659">
        <v>139</v>
      </c>
      <c r="N5659">
        <v>0.95492702900250703</v>
      </c>
      <c r="O5659" s="73">
        <v>75.074683255623995</v>
      </c>
      <c r="P5659">
        <v>139</v>
      </c>
      <c r="Q5659">
        <v>0.95492702900250703</v>
      </c>
      <c r="R5659">
        <v>154</v>
      </c>
      <c r="S5659">
        <v>0.95804834756639701</v>
      </c>
      <c r="T5659">
        <v>42.512335288627902</v>
      </c>
      <c r="U5659">
        <v>0.83619356041744997</v>
      </c>
      <c r="V5659">
        <v>137</v>
      </c>
      <c r="W5659">
        <v>0.22856312381517399</v>
      </c>
      <c r="X5659">
        <v>23</v>
      </c>
      <c r="Y5659">
        <v>175</v>
      </c>
      <c r="Z5659">
        <v>0.99759805228099596</v>
      </c>
      <c r="AA5659">
        <v>194.60887119480699</v>
      </c>
      <c r="AB5659">
        <v>110</v>
      </c>
      <c r="AC5659">
        <v>0.848319418713542</v>
      </c>
      <c r="AD5659">
        <v>65</v>
      </c>
      <c r="AE5659">
        <v>0.149278633567453</v>
      </c>
      <c r="AF5659">
        <v>3</v>
      </c>
      <c r="AG5659">
        <v>2.4019477190035899E-3</v>
      </c>
      <c r="AH5659">
        <v>6.25415363327631E-3</v>
      </c>
      <c r="AI5659">
        <v>24</v>
      </c>
      <c r="AJ5659" s="73">
        <v>83.989711462019997</v>
      </c>
      <c r="AK5659">
        <v>139</v>
      </c>
      <c r="AL5659">
        <v>0.95492702900250703</v>
      </c>
      <c r="AM5659">
        <v>0</v>
      </c>
      <c r="AN5659">
        <v>0</v>
      </c>
      <c r="AO5659">
        <v>0</v>
      </c>
      <c r="AP5659">
        <v>0</v>
      </c>
      <c r="AQ5659">
        <v>163</v>
      </c>
      <c r="AR5659">
        <v>0.98542031730412905</v>
      </c>
      <c r="AS5659">
        <v>0</v>
      </c>
      <c r="AT5659">
        <v>0</v>
      </c>
      <c r="AU5659">
        <v>0</v>
      </c>
      <c r="AV5659">
        <v>0</v>
      </c>
      <c r="AW5659">
        <v>164</v>
      </c>
      <c r="AX5659">
        <v>0.98623571749084504</v>
      </c>
      <c r="AY5659" s="73">
        <v>79.251712720401002</v>
      </c>
      <c r="AZ5659">
        <v>139</v>
      </c>
      <c r="BA5659">
        <v>0.95492702900250703</v>
      </c>
      <c r="BB5659">
        <v>158</v>
      </c>
      <c r="BC5659">
        <v>0.90040593610681496</v>
      </c>
      <c r="BD5659">
        <v>5</v>
      </c>
      <c r="BE5659">
        <v>8.5014381197313998E-2</v>
      </c>
      <c r="BF5659">
        <v>81.441603352007903</v>
      </c>
      <c r="BG5659">
        <v>75.074683255623995</v>
      </c>
      <c r="BH5659">
        <v>79.251712720401002</v>
      </c>
      <c r="BI5659">
        <v>83.989711462019997</v>
      </c>
    </row>
    <row r="5660" spans="1:61" x14ac:dyDescent="0.25">
      <c r="A5660" s="10" t="str">
        <f>VLOOKUP(D5660,'Index-Relations'!E:F,2,FALSE)</f>
        <v>BM</v>
      </c>
      <c r="B5660" t="s">
        <v>3450</v>
      </c>
      <c r="C5660" s="53" t="s">
        <v>2761</v>
      </c>
      <c r="D5660" s="59" t="s">
        <v>3134</v>
      </c>
      <c r="E5660" s="59" t="s">
        <v>9076</v>
      </c>
      <c r="F5660" t="s">
        <v>2077</v>
      </c>
      <c r="G5660" t="s">
        <v>475</v>
      </c>
      <c r="H5660" t="s">
        <v>2078</v>
      </c>
      <c r="I5660" s="52">
        <v>45628</v>
      </c>
      <c r="J5660" t="s">
        <v>2457</v>
      </c>
      <c r="K5660">
        <v>178</v>
      </c>
      <c r="L5660" s="73">
        <v>81.388045926004907</v>
      </c>
      <c r="M5660">
        <v>139</v>
      </c>
      <c r="N5660">
        <v>0.95583268748915895</v>
      </c>
      <c r="O5660" s="73">
        <v>75.031970534486007</v>
      </c>
      <c r="P5660">
        <v>139</v>
      </c>
      <c r="Q5660">
        <v>0.95583268748915895</v>
      </c>
      <c r="R5660">
        <v>154</v>
      </c>
      <c r="S5660">
        <v>0.95767683496353595</v>
      </c>
      <c r="T5660">
        <v>42.712587297296899</v>
      </c>
      <c r="U5660">
        <v>0.83861937489175697</v>
      </c>
      <c r="V5660">
        <v>134</v>
      </c>
      <c r="W5660">
        <v>0.23356589064005301</v>
      </c>
      <c r="X5660">
        <v>23</v>
      </c>
      <c r="Y5660">
        <v>173</v>
      </c>
      <c r="Z5660">
        <v>0.99411117627853196</v>
      </c>
      <c r="AA5660">
        <v>174.78799008235401</v>
      </c>
      <c r="AB5660">
        <v>106</v>
      </c>
      <c r="AC5660">
        <v>0.85465708317214095</v>
      </c>
      <c r="AD5660">
        <v>66</v>
      </c>
      <c r="AE5660">
        <v>0.137712449467284</v>
      </c>
      <c r="AF5660">
        <v>6</v>
      </c>
      <c r="AG5660">
        <v>7.63046736057335E-3</v>
      </c>
      <c r="AH5660">
        <v>6.0127599120189399E-3</v>
      </c>
      <c r="AI5660">
        <v>24</v>
      </c>
      <c r="AJ5660" s="73">
        <v>83.976833551712005</v>
      </c>
      <c r="AK5660">
        <v>139</v>
      </c>
      <c r="AL5660">
        <v>0.95583268748915895</v>
      </c>
      <c r="AM5660">
        <v>0</v>
      </c>
      <c r="AN5660">
        <v>0</v>
      </c>
      <c r="AO5660">
        <v>0</v>
      </c>
      <c r="AP5660">
        <v>0</v>
      </c>
      <c r="AQ5660">
        <v>163</v>
      </c>
      <c r="AR5660">
        <v>0.98527588715328696</v>
      </c>
      <c r="AS5660">
        <v>0</v>
      </c>
      <c r="AT5660">
        <v>0</v>
      </c>
      <c r="AU5660">
        <v>0</v>
      </c>
      <c r="AV5660">
        <v>0</v>
      </c>
      <c r="AW5660">
        <v>163</v>
      </c>
      <c r="AX5660">
        <v>0.98507841436953003</v>
      </c>
      <c r="AY5660" s="73">
        <v>79.133757205299901</v>
      </c>
      <c r="AZ5660">
        <v>139</v>
      </c>
      <c r="BA5660">
        <v>0.95583268748915895</v>
      </c>
      <c r="BB5660">
        <v>158</v>
      </c>
      <c r="BC5660">
        <v>0.898215802043421</v>
      </c>
      <c r="BD5660">
        <v>5</v>
      </c>
      <c r="BE5660">
        <v>8.7060085109865501E-2</v>
      </c>
      <c r="BF5660">
        <v>81.388045926004907</v>
      </c>
      <c r="BG5660">
        <v>75.031970534486007</v>
      </c>
      <c r="BH5660">
        <v>79.133757205299901</v>
      </c>
      <c r="BI5660">
        <v>83.976833551712005</v>
      </c>
    </row>
    <row r="5661" spans="1:61" x14ac:dyDescent="0.25">
      <c r="A5661" s="10" t="str">
        <f>VLOOKUP(D5661,'Index-Relations'!E:F,2,FALSE)</f>
        <v>BM</v>
      </c>
      <c r="B5661" t="s">
        <v>3450</v>
      </c>
      <c r="C5661" s="53" t="s">
        <v>2762</v>
      </c>
      <c r="D5661" s="59" t="s">
        <v>3134</v>
      </c>
      <c r="E5661" s="59" t="s">
        <v>9077</v>
      </c>
      <c r="F5661" t="s">
        <v>2077</v>
      </c>
      <c r="G5661" t="s">
        <v>475</v>
      </c>
      <c r="H5661" t="s">
        <v>2078</v>
      </c>
      <c r="I5661" s="52">
        <v>45597</v>
      </c>
      <c r="J5661" t="s">
        <v>2457</v>
      </c>
      <c r="K5661">
        <v>178</v>
      </c>
      <c r="L5661" s="73">
        <v>80.567371341315905</v>
      </c>
      <c r="M5661">
        <v>139</v>
      </c>
      <c r="N5661">
        <v>0.95680027198552897</v>
      </c>
      <c r="O5661" s="73">
        <v>74.110847235804002</v>
      </c>
      <c r="P5661">
        <v>139</v>
      </c>
      <c r="Q5661">
        <v>0.95680027198552897</v>
      </c>
      <c r="R5661">
        <v>154</v>
      </c>
      <c r="S5661">
        <v>0.95641947947467598</v>
      </c>
      <c r="T5661">
        <v>43.0029367630748</v>
      </c>
      <c r="U5661">
        <v>0.84238278008448897</v>
      </c>
      <c r="V5661">
        <v>133</v>
      </c>
      <c r="W5661">
        <v>0.24101985082743599</v>
      </c>
      <c r="X5661">
        <v>23</v>
      </c>
      <c r="Y5661">
        <v>172</v>
      </c>
      <c r="Z5661">
        <v>0.99219487320410404</v>
      </c>
      <c r="AA5661">
        <v>175.72705812412701</v>
      </c>
      <c r="AB5661">
        <v>104</v>
      </c>
      <c r="AC5661">
        <v>0.84890261071596596</v>
      </c>
      <c r="AD5661">
        <v>68</v>
      </c>
      <c r="AE5661">
        <v>0.14329226248813801</v>
      </c>
      <c r="AF5661">
        <v>6</v>
      </c>
      <c r="AG5661">
        <v>7.8051267958950598E-3</v>
      </c>
      <c r="AH5661">
        <v>6.7619610970960104E-3</v>
      </c>
      <c r="AI5661">
        <v>24</v>
      </c>
      <c r="AJ5661" s="73">
        <v>83.274591456818897</v>
      </c>
      <c r="AK5661">
        <v>139</v>
      </c>
      <c r="AL5661">
        <v>0.95680027198552897</v>
      </c>
      <c r="AM5661">
        <v>0</v>
      </c>
      <c r="AN5661">
        <v>0</v>
      </c>
      <c r="AO5661">
        <v>0</v>
      </c>
      <c r="AP5661">
        <v>0</v>
      </c>
      <c r="AQ5661">
        <v>162</v>
      </c>
      <c r="AR5661">
        <v>0.98397951731091804</v>
      </c>
      <c r="AS5661">
        <v>0</v>
      </c>
      <c r="AT5661">
        <v>0</v>
      </c>
      <c r="AU5661">
        <v>0</v>
      </c>
      <c r="AV5661">
        <v>0</v>
      </c>
      <c r="AW5661">
        <v>163</v>
      </c>
      <c r="AX5661">
        <v>0.98483385838955395</v>
      </c>
      <c r="AY5661" s="73">
        <v>78.390111764301906</v>
      </c>
      <c r="AZ5661">
        <v>139</v>
      </c>
      <c r="BA5661">
        <v>0.95680027198552897</v>
      </c>
      <c r="BB5661">
        <v>157</v>
      </c>
      <c r="BC5661">
        <v>0.89666138205106904</v>
      </c>
      <c r="BD5661">
        <v>5</v>
      </c>
      <c r="BE5661">
        <v>8.7318135259849106E-2</v>
      </c>
      <c r="BF5661">
        <v>80.567371341315905</v>
      </c>
      <c r="BG5661">
        <v>74.110847235804002</v>
      </c>
      <c r="BH5661">
        <v>78.390111764301906</v>
      </c>
      <c r="BI5661">
        <v>83.274591456818897</v>
      </c>
    </row>
    <row r="5662" spans="1:61" x14ac:dyDescent="0.25">
      <c r="A5662" s="10" t="str">
        <f>VLOOKUP(D5662,'Index-Relations'!E:F,2,FALSE)</f>
        <v>BM</v>
      </c>
      <c r="B5662" t="s">
        <v>3450</v>
      </c>
      <c r="C5662" s="53" t="s">
        <v>2763</v>
      </c>
      <c r="D5662" s="59" t="s">
        <v>3134</v>
      </c>
      <c r="E5662" s="59" t="s">
        <v>9078</v>
      </c>
      <c r="F5662" t="s">
        <v>2077</v>
      </c>
      <c r="G5662" t="s">
        <v>475</v>
      </c>
      <c r="H5662" t="s">
        <v>2078</v>
      </c>
      <c r="I5662" s="52">
        <v>45566</v>
      </c>
      <c r="J5662" t="s">
        <v>2457</v>
      </c>
      <c r="K5662">
        <v>178</v>
      </c>
      <c r="L5662" s="73">
        <v>80.291527138846902</v>
      </c>
      <c r="M5662">
        <v>139</v>
      </c>
      <c r="N5662">
        <v>0.95694477980380999</v>
      </c>
      <c r="O5662" s="73">
        <v>73.570040515892899</v>
      </c>
      <c r="P5662">
        <v>139</v>
      </c>
      <c r="Q5662">
        <v>0.95694477980380999</v>
      </c>
      <c r="R5662">
        <v>154</v>
      </c>
      <c r="S5662">
        <v>0.95393447860687997</v>
      </c>
      <c r="T5662">
        <v>43.419996758771198</v>
      </c>
      <c r="U5662">
        <v>0.84158540304460505</v>
      </c>
      <c r="V5662">
        <v>131</v>
      </c>
      <c r="W5662">
        <v>0.253546881193978</v>
      </c>
      <c r="X5662">
        <v>23</v>
      </c>
      <c r="Y5662">
        <v>170</v>
      </c>
      <c r="Z5662">
        <v>0.98825746855598695</v>
      </c>
      <c r="AA5662">
        <v>180.578948262133</v>
      </c>
      <c r="AB5662">
        <v>101</v>
      </c>
      <c r="AC5662">
        <v>0.83989945258363596</v>
      </c>
      <c r="AD5662">
        <v>69</v>
      </c>
      <c r="AE5662">
        <v>0.14835801597235099</v>
      </c>
      <c r="AF5662">
        <v>8</v>
      </c>
      <c r="AG5662">
        <v>1.17425314440126E-2</v>
      </c>
      <c r="AH5662">
        <v>7.57267338993478E-3</v>
      </c>
      <c r="AI5662">
        <v>24</v>
      </c>
      <c r="AJ5662" s="73">
        <v>83.080419865452996</v>
      </c>
      <c r="AK5662">
        <v>139</v>
      </c>
      <c r="AL5662">
        <v>0.95694477980380999</v>
      </c>
      <c r="AM5662">
        <v>0</v>
      </c>
      <c r="AN5662">
        <v>0</v>
      </c>
      <c r="AO5662">
        <v>0</v>
      </c>
      <c r="AP5662">
        <v>0</v>
      </c>
      <c r="AQ5662">
        <v>162</v>
      </c>
      <c r="AR5662">
        <v>0.98323982789889997</v>
      </c>
      <c r="AS5662">
        <v>0</v>
      </c>
      <c r="AT5662">
        <v>0</v>
      </c>
      <c r="AU5662">
        <v>0</v>
      </c>
      <c r="AV5662">
        <v>0</v>
      </c>
      <c r="AW5662">
        <v>163</v>
      </c>
      <c r="AX5662">
        <v>0.98411918618938599</v>
      </c>
      <c r="AY5662" s="73">
        <v>78.085080810986994</v>
      </c>
      <c r="AZ5662">
        <v>139</v>
      </c>
      <c r="BA5662">
        <v>0.95694477980380999</v>
      </c>
      <c r="BB5662">
        <v>157</v>
      </c>
      <c r="BC5662">
        <v>0.89125835449628299</v>
      </c>
      <c r="BD5662">
        <v>5</v>
      </c>
      <c r="BE5662">
        <v>9.1981473402616504E-2</v>
      </c>
      <c r="BF5662">
        <v>80.291527138846902</v>
      </c>
      <c r="BG5662">
        <v>73.570040515892899</v>
      </c>
      <c r="BH5662">
        <v>78.085080810986994</v>
      </c>
      <c r="BI5662">
        <v>83.080419865452996</v>
      </c>
    </row>
    <row r="5663" spans="1:61" x14ac:dyDescent="0.25">
      <c r="A5663" s="10" t="str">
        <f>VLOOKUP(D5663,'Index-Relations'!E:F,2,FALSE)</f>
        <v>BM</v>
      </c>
      <c r="B5663" t="s">
        <v>3450</v>
      </c>
      <c r="C5663" s="53" t="s">
        <v>2764</v>
      </c>
      <c r="D5663" s="59" t="s">
        <v>3134</v>
      </c>
      <c r="E5663" s="59" t="s">
        <v>9079</v>
      </c>
      <c r="F5663" t="s">
        <v>2077</v>
      </c>
      <c r="G5663" t="s">
        <v>475</v>
      </c>
      <c r="H5663" t="s">
        <v>2078</v>
      </c>
      <c r="I5663" s="52">
        <v>45537</v>
      </c>
      <c r="J5663" t="s">
        <v>2457</v>
      </c>
      <c r="K5663">
        <v>198</v>
      </c>
      <c r="L5663" s="73">
        <v>80.070465661876</v>
      </c>
      <c r="M5663">
        <v>152</v>
      </c>
      <c r="N5663">
        <v>0.95564427093042903</v>
      </c>
      <c r="O5663" s="73">
        <v>73.566643023435006</v>
      </c>
      <c r="P5663">
        <v>152</v>
      </c>
      <c r="Q5663">
        <v>0.95564427093042903</v>
      </c>
      <c r="R5663">
        <v>163</v>
      </c>
      <c r="S5663">
        <v>0.950668291428999</v>
      </c>
      <c r="T5663">
        <v>43.277542001343797</v>
      </c>
      <c r="U5663">
        <v>0.85279536504561104</v>
      </c>
      <c r="V5663">
        <v>147</v>
      </c>
      <c r="W5663">
        <v>0.254832144289733</v>
      </c>
      <c r="X5663">
        <v>23</v>
      </c>
      <c r="Y5663">
        <v>192</v>
      </c>
      <c r="Z5663">
        <v>0.98699879762959697</v>
      </c>
      <c r="AA5663">
        <v>201.52379875540601</v>
      </c>
      <c r="AB5663">
        <v>104</v>
      </c>
      <c r="AC5663">
        <v>0.81115509523048102</v>
      </c>
      <c r="AD5663">
        <v>88</v>
      </c>
      <c r="AE5663">
        <v>0.17584370239911601</v>
      </c>
      <c r="AF5663">
        <v>6</v>
      </c>
      <c r="AG5663">
        <v>1.30012023704021E-2</v>
      </c>
      <c r="AH5663">
        <v>7.3739336542258298E-3</v>
      </c>
      <c r="AI5663">
        <v>25</v>
      </c>
      <c r="AJ5663" s="73">
        <v>82.774363645934002</v>
      </c>
      <c r="AK5663">
        <v>152</v>
      </c>
      <c r="AL5663">
        <v>0.95564427093042903</v>
      </c>
      <c r="AM5663">
        <v>0</v>
      </c>
      <c r="AN5663">
        <v>0</v>
      </c>
      <c r="AO5663">
        <v>0</v>
      </c>
      <c r="AP5663">
        <v>0</v>
      </c>
      <c r="AQ5663">
        <v>177</v>
      </c>
      <c r="AR5663">
        <v>0.98345856189290903</v>
      </c>
      <c r="AS5663">
        <v>0</v>
      </c>
      <c r="AT5663">
        <v>0</v>
      </c>
      <c r="AU5663">
        <v>0</v>
      </c>
      <c r="AV5663">
        <v>0</v>
      </c>
      <c r="AW5663">
        <v>179</v>
      </c>
      <c r="AX5663">
        <v>0.98461748777631797</v>
      </c>
      <c r="AY5663" s="73">
        <v>77.666150488409997</v>
      </c>
      <c r="AZ5663">
        <v>152</v>
      </c>
      <c r="BA5663">
        <v>0.95564427093042903</v>
      </c>
      <c r="BB5663">
        <v>172</v>
      </c>
      <c r="BC5663">
        <v>0.88519900871184798</v>
      </c>
      <c r="BD5663">
        <v>5</v>
      </c>
      <c r="BE5663">
        <v>9.8259553181060999E-2</v>
      </c>
      <c r="BF5663">
        <v>80.070465661876</v>
      </c>
      <c r="BG5663">
        <v>73.566643023435006</v>
      </c>
      <c r="BH5663">
        <v>77.666150488409997</v>
      </c>
      <c r="BI5663">
        <v>82.774363645934002</v>
      </c>
    </row>
    <row r="5664" spans="1:61" x14ac:dyDescent="0.25">
      <c r="A5664" s="10" t="str">
        <f>VLOOKUP(D5664,'Index-Relations'!E:F,2,FALSE)</f>
        <v>BM</v>
      </c>
      <c r="B5664" t="s">
        <v>3450</v>
      </c>
      <c r="C5664" s="53" t="s">
        <v>3350</v>
      </c>
      <c r="D5664" s="59" t="s">
        <v>3134</v>
      </c>
      <c r="E5664" s="59" t="s">
        <v>9080</v>
      </c>
      <c r="F5664" t="s">
        <v>2077</v>
      </c>
      <c r="G5664" t="s">
        <v>475</v>
      </c>
      <c r="H5664" t="s">
        <v>2078</v>
      </c>
      <c r="I5664" s="52">
        <v>45505</v>
      </c>
      <c r="J5664" t="s">
        <v>2457</v>
      </c>
      <c r="K5664">
        <v>198</v>
      </c>
      <c r="L5664" s="73">
        <v>80.059659292220005</v>
      </c>
      <c r="M5664">
        <v>152</v>
      </c>
      <c r="N5664">
        <v>0.95482710193033404</v>
      </c>
      <c r="O5664" s="73">
        <v>73.596811518244905</v>
      </c>
      <c r="P5664">
        <v>152</v>
      </c>
      <c r="Q5664">
        <v>0.95482710193033404</v>
      </c>
      <c r="R5664">
        <v>163</v>
      </c>
      <c r="S5664">
        <v>0.949873848603076</v>
      </c>
      <c r="T5664">
        <v>43.483248949661998</v>
      </c>
      <c r="U5664">
        <v>0.85757378566486298</v>
      </c>
      <c r="V5664">
        <v>146</v>
      </c>
      <c r="W5664">
        <v>0.26622541870350103</v>
      </c>
      <c r="X5664">
        <v>23</v>
      </c>
      <c r="Y5664">
        <v>191</v>
      </c>
      <c r="Z5664">
        <v>0.98514264355291903</v>
      </c>
      <c r="AA5664">
        <v>201.52689055230101</v>
      </c>
      <c r="AB5664">
        <v>103</v>
      </c>
      <c r="AC5664">
        <v>0.81203460413412598</v>
      </c>
      <c r="AD5664">
        <v>88</v>
      </c>
      <c r="AE5664">
        <v>0.17310803941879199</v>
      </c>
      <c r="AF5664">
        <v>7</v>
      </c>
      <c r="AG5664">
        <v>1.4857356447081201E-2</v>
      </c>
      <c r="AH5664">
        <v>6.9885122646990202E-3</v>
      </c>
      <c r="AI5664">
        <v>25</v>
      </c>
      <c r="AJ5664" s="73">
        <v>82.778561062709898</v>
      </c>
      <c r="AK5664">
        <v>152</v>
      </c>
      <c r="AL5664">
        <v>0.95482710193033404</v>
      </c>
      <c r="AM5664">
        <v>0</v>
      </c>
      <c r="AN5664">
        <v>0</v>
      </c>
      <c r="AO5664">
        <v>0</v>
      </c>
      <c r="AP5664">
        <v>0</v>
      </c>
      <c r="AQ5664">
        <v>177</v>
      </c>
      <c r="AR5664">
        <v>0.98307307699967095</v>
      </c>
      <c r="AS5664">
        <v>0</v>
      </c>
      <c r="AT5664">
        <v>0</v>
      </c>
      <c r="AU5664">
        <v>0</v>
      </c>
      <c r="AV5664">
        <v>0</v>
      </c>
      <c r="AW5664">
        <v>179</v>
      </c>
      <c r="AX5664">
        <v>0.98436268571594598</v>
      </c>
      <c r="AY5664" s="73">
        <v>77.567897570355001</v>
      </c>
      <c r="AZ5664">
        <v>152</v>
      </c>
      <c r="BA5664">
        <v>0.95482710193033404</v>
      </c>
      <c r="BB5664">
        <v>172</v>
      </c>
      <c r="BC5664">
        <v>0.88223930172735399</v>
      </c>
      <c r="BD5664">
        <v>5</v>
      </c>
      <c r="BE5664">
        <v>0.100833775272316</v>
      </c>
      <c r="BF5664">
        <v>80.059659292220005</v>
      </c>
      <c r="BG5664">
        <v>73.596811518244905</v>
      </c>
      <c r="BH5664">
        <v>77.567897570355001</v>
      </c>
      <c r="BI5664">
        <v>82.778561062709898</v>
      </c>
    </row>
    <row r="5665" spans="1:61" x14ac:dyDescent="0.25">
      <c r="A5665" s="10" t="str">
        <f>VLOOKUP(D5665,'Index-Relations'!E:F,2,FALSE)</f>
        <v>BM</v>
      </c>
      <c r="B5665" t="s">
        <v>3450</v>
      </c>
      <c r="C5665" s="53" t="s">
        <v>2765</v>
      </c>
      <c r="D5665" s="59" t="s">
        <v>3134</v>
      </c>
      <c r="E5665" s="59" t="s">
        <v>9081</v>
      </c>
      <c r="F5665" t="s">
        <v>2077</v>
      </c>
      <c r="G5665" t="s">
        <v>475</v>
      </c>
      <c r="H5665" t="s">
        <v>2078</v>
      </c>
      <c r="I5665" s="52">
        <v>45474</v>
      </c>
      <c r="J5665" t="s">
        <v>2457</v>
      </c>
      <c r="K5665">
        <v>198</v>
      </c>
      <c r="L5665" s="73">
        <v>79.480342277657897</v>
      </c>
      <c r="M5665">
        <v>152</v>
      </c>
      <c r="N5665">
        <v>0.95123744064100202</v>
      </c>
      <c r="O5665" s="73">
        <v>72.938972890385998</v>
      </c>
      <c r="P5665">
        <v>152</v>
      </c>
      <c r="Q5665">
        <v>0.95123744064100202</v>
      </c>
      <c r="R5665">
        <v>163</v>
      </c>
      <c r="S5665">
        <v>0.94635927023259603</v>
      </c>
      <c r="T5665">
        <v>43.786514480412599</v>
      </c>
      <c r="U5665">
        <v>0.85528156739514105</v>
      </c>
      <c r="V5665">
        <v>146</v>
      </c>
      <c r="W5665">
        <v>0.26810051849483801</v>
      </c>
      <c r="X5665">
        <v>23</v>
      </c>
      <c r="Y5665">
        <v>191</v>
      </c>
      <c r="Z5665">
        <v>0.98460044862995799</v>
      </c>
      <c r="AA5665">
        <v>217.005552852395</v>
      </c>
      <c r="AB5665">
        <v>101</v>
      </c>
      <c r="AC5665">
        <v>0.80020896360655003</v>
      </c>
      <c r="AD5665">
        <v>90</v>
      </c>
      <c r="AE5665">
        <v>0.18439148502340699</v>
      </c>
      <c r="AF5665">
        <v>7</v>
      </c>
      <c r="AG5665">
        <v>1.53995513700421E-2</v>
      </c>
      <c r="AH5665">
        <v>7.5936436481110498E-3</v>
      </c>
      <c r="AI5665">
        <v>25</v>
      </c>
      <c r="AJ5665" s="73">
        <v>82.275792244182995</v>
      </c>
      <c r="AK5665">
        <v>152</v>
      </c>
      <c r="AL5665">
        <v>0.95123744064100202</v>
      </c>
      <c r="AM5665">
        <v>0</v>
      </c>
      <c r="AN5665">
        <v>0</v>
      </c>
      <c r="AO5665">
        <v>0</v>
      </c>
      <c r="AP5665">
        <v>0</v>
      </c>
      <c r="AQ5665">
        <v>177</v>
      </c>
      <c r="AR5665">
        <v>0.98241926876576902</v>
      </c>
      <c r="AS5665">
        <v>0</v>
      </c>
      <c r="AT5665">
        <v>0</v>
      </c>
      <c r="AU5665">
        <v>0</v>
      </c>
      <c r="AV5665">
        <v>0</v>
      </c>
      <c r="AW5665">
        <v>179</v>
      </c>
      <c r="AX5665">
        <v>0.98389560755168104</v>
      </c>
      <c r="AY5665" s="73">
        <v>76.908254718200894</v>
      </c>
      <c r="AZ5665">
        <v>152</v>
      </c>
      <c r="BA5665">
        <v>0.95123744064100202</v>
      </c>
      <c r="BB5665">
        <v>172</v>
      </c>
      <c r="BC5665">
        <v>0.87697773062708095</v>
      </c>
      <c r="BD5665">
        <v>5</v>
      </c>
      <c r="BE5665">
        <v>0.10544153813868699</v>
      </c>
      <c r="BF5665">
        <v>79.480342277657897</v>
      </c>
      <c r="BG5665">
        <v>72.938972890385998</v>
      </c>
      <c r="BH5665">
        <v>76.908254718200894</v>
      </c>
      <c r="BI5665">
        <v>82.275792244182995</v>
      </c>
    </row>
    <row r="5666" spans="1:61" x14ac:dyDescent="0.25">
      <c r="A5666" s="10" t="str">
        <f>VLOOKUP(D5666,'Index-Relations'!E:F,2,FALSE)</f>
        <v>BM</v>
      </c>
      <c r="B5666" t="s">
        <v>3450</v>
      </c>
      <c r="C5666" s="53" t="s">
        <v>2766</v>
      </c>
      <c r="D5666" s="59" t="s">
        <v>3134</v>
      </c>
      <c r="E5666" s="59" t="s">
        <v>9082</v>
      </c>
      <c r="F5666" t="s">
        <v>2077</v>
      </c>
      <c r="G5666" t="s">
        <v>475</v>
      </c>
      <c r="H5666" t="s">
        <v>2078</v>
      </c>
      <c r="I5666" s="52">
        <v>45446</v>
      </c>
      <c r="J5666" t="s">
        <v>2457</v>
      </c>
      <c r="K5666">
        <v>197</v>
      </c>
      <c r="L5666" s="73">
        <v>79.105675881601002</v>
      </c>
      <c r="M5666">
        <v>152</v>
      </c>
      <c r="N5666">
        <v>0.951777368494367</v>
      </c>
      <c r="O5666" s="73">
        <v>72.431050881754004</v>
      </c>
      <c r="P5666">
        <v>152</v>
      </c>
      <c r="Q5666">
        <v>0.951777368494367</v>
      </c>
      <c r="R5666">
        <v>163</v>
      </c>
      <c r="S5666">
        <v>0.94407291729278797</v>
      </c>
      <c r="T5666">
        <v>44.136621189435999</v>
      </c>
      <c r="U5666">
        <v>0.86459878257228995</v>
      </c>
      <c r="V5666">
        <v>146</v>
      </c>
      <c r="W5666">
        <v>0.27342170450805098</v>
      </c>
      <c r="X5666">
        <v>23</v>
      </c>
      <c r="Y5666">
        <v>191</v>
      </c>
      <c r="Z5666">
        <v>0.98581774024135405</v>
      </c>
      <c r="AA5666">
        <v>217.39550570253701</v>
      </c>
      <c r="AB5666">
        <v>100</v>
      </c>
      <c r="AC5666">
        <v>0.79211735956072404</v>
      </c>
      <c r="AD5666">
        <v>91</v>
      </c>
      <c r="AE5666">
        <v>0.193700380680629</v>
      </c>
      <c r="AF5666">
        <v>6</v>
      </c>
      <c r="AG5666">
        <v>1.41822597586459E-2</v>
      </c>
      <c r="AH5666">
        <v>8.1858726897688604E-3</v>
      </c>
      <c r="AI5666">
        <v>25</v>
      </c>
      <c r="AJ5666" s="73">
        <v>81.960527240866995</v>
      </c>
      <c r="AK5666">
        <v>152</v>
      </c>
      <c r="AL5666">
        <v>0.951777368494367</v>
      </c>
      <c r="AM5666">
        <v>0</v>
      </c>
      <c r="AN5666">
        <v>0</v>
      </c>
      <c r="AO5666">
        <v>0</v>
      </c>
      <c r="AP5666">
        <v>0</v>
      </c>
      <c r="AQ5666">
        <v>177</v>
      </c>
      <c r="AR5666">
        <v>0.98286157138212205</v>
      </c>
      <c r="AS5666">
        <v>0</v>
      </c>
      <c r="AT5666">
        <v>0</v>
      </c>
      <c r="AU5666">
        <v>0</v>
      </c>
      <c r="AV5666">
        <v>0</v>
      </c>
      <c r="AW5666">
        <v>179</v>
      </c>
      <c r="AX5666">
        <v>0.98417479519131201</v>
      </c>
      <c r="AY5666" s="73">
        <v>76.652598999249903</v>
      </c>
      <c r="AZ5666">
        <v>152</v>
      </c>
      <c r="BA5666">
        <v>0.951777368494367</v>
      </c>
      <c r="BB5666">
        <v>172</v>
      </c>
      <c r="BC5666">
        <v>0.87861677274937</v>
      </c>
      <c r="BD5666">
        <v>5</v>
      </c>
      <c r="BE5666">
        <v>0.104244798632751</v>
      </c>
      <c r="BF5666">
        <v>79.105675881601002</v>
      </c>
      <c r="BG5666">
        <v>72.431050881754004</v>
      </c>
      <c r="BH5666">
        <v>76.652598999249903</v>
      </c>
      <c r="BI5666">
        <v>81.960527240866995</v>
      </c>
    </row>
    <row r="5667" spans="1:61" x14ac:dyDescent="0.25">
      <c r="A5667" s="10" t="str">
        <f>VLOOKUP(D5667,'Index-Relations'!E:F,2,FALSE)</f>
        <v>BM</v>
      </c>
      <c r="B5667" t="s">
        <v>3450</v>
      </c>
      <c r="C5667" s="53" t="s">
        <v>2767</v>
      </c>
      <c r="D5667" s="59" t="s">
        <v>3134</v>
      </c>
      <c r="E5667" s="59" t="s">
        <v>9083</v>
      </c>
      <c r="F5667" t="s">
        <v>2077</v>
      </c>
      <c r="G5667" t="s">
        <v>475</v>
      </c>
      <c r="H5667" t="s">
        <v>2078</v>
      </c>
      <c r="I5667" s="52">
        <v>45413</v>
      </c>
      <c r="J5667" t="s">
        <v>2457</v>
      </c>
      <c r="K5667">
        <v>197</v>
      </c>
      <c r="L5667" s="73">
        <v>79.037485765623998</v>
      </c>
      <c r="M5667">
        <v>152</v>
      </c>
      <c r="N5667">
        <v>0.95060202740420097</v>
      </c>
      <c r="O5667" s="73">
        <v>72.381347889465005</v>
      </c>
      <c r="P5667">
        <v>152</v>
      </c>
      <c r="Q5667">
        <v>0.95060202740420097</v>
      </c>
      <c r="R5667">
        <v>163</v>
      </c>
      <c r="S5667">
        <v>0.94443469335116703</v>
      </c>
      <c r="T5667">
        <v>44.376214494550901</v>
      </c>
      <c r="U5667">
        <v>0.86521027781446302</v>
      </c>
      <c r="V5667">
        <v>145</v>
      </c>
      <c r="W5667">
        <v>0.27554911743271099</v>
      </c>
      <c r="X5667">
        <v>23</v>
      </c>
      <c r="Y5667">
        <v>190</v>
      </c>
      <c r="Z5667">
        <v>0.98457580521075905</v>
      </c>
      <c r="AA5667">
        <v>216.66162524904999</v>
      </c>
      <c r="AB5667">
        <v>100</v>
      </c>
      <c r="AC5667">
        <v>0.78958054411311995</v>
      </c>
      <c r="AD5667">
        <v>90</v>
      </c>
      <c r="AE5667">
        <v>0.19499526109763801</v>
      </c>
      <c r="AF5667">
        <v>7</v>
      </c>
      <c r="AG5667">
        <v>1.5424194789241299E-2</v>
      </c>
      <c r="AH5667">
        <v>8.4539644007736794E-3</v>
      </c>
      <c r="AI5667">
        <v>25</v>
      </c>
      <c r="AJ5667" s="73">
        <v>81.888073893273997</v>
      </c>
      <c r="AK5667">
        <v>152</v>
      </c>
      <c r="AL5667">
        <v>0.95060202740420097</v>
      </c>
      <c r="AM5667">
        <v>0</v>
      </c>
      <c r="AN5667">
        <v>0</v>
      </c>
      <c r="AO5667">
        <v>0</v>
      </c>
      <c r="AP5667">
        <v>0</v>
      </c>
      <c r="AQ5667">
        <v>177</v>
      </c>
      <c r="AR5667">
        <v>0.98275448720535097</v>
      </c>
      <c r="AS5667">
        <v>0</v>
      </c>
      <c r="AT5667">
        <v>0</v>
      </c>
      <c r="AU5667">
        <v>0</v>
      </c>
      <c r="AV5667">
        <v>0</v>
      </c>
      <c r="AW5667">
        <v>179</v>
      </c>
      <c r="AX5667">
        <v>0.98405165550840801</v>
      </c>
      <c r="AY5667" s="73">
        <v>76.597148588279893</v>
      </c>
      <c r="AZ5667">
        <v>152</v>
      </c>
      <c r="BA5667">
        <v>0.95060202740420097</v>
      </c>
      <c r="BB5667">
        <v>171</v>
      </c>
      <c r="BC5667">
        <v>0.87465399595517002</v>
      </c>
      <c r="BD5667">
        <v>6</v>
      </c>
      <c r="BE5667">
        <v>0.10810049125018099</v>
      </c>
      <c r="BF5667">
        <v>79.037485765623998</v>
      </c>
      <c r="BG5667">
        <v>72.381347889465005</v>
      </c>
      <c r="BH5667">
        <v>76.597148588279893</v>
      </c>
      <c r="BI5667">
        <v>81.888073893273997</v>
      </c>
    </row>
    <row r="5668" spans="1:61" x14ac:dyDescent="0.25">
      <c r="A5668" s="10" t="str">
        <f>VLOOKUP(D5668,'Index-Relations'!E:F,2,FALSE)</f>
        <v>BM</v>
      </c>
      <c r="B5668" t="s">
        <v>3450</v>
      </c>
      <c r="C5668" s="53" t="s">
        <v>2768</v>
      </c>
      <c r="D5668" s="59" t="s">
        <v>3134</v>
      </c>
      <c r="E5668" s="59" t="s">
        <v>9084</v>
      </c>
      <c r="F5668" t="s">
        <v>2077</v>
      </c>
      <c r="G5668" t="s">
        <v>475</v>
      </c>
      <c r="H5668" t="s">
        <v>2078</v>
      </c>
      <c r="I5668" s="52">
        <v>45383</v>
      </c>
      <c r="J5668" t="s">
        <v>2457</v>
      </c>
      <c r="K5668">
        <v>197</v>
      </c>
      <c r="L5668">
        <v>88.761264562454798</v>
      </c>
      <c r="M5668">
        <v>140</v>
      </c>
      <c r="N5668">
        <v>0.93424749039356902</v>
      </c>
      <c r="O5668">
        <v>80.417212918178606</v>
      </c>
      <c r="P5668">
        <v>140</v>
      </c>
      <c r="Q5668">
        <v>0.93424749039356902</v>
      </c>
      <c r="R5668">
        <v>163</v>
      </c>
      <c r="S5668">
        <v>0.94362205437893398</v>
      </c>
      <c r="T5668">
        <v>44.304560235528101</v>
      </c>
      <c r="U5668">
        <v>0.86444988032230496</v>
      </c>
      <c r="V5668">
        <v>145</v>
      </c>
      <c r="W5668">
        <v>0.27798550572571601</v>
      </c>
      <c r="X5668">
        <v>23</v>
      </c>
      <c r="Y5668">
        <v>190</v>
      </c>
      <c r="Z5668">
        <v>0.98506243369846003</v>
      </c>
      <c r="AA5668">
        <v>215.537856272645</v>
      </c>
      <c r="AB5668">
        <v>100</v>
      </c>
      <c r="AC5668">
        <v>0.78995205469706598</v>
      </c>
      <c r="AD5668">
        <v>90</v>
      </c>
      <c r="AE5668">
        <v>0.195110379001393</v>
      </c>
      <c r="AF5668">
        <v>7</v>
      </c>
      <c r="AG5668">
        <v>1.49375663015394E-2</v>
      </c>
      <c r="AH5668">
        <v>8.5406386688908001E-3</v>
      </c>
      <c r="AI5668">
        <v>25</v>
      </c>
      <c r="AJ5668">
        <v>91.817074973071499</v>
      </c>
      <c r="AK5668">
        <v>140</v>
      </c>
      <c r="AL5668">
        <v>0.93424749039356902</v>
      </c>
      <c r="AM5668">
        <v>0</v>
      </c>
      <c r="AN5668">
        <v>0</v>
      </c>
      <c r="AO5668">
        <v>0</v>
      </c>
      <c r="AP5668">
        <v>0</v>
      </c>
      <c r="AQ5668">
        <v>177</v>
      </c>
      <c r="AR5668">
        <v>0.98189330357739302</v>
      </c>
      <c r="AS5668">
        <v>0</v>
      </c>
      <c r="AT5668">
        <v>0</v>
      </c>
      <c r="AU5668">
        <v>0</v>
      </c>
      <c r="AV5668">
        <v>0</v>
      </c>
      <c r="AW5668">
        <v>179</v>
      </c>
      <c r="AX5668">
        <v>0.98347906158361198</v>
      </c>
      <c r="AY5668">
        <v>86.818490922534096</v>
      </c>
      <c r="AZ5668">
        <v>140</v>
      </c>
      <c r="BA5668">
        <v>0.93424749039356902</v>
      </c>
      <c r="BB5668">
        <v>171</v>
      </c>
      <c r="BC5668">
        <v>0.87555342798629798</v>
      </c>
      <c r="BD5668">
        <v>6</v>
      </c>
      <c r="BE5668">
        <v>0.10633987559109501</v>
      </c>
      <c r="BF5668">
        <v>79.845974752681897</v>
      </c>
      <c r="BG5668">
        <v>73.313184256864901</v>
      </c>
      <c r="BH5668">
        <v>77.242772648850007</v>
      </c>
      <c r="BI5668">
        <v>82.676417061464903</v>
      </c>
    </row>
    <row r="5669" spans="1:61" x14ac:dyDescent="0.25">
      <c r="A5669" s="10" t="str">
        <f>VLOOKUP(D5669,'Index-Relations'!E:F,2,FALSE)</f>
        <v>BM</v>
      </c>
      <c r="B5669" t="s">
        <v>3450</v>
      </c>
      <c r="C5669" s="53" t="s">
        <v>2769</v>
      </c>
      <c r="D5669" s="59" t="s">
        <v>3134</v>
      </c>
      <c r="E5669" s="59" t="s">
        <v>9085</v>
      </c>
      <c r="F5669" t="s">
        <v>2077</v>
      </c>
      <c r="G5669" t="s">
        <v>475</v>
      </c>
      <c r="H5669" t="s">
        <v>2078</v>
      </c>
      <c r="I5669" s="52">
        <v>45352</v>
      </c>
      <c r="J5669" t="s">
        <v>2457</v>
      </c>
      <c r="K5669">
        <v>197</v>
      </c>
      <c r="L5669">
        <v>88.756983717015103</v>
      </c>
      <c r="M5669">
        <v>139</v>
      </c>
      <c r="N5669">
        <v>0.93228065506680702</v>
      </c>
      <c r="O5669">
        <v>80.461015515532495</v>
      </c>
      <c r="P5669">
        <v>139</v>
      </c>
      <c r="Q5669">
        <v>0.93228065506680702</v>
      </c>
      <c r="R5669">
        <v>163</v>
      </c>
      <c r="S5669">
        <v>0.94191789314321595</v>
      </c>
      <c r="T5669">
        <v>44.369777399630799</v>
      </c>
      <c r="U5669">
        <v>0.82787933329127705</v>
      </c>
      <c r="V5669">
        <v>139</v>
      </c>
      <c r="W5669">
        <v>0.17815264197148301</v>
      </c>
      <c r="X5669">
        <v>18</v>
      </c>
      <c r="Y5669">
        <v>190</v>
      </c>
      <c r="Z5669">
        <v>0.98507524840176797</v>
      </c>
      <c r="AA5669">
        <v>216.99738102091899</v>
      </c>
      <c r="AB5669">
        <v>100</v>
      </c>
      <c r="AC5669">
        <v>0.79022645093689403</v>
      </c>
      <c r="AD5669">
        <v>90</v>
      </c>
      <c r="AE5669">
        <v>0.19484879746487399</v>
      </c>
      <c r="AF5669">
        <v>7</v>
      </c>
      <c r="AG5669">
        <v>1.4924751598230901E-2</v>
      </c>
      <c r="AH5669">
        <v>3.8171126059577802E-3</v>
      </c>
      <c r="AI5669">
        <v>20</v>
      </c>
      <c r="AJ5669">
        <v>91.736290879308498</v>
      </c>
      <c r="AK5669">
        <v>139</v>
      </c>
      <c r="AL5669">
        <v>0.93228065506680702</v>
      </c>
      <c r="AM5669">
        <v>0</v>
      </c>
      <c r="AN5669">
        <v>0</v>
      </c>
      <c r="AO5669">
        <v>0</v>
      </c>
      <c r="AP5669">
        <v>0</v>
      </c>
      <c r="AQ5669">
        <v>177</v>
      </c>
      <c r="AR5669">
        <v>0.98172876684926902</v>
      </c>
      <c r="AS5669">
        <v>0</v>
      </c>
      <c r="AT5669">
        <v>0</v>
      </c>
      <c r="AU5669">
        <v>0</v>
      </c>
      <c r="AV5669">
        <v>0</v>
      </c>
      <c r="AW5669">
        <v>179</v>
      </c>
      <c r="AX5669">
        <v>0.98332288943471702</v>
      </c>
      <c r="AY5669">
        <v>86.899353750614097</v>
      </c>
      <c r="AZ5669">
        <v>139</v>
      </c>
      <c r="BA5669">
        <v>0.93228065506680702</v>
      </c>
      <c r="BB5669">
        <v>171</v>
      </c>
      <c r="BC5669">
        <v>0.87446154571015899</v>
      </c>
      <c r="BD5669">
        <v>6</v>
      </c>
      <c r="BE5669">
        <v>0.107267221139109</v>
      </c>
      <c r="BF5669">
        <v>79.845747342427998</v>
      </c>
      <c r="BG5669">
        <v>73.432136903671903</v>
      </c>
      <c r="BH5669">
        <v>77.330416207896903</v>
      </c>
      <c r="BI5669">
        <v>82.461294221439999</v>
      </c>
    </row>
    <row r="5670" spans="1:61" x14ac:dyDescent="0.25">
      <c r="A5670" s="10" t="str">
        <f>VLOOKUP(D5670,'Index-Relations'!E:F,2,FALSE)</f>
        <v>BM</v>
      </c>
      <c r="B5670" t="s">
        <v>3450</v>
      </c>
      <c r="C5670" s="53" t="s">
        <v>2770</v>
      </c>
      <c r="D5670" s="59" t="s">
        <v>3134</v>
      </c>
      <c r="E5670" s="59" t="s">
        <v>9086</v>
      </c>
      <c r="F5670" t="s">
        <v>2077</v>
      </c>
      <c r="G5670" t="s">
        <v>475</v>
      </c>
      <c r="H5670" t="s">
        <v>2078</v>
      </c>
      <c r="I5670" s="52">
        <v>45323</v>
      </c>
      <c r="J5670" t="s">
        <v>2457</v>
      </c>
      <c r="K5670">
        <v>197</v>
      </c>
      <c r="L5670">
        <v>88.5866900125136</v>
      </c>
      <c r="M5670">
        <v>138</v>
      </c>
      <c r="N5670">
        <v>0.93112096084146301</v>
      </c>
      <c r="O5670">
        <v>80.399265582685302</v>
      </c>
      <c r="P5670">
        <v>138</v>
      </c>
      <c r="Q5670">
        <v>0.93112096084146301</v>
      </c>
      <c r="R5670">
        <v>163</v>
      </c>
      <c r="S5670">
        <v>0.94296610188340801</v>
      </c>
      <c r="T5670">
        <v>44.348716513694399</v>
      </c>
      <c r="U5670">
        <v>0.81959311980326699</v>
      </c>
      <c r="V5670">
        <v>135</v>
      </c>
      <c r="W5670">
        <v>0.17100436606813901</v>
      </c>
      <c r="X5670">
        <v>18</v>
      </c>
      <c r="Y5670">
        <v>189</v>
      </c>
      <c r="Z5670">
        <v>0.98376423604422403</v>
      </c>
      <c r="AA5670">
        <v>213.40906835174599</v>
      </c>
      <c r="AB5670">
        <v>96</v>
      </c>
      <c r="AC5670">
        <v>0.78016739963310899</v>
      </c>
      <c r="AD5670">
        <v>93</v>
      </c>
      <c r="AE5670">
        <v>0.20359683641111501</v>
      </c>
      <c r="AF5670">
        <v>8</v>
      </c>
      <c r="AG5670">
        <v>1.6235763955775001E-2</v>
      </c>
      <c r="AH5670">
        <v>4.0177791730559402E-3</v>
      </c>
      <c r="AI5670">
        <v>20</v>
      </c>
      <c r="AJ5670">
        <v>91.555976483411996</v>
      </c>
      <c r="AK5670">
        <v>138</v>
      </c>
      <c r="AL5670">
        <v>0.93112096084146301</v>
      </c>
      <c r="AM5670">
        <v>0</v>
      </c>
      <c r="AN5670">
        <v>0</v>
      </c>
      <c r="AO5670">
        <v>0</v>
      </c>
      <c r="AP5670">
        <v>0</v>
      </c>
      <c r="AQ5670">
        <v>177</v>
      </c>
      <c r="AR5670">
        <v>0.982074079363916</v>
      </c>
      <c r="AS5670">
        <v>0</v>
      </c>
      <c r="AT5670">
        <v>0</v>
      </c>
      <c r="AU5670">
        <v>0</v>
      </c>
      <c r="AV5670">
        <v>0</v>
      </c>
      <c r="AW5670">
        <v>178</v>
      </c>
      <c r="AX5670">
        <v>0.98159064956403397</v>
      </c>
      <c r="AY5670">
        <v>86.684148827001707</v>
      </c>
      <c r="AZ5670">
        <v>138</v>
      </c>
      <c r="BA5670">
        <v>0.93112096084146301</v>
      </c>
      <c r="BB5670">
        <v>171</v>
      </c>
      <c r="BC5670">
        <v>0.87579483028685501</v>
      </c>
      <c r="BD5670">
        <v>6</v>
      </c>
      <c r="BE5670">
        <v>0.10627924907706</v>
      </c>
      <c r="BF5670">
        <v>79.716303534470896</v>
      </c>
      <c r="BG5670">
        <v>73.389826346422893</v>
      </c>
      <c r="BH5670">
        <v>77.164991239236898</v>
      </c>
      <c r="BI5670">
        <v>82.318110454229895</v>
      </c>
    </row>
    <row r="5671" spans="1:61" x14ac:dyDescent="0.25">
      <c r="A5671" s="10" t="str">
        <f>VLOOKUP(D5671,'Index-Relations'!E:F,2,FALSE)</f>
        <v>ESG</v>
      </c>
      <c r="B5671" t="s">
        <v>3450</v>
      </c>
      <c r="C5671" s="53" t="s">
        <v>2760</v>
      </c>
      <c r="D5671" s="59" t="s">
        <v>3135</v>
      </c>
      <c r="E5671" s="59" t="s">
        <v>9087</v>
      </c>
      <c r="F5671" t="s">
        <v>2751</v>
      </c>
      <c r="G5671" t="s">
        <v>2752</v>
      </c>
      <c r="H5671" t="s">
        <v>2753</v>
      </c>
      <c r="I5671" s="52">
        <v>45659</v>
      </c>
      <c r="J5671" t="s">
        <v>2457</v>
      </c>
      <c r="K5671">
        <v>50</v>
      </c>
      <c r="L5671" s="73">
        <v>89.649369505042998</v>
      </c>
      <c r="M5671">
        <v>49</v>
      </c>
      <c r="N5671">
        <v>0.99900676053702597</v>
      </c>
      <c r="O5671" s="73">
        <v>88.284785406696997</v>
      </c>
      <c r="P5671">
        <v>49</v>
      </c>
      <c r="Q5671">
        <v>0.99900676053702597</v>
      </c>
      <c r="R5671">
        <v>49</v>
      </c>
      <c r="S5671">
        <v>0.998810916369544</v>
      </c>
      <c r="T5671">
        <v>48.867825858153097</v>
      </c>
      <c r="U5671">
        <v>0.85736719794361504</v>
      </c>
      <c r="V5671">
        <v>34</v>
      </c>
      <c r="W5671">
        <v>0</v>
      </c>
      <c r="X5671">
        <v>0</v>
      </c>
      <c r="Y5671">
        <v>50</v>
      </c>
      <c r="Z5671">
        <v>1</v>
      </c>
      <c r="AA5671">
        <v>35.357283750197801</v>
      </c>
      <c r="AB5671">
        <v>40</v>
      </c>
      <c r="AC5671">
        <v>0.91916211410828197</v>
      </c>
      <c r="AD5671">
        <v>10</v>
      </c>
      <c r="AE5671">
        <v>8.0837885891717698E-2</v>
      </c>
      <c r="AF5671">
        <v>0</v>
      </c>
      <c r="AG5671">
        <v>0</v>
      </c>
      <c r="AH5671">
        <v>0</v>
      </c>
      <c r="AI5671">
        <v>0</v>
      </c>
      <c r="AJ5671" s="73">
        <v>88.745751923754</v>
      </c>
      <c r="AK5671">
        <v>49</v>
      </c>
      <c r="AL5671">
        <v>0.99900676053702597</v>
      </c>
      <c r="AM5671">
        <v>0</v>
      </c>
      <c r="AN5671">
        <v>0</v>
      </c>
      <c r="AO5671">
        <v>0</v>
      </c>
      <c r="AP5671">
        <v>0</v>
      </c>
      <c r="AQ5671">
        <v>50</v>
      </c>
      <c r="AR5671">
        <v>1</v>
      </c>
      <c r="AS5671">
        <v>0</v>
      </c>
      <c r="AT5671">
        <v>0</v>
      </c>
      <c r="AU5671">
        <v>0</v>
      </c>
      <c r="AV5671">
        <v>0</v>
      </c>
      <c r="AW5671">
        <v>50</v>
      </c>
      <c r="AX5671">
        <v>1</v>
      </c>
      <c r="AY5671" s="73">
        <v>89.464091299135902</v>
      </c>
      <c r="AZ5671">
        <v>49</v>
      </c>
      <c r="BA5671">
        <v>0.99900676053702597</v>
      </c>
      <c r="BB5671">
        <v>50</v>
      </c>
      <c r="BC5671">
        <v>1</v>
      </c>
      <c r="BD5671">
        <v>0</v>
      </c>
      <c r="BE5671">
        <v>0</v>
      </c>
      <c r="BF5671">
        <v>89.649369505042998</v>
      </c>
      <c r="BG5671">
        <v>88.284785406696997</v>
      </c>
      <c r="BH5671">
        <v>89.464091299135902</v>
      </c>
      <c r="BI5671">
        <v>88.745751923754</v>
      </c>
    </row>
    <row r="5672" spans="1:61" x14ac:dyDescent="0.25">
      <c r="A5672" s="10" t="str">
        <f>VLOOKUP(D5672,'Index-Relations'!E:F,2,FALSE)</f>
        <v>ESG</v>
      </c>
      <c r="B5672" t="s">
        <v>3450</v>
      </c>
      <c r="C5672" s="53" t="s">
        <v>2761</v>
      </c>
      <c r="D5672" s="59" t="s">
        <v>3135</v>
      </c>
      <c r="E5672" s="59" t="s">
        <v>9088</v>
      </c>
      <c r="F5672" t="s">
        <v>2751</v>
      </c>
      <c r="G5672" t="s">
        <v>2752</v>
      </c>
      <c r="H5672" t="s">
        <v>2753</v>
      </c>
      <c r="I5672" s="52">
        <v>45628</v>
      </c>
      <c r="J5672" t="s">
        <v>2457</v>
      </c>
      <c r="K5672">
        <v>50</v>
      </c>
      <c r="L5672" s="73">
        <v>89.201684716719896</v>
      </c>
      <c r="M5672">
        <v>49</v>
      </c>
      <c r="N5672">
        <v>0.99341265461377803</v>
      </c>
      <c r="O5672" s="73">
        <v>87.376891354706004</v>
      </c>
      <c r="P5672">
        <v>49</v>
      </c>
      <c r="Q5672">
        <v>0.99341265461377803</v>
      </c>
      <c r="R5672">
        <v>50</v>
      </c>
      <c r="S5672">
        <v>1</v>
      </c>
      <c r="T5672">
        <v>46.398847725233601</v>
      </c>
      <c r="U5672">
        <v>0.83761243999261603</v>
      </c>
      <c r="V5672">
        <v>33</v>
      </c>
      <c r="W5672">
        <v>3.1136811804623301E-3</v>
      </c>
      <c r="X5672">
        <v>3</v>
      </c>
      <c r="Y5672">
        <v>50</v>
      </c>
      <c r="Z5672">
        <v>1</v>
      </c>
      <c r="AA5672">
        <v>41.625300889795497</v>
      </c>
      <c r="AB5672">
        <v>44</v>
      </c>
      <c r="AC5672">
        <v>0.93596750140640395</v>
      </c>
      <c r="AD5672">
        <v>6</v>
      </c>
      <c r="AE5672">
        <v>6.4032498593595305E-2</v>
      </c>
      <c r="AF5672">
        <v>0</v>
      </c>
      <c r="AG5672">
        <v>0</v>
      </c>
      <c r="AH5672">
        <v>6.0811533604115997E-7</v>
      </c>
      <c r="AI5672">
        <v>1</v>
      </c>
      <c r="AJ5672" s="73">
        <v>88.581403944057001</v>
      </c>
      <c r="AK5672">
        <v>49</v>
      </c>
      <c r="AL5672">
        <v>0.99341265461377803</v>
      </c>
      <c r="AM5672">
        <v>0</v>
      </c>
      <c r="AN5672">
        <v>0</v>
      </c>
      <c r="AO5672">
        <v>0</v>
      </c>
      <c r="AP5672">
        <v>0</v>
      </c>
      <c r="AQ5672">
        <v>50</v>
      </c>
      <c r="AR5672">
        <v>1</v>
      </c>
      <c r="AS5672">
        <v>0</v>
      </c>
      <c r="AT5672">
        <v>0</v>
      </c>
      <c r="AU5672">
        <v>0</v>
      </c>
      <c r="AV5672">
        <v>0</v>
      </c>
      <c r="AW5672">
        <v>50</v>
      </c>
      <c r="AX5672">
        <v>0.999999999999999</v>
      </c>
      <c r="AY5672" s="73">
        <v>88.761592115926007</v>
      </c>
      <c r="AZ5672">
        <v>49</v>
      </c>
      <c r="BA5672">
        <v>0.99341265461377803</v>
      </c>
      <c r="BB5672">
        <v>50</v>
      </c>
      <c r="BC5672">
        <v>1</v>
      </c>
      <c r="BD5672">
        <v>0</v>
      </c>
      <c r="BE5672">
        <v>0</v>
      </c>
      <c r="BF5672">
        <v>89.201684716719896</v>
      </c>
      <c r="BG5672">
        <v>87.376891354706004</v>
      </c>
      <c r="BH5672">
        <v>88.761592115926007</v>
      </c>
      <c r="BI5672">
        <v>88.581403944057001</v>
      </c>
    </row>
    <row r="5673" spans="1:61" x14ac:dyDescent="0.25">
      <c r="A5673" s="10" t="str">
        <f>VLOOKUP(D5673,'Index-Relations'!E:F,2,FALSE)</f>
        <v>ESG</v>
      </c>
      <c r="B5673" t="s">
        <v>3450</v>
      </c>
      <c r="C5673" s="53" t="s">
        <v>2762</v>
      </c>
      <c r="D5673" s="59" t="s">
        <v>3135</v>
      </c>
      <c r="E5673" s="59" t="s">
        <v>9089</v>
      </c>
      <c r="F5673" t="s">
        <v>2751</v>
      </c>
      <c r="G5673" t="s">
        <v>2752</v>
      </c>
      <c r="H5673" t="s">
        <v>2753</v>
      </c>
      <c r="I5673" s="52">
        <v>45597</v>
      </c>
      <c r="J5673" t="s">
        <v>2457</v>
      </c>
      <c r="K5673">
        <v>50</v>
      </c>
      <c r="L5673" s="73">
        <v>89.354145782309899</v>
      </c>
      <c r="M5673">
        <v>49</v>
      </c>
      <c r="N5673">
        <v>0.99458453371191402</v>
      </c>
      <c r="O5673" s="73">
        <v>87.576442264177004</v>
      </c>
      <c r="P5673">
        <v>49</v>
      </c>
      <c r="Q5673">
        <v>0.99458453371191402</v>
      </c>
      <c r="R5673">
        <v>50</v>
      </c>
      <c r="S5673">
        <v>1</v>
      </c>
      <c r="T5673">
        <v>46.529631608196397</v>
      </c>
      <c r="U5673">
        <v>0.84300449077552098</v>
      </c>
      <c r="V5673">
        <v>33</v>
      </c>
      <c r="W5673">
        <v>3.1969008838789799E-3</v>
      </c>
      <c r="X5673">
        <v>3</v>
      </c>
      <c r="Y5673">
        <v>50</v>
      </c>
      <c r="Z5673">
        <v>1</v>
      </c>
      <c r="AA5673">
        <v>40.9367186452236</v>
      </c>
      <c r="AB5673">
        <v>44</v>
      </c>
      <c r="AC5673">
        <v>0.93553141957307395</v>
      </c>
      <c r="AD5673">
        <v>6</v>
      </c>
      <c r="AE5673">
        <v>6.4468580426925506E-2</v>
      </c>
      <c r="AF5673">
        <v>0</v>
      </c>
      <c r="AG5673">
        <v>5.5510000000000001E-17</v>
      </c>
      <c r="AH5673">
        <v>6.3475845022283001E-7</v>
      </c>
      <c r="AI5673">
        <v>1</v>
      </c>
      <c r="AJ5673" s="73">
        <v>88.705052254629905</v>
      </c>
      <c r="AK5673">
        <v>49</v>
      </c>
      <c r="AL5673">
        <v>0.99458453371191402</v>
      </c>
      <c r="AM5673">
        <v>0</v>
      </c>
      <c r="AN5673">
        <v>0</v>
      </c>
      <c r="AO5673">
        <v>0</v>
      </c>
      <c r="AP5673">
        <v>0</v>
      </c>
      <c r="AQ5673">
        <v>50</v>
      </c>
      <c r="AR5673">
        <v>1</v>
      </c>
      <c r="AS5673">
        <v>0</v>
      </c>
      <c r="AT5673">
        <v>0</v>
      </c>
      <c r="AU5673">
        <v>0</v>
      </c>
      <c r="AV5673">
        <v>0</v>
      </c>
      <c r="AW5673">
        <v>50</v>
      </c>
      <c r="AX5673">
        <v>1</v>
      </c>
      <c r="AY5673" s="73">
        <v>88.914704004255</v>
      </c>
      <c r="AZ5673">
        <v>49</v>
      </c>
      <c r="BA5673">
        <v>0.99458453371191402</v>
      </c>
      <c r="BB5673">
        <v>50</v>
      </c>
      <c r="BC5673">
        <v>1</v>
      </c>
      <c r="BD5673">
        <v>0</v>
      </c>
      <c r="BE5673">
        <v>0</v>
      </c>
      <c r="BF5673">
        <v>89.354145782309899</v>
      </c>
      <c r="BG5673">
        <v>87.576442264177004</v>
      </c>
      <c r="BH5673">
        <v>88.914704004255</v>
      </c>
      <c r="BI5673">
        <v>88.705052254629905</v>
      </c>
    </row>
    <row r="5674" spans="1:61" x14ac:dyDescent="0.25">
      <c r="A5674" s="10" t="str">
        <f>VLOOKUP(D5674,'Index-Relations'!E:F,2,FALSE)</f>
        <v>ESG</v>
      </c>
      <c r="B5674" t="s">
        <v>3450</v>
      </c>
      <c r="C5674" s="53" t="s">
        <v>2763</v>
      </c>
      <c r="D5674" s="59" t="s">
        <v>3135</v>
      </c>
      <c r="E5674" s="59" t="s">
        <v>9090</v>
      </c>
      <c r="F5674" t="s">
        <v>2751</v>
      </c>
      <c r="G5674" t="s">
        <v>2752</v>
      </c>
      <c r="H5674" t="s">
        <v>2753</v>
      </c>
      <c r="I5674" s="52">
        <v>45566</v>
      </c>
      <c r="J5674" t="s">
        <v>2457</v>
      </c>
      <c r="K5674">
        <v>50</v>
      </c>
      <c r="L5674" s="73">
        <v>89.593122357709902</v>
      </c>
      <c r="M5674">
        <v>49</v>
      </c>
      <c r="N5674">
        <v>0.99424880132585303</v>
      </c>
      <c r="O5674" s="73">
        <v>87.801641536605004</v>
      </c>
      <c r="P5674">
        <v>49</v>
      </c>
      <c r="Q5674">
        <v>0.99424880132585303</v>
      </c>
      <c r="R5674">
        <v>50</v>
      </c>
      <c r="S5674">
        <v>0.999999999999999</v>
      </c>
      <c r="T5674">
        <v>46.460872224594098</v>
      </c>
      <c r="U5674">
        <v>0.84460981111128097</v>
      </c>
      <c r="V5674">
        <v>33</v>
      </c>
      <c r="W5674">
        <v>3.3923113915030798E-3</v>
      </c>
      <c r="X5674">
        <v>3</v>
      </c>
      <c r="Y5674">
        <v>50</v>
      </c>
      <c r="Z5674">
        <v>0.999999999999999</v>
      </c>
      <c r="AA5674">
        <v>41.5224968491734</v>
      </c>
      <c r="AB5674">
        <v>44</v>
      </c>
      <c r="AC5674">
        <v>0.941803910172756</v>
      </c>
      <c r="AD5674">
        <v>6</v>
      </c>
      <c r="AE5674">
        <v>5.8196089827243003E-2</v>
      </c>
      <c r="AF5674">
        <v>0</v>
      </c>
      <c r="AG5674">
        <v>4.7183999999999999E-16</v>
      </c>
      <c r="AH5674">
        <v>6.8022817614477995E-7</v>
      </c>
      <c r="AI5674">
        <v>1</v>
      </c>
      <c r="AJ5674" s="73">
        <v>88.947445602780903</v>
      </c>
      <c r="AK5674">
        <v>49</v>
      </c>
      <c r="AL5674">
        <v>0.99424880132585303</v>
      </c>
      <c r="AM5674">
        <v>0</v>
      </c>
      <c r="AN5674">
        <v>0</v>
      </c>
      <c r="AO5674">
        <v>0</v>
      </c>
      <c r="AP5674">
        <v>0</v>
      </c>
      <c r="AQ5674">
        <v>50</v>
      </c>
      <c r="AR5674">
        <v>1</v>
      </c>
      <c r="AS5674">
        <v>0</v>
      </c>
      <c r="AT5674">
        <v>0</v>
      </c>
      <c r="AU5674">
        <v>0</v>
      </c>
      <c r="AV5674">
        <v>0</v>
      </c>
      <c r="AW5674">
        <v>50</v>
      </c>
      <c r="AX5674">
        <v>0.999999999999999</v>
      </c>
      <c r="AY5674" s="73">
        <v>89.164053715514896</v>
      </c>
      <c r="AZ5674">
        <v>49</v>
      </c>
      <c r="BA5674">
        <v>0.99424880132585303</v>
      </c>
      <c r="BB5674">
        <v>50</v>
      </c>
      <c r="BC5674">
        <v>1</v>
      </c>
      <c r="BD5674">
        <v>0</v>
      </c>
      <c r="BE5674">
        <v>0</v>
      </c>
      <c r="BF5674">
        <v>89.593122357709902</v>
      </c>
      <c r="BG5674">
        <v>87.801641536605004</v>
      </c>
      <c r="BH5674">
        <v>89.164053715514896</v>
      </c>
      <c r="BI5674">
        <v>88.947445602780903</v>
      </c>
    </row>
    <row r="5675" spans="1:61" x14ac:dyDescent="0.25">
      <c r="A5675" s="10" t="str">
        <f>VLOOKUP(D5675,'Index-Relations'!E:F,2,FALSE)</f>
        <v>ESG</v>
      </c>
      <c r="B5675" t="s">
        <v>3450</v>
      </c>
      <c r="C5675" s="53" t="s">
        <v>2764</v>
      </c>
      <c r="D5675" s="59" t="s">
        <v>3135</v>
      </c>
      <c r="E5675" s="59" t="s">
        <v>9091</v>
      </c>
      <c r="F5675" t="s">
        <v>2751</v>
      </c>
      <c r="G5675" t="s">
        <v>2752</v>
      </c>
      <c r="H5675" t="s">
        <v>2753</v>
      </c>
      <c r="I5675" s="52">
        <v>45537</v>
      </c>
      <c r="J5675" t="s">
        <v>2457</v>
      </c>
      <c r="K5675">
        <v>50</v>
      </c>
      <c r="L5675" s="73">
        <v>89.3065883930159</v>
      </c>
      <c r="M5675">
        <v>49</v>
      </c>
      <c r="N5675">
        <v>0.99426568465067799</v>
      </c>
      <c r="O5675" s="73">
        <v>87.412243349388007</v>
      </c>
      <c r="P5675">
        <v>49</v>
      </c>
      <c r="Q5675">
        <v>0.99426568465067799</v>
      </c>
      <c r="R5675">
        <v>50</v>
      </c>
      <c r="S5675">
        <v>0.999999999999999</v>
      </c>
      <c r="T5675">
        <v>46.464052121898597</v>
      </c>
      <c r="U5675">
        <v>0.85053525163465604</v>
      </c>
      <c r="V5675">
        <v>33</v>
      </c>
      <c r="W5675">
        <v>4.2366257727844501E-3</v>
      </c>
      <c r="X5675">
        <v>3</v>
      </c>
      <c r="Y5675">
        <v>50</v>
      </c>
      <c r="Z5675">
        <v>0.999999999999999</v>
      </c>
      <c r="AA5675">
        <v>42.475286878595</v>
      </c>
      <c r="AB5675">
        <v>43</v>
      </c>
      <c r="AC5675">
        <v>0.93878486383248305</v>
      </c>
      <c r="AD5675">
        <v>7</v>
      </c>
      <c r="AE5675">
        <v>6.12151361675164E-2</v>
      </c>
      <c r="AF5675">
        <v>0</v>
      </c>
      <c r="AG5675">
        <v>1.5959E-16</v>
      </c>
      <c r="AH5675">
        <v>0</v>
      </c>
      <c r="AI5675">
        <v>0</v>
      </c>
      <c r="AJ5675" s="73">
        <v>88.714433590124997</v>
      </c>
      <c r="AK5675">
        <v>49</v>
      </c>
      <c r="AL5675">
        <v>0.99426568465067799</v>
      </c>
      <c r="AM5675">
        <v>0</v>
      </c>
      <c r="AN5675">
        <v>0</v>
      </c>
      <c r="AO5675">
        <v>0</v>
      </c>
      <c r="AP5675">
        <v>0</v>
      </c>
      <c r="AQ5675">
        <v>50</v>
      </c>
      <c r="AR5675">
        <v>0.999999999999999</v>
      </c>
      <c r="AS5675">
        <v>0</v>
      </c>
      <c r="AT5675">
        <v>0</v>
      </c>
      <c r="AU5675">
        <v>0</v>
      </c>
      <c r="AV5675">
        <v>0</v>
      </c>
      <c r="AW5675">
        <v>50</v>
      </c>
      <c r="AX5675">
        <v>0.999999999999999</v>
      </c>
      <c r="AY5675" s="73">
        <v>88.979824107875999</v>
      </c>
      <c r="AZ5675">
        <v>49</v>
      </c>
      <c r="BA5675">
        <v>0.99426568465067799</v>
      </c>
      <c r="BB5675">
        <v>50</v>
      </c>
      <c r="BC5675">
        <v>0.999999999999999</v>
      </c>
      <c r="BD5675">
        <v>0</v>
      </c>
      <c r="BE5675">
        <v>0</v>
      </c>
      <c r="BF5675">
        <v>89.3065883930159</v>
      </c>
      <c r="BG5675">
        <v>87.412243349388007</v>
      </c>
      <c r="BH5675">
        <v>88.979824107875999</v>
      </c>
      <c r="BI5675">
        <v>88.714433590124997</v>
      </c>
    </row>
    <row r="5676" spans="1:61" x14ac:dyDescent="0.25">
      <c r="A5676" s="10" t="str">
        <f>VLOOKUP(D5676,'Index-Relations'!E:F,2,FALSE)</f>
        <v>ESG</v>
      </c>
      <c r="B5676" t="s">
        <v>3450</v>
      </c>
      <c r="C5676" s="53" t="s">
        <v>3350</v>
      </c>
      <c r="D5676" s="59" t="s">
        <v>3135</v>
      </c>
      <c r="E5676" s="59" t="s">
        <v>9092</v>
      </c>
      <c r="F5676" t="s">
        <v>2751</v>
      </c>
      <c r="G5676" t="s">
        <v>2752</v>
      </c>
      <c r="H5676" t="s">
        <v>2753</v>
      </c>
      <c r="I5676" s="52">
        <v>45505</v>
      </c>
      <c r="J5676" t="s">
        <v>2457</v>
      </c>
      <c r="K5676">
        <v>50</v>
      </c>
      <c r="L5676" s="73">
        <v>89.247480439620006</v>
      </c>
      <c r="M5676">
        <v>49</v>
      </c>
      <c r="N5676">
        <v>0.993666813184089</v>
      </c>
      <c r="O5676" s="73">
        <v>87.315918764440895</v>
      </c>
      <c r="P5676">
        <v>49</v>
      </c>
      <c r="Q5676">
        <v>0.993666813184089</v>
      </c>
      <c r="R5676">
        <v>50</v>
      </c>
      <c r="S5676">
        <v>1</v>
      </c>
      <c r="T5676">
        <v>46.442883064204999</v>
      </c>
      <c r="U5676">
        <v>0.86318358811380402</v>
      </c>
      <c r="V5676">
        <v>33</v>
      </c>
      <c r="W5676">
        <v>4.6680017066686097E-3</v>
      </c>
      <c r="X5676">
        <v>3</v>
      </c>
      <c r="Y5676">
        <v>50</v>
      </c>
      <c r="Z5676">
        <v>1</v>
      </c>
      <c r="AA5676">
        <v>43.266914766108698</v>
      </c>
      <c r="AB5676">
        <v>43</v>
      </c>
      <c r="AC5676">
        <v>0.93687347070906402</v>
      </c>
      <c r="AD5676">
        <v>7</v>
      </c>
      <c r="AE5676">
        <v>6.3126529290935596E-2</v>
      </c>
      <c r="AF5676">
        <v>0</v>
      </c>
      <c r="AG5676">
        <v>5.5510000000000001E-17</v>
      </c>
      <c r="AH5676">
        <v>0</v>
      </c>
      <c r="AI5676">
        <v>0</v>
      </c>
      <c r="AJ5676" s="73">
        <v>88.681857142229902</v>
      </c>
      <c r="AK5676">
        <v>49</v>
      </c>
      <c r="AL5676">
        <v>0.993666813184089</v>
      </c>
      <c r="AM5676">
        <v>0</v>
      </c>
      <c r="AN5676">
        <v>0</v>
      </c>
      <c r="AO5676">
        <v>0</v>
      </c>
      <c r="AP5676">
        <v>0</v>
      </c>
      <c r="AQ5676">
        <v>50</v>
      </c>
      <c r="AR5676">
        <v>1</v>
      </c>
      <c r="AS5676">
        <v>0</v>
      </c>
      <c r="AT5676">
        <v>0</v>
      </c>
      <c r="AU5676">
        <v>0</v>
      </c>
      <c r="AV5676">
        <v>0</v>
      </c>
      <c r="AW5676">
        <v>50</v>
      </c>
      <c r="AX5676">
        <v>0.999999999999999</v>
      </c>
      <c r="AY5676" s="73">
        <v>88.902963328165995</v>
      </c>
      <c r="AZ5676">
        <v>49</v>
      </c>
      <c r="BA5676">
        <v>0.993666813184089</v>
      </c>
      <c r="BB5676">
        <v>50</v>
      </c>
      <c r="BC5676">
        <v>1</v>
      </c>
      <c r="BD5676">
        <v>0</v>
      </c>
      <c r="BE5676">
        <v>0</v>
      </c>
      <c r="BF5676">
        <v>89.247480439620006</v>
      </c>
      <c r="BG5676">
        <v>87.315918764440895</v>
      </c>
      <c r="BH5676">
        <v>88.902963328165995</v>
      </c>
      <c r="BI5676">
        <v>88.681857142229902</v>
      </c>
    </row>
    <row r="5677" spans="1:61" x14ac:dyDescent="0.25">
      <c r="A5677" s="10" t="str">
        <f>VLOOKUP(D5677,'Index-Relations'!E:F,2,FALSE)</f>
        <v>ESG</v>
      </c>
      <c r="B5677" t="s">
        <v>3450</v>
      </c>
      <c r="C5677" s="53" t="s">
        <v>2765</v>
      </c>
      <c r="D5677" s="59" t="s">
        <v>3135</v>
      </c>
      <c r="E5677" s="59" t="s">
        <v>9093</v>
      </c>
      <c r="F5677" t="s">
        <v>2751</v>
      </c>
      <c r="G5677" t="s">
        <v>2752</v>
      </c>
      <c r="H5677" t="s">
        <v>2753</v>
      </c>
      <c r="I5677" s="52">
        <v>45474</v>
      </c>
      <c r="J5677" t="s">
        <v>2457</v>
      </c>
      <c r="K5677">
        <v>50</v>
      </c>
      <c r="L5677" s="73">
        <v>88.928795490127001</v>
      </c>
      <c r="M5677">
        <v>49</v>
      </c>
      <c r="N5677">
        <v>0.99379761020819202</v>
      </c>
      <c r="O5677" s="73">
        <v>86.810034999292995</v>
      </c>
      <c r="P5677">
        <v>49</v>
      </c>
      <c r="Q5677">
        <v>0.99379761020819202</v>
      </c>
      <c r="R5677">
        <v>50</v>
      </c>
      <c r="S5677">
        <v>1</v>
      </c>
      <c r="T5677">
        <v>46.910816425402402</v>
      </c>
      <c r="U5677">
        <v>0.86749062010362599</v>
      </c>
      <c r="V5677">
        <v>33</v>
      </c>
      <c r="W5677">
        <v>4.5584837199376003E-3</v>
      </c>
      <c r="X5677">
        <v>3</v>
      </c>
      <c r="Y5677">
        <v>50</v>
      </c>
      <c r="Z5677">
        <v>1</v>
      </c>
      <c r="AA5677">
        <v>44.761688255059497</v>
      </c>
      <c r="AB5677">
        <v>43</v>
      </c>
      <c r="AC5677">
        <v>0.92859000883054998</v>
      </c>
      <c r="AD5677">
        <v>7</v>
      </c>
      <c r="AE5677">
        <v>7.1409991169449294E-2</v>
      </c>
      <c r="AF5677">
        <v>0</v>
      </c>
      <c r="AG5677">
        <v>1.388E-17</v>
      </c>
      <c r="AH5677">
        <v>0</v>
      </c>
      <c r="AI5677">
        <v>0</v>
      </c>
      <c r="AJ5677" s="73">
        <v>88.765990242129902</v>
      </c>
      <c r="AK5677">
        <v>49</v>
      </c>
      <c r="AL5677">
        <v>0.99379761020819202</v>
      </c>
      <c r="AM5677">
        <v>0</v>
      </c>
      <c r="AN5677">
        <v>0</v>
      </c>
      <c r="AO5677">
        <v>0</v>
      </c>
      <c r="AP5677">
        <v>0</v>
      </c>
      <c r="AQ5677">
        <v>50</v>
      </c>
      <c r="AR5677">
        <v>0.999999999999999</v>
      </c>
      <c r="AS5677">
        <v>0</v>
      </c>
      <c r="AT5677">
        <v>0</v>
      </c>
      <c r="AU5677">
        <v>0</v>
      </c>
      <c r="AV5677">
        <v>0</v>
      </c>
      <c r="AW5677">
        <v>50</v>
      </c>
      <c r="AX5677">
        <v>1</v>
      </c>
      <c r="AY5677" s="73">
        <v>88.702000842098002</v>
      </c>
      <c r="AZ5677">
        <v>49</v>
      </c>
      <c r="BA5677">
        <v>0.99379761020819202</v>
      </c>
      <c r="BB5677">
        <v>50</v>
      </c>
      <c r="BC5677">
        <v>0.999999999999999</v>
      </c>
      <c r="BD5677">
        <v>0</v>
      </c>
      <c r="BE5677">
        <v>0</v>
      </c>
      <c r="BF5677">
        <v>88.928795490127001</v>
      </c>
      <c r="BG5677">
        <v>86.810034999292995</v>
      </c>
      <c r="BH5677">
        <v>88.702000842098002</v>
      </c>
      <c r="BI5677">
        <v>88.765990242129902</v>
      </c>
    </row>
    <row r="5678" spans="1:61" x14ac:dyDescent="0.25">
      <c r="A5678" s="10" t="str">
        <f>VLOOKUP(D5678,'Index-Relations'!E:F,2,FALSE)</f>
        <v>ESG</v>
      </c>
      <c r="B5678" t="s">
        <v>3450</v>
      </c>
      <c r="C5678" s="53" t="s">
        <v>2766</v>
      </c>
      <c r="D5678" s="59" t="s">
        <v>3135</v>
      </c>
      <c r="E5678" s="59" t="s">
        <v>9094</v>
      </c>
      <c r="F5678" t="s">
        <v>2751</v>
      </c>
      <c r="G5678" t="s">
        <v>2752</v>
      </c>
      <c r="H5678" t="s">
        <v>2753</v>
      </c>
      <c r="I5678" s="52">
        <v>45446</v>
      </c>
      <c r="J5678" t="s">
        <v>2457</v>
      </c>
      <c r="K5678">
        <v>50</v>
      </c>
      <c r="L5678" s="73">
        <v>91.540971629620898</v>
      </c>
      <c r="M5678">
        <v>50</v>
      </c>
      <c r="N5678">
        <v>1</v>
      </c>
      <c r="O5678" s="73">
        <v>90.380720265859907</v>
      </c>
      <c r="P5678">
        <v>50</v>
      </c>
      <c r="Q5678">
        <v>1</v>
      </c>
      <c r="R5678">
        <v>50</v>
      </c>
      <c r="S5678">
        <v>1</v>
      </c>
      <c r="T5678">
        <v>48.728506995365102</v>
      </c>
      <c r="U5678">
        <v>0.88793602051499598</v>
      </c>
      <c r="V5678">
        <v>33</v>
      </c>
      <c r="W5678">
        <v>3.3287524190808598E-3</v>
      </c>
      <c r="X5678">
        <v>3</v>
      </c>
      <c r="Y5678">
        <v>50</v>
      </c>
      <c r="Z5678">
        <v>0.999999999999999</v>
      </c>
      <c r="AA5678">
        <v>45.056093922634503</v>
      </c>
      <c r="AB5678">
        <v>42</v>
      </c>
      <c r="AC5678">
        <v>0.96245678736119999</v>
      </c>
      <c r="AD5678">
        <v>8</v>
      </c>
      <c r="AE5678">
        <v>3.7543212638799402E-2</v>
      </c>
      <c r="AF5678">
        <v>0</v>
      </c>
      <c r="AG5678">
        <v>0</v>
      </c>
      <c r="AH5678">
        <v>0</v>
      </c>
      <c r="AI5678">
        <v>0</v>
      </c>
      <c r="AJ5678" s="73">
        <v>90.559755149788003</v>
      </c>
      <c r="AK5678">
        <v>50</v>
      </c>
      <c r="AL5678">
        <v>1</v>
      </c>
      <c r="AM5678">
        <v>0</v>
      </c>
      <c r="AN5678">
        <v>0</v>
      </c>
      <c r="AO5678">
        <v>0</v>
      </c>
      <c r="AP5678">
        <v>0</v>
      </c>
      <c r="AQ5678">
        <v>50</v>
      </c>
      <c r="AR5678">
        <v>1</v>
      </c>
      <c r="AS5678">
        <v>0</v>
      </c>
      <c r="AT5678">
        <v>0</v>
      </c>
      <c r="AU5678">
        <v>0</v>
      </c>
      <c r="AV5678">
        <v>0</v>
      </c>
      <c r="AW5678">
        <v>50</v>
      </c>
      <c r="AX5678">
        <v>0.999999999999999</v>
      </c>
      <c r="AY5678" s="73">
        <v>91.270864641892004</v>
      </c>
      <c r="AZ5678">
        <v>50</v>
      </c>
      <c r="BA5678">
        <v>1</v>
      </c>
      <c r="BB5678">
        <v>50</v>
      </c>
      <c r="BC5678">
        <v>1</v>
      </c>
      <c r="BD5678">
        <v>0</v>
      </c>
      <c r="BE5678">
        <v>0</v>
      </c>
      <c r="BF5678">
        <v>91.540971629620898</v>
      </c>
      <c r="BG5678">
        <v>90.380720265859907</v>
      </c>
      <c r="BH5678">
        <v>91.270864641892004</v>
      </c>
      <c r="BI5678">
        <v>90.559755149788003</v>
      </c>
    </row>
    <row r="5679" spans="1:61" x14ac:dyDescent="0.25">
      <c r="A5679" s="10" t="str">
        <f>VLOOKUP(D5679,'Index-Relations'!E:F,2,FALSE)</f>
        <v>ESG</v>
      </c>
      <c r="B5679" t="s">
        <v>3450</v>
      </c>
      <c r="C5679" s="53" t="s">
        <v>2767</v>
      </c>
      <c r="D5679" s="59" t="s">
        <v>3135</v>
      </c>
      <c r="E5679" s="59" t="s">
        <v>9095</v>
      </c>
      <c r="F5679" t="s">
        <v>2751</v>
      </c>
      <c r="G5679" t="s">
        <v>2752</v>
      </c>
      <c r="H5679" t="s">
        <v>2753</v>
      </c>
      <c r="I5679" s="52">
        <v>45414</v>
      </c>
      <c r="J5679" t="s">
        <v>2457</v>
      </c>
      <c r="K5679">
        <v>50</v>
      </c>
      <c r="L5679" s="73">
        <v>91.373756913203906</v>
      </c>
      <c r="M5679">
        <v>50</v>
      </c>
      <c r="N5679">
        <v>1</v>
      </c>
      <c r="O5679" s="73">
        <v>90.176482879926994</v>
      </c>
      <c r="P5679">
        <v>50</v>
      </c>
      <c r="Q5679">
        <v>1</v>
      </c>
      <c r="R5679">
        <v>50</v>
      </c>
      <c r="S5679">
        <v>0.999999999999999</v>
      </c>
      <c r="T5679">
        <v>48.643542993856798</v>
      </c>
      <c r="U5679">
        <v>0.88645832783099898</v>
      </c>
      <c r="V5679">
        <v>33</v>
      </c>
      <c r="W5679">
        <v>3.40538648911881E-3</v>
      </c>
      <c r="X5679">
        <v>3</v>
      </c>
      <c r="Y5679">
        <v>50</v>
      </c>
      <c r="Z5679">
        <v>1</v>
      </c>
      <c r="AA5679">
        <v>46.122453616954502</v>
      </c>
      <c r="AB5679">
        <v>42</v>
      </c>
      <c r="AC5679">
        <v>0.96088736482413395</v>
      </c>
      <c r="AD5679">
        <v>8</v>
      </c>
      <c r="AE5679">
        <v>3.91126351758651E-2</v>
      </c>
      <c r="AF5679">
        <v>0</v>
      </c>
      <c r="AG5679">
        <v>2.776E-17</v>
      </c>
      <c r="AH5679">
        <v>0</v>
      </c>
      <c r="AI5679">
        <v>0</v>
      </c>
      <c r="AJ5679" s="73">
        <v>90.421127401221995</v>
      </c>
      <c r="AK5679">
        <v>50</v>
      </c>
      <c r="AL5679">
        <v>1</v>
      </c>
      <c r="AM5679">
        <v>0</v>
      </c>
      <c r="AN5679">
        <v>0</v>
      </c>
      <c r="AO5679">
        <v>0</v>
      </c>
      <c r="AP5679">
        <v>0</v>
      </c>
      <c r="AQ5679">
        <v>50</v>
      </c>
      <c r="AR5679">
        <v>0.999999999999999</v>
      </c>
      <c r="AS5679">
        <v>0</v>
      </c>
      <c r="AT5679">
        <v>0</v>
      </c>
      <c r="AU5679">
        <v>0</v>
      </c>
      <c r="AV5679">
        <v>0</v>
      </c>
      <c r="AW5679">
        <v>50</v>
      </c>
      <c r="AX5679">
        <v>0.999999999999999</v>
      </c>
      <c r="AY5679" s="73">
        <v>91.118224018188997</v>
      </c>
      <c r="AZ5679">
        <v>50</v>
      </c>
      <c r="BA5679">
        <v>1</v>
      </c>
      <c r="BB5679">
        <v>50</v>
      </c>
      <c r="BC5679">
        <v>0.999999999999999</v>
      </c>
      <c r="BD5679">
        <v>0</v>
      </c>
      <c r="BE5679">
        <v>0</v>
      </c>
      <c r="BF5679">
        <v>91.373756913203906</v>
      </c>
      <c r="BG5679">
        <v>90.176482879926994</v>
      </c>
      <c r="BH5679">
        <v>91.118224018188997</v>
      </c>
      <c r="BI5679">
        <v>90.421127401221995</v>
      </c>
    </row>
    <row r="5680" spans="1:61" x14ac:dyDescent="0.25">
      <c r="A5680" s="10" t="str">
        <f>VLOOKUP(D5680,'Index-Relations'!E:F,2,FALSE)</f>
        <v>ESG</v>
      </c>
      <c r="B5680" t="s">
        <v>3450</v>
      </c>
      <c r="C5680" s="53" t="s">
        <v>2768</v>
      </c>
      <c r="D5680" s="59" t="s">
        <v>3135</v>
      </c>
      <c r="E5680" s="59" t="s">
        <v>9096</v>
      </c>
      <c r="F5680" t="s">
        <v>2751</v>
      </c>
      <c r="G5680" t="s">
        <v>2752</v>
      </c>
      <c r="H5680" t="s">
        <v>2753</v>
      </c>
      <c r="I5680" s="52">
        <v>45383</v>
      </c>
      <c r="J5680" t="s">
        <v>2457</v>
      </c>
      <c r="K5680">
        <v>50</v>
      </c>
      <c r="L5680">
        <v>95.979270667002893</v>
      </c>
      <c r="M5680">
        <v>50</v>
      </c>
      <c r="N5680">
        <v>1</v>
      </c>
      <c r="O5680">
        <v>94.942344388565402</v>
      </c>
      <c r="P5680">
        <v>50</v>
      </c>
      <c r="Q5680">
        <v>1</v>
      </c>
      <c r="R5680">
        <v>50</v>
      </c>
      <c r="S5680">
        <v>0.999999999999999</v>
      </c>
      <c r="T5680">
        <v>48.553043297726198</v>
      </c>
      <c r="U5680">
        <v>0.88642640660044503</v>
      </c>
      <c r="V5680">
        <v>33</v>
      </c>
      <c r="W5680">
        <v>3.4784853556354902E-3</v>
      </c>
      <c r="X5680">
        <v>3</v>
      </c>
      <c r="Y5680">
        <v>50</v>
      </c>
      <c r="Z5680">
        <v>1</v>
      </c>
      <c r="AA5680">
        <v>44.748327330462701</v>
      </c>
      <c r="AB5680">
        <v>42</v>
      </c>
      <c r="AC5680">
        <v>0.959939181957705</v>
      </c>
      <c r="AD5680">
        <v>8</v>
      </c>
      <c r="AE5680">
        <v>4.0060818042294603E-2</v>
      </c>
      <c r="AF5680">
        <v>0</v>
      </c>
      <c r="AG5680">
        <v>1.9429E-16</v>
      </c>
      <c r="AH5680">
        <v>0</v>
      </c>
      <c r="AI5680">
        <v>0</v>
      </c>
      <c r="AJ5680">
        <v>94.374408448205998</v>
      </c>
      <c r="AK5680">
        <v>50</v>
      </c>
      <c r="AL5680">
        <v>1</v>
      </c>
      <c r="AM5680">
        <v>0</v>
      </c>
      <c r="AN5680">
        <v>0</v>
      </c>
      <c r="AO5680">
        <v>0</v>
      </c>
      <c r="AP5680">
        <v>0</v>
      </c>
      <c r="AQ5680">
        <v>50</v>
      </c>
      <c r="AR5680">
        <v>1</v>
      </c>
      <c r="AS5680">
        <v>0</v>
      </c>
      <c r="AT5680">
        <v>0</v>
      </c>
      <c r="AU5680">
        <v>0</v>
      </c>
      <c r="AV5680">
        <v>0</v>
      </c>
      <c r="AW5680">
        <v>50</v>
      </c>
      <c r="AX5680">
        <v>1</v>
      </c>
      <c r="AY5680">
        <v>96.130473110387797</v>
      </c>
      <c r="AZ5680">
        <v>50</v>
      </c>
      <c r="BA5680">
        <v>1</v>
      </c>
      <c r="BB5680">
        <v>50</v>
      </c>
      <c r="BC5680">
        <v>1</v>
      </c>
      <c r="BD5680">
        <v>0</v>
      </c>
      <c r="BE5680">
        <v>0</v>
      </c>
      <c r="BF5680">
        <v>91.294175521558998</v>
      </c>
      <c r="BG5680">
        <v>90.069255028878899</v>
      </c>
      <c r="BH5680">
        <v>91.050230948203904</v>
      </c>
      <c r="BI5680">
        <v>90.395385507822894</v>
      </c>
    </row>
    <row r="5681" spans="1:61" x14ac:dyDescent="0.25">
      <c r="A5681" s="10" t="str">
        <f>VLOOKUP(D5681,'Index-Relations'!E:F,2,FALSE)</f>
        <v>ESG</v>
      </c>
      <c r="B5681" t="s">
        <v>3450</v>
      </c>
      <c r="C5681" s="53" t="s">
        <v>2769</v>
      </c>
      <c r="D5681" s="59" t="s">
        <v>3135</v>
      </c>
      <c r="E5681" s="59" t="s">
        <v>9097</v>
      </c>
      <c r="F5681" t="s">
        <v>2751</v>
      </c>
      <c r="G5681" t="s">
        <v>2752</v>
      </c>
      <c r="H5681" t="s">
        <v>2753</v>
      </c>
      <c r="I5681" s="52">
        <v>45352</v>
      </c>
      <c r="J5681" t="s">
        <v>2457</v>
      </c>
      <c r="K5681">
        <v>50</v>
      </c>
      <c r="L5681">
        <v>95.6542141389737</v>
      </c>
      <c r="M5681">
        <v>50</v>
      </c>
      <c r="N5681">
        <v>1</v>
      </c>
      <c r="O5681">
        <v>94.508207096410302</v>
      </c>
      <c r="P5681">
        <v>50</v>
      </c>
      <c r="Q5681">
        <v>1</v>
      </c>
      <c r="R5681">
        <v>50</v>
      </c>
      <c r="S5681">
        <v>0.999999999999999</v>
      </c>
      <c r="T5681">
        <v>48.488171731832303</v>
      </c>
      <c r="U5681">
        <v>0.88601183490814905</v>
      </c>
      <c r="V5681">
        <v>32</v>
      </c>
      <c r="W5681">
        <v>2.6202070499791799E-3</v>
      </c>
      <c r="X5681">
        <v>2</v>
      </c>
      <c r="Y5681">
        <v>50</v>
      </c>
      <c r="Z5681">
        <v>0.999999999999999</v>
      </c>
      <c r="AA5681">
        <v>47.090918246888002</v>
      </c>
      <c r="AB5681">
        <v>42</v>
      </c>
      <c r="AC5681">
        <v>0.95324461499161195</v>
      </c>
      <c r="AD5681">
        <v>8</v>
      </c>
      <c r="AE5681">
        <v>4.6755385008387301E-2</v>
      </c>
      <c r="AF5681">
        <v>0</v>
      </c>
      <c r="AG5681">
        <v>0</v>
      </c>
      <c r="AH5681">
        <v>0</v>
      </c>
      <c r="AI5681">
        <v>0</v>
      </c>
      <c r="AJ5681">
        <v>93.981519529594607</v>
      </c>
      <c r="AK5681">
        <v>50</v>
      </c>
      <c r="AL5681">
        <v>1</v>
      </c>
      <c r="AM5681">
        <v>0</v>
      </c>
      <c r="AN5681">
        <v>0</v>
      </c>
      <c r="AO5681">
        <v>0</v>
      </c>
      <c r="AP5681">
        <v>0</v>
      </c>
      <c r="AQ5681">
        <v>50</v>
      </c>
      <c r="AR5681">
        <v>0.999999999999999</v>
      </c>
      <c r="AS5681">
        <v>0</v>
      </c>
      <c r="AT5681">
        <v>0</v>
      </c>
      <c r="AU5681">
        <v>0</v>
      </c>
      <c r="AV5681">
        <v>0</v>
      </c>
      <c r="AW5681">
        <v>50</v>
      </c>
      <c r="AX5681">
        <v>1</v>
      </c>
      <c r="AY5681">
        <v>95.830482097963596</v>
      </c>
      <c r="AZ5681">
        <v>50</v>
      </c>
      <c r="BA5681">
        <v>1</v>
      </c>
      <c r="BB5681">
        <v>50</v>
      </c>
      <c r="BC5681">
        <v>0.999999999999999</v>
      </c>
      <c r="BD5681">
        <v>0</v>
      </c>
      <c r="BE5681">
        <v>0</v>
      </c>
      <c r="BF5681">
        <v>90.470947035071902</v>
      </c>
      <c r="BG5681">
        <v>89.176651035592997</v>
      </c>
      <c r="BH5681">
        <v>90.388745892854004</v>
      </c>
      <c r="BI5681">
        <v>89.462787951302005</v>
      </c>
    </row>
    <row r="5682" spans="1:61" x14ac:dyDescent="0.25">
      <c r="A5682" s="10" t="str">
        <f>VLOOKUP(D5682,'Index-Relations'!E:F,2,FALSE)</f>
        <v>ESG</v>
      </c>
      <c r="B5682" t="s">
        <v>3450</v>
      </c>
      <c r="C5682" s="53" t="s">
        <v>2770</v>
      </c>
      <c r="D5682" s="59" t="s">
        <v>3135</v>
      </c>
      <c r="E5682" s="59" t="s">
        <v>9098</v>
      </c>
      <c r="F5682" t="s">
        <v>2751</v>
      </c>
      <c r="G5682" t="s">
        <v>2752</v>
      </c>
      <c r="H5682" t="s">
        <v>2753</v>
      </c>
      <c r="I5682" s="52">
        <v>45323</v>
      </c>
      <c r="J5682" t="s">
        <v>2457</v>
      </c>
      <c r="K5682">
        <v>50</v>
      </c>
      <c r="L5682">
        <v>95.573054372681895</v>
      </c>
      <c r="M5682">
        <v>50</v>
      </c>
      <c r="N5682">
        <v>1</v>
      </c>
      <c r="O5682">
        <v>94.349839904183895</v>
      </c>
      <c r="P5682">
        <v>50</v>
      </c>
      <c r="Q5682">
        <v>1</v>
      </c>
      <c r="R5682">
        <v>50</v>
      </c>
      <c r="S5682">
        <v>1</v>
      </c>
      <c r="T5682">
        <v>48.470892511325999</v>
      </c>
      <c r="U5682">
        <v>0.887020588986005</v>
      </c>
      <c r="V5682">
        <v>32</v>
      </c>
      <c r="W5682">
        <v>2.1206593848026299E-3</v>
      </c>
      <c r="X5682">
        <v>2</v>
      </c>
      <c r="Y5682">
        <v>50</v>
      </c>
      <c r="Z5682">
        <v>1</v>
      </c>
      <c r="AA5682">
        <v>48.716391703358902</v>
      </c>
      <c r="AB5682">
        <v>42</v>
      </c>
      <c r="AC5682">
        <v>0.95362932620811702</v>
      </c>
      <c r="AD5682">
        <v>8</v>
      </c>
      <c r="AE5682">
        <v>4.6370673791883102E-2</v>
      </c>
      <c r="AF5682">
        <v>0</v>
      </c>
      <c r="AG5682">
        <v>0</v>
      </c>
      <c r="AH5682">
        <v>0</v>
      </c>
      <c r="AI5682">
        <v>0</v>
      </c>
      <c r="AJ5682">
        <v>93.852388810116196</v>
      </c>
      <c r="AK5682">
        <v>50</v>
      </c>
      <c r="AL5682">
        <v>1</v>
      </c>
      <c r="AM5682">
        <v>0</v>
      </c>
      <c r="AN5682">
        <v>0</v>
      </c>
      <c r="AO5682">
        <v>0</v>
      </c>
      <c r="AP5682">
        <v>0</v>
      </c>
      <c r="AQ5682">
        <v>50</v>
      </c>
      <c r="AR5682">
        <v>0.999999999999999</v>
      </c>
      <c r="AS5682">
        <v>0</v>
      </c>
      <c r="AT5682">
        <v>0</v>
      </c>
      <c r="AU5682">
        <v>0</v>
      </c>
      <c r="AV5682">
        <v>0</v>
      </c>
      <c r="AW5682">
        <v>50</v>
      </c>
      <c r="AX5682">
        <v>1</v>
      </c>
      <c r="AY5682">
        <v>95.878732414857495</v>
      </c>
      <c r="AZ5682">
        <v>50</v>
      </c>
      <c r="BA5682">
        <v>1</v>
      </c>
      <c r="BB5682">
        <v>50</v>
      </c>
      <c r="BC5682">
        <v>0.999999999999999</v>
      </c>
      <c r="BD5682">
        <v>0</v>
      </c>
      <c r="BE5682">
        <v>0</v>
      </c>
      <c r="BF5682">
        <v>90.091352023966905</v>
      </c>
      <c r="BG5682">
        <v>88.814312155046906</v>
      </c>
      <c r="BH5682">
        <v>90.520922442360998</v>
      </c>
      <c r="BI5682">
        <v>88.829321133636</v>
      </c>
    </row>
    <row r="5683" spans="1:61" x14ac:dyDescent="0.25">
      <c r="A5683" s="10" t="str">
        <f>VLOOKUP(D5683,'Index-Relations'!E:F,2,FALSE)</f>
        <v>ESG</v>
      </c>
      <c r="B5683" t="s">
        <v>3450</v>
      </c>
      <c r="C5683" s="53" t="s">
        <v>2760</v>
      </c>
      <c r="D5683" s="59" t="s">
        <v>3207</v>
      </c>
      <c r="E5683" s="59" t="s">
        <v>9099</v>
      </c>
      <c r="F5683" t="s">
        <v>2080</v>
      </c>
      <c r="G5683" t="s">
        <v>2079</v>
      </c>
      <c r="H5683" t="s">
        <v>2081</v>
      </c>
      <c r="I5683" s="52">
        <v>45659</v>
      </c>
      <c r="J5683" t="s">
        <v>2457</v>
      </c>
      <c r="K5683">
        <v>100</v>
      </c>
      <c r="L5683" s="73">
        <v>85.783043273952998</v>
      </c>
      <c r="M5683">
        <v>100</v>
      </c>
      <c r="N5683">
        <v>1</v>
      </c>
      <c r="O5683" s="73">
        <v>86.241710562270896</v>
      </c>
      <c r="P5683">
        <v>100</v>
      </c>
      <c r="Q5683">
        <v>1</v>
      </c>
      <c r="R5683">
        <v>100</v>
      </c>
      <c r="S5683">
        <v>1</v>
      </c>
      <c r="T5683">
        <v>33.359967137835099</v>
      </c>
      <c r="U5683">
        <v>0.58946321167467097</v>
      </c>
      <c r="V5683">
        <v>61</v>
      </c>
      <c r="W5683">
        <v>3.3712149143783801E-2</v>
      </c>
      <c r="X5683">
        <v>4</v>
      </c>
      <c r="Y5683">
        <v>100</v>
      </c>
      <c r="Z5683">
        <v>1</v>
      </c>
      <c r="AA5683">
        <v>51.773271209262496</v>
      </c>
      <c r="AB5683">
        <v>95</v>
      </c>
      <c r="AC5683">
        <v>0.94983293349622899</v>
      </c>
      <c r="AD5683">
        <v>5</v>
      </c>
      <c r="AE5683">
        <v>5.0167066503769897E-2</v>
      </c>
      <c r="AF5683">
        <v>0</v>
      </c>
      <c r="AG5683">
        <v>1.8041000000000001E-16</v>
      </c>
      <c r="AH5683">
        <v>1.40911997094335E-2</v>
      </c>
      <c r="AI5683">
        <v>7</v>
      </c>
      <c r="AJ5683" s="73">
        <v>82.759081642059996</v>
      </c>
      <c r="AK5683">
        <v>100</v>
      </c>
      <c r="AL5683">
        <v>1</v>
      </c>
      <c r="AM5683">
        <v>0</v>
      </c>
      <c r="AN5683">
        <v>0</v>
      </c>
      <c r="AO5683">
        <v>0</v>
      </c>
      <c r="AP5683">
        <v>0</v>
      </c>
      <c r="AQ5683">
        <v>100</v>
      </c>
      <c r="AR5683">
        <v>1</v>
      </c>
      <c r="AS5683">
        <v>0</v>
      </c>
      <c r="AT5683">
        <v>0</v>
      </c>
      <c r="AU5683">
        <v>0</v>
      </c>
      <c r="AV5683">
        <v>0</v>
      </c>
      <c r="AW5683">
        <v>100</v>
      </c>
      <c r="AX5683">
        <v>1</v>
      </c>
      <c r="AY5683" s="73">
        <v>84.312114042252901</v>
      </c>
      <c r="AZ5683">
        <v>100</v>
      </c>
      <c r="BA5683">
        <v>1</v>
      </c>
      <c r="BB5683">
        <v>94</v>
      </c>
      <c r="BC5683">
        <v>0.939481402147472</v>
      </c>
      <c r="BD5683">
        <v>6</v>
      </c>
      <c r="BE5683">
        <v>6.0518597852527799E-2</v>
      </c>
      <c r="BF5683">
        <v>85.783043273952998</v>
      </c>
      <c r="BG5683">
        <v>86.241710562270896</v>
      </c>
      <c r="BH5683">
        <v>84.312114042252901</v>
      </c>
      <c r="BI5683">
        <v>82.759081642059996</v>
      </c>
    </row>
    <row r="5684" spans="1:61" x14ac:dyDescent="0.25">
      <c r="A5684" s="10" t="str">
        <f>VLOOKUP(D5684,'Index-Relations'!E:F,2,FALSE)</f>
        <v>ESG</v>
      </c>
      <c r="B5684" t="s">
        <v>3450</v>
      </c>
      <c r="C5684" s="53" t="s">
        <v>2761</v>
      </c>
      <c r="D5684" s="59" t="s">
        <v>3207</v>
      </c>
      <c r="E5684" s="59" t="s">
        <v>9100</v>
      </c>
      <c r="F5684" t="s">
        <v>2080</v>
      </c>
      <c r="G5684" t="s">
        <v>2079</v>
      </c>
      <c r="H5684" t="s">
        <v>2081</v>
      </c>
      <c r="I5684" s="52">
        <v>45628</v>
      </c>
      <c r="J5684" t="s">
        <v>2457</v>
      </c>
      <c r="K5684">
        <v>100</v>
      </c>
      <c r="L5684" s="73">
        <v>85.900430396811998</v>
      </c>
      <c r="M5684">
        <v>100</v>
      </c>
      <c r="N5684">
        <v>1</v>
      </c>
      <c r="O5684" s="73">
        <v>86.144611915547003</v>
      </c>
      <c r="P5684">
        <v>100</v>
      </c>
      <c r="Q5684">
        <v>1</v>
      </c>
      <c r="R5684">
        <v>100</v>
      </c>
      <c r="S5684">
        <v>0.999999999999999</v>
      </c>
      <c r="T5684">
        <v>33.554070110314399</v>
      </c>
      <c r="U5684">
        <v>0.60461401256004099</v>
      </c>
      <c r="V5684">
        <v>61</v>
      </c>
      <c r="W5684">
        <v>3.7285042344794302E-2</v>
      </c>
      <c r="X5684">
        <v>5</v>
      </c>
      <c r="Y5684">
        <v>100</v>
      </c>
      <c r="Z5684">
        <v>1</v>
      </c>
      <c r="AA5684">
        <v>49.280367878796902</v>
      </c>
      <c r="AB5684">
        <v>95</v>
      </c>
      <c r="AC5684">
        <v>0.95172010168797305</v>
      </c>
      <c r="AD5684">
        <v>5</v>
      </c>
      <c r="AE5684">
        <v>4.8279898312026198E-2</v>
      </c>
      <c r="AF5684">
        <v>0</v>
      </c>
      <c r="AG5684">
        <v>1.7347000000000001E-16</v>
      </c>
      <c r="AH5684">
        <v>1.2676236622533201E-2</v>
      </c>
      <c r="AI5684">
        <v>7</v>
      </c>
      <c r="AJ5684" s="73">
        <v>82.926609251097901</v>
      </c>
      <c r="AK5684">
        <v>100</v>
      </c>
      <c r="AL5684">
        <v>1</v>
      </c>
      <c r="AM5684">
        <v>0</v>
      </c>
      <c r="AN5684">
        <v>0</v>
      </c>
      <c r="AO5684">
        <v>0</v>
      </c>
      <c r="AP5684">
        <v>0</v>
      </c>
      <c r="AQ5684">
        <v>100</v>
      </c>
      <c r="AR5684">
        <v>1</v>
      </c>
      <c r="AS5684">
        <v>0</v>
      </c>
      <c r="AT5684">
        <v>0</v>
      </c>
      <c r="AU5684">
        <v>0</v>
      </c>
      <c r="AV5684">
        <v>0</v>
      </c>
      <c r="AW5684">
        <v>100</v>
      </c>
      <c r="AX5684">
        <v>0.999999999999999</v>
      </c>
      <c r="AY5684" s="73">
        <v>84.205024777514893</v>
      </c>
      <c r="AZ5684">
        <v>100</v>
      </c>
      <c r="BA5684">
        <v>1</v>
      </c>
      <c r="BB5684">
        <v>94</v>
      </c>
      <c r="BC5684">
        <v>0.938184576741111</v>
      </c>
      <c r="BD5684">
        <v>6</v>
      </c>
      <c r="BE5684">
        <v>6.1815423258888703E-2</v>
      </c>
      <c r="BF5684">
        <v>85.900430396811998</v>
      </c>
      <c r="BG5684">
        <v>86.144611915547003</v>
      </c>
      <c r="BH5684">
        <v>84.205024777514893</v>
      </c>
      <c r="BI5684">
        <v>82.926609251097901</v>
      </c>
    </row>
    <row r="5685" spans="1:61" x14ac:dyDescent="0.25">
      <c r="A5685" s="10" t="str">
        <f>VLOOKUP(D5685,'Index-Relations'!E:F,2,FALSE)</f>
        <v>ESG</v>
      </c>
      <c r="B5685" t="s">
        <v>3450</v>
      </c>
      <c r="C5685" s="53" t="s">
        <v>2762</v>
      </c>
      <c r="D5685" s="59" t="s">
        <v>3207</v>
      </c>
      <c r="E5685" s="59" t="s">
        <v>9101</v>
      </c>
      <c r="F5685" t="s">
        <v>2080</v>
      </c>
      <c r="G5685" t="s">
        <v>2079</v>
      </c>
      <c r="H5685" t="s">
        <v>2081</v>
      </c>
      <c r="I5685" s="52">
        <v>45597</v>
      </c>
      <c r="J5685" t="s">
        <v>2457</v>
      </c>
      <c r="K5685">
        <v>100</v>
      </c>
      <c r="L5685" s="73">
        <v>86.141916124016007</v>
      </c>
      <c r="M5685">
        <v>100</v>
      </c>
      <c r="N5685">
        <v>1</v>
      </c>
      <c r="O5685" s="73">
        <v>86.381041826905999</v>
      </c>
      <c r="P5685">
        <v>100</v>
      </c>
      <c r="Q5685">
        <v>1</v>
      </c>
      <c r="R5685">
        <v>100</v>
      </c>
      <c r="S5685">
        <v>0.999999999999999</v>
      </c>
      <c r="T5685">
        <v>33.743809199162797</v>
      </c>
      <c r="U5685">
        <v>0.60432631556916405</v>
      </c>
      <c r="V5685">
        <v>61</v>
      </c>
      <c r="W5685">
        <v>3.6909653786306701E-2</v>
      </c>
      <c r="X5685">
        <v>5</v>
      </c>
      <c r="Y5685">
        <v>100</v>
      </c>
      <c r="Z5685">
        <v>1</v>
      </c>
      <c r="AA5685">
        <v>49.911682436900797</v>
      </c>
      <c r="AB5685">
        <v>94</v>
      </c>
      <c r="AC5685">
        <v>0.94241603335861102</v>
      </c>
      <c r="AD5685">
        <v>6</v>
      </c>
      <c r="AE5685">
        <v>5.7583966641388498E-2</v>
      </c>
      <c r="AF5685">
        <v>0</v>
      </c>
      <c r="AG5685">
        <v>2.4979999999999999E-16</v>
      </c>
      <c r="AH5685">
        <v>1.8617405818055901E-2</v>
      </c>
      <c r="AI5685">
        <v>7</v>
      </c>
      <c r="AJ5685" s="73">
        <v>83.344040257334996</v>
      </c>
      <c r="AK5685">
        <v>100</v>
      </c>
      <c r="AL5685">
        <v>1</v>
      </c>
      <c r="AM5685">
        <v>0</v>
      </c>
      <c r="AN5685">
        <v>0</v>
      </c>
      <c r="AO5685">
        <v>0</v>
      </c>
      <c r="AP5685">
        <v>0</v>
      </c>
      <c r="AQ5685">
        <v>100</v>
      </c>
      <c r="AR5685">
        <v>1</v>
      </c>
      <c r="AS5685">
        <v>0</v>
      </c>
      <c r="AT5685">
        <v>0</v>
      </c>
      <c r="AU5685">
        <v>0</v>
      </c>
      <c r="AV5685">
        <v>0</v>
      </c>
      <c r="AW5685">
        <v>100</v>
      </c>
      <c r="AX5685">
        <v>0.999999999999999</v>
      </c>
      <c r="AY5685" s="73">
        <v>84.363149870353894</v>
      </c>
      <c r="AZ5685">
        <v>100</v>
      </c>
      <c r="BA5685">
        <v>1</v>
      </c>
      <c r="BB5685">
        <v>93</v>
      </c>
      <c r="BC5685">
        <v>0.92903699854174904</v>
      </c>
      <c r="BD5685">
        <v>7</v>
      </c>
      <c r="BE5685">
        <v>7.0963001458250394E-2</v>
      </c>
      <c r="BF5685">
        <v>86.141916124016007</v>
      </c>
      <c r="BG5685">
        <v>86.381041826905999</v>
      </c>
      <c r="BH5685">
        <v>84.363149870353894</v>
      </c>
      <c r="BI5685">
        <v>83.344040257334996</v>
      </c>
    </row>
    <row r="5686" spans="1:61" x14ac:dyDescent="0.25">
      <c r="A5686" s="10" t="str">
        <f>VLOOKUP(D5686,'Index-Relations'!E:F,2,FALSE)</f>
        <v>ESG</v>
      </c>
      <c r="B5686" t="s">
        <v>3450</v>
      </c>
      <c r="C5686" s="53" t="s">
        <v>2763</v>
      </c>
      <c r="D5686" s="59" t="s">
        <v>3207</v>
      </c>
      <c r="E5686" s="59" t="s">
        <v>9102</v>
      </c>
      <c r="F5686" t="s">
        <v>2080</v>
      </c>
      <c r="G5686" t="s">
        <v>2079</v>
      </c>
      <c r="H5686" t="s">
        <v>2081</v>
      </c>
      <c r="I5686" s="52">
        <v>45566</v>
      </c>
      <c r="J5686" t="s">
        <v>2457</v>
      </c>
      <c r="K5686">
        <v>100</v>
      </c>
      <c r="L5686" s="73">
        <v>86.270805776767901</v>
      </c>
      <c r="M5686">
        <v>100</v>
      </c>
      <c r="N5686">
        <v>1</v>
      </c>
      <c r="O5686" s="73">
        <v>86.424346435057998</v>
      </c>
      <c r="P5686">
        <v>100</v>
      </c>
      <c r="Q5686">
        <v>1</v>
      </c>
      <c r="R5686">
        <v>100</v>
      </c>
      <c r="S5686">
        <v>1</v>
      </c>
      <c r="T5686">
        <v>33.955190769937701</v>
      </c>
      <c r="U5686">
        <v>0.60540268946002296</v>
      </c>
      <c r="V5686">
        <v>61</v>
      </c>
      <c r="W5686">
        <v>3.6485626877213601E-2</v>
      </c>
      <c r="X5686">
        <v>5</v>
      </c>
      <c r="Y5686">
        <v>100</v>
      </c>
      <c r="Z5686">
        <v>0.999999999999999</v>
      </c>
      <c r="AA5686">
        <v>48.090864497073099</v>
      </c>
      <c r="AB5686">
        <v>95</v>
      </c>
      <c r="AC5686">
        <v>0.95048975137757497</v>
      </c>
      <c r="AD5686">
        <v>5</v>
      </c>
      <c r="AE5686">
        <v>4.9510248622424501E-2</v>
      </c>
      <c r="AF5686">
        <v>0</v>
      </c>
      <c r="AG5686">
        <v>5.2735999999999995E-16</v>
      </c>
      <c r="AH5686">
        <v>1.3005934519930099E-2</v>
      </c>
      <c r="AI5686">
        <v>7</v>
      </c>
      <c r="AJ5686" s="73">
        <v>83.4852547031509</v>
      </c>
      <c r="AK5686">
        <v>100</v>
      </c>
      <c r="AL5686">
        <v>1</v>
      </c>
      <c r="AM5686">
        <v>0</v>
      </c>
      <c r="AN5686">
        <v>0</v>
      </c>
      <c r="AO5686">
        <v>0</v>
      </c>
      <c r="AP5686">
        <v>0</v>
      </c>
      <c r="AQ5686">
        <v>100</v>
      </c>
      <c r="AR5686">
        <v>1</v>
      </c>
      <c r="AS5686">
        <v>0</v>
      </c>
      <c r="AT5686">
        <v>0</v>
      </c>
      <c r="AU5686">
        <v>0</v>
      </c>
      <c r="AV5686">
        <v>0</v>
      </c>
      <c r="AW5686">
        <v>100</v>
      </c>
      <c r="AX5686">
        <v>0.999999999999999</v>
      </c>
      <c r="AY5686" s="73">
        <v>84.571858041928905</v>
      </c>
      <c r="AZ5686">
        <v>100</v>
      </c>
      <c r="BA5686">
        <v>1</v>
      </c>
      <c r="BB5686">
        <v>93</v>
      </c>
      <c r="BC5686">
        <v>0.92910998964599201</v>
      </c>
      <c r="BD5686">
        <v>7</v>
      </c>
      <c r="BE5686">
        <v>7.0890010354007105E-2</v>
      </c>
      <c r="BF5686">
        <v>86.270805776767901</v>
      </c>
      <c r="BG5686">
        <v>86.424346435057998</v>
      </c>
      <c r="BH5686">
        <v>84.571858041928905</v>
      </c>
      <c r="BI5686">
        <v>83.4852547031509</v>
      </c>
    </row>
    <row r="5687" spans="1:61" x14ac:dyDescent="0.25">
      <c r="A5687" s="10" t="str">
        <f>VLOOKUP(D5687,'Index-Relations'!E:F,2,FALSE)</f>
        <v>ESG</v>
      </c>
      <c r="B5687" t="s">
        <v>3450</v>
      </c>
      <c r="C5687" s="53" t="s">
        <v>2764</v>
      </c>
      <c r="D5687" s="59" t="s">
        <v>3207</v>
      </c>
      <c r="E5687" s="59" t="s">
        <v>9103</v>
      </c>
      <c r="F5687" t="s">
        <v>2080</v>
      </c>
      <c r="G5687" t="s">
        <v>2079</v>
      </c>
      <c r="H5687" t="s">
        <v>2081</v>
      </c>
      <c r="I5687" s="52">
        <v>45537</v>
      </c>
      <c r="J5687" t="s">
        <v>2457</v>
      </c>
      <c r="K5687">
        <v>100</v>
      </c>
      <c r="L5687" s="73">
        <v>85.209585661383002</v>
      </c>
      <c r="M5687">
        <v>100</v>
      </c>
      <c r="N5687">
        <v>1</v>
      </c>
      <c r="O5687" s="73">
        <v>85.585036044980001</v>
      </c>
      <c r="P5687">
        <v>100</v>
      </c>
      <c r="Q5687">
        <v>1</v>
      </c>
      <c r="R5687">
        <v>100</v>
      </c>
      <c r="S5687">
        <v>1</v>
      </c>
      <c r="T5687">
        <v>32.472761615623099</v>
      </c>
      <c r="U5687">
        <v>0.59487114675165298</v>
      </c>
      <c r="V5687">
        <v>61</v>
      </c>
      <c r="W5687">
        <v>2.78039667874918E-2</v>
      </c>
      <c r="X5687">
        <v>4</v>
      </c>
      <c r="Y5687">
        <v>100</v>
      </c>
      <c r="Z5687">
        <v>1</v>
      </c>
      <c r="AA5687">
        <v>46.777878979361297</v>
      </c>
      <c r="AB5687">
        <v>95</v>
      </c>
      <c r="AC5687">
        <v>0.95269647768295396</v>
      </c>
      <c r="AD5687">
        <v>5</v>
      </c>
      <c r="AE5687">
        <v>4.73035223170453E-2</v>
      </c>
      <c r="AF5687">
        <v>0</v>
      </c>
      <c r="AG5687">
        <v>3.1919000000000002E-16</v>
      </c>
      <c r="AH5687">
        <v>8.8060331932079804E-3</v>
      </c>
      <c r="AI5687">
        <v>6</v>
      </c>
      <c r="AJ5687" s="73">
        <v>81.929851269246996</v>
      </c>
      <c r="AK5687">
        <v>100</v>
      </c>
      <c r="AL5687">
        <v>1</v>
      </c>
      <c r="AM5687">
        <v>0</v>
      </c>
      <c r="AN5687">
        <v>0</v>
      </c>
      <c r="AO5687">
        <v>0</v>
      </c>
      <c r="AP5687">
        <v>0</v>
      </c>
      <c r="AQ5687">
        <v>100</v>
      </c>
      <c r="AR5687">
        <v>1</v>
      </c>
      <c r="AS5687">
        <v>0</v>
      </c>
      <c r="AT5687">
        <v>0</v>
      </c>
      <c r="AU5687">
        <v>0</v>
      </c>
      <c r="AV5687">
        <v>0</v>
      </c>
      <c r="AW5687">
        <v>100</v>
      </c>
      <c r="AX5687">
        <v>1</v>
      </c>
      <c r="AY5687" s="73">
        <v>83.897274532725007</v>
      </c>
      <c r="AZ5687">
        <v>100</v>
      </c>
      <c r="BA5687">
        <v>1</v>
      </c>
      <c r="BB5687">
        <v>94</v>
      </c>
      <c r="BC5687">
        <v>0.93796696998004103</v>
      </c>
      <c r="BD5687">
        <v>6</v>
      </c>
      <c r="BE5687">
        <v>6.2033030019958101E-2</v>
      </c>
      <c r="BF5687">
        <v>85.209585661383002</v>
      </c>
      <c r="BG5687">
        <v>85.585036044980001</v>
      </c>
      <c r="BH5687">
        <v>83.897274532725007</v>
      </c>
      <c r="BI5687">
        <v>81.929851269246996</v>
      </c>
    </row>
    <row r="5688" spans="1:61" x14ac:dyDescent="0.25">
      <c r="A5688" s="10" t="str">
        <f>VLOOKUP(D5688,'Index-Relations'!E:F,2,FALSE)</f>
        <v>ESG</v>
      </c>
      <c r="B5688" t="s">
        <v>3450</v>
      </c>
      <c r="C5688" s="53" t="s">
        <v>3350</v>
      </c>
      <c r="D5688" s="59" t="s">
        <v>3207</v>
      </c>
      <c r="E5688" s="59" t="s">
        <v>9104</v>
      </c>
      <c r="F5688" t="s">
        <v>2080</v>
      </c>
      <c r="G5688" t="s">
        <v>2079</v>
      </c>
      <c r="H5688" t="s">
        <v>2081</v>
      </c>
      <c r="I5688" s="52">
        <v>45505</v>
      </c>
      <c r="J5688" t="s">
        <v>2457</v>
      </c>
      <c r="K5688">
        <v>100</v>
      </c>
      <c r="L5688" s="73">
        <v>85.156772239873902</v>
      </c>
      <c r="M5688">
        <v>100</v>
      </c>
      <c r="N5688">
        <v>1</v>
      </c>
      <c r="O5688" s="73">
        <v>85.488481016172898</v>
      </c>
      <c r="P5688">
        <v>100</v>
      </c>
      <c r="Q5688">
        <v>1</v>
      </c>
      <c r="R5688">
        <v>100</v>
      </c>
      <c r="S5688">
        <v>0.999999999999999</v>
      </c>
      <c r="T5688">
        <v>32.485106036351603</v>
      </c>
      <c r="U5688">
        <v>0.60408161869222499</v>
      </c>
      <c r="V5688">
        <v>61</v>
      </c>
      <c r="W5688">
        <v>3.2230227488540299E-2</v>
      </c>
      <c r="X5688">
        <v>4</v>
      </c>
      <c r="Y5688">
        <v>100</v>
      </c>
      <c r="Z5688">
        <v>0.999999999999999</v>
      </c>
      <c r="AA5688">
        <v>48.108148821956597</v>
      </c>
      <c r="AB5688">
        <v>97</v>
      </c>
      <c r="AC5688">
        <v>0.971948931044603</v>
      </c>
      <c r="AD5688">
        <v>3</v>
      </c>
      <c r="AE5688">
        <v>2.8051068955396299E-2</v>
      </c>
      <c r="AF5688">
        <v>0</v>
      </c>
      <c r="AG5688">
        <v>1.1102E-16</v>
      </c>
      <c r="AH5688">
        <v>8.5407721431058695E-3</v>
      </c>
      <c r="AI5688">
        <v>6</v>
      </c>
      <c r="AJ5688" s="73">
        <v>81.886269807832903</v>
      </c>
      <c r="AK5688">
        <v>100</v>
      </c>
      <c r="AL5688">
        <v>1</v>
      </c>
      <c r="AM5688">
        <v>0</v>
      </c>
      <c r="AN5688">
        <v>0</v>
      </c>
      <c r="AO5688">
        <v>0</v>
      </c>
      <c r="AP5688">
        <v>0</v>
      </c>
      <c r="AQ5688">
        <v>100</v>
      </c>
      <c r="AR5688">
        <v>1</v>
      </c>
      <c r="AS5688">
        <v>0</v>
      </c>
      <c r="AT5688">
        <v>0</v>
      </c>
      <c r="AU5688">
        <v>0</v>
      </c>
      <c r="AV5688">
        <v>0</v>
      </c>
      <c r="AW5688">
        <v>100</v>
      </c>
      <c r="AX5688">
        <v>1</v>
      </c>
      <c r="AY5688" s="73">
        <v>83.894751089851894</v>
      </c>
      <c r="AZ5688">
        <v>100</v>
      </c>
      <c r="BA5688">
        <v>1</v>
      </c>
      <c r="BB5688">
        <v>95</v>
      </c>
      <c r="BC5688">
        <v>0.94799922748337995</v>
      </c>
      <c r="BD5688">
        <v>5</v>
      </c>
      <c r="BE5688">
        <v>5.2000772516619803E-2</v>
      </c>
      <c r="BF5688">
        <v>85.156772239873902</v>
      </c>
      <c r="BG5688">
        <v>85.488481016172898</v>
      </c>
      <c r="BH5688">
        <v>83.894751089851894</v>
      </c>
      <c r="BI5688">
        <v>81.886269807832903</v>
      </c>
    </row>
    <row r="5689" spans="1:61" x14ac:dyDescent="0.25">
      <c r="A5689" s="10" t="str">
        <f>VLOOKUP(D5689,'Index-Relations'!E:F,2,FALSE)</f>
        <v>ESG</v>
      </c>
      <c r="B5689" t="s">
        <v>3450</v>
      </c>
      <c r="C5689" s="53" t="s">
        <v>2765</v>
      </c>
      <c r="D5689" s="59" t="s">
        <v>3207</v>
      </c>
      <c r="E5689" s="59" t="s">
        <v>9105</v>
      </c>
      <c r="F5689" t="s">
        <v>2080</v>
      </c>
      <c r="G5689" t="s">
        <v>2079</v>
      </c>
      <c r="H5689" t="s">
        <v>2081</v>
      </c>
      <c r="I5689" s="52">
        <v>45474</v>
      </c>
      <c r="J5689" t="s">
        <v>2457</v>
      </c>
      <c r="K5689">
        <v>100</v>
      </c>
      <c r="L5689" s="73">
        <v>85.657366202631906</v>
      </c>
      <c r="M5689">
        <v>100</v>
      </c>
      <c r="N5689">
        <v>1</v>
      </c>
      <c r="O5689" s="73">
        <v>85.439221005565003</v>
      </c>
      <c r="P5689">
        <v>100</v>
      </c>
      <c r="Q5689">
        <v>1</v>
      </c>
      <c r="R5689">
        <v>100</v>
      </c>
      <c r="S5689">
        <v>1</v>
      </c>
      <c r="T5689">
        <v>32.516927954613202</v>
      </c>
      <c r="U5689">
        <v>0.60196491370472804</v>
      </c>
      <c r="V5689">
        <v>61</v>
      </c>
      <c r="W5689">
        <v>3.2608076582199698E-2</v>
      </c>
      <c r="X5689">
        <v>4</v>
      </c>
      <c r="Y5689">
        <v>100</v>
      </c>
      <c r="Z5689">
        <v>1</v>
      </c>
      <c r="AA5689">
        <v>49.500018580557096</v>
      </c>
      <c r="AB5689">
        <v>96</v>
      </c>
      <c r="AC5689">
        <v>0.96116556595676605</v>
      </c>
      <c r="AD5689">
        <v>4</v>
      </c>
      <c r="AE5689">
        <v>3.8834434043234299E-2</v>
      </c>
      <c r="AF5689">
        <v>0</v>
      </c>
      <c r="AG5689">
        <v>0</v>
      </c>
      <c r="AH5689">
        <v>8.5609241527929703E-3</v>
      </c>
      <c r="AI5689">
        <v>6</v>
      </c>
      <c r="AJ5689" s="73">
        <v>82.354675259728893</v>
      </c>
      <c r="AK5689">
        <v>100</v>
      </c>
      <c r="AL5689">
        <v>1</v>
      </c>
      <c r="AM5689">
        <v>0</v>
      </c>
      <c r="AN5689">
        <v>0</v>
      </c>
      <c r="AO5689">
        <v>0</v>
      </c>
      <c r="AP5689">
        <v>0</v>
      </c>
      <c r="AQ5689">
        <v>100</v>
      </c>
      <c r="AR5689">
        <v>0.999999999999999</v>
      </c>
      <c r="AS5689">
        <v>0</v>
      </c>
      <c r="AT5689">
        <v>0</v>
      </c>
      <c r="AU5689">
        <v>0</v>
      </c>
      <c r="AV5689">
        <v>0</v>
      </c>
      <c r="AW5689">
        <v>100</v>
      </c>
      <c r="AX5689">
        <v>1</v>
      </c>
      <c r="AY5689" s="73">
        <v>84.826932518427</v>
      </c>
      <c r="AZ5689">
        <v>100</v>
      </c>
      <c r="BA5689">
        <v>1</v>
      </c>
      <c r="BB5689">
        <v>95</v>
      </c>
      <c r="BC5689">
        <v>0.94978386800990999</v>
      </c>
      <c r="BD5689">
        <v>5</v>
      </c>
      <c r="BE5689">
        <v>5.0216131990089299E-2</v>
      </c>
      <c r="BF5689">
        <v>85.657366202631906</v>
      </c>
      <c r="BG5689">
        <v>85.439221005565003</v>
      </c>
      <c r="BH5689">
        <v>84.826932518427</v>
      </c>
      <c r="BI5689">
        <v>82.354675259728893</v>
      </c>
    </row>
    <row r="5690" spans="1:61" x14ac:dyDescent="0.25">
      <c r="A5690" s="10" t="str">
        <f>VLOOKUP(D5690,'Index-Relations'!E:F,2,FALSE)</f>
        <v>ESG</v>
      </c>
      <c r="B5690" t="s">
        <v>3450</v>
      </c>
      <c r="C5690" s="53" t="s">
        <v>2766</v>
      </c>
      <c r="D5690" s="59" t="s">
        <v>3207</v>
      </c>
      <c r="E5690" s="59" t="s">
        <v>9106</v>
      </c>
      <c r="F5690" t="s">
        <v>2080</v>
      </c>
      <c r="G5690" t="s">
        <v>2079</v>
      </c>
      <c r="H5690" t="s">
        <v>2081</v>
      </c>
      <c r="I5690" s="52">
        <v>45446</v>
      </c>
      <c r="J5690" t="s">
        <v>2457</v>
      </c>
      <c r="K5690">
        <v>100</v>
      </c>
      <c r="L5690" s="73">
        <v>86.809585471806997</v>
      </c>
      <c r="M5690">
        <v>100</v>
      </c>
      <c r="N5690">
        <v>1</v>
      </c>
      <c r="O5690" s="73">
        <v>86.244550411928898</v>
      </c>
      <c r="P5690">
        <v>100</v>
      </c>
      <c r="Q5690">
        <v>1</v>
      </c>
      <c r="R5690">
        <v>100</v>
      </c>
      <c r="S5690">
        <v>1</v>
      </c>
      <c r="T5690">
        <v>32.938638188000503</v>
      </c>
      <c r="U5690">
        <v>0.56615834300491996</v>
      </c>
      <c r="V5690">
        <v>56</v>
      </c>
      <c r="W5690">
        <v>3.5294447621856698E-2</v>
      </c>
      <c r="X5690">
        <v>4</v>
      </c>
      <c r="Y5690">
        <v>100</v>
      </c>
      <c r="Z5690">
        <v>1</v>
      </c>
      <c r="AA5690">
        <v>29.087932922013898</v>
      </c>
      <c r="AB5690">
        <v>94</v>
      </c>
      <c r="AC5690">
        <v>0.93636376198840998</v>
      </c>
      <c r="AD5690">
        <v>6</v>
      </c>
      <c r="AE5690">
        <v>6.3636238011589796E-2</v>
      </c>
      <c r="AF5690">
        <v>0</v>
      </c>
      <c r="AG5690">
        <v>2.776E-17</v>
      </c>
      <c r="AH5690">
        <v>8.9508532203159494E-3</v>
      </c>
      <c r="AI5690">
        <v>6</v>
      </c>
      <c r="AJ5690" s="73">
        <v>84.167871470047999</v>
      </c>
      <c r="AK5690">
        <v>100</v>
      </c>
      <c r="AL5690">
        <v>1</v>
      </c>
      <c r="AM5690">
        <v>0</v>
      </c>
      <c r="AN5690">
        <v>0</v>
      </c>
      <c r="AO5690">
        <v>0</v>
      </c>
      <c r="AP5690">
        <v>0</v>
      </c>
      <c r="AQ5690">
        <v>100</v>
      </c>
      <c r="AR5690">
        <v>1</v>
      </c>
      <c r="AS5690">
        <v>0</v>
      </c>
      <c r="AT5690">
        <v>0</v>
      </c>
      <c r="AU5690">
        <v>0</v>
      </c>
      <c r="AV5690">
        <v>0</v>
      </c>
      <c r="AW5690">
        <v>100</v>
      </c>
      <c r="AX5690">
        <v>1</v>
      </c>
      <c r="AY5690" s="73">
        <v>85.998656741074996</v>
      </c>
      <c r="AZ5690">
        <v>100</v>
      </c>
      <c r="BA5690">
        <v>1</v>
      </c>
      <c r="BB5690">
        <v>93</v>
      </c>
      <c r="BC5690">
        <v>0.928086732145603</v>
      </c>
      <c r="BD5690">
        <v>7</v>
      </c>
      <c r="BE5690">
        <v>7.1913267854396307E-2</v>
      </c>
      <c r="BF5690">
        <v>86.809585471806997</v>
      </c>
      <c r="BG5690">
        <v>86.244550411928898</v>
      </c>
      <c r="BH5690">
        <v>85.998656741074996</v>
      </c>
      <c r="BI5690">
        <v>84.167871470047999</v>
      </c>
    </row>
    <row r="5691" spans="1:61" x14ac:dyDescent="0.25">
      <c r="A5691" s="10" t="str">
        <f>VLOOKUP(D5691,'Index-Relations'!E:F,2,FALSE)</f>
        <v>ESG</v>
      </c>
      <c r="B5691" t="s">
        <v>3450</v>
      </c>
      <c r="C5691" s="53" t="s">
        <v>2767</v>
      </c>
      <c r="D5691" s="59" t="s">
        <v>3207</v>
      </c>
      <c r="E5691" s="59" t="s">
        <v>9107</v>
      </c>
      <c r="F5691" t="s">
        <v>2080</v>
      </c>
      <c r="G5691" t="s">
        <v>2079</v>
      </c>
      <c r="H5691" t="s">
        <v>2081</v>
      </c>
      <c r="I5691" s="52">
        <v>45413</v>
      </c>
      <c r="J5691" t="s">
        <v>2457</v>
      </c>
      <c r="K5691">
        <v>100</v>
      </c>
      <c r="L5691" s="73">
        <v>86.857884140440902</v>
      </c>
      <c r="M5691">
        <v>100</v>
      </c>
      <c r="N5691">
        <v>1</v>
      </c>
      <c r="O5691" s="73">
        <v>86.346676820163907</v>
      </c>
      <c r="P5691">
        <v>100</v>
      </c>
      <c r="Q5691">
        <v>1</v>
      </c>
      <c r="R5691">
        <v>100</v>
      </c>
      <c r="S5691">
        <v>1</v>
      </c>
      <c r="T5691">
        <v>32.853336491080903</v>
      </c>
      <c r="U5691">
        <v>0.57056886760540304</v>
      </c>
      <c r="V5691">
        <v>56</v>
      </c>
      <c r="W5691">
        <v>3.4286354957801003E-2</v>
      </c>
      <c r="X5691">
        <v>4</v>
      </c>
      <c r="Y5691">
        <v>100</v>
      </c>
      <c r="Z5691">
        <v>1</v>
      </c>
      <c r="AA5691">
        <v>29.647872419663202</v>
      </c>
      <c r="AB5691">
        <v>94</v>
      </c>
      <c r="AC5691">
        <v>0.93761560274130795</v>
      </c>
      <c r="AD5691">
        <v>6</v>
      </c>
      <c r="AE5691">
        <v>6.2384397258691202E-2</v>
      </c>
      <c r="AF5691">
        <v>0</v>
      </c>
      <c r="AG5691">
        <v>0</v>
      </c>
      <c r="AH5691">
        <v>8.4274629624951098E-3</v>
      </c>
      <c r="AI5691">
        <v>6</v>
      </c>
      <c r="AJ5691" s="73">
        <v>84.103941937505994</v>
      </c>
      <c r="AK5691">
        <v>100</v>
      </c>
      <c r="AL5691">
        <v>1</v>
      </c>
      <c r="AM5691">
        <v>0</v>
      </c>
      <c r="AN5691">
        <v>0</v>
      </c>
      <c r="AO5691">
        <v>0</v>
      </c>
      <c r="AP5691">
        <v>0</v>
      </c>
      <c r="AQ5691">
        <v>100</v>
      </c>
      <c r="AR5691">
        <v>0.999999999999999</v>
      </c>
      <c r="AS5691">
        <v>0</v>
      </c>
      <c r="AT5691">
        <v>0</v>
      </c>
      <c r="AU5691">
        <v>0</v>
      </c>
      <c r="AV5691">
        <v>0</v>
      </c>
      <c r="AW5691">
        <v>100</v>
      </c>
      <c r="AX5691">
        <v>1</v>
      </c>
      <c r="AY5691" s="73">
        <v>86.081163590142907</v>
      </c>
      <c r="AZ5691">
        <v>100</v>
      </c>
      <c r="BA5691">
        <v>1</v>
      </c>
      <c r="BB5691">
        <v>94</v>
      </c>
      <c r="BC5691">
        <v>0.93670595210754304</v>
      </c>
      <c r="BD5691">
        <v>6</v>
      </c>
      <c r="BE5691">
        <v>6.3294047892456906E-2</v>
      </c>
      <c r="BF5691">
        <v>86.857884140440902</v>
      </c>
      <c r="BG5691">
        <v>86.346676820163907</v>
      </c>
      <c r="BH5691">
        <v>86.081163590142907</v>
      </c>
      <c r="BI5691">
        <v>84.103941937505994</v>
      </c>
    </row>
    <row r="5692" spans="1:61" x14ac:dyDescent="0.25">
      <c r="A5692" s="10" t="str">
        <f>VLOOKUP(D5692,'Index-Relations'!E:F,2,FALSE)</f>
        <v>ESG</v>
      </c>
      <c r="B5692" t="s">
        <v>3450</v>
      </c>
      <c r="C5692" s="53" t="s">
        <v>2768</v>
      </c>
      <c r="D5692" s="59" t="s">
        <v>3207</v>
      </c>
      <c r="E5692" s="59" t="s">
        <v>9108</v>
      </c>
      <c r="F5692" t="s">
        <v>2080</v>
      </c>
      <c r="G5692" t="s">
        <v>2079</v>
      </c>
      <c r="H5692" t="s">
        <v>2081</v>
      </c>
      <c r="I5692" s="52">
        <v>45383</v>
      </c>
      <c r="J5692" t="s">
        <v>2457</v>
      </c>
      <c r="K5692">
        <v>100</v>
      </c>
      <c r="L5692">
        <v>90.627666002654493</v>
      </c>
      <c r="M5692">
        <v>100</v>
      </c>
      <c r="N5692">
        <v>1</v>
      </c>
      <c r="O5692">
        <v>90.103738348682</v>
      </c>
      <c r="P5692">
        <v>100</v>
      </c>
      <c r="Q5692">
        <v>1</v>
      </c>
      <c r="R5692">
        <v>100</v>
      </c>
      <c r="S5692">
        <v>1</v>
      </c>
      <c r="T5692">
        <v>32.696382894529698</v>
      </c>
      <c r="U5692">
        <v>0.55849009439242203</v>
      </c>
      <c r="V5692">
        <v>56</v>
      </c>
      <c r="W5692">
        <v>3.4700472572265599E-2</v>
      </c>
      <c r="X5692">
        <v>4</v>
      </c>
      <c r="Y5692">
        <v>100</v>
      </c>
      <c r="Z5692">
        <v>1</v>
      </c>
      <c r="AA5692">
        <v>28.205043272697498</v>
      </c>
      <c r="AB5692">
        <v>94</v>
      </c>
      <c r="AC5692">
        <v>0.939139903706801</v>
      </c>
      <c r="AD5692">
        <v>6</v>
      </c>
      <c r="AE5692">
        <v>6.0860096293198503E-2</v>
      </c>
      <c r="AF5692">
        <v>0</v>
      </c>
      <c r="AG5692">
        <v>4.1629999999999998E-17</v>
      </c>
      <c r="AH5692">
        <v>8.5824154990458198E-3</v>
      </c>
      <c r="AI5692">
        <v>6</v>
      </c>
      <c r="AJ5692">
        <v>88.808887262057297</v>
      </c>
      <c r="AK5692">
        <v>100</v>
      </c>
      <c r="AL5692">
        <v>1</v>
      </c>
      <c r="AM5692">
        <v>0</v>
      </c>
      <c r="AN5692">
        <v>0</v>
      </c>
      <c r="AO5692">
        <v>0</v>
      </c>
      <c r="AP5692">
        <v>0</v>
      </c>
      <c r="AQ5692">
        <v>100</v>
      </c>
      <c r="AR5692">
        <v>1</v>
      </c>
      <c r="AS5692">
        <v>0</v>
      </c>
      <c r="AT5692">
        <v>0</v>
      </c>
      <c r="AU5692">
        <v>0</v>
      </c>
      <c r="AV5692">
        <v>0</v>
      </c>
      <c r="AW5692">
        <v>100</v>
      </c>
      <c r="AX5692">
        <v>0.999999999999999</v>
      </c>
      <c r="AY5692">
        <v>90.036266482618004</v>
      </c>
      <c r="AZ5692">
        <v>100</v>
      </c>
      <c r="BA5692">
        <v>1</v>
      </c>
      <c r="BB5692">
        <v>94</v>
      </c>
      <c r="BC5692">
        <v>0.93827152504084499</v>
      </c>
      <c r="BD5692">
        <v>6</v>
      </c>
      <c r="BE5692">
        <v>6.1728474959154601E-2</v>
      </c>
      <c r="BF5692">
        <v>87.000598821281898</v>
      </c>
      <c r="BG5692">
        <v>86.316712224678994</v>
      </c>
      <c r="BH5692">
        <v>86.490309904043997</v>
      </c>
      <c r="BI5692">
        <v>84.143646723857003</v>
      </c>
    </row>
    <row r="5693" spans="1:61" x14ac:dyDescent="0.25">
      <c r="A5693" s="10" t="str">
        <f>VLOOKUP(D5693,'Index-Relations'!E:F,2,FALSE)</f>
        <v>ESG</v>
      </c>
      <c r="B5693" t="s">
        <v>3450</v>
      </c>
      <c r="C5693" s="53" t="s">
        <v>2769</v>
      </c>
      <c r="D5693" s="59" t="s">
        <v>3207</v>
      </c>
      <c r="E5693" s="59" t="s">
        <v>9109</v>
      </c>
      <c r="F5693" t="s">
        <v>2080</v>
      </c>
      <c r="G5693" t="s">
        <v>2079</v>
      </c>
      <c r="H5693" t="s">
        <v>2081</v>
      </c>
      <c r="I5693" s="52">
        <v>45352</v>
      </c>
      <c r="J5693" t="s">
        <v>2457</v>
      </c>
      <c r="K5693">
        <v>100</v>
      </c>
      <c r="L5693">
        <v>90.541598138259701</v>
      </c>
      <c r="M5693">
        <v>100</v>
      </c>
      <c r="N5693">
        <v>1</v>
      </c>
      <c r="O5693">
        <v>89.908260896972905</v>
      </c>
      <c r="P5693">
        <v>100</v>
      </c>
      <c r="Q5693">
        <v>1</v>
      </c>
      <c r="R5693">
        <v>100</v>
      </c>
      <c r="S5693">
        <v>0.999999999999999</v>
      </c>
      <c r="T5693">
        <v>32.360725351160298</v>
      </c>
      <c r="U5693">
        <v>0.54580272492795101</v>
      </c>
      <c r="V5693">
        <v>56</v>
      </c>
      <c r="W5693">
        <v>3.9153328308146003E-2</v>
      </c>
      <c r="X5693">
        <v>5</v>
      </c>
      <c r="Y5693">
        <v>100</v>
      </c>
      <c r="Z5693">
        <v>1</v>
      </c>
      <c r="AA5693">
        <v>27.652118866910701</v>
      </c>
      <c r="AB5693">
        <v>95</v>
      </c>
      <c r="AC5693">
        <v>0.95400903476386101</v>
      </c>
      <c r="AD5693">
        <v>5</v>
      </c>
      <c r="AE5693">
        <v>4.5990965236138701E-2</v>
      </c>
      <c r="AF5693">
        <v>0</v>
      </c>
      <c r="AG5693">
        <v>6.94E-18</v>
      </c>
      <c r="AH5693">
        <v>1.8812007675094099E-3</v>
      </c>
      <c r="AI5693">
        <v>3</v>
      </c>
      <c r="AJ5693">
        <v>88.681552083400703</v>
      </c>
      <c r="AK5693">
        <v>100</v>
      </c>
      <c r="AL5693">
        <v>1</v>
      </c>
      <c r="AM5693">
        <v>0</v>
      </c>
      <c r="AN5693">
        <v>0</v>
      </c>
      <c r="AO5693">
        <v>0</v>
      </c>
      <c r="AP5693">
        <v>0</v>
      </c>
      <c r="AQ5693">
        <v>100</v>
      </c>
      <c r="AR5693">
        <v>1</v>
      </c>
      <c r="AS5693">
        <v>0</v>
      </c>
      <c r="AT5693">
        <v>0</v>
      </c>
      <c r="AU5693">
        <v>0</v>
      </c>
      <c r="AV5693">
        <v>0</v>
      </c>
      <c r="AW5693">
        <v>100</v>
      </c>
      <c r="AX5693">
        <v>1</v>
      </c>
      <c r="AY5693">
        <v>90.068624087024006</v>
      </c>
      <c r="AZ5693">
        <v>100</v>
      </c>
      <c r="BA5693">
        <v>1</v>
      </c>
      <c r="BB5693">
        <v>95</v>
      </c>
      <c r="BC5693">
        <v>0.94904053188669901</v>
      </c>
      <c r="BD5693">
        <v>5</v>
      </c>
      <c r="BE5693">
        <v>5.0959468113300502E-2</v>
      </c>
      <c r="BF5693">
        <v>86.633595966027897</v>
      </c>
      <c r="BG5693">
        <v>86.064519608907005</v>
      </c>
      <c r="BH5693">
        <v>86.260564188509903</v>
      </c>
      <c r="BI5693">
        <v>83.669441667415995</v>
      </c>
    </row>
    <row r="5694" spans="1:61" x14ac:dyDescent="0.25">
      <c r="A5694" s="10" t="str">
        <f>VLOOKUP(D5694,'Index-Relations'!E:F,2,FALSE)</f>
        <v>ESG</v>
      </c>
      <c r="B5694" t="s">
        <v>3450</v>
      </c>
      <c r="C5694" s="53" t="s">
        <v>2770</v>
      </c>
      <c r="D5694" s="59" t="s">
        <v>3207</v>
      </c>
      <c r="E5694" s="59" t="s">
        <v>9110</v>
      </c>
      <c r="F5694" t="s">
        <v>2080</v>
      </c>
      <c r="G5694" t="s">
        <v>2079</v>
      </c>
      <c r="H5694" t="s">
        <v>2081</v>
      </c>
      <c r="I5694" s="52">
        <v>45323</v>
      </c>
      <c r="J5694" t="s">
        <v>2457</v>
      </c>
      <c r="K5694">
        <v>100</v>
      </c>
      <c r="L5694">
        <v>90.609936458876405</v>
      </c>
      <c r="M5694">
        <v>100</v>
      </c>
      <c r="N5694">
        <v>1</v>
      </c>
      <c r="O5694">
        <v>89.934106748101698</v>
      </c>
      <c r="P5694">
        <v>100</v>
      </c>
      <c r="Q5694">
        <v>1</v>
      </c>
      <c r="R5694">
        <v>100</v>
      </c>
      <c r="S5694">
        <v>1</v>
      </c>
      <c r="T5694">
        <v>32.728081360801902</v>
      </c>
      <c r="U5694">
        <v>0.54798653720690804</v>
      </c>
      <c r="V5694">
        <v>56</v>
      </c>
      <c r="W5694">
        <v>4.0347063205802697E-2</v>
      </c>
      <c r="X5694">
        <v>5</v>
      </c>
      <c r="Y5694">
        <v>100</v>
      </c>
      <c r="Z5694">
        <v>1</v>
      </c>
      <c r="AA5694">
        <v>28.679749854993499</v>
      </c>
      <c r="AB5694">
        <v>95</v>
      </c>
      <c r="AC5694">
        <v>0.95091169091083105</v>
      </c>
      <c r="AD5694">
        <v>5</v>
      </c>
      <c r="AE5694">
        <v>4.9088309089169002E-2</v>
      </c>
      <c r="AF5694">
        <v>0</v>
      </c>
      <c r="AG5694">
        <v>0</v>
      </c>
      <c r="AH5694">
        <v>1.9436066198976901E-3</v>
      </c>
      <c r="AI5694">
        <v>3</v>
      </c>
      <c r="AJ5694">
        <v>88.791682791868098</v>
      </c>
      <c r="AK5694">
        <v>100</v>
      </c>
      <c r="AL5694">
        <v>1</v>
      </c>
      <c r="AM5694">
        <v>0</v>
      </c>
      <c r="AN5694">
        <v>0</v>
      </c>
      <c r="AO5694">
        <v>0</v>
      </c>
      <c r="AP5694">
        <v>0</v>
      </c>
      <c r="AQ5694">
        <v>100</v>
      </c>
      <c r="AR5694">
        <v>0.999999999999999</v>
      </c>
      <c r="AS5694">
        <v>0</v>
      </c>
      <c r="AT5694">
        <v>0</v>
      </c>
      <c r="AU5694">
        <v>0</v>
      </c>
      <c r="AV5694">
        <v>0</v>
      </c>
      <c r="AW5694">
        <v>100</v>
      </c>
      <c r="AX5694">
        <v>1</v>
      </c>
      <c r="AY5694">
        <v>90.099330231126103</v>
      </c>
      <c r="AZ5694">
        <v>100</v>
      </c>
      <c r="BA5694">
        <v>1</v>
      </c>
      <c r="BB5694">
        <v>95</v>
      </c>
      <c r="BC5694">
        <v>0.94840254440849003</v>
      </c>
      <c r="BD5694">
        <v>5</v>
      </c>
      <c r="BE5694">
        <v>5.1597455591509502E-2</v>
      </c>
      <c r="BF5694">
        <v>86.707595974597993</v>
      </c>
      <c r="BG5694">
        <v>86.108216914139007</v>
      </c>
      <c r="BH5694">
        <v>86.167645420430006</v>
      </c>
      <c r="BI5694">
        <v>83.925455587777904</v>
      </c>
    </row>
    <row r="5695" spans="1:61" x14ac:dyDescent="0.25">
      <c r="A5695" s="10" t="str">
        <f>VLOOKUP(D5695,'Index-Relations'!E:F,2,FALSE)</f>
        <v>ESG</v>
      </c>
      <c r="B5695" t="s">
        <v>3450</v>
      </c>
      <c r="C5695" s="53" t="s">
        <v>2760</v>
      </c>
      <c r="D5695" s="59" t="s">
        <v>3208</v>
      </c>
      <c r="E5695" s="59" t="s">
        <v>9111</v>
      </c>
      <c r="F5695" t="s">
        <v>2084</v>
      </c>
      <c r="G5695" t="s">
        <v>2083</v>
      </c>
      <c r="H5695" t="s">
        <v>2085</v>
      </c>
      <c r="I5695" s="52">
        <v>45659</v>
      </c>
      <c r="J5695" t="s">
        <v>2457</v>
      </c>
      <c r="K5695">
        <v>100</v>
      </c>
      <c r="L5695" s="73">
        <v>89.984137544197907</v>
      </c>
      <c r="M5695">
        <v>100</v>
      </c>
      <c r="N5695">
        <v>1</v>
      </c>
      <c r="O5695" s="73">
        <v>88.442742987825895</v>
      </c>
      <c r="P5695">
        <v>100</v>
      </c>
      <c r="Q5695">
        <v>1</v>
      </c>
      <c r="R5695">
        <v>99</v>
      </c>
      <c r="S5695">
        <v>0.99036221479831998</v>
      </c>
      <c r="T5695">
        <v>37.585756919685501</v>
      </c>
      <c r="U5695">
        <v>0.58047059127641498</v>
      </c>
      <c r="V5695">
        <v>69</v>
      </c>
      <c r="W5695">
        <v>4.6919967966924998E-2</v>
      </c>
      <c r="X5695">
        <v>11</v>
      </c>
      <c r="Y5695">
        <v>100</v>
      </c>
      <c r="Z5695">
        <v>1</v>
      </c>
      <c r="AA5695">
        <v>30.2172464462558</v>
      </c>
      <c r="AB5695">
        <v>93</v>
      </c>
      <c r="AC5695">
        <v>0.93024855765731795</v>
      </c>
      <c r="AD5695">
        <v>7</v>
      </c>
      <c r="AE5695">
        <v>6.9751442342681394E-2</v>
      </c>
      <c r="AF5695">
        <v>0</v>
      </c>
      <c r="AG5695">
        <v>0</v>
      </c>
      <c r="AH5695">
        <v>2.4111101751810301E-2</v>
      </c>
      <c r="AI5695">
        <v>7</v>
      </c>
      <c r="AJ5695" s="73">
        <v>86.857521296029006</v>
      </c>
      <c r="AK5695">
        <v>100</v>
      </c>
      <c r="AL5695">
        <v>1</v>
      </c>
      <c r="AM5695">
        <v>0</v>
      </c>
      <c r="AN5695">
        <v>0</v>
      </c>
      <c r="AO5695">
        <v>0</v>
      </c>
      <c r="AP5695">
        <v>0</v>
      </c>
      <c r="AQ5695">
        <v>100</v>
      </c>
      <c r="AR5695">
        <v>1</v>
      </c>
      <c r="AS5695">
        <v>1.02638217471448E-2</v>
      </c>
      <c r="AT5695">
        <v>1</v>
      </c>
      <c r="AU5695">
        <v>0</v>
      </c>
      <c r="AV5695">
        <v>0</v>
      </c>
      <c r="AW5695">
        <v>100</v>
      </c>
      <c r="AX5695">
        <v>1</v>
      </c>
      <c r="AY5695" s="73">
        <v>89.208611004879003</v>
      </c>
      <c r="AZ5695">
        <v>100</v>
      </c>
      <c r="BA5695">
        <v>1</v>
      </c>
      <c r="BB5695">
        <v>97</v>
      </c>
      <c r="BC5695">
        <v>0.97017371333378299</v>
      </c>
      <c r="BD5695">
        <v>3</v>
      </c>
      <c r="BE5695">
        <v>2.9826286666216301E-2</v>
      </c>
      <c r="BF5695">
        <v>89.984137544197907</v>
      </c>
      <c r="BG5695">
        <v>88.442742987825895</v>
      </c>
      <c r="BH5695">
        <v>89.208611004879003</v>
      </c>
      <c r="BI5695">
        <v>86.857521296029006</v>
      </c>
    </row>
    <row r="5696" spans="1:61" x14ac:dyDescent="0.25">
      <c r="A5696" s="10" t="str">
        <f>VLOOKUP(D5696,'Index-Relations'!E:F,2,FALSE)</f>
        <v>ESG</v>
      </c>
      <c r="B5696" t="s">
        <v>3450</v>
      </c>
      <c r="C5696" s="53" t="s">
        <v>2761</v>
      </c>
      <c r="D5696" s="59" t="s">
        <v>3208</v>
      </c>
      <c r="E5696" s="59" t="s">
        <v>9112</v>
      </c>
      <c r="F5696" t="s">
        <v>2084</v>
      </c>
      <c r="G5696" t="s">
        <v>2083</v>
      </c>
      <c r="H5696" t="s">
        <v>2085</v>
      </c>
      <c r="I5696" s="52">
        <v>45628</v>
      </c>
      <c r="J5696" t="s">
        <v>2457</v>
      </c>
      <c r="K5696">
        <v>100</v>
      </c>
      <c r="L5696" s="73">
        <v>90.086061597138894</v>
      </c>
      <c r="M5696">
        <v>100</v>
      </c>
      <c r="N5696">
        <v>1</v>
      </c>
      <c r="O5696" s="73">
        <v>88.773937395420901</v>
      </c>
      <c r="P5696">
        <v>100</v>
      </c>
      <c r="Q5696">
        <v>1</v>
      </c>
      <c r="R5696">
        <v>99</v>
      </c>
      <c r="S5696">
        <v>0.98844348458547504</v>
      </c>
      <c r="T5696">
        <v>37.636095307679</v>
      </c>
      <c r="U5696">
        <v>0.58445045612301505</v>
      </c>
      <c r="V5696">
        <v>69</v>
      </c>
      <c r="W5696">
        <v>5.5828660579677197E-2</v>
      </c>
      <c r="X5696">
        <v>12</v>
      </c>
      <c r="Y5696">
        <v>100</v>
      </c>
      <c r="Z5696">
        <v>0.999999999999999</v>
      </c>
      <c r="AA5696">
        <v>28.6959906614311</v>
      </c>
      <c r="AB5696">
        <v>92</v>
      </c>
      <c r="AC5696">
        <v>0.91875893001853004</v>
      </c>
      <c r="AD5696">
        <v>8</v>
      </c>
      <c r="AE5696">
        <v>8.12410699814691E-2</v>
      </c>
      <c r="AF5696">
        <v>0</v>
      </c>
      <c r="AG5696">
        <v>5.5510000000000001E-17</v>
      </c>
      <c r="AH5696">
        <v>9.0024823747732793E-3</v>
      </c>
      <c r="AI5696">
        <v>5</v>
      </c>
      <c r="AJ5696" s="73">
        <v>86.565619020420002</v>
      </c>
      <c r="AK5696">
        <v>100</v>
      </c>
      <c r="AL5696">
        <v>1</v>
      </c>
      <c r="AM5696">
        <v>0</v>
      </c>
      <c r="AN5696">
        <v>0</v>
      </c>
      <c r="AO5696">
        <v>0</v>
      </c>
      <c r="AP5696">
        <v>0</v>
      </c>
      <c r="AQ5696">
        <v>100</v>
      </c>
      <c r="AR5696">
        <v>1</v>
      </c>
      <c r="AS5696">
        <v>1.25271362120463E-2</v>
      </c>
      <c r="AT5696">
        <v>1</v>
      </c>
      <c r="AU5696">
        <v>0</v>
      </c>
      <c r="AV5696">
        <v>0</v>
      </c>
      <c r="AW5696">
        <v>100</v>
      </c>
      <c r="AX5696">
        <v>0.999999999999999</v>
      </c>
      <c r="AY5696" s="73">
        <v>89.267479662973898</v>
      </c>
      <c r="AZ5696">
        <v>100</v>
      </c>
      <c r="BA5696">
        <v>1</v>
      </c>
      <c r="BB5696">
        <v>97</v>
      </c>
      <c r="BC5696">
        <v>0.97119568899222297</v>
      </c>
      <c r="BD5696">
        <v>3</v>
      </c>
      <c r="BE5696">
        <v>2.8804311007776001E-2</v>
      </c>
      <c r="BF5696">
        <v>90.086061597138894</v>
      </c>
      <c r="BG5696">
        <v>88.773937395420901</v>
      </c>
      <c r="BH5696">
        <v>89.267479662973898</v>
      </c>
      <c r="BI5696">
        <v>86.565619020420002</v>
      </c>
    </row>
    <row r="5697" spans="1:61" x14ac:dyDescent="0.25">
      <c r="A5697" s="10" t="str">
        <f>VLOOKUP(D5697,'Index-Relations'!E:F,2,FALSE)</f>
        <v>ESG</v>
      </c>
      <c r="B5697" t="s">
        <v>3450</v>
      </c>
      <c r="C5697" s="53" t="s">
        <v>2762</v>
      </c>
      <c r="D5697" s="59" t="s">
        <v>3208</v>
      </c>
      <c r="E5697" s="59" t="s">
        <v>9113</v>
      </c>
      <c r="F5697" t="s">
        <v>2084</v>
      </c>
      <c r="G5697" t="s">
        <v>2083</v>
      </c>
      <c r="H5697" t="s">
        <v>2085</v>
      </c>
      <c r="I5697" s="52">
        <v>45597</v>
      </c>
      <c r="J5697" t="s">
        <v>2457</v>
      </c>
      <c r="K5697">
        <v>100</v>
      </c>
      <c r="L5697" s="73">
        <v>90.052941793869905</v>
      </c>
      <c r="M5697">
        <v>100</v>
      </c>
      <c r="N5697">
        <v>1</v>
      </c>
      <c r="O5697" s="73">
        <v>88.736696768383993</v>
      </c>
      <c r="P5697">
        <v>100</v>
      </c>
      <c r="Q5697">
        <v>1</v>
      </c>
      <c r="R5697">
        <v>99</v>
      </c>
      <c r="S5697">
        <v>0.98811859337982</v>
      </c>
      <c r="T5697">
        <v>37.665841321980601</v>
      </c>
      <c r="U5697">
        <v>0.585620006768796</v>
      </c>
      <c r="V5697">
        <v>69</v>
      </c>
      <c r="W5697">
        <v>5.6031394174861901E-2</v>
      </c>
      <c r="X5697">
        <v>12</v>
      </c>
      <c r="Y5697">
        <v>100</v>
      </c>
      <c r="Z5697">
        <v>1</v>
      </c>
      <c r="AA5697">
        <v>28.858539498273601</v>
      </c>
      <c r="AB5697">
        <v>91</v>
      </c>
      <c r="AC5697">
        <v>0.90836905609084495</v>
      </c>
      <c r="AD5697">
        <v>9</v>
      </c>
      <c r="AE5697">
        <v>9.1630943909154994E-2</v>
      </c>
      <c r="AF5697">
        <v>0</v>
      </c>
      <c r="AG5697">
        <v>0</v>
      </c>
      <c r="AH5697">
        <v>8.5200504210051192E-3</v>
      </c>
      <c r="AI5697">
        <v>5</v>
      </c>
      <c r="AJ5697" s="73">
        <v>86.592824676908904</v>
      </c>
      <c r="AK5697">
        <v>100</v>
      </c>
      <c r="AL5697">
        <v>1</v>
      </c>
      <c r="AM5697">
        <v>0</v>
      </c>
      <c r="AN5697">
        <v>0</v>
      </c>
      <c r="AO5697">
        <v>0</v>
      </c>
      <c r="AP5697">
        <v>0</v>
      </c>
      <c r="AQ5697">
        <v>100</v>
      </c>
      <c r="AR5697">
        <v>1</v>
      </c>
      <c r="AS5697">
        <v>1.2409502742258599E-2</v>
      </c>
      <c r="AT5697">
        <v>1</v>
      </c>
      <c r="AU5697">
        <v>0</v>
      </c>
      <c r="AV5697">
        <v>0</v>
      </c>
      <c r="AW5697">
        <v>100</v>
      </c>
      <c r="AX5697">
        <v>1</v>
      </c>
      <c r="AY5697" s="73">
        <v>89.258050395035994</v>
      </c>
      <c r="AZ5697">
        <v>100</v>
      </c>
      <c r="BA5697">
        <v>1</v>
      </c>
      <c r="BB5697">
        <v>96</v>
      </c>
      <c r="BC5697">
        <v>0.95994647128668398</v>
      </c>
      <c r="BD5697">
        <v>4</v>
      </c>
      <c r="BE5697">
        <v>4.0053528713315703E-2</v>
      </c>
      <c r="BF5697">
        <v>90.052941793869905</v>
      </c>
      <c r="BG5697">
        <v>88.736696768383993</v>
      </c>
      <c r="BH5697">
        <v>89.258050395035994</v>
      </c>
      <c r="BI5697">
        <v>86.592824676908904</v>
      </c>
    </row>
    <row r="5698" spans="1:61" x14ac:dyDescent="0.25">
      <c r="A5698" s="10" t="str">
        <f>VLOOKUP(D5698,'Index-Relations'!E:F,2,FALSE)</f>
        <v>ESG</v>
      </c>
      <c r="B5698" t="s">
        <v>3450</v>
      </c>
      <c r="C5698" s="53" t="s">
        <v>2763</v>
      </c>
      <c r="D5698" s="59" t="s">
        <v>3208</v>
      </c>
      <c r="E5698" s="59" t="s">
        <v>9114</v>
      </c>
      <c r="F5698" t="s">
        <v>2084</v>
      </c>
      <c r="G5698" t="s">
        <v>2083</v>
      </c>
      <c r="H5698" t="s">
        <v>2085</v>
      </c>
      <c r="I5698" s="52">
        <v>45566</v>
      </c>
      <c r="J5698" t="s">
        <v>2457</v>
      </c>
      <c r="K5698">
        <v>100</v>
      </c>
      <c r="L5698" s="73">
        <v>90.022098069492998</v>
      </c>
      <c r="M5698">
        <v>100</v>
      </c>
      <c r="N5698">
        <v>1</v>
      </c>
      <c r="O5698" s="73">
        <v>88.646032991471998</v>
      </c>
      <c r="P5698">
        <v>100</v>
      </c>
      <c r="Q5698">
        <v>1</v>
      </c>
      <c r="R5698">
        <v>99</v>
      </c>
      <c r="S5698">
        <v>0.98821999774199498</v>
      </c>
      <c r="T5698">
        <v>37.699692461370603</v>
      </c>
      <c r="U5698">
        <v>0.58609659491197297</v>
      </c>
      <c r="V5698">
        <v>69</v>
      </c>
      <c r="W5698">
        <v>5.53319501796289E-2</v>
      </c>
      <c r="X5698">
        <v>12</v>
      </c>
      <c r="Y5698">
        <v>100</v>
      </c>
      <c r="Z5698">
        <v>0.999999999999999</v>
      </c>
      <c r="AA5698">
        <v>29.061725148937999</v>
      </c>
      <c r="AB5698">
        <v>93</v>
      </c>
      <c r="AC5698">
        <v>0.92907505582402305</v>
      </c>
      <c r="AD5698">
        <v>7</v>
      </c>
      <c r="AE5698">
        <v>7.0924944175976307E-2</v>
      </c>
      <c r="AF5698">
        <v>0</v>
      </c>
      <c r="AG5698">
        <v>5.1348000000000001E-16</v>
      </c>
      <c r="AH5698">
        <v>8.9663045244518305E-3</v>
      </c>
      <c r="AI5698">
        <v>5</v>
      </c>
      <c r="AJ5698" s="73">
        <v>86.649761413299998</v>
      </c>
      <c r="AK5698">
        <v>100</v>
      </c>
      <c r="AL5698">
        <v>1</v>
      </c>
      <c r="AM5698">
        <v>0</v>
      </c>
      <c r="AN5698">
        <v>0</v>
      </c>
      <c r="AO5698">
        <v>0</v>
      </c>
      <c r="AP5698">
        <v>0</v>
      </c>
      <c r="AQ5698">
        <v>100</v>
      </c>
      <c r="AR5698">
        <v>1</v>
      </c>
      <c r="AS5698">
        <v>1.09981479184717E-2</v>
      </c>
      <c r="AT5698">
        <v>1</v>
      </c>
      <c r="AU5698">
        <v>0</v>
      </c>
      <c r="AV5698">
        <v>0</v>
      </c>
      <c r="AW5698">
        <v>100</v>
      </c>
      <c r="AX5698">
        <v>0.999999999999999</v>
      </c>
      <c r="AY5698" s="73">
        <v>89.239604994969</v>
      </c>
      <c r="AZ5698">
        <v>100</v>
      </c>
      <c r="BA5698">
        <v>1</v>
      </c>
      <c r="BB5698">
        <v>96</v>
      </c>
      <c r="BC5698">
        <v>0.95835351607812302</v>
      </c>
      <c r="BD5698">
        <v>4</v>
      </c>
      <c r="BE5698">
        <v>4.1646483921876198E-2</v>
      </c>
      <c r="BF5698">
        <v>90.022098069492998</v>
      </c>
      <c r="BG5698">
        <v>88.646032991471998</v>
      </c>
      <c r="BH5698">
        <v>89.239604994969</v>
      </c>
      <c r="BI5698">
        <v>86.649761413299998</v>
      </c>
    </row>
    <row r="5699" spans="1:61" x14ac:dyDescent="0.25">
      <c r="A5699" s="10" t="str">
        <f>VLOOKUP(D5699,'Index-Relations'!E:F,2,FALSE)</f>
        <v>ESG</v>
      </c>
      <c r="B5699" t="s">
        <v>3450</v>
      </c>
      <c r="C5699" s="53" t="s">
        <v>2764</v>
      </c>
      <c r="D5699" s="59" t="s">
        <v>3208</v>
      </c>
      <c r="E5699" s="59" t="s">
        <v>9115</v>
      </c>
      <c r="F5699" t="s">
        <v>2084</v>
      </c>
      <c r="G5699" t="s">
        <v>2083</v>
      </c>
      <c r="H5699" t="s">
        <v>2085</v>
      </c>
      <c r="I5699" s="52">
        <v>45537</v>
      </c>
      <c r="J5699" t="s">
        <v>2457</v>
      </c>
      <c r="K5699">
        <v>100</v>
      </c>
      <c r="L5699" s="73">
        <v>90.125388364950993</v>
      </c>
      <c r="M5699">
        <v>100</v>
      </c>
      <c r="N5699">
        <v>1</v>
      </c>
      <c r="O5699" s="73">
        <v>88.817082446984003</v>
      </c>
      <c r="P5699">
        <v>100</v>
      </c>
      <c r="Q5699">
        <v>1</v>
      </c>
      <c r="R5699">
        <v>99</v>
      </c>
      <c r="S5699">
        <v>0.99055803650092999</v>
      </c>
      <c r="T5699">
        <v>37.261704216893897</v>
      </c>
      <c r="U5699">
        <v>0.53496800500472197</v>
      </c>
      <c r="V5699">
        <v>69</v>
      </c>
      <c r="W5699">
        <v>4.3172324843880103E-2</v>
      </c>
      <c r="X5699">
        <v>10</v>
      </c>
      <c r="Y5699">
        <v>100</v>
      </c>
      <c r="Z5699">
        <v>1</v>
      </c>
      <c r="AA5699">
        <v>24.754096770218901</v>
      </c>
      <c r="AB5699">
        <v>94</v>
      </c>
      <c r="AC5699">
        <v>0.94041569031219097</v>
      </c>
      <c r="AD5699">
        <v>6</v>
      </c>
      <c r="AE5699">
        <v>5.9584309687808298E-2</v>
      </c>
      <c r="AF5699">
        <v>0</v>
      </c>
      <c r="AG5699">
        <v>0</v>
      </c>
      <c r="AH5699">
        <v>8.9159501514675492E-3</v>
      </c>
      <c r="AI5699">
        <v>5</v>
      </c>
      <c r="AJ5699" s="73">
        <v>87.329846287250007</v>
      </c>
      <c r="AK5699">
        <v>100</v>
      </c>
      <c r="AL5699">
        <v>1</v>
      </c>
      <c r="AM5699">
        <v>0</v>
      </c>
      <c r="AN5699">
        <v>0</v>
      </c>
      <c r="AO5699">
        <v>0</v>
      </c>
      <c r="AP5699">
        <v>0</v>
      </c>
      <c r="AQ5699">
        <v>100</v>
      </c>
      <c r="AR5699">
        <v>1</v>
      </c>
      <c r="AS5699">
        <v>1.02901880166781E-2</v>
      </c>
      <c r="AT5699">
        <v>1</v>
      </c>
      <c r="AU5699">
        <v>0</v>
      </c>
      <c r="AV5699">
        <v>0</v>
      </c>
      <c r="AW5699">
        <v>100</v>
      </c>
      <c r="AX5699">
        <v>0.999999999999999</v>
      </c>
      <c r="AY5699" s="73">
        <v>88.660646258392902</v>
      </c>
      <c r="AZ5699">
        <v>100</v>
      </c>
      <c r="BA5699">
        <v>1</v>
      </c>
      <c r="BB5699">
        <v>95</v>
      </c>
      <c r="BC5699">
        <v>0.94978164642886698</v>
      </c>
      <c r="BD5699">
        <v>5</v>
      </c>
      <c r="BE5699">
        <v>5.0218353571132197E-2</v>
      </c>
      <c r="BF5699">
        <v>90.125388364950993</v>
      </c>
      <c r="BG5699">
        <v>88.817082446984003</v>
      </c>
      <c r="BH5699">
        <v>88.660646258392902</v>
      </c>
      <c r="BI5699">
        <v>87.329846287250007</v>
      </c>
    </row>
    <row r="5700" spans="1:61" x14ac:dyDescent="0.25">
      <c r="A5700" s="10" t="str">
        <f>VLOOKUP(D5700,'Index-Relations'!E:F,2,FALSE)</f>
        <v>ESG</v>
      </c>
      <c r="B5700" t="s">
        <v>3450</v>
      </c>
      <c r="C5700" s="53" t="s">
        <v>3350</v>
      </c>
      <c r="D5700" s="59" t="s">
        <v>3208</v>
      </c>
      <c r="E5700" s="59" t="s">
        <v>9116</v>
      </c>
      <c r="F5700" t="s">
        <v>2084</v>
      </c>
      <c r="G5700" t="s">
        <v>2083</v>
      </c>
      <c r="H5700" t="s">
        <v>2085</v>
      </c>
      <c r="I5700" s="52">
        <v>45505</v>
      </c>
      <c r="J5700" t="s">
        <v>2457</v>
      </c>
      <c r="K5700">
        <v>100</v>
      </c>
      <c r="L5700" s="73">
        <v>90.163923208598902</v>
      </c>
      <c r="M5700">
        <v>100</v>
      </c>
      <c r="N5700">
        <v>1</v>
      </c>
      <c r="O5700" s="73">
        <v>88.831448534404899</v>
      </c>
      <c r="P5700">
        <v>100</v>
      </c>
      <c r="Q5700">
        <v>1</v>
      </c>
      <c r="R5700">
        <v>99</v>
      </c>
      <c r="S5700">
        <v>0.990811231056835</v>
      </c>
      <c r="T5700">
        <v>37.221564129421701</v>
      </c>
      <c r="U5700">
        <v>0.56292110492918102</v>
      </c>
      <c r="V5700">
        <v>69</v>
      </c>
      <c r="W5700">
        <v>4.5343348779260897E-2</v>
      </c>
      <c r="X5700">
        <v>10</v>
      </c>
      <c r="Y5700">
        <v>100</v>
      </c>
      <c r="Z5700">
        <v>0.999999999999999</v>
      </c>
      <c r="AA5700">
        <v>26.213922893107402</v>
      </c>
      <c r="AB5700">
        <v>97</v>
      </c>
      <c r="AC5700">
        <v>0.97263602509707603</v>
      </c>
      <c r="AD5700">
        <v>3</v>
      </c>
      <c r="AE5700">
        <v>2.73639749029236E-2</v>
      </c>
      <c r="AF5700">
        <v>0</v>
      </c>
      <c r="AG5700">
        <v>8.6740000000000005E-17</v>
      </c>
      <c r="AH5700">
        <v>7.78950504262699E-3</v>
      </c>
      <c r="AI5700">
        <v>5</v>
      </c>
      <c r="AJ5700" s="73">
        <v>87.414504651707901</v>
      </c>
      <c r="AK5700">
        <v>100</v>
      </c>
      <c r="AL5700">
        <v>1</v>
      </c>
      <c r="AM5700">
        <v>0</v>
      </c>
      <c r="AN5700">
        <v>0</v>
      </c>
      <c r="AO5700">
        <v>0</v>
      </c>
      <c r="AP5700">
        <v>0</v>
      </c>
      <c r="AQ5700">
        <v>100</v>
      </c>
      <c r="AR5700">
        <v>0.999999999999999</v>
      </c>
      <c r="AS5700">
        <v>1.0373994007189699E-2</v>
      </c>
      <c r="AT5700">
        <v>1</v>
      </c>
      <c r="AU5700">
        <v>0</v>
      </c>
      <c r="AV5700">
        <v>0</v>
      </c>
      <c r="AW5700">
        <v>100</v>
      </c>
      <c r="AX5700">
        <v>0.999999999999999</v>
      </c>
      <c r="AY5700" s="73">
        <v>88.693500184667997</v>
      </c>
      <c r="AZ5700">
        <v>100</v>
      </c>
      <c r="BA5700">
        <v>1</v>
      </c>
      <c r="BB5700">
        <v>96</v>
      </c>
      <c r="BC5700">
        <v>0.95903564400628905</v>
      </c>
      <c r="BD5700">
        <v>4</v>
      </c>
      <c r="BE5700">
        <v>4.0964355993710698E-2</v>
      </c>
      <c r="BF5700">
        <v>90.163923208598902</v>
      </c>
      <c r="BG5700">
        <v>88.831448534404899</v>
      </c>
      <c r="BH5700">
        <v>88.693500184667997</v>
      </c>
      <c r="BI5700">
        <v>87.414504651707901</v>
      </c>
    </row>
    <row r="5701" spans="1:61" x14ac:dyDescent="0.25">
      <c r="A5701" s="10" t="str">
        <f>VLOOKUP(D5701,'Index-Relations'!E:F,2,FALSE)</f>
        <v>ESG</v>
      </c>
      <c r="B5701" t="s">
        <v>3450</v>
      </c>
      <c r="C5701" s="53" t="s">
        <v>2765</v>
      </c>
      <c r="D5701" s="59" t="s">
        <v>3208</v>
      </c>
      <c r="E5701" s="59" t="s">
        <v>9117</v>
      </c>
      <c r="F5701" t="s">
        <v>2084</v>
      </c>
      <c r="G5701" t="s">
        <v>2083</v>
      </c>
      <c r="H5701" t="s">
        <v>2085</v>
      </c>
      <c r="I5701" s="52">
        <v>45474</v>
      </c>
      <c r="J5701" t="s">
        <v>2457</v>
      </c>
      <c r="K5701">
        <v>100</v>
      </c>
      <c r="L5701" s="73">
        <v>90.613770482479893</v>
      </c>
      <c r="M5701">
        <v>100</v>
      </c>
      <c r="N5701">
        <v>1</v>
      </c>
      <c r="O5701" s="73">
        <v>88.786437511904893</v>
      </c>
      <c r="P5701">
        <v>100</v>
      </c>
      <c r="Q5701">
        <v>1</v>
      </c>
      <c r="R5701">
        <v>99</v>
      </c>
      <c r="S5701">
        <v>0.99030764454236297</v>
      </c>
      <c r="T5701">
        <v>37.195308394137498</v>
      </c>
      <c r="U5701">
        <v>0.56270180441967599</v>
      </c>
      <c r="V5701">
        <v>68</v>
      </c>
      <c r="W5701">
        <v>4.8197396693794102E-2</v>
      </c>
      <c r="X5701">
        <v>10</v>
      </c>
      <c r="Y5701">
        <v>100</v>
      </c>
      <c r="Z5701">
        <v>1</v>
      </c>
      <c r="AA5701">
        <v>27.417427158092899</v>
      </c>
      <c r="AB5701">
        <v>98</v>
      </c>
      <c r="AC5701">
        <v>0.98046305031701297</v>
      </c>
      <c r="AD5701">
        <v>2</v>
      </c>
      <c r="AE5701">
        <v>1.9536949682986499E-2</v>
      </c>
      <c r="AF5701">
        <v>0</v>
      </c>
      <c r="AG5701">
        <v>0</v>
      </c>
      <c r="AH5701">
        <v>7.7505198374374197E-3</v>
      </c>
      <c r="AI5701">
        <v>5</v>
      </c>
      <c r="AJ5701" s="73">
        <v>87.671814253893999</v>
      </c>
      <c r="AK5701">
        <v>100</v>
      </c>
      <c r="AL5701">
        <v>1</v>
      </c>
      <c r="AM5701">
        <v>0</v>
      </c>
      <c r="AN5701">
        <v>0</v>
      </c>
      <c r="AO5701">
        <v>0</v>
      </c>
      <c r="AP5701">
        <v>0</v>
      </c>
      <c r="AQ5701">
        <v>100</v>
      </c>
      <c r="AR5701">
        <v>0.999999999999999</v>
      </c>
      <c r="AS5701">
        <v>1.01838582799236E-2</v>
      </c>
      <c r="AT5701">
        <v>1</v>
      </c>
      <c r="AU5701">
        <v>0</v>
      </c>
      <c r="AV5701">
        <v>0</v>
      </c>
      <c r="AW5701">
        <v>100</v>
      </c>
      <c r="AX5701">
        <v>0.999999999999999</v>
      </c>
      <c r="AY5701" s="73">
        <v>89.824291281541903</v>
      </c>
      <c r="AZ5701">
        <v>100</v>
      </c>
      <c r="BA5701">
        <v>1</v>
      </c>
      <c r="BB5701">
        <v>96</v>
      </c>
      <c r="BC5701">
        <v>0.95950838969681695</v>
      </c>
      <c r="BD5701">
        <v>4</v>
      </c>
      <c r="BE5701">
        <v>4.04916103031824E-2</v>
      </c>
      <c r="BF5701">
        <v>90.613770482479893</v>
      </c>
      <c r="BG5701">
        <v>88.786437511904893</v>
      </c>
      <c r="BH5701">
        <v>89.824291281541903</v>
      </c>
      <c r="BI5701">
        <v>87.671814253893999</v>
      </c>
    </row>
    <row r="5702" spans="1:61" x14ac:dyDescent="0.25">
      <c r="A5702" s="10" t="str">
        <f>VLOOKUP(D5702,'Index-Relations'!E:F,2,FALSE)</f>
        <v>ESG</v>
      </c>
      <c r="B5702" t="s">
        <v>3450</v>
      </c>
      <c r="C5702" s="53" t="s">
        <v>2766</v>
      </c>
      <c r="D5702" s="59" t="s">
        <v>3208</v>
      </c>
      <c r="E5702" s="59" t="s">
        <v>9118</v>
      </c>
      <c r="F5702" t="s">
        <v>2084</v>
      </c>
      <c r="G5702" t="s">
        <v>2083</v>
      </c>
      <c r="H5702" t="s">
        <v>2085</v>
      </c>
      <c r="I5702" s="52">
        <v>45446</v>
      </c>
      <c r="J5702" t="s">
        <v>2457</v>
      </c>
      <c r="K5702">
        <v>100</v>
      </c>
      <c r="L5702" s="73">
        <v>91.871064733246996</v>
      </c>
      <c r="M5702">
        <v>100</v>
      </c>
      <c r="N5702">
        <v>1</v>
      </c>
      <c r="O5702" s="73">
        <v>89.497557256674</v>
      </c>
      <c r="P5702">
        <v>100</v>
      </c>
      <c r="Q5702">
        <v>1</v>
      </c>
      <c r="R5702">
        <v>99</v>
      </c>
      <c r="S5702">
        <v>0.98774940235755804</v>
      </c>
      <c r="T5702">
        <v>37.857242477003403</v>
      </c>
      <c r="U5702">
        <v>0.58067604951977203</v>
      </c>
      <c r="V5702">
        <v>66</v>
      </c>
      <c r="W5702">
        <v>3.2858825344719997E-2</v>
      </c>
      <c r="X5702">
        <v>8</v>
      </c>
      <c r="Y5702">
        <v>100</v>
      </c>
      <c r="Z5702">
        <v>1</v>
      </c>
      <c r="AA5702">
        <v>33.643658607479097</v>
      </c>
      <c r="AB5702">
        <v>95</v>
      </c>
      <c r="AC5702">
        <v>0.94891331699118997</v>
      </c>
      <c r="AD5702">
        <v>5</v>
      </c>
      <c r="AE5702">
        <v>5.1086683008809898E-2</v>
      </c>
      <c r="AF5702">
        <v>0</v>
      </c>
      <c r="AG5702">
        <v>1.2489999999999999E-16</v>
      </c>
      <c r="AH5702">
        <v>7.8921354446052396E-3</v>
      </c>
      <c r="AI5702">
        <v>5</v>
      </c>
      <c r="AJ5702" s="73">
        <v>89.762493611113001</v>
      </c>
      <c r="AK5702">
        <v>100</v>
      </c>
      <c r="AL5702">
        <v>1</v>
      </c>
      <c r="AM5702">
        <v>0</v>
      </c>
      <c r="AN5702">
        <v>0</v>
      </c>
      <c r="AO5702">
        <v>0</v>
      </c>
      <c r="AP5702">
        <v>0</v>
      </c>
      <c r="AQ5702">
        <v>100</v>
      </c>
      <c r="AR5702">
        <v>1</v>
      </c>
      <c r="AS5702">
        <v>0</v>
      </c>
      <c r="AT5702">
        <v>0</v>
      </c>
      <c r="AU5702">
        <v>0</v>
      </c>
      <c r="AV5702">
        <v>0</v>
      </c>
      <c r="AW5702">
        <v>100</v>
      </c>
      <c r="AX5702">
        <v>1</v>
      </c>
      <c r="AY5702" s="73">
        <v>91.229500872802006</v>
      </c>
      <c r="AZ5702">
        <v>100</v>
      </c>
      <c r="BA5702">
        <v>1</v>
      </c>
      <c r="BB5702">
        <v>96</v>
      </c>
      <c r="BC5702">
        <v>0.95724179757604999</v>
      </c>
      <c r="BD5702">
        <v>4</v>
      </c>
      <c r="BE5702">
        <v>4.2758202423949898E-2</v>
      </c>
      <c r="BF5702">
        <v>91.871064733246996</v>
      </c>
      <c r="BG5702">
        <v>89.497557256674</v>
      </c>
      <c r="BH5702">
        <v>91.229500872802006</v>
      </c>
      <c r="BI5702">
        <v>89.762493611113001</v>
      </c>
    </row>
    <row r="5703" spans="1:61" x14ac:dyDescent="0.25">
      <c r="A5703" s="10" t="str">
        <f>VLOOKUP(D5703,'Index-Relations'!E:F,2,FALSE)</f>
        <v>ESG</v>
      </c>
      <c r="B5703" t="s">
        <v>3450</v>
      </c>
      <c r="C5703" s="53" t="s">
        <v>2767</v>
      </c>
      <c r="D5703" s="59" t="s">
        <v>3208</v>
      </c>
      <c r="E5703" s="59" t="s">
        <v>9119</v>
      </c>
      <c r="F5703" t="s">
        <v>2084</v>
      </c>
      <c r="G5703" t="s">
        <v>2083</v>
      </c>
      <c r="H5703" t="s">
        <v>2085</v>
      </c>
      <c r="I5703" s="52">
        <v>45413</v>
      </c>
      <c r="J5703" t="s">
        <v>2457</v>
      </c>
      <c r="K5703">
        <v>100</v>
      </c>
      <c r="L5703" s="73">
        <v>91.932241764184894</v>
      </c>
      <c r="M5703">
        <v>100</v>
      </c>
      <c r="N5703">
        <v>1</v>
      </c>
      <c r="O5703" s="73">
        <v>89.556862356074902</v>
      </c>
      <c r="P5703">
        <v>100</v>
      </c>
      <c r="Q5703">
        <v>1</v>
      </c>
      <c r="R5703">
        <v>99</v>
      </c>
      <c r="S5703">
        <v>0.98820144257865195</v>
      </c>
      <c r="T5703">
        <v>37.897544216457398</v>
      </c>
      <c r="U5703">
        <v>0.57503335973744296</v>
      </c>
      <c r="V5703">
        <v>66</v>
      </c>
      <c r="W5703">
        <v>3.12037665437069E-2</v>
      </c>
      <c r="X5703">
        <v>8</v>
      </c>
      <c r="Y5703">
        <v>100</v>
      </c>
      <c r="Z5703">
        <v>1</v>
      </c>
      <c r="AA5703">
        <v>34.807110630635101</v>
      </c>
      <c r="AB5703">
        <v>95</v>
      </c>
      <c r="AC5703">
        <v>0.94985600545387405</v>
      </c>
      <c r="AD5703">
        <v>5</v>
      </c>
      <c r="AE5703">
        <v>5.01439945461256E-2</v>
      </c>
      <c r="AF5703">
        <v>0</v>
      </c>
      <c r="AG5703">
        <v>0</v>
      </c>
      <c r="AH5703">
        <v>7.1935818380883202E-3</v>
      </c>
      <c r="AI5703">
        <v>5</v>
      </c>
      <c r="AJ5703" s="73">
        <v>89.842055001193003</v>
      </c>
      <c r="AK5703">
        <v>100</v>
      </c>
      <c r="AL5703">
        <v>1</v>
      </c>
      <c r="AM5703">
        <v>0</v>
      </c>
      <c r="AN5703">
        <v>0</v>
      </c>
      <c r="AO5703">
        <v>0</v>
      </c>
      <c r="AP5703">
        <v>0</v>
      </c>
      <c r="AQ5703">
        <v>100</v>
      </c>
      <c r="AR5703">
        <v>1</v>
      </c>
      <c r="AS5703">
        <v>0</v>
      </c>
      <c r="AT5703">
        <v>0</v>
      </c>
      <c r="AU5703">
        <v>0</v>
      </c>
      <c r="AV5703">
        <v>0</v>
      </c>
      <c r="AW5703">
        <v>100</v>
      </c>
      <c r="AX5703">
        <v>1</v>
      </c>
      <c r="AY5703" s="73">
        <v>91.233759588441004</v>
      </c>
      <c r="AZ5703">
        <v>100</v>
      </c>
      <c r="BA5703">
        <v>1</v>
      </c>
      <c r="BB5703">
        <v>95</v>
      </c>
      <c r="BC5703">
        <v>0.948554743231946</v>
      </c>
      <c r="BD5703">
        <v>5</v>
      </c>
      <c r="BE5703">
        <v>5.1445256768053498E-2</v>
      </c>
      <c r="BF5703">
        <v>91.932241764184894</v>
      </c>
      <c r="BG5703">
        <v>89.556862356074902</v>
      </c>
      <c r="BH5703">
        <v>91.233759588441004</v>
      </c>
      <c r="BI5703">
        <v>89.842055001193003</v>
      </c>
    </row>
    <row r="5704" spans="1:61" x14ac:dyDescent="0.25">
      <c r="A5704" s="10" t="str">
        <f>VLOOKUP(D5704,'Index-Relations'!E:F,2,FALSE)</f>
        <v>ESG</v>
      </c>
      <c r="B5704" t="s">
        <v>3450</v>
      </c>
      <c r="C5704" s="53" t="s">
        <v>2768</v>
      </c>
      <c r="D5704" s="59" t="s">
        <v>3208</v>
      </c>
      <c r="E5704" s="59" t="s">
        <v>9120</v>
      </c>
      <c r="F5704" t="s">
        <v>2084</v>
      </c>
      <c r="G5704" t="s">
        <v>2083</v>
      </c>
      <c r="H5704" t="s">
        <v>2085</v>
      </c>
      <c r="I5704" s="52">
        <v>45383</v>
      </c>
      <c r="J5704" t="s">
        <v>2457</v>
      </c>
      <c r="K5704">
        <v>100</v>
      </c>
      <c r="L5704">
        <v>93.808472145898094</v>
      </c>
      <c r="M5704">
        <v>100</v>
      </c>
      <c r="N5704">
        <v>1</v>
      </c>
      <c r="O5704">
        <v>92.1237702067409</v>
      </c>
      <c r="P5704">
        <v>100</v>
      </c>
      <c r="Q5704">
        <v>1</v>
      </c>
      <c r="R5704">
        <v>99</v>
      </c>
      <c r="S5704">
        <v>0.98934268138217596</v>
      </c>
      <c r="T5704">
        <v>37.661300768608001</v>
      </c>
      <c r="U5704">
        <v>0.57349467348622096</v>
      </c>
      <c r="V5704">
        <v>66</v>
      </c>
      <c r="W5704">
        <v>3.2481653820080197E-2</v>
      </c>
      <c r="X5704">
        <v>8</v>
      </c>
      <c r="Y5704">
        <v>100</v>
      </c>
      <c r="Z5704">
        <v>1</v>
      </c>
      <c r="AA5704">
        <v>33.219388609711302</v>
      </c>
      <c r="AB5704">
        <v>95</v>
      </c>
      <c r="AC5704">
        <v>0.94962051826637295</v>
      </c>
      <c r="AD5704">
        <v>5</v>
      </c>
      <c r="AE5704">
        <v>5.0379481733626698E-2</v>
      </c>
      <c r="AF5704">
        <v>0</v>
      </c>
      <c r="AG5704">
        <v>0</v>
      </c>
      <c r="AH5704">
        <v>7.5489697937907397E-3</v>
      </c>
      <c r="AI5704">
        <v>5</v>
      </c>
      <c r="AJ5704">
        <v>92.511481114704907</v>
      </c>
      <c r="AK5704">
        <v>100</v>
      </c>
      <c r="AL5704">
        <v>1</v>
      </c>
      <c r="AM5704">
        <v>0</v>
      </c>
      <c r="AN5704">
        <v>0</v>
      </c>
      <c r="AO5704">
        <v>0</v>
      </c>
      <c r="AP5704">
        <v>0</v>
      </c>
      <c r="AQ5704">
        <v>100</v>
      </c>
      <c r="AR5704">
        <v>1</v>
      </c>
      <c r="AS5704">
        <v>0</v>
      </c>
      <c r="AT5704">
        <v>0</v>
      </c>
      <c r="AU5704">
        <v>0</v>
      </c>
      <c r="AV5704">
        <v>0</v>
      </c>
      <c r="AW5704">
        <v>100</v>
      </c>
      <c r="AX5704">
        <v>1</v>
      </c>
      <c r="AY5704">
        <v>93.573216824395402</v>
      </c>
      <c r="AZ5704">
        <v>100</v>
      </c>
      <c r="BA5704">
        <v>1</v>
      </c>
      <c r="BB5704">
        <v>95</v>
      </c>
      <c r="BC5704">
        <v>0.95006777654395802</v>
      </c>
      <c r="BD5704">
        <v>5</v>
      </c>
      <c r="BE5704">
        <v>4.9932223456041001E-2</v>
      </c>
      <c r="BF5704">
        <v>92.071422366777995</v>
      </c>
      <c r="BG5704">
        <v>89.609310966094995</v>
      </c>
      <c r="BH5704">
        <v>91.519329387514006</v>
      </c>
      <c r="BI5704">
        <v>89.900360440576904</v>
      </c>
    </row>
    <row r="5705" spans="1:61" x14ac:dyDescent="0.25">
      <c r="A5705" s="10" t="str">
        <f>VLOOKUP(D5705,'Index-Relations'!E:F,2,FALSE)</f>
        <v>ESG</v>
      </c>
      <c r="B5705" t="s">
        <v>3450</v>
      </c>
      <c r="C5705" s="53" t="s">
        <v>2769</v>
      </c>
      <c r="D5705" s="59" t="s">
        <v>3208</v>
      </c>
      <c r="E5705" s="59" t="s">
        <v>9121</v>
      </c>
      <c r="F5705" t="s">
        <v>2084</v>
      </c>
      <c r="G5705" t="s">
        <v>2083</v>
      </c>
      <c r="H5705" t="s">
        <v>2085</v>
      </c>
      <c r="I5705" s="52">
        <v>45352</v>
      </c>
      <c r="J5705" t="s">
        <v>2457</v>
      </c>
      <c r="K5705">
        <v>100</v>
      </c>
      <c r="L5705">
        <v>94.254674063911907</v>
      </c>
      <c r="M5705">
        <v>100</v>
      </c>
      <c r="N5705">
        <v>1</v>
      </c>
      <c r="O5705">
        <v>92.375349544348595</v>
      </c>
      <c r="P5705">
        <v>100</v>
      </c>
      <c r="Q5705">
        <v>1</v>
      </c>
      <c r="R5705">
        <v>99</v>
      </c>
      <c r="S5705">
        <v>0.99136911744851397</v>
      </c>
      <c r="T5705">
        <v>36.738346198367601</v>
      </c>
      <c r="U5705">
        <v>0.53018957106072295</v>
      </c>
      <c r="V5705">
        <v>62</v>
      </c>
      <c r="W5705">
        <v>2.9180142183030701E-2</v>
      </c>
      <c r="X5705">
        <v>7</v>
      </c>
      <c r="Y5705">
        <v>100</v>
      </c>
      <c r="Z5705">
        <v>1</v>
      </c>
      <c r="AA5705">
        <v>37.840649027836498</v>
      </c>
      <c r="AB5705">
        <v>95</v>
      </c>
      <c r="AC5705">
        <v>0.95263943978451704</v>
      </c>
      <c r="AD5705">
        <v>5</v>
      </c>
      <c r="AE5705">
        <v>4.7360560215482302E-2</v>
      </c>
      <c r="AF5705">
        <v>0</v>
      </c>
      <c r="AG5705">
        <v>1.9429E-16</v>
      </c>
      <c r="AH5705">
        <v>5.8838085183639203E-3</v>
      </c>
      <c r="AI5705">
        <v>4</v>
      </c>
      <c r="AJ5705">
        <v>93.177445886139694</v>
      </c>
      <c r="AK5705">
        <v>100</v>
      </c>
      <c r="AL5705">
        <v>1</v>
      </c>
      <c r="AM5705">
        <v>0</v>
      </c>
      <c r="AN5705">
        <v>0</v>
      </c>
      <c r="AO5705">
        <v>0</v>
      </c>
      <c r="AP5705">
        <v>0</v>
      </c>
      <c r="AQ5705">
        <v>100</v>
      </c>
      <c r="AR5705">
        <v>1</v>
      </c>
      <c r="AS5705">
        <v>0</v>
      </c>
      <c r="AT5705">
        <v>0</v>
      </c>
      <c r="AU5705">
        <v>0</v>
      </c>
      <c r="AV5705">
        <v>0</v>
      </c>
      <c r="AW5705">
        <v>100</v>
      </c>
      <c r="AX5705">
        <v>0.999999999999999</v>
      </c>
      <c r="AY5705">
        <v>94.013179357153106</v>
      </c>
      <c r="AZ5705">
        <v>100</v>
      </c>
      <c r="BA5705">
        <v>1</v>
      </c>
      <c r="BB5705">
        <v>96</v>
      </c>
      <c r="BC5705">
        <v>0.96536011574432001</v>
      </c>
      <c r="BD5705">
        <v>4</v>
      </c>
      <c r="BE5705">
        <v>3.4639884255679897E-2</v>
      </c>
      <c r="BF5705">
        <v>92.569761793434907</v>
      </c>
      <c r="BG5705">
        <v>89.836259094227998</v>
      </c>
      <c r="BH5705">
        <v>91.935895691372906</v>
      </c>
      <c r="BI5705">
        <v>90.747200387502005</v>
      </c>
    </row>
    <row r="5706" spans="1:61" x14ac:dyDescent="0.25">
      <c r="A5706" s="10" t="str">
        <f>VLOOKUP(D5706,'Index-Relations'!E:F,2,FALSE)</f>
        <v>ESG</v>
      </c>
      <c r="B5706" t="s">
        <v>3450</v>
      </c>
      <c r="C5706" s="53" t="s">
        <v>2770</v>
      </c>
      <c r="D5706" s="59" t="s">
        <v>3208</v>
      </c>
      <c r="E5706" s="59" t="s">
        <v>9122</v>
      </c>
      <c r="F5706" t="s">
        <v>2084</v>
      </c>
      <c r="G5706" t="s">
        <v>2083</v>
      </c>
      <c r="H5706" t="s">
        <v>2085</v>
      </c>
      <c r="I5706" s="52">
        <v>45323</v>
      </c>
      <c r="J5706" t="s">
        <v>2457</v>
      </c>
      <c r="K5706">
        <v>101</v>
      </c>
      <c r="L5706">
        <v>94.264576397124799</v>
      </c>
      <c r="M5706">
        <v>100</v>
      </c>
      <c r="N5706">
        <v>1</v>
      </c>
      <c r="O5706">
        <v>92.335244600758699</v>
      </c>
      <c r="P5706">
        <v>100</v>
      </c>
      <c r="Q5706">
        <v>1</v>
      </c>
      <c r="R5706">
        <v>99</v>
      </c>
      <c r="S5706">
        <v>0.991095278544741</v>
      </c>
      <c r="T5706">
        <v>37.096873906401399</v>
      </c>
      <c r="U5706">
        <v>0.535782694363928</v>
      </c>
      <c r="V5706">
        <v>62</v>
      </c>
      <c r="W5706">
        <v>2.98166200303881E-2</v>
      </c>
      <c r="X5706">
        <v>7</v>
      </c>
      <c r="Y5706">
        <v>100</v>
      </c>
      <c r="Z5706">
        <v>1</v>
      </c>
      <c r="AA5706">
        <v>38.822277989014303</v>
      </c>
      <c r="AB5706">
        <v>95</v>
      </c>
      <c r="AC5706">
        <v>0.94962748511184203</v>
      </c>
      <c r="AD5706">
        <v>5</v>
      </c>
      <c r="AE5706">
        <v>5.0372514888157797E-2</v>
      </c>
      <c r="AF5706">
        <v>1</v>
      </c>
      <c r="AG5706">
        <v>0</v>
      </c>
      <c r="AH5706">
        <v>6.3456467241626803E-3</v>
      </c>
      <c r="AI5706">
        <v>4</v>
      </c>
      <c r="AJ5706">
        <v>93.109619421900206</v>
      </c>
      <c r="AK5706">
        <v>100</v>
      </c>
      <c r="AL5706">
        <v>1</v>
      </c>
      <c r="AM5706">
        <v>0</v>
      </c>
      <c r="AN5706">
        <v>0</v>
      </c>
      <c r="AO5706">
        <v>0</v>
      </c>
      <c r="AP5706">
        <v>0</v>
      </c>
      <c r="AQ5706">
        <v>100</v>
      </c>
      <c r="AR5706">
        <v>0.999999999999999</v>
      </c>
      <c r="AS5706">
        <v>0</v>
      </c>
      <c r="AT5706">
        <v>0</v>
      </c>
      <c r="AU5706">
        <v>0</v>
      </c>
      <c r="AV5706">
        <v>0</v>
      </c>
      <c r="AW5706">
        <v>100</v>
      </c>
      <c r="AX5706">
        <v>1</v>
      </c>
      <c r="AY5706">
        <v>94.120831699402004</v>
      </c>
      <c r="AZ5706">
        <v>100</v>
      </c>
      <c r="BA5706">
        <v>1</v>
      </c>
      <c r="BB5706">
        <v>96</v>
      </c>
      <c r="BC5706">
        <v>0.96151778445628699</v>
      </c>
      <c r="BD5706">
        <v>4</v>
      </c>
      <c r="BE5706">
        <v>3.8482215543712103E-2</v>
      </c>
      <c r="BF5706">
        <v>92.579528524761997</v>
      </c>
      <c r="BG5706">
        <v>89.874611862078893</v>
      </c>
      <c r="BH5706">
        <v>92.031516731794994</v>
      </c>
      <c r="BI5706">
        <v>90.696991094736006</v>
      </c>
    </row>
    <row r="5707" spans="1:61" x14ac:dyDescent="0.25">
      <c r="A5707" s="10" t="str">
        <f>VLOOKUP(D5707,'Index-Relations'!E:F,2,FALSE)</f>
        <v>ESG</v>
      </c>
      <c r="B5707" t="s">
        <v>3450</v>
      </c>
      <c r="C5707" s="53" t="s">
        <v>2760</v>
      </c>
      <c r="D5707" s="59" t="s">
        <v>3136</v>
      </c>
      <c r="E5707" s="59" t="s">
        <v>9123</v>
      </c>
      <c r="F5707" t="s">
        <v>2723</v>
      </c>
      <c r="G5707" t="s">
        <v>2724</v>
      </c>
      <c r="H5707" t="s">
        <v>2725</v>
      </c>
      <c r="I5707" s="52">
        <v>45659</v>
      </c>
      <c r="J5707" t="s">
        <v>2457</v>
      </c>
      <c r="K5707">
        <v>100</v>
      </c>
      <c r="L5707" s="73">
        <v>91.128794775377003</v>
      </c>
      <c r="M5707">
        <v>100</v>
      </c>
      <c r="N5707">
        <v>1</v>
      </c>
      <c r="O5707" s="73">
        <v>89.745079928307007</v>
      </c>
      <c r="P5707">
        <v>100</v>
      </c>
      <c r="Q5707">
        <v>1</v>
      </c>
      <c r="R5707">
        <v>99</v>
      </c>
      <c r="S5707">
        <v>0.98913521455995301</v>
      </c>
      <c r="T5707">
        <v>27.899796771581599</v>
      </c>
      <c r="U5707">
        <v>0.496654098309111</v>
      </c>
      <c r="V5707">
        <v>69</v>
      </c>
      <c r="W5707">
        <v>3.5567120961090298E-2</v>
      </c>
      <c r="X5707">
        <v>10</v>
      </c>
      <c r="Y5707">
        <v>100</v>
      </c>
      <c r="Z5707">
        <v>0.999999999999999</v>
      </c>
      <c r="AA5707">
        <v>14.8866906785426</v>
      </c>
      <c r="AB5707">
        <v>94</v>
      </c>
      <c r="AC5707">
        <v>0.96988024020872998</v>
      </c>
      <c r="AD5707">
        <v>6</v>
      </c>
      <c r="AE5707">
        <v>3.01197597912694E-2</v>
      </c>
      <c r="AF5707">
        <v>0</v>
      </c>
      <c r="AG5707">
        <v>0</v>
      </c>
      <c r="AH5707">
        <v>1.03816365223221E-2</v>
      </c>
      <c r="AI5707">
        <v>9</v>
      </c>
      <c r="AJ5707" s="73">
        <v>89.439733412698999</v>
      </c>
      <c r="AK5707">
        <v>100</v>
      </c>
      <c r="AL5707">
        <v>1</v>
      </c>
      <c r="AM5707">
        <v>0</v>
      </c>
      <c r="AN5707">
        <v>0</v>
      </c>
      <c r="AO5707">
        <v>0</v>
      </c>
      <c r="AP5707">
        <v>0</v>
      </c>
      <c r="AQ5707">
        <v>100</v>
      </c>
      <c r="AR5707">
        <v>1</v>
      </c>
      <c r="AS5707">
        <v>1.8605231084723999E-3</v>
      </c>
      <c r="AT5707">
        <v>1</v>
      </c>
      <c r="AU5707">
        <v>0</v>
      </c>
      <c r="AV5707">
        <v>0</v>
      </c>
      <c r="AW5707">
        <v>100</v>
      </c>
      <c r="AX5707">
        <v>1</v>
      </c>
      <c r="AY5707" s="73">
        <v>89.476856882375003</v>
      </c>
      <c r="AZ5707">
        <v>100</v>
      </c>
      <c r="BA5707">
        <v>1</v>
      </c>
      <c r="BB5707">
        <v>97</v>
      </c>
      <c r="BC5707">
        <v>0.93904981982538005</v>
      </c>
      <c r="BD5707">
        <v>3</v>
      </c>
      <c r="BE5707">
        <v>6.09501801746197E-2</v>
      </c>
      <c r="BF5707">
        <v>91.128794775377003</v>
      </c>
      <c r="BG5707">
        <v>89.745079928307007</v>
      </c>
      <c r="BH5707">
        <v>89.476856882375003</v>
      </c>
      <c r="BI5707">
        <v>89.439733412698999</v>
      </c>
    </row>
    <row r="5708" spans="1:61" x14ac:dyDescent="0.25">
      <c r="A5708" s="10" t="str">
        <f>VLOOKUP(D5708,'Index-Relations'!E:F,2,FALSE)</f>
        <v>ESG</v>
      </c>
      <c r="B5708" t="s">
        <v>3450</v>
      </c>
      <c r="C5708" s="53" t="s">
        <v>2761</v>
      </c>
      <c r="D5708" s="59" t="s">
        <v>3136</v>
      </c>
      <c r="E5708" s="59" t="s">
        <v>9124</v>
      </c>
      <c r="F5708" t="s">
        <v>2723</v>
      </c>
      <c r="G5708" t="s">
        <v>2724</v>
      </c>
      <c r="H5708" t="s">
        <v>2725</v>
      </c>
      <c r="I5708" s="52">
        <v>45628</v>
      </c>
      <c r="J5708" t="s">
        <v>2457</v>
      </c>
      <c r="K5708">
        <v>100</v>
      </c>
      <c r="L5708" s="73">
        <v>91.548030695104899</v>
      </c>
      <c r="M5708">
        <v>100</v>
      </c>
      <c r="N5708">
        <v>1</v>
      </c>
      <c r="O5708" s="73">
        <v>89.862930857422</v>
      </c>
      <c r="P5708">
        <v>100</v>
      </c>
      <c r="Q5708">
        <v>1</v>
      </c>
      <c r="R5708">
        <v>99</v>
      </c>
      <c r="S5708">
        <v>0.98828747998890298</v>
      </c>
      <c r="T5708">
        <v>27.627596828044901</v>
      </c>
      <c r="U5708">
        <v>0.49804856079251397</v>
      </c>
      <c r="V5708">
        <v>66</v>
      </c>
      <c r="W5708">
        <v>2.4714850962683499E-2</v>
      </c>
      <c r="X5708">
        <v>9</v>
      </c>
      <c r="Y5708">
        <v>100</v>
      </c>
      <c r="Z5708">
        <v>0.999999999999999</v>
      </c>
      <c r="AA5708">
        <v>14.991388546551701</v>
      </c>
      <c r="AB5708">
        <v>92</v>
      </c>
      <c r="AC5708">
        <v>0.95919305969963597</v>
      </c>
      <c r="AD5708">
        <v>8</v>
      </c>
      <c r="AE5708">
        <v>4.0806940300363498E-2</v>
      </c>
      <c r="AF5708">
        <v>0</v>
      </c>
      <c r="AG5708">
        <v>2.2897999999999998E-16</v>
      </c>
      <c r="AH5708">
        <v>8.9389747320779908E-3</v>
      </c>
      <c r="AI5708">
        <v>8</v>
      </c>
      <c r="AJ5708" s="73">
        <v>89.649605390839</v>
      </c>
      <c r="AK5708">
        <v>100</v>
      </c>
      <c r="AL5708">
        <v>1</v>
      </c>
      <c r="AM5708">
        <v>0</v>
      </c>
      <c r="AN5708">
        <v>0</v>
      </c>
      <c r="AO5708">
        <v>0</v>
      </c>
      <c r="AP5708">
        <v>0</v>
      </c>
      <c r="AQ5708">
        <v>100</v>
      </c>
      <c r="AR5708">
        <v>1</v>
      </c>
      <c r="AS5708">
        <v>1.94934604366209E-3</v>
      </c>
      <c r="AT5708">
        <v>1</v>
      </c>
      <c r="AU5708">
        <v>0</v>
      </c>
      <c r="AV5708">
        <v>0</v>
      </c>
      <c r="AW5708">
        <v>100</v>
      </c>
      <c r="AX5708">
        <v>0.999999999999999</v>
      </c>
      <c r="AY5708" s="73">
        <v>90.314731343294</v>
      </c>
      <c r="AZ5708">
        <v>100</v>
      </c>
      <c r="BA5708">
        <v>1</v>
      </c>
      <c r="BB5708">
        <v>97</v>
      </c>
      <c r="BC5708">
        <v>0.939750978870869</v>
      </c>
      <c r="BD5708">
        <v>3</v>
      </c>
      <c r="BE5708">
        <v>6.0249021129129998E-2</v>
      </c>
      <c r="BF5708">
        <v>91.548030695104899</v>
      </c>
      <c r="BG5708">
        <v>89.862930857422</v>
      </c>
      <c r="BH5708">
        <v>90.314731343294</v>
      </c>
      <c r="BI5708">
        <v>89.649605390839</v>
      </c>
    </row>
    <row r="5709" spans="1:61" x14ac:dyDescent="0.25">
      <c r="A5709" s="10" t="str">
        <f>VLOOKUP(D5709,'Index-Relations'!E:F,2,FALSE)</f>
        <v>ESG</v>
      </c>
      <c r="B5709" t="s">
        <v>3450</v>
      </c>
      <c r="C5709" s="53" t="s">
        <v>2762</v>
      </c>
      <c r="D5709" s="59" t="s">
        <v>3136</v>
      </c>
      <c r="E5709" s="59" t="s">
        <v>9125</v>
      </c>
      <c r="F5709" t="s">
        <v>2723</v>
      </c>
      <c r="G5709" t="s">
        <v>2724</v>
      </c>
      <c r="H5709" t="s">
        <v>2725</v>
      </c>
      <c r="I5709" s="52">
        <v>45597</v>
      </c>
      <c r="J5709" t="s">
        <v>2457</v>
      </c>
      <c r="K5709">
        <v>100</v>
      </c>
      <c r="L5709" s="73">
        <v>91.5490245730129</v>
      </c>
      <c r="M5709">
        <v>100</v>
      </c>
      <c r="N5709">
        <v>1</v>
      </c>
      <c r="O5709" s="73">
        <v>89.898907436825894</v>
      </c>
      <c r="P5709">
        <v>100</v>
      </c>
      <c r="Q5709">
        <v>1</v>
      </c>
      <c r="R5709">
        <v>99</v>
      </c>
      <c r="S5709">
        <v>0.98781228734029103</v>
      </c>
      <c r="T5709">
        <v>28.073693188291902</v>
      </c>
      <c r="U5709">
        <v>0.49898828167639703</v>
      </c>
      <c r="V5709">
        <v>66</v>
      </c>
      <c r="W5709">
        <v>2.4092821772047E-2</v>
      </c>
      <c r="X5709">
        <v>9</v>
      </c>
      <c r="Y5709">
        <v>100</v>
      </c>
      <c r="Z5709">
        <v>0.999999999999999</v>
      </c>
      <c r="AA5709">
        <v>16.736676433188599</v>
      </c>
      <c r="AB5709">
        <v>91</v>
      </c>
      <c r="AC5709">
        <v>0.94763383531166101</v>
      </c>
      <c r="AD5709">
        <v>9</v>
      </c>
      <c r="AE5709">
        <v>5.23661646883379E-2</v>
      </c>
      <c r="AF5709">
        <v>0</v>
      </c>
      <c r="AG5709">
        <v>2.0122999999999999E-16</v>
      </c>
      <c r="AH5709">
        <v>1.6495807425419701E-2</v>
      </c>
      <c r="AI5709">
        <v>8</v>
      </c>
      <c r="AJ5709" s="73">
        <v>89.677802229580905</v>
      </c>
      <c r="AK5709">
        <v>100</v>
      </c>
      <c r="AL5709">
        <v>1</v>
      </c>
      <c r="AM5709">
        <v>0</v>
      </c>
      <c r="AN5709">
        <v>0</v>
      </c>
      <c r="AO5709">
        <v>0</v>
      </c>
      <c r="AP5709">
        <v>0</v>
      </c>
      <c r="AQ5709">
        <v>100</v>
      </c>
      <c r="AR5709">
        <v>1</v>
      </c>
      <c r="AS5709">
        <v>1.95444037250104E-3</v>
      </c>
      <c r="AT5709">
        <v>1</v>
      </c>
      <c r="AU5709">
        <v>0</v>
      </c>
      <c r="AV5709">
        <v>0</v>
      </c>
      <c r="AW5709">
        <v>100</v>
      </c>
      <c r="AX5709">
        <v>1</v>
      </c>
      <c r="AY5709" s="73">
        <v>90.327215209084002</v>
      </c>
      <c r="AZ5709">
        <v>100</v>
      </c>
      <c r="BA5709">
        <v>1</v>
      </c>
      <c r="BB5709">
        <v>96</v>
      </c>
      <c r="BC5709">
        <v>0.92366794583198097</v>
      </c>
      <c r="BD5709">
        <v>4</v>
      </c>
      <c r="BE5709">
        <v>7.6332054168017999E-2</v>
      </c>
      <c r="BF5709">
        <v>91.5490245730129</v>
      </c>
      <c r="BG5709">
        <v>89.898907436825894</v>
      </c>
      <c r="BH5709">
        <v>90.327215209084002</v>
      </c>
      <c r="BI5709">
        <v>89.677802229580905</v>
      </c>
    </row>
    <row r="5710" spans="1:61" x14ac:dyDescent="0.25">
      <c r="A5710" s="10" t="str">
        <f>VLOOKUP(D5710,'Index-Relations'!E:F,2,FALSE)</f>
        <v>ESG</v>
      </c>
      <c r="B5710" t="s">
        <v>3450</v>
      </c>
      <c r="C5710" s="53" t="s">
        <v>2763</v>
      </c>
      <c r="D5710" s="59" t="s">
        <v>3136</v>
      </c>
      <c r="E5710" s="59" t="s">
        <v>9126</v>
      </c>
      <c r="F5710" t="s">
        <v>2723</v>
      </c>
      <c r="G5710" t="s">
        <v>2724</v>
      </c>
      <c r="H5710" t="s">
        <v>2725</v>
      </c>
      <c r="I5710" s="52">
        <v>45566</v>
      </c>
      <c r="J5710" t="s">
        <v>2457</v>
      </c>
      <c r="K5710">
        <v>100</v>
      </c>
      <c r="L5710" s="73">
        <v>91.664677265852006</v>
      </c>
      <c r="M5710">
        <v>100</v>
      </c>
      <c r="N5710">
        <v>1</v>
      </c>
      <c r="O5710" s="73">
        <v>90.132453196231907</v>
      </c>
      <c r="P5710">
        <v>100</v>
      </c>
      <c r="Q5710">
        <v>1</v>
      </c>
      <c r="R5710">
        <v>99</v>
      </c>
      <c r="S5710">
        <v>0.98774831835712296</v>
      </c>
      <c r="T5710">
        <v>28.4658106154119</v>
      </c>
      <c r="U5710">
        <v>0.49945772390689502</v>
      </c>
      <c r="V5710">
        <v>66</v>
      </c>
      <c r="W5710">
        <v>2.4050986813393099E-2</v>
      </c>
      <c r="X5710">
        <v>9</v>
      </c>
      <c r="Y5710">
        <v>100</v>
      </c>
      <c r="Z5710">
        <v>1</v>
      </c>
      <c r="AA5710">
        <v>16.816169462081401</v>
      </c>
      <c r="AB5710">
        <v>93</v>
      </c>
      <c r="AC5710">
        <v>0.95233401526809802</v>
      </c>
      <c r="AD5710">
        <v>7</v>
      </c>
      <c r="AE5710">
        <v>4.7665984731901E-2</v>
      </c>
      <c r="AF5710">
        <v>0</v>
      </c>
      <c r="AG5710">
        <v>1.8041000000000001E-16</v>
      </c>
      <c r="AH5710">
        <v>8.4397459553544208E-3</v>
      </c>
      <c r="AI5710">
        <v>8</v>
      </c>
      <c r="AJ5710" s="73">
        <v>89.735188593847894</v>
      </c>
      <c r="AK5710">
        <v>100</v>
      </c>
      <c r="AL5710">
        <v>1</v>
      </c>
      <c r="AM5710">
        <v>0</v>
      </c>
      <c r="AN5710">
        <v>0</v>
      </c>
      <c r="AO5710">
        <v>0</v>
      </c>
      <c r="AP5710">
        <v>0</v>
      </c>
      <c r="AQ5710">
        <v>100</v>
      </c>
      <c r="AR5710">
        <v>1</v>
      </c>
      <c r="AS5710">
        <v>1.7562388670246799E-3</v>
      </c>
      <c r="AT5710">
        <v>1</v>
      </c>
      <c r="AU5710">
        <v>0</v>
      </c>
      <c r="AV5710">
        <v>0</v>
      </c>
      <c r="AW5710">
        <v>100</v>
      </c>
      <c r="AX5710">
        <v>0.999999999999999</v>
      </c>
      <c r="AY5710" s="73">
        <v>90.409346496548906</v>
      </c>
      <c r="AZ5710">
        <v>100</v>
      </c>
      <c r="BA5710">
        <v>1</v>
      </c>
      <c r="BB5710">
        <v>96</v>
      </c>
      <c r="BC5710">
        <v>0.91807664950942602</v>
      </c>
      <c r="BD5710">
        <v>4</v>
      </c>
      <c r="BE5710">
        <v>8.1923350490573296E-2</v>
      </c>
      <c r="BF5710">
        <v>91.664677265852006</v>
      </c>
      <c r="BG5710">
        <v>90.132453196231907</v>
      </c>
      <c r="BH5710">
        <v>90.409346496548906</v>
      </c>
      <c r="BI5710">
        <v>89.735188593847894</v>
      </c>
    </row>
    <row r="5711" spans="1:61" x14ac:dyDescent="0.25">
      <c r="A5711" s="10" t="str">
        <f>VLOOKUP(D5711,'Index-Relations'!E:F,2,FALSE)</f>
        <v>ESG</v>
      </c>
      <c r="B5711" t="s">
        <v>3450</v>
      </c>
      <c r="C5711" s="53" t="s">
        <v>2764</v>
      </c>
      <c r="D5711" s="59" t="s">
        <v>3136</v>
      </c>
      <c r="E5711" s="59" t="s">
        <v>9127</v>
      </c>
      <c r="F5711" t="s">
        <v>2723</v>
      </c>
      <c r="G5711" t="s">
        <v>2724</v>
      </c>
      <c r="H5711" t="s">
        <v>2725</v>
      </c>
      <c r="I5711" s="52">
        <v>45537</v>
      </c>
      <c r="J5711" t="s">
        <v>2457</v>
      </c>
      <c r="K5711">
        <v>100</v>
      </c>
      <c r="L5711" s="73">
        <v>89.5055435457909</v>
      </c>
      <c r="M5711">
        <v>100</v>
      </c>
      <c r="N5711">
        <v>1</v>
      </c>
      <c r="O5711" s="73">
        <v>88.860566864749899</v>
      </c>
      <c r="P5711">
        <v>100</v>
      </c>
      <c r="Q5711">
        <v>1</v>
      </c>
      <c r="R5711">
        <v>99</v>
      </c>
      <c r="S5711">
        <v>0.98938299449884404</v>
      </c>
      <c r="T5711">
        <v>28.130703437067801</v>
      </c>
      <c r="U5711">
        <v>0.44603253241599999</v>
      </c>
      <c r="V5711">
        <v>69</v>
      </c>
      <c r="W5711">
        <v>3.1656036023025302E-2</v>
      </c>
      <c r="X5711">
        <v>10</v>
      </c>
      <c r="Y5711">
        <v>100</v>
      </c>
      <c r="Z5711">
        <v>1</v>
      </c>
      <c r="AA5711">
        <v>10.984183555122501</v>
      </c>
      <c r="AB5711">
        <v>95</v>
      </c>
      <c r="AC5711">
        <v>0.96716780972127303</v>
      </c>
      <c r="AD5711">
        <v>5</v>
      </c>
      <c r="AE5711">
        <v>3.2832190278726497E-2</v>
      </c>
      <c r="AF5711">
        <v>0</v>
      </c>
      <c r="AG5711">
        <v>3.4694000000000002E-16</v>
      </c>
      <c r="AH5711">
        <v>4.2737798466121399E-3</v>
      </c>
      <c r="AI5711">
        <v>5</v>
      </c>
      <c r="AJ5711" s="73">
        <v>89.465779863719007</v>
      </c>
      <c r="AK5711">
        <v>100</v>
      </c>
      <c r="AL5711">
        <v>1</v>
      </c>
      <c r="AM5711">
        <v>0</v>
      </c>
      <c r="AN5711">
        <v>0</v>
      </c>
      <c r="AO5711">
        <v>0</v>
      </c>
      <c r="AP5711">
        <v>0</v>
      </c>
      <c r="AQ5711">
        <v>100</v>
      </c>
      <c r="AR5711">
        <v>0.999999999999999</v>
      </c>
      <c r="AS5711">
        <v>1.7086366193155499E-3</v>
      </c>
      <c r="AT5711">
        <v>1</v>
      </c>
      <c r="AU5711">
        <v>0</v>
      </c>
      <c r="AV5711">
        <v>0</v>
      </c>
      <c r="AW5711">
        <v>100</v>
      </c>
      <c r="AX5711">
        <v>0.999999999999999</v>
      </c>
      <c r="AY5711" s="73">
        <v>85.801616973061002</v>
      </c>
      <c r="AZ5711">
        <v>100</v>
      </c>
      <c r="BA5711">
        <v>1</v>
      </c>
      <c r="BB5711">
        <v>95</v>
      </c>
      <c r="BC5711">
        <v>0.868074561556341</v>
      </c>
      <c r="BD5711">
        <v>5</v>
      </c>
      <c r="BE5711">
        <v>0.13192543844365801</v>
      </c>
      <c r="BF5711">
        <v>89.5055435457909</v>
      </c>
      <c r="BG5711">
        <v>88.860566864749899</v>
      </c>
      <c r="BH5711">
        <v>85.801616973061002</v>
      </c>
      <c r="BI5711">
        <v>89.465779863719007</v>
      </c>
    </row>
    <row r="5712" spans="1:61" x14ac:dyDescent="0.25">
      <c r="A5712" s="10" t="str">
        <f>VLOOKUP(D5712,'Index-Relations'!E:F,2,FALSE)</f>
        <v>ESG</v>
      </c>
      <c r="B5712" t="s">
        <v>3450</v>
      </c>
      <c r="C5712" s="53" t="s">
        <v>3350</v>
      </c>
      <c r="D5712" s="59" t="s">
        <v>3136</v>
      </c>
      <c r="E5712" s="59" t="s">
        <v>9128</v>
      </c>
      <c r="F5712" t="s">
        <v>2723</v>
      </c>
      <c r="G5712" t="s">
        <v>2724</v>
      </c>
      <c r="H5712" t="s">
        <v>2725</v>
      </c>
      <c r="I5712" s="52">
        <v>45505</v>
      </c>
      <c r="J5712" t="s">
        <v>2457</v>
      </c>
      <c r="K5712">
        <v>100</v>
      </c>
      <c r="L5712" s="73">
        <v>89.4462583713199</v>
      </c>
      <c r="M5712">
        <v>100</v>
      </c>
      <c r="N5712">
        <v>1</v>
      </c>
      <c r="O5712" s="73">
        <v>88.773560537421901</v>
      </c>
      <c r="P5712">
        <v>100</v>
      </c>
      <c r="Q5712">
        <v>1</v>
      </c>
      <c r="R5712">
        <v>99</v>
      </c>
      <c r="S5712">
        <v>0.98970559780691902</v>
      </c>
      <c r="T5712">
        <v>28.1375147540606</v>
      </c>
      <c r="U5712">
        <v>0.469507821326827</v>
      </c>
      <c r="V5712">
        <v>69</v>
      </c>
      <c r="W5712">
        <v>3.2078318259927303E-2</v>
      </c>
      <c r="X5712">
        <v>10</v>
      </c>
      <c r="Y5712">
        <v>100</v>
      </c>
      <c r="Z5712">
        <v>1</v>
      </c>
      <c r="AA5712">
        <v>11.472350605912199</v>
      </c>
      <c r="AB5712">
        <v>97</v>
      </c>
      <c r="AC5712">
        <v>0.97847348879486096</v>
      </c>
      <c r="AD5712">
        <v>3</v>
      </c>
      <c r="AE5712">
        <v>2.15265112051383E-2</v>
      </c>
      <c r="AF5712">
        <v>0</v>
      </c>
      <c r="AG5712">
        <v>2.8449000000000001E-16</v>
      </c>
      <c r="AH5712">
        <v>3.8961442836202898E-3</v>
      </c>
      <c r="AI5712">
        <v>5</v>
      </c>
      <c r="AJ5712" s="73">
        <v>89.483569821360902</v>
      </c>
      <c r="AK5712">
        <v>100</v>
      </c>
      <c r="AL5712">
        <v>1</v>
      </c>
      <c r="AM5712">
        <v>0</v>
      </c>
      <c r="AN5712">
        <v>0</v>
      </c>
      <c r="AO5712">
        <v>0</v>
      </c>
      <c r="AP5712">
        <v>0</v>
      </c>
      <c r="AQ5712">
        <v>100</v>
      </c>
      <c r="AR5712">
        <v>1</v>
      </c>
      <c r="AS5712">
        <v>1.7162338682074701E-3</v>
      </c>
      <c r="AT5712">
        <v>1</v>
      </c>
      <c r="AU5712">
        <v>0</v>
      </c>
      <c r="AV5712">
        <v>0</v>
      </c>
      <c r="AW5712">
        <v>100</v>
      </c>
      <c r="AX5712">
        <v>1</v>
      </c>
      <c r="AY5712" s="73">
        <v>85.726510671777902</v>
      </c>
      <c r="AZ5712">
        <v>100</v>
      </c>
      <c r="BA5712">
        <v>1</v>
      </c>
      <c r="BB5712">
        <v>96</v>
      </c>
      <c r="BC5712">
        <v>0.90659962827387697</v>
      </c>
      <c r="BD5712">
        <v>4</v>
      </c>
      <c r="BE5712">
        <v>9.3400371726122797E-2</v>
      </c>
      <c r="BF5712">
        <v>89.4462583713199</v>
      </c>
      <c r="BG5712">
        <v>88.773560537421901</v>
      </c>
      <c r="BH5712">
        <v>85.726510671777902</v>
      </c>
      <c r="BI5712">
        <v>89.483569821360902</v>
      </c>
    </row>
    <row r="5713" spans="1:61" x14ac:dyDescent="0.25">
      <c r="A5713" s="10" t="str">
        <f>VLOOKUP(D5713,'Index-Relations'!E:F,2,FALSE)</f>
        <v>ESG</v>
      </c>
      <c r="B5713" t="s">
        <v>3450</v>
      </c>
      <c r="C5713" s="53" t="s">
        <v>2765</v>
      </c>
      <c r="D5713" s="59" t="s">
        <v>3136</v>
      </c>
      <c r="E5713" s="59" t="s">
        <v>9129</v>
      </c>
      <c r="F5713" t="s">
        <v>2723</v>
      </c>
      <c r="G5713" t="s">
        <v>2724</v>
      </c>
      <c r="H5713" t="s">
        <v>2725</v>
      </c>
      <c r="I5713" s="52">
        <v>45474</v>
      </c>
      <c r="J5713" t="s">
        <v>2457</v>
      </c>
      <c r="K5713">
        <v>100</v>
      </c>
      <c r="L5713" s="73">
        <v>90.467455914261905</v>
      </c>
      <c r="M5713">
        <v>100</v>
      </c>
      <c r="N5713">
        <v>1</v>
      </c>
      <c r="O5713" s="73">
        <v>88.593251912235999</v>
      </c>
      <c r="P5713">
        <v>100</v>
      </c>
      <c r="Q5713">
        <v>1</v>
      </c>
      <c r="R5713">
        <v>99</v>
      </c>
      <c r="S5713">
        <v>0.98935681811083598</v>
      </c>
      <c r="T5713">
        <v>27.881261167359401</v>
      </c>
      <c r="U5713">
        <v>0.47043240846301099</v>
      </c>
      <c r="V5713">
        <v>68</v>
      </c>
      <c r="W5713">
        <v>3.2982768237645101E-2</v>
      </c>
      <c r="X5713">
        <v>10</v>
      </c>
      <c r="Y5713">
        <v>100</v>
      </c>
      <c r="Z5713">
        <v>1</v>
      </c>
      <c r="AA5713">
        <v>11.713671512148499</v>
      </c>
      <c r="AB5713">
        <v>98</v>
      </c>
      <c r="AC5713">
        <v>0.98882690368301596</v>
      </c>
      <c r="AD5713">
        <v>2</v>
      </c>
      <c r="AE5713">
        <v>1.11730963169825E-2</v>
      </c>
      <c r="AF5713">
        <v>0</v>
      </c>
      <c r="AG5713">
        <v>5.7766E-16</v>
      </c>
      <c r="AH5713">
        <v>4.0744514887029104E-3</v>
      </c>
      <c r="AI5713">
        <v>5</v>
      </c>
      <c r="AJ5713" s="73">
        <v>89.9577165769049</v>
      </c>
      <c r="AK5713">
        <v>100</v>
      </c>
      <c r="AL5713">
        <v>1</v>
      </c>
      <c r="AM5713">
        <v>0</v>
      </c>
      <c r="AN5713">
        <v>0</v>
      </c>
      <c r="AO5713">
        <v>0</v>
      </c>
      <c r="AP5713">
        <v>0</v>
      </c>
      <c r="AQ5713">
        <v>100</v>
      </c>
      <c r="AR5713">
        <v>1</v>
      </c>
      <c r="AS5713">
        <v>1.65135776437189E-3</v>
      </c>
      <c r="AT5713">
        <v>1</v>
      </c>
      <c r="AU5713">
        <v>0</v>
      </c>
      <c r="AV5713">
        <v>0</v>
      </c>
      <c r="AW5713">
        <v>100</v>
      </c>
      <c r="AX5713">
        <v>0.999999999999999</v>
      </c>
      <c r="AY5713" s="73">
        <v>88.601915525971904</v>
      </c>
      <c r="AZ5713">
        <v>100</v>
      </c>
      <c r="BA5713">
        <v>1</v>
      </c>
      <c r="BB5713">
        <v>96</v>
      </c>
      <c r="BC5713">
        <v>0.91336501025136296</v>
      </c>
      <c r="BD5713">
        <v>4</v>
      </c>
      <c r="BE5713">
        <v>8.6634989748636398E-2</v>
      </c>
      <c r="BF5713">
        <v>90.467455914261905</v>
      </c>
      <c r="BG5713">
        <v>88.593251912235999</v>
      </c>
      <c r="BH5713">
        <v>88.601915525971904</v>
      </c>
      <c r="BI5713">
        <v>89.9577165769049</v>
      </c>
    </row>
    <row r="5714" spans="1:61" x14ac:dyDescent="0.25">
      <c r="A5714" s="10" t="str">
        <f>VLOOKUP(D5714,'Index-Relations'!E:F,2,FALSE)</f>
        <v>ESG</v>
      </c>
      <c r="B5714" t="s">
        <v>3450</v>
      </c>
      <c r="C5714" s="53" t="s">
        <v>2766</v>
      </c>
      <c r="D5714" s="59" t="s">
        <v>3136</v>
      </c>
      <c r="E5714" s="59" t="s">
        <v>9130</v>
      </c>
      <c r="F5714" t="s">
        <v>2723</v>
      </c>
      <c r="G5714" t="s">
        <v>2724</v>
      </c>
      <c r="H5714" t="s">
        <v>2725</v>
      </c>
      <c r="I5714" s="52">
        <v>45446</v>
      </c>
      <c r="J5714" t="s">
        <v>2457</v>
      </c>
      <c r="K5714">
        <v>100</v>
      </c>
      <c r="L5714" s="73">
        <v>91.877304057201897</v>
      </c>
      <c r="M5714">
        <v>100</v>
      </c>
      <c r="N5714">
        <v>1</v>
      </c>
      <c r="O5714" s="73">
        <v>89.231061435624994</v>
      </c>
      <c r="P5714">
        <v>100</v>
      </c>
      <c r="Q5714">
        <v>1</v>
      </c>
      <c r="R5714">
        <v>100</v>
      </c>
      <c r="S5714">
        <v>1</v>
      </c>
      <c r="T5714">
        <v>28.0119452226701</v>
      </c>
      <c r="U5714">
        <v>0.48966698124539298</v>
      </c>
      <c r="V5714">
        <v>65</v>
      </c>
      <c r="W5714">
        <v>1.5168840057822401E-2</v>
      </c>
      <c r="X5714">
        <v>6</v>
      </c>
      <c r="Y5714">
        <v>100</v>
      </c>
      <c r="Z5714">
        <v>0.999999999999999</v>
      </c>
      <c r="AA5714">
        <v>17.8461553243942</v>
      </c>
      <c r="AB5714">
        <v>96</v>
      </c>
      <c r="AC5714">
        <v>0.96901206328176903</v>
      </c>
      <c r="AD5714">
        <v>4</v>
      </c>
      <c r="AE5714">
        <v>3.0987936718230101E-2</v>
      </c>
      <c r="AF5714">
        <v>0</v>
      </c>
      <c r="AG5714">
        <v>0</v>
      </c>
      <c r="AH5714">
        <v>7.8423800587603398E-3</v>
      </c>
      <c r="AI5714">
        <v>6</v>
      </c>
      <c r="AJ5714" s="73">
        <v>91.462491239664899</v>
      </c>
      <c r="AK5714">
        <v>100</v>
      </c>
      <c r="AL5714">
        <v>1</v>
      </c>
      <c r="AM5714">
        <v>0</v>
      </c>
      <c r="AN5714">
        <v>0</v>
      </c>
      <c r="AO5714">
        <v>0</v>
      </c>
      <c r="AP5714">
        <v>0</v>
      </c>
      <c r="AQ5714">
        <v>100</v>
      </c>
      <c r="AR5714">
        <v>0.999999999999999</v>
      </c>
      <c r="AS5714">
        <v>0</v>
      </c>
      <c r="AT5714">
        <v>0</v>
      </c>
      <c r="AU5714">
        <v>0</v>
      </c>
      <c r="AV5714">
        <v>0</v>
      </c>
      <c r="AW5714">
        <v>100</v>
      </c>
      <c r="AX5714">
        <v>1</v>
      </c>
      <c r="AY5714" s="73">
        <v>90.629733183512002</v>
      </c>
      <c r="AZ5714">
        <v>100</v>
      </c>
      <c r="BA5714">
        <v>1</v>
      </c>
      <c r="BB5714">
        <v>96</v>
      </c>
      <c r="BC5714">
        <v>0.91018645600299397</v>
      </c>
      <c r="BD5714">
        <v>4</v>
      </c>
      <c r="BE5714">
        <v>8.9813543997005904E-2</v>
      </c>
      <c r="BF5714">
        <v>91.877304057201897</v>
      </c>
      <c r="BG5714">
        <v>89.231061435624994</v>
      </c>
      <c r="BH5714">
        <v>90.629733183512002</v>
      </c>
      <c r="BI5714">
        <v>91.462491239664899</v>
      </c>
    </row>
    <row r="5715" spans="1:61" x14ac:dyDescent="0.25">
      <c r="A5715" s="10" t="str">
        <f>VLOOKUP(D5715,'Index-Relations'!E:F,2,FALSE)</f>
        <v>ESG</v>
      </c>
      <c r="B5715" t="s">
        <v>3450</v>
      </c>
      <c r="C5715" s="53" t="s">
        <v>2767</v>
      </c>
      <c r="D5715" s="59" t="s">
        <v>3136</v>
      </c>
      <c r="E5715" s="59" t="s">
        <v>9131</v>
      </c>
      <c r="F5715" t="s">
        <v>2723</v>
      </c>
      <c r="G5715" t="s">
        <v>2724</v>
      </c>
      <c r="H5715" t="s">
        <v>2725</v>
      </c>
      <c r="I5715" s="52">
        <v>45413</v>
      </c>
      <c r="J5715" t="s">
        <v>2457</v>
      </c>
      <c r="K5715">
        <v>100</v>
      </c>
      <c r="L5715" s="73">
        <v>92.135765497871006</v>
      </c>
      <c r="M5715">
        <v>100</v>
      </c>
      <c r="N5715">
        <v>1</v>
      </c>
      <c r="O5715" s="73">
        <v>89.686466907670905</v>
      </c>
      <c r="P5715">
        <v>100</v>
      </c>
      <c r="Q5715">
        <v>1</v>
      </c>
      <c r="R5715">
        <v>100</v>
      </c>
      <c r="S5715">
        <v>1</v>
      </c>
      <c r="T5715">
        <v>28.5417125616862</v>
      </c>
      <c r="U5715">
        <v>0.48528255811565901</v>
      </c>
      <c r="V5715">
        <v>65</v>
      </c>
      <c r="W5715">
        <v>1.45809379789826E-2</v>
      </c>
      <c r="X5715">
        <v>6</v>
      </c>
      <c r="Y5715">
        <v>100</v>
      </c>
      <c r="Z5715">
        <v>1</v>
      </c>
      <c r="AA5715">
        <v>18.390571201854598</v>
      </c>
      <c r="AB5715">
        <v>96</v>
      </c>
      <c r="AC5715">
        <v>0.96876079831534001</v>
      </c>
      <c r="AD5715">
        <v>4</v>
      </c>
      <c r="AE5715">
        <v>3.1239201684660201E-2</v>
      </c>
      <c r="AF5715">
        <v>0</v>
      </c>
      <c r="AG5715">
        <v>0</v>
      </c>
      <c r="AH5715">
        <v>7.1352904378263002E-3</v>
      </c>
      <c r="AI5715">
        <v>6</v>
      </c>
      <c r="AJ5715" s="73">
        <v>91.590962538452899</v>
      </c>
      <c r="AK5715">
        <v>100</v>
      </c>
      <c r="AL5715">
        <v>1</v>
      </c>
      <c r="AM5715">
        <v>0</v>
      </c>
      <c r="AN5715">
        <v>0</v>
      </c>
      <c r="AO5715">
        <v>0</v>
      </c>
      <c r="AP5715">
        <v>0</v>
      </c>
      <c r="AQ5715">
        <v>100</v>
      </c>
      <c r="AR5715">
        <v>0.999999999999999</v>
      </c>
      <c r="AS5715">
        <v>0</v>
      </c>
      <c r="AT5715">
        <v>0</v>
      </c>
      <c r="AU5715">
        <v>0</v>
      </c>
      <c r="AV5715">
        <v>0</v>
      </c>
      <c r="AW5715">
        <v>100</v>
      </c>
      <c r="AX5715">
        <v>0.999999999999999</v>
      </c>
      <c r="AY5715" s="73">
        <v>90.772644986206998</v>
      </c>
      <c r="AZ5715">
        <v>100</v>
      </c>
      <c r="BA5715">
        <v>1</v>
      </c>
      <c r="BB5715">
        <v>96</v>
      </c>
      <c r="BC5715">
        <v>0.95570335100845905</v>
      </c>
      <c r="BD5715">
        <v>4</v>
      </c>
      <c r="BE5715">
        <v>4.4296648991540601E-2</v>
      </c>
      <c r="BF5715">
        <v>92.135765497871006</v>
      </c>
      <c r="BG5715">
        <v>89.686466907670905</v>
      </c>
      <c r="BH5715">
        <v>90.772644986206998</v>
      </c>
      <c r="BI5715">
        <v>91.590962538452899</v>
      </c>
    </row>
    <row r="5716" spans="1:61" x14ac:dyDescent="0.25">
      <c r="A5716" s="10" t="str">
        <f>VLOOKUP(D5716,'Index-Relations'!E:F,2,FALSE)</f>
        <v>ESG</v>
      </c>
      <c r="B5716" t="s">
        <v>3450</v>
      </c>
      <c r="C5716" s="53" t="s">
        <v>2768</v>
      </c>
      <c r="D5716" s="59" t="s">
        <v>3136</v>
      </c>
      <c r="E5716" s="59" t="s">
        <v>9132</v>
      </c>
      <c r="F5716" t="s">
        <v>2723</v>
      </c>
      <c r="G5716" t="s">
        <v>2724</v>
      </c>
      <c r="H5716" t="s">
        <v>2725</v>
      </c>
      <c r="I5716" s="52">
        <v>45383</v>
      </c>
      <c r="J5716" t="s">
        <v>2457</v>
      </c>
      <c r="K5716">
        <v>100</v>
      </c>
      <c r="L5716">
        <v>94.296892779298304</v>
      </c>
      <c r="M5716">
        <v>100</v>
      </c>
      <c r="N5716">
        <v>1</v>
      </c>
      <c r="O5716">
        <v>92.625346214981903</v>
      </c>
      <c r="P5716">
        <v>100</v>
      </c>
      <c r="Q5716">
        <v>1</v>
      </c>
      <c r="R5716">
        <v>100</v>
      </c>
      <c r="S5716">
        <v>0.999999999999999</v>
      </c>
      <c r="T5716">
        <v>28.3812022789064</v>
      </c>
      <c r="U5716">
        <v>0.478276541167036</v>
      </c>
      <c r="V5716">
        <v>65</v>
      </c>
      <c r="W5716">
        <v>1.4698536746675201E-2</v>
      </c>
      <c r="X5716">
        <v>6</v>
      </c>
      <c r="Y5716">
        <v>100</v>
      </c>
      <c r="Z5716">
        <v>1</v>
      </c>
      <c r="AA5716">
        <v>17.344150280660699</v>
      </c>
      <c r="AB5716">
        <v>96</v>
      </c>
      <c r="AC5716">
        <v>0.96929284590089304</v>
      </c>
      <c r="AD5716">
        <v>4</v>
      </c>
      <c r="AE5716">
        <v>3.0707154099106699E-2</v>
      </c>
      <c r="AF5716">
        <v>0</v>
      </c>
      <c r="AG5716">
        <v>1.8387999999999999E-16</v>
      </c>
      <c r="AH5716">
        <v>7.3021282095461102E-3</v>
      </c>
      <c r="AI5716">
        <v>6</v>
      </c>
      <c r="AJ5716">
        <v>94.141365307835301</v>
      </c>
      <c r="AK5716">
        <v>100</v>
      </c>
      <c r="AL5716">
        <v>1</v>
      </c>
      <c r="AM5716">
        <v>0</v>
      </c>
      <c r="AN5716">
        <v>0</v>
      </c>
      <c r="AO5716">
        <v>0</v>
      </c>
      <c r="AP5716">
        <v>0</v>
      </c>
      <c r="AQ5716">
        <v>100</v>
      </c>
      <c r="AR5716">
        <v>1</v>
      </c>
      <c r="AS5716">
        <v>0</v>
      </c>
      <c r="AT5716">
        <v>0</v>
      </c>
      <c r="AU5716">
        <v>0</v>
      </c>
      <c r="AV5716">
        <v>0</v>
      </c>
      <c r="AW5716">
        <v>100</v>
      </c>
      <c r="AX5716">
        <v>1</v>
      </c>
      <c r="AY5716">
        <v>93.398877439196198</v>
      </c>
      <c r="AZ5716">
        <v>100</v>
      </c>
      <c r="BA5716">
        <v>1</v>
      </c>
      <c r="BB5716">
        <v>96</v>
      </c>
      <c r="BC5716">
        <v>0.95760718862890104</v>
      </c>
      <c r="BD5716">
        <v>4</v>
      </c>
      <c r="BE5716">
        <v>4.2392811371098897E-2</v>
      </c>
      <c r="BF5716">
        <v>92.325544962856</v>
      </c>
      <c r="BG5716">
        <v>89.712992122026904</v>
      </c>
      <c r="BH5716">
        <v>91.272204474707905</v>
      </c>
      <c r="BI5716">
        <v>91.619140226281999</v>
      </c>
    </row>
    <row r="5717" spans="1:61" x14ac:dyDescent="0.25">
      <c r="A5717" s="10" t="str">
        <f>VLOOKUP(D5717,'Index-Relations'!E:F,2,FALSE)</f>
        <v>ESG</v>
      </c>
      <c r="B5717" t="s">
        <v>3450</v>
      </c>
      <c r="C5717" s="53" t="s">
        <v>2769</v>
      </c>
      <c r="D5717" s="59" t="s">
        <v>3136</v>
      </c>
      <c r="E5717" s="59" t="s">
        <v>9133</v>
      </c>
      <c r="F5717" t="s">
        <v>2723</v>
      </c>
      <c r="G5717" t="s">
        <v>2724</v>
      </c>
      <c r="H5717" t="s">
        <v>2725</v>
      </c>
      <c r="I5717" s="52">
        <v>45352</v>
      </c>
      <c r="J5717" t="s">
        <v>2457</v>
      </c>
      <c r="K5717">
        <v>100</v>
      </c>
      <c r="L5717">
        <v>93.921910536686099</v>
      </c>
      <c r="M5717">
        <v>100</v>
      </c>
      <c r="N5717">
        <v>1</v>
      </c>
      <c r="O5717">
        <v>91.987756194461397</v>
      </c>
      <c r="P5717">
        <v>100</v>
      </c>
      <c r="Q5717">
        <v>1</v>
      </c>
      <c r="R5717">
        <v>99</v>
      </c>
      <c r="S5717">
        <v>0.99091525462518304</v>
      </c>
      <c r="T5717">
        <v>26.928893016311701</v>
      </c>
      <c r="U5717">
        <v>0.45844996426641299</v>
      </c>
      <c r="V5717">
        <v>65</v>
      </c>
      <c r="W5717">
        <v>1.06611118842473E-2</v>
      </c>
      <c r="X5717">
        <v>6</v>
      </c>
      <c r="Y5717">
        <v>100</v>
      </c>
      <c r="Z5717">
        <v>1</v>
      </c>
      <c r="AA5717">
        <v>16.589830181682899</v>
      </c>
      <c r="AB5717">
        <v>95</v>
      </c>
      <c r="AC5717">
        <v>0.97186931742476101</v>
      </c>
      <c r="AD5717">
        <v>5</v>
      </c>
      <c r="AE5717">
        <v>2.8130682575238802E-2</v>
      </c>
      <c r="AF5717">
        <v>0</v>
      </c>
      <c r="AG5717">
        <v>0</v>
      </c>
      <c r="AH5717">
        <v>3.52240217731754E-3</v>
      </c>
      <c r="AI5717">
        <v>4</v>
      </c>
      <c r="AJ5717">
        <v>93.850004870256996</v>
      </c>
      <c r="AK5717">
        <v>100</v>
      </c>
      <c r="AL5717">
        <v>1</v>
      </c>
      <c r="AM5717">
        <v>0</v>
      </c>
      <c r="AN5717">
        <v>0</v>
      </c>
      <c r="AO5717">
        <v>0</v>
      </c>
      <c r="AP5717">
        <v>0</v>
      </c>
      <c r="AQ5717">
        <v>100</v>
      </c>
      <c r="AR5717">
        <v>1</v>
      </c>
      <c r="AS5717">
        <v>0</v>
      </c>
      <c r="AT5717">
        <v>0</v>
      </c>
      <c r="AU5717">
        <v>0</v>
      </c>
      <c r="AV5717">
        <v>0</v>
      </c>
      <c r="AW5717">
        <v>100</v>
      </c>
      <c r="AX5717">
        <v>1</v>
      </c>
      <c r="AY5717">
        <v>93.180100038928103</v>
      </c>
      <c r="AZ5717">
        <v>100</v>
      </c>
      <c r="BA5717">
        <v>1</v>
      </c>
      <c r="BB5717">
        <v>95</v>
      </c>
      <c r="BC5717">
        <v>0.96037581197822797</v>
      </c>
      <c r="BD5717">
        <v>5</v>
      </c>
      <c r="BE5717">
        <v>3.9624188021771603E-2</v>
      </c>
      <c r="BF5717">
        <v>91.793935066767006</v>
      </c>
      <c r="BG5717">
        <v>88.784234148987906</v>
      </c>
      <c r="BH5717">
        <v>91.045458116684003</v>
      </c>
      <c r="BI5717">
        <v>91.248395164849896</v>
      </c>
    </row>
    <row r="5718" spans="1:61" x14ac:dyDescent="0.25">
      <c r="A5718" s="10" t="str">
        <f>VLOOKUP(D5718,'Index-Relations'!E:F,2,FALSE)</f>
        <v>ESG</v>
      </c>
      <c r="B5718" t="s">
        <v>3450</v>
      </c>
      <c r="C5718" s="53" t="s">
        <v>2770</v>
      </c>
      <c r="D5718" s="59" t="s">
        <v>3136</v>
      </c>
      <c r="E5718" s="59" t="s">
        <v>9134</v>
      </c>
      <c r="F5718" t="s">
        <v>2723</v>
      </c>
      <c r="G5718" t="s">
        <v>2724</v>
      </c>
      <c r="H5718" t="s">
        <v>2725</v>
      </c>
      <c r="I5718" s="52">
        <v>45323</v>
      </c>
      <c r="J5718" t="s">
        <v>2457</v>
      </c>
      <c r="K5718">
        <v>101</v>
      </c>
      <c r="L5718">
        <v>94.178987798348999</v>
      </c>
      <c r="M5718">
        <v>100</v>
      </c>
      <c r="N5718">
        <v>1</v>
      </c>
      <c r="O5718">
        <v>92.317549401027705</v>
      </c>
      <c r="P5718">
        <v>100</v>
      </c>
      <c r="Q5718">
        <v>1</v>
      </c>
      <c r="R5718">
        <v>99</v>
      </c>
      <c r="S5718">
        <v>0.99025573948134205</v>
      </c>
      <c r="T5718">
        <v>27.772343048646501</v>
      </c>
      <c r="U5718">
        <v>0.46216075663150202</v>
      </c>
      <c r="V5718">
        <v>65</v>
      </c>
      <c r="W5718">
        <v>1.06555562897924E-2</v>
      </c>
      <c r="X5718">
        <v>6</v>
      </c>
      <c r="Y5718">
        <v>100</v>
      </c>
      <c r="Z5718">
        <v>1</v>
      </c>
      <c r="AA5718">
        <v>17.726768983497099</v>
      </c>
      <c r="AB5718">
        <v>95</v>
      </c>
      <c r="AC5718">
        <v>0.96850311373931497</v>
      </c>
      <c r="AD5718">
        <v>5</v>
      </c>
      <c r="AE5718">
        <v>3.14968862606839E-2</v>
      </c>
      <c r="AF5718">
        <v>1</v>
      </c>
      <c r="AG5718">
        <v>4.0245999999999999E-16</v>
      </c>
      <c r="AH5718">
        <v>3.6702374032896602E-3</v>
      </c>
      <c r="AI5718">
        <v>4</v>
      </c>
      <c r="AJ5718">
        <v>93.902502313514304</v>
      </c>
      <c r="AK5718">
        <v>100</v>
      </c>
      <c r="AL5718">
        <v>1</v>
      </c>
      <c r="AM5718">
        <v>0</v>
      </c>
      <c r="AN5718">
        <v>0</v>
      </c>
      <c r="AO5718">
        <v>0</v>
      </c>
      <c r="AP5718">
        <v>0</v>
      </c>
      <c r="AQ5718">
        <v>100</v>
      </c>
      <c r="AR5718">
        <v>0.999999999999999</v>
      </c>
      <c r="AS5718">
        <v>0</v>
      </c>
      <c r="AT5718">
        <v>0</v>
      </c>
      <c r="AU5718">
        <v>0</v>
      </c>
      <c r="AV5718">
        <v>0</v>
      </c>
      <c r="AW5718">
        <v>100</v>
      </c>
      <c r="AX5718">
        <v>0.999999999999999</v>
      </c>
      <c r="AY5718">
        <v>93.512484338912699</v>
      </c>
      <c r="AZ5718">
        <v>100</v>
      </c>
      <c r="BA5718">
        <v>1</v>
      </c>
      <c r="BB5718">
        <v>95</v>
      </c>
      <c r="BC5718">
        <v>0.95573594250692095</v>
      </c>
      <c r="BD5718">
        <v>5</v>
      </c>
      <c r="BE5718">
        <v>4.4264057493078698E-2</v>
      </c>
      <c r="BF5718">
        <v>92.042888908146907</v>
      </c>
      <c r="BG5718">
        <v>89.307652170360001</v>
      </c>
      <c r="BH5718">
        <v>91.273613591474898</v>
      </c>
      <c r="BI5718">
        <v>91.295116479878899</v>
      </c>
    </row>
    <row r="5719" spans="1:61" x14ac:dyDescent="0.25">
      <c r="A5719" s="10" t="str">
        <f>VLOOKUP(D5719,'Index-Relations'!E:F,2,FALSE)</f>
        <v>ESG</v>
      </c>
      <c r="B5719" t="s">
        <v>3450</v>
      </c>
      <c r="C5719" s="53" t="s">
        <v>2760</v>
      </c>
      <c r="D5719" s="59" t="s">
        <v>3209</v>
      </c>
      <c r="E5719" s="59" t="s">
        <v>9135</v>
      </c>
      <c r="F5719" t="s">
        <v>2088</v>
      </c>
      <c r="G5719" t="s">
        <v>2087</v>
      </c>
      <c r="H5719" t="s">
        <v>2089</v>
      </c>
      <c r="I5719" s="52">
        <v>45659</v>
      </c>
      <c r="J5719" t="s">
        <v>2457</v>
      </c>
      <c r="K5719">
        <v>100</v>
      </c>
      <c r="L5719" s="73">
        <v>88.697099885280906</v>
      </c>
      <c r="M5719">
        <v>100</v>
      </c>
      <c r="N5719">
        <v>1</v>
      </c>
      <c r="O5719" s="73">
        <v>87.522883801763896</v>
      </c>
      <c r="P5719">
        <v>100</v>
      </c>
      <c r="Q5719">
        <v>1</v>
      </c>
      <c r="R5719">
        <v>99</v>
      </c>
      <c r="S5719">
        <v>0.99033686838588697</v>
      </c>
      <c r="T5719">
        <v>36.904835259908403</v>
      </c>
      <c r="U5719">
        <v>0.54608949136828699</v>
      </c>
      <c r="V5719">
        <v>66</v>
      </c>
      <c r="W5719">
        <v>5.9508318198110199E-2</v>
      </c>
      <c r="X5719">
        <v>11</v>
      </c>
      <c r="Y5719">
        <v>100</v>
      </c>
      <c r="Z5719">
        <v>1</v>
      </c>
      <c r="AA5719">
        <v>20.799202788283399</v>
      </c>
      <c r="AB5719">
        <v>93</v>
      </c>
      <c r="AC5719">
        <v>0.93006511833091099</v>
      </c>
      <c r="AD5719">
        <v>7</v>
      </c>
      <c r="AE5719">
        <v>6.9934881669088497E-2</v>
      </c>
      <c r="AF5719">
        <v>0</v>
      </c>
      <c r="AG5719">
        <v>0</v>
      </c>
      <c r="AH5719">
        <v>2.2605392755554801E-2</v>
      </c>
      <c r="AI5719">
        <v>5</v>
      </c>
      <c r="AJ5719" s="73">
        <v>85.403966310772006</v>
      </c>
      <c r="AK5719">
        <v>100</v>
      </c>
      <c r="AL5719">
        <v>1</v>
      </c>
      <c r="AM5719">
        <v>0</v>
      </c>
      <c r="AN5719">
        <v>0</v>
      </c>
      <c r="AO5719">
        <v>0</v>
      </c>
      <c r="AP5719">
        <v>0</v>
      </c>
      <c r="AQ5719">
        <v>100</v>
      </c>
      <c r="AR5719">
        <v>1</v>
      </c>
      <c r="AS5719">
        <v>1.0290814573162801E-2</v>
      </c>
      <c r="AT5719">
        <v>1</v>
      </c>
      <c r="AU5719">
        <v>0</v>
      </c>
      <c r="AV5719">
        <v>0</v>
      </c>
      <c r="AW5719">
        <v>100</v>
      </c>
      <c r="AX5719">
        <v>1</v>
      </c>
      <c r="AY5719" s="73">
        <v>87.615899101003905</v>
      </c>
      <c r="AZ5719">
        <v>100</v>
      </c>
      <c r="BA5719">
        <v>1</v>
      </c>
      <c r="BB5719">
        <v>97</v>
      </c>
      <c r="BC5719">
        <v>0.97009527317897803</v>
      </c>
      <c r="BD5719">
        <v>3</v>
      </c>
      <c r="BE5719">
        <v>2.9904726821021899E-2</v>
      </c>
      <c r="BF5719">
        <v>88.697099885280906</v>
      </c>
      <c r="BG5719">
        <v>87.522883801763896</v>
      </c>
      <c r="BH5719">
        <v>87.615899101003905</v>
      </c>
      <c r="BI5719">
        <v>85.403966310772006</v>
      </c>
    </row>
    <row r="5720" spans="1:61" x14ac:dyDescent="0.25">
      <c r="A5720" s="10" t="str">
        <f>VLOOKUP(D5720,'Index-Relations'!E:F,2,FALSE)</f>
        <v>ESG</v>
      </c>
      <c r="B5720" t="s">
        <v>3450</v>
      </c>
      <c r="C5720" s="53" t="s">
        <v>2761</v>
      </c>
      <c r="D5720" s="59" t="s">
        <v>3209</v>
      </c>
      <c r="E5720" s="59" t="s">
        <v>9136</v>
      </c>
      <c r="F5720" t="s">
        <v>2088</v>
      </c>
      <c r="G5720" t="s">
        <v>2087</v>
      </c>
      <c r="H5720" t="s">
        <v>2089</v>
      </c>
      <c r="I5720" s="52">
        <v>45628</v>
      </c>
      <c r="J5720" t="s">
        <v>2457</v>
      </c>
      <c r="K5720">
        <v>100</v>
      </c>
      <c r="L5720" s="73">
        <v>88.842419536942899</v>
      </c>
      <c r="M5720">
        <v>100</v>
      </c>
      <c r="N5720">
        <v>1</v>
      </c>
      <c r="O5720" s="73">
        <v>87.589254690063001</v>
      </c>
      <c r="P5720">
        <v>100</v>
      </c>
      <c r="Q5720">
        <v>1</v>
      </c>
      <c r="R5720">
        <v>99</v>
      </c>
      <c r="S5720">
        <v>0.98845140007013599</v>
      </c>
      <c r="T5720">
        <v>37.163389233474099</v>
      </c>
      <c r="U5720">
        <v>0.55717985403744696</v>
      </c>
      <c r="V5720">
        <v>66</v>
      </c>
      <c r="W5720">
        <v>6.2555163084235296E-2</v>
      </c>
      <c r="X5720">
        <v>11</v>
      </c>
      <c r="Y5720">
        <v>100</v>
      </c>
      <c r="Z5720">
        <v>1</v>
      </c>
      <c r="AA5720">
        <v>18.4813390548752</v>
      </c>
      <c r="AB5720">
        <v>93</v>
      </c>
      <c r="AC5720">
        <v>0.92833344334922596</v>
      </c>
      <c r="AD5720">
        <v>7</v>
      </c>
      <c r="AE5720">
        <v>7.1666556650773303E-2</v>
      </c>
      <c r="AF5720">
        <v>0</v>
      </c>
      <c r="AG5720">
        <v>0</v>
      </c>
      <c r="AH5720">
        <v>8.5688640961326806E-3</v>
      </c>
      <c r="AI5720">
        <v>4</v>
      </c>
      <c r="AJ5720" s="73">
        <v>85.574129505176003</v>
      </c>
      <c r="AK5720">
        <v>100</v>
      </c>
      <c r="AL5720">
        <v>1</v>
      </c>
      <c r="AM5720">
        <v>0</v>
      </c>
      <c r="AN5720">
        <v>0</v>
      </c>
      <c r="AO5720">
        <v>0</v>
      </c>
      <c r="AP5720">
        <v>0</v>
      </c>
      <c r="AQ5720">
        <v>100</v>
      </c>
      <c r="AR5720">
        <v>1</v>
      </c>
      <c r="AS5720">
        <v>1.25185559133175E-2</v>
      </c>
      <c r="AT5720">
        <v>1</v>
      </c>
      <c r="AU5720">
        <v>0</v>
      </c>
      <c r="AV5720">
        <v>0</v>
      </c>
      <c r="AW5720">
        <v>100</v>
      </c>
      <c r="AX5720">
        <v>1</v>
      </c>
      <c r="AY5720" s="73">
        <v>87.696416319661907</v>
      </c>
      <c r="AZ5720">
        <v>100</v>
      </c>
      <c r="BA5720">
        <v>1</v>
      </c>
      <c r="BB5720">
        <v>97</v>
      </c>
      <c r="BC5720">
        <v>0.97121541812974899</v>
      </c>
      <c r="BD5720">
        <v>3</v>
      </c>
      <c r="BE5720">
        <v>2.8784581870250899E-2</v>
      </c>
      <c r="BF5720">
        <v>88.842419536942899</v>
      </c>
      <c r="BG5720">
        <v>87.589254690063001</v>
      </c>
      <c r="BH5720">
        <v>87.696416319661907</v>
      </c>
      <c r="BI5720">
        <v>85.574129505176003</v>
      </c>
    </row>
    <row r="5721" spans="1:61" x14ac:dyDescent="0.25">
      <c r="A5721" s="10" t="str">
        <f>VLOOKUP(D5721,'Index-Relations'!E:F,2,FALSE)</f>
        <v>ESG</v>
      </c>
      <c r="B5721" t="s">
        <v>3450</v>
      </c>
      <c r="C5721" s="53" t="s">
        <v>2762</v>
      </c>
      <c r="D5721" s="59" t="s">
        <v>3209</v>
      </c>
      <c r="E5721" s="59" t="s">
        <v>9137</v>
      </c>
      <c r="F5721" t="s">
        <v>2088</v>
      </c>
      <c r="G5721" t="s">
        <v>2087</v>
      </c>
      <c r="H5721" t="s">
        <v>2089</v>
      </c>
      <c r="I5721" s="52">
        <v>45597</v>
      </c>
      <c r="J5721" t="s">
        <v>2457</v>
      </c>
      <c r="K5721">
        <v>100</v>
      </c>
      <c r="L5721" s="73">
        <v>88.822283360083006</v>
      </c>
      <c r="M5721">
        <v>100</v>
      </c>
      <c r="N5721">
        <v>1</v>
      </c>
      <c r="O5721" s="73">
        <v>87.601013199950998</v>
      </c>
      <c r="P5721">
        <v>100</v>
      </c>
      <c r="Q5721">
        <v>1</v>
      </c>
      <c r="R5721">
        <v>99</v>
      </c>
      <c r="S5721">
        <v>0.988112171744575</v>
      </c>
      <c r="T5721">
        <v>37.259303015550699</v>
      </c>
      <c r="U5721">
        <v>0.55831153312729898</v>
      </c>
      <c r="V5721">
        <v>66</v>
      </c>
      <c r="W5721">
        <v>6.2383660467709802E-2</v>
      </c>
      <c r="X5721">
        <v>11</v>
      </c>
      <c r="Y5721">
        <v>100</v>
      </c>
      <c r="Z5721">
        <v>0.999999999999999</v>
      </c>
      <c r="AA5721">
        <v>18.740266930014901</v>
      </c>
      <c r="AB5721">
        <v>92</v>
      </c>
      <c r="AC5721">
        <v>0.91822549892969796</v>
      </c>
      <c r="AD5721">
        <v>8</v>
      </c>
      <c r="AE5721">
        <v>8.1774501070300806E-2</v>
      </c>
      <c r="AF5721">
        <v>0</v>
      </c>
      <c r="AG5721">
        <v>3.1919000000000002E-16</v>
      </c>
      <c r="AH5721">
        <v>8.06981122245321E-3</v>
      </c>
      <c r="AI5721">
        <v>4</v>
      </c>
      <c r="AJ5721" s="73">
        <v>85.591650296448904</v>
      </c>
      <c r="AK5721">
        <v>100</v>
      </c>
      <c r="AL5721">
        <v>1</v>
      </c>
      <c r="AM5721">
        <v>0</v>
      </c>
      <c r="AN5721">
        <v>0</v>
      </c>
      <c r="AO5721">
        <v>0</v>
      </c>
      <c r="AP5721">
        <v>0</v>
      </c>
      <c r="AQ5721">
        <v>100</v>
      </c>
      <c r="AR5721">
        <v>0.999999999999999</v>
      </c>
      <c r="AS5721">
        <v>1.24162098016784E-2</v>
      </c>
      <c r="AT5721">
        <v>1</v>
      </c>
      <c r="AU5721">
        <v>0</v>
      </c>
      <c r="AV5721">
        <v>0</v>
      </c>
      <c r="AW5721">
        <v>100</v>
      </c>
      <c r="AX5721">
        <v>0.999999999999999</v>
      </c>
      <c r="AY5721" s="73">
        <v>87.667500725400998</v>
      </c>
      <c r="AZ5721">
        <v>100</v>
      </c>
      <c r="BA5721">
        <v>1</v>
      </c>
      <c r="BB5721">
        <v>96</v>
      </c>
      <c r="BC5721">
        <v>0.95992482324786799</v>
      </c>
      <c r="BD5721">
        <v>4</v>
      </c>
      <c r="BE5721">
        <v>4.0075176752131701E-2</v>
      </c>
      <c r="BF5721">
        <v>88.822283360083006</v>
      </c>
      <c r="BG5721">
        <v>87.601013199950998</v>
      </c>
      <c r="BH5721">
        <v>87.667500725400998</v>
      </c>
      <c r="BI5721">
        <v>85.591650296448904</v>
      </c>
    </row>
    <row r="5722" spans="1:61" x14ac:dyDescent="0.25">
      <c r="A5722" s="10" t="str">
        <f>VLOOKUP(D5722,'Index-Relations'!E:F,2,FALSE)</f>
        <v>ESG</v>
      </c>
      <c r="B5722" t="s">
        <v>3450</v>
      </c>
      <c r="C5722" s="53" t="s">
        <v>2763</v>
      </c>
      <c r="D5722" s="59" t="s">
        <v>3209</v>
      </c>
      <c r="E5722" s="59" t="s">
        <v>9138</v>
      </c>
      <c r="F5722" t="s">
        <v>2088</v>
      </c>
      <c r="G5722" t="s">
        <v>2087</v>
      </c>
      <c r="H5722" t="s">
        <v>2089</v>
      </c>
      <c r="I5722" s="52">
        <v>45566</v>
      </c>
      <c r="J5722" t="s">
        <v>2457</v>
      </c>
      <c r="K5722">
        <v>100</v>
      </c>
      <c r="L5722" s="73">
        <v>88.767167606619907</v>
      </c>
      <c r="M5722">
        <v>100</v>
      </c>
      <c r="N5722">
        <v>1</v>
      </c>
      <c r="O5722" s="73">
        <v>87.557057919885906</v>
      </c>
      <c r="P5722">
        <v>100</v>
      </c>
      <c r="Q5722">
        <v>1</v>
      </c>
      <c r="R5722">
        <v>99</v>
      </c>
      <c r="S5722">
        <v>0.98825825981419801</v>
      </c>
      <c r="T5722">
        <v>37.467282286643197</v>
      </c>
      <c r="U5722">
        <v>0.55973929281976798</v>
      </c>
      <c r="V5722">
        <v>66</v>
      </c>
      <c r="W5722">
        <v>6.1557496858716802E-2</v>
      </c>
      <c r="X5722">
        <v>11</v>
      </c>
      <c r="Y5722">
        <v>100</v>
      </c>
      <c r="Z5722">
        <v>1</v>
      </c>
      <c r="AA5722">
        <v>18.1906629309258</v>
      </c>
      <c r="AB5722">
        <v>94</v>
      </c>
      <c r="AC5722">
        <v>0.93890840250597596</v>
      </c>
      <c r="AD5722">
        <v>6</v>
      </c>
      <c r="AE5722">
        <v>6.1091597494023701E-2</v>
      </c>
      <c r="AF5722">
        <v>0</v>
      </c>
      <c r="AG5722">
        <v>3.0530999999999998E-16</v>
      </c>
      <c r="AH5722">
        <v>8.5089127392955696E-3</v>
      </c>
      <c r="AI5722">
        <v>4</v>
      </c>
      <c r="AJ5722" s="73">
        <v>85.602827952816</v>
      </c>
      <c r="AK5722">
        <v>100</v>
      </c>
      <c r="AL5722">
        <v>1</v>
      </c>
      <c r="AM5722">
        <v>0</v>
      </c>
      <c r="AN5722">
        <v>0</v>
      </c>
      <c r="AO5722">
        <v>0</v>
      </c>
      <c r="AP5722">
        <v>0</v>
      </c>
      <c r="AQ5722">
        <v>100</v>
      </c>
      <c r="AR5722">
        <v>0.999999999999999</v>
      </c>
      <c r="AS5722">
        <v>1.0962425350636599E-2</v>
      </c>
      <c r="AT5722">
        <v>1</v>
      </c>
      <c r="AU5722">
        <v>0</v>
      </c>
      <c r="AV5722">
        <v>0</v>
      </c>
      <c r="AW5722">
        <v>100</v>
      </c>
      <c r="AX5722">
        <v>1</v>
      </c>
      <c r="AY5722" s="73">
        <v>87.5625000217169</v>
      </c>
      <c r="AZ5722">
        <v>100</v>
      </c>
      <c r="BA5722">
        <v>1</v>
      </c>
      <c r="BB5722">
        <v>96</v>
      </c>
      <c r="BC5722">
        <v>0.95848878606703602</v>
      </c>
      <c r="BD5722">
        <v>4</v>
      </c>
      <c r="BE5722">
        <v>4.1511213932963302E-2</v>
      </c>
      <c r="BF5722">
        <v>88.767167606619907</v>
      </c>
      <c r="BG5722">
        <v>87.557057919885906</v>
      </c>
      <c r="BH5722">
        <v>87.5625000217169</v>
      </c>
      <c r="BI5722">
        <v>85.602827952816</v>
      </c>
    </row>
    <row r="5723" spans="1:61" x14ac:dyDescent="0.25">
      <c r="A5723" s="10" t="str">
        <f>VLOOKUP(D5723,'Index-Relations'!E:F,2,FALSE)</f>
        <v>ESG</v>
      </c>
      <c r="B5723" t="s">
        <v>3450</v>
      </c>
      <c r="C5723" s="53" t="s">
        <v>2764</v>
      </c>
      <c r="D5723" s="59" t="s">
        <v>3209</v>
      </c>
      <c r="E5723" s="59" t="s">
        <v>9139</v>
      </c>
      <c r="F5723" t="s">
        <v>2088</v>
      </c>
      <c r="G5723" t="s">
        <v>2087</v>
      </c>
      <c r="H5723" t="s">
        <v>2089</v>
      </c>
      <c r="I5723" s="52">
        <v>45537</v>
      </c>
      <c r="J5723" t="s">
        <v>2457</v>
      </c>
      <c r="K5723">
        <v>100</v>
      </c>
      <c r="L5723" s="73">
        <v>89.438642579885993</v>
      </c>
      <c r="M5723">
        <v>100</v>
      </c>
      <c r="N5723">
        <v>1</v>
      </c>
      <c r="O5723" s="73">
        <v>88.106446213260995</v>
      </c>
      <c r="P5723">
        <v>100</v>
      </c>
      <c r="Q5723">
        <v>1</v>
      </c>
      <c r="R5723">
        <v>99</v>
      </c>
      <c r="S5723">
        <v>0.99048587504627195</v>
      </c>
      <c r="T5723">
        <v>35.902183828486798</v>
      </c>
      <c r="U5723">
        <v>0.48240026731686803</v>
      </c>
      <c r="V5723">
        <v>66</v>
      </c>
      <c r="W5723">
        <v>5.7136550368064698E-2</v>
      </c>
      <c r="X5723">
        <v>11</v>
      </c>
      <c r="Y5723">
        <v>100</v>
      </c>
      <c r="Z5723">
        <v>1</v>
      </c>
      <c r="AA5723">
        <v>17.040675522961202</v>
      </c>
      <c r="AB5723">
        <v>94</v>
      </c>
      <c r="AC5723">
        <v>0.94034978447639805</v>
      </c>
      <c r="AD5723">
        <v>6</v>
      </c>
      <c r="AE5723">
        <v>5.9650215523601002E-2</v>
      </c>
      <c r="AF5723">
        <v>0</v>
      </c>
      <c r="AG5723">
        <v>3.4690000000000003E-17</v>
      </c>
      <c r="AH5723">
        <v>7.7179601526490699E-3</v>
      </c>
      <c r="AI5723">
        <v>3</v>
      </c>
      <c r="AJ5723" s="73">
        <v>86.590768618378902</v>
      </c>
      <c r="AK5723">
        <v>100</v>
      </c>
      <c r="AL5723">
        <v>1</v>
      </c>
      <c r="AM5723">
        <v>0</v>
      </c>
      <c r="AN5723">
        <v>0</v>
      </c>
      <c r="AO5723">
        <v>0</v>
      </c>
      <c r="AP5723">
        <v>0</v>
      </c>
      <c r="AQ5723">
        <v>100</v>
      </c>
      <c r="AR5723">
        <v>1</v>
      </c>
      <c r="AS5723">
        <v>1.03688321393822E-2</v>
      </c>
      <c r="AT5723">
        <v>1</v>
      </c>
      <c r="AU5723">
        <v>0</v>
      </c>
      <c r="AV5723">
        <v>0</v>
      </c>
      <c r="AW5723">
        <v>100</v>
      </c>
      <c r="AX5723">
        <v>1</v>
      </c>
      <c r="AY5723" s="73">
        <v>87.907643697948998</v>
      </c>
      <c r="AZ5723">
        <v>100</v>
      </c>
      <c r="BA5723">
        <v>1</v>
      </c>
      <c r="BB5723">
        <v>95</v>
      </c>
      <c r="BC5723">
        <v>0.94939784602076505</v>
      </c>
      <c r="BD5723">
        <v>5</v>
      </c>
      <c r="BE5723">
        <v>5.06021539792346E-2</v>
      </c>
      <c r="BF5723">
        <v>89.438642579885993</v>
      </c>
      <c r="BG5723">
        <v>88.106446213260995</v>
      </c>
      <c r="BH5723">
        <v>87.907643697948998</v>
      </c>
      <c r="BI5723">
        <v>86.590768618378902</v>
      </c>
    </row>
    <row r="5724" spans="1:61" x14ac:dyDescent="0.25">
      <c r="A5724" s="10" t="str">
        <f>VLOOKUP(D5724,'Index-Relations'!E:F,2,FALSE)</f>
        <v>ESG</v>
      </c>
      <c r="B5724" t="s">
        <v>3450</v>
      </c>
      <c r="C5724" s="53" t="s">
        <v>3350</v>
      </c>
      <c r="D5724" s="59" t="s">
        <v>3209</v>
      </c>
      <c r="E5724" s="59" t="s">
        <v>9140</v>
      </c>
      <c r="F5724" t="s">
        <v>2088</v>
      </c>
      <c r="G5724" t="s">
        <v>2087</v>
      </c>
      <c r="H5724" t="s">
        <v>2089</v>
      </c>
      <c r="I5724" s="52">
        <v>45505</v>
      </c>
      <c r="J5724" t="s">
        <v>2457</v>
      </c>
      <c r="K5724">
        <v>100</v>
      </c>
      <c r="L5724" s="73">
        <v>89.419798167287894</v>
      </c>
      <c r="M5724">
        <v>100</v>
      </c>
      <c r="N5724">
        <v>1</v>
      </c>
      <c r="O5724" s="73">
        <v>88.080994465852996</v>
      </c>
      <c r="P5724">
        <v>100</v>
      </c>
      <c r="Q5724">
        <v>1</v>
      </c>
      <c r="R5724">
        <v>99</v>
      </c>
      <c r="S5724">
        <v>0.99076832956439098</v>
      </c>
      <c r="T5724">
        <v>35.920118781932104</v>
      </c>
      <c r="U5724">
        <v>0.51464591633002699</v>
      </c>
      <c r="V5724">
        <v>66</v>
      </c>
      <c r="W5724">
        <v>5.7192363002182701E-2</v>
      </c>
      <c r="X5724">
        <v>11</v>
      </c>
      <c r="Y5724">
        <v>100</v>
      </c>
      <c r="Z5724">
        <v>1</v>
      </c>
      <c r="AA5724">
        <v>18.564878250704201</v>
      </c>
      <c r="AB5724">
        <v>96</v>
      </c>
      <c r="AC5724">
        <v>0.96253639958369697</v>
      </c>
      <c r="AD5724">
        <v>4</v>
      </c>
      <c r="AE5724">
        <v>3.7463600416302499E-2</v>
      </c>
      <c r="AF5724">
        <v>0</v>
      </c>
      <c r="AG5724">
        <v>0</v>
      </c>
      <c r="AH5724">
        <v>6.4561944670028402E-3</v>
      </c>
      <c r="AI5724">
        <v>3</v>
      </c>
      <c r="AJ5724" s="73">
        <v>86.614400778140904</v>
      </c>
      <c r="AK5724">
        <v>100</v>
      </c>
      <c r="AL5724">
        <v>1</v>
      </c>
      <c r="AM5724">
        <v>0</v>
      </c>
      <c r="AN5724">
        <v>0</v>
      </c>
      <c r="AO5724">
        <v>0</v>
      </c>
      <c r="AP5724">
        <v>0</v>
      </c>
      <c r="AQ5724">
        <v>100</v>
      </c>
      <c r="AR5724">
        <v>0.999999999999999</v>
      </c>
      <c r="AS5724">
        <v>1.04224292032714E-2</v>
      </c>
      <c r="AT5724">
        <v>1</v>
      </c>
      <c r="AU5724">
        <v>0</v>
      </c>
      <c r="AV5724">
        <v>0</v>
      </c>
      <c r="AW5724">
        <v>100</v>
      </c>
      <c r="AX5724">
        <v>0.999999999999999</v>
      </c>
      <c r="AY5724" s="73">
        <v>87.877281822342994</v>
      </c>
      <c r="AZ5724">
        <v>100</v>
      </c>
      <c r="BA5724">
        <v>1</v>
      </c>
      <c r="BB5724">
        <v>96</v>
      </c>
      <c r="BC5724">
        <v>0.95884438530558602</v>
      </c>
      <c r="BD5724">
        <v>4</v>
      </c>
      <c r="BE5724">
        <v>4.1155614694413901E-2</v>
      </c>
      <c r="BF5724">
        <v>89.419798167287894</v>
      </c>
      <c r="BG5724">
        <v>88.080994465852996</v>
      </c>
      <c r="BH5724">
        <v>87.877281822342994</v>
      </c>
      <c r="BI5724">
        <v>86.614400778140904</v>
      </c>
    </row>
    <row r="5725" spans="1:61" x14ac:dyDescent="0.25">
      <c r="A5725" s="10" t="str">
        <f>VLOOKUP(D5725,'Index-Relations'!E:F,2,FALSE)</f>
        <v>ESG</v>
      </c>
      <c r="B5725" t="s">
        <v>3450</v>
      </c>
      <c r="C5725" s="53" t="s">
        <v>2765</v>
      </c>
      <c r="D5725" s="59" t="s">
        <v>3209</v>
      </c>
      <c r="E5725" s="59" t="s">
        <v>9141</v>
      </c>
      <c r="F5725" t="s">
        <v>2088</v>
      </c>
      <c r="G5725" t="s">
        <v>2087</v>
      </c>
      <c r="H5725" t="s">
        <v>2089</v>
      </c>
      <c r="I5725" s="52">
        <v>45474</v>
      </c>
      <c r="J5725" t="s">
        <v>2457</v>
      </c>
      <c r="K5725">
        <v>100</v>
      </c>
      <c r="L5725" s="73">
        <v>89.878468271224904</v>
      </c>
      <c r="M5725">
        <v>100</v>
      </c>
      <c r="N5725">
        <v>1</v>
      </c>
      <c r="O5725" s="73">
        <v>87.993383659621998</v>
      </c>
      <c r="P5725">
        <v>100</v>
      </c>
      <c r="Q5725">
        <v>1</v>
      </c>
      <c r="R5725">
        <v>99</v>
      </c>
      <c r="S5725">
        <v>0.99030374122850295</v>
      </c>
      <c r="T5725">
        <v>35.927264604508203</v>
      </c>
      <c r="U5725">
        <v>0.51183362051539905</v>
      </c>
      <c r="V5725">
        <v>65</v>
      </c>
      <c r="W5725">
        <v>5.60507443579535E-2</v>
      </c>
      <c r="X5725">
        <v>11</v>
      </c>
      <c r="Y5725">
        <v>100</v>
      </c>
      <c r="Z5725">
        <v>1</v>
      </c>
      <c r="AA5725">
        <v>19.1275085185991</v>
      </c>
      <c r="AB5725">
        <v>97</v>
      </c>
      <c r="AC5725">
        <v>0.97070494390278705</v>
      </c>
      <c r="AD5725">
        <v>3</v>
      </c>
      <c r="AE5725">
        <v>2.9295056097212099E-2</v>
      </c>
      <c r="AF5725">
        <v>0</v>
      </c>
      <c r="AG5725">
        <v>4.7183999999999999E-16</v>
      </c>
      <c r="AH5725">
        <v>6.4533942837861798E-3</v>
      </c>
      <c r="AI5725">
        <v>3</v>
      </c>
      <c r="AJ5725" s="73">
        <v>86.932008185293995</v>
      </c>
      <c r="AK5725">
        <v>100</v>
      </c>
      <c r="AL5725">
        <v>1</v>
      </c>
      <c r="AM5725">
        <v>0</v>
      </c>
      <c r="AN5725">
        <v>0</v>
      </c>
      <c r="AO5725">
        <v>0</v>
      </c>
      <c r="AP5725">
        <v>0</v>
      </c>
      <c r="AQ5725">
        <v>100</v>
      </c>
      <c r="AR5725">
        <v>1</v>
      </c>
      <c r="AS5725">
        <v>1.01879595322293E-2</v>
      </c>
      <c r="AT5725">
        <v>1</v>
      </c>
      <c r="AU5725">
        <v>0</v>
      </c>
      <c r="AV5725">
        <v>0</v>
      </c>
      <c r="AW5725">
        <v>100</v>
      </c>
      <c r="AX5725">
        <v>1</v>
      </c>
      <c r="AY5725" s="73">
        <v>89.024794521432</v>
      </c>
      <c r="AZ5725">
        <v>100</v>
      </c>
      <c r="BA5725">
        <v>1</v>
      </c>
      <c r="BB5725">
        <v>96</v>
      </c>
      <c r="BC5725">
        <v>0.95949208288013199</v>
      </c>
      <c r="BD5725">
        <v>4</v>
      </c>
      <c r="BE5725">
        <v>4.0507917119867697E-2</v>
      </c>
      <c r="BF5725">
        <v>89.878468271224904</v>
      </c>
      <c r="BG5725">
        <v>87.993383659621998</v>
      </c>
      <c r="BH5725">
        <v>89.024794521432</v>
      </c>
      <c r="BI5725">
        <v>86.932008185293995</v>
      </c>
    </row>
    <row r="5726" spans="1:61" x14ac:dyDescent="0.25">
      <c r="A5726" s="10" t="str">
        <f>VLOOKUP(D5726,'Index-Relations'!E:F,2,FALSE)</f>
        <v>ESG</v>
      </c>
      <c r="B5726" t="s">
        <v>3450</v>
      </c>
      <c r="C5726" s="53" t="s">
        <v>2766</v>
      </c>
      <c r="D5726" s="59" t="s">
        <v>3209</v>
      </c>
      <c r="E5726" s="59" t="s">
        <v>9142</v>
      </c>
      <c r="F5726" t="s">
        <v>2088</v>
      </c>
      <c r="G5726" t="s">
        <v>2087</v>
      </c>
      <c r="H5726" t="s">
        <v>2089</v>
      </c>
      <c r="I5726" s="52">
        <v>45446</v>
      </c>
      <c r="J5726" t="s">
        <v>2457</v>
      </c>
      <c r="K5726">
        <v>100</v>
      </c>
      <c r="L5726" s="73">
        <v>89.817817118552995</v>
      </c>
      <c r="M5726">
        <v>100</v>
      </c>
      <c r="N5726">
        <v>1</v>
      </c>
      <c r="O5726" s="73">
        <v>87.484771982550996</v>
      </c>
      <c r="P5726">
        <v>100</v>
      </c>
      <c r="Q5726">
        <v>1</v>
      </c>
      <c r="R5726">
        <v>99</v>
      </c>
      <c r="S5726">
        <v>0.98761303434079695</v>
      </c>
      <c r="T5726">
        <v>37.325152861325599</v>
      </c>
      <c r="U5726">
        <v>0.55820161686261904</v>
      </c>
      <c r="V5726">
        <v>66</v>
      </c>
      <c r="W5726">
        <v>4.17292061605797E-2</v>
      </c>
      <c r="X5726">
        <v>8</v>
      </c>
      <c r="Y5726">
        <v>100</v>
      </c>
      <c r="Z5726">
        <v>0.999999999999999</v>
      </c>
      <c r="AA5726">
        <v>19.051513770843901</v>
      </c>
      <c r="AB5726">
        <v>95</v>
      </c>
      <c r="AC5726">
        <v>0.94834464353964598</v>
      </c>
      <c r="AD5726">
        <v>5</v>
      </c>
      <c r="AE5726">
        <v>5.16553564603539E-2</v>
      </c>
      <c r="AF5726">
        <v>0</v>
      </c>
      <c r="AG5726">
        <v>0</v>
      </c>
      <c r="AH5726">
        <v>6.7047330573027997E-3</v>
      </c>
      <c r="AI5726">
        <v>3</v>
      </c>
      <c r="AJ5726" s="73">
        <v>87.412377858401996</v>
      </c>
      <c r="AK5726">
        <v>100</v>
      </c>
      <c r="AL5726">
        <v>1</v>
      </c>
      <c r="AM5726">
        <v>0</v>
      </c>
      <c r="AN5726">
        <v>0</v>
      </c>
      <c r="AO5726">
        <v>0</v>
      </c>
      <c r="AP5726">
        <v>0</v>
      </c>
      <c r="AQ5726">
        <v>100</v>
      </c>
      <c r="AR5726">
        <v>1</v>
      </c>
      <c r="AS5726">
        <v>0</v>
      </c>
      <c r="AT5726">
        <v>0</v>
      </c>
      <c r="AU5726">
        <v>0</v>
      </c>
      <c r="AV5726">
        <v>0</v>
      </c>
      <c r="AW5726">
        <v>100</v>
      </c>
      <c r="AX5726">
        <v>1</v>
      </c>
      <c r="AY5726" s="73">
        <v>89.312573835467902</v>
      </c>
      <c r="AZ5726">
        <v>100</v>
      </c>
      <c r="BA5726">
        <v>1</v>
      </c>
      <c r="BB5726">
        <v>96</v>
      </c>
      <c r="BC5726">
        <v>0.95676583293865003</v>
      </c>
      <c r="BD5726">
        <v>4</v>
      </c>
      <c r="BE5726">
        <v>4.32341670613497E-2</v>
      </c>
      <c r="BF5726">
        <v>89.817817118552995</v>
      </c>
      <c r="BG5726">
        <v>87.484771982550996</v>
      </c>
      <c r="BH5726">
        <v>89.312573835467902</v>
      </c>
      <c r="BI5726">
        <v>87.412377858401996</v>
      </c>
    </row>
    <row r="5727" spans="1:61" x14ac:dyDescent="0.25">
      <c r="A5727" s="10" t="str">
        <f>VLOOKUP(D5727,'Index-Relations'!E:F,2,FALSE)</f>
        <v>ESG</v>
      </c>
      <c r="B5727" t="s">
        <v>3450</v>
      </c>
      <c r="C5727" s="53" t="s">
        <v>2767</v>
      </c>
      <c r="D5727" s="59" t="s">
        <v>3209</v>
      </c>
      <c r="E5727" s="59" t="s">
        <v>9143</v>
      </c>
      <c r="F5727" t="s">
        <v>2088</v>
      </c>
      <c r="G5727" t="s">
        <v>2087</v>
      </c>
      <c r="H5727" t="s">
        <v>2089</v>
      </c>
      <c r="I5727" s="52">
        <v>45413</v>
      </c>
      <c r="J5727" t="s">
        <v>2457</v>
      </c>
      <c r="K5727">
        <v>100</v>
      </c>
      <c r="L5727" s="73">
        <v>89.8614922614249</v>
      </c>
      <c r="M5727">
        <v>100</v>
      </c>
      <c r="N5727">
        <v>1</v>
      </c>
      <c r="O5727" s="73">
        <v>87.526872038257906</v>
      </c>
      <c r="P5727">
        <v>100</v>
      </c>
      <c r="Q5727">
        <v>1</v>
      </c>
      <c r="R5727">
        <v>99</v>
      </c>
      <c r="S5727">
        <v>0.98810717330637499</v>
      </c>
      <c r="T5727">
        <v>37.381797138354798</v>
      </c>
      <c r="U5727">
        <v>0.54597274233930204</v>
      </c>
      <c r="V5727">
        <v>66</v>
      </c>
      <c r="W5727">
        <v>3.9996138404747403E-2</v>
      </c>
      <c r="X5727">
        <v>8</v>
      </c>
      <c r="Y5727">
        <v>100</v>
      </c>
      <c r="Z5727">
        <v>1</v>
      </c>
      <c r="AA5727">
        <v>19.799881075479501</v>
      </c>
      <c r="AB5727">
        <v>95</v>
      </c>
      <c r="AC5727">
        <v>0.94945536004392395</v>
      </c>
      <c r="AD5727">
        <v>5</v>
      </c>
      <c r="AE5727">
        <v>5.05446399560757E-2</v>
      </c>
      <c r="AF5727">
        <v>0</v>
      </c>
      <c r="AG5727">
        <v>0</v>
      </c>
      <c r="AH5727">
        <v>6.229946217068E-3</v>
      </c>
      <c r="AI5727">
        <v>3</v>
      </c>
      <c r="AJ5727" s="73">
        <v>87.454670084789996</v>
      </c>
      <c r="AK5727">
        <v>100</v>
      </c>
      <c r="AL5727">
        <v>1</v>
      </c>
      <c r="AM5727">
        <v>0</v>
      </c>
      <c r="AN5727">
        <v>0</v>
      </c>
      <c r="AO5727">
        <v>0</v>
      </c>
      <c r="AP5727">
        <v>0</v>
      </c>
      <c r="AQ5727">
        <v>100</v>
      </c>
      <c r="AR5727">
        <v>0.999999999999999</v>
      </c>
      <c r="AS5727">
        <v>0</v>
      </c>
      <c r="AT5727">
        <v>0</v>
      </c>
      <c r="AU5727">
        <v>0</v>
      </c>
      <c r="AV5727">
        <v>0</v>
      </c>
      <c r="AW5727">
        <v>100</v>
      </c>
      <c r="AX5727">
        <v>1</v>
      </c>
      <c r="AY5727" s="73">
        <v>89.326251940082003</v>
      </c>
      <c r="AZ5727">
        <v>100</v>
      </c>
      <c r="BA5727">
        <v>1</v>
      </c>
      <c r="BB5727">
        <v>95</v>
      </c>
      <c r="BC5727">
        <v>0.94814370086935795</v>
      </c>
      <c r="BD5727">
        <v>5</v>
      </c>
      <c r="BE5727">
        <v>5.1856299130641298E-2</v>
      </c>
      <c r="BF5727">
        <v>89.8614922614249</v>
      </c>
      <c r="BG5727">
        <v>87.526872038257906</v>
      </c>
      <c r="BH5727">
        <v>89.326251940082003</v>
      </c>
      <c r="BI5727">
        <v>87.454670084789996</v>
      </c>
    </row>
    <row r="5728" spans="1:61" x14ac:dyDescent="0.25">
      <c r="A5728" s="10" t="str">
        <f>VLOOKUP(D5728,'Index-Relations'!E:F,2,FALSE)</f>
        <v>ESG</v>
      </c>
      <c r="B5728" t="s">
        <v>3450</v>
      </c>
      <c r="C5728" s="53" t="s">
        <v>2768</v>
      </c>
      <c r="D5728" s="59" t="s">
        <v>3209</v>
      </c>
      <c r="E5728" s="59" t="s">
        <v>9144</v>
      </c>
      <c r="F5728" t="s">
        <v>2088</v>
      </c>
      <c r="G5728" t="s">
        <v>2087</v>
      </c>
      <c r="H5728" t="s">
        <v>2089</v>
      </c>
      <c r="I5728" s="52">
        <v>45383</v>
      </c>
      <c r="J5728" t="s">
        <v>2457</v>
      </c>
      <c r="K5728">
        <v>100</v>
      </c>
      <c r="L5728">
        <v>92.444648994966698</v>
      </c>
      <c r="M5728">
        <v>100</v>
      </c>
      <c r="N5728">
        <v>1</v>
      </c>
      <c r="O5728">
        <v>90.540498304562007</v>
      </c>
      <c r="P5728">
        <v>100</v>
      </c>
      <c r="Q5728">
        <v>1</v>
      </c>
      <c r="R5728">
        <v>99</v>
      </c>
      <c r="S5728">
        <v>0.98935619217704496</v>
      </c>
      <c r="T5728">
        <v>37.1964036285489</v>
      </c>
      <c r="U5728">
        <v>0.55518979699226401</v>
      </c>
      <c r="V5728">
        <v>66</v>
      </c>
      <c r="W5728">
        <v>4.1138511871679898E-2</v>
      </c>
      <c r="X5728">
        <v>8</v>
      </c>
      <c r="Y5728">
        <v>100</v>
      </c>
      <c r="Z5728">
        <v>0.999999999999999</v>
      </c>
      <c r="AA5728">
        <v>18.848191147832999</v>
      </c>
      <c r="AB5728">
        <v>95</v>
      </c>
      <c r="AC5728">
        <v>0.949684386755973</v>
      </c>
      <c r="AD5728">
        <v>5</v>
      </c>
      <c r="AE5728">
        <v>5.0315613244026398E-2</v>
      </c>
      <c r="AF5728">
        <v>0</v>
      </c>
      <c r="AG5728">
        <v>2.9837E-16</v>
      </c>
      <c r="AH5728">
        <v>6.3609573002277996E-3</v>
      </c>
      <c r="AI5728">
        <v>3</v>
      </c>
      <c r="AJ5728">
        <v>90.975889408723503</v>
      </c>
      <c r="AK5728">
        <v>100</v>
      </c>
      <c r="AL5728">
        <v>1</v>
      </c>
      <c r="AM5728">
        <v>0</v>
      </c>
      <c r="AN5728">
        <v>0</v>
      </c>
      <c r="AO5728">
        <v>0</v>
      </c>
      <c r="AP5728">
        <v>0</v>
      </c>
      <c r="AQ5728">
        <v>100</v>
      </c>
      <c r="AR5728">
        <v>0.999999999999999</v>
      </c>
      <c r="AS5728">
        <v>0</v>
      </c>
      <c r="AT5728">
        <v>0</v>
      </c>
      <c r="AU5728">
        <v>0</v>
      </c>
      <c r="AV5728">
        <v>0</v>
      </c>
      <c r="AW5728">
        <v>100</v>
      </c>
      <c r="AX5728">
        <v>0.999999999999999</v>
      </c>
      <c r="AY5728">
        <v>92.302633808921797</v>
      </c>
      <c r="AZ5728">
        <v>100</v>
      </c>
      <c r="BA5728">
        <v>1</v>
      </c>
      <c r="BB5728">
        <v>95</v>
      </c>
      <c r="BC5728">
        <v>0.95013107802275099</v>
      </c>
      <c r="BD5728">
        <v>5</v>
      </c>
      <c r="BE5728">
        <v>4.9868921977248903E-2</v>
      </c>
      <c r="BF5728">
        <v>89.870371855751003</v>
      </c>
      <c r="BG5728">
        <v>87.4533173336429</v>
      </c>
      <c r="BH5728">
        <v>89.548570144206906</v>
      </c>
      <c r="BI5728">
        <v>87.355599697933897</v>
      </c>
    </row>
    <row r="5729" spans="1:61" x14ac:dyDescent="0.25">
      <c r="A5729" s="10" t="str">
        <f>VLOOKUP(D5729,'Index-Relations'!E:F,2,FALSE)</f>
        <v>ESG</v>
      </c>
      <c r="B5729" t="s">
        <v>3450</v>
      </c>
      <c r="C5729" s="53" t="s">
        <v>2769</v>
      </c>
      <c r="D5729" s="59" t="s">
        <v>3209</v>
      </c>
      <c r="E5729" s="59" t="s">
        <v>9145</v>
      </c>
      <c r="F5729" t="s">
        <v>2088</v>
      </c>
      <c r="G5729" t="s">
        <v>2087</v>
      </c>
      <c r="H5729" t="s">
        <v>2089</v>
      </c>
      <c r="I5729" s="52">
        <v>45352</v>
      </c>
      <c r="J5729" t="s">
        <v>2457</v>
      </c>
      <c r="K5729">
        <v>100</v>
      </c>
      <c r="L5729">
        <v>92.581355543345893</v>
      </c>
      <c r="M5729">
        <v>100</v>
      </c>
      <c r="N5729">
        <v>1</v>
      </c>
      <c r="O5729">
        <v>90.496629023117805</v>
      </c>
      <c r="P5729">
        <v>100</v>
      </c>
      <c r="Q5729">
        <v>1</v>
      </c>
      <c r="R5729">
        <v>99</v>
      </c>
      <c r="S5729">
        <v>0.991448005482642</v>
      </c>
      <c r="T5729">
        <v>36.664368175558799</v>
      </c>
      <c r="U5729">
        <v>0.54446759641008502</v>
      </c>
      <c r="V5729">
        <v>62</v>
      </c>
      <c r="W5729">
        <v>2.93368492632597E-2</v>
      </c>
      <c r="X5729">
        <v>8</v>
      </c>
      <c r="Y5729">
        <v>100</v>
      </c>
      <c r="Z5729">
        <v>1</v>
      </c>
      <c r="AA5729">
        <v>21.556949949498499</v>
      </c>
      <c r="AB5729">
        <v>95</v>
      </c>
      <c r="AC5729">
        <v>0.95307232500434702</v>
      </c>
      <c r="AD5729">
        <v>5</v>
      </c>
      <c r="AE5729">
        <v>4.6927674995652098E-2</v>
      </c>
      <c r="AF5729">
        <v>0</v>
      </c>
      <c r="AG5729">
        <v>0</v>
      </c>
      <c r="AH5729">
        <v>4.5856648566988999E-3</v>
      </c>
      <c r="AI5729">
        <v>3</v>
      </c>
      <c r="AJ5729">
        <v>91.163217966060998</v>
      </c>
      <c r="AK5729">
        <v>100</v>
      </c>
      <c r="AL5729">
        <v>1</v>
      </c>
      <c r="AM5729">
        <v>0</v>
      </c>
      <c r="AN5729">
        <v>0</v>
      </c>
      <c r="AO5729">
        <v>0</v>
      </c>
      <c r="AP5729">
        <v>0</v>
      </c>
      <c r="AQ5729">
        <v>100</v>
      </c>
      <c r="AR5729">
        <v>0.999999999999999</v>
      </c>
      <c r="AS5729">
        <v>0</v>
      </c>
      <c r="AT5729">
        <v>0</v>
      </c>
      <c r="AU5729">
        <v>0</v>
      </c>
      <c r="AV5729">
        <v>0</v>
      </c>
      <c r="AW5729">
        <v>100</v>
      </c>
      <c r="AX5729">
        <v>1</v>
      </c>
      <c r="AY5729">
        <v>92.536105773475498</v>
      </c>
      <c r="AZ5729">
        <v>100</v>
      </c>
      <c r="BA5729">
        <v>1</v>
      </c>
      <c r="BB5729">
        <v>95</v>
      </c>
      <c r="BC5729">
        <v>0.95577173875049304</v>
      </c>
      <c r="BD5729">
        <v>5</v>
      </c>
      <c r="BE5729">
        <v>4.4228261249506899E-2</v>
      </c>
      <c r="BF5729">
        <v>90.365407608886997</v>
      </c>
      <c r="BG5729">
        <v>87.595777090886997</v>
      </c>
      <c r="BH5729">
        <v>90.118172883026006</v>
      </c>
      <c r="BI5729">
        <v>87.960892714685897</v>
      </c>
    </row>
    <row r="5730" spans="1:61" x14ac:dyDescent="0.25">
      <c r="A5730" s="10" t="str">
        <f>VLOOKUP(D5730,'Index-Relations'!E:F,2,FALSE)</f>
        <v>ESG</v>
      </c>
      <c r="B5730" t="s">
        <v>3450</v>
      </c>
      <c r="C5730" s="53" t="s">
        <v>2770</v>
      </c>
      <c r="D5730" s="59" t="s">
        <v>3209</v>
      </c>
      <c r="E5730" s="59" t="s">
        <v>9146</v>
      </c>
      <c r="F5730" t="s">
        <v>2088</v>
      </c>
      <c r="G5730" t="s">
        <v>2087</v>
      </c>
      <c r="H5730" t="s">
        <v>2089</v>
      </c>
      <c r="I5730" s="52">
        <v>45323</v>
      </c>
      <c r="J5730" t="s">
        <v>2457</v>
      </c>
      <c r="K5730">
        <v>100</v>
      </c>
      <c r="L5730">
        <v>92.645605305918806</v>
      </c>
      <c r="M5730">
        <v>100</v>
      </c>
      <c r="N5730">
        <v>1</v>
      </c>
      <c r="O5730">
        <v>90.520260135948405</v>
      </c>
      <c r="P5730">
        <v>100</v>
      </c>
      <c r="Q5730">
        <v>1</v>
      </c>
      <c r="R5730">
        <v>99</v>
      </c>
      <c r="S5730">
        <v>0.99115287080022996</v>
      </c>
      <c r="T5730">
        <v>37.017430236290501</v>
      </c>
      <c r="U5730">
        <v>0.54953179126013696</v>
      </c>
      <c r="V5730">
        <v>62</v>
      </c>
      <c r="W5730">
        <v>2.98969267947902E-2</v>
      </c>
      <c r="X5730">
        <v>8</v>
      </c>
      <c r="Y5730">
        <v>100</v>
      </c>
      <c r="Z5730">
        <v>1</v>
      </c>
      <c r="AA5730">
        <v>21.968281411898001</v>
      </c>
      <c r="AB5730">
        <v>95</v>
      </c>
      <c r="AC5730">
        <v>0.94995327483604697</v>
      </c>
      <c r="AD5730">
        <v>5</v>
      </c>
      <c r="AE5730">
        <v>5.0046725163952602E-2</v>
      </c>
      <c r="AF5730">
        <v>0</v>
      </c>
      <c r="AG5730">
        <v>0</v>
      </c>
      <c r="AH5730">
        <v>4.9102724480317101E-3</v>
      </c>
      <c r="AI5730">
        <v>3</v>
      </c>
      <c r="AJ5730">
        <v>91.149265247124902</v>
      </c>
      <c r="AK5730">
        <v>100</v>
      </c>
      <c r="AL5730">
        <v>1</v>
      </c>
      <c r="AM5730">
        <v>0</v>
      </c>
      <c r="AN5730">
        <v>0</v>
      </c>
      <c r="AO5730">
        <v>0</v>
      </c>
      <c r="AP5730">
        <v>0</v>
      </c>
      <c r="AQ5730">
        <v>100</v>
      </c>
      <c r="AR5730">
        <v>0.999999999999999</v>
      </c>
      <c r="AS5730">
        <v>0</v>
      </c>
      <c r="AT5730">
        <v>0</v>
      </c>
      <c r="AU5730">
        <v>0</v>
      </c>
      <c r="AV5730">
        <v>0</v>
      </c>
      <c r="AW5730">
        <v>100</v>
      </c>
      <c r="AX5730">
        <v>1</v>
      </c>
      <c r="AY5730">
        <v>92.695919794264796</v>
      </c>
      <c r="AZ5730">
        <v>100</v>
      </c>
      <c r="BA5730">
        <v>1</v>
      </c>
      <c r="BB5730">
        <v>95</v>
      </c>
      <c r="BC5730">
        <v>0.95126114444853904</v>
      </c>
      <c r="BD5730">
        <v>5</v>
      </c>
      <c r="BE5730">
        <v>4.87388555514605E-2</v>
      </c>
      <c r="BF5730">
        <v>90.414553282165002</v>
      </c>
      <c r="BG5730">
        <v>87.689674730644896</v>
      </c>
      <c r="BH5730">
        <v>90.229208974084997</v>
      </c>
      <c r="BI5730">
        <v>87.963830715826006</v>
      </c>
    </row>
    <row r="5731" spans="1:61" x14ac:dyDescent="0.25">
      <c r="A5731" s="10" t="str">
        <f>VLOOKUP(D5731,'Index-Relations'!E:F,2,FALSE)</f>
        <v>ESG</v>
      </c>
      <c r="B5731" t="s">
        <v>3450</v>
      </c>
      <c r="C5731" s="53" t="s">
        <v>2760</v>
      </c>
      <c r="D5731" s="59" t="s">
        <v>3137</v>
      </c>
      <c r="E5731" s="59" t="s">
        <v>9147</v>
      </c>
      <c r="F5731" t="s">
        <v>2092</v>
      </c>
      <c r="G5731" t="s">
        <v>2091</v>
      </c>
      <c r="H5731" t="s">
        <v>2093</v>
      </c>
      <c r="I5731" s="52">
        <v>45659</v>
      </c>
      <c r="J5731" t="s">
        <v>2457</v>
      </c>
      <c r="K5731">
        <v>100</v>
      </c>
      <c r="L5731" s="73">
        <v>72.872528498631993</v>
      </c>
      <c r="M5731">
        <v>100</v>
      </c>
      <c r="N5731">
        <v>1</v>
      </c>
      <c r="O5731" s="73">
        <v>78.857382565523906</v>
      </c>
      <c r="P5731">
        <v>100</v>
      </c>
      <c r="Q5731">
        <v>1</v>
      </c>
      <c r="R5731">
        <v>99</v>
      </c>
      <c r="S5731">
        <v>0.99101858133851894</v>
      </c>
      <c r="T5731">
        <v>29.633090313541899</v>
      </c>
      <c r="U5731">
        <v>0.54944257818516395</v>
      </c>
      <c r="V5731">
        <v>62</v>
      </c>
      <c r="W5731">
        <v>2.2755561756124601E-2</v>
      </c>
      <c r="X5731">
        <v>6</v>
      </c>
      <c r="Y5731">
        <v>100</v>
      </c>
      <c r="Z5731">
        <v>1</v>
      </c>
      <c r="AA5731">
        <v>8.6699899582504596</v>
      </c>
      <c r="AB5731">
        <v>91</v>
      </c>
      <c r="AC5731">
        <v>0.95720437030184602</v>
      </c>
      <c r="AD5731">
        <v>9</v>
      </c>
      <c r="AE5731">
        <v>4.2795629698153398E-2</v>
      </c>
      <c r="AF5731">
        <v>0</v>
      </c>
      <c r="AG5731">
        <v>0</v>
      </c>
      <c r="AH5731">
        <v>6.0019585941113902E-3</v>
      </c>
      <c r="AI5731">
        <v>3</v>
      </c>
      <c r="AJ5731" s="73">
        <v>70.527365237666999</v>
      </c>
      <c r="AK5731">
        <v>100</v>
      </c>
      <c r="AL5731">
        <v>1</v>
      </c>
      <c r="AM5731">
        <v>0</v>
      </c>
      <c r="AN5731">
        <v>0</v>
      </c>
      <c r="AO5731">
        <v>0</v>
      </c>
      <c r="AP5731">
        <v>0</v>
      </c>
      <c r="AQ5731">
        <v>100</v>
      </c>
      <c r="AR5731">
        <v>0.999999999999999</v>
      </c>
      <c r="AS5731">
        <v>0</v>
      </c>
      <c r="AT5731">
        <v>0</v>
      </c>
      <c r="AU5731">
        <v>0</v>
      </c>
      <c r="AV5731">
        <v>0</v>
      </c>
      <c r="AW5731">
        <v>100</v>
      </c>
      <c r="AX5731">
        <v>1</v>
      </c>
      <c r="AY5731" s="73">
        <v>68.299979880023002</v>
      </c>
      <c r="AZ5731">
        <v>100</v>
      </c>
      <c r="BA5731">
        <v>1</v>
      </c>
      <c r="BB5731">
        <v>89</v>
      </c>
      <c r="BC5731">
        <v>0.85447391196481104</v>
      </c>
      <c r="BD5731">
        <v>11</v>
      </c>
      <c r="BE5731">
        <v>0.14552608803518799</v>
      </c>
      <c r="BF5731">
        <v>72.872528498631993</v>
      </c>
      <c r="BG5731">
        <v>78.857382565523906</v>
      </c>
      <c r="BH5731">
        <v>68.299979880023002</v>
      </c>
      <c r="BI5731">
        <v>70.527365237666999</v>
      </c>
    </row>
    <row r="5732" spans="1:61" x14ac:dyDescent="0.25">
      <c r="A5732" s="10" t="str">
        <f>VLOOKUP(D5732,'Index-Relations'!E:F,2,FALSE)</f>
        <v>ESG</v>
      </c>
      <c r="B5732" t="s">
        <v>3450</v>
      </c>
      <c r="C5732" s="53" t="s">
        <v>2761</v>
      </c>
      <c r="D5732" s="59" t="s">
        <v>3137</v>
      </c>
      <c r="E5732" s="59" t="s">
        <v>9148</v>
      </c>
      <c r="F5732" t="s">
        <v>2092</v>
      </c>
      <c r="G5732" t="s">
        <v>2091</v>
      </c>
      <c r="H5732" t="s">
        <v>2093</v>
      </c>
      <c r="I5732" s="52">
        <v>45628</v>
      </c>
      <c r="J5732" t="s">
        <v>2457</v>
      </c>
      <c r="K5732">
        <v>100</v>
      </c>
      <c r="L5732" s="73">
        <v>72.218804705949907</v>
      </c>
      <c r="M5732">
        <v>100</v>
      </c>
      <c r="N5732">
        <v>1</v>
      </c>
      <c r="O5732" s="73">
        <v>78.621989497531004</v>
      </c>
      <c r="P5732">
        <v>100</v>
      </c>
      <c r="Q5732">
        <v>1</v>
      </c>
      <c r="R5732">
        <v>99</v>
      </c>
      <c r="S5732">
        <v>0.99063638560867395</v>
      </c>
      <c r="T5732">
        <v>28.592771143318</v>
      </c>
      <c r="U5732">
        <v>0.546436142432287</v>
      </c>
      <c r="V5732">
        <v>62</v>
      </c>
      <c r="W5732">
        <v>2.33173497013607E-2</v>
      </c>
      <c r="X5732">
        <v>6</v>
      </c>
      <c r="Y5732">
        <v>100</v>
      </c>
      <c r="Z5732">
        <v>0.999999999999999</v>
      </c>
      <c r="AA5732">
        <v>7.5329821391088796</v>
      </c>
      <c r="AB5732">
        <v>93</v>
      </c>
      <c r="AC5732">
        <v>0.96524305869257998</v>
      </c>
      <c r="AD5732">
        <v>7</v>
      </c>
      <c r="AE5732">
        <v>3.47569413074197E-2</v>
      </c>
      <c r="AF5732">
        <v>0</v>
      </c>
      <c r="AG5732">
        <v>1.388E-17</v>
      </c>
      <c r="AH5732">
        <v>5.3363635121315804E-3</v>
      </c>
      <c r="AI5732">
        <v>3</v>
      </c>
      <c r="AJ5732" s="73">
        <v>69.864603865820001</v>
      </c>
      <c r="AK5732">
        <v>100</v>
      </c>
      <c r="AL5732">
        <v>1</v>
      </c>
      <c r="AM5732">
        <v>0</v>
      </c>
      <c r="AN5732">
        <v>0</v>
      </c>
      <c r="AO5732">
        <v>0</v>
      </c>
      <c r="AP5732">
        <v>0</v>
      </c>
      <c r="AQ5732">
        <v>100</v>
      </c>
      <c r="AR5732">
        <v>1</v>
      </c>
      <c r="AS5732">
        <v>0</v>
      </c>
      <c r="AT5732">
        <v>0</v>
      </c>
      <c r="AU5732">
        <v>0</v>
      </c>
      <c r="AV5732">
        <v>0</v>
      </c>
      <c r="AW5732">
        <v>100</v>
      </c>
      <c r="AX5732">
        <v>1</v>
      </c>
      <c r="AY5732" s="73">
        <v>67.438819732794997</v>
      </c>
      <c r="AZ5732">
        <v>100</v>
      </c>
      <c r="BA5732">
        <v>1</v>
      </c>
      <c r="BB5732">
        <v>89</v>
      </c>
      <c r="BC5732">
        <v>0.84968825659921099</v>
      </c>
      <c r="BD5732">
        <v>11</v>
      </c>
      <c r="BE5732">
        <v>0.15031174340078801</v>
      </c>
      <c r="BF5732">
        <v>72.218804705949907</v>
      </c>
      <c r="BG5732">
        <v>78.621989497531004</v>
      </c>
      <c r="BH5732">
        <v>67.438819732794997</v>
      </c>
      <c r="BI5732">
        <v>69.864603865820001</v>
      </c>
    </row>
    <row r="5733" spans="1:61" x14ac:dyDescent="0.25">
      <c r="A5733" s="10" t="str">
        <f>VLOOKUP(D5733,'Index-Relations'!E:F,2,FALSE)</f>
        <v>ESG</v>
      </c>
      <c r="B5733" t="s">
        <v>3450</v>
      </c>
      <c r="C5733" s="53" t="s">
        <v>2762</v>
      </c>
      <c r="D5733" s="59" t="s">
        <v>3137</v>
      </c>
      <c r="E5733" s="59" t="s">
        <v>9149</v>
      </c>
      <c r="F5733" t="s">
        <v>2092</v>
      </c>
      <c r="G5733" t="s">
        <v>2091</v>
      </c>
      <c r="H5733" t="s">
        <v>2093</v>
      </c>
      <c r="I5733" s="52">
        <v>45597</v>
      </c>
      <c r="J5733" t="s">
        <v>2457</v>
      </c>
      <c r="K5733">
        <v>100</v>
      </c>
      <c r="L5733" s="73">
        <v>72.8208653506519</v>
      </c>
      <c r="M5733">
        <v>100</v>
      </c>
      <c r="N5733">
        <v>1</v>
      </c>
      <c r="O5733" s="73">
        <v>78.969474050927005</v>
      </c>
      <c r="P5733">
        <v>100</v>
      </c>
      <c r="Q5733">
        <v>1</v>
      </c>
      <c r="R5733">
        <v>99</v>
      </c>
      <c r="S5733">
        <v>0.99021018885925005</v>
      </c>
      <c r="T5733">
        <v>28.720501679845501</v>
      </c>
      <c r="U5733">
        <v>0.54730366573145695</v>
      </c>
      <c r="V5733">
        <v>62</v>
      </c>
      <c r="W5733">
        <v>2.3084306374121701E-2</v>
      </c>
      <c r="X5733">
        <v>6</v>
      </c>
      <c r="Y5733">
        <v>100</v>
      </c>
      <c r="Z5733">
        <v>1</v>
      </c>
      <c r="AA5733">
        <v>8.6111920542627995</v>
      </c>
      <c r="AB5733">
        <v>93</v>
      </c>
      <c r="AC5733">
        <v>0.96399994837688396</v>
      </c>
      <c r="AD5733">
        <v>7</v>
      </c>
      <c r="AE5733">
        <v>3.6000051623115599E-2</v>
      </c>
      <c r="AF5733">
        <v>0</v>
      </c>
      <c r="AG5733">
        <v>0</v>
      </c>
      <c r="AH5733">
        <v>1.2565260725237001E-2</v>
      </c>
      <c r="AI5733">
        <v>3</v>
      </c>
      <c r="AJ5733" s="73">
        <v>70.519432777412007</v>
      </c>
      <c r="AK5733">
        <v>100</v>
      </c>
      <c r="AL5733">
        <v>1</v>
      </c>
      <c r="AM5733">
        <v>0</v>
      </c>
      <c r="AN5733">
        <v>0</v>
      </c>
      <c r="AO5733">
        <v>0</v>
      </c>
      <c r="AP5733">
        <v>0</v>
      </c>
      <c r="AQ5733">
        <v>100</v>
      </c>
      <c r="AR5733">
        <v>1</v>
      </c>
      <c r="AS5733">
        <v>0</v>
      </c>
      <c r="AT5733">
        <v>0</v>
      </c>
      <c r="AU5733">
        <v>0</v>
      </c>
      <c r="AV5733">
        <v>0</v>
      </c>
      <c r="AW5733">
        <v>100</v>
      </c>
      <c r="AX5733">
        <v>0.999999999999999</v>
      </c>
      <c r="AY5733" s="73">
        <v>68.088554071941999</v>
      </c>
      <c r="AZ5733">
        <v>100</v>
      </c>
      <c r="BA5733">
        <v>1</v>
      </c>
      <c r="BB5733">
        <v>88</v>
      </c>
      <c r="BC5733">
        <v>0.85307779290096397</v>
      </c>
      <c r="BD5733">
        <v>12</v>
      </c>
      <c r="BE5733">
        <v>0.146922207099035</v>
      </c>
      <c r="BF5733">
        <v>72.8208653506519</v>
      </c>
      <c r="BG5733">
        <v>78.969474050927005</v>
      </c>
      <c r="BH5733">
        <v>68.088554071941999</v>
      </c>
      <c r="BI5733">
        <v>70.519432777412007</v>
      </c>
    </row>
    <row r="5734" spans="1:61" x14ac:dyDescent="0.25">
      <c r="A5734" s="10" t="str">
        <f>VLOOKUP(D5734,'Index-Relations'!E:F,2,FALSE)</f>
        <v>ESG</v>
      </c>
      <c r="B5734" t="s">
        <v>3450</v>
      </c>
      <c r="C5734" s="53" t="s">
        <v>2763</v>
      </c>
      <c r="D5734" s="59" t="s">
        <v>3137</v>
      </c>
      <c r="E5734" s="59" t="s">
        <v>9150</v>
      </c>
      <c r="F5734" t="s">
        <v>2092</v>
      </c>
      <c r="G5734" t="s">
        <v>2091</v>
      </c>
      <c r="H5734" t="s">
        <v>2093</v>
      </c>
      <c r="I5734" s="52">
        <v>45566</v>
      </c>
      <c r="J5734" t="s">
        <v>2457</v>
      </c>
      <c r="K5734">
        <v>100</v>
      </c>
      <c r="L5734" s="73">
        <v>73.177388845294999</v>
      </c>
      <c r="M5734">
        <v>100</v>
      </c>
      <c r="N5734">
        <v>1</v>
      </c>
      <c r="O5734" s="73">
        <v>79.284721541300996</v>
      </c>
      <c r="P5734">
        <v>100</v>
      </c>
      <c r="Q5734">
        <v>1</v>
      </c>
      <c r="R5734">
        <v>99</v>
      </c>
      <c r="S5734">
        <v>0.99018824693324403</v>
      </c>
      <c r="T5734">
        <v>28.978252769644001</v>
      </c>
      <c r="U5734">
        <v>0.54827080920453097</v>
      </c>
      <c r="V5734">
        <v>62</v>
      </c>
      <c r="W5734">
        <v>2.3099693585459598E-2</v>
      </c>
      <c r="X5734">
        <v>6</v>
      </c>
      <c r="Y5734">
        <v>100</v>
      </c>
      <c r="Z5734">
        <v>1</v>
      </c>
      <c r="AA5734">
        <v>8.3493739607290909</v>
      </c>
      <c r="AB5734">
        <v>95</v>
      </c>
      <c r="AC5734">
        <v>0.97068536238726999</v>
      </c>
      <c r="AD5734">
        <v>5</v>
      </c>
      <c r="AE5734">
        <v>2.9314637612729899E-2</v>
      </c>
      <c r="AF5734">
        <v>0</v>
      </c>
      <c r="AG5734">
        <v>0</v>
      </c>
      <c r="AH5734">
        <v>4.79622794501584E-3</v>
      </c>
      <c r="AI5734">
        <v>3</v>
      </c>
      <c r="AJ5734" s="73">
        <v>70.841999290497995</v>
      </c>
      <c r="AK5734">
        <v>100</v>
      </c>
      <c r="AL5734">
        <v>1</v>
      </c>
      <c r="AM5734">
        <v>0</v>
      </c>
      <c r="AN5734">
        <v>0</v>
      </c>
      <c r="AO5734">
        <v>0</v>
      </c>
      <c r="AP5734">
        <v>0</v>
      </c>
      <c r="AQ5734">
        <v>100</v>
      </c>
      <c r="AR5734">
        <v>0.999999999999999</v>
      </c>
      <c r="AS5734">
        <v>0</v>
      </c>
      <c r="AT5734">
        <v>0</v>
      </c>
      <c r="AU5734">
        <v>0</v>
      </c>
      <c r="AV5734">
        <v>0</v>
      </c>
      <c r="AW5734">
        <v>100</v>
      </c>
      <c r="AX5734">
        <v>1</v>
      </c>
      <c r="AY5734" s="73">
        <v>68.413465470891893</v>
      </c>
      <c r="AZ5734">
        <v>100</v>
      </c>
      <c r="BA5734">
        <v>1</v>
      </c>
      <c r="BB5734">
        <v>88</v>
      </c>
      <c r="BC5734">
        <v>0.85128099185103301</v>
      </c>
      <c r="BD5734">
        <v>12</v>
      </c>
      <c r="BE5734">
        <v>0.14871900814896599</v>
      </c>
      <c r="BF5734">
        <v>73.177388845294999</v>
      </c>
      <c r="BG5734">
        <v>79.284721541300996</v>
      </c>
      <c r="BH5734">
        <v>68.413465470891893</v>
      </c>
      <c r="BI5734">
        <v>70.841999290497995</v>
      </c>
    </row>
    <row r="5735" spans="1:61" x14ac:dyDescent="0.25">
      <c r="A5735" s="10" t="str">
        <f>VLOOKUP(D5735,'Index-Relations'!E:F,2,FALSE)</f>
        <v>ESG</v>
      </c>
      <c r="B5735" t="s">
        <v>3450</v>
      </c>
      <c r="C5735" s="53" t="s">
        <v>2764</v>
      </c>
      <c r="D5735" s="59" t="s">
        <v>3137</v>
      </c>
      <c r="E5735" s="59" t="s">
        <v>9151</v>
      </c>
      <c r="F5735" t="s">
        <v>2092</v>
      </c>
      <c r="G5735" t="s">
        <v>2091</v>
      </c>
      <c r="H5735" t="s">
        <v>2093</v>
      </c>
      <c r="I5735" s="52">
        <v>45537</v>
      </c>
      <c r="J5735" t="s">
        <v>2457</v>
      </c>
      <c r="K5735">
        <v>100</v>
      </c>
      <c r="L5735" s="73">
        <v>73.758153645648903</v>
      </c>
      <c r="M5735">
        <v>100</v>
      </c>
      <c r="N5735">
        <v>1</v>
      </c>
      <c r="O5735" s="73">
        <v>79.738694600540001</v>
      </c>
      <c r="P5735">
        <v>100</v>
      </c>
      <c r="Q5735">
        <v>1</v>
      </c>
      <c r="R5735">
        <v>99</v>
      </c>
      <c r="S5735">
        <v>0.99115956813727601</v>
      </c>
      <c r="T5735">
        <v>29.702493796977102</v>
      </c>
      <c r="U5735">
        <v>0.54273469016306997</v>
      </c>
      <c r="V5735">
        <v>62</v>
      </c>
      <c r="W5735">
        <v>2.22922792472913E-2</v>
      </c>
      <c r="X5735">
        <v>6</v>
      </c>
      <c r="Y5735">
        <v>100</v>
      </c>
      <c r="Z5735">
        <v>1</v>
      </c>
      <c r="AA5735">
        <v>9.5591850194132704</v>
      </c>
      <c r="AB5735">
        <v>94</v>
      </c>
      <c r="AC5735">
        <v>0.96701475256223102</v>
      </c>
      <c r="AD5735">
        <v>6</v>
      </c>
      <c r="AE5735">
        <v>3.29852474377689E-2</v>
      </c>
      <c r="AF5735">
        <v>0</v>
      </c>
      <c r="AG5735">
        <v>0</v>
      </c>
      <c r="AH5735">
        <v>5.1391595977673798E-3</v>
      </c>
      <c r="AI5735">
        <v>3</v>
      </c>
      <c r="AJ5735" s="73">
        <v>71.334806077542893</v>
      </c>
      <c r="AK5735">
        <v>100</v>
      </c>
      <c r="AL5735">
        <v>1</v>
      </c>
      <c r="AM5735">
        <v>0</v>
      </c>
      <c r="AN5735">
        <v>0</v>
      </c>
      <c r="AO5735">
        <v>0</v>
      </c>
      <c r="AP5735">
        <v>0</v>
      </c>
      <c r="AQ5735">
        <v>100</v>
      </c>
      <c r="AR5735">
        <v>1</v>
      </c>
      <c r="AS5735">
        <v>0</v>
      </c>
      <c r="AT5735">
        <v>0</v>
      </c>
      <c r="AU5735">
        <v>0</v>
      </c>
      <c r="AV5735">
        <v>0</v>
      </c>
      <c r="AW5735">
        <v>100</v>
      </c>
      <c r="AX5735">
        <v>1</v>
      </c>
      <c r="AY5735" s="73">
        <v>68.995051254977994</v>
      </c>
      <c r="AZ5735">
        <v>100</v>
      </c>
      <c r="BA5735">
        <v>1</v>
      </c>
      <c r="BB5735">
        <v>89</v>
      </c>
      <c r="BC5735">
        <v>0.85008079141174198</v>
      </c>
      <c r="BD5735">
        <v>11</v>
      </c>
      <c r="BE5735">
        <v>0.149919208588257</v>
      </c>
      <c r="BF5735">
        <v>73.758153645648903</v>
      </c>
      <c r="BG5735">
        <v>79.738694600540001</v>
      </c>
      <c r="BH5735">
        <v>68.995051254977994</v>
      </c>
      <c r="BI5735">
        <v>71.334806077542893</v>
      </c>
    </row>
    <row r="5736" spans="1:61" x14ac:dyDescent="0.25">
      <c r="A5736" s="10" t="str">
        <f>VLOOKUP(D5736,'Index-Relations'!E:F,2,FALSE)</f>
        <v>ESG</v>
      </c>
      <c r="B5736" t="s">
        <v>3450</v>
      </c>
      <c r="C5736" s="53" t="s">
        <v>3350</v>
      </c>
      <c r="D5736" s="59" t="s">
        <v>3137</v>
      </c>
      <c r="E5736" s="59" t="s">
        <v>9152</v>
      </c>
      <c r="F5736" t="s">
        <v>2092</v>
      </c>
      <c r="G5736" t="s">
        <v>2091</v>
      </c>
      <c r="H5736" t="s">
        <v>2093</v>
      </c>
      <c r="I5736" s="52">
        <v>45505</v>
      </c>
      <c r="J5736" t="s">
        <v>2457</v>
      </c>
      <c r="K5736">
        <v>100</v>
      </c>
      <c r="L5736" s="73">
        <v>73.891665963598896</v>
      </c>
      <c r="M5736">
        <v>100</v>
      </c>
      <c r="N5736">
        <v>1</v>
      </c>
      <c r="O5736" s="73">
        <v>79.640178895980895</v>
      </c>
      <c r="P5736">
        <v>100</v>
      </c>
      <c r="Q5736">
        <v>1</v>
      </c>
      <c r="R5736">
        <v>99</v>
      </c>
      <c r="S5736">
        <v>0.99145404085577804</v>
      </c>
      <c r="T5736">
        <v>29.700399540949899</v>
      </c>
      <c r="U5736">
        <v>0.54792318927426098</v>
      </c>
      <c r="V5736">
        <v>62</v>
      </c>
      <c r="W5736">
        <v>2.10428088666747E-2</v>
      </c>
      <c r="X5736">
        <v>6</v>
      </c>
      <c r="Y5736">
        <v>100</v>
      </c>
      <c r="Z5736">
        <v>1</v>
      </c>
      <c r="AA5736">
        <v>9.4773066458567907</v>
      </c>
      <c r="AB5736">
        <v>95</v>
      </c>
      <c r="AC5736">
        <v>0.97403236327325504</v>
      </c>
      <c r="AD5736">
        <v>5</v>
      </c>
      <c r="AE5736">
        <v>2.59676367267445E-2</v>
      </c>
      <c r="AF5736">
        <v>0</v>
      </c>
      <c r="AG5736">
        <v>2.0122999999999999E-16</v>
      </c>
      <c r="AH5736">
        <v>5.0504934026422204E-3</v>
      </c>
      <c r="AI5736">
        <v>3</v>
      </c>
      <c r="AJ5736" s="73">
        <v>71.439483931658899</v>
      </c>
      <c r="AK5736">
        <v>100</v>
      </c>
      <c r="AL5736">
        <v>1</v>
      </c>
      <c r="AM5736">
        <v>0</v>
      </c>
      <c r="AN5736">
        <v>0</v>
      </c>
      <c r="AO5736">
        <v>0</v>
      </c>
      <c r="AP5736">
        <v>0</v>
      </c>
      <c r="AQ5736">
        <v>100</v>
      </c>
      <c r="AR5736">
        <v>1</v>
      </c>
      <c r="AS5736">
        <v>0</v>
      </c>
      <c r="AT5736">
        <v>0</v>
      </c>
      <c r="AU5736">
        <v>0</v>
      </c>
      <c r="AV5736">
        <v>0</v>
      </c>
      <c r="AW5736">
        <v>100</v>
      </c>
      <c r="AX5736">
        <v>1</v>
      </c>
      <c r="AY5736" s="73">
        <v>69.294792617704005</v>
      </c>
      <c r="AZ5736">
        <v>100</v>
      </c>
      <c r="BA5736">
        <v>1</v>
      </c>
      <c r="BB5736">
        <v>90</v>
      </c>
      <c r="BC5736">
        <v>0.88006880321566705</v>
      </c>
      <c r="BD5736">
        <v>10</v>
      </c>
      <c r="BE5736">
        <v>0.11993119678433201</v>
      </c>
      <c r="BF5736">
        <v>73.891665963598896</v>
      </c>
      <c r="BG5736">
        <v>79.640178895980895</v>
      </c>
      <c r="BH5736">
        <v>69.294792617704005</v>
      </c>
      <c r="BI5736">
        <v>71.439483931658899</v>
      </c>
    </row>
    <row r="5737" spans="1:61" x14ac:dyDescent="0.25">
      <c r="A5737" s="10" t="str">
        <f>VLOOKUP(D5737,'Index-Relations'!E:F,2,FALSE)</f>
        <v>ESG</v>
      </c>
      <c r="B5737" t="s">
        <v>3450</v>
      </c>
      <c r="C5737" s="53" t="s">
        <v>2765</v>
      </c>
      <c r="D5737" s="59" t="s">
        <v>3137</v>
      </c>
      <c r="E5737" s="59" t="s">
        <v>9153</v>
      </c>
      <c r="F5737" t="s">
        <v>2092</v>
      </c>
      <c r="G5737" t="s">
        <v>2091</v>
      </c>
      <c r="H5737" t="s">
        <v>2093</v>
      </c>
      <c r="I5737" s="52">
        <v>45474</v>
      </c>
      <c r="J5737" t="s">
        <v>2457</v>
      </c>
      <c r="K5737">
        <v>100</v>
      </c>
      <c r="L5737" s="73">
        <v>74.619504821817998</v>
      </c>
      <c r="M5737">
        <v>100</v>
      </c>
      <c r="N5737">
        <v>1</v>
      </c>
      <c r="O5737" s="73">
        <v>79.794304824614002</v>
      </c>
      <c r="P5737">
        <v>100</v>
      </c>
      <c r="Q5737">
        <v>1</v>
      </c>
      <c r="R5737">
        <v>99</v>
      </c>
      <c r="S5737">
        <v>0.99126238563034097</v>
      </c>
      <c r="T5737">
        <v>29.2730153065786</v>
      </c>
      <c r="U5737">
        <v>0.54360135347220795</v>
      </c>
      <c r="V5737">
        <v>61</v>
      </c>
      <c r="W5737">
        <v>2.11525797645058E-2</v>
      </c>
      <c r="X5737">
        <v>6</v>
      </c>
      <c r="Y5737">
        <v>100</v>
      </c>
      <c r="Z5737">
        <v>0.999999999999999</v>
      </c>
      <c r="AA5737">
        <v>9.5760870678986905</v>
      </c>
      <c r="AB5737">
        <v>94</v>
      </c>
      <c r="AC5737">
        <v>0.97161263512768004</v>
      </c>
      <c r="AD5737">
        <v>6</v>
      </c>
      <c r="AE5737">
        <v>2.8387364872318799E-2</v>
      </c>
      <c r="AF5737">
        <v>0</v>
      </c>
      <c r="AG5737">
        <v>3.5041000000000001E-16</v>
      </c>
      <c r="AH5737">
        <v>5.1673455437735898E-3</v>
      </c>
      <c r="AI5737">
        <v>3</v>
      </c>
      <c r="AJ5737" s="73">
        <v>72.121346557706005</v>
      </c>
      <c r="AK5737">
        <v>100</v>
      </c>
      <c r="AL5737">
        <v>1</v>
      </c>
      <c r="AM5737">
        <v>0</v>
      </c>
      <c r="AN5737">
        <v>0</v>
      </c>
      <c r="AO5737">
        <v>0</v>
      </c>
      <c r="AP5737">
        <v>0</v>
      </c>
      <c r="AQ5737">
        <v>100</v>
      </c>
      <c r="AR5737">
        <v>1</v>
      </c>
      <c r="AS5737">
        <v>0</v>
      </c>
      <c r="AT5737">
        <v>0</v>
      </c>
      <c r="AU5737">
        <v>0</v>
      </c>
      <c r="AV5737">
        <v>0</v>
      </c>
      <c r="AW5737">
        <v>100</v>
      </c>
      <c r="AX5737">
        <v>0.999999999999999</v>
      </c>
      <c r="AY5737" s="73">
        <v>70.534638953086002</v>
      </c>
      <c r="AZ5737">
        <v>100</v>
      </c>
      <c r="BA5737">
        <v>1</v>
      </c>
      <c r="BB5737">
        <v>90</v>
      </c>
      <c r="BC5737">
        <v>0.88285637119372096</v>
      </c>
      <c r="BD5737">
        <v>10</v>
      </c>
      <c r="BE5737">
        <v>0.117143628806278</v>
      </c>
      <c r="BF5737">
        <v>74.619504821817998</v>
      </c>
      <c r="BG5737">
        <v>79.794304824614002</v>
      </c>
      <c r="BH5737">
        <v>70.534638953086002</v>
      </c>
      <c r="BI5737">
        <v>72.121346557706005</v>
      </c>
    </row>
    <row r="5738" spans="1:61" x14ac:dyDescent="0.25">
      <c r="A5738" s="10" t="str">
        <f>VLOOKUP(D5738,'Index-Relations'!E:F,2,FALSE)</f>
        <v>ESG</v>
      </c>
      <c r="B5738" t="s">
        <v>3450</v>
      </c>
      <c r="C5738" s="53" t="s">
        <v>2766</v>
      </c>
      <c r="D5738" s="59" t="s">
        <v>3137</v>
      </c>
      <c r="E5738" s="59" t="s">
        <v>9154</v>
      </c>
      <c r="F5738" t="s">
        <v>2092</v>
      </c>
      <c r="G5738" t="s">
        <v>2091</v>
      </c>
      <c r="H5738" t="s">
        <v>2093</v>
      </c>
      <c r="I5738" s="52">
        <v>45446</v>
      </c>
      <c r="J5738" t="s">
        <v>2457</v>
      </c>
      <c r="K5738">
        <v>100</v>
      </c>
      <c r="L5738" s="73">
        <v>74.814127815768003</v>
      </c>
      <c r="M5738">
        <v>100</v>
      </c>
      <c r="N5738">
        <v>1</v>
      </c>
      <c r="O5738" s="73">
        <v>79.948243693063901</v>
      </c>
      <c r="P5738">
        <v>100</v>
      </c>
      <c r="Q5738">
        <v>1</v>
      </c>
      <c r="R5738">
        <v>99</v>
      </c>
      <c r="S5738">
        <v>0.99049836318589302</v>
      </c>
      <c r="T5738">
        <v>29.0966148384747</v>
      </c>
      <c r="U5738">
        <v>0.53018203884747295</v>
      </c>
      <c r="V5738">
        <v>55</v>
      </c>
      <c r="W5738">
        <v>1.92253301956146E-2</v>
      </c>
      <c r="X5738">
        <v>5</v>
      </c>
      <c r="Y5738">
        <v>100</v>
      </c>
      <c r="Z5738">
        <v>1</v>
      </c>
      <c r="AA5738">
        <v>8.7958926065785903</v>
      </c>
      <c r="AB5738">
        <v>94</v>
      </c>
      <c r="AC5738">
        <v>0.96977812723809598</v>
      </c>
      <c r="AD5738">
        <v>6</v>
      </c>
      <c r="AE5738">
        <v>3.0221872761903801E-2</v>
      </c>
      <c r="AF5738">
        <v>0</v>
      </c>
      <c r="AG5738">
        <v>0</v>
      </c>
      <c r="AH5738">
        <v>4.4456220827529102E-3</v>
      </c>
      <c r="AI5738">
        <v>2</v>
      </c>
      <c r="AJ5738" s="73">
        <v>72.022534210925002</v>
      </c>
      <c r="AK5738">
        <v>100</v>
      </c>
      <c r="AL5738">
        <v>1</v>
      </c>
      <c r="AM5738">
        <v>0</v>
      </c>
      <c r="AN5738">
        <v>0</v>
      </c>
      <c r="AO5738">
        <v>0</v>
      </c>
      <c r="AP5738">
        <v>0</v>
      </c>
      <c r="AQ5738">
        <v>100</v>
      </c>
      <c r="AR5738">
        <v>0.999999999999999</v>
      </c>
      <c r="AS5738">
        <v>0</v>
      </c>
      <c r="AT5738">
        <v>0</v>
      </c>
      <c r="AU5738">
        <v>0</v>
      </c>
      <c r="AV5738">
        <v>0</v>
      </c>
      <c r="AW5738">
        <v>100</v>
      </c>
      <c r="AX5738">
        <v>1</v>
      </c>
      <c r="AY5738" s="73">
        <v>70.858428987230994</v>
      </c>
      <c r="AZ5738">
        <v>100</v>
      </c>
      <c r="BA5738">
        <v>1</v>
      </c>
      <c r="BB5738">
        <v>91</v>
      </c>
      <c r="BC5738">
        <v>0.89114992716666996</v>
      </c>
      <c r="BD5738">
        <v>9</v>
      </c>
      <c r="BE5738">
        <v>0.108850072833329</v>
      </c>
      <c r="BF5738">
        <v>74.814127815768003</v>
      </c>
      <c r="BG5738">
        <v>79.948243693063901</v>
      </c>
      <c r="BH5738">
        <v>70.858428987230994</v>
      </c>
      <c r="BI5738">
        <v>72.022534210925002</v>
      </c>
    </row>
    <row r="5739" spans="1:61" x14ac:dyDescent="0.25">
      <c r="A5739" s="10" t="str">
        <f>VLOOKUP(D5739,'Index-Relations'!E:F,2,FALSE)</f>
        <v>ESG</v>
      </c>
      <c r="B5739" t="s">
        <v>3450</v>
      </c>
      <c r="C5739" s="53" t="s">
        <v>2767</v>
      </c>
      <c r="D5739" s="59" t="s">
        <v>3137</v>
      </c>
      <c r="E5739" s="59" t="s">
        <v>9155</v>
      </c>
      <c r="F5739" t="s">
        <v>2092</v>
      </c>
      <c r="G5739" t="s">
        <v>2091</v>
      </c>
      <c r="H5739" t="s">
        <v>2093</v>
      </c>
      <c r="I5739" s="52">
        <v>45413</v>
      </c>
      <c r="J5739" t="s">
        <v>2457</v>
      </c>
      <c r="K5739">
        <v>100</v>
      </c>
      <c r="L5739" s="73">
        <v>74.976681031164006</v>
      </c>
      <c r="M5739">
        <v>100</v>
      </c>
      <c r="N5739">
        <v>1</v>
      </c>
      <c r="O5739" s="73">
        <v>80.128939017135906</v>
      </c>
      <c r="P5739">
        <v>100</v>
      </c>
      <c r="Q5739">
        <v>1</v>
      </c>
      <c r="R5739">
        <v>99</v>
      </c>
      <c r="S5739">
        <v>0.99074649748742705</v>
      </c>
      <c r="T5739">
        <v>29.3385313721563</v>
      </c>
      <c r="U5739">
        <v>0.52761580864527302</v>
      </c>
      <c r="V5739">
        <v>55</v>
      </c>
      <c r="W5739">
        <v>1.8741858925004101E-2</v>
      </c>
      <c r="X5739">
        <v>5</v>
      </c>
      <c r="Y5739">
        <v>100</v>
      </c>
      <c r="Z5739">
        <v>1</v>
      </c>
      <c r="AA5739">
        <v>9.0093355548153493</v>
      </c>
      <c r="AB5739">
        <v>94</v>
      </c>
      <c r="AC5739">
        <v>0.96925807091888105</v>
      </c>
      <c r="AD5739">
        <v>6</v>
      </c>
      <c r="AE5739">
        <v>3.0741929081118401E-2</v>
      </c>
      <c r="AF5739">
        <v>0</v>
      </c>
      <c r="AG5739">
        <v>1.7E-16</v>
      </c>
      <c r="AH5739">
        <v>3.9843524139214197E-3</v>
      </c>
      <c r="AI5739">
        <v>2</v>
      </c>
      <c r="AJ5739" s="73">
        <v>72.0588791860459</v>
      </c>
      <c r="AK5739">
        <v>100</v>
      </c>
      <c r="AL5739">
        <v>1</v>
      </c>
      <c r="AM5739">
        <v>0</v>
      </c>
      <c r="AN5739">
        <v>0</v>
      </c>
      <c r="AO5739">
        <v>0</v>
      </c>
      <c r="AP5739">
        <v>0</v>
      </c>
      <c r="AQ5739">
        <v>100</v>
      </c>
      <c r="AR5739">
        <v>1</v>
      </c>
      <c r="AS5739">
        <v>0</v>
      </c>
      <c r="AT5739">
        <v>0</v>
      </c>
      <c r="AU5739">
        <v>0</v>
      </c>
      <c r="AV5739">
        <v>0</v>
      </c>
      <c r="AW5739">
        <v>100</v>
      </c>
      <c r="AX5739">
        <v>1</v>
      </c>
      <c r="AY5739" s="73">
        <v>71.047896247252993</v>
      </c>
      <c r="AZ5739">
        <v>100</v>
      </c>
      <c r="BA5739">
        <v>1</v>
      </c>
      <c r="BB5739">
        <v>92</v>
      </c>
      <c r="BC5739">
        <v>0.89829401247863305</v>
      </c>
      <c r="BD5739">
        <v>8</v>
      </c>
      <c r="BE5739">
        <v>0.101705987521366</v>
      </c>
      <c r="BF5739">
        <v>74.976681031164006</v>
      </c>
      <c r="BG5739">
        <v>80.128939017135906</v>
      </c>
      <c r="BH5739">
        <v>71.047896247252993</v>
      </c>
      <c r="BI5739">
        <v>72.0588791860459</v>
      </c>
    </row>
    <row r="5740" spans="1:61" x14ac:dyDescent="0.25">
      <c r="A5740" s="10" t="str">
        <f>VLOOKUP(D5740,'Index-Relations'!E:F,2,FALSE)</f>
        <v>ESG</v>
      </c>
      <c r="B5740" t="s">
        <v>3450</v>
      </c>
      <c r="C5740" s="53" t="s">
        <v>2768</v>
      </c>
      <c r="D5740" s="59" t="s">
        <v>3137</v>
      </c>
      <c r="E5740" s="59" t="s">
        <v>9156</v>
      </c>
      <c r="F5740" t="s">
        <v>2092</v>
      </c>
      <c r="G5740" t="s">
        <v>2091</v>
      </c>
      <c r="H5740" t="s">
        <v>2093</v>
      </c>
      <c r="I5740" s="52">
        <v>45383</v>
      </c>
      <c r="J5740" t="s">
        <v>2457</v>
      </c>
      <c r="K5740">
        <v>100</v>
      </c>
      <c r="L5740">
        <v>82.427356256969901</v>
      </c>
      <c r="M5740">
        <v>100</v>
      </c>
      <c r="N5740">
        <v>1</v>
      </c>
      <c r="O5740">
        <v>85.853225327516</v>
      </c>
      <c r="P5740">
        <v>100</v>
      </c>
      <c r="Q5740">
        <v>1</v>
      </c>
      <c r="R5740">
        <v>99</v>
      </c>
      <c r="S5740">
        <v>0.99173685087409003</v>
      </c>
      <c r="T5740">
        <v>29.063860406107001</v>
      </c>
      <c r="U5740">
        <v>0.51924575657041405</v>
      </c>
      <c r="V5740">
        <v>55</v>
      </c>
      <c r="W5740">
        <v>1.9018929172318101E-2</v>
      </c>
      <c r="X5740">
        <v>5</v>
      </c>
      <c r="Y5740">
        <v>100</v>
      </c>
      <c r="Z5740">
        <v>1</v>
      </c>
      <c r="AA5740">
        <v>8.4976516872253001</v>
      </c>
      <c r="AB5740">
        <v>94</v>
      </c>
      <c r="AC5740">
        <v>0.96988746739049003</v>
      </c>
      <c r="AD5740">
        <v>6</v>
      </c>
      <c r="AE5740">
        <v>3.0112532609509999E-2</v>
      </c>
      <c r="AF5740">
        <v>0</v>
      </c>
      <c r="AG5740">
        <v>0</v>
      </c>
      <c r="AH5740">
        <v>4.0485330967335699E-3</v>
      </c>
      <c r="AI5740">
        <v>2</v>
      </c>
      <c r="AJ5740">
        <v>80.072562042854898</v>
      </c>
      <c r="AK5740">
        <v>100</v>
      </c>
      <c r="AL5740">
        <v>1</v>
      </c>
      <c r="AM5740">
        <v>0</v>
      </c>
      <c r="AN5740">
        <v>0</v>
      </c>
      <c r="AO5740">
        <v>0</v>
      </c>
      <c r="AP5740">
        <v>0</v>
      </c>
      <c r="AQ5740">
        <v>100</v>
      </c>
      <c r="AR5740">
        <v>1</v>
      </c>
      <c r="AS5740">
        <v>0</v>
      </c>
      <c r="AT5740">
        <v>0</v>
      </c>
      <c r="AU5740">
        <v>0</v>
      </c>
      <c r="AV5740">
        <v>0</v>
      </c>
      <c r="AW5740">
        <v>100</v>
      </c>
      <c r="AX5740">
        <v>1</v>
      </c>
      <c r="AY5740">
        <v>78.823775773710395</v>
      </c>
      <c r="AZ5740">
        <v>100</v>
      </c>
      <c r="BA5740">
        <v>1</v>
      </c>
      <c r="BB5740">
        <v>92</v>
      </c>
      <c r="BC5740">
        <v>0.89870469957377297</v>
      </c>
      <c r="BD5740">
        <v>8</v>
      </c>
      <c r="BE5740">
        <v>0.101295300426226</v>
      </c>
      <c r="BF5740">
        <v>75.459141944519999</v>
      </c>
      <c r="BG5740">
        <v>80.168663333961902</v>
      </c>
      <c r="BH5740">
        <v>72.125610367489898</v>
      </c>
      <c r="BI5740">
        <v>72.169196007894996</v>
      </c>
    </row>
    <row r="5741" spans="1:61" x14ac:dyDescent="0.25">
      <c r="A5741" s="10" t="str">
        <f>VLOOKUP(D5741,'Index-Relations'!E:F,2,FALSE)</f>
        <v>ESG</v>
      </c>
      <c r="B5741" t="s">
        <v>3450</v>
      </c>
      <c r="C5741" s="53" t="s">
        <v>2769</v>
      </c>
      <c r="D5741" s="59" t="s">
        <v>3137</v>
      </c>
      <c r="E5741" s="59" t="s">
        <v>9157</v>
      </c>
      <c r="F5741" t="s">
        <v>2092</v>
      </c>
      <c r="G5741" t="s">
        <v>2091</v>
      </c>
      <c r="H5741" t="s">
        <v>2093</v>
      </c>
      <c r="I5741" s="52">
        <v>45352</v>
      </c>
      <c r="J5741" t="s">
        <v>2457</v>
      </c>
      <c r="K5741">
        <v>99</v>
      </c>
      <c r="L5741">
        <v>81.825540827781197</v>
      </c>
      <c r="M5741">
        <v>99</v>
      </c>
      <c r="N5741">
        <v>1</v>
      </c>
      <c r="O5741">
        <v>85.199800815515701</v>
      </c>
      <c r="P5741">
        <v>99</v>
      </c>
      <c r="Q5741">
        <v>1</v>
      </c>
      <c r="R5741">
        <v>98</v>
      </c>
      <c r="S5741">
        <v>0.99289317014184397</v>
      </c>
      <c r="T5741">
        <v>28.598374171407499</v>
      </c>
      <c r="U5741">
        <v>0.51582123361420695</v>
      </c>
      <c r="V5741">
        <v>54</v>
      </c>
      <c r="W5741">
        <v>1.9579381270767301E-2</v>
      </c>
      <c r="X5741">
        <v>4</v>
      </c>
      <c r="Y5741">
        <v>99</v>
      </c>
      <c r="Z5741">
        <v>1</v>
      </c>
      <c r="AA5741">
        <v>9.2031100458232906</v>
      </c>
      <c r="AB5741">
        <v>93</v>
      </c>
      <c r="AC5741">
        <v>0.97077018450660402</v>
      </c>
      <c r="AD5741">
        <v>6</v>
      </c>
      <c r="AE5741">
        <v>2.9229815493394901E-2</v>
      </c>
      <c r="AF5741">
        <v>0</v>
      </c>
      <c r="AG5741">
        <v>2.7756000000000002E-16</v>
      </c>
      <c r="AH5741">
        <v>2.9092523067422099E-3</v>
      </c>
      <c r="AI5741">
        <v>2</v>
      </c>
      <c r="AJ5741">
        <v>79.843342632519395</v>
      </c>
      <c r="AK5741">
        <v>99</v>
      </c>
      <c r="AL5741">
        <v>1</v>
      </c>
      <c r="AM5741">
        <v>0</v>
      </c>
      <c r="AN5741">
        <v>0</v>
      </c>
      <c r="AO5741">
        <v>0</v>
      </c>
      <c r="AP5741">
        <v>0</v>
      </c>
      <c r="AQ5741">
        <v>99</v>
      </c>
      <c r="AR5741">
        <v>1</v>
      </c>
      <c r="AS5741">
        <v>0</v>
      </c>
      <c r="AT5741">
        <v>0</v>
      </c>
      <c r="AU5741">
        <v>0</v>
      </c>
      <c r="AV5741">
        <v>0</v>
      </c>
      <c r="AW5741">
        <v>99</v>
      </c>
      <c r="AX5741">
        <v>1</v>
      </c>
      <c r="AY5741">
        <v>78.025759435867002</v>
      </c>
      <c r="AZ5741">
        <v>99</v>
      </c>
      <c r="BA5741">
        <v>1</v>
      </c>
      <c r="BB5741">
        <v>93</v>
      </c>
      <c r="BC5741">
        <v>0.90075248173629097</v>
      </c>
      <c r="BD5741">
        <v>6</v>
      </c>
      <c r="BE5741">
        <v>9.9247518263708506E-2</v>
      </c>
      <c r="BF5741">
        <v>74.901053756592006</v>
      </c>
      <c r="BG5741">
        <v>79.459259583643998</v>
      </c>
      <c r="BH5741">
        <v>71.379907063887998</v>
      </c>
      <c r="BI5741">
        <v>72.084184558184006</v>
      </c>
    </row>
    <row r="5742" spans="1:61" x14ac:dyDescent="0.25">
      <c r="A5742" s="10" t="str">
        <f>VLOOKUP(D5742,'Index-Relations'!E:F,2,FALSE)</f>
        <v>ESG</v>
      </c>
      <c r="B5742" t="s">
        <v>3450</v>
      </c>
      <c r="C5742" s="53" t="s">
        <v>2770</v>
      </c>
      <c r="D5742" s="59" t="s">
        <v>3137</v>
      </c>
      <c r="E5742" s="59" t="s">
        <v>9158</v>
      </c>
      <c r="F5742" t="s">
        <v>2092</v>
      </c>
      <c r="G5742" t="s">
        <v>2091</v>
      </c>
      <c r="H5742" t="s">
        <v>2093</v>
      </c>
      <c r="I5742" s="52">
        <v>45323</v>
      </c>
      <c r="J5742" t="s">
        <v>2457</v>
      </c>
      <c r="K5742">
        <v>99</v>
      </c>
      <c r="L5742">
        <v>82.538000107692696</v>
      </c>
      <c r="M5742">
        <v>99</v>
      </c>
      <c r="N5742">
        <v>1</v>
      </c>
      <c r="O5742">
        <v>85.631359956580297</v>
      </c>
      <c r="P5742">
        <v>99</v>
      </c>
      <c r="Q5742">
        <v>1</v>
      </c>
      <c r="R5742">
        <v>98</v>
      </c>
      <c r="S5742">
        <v>0.99233728155457002</v>
      </c>
      <c r="T5742">
        <v>29.163840989768101</v>
      </c>
      <c r="U5742">
        <v>0.51843791897698599</v>
      </c>
      <c r="V5742">
        <v>54</v>
      </c>
      <c r="W5742">
        <v>1.97018787214868E-2</v>
      </c>
      <c r="X5742">
        <v>4</v>
      </c>
      <c r="Y5742">
        <v>99</v>
      </c>
      <c r="Z5742">
        <v>1</v>
      </c>
      <c r="AA5742">
        <v>9.6776688269866593</v>
      </c>
      <c r="AB5742">
        <v>92</v>
      </c>
      <c r="AC5742">
        <v>0.96597824850452796</v>
      </c>
      <c r="AD5742">
        <v>7</v>
      </c>
      <c r="AE5742">
        <v>3.4021751495471202E-2</v>
      </c>
      <c r="AF5742">
        <v>0</v>
      </c>
      <c r="AG5742">
        <v>2.7062E-16</v>
      </c>
      <c r="AH5742">
        <v>3.0109296914188799E-3</v>
      </c>
      <c r="AI5742">
        <v>2</v>
      </c>
      <c r="AJ5742">
        <v>80.5217980294439</v>
      </c>
      <c r="AK5742">
        <v>99</v>
      </c>
      <c r="AL5742">
        <v>1</v>
      </c>
      <c r="AM5742">
        <v>0</v>
      </c>
      <c r="AN5742">
        <v>0</v>
      </c>
      <c r="AO5742">
        <v>0</v>
      </c>
      <c r="AP5742">
        <v>0</v>
      </c>
      <c r="AQ5742">
        <v>99</v>
      </c>
      <c r="AR5742">
        <v>1</v>
      </c>
      <c r="AS5742">
        <v>0</v>
      </c>
      <c r="AT5742">
        <v>0</v>
      </c>
      <c r="AU5742">
        <v>0</v>
      </c>
      <c r="AV5742">
        <v>0</v>
      </c>
      <c r="AW5742">
        <v>99</v>
      </c>
      <c r="AX5742">
        <v>0.999999999999999</v>
      </c>
      <c r="AY5742">
        <v>78.779196407067602</v>
      </c>
      <c r="AZ5742">
        <v>99</v>
      </c>
      <c r="BA5742">
        <v>1</v>
      </c>
      <c r="BB5742">
        <v>93</v>
      </c>
      <c r="BC5742">
        <v>0.90554667450750304</v>
      </c>
      <c r="BD5742">
        <v>6</v>
      </c>
      <c r="BE5742">
        <v>9.4453325492495993E-2</v>
      </c>
      <c r="BF5742">
        <v>75.588355832906004</v>
      </c>
      <c r="BG5742">
        <v>79.903895188278995</v>
      </c>
      <c r="BH5742">
        <v>71.791965848682906</v>
      </c>
      <c r="BI5742">
        <v>72.817844717161904</v>
      </c>
    </row>
    <row r="5743" spans="1:61" x14ac:dyDescent="0.25">
      <c r="A5743" s="10" t="str">
        <f>VLOOKUP(D5743,'Index-Relations'!E:F,2,FALSE)</f>
        <v>ESG</v>
      </c>
      <c r="B5743" t="s">
        <v>3450</v>
      </c>
      <c r="C5743" s="53" t="s">
        <v>2760</v>
      </c>
      <c r="D5743" s="59" t="s">
        <v>3237</v>
      </c>
      <c r="E5743" s="59" t="s">
        <v>9159</v>
      </c>
      <c r="F5743" t="s">
        <v>2096</v>
      </c>
      <c r="G5743" t="s">
        <v>2095</v>
      </c>
      <c r="H5743" t="s">
        <v>2097</v>
      </c>
      <c r="I5743" s="52">
        <v>45659</v>
      </c>
      <c r="J5743" t="s">
        <v>2457</v>
      </c>
      <c r="K5743">
        <v>40</v>
      </c>
      <c r="L5743" s="73">
        <v>75.253321852462904</v>
      </c>
      <c r="M5743">
        <v>40</v>
      </c>
      <c r="N5743">
        <v>1</v>
      </c>
      <c r="O5743" s="73">
        <v>79.146347608366</v>
      </c>
      <c r="P5743">
        <v>40</v>
      </c>
      <c r="Q5743">
        <v>1</v>
      </c>
      <c r="R5743">
        <v>40</v>
      </c>
      <c r="S5743">
        <v>1</v>
      </c>
      <c r="T5743">
        <v>36.200966418604501</v>
      </c>
      <c r="U5743">
        <v>0.88122818993427399</v>
      </c>
      <c r="V5743">
        <v>30</v>
      </c>
      <c r="W5743">
        <v>9.9223104363410197E-2</v>
      </c>
      <c r="X5743">
        <v>7</v>
      </c>
      <c r="Y5743">
        <v>40</v>
      </c>
      <c r="Z5743">
        <v>1</v>
      </c>
      <c r="AA5743">
        <v>29.773931562456202</v>
      </c>
      <c r="AB5743">
        <v>38</v>
      </c>
      <c r="AC5743">
        <v>0.95046439562051899</v>
      </c>
      <c r="AD5743">
        <v>2</v>
      </c>
      <c r="AE5743">
        <v>4.9535604379480201E-2</v>
      </c>
      <c r="AF5743">
        <v>0</v>
      </c>
      <c r="AG5743">
        <v>0</v>
      </c>
      <c r="AH5743">
        <v>2.5963144462536501E-3</v>
      </c>
      <c r="AI5743">
        <v>2</v>
      </c>
      <c r="AJ5743" s="73">
        <v>68.270639156707901</v>
      </c>
      <c r="AK5743">
        <v>40</v>
      </c>
      <c r="AL5743">
        <v>1</v>
      </c>
      <c r="AM5743">
        <v>0</v>
      </c>
      <c r="AN5743">
        <v>0</v>
      </c>
      <c r="AO5743">
        <v>2.3866225910313899E-2</v>
      </c>
      <c r="AP5743">
        <v>1</v>
      </c>
      <c r="AQ5743">
        <v>40</v>
      </c>
      <c r="AR5743">
        <v>1</v>
      </c>
      <c r="AS5743">
        <v>7.73450396490242E-2</v>
      </c>
      <c r="AT5743">
        <v>3</v>
      </c>
      <c r="AU5743">
        <v>2.3710490064717302E-2</v>
      </c>
      <c r="AV5743">
        <v>1</v>
      </c>
      <c r="AW5743">
        <v>40</v>
      </c>
      <c r="AX5743">
        <v>1</v>
      </c>
      <c r="AY5743" s="73">
        <v>74.422948628409003</v>
      </c>
      <c r="AZ5743">
        <v>40</v>
      </c>
      <c r="BA5743">
        <v>1</v>
      </c>
      <c r="BB5743">
        <v>36</v>
      </c>
      <c r="BC5743">
        <v>0.903313398838542</v>
      </c>
      <c r="BD5743">
        <v>3</v>
      </c>
      <c r="BE5743">
        <v>7.2820375251143502E-2</v>
      </c>
      <c r="BF5743">
        <v>75.253321852462904</v>
      </c>
      <c r="BG5743">
        <v>79.146347608366</v>
      </c>
      <c r="BH5743">
        <v>74.422948628409003</v>
      </c>
      <c r="BI5743">
        <v>68.270639156707901</v>
      </c>
    </row>
    <row r="5744" spans="1:61" x14ac:dyDescent="0.25">
      <c r="A5744" s="10" t="str">
        <f>VLOOKUP(D5744,'Index-Relations'!E:F,2,FALSE)</f>
        <v>ESG</v>
      </c>
      <c r="B5744" t="s">
        <v>3450</v>
      </c>
      <c r="C5744" s="53" t="s">
        <v>2761</v>
      </c>
      <c r="D5744" s="59" t="s">
        <v>3237</v>
      </c>
      <c r="E5744" s="59" t="s">
        <v>9160</v>
      </c>
      <c r="F5744" t="s">
        <v>2096</v>
      </c>
      <c r="G5744" t="s">
        <v>2095</v>
      </c>
      <c r="H5744" t="s">
        <v>2097</v>
      </c>
      <c r="I5744" s="52">
        <v>45628</v>
      </c>
      <c r="J5744" t="s">
        <v>2457</v>
      </c>
      <c r="K5744">
        <v>40</v>
      </c>
      <c r="L5744" s="73">
        <v>74.991820482733004</v>
      </c>
      <c r="M5744">
        <v>40</v>
      </c>
      <c r="N5744">
        <v>1</v>
      </c>
      <c r="O5744" s="73">
        <v>78.773874561137902</v>
      </c>
      <c r="P5744">
        <v>40</v>
      </c>
      <c r="Q5744">
        <v>1</v>
      </c>
      <c r="R5744">
        <v>40</v>
      </c>
      <c r="S5744">
        <v>1</v>
      </c>
      <c r="T5744">
        <v>36.269194132787902</v>
      </c>
      <c r="U5744">
        <v>0.865209844738134</v>
      </c>
      <c r="V5744">
        <v>30</v>
      </c>
      <c r="W5744">
        <v>0.11995291189936701</v>
      </c>
      <c r="X5744">
        <v>7</v>
      </c>
      <c r="Y5744">
        <v>40</v>
      </c>
      <c r="Z5744">
        <v>1</v>
      </c>
      <c r="AA5744">
        <v>26.6652255845243</v>
      </c>
      <c r="AB5744">
        <v>38</v>
      </c>
      <c r="AC5744">
        <v>0.94931348594082499</v>
      </c>
      <c r="AD5744">
        <v>2</v>
      </c>
      <c r="AE5744">
        <v>5.0686514059174598E-2</v>
      </c>
      <c r="AF5744">
        <v>0</v>
      </c>
      <c r="AG5744">
        <v>0</v>
      </c>
      <c r="AH5744">
        <v>3.2292569411282398E-3</v>
      </c>
      <c r="AI5744">
        <v>2</v>
      </c>
      <c r="AJ5744" s="73">
        <v>67.923819524844006</v>
      </c>
      <c r="AK5744">
        <v>40</v>
      </c>
      <c r="AL5744">
        <v>1</v>
      </c>
      <c r="AM5744">
        <v>0</v>
      </c>
      <c r="AN5744">
        <v>0</v>
      </c>
      <c r="AO5744">
        <v>2.4440506089059701E-2</v>
      </c>
      <c r="AP5744">
        <v>1</v>
      </c>
      <c r="AQ5744">
        <v>40</v>
      </c>
      <c r="AR5744">
        <v>1</v>
      </c>
      <c r="AS5744">
        <v>7.6527560227910796E-2</v>
      </c>
      <c r="AT5744">
        <v>3</v>
      </c>
      <c r="AU5744">
        <v>2.5498966772534201E-2</v>
      </c>
      <c r="AV5744">
        <v>1</v>
      </c>
      <c r="AW5744">
        <v>40</v>
      </c>
      <c r="AX5744">
        <v>1</v>
      </c>
      <c r="AY5744" s="73">
        <v>74.435596475021896</v>
      </c>
      <c r="AZ5744">
        <v>40</v>
      </c>
      <c r="BA5744">
        <v>1</v>
      </c>
      <c r="BB5744">
        <v>36</v>
      </c>
      <c r="BC5744">
        <v>0.90450532116923599</v>
      </c>
      <c r="BD5744">
        <v>3</v>
      </c>
      <c r="BE5744">
        <v>7.10541727417036E-2</v>
      </c>
      <c r="BF5744">
        <v>74.991820482733004</v>
      </c>
      <c r="BG5744">
        <v>78.773874561137902</v>
      </c>
      <c r="BH5744">
        <v>74.435596475021896</v>
      </c>
      <c r="BI5744">
        <v>67.923819524844006</v>
      </c>
    </row>
    <row r="5745" spans="1:61" x14ac:dyDescent="0.25">
      <c r="A5745" s="10" t="str">
        <f>VLOOKUP(D5745,'Index-Relations'!E:F,2,FALSE)</f>
        <v>ESG</v>
      </c>
      <c r="B5745" t="s">
        <v>3450</v>
      </c>
      <c r="C5745" s="53" t="s">
        <v>2762</v>
      </c>
      <c r="D5745" s="59" t="s">
        <v>3237</v>
      </c>
      <c r="E5745" s="59" t="s">
        <v>9161</v>
      </c>
      <c r="F5745" t="s">
        <v>2096</v>
      </c>
      <c r="G5745" t="s">
        <v>2095</v>
      </c>
      <c r="H5745" t="s">
        <v>2097</v>
      </c>
      <c r="I5745" s="52">
        <v>45597</v>
      </c>
      <c r="J5745" t="s">
        <v>2457</v>
      </c>
      <c r="K5745">
        <v>40</v>
      </c>
      <c r="L5745" s="73">
        <v>75.234919712441993</v>
      </c>
      <c r="M5745">
        <v>40</v>
      </c>
      <c r="N5745">
        <v>1</v>
      </c>
      <c r="O5745" s="73">
        <v>78.940354345632002</v>
      </c>
      <c r="P5745">
        <v>40</v>
      </c>
      <c r="Q5745">
        <v>1</v>
      </c>
      <c r="R5745">
        <v>40</v>
      </c>
      <c r="S5745">
        <v>0.999999999999999</v>
      </c>
      <c r="T5745">
        <v>36.345413049336699</v>
      </c>
      <c r="U5745">
        <v>0.86676319184968198</v>
      </c>
      <c r="V5745">
        <v>30</v>
      </c>
      <c r="W5745">
        <v>0.120148225508733</v>
      </c>
      <c r="X5745">
        <v>7</v>
      </c>
      <c r="Y5745">
        <v>40</v>
      </c>
      <c r="Z5745">
        <v>0.999999999999999</v>
      </c>
      <c r="AA5745">
        <v>27.174758775874</v>
      </c>
      <c r="AB5745">
        <v>38</v>
      </c>
      <c r="AC5745">
        <v>0.94897936339130695</v>
      </c>
      <c r="AD5745">
        <v>2</v>
      </c>
      <c r="AE5745">
        <v>5.1020636608692597E-2</v>
      </c>
      <c r="AF5745">
        <v>0</v>
      </c>
      <c r="AG5745">
        <v>0</v>
      </c>
      <c r="AH5745">
        <v>3.28383199367705E-3</v>
      </c>
      <c r="AI5745">
        <v>2</v>
      </c>
      <c r="AJ5745" s="73">
        <v>68.311633549764906</v>
      </c>
      <c r="AK5745">
        <v>40</v>
      </c>
      <c r="AL5745">
        <v>1</v>
      </c>
      <c r="AM5745">
        <v>0</v>
      </c>
      <c r="AN5745">
        <v>0</v>
      </c>
      <c r="AO5745">
        <v>2.4617386069834601E-2</v>
      </c>
      <c r="AP5745">
        <v>1</v>
      </c>
      <c r="AQ5745">
        <v>40</v>
      </c>
      <c r="AR5745">
        <v>1</v>
      </c>
      <c r="AS5745">
        <v>7.3698490986823795E-2</v>
      </c>
      <c r="AT5745">
        <v>3</v>
      </c>
      <c r="AU5745">
        <v>2.5791850116649299E-2</v>
      </c>
      <c r="AV5745">
        <v>1</v>
      </c>
      <c r="AW5745">
        <v>40</v>
      </c>
      <c r="AX5745">
        <v>0.999999999999999</v>
      </c>
      <c r="AY5745" s="73">
        <v>74.631365370215903</v>
      </c>
      <c r="AZ5745">
        <v>40</v>
      </c>
      <c r="BA5745">
        <v>1</v>
      </c>
      <c r="BB5745">
        <v>36</v>
      </c>
      <c r="BC5745">
        <v>0.899280766768495</v>
      </c>
      <c r="BD5745">
        <v>3</v>
      </c>
      <c r="BE5745">
        <v>7.6101847161670094E-2</v>
      </c>
      <c r="BF5745">
        <v>75.234919712441993</v>
      </c>
      <c r="BG5745">
        <v>78.940354345632002</v>
      </c>
      <c r="BH5745">
        <v>74.631365370215903</v>
      </c>
      <c r="BI5745">
        <v>68.311633549764906</v>
      </c>
    </row>
    <row r="5746" spans="1:61" x14ac:dyDescent="0.25">
      <c r="A5746" s="10" t="str">
        <f>VLOOKUP(D5746,'Index-Relations'!E:F,2,FALSE)</f>
        <v>ESG</v>
      </c>
      <c r="B5746" t="s">
        <v>3450</v>
      </c>
      <c r="C5746" s="53" t="s">
        <v>2763</v>
      </c>
      <c r="D5746" s="59" t="s">
        <v>3237</v>
      </c>
      <c r="E5746" s="59" t="s">
        <v>9162</v>
      </c>
      <c r="F5746" t="s">
        <v>2096</v>
      </c>
      <c r="G5746" t="s">
        <v>2095</v>
      </c>
      <c r="H5746" t="s">
        <v>2097</v>
      </c>
      <c r="I5746" s="52">
        <v>45566</v>
      </c>
      <c r="J5746" t="s">
        <v>2457</v>
      </c>
      <c r="K5746">
        <v>40</v>
      </c>
      <c r="L5746" s="73">
        <v>75.030079673825995</v>
      </c>
      <c r="M5746">
        <v>40</v>
      </c>
      <c r="N5746">
        <v>1</v>
      </c>
      <c r="O5746" s="73">
        <v>78.987469490384996</v>
      </c>
      <c r="P5746">
        <v>40</v>
      </c>
      <c r="Q5746">
        <v>1</v>
      </c>
      <c r="R5746">
        <v>40</v>
      </c>
      <c r="S5746">
        <v>1</v>
      </c>
      <c r="T5746">
        <v>36.6968633171047</v>
      </c>
      <c r="U5746">
        <v>0.85978820522594201</v>
      </c>
      <c r="V5746">
        <v>30</v>
      </c>
      <c r="W5746">
        <v>0.124396669395395</v>
      </c>
      <c r="X5746">
        <v>7</v>
      </c>
      <c r="Y5746">
        <v>40</v>
      </c>
      <c r="Z5746">
        <v>1</v>
      </c>
      <c r="AA5746">
        <v>29.205400259091299</v>
      </c>
      <c r="AB5746">
        <v>39</v>
      </c>
      <c r="AC5746">
        <v>0.97329521292089205</v>
      </c>
      <c r="AD5746">
        <v>1</v>
      </c>
      <c r="AE5746">
        <v>2.6704787079107801E-2</v>
      </c>
      <c r="AF5746">
        <v>0</v>
      </c>
      <c r="AG5746">
        <v>0</v>
      </c>
      <c r="AH5746">
        <v>3.9396756740227596E-3</v>
      </c>
      <c r="AI5746">
        <v>2</v>
      </c>
      <c r="AJ5746" s="73">
        <v>67.923760363881001</v>
      </c>
      <c r="AK5746">
        <v>40</v>
      </c>
      <c r="AL5746">
        <v>1</v>
      </c>
      <c r="AM5746">
        <v>0</v>
      </c>
      <c r="AN5746">
        <v>0</v>
      </c>
      <c r="AO5746">
        <v>2.7319976424427999E-2</v>
      </c>
      <c r="AP5746">
        <v>1</v>
      </c>
      <c r="AQ5746">
        <v>40</v>
      </c>
      <c r="AR5746">
        <v>0.999999999999999</v>
      </c>
      <c r="AS5746">
        <v>7.3360735352650405E-2</v>
      </c>
      <c r="AT5746">
        <v>3</v>
      </c>
      <c r="AU5746">
        <v>2.6493281629762701E-2</v>
      </c>
      <c r="AV5746">
        <v>1</v>
      </c>
      <c r="AW5746">
        <v>40</v>
      </c>
      <c r="AX5746">
        <v>0.999999999999999</v>
      </c>
      <c r="AY5746" s="73">
        <v>74.600280595128993</v>
      </c>
      <c r="AZ5746">
        <v>40</v>
      </c>
      <c r="BA5746">
        <v>1</v>
      </c>
      <c r="BB5746">
        <v>36</v>
      </c>
      <c r="BC5746">
        <v>0.89636362417579496</v>
      </c>
      <c r="BD5746">
        <v>3</v>
      </c>
      <c r="BE5746">
        <v>7.6316399399776802E-2</v>
      </c>
      <c r="BF5746">
        <v>75.030079673825995</v>
      </c>
      <c r="BG5746">
        <v>78.987469490384996</v>
      </c>
      <c r="BH5746">
        <v>74.600280595128993</v>
      </c>
      <c r="BI5746">
        <v>67.923760363881001</v>
      </c>
    </row>
    <row r="5747" spans="1:61" x14ac:dyDescent="0.25">
      <c r="A5747" s="10" t="str">
        <f>VLOOKUP(D5747,'Index-Relations'!E:F,2,FALSE)</f>
        <v>ESG</v>
      </c>
      <c r="B5747" t="s">
        <v>3450</v>
      </c>
      <c r="C5747" s="53" t="s">
        <v>2764</v>
      </c>
      <c r="D5747" s="59" t="s">
        <v>3237</v>
      </c>
      <c r="E5747" s="59" t="s">
        <v>9163</v>
      </c>
      <c r="F5747" t="s">
        <v>2096</v>
      </c>
      <c r="G5747" t="s">
        <v>2095</v>
      </c>
      <c r="H5747" t="s">
        <v>2097</v>
      </c>
      <c r="I5747" s="52">
        <v>45537</v>
      </c>
      <c r="J5747" t="s">
        <v>2457</v>
      </c>
      <c r="K5747">
        <v>40</v>
      </c>
      <c r="L5747" s="73">
        <v>75.119466928245998</v>
      </c>
      <c r="M5747">
        <v>40</v>
      </c>
      <c r="N5747">
        <v>1</v>
      </c>
      <c r="O5747" s="73">
        <v>78.779041205623002</v>
      </c>
      <c r="P5747">
        <v>40</v>
      </c>
      <c r="Q5747">
        <v>1</v>
      </c>
      <c r="R5747">
        <v>40</v>
      </c>
      <c r="S5747">
        <v>1</v>
      </c>
      <c r="T5747">
        <v>36.5147004579444</v>
      </c>
      <c r="U5747">
        <v>0.86252519818655504</v>
      </c>
      <c r="V5747">
        <v>30</v>
      </c>
      <c r="W5747">
        <v>0.124462786475714</v>
      </c>
      <c r="X5747">
        <v>7</v>
      </c>
      <c r="Y5747">
        <v>40</v>
      </c>
      <c r="Z5747">
        <v>1</v>
      </c>
      <c r="AA5747">
        <v>26.873314157697099</v>
      </c>
      <c r="AB5747">
        <v>39</v>
      </c>
      <c r="AC5747">
        <v>0.97369601711629405</v>
      </c>
      <c r="AD5747">
        <v>1</v>
      </c>
      <c r="AE5747">
        <v>2.6303982883705199E-2</v>
      </c>
      <c r="AF5747">
        <v>0</v>
      </c>
      <c r="AG5747">
        <v>0</v>
      </c>
      <c r="AH5747">
        <v>3.89832452140115E-3</v>
      </c>
      <c r="AI5747">
        <v>2</v>
      </c>
      <c r="AJ5747" s="73">
        <v>68.145757210644007</v>
      </c>
      <c r="AK5747">
        <v>40</v>
      </c>
      <c r="AL5747">
        <v>1</v>
      </c>
      <c r="AM5747">
        <v>0</v>
      </c>
      <c r="AN5747">
        <v>0</v>
      </c>
      <c r="AO5747">
        <v>2.87377090851152E-2</v>
      </c>
      <c r="AP5747">
        <v>1</v>
      </c>
      <c r="AQ5747">
        <v>40</v>
      </c>
      <c r="AR5747">
        <v>1</v>
      </c>
      <c r="AS5747">
        <v>7.7653854874406805E-2</v>
      </c>
      <c r="AT5747">
        <v>3</v>
      </c>
      <c r="AU5747">
        <v>2.7801745688816399E-2</v>
      </c>
      <c r="AV5747">
        <v>1</v>
      </c>
      <c r="AW5747">
        <v>40</v>
      </c>
      <c r="AX5747">
        <v>1</v>
      </c>
      <c r="AY5747" s="73">
        <v>74.720145909540904</v>
      </c>
      <c r="AZ5747">
        <v>40</v>
      </c>
      <c r="BA5747">
        <v>1</v>
      </c>
      <c r="BB5747">
        <v>36</v>
      </c>
      <c r="BC5747">
        <v>0.89695815361107101</v>
      </c>
      <c r="BD5747">
        <v>3</v>
      </c>
      <c r="BE5747">
        <v>7.4304137303813397E-2</v>
      </c>
      <c r="BF5747">
        <v>75.119466928245998</v>
      </c>
      <c r="BG5747">
        <v>78.779041205623002</v>
      </c>
      <c r="BH5747">
        <v>74.720145909540904</v>
      </c>
      <c r="BI5747">
        <v>68.145757210644007</v>
      </c>
    </row>
    <row r="5748" spans="1:61" x14ac:dyDescent="0.25">
      <c r="A5748" s="10" t="str">
        <f>VLOOKUP(D5748,'Index-Relations'!E:F,2,FALSE)</f>
        <v>ESG</v>
      </c>
      <c r="B5748" t="s">
        <v>3450</v>
      </c>
      <c r="C5748" s="53" t="s">
        <v>3350</v>
      </c>
      <c r="D5748" s="59" t="s">
        <v>3237</v>
      </c>
      <c r="E5748" s="59" t="s">
        <v>9164</v>
      </c>
      <c r="F5748" t="s">
        <v>2096</v>
      </c>
      <c r="G5748" t="s">
        <v>2095</v>
      </c>
      <c r="H5748" t="s">
        <v>2097</v>
      </c>
      <c r="I5748" s="52">
        <v>45505</v>
      </c>
      <c r="J5748" t="s">
        <v>2457</v>
      </c>
      <c r="K5748">
        <v>40</v>
      </c>
      <c r="L5748" s="73">
        <v>74.968933919253004</v>
      </c>
      <c r="M5748">
        <v>40</v>
      </c>
      <c r="N5748">
        <v>1</v>
      </c>
      <c r="O5748" s="73">
        <v>78.550461379991901</v>
      </c>
      <c r="P5748">
        <v>40</v>
      </c>
      <c r="Q5748">
        <v>1</v>
      </c>
      <c r="R5748">
        <v>40</v>
      </c>
      <c r="S5748">
        <v>0.999999999999999</v>
      </c>
      <c r="T5748">
        <v>36.452001465933499</v>
      </c>
      <c r="U5748">
        <v>0.86329882502097999</v>
      </c>
      <c r="V5748">
        <v>30</v>
      </c>
      <c r="W5748">
        <v>0.13106429845435</v>
      </c>
      <c r="X5748">
        <v>7</v>
      </c>
      <c r="Y5748">
        <v>40</v>
      </c>
      <c r="Z5748">
        <v>0.999999999999999</v>
      </c>
      <c r="AA5748">
        <v>27.6382983145397</v>
      </c>
      <c r="AB5748">
        <v>40</v>
      </c>
      <c r="AC5748">
        <v>1</v>
      </c>
      <c r="AD5748">
        <v>0</v>
      </c>
      <c r="AE5748">
        <v>0</v>
      </c>
      <c r="AF5748">
        <v>0</v>
      </c>
      <c r="AG5748">
        <v>0</v>
      </c>
      <c r="AH5748">
        <v>3.80541624750407E-3</v>
      </c>
      <c r="AI5748">
        <v>2</v>
      </c>
      <c r="AJ5748" s="73">
        <v>68.133227000077994</v>
      </c>
      <c r="AK5748">
        <v>40</v>
      </c>
      <c r="AL5748">
        <v>1</v>
      </c>
      <c r="AM5748">
        <v>0</v>
      </c>
      <c r="AN5748">
        <v>0</v>
      </c>
      <c r="AO5748">
        <v>2.8264723672876201E-2</v>
      </c>
      <c r="AP5748">
        <v>1</v>
      </c>
      <c r="AQ5748">
        <v>40</v>
      </c>
      <c r="AR5748">
        <v>1</v>
      </c>
      <c r="AS5748">
        <v>7.8025503789412295E-2</v>
      </c>
      <c r="AT5748">
        <v>3</v>
      </c>
      <c r="AU5748">
        <v>2.6812759344446501E-2</v>
      </c>
      <c r="AV5748">
        <v>1</v>
      </c>
      <c r="AW5748">
        <v>40</v>
      </c>
      <c r="AX5748">
        <v>1</v>
      </c>
      <c r="AY5748" s="73">
        <v>74.551793035206003</v>
      </c>
      <c r="AZ5748">
        <v>40</v>
      </c>
      <c r="BA5748">
        <v>1</v>
      </c>
      <c r="BB5748">
        <v>37</v>
      </c>
      <c r="BC5748">
        <v>0.92119226271180898</v>
      </c>
      <c r="BD5748">
        <v>2</v>
      </c>
      <c r="BE5748">
        <v>5.0543013615314603E-2</v>
      </c>
      <c r="BF5748">
        <v>74.968933919253004</v>
      </c>
      <c r="BG5748">
        <v>78.550461379991901</v>
      </c>
      <c r="BH5748">
        <v>74.551793035206003</v>
      </c>
      <c r="BI5748">
        <v>68.133227000077994</v>
      </c>
    </row>
    <row r="5749" spans="1:61" x14ac:dyDescent="0.25">
      <c r="A5749" s="10" t="str">
        <f>VLOOKUP(D5749,'Index-Relations'!E:F,2,FALSE)</f>
        <v>ESG</v>
      </c>
      <c r="B5749" t="s">
        <v>3450</v>
      </c>
      <c r="C5749" s="53" t="s">
        <v>2765</v>
      </c>
      <c r="D5749" s="59" t="s">
        <v>3237</v>
      </c>
      <c r="E5749" s="59" t="s">
        <v>9165</v>
      </c>
      <c r="F5749" t="s">
        <v>2096</v>
      </c>
      <c r="G5749" t="s">
        <v>2095</v>
      </c>
      <c r="H5749" t="s">
        <v>2097</v>
      </c>
      <c r="I5749" s="52">
        <v>45474</v>
      </c>
      <c r="J5749" t="s">
        <v>2457</v>
      </c>
      <c r="K5749">
        <v>40</v>
      </c>
      <c r="L5749" s="73">
        <v>75.358733441276996</v>
      </c>
      <c r="M5749">
        <v>40</v>
      </c>
      <c r="N5749">
        <v>1</v>
      </c>
      <c r="O5749" s="73">
        <v>78.796101997666</v>
      </c>
      <c r="P5749">
        <v>40</v>
      </c>
      <c r="Q5749">
        <v>1</v>
      </c>
      <c r="R5749">
        <v>40</v>
      </c>
      <c r="S5749">
        <v>1</v>
      </c>
      <c r="T5749">
        <v>36.283467703704702</v>
      </c>
      <c r="U5749">
        <v>0.86895285730648897</v>
      </c>
      <c r="V5749">
        <v>30</v>
      </c>
      <c r="W5749">
        <v>0.12418087471320501</v>
      </c>
      <c r="X5749">
        <v>7</v>
      </c>
      <c r="Y5749">
        <v>40</v>
      </c>
      <c r="Z5749">
        <v>1</v>
      </c>
      <c r="AA5749">
        <v>27.327198203642599</v>
      </c>
      <c r="AB5749">
        <v>39</v>
      </c>
      <c r="AC5749">
        <v>0.97216479482911999</v>
      </c>
      <c r="AD5749">
        <v>1</v>
      </c>
      <c r="AE5749">
        <v>2.7835205170879899E-2</v>
      </c>
      <c r="AF5749">
        <v>0</v>
      </c>
      <c r="AG5749">
        <v>1.388E-17</v>
      </c>
      <c r="AH5749">
        <v>4.2617570948781302E-3</v>
      </c>
      <c r="AI5749">
        <v>2</v>
      </c>
      <c r="AJ5749" s="73">
        <v>68.476243469072998</v>
      </c>
      <c r="AK5749">
        <v>40</v>
      </c>
      <c r="AL5749">
        <v>1</v>
      </c>
      <c r="AM5749">
        <v>0</v>
      </c>
      <c r="AN5749">
        <v>0</v>
      </c>
      <c r="AO5749">
        <v>2.4190522981081299E-2</v>
      </c>
      <c r="AP5749">
        <v>1</v>
      </c>
      <c r="AQ5749">
        <v>40</v>
      </c>
      <c r="AR5749">
        <v>0.999999999999999</v>
      </c>
      <c r="AS5749">
        <v>7.0791965722524303E-2</v>
      </c>
      <c r="AT5749">
        <v>3</v>
      </c>
      <c r="AU5749">
        <v>2.6445490235455799E-2</v>
      </c>
      <c r="AV5749">
        <v>1</v>
      </c>
      <c r="AW5749">
        <v>40</v>
      </c>
      <c r="AX5749">
        <v>1</v>
      </c>
      <c r="AY5749" s="73">
        <v>74.993284360822003</v>
      </c>
      <c r="AZ5749">
        <v>40</v>
      </c>
      <c r="BA5749">
        <v>1</v>
      </c>
      <c r="BB5749">
        <v>37</v>
      </c>
      <c r="BC5749">
        <v>0.92631217964791501</v>
      </c>
      <c r="BD5749">
        <v>2</v>
      </c>
      <c r="BE5749">
        <v>4.9497297371002703E-2</v>
      </c>
      <c r="BF5749">
        <v>75.358733441276996</v>
      </c>
      <c r="BG5749">
        <v>78.796101997666</v>
      </c>
      <c r="BH5749">
        <v>74.993284360822003</v>
      </c>
      <c r="BI5749">
        <v>68.476243469072998</v>
      </c>
    </row>
    <row r="5750" spans="1:61" x14ac:dyDescent="0.25">
      <c r="A5750" s="10" t="str">
        <f>VLOOKUP(D5750,'Index-Relations'!E:F,2,FALSE)</f>
        <v>ESG</v>
      </c>
      <c r="B5750" t="s">
        <v>3450</v>
      </c>
      <c r="C5750" s="53" t="s">
        <v>2766</v>
      </c>
      <c r="D5750" s="59" t="s">
        <v>3237</v>
      </c>
      <c r="E5750" s="59" t="s">
        <v>9166</v>
      </c>
      <c r="F5750" t="s">
        <v>2096</v>
      </c>
      <c r="G5750" t="s">
        <v>2095</v>
      </c>
      <c r="H5750" t="s">
        <v>2097</v>
      </c>
      <c r="I5750" s="52">
        <v>45446</v>
      </c>
      <c r="J5750" t="s">
        <v>2457</v>
      </c>
      <c r="K5750">
        <v>40</v>
      </c>
      <c r="L5750" s="73">
        <v>75.873298233901906</v>
      </c>
      <c r="M5750">
        <v>40</v>
      </c>
      <c r="N5750">
        <v>1</v>
      </c>
      <c r="O5750" s="73">
        <v>78.896167681182007</v>
      </c>
      <c r="P5750">
        <v>40</v>
      </c>
      <c r="Q5750">
        <v>1</v>
      </c>
      <c r="R5750">
        <v>40</v>
      </c>
      <c r="S5750">
        <v>1</v>
      </c>
      <c r="T5750">
        <v>36.525244167603702</v>
      </c>
      <c r="U5750">
        <v>0.88265636430758998</v>
      </c>
      <c r="V5750">
        <v>30</v>
      </c>
      <c r="W5750">
        <v>0.136359500755517</v>
      </c>
      <c r="X5750">
        <v>7</v>
      </c>
      <c r="Y5750">
        <v>40</v>
      </c>
      <c r="Z5750">
        <v>1</v>
      </c>
      <c r="AA5750">
        <v>28.802958059918598</v>
      </c>
      <c r="AB5750">
        <v>39</v>
      </c>
      <c r="AC5750">
        <v>0.97299500181660104</v>
      </c>
      <c r="AD5750">
        <v>1</v>
      </c>
      <c r="AE5750">
        <v>2.70049981833979E-2</v>
      </c>
      <c r="AF5750">
        <v>0</v>
      </c>
      <c r="AG5750">
        <v>1.5613000000000001E-16</v>
      </c>
      <c r="AH5750">
        <v>4.3497143601840199E-3</v>
      </c>
      <c r="AI5750">
        <v>2</v>
      </c>
      <c r="AJ5750" s="73">
        <v>69.225945681767996</v>
      </c>
      <c r="AK5750">
        <v>40</v>
      </c>
      <c r="AL5750">
        <v>1</v>
      </c>
      <c r="AM5750">
        <v>0</v>
      </c>
      <c r="AN5750">
        <v>0</v>
      </c>
      <c r="AO5750">
        <v>2.5951029075329299E-2</v>
      </c>
      <c r="AP5750">
        <v>1</v>
      </c>
      <c r="AQ5750">
        <v>40</v>
      </c>
      <c r="AR5750">
        <v>0.999999999999999</v>
      </c>
      <c r="AS5750">
        <v>7.56248836353548E-2</v>
      </c>
      <c r="AT5750">
        <v>3</v>
      </c>
      <c r="AU5750">
        <v>2.6430574388012301E-2</v>
      </c>
      <c r="AV5750">
        <v>1</v>
      </c>
      <c r="AW5750">
        <v>40</v>
      </c>
      <c r="AX5750">
        <v>1</v>
      </c>
      <c r="AY5750" s="73">
        <v>75.494711409847994</v>
      </c>
      <c r="AZ5750">
        <v>40</v>
      </c>
      <c r="BA5750">
        <v>1</v>
      </c>
      <c r="BB5750">
        <v>37</v>
      </c>
      <c r="BC5750">
        <v>0.92287448888316503</v>
      </c>
      <c r="BD5750">
        <v>2</v>
      </c>
      <c r="BE5750">
        <v>5.1174482041505501E-2</v>
      </c>
      <c r="BF5750">
        <v>75.873298233901906</v>
      </c>
      <c r="BG5750">
        <v>78.896167681182007</v>
      </c>
      <c r="BH5750">
        <v>75.494711409847994</v>
      </c>
      <c r="BI5750">
        <v>69.225945681767996</v>
      </c>
    </row>
    <row r="5751" spans="1:61" x14ac:dyDescent="0.25">
      <c r="A5751" s="10" t="str">
        <f>VLOOKUP(D5751,'Index-Relations'!E:F,2,FALSE)</f>
        <v>ESG</v>
      </c>
      <c r="B5751" t="s">
        <v>3450</v>
      </c>
      <c r="C5751" s="53" t="s">
        <v>2767</v>
      </c>
      <c r="D5751" s="59" t="s">
        <v>3237</v>
      </c>
      <c r="E5751" s="59" t="s">
        <v>9167</v>
      </c>
      <c r="F5751" t="s">
        <v>2096</v>
      </c>
      <c r="G5751" t="s">
        <v>2095</v>
      </c>
      <c r="H5751" t="s">
        <v>2097</v>
      </c>
      <c r="I5751" s="52">
        <v>45413</v>
      </c>
      <c r="J5751" t="s">
        <v>2457</v>
      </c>
      <c r="K5751">
        <v>40</v>
      </c>
      <c r="L5751" s="73">
        <v>76.180523506564995</v>
      </c>
      <c r="M5751">
        <v>40</v>
      </c>
      <c r="N5751">
        <v>1</v>
      </c>
      <c r="O5751" s="73">
        <v>79.024409489907001</v>
      </c>
      <c r="P5751">
        <v>40</v>
      </c>
      <c r="Q5751">
        <v>1</v>
      </c>
      <c r="R5751">
        <v>40</v>
      </c>
      <c r="S5751">
        <v>1</v>
      </c>
      <c r="T5751">
        <v>36.509307142040399</v>
      </c>
      <c r="U5751">
        <v>0.88263739230001204</v>
      </c>
      <c r="V5751">
        <v>30</v>
      </c>
      <c r="W5751">
        <v>0.13775468240580399</v>
      </c>
      <c r="X5751">
        <v>7</v>
      </c>
      <c r="Y5751">
        <v>40</v>
      </c>
      <c r="Z5751">
        <v>0.999999999999999</v>
      </c>
      <c r="AA5751">
        <v>29.520888624425201</v>
      </c>
      <c r="AB5751">
        <v>39</v>
      </c>
      <c r="AC5751">
        <v>0.9751250490933</v>
      </c>
      <c r="AD5751">
        <v>1</v>
      </c>
      <c r="AE5751">
        <v>2.4874950906699101E-2</v>
      </c>
      <c r="AF5751">
        <v>0</v>
      </c>
      <c r="AG5751">
        <v>0</v>
      </c>
      <c r="AH5751">
        <v>4.0133961825080597E-3</v>
      </c>
      <c r="AI5751">
        <v>2</v>
      </c>
      <c r="AJ5751" s="73">
        <v>69.437971779717998</v>
      </c>
      <c r="AK5751">
        <v>40</v>
      </c>
      <c r="AL5751">
        <v>1</v>
      </c>
      <c r="AM5751">
        <v>0</v>
      </c>
      <c r="AN5751">
        <v>0</v>
      </c>
      <c r="AO5751">
        <v>2.4940566191066001E-2</v>
      </c>
      <c r="AP5751">
        <v>1</v>
      </c>
      <c r="AQ5751">
        <v>40</v>
      </c>
      <c r="AR5751">
        <v>0.999999999999999</v>
      </c>
      <c r="AS5751">
        <v>7.3860063864709599E-2</v>
      </c>
      <c r="AT5751">
        <v>3</v>
      </c>
      <c r="AU5751">
        <v>2.52617075407944E-2</v>
      </c>
      <c r="AV5751">
        <v>1</v>
      </c>
      <c r="AW5751">
        <v>40</v>
      </c>
      <c r="AX5751">
        <v>1</v>
      </c>
      <c r="AY5751" s="73">
        <v>75.978509605959005</v>
      </c>
      <c r="AZ5751">
        <v>40</v>
      </c>
      <c r="BA5751">
        <v>1</v>
      </c>
      <c r="BB5751">
        <v>37</v>
      </c>
      <c r="BC5751">
        <v>0.922718561808899</v>
      </c>
      <c r="BD5751">
        <v>2</v>
      </c>
      <c r="BE5751">
        <v>5.2340872000034497E-2</v>
      </c>
      <c r="BF5751">
        <v>76.180523506564995</v>
      </c>
      <c r="BG5751">
        <v>79.024409489907001</v>
      </c>
      <c r="BH5751">
        <v>75.978509605959005</v>
      </c>
      <c r="BI5751">
        <v>69.437971779717998</v>
      </c>
    </row>
    <row r="5752" spans="1:61" x14ac:dyDescent="0.25">
      <c r="A5752" s="10" t="str">
        <f>VLOOKUP(D5752,'Index-Relations'!E:F,2,FALSE)</f>
        <v>ESG</v>
      </c>
      <c r="B5752" t="s">
        <v>3450</v>
      </c>
      <c r="C5752" s="53" t="s">
        <v>2768</v>
      </c>
      <c r="D5752" s="59" t="s">
        <v>3237</v>
      </c>
      <c r="E5752" s="59" t="s">
        <v>9168</v>
      </c>
      <c r="F5752" t="s">
        <v>2096</v>
      </c>
      <c r="G5752" t="s">
        <v>2095</v>
      </c>
      <c r="H5752" t="s">
        <v>2097</v>
      </c>
      <c r="I5752" s="52">
        <v>45383</v>
      </c>
      <c r="J5752" t="s">
        <v>2457</v>
      </c>
      <c r="K5752">
        <v>40</v>
      </c>
      <c r="L5752">
        <v>86.562938716542305</v>
      </c>
      <c r="M5752">
        <v>40</v>
      </c>
      <c r="N5752">
        <v>1</v>
      </c>
      <c r="O5752">
        <v>87.222821463242596</v>
      </c>
      <c r="P5752">
        <v>40</v>
      </c>
      <c r="Q5752">
        <v>1</v>
      </c>
      <c r="R5752">
        <v>40</v>
      </c>
      <c r="S5752">
        <v>1</v>
      </c>
      <c r="T5752">
        <v>35.196340544624498</v>
      </c>
      <c r="U5752">
        <v>0.73346017499855098</v>
      </c>
      <c r="V5752">
        <v>32</v>
      </c>
      <c r="W5752">
        <v>0.215808289340366</v>
      </c>
      <c r="X5752">
        <v>7</v>
      </c>
      <c r="Y5752">
        <v>40</v>
      </c>
      <c r="Z5752">
        <v>1</v>
      </c>
      <c r="AA5752">
        <v>41.403003328233403</v>
      </c>
      <c r="AB5752">
        <v>40</v>
      </c>
      <c r="AC5752">
        <v>1</v>
      </c>
      <c r="AD5752">
        <v>0</v>
      </c>
      <c r="AE5752">
        <v>0</v>
      </c>
      <c r="AF5752">
        <v>0</v>
      </c>
      <c r="AG5752">
        <v>0</v>
      </c>
      <c r="AH5752">
        <v>7.83217745579224E-3</v>
      </c>
      <c r="AI5752">
        <v>3</v>
      </c>
      <c r="AJ5752">
        <v>83.667297809839297</v>
      </c>
      <c r="AK5752">
        <v>40</v>
      </c>
      <c r="AL5752">
        <v>1</v>
      </c>
      <c r="AM5752">
        <v>0</v>
      </c>
      <c r="AN5752">
        <v>0</v>
      </c>
      <c r="AO5752">
        <v>0</v>
      </c>
      <c r="AP5752">
        <v>0</v>
      </c>
      <c r="AQ5752">
        <v>40</v>
      </c>
      <c r="AR5752">
        <v>1</v>
      </c>
      <c r="AS5752">
        <v>2.10944038528019E-2</v>
      </c>
      <c r="AT5752">
        <v>1</v>
      </c>
      <c r="AU5752">
        <v>0</v>
      </c>
      <c r="AV5752">
        <v>0</v>
      </c>
      <c r="AW5752">
        <v>40</v>
      </c>
      <c r="AX5752">
        <v>1</v>
      </c>
      <c r="AY5752">
        <v>86.344050842503705</v>
      </c>
      <c r="AZ5752">
        <v>40</v>
      </c>
      <c r="BA5752">
        <v>1</v>
      </c>
      <c r="BB5752">
        <v>37</v>
      </c>
      <c r="BC5752">
        <v>0.928615474505604</v>
      </c>
      <c r="BD5752">
        <v>3</v>
      </c>
      <c r="BE5752">
        <v>7.1384525494395695E-2</v>
      </c>
      <c r="BF5752">
        <v>80.860987760222002</v>
      </c>
      <c r="BG5752">
        <v>82.325337184946903</v>
      </c>
      <c r="BH5752">
        <v>80.456017649364995</v>
      </c>
      <c r="BI5752">
        <v>77.528734412442006</v>
      </c>
    </row>
    <row r="5753" spans="1:61" x14ac:dyDescent="0.25">
      <c r="A5753" s="10" t="str">
        <f>VLOOKUP(D5753,'Index-Relations'!E:F,2,FALSE)</f>
        <v>ESG</v>
      </c>
      <c r="B5753" t="s">
        <v>3450</v>
      </c>
      <c r="C5753" s="53" t="s">
        <v>2769</v>
      </c>
      <c r="D5753" s="59" t="s">
        <v>3237</v>
      </c>
      <c r="E5753" s="59" t="s">
        <v>9169</v>
      </c>
      <c r="F5753" t="s">
        <v>2096</v>
      </c>
      <c r="G5753" t="s">
        <v>2095</v>
      </c>
      <c r="H5753" t="s">
        <v>2097</v>
      </c>
      <c r="I5753" s="52">
        <v>45352</v>
      </c>
      <c r="J5753" t="s">
        <v>2457</v>
      </c>
      <c r="K5753">
        <v>40</v>
      </c>
      <c r="L5753">
        <v>87.225618857761205</v>
      </c>
      <c r="M5753">
        <v>40</v>
      </c>
      <c r="N5753">
        <v>1</v>
      </c>
      <c r="O5753">
        <v>87.6348167135381</v>
      </c>
      <c r="P5753">
        <v>40</v>
      </c>
      <c r="Q5753">
        <v>1</v>
      </c>
      <c r="R5753">
        <v>40</v>
      </c>
      <c r="S5753">
        <v>1</v>
      </c>
      <c r="T5753">
        <v>35.032097368473401</v>
      </c>
      <c r="U5753">
        <v>0.67418407019340298</v>
      </c>
      <c r="V5753">
        <v>31</v>
      </c>
      <c r="W5753">
        <v>0.13080715167346099</v>
      </c>
      <c r="X5753">
        <v>7</v>
      </c>
      <c r="Y5753">
        <v>40</v>
      </c>
      <c r="Z5753">
        <v>1</v>
      </c>
      <c r="AA5753">
        <v>41.544972938154899</v>
      </c>
      <c r="AB5753">
        <v>40</v>
      </c>
      <c r="AC5753">
        <v>1</v>
      </c>
      <c r="AD5753">
        <v>0</v>
      </c>
      <c r="AE5753">
        <v>0</v>
      </c>
      <c r="AF5753">
        <v>0</v>
      </c>
      <c r="AG5753">
        <v>0</v>
      </c>
      <c r="AH5753">
        <v>6.4398369167779099E-5</v>
      </c>
      <c r="AI5753">
        <v>1</v>
      </c>
      <c r="AJ5753">
        <v>84.638881259553102</v>
      </c>
      <c r="AK5753">
        <v>40</v>
      </c>
      <c r="AL5753">
        <v>1</v>
      </c>
      <c r="AM5753">
        <v>0</v>
      </c>
      <c r="AN5753">
        <v>0</v>
      </c>
      <c r="AO5753">
        <v>0</v>
      </c>
      <c r="AP5753">
        <v>0</v>
      </c>
      <c r="AQ5753">
        <v>40</v>
      </c>
      <c r="AR5753">
        <v>1</v>
      </c>
      <c r="AS5753">
        <v>2.27593936435623E-2</v>
      </c>
      <c r="AT5753">
        <v>1</v>
      </c>
      <c r="AU5753">
        <v>0</v>
      </c>
      <c r="AV5753">
        <v>0</v>
      </c>
      <c r="AW5753">
        <v>40</v>
      </c>
      <c r="AX5753">
        <v>0.999999999999999</v>
      </c>
      <c r="AY5753">
        <v>86.898961068023496</v>
      </c>
      <c r="AZ5753">
        <v>40</v>
      </c>
      <c r="BA5753">
        <v>1</v>
      </c>
      <c r="BB5753">
        <v>37</v>
      </c>
      <c r="BC5753">
        <v>0.92811718421699796</v>
      </c>
      <c r="BD5753">
        <v>3</v>
      </c>
      <c r="BE5753">
        <v>7.1882815783001902E-2</v>
      </c>
      <c r="BF5753">
        <v>81.640598081413998</v>
      </c>
      <c r="BG5753">
        <v>82.922707279533</v>
      </c>
      <c r="BH5753">
        <v>81.016307453547995</v>
      </c>
      <c r="BI5753">
        <v>78.485314039659002</v>
      </c>
    </row>
    <row r="5754" spans="1:61" x14ac:dyDescent="0.25">
      <c r="A5754" s="10" t="str">
        <f>VLOOKUP(D5754,'Index-Relations'!E:F,2,FALSE)</f>
        <v>ESG</v>
      </c>
      <c r="B5754" t="s">
        <v>3450</v>
      </c>
      <c r="C5754" s="53" t="s">
        <v>2770</v>
      </c>
      <c r="D5754" s="59" t="s">
        <v>3237</v>
      </c>
      <c r="E5754" s="59" t="s">
        <v>9170</v>
      </c>
      <c r="F5754" t="s">
        <v>2096</v>
      </c>
      <c r="G5754" t="s">
        <v>2095</v>
      </c>
      <c r="H5754" t="s">
        <v>2097</v>
      </c>
      <c r="I5754" s="52">
        <v>45323</v>
      </c>
      <c r="J5754" t="s">
        <v>2457</v>
      </c>
      <c r="K5754">
        <v>40</v>
      </c>
      <c r="L5754">
        <v>87.442476991270397</v>
      </c>
      <c r="M5754">
        <v>40</v>
      </c>
      <c r="N5754">
        <v>1</v>
      </c>
      <c r="O5754">
        <v>87.430125311191205</v>
      </c>
      <c r="P5754">
        <v>40</v>
      </c>
      <c r="Q5754">
        <v>1</v>
      </c>
      <c r="R5754">
        <v>40</v>
      </c>
      <c r="S5754">
        <v>1</v>
      </c>
      <c r="T5754">
        <v>35.185381126732302</v>
      </c>
      <c r="U5754">
        <v>0.66942364213260397</v>
      </c>
      <c r="V5754">
        <v>31</v>
      </c>
      <c r="W5754">
        <v>0.12989535650532699</v>
      </c>
      <c r="X5754">
        <v>7</v>
      </c>
      <c r="Y5754">
        <v>40</v>
      </c>
      <c r="Z5754">
        <v>1</v>
      </c>
      <c r="AA5754">
        <v>42.811807877835001</v>
      </c>
      <c r="AB5754">
        <v>40</v>
      </c>
      <c r="AC5754">
        <v>1</v>
      </c>
      <c r="AD5754">
        <v>0</v>
      </c>
      <c r="AE5754">
        <v>0</v>
      </c>
      <c r="AF5754">
        <v>0</v>
      </c>
      <c r="AG5754">
        <v>0</v>
      </c>
      <c r="AH5754">
        <v>6.7173681650598002E-5</v>
      </c>
      <c r="AI5754">
        <v>1</v>
      </c>
      <c r="AJ5754">
        <v>84.9544828528349</v>
      </c>
      <c r="AK5754">
        <v>40</v>
      </c>
      <c r="AL5754">
        <v>1</v>
      </c>
      <c r="AM5754">
        <v>0</v>
      </c>
      <c r="AN5754">
        <v>0</v>
      </c>
      <c r="AO5754">
        <v>0</v>
      </c>
      <c r="AP5754">
        <v>0</v>
      </c>
      <c r="AQ5754">
        <v>40</v>
      </c>
      <c r="AR5754">
        <v>0.999999999999999</v>
      </c>
      <c r="AS5754">
        <v>2.4196979535257301E-2</v>
      </c>
      <c r="AT5754">
        <v>1</v>
      </c>
      <c r="AU5754">
        <v>0</v>
      </c>
      <c r="AV5754">
        <v>0</v>
      </c>
      <c r="AW5754">
        <v>40</v>
      </c>
      <c r="AX5754">
        <v>1</v>
      </c>
      <c r="AY5754">
        <v>87.221484101995998</v>
      </c>
      <c r="AZ5754">
        <v>40</v>
      </c>
      <c r="BA5754">
        <v>1</v>
      </c>
      <c r="BB5754">
        <v>37</v>
      </c>
      <c r="BC5754">
        <v>0.92621012841730599</v>
      </c>
      <c r="BD5754">
        <v>3</v>
      </c>
      <c r="BE5754">
        <v>7.37898715826939E-2</v>
      </c>
      <c r="BF5754">
        <v>82.065702441560006</v>
      </c>
      <c r="BG5754">
        <v>82.6173562250099</v>
      </c>
      <c r="BH5754">
        <v>81.541966717807995</v>
      </c>
      <c r="BI5754">
        <v>79.101501574306994</v>
      </c>
    </row>
    <row r="5755" spans="1:61" x14ac:dyDescent="0.25">
      <c r="A5755" s="10" t="str">
        <f>VLOOKUP(D5755,'Index-Relations'!E:F,2,FALSE)</f>
        <v>ESG</v>
      </c>
      <c r="B5755" t="s">
        <v>3450</v>
      </c>
      <c r="C5755" s="53" t="s">
        <v>2760</v>
      </c>
      <c r="D5755" s="59" t="s">
        <v>3210</v>
      </c>
      <c r="E5755" s="59" t="s">
        <v>9171</v>
      </c>
      <c r="F5755" t="s">
        <v>2100</v>
      </c>
      <c r="G5755" t="s">
        <v>2099</v>
      </c>
      <c r="H5755" t="s">
        <v>2101</v>
      </c>
      <c r="I5755" s="52">
        <v>45659</v>
      </c>
      <c r="J5755" t="s">
        <v>2457</v>
      </c>
      <c r="K5755">
        <v>50</v>
      </c>
      <c r="L5755" s="73">
        <v>72.682510416687904</v>
      </c>
      <c r="M5755">
        <v>50</v>
      </c>
      <c r="N5755">
        <v>1</v>
      </c>
      <c r="O5755" s="73">
        <v>80.012406248343893</v>
      </c>
      <c r="P5755">
        <v>50</v>
      </c>
      <c r="Q5755">
        <v>1</v>
      </c>
      <c r="R5755">
        <v>50</v>
      </c>
      <c r="S5755">
        <v>0.999999999999999</v>
      </c>
      <c r="T5755">
        <v>33.760041204660403</v>
      </c>
      <c r="U5755">
        <v>0.62224293214424498</v>
      </c>
      <c r="V5755">
        <v>32</v>
      </c>
      <c r="W5755">
        <v>7.9904089678853901E-2</v>
      </c>
      <c r="X5755">
        <v>8</v>
      </c>
      <c r="Y5755">
        <v>50</v>
      </c>
      <c r="Z5755">
        <v>0.999999999999999</v>
      </c>
      <c r="AA5755">
        <v>14.545539997626699</v>
      </c>
      <c r="AB5755">
        <v>47</v>
      </c>
      <c r="AC5755">
        <v>0.94514383735679597</v>
      </c>
      <c r="AD5755">
        <v>3</v>
      </c>
      <c r="AE5755">
        <v>5.48561626432034E-2</v>
      </c>
      <c r="AF5755">
        <v>0</v>
      </c>
      <c r="AG5755">
        <v>1.388E-17</v>
      </c>
      <c r="AH5755">
        <v>3.9728499970823903E-3</v>
      </c>
      <c r="AI5755">
        <v>3</v>
      </c>
      <c r="AJ5755" s="73">
        <v>68.285770231290897</v>
      </c>
      <c r="AK5755">
        <v>50</v>
      </c>
      <c r="AL5755">
        <v>1</v>
      </c>
      <c r="AM5755">
        <v>0</v>
      </c>
      <c r="AN5755">
        <v>0</v>
      </c>
      <c r="AO5755">
        <v>0</v>
      </c>
      <c r="AP5755">
        <v>0</v>
      </c>
      <c r="AQ5755">
        <v>50</v>
      </c>
      <c r="AR5755">
        <v>0.999999999999999</v>
      </c>
      <c r="AS5755">
        <v>0</v>
      </c>
      <c r="AT5755">
        <v>0</v>
      </c>
      <c r="AU5755">
        <v>0</v>
      </c>
      <c r="AV5755">
        <v>0</v>
      </c>
      <c r="AW5755">
        <v>50</v>
      </c>
      <c r="AX5755">
        <v>1</v>
      </c>
      <c r="AY5755" s="73">
        <v>69.097621472006907</v>
      </c>
      <c r="AZ5755">
        <v>50</v>
      </c>
      <c r="BA5755">
        <v>1</v>
      </c>
      <c r="BB5755">
        <v>43</v>
      </c>
      <c r="BC5755">
        <v>0.862206366421021</v>
      </c>
      <c r="BD5755">
        <v>7</v>
      </c>
      <c r="BE5755">
        <v>0.137793633578978</v>
      </c>
      <c r="BF5755">
        <v>72.682510416687904</v>
      </c>
      <c r="BG5755">
        <v>80.012406248343893</v>
      </c>
      <c r="BH5755">
        <v>69.097621472006907</v>
      </c>
      <c r="BI5755">
        <v>68.285770231290897</v>
      </c>
    </row>
    <row r="5756" spans="1:61" x14ac:dyDescent="0.25">
      <c r="A5756" s="10" t="str">
        <f>VLOOKUP(D5756,'Index-Relations'!E:F,2,FALSE)</f>
        <v>ESG</v>
      </c>
      <c r="B5756" t="s">
        <v>3450</v>
      </c>
      <c r="C5756" s="53" t="s">
        <v>2761</v>
      </c>
      <c r="D5756" s="59" t="s">
        <v>3210</v>
      </c>
      <c r="E5756" s="59" t="s">
        <v>9172</v>
      </c>
      <c r="F5756" t="s">
        <v>2100</v>
      </c>
      <c r="G5756" t="s">
        <v>2099</v>
      </c>
      <c r="H5756" t="s">
        <v>2101</v>
      </c>
      <c r="I5756" s="52">
        <v>45628</v>
      </c>
      <c r="J5756" t="s">
        <v>2457</v>
      </c>
      <c r="K5756">
        <v>50</v>
      </c>
      <c r="L5756" s="73">
        <v>71.817469070361895</v>
      </c>
      <c r="M5756">
        <v>50</v>
      </c>
      <c r="N5756">
        <v>1</v>
      </c>
      <c r="O5756" s="73">
        <v>79.396221097220902</v>
      </c>
      <c r="P5756">
        <v>50</v>
      </c>
      <c r="Q5756">
        <v>1</v>
      </c>
      <c r="R5756">
        <v>50</v>
      </c>
      <c r="S5756">
        <v>1</v>
      </c>
      <c r="T5756">
        <v>34.4872428984091</v>
      </c>
      <c r="U5756">
        <v>0.64804776695765198</v>
      </c>
      <c r="V5756">
        <v>33</v>
      </c>
      <c r="W5756">
        <v>0.120589708488529</v>
      </c>
      <c r="X5756">
        <v>9</v>
      </c>
      <c r="Y5756">
        <v>50</v>
      </c>
      <c r="Z5756">
        <v>1</v>
      </c>
      <c r="AA5756">
        <v>17.814996410209801</v>
      </c>
      <c r="AB5756">
        <v>47</v>
      </c>
      <c r="AC5756">
        <v>0.94530624686241904</v>
      </c>
      <c r="AD5756">
        <v>3</v>
      </c>
      <c r="AE5756">
        <v>5.4693753137580299E-2</v>
      </c>
      <c r="AF5756">
        <v>0</v>
      </c>
      <c r="AG5756">
        <v>1.9429E-16</v>
      </c>
      <c r="AH5756">
        <v>3.6885845692169799E-3</v>
      </c>
      <c r="AI5756">
        <v>3</v>
      </c>
      <c r="AJ5756" s="73">
        <v>67.000486884219896</v>
      </c>
      <c r="AK5756">
        <v>50</v>
      </c>
      <c r="AL5756">
        <v>1</v>
      </c>
      <c r="AM5756">
        <v>0</v>
      </c>
      <c r="AN5756">
        <v>0</v>
      </c>
      <c r="AO5756">
        <v>0</v>
      </c>
      <c r="AP5756">
        <v>0</v>
      </c>
      <c r="AQ5756">
        <v>50</v>
      </c>
      <c r="AR5756">
        <v>0.999999999999999</v>
      </c>
      <c r="AS5756">
        <v>0</v>
      </c>
      <c r="AT5756">
        <v>0</v>
      </c>
      <c r="AU5756">
        <v>0</v>
      </c>
      <c r="AV5756">
        <v>0</v>
      </c>
      <c r="AW5756">
        <v>50</v>
      </c>
      <c r="AX5756">
        <v>1</v>
      </c>
      <c r="AY5756" s="73">
        <v>68.538054195295004</v>
      </c>
      <c r="AZ5756">
        <v>50</v>
      </c>
      <c r="BA5756">
        <v>1</v>
      </c>
      <c r="BB5756">
        <v>43</v>
      </c>
      <c r="BC5756">
        <v>0.84863409160819603</v>
      </c>
      <c r="BD5756">
        <v>7</v>
      </c>
      <c r="BE5756">
        <v>0.151365908391803</v>
      </c>
      <c r="BF5756">
        <v>71.817469070361895</v>
      </c>
      <c r="BG5756">
        <v>79.396221097220902</v>
      </c>
      <c r="BH5756">
        <v>68.538054195295004</v>
      </c>
      <c r="BI5756">
        <v>67.000486884219896</v>
      </c>
    </row>
    <row r="5757" spans="1:61" x14ac:dyDescent="0.25">
      <c r="A5757" s="10" t="str">
        <f>VLOOKUP(D5757,'Index-Relations'!E:F,2,FALSE)</f>
        <v>ESG</v>
      </c>
      <c r="B5757" t="s">
        <v>3450</v>
      </c>
      <c r="C5757" s="53" t="s">
        <v>2762</v>
      </c>
      <c r="D5757" s="59" t="s">
        <v>3210</v>
      </c>
      <c r="E5757" s="59" t="s">
        <v>9173</v>
      </c>
      <c r="F5757" t="s">
        <v>2100</v>
      </c>
      <c r="G5757" t="s">
        <v>2099</v>
      </c>
      <c r="H5757" t="s">
        <v>2101</v>
      </c>
      <c r="I5757" s="52">
        <v>45597</v>
      </c>
      <c r="J5757" t="s">
        <v>2457</v>
      </c>
      <c r="K5757">
        <v>50</v>
      </c>
      <c r="L5757" s="73">
        <v>72.521036841179907</v>
      </c>
      <c r="M5757">
        <v>50</v>
      </c>
      <c r="N5757">
        <v>1</v>
      </c>
      <c r="O5757" s="73">
        <v>79.784207952288</v>
      </c>
      <c r="P5757">
        <v>50</v>
      </c>
      <c r="Q5757">
        <v>1</v>
      </c>
      <c r="R5757">
        <v>50</v>
      </c>
      <c r="S5757">
        <v>1</v>
      </c>
      <c r="T5757">
        <v>34.518616065136001</v>
      </c>
      <c r="U5757">
        <v>0.65058665075403999</v>
      </c>
      <c r="V5757">
        <v>33</v>
      </c>
      <c r="W5757">
        <v>0.12057673424535</v>
      </c>
      <c r="X5757">
        <v>9</v>
      </c>
      <c r="Y5757">
        <v>50</v>
      </c>
      <c r="Z5757">
        <v>1</v>
      </c>
      <c r="AA5757">
        <v>18.168078648733001</v>
      </c>
      <c r="AB5757">
        <v>47</v>
      </c>
      <c r="AC5757">
        <v>0.94300092024558402</v>
      </c>
      <c r="AD5757">
        <v>3</v>
      </c>
      <c r="AE5757">
        <v>5.6999079754415302E-2</v>
      </c>
      <c r="AF5757">
        <v>0</v>
      </c>
      <c r="AG5757">
        <v>0</v>
      </c>
      <c r="AH5757">
        <v>3.7615185849740498E-3</v>
      </c>
      <c r="AI5757">
        <v>3</v>
      </c>
      <c r="AJ5757" s="73">
        <v>67.880276373212993</v>
      </c>
      <c r="AK5757">
        <v>50</v>
      </c>
      <c r="AL5757">
        <v>1</v>
      </c>
      <c r="AM5757">
        <v>0</v>
      </c>
      <c r="AN5757">
        <v>0</v>
      </c>
      <c r="AO5757">
        <v>0</v>
      </c>
      <c r="AP5757">
        <v>0</v>
      </c>
      <c r="AQ5757">
        <v>50</v>
      </c>
      <c r="AR5757">
        <v>1</v>
      </c>
      <c r="AS5757">
        <v>0</v>
      </c>
      <c r="AT5757">
        <v>0</v>
      </c>
      <c r="AU5757">
        <v>0</v>
      </c>
      <c r="AV5757">
        <v>0</v>
      </c>
      <c r="AW5757">
        <v>50</v>
      </c>
      <c r="AX5757">
        <v>1</v>
      </c>
      <c r="AY5757" s="73">
        <v>69.278433285026907</v>
      </c>
      <c r="AZ5757">
        <v>50</v>
      </c>
      <c r="BA5757">
        <v>1</v>
      </c>
      <c r="BB5757">
        <v>43</v>
      </c>
      <c r="BC5757">
        <v>0.85677809190491605</v>
      </c>
      <c r="BD5757">
        <v>7</v>
      </c>
      <c r="BE5757">
        <v>0.14322190809508301</v>
      </c>
      <c r="BF5757">
        <v>72.521036841179907</v>
      </c>
      <c r="BG5757">
        <v>79.784207952288</v>
      </c>
      <c r="BH5757">
        <v>69.278433285026907</v>
      </c>
      <c r="BI5757">
        <v>67.880276373212993</v>
      </c>
    </row>
    <row r="5758" spans="1:61" x14ac:dyDescent="0.25">
      <c r="A5758" s="10" t="str">
        <f>VLOOKUP(D5758,'Index-Relations'!E:F,2,FALSE)</f>
        <v>ESG</v>
      </c>
      <c r="B5758" t="s">
        <v>3450</v>
      </c>
      <c r="C5758" s="53" t="s">
        <v>2763</v>
      </c>
      <c r="D5758" s="59" t="s">
        <v>3210</v>
      </c>
      <c r="E5758" s="59" t="s">
        <v>9174</v>
      </c>
      <c r="F5758" t="s">
        <v>2100</v>
      </c>
      <c r="G5758" t="s">
        <v>2099</v>
      </c>
      <c r="H5758" t="s">
        <v>2101</v>
      </c>
      <c r="I5758" s="52">
        <v>45566</v>
      </c>
      <c r="J5758" t="s">
        <v>2457</v>
      </c>
      <c r="K5758">
        <v>50</v>
      </c>
      <c r="L5758" s="73">
        <v>72.746387057725002</v>
      </c>
      <c r="M5758">
        <v>50</v>
      </c>
      <c r="N5758">
        <v>1</v>
      </c>
      <c r="O5758" s="73">
        <v>79.900315137993005</v>
      </c>
      <c r="P5758">
        <v>50</v>
      </c>
      <c r="Q5758">
        <v>1</v>
      </c>
      <c r="R5758">
        <v>50</v>
      </c>
      <c r="S5758">
        <v>1</v>
      </c>
      <c r="T5758">
        <v>34.7625562389617</v>
      </c>
      <c r="U5758">
        <v>0.65119294609054801</v>
      </c>
      <c r="V5758">
        <v>33</v>
      </c>
      <c r="W5758">
        <v>0.121147061005386</v>
      </c>
      <c r="X5758">
        <v>9</v>
      </c>
      <c r="Y5758">
        <v>50</v>
      </c>
      <c r="Z5758">
        <v>1</v>
      </c>
      <c r="AA5758">
        <v>20.135741223710198</v>
      </c>
      <c r="AB5758">
        <v>47</v>
      </c>
      <c r="AC5758">
        <v>0.94295604210565298</v>
      </c>
      <c r="AD5758">
        <v>3</v>
      </c>
      <c r="AE5758">
        <v>5.7043957894346499E-2</v>
      </c>
      <c r="AF5758">
        <v>0</v>
      </c>
      <c r="AG5758">
        <v>0</v>
      </c>
      <c r="AH5758">
        <v>3.7834653592290299E-3</v>
      </c>
      <c r="AI5758">
        <v>3</v>
      </c>
      <c r="AJ5758" s="73">
        <v>68.194632558885999</v>
      </c>
      <c r="AK5758">
        <v>50</v>
      </c>
      <c r="AL5758">
        <v>1</v>
      </c>
      <c r="AM5758">
        <v>0</v>
      </c>
      <c r="AN5758">
        <v>0</v>
      </c>
      <c r="AO5758">
        <v>0</v>
      </c>
      <c r="AP5758">
        <v>0</v>
      </c>
      <c r="AQ5758">
        <v>50</v>
      </c>
      <c r="AR5758">
        <v>1</v>
      </c>
      <c r="AS5758">
        <v>0</v>
      </c>
      <c r="AT5758">
        <v>0</v>
      </c>
      <c r="AU5758">
        <v>0</v>
      </c>
      <c r="AV5758">
        <v>0</v>
      </c>
      <c r="AW5758">
        <v>50</v>
      </c>
      <c r="AX5758">
        <v>1</v>
      </c>
      <c r="AY5758" s="73">
        <v>69.476405602194006</v>
      </c>
      <c r="AZ5758">
        <v>50</v>
      </c>
      <c r="BA5758">
        <v>1</v>
      </c>
      <c r="BB5758">
        <v>43</v>
      </c>
      <c r="BC5758">
        <v>0.856602635094735</v>
      </c>
      <c r="BD5758">
        <v>7</v>
      </c>
      <c r="BE5758">
        <v>0.143397364905264</v>
      </c>
      <c r="BF5758">
        <v>72.746387057725002</v>
      </c>
      <c r="BG5758">
        <v>79.900315137993005</v>
      </c>
      <c r="BH5758">
        <v>69.476405602194006</v>
      </c>
      <c r="BI5758">
        <v>68.194632558885999</v>
      </c>
    </row>
    <row r="5759" spans="1:61" x14ac:dyDescent="0.25">
      <c r="A5759" s="10" t="str">
        <f>VLOOKUP(D5759,'Index-Relations'!E:F,2,FALSE)</f>
        <v>ESG</v>
      </c>
      <c r="B5759" t="s">
        <v>3450</v>
      </c>
      <c r="C5759" s="53" t="s">
        <v>2764</v>
      </c>
      <c r="D5759" s="59" t="s">
        <v>3210</v>
      </c>
      <c r="E5759" s="59" t="s">
        <v>9175</v>
      </c>
      <c r="F5759" t="s">
        <v>2100</v>
      </c>
      <c r="G5759" t="s">
        <v>2099</v>
      </c>
      <c r="H5759" t="s">
        <v>2101</v>
      </c>
      <c r="I5759" s="52">
        <v>45537</v>
      </c>
      <c r="J5759" t="s">
        <v>2457</v>
      </c>
      <c r="K5759">
        <v>50</v>
      </c>
      <c r="L5759" s="73">
        <v>72.731150596473896</v>
      </c>
      <c r="M5759">
        <v>50</v>
      </c>
      <c r="N5759">
        <v>1</v>
      </c>
      <c r="O5759" s="73">
        <v>80.526725679162894</v>
      </c>
      <c r="P5759">
        <v>50</v>
      </c>
      <c r="Q5759">
        <v>1</v>
      </c>
      <c r="R5759">
        <v>50</v>
      </c>
      <c r="S5759">
        <v>1</v>
      </c>
      <c r="T5759">
        <v>33.755490346307802</v>
      </c>
      <c r="U5759">
        <v>0.656971594725824</v>
      </c>
      <c r="V5759">
        <v>31</v>
      </c>
      <c r="W5759">
        <v>0.104183134481136</v>
      </c>
      <c r="X5759">
        <v>8</v>
      </c>
      <c r="Y5759">
        <v>50</v>
      </c>
      <c r="Z5759">
        <v>1</v>
      </c>
      <c r="AA5759">
        <v>18.580841521061402</v>
      </c>
      <c r="AB5759">
        <v>47</v>
      </c>
      <c r="AC5759">
        <v>0.93960649233195803</v>
      </c>
      <c r="AD5759">
        <v>3</v>
      </c>
      <c r="AE5759">
        <v>6.03935076680421E-2</v>
      </c>
      <c r="AF5759">
        <v>0</v>
      </c>
      <c r="AG5759">
        <v>0</v>
      </c>
      <c r="AH5759">
        <v>4.38204599818538E-3</v>
      </c>
      <c r="AI5759">
        <v>3</v>
      </c>
      <c r="AJ5759" s="73">
        <v>69.373202177903906</v>
      </c>
      <c r="AK5759">
        <v>50</v>
      </c>
      <c r="AL5759">
        <v>1</v>
      </c>
      <c r="AM5759">
        <v>0</v>
      </c>
      <c r="AN5759">
        <v>0</v>
      </c>
      <c r="AO5759">
        <v>0</v>
      </c>
      <c r="AP5759">
        <v>0</v>
      </c>
      <c r="AQ5759">
        <v>50</v>
      </c>
      <c r="AR5759">
        <v>0.999999999999999</v>
      </c>
      <c r="AS5759">
        <v>0</v>
      </c>
      <c r="AT5759">
        <v>0</v>
      </c>
      <c r="AU5759">
        <v>0</v>
      </c>
      <c r="AV5759">
        <v>0</v>
      </c>
      <c r="AW5759">
        <v>50</v>
      </c>
      <c r="AX5759">
        <v>0.999999999999999</v>
      </c>
      <c r="AY5759" s="73">
        <v>68.026478807724899</v>
      </c>
      <c r="AZ5759">
        <v>50</v>
      </c>
      <c r="BA5759">
        <v>1</v>
      </c>
      <c r="BB5759">
        <v>43</v>
      </c>
      <c r="BC5759">
        <v>0.85745283287888197</v>
      </c>
      <c r="BD5759">
        <v>7</v>
      </c>
      <c r="BE5759">
        <v>0.14254716712111701</v>
      </c>
      <c r="BF5759">
        <v>72.731150596473896</v>
      </c>
      <c r="BG5759">
        <v>80.526725679162894</v>
      </c>
      <c r="BH5759">
        <v>68.026478807724899</v>
      </c>
      <c r="BI5759">
        <v>69.373202177903906</v>
      </c>
    </row>
    <row r="5760" spans="1:61" x14ac:dyDescent="0.25">
      <c r="A5760" s="10" t="str">
        <f>VLOOKUP(D5760,'Index-Relations'!E:F,2,FALSE)</f>
        <v>ESG</v>
      </c>
      <c r="B5760" t="s">
        <v>3450</v>
      </c>
      <c r="C5760" s="53" t="s">
        <v>3350</v>
      </c>
      <c r="D5760" s="59" t="s">
        <v>3210</v>
      </c>
      <c r="E5760" s="59" t="s">
        <v>9176</v>
      </c>
      <c r="F5760" t="s">
        <v>2100</v>
      </c>
      <c r="G5760" t="s">
        <v>2099</v>
      </c>
      <c r="H5760" t="s">
        <v>2101</v>
      </c>
      <c r="I5760" s="52">
        <v>45505</v>
      </c>
      <c r="J5760" t="s">
        <v>2457</v>
      </c>
      <c r="K5760">
        <v>50</v>
      </c>
      <c r="L5760" s="73">
        <v>72.696308603726905</v>
      </c>
      <c r="M5760">
        <v>50</v>
      </c>
      <c r="N5760">
        <v>1</v>
      </c>
      <c r="O5760" s="73">
        <v>80.387451021887003</v>
      </c>
      <c r="P5760">
        <v>50</v>
      </c>
      <c r="Q5760">
        <v>1</v>
      </c>
      <c r="R5760">
        <v>50</v>
      </c>
      <c r="S5760">
        <v>1</v>
      </c>
      <c r="T5760">
        <v>33.794748918851397</v>
      </c>
      <c r="U5760">
        <v>0.65591281281252301</v>
      </c>
      <c r="V5760">
        <v>31</v>
      </c>
      <c r="W5760">
        <v>0.110363366233748</v>
      </c>
      <c r="X5760">
        <v>8</v>
      </c>
      <c r="Y5760">
        <v>50</v>
      </c>
      <c r="Z5760">
        <v>1</v>
      </c>
      <c r="AA5760">
        <v>19.136124768339599</v>
      </c>
      <c r="AB5760">
        <v>48</v>
      </c>
      <c r="AC5760">
        <v>0.95659440010511598</v>
      </c>
      <c r="AD5760">
        <v>2</v>
      </c>
      <c r="AE5760">
        <v>4.3405599894883698E-2</v>
      </c>
      <c r="AF5760">
        <v>0</v>
      </c>
      <c r="AG5760">
        <v>0</v>
      </c>
      <c r="AH5760">
        <v>4.2820820502704297E-3</v>
      </c>
      <c r="AI5760">
        <v>3</v>
      </c>
      <c r="AJ5760" s="73">
        <v>69.291242929080994</v>
      </c>
      <c r="AK5760">
        <v>50</v>
      </c>
      <c r="AL5760">
        <v>1</v>
      </c>
      <c r="AM5760">
        <v>0</v>
      </c>
      <c r="AN5760">
        <v>0</v>
      </c>
      <c r="AO5760">
        <v>0</v>
      </c>
      <c r="AP5760">
        <v>0</v>
      </c>
      <c r="AQ5760">
        <v>50</v>
      </c>
      <c r="AR5760">
        <v>0.999999999999999</v>
      </c>
      <c r="AS5760">
        <v>0</v>
      </c>
      <c r="AT5760">
        <v>0</v>
      </c>
      <c r="AU5760">
        <v>0</v>
      </c>
      <c r="AV5760">
        <v>0</v>
      </c>
      <c r="AW5760">
        <v>50</v>
      </c>
      <c r="AX5760">
        <v>1</v>
      </c>
      <c r="AY5760" s="73">
        <v>68.082723011157995</v>
      </c>
      <c r="AZ5760">
        <v>50</v>
      </c>
      <c r="BA5760">
        <v>1</v>
      </c>
      <c r="BB5760">
        <v>44</v>
      </c>
      <c r="BC5760">
        <v>0.87158775037546998</v>
      </c>
      <c r="BD5760">
        <v>6</v>
      </c>
      <c r="BE5760">
        <v>0.12841224962452899</v>
      </c>
      <c r="BF5760">
        <v>72.696308603726905</v>
      </c>
      <c r="BG5760">
        <v>80.387451021887003</v>
      </c>
      <c r="BH5760">
        <v>68.082723011157995</v>
      </c>
      <c r="BI5760">
        <v>69.291242929080994</v>
      </c>
    </row>
    <row r="5761" spans="1:61" x14ac:dyDescent="0.25">
      <c r="A5761" s="10" t="str">
        <f>VLOOKUP(D5761,'Index-Relations'!E:F,2,FALSE)</f>
        <v>ESG</v>
      </c>
      <c r="B5761" t="s">
        <v>3450</v>
      </c>
      <c r="C5761" s="53" t="s">
        <v>2765</v>
      </c>
      <c r="D5761" s="59" t="s">
        <v>3210</v>
      </c>
      <c r="E5761" s="59" t="s">
        <v>9177</v>
      </c>
      <c r="F5761" t="s">
        <v>2100</v>
      </c>
      <c r="G5761" t="s">
        <v>2099</v>
      </c>
      <c r="H5761" t="s">
        <v>2101</v>
      </c>
      <c r="I5761" s="52">
        <v>45474</v>
      </c>
      <c r="J5761" t="s">
        <v>2457</v>
      </c>
      <c r="K5761">
        <v>50</v>
      </c>
      <c r="L5761" s="73">
        <v>73.694526602539895</v>
      </c>
      <c r="M5761">
        <v>50</v>
      </c>
      <c r="N5761">
        <v>1</v>
      </c>
      <c r="O5761" s="73">
        <v>80.356700948443006</v>
      </c>
      <c r="P5761">
        <v>50</v>
      </c>
      <c r="Q5761">
        <v>1</v>
      </c>
      <c r="R5761">
        <v>50</v>
      </c>
      <c r="S5761">
        <v>1</v>
      </c>
      <c r="T5761">
        <v>33.453698218912002</v>
      </c>
      <c r="U5761">
        <v>0.66691461836891996</v>
      </c>
      <c r="V5761">
        <v>31</v>
      </c>
      <c r="W5761">
        <v>0.11551427666839199</v>
      </c>
      <c r="X5761">
        <v>8</v>
      </c>
      <c r="Y5761">
        <v>50</v>
      </c>
      <c r="Z5761">
        <v>1</v>
      </c>
      <c r="AA5761">
        <v>22.026313034833201</v>
      </c>
      <c r="AB5761">
        <v>47</v>
      </c>
      <c r="AC5761">
        <v>0.93787424398518104</v>
      </c>
      <c r="AD5761">
        <v>3</v>
      </c>
      <c r="AE5761">
        <v>6.2125756014818602E-2</v>
      </c>
      <c r="AF5761">
        <v>0</v>
      </c>
      <c r="AG5761">
        <v>0</v>
      </c>
      <c r="AH5761">
        <v>4.5285550880483499E-3</v>
      </c>
      <c r="AI5761">
        <v>3</v>
      </c>
      <c r="AJ5761" s="73">
        <v>70.024358967921003</v>
      </c>
      <c r="AK5761">
        <v>50</v>
      </c>
      <c r="AL5761">
        <v>1</v>
      </c>
      <c r="AM5761">
        <v>0</v>
      </c>
      <c r="AN5761">
        <v>0</v>
      </c>
      <c r="AO5761">
        <v>0</v>
      </c>
      <c r="AP5761">
        <v>0</v>
      </c>
      <c r="AQ5761">
        <v>50</v>
      </c>
      <c r="AR5761">
        <v>1</v>
      </c>
      <c r="AS5761">
        <v>0</v>
      </c>
      <c r="AT5761">
        <v>0</v>
      </c>
      <c r="AU5761">
        <v>0</v>
      </c>
      <c r="AV5761">
        <v>0</v>
      </c>
      <c r="AW5761">
        <v>50</v>
      </c>
      <c r="AX5761">
        <v>1</v>
      </c>
      <c r="AY5761" s="73">
        <v>70.068086445807893</v>
      </c>
      <c r="AZ5761">
        <v>50</v>
      </c>
      <c r="BA5761">
        <v>1</v>
      </c>
      <c r="BB5761">
        <v>44</v>
      </c>
      <c r="BC5761">
        <v>0.87655015655054502</v>
      </c>
      <c r="BD5761">
        <v>6</v>
      </c>
      <c r="BE5761">
        <v>0.12344984344945401</v>
      </c>
      <c r="BF5761">
        <v>73.694526602539895</v>
      </c>
      <c r="BG5761">
        <v>80.356700948443006</v>
      </c>
      <c r="BH5761">
        <v>70.068086445807893</v>
      </c>
      <c r="BI5761">
        <v>70.024358967921003</v>
      </c>
    </row>
    <row r="5762" spans="1:61" x14ac:dyDescent="0.25">
      <c r="A5762" s="10" t="str">
        <f>VLOOKUP(D5762,'Index-Relations'!E:F,2,FALSE)</f>
        <v>ESG</v>
      </c>
      <c r="B5762" t="s">
        <v>3450</v>
      </c>
      <c r="C5762" s="53" t="s">
        <v>2766</v>
      </c>
      <c r="D5762" s="59" t="s">
        <v>3210</v>
      </c>
      <c r="E5762" s="59" t="s">
        <v>9178</v>
      </c>
      <c r="F5762" t="s">
        <v>2100</v>
      </c>
      <c r="G5762" t="s">
        <v>2099</v>
      </c>
      <c r="H5762" t="s">
        <v>2101</v>
      </c>
      <c r="I5762" s="52">
        <v>45446</v>
      </c>
      <c r="J5762" t="s">
        <v>2457</v>
      </c>
      <c r="K5762">
        <v>50</v>
      </c>
      <c r="L5762" s="73">
        <v>73.357673695697898</v>
      </c>
      <c r="M5762">
        <v>50</v>
      </c>
      <c r="N5762">
        <v>1</v>
      </c>
      <c r="O5762" s="73">
        <v>79.865625499266997</v>
      </c>
      <c r="P5762">
        <v>50</v>
      </c>
      <c r="Q5762">
        <v>1</v>
      </c>
      <c r="R5762">
        <v>50</v>
      </c>
      <c r="S5762">
        <v>1</v>
      </c>
      <c r="T5762">
        <v>32.309560025970796</v>
      </c>
      <c r="U5762">
        <v>0.65051269860549699</v>
      </c>
      <c r="V5762">
        <v>32</v>
      </c>
      <c r="W5762">
        <v>8.50832540713405E-2</v>
      </c>
      <c r="X5762">
        <v>8</v>
      </c>
      <c r="Y5762">
        <v>50</v>
      </c>
      <c r="Z5762">
        <v>0.999999999999999</v>
      </c>
      <c r="AA5762">
        <v>14.364171830356399</v>
      </c>
      <c r="AB5762">
        <v>48</v>
      </c>
      <c r="AC5762">
        <v>0.95970890582249302</v>
      </c>
      <c r="AD5762">
        <v>2</v>
      </c>
      <c r="AE5762">
        <v>4.0291094177506301E-2</v>
      </c>
      <c r="AF5762">
        <v>0</v>
      </c>
      <c r="AG5762">
        <v>3.9552000000000002E-16</v>
      </c>
      <c r="AH5762">
        <v>4.9268516541184802E-3</v>
      </c>
      <c r="AI5762">
        <v>3</v>
      </c>
      <c r="AJ5762" s="73">
        <v>68.775394816580004</v>
      </c>
      <c r="AK5762">
        <v>50</v>
      </c>
      <c r="AL5762">
        <v>1</v>
      </c>
      <c r="AM5762">
        <v>0</v>
      </c>
      <c r="AN5762">
        <v>0</v>
      </c>
      <c r="AO5762">
        <v>0</v>
      </c>
      <c r="AP5762">
        <v>0</v>
      </c>
      <c r="AQ5762">
        <v>50</v>
      </c>
      <c r="AR5762">
        <v>1</v>
      </c>
      <c r="AS5762">
        <v>0</v>
      </c>
      <c r="AT5762">
        <v>0</v>
      </c>
      <c r="AU5762">
        <v>0</v>
      </c>
      <c r="AV5762">
        <v>0</v>
      </c>
      <c r="AW5762">
        <v>50</v>
      </c>
      <c r="AX5762">
        <v>0.999999999999999</v>
      </c>
      <c r="AY5762" s="73">
        <v>70.439621925137004</v>
      </c>
      <c r="AZ5762">
        <v>50</v>
      </c>
      <c r="BA5762">
        <v>1</v>
      </c>
      <c r="BB5762">
        <v>44</v>
      </c>
      <c r="BC5762">
        <v>0.88045665880637802</v>
      </c>
      <c r="BD5762">
        <v>6</v>
      </c>
      <c r="BE5762">
        <v>0.11954334119362101</v>
      </c>
      <c r="BF5762">
        <v>73.357673695697898</v>
      </c>
      <c r="BG5762">
        <v>79.865625499266997</v>
      </c>
      <c r="BH5762">
        <v>70.439621925137004</v>
      </c>
      <c r="BI5762">
        <v>68.775394816580004</v>
      </c>
    </row>
    <row r="5763" spans="1:61" x14ac:dyDescent="0.25">
      <c r="A5763" s="10" t="str">
        <f>VLOOKUP(D5763,'Index-Relations'!E:F,2,FALSE)</f>
        <v>ESG</v>
      </c>
      <c r="B5763" t="s">
        <v>3450</v>
      </c>
      <c r="C5763" s="53" t="s">
        <v>2767</v>
      </c>
      <c r="D5763" s="59" t="s">
        <v>3210</v>
      </c>
      <c r="E5763" s="59" t="s">
        <v>9179</v>
      </c>
      <c r="F5763" t="s">
        <v>2100</v>
      </c>
      <c r="G5763" t="s">
        <v>2099</v>
      </c>
      <c r="H5763" t="s">
        <v>2101</v>
      </c>
      <c r="I5763" s="52">
        <v>45413</v>
      </c>
      <c r="J5763" t="s">
        <v>2457</v>
      </c>
      <c r="K5763">
        <v>50</v>
      </c>
      <c r="L5763" s="73">
        <v>73.342349625754906</v>
      </c>
      <c r="M5763">
        <v>50</v>
      </c>
      <c r="N5763">
        <v>1</v>
      </c>
      <c r="O5763" s="73">
        <v>79.850198657549001</v>
      </c>
      <c r="P5763">
        <v>50</v>
      </c>
      <c r="Q5763">
        <v>1</v>
      </c>
      <c r="R5763">
        <v>50</v>
      </c>
      <c r="S5763">
        <v>0.999999999999999</v>
      </c>
      <c r="T5763">
        <v>32.639995388561204</v>
      </c>
      <c r="U5763">
        <v>0.64113305779348995</v>
      </c>
      <c r="V5763">
        <v>32</v>
      </c>
      <c r="W5763">
        <v>8.3441442677338704E-2</v>
      </c>
      <c r="X5763">
        <v>8</v>
      </c>
      <c r="Y5763">
        <v>50</v>
      </c>
      <c r="Z5763">
        <v>1</v>
      </c>
      <c r="AA5763">
        <v>14.9537394384785</v>
      </c>
      <c r="AB5763">
        <v>48</v>
      </c>
      <c r="AC5763">
        <v>0.96159108499399903</v>
      </c>
      <c r="AD5763">
        <v>2</v>
      </c>
      <c r="AE5763">
        <v>3.8408915006000299E-2</v>
      </c>
      <c r="AF5763">
        <v>0</v>
      </c>
      <c r="AG5763">
        <v>0</v>
      </c>
      <c r="AH5763">
        <v>4.4979683468409403E-3</v>
      </c>
      <c r="AI5763">
        <v>3</v>
      </c>
      <c r="AJ5763" s="73">
        <v>68.807515968963997</v>
      </c>
      <c r="AK5763">
        <v>50</v>
      </c>
      <c r="AL5763">
        <v>1</v>
      </c>
      <c r="AM5763">
        <v>0</v>
      </c>
      <c r="AN5763">
        <v>0</v>
      </c>
      <c r="AO5763">
        <v>0</v>
      </c>
      <c r="AP5763">
        <v>0</v>
      </c>
      <c r="AQ5763">
        <v>50</v>
      </c>
      <c r="AR5763">
        <v>1</v>
      </c>
      <c r="AS5763">
        <v>0</v>
      </c>
      <c r="AT5763">
        <v>0</v>
      </c>
      <c r="AU5763">
        <v>0</v>
      </c>
      <c r="AV5763">
        <v>0</v>
      </c>
      <c r="AW5763">
        <v>50</v>
      </c>
      <c r="AX5763">
        <v>1</v>
      </c>
      <c r="AY5763" s="73">
        <v>70.379816616363996</v>
      </c>
      <c r="AZ5763">
        <v>50</v>
      </c>
      <c r="BA5763">
        <v>1</v>
      </c>
      <c r="BB5763">
        <v>45</v>
      </c>
      <c r="BC5763">
        <v>0.90064273692762797</v>
      </c>
      <c r="BD5763">
        <v>5</v>
      </c>
      <c r="BE5763">
        <v>9.9357263072371596E-2</v>
      </c>
      <c r="BF5763">
        <v>73.342349625754906</v>
      </c>
      <c r="BG5763">
        <v>79.850198657549001</v>
      </c>
      <c r="BH5763">
        <v>70.379816616363996</v>
      </c>
      <c r="BI5763">
        <v>68.807515968963997</v>
      </c>
    </row>
    <row r="5764" spans="1:61" x14ac:dyDescent="0.25">
      <c r="A5764" s="10" t="str">
        <f>VLOOKUP(D5764,'Index-Relations'!E:F,2,FALSE)</f>
        <v>ESG</v>
      </c>
      <c r="B5764" t="s">
        <v>3450</v>
      </c>
      <c r="C5764" s="53" t="s">
        <v>2768</v>
      </c>
      <c r="D5764" s="59" t="s">
        <v>3210</v>
      </c>
      <c r="E5764" s="59" t="s">
        <v>9180</v>
      </c>
      <c r="F5764" t="s">
        <v>2100</v>
      </c>
      <c r="G5764" t="s">
        <v>2099</v>
      </c>
      <c r="H5764" t="s">
        <v>2101</v>
      </c>
      <c r="I5764" s="52">
        <v>45383</v>
      </c>
      <c r="J5764" t="s">
        <v>2457</v>
      </c>
      <c r="K5764">
        <v>50</v>
      </c>
      <c r="L5764">
        <v>80.604430601154107</v>
      </c>
      <c r="M5764">
        <v>50</v>
      </c>
      <c r="N5764">
        <v>1</v>
      </c>
      <c r="O5764">
        <v>85.422141419913601</v>
      </c>
      <c r="P5764">
        <v>50</v>
      </c>
      <c r="Q5764">
        <v>1</v>
      </c>
      <c r="R5764">
        <v>50</v>
      </c>
      <c r="S5764">
        <v>0.999999999999999</v>
      </c>
      <c r="T5764">
        <v>32.415529766242997</v>
      </c>
      <c r="U5764">
        <v>0.64492032295632495</v>
      </c>
      <c r="V5764">
        <v>32</v>
      </c>
      <c r="W5764">
        <v>8.3854061872618998E-2</v>
      </c>
      <c r="X5764">
        <v>8</v>
      </c>
      <c r="Y5764">
        <v>50</v>
      </c>
      <c r="Z5764">
        <v>0.999999999999999</v>
      </c>
      <c r="AA5764">
        <v>14.549547222432899</v>
      </c>
      <c r="AB5764">
        <v>48</v>
      </c>
      <c r="AC5764">
        <v>0.960374963598007</v>
      </c>
      <c r="AD5764">
        <v>2</v>
      </c>
      <c r="AE5764">
        <v>3.9625036401992303E-2</v>
      </c>
      <c r="AF5764">
        <v>0</v>
      </c>
      <c r="AG5764">
        <v>2.2204E-16</v>
      </c>
      <c r="AH5764">
        <v>4.51979778111545E-3</v>
      </c>
      <c r="AI5764">
        <v>3</v>
      </c>
      <c r="AJ5764">
        <v>76.766612422822107</v>
      </c>
      <c r="AK5764">
        <v>50</v>
      </c>
      <c r="AL5764">
        <v>1</v>
      </c>
      <c r="AM5764">
        <v>0</v>
      </c>
      <c r="AN5764">
        <v>0</v>
      </c>
      <c r="AO5764">
        <v>0</v>
      </c>
      <c r="AP5764">
        <v>0</v>
      </c>
      <c r="AQ5764">
        <v>50</v>
      </c>
      <c r="AR5764">
        <v>1</v>
      </c>
      <c r="AS5764">
        <v>0</v>
      </c>
      <c r="AT5764">
        <v>0</v>
      </c>
      <c r="AU5764">
        <v>0</v>
      </c>
      <c r="AV5764">
        <v>0</v>
      </c>
      <c r="AW5764">
        <v>50</v>
      </c>
      <c r="AX5764">
        <v>0.999999999999999</v>
      </c>
      <c r="AY5764">
        <v>77.803988635009304</v>
      </c>
      <c r="AZ5764">
        <v>50</v>
      </c>
      <c r="BA5764">
        <v>1</v>
      </c>
      <c r="BB5764">
        <v>45</v>
      </c>
      <c r="BC5764">
        <v>0.89884077664681505</v>
      </c>
      <c r="BD5764">
        <v>5</v>
      </c>
      <c r="BE5764">
        <v>0.101159223353184</v>
      </c>
      <c r="BF5764">
        <v>73.7620382697949</v>
      </c>
      <c r="BG5764">
        <v>79.974759160548999</v>
      </c>
      <c r="BH5764">
        <v>71.096340373743004</v>
      </c>
      <c r="BI5764">
        <v>69.082071603099905</v>
      </c>
    </row>
    <row r="5765" spans="1:61" x14ac:dyDescent="0.25">
      <c r="A5765" s="10" t="str">
        <f>VLOOKUP(D5765,'Index-Relations'!E:F,2,FALSE)</f>
        <v>ESG</v>
      </c>
      <c r="B5765" t="s">
        <v>3450</v>
      </c>
      <c r="C5765" s="53" t="s">
        <v>2769</v>
      </c>
      <c r="D5765" s="59" t="s">
        <v>3210</v>
      </c>
      <c r="E5765" s="59" t="s">
        <v>9181</v>
      </c>
      <c r="F5765" t="s">
        <v>2100</v>
      </c>
      <c r="G5765" t="s">
        <v>2099</v>
      </c>
      <c r="H5765" t="s">
        <v>2101</v>
      </c>
      <c r="I5765" s="52">
        <v>45352</v>
      </c>
      <c r="J5765" t="s">
        <v>2457</v>
      </c>
      <c r="K5765">
        <v>50</v>
      </c>
      <c r="L5765">
        <v>80.922254175205595</v>
      </c>
      <c r="M5765">
        <v>50</v>
      </c>
      <c r="N5765">
        <v>1</v>
      </c>
      <c r="O5765">
        <v>85.058890301614099</v>
      </c>
      <c r="P5765">
        <v>50</v>
      </c>
      <c r="Q5765">
        <v>1</v>
      </c>
      <c r="R5765">
        <v>50</v>
      </c>
      <c r="S5765">
        <v>1</v>
      </c>
      <c r="T5765">
        <v>33.321147046650601</v>
      </c>
      <c r="U5765">
        <v>0.62760956291387304</v>
      </c>
      <c r="V5765">
        <v>30</v>
      </c>
      <c r="W5765">
        <v>0.134581449032394</v>
      </c>
      <c r="X5765">
        <v>8</v>
      </c>
      <c r="Y5765">
        <v>50</v>
      </c>
      <c r="Z5765">
        <v>1</v>
      </c>
      <c r="AA5765">
        <v>17.068256573564</v>
      </c>
      <c r="AB5765">
        <v>49</v>
      </c>
      <c r="AC5765">
        <v>0.98109906801930502</v>
      </c>
      <c r="AD5765">
        <v>1</v>
      </c>
      <c r="AE5765">
        <v>1.8900931980694501E-2</v>
      </c>
      <c r="AF5765">
        <v>0</v>
      </c>
      <c r="AG5765">
        <v>1.6306000000000001E-16</v>
      </c>
      <c r="AH5765">
        <v>4.1594645493623498E-3</v>
      </c>
      <c r="AI5765">
        <v>3</v>
      </c>
      <c r="AJ5765">
        <v>78.120707491999696</v>
      </c>
      <c r="AK5765">
        <v>50</v>
      </c>
      <c r="AL5765">
        <v>1</v>
      </c>
      <c r="AM5765">
        <v>0</v>
      </c>
      <c r="AN5765">
        <v>0</v>
      </c>
      <c r="AO5765">
        <v>0</v>
      </c>
      <c r="AP5765">
        <v>0</v>
      </c>
      <c r="AQ5765">
        <v>50</v>
      </c>
      <c r="AR5765">
        <v>1</v>
      </c>
      <c r="AS5765">
        <v>0</v>
      </c>
      <c r="AT5765">
        <v>0</v>
      </c>
      <c r="AU5765">
        <v>0</v>
      </c>
      <c r="AV5765">
        <v>0</v>
      </c>
      <c r="AW5765">
        <v>50</v>
      </c>
      <c r="AX5765">
        <v>0.999999999999999</v>
      </c>
      <c r="AY5765">
        <v>77.986253687017793</v>
      </c>
      <c r="AZ5765">
        <v>50</v>
      </c>
      <c r="BA5765">
        <v>1</v>
      </c>
      <c r="BB5765">
        <v>44</v>
      </c>
      <c r="BC5765">
        <v>0.88004182974349998</v>
      </c>
      <c r="BD5765">
        <v>6</v>
      </c>
      <c r="BE5765">
        <v>0.11995817025649901</v>
      </c>
      <c r="BF5765">
        <v>74.010707924982896</v>
      </c>
      <c r="BG5765">
        <v>79.294149302354995</v>
      </c>
      <c r="BH5765">
        <v>71.380862586719999</v>
      </c>
      <c r="BI5765">
        <v>70.467640893438897</v>
      </c>
    </row>
    <row r="5766" spans="1:61" x14ac:dyDescent="0.25">
      <c r="A5766" s="10" t="str">
        <f>VLOOKUP(D5766,'Index-Relations'!E:F,2,FALSE)</f>
        <v>ESG</v>
      </c>
      <c r="B5766" t="s">
        <v>3450</v>
      </c>
      <c r="C5766" s="53" t="s">
        <v>2770</v>
      </c>
      <c r="D5766" s="59" t="s">
        <v>3210</v>
      </c>
      <c r="E5766" s="59" t="s">
        <v>9182</v>
      </c>
      <c r="F5766" t="s">
        <v>2100</v>
      </c>
      <c r="G5766" t="s">
        <v>2099</v>
      </c>
      <c r="H5766" t="s">
        <v>2101</v>
      </c>
      <c r="I5766" s="52">
        <v>45323</v>
      </c>
      <c r="J5766" t="s">
        <v>2457</v>
      </c>
      <c r="K5766">
        <v>50</v>
      </c>
      <c r="L5766">
        <v>82.085391394221105</v>
      </c>
      <c r="M5766">
        <v>50</v>
      </c>
      <c r="N5766">
        <v>1</v>
      </c>
      <c r="O5766">
        <v>85.603018366838299</v>
      </c>
      <c r="P5766">
        <v>50</v>
      </c>
      <c r="Q5766">
        <v>1</v>
      </c>
      <c r="R5766">
        <v>50</v>
      </c>
      <c r="S5766">
        <v>1</v>
      </c>
      <c r="T5766">
        <v>33.747048388989299</v>
      </c>
      <c r="U5766">
        <v>0.63068231970863198</v>
      </c>
      <c r="V5766">
        <v>30</v>
      </c>
      <c r="W5766">
        <v>0.13370040599334901</v>
      </c>
      <c r="X5766">
        <v>8</v>
      </c>
      <c r="Y5766">
        <v>50</v>
      </c>
      <c r="Z5766">
        <v>1</v>
      </c>
      <c r="AA5766">
        <v>17.578676685229301</v>
      </c>
      <c r="AB5766">
        <v>49</v>
      </c>
      <c r="AC5766">
        <v>0.98123779380040399</v>
      </c>
      <c r="AD5766">
        <v>1</v>
      </c>
      <c r="AE5766">
        <v>1.8762206199595701E-2</v>
      </c>
      <c r="AF5766">
        <v>0</v>
      </c>
      <c r="AG5766">
        <v>0</v>
      </c>
      <c r="AH5766">
        <v>4.2258590968738503E-3</v>
      </c>
      <c r="AI5766">
        <v>3</v>
      </c>
      <c r="AJ5766">
        <v>79.284695507373002</v>
      </c>
      <c r="AK5766">
        <v>50</v>
      </c>
      <c r="AL5766">
        <v>1</v>
      </c>
      <c r="AM5766">
        <v>0</v>
      </c>
      <c r="AN5766">
        <v>0</v>
      </c>
      <c r="AO5766">
        <v>0</v>
      </c>
      <c r="AP5766">
        <v>0</v>
      </c>
      <c r="AQ5766">
        <v>50</v>
      </c>
      <c r="AR5766">
        <v>0.999999999999999</v>
      </c>
      <c r="AS5766">
        <v>0</v>
      </c>
      <c r="AT5766">
        <v>0</v>
      </c>
      <c r="AU5766">
        <v>0</v>
      </c>
      <c r="AV5766">
        <v>0</v>
      </c>
      <c r="AW5766">
        <v>50</v>
      </c>
      <c r="AX5766">
        <v>1</v>
      </c>
      <c r="AY5766">
        <v>79.349588511162494</v>
      </c>
      <c r="AZ5766">
        <v>50</v>
      </c>
      <c r="BA5766">
        <v>1</v>
      </c>
      <c r="BB5766">
        <v>44</v>
      </c>
      <c r="BC5766">
        <v>0.88288528124096799</v>
      </c>
      <c r="BD5766">
        <v>6</v>
      </c>
      <c r="BE5766">
        <v>0.117114718759031</v>
      </c>
      <c r="BF5766">
        <v>75.221689040531004</v>
      </c>
      <c r="BG5766">
        <v>79.886854470231995</v>
      </c>
      <c r="BH5766">
        <v>72.528669037146997</v>
      </c>
      <c r="BI5766">
        <v>71.647553756560001</v>
      </c>
    </row>
    <row r="5767" spans="1:61" x14ac:dyDescent="0.25">
      <c r="A5767" s="10" t="str">
        <f>VLOOKUP(D5767,'Index-Relations'!E:F,2,FALSE)</f>
        <v>ESG</v>
      </c>
      <c r="B5767" t="s">
        <v>3450</v>
      </c>
      <c r="C5767" s="53" t="s">
        <v>2760</v>
      </c>
      <c r="D5767" s="59" t="s">
        <v>3211</v>
      </c>
      <c r="E5767" s="59" t="s">
        <v>9183</v>
      </c>
      <c r="F5767" t="s">
        <v>2104</v>
      </c>
      <c r="G5767" t="s">
        <v>2103</v>
      </c>
      <c r="H5767" t="s">
        <v>2105</v>
      </c>
      <c r="I5767" s="52">
        <v>45659</v>
      </c>
      <c r="J5767" t="s">
        <v>2457</v>
      </c>
      <c r="K5767">
        <v>50</v>
      </c>
      <c r="L5767" s="73">
        <v>72.179884595971899</v>
      </c>
      <c r="M5767">
        <v>50</v>
      </c>
      <c r="N5767">
        <v>1</v>
      </c>
      <c r="O5767" s="73">
        <v>80.050406051748993</v>
      </c>
      <c r="P5767">
        <v>50</v>
      </c>
      <c r="Q5767">
        <v>1</v>
      </c>
      <c r="R5767">
        <v>50</v>
      </c>
      <c r="S5767">
        <v>0.999999999999999</v>
      </c>
      <c r="T5767">
        <v>32.291835515196901</v>
      </c>
      <c r="U5767">
        <v>0.60016463183826496</v>
      </c>
      <c r="V5767">
        <v>30</v>
      </c>
      <c r="W5767">
        <v>6.1059957479604299E-2</v>
      </c>
      <c r="X5767">
        <v>6</v>
      </c>
      <c r="Y5767">
        <v>50</v>
      </c>
      <c r="Z5767">
        <v>1</v>
      </c>
      <c r="AA5767">
        <v>6.3571357507745301</v>
      </c>
      <c r="AB5767">
        <v>48</v>
      </c>
      <c r="AC5767">
        <v>0.96408606744195802</v>
      </c>
      <c r="AD5767">
        <v>2</v>
      </c>
      <c r="AE5767">
        <v>3.5913932558041803E-2</v>
      </c>
      <c r="AF5767">
        <v>0</v>
      </c>
      <c r="AG5767">
        <v>0</v>
      </c>
      <c r="AH5767">
        <v>3.6637511540568699E-3</v>
      </c>
      <c r="AI5767">
        <v>2</v>
      </c>
      <c r="AJ5767" s="73">
        <v>67.702305316335995</v>
      </c>
      <c r="AK5767">
        <v>50</v>
      </c>
      <c r="AL5767">
        <v>1</v>
      </c>
      <c r="AM5767">
        <v>0</v>
      </c>
      <c r="AN5767">
        <v>0</v>
      </c>
      <c r="AO5767">
        <v>0</v>
      </c>
      <c r="AP5767">
        <v>0</v>
      </c>
      <c r="AQ5767">
        <v>50</v>
      </c>
      <c r="AR5767">
        <v>0.999999999999999</v>
      </c>
      <c r="AS5767">
        <v>0</v>
      </c>
      <c r="AT5767">
        <v>0</v>
      </c>
      <c r="AU5767">
        <v>0</v>
      </c>
      <c r="AV5767">
        <v>0</v>
      </c>
      <c r="AW5767">
        <v>50</v>
      </c>
      <c r="AX5767">
        <v>1</v>
      </c>
      <c r="AY5767" s="73">
        <v>68.699774161021907</v>
      </c>
      <c r="AZ5767">
        <v>50</v>
      </c>
      <c r="BA5767">
        <v>1</v>
      </c>
      <c r="BB5767">
        <v>43</v>
      </c>
      <c r="BC5767">
        <v>0.86237559991802804</v>
      </c>
      <c r="BD5767">
        <v>7</v>
      </c>
      <c r="BE5767">
        <v>0.13762440008197099</v>
      </c>
      <c r="BF5767">
        <v>72.179884595971899</v>
      </c>
      <c r="BG5767">
        <v>80.050406051748993</v>
      </c>
      <c r="BH5767">
        <v>68.699774161021907</v>
      </c>
      <c r="BI5767">
        <v>67.702305316335995</v>
      </c>
    </row>
    <row r="5768" spans="1:61" x14ac:dyDescent="0.25">
      <c r="A5768" s="10" t="str">
        <f>VLOOKUP(D5768,'Index-Relations'!E:F,2,FALSE)</f>
        <v>ESG</v>
      </c>
      <c r="B5768" t="s">
        <v>3450</v>
      </c>
      <c r="C5768" s="53" t="s">
        <v>2761</v>
      </c>
      <c r="D5768" s="59" t="s">
        <v>3211</v>
      </c>
      <c r="E5768" s="59" t="s">
        <v>9184</v>
      </c>
      <c r="F5768" t="s">
        <v>2104</v>
      </c>
      <c r="G5768" t="s">
        <v>2103</v>
      </c>
      <c r="H5768" t="s">
        <v>2105</v>
      </c>
      <c r="I5768" s="52">
        <v>45628</v>
      </c>
      <c r="J5768" t="s">
        <v>2457</v>
      </c>
      <c r="K5768">
        <v>50</v>
      </c>
      <c r="L5768" s="73">
        <v>72.274488541382993</v>
      </c>
      <c r="M5768">
        <v>50</v>
      </c>
      <c r="N5768">
        <v>1</v>
      </c>
      <c r="O5768" s="73">
        <v>79.510192275629905</v>
      </c>
      <c r="P5768">
        <v>50</v>
      </c>
      <c r="Q5768">
        <v>1</v>
      </c>
      <c r="R5768">
        <v>50</v>
      </c>
      <c r="S5768">
        <v>1</v>
      </c>
      <c r="T5768">
        <v>31.6696944841297</v>
      </c>
      <c r="U5768">
        <v>0.56384462722870998</v>
      </c>
      <c r="V5768">
        <v>31</v>
      </c>
      <c r="W5768">
        <v>5.4129029179463301E-2</v>
      </c>
      <c r="X5768">
        <v>6</v>
      </c>
      <c r="Y5768">
        <v>50</v>
      </c>
      <c r="Z5768">
        <v>1</v>
      </c>
      <c r="AA5768">
        <v>6.0440674355199899</v>
      </c>
      <c r="AB5768">
        <v>48</v>
      </c>
      <c r="AC5768">
        <v>0.96603429729761303</v>
      </c>
      <c r="AD5768">
        <v>2</v>
      </c>
      <c r="AE5768">
        <v>3.3965702702386497E-2</v>
      </c>
      <c r="AF5768">
        <v>0</v>
      </c>
      <c r="AG5768">
        <v>0</v>
      </c>
      <c r="AH5768">
        <v>3.26049169126073E-3</v>
      </c>
      <c r="AI5768">
        <v>2</v>
      </c>
      <c r="AJ5768" s="73">
        <v>67.769029003081897</v>
      </c>
      <c r="AK5768">
        <v>50</v>
      </c>
      <c r="AL5768">
        <v>1</v>
      </c>
      <c r="AM5768">
        <v>0</v>
      </c>
      <c r="AN5768">
        <v>0</v>
      </c>
      <c r="AO5768">
        <v>0</v>
      </c>
      <c r="AP5768">
        <v>0</v>
      </c>
      <c r="AQ5768">
        <v>50</v>
      </c>
      <c r="AR5768">
        <v>1</v>
      </c>
      <c r="AS5768">
        <v>0</v>
      </c>
      <c r="AT5768">
        <v>0</v>
      </c>
      <c r="AU5768">
        <v>0</v>
      </c>
      <c r="AV5768">
        <v>0</v>
      </c>
      <c r="AW5768">
        <v>50</v>
      </c>
      <c r="AX5768">
        <v>0.999999999999999</v>
      </c>
      <c r="AY5768" s="73">
        <v>68.856190208269993</v>
      </c>
      <c r="AZ5768">
        <v>50</v>
      </c>
      <c r="BA5768">
        <v>1</v>
      </c>
      <c r="BB5768">
        <v>43</v>
      </c>
      <c r="BC5768">
        <v>0.84888428677838901</v>
      </c>
      <c r="BD5768">
        <v>7</v>
      </c>
      <c r="BE5768">
        <v>0.15111571322160999</v>
      </c>
      <c r="BF5768">
        <v>72.274488541382993</v>
      </c>
      <c r="BG5768">
        <v>79.510192275629905</v>
      </c>
      <c r="BH5768">
        <v>68.856190208269993</v>
      </c>
      <c r="BI5768">
        <v>67.769029003081897</v>
      </c>
    </row>
    <row r="5769" spans="1:61" x14ac:dyDescent="0.25">
      <c r="A5769" s="10" t="str">
        <f>VLOOKUP(D5769,'Index-Relations'!E:F,2,FALSE)</f>
        <v>ESG</v>
      </c>
      <c r="B5769" t="s">
        <v>3450</v>
      </c>
      <c r="C5769" s="53" t="s">
        <v>2762</v>
      </c>
      <c r="D5769" s="59" t="s">
        <v>3211</v>
      </c>
      <c r="E5769" s="59" t="s">
        <v>9185</v>
      </c>
      <c r="F5769" t="s">
        <v>2104</v>
      </c>
      <c r="G5769" t="s">
        <v>2103</v>
      </c>
      <c r="H5769" t="s">
        <v>2105</v>
      </c>
      <c r="I5769" s="52">
        <v>45597</v>
      </c>
      <c r="J5769" t="s">
        <v>2457</v>
      </c>
      <c r="K5769">
        <v>50</v>
      </c>
      <c r="L5769" s="73">
        <v>72.917221977857906</v>
      </c>
      <c r="M5769">
        <v>50</v>
      </c>
      <c r="N5769">
        <v>1</v>
      </c>
      <c r="O5769" s="73">
        <v>79.865508024948994</v>
      </c>
      <c r="P5769">
        <v>50</v>
      </c>
      <c r="Q5769">
        <v>1</v>
      </c>
      <c r="R5769">
        <v>50</v>
      </c>
      <c r="S5769">
        <v>1</v>
      </c>
      <c r="T5769">
        <v>31.7024749885551</v>
      </c>
      <c r="U5769">
        <v>0.56654498196622904</v>
      </c>
      <c r="V5769">
        <v>31</v>
      </c>
      <c r="W5769">
        <v>5.4372469398384103E-2</v>
      </c>
      <c r="X5769">
        <v>6</v>
      </c>
      <c r="Y5769">
        <v>50</v>
      </c>
      <c r="Z5769">
        <v>0.999999999999999</v>
      </c>
      <c r="AA5769">
        <v>6.1895264934201499</v>
      </c>
      <c r="AB5769">
        <v>48</v>
      </c>
      <c r="AC5769">
        <v>0.96342974906191603</v>
      </c>
      <c r="AD5769">
        <v>2</v>
      </c>
      <c r="AE5769">
        <v>3.6570250938083297E-2</v>
      </c>
      <c r="AF5769">
        <v>0</v>
      </c>
      <c r="AG5769">
        <v>0</v>
      </c>
      <c r="AH5769">
        <v>3.3328618332394201E-3</v>
      </c>
      <c r="AI5769">
        <v>2</v>
      </c>
      <c r="AJ5769" s="73">
        <v>68.585983854336007</v>
      </c>
      <c r="AK5769">
        <v>50</v>
      </c>
      <c r="AL5769">
        <v>1</v>
      </c>
      <c r="AM5769">
        <v>0</v>
      </c>
      <c r="AN5769">
        <v>0</v>
      </c>
      <c r="AO5769">
        <v>0</v>
      </c>
      <c r="AP5769">
        <v>0</v>
      </c>
      <c r="AQ5769">
        <v>50</v>
      </c>
      <c r="AR5769">
        <v>1</v>
      </c>
      <c r="AS5769">
        <v>0</v>
      </c>
      <c r="AT5769">
        <v>0</v>
      </c>
      <c r="AU5769">
        <v>0</v>
      </c>
      <c r="AV5769">
        <v>0</v>
      </c>
      <c r="AW5769">
        <v>50</v>
      </c>
      <c r="AX5769">
        <v>1</v>
      </c>
      <c r="AY5769" s="73">
        <v>69.529083199955906</v>
      </c>
      <c r="AZ5769">
        <v>50</v>
      </c>
      <c r="BA5769">
        <v>1</v>
      </c>
      <c r="BB5769">
        <v>43</v>
      </c>
      <c r="BC5769">
        <v>0.85664100091542905</v>
      </c>
      <c r="BD5769">
        <v>7</v>
      </c>
      <c r="BE5769">
        <v>0.14335899908457</v>
      </c>
      <c r="BF5769">
        <v>72.917221977857906</v>
      </c>
      <c r="BG5769">
        <v>79.865508024948994</v>
      </c>
      <c r="BH5769">
        <v>69.529083199955906</v>
      </c>
      <c r="BI5769">
        <v>68.585983854336007</v>
      </c>
    </row>
    <row r="5770" spans="1:61" x14ac:dyDescent="0.25">
      <c r="A5770" s="10" t="str">
        <f>VLOOKUP(D5770,'Index-Relations'!E:F,2,FALSE)</f>
        <v>ESG</v>
      </c>
      <c r="B5770" t="s">
        <v>3450</v>
      </c>
      <c r="C5770" s="53" t="s">
        <v>2763</v>
      </c>
      <c r="D5770" s="59" t="s">
        <v>3211</v>
      </c>
      <c r="E5770" s="59" t="s">
        <v>9186</v>
      </c>
      <c r="F5770" t="s">
        <v>2104</v>
      </c>
      <c r="G5770" t="s">
        <v>2103</v>
      </c>
      <c r="H5770" t="s">
        <v>2105</v>
      </c>
      <c r="I5770" s="52">
        <v>45566</v>
      </c>
      <c r="J5770" t="s">
        <v>2457</v>
      </c>
      <c r="K5770">
        <v>50</v>
      </c>
      <c r="L5770" s="73">
        <v>73.109154162817902</v>
      </c>
      <c r="M5770">
        <v>50</v>
      </c>
      <c r="N5770">
        <v>1</v>
      </c>
      <c r="O5770" s="73">
        <v>79.949572065450994</v>
      </c>
      <c r="P5770">
        <v>50</v>
      </c>
      <c r="Q5770">
        <v>1</v>
      </c>
      <c r="R5770">
        <v>50</v>
      </c>
      <c r="S5770">
        <v>1</v>
      </c>
      <c r="T5770">
        <v>31.930708111699602</v>
      </c>
      <c r="U5770">
        <v>0.566979261842528</v>
      </c>
      <c r="V5770">
        <v>31</v>
      </c>
      <c r="W5770">
        <v>5.4384383348894498E-2</v>
      </c>
      <c r="X5770">
        <v>6</v>
      </c>
      <c r="Y5770">
        <v>50</v>
      </c>
      <c r="Z5770">
        <v>1</v>
      </c>
      <c r="AA5770">
        <v>6.0228308705235598</v>
      </c>
      <c r="AB5770">
        <v>48</v>
      </c>
      <c r="AC5770">
        <v>0.96335938101718399</v>
      </c>
      <c r="AD5770">
        <v>2</v>
      </c>
      <c r="AE5770">
        <v>3.6640618982816002E-2</v>
      </c>
      <c r="AF5770">
        <v>0</v>
      </c>
      <c r="AG5770">
        <v>0</v>
      </c>
      <c r="AH5770">
        <v>3.3604941633653901E-3</v>
      </c>
      <c r="AI5770">
        <v>2</v>
      </c>
      <c r="AJ5770" s="73">
        <v>68.863270250200898</v>
      </c>
      <c r="AK5770">
        <v>50</v>
      </c>
      <c r="AL5770">
        <v>1</v>
      </c>
      <c r="AM5770">
        <v>0</v>
      </c>
      <c r="AN5770">
        <v>0</v>
      </c>
      <c r="AO5770">
        <v>0</v>
      </c>
      <c r="AP5770">
        <v>0</v>
      </c>
      <c r="AQ5770">
        <v>50</v>
      </c>
      <c r="AR5770">
        <v>1</v>
      </c>
      <c r="AS5770">
        <v>0</v>
      </c>
      <c r="AT5770">
        <v>0</v>
      </c>
      <c r="AU5770">
        <v>0</v>
      </c>
      <c r="AV5770">
        <v>0</v>
      </c>
      <c r="AW5770">
        <v>50</v>
      </c>
      <c r="AX5770">
        <v>0.999999999999999</v>
      </c>
      <c r="AY5770" s="73">
        <v>69.699328543118995</v>
      </c>
      <c r="AZ5770">
        <v>50</v>
      </c>
      <c r="BA5770">
        <v>1</v>
      </c>
      <c r="BB5770">
        <v>43</v>
      </c>
      <c r="BC5770">
        <v>0.85623436869360203</v>
      </c>
      <c r="BD5770">
        <v>7</v>
      </c>
      <c r="BE5770">
        <v>0.143765631306397</v>
      </c>
      <c r="BF5770">
        <v>73.109154162817902</v>
      </c>
      <c r="BG5770">
        <v>79.949572065450994</v>
      </c>
      <c r="BH5770">
        <v>69.699328543118995</v>
      </c>
      <c r="BI5770">
        <v>68.863270250200898</v>
      </c>
    </row>
    <row r="5771" spans="1:61" x14ac:dyDescent="0.25">
      <c r="A5771" s="10" t="str">
        <f>VLOOKUP(D5771,'Index-Relations'!E:F,2,FALSE)</f>
        <v>ESG</v>
      </c>
      <c r="B5771" t="s">
        <v>3450</v>
      </c>
      <c r="C5771" s="53" t="s">
        <v>2764</v>
      </c>
      <c r="D5771" s="59" t="s">
        <v>3211</v>
      </c>
      <c r="E5771" s="59" t="s">
        <v>9187</v>
      </c>
      <c r="F5771" t="s">
        <v>2104</v>
      </c>
      <c r="G5771" t="s">
        <v>2103</v>
      </c>
      <c r="H5771" t="s">
        <v>2105</v>
      </c>
      <c r="I5771" s="52">
        <v>45537</v>
      </c>
      <c r="J5771" t="s">
        <v>2457</v>
      </c>
      <c r="K5771">
        <v>50</v>
      </c>
      <c r="L5771" s="73">
        <v>74.688219293990002</v>
      </c>
      <c r="M5771">
        <v>50</v>
      </c>
      <c r="N5771">
        <v>1</v>
      </c>
      <c r="O5771" s="73">
        <v>82.363780735348001</v>
      </c>
      <c r="P5771">
        <v>50</v>
      </c>
      <c r="Q5771">
        <v>1</v>
      </c>
      <c r="R5771">
        <v>50</v>
      </c>
      <c r="S5771">
        <v>1</v>
      </c>
      <c r="T5771">
        <v>31.066110897164801</v>
      </c>
      <c r="U5771">
        <v>0.55701748526934203</v>
      </c>
      <c r="V5771">
        <v>29</v>
      </c>
      <c r="W5771">
        <v>6.2386885047274798E-2</v>
      </c>
      <c r="X5771">
        <v>6</v>
      </c>
      <c r="Y5771">
        <v>50</v>
      </c>
      <c r="Z5771">
        <v>0.999999999999999</v>
      </c>
      <c r="AA5771">
        <v>6.1434084299687699</v>
      </c>
      <c r="AB5771">
        <v>48</v>
      </c>
      <c r="AC5771">
        <v>0.95800109691215696</v>
      </c>
      <c r="AD5771">
        <v>2</v>
      </c>
      <c r="AE5771">
        <v>4.1998903087842598E-2</v>
      </c>
      <c r="AF5771">
        <v>0</v>
      </c>
      <c r="AG5771">
        <v>0</v>
      </c>
      <c r="AH5771">
        <v>3.6210936294975601E-3</v>
      </c>
      <c r="AI5771">
        <v>2</v>
      </c>
      <c r="AJ5771" s="73">
        <v>71.221261396735997</v>
      </c>
      <c r="AK5771">
        <v>50</v>
      </c>
      <c r="AL5771">
        <v>1</v>
      </c>
      <c r="AM5771">
        <v>0</v>
      </c>
      <c r="AN5771">
        <v>0</v>
      </c>
      <c r="AO5771">
        <v>0</v>
      </c>
      <c r="AP5771">
        <v>0</v>
      </c>
      <c r="AQ5771">
        <v>50</v>
      </c>
      <c r="AR5771">
        <v>1</v>
      </c>
      <c r="AS5771">
        <v>0</v>
      </c>
      <c r="AT5771">
        <v>0</v>
      </c>
      <c r="AU5771">
        <v>0</v>
      </c>
      <c r="AV5771">
        <v>0</v>
      </c>
      <c r="AW5771">
        <v>50</v>
      </c>
      <c r="AX5771">
        <v>0.999999999999999</v>
      </c>
      <c r="AY5771" s="73">
        <v>69.944885469493897</v>
      </c>
      <c r="AZ5771">
        <v>50</v>
      </c>
      <c r="BA5771">
        <v>1</v>
      </c>
      <c r="BB5771">
        <v>43</v>
      </c>
      <c r="BC5771">
        <v>0.85807733769164196</v>
      </c>
      <c r="BD5771">
        <v>7</v>
      </c>
      <c r="BE5771">
        <v>0.14192266230835701</v>
      </c>
      <c r="BF5771">
        <v>74.688219293990002</v>
      </c>
      <c r="BG5771">
        <v>82.363780735348001</v>
      </c>
      <c r="BH5771">
        <v>69.944885469493897</v>
      </c>
      <c r="BI5771">
        <v>71.221261396735997</v>
      </c>
    </row>
    <row r="5772" spans="1:61" x14ac:dyDescent="0.25">
      <c r="A5772" s="10" t="str">
        <f>VLOOKUP(D5772,'Index-Relations'!E:F,2,FALSE)</f>
        <v>ESG</v>
      </c>
      <c r="B5772" t="s">
        <v>3450</v>
      </c>
      <c r="C5772" s="53" t="s">
        <v>3350</v>
      </c>
      <c r="D5772" s="59" t="s">
        <v>3211</v>
      </c>
      <c r="E5772" s="59" t="s">
        <v>9188</v>
      </c>
      <c r="F5772" t="s">
        <v>2104</v>
      </c>
      <c r="G5772" t="s">
        <v>2103</v>
      </c>
      <c r="H5772" t="s">
        <v>2105</v>
      </c>
      <c r="I5772" s="52">
        <v>45505</v>
      </c>
      <c r="J5772" t="s">
        <v>2457</v>
      </c>
      <c r="K5772">
        <v>50</v>
      </c>
      <c r="L5772" s="73">
        <v>74.526483882354995</v>
      </c>
      <c r="M5772">
        <v>50</v>
      </c>
      <c r="N5772">
        <v>1</v>
      </c>
      <c r="O5772" s="73">
        <v>82.140790865368999</v>
      </c>
      <c r="P5772">
        <v>50</v>
      </c>
      <c r="Q5772">
        <v>1</v>
      </c>
      <c r="R5772">
        <v>50</v>
      </c>
      <c r="S5772">
        <v>1</v>
      </c>
      <c r="T5772">
        <v>31.093178850029101</v>
      </c>
      <c r="U5772">
        <v>0.55564107120080497</v>
      </c>
      <c r="V5772">
        <v>29</v>
      </c>
      <c r="W5772">
        <v>6.3235247902679204E-2</v>
      </c>
      <c r="X5772">
        <v>6</v>
      </c>
      <c r="Y5772">
        <v>50</v>
      </c>
      <c r="Z5772">
        <v>1</v>
      </c>
      <c r="AA5772">
        <v>6.4010264868675701</v>
      </c>
      <c r="AB5772">
        <v>49</v>
      </c>
      <c r="AC5772">
        <v>0.97635053221707502</v>
      </c>
      <c r="AD5772">
        <v>1</v>
      </c>
      <c r="AE5772">
        <v>2.3649467782924399E-2</v>
      </c>
      <c r="AF5772">
        <v>0</v>
      </c>
      <c r="AG5772">
        <v>1.0755E-16</v>
      </c>
      <c r="AH5772">
        <v>3.56191272103018E-3</v>
      </c>
      <c r="AI5772">
        <v>2</v>
      </c>
      <c r="AJ5772" s="73">
        <v>71.014140059183902</v>
      </c>
      <c r="AK5772">
        <v>50</v>
      </c>
      <c r="AL5772">
        <v>1</v>
      </c>
      <c r="AM5772">
        <v>0</v>
      </c>
      <c r="AN5772">
        <v>0</v>
      </c>
      <c r="AO5772">
        <v>0</v>
      </c>
      <c r="AP5772">
        <v>0</v>
      </c>
      <c r="AQ5772">
        <v>50</v>
      </c>
      <c r="AR5772">
        <v>0.999999999999999</v>
      </c>
      <c r="AS5772">
        <v>0</v>
      </c>
      <c r="AT5772">
        <v>0</v>
      </c>
      <c r="AU5772">
        <v>0</v>
      </c>
      <c r="AV5772">
        <v>0</v>
      </c>
      <c r="AW5772">
        <v>50</v>
      </c>
      <c r="AX5772">
        <v>0.999999999999999</v>
      </c>
      <c r="AY5772" s="73">
        <v>69.853073351751902</v>
      </c>
      <c r="AZ5772">
        <v>50</v>
      </c>
      <c r="BA5772">
        <v>1</v>
      </c>
      <c r="BB5772">
        <v>44</v>
      </c>
      <c r="BC5772">
        <v>0.87172697855704795</v>
      </c>
      <c r="BD5772">
        <v>6</v>
      </c>
      <c r="BE5772">
        <v>0.128273021442951</v>
      </c>
      <c r="BF5772">
        <v>74.526483882354995</v>
      </c>
      <c r="BG5772">
        <v>82.140790865368999</v>
      </c>
      <c r="BH5772">
        <v>69.853073351751902</v>
      </c>
      <c r="BI5772">
        <v>71.014140059183902</v>
      </c>
    </row>
    <row r="5773" spans="1:61" x14ac:dyDescent="0.25">
      <c r="A5773" s="10" t="str">
        <f>VLOOKUP(D5773,'Index-Relations'!E:F,2,FALSE)</f>
        <v>ESG</v>
      </c>
      <c r="B5773" t="s">
        <v>3450</v>
      </c>
      <c r="C5773" s="53" t="s">
        <v>2765</v>
      </c>
      <c r="D5773" s="59" t="s">
        <v>3211</v>
      </c>
      <c r="E5773" s="59" t="s">
        <v>9189</v>
      </c>
      <c r="F5773" t="s">
        <v>2104</v>
      </c>
      <c r="G5773" t="s">
        <v>2103</v>
      </c>
      <c r="H5773" t="s">
        <v>2105</v>
      </c>
      <c r="I5773" s="52">
        <v>45474</v>
      </c>
      <c r="J5773" t="s">
        <v>2457</v>
      </c>
      <c r="K5773">
        <v>50</v>
      </c>
      <c r="L5773" s="73">
        <v>75.414361308576005</v>
      </c>
      <c r="M5773">
        <v>50</v>
      </c>
      <c r="N5773">
        <v>1</v>
      </c>
      <c r="O5773" s="73">
        <v>82.002632177522997</v>
      </c>
      <c r="P5773">
        <v>50</v>
      </c>
      <c r="Q5773">
        <v>1</v>
      </c>
      <c r="R5773">
        <v>50</v>
      </c>
      <c r="S5773">
        <v>1</v>
      </c>
      <c r="T5773">
        <v>30.758375631518401</v>
      </c>
      <c r="U5773">
        <v>0.57339260714245899</v>
      </c>
      <c r="V5773">
        <v>29</v>
      </c>
      <c r="W5773">
        <v>6.5102810068667097E-2</v>
      </c>
      <c r="X5773">
        <v>6</v>
      </c>
      <c r="Y5773">
        <v>50</v>
      </c>
      <c r="Z5773">
        <v>1</v>
      </c>
      <c r="AA5773">
        <v>6.7091359040445102</v>
      </c>
      <c r="AB5773">
        <v>47</v>
      </c>
      <c r="AC5773">
        <v>0.93865583528109897</v>
      </c>
      <c r="AD5773">
        <v>3</v>
      </c>
      <c r="AE5773">
        <v>6.1344164718900897E-2</v>
      </c>
      <c r="AF5773">
        <v>0</v>
      </c>
      <c r="AG5773">
        <v>0</v>
      </c>
      <c r="AH5773">
        <v>3.8516597081122901E-3</v>
      </c>
      <c r="AI5773">
        <v>2</v>
      </c>
      <c r="AJ5773" s="73">
        <v>71.635611609281995</v>
      </c>
      <c r="AK5773">
        <v>50</v>
      </c>
      <c r="AL5773">
        <v>1</v>
      </c>
      <c r="AM5773">
        <v>0</v>
      </c>
      <c r="AN5773">
        <v>0</v>
      </c>
      <c r="AO5773">
        <v>0</v>
      </c>
      <c r="AP5773">
        <v>0</v>
      </c>
      <c r="AQ5773">
        <v>50</v>
      </c>
      <c r="AR5773">
        <v>0.999999999999999</v>
      </c>
      <c r="AS5773">
        <v>0</v>
      </c>
      <c r="AT5773">
        <v>0</v>
      </c>
      <c r="AU5773">
        <v>0</v>
      </c>
      <c r="AV5773">
        <v>0</v>
      </c>
      <c r="AW5773">
        <v>50</v>
      </c>
      <c r="AX5773">
        <v>1</v>
      </c>
      <c r="AY5773" s="73">
        <v>71.735421293827002</v>
      </c>
      <c r="AZ5773">
        <v>50</v>
      </c>
      <c r="BA5773">
        <v>1</v>
      </c>
      <c r="BB5773">
        <v>44</v>
      </c>
      <c r="BC5773">
        <v>0.87666461765433101</v>
      </c>
      <c r="BD5773">
        <v>6</v>
      </c>
      <c r="BE5773">
        <v>0.123335382345668</v>
      </c>
      <c r="BF5773">
        <v>75.414361308576005</v>
      </c>
      <c r="BG5773">
        <v>82.002632177522997</v>
      </c>
      <c r="BH5773">
        <v>71.735421293827002</v>
      </c>
      <c r="BI5773">
        <v>71.635611609281995</v>
      </c>
    </row>
    <row r="5774" spans="1:61" x14ac:dyDescent="0.25">
      <c r="A5774" s="10" t="str">
        <f>VLOOKUP(D5774,'Index-Relations'!E:F,2,FALSE)</f>
        <v>ESG</v>
      </c>
      <c r="B5774" t="s">
        <v>3450</v>
      </c>
      <c r="C5774" s="53" t="s">
        <v>2766</v>
      </c>
      <c r="D5774" s="59" t="s">
        <v>3211</v>
      </c>
      <c r="E5774" s="59" t="s">
        <v>9190</v>
      </c>
      <c r="F5774" t="s">
        <v>2104</v>
      </c>
      <c r="G5774" t="s">
        <v>2103</v>
      </c>
      <c r="H5774" t="s">
        <v>2105</v>
      </c>
      <c r="I5774" s="52">
        <v>45446</v>
      </c>
      <c r="J5774" t="s">
        <v>2457</v>
      </c>
      <c r="K5774">
        <v>50</v>
      </c>
      <c r="L5774" s="73">
        <v>74.613453251455994</v>
      </c>
      <c r="M5774">
        <v>50</v>
      </c>
      <c r="N5774">
        <v>1</v>
      </c>
      <c r="O5774" s="73">
        <v>80.954183837472002</v>
      </c>
      <c r="P5774">
        <v>50</v>
      </c>
      <c r="Q5774">
        <v>1</v>
      </c>
      <c r="R5774">
        <v>50</v>
      </c>
      <c r="S5774">
        <v>1</v>
      </c>
      <c r="T5774">
        <v>31.5387082342924</v>
      </c>
      <c r="U5774">
        <v>0.64077121356633604</v>
      </c>
      <c r="V5774">
        <v>31</v>
      </c>
      <c r="W5774">
        <v>6.6807284464687602E-2</v>
      </c>
      <c r="X5774">
        <v>6</v>
      </c>
      <c r="Y5774">
        <v>50</v>
      </c>
      <c r="Z5774">
        <v>0.999999999999999</v>
      </c>
      <c r="AA5774">
        <v>7.36825701699874</v>
      </c>
      <c r="AB5774">
        <v>48</v>
      </c>
      <c r="AC5774">
        <v>0.95970768089700198</v>
      </c>
      <c r="AD5774">
        <v>2</v>
      </c>
      <c r="AE5774">
        <v>4.0292319102997298E-2</v>
      </c>
      <c r="AF5774">
        <v>0</v>
      </c>
      <c r="AG5774">
        <v>2.2897999999999998E-16</v>
      </c>
      <c r="AH5774">
        <v>4.6056711176162496E-3</v>
      </c>
      <c r="AI5774">
        <v>2</v>
      </c>
      <c r="AJ5774" s="73">
        <v>70.400594281317893</v>
      </c>
      <c r="AK5774">
        <v>50</v>
      </c>
      <c r="AL5774">
        <v>1</v>
      </c>
      <c r="AM5774">
        <v>0</v>
      </c>
      <c r="AN5774">
        <v>0</v>
      </c>
      <c r="AO5774">
        <v>0</v>
      </c>
      <c r="AP5774">
        <v>0</v>
      </c>
      <c r="AQ5774">
        <v>50</v>
      </c>
      <c r="AR5774">
        <v>0.999999999999999</v>
      </c>
      <c r="AS5774">
        <v>0</v>
      </c>
      <c r="AT5774">
        <v>0</v>
      </c>
      <c r="AU5774">
        <v>0</v>
      </c>
      <c r="AV5774">
        <v>0</v>
      </c>
      <c r="AW5774">
        <v>50</v>
      </c>
      <c r="AX5774">
        <v>1</v>
      </c>
      <c r="AY5774" s="73">
        <v>71.419080336305001</v>
      </c>
      <c r="AZ5774">
        <v>50</v>
      </c>
      <c r="BA5774">
        <v>1</v>
      </c>
      <c r="BB5774">
        <v>44</v>
      </c>
      <c r="BC5774">
        <v>0.88045302446263796</v>
      </c>
      <c r="BD5774">
        <v>6</v>
      </c>
      <c r="BE5774">
        <v>0.119546975537361</v>
      </c>
      <c r="BF5774">
        <v>74.613453251455994</v>
      </c>
      <c r="BG5774">
        <v>80.954183837472002</v>
      </c>
      <c r="BH5774">
        <v>71.419080336305001</v>
      </c>
      <c r="BI5774">
        <v>70.400594281317893</v>
      </c>
    </row>
    <row r="5775" spans="1:61" x14ac:dyDescent="0.25">
      <c r="A5775" s="10" t="str">
        <f>VLOOKUP(D5775,'Index-Relations'!E:F,2,FALSE)</f>
        <v>ESG</v>
      </c>
      <c r="B5775" t="s">
        <v>3450</v>
      </c>
      <c r="C5775" s="53" t="s">
        <v>2767</v>
      </c>
      <c r="D5775" s="59" t="s">
        <v>3211</v>
      </c>
      <c r="E5775" s="59" t="s">
        <v>9191</v>
      </c>
      <c r="F5775" t="s">
        <v>2104</v>
      </c>
      <c r="G5775" t="s">
        <v>2103</v>
      </c>
      <c r="H5775" t="s">
        <v>2105</v>
      </c>
      <c r="I5775" s="52">
        <v>45413</v>
      </c>
      <c r="J5775" t="s">
        <v>2457</v>
      </c>
      <c r="K5775">
        <v>50</v>
      </c>
      <c r="L5775" s="73">
        <v>74.623597402201</v>
      </c>
      <c r="M5775">
        <v>50</v>
      </c>
      <c r="N5775">
        <v>1</v>
      </c>
      <c r="O5775" s="73">
        <v>80.960269449978995</v>
      </c>
      <c r="P5775">
        <v>50</v>
      </c>
      <c r="Q5775">
        <v>1</v>
      </c>
      <c r="R5775">
        <v>50</v>
      </c>
      <c r="S5775">
        <v>0.999999999999999</v>
      </c>
      <c r="T5775">
        <v>31.867911884387699</v>
      </c>
      <c r="U5775">
        <v>0.63149019945622697</v>
      </c>
      <c r="V5775">
        <v>31</v>
      </c>
      <c r="W5775">
        <v>6.5435784698891303E-2</v>
      </c>
      <c r="X5775">
        <v>6</v>
      </c>
      <c r="Y5775">
        <v>50</v>
      </c>
      <c r="Z5775">
        <v>1</v>
      </c>
      <c r="AA5775">
        <v>7.6295256728601899</v>
      </c>
      <c r="AB5775">
        <v>48</v>
      </c>
      <c r="AC5775">
        <v>0.96162799150257905</v>
      </c>
      <c r="AD5775">
        <v>2</v>
      </c>
      <c r="AE5775">
        <v>3.8372008497420597E-2</v>
      </c>
      <c r="AF5775">
        <v>0</v>
      </c>
      <c r="AG5775">
        <v>0</v>
      </c>
      <c r="AH5775">
        <v>4.1725269775271202E-3</v>
      </c>
      <c r="AI5775">
        <v>2</v>
      </c>
      <c r="AJ5775" s="73">
        <v>70.452186400201001</v>
      </c>
      <c r="AK5775">
        <v>50</v>
      </c>
      <c r="AL5775">
        <v>1</v>
      </c>
      <c r="AM5775">
        <v>0</v>
      </c>
      <c r="AN5775">
        <v>0</v>
      </c>
      <c r="AO5775">
        <v>0</v>
      </c>
      <c r="AP5775">
        <v>0</v>
      </c>
      <c r="AQ5775">
        <v>50</v>
      </c>
      <c r="AR5775">
        <v>0.999999999999999</v>
      </c>
      <c r="AS5775">
        <v>0</v>
      </c>
      <c r="AT5775">
        <v>0</v>
      </c>
      <c r="AU5775">
        <v>0</v>
      </c>
      <c r="AV5775">
        <v>0</v>
      </c>
      <c r="AW5775">
        <v>50</v>
      </c>
      <c r="AX5775">
        <v>1</v>
      </c>
      <c r="AY5775" s="73">
        <v>71.391473471973995</v>
      </c>
      <c r="AZ5775">
        <v>50</v>
      </c>
      <c r="BA5775">
        <v>1</v>
      </c>
      <c r="BB5775">
        <v>45</v>
      </c>
      <c r="BC5775">
        <v>0.90073820772344304</v>
      </c>
      <c r="BD5775">
        <v>5</v>
      </c>
      <c r="BE5775">
        <v>9.9261792276556002E-2</v>
      </c>
      <c r="BF5775">
        <v>74.623597402201</v>
      </c>
      <c r="BG5775">
        <v>80.960269449978995</v>
      </c>
      <c r="BH5775">
        <v>71.391473471973995</v>
      </c>
      <c r="BI5775">
        <v>70.452186400201001</v>
      </c>
    </row>
    <row r="5776" spans="1:61" x14ac:dyDescent="0.25">
      <c r="A5776" s="10" t="str">
        <f>VLOOKUP(D5776,'Index-Relations'!E:F,2,FALSE)</f>
        <v>ESG</v>
      </c>
      <c r="B5776" t="s">
        <v>3450</v>
      </c>
      <c r="C5776" s="53" t="s">
        <v>2768</v>
      </c>
      <c r="D5776" s="59" t="s">
        <v>3211</v>
      </c>
      <c r="E5776" s="59" t="s">
        <v>9192</v>
      </c>
      <c r="F5776" t="s">
        <v>2104</v>
      </c>
      <c r="G5776" t="s">
        <v>2103</v>
      </c>
      <c r="H5776" t="s">
        <v>2105</v>
      </c>
      <c r="I5776" s="52">
        <v>45383</v>
      </c>
      <c r="J5776" t="s">
        <v>2457</v>
      </c>
      <c r="K5776">
        <v>50</v>
      </c>
      <c r="L5776">
        <v>82.179563646821904</v>
      </c>
      <c r="M5776">
        <v>50</v>
      </c>
      <c r="N5776">
        <v>1</v>
      </c>
      <c r="O5776">
        <v>86.501095331284802</v>
      </c>
      <c r="P5776">
        <v>50</v>
      </c>
      <c r="Q5776">
        <v>1</v>
      </c>
      <c r="R5776">
        <v>50</v>
      </c>
      <c r="S5776">
        <v>0.999999999999999</v>
      </c>
      <c r="T5776">
        <v>31.636179959173401</v>
      </c>
      <c r="U5776">
        <v>0.63553391484011101</v>
      </c>
      <c r="V5776">
        <v>31</v>
      </c>
      <c r="W5776">
        <v>6.5589775111189005E-2</v>
      </c>
      <c r="X5776">
        <v>6</v>
      </c>
      <c r="Y5776">
        <v>50</v>
      </c>
      <c r="Z5776">
        <v>1</v>
      </c>
      <c r="AA5776">
        <v>7.4342277137644999</v>
      </c>
      <c r="AB5776">
        <v>48</v>
      </c>
      <c r="AC5776">
        <v>0.96045829919464198</v>
      </c>
      <c r="AD5776">
        <v>2</v>
      </c>
      <c r="AE5776">
        <v>3.9541700805357599E-2</v>
      </c>
      <c r="AF5776">
        <v>0</v>
      </c>
      <c r="AG5776">
        <v>2.2204E-16</v>
      </c>
      <c r="AH5776">
        <v>4.2039635895654197E-3</v>
      </c>
      <c r="AI5776">
        <v>2</v>
      </c>
      <c r="AJ5776">
        <v>78.7575747692824</v>
      </c>
      <c r="AK5776">
        <v>50</v>
      </c>
      <c r="AL5776">
        <v>1</v>
      </c>
      <c r="AM5776">
        <v>0</v>
      </c>
      <c r="AN5776">
        <v>0</v>
      </c>
      <c r="AO5776">
        <v>0</v>
      </c>
      <c r="AP5776">
        <v>0</v>
      </c>
      <c r="AQ5776">
        <v>50</v>
      </c>
      <c r="AR5776">
        <v>1</v>
      </c>
      <c r="AS5776">
        <v>0</v>
      </c>
      <c r="AT5776">
        <v>0</v>
      </c>
      <c r="AU5776">
        <v>0</v>
      </c>
      <c r="AV5776">
        <v>0</v>
      </c>
      <c r="AW5776">
        <v>50</v>
      </c>
      <c r="AX5776">
        <v>0.999999999999999</v>
      </c>
      <c r="AY5776">
        <v>79.226311460018806</v>
      </c>
      <c r="AZ5776">
        <v>50</v>
      </c>
      <c r="BA5776">
        <v>1</v>
      </c>
      <c r="BB5776">
        <v>45</v>
      </c>
      <c r="BC5776">
        <v>0.89905352507555403</v>
      </c>
      <c r="BD5776">
        <v>5</v>
      </c>
      <c r="BE5776">
        <v>0.100946474924445</v>
      </c>
      <c r="BF5776">
        <v>75.141489668348996</v>
      </c>
      <c r="BG5776">
        <v>81.188309200253897</v>
      </c>
      <c r="BH5776">
        <v>72.209614385374906</v>
      </c>
      <c r="BI5776">
        <v>70.802192787171904</v>
      </c>
    </row>
    <row r="5777" spans="1:61" x14ac:dyDescent="0.25">
      <c r="A5777" s="10" t="str">
        <f>VLOOKUP(D5777,'Index-Relations'!E:F,2,FALSE)</f>
        <v>ESG</v>
      </c>
      <c r="B5777" t="s">
        <v>3450</v>
      </c>
      <c r="C5777" s="53" t="s">
        <v>2769</v>
      </c>
      <c r="D5777" s="59" t="s">
        <v>3211</v>
      </c>
      <c r="E5777" s="59" t="s">
        <v>9193</v>
      </c>
      <c r="F5777" t="s">
        <v>2104</v>
      </c>
      <c r="G5777" t="s">
        <v>2103</v>
      </c>
      <c r="H5777" t="s">
        <v>2105</v>
      </c>
      <c r="I5777" s="52">
        <v>45352</v>
      </c>
      <c r="J5777" t="s">
        <v>2457</v>
      </c>
      <c r="K5777">
        <v>50</v>
      </c>
      <c r="L5777">
        <v>82.098960326973796</v>
      </c>
      <c r="M5777">
        <v>50</v>
      </c>
      <c r="N5777">
        <v>1</v>
      </c>
      <c r="O5777">
        <v>85.915400844057004</v>
      </c>
      <c r="P5777">
        <v>50</v>
      </c>
      <c r="Q5777">
        <v>1</v>
      </c>
      <c r="R5777">
        <v>50</v>
      </c>
      <c r="S5777">
        <v>1</v>
      </c>
      <c r="T5777">
        <v>31.525840885919202</v>
      </c>
      <c r="U5777">
        <v>0.579689612289362</v>
      </c>
      <c r="V5777">
        <v>28</v>
      </c>
      <c r="W5777">
        <v>7.2993934028503196E-2</v>
      </c>
      <c r="X5777">
        <v>5</v>
      </c>
      <c r="Y5777">
        <v>50</v>
      </c>
      <c r="Z5777">
        <v>1</v>
      </c>
      <c r="AA5777">
        <v>6.5466883158326601</v>
      </c>
      <c r="AB5777">
        <v>49</v>
      </c>
      <c r="AC5777">
        <v>0.98097828090669403</v>
      </c>
      <c r="AD5777">
        <v>1</v>
      </c>
      <c r="AE5777">
        <v>1.9021719093305401E-2</v>
      </c>
      <c r="AF5777">
        <v>0</v>
      </c>
      <c r="AG5777">
        <v>8.6740000000000005E-17</v>
      </c>
      <c r="AH5777">
        <v>4.4815389157582004E-3</v>
      </c>
      <c r="AI5777">
        <v>1</v>
      </c>
      <c r="AJ5777">
        <v>79.462662839706795</v>
      </c>
      <c r="AK5777">
        <v>50</v>
      </c>
      <c r="AL5777">
        <v>1</v>
      </c>
      <c r="AM5777">
        <v>0</v>
      </c>
      <c r="AN5777">
        <v>0</v>
      </c>
      <c r="AO5777">
        <v>0</v>
      </c>
      <c r="AP5777">
        <v>0</v>
      </c>
      <c r="AQ5777">
        <v>50</v>
      </c>
      <c r="AR5777">
        <v>0.999999999999999</v>
      </c>
      <c r="AS5777">
        <v>0</v>
      </c>
      <c r="AT5777">
        <v>0</v>
      </c>
      <c r="AU5777">
        <v>0</v>
      </c>
      <c r="AV5777">
        <v>0</v>
      </c>
      <c r="AW5777">
        <v>50</v>
      </c>
      <c r="AX5777">
        <v>1</v>
      </c>
      <c r="AY5777">
        <v>79.107247214784095</v>
      </c>
      <c r="AZ5777">
        <v>50</v>
      </c>
      <c r="BA5777">
        <v>1</v>
      </c>
      <c r="BB5777">
        <v>45</v>
      </c>
      <c r="BC5777">
        <v>0.89706004673032502</v>
      </c>
      <c r="BD5777">
        <v>5</v>
      </c>
      <c r="BE5777">
        <v>0.10293995326967401</v>
      </c>
      <c r="BF5777">
        <v>75.208573472542994</v>
      </c>
      <c r="BG5777">
        <v>80.406471681482998</v>
      </c>
      <c r="BH5777">
        <v>72.374989986621998</v>
      </c>
      <c r="BI5777">
        <v>71.792038888706003</v>
      </c>
    </row>
    <row r="5778" spans="1:61" x14ac:dyDescent="0.25">
      <c r="A5778" s="10" t="str">
        <f>VLOOKUP(D5778,'Index-Relations'!E:F,2,FALSE)</f>
        <v>ESG</v>
      </c>
      <c r="B5778" t="s">
        <v>3450</v>
      </c>
      <c r="C5778" s="53" t="s">
        <v>2770</v>
      </c>
      <c r="D5778" s="59" t="s">
        <v>3211</v>
      </c>
      <c r="E5778" s="59" t="s">
        <v>9194</v>
      </c>
      <c r="F5778" t="s">
        <v>2104</v>
      </c>
      <c r="G5778" t="s">
        <v>2103</v>
      </c>
      <c r="H5778" t="s">
        <v>2105</v>
      </c>
      <c r="I5778" s="52">
        <v>45323</v>
      </c>
      <c r="J5778" t="s">
        <v>2457</v>
      </c>
      <c r="K5778">
        <v>50</v>
      </c>
      <c r="L5778">
        <v>83.149548852438201</v>
      </c>
      <c r="M5778">
        <v>50</v>
      </c>
      <c r="N5778">
        <v>1</v>
      </c>
      <c r="O5778">
        <v>86.4084965345819</v>
      </c>
      <c r="P5778">
        <v>50</v>
      </c>
      <c r="Q5778">
        <v>1</v>
      </c>
      <c r="R5778">
        <v>50</v>
      </c>
      <c r="S5778">
        <v>1</v>
      </c>
      <c r="T5778">
        <v>31.964645018261798</v>
      </c>
      <c r="U5778">
        <v>0.58362012895613702</v>
      </c>
      <c r="V5778">
        <v>28</v>
      </c>
      <c r="W5778">
        <v>7.2649441799676598E-2</v>
      </c>
      <c r="X5778">
        <v>5</v>
      </c>
      <c r="Y5778">
        <v>50</v>
      </c>
      <c r="Z5778">
        <v>1</v>
      </c>
      <c r="AA5778">
        <v>6.7169832998032097</v>
      </c>
      <c r="AB5778">
        <v>49</v>
      </c>
      <c r="AC5778">
        <v>0.98119737307152999</v>
      </c>
      <c r="AD5778">
        <v>1</v>
      </c>
      <c r="AE5778">
        <v>1.88026269284697E-2</v>
      </c>
      <c r="AF5778">
        <v>0</v>
      </c>
      <c r="AG5778">
        <v>1.2489999999999999E-16</v>
      </c>
      <c r="AH5778">
        <v>4.5471940235684597E-3</v>
      </c>
      <c r="AI5778">
        <v>1</v>
      </c>
      <c r="AJ5778">
        <v>80.551317449689904</v>
      </c>
      <c r="AK5778">
        <v>50</v>
      </c>
      <c r="AL5778">
        <v>1</v>
      </c>
      <c r="AM5778">
        <v>0</v>
      </c>
      <c r="AN5778">
        <v>0</v>
      </c>
      <c r="AO5778">
        <v>0</v>
      </c>
      <c r="AP5778">
        <v>0</v>
      </c>
      <c r="AQ5778">
        <v>50</v>
      </c>
      <c r="AR5778">
        <v>1</v>
      </c>
      <c r="AS5778">
        <v>0</v>
      </c>
      <c r="AT5778">
        <v>0</v>
      </c>
      <c r="AU5778">
        <v>0</v>
      </c>
      <c r="AV5778">
        <v>0</v>
      </c>
      <c r="AW5778">
        <v>50</v>
      </c>
      <c r="AX5778">
        <v>1</v>
      </c>
      <c r="AY5778">
        <v>80.315000381685806</v>
      </c>
      <c r="AZ5778">
        <v>50</v>
      </c>
      <c r="BA5778">
        <v>1</v>
      </c>
      <c r="BB5778">
        <v>45</v>
      </c>
      <c r="BC5778">
        <v>0.90138068396859905</v>
      </c>
      <c r="BD5778">
        <v>5</v>
      </c>
      <c r="BE5778">
        <v>9.86193160314002E-2</v>
      </c>
      <c r="BF5778">
        <v>76.358072671314901</v>
      </c>
      <c r="BG5778">
        <v>80.958492025990907</v>
      </c>
      <c r="BH5778">
        <v>73.422405843640902</v>
      </c>
      <c r="BI5778">
        <v>72.951391757232898</v>
      </c>
    </row>
    <row r="5779" spans="1:61" x14ac:dyDescent="0.25">
      <c r="A5779" s="10" t="str">
        <f>VLOOKUP(D5779,'Index-Relations'!E:F,2,FALSE)</f>
        <v>ESG</v>
      </c>
      <c r="B5779" t="s">
        <v>3450</v>
      </c>
      <c r="C5779" s="53" t="s">
        <v>2760</v>
      </c>
      <c r="D5779" s="59" t="s">
        <v>3238</v>
      </c>
      <c r="E5779" s="59" t="s">
        <v>9195</v>
      </c>
      <c r="F5779" t="s">
        <v>2674</v>
      </c>
      <c r="G5779" t="s">
        <v>2675</v>
      </c>
      <c r="H5779" t="s">
        <v>2676</v>
      </c>
      <c r="I5779" s="52">
        <v>45659</v>
      </c>
      <c r="J5779" t="s">
        <v>2457</v>
      </c>
      <c r="K5779">
        <v>50</v>
      </c>
      <c r="L5779" s="73">
        <v>71.640072996915904</v>
      </c>
      <c r="M5779">
        <v>50</v>
      </c>
      <c r="N5779">
        <v>1</v>
      </c>
      <c r="O5779" s="73">
        <v>76.346022229970998</v>
      </c>
      <c r="P5779">
        <v>50</v>
      </c>
      <c r="Q5779">
        <v>1</v>
      </c>
      <c r="R5779">
        <v>50</v>
      </c>
      <c r="S5779">
        <v>1</v>
      </c>
      <c r="T5779">
        <v>34.375615182272703</v>
      </c>
      <c r="U5779">
        <v>0.56909986419754799</v>
      </c>
      <c r="V5779">
        <v>31</v>
      </c>
      <c r="W5779">
        <v>3.2985512217670099E-2</v>
      </c>
      <c r="X5779">
        <v>4</v>
      </c>
      <c r="Y5779">
        <v>50</v>
      </c>
      <c r="Z5779">
        <v>1</v>
      </c>
      <c r="AA5779">
        <v>36.477128062623002</v>
      </c>
      <c r="AB5779">
        <v>46</v>
      </c>
      <c r="AC5779">
        <v>0.96565340867474903</v>
      </c>
      <c r="AD5779">
        <v>4</v>
      </c>
      <c r="AE5779">
        <v>3.4346591325250198E-2</v>
      </c>
      <c r="AF5779">
        <v>0</v>
      </c>
      <c r="AG5779">
        <v>0</v>
      </c>
      <c r="AH5779">
        <v>1.41084483152521E-2</v>
      </c>
      <c r="AI5779">
        <v>5</v>
      </c>
      <c r="AJ5779" s="73">
        <v>69.606683397717006</v>
      </c>
      <c r="AK5779">
        <v>50</v>
      </c>
      <c r="AL5779">
        <v>1</v>
      </c>
      <c r="AM5779">
        <v>0</v>
      </c>
      <c r="AN5779">
        <v>0</v>
      </c>
      <c r="AO5779">
        <v>0</v>
      </c>
      <c r="AP5779">
        <v>0</v>
      </c>
      <c r="AQ5779">
        <v>50</v>
      </c>
      <c r="AR5779">
        <v>0.999999999999999</v>
      </c>
      <c r="AS5779">
        <v>0</v>
      </c>
      <c r="AT5779">
        <v>0</v>
      </c>
      <c r="AU5779">
        <v>0</v>
      </c>
      <c r="AV5779">
        <v>0</v>
      </c>
      <c r="AW5779">
        <v>50</v>
      </c>
      <c r="AX5779">
        <v>1</v>
      </c>
      <c r="AY5779" s="73">
        <v>67.675843391821999</v>
      </c>
      <c r="AZ5779">
        <v>50</v>
      </c>
      <c r="BA5779">
        <v>1</v>
      </c>
      <c r="BB5779">
        <v>45</v>
      </c>
      <c r="BC5779">
        <v>0.81446231781590495</v>
      </c>
      <c r="BD5779">
        <v>5</v>
      </c>
      <c r="BE5779">
        <v>0.185537682184094</v>
      </c>
      <c r="BF5779">
        <v>71.640072996915904</v>
      </c>
      <c r="BG5779">
        <v>76.346022229970998</v>
      </c>
      <c r="BH5779">
        <v>67.675843391821999</v>
      </c>
      <c r="BI5779">
        <v>69.606683397717006</v>
      </c>
    </row>
    <row r="5780" spans="1:61" x14ac:dyDescent="0.25">
      <c r="A5780" s="10" t="str">
        <f>VLOOKUP(D5780,'Index-Relations'!E:F,2,FALSE)</f>
        <v>ESG</v>
      </c>
      <c r="B5780" t="s">
        <v>3450</v>
      </c>
      <c r="C5780" s="53" t="s">
        <v>2761</v>
      </c>
      <c r="D5780" s="59" t="s">
        <v>3238</v>
      </c>
      <c r="E5780" s="59" t="s">
        <v>9196</v>
      </c>
      <c r="F5780" t="s">
        <v>2674</v>
      </c>
      <c r="G5780" t="s">
        <v>2675</v>
      </c>
      <c r="H5780" t="s">
        <v>2676</v>
      </c>
      <c r="I5780" s="52">
        <v>45628</v>
      </c>
      <c r="J5780" t="s">
        <v>2457</v>
      </c>
      <c r="K5780">
        <v>50</v>
      </c>
      <c r="L5780" s="73">
        <v>74.356412099650996</v>
      </c>
      <c r="M5780">
        <v>50</v>
      </c>
      <c r="N5780">
        <v>1</v>
      </c>
      <c r="O5780" s="73">
        <v>79.869558231398003</v>
      </c>
      <c r="P5780">
        <v>50</v>
      </c>
      <c r="Q5780">
        <v>1</v>
      </c>
      <c r="R5780">
        <v>50</v>
      </c>
      <c r="S5780">
        <v>1</v>
      </c>
      <c r="T5780">
        <v>32.9350939387935</v>
      </c>
      <c r="U5780">
        <v>0.49562766442868</v>
      </c>
      <c r="V5780">
        <v>29</v>
      </c>
      <c r="W5780">
        <v>2.8356970323798001E-2</v>
      </c>
      <c r="X5780">
        <v>3</v>
      </c>
      <c r="Y5780">
        <v>50</v>
      </c>
      <c r="Z5780">
        <v>1</v>
      </c>
      <c r="AA5780">
        <v>16.5725054393649</v>
      </c>
      <c r="AB5780">
        <v>46</v>
      </c>
      <c r="AC5780">
        <v>0.95047399955002199</v>
      </c>
      <c r="AD5780">
        <v>4</v>
      </c>
      <c r="AE5780">
        <v>4.9526000449977403E-2</v>
      </c>
      <c r="AF5780">
        <v>0</v>
      </c>
      <c r="AG5780">
        <v>0</v>
      </c>
      <c r="AH5780">
        <v>8.5669512992680892E-3</v>
      </c>
      <c r="AI5780">
        <v>5</v>
      </c>
      <c r="AJ5780" s="73">
        <v>69.744785457567005</v>
      </c>
      <c r="AK5780">
        <v>50</v>
      </c>
      <c r="AL5780">
        <v>1</v>
      </c>
      <c r="AM5780">
        <v>0</v>
      </c>
      <c r="AN5780">
        <v>0</v>
      </c>
      <c r="AO5780">
        <v>0</v>
      </c>
      <c r="AP5780">
        <v>0</v>
      </c>
      <c r="AQ5780">
        <v>50</v>
      </c>
      <c r="AR5780">
        <v>0.999999999999999</v>
      </c>
      <c r="AS5780">
        <v>0</v>
      </c>
      <c r="AT5780">
        <v>0</v>
      </c>
      <c r="AU5780">
        <v>0</v>
      </c>
      <c r="AV5780">
        <v>0</v>
      </c>
      <c r="AW5780">
        <v>50</v>
      </c>
      <c r="AX5780">
        <v>1</v>
      </c>
      <c r="AY5780" s="73">
        <v>71.340334611752994</v>
      </c>
      <c r="AZ5780">
        <v>50</v>
      </c>
      <c r="BA5780">
        <v>1</v>
      </c>
      <c r="BB5780">
        <v>46</v>
      </c>
      <c r="BC5780">
        <v>0.84738797141178501</v>
      </c>
      <c r="BD5780">
        <v>4</v>
      </c>
      <c r="BE5780">
        <v>0.15261202858821399</v>
      </c>
      <c r="BF5780">
        <v>74.356412099650996</v>
      </c>
      <c r="BG5780">
        <v>79.869558231398003</v>
      </c>
      <c r="BH5780">
        <v>71.340334611752994</v>
      </c>
      <c r="BI5780">
        <v>69.744785457567005</v>
      </c>
    </row>
    <row r="5781" spans="1:61" x14ac:dyDescent="0.25">
      <c r="A5781" s="10" t="str">
        <f>VLOOKUP(D5781,'Index-Relations'!E:F,2,FALSE)</f>
        <v>ESG</v>
      </c>
      <c r="B5781" t="s">
        <v>3450</v>
      </c>
      <c r="C5781" s="53" t="s">
        <v>2762</v>
      </c>
      <c r="D5781" s="59" t="s">
        <v>3238</v>
      </c>
      <c r="E5781" s="59" t="s">
        <v>9197</v>
      </c>
      <c r="F5781" t="s">
        <v>2674</v>
      </c>
      <c r="G5781" t="s">
        <v>2675</v>
      </c>
      <c r="H5781" t="s">
        <v>2676</v>
      </c>
      <c r="I5781" s="52">
        <v>45597</v>
      </c>
      <c r="J5781" t="s">
        <v>2457</v>
      </c>
      <c r="K5781">
        <v>50</v>
      </c>
      <c r="L5781" s="73">
        <v>75.461310605596907</v>
      </c>
      <c r="M5781">
        <v>50</v>
      </c>
      <c r="N5781">
        <v>1</v>
      </c>
      <c r="O5781" s="73">
        <v>80.332171164540995</v>
      </c>
      <c r="P5781">
        <v>50</v>
      </c>
      <c r="Q5781">
        <v>1</v>
      </c>
      <c r="R5781">
        <v>50</v>
      </c>
      <c r="S5781">
        <v>0.999999999999999</v>
      </c>
      <c r="T5781">
        <v>32.744602358385698</v>
      </c>
      <c r="U5781">
        <v>0.49671878767646699</v>
      </c>
      <c r="V5781">
        <v>29</v>
      </c>
      <c r="W5781">
        <v>2.7651253079378799E-2</v>
      </c>
      <c r="X5781">
        <v>3</v>
      </c>
      <c r="Y5781">
        <v>50</v>
      </c>
      <c r="Z5781">
        <v>1</v>
      </c>
      <c r="AA5781">
        <v>19.628626498439601</v>
      </c>
      <c r="AB5781">
        <v>46</v>
      </c>
      <c r="AC5781">
        <v>0.95023604091248604</v>
      </c>
      <c r="AD5781">
        <v>4</v>
      </c>
      <c r="AE5781">
        <v>4.9763959087513403E-2</v>
      </c>
      <c r="AF5781">
        <v>0</v>
      </c>
      <c r="AG5781">
        <v>0</v>
      </c>
      <c r="AH5781">
        <v>2.0808378381898099E-2</v>
      </c>
      <c r="AI5781">
        <v>5</v>
      </c>
      <c r="AJ5781" s="73">
        <v>71.213361350260996</v>
      </c>
      <c r="AK5781">
        <v>50</v>
      </c>
      <c r="AL5781">
        <v>1</v>
      </c>
      <c r="AM5781">
        <v>0</v>
      </c>
      <c r="AN5781">
        <v>0</v>
      </c>
      <c r="AO5781">
        <v>0</v>
      </c>
      <c r="AP5781">
        <v>0</v>
      </c>
      <c r="AQ5781">
        <v>50</v>
      </c>
      <c r="AR5781">
        <v>1</v>
      </c>
      <c r="AS5781">
        <v>0</v>
      </c>
      <c r="AT5781">
        <v>0</v>
      </c>
      <c r="AU5781">
        <v>0</v>
      </c>
      <c r="AV5781">
        <v>0</v>
      </c>
      <c r="AW5781">
        <v>50</v>
      </c>
      <c r="AX5781">
        <v>0.999999999999999</v>
      </c>
      <c r="AY5781" s="73">
        <v>72.583598217878006</v>
      </c>
      <c r="AZ5781">
        <v>50</v>
      </c>
      <c r="BA5781">
        <v>1</v>
      </c>
      <c r="BB5781">
        <v>45</v>
      </c>
      <c r="BC5781">
        <v>0.85772525400620603</v>
      </c>
      <c r="BD5781">
        <v>5</v>
      </c>
      <c r="BE5781">
        <v>0.142274745993793</v>
      </c>
      <c r="BF5781">
        <v>75.461310605596907</v>
      </c>
      <c r="BG5781">
        <v>80.332171164540995</v>
      </c>
      <c r="BH5781">
        <v>72.583598217878006</v>
      </c>
      <c r="BI5781">
        <v>71.213361350260996</v>
      </c>
    </row>
    <row r="5782" spans="1:61" x14ac:dyDescent="0.25">
      <c r="A5782" s="10" t="str">
        <f>VLOOKUP(D5782,'Index-Relations'!E:F,2,FALSE)</f>
        <v>ESG</v>
      </c>
      <c r="B5782" t="s">
        <v>3450</v>
      </c>
      <c r="C5782" s="53" t="s">
        <v>2763</v>
      </c>
      <c r="D5782" s="59" t="s">
        <v>3238</v>
      </c>
      <c r="E5782" s="59" t="s">
        <v>9198</v>
      </c>
      <c r="F5782" t="s">
        <v>2674</v>
      </c>
      <c r="G5782" t="s">
        <v>2675</v>
      </c>
      <c r="H5782" t="s">
        <v>2676</v>
      </c>
      <c r="I5782" s="52">
        <v>45566</v>
      </c>
      <c r="J5782" t="s">
        <v>2457</v>
      </c>
      <c r="K5782">
        <v>50</v>
      </c>
      <c r="L5782" s="73">
        <v>75.412151609349905</v>
      </c>
      <c r="M5782">
        <v>50</v>
      </c>
      <c r="N5782">
        <v>1</v>
      </c>
      <c r="O5782" s="73">
        <v>80.214788886559006</v>
      </c>
      <c r="P5782">
        <v>50</v>
      </c>
      <c r="Q5782">
        <v>1</v>
      </c>
      <c r="R5782">
        <v>50</v>
      </c>
      <c r="S5782">
        <v>1</v>
      </c>
      <c r="T5782">
        <v>32.992198692566198</v>
      </c>
      <c r="U5782">
        <v>0.49906519923946002</v>
      </c>
      <c r="V5782">
        <v>29</v>
      </c>
      <c r="W5782">
        <v>2.7345116122890999E-2</v>
      </c>
      <c r="X5782">
        <v>3</v>
      </c>
      <c r="Y5782">
        <v>50</v>
      </c>
      <c r="Z5782">
        <v>1</v>
      </c>
      <c r="AA5782">
        <v>19.453639216577098</v>
      </c>
      <c r="AB5782">
        <v>47</v>
      </c>
      <c r="AC5782">
        <v>0.966913877922709</v>
      </c>
      <c r="AD5782">
        <v>3</v>
      </c>
      <c r="AE5782">
        <v>3.3086122077290801E-2</v>
      </c>
      <c r="AF5782">
        <v>0</v>
      </c>
      <c r="AG5782">
        <v>0</v>
      </c>
      <c r="AH5782">
        <v>7.4603791662992596E-3</v>
      </c>
      <c r="AI5782">
        <v>5</v>
      </c>
      <c r="AJ5782" s="73">
        <v>71.174531928438995</v>
      </c>
      <c r="AK5782">
        <v>50</v>
      </c>
      <c r="AL5782">
        <v>1</v>
      </c>
      <c r="AM5782">
        <v>0</v>
      </c>
      <c r="AN5782">
        <v>0</v>
      </c>
      <c r="AO5782">
        <v>0</v>
      </c>
      <c r="AP5782">
        <v>0</v>
      </c>
      <c r="AQ5782">
        <v>50</v>
      </c>
      <c r="AR5782">
        <v>1</v>
      </c>
      <c r="AS5782">
        <v>0</v>
      </c>
      <c r="AT5782">
        <v>0</v>
      </c>
      <c r="AU5782">
        <v>0</v>
      </c>
      <c r="AV5782">
        <v>0</v>
      </c>
      <c r="AW5782">
        <v>50</v>
      </c>
      <c r="AX5782">
        <v>1</v>
      </c>
      <c r="AY5782" s="73">
        <v>72.684522163293906</v>
      </c>
      <c r="AZ5782">
        <v>50</v>
      </c>
      <c r="BA5782">
        <v>1</v>
      </c>
      <c r="BB5782">
        <v>45</v>
      </c>
      <c r="BC5782">
        <v>0.85577611600787395</v>
      </c>
      <c r="BD5782">
        <v>5</v>
      </c>
      <c r="BE5782">
        <v>0.14422388399212499</v>
      </c>
      <c r="BF5782">
        <v>75.412151609349905</v>
      </c>
      <c r="BG5782">
        <v>80.214788886559006</v>
      </c>
      <c r="BH5782">
        <v>72.684522163293906</v>
      </c>
      <c r="BI5782">
        <v>71.174531928438995</v>
      </c>
    </row>
    <row r="5783" spans="1:61" x14ac:dyDescent="0.25">
      <c r="A5783" s="10" t="str">
        <f>VLOOKUP(D5783,'Index-Relations'!E:F,2,FALSE)</f>
        <v>ESG</v>
      </c>
      <c r="B5783" t="s">
        <v>3450</v>
      </c>
      <c r="C5783" s="53" t="s">
        <v>2764</v>
      </c>
      <c r="D5783" s="59" t="s">
        <v>3238</v>
      </c>
      <c r="E5783" s="59" t="s">
        <v>9199</v>
      </c>
      <c r="F5783" t="s">
        <v>2674</v>
      </c>
      <c r="G5783" t="s">
        <v>2675</v>
      </c>
      <c r="H5783" t="s">
        <v>2676</v>
      </c>
      <c r="I5783" s="52">
        <v>45537</v>
      </c>
      <c r="J5783" t="s">
        <v>2457</v>
      </c>
      <c r="K5783">
        <v>50</v>
      </c>
      <c r="L5783" s="73">
        <v>74.166972669187899</v>
      </c>
      <c r="M5783">
        <v>50</v>
      </c>
      <c r="N5783">
        <v>1</v>
      </c>
      <c r="O5783" s="73">
        <v>78.397828594489994</v>
      </c>
      <c r="P5783">
        <v>50</v>
      </c>
      <c r="Q5783">
        <v>1</v>
      </c>
      <c r="R5783">
        <v>50</v>
      </c>
      <c r="S5783">
        <v>1</v>
      </c>
      <c r="T5783">
        <v>32.987956646275599</v>
      </c>
      <c r="U5783">
        <v>0.608760400460156</v>
      </c>
      <c r="V5783">
        <v>33</v>
      </c>
      <c r="W5783">
        <v>3.2188340872379602E-2</v>
      </c>
      <c r="X5783">
        <v>4</v>
      </c>
      <c r="Y5783">
        <v>50</v>
      </c>
      <c r="Z5783">
        <v>0.999999999999999</v>
      </c>
      <c r="AA5783">
        <v>23.888960519857999</v>
      </c>
      <c r="AB5783">
        <v>47</v>
      </c>
      <c r="AC5783">
        <v>0.96668477477820403</v>
      </c>
      <c r="AD5783">
        <v>3</v>
      </c>
      <c r="AE5783">
        <v>3.3315225221795003E-2</v>
      </c>
      <c r="AF5783">
        <v>0</v>
      </c>
      <c r="AG5783">
        <v>0</v>
      </c>
      <c r="AH5783">
        <v>8.1989821977594309E-3</v>
      </c>
      <c r="AI5783">
        <v>5</v>
      </c>
      <c r="AJ5783" s="73">
        <v>69.831429228847895</v>
      </c>
      <c r="AK5783">
        <v>50</v>
      </c>
      <c r="AL5783">
        <v>1</v>
      </c>
      <c r="AM5783">
        <v>0</v>
      </c>
      <c r="AN5783">
        <v>0</v>
      </c>
      <c r="AO5783">
        <v>0</v>
      </c>
      <c r="AP5783">
        <v>0</v>
      </c>
      <c r="AQ5783">
        <v>50</v>
      </c>
      <c r="AR5783">
        <v>1</v>
      </c>
      <c r="AS5783">
        <v>0</v>
      </c>
      <c r="AT5783">
        <v>0</v>
      </c>
      <c r="AU5783">
        <v>0</v>
      </c>
      <c r="AV5783">
        <v>0</v>
      </c>
      <c r="AW5783">
        <v>50</v>
      </c>
      <c r="AX5783">
        <v>0.999999999999999</v>
      </c>
      <c r="AY5783" s="73">
        <v>71.671541273399995</v>
      </c>
      <c r="AZ5783">
        <v>50</v>
      </c>
      <c r="BA5783">
        <v>1</v>
      </c>
      <c r="BB5783">
        <v>46</v>
      </c>
      <c r="BC5783">
        <v>0.86564274210551595</v>
      </c>
      <c r="BD5783">
        <v>4</v>
      </c>
      <c r="BE5783">
        <v>0.134357257894483</v>
      </c>
      <c r="BF5783">
        <v>74.166972669187899</v>
      </c>
      <c r="BG5783">
        <v>78.397828594489994</v>
      </c>
      <c r="BH5783">
        <v>71.671541273399995</v>
      </c>
      <c r="BI5783">
        <v>69.831429228847895</v>
      </c>
    </row>
    <row r="5784" spans="1:61" x14ac:dyDescent="0.25">
      <c r="A5784" s="10" t="str">
        <f>VLOOKUP(D5784,'Index-Relations'!E:F,2,FALSE)</f>
        <v>ESG</v>
      </c>
      <c r="B5784" t="s">
        <v>3450</v>
      </c>
      <c r="C5784" s="53" t="s">
        <v>3350</v>
      </c>
      <c r="D5784" s="59" t="s">
        <v>3238</v>
      </c>
      <c r="E5784" s="59" t="s">
        <v>9200</v>
      </c>
      <c r="F5784" t="s">
        <v>2674</v>
      </c>
      <c r="G5784" t="s">
        <v>2675</v>
      </c>
      <c r="H5784" t="s">
        <v>2676</v>
      </c>
      <c r="I5784" s="52">
        <v>45505</v>
      </c>
      <c r="J5784" t="s">
        <v>2457</v>
      </c>
      <c r="K5784">
        <v>50</v>
      </c>
      <c r="L5784" s="73">
        <v>73.998899058530895</v>
      </c>
      <c r="M5784">
        <v>50</v>
      </c>
      <c r="N5784">
        <v>1</v>
      </c>
      <c r="O5784" s="73">
        <v>78.576689028917997</v>
      </c>
      <c r="P5784">
        <v>50</v>
      </c>
      <c r="Q5784">
        <v>1</v>
      </c>
      <c r="R5784">
        <v>50</v>
      </c>
      <c r="S5784">
        <v>0.999999999999999</v>
      </c>
      <c r="T5784">
        <v>32.994352163859404</v>
      </c>
      <c r="U5784">
        <v>0.60673476803355197</v>
      </c>
      <c r="V5784">
        <v>33</v>
      </c>
      <c r="W5784">
        <v>3.1793146530267498E-2</v>
      </c>
      <c r="X5784">
        <v>4</v>
      </c>
      <c r="Y5784">
        <v>50</v>
      </c>
      <c r="Z5784">
        <v>1</v>
      </c>
      <c r="AA5784">
        <v>23.374403875920098</v>
      </c>
      <c r="AB5784">
        <v>47</v>
      </c>
      <c r="AC5784">
        <v>0.96700339269071101</v>
      </c>
      <c r="AD5784">
        <v>3</v>
      </c>
      <c r="AE5784">
        <v>3.2996607309288703E-2</v>
      </c>
      <c r="AF5784">
        <v>0</v>
      </c>
      <c r="AG5784">
        <v>0</v>
      </c>
      <c r="AH5784">
        <v>7.9365611891085795E-3</v>
      </c>
      <c r="AI5784">
        <v>5</v>
      </c>
      <c r="AJ5784" s="73">
        <v>69.471971628291001</v>
      </c>
      <c r="AK5784">
        <v>50</v>
      </c>
      <c r="AL5784">
        <v>1</v>
      </c>
      <c r="AM5784">
        <v>0</v>
      </c>
      <c r="AN5784">
        <v>0</v>
      </c>
      <c r="AO5784">
        <v>0</v>
      </c>
      <c r="AP5784">
        <v>0</v>
      </c>
      <c r="AQ5784">
        <v>50</v>
      </c>
      <c r="AR5784">
        <v>1</v>
      </c>
      <c r="AS5784">
        <v>0</v>
      </c>
      <c r="AT5784">
        <v>0</v>
      </c>
      <c r="AU5784">
        <v>0</v>
      </c>
      <c r="AV5784">
        <v>0</v>
      </c>
      <c r="AW5784">
        <v>50</v>
      </c>
      <c r="AX5784">
        <v>0.999999999999999</v>
      </c>
      <c r="AY5784" s="73">
        <v>71.380497594594999</v>
      </c>
      <c r="AZ5784">
        <v>50</v>
      </c>
      <c r="BA5784">
        <v>1</v>
      </c>
      <c r="BB5784">
        <v>46</v>
      </c>
      <c r="BC5784">
        <v>0.85935169572661796</v>
      </c>
      <c r="BD5784">
        <v>4</v>
      </c>
      <c r="BE5784">
        <v>0.14064830427338099</v>
      </c>
      <c r="BF5784">
        <v>73.998899058530895</v>
      </c>
      <c r="BG5784">
        <v>78.576689028917997</v>
      </c>
      <c r="BH5784">
        <v>71.380497594594999</v>
      </c>
      <c r="BI5784">
        <v>69.471971628291001</v>
      </c>
    </row>
    <row r="5785" spans="1:61" x14ac:dyDescent="0.25">
      <c r="A5785" s="10" t="str">
        <f>VLOOKUP(D5785,'Index-Relations'!E:F,2,FALSE)</f>
        <v>ESG</v>
      </c>
      <c r="B5785" t="s">
        <v>3450</v>
      </c>
      <c r="C5785" s="53" t="s">
        <v>2765</v>
      </c>
      <c r="D5785" s="59" t="s">
        <v>3238</v>
      </c>
      <c r="E5785" s="59" t="s">
        <v>9201</v>
      </c>
      <c r="F5785" t="s">
        <v>2674</v>
      </c>
      <c r="G5785" t="s">
        <v>2675</v>
      </c>
      <c r="H5785" t="s">
        <v>2676</v>
      </c>
      <c r="I5785" s="52">
        <v>45474</v>
      </c>
      <c r="J5785" t="s">
        <v>2457</v>
      </c>
      <c r="K5785">
        <v>50</v>
      </c>
      <c r="L5785" s="73">
        <v>74.858242970093002</v>
      </c>
      <c r="M5785">
        <v>50</v>
      </c>
      <c r="N5785">
        <v>1</v>
      </c>
      <c r="O5785" s="73">
        <v>78.760226147864003</v>
      </c>
      <c r="P5785">
        <v>50</v>
      </c>
      <c r="Q5785">
        <v>1</v>
      </c>
      <c r="R5785">
        <v>50</v>
      </c>
      <c r="S5785">
        <v>1</v>
      </c>
      <c r="T5785">
        <v>32.763914968359202</v>
      </c>
      <c r="U5785">
        <v>0.62462946380455597</v>
      </c>
      <c r="V5785">
        <v>32</v>
      </c>
      <c r="W5785">
        <v>3.2154229169588301E-2</v>
      </c>
      <c r="X5785">
        <v>4</v>
      </c>
      <c r="Y5785">
        <v>50</v>
      </c>
      <c r="Z5785">
        <v>1</v>
      </c>
      <c r="AA5785">
        <v>24.167710258296999</v>
      </c>
      <c r="AB5785">
        <v>47</v>
      </c>
      <c r="AC5785">
        <v>0.96601576250984</v>
      </c>
      <c r="AD5785">
        <v>3</v>
      </c>
      <c r="AE5785">
        <v>3.3984237490159303E-2</v>
      </c>
      <c r="AF5785">
        <v>0</v>
      </c>
      <c r="AG5785">
        <v>0</v>
      </c>
      <c r="AH5785">
        <v>7.6885275824788999E-3</v>
      </c>
      <c r="AI5785">
        <v>5</v>
      </c>
      <c r="AJ5785" s="73">
        <v>69.994482724551006</v>
      </c>
      <c r="AK5785">
        <v>50</v>
      </c>
      <c r="AL5785">
        <v>1</v>
      </c>
      <c r="AM5785">
        <v>0</v>
      </c>
      <c r="AN5785">
        <v>0</v>
      </c>
      <c r="AO5785">
        <v>0</v>
      </c>
      <c r="AP5785">
        <v>0</v>
      </c>
      <c r="AQ5785">
        <v>50</v>
      </c>
      <c r="AR5785">
        <v>1</v>
      </c>
      <c r="AS5785">
        <v>0</v>
      </c>
      <c r="AT5785">
        <v>0</v>
      </c>
      <c r="AU5785">
        <v>0</v>
      </c>
      <c r="AV5785">
        <v>0</v>
      </c>
      <c r="AW5785">
        <v>50</v>
      </c>
      <c r="AX5785">
        <v>1</v>
      </c>
      <c r="AY5785" s="73">
        <v>73.219296523826003</v>
      </c>
      <c r="AZ5785">
        <v>50</v>
      </c>
      <c r="BA5785">
        <v>1</v>
      </c>
      <c r="BB5785">
        <v>46</v>
      </c>
      <c r="BC5785">
        <v>0.87268811149804704</v>
      </c>
      <c r="BD5785">
        <v>4</v>
      </c>
      <c r="BE5785">
        <v>0.12731188850195199</v>
      </c>
      <c r="BF5785">
        <v>74.858242970093002</v>
      </c>
      <c r="BG5785">
        <v>78.760226147864003</v>
      </c>
      <c r="BH5785">
        <v>73.219296523826003</v>
      </c>
      <c r="BI5785">
        <v>69.994482724551006</v>
      </c>
    </row>
    <row r="5786" spans="1:61" x14ac:dyDescent="0.25">
      <c r="A5786" s="10" t="str">
        <f>VLOOKUP(D5786,'Index-Relations'!E:F,2,FALSE)</f>
        <v>ESG</v>
      </c>
      <c r="B5786" t="s">
        <v>3450</v>
      </c>
      <c r="C5786" s="53" t="s">
        <v>2766</v>
      </c>
      <c r="D5786" s="59" t="s">
        <v>3238</v>
      </c>
      <c r="E5786" s="59" t="s">
        <v>9202</v>
      </c>
      <c r="F5786" t="s">
        <v>2674</v>
      </c>
      <c r="G5786" t="s">
        <v>2675</v>
      </c>
      <c r="H5786" t="s">
        <v>2676</v>
      </c>
      <c r="I5786" s="52">
        <v>45446</v>
      </c>
      <c r="J5786" t="s">
        <v>2457</v>
      </c>
      <c r="K5786">
        <v>50</v>
      </c>
      <c r="L5786" s="73">
        <v>73.8800271323</v>
      </c>
      <c r="M5786">
        <v>50</v>
      </c>
      <c r="N5786">
        <v>1</v>
      </c>
      <c r="O5786" s="73">
        <v>77.7053102486299</v>
      </c>
      <c r="P5786">
        <v>50</v>
      </c>
      <c r="Q5786">
        <v>1</v>
      </c>
      <c r="R5786">
        <v>50</v>
      </c>
      <c r="S5786">
        <v>1</v>
      </c>
      <c r="T5786">
        <v>35.034783069695898</v>
      </c>
      <c r="U5786">
        <v>0.66088211704858402</v>
      </c>
      <c r="V5786">
        <v>34</v>
      </c>
      <c r="W5786">
        <v>8.2357871929599397E-2</v>
      </c>
      <c r="X5786">
        <v>5</v>
      </c>
      <c r="Y5786">
        <v>50</v>
      </c>
      <c r="Z5786">
        <v>1</v>
      </c>
      <c r="AA5786">
        <v>33.0118015629022</v>
      </c>
      <c r="AB5786">
        <v>47</v>
      </c>
      <c r="AC5786">
        <v>0.96537605812322103</v>
      </c>
      <c r="AD5786">
        <v>3</v>
      </c>
      <c r="AE5786">
        <v>3.4623941876779099E-2</v>
      </c>
      <c r="AF5786">
        <v>0</v>
      </c>
      <c r="AG5786">
        <v>0</v>
      </c>
      <c r="AH5786">
        <v>1.34555958268109E-2</v>
      </c>
      <c r="AI5786">
        <v>6</v>
      </c>
      <c r="AJ5786" s="73">
        <v>69.028542875423994</v>
      </c>
      <c r="AK5786">
        <v>50</v>
      </c>
      <c r="AL5786">
        <v>1</v>
      </c>
      <c r="AM5786">
        <v>0</v>
      </c>
      <c r="AN5786">
        <v>0</v>
      </c>
      <c r="AO5786">
        <v>0</v>
      </c>
      <c r="AP5786">
        <v>0</v>
      </c>
      <c r="AQ5786">
        <v>50</v>
      </c>
      <c r="AR5786">
        <v>1</v>
      </c>
      <c r="AS5786">
        <v>0</v>
      </c>
      <c r="AT5786">
        <v>0</v>
      </c>
      <c r="AU5786">
        <v>0</v>
      </c>
      <c r="AV5786">
        <v>0</v>
      </c>
      <c r="AW5786">
        <v>50</v>
      </c>
      <c r="AX5786">
        <v>0.999999999999999</v>
      </c>
      <c r="AY5786" s="73">
        <v>72.381491426531895</v>
      </c>
      <c r="AZ5786">
        <v>50</v>
      </c>
      <c r="BA5786">
        <v>1</v>
      </c>
      <c r="BB5786">
        <v>46</v>
      </c>
      <c r="BC5786">
        <v>0.87103622828150895</v>
      </c>
      <c r="BD5786">
        <v>4</v>
      </c>
      <c r="BE5786">
        <v>0.12896377171848999</v>
      </c>
      <c r="BF5786">
        <v>73.8800271323</v>
      </c>
      <c r="BG5786">
        <v>77.7053102486299</v>
      </c>
      <c r="BH5786">
        <v>72.381491426531895</v>
      </c>
      <c r="BI5786">
        <v>69.028542875423994</v>
      </c>
    </row>
    <row r="5787" spans="1:61" x14ac:dyDescent="0.25">
      <c r="A5787" s="10" t="str">
        <f>VLOOKUP(D5787,'Index-Relations'!E:F,2,FALSE)</f>
        <v>ESG</v>
      </c>
      <c r="B5787" t="s">
        <v>3450</v>
      </c>
      <c r="C5787" s="53" t="s">
        <v>2767</v>
      </c>
      <c r="D5787" s="59" t="s">
        <v>3238</v>
      </c>
      <c r="E5787" s="59" t="s">
        <v>9203</v>
      </c>
      <c r="F5787" t="s">
        <v>2674</v>
      </c>
      <c r="G5787" t="s">
        <v>2675</v>
      </c>
      <c r="H5787" t="s">
        <v>2676</v>
      </c>
      <c r="I5787" s="52">
        <v>45413</v>
      </c>
      <c r="J5787" t="s">
        <v>2457</v>
      </c>
      <c r="K5787">
        <v>50</v>
      </c>
      <c r="L5787" s="73">
        <v>74.0926896716079</v>
      </c>
      <c r="M5787">
        <v>50</v>
      </c>
      <c r="N5787">
        <v>1</v>
      </c>
      <c r="O5787" s="73">
        <v>77.917468899180903</v>
      </c>
      <c r="P5787">
        <v>50</v>
      </c>
      <c r="Q5787">
        <v>1</v>
      </c>
      <c r="R5787">
        <v>50</v>
      </c>
      <c r="S5787">
        <v>1</v>
      </c>
      <c r="T5787">
        <v>34.599111363874997</v>
      </c>
      <c r="U5787">
        <v>0.657403683547923</v>
      </c>
      <c r="V5787">
        <v>34</v>
      </c>
      <c r="W5787">
        <v>8.1872574801596307E-2</v>
      </c>
      <c r="X5787">
        <v>5</v>
      </c>
      <c r="Y5787">
        <v>50</v>
      </c>
      <c r="Z5787">
        <v>1</v>
      </c>
      <c r="AA5787">
        <v>32.640890273166903</v>
      </c>
      <c r="AB5787">
        <v>47</v>
      </c>
      <c r="AC5787">
        <v>0.96375405970190697</v>
      </c>
      <c r="AD5787">
        <v>3</v>
      </c>
      <c r="AE5787">
        <v>3.6245940298092298E-2</v>
      </c>
      <c r="AF5787">
        <v>0</v>
      </c>
      <c r="AG5787">
        <v>0</v>
      </c>
      <c r="AH5787">
        <v>1.2653905573486999E-2</v>
      </c>
      <c r="AI5787">
        <v>6</v>
      </c>
      <c r="AJ5787" s="73">
        <v>69.126749265464994</v>
      </c>
      <c r="AK5787">
        <v>50</v>
      </c>
      <c r="AL5787">
        <v>1</v>
      </c>
      <c r="AM5787">
        <v>0</v>
      </c>
      <c r="AN5787">
        <v>0</v>
      </c>
      <c r="AO5787">
        <v>0</v>
      </c>
      <c r="AP5787">
        <v>0</v>
      </c>
      <c r="AQ5787">
        <v>50</v>
      </c>
      <c r="AR5787">
        <v>1</v>
      </c>
      <c r="AS5787">
        <v>0</v>
      </c>
      <c r="AT5787">
        <v>0</v>
      </c>
      <c r="AU5787">
        <v>0</v>
      </c>
      <c r="AV5787">
        <v>0</v>
      </c>
      <c r="AW5787">
        <v>50</v>
      </c>
      <c r="AX5787">
        <v>1</v>
      </c>
      <c r="AY5787" s="73">
        <v>72.619737426043002</v>
      </c>
      <c r="AZ5787">
        <v>50</v>
      </c>
      <c r="BA5787">
        <v>1</v>
      </c>
      <c r="BB5787">
        <v>47</v>
      </c>
      <c r="BC5787">
        <v>0.91311151671288704</v>
      </c>
      <c r="BD5787">
        <v>3</v>
      </c>
      <c r="BE5787">
        <v>8.6888483287112406E-2</v>
      </c>
      <c r="BF5787">
        <v>74.0926896716079</v>
      </c>
      <c r="BG5787">
        <v>77.917468899180903</v>
      </c>
      <c r="BH5787">
        <v>72.619737426043002</v>
      </c>
      <c r="BI5787">
        <v>69.126749265464994</v>
      </c>
    </row>
    <row r="5788" spans="1:61" x14ac:dyDescent="0.25">
      <c r="A5788" s="10" t="str">
        <f>VLOOKUP(D5788,'Index-Relations'!E:F,2,FALSE)</f>
        <v>ESG</v>
      </c>
      <c r="B5788" t="s">
        <v>3450</v>
      </c>
      <c r="C5788" s="53" t="s">
        <v>2768</v>
      </c>
      <c r="D5788" s="59" t="s">
        <v>3238</v>
      </c>
      <c r="E5788" s="59" t="s">
        <v>9204</v>
      </c>
      <c r="F5788" t="s">
        <v>2674</v>
      </c>
      <c r="G5788" t="s">
        <v>2675</v>
      </c>
      <c r="H5788" t="s">
        <v>2676</v>
      </c>
      <c r="I5788" s="52">
        <v>45383</v>
      </c>
      <c r="J5788" t="s">
        <v>2457</v>
      </c>
      <c r="K5788">
        <v>50</v>
      </c>
      <c r="L5788">
        <v>83.941467975098604</v>
      </c>
      <c r="M5788">
        <v>50</v>
      </c>
      <c r="N5788">
        <v>1</v>
      </c>
      <c r="O5788">
        <v>85.7504627471871</v>
      </c>
      <c r="P5788">
        <v>50</v>
      </c>
      <c r="Q5788">
        <v>1</v>
      </c>
      <c r="R5788">
        <v>50</v>
      </c>
      <c r="S5788">
        <v>1</v>
      </c>
      <c r="T5788">
        <v>34.251340976431301</v>
      </c>
      <c r="U5788">
        <v>0.65964269868014802</v>
      </c>
      <c r="V5788">
        <v>34</v>
      </c>
      <c r="W5788">
        <v>8.2482590136158496E-2</v>
      </c>
      <c r="X5788">
        <v>5</v>
      </c>
      <c r="Y5788">
        <v>50</v>
      </c>
      <c r="Z5788">
        <v>1</v>
      </c>
      <c r="AA5788">
        <v>31.9547747171056</v>
      </c>
      <c r="AB5788">
        <v>47</v>
      </c>
      <c r="AC5788">
        <v>0.96177893375229095</v>
      </c>
      <c r="AD5788">
        <v>3</v>
      </c>
      <c r="AE5788">
        <v>3.8221066247708997E-2</v>
      </c>
      <c r="AF5788">
        <v>0</v>
      </c>
      <c r="AG5788">
        <v>0</v>
      </c>
      <c r="AH5788">
        <v>1.25480071314141E-2</v>
      </c>
      <c r="AI5788">
        <v>6</v>
      </c>
      <c r="AJ5788">
        <v>79.609518224891403</v>
      </c>
      <c r="AK5788">
        <v>50</v>
      </c>
      <c r="AL5788">
        <v>1</v>
      </c>
      <c r="AM5788">
        <v>0</v>
      </c>
      <c r="AN5788">
        <v>0</v>
      </c>
      <c r="AO5788">
        <v>0</v>
      </c>
      <c r="AP5788">
        <v>0</v>
      </c>
      <c r="AQ5788">
        <v>50</v>
      </c>
      <c r="AR5788">
        <v>0.999999999999999</v>
      </c>
      <c r="AS5788">
        <v>0</v>
      </c>
      <c r="AT5788">
        <v>0</v>
      </c>
      <c r="AU5788">
        <v>0</v>
      </c>
      <c r="AV5788">
        <v>0</v>
      </c>
      <c r="AW5788">
        <v>50</v>
      </c>
      <c r="AX5788">
        <v>0.999999999999999</v>
      </c>
      <c r="AY5788">
        <v>82.254594284199896</v>
      </c>
      <c r="AZ5788">
        <v>50</v>
      </c>
      <c r="BA5788">
        <v>1</v>
      </c>
      <c r="BB5788">
        <v>47</v>
      </c>
      <c r="BC5788">
        <v>0.916334470003899</v>
      </c>
      <c r="BD5788">
        <v>3</v>
      </c>
      <c r="BE5788">
        <v>8.3665529996100704E-2</v>
      </c>
      <c r="BF5788">
        <v>74.826360258888897</v>
      </c>
      <c r="BG5788">
        <v>78.264878075238002</v>
      </c>
      <c r="BH5788">
        <v>74.069483632856006</v>
      </c>
      <c r="BI5788">
        <v>69.158347103756995</v>
      </c>
    </row>
    <row r="5789" spans="1:61" x14ac:dyDescent="0.25">
      <c r="A5789" s="10" t="str">
        <f>VLOOKUP(D5789,'Index-Relations'!E:F,2,FALSE)</f>
        <v>ESG</v>
      </c>
      <c r="B5789" t="s">
        <v>3450</v>
      </c>
      <c r="C5789" s="53" t="s">
        <v>2769</v>
      </c>
      <c r="D5789" s="59" t="s">
        <v>3238</v>
      </c>
      <c r="E5789" s="59" t="s">
        <v>9205</v>
      </c>
      <c r="F5789" t="s">
        <v>2674</v>
      </c>
      <c r="G5789" t="s">
        <v>2675</v>
      </c>
      <c r="H5789" t="s">
        <v>2676</v>
      </c>
      <c r="I5789" s="52">
        <v>45352</v>
      </c>
      <c r="J5789" t="s">
        <v>2457</v>
      </c>
      <c r="K5789">
        <v>50</v>
      </c>
      <c r="L5789">
        <v>85.439760598896797</v>
      </c>
      <c r="M5789">
        <v>50</v>
      </c>
      <c r="N5789">
        <v>1</v>
      </c>
      <c r="O5789">
        <v>86.829606085714005</v>
      </c>
      <c r="P5789">
        <v>50</v>
      </c>
      <c r="Q5789">
        <v>1</v>
      </c>
      <c r="R5789">
        <v>50</v>
      </c>
      <c r="S5789">
        <v>1</v>
      </c>
      <c r="T5789">
        <v>35.641089613623897</v>
      </c>
      <c r="U5789">
        <v>0.60943190053339102</v>
      </c>
      <c r="V5789">
        <v>32</v>
      </c>
      <c r="W5789">
        <v>7.9249151765708903E-2</v>
      </c>
      <c r="X5789">
        <v>5</v>
      </c>
      <c r="Y5789">
        <v>50</v>
      </c>
      <c r="Z5789">
        <v>1</v>
      </c>
      <c r="AA5789">
        <v>63.8504783043334</v>
      </c>
      <c r="AB5789">
        <v>47</v>
      </c>
      <c r="AC5789">
        <v>0.96198768937454004</v>
      </c>
      <c r="AD5789">
        <v>3</v>
      </c>
      <c r="AE5789">
        <v>3.80123106254594E-2</v>
      </c>
      <c r="AF5789">
        <v>0</v>
      </c>
      <c r="AG5789">
        <v>7.633E-17</v>
      </c>
      <c r="AH5789">
        <v>8.5464777517181099E-3</v>
      </c>
      <c r="AI5789">
        <v>5</v>
      </c>
      <c r="AJ5789">
        <v>81.606845961022799</v>
      </c>
      <c r="AK5789">
        <v>50</v>
      </c>
      <c r="AL5789">
        <v>1</v>
      </c>
      <c r="AM5789">
        <v>0</v>
      </c>
      <c r="AN5789">
        <v>0</v>
      </c>
      <c r="AO5789">
        <v>0</v>
      </c>
      <c r="AP5789">
        <v>0</v>
      </c>
      <c r="AQ5789">
        <v>50</v>
      </c>
      <c r="AR5789">
        <v>1</v>
      </c>
      <c r="AS5789">
        <v>0</v>
      </c>
      <c r="AT5789">
        <v>0</v>
      </c>
      <c r="AU5789">
        <v>0</v>
      </c>
      <c r="AV5789">
        <v>0</v>
      </c>
      <c r="AW5789">
        <v>50</v>
      </c>
      <c r="AX5789">
        <v>1</v>
      </c>
      <c r="AY5789">
        <v>83.803430774576796</v>
      </c>
      <c r="AZ5789">
        <v>50</v>
      </c>
      <c r="BA5789">
        <v>1</v>
      </c>
      <c r="BB5789">
        <v>47</v>
      </c>
      <c r="BC5789">
        <v>0.91585678981527596</v>
      </c>
      <c r="BD5789">
        <v>3</v>
      </c>
      <c r="BE5789">
        <v>8.4143210184723899E-2</v>
      </c>
      <c r="BF5789">
        <v>76.878763729667</v>
      </c>
      <c r="BG5789">
        <v>79.676605211441</v>
      </c>
      <c r="BH5789">
        <v>76.236319191303906</v>
      </c>
      <c r="BI5789">
        <v>71.5040972020509</v>
      </c>
    </row>
    <row r="5790" spans="1:61" x14ac:dyDescent="0.25">
      <c r="A5790" s="10" t="str">
        <f>VLOOKUP(D5790,'Index-Relations'!E:F,2,FALSE)</f>
        <v>ESG</v>
      </c>
      <c r="B5790" t="s">
        <v>3450</v>
      </c>
      <c r="C5790" s="53" t="s">
        <v>2770</v>
      </c>
      <c r="D5790" s="59" t="s">
        <v>3238</v>
      </c>
      <c r="E5790" s="59" t="s">
        <v>9206</v>
      </c>
      <c r="F5790" t="s">
        <v>2674</v>
      </c>
      <c r="G5790" t="s">
        <v>2675</v>
      </c>
      <c r="H5790" t="s">
        <v>2676</v>
      </c>
      <c r="I5790" s="52">
        <v>45323</v>
      </c>
      <c r="J5790" t="s">
        <v>2457</v>
      </c>
      <c r="K5790">
        <v>50</v>
      </c>
      <c r="L5790">
        <v>86.026774136327205</v>
      </c>
      <c r="M5790">
        <v>50</v>
      </c>
      <c r="N5790">
        <v>1</v>
      </c>
      <c r="O5790">
        <v>86.993695073279596</v>
      </c>
      <c r="P5790">
        <v>50</v>
      </c>
      <c r="Q5790">
        <v>1</v>
      </c>
      <c r="R5790">
        <v>50</v>
      </c>
      <c r="S5790">
        <v>0.999999999999999</v>
      </c>
      <c r="T5790">
        <v>35.730709536080198</v>
      </c>
      <c r="U5790">
        <v>0.59792305504134402</v>
      </c>
      <c r="V5790">
        <v>32</v>
      </c>
      <c r="W5790">
        <v>6.9297506788110599E-2</v>
      </c>
      <c r="X5790">
        <v>5</v>
      </c>
      <c r="Y5790">
        <v>50</v>
      </c>
      <c r="Z5790">
        <v>1</v>
      </c>
      <c r="AA5790">
        <v>66.763761210141396</v>
      </c>
      <c r="AB5790">
        <v>46</v>
      </c>
      <c r="AC5790">
        <v>0.94774864286871496</v>
      </c>
      <c r="AD5790">
        <v>4</v>
      </c>
      <c r="AE5790">
        <v>5.2251357131284697E-2</v>
      </c>
      <c r="AF5790">
        <v>0</v>
      </c>
      <c r="AG5790">
        <v>3.0530999999999998E-16</v>
      </c>
      <c r="AH5790">
        <v>9.1907900036176608E-3</v>
      </c>
      <c r="AI5790">
        <v>5</v>
      </c>
      <c r="AJ5790">
        <v>82.044999825966201</v>
      </c>
      <c r="AK5790">
        <v>50</v>
      </c>
      <c r="AL5790">
        <v>1</v>
      </c>
      <c r="AM5790">
        <v>0</v>
      </c>
      <c r="AN5790">
        <v>0</v>
      </c>
      <c r="AO5790">
        <v>0</v>
      </c>
      <c r="AP5790">
        <v>0</v>
      </c>
      <c r="AQ5790">
        <v>50</v>
      </c>
      <c r="AR5790">
        <v>1</v>
      </c>
      <c r="AS5790">
        <v>0</v>
      </c>
      <c r="AT5790">
        <v>0</v>
      </c>
      <c r="AU5790">
        <v>0</v>
      </c>
      <c r="AV5790">
        <v>0</v>
      </c>
      <c r="AW5790">
        <v>50</v>
      </c>
      <c r="AX5790">
        <v>0.999999999999999</v>
      </c>
      <c r="AY5790">
        <v>84.670373767404598</v>
      </c>
      <c r="AZ5790">
        <v>50</v>
      </c>
      <c r="BA5790">
        <v>1</v>
      </c>
      <c r="BB5790">
        <v>47</v>
      </c>
      <c r="BC5790">
        <v>0.91811332482140395</v>
      </c>
      <c r="BD5790">
        <v>3</v>
      </c>
      <c r="BE5790">
        <v>8.1886675178595505E-2</v>
      </c>
      <c r="BF5790">
        <v>77.386639561010995</v>
      </c>
      <c r="BG5790">
        <v>80.107113338919007</v>
      </c>
      <c r="BH5790">
        <v>76.731565310862905</v>
      </c>
      <c r="BI5790">
        <v>72.206106852174997</v>
      </c>
    </row>
    <row r="5791" spans="1:61" x14ac:dyDescent="0.25">
      <c r="A5791" s="10" t="str">
        <f>VLOOKUP(D5791,'Index-Relations'!E:F,2,FALSE)</f>
        <v>ESG</v>
      </c>
      <c r="B5791" t="s">
        <v>3450</v>
      </c>
      <c r="C5791" s="53" t="s">
        <v>2760</v>
      </c>
      <c r="D5791" s="59" t="s">
        <v>3212</v>
      </c>
      <c r="E5791" s="59" t="s">
        <v>9207</v>
      </c>
      <c r="F5791" t="s">
        <v>2108</v>
      </c>
      <c r="G5791" t="s">
        <v>2107</v>
      </c>
      <c r="H5791" t="s">
        <v>2109</v>
      </c>
      <c r="I5791" s="52">
        <v>45659</v>
      </c>
      <c r="J5791" t="s">
        <v>2457</v>
      </c>
      <c r="K5791">
        <v>80</v>
      </c>
      <c r="L5791" s="73">
        <v>84.8166881755199</v>
      </c>
      <c r="M5791">
        <v>80</v>
      </c>
      <c r="N5791">
        <v>1</v>
      </c>
      <c r="O5791" s="73">
        <v>86.156681009752006</v>
      </c>
      <c r="P5791">
        <v>80</v>
      </c>
      <c r="Q5791">
        <v>1</v>
      </c>
      <c r="R5791">
        <v>80</v>
      </c>
      <c r="S5791">
        <v>1</v>
      </c>
      <c r="T5791">
        <v>24.016748533356498</v>
      </c>
      <c r="U5791">
        <v>0.45476233611188599</v>
      </c>
      <c r="V5791">
        <v>32</v>
      </c>
      <c r="W5791">
        <v>4.7386247679980301E-4</v>
      </c>
      <c r="X5791">
        <v>1</v>
      </c>
      <c r="Y5791">
        <v>80</v>
      </c>
      <c r="Z5791">
        <v>1</v>
      </c>
      <c r="AA5791">
        <v>6.0932509618489297</v>
      </c>
      <c r="AB5791">
        <v>77</v>
      </c>
      <c r="AC5791">
        <v>0.96304228106627898</v>
      </c>
      <c r="AD5791">
        <v>3</v>
      </c>
      <c r="AE5791">
        <v>3.6957718933720303E-2</v>
      </c>
      <c r="AF5791">
        <v>0</v>
      </c>
      <c r="AG5791">
        <v>0</v>
      </c>
      <c r="AH5791">
        <v>0</v>
      </c>
      <c r="AI5791">
        <v>0</v>
      </c>
      <c r="AJ5791" s="73">
        <v>80.715618482023899</v>
      </c>
      <c r="AK5791">
        <v>80</v>
      </c>
      <c r="AL5791">
        <v>1</v>
      </c>
      <c r="AM5791">
        <v>0</v>
      </c>
      <c r="AN5791">
        <v>0</v>
      </c>
      <c r="AO5791">
        <v>2.29204186293973E-2</v>
      </c>
      <c r="AP5791">
        <v>2</v>
      </c>
      <c r="AQ5791">
        <v>80</v>
      </c>
      <c r="AR5791">
        <v>1</v>
      </c>
      <c r="AS5791">
        <v>2.4483345812305199E-2</v>
      </c>
      <c r="AT5791">
        <v>2</v>
      </c>
      <c r="AU5791">
        <v>0</v>
      </c>
      <c r="AV5791">
        <v>0</v>
      </c>
      <c r="AW5791">
        <v>80</v>
      </c>
      <c r="AX5791">
        <v>1</v>
      </c>
      <c r="AY5791" s="73">
        <v>82.431051743287895</v>
      </c>
      <c r="AZ5791">
        <v>80</v>
      </c>
      <c r="BA5791">
        <v>1</v>
      </c>
      <c r="BB5791">
        <v>74</v>
      </c>
      <c r="BC5791">
        <v>0.93043904051664605</v>
      </c>
      <c r="BD5791">
        <v>4</v>
      </c>
      <c r="BE5791">
        <v>4.6640540853955803E-2</v>
      </c>
      <c r="BF5791">
        <v>84.8166881755199</v>
      </c>
      <c r="BG5791">
        <v>86.156681009752006</v>
      </c>
      <c r="BH5791">
        <v>82.431051743287895</v>
      </c>
      <c r="BI5791">
        <v>80.715618482023899</v>
      </c>
    </row>
    <row r="5792" spans="1:61" x14ac:dyDescent="0.25">
      <c r="A5792" s="10" t="str">
        <f>VLOOKUP(D5792,'Index-Relations'!E:F,2,FALSE)</f>
        <v>ESG</v>
      </c>
      <c r="B5792" t="s">
        <v>3450</v>
      </c>
      <c r="C5792" s="53" t="s">
        <v>2761</v>
      </c>
      <c r="D5792" s="59" t="s">
        <v>3212</v>
      </c>
      <c r="E5792" s="59" t="s">
        <v>9208</v>
      </c>
      <c r="F5792" t="s">
        <v>2108</v>
      </c>
      <c r="G5792" t="s">
        <v>2107</v>
      </c>
      <c r="H5792" t="s">
        <v>2109</v>
      </c>
      <c r="I5792" s="52">
        <v>45628</v>
      </c>
      <c r="J5792" t="s">
        <v>2457</v>
      </c>
      <c r="K5792">
        <v>80</v>
      </c>
      <c r="L5792" s="73">
        <v>84.6980750061539</v>
      </c>
      <c r="M5792">
        <v>80</v>
      </c>
      <c r="N5792">
        <v>1</v>
      </c>
      <c r="O5792" s="73">
        <v>86.165122180598004</v>
      </c>
      <c r="P5792">
        <v>80</v>
      </c>
      <c r="Q5792">
        <v>1</v>
      </c>
      <c r="R5792">
        <v>80</v>
      </c>
      <c r="S5792">
        <v>1</v>
      </c>
      <c r="T5792">
        <v>23.880269321661899</v>
      </c>
      <c r="U5792">
        <v>0.42540363499836098</v>
      </c>
      <c r="V5792">
        <v>32</v>
      </c>
      <c r="W5792">
        <v>5.216163264882E-4</v>
      </c>
      <c r="X5792">
        <v>1</v>
      </c>
      <c r="Y5792">
        <v>80</v>
      </c>
      <c r="Z5792">
        <v>0.999999999999999</v>
      </c>
      <c r="AA5792">
        <v>5.0065781893761701</v>
      </c>
      <c r="AB5792">
        <v>77</v>
      </c>
      <c r="AC5792">
        <v>0.96404154960097299</v>
      </c>
      <c r="AD5792">
        <v>3</v>
      </c>
      <c r="AE5792">
        <v>3.5958450399026502E-2</v>
      </c>
      <c r="AF5792">
        <v>0</v>
      </c>
      <c r="AG5792">
        <v>0</v>
      </c>
      <c r="AH5792">
        <v>0</v>
      </c>
      <c r="AI5792">
        <v>0</v>
      </c>
      <c r="AJ5792" s="73">
        <v>80.656503703043896</v>
      </c>
      <c r="AK5792">
        <v>80</v>
      </c>
      <c r="AL5792">
        <v>1</v>
      </c>
      <c r="AM5792">
        <v>0</v>
      </c>
      <c r="AN5792">
        <v>0</v>
      </c>
      <c r="AO5792">
        <v>2.4029840318110202E-2</v>
      </c>
      <c r="AP5792">
        <v>2</v>
      </c>
      <c r="AQ5792">
        <v>80</v>
      </c>
      <c r="AR5792">
        <v>0.999999999999999</v>
      </c>
      <c r="AS5792">
        <v>2.4444801974812899E-2</v>
      </c>
      <c r="AT5792">
        <v>2</v>
      </c>
      <c r="AU5792">
        <v>0</v>
      </c>
      <c r="AV5792">
        <v>0</v>
      </c>
      <c r="AW5792">
        <v>80</v>
      </c>
      <c r="AX5792">
        <v>0.999999999999999</v>
      </c>
      <c r="AY5792" s="73">
        <v>82.175293993263907</v>
      </c>
      <c r="AZ5792">
        <v>80</v>
      </c>
      <c r="BA5792">
        <v>1</v>
      </c>
      <c r="BB5792">
        <v>74</v>
      </c>
      <c r="BC5792">
        <v>0.92784597418435</v>
      </c>
      <c r="BD5792">
        <v>4</v>
      </c>
      <c r="BE5792">
        <v>4.8124185497538802E-2</v>
      </c>
      <c r="BF5792">
        <v>84.6980750061539</v>
      </c>
      <c r="BG5792">
        <v>86.165122180598004</v>
      </c>
      <c r="BH5792">
        <v>82.175293993263907</v>
      </c>
      <c r="BI5792">
        <v>80.656503703043896</v>
      </c>
    </row>
    <row r="5793" spans="1:61" x14ac:dyDescent="0.25">
      <c r="A5793" s="10" t="str">
        <f>VLOOKUP(D5793,'Index-Relations'!E:F,2,FALSE)</f>
        <v>ESG</v>
      </c>
      <c r="B5793" t="s">
        <v>3450</v>
      </c>
      <c r="C5793" s="53" t="s">
        <v>2762</v>
      </c>
      <c r="D5793" s="59" t="s">
        <v>3212</v>
      </c>
      <c r="E5793" s="59" t="s">
        <v>9209</v>
      </c>
      <c r="F5793" t="s">
        <v>2108</v>
      </c>
      <c r="G5793" t="s">
        <v>2107</v>
      </c>
      <c r="H5793" t="s">
        <v>2109</v>
      </c>
      <c r="I5793" s="52">
        <v>45597</v>
      </c>
      <c r="J5793" t="s">
        <v>2457</v>
      </c>
      <c r="K5793">
        <v>80</v>
      </c>
      <c r="L5793" s="73">
        <v>84.892992308798995</v>
      </c>
      <c r="M5793">
        <v>80</v>
      </c>
      <c r="N5793">
        <v>1</v>
      </c>
      <c r="O5793" s="73">
        <v>86.255822394895901</v>
      </c>
      <c r="P5793">
        <v>80</v>
      </c>
      <c r="Q5793">
        <v>1</v>
      </c>
      <c r="R5793">
        <v>80</v>
      </c>
      <c r="S5793">
        <v>1</v>
      </c>
      <c r="T5793">
        <v>24.073863776037498</v>
      </c>
      <c r="U5793">
        <v>0.42813909055453703</v>
      </c>
      <c r="V5793">
        <v>32</v>
      </c>
      <c r="W5793">
        <v>5.2265191541463196E-4</v>
      </c>
      <c r="X5793">
        <v>1</v>
      </c>
      <c r="Y5793">
        <v>80</v>
      </c>
      <c r="Z5793">
        <v>1</v>
      </c>
      <c r="AA5793">
        <v>5.0928075503233199</v>
      </c>
      <c r="AB5793">
        <v>77</v>
      </c>
      <c r="AC5793">
        <v>0.96278971118991397</v>
      </c>
      <c r="AD5793">
        <v>3</v>
      </c>
      <c r="AE5793">
        <v>3.7210288810085403E-2</v>
      </c>
      <c r="AF5793">
        <v>0</v>
      </c>
      <c r="AG5793">
        <v>0</v>
      </c>
      <c r="AH5793">
        <v>0</v>
      </c>
      <c r="AI5793">
        <v>0</v>
      </c>
      <c r="AJ5793" s="73">
        <v>80.934307753678894</v>
      </c>
      <c r="AK5793">
        <v>80</v>
      </c>
      <c r="AL5793">
        <v>1</v>
      </c>
      <c r="AM5793">
        <v>0</v>
      </c>
      <c r="AN5793">
        <v>0</v>
      </c>
      <c r="AO5793">
        <v>1.20243294326831E-2</v>
      </c>
      <c r="AP5793">
        <v>1</v>
      </c>
      <c r="AQ5793">
        <v>80</v>
      </c>
      <c r="AR5793">
        <v>1</v>
      </c>
      <c r="AS5793">
        <v>2.4686837550302002E-2</v>
      </c>
      <c r="AT5793">
        <v>2</v>
      </c>
      <c r="AU5793">
        <v>0</v>
      </c>
      <c r="AV5793">
        <v>0</v>
      </c>
      <c r="AW5793">
        <v>80</v>
      </c>
      <c r="AX5793">
        <v>1</v>
      </c>
      <c r="AY5793" s="73">
        <v>82.399620519568899</v>
      </c>
      <c r="AZ5793">
        <v>80</v>
      </c>
      <c r="BA5793">
        <v>1</v>
      </c>
      <c r="BB5793">
        <v>74</v>
      </c>
      <c r="BC5793">
        <v>0.925251860391065</v>
      </c>
      <c r="BD5793">
        <v>5</v>
      </c>
      <c r="BE5793">
        <v>6.2723810176251102E-2</v>
      </c>
      <c r="BF5793">
        <v>84.892992308798995</v>
      </c>
      <c r="BG5793">
        <v>86.255822394895901</v>
      </c>
      <c r="BH5793">
        <v>82.399620519568899</v>
      </c>
      <c r="BI5793">
        <v>80.934307753678894</v>
      </c>
    </row>
    <row r="5794" spans="1:61" x14ac:dyDescent="0.25">
      <c r="A5794" s="10" t="str">
        <f>VLOOKUP(D5794,'Index-Relations'!E:F,2,FALSE)</f>
        <v>ESG</v>
      </c>
      <c r="B5794" t="s">
        <v>3450</v>
      </c>
      <c r="C5794" s="53" t="s">
        <v>2763</v>
      </c>
      <c r="D5794" s="59" t="s">
        <v>3212</v>
      </c>
      <c r="E5794" s="59" t="s">
        <v>9210</v>
      </c>
      <c r="F5794" t="s">
        <v>2108</v>
      </c>
      <c r="G5794" t="s">
        <v>2107</v>
      </c>
      <c r="H5794" t="s">
        <v>2109</v>
      </c>
      <c r="I5794" s="52">
        <v>45566</v>
      </c>
      <c r="J5794" t="s">
        <v>2457</v>
      </c>
      <c r="K5794">
        <v>80</v>
      </c>
      <c r="L5794" s="73">
        <v>84.936760526159006</v>
      </c>
      <c r="M5794">
        <v>80</v>
      </c>
      <c r="N5794">
        <v>1</v>
      </c>
      <c r="O5794" s="73">
        <v>86.319663877133905</v>
      </c>
      <c r="P5794">
        <v>80</v>
      </c>
      <c r="Q5794">
        <v>1</v>
      </c>
      <c r="R5794">
        <v>80</v>
      </c>
      <c r="S5794">
        <v>0.999999999999999</v>
      </c>
      <c r="T5794">
        <v>24.022395841534902</v>
      </c>
      <c r="U5794">
        <v>0.41177165464312598</v>
      </c>
      <c r="V5794">
        <v>32</v>
      </c>
      <c r="W5794">
        <v>4.6950537140209002E-4</v>
      </c>
      <c r="X5794">
        <v>1</v>
      </c>
      <c r="Y5794">
        <v>80</v>
      </c>
      <c r="Z5794">
        <v>0.999999999999999</v>
      </c>
      <c r="AA5794">
        <v>4.8109403769873396</v>
      </c>
      <c r="AB5794">
        <v>78</v>
      </c>
      <c r="AC5794">
        <v>0.97426116556278597</v>
      </c>
      <c r="AD5794">
        <v>2</v>
      </c>
      <c r="AE5794">
        <v>2.5738834437213799E-2</v>
      </c>
      <c r="AF5794">
        <v>0</v>
      </c>
      <c r="AG5794">
        <v>0</v>
      </c>
      <c r="AH5794">
        <v>0</v>
      </c>
      <c r="AI5794">
        <v>0</v>
      </c>
      <c r="AJ5794" s="73">
        <v>80.723000643155999</v>
      </c>
      <c r="AK5794">
        <v>80</v>
      </c>
      <c r="AL5794">
        <v>1</v>
      </c>
      <c r="AM5794">
        <v>0</v>
      </c>
      <c r="AN5794">
        <v>0</v>
      </c>
      <c r="AO5794">
        <v>1.46761099378931E-2</v>
      </c>
      <c r="AP5794">
        <v>1</v>
      </c>
      <c r="AQ5794">
        <v>80</v>
      </c>
      <c r="AR5794">
        <v>1</v>
      </c>
      <c r="AS5794">
        <v>2.67693646857983E-2</v>
      </c>
      <c r="AT5794">
        <v>2</v>
      </c>
      <c r="AU5794">
        <v>0</v>
      </c>
      <c r="AV5794">
        <v>0</v>
      </c>
      <c r="AW5794">
        <v>80</v>
      </c>
      <c r="AX5794">
        <v>0.999999999999999</v>
      </c>
      <c r="AY5794" s="73">
        <v>82.705902928599897</v>
      </c>
      <c r="AZ5794">
        <v>80</v>
      </c>
      <c r="BA5794">
        <v>1</v>
      </c>
      <c r="BB5794">
        <v>74</v>
      </c>
      <c r="BC5794">
        <v>0.92356760233630897</v>
      </c>
      <c r="BD5794">
        <v>5</v>
      </c>
      <c r="BE5794">
        <v>6.1756287725797103E-2</v>
      </c>
      <c r="BF5794">
        <v>84.936760526159006</v>
      </c>
      <c r="BG5794">
        <v>86.319663877133905</v>
      </c>
      <c r="BH5794">
        <v>82.705902928599897</v>
      </c>
      <c r="BI5794">
        <v>80.723000643155999</v>
      </c>
    </row>
    <row r="5795" spans="1:61" x14ac:dyDescent="0.25">
      <c r="A5795" s="10" t="str">
        <f>VLOOKUP(D5795,'Index-Relations'!E:F,2,FALSE)</f>
        <v>ESG</v>
      </c>
      <c r="B5795" t="s">
        <v>3450</v>
      </c>
      <c r="C5795" s="53" t="s">
        <v>2764</v>
      </c>
      <c r="D5795" s="59" t="s">
        <v>3212</v>
      </c>
      <c r="E5795" s="59" t="s">
        <v>9211</v>
      </c>
      <c r="F5795" t="s">
        <v>2108</v>
      </c>
      <c r="G5795" t="s">
        <v>2107</v>
      </c>
      <c r="H5795" t="s">
        <v>2109</v>
      </c>
      <c r="I5795" s="52">
        <v>45537</v>
      </c>
      <c r="J5795" t="s">
        <v>2457</v>
      </c>
      <c r="K5795">
        <v>80</v>
      </c>
      <c r="L5795" s="73">
        <v>85.010888327725993</v>
      </c>
      <c r="M5795">
        <v>80</v>
      </c>
      <c r="N5795">
        <v>1</v>
      </c>
      <c r="O5795" s="73">
        <v>86.291762782910993</v>
      </c>
      <c r="P5795">
        <v>80</v>
      </c>
      <c r="Q5795">
        <v>1</v>
      </c>
      <c r="R5795">
        <v>80</v>
      </c>
      <c r="S5795">
        <v>0.999999999999999</v>
      </c>
      <c r="T5795">
        <v>24.0848868504949</v>
      </c>
      <c r="U5795">
        <v>0.41898980369847699</v>
      </c>
      <c r="V5795">
        <v>32</v>
      </c>
      <c r="W5795">
        <v>4.78019564788678E-4</v>
      </c>
      <c r="X5795">
        <v>1</v>
      </c>
      <c r="Y5795">
        <v>80</v>
      </c>
      <c r="Z5795">
        <v>1</v>
      </c>
      <c r="AA5795">
        <v>4.7957229696094599</v>
      </c>
      <c r="AB5795">
        <v>78</v>
      </c>
      <c r="AC5795">
        <v>0.97488716850799495</v>
      </c>
      <c r="AD5795">
        <v>2</v>
      </c>
      <c r="AE5795">
        <v>2.5112831492004099E-2</v>
      </c>
      <c r="AF5795">
        <v>0</v>
      </c>
      <c r="AG5795">
        <v>5.5510000000000001E-17</v>
      </c>
      <c r="AH5795">
        <v>0</v>
      </c>
      <c r="AI5795">
        <v>0</v>
      </c>
      <c r="AJ5795" s="73">
        <v>80.942062105101996</v>
      </c>
      <c r="AK5795">
        <v>80</v>
      </c>
      <c r="AL5795">
        <v>1</v>
      </c>
      <c r="AM5795">
        <v>0</v>
      </c>
      <c r="AN5795">
        <v>0</v>
      </c>
      <c r="AO5795">
        <v>1.45552617989961E-2</v>
      </c>
      <c r="AP5795">
        <v>1</v>
      </c>
      <c r="AQ5795">
        <v>80</v>
      </c>
      <c r="AR5795">
        <v>0.999999999999999</v>
      </c>
      <c r="AS5795">
        <v>2.7504174823158301E-2</v>
      </c>
      <c r="AT5795">
        <v>2</v>
      </c>
      <c r="AU5795">
        <v>0</v>
      </c>
      <c r="AV5795">
        <v>0</v>
      </c>
      <c r="AW5795">
        <v>80</v>
      </c>
      <c r="AX5795">
        <v>0.999999999999999</v>
      </c>
      <c r="AY5795" s="73">
        <v>82.709884568314905</v>
      </c>
      <c r="AZ5795">
        <v>80</v>
      </c>
      <c r="BA5795">
        <v>1</v>
      </c>
      <c r="BB5795">
        <v>74</v>
      </c>
      <c r="BC5795">
        <v>0.923109958175935</v>
      </c>
      <c r="BD5795">
        <v>5</v>
      </c>
      <c r="BE5795">
        <v>6.2334780025067899E-2</v>
      </c>
      <c r="BF5795">
        <v>85.010888327725993</v>
      </c>
      <c r="BG5795">
        <v>86.291762782910993</v>
      </c>
      <c r="BH5795">
        <v>82.709884568314905</v>
      </c>
      <c r="BI5795">
        <v>80.942062105101996</v>
      </c>
    </row>
    <row r="5796" spans="1:61" x14ac:dyDescent="0.25">
      <c r="A5796" s="10" t="str">
        <f>VLOOKUP(D5796,'Index-Relations'!E:F,2,FALSE)</f>
        <v>ESG</v>
      </c>
      <c r="B5796" t="s">
        <v>3450</v>
      </c>
      <c r="C5796" s="53" t="s">
        <v>3350</v>
      </c>
      <c r="D5796" s="59" t="s">
        <v>3212</v>
      </c>
      <c r="E5796" s="59" t="s">
        <v>9212</v>
      </c>
      <c r="F5796" t="s">
        <v>2108</v>
      </c>
      <c r="G5796" t="s">
        <v>2107</v>
      </c>
      <c r="H5796" t="s">
        <v>2109</v>
      </c>
      <c r="I5796" s="52">
        <v>45505</v>
      </c>
      <c r="J5796" t="s">
        <v>2457</v>
      </c>
      <c r="K5796">
        <v>80</v>
      </c>
      <c r="L5796" s="73">
        <v>84.989366492981006</v>
      </c>
      <c r="M5796">
        <v>80</v>
      </c>
      <c r="N5796">
        <v>1</v>
      </c>
      <c r="O5796" s="73">
        <v>86.336718812417899</v>
      </c>
      <c r="P5796">
        <v>80</v>
      </c>
      <c r="Q5796">
        <v>1</v>
      </c>
      <c r="R5796">
        <v>80</v>
      </c>
      <c r="S5796">
        <v>0.999999999999999</v>
      </c>
      <c r="T5796">
        <v>24.088384873704701</v>
      </c>
      <c r="U5796">
        <v>0.43446944580736202</v>
      </c>
      <c r="V5796">
        <v>32</v>
      </c>
      <c r="W5796">
        <v>4.6419660563538901E-4</v>
      </c>
      <c r="X5796">
        <v>1</v>
      </c>
      <c r="Y5796">
        <v>80</v>
      </c>
      <c r="Z5796">
        <v>0.999999999999999</v>
      </c>
      <c r="AA5796">
        <v>4.7094739591075401</v>
      </c>
      <c r="AB5796">
        <v>78</v>
      </c>
      <c r="AC5796">
        <v>0.97482022475506103</v>
      </c>
      <c r="AD5796">
        <v>2</v>
      </c>
      <c r="AE5796">
        <v>2.5179775244937901E-2</v>
      </c>
      <c r="AF5796">
        <v>0</v>
      </c>
      <c r="AG5796">
        <v>2.7062E-16</v>
      </c>
      <c r="AH5796">
        <v>0</v>
      </c>
      <c r="AI5796">
        <v>0</v>
      </c>
      <c r="AJ5796" s="73">
        <v>80.935087569165901</v>
      </c>
      <c r="AK5796">
        <v>80</v>
      </c>
      <c r="AL5796">
        <v>1</v>
      </c>
      <c r="AM5796">
        <v>0</v>
      </c>
      <c r="AN5796">
        <v>0</v>
      </c>
      <c r="AO5796">
        <v>1.4312975434115E-2</v>
      </c>
      <c r="AP5796">
        <v>1</v>
      </c>
      <c r="AQ5796">
        <v>80</v>
      </c>
      <c r="AR5796">
        <v>0.999999999999999</v>
      </c>
      <c r="AS5796">
        <v>2.74695772711975E-2</v>
      </c>
      <c r="AT5796">
        <v>2</v>
      </c>
      <c r="AU5796">
        <v>0</v>
      </c>
      <c r="AV5796">
        <v>0</v>
      </c>
      <c r="AW5796">
        <v>80</v>
      </c>
      <c r="AX5796">
        <v>0.999999999999999</v>
      </c>
      <c r="AY5796" s="73">
        <v>82.637928002779006</v>
      </c>
      <c r="AZ5796">
        <v>80</v>
      </c>
      <c r="BA5796">
        <v>1</v>
      </c>
      <c r="BB5796">
        <v>76</v>
      </c>
      <c r="BC5796">
        <v>0.946045692526575</v>
      </c>
      <c r="BD5796">
        <v>3</v>
      </c>
      <c r="BE5796">
        <v>3.9641332039308898E-2</v>
      </c>
      <c r="BF5796">
        <v>84.989366492981006</v>
      </c>
      <c r="BG5796">
        <v>86.336718812417899</v>
      </c>
      <c r="BH5796">
        <v>82.637928002779006</v>
      </c>
      <c r="BI5796">
        <v>80.935087569165901</v>
      </c>
    </row>
    <row r="5797" spans="1:61" x14ac:dyDescent="0.25">
      <c r="A5797" s="10" t="str">
        <f>VLOOKUP(D5797,'Index-Relations'!E:F,2,FALSE)</f>
        <v>ESG</v>
      </c>
      <c r="B5797" t="s">
        <v>3450</v>
      </c>
      <c r="C5797" s="53" t="s">
        <v>2765</v>
      </c>
      <c r="D5797" s="59" t="s">
        <v>3212</v>
      </c>
      <c r="E5797" s="59" t="s">
        <v>9213</v>
      </c>
      <c r="F5797" t="s">
        <v>2108</v>
      </c>
      <c r="G5797" t="s">
        <v>2107</v>
      </c>
      <c r="H5797" t="s">
        <v>2109</v>
      </c>
      <c r="I5797" s="52">
        <v>45474</v>
      </c>
      <c r="J5797" t="s">
        <v>2457</v>
      </c>
      <c r="K5797">
        <v>80</v>
      </c>
      <c r="L5797" s="73">
        <v>85.335692321740893</v>
      </c>
      <c r="M5797">
        <v>80</v>
      </c>
      <c r="N5797">
        <v>1</v>
      </c>
      <c r="O5797" s="73">
        <v>86.142492026114994</v>
      </c>
      <c r="P5797">
        <v>80</v>
      </c>
      <c r="Q5797">
        <v>1</v>
      </c>
      <c r="R5797">
        <v>80</v>
      </c>
      <c r="S5797">
        <v>1</v>
      </c>
      <c r="T5797">
        <v>24.280545978735301</v>
      </c>
      <c r="U5797">
        <v>0.42143206092447599</v>
      </c>
      <c r="V5797">
        <v>32</v>
      </c>
      <c r="W5797">
        <v>4.3892234434487999E-4</v>
      </c>
      <c r="X5797">
        <v>1</v>
      </c>
      <c r="Y5797">
        <v>80</v>
      </c>
      <c r="Z5797">
        <v>1</v>
      </c>
      <c r="AA5797">
        <v>4.75025752686473</v>
      </c>
      <c r="AB5797">
        <v>78</v>
      </c>
      <c r="AC5797">
        <v>0.97535645162187801</v>
      </c>
      <c r="AD5797">
        <v>2</v>
      </c>
      <c r="AE5797">
        <v>2.4643548378121501E-2</v>
      </c>
      <c r="AF5797">
        <v>0</v>
      </c>
      <c r="AG5797">
        <v>0</v>
      </c>
      <c r="AH5797">
        <v>0</v>
      </c>
      <c r="AI5797">
        <v>0</v>
      </c>
      <c r="AJ5797" s="73">
        <v>81.118892005898999</v>
      </c>
      <c r="AK5797">
        <v>80</v>
      </c>
      <c r="AL5797">
        <v>1</v>
      </c>
      <c r="AM5797">
        <v>0</v>
      </c>
      <c r="AN5797">
        <v>0</v>
      </c>
      <c r="AO5797">
        <v>1.22990168842416E-2</v>
      </c>
      <c r="AP5797">
        <v>1</v>
      </c>
      <c r="AQ5797">
        <v>80</v>
      </c>
      <c r="AR5797">
        <v>0.999999999999999</v>
      </c>
      <c r="AS5797">
        <v>2.2131168846512801E-2</v>
      </c>
      <c r="AT5797">
        <v>2</v>
      </c>
      <c r="AU5797">
        <v>0</v>
      </c>
      <c r="AV5797">
        <v>0</v>
      </c>
      <c r="AW5797">
        <v>80</v>
      </c>
      <c r="AX5797">
        <v>1</v>
      </c>
      <c r="AY5797" s="73">
        <v>83.601649334369</v>
      </c>
      <c r="AZ5797">
        <v>80</v>
      </c>
      <c r="BA5797">
        <v>1</v>
      </c>
      <c r="BB5797">
        <v>76</v>
      </c>
      <c r="BC5797">
        <v>0.94880481480568801</v>
      </c>
      <c r="BD5797">
        <v>3</v>
      </c>
      <c r="BE5797">
        <v>3.8896168310070103E-2</v>
      </c>
      <c r="BF5797">
        <v>85.335692321740893</v>
      </c>
      <c r="BG5797">
        <v>86.142492026114994</v>
      </c>
      <c r="BH5797">
        <v>83.601649334369</v>
      </c>
      <c r="BI5797">
        <v>81.118892005898999</v>
      </c>
    </row>
    <row r="5798" spans="1:61" x14ac:dyDescent="0.25">
      <c r="A5798" s="10" t="str">
        <f>VLOOKUP(D5798,'Index-Relations'!E:F,2,FALSE)</f>
        <v>ESG</v>
      </c>
      <c r="B5798" t="s">
        <v>3450</v>
      </c>
      <c r="C5798" s="53" t="s">
        <v>2766</v>
      </c>
      <c r="D5798" s="59" t="s">
        <v>3212</v>
      </c>
      <c r="E5798" s="59" t="s">
        <v>9214</v>
      </c>
      <c r="F5798" t="s">
        <v>2108</v>
      </c>
      <c r="G5798" t="s">
        <v>2107</v>
      </c>
      <c r="H5798" t="s">
        <v>2109</v>
      </c>
      <c r="I5798" s="52">
        <v>45446</v>
      </c>
      <c r="J5798" t="s">
        <v>2457</v>
      </c>
      <c r="K5798">
        <v>80</v>
      </c>
      <c r="L5798" s="73">
        <v>85.587366297933002</v>
      </c>
      <c r="M5798">
        <v>80</v>
      </c>
      <c r="N5798">
        <v>1</v>
      </c>
      <c r="O5798" s="73">
        <v>86.142979891202899</v>
      </c>
      <c r="P5798">
        <v>80</v>
      </c>
      <c r="Q5798">
        <v>1</v>
      </c>
      <c r="R5798">
        <v>80</v>
      </c>
      <c r="S5798">
        <v>1</v>
      </c>
      <c r="T5798">
        <v>24.262398425002701</v>
      </c>
      <c r="U5798">
        <v>0.43352396589865</v>
      </c>
      <c r="V5798">
        <v>31</v>
      </c>
      <c r="W5798">
        <v>3.9909403424238899E-4</v>
      </c>
      <c r="X5798">
        <v>1</v>
      </c>
      <c r="Y5798">
        <v>80</v>
      </c>
      <c r="Z5798">
        <v>0.999999999999999</v>
      </c>
      <c r="AA5798">
        <v>5.0537188377434097</v>
      </c>
      <c r="AB5798">
        <v>78</v>
      </c>
      <c r="AC5798">
        <v>0.97390054200428899</v>
      </c>
      <c r="AD5798">
        <v>2</v>
      </c>
      <c r="AE5798">
        <v>2.6099457995711201E-2</v>
      </c>
      <c r="AF5798">
        <v>0</v>
      </c>
      <c r="AG5798">
        <v>0</v>
      </c>
      <c r="AH5798">
        <v>0</v>
      </c>
      <c r="AI5798">
        <v>0</v>
      </c>
      <c r="AJ5798" s="73">
        <v>81.502120146256999</v>
      </c>
      <c r="AK5798">
        <v>80</v>
      </c>
      <c r="AL5798">
        <v>1</v>
      </c>
      <c r="AM5798">
        <v>0</v>
      </c>
      <c r="AN5798">
        <v>0</v>
      </c>
      <c r="AO5798">
        <v>1.23218148011408E-2</v>
      </c>
      <c r="AP5798">
        <v>1</v>
      </c>
      <c r="AQ5798">
        <v>80</v>
      </c>
      <c r="AR5798">
        <v>1</v>
      </c>
      <c r="AS5798">
        <v>2.4366127881121399E-2</v>
      </c>
      <c r="AT5798">
        <v>2</v>
      </c>
      <c r="AU5798">
        <v>0</v>
      </c>
      <c r="AV5798">
        <v>0</v>
      </c>
      <c r="AW5798">
        <v>80</v>
      </c>
      <c r="AX5798">
        <v>0.999999999999999</v>
      </c>
      <c r="AY5798" s="73">
        <v>83.933532998931994</v>
      </c>
      <c r="AZ5798">
        <v>80</v>
      </c>
      <c r="BA5798">
        <v>1</v>
      </c>
      <c r="BB5798">
        <v>76</v>
      </c>
      <c r="BC5798">
        <v>0.948144168507697</v>
      </c>
      <c r="BD5798">
        <v>3</v>
      </c>
      <c r="BE5798">
        <v>3.9534016691161099E-2</v>
      </c>
      <c r="BF5798">
        <v>85.587366297933002</v>
      </c>
      <c r="BG5798">
        <v>86.142979891202899</v>
      </c>
      <c r="BH5798">
        <v>83.933532998931994</v>
      </c>
      <c r="BI5798">
        <v>81.502120146256999</v>
      </c>
    </row>
    <row r="5799" spans="1:61" x14ac:dyDescent="0.25">
      <c r="A5799" s="10" t="str">
        <f>VLOOKUP(D5799,'Index-Relations'!E:F,2,FALSE)</f>
        <v>ESG</v>
      </c>
      <c r="B5799" t="s">
        <v>3450</v>
      </c>
      <c r="C5799" s="53" t="s">
        <v>2767</v>
      </c>
      <c r="D5799" s="59" t="s">
        <v>3212</v>
      </c>
      <c r="E5799" s="59" t="s">
        <v>9215</v>
      </c>
      <c r="F5799" t="s">
        <v>2108</v>
      </c>
      <c r="G5799" t="s">
        <v>2107</v>
      </c>
      <c r="H5799" t="s">
        <v>2109</v>
      </c>
      <c r="I5799" s="52">
        <v>45413</v>
      </c>
      <c r="J5799" t="s">
        <v>2457</v>
      </c>
      <c r="K5799">
        <v>80</v>
      </c>
      <c r="L5799" s="73">
        <v>85.703478098183894</v>
      </c>
      <c r="M5799">
        <v>80</v>
      </c>
      <c r="N5799">
        <v>1</v>
      </c>
      <c r="O5799" s="73">
        <v>86.286191778804906</v>
      </c>
      <c r="P5799">
        <v>80</v>
      </c>
      <c r="Q5799">
        <v>1</v>
      </c>
      <c r="R5799">
        <v>80</v>
      </c>
      <c r="S5799">
        <v>1</v>
      </c>
      <c r="T5799">
        <v>24.192022642365401</v>
      </c>
      <c r="U5799">
        <v>0.44445898104092901</v>
      </c>
      <c r="V5799">
        <v>31</v>
      </c>
      <c r="W5799">
        <v>3.9158896025884602E-4</v>
      </c>
      <c r="X5799">
        <v>1</v>
      </c>
      <c r="Y5799">
        <v>80</v>
      </c>
      <c r="Z5799">
        <v>1</v>
      </c>
      <c r="AA5799">
        <v>5.5219186462367604</v>
      </c>
      <c r="AB5799">
        <v>78</v>
      </c>
      <c r="AC5799">
        <v>0.97484725641206105</v>
      </c>
      <c r="AD5799">
        <v>2</v>
      </c>
      <c r="AE5799">
        <v>2.5152743587938699E-2</v>
      </c>
      <c r="AF5799">
        <v>0</v>
      </c>
      <c r="AG5799">
        <v>0</v>
      </c>
      <c r="AH5799">
        <v>0</v>
      </c>
      <c r="AI5799">
        <v>0</v>
      </c>
      <c r="AJ5799" s="73">
        <v>81.492351652607894</v>
      </c>
      <c r="AK5799">
        <v>80</v>
      </c>
      <c r="AL5799">
        <v>1</v>
      </c>
      <c r="AM5799">
        <v>0</v>
      </c>
      <c r="AN5799">
        <v>0</v>
      </c>
      <c r="AO5799">
        <v>1.24994121486107E-2</v>
      </c>
      <c r="AP5799">
        <v>1</v>
      </c>
      <c r="AQ5799">
        <v>80</v>
      </c>
      <c r="AR5799">
        <v>0.999999999999999</v>
      </c>
      <c r="AS5799">
        <v>2.4578072370627601E-2</v>
      </c>
      <c r="AT5799">
        <v>2</v>
      </c>
      <c r="AU5799">
        <v>0</v>
      </c>
      <c r="AV5799">
        <v>0</v>
      </c>
      <c r="AW5799">
        <v>80</v>
      </c>
      <c r="AX5799">
        <v>0.999999999999999</v>
      </c>
      <c r="AY5799" s="73">
        <v>84.2222795517539</v>
      </c>
      <c r="AZ5799">
        <v>80</v>
      </c>
      <c r="BA5799">
        <v>1</v>
      </c>
      <c r="BB5799">
        <v>77</v>
      </c>
      <c r="BC5799">
        <v>0.96190716533427001</v>
      </c>
      <c r="BD5799">
        <v>2</v>
      </c>
      <c r="BE5799">
        <v>2.5593422517119001E-2</v>
      </c>
      <c r="BF5799">
        <v>85.703478098183894</v>
      </c>
      <c r="BG5799">
        <v>86.286191778804906</v>
      </c>
      <c r="BH5799">
        <v>84.2222795517539</v>
      </c>
      <c r="BI5799">
        <v>81.492351652607894</v>
      </c>
    </row>
    <row r="5800" spans="1:61" x14ac:dyDescent="0.25">
      <c r="A5800" s="10" t="str">
        <f>VLOOKUP(D5800,'Index-Relations'!E:F,2,FALSE)</f>
        <v>ESG</v>
      </c>
      <c r="B5800" t="s">
        <v>3450</v>
      </c>
      <c r="C5800" s="53" t="s">
        <v>2768</v>
      </c>
      <c r="D5800" s="59" t="s">
        <v>3212</v>
      </c>
      <c r="E5800" s="59" t="s">
        <v>9216</v>
      </c>
      <c r="F5800" t="s">
        <v>2108</v>
      </c>
      <c r="G5800" t="s">
        <v>2107</v>
      </c>
      <c r="H5800" t="s">
        <v>2109</v>
      </c>
      <c r="I5800" s="52">
        <v>45383</v>
      </c>
      <c r="J5800" t="s">
        <v>2457</v>
      </c>
      <c r="K5800">
        <v>80</v>
      </c>
      <c r="L5800">
        <v>90.243292068685406</v>
      </c>
      <c r="M5800">
        <v>80</v>
      </c>
      <c r="N5800">
        <v>1</v>
      </c>
      <c r="O5800">
        <v>90.845929381789901</v>
      </c>
      <c r="P5800">
        <v>80</v>
      </c>
      <c r="Q5800">
        <v>1</v>
      </c>
      <c r="R5800">
        <v>79</v>
      </c>
      <c r="S5800">
        <v>0.98674518349392903</v>
      </c>
      <c r="T5800">
        <v>23.214956854386401</v>
      </c>
      <c r="U5800">
        <v>0.37177019512883003</v>
      </c>
      <c r="V5800">
        <v>30</v>
      </c>
      <c r="W5800">
        <v>4.67503496672967E-4</v>
      </c>
      <c r="X5800">
        <v>1</v>
      </c>
      <c r="Y5800">
        <v>80</v>
      </c>
      <c r="Z5800">
        <v>0.999999999999999</v>
      </c>
      <c r="AA5800">
        <v>4.3991689169033998</v>
      </c>
      <c r="AB5800">
        <v>76</v>
      </c>
      <c r="AC5800">
        <v>0.954482083011017</v>
      </c>
      <c r="AD5800">
        <v>4</v>
      </c>
      <c r="AE5800">
        <v>4.5517916988982797E-2</v>
      </c>
      <c r="AF5800">
        <v>0</v>
      </c>
      <c r="AG5800">
        <v>0</v>
      </c>
      <c r="AH5800">
        <v>0</v>
      </c>
      <c r="AI5800">
        <v>0</v>
      </c>
      <c r="AJ5800">
        <v>86.680448211020902</v>
      </c>
      <c r="AK5800">
        <v>80</v>
      </c>
      <c r="AL5800">
        <v>1</v>
      </c>
      <c r="AM5800">
        <v>0</v>
      </c>
      <c r="AN5800">
        <v>0</v>
      </c>
      <c r="AO5800">
        <v>0</v>
      </c>
      <c r="AP5800">
        <v>0</v>
      </c>
      <c r="AQ5800">
        <v>80</v>
      </c>
      <c r="AR5800">
        <v>1</v>
      </c>
      <c r="AS5800">
        <v>0</v>
      </c>
      <c r="AT5800">
        <v>0</v>
      </c>
      <c r="AU5800">
        <v>0</v>
      </c>
      <c r="AV5800">
        <v>0</v>
      </c>
      <c r="AW5800">
        <v>80</v>
      </c>
      <c r="AX5800">
        <v>0.999999999999999</v>
      </c>
      <c r="AY5800">
        <v>89.638555552990695</v>
      </c>
      <c r="AZ5800">
        <v>80</v>
      </c>
      <c r="BA5800">
        <v>1</v>
      </c>
      <c r="BB5800">
        <v>79</v>
      </c>
      <c r="BC5800">
        <v>0.98873078899455002</v>
      </c>
      <c r="BD5800">
        <v>1</v>
      </c>
      <c r="BE5800">
        <v>1.12692110054495E-2</v>
      </c>
      <c r="BF5800">
        <v>86.7231199041819</v>
      </c>
      <c r="BG5800">
        <v>88.006562152016997</v>
      </c>
      <c r="BH5800">
        <v>86.107390440337994</v>
      </c>
      <c r="BI5800">
        <v>81.396671177070999</v>
      </c>
    </row>
    <row r="5801" spans="1:61" x14ac:dyDescent="0.25">
      <c r="A5801" s="10" t="str">
        <f>VLOOKUP(D5801,'Index-Relations'!E:F,2,FALSE)</f>
        <v>ESG</v>
      </c>
      <c r="B5801" t="s">
        <v>3450</v>
      </c>
      <c r="C5801" s="53" t="s">
        <v>2769</v>
      </c>
      <c r="D5801" s="59" t="s">
        <v>3212</v>
      </c>
      <c r="E5801" s="59" t="s">
        <v>9217</v>
      </c>
      <c r="F5801" t="s">
        <v>2108</v>
      </c>
      <c r="G5801" t="s">
        <v>2107</v>
      </c>
      <c r="H5801" t="s">
        <v>2109</v>
      </c>
      <c r="I5801" s="52">
        <v>45352</v>
      </c>
      <c r="J5801" t="s">
        <v>2457</v>
      </c>
      <c r="K5801">
        <v>80</v>
      </c>
      <c r="L5801">
        <v>90.562044880651101</v>
      </c>
      <c r="M5801">
        <v>80</v>
      </c>
      <c r="N5801">
        <v>1</v>
      </c>
      <c r="O5801">
        <v>90.8906347975541</v>
      </c>
      <c r="P5801">
        <v>80</v>
      </c>
      <c r="Q5801">
        <v>1</v>
      </c>
      <c r="R5801">
        <v>79</v>
      </c>
      <c r="S5801">
        <v>0.98729475327386595</v>
      </c>
      <c r="T5801">
        <v>23.2558880370593</v>
      </c>
      <c r="U5801">
        <v>0.379014364619297</v>
      </c>
      <c r="V5801">
        <v>27</v>
      </c>
      <c r="W5801">
        <v>4.9214669474060299E-4</v>
      </c>
      <c r="X5801">
        <v>1</v>
      </c>
      <c r="Y5801">
        <v>80</v>
      </c>
      <c r="Z5801">
        <v>0.999999999999999</v>
      </c>
      <c r="AA5801">
        <v>4.4993651306154598</v>
      </c>
      <c r="AB5801">
        <v>76</v>
      </c>
      <c r="AC5801">
        <v>0.953623335657244</v>
      </c>
      <c r="AD5801">
        <v>4</v>
      </c>
      <c r="AE5801">
        <v>4.6376664342755398E-2</v>
      </c>
      <c r="AF5801">
        <v>0</v>
      </c>
      <c r="AG5801">
        <v>0</v>
      </c>
      <c r="AH5801">
        <v>0</v>
      </c>
      <c r="AI5801">
        <v>0</v>
      </c>
      <c r="AJ5801">
        <v>87.302498930008895</v>
      </c>
      <c r="AK5801">
        <v>80</v>
      </c>
      <c r="AL5801">
        <v>1</v>
      </c>
      <c r="AM5801">
        <v>0</v>
      </c>
      <c r="AN5801">
        <v>0</v>
      </c>
      <c r="AO5801">
        <v>0</v>
      </c>
      <c r="AP5801">
        <v>0</v>
      </c>
      <c r="AQ5801">
        <v>80</v>
      </c>
      <c r="AR5801">
        <v>1</v>
      </c>
      <c r="AS5801">
        <v>0</v>
      </c>
      <c r="AT5801">
        <v>0</v>
      </c>
      <c r="AU5801">
        <v>0</v>
      </c>
      <c r="AV5801">
        <v>0</v>
      </c>
      <c r="AW5801">
        <v>80</v>
      </c>
      <c r="AX5801">
        <v>1</v>
      </c>
      <c r="AY5801">
        <v>89.879149057704794</v>
      </c>
      <c r="AZ5801">
        <v>80</v>
      </c>
      <c r="BA5801">
        <v>1</v>
      </c>
      <c r="BB5801">
        <v>79</v>
      </c>
      <c r="BC5801">
        <v>0.98875631304436395</v>
      </c>
      <c r="BD5801">
        <v>1</v>
      </c>
      <c r="BE5801">
        <v>1.12436869556359E-2</v>
      </c>
      <c r="BF5801">
        <v>87.016618033900997</v>
      </c>
      <c r="BG5801">
        <v>88.097362423576001</v>
      </c>
      <c r="BH5801">
        <v>86.194615110869904</v>
      </c>
      <c r="BI5801">
        <v>82.144753612812906</v>
      </c>
    </row>
    <row r="5802" spans="1:61" x14ac:dyDescent="0.25">
      <c r="A5802" s="10" t="str">
        <f>VLOOKUP(D5802,'Index-Relations'!E:F,2,FALSE)</f>
        <v>ESG</v>
      </c>
      <c r="B5802" t="s">
        <v>3450</v>
      </c>
      <c r="C5802" s="53" t="s">
        <v>2770</v>
      </c>
      <c r="D5802" s="59" t="s">
        <v>3212</v>
      </c>
      <c r="E5802" s="59" t="s">
        <v>9218</v>
      </c>
      <c r="F5802" t="s">
        <v>2108</v>
      </c>
      <c r="G5802" t="s">
        <v>2107</v>
      </c>
      <c r="H5802" t="s">
        <v>2109</v>
      </c>
      <c r="I5802" s="52">
        <v>45323</v>
      </c>
      <c r="J5802" t="s">
        <v>2457</v>
      </c>
      <c r="K5802">
        <v>80</v>
      </c>
      <c r="L5802">
        <v>90.628010362218205</v>
      </c>
      <c r="M5802">
        <v>80</v>
      </c>
      <c r="N5802">
        <v>1</v>
      </c>
      <c r="O5802">
        <v>90.780909995885594</v>
      </c>
      <c r="P5802">
        <v>80</v>
      </c>
      <c r="Q5802">
        <v>1</v>
      </c>
      <c r="R5802">
        <v>79</v>
      </c>
      <c r="S5802">
        <v>0.98674038790569296</v>
      </c>
      <c r="T5802">
        <v>23.2561213535094</v>
      </c>
      <c r="U5802">
        <v>0.37682171658338198</v>
      </c>
      <c r="V5802">
        <v>27</v>
      </c>
      <c r="W5802">
        <v>4.9288838010308196E-4</v>
      </c>
      <c r="X5802">
        <v>1</v>
      </c>
      <c r="Y5802">
        <v>80</v>
      </c>
      <c r="Z5802">
        <v>1</v>
      </c>
      <c r="AA5802">
        <v>4.5509585453921702</v>
      </c>
      <c r="AB5802">
        <v>76</v>
      </c>
      <c r="AC5802">
        <v>0.94982565713851796</v>
      </c>
      <c r="AD5802">
        <v>4</v>
      </c>
      <c r="AE5802">
        <v>5.0174342861481501E-2</v>
      </c>
      <c r="AF5802">
        <v>0</v>
      </c>
      <c r="AG5802">
        <v>0</v>
      </c>
      <c r="AH5802">
        <v>0</v>
      </c>
      <c r="AI5802">
        <v>0</v>
      </c>
      <c r="AJ5802">
        <v>87.4449395531325</v>
      </c>
      <c r="AK5802">
        <v>80</v>
      </c>
      <c r="AL5802">
        <v>1</v>
      </c>
      <c r="AM5802">
        <v>0</v>
      </c>
      <c r="AN5802">
        <v>0</v>
      </c>
      <c r="AO5802">
        <v>0</v>
      </c>
      <c r="AP5802">
        <v>0</v>
      </c>
      <c r="AQ5802">
        <v>80</v>
      </c>
      <c r="AR5802">
        <v>1</v>
      </c>
      <c r="AS5802">
        <v>0</v>
      </c>
      <c r="AT5802">
        <v>0</v>
      </c>
      <c r="AU5802">
        <v>0</v>
      </c>
      <c r="AV5802">
        <v>0</v>
      </c>
      <c r="AW5802">
        <v>80</v>
      </c>
      <c r="AX5802">
        <v>0.999999999999999</v>
      </c>
      <c r="AY5802">
        <v>89.940828785696496</v>
      </c>
      <c r="AZ5802">
        <v>80</v>
      </c>
      <c r="BA5802">
        <v>1</v>
      </c>
      <c r="BB5802">
        <v>79</v>
      </c>
      <c r="BC5802">
        <v>0.98777990693835405</v>
      </c>
      <c r="BD5802">
        <v>1</v>
      </c>
      <c r="BE5802">
        <v>1.2220093061645501E-2</v>
      </c>
      <c r="BF5802">
        <v>87.069757336962994</v>
      </c>
      <c r="BG5802">
        <v>87.939763467218995</v>
      </c>
      <c r="BH5802">
        <v>86.093675056096899</v>
      </c>
      <c r="BI5802">
        <v>82.476733053898897</v>
      </c>
    </row>
    <row r="5803" spans="1:61" x14ac:dyDescent="0.25">
      <c r="A5803" s="10" t="str">
        <f>VLOOKUP(D5803,'Index-Relations'!E:F,2,FALSE)</f>
        <v>BM</v>
      </c>
      <c r="B5803" t="s">
        <v>3450</v>
      </c>
      <c r="C5803" s="53" t="s">
        <v>2760</v>
      </c>
      <c r="D5803" s="59" t="s">
        <v>3351</v>
      </c>
      <c r="E5803" s="59" t="s">
        <v>9219</v>
      </c>
      <c r="F5803" t="s">
        <v>2112</v>
      </c>
      <c r="G5803" t="s">
        <v>2111</v>
      </c>
      <c r="H5803" t="s">
        <v>2113</v>
      </c>
      <c r="I5803" s="52">
        <v>45658</v>
      </c>
      <c r="J5803" t="s">
        <v>2457</v>
      </c>
      <c r="K5803">
        <v>68</v>
      </c>
      <c r="L5803" s="73">
        <v>26.401820372364998</v>
      </c>
      <c r="M5803">
        <v>37</v>
      </c>
      <c r="N5803">
        <v>0.81952516974314904</v>
      </c>
      <c r="O5803" s="73">
        <v>24.249892110851</v>
      </c>
      <c r="P5803">
        <v>37</v>
      </c>
      <c r="Q5803">
        <v>0.81952516974314904</v>
      </c>
      <c r="R5803">
        <v>33</v>
      </c>
      <c r="S5803">
        <v>0.70989854825441501</v>
      </c>
      <c r="T5803">
        <v>38.036144030814498</v>
      </c>
      <c r="U5803">
        <v>0.55061158330674997</v>
      </c>
      <c r="V5803">
        <v>44</v>
      </c>
      <c r="W5803">
        <v>4.0144141920349298E-2</v>
      </c>
      <c r="X5803">
        <v>7</v>
      </c>
      <c r="Y5803">
        <v>54</v>
      </c>
      <c r="Z5803">
        <v>0.88681007819109503</v>
      </c>
      <c r="AA5803">
        <v>332.80216758746502</v>
      </c>
      <c r="AB5803">
        <v>29</v>
      </c>
      <c r="AC5803">
        <v>0.70345323159095596</v>
      </c>
      <c r="AD5803">
        <v>25</v>
      </c>
      <c r="AE5803">
        <v>0.18335684660013801</v>
      </c>
      <c r="AF5803">
        <v>14</v>
      </c>
      <c r="AG5803">
        <v>0.113189921808905</v>
      </c>
      <c r="AH5803">
        <v>2.3897986757836099E-3</v>
      </c>
      <c r="AI5803">
        <v>3</v>
      </c>
      <c r="AJ5803" s="73">
        <v>31.905207880675</v>
      </c>
      <c r="AK5803">
        <v>37</v>
      </c>
      <c r="AL5803">
        <v>0.81952516974314904</v>
      </c>
      <c r="AM5803">
        <v>0</v>
      </c>
      <c r="AN5803">
        <v>0</v>
      </c>
      <c r="AO5803">
        <v>0</v>
      </c>
      <c r="AP5803">
        <v>0</v>
      </c>
      <c r="AQ5803">
        <v>60</v>
      </c>
      <c r="AR5803">
        <v>0.94654637801156105</v>
      </c>
      <c r="AS5803">
        <v>0</v>
      </c>
      <c r="AT5803">
        <v>0</v>
      </c>
      <c r="AU5803">
        <v>0</v>
      </c>
      <c r="AV5803">
        <v>0</v>
      </c>
      <c r="AW5803">
        <v>60</v>
      </c>
      <c r="AX5803">
        <v>0.94654637801156105</v>
      </c>
      <c r="AY5803" s="73">
        <v>25.153941157643001</v>
      </c>
      <c r="AZ5803">
        <v>37</v>
      </c>
      <c r="BA5803">
        <v>0.81952516974314904</v>
      </c>
      <c r="BB5803">
        <v>60</v>
      </c>
      <c r="BC5803">
        <v>0.94654637801156105</v>
      </c>
      <c r="BD5803">
        <v>0</v>
      </c>
      <c r="BE5803">
        <v>0</v>
      </c>
      <c r="BF5803">
        <v>26.401820372364998</v>
      </c>
      <c r="BG5803">
        <v>24.249892110851</v>
      </c>
      <c r="BH5803">
        <v>25.153941157643001</v>
      </c>
      <c r="BI5803">
        <v>31.905207880675</v>
      </c>
    </row>
    <row r="5804" spans="1:61" x14ac:dyDescent="0.25">
      <c r="A5804" s="10" t="str">
        <f>VLOOKUP(D5804,'Index-Relations'!E:F,2,FALSE)</f>
        <v>BM</v>
      </c>
      <c r="B5804" t="s">
        <v>3450</v>
      </c>
      <c r="C5804" s="53" t="s">
        <v>2761</v>
      </c>
      <c r="D5804" s="59" t="s">
        <v>3351</v>
      </c>
      <c r="E5804" s="59" t="s">
        <v>9220</v>
      </c>
      <c r="F5804" t="s">
        <v>2112</v>
      </c>
      <c r="G5804" t="s">
        <v>2111</v>
      </c>
      <c r="H5804" t="s">
        <v>2113</v>
      </c>
      <c r="I5804" s="52">
        <v>45628</v>
      </c>
      <c r="J5804" t="s">
        <v>2457</v>
      </c>
      <c r="K5804">
        <v>67</v>
      </c>
      <c r="L5804" s="73">
        <v>26.520805380334998</v>
      </c>
      <c r="M5804">
        <v>37</v>
      </c>
      <c r="N5804">
        <v>0.80918610856922701</v>
      </c>
      <c r="O5804" s="73">
        <v>24.423864244741001</v>
      </c>
      <c r="P5804">
        <v>37</v>
      </c>
      <c r="Q5804">
        <v>0.80918610856922701</v>
      </c>
      <c r="R5804">
        <v>33</v>
      </c>
      <c r="S5804">
        <v>0.69879801799355801</v>
      </c>
      <c r="T5804">
        <v>37.744354426227197</v>
      </c>
      <c r="U5804">
        <v>0.59690601513063402</v>
      </c>
      <c r="V5804">
        <v>41</v>
      </c>
      <c r="W5804">
        <v>4.8218480538337397E-2</v>
      </c>
      <c r="X5804">
        <v>7</v>
      </c>
      <c r="Y5804">
        <v>51</v>
      </c>
      <c r="Z5804">
        <v>0.86809754552478502</v>
      </c>
      <c r="AA5804">
        <v>340.667649240532</v>
      </c>
      <c r="AB5804">
        <v>28</v>
      </c>
      <c r="AC5804">
        <v>0.68627817638856004</v>
      </c>
      <c r="AD5804">
        <v>23</v>
      </c>
      <c r="AE5804">
        <v>0.18181936913622501</v>
      </c>
      <c r="AF5804">
        <v>16</v>
      </c>
      <c r="AG5804">
        <v>0.13190245447521401</v>
      </c>
      <c r="AH5804">
        <v>2.7367308147778799E-3</v>
      </c>
      <c r="AI5804">
        <v>3</v>
      </c>
      <c r="AJ5804" s="73">
        <v>31.879956946579998</v>
      </c>
      <c r="AK5804">
        <v>37</v>
      </c>
      <c r="AL5804">
        <v>0.80918610856922701</v>
      </c>
      <c r="AM5804">
        <v>0</v>
      </c>
      <c r="AN5804">
        <v>0</v>
      </c>
      <c r="AO5804">
        <v>0</v>
      </c>
      <c r="AP5804">
        <v>0</v>
      </c>
      <c r="AQ5804">
        <v>60</v>
      </c>
      <c r="AR5804">
        <v>0.94569783058247403</v>
      </c>
      <c r="AS5804">
        <v>0</v>
      </c>
      <c r="AT5804">
        <v>0</v>
      </c>
      <c r="AU5804">
        <v>0</v>
      </c>
      <c r="AV5804">
        <v>0</v>
      </c>
      <c r="AW5804">
        <v>59</v>
      </c>
      <c r="AX5804">
        <v>0.94346172511054804</v>
      </c>
      <c r="AY5804" s="73">
        <v>25.348703315563998</v>
      </c>
      <c r="AZ5804">
        <v>37</v>
      </c>
      <c r="BA5804">
        <v>0.80918610856922701</v>
      </c>
      <c r="BB5804">
        <v>60</v>
      </c>
      <c r="BC5804">
        <v>0.94569783058247403</v>
      </c>
      <c r="BD5804">
        <v>0</v>
      </c>
      <c r="BE5804">
        <v>0</v>
      </c>
      <c r="BF5804">
        <v>26.520805380334998</v>
      </c>
      <c r="BG5804">
        <v>24.423864244741001</v>
      </c>
      <c r="BH5804">
        <v>25.348703315563998</v>
      </c>
      <c r="BI5804">
        <v>31.879956946579998</v>
      </c>
    </row>
    <row r="5805" spans="1:61" x14ac:dyDescent="0.25">
      <c r="A5805" s="10" t="str">
        <f>VLOOKUP(D5805,'Index-Relations'!E:F,2,FALSE)</f>
        <v>BM</v>
      </c>
      <c r="B5805" t="s">
        <v>3450</v>
      </c>
      <c r="C5805" s="53" t="s">
        <v>2762</v>
      </c>
      <c r="D5805" s="59" t="s">
        <v>3351</v>
      </c>
      <c r="E5805" s="59" t="s">
        <v>9221</v>
      </c>
      <c r="F5805" t="s">
        <v>2112</v>
      </c>
      <c r="G5805" t="s">
        <v>2111</v>
      </c>
      <c r="H5805" t="s">
        <v>2113</v>
      </c>
      <c r="I5805" s="52">
        <v>45597</v>
      </c>
      <c r="J5805" t="s">
        <v>2457</v>
      </c>
      <c r="K5805">
        <v>67</v>
      </c>
      <c r="L5805" s="73">
        <v>26.5274289582809</v>
      </c>
      <c r="M5805">
        <v>37</v>
      </c>
      <c r="N5805">
        <v>0.80669544733755305</v>
      </c>
      <c r="O5805" s="73">
        <v>24.492701583429898</v>
      </c>
      <c r="P5805">
        <v>37</v>
      </c>
      <c r="Q5805">
        <v>0.80669544733755305</v>
      </c>
      <c r="R5805">
        <v>33</v>
      </c>
      <c r="S5805">
        <v>0.69552833736263198</v>
      </c>
      <c r="T5805">
        <v>37.749527008422</v>
      </c>
      <c r="U5805">
        <v>0.58831056304580298</v>
      </c>
      <c r="V5805">
        <v>39</v>
      </c>
      <c r="W5805">
        <v>5.2291821478488203E-2</v>
      </c>
      <c r="X5805">
        <v>7</v>
      </c>
      <c r="Y5805">
        <v>49</v>
      </c>
      <c r="Z5805">
        <v>0.820701325621633</v>
      </c>
      <c r="AA5805">
        <v>52.076793572614001</v>
      </c>
      <c r="AB5805">
        <v>26</v>
      </c>
      <c r="AC5805">
        <v>0.64261677260592498</v>
      </c>
      <c r="AD5805">
        <v>23</v>
      </c>
      <c r="AE5805">
        <v>0.178084553015707</v>
      </c>
      <c r="AF5805">
        <v>18</v>
      </c>
      <c r="AG5805">
        <v>0.179298674378366</v>
      </c>
      <c r="AH5805">
        <v>1.73529367645727E-4</v>
      </c>
      <c r="AI5805">
        <v>2</v>
      </c>
      <c r="AJ5805" s="73">
        <v>31.727270713673001</v>
      </c>
      <c r="AK5805">
        <v>37</v>
      </c>
      <c r="AL5805">
        <v>0.80669544733755305</v>
      </c>
      <c r="AM5805">
        <v>0</v>
      </c>
      <c r="AN5805">
        <v>0</v>
      </c>
      <c r="AO5805">
        <v>0</v>
      </c>
      <c r="AP5805">
        <v>0</v>
      </c>
      <c r="AQ5805">
        <v>59</v>
      </c>
      <c r="AR5805">
        <v>0.94436934243308102</v>
      </c>
      <c r="AS5805">
        <v>0</v>
      </c>
      <c r="AT5805">
        <v>0</v>
      </c>
      <c r="AU5805">
        <v>0</v>
      </c>
      <c r="AV5805">
        <v>0</v>
      </c>
      <c r="AW5805">
        <v>59</v>
      </c>
      <c r="AX5805">
        <v>0.94436934243308102</v>
      </c>
      <c r="AY5805" s="73">
        <v>25.383818773647999</v>
      </c>
      <c r="AZ5805">
        <v>37</v>
      </c>
      <c r="BA5805">
        <v>0.80669544733755305</v>
      </c>
      <c r="BB5805">
        <v>59</v>
      </c>
      <c r="BC5805">
        <v>0.94436934243308102</v>
      </c>
      <c r="BD5805">
        <v>0</v>
      </c>
      <c r="BE5805">
        <v>0</v>
      </c>
      <c r="BF5805">
        <v>26.5274289582809</v>
      </c>
      <c r="BG5805">
        <v>24.492701583429898</v>
      </c>
      <c r="BH5805">
        <v>25.383818773647999</v>
      </c>
      <c r="BI5805">
        <v>31.727270713673001</v>
      </c>
    </row>
    <row r="5806" spans="1:61" x14ac:dyDescent="0.25">
      <c r="A5806" s="10" t="str">
        <f>VLOOKUP(D5806,'Index-Relations'!E:F,2,FALSE)</f>
        <v>BM</v>
      </c>
      <c r="B5806" t="s">
        <v>3450</v>
      </c>
      <c r="C5806" s="53" t="s">
        <v>2763</v>
      </c>
      <c r="D5806" s="59" t="s">
        <v>3351</v>
      </c>
      <c r="E5806" s="59" t="s">
        <v>9222</v>
      </c>
      <c r="F5806" t="s">
        <v>2112</v>
      </c>
      <c r="G5806" t="s">
        <v>2111</v>
      </c>
      <c r="H5806" t="s">
        <v>2113</v>
      </c>
      <c r="I5806" s="52">
        <v>45566</v>
      </c>
      <c r="J5806" t="s">
        <v>2457</v>
      </c>
      <c r="K5806">
        <v>67</v>
      </c>
      <c r="L5806" s="73">
        <v>26.452848772391999</v>
      </c>
      <c r="M5806">
        <v>37</v>
      </c>
      <c r="N5806">
        <v>0.80910528095307199</v>
      </c>
      <c r="O5806" s="73">
        <v>24.439559252957</v>
      </c>
      <c r="P5806">
        <v>37</v>
      </c>
      <c r="Q5806">
        <v>0.80910528095307199</v>
      </c>
      <c r="R5806">
        <v>33</v>
      </c>
      <c r="S5806">
        <v>0.69713074074839698</v>
      </c>
      <c r="T5806">
        <v>37.536277329008399</v>
      </c>
      <c r="U5806">
        <v>0.589842225404554</v>
      </c>
      <c r="V5806">
        <v>36</v>
      </c>
      <c r="W5806">
        <v>5.4152195263403799E-2</v>
      </c>
      <c r="X5806">
        <v>7</v>
      </c>
      <c r="Y5806">
        <v>47</v>
      </c>
      <c r="Z5806">
        <v>0.81428524440760597</v>
      </c>
      <c r="AA5806">
        <v>51.573285400520099</v>
      </c>
      <c r="AB5806">
        <v>25</v>
      </c>
      <c r="AC5806">
        <v>0.64134633009661302</v>
      </c>
      <c r="AD5806">
        <v>22</v>
      </c>
      <c r="AE5806">
        <v>0.17293891431099301</v>
      </c>
      <c r="AF5806">
        <v>20</v>
      </c>
      <c r="AG5806">
        <v>0.185714755592393</v>
      </c>
      <c r="AH5806">
        <v>1.82444276136132E-4</v>
      </c>
      <c r="AI5806">
        <v>2</v>
      </c>
      <c r="AJ5806" s="73">
        <v>31.617943400481</v>
      </c>
      <c r="AK5806">
        <v>37</v>
      </c>
      <c r="AL5806">
        <v>0.80910528095307199</v>
      </c>
      <c r="AM5806">
        <v>0</v>
      </c>
      <c r="AN5806">
        <v>0</v>
      </c>
      <c r="AO5806">
        <v>0</v>
      </c>
      <c r="AP5806">
        <v>0</v>
      </c>
      <c r="AQ5806">
        <v>59</v>
      </c>
      <c r="AR5806">
        <v>0.94570278796992702</v>
      </c>
      <c r="AS5806">
        <v>0</v>
      </c>
      <c r="AT5806">
        <v>0</v>
      </c>
      <c r="AU5806">
        <v>0</v>
      </c>
      <c r="AV5806">
        <v>0</v>
      </c>
      <c r="AW5806">
        <v>59</v>
      </c>
      <c r="AX5806">
        <v>0.94570278796992702</v>
      </c>
      <c r="AY5806" s="73">
        <v>25.293922298285899</v>
      </c>
      <c r="AZ5806">
        <v>37</v>
      </c>
      <c r="BA5806">
        <v>0.80910528095307199</v>
      </c>
      <c r="BB5806">
        <v>59</v>
      </c>
      <c r="BC5806">
        <v>0.94570278796992702</v>
      </c>
      <c r="BD5806">
        <v>0</v>
      </c>
      <c r="BE5806">
        <v>0</v>
      </c>
      <c r="BF5806">
        <v>26.452848772391999</v>
      </c>
      <c r="BG5806">
        <v>24.439559252957</v>
      </c>
      <c r="BH5806">
        <v>25.293922298285899</v>
      </c>
      <c r="BI5806">
        <v>31.617943400481</v>
      </c>
    </row>
    <row r="5807" spans="1:61" x14ac:dyDescent="0.25">
      <c r="A5807" s="10" t="str">
        <f>VLOOKUP(D5807,'Index-Relations'!E:F,2,FALSE)</f>
        <v>BM</v>
      </c>
      <c r="B5807" t="s">
        <v>3450</v>
      </c>
      <c r="C5807" s="53" t="s">
        <v>2764</v>
      </c>
      <c r="D5807" s="59" t="s">
        <v>3351</v>
      </c>
      <c r="E5807" s="59" t="s">
        <v>9223</v>
      </c>
      <c r="F5807" t="s">
        <v>2112</v>
      </c>
      <c r="G5807" t="s">
        <v>2111</v>
      </c>
      <c r="H5807" t="s">
        <v>2113</v>
      </c>
      <c r="I5807" s="52">
        <v>45537</v>
      </c>
      <c r="J5807" t="s">
        <v>2457</v>
      </c>
      <c r="K5807">
        <v>66</v>
      </c>
      <c r="L5807" s="73">
        <v>26.952689089568999</v>
      </c>
      <c r="M5807">
        <v>40</v>
      </c>
      <c r="N5807">
        <v>0.85448942308359599</v>
      </c>
      <c r="O5807" s="73">
        <v>25.174863752821</v>
      </c>
      <c r="P5807">
        <v>40</v>
      </c>
      <c r="Q5807">
        <v>0.85448942308359599</v>
      </c>
      <c r="R5807">
        <v>34</v>
      </c>
      <c r="S5807">
        <v>0.74832119996809099</v>
      </c>
      <c r="T5807">
        <v>37.257157878778401</v>
      </c>
      <c r="U5807">
        <v>0.55912861369010602</v>
      </c>
      <c r="V5807">
        <v>37</v>
      </c>
      <c r="W5807">
        <v>6.6953276084885605E-2</v>
      </c>
      <c r="X5807">
        <v>7</v>
      </c>
      <c r="Y5807">
        <v>49</v>
      </c>
      <c r="Z5807">
        <v>0.85917775577225697</v>
      </c>
      <c r="AA5807">
        <v>43.499148884037297</v>
      </c>
      <c r="AB5807">
        <v>24</v>
      </c>
      <c r="AC5807">
        <v>0.582315227940576</v>
      </c>
      <c r="AD5807">
        <v>25</v>
      </c>
      <c r="AE5807">
        <v>0.27686252783168103</v>
      </c>
      <c r="AF5807">
        <v>17</v>
      </c>
      <c r="AG5807">
        <v>0.14082224422774201</v>
      </c>
      <c r="AH5807">
        <v>1.7433180572609799E-4</v>
      </c>
      <c r="AI5807">
        <v>2</v>
      </c>
      <c r="AJ5807" s="73">
        <v>31.646832479550898</v>
      </c>
      <c r="AK5807">
        <v>40</v>
      </c>
      <c r="AL5807">
        <v>0.85448942308359599</v>
      </c>
      <c r="AM5807">
        <v>0</v>
      </c>
      <c r="AN5807">
        <v>0</v>
      </c>
      <c r="AO5807">
        <v>0</v>
      </c>
      <c r="AP5807">
        <v>0</v>
      </c>
      <c r="AQ5807">
        <v>60</v>
      </c>
      <c r="AR5807">
        <v>0.97317977782026599</v>
      </c>
      <c r="AS5807">
        <v>0</v>
      </c>
      <c r="AT5807">
        <v>0</v>
      </c>
      <c r="AU5807">
        <v>0</v>
      </c>
      <c r="AV5807">
        <v>0</v>
      </c>
      <c r="AW5807">
        <v>60</v>
      </c>
      <c r="AX5807">
        <v>0.97317977782026599</v>
      </c>
      <c r="AY5807" s="73">
        <v>25.854496797882899</v>
      </c>
      <c r="AZ5807">
        <v>40</v>
      </c>
      <c r="BA5807">
        <v>0.85448942308359599</v>
      </c>
      <c r="BB5807">
        <v>60</v>
      </c>
      <c r="BC5807">
        <v>0.97317977782026599</v>
      </c>
      <c r="BD5807">
        <v>0</v>
      </c>
      <c r="BE5807">
        <v>0</v>
      </c>
      <c r="BF5807">
        <v>26.952689089568999</v>
      </c>
      <c r="BG5807">
        <v>25.174863752821</v>
      </c>
      <c r="BH5807">
        <v>25.854496797882899</v>
      </c>
      <c r="BI5807">
        <v>31.646832479550898</v>
      </c>
    </row>
    <row r="5808" spans="1:61" x14ac:dyDescent="0.25">
      <c r="A5808" s="10" t="str">
        <f>VLOOKUP(D5808,'Index-Relations'!E:F,2,FALSE)</f>
        <v>BM</v>
      </c>
      <c r="B5808" t="s">
        <v>3450</v>
      </c>
      <c r="C5808" s="53" t="s">
        <v>3350</v>
      </c>
      <c r="D5808" s="59" t="s">
        <v>3351</v>
      </c>
      <c r="E5808" s="59" t="s">
        <v>9224</v>
      </c>
      <c r="F5808" t="s">
        <v>2112</v>
      </c>
      <c r="G5808" t="s">
        <v>2111</v>
      </c>
      <c r="H5808" t="s">
        <v>2113</v>
      </c>
      <c r="I5808" s="52">
        <v>45505</v>
      </c>
      <c r="J5808" t="s">
        <v>2457</v>
      </c>
      <c r="K5808">
        <v>66</v>
      </c>
      <c r="L5808" s="73">
        <v>27.001706827250999</v>
      </c>
      <c r="M5808">
        <v>40</v>
      </c>
      <c r="N5808">
        <v>0.85250978098293695</v>
      </c>
      <c r="O5808" s="73">
        <v>25.332337683288898</v>
      </c>
      <c r="P5808">
        <v>40</v>
      </c>
      <c r="Q5808">
        <v>0.85250978098293695</v>
      </c>
      <c r="R5808">
        <v>34</v>
      </c>
      <c r="S5808">
        <v>0.74222049942802704</v>
      </c>
      <c r="T5808">
        <v>37.354151658623898</v>
      </c>
      <c r="U5808">
        <v>0.57079424722412897</v>
      </c>
      <c r="V5808">
        <v>34</v>
      </c>
      <c r="W5808">
        <v>5.1314739922047201E-2</v>
      </c>
      <c r="X5808">
        <v>6</v>
      </c>
      <c r="Y5808">
        <v>46</v>
      </c>
      <c r="Z5808">
        <v>0.81699975418361503</v>
      </c>
      <c r="AA5808">
        <v>42.462330163010698</v>
      </c>
      <c r="AB5808">
        <v>22</v>
      </c>
      <c r="AC5808">
        <v>0.54989598679117901</v>
      </c>
      <c r="AD5808">
        <v>24</v>
      </c>
      <c r="AE5808">
        <v>0.26710376739243602</v>
      </c>
      <c r="AF5808">
        <v>20</v>
      </c>
      <c r="AG5808">
        <v>0.18300024581638299</v>
      </c>
      <c r="AH5808">
        <v>2.08313257995489E-4</v>
      </c>
      <c r="AI5808">
        <v>2</v>
      </c>
      <c r="AJ5808" s="73">
        <v>31.824278761683999</v>
      </c>
      <c r="AK5808">
        <v>40</v>
      </c>
      <c r="AL5808">
        <v>0.85250978098293695</v>
      </c>
      <c r="AM5808">
        <v>0</v>
      </c>
      <c r="AN5808">
        <v>0</v>
      </c>
      <c r="AO5808">
        <v>0</v>
      </c>
      <c r="AP5808">
        <v>0</v>
      </c>
      <c r="AQ5808">
        <v>56</v>
      </c>
      <c r="AR5808">
        <v>0.94691820494302104</v>
      </c>
      <c r="AS5808">
        <v>0</v>
      </c>
      <c r="AT5808">
        <v>0</v>
      </c>
      <c r="AU5808">
        <v>0</v>
      </c>
      <c r="AV5808">
        <v>0</v>
      </c>
      <c r="AW5808">
        <v>56</v>
      </c>
      <c r="AX5808">
        <v>0.94691820494302104</v>
      </c>
      <c r="AY5808" s="73">
        <v>25.761552473894</v>
      </c>
      <c r="AZ5808">
        <v>40</v>
      </c>
      <c r="BA5808">
        <v>0.85250978098293695</v>
      </c>
      <c r="BB5808">
        <v>56</v>
      </c>
      <c r="BC5808">
        <v>0.94691820494302104</v>
      </c>
      <c r="BD5808">
        <v>0</v>
      </c>
      <c r="BE5808">
        <v>0</v>
      </c>
      <c r="BF5808">
        <v>27.001706827250999</v>
      </c>
      <c r="BG5808">
        <v>25.332337683288898</v>
      </c>
      <c r="BH5808">
        <v>25.761552473894</v>
      </c>
      <c r="BI5808">
        <v>31.824278761683999</v>
      </c>
    </row>
    <row r="5809" spans="1:61" x14ac:dyDescent="0.25">
      <c r="A5809" s="10" t="str">
        <f>VLOOKUP(D5809,'Index-Relations'!E:F,2,FALSE)</f>
        <v>BM</v>
      </c>
      <c r="B5809" t="s">
        <v>3450</v>
      </c>
      <c r="C5809" s="53" t="s">
        <v>2765</v>
      </c>
      <c r="D5809" s="59" t="s">
        <v>3351</v>
      </c>
      <c r="E5809" s="59" t="s">
        <v>9225</v>
      </c>
      <c r="F5809" t="s">
        <v>2112</v>
      </c>
      <c r="G5809" t="s">
        <v>2111</v>
      </c>
      <c r="H5809" t="s">
        <v>2113</v>
      </c>
      <c r="I5809" s="52">
        <v>45474</v>
      </c>
      <c r="J5809" t="s">
        <v>2457</v>
      </c>
      <c r="K5809">
        <v>66</v>
      </c>
      <c r="L5809" s="73">
        <v>26.684888398744999</v>
      </c>
      <c r="M5809">
        <v>40</v>
      </c>
      <c r="N5809">
        <v>0.84741971545120698</v>
      </c>
      <c r="O5809" s="73">
        <v>24.949617644802</v>
      </c>
      <c r="P5809">
        <v>40</v>
      </c>
      <c r="Q5809">
        <v>0.84741971545120698</v>
      </c>
      <c r="R5809">
        <v>34</v>
      </c>
      <c r="S5809">
        <v>0.73894676696896799</v>
      </c>
      <c r="T5809">
        <v>37.412580059087198</v>
      </c>
      <c r="U5809">
        <v>0.57180687956672305</v>
      </c>
      <c r="V5809">
        <v>34</v>
      </c>
      <c r="W5809">
        <v>4.9855129689521098E-2</v>
      </c>
      <c r="X5809">
        <v>6</v>
      </c>
      <c r="Y5809">
        <v>46</v>
      </c>
      <c r="Z5809">
        <v>0.81321373533489405</v>
      </c>
      <c r="AA5809">
        <v>51.756872825134003</v>
      </c>
      <c r="AB5809">
        <v>22</v>
      </c>
      <c r="AC5809">
        <v>0.54219518492669005</v>
      </c>
      <c r="AD5809">
        <v>24</v>
      </c>
      <c r="AE5809">
        <v>0.271018550408204</v>
      </c>
      <c r="AF5809">
        <v>20</v>
      </c>
      <c r="AG5809">
        <v>0.18678626466510501</v>
      </c>
      <c r="AH5809">
        <v>1.9361642247088401E-4</v>
      </c>
      <c r="AI5809">
        <v>2</v>
      </c>
      <c r="AJ5809" s="73">
        <v>31.564083624735002</v>
      </c>
      <c r="AK5809">
        <v>40</v>
      </c>
      <c r="AL5809">
        <v>0.84741971545120698</v>
      </c>
      <c r="AM5809">
        <v>0</v>
      </c>
      <c r="AN5809">
        <v>0</v>
      </c>
      <c r="AO5809">
        <v>0</v>
      </c>
      <c r="AP5809">
        <v>0</v>
      </c>
      <c r="AQ5809">
        <v>56</v>
      </c>
      <c r="AR5809">
        <v>0.94557173566394204</v>
      </c>
      <c r="AS5809">
        <v>0</v>
      </c>
      <c r="AT5809">
        <v>0</v>
      </c>
      <c r="AU5809">
        <v>0</v>
      </c>
      <c r="AV5809">
        <v>0</v>
      </c>
      <c r="AW5809">
        <v>56</v>
      </c>
      <c r="AX5809">
        <v>0.94557173566394204</v>
      </c>
      <c r="AY5809" s="73">
        <v>25.500659874006001</v>
      </c>
      <c r="AZ5809">
        <v>40</v>
      </c>
      <c r="BA5809">
        <v>0.84741971545120698</v>
      </c>
      <c r="BB5809">
        <v>56</v>
      </c>
      <c r="BC5809">
        <v>0.94557173566394204</v>
      </c>
      <c r="BD5809">
        <v>0</v>
      </c>
      <c r="BE5809">
        <v>0</v>
      </c>
      <c r="BF5809">
        <v>26.684888398744999</v>
      </c>
      <c r="BG5809">
        <v>24.949617644802</v>
      </c>
      <c r="BH5809">
        <v>25.500659874006001</v>
      </c>
      <c r="BI5809">
        <v>31.564083624735002</v>
      </c>
    </row>
    <row r="5810" spans="1:61" x14ac:dyDescent="0.25">
      <c r="A5810" s="10" t="str">
        <f>VLOOKUP(D5810,'Index-Relations'!E:F,2,FALSE)</f>
        <v>BM</v>
      </c>
      <c r="B5810" t="s">
        <v>3450</v>
      </c>
      <c r="C5810" s="53" t="s">
        <v>2766</v>
      </c>
      <c r="D5810" s="59" t="s">
        <v>3351</v>
      </c>
      <c r="E5810" s="59" t="s">
        <v>9226</v>
      </c>
      <c r="F5810" t="s">
        <v>2112</v>
      </c>
      <c r="G5810" t="s">
        <v>2111</v>
      </c>
      <c r="H5810" t="s">
        <v>2113</v>
      </c>
      <c r="I5810" s="52">
        <v>45446</v>
      </c>
      <c r="J5810" t="s">
        <v>2457</v>
      </c>
      <c r="K5810">
        <v>62</v>
      </c>
      <c r="L5810" s="73">
        <v>26.36470479562</v>
      </c>
      <c r="M5810">
        <v>40</v>
      </c>
      <c r="N5810">
        <v>0.86538105726732595</v>
      </c>
      <c r="O5810" s="73">
        <v>24.609839835919999</v>
      </c>
      <c r="P5810">
        <v>40</v>
      </c>
      <c r="Q5810">
        <v>0.86538105726732595</v>
      </c>
      <c r="R5810">
        <v>34</v>
      </c>
      <c r="S5810">
        <v>0.75877742673721404</v>
      </c>
      <c r="T5810">
        <v>37.448237383130902</v>
      </c>
      <c r="U5810">
        <v>0.56004680476031699</v>
      </c>
      <c r="V5810">
        <v>33</v>
      </c>
      <c r="W5810">
        <v>4.3061604179209997E-2</v>
      </c>
      <c r="X5810">
        <v>6</v>
      </c>
      <c r="Y5810">
        <v>45</v>
      </c>
      <c r="Z5810">
        <v>0.82182274020582402</v>
      </c>
      <c r="AA5810">
        <v>56.5392486842292</v>
      </c>
      <c r="AB5810">
        <v>22</v>
      </c>
      <c r="AC5810">
        <v>0.54661691643448096</v>
      </c>
      <c r="AD5810">
        <v>23</v>
      </c>
      <c r="AE5810">
        <v>0.27520582377134301</v>
      </c>
      <c r="AF5810">
        <v>17</v>
      </c>
      <c r="AG5810">
        <v>0.17817725979417501</v>
      </c>
      <c r="AH5810">
        <v>1.9082666313378601E-4</v>
      </c>
      <c r="AI5810">
        <v>2</v>
      </c>
      <c r="AJ5810" s="73">
        <v>31.485281439126901</v>
      </c>
      <c r="AK5810">
        <v>40</v>
      </c>
      <c r="AL5810">
        <v>0.86538105726732595</v>
      </c>
      <c r="AM5810">
        <v>0</v>
      </c>
      <c r="AN5810">
        <v>0</v>
      </c>
      <c r="AO5810">
        <v>0</v>
      </c>
      <c r="AP5810">
        <v>0</v>
      </c>
      <c r="AQ5810">
        <v>55</v>
      </c>
      <c r="AR5810">
        <v>0.96247792818942002</v>
      </c>
      <c r="AS5810">
        <v>0</v>
      </c>
      <c r="AT5810">
        <v>0</v>
      </c>
      <c r="AU5810">
        <v>0</v>
      </c>
      <c r="AV5810">
        <v>0</v>
      </c>
      <c r="AW5810">
        <v>55</v>
      </c>
      <c r="AX5810">
        <v>0.96247792818942002</v>
      </c>
      <c r="AY5810" s="73">
        <v>25.027930573437999</v>
      </c>
      <c r="AZ5810">
        <v>40</v>
      </c>
      <c r="BA5810">
        <v>0.86538105726732595</v>
      </c>
      <c r="BB5810">
        <v>55</v>
      </c>
      <c r="BC5810">
        <v>0.96247792818942002</v>
      </c>
      <c r="BD5810">
        <v>0</v>
      </c>
      <c r="BE5810">
        <v>0</v>
      </c>
      <c r="BF5810">
        <v>26.36470479562</v>
      </c>
      <c r="BG5810">
        <v>24.609839835919999</v>
      </c>
      <c r="BH5810">
        <v>25.027930573437999</v>
      </c>
      <c r="BI5810">
        <v>31.485281439126901</v>
      </c>
    </row>
    <row r="5811" spans="1:61" x14ac:dyDescent="0.25">
      <c r="A5811" s="10" t="str">
        <f>VLOOKUP(D5811,'Index-Relations'!E:F,2,FALSE)</f>
        <v>BM</v>
      </c>
      <c r="B5811" t="s">
        <v>3450</v>
      </c>
      <c r="C5811" s="53" t="s">
        <v>2767</v>
      </c>
      <c r="D5811" s="59" t="s">
        <v>3351</v>
      </c>
      <c r="E5811" s="59" t="s">
        <v>9227</v>
      </c>
      <c r="F5811" t="s">
        <v>2112</v>
      </c>
      <c r="G5811" t="s">
        <v>2111</v>
      </c>
      <c r="H5811" t="s">
        <v>2113</v>
      </c>
      <c r="I5811" s="52">
        <v>45413</v>
      </c>
      <c r="J5811" t="s">
        <v>2457</v>
      </c>
      <c r="K5811">
        <v>61</v>
      </c>
      <c r="L5811" s="73">
        <v>26.1990705644549</v>
      </c>
      <c r="M5811">
        <v>40</v>
      </c>
      <c r="N5811">
        <v>0.87482792636637097</v>
      </c>
      <c r="O5811" s="73">
        <v>24.449015319411998</v>
      </c>
      <c r="P5811">
        <v>40</v>
      </c>
      <c r="Q5811">
        <v>0.87482792636637097</v>
      </c>
      <c r="R5811">
        <v>34</v>
      </c>
      <c r="S5811">
        <v>0.76586076528463798</v>
      </c>
      <c r="T5811">
        <v>37.3350325817417</v>
      </c>
      <c r="U5811">
        <v>0.55439813585996001</v>
      </c>
      <c r="V5811">
        <v>33</v>
      </c>
      <c r="W5811">
        <v>4.3383883935102598E-2</v>
      </c>
      <c r="X5811">
        <v>6</v>
      </c>
      <c r="Y5811">
        <v>44</v>
      </c>
      <c r="Z5811">
        <v>0.83055981497331599</v>
      </c>
      <c r="AA5811">
        <v>54.855797369352999</v>
      </c>
      <c r="AB5811">
        <v>22</v>
      </c>
      <c r="AC5811">
        <v>0.55512416400646003</v>
      </c>
      <c r="AD5811">
        <v>22</v>
      </c>
      <c r="AE5811">
        <v>0.27543565096685502</v>
      </c>
      <c r="AF5811">
        <v>17</v>
      </c>
      <c r="AG5811">
        <v>0.16944018502668301</v>
      </c>
      <c r="AH5811">
        <v>2.0301698446065E-4</v>
      </c>
      <c r="AI5811">
        <v>2</v>
      </c>
      <c r="AJ5811" s="73">
        <v>31.302464943377998</v>
      </c>
      <c r="AK5811">
        <v>40</v>
      </c>
      <c r="AL5811">
        <v>0.87482792636637097</v>
      </c>
      <c r="AM5811">
        <v>0</v>
      </c>
      <c r="AN5811">
        <v>0</v>
      </c>
      <c r="AO5811">
        <v>0</v>
      </c>
      <c r="AP5811">
        <v>0</v>
      </c>
      <c r="AQ5811">
        <v>55</v>
      </c>
      <c r="AR5811">
        <v>0.97013948240565795</v>
      </c>
      <c r="AS5811">
        <v>0</v>
      </c>
      <c r="AT5811">
        <v>0</v>
      </c>
      <c r="AU5811">
        <v>0</v>
      </c>
      <c r="AV5811">
        <v>0</v>
      </c>
      <c r="AW5811">
        <v>55</v>
      </c>
      <c r="AX5811">
        <v>0.97013948240565895</v>
      </c>
      <c r="AY5811" s="73">
        <v>24.889288722323901</v>
      </c>
      <c r="AZ5811">
        <v>40</v>
      </c>
      <c r="BA5811">
        <v>0.87482792636637097</v>
      </c>
      <c r="BB5811">
        <v>55</v>
      </c>
      <c r="BC5811">
        <v>0.97013948240565795</v>
      </c>
      <c r="BD5811">
        <v>0</v>
      </c>
      <c r="BE5811">
        <v>0</v>
      </c>
      <c r="BF5811">
        <v>26.1990705644549</v>
      </c>
      <c r="BG5811">
        <v>24.449015319411998</v>
      </c>
      <c r="BH5811">
        <v>24.889288722323901</v>
      </c>
      <c r="BI5811">
        <v>31.302464943377998</v>
      </c>
    </row>
    <row r="5812" spans="1:61" x14ac:dyDescent="0.25">
      <c r="A5812" s="10" t="str">
        <f>VLOOKUP(D5812,'Index-Relations'!E:F,2,FALSE)</f>
        <v>BM</v>
      </c>
      <c r="B5812" t="s">
        <v>3450</v>
      </c>
      <c r="C5812" s="53" t="s">
        <v>2768</v>
      </c>
      <c r="D5812" s="59" t="s">
        <v>3351</v>
      </c>
      <c r="E5812" s="59" t="s">
        <v>9228</v>
      </c>
      <c r="F5812" t="s">
        <v>2112</v>
      </c>
      <c r="G5812" t="s">
        <v>2111</v>
      </c>
      <c r="H5812" t="s">
        <v>2113</v>
      </c>
      <c r="I5812" s="52">
        <v>45383</v>
      </c>
      <c r="J5812" t="s">
        <v>2457</v>
      </c>
      <c r="K5812">
        <v>61</v>
      </c>
      <c r="L5812">
        <v>23.4142811823648</v>
      </c>
      <c r="M5812">
        <v>34</v>
      </c>
      <c r="N5812">
        <v>0.86849973717541995</v>
      </c>
      <c r="O5812">
        <v>21.221840188428502</v>
      </c>
      <c r="P5812">
        <v>34</v>
      </c>
      <c r="Q5812">
        <v>0.86849973717541995</v>
      </c>
      <c r="R5812">
        <v>34</v>
      </c>
      <c r="S5812">
        <v>0.76753396033154397</v>
      </c>
      <c r="T5812">
        <v>37.2311072020686</v>
      </c>
      <c r="U5812">
        <v>0.55218486805380795</v>
      </c>
      <c r="V5812">
        <v>33</v>
      </c>
      <c r="W5812">
        <v>4.2745984427694103E-2</v>
      </c>
      <c r="X5812">
        <v>6</v>
      </c>
      <c r="Y5812">
        <v>44</v>
      </c>
      <c r="Z5812">
        <v>0.832332172824503</v>
      </c>
      <c r="AA5812">
        <v>53.731248154997601</v>
      </c>
      <c r="AB5812">
        <v>22</v>
      </c>
      <c r="AC5812">
        <v>0.55988375408590096</v>
      </c>
      <c r="AD5812">
        <v>22</v>
      </c>
      <c r="AE5812">
        <v>0.27244841873860198</v>
      </c>
      <c r="AF5812">
        <v>17</v>
      </c>
      <c r="AG5812">
        <v>0.167667827175496</v>
      </c>
      <c r="AH5812">
        <v>1.9905398513401799E-4</v>
      </c>
      <c r="AI5812">
        <v>2</v>
      </c>
      <c r="AJ5812">
        <v>28.5311847902578</v>
      </c>
      <c r="AK5812">
        <v>34</v>
      </c>
      <c r="AL5812">
        <v>0.86849973717541995</v>
      </c>
      <c r="AM5812">
        <v>0</v>
      </c>
      <c r="AN5812">
        <v>0</v>
      </c>
      <c r="AO5812">
        <v>0</v>
      </c>
      <c r="AP5812">
        <v>0</v>
      </c>
      <c r="AQ5812">
        <v>55</v>
      </c>
      <c r="AR5812">
        <v>0.97125157065198298</v>
      </c>
      <c r="AS5812">
        <v>0</v>
      </c>
      <c r="AT5812">
        <v>0</v>
      </c>
      <c r="AU5812">
        <v>0</v>
      </c>
      <c r="AV5812">
        <v>0</v>
      </c>
      <c r="AW5812">
        <v>55</v>
      </c>
      <c r="AX5812">
        <v>0.97125157065198298</v>
      </c>
      <c r="AY5812">
        <v>21.936856155082999</v>
      </c>
      <c r="AZ5812">
        <v>34</v>
      </c>
      <c r="BA5812">
        <v>0.86849973717541995</v>
      </c>
      <c r="BB5812">
        <v>55</v>
      </c>
      <c r="BC5812">
        <v>0.97125157065198298</v>
      </c>
      <c r="BD5812">
        <v>0</v>
      </c>
      <c r="BE5812">
        <v>0</v>
      </c>
      <c r="BF5812">
        <v>25.909122254912901</v>
      </c>
      <c r="BG5812">
        <v>23.845476909382899</v>
      </c>
      <c r="BH5812">
        <v>24.733831085896998</v>
      </c>
      <c r="BI5812">
        <v>31.1018614622839</v>
      </c>
    </row>
    <row r="5813" spans="1:61" x14ac:dyDescent="0.25">
      <c r="A5813" s="10" t="str">
        <f>VLOOKUP(D5813,'Index-Relations'!E:F,2,FALSE)</f>
        <v>BM</v>
      </c>
      <c r="B5813" t="s">
        <v>3450</v>
      </c>
      <c r="C5813" s="53" t="s">
        <v>2769</v>
      </c>
      <c r="D5813" s="59" t="s">
        <v>3351</v>
      </c>
      <c r="E5813" s="59" t="s">
        <v>9229</v>
      </c>
      <c r="F5813" t="s">
        <v>2112</v>
      </c>
      <c r="G5813" t="s">
        <v>2111</v>
      </c>
      <c r="H5813" t="s">
        <v>2113</v>
      </c>
      <c r="I5813" s="52">
        <v>45352</v>
      </c>
      <c r="J5813" t="s">
        <v>2457</v>
      </c>
      <c r="K5813">
        <v>61</v>
      </c>
      <c r="L5813">
        <v>23.415857683788499</v>
      </c>
      <c r="M5813">
        <v>31</v>
      </c>
      <c r="N5813">
        <v>0.84129386685401497</v>
      </c>
      <c r="O5813">
        <v>21.031658462246899</v>
      </c>
      <c r="P5813">
        <v>31</v>
      </c>
      <c r="Q5813">
        <v>0.84129386685401497</v>
      </c>
      <c r="R5813">
        <v>34</v>
      </c>
      <c r="S5813">
        <v>0.77245238529928895</v>
      </c>
      <c r="T5813">
        <v>36.986377393286702</v>
      </c>
      <c r="U5813">
        <v>0.53867870969884701</v>
      </c>
      <c r="V5813">
        <v>31</v>
      </c>
      <c r="W5813">
        <v>4.2869666048460299E-2</v>
      </c>
      <c r="X5813">
        <v>5</v>
      </c>
      <c r="Y5813">
        <v>44</v>
      </c>
      <c r="Z5813">
        <v>0.835122351749509</v>
      </c>
      <c r="AA5813">
        <v>52.781640018934802</v>
      </c>
      <c r="AB5813">
        <v>22</v>
      </c>
      <c r="AC5813">
        <v>0.56120571366689398</v>
      </c>
      <c r="AD5813">
        <v>22</v>
      </c>
      <c r="AE5813">
        <v>0.27391663808261502</v>
      </c>
      <c r="AF5813">
        <v>17</v>
      </c>
      <c r="AG5813">
        <v>0.16487764825049001</v>
      </c>
      <c r="AH5813">
        <v>2.1895517516691101E-4</v>
      </c>
      <c r="AI5813">
        <v>1</v>
      </c>
      <c r="AJ5813">
        <v>28.306362866787399</v>
      </c>
      <c r="AK5813">
        <v>31</v>
      </c>
      <c r="AL5813">
        <v>0.84129386685401497</v>
      </c>
      <c r="AM5813">
        <v>0</v>
      </c>
      <c r="AN5813">
        <v>0</v>
      </c>
      <c r="AO5813">
        <v>0</v>
      </c>
      <c r="AP5813">
        <v>0</v>
      </c>
      <c r="AQ5813">
        <v>55</v>
      </c>
      <c r="AR5813">
        <v>0.97164958926883305</v>
      </c>
      <c r="AS5813">
        <v>0</v>
      </c>
      <c r="AT5813">
        <v>0</v>
      </c>
      <c r="AU5813">
        <v>0</v>
      </c>
      <c r="AV5813">
        <v>0</v>
      </c>
      <c r="AW5813">
        <v>55</v>
      </c>
      <c r="AX5813">
        <v>0.97164958926883305</v>
      </c>
      <c r="AY5813">
        <v>22.137648419209501</v>
      </c>
      <c r="AZ5813">
        <v>31</v>
      </c>
      <c r="BA5813">
        <v>0.84129386685401497</v>
      </c>
      <c r="BB5813">
        <v>55</v>
      </c>
      <c r="BC5813">
        <v>0.97164958926883305</v>
      </c>
      <c r="BD5813">
        <v>0</v>
      </c>
      <c r="BE5813">
        <v>0</v>
      </c>
      <c r="BF5813">
        <v>25.718891592778</v>
      </c>
      <c r="BG5813">
        <v>23.28244521529</v>
      </c>
      <c r="BH5813">
        <v>24.548856469969</v>
      </c>
      <c r="BI5813">
        <v>30.914556704481999</v>
      </c>
    </row>
    <row r="5814" spans="1:61" x14ac:dyDescent="0.25">
      <c r="A5814" s="10" t="str">
        <f>VLOOKUP(D5814,'Index-Relations'!E:F,2,FALSE)</f>
        <v>BM</v>
      </c>
      <c r="B5814" t="s">
        <v>3450</v>
      </c>
      <c r="C5814" s="53" t="s">
        <v>2770</v>
      </c>
      <c r="D5814" s="59" t="s">
        <v>3351</v>
      </c>
      <c r="E5814" s="59" t="s">
        <v>9230</v>
      </c>
      <c r="F5814" t="s">
        <v>2112</v>
      </c>
      <c r="G5814" t="s">
        <v>2111</v>
      </c>
      <c r="H5814" t="s">
        <v>2113</v>
      </c>
      <c r="I5814" s="52">
        <v>45323</v>
      </c>
      <c r="J5814" t="s">
        <v>2457</v>
      </c>
      <c r="K5814">
        <v>61</v>
      </c>
      <c r="L5814">
        <v>23.2037638546559</v>
      </c>
      <c r="M5814">
        <v>31</v>
      </c>
      <c r="N5814">
        <v>0.84091253141185696</v>
      </c>
      <c r="O5814">
        <v>20.8044132872684</v>
      </c>
      <c r="P5814">
        <v>31</v>
      </c>
      <c r="Q5814">
        <v>0.84091253141185696</v>
      </c>
      <c r="R5814">
        <v>34</v>
      </c>
      <c r="S5814">
        <v>0.76679030198142695</v>
      </c>
      <c r="T5814">
        <v>36.565518917984903</v>
      </c>
      <c r="U5814">
        <v>0.52386323362224796</v>
      </c>
      <c r="V5814">
        <v>32</v>
      </c>
      <c r="W5814">
        <v>4.5135389918893098E-2</v>
      </c>
      <c r="X5814">
        <v>5</v>
      </c>
      <c r="Y5814">
        <v>44</v>
      </c>
      <c r="Z5814">
        <v>0.83599956911915596</v>
      </c>
      <c r="AA5814">
        <v>44.320129697130497</v>
      </c>
      <c r="AB5814">
        <v>21</v>
      </c>
      <c r="AC5814">
        <v>0.56697204053329397</v>
      </c>
      <c r="AD5814">
        <v>23</v>
      </c>
      <c r="AE5814">
        <v>0.26902752858586099</v>
      </c>
      <c r="AF5814">
        <v>17</v>
      </c>
      <c r="AG5814">
        <v>0.16400043088084301</v>
      </c>
      <c r="AH5814">
        <v>2.4237745902027299E-4</v>
      </c>
      <c r="AI5814">
        <v>1</v>
      </c>
      <c r="AJ5814">
        <v>28.051163825541099</v>
      </c>
      <c r="AK5814">
        <v>31</v>
      </c>
      <c r="AL5814">
        <v>0.84091253141185696</v>
      </c>
      <c r="AM5814">
        <v>0</v>
      </c>
      <c r="AN5814">
        <v>0</v>
      </c>
      <c r="AO5814">
        <v>0</v>
      </c>
      <c r="AP5814">
        <v>0</v>
      </c>
      <c r="AQ5814">
        <v>55</v>
      </c>
      <c r="AR5814">
        <v>0.97082982305966203</v>
      </c>
      <c r="AS5814">
        <v>0</v>
      </c>
      <c r="AT5814">
        <v>0</v>
      </c>
      <c r="AU5814">
        <v>0</v>
      </c>
      <c r="AV5814">
        <v>0</v>
      </c>
      <c r="AW5814">
        <v>55</v>
      </c>
      <c r="AX5814">
        <v>0.97082982305966203</v>
      </c>
      <c r="AY5814">
        <v>21.997619685311701</v>
      </c>
      <c r="AZ5814">
        <v>31</v>
      </c>
      <c r="BA5814">
        <v>0.84091253141185696</v>
      </c>
      <c r="BB5814">
        <v>55</v>
      </c>
      <c r="BC5814">
        <v>0.97082982305966203</v>
      </c>
      <c r="BD5814">
        <v>0</v>
      </c>
      <c r="BE5814">
        <v>0</v>
      </c>
      <c r="BF5814">
        <v>25.536078107458</v>
      </c>
      <c r="BG5814">
        <v>23.041716324889901</v>
      </c>
      <c r="BH5814">
        <v>24.436494728530999</v>
      </c>
      <c r="BI5814">
        <v>30.723110530751001</v>
      </c>
    </row>
    <row r="5815" spans="1:61" x14ac:dyDescent="0.25">
      <c r="A5815" s="10" t="str">
        <f>VLOOKUP(D5815,'Index-Relations'!E:F,2,FALSE)</f>
        <v>ESG</v>
      </c>
      <c r="B5815" t="s">
        <v>3450</v>
      </c>
      <c r="C5815" s="53" t="s">
        <v>2760</v>
      </c>
      <c r="D5815" s="59" t="s">
        <v>3310</v>
      </c>
      <c r="E5815" s="59" t="s">
        <v>9231</v>
      </c>
      <c r="F5815" t="s">
        <v>2583</v>
      </c>
      <c r="G5815" t="s">
        <v>2115</v>
      </c>
      <c r="H5815" t="s">
        <v>2117</v>
      </c>
      <c r="I5815" s="52">
        <v>45659</v>
      </c>
      <c r="J5815" t="s">
        <v>2457</v>
      </c>
      <c r="K5815">
        <v>206</v>
      </c>
      <c r="L5815" s="73">
        <v>72.949450323766897</v>
      </c>
      <c r="M5815">
        <v>206</v>
      </c>
      <c r="N5815">
        <v>1</v>
      </c>
      <c r="O5815" s="73">
        <v>78.012663886620899</v>
      </c>
      <c r="P5815">
        <v>206</v>
      </c>
      <c r="Q5815">
        <v>1</v>
      </c>
      <c r="R5815">
        <v>194</v>
      </c>
      <c r="S5815">
        <v>0.97700218357544399</v>
      </c>
      <c r="T5815">
        <v>33.053875935502901</v>
      </c>
      <c r="U5815">
        <v>0.71917544749342799</v>
      </c>
      <c r="V5815">
        <v>136</v>
      </c>
      <c r="W5815">
        <v>0.17639662629375399</v>
      </c>
      <c r="X5815">
        <v>20</v>
      </c>
      <c r="Y5815">
        <v>206</v>
      </c>
      <c r="Z5815">
        <v>0.999999999999999</v>
      </c>
      <c r="AA5815">
        <v>39.5987868763347</v>
      </c>
      <c r="AB5815">
        <v>193</v>
      </c>
      <c r="AC5815">
        <v>0.99295207852315104</v>
      </c>
      <c r="AD5815">
        <v>13</v>
      </c>
      <c r="AE5815">
        <v>7.0479214768476199E-3</v>
      </c>
      <c r="AF5815">
        <v>0</v>
      </c>
      <c r="AG5815">
        <v>7.8670000000000004E-16</v>
      </c>
      <c r="AH5815">
        <v>2.9312062773176901E-2</v>
      </c>
      <c r="AI5815">
        <v>8</v>
      </c>
      <c r="AJ5815" s="73">
        <v>67.416465190113897</v>
      </c>
      <c r="AK5815">
        <v>206</v>
      </c>
      <c r="AL5815">
        <v>1</v>
      </c>
      <c r="AM5815">
        <v>0</v>
      </c>
      <c r="AN5815">
        <v>0</v>
      </c>
      <c r="AO5815">
        <v>0</v>
      </c>
      <c r="AP5815">
        <v>0</v>
      </c>
      <c r="AQ5815">
        <v>206</v>
      </c>
      <c r="AR5815">
        <v>1</v>
      </c>
      <c r="AS5815">
        <v>0</v>
      </c>
      <c r="AT5815">
        <v>0</v>
      </c>
      <c r="AU5815">
        <v>0</v>
      </c>
      <c r="AV5815">
        <v>0</v>
      </c>
      <c r="AW5815">
        <v>205</v>
      </c>
      <c r="AX5815">
        <v>0.99889922825658695</v>
      </c>
      <c r="AY5815" s="73">
        <v>71.764099740639907</v>
      </c>
      <c r="AZ5815">
        <v>206</v>
      </c>
      <c r="BA5815">
        <v>1</v>
      </c>
      <c r="BB5815">
        <v>204</v>
      </c>
      <c r="BC5815">
        <v>0.94426452574175901</v>
      </c>
      <c r="BD5815">
        <v>2</v>
      </c>
      <c r="BE5815">
        <v>5.5735474258240797E-2</v>
      </c>
      <c r="BF5815">
        <v>72.949450323766897</v>
      </c>
      <c r="BG5815">
        <v>78.012663886620899</v>
      </c>
      <c r="BH5815">
        <v>71.764099740639907</v>
      </c>
      <c r="BI5815">
        <v>67.416465190113897</v>
      </c>
    </row>
    <row r="5816" spans="1:61" x14ac:dyDescent="0.25">
      <c r="A5816" s="10" t="str">
        <f>VLOOKUP(D5816,'Index-Relations'!E:F,2,FALSE)</f>
        <v>ESG</v>
      </c>
      <c r="B5816" t="s">
        <v>3450</v>
      </c>
      <c r="C5816" s="53" t="s">
        <v>2761</v>
      </c>
      <c r="D5816" s="59" t="s">
        <v>3310</v>
      </c>
      <c r="E5816" s="59" t="s">
        <v>9232</v>
      </c>
      <c r="F5816" t="s">
        <v>2583</v>
      </c>
      <c r="G5816" t="s">
        <v>2115</v>
      </c>
      <c r="H5816" t="s">
        <v>2117</v>
      </c>
      <c r="I5816" s="52">
        <v>45628</v>
      </c>
      <c r="J5816" t="s">
        <v>2457</v>
      </c>
      <c r="K5816">
        <v>200</v>
      </c>
      <c r="L5816" s="73">
        <v>72.550703806596999</v>
      </c>
      <c r="M5816">
        <v>200</v>
      </c>
      <c r="N5816">
        <v>1</v>
      </c>
      <c r="O5816" s="73">
        <v>77.582682636117895</v>
      </c>
      <c r="P5816">
        <v>200</v>
      </c>
      <c r="Q5816">
        <v>1</v>
      </c>
      <c r="R5816">
        <v>189</v>
      </c>
      <c r="S5816">
        <v>0.97969656012347806</v>
      </c>
      <c r="T5816">
        <v>32.896100830890902</v>
      </c>
      <c r="U5816">
        <v>0.75613873949287402</v>
      </c>
      <c r="V5816">
        <v>133</v>
      </c>
      <c r="W5816">
        <v>0.18939058314760199</v>
      </c>
      <c r="X5816">
        <v>18</v>
      </c>
      <c r="Y5816">
        <v>200</v>
      </c>
      <c r="Z5816">
        <v>1</v>
      </c>
      <c r="AA5816">
        <v>36.306137802788399</v>
      </c>
      <c r="AB5816">
        <v>192</v>
      </c>
      <c r="AC5816">
        <v>0.99372042364972502</v>
      </c>
      <c r="AD5816">
        <v>8</v>
      </c>
      <c r="AE5816">
        <v>6.2795763502744399E-3</v>
      </c>
      <c r="AF5816">
        <v>0</v>
      </c>
      <c r="AG5816">
        <v>0</v>
      </c>
      <c r="AH5816">
        <v>3.0015076615981798E-2</v>
      </c>
      <c r="AI5816">
        <v>8</v>
      </c>
      <c r="AJ5816" s="73">
        <v>66.973485330993</v>
      </c>
      <c r="AK5816">
        <v>200</v>
      </c>
      <c r="AL5816">
        <v>1</v>
      </c>
      <c r="AM5816">
        <v>0</v>
      </c>
      <c r="AN5816">
        <v>0</v>
      </c>
      <c r="AO5816">
        <v>0</v>
      </c>
      <c r="AP5816">
        <v>0</v>
      </c>
      <c r="AQ5816">
        <v>200</v>
      </c>
      <c r="AR5816">
        <v>0.999999999999999</v>
      </c>
      <c r="AS5816">
        <v>0</v>
      </c>
      <c r="AT5816">
        <v>0</v>
      </c>
      <c r="AU5816">
        <v>0</v>
      </c>
      <c r="AV5816">
        <v>0</v>
      </c>
      <c r="AW5816">
        <v>199</v>
      </c>
      <c r="AX5816">
        <v>0.99927781265621896</v>
      </c>
      <c r="AY5816" s="73">
        <v>71.432876239516006</v>
      </c>
      <c r="AZ5816">
        <v>200</v>
      </c>
      <c r="BA5816">
        <v>1</v>
      </c>
      <c r="BB5816">
        <v>198</v>
      </c>
      <c r="BC5816">
        <v>0.93907309762031199</v>
      </c>
      <c r="BD5816">
        <v>2</v>
      </c>
      <c r="BE5816">
        <v>6.09269023796873E-2</v>
      </c>
      <c r="BF5816">
        <v>72.550703806596999</v>
      </c>
      <c r="BG5816">
        <v>77.582682636117895</v>
      </c>
      <c r="BH5816">
        <v>71.432876239516006</v>
      </c>
      <c r="BI5816">
        <v>66.973485330993</v>
      </c>
    </row>
    <row r="5817" spans="1:61" x14ac:dyDescent="0.25">
      <c r="A5817" s="10" t="str">
        <f>VLOOKUP(D5817,'Index-Relations'!E:F,2,FALSE)</f>
        <v>ESG</v>
      </c>
      <c r="B5817" t="s">
        <v>3450</v>
      </c>
      <c r="C5817" s="53" t="s">
        <v>2762</v>
      </c>
      <c r="D5817" s="59" t="s">
        <v>3310</v>
      </c>
      <c r="E5817" s="59" t="s">
        <v>9233</v>
      </c>
      <c r="F5817" t="s">
        <v>2583</v>
      </c>
      <c r="G5817" t="s">
        <v>2115</v>
      </c>
      <c r="H5817" t="s">
        <v>2117</v>
      </c>
      <c r="I5817" s="52">
        <v>45597</v>
      </c>
      <c r="J5817" t="s">
        <v>2457</v>
      </c>
      <c r="K5817">
        <v>202</v>
      </c>
      <c r="L5817" s="73">
        <v>72.584317559640994</v>
      </c>
      <c r="M5817">
        <v>202</v>
      </c>
      <c r="N5817">
        <v>1</v>
      </c>
      <c r="O5817" s="73">
        <v>77.716168307499998</v>
      </c>
      <c r="P5817">
        <v>202</v>
      </c>
      <c r="Q5817">
        <v>1</v>
      </c>
      <c r="R5817">
        <v>191</v>
      </c>
      <c r="S5817">
        <v>0.98066295286586402</v>
      </c>
      <c r="T5817">
        <v>33.057861218193899</v>
      </c>
      <c r="U5817">
        <v>0.75770857999373897</v>
      </c>
      <c r="V5817">
        <v>135</v>
      </c>
      <c r="W5817">
        <v>0.19048966050670099</v>
      </c>
      <c r="X5817">
        <v>19</v>
      </c>
      <c r="Y5817">
        <v>202</v>
      </c>
      <c r="Z5817">
        <v>1</v>
      </c>
      <c r="AA5817">
        <v>30.435744906841801</v>
      </c>
      <c r="AB5817">
        <v>193</v>
      </c>
      <c r="AC5817">
        <v>0.99306600608302997</v>
      </c>
      <c r="AD5817">
        <v>9</v>
      </c>
      <c r="AE5817">
        <v>6.9339939169697504E-3</v>
      </c>
      <c r="AF5817">
        <v>0</v>
      </c>
      <c r="AG5817">
        <v>0</v>
      </c>
      <c r="AH5817">
        <v>3.0053109789835601E-2</v>
      </c>
      <c r="AI5817">
        <v>8</v>
      </c>
      <c r="AJ5817" s="73">
        <v>67.023530082418006</v>
      </c>
      <c r="AK5817">
        <v>202</v>
      </c>
      <c r="AL5817">
        <v>1</v>
      </c>
      <c r="AM5817">
        <v>0</v>
      </c>
      <c r="AN5817">
        <v>0</v>
      </c>
      <c r="AO5817">
        <v>0</v>
      </c>
      <c r="AP5817">
        <v>0</v>
      </c>
      <c r="AQ5817">
        <v>202</v>
      </c>
      <c r="AR5817">
        <v>0.999999999999999</v>
      </c>
      <c r="AS5817">
        <v>0</v>
      </c>
      <c r="AT5817">
        <v>0</v>
      </c>
      <c r="AU5817">
        <v>0</v>
      </c>
      <c r="AV5817">
        <v>0</v>
      </c>
      <c r="AW5817">
        <v>201</v>
      </c>
      <c r="AX5817">
        <v>0.99937581120570196</v>
      </c>
      <c r="AY5817" s="73">
        <v>71.458379057116005</v>
      </c>
      <c r="AZ5817">
        <v>202</v>
      </c>
      <c r="BA5817">
        <v>1</v>
      </c>
      <c r="BB5817">
        <v>199</v>
      </c>
      <c r="BC5817">
        <v>0.93568563036789698</v>
      </c>
      <c r="BD5817">
        <v>3</v>
      </c>
      <c r="BE5817">
        <v>6.4314369632102006E-2</v>
      </c>
      <c r="BF5817">
        <v>72.584317559640994</v>
      </c>
      <c r="BG5817">
        <v>77.716168307499998</v>
      </c>
      <c r="BH5817">
        <v>71.458379057116005</v>
      </c>
      <c r="BI5817">
        <v>67.023530082418006</v>
      </c>
    </row>
    <row r="5818" spans="1:61" x14ac:dyDescent="0.25">
      <c r="A5818" s="10" t="str">
        <f>VLOOKUP(D5818,'Index-Relations'!E:F,2,FALSE)</f>
        <v>ESG</v>
      </c>
      <c r="B5818" t="s">
        <v>3450</v>
      </c>
      <c r="C5818" s="53" t="s">
        <v>2763</v>
      </c>
      <c r="D5818" s="59" t="s">
        <v>3310</v>
      </c>
      <c r="E5818" s="59" t="s">
        <v>9234</v>
      </c>
      <c r="F5818" t="s">
        <v>2583</v>
      </c>
      <c r="G5818" t="s">
        <v>2115</v>
      </c>
      <c r="H5818" t="s">
        <v>2117</v>
      </c>
      <c r="I5818" s="52">
        <v>45566</v>
      </c>
      <c r="J5818" t="s">
        <v>2457</v>
      </c>
      <c r="K5818">
        <v>203</v>
      </c>
      <c r="L5818" s="73">
        <v>72.700220339731899</v>
      </c>
      <c r="M5818">
        <v>203</v>
      </c>
      <c r="N5818">
        <v>1</v>
      </c>
      <c r="O5818" s="73">
        <v>77.727648503243998</v>
      </c>
      <c r="P5818">
        <v>203</v>
      </c>
      <c r="Q5818">
        <v>1</v>
      </c>
      <c r="R5818">
        <v>192</v>
      </c>
      <c r="S5818">
        <v>0.98140566163330201</v>
      </c>
      <c r="T5818">
        <v>33.079783620491803</v>
      </c>
      <c r="U5818">
        <v>0.757861056137619</v>
      </c>
      <c r="V5818">
        <v>134</v>
      </c>
      <c r="W5818">
        <v>0.19047204714830601</v>
      </c>
      <c r="X5818">
        <v>19</v>
      </c>
      <c r="Y5818">
        <v>203</v>
      </c>
      <c r="Z5818">
        <v>1</v>
      </c>
      <c r="AA5818">
        <v>28.8619627301733</v>
      </c>
      <c r="AB5818">
        <v>193</v>
      </c>
      <c r="AC5818">
        <v>0.99237246136227397</v>
      </c>
      <c r="AD5818">
        <v>10</v>
      </c>
      <c r="AE5818">
        <v>7.6275386377260201E-3</v>
      </c>
      <c r="AF5818">
        <v>0</v>
      </c>
      <c r="AG5818">
        <v>0</v>
      </c>
      <c r="AH5818">
        <v>2.9740121969001099E-2</v>
      </c>
      <c r="AI5818">
        <v>8</v>
      </c>
      <c r="AJ5818" s="73">
        <v>67.178242589453006</v>
      </c>
      <c r="AK5818">
        <v>203</v>
      </c>
      <c r="AL5818">
        <v>1</v>
      </c>
      <c r="AM5818">
        <v>0</v>
      </c>
      <c r="AN5818">
        <v>0</v>
      </c>
      <c r="AO5818">
        <v>0</v>
      </c>
      <c r="AP5818">
        <v>0</v>
      </c>
      <c r="AQ5818">
        <v>203</v>
      </c>
      <c r="AR5818">
        <v>0.999999999999999</v>
      </c>
      <c r="AS5818">
        <v>0</v>
      </c>
      <c r="AT5818">
        <v>0</v>
      </c>
      <c r="AU5818">
        <v>0</v>
      </c>
      <c r="AV5818">
        <v>0</v>
      </c>
      <c r="AW5818">
        <v>202</v>
      </c>
      <c r="AX5818">
        <v>0.99950567398864398</v>
      </c>
      <c r="AY5818" s="73">
        <v>71.646797705029002</v>
      </c>
      <c r="AZ5818">
        <v>203</v>
      </c>
      <c r="BA5818">
        <v>1</v>
      </c>
      <c r="BB5818">
        <v>200</v>
      </c>
      <c r="BC5818">
        <v>0.94057138784067995</v>
      </c>
      <c r="BD5818">
        <v>3</v>
      </c>
      <c r="BE5818">
        <v>5.9428612159319098E-2</v>
      </c>
      <c r="BF5818">
        <v>72.700220339731899</v>
      </c>
      <c r="BG5818">
        <v>77.727648503243998</v>
      </c>
      <c r="BH5818">
        <v>71.646797705029002</v>
      </c>
      <c r="BI5818">
        <v>67.178242589453006</v>
      </c>
    </row>
    <row r="5819" spans="1:61" x14ac:dyDescent="0.25">
      <c r="A5819" s="10" t="str">
        <f>VLOOKUP(D5819,'Index-Relations'!E:F,2,FALSE)</f>
        <v>ESG</v>
      </c>
      <c r="B5819" t="s">
        <v>3450</v>
      </c>
      <c r="C5819" s="53" t="s">
        <v>2764</v>
      </c>
      <c r="D5819" s="59" t="s">
        <v>3310</v>
      </c>
      <c r="E5819" s="59" t="s">
        <v>9235</v>
      </c>
      <c r="F5819" t="s">
        <v>2583</v>
      </c>
      <c r="G5819" t="s">
        <v>2115</v>
      </c>
      <c r="H5819" t="s">
        <v>2117</v>
      </c>
      <c r="I5819" s="52">
        <v>45537</v>
      </c>
      <c r="J5819" t="s">
        <v>2457</v>
      </c>
      <c r="K5819">
        <v>132</v>
      </c>
      <c r="L5819" s="73">
        <v>73.314828906361001</v>
      </c>
      <c r="M5819">
        <v>132</v>
      </c>
      <c r="N5819">
        <v>1</v>
      </c>
      <c r="O5819" s="73">
        <v>79.816569859337903</v>
      </c>
      <c r="P5819">
        <v>132</v>
      </c>
      <c r="Q5819">
        <v>1</v>
      </c>
      <c r="R5819">
        <v>124</v>
      </c>
      <c r="S5819">
        <v>0.96574518774059004</v>
      </c>
      <c r="T5819">
        <v>30.8869722255236</v>
      </c>
      <c r="U5819">
        <v>0.75241852797475595</v>
      </c>
      <c r="V5819">
        <v>103</v>
      </c>
      <c r="W5819">
        <v>0.139628550095867</v>
      </c>
      <c r="X5819">
        <v>14</v>
      </c>
      <c r="Y5819">
        <v>132</v>
      </c>
      <c r="Z5819">
        <v>1</v>
      </c>
      <c r="AA5819">
        <v>25.473659434601299</v>
      </c>
      <c r="AB5819">
        <v>134</v>
      </c>
      <c r="AC5819">
        <v>0.99693607896869596</v>
      </c>
      <c r="AD5819">
        <v>3</v>
      </c>
      <c r="AE5819">
        <v>1.01091581275098E-2</v>
      </c>
      <c r="AF5819">
        <v>-5</v>
      </c>
      <c r="AG5819">
        <v>0</v>
      </c>
      <c r="AH5819">
        <v>2.3469266341810301E-2</v>
      </c>
      <c r="AI5819">
        <v>6</v>
      </c>
      <c r="AJ5819" s="73">
        <v>65.868752864661005</v>
      </c>
      <c r="AK5819">
        <v>132</v>
      </c>
      <c r="AL5819">
        <v>1</v>
      </c>
      <c r="AM5819">
        <v>0</v>
      </c>
      <c r="AN5819">
        <v>0</v>
      </c>
      <c r="AO5819">
        <v>0</v>
      </c>
      <c r="AP5819">
        <v>0</v>
      </c>
      <c r="AQ5819">
        <v>132</v>
      </c>
      <c r="AR5819">
        <v>1</v>
      </c>
      <c r="AS5819">
        <v>0</v>
      </c>
      <c r="AT5819">
        <v>0</v>
      </c>
      <c r="AU5819">
        <v>0</v>
      </c>
      <c r="AV5819">
        <v>0</v>
      </c>
      <c r="AW5819">
        <v>131</v>
      </c>
      <c r="AX5819">
        <v>0.99953588393511905</v>
      </c>
      <c r="AY5819" s="73">
        <v>73.089095160169904</v>
      </c>
      <c r="AZ5819">
        <v>132</v>
      </c>
      <c r="BA5819">
        <v>1</v>
      </c>
      <c r="BB5819">
        <v>129</v>
      </c>
      <c r="BC5819">
        <v>0.94881703465763001</v>
      </c>
      <c r="BD5819">
        <v>3</v>
      </c>
      <c r="BE5819">
        <v>5.1182965342369401E-2</v>
      </c>
      <c r="BF5819">
        <v>73.314828906361001</v>
      </c>
      <c r="BG5819">
        <v>79.816569859337903</v>
      </c>
      <c r="BH5819">
        <v>73.089095160169904</v>
      </c>
      <c r="BI5819">
        <v>65.868752864661005</v>
      </c>
    </row>
    <row r="5820" spans="1:61" x14ac:dyDescent="0.25">
      <c r="A5820" s="10" t="str">
        <f>VLOOKUP(D5820,'Index-Relations'!E:F,2,FALSE)</f>
        <v>ESG</v>
      </c>
      <c r="B5820" t="s">
        <v>3450</v>
      </c>
      <c r="C5820" s="53" t="s">
        <v>3350</v>
      </c>
      <c r="D5820" s="59" t="s">
        <v>3310</v>
      </c>
      <c r="E5820" s="59" t="s">
        <v>9236</v>
      </c>
      <c r="F5820" t="s">
        <v>2583</v>
      </c>
      <c r="G5820" t="s">
        <v>2115</v>
      </c>
      <c r="H5820" t="s">
        <v>2117</v>
      </c>
      <c r="I5820" s="52">
        <v>45505</v>
      </c>
      <c r="J5820" t="s">
        <v>2457</v>
      </c>
      <c r="K5820">
        <v>133</v>
      </c>
      <c r="L5820" s="73">
        <v>72.981260777817994</v>
      </c>
      <c r="M5820">
        <v>133</v>
      </c>
      <c r="N5820">
        <v>1</v>
      </c>
      <c r="O5820" s="73">
        <v>79.518215022627899</v>
      </c>
      <c r="P5820">
        <v>133</v>
      </c>
      <c r="Q5820">
        <v>1</v>
      </c>
      <c r="R5820">
        <v>125</v>
      </c>
      <c r="S5820">
        <v>0.96419417866164603</v>
      </c>
      <c r="T5820">
        <v>30.977120953461998</v>
      </c>
      <c r="U5820">
        <v>0.74544202841721097</v>
      </c>
      <c r="V5820">
        <v>104</v>
      </c>
      <c r="W5820">
        <v>0.145470965628205</v>
      </c>
      <c r="X5820">
        <v>14</v>
      </c>
      <c r="Y5820">
        <v>133</v>
      </c>
      <c r="Z5820">
        <v>1</v>
      </c>
      <c r="AA5820">
        <v>27.3508789395298</v>
      </c>
      <c r="AB5820">
        <v>129</v>
      </c>
      <c r="AC5820">
        <v>0.98897631979018596</v>
      </c>
      <c r="AD5820">
        <v>4</v>
      </c>
      <c r="AE5820">
        <v>1.10236802098133E-2</v>
      </c>
      <c r="AF5820">
        <v>0</v>
      </c>
      <c r="AG5820">
        <v>1.1796E-16</v>
      </c>
      <c r="AH5820">
        <v>2.43771529300826E-2</v>
      </c>
      <c r="AI5820">
        <v>6</v>
      </c>
      <c r="AJ5820" s="73">
        <v>65.385085482836999</v>
      </c>
      <c r="AK5820">
        <v>133</v>
      </c>
      <c r="AL5820">
        <v>1</v>
      </c>
      <c r="AM5820">
        <v>0</v>
      </c>
      <c r="AN5820">
        <v>0</v>
      </c>
      <c r="AO5820">
        <v>0</v>
      </c>
      <c r="AP5820">
        <v>0</v>
      </c>
      <c r="AQ5820">
        <v>133</v>
      </c>
      <c r="AR5820">
        <v>1</v>
      </c>
      <c r="AS5820">
        <v>0</v>
      </c>
      <c r="AT5820">
        <v>0</v>
      </c>
      <c r="AU5820">
        <v>0</v>
      </c>
      <c r="AV5820">
        <v>0</v>
      </c>
      <c r="AW5820">
        <v>132</v>
      </c>
      <c r="AX5820">
        <v>0.99960724562474601</v>
      </c>
      <c r="AY5820" s="73">
        <v>73.000120395014903</v>
      </c>
      <c r="AZ5820">
        <v>133</v>
      </c>
      <c r="BA5820">
        <v>1</v>
      </c>
      <c r="BB5820">
        <v>130</v>
      </c>
      <c r="BC5820">
        <v>0.94553572503322003</v>
      </c>
      <c r="BD5820">
        <v>3</v>
      </c>
      <c r="BE5820">
        <v>5.4464274966779698E-2</v>
      </c>
      <c r="BF5820">
        <v>72.981260777817994</v>
      </c>
      <c r="BG5820">
        <v>79.518215022627899</v>
      </c>
      <c r="BH5820">
        <v>73.000120395014903</v>
      </c>
      <c r="BI5820">
        <v>65.385085482836999</v>
      </c>
    </row>
    <row r="5821" spans="1:61" x14ac:dyDescent="0.25">
      <c r="A5821" s="10" t="str">
        <f>VLOOKUP(D5821,'Index-Relations'!E:F,2,FALSE)</f>
        <v>ESG</v>
      </c>
      <c r="B5821" t="s">
        <v>3450</v>
      </c>
      <c r="C5821" s="53" t="s">
        <v>2765</v>
      </c>
      <c r="D5821" s="59" t="s">
        <v>3310</v>
      </c>
      <c r="E5821" s="59" t="s">
        <v>9237</v>
      </c>
      <c r="F5821" t="s">
        <v>2583</v>
      </c>
      <c r="G5821" t="s">
        <v>2115</v>
      </c>
      <c r="H5821" t="s">
        <v>2117</v>
      </c>
      <c r="I5821" s="52">
        <v>45474</v>
      </c>
      <c r="J5821" t="s">
        <v>2457</v>
      </c>
      <c r="K5821">
        <v>133</v>
      </c>
      <c r="L5821" s="73">
        <v>73.381660393824006</v>
      </c>
      <c r="M5821">
        <v>133</v>
      </c>
      <c r="N5821">
        <v>1</v>
      </c>
      <c r="O5821" s="73">
        <v>79.671605201757004</v>
      </c>
      <c r="P5821">
        <v>133</v>
      </c>
      <c r="Q5821">
        <v>1</v>
      </c>
      <c r="R5821">
        <v>125</v>
      </c>
      <c r="S5821">
        <v>0.96784452485416606</v>
      </c>
      <c r="T5821">
        <v>30.981579336744801</v>
      </c>
      <c r="U5821">
        <v>0.78406592811435705</v>
      </c>
      <c r="V5821">
        <v>104</v>
      </c>
      <c r="W5821">
        <v>0.13766907043488599</v>
      </c>
      <c r="X5821">
        <v>14</v>
      </c>
      <c r="Y5821">
        <v>133</v>
      </c>
      <c r="Z5821">
        <v>1</v>
      </c>
      <c r="AA5821">
        <v>29.268529279086501</v>
      </c>
      <c r="AB5821">
        <v>129</v>
      </c>
      <c r="AC5821">
        <v>0.98833386594820005</v>
      </c>
      <c r="AD5821">
        <v>4</v>
      </c>
      <c r="AE5821">
        <v>1.16661340517998E-2</v>
      </c>
      <c r="AF5821">
        <v>0</v>
      </c>
      <c r="AG5821">
        <v>0</v>
      </c>
      <c r="AH5821">
        <v>2.18376524962215E-2</v>
      </c>
      <c r="AI5821">
        <v>6</v>
      </c>
      <c r="AJ5821" s="73">
        <v>65.857258039856006</v>
      </c>
      <c r="AK5821">
        <v>133</v>
      </c>
      <c r="AL5821">
        <v>1</v>
      </c>
      <c r="AM5821">
        <v>0</v>
      </c>
      <c r="AN5821">
        <v>0</v>
      </c>
      <c r="AO5821">
        <v>0</v>
      </c>
      <c r="AP5821">
        <v>0</v>
      </c>
      <c r="AQ5821">
        <v>133</v>
      </c>
      <c r="AR5821">
        <v>0.999999999999999</v>
      </c>
      <c r="AS5821">
        <v>0</v>
      </c>
      <c r="AT5821">
        <v>0</v>
      </c>
      <c r="AU5821">
        <v>0</v>
      </c>
      <c r="AV5821">
        <v>0</v>
      </c>
      <c r="AW5821">
        <v>132</v>
      </c>
      <c r="AX5821">
        <v>0.99973528351216301</v>
      </c>
      <c r="AY5821" s="73">
        <v>73.508320018158003</v>
      </c>
      <c r="AZ5821">
        <v>133</v>
      </c>
      <c r="BA5821">
        <v>1</v>
      </c>
      <c r="BB5821">
        <v>130</v>
      </c>
      <c r="BC5821">
        <v>0.94309700118543305</v>
      </c>
      <c r="BD5821">
        <v>3</v>
      </c>
      <c r="BE5821">
        <v>5.6902998814566397E-2</v>
      </c>
      <c r="BF5821">
        <v>73.381660393824006</v>
      </c>
      <c r="BG5821">
        <v>79.671605201757004</v>
      </c>
      <c r="BH5821">
        <v>73.508320018158003</v>
      </c>
      <c r="BI5821">
        <v>65.857258039856006</v>
      </c>
    </row>
    <row r="5822" spans="1:61" x14ac:dyDescent="0.25">
      <c r="A5822" s="10" t="str">
        <f>VLOOKUP(D5822,'Index-Relations'!E:F,2,FALSE)</f>
        <v>ESG</v>
      </c>
      <c r="B5822" t="s">
        <v>3450</v>
      </c>
      <c r="C5822" s="53" t="s">
        <v>2766</v>
      </c>
      <c r="D5822" s="59" t="s">
        <v>3310</v>
      </c>
      <c r="E5822" s="59" t="s">
        <v>9238</v>
      </c>
      <c r="F5822" t="s">
        <v>2583</v>
      </c>
      <c r="G5822" t="s">
        <v>2115</v>
      </c>
      <c r="H5822" t="s">
        <v>2117</v>
      </c>
      <c r="I5822" s="52">
        <v>45446</v>
      </c>
      <c r="J5822" t="s">
        <v>2457</v>
      </c>
      <c r="K5822">
        <v>112</v>
      </c>
      <c r="L5822" s="73">
        <v>73.407935176442905</v>
      </c>
      <c r="M5822">
        <v>111</v>
      </c>
      <c r="N5822">
        <v>0.99981826945807994</v>
      </c>
      <c r="O5822" s="73">
        <v>78.763316529947005</v>
      </c>
      <c r="P5822">
        <v>111</v>
      </c>
      <c r="Q5822">
        <v>0.99981826945807994</v>
      </c>
      <c r="R5822">
        <v>106</v>
      </c>
      <c r="S5822">
        <v>0.96564365368515803</v>
      </c>
      <c r="T5822">
        <v>29.070577403778199</v>
      </c>
      <c r="U5822">
        <v>0.764828535931525</v>
      </c>
      <c r="V5822">
        <v>86</v>
      </c>
      <c r="W5822">
        <v>0.16314684583609701</v>
      </c>
      <c r="X5822">
        <v>10</v>
      </c>
      <c r="Y5822">
        <v>112</v>
      </c>
      <c r="Z5822">
        <v>1</v>
      </c>
      <c r="AA5822">
        <v>24.017757016084101</v>
      </c>
      <c r="AB5822">
        <v>108</v>
      </c>
      <c r="AC5822">
        <v>0.99903293955216299</v>
      </c>
      <c r="AD5822">
        <v>4</v>
      </c>
      <c r="AE5822">
        <v>9.6706044783626704E-4</v>
      </c>
      <c r="AF5822">
        <v>0</v>
      </c>
      <c r="AG5822">
        <v>0</v>
      </c>
      <c r="AH5822">
        <v>2.4587802168275101E-2</v>
      </c>
      <c r="AI5822">
        <v>6</v>
      </c>
      <c r="AJ5822" s="73">
        <v>66.070031472955904</v>
      </c>
      <c r="AK5822">
        <v>111</v>
      </c>
      <c r="AL5822">
        <v>0.99981826945807994</v>
      </c>
      <c r="AM5822">
        <v>0</v>
      </c>
      <c r="AN5822">
        <v>0</v>
      </c>
      <c r="AO5822">
        <v>0</v>
      </c>
      <c r="AP5822">
        <v>0</v>
      </c>
      <c r="AQ5822">
        <v>112</v>
      </c>
      <c r="AR5822">
        <v>1</v>
      </c>
      <c r="AS5822">
        <v>0</v>
      </c>
      <c r="AT5822">
        <v>0</v>
      </c>
      <c r="AU5822">
        <v>0</v>
      </c>
      <c r="AV5822">
        <v>0</v>
      </c>
      <c r="AW5822">
        <v>112</v>
      </c>
      <c r="AX5822">
        <v>1</v>
      </c>
      <c r="AY5822" s="73">
        <v>73.414408805356999</v>
      </c>
      <c r="AZ5822">
        <v>111</v>
      </c>
      <c r="BA5822">
        <v>0.99981826945807994</v>
      </c>
      <c r="BB5822">
        <v>109</v>
      </c>
      <c r="BC5822">
        <v>0.93931152547850805</v>
      </c>
      <c r="BD5822">
        <v>3</v>
      </c>
      <c r="BE5822">
        <v>6.0688474521491002E-2</v>
      </c>
      <c r="BF5822">
        <v>73.407935176442905</v>
      </c>
      <c r="BG5822">
        <v>78.763316529947005</v>
      </c>
      <c r="BH5822">
        <v>73.414408805356999</v>
      </c>
      <c r="BI5822">
        <v>66.070031472955904</v>
      </c>
    </row>
    <row r="5823" spans="1:61" x14ac:dyDescent="0.25">
      <c r="A5823" s="10" t="str">
        <f>VLOOKUP(D5823,'Index-Relations'!E:F,2,FALSE)</f>
        <v>ESG</v>
      </c>
      <c r="B5823" t="s">
        <v>3450</v>
      </c>
      <c r="C5823" s="53" t="s">
        <v>2767</v>
      </c>
      <c r="D5823" s="59" t="s">
        <v>3310</v>
      </c>
      <c r="E5823" s="59" t="s">
        <v>9239</v>
      </c>
      <c r="F5823" t="s">
        <v>2583</v>
      </c>
      <c r="G5823" t="s">
        <v>2115</v>
      </c>
      <c r="H5823" t="s">
        <v>2117</v>
      </c>
      <c r="I5823" s="52">
        <v>45413</v>
      </c>
      <c r="J5823" t="s">
        <v>2457</v>
      </c>
      <c r="K5823">
        <v>112</v>
      </c>
      <c r="L5823" s="73">
        <v>73.630699751828899</v>
      </c>
      <c r="M5823">
        <v>111</v>
      </c>
      <c r="N5823">
        <v>0.99982645918322199</v>
      </c>
      <c r="O5823" s="73">
        <v>78.771675977480896</v>
      </c>
      <c r="P5823">
        <v>111</v>
      </c>
      <c r="Q5823">
        <v>0.99982645918322199</v>
      </c>
      <c r="R5823">
        <v>106</v>
      </c>
      <c r="S5823">
        <v>0.96619202107465996</v>
      </c>
      <c r="T5823">
        <v>29.127905824071799</v>
      </c>
      <c r="U5823">
        <v>0.76188028476977998</v>
      </c>
      <c r="V5823">
        <v>86</v>
      </c>
      <c r="W5823">
        <v>0.161841885377638</v>
      </c>
      <c r="X5823">
        <v>10</v>
      </c>
      <c r="Y5823">
        <v>112</v>
      </c>
      <c r="Z5823">
        <v>0.999999999999999</v>
      </c>
      <c r="AA5823">
        <v>24.479081907884598</v>
      </c>
      <c r="AB5823">
        <v>108</v>
      </c>
      <c r="AC5823">
        <v>0.99901432547472302</v>
      </c>
      <c r="AD5823">
        <v>4</v>
      </c>
      <c r="AE5823">
        <v>9.8567452527707094E-4</v>
      </c>
      <c r="AF5823">
        <v>0</v>
      </c>
      <c r="AG5823">
        <v>0</v>
      </c>
      <c r="AH5823">
        <v>2.4481845245577099E-2</v>
      </c>
      <c r="AI5823">
        <v>6</v>
      </c>
      <c r="AJ5823" s="73">
        <v>66.287854286450994</v>
      </c>
      <c r="AK5823">
        <v>111</v>
      </c>
      <c r="AL5823">
        <v>0.99982645918322199</v>
      </c>
      <c r="AM5823">
        <v>0</v>
      </c>
      <c r="AN5823">
        <v>0</v>
      </c>
      <c r="AO5823">
        <v>0</v>
      </c>
      <c r="AP5823">
        <v>0</v>
      </c>
      <c r="AQ5823">
        <v>112</v>
      </c>
      <c r="AR5823">
        <v>1</v>
      </c>
      <c r="AS5823">
        <v>0</v>
      </c>
      <c r="AT5823">
        <v>0</v>
      </c>
      <c r="AU5823">
        <v>0</v>
      </c>
      <c r="AV5823">
        <v>0</v>
      </c>
      <c r="AW5823">
        <v>112</v>
      </c>
      <c r="AX5823">
        <v>0.999999999999999</v>
      </c>
      <c r="AY5823" s="73">
        <v>73.788747970571904</v>
      </c>
      <c r="AZ5823">
        <v>111</v>
      </c>
      <c r="BA5823">
        <v>0.99982645918322199</v>
      </c>
      <c r="BB5823">
        <v>108</v>
      </c>
      <c r="BC5823">
        <v>0.89894860313903202</v>
      </c>
      <c r="BD5823">
        <v>4</v>
      </c>
      <c r="BE5823">
        <v>0.10105139686096699</v>
      </c>
      <c r="BF5823">
        <v>73.630699751828899</v>
      </c>
      <c r="BG5823">
        <v>78.771675977480896</v>
      </c>
      <c r="BH5823">
        <v>73.788747970571904</v>
      </c>
      <c r="BI5823">
        <v>66.287854286450994</v>
      </c>
    </row>
    <row r="5824" spans="1:61" x14ac:dyDescent="0.25">
      <c r="A5824" s="10" t="str">
        <f>VLOOKUP(D5824,'Index-Relations'!E:F,2,FALSE)</f>
        <v>ESG</v>
      </c>
      <c r="B5824" t="s">
        <v>3450</v>
      </c>
      <c r="C5824" s="53" t="s">
        <v>2768</v>
      </c>
      <c r="D5824" s="59" t="s">
        <v>3310</v>
      </c>
      <c r="E5824" s="59" t="s">
        <v>9240</v>
      </c>
      <c r="F5824" t="s">
        <v>2583</v>
      </c>
      <c r="G5824" t="s">
        <v>2115</v>
      </c>
      <c r="H5824" t="s">
        <v>2117</v>
      </c>
      <c r="I5824" s="52">
        <v>45383</v>
      </c>
      <c r="J5824" t="s">
        <v>2457</v>
      </c>
      <c r="K5824">
        <v>113</v>
      </c>
      <c r="L5824">
        <v>79.128659818561204</v>
      </c>
      <c r="M5824">
        <v>112</v>
      </c>
      <c r="N5824">
        <v>0.99982759397763299</v>
      </c>
      <c r="O5824">
        <v>84.645134553204102</v>
      </c>
      <c r="P5824">
        <v>112</v>
      </c>
      <c r="Q5824">
        <v>0.99982759397763299</v>
      </c>
      <c r="R5824">
        <v>107</v>
      </c>
      <c r="S5824">
        <v>0.96915134640867195</v>
      </c>
      <c r="T5824">
        <v>29.156755463139199</v>
      </c>
      <c r="U5824">
        <v>0.76107197506836499</v>
      </c>
      <c r="V5824">
        <v>86</v>
      </c>
      <c r="W5824">
        <v>0.15930376133966401</v>
      </c>
      <c r="X5824">
        <v>10</v>
      </c>
      <c r="Y5824">
        <v>113</v>
      </c>
      <c r="Z5824">
        <v>1</v>
      </c>
      <c r="AA5824">
        <v>24.1582890647326</v>
      </c>
      <c r="AB5824">
        <v>109</v>
      </c>
      <c r="AC5824">
        <v>0.99895517981595106</v>
      </c>
      <c r="AD5824">
        <v>4</v>
      </c>
      <c r="AE5824">
        <v>1.0448201840489201E-3</v>
      </c>
      <c r="AF5824">
        <v>0</v>
      </c>
      <c r="AG5824">
        <v>2.3640000000000001E-17</v>
      </c>
      <c r="AH5824">
        <v>2.4113777849561199E-2</v>
      </c>
      <c r="AI5824">
        <v>6</v>
      </c>
      <c r="AJ5824">
        <v>71.561704078888397</v>
      </c>
      <c r="AK5824">
        <v>112</v>
      </c>
      <c r="AL5824">
        <v>0.99982759397763299</v>
      </c>
      <c r="AM5824">
        <v>0</v>
      </c>
      <c r="AN5824">
        <v>0</v>
      </c>
      <c r="AO5824">
        <v>0</v>
      </c>
      <c r="AP5824">
        <v>0</v>
      </c>
      <c r="AQ5824">
        <v>113</v>
      </c>
      <c r="AR5824">
        <v>1</v>
      </c>
      <c r="AS5824">
        <v>0</v>
      </c>
      <c r="AT5824">
        <v>0</v>
      </c>
      <c r="AU5824">
        <v>0</v>
      </c>
      <c r="AV5824">
        <v>0</v>
      </c>
      <c r="AW5824">
        <v>113</v>
      </c>
      <c r="AX5824">
        <v>0.999999999999999</v>
      </c>
      <c r="AY5824">
        <v>79.684613231602896</v>
      </c>
      <c r="AZ5824">
        <v>112</v>
      </c>
      <c r="BA5824">
        <v>0.99982759397763299</v>
      </c>
      <c r="BB5824">
        <v>109</v>
      </c>
      <c r="BC5824">
        <v>0.906535201049263</v>
      </c>
      <c r="BD5824">
        <v>4</v>
      </c>
      <c r="BE5824">
        <v>9.34647989507362E-2</v>
      </c>
      <c r="BF5824">
        <v>73.616260388472</v>
      </c>
      <c r="BG5824">
        <v>78.616305292396007</v>
      </c>
      <c r="BH5824">
        <v>73.673050641027999</v>
      </c>
      <c r="BI5824">
        <v>66.458789045463007</v>
      </c>
    </row>
    <row r="5825" spans="1:61" x14ac:dyDescent="0.25">
      <c r="A5825" s="10" t="str">
        <f>VLOOKUP(D5825,'Index-Relations'!E:F,2,FALSE)</f>
        <v>ESG</v>
      </c>
      <c r="B5825" t="s">
        <v>3450</v>
      </c>
      <c r="C5825" s="53" t="s">
        <v>2769</v>
      </c>
      <c r="D5825" s="59" t="s">
        <v>3310</v>
      </c>
      <c r="E5825" s="59" t="s">
        <v>9241</v>
      </c>
      <c r="F5825" t="s">
        <v>2583</v>
      </c>
      <c r="G5825" t="s">
        <v>2115</v>
      </c>
      <c r="H5825" t="s">
        <v>2117</v>
      </c>
      <c r="I5825" s="52">
        <v>45352</v>
      </c>
      <c r="J5825" t="s">
        <v>2457</v>
      </c>
      <c r="K5825">
        <v>127</v>
      </c>
      <c r="L5825">
        <v>79.165224276806597</v>
      </c>
      <c r="M5825">
        <v>125</v>
      </c>
      <c r="N5825">
        <v>0.99915095194570103</v>
      </c>
      <c r="O5825">
        <v>84.371090169968596</v>
      </c>
      <c r="P5825">
        <v>125</v>
      </c>
      <c r="Q5825">
        <v>0.99915095194570103</v>
      </c>
      <c r="R5825">
        <v>121</v>
      </c>
      <c r="S5825">
        <v>0.976108885795958</v>
      </c>
      <c r="T5825">
        <v>30.2813723088329</v>
      </c>
      <c r="U5825">
        <v>0.74236601425159499</v>
      </c>
      <c r="V5825">
        <v>93</v>
      </c>
      <c r="W5825">
        <v>0.16728000299410101</v>
      </c>
      <c r="X5825">
        <v>14</v>
      </c>
      <c r="Y5825">
        <v>126</v>
      </c>
      <c r="Z5825">
        <v>0.999765839148126</v>
      </c>
      <c r="AA5825">
        <v>25.4514140631224</v>
      </c>
      <c r="AB5825">
        <v>123</v>
      </c>
      <c r="AC5825">
        <v>0.99695585396841502</v>
      </c>
      <c r="AD5825">
        <v>3</v>
      </c>
      <c r="AE5825">
        <v>2.8099851797110799E-3</v>
      </c>
      <c r="AF5825">
        <v>1</v>
      </c>
      <c r="AG5825">
        <v>2.3416085187378399E-4</v>
      </c>
      <c r="AH5825">
        <v>3.2643648065633101E-3</v>
      </c>
      <c r="AI5825">
        <v>5</v>
      </c>
      <c r="AJ5825">
        <v>72.222298317008594</v>
      </c>
      <c r="AK5825">
        <v>125</v>
      </c>
      <c r="AL5825">
        <v>0.99915095194570103</v>
      </c>
      <c r="AM5825">
        <v>0</v>
      </c>
      <c r="AN5825">
        <v>0</v>
      </c>
      <c r="AO5825">
        <v>0</v>
      </c>
      <c r="AP5825">
        <v>0</v>
      </c>
      <c r="AQ5825">
        <v>127</v>
      </c>
      <c r="AR5825">
        <v>1</v>
      </c>
      <c r="AS5825">
        <v>0</v>
      </c>
      <c r="AT5825">
        <v>0</v>
      </c>
      <c r="AU5825">
        <v>0</v>
      </c>
      <c r="AV5825">
        <v>0</v>
      </c>
      <c r="AW5825">
        <v>127</v>
      </c>
      <c r="AX5825">
        <v>0.999999999999999</v>
      </c>
      <c r="AY5825">
        <v>79.766831787290698</v>
      </c>
      <c r="AZ5825">
        <v>125</v>
      </c>
      <c r="BA5825">
        <v>0.99915095194570103</v>
      </c>
      <c r="BB5825">
        <v>123</v>
      </c>
      <c r="BC5825">
        <v>0.91355667856662703</v>
      </c>
      <c r="BD5825">
        <v>4</v>
      </c>
      <c r="BE5825">
        <v>8.6443321433372897E-2</v>
      </c>
      <c r="BF5825">
        <v>73.466212378440005</v>
      </c>
      <c r="BG5825">
        <v>78.936637236579003</v>
      </c>
      <c r="BH5825">
        <v>73.801485481254005</v>
      </c>
      <c r="BI5825">
        <v>66.627426172696005</v>
      </c>
    </row>
    <row r="5826" spans="1:61" x14ac:dyDescent="0.25">
      <c r="A5826" s="10" t="str">
        <f>VLOOKUP(D5826,'Index-Relations'!E:F,2,FALSE)</f>
        <v>ESG</v>
      </c>
      <c r="B5826" t="s">
        <v>3450</v>
      </c>
      <c r="C5826" s="53" t="s">
        <v>2770</v>
      </c>
      <c r="D5826" s="59" t="s">
        <v>3310</v>
      </c>
      <c r="E5826" s="59" t="s">
        <v>9242</v>
      </c>
      <c r="F5826" t="s">
        <v>2583</v>
      </c>
      <c r="G5826" t="s">
        <v>2115</v>
      </c>
      <c r="H5826" t="s">
        <v>2117</v>
      </c>
      <c r="I5826" s="52">
        <v>45323</v>
      </c>
      <c r="J5826" t="s">
        <v>2457</v>
      </c>
      <c r="K5826">
        <v>127</v>
      </c>
      <c r="L5826">
        <v>79.412251755074493</v>
      </c>
      <c r="M5826">
        <v>125</v>
      </c>
      <c r="N5826">
        <v>0.99910500766965804</v>
      </c>
      <c r="O5826">
        <v>84.550753355759994</v>
      </c>
      <c r="P5826">
        <v>125</v>
      </c>
      <c r="Q5826">
        <v>0.99910500766965804</v>
      </c>
      <c r="R5826">
        <v>121</v>
      </c>
      <c r="S5826">
        <v>0.97719064930284605</v>
      </c>
      <c r="T5826">
        <v>30.524063640152399</v>
      </c>
      <c r="U5826">
        <v>0.73493886136697195</v>
      </c>
      <c r="V5826">
        <v>91</v>
      </c>
      <c r="W5826">
        <v>0.14196670080534199</v>
      </c>
      <c r="X5826">
        <v>14</v>
      </c>
      <c r="Y5826">
        <v>125</v>
      </c>
      <c r="Z5826">
        <v>0.99923031025364994</v>
      </c>
      <c r="AA5826">
        <v>24.830943152686501</v>
      </c>
      <c r="AB5826">
        <v>123</v>
      </c>
      <c r="AC5826">
        <v>0.99800342756735905</v>
      </c>
      <c r="AD5826">
        <v>2</v>
      </c>
      <c r="AE5826">
        <v>1.2268826862910701E-3</v>
      </c>
      <c r="AF5826">
        <v>2</v>
      </c>
      <c r="AG5826">
        <v>7.6968974634965205E-4</v>
      </c>
      <c r="AH5826">
        <v>3.1917386394103402E-3</v>
      </c>
      <c r="AI5826">
        <v>3</v>
      </c>
      <c r="AJ5826">
        <v>72.340515038532899</v>
      </c>
      <c r="AK5826">
        <v>125</v>
      </c>
      <c r="AL5826">
        <v>0.99910500766965804</v>
      </c>
      <c r="AM5826">
        <v>0</v>
      </c>
      <c r="AN5826">
        <v>0</v>
      </c>
      <c r="AO5826">
        <v>0</v>
      </c>
      <c r="AP5826">
        <v>0</v>
      </c>
      <c r="AQ5826">
        <v>127</v>
      </c>
      <c r="AR5826">
        <v>1</v>
      </c>
      <c r="AS5826">
        <v>0</v>
      </c>
      <c r="AT5826">
        <v>0</v>
      </c>
      <c r="AU5826">
        <v>0</v>
      </c>
      <c r="AV5826">
        <v>0</v>
      </c>
      <c r="AW5826">
        <v>127</v>
      </c>
      <c r="AX5826">
        <v>0.999999999999999</v>
      </c>
      <c r="AY5826">
        <v>79.948650248918298</v>
      </c>
      <c r="AZ5826">
        <v>125</v>
      </c>
      <c r="BA5826">
        <v>0.99910500766965804</v>
      </c>
      <c r="BB5826">
        <v>123</v>
      </c>
      <c r="BC5826">
        <v>0.91725886919077404</v>
      </c>
      <c r="BD5826">
        <v>4</v>
      </c>
      <c r="BE5826">
        <v>8.2741130809225294E-2</v>
      </c>
      <c r="BF5826">
        <v>73.787147022037999</v>
      </c>
      <c r="BG5826">
        <v>79.275492348081997</v>
      </c>
      <c r="BH5826">
        <v>74.033844351110901</v>
      </c>
      <c r="BI5826">
        <v>66.742932243288905</v>
      </c>
    </row>
    <row r="5827" spans="1:61" x14ac:dyDescent="0.25">
      <c r="A5827" s="10" t="str">
        <f>VLOOKUP(D5827,'Index-Relations'!E:F,2,FALSE)</f>
        <v>ESG</v>
      </c>
      <c r="B5827" t="s">
        <v>3450</v>
      </c>
      <c r="C5827" s="53" t="s">
        <v>2760</v>
      </c>
      <c r="D5827" s="59" t="s">
        <v>3311</v>
      </c>
      <c r="E5827" s="59" t="s">
        <v>9243</v>
      </c>
      <c r="F5827" t="s">
        <v>2520</v>
      </c>
      <c r="G5827" t="s">
        <v>2119</v>
      </c>
      <c r="H5827" t="s">
        <v>2121</v>
      </c>
      <c r="I5827" s="52">
        <v>45659</v>
      </c>
      <c r="J5827" t="s">
        <v>2457</v>
      </c>
      <c r="K5827">
        <v>188</v>
      </c>
      <c r="L5827" s="73">
        <v>74.15128864591</v>
      </c>
      <c r="M5827">
        <v>188</v>
      </c>
      <c r="N5827">
        <v>1</v>
      </c>
      <c r="O5827" s="73">
        <v>79.609375881802904</v>
      </c>
      <c r="P5827">
        <v>188</v>
      </c>
      <c r="Q5827">
        <v>1</v>
      </c>
      <c r="R5827">
        <v>177</v>
      </c>
      <c r="S5827">
        <v>0.97346954312522804</v>
      </c>
      <c r="T5827">
        <v>31.717827733470202</v>
      </c>
      <c r="U5827">
        <v>0.71689147183429502</v>
      </c>
      <c r="V5827">
        <v>135</v>
      </c>
      <c r="W5827">
        <v>6.6335201373350597E-2</v>
      </c>
      <c r="X5827">
        <v>14</v>
      </c>
      <c r="Y5827">
        <v>188</v>
      </c>
      <c r="Z5827">
        <v>1</v>
      </c>
      <c r="AA5827">
        <v>22.7826051993781</v>
      </c>
      <c r="AB5827">
        <v>181</v>
      </c>
      <c r="AC5827">
        <v>0.99549255847886597</v>
      </c>
      <c r="AD5827">
        <v>7</v>
      </c>
      <c r="AE5827">
        <v>4.5074415211334099E-3</v>
      </c>
      <c r="AF5827">
        <v>0</v>
      </c>
      <c r="AG5827">
        <v>3.9030999999999998E-16</v>
      </c>
      <c r="AH5827">
        <v>6.5434250053950302E-3</v>
      </c>
      <c r="AI5827">
        <v>6</v>
      </c>
      <c r="AJ5827" s="73">
        <v>67.822934835973896</v>
      </c>
      <c r="AK5827">
        <v>188</v>
      </c>
      <c r="AL5827">
        <v>1</v>
      </c>
      <c r="AM5827">
        <v>0</v>
      </c>
      <c r="AN5827">
        <v>0</v>
      </c>
      <c r="AO5827">
        <v>0</v>
      </c>
      <c r="AP5827">
        <v>0</v>
      </c>
      <c r="AQ5827">
        <v>188</v>
      </c>
      <c r="AR5827">
        <v>0.999999999999999</v>
      </c>
      <c r="AS5827">
        <v>0</v>
      </c>
      <c r="AT5827">
        <v>0</v>
      </c>
      <c r="AU5827">
        <v>0</v>
      </c>
      <c r="AV5827">
        <v>0</v>
      </c>
      <c r="AW5827">
        <v>187</v>
      </c>
      <c r="AX5827">
        <v>0.99889688541912103</v>
      </c>
      <c r="AY5827" s="73">
        <v>73.295075690212997</v>
      </c>
      <c r="AZ5827">
        <v>188</v>
      </c>
      <c r="BA5827">
        <v>1</v>
      </c>
      <c r="BB5827">
        <v>187</v>
      </c>
      <c r="BC5827">
        <v>0.98097610836282301</v>
      </c>
      <c r="BD5827">
        <v>1</v>
      </c>
      <c r="BE5827">
        <v>1.9023891637176701E-2</v>
      </c>
      <c r="BF5827">
        <v>74.15128864591</v>
      </c>
      <c r="BG5827">
        <v>79.609375881802904</v>
      </c>
      <c r="BH5827">
        <v>73.295075690212997</v>
      </c>
      <c r="BI5827">
        <v>67.822934835973896</v>
      </c>
    </row>
    <row r="5828" spans="1:61" x14ac:dyDescent="0.25">
      <c r="A5828" s="10" t="str">
        <f>VLOOKUP(D5828,'Index-Relations'!E:F,2,FALSE)</f>
        <v>ESG</v>
      </c>
      <c r="B5828" t="s">
        <v>3450</v>
      </c>
      <c r="C5828" s="53" t="s">
        <v>2761</v>
      </c>
      <c r="D5828" s="59" t="s">
        <v>3311</v>
      </c>
      <c r="E5828" s="59" t="s">
        <v>9244</v>
      </c>
      <c r="F5828" t="s">
        <v>2520</v>
      </c>
      <c r="G5828" t="s">
        <v>2119</v>
      </c>
      <c r="H5828" t="s">
        <v>2121</v>
      </c>
      <c r="I5828" s="52">
        <v>45628</v>
      </c>
      <c r="J5828" t="s">
        <v>2457</v>
      </c>
      <c r="K5828">
        <v>196</v>
      </c>
      <c r="L5828" s="73">
        <v>73.649065887091993</v>
      </c>
      <c r="M5828">
        <v>196</v>
      </c>
      <c r="N5828">
        <v>1</v>
      </c>
      <c r="O5828" s="73">
        <v>78.840852363879904</v>
      </c>
      <c r="P5828">
        <v>196</v>
      </c>
      <c r="Q5828">
        <v>1</v>
      </c>
      <c r="R5828">
        <v>186</v>
      </c>
      <c r="S5828">
        <v>0.97623650210068202</v>
      </c>
      <c r="T5828">
        <v>32.0384794109059</v>
      </c>
      <c r="U5828">
        <v>0.75214811652471003</v>
      </c>
      <c r="V5828">
        <v>137</v>
      </c>
      <c r="W5828">
        <v>7.1183946193736594E-2</v>
      </c>
      <c r="X5828">
        <v>13</v>
      </c>
      <c r="Y5828">
        <v>196</v>
      </c>
      <c r="Z5828">
        <v>0.999999999999999</v>
      </c>
      <c r="AA5828">
        <v>19.368558145638001</v>
      </c>
      <c r="AB5828">
        <v>191</v>
      </c>
      <c r="AC5828">
        <v>0.99618398471779801</v>
      </c>
      <c r="AD5828">
        <v>5</v>
      </c>
      <c r="AE5828">
        <v>3.8160152822019899E-3</v>
      </c>
      <c r="AF5828">
        <v>0</v>
      </c>
      <c r="AG5828">
        <v>0</v>
      </c>
      <c r="AH5828">
        <v>5.7538317157295399E-3</v>
      </c>
      <c r="AI5828">
        <v>6</v>
      </c>
      <c r="AJ5828" s="73">
        <v>67.460466846418996</v>
      </c>
      <c r="AK5828">
        <v>196</v>
      </c>
      <c r="AL5828">
        <v>1</v>
      </c>
      <c r="AM5828">
        <v>0</v>
      </c>
      <c r="AN5828">
        <v>0</v>
      </c>
      <c r="AO5828">
        <v>0</v>
      </c>
      <c r="AP5828">
        <v>0</v>
      </c>
      <c r="AQ5828">
        <v>196</v>
      </c>
      <c r="AR5828">
        <v>0.999999999999999</v>
      </c>
      <c r="AS5828">
        <v>0</v>
      </c>
      <c r="AT5828">
        <v>0</v>
      </c>
      <c r="AU5828">
        <v>0</v>
      </c>
      <c r="AV5828">
        <v>0</v>
      </c>
      <c r="AW5828">
        <v>195</v>
      </c>
      <c r="AX5828">
        <v>0.99928152425472005</v>
      </c>
      <c r="AY5828" s="73">
        <v>72.885111548859996</v>
      </c>
      <c r="AZ5828">
        <v>196</v>
      </c>
      <c r="BA5828">
        <v>1</v>
      </c>
      <c r="BB5828">
        <v>195</v>
      </c>
      <c r="BC5828">
        <v>0.97862987190760298</v>
      </c>
      <c r="BD5828">
        <v>1</v>
      </c>
      <c r="BE5828">
        <v>2.1370128092396499E-2</v>
      </c>
      <c r="BF5828">
        <v>73.649065887091993</v>
      </c>
      <c r="BG5828">
        <v>78.840852363879904</v>
      </c>
      <c r="BH5828">
        <v>72.885111548859996</v>
      </c>
      <c r="BI5828">
        <v>67.460466846418996</v>
      </c>
    </row>
    <row r="5829" spans="1:61" x14ac:dyDescent="0.25">
      <c r="A5829" s="10" t="str">
        <f>VLOOKUP(D5829,'Index-Relations'!E:F,2,FALSE)</f>
        <v>ESG</v>
      </c>
      <c r="B5829" t="s">
        <v>3450</v>
      </c>
      <c r="C5829" s="53" t="s">
        <v>2762</v>
      </c>
      <c r="D5829" s="59" t="s">
        <v>3311</v>
      </c>
      <c r="E5829" s="59" t="s">
        <v>9245</v>
      </c>
      <c r="F5829" t="s">
        <v>2520</v>
      </c>
      <c r="G5829" t="s">
        <v>2119</v>
      </c>
      <c r="H5829" t="s">
        <v>2121</v>
      </c>
      <c r="I5829" s="52">
        <v>45597</v>
      </c>
      <c r="J5829" t="s">
        <v>2457</v>
      </c>
      <c r="K5829">
        <v>198</v>
      </c>
      <c r="L5829" s="73">
        <v>73.741128248373997</v>
      </c>
      <c r="M5829">
        <v>198</v>
      </c>
      <c r="N5829">
        <v>1</v>
      </c>
      <c r="O5829" s="73">
        <v>79.030400766820904</v>
      </c>
      <c r="P5829">
        <v>198</v>
      </c>
      <c r="Q5829">
        <v>1</v>
      </c>
      <c r="R5829">
        <v>188</v>
      </c>
      <c r="S5829">
        <v>0.97744801826438898</v>
      </c>
      <c r="T5829">
        <v>32.175872846419097</v>
      </c>
      <c r="U5829">
        <v>0.75387610119293502</v>
      </c>
      <c r="V5829">
        <v>139</v>
      </c>
      <c r="W5829">
        <v>7.2086385163150399E-2</v>
      </c>
      <c r="X5829">
        <v>14</v>
      </c>
      <c r="Y5829">
        <v>198</v>
      </c>
      <c r="Z5829">
        <v>1</v>
      </c>
      <c r="AA5829">
        <v>19.7145818917889</v>
      </c>
      <c r="AB5829">
        <v>192</v>
      </c>
      <c r="AC5829">
        <v>0.99568326381650196</v>
      </c>
      <c r="AD5829">
        <v>6</v>
      </c>
      <c r="AE5829">
        <v>4.3167361834984099E-3</v>
      </c>
      <c r="AF5829">
        <v>0</v>
      </c>
      <c r="AG5829">
        <v>0</v>
      </c>
      <c r="AH5829">
        <v>5.6400701683675704E-3</v>
      </c>
      <c r="AI5829">
        <v>6</v>
      </c>
      <c r="AJ5829" s="73">
        <v>67.5495971352819</v>
      </c>
      <c r="AK5829">
        <v>198</v>
      </c>
      <c r="AL5829">
        <v>1</v>
      </c>
      <c r="AM5829">
        <v>0</v>
      </c>
      <c r="AN5829">
        <v>0</v>
      </c>
      <c r="AO5829">
        <v>0</v>
      </c>
      <c r="AP5829">
        <v>0</v>
      </c>
      <c r="AQ5829">
        <v>198</v>
      </c>
      <c r="AR5829">
        <v>1</v>
      </c>
      <c r="AS5829">
        <v>0</v>
      </c>
      <c r="AT5829">
        <v>0</v>
      </c>
      <c r="AU5829">
        <v>0</v>
      </c>
      <c r="AV5829">
        <v>0</v>
      </c>
      <c r="AW5829">
        <v>197</v>
      </c>
      <c r="AX5829">
        <v>0.99937629361386904</v>
      </c>
      <c r="AY5829" s="73">
        <v>72.977680393623999</v>
      </c>
      <c r="AZ5829">
        <v>198</v>
      </c>
      <c r="BA5829">
        <v>1</v>
      </c>
      <c r="BB5829">
        <v>196</v>
      </c>
      <c r="BC5829">
        <v>0.97644963632472803</v>
      </c>
      <c r="BD5829">
        <v>2</v>
      </c>
      <c r="BE5829">
        <v>2.3550363675271201E-2</v>
      </c>
      <c r="BF5829">
        <v>73.741128248373997</v>
      </c>
      <c r="BG5829">
        <v>79.030400766820904</v>
      </c>
      <c r="BH5829">
        <v>72.977680393623999</v>
      </c>
      <c r="BI5829">
        <v>67.5495971352819</v>
      </c>
    </row>
    <row r="5830" spans="1:61" x14ac:dyDescent="0.25">
      <c r="A5830" s="10" t="str">
        <f>VLOOKUP(D5830,'Index-Relations'!E:F,2,FALSE)</f>
        <v>ESG</v>
      </c>
      <c r="B5830" t="s">
        <v>3450</v>
      </c>
      <c r="C5830" s="53" t="s">
        <v>2763</v>
      </c>
      <c r="D5830" s="59" t="s">
        <v>3311</v>
      </c>
      <c r="E5830" s="59" t="s">
        <v>9246</v>
      </c>
      <c r="F5830" t="s">
        <v>2520</v>
      </c>
      <c r="G5830" t="s">
        <v>2119</v>
      </c>
      <c r="H5830" t="s">
        <v>2121</v>
      </c>
      <c r="I5830" s="52">
        <v>45566</v>
      </c>
      <c r="J5830" t="s">
        <v>2457</v>
      </c>
      <c r="K5830">
        <v>199</v>
      </c>
      <c r="L5830" s="73">
        <v>73.604703759095003</v>
      </c>
      <c r="M5830">
        <v>199</v>
      </c>
      <c r="N5830">
        <v>1</v>
      </c>
      <c r="O5830" s="73">
        <v>78.780886348888899</v>
      </c>
      <c r="P5830">
        <v>199</v>
      </c>
      <c r="Q5830">
        <v>1</v>
      </c>
      <c r="R5830">
        <v>189</v>
      </c>
      <c r="S5830">
        <v>0.97892461453849</v>
      </c>
      <c r="T5830">
        <v>32.175538373610003</v>
      </c>
      <c r="U5830">
        <v>0.75456774719654496</v>
      </c>
      <c r="V5830">
        <v>139</v>
      </c>
      <c r="W5830">
        <v>7.2418460444827998E-2</v>
      </c>
      <c r="X5830">
        <v>14</v>
      </c>
      <c r="Y5830">
        <v>199</v>
      </c>
      <c r="Z5830">
        <v>1</v>
      </c>
      <c r="AA5830">
        <v>18.7466304622689</v>
      </c>
      <c r="AB5830">
        <v>192</v>
      </c>
      <c r="AC5830">
        <v>0.995023433506387</v>
      </c>
      <c r="AD5830">
        <v>7</v>
      </c>
      <c r="AE5830">
        <v>4.97656649361312E-3</v>
      </c>
      <c r="AF5830">
        <v>0</v>
      </c>
      <c r="AG5830">
        <v>0</v>
      </c>
      <c r="AH5830">
        <v>5.7039055719123001E-3</v>
      </c>
      <c r="AI5830">
        <v>6</v>
      </c>
      <c r="AJ5830" s="73">
        <v>67.455853485436904</v>
      </c>
      <c r="AK5830">
        <v>199</v>
      </c>
      <c r="AL5830">
        <v>1</v>
      </c>
      <c r="AM5830">
        <v>0</v>
      </c>
      <c r="AN5830">
        <v>0</v>
      </c>
      <c r="AO5830">
        <v>0</v>
      </c>
      <c r="AP5830">
        <v>0</v>
      </c>
      <c r="AQ5830">
        <v>199</v>
      </c>
      <c r="AR5830">
        <v>1</v>
      </c>
      <c r="AS5830">
        <v>0</v>
      </c>
      <c r="AT5830">
        <v>0</v>
      </c>
      <c r="AU5830">
        <v>0</v>
      </c>
      <c r="AV5830">
        <v>0</v>
      </c>
      <c r="AW5830">
        <v>198</v>
      </c>
      <c r="AX5830">
        <v>0.99950723874624203</v>
      </c>
      <c r="AY5830" s="73">
        <v>72.913339073036894</v>
      </c>
      <c r="AZ5830">
        <v>199</v>
      </c>
      <c r="BA5830">
        <v>1</v>
      </c>
      <c r="BB5830">
        <v>197</v>
      </c>
      <c r="BC5830">
        <v>0.97579219151972196</v>
      </c>
      <c r="BD5830">
        <v>2</v>
      </c>
      <c r="BE5830">
        <v>2.4207808480277201E-2</v>
      </c>
      <c r="BF5830">
        <v>73.604703759095003</v>
      </c>
      <c r="BG5830">
        <v>78.780886348888899</v>
      </c>
      <c r="BH5830">
        <v>72.913339073036894</v>
      </c>
      <c r="BI5830">
        <v>67.455853485436904</v>
      </c>
    </row>
    <row r="5831" spans="1:61" x14ac:dyDescent="0.25">
      <c r="A5831" s="10" t="str">
        <f>VLOOKUP(D5831,'Index-Relations'!E:F,2,FALSE)</f>
        <v>ESG</v>
      </c>
      <c r="B5831" t="s">
        <v>3450</v>
      </c>
      <c r="C5831" s="53" t="s">
        <v>2764</v>
      </c>
      <c r="D5831" s="59" t="s">
        <v>3311</v>
      </c>
      <c r="E5831" s="59" t="s">
        <v>9247</v>
      </c>
      <c r="F5831" t="s">
        <v>2520</v>
      </c>
      <c r="G5831" t="s">
        <v>2119</v>
      </c>
      <c r="H5831" t="s">
        <v>2121</v>
      </c>
      <c r="I5831" s="52">
        <v>45537</v>
      </c>
      <c r="J5831" t="s">
        <v>2457</v>
      </c>
      <c r="K5831">
        <v>191</v>
      </c>
      <c r="L5831" s="73">
        <v>73.873511411772</v>
      </c>
      <c r="M5831">
        <v>191</v>
      </c>
      <c r="N5831">
        <v>1</v>
      </c>
      <c r="O5831" s="73">
        <v>79.186782089544906</v>
      </c>
      <c r="P5831">
        <v>191</v>
      </c>
      <c r="Q5831">
        <v>1</v>
      </c>
      <c r="R5831">
        <v>180</v>
      </c>
      <c r="S5831">
        <v>0.98102593970385499</v>
      </c>
      <c r="T5831">
        <v>31.581196552934198</v>
      </c>
      <c r="U5831">
        <v>0.76343739692639301</v>
      </c>
      <c r="V5831">
        <v>135</v>
      </c>
      <c r="W5831">
        <v>8.1976991595250903E-2</v>
      </c>
      <c r="X5831">
        <v>14</v>
      </c>
      <c r="Y5831">
        <v>191</v>
      </c>
      <c r="Z5831">
        <v>0.999999999999999</v>
      </c>
      <c r="AA5831">
        <v>18.5567935594811</v>
      </c>
      <c r="AB5831">
        <v>190</v>
      </c>
      <c r="AC5831">
        <v>1.0192670464312401</v>
      </c>
      <c r="AD5831">
        <v>6</v>
      </c>
      <c r="AE5831">
        <v>3.8768738164107401E-3</v>
      </c>
      <c r="AF5831">
        <v>-5</v>
      </c>
      <c r="AG5831">
        <v>0</v>
      </c>
      <c r="AH5831">
        <v>7.7697328040913297E-3</v>
      </c>
      <c r="AI5831">
        <v>6</v>
      </c>
      <c r="AJ5831" s="73">
        <v>67.540615561717004</v>
      </c>
      <c r="AK5831">
        <v>191</v>
      </c>
      <c r="AL5831">
        <v>1</v>
      </c>
      <c r="AM5831">
        <v>0</v>
      </c>
      <c r="AN5831">
        <v>0</v>
      </c>
      <c r="AO5831">
        <v>0</v>
      </c>
      <c r="AP5831">
        <v>0</v>
      </c>
      <c r="AQ5831">
        <v>191</v>
      </c>
      <c r="AR5831">
        <v>1</v>
      </c>
      <c r="AS5831">
        <v>0</v>
      </c>
      <c r="AT5831">
        <v>0</v>
      </c>
      <c r="AU5831">
        <v>0</v>
      </c>
      <c r="AV5831">
        <v>0</v>
      </c>
      <c r="AW5831">
        <v>190</v>
      </c>
      <c r="AX5831">
        <v>0.99953531787209304</v>
      </c>
      <c r="AY5831" s="73">
        <v>73.299008205527002</v>
      </c>
      <c r="AZ5831">
        <v>191</v>
      </c>
      <c r="BA5831">
        <v>1</v>
      </c>
      <c r="BB5831">
        <v>189</v>
      </c>
      <c r="BC5831">
        <v>0.97727069123432497</v>
      </c>
      <c r="BD5831">
        <v>2</v>
      </c>
      <c r="BE5831">
        <v>2.2729308765674701E-2</v>
      </c>
      <c r="BF5831">
        <v>73.873511411772</v>
      </c>
      <c r="BG5831">
        <v>79.186782089544906</v>
      </c>
      <c r="BH5831">
        <v>73.299008205527002</v>
      </c>
      <c r="BI5831">
        <v>67.540615561717004</v>
      </c>
    </row>
    <row r="5832" spans="1:61" x14ac:dyDescent="0.25">
      <c r="A5832" s="10" t="str">
        <f>VLOOKUP(D5832,'Index-Relations'!E:F,2,FALSE)</f>
        <v>ESG</v>
      </c>
      <c r="B5832" t="s">
        <v>3450</v>
      </c>
      <c r="C5832" s="53" t="s">
        <v>3350</v>
      </c>
      <c r="D5832" s="59" t="s">
        <v>3311</v>
      </c>
      <c r="E5832" s="59" t="s">
        <v>9248</v>
      </c>
      <c r="F5832" t="s">
        <v>2520</v>
      </c>
      <c r="G5832" t="s">
        <v>2119</v>
      </c>
      <c r="H5832" t="s">
        <v>2121</v>
      </c>
      <c r="I5832" s="52">
        <v>45505</v>
      </c>
      <c r="J5832" t="s">
        <v>2457</v>
      </c>
      <c r="K5832">
        <v>193</v>
      </c>
      <c r="L5832" s="73">
        <v>73.584171343568997</v>
      </c>
      <c r="M5832">
        <v>193</v>
      </c>
      <c r="N5832">
        <v>1</v>
      </c>
      <c r="O5832" s="73">
        <v>78.894463395610003</v>
      </c>
      <c r="P5832">
        <v>193</v>
      </c>
      <c r="Q5832">
        <v>1</v>
      </c>
      <c r="R5832">
        <v>182</v>
      </c>
      <c r="S5832">
        <v>0.98015845899893494</v>
      </c>
      <c r="T5832">
        <v>31.685441292328001</v>
      </c>
      <c r="U5832">
        <v>0.75825661301935299</v>
      </c>
      <c r="V5832">
        <v>137</v>
      </c>
      <c r="W5832">
        <v>8.33564516334966E-2</v>
      </c>
      <c r="X5832">
        <v>14</v>
      </c>
      <c r="Y5832">
        <v>193</v>
      </c>
      <c r="Z5832">
        <v>0.999999999999999</v>
      </c>
      <c r="AA5832">
        <v>19.817352463966799</v>
      </c>
      <c r="AB5832">
        <v>185</v>
      </c>
      <c r="AC5832">
        <v>0.99538974122557</v>
      </c>
      <c r="AD5832">
        <v>8</v>
      </c>
      <c r="AE5832">
        <v>4.6102587744286097E-3</v>
      </c>
      <c r="AF5832">
        <v>0</v>
      </c>
      <c r="AG5832">
        <v>6.1061999999999995E-16</v>
      </c>
      <c r="AH5832">
        <v>8.0693528919187907E-3</v>
      </c>
      <c r="AI5832">
        <v>6</v>
      </c>
      <c r="AJ5832" s="73">
        <v>67.171789654825901</v>
      </c>
      <c r="AK5832">
        <v>193</v>
      </c>
      <c r="AL5832">
        <v>1</v>
      </c>
      <c r="AM5832">
        <v>0</v>
      </c>
      <c r="AN5832">
        <v>0</v>
      </c>
      <c r="AO5832">
        <v>0</v>
      </c>
      <c r="AP5832">
        <v>0</v>
      </c>
      <c r="AQ5832">
        <v>193</v>
      </c>
      <c r="AR5832">
        <v>0.999999999999999</v>
      </c>
      <c r="AS5832">
        <v>0</v>
      </c>
      <c r="AT5832">
        <v>0</v>
      </c>
      <c r="AU5832">
        <v>0</v>
      </c>
      <c r="AV5832">
        <v>0</v>
      </c>
      <c r="AW5832">
        <v>192</v>
      </c>
      <c r="AX5832">
        <v>0.99960749803997195</v>
      </c>
      <c r="AY5832" s="73">
        <v>73.192424733042003</v>
      </c>
      <c r="AZ5832">
        <v>193</v>
      </c>
      <c r="BA5832">
        <v>1</v>
      </c>
      <c r="BB5832">
        <v>191</v>
      </c>
      <c r="BC5832">
        <v>0.97590997512885802</v>
      </c>
      <c r="BD5832">
        <v>2</v>
      </c>
      <c r="BE5832">
        <v>2.4090024871141098E-2</v>
      </c>
      <c r="BF5832">
        <v>73.584171343568997</v>
      </c>
      <c r="BG5832">
        <v>78.894463395610003</v>
      </c>
      <c r="BH5832">
        <v>73.192424733042003</v>
      </c>
      <c r="BI5832">
        <v>67.171789654825901</v>
      </c>
    </row>
    <row r="5833" spans="1:61" x14ac:dyDescent="0.25">
      <c r="A5833" s="10" t="str">
        <f>VLOOKUP(D5833,'Index-Relations'!E:F,2,FALSE)</f>
        <v>ESG</v>
      </c>
      <c r="B5833" t="s">
        <v>3450</v>
      </c>
      <c r="C5833" s="53" t="s">
        <v>2765</v>
      </c>
      <c r="D5833" s="59" t="s">
        <v>3311</v>
      </c>
      <c r="E5833" s="59" t="s">
        <v>9249</v>
      </c>
      <c r="F5833" t="s">
        <v>2520</v>
      </c>
      <c r="G5833" t="s">
        <v>2119</v>
      </c>
      <c r="H5833" t="s">
        <v>2121</v>
      </c>
      <c r="I5833" s="52">
        <v>45474</v>
      </c>
      <c r="J5833" t="s">
        <v>2457</v>
      </c>
      <c r="K5833">
        <v>193</v>
      </c>
      <c r="L5833" s="73">
        <v>73.942680671751901</v>
      </c>
      <c r="M5833">
        <v>193</v>
      </c>
      <c r="N5833">
        <v>1</v>
      </c>
      <c r="O5833" s="73">
        <v>79.117188558178995</v>
      </c>
      <c r="P5833">
        <v>193</v>
      </c>
      <c r="Q5833">
        <v>1</v>
      </c>
      <c r="R5833">
        <v>182</v>
      </c>
      <c r="S5833">
        <v>0.981733229768738</v>
      </c>
      <c r="T5833">
        <v>31.601922558237501</v>
      </c>
      <c r="U5833">
        <v>0.77867971468908903</v>
      </c>
      <c r="V5833">
        <v>137</v>
      </c>
      <c r="W5833">
        <v>8.2680651231196695E-2</v>
      </c>
      <c r="X5833">
        <v>14</v>
      </c>
      <c r="Y5833">
        <v>193</v>
      </c>
      <c r="Z5833">
        <v>0.999999999999999</v>
      </c>
      <c r="AA5833">
        <v>21.108647582373798</v>
      </c>
      <c r="AB5833">
        <v>185</v>
      </c>
      <c r="AC5833">
        <v>0.99554630454850201</v>
      </c>
      <c r="AD5833">
        <v>8</v>
      </c>
      <c r="AE5833">
        <v>4.4536954514973097E-3</v>
      </c>
      <c r="AF5833">
        <v>0</v>
      </c>
      <c r="AG5833">
        <v>0</v>
      </c>
      <c r="AH5833">
        <v>7.0123726325482501E-3</v>
      </c>
      <c r="AI5833">
        <v>6</v>
      </c>
      <c r="AJ5833" s="73">
        <v>67.530164125145006</v>
      </c>
      <c r="AK5833">
        <v>193</v>
      </c>
      <c r="AL5833">
        <v>1</v>
      </c>
      <c r="AM5833">
        <v>0</v>
      </c>
      <c r="AN5833">
        <v>0</v>
      </c>
      <c r="AO5833">
        <v>0</v>
      </c>
      <c r="AP5833">
        <v>0</v>
      </c>
      <c r="AQ5833">
        <v>193</v>
      </c>
      <c r="AR5833">
        <v>0.999999999999999</v>
      </c>
      <c r="AS5833">
        <v>0</v>
      </c>
      <c r="AT5833">
        <v>0</v>
      </c>
      <c r="AU5833">
        <v>0</v>
      </c>
      <c r="AV5833">
        <v>0</v>
      </c>
      <c r="AW5833">
        <v>192</v>
      </c>
      <c r="AX5833">
        <v>0.99973516084698399</v>
      </c>
      <c r="AY5833" s="73">
        <v>73.622880280606907</v>
      </c>
      <c r="AZ5833">
        <v>193</v>
      </c>
      <c r="BA5833">
        <v>1</v>
      </c>
      <c r="BB5833">
        <v>191</v>
      </c>
      <c r="BC5833">
        <v>0.97386869828415301</v>
      </c>
      <c r="BD5833">
        <v>2</v>
      </c>
      <c r="BE5833">
        <v>2.6131301715846902E-2</v>
      </c>
      <c r="BF5833">
        <v>73.942680671751901</v>
      </c>
      <c r="BG5833">
        <v>79.117188558178995</v>
      </c>
      <c r="BH5833">
        <v>73.622880280606907</v>
      </c>
      <c r="BI5833">
        <v>67.530164125145006</v>
      </c>
    </row>
    <row r="5834" spans="1:61" x14ac:dyDescent="0.25">
      <c r="A5834" s="10" t="str">
        <f>VLOOKUP(D5834,'Index-Relations'!E:F,2,FALSE)</f>
        <v>ESG</v>
      </c>
      <c r="B5834" t="s">
        <v>3450</v>
      </c>
      <c r="C5834" s="53" t="s">
        <v>2766</v>
      </c>
      <c r="D5834" s="59" t="s">
        <v>3311</v>
      </c>
      <c r="E5834" s="59" t="s">
        <v>9250</v>
      </c>
      <c r="F5834" t="s">
        <v>2520</v>
      </c>
      <c r="G5834" t="s">
        <v>2119</v>
      </c>
      <c r="H5834" t="s">
        <v>2121</v>
      </c>
      <c r="I5834" s="52">
        <v>45446</v>
      </c>
      <c r="J5834" t="s">
        <v>2457</v>
      </c>
      <c r="K5834">
        <v>218</v>
      </c>
      <c r="L5834" s="73">
        <v>72.692533283710901</v>
      </c>
      <c r="M5834">
        <v>211</v>
      </c>
      <c r="N5834">
        <v>0.99805568855467897</v>
      </c>
      <c r="O5834" s="73">
        <v>78.311714522977994</v>
      </c>
      <c r="P5834">
        <v>211</v>
      </c>
      <c r="Q5834">
        <v>0.99805568855467897</v>
      </c>
      <c r="R5834">
        <v>207</v>
      </c>
      <c r="S5834">
        <v>0.97996117431865004</v>
      </c>
      <c r="T5834">
        <v>31.660234688975599</v>
      </c>
      <c r="U5834">
        <v>0.76082635833083501</v>
      </c>
      <c r="V5834">
        <v>137</v>
      </c>
      <c r="W5834">
        <v>8.1129606147474997E-2</v>
      </c>
      <c r="X5834">
        <v>15</v>
      </c>
      <c r="Y5834">
        <v>218</v>
      </c>
      <c r="Z5834">
        <v>0.999999999999999</v>
      </c>
      <c r="AA5834">
        <v>21.604245841047401</v>
      </c>
      <c r="AB5834">
        <v>202</v>
      </c>
      <c r="AC5834">
        <v>0.99168346948911901</v>
      </c>
      <c r="AD5834">
        <v>16</v>
      </c>
      <c r="AE5834">
        <v>8.3165305108801497E-3</v>
      </c>
      <c r="AF5834">
        <v>0</v>
      </c>
      <c r="AG5834">
        <v>0</v>
      </c>
      <c r="AH5834">
        <v>1.4632157927944799E-4</v>
      </c>
      <c r="AI5834">
        <v>4</v>
      </c>
      <c r="AJ5834" s="73">
        <v>65.791309071742006</v>
      </c>
      <c r="AK5834">
        <v>211</v>
      </c>
      <c r="AL5834">
        <v>0.99805568855467897</v>
      </c>
      <c r="AM5834">
        <v>0</v>
      </c>
      <c r="AN5834">
        <v>0</v>
      </c>
      <c r="AO5834">
        <v>0</v>
      </c>
      <c r="AP5834">
        <v>0</v>
      </c>
      <c r="AQ5834">
        <v>218</v>
      </c>
      <c r="AR5834">
        <v>1</v>
      </c>
      <c r="AS5834">
        <v>0</v>
      </c>
      <c r="AT5834">
        <v>0</v>
      </c>
      <c r="AU5834">
        <v>0</v>
      </c>
      <c r="AV5834">
        <v>0</v>
      </c>
      <c r="AW5834">
        <v>218</v>
      </c>
      <c r="AX5834">
        <v>0.999999999999999</v>
      </c>
      <c r="AY5834" s="73">
        <v>72.439036403553004</v>
      </c>
      <c r="AZ5834">
        <v>211</v>
      </c>
      <c r="BA5834">
        <v>0.99805568855467897</v>
      </c>
      <c r="BB5834">
        <v>216</v>
      </c>
      <c r="BC5834">
        <v>0.97349340478295798</v>
      </c>
      <c r="BD5834">
        <v>2</v>
      </c>
      <c r="BE5834">
        <v>2.6506595217041198E-2</v>
      </c>
      <c r="BF5834">
        <v>72.692533283710901</v>
      </c>
      <c r="BG5834">
        <v>78.311714522977994</v>
      </c>
      <c r="BH5834">
        <v>72.439036403553004</v>
      </c>
      <c r="BI5834">
        <v>65.791309071742006</v>
      </c>
    </row>
    <row r="5835" spans="1:61" x14ac:dyDescent="0.25">
      <c r="A5835" s="10" t="str">
        <f>VLOOKUP(D5835,'Index-Relations'!E:F,2,FALSE)</f>
        <v>ESG</v>
      </c>
      <c r="B5835" t="s">
        <v>3450</v>
      </c>
      <c r="C5835" s="53" t="s">
        <v>2767</v>
      </c>
      <c r="D5835" s="59" t="s">
        <v>3311</v>
      </c>
      <c r="E5835" s="59" t="s">
        <v>9251</v>
      </c>
      <c r="F5835" t="s">
        <v>2520</v>
      </c>
      <c r="G5835" t="s">
        <v>2119</v>
      </c>
      <c r="H5835" t="s">
        <v>2121</v>
      </c>
      <c r="I5835" s="52">
        <v>45413</v>
      </c>
      <c r="J5835" t="s">
        <v>2457</v>
      </c>
      <c r="K5835">
        <v>219</v>
      </c>
      <c r="L5835" s="73">
        <v>72.919182316295903</v>
      </c>
      <c r="M5835">
        <v>212</v>
      </c>
      <c r="N5835">
        <v>0.99823158223775899</v>
      </c>
      <c r="O5835" s="73">
        <v>78.348033633927002</v>
      </c>
      <c r="P5835">
        <v>212</v>
      </c>
      <c r="Q5835">
        <v>0.99823158223775899</v>
      </c>
      <c r="R5835">
        <v>208</v>
      </c>
      <c r="S5835">
        <v>0.98010304700789896</v>
      </c>
      <c r="T5835">
        <v>31.7564895218411</v>
      </c>
      <c r="U5835">
        <v>0.759156884974869</v>
      </c>
      <c r="V5835">
        <v>138</v>
      </c>
      <c r="W5835">
        <v>7.9849607818067006E-2</v>
      </c>
      <c r="X5835">
        <v>15</v>
      </c>
      <c r="Y5835">
        <v>219</v>
      </c>
      <c r="Z5835">
        <v>0.999999999999999</v>
      </c>
      <c r="AA5835">
        <v>23.0542562906729</v>
      </c>
      <c r="AB5835">
        <v>202</v>
      </c>
      <c r="AC5835">
        <v>0.99141618637865103</v>
      </c>
      <c r="AD5835">
        <v>17</v>
      </c>
      <c r="AE5835">
        <v>8.5838136213490408E-3</v>
      </c>
      <c r="AF5835">
        <v>0</v>
      </c>
      <c r="AG5835">
        <v>0</v>
      </c>
      <c r="AH5835">
        <v>1.4709929993931799E-4</v>
      </c>
      <c r="AI5835">
        <v>4</v>
      </c>
      <c r="AJ5835" s="73">
        <v>66.018637412330904</v>
      </c>
      <c r="AK5835">
        <v>212</v>
      </c>
      <c r="AL5835">
        <v>0.99823158223775899</v>
      </c>
      <c r="AM5835">
        <v>0</v>
      </c>
      <c r="AN5835">
        <v>0</v>
      </c>
      <c r="AO5835">
        <v>0</v>
      </c>
      <c r="AP5835">
        <v>0</v>
      </c>
      <c r="AQ5835">
        <v>219</v>
      </c>
      <c r="AR5835">
        <v>0.999999999999999</v>
      </c>
      <c r="AS5835">
        <v>0</v>
      </c>
      <c r="AT5835">
        <v>0</v>
      </c>
      <c r="AU5835">
        <v>0</v>
      </c>
      <c r="AV5835">
        <v>0</v>
      </c>
      <c r="AW5835">
        <v>219</v>
      </c>
      <c r="AX5835">
        <v>1</v>
      </c>
      <c r="AY5835" s="73">
        <v>72.752196614735993</v>
      </c>
      <c r="AZ5835">
        <v>212</v>
      </c>
      <c r="BA5835">
        <v>0.99823158223775899</v>
      </c>
      <c r="BB5835">
        <v>216</v>
      </c>
      <c r="BC5835">
        <v>0.95067406363982099</v>
      </c>
      <c r="BD5835">
        <v>3</v>
      </c>
      <c r="BE5835">
        <v>4.9325936360178298E-2</v>
      </c>
      <c r="BF5835">
        <v>72.919182316295903</v>
      </c>
      <c r="BG5835">
        <v>78.348033633927002</v>
      </c>
      <c r="BH5835">
        <v>72.752196614735993</v>
      </c>
      <c r="BI5835">
        <v>66.018637412330904</v>
      </c>
    </row>
    <row r="5836" spans="1:61" x14ac:dyDescent="0.25">
      <c r="A5836" s="10" t="str">
        <f>VLOOKUP(D5836,'Index-Relations'!E:F,2,FALSE)</f>
        <v>ESG</v>
      </c>
      <c r="B5836" t="s">
        <v>3450</v>
      </c>
      <c r="C5836" s="53" t="s">
        <v>2768</v>
      </c>
      <c r="D5836" s="59" t="s">
        <v>3311</v>
      </c>
      <c r="E5836" s="59" t="s">
        <v>9252</v>
      </c>
      <c r="F5836" t="s">
        <v>2520</v>
      </c>
      <c r="G5836" t="s">
        <v>2119</v>
      </c>
      <c r="H5836" t="s">
        <v>2121</v>
      </c>
      <c r="I5836" s="52">
        <v>45383</v>
      </c>
      <c r="J5836" t="s">
        <v>2457</v>
      </c>
      <c r="K5836">
        <v>219</v>
      </c>
      <c r="L5836">
        <v>77.150911582502602</v>
      </c>
      <c r="M5836">
        <v>212</v>
      </c>
      <c r="N5836">
        <v>0.99823546417212405</v>
      </c>
      <c r="O5836">
        <v>83.108163941214599</v>
      </c>
      <c r="P5836">
        <v>212</v>
      </c>
      <c r="Q5836">
        <v>0.99823546417212405</v>
      </c>
      <c r="R5836">
        <v>208</v>
      </c>
      <c r="S5836">
        <v>0.98147180388769895</v>
      </c>
      <c r="T5836">
        <v>31.7761676292725</v>
      </c>
      <c r="U5836">
        <v>0.76228205182474296</v>
      </c>
      <c r="V5836">
        <v>138</v>
      </c>
      <c r="W5836">
        <v>7.9702278039357796E-2</v>
      </c>
      <c r="X5836">
        <v>15</v>
      </c>
      <c r="Y5836">
        <v>219</v>
      </c>
      <c r="Z5836">
        <v>0.999999999999999</v>
      </c>
      <c r="AA5836">
        <v>22.961980620227202</v>
      </c>
      <c r="AB5836">
        <v>202</v>
      </c>
      <c r="AC5836">
        <v>0.99115550998556801</v>
      </c>
      <c r="AD5836">
        <v>17</v>
      </c>
      <c r="AE5836">
        <v>8.8444900144318307E-3</v>
      </c>
      <c r="AF5836">
        <v>0</v>
      </c>
      <c r="AG5836">
        <v>0</v>
      </c>
      <c r="AH5836">
        <v>1.4790284614456901E-4</v>
      </c>
      <c r="AI5836">
        <v>4</v>
      </c>
      <c r="AJ5836">
        <v>70.0442844782864</v>
      </c>
      <c r="AK5836">
        <v>212</v>
      </c>
      <c r="AL5836">
        <v>0.99823546417212405</v>
      </c>
      <c r="AM5836">
        <v>0</v>
      </c>
      <c r="AN5836">
        <v>0</v>
      </c>
      <c r="AO5836">
        <v>0</v>
      </c>
      <c r="AP5836">
        <v>0</v>
      </c>
      <c r="AQ5836">
        <v>219</v>
      </c>
      <c r="AR5836">
        <v>0.999999999999999</v>
      </c>
      <c r="AS5836">
        <v>0</v>
      </c>
      <c r="AT5836">
        <v>0</v>
      </c>
      <c r="AU5836">
        <v>0</v>
      </c>
      <c r="AV5836">
        <v>0</v>
      </c>
      <c r="AW5836">
        <v>219</v>
      </c>
      <c r="AX5836">
        <v>1</v>
      </c>
      <c r="AY5836">
        <v>77.2078358670949</v>
      </c>
      <c r="AZ5836">
        <v>212</v>
      </c>
      <c r="BA5836">
        <v>0.99823546417212405</v>
      </c>
      <c r="BB5836">
        <v>216</v>
      </c>
      <c r="BC5836">
        <v>0.954412643435397</v>
      </c>
      <c r="BD5836">
        <v>3</v>
      </c>
      <c r="BE5836">
        <v>4.5587356564602798E-2</v>
      </c>
      <c r="BF5836">
        <v>72.712988720493996</v>
      </c>
      <c r="BG5836">
        <v>77.965988602246995</v>
      </c>
      <c r="BH5836">
        <v>72.517808840016997</v>
      </c>
      <c r="BI5836">
        <v>66.003277979172907</v>
      </c>
    </row>
    <row r="5837" spans="1:61" x14ac:dyDescent="0.25">
      <c r="A5837" s="10" t="str">
        <f>VLOOKUP(D5837,'Index-Relations'!E:F,2,FALSE)</f>
        <v>ESG</v>
      </c>
      <c r="B5837" t="s">
        <v>3450</v>
      </c>
      <c r="C5837" s="53" t="s">
        <v>2769</v>
      </c>
      <c r="D5837" s="59" t="s">
        <v>3311</v>
      </c>
      <c r="E5837" s="59" t="s">
        <v>9253</v>
      </c>
      <c r="F5837" t="s">
        <v>2520</v>
      </c>
      <c r="G5837" t="s">
        <v>2119</v>
      </c>
      <c r="H5837" t="s">
        <v>2121</v>
      </c>
      <c r="I5837" s="52">
        <v>45352</v>
      </c>
      <c r="J5837" t="s">
        <v>2457</v>
      </c>
      <c r="K5837">
        <v>226</v>
      </c>
      <c r="L5837">
        <v>77.235603596307996</v>
      </c>
      <c r="M5837">
        <v>214</v>
      </c>
      <c r="N5837">
        <v>0.996263594205828</v>
      </c>
      <c r="O5837">
        <v>83.284125495919596</v>
      </c>
      <c r="P5837">
        <v>214</v>
      </c>
      <c r="Q5837">
        <v>0.996263594205828</v>
      </c>
      <c r="R5837">
        <v>208</v>
      </c>
      <c r="S5837">
        <v>0.974568310634227</v>
      </c>
      <c r="T5837">
        <v>31.576367758081801</v>
      </c>
      <c r="U5837">
        <v>0.73458277852408305</v>
      </c>
      <c r="V5837">
        <v>139</v>
      </c>
      <c r="W5837">
        <v>7.9244688262511007E-2</v>
      </c>
      <c r="X5837">
        <v>16</v>
      </c>
      <c r="Y5837">
        <v>222</v>
      </c>
      <c r="Z5837">
        <v>0.99059780995615199</v>
      </c>
      <c r="AA5837">
        <v>21.203397514568</v>
      </c>
      <c r="AB5837">
        <v>203</v>
      </c>
      <c r="AC5837">
        <v>0.98059613099503795</v>
      </c>
      <c r="AD5837">
        <v>19</v>
      </c>
      <c r="AE5837">
        <v>1.0001678961113401E-2</v>
      </c>
      <c r="AF5837">
        <v>4</v>
      </c>
      <c r="AG5837">
        <v>9.4021900438477496E-3</v>
      </c>
      <c r="AH5837">
        <v>1.4762357445447899E-4</v>
      </c>
      <c r="AI5837">
        <v>5</v>
      </c>
      <c r="AJ5837">
        <v>70.645505615913507</v>
      </c>
      <c r="AK5837">
        <v>214</v>
      </c>
      <c r="AL5837">
        <v>0.996263594205828</v>
      </c>
      <c r="AM5837">
        <v>0</v>
      </c>
      <c r="AN5837">
        <v>0</v>
      </c>
      <c r="AO5837">
        <v>0</v>
      </c>
      <c r="AP5837">
        <v>0</v>
      </c>
      <c r="AQ5837">
        <v>226</v>
      </c>
      <c r="AR5837">
        <v>1</v>
      </c>
      <c r="AS5837">
        <v>0</v>
      </c>
      <c r="AT5837">
        <v>0</v>
      </c>
      <c r="AU5837">
        <v>0</v>
      </c>
      <c r="AV5837">
        <v>0</v>
      </c>
      <c r="AW5837">
        <v>226</v>
      </c>
      <c r="AX5837">
        <v>1</v>
      </c>
      <c r="AY5837">
        <v>77.075717493278304</v>
      </c>
      <c r="AZ5837">
        <v>214</v>
      </c>
      <c r="BA5837">
        <v>0.996263594205828</v>
      </c>
      <c r="BB5837">
        <v>223</v>
      </c>
      <c r="BC5837">
        <v>0.94839429121885499</v>
      </c>
      <c r="BD5837">
        <v>3</v>
      </c>
      <c r="BE5837">
        <v>5.1605708781144802E-2</v>
      </c>
      <c r="BF5837">
        <v>72.776152879142998</v>
      </c>
      <c r="BG5837">
        <v>78.120693835604897</v>
      </c>
      <c r="BH5837">
        <v>72.383072882023001</v>
      </c>
      <c r="BI5837">
        <v>66.595068055965001</v>
      </c>
    </row>
    <row r="5838" spans="1:61" x14ac:dyDescent="0.25">
      <c r="A5838" s="10" t="str">
        <f>VLOOKUP(D5838,'Index-Relations'!E:F,2,FALSE)</f>
        <v>ESG</v>
      </c>
      <c r="B5838" t="s">
        <v>3450</v>
      </c>
      <c r="C5838" s="53" t="s">
        <v>2770</v>
      </c>
      <c r="D5838" s="59" t="s">
        <v>3311</v>
      </c>
      <c r="E5838" s="59" t="s">
        <v>9254</v>
      </c>
      <c r="F5838" t="s">
        <v>2520</v>
      </c>
      <c r="G5838" t="s">
        <v>2119</v>
      </c>
      <c r="H5838" t="s">
        <v>2121</v>
      </c>
      <c r="I5838" s="52">
        <v>45323</v>
      </c>
      <c r="J5838" t="s">
        <v>2457</v>
      </c>
      <c r="K5838">
        <v>226</v>
      </c>
      <c r="L5838">
        <v>77.341274232804096</v>
      </c>
      <c r="M5838">
        <v>214</v>
      </c>
      <c r="N5838">
        <v>0.99612155650400203</v>
      </c>
      <c r="O5838">
        <v>83.288238659241898</v>
      </c>
      <c r="P5838">
        <v>214</v>
      </c>
      <c r="Q5838">
        <v>0.99612155650400203</v>
      </c>
      <c r="R5838">
        <v>208</v>
      </c>
      <c r="S5838">
        <v>0.97512583959513499</v>
      </c>
      <c r="T5838">
        <v>31.828817338083098</v>
      </c>
      <c r="U5838">
        <v>0.73530069564344203</v>
      </c>
      <c r="V5838">
        <v>137</v>
      </c>
      <c r="W5838">
        <v>7.6019454393677605E-2</v>
      </c>
      <c r="X5838">
        <v>16</v>
      </c>
      <c r="Y5838">
        <v>221</v>
      </c>
      <c r="Z5838">
        <v>0.99034497411811795</v>
      </c>
      <c r="AA5838">
        <v>20.800660952710999</v>
      </c>
      <c r="AB5838">
        <v>202</v>
      </c>
      <c r="AC5838">
        <v>0.98020339322101901</v>
      </c>
      <c r="AD5838">
        <v>19</v>
      </c>
      <c r="AE5838">
        <v>1.0141580897098899E-2</v>
      </c>
      <c r="AF5838">
        <v>5</v>
      </c>
      <c r="AG5838">
        <v>9.6550258818817406E-3</v>
      </c>
      <c r="AH5838">
        <v>4.6147273412943602E-5</v>
      </c>
      <c r="AI5838">
        <v>3</v>
      </c>
      <c r="AJ5838">
        <v>70.736888101585293</v>
      </c>
      <c r="AK5838">
        <v>214</v>
      </c>
      <c r="AL5838">
        <v>0.99612155650400203</v>
      </c>
      <c r="AM5838">
        <v>0</v>
      </c>
      <c r="AN5838">
        <v>0</v>
      </c>
      <c r="AO5838">
        <v>0</v>
      </c>
      <c r="AP5838">
        <v>0</v>
      </c>
      <c r="AQ5838">
        <v>226</v>
      </c>
      <c r="AR5838">
        <v>1</v>
      </c>
      <c r="AS5838">
        <v>0</v>
      </c>
      <c r="AT5838">
        <v>0</v>
      </c>
      <c r="AU5838">
        <v>0</v>
      </c>
      <c r="AV5838">
        <v>0</v>
      </c>
      <c r="AW5838">
        <v>226</v>
      </c>
      <c r="AX5838">
        <v>0.999999999999999</v>
      </c>
      <c r="AY5838">
        <v>77.237843106997403</v>
      </c>
      <c r="AZ5838">
        <v>214</v>
      </c>
      <c r="BA5838">
        <v>0.99612155650400203</v>
      </c>
      <c r="BB5838">
        <v>223</v>
      </c>
      <c r="BC5838">
        <v>0.94859488296668304</v>
      </c>
      <c r="BD5838">
        <v>3</v>
      </c>
      <c r="BE5838">
        <v>5.1405117033316801E-2</v>
      </c>
      <c r="BF5838">
        <v>72.894069009816903</v>
      </c>
      <c r="BG5838">
        <v>78.141101652892999</v>
      </c>
      <c r="BH5838">
        <v>72.55798688358</v>
      </c>
      <c r="BI5838">
        <v>66.687759397492997</v>
      </c>
    </row>
    <row r="5839" spans="1:61" x14ac:dyDescent="0.25">
      <c r="A5839" s="10" t="str">
        <f>VLOOKUP(D5839,'Index-Relations'!E:F,2,FALSE)</f>
        <v>BM</v>
      </c>
      <c r="B5839" t="s">
        <v>3450</v>
      </c>
      <c r="C5839" s="53" t="s">
        <v>2760</v>
      </c>
      <c r="D5839" s="59" t="s">
        <v>2929</v>
      </c>
      <c r="E5839" s="59" t="s">
        <v>9255</v>
      </c>
      <c r="F5839" t="s">
        <v>2546</v>
      </c>
      <c r="G5839" t="s">
        <v>2547</v>
      </c>
      <c r="H5839" t="s">
        <v>2548</v>
      </c>
      <c r="I5839" s="52">
        <v>45658</v>
      </c>
      <c r="J5839" t="s">
        <v>2457</v>
      </c>
      <c r="K5839">
        <v>348</v>
      </c>
      <c r="L5839" s="73">
        <v>69.505362735844002</v>
      </c>
      <c r="M5839">
        <v>322</v>
      </c>
      <c r="N5839">
        <v>0.98953828048158599</v>
      </c>
      <c r="O5839" s="73">
        <v>75.155437865496907</v>
      </c>
      <c r="P5839">
        <v>322</v>
      </c>
      <c r="Q5839">
        <v>0.98953828048158599</v>
      </c>
      <c r="R5839">
        <v>311</v>
      </c>
      <c r="S5839">
        <v>0.95857207308456105</v>
      </c>
      <c r="T5839">
        <v>35.147561644344798</v>
      </c>
      <c r="U5839">
        <v>0.72802173298796702</v>
      </c>
      <c r="V5839">
        <v>214</v>
      </c>
      <c r="W5839">
        <v>0.24736395238269401</v>
      </c>
      <c r="X5839">
        <v>34</v>
      </c>
      <c r="Y5839">
        <v>342</v>
      </c>
      <c r="Z5839">
        <v>0.998440487867714</v>
      </c>
      <c r="AA5839">
        <v>69.886615761683004</v>
      </c>
      <c r="AB5839">
        <v>305</v>
      </c>
      <c r="AC5839">
        <v>0.98507716690150704</v>
      </c>
      <c r="AD5839">
        <v>37</v>
      </c>
      <c r="AE5839">
        <v>1.3363320966206099E-2</v>
      </c>
      <c r="AF5839">
        <v>6</v>
      </c>
      <c r="AG5839">
        <v>1.55951213228607E-3</v>
      </c>
      <c r="AH5839">
        <v>2.5339936145456699E-2</v>
      </c>
      <c r="AI5839">
        <v>8</v>
      </c>
      <c r="AJ5839" s="73">
        <v>64.5525221923739</v>
      </c>
      <c r="AK5839">
        <v>322</v>
      </c>
      <c r="AL5839">
        <v>0.98953828048158599</v>
      </c>
      <c r="AM5839">
        <v>1.5619438184712E-2</v>
      </c>
      <c r="AN5839">
        <v>1</v>
      </c>
      <c r="AO5839">
        <v>0</v>
      </c>
      <c r="AP5839">
        <v>0</v>
      </c>
      <c r="AQ5839">
        <v>337</v>
      </c>
      <c r="AR5839">
        <v>0.99231313579576796</v>
      </c>
      <c r="AS5839">
        <v>3.8271923810858602E-2</v>
      </c>
      <c r="AT5839">
        <v>3</v>
      </c>
      <c r="AU5839">
        <v>3.4555301573843601E-2</v>
      </c>
      <c r="AV5839">
        <v>2</v>
      </c>
      <c r="AW5839">
        <v>338</v>
      </c>
      <c r="AX5839">
        <v>0.99177129186113899</v>
      </c>
      <c r="AY5839" s="73">
        <v>67.429181915835002</v>
      </c>
      <c r="AZ5839">
        <v>322</v>
      </c>
      <c r="BA5839">
        <v>0.98953828048158599</v>
      </c>
      <c r="BB5839">
        <v>334</v>
      </c>
      <c r="BC5839">
        <v>0.88564609098103997</v>
      </c>
      <c r="BD5839">
        <v>3</v>
      </c>
      <c r="BE5839">
        <v>0.106667044814728</v>
      </c>
      <c r="BF5839">
        <v>69.505362735844002</v>
      </c>
      <c r="BG5839">
        <v>75.155437865496907</v>
      </c>
      <c r="BH5839">
        <v>67.429181915835002</v>
      </c>
      <c r="BI5839">
        <v>64.5525221923739</v>
      </c>
    </row>
    <row r="5840" spans="1:61" x14ac:dyDescent="0.25">
      <c r="A5840" s="10" t="str">
        <f>VLOOKUP(D5840,'Index-Relations'!E:F,2,FALSE)</f>
        <v>BM</v>
      </c>
      <c r="B5840" t="s">
        <v>3450</v>
      </c>
      <c r="C5840" s="53" t="s">
        <v>2761</v>
      </c>
      <c r="D5840" s="59" t="s">
        <v>2929</v>
      </c>
      <c r="E5840" s="59" t="s">
        <v>9256</v>
      </c>
      <c r="F5840" t="s">
        <v>2546</v>
      </c>
      <c r="G5840" t="s">
        <v>2547</v>
      </c>
      <c r="H5840" t="s">
        <v>2548</v>
      </c>
      <c r="I5840" s="52">
        <v>45628</v>
      </c>
      <c r="J5840" t="s">
        <v>2457</v>
      </c>
      <c r="K5840">
        <v>348</v>
      </c>
      <c r="L5840" s="73">
        <v>69.364702198997904</v>
      </c>
      <c r="M5840">
        <v>323</v>
      </c>
      <c r="N5840">
        <v>0.98993056379404898</v>
      </c>
      <c r="O5840" s="73">
        <v>74.902882675599002</v>
      </c>
      <c r="P5840">
        <v>323</v>
      </c>
      <c r="Q5840">
        <v>0.98993056379404898</v>
      </c>
      <c r="R5840">
        <v>312</v>
      </c>
      <c r="S5840">
        <v>0.95936913374636401</v>
      </c>
      <c r="T5840">
        <v>35.308922046577003</v>
      </c>
      <c r="U5840">
        <v>0.75184084224120795</v>
      </c>
      <c r="V5840">
        <v>213</v>
      </c>
      <c r="W5840">
        <v>0.245889613931603</v>
      </c>
      <c r="X5840">
        <v>32</v>
      </c>
      <c r="Y5840">
        <v>340</v>
      </c>
      <c r="Z5840">
        <v>0.99877303179956201</v>
      </c>
      <c r="AA5840">
        <v>60.645736115885498</v>
      </c>
      <c r="AB5840">
        <v>308</v>
      </c>
      <c r="AC5840">
        <v>0.98658841388271701</v>
      </c>
      <c r="AD5840">
        <v>32</v>
      </c>
      <c r="AE5840">
        <v>1.21846179168445E-2</v>
      </c>
      <c r="AF5840">
        <v>8</v>
      </c>
      <c r="AG5840">
        <v>1.2269682004376801E-3</v>
      </c>
      <c r="AH5840">
        <v>2.5185839431129901E-2</v>
      </c>
      <c r="AI5840">
        <v>9</v>
      </c>
      <c r="AJ5840" s="73">
        <v>64.5053136535129</v>
      </c>
      <c r="AK5840">
        <v>323</v>
      </c>
      <c r="AL5840">
        <v>0.98993056379404898</v>
      </c>
      <c r="AM5840">
        <v>1.64559979661844E-2</v>
      </c>
      <c r="AN5840">
        <v>1</v>
      </c>
      <c r="AO5840">
        <v>0</v>
      </c>
      <c r="AP5840">
        <v>0</v>
      </c>
      <c r="AQ5840">
        <v>337</v>
      </c>
      <c r="AR5840">
        <v>0.99200205393892904</v>
      </c>
      <c r="AS5840">
        <v>3.8245595142364003E-2</v>
      </c>
      <c r="AT5840">
        <v>3</v>
      </c>
      <c r="AU5840">
        <v>3.5042196593255102E-2</v>
      </c>
      <c r="AV5840">
        <v>2</v>
      </c>
      <c r="AW5840">
        <v>338</v>
      </c>
      <c r="AX5840">
        <v>0.99164603802316997</v>
      </c>
      <c r="AY5840" s="73">
        <v>67.281666245392003</v>
      </c>
      <c r="AZ5840">
        <v>323</v>
      </c>
      <c r="BA5840">
        <v>0.98993056379404898</v>
      </c>
      <c r="BB5840">
        <v>334</v>
      </c>
      <c r="BC5840">
        <v>0.88269585467685296</v>
      </c>
      <c r="BD5840">
        <v>3</v>
      </c>
      <c r="BE5840">
        <v>0.10930619926207601</v>
      </c>
      <c r="BF5840">
        <v>69.364702198997904</v>
      </c>
      <c r="BG5840">
        <v>74.902882675599002</v>
      </c>
      <c r="BH5840">
        <v>67.281666245392003</v>
      </c>
      <c r="BI5840">
        <v>64.5053136535129</v>
      </c>
    </row>
    <row r="5841" spans="1:61" x14ac:dyDescent="0.25">
      <c r="A5841" s="10" t="str">
        <f>VLOOKUP(D5841,'Index-Relations'!E:F,2,FALSE)</f>
        <v>BM</v>
      </c>
      <c r="B5841" t="s">
        <v>3450</v>
      </c>
      <c r="C5841" s="53" t="s">
        <v>2762</v>
      </c>
      <c r="D5841" s="59" t="s">
        <v>2929</v>
      </c>
      <c r="E5841" s="59" t="s">
        <v>9257</v>
      </c>
      <c r="F5841" t="s">
        <v>2546</v>
      </c>
      <c r="G5841" t="s">
        <v>2547</v>
      </c>
      <c r="H5841" t="s">
        <v>2548</v>
      </c>
      <c r="I5841" s="52">
        <v>45597</v>
      </c>
      <c r="J5841" t="s">
        <v>2457</v>
      </c>
      <c r="K5841">
        <v>351</v>
      </c>
      <c r="L5841" s="73">
        <v>69.322607593533903</v>
      </c>
      <c r="M5841">
        <v>326</v>
      </c>
      <c r="N5841">
        <v>0.98953101370611596</v>
      </c>
      <c r="O5841" s="73">
        <v>74.881204173439997</v>
      </c>
      <c r="P5841">
        <v>326</v>
      </c>
      <c r="Q5841">
        <v>0.98953101370611596</v>
      </c>
      <c r="R5841">
        <v>314</v>
      </c>
      <c r="S5841">
        <v>0.96001743435867104</v>
      </c>
      <c r="T5841">
        <v>35.490496834272598</v>
      </c>
      <c r="U5841">
        <v>0.75318503214059696</v>
      </c>
      <c r="V5841">
        <v>215</v>
      </c>
      <c r="W5841">
        <v>0.247777641214319</v>
      </c>
      <c r="X5841">
        <v>33</v>
      </c>
      <c r="Y5841">
        <v>340</v>
      </c>
      <c r="Z5841">
        <v>0.99796673720043505</v>
      </c>
      <c r="AA5841">
        <v>53.548918443852997</v>
      </c>
      <c r="AB5841">
        <v>308</v>
      </c>
      <c r="AC5841">
        <v>0.98600356692330204</v>
      </c>
      <c r="AD5841">
        <v>32</v>
      </c>
      <c r="AE5841">
        <v>1.1963170277133501E-2</v>
      </c>
      <c r="AF5841">
        <v>11</v>
      </c>
      <c r="AG5841">
        <v>2.0332627995638102E-3</v>
      </c>
      <c r="AH5841">
        <v>2.5387353324709799E-2</v>
      </c>
      <c r="AI5841">
        <v>9</v>
      </c>
      <c r="AJ5841" s="73">
        <v>64.497437881707</v>
      </c>
      <c r="AK5841">
        <v>326</v>
      </c>
      <c r="AL5841">
        <v>0.98953101370611596</v>
      </c>
      <c r="AM5841">
        <v>1.79411221385237E-2</v>
      </c>
      <c r="AN5841">
        <v>1</v>
      </c>
      <c r="AO5841">
        <v>0</v>
      </c>
      <c r="AP5841">
        <v>0</v>
      </c>
      <c r="AQ5841">
        <v>339</v>
      </c>
      <c r="AR5841">
        <v>0.99173614231180696</v>
      </c>
      <c r="AS5841">
        <v>3.8328854201667699E-2</v>
      </c>
      <c r="AT5841">
        <v>3</v>
      </c>
      <c r="AU5841">
        <v>3.2294100131880103E-2</v>
      </c>
      <c r="AV5841">
        <v>2</v>
      </c>
      <c r="AW5841">
        <v>340</v>
      </c>
      <c r="AX5841">
        <v>0.99152597533450804</v>
      </c>
      <c r="AY5841" s="73">
        <v>67.243807115490895</v>
      </c>
      <c r="AZ5841">
        <v>326</v>
      </c>
      <c r="BA5841">
        <v>0.98953101370611596</v>
      </c>
      <c r="BB5841">
        <v>335</v>
      </c>
      <c r="BC5841">
        <v>0.877023717492739</v>
      </c>
      <c r="BD5841">
        <v>4</v>
      </c>
      <c r="BE5841">
        <v>0.114712424819067</v>
      </c>
      <c r="BF5841">
        <v>69.322607593533903</v>
      </c>
      <c r="BG5841">
        <v>74.881204173439997</v>
      </c>
      <c r="BH5841">
        <v>67.243807115490895</v>
      </c>
      <c r="BI5841">
        <v>64.497437881707</v>
      </c>
    </row>
    <row r="5842" spans="1:61" x14ac:dyDescent="0.25">
      <c r="A5842" s="10" t="str">
        <f>VLOOKUP(D5842,'Index-Relations'!E:F,2,FALSE)</f>
        <v>BM</v>
      </c>
      <c r="B5842" t="s">
        <v>3450</v>
      </c>
      <c r="C5842" s="53" t="s">
        <v>2763</v>
      </c>
      <c r="D5842" s="59" t="s">
        <v>2929</v>
      </c>
      <c r="E5842" s="59" t="s">
        <v>9258</v>
      </c>
      <c r="F5842" t="s">
        <v>2546</v>
      </c>
      <c r="G5842" t="s">
        <v>2547</v>
      </c>
      <c r="H5842" t="s">
        <v>2548</v>
      </c>
      <c r="I5842" s="52">
        <v>45566</v>
      </c>
      <c r="J5842" t="s">
        <v>2457</v>
      </c>
      <c r="K5842">
        <v>352</v>
      </c>
      <c r="L5842" s="73">
        <v>69.488712879949006</v>
      </c>
      <c r="M5842">
        <v>327</v>
      </c>
      <c r="N5842">
        <v>0.98985764204792503</v>
      </c>
      <c r="O5842" s="73">
        <v>74.990965520558007</v>
      </c>
      <c r="P5842">
        <v>327</v>
      </c>
      <c r="Q5842">
        <v>0.98985764204792503</v>
      </c>
      <c r="R5842">
        <v>315</v>
      </c>
      <c r="S5842">
        <v>0.96213760293611705</v>
      </c>
      <c r="T5842">
        <v>35.548946990711698</v>
      </c>
      <c r="U5842">
        <v>0.75354285213887495</v>
      </c>
      <c r="V5842">
        <v>214</v>
      </c>
      <c r="W5842">
        <v>0.24805647751027099</v>
      </c>
      <c r="X5842">
        <v>33</v>
      </c>
      <c r="Y5842">
        <v>340</v>
      </c>
      <c r="Z5842">
        <v>0.99781650310776204</v>
      </c>
      <c r="AA5842">
        <v>51.302207047502201</v>
      </c>
      <c r="AB5842">
        <v>308</v>
      </c>
      <c r="AC5842">
        <v>0.98545968562533204</v>
      </c>
      <c r="AD5842">
        <v>32</v>
      </c>
      <c r="AE5842">
        <v>1.2356817482429399E-2</v>
      </c>
      <c r="AF5842">
        <v>12</v>
      </c>
      <c r="AG5842">
        <v>2.18349689223821E-3</v>
      </c>
      <c r="AH5842">
        <v>2.4967701027497801E-2</v>
      </c>
      <c r="AI5842">
        <v>9</v>
      </c>
      <c r="AJ5842" s="73">
        <v>64.688545680866994</v>
      </c>
      <c r="AK5842">
        <v>327</v>
      </c>
      <c r="AL5842">
        <v>0.98985764204792503</v>
      </c>
      <c r="AM5842">
        <v>1.85744177894871E-2</v>
      </c>
      <c r="AN5842">
        <v>1</v>
      </c>
      <c r="AO5842">
        <v>0</v>
      </c>
      <c r="AP5842">
        <v>0</v>
      </c>
      <c r="AQ5842">
        <v>340</v>
      </c>
      <c r="AR5842">
        <v>0.99199967566863101</v>
      </c>
      <c r="AS5842">
        <v>3.7224814415751102E-2</v>
      </c>
      <c r="AT5842">
        <v>3</v>
      </c>
      <c r="AU5842">
        <v>3.1444642154749798E-2</v>
      </c>
      <c r="AV5842">
        <v>2</v>
      </c>
      <c r="AW5842">
        <v>341</v>
      </c>
      <c r="AX5842">
        <v>0.99194697619605798</v>
      </c>
      <c r="AY5842" s="73">
        <v>67.436465637471997</v>
      </c>
      <c r="AZ5842">
        <v>327</v>
      </c>
      <c r="BA5842">
        <v>0.98985764204792503</v>
      </c>
      <c r="BB5842">
        <v>336</v>
      </c>
      <c r="BC5842">
        <v>0.88114172508823996</v>
      </c>
      <c r="BD5842">
        <v>4</v>
      </c>
      <c r="BE5842">
        <v>0.110857950580391</v>
      </c>
      <c r="BF5842">
        <v>69.488712879949006</v>
      </c>
      <c r="BG5842">
        <v>74.990965520558007</v>
      </c>
      <c r="BH5842">
        <v>67.436465637471997</v>
      </c>
      <c r="BI5842">
        <v>64.688545680866994</v>
      </c>
    </row>
    <row r="5843" spans="1:61" x14ac:dyDescent="0.25">
      <c r="A5843" s="10" t="str">
        <f>VLOOKUP(D5843,'Index-Relations'!E:F,2,FALSE)</f>
        <v>BM</v>
      </c>
      <c r="B5843" t="s">
        <v>3450</v>
      </c>
      <c r="C5843" s="53" t="s">
        <v>2764</v>
      </c>
      <c r="D5843" s="59" t="s">
        <v>2929</v>
      </c>
      <c r="E5843" s="59" t="s">
        <v>9259</v>
      </c>
      <c r="F5843" t="s">
        <v>2546</v>
      </c>
      <c r="G5843" t="s">
        <v>2547</v>
      </c>
      <c r="H5843" t="s">
        <v>2548</v>
      </c>
      <c r="I5843" s="52">
        <v>45537</v>
      </c>
      <c r="J5843" t="s">
        <v>2457</v>
      </c>
      <c r="K5843">
        <v>342</v>
      </c>
      <c r="L5843" s="73">
        <v>70.192425900407898</v>
      </c>
      <c r="M5843">
        <v>324</v>
      </c>
      <c r="N5843">
        <v>0.99224035040839498</v>
      </c>
      <c r="O5843" s="73">
        <v>75.060385466645897</v>
      </c>
      <c r="P5843">
        <v>324</v>
      </c>
      <c r="Q5843">
        <v>0.99224035040839498</v>
      </c>
      <c r="R5843">
        <v>309</v>
      </c>
      <c r="S5843">
        <v>0.96749546390669505</v>
      </c>
      <c r="T5843">
        <v>35.388840787683201</v>
      </c>
      <c r="U5843">
        <v>0.76115256236381901</v>
      </c>
      <c r="V5843">
        <v>212</v>
      </c>
      <c r="W5843">
        <v>0.25386614413730801</v>
      </c>
      <c r="X5843">
        <v>32</v>
      </c>
      <c r="Y5843">
        <v>335</v>
      </c>
      <c r="Z5843">
        <v>0.99868399206504399</v>
      </c>
      <c r="AA5843">
        <v>52.994235252747401</v>
      </c>
      <c r="AB5843">
        <v>305</v>
      </c>
      <c r="AC5843">
        <v>0.98778172454581303</v>
      </c>
      <c r="AD5843">
        <v>37</v>
      </c>
      <c r="AE5843">
        <v>2.49130351708284E-2</v>
      </c>
      <c r="AF5843">
        <v>0</v>
      </c>
      <c r="AG5843">
        <v>0</v>
      </c>
      <c r="AH5843">
        <v>2.53310109588178E-2</v>
      </c>
      <c r="AI5843">
        <v>9</v>
      </c>
      <c r="AJ5843" s="73">
        <v>64.494082148060997</v>
      </c>
      <c r="AK5843">
        <v>324</v>
      </c>
      <c r="AL5843">
        <v>0.99224035040839498</v>
      </c>
      <c r="AM5843">
        <v>1.90817838884586E-2</v>
      </c>
      <c r="AN5843">
        <v>1</v>
      </c>
      <c r="AO5843">
        <v>0</v>
      </c>
      <c r="AP5843">
        <v>0</v>
      </c>
      <c r="AQ5843">
        <v>330</v>
      </c>
      <c r="AR5843">
        <v>0.99327936742321399</v>
      </c>
      <c r="AS5843">
        <v>3.6743827155913601E-2</v>
      </c>
      <c r="AT5843">
        <v>3</v>
      </c>
      <c r="AU5843">
        <v>3.42377164428352E-2</v>
      </c>
      <c r="AV5843">
        <v>2</v>
      </c>
      <c r="AW5843">
        <v>331</v>
      </c>
      <c r="AX5843">
        <v>0.99337018672759103</v>
      </c>
      <c r="AY5843" s="73">
        <v>69.806809482185997</v>
      </c>
      <c r="AZ5843">
        <v>324</v>
      </c>
      <c r="BA5843">
        <v>0.99224035040839498</v>
      </c>
      <c r="BB5843">
        <v>326</v>
      </c>
      <c r="BC5843">
        <v>0.877395850488911</v>
      </c>
      <c r="BD5843">
        <v>4</v>
      </c>
      <c r="BE5843">
        <v>0.115883516934302</v>
      </c>
      <c r="BF5843">
        <v>70.192425900407898</v>
      </c>
      <c r="BG5843">
        <v>75.060385466645897</v>
      </c>
      <c r="BH5843">
        <v>69.806809482185997</v>
      </c>
      <c r="BI5843">
        <v>64.494082148060997</v>
      </c>
    </row>
    <row r="5844" spans="1:61" x14ac:dyDescent="0.25">
      <c r="A5844" s="10" t="str">
        <f>VLOOKUP(D5844,'Index-Relations'!E:F,2,FALSE)</f>
        <v>BM</v>
      </c>
      <c r="B5844" t="s">
        <v>3450</v>
      </c>
      <c r="C5844" s="53" t="s">
        <v>3350</v>
      </c>
      <c r="D5844" s="59" t="s">
        <v>2929</v>
      </c>
      <c r="E5844" s="59" t="s">
        <v>9260</v>
      </c>
      <c r="F5844" t="s">
        <v>2546</v>
      </c>
      <c r="G5844" t="s">
        <v>2547</v>
      </c>
      <c r="H5844" t="s">
        <v>2548</v>
      </c>
      <c r="I5844" s="52">
        <v>45505</v>
      </c>
      <c r="J5844" t="s">
        <v>2457</v>
      </c>
      <c r="K5844">
        <v>344</v>
      </c>
      <c r="L5844" s="73">
        <v>69.775470389413002</v>
      </c>
      <c r="M5844">
        <v>326</v>
      </c>
      <c r="N5844">
        <v>0.99176782888140402</v>
      </c>
      <c r="O5844" s="73">
        <v>74.641150936364895</v>
      </c>
      <c r="P5844">
        <v>326</v>
      </c>
      <c r="Q5844">
        <v>0.99176782888140402</v>
      </c>
      <c r="R5844">
        <v>311</v>
      </c>
      <c r="S5844">
        <v>0.96751879157407505</v>
      </c>
      <c r="T5844">
        <v>35.576298359990098</v>
      </c>
      <c r="U5844">
        <v>0.76533358076727798</v>
      </c>
      <c r="V5844">
        <v>214</v>
      </c>
      <c r="W5844">
        <v>0.26577327329855899</v>
      </c>
      <c r="X5844">
        <v>32</v>
      </c>
      <c r="Y5844">
        <v>337</v>
      </c>
      <c r="Z5844">
        <v>0.998734661682397</v>
      </c>
      <c r="AA5844">
        <v>56.992739924819901</v>
      </c>
      <c r="AB5844">
        <v>297</v>
      </c>
      <c r="AC5844">
        <v>0.971539453806468</v>
      </c>
      <c r="AD5844">
        <v>40</v>
      </c>
      <c r="AE5844">
        <v>2.71952078759287E-2</v>
      </c>
      <c r="AF5844">
        <v>7</v>
      </c>
      <c r="AG5844">
        <v>1.2653383176030001E-3</v>
      </c>
      <c r="AH5844">
        <v>2.61777210517911E-2</v>
      </c>
      <c r="AI5844">
        <v>9</v>
      </c>
      <c r="AJ5844" s="73">
        <v>63.965477870812997</v>
      </c>
      <c r="AK5844">
        <v>326</v>
      </c>
      <c r="AL5844">
        <v>0.99176782888140402</v>
      </c>
      <c r="AM5844">
        <v>2.0432811659080601E-2</v>
      </c>
      <c r="AN5844">
        <v>1</v>
      </c>
      <c r="AO5844">
        <v>0</v>
      </c>
      <c r="AP5844">
        <v>0</v>
      </c>
      <c r="AQ5844">
        <v>332</v>
      </c>
      <c r="AR5844">
        <v>0.99275888273537305</v>
      </c>
      <c r="AS5844">
        <v>3.4164233961140697E-2</v>
      </c>
      <c r="AT5844">
        <v>3</v>
      </c>
      <c r="AU5844">
        <v>3.3218333310128099E-2</v>
      </c>
      <c r="AV5844">
        <v>2</v>
      </c>
      <c r="AW5844">
        <v>333</v>
      </c>
      <c r="AX5844">
        <v>0.99291917073531</v>
      </c>
      <c r="AY5844" s="73">
        <v>69.582844579923005</v>
      </c>
      <c r="AZ5844">
        <v>326</v>
      </c>
      <c r="BA5844">
        <v>0.99176782888140402</v>
      </c>
      <c r="BB5844">
        <v>328</v>
      </c>
      <c r="BC5844">
        <v>0.87001547001988799</v>
      </c>
      <c r="BD5844">
        <v>4</v>
      </c>
      <c r="BE5844">
        <v>0.122743412715485</v>
      </c>
      <c r="BF5844">
        <v>69.775470389413002</v>
      </c>
      <c r="BG5844">
        <v>74.641150936364895</v>
      </c>
      <c r="BH5844">
        <v>69.582844579923005</v>
      </c>
      <c r="BI5844">
        <v>63.965477870812997</v>
      </c>
    </row>
    <row r="5845" spans="1:61" x14ac:dyDescent="0.25">
      <c r="A5845" s="10" t="str">
        <f>VLOOKUP(D5845,'Index-Relations'!E:F,2,FALSE)</f>
        <v>BM</v>
      </c>
      <c r="B5845" t="s">
        <v>3450</v>
      </c>
      <c r="C5845" s="53" t="s">
        <v>2765</v>
      </c>
      <c r="D5845" s="59" t="s">
        <v>2929</v>
      </c>
      <c r="E5845" s="59" t="s">
        <v>9261</v>
      </c>
      <c r="F5845" t="s">
        <v>2546</v>
      </c>
      <c r="G5845" t="s">
        <v>2547</v>
      </c>
      <c r="H5845" t="s">
        <v>2548</v>
      </c>
      <c r="I5845" s="52">
        <v>45474</v>
      </c>
      <c r="J5845" t="s">
        <v>2457</v>
      </c>
      <c r="K5845">
        <v>344</v>
      </c>
      <c r="L5845" s="73">
        <v>69.940922228517906</v>
      </c>
      <c r="M5845">
        <v>326</v>
      </c>
      <c r="N5845">
        <v>0.99094615575159195</v>
      </c>
      <c r="O5845" s="73">
        <v>74.686890331276999</v>
      </c>
      <c r="P5845">
        <v>326</v>
      </c>
      <c r="Q5845">
        <v>0.99094615575159195</v>
      </c>
      <c r="R5845">
        <v>311</v>
      </c>
      <c r="S5845">
        <v>0.96835774094868698</v>
      </c>
      <c r="T5845">
        <v>35.606648909473002</v>
      </c>
      <c r="U5845">
        <v>0.773756601447948</v>
      </c>
      <c r="V5845">
        <v>214</v>
      </c>
      <c r="W5845">
        <v>0.264473399677989</v>
      </c>
      <c r="X5845">
        <v>31</v>
      </c>
      <c r="Y5845">
        <v>336</v>
      </c>
      <c r="Z5845">
        <v>0.98862469925665697</v>
      </c>
      <c r="AA5845">
        <v>60.332254342016</v>
      </c>
      <c r="AB5845">
        <v>294</v>
      </c>
      <c r="AC5845">
        <v>0.96015071067660396</v>
      </c>
      <c r="AD5845">
        <v>42</v>
      </c>
      <c r="AE5845">
        <v>2.84739885800528E-2</v>
      </c>
      <c r="AF5845">
        <v>8</v>
      </c>
      <c r="AG5845">
        <v>1.1375300743342901E-2</v>
      </c>
      <c r="AH5845">
        <v>2.4999288583474399E-2</v>
      </c>
      <c r="AI5845">
        <v>9</v>
      </c>
      <c r="AJ5845" s="73">
        <v>64.115758218898904</v>
      </c>
      <c r="AK5845">
        <v>326</v>
      </c>
      <c r="AL5845">
        <v>0.99094615575159195</v>
      </c>
      <c r="AM5845">
        <v>2.2100352835053599E-2</v>
      </c>
      <c r="AN5845">
        <v>1</v>
      </c>
      <c r="AO5845">
        <v>0</v>
      </c>
      <c r="AP5845">
        <v>0</v>
      </c>
      <c r="AQ5845">
        <v>332</v>
      </c>
      <c r="AR5845">
        <v>0.99212107957365803</v>
      </c>
      <c r="AS5845">
        <v>3.5762199461874297E-2</v>
      </c>
      <c r="AT5845">
        <v>3</v>
      </c>
      <c r="AU5845">
        <v>3.0791146266215898E-2</v>
      </c>
      <c r="AV5845">
        <v>2</v>
      </c>
      <c r="AW5845">
        <v>333</v>
      </c>
      <c r="AX5845">
        <v>0.99239551476888299</v>
      </c>
      <c r="AY5845" s="73">
        <v>69.830824815317001</v>
      </c>
      <c r="AZ5845">
        <v>326</v>
      </c>
      <c r="BA5845">
        <v>0.99094615575159195</v>
      </c>
      <c r="BB5845">
        <v>328</v>
      </c>
      <c r="BC5845">
        <v>0.86379090622603505</v>
      </c>
      <c r="BD5845">
        <v>4</v>
      </c>
      <c r="BE5845">
        <v>0.12833017334762201</v>
      </c>
      <c r="BF5845">
        <v>69.940922228517906</v>
      </c>
      <c r="BG5845">
        <v>74.686890331276999</v>
      </c>
      <c r="BH5845">
        <v>69.830824815317001</v>
      </c>
      <c r="BI5845">
        <v>64.115758218898904</v>
      </c>
    </row>
    <row r="5846" spans="1:61" x14ac:dyDescent="0.25">
      <c r="A5846" s="10" t="str">
        <f>VLOOKUP(D5846,'Index-Relations'!E:F,2,FALSE)</f>
        <v>BM</v>
      </c>
      <c r="B5846" t="s">
        <v>3450</v>
      </c>
      <c r="C5846" s="53" t="s">
        <v>2766</v>
      </c>
      <c r="D5846" s="59" t="s">
        <v>2929</v>
      </c>
      <c r="E5846" s="59" t="s">
        <v>9262</v>
      </c>
      <c r="F5846" t="s">
        <v>2546</v>
      </c>
      <c r="G5846" t="s">
        <v>2547</v>
      </c>
      <c r="H5846" t="s">
        <v>2548</v>
      </c>
      <c r="I5846" s="52">
        <v>45446</v>
      </c>
      <c r="J5846" t="s">
        <v>2457</v>
      </c>
      <c r="K5846">
        <v>344</v>
      </c>
      <c r="L5846" s="73">
        <v>70.467554891332995</v>
      </c>
      <c r="M5846">
        <v>326</v>
      </c>
      <c r="N5846">
        <v>0.992471092454558</v>
      </c>
      <c r="O5846" s="73">
        <v>74.631908147424994</v>
      </c>
      <c r="P5846">
        <v>326</v>
      </c>
      <c r="Q5846">
        <v>0.992471092454558</v>
      </c>
      <c r="R5846">
        <v>311</v>
      </c>
      <c r="S5846">
        <v>0.970559922181082</v>
      </c>
      <c r="T5846">
        <v>35.650616723074599</v>
      </c>
      <c r="U5846">
        <v>0.77919359026861901</v>
      </c>
      <c r="V5846">
        <v>213</v>
      </c>
      <c r="W5846">
        <v>0.28496605201944603</v>
      </c>
      <c r="X5846">
        <v>31</v>
      </c>
      <c r="Y5846">
        <v>336</v>
      </c>
      <c r="Z5846">
        <v>0.98875962378389803</v>
      </c>
      <c r="AA5846">
        <v>58.918525195577303</v>
      </c>
      <c r="AB5846">
        <v>295</v>
      </c>
      <c r="AC5846">
        <v>0.96085473041117597</v>
      </c>
      <c r="AD5846">
        <v>41</v>
      </c>
      <c r="AE5846">
        <v>2.7904893372721298E-2</v>
      </c>
      <c r="AF5846">
        <v>8</v>
      </c>
      <c r="AG5846">
        <v>1.1240376216102001E-2</v>
      </c>
      <c r="AH5846">
        <v>2.7723758182023401E-2</v>
      </c>
      <c r="AI5846">
        <v>9</v>
      </c>
      <c r="AJ5846" s="73">
        <v>64.373198559963896</v>
      </c>
      <c r="AK5846">
        <v>326</v>
      </c>
      <c r="AL5846">
        <v>0.992471092454558</v>
      </c>
      <c r="AM5846">
        <v>2.3101611233273499E-2</v>
      </c>
      <c r="AN5846">
        <v>1</v>
      </c>
      <c r="AO5846">
        <v>0</v>
      </c>
      <c r="AP5846">
        <v>0</v>
      </c>
      <c r="AQ5846">
        <v>332</v>
      </c>
      <c r="AR5846">
        <v>0.99351986477288301</v>
      </c>
      <c r="AS5846">
        <v>3.6038754648581597E-2</v>
      </c>
      <c r="AT5846">
        <v>3</v>
      </c>
      <c r="AU5846">
        <v>3.1022735472709902E-2</v>
      </c>
      <c r="AV5846">
        <v>3</v>
      </c>
      <c r="AW5846">
        <v>333</v>
      </c>
      <c r="AX5846">
        <v>0.993823397652013</v>
      </c>
      <c r="AY5846" s="73">
        <v>71.289333711404893</v>
      </c>
      <c r="AZ5846">
        <v>326</v>
      </c>
      <c r="BA5846">
        <v>0.992471092454558</v>
      </c>
      <c r="BB5846">
        <v>328</v>
      </c>
      <c r="BC5846">
        <v>0.86426921611901097</v>
      </c>
      <c r="BD5846">
        <v>4</v>
      </c>
      <c r="BE5846">
        <v>0.12925064865387101</v>
      </c>
      <c r="BF5846">
        <v>70.467554891332995</v>
      </c>
      <c r="BG5846">
        <v>74.631908147424994</v>
      </c>
      <c r="BH5846">
        <v>71.289333711404893</v>
      </c>
      <c r="BI5846">
        <v>64.373198559963896</v>
      </c>
    </row>
    <row r="5847" spans="1:61" x14ac:dyDescent="0.25">
      <c r="A5847" s="10" t="str">
        <f>VLOOKUP(D5847,'Index-Relations'!E:F,2,FALSE)</f>
        <v>BM</v>
      </c>
      <c r="B5847" t="s">
        <v>3450</v>
      </c>
      <c r="C5847" s="53" t="s">
        <v>2767</v>
      </c>
      <c r="D5847" s="59" t="s">
        <v>2929</v>
      </c>
      <c r="E5847" s="59" t="s">
        <v>9263</v>
      </c>
      <c r="F5847" t="s">
        <v>2546</v>
      </c>
      <c r="G5847" t="s">
        <v>2547</v>
      </c>
      <c r="H5847" t="s">
        <v>2548</v>
      </c>
      <c r="I5847" s="52">
        <v>45413</v>
      </c>
      <c r="J5847" t="s">
        <v>2457</v>
      </c>
      <c r="K5847">
        <v>345</v>
      </c>
      <c r="L5847" s="73">
        <v>70.583693157466001</v>
      </c>
      <c r="M5847">
        <v>327</v>
      </c>
      <c r="N5847">
        <v>0.99299794683512699</v>
      </c>
      <c r="O5847" s="73">
        <v>74.680123044121999</v>
      </c>
      <c r="P5847">
        <v>327</v>
      </c>
      <c r="Q5847">
        <v>0.99299794683512699</v>
      </c>
      <c r="R5847">
        <v>312</v>
      </c>
      <c r="S5847">
        <v>0.97156077678261998</v>
      </c>
      <c r="T5847">
        <v>35.780080009751103</v>
      </c>
      <c r="U5847">
        <v>0.76610392936434202</v>
      </c>
      <c r="V5847">
        <v>214</v>
      </c>
      <c r="W5847">
        <v>0.28002362167184502</v>
      </c>
      <c r="X5847">
        <v>31</v>
      </c>
      <c r="Y5847">
        <v>336</v>
      </c>
      <c r="Z5847">
        <v>0.98577507792676</v>
      </c>
      <c r="AA5847">
        <v>61.979336961751599</v>
      </c>
      <c r="AB5847">
        <v>294</v>
      </c>
      <c r="AC5847">
        <v>0.95681363748058201</v>
      </c>
      <c r="AD5847">
        <v>42</v>
      </c>
      <c r="AE5847">
        <v>2.89614404461793E-2</v>
      </c>
      <c r="AF5847">
        <v>9</v>
      </c>
      <c r="AG5847">
        <v>1.42249220732386E-2</v>
      </c>
      <c r="AH5847">
        <v>2.7214894190506302E-2</v>
      </c>
      <c r="AI5847">
        <v>9</v>
      </c>
      <c r="AJ5847" s="73">
        <v>64.436469277223907</v>
      </c>
      <c r="AK5847">
        <v>327</v>
      </c>
      <c r="AL5847">
        <v>0.99299794683512699</v>
      </c>
      <c r="AM5847">
        <v>2.2990036745101899E-2</v>
      </c>
      <c r="AN5847">
        <v>1</v>
      </c>
      <c r="AO5847">
        <v>0</v>
      </c>
      <c r="AP5847">
        <v>0</v>
      </c>
      <c r="AQ5847">
        <v>333</v>
      </c>
      <c r="AR5847">
        <v>0.99378854943513695</v>
      </c>
      <c r="AS5847">
        <v>3.4441720655836498E-2</v>
      </c>
      <c r="AT5847">
        <v>3</v>
      </c>
      <c r="AU5847">
        <v>3.0673887519534801E-2</v>
      </c>
      <c r="AV5847">
        <v>3</v>
      </c>
      <c r="AW5847">
        <v>334</v>
      </c>
      <c r="AX5847">
        <v>0.99401794331871896</v>
      </c>
      <c r="AY5847" s="73">
        <v>71.458399105509898</v>
      </c>
      <c r="AZ5847">
        <v>327</v>
      </c>
      <c r="BA5847">
        <v>0.99299794683512699</v>
      </c>
      <c r="BB5847">
        <v>328</v>
      </c>
      <c r="BC5847">
        <v>0.84783742443374099</v>
      </c>
      <c r="BD5847">
        <v>5</v>
      </c>
      <c r="BE5847">
        <v>0.14595112500139601</v>
      </c>
      <c r="BF5847">
        <v>70.583693157466001</v>
      </c>
      <c r="BG5847">
        <v>74.680123044121999</v>
      </c>
      <c r="BH5847">
        <v>71.458399105509898</v>
      </c>
      <c r="BI5847">
        <v>64.436469277223907</v>
      </c>
    </row>
    <row r="5848" spans="1:61" x14ac:dyDescent="0.25">
      <c r="A5848" s="10" t="str">
        <f>VLOOKUP(D5848,'Index-Relations'!E:F,2,FALSE)</f>
        <v>BM</v>
      </c>
      <c r="B5848" t="s">
        <v>3450</v>
      </c>
      <c r="C5848" s="53" t="s">
        <v>2768</v>
      </c>
      <c r="D5848" s="59" t="s">
        <v>2929</v>
      </c>
      <c r="E5848" s="59" t="s">
        <v>9264</v>
      </c>
      <c r="F5848" t="s">
        <v>2546</v>
      </c>
      <c r="G5848" t="s">
        <v>2547</v>
      </c>
      <c r="H5848" t="s">
        <v>2548</v>
      </c>
      <c r="I5848" s="52">
        <v>45383</v>
      </c>
      <c r="J5848" t="s">
        <v>2457</v>
      </c>
      <c r="K5848">
        <v>347</v>
      </c>
      <c r="L5848">
        <v>75.230579266879005</v>
      </c>
      <c r="M5848">
        <v>329</v>
      </c>
      <c r="N5848">
        <v>0.992130691716132</v>
      </c>
      <c r="O5848">
        <v>79.964541433960093</v>
      </c>
      <c r="P5848">
        <v>329</v>
      </c>
      <c r="Q5848">
        <v>0.992130691716132</v>
      </c>
      <c r="R5848">
        <v>314</v>
      </c>
      <c r="S5848">
        <v>0.97110158435903104</v>
      </c>
      <c r="T5848">
        <v>35.679442050487097</v>
      </c>
      <c r="U5848">
        <v>0.76588933891146205</v>
      </c>
      <c r="V5848">
        <v>215</v>
      </c>
      <c r="W5848">
        <v>0.27633856938143397</v>
      </c>
      <c r="X5848">
        <v>31</v>
      </c>
      <c r="Y5848">
        <v>338</v>
      </c>
      <c r="Z5848">
        <v>0.98496399122743095</v>
      </c>
      <c r="AA5848">
        <v>61.575582052242098</v>
      </c>
      <c r="AB5848">
        <v>296</v>
      </c>
      <c r="AC5848">
        <v>0.95915648763693295</v>
      </c>
      <c r="AD5848">
        <v>42</v>
      </c>
      <c r="AE5848">
        <v>2.5807503590497799E-2</v>
      </c>
      <c r="AF5848">
        <v>9</v>
      </c>
      <c r="AG5848">
        <v>1.50360087725682E-2</v>
      </c>
      <c r="AH5848">
        <v>2.69555833854246E-2</v>
      </c>
      <c r="AI5848">
        <v>9</v>
      </c>
      <c r="AJ5848">
        <v>68.699518870690895</v>
      </c>
      <c r="AK5848">
        <v>329</v>
      </c>
      <c r="AL5848">
        <v>0.992130691716132</v>
      </c>
      <c r="AM5848">
        <v>2.18586631243761E-2</v>
      </c>
      <c r="AN5848">
        <v>1</v>
      </c>
      <c r="AO5848">
        <v>0</v>
      </c>
      <c r="AP5848">
        <v>0</v>
      </c>
      <c r="AQ5848">
        <v>335</v>
      </c>
      <c r="AR5848">
        <v>0.99269628103579899</v>
      </c>
      <c r="AS5848">
        <v>3.5956722777494697E-2</v>
      </c>
      <c r="AT5848">
        <v>3</v>
      </c>
      <c r="AU5848">
        <v>3.1654805081730297E-2</v>
      </c>
      <c r="AV5848">
        <v>3</v>
      </c>
      <c r="AW5848">
        <v>336</v>
      </c>
      <c r="AX5848">
        <v>0.99291756753423199</v>
      </c>
      <c r="AY5848">
        <v>76.328335137356802</v>
      </c>
      <c r="AZ5848">
        <v>329</v>
      </c>
      <c r="BA5848">
        <v>0.992130691716132</v>
      </c>
      <c r="BB5848">
        <v>330</v>
      </c>
      <c r="BC5848">
        <v>0.85561316580493896</v>
      </c>
      <c r="BD5848">
        <v>5</v>
      </c>
      <c r="BE5848">
        <v>0.13708311523086</v>
      </c>
      <c r="BF5848">
        <v>70.512556169482906</v>
      </c>
      <c r="BG5848">
        <v>74.555602307647902</v>
      </c>
      <c r="BH5848">
        <v>71.271876696096896</v>
      </c>
      <c r="BI5848">
        <v>64.522509456609995</v>
      </c>
    </row>
    <row r="5849" spans="1:61" x14ac:dyDescent="0.25">
      <c r="A5849" s="10" t="str">
        <f>VLOOKUP(D5849,'Index-Relations'!E:F,2,FALSE)</f>
        <v>BM</v>
      </c>
      <c r="B5849" t="s">
        <v>3450</v>
      </c>
      <c r="C5849" s="53" t="s">
        <v>2769</v>
      </c>
      <c r="D5849" s="59" t="s">
        <v>2929</v>
      </c>
      <c r="E5849" s="59" t="s">
        <v>9265</v>
      </c>
      <c r="F5849" t="s">
        <v>2546</v>
      </c>
      <c r="G5849" t="s">
        <v>2547</v>
      </c>
      <c r="H5849" t="s">
        <v>2548</v>
      </c>
      <c r="I5849" s="52">
        <v>45352</v>
      </c>
      <c r="J5849" t="s">
        <v>2457</v>
      </c>
      <c r="K5849">
        <v>348</v>
      </c>
      <c r="L5849">
        <v>75.207985130864898</v>
      </c>
      <c r="M5849">
        <v>325</v>
      </c>
      <c r="N5849">
        <v>0.99023776286373</v>
      </c>
      <c r="O5849">
        <v>80.010984374062303</v>
      </c>
      <c r="P5849">
        <v>325</v>
      </c>
      <c r="Q5849">
        <v>0.99023776286373</v>
      </c>
      <c r="R5849">
        <v>315</v>
      </c>
      <c r="S5849">
        <v>0.97006055507906797</v>
      </c>
      <c r="T5849">
        <v>35.645919045134299</v>
      </c>
      <c r="U5849">
        <v>0.739292311646774</v>
      </c>
      <c r="V5849">
        <v>215</v>
      </c>
      <c r="W5849">
        <v>0.25322761343453898</v>
      </c>
      <c r="X5849">
        <v>30</v>
      </c>
      <c r="Y5849">
        <v>339</v>
      </c>
      <c r="Z5849">
        <v>0.98384170809278304</v>
      </c>
      <c r="AA5849">
        <v>60.623208840658897</v>
      </c>
      <c r="AB5849">
        <v>296</v>
      </c>
      <c r="AC5849">
        <v>0.95827139151014296</v>
      </c>
      <c r="AD5849">
        <v>43</v>
      </c>
      <c r="AE5849">
        <v>2.5570316582640099E-2</v>
      </c>
      <c r="AF5849">
        <v>9</v>
      </c>
      <c r="AG5849">
        <v>1.6158291907216599E-2</v>
      </c>
      <c r="AH5849">
        <v>2.0920013717383602E-3</v>
      </c>
      <c r="AI5849">
        <v>7</v>
      </c>
      <c r="AJ5849">
        <v>68.922569231106493</v>
      </c>
      <c r="AK5849">
        <v>325</v>
      </c>
      <c r="AL5849">
        <v>0.99023776286373</v>
      </c>
      <c r="AM5849">
        <v>1.9639929803897699E-2</v>
      </c>
      <c r="AN5849">
        <v>1</v>
      </c>
      <c r="AO5849">
        <v>0</v>
      </c>
      <c r="AP5849">
        <v>0</v>
      </c>
      <c r="AQ5849">
        <v>336</v>
      </c>
      <c r="AR5849">
        <v>0.99173485723020405</v>
      </c>
      <c r="AS5849">
        <v>3.3521732347600801E-2</v>
      </c>
      <c r="AT5849">
        <v>3</v>
      </c>
      <c r="AU5849">
        <v>3.2078136891357002E-2</v>
      </c>
      <c r="AV5849">
        <v>3</v>
      </c>
      <c r="AW5849">
        <v>337</v>
      </c>
      <c r="AX5849">
        <v>0.99193936728257004</v>
      </c>
      <c r="AY5849">
        <v>76.1387666685917</v>
      </c>
      <c r="AZ5849">
        <v>325</v>
      </c>
      <c r="BA5849">
        <v>0.99023776286373</v>
      </c>
      <c r="BB5849">
        <v>331</v>
      </c>
      <c r="BC5849">
        <v>0.85734501582510203</v>
      </c>
      <c r="BD5849">
        <v>5</v>
      </c>
      <c r="BE5849">
        <v>0.13438984140510099</v>
      </c>
      <c r="BF5849">
        <v>70.456735555782899</v>
      </c>
      <c r="BG5849">
        <v>74.608870451750903</v>
      </c>
      <c r="BH5849">
        <v>71.079571131260906</v>
      </c>
      <c r="BI5849">
        <v>64.678544469752893</v>
      </c>
    </row>
    <row r="5850" spans="1:61" x14ac:dyDescent="0.25">
      <c r="A5850" s="10" t="str">
        <f>VLOOKUP(D5850,'Index-Relations'!E:F,2,FALSE)</f>
        <v>BM</v>
      </c>
      <c r="B5850" t="s">
        <v>3450</v>
      </c>
      <c r="C5850" s="53" t="s">
        <v>2770</v>
      </c>
      <c r="D5850" s="59" t="s">
        <v>2929</v>
      </c>
      <c r="E5850" s="59" t="s">
        <v>9266</v>
      </c>
      <c r="F5850" t="s">
        <v>2546</v>
      </c>
      <c r="G5850" t="s">
        <v>2547</v>
      </c>
      <c r="H5850" t="s">
        <v>2548</v>
      </c>
      <c r="I5850" s="52">
        <v>45323</v>
      </c>
      <c r="J5850" t="s">
        <v>2457</v>
      </c>
      <c r="K5850">
        <v>348</v>
      </c>
      <c r="L5850">
        <v>75.302897699202205</v>
      </c>
      <c r="M5850">
        <v>325</v>
      </c>
      <c r="N5850">
        <v>0.99252243227689496</v>
      </c>
      <c r="O5850">
        <v>80.306916441426495</v>
      </c>
      <c r="P5850">
        <v>325</v>
      </c>
      <c r="Q5850">
        <v>0.99252243227689496</v>
      </c>
      <c r="R5850">
        <v>315</v>
      </c>
      <c r="S5850">
        <v>0.97293667157851305</v>
      </c>
      <c r="T5850">
        <v>35.810310663752503</v>
      </c>
      <c r="U5850">
        <v>0.72693301474045502</v>
      </c>
      <c r="V5850">
        <v>213</v>
      </c>
      <c r="W5850">
        <v>0.22463141957791999</v>
      </c>
      <c r="X5850">
        <v>30</v>
      </c>
      <c r="Y5850">
        <v>337</v>
      </c>
      <c r="Z5850">
        <v>0.98603588892197802</v>
      </c>
      <c r="AA5850">
        <v>58.210391570036798</v>
      </c>
      <c r="AB5850">
        <v>295</v>
      </c>
      <c r="AC5850">
        <v>0.97079326699508595</v>
      </c>
      <c r="AD5850">
        <v>42</v>
      </c>
      <c r="AE5850">
        <v>1.5242621926891201E-2</v>
      </c>
      <c r="AF5850">
        <v>11</v>
      </c>
      <c r="AG5850">
        <v>1.39641110780218E-2</v>
      </c>
      <c r="AH5850">
        <v>2.1017871001896898E-3</v>
      </c>
      <c r="AI5850">
        <v>5</v>
      </c>
      <c r="AJ5850">
        <v>68.805526952102497</v>
      </c>
      <c r="AK5850">
        <v>325</v>
      </c>
      <c r="AL5850">
        <v>0.99252243227689496</v>
      </c>
      <c r="AM5850">
        <v>2.19612725379883E-2</v>
      </c>
      <c r="AN5850">
        <v>1</v>
      </c>
      <c r="AO5850">
        <v>0</v>
      </c>
      <c r="AP5850">
        <v>0</v>
      </c>
      <c r="AQ5850">
        <v>336</v>
      </c>
      <c r="AR5850">
        <v>0.99405937068725103</v>
      </c>
      <c r="AS5850">
        <v>2.9752300517172599E-2</v>
      </c>
      <c r="AT5850">
        <v>3</v>
      </c>
      <c r="AU5850">
        <v>3.2767317316939701E-2</v>
      </c>
      <c r="AV5850">
        <v>3</v>
      </c>
      <c r="AW5850">
        <v>337</v>
      </c>
      <c r="AX5850">
        <v>0.994267433282498</v>
      </c>
      <c r="AY5850">
        <v>76.037075314855201</v>
      </c>
      <c r="AZ5850">
        <v>325</v>
      </c>
      <c r="BA5850">
        <v>0.99252243227689496</v>
      </c>
      <c r="BB5850">
        <v>331</v>
      </c>
      <c r="BC5850">
        <v>0.85699498168507904</v>
      </c>
      <c r="BD5850">
        <v>5</v>
      </c>
      <c r="BE5850">
        <v>0.13706438900217099</v>
      </c>
      <c r="BF5850">
        <v>70.629924214554904</v>
      </c>
      <c r="BG5850">
        <v>75.054735344899996</v>
      </c>
      <c r="BH5850">
        <v>70.999571735412999</v>
      </c>
      <c r="BI5850">
        <v>64.617586900611002</v>
      </c>
    </row>
    <row r="5851" spans="1:61" x14ac:dyDescent="0.25">
      <c r="A5851" s="10" t="str">
        <f>VLOOKUP(D5851,'Index-Relations'!E:F,2,FALSE)</f>
        <v>BM</v>
      </c>
      <c r="B5851" t="s">
        <v>3450</v>
      </c>
      <c r="C5851" s="53" t="s">
        <v>2760</v>
      </c>
      <c r="D5851" s="59" t="s">
        <v>2930</v>
      </c>
      <c r="E5851" s="59" t="s">
        <v>9267</v>
      </c>
      <c r="F5851" t="s">
        <v>2126</v>
      </c>
      <c r="G5851" t="s">
        <v>2125</v>
      </c>
      <c r="H5851" t="s">
        <v>2127</v>
      </c>
      <c r="I5851" s="52">
        <v>45658</v>
      </c>
      <c r="J5851" t="s">
        <v>2457</v>
      </c>
      <c r="K5851">
        <v>420</v>
      </c>
      <c r="L5851" s="73">
        <v>56.304138547674</v>
      </c>
      <c r="M5851">
        <v>416</v>
      </c>
      <c r="N5851">
        <v>0.99755728779713904</v>
      </c>
      <c r="O5851" s="73">
        <v>64.092192801770906</v>
      </c>
      <c r="P5851">
        <v>416</v>
      </c>
      <c r="Q5851">
        <v>0.99755728779713904</v>
      </c>
      <c r="R5851">
        <v>407</v>
      </c>
      <c r="S5851">
        <v>0.99143819883364603</v>
      </c>
      <c r="T5851">
        <v>32.128016391248302</v>
      </c>
      <c r="U5851">
        <v>0.60705459956621499</v>
      </c>
      <c r="V5851">
        <v>268</v>
      </c>
      <c r="W5851">
        <v>0.101594265339689</v>
      </c>
      <c r="X5851">
        <v>42</v>
      </c>
      <c r="Y5851">
        <v>415</v>
      </c>
      <c r="Z5851">
        <v>0.99672633850262904</v>
      </c>
      <c r="AA5851">
        <v>22.793564773292101</v>
      </c>
      <c r="AB5851">
        <v>347</v>
      </c>
      <c r="AC5851">
        <v>0.93464619723300102</v>
      </c>
      <c r="AD5851">
        <v>68</v>
      </c>
      <c r="AE5851">
        <v>6.2080141269628103E-2</v>
      </c>
      <c r="AF5851">
        <v>5</v>
      </c>
      <c r="AG5851">
        <v>3.2736614973705299E-3</v>
      </c>
      <c r="AH5851">
        <v>5.1595833430793797E-3</v>
      </c>
      <c r="AI5851">
        <v>21</v>
      </c>
      <c r="AJ5851" s="73">
        <v>52.549789572902</v>
      </c>
      <c r="AK5851">
        <v>416</v>
      </c>
      <c r="AL5851">
        <v>0.99755728779713904</v>
      </c>
      <c r="AM5851">
        <v>1.00378343322979E-2</v>
      </c>
      <c r="AN5851">
        <v>4</v>
      </c>
      <c r="AO5851">
        <v>5.2077578315373697E-3</v>
      </c>
      <c r="AP5851">
        <v>2</v>
      </c>
      <c r="AQ5851">
        <v>420</v>
      </c>
      <c r="AR5851">
        <v>1</v>
      </c>
      <c r="AS5851">
        <v>1.4707285355367101E-2</v>
      </c>
      <c r="AT5851">
        <v>8</v>
      </c>
      <c r="AU5851">
        <v>5.5976457761520498E-3</v>
      </c>
      <c r="AV5851">
        <v>2</v>
      </c>
      <c r="AW5851">
        <v>420</v>
      </c>
      <c r="AX5851">
        <v>0.999999999999999</v>
      </c>
      <c r="AY5851" s="73">
        <v>53.676051546196</v>
      </c>
      <c r="AZ5851">
        <v>416</v>
      </c>
      <c r="BA5851">
        <v>0.99755728779713904</v>
      </c>
      <c r="BB5851">
        <v>399</v>
      </c>
      <c r="BC5851">
        <v>0.85332461763566403</v>
      </c>
      <c r="BD5851">
        <v>19</v>
      </c>
      <c r="BE5851">
        <v>0.14146762453279799</v>
      </c>
      <c r="BF5851">
        <v>56.304138547674</v>
      </c>
      <c r="BG5851">
        <v>64.092192801770906</v>
      </c>
      <c r="BH5851">
        <v>53.676051546196</v>
      </c>
      <c r="BI5851">
        <v>52.549789572902</v>
      </c>
    </row>
    <row r="5852" spans="1:61" x14ac:dyDescent="0.25">
      <c r="A5852" s="10" t="str">
        <f>VLOOKUP(D5852,'Index-Relations'!E:F,2,FALSE)</f>
        <v>BM</v>
      </c>
      <c r="B5852" t="s">
        <v>3450</v>
      </c>
      <c r="C5852" s="53" t="s">
        <v>2761</v>
      </c>
      <c r="D5852" s="59" t="s">
        <v>2930</v>
      </c>
      <c r="E5852" s="59" t="s">
        <v>9268</v>
      </c>
      <c r="F5852" t="s">
        <v>2126</v>
      </c>
      <c r="G5852" t="s">
        <v>2125</v>
      </c>
      <c r="H5852" t="s">
        <v>2127</v>
      </c>
      <c r="I5852" s="52">
        <v>45628</v>
      </c>
      <c r="J5852" t="s">
        <v>2457</v>
      </c>
      <c r="K5852">
        <v>421</v>
      </c>
      <c r="L5852" s="73">
        <v>56.526012106652999</v>
      </c>
      <c r="M5852">
        <v>416</v>
      </c>
      <c r="N5852">
        <v>0.99750018834244303</v>
      </c>
      <c r="O5852" s="73">
        <v>64.075674332131996</v>
      </c>
      <c r="P5852">
        <v>416</v>
      </c>
      <c r="Q5852">
        <v>0.99750018834244303</v>
      </c>
      <c r="R5852">
        <v>407</v>
      </c>
      <c r="S5852">
        <v>0.99122247127895602</v>
      </c>
      <c r="T5852">
        <v>32.166877217199399</v>
      </c>
      <c r="U5852">
        <v>0.607296941579893</v>
      </c>
      <c r="V5852">
        <v>268</v>
      </c>
      <c r="W5852">
        <v>0.10019502190457399</v>
      </c>
      <c r="X5852">
        <v>42</v>
      </c>
      <c r="Y5852">
        <v>415</v>
      </c>
      <c r="Z5852">
        <v>0.99658814357090797</v>
      </c>
      <c r="AA5852">
        <v>22.106546032340201</v>
      </c>
      <c r="AB5852">
        <v>349</v>
      </c>
      <c r="AC5852">
        <v>0.93290286690499802</v>
      </c>
      <c r="AD5852">
        <v>66</v>
      </c>
      <c r="AE5852">
        <v>6.3685276665910201E-2</v>
      </c>
      <c r="AF5852">
        <v>6</v>
      </c>
      <c r="AG5852">
        <v>3.4118564290916398E-3</v>
      </c>
      <c r="AH5852">
        <v>5.2871383093285197E-3</v>
      </c>
      <c r="AI5852">
        <v>21</v>
      </c>
      <c r="AJ5852" s="73">
        <v>52.809460770484897</v>
      </c>
      <c r="AK5852">
        <v>416</v>
      </c>
      <c r="AL5852">
        <v>0.99750018834244303</v>
      </c>
      <c r="AM5852">
        <v>1.0434836555998099E-2</v>
      </c>
      <c r="AN5852">
        <v>4</v>
      </c>
      <c r="AO5852">
        <v>5.4261493711392304E-3</v>
      </c>
      <c r="AP5852">
        <v>2</v>
      </c>
      <c r="AQ5852">
        <v>420</v>
      </c>
      <c r="AR5852">
        <v>0.99993970220760997</v>
      </c>
      <c r="AS5852">
        <v>1.47253644741579E-2</v>
      </c>
      <c r="AT5852">
        <v>8</v>
      </c>
      <c r="AU5852">
        <v>6.0397797614224402E-3</v>
      </c>
      <c r="AV5852">
        <v>2</v>
      </c>
      <c r="AW5852">
        <v>420</v>
      </c>
      <c r="AX5852">
        <v>0.99993970220760897</v>
      </c>
      <c r="AY5852" s="73">
        <v>54.100849217076899</v>
      </c>
      <c r="AZ5852">
        <v>416</v>
      </c>
      <c r="BA5852">
        <v>0.99750018834244303</v>
      </c>
      <c r="BB5852">
        <v>399</v>
      </c>
      <c r="BC5852">
        <v>0.85795941035779799</v>
      </c>
      <c r="BD5852">
        <v>19</v>
      </c>
      <c r="BE5852">
        <v>0.13655414247867201</v>
      </c>
      <c r="BF5852">
        <v>56.526012106652999</v>
      </c>
      <c r="BG5852">
        <v>64.075674332131996</v>
      </c>
      <c r="BH5852">
        <v>54.100849217076899</v>
      </c>
      <c r="BI5852">
        <v>52.809460770484897</v>
      </c>
    </row>
    <row r="5853" spans="1:61" x14ac:dyDescent="0.25">
      <c r="A5853" s="10" t="str">
        <f>VLOOKUP(D5853,'Index-Relations'!E:F,2,FALSE)</f>
        <v>BM</v>
      </c>
      <c r="B5853" t="s">
        <v>3450</v>
      </c>
      <c r="C5853" s="53" t="s">
        <v>2762</v>
      </c>
      <c r="D5853" s="59" t="s">
        <v>2930</v>
      </c>
      <c r="E5853" s="59" t="s">
        <v>9269</v>
      </c>
      <c r="F5853" t="s">
        <v>2126</v>
      </c>
      <c r="G5853" t="s">
        <v>2125</v>
      </c>
      <c r="H5853" t="s">
        <v>2127</v>
      </c>
      <c r="I5853" s="52">
        <v>45597</v>
      </c>
      <c r="J5853" t="s">
        <v>2457</v>
      </c>
      <c r="K5853">
        <v>421</v>
      </c>
      <c r="L5853" s="73">
        <v>56.987813134889997</v>
      </c>
      <c r="M5853">
        <v>416</v>
      </c>
      <c r="N5853">
        <v>0.99757296961951203</v>
      </c>
      <c r="O5853" s="73">
        <v>64.404255011712905</v>
      </c>
      <c r="P5853">
        <v>416</v>
      </c>
      <c r="Q5853">
        <v>0.99757296961951203</v>
      </c>
      <c r="R5853">
        <v>407</v>
      </c>
      <c r="S5853">
        <v>0.992289331461774</v>
      </c>
      <c r="T5853">
        <v>32.131399399936903</v>
      </c>
      <c r="U5853">
        <v>0.60892347951899894</v>
      </c>
      <c r="V5853">
        <v>268</v>
      </c>
      <c r="W5853">
        <v>0.10014244470163799</v>
      </c>
      <c r="X5853">
        <v>42</v>
      </c>
      <c r="Y5853">
        <v>415</v>
      </c>
      <c r="Z5853">
        <v>0.99665176659043597</v>
      </c>
      <c r="AA5853">
        <v>23.320498872392101</v>
      </c>
      <c r="AB5853">
        <v>347</v>
      </c>
      <c r="AC5853">
        <v>0.93294037483858605</v>
      </c>
      <c r="AD5853">
        <v>68</v>
      </c>
      <c r="AE5853">
        <v>6.3711391751850102E-2</v>
      </c>
      <c r="AF5853">
        <v>6</v>
      </c>
      <c r="AG5853">
        <v>3.3482334095629798E-3</v>
      </c>
      <c r="AH5853">
        <v>5.3551689299272901E-3</v>
      </c>
      <c r="AI5853">
        <v>20</v>
      </c>
      <c r="AJ5853" s="73">
        <v>53.363959965229903</v>
      </c>
      <c r="AK5853">
        <v>416</v>
      </c>
      <c r="AL5853">
        <v>0.99757296961951203</v>
      </c>
      <c r="AM5853">
        <v>1.11863307556191E-2</v>
      </c>
      <c r="AN5853">
        <v>4</v>
      </c>
      <c r="AO5853">
        <v>5.8061131207756298E-3</v>
      </c>
      <c r="AP5853">
        <v>2</v>
      </c>
      <c r="AQ5853">
        <v>420</v>
      </c>
      <c r="AR5853">
        <v>0.99992188489192801</v>
      </c>
      <c r="AS5853">
        <v>1.53036921832083E-2</v>
      </c>
      <c r="AT5853">
        <v>8</v>
      </c>
      <c r="AU5853">
        <v>6.27724270206622E-3</v>
      </c>
      <c r="AV5853">
        <v>2</v>
      </c>
      <c r="AW5853">
        <v>420</v>
      </c>
      <c r="AX5853">
        <v>0.99992188489192801</v>
      </c>
      <c r="AY5853" s="73">
        <v>54.525547102343999</v>
      </c>
      <c r="AZ5853">
        <v>416</v>
      </c>
      <c r="BA5853">
        <v>0.99757296961951203</v>
      </c>
      <c r="BB5853">
        <v>397</v>
      </c>
      <c r="BC5853">
        <v>0.85837709479664703</v>
      </c>
      <c r="BD5853">
        <v>21</v>
      </c>
      <c r="BE5853">
        <v>0.13573867697450501</v>
      </c>
      <c r="BF5853">
        <v>56.987813134889997</v>
      </c>
      <c r="BG5853">
        <v>64.404255011712905</v>
      </c>
      <c r="BH5853">
        <v>54.525547102343999</v>
      </c>
      <c r="BI5853">
        <v>53.363959965229903</v>
      </c>
    </row>
    <row r="5854" spans="1:61" x14ac:dyDescent="0.25">
      <c r="A5854" s="10" t="str">
        <f>VLOOKUP(D5854,'Index-Relations'!E:F,2,FALSE)</f>
        <v>BM</v>
      </c>
      <c r="B5854" t="s">
        <v>3450</v>
      </c>
      <c r="C5854" s="53" t="s">
        <v>2763</v>
      </c>
      <c r="D5854" s="59" t="s">
        <v>2930</v>
      </c>
      <c r="E5854" s="59" t="s">
        <v>9270</v>
      </c>
      <c r="F5854" t="s">
        <v>2126</v>
      </c>
      <c r="G5854" t="s">
        <v>2125</v>
      </c>
      <c r="H5854" t="s">
        <v>2127</v>
      </c>
      <c r="I5854" s="52">
        <v>45566</v>
      </c>
      <c r="J5854" t="s">
        <v>2457</v>
      </c>
      <c r="K5854">
        <v>421</v>
      </c>
      <c r="L5854" s="73">
        <v>57.009126552348903</v>
      </c>
      <c r="M5854">
        <v>416</v>
      </c>
      <c r="N5854">
        <v>0.99781199973401802</v>
      </c>
      <c r="O5854" s="73">
        <v>64.516023067412902</v>
      </c>
      <c r="P5854">
        <v>416</v>
      </c>
      <c r="Q5854">
        <v>0.99781199973401802</v>
      </c>
      <c r="R5854">
        <v>407</v>
      </c>
      <c r="S5854">
        <v>0.99274923469564902</v>
      </c>
      <c r="T5854">
        <v>32.430222871519703</v>
      </c>
      <c r="U5854">
        <v>0.60870414492995195</v>
      </c>
      <c r="V5854">
        <v>267</v>
      </c>
      <c r="W5854">
        <v>0.101746119681053</v>
      </c>
      <c r="X5854">
        <v>42</v>
      </c>
      <c r="Y5854">
        <v>415</v>
      </c>
      <c r="Z5854">
        <v>0.99688985322302104</v>
      </c>
      <c r="AA5854">
        <v>23.161153621181999</v>
      </c>
      <c r="AB5854">
        <v>354</v>
      </c>
      <c r="AC5854">
        <v>0.94875407713855497</v>
      </c>
      <c r="AD5854">
        <v>61</v>
      </c>
      <c r="AE5854">
        <v>4.8135776084467598E-2</v>
      </c>
      <c r="AF5854">
        <v>6</v>
      </c>
      <c r="AG5854">
        <v>3.1101467769772198E-3</v>
      </c>
      <c r="AH5854">
        <v>5.0333789706090704E-3</v>
      </c>
      <c r="AI5854">
        <v>20</v>
      </c>
      <c r="AJ5854" s="73">
        <v>53.287040704349899</v>
      </c>
      <c r="AK5854">
        <v>416</v>
      </c>
      <c r="AL5854">
        <v>0.99781199973401802</v>
      </c>
      <c r="AM5854">
        <v>1.13384914398984E-2</v>
      </c>
      <c r="AN5854">
        <v>4</v>
      </c>
      <c r="AO5854">
        <v>5.9365750382494803E-3</v>
      </c>
      <c r="AP5854">
        <v>2</v>
      </c>
      <c r="AQ5854">
        <v>420</v>
      </c>
      <c r="AR5854">
        <v>0.99991593856785299</v>
      </c>
      <c r="AS5854">
        <v>1.50053741571066E-2</v>
      </c>
      <c r="AT5854">
        <v>8</v>
      </c>
      <c r="AU5854">
        <v>5.7421263038249697E-3</v>
      </c>
      <c r="AV5854">
        <v>2</v>
      </c>
      <c r="AW5854">
        <v>420</v>
      </c>
      <c r="AX5854">
        <v>0.99991593856785199</v>
      </c>
      <c r="AY5854" s="73">
        <v>54.501770813938002</v>
      </c>
      <c r="AZ5854">
        <v>416</v>
      </c>
      <c r="BA5854">
        <v>0.99781199973401802</v>
      </c>
      <c r="BB5854">
        <v>397</v>
      </c>
      <c r="BC5854">
        <v>0.85794167985468395</v>
      </c>
      <c r="BD5854">
        <v>21</v>
      </c>
      <c r="BE5854">
        <v>0.136037683674919</v>
      </c>
      <c r="BF5854">
        <v>57.009126552348903</v>
      </c>
      <c r="BG5854">
        <v>64.516023067412902</v>
      </c>
      <c r="BH5854">
        <v>54.501770813938002</v>
      </c>
      <c r="BI5854">
        <v>53.287040704349899</v>
      </c>
    </row>
    <row r="5855" spans="1:61" x14ac:dyDescent="0.25">
      <c r="A5855" s="10" t="str">
        <f>VLOOKUP(D5855,'Index-Relations'!E:F,2,FALSE)</f>
        <v>BM</v>
      </c>
      <c r="B5855" t="s">
        <v>3450</v>
      </c>
      <c r="C5855" s="53" t="s">
        <v>2764</v>
      </c>
      <c r="D5855" s="59" t="s">
        <v>2930</v>
      </c>
      <c r="E5855" s="59" t="s">
        <v>9271</v>
      </c>
      <c r="F5855" t="s">
        <v>2126</v>
      </c>
      <c r="G5855" t="s">
        <v>2125</v>
      </c>
      <c r="H5855" t="s">
        <v>2127</v>
      </c>
      <c r="I5855" s="52">
        <v>45537</v>
      </c>
      <c r="J5855" t="s">
        <v>2457</v>
      </c>
      <c r="K5855">
        <v>459</v>
      </c>
      <c r="L5855" s="73">
        <v>57.505608378257897</v>
      </c>
      <c r="M5855">
        <v>453</v>
      </c>
      <c r="N5855">
        <v>0.99822490282425502</v>
      </c>
      <c r="O5855" s="73">
        <v>64.429991975865903</v>
      </c>
      <c r="P5855">
        <v>453</v>
      </c>
      <c r="Q5855">
        <v>0.99822490282425502</v>
      </c>
      <c r="R5855">
        <v>441</v>
      </c>
      <c r="S5855">
        <v>0.99421686341325499</v>
      </c>
      <c r="T5855">
        <v>32.3613232958254</v>
      </c>
      <c r="U5855">
        <v>0.61593940738280195</v>
      </c>
      <c r="V5855">
        <v>287</v>
      </c>
      <c r="W5855">
        <v>0.108993653057383</v>
      </c>
      <c r="X5855">
        <v>47</v>
      </c>
      <c r="Y5855">
        <v>452</v>
      </c>
      <c r="Z5855">
        <v>0.997336119315685</v>
      </c>
      <c r="AA5855">
        <v>22.877936625398402</v>
      </c>
      <c r="AB5855">
        <v>393</v>
      </c>
      <c r="AC5855">
        <v>0.95994903036759405</v>
      </c>
      <c r="AD5855">
        <v>67</v>
      </c>
      <c r="AE5855">
        <v>4.5196427514368899E-2</v>
      </c>
      <c r="AF5855">
        <v>-1</v>
      </c>
      <c r="AG5855">
        <v>0</v>
      </c>
      <c r="AH5855">
        <v>4.8245135864227497E-3</v>
      </c>
      <c r="AI5855">
        <v>21</v>
      </c>
      <c r="AJ5855" s="73">
        <v>53.927472145152997</v>
      </c>
      <c r="AK5855">
        <v>453</v>
      </c>
      <c r="AL5855">
        <v>0.99822490282425502</v>
      </c>
      <c r="AM5855">
        <v>1.1652225931015101E-2</v>
      </c>
      <c r="AN5855">
        <v>4</v>
      </c>
      <c r="AO5855">
        <v>6.0329600583945101E-3</v>
      </c>
      <c r="AP5855">
        <v>2</v>
      </c>
      <c r="AQ5855">
        <v>459</v>
      </c>
      <c r="AR5855">
        <v>0.999999999999999</v>
      </c>
      <c r="AS5855">
        <v>1.5343131444646999E-2</v>
      </c>
      <c r="AT5855">
        <v>8</v>
      </c>
      <c r="AU5855">
        <v>6.0059350769222E-3</v>
      </c>
      <c r="AV5855">
        <v>2</v>
      </c>
      <c r="AW5855">
        <v>459</v>
      </c>
      <c r="AX5855">
        <v>1</v>
      </c>
      <c r="AY5855" s="73">
        <v>55.137699975303001</v>
      </c>
      <c r="AZ5855">
        <v>453</v>
      </c>
      <c r="BA5855">
        <v>0.99822490282425502</v>
      </c>
      <c r="BB5855">
        <v>436</v>
      </c>
      <c r="BC5855">
        <v>0.86319652258883095</v>
      </c>
      <c r="BD5855">
        <v>21</v>
      </c>
      <c r="BE5855">
        <v>0.13077051735277401</v>
      </c>
      <c r="BF5855">
        <v>57.505608378257897</v>
      </c>
      <c r="BG5855">
        <v>64.429991975865903</v>
      </c>
      <c r="BH5855">
        <v>55.137699975303001</v>
      </c>
      <c r="BI5855">
        <v>53.927472145152997</v>
      </c>
    </row>
    <row r="5856" spans="1:61" x14ac:dyDescent="0.25">
      <c r="A5856" s="10" t="str">
        <f>VLOOKUP(D5856,'Index-Relations'!E:F,2,FALSE)</f>
        <v>BM</v>
      </c>
      <c r="B5856" t="s">
        <v>3450</v>
      </c>
      <c r="C5856" s="53" t="s">
        <v>3350</v>
      </c>
      <c r="D5856" s="59" t="s">
        <v>2930</v>
      </c>
      <c r="E5856" s="59" t="s">
        <v>9272</v>
      </c>
      <c r="F5856" t="s">
        <v>2126</v>
      </c>
      <c r="G5856" t="s">
        <v>2125</v>
      </c>
      <c r="H5856" t="s">
        <v>2127</v>
      </c>
      <c r="I5856" s="52">
        <v>45505</v>
      </c>
      <c r="J5856" t="s">
        <v>2457</v>
      </c>
      <c r="K5856">
        <v>459</v>
      </c>
      <c r="L5856" s="73">
        <v>57.8409151280879</v>
      </c>
      <c r="M5856">
        <v>453</v>
      </c>
      <c r="N5856">
        <v>0.99833635431696999</v>
      </c>
      <c r="O5856" s="73">
        <v>64.430558954249904</v>
      </c>
      <c r="P5856">
        <v>453</v>
      </c>
      <c r="Q5856">
        <v>0.99833635431696999</v>
      </c>
      <c r="R5856">
        <v>441</v>
      </c>
      <c r="S5856">
        <v>0.99430793536918005</v>
      </c>
      <c r="T5856">
        <v>32.342573494667299</v>
      </c>
      <c r="U5856">
        <v>0.61965360268172998</v>
      </c>
      <c r="V5856">
        <v>288</v>
      </c>
      <c r="W5856">
        <v>0.118239857102708</v>
      </c>
      <c r="X5856">
        <v>48</v>
      </c>
      <c r="Y5856">
        <v>452</v>
      </c>
      <c r="Z5856">
        <v>0.99757007433667799</v>
      </c>
      <c r="AA5856">
        <v>23.255909819690402</v>
      </c>
      <c r="AB5856">
        <v>390</v>
      </c>
      <c r="AC5856">
        <v>0.95793536091590403</v>
      </c>
      <c r="AD5856">
        <v>62</v>
      </c>
      <c r="AE5856">
        <v>3.9634713420773501E-2</v>
      </c>
      <c r="AF5856">
        <v>7</v>
      </c>
      <c r="AG5856">
        <v>2.4299256633221098E-3</v>
      </c>
      <c r="AH5856">
        <v>4.7007199605044103E-3</v>
      </c>
      <c r="AI5856">
        <v>22</v>
      </c>
      <c r="AJ5856" s="73">
        <v>54.188880770608002</v>
      </c>
      <c r="AK5856">
        <v>453</v>
      </c>
      <c r="AL5856">
        <v>0.99833635431696999</v>
      </c>
      <c r="AM5856">
        <v>1.1351303104298599E-2</v>
      </c>
      <c r="AN5856">
        <v>4</v>
      </c>
      <c r="AO5856">
        <v>5.8854200747218803E-3</v>
      </c>
      <c r="AP5856">
        <v>2</v>
      </c>
      <c r="AQ5856">
        <v>458</v>
      </c>
      <c r="AR5856">
        <v>0.99894265729412401</v>
      </c>
      <c r="AS5856">
        <v>1.54077257959023E-2</v>
      </c>
      <c r="AT5856">
        <v>8</v>
      </c>
      <c r="AU5856">
        <v>5.6965987354941896E-3</v>
      </c>
      <c r="AV5856">
        <v>2</v>
      </c>
      <c r="AW5856">
        <v>457</v>
      </c>
      <c r="AX5856">
        <v>0.998933819485192</v>
      </c>
      <c r="AY5856" s="73">
        <v>55.698634690466001</v>
      </c>
      <c r="AZ5856">
        <v>453</v>
      </c>
      <c r="BA5856">
        <v>0.99833635431696999</v>
      </c>
      <c r="BB5856">
        <v>436</v>
      </c>
      <c r="BC5856">
        <v>0.86172691503534005</v>
      </c>
      <c r="BD5856">
        <v>20</v>
      </c>
      <c r="BE5856">
        <v>0.13133032218406099</v>
      </c>
      <c r="BF5856">
        <v>57.8409151280879</v>
      </c>
      <c r="BG5856">
        <v>64.430558954249904</v>
      </c>
      <c r="BH5856">
        <v>55.698634690466001</v>
      </c>
      <c r="BI5856">
        <v>54.188880770608002</v>
      </c>
    </row>
    <row r="5857" spans="1:61" x14ac:dyDescent="0.25">
      <c r="A5857" s="10" t="str">
        <f>VLOOKUP(D5857,'Index-Relations'!E:F,2,FALSE)</f>
        <v>BM</v>
      </c>
      <c r="B5857" t="s">
        <v>3450</v>
      </c>
      <c r="C5857" s="53" t="s">
        <v>2765</v>
      </c>
      <c r="D5857" s="59" t="s">
        <v>2930</v>
      </c>
      <c r="E5857" s="59" t="s">
        <v>9273</v>
      </c>
      <c r="F5857" t="s">
        <v>2126</v>
      </c>
      <c r="G5857" t="s">
        <v>2125</v>
      </c>
      <c r="H5857" t="s">
        <v>2127</v>
      </c>
      <c r="I5857" s="52">
        <v>45474</v>
      </c>
      <c r="J5857" t="s">
        <v>2457</v>
      </c>
      <c r="K5857">
        <v>459</v>
      </c>
      <c r="L5857" s="73">
        <v>58.463803545662003</v>
      </c>
      <c r="M5857">
        <v>453</v>
      </c>
      <c r="N5857">
        <v>0.99840139069871803</v>
      </c>
      <c r="O5857" s="73">
        <v>64.771775521362997</v>
      </c>
      <c r="P5857">
        <v>453</v>
      </c>
      <c r="Q5857">
        <v>0.99840139069871803</v>
      </c>
      <c r="R5857">
        <v>441</v>
      </c>
      <c r="S5857">
        <v>0.99451210736904705</v>
      </c>
      <c r="T5857">
        <v>31.884746327476801</v>
      </c>
      <c r="U5857">
        <v>0.62758698803125801</v>
      </c>
      <c r="V5857">
        <v>285</v>
      </c>
      <c r="W5857">
        <v>0.11774732608572</v>
      </c>
      <c r="X5857">
        <v>47</v>
      </c>
      <c r="Y5857">
        <v>450</v>
      </c>
      <c r="Z5857">
        <v>0.99553569405115805</v>
      </c>
      <c r="AA5857">
        <v>23.196951793216702</v>
      </c>
      <c r="AB5857">
        <v>386</v>
      </c>
      <c r="AC5857">
        <v>0.94894833955622904</v>
      </c>
      <c r="AD5857">
        <v>64</v>
      </c>
      <c r="AE5857">
        <v>4.6587354494928401E-2</v>
      </c>
      <c r="AF5857">
        <v>9</v>
      </c>
      <c r="AG5857">
        <v>4.4643059488423901E-3</v>
      </c>
      <c r="AH5857">
        <v>3.2325411191181999E-3</v>
      </c>
      <c r="AI5857">
        <v>21</v>
      </c>
      <c r="AJ5857" s="73">
        <v>54.734749074155999</v>
      </c>
      <c r="AK5857">
        <v>453</v>
      </c>
      <c r="AL5857">
        <v>0.99840139069871803</v>
      </c>
      <c r="AM5857">
        <v>1.04826617723987E-2</v>
      </c>
      <c r="AN5857">
        <v>4</v>
      </c>
      <c r="AO5857">
        <v>5.1008895851898601E-3</v>
      </c>
      <c r="AP5857">
        <v>2</v>
      </c>
      <c r="AQ5857">
        <v>458</v>
      </c>
      <c r="AR5857">
        <v>0.99897183200723305</v>
      </c>
      <c r="AS5857">
        <v>1.45230146677797E-2</v>
      </c>
      <c r="AT5857">
        <v>8</v>
      </c>
      <c r="AU5857">
        <v>5.1565588151983397E-3</v>
      </c>
      <c r="AV5857">
        <v>2</v>
      </c>
      <c r="AW5857">
        <v>457</v>
      </c>
      <c r="AX5857">
        <v>0.99896290663837595</v>
      </c>
      <c r="AY5857" s="73">
        <v>56.504423612049997</v>
      </c>
      <c r="AZ5857">
        <v>453</v>
      </c>
      <c r="BA5857">
        <v>0.99840139069871803</v>
      </c>
      <c r="BB5857">
        <v>436</v>
      </c>
      <c r="BC5857">
        <v>0.86384353302676098</v>
      </c>
      <c r="BD5857">
        <v>20</v>
      </c>
      <c r="BE5857">
        <v>0.13002740939528201</v>
      </c>
      <c r="BF5857">
        <v>58.463803545662003</v>
      </c>
      <c r="BG5857">
        <v>64.771775521362997</v>
      </c>
      <c r="BH5857">
        <v>56.504423612049997</v>
      </c>
      <c r="BI5857">
        <v>54.734749074155999</v>
      </c>
    </row>
    <row r="5858" spans="1:61" x14ac:dyDescent="0.25">
      <c r="A5858" s="10" t="str">
        <f>VLOOKUP(D5858,'Index-Relations'!E:F,2,FALSE)</f>
        <v>BM</v>
      </c>
      <c r="B5858" t="s">
        <v>3450</v>
      </c>
      <c r="C5858" s="53" t="s">
        <v>2766</v>
      </c>
      <c r="D5858" s="59" t="s">
        <v>2930</v>
      </c>
      <c r="E5858" s="59" t="s">
        <v>9274</v>
      </c>
      <c r="F5858" t="s">
        <v>2126</v>
      </c>
      <c r="G5858" t="s">
        <v>2125</v>
      </c>
      <c r="H5858" t="s">
        <v>2127</v>
      </c>
      <c r="I5858" s="52">
        <v>45446</v>
      </c>
      <c r="J5858" t="s">
        <v>2457</v>
      </c>
      <c r="K5858">
        <v>458</v>
      </c>
      <c r="L5858" s="73">
        <v>58.529935911286003</v>
      </c>
      <c r="M5858">
        <v>452</v>
      </c>
      <c r="N5858">
        <v>0.99814012459980095</v>
      </c>
      <c r="O5858" s="73">
        <v>64.576478804237993</v>
      </c>
      <c r="P5858">
        <v>452</v>
      </c>
      <c r="Q5858">
        <v>0.99814012459980095</v>
      </c>
      <c r="R5858">
        <v>440</v>
      </c>
      <c r="S5858">
        <v>0.99417070317084599</v>
      </c>
      <c r="T5858">
        <v>32.1574321716135</v>
      </c>
      <c r="U5858">
        <v>0.63341304584161695</v>
      </c>
      <c r="V5858">
        <v>284</v>
      </c>
      <c r="W5858">
        <v>0.129756408489662</v>
      </c>
      <c r="X5858">
        <v>47</v>
      </c>
      <c r="Y5858">
        <v>449</v>
      </c>
      <c r="Z5858">
        <v>0.99498495352484795</v>
      </c>
      <c r="AA5858">
        <v>24.2661600467585</v>
      </c>
      <c r="AB5858">
        <v>385</v>
      </c>
      <c r="AC5858">
        <v>0.9475856429849</v>
      </c>
      <c r="AD5858">
        <v>64</v>
      </c>
      <c r="AE5858">
        <v>4.7399310539947698E-2</v>
      </c>
      <c r="AF5858">
        <v>9</v>
      </c>
      <c r="AG5858">
        <v>5.0150464751514499E-3</v>
      </c>
      <c r="AH5858">
        <v>3.2761124548482401E-3</v>
      </c>
      <c r="AI5858">
        <v>21</v>
      </c>
      <c r="AJ5858" s="73">
        <v>54.766422516303003</v>
      </c>
      <c r="AK5858">
        <v>452</v>
      </c>
      <c r="AL5858">
        <v>0.99814012459980095</v>
      </c>
      <c r="AM5858">
        <v>1.09414446116376E-2</v>
      </c>
      <c r="AN5858">
        <v>4</v>
      </c>
      <c r="AO5858">
        <v>5.5282139058990499E-3</v>
      </c>
      <c r="AP5858">
        <v>2</v>
      </c>
      <c r="AQ5858">
        <v>457</v>
      </c>
      <c r="AR5858">
        <v>0.99891654349741799</v>
      </c>
      <c r="AS5858">
        <v>1.51927986621426E-2</v>
      </c>
      <c r="AT5858">
        <v>8</v>
      </c>
      <c r="AU5858">
        <v>5.4093765441960203E-3</v>
      </c>
      <c r="AV5858">
        <v>2</v>
      </c>
      <c r="AW5858">
        <v>457</v>
      </c>
      <c r="AX5858">
        <v>0.99891654349741799</v>
      </c>
      <c r="AY5858" s="73">
        <v>56.8217566446069</v>
      </c>
      <c r="AZ5858">
        <v>452</v>
      </c>
      <c r="BA5858">
        <v>0.99814012459980095</v>
      </c>
      <c r="BB5858">
        <v>435</v>
      </c>
      <c r="BC5858">
        <v>0.86521857088318999</v>
      </c>
      <c r="BD5858">
        <v>20</v>
      </c>
      <c r="BE5858">
        <v>0.128169758708328</v>
      </c>
      <c r="BF5858">
        <v>58.529935911286003</v>
      </c>
      <c r="BG5858">
        <v>64.576478804237993</v>
      </c>
      <c r="BH5858">
        <v>56.8217566446069</v>
      </c>
      <c r="BI5858">
        <v>54.766422516303003</v>
      </c>
    </row>
    <row r="5859" spans="1:61" x14ac:dyDescent="0.25">
      <c r="A5859" s="10" t="str">
        <f>VLOOKUP(D5859,'Index-Relations'!E:F,2,FALSE)</f>
        <v>BM</v>
      </c>
      <c r="B5859" t="s">
        <v>3450</v>
      </c>
      <c r="C5859" s="53" t="s">
        <v>2767</v>
      </c>
      <c r="D5859" s="59" t="s">
        <v>2930</v>
      </c>
      <c r="E5859" s="59" t="s">
        <v>9275</v>
      </c>
      <c r="F5859" t="s">
        <v>2126</v>
      </c>
      <c r="G5859" t="s">
        <v>2125</v>
      </c>
      <c r="H5859" t="s">
        <v>2127</v>
      </c>
      <c r="I5859" s="52">
        <v>45413</v>
      </c>
      <c r="J5859" t="s">
        <v>2457</v>
      </c>
      <c r="K5859">
        <v>459</v>
      </c>
      <c r="L5859" s="73">
        <v>58.4019609356519</v>
      </c>
      <c r="M5859">
        <v>453</v>
      </c>
      <c r="N5859">
        <v>0.99820025564235804</v>
      </c>
      <c r="O5859" s="73">
        <v>64.580175006489</v>
      </c>
      <c r="P5859">
        <v>453</v>
      </c>
      <c r="Q5859">
        <v>0.99820025564235804</v>
      </c>
      <c r="R5859">
        <v>441</v>
      </c>
      <c r="S5859">
        <v>0.99402644819521002</v>
      </c>
      <c r="T5859">
        <v>32.501930424555503</v>
      </c>
      <c r="U5859">
        <v>0.63220844979609503</v>
      </c>
      <c r="V5859">
        <v>285</v>
      </c>
      <c r="W5859">
        <v>0.12786823297279601</v>
      </c>
      <c r="X5859">
        <v>48</v>
      </c>
      <c r="Y5859">
        <v>450</v>
      </c>
      <c r="Z5859">
        <v>0.99525824708271304</v>
      </c>
      <c r="AA5859">
        <v>24.9583879001963</v>
      </c>
      <c r="AB5859">
        <v>386</v>
      </c>
      <c r="AC5859">
        <v>0.94695188697884802</v>
      </c>
      <c r="AD5859">
        <v>64</v>
      </c>
      <c r="AE5859">
        <v>4.8306360103864202E-2</v>
      </c>
      <c r="AF5859">
        <v>9</v>
      </c>
      <c r="AG5859">
        <v>4.7417529172872602E-3</v>
      </c>
      <c r="AH5859">
        <v>3.17943161362832E-3</v>
      </c>
      <c r="AI5859">
        <v>21</v>
      </c>
      <c r="AJ5859" s="73">
        <v>54.363859736069998</v>
      </c>
      <c r="AK5859">
        <v>453</v>
      </c>
      <c r="AL5859">
        <v>0.99820025564235804</v>
      </c>
      <c r="AM5859">
        <v>1.1120017400088399E-2</v>
      </c>
      <c r="AN5859">
        <v>4</v>
      </c>
      <c r="AO5859">
        <v>1.0624012618835501E-2</v>
      </c>
      <c r="AP5859">
        <v>3</v>
      </c>
      <c r="AQ5859">
        <v>457</v>
      </c>
      <c r="AR5859">
        <v>0.99879566600604597</v>
      </c>
      <c r="AS5859">
        <v>1.54130524005538E-2</v>
      </c>
      <c r="AT5859">
        <v>8</v>
      </c>
      <c r="AU5859">
        <v>5.3253066153939703E-3</v>
      </c>
      <c r="AV5859">
        <v>2</v>
      </c>
      <c r="AW5859">
        <v>457</v>
      </c>
      <c r="AX5859">
        <v>0.99879566600604597</v>
      </c>
      <c r="AY5859" s="73">
        <v>56.842053695243997</v>
      </c>
      <c r="AZ5859">
        <v>453</v>
      </c>
      <c r="BA5859">
        <v>0.99820025564235804</v>
      </c>
      <c r="BB5859">
        <v>435</v>
      </c>
      <c r="BC5859">
        <v>0.87120469273776902</v>
      </c>
      <c r="BD5859">
        <v>19</v>
      </c>
      <c r="BE5859">
        <v>0.116966960649441</v>
      </c>
      <c r="BF5859">
        <v>58.4019609356519</v>
      </c>
      <c r="BG5859">
        <v>64.580175006489</v>
      </c>
      <c r="BH5859">
        <v>56.842053695243997</v>
      </c>
      <c r="BI5859">
        <v>54.363859736069998</v>
      </c>
    </row>
    <row r="5860" spans="1:61" x14ac:dyDescent="0.25">
      <c r="A5860" s="10" t="str">
        <f>VLOOKUP(D5860,'Index-Relations'!E:F,2,FALSE)</f>
        <v>BM</v>
      </c>
      <c r="B5860" t="s">
        <v>3450</v>
      </c>
      <c r="C5860" s="53" t="s">
        <v>2768</v>
      </c>
      <c r="D5860" s="59" t="s">
        <v>2930</v>
      </c>
      <c r="E5860" s="59" t="s">
        <v>9276</v>
      </c>
      <c r="F5860" t="s">
        <v>2126</v>
      </c>
      <c r="G5860" t="s">
        <v>2125</v>
      </c>
      <c r="H5860" t="s">
        <v>2127</v>
      </c>
      <c r="I5860" s="52">
        <v>45383</v>
      </c>
      <c r="J5860" t="s">
        <v>2457</v>
      </c>
      <c r="K5860">
        <v>458</v>
      </c>
      <c r="L5860">
        <v>61.939744570512303</v>
      </c>
      <c r="M5860">
        <v>453</v>
      </c>
      <c r="N5860">
        <v>0.99943626051025403</v>
      </c>
      <c r="O5860">
        <v>69.177568137631397</v>
      </c>
      <c r="P5860">
        <v>453</v>
      </c>
      <c r="Q5860">
        <v>0.99943626051025403</v>
      </c>
      <c r="R5860">
        <v>441</v>
      </c>
      <c r="S5860">
        <v>0.99500884801349299</v>
      </c>
      <c r="T5860">
        <v>32.3131218491637</v>
      </c>
      <c r="U5860">
        <v>0.63294343362380701</v>
      </c>
      <c r="V5860">
        <v>285</v>
      </c>
      <c r="W5860">
        <v>0.12748106572390799</v>
      </c>
      <c r="X5860">
        <v>48</v>
      </c>
      <c r="Y5860">
        <v>450</v>
      </c>
      <c r="Z5860">
        <v>0.99637869397255097</v>
      </c>
      <c r="AA5860">
        <v>23.970178683925699</v>
      </c>
      <c r="AB5860">
        <v>385</v>
      </c>
      <c r="AC5860">
        <v>0.94635351817406699</v>
      </c>
      <c r="AD5860">
        <v>65</v>
      </c>
      <c r="AE5860">
        <v>5.0025175798483403E-2</v>
      </c>
      <c r="AF5860">
        <v>8</v>
      </c>
      <c r="AG5860">
        <v>3.6213060274495799E-3</v>
      </c>
      <c r="AH5860">
        <v>3.1198549975399899E-3</v>
      </c>
      <c r="AI5860">
        <v>21</v>
      </c>
      <c r="AJ5860">
        <v>56.238098582594901</v>
      </c>
      <c r="AK5860">
        <v>453</v>
      </c>
      <c r="AL5860">
        <v>0.99943626051025403</v>
      </c>
      <c r="AM5860">
        <v>1.15501140992416E-2</v>
      </c>
      <c r="AN5860">
        <v>4</v>
      </c>
      <c r="AO5860">
        <v>9.9057718987048404E-3</v>
      </c>
      <c r="AP5860">
        <v>3</v>
      </c>
      <c r="AQ5860">
        <v>455</v>
      </c>
      <c r="AR5860">
        <v>0.99993419734407496</v>
      </c>
      <c r="AS5860">
        <v>1.5105176898276699E-2</v>
      </c>
      <c r="AT5860">
        <v>8</v>
      </c>
      <c r="AU5860">
        <v>4.9812487139863897E-3</v>
      </c>
      <c r="AV5860">
        <v>2</v>
      </c>
      <c r="AW5860">
        <v>455</v>
      </c>
      <c r="AX5860">
        <v>0.99993419734407496</v>
      </c>
      <c r="AY5860">
        <v>60.562105040851797</v>
      </c>
      <c r="AZ5860">
        <v>453</v>
      </c>
      <c r="BA5860">
        <v>0.99943626051025403</v>
      </c>
      <c r="BB5860">
        <v>433</v>
      </c>
      <c r="BC5860">
        <v>0.87153012581763101</v>
      </c>
      <c r="BD5860">
        <v>19</v>
      </c>
      <c r="BE5860">
        <v>0.118498299627739</v>
      </c>
      <c r="BF5860">
        <v>58.964206045049004</v>
      </c>
      <c r="BG5860">
        <v>64.865391013693994</v>
      </c>
      <c r="BH5860">
        <v>57.976326923911003</v>
      </c>
      <c r="BI5860">
        <v>54.395293955613901</v>
      </c>
    </row>
    <row r="5861" spans="1:61" x14ac:dyDescent="0.25">
      <c r="A5861" s="10" t="str">
        <f>VLOOKUP(D5861,'Index-Relations'!E:F,2,FALSE)</f>
        <v>BM</v>
      </c>
      <c r="B5861" t="s">
        <v>3450</v>
      </c>
      <c r="C5861" s="53" t="s">
        <v>2769</v>
      </c>
      <c r="D5861" s="59" t="s">
        <v>2930</v>
      </c>
      <c r="E5861" s="59" t="s">
        <v>9277</v>
      </c>
      <c r="F5861" t="s">
        <v>2126</v>
      </c>
      <c r="G5861" t="s">
        <v>2125</v>
      </c>
      <c r="H5861" t="s">
        <v>2127</v>
      </c>
      <c r="I5861" s="52">
        <v>45352</v>
      </c>
      <c r="J5861" t="s">
        <v>2457</v>
      </c>
      <c r="K5861">
        <v>458</v>
      </c>
      <c r="L5861">
        <v>62.470876049885099</v>
      </c>
      <c r="M5861">
        <v>452</v>
      </c>
      <c r="N5861">
        <v>0.99782396316786304</v>
      </c>
      <c r="O5861">
        <v>69.6907993866335</v>
      </c>
      <c r="P5861">
        <v>452</v>
      </c>
      <c r="Q5861">
        <v>0.99782396316786304</v>
      </c>
      <c r="R5861">
        <v>442</v>
      </c>
      <c r="S5861">
        <v>0.99479078789112096</v>
      </c>
      <c r="T5861">
        <v>32.414890745332599</v>
      </c>
      <c r="U5861">
        <v>0.61680192867380801</v>
      </c>
      <c r="V5861">
        <v>282</v>
      </c>
      <c r="W5861">
        <v>0.12171512979466401</v>
      </c>
      <c r="X5861">
        <v>47</v>
      </c>
      <c r="Y5861">
        <v>451</v>
      </c>
      <c r="Z5861">
        <v>0.99656864019911495</v>
      </c>
      <c r="AA5861">
        <v>24.143015382847501</v>
      </c>
      <c r="AB5861">
        <v>384</v>
      </c>
      <c r="AC5861">
        <v>0.94555744422844301</v>
      </c>
      <c r="AD5861">
        <v>67</v>
      </c>
      <c r="AE5861">
        <v>5.1011195970672198E-2</v>
      </c>
      <c r="AF5861">
        <v>7</v>
      </c>
      <c r="AG5861">
        <v>3.4313598008841599E-3</v>
      </c>
      <c r="AH5861">
        <v>1.1132188825314401E-3</v>
      </c>
      <c r="AI5861">
        <v>18</v>
      </c>
      <c r="AJ5861">
        <v>57.166065840775502</v>
      </c>
      <c r="AK5861">
        <v>452</v>
      </c>
      <c r="AL5861">
        <v>0.99782396316786304</v>
      </c>
      <c r="AM5861">
        <v>1.1776934683460701E-2</v>
      </c>
      <c r="AN5861">
        <v>4</v>
      </c>
      <c r="AO5861">
        <v>9.9254309105108601E-3</v>
      </c>
      <c r="AP5861">
        <v>3</v>
      </c>
      <c r="AQ5861">
        <v>456</v>
      </c>
      <c r="AR5861">
        <v>0.99993856587054597</v>
      </c>
      <c r="AS5861">
        <v>1.5310846320564399E-2</v>
      </c>
      <c r="AT5861">
        <v>8</v>
      </c>
      <c r="AU5861">
        <v>4.9468637032943404E-3</v>
      </c>
      <c r="AV5861">
        <v>2</v>
      </c>
      <c r="AW5861">
        <v>456</v>
      </c>
      <c r="AX5861">
        <v>0.99993856587054597</v>
      </c>
      <c r="AY5861">
        <v>60.478115663188497</v>
      </c>
      <c r="AZ5861">
        <v>452</v>
      </c>
      <c r="BA5861">
        <v>0.99782396316786304</v>
      </c>
      <c r="BB5861">
        <v>434</v>
      </c>
      <c r="BC5861">
        <v>0.86814946983919306</v>
      </c>
      <c r="BD5861">
        <v>19</v>
      </c>
      <c r="BE5861">
        <v>0.121863665120842</v>
      </c>
      <c r="BF5861">
        <v>59.415967685878897</v>
      </c>
      <c r="BG5861">
        <v>65.286416934762997</v>
      </c>
      <c r="BH5861">
        <v>57.879127054156001</v>
      </c>
      <c r="BI5861">
        <v>55.2162642608209</v>
      </c>
    </row>
    <row r="5862" spans="1:61" x14ac:dyDescent="0.25">
      <c r="A5862" s="10" t="str">
        <f>VLOOKUP(D5862,'Index-Relations'!E:F,2,FALSE)</f>
        <v>BM</v>
      </c>
      <c r="B5862" t="s">
        <v>3450</v>
      </c>
      <c r="C5862" s="53" t="s">
        <v>2770</v>
      </c>
      <c r="D5862" s="59" t="s">
        <v>2930</v>
      </c>
      <c r="E5862" s="59" t="s">
        <v>9278</v>
      </c>
      <c r="F5862" t="s">
        <v>2126</v>
      </c>
      <c r="G5862" t="s">
        <v>2125</v>
      </c>
      <c r="H5862" t="s">
        <v>2127</v>
      </c>
      <c r="I5862" s="52">
        <v>45323</v>
      </c>
      <c r="J5862" t="s">
        <v>2457</v>
      </c>
      <c r="K5862">
        <v>458</v>
      </c>
      <c r="L5862">
        <v>63.379764667290701</v>
      </c>
      <c r="M5862">
        <v>452</v>
      </c>
      <c r="N5862">
        <v>0.997892706428679</v>
      </c>
      <c r="O5862">
        <v>70.232856347636101</v>
      </c>
      <c r="P5862">
        <v>452</v>
      </c>
      <c r="Q5862">
        <v>0.997892706428679</v>
      </c>
      <c r="R5862">
        <v>442</v>
      </c>
      <c r="S5862">
        <v>0.99463934214975003</v>
      </c>
      <c r="T5862">
        <v>32.722971887789299</v>
      </c>
      <c r="U5862">
        <v>0.60914205528643905</v>
      </c>
      <c r="V5862">
        <v>280</v>
      </c>
      <c r="W5862">
        <v>0.120372584291651</v>
      </c>
      <c r="X5862">
        <v>46</v>
      </c>
      <c r="Y5862">
        <v>451</v>
      </c>
      <c r="Z5862">
        <v>0.996935303427256</v>
      </c>
      <c r="AA5862">
        <v>25.124694618354798</v>
      </c>
      <c r="AB5862">
        <v>381</v>
      </c>
      <c r="AC5862">
        <v>0.94076346361896102</v>
      </c>
      <c r="AD5862">
        <v>70</v>
      </c>
      <c r="AE5862">
        <v>5.61718398082936E-2</v>
      </c>
      <c r="AF5862">
        <v>7</v>
      </c>
      <c r="AG5862">
        <v>3.0646965727445302E-3</v>
      </c>
      <c r="AH5862">
        <v>1.12641073918213E-3</v>
      </c>
      <c r="AI5862">
        <v>18</v>
      </c>
      <c r="AJ5862">
        <v>58.147503996132102</v>
      </c>
      <c r="AK5862">
        <v>452</v>
      </c>
      <c r="AL5862">
        <v>0.997892706428679</v>
      </c>
      <c r="AM5862">
        <v>1.2216665515118E-2</v>
      </c>
      <c r="AN5862">
        <v>4</v>
      </c>
      <c r="AO5862">
        <v>1.00268361071763E-2</v>
      </c>
      <c r="AP5862">
        <v>3</v>
      </c>
      <c r="AQ5862">
        <v>456</v>
      </c>
      <c r="AR5862">
        <v>0.99993910548474896</v>
      </c>
      <c r="AS5862">
        <v>1.6192702039713801E-2</v>
      </c>
      <c r="AT5862">
        <v>8</v>
      </c>
      <c r="AU5862">
        <v>5.2089297760472102E-3</v>
      </c>
      <c r="AV5862">
        <v>2</v>
      </c>
      <c r="AW5862">
        <v>456</v>
      </c>
      <c r="AX5862">
        <v>0.99993910548474996</v>
      </c>
      <c r="AY5862">
        <v>61.165853369622802</v>
      </c>
      <c r="AZ5862">
        <v>452</v>
      </c>
      <c r="BA5862">
        <v>0.997892706428679</v>
      </c>
      <c r="BB5862">
        <v>433</v>
      </c>
      <c r="BC5862">
        <v>0.87369876758307297</v>
      </c>
      <c r="BD5862">
        <v>20</v>
      </c>
      <c r="BE5862">
        <v>0.1162135017945</v>
      </c>
      <c r="BF5862">
        <v>60.204779663117002</v>
      </c>
      <c r="BG5862">
        <v>65.671260049435006</v>
      </c>
      <c r="BH5862">
        <v>58.365477203010997</v>
      </c>
      <c r="BI5862">
        <v>56.011303980458997</v>
      </c>
    </row>
    <row r="5863" spans="1:61" x14ac:dyDescent="0.25">
      <c r="A5863" s="10" t="str">
        <f>VLOOKUP(D5863,'Index-Relations'!E:F,2,FALSE)</f>
        <v>ESG</v>
      </c>
      <c r="B5863" t="s">
        <v>3450</v>
      </c>
      <c r="C5863" s="53" t="s">
        <v>2760</v>
      </c>
      <c r="D5863" s="59" t="s">
        <v>2931</v>
      </c>
      <c r="E5863" s="59" t="s">
        <v>9279</v>
      </c>
      <c r="F5863" t="s">
        <v>2130</v>
      </c>
      <c r="G5863" t="s">
        <v>2129</v>
      </c>
      <c r="H5863" t="s">
        <v>2131</v>
      </c>
      <c r="I5863" s="52">
        <v>45659</v>
      </c>
      <c r="J5863" t="s">
        <v>2457</v>
      </c>
      <c r="K5863">
        <v>250</v>
      </c>
      <c r="L5863" s="73">
        <v>63.996470500927998</v>
      </c>
      <c r="M5863">
        <v>250</v>
      </c>
      <c r="N5863">
        <v>1</v>
      </c>
      <c r="O5863" s="73">
        <v>72.792911804357999</v>
      </c>
      <c r="P5863">
        <v>250</v>
      </c>
      <c r="Q5863">
        <v>1</v>
      </c>
      <c r="R5863">
        <v>249</v>
      </c>
      <c r="S5863">
        <v>0.99990112910304196</v>
      </c>
      <c r="T5863">
        <v>29.631017948373799</v>
      </c>
      <c r="U5863">
        <v>0.57838872893082505</v>
      </c>
      <c r="V5863">
        <v>165</v>
      </c>
      <c r="W5863">
        <v>0.12150684434369501</v>
      </c>
      <c r="X5863">
        <v>28</v>
      </c>
      <c r="Y5863">
        <v>250</v>
      </c>
      <c r="Z5863">
        <v>0.999999999999999</v>
      </c>
      <c r="AA5863">
        <v>18.0662592593699</v>
      </c>
      <c r="AB5863">
        <v>230</v>
      </c>
      <c r="AC5863">
        <v>0.96117728653642998</v>
      </c>
      <c r="AD5863">
        <v>20</v>
      </c>
      <c r="AE5863">
        <v>3.8822713463568997E-2</v>
      </c>
      <c r="AF5863">
        <v>0</v>
      </c>
      <c r="AG5863">
        <v>1.8735E-16</v>
      </c>
      <c r="AH5863">
        <v>1.85389496317837E-3</v>
      </c>
      <c r="AI5863">
        <v>6</v>
      </c>
      <c r="AJ5863" s="73">
        <v>59.649409015312898</v>
      </c>
      <c r="AK5863">
        <v>250</v>
      </c>
      <c r="AL5863">
        <v>1</v>
      </c>
      <c r="AM5863">
        <v>0</v>
      </c>
      <c r="AN5863">
        <v>0</v>
      </c>
      <c r="AO5863">
        <v>0</v>
      </c>
      <c r="AP5863">
        <v>0</v>
      </c>
      <c r="AQ5863">
        <v>250</v>
      </c>
      <c r="AR5863">
        <v>1</v>
      </c>
      <c r="AS5863">
        <v>0</v>
      </c>
      <c r="AT5863">
        <v>0</v>
      </c>
      <c r="AU5863">
        <v>0</v>
      </c>
      <c r="AV5863">
        <v>0</v>
      </c>
      <c r="AW5863">
        <v>250</v>
      </c>
      <c r="AX5863">
        <v>1</v>
      </c>
      <c r="AY5863" s="73">
        <v>59.677004554503</v>
      </c>
      <c r="AZ5863">
        <v>250</v>
      </c>
      <c r="BA5863">
        <v>1</v>
      </c>
      <c r="BB5863">
        <v>237</v>
      </c>
      <c r="BC5863">
        <v>0.886404493786208</v>
      </c>
      <c r="BD5863">
        <v>13</v>
      </c>
      <c r="BE5863">
        <v>0.113595506213791</v>
      </c>
      <c r="BF5863">
        <v>63.996470500927998</v>
      </c>
      <c r="BG5863">
        <v>72.792911804357999</v>
      </c>
      <c r="BH5863">
        <v>59.677004554503</v>
      </c>
      <c r="BI5863">
        <v>59.649409015312898</v>
      </c>
    </row>
    <row r="5864" spans="1:61" x14ac:dyDescent="0.25">
      <c r="A5864" s="10" t="str">
        <f>VLOOKUP(D5864,'Index-Relations'!E:F,2,FALSE)</f>
        <v>ESG</v>
      </c>
      <c r="B5864" t="s">
        <v>3450</v>
      </c>
      <c r="C5864" s="53" t="s">
        <v>2761</v>
      </c>
      <c r="D5864" s="59" t="s">
        <v>2931</v>
      </c>
      <c r="E5864" s="59" t="s">
        <v>9280</v>
      </c>
      <c r="F5864" t="s">
        <v>2130</v>
      </c>
      <c r="G5864" t="s">
        <v>2129</v>
      </c>
      <c r="H5864" t="s">
        <v>2131</v>
      </c>
      <c r="I5864" s="52">
        <v>45628</v>
      </c>
      <c r="J5864" t="s">
        <v>2457</v>
      </c>
      <c r="K5864">
        <v>250</v>
      </c>
      <c r="L5864" s="73">
        <v>64.104069839514906</v>
      </c>
      <c r="M5864">
        <v>250</v>
      </c>
      <c r="N5864">
        <v>1</v>
      </c>
      <c r="O5864" s="73">
        <v>72.476615877445994</v>
      </c>
      <c r="P5864">
        <v>250</v>
      </c>
      <c r="Q5864">
        <v>1</v>
      </c>
      <c r="R5864">
        <v>249</v>
      </c>
      <c r="S5864">
        <v>0.99990343746418198</v>
      </c>
      <c r="T5864">
        <v>29.695423059861898</v>
      </c>
      <c r="U5864">
        <v>0.57846160239614897</v>
      </c>
      <c r="V5864">
        <v>165</v>
      </c>
      <c r="W5864">
        <v>0.11974825666748599</v>
      </c>
      <c r="X5864">
        <v>28</v>
      </c>
      <c r="Y5864">
        <v>250</v>
      </c>
      <c r="Z5864">
        <v>0.999999999999999</v>
      </c>
      <c r="AA5864">
        <v>17.3817905444728</v>
      </c>
      <c r="AB5864">
        <v>232</v>
      </c>
      <c r="AC5864">
        <v>0.96141009068774597</v>
      </c>
      <c r="AD5864">
        <v>18</v>
      </c>
      <c r="AE5864">
        <v>3.8589909312253701E-2</v>
      </c>
      <c r="AF5864">
        <v>0</v>
      </c>
      <c r="AG5864">
        <v>1.3878000000000001E-16</v>
      </c>
      <c r="AH5864">
        <v>1.8812035853553899E-3</v>
      </c>
      <c r="AI5864">
        <v>6</v>
      </c>
      <c r="AJ5864" s="73">
        <v>59.802871684418001</v>
      </c>
      <c r="AK5864">
        <v>250</v>
      </c>
      <c r="AL5864">
        <v>1</v>
      </c>
      <c r="AM5864">
        <v>0</v>
      </c>
      <c r="AN5864">
        <v>0</v>
      </c>
      <c r="AO5864">
        <v>0</v>
      </c>
      <c r="AP5864">
        <v>0</v>
      </c>
      <c r="AQ5864">
        <v>250</v>
      </c>
      <c r="AR5864">
        <v>1</v>
      </c>
      <c r="AS5864">
        <v>0</v>
      </c>
      <c r="AT5864">
        <v>0</v>
      </c>
      <c r="AU5864">
        <v>0</v>
      </c>
      <c r="AV5864">
        <v>0</v>
      </c>
      <c r="AW5864">
        <v>250</v>
      </c>
      <c r="AX5864">
        <v>1</v>
      </c>
      <c r="AY5864" s="73">
        <v>60.140878871879003</v>
      </c>
      <c r="AZ5864">
        <v>250</v>
      </c>
      <c r="BA5864">
        <v>1</v>
      </c>
      <c r="BB5864">
        <v>237</v>
      </c>
      <c r="BC5864">
        <v>0.88947322158345399</v>
      </c>
      <c r="BD5864">
        <v>13</v>
      </c>
      <c r="BE5864">
        <v>0.110526778416545</v>
      </c>
      <c r="BF5864">
        <v>64.104069839514906</v>
      </c>
      <c r="BG5864">
        <v>72.476615877445994</v>
      </c>
      <c r="BH5864">
        <v>60.140878871879003</v>
      </c>
      <c r="BI5864">
        <v>59.802871684418001</v>
      </c>
    </row>
    <row r="5865" spans="1:61" x14ac:dyDescent="0.25">
      <c r="A5865" s="10" t="str">
        <f>VLOOKUP(D5865,'Index-Relations'!E:F,2,FALSE)</f>
        <v>ESG</v>
      </c>
      <c r="B5865" t="s">
        <v>3450</v>
      </c>
      <c r="C5865" s="53" t="s">
        <v>2762</v>
      </c>
      <c r="D5865" s="59" t="s">
        <v>2931</v>
      </c>
      <c r="E5865" s="59" t="s">
        <v>9281</v>
      </c>
      <c r="F5865" t="s">
        <v>2130</v>
      </c>
      <c r="G5865" t="s">
        <v>2129</v>
      </c>
      <c r="H5865" t="s">
        <v>2131</v>
      </c>
      <c r="I5865" s="52">
        <v>45597</v>
      </c>
      <c r="J5865" t="s">
        <v>2457</v>
      </c>
      <c r="K5865">
        <v>250</v>
      </c>
      <c r="L5865" s="73">
        <v>64.456206518280894</v>
      </c>
      <c r="M5865">
        <v>250</v>
      </c>
      <c r="N5865">
        <v>1</v>
      </c>
      <c r="O5865" s="73">
        <v>72.711067953157894</v>
      </c>
      <c r="P5865">
        <v>250</v>
      </c>
      <c r="Q5865">
        <v>1</v>
      </c>
      <c r="R5865">
        <v>249</v>
      </c>
      <c r="S5865">
        <v>0.99991397711379104</v>
      </c>
      <c r="T5865">
        <v>29.578541834271501</v>
      </c>
      <c r="U5865">
        <v>0.58081504370093096</v>
      </c>
      <c r="V5865">
        <v>165</v>
      </c>
      <c r="W5865">
        <v>0.120300118447635</v>
      </c>
      <c r="X5865">
        <v>28</v>
      </c>
      <c r="Y5865">
        <v>250</v>
      </c>
      <c r="Z5865">
        <v>0.999999999999999</v>
      </c>
      <c r="AA5865">
        <v>18.208343051612399</v>
      </c>
      <c r="AB5865">
        <v>231</v>
      </c>
      <c r="AC5865">
        <v>0.95887475175413905</v>
      </c>
      <c r="AD5865">
        <v>19</v>
      </c>
      <c r="AE5865">
        <v>4.1125248245859801E-2</v>
      </c>
      <c r="AF5865">
        <v>0</v>
      </c>
      <c r="AG5865">
        <v>2.2897999999999998E-16</v>
      </c>
      <c r="AH5865">
        <v>1.75956200009828E-3</v>
      </c>
      <c r="AI5865">
        <v>5</v>
      </c>
      <c r="AJ5865" s="73">
        <v>60.298780284320898</v>
      </c>
      <c r="AK5865">
        <v>250</v>
      </c>
      <c r="AL5865">
        <v>1</v>
      </c>
      <c r="AM5865">
        <v>0</v>
      </c>
      <c r="AN5865">
        <v>0</v>
      </c>
      <c r="AO5865">
        <v>0</v>
      </c>
      <c r="AP5865">
        <v>0</v>
      </c>
      <c r="AQ5865">
        <v>250</v>
      </c>
      <c r="AR5865">
        <v>0.999999999999999</v>
      </c>
      <c r="AS5865">
        <v>0</v>
      </c>
      <c r="AT5865">
        <v>0</v>
      </c>
      <c r="AU5865">
        <v>0</v>
      </c>
      <c r="AV5865">
        <v>0</v>
      </c>
      <c r="AW5865">
        <v>250</v>
      </c>
      <c r="AX5865">
        <v>1</v>
      </c>
      <c r="AY5865" s="73">
        <v>60.434661576818897</v>
      </c>
      <c r="AZ5865">
        <v>250</v>
      </c>
      <c r="BA5865">
        <v>1</v>
      </c>
      <c r="BB5865">
        <v>236</v>
      </c>
      <c r="BC5865">
        <v>0.89076822156629898</v>
      </c>
      <c r="BD5865">
        <v>14</v>
      </c>
      <c r="BE5865">
        <v>0.10923177843369999</v>
      </c>
      <c r="BF5865">
        <v>64.456206518280894</v>
      </c>
      <c r="BG5865">
        <v>72.711067953157894</v>
      </c>
      <c r="BH5865">
        <v>60.434661576818897</v>
      </c>
      <c r="BI5865">
        <v>60.298780284320898</v>
      </c>
    </row>
    <row r="5866" spans="1:61" x14ac:dyDescent="0.25">
      <c r="A5866" s="10" t="str">
        <f>VLOOKUP(D5866,'Index-Relations'!E:F,2,FALSE)</f>
        <v>ESG</v>
      </c>
      <c r="B5866" t="s">
        <v>3450</v>
      </c>
      <c r="C5866" s="53" t="s">
        <v>2763</v>
      </c>
      <c r="D5866" s="59" t="s">
        <v>2931</v>
      </c>
      <c r="E5866" s="59" t="s">
        <v>9282</v>
      </c>
      <c r="F5866" t="s">
        <v>2130</v>
      </c>
      <c r="G5866" t="s">
        <v>2129</v>
      </c>
      <c r="H5866" t="s">
        <v>2131</v>
      </c>
      <c r="I5866" s="52">
        <v>45566</v>
      </c>
      <c r="J5866" t="s">
        <v>2457</v>
      </c>
      <c r="K5866">
        <v>251</v>
      </c>
      <c r="L5866" s="73">
        <v>64.344467993953899</v>
      </c>
      <c r="M5866">
        <v>251</v>
      </c>
      <c r="N5866">
        <v>1</v>
      </c>
      <c r="O5866" s="73">
        <v>72.719823826492004</v>
      </c>
      <c r="P5866">
        <v>251</v>
      </c>
      <c r="Q5866">
        <v>1</v>
      </c>
      <c r="R5866">
        <v>250</v>
      </c>
      <c r="S5866">
        <v>0.99990658667630605</v>
      </c>
      <c r="T5866">
        <v>29.967945063708299</v>
      </c>
      <c r="U5866">
        <v>0.582920596451041</v>
      </c>
      <c r="V5866">
        <v>166</v>
      </c>
      <c r="W5866">
        <v>0.12113867217129</v>
      </c>
      <c r="X5866">
        <v>28</v>
      </c>
      <c r="Y5866">
        <v>251</v>
      </c>
      <c r="Z5866">
        <v>1</v>
      </c>
      <c r="AA5866">
        <v>17.709961914963198</v>
      </c>
      <c r="AB5866">
        <v>239</v>
      </c>
      <c r="AC5866">
        <v>0.979672904041055</v>
      </c>
      <c r="AD5866">
        <v>12</v>
      </c>
      <c r="AE5866">
        <v>2.0327095958944299E-2</v>
      </c>
      <c r="AF5866">
        <v>0</v>
      </c>
      <c r="AG5866">
        <v>2.7408999999999998E-16</v>
      </c>
      <c r="AH5866">
        <v>1.47180345918363E-3</v>
      </c>
      <c r="AI5866">
        <v>5</v>
      </c>
      <c r="AJ5866" s="73">
        <v>60.108214306125902</v>
      </c>
      <c r="AK5866">
        <v>251</v>
      </c>
      <c r="AL5866">
        <v>1</v>
      </c>
      <c r="AM5866">
        <v>0</v>
      </c>
      <c r="AN5866">
        <v>0</v>
      </c>
      <c r="AO5866">
        <v>0</v>
      </c>
      <c r="AP5866">
        <v>0</v>
      </c>
      <c r="AQ5866">
        <v>251</v>
      </c>
      <c r="AR5866">
        <v>0.999999999999999</v>
      </c>
      <c r="AS5866">
        <v>0</v>
      </c>
      <c r="AT5866">
        <v>0</v>
      </c>
      <c r="AU5866">
        <v>0</v>
      </c>
      <c r="AV5866">
        <v>0</v>
      </c>
      <c r="AW5866">
        <v>251</v>
      </c>
      <c r="AX5866">
        <v>1</v>
      </c>
      <c r="AY5866" s="73">
        <v>60.260536641343997</v>
      </c>
      <c r="AZ5866">
        <v>251</v>
      </c>
      <c r="BA5866">
        <v>1</v>
      </c>
      <c r="BB5866">
        <v>237</v>
      </c>
      <c r="BC5866">
        <v>0.88947617916071497</v>
      </c>
      <c r="BD5866">
        <v>14</v>
      </c>
      <c r="BE5866">
        <v>0.110523820839284</v>
      </c>
      <c r="BF5866">
        <v>64.344467993953899</v>
      </c>
      <c r="BG5866">
        <v>72.719823826492004</v>
      </c>
      <c r="BH5866">
        <v>60.260536641343997</v>
      </c>
      <c r="BI5866">
        <v>60.108214306125902</v>
      </c>
    </row>
    <row r="5867" spans="1:61" x14ac:dyDescent="0.25">
      <c r="A5867" s="10" t="str">
        <f>VLOOKUP(D5867,'Index-Relations'!E:F,2,FALSE)</f>
        <v>ESG</v>
      </c>
      <c r="B5867" t="s">
        <v>3450</v>
      </c>
      <c r="C5867" s="53" t="s">
        <v>2764</v>
      </c>
      <c r="D5867" s="59" t="s">
        <v>2931</v>
      </c>
      <c r="E5867" s="59" t="s">
        <v>9283</v>
      </c>
      <c r="F5867" t="s">
        <v>2130</v>
      </c>
      <c r="G5867" t="s">
        <v>2129</v>
      </c>
      <c r="H5867" t="s">
        <v>2131</v>
      </c>
      <c r="I5867" s="52">
        <v>45537</v>
      </c>
      <c r="J5867" t="s">
        <v>2457</v>
      </c>
      <c r="K5867">
        <v>272</v>
      </c>
      <c r="L5867" s="73">
        <v>64.631613759599006</v>
      </c>
      <c r="M5867">
        <v>272</v>
      </c>
      <c r="N5867">
        <v>1</v>
      </c>
      <c r="O5867" s="73">
        <v>72.5059326881739</v>
      </c>
      <c r="P5867">
        <v>272</v>
      </c>
      <c r="Q5867">
        <v>1</v>
      </c>
      <c r="R5867">
        <v>271</v>
      </c>
      <c r="S5867">
        <v>0.99988945748330704</v>
      </c>
      <c r="T5867">
        <v>29.925864795198802</v>
      </c>
      <c r="U5867">
        <v>0.59215319953036705</v>
      </c>
      <c r="V5867">
        <v>178</v>
      </c>
      <c r="W5867">
        <v>0.12901730300799499</v>
      </c>
      <c r="X5867">
        <v>33</v>
      </c>
      <c r="Y5867">
        <v>272</v>
      </c>
      <c r="Z5867">
        <v>1</v>
      </c>
      <c r="AA5867">
        <v>18.9093938973683</v>
      </c>
      <c r="AB5867">
        <v>261</v>
      </c>
      <c r="AC5867">
        <v>0.98069440589340995</v>
      </c>
      <c r="AD5867">
        <v>13</v>
      </c>
      <c r="AE5867">
        <v>2.1806569460822899E-2</v>
      </c>
      <c r="AF5867">
        <v>-2</v>
      </c>
      <c r="AG5867">
        <v>0</v>
      </c>
      <c r="AH5867">
        <v>1.4438086041300899E-3</v>
      </c>
      <c r="AI5867">
        <v>5</v>
      </c>
      <c r="AJ5867" s="73">
        <v>60.624097788172897</v>
      </c>
      <c r="AK5867">
        <v>272</v>
      </c>
      <c r="AL5867">
        <v>1</v>
      </c>
      <c r="AM5867">
        <v>0</v>
      </c>
      <c r="AN5867">
        <v>0</v>
      </c>
      <c r="AO5867">
        <v>0</v>
      </c>
      <c r="AP5867">
        <v>0</v>
      </c>
      <c r="AQ5867">
        <v>272</v>
      </c>
      <c r="AR5867">
        <v>1</v>
      </c>
      <c r="AS5867">
        <v>0</v>
      </c>
      <c r="AT5867">
        <v>0</v>
      </c>
      <c r="AU5867">
        <v>0</v>
      </c>
      <c r="AV5867">
        <v>0</v>
      </c>
      <c r="AW5867">
        <v>272</v>
      </c>
      <c r="AX5867">
        <v>1</v>
      </c>
      <c r="AY5867" s="73">
        <v>60.604508926121902</v>
      </c>
      <c r="AZ5867">
        <v>272</v>
      </c>
      <c r="BA5867">
        <v>1</v>
      </c>
      <c r="BB5867">
        <v>258</v>
      </c>
      <c r="BC5867">
        <v>0.89607598320141302</v>
      </c>
      <c r="BD5867">
        <v>14</v>
      </c>
      <c r="BE5867">
        <v>0.103924016798586</v>
      </c>
      <c r="BF5867">
        <v>64.631613759599006</v>
      </c>
      <c r="BG5867">
        <v>72.5059326881739</v>
      </c>
      <c r="BH5867">
        <v>60.604508926121902</v>
      </c>
      <c r="BI5867">
        <v>60.624097788172897</v>
      </c>
    </row>
    <row r="5868" spans="1:61" x14ac:dyDescent="0.25">
      <c r="A5868" s="10" t="str">
        <f>VLOOKUP(D5868,'Index-Relations'!E:F,2,FALSE)</f>
        <v>ESG</v>
      </c>
      <c r="B5868" t="s">
        <v>3450</v>
      </c>
      <c r="C5868" s="53" t="s">
        <v>3350</v>
      </c>
      <c r="D5868" s="59" t="s">
        <v>2931</v>
      </c>
      <c r="E5868" s="59" t="s">
        <v>9284</v>
      </c>
      <c r="F5868" t="s">
        <v>2130</v>
      </c>
      <c r="G5868" t="s">
        <v>2129</v>
      </c>
      <c r="H5868" t="s">
        <v>2131</v>
      </c>
      <c r="I5868" s="52">
        <v>45505</v>
      </c>
      <c r="J5868" t="s">
        <v>2457</v>
      </c>
      <c r="K5868">
        <v>272</v>
      </c>
      <c r="L5868" s="73">
        <v>65.043467667512999</v>
      </c>
      <c r="M5868">
        <v>272</v>
      </c>
      <c r="N5868">
        <v>1</v>
      </c>
      <c r="O5868" s="73">
        <v>72.500150342446901</v>
      </c>
      <c r="P5868">
        <v>272</v>
      </c>
      <c r="Q5868">
        <v>1</v>
      </c>
      <c r="R5868">
        <v>271</v>
      </c>
      <c r="S5868">
        <v>0.99987646533287999</v>
      </c>
      <c r="T5868">
        <v>29.862386461125698</v>
      </c>
      <c r="U5868">
        <v>0.59663219003027301</v>
      </c>
      <c r="V5868">
        <v>178</v>
      </c>
      <c r="W5868">
        <v>0.13774005275429499</v>
      </c>
      <c r="X5868">
        <v>33</v>
      </c>
      <c r="Y5868">
        <v>272</v>
      </c>
      <c r="Z5868">
        <v>1</v>
      </c>
      <c r="AA5868">
        <v>19.336177652318501</v>
      </c>
      <c r="AB5868">
        <v>261</v>
      </c>
      <c r="AC5868">
        <v>0.98189730217923499</v>
      </c>
      <c r="AD5868">
        <v>11</v>
      </c>
      <c r="AE5868">
        <v>1.81026978207653E-2</v>
      </c>
      <c r="AF5868">
        <v>0</v>
      </c>
      <c r="AG5868">
        <v>0</v>
      </c>
      <c r="AH5868">
        <v>1.4181686554045499E-3</v>
      </c>
      <c r="AI5868">
        <v>6</v>
      </c>
      <c r="AJ5868" s="73">
        <v>60.859644835200001</v>
      </c>
      <c r="AK5868">
        <v>272</v>
      </c>
      <c r="AL5868">
        <v>1</v>
      </c>
      <c r="AM5868">
        <v>0</v>
      </c>
      <c r="AN5868">
        <v>0</v>
      </c>
      <c r="AO5868">
        <v>0</v>
      </c>
      <c r="AP5868">
        <v>0</v>
      </c>
      <c r="AQ5868">
        <v>272</v>
      </c>
      <c r="AR5868">
        <v>1</v>
      </c>
      <c r="AS5868">
        <v>0</v>
      </c>
      <c r="AT5868">
        <v>0</v>
      </c>
      <c r="AU5868">
        <v>0</v>
      </c>
      <c r="AV5868">
        <v>0</v>
      </c>
      <c r="AW5868">
        <v>272</v>
      </c>
      <c r="AX5868">
        <v>0.999999999999999</v>
      </c>
      <c r="AY5868" s="73">
        <v>61.382043194661001</v>
      </c>
      <c r="AZ5868">
        <v>272</v>
      </c>
      <c r="BA5868">
        <v>1</v>
      </c>
      <c r="BB5868">
        <v>259</v>
      </c>
      <c r="BC5868">
        <v>0.89917010443021295</v>
      </c>
      <c r="BD5868">
        <v>13</v>
      </c>
      <c r="BE5868">
        <v>0.100829895569786</v>
      </c>
      <c r="BF5868">
        <v>65.043467667512999</v>
      </c>
      <c r="BG5868">
        <v>72.500150342446901</v>
      </c>
      <c r="BH5868">
        <v>61.382043194661001</v>
      </c>
      <c r="BI5868">
        <v>60.859644835200001</v>
      </c>
    </row>
    <row r="5869" spans="1:61" x14ac:dyDescent="0.25">
      <c r="A5869" s="10" t="str">
        <f>VLOOKUP(D5869,'Index-Relations'!E:F,2,FALSE)</f>
        <v>ESG</v>
      </c>
      <c r="B5869" t="s">
        <v>3450</v>
      </c>
      <c r="C5869" s="53" t="s">
        <v>2765</v>
      </c>
      <c r="D5869" s="59" t="s">
        <v>2931</v>
      </c>
      <c r="E5869" s="59" t="s">
        <v>9285</v>
      </c>
      <c r="F5869" t="s">
        <v>2130</v>
      </c>
      <c r="G5869" t="s">
        <v>2129</v>
      </c>
      <c r="H5869" t="s">
        <v>2131</v>
      </c>
      <c r="I5869" s="52">
        <v>45474</v>
      </c>
      <c r="J5869" t="s">
        <v>2457</v>
      </c>
      <c r="K5869">
        <v>273</v>
      </c>
      <c r="L5869" s="73">
        <v>65.772140894304997</v>
      </c>
      <c r="M5869">
        <v>273</v>
      </c>
      <c r="N5869">
        <v>1</v>
      </c>
      <c r="O5869" s="73">
        <v>72.871983052253995</v>
      </c>
      <c r="P5869">
        <v>273</v>
      </c>
      <c r="Q5869">
        <v>1</v>
      </c>
      <c r="R5869">
        <v>272</v>
      </c>
      <c r="S5869">
        <v>0.99987711133227497</v>
      </c>
      <c r="T5869">
        <v>29.3432401537967</v>
      </c>
      <c r="U5869">
        <v>0.60608174089959899</v>
      </c>
      <c r="V5869">
        <v>177</v>
      </c>
      <c r="W5869">
        <v>0.13531058330263801</v>
      </c>
      <c r="X5869">
        <v>32</v>
      </c>
      <c r="Y5869">
        <v>273</v>
      </c>
      <c r="Z5869">
        <v>0.999999999999999</v>
      </c>
      <c r="AA5869">
        <v>19.162096946223201</v>
      </c>
      <c r="AB5869">
        <v>262</v>
      </c>
      <c r="AC5869">
        <v>0.97597059697766197</v>
      </c>
      <c r="AD5869">
        <v>11</v>
      </c>
      <c r="AE5869">
        <v>2.4029403022337199E-2</v>
      </c>
      <c r="AF5869">
        <v>0</v>
      </c>
      <c r="AG5869">
        <v>6.1756000000000002E-16</v>
      </c>
      <c r="AH5869">
        <v>1.4087468558261699E-3</v>
      </c>
      <c r="AI5869">
        <v>6</v>
      </c>
      <c r="AJ5869" s="73">
        <v>61.490990168979998</v>
      </c>
      <c r="AK5869">
        <v>273</v>
      </c>
      <c r="AL5869">
        <v>1</v>
      </c>
      <c r="AM5869">
        <v>0</v>
      </c>
      <c r="AN5869">
        <v>0</v>
      </c>
      <c r="AO5869">
        <v>0</v>
      </c>
      <c r="AP5869">
        <v>0</v>
      </c>
      <c r="AQ5869">
        <v>273</v>
      </c>
      <c r="AR5869">
        <v>0.999999999999999</v>
      </c>
      <c r="AS5869">
        <v>0</v>
      </c>
      <c r="AT5869">
        <v>0</v>
      </c>
      <c r="AU5869">
        <v>0</v>
      </c>
      <c r="AV5869">
        <v>0</v>
      </c>
      <c r="AW5869">
        <v>273</v>
      </c>
      <c r="AX5869">
        <v>1</v>
      </c>
      <c r="AY5869" s="73">
        <v>62.380644685249898</v>
      </c>
      <c r="AZ5869">
        <v>273</v>
      </c>
      <c r="BA5869">
        <v>1</v>
      </c>
      <c r="BB5869">
        <v>260</v>
      </c>
      <c r="BC5869">
        <v>0.90252389750258399</v>
      </c>
      <c r="BD5869">
        <v>13</v>
      </c>
      <c r="BE5869">
        <v>9.7476102497415798E-2</v>
      </c>
      <c r="BF5869">
        <v>65.772140894304997</v>
      </c>
      <c r="BG5869">
        <v>72.871983052253995</v>
      </c>
      <c r="BH5869">
        <v>62.380644685249898</v>
      </c>
      <c r="BI5869">
        <v>61.490990168979998</v>
      </c>
    </row>
    <row r="5870" spans="1:61" x14ac:dyDescent="0.25">
      <c r="A5870" s="10" t="str">
        <f>VLOOKUP(D5870,'Index-Relations'!E:F,2,FALSE)</f>
        <v>ESG</v>
      </c>
      <c r="B5870" t="s">
        <v>3450</v>
      </c>
      <c r="C5870" s="53" t="s">
        <v>2766</v>
      </c>
      <c r="D5870" s="59" t="s">
        <v>2931</v>
      </c>
      <c r="E5870" s="59" t="s">
        <v>9286</v>
      </c>
      <c r="F5870" t="s">
        <v>2130</v>
      </c>
      <c r="G5870" t="s">
        <v>2129</v>
      </c>
      <c r="H5870" t="s">
        <v>2131</v>
      </c>
      <c r="I5870" s="52">
        <v>45446</v>
      </c>
      <c r="J5870" t="s">
        <v>2457</v>
      </c>
      <c r="K5870">
        <v>272</v>
      </c>
      <c r="L5870" s="73">
        <v>65.803425671903994</v>
      </c>
      <c r="M5870">
        <v>272</v>
      </c>
      <c r="N5870">
        <v>1</v>
      </c>
      <c r="O5870" s="73">
        <v>72.610410194287994</v>
      </c>
      <c r="P5870">
        <v>272</v>
      </c>
      <c r="Q5870">
        <v>1</v>
      </c>
      <c r="R5870">
        <v>271</v>
      </c>
      <c r="S5870">
        <v>0.99987729766470201</v>
      </c>
      <c r="T5870">
        <v>29.618583515796502</v>
      </c>
      <c r="U5870">
        <v>0.61284681451762801</v>
      </c>
      <c r="V5870">
        <v>176</v>
      </c>
      <c r="W5870">
        <v>0.150677761679928</v>
      </c>
      <c r="X5870">
        <v>32</v>
      </c>
      <c r="Y5870">
        <v>272</v>
      </c>
      <c r="Z5870">
        <v>0.999999999999999</v>
      </c>
      <c r="AA5870">
        <v>20.1246135021239</v>
      </c>
      <c r="AB5870">
        <v>261</v>
      </c>
      <c r="AC5870">
        <v>0.975365503219493</v>
      </c>
      <c r="AD5870">
        <v>11</v>
      </c>
      <c r="AE5870">
        <v>2.4634496780505999E-2</v>
      </c>
      <c r="AF5870">
        <v>0</v>
      </c>
      <c r="AG5870">
        <v>4.2674000000000001E-16</v>
      </c>
      <c r="AH5870">
        <v>1.45786570772217E-3</v>
      </c>
      <c r="AI5870">
        <v>6</v>
      </c>
      <c r="AJ5870" s="73">
        <v>61.492463731771998</v>
      </c>
      <c r="AK5870">
        <v>272</v>
      </c>
      <c r="AL5870">
        <v>1</v>
      </c>
      <c r="AM5870">
        <v>0</v>
      </c>
      <c r="AN5870">
        <v>0</v>
      </c>
      <c r="AO5870">
        <v>0</v>
      </c>
      <c r="AP5870">
        <v>0</v>
      </c>
      <c r="AQ5870">
        <v>272</v>
      </c>
      <c r="AR5870">
        <v>0.999999999999999</v>
      </c>
      <c r="AS5870">
        <v>0</v>
      </c>
      <c r="AT5870">
        <v>0</v>
      </c>
      <c r="AU5870">
        <v>0</v>
      </c>
      <c r="AV5870">
        <v>0</v>
      </c>
      <c r="AW5870">
        <v>272</v>
      </c>
      <c r="AX5870">
        <v>1</v>
      </c>
      <c r="AY5870" s="73">
        <v>62.675082215743899</v>
      </c>
      <c r="AZ5870">
        <v>272</v>
      </c>
      <c r="BA5870">
        <v>1</v>
      </c>
      <c r="BB5870">
        <v>259</v>
      </c>
      <c r="BC5870">
        <v>0.90317578633218898</v>
      </c>
      <c r="BD5870">
        <v>13</v>
      </c>
      <c r="BE5870">
        <v>9.6824213667810494E-2</v>
      </c>
      <c r="BF5870">
        <v>65.803425671903994</v>
      </c>
      <c r="BG5870">
        <v>72.610410194287994</v>
      </c>
      <c r="BH5870">
        <v>62.675082215743899</v>
      </c>
      <c r="BI5870">
        <v>61.492463731771998</v>
      </c>
    </row>
    <row r="5871" spans="1:61" x14ac:dyDescent="0.25">
      <c r="A5871" s="10" t="str">
        <f>VLOOKUP(D5871,'Index-Relations'!E:F,2,FALSE)</f>
        <v>ESG</v>
      </c>
      <c r="B5871" t="s">
        <v>3450</v>
      </c>
      <c r="C5871" s="53" t="s">
        <v>2767</v>
      </c>
      <c r="D5871" s="59" t="s">
        <v>2931</v>
      </c>
      <c r="E5871" s="59" t="s">
        <v>9287</v>
      </c>
      <c r="F5871" t="s">
        <v>2130</v>
      </c>
      <c r="G5871" t="s">
        <v>2129</v>
      </c>
      <c r="H5871" t="s">
        <v>2131</v>
      </c>
      <c r="I5871" s="52">
        <v>45413</v>
      </c>
      <c r="J5871" t="s">
        <v>2457</v>
      </c>
      <c r="K5871">
        <v>273</v>
      </c>
      <c r="L5871" s="73">
        <v>65.780250702839993</v>
      </c>
      <c r="M5871">
        <v>273</v>
      </c>
      <c r="N5871">
        <v>1</v>
      </c>
      <c r="O5871" s="73">
        <v>72.848418026044001</v>
      </c>
      <c r="P5871">
        <v>273</v>
      </c>
      <c r="Q5871">
        <v>1</v>
      </c>
      <c r="R5871">
        <v>272</v>
      </c>
      <c r="S5871">
        <v>0.99987106896352695</v>
      </c>
      <c r="T5871">
        <v>30.045747448699501</v>
      </c>
      <c r="U5871">
        <v>0.61130250250236495</v>
      </c>
      <c r="V5871">
        <v>177</v>
      </c>
      <c r="W5871">
        <v>0.14801209647574101</v>
      </c>
      <c r="X5871">
        <v>33</v>
      </c>
      <c r="Y5871">
        <v>273</v>
      </c>
      <c r="Z5871">
        <v>0.999999999999999</v>
      </c>
      <c r="AA5871">
        <v>20.799872445089001</v>
      </c>
      <c r="AB5871">
        <v>262</v>
      </c>
      <c r="AC5871">
        <v>0.97546413150595601</v>
      </c>
      <c r="AD5871">
        <v>11</v>
      </c>
      <c r="AE5871">
        <v>2.4535868494043201E-2</v>
      </c>
      <c r="AF5871">
        <v>0</v>
      </c>
      <c r="AG5871">
        <v>1.0409999999999999E-17</v>
      </c>
      <c r="AH5871">
        <v>1.38612605233755E-3</v>
      </c>
      <c r="AI5871">
        <v>6</v>
      </c>
      <c r="AJ5871" s="73">
        <v>61.087592928042</v>
      </c>
      <c r="AK5871">
        <v>273</v>
      </c>
      <c r="AL5871">
        <v>1</v>
      </c>
      <c r="AM5871">
        <v>0</v>
      </c>
      <c r="AN5871">
        <v>0</v>
      </c>
      <c r="AO5871">
        <v>0</v>
      </c>
      <c r="AP5871">
        <v>0</v>
      </c>
      <c r="AQ5871">
        <v>273</v>
      </c>
      <c r="AR5871">
        <v>0.999999999999999</v>
      </c>
      <c r="AS5871">
        <v>0</v>
      </c>
      <c r="AT5871">
        <v>0</v>
      </c>
      <c r="AU5871">
        <v>0</v>
      </c>
      <c r="AV5871">
        <v>0</v>
      </c>
      <c r="AW5871">
        <v>273</v>
      </c>
      <c r="AX5871">
        <v>1</v>
      </c>
      <c r="AY5871" s="73">
        <v>62.772816646631</v>
      </c>
      <c r="AZ5871">
        <v>273</v>
      </c>
      <c r="BA5871">
        <v>1</v>
      </c>
      <c r="BB5871">
        <v>261</v>
      </c>
      <c r="BC5871">
        <v>0.91425761910756198</v>
      </c>
      <c r="BD5871">
        <v>12</v>
      </c>
      <c r="BE5871">
        <v>8.5742380892437006E-2</v>
      </c>
      <c r="BF5871">
        <v>65.780250702839993</v>
      </c>
      <c r="BG5871">
        <v>72.848418026044001</v>
      </c>
      <c r="BH5871">
        <v>62.772816646631</v>
      </c>
      <c r="BI5871">
        <v>61.087592928042</v>
      </c>
    </row>
    <row r="5872" spans="1:61" x14ac:dyDescent="0.25">
      <c r="A5872" s="10" t="str">
        <f>VLOOKUP(D5872,'Index-Relations'!E:F,2,FALSE)</f>
        <v>ESG</v>
      </c>
      <c r="B5872" t="s">
        <v>3450</v>
      </c>
      <c r="C5872" s="53" t="s">
        <v>2768</v>
      </c>
      <c r="D5872" s="59" t="s">
        <v>2931</v>
      </c>
      <c r="E5872" s="59" t="s">
        <v>9288</v>
      </c>
      <c r="F5872" t="s">
        <v>2130</v>
      </c>
      <c r="G5872" t="s">
        <v>2129</v>
      </c>
      <c r="H5872" t="s">
        <v>2131</v>
      </c>
      <c r="I5872" s="52">
        <v>45383</v>
      </c>
      <c r="J5872" t="s">
        <v>2457</v>
      </c>
      <c r="K5872">
        <v>277</v>
      </c>
      <c r="L5872">
        <v>70.336441892406199</v>
      </c>
      <c r="M5872">
        <v>277</v>
      </c>
      <c r="N5872">
        <v>1</v>
      </c>
      <c r="O5872">
        <v>75.954082550030407</v>
      </c>
      <c r="P5872">
        <v>277</v>
      </c>
      <c r="Q5872">
        <v>1</v>
      </c>
      <c r="R5872">
        <v>277</v>
      </c>
      <c r="S5872">
        <v>0.999999999999999</v>
      </c>
      <c r="T5872">
        <v>30.838881023058899</v>
      </c>
      <c r="U5872">
        <v>0.59961317276127801</v>
      </c>
      <c r="V5872">
        <v>179</v>
      </c>
      <c r="W5872">
        <v>0.113891599938008</v>
      </c>
      <c r="X5872">
        <v>31</v>
      </c>
      <c r="Y5872">
        <v>276</v>
      </c>
      <c r="Z5872">
        <v>0.99821091383105198</v>
      </c>
      <c r="AA5872">
        <v>17.529844036124398</v>
      </c>
      <c r="AB5872">
        <v>263</v>
      </c>
      <c r="AC5872">
        <v>0.97309740756296903</v>
      </c>
      <c r="AD5872">
        <v>13</v>
      </c>
      <c r="AE5872">
        <v>2.5113506268082599E-2</v>
      </c>
      <c r="AF5872">
        <v>1</v>
      </c>
      <c r="AG5872">
        <v>1.78908616894789E-3</v>
      </c>
      <c r="AH5872">
        <v>1.35594019790767E-3</v>
      </c>
      <c r="AI5872">
        <v>6</v>
      </c>
      <c r="AJ5872">
        <v>65.502273154736599</v>
      </c>
      <c r="AK5872">
        <v>277</v>
      </c>
      <c r="AL5872">
        <v>1</v>
      </c>
      <c r="AM5872">
        <v>0</v>
      </c>
      <c r="AN5872">
        <v>0</v>
      </c>
      <c r="AO5872">
        <v>0</v>
      </c>
      <c r="AP5872">
        <v>0</v>
      </c>
      <c r="AQ5872">
        <v>277</v>
      </c>
      <c r="AR5872">
        <v>1</v>
      </c>
      <c r="AS5872">
        <v>0</v>
      </c>
      <c r="AT5872">
        <v>0</v>
      </c>
      <c r="AU5872">
        <v>0</v>
      </c>
      <c r="AV5872">
        <v>0</v>
      </c>
      <c r="AW5872">
        <v>277</v>
      </c>
      <c r="AX5872">
        <v>0.999999999999999</v>
      </c>
      <c r="AY5872">
        <v>67.799429561097</v>
      </c>
      <c r="AZ5872">
        <v>277</v>
      </c>
      <c r="BA5872">
        <v>1</v>
      </c>
      <c r="BB5872">
        <v>266</v>
      </c>
      <c r="BC5872">
        <v>0.90019684562829205</v>
      </c>
      <c r="BD5872">
        <v>11</v>
      </c>
      <c r="BE5872">
        <v>9.9803154371707295E-2</v>
      </c>
      <c r="BF5872">
        <v>66.562166540527002</v>
      </c>
      <c r="BG5872">
        <v>71.098440898847997</v>
      </c>
      <c r="BH5872">
        <v>64.382965663499903</v>
      </c>
      <c r="BI5872">
        <v>62.317670797688997</v>
      </c>
    </row>
    <row r="5873" spans="1:61" x14ac:dyDescent="0.25">
      <c r="A5873" s="10" t="str">
        <f>VLOOKUP(D5873,'Index-Relations'!E:F,2,FALSE)</f>
        <v>ESG</v>
      </c>
      <c r="B5873" t="s">
        <v>3450</v>
      </c>
      <c r="C5873" s="53" t="s">
        <v>2769</v>
      </c>
      <c r="D5873" s="59" t="s">
        <v>2931</v>
      </c>
      <c r="E5873" s="59" t="s">
        <v>9289</v>
      </c>
      <c r="F5873" t="s">
        <v>2130</v>
      </c>
      <c r="G5873" t="s">
        <v>2129</v>
      </c>
      <c r="H5873" t="s">
        <v>2131</v>
      </c>
      <c r="I5873" s="52">
        <v>45352</v>
      </c>
      <c r="J5873" t="s">
        <v>2457</v>
      </c>
      <c r="K5873">
        <v>277</v>
      </c>
      <c r="L5873">
        <v>70.723064610663201</v>
      </c>
      <c r="M5873">
        <v>277</v>
      </c>
      <c r="N5873">
        <v>1</v>
      </c>
      <c r="O5873">
        <v>76.274593381933798</v>
      </c>
      <c r="P5873">
        <v>277</v>
      </c>
      <c r="Q5873">
        <v>1</v>
      </c>
      <c r="R5873">
        <v>277</v>
      </c>
      <c r="S5873">
        <v>1</v>
      </c>
      <c r="T5873">
        <v>31.059551521810501</v>
      </c>
      <c r="U5873">
        <v>0.58129984926133105</v>
      </c>
      <c r="V5873">
        <v>176</v>
      </c>
      <c r="W5873">
        <v>0.10880612479153499</v>
      </c>
      <c r="X5873">
        <v>31</v>
      </c>
      <c r="Y5873">
        <v>276</v>
      </c>
      <c r="Z5873">
        <v>0.99832169763954104</v>
      </c>
      <c r="AA5873">
        <v>17.723380456641099</v>
      </c>
      <c r="AB5873">
        <v>263</v>
      </c>
      <c r="AC5873">
        <v>0.97302161944374199</v>
      </c>
      <c r="AD5873">
        <v>13</v>
      </c>
      <c r="AE5873">
        <v>2.5300078195800099E-2</v>
      </c>
      <c r="AF5873">
        <v>1</v>
      </c>
      <c r="AG5873">
        <v>1.67830236045776E-3</v>
      </c>
      <c r="AH5873">
        <v>6.6671198918651E-4</v>
      </c>
      <c r="AI5873">
        <v>5</v>
      </c>
      <c r="AJ5873">
        <v>66.295203951602304</v>
      </c>
      <c r="AK5873">
        <v>277</v>
      </c>
      <c r="AL5873">
        <v>1</v>
      </c>
      <c r="AM5873">
        <v>0</v>
      </c>
      <c r="AN5873">
        <v>0</v>
      </c>
      <c r="AO5873">
        <v>0</v>
      </c>
      <c r="AP5873">
        <v>0</v>
      </c>
      <c r="AQ5873">
        <v>277</v>
      </c>
      <c r="AR5873">
        <v>1</v>
      </c>
      <c r="AS5873">
        <v>0</v>
      </c>
      <c r="AT5873">
        <v>0</v>
      </c>
      <c r="AU5873">
        <v>0</v>
      </c>
      <c r="AV5873">
        <v>0</v>
      </c>
      <c r="AW5873">
        <v>277</v>
      </c>
      <c r="AX5873">
        <v>0.999999999999999</v>
      </c>
      <c r="AY5873">
        <v>67.631914233237495</v>
      </c>
      <c r="AZ5873">
        <v>277</v>
      </c>
      <c r="BA5873">
        <v>1</v>
      </c>
      <c r="BB5873">
        <v>266</v>
      </c>
      <c r="BC5873">
        <v>0.89773210163414696</v>
      </c>
      <c r="BD5873">
        <v>11</v>
      </c>
      <c r="BE5873">
        <v>0.102267898365852</v>
      </c>
      <c r="BF5873">
        <v>66.911243101506003</v>
      </c>
      <c r="BG5873">
        <v>71.399505191855894</v>
      </c>
      <c r="BH5873">
        <v>64.184104602923</v>
      </c>
      <c r="BI5873">
        <v>63.096209685577001</v>
      </c>
    </row>
    <row r="5874" spans="1:61" x14ac:dyDescent="0.25">
      <c r="A5874" s="10" t="str">
        <f>VLOOKUP(D5874,'Index-Relations'!E:F,2,FALSE)</f>
        <v>ESG</v>
      </c>
      <c r="B5874" t="s">
        <v>3450</v>
      </c>
      <c r="C5874" s="53" t="s">
        <v>2770</v>
      </c>
      <c r="D5874" s="59" t="s">
        <v>2931</v>
      </c>
      <c r="E5874" s="59" t="s">
        <v>9290</v>
      </c>
      <c r="F5874" t="s">
        <v>2130</v>
      </c>
      <c r="G5874" t="s">
        <v>2129</v>
      </c>
      <c r="H5874" t="s">
        <v>2131</v>
      </c>
      <c r="I5874" s="52">
        <v>45323</v>
      </c>
      <c r="J5874" t="s">
        <v>2457</v>
      </c>
      <c r="K5874">
        <v>277</v>
      </c>
      <c r="L5874">
        <v>70.877158662999307</v>
      </c>
      <c r="M5874">
        <v>277</v>
      </c>
      <c r="N5874">
        <v>1</v>
      </c>
      <c r="O5874">
        <v>76.556411144227894</v>
      </c>
      <c r="P5874">
        <v>277</v>
      </c>
      <c r="Q5874">
        <v>1</v>
      </c>
      <c r="R5874">
        <v>277</v>
      </c>
      <c r="S5874">
        <v>1</v>
      </c>
      <c r="T5874">
        <v>31.3294530039215</v>
      </c>
      <c r="U5874">
        <v>0.570654425510986</v>
      </c>
      <c r="V5874">
        <v>175</v>
      </c>
      <c r="W5874">
        <v>0.10801072680665599</v>
      </c>
      <c r="X5874">
        <v>31</v>
      </c>
      <c r="Y5874">
        <v>276</v>
      </c>
      <c r="Z5874">
        <v>0.99872414589060499</v>
      </c>
      <c r="AA5874">
        <v>18.249852598214101</v>
      </c>
      <c r="AB5874">
        <v>262</v>
      </c>
      <c r="AC5874">
        <v>0.97245755832395198</v>
      </c>
      <c r="AD5874">
        <v>14</v>
      </c>
      <c r="AE5874">
        <v>2.6266587566653E-2</v>
      </c>
      <c r="AF5874">
        <v>1</v>
      </c>
      <c r="AG5874">
        <v>1.27585410939486E-3</v>
      </c>
      <c r="AH5874">
        <v>7.0370256377994098E-4</v>
      </c>
      <c r="AI5874">
        <v>5</v>
      </c>
      <c r="AJ5874">
        <v>66.350323152685405</v>
      </c>
      <c r="AK5874">
        <v>277</v>
      </c>
      <c r="AL5874">
        <v>1</v>
      </c>
      <c r="AM5874">
        <v>0</v>
      </c>
      <c r="AN5874">
        <v>0</v>
      </c>
      <c r="AO5874">
        <v>0</v>
      </c>
      <c r="AP5874">
        <v>0</v>
      </c>
      <c r="AQ5874">
        <v>277</v>
      </c>
      <c r="AR5874">
        <v>1</v>
      </c>
      <c r="AS5874">
        <v>0</v>
      </c>
      <c r="AT5874">
        <v>0</v>
      </c>
      <c r="AU5874">
        <v>0</v>
      </c>
      <c r="AV5874">
        <v>0</v>
      </c>
      <c r="AW5874">
        <v>277</v>
      </c>
      <c r="AX5874">
        <v>1</v>
      </c>
      <c r="AY5874">
        <v>67.568375106887203</v>
      </c>
      <c r="AZ5874">
        <v>277</v>
      </c>
      <c r="BA5874">
        <v>1</v>
      </c>
      <c r="BB5874">
        <v>266</v>
      </c>
      <c r="BC5874">
        <v>0.90119400133941696</v>
      </c>
      <c r="BD5874">
        <v>11</v>
      </c>
      <c r="BE5874">
        <v>9.8805998660582206E-2</v>
      </c>
      <c r="BF5874">
        <v>66.964853403552894</v>
      </c>
      <c r="BG5874">
        <v>71.619395984929</v>
      </c>
      <c r="BH5874">
        <v>64.060630344331997</v>
      </c>
      <c r="BI5874">
        <v>63.079931946320997</v>
      </c>
    </row>
    <row r="5875" spans="1:61" x14ac:dyDescent="0.25">
      <c r="A5875" s="10" t="str">
        <f>VLOOKUP(D5875,'Index-Relations'!E:F,2,FALSE)</f>
        <v>ESG</v>
      </c>
      <c r="B5875" t="s">
        <v>3450</v>
      </c>
      <c r="C5875" s="53" t="s">
        <v>2760</v>
      </c>
      <c r="D5875" s="59" t="s">
        <v>3239</v>
      </c>
      <c r="E5875" s="59" t="s">
        <v>9291</v>
      </c>
      <c r="F5875" t="s">
        <v>2134</v>
      </c>
      <c r="G5875" t="s">
        <v>2133</v>
      </c>
      <c r="H5875" t="s">
        <v>2135</v>
      </c>
      <c r="I5875" s="52">
        <v>45659</v>
      </c>
      <c r="J5875" t="s">
        <v>2457</v>
      </c>
      <c r="K5875">
        <v>100</v>
      </c>
      <c r="L5875" s="73">
        <v>80.073665135051996</v>
      </c>
      <c r="M5875">
        <v>100</v>
      </c>
      <c r="N5875">
        <v>1</v>
      </c>
      <c r="O5875" s="73">
        <v>83.649720871294903</v>
      </c>
      <c r="P5875">
        <v>100</v>
      </c>
      <c r="Q5875">
        <v>1</v>
      </c>
      <c r="R5875">
        <v>98</v>
      </c>
      <c r="S5875">
        <v>0.98830478911157404</v>
      </c>
      <c r="T5875">
        <v>33.827506531039603</v>
      </c>
      <c r="U5875">
        <v>0.71369407389220996</v>
      </c>
      <c r="V5875">
        <v>64</v>
      </c>
      <c r="W5875">
        <v>5.77249306520215E-2</v>
      </c>
      <c r="X5875">
        <v>11</v>
      </c>
      <c r="Y5875">
        <v>100</v>
      </c>
      <c r="Z5875">
        <v>1</v>
      </c>
      <c r="AA5875">
        <v>13.7014221201936</v>
      </c>
      <c r="AB5875">
        <v>92</v>
      </c>
      <c r="AC5875">
        <v>0.91935106939083</v>
      </c>
      <c r="AD5875">
        <v>8</v>
      </c>
      <c r="AE5875">
        <v>8.0648930609169306E-2</v>
      </c>
      <c r="AF5875">
        <v>0</v>
      </c>
      <c r="AG5875">
        <v>0</v>
      </c>
      <c r="AH5875">
        <v>5.6296224452997501E-4</v>
      </c>
      <c r="AI5875">
        <v>3</v>
      </c>
      <c r="AJ5875" s="73">
        <v>75.377308926700906</v>
      </c>
      <c r="AK5875">
        <v>100</v>
      </c>
      <c r="AL5875">
        <v>1</v>
      </c>
      <c r="AM5875">
        <v>0</v>
      </c>
      <c r="AN5875">
        <v>0</v>
      </c>
      <c r="AO5875">
        <v>0</v>
      </c>
      <c r="AP5875">
        <v>0</v>
      </c>
      <c r="AQ5875">
        <v>100</v>
      </c>
      <c r="AR5875">
        <v>1</v>
      </c>
      <c r="AS5875">
        <v>0</v>
      </c>
      <c r="AT5875">
        <v>0</v>
      </c>
      <c r="AU5875">
        <v>0</v>
      </c>
      <c r="AV5875">
        <v>0</v>
      </c>
      <c r="AW5875">
        <v>100</v>
      </c>
      <c r="AX5875">
        <v>1</v>
      </c>
      <c r="AY5875" s="73">
        <v>78.708438439760002</v>
      </c>
      <c r="AZ5875">
        <v>100</v>
      </c>
      <c r="BA5875">
        <v>1</v>
      </c>
      <c r="BB5875">
        <v>98</v>
      </c>
      <c r="BC5875">
        <v>0.95420552476713105</v>
      </c>
      <c r="BD5875">
        <v>2</v>
      </c>
      <c r="BE5875">
        <v>4.5794475232868198E-2</v>
      </c>
      <c r="BF5875">
        <v>80.073665135051996</v>
      </c>
      <c r="BG5875">
        <v>83.649720871294903</v>
      </c>
      <c r="BH5875">
        <v>78.708438439760002</v>
      </c>
      <c r="BI5875">
        <v>75.377308926700906</v>
      </c>
    </row>
    <row r="5876" spans="1:61" x14ac:dyDescent="0.25">
      <c r="A5876" s="10" t="str">
        <f>VLOOKUP(D5876,'Index-Relations'!E:F,2,FALSE)</f>
        <v>ESG</v>
      </c>
      <c r="B5876" t="s">
        <v>3450</v>
      </c>
      <c r="C5876" s="53" t="s">
        <v>2761</v>
      </c>
      <c r="D5876" s="59" t="s">
        <v>3239</v>
      </c>
      <c r="E5876" s="59" t="s">
        <v>9292</v>
      </c>
      <c r="F5876" t="s">
        <v>2134</v>
      </c>
      <c r="G5876" t="s">
        <v>2133</v>
      </c>
      <c r="H5876" t="s">
        <v>2135</v>
      </c>
      <c r="I5876" s="52">
        <v>45628</v>
      </c>
      <c r="J5876" t="s">
        <v>2457</v>
      </c>
      <c r="K5876">
        <v>100</v>
      </c>
      <c r="L5876" s="73">
        <v>79.887109541126904</v>
      </c>
      <c r="M5876">
        <v>100</v>
      </c>
      <c r="N5876">
        <v>1</v>
      </c>
      <c r="O5876" s="73">
        <v>82.871944353295007</v>
      </c>
      <c r="P5876">
        <v>100</v>
      </c>
      <c r="Q5876">
        <v>1</v>
      </c>
      <c r="R5876">
        <v>99</v>
      </c>
      <c r="S5876">
        <v>0.99223608878583602</v>
      </c>
      <c r="T5876">
        <v>33.253467628575102</v>
      </c>
      <c r="U5876">
        <v>0.67068566148725395</v>
      </c>
      <c r="V5876">
        <v>62</v>
      </c>
      <c r="W5876">
        <v>5.9009670146642303E-2</v>
      </c>
      <c r="X5876">
        <v>10</v>
      </c>
      <c r="Y5876">
        <v>100</v>
      </c>
      <c r="Z5876">
        <v>0.999999999999999</v>
      </c>
      <c r="AA5876">
        <v>9.9628849852166397</v>
      </c>
      <c r="AB5876">
        <v>92</v>
      </c>
      <c r="AC5876">
        <v>0.92366473674199201</v>
      </c>
      <c r="AD5876">
        <v>8</v>
      </c>
      <c r="AE5876">
        <v>7.6335263258007602E-2</v>
      </c>
      <c r="AF5876">
        <v>0</v>
      </c>
      <c r="AG5876">
        <v>1.2489999999999999E-16</v>
      </c>
      <c r="AH5876">
        <v>2.10872785629132E-4</v>
      </c>
      <c r="AI5876">
        <v>2</v>
      </c>
      <c r="AJ5876" s="73">
        <v>75.442725037145905</v>
      </c>
      <c r="AK5876">
        <v>100</v>
      </c>
      <c r="AL5876">
        <v>1</v>
      </c>
      <c r="AM5876">
        <v>0</v>
      </c>
      <c r="AN5876">
        <v>0</v>
      </c>
      <c r="AO5876">
        <v>0</v>
      </c>
      <c r="AP5876">
        <v>0</v>
      </c>
      <c r="AQ5876">
        <v>100</v>
      </c>
      <c r="AR5876">
        <v>1</v>
      </c>
      <c r="AS5876">
        <v>0</v>
      </c>
      <c r="AT5876">
        <v>0</v>
      </c>
      <c r="AU5876">
        <v>0</v>
      </c>
      <c r="AV5876">
        <v>0</v>
      </c>
      <c r="AW5876">
        <v>100</v>
      </c>
      <c r="AX5876">
        <v>1</v>
      </c>
      <c r="AY5876" s="73">
        <v>78.576023190179001</v>
      </c>
      <c r="AZ5876">
        <v>100</v>
      </c>
      <c r="BA5876">
        <v>1</v>
      </c>
      <c r="BB5876">
        <v>98</v>
      </c>
      <c r="BC5876">
        <v>0.95377041097598303</v>
      </c>
      <c r="BD5876">
        <v>2</v>
      </c>
      <c r="BE5876">
        <v>4.62295890240167E-2</v>
      </c>
      <c r="BF5876">
        <v>79.887109541126904</v>
      </c>
      <c r="BG5876">
        <v>82.871944353295007</v>
      </c>
      <c r="BH5876">
        <v>78.576023190179001</v>
      </c>
      <c r="BI5876">
        <v>75.442725037145905</v>
      </c>
    </row>
    <row r="5877" spans="1:61" x14ac:dyDescent="0.25">
      <c r="A5877" s="10" t="str">
        <f>VLOOKUP(D5877,'Index-Relations'!E:F,2,FALSE)</f>
        <v>ESG</v>
      </c>
      <c r="B5877" t="s">
        <v>3450</v>
      </c>
      <c r="C5877" s="53" t="s">
        <v>2762</v>
      </c>
      <c r="D5877" s="59" t="s">
        <v>3239</v>
      </c>
      <c r="E5877" s="59" t="s">
        <v>9293</v>
      </c>
      <c r="F5877" t="s">
        <v>2134</v>
      </c>
      <c r="G5877" t="s">
        <v>2133</v>
      </c>
      <c r="H5877" t="s">
        <v>2135</v>
      </c>
      <c r="I5877" s="52">
        <v>45597</v>
      </c>
      <c r="J5877" t="s">
        <v>2457</v>
      </c>
      <c r="K5877">
        <v>100</v>
      </c>
      <c r="L5877" s="73">
        <v>79.842230529991994</v>
      </c>
      <c r="M5877">
        <v>100</v>
      </c>
      <c r="N5877">
        <v>1</v>
      </c>
      <c r="O5877" s="73">
        <v>82.866090771963002</v>
      </c>
      <c r="P5877">
        <v>100</v>
      </c>
      <c r="Q5877">
        <v>1</v>
      </c>
      <c r="R5877">
        <v>99</v>
      </c>
      <c r="S5877">
        <v>0.99216386183564897</v>
      </c>
      <c r="T5877">
        <v>33.374881219856803</v>
      </c>
      <c r="U5877">
        <v>0.67257635982822195</v>
      </c>
      <c r="V5877">
        <v>62</v>
      </c>
      <c r="W5877">
        <v>5.8992603887152398E-2</v>
      </c>
      <c r="X5877">
        <v>10</v>
      </c>
      <c r="Y5877">
        <v>100</v>
      </c>
      <c r="Z5877">
        <v>1</v>
      </c>
      <c r="AA5877">
        <v>9.7936352909458098</v>
      </c>
      <c r="AB5877">
        <v>92</v>
      </c>
      <c r="AC5877">
        <v>0.922045910865531</v>
      </c>
      <c r="AD5877">
        <v>8</v>
      </c>
      <c r="AE5877">
        <v>7.7954089134469107E-2</v>
      </c>
      <c r="AF5877">
        <v>0</v>
      </c>
      <c r="AG5877">
        <v>0</v>
      </c>
      <c r="AH5877">
        <v>2.0467405433257101E-4</v>
      </c>
      <c r="AI5877">
        <v>2</v>
      </c>
      <c r="AJ5877" s="73">
        <v>75.315602258629994</v>
      </c>
      <c r="AK5877">
        <v>100</v>
      </c>
      <c r="AL5877">
        <v>1</v>
      </c>
      <c r="AM5877">
        <v>0</v>
      </c>
      <c r="AN5877">
        <v>0</v>
      </c>
      <c r="AO5877">
        <v>0</v>
      </c>
      <c r="AP5877">
        <v>0</v>
      </c>
      <c r="AQ5877">
        <v>100</v>
      </c>
      <c r="AR5877">
        <v>0.999999999999999</v>
      </c>
      <c r="AS5877">
        <v>0</v>
      </c>
      <c r="AT5877">
        <v>0</v>
      </c>
      <c r="AU5877">
        <v>0</v>
      </c>
      <c r="AV5877">
        <v>0</v>
      </c>
      <c r="AW5877">
        <v>100</v>
      </c>
      <c r="AX5877">
        <v>0.999999999999999</v>
      </c>
      <c r="AY5877" s="73">
        <v>78.563460136889901</v>
      </c>
      <c r="AZ5877">
        <v>100</v>
      </c>
      <c r="BA5877">
        <v>1</v>
      </c>
      <c r="BB5877">
        <v>98</v>
      </c>
      <c r="BC5877">
        <v>0.95176214771545098</v>
      </c>
      <c r="BD5877">
        <v>2</v>
      </c>
      <c r="BE5877">
        <v>4.8237852284548702E-2</v>
      </c>
      <c r="BF5877">
        <v>79.842230529991994</v>
      </c>
      <c r="BG5877">
        <v>82.866090771963002</v>
      </c>
      <c r="BH5877">
        <v>78.563460136889901</v>
      </c>
      <c r="BI5877">
        <v>75.315602258629994</v>
      </c>
    </row>
    <row r="5878" spans="1:61" x14ac:dyDescent="0.25">
      <c r="A5878" s="10" t="str">
        <f>VLOOKUP(D5878,'Index-Relations'!E:F,2,FALSE)</f>
        <v>ESG</v>
      </c>
      <c r="B5878" t="s">
        <v>3450</v>
      </c>
      <c r="C5878" s="53" t="s">
        <v>2763</v>
      </c>
      <c r="D5878" s="59" t="s">
        <v>3239</v>
      </c>
      <c r="E5878" s="59" t="s">
        <v>9294</v>
      </c>
      <c r="F5878" t="s">
        <v>2134</v>
      </c>
      <c r="G5878" t="s">
        <v>2133</v>
      </c>
      <c r="H5878" t="s">
        <v>2135</v>
      </c>
      <c r="I5878" s="52">
        <v>45566</v>
      </c>
      <c r="J5878" t="s">
        <v>2457</v>
      </c>
      <c r="K5878">
        <v>100</v>
      </c>
      <c r="L5878" s="73">
        <v>79.883927078263895</v>
      </c>
      <c r="M5878">
        <v>100</v>
      </c>
      <c r="N5878">
        <v>1</v>
      </c>
      <c r="O5878" s="73">
        <v>82.906585127650999</v>
      </c>
      <c r="P5878">
        <v>100</v>
      </c>
      <c r="Q5878">
        <v>1</v>
      </c>
      <c r="R5878">
        <v>99</v>
      </c>
      <c r="S5878">
        <v>0.99235013135404604</v>
      </c>
      <c r="T5878">
        <v>33.422579732665497</v>
      </c>
      <c r="U5878">
        <v>0.67371395325012995</v>
      </c>
      <c r="V5878">
        <v>62</v>
      </c>
      <c r="W5878">
        <v>5.87882324502291E-2</v>
      </c>
      <c r="X5878">
        <v>10</v>
      </c>
      <c r="Y5878">
        <v>100</v>
      </c>
      <c r="Z5878">
        <v>1</v>
      </c>
      <c r="AA5878">
        <v>9.3374899370802797</v>
      </c>
      <c r="AB5878">
        <v>93</v>
      </c>
      <c r="AC5878">
        <v>0.93350230939703305</v>
      </c>
      <c r="AD5878">
        <v>7</v>
      </c>
      <c r="AE5878">
        <v>6.6497690602967105E-2</v>
      </c>
      <c r="AF5878">
        <v>0</v>
      </c>
      <c r="AG5878">
        <v>0</v>
      </c>
      <c r="AH5878">
        <v>2.0938692531265399E-4</v>
      </c>
      <c r="AI5878">
        <v>2</v>
      </c>
      <c r="AJ5878" s="73">
        <v>75.366573169445999</v>
      </c>
      <c r="AK5878">
        <v>100</v>
      </c>
      <c r="AL5878">
        <v>1</v>
      </c>
      <c r="AM5878">
        <v>0</v>
      </c>
      <c r="AN5878">
        <v>0</v>
      </c>
      <c r="AO5878">
        <v>0</v>
      </c>
      <c r="AP5878">
        <v>0</v>
      </c>
      <c r="AQ5878">
        <v>100</v>
      </c>
      <c r="AR5878">
        <v>1</v>
      </c>
      <c r="AS5878">
        <v>0</v>
      </c>
      <c r="AT5878">
        <v>0</v>
      </c>
      <c r="AU5878">
        <v>0</v>
      </c>
      <c r="AV5878">
        <v>0</v>
      </c>
      <c r="AW5878">
        <v>100</v>
      </c>
      <c r="AX5878">
        <v>1</v>
      </c>
      <c r="AY5878" s="73">
        <v>78.557289516991901</v>
      </c>
      <c r="AZ5878">
        <v>100</v>
      </c>
      <c r="BA5878">
        <v>1</v>
      </c>
      <c r="BB5878">
        <v>98</v>
      </c>
      <c r="BC5878">
        <v>0.94880364756843705</v>
      </c>
      <c r="BD5878">
        <v>2</v>
      </c>
      <c r="BE5878">
        <v>5.11963524315623E-2</v>
      </c>
      <c r="BF5878">
        <v>79.883927078263895</v>
      </c>
      <c r="BG5878">
        <v>82.906585127650999</v>
      </c>
      <c r="BH5878">
        <v>78.557289516991901</v>
      </c>
      <c r="BI5878">
        <v>75.366573169445999</v>
      </c>
    </row>
    <row r="5879" spans="1:61" x14ac:dyDescent="0.25">
      <c r="A5879" s="10" t="str">
        <f>VLOOKUP(D5879,'Index-Relations'!E:F,2,FALSE)</f>
        <v>ESG</v>
      </c>
      <c r="B5879" t="s">
        <v>3450</v>
      </c>
      <c r="C5879" s="53" t="s">
        <v>2764</v>
      </c>
      <c r="D5879" s="59" t="s">
        <v>3239</v>
      </c>
      <c r="E5879" s="59" t="s">
        <v>9295</v>
      </c>
      <c r="F5879" t="s">
        <v>2134</v>
      </c>
      <c r="G5879" t="s">
        <v>2133</v>
      </c>
      <c r="H5879" t="s">
        <v>2135</v>
      </c>
      <c r="I5879" s="52">
        <v>45537</v>
      </c>
      <c r="J5879" t="s">
        <v>2457</v>
      </c>
      <c r="K5879">
        <v>100</v>
      </c>
      <c r="L5879" s="73">
        <v>79.044679733372902</v>
      </c>
      <c r="M5879">
        <v>100</v>
      </c>
      <c r="N5879">
        <v>1</v>
      </c>
      <c r="O5879" s="73">
        <v>83.448395499284999</v>
      </c>
      <c r="P5879">
        <v>100</v>
      </c>
      <c r="Q5879">
        <v>1</v>
      </c>
      <c r="R5879">
        <v>99</v>
      </c>
      <c r="S5879">
        <v>0.99341200372103799</v>
      </c>
      <c r="T5879">
        <v>33.183099398059198</v>
      </c>
      <c r="U5879">
        <v>0.67784324855748401</v>
      </c>
      <c r="V5879">
        <v>65</v>
      </c>
      <c r="W5879">
        <v>7.6093357454486393E-2</v>
      </c>
      <c r="X5879">
        <v>15</v>
      </c>
      <c r="Y5879">
        <v>100</v>
      </c>
      <c r="Z5879">
        <v>1</v>
      </c>
      <c r="AA5879">
        <v>13.290057154419801</v>
      </c>
      <c r="AB5879">
        <v>96</v>
      </c>
      <c r="AC5879">
        <v>0.91637890326943305</v>
      </c>
      <c r="AD5879">
        <v>6</v>
      </c>
      <c r="AE5879">
        <v>9.2981420573588699E-2</v>
      </c>
      <c r="AF5879">
        <v>-2</v>
      </c>
      <c r="AG5879">
        <v>0</v>
      </c>
      <c r="AH5879">
        <v>8.4828557404587296E-4</v>
      </c>
      <c r="AI5879">
        <v>3</v>
      </c>
      <c r="AJ5879" s="73">
        <v>74.522917932067998</v>
      </c>
      <c r="AK5879">
        <v>100</v>
      </c>
      <c r="AL5879">
        <v>1</v>
      </c>
      <c r="AM5879">
        <v>0</v>
      </c>
      <c r="AN5879">
        <v>0</v>
      </c>
      <c r="AO5879">
        <v>0</v>
      </c>
      <c r="AP5879">
        <v>0</v>
      </c>
      <c r="AQ5879">
        <v>100</v>
      </c>
      <c r="AR5879">
        <v>1</v>
      </c>
      <c r="AS5879">
        <v>0</v>
      </c>
      <c r="AT5879">
        <v>0</v>
      </c>
      <c r="AU5879">
        <v>0</v>
      </c>
      <c r="AV5879">
        <v>0</v>
      </c>
      <c r="AW5879">
        <v>100</v>
      </c>
      <c r="AX5879">
        <v>1</v>
      </c>
      <c r="AY5879" s="73">
        <v>77.399971621519995</v>
      </c>
      <c r="AZ5879">
        <v>100</v>
      </c>
      <c r="BA5879">
        <v>1</v>
      </c>
      <c r="BB5879">
        <v>99</v>
      </c>
      <c r="BC5879">
        <v>0.97026506049363603</v>
      </c>
      <c r="BD5879">
        <v>1</v>
      </c>
      <c r="BE5879">
        <v>2.9734939506363401E-2</v>
      </c>
      <c r="BF5879">
        <v>79.044679733372902</v>
      </c>
      <c r="BG5879">
        <v>83.448395499284999</v>
      </c>
      <c r="BH5879">
        <v>77.399971621519995</v>
      </c>
      <c r="BI5879">
        <v>74.522917932067998</v>
      </c>
    </row>
    <row r="5880" spans="1:61" x14ac:dyDescent="0.25">
      <c r="A5880" s="10" t="str">
        <f>VLOOKUP(D5880,'Index-Relations'!E:F,2,FALSE)</f>
        <v>ESG</v>
      </c>
      <c r="B5880" t="s">
        <v>3450</v>
      </c>
      <c r="C5880" s="53" t="s">
        <v>3350</v>
      </c>
      <c r="D5880" s="59" t="s">
        <v>3239</v>
      </c>
      <c r="E5880" s="59" t="s">
        <v>9296</v>
      </c>
      <c r="F5880" t="s">
        <v>2134</v>
      </c>
      <c r="G5880" t="s">
        <v>2133</v>
      </c>
      <c r="H5880" t="s">
        <v>2135</v>
      </c>
      <c r="I5880" s="52">
        <v>45505</v>
      </c>
      <c r="J5880" t="s">
        <v>2457</v>
      </c>
      <c r="K5880">
        <v>100</v>
      </c>
      <c r="L5880" s="73">
        <v>78.988709655466906</v>
      </c>
      <c r="M5880">
        <v>100</v>
      </c>
      <c r="N5880">
        <v>1</v>
      </c>
      <c r="O5880" s="73">
        <v>83.400939407857905</v>
      </c>
      <c r="P5880">
        <v>100</v>
      </c>
      <c r="Q5880">
        <v>1</v>
      </c>
      <c r="R5880">
        <v>99</v>
      </c>
      <c r="S5880">
        <v>0.99357600550752001</v>
      </c>
      <c r="T5880">
        <v>33.2177079275748</v>
      </c>
      <c r="U5880">
        <v>0.67627596467127604</v>
      </c>
      <c r="V5880">
        <v>65</v>
      </c>
      <c r="W5880">
        <v>7.4110831647504594E-2</v>
      </c>
      <c r="X5880">
        <v>14</v>
      </c>
      <c r="Y5880">
        <v>100</v>
      </c>
      <c r="Z5880">
        <v>1</v>
      </c>
      <c r="AA5880">
        <v>14.009466182435499</v>
      </c>
      <c r="AB5880">
        <v>96</v>
      </c>
      <c r="AC5880">
        <v>0.95618689152695302</v>
      </c>
      <c r="AD5880">
        <v>4</v>
      </c>
      <c r="AE5880">
        <v>4.3813108473046897E-2</v>
      </c>
      <c r="AF5880">
        <v>0</v>
      </c>
      <c r="AG5880">
        <v>0</v>
      </c>
      <c r="AH5880">
        <v>8.7876190900584199E-4</v>
      </c>
      <c r="AI5880">
        <v>3</v>
      </c>
      <c r="AJ5880" s="73">
        <v>74.450295494208007</v>
      </c>
      <c r="AK5880">
        <v>100</v>
      </c>
      <c r="AL5880">
        <v>1</v>
      </c>
      <c r="AM5880">
        <v>0</v>
      </c>
      <c r="AN5880">
        <v>0</v>
      </c>
      <c r="AO5880">
        <v>0</v>
      </c>
      <c r="AP5880">
        <v>0</v>
      </c>
      <c r="AQ5880">
        <v>100</v>
      </c>
      <c r="AR5880">
        <v>1</v>
      </c>
      <c r="AS5880">
        <v>0</v>
      </c>
      <c r="AT5880">
        <v>0</v>
      </c>
      <c r="AU5880">
        <v>0</v>
      </c>
      <c r="AV5880">
        <v>0</v>
      </c>
      <c r="AW5880">
        <v>100</v>
      </c>
      <c r="AX5880">
        <v>1</v>
      </c>
      <c r="AY5880" s="73">
        <v>77.528464324677998</v>
      </c>
      <c r="AZ5880">
        <v>100</v>
      </c>
      <c r="BA5880">
        <v>1</v>
      </c>
      <c r="BB5880">
        <v>100</v>
      </c>
      <c r="BC5880">
        <v>1</v>
      </c>
      <c r="BD5880">
        <v>0</v>
      </c>
      <c r="BE5880">
        <v>0</v>
      </c>
      <c r="BF5880">
        <v>78.988709655466906</v>
      </c>
      <c r="BG5880">
        <v>83.400939407857905</v>
      </c>
      <c r="BH5880">
        <v>77.528464324677998</v>
      </c>
      <c r="BI5880">
        <v>74.450295494208007</v>
      </c>
    </row>
    <row r="5881" spans="1:61" x14ac:dyDescent="0.25">
      <c r="A5881" s="10" t="str">
        <f>VLOOKUP(D5881,'Index-Relations'!E:F,2,FALSE)</f>
        <v>ESG</v>
      </c>
      <c r="B5881" t="s">
        <v>3450</v>
      </c>
      <c r="C5881" s="53" t="s">
        <v>2765</v>
      </c>
      <c r="D5881" s="59" t="s">
        <v>3239</v>
      </c>
      <c r="E5881" s="59" t="s">
        <v>9297</v>
      </c>
      <c r="F5881" t="s">
        <v>2134</v>
      </c>
      <c r="G5881" t="s">
        <v>2133</v>
      </c>
      <c r="H5881" t="s">
        <v>2135</v>
      </c>
      <c r="I5881" s="52">
        <v>45474</v>
      </c>
      <c r="J5881" t="s">
        <v>2457</v>
      </c>
      <c r="K5881">
        <v>100</v>
      </c>
      <c r="L5881" s="73">
        <v>80.007296833047903</v>
      </c>
      <c r="M5881">
        <v>100</v>
      </c>
      <c r="N5881">
        <v>1</v>
      </c>
      <c r="O5881" s="73">
        <v>83.565548837677994</v>
      </c>
      <c r="P5881">
        <v>100</v>
      </c>
      <c r="Q5881">
        <v>1</v>
      </c>
      <c r="R5881">
        <v>99</v>
      </c>
      <c r="S5881">
        <v>0.99326084782298296</v>
      </c>
      <c r="T5881">
        <v>33.121177133814001</v>
      </c>
      <c r="U5881">
        <v>0.69266678916395896</v>
      </c>
      <c r="V5881">
        <v>65</v>
      </c>
      <c r="W5881">
        <v>7.4923245458249702E-2</v>
      </c>
      <c r="X5881">
        <v>14</v>
      </c>
      <c r="Y5881">
        <v>100</v>
      </c>
      <c r="Z5881">
        <v>0.999999999999999</v>
      </c>
      <c r="AA5881">
        <v>14.532109145181799</v>
      </c>
      <c r="AB5881">
        <v>95</v>
      </c>
      <c r="AC5881">
        <v>0.95246908573982503</v>
      </c>
      <c r="AD5881">
        <v>5</v>
      </c>
      <c r="AE5881">
        <v>4.7530914260174598E-2</v>
      </c>
      <c r="AF5881">
        <v>0</v>
      </c>
      <c r="AG5881">
        <v>1.1102E-16</v>
      </c>
      <c r="AH5881">
        <v>8.6540293955767096E-4</v>
      </c>
      <c r="AI5881">
        <v>3</v>
      </c>
      <c r="AJ5881" s="73">
        <v>75.223046253061995</v>
      </c>
      <c r="AK5881">
        <v>100</v>
      </c>
      <c r="AL5881">
        <v>1</v>
      </c>
      <c r="AM5881">
        <v>0</v>
      </c>
      <c r="AN5881">
        <v>0</v>
      </c>
      <c r="AO5881">
        <v>0</v>
      </c>
      <c r="AP5881">
        <v>0</v>
      </c>
      <c r="AQ5881">
        <v>100</v>
      </c>
      <c r="AR5881">
        <v>0.999999999999999</v>
      </c>
      <c r="AS5881">
        <v>0</v>
      </c>
      <c r="AT5881">
        <v>0</v>
      </c>
      <c r="AU5881">
        <v>0</v>
      </c>
      <c r="AV5881">
        <v>0</v>
      </c>
      <c r="AW5881">
        <v>100</v>
      </c>
      <c r="AX5881">
        <v>0.999999999999999</v>
      </c>
      <c r="AY5881" s="73">
        <v>79.121477029197905</v>
      </c>
      <c r="AZ5881">
        <v>100</v>
      </c>
      <c r="BA5881">
        <v>1</v>
      </c>
      <c r="BB5881">
        <v>100</v>
      </c>
      <c r="BC5881">
        <v>0.999999999999999</v>
      </c>
      <c r="BD5881">
        <v>0</v>
      </c>
      <c r="BE5881">
        <v>0</v>
      </c>
      <c r="BF5881">
        <v>80.007296833047903</v>
      </c>
      <c r="BG5881">
        <v>83.565548837677994</v>
      </c>
      <c r="BH5881">
        <v>79.121477029197905</v>
      </c>
      <c r="BI5881">
        <v>75.223046253061995</v>
      </c>
    </row>
    <row r="5882" spans="1:61" x14ac:dyDescent="0.25">
      <c r="A5882" s="10" t="str">
        <f>VLOOKUP(D5882,'Index-Relations'!E:F,2,FALSE)</f>
        <v>ESG</v>
      </c>
      <c r="B5882" t="s">
        <v>3450</v>
      </c>
      <c r="C5882" s="53" t="s">
        <v>2766</v>
      </c>
      <c r="D5882" s="59" t="s">
        <v>3239</v>
      </c>
      <c r="E5882" s="59" t="s">
        <v>9298</v>
      </c>
      <c r="F5882" t="s">
        <v>2134</v>
      </c>
      <c r="G5882" t="s">
        <v>2133</v>
      </c>
      <c r="H5882" t="s">
        <v>2135</v>
      </c>
      <c r="I5882" s="52">
        <v>45446</v>
      </c>
      <c r="J5882" t="s">
        <v>2457</v>
      </c>
      <c r="K5882">
        <v>100</v>
      </c>
      <c r="L5882" s="73">
        <v>78.483732195431898</v>
      </c>
      <c r="M5882">
        <v>100</v>
      </c>
      <c r="N5882">
        <v>1</v>
      </c>
      <c r="O5882" s="73">
        <v>81.294723617385003</v>
      </c>
      <c r="P5882">
        <v>100</v>
      </c>
      <c r="Q5882">
        <v>1</v>
      </c>
      <c r="R5882">
        <v>98</v>
      </c>
      <c r="S5882">
        <v>0.987564467998717</v>
      </c>
      <c r="T5882">
        <v>33.426850167999902</v>
      </c>
      <c r="U5882">
        <v>0.75913916832660999</v>
      </c>
      <c r="V5882">
        <v>61</v>
      </c>
      <c r="W5882">
        <v>8.9673325682078003E-2</v>
      </c>
      <c r="X5882">
        <v>14</v>
      </c>
      <c r="Y5882">
        <v>100</v>
      </c>
      <c r="Z5882">
        <v>0.999999999999999</v>
      </c>
      <c r="AA5882">
        <v>16.9439940712907</v>
      </c>
      <c r="AB5882">
        <v>95</v>
      </c>
      <c r="AC5882">
        <v>0.97085683313212401</v>
      </c>
      <c r="AD5882">
        <v>5</v>
      </c>
      <c r="AE5882">
        <v>2.9143166867875801E-2</v>
      </c>
      <c r="AF5882">
        <v>0</v>
      </c>
      <c r="AG5882">
        <v>0</v>
      </c>
      <c r="AH5882">
        <v>5.7124740544061301E-3</v>
      </c>
      <c r="AI5882">
        <v>5</v>
      </c>
      <c r="AJ5882" s="73">
        <v>74.242752816967894</v>
      </c>
      <c r="AK5882">
        <v>100</v>
      </c>
      <c r="AL5882">
        <v>1</v>
      </c>
      <c r="AM5882">
        <v>0</v>
      </c>
      <c r="AN5882">
        <v>0</v>
      </c>
      <c r="AO5882">
        <v>0</v>
      </c>
      <c r="AP5882">
        <v>0</v>
      </c>
      <c r="AQ5882">
        <v>100</v>
      </c>
      <c r="AR5882">
        <v>1</v>
      </c>
      <c r="AS5882">
        <v>0</v>
      </c>
      <c r="AT5882">
        <v>0</v>
      </c>
      <c r="AU5882">
        <v>0</v>
      </c>
      <c r="AV5882">
        <v>0</v>
      </c>
      <c r="AW5882">
        <v>100</v>
      </c>
      <c r="AX5882">
        <v>1</v>
      </c>
      <c r="AY5882" s="73">
        <v>77.699173626445997</v>
      </c>
      <c r="AZ5882">
        <v>100</v>
      </c>
      <c r="BA5882">
        <v>1</v>
      </c>
      <c r="BB5882">
        <v>100</v>
      </c>
      <c r="BC5882">
        <v>1</v>
      </c>
      <c r="BD5882">
        <v>0</v>
      </c>
      <c r="BE5882">
        <v>0</v>
      </c>
      <c r="BF5882">
        <v>78.483732195431898</v>
      </c>
      <c r="BG5882">
        <v>81.294723617385003</v>
      </c>
      <c r="BH5882">
        <v>77.699173626445997</v>
      </c>
      <c r="BI5882">
        <v>74.242752816967894</v>
      </c>
    </row>
    <row r="5883" spans="1:61" x14ac:dyDescent="0.25">
      <c r="A5883" s="10" t="str">
        <f>VLOOKUP(D5883,'Index-Relations'!E:F,2,FALSE)</f>
        <v>ESG</v>
      </c>
      <c r="B5883" t="s">
        <v>3450</v>
      </c>
      <c r="C5883" s="53" t="s">
        <v>2767</v>
      </c>
      <c r="D5883" s="59" t="s">
        <v>3239</v>
      </c>
      <c r="E5883" s="59" t="s">
        <v>9299</v>
      </c>
      <c r="F5883" t="s">
        <v>2134</v>
      </c>
      <c r="G5883" t="s">
        <v>2133</v>
      </c>
      <c r="H5883" t="s">
        <v>2135</v>
      </c>
      <c r="I5883" s="52">
        <v>45413</v>
      </c>
      <c r="J5883" t="s">
        <v>2457</v>
      </c>
      <c r="K5883">
        <v>100</v>
      </c>
      <c r="L5883" s="73">
        <v>78.576501244414999</v>
      </c>
      <c r="M5883">
        <v>100</v>
      </c>
      <c r="N5883">
        <v>1</v>
      </c>
      <c r="O5883" s="73">
        <v>81.339533032303905</v>
      </c>
      <c r="P5883">
        <v>100</v>
      </c>
      <c r="Q5883">
        <v>1</v>
      </c>
      <c r="R5883">
        <v>98</v>
      </c>
      <c r="S5883">
        <v>0.98787513448219799</v>
      </c>
      <c r="T5883">
        <v>33.441226094723298</v>
      </c>
      <c r="U5883">
        <v>0.75263708736826795</v>
      </c>
      <c r="V5883">
        <v>60</v>
      </c>
      <c r="W5883">
        <v>8.8525129766240995E-2</v>
      </c>
      <c r="X5883">
        <v>14</v>
      </c>
      <c r="Y5883">
        <v>100</v>
      </c>
      <c r="Z5883">
        <v>0.999999999999999</v>
      </c>
      <c r="AA5883">
        <v>17.3657642964723</v>
      </c>
      <c r="AB5883">
        <v>95</v>
      </c>
      <c r="AC5883">
        <v>0.96995093926873299</v>
      </c>
      <c r="AD5883">
        <v>5</v>
      </c>
      <c r="AE5883">
        <v>3.00490607312669E-2</v>
      </c>
      <c r="AF5883">
        <v>0</v>
      </c>
      <c r="AG5883">
        <v>4.1629999999999998E-17</v>
      </c>
      <c r="AH5883">
        <v>5.4116520324269902E-3</v>
      </c>
      <c r="AI5883">
        <v>5</v>
      </c>
      <c r="AJ5883" s="73">
        <v>74.391644822822897</v>
      </c>
      <c r="AK5883">
        <v>100</v>
      </c>
      <c r="AL5883">
        <v>1</v>
      </c>
      <c r="AM5883">
        <v>0</v>
      </c>
      <c r="AN5883">
        <v>0</v>
      </c>
      <c r="AO5883">
        <v>0</v>
      </c>
      <c r="AP5883">
        <v>0</v>
      </c>
      <c r="AQ5883">
        <v>100</v>
      </c>
      <c r="AR5883">
        <v>0.999999999999999</v>
      </c>
      <c r="AS5883">
        <v>0</v>
      </c>
      <c r="AT5883">
        <v>0</v>
      </c>
      <c r="AU5883">
        <v>0</v>
      </c>
      <c r="AV5883">
        <v>0</v>
      </c>
      <c r="AW5883">
        <v>100</v>
      </c>
      <c r="AX5883">
        <v>0.999999999999999</v>
      </c>
      <c r="AY5883" s="73">
        <v>77.754187404276905</v>
      </c>
      <c r="AZ5883">
        <v>100</v>
      </c>
      <c r="BA5883">
        <v>1</v>
      </c>
      <c r="BB5883">
        <v>99</v>
      </c>
      <c r="BC5883">
        <v>0.99310233549425198</v>
      </c>
      <c r="BD5883">
        <v>1</v>
      </c>
      <c r="BE5883">
        <v>6.8976645057471598E-3</v>
      </c>
      <c r="BF5883">
        <v>78.576501244414999</v>
      </c>
      <c r="BG5883">
        <v>81.339533032303905</v>
      </c>
      <c r="BH5883">
        <v>77.754187404276905</v>
      </c>
      <c r="BI5883">
        <v>74.391644822822897</v>
      </c>
    </row>
    <row r="5884" spans="1:61" x14ac:dyDescent="0.25">
      <c r="A5884" s="10" t="str">
        <f>VLOOKUP(D5884,'Index-Relations'!E:F,2,FALSE)</f>
        <v>ESG</v>
      </c>
      <c r="B5884" t="s">
        <v>3450</v>
      </c>
      <c r="C5884" s="53" t="s">
        <v>2768</v>
      </c>
      <c r="D5884" s="59" t="s">
        <v>3239</v>
      </c>
      <c r="E5884" s="59" t="s">
        <v>9300</v>
      </c>
      <c r="F5884" t="s">
        <v>2134</v>
      </c>
      <c r="G5884" t="s">
        <v>2133</v>
      </c>
      <c r="H5884" t="s">
        <v>2135</v>
      </c>
      <c r="I5884" s="52">
        <v>45384</v>
      </c>
      <c r="J5884" t="s">
        <v>2457</v>
      </c>
      <c r="K5884">
        <v>100</v>
      </c>
      <c r="L5884">
        <v>84.945145885014895</v>
      </c>
      <c r="M5884">
        <v>100</v>
      </c>
      <c r="N5884">
        <v>1</v>
      </c>
      <c r="O5884">
        <v>86.427919316917297</v>
      </c>
      <c r="P5884">
        <v>100</v>
      </c>
      <c r="Q5884">
        <v>1</v>
      </c>
      <c r="R5884">
        <v>98</v>
      </c>
      <c r="S5884">
        <v>0.98921516251228903</v>
      </c>
      <c r="T5884">
        <v>33.322362715037599</v>
      </c>
      <c r="U5884">
        <v>0.754166625184858</v>
      </c>
      <c r="V5884">
        <v>60</v>
      </c>
      <c r="W5884">
        <v>8.8320363161062607E-2</v>
      </c>
      <c r="X5884">
        <v>14</v>
      </c>
      <c r="Y5884">
        <v>100</v>
      </c>
      <c r="Z5884">
        <v>1</v>
      </c>
      <c r="AA5884">
        <v>16.764491770848501</v>
      </c>
      <c r="AB5884">
        <v>95</v>
      </c>
      <c r="AC5884">
        <v>0.96810473683953702</v>
      </c>
      <c r="AD5884">
        <v>5</v>
      </c>
      <c r="AE5884">
        <v>3.1895263160462102E-2</v>
      </c>
      <c r="AF5884">
        <v>0</v>
      </c>
      <c r="AG5884">
        <v>8.3269999999999995E-17</v>
      </c>
      <c r="AH5884">
        <v>5.3522802619011796E-3</v>
      </c>
      <c r="AI5884">
        <v>5</v>
      </c>
      <c r="AJ5884">
        <v>81.762477809601194</v>
      </c>
      <c r="AK5884">
        <v>100</v>
      </c>
      <c r="AL5884">
        <v>1</v>
      </c>
      <c r="AM5884">
        <v>0</v>
      </c>
      <c r="AN5884">
        <v>0</v>
      </c>
      <c r="AO5884">
        <v>0</v>
      </c>
      <c r="AP5884">
        <v>0</v>
      </c>
      <c r="AQ5884">
        <v>100</v>
      </c>
      <c r="AR5884">
        <v>0.999999999999999</v>
      </c>
      <c r="AS5884">
        <v>0</v>
      </c>
      <c r="AT5884">
        <v>0</v>
      </c>
      <c r="AU5884">
        <v>0</v>
      </c>
      <c r="AV5884">
        <v>0</v>
      </c>
      <c r="AW5884">
        <v>100</v>
      </c>
      <c r="AX5884">
        <v>0.999999999999999</v>
      </c>
      <c r="AY5884">
        <v>84.451734360976303</v>
      </c>
      <c r="AZ5884">
        <v>100</v>
      </c>
      <c r="BA5884">
        <v>1</v>
      </c>
      <c r="BB5884">
        <v>99</v>
      </c>
      <c r="BC5884">
        <v>0.99388303009796097</v>
      </c>
      <c r="BD5884">
        <v>1</v>
      </c>
      <c r="BE5884">
        <v>6.1169699020385097E-3</v>
      </c>
      <c r="BF5884">
        <v>78.651424771563001</v>
      </c>
      <c r="BG5884">
        <v>81.131341297649996</v>
      </c>
      <c r="BH5884">
        <v>77.990409827937995</v>
      </c>
      <c r="BI5884">
        <v>74.496563875548901</v>
      </c>
    </row>
    <row r="5885" spans="1:61" x14ac:dyDescent="0.25">
      <c r="A5885" s="10" t="str">
        <f>VLOOKUP(D5885,'Index-Relations'!E:F,2,FALSE)</f>
        <v>ESG</v>
      </c>
      <c r="B5885" t="s">
        <v>3450</v>
      </c>
      <c r="C5885" s="53" t="s">
        <v>2769</v>
      </c>
      <c r="D5885" s="59" t="s">
        <v>3239</v>
      </c>
      <c r="E5885" s="59" t="s">
        <v>9301</v>
      </c>
      <c r="F5885" t="s">
        <v>2134</v>
      </c>
      <c r="G5885" t="s">
        <v>2133</v>
      </c>
      <c r="H5885" t="s">
        <v>2135</v>
      </c>
      <c r="I5885" s="52">
        <v>45352</v>
      </c>
      <c r="J5885" t="s">
        <v>2457</v>
      </c>
      <c r="K5885">
        <v>100</v>
      </c>
      <c r="L5885">
        <v>86.090513099804795</v>
      </c>
      <c r="M5885">
        <v>100</v>
      </c>
      <c r="N5885">
        <v>1</v>
      </c>
      <c r="O5885">
        <v>86.709009990656497</v>
      </c>
      <c r="P5885">
        <v>100</v>
      </c>
      <c r="Q5885">
        <v>1</v>
      </c>
      <c r="R5885">
        <v>99</v>
      </c>
      <c r="S5885">
        <v>0.99382270679029105</v>
      </c>
      <c r="T5885">
        <v>33.179312996450903</v>
      </c>
      <c r="U5885">
        <v>0.74499897851979002</v>
      </c>
      <c r="V5885">
        <v>60</v>
      </c>
      <c r="W5885">
        <v>8.6680885531674898E-2</v>
      </c>
      <c r="X5885">
        <v>12</v>
      </c>
      <c r="Y5885">
        <v>100</v>
      </c>
      <c r="Z5885">
        <v>1</v>
      </c>
      <c r="AA5885">
        <v>16.9877762207411</v>
      </c>
      <c r="AB5885">
        <v>95</v>
      </c>
      <c r="AC5885">
        <v>0.97070027160431804</v>
      </c>
      <c r="AD5885">
        <v>5</v>
      </c>
      <c r="AE5885">
        <v>2.9299728395680801E-2</v>
      </c>
      <c r="AF5885">
        <v>0</v>
      </c>
      <c r="AG5885">
        <v>2.2897999999999998E-16</v>
      </c>
      <c r="AH5885">
        <v>2.4130584136532198E-3</v>
      </c>
      <c r="AI5885">
        <v>5</v>
      </c>
      <c r="AJ5885">
        <v>83.449815246100798</v>
      </c>
      <c r="AK5885">
        <v>100</v>
      </c>
      <c r="AL5885">
        <v>1</v>
      </c>
      <c r="AM5885">
        <v>0</v>
      </c>
      <c r="AN5885">
        <v>0</v>
      </c>
      <c r="AO5885">
        <v>0</v>
      </c>
      <c r="AP5885">
        <v>0</v>
      </c>
      <c r="AQ5885">
        <v>100</v>
      </c>
      <c r="AR5885">
        <v>1</v>
      </c>
      <c r="AS5885">
        <v>0</v>
      </c>
      <c r="AT5885">
        <v>0</v>
      </c>
      <c r="AU5885">
        <v>0</v>
      </c>
      <c r="AV5885">
        <v>0</v>
      </c>
      <c r="AW5885">
        <v>100</v>
      </c>
      <c r="AX5885">
        <v>0.999999999999999</v>
      </c>
      <c r="AY5885">
        <v>85.5768336189564</v>
      </c>
      <c r="AZ5885">
        <v>100</v>
      </c>
      <c r="BA5885">
        <v>1</v>
      </c>
      <c r="BB5885">
        <v>99</v>
      </c>
      <c r="BC5885">
        <v>0.99280603828243197</v>
      </c>
      <c r="BD5885">
        <v>1</v>
      </c>
      <c r="BE5885">
        <v>7.1939617175673402E-3</v>
      </c>
      <c r="BF5885">
        <v>80.343785306696006</v>
      </c>
      <c r="BG5885">
        <v>81.588600586691996</v>
      </c>
      <c r="BH5885">
        <v>79.663609232606902</v>
      </c>
      <c r="BI5885">
        <v>76.6595433400459</v>
      </c>
    </row>
    <row r="5886" spans="1:61" x14ac:dyDescent="0.25">
      <c r="A5886" s="10" t="str">
        <f>VLOOKUP(D5886,'Index-Relations'!E:F,2,FALSE)</f>
        <v>ESG</v>
      </c>
      <c r="B5886" t="s">
        <v>3450</v>
      </c>
      <c r="C5886" s="53" t="s">
        <v>2770</v>
      </c>
      <c r="D5886" s="59" t="s">
        <v>3239</v>
      </c>
      <c r="E5886" s="59" t="s">
        <v>9302</v>
      </c>
      <c r="F5886" t="s">
        <v>2134</v>
      </c>
      <c r="G5886" t="s">
        <v>2133</v>
      </c>
      <c r="H5886" t="s">
        <v>2135</v>
      </c>
      <c r="I5886" s="52">
        <v>45323</v>
      </c>
      <c r="J5886" t="s">
        <v>2457</v>
      </c>
      <c r="K5886">
        <v>100</v>
      </c>
      <c r="L5886">
        <v>86.151209283615401</v>
      </c>
      <c r="M5886">
        <v>100</v>
      </c>
      <c r="N5886">
        <v>1</v>
      </c>
      <c r="O5886">
        <v>86.658708107686806</v>
      </c>
      <c r="P5886">
        <v>100</v>
      </c>
      <c r="Q5886">
        <v>1</v>
      </c>
      <c r="R5886">
        <v>99</v>
      </c>
      <c r="S5886">
        <v>0.99356368168449805</v>
      </c>
      <c r="T5886">
        <v>33.423764488712699</v>
      </c>
      <c r="U5886">
        <v>0.746266190303431</v>
      </c>
      <c r="V5886">
        <v>60</v>
      </c>
      <c r="W5886">
        <v>8.37415461223497E-2</v>
      </c>
      <c r="X5886">
        <v>12</v>
      </c>
      <c r="Y5886">
        <v>100</v>
      </c>
      <c r="Z5886">
        <v>1</v>
      </c>
      <c r="AA5886">
        <v>17.561660612610499</v>
      </c>
      <c r="AB5886">
        <v>95</v>
      </c>
      <c r="AC5886">
        <v>0.97016432871785596</v>
      </c>
      <c r="AD5886">
        <v>5</v>
      </c>
      <c r="AE5886">
        <v>2.9835671282143698E-2</v>
      </c>
      <c r="AF5886">
        <v>0</v>
      </c>
      <c r="AG5886">
        <v>0</v>
      </c>
      <c r="AH5886">
        <v>2.4921361247309602E-3</v>
      </c>
      <c r="AI5886">
        <v>4</v>
      </c>
      <c r="AJ5886">
        <v>83.376166147335496</v>
      </c>
      <c r="AK5886">
        <v>100</v>
      </c>
      <c r="AL5886">
        <v>1</v>
      </c>
      <c r="AM5886">
        <v>0</v>
      </c>
      <c r="AN5886">
        <v>0</v>
      </c>
      <c r="AO5886">
        <v>0</v>
      </c>
      <c r="AP5886">
        <v>0</v>
      </c>
      <c r="AQ5886">
        <v>100</v>
      </c>
      <c r="AR5886">
        <v>0.999999999999999</v>
      </c>
      <c r="AS5886">
        <v>0</v>
      </c>
      <c r="AT5886">
        <v>0</v>
      </c>
      <c r="AU5886">
        <v>0</v>
      </c>
      <c r="AV5886">
        <v>0</v>
      </c>
      <c r="AW5886">
        <v>100</v>
      </c>
      <c r="AX5886">
        <v>0.999999999999999</v>
      </c>
      <c r="AY5886">
        <v>85.855611618384899</v>
      </c>
      <c r="AZ5886">
        <v>100</v>
      </c>
      <c r="BA5886">
        <v>1</v>
      </c>
      <c r="BB5886">
        <v>99</v>
      </c>
      <c r="BC5886">
        <v>0.99334876261631899</v>
      </c>
      <c r="BD5886">
        <v>1</v>
      </c>
      <c r="BE5886">
        <v>6.6512373836800998E-3</v>
      </c>
      <c r="BF5886">
        <v>80.330067170582893</v>
      </c>
      <c r="BG5886">
        <v>81.553616942765899</v>
      </c>
      <c r="BH5886">
        <v>79.783953175519997</v>
      </c>
      <c r="BI5886">
        <v>76.673536423610003</v>
      </c>
    </row>
    <row r="5887" spans="1:61" x14ac:dyDescent="0.25">
      <c r="A5887" s="10" t="str">
        <f>VLOOKUP(D5887,'Index-Relations'!E:F,2,FALSE)</f>
        <v>BM</v>
      </c>
      <c r="B5887" t="s">
        <v>3450</v>
      </c>
      <c r="C5887" s="53" t="s">
        <v>2760</v>
      </c>
      <c r="D5887" s="59" t="s">
        <v>2932</v>
      </c>
      <c r="E5887" s="59" t="s">
        <v>9303</v>
      </c>
      <c r="F5887" t="s">
        <v>1158</v>
      </c>
      <c r="G5887" t="s">
        <v>2726</v>
      </c>
      <c r="H5887" t="s">
        <v>1159</v>
      </c>
      <c r="I5887" s="52">
        <v>45658</v>
      </c>
      <c r="J5887" t="s">
        <v>2457</v>
      </c>
      <c r="K5887">
        <v>82</v>
      </c>
      <c r="L5887" s="73">
        <v>56.552905045175002</v>
      </c>
      <c r="M5887">
        <v>81</v>
      </c>
      <c r="N5887">
        <v>0.99939454180282195</v>
      </c>
      <c r="O5887" s="73">
        <v>70.302343613492994</v>
      </c>
      <c r="P5887">
        <v>81</v>
      </c>
      <c r="Q5887">
        <v>0.99939454180282195</v>
      </c>
      <c r="R5887">
        <v>78</v>
      </c>
      <c r="S5887">
        <v>0.99020077946721596</v>
      </c>
      <c r="T5887">
        <v>23.297719161063899</v>
      </c>
      <c r="U5887">
        <v>1.4331392861945699E-3</v>
      </c>
      <c r="V5887">
        <v>5</v>
      </c>
      <c r="W5887">
        <v>0</v>
      </c>
      <c r="X5887">
        <v>0</v>
      </c>
      <c r="Y5887">
        <v>82</v>
      </c>
      <c r="Z5887">
        <v>0.999999999999999</v>
      </c>
      <c r="AA5887">
        <v>0.76634452152880195</v>
      </c>
      <c r="AB5887">
        <v>79</v>
      </c>
      <c r="AC5887">
        <v>0.98843934941207401</v>
      </c>
      <c r="AD5887">
        <v>3</v>
      </c>
      <c r="AE5887">
        <v>1.15606505879257E-2</v>
      </c>
      <c r="AF5887">
        <v>0</v>
      </c>
      <c r="AG5887">
        <v>0</v>
      </c>
      <c r="AH5887">
        <v>0</v>
      </c>
      <c r="AI5887">
        <v>0</v>
      </c>
      <c r="AJ5887" s="73">
        <v>52.017427025106997</v>
      </c>
      <c r="AK5887">
        <v>81</v>
      </c>
      <c r="AL5887">
        <v>0.99939454180282195</v>
      </c>
      <c r="AM5887">
        <v>0</v>
      </c>
      <c r="AN5887">
        <v>0</v>
      </c>
      <c r="AO5887">
        <v>2.2506773103991799E-2</v>
      </c>
      <c r="AP5887">
        <v>1</v>
      </c>
      <c r="AQ5887">
        <v>82</v>
      </c>
      <c r="AR5887">
        <v>0.999999999999999</v>
      </c>
      <c r="AS5887">
        <v>0</v>
      </c>
      <c r="AT5887">
        <v>0</v>
      </c>
      <c r="AU5887">
        <v>0</v>
      </c>
      <c r="AV5887">
        <v>0</v>
      </c>
      <c r="AW5887">
        <v>82</v>
      </c>
      <c r="AX5887">
        <v>0.999999999999999</v>
      </c>
      <c r="AY5887" s="73">
        <v>54.229494096449997</v>
      </c>
      <c r="AZ5887">
        <v>81</v>
      </c>
      <c r="BA5887">
        <v>0.99939454180282195</v>
      </c>
      <c r="BB5887">
        <v>79</v>
      </c>
      <c r="BC5887">
        <v>0.88870878806178799</v>
      </c>
      <c r="BD5887">
        <v>2</v>
      </c>
      <c r="BE5887">
        <v>8.8784438834219201E-2</v>
      </c>
      <c r="BF5887">
        <v>56.552905045175002</v>
      </c>
      <c r="BG5887">
        <v>70.302343613492994</v>
      </c>
      <c r="BH5887">
        <v>54.229494096449997</v>
      </c>
      <c r="BI5887">
        <v>52.017427025106997</v>
      </c>
    </row>
    <row r="5888" spans="1:61" x14ac:dyDescent="0.25">
      <c r="A5888" s="10" t="str">
        <f>VLOOKUP(D5888,'Index-Relations'!E:F,2,FALSE)</f>
        <v>BM</v>
      </c>
      <c r="B5888" t="s">
        <v>3450</v>
      </c>
      <c r="C5888" s="53" t="s">
        <v>2761</v>
      </c>
      <c r="D5888" s="59" t="s">
        <v>2932</v>
      </c>
      <c r="E5888" s="59" t="s">
        <v>9304</v>
      </c>
      <c r="F5888" t="s">
        <v>1158</v>
      </c>
      <c r="G5888" t="s">
        <v>2726</v>
      </c>
      <c r="H5888" t="s">
        <v>1159</v>
      </c>
      <c r="I5888" s="52">
        <v>45628</v>
      </c>
      <c r="J5888" t="s">
        <v>2457</v>
      </c>
      <c r="K5888">
        <v>82</v>
      </c>
      <c r="L5888" s="73">
        <v>56.145626949981903</v>
      </c>
      <c r="M5888">
        <v>81</v>
      </c>
      <c r="N5888">
        <v>0.99941240170461398</v>
      </c>
      <c r="O5888" s="73">
        <v>70.022515512365899</v>
      </c>
      <c r="P5888">
        <v>81</v>
      </c>
      <c r="Q5888">
        <v>0.99941240170461398</v>
      </c>
      <c r="R5888">
        <v>78</v>
      </c>
      <c r="S5888">
        <v>0.99028835959348005</v>
      </c>
      <c r="T5888">
        <v>23.273213722478399</v>
      </c>
      <c r="U5888">
        <v>1.3289791756847999E-3</v>
      </c>
      <c r="V5888">
        <v>5</v>
      </c>
      <c r="W5888">
        <v>0</v>
      </c>
      <c r="X5888">
        <v>0</v>
      </c>
      <c r="Y5888">
        <v>82</v>
      </c>
      <c r="Z5888">
        <v>0.999999999999999</v>
      </c>
      <c r="AA5888">
        <v>0.59186125946127499</v>
      </c>
      <c r="AB5888">
        <v>79</v>
      </c>
      <c r="AC5888">
        <v>0.98796303120191997</v>
      </c>
      <c r="AD5888">
        <v>3</v>
      </c>
      <c r="AE5888">
        <v>1.20369687980791E-2</v>
      </c>
      <c r="AF5888">
        <v>0</v>
      </c>
      <c r="AG5888">
        <v>0</v>
      </c>
      <c r="AH5888">
        <v>0</v>
      </c>
      <c r="AI5888">
        <v>0</v>
      </c>
      <c r="AJ5888" s="73">
        <v>51.641660394402003</v>
      </c>
      <c r="AK5888">
        <v>81</v>
      </c>
      <c r="AL5888">
        <v>0.99941240170461398</v>
      </c>
      <c r="AM5888">
        <v>0</v>
      </c>
      <c r="AN5888">
        <v>0</v>
      </c>
      <c r="AO5888">
        <v>2.2896612309479002E-2</v>
      </c>
      <c r="AP5888">
        <v>1</v>
      </c>
      <c r="AQ5888">
        <v>82</v>
      </c>
      <c r="AR5888">
        <v>1</v>
      </c>
      <c r="AS5888">
        <v>0</v>
      </c>
      <c r="AT5888">
        <v>0</v>
      </c>
      <c r="AU5888">
        <v>0</v>
      </c>
      <c r="AV5888">
        <v>0</v>
      </c>
      <c r="AW5888">
        <v>82</v>
      </c>
      <c r="AX5888">
        <v>1</v>
      </c>
      <c r="AY5888" s="73">
        <v>53.812117241301898</v>
      </c>
      <c r="AZ5888">
        <v>81</v>
      </c>
      <c r="BA5888">
        <v>0.99941240170461398</v>
      </c>
      <c r="BB5888">
        <v>79</v>
      </c>
      <c r="BC5888">
        <v>0.88572243447800203</v>
      </c>
      <c r="BD5888">
        <v>2</v>
      </c>
      <c r="BE5888">
        <v>9.1380953212518296E-2</v>
      </c>
      <c r="BF5888">
        <v>56.145626949981903</v>
      </c>
      <c r="BG5888">
        <v>70.022515512365899</v>
      </c>
      <c r="BH5888">
        <v>53.812117241301898</v>
      </c>
      <c r="BI5888">
        <v>51.641660394402003</v>
      </c>
    </row>
    <row r="5889" spans="1:61" x14ac:dyDescent="0.25">
      <c r="A5889" s="10" t="str">
        <f>VLOOKUP(D5889,'Index-Relations'!E:F,2,FALSE)</f>
        <v>BM</v>
      </c>
      <c r="B5889" t="s">
        <v>3450</v>
      </c>
      <c r="C5889" s="53" t="s">
        <v>2762</v>
      </c>
      <c r="D5889" s="59" t="s">
        <v>2932</v>
      </c>
      <c r="E5889" s="59" t="s">
        <v>9305</v>
      </c>
      <c r="F5889" t="s">
        <v>1158</v>
      </c>
      <c r="G5889" t="s">
        <v>2726</v>
      </c>
      <c r="H5889" t="s">
        <v>1159</v>
      </c>
      <c r="I5889" s="52">
        <v>45597</v>
      </c>
      <c r="J5889" t="s">
        <v>2457</v>
      </c>
      <c r="K5889">
        <v>82</v>
      </c>
      <c r="L5889" s="73">
        <v>57.265089886520002</v>
      </c>
      <c r="M5889">
        <v>81</v>
      </c>
      <c r="N5889">
        <v>0.99954641893713103</v>
      </c>
      <c r="O5889" s="73">
        <v>70.755588011457903</v>
      </c>
      <c r="P5889">
        <v>81</v>
      </c>
      <c r="Q5889">
        <v>0.99954641893713103</v>
      </c>
      <c r="R5889">
        <v>78</v>
      </c>
      <c r="S5889">
        <v>0.99052522246675601</v>
      </c>
      <c r="T5889">
        <v>23.321244872503399</v>
      </c>
      <c r="U5889">
        <v>1.33261298140158E-3</v>
      </c>
      <c r="V5889">
        <v>5</v>
      </c>
      <c r="W5889">
        <v>0</v>
      </c>
      <c r="X5889">
        <v>0</v>
      </c>
      <c r="Y5889">
        <v>82</v>
      </c>
      <c r="Z5889">
        <v>0.999999999999999</v>
      </c>
      <c r="AA5889">
        <v>0.59823957934222105</v>
      </c>
      <c r="AB5889">
        <v>79</v>
      </c>
      <c r="AC5889">
        <v>0.988584891274361</v>
      </c>
      <c r="AD5889">
        <v>3</v>
      </c>
      <c r="AE5889">
        <v>1.14151087256387E-2</v>
      </c>
      <c r="AF5889">
        <v>0</v>
      </c>
      <c r="AG5889">
        <v>0</v>
      </c>
      <c r="AH5889">
        <v>0</v>
      </c>
      <c r="AI5889">
        <v>0</v>
      </c>
      <c r="AJ5889" s="73">
        <v>52.705991035674998</v>
      </c>
      <c r="AK5889">
        <v>81</v>
      </c>
      <c r="AL5889">
        <v>0.99954641893713103</v>
      </c>
      <c r="AM5889">
        <v>0</v>
      </c>
      <c r="AN5889">
        <v>0</v>
      </c>
      <c r="AO5889">
        <v>0</v>
      </c>
      <c r="AP5889">
        <v>0</v>
      </c>
      <c r="AQ5889">
        <v>82</v>
      </c>
      <c r="AR5889">
        <v>1</v>
      </c>
      <c r="AS5889">
        <v>0</v>
      </c>
      <c r="AT5889">
        <v>0</v>
      </c>
      <c r="AU5889">
        <v>0</v>
      </c>
      <c r="AV5889">
        <v>0</v>
      </c>
      <c r="AW5889">
        <v>82</v>
      </c>
      <c r="AX5889">
        <v>1</v>
      </c>
      <c r="AY5889" s="73">
        <v>54.952726752531902</v>
      </c>
      <c r="AZ5889">
        <v>81</v>
      </c>
      <c r="BA5889">
        <v>0.99954641893713103</v>
      </c>
      <c r="BB5889">
        <v>78</v>
      </c>
      <c r="BC5889">
        <v>0.88606409348209803</v>
      </c>
      <c r="BD5889">
        <v>4</v>
      </c>
      <c r="BE5889">
        <v>0.113935906517901</v>
      </c>
      <c r="BF5889">
        <v>57.265089886520002</v>
      </c>
      <c r="BG5889">
        <v>70.755588011457903</v>
      </c>
      <c r="BH5889">
        <v>54.952726752531902</v>
      </c>
      <c r="BI5889">
        <v>52.705991035674998</v>
      </c>
    </row>
    <row r="5890" spans="1:61" x14ac:dyDescent="0.25">
      <c r="A5890" s="10" t="str">
        <f>VLOOKUP(D5890,'Index-Relations'!E:F,2,FALSE)</f>
        <v>BM</v>
      </c>
      <c r="B5890" t="s">
        <v>3450</v>
      </c>
      <c r="C5890" s="53" t="s">
        <v>2763</v>
      </c>
      <c r="D5890" s="59" t="s">
        <v>2932</v>
      </c>
      <c r="E5890" s="59" t="s">
        <v>9306</v>
      </c>
      <c r="F5890" t="s">
        <v>1158</v>
      </c>
      <c r="G5890" t="s">
        <v>2726</v>
      </c>
      <c r="H5890" t="s">
        <v>1159</v>
      </c>
      <c r="I5890" s="52">
        <v>45566</v>
      </c>
      <c r="J5890" t="s">
        <v>2457</v>
      </c>
      <c r="K5890">
        <v>82</v>
      </c>
      <c r="L5890" s="73">
        <v>58.332922898536999</v>
      </c>
      <c r="M5890">
        <v>81</v>
      </c>
      <c r="N5890">
        <v>0.99949780032958402</v>
      </c>
      <c r="O5890" s="73">
        <v>71.264372799669005</v>
      </c>
      <c r="P5890">
        <v>81</v>
      </c>
      <c r="Q5890">
        <v>0.99949780032958402</v>
      </c>
      <c r="R5890">
        <v>78</v>
      </c>
      <c r="S5890">
        <v>0.99055011757507805</v>
      </c>
      <c r="T5890">
        <v>23.2456617130056</v>
      </c>
      <c r="U5890">
        <v>1.29573305451477E-3</v>
      </c>
      <c r="V5890">
        <v>4</v>
      </c>
      <c r="W5890">
        <v>0</v>
      </c>
      <c r="X5890">
        <v>0</v>
      </c>
      <c r="Y5890">
        <v>82</v>
      </c>
      <c r="Z5890">
        <v>1</v>
      </c>
      <c r="AA5890">
        <v>0.59761135589356196</v>
      </c>
      <c r="AB5890">
        <v>80</v>
      </c>
      <c r="AC5890">
        <v>0.99019873696837102</v>
      </c>
      <c r="AD5890">
        <v>2</v>
      </c>
      <c r="AE5890">
        <v>9.8012630316286001E-3</v>
      </c>
      <c r="AF5890">
        <v>0</v>
      </c>
      <c r="AG5890">
        <v>0</v>
      </c>
      <c r="AH5890">
        <v>0</v>
      </c>
      <c r="AI5890">
        <v>0</v>
      </c>
      <c r="AJ5890" s="73">
        <v>53.525948214844</v>
      </c>
      <c r="AK5890">
        <v>81</v>
      </c>
      <c r="AL5890">
        <v>0.99949780032958402</v>
      </c>
      <c r="AM5890">
        <v>0</v>
      </c>
      <c r="AN5890">
        <v>0</v>
      </c>
      <c r="AO5890">
        <v>0</v>
      </c>
      <c r="AP5890">
        <v>0</v>
      </c>
      <c r="AQ5890">
        <v>82</v>
      </c>
      <c r="AR5890">
        <v>1</v>
      </c>
      <c r="AS5890">
        <v>0</v>
      </c>
      <c r="AT5890">
        <v>0</v>
      </c>
      <c r="AU5890">
        <v>0</v>
      </c>
      <c r="AV5890">
        <v>0</v>
      </c>
      <c r="AW5890">
        <v>82</v>
      </c>
      <c r="AX5890">
        <v>1</v>
      </c>
      <c r="AY5890" s="73">
        <v>56.4184574624039</v>
      </c>
      <c r="AZ5890">
        <v>81</v>
      </c>
      <c r="BA5890">
        <v>0.99949780032958402</v>
      </c>
      <c r="BB5890">
        <v>78</v>
      </c>
      <c r="BC5890">
        <v>0.88915489817966797</v>
      </c>
      <c r="BD5890">
        <v>4</v>
      </c>
      <c r="BE5890">
        <v>0.110845101820331</v>
      </c>
      <c r="BF5890">
        <v>58.332922898536999</v>
      </c>
      <c r="BG5890">
        <v>71.264372799669005</v>
      </c>
      <c r="BH5890">
        <v>56.4184574624039</v>
      </c>
      <c r="BI5890">
        <v>53.525948214844</v>
      </c>
    </row>
    <row r="5891" spans="1:61" x14ac:dyDescent="0.25">
      <c r="A5891" s="10" t="str">
        <f>VLOOKUP(D5891,'Index-Relations'!E:F,2,FALSE)</f>
        <v>BM</v>
      </c>
      <c r="B5891" t="s">
        <v>3450</v>
      </c>
      <c r="C5891" s="53" t="s">
        <v>2764</v>
      </c>
      <c r="D5891" s="59" t="s">
        <v>2932</v>
      </c>
      <c r="E5891" s="59" t="s">
        <v>9307</v>
      </c>
      <c r="F5891" t="s">
        <v>1158</v>
      </c>
      <c r="G5891" t="s">
        <v>2726</v>
      </c>
      <c r="H5891" t="s">
        <v>1159</v>
      </c>
      <c r="I5891" s="52">
        <v>45537</v>
      </c>
      <c r="J5891" t="s">
        <v>2457</v>
      </c>
      <c r="K5891">
        <v>77</v>
      </c>
      <c r="L5891" s="73">
        <v>57.704048505521001</v>
      </c>
      <c r="M5891">
        <v>77</v>
      </c>
      <c r="N5891">
        <v>1</v>
      </c>
      <c r="O5891" s="73">
        <v>71.201671216630999</v>
      </c>
      <c r="P5891">
        <v>77</v>
      </c>
      <c r="Q5891">
        <v>1</v>
      </c>
      <c r="R5891">
        <v>74</v>
      </c>
      <c r="S5891">
        <v>0.99267589176937299</v>
      </c>
      <c r="T5891">
        <v>23.142413290436401</v>
      </c>
      <c r="U5891">
        <v>1.31785815646635E-3</v>
      </c>
      <c r="V5891">
        <v>4</v>
      </c>
      <c r="W5891">
        <v>0</v>
      </c>
      <c r="X5891">
        <v>0</v>
      </c>
      <c r="Y5891">
        <v>77</v>
      </c>
      <c r="Z5891">
        <v>1</v>
      </c>
      <c r="AA5891">
        <v>0.60380370573666498</v>
      </c>
      <c r="AB5891">
        <v>79</v>
      </c>
      <c r="AC5891">
        <v>1.0060349970195901</v>
      </c>
      <c r="AD5891">
        <v>0</v>
      </c>
      <c r="AE5891">
        <v>0</v>
      </c>
      <c r="AF5891">
        <v>-2</v>
      </c>
      <c r="AG5891">
        <v>0</v>
      </c>
      <c r="AH5891">
        <v>0</v>
      </c>
      <c r="AI5891">
        <v>0</v>
      </c>
      <c r="AJ5891" s="73">
        <v>52.831985458139002</v>
      </c>
      <c r="AK5891">
        <v>77</v>
      </c>
      <c r="AL5891">
        <v>1</v>
      </c>
      <c r="AM5891">
        <v>0</v>
      </c>
      <c r="AN5891">
        <v>0</v>
      </c>
      <c r="AO5891">
        <v>0</v>
      </c>
      <c r="AP5891">
        <v>0</v>
      </c>
      <c r="AQ5891">
        <v>77</v>
      </c>
      <c r="AR5891">
        <v>0.999999999999999</v>
      </c>
      <c r="AS5891">
        <v>0</v>
      </c>
      <c r="AT5891">
        <v>0</v>
      </c>
      <c r="AU5891">
        <v>0</v>
      </c>
      <c r="AV5891">
        <v>0</v>
      </c>
      <c r="AW5891">
        <v>77</v>
      </c>
      <c r="AX5891">
        <v>0.999999999999999</v>
      </c>
      <c r="AY5891" s="73">
        <v>55.744271201525002</v>
      </c>
      <c r="AZ5891">
        <v>77</v>
      </c>
      <c r="BA5891">
        <v>1</v>
      </c>
      <c r="BB5891">
        <v>73</v>
      </c>
      <c r="BC5891">
        <v>0.88747029703263103</v>
      </c>
      <c r="BD5891">
        <v>4</v>
      </c>
      <c r="BE5891">
        <v>0.112529702967368</v>
      </c>
      <c r="BF5891">
        <v>57.704048505521001</v>
      </c>
      <c r="BG5891">
        <v>71.201671216630999</v>
      </c>
      <c r="BH5891">
        <v>55.744271201525002</v>
      </c>
      <c r="BI5891">
        <v>52.831985458139002</v>
      </c>
    </row>
    <row r="5892" spans="1:61" x14ac:dyDescent="0.25">
      <c r="A5892" s="10" t="str">
        <f>VLOOKUP(D5892,'Index-Relations'!E:F,2,FALSE)</f>
        <v>BM</v>
      </c>
      <c r="B5892" t="s">
        <v>3450</v>
      </c>
      <c r="C5892" s="53" t="s">
        <v>3350</v>
      </c>
      <c r="D5892" s="59" t="s">
        <v>2932</v>
      </c>
      <c r="E5892" s="59" t="s">
        <v>9308</v>
      </c>
      <c r="F5892" t="s">
        <v>1158</v>
      </c>
      <c r="G5892" t="s">
        <v>2726</v>
      </c>
      <c r="H5892" t="s">
        <v>1159</v>
      </c>
      <c r="I5892" s="52">
        <v>45505</v>
      </c>
      <c r="J5892" t="s">
        <v>2457</v>
      </c>
      <c r="K5892">
        <v>77</v>
      </c>
      <c r="L5892" s="73">
        <v>57.938966631507903</v>
      </c>
      <c r="M5892">
        <v>77</v>
      </c>
      <c r="N5892">
        <v>1</v>
      </c>
      <c r="O5892" s="73">
        <v>71.326394600723006</v>
      </c>
      <c r="P5892">
        <v>77</v>
      </c>
      <c r="Q5892">
        <v>1</v>
      </c>
      <c r="R5892">
        <v>74</v>
      </c>
      <c r="S5892">
        <v>0.99232374462189699</v>
      </c>
      <c r="T5892">
        <v>23.255488842611101</v>
      </c>
      <c r="U5892">
        <v>1.2803866319967001E-3</v>
      </c>
      <c r="V5892">
        <v>4</v>
      </c>
      <c r="W5892">
        <v>0</v>
      </c>
      <c r="X5892">
        <v>0</v>
      </c>
      <c r="Y5892">
        <v>77</v>
      </c>
      <c r="Z5892">
        <v>1</v>
      </c>
      <c r="AA5892">
        <v>0.60949274252510699</v>
      </c>
      <c r="AB5892">
        <v>77</v>
      </c>
      <c r="AC5892">
        <v>1</v>
      </c>
      <c r="AD5892">
        <v>0</v>
      </c>
      <c r="AE5892">
        <v>0</v>
      </c>
      <c r="AF5892">
        <v>0</v>
      </c>
      <c r="AG5892">
        <v>0</v>
      </c>
      <c r="AH5892">
        <v>0</v>
      </c>
      <c r="AI5892">
        <v>0</v>
      </c>
      <c r="AJ5892" s="73">
        <v>52.903354657663897</v>
      </c>
      <c r="AK5892">
        <v>77</v>
      </c>
      <c r="AL5892">
        <v>1</v>
      </c>
      <c r="AM5892">
        <v>0</v>
      </c>
      <c r="AN5892">
        <v>0</v>
      </c>
      <c r="AO5892">
        <v>0</v>
      </c>
      <c r="AP5892">
        <v>0</v>
      </c>
      <c r="AQ5892">
        <v>77</v>
      </c>
      <c r="AR5892">
        <v>0.999999999999999</v>
      </c>
      <c r="AS5892">
        <v>0</v>
      </c>
      <c r="AT5892">
        <v>0</v>
      </c>
      <c r="AU5892">
        <v>0</v>
      </c>
      <c r="AV5892">
        <v>0</v>
      </c>
      <c r="AW5892">
        <v>77</v>
      </c>
      <c r="AX5892">
        <v>1</v>
      </c>
      <c r="AY5892" s="73">
        <v>56.0917315416389</v>
      </c>
      <c r="AZ5892">
        <v>77</v>
      </c>
      <c r="BA5892">
        <v>1</v>
      </c>
      <c r="BB5892">
        <v>73</v>
      </c>
      <c r="BC5892">
        <v>0.89382894642350397</v>
      </c>
      <c r="BD5892">
        <v>4</v>
      </c>
      <c r="BE5892">
        <v>0.10617105357649501</v>
      </c>
      <c r="BF5892">
        <v>57.938966631507903</v>
      </c>
      <c r="BG5892">
        <v>71.326394600723006</v>
      </c>
      <c r="BH5892">
        <v>56.0917315416389</v>
      </c>
      <c r="BI5892">
        <v>52.903354657663897</v>
      </c>
    </row>
    <row r="5893" spans="1:61" x14ac:dyDescent="0.25">
      <c r="A5893" s="10" t="str">
        <f>VLOOKUP(D5893,'Index-Relations'!E:F,2,FALSE)</f>
        <v>BM</v>
      </c>
      <c r="B5893" t="s">
        <v>3450</v>
      </c>
      <c r="C5893" s="53" t="s">
        <v>2765</v>
      </c>
      <c r="D5893" s="59" t="s">
        <v>2932</v>
      </c>
      <c r="E5893" s="59" t="s">
        <v>9309</v>
      </c>
      <c r="F5893" t="s">
        <v>1158</v>
      </c>
      <c r="G5893" t="s">
        <v>2726</v>
      </c>
      <c r="H5893" t="s">
        <v>1159</v>
      </c>
      <c r="I5893" s="52">
        <v>45474</v>
      </c>
      <c r="J5893" t="s">
        <v>2457</v>
      </c>
      <c r="K5893">
        <v>77</v>
      </c>
      <c r="L5893" s="73">
        <v>58.075025977605002</v>
      </c>
      <c r="M5893">
        <v>77</v>
      </c>
      <c r="N5893">
        <v>1</v>
      </c>
      <c r="O5893" s="73">
        <v>71.312939538403</v>
      </c>
      <c r="P5893">
        <v>77</v>
      </c>
      <c r="Q5893">
        <v>1</v>
      </c>
      <c r="R5893">
        <v>74</v>
      </c>
      <c r="S5893">
        <v>0.99312516330477396</v>
      </c>
      <c r="T5893">
        <v>23.245576064652202</v>
      </c>
      <c r="U5893">
        <v>1.17884899337072E-3</v>
      </c>
      <c r="V5893">
        <v>4</v>
      </c>
      <c r="W5893">
        <v>0</v>
      </c>
      <c r="X5893">
        <v>0</v>
      </c>
      <c r="Y5893">
        <v>77</v>
      </c>
      <c r="Z5893">
        <v>1</v>
      </c>
      <c r="AA5893">
        <v>0.61976612409559995</v>
      </c>
      <c r="AB5893">
        <v>76</v>
      </c>
      <c r="AC5893">
        <v>0.99858356766154199</v>
      </c>
      <c r="AD5893">
        <v>1</v>
      </c>
      <c r="AE5893">
        <v>1.41643233845788E-3</v>
      </c>
      <c r="AF5893">
        <v>0</v>
      </c>
      <c r="AG5893">
        <v>8.8899999999999997E-18</v>
      </c>
      <c r="AH5893">
        <v>0</v>
      </c>
      <c r="AI5893">
        <v>0</v>
      </c>
      <c r="AJ5893" s="73">
        <v>53.104010240059999</v>
      </c>
      <c r="AK5893">
        <v>77</v>
      </c>
      <c r="AL5893">
        <v>1</v>
      </c>
      <c r="AM5893">
        <v>0</v>
      </c>
      <c r="AN5893">
        <v>0</v>
      </c>
      <c r="AO5893">
        <v>0</v>
      </c>
      <c r="AP5893">
        <v>0</v>
      </c>
      <c r="AQ5893">
        <v>77</v>
      </c>
      <c r="AR5893">
        <v>1</v>
      </c>
      <c r="AS5893">
        <v>0</v>
      </c>
      <c r="AT5893">
        <v>0</v>
      </c>
      <c r="AU5893">
        <v>0</v>
      </c>
      <c r="AV5893">
        <v>0</v>
      </c>
      <c r="AW5893">
        <v>77</v>
      </c>
      <c r="AX5893">
        <v>1</v>
      </c>
      <c r="AY5893" s="73">
        <v>56.231943092921</v>
      </c>
      <c r="AZ5893">
        <v>77</v>
      </c>
      <c r="BA5893">
        <v>1</v>
      </c>
      <c r="BB5893">
        <v>73</v>
      </c>
      <c r="BC5893">
        <v>0.88957250306013602</v>
      </c>
      <c r="BD5893">
        <v>4</v>
      </c>
      <c r="BE5893">
        <v>0.11042749693986301</v>
      </c>
      <c r="BF5893">
        <v>58.075025977605002</v>
      </c>
      <c r="BG5893">
        <v>71.312939538403</v>
      </c>
      <c r="BH5893">
        <v>56.231943092921</v>
      </c>
      <c r="BI5893">
        <v>53.104010240059999</v>
      </c>
    </row>
    <row r="5894" spans="1:61" x14ac:dyDescent="0.25">
      <c r="A5894" s="10" t="str">
        <f>VLOOKUP(D5894,'Index-Relations'!E:F,2,FALSE)</f>
        <v>BM</v>
      </c>
      <c r="B5894" t="s">
        <v>3450</v>
      </c>
      <c r="C5894" s="53" t="s">
        <v>2766</v>
      </c>
      <c r="D5894" s="59" t="s">
        <v>2932</v>
      </c>
      <c r="E5894" s="59" t="s">
        <v>9310</v>
      </c>
      <c r="F5894" t="s">
        <v>1158</v>
      </c>
      <c r="G5894" t="s">
        <v>2726</v>
      </c>
      <c r="H5894" t="s">
        <v>1159</v>
      </c>
      <c r="I5894" s="52">
        <v>45446</v>
      </c>
      <c r="J5894" t="s">
        <v>2457</v>
      </c>
      <c r="K5894">
        <v>77</v>
      </c>
      <c r="L5894" s="73">
        <v>58.591040360007902</v>
      </c>
      <c r="M5894">
        <v>77</v>
      </c>
      <c r="N5894">
        <v>1</v>
      </c>
      <c r="O5894" s="73">
        <v>71.468181622090896</v>
      </c>
      <c r="P5894">
        <v>77</v>
      </c>
      <c r="Q5894">
        <v>1</v>
      </c>
      <c r="R5894">
        <v>74</v>
      </c>
      <c r="S5894">
        <v>0.99305704732349798</v>
      </c>
      <c r="T5894">
        <v>23.369759875989299</v>
      </c>
      <c r="U5894">
        <v>1.04712659562612E-3</v>
      </c>
      <c r="V5894">
        <v>4</v>
      </c>
      <c r="W5894">
        <v>0</v>
      </c>
      <c r="X5894">
        <v>0</v>
      </c>
      <c r="Y5894">
        <v>77</v>
      </c>
      <c r="Z5894">
        <v>0.999999999999999</v>
      </c>
      <c r="AA5894">
        <v>0.63860832803074596</v>
      </c>
      <c r="AB5894">
        <v>76</v>
      </c>
      <c r="AC5894">
        <v>0.99850876699339997</v>
      </c>
      <c r="AD5894">
        <v>1</v>
      </c>
      <c r="AE5894">
        <v>1.49123300659978E-3</v>
      </c>
      <c r="AF5894">
        <v>0</v>
      </c>
      <c r="AG5894">
        <v>1.4050999999999999E-16</v>
      </c>
      <c r="AH5894">
        <v>0</v>
      </c>
      <c r="AI5894">
        <v>0</v>
      </c>
      <c r="AJ5894" s="73">
        <v>53.425940135492901</v>
      </c>
      <c r="AK5894">
        <v>77</v>
      </c>
      <c r="AL5894">
        <v>1</v>
      </c>
      <c r="AM5894">
        <v>0</v>
      </c>
      <c r="AN5894">
        <v>0</v>
      </c>
      <c r="AO5894">
        <v>0</v>
      </c>
      <c r="AP5894">
        <v>0</v>
      </c>
      <c r="AQ5894">
        <v>77</v>
      </c>
      <c r="AR5894">
        <v>0.999999999999999</v>
      </c>
      <c r="AS5894">
        <v>0</v>
      </c>
      <c r="AT5894">
        <v>0</v>
      </c>
      <c r="AU5894">
        <v>0</v>
      </c>
      <c r="AV5894">
        <v>0</v>
      </c>
      <c r="AW5894">
        <v>77</v>
      </c>
      <c r="AX5894">
        <v>0.999999999999999</v>
      </c>
      <c r="AY5894" s="73">
        <v>57.090386256252003</v>
      </c>
      <c r="AZ5894">
        <v>77</v>
      </c>
      <c r="BA5894">
        <v>1</v>
      </c>
      <c r="BB5894">
        <v>73</v>
      </c>
      <c r="BC5894">
        <v>0.89087867693359202</v>
      </c>
      <c r="BD5894">
        <v>4</v>
      </c>
      <c r="BE5894">
        <v>0.109121323066407</v>
      </c>
      <c r="BF5894">
        <v>58.591040360007902</v>
      </c>
      <c r="BG5894">
        <v>71.468181622090896</v>
      </c>
      <c r="BH5894">
        <v>57.090386256252003</v>
      </c>
      <c r="BI5894">
        <v>53.425940135492901</v>
      </c>
    </row>
    <row r="5895" spans="1:61" x14ac:dyDescent="0.25">
      <c r="A5895" s="10" t="str">
        <f>VLOOKUP(D5895,'Index-Relations'!E:F,2,FALSE)</f>
        <v>BM</v>
      </c>
      <c r="B5895" t="s">
        <v>3450</v>
      </c>
      <c r="C5895" s="53" t="s">
        <v>2767</v>
      </c>
      <c r="D5895" s="59" t="s">
        <v>2932</v>
      </c>
      <c r="E5895" s="59" t="s">
        <v>9311</v>
      </c>
      <c r="F5895" t="s">
        <v>1158</v>
      </c>
      <c r="G5895" t="s">
        <v>2726</v>
      </c>
      <c r="H5895" t="s">
        <v>1159</v>
      </c>
      <c r="I5895" s="52">
        <v>45413</v>
      </c>
      <c r="J5895" t="s">
        <v>2457</v>
      </c>
      <c r="K5895">
        <v>77</v>
      </c>
      <c r="L5895" s="73">
        <v>58.679613791827897</v>
      </c>
      <c r="M5895">
        <v>77</v>
      </c>
      <c r="N5895">
        <v>1</v>
      </c>
      <c r="O5895" s="73">
        <v>71.451674398616007</v>
      </c>
      <c r="P5895">
        <v>77</v>
      </c>
      <c r="Q5895">
        <v>1</v>
      </c>
      <c r="R5895">
        <v>74</v>
      </c>
      <c r="S5895">
        <v>0.99303978514187896</v>
      </c>
      <c r="T5895">
        <v>23.420917030427901</v>
      </c>
      <c r="U5895">
        <v>3.0340570291384002E-3</v>
      </c>
      <c r="V5895">
        <v>3</v>
      </c>
      <c r="W5895">
        <v>0</v>
      </c>
      <c r="X5895">
        <v>0</v>
      </c>
      <c r="Y5895">
        <v>77</v>
      </c>
      <c r="Z5895">
        <v>1</v>
      </c>
      <c r="AA5895">
        <v>0.815540352789205</v>
      </c>
      <c r="AB5895">
        <v>76</v>
      </c>
      <c r="AC5895">
        <v>0.99858385673906402</v>
      </c>
      <c r="AD5895">
        <v>1</v>
      </c>
      <c r="AE5895">
        <v>1.4161432609350599E-3</v>
      </c>
      <c r="AF5895">
        <v>0</v>
      </c>
      <c r="AG5895">
        <v>1.3573999999999999E-16</v>
      </c>
      <c r="AH5895">
        <v>0</v>
      </c>
      <c r="AI5895">
        <v>0</v>
      </c>
      <c r="AJ5895" s="73">
        <v>53.501712641260902</v>
      </c>
      <c r="AK5895">
        <v>77</v>
      </c>
      <c r="AL5895">
        <v>1</v>
      </c>
      <c r="AM5895">
        <v>0</v>
      </c>
      <c r="AN5895">
        <v>0</v>
      </c>
      <c r="AO5895">
        <v>5.8741767874813E-2</v>
      </c>
      <c r="AP5895">
        <v>1</v>
      </c>
      <c r="AQ5895">
        <v>77</v>
      </c>
      <c r="AR5895">
        <v>0.999999999999999</v>
      </c>
      <c r="AS5895">
        <v>0</v>
      </c>
      <c r="AT5895">
        <v>0</v>
      </c>
      <c r="AU5895">
        <v>0</v>
      </c>
      <c r="AV5895">
        <v>0</v>
      </c>
      <c r="AW5895">
        <v>77</v>
      </c>
      <c r="AX5895">
        <v>1</v>
      </c>
      <c r="AY5895" s="73">
        <v>57.226797856341001</v>
      </c>
      <c r="AZ5895">
        <v>77</v>
      </c>
      <c r="BA5895">
        <v>1</v>
      </c>
      <c r="BB5895">
        <v>72</v>
      </c>
      <c r="BC5895">
        <v>0.87742654298943001</v>
      </c>
      <c r="BD5895">
        <v>4</v>
      </c>
      <c r="BE5895">
        <v>6.3831689135756806E-2</v>
      </c>
      <c r="BF5895">
        <v>58.679613791827897</v>
      </c>
      <c r="BG5895">
        <v>71.451674398616007</v>
      </c>
      <c r="BH5895">
        <v>57.226797856341001</v>
      </c>
      <c r="BI5895">
        <v>53.501712641260902</v>
      </c>
    </row>
    <row r="5896" spans="1:61" x14ac:dyDescent="0.25">
      <c r="A5896" s="10" t="str">
        <f>VLOOKUP(D5896,'Index-Relations'!E:F,2,FALSE)</f>
        <v>BM</v>
      </c>
      <c r="B5896" t="s">
        <v>3450</v>
      </c>
      <c r="C5896" s="53" t="s">
        <v>2768</v>
      </c>
      <c r="D5896" s="59" t="s">
        <v>2932</v>
      </c>
      <c r="E5896" s="59" t="s">
        <v>9312</v>
      </c>
      <c r="F5896" t="s">
        <v>1158</v>
      </c>
      <c r="G5896" t="s">
        <v>2726</v>
      </c>
      <c r="H5896" t="s">
        <v>1159</v>
      </c>
      <c r="I5896" s="52">
        <v>45383</v>
      </c>
      <c r="J5896" t="s">
        <v>2457</v>
      </c>
      <c r="K5896">
        <v>77</v>
      </c>
      <c r="L5896">
        <v>62.390760931844703</v>
      </c>
      <c r="M5896">
        <v>77</v>
      </c>
      <c r="N5896">
        <v>1</v>
      </c>
      <c r="O5896">
        <v>74.534471203623596</v>
      </c>
      <c r="P5896">
        <v>77</v>
      </c>
      <c r="Q5896">
        <v>1</v>
      </c>
      <c r="R5896">
        <v>74</v>
      </c>
      <c r="S5896">
        <v>0.99374971753497299</v>
      </c>
      <c r="T5896">
        <v>23.3757906930114</v>
      </c>
      <c r="U5896">
        <v>3.0337347416392402E-3</v>
      </c>
      <c r="V5896">
        <v>3</v>
      </c>
      <c r="W5896">
        <v>0</v>
      </c>
      <c r="X5896">
        <v>0</v>
      </c>
      <c r="Y5896">
        <v>77</v>
      </c>
      <c r="Z5896">
        <v>0.999999999999999</v>
      </c>
      <c r="AA5896">
        <v>0.79439067960459797</v>
      </c>
      <c r="AB5896">
        <v>76</v>
      </c>
      <c r="AC5896">
        <v>0.99857962783365695</v>
      </c>
      <c r="AD5896">
        <v>1</v>
      </c>
      <c r="AE5896">
        <v>1.42037216634254E-3</v>
      </c>
      <c r="AF5896">
        <v>0</v>
      </c>
      <c r="AG5896">
        <v>1.7954E-16</v>
      </c>
      <c r="AH5896">
        <v>0</v>
      </c>
      <c r="AI5896">
        <v>0</v>
      </c>
      <c r="AJ5896">
        <v>55.386024129940303</v>
      </c>
      <c r="AK5896">
        <v>77</v>
      </c>
      <c r="AL5896">
        <v>1</v>
      </c>
      <c r="AM5896">
        <v>0</v>
      </c>
      <c r="AN5896">
        <v>0</v>
      </c>
      <c r="AO5896">
        <v>5.63398795865062E-2</v>
      </c>
      <c r="AP5896">
        <v>1</v>
      </c>
      <c r="AQ5896">
        <v>77</v>
      </c>
      <c r="AR5896">
        <v>1</v>
      </c>
      <c r="AS5896">
        <v>0</v>
      </c>
      <c r="AT5896">
        <v>0</v>
      </c>
      <c r="AU5896">
        <v>0</v>
      </c>
      <c r="AV5896">
        <v>0</v>
      </c>
      <c r="AW5896">
        <v>77</v>
      </c>
      <c r="AX5896">
        <v>0.999999999999999</v>
      </c>
      <c r="AY5896">
        <v>61.786355342735803</v>
      </c>
      <c r="AZ5896">
        <v>77</v>
      </c>
      <c r="BA5896">
        <v>1</v>
      </c>
      <c r="BB5896">
        <v>72</v>
      </c>
      <c r="BC5896">
        <v>0.88055452314136795</v>
      </c>
      <c r="BD5896">
        <v>4</v>
      </c>
      <c r="BE5896">
        <v>6.31055972721251E-2</v>
      </c>
      <c r="BF5896">
        <v>59.282576160707002</v>
      </c>
      <c r="BG5896">
        <v>71.259098707216907</v>
      </c>
      <c r="BH5896">
        <v>58.593298733221999</v>
      </c>
      <c r="BI5896">
        <v>53.5531484540519</v>
      </c>
    </row>
    <row r="5897" spans="1:61" x14ac:dyDescent="0.25">
      <c r="A5897" s="10" t="str">
        <f>VLOOKUP(D5897,'Index-Relations'!E:F,2,FALSE)</f>
        <v>BM</v>
      </c>
      <c r="B5897" t="s">
        <v>3450</v>
      </c>
      <c r="C5897" s="53" t="s">
        <v>2769</v>
      </c>
      <c r="D5897" s="59" t="s">
        <v>2932</v>
      </c>
      <c r="E5897" s="59" t="s">
        <v>9313</v>
      </c>
      <c r="F5897" t="s">
        <v>1158</v>
      </c>
      <c r="G5897" t="s">
        <v>2726</v>
      </c>
      <c r="H5897" t="s">
        <v>1159</v>
      </c>
      <c r="I5897" s="52">
        <v>45352</v>
      </c>
      <c r="J5897" t="s">
        <v>2457</v>
      </c>
      <c r="K5897">
        <v>77</v>
      </c>
      <c r="L5897">
        <v>62.012860670560897</v>
      </c>
      <c r="M5897">
        <v>77</v>
      </c>
      <c r="N5897">
        <v>1</v>
      </c>
      <c r="O5897">
        <v>74.520463980323399</v>
      </c>
      <c r="P5897">
        <v>77</v>
      </c>
      <c r="Q5897">
        <v>1</v>
      </c>
      <c r="R5897">
        <v>74</v>
      </c>
      <c r="S5897">
        <v>0.99378839960861398</v>
      </c>
      <c r="T5897">
        <v>23.2860268782891</v>
      </c>
      <c r="U5897">
        <v>1.04036749279673E-3</v>
      </c>
      <c r="V5897">
        <v>3</v>
      </c>
      <c r="W5897">
        <v>0</v>
      </c>
      <c r="X5897">
        <v>0</v>
      </c>
      <c r="Y5897">
        <v>77</v>
      </c>
      <c r="Z5897">
        <v>1</v>
      </c>
      <c r="AA5897">
        <v>0.62854358654116704</v>
      </c>
      <c r="AB5897">
        <v>76</v>
      </c>
      <c r="AC5897">
        <v>0.99845935064510605</v>
      </c>
      <c r="AD5897">
        <v>1</v>
      </c>
      <c r="AE5897">
        <v>1.5406493548933799E-3</v>
      </c>
      <c r="AF5897">
        <v>0</v>
      </c>
      <c r="AG5897">
        <v>0</v>
      </c>
      <c r="AH5897">
        <v>0</v>
      </c>
      <c r="AI5897">
        <v>0</v>
      </c>
      <c r="AJ5897">
        <v>55.108451769924301</v>
      </c>
      <c r="AK5897">
        <v>77</v>
      </c>
      <c r="AL5897">
        <v>1</v>
      </c>
      <c r="AM5897">
        <v>0</v>
      </c>
      <c r="AN5897">
        <v>0</v>
      </c>
      <c r="AO5897">
        <v>5.7772469066163699E-2</v>
      </c>
      <c r="AP5897">
        <v>1</v>
      </c>
      <c r="AQ5897">
        <v>77</v>
      </c>
      <c r="AR5897">
        <v>0.999999999999999</v>
      </c>
      <c r="AS5897">
        <v>0</v>
      </c>
      <c r="AT5897">
        <v>0</v>
      </c>
      <c r="AU5897">
        <v>0</v>
      </c>
      <c r="AV5897">
        <v>0</v>
      </c>
      <c r="AW5897">
        <v>77</v>
      </c>
      <c r="AX5897">
        <v>1</v>
      </c>
      <c r="AY5897">
        <v>61.228008742227303</v>
      </c>
      <c r="AZ5897">
        <v>77</v>
      </c>
      <c r="BA5897">
        <v>1</v>
      </c>
      <c r="BB5897">
        <v>72</v>
      </c>
      <c r="BC5897">
        <v>0.88035100722236703</v>
      </c>
      <c r="BD5897">
        <v>4</v>
      </c>
      <c r="BE5897">
        <v>6.1876523711468401E-2</v>
      </c>
      <c r="BF5897">
        <v>59.036862217490999</v>
      </c>
      <c r="BG5897">
        <v>71.285081441278905</v>
      </c>
      <c r="BH5897">
        <v>58.227413920579998</v>
      </c>
      <c r="BI5897">
        <v>53.360846977663002</v>
      </c>
    </row>
    <row r="5898" spans="1:61" x14ac:dyDescent="0.25">
      <c r="A5898" s="10" t="str">
        <f>VLOOKUP(D5898,'Index-Relations'!E:F,2,FALSE)</f>
        <v>BM</v>
      </c>
      <c r="B5898" t="s">
        <v>3450</v>
      </c>
      <c r="C5898" s="53" t="s">
        <v>2770</v>
      </c>
      <c r="D5898" s="59" t="s">
        <v>2932</v>
      </c>
      <c r="E5898" s="59" t="s">
        <v>9314</v>
      </c>
      <c r="F5898" t="s">
        <v>1158</v>
      </c>
      <c r="G5898" t="s">
        <v>2726</v>
      </c>
      <c r="H5898" t="s">
        <v>1159</v>
      </c>
      <c r="I5898" s="52">
        <v>45323</v>
      </c>
      <c r="J5898" t="s">
        <v>2457</v>
      </c>
      <c r="K5898">
        <v>77</v>
      </c>
      <c r="L5898">
        <v>62.4110678294455</v>
      </c>
      <c r="M5898">
        <v>77</v>
      </c>
      <c r="N5898">
        <v>1</v>
      </c>
      <c r="O5898">
        <v>74.239268084603395</v>
      </c>
      <c r="P5898">
        <v>77</v>
      </c>
      <c r="Q5898">
        <v>1</v>
      </c>
      <c r="R5898">
        <v>74</v>
      </c>
      <c r="S5898">
        <v>0.99391516101913402</v>
      </c>
      <c r="T5898">
        <v>23.247901866422499</v>
      </c>
      <c r="U5898">
        <v>1.0913638535065299E-3</v>
      </c>
      <c r="V5898">
        <v>3</v>
      </c>
      <c r="W5898">
        <v>0</v>
      </c>
      <c r="X5898">
        <v>0</v>
      </c>
      <c r="Y5898">
        <v>77</v>
      </c>
      <c r="Z5898">
        <v>0.999999999999999</v>
      </c>
      <c r="AA5898">
        <v>0.63289459554294303</v>
      </c>
      <c r="AB5898">
        <v>76</v>
      </c>
      <c r="AC5898">
        <v>0.99850350155204104</v>
      </c>
      <c r="AD5898">
        <v>1</v>
      </c>
      <c r="AE5898">
        <v>1.4964984479586101E-3</v>
      </c>
      <c r="AF5898">
        <v>0</v>
      </c>
      <c r="AG5898">
        <v>3.5041000000000001E-16</v>
      </c>
      <c r="AH5898">
        <v>0</v>
      </c>
      <c r="AI5898">
        <v>0</v>
      </c>
      <c r="AJ5898">
        <v>55.720364723524497</v>
      </c>
      <c r="AK5898">
        <v>77</v>
      </c>
      <c r="AL5898">
        <v>1</v>
      </c>
      <c r="AM5898">
        <v>0</v>
      </c>
      <c r="AN5898">
        <v>0</v>
      </c>
      <c r="AO5898">
        <v>5.3508692027643703E-2</v>
      </c>
      <c r="AP5898">
        <v>1</v>
      </c>
      <c r="AQ5898">
        <v>77</v>
      </c>
      <c r="AR5898">
        <v>1</v>
      </c>
      <c r="AS5898">
        <v>0</v>
      </c>
      <c r="AT5898">
        <v>0</v>
      </c>
      <c r="AU5898">
        <v>0</v>
      </c>
      <c r="AV5898">
        <v>0</v>
      </c>
      <c r="AW5898">
        <v>77</v>
      </c>
      <c r="AX5898">
        <v>0.999999999999999</v>
      </c>
      <c r="AY5898">
        <v>61.715329934737198</v>
      </c>
      <c r="AZ5898">
        <v>77</v>
      </c>
      <c r="BA5898">
        <v>1</v>
      </c>
      <c r="BB5898">
        <v>72</v>
      </c>
      <c r="BC5898">
        <v>0.88509837545457704</v>
      </c>
      <c r="BD5898">
        <v>4</v>
      </c>
      <c r="BE5898">
        <v>6.1392932517778699E-2</v>
      </c>
      <c r="BF5898">
        <v>59.387041355988998</v>
      </c>
      <c r="BG5898">
        <v>70.939125659027994</v>
      </c>
      <c r="BH5898">
        <v>58.703562663816903</v>
      </c>
      <c r="BI5898">
        <v>53.886420877101003</v>
      </c>
    </row>
    <row r="5899" spans="1:61" x14ac:dyDescent="0.25">
      <c r="A5899" s="10" t="str">
        <f>VLOOKUP(D5899,'Index-Relations'!E:F,2,FALSE)</f>
        <v>ESG</v>
      </c>
      <c r="B5899" t="s">
        <v>3450</v>
      </c>
      <c r="C5899" s="53" t="s">
        <v>2760</v>
      </c>
      <c r="D5899" s="59" t="s">
        <v>3138</v>
      </c>
      <c r="E5899" s="59" t="s">
        <v>9315</v>
      </c>
      <c r="F5899" t="s">
        <v>2526</v>
      </c>
      <c r="G5899" t="s">
        <v>2527</v>
      </c>
      <c r="H5899" t="s">
        <v>2528</v>
      </c>
      <c r="I5899" s="52">
        <v>45658</v>
      </c>
      <c r="J5899" t="s">
        <v>2457</v>
      </c>
      <c r="K5899">
        <v>1274</v>
      </c>
      <c r="L5899" s="73">
        <v>65.614629772411902</v>
      </c>
      <c r="M5899">
        <v>1271</v>
      </c>
      <c r="N5899">
        <v>0.99962830595215602</v>
      </c>
      <c r="O5899" s="73">
        <v>72.221928632610002</v>
      </c>
      <c r="P5899">
        <v>1271</v>
      </c>
      <c r="Q5899">
        <v>0.99962830595215602</v>
      </c>
      <c r="R5899">
        <v>1242</v>
      </c>
      <c r="S5899">
        <v>0.99457516631182896</v>
      </c>
      <c r="T5899">
        <v>32.178906019473601</v>
      </c>
      <c r="U5899">
        <v>0.64781940388189196</v>
      </c>
      <c r="V5899">
        <v>904</v>
      </c>
      <c r="W5899">
        <v>0.122031434034453</v>
      </c>
      <c r="X5899">
        <v>163</v>
      </c>
      <c r="Y5899">
        <v>1267</v>
      </c>
      <c r="Z5899">
        <v>0.99893905904855995</v>
      </c>
      <c r="AA5899">
        <v>30.2509289719107</v>
      </c>
      <c r="AB5899">
        <v>1085</v>
      </c>
      <c r="AC5899">
        <v>0.93468368106481603</v>
      </c>
      <c r="AD5899">
        <v>182</v>
      </c>
      <c r="AE5899">
        <v>6.4255377983743395E-2</v>
      </c>
      <c r="AF5899">
        <v>7</v>
      </c>
      <c r="AG5899">
        <v>1.0609409514399E-3</v>
      </c>
      <c r="AH5899">
        <v>7.6320861448489104E-3</v>
      </c>
      <c r="AI5899">
        <v>88</v>
      </c>
      <c r="AJ5899" s="73">
        <v>61.455974488886902</v>
      </c>
      <c r="AK5899">
        <v>1271</v>
      </c>
      <c r="AL5899">
        <v>0.99962830595215602</v>
      </c>
      <c r="AM5899">
        <v>0</v>
      </c>
      <c r="AN5899">
        <v>0</v>
      </c>
      <c r="AO5899">
        <v>3.1326252575239301E-3</v>
      </c>
      <c r="AP5899">
        <v>1</v>
      </c>
      <c r="AQ5899">
        <v>1274</v>
      </c>
      <c r="AR5899">
        <v>0.999999999999999</v>
      </c>
      <c r="AS5899">
        <v>3.5191841631997502E-4</v>
      </c>
      <c r="AT5899">
        <v>1</v>
      </c>
      <c r="AU5899">
        <v>0</v>
      </c>
      <c r="AV5899">
        <v>0</v>
      </c>
      <c r="AW5899">
        <v>1274</v>
      </c>
      <c r="AX5899">
        <v>1</v>
      </c>
      <c r="AY5899" s="73">
        <v>62.621868761442897</v>
      </c>
      <c r="AZ5899">
        <v>1271</v>
      </c>
      <c r="BA5899">
        <v>0.99962830595215602</v>
      </c>
      <c r="BB5899">
        <v>1240</v>
      </c>
      <c r="BC5899">
        <v>0.88750889364785801</v>
      </c>
      <c r="BD5899">
        <v>33</v>
      </c>
      <c r="BE5899">
        <v>0.109358481094617</v>
      </c>
      <c r="BF5899">
        <v>65.614629772411902</v>
      </c>
      <c r="BG5899">
        <v>72.221928632610002</v>
      </c>
      <c r="BH5899">
        <v>62.621868761442897</v>
      </c>
      <c r="BI5899">
        <v>61.455974488886902</v>
      </c>
    </row>
    <row r="5900" spans="1:61" x14ac:dyDescent="0.25">
      <c r="A5900" s="10" t="str">
        <f>VLOOKUP(D5900,'Index-Relations'!E:F,2,FALSE)</f>
        <v>ESG</v>
      </c>
      <c r="B5900" t="s">
        <v>3450</v>
      </c>
      <c r="C5900" s="53" t="s">
        <v>2761</v>
      </c>
      <c r="D5900" s="59" t="s">
        <v>3138</v>
      </c>
      <c r="E5900" s="59" t="s">
        <v>9316</v>
      </c>
      <c r="F5900" t="s">
        <v>2526</v>
      </c>
      <c r="G5900" t="s">
        <v>2527</v>
      </c>
      <c r="H5900" t="s">
        <v>2528</v>
      </c>
      <c r="I5900" s="52">
        <v>45628</v>
      </c>
      <c r="J5900" t="s">
        <v>2457</v>
      </c>
      <c r="K5900">
        <v>1274</v>
      </c>
      <c r="L5900" s="73">
        <v>65.664532401298899</v>
      </c>
      <c r="M5900">
        <v>1271</v>
      </c>
      <c r="N5900">
        <v>0.99960949968742596</v>
      </c>
      <c r="O5900" s="73">
        <v>72.067011436908999</v>
      </c>
      <c r="P5900">
        <v>1271</v>
      </c>
      <c r="Q5900">
        <v>0.99960949968742596</v>
      </c>
      <c r="R5900">
        <v>1242</v>
      </c>
      <c r="S5900">
        <v>0.99445300359856104</v>
      </c>
      <c r="T5900">
        <v>32.302303034186401</v>
      </c>
      <c r="U5900">
        <v>0.65199796852771197</v>
      </c>
      <c r="V5900">
        <v>902</v>
      </c>
      <c r="W5900">
        <v>0.12057713023533501</v>
      </c>
      <c r="X5900">
        <v>163</v>
      </c>
      <c r="Y5900">
        <v>1266</v>
      </c>
      <c r="Z5900">
        <v>0.99886198330856801</v>
      </c>
      <c r="AA5900">
        <v>28.156573255398001</v>
      </c>
      <c r="AB5900">
        <v>1089</v>
      </c>
      <c r="AC5900">
        <v>0.93624427784976005</v>
      </c>
      <c r="AD5900">
        <v>177</v>
      </c>
      <c r="AE5900">
        <v>6.2617705458805906E-2</v>
      </c>
      <c r="AF5900">
        <v>8</v>
      </c>
      <c r="AG5900">
        <v>1.1380166914331899E-3</v>
      </c>
      <c r="AH5900">
        <v>7.5052304285522101E-3</v>
      </c>
      <c r="AI5900">
        <v>87</v>
      </c>
      <c r="AJ5900" s="73">
        <v>61.501117615780899</v>
      </c>
      <c r="AK5900">
        <v>1271</v>
      </c>
      <c r="AL5900">
        <v>0.99960949968742596</v>
      </c>
      <c r="AM5900">
        <v>0</v>
      </c>
      <c r="AN5900">
        <v>0</v>
      </c>
      <c r="AO5900">
        <v>3.2342785271401598E-3</v>
      </c>
      <c r="AP5900">
        <v>1</v>
      </c>
      <c r="AQ5900">
        <v>1274</v>
      </c>
      <c r="AR5900">
        <v>1</v>
      </c>
      <c r="AS5900">
        <v>3.6113018986780998E-4</v>
      </c>
      <c r="AT5900">
        <v>1</v>
      </c>
      <c r="AU5900">
        <v>0</v>
      </c>
      <c r="AV5900">
        <v>0</v>
      </c>
      <c r="AW5900">
        <v>1274</v>
      </c>
      <c r="AX5900">
        <v>1</v>
      </c>
      <c r="AY5900" s="73">
        <v>62.910742581801003</v>
      </c>
      <c r="AZ5900">
        <v>1271</v>
      </c>
      <c r="BA5900">
        <v>0.99960949968742596</v>
      </c>
      <c r="BB5900">
        <v>1240</v>
      </c>
      <c r="BC5900">
        <v>0.89189545197947395</v>
      </c>
      <c r="BD5900">
        <v>33</v>
      </c>
      <c r="BE5900">
        <v>0.104870269493385</v>
      </c>
      <c r="BF5900">
        <v>65.664532401298899</v>
      </c>
      <c r="BG5900">
        <v>72.067011436908999</v>
      </c>
      <c r="BH5900">
        <v>62.910742581801003</v>
      </c>
      <c r="BI5900">
        <v>61.501117615780899</v>
      </c>
    </row>
    <row r="5901" spans="1:61" x14ac:dyDescent="0.25">
      <c r="A5901" s="10" t="str">
        <f>VLOOKUP(D5901,'Index-Relations'!E:F,2,FALSE)</f>
        <v>ESG</v>
      </c>
      <c r="B5901" t="s">
        <v>3450</v>
      </c>
      <c r="C5901" s="53" t="s">
        <v>2762</v>
      </c>
      <c r="D5901" s="59" t="s">
        <v>3138</v>
      </c>
      <c r="E5901" s="59" t="s">
        <v>9317</v>
      </c>
      <c r="F5901" t="s">
        <v>2526</v>
      </c>
      <c r="G5901" t="s">
        <v>2527</v>
      </c>
      <c r="H5901" t="s">
        <v>2528</v>
      </c>
      <c r="I5901" s="52">
        <v>45597</v>
      </c>
      <c r="J5901" t="s">
        <v>2457</v>
      </c>
      <c r="K5901">
        <v>1275</v>
      </c>
      <c r="L5901" s="73">
        <v>66.061776345173001</v>
      </c>
      <c r="M5901">
        <v>1272</v>
      </c>
      <c r="N5901">
        <v>0.99960811381805703</v>
      </c>
      <c r="O5901" s="73">
        <v>72.371375601987907</v>
      </c>
      <c r="P5901">
        <v>1272</v>
      </c>
      <c r="Q5901">
        <v>0.99960811381805703</v>
      </c>
      <c r="R5901">
        <v>1243</v>
      </c>
      <c r="S5901">
        <v>0.99454373323390999</v>
      </c>
      <c r="T5901">
        <v>32.449811399480701</v>
      </c>
      <c r="U5901">
        <v>0.65400842956375005</v>
      </c>
      <c r="V5901">
        <v>901</v>
      </c>
      <c r="W5901">
        <v>0.12095512574418001</v>
      </c>
      <c r="X5901">
        <v>164</v>
      </c>
      <c r="Y5901">
        <v>1267</v>
      </c>
      <c r="Z5901">
        <v>0.99886271507053004</v>
      </c>
      <c r="AA5901">
        <v>29.128466932940899</v>
      </c>
      <c r="AB5901">
        <v>1086</v>
      </c>
      <c r="AC5901">
        <v>0.93461957739027202</v>
      </c>
      <c r="AD5901">
        <v>181</v>
      </c>
      <c r="AE5901">
        <v>6.4243137680258897E-2</v>
      </c>
      <c r="AF5901">
        <v>8</v>
      </c>
      <c r="AG5901">
        <v>1.1372849294684999E-3</v>
      </c>
      <c r="AH5901">
        <v>7.9382530285749004E-3</v>
      </c>
      <c r="AI5901">
        <v>86</v>
      </c>
      <c r="AJ5901" s="73">
        <v>61.991059423778999</v>
      </c>
      <c r="AK5901">
        <v>1272</v>
      </c>
      <c r="AL5901">
        <v>0.99960811381805703</v>
      </c>
      <c r="AM5901">
        <v>0</v>
      </c>
      <c r="AN5901">
        <v>0</v>
      </c>
      <c r="AO5901">
        <v>0</v>
      </c>
      <c r="AP5901">
        <v>0</v>
      </c>
      <c r="AQ5901">
        <v>1275</v>
      </c>
      <c r="AR5901">
        <v>1</v>
      </c>
      <c r="AS5901">
        <v>3.73930100870315E-4</v>
      </c>
      <c r="AT5901">
        <v>1</v>
      </c>
      <c r="AU5901">
        <v>0</v>
      </c>
      <c r="AV5901">
        <v>0</v>
      </c>
      <c r="AW5901">
        <v>1275</v>
      </c>
      <c r="AX5901">
        <v>1</v>
      </c>
      <c r="AY5901" s="73">
        <v>63.253105782409001</v>
      </c>
      <c r="AZ5901">
        <v>1272</v>
      </c>
      <c r="BA5901">
        <v>0.99960811381805703</v>
      </c>
      <c r="BB5901">
        <v>1237</v>
      </c>
      <c r="BC5901">
        <v>0.89082161400448701</v>
      </c>
      <c r="BD5901">
        <v>38</v>
      </c>
      <c r="BE5901">
        <v>0.109178385995512</v>
      </c>
      <c r="BF5901">
        <v>66.061776345173001</v>
      </c>
      <c r="BG5901">
        <v>72.371375601987907</v>
      </c>
      <c r="BH5901">
        <v>63.253105782409001</v>
      </c>
      <c r="BI5901">
        <v>61.991059423778999</v>
      </c>
    </row>
    <row r="5902" spans="1:61" x14ac:dyDescent="0.25">
      <c r="A5902" s="10" t="str">
        <f>VLOOKUP(D5902,'Index-Relations'!E:F,2,FALSE)</f>
        <v>ESG</v>
      </c>
      <c r="B5902" t="s">
        <v>3450</v>
      </c>
      <c r="C5902" s="53" t="s">
        <v>2763</v>
      </c>
      <c r="D5902" s="59" t="s">
        <v>3138</v>
      </c>
      <c r="E5902" s="59" t="s">
        <v>9318</v>
      </c>
      <c r="F5902" t="s">
        <v>2526</v>
      </c>
      <c r="G5902" t="s">
        <v>2527</v>
      </c>
      <c r="H5902" t="s">
        <v>2528</v>
      </c>
      <c r="I5902" s="52">
        <v>45566</v>
      </c>
      <c r="J5902" t="s">
        <v>2457</v>
      </c>
      <c r="K5902">
        <v>1275</v>
      </c>
      <c r="L5902" s="73">
        <v>66.217062102912905</v>
      </c>
      <c r="M5902">
        <v>1272</v>
      </c>
      <c r="N5902">
        <v>0.99961012180932096</v>
      </c>
      <c r="O5902" s="73">
        <v>72.509604466574899</v>
      </c>
      <c r="P5902">
        <v>1272</v>
      </c>
      <c r="Q5902">
        <v>0.99961012180932096</v>
      </c>
      <c r="R5902">
        <v>1243</v>
      </c>
      <c r="S5902">
        <v>0.99448749725588004</v>
      </c>
      <c r="T5902">
        <v>32.718972928020001</v>
      </c>
      <c r="U5902">
        <v>0.65439454897362503</v>
      </c>
      <c r="V5902">
        <v>898</v>
      </c>
      <c r="W5902">
        <v>0.122989781533504</v>
      </c>
      <c r="X5902">
        <v>164</v>
      </c>
      <c r="Y5902">
        <v>1267</v>
      </c>
      <c r="Z5902">
        <v>0.99888814939778803</v>
      </c>
      <c r="AA5902">
        <v>29.865336824955001</v>
      </c>
      <c r="AB5902">
        <v>1095</v>
      </c>
      <c r="AC5902">
        <v>0.94979294860474595</v>
      </c>
      <c r="AD5902">
        <v>172</v>
      </c>
      <c r="AE5902">
        <v>4.9095200793041499E-2</v>
      </c>
      <c r="AF5902">
        <v>8</v>
      </c>
      <c r="AG5902">
        <v>1.1118506022123999E-3</v>
      </c>
      <c r="AH5902">
        <v>7.5342970400204302E-3</v>
      </c>
      <c r="AI5902">
        <v>86</v>
      </c>
      <c r="AJ5902" s="73">
        <v>62.067938554281902</v>
      </c>
      <c r="AK5902">
        <v>1272</v>
      </c>
      <c r="AL5902">
        <v>0.99961012180932096</v>
      </c>
      <c r="AM5902">
        <v>0</v>
      </c>
      <c r="AN5902">
        <v>0</v>
      </c>
      <c r="AO5902">
        <v>0</v>
      </c>
      <c r="AP5902">
        <v>0</v>
      </c>
      <c r="AQ5902">
        <v>1275</v>
      </c>
      <c r="AR5902">
        <v>0.999999999999999</v>
      </c>
      <c r="AS5902">
        <v>3.3953168069871301E-4</v>
      </c>
      <c r="AT5902">
        <v>1</v>
      </c>
      <c r="AU5902">
        <v>0</v>
      </c>
      <c r="AV5902">
        <v>0</v>
      </c>
      <c r="AW5902">
        <v>1275</v>
      </c>
      <c r="AX5902">
        <v>1</v>
      </c>
      <c r="AY5902" s="73">
        <v>63.451317278082897</v>
      </c>
      <c r="AZ5902">
        <v>1272</v>
      </c>
      <c r="BA5902">
        <v>0.99961012180932096</v>
      </c>
      <c r="BB5902">
        <v>1237</v>
      </c>
      <c r="BC5902">
        <v>0.88990133169210595</v>
      </c>
      <c r="BD5902">
        <v>38</v>
      </c>
      <c r="BE5902">
        <v>0.110098668307893</v>
      </c>
      <c r="BF5902">
        <v>66.217062102912905</v>
      </c>
      <c r="BG5902">
        <v>72.509604466574899</v>
      </c>
      <c r="BH5902">
        <v>63.451317278082897</v>
      </c>
      <c r="BI5902">
        <v>62.067938554281902</v>
      </c>
    </row>
    <row r="5903" spans="1:61" x14ac:dyDescent="0.25">
      <c r="A5903" s="10" t="str">
        <f>VLOOKUP(D5903,'Index-Relations'!E:F,2,FALSE)</f>
        <v>ESG</v>
      </c>
      <c r="B5903" t="s">
        <v>3450</v>
      </c>
      <c r="C5903" s="53" t="s">
        <v>2764</v>
      </c>
      <c r="D5903" s="59" t="s">
        <v>3138</v>
      </c>
      <c r="E5903" s="59" t="s">
        <v>9319</v>
      </c>
      <c r="F5903" t="s">
        <v>2526</v>
      </c>
      <c r="G5903" t="s">
        <v>2527</v>
      </c>
      <c r="H5903" t="s">
        <v>2528</v>
      </c>
      <c r="I5903" s="52">
        <v>45537</v>
      </c>
      <c r="J5903" t="s">
        <v>2457</v>
      </c>
      <c r="K5903">
        <v>1433</v>
      </c>
      <c r="L5903" s="73">
        <v>66.447700928570995</v>
      </c>
      <c r="M5903">
        <v>1428</v>
      </c>
      <c r="N5903">
        <v>0.99958871009543804</v>
      </c>
      <c r="O5903" s="73">
        <v>72.385042174985998</v>
      </c>
      <c r="P5903">
        <v>1428</v>
      </c>
      <c r="Q5903">
        <v>0.99958871009543804</v>
      </c>
      <c r="R5903">
        <v>1393</v>
      </c>
      <c r="S5903">
        <v>0.99553165789437204</v>
      </c>
      <c r="T5903">
        <v>32.796563134473701</v>
      </c>
      <c r="U5903">
        <v>0.66663640848200201</v>
      </c>
      <c r="V5903">
        <v>1008</v>
      </c>
      <c r="W5903">
        <v>0.124444598391177</v>
      </c>
      <c r="X5903">
        <v>184</v>
      </c>
      <c r="Y5903">
        <v>1424</v>
      </c>
      <c r="Z5903">
        <v>0.99891438163886404</v>
      </c>
      <c r="AA5903">
        <v>30.589023093054902</v>
      </c>
      <c r="AB5903">
        <v>1249</v>
      </c>
      <c r="AC5903">
        <v>0.96074282533671496</v>
      </c>
      <c r="AD5903">
        <v>202</v>
      </c>
      <c r="AE5903">
        <v>4.6953760656611603E-2</v>
      </c>
      <c r="AF5903">
        <v>-18</v>
      </c>
      <c r="AG5903">
        <v>0</v>
      </c>
      <c r="AH5903">
        <v>7.3486869805358002E-3</v>
      </c>
      <c r="AI5903">
        <v>91</v>
      </c>
      <c r="AJ5903" s="73">
        <v>62.453172413158001</v>
      </c>
      <c r="AK5903">
        <v>1428</v>
      </c>
      <c r="AL5903">
        <v>0.99958871009543804</v>
      </c>
      <c r="AM5903">
        <v>0</v>
      </c>
      <c r="AN5903">
        <v>0</v>
      </c>
      <c r="AO5903">
        <v>0</v>
      </c>
      <c r="AP5903">
        <v>0</v>
      </c>
      <c r="AQ5903">
        <v>1433</v>
      </c>
      <c r="AR5903">
        <v>1</v>
      </c>
      <c r="AS5903">
        <v>3.9186145966598103E-4</v>
      </c>
      <c r="AT5903">
        <v>1</v>
      </c>
      <c r="AU5903">
        <v>0</v>
      </c>
      <c r="AV5903">
        <v>0</v>
      </c>
      <c r="AW5903">
        <v>1433</v>
      </c>
      <c r="AX5903">
        <v>1</v>
      </c>
      <c r="AY5903" s="73">
        <v>63.822972645027001</v>
      </c>
      <c r="AZ5903">
        <v>1428</v>
      </c>
      <c r="BA5903">
        <v>0.99958871009543804</v>
      </c>
      <c r="BB5903">
        <v>1394</v>
      </c>
      <c r="BC5903">
        <v>0.894592941838943</v>
      </c>
      <c r="BD5903">
        <v>39</v>
      </c>
      <c r="BE5903">
        <v>0.105407058161056</v>
      </c>
      <c r="BF5903">
        <v>66.447700928570995</v>
      </c>
      <c r="BG5903">
        <v>72.385042174985998</v>
      </c>
      <c r="BH5903">
        <v>63.822972645027001</v>
      </c>
      <c r="BI5903">
        <v>62.453172413158001</v>
      </c>
    </row>
    <row r="5904" spans="1:61" x14ac:dyDescent="0.25">
      <c r="A5904" s="10" t="str">
        <f>VLOOKUP(D5904,'Index-Relations'!E:F,2,FALSE)</f>
        <v>ESG</v>
      </c>
      <c r="B5904" t="s">
        <v>3450</v>
      </c>
      <c r="C5904" s="53" t="s">
        <v>3350</v>
      </c>
      <c r="D5904" s="59" t="s">
        <v>3138</v>
      </c>
      <c r="E5904" s="59" t="s">
        <v>9320</v>
      </c>
      <c r="F5904" t="s">
        <v>2526</v>
      </c>
      <c r="G5904" t="s">
        <v>2527</v>
      </c>
      <c r="H5904" t="s">
        <v>2528</v>
      </c>
      <c r="I5904" s="52">
        <v>45505</v>
      </c>
      <c r="J5904" t="s">
        <v>2457</v>
      </c>
      <c r="K5904">
        <v>1433</v>
      </c>
      <c r="L5904" s="73">
        <v>66.580085866432995</v>
      </c>
      <c r="M5904">
        <v>1428</v>
      </c>
      <c r="N5904">
        <v>0.99958779643818096</v>
      </c>
      <c r="O5904" s="73">
        <v>72.317794010992003</v>
      </c>
      <c r="P5904">
        <v>1428</v>
      </c>
      <c r="Q5904">
        <v>0.99958779643818096</v>
      </c>
      <c r="R5904">
        <v>1393</v>
      </c>
      <c r="S5904">
        <v>0.99550677877229699</v>
      </c>
      <c r="T5904">
        <v>32.792774358963797</v>
      </c>
      <c r="U5904">
        <v>0.67152077083740302</v>
      </c>
      <c r="V5904">
        <v>1010</v>
      </c>
      <c r="W5904">
        <v>0.131616337103241</v>
      </c>
      <c r="X5904">
        <v>183</v>
      </c>
      <c r="Y5904">
        <v>1424</v>
      </c>
      <c r="Z5904">
        <v>0.99896433842857302</v>
      </c>
      <c r="AA5904">
        <v>31.614157203028299</v>
      </c>
      <c r="AB5904">
        <v>1232</v>
      </c>
      <c r="AC5904">
        <v>0.96445637150403196</v>
      </c>
      <c r="AD5904">
        <v>192</v>
      </c>
      <c r="AE5904">
        <v>3.4507966924540799E-2</v>
      </c>
      <c r="AF5904">
        <v>9</v>
      </c>
      <c r="AG5904">
        <v>1.03566157142635E-3</v>
      </c>
      <c r="AH5904">
        <v>7.2567875084110301E-3</v>
      </c>
      <c r="AI5904">
        <v>91</v>
      </c>
      <c r="AJ5904" s="73">
        <v>62.518248457470001</v>
      </c>
      <c r="AK5904">
        <v>1428</v>
      </c>
      <c r="AL5904">
        <v>0.99958779643818096</v>
      </c>
      <c r="AM5904">
        <v>0</v>
      </c>
      <c r="AN5904">
        <v>0</v>
      </c>
      <c r="AO5904">
        <v>0</v>
      </c>
      <c r="AP5904">
        <v>0</v>
      </c>
      <c r="AQ5904">
        <v>1433</v>
      </c>
      <c r="AR5904">
        <v>1</v>
      </c>
      <c r="AS5904">
        <v>4.0983657108629898E-4</v>
      </c>
      <c r="AT5904">
        <v>2</v>
      </c>
      <c r="AU5904">
        <v>0</v>
      </c>
      <c r="AV5904">
        <v>0</v>
      </c>
      <c r="AW5904">
        <v>1433</v>
      </c>
      <c r="AX5904">
        <v>0.999999999999999</v>
      </c>
      <c r="AY5904" s="73">
        <v>64.113770607089904</v>
      </c>
      <c r="AZ5904">
        <v>1428</v>
      </c>
      <c r="BA5904">
        <v>0.99958779643818096</v>
      </c>
      <c r="BB5904">
        <v>1398</v>
      </c>
      <c r="BC5904">
        <v>0.90124753775263799</v>
      </c>
      <c r="BD5904">
        <v>35</v>
      </c>
      <c r="BE5904">
        <v>9.8752462247361505E-2</v>
      </c>
      <c r="BF5904">
        <v>66.580085866432995</v>
      </c>
      <c r="BG5904">
        <v>72.317794010992003</v>
      </c>
      <c r="BH5904">
        <v>64.113770607089904</v>
      </c>
      <c r="BI5904">
        <v>62.518248457470001</v>
      </c>
    </row>
    <row r="5905" spans="1:61" x14ac:dyDescent="0.25">
      <c r="A5905" s="10" t="str">
        <f>VLOOKUP(D5905,'Index-Relations'!E:F,2,FALSE)</f>
        <v>ESG</v>
      </c>
      <c r="B5905" t="s">
        <v>3450</v>
      </c>
      <c r="C5905" s="53" t="s">
        <v>2765</v>
      </c>
      <c r="D5905" s="59" t="s">
        <v>3138</v>
      </c>
      <c r="E5905" s="59" t="s">
        <v>9321</v>
      </c>
      <c r="F5905" t="s">
        <v>2526</v>
      </c>
      <c r="G5905" t="s">
        <v>2527</v>
      </c>
      <c r="H5905" t="s">
        <v>2528</v>
      </c>
      <c r="I5905" s="52">
        <v>45474</v>
      </c>
      <c r="J5905" t="s">
        <v>2457</v>
      </c>
      <c r="K5905">
        <v>1434</v>
      </c>
      <c r="L5905" s="73">
        <v>67.106767081263996</v>
      </c>
      <c r="M5905">
        <v>1429</v>
      </c>
      <c r="N5905">
        <v>0.99962618919761304</v>
      </c>
      <c r="O5905" s="73">
        <v>72.486105559288006</v>
      </c>
      <c r="P5905">
        <v>1429</v>
      </c>
      <c r="Q5905">
        <v>0.99962618919761304</v>
      </c>
      <c r="R5905">
        <v>1394</v>
      </c>
      <c r="S5905">
        <v>0.99558037186638604</v>
      </c>
      <c r="T5905">
        <v>32.466874690772002</v>
      </c>
      <c r="U5905">
        <v>0.67922550315049701</v>
      </c>
      <c r="V5905">
        <v>1003</v>
      </c>
      <c r="W5905">
        <v>0.130919849207494</v>
      </c>
      <c r="X5905">
        <v>181</v>
      </c>
      <c r="Y5905">
        <v>1421</v>
      </c>
      <c r="Z5905">
        <v>0.99738214364744804</v>
      </c>
      <c r="AA5905">
        <v>31.9631976987834</v>
      </c>
      <c r="AB5905">
        <v>1222</v>
      </c>
      <c r="AC5905">
        <v>0.95750984363124303</v>
      </c>
      <c r="AD5905">
        <v>197</v>
      </c>
      <c r="AE5905">
        <v>3.9720628240789202E-2</v>
      </c>
      <c r="AF5905">
        <v>15</v>
      </c>
      <c r="AG5905">
        <v>2.7695281279675899E-3</v>
      </c>
      <c r="AH5905">
        <v>6.2706426020938304E-3</v>
      </c>
      <c r="AI5905">
        <v>90</v>
      </c>
      <c r="AJ5905" s="73">
        <v>62.970631787168003</v>
      </c>
      <c r="AK5905">
        <v>1429</v>
      </c>
      <c r="AL5905">
        <v>0.99962618919761304</v>
      </c>
      <c r="AM5905">
        <v>0</v>
      </c>
      <c r="AN5905">
        <v>0</v>
      </c>
      <c r="AO5905">
        <v>0</v>
      </c>
      <c r="AP5905">
        <v>0</v>
      </c>
      <c r="AQ5905">
        <v>1434</v>
      </c>
      <c r="AR5905">
        <v>1</v>
      </c>
      <c r="AS5905">
        <v>3.9947736446368501E-4</v>
      </c>
      <c r="AT5905">
        <v>2</v>
      </c>
      <c r="AU5905">
        <v>0</v>
      </c>
      <c r="AV5905">
        <v>0</v>
      </c>
      <c r="AW5905">
        <v>1434</v>
      </c>
      <c r="AX5905">
        <v>1</v>
      </c>
      <c r="AY5905" s="73">
        <v>64.881001871709998</v>
      </c>
      <c r="AZ5905">
        <v>1429</v>
      </c>
      <c r="BA5905">
        <v>0.99962618919761304</v>
      </c>
      <c r="BB5905">
        <v>1399</v>
      </c>
      <c r="BC5905">
        <v>0.900965613676739</v>
      </c>
      <c r="BD5905">
        <v>35</v>
      </c>
      <c r="BE5905">
        <v>9.9034386323260906E-2</v>
      </c>
      <c r="BF5905">
        <v>67.106767081263996</v>
      </c>
      <c r="BG5905">
        <v>72.486105559288006</v>
      </c>
      <c r="BH5905">
        <v>64.881001871709998</v>
      </c>
      <c r="BI5905">
        <v>62.970631787168003</v>
      </c>
    </row>
    <row r="5906" spans="1:61" x14ac:dyDescent="0.25">
      <c r="A5906" s="10" t="str">
        <f>VLOOKUP(D5906,'Index-Relations'!E:F,2,FALSE)</f>
        <v>ESG</v>
      </c>
      <c r="B5906" t="s">
        <v>3450</v>
      </c>
      <c r="C5906" s="53" t="s">
        <v>2766</v>
      </c>
      <c r="D5906" s="59" t="s">
        <v>3138</v>
      </c>
      <c r="E5906" s="59" t="s">
        <v>9322</v>
      </c>
      <c r="F5906" t="s">
        <v>2526</v>
      </c>
      <c r="G5906" t="s">
        <v>2527</v>
      </c>
      <c r="H5906" t="s">
        <v>2528</v>
      </c>
      <c r="I5906" s="52">
        <v>45446</v>
      </c>
      <c r="J5906" t="s">
        <v>2457</v>
      </c>
      <c r="K5906">
        <v>1416</v>
      </c>
      <c r="L5906" s="73">
        <v>67.769679107930898</v>
      </c>
      <c r="M5906">
        <v>1416</v>
      </c>
      <c r="N5906">
        <v>1</v>
      </c>
      <c r="O5906" s="73">
        <v>72.872077010086002</v>
      </c>
      <c r="P5906">
        <v>1416</v>
      </c>
      <c r="Q5906">
        <v>1</v>
      </c>
      <c r="R5906">
        <v>1384</v>
      </c>
      <c r="S5906">
        <v>0.99640696832075004</v>
      </c>
      <c r="T5906">
        <v>32.583305764293399</v>
      </c>
      <c r="U5906">
        <v>0.67633922099936805</v>
      </c>
      <c r="V5906">
        <v>995</v>
      </c>
      <c r="W5906">
        <v>0.138481935402164</v>
      </c>
      <c r="X5906">
        <v>183</v>
      </c>
      <c r="Y5906">
        <v>1408</v>
      </c>
      <c r="Z5906">
        <v>0.99848089707286902</v>
      </c>
      <c r="AA5906">
        <v>31.950559354481999</v>
      </c>
      <c r="AB5906">
        <v>1217</v>
      </c>
      <c r="AC5906">
        <v>0.96090084639822604</v>
      </c>
      <c r="AD5906">
        <v>190</v>
      </c>
      <c r="AE5906">
        <v>3.7552463369192102E-2</v>
      </c>
      <c r="AF5906">
        <v>9</v>
      </c>
      <c r="AG5906">
        <v>1.54669023258122E-3</v>
      </c>
      <c r="AH5906">
        <v>6.6938108051741302E-3</v>
      </c>
      <c r="AI5906">
        <v>90</v>
      </c>
      <c r="AJ5906" s="73">
        <v>63.662626617284999</v>
      </c>
      <c r="AK5906">
        <v>1416</v>
      </c>
      <c r="AL5906">
        <v>1</v>
      </c>
      <c r="AM5906">
        <v>0</v>
      </c>
      <c r="AN5906">
        <v>0</v>
      </c>
      <c r="AO5906">
        <v>0</v>
      </c>
      <c r="AP5906">
        <v>0</v>
      </c>
      <c r="AQ5906">
        <v>1416</v>
      </c>
      <c r="AR5906">
        <v>1</v>
      </c>
      <c r="AS5906">
        <v>3.4757512303782699E-3</v>
      </c>
      <c r="AT5906">
        <v>5</v>
      </c>
      <c r="AU5906">
        <v>0</v>
      </c>
      <c r="AV5906">
        <v>0</v>
      </c>
      <c r="AW5906">
        <v>1416</v>
      </c>
      <c r="AX5906">
        <v>1</v>
      </c>
      <c r="AY5906" s="73">
        <v>65.674998699901906</v>
      </c>
      <c r="AZ5906">
        <v>1416</v>
      </c>
      <c r="BA5906">
        <v>1</v>
      </c>
      <c r="BB5906">
        <v>1383</v>
      </c>
      <c r="BC5906">
        <v>0.90755180693191995</v>
      </c>
      <c r="BD5906">
        <v>33</v>
      </c>
      <c r="BE5906">
        <v>9.2448193068079207E-2</v>
      </c>
      <c r="BF5906">
        <v>67.769679107930898</v>
      </c>
      <c r="BG5906">
        <v>72.872077010086002</v>
      </c>
      <c r="BH5906">
        <v>65.674998699901906</v>
      </c>
      <c r="BI5906">
        <v>63.662626617284999</v>
      </c>
    </row>
    <row r="5907" spans="1:61" x14ac:dyDescent="0.25">
      <c r="A5907" s="10" t="str">
        <f>VLOOKUP(D5907,'Index-Relations'!E:F,2,FALSE)</f>
        <v>ESG</v>
      </c>
      <c r="B5907" t="s">
        <v>3450</v>
      </c>
      <c r="C5907" s="53" t="s">
        <v>2767</v>
      </c>
      <c r="D5907" s="59" t="s">
        <v>3138</v>
      </c>
      <c r="E5907" s="59" t="s">
        <v>9323</v>
      </c>
      <c r="F5907" t="s">
        <v>2526</v>
      </c>
      <c r="G5907" t="s">
        <v>2527</v>
      </c>
      <c r="H5907" t="s">
        <v>2528</v>
      </c>
      <c r="I5907" s="52">
        <v>45413</v>
      </c>
      <c r="J5907" t="s">
        <v>2457</v>
      </c>
      <c r="K5907">
        <v>1419</v>
      </c>
      <c r="L5907" s="73">
        <v>67.832537839272007</v>
      </c>
      <c r="M5907">
        <v>1418</v>
      </c>
      <c r="N5907">
        <v>0.99999646144719201</v>
      </c>
      <c r="O5907" s="73">
        <v>73.099022382651896</v>
      </c>
      <c r="P5907">
        <v>1418</v>
      </c>
      <c r="Q5907">
        <v>0.99999646144719201</v>
      </c>
      <c r="R5907">
        <v>1386</v>
      </c>
      <c r="S5907">
        <v>0.99635926107957995</v>
      </c>
      <c r="T5907">
        <v>32.792149211732799</v>
      </c>
      <c r="U5907">
        <v>0.66890763631525296</v>
      </c>
      <c r="V5907">
        <v>996</v>
      </c>
      <c r="W5907">
        <v>0.13624005418877599</v>
      </c>
      <c r="X5907">
        <v>183</v>
      </c>
      <c r="Y5907">
        <v>1410</v>
      </c>
      <c r="Z5907">
        <v>0.99853874557661204</v>
      </c>
      <c r="AA5907">
        <v>33.114834489984403</v>
      </c>
      <c r="AB5907">
        <v>1217</v>
      </c>
      <c r="AC5907">
        <v>0.96095047001631595</v>
      </c>
      <c r="AD5907">
        <v>192</v>
      </c>
      <c r="AE5907">
        <v>3.7557201084186899E-2</v>
      </c>
      <c r="AF5907">
        <v>10</v>
      </c>
      <c r="AG5907">
        <v>1.49232889949621E-3</v>
      </c>
      <c r="AH5907">
        <v>6.38101912760272E-3</v>
      </c>
      <c r="AI5907">
        <v>90</v>
      </c>
      <c r="AJ5907" s="73">
        <v>63.499347576849999</v>
      </c>
      <c r="AK5907">
        <v>1418</v>
      </c>
      <c r="AL5907">
        <v>0.99999646144719201</v>
      </c>
      <c r="AM5907">
        <v>0</v>
      </c>
      <c r="AN5907">
        <v>0</v>
      </c>
      <c r="AO5907">
        <v>0</v>
      </c>
      <c r="AP5907">
        <v>0</v>
      </c>
      <c r="AQ5907">
        <v>1418</v>
      </c>
      <c r="AR5907">
        <v>0.99999646144719201</v>
      </c>
      <c r="AS5907">
        <v>3.45871239557892E-3</v>
      </c>
      <c r="AT5907">
        <v>5</v>
      </c>
      <c r="AU5907">
        <v>0</v>
      </c>
      <c r="AV5907">
        <v>0</v>
      </c>
      <c r="AW5907">
        <v>1418</v>
      </c>
      <c r="AX5907">
        <v>0.99999646144719201</v>
      </c>
      <c r="AY5907" s="73">
        <v>65.774515068918902</v>
      </c>
      <c r="AZ5907">
        <v>1418</v>
      </c>
      <c r="BA5907">
        <v>0.99999646144719201</v>
      </c>
      <c r="BB5907">
        <v>1383</v>
      </c>
      <c r="BC5907">
        <v>0.91050492819899198</v>
      </c>
      <c r="BD5907">
        <v>35</v>
      </c>
      <c r="BE5907">
        <v>8.9491533248199903E-2</v>
      </c>
      <c r="BF5907">
        <v>67.832537839272007</v>
      </c>
      <c r="BG5907">
        <v>73.099022382651896</v>
      </c>
      <c r="BH5907">
        <v>65.774515068918902</v>
      </c>
      <c r="BI5907">
        <v>63.499347576849999</v>
      </c>
    </row>
    <row r="5908" spans="1:61" x14ac:dyDescent="0.25">
      <c r="A5908" s="10" t="str">
        <f>VLOOKUP(D5908,'Index-Relations'!E:F,2,FALSE)</f>
        <v>ESG</v>
      </c>
      <c r="B5908" t="s">
        <v>3450</v>
      </c>
      <c r="C5908" s="53" t="s">
        <v>2768</v>
      </c>
      <c r="D5908" s="59" t="s">
        <v>3138</v>
      </c>
      <c r="E5908" s="59" t="s">
        <v>9324</v>
      </c>
      <c r="F5908" t="s">
        <v>2526</v>
      </c>
      <c r="G5908" t="s">
        <v>2527</v>
      </c>
      <c r="H5908" t="s">
        <v>2528</v>
      </c>
      <c r="I5908" s="52">
        <v>45383</v>
      </c>
      <c r="J5908" t="s">
        <v>2457</v>
      </c>
      <c r="K5908">
        <v>1419</v>
      </c>
      <c r="L5908">
        <v>73.253000719042404</v>
      </c>
      <c r="M5908">
        <v>1419</v>
      </c>
      <c r="N5908">
        <v>1</v>
      </c>
      <c r="O5908">
        <v>78.437447748331095</v>
      </c>
      <c r="P5908">
        <v>1419</v>
      </c>
      <c r="Q5908">
        <v>1</v>
      </c>
      <c r="R5908">
        <v>1387</v>
      </c>
      <c r="S5908">
        <v>0.99649521430225596</v>
      </c>
      <c r="T5908">
        <v>32.633291206164799</v>
      </c>
      <c r="U5908">
        <v>0.66934464245898195</v>
      </c>
      <c r="V5908">
        <v>996</v>
      </c>
      <c r="W5908">
        <v>0.135453924107412</v>
      </c>
      <c r="X5908">
        <v>183</v>
      </c>
      <c r="Y5908">
        <v>1411</v>
      </c>
      <c r="Z5908">
        <v>0.99852652911758799</v>
      </c>
      <c r="AA5908">
        <v>31.915159467442201</v>
      </c>
      <c r="AB5908">
        <v>1214</v>
      </c>
      <c r="AC5908">
        <v>0.96031543575115097</v>
      </c>
      <c r="AD5908">
        <v>196</v>
      </c>
      <c r="AE5908">
        <v>3.8177875272782998E-2</v>
      </c>
      <c r="AF5908">
        <v>9</v>
      </c>
      <c r="AG5908">
        <v>1.5066889760656801E-3</v>
      </c>
      <c r="AH5908">
        <v>6.2736763192433398E-3</v>
      </c>
      <c r="AI5908">
        <v>90</v>
      </c>
      <c r="AJ5908">
        <v>68.300127275120005</v>
      </c>
      <c r="AK5908">
        <v>1419</v>
      </c>
      <c r="AL5908">
        <v>1</v>
      </c>
      <c r="AM5908">
        <v>0</v>
      </c>
      <c r="AN5908">
        <v>0</v>
      </c>
      <c r="AO5908">
        <v>0</v>
      </c>
      <c r="AP5908">
        <v>0</v>
      </c>
      <c r="AQ5908">
        <v>1419</v>
      </c>
      <c r="AR5908">
        <v>1</v>
      </c>
      <c r="AS5908">
        <v>3.3368975362645099E-3</v>
      </c>
      <c r="AT5908">
        <v>5</v>
      </c>
      <c r="AU5908">
        <v>0</v>
      </c>
      <c r="AV5908">
        <v>0</v>
      </c>
      <c r="AW5908">
        <v>1419</v>
      </c>
      <c r="AX5908">
        <v>1</v>
      </c>
      <c r="AY5908">
        <v>71.192539268011302</v>
      </c>
      <c r="AZ5908">
        <v>1419</v>
      </c>
      <c r="BA5908">
        <v>1</v>
      </c>
      <c r="BB5908">
        <v>1384</v>
      </c>
      <c r="BC5908">
        <v>0.91089633383672697</v>
      </c>
      <c r="BD5908">
        <v>35</v>
      </c>
      <c r="BE5908">
        <v>8.9103666163272296E-2</v>
      </c>
      <c r="BF5908">
        <v>68.140064013247994</v>
      </c>
      <c r="BG5908">
        <v>73.202427316813001</v>
      </c>
      <c r="BH5908">
        <v>66.452231629945899</v>
      </c>
      <c r="BI5908">
        <v>63.515423034260898</v>
      </c>
    </row>
    <row r="5909" spans="1:61" x14ac:dyDescent="0.25">
      <c r="A5909" s="10" t="str">
        <f>VLOOKUP(D5909,'Index-Relations'!E:F,2,FALSE)</f>
        <v>ESG</v>
      </c>
      <c r="B5909" t="s">
        <v>3450</v>
      </c>
      <c r="C5909" s="53" t="s">
        <v>2769</v>
      </c>
      <c r="D5909" s="59" t="s">
        <v>3138</v>
      </c>
      <c r="E5909" s="59" t="s">
        <v>9325</v>
      </c>
      <c r="F5909" t="s">
        <v>2526</v>
      </c>
      <c r="G5909" t="s">
        <v>2527</v>
      </c>
      <c r="H5909" t="s">
        <v>2528</v>
      </c>
      <c r="I5909" s="52">
        <v>45352</v>
      </c>
      <c r="J5909" t="s">
        <v>2457</v>
      </c>
      <c r="K5909">
        <v>1421</v>
      </c>
      <c r="L5909">
        <v>73.776066496722606</v>
      </c>
      <c r="M5909">
        <v>1419</v>
      </c>
      <c r="N5909">
        <v>0.99958695619572902</v>
      </c>
      <c r="O5909">
        <v>78.669617931925004</v>
      </c>
      <c r="P5909">
        <v>1419</v>
      </c>
      <c r="Q5909">
        <v>0.99958695619572902</v>
      </c>
      <c r="R5909">
        <v>1389</v>
      </c>
      <c r="S5909">
        <v>0.99645770266256395</v>
      </c>
      <c r="T5909">
        <v>32.699344269240797</v>
      </c>
      <c r="U5909">
        <v>0.65954638032044499</v>
      </c>
      <c r="V5909">
        <v>985</v>
      </c>
      <c r="W5909">
        <v>0.12939562465333901</v>
      </c>
      <c r="X5909">
        <v>168</v>
      </c>
      <c r="Y5909">
        <v>1413</v>
      </c>
      <c r="Z5909">
        <v>0.99854987353181501</v>
      </c>
      <c r="AA5909">
        <v>32.040978337056103</v>
      </c>
      <c r="AB5909">
        <v>1213</v>
      </c>
      <c r="AC5909">
        <v>0.95960807187345798</v>
      </c>
      <c r="AD5909">
        <v>199</v>
      </c>
      <c r="AE5909">
        <v>3.8909766281676299E-2</v>
      </c>
      <c r="AF5909">
        <v>9</v>
      </c>
      <c r="AG5909">
        <v>1.4821618448654899E-3</v>
      </c>
      <c r="AH5909">
        <v>1.8067700367271401E-3</v>
      </c>
      <c r="AI5909">
        <v>68</v>
      </c>
      <c r="AJ5909">
        <v>68.976346197441003</v>
      </c>
      <c r="AK5909">
        <v>1419</v>
      </c>
      <c r="AL5909">
        <v>0.99958695619572902</v>
      </c>
      <c r="AM5909">
        <v>0</v>
      </c>
      <c r="AN5909">
        <v>0</v>
      </c>
      <c r="AO5909">
        <v>0</v>
      </c>
      <c r="AP5909">
        <v>0</v>
      </c>
      <c r="AQ5909">
        <v>1421</v>
      </c>
      <c r="AR5909">
        <v>0.999999999999999</v>
      </c>
      <c r="AS5909">
        <v>3.3909256121736602E-3</v>
      </c>
      <c r="AT5909">
        <v>5</v>
      </c>
      <c r="AU5909">
        <v>0</v>
      </c>
      <c r="AV5909">
        <v>0</v>
      </c>
      <c r="AW5909">
        <v>1421</v>
      </c>
      <c r="AX5909">
        <v>0.999999999999999</v>
      </c>
      <c r="AY5909">
        <v>71.599930648924598</v>
      </c>
      <c r="AZ5909">
        <v>1419</v>
      </c>
      <c r="BA5909">
        <v>0.99958695619572902</v>
      </c>
      <c r="BB5909">
        <v>1386</v>
      </c>
      <c r="BC5909">
        <v>0.90979886909414998</v>
      </c>
      <c r="BD5909">
        <v>35</v>
      </c>
      <c r="BE5909">
        <v>9.0201130905849899E-2</v>
      </c>
      <c r="BF5909">
        <v>68.658212505426903</v>
      </c>
      <c r="BG5909">
        <v>73.434191379100994</v>
      </c>
      <c r="BH5909">
        <v>66.817082558010895</v>
      </c>
      <c r="BI5909">
        <v>64.152350395744904</v>
      </c>
    </row>
    <row r="5910" spans="1:61" x14ac:dyDescent="0.25">
      <c r="A5910" s="10" t="str">
        <f>VLOOKUP(D5910,'Index-Relations'!E:F,2,FALSE)</f>
        <v>ESG</v>
      </c>
      <c r="B5910" t="s">
        <v>3450</v>
      </c>
      <c r="C5910" s="53" t="s">
        <v>2770</v>
      </c>
      <c r="D5910" s="59" t="s">
        <v>3138</v>
      </c>
      <c r="E5910" s="59" t="s">
        <v>9326</v>
      </c>
      <c r="F5910" t="s">
        <v>2526</v>
      </c>
      <c r="G5910" t="s">
        <v>2527</v>
      </c>
      <c r="H5910" t="s">
        <v>2528</v>
      </c>
      <c r="I5910" s="52">
        <v>45323</v>
      </c>
      <c r="J5910" t="s">
        <v>2457</v>
      </c>
      <c r="K5910">
        <v>1422</v>
      </c>
      <c r="L5910">
        <v>74.272317856261196</v>
      </c>
      <c r="M5910">
        <v>1419</v>
      </c>
      <c r="N5910">
        <v>0.99964879933477102</v>
      </c>
      <c r="O5910">
        <v>78.839181816270994</v>
      </c>
      <c r="P5910">
        <v>1419</v>
      </c>
      <c r="Q5910">
        <v>0.99964879933477102</v>
      </c>
      <c r="R5910">
        <v>1389</v>
      </c>
      <c r="S5910">
        <v>0.99638204608443504</v>
      </c>
      <c r="T5910">
        <v>32.949189866349698</v>
      </c>
      <c r="U5910">
        <v>0.65170577603346203</v>
      </c>
      <c r="V5910">
        <v>981</v>
      </c>
      <c r="W5910">
        <v>0.12794734055322199</v>
      </c>
      <c r="X5910">
        <v>164</v>
      </c>
      <c r="Y5910">
        <v>1413</v>
      </c>
      <c r="Z5910">
        <v>0.99873914582206702</v>
      </c>
      <c r="AA5910">
        <v>32.988388422486203</v>
      </c>
      <c r="AB5910">
        <v>1210</v>
      </c>
      <c r="AC5910">
        <v>0.95609670986585904</v>
      </c>
      <c r="AD5910">
        <v>202</v>
      </c>
      <c r="AE5910">
        <v>4.2611860913268101E-2</v>
      </c>
      <c r="AF5910">
        <v>10</v>
      </c>
      <c r="AG5910">
        <v>1.29142922087229E-3</v>
      </c>
      <c r="AH5910">
        <v>1.8586104407812801E-3</v>
      </c>
      <c r="AI5910">
        <v>64</v>
      </c>
      <c r="AJ5910">
        <v>69.613886345336795</v>
      </c>
      <c r="AK5910">
        <v>1419</v>
      </c>
      <c r="AL5910">
        <v>0.99964879933477102</v>
      </c>
      <c r="AM5910">
        <v>0</v>
      </c>
      <c r="AN5910">
        <v>0</v>
      </c>
      <c r="AO5910">
        <v>0</v>
      </c>
      <c r="AP5910">
        <v>0</v>
      </c>
      <c r="AQ5910">
        <v>1421</v>
      </c>
      <c r="AR5910">
        <v>1</v>
      </c>
      <c r="AS5910">
        <v>3.5321195502318399E-3</v>
      </c>
      <c r="AT5910">
        <v>5</v>
      </c>
      <c r="AU5910">
        <v>0</v>
      </c>
      <c r="AV5910">
        <v>0</v>
      </c>
      <c r="AW5910">
        <v>1421</v>
      </c>
      <c r="AX5910">
        <v>1</v>
      </c>
      <c r="AY5910">
        <v>72.045965363719702</v>
      </c>
      <c r="AZ5910">
        <v>1419</v>
      </c>
      <c r="BA5910">
        <v>0.99964879933477102</v>
      </c>
      <c r="BB5910">
        <v>1385</v>
      </c>
      <c r="BC5910">
        <v>0.912874327519687</v>
      </c>
      <c r="BD5910">
        <v>36</v>
      </c>
      <c r="BE5910">
        <v>8.7125672480312402E-2</v>
      </c>
      <c r="BF5910">
        <v>69.117986021351001</v>
      </c>
      <c r="BG5910">
        <v>73.527315806256993</v>
      </c>
      <c r="BH5910">
        <v>67.149839100915898</v>
      </c>
      <c r="BI5910">
        <v>64.726939729101005</v>
      </c>
    </row>
    <row r="5911" spans="1:61" x14ac:dyDescent="0.25">
      <c r="A5911" s="10" t="str">
        <f>VLOOKUP(D5911,'Index-Relations'!E:F,2,FALSE)</f>
        <v>BM</v>
      </c>
      <c r="B5911" t="s">
        <v>3450</v>
      </c>
      <c r="C5911" s="53" t="s">
        <v>2760</v>
      </c>
      <c r="D5911" s="59" t="s">
        <v>2933</v>
      </c>
      <c r="E5911" s="59" t="s">
        <v>9327</v>
      </c>
      <c r="F5911" t="s">
        <v>1162</v>
      </c>
      <c r="G5911" t="s">
        <v>2673</v>
      </c>
      <c r="H5911" t="s">
        <v>1163</v>
      </c>
      <c r="I5911" s="52">
        <v>45658</v>
      </c>
      <c r="J5911" t="s">
        <v>2457</v>
      </c>
      <c r="K5911">
        <v>79</v>
      </c>
      <c r="L5911" s="73">
        <v>54.139740933592002</v>
      </c>
      <c r="M5911">
        <v>77</v>
      </c>
      <c r="N5911">
        <v>0.99919487100567606</v>
      </c>
      <c r="O5911" s="73">
        <v>75.598414385070001</v>
      </c>
      <c r="P5911">
        <v>77</v>
      </c>
      <c r="Q5911">
        <v>0.99919487100567606</v>
      </c>
      <c r="R5911">
        <v>76</v>
      </c>
      <c r="S5911">
        <v>0.99362516217229602</v>
      </c>
      <c r="T5911">
        <v>16.926015866530999</v>
      </c>
      <c r="U5911">
        <v>5.7714074399082903E-2</v>
      </c>
      <c r="V5911">
        <v>29</v>
      </c>
      <c r="W5911">
        <v>9.5351150699900301E-5</v>
      </c>
      <c r="X5911">
        <v>1</v>
      </c>
      <c r="Y5911">
        <v>77</v>
      </c>
      <c r="Z5911">
        <v>0.99919487100567606</v>
      </c>
      <c r="AA5911">
        <v>5.15935363751941</v>
      </c>
      <c r="AB5911">
        <v>55</v>
      </c>
      <c r="AC5911">
        <v>0.93139361699544398</v>
      </c>
      <c r="AD5911">
        <v>22</v>
      </c>
      <c r="AE5911">
        <v>6.7801254010231501E-2</v>
      </c>
      <c r="AF5911">
        <v>2</v>
      </c>
      <c r="AG5911">
        <v>8.05128994323722E-4</v>
      </c>
      <c r="AH5911">
        <v>0</v>
      </c>
      <c r="AI5911">
        <v>0</v>
      </c>
      <c r="AJ5911" s="73">
        <v>48.316447876345997</v>
      </c>
      <c r="AK5911">
        <v>77</v>
      </c>
      <c r="AL5911">
        <v>0.99919487100567606</v>
      </c>
      <c r="AM5911">
        <v>0</v>
      </c>
      <c r="AN5911">
        <v>0</v>
      </c>
      <c r="AO5911">
        <v>0</v>
      </c>
      <c r="AP5911">
        <v>0</v>
      </c>
      <c r="AQ5911">
        <v>79</v>
      </c>
      <c r="AR5911">
        <v>0.999999999999999</v>
      </c>
      <c r="AS5911">
        <v>0</v>
      </c>
      <c r="AT5911">
        <v>0</v>
      </c>
      <c r="AU5911">
        <v>0</v>
      </c>
      <c r="AV5911">
        <v>0</v>
      </c>
      <c r="AW5911">
        <v>79</v>
      </c>
      <c r="AX5911">
        <v>0.999999999999999</v>
      </c>
      <c r="AY5911" s="73">
        <v>46.074347635792002</v>
      </c>
      <c r="AZ5911">
        <v>77</v>
      </c>
      <c r="BA5911">
        <v>0.99919487100567606</v>
      </c>
      <c r="BB5911">
        <v>76</v>
      </c>
      <c r="BC5911">
        <v>0.76640375932752403</v>
      </c>
      <c r="BD5911">
        <v>3</v>
      </c>
      <c r="BE5911">
        <v>0.233596240672475</v>
      </c>
      <c r="BF5911">
        <v>54.139740933592002</v>
      </c>
      <c r="BG5911">
        <v>75.598414385070001</v>
      </c>
      <c r="BH5911">
        <v>46.074347635792002</v>
      </c>
      <c r="BI5911">
        <v>48.316447876345997</v>
      </c>
    </row>
    <row r="5912" spans="1:61" x14ac:dyDescent="0.25">
      <c r="A5912" s="10" t="str">
        <f>VLOOKUP(D5912,'Index-Relations'!E:F,2,FALSE)</f>
        <v>BM</v>
      </c>
      <c r="B5912" t="s">
        <v>3450</v>
      </c>
      <c r="C5912" s="53" t="s">
        <v>2761</v>
      </c>
      <c r="D5912" s="59" t="s">
        <v>2933</v>
      </c>
      <c r="E5912" s="59" t="s">
        <v>9328</v>
      </c>
      <c r="F5912" t="s">
        <v>1162</v>
      </c>
      <c r="G5912" t="s">
        <v>2673</v>
      </c>
      <c r="H5912" t="s">
        <v>1163</v>
      </c>
      <c r="I5912" s="52">
        <v>45628</v>
      </c>
      <c r="J5912" t="s">
        <v>2457</v>
      </c>
      <c r="K5912">
        <v>79</v>
      </c>
      <c r="L5912" s="73">
        <v>53.333931656588</v>
      </c>
      <c r="M5912">
        <v>77</v>
      </c>
      <c r="N5912">
        <v>0.99911933180971801</v>
      </c>
      <c r="O5912" s="73">
        <v>74.669635734375007</v>
      </c>
      <c r="P5912">
        <v>77</v>
      </c>
      <c r="Q5912">
        <v>0.99911933180971801</v>
      </c>
      <c r="R5912">
        <v>76</v>
      </c>
      <c r="S5912">
        <v>0.99427713426558995</v>
      </c>
      <c r="T5912">
        <v>17.163885341050399</v>
      </c>
      <c r="U5912">
        <v>5.8126277276445697E-2</v>
      </c>
      <c r="V5912">
        <v>28</v>
      </c>
      <c r="W5912">
        <v>9.6883539341204199E-5</v>
      </c>
      <c r="X5912">
        <v>1</v>
      </c>
      <c r="Y5912">
        <v>77</v>
      </c>
      <c r="Z5912">
        <v>0.99911933180971801</v>
      </c>
      <c r="AA5912">
        <v>5.1746148622257202</v>
      </c>
      <c r="AB5912">
        <v>56</v>
      </c>
      <c r="AC5912">
        <v>0.94041956288516004</v>
      </c>
      <c r="AD5912">
        <v>21</v>
      </c>
      <c r="AE5912">
        <v>5.8699768924558499E-2</v>
      </c>
      <c r="AF5912">
        <v>2</v>
      </c>
      <c r="AG5912">
        <v>8.8066819028126398E-4</v>
      </c>
      <c r="AH5912">
        <v>0</v>
      </c>
      <c r="AI5912">
        <v>0</v>
      </c>
      <c r="AJ5912" s="73">
        <v>47.436525833936997</v>
      </c>
      <c r="AK5912">
        <v>77</v>
      </c>
      <c r="AL5912">
        <v>0.99911933180971801</v>
      </c>
      <c r="AM5912">
        <v>0</v>
      </c>
      <c r="AN5912">
        <v>0</v>
      </c>
      <c r="AO5912">
        <v>0</v>
      </c>
      <c r="AP5912">
        <v>0</v>
      </c>
      <c r="AQ5912">
        <v>79</v>
      </c>
      <c r="AR5912">
        <v>0.999999999999999</v>
      </c>
      <c r="AS5912">
        <v>0</v>
      </c>
      <c r="AT5912">
        <v>0</v>
      </c>
      <c r="AU5912">
        <v>0</v>
      </c>
      <c r="AV5912">
        <v>0</v>
      </c>
      <c r="AW5912">
        <v>79</v>
      </c>
      <c r="AX5912">
        <v>1</v>
      </c>
      <c r="AY5912" s="73">
        <v>45.894844559302904</v>
      </c>
      <c r="AZ5912">
        <v>77</v>
      </c>
      <c r="BA5912">
        <v>0.99911933180971801</v>
      </c>
      <c r="BB5912">
        <v>76</v>
      </c>
      <c r="BC5912">
        <v>0.76595730384292005</v>
      </c>
      <c r="BD5912">
        <v>3</v>
      </c>
      <c r="BE5912">
        <v>0.23404269615707901</v>
      </c>
      <c r="BF5912">
        <v>53.333931656588</v>
      </c>
      <c r="BG5912">
        <v>74.669635734375007</v>
      </c>
      <c r="BH5912">
        <v>45.894844559302904</v>
      </c>
      <c r="BI5912">
        <v>47.436525833936997</v>
      </c>
    </row>
    <row r="5913" spans="1:61" x14ac:dyDescent="0.25">
      <c r="A5913" s="10" t="str">
        <f>VLOOKUP(D5913,'Index-Relations'!E:F,2,FALSE)</f>
        <v>BM</v>
      </c>
      <c r="B5913" t="s">
        <v>3450</v>
      </c>
      <c r="C5913" s="53" t="s">
        <v>2762</v>
      </c>
      <c r="D5913" s="59" t="s">
        <v>2933</v>
      </c>
      <c r="E5913" s="59" t="s">
        <v>9329</v>
      </c>
      <c r="F5913" t="s">
        <v>1162</v>
      </c>
      <c r="G5913" t="s">
        <v>2673</v>
      </c>
      <c r="H5913" t="s">
        <v>1163</v>
      </c>
      <c r="I5913" s="52">
        <v>45597</v>
      </c>
      <c r="J5913" t="s">
        <v>2457</v>
      </c>
      <c r="K5913">
        <v>79</v>
      </c>
      <c r="L5913" s="73">
        <v>53.896012787065899</v>
      </c>
      <c r="M5913">
        <v>77</v>
      </c>
      <c r="N5913">
        <v>0.99927544488676401</v>
      </c>
      <c r="O5913" s="73">
        <v>75.428661566937905</v>
      </c>
      <c r="P5913">
        <v>77</v>
      </c>
      <c r="Q5913">
        <v>0.99927544488676401</v>
      </c>
      <c r="R5913">
        <v>76</v>
      </c>
      <c r="S5913">
        <v>0.99411804012568294</v>
      </c>
      <c r="T5913">
        <v>17.080724238512101</v>
      </c>
      <c r="U5913">
        <v>5.8009503413278797E-2</v>
      </c>
      <c r="V5913">
        <v>28</v>
      </c>
      <c r="W5913">
        <v>9.6207965829750306E-5</v>
      </c>
      <c r="X5913">
        <v>1</v>
      </c>
      <c r="Y5913">
        <v>77</v>
      </c>
      <c r="Z5913">
        <v>0.99927544488676401</v>
      </c>
      <c r="AA5913">
        <v>5.2492746849393397</v>
      </c>
      <c r="AB5913">
        <v>56</v>
      </c>
      <c r="AC5913">
        <v>0.94271255310254498</v>
      </c>
      <c r="AD5913">
        <v>21</v>
      </c>
      <c r="AE5913">
        <v>5.6562891784218403E-2</v>
      </c>
      <c r="AF5913">
        <v>2</v>
      </c>
      <c r="AG5913">
        <v>7.24555113235825E-4</v>
      </c>
      <c r="AH5913">
        <v>0</v>
      </c>
      <c r="AI5913">
        <v>0</v>
      </c>
      <c r="AJ5913" s="73">
        <v>47.967727317418898</v>
      </c>
      <c r="AK5913">
        <v>77</v>
      </c>
      <c r="AL5913">
        <v>0.99927544488676401</v>
      </c>
      <c r="AM5913">
        <v>0</v>
      </c>
      <c r="AN5913">
        <v>0</v>
      </c>
      <c r="AO5913">
        <v>0</v>
      </c>
      <c r="AP5913">
        <v>0</v>
      </c>
      <c r="AQ5913">
        <v>79</v>
      </c>
      <c r="AR5913">
        <v>1</v>
      </c>
      <c r="AS5913">
        <v>0</v>
      </c>
      <c r="AT5913">
        <v>0</v>
      </c>
      <c r="AU5913">
        <v>0</v>
      </c>
      <c r="AV5913">
        <v>0</v>
      </c>
      <c r="AW5913">
        <v>79</v>
      </c>
      <c r="AX5913">
        <v>1</v>
      </c>
      <c r="AY5913" s="73">
        <v>46.0653756087899</v>
      </c>
      <c r="AZ5913">
        <v>77</v>
      </c>
      <c r="BA5913">
        <v>0.99927544488676401</v>
      </c>
      <c r="BB5913">
        <v>76</v>
      </c>
      <c r="BC5913">
        <v>0.76108967570288699</v>
      </c>
      <c r="BD5913">
        <v>3</v>
      </c>
      <c r="BE5913">
        <v>0.23891032429711201</v>
      </c>
      <c r="BF5913">
        <v>53.896012787065899</v>
      </c>
      <c r="BG5913">
        <v>75.428661566937905</v>
      </c>
      <c r="BH5913">
        <v>46.0653756087899</v>
      </c>
      <c r="BI5913">
        <v>47.967727317418898</v>
      </c>
    </row>
    <row r="5914" spans="1:61" x14ac:dyDescent="0.25">
      <c r="A5914" s="10" t="str">
        <f>VLOOKUP(D5914,'Index-Relations'!E:F,2,FALSE)</f>
        <v>BM</v>
      </c>
      <c r="B5914" t="s">
        <v>3450</v>
      </c>
      <c r="C5914" s="53" t="s">
        <v>2763</v>
      </c>
      <c r="D5914" s="59" t="s">
        <v>2933</v>
      </c>
      <c r="E5914" s="59" t="s">
        <v>9330</v>
      </c>
      <c r="F5914" t="s">
        <v>1162</v>
      </c>
      <c r="G5914" t="s">
        <v>2673</v>
      </c>
      <c r="H5914" t="s">
        <v>1163</v>
      </c>
      <c r="I5914" s="52">
        <v>45566</v>
      </c>
      <c r="J5914" t="s">
        <v>2457</v>
      </c>
      <c r="K5914">
        <v>79</v>
      </c>
      <c r="L5914" s="73">
        <v>53.7201918219559</v>
      </c>
      <c r="M5914">
        <v>77</v>
      </c>
      <c r="N5914">
        <v>0.99935595429106605</v>
      </c>
      <c r="O5914" s="73">
        <v>75.344353032054002</v>
      </c>
      <c r="P5914">
        <v>77</v>
      </c>
      <c r="Q5914">
        <v>0.99935595429106605</v>
      </c>
      <c r="R5914">
        <v>76</v>
      </c>
      <c r="S5914">
        <v>0.99488522974223803</v>
      </c>
      <c r="T5914">
        <v>17.1469374549362</v>
      </c>
      <c r="U5914">
        <v>5.7572630500727001E-2</v>
      </c>
      <c r="V5914">
        <v>28</v>
      </c>
      <c r="W5914">
        <v>9.6128618109414399E-5</v>
      </c>
      <c r="X5914">
        <v>1</v>
      </c>
      <c r="Y5914">
        <v>77</v>
      </c>
      <c r="Z5914">
        <v>0.99935595429106605</v>
      </c>
      <c r="AA5914">
        <v>5.3650962573092702</v>
      </c>
      <c r="AB5914">
        <v>56</v>
      </c>
      <c r="AC5914">
        <v>0.94400133467268799</v>
      </c>
      <c r="AD5914">
        <v>21</v>
      </c>
      <c r="AE5914">
        <v>5.5354619618378502E-2</v>
      </c>
      <c r="AF5914">
        <v>2</v>
      </c>
      <c r="AG5914">
        <v>6.4404570893337998E-4</v>
      </c>
      <c r="AH5914">
        <v>0</v>
      </c>
      <c r="AI5914">
        <v>0</v>
      </c>
      <c r="AJ5914" s="73">
        <v>47.783670987092997</v>
      </c>
      <c r="AK5914">
        <v>77</v>
      </c>
      <c r="AL5914">
        <v>0.99935595429106605</v>
      </c>
      <c r="AM5914">
        <v>0</v>
      </c>
      <c r="AN5914">
        <v>0</v>
      </c>
      <c r="AO5914">
        <v>0</v>
      </c>
      <c r="AP5914">
        <v>0</v>
      </c>
      <c r="AQ5914">
        <v>79</v>
      </c>
      <c r="AR5914">
        <v>0.999999999999999</v>
      </c>
      <c r="AS5914">
        <v>0</v>
      </c>
      <c r="AT5914">
        <v>0</v>
      </c>
      <c r="AU5914">
        <v>0</v>
      </c>
      <c r="AV5914">
        <v>0</v>
      </c>
      <c r="AW5914">
        <v>79</v>
      </c>
      <c r="AX5914">
        <v>0.999999999999999</v>
      </c>
      <c r="AY5914" s="73">
        <v>45.9173145635419</v>
      </c>
      <c r="AZ5914">
        <v>77</v>
      </c>
      <c r="BA5914">
        <v>0.99935595429106605</v>
      </c>
      <c r="BB5914">
        <v>76</v>
      </c>
      <c r="BC5914">
        <v>0.75566680427424304</v>
      </c>
      <c r="BD5914">
        <v>3</v>
      </c>
      <c r="BE5914">
        <v>0.24433319572575601</v>
      </c>
      <c r="BF5914">
        <v>53.7201918219559</v>
      </c>
      <c r="BG5914">
        <v>75.344353032054002</v>
      </c>
      <c r="BH5914">
        <v>45.9173145635419</v>
      </c>
      <c r="BI5914">
        <v>47.783670987092997</v>
      </c>
    </row>
    <row r="5915" spans="1:61" x14ac:dyDescent="0.25">
      <c r="A5915" s="10" t="str">
        <f>VLOOKUP(D5915,'Index-Relations'!E:F,2,FALSE)</f>
        <v>BM</v>
      </c>
      <c r="B5915" t="s">
        <v>3450</v>
      </c>
      <c r="C5915" s="53" t="s">
        <v>2764</v>
      </c>
      <c r="D5915" s="59" t="s">
        <v>2933</v>
      </c>
      <c r="E5915" s="59" t="s">
        <v>9331</v>
      </c>
      <c r="F5915" t="s">
        <v>1162</v>
      </c>
      <c r="G5915" t="s">
        <v>2673</v>
      </c>
      <c r="H5915" t="s">
        <v>1163</v>
      </c>
      <c r="I5915" s="52">
        <v>45537</v>
      </c>
      <c r="J5915" t="s">
        <v>2457</v>
      </c>
      <c r="K5915">
        <v>89</v>
      </c>
      <c r="L5915" s="73">
        <v>55.769277713832899</v>
      </c>
      <c r="M5915">
        <v>87</v>
      </c>
      <c r="N5915">
        <v>0.99947053971420796</v>
      </c>
      <c r="O5915" s="73">
        <v>75.464059563364998</v>
      </c>
      <c r="P5915">
        <v>87</v>
      </c>
      <c r="Q5915">
        <v>0.99947053971420796</v>
      </c>
      <c r="R5915">
        <v>84</v>
      </c>
      <c r="S5915">
        <v>0.99405268646733103</v>
      </c>
      <c r="T5915">
        <v>17.334765558044602</v>
      </c>
      <c r="U5915">
        <v>5.7373100662632001E-2</v>
      </c>
      <c r="V5915">
        <v>28</v>
      </c>
      <c r="W5915">
        <v>9.6837217914390899E-5</v>
      </c>
      <c r="X5915">
        <v>1</v>
      </c>
      <c r="Y5915">
        <v>87</v>
      </c>
      <c r="Z5915">
        <v>0.99947053971420796</v>
      </c>
      <c r="AA5915">
        <v>5.4568196678760499</v>
      </c>
      <c r="AB5915">
        <v>65</v>
      </c>
      <c r="AC5915">
        <v>0.95444409112755202</v>
      </c>
      <c r="AD5915">
        <v>24</v>
      </c>
      <c r="AE5915">
        <v>5.6446432913661498E-2</v>
      </c>
      <c r="AF5915">
        <v>0</v>
      </c>
      <c r="AG5915">
        <v>0</v>
      </c>
      <c r="AH5915">
        <v>0</v>
      </c>
      <c r="AI5915">
        <v>0</v>
      </c>
      <c r="AJ5915" s="73">
        <v>50.702893007336002</v>
      </c>
      <c r="AK5915">
        <v>87</v>
      </c>
      <c r="AL5915">
        <v>0.99947053971420796</v>
      </c>
      <c r="AM5915">
        <v>0</v>
      </c>
      <c r="AN5915">
        <v>0</v>
      </c>
      <c r="AO5915">
        <v>0</v>
      </c>
      <c r="AP5915">
        <v>0</v>
      </c>
      <c r="AQ5915">
        <v>89</v>
      </c>
      <c r="AR5915">
        <v>1</v>
      </c>
      <c r="AS5915">
        <v>0</v>
      </c>
      <c r="AT5915">
        <v>0</v>
      </c>
      <c r="AU5915">
        <v>0</v>
      </c>
      <c r="AV5915">
        <v>0</v>
      </c>
      <c r="AW5915">
        <v>89</v>
      </c>
      <c r="AX5915">
        <v>1</v>
      </c>
      <c r="AY5915" s="73">
        <v>47.516479465326903</v>
      </c>
      <c r="AZ5915">
        <v>87</v>
      </c>
      <c r="BA5915">
        <v>0.99947053971420796</v>
      </c>
      <c r="BB5915">
        <v>86</v>
      </c>
      <c r="BC5915">
        <v>0.76991484013599498</v>
      </c>
      <c r="BD5915">
        <v>3</v>
      </c>
      <c r="BE5915">
        <v>0.23008515986400399</v>
      </c>
      <c r="BF5915">
        <v>55.769277713832899</v>
      </c>
      <c r="BG5915">
        <v>75.464059563364998</v>
      </c>
      <c r="BH5915">
        <v>47.516479465326903</v>
      </c>
      <c r="BI5915">
        <v>50.702893007336002</v>
      </c>
    </row>
    <row r="5916" spans="1:61" x14ac:dyDescent="0.25">
      <c r="A5916" s="10" t="str">
        <f>VLOOKUP(D5916,'Index-Relations'!E:F,2,FALSE)</f>
        <v>BM</v>
      </c>
      <c r="B5916" t="s">
        <v>3450</v>
      </c>
      <c r="C5916" s="53" t="s">
        <v>3350</v>
      </c>
      <c r="D5916" s="59" t="s">
        <v>2933</v>
      </c>
      <c r="E5916" s="59" t="s">
        <v>9332</v>
      </c>
      <c r="F5916" t="s">
        <v>1162</v>
      </c>
      <c r="G5916" t="s">
        <v>2673</v>
      </c>
      <c r="H5916" t="s">
        <v>1163</v>
      </c>
      <c r="I5916" s="52">
        <v>45505</v>
      </c>
      <c r="J5916" t="s">
        <v>2457</v>
      </c>
      <c r="K5916">
        <v>89</v>
      </c>
      <c r="L5916" s="73">
        <v>57.173194057239897</v>
      </c>
      <c r="M5916">
        <v>87</v>
      </c>
      <c r="N5916">
        <v>0.99948091770052305</v>
      </c>
      <c r="O5916" s="73">
        <v>75.979567510540903</v>
      </c>
      <c r="P5916">
        <v>87</v>
      </c>
      <c r="Q5916">
        <v>0.99948091770052305</v>
      </c>
      <c r="R5916">
        <v>84</v>
      </c>
      <c r="S5916">
        <v>0.99427130083855597</v>
      </c>
      <c r="T5916">
        <v>17.653363373664401</v>
      </c>
      <c r="U5916">
        <v>5.6293821212808799E-2</v>
      </c>
      <c r="V5916">
        <v>28</v>
      </c>
      <c r="W5916">
        <v>9.9900506945705794E-5</v>
      </c>
      <c r="X5916">
        <v>1</v>
      </c>
      <c r="Y5916">
        <v>87</v>
      </c>
      <c r="Z5916">
        <v>0.99948091770052305</v>
      </c>
      <c r="AA5916">
        <v>5.4194305083085199</v>
      </c>
      <c r="AB5916">
        <v>62</v>
      </c>
      <c r="AC5916">
        <v>0.94234069148020005</v>
      </c>
      <c r="AD5916">
        <v>25</v>
      </c>
      <c r="AE5916">
        <v>5.7140226220322603E-2</v>
      </c>
      <c r="AF5916">
        <v>2</v>
      </c>
      <c r="AG5916">
        <v>5.1908229947700204E-4</v>
      </c>
      <c r="AH5916">
        <v>0</v>
      </c>
      <c r="AI5916">
        <v>0</v>
      </c>
      <c r="AJ5916" s="73">
        <v>52.285789815233898</v>
      </c>
      <c r="AK5916">
        <v>87</v>
      </c>
      <c r="AL5916">
        <v>0.99948091770052305</v>
      </c>
      <c r="AM5916">
        <v>0</v>
      </c>
      <c r="AN5916">
        <v>0</v>
      </c>
      <c r="AO5916">
        <v>0</v>
      </c>
      <c r="AP5916">
        <v>0</v>
      </c>
      <c r="AQ5916">
        <v>89</v>
      </c>
      <c r="AR5916">
        <v>1</v>
      </c>
      <c r="AS5916">
        <v>0</v>
      </c>
      <c r="AT5916">
        <v>0</v>
      </c>
      <c r="AU5916">
        <v>0</v>
      </c>
      <c r="AV5916">
        <v>0</v>
      </c>
      <c r="AW5916">
        <v>89</v>
      </c>
      <c r="AX5916">
        <v>1</v>
      </c>
      <c r="AY5916" s="73">
        <v>48.655761894054002</v>
      </c>
      <c r="AZ5916">
        <v>87</v>
      </c>
      <c r="BA5916">
        <v>0.99948091770052305</v>
      </c>
      <c r="BB5916">
        <v>87</v>
      </c>
      <c r="BC5916">
        <v>0.78969778202222995</v>
      </c>
      <c r="BD5916">
        <v>2</v>
      </c>
      <c r="BE5916">
        <v>0.21030221797776899</v>
      </c>
      <c r="BF5916">
        <v>57.173194057239897</v>
      </c>
      <c r="BG5916">
        <v>75.979567510540903</v>
      </c>
      <c r="BH5916">
        <v>48.655761894054002</v>
      </c>
      <c r="BI5916">
        <v>52.285789815233898</v>
      </c>
    </row>
    <row r="5917" spans="1:61" x14ac:dyDescent="0.25">
      <c r="A5917" s="10" t="str">
        <f>VLOOKUP(D5917,'Index-Relations'!E:F,2,FALSE)</f>
        <v>BM</v>
      </c>
      <c r="B5917" t="s">
        <v>3450</v>
      </c>
      <c r="C5917" s="53" t="s">
        <v>2765</v>
      </c>
      <c r="D5917" s="59" t="s">
        <v>2933</v>
      </c>
      <c r="E5917" s="59" t="s">
        <v>9333</v>
      </c>
      <c r="F5917" t="s">
        <v>1162</v>
      </c>
      <c r="G5917" t="s">
        <v>2673</v>
      </c>
      <c r="H5917" t="s">
        <v>1163</v>
      </c>
      <c r="I5917" s="52">
        <v>45474</v>
      </c>
      <c r="J5917" t="s">
        <v>2457</v>
      </c>
      <c r="K5917">
        <v>89</v>
      </c>
      <c r="L5917" s="73">
        <v>57.618720221582997</v>
      </c>
      <c r="M5917">
        <v>87</v>
      </c>
      <c r="N5917">
        <v>0.99950430835275195</v>
      </c>
      <c r="O5917" s="73">
        <v>76.4706457847889</v>
      </c>
      <c r="P5917">
        <v>87</v>
      </c>
      <c r="Q5917">
        <v>0.99950430835275195</v>
      </c>
      <c r="R5917">
        <v>84</v>
      </c>
      <c r="S5917">
        <v>0.99488987433377196</v>
      </c>
      <c r="T5917">
        <v>17.411624922786999</v>
      </c>
      <c r="U5917">
        <v>6.4123105787668902E-2</v>
      </c>
      <c r="V5917">
        <v>28</v>
      </c>
      <c r="W5917">
        <v>1.1111221464062501E-4</v>
      </c>
      <c r="X5917">
        <v>1</v>
      </c>
      <c r="Y5917">
        <v>87</v>
      </c>
      <c r="Z5917">
        <v>0.99950430835275195</v>
      </c>
      <c r="AA5917">
        <v>5.0247803906050397</v>
      </c>
      <c r="AB5917">
        <v>60</v>
      </c>
      <c r="AC5917">
        <v>0.94635543427837399</v>
      </c>
      <c r="AD5917">
        <v>27</v>
      </c>
      <c r="AE5917">
        <v>5.3148874074377399E-2</v>
      </c>
      <c r="AF5917">
        <v>2</v>
      </c>
      <c r="AG5917">
        <v>4.9569164724814997E-4</v>
      </c>
      <c r="AH5917">
        <v>0</v>
      </c>
      <c r="AI5917">
        <v>0</v>
      </c>
      <c r="AJ5917" s="73">
        <v>52.912216944979001</v>
      </c>
      <c r="AK5917">
        <v>87</v>
      </c>
      <c r="AL5917">
        <v>0.99950430835275195</v>
      </c>
      <c r="AM5917">
        <v>0</v>
      </c>
      <c r="AN5917">
        <v>0</v>
      </c>
      <c r="AO5917">
        <v>0</v>
      </c>
      <c r="AP5917">
        <v>0</v>
      </c>
      <c r="AQ5917">
        <v>89</v>
      </c>
      <c r="AR5917">
        <v>1</v>
      </c>
      <c r="AS5917">
        <v>0</v>
      </c>
      <c r="AT5917">
        <v>0</v>
      </c>
      <c r="AU5917">
        <v>0</v>
      </c>
      <c r="AV5917">
        <v>0</v>
      </c>
      <c r="AW5917">
        <v>89</v>
      </c>
      <c r="AX5917">
        <v>1</v>
      </c>
      <c r="AY5917" s="73">
        <v>48.481261498169999</v>
      </c>
      <c r="AZ5917">
        <v>87</v>
      </c>
      <c r="BA5917">
        <v>0.99950430835275195</v>
      </c>
      <c r="BB5917">
        <v>87</v>
      </c>
      <c r="BC5917">
        <v>0.78346176743572205</v>
      </c>
      <c r="BD5917">
        <v>2</v>
      </c>
      <c r="BE5917">
        <v>0.21653823256427701</v>
      </c>
      <c r="BF5917">
        <v>57.618720221582997</v>
      </c>
      <c r="BG5917">
        <v>76.4706457847889</v>
      </c>
      <c r="BH5917">
        <v>48.481261498169999</v>
      </c>
      <c r="BI5917">
        <v>52.912216944979001</v>
      </c>
    </row>
    <row r="5918" spans="1:61" x14ac:dyDescent="0.25">
      <c r="A5918" s="10" t="str">
        <f>VLOOKUP(D5918,'Index-Relations'!E:F,2,FALSE)</f>
        <v>BM</v>
      </c>
      <c r="B5918" t="s">
        <v>3450</v>
      </c>
      <c r="C5918" s="53" t="s">
        <v>2766</v>
      </c>
      <c r="D5918" s="59" t="s">
        <v>2933</v>
      </c>
      <c r="E5918" s="59" t="s">
        <v>9334</v>
      </c>
      <c r="F5918" t="s">
        <v>1162</v>
      </c>
      <c r="G5918" t="s">
        <v>2673</v>
      </c>
      <c r="H5918" t="s">
        <v>1163</v>
      </c>
      <c r="I5918" s="52">
        <v>45446</v>
      </c>
      <c r="J5918" t="s">
        <v>2457</v>
      </c>
      <c r="K5918">
        <v>89</v>
      </c>
      <c r="L5918" s="73">
        <v>58.191517481262899</v>
      </c>
      <c r="M5918">
        <v>87</v>
      </c>
      <c r="N5918">
        <v>0.999492277457393</v>
      </c>
      <c r="O5918" s="73">
        <v>76.310388156773897</v>
      </c>
      <c r="P5918">
        <v>87</v>
      </c>
      <c r="Q5918">
        <v>0.999492277457393</v>
      </c>
      <c r="R5918">
        <v>84</v>
      </c>
      <c r="S5918">
        <v>0.995111983361879</v>
      </c>
      <c r="T5918">
        <v>17.708097839805902</v>
      </c>
      <c r="U5918">
        <v>6.1457910932071098E-2</v>
      </c>
      <c r="V5918">
        <v>28</v>
      </c>
      <c r="W5918">
        <v>0</v>
      </c>
      <c r="X5918">
        <v>0</v>
      </c>
      <c r="Y5918">
        <v>87</v>
      </c>
      <c r="Z5918">
        <v>0.999492277457392</v>
      </c>
      <c r="AA5918">
        <v>5.2375886919249304</v>
      </c>
      <c r="AB5918">
        <v>59</v>
      </c>
      <c r="AC5918">
        <v>0.94329872641236701</v>
      </c>
      <c r="AD5918">
        <v>28</v>
      </c>
      <c r="AE5918">
        <v>5.6193551045025499E-2</v>
      </c>
      <c r="AF5918">
        <v>2</v>
      </c>
      <c r="AG5918">
        <v>5.0772254260697503E-4</v>
      </c>
      <c r="AH5918">
        <v>0</v>
      </c>
      <c r="AI5918">
        <v>0</v>
      </c>
      <c r="AJ5918" s="73">
        <v>53.502397670617903</v>
      </c>
      <c r="AK5918">
        <v>87</v>
      </c>
      <c r="AL5918">
        <v>0.999492277457393</v>
      </c>
      <c r="AM5918">
        <v>0</v>
      </c>
      <c r="AN5918">
        <v>0</v>
      </c>
      <c r="AO5918">
        <v>0</v>
      </c>
      <c r="AP5918">
        <v>0</v>
      </c>
      <c r="AQ5918">
        <v>89</v>
      </c>
      <c r="AR5918">
        <v>1</v>
      </c>
      <c r="AS5918">
        <v>0</v>
      </c>
      <c r="AT5918">
        <v>0</v>
      </c>
      <c r="AU5918">
        <v>0</v>
      </c>
      <c r="AV5918">
        <v>0</v>
      </c>
      <c r="AW5918">
        <v>89</v>
      </c>
      <c r="AX5918">
        <v>1</v>
      </c>
      <c r="AY5918" s="73">
        <v>49.372349247032901</v>
      </c>
      <c r="AZ5918">
        <v>87</v>
      </c>
      <c r="BA5918">
        <v>0.999492277457393</v>
      </c>
      <c r="BB5918">
        <v>87</v>
      </c>
      <c r="BC5918">
        <v>0.79137248676740901</v>
      </c>
      <c r="BD5918">
        <v>2</v>
      </c>
      <c r="BE5918">
        <v>0.20862751323258999</v>
      </c>
      <c r="BF5918">
        <v>58.191517481262899</v>
      </c>
      <c r="BG5918">
        <v>76.310388156773897</v>
      </c>
      <c r="BH5918">
        <v>49.372349247032901</v>
      </c>
      <c r="BI5918">
        <v>53.502397670617903</v>
      </c>
    </row>
    <row r="5919" spans="1:61" x14ac:dyDescent="0.25">
      <c r="A5919" s="10" t="str">
        <f>VLOOKUP(D5919,'Index-Relations'!E:F,2,FALSE)</f>
        <v>BM</v>
      </c>
      <c r="B5919" t="s">
        <v>3450</v>
      </c>
      <c r="C5919" s="53" t="s">
        <v>2767</v>
      </c>
      <c r="D5919" s="59" t="s">
        <v>2933</v>
      </c>
      <c r="E5919" s="59" t="s">
        <v>9335</v>
      </c>
      <c r="F5919" t="s">
        <v>1162</v>
      </c>
      <c r="G5919" t="s">
        <v>2673</v>
      </c>
      <c r="H5919" t="s">
        <v>1163</v>
      </c>
      <c r="I5919" s="52">
        <v>45413</v>
      </c>
      <c r="J5919" t="s">
        <v>2457</v>
      </c>
      <c r="K5919">
        <v>89</v>
      </c>
      <c r="L5919" s="73">
        <v>58.8158036356729</v>
      </c>
      <c r="M5919">
        <v>87</v>
      </c>
      <c r="N5919">
        <v>0.99947139363058302</v>
      </c>
      <c r="O5919" s="73">
        <v>76.423717608502997</v>
      </c>
      <c r="P5919">
        <v>87</v>
      </c>
      <c r="Q5919">
        <v>0.99947139363058302</v>
      </c>
      <c r="R5919">
        <v>84</v>
      </c>
      <c r="S5919">
        <v>0.99454568486296302</v>
      </c>
      <c r="T5919">
        <v>17.9917617299566</v>
      </c>
      <c r="U5919">
        <v>6.1508131429868301E-2</v>
      </c>
      <c r="V5919">
        <v>28</v>
      </c>
      <c r="W5919">
        <v>0</v>
      </c>
      <c r="X5919">
        <v>0</v>
      </c>
      <c r="Y5919">
        <v>87</v>
      </c>
      <c r="Z5919">
        <v>0.99947139363058302</v>
      </c>
      <c r="AA5919">
        <v>5.5215034343761502</v>
      </c>
      <c r="AB5919">
        <v>59</v>
      </c>
      <c r="AC5919">
        <v>0.94318154081147998</v>
      </c>
      <c r="AD5919">
        <v>28</v>
      </c>
      <c r="AE5919">
        <v>5.6289852819103002E-2</v>
      </c>
      <c r="AF5919">
        <v>2</v>
      </c>
      <c r="AG5919">
        <v>5.2860636941642197E-4</v>
      </c>
      <c r="AH5919">
        <v>0</v>
      </c>
      <c r="AI5919">
        <v>0</v>
      </c>
      <c r="AJ5919" s="73">
        <v>54.100264528782901</v>
      </c>
      <c r="AK5919">
        <v>87</v>
      </c>
      <c r="AL5919">
        <v>0.99947139363058302</v>
      </c>
      <c r="AM5919">
        <v>0</v>
      </c>
      <c r="AN5919">
        <v>0</v>
      </c>
      <c r="AO5919">
        <v>0</v>
      </c>
      <c r="AP5919">
        <v>0</v>
      </c>
      <c r="AQ5919">
        <v>89</v>
      </c>
      <c r="AR5919">
        <v>1</v>
      </c>
      <c r="AS5919">
        <v>0</v>
      </c>
      <c r="AT5919">
        <v>0</v>
      </c>
      <c r="AU5919">
        <v>0</v>
      </c>
      <c r="AV5919">
        <v>0</v>
      </c>
      <c r="AW5919">
        <v>89</v>
      </c>
      <c r="AX5919">
        <v>1</v>
      </c>
      <c r="AY5919" s="73">
        <v>50.230958089153901</v>
      </c>
      <c r="AZ5919">
        <v>87</v>
      </c>
      <c r="BA5919">
        <v>0.99947139363058302</v>
      </c>
      <c r="BB5919">
        <v>87</v>
      </c>
      <c r="BC5919">
        <v>0.79568931203034698</v>
      </c>
      <c r="BD5919">
        <v>2</v>
      </c>
      <c r="BE5919">
        <v>0.20431068796965199</v>
      </c>
      <c r="BF5919">
        <v>58.8158036356729</v>
      </c>
      <c r="BG5919">
        <v>76.423717608502997</v>
      </c>
      <c r="BH5919">
        <v>50.230958089153901</v>
      </c>
      <c r="BI5919">
        <v>54.100264528782901</v>
      </c>
    </row>
    <row r="5920" spans="1:61" x14ac:dyDescent="0.25">
      <c r="A5920" s="10" t="str">
        <f>VLOOKUP(D5920,'Index-Relations'!E:F,2,FALSE)</f>
        <v>BM</v>
      </c>
      <c r="B5920" t="s">
        <v>3450</v>
      </c>
      <c r="C5920" s="53" t="s">
        <v>2768</v>
      </c>
      <c r="D5920" s="59" t="s">
        <v>2933</v>
      </c>
      <c r="E5920" s="59" t="s">
        <v>9336</v>
      </c>
      <c r="F5920" t="s">
        <v>1162</v>
      </c>
      <c r="G5920" t="s">
        <v>2673</v>
      </c>
      <c r="H5920" t="s">
        <v>1163</v>
      </c>
      <c r="I5920" s="52">
        <v>45383</v>
      </c>
      <c r="J5920" t="s">
        <v>2457</v>
      </c>
      <c r="K5920">
        <v>90</v>
      </c>
      <c r="L5920">
        <v>59.503173548896001</v>
      </c>
      <c r="M5920">
        <v>88</v>
      </c>
      <c r="N5920">
        <v>0.99939435622196005</v>
      </c>
      <c r="O5920">
        <v>79.328669939873294</v>
      </c>
      <c r="P5920">
        <v>88</v>
      </c>
      <c r="Q5920">
        <v>0.99939435622196005</v>
      </c>
      <c r="R5920">
        <v>85</v>
      </c>
      <c r="S5920">
        <v>0.99406141194702002</v>
      </c>
      <c r="T5920">
        <v>17.839662493636801</v>
      </c>
      <c r="U5920">
        <v>6.1509998846790197E-2</v>
      </c>
      <c r="V5920">
        <v>28</v>
      </c>
      <c r="W5920">
        <v>0</v>
      </c>
      <c r="X5920">
        <v>0</v>
      </c>
      <c r="Y5920">
        <v>88</v>
      </c>
      <c r="Z5920">
        <v>0.99939435622196005</v>
      </c>
      <c r="AA5920">
        <v>5.4537926700461004</v>
      </c>
      <c r="AB5920">
        <v>59</v>
      </c>
      <c r="AC5920">
        <v>0.93943811070929695</v>
      </c>
      <c r="AD5920">
        <v>29</v>
      </c>
      <c r="AE5920">
        <v>5.9956245512662501E-2</v>
      </c>
      <c r="AF5920">
        <v>2</v>
      </c>
      <c r="AG5920">
        <v>6.0564377803980197E-4</v>
      </c>
      <c r="AH5920">
        <v>0</v>
      </c>
      <c r="AI5920">
        <v>0</v>
      </c>
      <c r="AJ5920">
        <v>52.792642742164098</v>
      </c>
      <c r="AK5920">
        <v>88</v>
      </c>
      <c r="AL5920">
        <v>0.99939435622196005</v>
      </c>
      <c r="AM5920">
        <v>0</v>
      </c>
      <c r="AN5920">
        <v>0</v>
      </c>
      <c r="AO5920">
        <v>0</v>
      </c>
      <c r="AP5920">
        <v>0</v>
      </c>
      <c r="AQ5920">
        <v>88</v>
      </c>
      <c r="AR5920">
        <v>0.99939435622196005</v>
      </c>
      <c r="AS5920">
        <v>0</v>
      </c>
      <c r="AT5920">
        <v>0</v>
      </c>
      <c r="AU5920">
        <v>0</v>
      </c>
      <c r="AV5920">
        <v>0</v>
      </c>
      <c r="AW5920">
        <v>88</v>
      </c>
      <c r="AX5920">
        <v>0.99939435622196005</v>
      </c>
      <c r="AY5920">
        <v>48.943867821056102</v>
      </c>
      <c r="AZ5920">
        <v>88</v>
      </c>
      <c r="BA5920">
        <v>0.99939435622196005</v>
      </c>
      <c r="BB5920">
        <v>86</v>
      </c>
      <c r="BC5920">
        <v>0.77483390226217996</v>
      </c>
      <c r="BD5920">
        <v>2</v>
      </c>
      <c r="BE5920">
        <v>0.224560453959779</v>
      </c>
      <c r="BF5920">
        <v>57.3183511245049</v>
      </c>
      <c r="BG5920">
        <v>75.908295425814998</v>
      </c>
      <c r="BH5920">
        <v>49.147736643966901</v>
      </c>
      <c r="BI5920">
        <v>52.296432149070903</v>
      </c>
    </row>
    <row r="5921" spans="1:61" x14ac:dyDescent="0.25">
      <c r="A5921" s="10" t="str">
        <f>VLOOKUP(D5921,'Index-Relations'!E:F,2,FALSE)</f>
        <v>BM</v>
      </c>
      <c r="B5921" t="s">
        <v>3450</v>
      </c>
      <c r="C5921" s="53" t="s">
        <v>2769</v>
      </c>
      <c r="D5921" s="59" t="s">
        <v>2933</v>
      </c>
      <c r="E5921" s="59" t="s">
        <v>9337</v>
      </c>
      <c r="F5921" t="s">
        <v>1162</v>
      </c>
      <c r="G5921" t="s">
        <v>2673</v>
      </c>
      <c r="H5921" t="s">
        <v>1163</v>
      </c>
      <c r="I5921" s="52">
        <v>45352</v>
      </c>
      <c r="J5921" t="s">
        <v>2457</v>
      </c>
      <c r="K5921">
        <v>90</v>
      </c>
      <c r="L5921">
        <v>59.296126273067401</v>
      </c>
      <c r="M5921">
        <v>88</v>
      </c>
      <c r="N5921">
        <v>0.99943274711100705</v>
      </c>
      <c r="O5921">
        <v>79.810086202074302</v>
      </c>
      <c r="P5921">
        <v>88</v>
      </c>
      <c r="Q5921">
        <v>0.99943274711100705</v>
      </c>
      <c r="R5921">
        <v>85</v>
      </c>
      <c r="S5921">
        <v>0.993844472615802</v>
      </c>
      <c r="T5921">
        <v>17.664357347345501</v>
      </c>
      <c r="U5921">
        <v>6.2405526387350703E-2</v>
      </c>
      <c r="V5921">
        <v>23</v>
      </c>
      <c r="W5921">
        <v>0</v>
      </c>
      <c r="X5921">
        <v>0</v>
      </c>
      <c r="Y5921">
        <v>88</v>
      </c>
      <c r="Z5921">
        <v>0.99943274711100705</v>
      </c>
      <c r="AA5921">
        <v>5.4645697603665804</v>
      </c>
      <c r="AB5921">
        <v>59</v>
      </c>
      <c r="AC5921">
        <v>0.93642739157322297</v>
      </c>
      <c r="AD5921">
        <v>29</v>
      </c>
      <c r="AE5921">
        <v>6.3005355537783997E-2</v>
      </c>
      <c r="AF5921">
        <v>2</v>
      </c>
      <c r="AG5921">
        <v>5.6725288899217498E-4</v>
      </c>
      <c r="AH5921">
        <v>0</v>
      </c>
      <c r="AI5921">
        <v>0</v>
      </c>
      <c r="AJ5921">
        <v>52.347693003294602</v>
      </c>
      <c r="AK5921">
        <v>88</v>
      </c>
      <c r="AL5921">
        <v>0.99943274711100705</v>
      </c>
      <c r="AM5921">
        <v>0</v>
      </c>
      <c r="AN5921">
        <v>0</v>
      </c>
      <c r="AO5921">
        <v>0</v>
      </c>
      <c r="AP5921">
        <v>0</v>
      </c>
      <c r="AQ5921">
        <v>88</v>
      </c>
      <c r="AR5921">
        <v>0.99943274711100705</v>
      </c>
      <c r="AS5921">
        <v>0</v>
      </c>
      <c r="AT5921">
        <v>0</v>
      </c>
      <c r="AU5921">
        <v>0</v>
      </c>
      <c r="AV5921">
        <v>0</v>
      </c>
      <c r="AW5921">
        <v>88</v>
      </c>
      <c r="AX5921">
        <v>0.99943274711100705</v>
      </c>
      <c r="AY5921">
        <v>48.640371513802101</v>
      </c>
      <c r="AZ5921">
        <v>88</v>
      </c>
      <c r="BA5921">
        <v>0.99943274711100705</v>
      </c>
      <c r="BB5921">
        <v>86</v>
      </c>
      <c r="BC5921">
        <v>0.76387196421329495</v>
      </c>
      <c r="BD5921">
        <v>2</v>
      </c>
      <c r="BE5921">
        <v>0.23556078289771101</v>
      </c>
      <c r="BF5921">
        <v>56.980374599885003</v>
      </c>
      <c r="BG5921">
        <v>76.531601990851001</v>
      </c>
      <c r="BH5921">
        <v>48.715004779734997</v>
      </c>
      <c r="BI5921">
        <v>51.730770696038</v>
      </c>
    </row>
    <row r="5922" spans="1:61" x14ac:dyDescent="0.25">
      <c r="A5922" s="10" t="str">
        <f>VLOOKUP(D5922,'Index-Relations'!E:F,2,FALSE)</f>
        <v>BM</v>
      </c>
      <c r="B5922" t="s">
        <v>3450</v>
      </c>
      <c r="C5922" s="53" t="s">
        <v>2770</v>
      </c>
      <c r="D5922" s="59" t="s">
        <v>2933</v>
      </c>
      <c r="E5922" s="59" t="s">
        <v>9338</v>
      </c>
      <c r="F5922" t="s">
        <v>1162</v>
      </c>
      <c r="G5922" t="s">
        <v>2673</v>
      </c>
      <c r="H5922" t="s">
        <v>1163</v>
      </c>
      <c r="I5922" s="52">
        <v>45323</v>
      </c>
      <c r="J5922" t="s">
        <v>2457</v>
      </c>
      <c r="K5922">
        <v>90</v>
      </c>
      <c r="L5922">
        <v>65.260467213533303</v>
      </c>
      <c r="M5922">
        <v>88</v>
      </c>
      <c r="N5922">
        <v>0.99943988179806198</v>
      </c>
      <c r="O5922">
        <v>81.396374528217294</v>
      </c>
      <c r="P5922">
        <v>88</v>
      </c>
      <c r="Q5922">
        <v>0.99943988179806198</v>
      </c>
      <c r="R5922">
        <v>85</v>
      </c>
      <c r="S5922">
        <v>0.99363032585174804</v>
      </c>
      <c r="T5922">
        <v>18.247149402193099</v>
      </c>
      <c r="U5922">
        <v>5.9538536000349598E-2</v>
      </c>
      <c r="V5922">
        <v>24</v>
      </c>
      <c r="W5922">
        <v>0</v>
      </c>
      <c r="X5922">
        <v>0</v>
      </c>
      <c r="Y5922">
        <v>88</v>
      </c>
      <c r="Z5922">
        <v>0.99943988179806198</v>
      </c>
      <c r="AA5922">
        <v>5.7731090866606198</v>
      </c>
      <c r="AB5922">
        <v>58</v>
      </c>
      <c r="AC5922">
        <v>0.93406723386991897</v>
      </c>
      <c r="AD5922">
        <v>30</v>
      </c>
      <c r="AE5922">
        <v>6.5372647928142305E-2</v>
      </c>
      <c r="AF5922">
        <v>2</v>
      </c>
      <c r="AG5922">
        <v>5.6011820193781203E-4</v>
      </c>
      <c r="AH5922">
        <v>0</v>
      </c>
      <c r="AI5922">
        <v>0</v>
      </c>
      <c r="AJ5922">
        <v>60.557271740831403</v>
      </c>
      <c r="AK5922">
        <v>88</v>
      </c>
      <c r="AL5922">
        <v>0.99943988179806198</v>
      </c>
      <c r="AM5922">
        <v>0</v>
      </c>
      <c r="AN5922">
        <v>0</v>
      </c>
      <c r="AO5922">
        <v>0</v>
      </c>
      <c r="AP5922">
        <v>0</v>
      </c>
      <c r="AQ5922">
        <v>88</v>
      </c>
      <c r="AR5922">
        <v>0.99943988179806198</v>
      </c>
      <c r="AS5922">
        <v>0</v>
      </c>
      <c r="AT5922">
        <v>0</v>
      </c>
      <c r="AU5922">
        <v>0</v>
      </c>
      <c r="AV5922">
        <v>0</v>
      </c>
      <c r="AW5922">
        <v>88</v>
      </c>
      <c r="AX5922">
        <v>0.99943988179806198</v>
      </c>
      <c r="AY5922">
        <v>53.396107864546799</v>
      </c>
      <c r="AZ5922">
        <v>88</v>
      </c>
      <c r="BA5922">
        <v>0.99943988179806198</v>
      </c>
      <c r="BB5922">
        <v>86</v>
      </c>
      <c r="BC5922">
        <v>0.80252868165546898</v>
      </c>
      <c r="BD5922">
        <v>2</v>
      </c>
      <c r="BE5922">
        <v>0.196911200142592</v>
      </c>
      <c r="BF5922">
        <v>62.586642053134902</v>
      </c>
      <c r="BG5922">
        <v>77.499195014505901</v>
      </c>
      <c r="BH5922">
        <v>52.232317145524</v>
      </c>
      <c r="BI5922">
        <v>58.406564957392902</v>
      </c>
    </row>
    <row r="5923" spans="1:61" x14ac:dyDescent="0.25">
      <c r="A5923" s="10" t="str">
        <f>VLOOKUP(D5923,'Index-Relations'!E:F,2,FALSE)</f>
        <v>BM</v>
      </c>
      <c r="B5923" t="s">
        <v>3450</v>
      </c>
      <c r="C5923" s="53" t="s">
        <v>2760</v>
      </c>
      <c r="D5923" s="59" t="s">
        <v>2934</v>
      </c>
      <c r="E5923" s="59" t="s">
        <v>9339</v>
      </c>
      <c r="F5923" t="s">
        <v>1166</v>
      </c>
      <c r="G5923" t="s">
        <v>2485</v>
      </c>
      <c r="H5923" t="s">
        <v>1167</v>
      </c>
      <c r="I5923" s="52">
        <v>45658</v>
      </c>
      <c r="J5923" t="s">
        <v>2457</v>
      </c>
      <c r="K5923">
        <v>144</v>
      </c>
      <c r="L5923" s="73">
        <v>44.977932589881</v>
      </c>
      <c r="M5923">
        <v>142</v>
      </c>
      <c r="N5923">
        <v>0.99931162342160795</v>
      </c>
      <c r="O5923" s="73">
        <v>56.232734597460002</v>
      </c>
      <c r="P5923">
        <v>142</v>
      </c>
      <c r="Q5923">
        <v>0.99931162342160795</v>
      </c>
      <c r="R5923">
        <v>136</v>
      </c>
      <c r="S5923">
        <v>0.983788586309433</v>
      </c>
      <c r="T5923">
        <v>41.312099016400197</v>
      </c>
      <c r="U5923">
        <v>0.79232446515250599</v>
      </c>
      <c r="V5923">
        <v>118</v>
      </c>
      <c r="W5923">
        <v>2.2503892075809002E-3</v>
      </c>
      <c r="X5923">
        <v>4</v>
      </c>
      <c r="Y5923">
        <v>142</v>
      </c>
      <c r="Z5923">
        <v>0.99931162342160795</v>
      </c>
      <c r="AA5923">
        <v>11.2556215665221</v>
      </c>
      <c r="AB5923">
        <v>111</v>
      </c>
      <c r="AC5923">
        <v>0.88622197400483205</v>
      </c>
      <c r="AD5923">
        <v>31</v>
      </c>
      <c r="AE5923">
        <v>0.113089649416776</v>
      </c>
      <c r="AF5923">
        <v>2</v>
      </c>
      <c r="AG5923">
        <v>6.8837657839165801E-4</v>
      </c>
      <c r="AH5923">
        <v>4.3155407882678102E-5</v>
      </c>
      <c r="AI5923">
        <v>1</v>
      </c>
      <c r="AJ5923" s="73">
        <v>41.655025725393898</v>
      </c>
      <c r="AK5923">
        <v>142</v>
      </c>
      <c r="AL5923">
        <v>0.99931162342160795</v>
      </c>
      <c r="AM5923">
        <v>0</v>
      </c>
      <c r="AN5923">
        <v>0</v>
      </c>
      <c r="AO5923">
        <v>0</v>
      </c>
      <c r="AP5923">
        <v>0</v>
      </c>
      <c r="AQ5923">
        <v>144</v>
      </c>
      <c r="AR5923">
        <v>0.999999999999999</v>
      </c>
      <c r="AS5923">
        <v>0</v>
      </c>
      <c r="AT5923">
        <v>0</v>
      </c>
      <c r="AU5923">
        <v>0</v>
      </c>
      <c r="AV5923">
        <v>0</v>
      </c>
      <c r="AW5923">
        <v>144</v>
      </c>
      <c r="AX5923">
        <v>1</v>
      </c>
      <c r="AY5923" s="73">
        <v>39.82047794975</v>
      </c>
      <c r="AZ5923">
        <v>142</v>
      </c>
      <c r="BA5923">
        <v>0.99931162342160795</v>
      </c>
      <c r="BB5923">
        <v>137</v>
      </c>
      <c r="BC5923">
        <v>0.48074565484391601</v>
      </c>
      <c r="BD5923">
        <v>7</v>
      </c>
      <c r="BE5923">
        <v>0.51925434515608304</v>
      </c>
      <c r="BF5923">
        <v>44.977932589881</v>
      </c>
      <c r="BG5923">
        <v>56.232734597460002</v>
      </c>
      <c r="BH5923">
        <v>39.82047794975</v>
      </c>
      <c r="BI5923">
        <v>41.655025725393898</v>
      </c>
    </row>
    <row r="5924" spans="1:61" x14ac:dyDescent="0.25">
      <c r="A5924" s="10" t="str">
        <f>VLOOKUP(D5924,'Index-Relations'!E:F,2,FALSE)</f>
        <v>BM</v>
      </c>
      <c r="B5924" t="s">
        <v>3450</v>
      </c>
      <c r="C5924" s="53" t="s">
        <v>2761</v>
      </c>
      <c r="D5924" s="59" t="s">
        <v>2934</v>
      </c>
      <c r="E5924" s="59" t="s">
        <v>9340</v>
      </c>
      <c r="F5924" t="s">
        <v>1166</v>
      </c>
      <c r="G5924" t="s">
        <v>2485</v>
      </c>
      <c r="H5924" t="s">
        <v>1167</v>
      </c>
      <c r="I5924" s="52">
        <v>45628</v>
      </c>
      <c r="J5924" t="s">
        <v>2457</v>
      </c>
      <c r="K5924">
        <v>144</v>
      </c>
      <c r="L5924" s="73">
        <v>45.300031819584902</v>
      </c>
      <c r="M5924">
        <v>142</v>
      </c>
      <c r="N5924">
        <v>0.99948189095513895</v>
      </c>
      <c r="O5924" s="73">
        <v>56.087512445959</v>
      </c>
      <c r="P5924">
        <v>142</v>
      </c>
      <c r="Q5924">
        <v>0.99948189095513895</v>
      </c>
      <c r="R5924">
        <v>136</v>
      </c>
      <c r="S5924">
        <v>0.98281382064783196</v>
      </c>
      <c r="T5924">
        <v>41.285627129468203</v>
      </c>
      <c r="U5924">
        <v>0.78580625565804496</v>
      </c>
      <c r="V5924">
        <v>118</v>
      </c>
      <c r="W5924">
        <v>2.3669436121837202E-3</v>
      </c>
      <c r="X5924">
        <v>4</v>
      </c>
      <c r="Y5924">
        <v>142</v>
      </c>
      <c r="Z5924">
        <v>0.99948189095513995</v>
      </c>
      <c r="AA5924">
        <v>10.844205546008901</v>
      </c>
      <c r="AB5924">
        <v>112</v>
      </c>
      <c r="AC5924">
        <v>0.88034954825947098</v>
      </c>
      <c r="AD5924">
        <v>30</v>
      </c>
      <c r="AE5924">
        <v>0.119132342695668</v>
      </c>
      <c r="AF5924">
        <v>2</v>
      </c>
      <c r="AG5924">
        <v>5.1810904486007604E-4</v>
      </c>
      <c r="AH5924">
        <v>4.0432249058593202E-5</v>
      </c>
      <c r="AI5924">
        <v>1</v>
      </c>
      <c r="AJ5924" s="73">
        <v>41.878312115916003</v>
      </c>
      <c r="AK5924">
        <v>142</v>
      </c>
      <c r="AL5924">
        <v>0.99948189095513895</v>
      </c>
      <c r="AM5924">
        <v>0</v>
      </c>
      <c r="AN5924">
        <v>0</v>
      </c>
      <c r="AO5924">
        <v>0</v>
      </c>
      <c r="AP5924">
        <v>0</v>
      </c>
      <c r="AQ5924">
        <v>144</v>
      </c>
      <c r="AR5924">
        <v>0.999999999999999</v>
      </c>
      <c r="AS5924">
        <v>0</v>
      </c>
      <c r="AT5924">
        <v>0</v>
      </c>
      <c r="AU5924">
        <v>0</v>
      </c>
      <c r="AV5924">
        <v>0</v>
      </c>
      <c r="AW5924">
        <v>144</v>
      </c>
      <c r="AX5924">
        <v>1</v>
      </c>
      <c r="AY5924" s="73">
        <v>40.658137519242999</v>
      </c>
      <c r="AZ5924">
        <v>142</v>
      </c>
      <c r="BA5924">
        <v>0.99948189095513895</v>
      </c>
      <c r="BB5924">
        <v>137</v>
      </c>
      <c r="BC5924">
        <v>0.50968223032181703</v>
      </c>
      <c r="BD5924">
        <v>7</v>
      </c>
      <c r="BE5924">
        <v>0.49031776967818202</v>
      </c>
      <c r="BF5924">
        <v>45.300031819584902</v>
      </c>
      <c r="BG5924">
        <v>56.087512445959</v>
      </c>
      <c r="BH5924">
        <v>40.658137519242999</v>
      </c>
      <c r="BI5924">
        <v>41.878312115916003</v>
      </c>
    </row>
    <row r="5925" spans="1:61" x14ac:dyDescent="0.25">
      <c r="A5925" s="10" t="str">
        <f>VLOOKUP(D5925,'Index-Relations'!E:F,2,FALSE)</f>
        <v>BM</v>
      </c>
      <c r="B5925" t="s">
        <v>3450</v>
      </c>
      <c r="C5925" s="53" t="s">
        <v>2762</v>
      </c>
      <c r="D5925" s="59" t="s">
        <v>2934</v>
      </c>
      <c r="E5925" s="59" t="s">
        <v>9341</v>
      </c>
      <c r="F5925" t="s">
        <v>1166</v>
      </c>
      <c r="G5925" t="s">
        <v>2485</v>
      </c>
      <c r="H5925" t="s">
        <v>1167</v>
      </c>
      <c r="I5925" s="52">
        <v>45597</v>
      </c>
      <c r="J5925" t="s">
        <v>2457</v>
      </c>
      <c r="K5925">
        <v>145</v>
      </c>
      <c r="L5925" s="73">
        <v>46.379435168672998</v>
      </c>
      <c r="M5925">
        <v>143</v>
      </c>
      <c r="N5925">
        <v>0.99955548957472995</v>
      </c>
      <c r="O5925" s="73">
        <v>56.544969932045902</v>
      </c>
      <c r="P5925">
        <v>143</v>
      </c>
      <c r="Q5925">
        <v>0.99955548957472995</v>
      </c>
      <c r="R5925">
        <v>137</v>
      </c>
      <c r="S5925">
        <v>0.98216441338659399</v>
      </c>
      <c r="T5925">
        <v>40.840720594323699</v>
      </c>
      <c r="U5925">
        <v>0.78725050622057102</v>
      </c>
      <c r="V5925">
        <v>119</v>
      </c>
      <c r="W5925">
        <v>3.4897259953281098E-3</v>
      </c>
      <c r="X5925">
        <v>5</v>
      </c>
      <c r="Y5925">
        <v>143</v>
      </c>
      <c r="Z5925">
        <v>0.99955548957472995</v>
      </c>
      <c r="AA5925">
        <v>11.847478209905001</v>
      </c>
      <c r="AB5925">
        <v>113</v>
      </c>
      <c r="AC5925">
        <v>0.87373083582657995</v>
      </c>
      <c r="AD5925">
        <v>30</v>
      </c>
      <c r="AE5925">
        <v>0.125824653748149</v>
      </c>
      <c r="AF5925">
        <v>2</v>
      </c>
      <c r="AG5925">
        <v>4.4451042526932801E-4</v>
      </c>
      <c r="AH5925">
        <v>4.0925581874284499E-5</v>
      </c>
      <c r="AI5925">
        <v>1</v>
      </c>
      <c r="AJ5925" s="73">
        <v>43.232452680041902</v>
      </c>
      <c r="AK5925">
        <v>143</v>
      </c>
      <c r="AL5925">
        <v>0.99955548957472995</v>
      </c>
      <c r="AM5925">
        <v>0</v>
      </c>
      <c r="AN5925">
        <v>0</v>
      </c>
      <c r="AO5925">
        <v>0</v>
      </c>
      <c r="AP5925">
        <v>0</v>
      </c>
      <c r="AQ5925">
        <v>145</v>
      </c>
      <c r="AR5925">
        <v>1</v>
      </c>
      <c r="AS5925">
        <v>0</v>
      </c>
      <c r="AT5925">
        <v>0</v>
      </c>
      <c r="AU5925">
        <v>0</v>
      </c>
      <c r="AV5925">
        <v>0</v>
      </c>
      <c r="AW5925">
        <v>145</v>
      </c>
      <c r="AX5925">
        <v>1</v>
      </c>
      <c r="AY5925" s="73">
        <v>41.784414570795001</v>
      </c>
      <c r="AZ5925">
        <v>143</v>
      </c>
      <c r="BA5925">
        <v>0.99955548957472995</v>
      </c>
      <c r="BB5925">
        <v>138</v>
      </c>
      <c r="BC5925">
        <v>0.53288289738119798</v>
      </c>
      <c r="BD5925">
        <v>7</v>
      </c>
      <c r="BE5925">
        <v>0.46711710261880102</v>
      </c>
      <c r="BF5925">
        <v>46.379435168672998</v>
      </c>
      <c r="BG5925">
        <v>56.544969932045902</v>
      </c>
      <c r="BH5925">
        <v>41.784414570795001</v>
      </c>
      <c r="BI5925">
        <v>43.232452680041902</v>
      </c>
    </row>
    <row r="5926" spans="1:61" x14ac:dyDescent="0.25">
      <c r="A5926" s="10" t="str">
        <f>VLOOKUP(D5926,'Index-Relations'!E:F,2,FALSE)</f>
        <v>BM</v>
      </c>
      <c r="B5926" t="s">
        <v>3450</v>
      </c>
      <c r="C5926" s="53" t="s">
        <v>2763</v>
      </c>
      <c r="D5926" s="59" t="s">
        <v>2934</v>
      </c>
      <c r="E5926" s="59" t="s">
        <v>9342</v>
      </c>
      <c r="F5926" t="s">
        <v>1166</v>
      </c>
      <c r="G5926" t="s">
        <v>2485</v>
      </c>
      <c r="H5926" t="s">
        <v>1167</v>
      </c>
      <c r="I5926" s="52">
        <v>45566</v>
      </c>
      <c r="J5926" t="s">
        <v>2457</v>
      </c>
      <c r="K5926">
        <v>145</v>
      </c>
      <c r="L5926" s="73">
        <v>46.875055062701897</v>
      </c>
      <c r="M5926">
        <v>143</v>
      </c>
      <c r="N5926">
        <v>0.99956973721720699</v>
      </c>
      <c r="O5926" s="73">
        <v>57.081629923633997</v>
      </c>
      <c r="P5926">
        <v>143</v>
      </c>
      <c r="Q5926">
        <v>0.99956973721720699</v>
      </c>
      <c r="R5926">
        <v>137</v>
      </c>
      <c r="S5926">
        <v>0.98187691890967399</v>
      </c>
      <c r="T5926">
        <v>40.734319878391702</v>
      </c>
      <c r="U5926">
        <v>0.78898826297071101</v>
      </c>
      <c r="V5926">
        <v>119</v>
      </c>
      <c r="W5926">
        <v>3.5151365860765799E-3</v>
      </c>
      <c r="X5926">
        <v>5</v>
      </c>
      <c r="Y5926">
        <v>143</v>
      </c>
      <c r="Z5926">
        <v>0.99956973721720699</v>
      </c>
      <c r="AA5926">
        <v>11.5047740641917</v>
      </c>
      <c r="AB5926">
        <v>114</v>
      </c>
      <c r="AC5926">
        <v>0.90233298004848905</v>
      </c>
      <c r="AD5926">
        <v>29</v>
      </c>
      <c r="AE5926">
        <v>9.7236757168718699E-2</v>
      </c>
      <c r="AF5926">
        <v>2</v>
      </c>
      <c r="AG5926">
        <v>4.3026278279219201E-4</v>
      </c>
      <c r="AH5926">
        <v>4.4211655736249101E-5</v>
      </c>
      <c r="AI5926">
        <v>1</v>
      </c>
      <c r="AJ5926" s="73">
        <v>43.565461459227897</v>
      </c>
      <c r="AK5926">
        <v>143</v>
      </c>
      <c r="AL5926">
        <v>0.99956973721720699</v>
      </c>
      <c r="AM5926">
        <v>0</v>
      </c>
      <c r="AN5926">
        <v>0</v>
      </c>
      <c r="AO5926">
        <v>0</v>
      </c>
      <c r="AP5926">
        <v>0</v>
      </c>
      <c r="AQ5926">
        <v>145</v>
      </c>
      <c r="AR5926">
        <v>1</v>
      </c>
      <c r="AS5926">
        <v>0</v>
      </c>
      <c r="AT5926">
        <v>0</v>
      </c>
      <c r="AU5926">
        <v>0</v>
      </c>
      <c r="AV5926">
        <v>0</v>
      </c>
      <c r="AW5926">
        <v>145</v>
      </c>
      <c r="AX5926">
        <v>0.999999999999999</v>
      </c>
      <c r="AY5926" s="73">
        <v>42.300855357115999</v>
      </c>
      <c r="AZ5926">
        <v>143</v>
      </c>
      <c r="BA5926">
        <v>0.99956973721720699</v>
      </c>
      <c r="BB5926">
        <v>138</v>
      </c>
      <c r="BC5926">
        <v>0.53607404637604905</v>
      </c>
      <c r="BD5926">
        <v>7</v>
      </c>
      <c r="BE5926">
        <v>0.46392595362395</v>
      </c>
      <c r="BF5926">
        <v>46.875055062701897</v>
      </c>
      <c r="BG5926">
        <v>57.081629923633997</v>
      </c>
      <c r="BH5926">
        <v>42.300855357115999</v>
      </c>
      <c r="BI5926">
        <v>43.565461459227897</v>
      </c>
    </row>
    <row r="5927" spans="1:61" x14ac:dyDescent="0.25">
      <c r="A5927" s="10" t="str">
        <f>VLOOKUP(D5927,'Index-Relations'!E:F,2,FALSE)</f>
        <v>BM</v>
      </c>
      <c r="B5927" t="s">
        <v>3450</v>
      </c>
      <c r="C5927" s="53" t="s">
        <v>2764</v>
      </c>
      <c r="D5927" s="59" t="s">
        <v>2934</v>
      </c>
      <c r="E5927" s="59" t="s">
        <v>9343</v>
      </c>
      <c r="F5927" t="s">
        <v>1166</v>
      </c>
      <c r="G5927" t="s">
        <v>2485</v>
      </c>
      <c r="H5927" t="s">
        <v>1167</v>
      </c>
      <c r="I5927" s="52">
        <v>45537</v>
      </c>
      <c r="J5927" t="s">
        <v>2457</v>
      </c>
      <c r="K5927">
        <v>163</v>
      </c>
      <c r="L5927" s="73">
        <v>48.929094705287</v>
      </c>
      <c r="M5927">
        <v>160</v>
      </c>
      <c r="N5927">
        <v>0.99956918403444295</v>
      </c>
      <c r="O5927" s="73">
        <v>57.359068462313999</v>
      </c>
      <c r="P5927">
        <v>160</v>
      </c>
      <c r="Q5927">
        <v>0.99956918403444295</v>
      </c>
      <c r="R5927">
        <v>153</v>
      </c>
      <c r="S5927">
        <v>0.986528431490859</v>
      </c>
      <c r="T5927">
        <v>40.3891885404989</v>
      </c>
      <c r="U5927">
        <v>0.80276841152337797</v>
      </c>
      <c r="V5927">
        <v>131</v>
      </c>
      <c r="W5927">
        <v>3.4762822541057601E-3</v>
      </c>
      <c r="X5927">
        <v>6</v>
      </c>
      <c r="Y5927">
        <v>160</v>
      </c>
      <c r="Z5927">
        <v>0.99956918403444295</v>
      </c>
      <c r="AA5927">
        <v>11.990923966780899</v>
      </c>
      <c r="AB5927">
        <v>126</v>
      </c>
      <c r="AC5927">
        <v>0.92117015520268597</v>
      </c>
      <c r="AD5927">
        <v>36</v>
      </c>
      <c r="AE5927">
        <v>9.6924813392943607E-2</v>
      </c>
      <c r="AF5927">
        <v>1</v>
      </c>
      <c r="AG5927">
        <v>0</v>
      </c>
      <c r="AH5927">
        <v>4.13449521779891E-5</v>
      </c>
      <c r="AI5927">
        <v>1</v>
      </c>
      <c r="AJ5927" s="73">
        <v>45.2944682814909</v>
      </c>
      <c r="AK5927">
        <v>160</v>
      </c>
      <c r="AL5927">
        <v>0.99956918403444295</v>
      </c>
      <c r="AM5927">
        <v>0</v>
      </c>
      <c r="AN5927">
        <v>0</v>
      </c>
      <c r="AO5927">
        <v>0</v>
      </c>
      <c r="AP5927">
        <v>0</v>
      </c>
      <c r="AQ5927">
        <v>162</v>
      </c>
      <c r="AR5927">
        <v>0.99995423897549995</v>
      </c>
      <c r="AS5927">
        <v>0</v>
      </c>
      <c r="AT5927">
        <v>0</v>
      </c>
      <c r="AU5927">
        <v>0</v>
      </c>
      <c r="AV5927">
        <v>0</v>
      </c>
      <c r="AW5927">
        <v>162</v>
      </c>
      <c r="AX5927">
        <v>0.99995423897549995</v>
      </c>
      <c r="AY5927" s="73">
        <v>45.488866588252897</v>
      </c>
      <c r="AZ5927">
        <v>160</v>
      </c>
      <c r="BA5927">
        <v>0.99956918403444295</v>
      </c>
      <c r="BB5927">
        <v>155</v>
      </c>
      <c r="BC5927">
        <v>0.55107496556109703</v>
      </c>
      <c r="BD5927">
        <v>7</v>
      </c>
      <c r="BE5927">
        <v>0.44887927341440298</v>
      </c>
      <c r="BF5927">
        <v>48.929094705287</v>
      </c>
      <c r="BG5927">
        <v>57.359068462313999</v>
      </c>
      <c r="BH5927">
        <v>45.488866588252897</v>
      </c>
      <c r="BI5927">
        <v>45.2944682814909</v>
      </c>
    </row>
    <row r="5928" spans="1:61" x14ac:dyDescent="0.25">
      <c r="A5928" s="10" t="str">
        <f>VLOOKUP(D5928,'Index-Relations'!E:F,2,FALSE)</f>
        <v>BM</v>
      </c>
      <c r="B5928" t="s">
        <v>3450</v>
      </c>
      <c r="C5928" s="53" t="s">
        <v>3350</v>
      </c>
      <c r="D5928" s="59" t="s">
        <v>2934</v>
      </c>
      <c r="E5928" s="59" t="s">
        <v>9344</v>
      </c>
      <c r="F5928" t="s">
        <v>1166</v>
      </c>
      <c r="G5928" t="s">
        <v>2485</v>
      </c>
      <c r="H5928" t="s">
        <v>1167</v>
      </c>
      <c r="I5928" s="52">
        <v>45505</v>
      </c>
      <c r="J5928" t="s">
        <v>2457</v>
      </c>
      <c r="K5928">
        <v>163</v>
      </c>
      <c r="L5928" s="73">
        <v>48.365959765602902</v>
      </c>
      <c r="M5928">
        <v>160</v>
      </c>
      <c r="N5928">
        <v>0.99953953427782805</v>
      </c>
      <c r="O5928" s="73">
        <v>56.761509559909001</v>
      </c>
      <c r="P5928">
        <v>160</v>
      </c>
      <c r="Q5928">
        <v>0.99953953427782805</v>
      </c>
      <c r="R5928">
        <v>153</v>
      </c>
      <c r="S5928">
        <v>0.98685390723083599</v>
      </c>
      <c r="T5928">
        <v>40.501518099132802</v>
      </c>
      <c r="U5928">
        <v>0.79580175800807196</v>
      </c>
      <c r="V5928">
        <v>131</v>
      </c>
      <c r="W5928">
        <v>3.4918507649130798E-3</v>
      </c>
      <c r="X5928">
        <v>6</v>
      </c>
      <c r="Y5928">
        <v>160</v>
      </c>
      <c r="Z5928">
        <v>0.99953953427782805</v>
      </c>
      <c r="AA5928">
        <v>11.787499158744501</v>
      </c>
      <c r="AB5928">
        <v>126</v>
      </c>
      <c r="AC5928">
        <v>0.90831697964748503</v>
      </c>
      <c r="AD5928">
        <v>34</v>
      </c>
      <c r="AE5928">
        <v>9.1222554630342401E-2</v>
      </c>
      <c r="AF5928">
        <v>3</v>
      </c>
      <c r="AG5928">
        <v>4.6046572217178701E-4</v>
      </c>
      <c r="AH5928">
        <v>4.3830572931737398E-5</v>
      </c>
      <c r="AI5928">
        <v>1</v>
      </c>
      <c r="AJ5928" s="73">
        <v>44.958924982423902</v>
      </c>
      <c r="AK5928">
        <v>160</v>
      </c>
      <c r="AL5928">
        <v>0.99953953427782805</v>
      </c>
      <c r="AM5928">
        <v>0</v>
      </c>
      <c r="AN5928">
        <v>0</v>
      </c>
      <c r="AO5928">
        <v>0</v>
      </c>
      <c r="AP5928">
        <v>0</v>
      </c>
      <c r="AQ5928">
        <v>162</v>
      </c>
      <c r="AR5928">
        <v>0.99997227261308297</v>
      </c>
      <c r="AS5928">
        <v>0</v>
      </c>
      <c r="AT5928">
        <v>0</v>
      </c>
      <c r="AU5928">
        <v>0</v>
      </c>
      <c r="AV5928">
        <v>0</v>
      </c>
      <c r="AW5928">
        <v>162</v>
      </c>
      <c r="AX5928">
        <v>0.99997227261308297</v>
      </c>
      <c r="AY5928" s="73">
        <v>44.803139681797902</v>
      </c>
      <c r="AZ5928">
        <v>160</v>
      </c>
      <c r="BA5928">
        <v>0.99953953427782805</v>
      </c>
      <c r="BB5928">
        <v>157</v>
      </c>
      <c r="BC5928">
        <v>0.56343878108238898</v>
      </c>
      <c r="BD5928">
        <v>5</v>
      </c>
      <c r="BE5928">
        <v>0.43653349153069299</v>
      </c>
      <c r="BF5928">
        <v>48.365959765602902</v>
      </c>
      <c r="BG5928">
        <v>56.761509559909001</v>
      </c>
      <c r="BH5928">
        <v>44.803139681797902</v>
      </c>
      <c r="BI5928">
        <v>44.958924982423902</v>
      </c>
    </row>
    <row r="5929" spans="1:61" x14ac:dyDescent="0.25">
      <c r="A5929" s="10" t="str">
        <f>VLOOKUP(D5929,'Index-Relations'!E:F,2,FALSE)</f>
        <v>BM</v>
      </c>
      <c r="B5929" t="s">
        <v>3450</v>
      </c>
      <c r="C5929" s="53" t="s">
        <v>2765</v>
      </c>
      <c r="D5929" s="59" t="s">
        <v>2934</v>
      </c>
      <c r="E5929" s="59" t="s">
        <v>9345</v>
      </c>
      <c r="F5929" t="s">
        <v>1166</v>
      </c>
      <c r="G5929" t="s">
        <v>2485</v>
      </c>
      <c r="H5929" t="s">
        <v>1167</v>
      </c>
      <c r="I5929" s="52">
        <v>45474</v>
      </c>
      <c r="J5929" t="s">
        <v>2457</v>
      </c>
      <c r="K5929">
        <v>163</v>
      </c>
      <c r="L5929" s="73">
        <v>48.623900987120003</v>
      </c>
      <c r="M5929">
        <v>160</v>
      </c>
      <c r="N5929">
        <v>0.99943233586045899</v>
      </c>
      <c r="O5929" s="73">
        <v>56.535839396879901</v>
      </c>
      <c r="P5929">
        <v>160</v>
      </c>
      <c r="Q5929">
        <v>0.99943233586045899</v>
      </c>
      <c r="R5929">
        <v>153</v>
      </c>
      <c r="S5929">
        <v>0.98671769688192201</v>
      </c>
      <c r="T5929">
        <v>40.3855104312672</v>
      </c>
      <c r="U5929">
        <v>0.798945376739158</v>
      </c>
      <c r="V5929">
        <v>131</v>
      </c>
      <c r="W5929">
        <v>3.6167635796772201E-3</v>
      </c>
      <c r="X5929">
        <v>6</v>
      </c>
      <c r="Y5929">
        <v>160</v>
      </c>
      <c r="Z5929">
        <v>0.99943233586045899</v>
      </c>
      <c r="AA5929">
        <v>12.0391658928641</v>
      </c>
      <c r="AB5929">
        <v>127</v>
      </c>
      <c r="AC5929">
        <v>0.91043113387313901</v>
      </c>
      <c r="AD5929">
        <v>31</v>
      </c>
      <c r="AE5929">
        <v>8.6796211719434802E-2</v>
      </c>
      <c r="AF5929">
        <v>5</v>
      </c>
      <c r="AG5929">
        <v>2.7726544074257401E-3</v>
      </c>
      <c r="AH5929">
        <v>3.9265395391965003E-5</v>
      </c>
      <c r="AI5929">
        <v>1</v>
      </c>
      <c r="AJ5929" s="73">
        <v>45.697475455144001</v>
      </c>
      <c r="AK5929">
        <v>160</v>
      </c>
      <c r="AL5929">
        <v>0.99943233586045899</v>
      </c>
      <c r="AM5929">
        <v>0</v>
      </c>
      <c r="AN5929">
        <v>0</v>
      </c>
      <c r="AO5929">
        <v>0</v>
      </c>
      <c r="AP5929">
        <v>0</v>
      </c>
      <c r="AQ5929">
        <v>162</v>
      </c>
      <c r="AR5929">
        <v>0.99996996943838101</v>
      </c>
      <c r="AS5929">
        <v>0</v>
      </c>
      <c r="AT5929">
        <v>0</v>
      </c>
      <c r="AU5929">
        <v>0</v>
      </c>
      <c r="AV5929">
        <v>0</v>
      </c>
      <c r="AW5929">
        <v>162</v>
      </c>
      <c r="AX5929">
        <v>0.99996996943838001</v>
      </c>
      <c r="AY5929" s="73">
        <v>44.976529940543998</v>
      </c>
      <c r="AZ5929">
        <v>160</v>
      </c>
      <c r="BA5929">
        <v>0.99943233586045899</v>
      </c>
      <c r="BB5929">
        <v>157</v>
      </c>
      <c r="BC5929">
        <v>0.563387498440868</v>
      </c>
      <c r="BD5929">
        <v>5</v>
      </c>
      <c r="BE5929">
        <v>0.43658247099751302</v>
      </c>
      <c r="BF5929">
        <v>48.623900987120003</v>
      </c>
      <c r="BG5929">
        <v>56.535839396879901</v>
      </c>
      <c r="BH5929">
        <v>44.976529940543998</v>
      </c>
      <c r="BI5929">
        <v>45.697475455144001</v>
      </c>
    </row>
    <row r="5930" spans="1:61" x14ac:dyDescent="0.25">
      <c r="A5930" s="10" t="str">
        <f>VLOOKUP(D5930,'Index-Relations'!E:F,2,FALSE)</f>
        <v>BM</v>
      </c>
      <c r="B5930" t="s">
        <v>3450</v>
      </c>
      <c r="C5930" s="53" t="s">
        <v>2766</v>
      </c>
      <c r="D5930" s="59" t="s">
        <v>2934</v>
      </c>
      <c r="E5930" s="59" t="s">
        <v>9346</v>
      </c>
      <c r="F5930" t="s">
        <v>1166</v>
      </c>
      <c r="G5930" t="s">
        <v>2485</v>
      </c>
      <c r="H5930" t="s">
        <v>1167</v>
      </c>
      <c r="I5930" s="52">
        <v>45446</v>
      </c>
      <c r="J5930" t="s">
        <v>2457</v>
      </c>
      <c r="K5930">
        <v>162</v>
      </c>
      <c r="L5930" s="73">
        <v>49.614349100077</v>
      </c>
      <c r="M5930">
        <v>160</v>
      </c>
      <c r="N5930">
        <v>0.99966053666767496</v>
      </c>
      <c r="O5930" s="73">
        <v>57.359735433469901</v>
      </c>
      <c r="P5930">
        <v>160</v>
      </c>
      <c r="Q5930">
        <v>0.99966053666767496</v>
      </c>
      <c r="R5930">
        <v>153</v>
      </c>
      <c r="S5930">
        <v>0.986422227661641</v>
      </c>
      <c r="T5930">
        <v>40.150900010550401</v>
      </c>
      <c r="U5930">
        <v>0.80121419477495204</v>
      </c>
      <c r="V5930">
        <v>131</v>
      </c>
      <c r="W5930">
        <v>3.4798642683133499E-3</v>
      </c>
      <c r="X5930">
        <v>6</v>
      </c>
      <c r="Y5930">
        <v>159</v>
      </c>
      <c r="Z5930">
        <v>0.99852831356478999</v>
      </c>
      <c r="AA5930">
        <v>12.4806839268128</v>
      </c>
      <c r="AB5930">
        <v>127</v>
      </c>
      <c r="AC5930">
        <v>0.90794389339253601</v>
      </c>
      <c r="AD5930">
        <v>31</v>
      </c>
      <c r="AE5930">
        <v>8.9405477729730495E-2</v>
      </c>
      <c r="AF5930">
        <v>4</v>
      </c>
      <c r="AG5930">
        <v>2.6506288777334202E-3</v>
      </c>
      <c r="AH5930">
        <v>4.0309160288790599E-5</v>
      </c>
      <c r="AI5930">
        <v>1</v>
      </c>
      <c r="AJ5930" s="73">
        <v>46.327540831244001</v>
      </c>
      <c r="AK5930">
        <v>160</v>
      </c>
      <c r="AL5930">
        <v>0.99966053666767496</v>
      </c>
      <c r="AM5930">
        <v>0</v>
      </c>
      <c r="AN5930">
        <v>0</v>
      </c>
      <c r="AO5930">
        <v>0</v>
      </c>
      <c r="AP5930">
        <v>0</v>
      </c>
      <c r="AQ5930">
        <v>161</v>
      </c>
      <c r="AR5930">
        <v>0.99996950625126502</v>
      </c>
      <c r="AS5930">
        <v>0</v>
      </c>
      <c r="AT5930">
        <v>0</v>
      </c>
      <c r="AU5930">
        <v>0</v>
      </c>
      <c r="AV5930">
        <v>0</v>
      </c>
      <c r="AW5930">
        <v>161</v>
      </c>
      <c r="AX5930">
        <v>0.99996950625126502</v>
      </c>
      <c r="AY5930" s="73">
        <v>46.313786584413002</v>
      </c>
      <c r="AZ5930">
        <v>160</v>
      </c>
      <c r="BA5930">
        <v>0.99966053666767496</v>
      </c>
      <c r="BB5930">
        <v>156</v>
      </c>
      <c r="BC5930">
        <v>0.58326082841420102</v>
      </c>
      <c r="BD5930">
        <v>5</v>
      </c>
      <c r="BE5930">
        <v>0.416708677837063</v>
      </c>
      <c r="BF5930">
        <v>49.614349100077</v>
      </c>
      <c r="BG5930">
        <v>57.359735433469901</v>
      </c>
      <c r="BH5930">
        <v>46.313786584413002</v>
      </c>
      <c r="BI5930">
        <v>46.327540831244001</v>
      </c>
    </row>
    <row r="5931" spans="1:61" x14ac:dyDescent="0.25">
      <c r="A5931" s="10" t="str">
        <f>VLOOKUP(D5931,'Index-Relations'!E:F,2,FALSE)</f>
        <v>BM</v>
      </c>
      <c r="B5931" t="s">
        <v>3450</v>
      </c>
      <c r="C5931" s="53" t="s">
        <v>2767</v>
      </c>
      <c r="D5931" s="59" t="s">
        <v>2934</v>
      </c>
      <c r="E5931" s="59" t="s">
        <v>9347</v>
      </c>
      <c r="F5931" t="s">
        <v>1166</v>
      </c>
      <c r="G5931" t="s">
        <v>2485</v>
      </c>
      <c r="H5931" t="s">
        <v>1167</v>
      </c>
      <c r="I5931" s="52">
        <v>45413</v>
      </c>
      <c r="J5931" t="s">
        <v>2457</v>
      </c>
      <c r="K5931">
        <v>162</v>
      </c>
      <c r="L5931" s="73">
        <v>49.562781659733901</v>
      </c>
      <c r="M5931">
        <v>160</v>
      </c>
      <c r="N5931">
        <v>0.99961535413921099</v>
      </c>
      <c r="O5931" s="73">
        <v>57.534529045776999</v>
      </c>
      <c r="P5931">
        <v>160</v>
      </c>
      <c r="Q5931">
        <v>0.99961535413921099</v>
      </c>
      <c r="R5931">
        <v>153</v>
      </c>
      <c r="S5931">
        <v>0.98717996334748903</v>
      </c>
      <c r="T5931">
        <v>40.182828554759503</v>
      </c>
      <c r="U5931">
        <v>0.80409419114894998</v>
      </c>
      <c r="V5931">
        <v>131</v>
      </c>
      <c r="W5931">
        <v>3.36500514848406E-3</v>
      </c>
      <c r="X5931">
        <v>6</v>
      </c>
      <c r="Y5931">
        <v>159</v>
      </c>
      <c r="Z5931">
        <v>0.99851109547149497</v>
      </c>
      <c r="AA5931">
        <v>12.829148131569401</v>
      </c>
      <c r="AB5931">
        <v>127</v>
      </c>
      <c r="AC5931">
        <v>0.91069849754293997</v>
      </c>
      <c r="AD5931">
        <v>31</v>
      </c>
      <c r="AE5931">
        <v>8.6536132356461598E-2</v>
      </c>
      <c r="AF5931">
        <v>4</v>
      </c>
      <c r="AG5931">
        <v>2.7653701005980699E-3</v>
      </c>
      <c r="AH5931">
        <v>3.7396326095699203E-5</v>
      </c>
      <c r="AI5931">
        <v>1</v>
      </c>
      <c r="AJ5931" s="73">
        <v>46.240195775684001</v>
      </c>
      <c r="AK5931">
        <v>160</v>
      </c>
      <c r="AL5931">
        <v>0.99961535413921099</v>
      </c>
      <c r="AM5931">
        <v>0</v>
      </c>
      <c r="AN5931">
        <v>0</v>
      </c>
      <c r="AO5931">
        <v>0</v>
      </c>
      <c r="AP5931">
        <v>0</v>
      </c>
      <c r="AQ5931">
        <v>161</v>
      </c>
      <c r="AR5931">
        <v>0.99994603120501202</v>
      </c>
      <c r="AS5931">
        <v>0</v>
      </c>
      <c r="AT5931">
        <v>0</v>
      </c>
      <c r="AU5931">
        <v>0</v>
      </c>
      <c r="AV5931">
        <v>0</v>
      </c>
      <c r="AW5931">
        <v>161</v>
      </c>
      <c r="AX5931">
        <v>0.99994603120501202</v>
      </c>
      <c r="AY5931" s="73">
        <v>46.0982961798899</v>
      </c>
      <c r="AZ5931">
        <v>160</v>
      </c>
      <c r="BA5931">
        <v>0.99961535413921099</v>
      </c>
      <c r="BB5931">
        <v>156</v>
      </c>
      <c r="BC5931">
        <v>0.57842344462054496</v>
      </c>
      <c r="BD5931">
        <v>5</v>
      </c>
      <c r="BE5931">
        <v>0.42152258658446601</v>
      </c>
      <c r="BF5931">
        <v>49.562781659733901</v>
      </c>
      <c r="BG5931">
        <v>57.534529045776999</v>
      </c>
      <c r="BH5931">
        <v>46.0982961798899</v>
      </c>
      <c r="BI5931">
        <v>46.240195775684001</v>
      </c>
    </row>
    <row r="5932" spans="1:61" x14ac:dyDescent="0.25">
      <c r="A5932" s="10" t="str">
        <f>VLOOKUP(D5932,'Index-Relations'!E:F,2,FALSE)</f>
        <v>BM</v>
      </c>
      <c r="B5932" t="s">
        <v>3450</v>
      </c>
      <c r="C5932" s="53" t="s">
        <v>2768</v>
      </c>
      <c r="D5932" s="59" t="s">
        <v>2934</v>
      </c>
      <c r="E5932" s="59" t="s">
        <v>9348</v>
      </c>
      <c r="F5932" t="s">
        <v>1166</v>
      </c>
      <c r="G5932" t="s">
        <v>2485</v>
      </c>
      <c r="H5932" t="s">
        <v>1167</v>
      </c>
      <c r="I5932" s="52">
        <v>45383</v>
      </c>
      <c r="J5932" t="s">
        <v>2457</v>
      </c>
      <c r="K5932">
        <v>162</v>
      </c>
      <c r="L5932">
        <v>51.3382286983543</v>
      </c>
      <c r="M5932">
        <v>160</v>
      </c>
      <c r="N5932">
        <v>0.99957606039940505</v>
      </c>
      <c r="O5932">
        <v>60.224258614864198</v>
      </c>
      <c r="P5932">
        <v>160</v>
      </c>
      <c r="Q5932">
        <v>0.99957606039940505</v>
      </c>
      <c r="R5932">
        <v>153</v>
      </c>
      <c r="S5932">
        <v>0.98773482337957197</v>
      </c>
      <c r="T5932">
        <v>40.049153607943303</v>
      </c>
      <c r="U5932">
        <v>0.80822537487262502</v>
      </c>
      <c r="V5932">
        <v>131</v>
      </c>
      <c r="W5932">
        <v>3.3089923508804798E-3</v>
      </c>
      <c r="X5932">
        <v>6</v>
      </c>
      <c r="Y5932">
        <v>159</v>
      </c>
      <c r="Z5932">
        <v>0.99846235187920196</v>
      </c>
      <c r="AA5932">
        <v>12.4294767474982</v>
      </c>
      <c r="AB5932">
        <v>127</v>
      </c>
      <c r="AC5932">
        <v>0.91106799725954102</v>
      </c>
      <c r="AD5932">
        <v>31</v>
      </c>
      <c r="AE5932">
        <v>8.60422386538474E-2</v>
      </c>
      <c r="AF5932">
        <v>4</v>
      </c>
      <c r="AG5932">
        <v>2.8897640866107398E-3</v>
      </c>
      <c r="AH5932">
        <v>3.7235415905551899E-5</v>
      </c>
      <c r="AI5932">
        <v>1</v>
      </c>
      <c r="AJ5932">
        <v>46.947003156780703</v>
      </c>
      <c r="AK5932">
        <v>160</v>
      </c>
      <c r="AL5932">
        <v>0.99957606039940505</v>
      </c>
      <c r="AM5932">
        <v>0</v>
      </c>
      <c r="AN5932">
        <v>0</v>
      </c>
      <c r="AO5932">
        <v>0</v>
      </c>
      <c r="AP5932">
        <v>0</v>
      </c>
      <c r="AQ5932">
        <v>161</v>
      </c>
      <c r="AR5932">
        <v>0.99994312428719101</v>
      </c>
      <c r="AS5932">
        <v>0</v>
      </c>
      <c r="AT5932">
        <v>0</v>
      </c>
      <c r="AU5932">
        <v>0</v>
      </c>
      <c r="AV5932">
        <v>0</v>
      </c>
      <c r="AW5932">
        <v>161</v>
      </c>
      <c r="AX5932">
        <v>0.99994312428719101</v>
      </c>
      <c r="AY5932">
        <v>47.3357005425502</v>
      </c>
      <c r="AZ5932">
        <v>160</v>
      </c>
      <c r="BA5932">
        <v>0.99957606039940505</v>
      </c>
      <c r="BB5932">
        <v>156</v>
      </c>
      <c r="BC5932">
        <v>0.589723369106397</v>
      </c>
      <c r="BD5932">
        <v>5</v>
      </c>
      <c r="BE5932">
        <v>0.41021975518079401</v>
      </c>
      <c r="BF5932">
        <v>49.769118081001999</v>
      </c>
      <c r="BG5932">
        <v>57.540617968250999</v>
      </c>
      <c r="BH5932">
        <v>46.475029234916001</v>
      </c>
      <c r="BI5932">
        <v>46.4325936997949</v>
      </c>
    </row>
    <row r="5933" spans="1:61" x14ac:dyDescent="0.25">
      <c r="A5933" s="10" t="str">
        <f>VLOOKUP(D5933,'Index-Relations'!E:F,2,FALSE)</f>
        <v>BM</v>
      </c>
      <c r="B5933" t="s">
        <v>3450</v>
      </c>
      <c r="C5933" s="53" t="s">
        <v>2769</v>
      </c>
      <c r="D5933" s="59" t="s">
        <v>2934</v>
      </c>
      <c r="E5933" s="59" t="s">
        <v>9349</v>
      </c>
      <c r="F5933" t="s">
        <v>1166</v>
      </c>
      <c r="G5933" t="s">
        <v>2485</v>
      </c>
      <c r="H5933" t="s">
        <v>1167</v>
      </c>
      <c r="I5933" s="52">
        <v>45352</v>
      </c>
      <c r="J5933" t="s">
        <v>2457</v>
      </c>
      <c r="K5933">
        <v>162</v>
      </c>
      <c r="L5933">
        <v>53.295322754729</v>
      </c>
      <c r="M5933">
        <v>160</v>
      </c>
      <c r="N5933">
        <v>0.99963210120134605</v>
      </c>
      <c r="O5933">
        <v>60.730930767128903</v>
      </c>
      <c r="P5933">
        <v>160</v>
      </c>
      <c r="Q5933">
        <v>0.99963210120134605</v>
      </c>
      <c r="R5933">
        <v>153</v>
      </c>
      <c r="S5933">
        <v>0.98823940997961701</v>
      </c>
      <c r="T5933">
        <v>40.195522841877803</v>
      </c>
      <c r="U5933">
        <v>0.78108706922136495</v>
      </c>
      <c r="V5933">
        <v>128</v>
      </c>
      <c r="W5933">
        <v>3.0628059416654401E-3</v>
      </c>
      <c r="X5933">
        <v>5</v>
      </c>
      <c r="Y5933">
        <v>159</v>
      </c>
      <c r="Z5933">
        <v>0.99853034879456404</v>
      </c>
      <c r="AA5933">
        <v>15.863884517468501</v>
      </c>
      <c r="AB5933">
        <v>126</v>
      </c>
      <c r="AC5933">
        <v>0.91225336821713499</v>
      </c>
      <c r="AD5933">
        <v>32</v>
      </c>
      <c r="AE5933">
        <v>8.50032532661191E-2</v>
      </c>
      <c r="AF5933">
        <v>4</v>
      </c>
      <c r="AG5933">
        <v>2.7433785167450498E-3</v>
      </c>
      <c r="AH5933">
        <v>0</v>
      </c>
      <c r="AI5933">
        <v>0</v>
      </c>
      <c r="AJ5933">
        <v>49.911606634384803</v>
      </c>
      <c r="AK5933">
        <v>160</v>
      </c>
      <c r="AL5933">
        <v>0.99963210120134605</v>
      </c>
      <c r="AM5933">
        <v>0</v>
      </c>
      <c r="AN5933">
        <v>0</v>
      </c>
      <c r="AO5933">
        <v>0</v>
      </c>
      <c r="AP5933">
        <v>0</v>
      </c>
      <c r="AQ5933">
        <v>161</v>
      </c>
      <c r="AR5933">
        <v>0.99992280950604695</v>
      </c>
      <c r="AS5933">
        <v>0</v>
      </c>
      <c r="AT5933">
        <v>0</v>
      </c>
      <c r="AU5933">
        <v>0</v>
      </c>
      <c r="AV5933">
        <v>0</v>
      </c>
      <c r="AW5933">
        <v>161</v>
      </c>
      <c r="AX5933">
        <v>0.99992280950604695</v>
      </c>
      <c r="AY5933">
        <v>49.217979802305003</v>
      </c>
      <c r="AZ5933">
        <v>160</v>
      </c>
      <c r="BA5933">
        <v>0.99963210120134605</v>
      </c>
      <c r="BB5933">
        <v>156</v>
      </c>
      <c r="BC5933">
        <v>0.58298618483337195</v>
      </c>
      <c r="BD5933">
        <v>5</v>
      </c>
      <c r="BE5933">
        <v>0.416936624672675</v>
      </c>
      <c r="BF5933">
        <v>51.558719106354999</v>
      </c>
      <c r="BG5933">
        <v>58.066373426862903</v>
      </c>
      <c r="BH5933">
        <v>47.986142982540997</v>
      </c>
      <c r="BI5933">
        <v>49.276807771681902</v>
      </c>
    </row>
    <row r="5934" spans="1:61" x14ac:dyDescent="0.25">
      <c r="A5934" s="10" t="str">
        <f>VLOOKUP(D5934,'Index-Relations'!E:F,2,FALSE)</f>
        <v>BM</v>
      </c>
      <c r="B5934" t="s">
        <v>3450</v>
      </c>
      <c r="C5934" s="53" t="s">
        <v>2770</v>
      </c>
      <c r="D5934" s="59" t="s">
        <v>2934</v>
      </c>
      <c r="E5934" s="59" t="s">
        <v>9350</v>
      </c>
      <c r="F5934" t="s">
        <v>1166</v>
      </c>
      <c r="G5934" t="s">
        <v>2485</v>
      </c>
      <c r="H5934" t="s">
        <v>1167</v>
      </c>
      <c r="I5934" s="52">
        <v>45323</v>
      </c>
      <c r="J5934" t="s">
        <v>2457</v>
      </c>
      <c r="K5934">
        <v>163</v>
      </c>
      <c r="L5934">
        <v>53.040616324390498</v>
      </c>
      <c r="M5934">
        <v>160</v>
      </c>
      <c r="N5934">
        <v>0.99959571477422804</v>
      </c>
      <c r="O5934">
        <v>59.777578089587003</v>
      </c>
      <c r="P5934">
        <v>160</v>
      </c>
      <c r="Q5934">
        <v>0.99959571477422804</v>
      </c>
      <c r="R5934">
        <v>153</v>
      </c>
      <c r="S5934">
        <v>0.98695836058550501</v>
      </c>
      <c r="T5934">
        <v>40.300859859150002</v>
      </c>
      <c r="U5934">
        <v>0.77730231940962902</v>
      </c>
      <c r="V5934">
        <v>126</v>
      </c>
      <c r="W5934">
        <v>3.1184489613339298E-3</v>
      </c>
      <c r="X5934">
        <v>4</v>
      </c>
      <c r="Y5934">
        <v>159</v>
      </c>
      <c r="Z5934">
        <v>0.99839681699563099</v>
      </c>
      <c r="AA5934">
        <v>11.582513281780599</v>
      </c>
      <c r="AB5934">
        <v>125</v>
      </c>
      <c r="AC5934">
        <v>0.89858809535900896</v>
      </c>
      <c r="AD5934">
        <v>33</v>
      </c>
      <c r="AE5934">
        <v>9.8547907413542302E-2</v>
      </c>
      <c r="AF5934">
        <v>5</v>
      </c>
      <c r="AG5934">
        <v>2.8639972274479499E-3</v>
      </c>
      <c r="AH5934">
        <v>0</v>
      </c>
      <c r="AI5934">
        <v>0</v>
      </c>
      <c r="AJ5934">
        <v>49.807210421126896</v>
      </c>
      <c r="AK5934">
        <v>160</v>
      </c>
      <c r="AL5934">
        <v>0.99959571477422804</v>
      </c>
      <c r="AM5934">
        <v>0</v>
      </c>
      <c r="AN5934">
        <v>0</v>
      </c>
      <c r="AO5934">
        <v>0</v>
      </c>
      <c r="AP5934">
        <v>0</v>
      </c>
      <c r="AQ5934">
        <v>161</v>
      </c>
      <c r="AR5934">
        <v>0.99991334007729904</v>
      </c>
      <c r="AS5934">
        <v>0</v>
      </c>
      <c r="AT5934">
        <v>0</v>
      </c>
      <c r="AU5934">
        <v>0</v>
      </c>
      <c r="AV5934">
        <v>0</v>
      </c>
      <c r="AW5934">
        <v>161</v>
      </c>
      <c r="AX5934">
        <v>0.99991334007729904</v>
      </c>
      <c r="AY5934">
        <v>49.714858864130399</v>
      </c>
      <c r="AZ5934">
        <v>160</v>
      </c>
      <c r="BA5934">
        <v>0.99959571477422804</v>
      </c>
      <c r="BB5934">
        <v>156</v>
      </c>
      <c r="BC5934">
        <v>0.59693362437500497</v>
      </c>
      <c r="BD5934">
        <v>5</v>
      </c>
      <c r="BE5934">
        <v>0.40297971570229402</v>
      </c>
      <c r="BF5934">
        <v>51.2724917345449</v>
      </c>
      <c r="BG5934">
        <v>57.222723486099</v>
      </c>
      <c r="BH5934">
        <v>48.404408974542903</v>
      </c>
      <c r="BI5934">
        <v>49.082169500999903</v>
      </c>
    </row>
    <row r="5935" spans="1:61" x14ac:dyDescent="0.25">
      <c r="A5935" s="10" t="str">
        <f>VLOOKUP(D5935,'Index-Relations'!E:F,2,FALSE)</f>
        <v>BM</v>
      </c>
      <c r="B5935" t="s">
        <v>3450</v>
      </c>
      <c r="C5935" s="53" t="s">
        <v>2760</v>
      </c>
      <c r="D5935" s="59" t="s">
        <v>2935</v>
      </c>
      <c r="E5935" s="59" t="s">
        <v>9351</v>
      </c>
      <c r="F5935" t="s">
        <v>1170</v>
      </c>
      <c r="G5935" t="s">
        <v>2515</v>
      </c>
      <c r="H5935" t="s">
        <v>1171</v>
      </c>
      <c r="I5935" s="52">
        <v>45658</v>
      </c>
      <c r="J5935" t="s">
        <v>2457</v>
      </c>
      <c r="K5935">
        <v>118</v>
      </c>
      <c r="L5935" s="73">
        <v>60.660872744092899</v>
      </c>
      <c r="M5935">
        <v>116</v>
      </c>
      <c r="N5935">
        <v>0.99924555286766403</v>
      </c>
      <c r="O5935" s="73">
        <v>67.019506230754999</v>
      </c>
      <c r="P5935">
        <v>116</v>
      </c>
      <c r="Q5935">
        <v>0.99924555286766403</v>
      </c>
      <c r="R5935">
        <v>113</v>
      </c>
      <c r="S5935">
        <v>0.97939212127639996</v>
      </c>
      <c r="T5935">
        <v>45.857449776934303</v>
      </c>
      <c r="U5935">
        <v>0.98752455089854196</v>
      </c>
      <c r="V5935">
        <v>114</v>
      </c>
      <c r="W5935">
        <v>8.0915196077300203E-2</v>
      </c>
      <c r="X5935">
        <v>24</v>
      </c>
      <c r="Y5935">
        <v>115</v>
      </c>
      <c r="Z5935">
        <v>0.98940645922895099</v>
      </c>
      <c r="AA5935">
        <v>21.392903210837801</v>
      </c>
      <c r="AB5935">
        <v>101</v>
      </c>
      <c r="AC5935">
        <v>0.93216650681435098</v>
      </c>
      <c r="AD5935">
        <v>14</v>
      </c>
      <c r="AE5935">
        <v>5.7239952414599102E-2</v>
      </c>
      <c r="AF5935">
        <v>3</v>
      </c>
      <c r="AG5935">
        <v>1.05935407710492E-2</v>
      </c>
      <c r="AH5935">
        <v>4.5387867893389999E-5</v>
      </c>
      <c r="AI5935">
        <v>2</v>
      </c>
      <c r="AJ5935" s="73">
        <v>51.678452241620903</v>
      </c>
      <c r="AK5935">
        <v>116</v>
      </c>
      <c r="AL5935">
        <v>0.99924555286766403</v>
      </c>
      <c r="AM5935">
        <v>5.0571371158169003E-4</v>
      </c>
      <c r="AN5935">
        <v>1</v>
      </c>
      <c r="AO5935">
        <v>0</v>
      </c>
      <c r="AP5935">
        <v>0</v>
      </c>
      <c r="AQ5935">
        <v>118</v>
      </c>
      <c r="AR5935">
        <v>0.999999999999999</v>
      </c>
      <c r="AS5935">
        <v>0</v>
      </c>
      <c r="AT5935">
        <v>0</v>
      </c>
      <c r="AU5935">
        <v>9.6404495633343995E-2</v>
      </c>
      <c r="AV5935">
        <v>5</v>
      </c>
      <c r="AW5935">
        <v>118</v>
      </c>
      <c r="AX5935">
        <v>1</v>
      </c>
      <c r="AY5935" s="73">
        <v>60.907823377486899</v>
      </c>
      <c r="AZ5935">
        <v>116</v>
      </c>
      <c r="BA5935">
        <v>0.99924555286766403</v>
      </c>
      <c r="BB5935">
        <v>116</v>
      </c>
      <c r="BC5935">
        <v>0.99806026668865599</v>
      </c>
      <c r="BD5935">
        <v>2</v>
      </c>
      <c r="BE5935">
        <v>1.9397333113439399E-3</v>
      </c>
      <c r="BF5935">
        <v>60.660872744092899</v>
      </c>
      <c r="BG5935">
        <v>67.019506230754999</v>
      </c>
      <c r="BH5935">
        <v>60.907823377486899</v>
      </c>
      <c r="BI5935">
        <v>51.678452241620903</v>
      </c>
    </row>
    <row r="5936" spans="1:61" x14ac:dyDescent="0.25">
      <c r="A5936" s="10" t="str">
        <f>VLOOKUP(D5936,'Index-Relations'!E:F,2,FALSE)</f>
        <v>BM</v>
      </c>
      <c r="B5936" t="s">
        <v>3450</v>
      </c>
      <c r="C5936" s="53" t="s">
        <v>2761</v>
      </c>
      <c r="D5936" s="59" t="s">
        <v>2935</v>
      </c>
      <c r="E5936" s="59" t="s">
        <v>9352</v>
      </c>
      <c r="F5936" t="s">
        <v>1170</v>
      </c>
      <c r="G5936" t="s">
        <v>2515</v>
      </c>
      <c r="H5936" t="s">
        <v>1171</v>
      </c>
      <c r="I5936" s="52">
        <v>45628</v>
      </c>
      <c r="J5936" t="s">
        <v>2457</v>
      </c>
      <c r="K5936">
        <v>118</v>
      </c>
      <c r="L5936" s="73">
        <v>60.489404063888998</v>
      </c>
      <c r="M5936">
        <v>116</v>
      </c>
      <c r="N5936">
        <v>0.99919007781736302</v>
      </c>
      <c r="O5936" s="73">
        <v>66.801799299240997</v>
      </c>
      <c r="P5936">
        <v>116</v>
      </c>
      <c r="Q5936">
        <v>0.99919007781736302</v>
      </c>
      <c r="R5936">
        <v>113</v>
      </c>
      <c r="S5936">
        <v>0.97898947266247205</v>
      </c>
      <c r="T5936">
        <v>45.8524624250418</v>
      </c>
      <c r="U5936">
        <v>0.98758032883793401</v>
      </c>
      <c r="V5936">
        <v>114</v>
      </c>
      <c r="W5936">
        <v>8.01411158097282E-2</v>
      </c>
      <c r="X5936">
        <v>24</v>
      </c>
      <c r="Y5936">
        <v>115</v>
      </c>
      <c r="Z5936">
        <v>0.98861829473470997</v>
      </c>
      <c r="AA5936">
        <v>20.249972780670898</v>
      </c>
      <c r="AB5936">
        <v>103</v>
      </c>
      <c r="AC5936">
        <v>0.95457680494742303</v>
      </c>
      <c r="AD5936">
        <v>12</v>
      </c>
      <c r="AE5936">
        <v>3.4041489787286702E-2</v>
      </c>
      <c r="AF5936">
        <v>3</v>
      </c>
      <c r="AG5936">
        <v>1.1381705265289701E-2</v>
      </c>
      <c r="AH5936">
        <v>4.6020793436978598E-5</v>
      </c>
      <c r="AI5936">
        <v>2</v>
      </c>
      <c r="AJ5936" s="73">
        <v>51.642559553993003</v>
      </c>
      <c r="AK5936">
        <v>116</v>
      </c>
      <c r="AL5936">
        <v>0.99919007781736302</v>
      </c>
      <c r="AM5936">
        <v>4.8282153450979399E-4</v>
      </c>
      <c r="AN5936">
        <v>1</v>
      </c>
      <c r="AO5936">
        <v>0</v>
      </c>
      <c r="AP5936">
        <v>0</v>
      </c>
      <c r="AQ5936">
        <v>118</v>
      </c>
      <c r="AR5936">
        <v>1</v>
      </c>
      <c r="AS5936">
        <v>0</v>
      </c>
      <c r="AT5936">
        <v>0</v>
      </c>
      <c r="AU5936">
        <v>0.100390215369679</v>
      </c>
      <c r="AV5936">
        <v>5</v>
      </c>
      <c r="AW5936">
        <v>118</v>
      </c>
      <c r="AX5936">
        <v>1</v>
      </c>
      <c r="AY5936" s="73">
        <v>60.711208069733999</v>
      </c>
      <c r="AZ5936">
        <v>116</v>
      </c>
      <c r="BA5936">
        <v>0.99919007781736302</v>
      </c>
      <c r="BB5936">
        <v>116</v>
      </c>
      <c r="BC5936">
        <v>0.99813451982740897</v>
      </c>
      <c r="BD5936">
        <v>2</v>
      </c>
      <c r="BE5936">
        <v>1.8654801725905201E-3</v>
      </c>
      <c r="BF5936">
        <v>60.489404063888998</v>
      </c>
      <c r="BG5936">
        <v>66.801799299240997</v>
      </c>
      <c r="BH5936">
        <v>60.711208069733999</v>
      </c>
      <c r="BI5936">
        <v>51.642559553993003</v>
      </c>
    </row>
    <row r="5937" spans="1:61" x14ac:dyDescent="0.25">
      <c r="A5937" s="10" t="str">
        <f>VLOOKUP(D5937,'Index-Relations'!E:F,2,FALSE)</f>
        <v>BM</v>
      </c>
      <c r="B5937" t="s">
        <v>3450</v>
      </c>
      <c r="C5937" s="53" t="s">
        <v>2762</v>
      </c>
      <c r="D5937" s="59" t="s">
        <v>2935</v>
      </c>
      <c r="E5937" s="59" t="s">
        <v>9353</v>
      </c>
      <c r="F5937" t="s">
        <v>1170</v>
      </c>
      <c r="G5937" t="s">
        <v>2515</v>
      </c>
      <c r="H5937" t="s">
        <v>1171</v>
      </c>
      <c r="I5937" s="52">
        <v>45597</v>
      </c>
      <c r="J5937" t="s">
        <v>2457</v>
      </c>
      <c r="K5937">
        <v>118</v>
      </c>
      <c r="L5937" s="73">
        <v>60.989382330566997</v>
      </c>
      <c r="M5937">
        <v>116</v>
      </c>
      <c r="N5937">
        <v>0.99916752029309497</v>
      </c>
      <c r="O5937" s="73">
        <v>67.133372165734997</v>
      </c>
      <c r="P5937">
        <v>116</v>
      </c>
      <c r="Q5937">
        <v>0.99916752029309497</v>
      </c>
      <c r="R5937">
        <v>113</v>
      </c>
      <c r="S5937">
        <v>0.978966615029082</v>
      </c>
      <c r="T5937">
        <v>46.072827176229097</v>
      </c>
      <c r="U5937">
        <v>0.98745270053615197</v>
      </c>
      <c r="V5937">
        <v>114</v>
      </c>
      <c r="W5937">
        <v>7.9114339905018802E-2</v>
      </c>
      <c r="X5937">
        <v>24</v>
      </c>
      <c r="Y5937">
        <v>115</v>
      </c>
      <c r="Z5937">
        <v>0.98886777349525901</v>
      </c>
      <c r="AA5937">
        <v>20.642798644371101</v>
      </c>
      <c r="AB5937">
        <v>103</v>
      </c>
      <c r="AC5937">
        <v>0.95404726043640198</v>
      </c>
      <c r="AD5937">
        <v>12</v>
      </c>
      <c r="AE5937">
        <v>3.4820513058856799E-2</v>
      </c>
      <c r="AF5937">
        <v>3</v>
      </c>
      <c r="AG5937">
        <v>1.11322265047402E-2</v>
      </c>
      <c r="AH5937">
        <v>4.6245799632805502E-5</v>
      </c>
      <c r="AI5937">
        <v>2</v>
      </c>
      <c r="AJ5937" s="73">
        <v>52.316381782015903</v>
      </c>
      <c r="AK5937">
        <v>116</v>
      </c>
      <c r="AL5937">
        <v>0.99916752029309497</v>
      </c>
      <c r="AM5937">
        <v>0</v>
      </c>
      <c r="AN5937">
        <v>0</v>
      </c>
      <c r="AO5937">
        <v>0</v>
      </c>
      <c r="AP5937">
        <v>0</v>
      </c>
      <c r="AQ5937">
        <v>117</v>
      </c>
      <c r="AR5937">
        <v>0.99939603380465702</v>
      </c>
      <c r="AS5937">
        <v>0</v>
      </c>
      <c r="AT5937">
        <v>0</v>
      </c>
      <c r="AU5937">
        <v>9.9228677644801394E-2</v>
      </c>
      <c r="AV5937">
        <v>5</v>
      </c>
      <c r="AW5937">
        <v>117</v>
      </c>
      <c r="AX5937">
        <v>0.99939603380465802</v>
      </c>
      <c r="AY5937" s="73">
        <v>61.174642135629</v>
      </c>
      <c r="AZ5937">
        <v>116</v>
      </c>
      <c r="BA5937">
        <v>0.99916752029309497</v>
      </c>
      <c r="BB5937">
        <v>116</v>
      </c>
      <c r="BC5937">
        <v>0.99790655831184505</v>
      </c>
      <c r="BD5937">
        <v>1</v>
      </c>
      <c r="BE5937">
        <v>1.48947549281212E-3</v>
      </c>
      <c r="BF5937">
        <v>60.989382330566997</v>
      </c>
      <c r="BG5937">
        <v>67.133372165734997</v>
      </c>
      <c r="BH5937">
        <v>61.174642135629</v>
      </c>
      <c r="BI5937">
        <v>52.316381782015903</v>
      </c>
    </row>
    <row r="5938" spans="1:61" x14ac:dyDescent="0.25">
      <c r="A5938" s="10" t="str">
        <f>VLOOKUP(D5938,'Index-Relations'!E:F,2,FALSE)</f>
        <v>BM</v>
      </c>
      <c r="B5938" t="s">
        <v>3450</v>
      </c>
      <c r="C5938" s="53" t="s">
        <v>2763</v>
      </c>
      <c r="D5938" s="59" t="s">
        <v>2935</v>
      </c>
      <c r="E5938" s="59" t="s">
        <v>9354</v>
      </c>
      <c r="F5938" t="s">
        <v>1170</v>
      </c>
      <c r="G5938" t="s">
        <v>2515</v>
      </c>
      <c r="H5938" t="s">
        <v>1171</v>
      </c>
      <c r="I5938" s="52">
        <v>45566</v>
      </c>
      <c r="J5938" t="s">
        <v>2457</v>
      </c>
      <c r="K5938">
        <v>118</v>
      </c>
      <c r="L5938" s="73">
        <v>60.961685773034901</v>
      </c>
      <c r="M5938">
        <v>116</v>
      </c>
      <c r="N5938">
        <v>0.99919490109370701</v>
      </c>
      <c r="O5938" s="73">
        <v>67.100353044952001</v>
      </c>
      <c r="P5938">
        <v>116</v>
      </c>
      <c r="Q5938">
        <v>0.99919490109370701</v>
      </c>
      <c r="R5938">
        <v>113</v>
      </c>
      <c r="S5938">
        <v>0.97977565325208105</v>
      </c>
      <c r="T5938">
        <v>46.308589809960097</v>
      </c>
      <c r="U5938">
        <v>0.98753640240534801</v>
      </c>
      <c r="V5938">
        <v>113</v>
      </c>
      <c r="W5938">
        <v>7.9277641543160998E-2</v>
      </c>
      <c r="X5938">
        <v>24</v>
      </c>
      <c r="Y5938">
        <v>115</v>
      </c>
      <c r="Z5938">
        <v>0.98928369361097801</v>
      </c>
      <c r="AA5938">
        <v>19.984293111087599</v>
      </c>
      <c r="AB5938">
        <v>103</v>
      </c>
      <c r="AC5938">
        <v>0.95345630537359405</v>
      </c>
      <c r="AD5938">
        <v>12</v>
      </c>
      <c r="AE5938">
        <v>3.58273882373841E-2</v>
      </c>
      <c r="AF5938">
        <v>3</v>
      </c>
      <c r="AG5938">
        <v>1.0716306389021499E-2</v>
      </c>
      <c r="AH5938">
        <v>4.5653463105323402E-5</v>
      </c>
      <c r="AI5938">
        <v>2</v>
      </c>
      <c r="AJ5938" s="73">
        <v>52.413305181966898</v>
      </c>
      <c r="AK5938">
        <v>116</v>
      </c>
      <c r="AL5938">
        <v>0.99919490109370701</v>
      </c>
      <c r="AM5938">
        <v>0</v>
      </c>
      <c r="AN5938">
        <v>0</v>
      </c>
      <c r="AO5938">
        <v>0</v>
      </c>
      <c r="AP5938">
        <v>0</v>
      </c>
      <c r="AQ5938">
        <v>117</v>
      </c>
      <c r="AR5938">
        <v>0.99942419289600704</v>
      </c>
      <c r="AS5938">
        <v>0</v>
      </c>
      <c r="AT5938">
        <v>0</v>
      </c>
      <c r="AU5938">
        <v>9.0381318045680697E-2</v>
      </c>
      <c r="AV5938">
        <v>5</v>
      </c>
      <c r="AW5938">
        <v>117</v>
      </c>
      <c r="AX5938">
        <v>0.99942419289600803</v>
      </c>
      <c r="AY5938" s="73">
        <v>61.067534757393901</v>
      </c>
      <c r="AZ5938">
        <v>116</v>
      </c>
      <c r="BA5938">
        <v>0.99919490109370701</v>
      </c>
      <c r="BB5938">
        <v>116</v>
      </c>
      <c r="BC5938">
        <v>0.99788923798299101</v>
      </c>
      <c r="BD5938">
        <v>1</v>
      </c>
      <c r="BE5938">
        <v>1.5349549130166801E-3</v>
      </c>
      <c r="BF5938">
        <v>60.961685773034901</v>
      </c>
      <c r="BG5938">
        <v>67.100353044952001</v>
      </c>
      <c r="BH5938">
        <v>61.067534757393901</v>
      </c>
      <c r="BI5938">
        <v>52.413305181966898</v>
      </c>
    </row>
    <row r="5939" spans="1:61" x14ac:dyDescent="0.25">
      <c r="A5939" s="10" t="str">
        <f>VLOOKUP(D5939,'Index-Relations'!E:F,2,FALSE)</f>
        <v>BM</v>
      </c>
      <c r="B5939" t="s">
        <v>3450</v>
      </c>
      <c r="C5939" s="53" t="s">
        <v>2764</v>
      </c>
      <c r="D5939" s="59" t="s">
        <v>2935</v>
      </c>
      <c r="E5939" s="59" t="s">
        <v>9355</v>
      </c>
      <c r="F5939" t="s">
        <v>1170</v>
      </c>
      <c r="G5939" t="s">
        <v>2515</v>
      </c>
      <c r="H5939" t="s">
        <v>1171</v>
      </c>
      <c r="I5939" s="52">
        <v>45537</v>
      </c>
      <c r="J5939" t="s">
        <v>2457</v>
      </c>
      <c r="K5939">
        <v>126</v>
      </c>
      <c r="L5939" s="73">
        <v>60.981439206010002</v>
      </c>
      <c r="M5939">
        <v>124</v>
      </c>
      <c r="N5939">
        <v>0.99888258157252097</v>
      </c>
      <c r="O5939" s="73">
        <v>67.028448143398904</v>
      </c>
      <c r="P5939">
        <v>124</v>
      </c>
      <c r="Q5939">
        <v>0.99888258157252097</v>
      </c>
      <c r="R5939">
        <v>121</v>
      </c>
      <c r="S5939">
        <v>0.98045809510066395</v>
      </c>
      <c r="T5939">
        <v>46.330899213292703</v>
      </c>
      <c r="U5939">
        <v>0.99097145730571201</v>
      </c>
      <c r="V5939">
        <v>121</v>
      </c>
      <c r="W5939">
        <v>7.9819561950215195E-2</v>
      </c>
      <c r="X5939">
        <v>27</v>
      </c>
      <c r="Y5939">
        <v>123</v>
      </c>
      <c r="Z5939">
        <v>0.98949198719843701</v>
      </c>
      <c r="AA5939">
        <v>20.378601686367801</v>
      </c>
      <c r="AB5939">
        <v>114</v>
      </c>
      <c r="AC5939">
        <v>0.96626224261578697</v>
      </c>
      <c r="AD5939">
        <v>10</v>
      </c>
      <c r="AE5939">
        <v>2.6654343483681599E-2</v>
      </c>
      <c r="AF5939">
        <v>2</v>
      </c>
      <c r="AG5939">
        <v>7.08341390053126E-3</v>
      </c>
      <c r="AH5939">
        <v>4.3850444136464397E-5</v>
      </c>
      <c r="AI5939">
        <v>2</v>
      </c>
      <c r="AJ5939" s="73">
        <v>52.543993463529901</v>
      </c>
      <c r="AK5939">
        <v>124</v>
      </c>
      <c r="AL5939">
        <v>0.99888258157252097</v>
      </c>
      <c r="AM5939">
        <v>0</v>
      </c>
      <c r="AN5939">
        <v>0</v>
      </c>
      <c r="AO5939">
        <v>0</v>
      </c>
      <c r="AP5939">
        <v>0</v>
      </c>
      <c r="AQ5939">
        <v>125</v>
      </c>
      <c r="AR5939">
        <v>0.99902417824664602</v>
      </c>
      <c r="AS5939">
        <v>0</v>
      </c>
      <c r="AT5939">
        <v>0</v>
      </c>
      <c r="AU5939">
        <v>9.4013616761075502E-2</v>
      </c>
      <c r="AV5939">
        <v>5</v>
      </c>
      <c r="AW5939">
        <v>125</v>
      </c>
      <c r="AX5939">
        <v>0.99902417824664702</v>
      </c>
      <c r="AY5939" s="73">
        <v>61.078018928810003</v>
      </c>
      <c r="AZ5939">
        <v>124</v>
      </c>
      <c r="BA5939">
        <v>0.99888258157252097</v>
      </c>
      <c r="BB5939">
        <v>124</v>
      </c>
      <c r="BC5939">
        <v>0.99740432539335</v>
      </c>
      <c r="BD5939">
        <v>1</v>
      </c>
      <c r="BE5939">
        <v>1.6198528532961299E-3</v>
      </c>
      <c r="BF5939">
        <v>60.981439206010002</v>
      </c>
      <c r="BG5939">
        <v>67.028448143398904</v>
      </c>
      <c r="BH5939">
        <v>61.078018928810003</v>
      </c>
      <c r="BI5939">
        <v>52.543993463529901</v>
      </c>
    </row>
    <row r="5940" spans="1:61" x14ac:dyDescent="0.25">
      <c r="A5940" s="10" t="str">
        <f>VLOOKUP(D5940,'Index-Relations'!E:F,2,FALSE)</f>
        <v>BM</v>
      </c>
      <c r="B5940" t="s">
        <v>3450</v>
      </c>
      <c r="C5940" s="53" t="s">
        <v>3350</v>
      </c>
      <c r="D5940" s="59" t="s">
        <v>2935</v>
      </c>
      <c r="E5940" s="59" t="s">
        <v>9356</v>
      </c>
      <c r="F5940" t="s">
        <v>1170</v>
      </c>
      <c r="G5940" t="s">
        <v>2515</v>
      </c>
      <c r="H5940" t="s">
        <v>1171</v>
      </c>
      <c r="I5940" s="52">
        <v>45505</v>
      </c>
      <c r="J5940" t="s">
        <v>2457</v>
      </c>
      <c r="K5940">
        <v>126</v>
      </c>
      <c r="L5940" s="73">
        <v>60.879078261269001</v>
      </c>
      <c r="M5940">
        <v>124</v>
      </c>
      <c r="N5940">
        <v>0.99881530155347797</v>
      </c>
      <c r="O5940" s="73">
        <v>66.780956517188997</v>
      </c>
      <c r="P5940">
        <v>124</v>
      </c>
      <c r="Q5940">
        <v>0.99881530155347797</v>
      </c>
      <c r="R5940">
        <v>121</v>
      </c>
      <c r="S5940">
        <v>0.98193439367935098</v>
      </c>
      <c r="T5940">
        <v>46.401003126335802</v>
      </c>
      <c r="U5940">
        <v>0.98795102116901801</v>
      </c>
      <c r="V5940">
        <v>121</v>
      </c>
      <c r="W5940">
        <v>8.1188405414262504E-2</v>
      </c>
      <c r="X5940">
        <v>27</v>
      </c>
      <c r="Y5940">
        <v>123</v>
      </c>
      <c r="Z5940">
        <v>0.99049356121780696</v>
      </c>
      <c r="AA5940">
        <v>22.106142380372798</v>
      </c>
      <c r="AB5940">
        <v>114</v>
      </c>
      <c r="AC5940">
        <v>0.97023137606745402</v>
      </c>
      <c r="AD5940">
        <v>9</v>
      </c>
      <c r="AE5940">
        <v>2.02621851503526E-2</v>
      </c>
      <c r="AF5940">
        <v>3</v>
      </c>
      <c r="AG5940">
        <v>9.5064387821926308E-3</v>
      </c>
      <c r="AH5940">
        <v>4.3244487376082297E-5</v>
      </c>
      <c r="AI5940">
        <v>2</v>
      </c>
      <c r="AJ5940" s="73">
        <v>52.682537049832</v>
      </c>
      <c r="AK5940">
        <v>124</v>
      </c>
      <c r="AL5940">
        <v>0.99881530155347797</v>
      </c>
      <c r="AM5940">
        <v>0</v>
      </c>
      <c r="AN5940">
        <v>0</v>
      </c>
      <c r="AO5940">
        <v>0</v>
      </c>
      <c r="AP5940">
        <v>0</v>
      </c>
      <c r="AQ5940">
        <v>125</v>
      </c>
      <c r="AR5940">
        <v>0.99897901666405997</v>
      </c>
      <c r="AS5940">
        <v>0</v>
      </c>
      <c r="AT5940">
        <v>0</v>
      </c>
      <c r="AU5940">
        <v>9.2922843436964303E-2</v>
      </c>
      <c r="AV5940">
        <v>5</v>
      </c>
      <c r="AW5940">
        <v>125</v>
      </c>
      <c r="AX5940">
        <v>0.99897901666406097</v>
      </c>
      <c r="AY5940" s="73">
        <v>60.985564372472901</v>
      </c>
      <c r="AZ5940">
        <v>124</v>
      </c>
      <c r="BA5940">
        <v>0.99881530155347797</v>
      </c>
      <c r="BB5940">
        <v>124</v>
      </c>
      <c r="BC5940">
        <v>0.99729727282428204</v>
      </c>
      <c r="BD5940">
        <v>1</v>
      </c>
      <c r="BE5940">
        <v>1.6817438397782E-3</v>
      </c>
      <c r="BF5940">
        <v>60.879078261269001</v>
      </c>
      <c r="BG5940">
        <v>66.780956517188997</v>
      </c>
      <c r="BH5940">
        <v>60.985564372472901</v>
      </c>
      <c r="BI5940">
        <v>52.682537049832</v>
      </c>
    </row>
    <row r="5941" spans="1:61" x14ac:dyDescent="0.25">
      <c r="A5941" s="10" t="str">
        <f>VLOOKUP(D5941,'Index-Relations'!E:F,2,FALSE)</f>
        <v>BM</v>
      </c>
      <c r="B5941" t="s">
        <v>3450</v>
      </c>
      <c r="C5941" s="53" t="s">
        <v>2765</v>
      </c>
      <c r="D5941" s="59" t="s">
        <v>2935</v>
      </c>
      <c r="E5941" s="59" t="s">
        <v>9357</v>
      </c>
      <c r="F5941" t="s">
        <v>1170</v>
      </c>
      <c r="G5941" t="s">
        <v>2515</v>
      </c>
      <c r="H5941" t="s">
        <v>1171</v>
      </c>
      <c r="I5941" s="52">
        <v>45474</v>
      </c>
      <c r="J5941" t="s">
        <v>2457</v>
      </c>
      <c r="K5941">
        <v>127</v>
      </c>
      <c r="L5941" s="73">
        <v>60.495655788764999</v>
      </c>
      <c r="M5941">
        <v>125</v>
      </c>
      <c r="N5941">
        <v>0.99878435377187702</v>
      </c>
      <c r="O5941" s="73">
        <v>66.458779716134998</v>
      </c>
      <c r="P5941">
        <v>125</v>
      </c>
      <c r="Q5941">
        <v>0.99878435377187702</v>
      </c>
      <c r="R5941">
        <v>122</v>
      </c>
      <c r="S5941">
        <v>0.98212657692541705</v>
      </c>
      <c r="T5941">
        <v>46.460676501888003</v>
      </c>
      <c r="U5941">
        <v>0.98779007021855003</v>
      </c>
      <c r="V5941">
        <v>121</v>
      </c>
      <c r="W5941">
        <v>8.1638620429835496E-2</v>
      </c>
      <c r="X5941">
        <v>26</v>
      </c>
      <c r="Y5941">
        <v>123</v>
      </c>
      <c r="Z5941">
        <v>0.98343588185275799</v>
      </c>
      <c r="AA5941">
        <v>23.474044045985501</v>
      </c>
      <c r="AB5941">
        <v>113</v>
      </c>
      <c r="AC5941">
        <v>0.89428531895063001</v>
      </c>
      <c r="AD5941">
        <v>10</v>
      </c>
      <c r="AE5941">
        <v>8.9150562902128597E-2</v>
      </c>
      <c r="AF5941">
        <v>4</v>
      </c>
      <c r="AG5941">
        <v>1.65641181472411E-2</v>
      </c>
      <c r="AH5941">
        <v>8.4631208642706095E-5</v>
      </c>
      <c r="AI5941">
        <v>2</v>
      </c>
      <c r="AJ5941" s="73">
        <v>52.158930090920002</v>
      </c>
      <c r="AK5941">
        <v>125</v>
      </c>
      <c r="AL5941">
        <v>0.99878435377187702</v>
      </c>
      <c r="AM5941">
        <v>0</v>
      </c>
      <c r="AN5941">
        <v>0</v>
      </c>
      <c r="AO5941">
        <v>0</v>
      </c>
      <c r="AP5941">
        <v>0</v>
      </c>
      <c r="AQ5941">
        <v>126</v>
      </c>
      <c r="AR5941">
        <v>0.99894781044562497</v>
      </c>
      <c r="AS5941">
        <v>0</v>
      </c>
      <c r="AT5941">
        <v>0</v>
      </c>
      <c r="AU5941">
        <v>8.5525868107945102E-2</v>
      </c>
      <c r="AV5941">
        <v>5</v>
      </c>
      <c r="AW5941">
        <v>126</v>
      </c>
      <c r="AX5941">
        <v>0.99894781044562497</v>
      </c>
      <c r="AY5941" s="73">
        <v>60.719061923817897</v>
      </c>
      <c r="AZ5941">
        <v>125</v>
      </c>
      <c r="BA5941">
        <v>0.99878435377187702</v>
      </c>
      <c r="BB5941">
        <v>125</v>
      </c>
      <c r="BC5941">
        <v>0.99728351778013802</v>
      </c>
      <c r="BD5941">
        <v>1</v>
      </c>
      <c r="BE5941">
        <v>1.6642926654878399E-3</v>
      </c>
      <c r="BF5941">
        <v>60.495655788764999</v>
      </c>
      <c r="BG5941">
        <v>66.458779716134998</v>
      </c>
      <c r="BH5941">
        <v>60.719061923817897</v>
      </c>
      <c r="BI5941">
        <v>52.158930090920002</v>
      </c>
    </row>
    <row r="5942" spans="1:61" x14ac:dyDescent="0.25">
      <c r="A5942" s="10" t="str">
        <f>VLOOKUP(D5942,'Index-Relations'!E:F,2,FALSE)</f>
        <v>BM</v>
      </c>
      <c r="B5942" t="s">
        <v>3450</v>
      </c>
      <c r="C5942" s="53" t="s">
        <v>2766</v>
      </c>
      <c r="D5942" s="59" t="s">
        <v>2935</v>
      </c>
      <c r="E5942" s="59" t="s">
        <v>9358</v>
      </c>
      <c r="F5942" t="s">
        <v>1170</v>
      </c>
      <c r="G5942" t="s">
        <v>2515</v>
      </c>
      <c r="H5942" t="s">
        <v>1171</v>
      </c>
      <c r="I5942" s="52">
        <v>45446</v>
      </c>
      <c r="J5942" t="s">
        <v>2457</v>
      </c>
      <c r="K5942">
        <v>127</v>
      </c>
      <c r="L5942" s="73">
        <v>60.798502040372</v>
      </c>
      <c r="M5942">
        <v>125</v>
      </c>
      <c r="N5942">
        <v>0.998976204146096</v>
      </c>
      <c r="O5942" s="73">
        <v>66.581192159808893</v>
      </c>
      <c r="P5942">
        <v>125</v>
      </c>
      <c r="Q5942">
        <v>0.998976204146096</v>
      </c>
      <c r="R5942">
        <v>122</v>
      </c>
      <c r="S5942">
        <v>0.98185749035823</v>
      </c>
      <c r="T5942">
        <v>46.503090909023904</v>
      </c>
      <c r="U5942">
        <v>0.98809157481912602</v>
      </c>
      <c r="V5942">
        <v>121</v>
      </c>
      <c r="W5942">
        <v>8.0678401774216202E-2</v>
      </c>
      <c r="X5942">
        <v>26</v>
      </c>
      <c r="Y5942">
        <v>123</v>
      </c>
      <c r="Z5942">
        <v>0.98332325676760501</v>
      </c>
      <c r="AA5942">
        <v>23.7290175607945</v>
      </c>
      <c r="AB5942">
        <v>113</v>
      </c>
      <c r="AC5942">
        <v>0.897327857164954</v>
      </c>
      <c r="AD5942">
        <v>10</v>
      </c>
      <c r="AE5942">
        <v>8.5995399602651207E-2</v>
      </c>
      <c r="AF5942">
        <v>4</v>
      </c>
      <c r="AG5942">
        <v>1.66767432323939E-2</v>
      </c>
      <c r="AH5942">
        <v>8.6740659267070202E-5</v>
      </c>
      <c r="AI5942">
        <v>2</v>
      </c>
      <c r="AJ5942" s="73">
        <v>52.606126077672997</v>
      </c>
      <c r="AK5942">
        <v>125</v>
      </c>
      <c r="AL5942">
        <v>0.998976204146096</v>
      </c>
      <c r="AM5942">
        <v>0</v>
      </c>
      <c r="AN5942">
        <v>0</v>
      </c>
      <c r="AO5942">
        <v>0</v>
      </c>
      <c r="AP5942">
        <v>0</v>
      </c>
      <c r="AQ5942">
        <v>126</v>
      </c>
      <c r="AR5942">
        <v>0.99912235475703004</v>
      </c>
      <c r="AS5942">
        <v>0</v>
      </c>
      <c r="AT5942">
        <v>0</v>
      </c>
      <c r="AU5942">
        <v>8.5495158613222696E-2</v>
      </c>
      <c r="AV5942">
        <v>5</v>
      </c>
      <c r="AW5942">
        <v>126</v>
      </c>
      <c r="AX5942">
        <v>0.99912235475703004</v>
      </c>
      <c r="AY5942" s="73">
        <v>61.1030088486879</v>
      </c>
      <c r="AZ5942">
        <v>125</v>
      </c>
      <c r="BA5942">
        <v>0.998976204146096</v>
      </c>
      <c r="BB5942">
        <v>125</v>
      </c>
      <c r="BC5942">
        <v>0.99749219298146397</v>
      </c>
      <c r="BD5942">
        <v>1</v>
      </c>
      <c r="BE5942">
        <v>1.6301617755660001E-3</v>
      </c>
      <c r="BF5942">
        <v>60.798502040372</v>
      </c>
      <c r="BG5942">
        <v>66.581192159808893</v>
      </c>
      <c r="BH5942">
        <v>61.1030088486879</v>
      </c>
      <c r="BI5942">
        <v>52.606126077672997</v>
      </c>
    </row>
    <row r="5943" spans="1:61" x14ac:dyDescent="0.25">
      <c r="A5943" s="10" t="str">
        <f>VLOOKUP(D5943,'Index-Relations'!E:F,2,FALSE)</f>
        <v>BM</v>
      </c>
      <c r="B5943" t="s">
        <v>3450</v>
      </c>
      <c r="C5943" s="53" t="s">
        <v>2767</v>
      </c>
      <c r="D5943" s="59" t="s">
        <v>2935</v>
      </c>
      <c r="E5943" s="59" t="s">
        <v>9359</v>
      </c>
      <c r="F5943" t="s">
        <v>1170</v>
      </c>
      <c r="G5943" t="s">
        <v>2515</v>
      </c>
      <c r="H5943" t="s">
        <v>1171</v>
      </c>
      <c r="I5943" s="52">
        <v>45413</v>
      </c>
      <c r="J5943" t="s">
        <v>2457</v>
      </c>
      <c r="K5943">
        <v>127</v>
      </c>
      <c r="L5943" s="73">
        <v>60.830850106224901</v>
      </c>
      <c r="M5943">
        <v>126</v>
      </c>
      <c r="N5943">
        <v>0.99986388069510501</v>
      </c>
      <c r="O5943" s="73">
        <v>66.450895332221904</v>
      </c>
      <c r="P5943">
        <v>126</v>
      </c>
      <c r="Q5943">
        <v>0.99986388069510501</v>
      </c>
      <c r="R5943">
        <v>123</v>
      </c>
      <c r="S5943">
        <v>0.984068333877958</v>
      </c>
      <c r="T5943">
        <v>46.665624830066299</v>
      </c>
      <c r="U5943">
        <v>0.98738416097435999</v>
      </c>
      <c r="V5943">
        <v>122</v>
      </c>
      <c r="W5943">
        <v>7.8939946858816501E-2</v>
      </c>
      <c r="X5943">
        <v>25</v>
      </c>
      <c r="Y5943">
        <v>124</v>
      </c>
      <c r="Z5943">
        <v>0.98546350260246496</v>
      </c>
      <c r="AA5943">
        <v>24.635942073823699</v>
      </c>
      <c r="AB5943">
        <v>114</v>
      </c>
      <c r="AC5943">
        <v>0.90437465225462899</v>
      </c>
      <c r="AD5943">
        <v>10</v>
      </c>
      <c r="AE5943">
        <v>8.1088850347835098E-2</v>
      </c>
      <c r="AF5943">
        <v>3</v>
      </c>
      <c r="AG5943">
        <v>1.45364973975352E-2</v>
      </c>
      <c r="AH5943">
        <v>8.3247165871017602E-5</v>
      </c>
      <c r="AI5943">
        <v>2</v>
      </c>
      <c r="AJ5943" s="73">
        <v>52.792692595281999</v>
      </c>
      <c r="AK5943">
        <v>126</v>
      </c>
      <c r="AL5943">
        <v>0.99986388069510501</v>
      </c>
      <c r="AM5943">
        <v>0</v>
      </c>
      <c r="AN5943">
        <v>0</v>
      </c>
      <c r="AO5943">
        <v>0</v>
      </c>
      <c r="AP5943">
        <v>0</v>
      </c>
      <c r="AQ5943">
        <v>127</v>
      </c>
      <c r="AR5943">
        <v>0.999999999999999</v>
      </c>
      <c r="AS5943">
        <v>0</v>
      </c>
      <c r="AT5943">
        <v>0</v>
      </c>
      <c r="AU5943">
        <v>8.3722690703927197E-2</v>
      </c>
      <c r="AV5943">
        <v>6</v>
      </c>
      <c r="AW5943">
        <v>127</v>
      </c>
      <c r="AX5943">
        <v>0.999999999999999</v>
      </c>
      <c r="AY5943" s="73">
        <v>61.256354580261998</v>
      </c>
      <c r="AZ5943">
        <v>126</v>
      </c>
      <c r="BA5943">
        <v>0.99986388069510501</v>
      </c>
      <c r="BB5943">
        <v>125</v>
      </c>
      <c r="BC5943">
        <v>0.99036471183439601</v>
      </c>
      <c r="BD5943">
        <v>2</v>
      </c>
      <c r="BE5943">
        <v>9.6352881656036702E-3</v>
      </c>
      <c r="BF5943">
        <v>60.830850106224901</v>
      </c>
      <c r="BG5943">
        <v>66.450895332221904</v>
      </c>
      <c r="BH5943">
        <v>61.256354580261998</v>
      </c>
      <c r="BI5943">
        <v>52.792692595281999</v>
      </c>
    </row>
    <row r="5944" spans="1:61" x14ac:dyDescent="0.25">
      <c r="A5944" s="10" t="str">
        <f>VLOOKUP(D5944,'Index-Relations'!E:F,2,FALSE)</f>
        <v>BM</v>
      </c>
      <c r="B5944" t="s">
        <v>3450</v>
      </c>
      <c r="C5944" s="53" t="s">
        <v>2768</v>
      </c>
      <c r="D5944" s="59" t="s">
        <v>2935</v>
      </c>
      <c r="E5944" s="59" t="s">
        <v>9360</v>
      </c>
      <c r="F5944" t="s">
        <v>1170</v>
      </c>
      <c r="G5944" t="s">
        <v>2515</v>
      </c>
      <c r="H5944" t="s">
        <v>1171</v>
      </c>
      <c r="I5944" s="52">
        <v>45383</v>
      </c>
      <c r="J5944" t="s">
        <v>2457</v>
      </c>
      <c r="K5944">
        <v>127</v>
      </c>
      <c r="L5944">
        <v>64.630017278814904</v>
      </c>
      <c r="M5944">
        <v>126</v>
      </c>
      <c r="N5944">
        <v>0.99982092727149297</v>
      </c>
      <c r="O5944">
        <v>70.057514763318594</v>
      </c>
      <c r="P5944">
        <v>126</v>
      </c>
      <c r="Q5944">
        <v>0.99982092727149297</v>
      </c>
      <c r="R5944">
        <v>123</v>
      </c>
      <c r="S5944">
        <v>0.98328777524172495</v>
      </c>
      <c r="T5944">
        <v>46.582771721124701</v>
      </c>
      <c r="U5944">
        <v>0.98826841097641804</v>
      </c>
      <c r="V5944">
        <v>122</v>
      </c>
      <c r="W5944">
        <v>7.9287858197296002E-2</v>
      </c>
      <c r="X5944">
        <v>25</v>
      </c>
      <c r="Y5944">
        <v>124</v>
      </c>
      <c r="Z5944">
        <v>0.98460655800581998</v>
      </c>
      <c r="AA5944">
        <v>24.2008299891422</v>
      </c>
      <c r="AB5944">
        <v>114</v>
      </c>
      <c r="AC5944">
        <v>0.90357146440203695</v>
      </c>
      <c r="AD5944">
        <v>10</v>
      </c>
      <c r="AE5944">
        <v>8.1035093603782596E-2</v>
      </c>
      <c r="AF5944">
        <v>3</v>
      </c>
      <c r="AG5944">
        <v>1.5393441994179601E-2</v>
      </c>
      <c r="AH5944">
        <v>8.3887610960214405E-5</v>
      </c>
      <c r="AI5944">
        <v>2</v>
      </c>
      <c r="AJ5944">
        <v>55.541165838134503</v>
      </c>
      <c r="AK5944">
        <v>126</v>
      </c>
      <c r="AL5944">
        <v>0.99982092727149297</v>
      </c>
      <c r="AM5944">
        <v>0</v>
      </c>
      <c r="AN5944">
        <v>0</v>
      </c>
      <c r="AO5944">
        <v>0</v>
      </c>
      <c r="AP5944">
        <v>0</v>
      </c>
      <c r="AQ5944">
        <v>127</v>
      </c>
      <c r="AR5944">
        <v>1</v>
      </c>
      <c r="AS5944">
        <v>0</v>
      </c>
      <c r="AT5944">
        <v>0</v>
      </c>
      <c r="AU5944">
        <v>8.1549711970272998E-2</v>
      </c>
      <c r="AV5944">
        <v>6</v>
      </c>
      <c r="AW5944">
        <v>127</v>
      </c>
      <c r="AX5944">
        <v>1</v>
      </c>
      <c r="AY5944">
        <v>66.737059549087803</v>
      </c>
      <c r="AZ5944">
        <v>126</v>
      </c>
      <c r="BA5944">
        <v>0.99982092727149297</v>
      </c>
      <c r="BB5944">
        <v>125</v>
      </c>
      <c r="BC5944">
        <v>0.98929036105427604</v>
      </c>
      <c r="BD5944">
        <v>2</v>
      </c>
      <c r="BE5944">
        <v>1.0709638945723399E-2</v>
      </c>
      <c r="BF5944">
        <v>61.868188070746903</v>
      </c>
      <c r="BG5944">
        <v>67.050661493698001</v>
      </c>
      <c r="BH5944">
        <v>63.076699521710999</v>
      </c>
      <c r="BI5944">
        <v>53.401285678896897</v>
      </c>
    </row>
    <row r="5945" spans="1:61" x14ac:dyDescent="0.25">
      <c r="A5945" s="10" t="str">
        <f>VLOOKUP(D5945,'Index-Relations'!E:F,2,FALSE)</f>
        <v>BM</v>
      </c>
      <c r="B5945" t="s">
        <v>3450</v>
      </c>
      <c r="C5945" s="53" t="s">
        <v>2769</v>
      </c>
      <c r="D5945" s="59" t="s">
        <v>2935</v>
      </c>
      <c r="E5945" s="59" t="s">
        <v>9361</v>
      </c>
      <c r="F5945" t="s">
        <v>1170</v>
      </c>
      <c r="G5945" t="s">
        <v>2515</v>
      </c>
      <c r="H5945" t="s">
        <v>1171</v>
      </c>
      <c r="I5945" s="52">
        <v>45352</v>
      </c>
      <c r="J5945" t="s">
        <v>2457</v>
      </c>
      <c r="K5945">
        <v>127</v>
      </c>
      <c r="L5945">
        <v>65.329317371811001</v>
      </c>
      <c r="M5945">
        <v>125</v>
      </c>
      <c r="N5945">
        <v>0.99188176916066295</v>
      </c>
      <c r="O5945">
        <v>70.970291161565399</v>
      </c>
      <c r="P5945">
        <v>125</v>
      </c>
      <c r="Q5945">
        <v>0.99188176916066295</v>
      </c>
      <c r="R5945">
        <v>123</v>
      </c>
      <c r="S5945">
        <v>0.98383805715370298</v>
      </c>
      <c r="T5945">
        <v>46.566467606818399</v>
      </c>
      <c r="U5945">
        <v>0.98668170339402095</v>
      </c>
      <c r="V5945">
        <v>122</v>
      </c>
      <c r="W5945">
        <v>9.1629118216510499E-2</v>
      </c>
      <c r="X5945">
        <v>24</v>
      </c>
      <c r="Y5945">
        <v>124</v>
      </c>
      <c r="Z5945">
        <v>0.98545577069261303</v>
      </c>
      <c r="AA5945">
        <v>24.2166436796909</v>
      </c>
      <c r="AB5945">
        <v>114</v>
      </c>
      <c r="AC5945">
        <v>0.90373477994182605</v>
      </c>
      <c r="AD5945">
        <v>10</v>
      </c>
      <c r="AE5945">
        <v>8.1720990750787106E-2</v>
      </c>
      <c r="AF5945">
        <v>3</v>
      </c>
      <c r="AG5945">
        <v>1.4544229307386599E-2</v>
      </c>
      <c r="AH5945">
        <v>9.6214670971959401E-5</v>
      </c>
      <c r="AI5945">
        <v>2</v>
      </c>
      <c r="AJ5945">
        <v>56.770131376884699</v>
      </c>
      <c r="AK5945">
        <v>125</v>
      </c>
      <c r="AL5945">
        <v>0.99188176916066295</v>
      </c>
      <c r="AM5945">
        <v>0</v>
      </c>
      <c r="AN5945">
        <v>0</v>
      </c>
      <c r="AO5945">
        <v>0</v>
      </c>
      <c r="AP5945">
        <v>0</v>
      </c>
      <c r="AQ5945">
        <v>127</v>
      </c>
      <c r="AR5945">
        <v>1</v>
      </c>
      <c r="AS5945">
        <v>0</v>
      </c>
      <c r="AT5945">
        <v>0</v>
      </c>
      <c r="AU5945">
        <v>9.1605697270661507E-2</v>
      </c>
      <c r="AV5945">
        <v>7</v>
      </c>
      <c r="AW5945">
        <v>126</v>
      </c>
      <c r="AX5945">
        <v>0.99987435319578</v>
      </c>
      <c r="AY5945">
        <v>66.543327005991799</v>
      </c>
      <c r="AZ5945">
        <v>125</v>
      </c>
      <c r="BA5945">
        <v>0.99188176916066295</v>
      </c>
      <c r="BB5945">
        <v>125</v>
      </c>
      <c r="BC5945">
        <v>0.990193667780769</v>
      </c>
      <c r="BD5945">
        <v>2</v>
      </c>
      <c r="BE5945">
        <v>9.8063322192303397E-3</v>
      </c>
      <c r="BF5945">
        <v>62.426970468100002</v>
      </c>
      <c r="BG5945">
        <v>67.769736303645999</v>
      </c>
      <c r="BH5945">
        <v>62.847102717445999</v>
      </c>
      <c r="BI5945">
        <v>54.385210195387003</v>
      </c>
    </row>
    <row r="5946" spans="1:61" x14ac:dyDescent="0.25">
      <c r="A5946" s="10" t="str">
        <f>VLOOKUP(D5946,'Index-Relations'!E:F,2,FALSE)</f>
        <v>BM</v>
      </c>
      <c r="B5946" t="s">
        <v>3450</v>
      </c>
      <c r="C5946" s="53" t="s">
        <v>2770</v>
      </c>
      <c r="D5946" s="59" t="s">
        <v>2935</v>
      </c>
      <c r="E5946" s="59" t="s">
        <v>9362</v>
      </c>
      <c r="F5946" t="s">
        <v>1170</v>
      </c>
      <c r="G5946" t="s">
        <v>2515</v>
      </c>
      <c r="H5946" t="s">
        <v>1171</v>
      </c>
      <c r="I5946" s="52">
        <v>45323</v>
      </c>
      <c r="J5946" t="s">
        <v>2457</v>
      </c>
      <c r="K5946">
        <v>127</v>
      </c>
      <c r="L5946">
        <v>65.652091621990294</v>
      </c>
      <c r="M5946">
        <v>125</v>
      </c>
      <c r="N5946">
        <v>0.99113212272644102</v>
      </c>
      <c r="O5946">
        <v>71.254703970257694</v>
      </c>
      <c r="P5946">
        <v>125</v>
      </c>
      <c r="Q5946">
        <v>0.99113212272644102</v>
      </c>
      <c r="R5946">
        <v>123</v>
      </c>
      <c r="S5946">
        <v>0.98329913738288599</v>
      </c>
      <c r="T5946">
        <v>46.738926130974001</v>
      </c>
      <c r="U5946">
        <v>0.98623606895974902</v>
      </c>
      <c r="V5946">
        <v>122</v>
      </c>
      <c r="W5946">
        <v>9.2431849430937393E-2</v>
      </c>
      <c r="X5946">
        <v>23</v>
      </c>
      <c r="Y5946">
        <v>124</v>
      </c>
      <c r="Z5946">
        <v>0.98484871278743702</v>
      </c>
      <c r="AA5946">
        <v>24.2175965485592</v>
      </c>
      <c r="AB5946">
        <v>114</v>
      </c>
      <c r="AC5946">
        <v>0.90728924449053505</v>
      </c>
      <c r="AD5946">
        <v>10</v>
      </c>
      <c r="AE5946">
        <v>7.7559468296902204E-2</v>
      </c>
      <c r="AF5946">
        <v>3</v>
      </c>
      <c r="AG5946">
        <v>1.5151287212561799E-2</v>
      </c>
      <c r="AH5946">
        <v>1.0167448596597801E-4</v>
      </c>
      <c r="AI5946">
        <v>2</v>
      </c>
      <c r="AJ5946">
        <v>57.3241710397171</v>
      </c>
      <c r="AK5946">
        <v>125</v>
      </c>
      <c r="AL5946">
        <v>0.99113212272644102</v>
      </c>
      <c r="AM5946">
        <v>0</v>
      </c>
      <c r="AN5946">
        <v>0</v>
      </c>
      <c r="AO5946">
        <v>0</v>
      </c>
      <c r="AP5946">
        <v>0</v>
      </c>
      <c r="AQ5946">
        <v>126</v>
      </c>
      <c r="AR5946">
        <v>0.99987680921918298</v>
      </c>
      <c r="AS5946">
        <v>0</v>
      </c>
      <c r="AT5946">
        <v>0</v>
      </c>
      <c r="AU5946">
        <v>9.1854433263993895E-2</v>
      </c>
      <c r="AV5946">
        <v>7</v>
      </c>
      <c r="AW5946">
        <v>126</v>
      </c>
      <c r="AX5946">
        <v>0.99987680921918298</v>
      </c>
      <c r="AY5946">
        <v>66.576325953081593</v>
      </c>
      <c r="AZ5946">
        <v>125</v>
      </c>
      <c r="BA5946">
        <v>0.99113212272644102</v>
      </c>
      <c r="BB5946">
        <v>124</v>
      </c>
      <c r="BC5946">
        <v>0.98931573306861598</v>
      </c>
      <c r="BD5946">
        <v>2</v>
      </c>
      <c r="BE5946">
        <v>1.0561076150566701E-2</v>
      </c>
      <c r="BF5946">
        <v>62.742519752952902</v>
      </c>
      <c r="BG5946">
        <v>68.069473848778898</v>
      </c>
      <c r="BH5946">
        <v>62.960704400495999</v>
      </c>
      <c r="BI5946">
        <v>54.893592812880897</v>
      </c>
    </row>
    <row r="5947" spans="1:61" x14ac:dyDescent="0.25">
      <c r="A5947" s="10" t="str">
        <f>VLOOKUP(D5947,'Index-Relations'!E:F,2,FALSE)</f>
        <v>BM</v>
      </c>
      <c r="B5947" t="s">
        <v>3450</v>
      </c>
      <c r="C5947" s="53" t="s">
        <v>2760</v>
      </c>
      <c r="D5947" s="59" t="s">
        <v>2936</v>
      </c>
      <c r="E5947" s="59" t="s">
        <v>9363</v>
      </c>
      <c r="F5947" t="s">
        <v>1174</v>
      </c>
      <c r="G5947" t="s">
        <v>2521</v>
      </c>
      <c r="H5947" t="s">
        <v>1175</v>
      </c>
      <c r="I5947" s="52">
        <v>45658</v>
      </c>
      <c r="J5947" t="s">
        <v>2457</v>
      </c>
      <c r="K5947">
        <v>59</v>
      </c>
      <c r="L5947" s="73">
        <v>51.491199368706603</v>
      </c>
      <c r="M5947">
        <v>59</v>
      </c>
      <c r="N5947">
        <v>1</v>
      </c>
      <c r="O5947" s="73">
        <v>51.426753620647197</v>
      </c>
      <c r="P5947">
        <v>59</v>
      </c>
      <c r="Q5947">
        <v>1</v>
      </c>
      <c r="R5947">
        <v>58</v>
      </c>
      <c r="S5947">
        <v>0.99885957400547298</v>
      </c>
      <c r="T5947">
        <v>42.211622178373503</v>
      </c>
      <c r="U5947">
        <v>0.98179273322351701</v>
      </c>
      <c r="V5947">
        <v>59</v>
      </c>
      <c r="W5947">
        <v>0.75185765973495799</v>
      </c>
      <c r="X5947">
        <v>50</v>
      </c>
      <c r="Y5947">
        <v>59</v>
      </c>
      <c r="Z5947">
        <v>0.999999999999999</v>
      </c>
      <c r="AA5947">
        <v>218.46752498786799</v>
      </c>
      <c r="AB5947">
        <v>54</v>
      </c>
      <c r="AC5947">
        <v>0.93920691111563503</v>
      </c>
      <c r="AD5947">
        <v>5</v>
      </c>
      <c r="AE5947">
        <v>6.0793088884364702E-2</v>
      </c>
      <c r="AF5947">
        <v>0</v>
      </c>
      <c r="AG5947">
        <v>0</v>
      </c>
      <c r="AH5947">
        <v>2.5478428517951599E-2</v>
      </c>
      <c r="AI5947">
        <v>11</v>
      </c>
      <c r="AJ5947" s="73">
        <v>50.519850923767599</v>
      </c>
      <c r="AK5947">
        <v>59</v>
      </c>
      <c r="AL5947">
        <v>1</v>
      </c>
      <c r="AM5947">
        <v>0</v>
      </c>
      <c r="AN5947">
        <v>0</v>
      </c>
      <c r="AO5947">
        <v>0</v>
      </c>
      <c r="AP5947">
        <v>0</v>
      </c>
      <c r="AQ5947">
        <v>59</v>
      </c>
      <c r="AR5947">
        <v>1</v>
      </c>
      <c r="AS5947">
        <v>0</v>
      </c>
      <c r="AT5947">
        <v>0</v>
      </c>
      <c r="AU5947">
        <v>0</v>
      </c>
      <c r="AV5947">
        <v>0</v>
      </c>
      <c r="AW5947">
        <v>59</v>
      </c>
      <c r="AX5947">
        <v>0.999999999999999</v>
      </c>
      <c r="AY5947" s="73">
        <v>51.686684093129202</v>
      </c>
      <c r="AZ5947">
        <v>59</v>
      </c>
      <c r="BA5947">
        <v>1</v>
      </c>
      <c r="BB5947">
        <v>57</v>
      </c>
      <c r="BC5947">
        <v>0.87475168013027804</v>
      </c>
      <c r="BD5947">
        <v>2</v>
      </c>
      <c r="BE5947">
        <v>0.12524831986972099</v>
      </c>
      <c r="BF5947">
        <v>51.491199368706603</v>
      </c>
      <c r="BG5947">
        <v>51.426753620647197</v>
      </c>
      <c r="BH5947">
        <v>51.686684093129202</v>
      </c>
      <c r="BI5947">
        <v>50.519850923767599</v>
      </c>
    </row>
    <row r="5948" spans="1:61" x14ac:dyDescent="0.25">
      <c r="A5948" s="10" t="str">
        <f>VLOOKUP(D5948,'Index-Relations'!E:F,2,FALSE)</f>
        <v>BM</v>
      </c>
      <c r="B5948" t="s">
        <v>3450</v>
      </c>
      <c r="C5948" s="53" t="s">
        <v>2761</v>
      </c>
      <c r="D5948" s="59" t="s">
        <v>2936</v>
      </c>
      <c r="E5948" s="59" t="s">
        <v>9364</v>
      </c>
      <c r="F5948" t="s">
        <v>1174</v>
      </c>
      <c r="G5948" t="s">
        <v>2521</v>
      </c>
      <c r="H5948" t="s">
        <v>1175</v>
      </c>
      <c r="I5948" s="52">
        <v>45628</v>
      </c>
      <c r="J5948" t="s">
        <v>2457</v>
      </c>
      <c r="K5948">
        <v>60</v>
      </c>
      <c r="L5948" s="73">
        <v>51.222790288510602</v>
      </c>
      <c r="M5948">
        <v>59</v>
      </c>
      <c r="N5948">
        <v>0.99800983221528095</v>
      </c>
      <c r="O5948" s="73">
        <v>51.188295838435401</v>
      </c>
      <c r="P5948">
        <v>59</v>
      </c>
      <c r="Q5948">
        <v>0.99800983221528095</v>
      </c>
      <c r="R5948">
        <v>58</v>
      </c>
      <c r="S5948">
        <v>0.99690901545746602</v>
      </c>
      <c r="T5948">
        <v>42.189507767975499</v>
      </c>
      <c r="U5948">
        <v>0.98238337735041203</v>
      </c>
      <c r="V5948">
        <v>59</v>
      </c>
      <c r="W5948">
        <v>0.75373405230179902</v>
      </c>
      <c r="X5948">
        <v>50</v>
      </c>
      <c r="Y5948">
        <v>59</v>
      </c>
      <c r="Z5948">
        <v>0.99800983221528095</v>
      </c>
      <c r="AA5948">
        <v>188.98562523498299</v>
      </c>
      <c r="AB5948">
        <v>53</v>
      </c>
      <c r="AC5948">
        <v>0.93318567076163095</v>
      </c>
      <c r="AD5948">
        <v>6</v>
      </c>
      <c r="AE5948">
        <v>6.4824161453649998E-2</v>
      </c>
      <c r="AF5948">
        <v>1</v>
      </c>
      <c r="AG5948">
        <v>1.9901677847187602E-3</v>
      </c>
      <c r="AH5948">
        <v>2.3988624647070099E-2</v>
      </c>
      <c r="AI5948">
        <v>11</v>
      </c>
      <c r="AJ5948" s="73">
        <v>50.383141445210697</v>
      </c>
      <c r="AK5948">
        <v>59</v>
      </c>
      <c r="AL5948">
        <v>0.99800983221528095</v>
      </c>
      <c r="AM5948">
        <v>0</v>
      </c>
      <c r="AN5948">
        <v>0</v>
      </c>
      <c r="AO5948">
        <v>0</v>
      </c>
      <c r="AP5948">
        <v>0</v>
      </c>
      <c r="AQ5948">
        <v>59</v>
      </c>
      <c r="AR5948">
        <v>0.99800983221528095</v>
      </c>
      <c r="AS5948">
        <v>0</v>
      </c>
      <c r="AT5948">
        <v>0</v>
      </c>
      <c r="AU5948">
        <v>0</v>
      </c>
      <c r="AV5948">
        <v>0</v>
      </c>
      <c r="AW5948">
        <v>59</v>
      </c>
      <c r="AX5948">
        <v>0.99800983221528095</v>
      </c>
      <c r="AY5948" s="73">
        <v>51.417731661700699</v>
      </c>
      <c r="AZ5948">
        <v>59</v>
      </c>
      <c r="BA5948">
        <v>0.99800983221528095</v>
      </c>
      <c r="BB5948">
        <v>57</v>
      </c>
      <c r="BC5948">
        <v>0.87740049805323905</v>
      </c>
      <c r="BD5948">
        <v>2</v>
      </c>
      <c r="BE5948">
        <v>0.120609334162041</v>
      </c>
      <c r="BF5948">
        <v>51.222790288510602</v>
      </c>
      <c r="BG5948">
        <v>51.188295838435401</v>
      </c>
      <c r="BH5948">
        <v>51.417731661700699</v>
      </c>
      <c r="BI5948">
        <v>50.383141445210697</v>
      </c>
    </row>
    <row r="5949" spans="1:61" x14ac:dyDescent="0.25">
      <c r="A5949" s="10" t="str">
        <f>VLOOKUP(D5949,'Index-Relations'!E:F,2,FALSE)</f>
        <v>BM</v>
      </c>
      <c r="B5949" t="s">
        <v>3450</v>
      </c>
      <c r="C5949" s="53" t="s">
        <v>2762</v>
      </c>
      <c r="D5949" s="59" t="s">
        <v>2936</v>
      </c>
      <c r="E5949" s="59" t="s">
        <v>9365</v>
      </c>
      <c r="F5949" t="s">
        <v>1174</v>
      </c>
      <c r="G5949" t="s">
        <v>2521</v>
      </c>
      <c r="H5949" t="s">
        <v>1175</v>
      </c>
      <c r="I5949" s="52">
        <v>45597</v>
      </c>
      <c r="J5949" t="s">
        <v>2457</v>
      </c>
      <c r="K5949">
        <v>60</v>
      </c>
      <c r="L5949" s="73">
        <v>50.768110866311602</v>
      </c>
      <c r="M5949">
        <v>59</v>
      </c>
      <c r="N5949">
        <v>0.99803406684149898</v>
      </c>
      <c r="O5949" s="73">
        <v>50.764455737272897</v>
      </c>
      <c r="P5949">
        <v>59</v>
      </c>
      <c r="Q5949">
        <v>0.99803406684149898</v>
      </c>
      <c r="R5949">
        <v>58</v>
      </c>
      <c r="S5949">
        <v>0.996935132090076</v>
      </c>
      <c r="T5949">
        <v>42.2406086600772</v>
      </c>
      <c r="U5949">
        <v>0.98238989271871502</v>
      </c>
      <c r="V5949">
        <v>59</v>
      </c>
      <c r="W5949">
        <v>0.75541575315939602</v>
      </c>
      <c r="X5949">
        <v>50</v>
      </c>
      <c r="Y5949">
        <v>59</v>
      </c>
      <c r="Z5949">
        <v>0.99803406684149898</v>
      </c>
      <c r="AA5949">
        <v>189.23766049225799</v>
      </c>
      <c r="AB5949">
        <v>52</v>
      </c>
      <c r="AC5949">
        <v>0.929703333453335</v>
      </c>
      <c r="AD5949">
        <v>7</v>
      </c>
      <c r="AE5949">
        <v>6.83307333881642E-2</v>
      </c>
      <c r="AF5949">
        <v>1</v>
      </c>
      <c r="AG5949">
        <v>1.9659331585004602E-3</v>
      </c>
      <c r="AH5949">
        <v>2.4243031008045899E-2</v>
      </c>
      <c r="AI5949">
        <v>11</v>
      </c>
      <c r="AJ5949" s="73">
        <v>49.949371253602799</v>
      </c>
      <c r="AK5949">
        <v>59</v>
      </c>
      <c r="AL5949">
        <v>0.99803406684149898</v>
      </c>
      <c r="AM5949">
        <v>0</v>
      </c>
      <c r="AN5949">
        <v>0</v>
      </c>
      <c r="AO5949">
        <v>0</v>
      </c>
      <c r="AP5949">
        <v>0</v>
      </c>
      <c r="AQ5949">
        <v>59</v>
      </c>
      <c r="AR5949">
        <v>0.99803406684149898</v>
      </c>
      <c r="AS5949">
        <v>0</v>
      </c>
      <c r="AT5949">
        <v>0</v>
      </c>
      <c r="AU5949">
        <v>0</v>
      </c>
      <c r="AV5949">
        <v>0</v>
      </c>
      <c r="AW5949">
        <v>59</v>
      </c>
      <c r="AX5949">
        <v>0.99803406684149898</v>
      </c>
      <c r="AY5949" s="73">
        <v>50.990408651867497</v>
      </c>
      <c r="AZ5949">
        <v>59</v>
      </c>
      <c r="BA5949">
        <v>0.99803406684149898</v>
      </c>
      <c r="BB5949">
        <v>57</v>
      </c>
      <c r="BC5949">
        <v>0.86601679270383802</v>
      </c>
      <c r="BD5949">
        <v>2</v>
      </c>
      <c r="BE5949">
        <v>0.13201727413766101</v>
      </c>
      <c r="BF5949">
        <v>50.768110866311602</v>
      </c>
      <c r="BG5949">
        <v>50.764455737272897</v>
      </c>
      <c r="BH5949">
        <v>50.990408651867497</v>
      </c>
      <c r="BI5949">
        <v>49.949371253602799</v>
      </c>
    </row>
    <row r="5950" spans="1:61" x14ac:dyDescent="0.25">
      <c r="A5950" s="10" t="str">
        <f>VLOOKUP(D5950,'Index-Relations'!E:F,2,FALSE)</f>
        <v>BM</v>
      </c>
      <c r="B5950" t="s">
        <v>3450</v>
      </c>
      <c r="C5950" s="53" t="s">
        <v>2763</v>
      </c>
      <c r="D5950" s="59" t="s">
        <v>2936</v>
      </c>
      <c r="E5950" s="59" t="s">
        <v>9366</v>
      </c>
      <c r="F5950" t="s">
        <v>1174</v>
      </c>
      <c r="G5950" t="s">
        <v>2521</v>
      </c>
      <c r="H5950" t="s">
        <v>1175</v>
      </c>
      <c r="I5950" s="52">
        <v>45566</v>
      </c>
      <c r="J5950" t="s">
        <v>2457</v>
      </c>
      <c r="K5950">
        <v>59</v>
      </c>
      <c r="L5950" s="73">
        <v>50.6249467690266</v>
      </c>
      <c r="M5950">
        <v>59</v>
      </c>
      <c r="N5950">
        <v>1</v>
      </c>
      <c r="O5950" s="73">
        <v>50.659104987235999</v>
      </c>
      <c r="P5950">
        <v>59</v>
      </c>
      <c r="Q5950">
        <v>1</v>
      </c>
      <c r="R5950">
        <v>58</v>
      </c>
      <c r="S5950">
        <v>0.99891125951820703</v>
      </c>
      <c r="T5950">
        <v>42.279546399843298</v>
      </c>
      <c r="U5950">
        <v>0.98272535665025795</v>
      </c>
      <c r="V5950">
        <v>59</v>
      </c>
      <c r="W5950">
        <v>0.75389477642606895</v>
      </c>
      <c r="X5950">
        <v>50</v>
      </c>
      <c r="Y5950">
        <v>59</v>
      </c>
      <c r="Z5950">
        <v>1</v>
      </c>
      <c r="AA5950">
        <v>208.525348790864</v>
      </c>
      <c r="AB5950">
        <v>55</v>
      </c>
      <c r="AC5950">
        <v>0.99463647348212703</v>
      </c>
      <c r="AD5950">
        <v>4</v>
      </c>
      <c r="AE5950">
        <v>5.3635265178723799E-3</v>
      </c>
      <c r="AF5950">
        <v>0</v>
      </c>
      <c r="AG5950">
        <v>0</v>
      </c>
      <c r="AH5950">
        <v>2.36472615461241E-2</v>
      </c>
      <c r="AI5950">
        <v>12</v>
      </c>
      <c r="AJ5950" s="73">
        <v>49.699956703935896</v>
      </c>
      <c r="AK5950">
        <v>59</v>
      </c>
      <c r="AL5950">
        <v>1</v>
      </c>
      <c r="AM5950">
        <v>0</v>
      </c>
      <c r="AN5950">
        <v>0</v>
      </c>
      <c r="AO5950">
        <v>0</v>
      </c>
      <c r="AP5950">
        <v>0</v>
      </c>
      <c r="AQ5950">
        <v>59</v>
      </c>
      <c r="AR5950">
        <v>1</v>
      </c>
      <c r="AS5950">
        <v>0</v>
      </c>
      <c r="AT5950">
        <v>0</v>
      </c>
      <c r="AU5950">
        <v>0</v>
      </c>
      <c r="AV5950">
        <v>0</v>
      </c>
      <c r="AW5950">
        <v>59</v>
      </c>
      <c r="AX5950">
        <v>1</v>
      </c>
      <c r="AY5950" s="73">
        <v>50.878638341679</v>
      </c>
      <c r="AZ5950">
        <v>59</v>
      </c>
      <c r="BA5950">
        <v>1</v>
      </c>
      <c r="BB5950">
        <v>57</v>
      </c>
      <c r="BC5950">
        <v>0.86701499964773299</v>
      </c>
      <c r="BD5950">
        <v>2</v>
      </c>
      <c r="BE5950">
        <v>0.13298500035226599</v>
      </c>
      <c r="BF5950">
        <v>50.6249467690266</v>
      </c>
      <c r="BG5950">
        <v>50.659104987235999</v>
      </c>
      <c r="BH5950">
        <v>50.878638341679</v>
      </c>
      <c r="BI5950">
        <v>49.699956703935896</v>
      </c>
    </row>
    <row r="5951" spans="1:61" x14ac:dyDescent="0.25">
      <c r="A5951" s="10" t="str">
        <f>VLOOKUP(D5951,'Index-Relations'!E:F,2,FALSE)</f>
        <v>BM</v>
      </c>
      <c r="B5951" t="s">
        <v>3450</v>
      </c>
      <c r="C5951" s="53" t="s">
        <v>2764</v>
      </c>
      <c r="D5951" s="59" t="s">
        <v>2936</v>
      </c>
      <c r="E5951" s="59" t="s">
        <v>9367</v>
      </c>
      <c r="F5951" t="s">
        <v>1174</v>
      </c>
      <c r="G5951" t="s">
        <v>2521</v>
      </c>
      <c r="H5951" t="s">
        <v>1175</v>
      </c>
      <c r="I5951" s="52">
        <v>45537</v>
      </c>
      <c r="J5951" t="s">
        <v>2457</v>
      </c>
      <c r="K5951">
        <v>59</v>
      </c>
      <c r="L5951" s="73">
        <v>51.938043240165101</v>
      </c>
      <c r="M5951">
        <v>59</v>
      </c>
      <c r="N5951">
        <v>1</v>
      </c>
      <c r="O5951" s="73">
        <v>50.955659696552303</v>
      </c>
      <c r="P5951">
        <v>59</v>
      </c>
      <c r="Q5951">
        <v>1</v>
      </c>
      <c r="R5951">
        <v>57</v>
      </c>
      <c r="S5951">
        <v>0.99818282993349805</v>
      </c>
      <c r="T5951">
        <v>42.6397527036669</v>
      </c>
      <c r="U5951">
        <v>0.98333413379439605</v>
      </c>
      <c r="V5951">
        <v>59</v>
      </c>
      <c r="W5951">
        <v>0.76464924434579296</v>
      </c>
      <c r="X5951">
        <v>49</v>
      </c>
      <c r="Y5951">
        <v>59</v>
      </c>
      <c r="Z5951">
        <v>0.999999999999999</v>
      </c>
      <c r="AA5951">
        <v>202.78163475462199</v>
      </c>
      <c r="AB5951">
        <v>56</v>
      </c>
      <c r="AC5951">
        <v>0.99617475962353996</v>
      </c>
      <c r="AD5951">
        <v>3</v>
      </c>
      <c r="AE5951">
        <v>3.8252403764597901E-3</v>
      </c>
      <c r="AF5951">
        <v>0</v>
      </c>
      <c r="AG5951">
        <v>2.4289999999999999E-17</v>
      </c>
      <c r="AH5951">
        <v>2.2995528703671001E-2</v>
      </c>
      <c r="AI5951">
        <v>12</v>
      </c>
      <c r="AJ5951" s="73">
        <v>50.093549643974299</v>
      </c>
      <c r="AK5951">
        <v>59</v>
      </c>
      <c r="AL5951">
        <v>1</v>
      </c>
      <c r="AM5951">
        <v>0</v>
      </c>
      <c r="AN5951">
        <v>0</v>
      </c>
      <c r="AO5951">
        <v>0</v>
      </c>
      <c r="AP5951">
        <v>0</v>
      </c>
      <c r="AQ5951">
        <v>59</v>
      </c>
      <c r="AR5951">
        <v>1</v>
      </c>
      <c r="AS5951">
        <v>0</v>
      </c>
      <c r="AT5951">
        <v>0</v>
      </c>
      <c r="AU5951">
        <v>0</v>
      </c>
      <c r="AV5951">
        <v>0</v>
      </c>
      <c r="AW5951">
        <v>59</v>
      </c>
      <c r="AX5951">
        <v>0.999999999999999</v>
      </c>
      <c r="AY5951" s="73">
        <v>54.753244055091002</v>
      </c>
      <c r="AZ5951">
        <v>59</v>
      </c>
      <c r="BA5951">
        <v>1</v>
      </c>
      <c r="BB5951">
        <v>57</v>
      </c>
      <c r="BC5951">
        <v>0.86307018636553501</v>
      </c>
      <c r="BD5951">
        <v>2</v>
      </c>
      <c r="BE5951">
        <v>0.13692981363446399</v>
      </c>
      <c r="BF5951">
        <v>51.938043240165101</v>
      </c>
      <c r="BG5951">
        <v>50.955659696552303</v>
      </c>
      <c r="BH5951">
        <v>54.753244055091002</v>
      </c>
      <c r="BI5951">
        <v>50.093549643974299</v>
      </c>
    </row>
    <row r="5952" spans="1:61" x14ac:dyDescent="0.25">
      <c r="A5952" s="10" t="str">
        <f>VLOOKUP(D5952,'Index-Relations'!E:F,2,FALSE)</f>
        <v>BM</v>
      </c>
      <c r="B5952" t="s">
        <v>3450</v>
      </c>
      <c r="C5952" s="53" t="s">
        <v>3350</v>
      </c>
      <c r="D5952" s="59" t="s">
        <v>2936</v>
      </c>
      <c r="E5952" s="59" t="s">
        <v>9368</v>
      </c>
      <c r="F5952" t="s">
        <v>1174</v>
      </c>
      <c r="G5952" t="s">
        <v>2521</v>
      </c>
      <c r="H5952" t="s">
        <v>1175</v>
      </c>
      <c r="I5952" s="52">
        <v>45505</v>
      </c>
      <c r="J5952" t="s">
        <v>2457</v>
      </c>
      <c r="K5952">
        <v>59</v>
      </c>
      <c r="L5952" s="73">
        <v>51.6250056508296</v>
      </c>
      <c r="M5952">
        <v>59</v>
      </c>
      <c r="N5952">
        <v>1</v>
      </c>
      <c r="O5952" s="73">
        <v>50.802181265660501</v>
      </c>
      <c r="P5952">
        <v>59</v>
      </c>
      <c r="Q5952">
        <v>1</v>
      </c>
      <c r="R5952">
        <v>57</v>
      </c>
      <c r="S5952">
        <v>0.99792168665666503</v>
      </c>
      <c r="T5952">
        <v>42.553449664885498</v>
      </c>
      <c r="U5952">
        <v>0.98360255209888103</v>
      </c>
      <c r="V5952">
        <v>59</v>
      </c>
      <c r="W5952">
        <v>0.76729890779252197</v>
      </c>
      <c r="X5952">
        <v>49</v>
      </c>
      <c r="Y5952">
        <v>59</v>
      </c>
      <c r="Z5952">
        <v>0.999999999999999</v>
      </c>
      <c r="AA5952">
        <v>202.05147331967501</v>
      </c>
      <c r="AB5952">
        <v>56</v>
      </c>
      <c r="AC5952">
        <v>0.99654049242916998</v>
      </c>
      <c r="AD5952">
        <v>3</v>
      </c>
      <c r="AE5952">
        <v>3.4595075708293999E-3</v>
      </c>
      <c r="AF5952">
        <v>0</v>
      </c>
      <c r="AG5952">
        <v>6.4180000000000002E-17</v>
      </c>
      <c r="AH5952">
        <v>2.2104981763852401E-2</v>
      </c>
      <c r="AI5952">
        <v>12</v>
      </c>
      <c r="AJ5952" s="73">
        <v>49.833991313773303</v>
      </c>
      <c r="AK5952">
        <v>59</v>
      </c>
      <c r="AL5952">
        <v>1</v>
      </c>
      <c r="AM5952">
        <v>0</v>
      </c>
      <c r="AN5952">
        <v>0</v>
      </c>
      <c r="AO5952">
        <v>0</v>
      </c>
      <c r="AP5952">
        <v>0</v>
      </c>
      <c r="AQ5952">
        <v>59</v>
      </c>
      <c r="AR5952">
        <v>0.999999999999999</v>
      </c>
      <c r="AS5952">
        <v>0</v>
      </c>
      <c r="AT5952">
        <v>0</v>
      </c>
      <c r="AU5952">
        <v>0</v>
      </c>
      <c r="AV5952">
        <v>0</v>
      </c>
      <c r="AW5952">
        <v>59</v>
      </c>
      <c r="AX5952">
        <v>0.999999999999999</v>
      </c>
      <c r="AY5952" s="73">
        <v>54.319349150493899</v>
      </c>
      <c r="AZ5952">
        <v>59</v>
      </c>
      <c r="BA5952">
        <v>1</v>
      </c>
      <c r="BB5952">
        <v>57</v>
      </c>
      <c r="BC5952">
        <v>0.86313230683514697</v>
      </c>
      <c r="BD5952">
        <v>2</v>
      </c>
      <c r="BE5952">
        <v>0.13686769316485201</v>
      </c>
      <c r="BF5952">
        <v>51.6250056508296</v>
      </c>
      <c r="BG5952">
        <v>50.802181265660501</v>
      </c>
      <c r="BH5952">
        <v>54.319349150493899</v>
      </c>
      <c r="BI5952">
        <v>49.833991313773303</v>
      </c>
    </row>
    <row r="5953" spans="1:61" x14ac:dyDescent="0.25">
      <c r="A5953" s="10" t="str">
        <f>VLOOKUP(D5953,'Index-Relations'!E:F,2,FALSE)</f>
        <v>BM</v>
      </c>
      <c r="B5953" t="s">
        <v>3450</v>
      </c>
      <c r="C5953" s="53" t="s">
        <v>2765</v>
      </c>
      <c r="D5953" s="59" t="s">
        <v>2936</v>
      </c>
      <c r="E5953" s="59" t="s">
        <v>9369</v>
      </c>
      <c r="F5953" t="s">
        <v>1174</v>
      </c>
      <c r="G5953" t="s">
        <v>2521</v>
      </c>
      <c r="H5953" t="s">
        <v>1175</v>
      </c>
      <c r="I5953" s="52">
        <v>45474</v>
      </c>
      <c r="J5953" t="s">
        <v>2457</v>
      </c>
      <c r="K5953">
        <v>59</v>
      </c>
      <c r="L5953" s="73">
        <v>51.6930318770019</v>
      </c>
      <c r="M5953">
        <v>59</v>
      </c>
      <c r="N5953">
        <v>1</v>
      </c>
      <c r="O5953" s="73">
        <v>50.973391403056503</v>
      </c>
      <c r="P5953">
        <v>59</v>
      </c>
      <c r="Q5953">
        <v>1</v>
      </c>
      <c r="R5953">
        <v>57</v>
      </c>
      <c r="S5953">
        <v>0.99791548987627199</v>
      </c>
      <c r="T5953">
        <v>42.576273253064002</v>
      </c>
      <c r="U5953">
        <v>0.98523518079225203</v>
      </c>
      <c r="V5953">
        <v>58</v>
      </c>
      <c r="W5953">
        <v>0.76482814333214599</v>
      </c>
      <c r="X5953">
        <v>47</v>
      </c>
      <c r="Y5953">
        <v>58</v>
      </c>
      <c r="Z5953">
        <v>0.99929178604285096</v>
      </c>
      <c r="AA5953">
        <v>199.67684704623599</v>
      </c>
      <c r="AB5953">
        <v>56</v>
      </c>
      <c r="AC5953">
        <v>0.99647286108117705</v>
      </c>
      <c r="AD5953">
        <v>2</v>
      </c>
      <c r="AE5953">
        <v>2.8189249616738699E-3</v>
      </c>
      <c r="AF5953">
        <v>1</v>
      </c>
      <c r="AG5953">
        <v>7.0821395714840802E-4</v>
      </c>
      <c r="AH5953">
        <v>2.2002307917727101E-2</v>
      </c>
      <c r="AI5953">
        <v>12</v>
      </c>
      <c r="AJ5953" s="73">
        <v>49.857602015497903</v>
      </c>
      <c r="AK5953">
        <v>59</v>
      </c>
      <c r="AL5953">
        <v>1</v>
      </c>
      <c r="AM5953">
        <v>0</v>
      </c>
      <c r="AN5953">
        <v>0</v>
      </c>
      <c r="AO5953">
        <v>0</v>
      </c>
      <c r="AP5953">
        <v>0</v>
      </c>
      <c r="AQ5953">
        <v>59</v>
      </c>
      <c r="AR5953">
        <v>0.999999999999999</v>
      </c>
      <c r="AS5953">
        <v>0</v>
      </c>
      <c r="AT5953">
        <v>0</v>
      </c>
      <c r="AU5953">
        <v>0</v>
      </c>
      <c r="AV5953">
        <v>0</v>
      </c>
      <c r="AW5953">
        <v>59</v>
      </c>
      <c r="AX5953">
        <v>1</v>
      </c>
      <c r="AY5953" s="73">
        <v>54.310409989930001</v>
      </c>
      <c r="AZ5953">
        <v>59</v>
      </c>
      <c r="BA5953">
        <v>1</v>
      </c>
      <c r="BB5953">
        <v>57</v>
      </c>
      <c r="BC5953">
        <v>0.86268918096728497</v>
      </c>
      <c r="BD5953">
        <v>2</v>
      </c>
      <c r="BE5953">
        <v>0.137310819032714</v>
      </c>
      <c r="BF5953">
        <v>51.6930318770019</v>
      </c>
      <c r="BG5953">
        <v>50.973391403056503</v>
      </c>
      <c r="BH5953">
        <v>54.310409989930001</v>
      </c>
      <c r="BI5953">
        <v>49.857602015497903</v>
      </c>
    </row>
    <row r="5954" spans="1:61" x14ac:dyDescent="0.25">
      <c r="A5954" s="10" t="str">
        <f>VLOOKUP(D5954,'Index-Relations'!E:F,2,FALSE)</f>
        <v>BM</v>
      </c>
      <c r="B5954" t="s">
        <v>3450</v>
      </c>
      <c r="C5954" s="53" t="s">
        <v>2766</v>
      </c>
      <c r="D5954" s="59" t="s">
        <v>2936</v>
      </c>
      <c r="E5954" s="59" t="s">
        <v>9370</v>
      </c>
      <c r="F5954" t="s">
        <v>1174</v>
      </c>
      <c r="G5954" t="s">
        <v>2521</v>
      </c>
      <c r="H5954" t="s">
        <v>1175</v>
      </c>
      <c r="I5954" s="52">
        <v>45446</v>
      </c>
      <c r="J5954" t="s">
        <v>2457</v>
      </c>
      <c r="K5954">
        <v>59</v>
      </c>
      <c r="L5954" s="73">
        <v>54.1834691419661</v>
      </c>
      <c r="M5954">
        <v>59</v>
      </c>
      <c r="N5954">
        <v>1</v>
      </c>
      <c r="O5954" s="73">
        <v>52.645605963162403</v>
      </c>
      <c r="P5954">
        <v>59</v>
      </c>
      <c r="Q5954">
        <v>1</v>
      </c>
      <c r="R5954">
        <v>57</v>
      </c>
      <c r="S5954">
        <v>0.99799768626377805</v>
      </c>
      <c r="T5954">
        <v>42.626274774351899</v>
      </c>
      <c r="U5954">
        <v>0.98524917291631597</v>
      </c>
      <c r="V5954">
        <v>58</v>
      </c>
      <c r="W5954">
        <v>0.77222573714241605</v>
      </c>
      <c r="X5954">
        <v>47</v>
      </c>
      <c r="Y5954">
        <v>58</v>
      </c>
      <c r="Z5954">
        <v>0.99931389880288501</v>
      </c>
      <c r="AA5954">
        <v>202.44270407656001</v>
      </c>
      <c r="AB5954">
        <v>56</v>
      </c>
      <c r="AC5954">
        <v>0.99624914739807702</v>
      </c>
      <c r="AD5954">
        <v>2</v>
      </c>
      <c r="AE5954">
        <v>3.0647514048071302E-3</v>
      </c>
      <c r="AF5954">
        <v>1</v>
      </c>
      <c r="AG5954">
        <v>6.8610119711518002E-4</v>
      </c>
      <c r="AH5954">
        <v>2.1633401135540901E-2</v>
      </c>
      <c r="AI5954">
        <v>12</v>
      </c>
      <c r="AJ5954" s="73">
        <v>53.0372232040326</v>
      </c>
      <c r="AK5954">
        <v>59</v>
      </c>
      <c r="AL5954">
        <v>1</v>
      </c>
      <c r="AM5954">
        <v>0</v>
      </c>
      <c r="AN5954">
        <v>0</v>
      </c>
      <c r="AO5954">
        <v>0</v>
      </c>
      <c r="AP5954">
        <v>0</v>
      </c>
      <c r="AQ5954">
        <v>59</v>
      </c>
      <c r="AR5954">
        <v>1</v>
      </c>
      <c r="AS5954">
        <v>0</v>
      </c>
      <c r="AT5954">
        <v>0</v>
      </c>
      <c r="AU5954">
        <v>0</v>
      </c>
      <c r="AV5954">
        <v>0</v>
      </c>
      <c r="AW5954">
        <v>59</v>
      </c>
      <c r="AX5954">
        <v>1</v>
      </c>
      <c r="AY5954" s="73">
        <v>56.600290117635197</v>
      </c>
      <c r="AZ5954">
        <v>59</v>
      </c>
      <c r="BA5954">
        <v>1</v>
      </c>
      <c r="BB5954">
        <v>57</v>
      </c>
      <c r="BC5954">
        <v>0.86041565069512904</v>
      </c>
      <c r="BD5954">
        <v>2</v>
      </c>
      <c r="BE5954">
        <v>0.13958434930487101</v>
      </c>
      <c r="BF5954">
        <v>54.1834691419661</v>
      </c>
      <c r="BG5954">
        <v>52.645605963162403</v>
      </c>
      <c r="BH5954">
        <v>56.600290117635197</v>
      </c>
      <c r="BI5954">
        <v>53.0372232040326</v>
      </c>
    </row>
    <row r="5955" spans="1:61" x14ac:dyDescent="0.25">
      <c r="A5955" s="10" t="str">
        <f>VLOOKUP(D5955,'Index-Relations'!E:F,2,FALSE)</f>
        <v>BM</v>
      </c>
      <c r="B5955" t="s">
        <v>3450</v>
      </c>
      <c r="C5955" s="53" t="s">
        <v>2767</v>
      </c>
      <c r="D5955" s="59" t="s">
        <v>2936</v>
      </c>
      <c r="E5955" s="59" t="s">
        <v>9371</v>
      </c>
      <c r="F5955" t="s">
        <v>1174</v>
      </c>
      <c r="G5955" t="s">
        <v>2521</v>
      </c>
      <c r="H5955" t="s">
        <v>1175</v>
      </c>
      <c r="I5955" s="52">
        <v>45413</v>
      </c>
      <c r="J5955" t="s">
        <v>2457</v>
      </c>
      <c r="K5955">
        <v>60</v>
      </c>
      <c r="L5955" s="73">
        <v>54.5212888676011</v>
      </c>
      <c r="M5955">
        <v>60</v>
      </c>
      <c r="N5955">
        <v>1</v>
      </c>
      <c r="O5955" s="73">
        <v>54.860264103693297</v>
      </c>
      <c r="P5955">
        <v>60</v>
      </c>
      <c r="Q5955">
        <v>1</v>
      </c>
      <c r="R5955">
        <v>58</v>
      </c>
      <c r="S5955">
        <v>0.99808135092647998</v>
      </c>
      <c r="T5955">
        <v>42.959199694531002</v>
      </c>
      <c r="U5955">
        <v>0.98513906682583496</v>
      </c>
      <c r="V5955">
        <v>59</v>
      </c>
      <c r="W5955">
        <v>0.76855338692895903</v>
      </c>
      <c r="X5955">
        <v>48</v>
      </c>
      <c r="Y5955">
        <v>59</v>
      </c>
      <c r="Z5955">
        <v>0.99936354741352396</v>
      </c>
      <c r="AA5955">
        <v>198.70260783344401</v>
      </c>
      <c r="AB5955">
        <v>57</v>
      </c>
      <c r="AC5955">
        <v>0.99628565001060798</v>
      </c>
      <c r="AD5955">
        <v>2</v>
      </c>
      <c r="AE5955">
        <v>3.07789740291618E-3</v>
      </c>
      <c r="AF5955">
        <v>1</v>
      </c>
      <c r="AG5955">
        <v>6.3645258647582995E-4</v>
      </c>
      <c r="AH5955">
        <v>2.1719038756817199E-2</v>
      </c>
      <c r="AI5955">
        <v>12</v>
      </c>
      <c r="AJ5955" s="73">
        <v>52.0728282249584</v>
      </c>
      <c r="AK5955">
        <v>60</v>
      </c>
      <c r="AL5955">
        <v>1</v>
      </c>
      <c r="AM5955">
        <v>0</v>
      </c>
      <c r="AN5955">
        <v>0</v>
      </c>
      <c r="AO5955">
        <v>0</v>
      </c>
      <c r="AP5955">
        <v>0</v>
      </c>
      <c r="AQ5955">
        <v>60</v>
      </c>
      <c r="AR5955">
        <v>1</v>
      </c>
      <c r="AS5955">
        <v>0</v>
      </c>
      <c r="AT5955">
        <v>0</v>
      </c>
      <c r="AU5955">
        <v>0</v>
      </c>
      <c r="AV5955">
        <v>0</v>
      </c>
      <c r="AW5955">
        <v>60</v>
      </c>
      <c r="AX5955">
        <v>1</v>
      </c>
      <c r="AY5955" s="73">
        <v>56.7111511143071</v>
      </c>
      <c r="AZ5955">
        <v>60</v>
      </c>
      <c r="BA5955">
        <v>1</v>
      </c>
      <c r="BB5955">
        <v>58</v>
      </c>
      <c r="BC5955">
        <v>0.85997509682244699</v>
      </c>
      <c r="BD5955">
        <v>2</v>
      </c>
      <c r="BE5955">
        <v>0.14002490317755201</v>
      </c>
      <c r="BF5955">
        <v>54.5212888676011</v>
      </c>
      <c r="BG5955">
        <v>54.860264103693297</v>
      </c>
      <c r="BH5955">
        <v>56.7111511143071</v>
      </c>
      <c r="BI5955">
        <v>52.0728282249584</v>
      </c>
    </row>
    <row r="5956" spans="1:61" x14ac:dyDescent="0.25">
      <c r="A5956" s="10" t="str">
        <f>VLOOKUP(D5956,'Index-Relations'!E:F,2,FALSE)</f>
        <v>BM</v>
      </c>
      <c r="B5956" t="s">
        <v>3450</v>
      </c>
      <c r="C5956" s="53" t="s">
        <v>2768</v>
      </c>
      <c r="D5956" s="59" t="s">
        <v>2936</v>
      </c>
      <c r="E5956" s="59" t="s">
        <v>9372</v>
      </c>
      <c r="F5956" t="s">
        <v>1174</v>
      </c>
      <c r="G5956" t="s">
        <v>2521</v>
      </c>
      <c r="H5956" t="s">
        <v>1175</v>
      </c>
      <c r="I5956" s="52">
        <v>45383</v>
      </c>
      <c r="J5956" t="s">
        <v>2457</v>
      </c>
      <c r="K5956">
        <v>60</v>
      </c>
      <c r="L5956">
        <v>58.038706390100899</v>
      </c>
      <c r="M5956">
        <v>60</v>
      </c>
      <c r="N5956">
        <v>1</v>
      </c>
      <c r="O5956">
        <v>58.312359497800401</v>
      </c>
      <c r="P5956">
        <v>60</v>
      </c>
      <c r="Q5956">
        <v>1</v>
      </c>
      <c r="R5956">
        <v>58</v>
      </c>
      <c r="S5956">
        <v>0.99806784496633005</v>
      </c>
      <c r="T5956">
        <v>43.053620383558297</v>
      </c>
      <c r="U5956">
        <v>0.98532937070690996</v>
      </c>
      <c r="V5956">
        <v>59</v>
      </c>
      <c r="W5956">
        <v>0.76824236776122701</v>
      </c>
      <c r="X5956">
        <v>48</v>
      </c>
      <c r="Y5956">
        <v>59</v>
      </c>
      <c r="Z5956">
        <v>0.999360996242738</v>
      </c>
      <c r="AA5956">
        <v>199.52130090989399</v>
      </c>
      <c r="AB5956">
        <v>57</v>
      </c>
      <c r="AC5956">
        <v>0.99620803345616604</v>
      </c>
      <c r="AD5956">
        <v>2</v>
      </c>
      <c r="AE5956">
        <v>3.1529627865712001E-3</v>
      </c>
      <c r="AF5956">
        <v>1</v>
      </c>
      <c r="AG5956">
        <v>6.3900375726185996E-4</v>
      </c>
      <c r="AH5956">
        <v>2.1328396255104E-2</v>
      </c>
      <c r="AI5956">
        <v>12</v>
      </c>
      <c r="AJ5956">
        <v>54.240760018048299</v>
      </c>
      <c r="AK5956">
        <v>60</v>
      </c>
      <c r="AL5956">
        <v>1</v>
      </c>
      <c r="AM5956">
        <v>0</v>
      </c>
      <c r="AN5956">
        <v>0</v>
      </c>
      <c r="AO5956">
        <v>0</v>
      </c>
      <c r="AP5956">
        <v>0</v>
      </c>
      <c r="AQ5956">
        <v>60</v>
      </c>
      <c r="AR5956">
        <v>0.999999999999999</v>
      </c>
      <c r="AS5956">
        <v>0</v>
      </c>
      <c r="AT5956">
        <v>0</v>
      </c>
      <c r="AU5956">
        <v>0</v>
      </c>
      <c r="AV5956">
        <v>0</v>
      </c>
      <c r="AW5956">
        <v>60</v>
      </c>
      <c r="AX5956">
        <v>1</v>
      </c>
      <c r="AY5956">
        <v>57.9642750677801</v>
      </c>
      <c r="AZ5956">
        <v>60</v>
      </c>
      <c r="BA5956">
        <v>1</v>
      </c>
      <c r="BB5956">
        <v>58</v>
      </c>
      <c r="BC5956">
        <v>0.86943535802003902</v>
      </c>
      <c r="BD5956">
        <v>2</v>
      </c>
      <c r="BE5956">
        <v>0.13056464197996001</v>
      </c>
      <c r="BF5956">
        <v>54.747756903516297</v>
      </c>
      <c r="BG5956">
        <v>55.0560114836072</v>
      </c>
      <c r="BH5956">
        <v>56.9413795907425</v>
      </c>
      <c r="BI5956">
        <v>52.168354653399703</v>
      </c>
    </row>
    <row r="5957" spans="1:61" x14ac:dyDescent="0.25">
      <c r="A5957" s="10" t="str">
        <f>VLOOKUP(D5957,'Index-Relations'!E:F,2,FALSE)</f>
        <v>BM</v>
      </c>
      <c r="B5957" t="s">
        <v>3450</v>
      </c>
      <c r="C5957" s="53" t="s">
        <v>2769</v>
      </c>
      <c r="D5957" s="59" t="s">
        <v>2936</v>
      </c>
      <c r="E5957" s="59" t="s">
        <v>9373</v>
      </c>
      <c r="F5957" t="s">
        <v>1174</v>
      </c>
      <c r="G5957" t="s">
        <v>2521</v>
      </c>
      <c r="H5957" t="s">
        <v>1175</v>
      </c>
      <c r="I5957" s="52">
        <v>45352</v>
      </c>
      <c r="J5957" t="s">
        <v>2457</v>
      </c>
      <c r="K5957">
        <v>60</v>
      </c>
      <c r="L5957">
        <v>57.902440679259797</v>
      </c>
      <c r="M5957">
        <v>60</v>
      </c>
      <c r="N5957">
        <v>1</v>
      </c>
      <c r="O5957">
        <v>58.181484313149497</v>
      </c>
      <c r="P5957">
        <v>60</v>
      </c>
      <c r="Q5957">
        <v>1</v>
      </c>
      <c r="R5957">
        <v>58</v>
      </c>
      <c r="S5957">
        <v>0.998105387396102</v>
      </c>
      <c r="T5957">
        <v>42.955516687865298</v>
      </c>
      <c r="U5957">
        <v>0.98309124954766902</v>
      </c>
      <c r="V5957">
        <v>59</v>
      </c>
      <c r="W5957">
        <v>0.76548707177285402</v>
      </c>
      <c r="X5957">
        <v>48</v>
      </c>
      <c r="Y5957">
        <v>59</v>
      </c>
      <c r="Z5957">
        <v>0.99935815436203801</v>
      </c>
      <c r="AA5957">
        <v>209.98804270316799</v>
      </c>
      <c r="AB5957">
        <v>57</v>
      </c>
      <c r="AC5957">
        <v>0.99617732301472195</v>
      </c>
      <c r="AD5957">
        <v>2</v>
      </c>
      <c r="AE5957">
        <v>3.1808313473162E-3</v>
      </c>
      <c r="AF5957">
        <v>1</v>
      </c>
      <c r="AG5957">
        <v>6.4184563796173004E-4</v>
      </c>
      <c r="AH5957">
        <v>9.0650207473934503E-4</v>
      </c>
      <c r="AI5957">
        <v>8</v>
      </c>
      <c r="AJ5957">
        <v>54.409244485129001</v>
      </c>
      <c r="AK5957">
        <v>60</v>
      </c>
      <c r="AL5957">
        <v>1</v>
      </c>
      <c r="AM5957">
        <v>0</v>
      </c>
      <c r="AN5957">
        <v>0</v>
      </c>
      <c r="AO5957">
        <v>0</v>
      </c>
      <c r="AP5957">
        <v>0</v>
      </c>
      <c r="AQ5957">
        <v>60</v>
      </c>
      <c r="AR5957">
        <v>0.999999999999999</v>
      </c>
      <c r="AS5957">
        <v>0</v>
      </c>
      <c r="AT5957">
        <v>0</v>
      </c>
      <c r="AU5957">
        <v>0</v>
      </c>
      <c r="AV5957">
        <v>0</v>
      </c>
      <c r="AW5957">
        <v>60</v>
      </c>
      <c r="AX5957">
        <v>1</v>
      </c>
      <c r="AY5957">
        <v>57.523245544625098</v>
      </c>
      <c r="AZ5957">
        <v>60</v>
      </c>
      <c r="BA5957">
        <v>1</v>
      </c>
      <c r="BB5957">
        <v>58</v>
      </c>
      <c r="BC5957">
        <v>0.86696296861882305</v>
      </c>
      <c r="BD5957">
        <v>2</v>
      </c>
      <c r="BE5957">
        <v>0.13303703138117601</v>
      </c>
      <c r="BF5957">
        <v>54.630836704948102</v>
      </c>
      <c r="BG5957">
        <v>54.931128038333497</v>
      </c>
      <c r="BH5957">
        <v>56.8229460285744</v>
      </c>
      <c r="BI5957">
        <v>52.2426744845001</v>
      </c>
    </row>
    <row r="5958" spans="1:61" x14ac:dyDescent="0.25">
      <c r="A5958" s="10" t="str">
        <f>VLOOKUP(D5958,'Index-Relations'!E:F,2,FALSE)</f>
        <v>BM</v>
      </c>
      <c r="B5958" t="s">
        <v>3450</v>
      </c>
      <c r="C5958" s="53" t="s">
        <v>2770</v>
      </c>
      <c r="D5958" s="59" t="s">
        <v>2936</v>
      </c>
      <c r="E5958" s="59" t="s">
        <v>9374</v>
      </c>
      <c r="F5958" t="s">
        <v>1174</v>
      </c>
      <c r="G5958" t="s">
        <v>2521</v>
      </c>
      <c r="H5958" t="s">
        <v>1175</v>
      </c>
      <c r="I5958" s="52">
        <v>45323</v>
      </c>
      <c r="J5958" t="s">
        <v>2457</v>
      </c>
      <c r="K5958">
        <v>60</v>
      </c>
      <c r="L5958">
        <v>58.930432263436202</v>
      </c>
      <c r="M5958">
        <v>60</v>
      </c>
      <c r="N5958">
        <v>1</v>
      </c>
      <c r="O5958">
        <v>59.458119984743497</v>
      </c>
      <c r="P5958">
        <v>60</v>
      </c>
      <c r="Q5958">
        <v>1</v>
      </c>
      <c r="R5958">
        <v>58</v>
      </c>
      <c r="S5958">
        <v>0.99803978098969803</v>
      </c>
      <c r="T5958">
        <v>42.890605430772503</v>
      </c>
      <c r="U5958">
        <v>0.98238207306298098</v>
      </c>
      <c r="V5958">
        <v>59</v>
      </c>
      <c r="W5958">
        <v>0.79482133529491095</v>
      </c>
      <c r="X5958">
        <v>48</v>
      </c>
      <c r="Y5958">
        <v>59</v>
      </c>
      <c r="Z5958">
        <v>0.99937971670006598</v>
      </c>
      <c r="AA5958">
        <v>211.046737281627</v>
      </c>
      <c r="AB5958">
        <v>57</v>
      </c>
      <c r="AC5958">
        <v>0.99650799681836899</v>
      </c>
      <c r="AD5958">
        <v>2</v>
      </c>
      <c r="AE5958">
        <v>2.87171988169791E-3</v>
      </c>
      <c r="AF5958">
        <v>1</v>
      </c>
      <c r="AG5958">
        <v>6.2028329993298601E-4</v>
      </c>
      <c r="AH5958">
        <v>5.6639126004117205E-4</v>
      </c>
      <c r="AI5958">
        <v>7</v>
      </c>
      <c r="AJ5958">
        <v>55.353863456004099</v>
      </c>
      <c r="AK5958">
        <v>60</v>
      </c>
      <c r="AL5958">
        <v>1</v>
      </c>
      <c r="AM5958">
        <v>0</v>
      </c>
      <c r="AN5958">
        <v>0</v>
      </c>
      <c r="AO5958">
        <v>0</v>
      </c>
      <c r="AP5958">
        <v>0</v>
      </c>
      <c r="AQ5958">
        <v>60</v>
      </c>
      <c r="AR5958">
        <v>1</v>
      </c>
      <c r="AS5958">
        <v>0</v>
      </c>
      <c r="AT5958">
        <v>0</v>
      </c>
      <c r="AU5958">
        <v>0</v>
      </c>
      <c r="AV5958">
        <v>0</v>
      </c>
      <c r="AW5958">
        <v>60</v>
      </c>
      <c r="AX5958">
        <v>1</v>
      </c>
      <c r="AY5958">
        <v>57.996576428982102</v>
      </c>
      <c r="AZ5958">
        <v>60</v>
      </c>
      <c r="BA5958">
        <v>1</v>
      </c>
      <c r="BB5958">
        <v>58</v>
      </c>
      <c r="BC5958">
        <v>0.86433241441665998</v>
      </c>
      <c r="BD5958">
        <v>2</v>
      </c>
      <c r="BE5958">
        <v>0.135667585583339</v>
      </c>
      <c r="BF5958">
        <v>55.569560250873302</v>
      </c>
      <c r="BG5958">
        <v>56.171090461688898</v>
      </c>
      <c r="BH5958">
        <v>57.209045069994502</v>
      </c>
      <c r="BI5958">
        <v>53.080300349357898</v>
      </c>
    </row>
    <row r="5959" spans="1:61" x14ac:dyDescent="0.25">
      <c r="A5959" s="10" t="str">
        <f>VLOOKUP(D5959,'Index-Relations'!E:F,2,FALSE)</f>
        <v>ESG</v>
      </c>
      <c r="B5959" t="s">
        <v>3450</v>
      </c>
      <c r="C5959" s="53" t="s">
        <v>2760</v>
      </c>
      <c r="D5959" s="59" t="s">
        <v>3139</v>
      </c>
      <c r="E5959" s="59" t="s">
        <v>9375</v>
      </c>
      <c r="F5959" t="s">
        <v>1178</v>
      </c>
      <c r="G5959" t="s">
        <v>2663</v>
      </c>
      <c r="H5959" t="s">
        <v>1179</v>
      </c>
      <c r="I5959" s="52">
        <v>45658</v>
      </c>
      <c r="J5959" t="s">
        <v>2457</v>
      </c>
      <c r="K5959">
        <v>40</v>
      </c>
      <c r="L5959" s="73">
        <v>57.1248122712719</v>
      </c>
      <c r="M5959">
        <v>40</v>
      </c>
      <c r="N5959">
        <v>1</v>
      </c>
      <c r="O5959" s="73">
        <v>74.212611596686003</v>
      </c>
      <c r="P5959">
        <v>40</v>
      </c>
      <c r="Q5959">
        <v>1</v>
      </c>
      <c r="R5959">
        <v>40</v>
      </c>
      <c r="S5959">
        <v>0.999999999999999</v>
      </c>
      <c r="T5959">
        <v>19.5885098714067</v>
      </c>
      <c r="U5959">
        <v>6.4446500062600998E-2</v>
      </c>
      <c r="V5959">
        <v>14</v>
      </c>
      <c r="W5959">
        <v>0</v>
      </c>
      <c r="X5959">
        <v>0</v>
      </c>
      <c r="Y5959">
        <v>40</v>
      </c>
      <c r="Z5959">
        <v>0.999999999999999</v>
      </c>
      <c r="AA5959">
        <v>6.2656302732373899</v>
      </c>
      <c r="AB5959">
        <v>35</v>
      </c>
      <c r="AC5959">
        <v>0.98544068283643904</v>
      </c>
      <c r="AD5959">
        <v>5</v>
      </c>
      <c r="AE5959">
        <v>1.45593171635601E-2</v>
      </c>
      <c r="AF5959">
        <v>0</v>
      </c>
      <c r="AG5959">
        <v>1.5959E-16</v>
      </c>
      <c r="AH5959">
        <v>0</v>
      </c>
      <c r="AI5959">
        <v>0</v>
      </c>
      <c r="AJ5959" s="73">
        <v>52.260684071493998</v>
      </c>
      <c r="AK5959">
        <v>40</v>
      </c>
      <c r="AL5959">
        <v>1</v>
      </c>
      <c r="AM5959">
        <v>0</v>
      </c>
      <c r="AN5959">
        <v>0</v>
      </c>
      <c r="AO5959">
        <v>0</v>
      </c>
      <c r="AP5959">
        <v>0</v>
      </c>
      <c r="AQ5959">
        <v>40</v>
      </c>
      <c r="AR5959">
        <v>1</v>
      </c>
      <c r="AS5959">
        <v>0</v>
      </c>
      <c r="AT5959">
        <v>0</v>
      </c>
      <c r="AU5959">
        <v>0</v>
      </c>
      <c r="AV5959">
        <v>0</v>
      </c>
      <c r="AW5959">
        <v>40</v>
      </c>
      <c r="AX5959">
        <v>1</v>
      </c>
      <c r="AY5959" s="73">
        <v>49.382419720073003</v>
      </c>
      <c r="AZ5959">
        <v>40</v>
      </c>
      <c r="BA5959">
        <v>1</v>
      </c>
      <c r="BB5959">
        <v>38</v>
      </c>
      <c r="BC5959">
        <v>0.81719944780486997</v>
      </c>
      <c r="BD5959">
        <v>2</v>
      </c>
      <c r="BE5959">
        <v>0.182800552195129</v>
      </c>
      <c r="BF5959">
        <v>57.1248122712719</v>
      </c>
      <c r="BG5959">
        <v>74.212611596686003</v>
      </c>
      <c r="BH5959">
        <v>49.382419720073003</v>
      </c>
      <c r="BI5959">
        <v>52.260684071493998</v>
      </c>
    </row>
    <row r="5960" spans="1:61" x14ac:dyDescent="0.25">
      <c r="A5960" s="10" t="str">
        <f>VLOOKUP(D5960,'Index-Relations'!E:F,2,FALSE)</f>
        <v>ESG</v>
      </c>
      <c r="B5960" t="s">
        <v>3450</v>
      </c>
      <c r="C5960" s="53" t="s">
        <v>2761</v>
      </c>
      <c r="D5960" s="59" t="s">
        <v>3139</v>
      </c>
      <c r="E5960" s="59" t="s">
        <v>9376</v>
      </c>
      <c r="F5960" t="s">
        <v>1178</v>
      </c>
      <c r="G5960" t="s">
        <v>2663</v>
      </c>
      <c r="H5960" t="s">
        <v>1179</v>
      </c>
      <c r="I5960" s="52">
        <v>45628</v>
      </c>
      <c r="J5960" t="s">
        <v>2457</v>
      </c>
      <c r="K5960">
        <v>40</v>
      </c>
      <c r="L5960" s="73">
        <v>56.081794802850901</v>
      </c>
      <c r="M5960">
        <v>40</v>
      </c>
      <c r="N5960">
        <v>1</v>
      </c>
      <c r="O5960" s="73">
        <v>72.943315999141902</v>
      </c>
      <c r="P5960">
        <v>40</v>
      </c>
      <c r="Q5960">
        <v>1</v>
      </c>
      <c r="R5960">
        <v>40</v>
      </c>
      <c r="S5960">
        <v>1</v>
      </c>
      <c r="T5960">
        <v>19.9656100938425</v>
      </c>
      <c r="U5960">
        <v>6.5724785102606195E-2</v>
      </c>
      <c r="V5960">
        <v>13</v>
      </c>
      <c r="W5960">
        <v>0</v>
      </c>
      <c r="X5960">
        <v>0</v>
      </c>
      <c r="Y5960">
        <v>40</v>
      </c>
      <c r="Z5960">
        <v>1</v>
      </c>
      <c r="AA5960">
        <v>6.2374152779488004</v>
      </c>
      <c r="AB5960">
        <v>35</v>
      </c>
      <c r="AC5960">
        <v>0.98318324396540402</v>
      </c>
      <c r="AD5960">
        <v>5</v>
      </c>
      <c r="AE5960">
        <v>1.6816756034595801E-2</v>
      </c>
      <c r="AF5960">
        <v>0</v>
      </c>
      <c r="AG5960">
        <v>1.6306000000000001E-16</v>
      </c>
      <c r="AH5960">
        <v>0</v>
      </c>
      <c r="AI5960">
        <v>0</v>
      </c>
      <c r="AJ5960" s="73">
        <v>51.126531023635003</v>
      </c>
      <c r="AK5960">
        <v>40</v>
      </c>
      <c r="AL5960">
        <v>1</v>
      </c>
      <c r="AM5960">
        <v>0</v>
      </c>
      <c r="AN5960">
        <v>0</v>
      </c>
      <c r="AO5960">
        <v>0</v>
      </c>
      <c r="AP5960">
        <v>0</v>
      </c>
      <c r="AQ5960">
        <v>40</v>
      </c>
      <c r="AR5960">
        <v>1</v>
      </c>
      <c r="AS5960">
        <v>0</v>
      </c>
      <c r="AT5960">
        <v>0</v>
      </c>
      <c r="AU5960">
        <v>0</v>
      </c>
      <c r="AV5960">
        <v>0</v>
      </c>
      <c r="AW5960">
        <v>40</v>
      </c>
      <c r="AX5960">
        <v>1</v>
      </c>
      <c r="AY5960" s="73">
        <v>49.115023344586</v>
      </c>
      <c r="AZ5960">
        <v>40</v>
      </c>
      <c r="BA5960">
        <v>1</v>
      </c>
      <c r="BB5960">
        <v>38</v>
      </c>
      <c r="BC5960">
        <v>0.82025262491158701</v>
      </c>
      <c r="BD5960">
        <v>2</v>
      </c>
      <c r="BE5960">
        <v>0.17974737508841199</v>
      </c>
      <c r="BF5960">
        <v>56.081794802850901</v>
      </c>
      <c r="BG5960">
        <v>72.943315999141902</v>
      </c>
      <c r="BH5960">
        <v>49.115023344586</v>
      </c>
      <c r="BI5960">
        <v>51.126531023635003</v>
      </c>
    </row>
    <row r="5961" spans="1:61" x14ac:dyDescent="0.25">
      <c r="A5961" s="10" t="str">
        <f>VLOOKUP(D5961,'Index-Relations'!E:F,2,FALSE)</f>
        <v>ESG</v>
      </c>
      <c r="B5961" t="s">
        <v>3450</v>
      </c>
      <c r="C5961" s="53" t="s">
        <v>2762</v>
      </c>
      <c r="D5961" s="59" t="s">
        <v>3139</v>
      </c>
      <c r="E5961" s="59" t="s">
        <v>9377</v>
      </c>
      <c r="F5961" t="s">
        <v>1178</v>
      </c>
      <c r="G5961" t="s">
        <v>2663</v>
      </c>
      <c r="H5961" t="s">
        <v>1179</v>
      </c>
      <c r="I5961" s="52">
        <v>45597</v>
      </c>
      <c r="J5961" t="s">
        <v>2457</v>
      </c>
      <c r="K5961">
        <v>40</v>
      </c>
      <c r="L5961" s="73">
        <v>56.639660295485001</v>
      </c>
      <c r="M5961">
        <v>40</v>
      </c>
      <c r="N5961">
        <v>1</v>
      </c>
      <c r="O5961" s="73">
        <v>73.484742289821</v>
      </c>
      <c r="P5961">
        <v>40</v>
      </c>
      <c r="Q5961">
        <v>1</v>
      </c>
      <c r="R5961">
        <v>40</v>
      </c>
      <c r="S5961">
        <v>1</v>
      </c>
      <c r="T5961">
        <v>19.9631461163093</v>
      </c>
      <c r="U5961">
        <v>6.5024801356536405E-2</v>
      </c>
      <c r="V5961">
        <v>13</v>
      </c>
      <c r="W5961">
        <v>0</v>
      </c>
      <c r="X5961">
        <v>0</v>
      </c>
      <c r="Y5961">
        <v>40</v>
      </c>
      <c r="Z5961">
        <v>1</v>
      </c>
      <c r="AA5961">
        <v>6.2467179272979703</v>
      </c>
      <c r="AB5961">
        <v>35</v>
      </c>
      <c r="AC5961">
        <v>0.98311450744504303</v>
      </c>
      <c r="AD5961">
        <v>5</v>
      </c>
      <c r="AE5961">
        <v>1.68854925549561E-2</v>
      </c>
      <c r="AF5961">
        <v>0</v>
      </c>
      <c r="AG5961">
        <v>0</v>
      </c>
      <c r="AH5961">
        <v>0</v>
      </c>
      <c r="AI5961">
        <v>0</v>
      </c>
      <c r="AJ5961" s="73">
        <v>51.680759473849001</v>
      </c>
      <c r="AK5961">
        <v>40</v>
      </c>
      <c r="AL5961">
        <v>1</v>
      </c>
      <c r="AM5961">
        <v>0</v>
      </c>
      <c r="AN5961">
        <v>0</v>
      </c>
      <c r="AO5961">
        <v>0</v>
      </c>
      <c r="AP5961">
        <v>0</v>
      </c>
      <c r="AQ5961">
        <v>40</v>
      </c>
      <c r="AR5961">
        <v>0.999999999999999</v>
      </c>
      <c r="AS5961">
        <v>0</v>
      </c>
      <c r="AT5961">
        <v>0</v>
      </c>
      <c r="AU5961">
        <v>0</v>
      </c>
      <c r="AV5961">
        <v>0</v>
      </c>
      <c r="AW5961">
        <v>40</v>
      </c>
      <c r="AX5961">
        <v>1</v>
      </c>
      <c r="AY5961" s="73">
        <v>49.487512881715901</v>
      </c>
      <c r="AZ5961">
        <v>40</v>
      </c>
      <c r="BA5961">
        <v>1</v>
      </c>
      <c r="BB5961">
        <v>38</v>
      </c>
      <c r="BC5961">
        <v>0.81987652540437705</v>
      </c>
      <c r="BD5961">
        <v>2</v>
      </c>
      <c r="BE5961">
        <v>0.180123474595622</v>
      </c>
      <c r="BF5961">
        <v>56.639660295485001</v>
      </c>
      <c r="BG5961">
        <v>73.484742289821</v>
      </c>
      <c r="BH5961">
        <v>49.487512881715901</v>
      </c>
      <c r="BI5961">
        <v>51.680759473849001</v>
      </c>
    </row>
    <row r="5962" spans="1:61" x14ac:dyDescent="0.25">
      <c r="A5962" s="10" t="str">
        <f>VLOOKUP(D5962,'Index-Relations'!E:F,2,FALSE)</f>
        <v>ESG</v>
      </c>
      <c r="B5962" t="s">
        <v>3450</v>
      </c>
      <c r="C5962" s="53" t="s">
        <v>2763</v>
      </c>
      <c r="D5962" s="59" t="s">
        <v>3139</v>
      </c>
      <c r="E5962" s="59" t="s">
        <v>9378</v>
      </c>
      <c r="F5962" t="s">
        <v>1178</v>
      </c>
      <c r="G5962" t="s">
        <v>2663</v>
      </c>
      <c r="H5962" t="s">
        <v>1179</v>
      </c>
      <c r="I5962" s="52">
        <v>45566</v>
      </c>
      <c r="J5962" t="s">
        <v>2457</v>
      </c>
      <c r="K5962">
        <v>40</v>
      </c>
      <c r="L5962" s="73">
        <v>55.134062542183003</v>
      </c>
      <c r="M5962">
        <v>40</v>
      </c>
      <c r="N5962">
        <v>1</v>
      </c>
      <c r="O5962" s="73">
        <v>73.6430428089119</v>
      </c>
      <c r="P5962">
        <v>40</v>
      </c>
      <c r="Q5962">
        <v>1</v>
      </c>
      <c r="R5962">
        <v>40</v>
      </c>
      <c r="S5962">
        <v>0.999999999999999</v>
      </c>
      <c r="T5962">
        <v>19.8675829681887</v>
      </c>
      <c r="U5962">
        <v>6.8170709374729105E-2</v>
      </c>
      <c r="V5962">
        <v>13</v>
      </c>
      <c r="W5962">
        <v>0</v>
      </c>
      <c r="X5962">
        <v>0</v>
      </c>
      <c r="Y5962">
        <v>40</v>
      </c>
      <c r="Z5962">
        <v>0.999999999999999</v>
      </c>
      <c r="AA5962">
        <v>6.66169406328134</v>
      </c>
      <c r="AB5962">
        <v>35</v>
      </c>
      <c r="AC5962">
        <v>0.98291616570820695</v>
      </c>
      <c r="AD5962">
        <v>5</v>
      </c>
      <c r="AE5962">
        <v>1.70838342917927E-2</v>
      </c>
      <c r="AF5962">
        <v>0</v>
      </c>
      <c r="AG5962">
        <v>0</v>
      </c>
      <c r="AH5962">
        <v>0</v>
      </c>
      <c r="AI5962">
        <v>0</v>
      </c>
      <c r="AJ5962" s="73">
        <v>49.930558215322002</v>
      </c>
      <c r="AK5962">
        <v>40</v>
      </c>
      <c r="AL5962">
        <v>1</v>
      </c>
      <c r="AM5962">
        <v>0</v>
      </c>
      <c r="AN5962">
        <v>0</v>
      </c>
      <c r="AO5962">
        <v>0</v>
      </c>
      <c r="AP5962">
        <v>0</v>
      </c>
      <c r="AQ5962">
        <v>40</v>
      </c>
      <c r="AR5962">
        <v>1</v>
      </c>
      <c r="AS5962">
        <v>0</v>
      </c>
      <c r="AT5962">
        <v>0</v>
      </c>
      <c r="AU5962">
        <v>0</v>
      </c>
      <c r="AV5962">
        <v>0</v>
      </c>
      <c r="AW5962">
        <v>40</v>
      </c>
      <c r="AX5962">
        <v>1</v>
      </c>
      <c r="AY5962" s="73">
        <v>48.056059647326897</v>
      </c>
      <c r="AZ5962">
        <v>40</v>
      </c>
      <c r="BA5962">
        <v>1</v>
      </c>
      <c r="BB5962">
        <v>38</v>
      </c>
      <c r="BC5962">
        <v>0.79151203711668305</v>
      </c>
      <c r="BD5962">
        <v>2</v>
      </c>
      <c r="BE5962">
        <v>0.208487962883316</v>
      </c>
      <c r="BF5962">
        <v>55.134062542183003</v>
      </c>
      <c r="BG5962">
        <v>73.6430428089119</v>
      </c>
      <c r="BH5962">
        <v>48.056059647326897</v>
      </c>
      <c r="BI5962">
        <v>49.930558215322002</v>
      </c>
    </row>
    <row r="5963" spans="1:61" x14ac:dyDescent="0.25">
      <c r="A5963" s="10" t="str">
        <f>VLOOKUP(D5963,'Index-Relations'!E:F,2,FALSE)</f>
        <v>ESG</v>
      </c>
      <c r="B5963" t="s">
        <v>3450</v>
      </c>
      <c r="C5963" s="53" t="s">
        <v>2764</v>
      </c>
      <c r="D5963" s="59" t="s">
        <v>3139</v>
      </c>
      <c r="E5963" s="59" t="s">
        <v>9379</v>
      </c>
      <c r="F5963" t="s">
        <v>1178</v>
      </c>
      <c r="G5963" t="s">
        <v>2663</v>
      </c>
      <c r="H5963" t="s">
        <v>1179</v>
      </c>
      <c r="I5963" s="52">
        <v>45537</v>
      </c>
      <c r="J5963" t="s">
        <v>2457</v>
      </c>
      <c r="K5963">
        <v>48</v>
      </c>
      <c r="L5963" s="73">
        <v>57.113065878096997</v>
      </c>
      <c r="M5963">
        <v>48</v>
      </c>
      <c r="N5963">
        <v>1</v>
      </c>
      <c r="O5963" s="73">
        <v>73.819338876790994</v>
      </c>
      <c r="P5963">
        <v>48</v>
      </c>
      <c r="Q5963">
        <v>1</v>
      </c>
      <c r="R5963">
        <v>48</v>
      </c>
      <c r="S5963">
        <v>0.999999999999999</v>
      </c>
      <c r="T5963">
        <v>19.947498449068402</v>
      </c>
      <c r="U5963">
        <v>6.61208628073401E-2</v>
      </c>
      <c r="V5963">
        <v>13</v>
      </c>
      <c r="W5963">
        <v>0</v>
      </c>
      <c r="X5963">
        <v>0</v>
      </c>
      <c r="Y5963">
        <v>48</v>
      </c>
      <c r="Z5963">
        <v>1</v>
      </c>
      <c r="AA5963">
        <v>6.67833615947628</v>
      </c>
      <c r="AB5963">
        <v>43</v>
      </c>
      <c r="AC5963">
        <v>0.99541253223655302</v>
      </c>
      <c r="AD5963">
        <v>6</v>
      </c>
      <c r="AE5963">
        <v>1.58969737488057E-2</v>
      </c>
      <c r="AF5963">
        <v>-1</v>
      </c>
      <c r="AG5963">
        <v>0</v>
      </c>
      <c r="AH5963">
        <v>0</v>
      </c>
      <c r="AI5963">
        <v>0</v>
      </c>
      <c r="AJ5963" s="73">
        <v>52.409567667431901</v>
      </c>
      <c r="AK5963">
        <v>48</v>
      </c>
      <c r="AL5963">
        <v>1</v>
      </c>
      <c r="AM5963">
        <v>0</v>
      </c>
      <c r="AN5963">
        <v>0</v>
      </c>
      <c r="AO5963">
        <v>0</v>
      </c>
      <c r="AP5963">
        <v>0</v>
      </c>
      <c r="AQ5963">
        <v>48</v>
      </c>
      <c r="AR5963">
        <v>0.999999999999999</v>
      </c>
      <c r="AS5963">
        <v>0</v>
      </c>
      <c r="AT5963">
        <v>0</v>
      </c>
      <c r="AU5963">
        <v>0</v>
      </c>
      <c r="AV5963">
        <v>0</v>
      </c>
      <c r="AW5963">
        <v>48</v>
      </c>
      <c r="AX5963">
        <v>0.999999999999999</v>
      </c>
      <c r="AY5963" s="73">
        <v>49.935100233793001</v>
      </c>
      <c r="AZ5963">
        <v>48</v>
      </c>
      <c r="BA5963">
        <v>1</v>
      </c>
      <c r="BB5963">
        <v>46</v>
      </c>
      <c r="BC5963">
        <v>0.80673894048140704</v>
      </c>
      <c r="BD5963">
        <v>2</v>
      </c>
      <c r="BE5963">
        <v>0.19326105951859199</v>
      </c>
      <c r="BF5963">
        <v>57.113065878096997</v>
      </c>
      <c r="BG5963">
        <v>73.819338876790994</v>
      </c>
      <c r="BH5963">
        <v>49.935100233793001</v>
      </c>
      <c r="BI5963">
        <v>52.409567667431901</v>
      </c>
    </row>
    <row r="5964" spans="1:61" x14ac:dyDescent="0.25">
      <c r="A5964" s="10" t="str">
        <f>VLOOKUP(D5964,'Index-Relations'!E:F,2,FALSE)</f>
        <v>ESG</v>
      </c>
      <c r="B5964" t="s">
        <v>3450</v>
      </c>
      <c r="C5964" s="53" t="s">
        <v>3350</v>
      </c>
      <c r="D5964" s="59" t="s">
        <v>3139</v>
      </c>
      <c r="E5964" s="59" t="s">
        <v>9380</v>
      </c>
      <c r="F5964" t="s">
        <v>1178</v>
      </c>
      <c r="G5964" t="s">
        <v>2663</v>
      </c>
      <c r="H5964" t="s">
        <v>1179</v>
      </c>
      <c r="I5964" s="52">
        <v>45505</v>
      </c>
      <c r="J5964" t="s">
        <v>2457</v>
      </c>
      <c r="K5964">
        <v>48</v>
      </c>
      <c r="L5964" s="73">
        <v>58.270515073715003</v>
      </c>
      <c r="M5964">
        <v>48</v>
      </c>
      <c r="N5964">
        <v>1</v>
      </c>
      <c r="O5964" s="73">
        <v>74.239346986277994</v>
      </c>
      <c r="P5964">
        <v>48</v>
      </c>
      <c r="Q5964">
        <v>1</v>
      </c>
      <c r="R5964">
        <v>48</v>
      </c>
      <c r="S5964">
        <v>0.999999999999999</v>
      </c>
      <c r="T5964">
        <v>20.135590439688901</v>
      </c>
      <c r="U5964">
        <v>6.5021916295451898E-2</v>
      </c>
      <c r="V5964">
        <v>13</v>
      </c>
      <c r="W5964">
        <v>0</v>
      </c>
      <c r="X5964">
        <v>0</v>
      </c>
      <c r="Y5964">
        <v>48</v>
      </c>
      <c r="Z5964">
        <v>0.999999999999999</v>
      </c>
      <c r="AA5964">
        <v>6.5089487020020798</v>
      </c>
      <c r="AB5964">
        <v>41</v>
      </c>
      <c r="AC5964">
        <v>0.98112643818144596</v>
      </c>
      <c r="AD5964">
        <v>7</v>
      </c>
      <c r="AE5964">
        <v>1.8873561818553802E-2</v>
      </c>
      <c r="AF5964">
        <v>0</v>
      </c>
      <c r="AG5964">
        <v>0</v>
      </c>
      <c r="AH5964">
        <v>0</v>
      </c>
      <c r="AI5964">
        <v>0</v>
      </c>
      <c r="AJ5964" s="73">
        <v>53.628412040839997</v>
      </c>
      <c r="AK5964">
        <v>48</v>
      </c>
      <c r="AL5964">
        <v>1</v>
      </c>
      <c r="AM5964">
        <v>0</v>
      </c>
      <c r="AN5964">
        <v>0</v>
      </c>
      <c r="AO5964">
        <v>0</v>
      </c>
      <c r="AP5964">
        <v>0</v>
      </c>
      <c r="AQ5964">
        <v>48</v>
      </c>
      <c r="AR5964">
        <v>0.999999999999999</v>
      </c>
      <c r="AS5964">
        <v>0</v>
      </c>
      <c r="AT5964">
        <v>0</v>
      </c>
      <c r="AU5964">
        <v>0</v>
      </c>
      <c r="AV5964">
        <v>0</v>
      </c>
      <c r="AW5964">
        <v>48</v>
      </c>
      <c r="AX5964">
        <v>1</v>
      </c>
      <c r="AY5964" s="73">
        <v>50.996197715484001</v>
      </c>
      <c r="AZ5964">
        <v>48</v>
      </c>
      <c r="BA5964">
        <v>1</v>
      </c>
      <c r="BB5964">
        <v>47</v>
      </c>
      <c r="BC5964">
        <v>0.82628767466132003</v>
      </c>
      <c r="BD5964">
        <v>1</v>
      </c>
      <c r="BE5964">
        <v>0.173712325338679</v>
      </c>
      <c r="BF5964">
        <v>58.270515073715003</v>
      </c>
      <c r="BG5964">
        <v>74.239346986277994</v>
      </c>
      <c r="BH5964">
        <v>50.996197715484001</v>
      </c>
      <c r="BI5964">
        <v>53.628412040839997</v>
      </c>
    </row>
    <row r="5965" spans="1:61" x14ac:dyDescent="0.25">
      <c r="A5965" s="10" t="str">
        <f>VLOOKUP(D5965,'Index-Relations'!E:F,2,FALSE)</f>
        <v>ESG</v>
      </c>
      <c r="B5965" t="s">
        <v>3450</v>
      </c>
      <c r="C5965" s="53" t="s">
        <v>2765</v>
      </c>
      <c r="D5965" s="59" t="s">
        <v>3139</v>
      </c>
      <c r="E5965" s="59" t="s">
        <v>9381</v>
      </c>
      <c r="F5965" t="s">
        <v>1178</v>
      </c>
      <c r="G5965" t="s">
        <v>2663</v>
      </c>
      <c r="H5965" t="s">
        <v>1179</v>
      </c>
      <c r="I5965" s="52">
        <v>45474</v>
      </c>
      <c r="J5965" t="s">
        <v>2457</v>
      </c>
      <c r="K5965">
        <v>48</v>
      </c>
      <c r="L5965" s="73">
        <v>59.883752944611899</v>
      </c>
      <c r="M5965">
        <v>48</v>
      </c>
      <c r="N5965">
        <v>1</v>
      </c>
      <c r="O5965" s="73">
        <v>75.443925320405896</v>
      </c>
      <c r="P5965">
        <v>48</v>
      </c>
      <c r="Q5965">
        <v>1</v>
      </c>
      <c r="R5965">
        <v>48</v>
      </c>
      <c r="S5965">
        <v>1</v>
      </c>
      <c r="T5965">
        <v>20.006959793345601</v>
      </c>
      <c r="U5965">
        <v>7.0773397171020797E-2</v>
      </c>
      <c r="V5965">
        <v>13</v>
      </c>
      <c r="W5965">
        <v>0</v>
      </c>
      <c r="X5965">
        <v>0</v>
      </c>
      <c r="Y5965">
        <v>48</v>
      </c>
      <c r="Z5965">
        <v>1</v>
      </c>
      <c r="AA5965">
        <v>6.1669107714436899</v>
      </c>
      <c r="AB5965">
        <v>41</v>
      </c>
      <c r="AC5965">
        <v>0.98224969876559098</v>
      </c>
      <c r="AD5965">
        <v>7</v>
      </c>
      <c r="AE5965">
        <v>1.7750301234408801E-2</v>
      </c>
      <c r="AF5965">
        <v>0</v>
      </c>
      <c r="AG5965">
        <v>2.4289999999999999E-17</v>
      </c>
      <c r="AH5965">
        <v>0</v>
      </c>
      <c r="AI5965">
        <v>0</v>
      </c>
      <c r="AJ5965" s="73">
        <v>55.567998451652997</v>
      </c>
      <c r="AK5965">
        <v>48</v>
      </c>
      <c r="AL5965">
        <v>1</v>
      </c>
      <c r="AM5965">
        <v>0</v>
      </c>
      <c r="AN5965">
        <v>0</v>
      </c>
      <c r="AO5965">
        <v>0</v>
      </c>
      <c r="AP5965">
        <v>0</v>
      </c>
      <c r="AQ5965">
        <v>48</v>
      </c>
      <c r="AR5965">
        <v>1</v>
      </c>
      <c r="AS5965">
        <v>0</v>
      </c>
      <c r="AT5965">
        <v>0</v>
      </c>
      <c r="AU5965">
        <v>0</v>
      </c>
      <c r="AV5965">
        <v>0</v>
      </c>
      <c r="AW5965">
        <v>48</v>
      </c>
      <c r="AX5965">
        <v>1</v>
      </c>
      <c r="AY5965" s="73">
        <v>51.710438554413003</v>
      </c>
      <c r="AZ5965">
        <v>48</v>
      </c>
      <c r="BA5965">
        <v>1</v>
      </c>
      <c r="BB5965">
        <v>47</v>
      </c>
      <c r="BC5965">
        <v>0.82968634378355</v>
      </c>
      <c r="BD5965">
        <v>1</v>
      </c>
      <c r="BE5965">
        <v>0.17031365621644901</v>
      </c>
      <c r="BF5965">
        <v>59.883752944611899</v>
      </c>
      <c r="BG5965">
        <v>75.443925320405896</v>
      </c>
      <c r="BH5965">
        <v>51.710438554413003</v>
      </c>
      <c r="BI5965">
        <v>55.567998451652997</v>
      </c>
    </row>
    <row r="5966" spans="1:61" x14ac:dyDescent="0.25">
      <c r="A5966" s="10" t="str">
        <f>VLOOKUP(D5966,'Index-Relations'!E:F,2,FALSE)</f>
        <v>ESG</v>
      </c>
      <c r="B5966" t="s">
        <v>3450</v>
      </c>
      <c r="C5966" s="53" t="s">
        <v>2766</v>
      </c>
      <c r="D5966" s="59" t="s">
        <v>3139</v>
      </c>
      <c r="E5966" s="59" t="s">
        <v>9382</v>
      </c>
      <c r="F5966" t="s">
        <v>1178</v>
      </c>
      <c r="G5966" t="s">
        <v>2663</v>
      </c>
      <c r="H5966" t="s">
        <v>1179</v>
      </c>
      <c r="I5966" s="52">
        <v>45446</v>
      </c>
      <c r="J5966" t="s">
        <v>2457</v>
      </c>
      <c r="K5966">
        <v>48</v>
      </c>
      <c r="L5966" s="73">
        <v>60.627415956897003</v>
      </c>
      <c r="M5966">
        <v>48</v>
      </c>
      <c r="N5966">
        <v>1</v>
      </c>
      <c r="O5966" s="73">
        <v>75.212588221295903</v>
      </c>
      <c r="P5966">
        <v>48</v>
      </c>
      <c r="Q5966">
        <v>1</v>
      </c>
      <c r="R5966">
        <v>48</v>
      </c>
      <c r="S5966">
        <v>0.999999999999999</v>
      </c>
      <c r="T5966">
        <v>20.157151597179599</v>
      </c>
      <c r="U5966">
        <v>7.0189927179668904E-2</v>
      </c>
      <c r="V5966">
        <v>13</v>
      </c>
      <c r="W5966">
        <v>0</v>
      </c>
      <c r="X5966">
        <v>0</v>
      </c>
      <c r="Y5966">
        <v>48</v>
      </c>
      <c r="Z5966">
        <v>0.999999999999999</v>
      </c>
      <c r="AA5966">
        <v>6.3431038890004601</v>
      </c>
      <c r="AB5966">
        <v>41</v>
      </c>
      <c r="AC5966">
        <v>0.98171903048837905</v>
      </c>
      <c r="AD5966">
        <v>7</v>
      </c>
      <c r="AE5966">
        <v>1.8280969511620299E-2</v>
      </c>
      <c r="AF5966">
        <v>0</v>
      </c>
      <c r="AG5966">
        <v>3.0183999999999999E-16</v>
      </c>
      <c r="AH5966">
        <v>0</v>
      </c>
      <c r="AI5966">
        <v>0</v>
      </c>
      <c r="AJ5966" s="73">
        <v>56.300552804559899</v>
      </c>
      <c r="AK5966">
        <v>48</v>
      </c>
      <c r="AL5966">
        <v>1</v>
      </c>
      <c r="AM5966">
        <v>0</v>
      </c>
      <c r="AN5966">
        <v>0</v>
      </c>
      <c r="AO5966">
        <v>0</v>
      </c>
      <c r="AP5966">
        <v>0</v>
      </c>
      <c r="AQ5966">
        <v>48</v>
      </c>
      <c r="AR5966">
        <v>1</v>
      </c>
      <c r="AS5966">
        <v>0</v>
      </c>
      <c r="AT5966">
        <v>0</v>
      </c>
      <c r="AU5966">
        <v>0</v>
      </c>
      <c r="AV5966">
        <v>0</v>
      </c>
      <c r="AW5966">
        <v>48</v>
      </c>
      <c r="AX5966">
        <v>0.999999999999999</v>
      </c>
      <c r="AY5966" s="73">
        <v>52.910004136144998</v>
      </c>
      <c r="AZ5966">
        <v>48</v>
      </c>
      <c r="BA5966">
        <v>1</v>
      </c>
      <c r="BB5966">
        <v>47</v>
      </c>
      <c r="BC5966">
        <v>0.835956630915209</v>
      </c>
      <c r="BD5966">
        <v>1</v>
      </c>
      <c r="BE5966">
        <v>0.16404336908479</v>
      </c>
      <c r="BF5966">
        <v>60.627415956897003</v>
      </c>
      <c r="BG5966">
        <v>75.212588221295903</v>
      </c>
      <c r="BH5966">
        <v>52.910004136144998</v>
      </c>
      <c r="BI5966">
        <v>56.300552804559899</v>
      </c>
    </row>
    <row r="5967" spans="1:61" x14ac:dyDescent="0.25">
      <c r="A5967" s="10" t="str">
        <f>VLOOKUP(D5967,'Index-Relations'!E:F,2,FALSE)</f>
        <v>ESG</v>
      </c>
      <c r="B5967" t="s">
        <v>3450</v>
      </c>
      <c r="C5967" s="53" t="s">
        <v>2767</v>
      </c>
      <c r="D5967" s="59" t="s">
        <v>3139</v>
      </c>
      <c r="E5967" s="59" t="s">
        <v>9383</v>
      </c>
      <c r="F5967" t="s">
        <v>1178</v>
      </c>
      <c r="G5967" t="s">
        <v>2663</v>
      </c>
      <c r="H5967" t="s">
        <v>1179</v>
      </c>
      <c r="I5967" s="52">
        <v>45413</v>
      </c>
      <c r="J5967" t="s">
        <v>2457</v>
      </c>
      <c r="K5967">
        <v>48</v>
      </c>
      <c r="L5967" s="73">
        <v>60.880886383826002</v>
      </c>
      <c r="M5967">
        <v>48</v>
      </c>
      <c r="N5967">
        <v>1</v>
      </c>
      <c r="O5967" s="73">
        <v>75.145757522452897</v>
      </c>
      <c r="P5967">
        <v>48</v>
      </c>
      <c r="Q5967">
        <v>1</v>
      </c>
      <c r="R5967">
        <v>48</v>
      </c>
      <c r="S5967">
        <v>1</v>
      </c>
      <c r="T5967">
        <v>20.1667703025918</v>
      </c>
      <c r="U5967">
        <v>6.9449979251369004E-2</v>
      </c>
      <c r="V5967">
        <v>13</v>
      </c>
      <c r="W5967">
        <v>0</v>
      </c>
      <c r="X5967">
        <v>0</v>
      </c>
      <c r="Y5967">
        <v>48</v>
      </c>
      <c r="Z5967">
        <v>1</v>
      </c>
      <c r="AA5967">
        <v>6.6393481284388001</v>
      </c>
      <c r="AB5967">
        <v>41</v>
      </c>
      <c r="AC5967">
        <v>0.98108648726185999</v>
      </c>
      <c r="AD5967">
        <v>7</v>
      </c>
      <c r="AE5967">
        <v>1.8913512738140299E-2</v>
      </c>
      <c r="AF5967">
        <v>0</v>
      </c>
      <c r="AG5967">
        <v>0</v>
      </c>
      <c r="AH5967">
        <v>0</v>
      </c>
      <c r="AI5967">
        <v>0</v>
      </c>
      <c r="AJ5967" s="73">
        <v>56.357145044988897</v>
      </c>
      <c r="AK5967">
        <v>48</v>
      </c>
      <c r="AL5967">
        <v>1</v>
      </c>
      <c r="AM5967">
        <v>0</v>
      </c>
      <c r="AN5967">
        <v>0</v>
      </c>
      <c r="AO5967">
        <v>0</v>
      </c>
      <c r="AP5967">
        <v>0</v>
      </c>
      <c r="AQ5967">
        <v>48</v>
      </c>
      <c r="AR5967">
        <v>1</v>
      </c>
      <c r="AS5967">
        <v>0</v>
      </c>
      <c r="AT5967">
        <v>0</v>
      </c>
      <c r="AU5967">
        <v>0</v>
      </c>
      <c r="AV5967">
        <v>0</v>
      </c>
      <c r="AW5967">
        <v>48</v>
      </c>
      <c r="AX5967">
        <v>1</v>
      </c>
      <c r="AY5967" s="73">
        <v>53.620926049642001</v>
      </c>
      <c r="AZ5967">
        <v>48</v>
      </c>
      <c r="BA5967">
        <v>1</v>
      </c>
      <c r="BB5967">
        <v>47</v>
      </c>
      <c r="BC5967">
        <v>0.83914476869645804</v>
      </c>
      <c r="BD5967">
        <v>1</v>
      </c>
      <c r="BE5967">
        <v>0.16085523130354101</v>
      </c>
      <c r="BF5967">
        <v>60.880886383826002</v>
      </c>
      <c r="BG5967">
        <v>75.145757522452897</v>
      </c>
      <c r="BH5967">
        <v>53.620926049642001</v>
      </c>
      <c r="BI5967">
        <v>56.357145044988897</v>
      </c>
    </row>
    <row r="5968" spans="1:61" x14ac:dyDescent="0.25">
      <c r="A5968" s="10" t="str">
        <f>VLOOKUP(D5968,'Index-Relations'!E:F,2,FALSE)</f>
        <v>ESG</v>
      </c>
      <c r="B5968" t="s">
        <v>3450</v>
      </c>
      <c r="C5968" s="53" t="s">
        <v>2768</v>
      </c>
      <c r="D5968" s="59" t="s">
        <v>3139</v>
      </c>
      <c r="E5968" s="59" t="s">
        <v>9384</v>
      </c>
      <c r="F5968" t="s">
        <v>1178</v>
      </c>
      <c r="G5968" t="s">
        <v>2663</v>
      </c>
      <c r="H5968" t="s">
        <v>1179</v>
      </c>
      <c r="I5968" s="52">
        <v>45383</v>
      </c>
      <c r="J5968" t="s">
        <v>2457</v>
      </c>
      <c r="K5968">
        <v>45</v>
      </c>
      <c r="L5968">
        <v>74.657730884857799</v>
      </c>
      <c r="M5968">
        <v>45</v>
      </c>
      <c r="N5968">
        <v>1</v>
      </c>
      <c r="O5968">
        <v>79.806338971810305</v>
      </c>
      <c r="P5968">
        <v>45</v>
      </c>
      <c r="Q5968">
        <v>1</v>
      </c>
      <c r="R5968">
        <v>45</v>
      </c>
      <c r="S5968">
        <v>0.999999999999999</v>
      </c>
      <c r="T5968">
        <v>23.944196678948501</v>
      </c>
      <c r="U5968">
        <v>4.7109184148172702E-2</v>
      </c>
      <c r="V5968">
        <v>13</v>
      </c>
      <c r="W5968">
        <v>0</v>
      </c>
      <c r="X5968">
        <v>0</v>
      </c>
      <c r="Y5968">
        <v>45</v>
      </c>
      <c r="Z5968">
        <v>0.999999999999999</v>
      </c>
      <c r="AA5968">
        <v>5.3612821133804802</v>
      </c>
      <c r="AB5968">
        <v>34</v>
      </c>
      <c r="AC5968">
        <v>0.86329122258704905</v>
      </c>
      <c r="AD5968">
        <v>11</v>
      </c>
      <c r="AE5968">
        <v>0.13670877741295001</v>
      </c>
      <c r="AF5968">
        <v>0</v>
      </c>
      <c r="AG5968">
        <v>0</v>
      </c>
      <c r="AH5968">
        <v>0</v>
      </c>
      <c r="AI5968">
        <v>0</v>
      </c>
      <c r="AJ5968">
        <v>70.242467682396494</v>
      </c>
      <c r="AK5968">
        <v>45</v>
      </c>
      <c r="AL5968">
        <v>1</v>
      </c>
      <c r="AM5968">
        <v>0</v>
      </c>
      <c r="AN5968">
        <v>0</v>
      </c>
      <c r="AO5968">
        <v>0</v>
      </c>
      <c r="AP5968">
        <v>0</v>
      </c>
      <c r="AQ5968">
        <v>45</v>
      </c>
      <c r="AR5968">
        <v>1</v>
      </c>
      <c r="AS5968">
        <v>0</v>
      </c>
      <c r="AT5968">
        <v>0</v>
      </c>
      <c r="AU5968">
        <v>0</v>
      </c>
      <c r="AV5968">
        <v>0</v>
      </c>
      <c r="AW5968">
        <v>45</v>
      </c>
      <c r="AX5968">
        <v>0.999999999999999</v>
      </c>
      <c r="AY5968">
        <v>70.970233957612194</v>
      </c>
      <c r="AZ5968">
        <v>45</v>
      </c>
      <c r="BA5968">
        <v>1</v>
      </c>
      <c r="BB5968">
        <v>45</v>
      </c>
      <c r="BC5968">
        <v>1</v>
      </c>
      <c r="BD5968">
        <v>0</v>
      </c>
      <c r="BE5968">
        <v>0</v>
      </c>
      <c r="BF5968">
        <v>69.985650108397905</v>
      </c>
      <c r="BG5968">
        <v>74.132324043174904</v>
      </c>
      <c r="BH5968">
        <v>66.946632032205997</v>
      </c>
      <c r="BI5968">
        <v>66.147717213895007</v>
      </c>
    </row>
    <row r="5969" spans="1:61" x14ac:dyDescent="0.25">
      <c r="A5969" s="10" t="str">
        <f>VLOOKUP(D5969,'Index-Relations'!E:F,2,FALSE)</f>
        <v>ESG</v>
      </c>
      <c r="B5969" t="s">
        <v>3450</v>
      </c>
      <c r="C5969" s="53" t="s">
        <v>2769</v>
      </c>
      <c r="D5969" s="59" t="s">
        <v>3139</v>
      </c>
      <c r="E5969" s="59" t="s">
        <v>9385</v>
      </c>
      <c r="F5969" t="s">
        <v>1178</v>
      </c>
      <c r="G5969" t="s">
        <v>2663</v>
      </c>
      <c r="H5969" t="s">
        <v>1179</v>
      </c>
      <c r="I5969" s="52">
        <v>45352</v>
      </c>
      <c r="J5969" t="s">
        <v>2457</v>
      </c>
      <c r="K5969">
        <v>45</v>
      </c>
      <c r="L5969">
        <v>75.345061435647196</v>
      </c>
      <c r="M5969">
        <v>45</v>
      </c>
      <c r="N5969">
        <v>1</v>
      </c>
      <c r="O5969">
        <v>79.916556797199803</v>
      </c>
      <c r="P5969">
        <v>45</v>
      </c>
      <c r="Q5969">
        <v>1</v>
      </c>
      <c r="R5969">
        <v>45</v>
      </c>
      <c r="S5969">
        <v>0.999999999999999</v>
      </c>
      <c r="T5969">
        <v>24.1236361885463</v>
      </c>
      <c r="U5969">
        <v>3.5475246825295098E-2</v>
      </c>
      <c r="V5969">
        <v>10</v>
      </c>
      <c r="W5969">
        <v>0</v>
      </c>
      <c r="X5969">
        <v>0</v>
      </c>
      <c r="Y5969">
        <v>45</v>
      </c>
      <c r="Z5969">
        <v>1</v>
      </c>
      <c r="AA5969">
        <v>5.2514650273027899</v>
      </c>
      <c r="AB5969">
        <v>34</v>
      </c>
      <c r="AC5969">
        <v>0.85868914471816904</v>
      </c>
      <c r="AD5969">
        <v>11</v>
      </c>
      <c r="AE5969">
        <v>0.14131085528182999</v>
      </c>
      <c r="AF5969">
        <v>0</v>
      </c>
      <c r="AG5969">
        <v>2.776E-17</v>
      </c>
      <c r="AH5969">
        <v>0</v>
      </c>
      <c r="AI5969">
        <v>0</v>
      </c>
      <c r="AJ5969">
        <v>70.852954797751593</v>
      </c>
      <c r="AK5969">
        <v>45</v>
      </c>
      <c r="AL5969">
        <v>1</v>
      </c>
      <c r="AM5969">
        <v>0</v>
      </c>
      <c r="AN5969">
        <v>0</v>
      </c>
      <c r="AO5969">
        <v>0</v>
      </c>
      <c r="AP5969">
        <v>0</v>
      </c>
      <c r="AQ5969">
        <v>45</v>
      </c>
      <c r="AR5969">
        <v>1</v>
      </c>
      <c r="AS5969">
        <v>0</v>
      </c>
      <c r="AT5969">
        <v>0</v>
      </c>
      <c r="AU5969">
        <v>0</v>
      </c>
      <c r="AV5969">
        <v>0</v>
      </c>
      <c r="AW5969">
        <v>45</v>
      </c>
      <c r="AX5969">
        <v>0.999999999999999</v>
      </c>
      <c r="AY5969">
        <v>72.183760624410596</v>
      </c>
      <c r="AZ5969">
        <v>45</v>
      </c>
      <c r="BA5969">
        <v>1</v>
      </c>
      <c r="BB5969">
        <v>45</v>
      </c>
      <c r="BC5969">
        <v>1</v>
      </c>
      <c r="BD5969">
        <v>0</v>
      </c>
      <c r="BE5969">
        <v>0</v>
      </c>
      <c r="BF5969">
        <v>70.071266883823</v>
      </c>
      <c r="BG5969">
        <v>74.275818110909</v>
      </c>
      <c r="BH5969">
        <v>67.356859976114904</v>
      </c>
      <c r="BI5969">
        <v>66.146159922251002</v>
      </c>
    </row>
    <row r="5970" spans="1:61" x14ac:dyDescent="0.25">
      <c r="A5970" s="10" t="str">
        <f>VLOOKUP(D5970,'Index-Relations'!E:F,2,FALSE)</f>
        <v>ESG</v>
      </c>
      <c r="B5970" t="s">
        <v>3450</v>
      </c>
      <c r="C5970" s="53" t="s">
        <v>2770</v>
      </c>
      <c r="D5970" s="59" t="s">
        <v>3139</v>
      </c>
      <c r="E5970" s="59" t="s">
        <v>9386</v>
      </c>
      <c r="F5970" t="s">
        <v>1178</v>
      </c>
      <c r="G5970" t="s">
        <v>2663</v>
      </c>
      <c r="H5970" t="s">
        <v>1179</v>
      </c>
      <c r="I5970" s="52">
        <v>45323</v>
      </c>
      <c r="J5970" t="s">
        <v>2457</v>
      </c>
      <c r="K5970">
        <v>45</v>
      </c>
      <c r="L5970">
        <v>75.857854730518397</v>
      </c>
      <c r="M5970">
        <v>45</v>
      </c>
      <c r="N5970">
        <v>1</v>
      </c>
      <c r="O5970">
        <v>80.048113044765401</v>
      </c>
      <c r="P5970">
        <v>45</v>
      </c>
      <c r="Q5970">
        <v>1</v>
      </c>
      <c r="R5970">
        <v>45</v>
      </c>
      <c r="S5970">
        <v>0.999999999999999</v>
      </c>
      <c r="T5970">
        <v>23.583829933621999</v>
      </c>
      <c r="U5970">
        <v>3.4751483001033298E-2</v>
      </c>
      <c r="V5970">
        <v>12</v>
      </c>
      <c r="W5970">
        <v>0</v>
      </c>
      <c r="X5970">
        <v>0</v>
      </c>
      <c r="Y5970">
        <v>45</v>
      </c>
      <c r="Z5970">
        <v>0.999999999999999</v>
      </c>
      <c r="AA5970">
        <v>5.2586886887559601</v>
      </c>
      <c r="AB5970">
        <v>34</v>
      </c>
      <c r="AC5970">
        <v>0.86730682341980103</v>
      </c>
      <c r="AD5970">
        <v>11</v>
      </c>
      <c r="AE5970">
        <v>0.132693176580198</v>
      </c>
      <c r="AF5970">
        <v>0</v>
      </c>
      <c r="AG5970">
        <v>1.1102E-16</v>
      </c>
      <c r="AH5970">
        <v>0</v>
      </c>
      <c r="AI5970">
        <v>0</v>
      </c>
      <c r="AJ5970">
        <v>71.528792237717397</v>
      </c>
      <c r="AK5970">
        <v>45</v>
      </c>
      <c r="AL5970">
        <v>1</v>
      </c>
      <c r="AM5970">
        <v>0</v>
      </c>
      <c r="AN5970">
        <v>0</v>
      </c>
      <c r="AO5970">
        <v>0</v>
      </c>
      <c r="AP5970">
        <v>0</v>
      </c>
      <c r="AQ5970">
        <v>45</v>
      </c>
      <c r="AR5970">
        <v>1</v>
      </c>
      <c r="AS5970">
        <v>0</v>
      </c>
      <c r="AT5970">
        <v>0</v>
      </c>
      <c r="AU5970">
        <v>0</v>
      </c>
      <c r="AV5970">
        <v>0</v>
      </c>
      <c r="AW5970">
        <v>45</v>
      </c>
      <c r="AX5970">
        <v>1</v>
      </c>
      <c r="AY5970">
        <v>72.589373818352797</v>
      </c>
      <c r="AZ5970">
        <v>45</v>
      </c>
      <c r="BA5970">
        <v>1</v>
      </c>
      <c r="BB5970">
        <v>45</v>
      </c>
      <c r="BC5970">
        <v>1</v>
      </c>
      <c r="BD5970">
        <v>0</v>
      </c>
      <c r="BE5970">
        <v>0</v>
      </c>
      <c r="BF5970">
        <v>70.542654720447999</v>
      </c>
      <c r="BG5970">
        <v>74.440869433475996</v>
      </c>
      <c r="BH5970">
        <v>67.718519439329</v>
      </c>
      <c r="BI5970">
        <v>66.695973017293994</v>
      </c>
    </row>
    <row r="5971" spans="1:61" x14ac:dyDescent="0.25">
      <c r="A5971" s="10" t="str">
        <f>VLOOKUP(D5971,'Index-Relations'!E:F,2,FALSE)</f>
        <v>ESG</v>
      </c>
      <c r="B5971" t="s">
        <v>3450</v>
      </c>
      <c r="C5971" s="53" t="s">
        <v>2760</v>
      </c>
      <c r="D5971" s="59" t="s">
        <v>3140</v>
      </c>
      <c r="E5971" s="59" t="s">
        <v>9387</v>
      </c>
      <c r="F5971" t="s">
        <v>1183</v>
      </c>
      <c r="G5971" t="s">
        <v>2716</v>
      </c>
      <c r="H5971" t="s">
        <v>1184</v>
      </c>
      <c r="I5971" s="52">
        <v>45659</v>
      </c>
      <c r="J5971" t="s">
        <v>2457</v>
      </c>
      <c r="K5971">
        <v>70</v>
      </c>
      <c r="L5971" s="73">
        <v>55.567554946378003</v>
      </c>
      <c r="M5971">
        <v>70</v>
      </c>
      <c r="N5971">
        <v>1</v>
      </c>
      <c r="O5971" s="73">
        <v>70.769059762390995</v>
      </c>
      <c r="P5971">
        <v>70</v>
      </c>
      <c r="Q5971">
        <v>1</v>
      </c>
      <c r="R5971">
        <v>67</v>
      </c>
      <c r="S5971">
        <v>0.97161917816478005</v>
      </c>
      <c r="T5971">
        <v>43.522528501418599</v>
      </c>
      <c r="U5971">
        <v>0.64212818239511704</v>
      </c>
      <c r="V5971">
        <v>53</v>
      </c>
      <c r="W5971">
        <v>5.4876763965755401E-3</v>
      </c>
      <c r="X5971">
        <v>3</v>
      </c>
      <c r="Y5971">
        <v>70</v>
      </c>
      <c r="Z5971">
        <v>1</v>
      </c>
      <c r="AA5971">
        <v>6.9628256197679699</v>
      </c>
      <c r="AB5971">
        <v>60</v>
      </c>
      <c r="AC5971">
        <v>0.82860686058800403</v>
      </c>
      <c r="AD5971">
        <v>10</v>
      </c>
      <c r="AE5971">
        <v>0.17139313941199399</v>
      </c>
      <c r="AF5971">
        <v>0</v>
      </c>
      <c r="AG5971">
        <v>2.4979999999999999E-16</v>
      </c>
      <c r="AH5971">
        <v>5.1883755500405601E-5</v>
      </c>
      <c r="AI5971">
        <v>1</v>
      </c>
      <c r="AJ5971" s="73">
        <v>45.072442464986999</v>
      </c>
      <c r="AK5971">
        <v>70</v>
      </c>
      <c r="AL5971">
        <v>1</v>
      </c>
      <c r="AM5971">
        <v>0</v>
      </c>
      <c r="AN5971">
        <v>0</v>
      </c>
      <c r="AO5971">
        <v>0</v>
      </c>
      <c r="AP5971">
        <v>0</v>
      </c>
      <c r="AQ5971">
        <v>70</v>
      </c>
      <c r="AR5971">
        <v>1</v>
      </c>
      <c r="AS5971">
        <v>0</v>
      </c>
      <c r="AT5971">
        <v>0</v>
      </c>
      <c r="AU5971">
        <v>0</v>
      </c>
      <c r="AV5971">
        <v>0</v>
      </c>
      <c r="AW5971">
        <v>70</v>
      </c>
      <c r="AX5971">
        <v>0.999999999999999</v>
      </c>
      <c r="AY5971" s="73">
        <v>52.379477657645999</v>
      </c>
      <c r="AZ5971">
        <v>70</v>
      </c>
      <c r="BA5971">
        <v>1</v>
      </c>
      <c r="BB5971">
        <v>66</v>
      </c>
      <c r="BC5971">
        <v>0.613228651057522</v>
      </c>
      <c r="BD5971">
        <v>4</v>
      </c>
      <c r="BE5971">
        <v>0.386771348942477</v>
      </c>
      <c r="BF5971">
        <v>55.567554946378003</v>
      </c>
      <c r="BG5971">
        <v>70.769059762390995</v>
      </c>
      <c r="BH5971">
        <v>52.379477657645999</v>
      </c>
      <c r="BI5971">
        <v>45.072442464986999</v>
      </c>
    </row>
    <row r="5972" spans="1:61" x14ac:dyDescent="0.25">
      <c r="A5972" s="10" t="str">
        <f>VLOOKUP(D5972,'Index-Relations'!E:F,2,FALSE)</f>
        <v>ESG</v>
      </c>
      <c r="B5972" t="s">
        <v>3450</v>
      </c>
      <c r="C5972" s="53" t="s">
        <v>2761</v>
      </c>
      <c r="D5972" s="59" t="s">
        <v>3140</v>
      </c>
      <c r="E5972" s="59" t="s">
        <v>9388</v>
      </c>
      <c r="F5972" t="s">
        <v>1183</v>
      </c>
      <c r="G5972" t="s">
        <v>2716</v>
      </c>
      <c r="H5972" t="s">
        <v>1184</v>
      </c>
      <c r="I5972" s="52">
        <v>45628</v>
      </c>
      <c r="J5972" t="s">
        <v>2457</v>
      </c>
      <c r="K5972">
        <v>70</v>
      </c>
      <c r="L5972" s="73">
        <v>56.170943767533998</v>
      </c>
      <c r="M5972">
        <v>70</v>
      </c>
      <c r="N5972">
        <v>1</v>
      </c>
      <c r="O5972" s="73">
        <v>70.635403020132998</v>
      </c>
      <c r="P5972">
        <v>70</v>
      </c>
      <c r="Q5972">
        <v>1</v>
      </c>
      <c r="R5972">
        <v>67</v>
      </c>
      <c r="S5972">
        <v>0.96957887480968297</v>
      </c>
      <c r="T5972">
        <v>43.411430609451202</v>
      </c>
      <c r="U5972">
        <v>0.64339320935594402</v>
      </c>
      <c r="V5972">
        <v>53</v>
      </c>
      <c r="W5972">
        <v>5.49241664761713E-3</v>
      </c>
      <c r="X5972">
        <v>3</v>
      </c>
      <c r="Y5972">
        <v>70</v>
      </c>
      <c r="Z5972">
        <v>0.999999999999999</v>
      </c>
      <c r="AA5972">
        <v>6.9424333875891202</v>
      </c>
      <c r="AB5972">
        <v>61</v>
      </c>
      <c r="AC5972">
        <v>0.82796755502891695</v>
      </c>
      <c r="AD5972">
        <v>9</v>
      </c>
      <c r="AE5972">
        <v>0.172032444971083</v>
      </c>
      <c r="AF5972">
        <v>0</v>
      </c>
      <c r="AG5972">
        <v>5.5510000000000001E-17</v>
      </c>
      <c r="AH5972">
        <v>4.6268286765634599E-5</v>
      </c>
      <c r="AI5972">
        <v>1</v>
      </c>
      <c r="AJ5972" s="73">
        <v>45.982193602201001</v>
      </c>
      <c r="AK5972">
        <v>70</v>
      </c>
      <c r="AL5972">
        <v>1</v>
      </c>
      <c r="AM5972">
        <v>0</v>
      </c>
      <c r="AN5972">
        <v>0</v>
      </c>
      <c r="AO5972">
        <v>0</v>
      </c>
      <c r="AP5972">
        <v>0</v>
      </c>
      <c r="AQ5972">
        <v>70</v>
      </c>
      <c r="AR5972">
        <v>0.999999999999999</v>
      </c>
      <c r="AS5972">
        <v>0</v>
      </c>
      <c r="AT5972">
        <v>0</v>
      </c>
      <c r="AU5972">
        <v>0</v>
      </c>
      <c r="AV5972">
        <v>0</v>
      </c>
      <c r="AW5972">
        <v>70</v>
      </c>
      <c r="AX5972">
        <v>0.999999999999999</v>
      </c>
      <c r="AY5972" s="73">
        <v>53.291174519785997</v>
      </c>
      <c r="AZ5972">
        <v>70</v>
      </c>
      <c r="BA5972">
        <v>1</v>
      </c>
      <c r="BB5972">
        <v>66</v>
      </c>
      <c r="BC5972">
        <v>0.64161916450422696</v>
      </c>
      <c r="BD5972">
        <v>4</v>
      </c>
      <c r="BE5972">
        <v>0.35838083549577199</v>
      </c>
      <c r="BF5972">
        <v>56.170943767533998</v>
      </c>
      <c r="BG5972">
        <v>70.635403020132998</v>
      </c>
      <c r="BH5972">
        <v>53.291174519785997</v>
      </c>
      <c r="BI5972">
        <v>45.982193602201001</v>
      </c>
    </row>
    <row r="5973" spans="1:61" x14ac:dyDescent="0.25">
      <c r="A5973" s="10" t="str">
        <f>VLOOKUP(D5973,'Index-Relations'!E:F,2,FALSE)</f>
        <v>ESG</v>
      </c>
      <c r="B5973" t="s">
        <v>3450</v>
      </c>
      <c r="C5973" s="53" t="s">
        <v>2762</v>
      </c>
      <c r="D5973" s="59" t="s">
        <v>3140</v>
      </c>
      <c r="E5973" s="59" t="s">
        <v>9389</v>
      </c>
      <c r="F5973" t="s">
        <v>1183</v>
      </c>
      <c r="G5973" t="s">
        <v>2716</v>
      </c>
      <c r="H5973" t="s">
        <v>1184</v>
      </c>
      <c r="I5973" s="52">
        <v>45597</v>
      </c>
      <c r="J5973" t="s">
        <v>2457</v>
      </c>
      <c r="K5973">
        <v>71</v>
      </c>
      <c r="L5973" s="73">
        <v>57.823623685011</v>
      </c>
      <c r="M5973">
        <v>71</v>
      </c>
      <c r="N5973">
        <v>1</v>
      </c>
      <c r="O5973" s="73">
        <v>71.239202569764899</v>
      </c>
      <c r="P5973">
        <v>71</v>
      </c>
      <c r="Q5973">
        <v>1</v>
      </c>
      <c r="R5973">
        <v>68</v>
      </c>
      <c r="S5973">
        <v>0.96922713444391895</v>
      </c>
      <c r="T5973">
        <v>42.852726857039997</v>
      </c>
      <c r="U5973">
        <v>0.64613316237778895</v>
      </c>
      <c r="V5973">
        <v>54</v>
      </c>
      <c r="W5973">
        <v>6.5266218729740999E-3</v>
      </c>
      <c r="X5973">
        <v>4</v>
      </c>
      <c r="Y5973">
        <v>71</v>
      </c>
      <c r="Z5973">
        <v>1</v>
      </c>
      <c r="AA5973">
        <v>7.6136252142681702</v>
      </c>
      <c r="AB5973">
        <v>62</v>
      </c>
      <c r="AC5973">
        <v>0.81638172264700104</v>
      </c>
      <c r="AD5973">
        <v>9</v>
      </c>
      <c r="AE5973">
        <v>0.18361827735299899</v>
      </c>
      <c r="AF5973">
        <v>0</v>
      </c>
      <c r="AG5973">
        <v>0</v>
      </c>
      <c r="AH5973">
        <v>4.7145731703977E-5</v>
      </c>
      <c r="AI5973">
        <v>1</v>
      </c>
      <c r="AJ5973" s="73">
        <v>48.182538814719997</v>
      </c>
      <c r="AK5973">
        <v>71</v>
      </c>
      <c r="AL5973">
        <v>1</v>
      </c>
      <c r="AM5973">
        <v>0</v>
      </c>
      <c r="AN5973">
        <v>0</v>
      </c>
      <c r="AO5973">
        <v>0</v>
      </c>
      <c r="AP5973">
        <v>0</v>
      </c>
      <c r="AQ5973">
        <v>71</v>
      </c>
      <c r="AR5973">
        <v>0.999999999999999</v>
      </c>
      <c r="AS5973">
        <v>0</v>
      </c>
      <c r="AT5973">
        <v>0</v>
      </c>
      <c r="AU5973">
        <v>0</v>
      </c>
      <c r="AV5973">
        <v>0</v>
      </c>
      <c r="AW5973">
        <v>71</v>
      </c>
      <c r="AX5973">
        <v>1</v>
      </c>
      <c r="AY5973" s="73">
        <v>55.033884050194999</v>
      </c>
      <c r="AZ5973">
        <v>71</v>
      </c>
      <c r="BA5973">
        <v>1</v>
      </c>
      <c r="BB5973">
        <v>67</v>
      </c>
      <c r="BC5973">
        <v>0.67144428011100998</v>
      </c>
      <c r="BD5973">
        <v>4</v>
      </c>
      <c r="BE5973">
        <v>0.32855571988898902</v>
      </c>
      <c r="BF5973">
        <v>57.823623685011</v>
      </c>
      <c r="BG5973">
        <v>71.239202569764899</v>
      </c>
      <c r="BH5973">
        <v>55.033884050194999</v>
      </c>
      <c r="BI5973">
        <v>48.182538814719997</v>
      </c>
    </row>
    <row r="5974" spans="1:61" x14ac:dyDescent="0.25">
      <c r="A5974" s="10" t="str">
        <f>VLOOKUP(D5974,'Index-Relations'!E:F,2,FALSE)</f>
        <v>ESG</v>
      </c>
      <c r="B5974" t="s">
        <v>3450</v>
      </c>
      <c r="C5974" s="53" t="s">
        <v>2763</v>
      </c>
      <c r="D5974" s="59" t="s">
        <v>3140</v>
      </c>
      <c r="E5974" s="59" t="s">
        <v>9390</v>
      </c>
      <c r="F5974" t="s">
        <v>1183</v>
      </c>
      <c r="G5974" t="s">
        <v>2716</v>
      </c>
      <c r="H5974" t="s">
        <v>1184</v>
      </c>
      <c r="I5974" s="52">
        <v>45566</v>
      </c>
      <c r="J5974" t="s">
        <v>2457</v>
      </c>
      <c r="K5974">
        <v>74</v>
      </c>
      <c r="L5974" s="73">
        <v>57.628372632706899</v>
      </c>
      <c r="M5974">
        <v>74</v>
      </c>
      <c r="N5974">
        <v>1</v>
      </c>
      <c r="O5974" s="73">
        <v>71.520349809950005</v>
      </c>
      <c r="P5974">
        <v>74</v>
      </c>
      <c r="Q5974">
        <v>1</v>
      </c>
      <c r="R5974">
        <v>71</v>
      </c>
      <c r="S5974">
        <v>0.98119653168299803</v>
      </c>
      <c r="T5974">
        <v>42.643235725386802</v>
      </c>
      <c r="U5974">
        <v>0.68884608868901198</v>
      </c>
      <c r="V5974">
        <v>57</v>
      </c>
      <c r="W5974">
        <v>6.6349066272879198E-3</v>
      </c>
      <c r="X5974">
        <v>4</v>
      </c>
      <c r="Y5974">
        <v>74</v>
      </c>
      <c r="Z5974">
        <v>0.999999999999999</v>
      </c>
      <c r="AA5974">
        <v>7.7319423656556303</v>
      </c>
      <c r="AB5974">
        <v>65</v>
      </c>
      <c r="AC5974">
        <v>0.90991632899365704</v>
      </c>
      <c r="AD5974">
        <v>9</v>
      </c>
      <c r="AE5974">
        <v>9.0083671006342597E-2</v>
      </c>
      <c r="AF5974">
        <v>0</v>
      </c>
      <c r="AG5974">
        <v>1.3878000000000001E-16</v>
      </c>
      <c r="AH5974">
        <v>5.4546942583303499E-5</v>
      </c>
      <c r="AI5974">
        <v>1</v>
      </c>
      <c r="AJ5974" s="73">
        <v>47.444870072274</v>
      </c>
      <c r="AK5974">
        <v>74</v>
      </c>
      <c r="AL5974">
        <v>1</v>
      </c>
      <c r="AM5974">
        <v>0</v>
      </c>
      <c r="AN5974">
        <v>0</v>
      </c>
      <c r="AO5974">
        <v>0</v>
      </c>
      <c r="AP5974">
        <v>0</v>
      </c>
      <c r="AQ5974">
        <v>74</v>
      </c>
      <c r="AR5974">
        <v>1</v>
      </c>
      <c r="AS5974">
        <v>0</v>
      </c>
      <c r="AT5974">
        <v>0</v>
      </c>
      <c r="AU5974">
        <v>0</v>
      </c>
      <c r="AV5974">
        <v>0</v>
      </c>
      <c r="AW5974">
        <v>74</v>
      </c>
      <c r="AX5974">
        <v>1</v>
      </c>
      <c r="AY5974" s="73">
        <v>54.8606297474999</v>
      </c>
      <c r="AZ5974">
        <v>74</v>
      </c>
      <c r="BA5974">
        <v>1</v>
      </c>
      <c r="BB5974">
        <v>69</v>
      </c>
      <c r="BC5974">
        <v>0.66132969820085397</v>
      </c>
      <c r="BD5974">
        <v>5</v>
      </c>
      <c r="BE5974">
        <v>0.33867030179914498</v>
      </c>
      <c r="BF5974">
        <v>57.628372632706899</v>
      </c>
      <c r="BG5974">
        <v>71.520349809950005</v>
      </c>
      <c r="BH5974">
        <v>54.8606297474999</v>
      </c>
      <c r="BI5974">
        <v>47.444870072274</v>
      </c>
    </row>
    <row r="5975" spans="1:61" x14ac:dyDescent="0.25">
      <c r="A5975" s="10" t="str">
        <f>VLOOKUP(D5975,'Index-Relations'!E:F,2,FALSE)</f>
        <v>ESG</v>
      </c>
      <c r="B5975" t="s">
        <v>3450</v>
      </c>
      <c r="C5975" s="53" t="s">
        <v>2764</v>
      </c>
      <c r="D5975" s="59" t="s">
        <v>3140</v>
      </c>
      <c r="E5975" s="59" t="s">
        <v>9391</v>
      </c>
      <c r="F5975" t="s">
        <v>1183</v>
      </c>
      <c r="G5975" t="s">
        <v>2716</v>
      </c>
      <c r="H5975" t="s">
        <v>1184</v>
      </c>
      <c r="I5975" s="52">
        <v>45537</v>
      </c>
      <c r="J5975" t="s">
        <v>2457</v>
      </c>
      <c r="K5975">
        <v>87</v>
      </c>
      <c r="L5975" s="73">
        <v>58.272341914400997</v>
      </c>
      <c r="M5975">
        <v>87</v>
      </c>
      <c r="N5975">
        <v>1</v>
      </c>
      <c r="O5975" s="73">
        <v>71.325272736431998</v>
      </c>
      <c r="P5975">
        <v>87</v>
      </c>
      <c r="Q5975">
        <v>1</v>
      </c>
      <c r="R5975">
        <v>85</v>
      </c>
      <c r="S5975">
        <v>0.98924978401361097</v>
      </c>
      <c r="T5975">
        <v>42.085590775039798</v>
      </c>
      <c r="U5975">
        <v>0.72351608081413799</v>
      </c>
      <c r="V5975">
        <v>67</v>
      </c>
      <c r="W5975">
        <v>6.3618450015174204E-3</v>
      </c>
      <c r="X5975">
        <v>4</v>
      </c>
      <c r="Y5975">
        <v>87</v>
      </c>
      <c r="Z5975">
        <v>1</v>
      </c>
      <c r="AA5975">
        <v>8.1156867001908495</v>
      </c>
      <c r="AB5975">
        <v>77</v>
      </c>
      <c r="AC5975">
        <v>0.93113400312412098</v>
      </c>
      <c r="AD5975">
        <v>11</v>
      </c>
      <c r="AE5975">
        <v>8.9052986439242296E-2</v>
      </c>
      <c r="AF5975">
        <v>-1</v>
      </c>
      <c r="AG5975">
        <v>0</v>
      </c>
      <c r="AH5975">
        <v>4.9432184485713297E-5</v>
      </c>
      <c r="AI5975">
        <v>1</v>
      </c>
      <c r="AJ5975" s="73">
        <v>48.586370109304902</v>
      </c>
      <c r="AK5975">
        <v>87</v>
      </c>
      <c r="AL5975">
        <v>1</v>
      </c>
      <c r="AM5975">
        <v>0</v>
      </c>
      <c r="AN5975">
        <v>0</v>
      </c>
      <c r="AO5975">
        <v>0</v>
      </c>
      <c r="AP5975">
        <v>0</v>
      </c>
      <c r="AQ5975">
        <v>87</v>
      </c>
      <c r="AR5975">
        <v>1</v>
      </c>
      <c r="AS5975">
        <v>0</v>
      </c>
      <c r="AT5975">
        <v>0</v>
      </c>
      <c r="AU5975">
        <v>0</v>
      </c>
      <c r="AV5975">
        <v>0</v>
      </c>
      <c r="AW5975">
        <v>87</v>
      </c>
      <c r="AX5975">
        <v>1</v>
      </c>
      <c r="AY5975" s="73">
        <v>55.620125380284897</v>
      </c>
      <c r="AZ5975">
        <v>87</v>
      </c>
      <c r="BA5975">
        <v>1</v>
      </c>
      <c r="BB5975">
        <v>82</v>
      </c>
      <c r="BC5975">
        <v>0.68720788091882101</v>
      </c>
      <c r="BD5975">
        <v>5</v>
      </c>
      <c r="BE5975">
        <v>0.31279211908117799</v>
      </c>
      <c r="BF5975">
        <v>58.272341914400997</v>
      </c>
      <c r="BG5975">
        <v>71.325272736431998</v>
      </c>
      <c r="BH5975">
        <v>55.620125380284897</v>
      </c>
      <c r="BI5975">
        <v>48.586370109304902</v>
      </c>
    </row>
    <row r="5976" spans="1:61" x14ac:dyDescent="0.25">
      <c r="A5976" s="10" t="str">
        <f>VLOOKUP(D5976,'Index-Relations'!E:F,2,FALSE)</f>
        <v>ESG</v>
      </c>
      <c r="B5976" t="s">
        <v>3450</v>
      </c>
      <c r="C5976" s="53" t="s">
        <v>3350</v>
      </c>
      <c r="D5976" s="59" t="s">
        <v>3140</v>
      </c>
      <c r="E5976" s="59" t="s">
        <v>9392</v>
      </c>
      <c r="F5976" t="s">
        <v>1183</v>
      </c>
      <c r="G5976" t="s">
        <v>2716</v>
      </c>
      <c r="H5976" t="s">
        <v>1184</v>
      </c>
      <c r="I5976" s="52">
        <v>45505</v>
      </c>
      <c r="J5976" t="s">
        <v>2457</v>
      </c>
      <c r="K5976">
        <v>87</v>
      </c>
      <c r="L5976" s="73">
        <v>57.8109706900959</v>
      </c>
      <c r="M5976">
        <v>87</v>
      </c>
      <c r="N5976">
        <v>1</v>
      </c>
      <c r="O5976" s="73">
        <v>71.077186618082905</v>
      </c>
      <c r="P5976">
        <v>87</v>
      </c>
      <c r="Q5976">
        <v>1</v>
      </c>
      <c r="R5976">
        <v>85</v>
      </c>
      <c r="S5976">
        <v>0.98955638823605496</v>
      </c>
      <c r="T5976">
        <v>42.244940003369798</v>
      </c>
      <c r="U5976">
        <v>0.69832541912387402</v>
      </c>
      <c r="V5976">
        <v>67</v>
      </c>
      <c r="W5976">
        <v>6.4750406418240102E-3</v>
      </c>
      <c r="X5976">
        <v>4</v>
      </c>
      <c r="Y5976">
        <v>87</v>
      </c>
      <c r="Z5976">
        <v>1</v>
      </c>
      <c r="AA5976">
        <v>8.1073309834746805</v>
      </c>
      <c r="AB5976">
        <v>78</v>
      </c>
      <c r="AC5976">
        <v>0.91332796615914802</v>
      </c>
      <c r="AD5976">
        <v>9</v>
      </c>
      <c r="AE5976">
        <v>8.66720338408518E-2</v>
      </c>
      <c r="AF5976">
        <v>0</v>
      </c>
      <c r="AG5976">
        <v>5.5510000000000001E-17</v>
      </c>
      <c r="AH5976">
        <v>5.3137394514610497E-5</v>
      </c>
      <c r="AI5976">
        <v>1</v>
      </c>
      <c r="AJ5976" s="73">
        <v>47.97821218464</v>
      </c>
      <c r="AK5976">
        <v>87</v>
      </c>
      <c r="AL5976">
        <v>1</v>
      </c>
      <c r="AM5976">
        <v>0</v>
      </c>
      <c r="AN5976">
        <v>0</v>
      </c>
      <c r="AO5976">
        <v>0</v>
      </c>
      <c r="AP5976">
        <v>0</v>
      </c>
      <c r="AQ5976">
        <v>87</v>
      </c>
      <c r="AR5976">
        <v>1</v>
      </c>
      <c r="AS5976">
        <v>0</v>
      </c>
      <c r="AT5976">
        <v>0</v>
      </c>
      <c r="AU5976">
        <v>0</v>
      </c>
      <c r="AV5976">
        <v>0</v>
      </c>
      <c r="AW5976">
        <v>87</v>
      </c>
      <c r="AX5976">
        <v>0.999999999999999</v>
      </c>
      <c r="AY5976" s="73">
        <v>55.191508233900002</v>
      </c>
      <c r="AZ5976">
        <v>87</v>
      </c>
      <c r="BA5976">
        <v>1</v>
      </c>
      <c r="BB5976">
        <v>83</v>
      </c>
      <c r="BC5976">
        <v>0.71922386396245097</v>
      </c>
      <c r="BD5976">
        <v>4</v>
      </c>
      <c r="BE5976">
        <v>0.28077613603754797</v>
      </c>
      <c r="BF5976">
        <v>57.8109706900959</v>
      </c>
      <c r="BG5976">
        <v>71.077186618082905</v>
      </c>
      <c r="BH5976">
        <v>55.191508233900002</v>
      </c>
      <c r="BI5976">
        <v>47.97821218464</v>
      </c>
    </row>
    <row r="5977" spans="1:61" x14ac:dyDescent="0.25">
      <c r="A5977" s="10" t="str">
        <f>VLOOKUP(D5977,'Index-Relations'!E:F,2,FALSE)</f>
        <v>ESG</v>
      </c>
      <c r="B5977" t="s">
        <v>3450</v>
      </c>
      <c r="C5977" s="53" t="s">
        <v>2765</v>
      </c>
      <c r="D5977" s="59" t="s">
        <v>3140</v>
      </c>
      <c r="E5977" s="59" t="s">
        <v>9393</v>
      </c>
      <c r="F5977" t="s">
        <v>1183</v>
      </c>
      <c r="G5977" t="s">
        <v>2716</v>
      </c>
      <c r="H5977" t="s">
        <v>1184</v>
      </c>
      <c r="I5977" s="52">
        <v>45474</v>
      </c>
      <c r="J5977" t="s">
        <v>2457</v>
      </c>
      <c r="K5977">
        <v>87</v>
      </c>
      <c r="L5977" s="73">
        <v>58.586041564897002</v>
      </c>
      <c r="M5977">
        <v>87</v>
      </c>
      <c r="N5977">
        <v>1</v>
      </c>
      <c r="O5977" s="73">
        <v>71.280154472270993</v>
      </c>
      <c r="P5977">
        <v>87</v>
      </c>
      <c r="Q5977">
        <v>1</v>
      </c>
      <c r="R5977">
        <v>85</v>
      </c>
      <c r="S5977">
        <v>0.98881211262147495</v>
      </c>
      <c r="T5977">
        <v>42.2801482764783</v>
      </c>
      <c r="U5977">
        <v>0.69692764508623395</v>
      </c>
      <c r="V5977">
        <v>66</v>
      </c>
      <c r="W5977">
        <v>6.68946372171154E-3</v>
      </c>
      <c r="X5977">
        <v>4</v>
      </c>
      <c r="Y5977">
        <v>87</v>
      </c>
      <c r="Z5977">
        <v>1</v>
      </c>
      <c r="AA5977">
        <v>8.4563869815523507</v>
      </c>
      <c r="AB5977">
        <v>78</v>
      </c>
      <c r="AC5977">
        <v>0.91642222233332005</v>
      </c>
      <c r="AD5977">
        <v>9</v>
      </c>
      <c r="AE5977">
        <v>8.3577777666679801E-2</v>
      </c>
      <c r="AF5977">
        <v>0</v>
      </c>
      <c r="AG5977">
        <v>0</v>
      </c>
      <c r="AH5977">
        <v>4.7436576304769698E-5</v>
      </c>
      <c r="AI5977">
        <v>1</v>
      </c>
      <c r="AJ5977" s="73">
        <v>49.076299657870997</v>
      </c>
      <c r="AK5977">
        <v>87</v>
      </c>
      <c r="AL5977">
        <v>1</v>
      </c>
      <c r="AM5977">
        <v>0</v>
      </c>
      <c r="AN5977">
        <v>0</v>
      </c>
      <c r="AO5977">
        <v>0</v>
      </c>
      <c r="AP5977">
        <v>0</v>
      </c>
      <c r="AQ5977">
        <v>87</v>
      </c>
      <c r="AR5977">
        <v>0.999999999999999</v>
      </c>
      <c r="AS5977">
        <v>0</v>
      </c>
      <c r="AT5977">
        <v>0</v>
      </c>
      <c r="AU5977">
        <v>0</v>
      </c>
      <c r="AV5977">
        <v>0</v>
      </c>
      <c r="AW5977">
        <v>87</v>
      </c>
      <c r="AX5977">
        <v>1</v>
      </c>
      <c r="AY5977" s="73">
        <v>56.053080091501897</v>
      </c>
      <c r="AZ5977">
        <v>87</v>
      </c>
      <c r="BA5977">
        <v>1</v>
      </c>
      <c r="BB5977">
        <v>83</v>
      </c>
      <c r="BC5977">
        <v>0.73823691817157699</v>
      </c>
      <c r="BD5977">
        <v>4</v>
      </c>
      <c r="BE5977">
        <v>0.26176308182842201</v>
      </c>
      <c r="BF5977">
        <v>58.586041564897002</v>
      </c>
      <c r="BG5977">
        <v>71.280154472270993</v>
      </c>
      <c r="BH5977">
        <v>56.053080091501897</v>
      </c>
      <c r="BI5977">
        <v>49.076299657870997</v>
      </c>
    </row>
    <row r="5978" spans="1:61" x14ac:dyDescent="0.25">
      <c r="A5978" s="10" t="str">
        <f>VLOOKUP(D5978,'Index-Relations'!E:F,2,FALSE)</f>
        <v>ESG</v>
      </c>
      <c r="B5978" t="s">
        <v>3450</v>
      </c>
      <c r="C5978" s="53" t="s">
        <v>2766</v>
      </c>
      <c r="D5978" s="59" t="s">
        <v>3140</v>
      </c>
      <c r="E5978" s="59" t="s">
        <v>9394</v>
      </c>
      <c r="F5978" t="s">
        <v>1183</v>
      </c>
      <c r="G5978" t="s">
        <v>2716</v>
      </c>
      <c r="H5978" t="s">
        <v>1184</v>
      </c>
      <c r="I5978" s="52">
        <v>45446</v>
      </c>
      <c r="J5978" t="s">
        <v>2457</v>
      </c>
      <c r="K5978">
        <v>87</v>
      </c>
      <c r="L5978" s="73">
        <v>59.294619981270003</v>
      </c>
      <c r="M5978">
        <v>87</v>
      </c>
      <c r="N5978">
        <v>1</v>
      </c>
      <c r="O5978" s="73">
        <v>71.270510926313904</v>
      </c>
      <c r="P5978">
        <v>87</v>
      </c>
      <c r="Q5978">
        <v>1</v>
      </c>
      <c r="R5978">
        <v>85</v>
      </c>
      <c r="S5978">
        <v>0.98815807501277297</v>
      </c>
      <c r="T5978">
        <v>41.923142752470397</v>
      </c>
      <c r="U5978">
        <v>0.69336368077097399</v>
      </c>
      <c r="V5978">
        <v>66</v>
      </c>
      <c r="W5978">
        <v>6.4840695055719301E-3</v>
      </c>
      <c r="X5978">
        <v>4</v>
      </c>
      <c r="Y5978">
        <v>87</v>
      </c>
      <c r="Z5978">
        <v>0.999999999999999</v>
      </c>
      <c r="AA5978">
        <v>8.4984078231624895</v>
      </c>
      <c r="AB5978">
        <v>78</v>
      </c>
      <c r="AC5978">
        <v>0.91570820995854196</v>
      </c>
      <c r="AD5978">
        <v>9</v>
      </c>
      <c r="AE5978">
        <v>8.4291790041456705E-2</v>
      </c>
      <c r="AF5978">
        <v>0</v>
      </c>
      <c r="AG5978">
        <v>4.3020999999999999E-16</v>
      </c>
      <c r="AH5978">
        <v>4.92366797854081E-5</v>
      </c>
      <c r="AI5978">
        <v>1</v>
      </c>
      <c r="AJ5978" s="73">
        <v>49.686661060744001</v>
      </c>
      <c r="AK5978">
        <v>87</v>
      </c>
      <c r="AL5978">
        <v>1</v>
      </c>
      <c r="AM5978">
        <v>0</v>
      </c>
      <c r="AN5978">
        <v>0</v>
      </c>
      <c r="AO5978">
        <v>0</v>
      </c>
      <c r="AP5978">
        <v>0</v>
      </c>
      <c r="AQ5978">
        <v>87</v>
      </c>
      <c r="AR5978">
        <v>1</v>
      </c>
      <c r="AS5978">
        <v>0</v>
      </c>
      <c r="AT5978">
        <v>0</v>
      </c>
      <c r="AU5978">
        <v>0</v>
      </c>
      <c r="AV5978">
        <v>0</v>
      </c>
      <c r="AW5978">
        <v>87</v>
      </c>
      <c r="AX5978">
        <v>1</v>
      </c>
      <c r="AY5978" s="73">
        <v>57.377045831258002</v>
      </c>
      <c r="AZ5978">
        <v>87</v>
      </c>
      <c r="BA5978">
        <v>1</v>
      </c>
      <c r="BB5978">
        <v>83</v>
      </c>
      <c r="BC5978">
        <v>0.75025535813991995</v>
      </c>
      <c r="BD5978">
        <v>4</v>
      </c>
      <c r="BE5978">
        <v>0.249744641860079</v>
      </c>
      <c r="BF5978">
        <v>59.294619981270003</v>
      </c>
      <c r="BG5978">
        <v>71.270510926313904</v>
      </c>
      <c r="BH5978">
        <v>57.377045831258002</v>
      </c>
      <c r="BI5978">
        <v>49.686661060744001</v>
      </c>
    </row>
    <row r="5979" spans="1:61" x14ac:dyDescent="0.25">
      <c r="A5979" s="10" t="str">
        <f>VLOOKUP(D5979,'Index-Relations'!E:F,2,FALSE)</f>
        <v>ESG</v>
      </c>
      <c r="B5979" t="s">
        <v>3450</v>
      </c>
      <c r="C5979" s="53" t="s">
        <v>2767</v>
      </c>
      <c r="D5979" s="59" t="s">
        <v>3140</v>
      </c>
      <c r="E5979" s="59" t="s">
        <v>9395</v>
      </c>
      <c r="F5979" t="s">
        <v>1183</v>
      </c>
      <c r="G5979" t="s">
        <v>2716</v>
      </c>
      <c r="H5979" t="s">
        <v>1184</v>
      </c>
      <c r="I5979" s="52">
        <v>45413</v>
      </c>
      <c r="J5979" t="s">
        <v>2457</v>
      </c>
      <c r="K5979">
        <v>87</v>
      </c>
      <c r="L5979" s="73">
        <v>59.167225297308001</v>
      </c>
      <c r="M5979">
        <v>87</v>
      </c>
      <c r="N5979">
        <v>1</v>
      </c>
      <c r="O5979" s="73">
        <v>71.507694758241996</v>
      </c>
      <c r="P5979">
        <v>87</v>
      </c>
      <c r="Q5979">
        <v>1</v>
      </c>
      <c r="R5979">
        <v>85</v>
      </c>
      <c r="S5979">
        <v>0.98892769465909203</v>
      </c>
      <c r="T5979">
        <v>41.994808806894397</v>
      </c>
      <c r="U5979">
        <v>0.69041245622607705</v>
      </c>
      <c r="V5979">
        <v>66</v>
      </c>
      <c r="W5979">
        <v>6.3715118050512798E-3</v>
      </c>
      <c r="X5979">
        <v>4</v>
      </c>
      <c r="Y5979">
        <v>87</v>
      </c>
      <c r="Z5979">
        <v>1</v>
      </c>
      <c r="AA5979">
        <v>8.5712805890197501</v>
      </c>
      <c r="AB5979">
        <v>78</v>
      </c>
      <c r="AC5979">
        <v>0.92165851886173</v>
      </c>
      <c r="AD5979">
        <v>9</v>
      </c>
      <c r="AE5979">
        <v>7.8341481138269997E-2</v>
      </c>
      <c r="AF5979">
        <v>0</v>
      </c>
      <c r="AG5979">
        <v>0</v>
      </c>
      <c r="AH5979">
        <v>4.6459417392532399E-5</v>
      </c>
      <c r="AI5979">
        <v>1</v>
      </c>
      <c r="AJ5979" s="73">
        <v>49.456823775594003</v>
      </c>
      <c r="AK5979">
        <v>87</v>
      </c>
      <c r="AL5979">
        <v>1</v>
      </c>
      <c r="AM5979">
        <v>0</v>
      </c>
      <c r="AN5979">
        <v>0</v>
      </c>
      <c r="AO5979">
        <v>0</v>
      </c>
      <c r="AP5979">
        <v>0</v>
      </c>
      <c r="AQ5979">
        <v>87</v>
      </c>
      <c r="AR5979">
        <v>1</v>
      </c>
      <c r="AS5979">
        <v>0</v>
      </c>
      <c r="AT5979">
        <v>0</v>
      </c>
      <c r="AU5979">
        <v>0</v>
      </c>
      <c r="AV5979">
        <v>0</v>
      </c>
      <c r="AW5979">
        <v>87</v>
      </c>
      <c r="AX5979">
        <v>1</v>
      </c>
      <c r="AY5979" s="73">
        <v>57.060150473527898</v>
      </c>
      <c r="AZ5979">
        <v>87</v>
      </c>
      <c r="BA5979">
        <v>1</v>
      </c>
      <c r="BB5979">
        <v>83</v>
      </c>
      <c r="BC5979">
        <v>0.739422229380157</v>
      </c>
      <c r="BD5979">
        <v>4</v>
      </c>
      <c r="BE5979">
        <v>0.260577770619842</v>
      </c>
      <c r="BF5979">
        <v>59.167225297308001</v>
      </c>
      <c r="BG5979">
        <v>71.507694758241996</v>
      </c>
      <c r="BH5979">
        <v>57.060150473527898</v>
      </c>
      <c r="BI5979">
        <v>49.456823775594003</v>
      </c>
    </row>
    <row r="5980" spans="1:61" x14ac:dyDescent="0.25">
      <c r="A5980" s="10" t="str">
        <f>VLOOKUP(D5980,'Index-Relations'!E:F,2,FALSE)</f>
        <v>ESG</v>
      </c>
      <c r="B5980" t="s">
        <v>3450</v>
      </c>
      <c r="C5980" s="53" t="s">
        <v>2768</v>
      </c>
      <c r="D5980" s="59" t="s">
        <v>3140</v>
      </c>
      <c r="E5980" s="59" t="s">
        <v>9396</v>
      </c>
      <c r="F5980" t="s">
        <v>1183</v>
      </c>
      <c r="G5980" t="s">
        <v>2716</v>
      </c>
      <c r="H5980" t="s">
        <v>1184</v>
      </c>
      <c r="I5980" s="52">
        <v>45383</v>
      </c>
      <c r="J5980" t="s">
        <v>2457</v>
      </c>
      <c r="K5980">
        <v>87</v>
      </c>
      <c r="L5980">
        <v>58.856115951132601</v>
      </c>
      <c r="M5980">
        <v>87</v>
      </c>
      <c r="N5980">
        <v>1</v>
      </c>
      <c r="O5980">
        <v>66.401173722386005</v>
      </c>
      <c r="P5980">
        <v>87</v>
      </c>
      <c r="Q5980">
        <v>1</v>
      </c>
      <c r="R5980">
        <v>85</v>
      </c>
      <c r="S5980">
        <v>0.98978630930003197</v>
      </c>
      <c r="T5980">
        <v>41.073044163674702</v>
      </c>
      <c r="U5980">
        <v>0.71355728360215898</v>
      </c>
      <c r="V5980">
        <v>64</v>
      </c>
      <c r="W5980">
        <v>6.7919812397585402E-3</v>
      </c>
      <c r="X5980">
        <v>4</v>
      </c>
      <c r="Y5980">
        <v>87</v>
      </c>
      <c r="Z5980">
        <v>1</v>
      </c>
      <c r="AA5980">
        <v>10.1287444196095</v>
      </c>
      <c r="AB5980">
        <v>77</v>
      </c>
      <c r="AC5980">
        <v>0.94086508690681003</v>
      </c>
      <c r="AD5980">
        <v>10</v>
      </c>
      <c r="AE5980">
        <v>5.9134913093189502E-2</v>
      </c>
      <c r="AF5980">
        <v>0</v>
      </c>
      <c r="AG5980">
        <v>0</v>
      </c>
      <c r="AH5980">
        <v>8.3643975016792298E-6</v>
      </c>
      <c r="AI5980">
        <v>1</v>
      </c>
      <c r="AJ5980">
        <v>55.046385418207301</v>
      </c>
      <c r="AK5980">
        <v>87</v>
      </c>
      <c r="AL5980">
        <v>1</v>
      </c>
      <c r="AM5980">
        <v>0</v>
      </c>
      <c r="AN5980">
        <v>0</v>
      </c>
      <c r="AO5980">
        <v>0</v>
      </c>
      <c r="AP5980">
        <v>0</v>
      </c>
      <c r="AQ5980">
        <v>87</v>
      </c>
      <c r="AR5980">
        <v>0.999999999999999</v>
      </c>
      <c r="AS5980">
        <v>0</v>
      </c>
      <c r="AT5980">
        <v>0</v>
      </c>
      <c r="AU5980">
        <v>0</v>
      </c>
      <c r="AV5980">
        <v>0</v>
      </c>
      <c r="AW5980">
        <v>87</v>
      </c>
      <c r="AX5980">
        <v>0.999999999999999</v>
      </c>
      <c r="AY5980">
        <v>54.077990685876301</v>
      </c>
      <c r="AZ5980">
        <v>87</v>
      </c>
      <c r="BA5980">
        <v>1</v>
      </c>
      <c r="BB5980">
        <v>82</v>
      </c>
      <c r="BC5980">
        <v>0.58180934914858295</v>
      </c>
      <c r="BD5980">
        <v>5</v>
      </c>
      <c r="BE5980">
        <v>0.41819065085141599</v>
      </c>
      <c r="BF5980">
        <v>55.513432670223999</v>
      </c>
      <c r="BG5980">
        <v>61.878500986168</v>
      </c>
      <c r="BH5980">
        <v>51.817935446672998</v>
      </c>
      <c r="BI5980">
        <v>52.645219733486996</v>
      </c>
    </row>
    <row r="5981" spans="1:61" x14ac:dyDescent="0.25">
      <c r="A5981" s="10" t="str">
        <f>VLOOKUP(D5981,'Index-Relations'!E:F,2,FALSE)</f>
        <v>ESG</v>
      </c>
      <c r="B5981" t="s">
        <v>3450</v>
      </c>
      <c r="C5981" s="53" t="s">
        <v>2769</v>
      </c>
      <c r="D5981" s="59" t="s">
        <v>3140</v>
      </c>
      <c r="E5981" s="59" t="s">
        <v>9397</v>
      </c>
      <c r="F5981" t="s">
        <v>1183</v>
      </c>
      <c r="G5981" t="s">
        <v>2716</v>
      </c>
      <c r="H5981" t="s">
        <v>1184</v>
      </c>
      <c r="I5981" s="52">
        <v>45352</v>
      </c>
      <c r="J5981" t="s">
        <v>2457</v>
      </c>
      <c r="K5981">
        <v>87</v>
      </c>
      <c r="L5981">
        <v>60.362411036287199</v>
      </c>
      <c r="M5981">
        <v>87</v>
      </c>
      <c r="N5981">
        <v>1</v>
      </c>
      <c r="O5981">
        <v>66.736404659558005</v>
      </c>
      <c r="P5981">
        <v>87</v>
      </c>
      <c r="Q5981">
        <v>1</v>
      </c>
      <c r="R5981">
        <v>85</v>
      </c>
      <c r="S5981">
        <v>0.99037524949965305</v>
      </c>
      <c r="T5981">
        <v>41.212169319837201</v>
      </c>
      <c r="U5981">
        <v>0.663684718440963</v>
      </c>
      <c r="V5981">
        <v>61</v>
      </c>
      <c r="W5981">
        <v>6.33376812300323E-3</v>
      </c>
      <c r="X5981">
        <v>3</v>
      </c>
      <c r="Y5981">
        <v>87</v>
      </c>
      <c r="Z5981">
        <v>0.999999999999999</v>
      </c>
      <c r="AA5981">
        <v>10.0311078433167</v>
      </c>
      <c r="AB5981">
        <v>77</v>
      </c>
      <c r="AC5981">
        <v>0.94261143985886597</v>
      </c>
      <c r="AD5981">
        <v>10</v>
      </c>
      <c r="AE5981">
        <v>5.7388560141133999E-2</v>
      </c>
      <c r="AF5981">
        <v>0</v>
      </c>
      <c r="AG5981">
        <v>6.94E-18</v>
      </c>
      <c r="AH5981">
        <v>0</v>
      </c>
      <c r="AI5981">
        <v>0</v>
      </c>
      <c r="AJ5981">
        <v>58.313437252036003</v>
      </c>
      <c r="AK5981">
        <v>87</v>
      </c>
      <c r="AL5981">
        <v>1</v>
      </c>
      <c r="AM5981">
        <v>0</v>
      </c>
      <c r="AN5981">
        <v>0</v>
      </c>
      <c r="AO5981">
        <v>0</v>
      </c>
      <c r="AP5981">
        <v>0</v>
      </c>
      <c r="AQ5981">
        <v>87</v>
      </c>
      <c r="AR5981">
        <v>1</v>
      </c>
      <c r="AS5981">
        <v>0</v>
      </c>
      <c r="AT5981">
        <v>0</v>
      </c>
      <c r="AU5981">
        <v>0</v>
      </c>
      <c r="AV5981">
        <v>0</v>
      </c>
      <c r="AW5981">
        <v>87</v>
      </c>
      <c r="AX5981">
        <v>1</v>
      </c>
      <c r="AY5981">
        <v>54.3672759729738</v>
      </c>
      <c r="AZ5981">
        <v>87</v>
      </c>
      <c r="BA5981">
        <v>1</v>
      </c>
      <c r="BB5981">
        <v>82</v>
      </c>
      <c r="BC5981">
        <v>0.57480461535142702</v>
      </c>
      <c r="BD5981">
        <v>5</v>
      </c>
      <c r="BE5981">
        <v>0.42519538464857198</v>
      </c>
      <c r="BF5981">
        <v>56.893680436973902</v>
      </c>
      <c r="BG5981">
        <v>62.295686875420003</v>
      </c>
      <c r="BH5981">
        <v>52.065060726205999</v>
      </c>
      <c r="BI5981">
        <v>55.828535558353899</v>
      </c>
    </row>
    <row r="5982" spans="1:61" x14ac:dyDescent="0.25">
      <c r="A5982" s="10" t="str">
        <f>VLOOKUP(D5982,'Index-Relations'!E:F,2,FALSE)</f>
        <v>ESG</v>
      </c>
      <c r="B5982" t="s">
        <v>3450</v>
      </c>
      <c r="C5982" s="53" t="s">
        <v>2770</v>
      </c>
      <c r="D5982" s="59" t="s">
        <v>3140</v>
      </c>
      <c r="E5982" s="59" t="s">
        <v>9398</v>
      </c>
      <c r="F5982" t="s">
        <v>1183</v>
      </c>
      <c r="G5982" t="s">
        <v>2716</v>
      </c>
      <c r="H5982" t="s">
        <v>1184</v>
      </c>
      <c r="I5982" s="52">
        <v>45323</v>
      </c>
      <c r="J5982" t="s">
        <v>2457</v>
      </c>
      <c r="K5982">
        <v>88</v>
      </c>
      <c r="L5982">
        <v>60.771391141547198</v>
      </c>
      <c r="M5982">
        <v>87</v>
      </c>
      <c r="N5982">
        <v>1</v>
      </c>
      <c r="O5982">
        <v>67.389595287862704</v>
      </c>
      <c r="P5982">
        <v>87</v>
      </c>
      <c r="Q5982">
        <v>1</v>
      </c>
      <c r="R5982">
        <v>85</v>
      </c>
      <c r="S5982">
        <v>0.98956443031288799</v>
      </c>
      <c r="T5982">
        <v>41.257128544198402</v>
      </c>
      <c r="U5982">
        <v>0.66067894092839996</v>
      </c>
      <c r="V5982">
        <v>60</v>
      </c>
      <c r="W5982">
        <v>6.4090600391819696E-3</v>
      </c>
      <c r="X5982">
        <v>3</v>
      </c>
      <c r="Y5982">
        <v>87</v>
      </c>
      <c r="Z5982">
        <v>1</v>
      </c>
      <c r="AA5982">
        <v>9.1663662211499695</v>
      </c>
      <c r="AB5982">
        <v>77</v>
      </c>
      <c r="AC5982">
        <v>0.93968897845753196</v>
      </c>
      <c r="AD5982">
        <v>10</v>
      </c>
      <c r="AE5982">
        <v>6.0311021542467098E-2</v>
      </c>
      <c r="AF5982">
        <v>1</v>
      </c>
      <c r="AG5982">
        <v>4.4408999999999998E-16</v>
      </c>
      <c r="AH5982">
        <v>0</v>
      </c>
      <c r="AI5982">
        <v>0</v>
      </c>
      <c r="AJ5982">
        <v>58.326957393052602</v>
      </c>
      <c r="AK5982">
        <v>87</v>
      </c>
      <c r="AL5982">
        <v>1</v>
      </c>
      <c r="AM5982">
        <v>0</v>
      </c>
      <c r="AN5982">
        <v>0</v>
      </c>
      <c r="AO5982">
        <v>0</v>
      </c>
      <c r="AP5982">
        <v>0</v>
      </c>
      <c r="AQ5982">
        <v>87</v>
      </c>
      <c r="AR5982">
        <v>1</v>
      </c>
      <c r="AS5982">
        <v>0</v>
      </c>
      <c r="AT5982">
        <v>0</v>
      </c>
      <c r="AU5982">
        <v>0</v>
      </c>
      <c r="AV5982">
        <v>0</v>
      </c>
      <c r="AW5982">
        <v>87</v>
      </c>
      <c r="AX5982">
        <v>1</v>
      </c>
      <c r="AY5982">
        <v>54.920971143753299</v>
      </c>
      <c r="AZ5982">
        <v>87</v>
      </c>
      <c r="BA5982">
        <v>1</v>
      </c>
      <c r="BB5982">
        <v>82</v>
      </c>
      <c r="BC5982">
        <v>0.58892613247577597</v>
      </c>
      <c r="BD5982">
        <v>5</v>
      </c>
      <c r="BE5982">
        <v>0.41107386752422298</v>
      </c>
      <c r="BF5982">
        <v>57.229111181836998</v>
      </c>
      <c r="BG5982">
        <v>62.926524650829002</v>
      </c>
      <c r="BH5982">
        <v>52.530398021286999</v>
      </c>
      <c r="BI5982">
        <v>55.697964929990903</v>
      </c>
    </row>
    <row r="5983" spans="1:61" x14ac:dyDescent="0.25">
      <c r="A5983" s="10" t="str">
        <f>VLOOKUP(D5983,'Index-Relations'!E:F,2,FALSE)</f>
        <v>ESG</v>
      </c>
      <c r="B5983" t="s">
        <v>3450</v>
      </c>
      <c r="C5983" s="53" t="s">
        <v>2760</v>
      </c>
      <c r="D5983" s="59" t="s">
        <v>3141</v>
      </c>
      <c r="E5983" s="59" t="s">
        <v>9399</v>
      </c>
      <c r="F5983" t="s">
        <v>1187</v>
      </c>
      <c r="G5983" t="s">
        <v>2742</v>
      </c>
      <c r="H5983" t="s">
        <v>1188</v>
      </c>
      <c r="I5983" s="52">
        <v>45659</v>
      </c>
      <c r="J5983" t="s">
        <v>2457</v>
      </c>
      <c r="K5983">
        <v>49</v>
      </c>
      <c r="L5983" s="73">
        <v>73.537040163591897</v>
      </c>
      <c r="M5983">
        <v>49</v>
      </c>
      <c r="N5983">
        <v>1</v>
      </c>
      <c r="O5983" s="73">
        <v>78.699024774835905</v>
      </c>
      <c r="P5983">
        <v>49</v>
      </c>
      <c r="Q5983">
        <v>1</v>
      </c>
      <c r="R5983">
        <v>48</v>
      </c>
      <c r="S5983">
        <v>0.99988043426016004</v>
      </c>
      <c r="T5983">
        <v>48.2373147525619</v>
      </c>
      <c r="U5983">
        <v>0.97989709239273104</v>
      </c>
      <c r="V5983">
        <v>48</v>
      </c>
      <c r="W5983">
        <v>0.11316634154101</v>
      </c>
      <c r="X5983">
        <v>12</v>
      </c>
      <c r="Y5983">
        <v>49</v>
      </c>
      <c r="Z5983">
        <v>0.999999999999999</v>
      </c>
      <c r="AA5983">
        <v>16.890440236239201</v>
      </c>
      <c r="AB5983">
        <v>46</v>
      </c>
      <c r="AC5983">
        <v>0.91886995028881202</v>
      </c>
      <c r="AD5983">
        <v>3</v>
      </c>
      <c r="AE5983">
        <v>8.1130049711187702E-2</v>
      </c>
      <c r="AF5983">
        <v>0</v>
      </c>
      <c r="AG5983">
        <v>0</v>
      </c>
      <c r="AH5983">
        <v>0</v>
      </c>
      <c r="AI5983">
        <v>0</v>
      </c>
      <c r="AJ5983" s="73">
        <v>62.530341372994997</v>
      </c>
      <c r="AK5983">
        <v>49</v>
      </c>
      <c r="AL5983">
        <v>1</v>
      </c>
      <c r="AM5983">
        <v>0</v>
      </c>
      <c r="AN5983">
        <v>0</v>
      </c>
      <c r="AO5983">
        <v>0</v>
      </c>
      <c r="AP5983">
        <v>0</v>
      </c>
      <c r="AQ5983">
        <v>49</v>
      </c>
      <c r="AR5983">
        <v>0.999999999999999</v>
      </c>
      <c r="AS5983">
        <v>0</v>
      </c>
      <c r="AT5983">
        <v>0</v>
      </c>
      <c r="AU5983">
        <v>0</v>
      </c>
      <c r="AV5983">
        <v>0</v>
      </c>
      <c r="AW5983">
        <v>49</v>
      </c>
      <c r="AX5983">
        <v>0.999999999999999</v>
      </c>
      <c r="AY5983" s="73">
        <v>74.669003629428005</v>
      </c>
      <c r="AZ5983">
        <v>49</v>
      </c>
      <c r="BA5983">
        <v>1</v>
      </c>
      <c r="BB5983">
        <v>49</v>
      </c>
      <c r="BC5983">
        <v>0.999999999999999</v>
      </c>
      <c r="BD5983">
        <v>0</v>
      </c>
      <c r="BE5983">
        <v>0</v>
      </c>
      <c r="BF5983">
        <v>73.537040163591897</v>
      </c>
      <c r="BG5983">
        <v>78.699024774835905</v>
      </c>
      <c r="BH5983">
        <v>74.669003629428005</v>
      </c>
      <c r="BI5983">
        <v>62.530341372994997</v>
      </c>
    </row>
    <row r="5984" spans="1:61" x14ac:dyDescent="0.25">
      <c r="A5984" s="10" t="str">
        <f>VLOOKUP(D5984,'Index-Relations'!E:F,2,FALSE)</f>
        <v>ESG</v>
      </c>
      <c r="B5984" t="s">
        <v>3450</v>
      </c>
      <c r="C5984" s="53" t="s">
        <v>2761</v>
      </c>
      <c r="D5984" s="59" t="s">
        <v>3141</v>
      </c>
      <c r="E5984" s="59" t="s">
        <v>9400</v>
      </c>
      <c r="F5984" t="s">
        <v>1187</v>
      </c>
      <c r="G5984" t="s">
        <v>2742</v>
      </c>
      <c r="H5984" t="s">
        <v>1188</v>
      </c>
      <c r="I5984" s="52">
        <v>45628</v>
      </c>
      <c r="J5984" t="s">
        <v>2457</v>
      </c>
      <c r="K5984">
        <v>49</v>
      </c>
      <c r="L5984" s="73">
        <v>73.551486022763896</v>
      </c>
      <c r="M5984">
        <v>49</v>
      </c>
      <c r="N5984">
        <v>1</v>
      </c>
      <c r="O5984" s="73">
        <v>78.689944191801999</v>
      </c>
      <c r="P5984">
        <v>49</v>
      </c>
      <c r="Q5984">
        <v>1</v>
      </c>
      <c r="R5984">
        <v>48</v>
      </c>
      <c r="S5984">
        <v>0.99988182959050897</v>
      </c>
      <c r="T5984">
        <v>48.317470229891299</v>
      </c>
      <c r="U5984">
        <v>0.97987881364516705</v>
      </c>
      <c r="V5984">
        <v>48</v>
      </c>
      <c r="W5984">
        <v>0.111029939804283</v>
      </c>
      <c r="X5984">
        <v>12</v>
      </c>
      <c r="Y5984">
        <v>49</v>
      </c>
      <c r="Z5984">
        <v>0.999999999999999</v>
      </c>
      <c r="AA5984">
        <v>15.904749853519</v>
      </c>
      <c r="AB5984">
        <v>47</v>
      </c>
      <c r="AC5984">
        <v>0.983051550463651</v>
      </c>
      <c r="AD5984">
        <v>2</v>
      </c>
      <c r="AE5984">
        <v>1.69484495363478E-2</v>
      </c>
      <c r="AF5984">
        <v>0</v>
      </c>
      <c r="AG5984">
        <v>2.8103E-16</v>
      </c>
      <c r="AH5984">
        <v>0</v>
      </c>
      <c r="AI5984">
        <v>0</v>
      </c>
      <c r="AJ5984" s="73">
        <v>62.576015427136902</v>
      </c>
      <c r="AK5984">
        <v>49</v>
      </c>
      <c r="AL5984">
        <v>1</v>
      </c>
      <c r="AM5984">
        <v>0</v>
      </c>
      <c r="AN5984">
        <v>0</v>
      </c>
      <c r="AO5984">
        <v>0</v>
      </c>
      <c r="AP5984">
        <v>0</v>
      </c>
      <c r="AQ5984">
        <v>49</v>
      </c>
      <c r="AR5984">
        <v>0.999999999999999</v>
      </c>
      <c r="AS5984">
        <v>0</v>
      </c>
      <c r="AT5984">
        <v>0</v>
      </c>
      <c r="AU5984">
        <v>0</v>
      </c>
      <c r="AV5984">
        <v>0</v>
      </c>
      <c r="AW5984">
        <v>49</v>
      </c>
      <c r="AX5984">
        <v>1</v>
      </c>
      <c r="AY5984" s="73">
        <v>74.655712385153905</v>
      </c>
      <c r="AZ5984">
        <v>49</v>
      </c>
      <c r="BA5984">
        <v>1</v>
      </c>
      <c r="BB5984">
        <v>49</v>
      </c>
      <c r="BC5984">
        <v>0.999999999999999</v>
      </c>
      <c r="BD5984">
        <v>0</v>
      </c>
      <c r="BE5984">
        <v>0</v>
      </c>
      <c r="BF5984">
        <v>73.551486022763896</v>
      </c>
      <c r="BG5984">
        <v>78.689944191801999</v>
      </c>
      <c r="BH5984">
        <v>74.655712385153905</v>
      </c>
      <c r="BI5984">
        <v>62.576015427136902</v>
      </c>
    </row>
    <row r="5985" spans="1:61" x14ac:dyDescent="0.25">
      <c r="A5985" s="10" t="str">
        <f>VLOOKUP(D5985,'Index-Relations'!E:F,2,FALSE)</f>
        <v>ESG</v>
      </c>
      <c r="B5985" t="s">
        <v>3450</v>
      </c>
      <c r="C5985" s="53" t="s">
        <v>2762</v>
      </c>
      <c r="D5985" s="59" t="s">
        <v>3141</v>
      </c>
      <c r="E5985" s="59" t="s">
        <v>9401</v>
      </c>
      <c r="F5985" t="s">
        <v>1187</v>
      </c>
      <c r="G5985" t="s">
        <v>2742</v>
      </c>
      <c r="H5985" t="s">
        <v>1188</v>
      </c>
      <c r="I5985" s="52">
        <v>45597</v>
      </c>
      <c r="J5985" t="s">
        <v>2457</v>
      </c>
      <c r="K5985">
        <v>49</v>
      </c>
      <c r="L5985" s="73">
        <v>73.430319656785997</v>
      </c>
      <c r="M5985">
        <v>49</v>
      </c>
      <c r="N5985">
        <v>1</v>
      </c>
      <c r="O5985" s="73">
        <v>78.411881961169001</v>
      </c>
      <c r="P5985">
        <v>49</v>
      </c>
      <c r="Q5985">
        <v>1</v>
      </c>
      <c r="R5985">
        <v>48</v>
      </c>
      <c r="S5985">
        <v>0.99988182071462695</v>
      </c>
      <c r="T5985">
        <v>48.416243231015898</v>
      </c>
      <c r="U5985">
        <v>0.97940012111624597</v>
      </c>
      <c r="V5985">
        <v>48</v>
      </c>
      <c r="W5985">
        <v>0.112668494635247</v>
      </c>
      <c r="X5985">
        <v>12</v>
      </c>
      <c r="Y5985">
        <v>49</v>
      </c>
      <c r="Z5985">
        <v>0.999999999999999</v>
      </c>
      <c r="AA5985">
        <v>15.8059127959073</v>
      </c>
      <c r="AB5985">
        <v>47</v>
      </c>
      <c r="AC5985">
        <v>0.98063527909072601</v>
      </c>
      <c r="AD5985">
        <v>2</v>
      </c>
      <c r="AE5985">
        <v>1.9364720909272999E-2</v>
      </c>
      <c r="AF5985">
        <v>0</v>
      </c>
      <c r="AG5985">
        <v>1.5266E-16</v>
      </c>
      <c r="AH5985">
        <v>0</v>
      </c>
      <c r="AI5985">
        <v>0</v>
      </c>
      <c r="AJ5985" s="73">
        <v>62.958780203873999</v>
      </c>
      <c r="AK5985">
        <v>49</v>
      </c>
      <c r="AL5985">
        <v>1</v>
      </c>
      <c r="AM5985">
        <v>0</v>
      </c>
      <c r="AN5985">
        <v>0</v>
      </c>
      <c r="AO5985">
        <v>0</v>
      </c>
      <c r="AP5985">
        <v>0</v>
      </c>
      <c r="AQ5985">
        <v>49</v>
      </c>
      <c r="AR5985">
        <v>1</v>
      </c>
      <c r="AS5985">
        <v>0</v>
      </c>
      <c r="AT5985">
        <v>0</v>
      </c>
      <c r="AU5985">
        <v>0</v>
      </c>
      <c r="AV5985">
        <v>0</v>
      </c>
      <c r="AW5985">
        <v>49</v>
      </c>
      <c r="AX5985">
        <v>0.999999999999999</v>
      </c>
      <c r="AY5985" s="73">
        <v>74.321258528461996</v>
      </c>
      <c r="AZ5985">
        <v>49</v>
      </c>
      <c r="BA5985">
        <v>1</v>
      </c>
      <c r="BB5985">
        <v>49</v>
      </c>
      <c r="BC5985">
        <v>1</v>
      </c>
      <c r="BD5985">
        <v>0</v>
      </c>
      <c r="BE5985">
        <v>0</v>
      </c>
      <c r="BF5985">
        <v>73.430319656785997</v>
      </c>
      <c r="BG5985">
        <v>78.411881961169001</v>
      </c>
      <c r="BH5985">
        <v>74.321258528461996</v>
      </c>
      <c r="BI5985">
        <v>62.958780203873999</v>
      </c>
    </row>
    <row r="5986" spans="1:61" x14ac:dyDescent="0.25">
      <c r="A5986" s="10" t="str">
        <f>VLOOKUP(D5986,'Index-Relations'!E:F,2,FALSE)</f>
        <v>ESG</v>
      </c>
      <c r="B5986" t="s">
        <v>3450</v>
      </c>
      <c r="C5986" s="53" t="s">
        <v>2763</v>
      </c>
      <c r="D5986" s="59" t="s">
        <v>3141</v>
      </c>
      <c r="E5986" s="59" t="s">
        <v>9402</v>
      </c>
      <c r="F5986" t="s">
        <v>1187</v>
      </c>
      <c r="G5986" t="s">
        <v>2742</v>
      </c>
      <c r="H5986" t="s">
        <v>1188</v>
      </c>
      <c r="I5986" s="52">
        <v>45566</v>
      </c>
      <c r="J5986" t="s">
        <v>2457</v>
      </c>
      <c r="K5986">
        <v>53</v>
      </c>
      <c r="L5986" s="73">
        <v>73.102558950220995</v>
      </c>
      <c r="M5986">
        <v>53</v>
      </c>
      <c r="N5986">
        <v>1</v>
      </c>
      <c r="O5986" s="73">
        <v>78.169255200517995</v>
      </c>
      <c r="P5986">
        <v>53</v>
      </c>
      <c r="Q5986">
        <v>1</v>
      </c>
      <c r="R5986">
        <v>52</v>
      </c>
      <c r="S5986">
        <v>0.99939654835463598</v>
      </c>
      <c r="T5986">
        <v>48.8859923043698</v>
      </c>
      <c r="U5986">
        <v>0.98038474536953102</v>
      </c>
      <c r="V5986">
        <v>52</v>
      </c>
      <c r="W5986">
        <v>8.5700279959199294E-2</v>
      </c>
      <c r="X5986">
        <v>10</v>
      </c>
      <c r="Y5986">
        <v>53</v>
      </c>
      <c r="Z5986">
        <v>1</v>
      </c>
      <c r="AA5986">
        <v>15.2686931583773</v>
      </c>
      <c r="AB5986">
        <v>49</v>
      </c>
      <c r="AC5986">
        <v>0.97622144868654903</v>
      </c>
      <c r="AD5986">
        <v>4</v>
      </c>
      <c r="AE5986">
        <v>2.37785513134499E-2</v>
      </c>
      <c r="AF5986">
        <v>0</v>
      </c>
      <c r="AG5986">
        <v>9.7139999999999999E-17</v>
      </c>
      <c r="AH5986">
        <v>0</v>
      </c>
      <c r="AI5986">
        <v>0</v>
      </c>
      <c r="AJ5986" s="73">
        <v>62.145611709839997</v>
      </c>
      <c r="AK5986">
        <v>53</v>
      </c>
      <c r="AL5986">
        <v>1</v>
      </c>
      <c r="AM5986">
        <v>0</v>
      </c>
      <c r="AN5986">
        <v>0</v>
      </c>
      <c r="AO5986">
        <v>0</v>
      </c>
      <c r="AP5986">
        <v>0</v>
      </c>
      <c r="AQ5986">
        <v>53</v>
      </c>
      <c r="AR5986">
        <v>1</v>
      </c>
      <c r="AS5986">
        <v>0</v>
      </c>
      <c r="AT5986">
        <v>0</v>
      </c>
      <c r="AU5986">
        <v>0</v>
      </c>
      <c r="AV5986">
        <v>0</v>
      </c>
      <c r="AW5986">
        <v>53</v>
      </c>
      <c r="AX5986">
        <v>1</v>
      </c>
      <c r="AY5986" s="73">
        <v>74.331101733647998</v>
      </c>
      <c r="AZ5986">
        <v>53</v>
      </c>
      <c r="BA5986">
        <v>1</v>
      </c>
      <c r="BB5986">
        <v>53</v>
      </c>
      <c r="BC5986">
        <v>1</v>
      </c>
      <c r="BD5986">
        <v>0</v>
      </c>
      <c r="BE5986">
        <v>0</v>
      </c>
      <c r="BF5986">
        <v>73.102558950220995</v>
      </c>
      <c r="BG5986">
        <v>78.169255200517995</v>
      </c>
      <c r="BH5986">
        <v>74.331101733647998</v>
      </c>
      <c r="BI5986">
        <v>62.145611709839997</v>
      </c>
    </row>
    <row r="5987" spans="1:61" x14ac:dyDescent="0.25">
      <c r="A5987" s="10" t="str">
        <f>VLOOKUP(D5987,'Index-Relations'!E:F,2,FALSE)</f>
        <v>ESG</v>
      </c>
      <c r="B5987" t="s">
        <v>3450</v>
      </c>
      <c r="C5987" s="53" t="s">
        <v>2764</v>
      </c>
      <c r="D5987" s="59" t="s">
        <v>3141</v>
      </c>
      <c r="E5987" s="59" t="s">
        <v>9403</v>
      </c>
      <c r="F5987" t="s">
        <v>1187</v>
      </c>
      <c r="G5987" t="s">
        <v>2742</v>
      </c>
      <c r="H5987" t="s">
        <v>1188</v>
      </c>
      <c r="I5987" s="52">
        <v>45537</v>
      </c>
      <c r="J5987" t="s">
        <v>2457</v>
      </c>
      <c r="K5987">
        <v>57</v>
      </c>
      <c r="L5987" s="73">
        <v>72.835869166319895</v>
      </c>
      <c r="M5987">
        <v>57</v>
      </c>
      <c r="N5987">
        <v>1</v>
      </c>
      <c r="O5987" s="73">
        <v>77.833346138750997</v>
      </c>
      <c r="P5987">
        <v>57</v>
      </c>
      <c r="Q5987">
        <v>1</v>
      </c>
      <c r="R5987">
        <v>56</v>
      </c>
      <c r="S5987">
        <v>0.999423725530035</v>
      </c>
      <c r="T5987">
        <v>49.031338092587298</v>
      </c>
      <c r="U5987">
        <v>0.98296930835978502</v>
      </c>
      <c r="V5987">
        <v>56</v>
      </c>
      <c r="W5987">
        <v>9.7450162377334004E-2</v>
      </c>
      <c r="X5987">
        <v>12</v>
      </c>
      <c r="Y5987">
        <v>57</v>
      </c>
      <c r="Z5987">
        <v>0.999999999999999</v>
      </c>
      <c r="AA5987">
        <v>15.5622956499769</v>
      </c>
      <c r="AB5987">
        <v>56</v>
      </c>
      <c r="AC5987">
        <v>0.98758095079429498</v>
      </c>
      <c r="AD5987">
        <v>2</v>
      </c>
      <c r="AE5987">
        <v>1.4453797632345E-2</v>
      </c>
      <c r="AF5987">
        <v>-1</v>
      </c>
      <c r="AG5987">
        <v>0</v>
      </c>
      <c r="AH5987">
        <v>0</v>
      </c>
      <c r="AI5987">
        <v>0</v>
      </c>
      <c r="AJ5987" s="73">
        <v>61.995944683955997</v>
      </c>
      <c r="AK5987">
        <v>57</v>
      </c>
      <c r="AL5987">
        <v>1</v>
      </c>
      <c r="AM5987">
        <v>0</v>
      </c>
      <c r="AN5987">
        <v>0</v>
      </c>
      <c r="AO5987">
        <v>0</v>
      </c>
      <c r="AP5987">
        <v>0</v>
      </c>
      <c r="AQ5987">
        <v>57</v>
      </c>
      <c r="AR5987">
        <v>0.999999999999999</v>
      </c>
      <c r="AS5987">
        <v>0</v>
      </c>
      <c r="AT5987">
        <v>0</v>
      </c>
      <c r="AU5987">
        <v>0</v>
      </c>
      <c r="AV5987">
        <v>0</v>
      </c>
      <c r="AW5987">
        <v>57</v>
      </c>
      <c r="AX5987">
        <v>1</v>
      </c>
      <c r="AY5987" s="73">
        <v>74.069580120612002</v>
      </c>
      <c r="AZ5987">
        <v>57</v>
      </c>
      <c r="BA5987">
        <v>1</v>
      </c>
      <c r="BB5987">
        <v>57</v>
      </c>
      <c r="BC5987">
        <v>0.999999999999999</v>
      </c>
      <c r="BD5987">
        <v>0</v>
      </c>
      <c r="BE5987">
        <v>0</v>
      </c>
      <c r="BF5987">
        <v>72.835869166319895</v>
      </c>
      <c r="BG5987">
        <v>77.833346138750997</v>
      </c>
      <c r="BH5987">
        <v>74.069580120612002</v>
      </c>
      <c r="BI5987">
        <v>61.995944683955997</v>
      </c>
    </row>
    <row r="5988" spans="1:61" x14ac:dyDescent="0.25">
      <c r="A5988" s="10" t="str">
        <f>VLOOKUP(D5988,'Index-Relations'!E:F,2,FALSE)</f>
        <v>ESG</v>
      </c>
      <c r="B5988" t="s">
        <v>3450</v>
      </c>
      <c r="C5988" s="53" t="s">
        <v>3350</v>
      </c>
      <c r="D5988" s="59" t="s">
        <v>3141</v>
      </c>
      <c r="E5988" s="59" t="s">
        <v>9404</v>
      </c>
      <c r="F5988" t="s">
        <v>1187</v>
      </c>
      <c r="G5988" t="s">
        <v>2742</v>
      </c>
      <c r="H5988" t="s">
        <v>1188</v>
      </c>
      <c r="I5988" s="52">
        <v>45505</v>
      </c>
      <c r="J5988" t="s">
        <v>2457</v>
      </c>
      <c r="K5988">
        <v>57</v>
      </c>
      <c r="L5988" s="73">
        <v>72.760809749761904</v>
      </c>
      <c r="M5988">
        <v>57</v>
      </c>
      <c r="N5988">
        <v>1</v>
      </c>
      <c r="O5988" s="73">
        <v>77.599327685039</v>
      </c>
      <c r="P5988">
        <v>57</v>
      </c>
      <c r="Q5988">
        <v>1</v>
      </c>
      <c r="R5988">
        <v>56</v>
      </c>
      <c r="S5988">
        <v>0.99942835667821694</v>
      </c>
      <c r="T5988">
        <v>49.082378048676802</v>
      </c>
      <c r="U5988">
        <v>0.98101738775491498</v>
      </c>
      <c r="V5988">
        <v>56</v>
      </c>
      <c r="W5988">
        <v>0.110197612594582</v>
      </c>
      <c r="X5988">
        <v>12</v>
      </c>
      <c r="Y5988">
        <v>57</v>
      </c>
      <c r="Z5988">
        <v>0.999999999999999</v>
      </c>
      <c r="AA5988">
        <v>15.5496676660569</v>
      </c>
      <c r="AB5988">
        <v>55</v>
      </c>
      <c r="AC5988">
        <v>0.99476017453403698</v>
      </c>
      <c r="AD5988">
        <v>2</v>
      </c>
      <c r="AE5988">
        <v>5.2398254659626201E-3</v>
      </c>
      <c r="AF5988">
        <v>0</v>
      </c>
      <c r="AG5988">
        <v>0</v>
      </c>
      <c r="AH5988">
        <v>0</v>
      </c>
      <c r="AI5988">
        <v>0</v>
      </c>
      <c r="AJ5988" s="73">
        <v>62.31318472772</v>
      </c>
      <c r="AK5988">
        <v>57</v>
      </c>
      <c r="AL5988">
        <v>1</v>
      </c>
      <c r="AM5988">
        <v>0</v>
      </c>
      <c r="AN5988">
        <v>0</v>
      </c>
      <c r="AO5988">
        <v>0</v>
      </c>
      <c r="AP5988">
        <v>0</v>
      </c>
      <c r="AQ5988">
        <v>57</v>
      </c>
      <c r="AR5988">
        <v>0.999999999999999</v>
      </c>
      <c r="AS5988">
        <v>0</v>
      </c>
      <c r="AT5988">
        <v>0</v>
      </c>
      <c r="AU5988">
        <v>0</v>
      </c>
      <c r="AV5988">
        <v>0</v>
      </c>
      <c r="AW5988">
        <v>57</v>
      </c>
      <c r="AX5988">
        <v>0.999999999999999</v>
      </c>
      <c r="AY5988" s="73">
        <v>73.894589389634902</v>
      </c>
      <c r="AZ5988">
        <v>57</v>
      </c>
      <c r="BA5988">
        <v>1</v>
      </c>
      <c r="BB5988">
        <v>57</v>
      </c>
      <c r="BC5988">
        <v>0.999999999999999</v>
      </c>
      <c r="BD5988">
        <v>0</v>
      </c>
      <c r="BE5988">
        <v>0</v>
      </c>
      <c r="BF5988">
        <v>72.760809749761904</v>
      </c>
      <c r="BG5988">
        <v>77.599327685039</v>
      </c>
      <c r="BH5988">
        <v>73.894589389634902</v>
      </c>
      <c r="BI5988">
        <v>62.31318472772</v>
      </c>
    </row>
    <row r="5989" spans="1:61" x14ac:dyDescent="0.25">
      <c r="A5989" s="10" t="str">
        <f>VLOOKUP(D5989,'Index-Relations'!E:F,2,FALSE)</f>
        <v>ESG</v>
      </c>
      <c r="B5989" t="s">
        <v>3450</v>
      </c>
      <c r="C5989" s="53" t="s">
        <v>2765</v>
      </c>
      <c r="D5989" s="59" t="s">
        <v>3141</v>
      </c>
      <c r="E5989" s="59" t="s">
        <v>9405</v>
      </c>
      <c r="F5989" t="s">
        <v>1187</v>
      </c>
      <c r="G5989" t="s">
        <v>2742</v>
      </c>
      <c r="H5989" t="s">
        <v>1188</v>
      </c>
      <c r="I5989" s="52">
        <v>45474</v>
      </c>
      <c r="J5989" t="s">
        <v>2457</v>
      </c>
      <c r="K5989">
        <v>58</v>
      </c>
      <c r="L5989" s="73">
        <v>72.901729556185998</v>
      </c>
      <c r="M5989">
        <v>58</v>
      </c>
      <c r="N5989">
        <v>1</v>
      </c>
      <c r="O5989" s="73">
        <v>77.607696421213006</v>
      </c>
      <c r="P5989">
        <v>58</v>
      </c>
      <c r="Q5989">
        <v>1</v>
      </c>
      <c r="R5989">
        <v>57</v>
      </c>
      <c r="S5989">
        <v>0.99934805011356798</v>
      </c>
      <c r="T5989">
        <v>49.013195293016501</v>
      </c>
      <c r="U5989">
        <v>0.98012862328364603</v>
      </c>
      <c r="V5989">
        <v>57</v>
      </c>
      <c r="W5989">
        <v>0.107398433993373</v>
      </c>
      <c r="X5989">
        <v>13</v>
      </c>
      <c r="Y5989">
        <v>58</v>
      </c>
      <c r="Z5989">
        <v>0.999999999999999</v>
      </c>
      <c r="AA5989">
        <v>16.781285333105199</v>
      </c>
      <c r="AB5989">
        <v>55</v>
      </c>
      <c r="AC5989">
        <v>0.86530417190535003</v>
      </c>
      <c r="AD5989">
        <v>3</v>
      </c>
      <c r="AE5989">
        <v>0.134695828094649</v>
      </c>
      <c r="AF5989">
        <v>0</v>
      </c>
      <c r="AG5989">
        <v>0</v>
      </c>
      <c r="AH5989">
        <v>0</v>
      </c>
      <c r="AI5989">
        <v>0</v>
      </c>
      <c r="AJ5989" s="73">
        <v>62.302424812264</v>
      </c>
      <c r="AK5989">
        <v>58</v>
      </c>
      <c r="AL5989">
        <v>1</v>
      </c>
      <c r="AM5989">
        <v>0</v>
      </c>
      <c r="AN5989">
        <v>0</v>
      </c>
      <c r="AO5989">
        <v>0</v>
      </c>
      <c r="AP5989">
        <v>0</v>
      </c>
      <c r="AQ5989">
        <v>58</v>
      </c>
      <c r="AR5989">
        <v>1</v>
      </c>
      <c r="AS5989">
        <v>0</v>
      </c>
      <c r="AT5989">
        <v>0</v>
      </c>
      <c r="AU5989">
        <v>0</v>
      </c>
      <c r="AV5989">
        <v>0</v>
      </c>
      <c r="AW5989">
        <v>58</v>
      </c>
      <c r="AX5989">
        <v>1</v>
      </c>
      <c r="AY5989" s="73">
        <v>74.287807976517996</v>
      </c>
      <c r="AZ5989">
        <v>58</v>
      </c>
      <c r="BA5989">
        <v>1</v>
      </c>
      <c r="BB5989">
        <v>58</v>
      </c>
      <c r="BC5989">
        <v>1</v>
      </c>
      <c r="BD5989">
        <v>0</v>
      </c>
      <c r="BE5989">
        <v>0</v>
      </c>
      <c r="BF5989">
        <v>72.901729556185998</v>
      </c>
      <c r="BG5989">
        <v>77.607696421213006</v>
      </c>
      <c r="BH5989">
        <v>74.287807976517996</v>
      </c>
      <c r="BI5989">
        <v>62.302424812264</v>
      </c>
    </row>
    <row r="5990" spans="1:61" x14ac:dyDescent="0.25">
      <c r="A5990" s="10" t="str">
        <f>VLOOKUP(D5990,'Index-Relations'!E:F,2,FALSE)</f>
        <v>ESG</v>
      </c>
      <c r="B5990" t="s">
        <v>3450</v>
      </c>
      <c r="C5990" s="53" t="s">
        <v>2766</v>
      </c>
      <c r="D5990" s="59" t="s">
        <v>3141</v>
      </c>
      <c r="E5990" s="59" t="s">
        <v>9406</v>
      </c>
      <c r="F5990" t="s">
        <v>1187</v>
      </c>
      <c r="G5990" t="s">
        <v>2742</v>
      </c>
      <c r="H5990" t="s">
        <v>1188</v>
      </c>
      <c r="I5990" s="52">
        <v>45446</v>
      </c>
      <c r="J5990" t="s">
        <v>2457</v>
      </c>
      <c r="K5990">
        <v>58</v>
      </c>
      <c r="L5990" s="73">
        <v>73.194624338945999</v>
      </c>
      <c r="M5990">
        <v>58</v>
      </c>
      <c r="N5990">
        <v>1</v>
      </c>
      <c r="O5990" s="73">
        <v>77.573789419020997</v>
      </c>
      <c r="P5990">
        <v>58</v>
      </c>
      <c r="Q5990">
        <v>1</v>
      </c>
      <c r="R5990">
        <v>57</v>
      </c>
      <c r="S5990">
        <v>0.99928440346494396</v>
      </c>
      <c r="T5990">
        <v>48.932134646279998</v>
      </c>
      <c r="U5990">
        <v>0.98084144061789302</v>
      </c>
      <c r="V5990">
        <v>57</v>
      </c>
      <c r="W5990">
        <v>0.106353421669835</v>
      </c>
      <c r="X5990">
        <v>13</v>
      </c>
      <c r="Y5990">
        <v>58</v>
      </c>
      <c r="Z5990">
        <v>1</v>
      </c>
      <c r="AA5990">
        <v>16.912534305086002</v>
      </c>
      <c r="AB5990">
        <v>55</v>
      </c>
      <c r="AC5990">
        <v>0.873714004323208</v>
      </c>
      <c r="AD5990">
        <v>3</v>
      </c>
      <c r="AE5990">
        <v>0.126285995676791</v>
      </c>
      <c r="AF5990">
        <v>0</v>
      </c>
      <c r="AG5990">
        <v>1.1102E-16</v>
      </c>
      <c r="AH5990">
        <v>0</v>
      </c>
      <c r="AI5990">
        <v>0</v>
      </c>
      <c r="AJ5990" s="73">
        <v>62.957733309395998</v>
      </c>
      <c r="AK5990">
        <v>58</v>
      </c>
      <c r="AL5990">
        <v>1</v>
      </c>
      <c r="AM5990">
        <v>0</v>
      </c>
      <c r="AN5990">
        <v>0</v>
      </c>
      <c r="AO5990">
        <v>0</v>
      </c>
      <c r="AP5990">
        <v>0</v>
      </c>
      <c r="AQ5990">
        <v>58</v>
      </c>
      <c r="AR5990">
        <v>1</v>
      </c>
      <c r="AS5990">
        <v>0</v>
      </c>
      <c r="AT5990">
        <v>0</v>
      </c>
      <c r="AU5990">
        <v>0</v>
      </c>
      <c r="AV5990">
        <v>0</v>
      </c>
      <c r="AW5990">
        <v>58</v>
      </c>
      <c r="AX5990">
        <v>1</v>
      </c>
      <c r="AY5990" s="73">
        <v>74.790289684095995</v>
      </c>
      <c r="AZ5990">
        <v>58</v>
      </c>
      <c r="BA5990">
        <v>1</v>
      </c>
      <c r="BB5990">
        <v>58</v>
      </c>
      <c r="BC5990">
        <v>1</v>
      </c>
      <c r="BD5990">
        <v>0</v>
      </c>
      <c r="BE5990">
        <v>0</v>
      </c>
      <c r="BF5990">
        <v>73.194624338945999</v>
      </c>
      <c r="BG5990">
        <v>77.573789419020997</v>
      </c>
      <c r="BH5990">
        <v>74.790289684095995</v>
      </c>
      <c r="BI5990">
        <v>62.957733309395998</v>
      </c>
    </row>
    <row r="5991" spans="1:61" x14ac:dyDescent="0.25">
      <c r="A5991" s="10" t="str">
        <f>VLOOKUP(D5991,'Index-Relations'!E:F,2,FALSE)</f>
        <v>ESG</v>
      </c>
      <c r="B5991" t="s">
        <v>3450</v>
      </c>
      <c r="C5991" s="53" t="s">
        <v>2767</v>
      </c>
      <c r="D5991" s="59" t="s">
        <v>3141</v>
      </c>
      <c r="E5991" s="59" t="s">
        <v>9407</v>
      </c>
      <c r="F5991" t="s">
        <v>1187</v>
      </c>
      <c r="G5991" t="s">
        <v>2742</v>
      </c>
      <c r="H5991" t="s">
        <v>1188</v>
      </c>
      <c r="I5991" s="52">
        <v>45413</v>
      </c>
      <c r="J5991" t="s">
        <v>2457</v>
      </c>
      <c r="K5991">
        <v>58</v>
      </c>
      <c r="L5991" s="73">
        <v>73.164922753041907</v>
      </c>
      <c r="M5991">
        <v>58</v>
      </c>
      <c r="N5991">
        <v>1</v>
      </c>
      <c r="O5991" s="73">
        <v>77.443897035836898</v>
      </c>
      <c r="P5991">
        <v>58</v>
      </c>
      <c r="Q5991">
        <v>1</v>
      </c>
      <c r="R5991">
        <v>57</v>
      </c>
      <c r="S5991">
        <v>0.99933031728589605</v>
      </c>
      <c r="T5991">
        <v>49.043071851924701</v>
      </c>
      <c r="U5991">
        <v>0.98055268861085498</v>
      </c>
      <c r="V5991">
        <v>57</v>
      </c>
      <c r="W5991">
        <v>0.104764333111869</v>
      </c>
      <c r="X5991">
        <v>12</v>
      </c>
      <c r="Y5991">
        <v>58</v>
      </c>
      <c r="Z5991">
        <v>1</v>
      </c>
      <c r="AA5991">
        <v>17.239538296513601</v>
      </c>
      <c r="AB5991">
        <v>55</v>
      </c>
      <c r="AC5991">
        <v>0.88432464731609595</v>
      </c>
      <c r="AD5991">
        <v>3</v>
      </c>
      <c r="AE5991">
        <v>0.115675352683903</v>
      </c>
      <c r="AF5991">
        <v>0</v>
      </c>
      <c r="AG5991">
        <v>2.776E-17</v>
      </c>
      <c r="AH5991">
        <v>0</v>
      </c>
      <c r="AI5991">
        <v>0</v>
      </c>
      <c r="AJ5991" s="73">
        <v>63.2646837946589</v>
      </c>
      <c r="AK5991">
        <v>58</v>
      </c>
      <c r="AL5991">
        <v>1</v>
      </c>
      <c r="AM5991">
        <v>0</v>
      </c>
      <c r="AN5991">
        <v>0</v>
      </c>
      <c r="AO5991">
        <v>0</v>
      </c>
      <c r="AP5991">
        <v>0</v>
      </c>
      <c r="AQ5991">
        <v>58</v>
      </c>
      <c r="AR5991">
        <v>0.999999999999999</v>
      </c>
      <c r="AS5991">
        <v>0</v>
      </c>
      <c r="AT5991">
        <v>0</v>
      </c>
      <c r="AU5991">
        <v>0</v>
      </c>
      <c r="AV5991">
        <v>0</v>
      </c>
      <c r="AW5991">
        <v>58</v>
      </c>
      <c r="AX5991">
        <v>0.999999999999999</v>
      </c>
      <c r="AY5991" s="73">
        <v>74.716329082377001</v>
      </c>
      <c r="AZ5991">
        <v>58</v>
      </c>
      <c r="BA5991">
        <v>1</v>
      </c>
      <c r="BB5991">
        <v>58</v>
      </c>
      <c r="BC5991">
        <v>0.999999999999999</v>
      </c>
      <c r="BD5991">
        <v>0</v>
      </c>
      <c r="BE5991">
        <v>0</v>
      </c>
      <c r="BF5991">
        <v>73.164922753041907</v>
      </c>
      <c r="BG5991">
        <v>77.443897035836898</v>
      </c>
      <c r="BH5991">
        <v>74.716329082377001</v>
      </c>
      <c r="BI5991">
        <v>63.2646837946589</v>
      </c>
    </row>
    <row r="5992" spans="1:61" x14ac:dyDescent="0.25">
      <c r="A5992" s="10" t="str">
        <f>VLOOKUP(D5992,'Index-Relations'!E:F,2,FALSE)</f>
        <v>ESG</v>
      </c>
      <c r="B5992" t="s">
        <v>3450</v>
      </c>
      <c r="C5992" s="53" t="s">
        <v>2768</v>
      </c>
      <c r="D5992" s="59" t="s">
        <v>3141</v>
      </c>
      <c r="E5992" s="59" t="s">
        <v>9408</v>
      </c>
      <c r="F5992" t="s">
        <v>1187</v>
      </c>
      <c r="G5992" t="s">
        <v>2742</v>
      </c>
      <c r="H5992" t="s">
        <v>1188</v>
      </c>
      <c r="I5992" s="52">
        <v>45383</v>
      </c>
      <c r="J5992" t="s">
        <v>2457</v>
      </c>
      <c r="K5992">
        <v>51</v>
      </c>
      <c r="L5992">
        <v>76.383147979094105</v>
      </c>
      <c r="M5992">
        <v>51</v>
      </c>
      <c r="N5992">
        <v>1</v>
      </c>
      <c r="O5992">
        <v>78.042344627903205</v>
      </c>
      <c r="P5992">
        <v>51</v>
      </c>
      <c r="Q5992">
        <v>1</v>
      </c>
      <c r="R5992">
        <v>50</v>
      </c>
      <c r="S5992">
        <v>0.99863971060969403</v>
      </c>
      <c r="T5992">
        <v>48.822722077003398</v>
      </c>
      <c r="U5992">
        <v>0.97707251642327397</v>
      </c>
      <c r="V5992">
        <v>49</v>
      </c>
      <c r="W5992">
        <v>7.5041986624710899E-2</v>
      </c>
      <c r="X5992">
        <v>6</v>
      </c>
      <c r="Y5992">
        <v>51</v>
      </c>
      <c r="Z5992">
        <v>1</v>
      </c>
      <c r="AA5992">
        <v>16.766661431333901</v>
      </c>
      <c r="AB5992">
        <v>48</v>
      </c>
      <c r="AC5992">
        <v>0.906135087416575</v>
      </c>
      <c r="AD5992">
        <v>3</v>
      </c>
      <c r="AE5992">
        <v>9.3864912583424304E-2</v>
      </c>
      <c r="AF5992">
        <v>0</v>
      </c>
      <c r="AG5992">
        <v>0</v>
      </c>
      <c r="AH5992">
        <v>0</v>
      </c>
      <c r="AI5992">
        <v>0</v>
      </c>
      <c r="AJ5992">
        <v>68.885281059886907</v>
      </c>
      <c r="AK5992">
        <v>51</v>
      </c>
      <c r="AL5992">
        <v>1</v>
      </c>
      <c r="AM5992">
        <v>0</v>
      </c>
      <c r="AN5992">
        <v>0</v>
      </c>
      <c r="AO5992">
        <v>0</v>
      </c>
      <c r="AP5992">
        <v>0</v>
      </c>
      <c r="AQ5992">
        <v>51</v>
      </c>
      <c r="AR5992">
        <v>0.999999999999999</v>
      </c>
      <c r="AS5992">
        <v>0</v>
      </c>
      <c r="AT5992">
        <v>0</v>
      </c>
      <c r="AU5992">
        <v>0</v>
      </c>
      <c r="AV5992">
        <v>0</v>
      </c>
      <c r="AW5992">
        <v>51</v>
      </c>
      <c r="AX5992">
        <v>1</v>
      </c>
      <c r="AY5992">
        <v>78.771137744279599</v>
      </c>
      <c r="AZ5992">
        <v>51</v>
      </c>
      <c r="BA5992">
        <v>1</v>
      </c>
      <c r="BB5992">
        <v>51</v>
      </c>
      <c r="BC5992">
        <v>0.999999999999999</v>
      </c>
      <c r="BD5992">
        <v>0</v>
      </c>
      <c r="BE5992">
        <v>0</v>
      </c>
      <c r="BF5992">
        <v>71.713971585701998</v>
      </c>
      <c r="BG5992">
        <v>74.603887267020994</v>
      </c>
      <c r="BH5992">
        <v>73.464891601903005</v>
      </c>
      <c r="BI5992">
        <v>63.282719915888897</v>
      </c>
    </row>
    <row r="5993" spans="1:61" x14ac:dyDescent="0.25">
      <c r="A5993" s="10" t="str">
        <f>VLOOKUP(D5993,'Index-Relations'!E:F,2,FALSE)</f>
        <v>ESG</v>
      </c>
      <c r="B5993" t="s">
        <v>3450</v>
      </c>
      <c r="C5993" s="53" t="s">
        <v>2769</v>
      </c>
      <c r="D5993" s="59" t="s">
        <v>3141</v>
      </c>
      <c r="E5993" s="59" t="s">
        <v>9409</v>
      </c>
      <c r="F5993" t="s">
        <v>1187</v>
      </c>
      <c r="G5993" t="s">
        <v>2742</v>
      </c>
      <c r="H5993" t="s">
        <v>1188</v>
      </c>
      <c r="I5993" s="52">
        <v>45352</v>
      </c>
      <c r="J5993" t="s">
        <v>2457</v>
      </c>
      <c r="K5993">
        <v>51</v>
      </c>
      <c r="L5993">
        <v>76.891769918921796</v>
      </c>
      <c r="M5993">
        <v>51</v>
      </c>
      <c r="N5993">
        <v>1</v>
      </c>
      <c r="O5993">
        <v>78.209390811962805</v>
      </c>
      <c r="P5993">
        <v>51</v>
      </c>
      <c r="Q5993">
        <v>1</v>
      </c>
      <c r="R5993">
        <v>50</v>
      </c>
      <c r="S5993">
        <v>0.99835253671313395</v>
      </c>
      <c r="T5993">
        <v>48.605178052727702</v>
      </c>
      <c r="U5993">
        <v>0.97419669046745305</v>
      </c>
      <c r="V5993">
        <v>49</v>
      </c>
      <c r="W5993">
        <v>8.9209276708010002E-2</v>
      </c>
      <c r="X5993">
        <v>6</v>
      </c>
      <c r="Y5993">
        <v>51</v>
      </c>
      <c r="Z5993">
        <v>0.999999999999999</v>
      </c>
      <c r="AA5993">
        <v>16.706954256954599</v>
      </c>
      <c r="AB5993">
        <v>48</v>
      </c>
      <c r="AC5993">
        <v>0.908303971107289</v>
      </c>
      <c r="AD5993">
        <v>3</v>
      </c>
      <c r="AE5993">
        <v>9.1696028892710293E-2</v>
      </c>
      <c r="AF5993">
        <v>0</v>
      </c>
      <c r="AG5993">
        <v>0</v>
      </c>
      <c r="AH5993">
        <v>0</v>
      </c>
      <c r="AI5993">
        <v>0</v>
      </c>
      <c r="AJ5993">
        <v>69.889586327785295</v>
      </c>
      <c r="AK5993">
        <v>51</v>
      </c>
      <c r="AL5993">
        <v>1</v>
      </c>
      <c r="AM5993">
        <v>0</v>
      </c>
      <c r="AN5993">
        <v>0</v>
      </c>
      <c r="AO5993">
        <v>0</v>
      </c>
      <c r="AP5993">
        <v>0</v>
      </c>
      <c r="AQ5993">
        <v>51</v>
      </c>
      <c r="AR5993">
        <v>0.999999999999999</v>
      </c>
      <c r="AS5993">
        <v>0</v>
      </c>
      <c r="AT5993">
        <v>0</v>
      </c>
      <c r="AU5993">
        <v>0</v>
      </c>
      <c r="AV5993">
        <v>0</v>
      </c>
      <c r="AW5993">
        <v>51</v>
      </c>
      <c r="AX5993">
        <v>1</v>
      </c>
      <c r="AY5993">
        <v>79.096810424884893</v>
      </c>
      <c r="AZ5993">
        <v>51</v>
      </c>
      <c r="BA5993">
        <v>1</v>
      </c>
      <c r="BB5993">
        <v>51</v>
      </c>
      <c r="BC5993">
        <v>0.999999999999999</v>
      </c>
      <c r="BD5993">
        <v>0</v>
      </c>
      <c r="BE5993">
        <v>0</v>
      </c>
      <c r="BF5993">
        <v>72.131372625157994</v>
      </c>
      <c r="BG5993">
        <v>74.756823865458998</v>
      </c>
      <c r="BH5993">
        <v>73.695674057687995</v>
      </c>
      <c r="BI5993">
        <v>64.081047071423995</v>
      </c>
    </row>
    <row r="5994" spans="1:61" x14ac:dyDescent="0.25">
      <c r="A5994" s="10" t="str">
        <f>VLOOKUP(D5994,'Index-Relations'!E:F,2,FALSE)</f>
        <v>ESG</v>
      </c>
      <c r="B5994" t="s">
        <v>3450</v>
      </c>
      <c r="C5994" s="53" t="s">
        <v>2770</v>
      </c>
      <c r="D5994" s="59" t="s">
        <v>3141</v>
      </c>
      <c r="E5994" s="59" t="s">
        <v>9410</v>
      </c>
      <c r="F5994" t="s">
        <v>1187</v>
      </c>
      <c r="G5994" t="s">
        <v>2742</v>
      </c>
      <c r="H5994" t="s">
        <v>1188</v>
      </c>
      <c r="I5994" s="52">
        <v>45323</v>
      </c>
      <c r="J5994" t="s">
        <v>2457</v>
      </c>
      <c r="K5994">
        <v>51</v>
      </c>
      <c r="L5994">
        <v>77.128136386014205</v>
      </c>
      <c r="M5994">
        <v>51</v>
      </c>
      <c r="N5994">
        <v>1</v>
      </c>
      <c r="O5994">
        <v>78.351305737401205</v>
      </c>
      <c r="P5994">
        <v>51</v>
      </c>
      <c r="Q5994">
        <v>1</v>
      </c>
      <c r="R5994">
        <v>50</v>
      </c>
      <c r="S5994">
        <v>0.99842237795759003</v>
      </c>
      <c r="T5994">
        <v>48.724583515699798</v>
      </c>
      <c r="U5994">
        <v>0.97095002264546604</v>
      </c>
      <c r="V5994">
        <v>49</v>
      </c>
      <c r="W5994">
        <v>9.9243395795464096E-2</v>
      </c>
      <c r="X5994">
        <v>6</v>
      </c>
      <c r="Y5994">
        <v>51</v>
      </c>
      <c r="Z5994">
        <v>1</v>
      </c>
      <c r="AA5994">
        <v>16.337807862617201</v>
      </c>
      <c r="AB5994">
        <v>48</v>
      </c>
      <c r="AC5994">
        <v>0.91222325568298301</v>
      </c>
      <c r="AD5994">
        <v>3</v>
      </c>
      <c r="AE5994">
        <v>8.7776744317016597E-2</v>
      </c>
      <c r="AF5994">
        <v>0</v>
      </c>
      <c r="AG5994">
        <v>0</v>
      </c>
      <c r="AH5994">
        <v>0</v>
      </c>
      <c r="AI5994">
        <v>0</v>
      </c>
      <c r="AJ5994">
        <v>70.436040691957203</v>
      </c>
      <c r="AK5994">
        <v>51</v>
      </c>
      <c r="AL5994">
        <v>1</v>
      </c>
      <c r="AM5994">
        <v>0</v>
      </c>
      <c r="AN5994">
        <v>0</v>
      </c>
      <c r="AO5994">
        <v>0</v>
      </c>
      <c r="AP5994">
        <v>0</v>
      </c>
      <c r="AQ5994">
        <v>51</v>
      </c>
      <c r="AR5994">
        <v>1</v>
      </c>
      <c r="AS5994">
        <v>0</v>
      </c>
      <c r="AT5994">
        <v>0</v>
      </c>
      <c r="AU5994">
        <v>0</v>
      </c>
      <c r="AV5994">
        <v>0</v>
      </c>
      <c r="AW5994">
        <v>51</v>
      </c>
      <c r="AX5994">
        <v>0.999999999999999</v>
      </c>
      <c r="AY5994">
        <v>79.061226838570605</v>
      </c>
      <c r="AZ5994">
        <v>51</v>
      </c>
      <c r="BA5994">
        <v>1</v>
      </c>
      <c r="BB5994">
        <v>51</v>
      </c>
      <c r="BC5994">
        <v>1</v>
      </c>
      <c r="BD5994">
        <v>0</v>
      </c>
      <c r="BE5994">
        <v>0</v>
      </c>
      <c r="BF5994">
        <v>72.442385380930901</v>
      </c>
      <c r="BG5994">
        <v>74.979262075948995</v>
      </c>
      <c r="BH5994">
        <v>73.782586155969</v>
      </c>
      <c r="BI5994">
        <v>64.659351216123</v>
      </c>
    </row>
    <row r="5995" spans="1:61" x14ac:dyDescent="0.25">
      <c r="A5995" s="10" t="str">
        <f>VLOOKUP(D5995,'Index-Relations'!E:F,2,FALSE)</f>
        <v>ESG</v>
      </c>
      <c r="B5995" t="s">
        <v>3450</v>
      </c>
      <c r="C5995" s="53" t="s">
        <v>2760</v>
      </c>
      <c r="D5995" s="59" t="s">
        <v>3142</v>
      </c>
      <c r="E5995" s="59" t="s">
        <v>9411</v>
      </c>
      <c r="F5995" t="s">
        <v>1191</v>
      </c>
      <c r="G5995" t="s">
        <v>2658</v>
      </c>
      <c r="H5995" t="s">
        <v>1192</v>
      </c>
      <c r="I5995" s="52">
        <v>45659</v>
      </c>
      <c r="J5995" t="s">
        <v>2457</v>
      </c>
      <c r="K5995">
        <v>34</v>
      </c>
      <c r="L5995" s="73">
        <v>65.027343231667004</v>
      </c>
      <c r="M5995">
        <v>34</v>
      </c>
      <c r="N5995">
        <v>1</v>
      </c>
      <c r="O5995" s="73">
        <v>63.286873015449999</v>
      </c>
      <c r="P5995">
        <v>34</v>
      </c>
      <c r="Q5995">
        <v>1</v>
      </c>
      <c r="R5995">
        <v>34</v>
      </c>
      <c r="S5995">
        <v>1</v>
      </c>
      <c r="T5995">
        <v>41.516295498484702</v>
      </c>
      <c r="U5995">
        <v>0.97826390242965999</v>
      </c>
      <c r="V5995">
        <v>34</v>
      </c>
      <c r="W5995">
        <v>0.68602671784778302</v>
      </c>
      <c r="X5995">
        <v>28</v>
      </c>
      <c r="Y5995">
        <v>34</v>
      </c>
      <c r="Z5995">
        <v>1</v>
      </c>
      <c r="AA5995">
        <v>173.25319306128199</v>
      </c>
      <c r="AB5995">
        <v>33</v>
      </c>
      <c r="AC5995">
        <v>0.96873255001033098</v>
      </c>
      <c r="AD5995">
        <v>1</v>
      </c>
      <c r="AE5995">
        <v>3.1267449989668697E-2</v>
      </c>
      <c r="AF5995">
        <v>0</v>
      </c>
      <c r="AG5995">
        <v>8.3269999999999995E-17</v>
      </c>
      <c r="AH5995">
        <v>3.0334727096145001E-2</v>
      </c>
      <c r="AI5995">
        <v>8</v>
      </c>
      <c r="AJ5995" s="73">
        <v>62.697857241657999</v>
      </c>
      <c r="AK5995">
        <v>34</v>
      </c>
      <c r="AL5995">
        <v>1</v>
      </c>
      <c r="AM5995">
        <v>0</v>
      </c>
      <c r="AN5995">
        <v>0</v>
      </c>
      <c r="AO5995">
        <v>0</v>
      </c>
      <c r="AP5995">
        <v>0</v>
      </c>
      <c r="AQ5995">
        <v>34</v>
      </c>
      <c r="AR5995">
        <v>1</v>
      </c>
      <c r="AS5995">
        <v>0</v>
      </c>
      <c r="AT5995">
        <v>0</v>
      </c>
      <c r="AU5995">
        <v>0</v>
      </c>
      <c r="AV5995">
        <v>0</v>
      </c>
      <c r="AW5995">
        <v>34</v>
      </c>
      <c r="AX5995">
        <v>1</v>
      </c>
      <c r="AY5995" s="73">
        <v>63.992521862063001</v>
      </c>
      <c r="AZ5995">
        <v>34</v>
      </c>
      <c r="BA5995">
        <v>1</v>
      </c>
      <c r="BB5995">
        <v>32</v>
      </c>
      <c r="BC5995">
        <v>0.88596494064246201</v>
      </c>
      <c r="BD5995">
        <v>2</v>
      </c>
      <c r="BE5995">
        <v>0.11403505935753699</v>
      </c>
      <c r="BF5995">
        <v>65.027343231667004</v>
      </c>
      <c r="BG5995">
        <v>63.286873015449999</v>
      </c>
      <c r="BH5995">
        <v>63.992521862063001</v>
      </c>
      <c r="BI5995">
        <v>62.697857241657999</v>
      </c>
    </row>
    <row r="5996" spans="1:61" x14ac:dyDescent="0.25">
      <c r="A5996" s="10" t="str">
        <f>VLOOKUP(D5996,'Index-Relations'!E:F,2,FALSE)</f>
        <v>ESG</v>
      </c>
      <c r="B5996" t="s">
        <v>3450</v>
      </c>
      <c r="C5996" s="53" t="s">
        <v>2761</v>
      </c>
      <c r="D5996" s="59" t="s">
        <v>3142</v>
      </c>
      <c r="E5996" s="59" t="s">
        <v>9412</v>
      </c>
      <c r="F5996" t="s">
        <v>1191</v>
      </c>
      <c r="G5996" t="s">
        <v>2658</v>
      </c>
      <c r="H5996" t="s">
        <v>1192</v>
      </c>
      <c r="I5996" s="52">
        <v>45628</v>
      </c>
      <c r="J5996" t="s">
        <v>2457</v>
      </c>
      <c r="K5996">
        <v>34</v>
      </c>
      <c r="L5996" s="73">
        <v>64.874057921654</v>
      </c>
      <c r="M5996">
        <v>34</v>
      </c>
      <c r="N5996">
        <v>1</v>
      </c>
      <c r="O5996" s="73">
        <v>63.289927457701999</v>
      </c>
      <c r="P5996">
        <v>34</v>
      </c>
      <c r="Q5996">
        <v>1</v>
      </c>
      <c r="R5996">
        <v>34</v>
      </c>
      <c r="S5996">
        <v>1</v>
      </c>
      <c r="T5996">
        <v>41.449907679940203</v>
      </c>
      <c r="U5996">
        <v>0.97853884599503904</v>
      </c>
      <c r="V5996">
        <v>34</v>
      </c>
      <c r="W5996">
        <v>0.68365091064391903</v>
      </c>
      <c r="X5996">
        <v>28</v>
      </c>
      <c r="Y5996">
        <v>34</v>
      </c>
      <c r="Z5996">
        <v>1</v>
      </c>
      <c r="AA5996">
        <v>149.41595327945001</v>
      </c>
      <c r="AB5996">
        <v>33</v>
      </c>
      <c r="AC5996">
        <v>0.96678112077182798</v>
      </c>
      <c r="AD5996">
        <v>1</v>
      </c>
      <c r="AE5996">
        <v>3.3218879228172099E-2</v>
      </c>
      <c r="AF5996">
        <v>0</v>
      </c>
      <c r="AG5996">
        <v>0</v>
      </c>
      <c r="AH5996">
        <v>2.8928930452742301E-2</v>
      </c>
      <c r="AI5996">
        <v>8</v>
      </c>
      <c r="AJ5996" s="73">
        <v>62.687392718304999</v>
      </c>
      <c r="AK5996">
        <v>34</v>
      </c>
      <c r="AL5996">
        <v>1</v>
      </c>
      <c r="AM5996">
        <v>0</v>
      </c>
      <c r="AN5996">
        <v>0</v>
      </c>
      <c r="AO5996">
        <v>0</v>
      </c>
      <c r="AP5996">
        <v>0</v>
      </c>
      <c r="AQ5996">
        <v>34</v>
      </c>
      <c r="AR5996">
        <v>1</v>
      </c>
      <c r="AS5996">
        <v>0</v>
      </c>
      <c r="AT5996">
        <v>0</v>
      </c>
      <c r="AU5996">
        <v>0</v>
      </c>
      <c r="AV5996">
        <v>0</v>
      </c>
      <c r="AW5996">
        <v>34</v>
      </c>
      <c r="AX5996">
        <v>1</v>
      </c>
      <c r="AY5996" s="73">
        <v>63.7190982396829</v>
      </c>
      <c r="AZ5996">
        <v>34</v>
      </c>
      <c r="BA5996">
        <v>1</v>
      </c>
      <c r="BB5996">
        <v>32</v>
      </c>
      <c r="BC5996">
        <v>0.88907660686239998</v>
      </c>
      <c r="BD5996">
        <v>2</v>
      </c>
      <c r="BE5996">
        <v>0.110923393137599</v>
      </c>
      <c r="BF5996">
        <v>64.874057921654</v>
      </c>
      <c r="BG5996">
        <v>63.289927457701999</v>
      </c>
      <c r="BH5996">
        <v>63.7190982396829</v>
      </c>
      <c r="BI5996">
        <v>62.687392718304999</v>
      </c>
    </row>
    <row r="5997" spans="1:61" x14ac:dyDescent="0.25">
      <c r="A5997" s="10" t="str">
        <f>VLOOKUP(D5997,'Index-Relations'!E:F,2,FALSE)</f>
        <v>ESG</v>
      </c>
      <c r="B5997" t="s">
        <v>3450</v>
      </c>
      <c r="C5997" s="53" t="s">
        <v>2762</v>
      </c>
      <c r="D5997" s="59" t="s">
        <v>3142</v>
      </c>
      <c r="E5997" s="59" t="s">
        <v>9413</v>
      </c>
      <c r="F5997" t="s">
        <v>1191</v>
      </c>
      <c r="G5997" t="s">
        <v>2658</v>
      </c>
      <c r="H5997" t="s">
        <v>1192</v>
      </c>
      <c r="I5997" s="52">
        <v>45597</v>
      </c>
      <c r="J5997" t="s">
        <v>2457</v>
      </c>
      <c r="K5997">
        <v>34</v>
      </c>
      <c r="L5997" s="73">
        <v>64.566154762896005</v>
      </c>
      <c r="M5997">
        <v>34</v>
      </c>
      <c r="N5997">
        <v>1</v>
      </c>
      <c r="O5997" s="73">
        <v>63.035185960142996</v>
      </c>
      <c r="P5997">
        <v>34</v>
      </c>
      <c r="Q5997">
        <v>1</v>
      </c>
      <c r="R5997">
        <v>34</v>
      </c>
      <c r="S5997">
        <v>0.999999999999999</v>
      </c>
      <c r="T5997">
        <v>41.545937391584403</v>
      </c>
      <c r="U5997">
        <v>0.978345194834362</v>
      </c>
      <c r="V5997">
        <v>34</v>
      </c>
      <c r="W5997">
        <v>0.68427782838049001</v>
      </c>
      <c r="X5997">
        <v>28</v>
      </c>
      <c r="Y5997">
        <v>34</v>
      </c>
      <c r="Z5997">
        <v>0.999999999999999</v>
      </c>
      <c r="AA5997">
        <v>150.394587000379</v>
      </c>
      <c r="AB5997">
        <v>33</v>
      </c>
      <c r="AC5997">
        <v>0.97096378737660904</v>
      </c>
      <c r="AD5997">
        <v>1</v>
      </c>
      <c r="AE5997">
        <v>2.9036212623390002E-2</v>
      </c>
      <c r="AF5997">
        <v>0</v>
      </c>
      <c r="AG5997">
        <v>3.4690000000000003E-17</v>
      </c>
      <c r="AH5997">
        <v>2.9509473449410201E-2</v>
      </c>
      <c r="AI5997">
        <v>8</v>
      </c>
      <c r="AJ5997" s="73">
        <v>62.324970470434998</v>
      </c>
      <c r="AK5997">
        <v>34</v>
      </c>
      <c r="AL5997">
        <v>1</v>
      </c>
      <c r="AM5997">
        <v>0</v>
      </c>
      <c r="AN5997">
        <v>0</v>
      </c>
      <c r="AO5997">
        <v>0</v>
      </c>
      <c r="AP5997">
        <v>0</v>
      </c>
      <c r="AQ5997">
        <v>34</v>
      </c>
      <c r="AR5997">
        <v>0.999999999999999</v>
      </c>
      <c r="AS5997">
        <v>0</v>
      </c>
      <c r="AT5997">
        <v>0</v>
      </c>
      <c r="AU5997">
        <v>0</v>
      </c>
      <c r="AV5997">
        <v>0</v>
      </c>
      <c r="AW5997">
        <v>34</v>
      </c>
      <c r="AX5997">
        <v>1</v>
      </c>
      <c r="AY5997" s="73">
        <v>63.437074185950003</v>
      </c>
      <c r="AZ5997">
        <v>34</v>
      </c>
      <c r="BA5997">
        <v>1</v>
      </c>
      <c r="BB5997">
        <v>32</v>
      </c>
      <c r="BC5997">
        <v>0.87541075757452202</v>
      </c>
      <c r="BD5997">
        <v>2</v>
      </c>
      <c r="BE5997">
        <v>0.124589242425477</v>
      </c>
      <c r="BF5997">
        <v>64.566154762896005</v>
      </c>
      <c r="BG5997">
        <v>63.035185960142996</v>
      </c>
      <c r="BH5997">
        <v>63.437074185950003</v>
      </c>
      <c r="BI5997">
        <v>62.324970470434998</v>
      </c>
    </row>
    <row r="5998" spans="1:61" x14ac:dyDescent="0.25">
      <c r="A5998" s="10" t="str">
        <f>VLOOKUP(D5998,'Index-Relations'!E:F,2,FALSE)</f>
        <v>ESG</v>
      </c>
      <c r="B5998" t="s">
        <v>3450</v>
      </c>
      <c r="C5998" s="53" t="s">
        <v>2763</v>
      </c>
      <c r="D5998" s="59" t="s">
        <v>3142</v>
      </c>
      <c r="E5998" s="59" t="s">
        <v>9414</v>
      </c>
      <c r="F5998" t="s">
        <v>1191</v>
      </c>
      <c r="G5998" t="s">
        <v>2658</v>
      </c>
      <c r="H5998" t="s">
        <v>1192</v>
      </c>
      <c r="I5998" s="52">
        <v>45566</v>
      </c>
      <c r="J5998" t="s">
        <v>2457</v>
      </c>
      <c r="K5998">
        <v>32</v>
      </c>
      <c r="L5998" s="73">
        <v>61.663758683181896</v>
      </c>
      <c r="M5998">
        <v>32</v>
      </c>
      <c r="N5998">
        <v>1</v>
      </c>
      <c r="O5998" s="73">
        <v>59.219351490544902</v>
      </c>
      <c r="P5998">
        <v>32</v>
      </c>
      <c r="Q5998">
        <v>1</v>
      </c>
      <c r="R5998">
        <v>32</v>
      </c>
      <c r="S5998">
        <v>1</v>
      </c>
      <c r="T5998">
        <v>40.871383408103299</v>
      </c>
      <c r="U5998">
        <v>0.98207775314523305</v>
      </c>
      <c r="V5998">
        <v>32</v>
      </c>
      <c r="W5998">
        <v>0.71235204336369096</v>
      </c>
      <c r="X5998">
        <v>26</v>
      </c>
      <c r="Y5998">
        <v>32</v>
      </c>
      <c r="Z5998">
        <v>1</v>
      </c>
      <c r="AA5998">
        <v>163.816453223694</v>
      </c>
      <c r="AB5998">
        <v>31</v>
      </c>
      <c r="AC5998">
        <v>0.997426398727148</v>
      </c>
      <c r="AD5998">
        <v>1</v>
      </c>
      <c r="AE5998">
        <v>2.5736012728512499E-3</v>
      </c>
      <c r="AF5998">
        <v>0</v>
      </c>
      <c r="AG5998">
        <v>8.0660000000000001E-17</v>
      </c>
      <c r="AH5998">
        <v>2.5190091219632098E-2</v>
      </c>
      <c r="AI5998">
        <v>9</v>
      </c>
      <c r="AJ5998" s="73">
        <v>59.640166067488899</v>
      </c>
      <c r="AK5998">
        <v>32</v>
      </c>
      <c r="AL5998">
        <v>1</v>
      </c>
      <c r="AM5998">
        <v>0</v>
      </c>
      <c r="AN5998">
        <v>0</v>
      </c>
      <c r="AO5998">
        <v>0</v>
      </c>
      <c r="AP5998">
        <v>0</v>
      </c>
      <c r="AQ5998">
        <v>32</v>
      </c>
      <c r="AR5998">
        <v>1</v>
      </c>
      <c r="AS5998">
        <v>0</v>
      </c>
      <c r="AT5998">
        <v>0</v>
      </c>
      <c r="AU5998">
        <v>0</v>
      </c>
      <c r="AV5998">
        <v>0</v>
      </c>
      <c r="AW5998">
        <v>32</v>
      </c>
      <c r="AX5998">
        <v>0.999999999999999</v>
      </c>
      <c r="AY5998" s="73">
        <v>61.454057095796003</v>
      </c>
      <c r="AZ5998">
        <v>32</v>
      </c>
      <c r="BA5998">
        <v>1</v>
      </c>
      <c r="BB5998">
        <v>30</v>
      </c>
      <c r="BC5998">
        <v>0.87273358807217205</v>
      </c>
      <c r="BD5998">
        <v>2</v>
      </c>
      <c r="BE5998">
        <v>0.127266411927828</v>
      </c>
      <c r="BF5998">
        <v>61.663758683181896</v>
      </c>
      <c r="BG5998">
        <v>59.219351490544902</v>
      </c>
      <c r="BH5998">
        <v>61.454057095796003</v>
      </c>
      <c r="BI5998">
        <v>59.640166067488899</v>
      </c>
    </row>
    <row r="5999" spans="1:61" x14ac:dyDescent="0.25">
      <c r="A5999" s="10" t="str">
        <f>VLOOKUP(D5999,'Index-Relations'!E:F,2,FALSE)</f>
        <v>ESG</v>
      </c>
      <c r="B5999" t="s">
        <v>3450</v>
      </c>
      <c r="C5999" s="53" t="s">
        <v>2764</v>
      </c>
      <c r="D5999" s="59" t="s">
        <v>3142</v>
      </c>
      <c r="E5999" s="59" t="s">
        <v>9415</v>
      </c>
      <c r="F5999" t="s">
        <v>1191</v>
      </c>
      <c r="G5999" t="s">
        <v>2658</v>
      </c>
      <c r="H5999" t="s">
        <v>1192</v>
      </c>
      <c r="I5999" s="52">
        <v>45537</v>
      </c>
      <c r="J5999" t="s">
        <v>2457</v>
      </c>
      <c r="K5999">
        <v>34</v>
      </c>
      <c r="L5999" s="73">
        <v>62.652170114039002</v>
      </c>
      <c r="M5999">
        <v>34</v>
      </c>
      <c r="N5999">
        <v>1</v>
      </c>
      <c r="O5999" s="73">
        <v>59.642566016899899</v>
      </c>
      <c r="P5999">
        <v>34</v>
      </c>
      <c r="Q5999">
        <v>1</v>
      </c>
      <c r="R5999">
        <v>34</v>
      </c>
      <c r="S5999">
        <v>1</v>
      </c>
      <c r="T5999">
        <v>41.026117095990202</v>
      </c>
      <c r="U5999">
        <v>0.98276956983043096</v>
      </c>
      <c r="V5999">
        <v>34</v>
      </c>
      <c r="W5999">
        <v>0.71125980013978696</v>
      </c>
      <c r="X5999">
        <v>27</v>
      </c>
      <c r="Y5999">
        <v>34</v>
      </c>
      <c r="Z5999">
        <v>0.999999999999999</v>
      </c>
      <c r="AA5999">
        <v>162.24329592986501</v>
      </c>
      <c r="AB5999">
        <v>33</v>
      </c>
      <c r="AC5999">
        <v>0.99735488948673501</v>
      </c>
      <c r="AD5999">
        <v>1</v>
      </c>
      <c r="AE5999">
        <v>2.6451105132648698E-3</v>
      </c>
      <c r="AF5999">
        <v>0</v>
      </c>
      <c r="AG5999">
        <v>1.2012999999999999E-16</v>
      </c>
      <c r="AH5999">
        <v>2.4621709823456302E-2</v>
      </c>
      <c r="AI5999">
        <v>9</v>
      </c>
      <c r="AJ5999" s="73">
        <v>60.173725638786998</v>
      </c>
      <c r="AK5999">
        <v>34</v>
      </c>
      <c r="AL5999">
        <v>1</v>
      </c>
      <c r="AM5999">
        <v>0</v>
      </c>
      <c r="AN5999">
        <v>0</v>
      </c>
      <c r="AO5999">
        <v>0</v>
      </c>
      <c r="AP5999">
        <v>0</v>
      </c>
      <c r="AQ5999">
        <v>34</v>
      </c>
      <c r="AR5999">
        <v>1</v>
      </c>
      <c r="AS5999">
        <v>0</v>
      </c>
      <c r="AT5999">
        <v>0</v>
      </c>
      <c r="AU5999">
        <v>0</v>
      </c>
      <c r="AV5999">
        <v>0</v>
      </c>
      <c r="AW5999">
        <v>34</v>
      </c>
      <c r="AX5999">
        <v>0.999999999999999</v>
      </c>
      <c r="AY5999" s="73">
        <v>64.398298737187005</v>
      </c>
      <c r="AZ5999">
        <v>34</v>
      </c>
      <c r="BA5999">
        <v>1</v>
      </c>
      <c r="BB5999">
        <v>32</v>
      </c>
      <c r="BC5999">
        <v>0.8690010275144</v>
      </c>
      <c r="BD5999">
        <v>2</v>
      </c>
      <c r="BE5999">
        <v>0.130998972485599</v>
      </c>
      <c r="BF5999">
        <v>62.652170114039002</v>
      </c>
      <c r="BG5999">
        <v>59.642566016899899</v>
      </c>
      <c r="BH5999">
        <v>64.398298737187005</v>
      </c>
      <c r="BI5999">
        <v>60.173725638786998</v>
      </c>
    </row>
    <row r="6000" spans="1:61" x14ac:dyDescent="0.25">
      <c r="A6000" s="10" t="str">
        <f>VLOOKUP(D6000,'Index-Relations'!E:F,2,FALSE)</f>
        <v>ESG</v>
      </c>
      <c r="B6000" t="s">
        <v>3450</v>
      </c>
      <c r="C6000" s="53" t="s">
        <v>3350</v>
      </c>
      <c r="D6000" s="59" t="s">
        <v>3142</v>
      </c>
      <c r="E6000" s="59" t="s">
        <v>9416</v>
      </c>
      <c r="F6000" t="s">
        <v>1191</v>
      </c>
      <c r="G6000" t="s">
        <v>2658</v>
      </c>
      <c r="H6000" t="s">
        <v>1192</v>
      </c>
      <c r="I6000" s="52">
        <v>45505</v>
      </c>
      <c r="J6000" t="s">
        <v>2457</v>
      </c>
      <c r="K6000">
        <v>34</v>
      </c>
      <c r="L6000" s="73">
        <v>62.177390408751002</v>
      </c>
      <c r="M6000">
        <v>34</v>
      </c>
      <c r="N6000">
        <v>1</v>
      </c>
      <c r="O6000" s="73">
        <v>59.450754426872997</v>
      </c>
      <c r="P6000">
        <v>34</v>
      </c>
      <c r="Q6000">
        <v>1</v>
      </c>
      <c r="R6000">
        <v>34</v>
      </c>
      <c r="S6000">
        <v>1</v>
      </c>
      <c r="T6000">
        <v>40.896661068345601</v>
      </c>
      <c r="U6000">
        <v>0.98225640715326001</v>
      </c>
      <c r="V6000">
        <v>34</v>
      </c>
      <c r="W6000">
        <v>0.70543560657433801</v>
      </c>
      <c r="X6000">
        <v>27</v>
      </c>
      <c r="Y6000">
        <v>34</v>
      </c>
      <c r="Z6000">
        <v>0.999999999999999</v>
      </c>
      <c r="AA6000">
        <v>161.51503270106599</v>
      </c>
      <c r="AB6000">
        <v>33</v>
      </c>
      <c r="AC6000">
        <v>0.99758593002940599</v>
      </c>
      <c r="AD6000">
        <v>1</v>
      </c>
      <c r="AE6000">
        <v>2.4140699705940101E-3</v>
      </c>
      <c r="AF6000">
        <v>0</v>
      </c>
      <c r="AG6000">
        <v>0</v>
      </c>
      <c r="AH6000">
        <v>2.40081774202116E-2</v>
      </c>
      <c r="AI6000">
        <v>9</v>
      </c>
      <c r="AJ6000" s="73">
        <v>59.762110129440998</v>
      </c>
      <c r="AK6000">
        <v>34</v>
      </c>
      <c r="AL6000">
        <v>1</v>
      </c>
      <c r="AM6000">
        <v>0</v>
      </c>
      <c r="AN6000">
        <v>0</v>
      </c>
      <c r="AO6000">
        <v>0</v>
      </c>
      <c r="AP6000">
        <v>0</v>
      </c>
      <c r="AQ6000">
        <v>34</v>
      </c>
      <c r="AR6000">
        <v>0.999999999999999</v>
      </c>
      <c r="AS6000">
        <v>0</v>
      </c>
      <c r="AT6000">
        <v>0</v>
      </c>
      <c r="AU6000">
        <v>0</v>
      </c>
      <c r="AV6000">
        <v>0</v>
      </c>
      <c r="AW6000">
        <v>34</v>
      </c>
      <c r="AX6000">
        <v>0.999999999999999</v>
      </c>
      <c r="AY6000" s="73">
        <v>63.767662935463001</v>
      </c>
      <c r="AZ6000">
        <v>34</v>
      </c>
      <c r="BA6000">
        <v>1</v>
      </c>
      <c r="BB6000">
        <v>32</v>
      </c>
      <c r="BC6000">
        <v>0.86905101151256303</v>
      </c>
      <c r="BD6000">
        <v>2</v>
      </c>
      <c r="BE6000">
        <v>0.130948988487436</v>
      </c>
      <c r="BF6000">
        <v>62.177390408751002</v>
      </c>
      <c r="BG6000">
        <v>59.450754426872997</v>
      </c>
      <c r="BH6000">
        <v>63.767662935463001</v>
      </c>
      <c r="BI6000">
        <v>59.762110129440998</v>
      </c>
    </row>
    <row r="6001" spans="1:61" x14ac:dyDescent="0.25">
      <c r="A6001" s="10" t="str">
        <f>VLOOKUP(D6001,'Index-Relations'!E:F,2,FALSE)</f>
        <v>ESG</v>
      </c>
      <c r="B6001" t="s">
        <v>3450</v>
      </c>
      <c r="C6001" s="53" t="s">
        <v>2765</v>
      </c>
      <c r="D6001" s="59" t="s">
        <v>3142</v>
      </c>
      <c r="E6001" s="59" t="s">
        <v>9417</v>
      </c>
      <c r="F6001" t="s">
        <v>1191</v>
      </c>
      <c r="G6001" t="s">
        <v>2658</v>
      </c>
      <c r="H6001" t="s">
        <v>1192</v>
      </c>
      <c r="I6001" s="52">
        <v>45474</v>
      </c>
      <c r="J6001" t="s">
        <v>2457</v>
      </c>
      <c r="K6001">
        <v>34</v>
      </c>
      <c r="L6001" s="73">
        <v>62.167827031141996</v>
      </c>
      <c r="M6001">
        <v>34</v>
      </c>
      <c r="N6001">
        <v>1</v>
      </c>
      <c r="O6001" s="73">
        <v>59.594361003232002</v>
      </c>
      <c r="P6001">
        <v>34</v>
      </c>
      <c r="Q6001">
        <v>1</v>
      </c>
      <c r="R6001">
        <v>34</v>
      </c>
      <c r="S6001">
        <v>1</v>
      </c>
      <c r="T6001">
        <v>40.887395544683997</v>
      </c>
      <c r="U6001">
        <v>0.98288827877196505</v>
      </c>
      <c r="V6001">
        <v>34</v>
      </c>
      <c r="W6001">
        <v>0.70141604940435598</v>
      </c>
      <c r="X6001">
        <v>26</v>
      </c>
      <c r="Y6001">
        <v>34</v>
      </c>
      <c r="Z6001">
        <v>1</v>
      </c>
      <c r="AA6001">
        <v>163.142844674858</v>
      </c>
      <c r="AB6001">
        <v>33</v>
      </c>
      <c r="AC6001">
        <v>0.99760160327442304</v>
      </c>
      <c r="AD6001">
        <v>1</v>
      </c>
      <c r="AE6001">
        <v>2.3983967255762099E-3</v>
      </c>
      <c r="AF6001">
        <v>0</v>
      </c>
      <c r="AG6001">
        <v>0</v>
      </c>
      <c r="AH6001">
        <v>2.4096100922630599E-2</v>
      </c>
      <c r="AI6001">
        <v>9</v>
      </c>
      <c r="AJ6001" s="73">
        <v>59.732378525923998</v>
      </c>
      <c r="AK6001">
        <v>34</v>
      </c>
      <c r="AL6001">
        <v>1</v>
      </c>
      <c r="AM6001">
        <v>0</v>
      </c>
      <c r="AN6001">
        <v>0</v>
      </c>
      <c r="AO6001">
        <v>0</v>
      </c>
      <c r="AP6001">
        <v>0</v>
      </c>
      <c r="AQ6001">
        <v>34</v>
      </c>
      <c r="AR6001">
        <v>1</v>
      </c>
      <c r="AS6001">
        <v>0</v>
      </c>
      <c r="AT6001">
        <v>0</v>
      </c>
      <c r="AU6001">
        <v>0</v>
      </c>
      <c r="AV6001">
        <v>0</v>
      </c>
      <c r="AW6001">
        <v>34</v>
      </c>
      <c r="AX6001">
        <v>1</v>
      </c>
      <c r="AY6001" s="73">
        <v>63.672113432559001</v>
      </c>
      <c r="AZ6001">
        <v>34</v>
      </c>
      <c r="BA6001">
        <v>1</v>
      </c>
      <c r="BB6001">
        <v>32</v>
      </c>
      <c r="BC6001">
        <v>0.86787155398489602</v>
      </c>
      <c r="BD6001">
        <v>2</v>
      </c>
      <c r="BE6001">
        <v>0.13212844601510301</v>
      </c>
      <c r="BF6001">
        <v>62.167827031141996</v>
      </c>
      <c r="BG6001">
        <v>59.594361003232002</v>
      </c>
      <c r="BH6001">
        <v>63.672113432559001</v>
      </c>
      <c r="BI6001">
        <v>59.732378525923998</v>
      </c>
    </row>
    <row r="6002" spans="1:61" x14ac:dyDescent="0.25">
      <c r="A6002" s="10" t="str">
        <f>VLOOKUP(D6002,'Index-Relations'!E:F,2,FALSE)</f>
        <v>ESG</v>
      </c>
      <c r="B6002" t="s">
        <v>3450</v>
      </c>
      <c r="C6002" s="53" t="s">
        <v>2766</v>
      </c>
      <c r="D6002" s="59" t="s">
        <v>3142</v>
      </c>
      <c r="E6002" s="59" t="s">
        <v>9418</v>
      </c>
      <c r="F6002" t="s">
        <v>1191</v>
      </c>
      <c r="G6002" t="s">
        <v>2658</v>
      </c>
      <c r="H6002" t="s">
        <v>1192</v>
      </c>
      <c r="I6002" s="52">
        <v>45446</v>
      </c>
      <c r="J6002" t="s">
        <v>2457</v>
      </c>
      <c r="K6002">
        <v>34</v>
      </c>
      <c r="L6002" s="73">
        <v>64.228898442730994</v>
      </c>
      <c r="M6002">
        <v>34</v>
      </c>
      <c r="N6002">
        <v>1</v>
      </c>
      <c r="O6002" s="73">
        <v>60.921374214003997</v>
      </c>
      <c r="P6002">
        <v>34</v>
      </c>
      <c r="Q6002">
        <v>1</v>
      </c>
      <c r="R6002">
        <v>34</v>
      </c>
      <c r="S6002">
        <v>0.999999999999999</v>
      </c>
      <c r="T6002">
        <v>40.871566958859098</v>
      </c>
      <c r="U6002">
        <v>0.983899817082732</v>
      </c>
      <c r="V6002">
        <v>34</v>
      </c>
      <c r="W6002">
        <v>0.71735483882406903</v>
      </c>
      <c r="X6002">
        <v>26</v>
      </c>
      <c r="Y6002">
        <v>34</v>
      </c>
      <c r="Z6002">
        <v>1</v>
      </c>
      <c r="AA6002">
        <v>167.01552363495301</v>
      </c>
      <c r="AB6002">
        <v>33</v>
      </c>
      <c r="AC6002">
        <v>0.99735403162963898</v>
      </c>
      <c r="AD6002">
        <v>1</v>
      </c>
      <c r="AE6002">
        <v>2.6459683703599101E-3</v>
      </c>
      <c r="AF6002">
        <v>0</v>
      </c>
      <c r="AG6002">
        <v>2.1379999999999999E-16</v>
      </c>
      <c r="AH6002">
        <v>2.21168970313542E-2</v>
      </c>
      <c r="AI6002">
        <v>9</v>
      </c>
      <c r="AJ6002" s="73">
        <v>62.548588479787</v>
      </c>
      <c r="AK6002">
        <v>34</v>
      </c>
      <c r="AL6002">
        <v>1</v>
      </c>
      <c r="AM6002">
        <v>0</v>
      </c>
      <c r="AN6002">
        <v>0</v>
      </c>
      <c r="AO6002">
        <v>0</v>
      </c>
      <c r="AP6002">
        <v>0</v>
      </c>
      <c r="AQ6002">
        <v>34</v>
      </c>
      <c r="AR6002">
        <v>0.999999999999999</v>
      </c>
      <c r="AS6002">
        <v>0</v>
      </c>
      <c r="AT6002">
        <v>0</v>
      </c>
      <c r="AU6002">
        <v>0</v>
      </c>
      <c r="AV6002">
        <v>0</v>
      </c>
      <c r="AW6002">
        <v>34</v>
      </c>
      <c r="AX6002">
        <v>0.999999999999999</v>
      </c>
      <c r="AY6002" s="73">
        <v>65.697481159874002</v>
      </c>
      <c r="AZ6002">
        <v>34</v>
      </c>
      <c r="BA6002">
        <v>1</v>
      </c>
      <c r="BB6002">
        <v>32</v>
      </c>
      <c r="BC6002">
        <v>0.86269035250986703</v>
      </c>
      <c r="BD6002">
        <v>2</v>
      </c>
      <c r="BE6002">
        <v>0.137309647490132</v>
      </c>
      <c r="BF6002">
        <v>64.228898442730994</v>
      </c>
      <c r="BG6002">
        <v>60.921374214003997</v>
      </c>
      <c r="BH6002">
        <v>65.697481159874002</v>
      </c>
      <c r="BI6002">
        <v>62.548588479787</v>
      </c>
    </row>
    <row r="6003" spans="1:61" x14ac:dyDescent="0.25">
      <c r="A6003" s="10" t="str">
        <f>VLOOKUP(D6003,'Index-Relations'!E:F,2,FALSE)</f>
        <v>ESG</v>
      </c>
      <c r="B6003" t="s">
        <v>3450</v>
      </c>
      <c r="C6003" s="53" t="s">
        <v>2767</v>
      </c>
      <c r="D6003" s="59" t="s">
        <v>3142</v>
      </c>
      <c r="E6003" s="59" t="s">
        <v>9419</v>
      </c>
      <c r="F6003" t="s">
        <v>1191</v>
      </c>
      <c r="G6003" t="s">
        <v>2658</v>
      </c>
      <c r="H6003" t="s">
        <v>1192</v>
      </c>
      <c r="I6003" s="52">
        <v>45413</v>
      </c>
      <c r="J6003" t="s">
        <v>2457</v>
      </c>
      <c r="K6003">
        <v>35</v>
      </c>
      <c r="L6003" s="73">
        <v>64.372627780616</v>
      </c>
      <c r="M6003">
        <v>35</v>
      </c>
      <c r="N6003">
        <v>1</v>
      </c>
      <c r="O6003" s="73">
        <v>62.511622918038</v>
      </c>
      <c r="P6003">
        <v>35</v>
      </c>
      <c r="Q6003">
        <v>1</v>
      </c>
      <c r="R6003">
        <v>35</v>
      </c>
      <c r="S6003">
        <v>1</v>
      </c>
      <c r="T6003">
        <v>41.2684376271419</v>
      </c>
      <c r="U6003">
        <v>0.98370986897843005</v>
      </c>
      <c r="V6003">
        <v>35</v>
      </c>
      <c r="W6003">
        <v>0.71138213462592004</v>
      </c>
      <c r="X6003">
        <v>27</v>
      </c>
      <c r="Y6003">
        <v>35</v>
      </c>
      <c r="Z6003">
        <v>0.999999999999999</v>
      </c>
      <c r="AA6003">
        <v>162.93734378558401</v>
      </c>
      <c r="AB6003">
        <v>34</v>
      </c>
      <c r="AC6003">
        <v>0.99736329757809905</v>
      </c>
      <c r="AD6003">
        <v>1</v>
      </c>
      <c r="AE6003">
        <v>2.6367024219002399E-3</v>
      </c>
      <c r="AF6003">
        <v>0</v>
      </c>
      <c r="AG6003">
        <v>4.2069999999999999E-17</v>
      </c>
      <c r="AH6003">
        <v>2.2152711801405399E-2</v>
      </c>
      <c r="AI6003">
        <v>9</v>
      </c>
      <c r="AJ6003" s="73">
        <v>61.459592798583898</v>
      </c>
      <c r="AK6003">
        <v>35</v>
      </c>
      <c r="AL6003">
        <v>1</v>
      </c>
      <c r="AM6003">
        <v>0</v>
      </c>
      <c r="AN6003">
        <v>0</v>
      </c>
      <c r="AO6003">
        <v>0</v>
      </c>
      <c r="AP6003">
        <v>0</v>
      </c>
      <c r="AQ6003">
        <v>35</v>
      </c>
      <c r="AR6003">
        <v>1</v>
      </c>
      <c r="AS6003">
        <v>0</v>
      </c>
      <c r="AT6003">
        <v>0</v>
      </c>
      <c r="AU6003">
        <v>0</v>
      </c>
      <c r="AV6003">
        <v>0</v>
      </c>
      <c r="AW6003">
        <v>35</v>
      </c>
      <c r="AX6003">
        <v>1</v>
      </c>
      <c r="AY6003" s="73">
        <v>65.954948579876003</v>
      </c>
      <c r="AZ6003">
        <v>35</v>
      </c>
      <c r="BA6003">
        <v>1</v>
      </c>
      <c r="BB6003">
        <v>33</v>
      </c>
      <c r="BC6003">
        <v>0.862437362394746</v>
      </c>
      <c r="BD6003">
        <v>2</v>
      </c>
      <c r="BE6003">
        <v>0.137562637605253</v>
      </c>
      <c r="BF6003">
        <v>64.372627780616</v>
      </c>
      <c r="BG6003">
        <v>62.511622918038</v>
      </c>
      <c r="BH6003">
        <v>65.954948579876003</v>
      </c>
      <c r="BI6003">
        <v>61.459592798583898</v>
      </c>
    </row>
    <row r="6004" spans="1:61" x14ac:dyDescent="0.25">
      <c r="A6004" s="10" t="str">
        <f>VLOOKUP(D6004,'Index-Relations'!E:F,2,FALSE)</f>
        <v>ESG</v>
      </c>
      <c r="B6004" t="s">
        <v>3450</v>
      </c>
      <c r="C6004" s="53" t="s">
        <v>2768</v>
      </c>
      <c r="D6004" s="59" t="s">
        <v>3142</v>
      </c>
      <c r="E6004" s="59" t="s">
        <v>9420</v>
      </c>
      <c r="F6004" t="s">
        <v>1191</v>
      </c>
      <c r="G6004" t="s">
        <v>2658</v>
      </c>
      <c r="H6004" t="s">
        <v>1192</v>
      </c>
      <c r="I6004" s="52">
        <v>45383</v>
      </c>
      <c r="J6004" t="s">
        <v>2457</v>
      </c>
      <c r="K6004">
        <v>32</v>
      </c>
      <c r="L6004">
        <v>72.534002846952404</v>
      </c>
      <c r="M6004">
        <v>32</v>
      </c>
      <c r="N6004">
        <v>1</v>
      </c>
      <c r="O6004">
        <v>72.383083149100798</v>
      </c>
      <c r="P6004">
        <v>32</v>
      </c>
      <c r="Q6004">
        <v>1</v>
      </c>
      <c r="R6004">
        <v>32</v>
      </c>
      <c r="S6004">
        <v>1</v>
      </c>
      <c r="T6004">
        <v>41.373861211117003</v>
      </c>
      <c r="U6004">
        <v>0.98057999766111703</v>
      </c>
      <c r="V6004">
        <v>32</v>
      </c>
      <c r="W6004">
        <v>0.66541534092469201</v>
      </c>
      <c r="X6004">
        <v>24</v>
      </c>
      <c r="Y6004">
        <v>32</v>
      </c>
      <c r="Z6004">
        <v>1</v>
      </c>
      <c r="AA6004">
        <v>146.64049147575801</v>
      </c>
      <c r="AB6004">
        <v>31</v>
      </c>
      <c r="AC6004">
        <v>0.99665733631247799</v>
      </c>
      <c r="AD6004">
        <v>1</v>
      </c>
      <c r="AE6004">
        <v>3.34266368752197E-3</v>
      </c>
      <c r="AF6004">
        <v>0</v>
      </c>
      <c r="AG6004">
        <v>0</v>
      </c>
      <c r="AH6004">
        <v>2.5490041483295998E-2</v>
      </c>
      <c r="AI6004">
        <v>7</v>
      </c>
      <c r="AJ6004">
        <v>67.284304270465896</v>
      </c>
      <c r="AK6004">
        <v>32</v>
      </c>
      <c r="AL6004">
        <v>1</v>
      </c>
      <c r="AM6004">
        <v>0</v>
      </c>
      <c r="AN6004">
        <v>0</v>
      </c>
      <c r="AO6004">
        <v>0</v>
      </c>
      <c r="AP6004">
        <v>0</v>
      </c>
      <c r="AQ6004">
        <v>32</v>
      </c>
      <c r="AR6004">
        <v>1</v>
      </c>
      <c r="AS6004">
        <v>0</v>
      </c>
      <c r="AT6004">
        <v>0</v>
      </c>
      <c r="AU6004">
        <v>0</v>
      </c>
      <c r="AV6004">
        <v>0</v>
      </c>
      <c r="AW6004">
        <v>32</v>
      </c>
      <c r="AX6004">
        <v>1</v>
      </c>
      <c r="AY6004">
        <v>70.065241769134602</v>
      </c>
      <c r="AZ6004">
        <v>32</v>
      </c>
      <c r="BA6004">
        <v>1</v>
      </c>
      <c r="BB6004">
        <v>30</v>
      </c>
      <c r="BC6004">
        <v>0.86686205372942104</v>
      </c>
      <c r="BD6004">
        <v>2</v>
      </c>
      <c r="BE6004">
        <v>0.13313794627057801</v>
      </c>
      <c r="BF6004">
        <v>67.648920540615904</v>
      </c>
      <c r="BG6004">
        <v>67.603676226212997</v>
      </c>
      <c r="BH6004">
        <v>67.969514361879007</v>
      </c>
      <c r="BI6004">
        <v>63.566010573268002</v>
      </c>
    </row>
    <row r="6005" spans="1:61" x14ac:dyDescent="0.25">
      <c r="A6005" s="10" t="str">
        <f>VLOOKUP(D6005,'Index-Relations'!E:F,2,FALSE)</f>
        <v>ESG</v>
      </c>
      <c r="B6005" t="s">
        <v>3450</v>
      </c>
      <c r="C6005" s="53" t="s">
        <v>2769</v>
      </c>
      <c r="D6005" s="59" t="s">
        <v>3142</v>
      </c>
      <c r="E6005" s="59" t="s">
        <v>9421</v>
      </c>
      <c r="F6005" t="s">
        <v>1191</v>
      </c>
      <c r="G6005" t="s">
        <v>2658</v>
      </c>
      <c r="H6005" t="s">
        <v>1192</v>
      </c>
      <c r="I6005" s="52">
        <v>45352</v>
      </c>
      <c r="J6005" t="s">
        <v>2457</v>
      </c>
      <c r="K6005">
        <v>32</v>
      </c>
      <c r="L6005">
        <v>72.007630817061496</v>
      </c>
      <c r="M6005">
        <v>32</v>
      </c>
      <c r="N6005">
        <v>1</v>
      </c>
      <c r="O6005">
        <v>71.991099996889901</v>
      </c>
      <c r="P6005">
        <v>32</v>
      </c>
      <c r="Q6005">
        <v>1</v>
      </c>
      <c r="R6005">
        <v>32</v>
      </c>
      <c r="S6005">
        <v>0.999999999999999</v>
      </c>
      <c r="T6005">
        <v>41.257261731212303</v>
      </c>
      <c r="U6005">
        <v>0.97695193568327499</v>
      </c>
      <c r="V6005">
        <v>32</v>
      </c>
      <c r="W6005">
        <v>0.62472370868578098</v>
      </c>
      <c r="X6005">
        <v>24</v>
      </c>
      <c r="Y6005">
        <v>32</v>
      </c>
      <c r="Z6005">
        <v>1</v>
      </c>
      <c r="AA6005">
        <v>157.25656457250599</v>
      </c>
      <c r="AB6005">
        <v>31</v>
      </c>
      <c r="AC6005">
        <v>0.99671198079388001</v>
      </c>
      <c r="AD6005">
        <v>1</v>
      </c>
      <c r="AE6005">
        <v>3.28801920611919E-3</v>
      </c>
      <c r="AF6005">
        <v>0</v>
      </c>
      <c r="AG6005">
        <v>1.2099999999999999E-16</v>
      </c>
      <c r="AH6005">
        <v>8.8442631038015095E-4</v>
      </c>
      <c r="AI6005">
        <v>4</v>
      </c>
      <c r="AJ6005">
        <v>67.002691182940197</v>
      </c>
      <c r="AK6005">
        <v>32</v>
      </c>
      <c r="AL6005">
        <v>1</v>
      </c>
      <c r="AM6005">
        <v>0</v>
      </c>
      <c r="AN6005">
        <v>0</v>
      </c>
      <c r="AO6005">
        <v>0</v>
      </c>
      <c r="AP6005">
        <v>0</v>
      </c>
      <c r="AQ6005">
        <v>32</v>
      </c>
      <c r="AR6005">
        <v>1</v>
      </c>
      <c r="AS6005">
        <v>0</v>
      </c>
      <c r="AT6005">
        <v>0</v>
      </c>
      <c r="AU6005">
        <v>0</v>
      </c>
      <c r="AV6005">
        <v>0</v>
      </c>
      <c r="AW6005">
        <v>32</v>
      </c>
      <c r="AX6005">
        <v>0.999999999999999</v>
      </c>
      <c r="AY6005">
        <v>69.109895509399706</v>
      </c>
      <c r="AZ6005">
        <v>32</v>
      </c>
      <c r="BA6005">
        <v>1</v>
      </c>
      <c r="BB6005">
        <v>30</v>
      </c>
      <c r="BC6005">
        <v>0.86589037190604401</v>
      </c>
      <c r="BD6005">
        <v>2</v>
      </c>
      <c r="BE6005">
        <v>0.13410962809395499</v>
      </c>
      <c r="BF6005">
        <v>67.126780796399899</v>
      </c>
      <c r="BG6005">
        <v>67.211859910138998</v>
      </c>
      <c r="BH6005">
        <v>67.411499873243997</v>
      </c>
      <c r="BI6005">
        <v>63.266403260072003</v>
      </c>
    </row>
    <row r="6006" spans="1:61" x14ac:dyDescent="0.25">
      <c r="A6006" s="10" t="str">
        <f>VLOOKUP(D6006,'Index-Relations'!E:F,2,FALSE)</f>
        <v>ESG</v>
      </c>
      <c r="B6006" t="s">
        <v>3450</v>
      </c>
      <c r="C6006" s="53" t="s">
        <v>2770</v>
      </c>
      <c r="D6006" s="59" t="s">
        <v>3142</v>
      </c>
      <c r="E6006" s="59" t="s">
        <v>9422</v>
      </c>
      <c r="F6006" t="s">
        <v>1191</v>
      </c>
      <c r="G6006" t="s">
        <v>2658</v>
      </c>
      <c r="H6006" t="s">
        <v>1192</v>
      </c>
      <c r="I6006" s="52">
        <v>45323</v>
      </c>
      <c r="J6006" t="s">
        <v>2457</v>
      </c>
      <c r="K6006">
        <v>32</v>
      </c>
      <c r="L6006">
        <v>72.669501203604497</v>
      </c>
      <c r="M6006">
        <v>32</v>
      </c>
      <c r="N6006">
        <v>1</v>
      </c>
      <c r="O6006">
        <v>72.931221693707101</v>
      </c>
      <c r="P6006">
        <v>32</v>
      </c>
      <c r="Q6006">
        <v>1</v>
      </c>
      <c r="R6006">
        <v>32</v>
      </c>
      <c r="S6006">
        <v>1</v>
      </c>
      <c r="T6006">
        <v>41.165575446352697</v>
      </c>
      <c r="U6006">
        <v>0.97486637526349296</v>
      </c>
      <c r="V6006">
        <v>32</v>
      </c>
      <c r="W6006">
        <v>0.65195400952377003</v>
      </c>
      <c r="X6006">
        <v>24</v>
      </c>
      <c r="Y6006">
        <v>32</v>
      </c>
      <c r="Z6006">
        <v>0.999999999999999</v>
      </c>
      <c r="AA6006">
        <v>157.04824392135501</v>
      </c>
      <c r="AB6006">
        <v>31</v>
      </c>
      <c r="AC6006">
        <v>0.99707491491872002</v>
      </c>
      <c r="AD6006">
        <v>1</v>
      </c>
      <c r="AE6006">
        <v>2.9250850812794701E-3</v>
      </c>
      <c r="AF6006">
        <v>0</v>
      </c>
      <c r="AG6006">
        <v>0</v>
      </c>
      <c r="AH6006">
        <v>9.7324421847720395E-4</v>
      </c>
      <c r="AI6006">
        <v>4</v>
      </c>
      <c r="AJ6006">
        <v>67.229267564486406</v>
      </c>
      <c r="AK6006">
        <v>32</v>
      </c>
      <c r="AL6006">
        <v>1</v>
      </c>
      <c r="AM6006">
        <v>0</v>
      </c>
      <c r="AN6006">
        <v>0</v>
      </c>
      <c r="AO6006">
        <v>0</v>
      </c>
      <c r="AP6006">
        <v>0</v>
      </c>
      <c r="AQ6006">
        <v>32</v>
      </c>
      <c r="AR6006">
        <v>1</v>
      </c>
      <c r="AS6006">
        <v>0</v>
      </c>
      <c r="AT6006">
        <v>0</v>
      </c>
      <c r="AU6006">
        <v>0</v>
      </c>
      <c r="AV6006">
        <v>0</v>
      </c>
      <c r="AW6006">
        <v>32</v>
      </c>
      <c r="AX6006">
        <v>1</v>
      </c>
      <c r="AY6006">
        <v>69.593810160317602</v>
      </c>
      <c r="AZ6006">
        <v>32</v>
      </c>
      <c r="BA6006">
        <v>1</v>
      </c>
      <c r="BB6006">
        <v>30</v>
      </c>
      <c r="BC6006">
        <v>0.86421051254097603</v>
      </c>
      <c r="BD6006">
        <v>2</v>
      </c>
      <c r="BE6006">
        <v>0.135789487459023</v>
      </c>
      <c r="BF6006">
        <v>67.835645118375993</v>
      </c>
      <c r="BG6006">
        <v>68.317134397294893</v>
      </c>
      <c r="BH6006">
        <v>67.823686849932997</v>
      </c>
      <c r="BI6006">
        <v>63.447169510176998</v>
      </c>
    </row>
    <row r="6007" spans="1:61" x14ac:dyDescent="0.25">
      <c r="A6007" s="10" t="str">
        <f>VLOOKUP(D6007,'Index-Relations'!E:F,2,FALSE)</f>
        <v>ESG</v>
      </c>
      <c r="B6007" t="s">
        <v>3450</v>
      </c>
      <c r="C6007" s="53" t="s">
        <v>2760</v>
      </c>
      <c r="D6007" s="59" t="s">
        <v>3143</v>
      </c>
      <c r="E6007" s="59" t="s">
        <v>9423</v>
      </c>
      <c r="F6007" t="s">
        <v>1195</v>
      </c>
      <c r="G6007" t="s">
        <v>2469</v>
      </c>
      <c r="H6007" t="s">
        <v>1196</v>
      </c>
      <c r="I6007" s="52">
        <v>45658</v>
      </c>
      <c r="J6007" t="s">
        <v>2457</v>
      </c>
      <c r="K6007">
        <v>170</v>
      </c>
      <c r="L6007" s="73">
        <v>70.780523662603002</v>
      </c>
      <c r="M6007">
        <v>170</v>
      </c>
      <c r="N6007">
        <v>1</v>
      </c>
      <c r="O6007" s="73">
        <v>76.312963987759005</v>
      </c>
      <c r="P6007">
        <v>170</v>
      </c>
      <c r="Q6007">
        <v>1</v>
      </c>
      <c r="R6007">
        <v>168</v>
      </c>
      <c r="S6007">
        <v>0.997265066840474</v>
      </c>
      <c r="T6007">
        <v>18.238987104804799</v>
      </c>
      <c r="U6007">
        <v>5.8898568855585004E-3</v>
      </c>
      <c r="V6007">
        <v>13</v>
      </c>
      <c r="W6007">
        <v>1.67215003927161E-4</v>
      </c>
      <c r="X6007">
        <v>1</v>
      </c>
      <c r="Y6007">
        <v>170</v>
      </c>
      <c r="Z6007">
        <v>1</v>
      </c>
      <c r="AA6007">
        <v>0.74920686425805105</v>
      </c>
      <c r="AB6007">
        <v>162</v>
      </c>
      <c r="AC6007">
        <v>0.98062174153631598</v>
      </c>
      <c r="AD6007">
        <v>8</v>
      </c>
      <c r="AE6007">
        <v>1.93782584636835E-2</v>
      </c>
      <c r="AF6007">
        <v>0</v>
      </c>
      <c r="AG6007">
        <v>0</v>
      </c>
      <c r="AH6007">
        <v>0</v>
      </c>
      <c r="AI6007">
        <v>0</v>
      </c>
      <c r="AJ6007" s="73">
        <v>66.969113454257894</v>
      </c>
      <c r="AK6007">
        <v>170</v>
      </c>
      <c r="AL6007">
        <v>1</v>
      </c>
      <c r="AM6007">
        <v>0</v>
      </c>
      <c r="AN6007">
        <v>0</v>
      </c>
      <c r="AO6007">
        <v>1.2409809494239201E-2</v>
      </c>
      <c r="AP6007">
        <v>1</v>
      </c>
      <c r="AQ6007">
        <v>170</v>
      </c>
      <c r="AR6007">
        <v>0.999999999999999</v>
      </c>
      <c r="AS6007">
        <v>0</v>
      </c>
      <c r="AT6007">
        <v>0</v>
      </c>
      <c r="AU6007">
        <v>0</v>
      </c>
      <c r="AV6007">
        <v>0</v>
      </c>
      <c r="AW6007">
        <v>170</v>
      </c>
      <c r="AX6007">
        <v>0.999999999999999</v>
      </c>
      <c r="AY6007" s="73">
        <v>68.617619978164896</v>
      </c>
      <c r="AZ6007">
        <v>170</v>
      </c>
      <c r="BA6007">
        <v>1</v>
      </c>
      <c r="BB6007">
        <v>164</v>
      </c>
      <c r="BC6007">
        <v>0.93608051050151597</v>
      </c>
      <c r="BD6007">
        <v>5</v>
      </c>
      <c r="BE6007">
        <v>5.1509680004244301E-2</v>
      </c>
      <c r="BF6007">
        <v>70.780523662603002</v>
      </c>
      <c r="BG6007">
        <v>76.312963987759005</v>
      </c>
      <c r="BH6007">
        <v>68.617619978164896</v>
      </c>
      <c r="BI6007">
        <v>66.969113454257894</v>
      </c>
    </row>
    <row r="6008" spans="1:61" x14ac:dyDescent="0.25">
      <c r="A6008" s="10" t="str">
        <f>VLOOKUP(D6008,'Index-Relations'!E:F,2,FALSE)</f>
        <v>ESG</v>
      </c>
      <c r="B6008" t="s">
        <v>3450</v>
      </c>
      <c r="C6008" s="53" t="s">
        <v>2761</v>
      </c>
      <c r="D6008" s="59" t="s">
        <v>3143</v>
      </c>
      <c r="E6008" s="59" t="s">
        <v>9424</v>
      </c>
      <c r="F6008" t="s">
        <v>1195</v>
      </c>
      <c r="G6008" t="s">
        <v>2469</v>
      </c>
      <c r="H6008" t="s">
        <v>1196</v>
      </c>
      <c r="I6008" s="52">
        <v>45628</v>
      </c>
      <c r="J6008" t="s">
        <v>2457</v>
      </c>
      <c r="K6008">
        <v>170</v>
      </c>
      <c r="L6008" s="73">
        <v>70.347883862333006</v>
      </c>
      <c r="M6008">
        <v>170</v>
      </c>
      <c r="N6008">
        <v>1</v>
      </c>
      <c r="O6008" s="73">
        <v>75.983066878369996</v>
      </c>
      <c r="P6008">
        <v>170</v>
      </c>
      <c r="Q6008">
        <v>1</v>
      </c>
      <c r="R6008">
        <v>168</v>
      </c>
      <c r="S6008">
        <v>0.99725702203710098</v>
      </c>
      <c r="T6008">
        <v>18.326958528200901</v>
      </c>
      <c r="U6008">
        <v>5.0700550434451897E-3</v>
      </c>
      <c r="V6008">
        <v>13</v>
      </c>
      <c r="W6008">
        <v>1.81887239235237E-4</v>
      </c>
      <c r="X6008">
        <v>1</v>
      </c>
      <c r="Y6008">
        <v>170</v>
      </c>
      <c r="Z6008">
        <v>0.999999999999999</v>
      </c>
      <c r="AA6008">
        <v>0.60109961528737399</v>
      </c>
      <c r="AB6008">
        <v>162</v>
      </c>
      <c r="AC6008">
        <v>0.98092298777523301</v>
      </c>
      <c r="AD6008">
        <v>8</v>
      </c>
      <c r="AE6008">
        <v>1.90770122247657E-2</v>
      </c>
      <c r="AF6008">
        <v>0</v>
      </c>
      <c r="AG6008">
        <v>7.2858E-16</v>
      </c>
      <c r="AH6008">
        <v>0</v>
      </c>
      <c r="AI6008">
        <v>0</v>
      </c>
      <c r="AJ6008" s="73">
        <v>66.427073338425004</v>
      </c>
      <c r="AK6008">
        <v>170</v>
      </c>
      <c r="AL6008">
        <v>1</v>
      </c>
      <c r="AM6008">
        <v>0</v>
      </c>
      <c r="AN6008">
        <v>0</v>
      </c>
      <c r="AO6008">
        <v>1.27109080643566E-2</v>
      </c>
      <c r="AP6008">
        <v>1</v>
      </c>
      <c r="AQ6008">
        <v>170</v>
      </c>
      <c r="AR6008">
        <v>0.999999999999999</v>
      </c>
      <c r="AS6008">
        <v>0</v>
      </c>
      <c r="AT6008">
        <v>0</v>
      </c>
      <c r="AU6008">
        <v>0</v>
      </c>
      <c r="AV6008">
        <v>0</v>
      </c>
      <c r="AW6008">
        <v>170</v>
      </c>
      <c r="AX6008">
        <v>1</v>
      </c>
      <c r="AY6008" s="73">
        <v>68.294646734617999</v>
      </c>
      <c r="AZ6008">
        <v>170</v>
      </c>
      <c r="BA6008">
        <v>1</v>
      </c>
      <c r="BB6008">
        <v>164</v>
      </c>
      <c r="BC6008">
        <v>0.93460287731377001</v>
      </c>
      <c r="BD6008">
        <v>5</v>
      </c>
      <c r="BE6008">
        <v>5.2686214621872902E-2</v>
      </c>
      <c r="BF6008">
        <v>70.347883862333006</v>
      </c>
      <c r="BG6008">
        <v>75.983066878369996</v>
      </c>
      <c r="BH6008">
        <v>68.294646734617999</v>
      </c>
      <c r="BI6008">
        <v>66.427073338425004</v>
      </c>
    </row>
    <row r="6009" spans="1:61" x14ac:dyDescent="0.25">
      <c r="A6009" s="10" t="str">
        <f>VLOOKUP(D6009,'Index-Relations'!E:F,2,FALSE)</f>
        <v>ESG</v>
      </c>
      <c r="B6009" t="s">
        <v>3450</v>
      </c>
      <c r="C6009" s="53" t="s">
        <v>2762</v>
      </c>
      <c r="D6009" s="59" t="s">
        <v>3143</v>
      </c>
      <c r="E6009" s="59" t="s">
        <v>9425</v>
      </c>
      <c r="F6009" t="s">
        <v>1195</v>
      </c>
      <c r="G6009" t="s">
        <v>2469</v>
      </c>
      <c r="H6009" t="s">
        <v>1196</v>
      </c>
      <c r="I6009" s="52">
        <v>45597</v>
      </c>
      <c r="J6009" t="s">
        <v>2457</v>
      </c>
      <c r="K6009">
        <v>170</v>
      </c>
      <c r="L6009" s="73">
        <v>70.720015393181001</v>
      </c>
      <c r="M6009">
        <v>170</v>
      </c>
      <c r="N6009">
        <v>1</v>
      </c>
      <c r="O6009" s="73">
        <v>76.255381346744898</v>
      </c>
      <c r="P6009">
        <v>170</v>
      </c>
      <c r="Q6009">
        <v>1</v>
      </c>
      <c r="R6009">
        <v>168</v>
      </c>
      <c r="S6009">
        <v>0.99729987863500102</v>
      </c>
      <c r="T6009">
        <v>18.225520368322101</v>
      </c>
      <c r="U6009">
        <v>5.0610568483699502E-3</v>
      </c>
      <c r="V6009">
        <v>13</v>
      </c>
      <c r="W6009">
        <v>1.8856746714826099E-4</v>
      </c>
      <c r="X6009">
        <v>1</v>
      </c>
      <c r="Y6009">
        <v>170</v>
      </c>
      <c r="Z6009">
        <v>0.999999999999999</v>
      </c>
      <c r="AA6009">
        <v>0.62428250892321402</v>
      </c>
      <c r="AB6009">
        <v>162</v>
      </c>
      <c r="AC6009">
        <v>0.98079625414912297</v>
      </c>
      <c r="AD6009">
        <v>8</v>
      </c>
      <c r="AE6009">
        <v>1.9203745850876398E-2</v>
      </c>
      <c r="AF6009">
        <v>0</v>
      </c>
      <c r="AG6009">
        <v>3.3307000000000001E-16</v>
      </c>
      <c r="AH6009">
        <v>0</v>
      </c>
      <c r="AI6009">
        <v>0</v>
      </c>
      <c r="AJ6009" s="73">
        <v>66.781434618432996</v>
      </c>
      <c r="AK6009">
        <v>170</v>
      </c>
      <c r="AL6009">
        <v>1</v>
      </c>
      <c r="AM6009">
        <v>0</v>
      </c>
      <c r="AN6009">
        <v>0</v>
      </c>
      <c r="AO6009">
        <v>0</v>
      </c>
      <c r="AP6009">
        <v>0</v>
      </c>
      <c r="AQ6009">
        <v>170</v>
      </c>
      <c r="AR6009">
        <v>1</v>
      </c>
      <c r="AS6009">
        <v>0</v>
      </c>
      <c r="AT6009">
        <v>0</v>
      </c>
      <c r="AU6009">
        <v>0</v>
      </c>
      <c r="AV6009">
        <v>0</v>
      </c>
      <c r="AW6009">
        <v>170</v>
      </c>
      <c r="AX6009">
        <v>1</v>
      </c>
      <c r="AY6009" s="73">
        <v>68.683057323227004</v>
      </c>
      <c r="AZ6009">
        <v>170</v>
      </c>
      <c r="BA6009">
        <v>1</v>
      </c>
      <c r="BB6009">
        <v>163</v>
      </c>
      <c r="BC6009">
        <v>0.93432186832332198</v>
      </c>
      <c r="BD6009">
        <v>7</v>
      </c>
      <c r="BE6009">
        <v>6.5678131676677395E-2</v>
      </c>
      <c r="BF6009">
        <v>70.720015393181001</v>
      </c>
      <c r="BG6009">
        <v>76.255381346744898</v>
      </c>
      <c r="BH6009">
        <v>68.683057323227004</v>
      </c>
      <c r="BI6009">
        <v>66.781434618432996</v>
      </c>
    </row>
    <row r="6010" spans="1:61" x14ac:dyDescent="0.25">
      <c r="A6010" s="10" t="str">
        <f>VLOOKUP(D6010,'Index-Relations'!E:F,2,FALSE)</f>
        <v>ESG</v>
      </c>
      <c r="B6010" t="s">
        <v>3450</v>
      </c>
      <c r="C6010" s="53" t="s">
        <v>2763</v>
      </c>
      <c r="D6010" s="59" t="s">
        <v>3143</v>
      </c>
      <c r="E6010" s="59" t="s">
        <v>9426</v>
      </c>
      <c r="F6010" t="s">
        <v>1195</v>
      </c>
      <c r="G6010" t="s">
        <v>2469</v>
      </c>
      <c r="H6010" t="s">
        <v>1196</v>
      </c>
      <c r="I6010" s="52">
        <v>45566</v>
      </c>
      <c r="J6010" t="s">
        <v>2457</v>
      </c>
      <c r="K6010">
        <v>159</v>
      </c>
      <c r="L6010" s="73">
        <v>71.544096438267999</v>
      </c>
      <c r="M6010">
        <v>159</v>
      </c>
      <c r="N6010">
        <v>1</v>
      </c>
      <c r="O6010" s="73">
        <v>76.592395885650006</v>
      </c>
      <c r="P6010">
        <v>159</v>
      </c>
      <c r="Q6010">
        <v>1</v>
      </c>
      <c r="R6010">
        <v>157</v>
      </c>
      <c r="S6010">
        <v>0.99701866986921495</v>
      </c>
      <c r="T6010">
        <v>17.870404368000901</v>
      </c>
      <c r="U6010">
        <v>4.3695522180212604E-3</v>
      </c>
      <c r="V6010">
        <v>10</v>
      </c>
      <c r="W6010">
        <v>2.0072655891612099E-4</v>
      </c>
      <c r="X6010">
        <v>1</v>
      </c>
      <c r="Y6010">
        <v>159</v>
      </c>
      <c r="Z6010">
        <v>0.999999999999999</v>
      </c>
      <c r="AA6010">
        <v>0.62605713256204798</v>
      </c>
      <c r="AB6010">
        <v>152</v>
      </c>
      <c r="AC6010">
        <v>0.98187878018943597</v>
      </c>
      <c r="AD6010">
        <v>7</v>
      </c>
      <c r="AE6010">
        <v>1.81212198105637E-2</v>
      </c>
      <c r="AF6010">
        <v>0</v>
      </c>
      <c r="AG6010">
        <v>1.3183999999999999E-16</v>
      </c>
      <c r="AH6010">
        <v>0</v>
      </c>
      <c r="AI6010">
        <v>0</v>
      </c>
      <c r="AJ6010" s="73">
        <v>67.388287252259005</v>
      </c>
      <c r="AK6010">
        <v>159</v>
      </c>
      <c r="AL6010">
        <v>1</v>
      </c>
      <c r="AM6010">
        <v>0</v>
      </c>
      <c r="AN6010">
        <v>0</v>
      </c>
      <c r="AO6010">
        <v>0</v>
      </c>
      <c r="AP6010">
        <v>0</v>
      </c>
      <c r="AQ6010">
        <v>159</v>
      </c>
      <c r="AR6010">
        <v>1</v>
      </c>
      <c r="AS6010">
        <v>0</v>
      </c>
      <c r="AT6010">
        <v>0</v>
      </c>
      <c r="AU6010">
        <v>0</v>
      </c>
      <c r="AV6010">
        <v>0</v>
      </c>
      <c r="AW6010">
        <v>159</v>
      </c>
      <c r="AX6010">
        <v>0.999999999999999</v>
      </c>
      <c r="AY6010" s="73">
        <v>69.778238957186005</v>
      </c>
      <c r="AZ6010">
        <v>159</v>
      </c>
      <c r="BA6010">
        <v>1</v>
      </c>
      <c r="BB6010">
        <v>153</v>
      </c>
      <c r="BC6010">
        <v>0.95300312396470099</v>
      </c>
      <c r="BD6010">
        <v>6</v>
      </c>
      <c r="BE6010">
        <v>4.6996876035298098E-2</v>
      </c>
      <c r="BF6010">
        <v>71.544096438267999</v>
      </c>
      <c r="BG6010">
        <v>76.592395885650006</v>
      </c>
      <c r="BH6010">
        <v>69.778238957186005</v>
      </c>
      <c r="BI6010">
        <v>67.388287252259005</v>
      </c>
    </row>
    <row r="6011" spans="1:61" x14ac:dyDescent="0.25">
      <c r="A6011" s="10" t="str">
        <f>VLOOKUP(D6011,'Index-Relations'!E:F,2,FALSE)</f>
        <v>ESG</v>
      </c>
      <c r="B6011" t="s">
        <v>3450</v>
      </c>
      <c r="C6011" s="53" t="s">
        <v>2764</v>
      </c>
      <c r="D6011" s="59" t="s">
        <v>3143</v>
      </c>
      <c r="E6011" s="59" t="s">
        <v>9427</v>
      </c>
      <c r="F6011" t="s">
        <v>1195</v>
      </c>
      <c r="G6011" t="s">
        <v>2469</v>
      </c>
      <c r="H6011" t="s">
        <v>1196</v>
      </c>
      <c r="I6011" s="52">
        <v>45537</v>
      </c>
      <c r="J6011" t="s">
        <v>2457</v>
      </c>
      <c r="K6011">
        <v>166</v>
      </c>
      <c r="L6011" s="73">
        <v>71.031274526440896</v>
      </c>
      <c r="M6011">
        <v>166</v>
      </c>
      <c r="N6011">
        <v>1</v>
      </c>
      <c r="O6011" s="73">
        <v>76.230793335065997</v>
      </c>
      <c r="P6011">
        <v>166</v>
      </c>
      <c r="Q6011">
        <v>1</v>
      </c>
      <c r="R6011">
        <v>164</v>
      </c>
      <c r="S6011">
        <v>0.99756898172484698</v>
      </c>
      <c r="T6011">
        <v>18.034988344825798</v>
      </c>
      <c r="U6011">
        <v>4.5602373003417202E-3</v>
      </c>
      <c r="V6011">
        <v>10</v>
      </c>
      <c r="W6011">
        <v>2.31087331961191E-4</v>
      </c>
      <c r="X6011">
        <v>1</v>
      </c>
      <c r="Y6011">
        <v>166</v>
      </c>
      <c r="Z6011">
        <v>0.999999999999999</v>
      </c>
      <c r="AA6011">
        <v>0.64368552878821095</v>
      </c>
      <c r="AB6011">
        <v>161</v>
      </c>
      <c r="AC6011">
        <v>0.97865006524301401</v>
      </c>
      <c r="AD6011">
        <v>6</v>
      </c>
      <c r="AE6011">
        <v>2.3109550960190999E-2</v>
      </c>
      <c r="AF6011">
        <v>-1</v>
      </c>
      <c r="AG6011">
        <v>0</v>
      </c>
      <c r="AH6011">
        <v>0</v>
      </c>
      <c r="AI6011">
        <v>0</v>
      </c>
      <c r="AJ6011" s="73">
        <v>66.819195051174901</v>
      </c>
      <c r="AK6011">
        <v>166</v>
      </c>
      <c r="AL6011">
        <v>1</v>
      </c>
      <c r="AM6011">
        <v>0</v>
      </c>
      <c r="AN6011">
        <v>0</v>
      </c>
      <c r="AO6011">
        <v>0</v>
      </c>
      <c r="AP6011">
        <v>0</v>
      </c>
      <c r="AQ6011">
        <v>166</v>
      </c>
      <c r="AR6011">
        <v>1</v>
      </c>
      <c r="AS6011">
        <v>0</v>
      </c>
      <c r="AT6011">
        <v>0</v>
      </c>
      <c r="AU6011">
        <v>0</v>
      </c>
      <c r="AV6011">
        <v>0</v>
      </c>
      <c r="AW6011">
        <v>166</v>
      </c>
      <c r="AX6011">
        <v>0.999999999999999</v>
      </c>
      <c r="AY6011" s="73">
        <v>69.322705029817996</v>
      </c>
      <c r="AZ6011">
        <v>166</v>
      </c>
      <c r="BA6011">
        <v>1</v>
      </c>
      <c r="BB6011">
        <v>160</v>
      </c>
      <c r="BC6011">
        <v>0.95411388974241296</v>
      </c>
      <c r="BD6011">
        <v>6</v>
      </c>
      <c r="BE6011">
        <v>4.5886110257586703E-2</v>
      </c>
      <c r="BF6011">
        <v>71.031274526440896</v>
      </c>
      <c r="BG6011">
        <v>76.230793335065997</v>
      </c>
      <c r="BH6011">
        <v>69.322705029817996</v>
      </c>
      <c r="BI6011">
        <v>66.819195051174901</v>
      </c>
    </row>
    <row r="6012" spans="1:61" x14ac:dyDescent="0.25">
      <c r="A6012" s="10" t="str">
        <f>VLOOKUP(D6012,'Index-Relations'!E:F,2,FALSE)</f>
        <v>ESG</v>
      </c>
      <c r="B6012" t="s">
        <v>3450</v>
      </c>
      <c r="C6012" s="53" t="s">
        <v>3350</v>
      </c>
      <c r="D6012" s="59" t="s">
        <v>3143</v>
      </c>
      <c r="E6012" s="59" t="s">
        <v>9428</v>
      </c>
      <c r="F6012" t="s">
        <v>1195</v>
      </c>
      <c r="G6012" t="s">
        <v>2469</v>
      </c>
      <c r="H6012" t="s">
        <v>1196</v>
      </c>
      <c r="I6012" s="52">
        <v>45505</v>
      </c>
      <c r="J6012" t="s">
        <v>2457</v>
      </c>
      <c r="K6012">
        <v>166</v>
      </c>
      <c r="L6012" s="73">
        <v>70.977027669717899</v>
      </c>
      <c r="M6012">
        <v>166</v>
      </c>
      <c r="N6012">
        <v>1</v>
      </c>
      <c r="O6012" s="73">
        <v>76.278449716932897</v>
      </c>
      <c r="P6012">
        <v>166</v>
      </c>
      <c r="Q6012">
        <v>1</v>
      </c>
      <c r="R6012">
        <v>164</v>
      </c>
      <c r="S6012">
        <v>0.99740228762792504</v>
      </c>
      <c r="T6012">
        <v>18.177748560796299</v>
      </c>
      <c r="U6012">
        <v>5.01411389185455E-3</v>
      </c>
      <c r="V6012">
        <v>11</v>
      </c>
      <c r="W6012">
        <v>2.31455951575445E-4</v>
      </c>
      <c r="X6012">
        <v>1</v>
      </c>
      <c r="Y6012">
        <v>166</v>
      </c>
      <c r="Z6012">
        <v>0.999999999999999</v>
      </c>
      <c r="AA6012">
        <v>0.64876051561759096</v>
      </c>
      <c r="AB6012">
        <v>160</v>
      </c>
      <c r="AC6012">
        <v>0.97578622101338397</v>
      </c>
      <c r="AD6012">
        <v>6</v>
      </c>
      <c r="AE6012">
        <v>2.4213778986615302E-2</v>
      </c>
      <c r="AF6012">
        <v>0</v>
      </c>
      <c r="AG6012">
        <v>3.2266E-16</v>
      </c>
      <c r="AH6012">
        <v>0</v>
      </c>
      <c r="AI6012">
        <v>0</v>
      </c>
      <c r="AJ6012" s="73">
        <v>66.636373589141897</v>
      </c>
      <c r="AK6012">
        <v>166</v>
      </c>
      <c r="AL6012">
        <v>1</v>
      </c>
      <c r="AM6012">
        <v>0</v>
      </c>
      <c r="AN6012">
        <v>0</v>
      </c>
      <c r="AO6012">
        <v>0</v>
      </c>
      <c r="AP6012">
        <v>0</v>
      </c>
      <c r="AQ6012">
        <v>166</v>
      </c>
      <c r="AR6012">
        <v>1</v>
      </c>
      <c r="AS6012">
        <v>0</v>
      </c>
      <c r="AT6012">
        <v>0</v>
      </c>
      <c r="AU6012">
        <v>0</v>
      </c>
      <c r="AV6012">
        <v>0</v>
      </c>
      <c r="AW6012">
        <v>166</v>
      </c>
      <c r="AX6012">
        <v>1</v>
      </c>
      <c r="AY6012" s="73">
        <v>69.325213947391902</v>
      </c>
      <c r="AZ6012">
        <v>166</v>
      </c>
      <c r="BA6012">
        <v>1</v>
      </c>
      <c r="BB6012">
        <v>161</v>
      </c>
      <c r="BC6012">
        <v>0.96020305167499198</v>
      </c>
      <c r="BD6012">
        <v>5</v>
      </c>
      <c r="BE6012">
        <v>3.9796948325007499E-2</v>
      </c>
      <c r="BF6012">
        <v>70.977027669717899</v>
      </c>
      <c r="BG6012">
        <v>76.278449716932897</v>
      </c>
      <c r="BH6012">
        <v>69.325213947391902</v>
      </c>
      <c r="BI6012">
        <v>66.636373589141897</v>
      </c>
    </row>
    <row r="6013" spans="1:61" x14ac:dyDescent="0.25">
      <c r="A6013" s="10" t="str">
        <f>VLOOKUP(D6013,'Index-Relations'!E:F,2,FALSE)</f>
        <v>ESG</v>
      </c>
      <c r="B6013" t="s">
        <v>3450</v>
      </c>
      <c r="C6013" s="53" t="s">
        <v>2765</v>
      </c>
      <c r="D6013" s="59" t="s">
        <v>3143</v>
      </c>
      <c r="E6013" s="59" t="s">
        <v>9429</v>
      </c>
      <c r="F6013" t="s">
        <v>1195</v>
      </c>
      <c r="G6013" t="s">
        <v>2469</v>
      </c>
      <c r="H6013" t="s">
        <v>1196</v>
      </c>
      <c r="I6013" s="52">
        <v>45474</v>
      </c>
      <c r="J6013" t="s">
        <v>2457</v>
      </c>
      <c r="K6013">
        <v>166</v>
      </c>
      <c r="L6013" s="73">
        <v>71.254052140639899</v>
      </c>
      <c r="M6013">
        <v>166</v>
      </c>
      <c r="N6013">
        <v>1</v>
      </c>
      <c r="O6013" s="73">
        <v>76.368749099289005</v>
      </c>
      <c r="P6013">
        <v>166</v>
      </c>
      <c r="Q6013">
        <v>1</v>
      </c>
      <c r="R6013">
        <v>164</v>
      </c>
      <c r="S6013">
        <v>0.99769113897254502</v>
      </c>
      <c r="T6013">
        <v>18.0811880932518</v>
      </c>
      <c r="U6013">
        <v>4.9746120392127396E-3</v>
      </c>
      <c r="V6013">
        <v>10</v>
      </c>
      <c r="W6013">
        <v>2.3351876654026E-4</v>
      </c>
      <c r="X6013">
        <v>1</v>
      </c>
      <c r="Y6013">
        <v>166</v>
      </c>
      <c r="Z6013">
        <v>0.999999999999999</v>
      </c>
      <c r="AA6013">
        <v>0.67796913945586801</v>
      </c>
      <c r="AB6013">
        <v>158</v>
      </c>
      <c r="AC6013">
        <v>0.96825432228283803</v>
      </c>
      <c r="AD6013">
        <v>8</v>
      </c>
      <c r="AE6013">
        <v>3.1745677717160997E-2</v>
      </c>
      <c r="AF6013">
        <v>0</v>
      </c>
      <c r="AG6013">
        <v>2.2897999999999998E-16</v>
      </c>
      <c r="AH6013">
        <v>0</v>
      </c>
      <c r="AI6013">
        <v>0</v>
      </c>
      <c r="AJ6013" s="73">
        <v>67.010342692395</v>
      </c>
      <c r="AK6013">
        <v>166</v>
      </c>
      <c r="AL6013">
        <v>1</v>
      </c>
      <c r="AM6013">
        <v>0</v>
      </c>
      <c r="AN6013">
        <v>0</v>
      </c>
      <c r="AO6013">
        <v>0</v>
      </c>
      <c r="AP6013">
        <v>0</v>
      </c>
      <c r="AQ6013">
        <v>166</v>
      </c>
      <c r="AR6013">
        <v>1</v>
      </c>
      <c r="AS6013">
        <v>0</v>
      </c>
      <c r="AT6013">
        <v>0</v>
      </c>
      <c r="AU6013">
        <v>0</v>
      </c>
      <c r="AV6013">
        <v>0</v>
      </c>
      <c r="AW6013">
        <v>166</v>
      </c>
      <c r="AX6013">
        <v>1</v>
      </c>
      <c r="AY6013" s="73">
        <v>69.568698911565903</v>
      </c>
      <c r="AZ6013">
        <v>166</v>
      </c>
      <c r="BA6013">
        <v>1</v>
      </c>
      <c r="BB6013">
        <v>161</v>
      </c>
      <c r="BC6013">
        <v>0.95901000160655503</v>
      </c>
      <c r="BD6013">
        <v>5</v>
      </c>
      <c r="BE6013">
        <v>4.0989998393444201E-2</v>
      </c>
      <c r="BF6013">
        <v>71.254052140639899</v>
      </c>
      <c r="BG6013">
        <v>76.368749099289005</v>
      </c>
      <c r="BH6013">
        <v>69.568698911565903</v>
      </c>
      <c r="BI6013">
        <v>67.010342692395</v>
      </c>
    </row>
    <row r="6014" spans="1:61" x14ac:dyDescent="0.25">
      <c r="A6014" s="10" t="str">
        <f>VLOOKUP(D6014,'Index-Relations'!E:F,2,FALSE)</f>
        <v>ESG</v>
      </c>
      <c r="B6014" t="s">
        <v>3450</v>
      </c>
      <c r="C6014" s="53" t="s">
        <v>2766</v>
      </c>
      <c r="D6014" s="59" t="s">
        <v>3143</v>
      </c>
      <c r="E6014" s="59" t="s">
        <v>9430</v>
      </c>
      <c r="F6014" t="s">
        <v>1195</v>
      </c>
      <c r="G6014" t="s">
        <v>2469</v>
      </c>
      <c r="H6014" t="s">
        <v>1196</v>
      </c>
      <c r="I6014" s="52">
        <v>45446</v>
      </c>
      <c r="J6014" t="s">
        <v>2457</v>
      </c>
      <c r="K6014">
        <v>166</v>
      </c>
      <c r="L6014" s="73">
        <v>71.493651865319904</v>
      </c>
      <c r="M6014">
        <v>166</v>
      </c>
      <c r="N6014">
        <v>1</v>
      </c>
      <c r="O6014" s="73">
        <v>76.492590030606905</v>
      </c>
      <c r="P6014">
        <v>166</v>
      </c>
      <c r="Q6014">
        <v>1</v>
      </c>
      <c r="R6014">
        <v>164</v>
      </c>
      <c r="S6014">
        <v>0.99766381112953295</v>
      </c>
      <c r="T6014">
        <v>18.050469632149699</v>
      </c>
      <c r="U6014">
        <v>5.1540970114901802E-3</v>
      </c>
      <c r="V6014">
        <v>10</v>
      </c>
      <c r="W6014">
        <v>2.32682978991447E-4</v>
      </c>
      <c r="X6014">
        <v>1</v>
      </c>
      <c r="Y6014">
        <v>166</v>
      </c>
      <c r="Z6014">
        <v>0.999999999999999</v>
      </c>
      <c r="AA6014">
        <v>0.67876714117769599</v>
      </c>
      <c r="AB6014">
        <v>157</v>
      </c>
      <c r="AC6014">
        <v>0.96837882218036497</v>
      </c>
      <c r="AD6014">
        <v>9</v>
      </c>
      <c r="AE6014">
        <v>3.1621177819634499E-2</v>
      </c>
      <c r="AF6014">
        <v>0</v>
      </c>
      <c r="AG6014">
        <v>1.5959E-16</v>
      </c>
      <c r="AH6014">
        <v>0</v>
      </c>
      <c r="AI6014">
        <v>0</v>
      </c>
      <c r="AJ6014" s="73">
        <v>67.134208776291899</v>
      </c>
      <c r="AK6014">
        <v>166</v>
      </c>
      <c r="AL6014">
        <v>1</v>
      </c>
      <c r="AM6014">
        <v>0</v>
      </c>
      <c r="AN6014">
        <v>0</v>
      </c>
      <c r="AO6014">
        <v>0</v>
      </c>
      <c r="AP6014">
        <v>0</v>
      </c>
      <c r="AQ6014">
        <v>166</v>
      </c>
      <c r="AR6014">
        <v>0.999999999999999</v>
      </c>
      <c r="AS6014">
        <v>0</v>
      </c>
      <c r="AT6014">
        <v>0</v>
      </c>
      <c r="AU6014">
        <v>0</v>
      </c>
      <c r="AV6014">
        <v>0</v>
      </c>
      <c r="AW6014">
        <v>166</v>
      </c>
      <c r="AX6014">
        <v>1</v>
      </c>
      <c r="AY6014" s="73">
        <v>69.956884277818006</v>
      </c>
      <c r="AZ6014">
        <v>166</v>
      </c>
      <c r="BA6014">
        <v>1</v>
      </c>
      <c r="BB6014">
        <v>161</v>
      </c>
      <c r="BC6014">
        <v>0.95922842322912605</v>
      </c>
      <c r="BD6014">
        <v>5</v>
      </c>
      <c r="BE6014">
        <v>4.0771576770873001E-2</v>
      </c>
      <c r="BF6014">
        <v>71.493651865319904</v>
      </c>
      <c r="BG6014">
        <v>76.492590030606905</v>
      </c>
      <c r="BH6014">
        <v>69.956884277818006</v>
      </c>
      <c r="BI6014">
        <v>67.134208776291899</v>
      </c>
    </row>
    <row r="6015" spans="1:61" x14ac:dyDescent="0.25">
      <c r="A6015" s="10" t="str">
        <f>VLOOKUP(D6015,'Index-Relations'!E:F,2,FALSE)</f>
        <v>ESG</v>
      </c>
      <c r="B6015" t="s">
        <v>3450</v>
      </c>
      <c r="C6015" s="53" t="s">
        <v>2767</v>
      </c>
      <c r="D6015" s="59" t="s">
        <v>3143</v>
      </c>
      <c r="E6015" s="59" t="s">
        <v>9431</v>
      </c>
      <c r="F6015" t="s">
        <v>1195</v>
      </c>
      <c r="G6015" t="s">
        <v>2469</v>
      </c>
      <c r="H6015" t="s">
        <v>1196</v>
      </c>
      <c r="I6015" s="52">
        <v>45413</v>
      </c>
      <c r="J6015" t="s">
        <v>2457</v>
      </c>
      <c r="K6015">
        <v>167</v>
      </c>
      <c r="L6015" s="73">
        <v>71.600522889179999</v>
      </c>
      <c r="M6015">
        <v>167</v>
      </c>
      <c r="N6015">
        <v>1</v>
      </c>
      <c r="O6015" s="73">
        <v>76.467701304077906</v>
      </c>
      <c r="P6015">
        <v>167</v>
      </c>
      <c r="Q6015">
        <v>1</v>
      </c>
      <c r="R6015">
        <v>165</v>
      </c>
      <c r="S6015">
        <v>0.997685863274551</v>
      </c>
      <c r="T6015">
        <v>18.0839742175684</v>
      </c>
      <c r="U6015">
        <v>4.6760641291848397E-3</v>
      </c>
      <c r="V6015">
        <v>10</v>
      </c>
      <c r="W6015">
        <v>2.1331547267837601E-4</v>
      </c>
      <c r="X6015">
        <v>1</v>
      </c>
      <c r="Y6015">
        <v>167</v>
      </c>
      <c r="Z6015">
        <v>0.999999999999999</v>
      </c>
      <c r="AA6015">
        <v>0.77379524730281402</v>
      </c>
      <c r="AB6015">
        <v>158</v>
      </c>
      <c r="AC6015">
        <v>0.96937383330319304</v>
      </c>
      <c r="AD6015">
        <v>9</v>
      </c>
      <c r="AE6015">
        <v>3.0626166696805901E-2</v>
      </c>
      <c r="AF6015">
        <v>0</v>
      </c>
      <c r="AG6015">
        <v>3.747E-16</v>
      </c>
      <c r="AH6015">
        <v>0</v>
      </c>
      <c r="AI6015">
        <v>0</v>
      </c>
      <c r="AJ6015" s="73">
        <v>67.282303526085002</v>
      </c>
      <c r="AK6015">
        <v>167</v>
      </c>
      <c r="AL6015">
        <v>1</v>
      </c>
      <c r="AM6015">
        <v>0</v>
      </c>
      <c r="AN6015">
        <v>0</v>
      </c>
      <c r="AO6015">
        <v>0</v>
      </c>
      <c r="AP6015">
        <v>0</v>
      </c>
      <c r="AQ6015">
        <v>167</v>
      </c>
      <c r="AR6015">
        <v>1</v>
      </c>
      <c r="AS6015">
        <v>0</v>
      </c>
      <c r="AT6015">
        <v>0</v>
      </c>
      <c r="AU6015">
        <v>0</v>
      </c>
      <c r="AV6015">
        <v>0</v>
      </c>
      <c r="AW6015">
        <v>167</v>
      </c>
      <c r="AX6015">
        <v>0.999999999999999</v>
      </c>
      <c r="AY6015" s="73">
        <v>70.055562387754904</v>
      </c>
      <c r="AZ6015">
        <v>167</v>
      </c>
      <c r="BA6015">
        <v>1</v>
      </c>
      <c r="BB6015">
        <v>161</v>
      </c>
      <c r="BC6015">
        <v>0.95657490659052302</v>
      </c>
      <c r="BD6015">
        <v>6</v>
      </c>
      <c r="BE6015">
        <v>4.3425093409476499E-2</v>
      </c>
      <c r="BF6015">
        <v>71.600522889179999</v>
      </c>
      <c r="BG6015">
        <v>76.467701304077906</v>
      </c>
      <c r="BH6015">
        <v>70.055562387754904</v>
      </c>
      <c r="BI6015">
        <v>67.282303526085002</v>
      </c>
    </row>
    <row r="6016" spans="1:61" x14ac:dyDescent="0.25">
      <c r="A6016" s="10" t="str">
        <f>VLOOKUP(D6016,'Index-Relations'!E:F,2,FALSE)</f>
        <v>ESG</v>
      </c>
      <c r="B6016" t="s">
        <v>3450</v>
      </c>
      <c r="C6016" s="53" t="s">
        <v>2768</v>
      </c>
      <c r="D6016" s="59" t="s">
        <v>3143</v>
      </c>
      <c r="E6016" s="59" t="s">
        <v>9432</v>
      </c>
      <c r="F6016" t="s">
        <v>1195</v>
      </c>
      <c r="G6016" t="s">
        <v>2469</v>
      </c>
      <c r="H6016" t="s">
        <v>1196</v>
      </c>
      <c r="I6016" s="52">
        <v>45383</v>
      </c>
      <c r="J6016" t="s">
        <v>2457</v>
      </c>
      <c r="K6016">
        <v>179</v>
      </c>
      <c r="L6016">
        <v>75.660164684673802</v>
      </c>
      <c r="M6016">
        <v>179</v>
      </c>
      <c r="N6016">
        <v>1</v>
      </c>
      <c r="O6016">
        <v>81.802408169100204</v>
      </c>
      <c r="P6016">
        <v>179</v>
      </c>
      <c r="Q6016">
        <v>1</v>
      </c>
      <c r="R6016">
        <v>176</v>
      </c>
      <c r="S6016">
        <v>0.99752551543295498</v>
      </c>
      <c r="T6016">
        <v>17.793534749037502</v>
      </c>
      <c r="U6016">
        <v>1.3295077820027401E-2</v>
      </c>
      <c r="V6016">
        <v>13</v>
      </c>
      <c r="W6016">
        <v>7.8739458858403596E-4</v>
      </c>
      <c r="X6016">
        <v>2</v>
      </c>
      <c r="Y6016">
        <v>179</v>
      </c>
      <c r="Z6016">
        <v>1</v>
      </c>
      <c r="AA6016">
        <v>0.798094341819649</v>
      </c>
      <c r="AB6016">
        <v>164</v>
      </c>
      <c r="AC6016">
        <v>0.9626408581093</v>
      </c>
      <c r="AD6016">
        <v>15</v>
      </c>
      <c r="AE6016">
        <v>3.7359141890698999E-2</v>
      </c>
      <c r="AF6016">
        <v>0</v>
      </c>
      <c r="AG6016">
        <v>4.1633E-16</v>
      </c>
      <c r="AH6016">
        <v>0</v>
      </c>
      <c r="AI6016">
        <v>0</v>
      </c>
      <c r="AJ6016">
        <v>71.871357058771494</v>
      </c>
      <c r="AK6016">
        <v>179</v>
      </c>
      <c r="AL6016">
        <v>1</v>
      </c>
      <c r="AM6016">
        <v>0</v>
      </c>
      <c r="AN6016">
        <v>0</v>
      </c>
      <c r="AO6016">
        <v>0</v>
      </c>
      <c r="AP6016">
        <v>0</v>
      </c>
      <c r="AQ6016">
        <v>179</v>
      </c>
      <c r="AR6016">
        <v>1</v>
      </c>
      <c r="AS6016">
        <v>0</v>
      </c>
      <c r="AT6016">
        <v>0</v>
      </c>
      <c r="AU6016">
        <v>0</v>
      </c>
      <c r="AV6016">
        <v>0</v>
      </c>
      <c r="AW6016">
        <v>179</v>
      </c>
      <c r="AX6016">
        <v>1</v>
      </c>
      <c r="AY6016">
        <v>73.426536761837099</v>
      </c>
      <c r="AZ6016">
        <v>179</v>
      </c>
      <c r="BA6016">
        <v>1</v>
      </c>
      <c r="BB6016">
        <v>172</v>
      </c>
      <c r="BC6016">
        <v>0.94887090910244798</v>
      </c>
      <c r="BD6016">
        <v>7</v>
      </c>
      <c r="BE6016">
        <v>5.1129090897551001E-2</v>
      </c>
      <c r="BF6016">
        <v>70.641409676388903</v>
      </c>
      <c r="BG6016">
        <v>76.300238035858897</v>
      </c>
      <c r="BH6016">
        <v>69.075318530931895</v>
      </c>
      <c r="BI6016">
        <v>66.385564696699902</v>
      </c>
    </row>
    <row r="6017" spans="1:61" x14ac:dyDescent="0.25">
      <c r="A6017" s="10" t="str">
        <f>VLOOKUP(D6017,'Index-Relations'!E:F,2,FALSE)</f>
        <v>ESG</v>
      </c>
      <c r="B6017" t="s">
        <v>3450</v>
      </c>
      <c r="C6017" s="53" t="s">
        <v>2769</v>
      </c>
      <c r="D6017" s="59" t="s">
        <v>3143</v>
      </c>
      <c r="E6017" s="59" t="s">
        <v>9433</v>
      </c>
      <c r="F6017" t="s">
        <v>1195</v>
      </c>
      <c r="G6017" t="s">
        <v>2469</v>
      </c>
      <c r="H6017" t="s">
        <v>1196</v>
      </c>
      <c r="I6017" s="52">
        <v>45352</v>
      </c>
      <c r="J6017" t="s">
        <v>2457</v>
      </c>
      <c r="K6017">
        <v>179</v>
      </c>
      <c r="L6017">
        <v>76.300723543558405</v>
      </c>
      <c r="M6017">
        <v>179</v>
      </c>
      <c r="N6017">
        <v>1</v>
      </c>
      <c r="O6017">
        <v>82.316394857759605</v>
      </c>
      <c r="P6017">
        <v>179</v>
      </c>
      <c r="Q6017">
        <v>1</v>
      </c>
      <c r="R6017">
        <v>176</v>
      </c>
      <c r="S6017">
        <v>0.99759522670978995</v>
      </c>
      <c r="T6017">
        <v>17.655705670284998</v>
      </c>
      <c r="U6017">
        <v>4.2998390191849303E-3</v>
      </c>
      <c r="V6017">
        <v>11</v>
      </c>
      <c r="W6017">
        <v>0</v>
      </c>
      <c r="X6017">
        <v>0</v>
      </c>
      <c r="Y6017">
        <v>179</v>
      </c>
      <c r="Z6017">
        <v>1</v>
      </c>
      <c r="AA6017">
        <v>0.68692945938860095</v>
      </c>
      <c r="AB6017">
        <v>164</v>
      </c>
      <c r="AC6017">
        <v>0.96219631838274999</v>
      </c>
      <c r="AD6017">
        <v>15</v>
      </c>
      <c r="AE6017">
        <v>3.7803681617249597E-2</v>
      </c>
      <c r="AF6017">
        <v>0</v>
      </c>
      <c r="AG6017">
        <v>4.1629999999999998E-17</v>
      </c>
      <c r="AH6017">
        <v>0</v>
      </c>
      <c r="AI6017">
        <v>0</v>
      </c>
      <c r="AJ6017">
        <v>72.770726036740896</v>
      </c>
      <c r="AK6017">
        <v>179</v>
      </c>
      <c r="AL6017">
        <v>1</v>
      </c>
      <c r="AM6017">
        <v>0</v>
      </c>
      <c r="AN6017">
        <v>0</v>
      </c>
      <c r="AO6017">
        <v>0</v>
      </c>
      <c r="AP6017">
        <v>0</v>
      </c>
      <c r="AQ6017">
        <v>179</v>
      </c>
      <c r="AR6017">
        <v>1</v>
      </c>
      <c r="AS6017">
        <v>0</v>
      </c>
      <c r="AT6017">
        <v>0</v>
      </c>
      <c r="AU6017">
        <v>0</v>
      </c>
      <c r="AV6017">
        <v>0</v>
      </c>
      <c r="AW6017">
        <v>179</v>
      </c>
      <c r="AX6017">
        <v>0.999999999999999</v>
      </c>
      <c r="AY6017">
        <v>73.883570643029699</v>
      </c>
      <c r="AZ6017">
        <v>179</v>
      </c>
      <c r="BA6017">
        <v>1</v>
      </c>
      <c r="BB6017">
        <v>172</v>
      </c>
      <c r="BC6017">
        <v>0.95063752689352399</v>
      </c>
      <c r="BD6017">
        <v>7</v>
      </c>
      <c r="BE6017">
        <v>4.9362473106475603E-2</v>
      </c>
      <c r="BF6017">
        <v>71.255123398452994</v>
      </c>
      <c r="BG6017">
        <v>76.758816405489995</v>
      </c>
      <c r="BH6017">
        <v>69.532184655353902</v>
      </c>
      <c r="BI6017">
        <v>67.279280902872998</v>
      </c>
    </row>
    <row r="6018" spans="1:61" x14ac:dyDescent="0.25">
      <c r="A6018" s="10" t="str">
        <f>VLOOKUP(D6018,'Index-Relations'!E:F,2,FALSE)</f>
        <v>ESG</v>
      </c>
      <c r="B6018" t="s">
        <v>3450</v>
      </c>
      <c r="C6018" s="53" t="s">
        <v>2770</v>
      </c>
      <c r="D6018" s="59" t="s">
        <v>3143</v>
      </c>
      <c r="E6018" s="59" t="s">
        <v>9434</v>
      </c>
      <c r="F6018" t="s">
        <v>1195</v>
      </c>
      <c r="G6018" t="s">
        <v>2469</v>
      </c>
      <c r="H6018" t="s">
        <v>1196</v>
      </c>
      <c r="I6018" s="52">
        <v>45323</v>
      </c>
      <c r="J6018" t="s">
        <v>2457</v>
      </c>
      <c r="K6018">
        <v>179</v>
      </c>
      <c r="L6018">
        <v>76.607471838092394</v>
      </c>
      <c r="M6018">
        <v>179</v>
      </c>
      <c r="N6018">
        <v>1</v>
      </c>
      <c r="O6018">
        <v>82.4209877380476</v>
      </c>
      <c r="P6018">
        <v>179</v>
      </c>
      <c r="Q6018">
        <v>1</v>
      </c>
      <c r="R6018">
        <v>176</v>
      </c>
      <c r="S6018">
        <v>0.99764727913546403</v>
      </c>
      <c r="T6018">
        <v>17.666656856455099</v>
      </c>
      <c r="U6018">
        <v>4.2874032760387201E-3</v>
      </c>
      <c r="V6018">
        <v>11</v>
      </c>
      <c r="W6018">
        <v>0</v>
      </c>
      <c r="X6018">
        <v>0</v>
      </c>
      <c r="Y6018">
        <v>179</v>
      </c>
      <c r="Z6018">
        <v>1</v>
      </c>
      <c r="AA6018">
        <v>0.698022163218872</v>
      </c>
      <c r="AB6018">
        <v>164</v>
      </c>
      <c r="AC6018">
        <v>0.96358920988804397</v>
      </c>
      <c r="AD6018">
        <v>15</v>
      </c>
      <c r="AE6018">
        <v>3.6410790111955998E-2</v>
      </c>
      <c r="AF6018">
        <v>0</v>
      </c>
      <c r="AG6018">
        <v>0</v>
      </c>
      <c r="AH6018">
        <v>0</v>
      </c>
      <c r="AI6018">
        <v>0</v>
      </c>
      <c r="AJ6018">
        <v>73.085384395840805</v>
      </c>
      <c r="AK6018">
        <v>179</v>
      </c>
      <c r="AL6018">
        <v>1</v>
      </c>
      <c r="AM6018">
        <v>0</v>
      </c>
      <c r="AN6018">
        <v>0</v>
      </c>
      <c r="AO6018">
        <v>0</v>
      </c>
      <c r="AP6018">
        <v>0</v>
      </c>
      <c r="AQ6018">
        <v>179</v>
      </c>
      <c r="AR6018">
        <v>0.999999999999999</v>
      </c>
      <c r="AS6018">
        <v>0</v>
      </c>
      <c r="AT6018">
        <v>0</v>
      </c>
      <c r="AU6018">
        <v>0</v>
      </c>
      <c r="AV6018">
        <v>0</v>
      </c>
      <c r="AW6018">
        <v>179</v>
      </c>
      <c r="AX6018">
        <v>0.999999999999999</v>
      </c>
      <c r="AY6018">
        <v>74.248206181698706</v>
      </c>
      <c r="AZ6018">
        <v>179</v>
      </c>
      <c r="BA6018">
        <v>1</v>
      </c>
      <c r="BB6018">
        <v>172</v>
      </c>
      <c r="BC6018">
        <v>0.94971421933250399</v>
      </c>
      <c r="BD6018">
        <v>7</v>
      </c>
      <c r="BE6018">
        <v>5.0285780667495103E-2</v>
      </c>
      <c r="BF6018">
        <v>71.503256086443997</v>
      </c>
      <c r="BG6018">
        <v>76.802954923092997</v>
      </c>
      <c r="BH6018">
        <v>69.828103261749007</v>
      </c>
      <c r="BI6018">
        <v>67.549015904116004</v>
      </c>
    </row>
    <row r="6019" spans="1:61" x14ac:dyDescent="0.25">
      <c r="A6019" s="10" t="str">
        <f>VLOOKUP(D6019,'Index-Relations'!E:F,2,FALSE)</f>
        <v>ESG</v>
      </c>
      <c r="B6019" t="s">
        <v>3450</v>
      </c>
      <c r="C6019" s="53" t="s">
        <v>2760</v>
      </c>
      <c r="D6019" s="59" t="s">
        <v>3144</v>
      </c>
      <c r="E6019" s="59" t="s">
        <v>9435</v>
      </c>
      <c r="F6019" t="s">
        <v>1201</v>
      </c>
      <c r="G6019" t="s">
        <v>2576</v>
      </c>
      <c r="H6019" t="s">
        <v>1202</v>
      </c>
      <c r="I6019" s="52">
        <v>45659</v>
      </c>
      <c r="J6019" t="s">
        <v>2457</v>
      </c>
      <c r="K6019">
        <v>82</v>
      </c>
      <c r="L6019" s="73">
        <v>75.4948733052899</v>
      </c>
      <c r="M6019">
        <v>82</v>
      </c>
      <c r="N6019">
        <v>1</v>
      </c>
      <c r="O6019" s="73">
        <v>79.296732786676003</v>
      </c>
      <c r="P6019">
        <v>82</v>
      </c>
      <c r="Q6019">
        <v>1</v>
      </c>
      <c r="R6019">
        <v>82</v>
      </c>
      <c r="S6019">
        <v>1</v>
      </c>
      <c r="T6019">
        <v>35.929753342830502</v>
      </c>
      <c r="U6019">
        <v>0.504303022789375</v>
      </c>
      <c r="V6019">
        <v>75</v>
      </c>
      <c r="W6019">
        <v>6.1267859050625703E-4</v>
      </c>
      <c r="X6019">
        <v>1</v>
      </c>
      <c r="Y6019">
        <v>82</v>
      </c>
      <c r="Z6019">
        <v>1</v>
      </c>
      <c r="AA6019">
        <v>2.57841182156813</v>
      </c>
      <c r="AB6019">
        <v>71</v>
      </c>
      <c r="AC6019">
        <v>0.85877709165571703</v>
      </c>
      <c r="AD6019">
        <v>11</v>
      </c>
      <c r="AE6019">
        <v>0.141222908344282</v>
      </c>
      <c r="AF6019">
        <v>0</v>
      </c>
      <c r="AG6019">
        <v>3.0530999999999998E-16</v>
      </c>
      <c r="AH6019">
        <v>0</v>
      </c>
      <c r="AI6019">
        <v>0</v>
      </c>
      <c r="AJ6019" s="73">
        <v>76.050342146715906</v>
      </c>
      <c r="AK6019">
        <v>82</v>
      </c>
      <c r="AL6019">
        <v>1</v>
      </c>
      <c r="AM6019">
        <v>0</v>
      </c>
      <c r="AN6019">
        <v>0</v>
      </c>
      <c r="AO6019">
        <v>0</v>
      </c>
      <c r="AP6019">
        <v>0</v>
      </c>
      <c r="AQ6019">
        <v>82</v>
      </c>
      <c r="AR6019">
        <v>1</v>
      </c>
      <c r="AS6019">
        <v>0</v>
      </c>
      <c r="AT6019">
        <v>0</v>
      </c>
      <c r="AU6019">
        <v>0</v>
      </c>
      <c r="AV6019">
        <v>0</v>
      </c>
      <c r="AW6019">
        <v>82</v>
      </c>
      <c r="AX6019">
        <v>0.999999999999999</v>
      </c>
      <c r="AY6019" s="73">
        <v>69.933474567097903</v>
      </c>
      <c r="AZ6019">
        <v>82</v>
      </c>
      <c r="BA6019">
        <v>1</v>
      </c>
      <c r="BB6019">
        <v>78</v>
      </c>
      <c r="BC6019">
        <v>0.87747738920124796</v>
      </c>
      <c r="BD6019">
        <v>4</v>
      </c>
      <c r="BE6019">
        <v>0.122522610798751</v>
      </c>
      <c r="BF6019">
        <v>75.4948733052899</v>
      </c>
      <c r="BG6019">
        <v>79.296732786676003</v>
      </c>
      <c r="BH6019">
        <v>69.933474567097903</v>
      </c>
      <c r="BI6019">
        <v>76.050342146715906</v>
      </c>
    </row>
    <row r="6020" spans="1:61" x14ac:dyDescent="0.25">
      <c r="A6020" s="10" t="str">
        <f>VLOOKUP(D6020,'Index-Relations'!E:F,2,FALSE)</f>
        <v>ESG</v>
      </c>
      <c r="B6020" t="s">
        <v>3450</v>
      </c>
      <c r="C6020" s="53" t="s">
        <v>2761</v>
      </c>
      <c r="D6020" s="59" t="s">
        <v>3144</v>
      </c>
      <c r="E6020" s="59" t="s">
        <v>9436</v>
      </c>
      <c r="F6020" t="s">
        <v>1201</v>
      </c>
      <c r="G6020" t="s">
        <v>2576</v>
      </c>
      <c r="H6020" t="s">
        <v>1202</v>
      </c>
      <c r="I6020" s="52">
        <v>45628</v>
      </c>
      <c r="J6020" t="s">
        <v>2457</v>
      </c>
      <c r="K6020">
        <v>82</v>
      </c>
      <c r="L6020" s="73">
        <v>75.306928768176903</v>
      </c>
      <c r="M6020">
        <v>82</v>
      </c>
      <c r="N6020">
        <v>1</v>
      </c>
      <c r="O6020" s="73">
        <v>79.334875131369998</v>
      </c>
      <c r="P6020">
        <v>82</v>
      </c>
      <c r="Q6020">
        <v>1</v>
      </c>
      <c r="R6020">
        <v>82</v>
      </c>
      <c r="S6020">
        <v>0.999999999999999</v>
      </c>
      <c r="T6020">
        <v>35.706728108417003</v>
      </c>
      <c r="U6020">
        <v>0.49342723325100601</v>
      </c>
      <c r="V6020">
        <v>75</v>
      </c>
      <c r="W6020">
        <v>5.9503623088883904E-4</v>
      </c>
      <c r="X6020">
        <v>1</v>
      </c>
      <c r="Y6020">
        <v>82</v>
      </c>
      <c r="Z6020">
        <v>1</v>
      </c>
      <c r="AA6020">
        <v>2.31604977989354</v>
      </c>
      <c r="AB6020">
        <v>73</v>
      </c>
      <c r="AC6020">
        <v>0.87562038751978999</v>
      </c>
      <c r="AD6020">
        <v>9</v>
      </c>
      <c r="AE6020">
        <v>0.124379612480209</v>
      </c>
      <c r="AF6020">
        <v>0</v>
      </c>
      <c r="AG6020">
        <v>2.776E-17</v>
      </c>
      <c r="AH6020">
        <v>0</v>
      </c>
      <c r="AI6020">
        <v>0</v>
      </c>
      <c r="AJ6020" s="73">
        <v>75.946480476107993</v>
      </c>
      <c r="AK6020">
        <v>82</v>
      </c>
      <c r="AL6020">
        <v>1</v>
      </c>
      <c r="AM6020">
        <v>0</v>
      </c>
      <c r="AN6020">
        <v>0</v>
      </c>
      <c r="AO6020">
        <v>0</v>
      </c>
      <c r="AP6020">
        <v>0</v>
      </c>
      <c r="AQ6020">
        <v>82</v>
      </c>
      <c r="AR6020">
        <v>1</v>
      </c>
      <c r="AS6020">
        <v>0</v>
      </c>
      <c r="AT6020">
        <v>0</v>
      </c>
      <c r="AU6020">
        <v>0</v>
      </c>
      <c r="AV6020">
        <v>0</v>
      </c>
      <c r="AW6020">
        <v>82</v>
      </c>
      <c r="AX6020">
        <v>0.999999999999999</v>
      </c>
      <c r="AY6020" s="73">
        <v>69.503523097396993</v>
      </c>
      <c r="AZ6020">
        <v>82</v>
      </c>
      <c r="BA6020">
        <v>1</v>
      </c>
      <c r="BB6020">
        <v>78</v>
      </c>
      <c r="BC6020">
        <v>0.87044651416113505</v>
      </c>
      <c r="BD6020">
        <v>4</v>
      </c>
      <c r="BE6020">
        <v>0.129553485838864</v>
      </c>
      <c r="BF6020">
        <v>75.306928768176903</v>
      </c>
      <c r="BG6020">
        <v>79.334875131369998</v>
      </c>
      <c r="BH6020">
        <v>69.503523097396993</v>
      </c>
      <c r="BI6020">
        <v>75.946480476107993</v>
      </c>
    </row>
    <row r="6021" spans="1:61" x14ac:dyDescent="0.25">
      <c r="A6021" s="10" t="str">
        <f>VLOOKUP(D6021,'Index-Relations'!E:F,2,FALSE)</f>
        <v>ESG</v>
      </c>
      <c r="B6021" t="s">
        <v>3450</v>
      </c>
      <c r="C6021" s="53" t="s">
        <v>2762</v>
      </c>
      <c r="D6021" s="59" t="s">
        <v>3144</v>
      </c>
      <c r="E6021" s="59" t="s">
        <v>9437</v>
      </c>
      <c r="F6021" t="s">
        <v>1201</v>
      </c>
      <c r="G6021" t="s">
        <v>2576</v>
      </c>
      <c r="H6021" t="s">
        <v>1202</v>
      </c>
      <c r="I6021" s="52">
        <v>45597</v>
      </c>
      <c r="J6021" t="s">
        <v>2457</v>
      </c>
      <c r="K6021">
        <v>82</v>
      </c>
      <c r="L6021" s="73">
        <v>75.465426437966997</v>
      </c>
      <c r="M6021">
        <v>82</v>
      </c>
      <c r="N6021">
        <v>1</v>
      </c>
      <c r="O6021" s="73">
        <v>79.599464278309995</v>
      </c>
      <c r="P6021">
        <v>82</v>
      </c>
      <c r="Q6021">
        <v>1</v>
      </c>
      <c r="R6021">
        <v>82</v>
      </c>
      <c r="S6021">
        <v>1</v>
      </c>
      <c r="T6021">
        <v>35.726915089166098</v>
      </c>
      <c r="U6021">
        <v>0.496735491299029</v>
      </c>
      <c r="V6021">
        <v>75</v>
      </c>
      <c r="W6021">
        <v>6.0468071839855605E-4</v>
      </c>
      <c r="X6021">
        <v>1</v>
      </c>
      <c r="Y6021">
        <v>82</v>
      </c>
      <c r="Z6021">
        <v>0.999999999999999</v>
      </c>
      <c r="AA6021">
        <v>2.2807905713524099</v>
      </c>
      <c r="AB6021">
        <v>73</v>
      </c>
      <c r="AC6021">
        <v>0.87262878371118302</v>
      </c>
      <c r="AD6021">
        <v>9</v>
      </c>
      <c r="AE6021">
        <v>0.12737121628881601</v>
      </c>
      <c r="AF6021">
        <v>0</v>
      </c>
      <c r="AG6021">
        <v>0</v>
      </c>
      <c r="AH6021">
        <v>0</v>
      </c>
      <c r="AI6021">
        <v>0</v>
      </c>
      <c r="AJ6021" s="73">
        <v>76.054824584556997</v>
      </c>
      <c r="AK6021">
        <v>82</v>
      </c>
      <c r="AL6021">
        <v>1</v>
      </c>
      <c r="AM6021">
        <v>0</v>
      </c>
      <c r="AN6021">
        <v>0</v>
      </c>
      <c r="AO6021">
        <v>0</v>
      </c>
      <c r="AP6021">
        <v>0</v>
      </c>
      <c r="AQ6021">
        <v>82</v>
      </c>
      <c r="AR6021">
        <v>0.999999999999999</v>
      </c>
      <c r="AS6021">
        <v>0</v>
      </c>
      <c r="AT6021">
        <v>0</v>
      </c>
      <c r="AU6021">
        <v>0</v>
      </c>
      <c r="AV6021">
        <v>0</v>
      </c>
      <c r="AW6021">
        <v>82</v>
      </c>
      <c r="AX6021">
        <v>1</v>
      </c>
      <c r="AY6021" s="73">
        <v>69.753557573115998</v>
      </c>
      <c r="AZ6021">
        <v>82</v>
      </c>
      <c r="BA6021">
        <v>1</v>
      </c>
      <c r="BB6021">
        <v>77</v>
      </c>
      <c r="BC6021">
        <v>0.85470210341374997</v>
      </c>
      <c r="BD6021">
        <v>5</v>
      </c>
      <c r="BE6021">
        <v>0.145297896586249</v>
      </c>
      <c r="BF6021">
        <v>75.465426437966997</v>
      </c>
      <c r="BG6021">
        <v>79.599464278309995</v>
      </c>
      <c r="BH6021">
        <v>69.753557573115998</v>
      </c>
      <c r="BI6021">
        <v>76.054824584556997</v>
      </c>
    </row>
    <row r="6022" spans="1:61" x14ac:dyDescent="0.25">
      <c r="A6022" s="10" t="str">
        <f>VLOOKUP(D6022,'Index-Relations'!E:F,2,FALSE)</f>
        <v>ESG</v>
      </c>
      <c r="B6022" t="s">
        <v>3450</v>
      </c>
      <c r="C6022" s="53" t="s">
        <v>2763</v>
      </c>
      <c r="D6022" s="59" t="s">
        <v>3144</v>
      </c>
      <c r="E6022" s="59" t="s">
        <v>9438</v>
      </c>
      <c r="F6022" t="s">
        <v>1201</v>
      </c>
      <c r="G6022" t="s">
        <v>2576</v>
      </c>
      <c r="H6022" t="s">
        <v>1202</v>
      </c>
      <c r="I6022" s="52">
        <v>45566</v>
      </c>
      <c r="J6022" t="s">
        <v>2457</v>
      </c>
      <c r="K6022">
        <v>80</v>
      </c>
      <c r="L6022" s="73">
        <v>74.987266717170897</v>
      </c>
      <c r="M6022">
        <v>80</v>
      </c>
      <c r="N6022">
        <v>1</v>
      </c>
      <c r="O6022" s="73">
        <v>79.381137058097906</v>
      </c>
      <c r="P6022">
        <v>80</v>
      </c>
      <c r="Q6022">
        <v>1</v>
      </c>
      <c r="R6022">
        <v>80</v>
      </c>
      <c r="S6022">
        <v>1</v>
      </c>
      <c r="T6022">
        <v>35.620651002899699</v>
      </c>
      <c r="U6022">
        <v>0.55432846914488498</v>
      </c>
      <c r="V6022">
        <v>73</v>
      </c>
      <c r="W6022">
        <v>5.6038228218752899E-4</v>
      </c>
      <c r="X6022">
        <v>1</v>
      </c>
      <c r="Y6022">
        <v>80</v>
      </c>
      <c r="Z6022">
        <v>1</v>
      </c>
      <c r="AA6022">
        <v>2.11408901896798</v>
      </c>
      <c r="AB6022">
        <v>72</v>
      </c>
      <c r="AC6022">
        <v>0.87468201722514205</v>
      </c>
      <c r="AD6022">
        <v>8</v>
      </c>
      <c r="AE6022">
        <v>0.12531798277485701</v>
      </c>
      <c r="AF6022">
        <v>0</v>
      </c>
      <c r="AG6022">
        <v>8.3269999999999995E-17</v>
      </c>
      <c r="AH6022">
        <v>0</v>
      </c>
      <c r="AI6022">
        <v>0</v>
      </c>
      <c r="AJ6022" s="73">
        <v>76.014689572460995</v>
      </c>
      <c r="AK6022">
        <v>80</v>
      </c>
      <c r="AL6022">
        <v>1</v>
      </c>
      <c r="AM6022">
        <v>0</v>
      </c>
      <c r="AN6022">
        <v>0</v>
      </c>
      <c r="AO6022">
        <v>0</v>
      </c>
      <c r="AP6022">
        <v>0</v>
      </c>
      <c r="AQ6022">
        <v>80</v>
      </c>
      <c r="AR6022">
        <v>1</v>
      </c>
      <c r="AS6022">
        <v>0</v>
      </c>
      <c r="AT6022">
        <v>0</v>
      </c>
      <c r="AU6022">
        <v>0</v>
      </c>
      <c r="AV6022">
        <v>0</v>
      </c>
      <c r="AW6022">
        <v>80</v>
      </c>
      <c r="AX6022">
        <v>1</v>
      </c>
      <c r="AY6022" s="73">
        <v>68.6544332897289</v>
      </c>
      <c r="AZ6022">
        <v>80</v>
      </c>
      <c r="BA6022">
        <v>1</v>
      </c>
      <c r="BB6022">
        <v>75</v>
      </c>
      <c r="BC6022">
        <v>0.84730314769185999</v>
      </c>
      <c r="BD6022">
        <v>5</v>
      </c>
      <c r="BE6022">
        <v>0.15269685230813901</v>
      </c>
      <c r="BF6022">
        <v>74.987266717170897</v>
      </c>
      <c r="BG6022">
        <v>79.381137058097906</v>
      </c>
      <c r="BH6022">
        <v>68.6544332897289</v>
      </c>
      <c r="BI6022">
        <v>76.014689572460995</v>
      </c>
    </row>
    <row r="6023" spans="1:61" x14ac:dyDescent="0.25">
      <c r="A6023" s="10" t="str">
        <f>VLOOKUP(D6023,'Index-Relations'!E:F,2,FALSE)</f>
        <v>ESG</v>
      </c>
      <c r="B6023" t="s">
        <v>3450</v>
      </c>
      <c r="C6023" s="53" t="s">
        <v>2764</v>
      </c>
      <c r="D6023" s="59" t="s">
        <v>3144</v>
      </c>
      <c r="E6023" s="59" t="s">
        <v>9439</v>
      </c>
      <c r="F6023" t="s">
        <v>1201</v>
      </c>
      <c r="G6023" t="s">
        <v>2576</v>
      </c>
      <c r="H6023" t="s">
        <v>1202</v>
      </c>
      <c r="I6023" s="52">
        <v>45537</v>
      </c>
      <c r="J6023" t="s">
        <v>2457</v>
      </c>
      <c r="K6023">
        <v>89</v>
      </c>
      <c r="L6023" s="73">
        <v>74.645842382615996</v>
      </c>
      <c r="M6023">
        <v>89</v>
      </c>
      <c r="N6023">
        <v>1</v>
      </c>
      <c r="O6023" s="73">
        <v>79.297725091295902</v>
      </c>
      <c r="P6023">
        <v>89</v>
      </c>
      <c r="Q6023">
        <v>1</v>
      </c>
      <c r="R6023">
        <v>89</v>
      </c>
      <c r="S6023">
        <v>1</v>
      </c>
      <c r="T6023">
        <v>35.509977267735799</v>
      </c>
      <c r="U6023">
        <v>0.56389110744730198</v>
      </c>
      <c r="V6023">
        <v>80</v>
      </c>
      <c r="W6023">
        <v>5.6284049139557505E-4</v>
      </c>
      <c r="X6023">
        <v>1</v>
      </c>
      <c r="Y6023">
        <v>89</v>
      </c>
      <c r="Z6023">
        <v>1</v>
      </c>
      <c r="AA6023">
        <v>2.0756775640629401</v>
      </c>
      <c r="AB6023">
        <v>81</v>
      </c>
      <c r="AC6023">
        <v>0.88600229301728495</v>
      </c>
      <c r="AD6023">
        <v>9</v>
      </c>
      <c r="AE6023">
        <v>0.13206298339171399</v>
      </c>
      <c r="AF6023">
        <v>-1</v>
      </c>
      <c r="AG6023">
        <v>0</v>
      </c>
      <c r="AH6023">
        <v>0</v>
      </c>
      <c r="AI6023">
        <v>0</v>
      </c>
      <c r="AJ6023" s="73">
        <v>75.715120448961898</v>
      </c>
      <c r="AK6023">
        <v>89</v>
      </c>
      <c r="AL6023">
        <v>1</v>
      </c>
      <c r="AM6023">
        <v>0</v>
      </c>
      <c r="AN6023">
        <v>0</v>
      </c>
      <c r="AO6023">
        <v>0</v>
      </c>
      <c r="AP6023">
        <v>0</v>
      </c>
      <c r="AQ6023">
        <v>89</v>
      </c>
      <c r="AR6023">
        <v>1</v>
      </c>
      <c r="AS6023">
        <v>0</v>
      </c>
      <c r="AT6023">
        <v>0</v>
      </c>
      <c r="AU6023">
        <v>0</v>
      </c>
      <c r="AV6023">
        <v>0</v>
      </c>
      <c r="AW6023">
        <v>89</v>
      </c>
      <c r="AX6023">
        <v>1</v>
      </c>
      <c r="AY6023" s="73">
        <v>68.231090345667994</v>
      </c>
      <c r="AZ6023">
        <v>89</v>
      </c>
      <c r="BA6023">
        <v>1</v>
      </c>
      <c r="BB6023">
        <v>84</v>
      </c>
      <c r="BC6023">
        <v>0.85437140384051702</v>
      </c>
      <c r="BD6023">
        <v>5</v>
      </c>
      <c r="BE6023">
        <v>0.14562859615948201</v>
      </c>
      <c r="BF6023">
        <v>74.645842382615996</v>
      </c>
      <c r="BG6023">
        <v>79.297725091295902</v>
      </c>
      <c r="BH6023">
        <v>68.231090345667994</v>
      </c>
      <c r="BI6023">
        <v>75.715120448961898</v>
      </c>
    </row>
    <row r="6024" spans="1:61" x14ac:dyDescent="0.25">
      <c r="A6024" s="10" t="str">
        <f>VLOOKUP(D6024,'Index-Relations'!E:F,2,FALSE)</f>
        <v>ESG</v>
      </c>
      <c r="B6024" t="s">
        <v>3450</v>
      </c>
      <c r="C6024" s="53" t="s">
        <v>3350</v>
      </c>
      <c r="D6024" s="59" t="s">
        <v>3144</v>
      </c>
      <c r="E6024" s="59" t="s">
        <v>9440</v>
      </c>
      <c r="F6024" t="s">
        <v>1201</v>
      </c>
      <c r="G6024" t="s">
        <v>2576</v>
      </c>
      <c r="H6024" t="s">
        <v>1202</v>
      </c>
      <c r="I6024" s="52">
        <v>45505</v>
      </c>
      <c r="J6024" t="s">
        <v>2457</v>
      </c>
      <c r="K6024">
        <v>89</v>
      </c>
      <c r="L6024" s="73">
        <v>74.691354056446002</v>
      </c>
      <c r="M6024">
        <v>89</v>
      </c>
      <c r="N6024">
        <v>1</v>
      </c>
      <c r="O6024" s="73">
        <v>79.025734507988005</v>
      </c>
      <c r="P6024">
        <v>89</v>
      </c>
      <c r="Q6024">
        <v>1</v>
      </c>
      <c r="R6024">
        <v>89</v>
      </c>
      <c r="S6024">
        <v>0.999999999999999</v>
      </c>
      <c r="T6024">
        <v>35.486414807577297</v>
      </c>
      <c r="U6024">
        <v>0.55156006617589004</v>
      </c>
      <c r="V6024">
        <v>80</v>
      </c>
      <c r="W6024">
        <v>5.7724181282811204E-4</v>
      </c>
      <c r="X6024">
        <v>1</v>
      </c>
      <c r="Y6024">
        <v>89</v>
      </c>
      <c r="Z6024">
        <v>0.999999999999999</v>
      </c>
      <c r="AA6024">
        <v>2.1049140457027602</v>
      </c>
      <c r="AB6024">
        <v>84</v>
      </c>
      <c r="AC6024">
        <v>0.92740073778703003</v>
      </c>
      <c r="AD6024">
        <v>5</v>
      </c>
      <c r="AE6024">
        <v>7.2599262212969196E-2</v>
      </c>
      <c r="AF6024">
        <v>0</v>
      </c>
      <c r="AG6024">
        <v>0</v>
      </c>
      <c r="AH6024">
        <v>0</v>
      </c>
      <c r="AI6024">
        <v>0</v>
      </c>
      <c r="AJ6024" s="73">
        <v>75.548122578171004</v>
      </c>
      <c r="AK6024">
        <v>89</v>
      </c>
      <c r="AL6024">
        <v>1</v>
      </c>
      <c r="AM6024">
        <v>0</v>
      </c>
      <c r="AN6024">
        <v>0</v>
      </c>
      <c r="AO6024">
        <v>0</v>
      </c>
      <c r="AP6024">
        <v>0</v>
      </c>
      <c r="AQ6024">
        <v>89</v>
      </c>
      <c r="AR6024">
        <v>1</v>
      </c>
      <c r="AS6024">
        <v>0</v>
      </c>
      <c r="AT6024">
        <v>0</v>
      </c>
      <c r="AU6024">
        <v>0</v>
      </c>
      <c r="AV6024">
        <v>0</v>
      </c>
      <c r="AW6024">
        <v>89</v>
      </c>
      <c r="AX6024">
        <v>0.999999999999999</v>
      </c>
      <c r="AY6024" s="73">
        <v>68.605262227739004</v>
      </c>
      <c r="AZ6024">
        <v>89</v>
      </c>
      <c r="BA6024">
        <v>1</v>
      </c>
      <c r="BB6024">
        <v>84</v>
      </c>
      <c r="BC6024">
        <v>0.85163514004992602</v>
      </c>
      <c r="BD6024">
        <v>5</v>
      </c>
      <c r="BE6024">
        <v>0.14836485995007301</v>
      </c>
      <c r="BF6024">
        <v>74.691354056446002</v>
      </c>
      <c r="BG6024">
        <v>79.025734507988005</v>
      </c>
      <c r="BH6024">
        <v>68.605262227739004</v>
      </c>
      <c r="BI6024">
        <v>75.548122578171004</v>
      </c>
    </row>
    <row r="6025" spans="1:61" x14ac:dyDescent="0.25">
      <c r="A6025" s="10" t="str">
        <f>VLOOKUP(D6025,'Index-Relations'!E:F,2,FALSE)</f>
        <v>ESG</v>
      </c>
      <c r="B6025" t="s">
        <v>3450</v>
      </c>
      <c r="C6025" s="53" t="s">
        <v>2765</v>
      </c>
      <c r="D6025" s="59" t="s">
        <v>3144</v>
      </c>
      <c r="E6025" s="59" t="s">
        <v>9441</v>
      </c>
      <c r="F6025" t="s">
        <v>1201</v>
      </c>
      <c r="G6025" t="s">
        <v>2576</v>
      </c>
      <c r="H6025" t="s">
        <v>1202</v>
      </c>
      <c r="I6025" s="52">
        <v>45474</v>
      </c>
      <c r="J6025" t="s">
        <v>2457</v>
      </c>
      <c r="K6025">
        <v>89</v>
      </c>
      <c r="L6025" s="73">
        <v>76.293278345795002</v>
      </c>
      <c r="M6025">
        <v>89</v>
      </c>
      <c r="N6025">
        <v>1</v>
      </c>
      <c r="O6025" s="73">
        <v>78.596102997475995</v>
      </c>
      <c r="P6025">
        <v>89</v>
      </c>
      <c r="Q6025">
        <v>1</v>
      </c>
      <c r="R6025">
        <v>89</v>
      </c>
      <c r="S6025">
        <v>0.999999999999999</v>
      </c>
      <c r="T6025">
        <v>35.386138352566697</v>
      </c>
      <c r="U6025">
        <v>0.58131770021096996</v>
      </c>
      <c r="V6025">
        <v>80</v>
      </c>
      <c r="W6025">
        <v>6.1341043577168902E-4</v>
      </c>
      <c r="X6025">
        <v>1</v>
      </c>
      <c r="Y6025">
        <v>89</v>
      </c>
      <c r="Z6025">
        <v>0.999999999999999</v>
      </c>
      <c r="AA6025">
        <v>2.26526139505479</v>
      </c>
      <c r="AB6025">
        <v>83</v>
      </c>
      <c r="AC6025">
        <v>0.93192009640328799</v>
      </c>
      <c r="AD6025">
        <v>6</v>
      </c>
      <c r="AE6025">
        <v>6.8079903596711205E-2</v>
      </c>
      <c r="AF6025">
        <v>0</v>
      </c>
      <c r="AG6025">
        <v>2.7756000000000002E-16</v>
      </c>
      <c r="AH6025">
        <v>0</v>
      </c>
      <c r="AI6025">
        <v>0</v>
      </c>
      <c r="AJ6025" s="73">
        <v>76.3202746045949</v>
      </c>
      <c r="AK6025">
        <v>89</v>
      </c>
      <c r="AL6025">
        <v>1</v>
      </c>
      <c r="AM6025">
        <v>0</v>
      </c>
      <c r="AN6025">
        <v>0</v>
      </c>
      <c r="AO6025">
        <v>0</v>
      </c>
      <c r="AP6025">
        <v>0</v>
      </c>
      <c r="AQ6025">
        <v>89</v>
      </c>
      <c r="AR6025">
        <v>1</v>
      </c>
      <c r="AS6025">
        <v>0</v>
      </c>
      <c r="AT6025">
        <v>0</v>
      </c>
      <c r="AU6025">
        <v>0</v>
      </c>
      <c r="AV6025">
        <v>0</v>
      </c>
      <c r="AW6025">
        <v>89</v>
      </c>
      <c r="AX6025">
        <v>0.999999999999999</v>
      </c>
      <c r="AY6025" s="73">
        <v>72.593824464549996</v>
      </c>
      <c r="AZ6025">
        <v>89</v>
      </c>
      <c r="BA6025">
        <v>1</v>
      </c>
      <c r="BB6025">
        <v>84</v>
      </c>
      <c r="BC6025">
        <v>0.86223804790932002</v>
      </c>
      <c r="BD6025">
        <v>5</v>
      </c>
      <c r="BE6025">
        <v>0.13776195209067901</v>
      </c>
      <c r="BF6025">
        <v>76.293278345795002</v>
      </c>
      <c r="BG6025">
        <v>78.596102997475995</v>
      </c>
      <c r="BH6025">
        <v>72.593824464549996</v>
      </c>
      <c r="BI6025">
        <v>76.3202746045949</v>
      </c>
    </row>
    <row r="6026" spans="1:61" x14ac:dyDescent="0.25">
      <c r="A6026" s="10" t="str">
        <f>VLOOKUP(D6026,'Index-Relations'!E:F,2,FALSE)</f>
        <v>ESG</v>
      </c>
      <c r="B6026" t="s">
        <v>3450</v>
      </c>
      <c r="C6026" s="53" t="s">
        <v>2766</v>
      </c>
      <c r="D6026" s="59" t="s">
        <v>3144</v>
      </c>
      <c r="E6026" s="59" t="s">
        <v>9442</v>
      </c>
      <c r="F6026" t="s">
        <v>1201</v>
      </c>
      <c r="G6026" t="s">
        <v>2576</v>
      </c>
      <c r="H6026" t="s">
        <v>1202</v>
      </c>
      <c r="I6026" s="52">
        <v>45446</v>
      </c>
      <c r="J6026" t="s">
        <v>2457</v>
      </c>
      <c r="K6026">
        <v>89</v>
      </c>
      <c r="L6026" s="73">
        <v>76.551056091518006</v>
      </c>
      <c r="M6026">
        <v>89</v>
      </c>
      <c r="N6026">
        <v>1</v>
      </c>
      <c r="O6026" s="73">
        <v>78.393635492952995</v>
      </c>
      <c r="P6026">
        <v>89</v>
      </c>
      <c r="Q6026">
        <v>1</v>
      </c>
      <c r="R6026">
        <v>89</v>
      </c>
      <c r="S6026">
        <v>0.999999999999999</v>
      </c>
      <c r="T6026">
        <v>35.378599272255599</v>
      </c>
      <c r="U6026">
        <v>0.580925923206152</v>
      </c>
      <c r="V6026">
        <v>80</v>
      </c>
      <c r="W6026">
        <v>6.1952011234967105E-4</v>
      </c>
      <c r="X6026">
        <v>1</v>
      </c>
      <c r="Y6026">
        <v>89</v>
      </c>
      <c r="Z6026">
        <v>0.999999999999999</v>
      </c>
      <c r="AA6026">
        <v>2.3326074316334799</v>
      </c>
      <c r="AB6026">
        <v>85</v>
      </c>
      <c r="AC6026">
        <v>0.97272768412655197</v>
      </c>
      <c r="AD6026">
        <v>4</v>
      </c>
      <c r="AE6026">
        <v>2.7272315873447701E-2</v>
      </c>
      <c r="AF6026">
        <v>0</v>
      </c>
      <c r="AG6026">
        <v>0</v>
      </c>
      <c r="AH6026">
        <v>0</v>
      </c>
      <c r="AI6026">
        <v>0</v>
      </c>
      <c r="AJ6026" s="73">
        <v>76.374763423274899</v>
      </c>
      <c r="AK6026">
        <v>89</v>
      </c>
      <c r="AL6026">
        <v>1</v>
      </c>
      <c r="AM6026">
        <v>0</v>
      </c>
      <c r="AN6026">
        <v>0</v>
      </c>
      <c r="AO6026">
        <v>0</v>
      </c>
      <c r="AP6026">
        <v>0</v>
      </c>
      <c r="AQ6026">
        <v>89</v>
      </c>
      <c r="AR6026">
        <v>1</v>
      </c>
      <c r="AS6026">
        <v>0</v>
      </c>
      <c r="AT6026">
        <v>0</v>
      </c>
      <c r="AU6026">
        <v>0</v>
      </c>
      <c r="AV6026">
        <v>0</v>
      </c>
      <c r="AW6026">
        <v>89</v>
      </c>
      <c r="AX6026">
        <v>1</v>
      </c>
      <c r="AY6026" s="73">
        <v>73.275223379021</v>
      </c>
      <c r="AZ6026">
        <v>89</v>
      </c>
      <c r="BA6026">
        <v>1</v>
      </c>
      <c r="BB6026">
        <v>84</v>
      </c>
      <c r="BC6026">
        <v>0.85894695334170301</v>
      </c>
      <c r="BD6026">
        <v>5</v>
      </c>
      <c r="BE6026">
        <v>0.14105304665829599</v>
      </c>
      <c r="BF6026">
        <v>76.551056091518006</v>
      </c>
      <c r="BG6026">
        <v>78.393635492952995</v>
      </c>
      <c r="BH6026">
        <v>73.275223379021</v>
      </c>
      <c r="BI6026">
        <v>76.374763423274899</v>
      </c>
    </row>
    <row r="6027" spans="1:61" x14ac:dyDescent="0.25">
      <c r="A6027" s="10" t="str">
        <f>VLOOKUP(D6027,'Index-Relations'!E:F,2,FALSE)</f>
        <v>ESG</v>
      </c>
      <c r="B6027" t="s">
        <v>3450</v>
      </c>
      <c r="C6027" s="53" t="s">
        <v>2767</v>
      </c>
      <c r="D6027" s="59" t="s">
        <v>3144</v>
      </c>
      <c r="E6027" s="59" t="s">
        <v>9443</v>
      </c>
      <c r="F6027" t="s">
        <v>1201</v>
      </c>
      <c r="G6027" t="s">
        <v>2576</v>
      </c>
      <c r="H6027" t="s">
        <v>1202</v>
      </c>
      <c r="I6027" s="52">
        <v>45413</v>
      </c>
      <c r="J6027" t="s">
        <v>2457</v>
      </c>
      <c r="K6027">
        <v>89</v>
      </c>
      <c r="L6027" s="73">
        <v>76.729598618522999</v>
      </c>
      <c r="M6027">
        <v>89</v>
      </c>
      <c r="N6027">
        <v>1</v>
      </c>
      <c r="O6027" s="73">
        <v>78.490979447964904</v>
      </c>
      <c r="P6027">
        <v>89</v>
      </c>
      <c r="Q6027">
        <v>1</v>
      </c>
      <c r="R6027">
        <v>89</v>
      </c>
      <c r="S6027">
        <v>0.999999999999999</v>
      </c>
      <c r="T6027">
        <v>35.507345015545397</v>
      </c>
      <c r="U6027">
        <v>0.57843014662104797</v>
      </c>
      <c r="V6027">
        <v>80</v>
      </c>
      <c r="W6027">
        <v>6.01909212730109E-4</v>
      </c>
      <c r="X6027">
        <v>1</v>
      </c>
      <c r="Y6027">
        <v>89</v>
      </c>
      <c r="Z6027">
        <v>0.999999999999999</v>
      </c>
      <c r="AA6027">
        <v>2.32708453822316</v>
      </c>
      <c r="AB6027">
        <v>85</v>
      </c>
      <c r="AC6027">
        <v>0.97247199074533597</v>
      </c>
      <c r="AD6027">
        <v>4</v>
      </c>
      <c r="AE6027">
        <v>2.75280092546633E-2</v>
      </c>
      <c r="AF6027">
        <v>0</v>
      </c>
      <c r="AG6027">
        <v>2.4286000000000002E-16</v>
      </c>
      <c r="AH6027">
        <v>0</v>
      </c>
      <c r="AI6027">
        <v>0</v>
      </c>
      <c r="AJ6027" s="73">
        <v>76.497889045925007</v>
      </c>
      <c r="AK6027">
        <v>89</v>
      </c>
      <c r="AL6027">
        <v>1</v>
      </c>
      <c r="AM6027">
        <v>0</v>
      </c>
      <c r="AN6027">
        <v>0</v>
      </c>
      <c r="AO6027">
        <v>0</v>
      </c>
      <c r="AP6027">
        <v>0</v>
      </c>
      <c r="AQ6027">
        <v>89</v>
      </c>
      <c r="AR6027">
        <v>1</v>
      </c>
      <c r="AS6027">
        <v>0</v>
      </c>
      <c r="AT6027">
        <v>0</v>
      </c>
      <c r="AU6027">
        <v>0</v>
      </c>
      <c r="AV6027">
        <v>0</v>
      </c>
      <c r="AW6027">
        <v>89</v>
      </c>
      <c r="AX6027">
        <v>0.999999999999999</v>
      </c>
      <c r="AY6027" s="73">
        <v>73.564831877052995</v>
      </c>
      <c r="AZ6027">
        <v>89</v>
      </c>
      <c r="BA6027">
        <v>1</v>
      </c>
      <c r="BB6027">
        <v>85</v>
      </c>
      <c r="BC6027">
        <v>0.93461287498480805</v>
      </c>
      <c r="BD6027">
        <v>4</v>
      </c>
      <c r="BE6027">
        <v>6.5387125015191394E-2</v>
      </c>
      <c r="BF6027">
        <v>76.729598618522999</v>
      </c>
      <c r="BG6027">
        <v>78.490979447964904</v>
      </c>
      <c r="BH6027">
        <v>73.564831877052995</v>
      </c>
      <c r="BI6027">
        <v>76.497889045925007</v>
      </c>
    </row>
    <row r="6028" spans="1:61" x14ac:dyDescent="0.25">
      <c r="A6028" s="10" t="str">
        <f>VLOOKUP(D6028,'Index-Relations'!E:F,2,FALSE)</f>
        <v>ESG</v>
      </c>
      <c r="B6028" t="s">
        <v>3450</v>
      </c>
      <c r="C6028" s="53" t="s">
        <v>2768</v>
      </c>
      <c r="D6028" s="59" t="s">
        <v>3144</v>
      </c>
      <c r="E6028" s="59" t="s">
        <v>9444</v>
      </c>
      <c r="F6028" t="s">
        <v>1201</v>
      </c>
      <c r="G6028" t="s">
        <v>2576</v>
      </c>
      <c r="H6028" t="s">
        <v>1202</v>
      </c>
      <c r="I6028" s="52">
        <v>45383</v>
      </c>
      <c r="J6028" t="s">
        <v>2457</v>
      </c>
      <c r="K6028">
        <v>90</v>
      </c>
      <c r="L6028">
        <v>82.922155772550099</v>
      </c>
      <c r="M6028">
        <v>90</v>
      </c>
      <c r="N6028">
        <v>1</v>
      </c>
      <c r="O6028">
        <v>83.229109936936794</v>
      </c>
      <c r="P6028">
        <v>90</v>
      </c>
      <c r="Q6028">
        <v>1</v>
      </c>
      <c r="R6028">
        <v>90</v>
      </c>
      <c r="S6028">
        <v>0.999999999999999</v>
      </c>
      <c r="T6028">
        <v>35.073604009184201</v>
      </c>
      <c r="U6028">
        <v>0.50932304182885901</v>
      </c>
      <c r="V6028">
        <v>81</v>
      </c>
      <c r="W6028">
        <v>6.8207795828910997E-4</v>
      </c>
      <c r="X6028">
        <v>1</v>
      </c>
      <c r="Y6028">
        <v>90</v>
      </c>
      <c r="Z6028">
        <v>1</v>
      </c>
      <c r="AA6028">
        <v>2.3243267167536299</v>
      </c>
      <c r="AB6028">
        <v>84</v>
      </c>
      <c r="AC6028">
        <v>0.96936642722644495</v>
      </c>
      <c r="AD6028">
        <v>6</v>
      </c>
      <c r="AE6028">
        <v>3.0633572773554399E-2</v>
      </c>
      <c r="AF6028">
        <v>0</v>
      </c>
      <c r="AG6028">
        <v>2.8449000000000001E-16</v>
      </c>
      <c r="AH6028">
        <v>0</v>
      </c>
      <c r="AI6028">
        <v>0</v>
      </c>
      <c r="AJ6028">
        <v>81.940174012465903</v>
      </c>
      <c r="AK6028">
        <v>90</v>
      </c>
      <c r="AL6028">
        <v>1</v>
      </c>
      <c r="AM6028">
        <v>0</v>
      </c>
      <c r="AN6028">
        <v>0</v>
      </c>
      <c r="AO6028">
        <v>0</v>
      </c>
      <c r="AP6028">
        <v>0</v>
      </c>
      <c r="AQ6028">
        <v>90</v>
      </c>
      <c r="AR6028">
        <v>0.999999999999999</v>
      </c>
      <c r="AS6028">
        <v>0</v>
      </c>
      <c r="AT6028">
        <v>0</v>
      </c>
      <c r="AU6028">
        <v>0</v>
      </c>
      <c r="AV6028">
        <v>0</v>
      </c>
      <c r="AW6028">
        <v>90</v>
      </c>
      <c r="AX6028">
        <v>0.999999999999999</v>
      </c>
      <c r="AY6028">
        <v>81.126129647122596</v>
      </c>
      <c r="AZ6028">
        <v>90</v>
      </c>
      <c r="BA6028">
        <v>1</v>
      </c>
      <c r="BB6028">
        <v>87</v>
      </c>
      <c r="BC6028">
        <v>0.918790677911132</v>
      </c>
      <c r="BD6028">
        <v>3</v>
      </c>
      <c r="BE6028">
        <v>8.1209322088867206E-2</v>
      </c>
      <c r="BF6028">
        <v>77.114307586960905</v>
      </c>
      <c r="BG6028">
        <v>78.603397819598001</v>
      </c>
      <c r="BH6028">
        <v>74.698926995248002</v>
      </c>
      <c r="BI6028">
        <v>76.258509920057904</v>
      </c>
    </row>
    <row r="6029" spans="1:61" x14ac:dyDescent="0.25">
      <c r="A6029" s="10" t="str">
        <f>VLOOKUP(D6029,'Index-Relations'!E:F,2,FALSE)</f>
        <v>ESG</v>
      </c>
      <c r="B6029" t="s">
        <v>3450</v>
      </c>
      <c r="C6029" s="53" t="s">
        <v>2769</v>
      </c>
      <c r="D6029" s="59" t="s">
        <v>3144</v>
      </c>
      <c r="E6029" s="59" t="s">
        <v>9445</v>
      </c>
      <c r="F6029" t="s">
        <v>1201</v>
      </c>
      <c r="G6029" t="s">
        <v>2576</v>
      </c>
      <c r="H6029" t="s">
        <v>1202</v>
      </c>
      <c r="I6029" s="52">
        <v>45352</v>
      </c>
      <c r="J6029" t="s">
        <v>2457</v>
      </c>
      <c r="K6029">
        <v>90</v>
      </c>
      <c r="L6029">
        <v>84.098289384098805</v>
      </c>
      <c r="M6029">
        <v>90</v>
      </c>
      <c r="N6029">
        <v>1</v>
      </c>
      <c r="O6029">
        <v>83.213545394588294</v>
      </c>
      <c r="P6029">
        <v>90</v>
      </c>
      <c r="Q6029">
        <v>1</v>
      </c>
      <c r="R6029">
        <v>90</v>
      </c>
      <c r="S6029">
        <v>1</v>
      </c>
      <c r="T6029">
        <v>35.2281921361797</v>
      </c>
      <c r="U6029">
        <v>0.49158453932972901</v>
      </c>
      <c r="V6029">
        <v>80</v>
      </c>
      <c r="W6029">
        <v>7.2588016597671201E-4</v>
      </c>
      <c r="X6029">
        <v>1</v>
      </c>
      <c r="Y6029">
        <v>90</v>
      </c>
      <c r="Z6029">
        <v>1</v>
      </c>
      <c r="AA6029">
        <v>2.3587717363312302</v>
      </c>
      <c r="AB6029">
        <v>84</v>
      </c>
      <c r="AC6029">
        <v>0.96949057267091998</v>
      </c>
      <c r="AD6029">
        <v>6</v>
      </c>
      <c r="AE6029">
        <v>3.0509427329078999E-2</v>
      </c>
      <c r="AF6029">
        <v>0</v>
      </c>
      <c r="AG6029">
        <v>4.5100000000000002E-17</v>
      </c>
      <c r="AH6029">
        <v>0</v>
      </c>
      <c r="AI6029">
        <v>0</v>
      </c>
      <c r="AJ6029">
        <v>83.388521621134601</v>
      </c>
      <c r="AK6029">
        <v>90</v>
      </c>
      <c r="AL6029">
        <v>1</v>
      </c>
      <c r="AM6029">
        <v>0</v>
      </c>
      <c r="AN6029">
        <v>0</v>
      </c>
      <c r="AO6029">
        <v>0</v>
      </c>
      <c r="AP6029">
        <v>0</v>
      </c>
      <c r="AQ6029">
        <v>90</v>
      </c>
      <c r="AR6029">
        <v>1</v>
      </c>
      <c r="AS6029">
        <v>0</v>
      </c>
      <c r="AT6029">
        <v>0</v>
      </c>
      <c r="AU6029">
        <v>0</v>
      </c>
      <c r="AV6029">
        <v>0</v>
      </c>
      <c r="AW6029">
        <v>90</v>
      </c>
      <c r="AX6029">
        <v>1</v>
      </c>
      <c r="AY6029">
        <v>82.439928531577394</v>
      </c>
      <c r="AZ6029">
        <v>90</v>
      </c>
      <c r="BA6029">
        <v>1</v>
      </c>
      <c r="BB6029">
        <v>87</v>
      </c>
      <c r="BC6029">
        <v>0.91954843174701095</v>
      </c>
      <c r="BD6029">
        <v>3</v>
      </c>
      <c r="BE6029">
        <v>8.0451568252988506E-2</v>
      </c>
      <c r="BF6029">
        <v>78.770511034452994</v>
      </c>
      <c r="BG6029">
        <v>78.651610418662003</v>
      </c>
      <c r="BH6029">
        <v>76.291934231817905</v>
      </c>
      <c r="BI6029">
        <v>78.127853039828906</v>
      </c>
    </row>
    <row r="6030" spans="1:61" x14ac:dyDescent="0.25">
      <c r="A6030" s="10" t="str">
        <f>VLOOKUP(D6030,'Index-Relations'!E:F,2,FALSE)</f>
        <v>ESG</v>
      </c>
      <c r="B6030" t="s">
        <v>3450</v>
      </c>
      <c r="C6030" s="53" t="s">
        <v>2770</v>
      </c>
      <c r="D6030" s="59" t="s">
        <v>3144</v>
      </c>
      <c r="E6030" s="59" t="s">
        <v>9446</v>
      </c>
      <c r="F6030" t="s">
        <v>1201</v>
      </c>
      <c r="G6030" t="s">
        <v>2576</v>
      </c>
      <c r="H6030" t="s">
        <v>1202</v>
      </c>
      <c r="I6030" s="52">
        <v>45323</v>
      </c>
      <c r="J6030" t="s">
        <v>2457</v>
      </c>
      <c r="K6030">
        <v>90</v>
      </c>
      <c r="L6030">
        <v>84.613964743967699</v>
      </c>
      <c r="M6030">
        <v>90</v>
      </c>
      <c r="N6030">
        <v>1</v>
      </c>
      <c r="O6030">
        <v>83.461726529321297</v>
      </c>
      <c r="P6030">
        <v>90</v>
      </c>
      <c r="Q6030">
        <v>1</v>
      </c>
      <c r="R6030">
        <v>90</v>
      </c>
      <c r="S6030">
        <v>0.999999999999999</v>
      </c>
      <c r="T6030">
        <v>35.110145533024003</v>
      </c>
      <c r="U6030">
        <v>0.48747834603662699</v>
      </c>
      <c r="V6030">
        <v>78</v>
      </c>
      <c r="W6030">
        <v>7.2999242926849895E-4</v>
      </c>
      <c r="X6030">
        <v>1</v>
      </c>
      <c r="Y6030">
        <v>90</v>
      </c>
      <c r="Z6030">
        <v>1</v>
      </c>
      <c r="AA6030">
        <v>2.4063525201457301</v>
      </c>
      <c r="AB6030">
        <v>83</v>
      </c>
      <c r="AC6030">
        <v>0.96060642117439599</v>
      </c>
      <c r="AD6030">
        <v>7</v>
      </c>
      <c r="AE6030">
        <v>3.9393578825603202E-2</v>
      </c>
      <c r="AF6030">
        <v>0</v>
      </c>
      <c r="AG6030">
        <v>0</v>
      </c>
      <c r="AH6030">
        <v>0</v>
      </c>
      <c r="AI6030">
        <v>0</v>
      </c>
      <c r="AJ6030">
        <v>83.985541890166999</v>
      </c>
      <c r="AK6030">
        <v>90</v>
      </c>
      <c r="AL6030">
        <v>1</v>
      </c>
      <c r="AM6030">
        <v>0</v>
      </c>
      <c r="AN6030">
        <v>0</v>
      </c>
      <c r="AO6030">
        <v>0</v>
      </c>
      <c r="AP6030">
        <v>0</v>
      </c>
      <c r="AQ6030">
        <v>90</v>
      </c>
      <c r="AR6030">
        <v>1</v>
      </c>
      <c r="AS6030">
        <v>0</v>
      </c>
      <c r="AT6030">
        <v>0</v>
      </c>
      <c r="AU6030">
        <v>0</v>
      </c>
      <c r="AV6030">
        <v>0</v>
      </c>
      <c r="AW6030">
        <v>90</v>
      </c>
      <c r="AX6030">
        <v>0.999999999999999</v>
      </c>
      <c r="AY6030">
        <v>82.956975604789307</v>
      </c>
      <c r="AZ6030">
        <v>90</v>
      </c>
      <c r="BA6030">
        <v>1</v>
      </c>
      <c r="BB6030">
        <v>87</v>
      </c>
      <c r="BC6030">
        <v>0.91803993131620298</v>
      </c>
      <c r="BD6030">
        <v>3</v>
      </c>
      <c r="BE6030">
        <v>8.19600686837966E-2</v>
      </c>
      <c r="BF6030">
        <v>79.416196912432994</v>
      </c>
      <c r="BG6030">
        <v>78.939268210313998</v>
      </c>
      <c r="BH6030">
        <v>76.893046068876004</v>
      </c>
      <c r="BI6030">
        <v>78.904614375088002</v>
      </c>
    </row>
    <row r="6031" spans="1:61" x14ac:dyDescent="0.25">
      <c r="A6031" s="10" t="str">
        <f>VLOOKUP(D6031,'Index-Relations'!E:F,2,FALSE)</f>
        <v>ESG</v>
      </c>
      <c r="B6031" t="s">
        <v>3450</v>
      </c>
      <c r="C6031" s="53" t="s">
        <v>2760</v>
      </c>
      <c r="D6031" s="59" t="s">
        <v>3145</v>
      </c>
      <c r="E6031" s="59" t="s">
        <v>9447</v>
      </c>
      <c r="F6031" t="s">
        <v>1207</v>
      </c>
      <c r="G6031" t="s">
        <v>2536</v>
      </c>
      <c r="H6031" t="s">
        <v>1208</v>
      </c>
      <c r="I6031" s="52">
        <v>45659</v>
      </c>
      <c r="J6031" t="s">
        <v>2457</v>
      </c>
      <c r="K6031">
        <v>149</v>
      </c>
      <c r="L6031" s="73">
        <v>71.819094830461907</v>
      </c>
      <c r="M6031">
        <v>149</v>
      </c>
      <c r="N6031">
        <v>1</v>
      </c>
      <c r="O6031" s="73">
        <v>71.452750254774998</v>
      </c>
      <c r="P6031">
        <v>149</v>
      </c>
      <c r="Q6031">
        <v>1</v>
      </c>
      <c r="R6031">
        <v>149</v>
      </c>
      <c r="S6031">
        <v>0.999999999999999</v>
      </c>
      <c r="T6031">
        <v>36.819966931541998</v>
      </c>
      <c r="U6031">
        <v>0.83290045824783299</v>
      </c>
      <c r="V6031">
        <v>128</v>
      </c>
      <c r="W6031">
        <v>4.1314275220189899E-2</v>
      </c>
      <c r="X6031">
        <v>10</v>
      </c>
      <c r="Y6031">
        <v>149</v>
      </c>
      <c r="Z6031">
        <v>0.999999999999999</v>
      </c>
      <c r="AA6031">
        <v>41.958929249947097</v>
      </c>
      <c r="AB6031">
        <v>135</v>
      </c>
      <c r="AC6031">
        <v>0.91304010738055297</v>
      </c>
      <c r="AD6031">
        <v>14</v>
      </c>
      <c r="AE6031">
        <v>8.6959892619446102E-2</v>
      </c>
      <c r="AF6031">
        <v>0</v>
      </c>
      <c r="AG6031">
        <v>2.2204E-16</v>
      </c>
      <c r="AH6031">
        <v>1.23653991045923E-3</v>
      </c>
      <c r="AI6031">
        <v>5</v>
      </c>
      <c r="AJ6031" s="73">
        <v>66.966508738887896</v>
      </c>
      <c r="AK6031">
        <v>149</v>
      </c>
      <c r="AL6031">
        <v>1</v>
      </c>
      <c r="AM6031">
        <v>0</v>
      </c>
      <c r="AN6031">
        <v>0</v>
      </c>
      <c r="AO6031">
        <v>0</v>
      </c>
      <c r="AP6031">
        <v>0</v>
      </c>
      <c r="AQ6031">
        <v>149</v>
      </c>
      <c r="AR6031">
        <v>0.999999999999999</v>
      </c>
      <c r="AS6031">
        <v>0</v>
      </c>
      <c r="AT6031">
        <v>0</v>
      </c>
      <c r="AU6031">
        <v>0</v>
      </c>
      <c r="AV6031">
        <v>0</v>
      </c>
      <c r="AW6031">
        <v>149</v>
      </c>
      <c r="AX6031">
        <v>0.999999999999999</v>
      </c>
      <c r="AY6031" s="73">
        <v>74.513064426802003</v>
      </c>
      <c r="AZ6031">
        <v>149</v>
      </c>
      <c r="BA6031">
        <v>1</v>
      </c>
      <c r="BB6031">
        <v>145</v>
      </c>
      <c r="BC6031">
        <v>0.95073243678112795</v>
      </c>
      <c r="BD6031">
        <v>4</v>
      </c>
      <c r="BE6031">
        <v>4.9267563218871699E-2</v>
      </c>
      <c r="BF6031">
        <v>71.819094830461907</v>
      </c>
      <c r="BG6031">
        <v>71.452750254774998</v>
      </c>
      <c r="BH6031">
        <v>74.513064426802003</v>
      </c>
      <c r="BI6031">
        <v>66.966508738887896</v>
      </c>
    </row>
    <row r="6032" spans="1:61" x14ac:dyDescent="0.25">
      <c r="A6032" s="10" t="str">
        <f>VLOOKUP(D6032,'Index-Relations'!E:F,2,FALSE)</f>
        <v>ESG</v>
      </c>
      <c r="B6032" t="s">
        <v>3450</v>
      </c>
      <c r="C6032" s="53" t="s">
        <v>2761</v>
      </c>
      <c r="D6032" s="59" t="s">
        <v>3145</v>
      </c>
      <c r="E6032" s="59" t="s">
        <v>9448</v>
      </c>
      <c r="F6032" t="s">
        <v>1207</v>
      </c>
      <c r="G6032" t="s">
        <v>2536</v>
      </c>
      <c r="H6032" t="s">
        <v>1208</v>
      </c>
      <c r="I6032" s="52">
        <v>45628</v>
      </c>
      <c r="J6032" t="s">
        <v>2457</v>
      </c>
      <c r="K6032">
        <v>149</v>
      </c>
      <c r="L6032" s="73">
        <v>71.424572955282002</v>
      </c>
      <c r="M6032">
        <v>149</v>
      </c>
      <c r="N6032">
        <v>1</v>
      </c>
      <c r="O6032" s="73">
        <v>71.077293704013996</v>
      </c>
      <c r="P6032">
        <v>149</v>
      </c>
      <c r="Q6032">
        <v>1</v>
      </c>
      <c r="R6032">
        <v>149</v>
      </c>
      <c r="S6032">
        <v>0.999999999999999</v>
      </c>
      <c r="T6032">
        <v>36.8432288077137</v>
      </c>
      <c r="U6032">
        <v>0.829429203355455</v>
      </c>
      <c r="V6032">
        <v>128</v>
      </c>
      <c r="W6032">
        <v>4.3021482551574598E-2</v>
      </c>
      <c r="X6032">
        <v>10</v>
      </c>
      <c r="Y6032">
        <v>149</v>
      </c>
      <c r="Z6032">
        <v>1</v>
      </c>
      <c r="AA6032">
        <v>38.7862652435578</v>
      </c>
      <c r="AB6032">
        <v>136</v>
      </c>
      <c r="AC6032">
        <v>0.90882406927536497</v>
      </c>
      <c r="AD6032">
        <v>13</v>
      </c>
      <c r="AE6032">
        <v>9.1175930724634494E-2</v>
      </c>
      <c r="AF6032">
        <v>0</v>
      </c>
      <c r="AG6032">
        <v>1.388E-17</v>
      </c>
      <c r="AH6032">
        <v>1.2436503715836499E-3</v>
      </c>
      <c r="AI6032">
        <v>5</v>
      </c>
      <c r="AJ6032" s="73">
        <v>66.318871348536902</v>
      </c>
      <c r="AK6032">
        <v>149</v>
      </c>
      <c r="AL6032">
        <v>1</v>
      </c>
      <c r="AM6032">
        <v>0</v>
      </c>
      <c r="AN6032">
        <v>0</v>
      </c>
      <c r="AO6032">
        <v>0</v>
      </c>
      <c r="AP6032">
        <v>0</v>
      </c>
      <c r="AQ6032">
        <v>149</v>
      </c>
      <c r="AR6032">
        <v>1</v>
      </c>
      <c r="AS6032">
        <v>0</v>
      </c>
      <c r="AT6032">
        <v>0</v>
      </c>
      <c r="AU6032">
        <v>0</v>
      </c>
      <c r="AV6032">
        <v>0</v>
      </c>
      <c r="AW6032">
        <v>149</v>
      </c>
      <c r="AX6032">
        <v>1</v>
      </c>
      <c r="AY6032" s="73">
        <v>74.416242661916897</v>
      </c>
      <c r="AZ6032">
        <v>149</v>
      </c>
      <c r="BA6032">
        <v>1</v>
      </c>
      <c r="BB6032">
        <v>145</v>
      </c>
      <c r="BC6032">
        <v>0.94563536004092497</v>
      </c>
      <c r="BD6032">
        <v>4</v>
      </c>
      <c r="BE6032">
        <v>5.4364639959074701E-2</v>
      </c>
      <c r="BF6032">
        <v>71.424572955282002</v>
      </c>
      <c r="BG6032">
        <v>71.077293704013996</v>
      </c>
      <c r="BH6032">
        <v>74.416242661916897</v>
      </c>
      <c r="BI6032">
        <v>66.318871348536902</v>
      </c>
    </row>
    <row r="6033" spans="1:61" x14ac:dyDescent="0.25">
      <c r="A6033" s="10" t="str">
        <f>VLOOKUP(D6033,'Index-Relations'!E:F,2,FALSE)</f>
        <v>ESG</v>
      </c>
      <c r="B6033" t="s">
        <v>3450</v>
      </c>
      <c r="C6033" s="53" t="s">
        <v>2762</v>
      </c>
      <c r="D6033" s="59" t="s">
        <v>3145</v>
      </c>
      <c r="E6033" s="59" t="s">
        <v>9449</v>
      </c>
      <c r="F6033" t="s">
        <v>1207</v>
      </c>
      <c r="G6033" t="s">
        <v>2536</v>
      </c>
      <c r="H6033" t="s">
        <v>1208</v>
      </c>
      <c r="I6033" s="52">
        <v>45597</v>
      </c>
      <c r="J6033" t="s">
        <v>2457</v>
      </c>
      <c r="K6033">
        <v>149</v>
      </c>
      <c r="L6033" s="73">
        <v>71.91355620393</v>
      </c>
      <c r="M6033">
        <v>149</v>
      </c>
      <c r="N6033">
        <v>1</v>
      </c>
      <c r="O6033" s="73">
        <v>71.644393714386894</v>
      </c>
      <c r="P6033">
        <v>149</v>
      </c>
      <c r="Q6033">
        <v>1</v>
      </c>
      <c r="R6033">
        <v>149</v>
      </c>
      <c r="S6033">
        <v>0.999999999999999</v>
      </c>
      <c r="T6033">
        <v>36.914964807333199</v>
      </c>
      <c r="U6033">
        <v>0.83006910257239197</v>
      </c>
      <c r="V6033">
        <v>128</v>
      </c>
      <c r="W6033">
        <v>4.2951924313134E-2</v>
      </c>
      <c r="X6033">
        <v>10</v>
      </c>
      <c r="Y6033">
        <v>149</v>
      </c>
      <c r="Z6033">
        <v>1</v>
      </c>
      <c r="AA6033">
        <v>40.092183744592298</v>
      </c>
      <c r="AB6033">
        <v>136</v>
      </c>
      <c r="AC6033">
        <v>0.91198351307486802</v>
      </c>
      <c r="AD6033">
        <v>13</v>
      </c>
      <c r="AE6033">
        <v>8.8016486925131296E-2</v>
      </c>
      <c r="AF6033">
        <v>0</v>
      </c>
      <c r="AG6033">
        <v>1.6652999999999999E-16</v>
      </c>
      <c r="AH6033">
        <v>1.25378072654947E-3</v>
      </c>
      <c r="AI6033">
        <v>5</v>
      </c>
      <c r="AJ6033" s="73">
        <v>66.959168781531901</v>
      </c>
      <c r="AK6033">
        <v>149</v>
      </c>
      <c r="AL6033">
        <v>1</v>
      </c>
      <c r="AM6033">
        <v>0</v>
      </c>
      <c r="AN6033">
        <v>0</v>
      </c>
      <c r="AO6033">
        <v>0</v>
      </c>
      <c r="AP6033">
        <v>0</v>
      </c>
      <c r="AQ6033">
        <v>149</v>
      </c>
      <c r="AR6033">
        <v>1</v>
      </c>
      <c r="AS6033">
        <v>0</v>
      </c>
      <c r="AT6033">
        <v>0</v>
      </c>
      <c r="AU6033">
        <v>0</v>
      </c>
      <c r="AV6033">
        <v>0</v>
      </c>
      <c r="AW6033">
        <v>149</v>
      </c>
      <c r="AX6033">
        <v>0.999999999999999</v>
      </c>
      <c r="AY6033" s="73">
        <v>74.644375168329006</v>
      </c>
      <c r="AZ6033">
        <v>149</v>
      </c>
      <c r="BA6033">
        <v>1</v>
      </c>
      <c r="BB6033">
        <v>145</v>
      </c>
      <c r="BC6033">
        <v>0.94545906225430598</v>
      </c>
      <c r="BD6033">
        <v>4</v>
      </c>
      <c r="BE6033">
        <v>5.4540937745693498E-2</v>
      </c>
      <c r="BF6033">
        <v>71.91355620393</v>
      </c>
      <c r="BG6033">
        <v>71.644393714386894</v>
      </c>
      <c r="BH6033">
        <v>74.644375168329006</v>
      </c>
      <c r="BI6033">
        <v>66.959168781531901</v>
      </c>
    </row>
    <row r="6034" spans="1:61" x14ac:dyDescent="0.25">
      <c r="A6034" s="10" t="str">
        <f>VLOOKUP(D6034,'Index-Relations'!E:F,2,FALSE)</f>
        <v>ESG</v>
      </c>
      <c r="B6034" t="s">
        <v>3450</v>
      </c>
      <c r="C6034" s="53" t="s">
        <v>2763</v>
      </c>
      <c r="D6034" s="59" t="s">
        <v>3145</v>
      </c>
      <c r="E6034" s="59" t="s">
        <v>9450</v>
      </c>
      <c r="F6034" t="s">
        <v>1207</v>
      </c>
      <c r="G6034" t="s">
        <v>2536</v>
      </c>
      <c r="H6034" t="s">
        <v>1208</v>
      </c>
      <c r="I6034" s="52">
        <v>45566</v>
      </c>
      <c r="J6034" t="s">
        <v>2457</v>
      </c>
      <c r="K6034">
        <v>144</v>
      </c>
      <c r="L6034" s="73">
        <v>72.259999600557904</v>
      </c>
      <c r="M6034">
        <v>144</v>
      </c>
      <c r="N6034">
        <v>1</v>
      </c>
      <c r="O6034" s="73">
        <v>72.610364073442</v>
      </c>
      <c r="P6034">
        <v>144</v>
      </c>
      <c r="Q6034">
        <v>1</v>
      </c>
      <c r="R6034">
        <v>144</v>
      </c>
      <c r="S6034">
        <v>0.999999999999999</v>
      </c>
      <c r="T6034">
        <v>36.724301967205498</v>
      </c>
      <c r="U6034">
        <v>0.831031024573885</v>
      </c>
      <c r="V6034">
        <v>124</v>
      </c>
      <c r="W6034">
        <v>4.6782758087175497E-2</v>
      </c>
      <c r="X6034">
        <v>11</v>
      </c>
      <c r="Y6034">
        <v>144</v>
      </c>
      <c r="Z6034">
        <v>1</v>
      </c>
      <c r="AA6034">
        <v>42.002613573389297</v>
      </c>
      <c r="AB6034">
        <v>136</v>
      </c>
      <c r="AC6034">
        <v>0.97751115557111501</v>
      </c>
      <c r="AD6034">
        <v>8</v>
      </c>
      <c r="AE6034">
        <v>2.2488844428883902E-2</v>
      </c>
      <c r="AF6034">
        <v>0</v>
      </c>
      <c r="AG6034">
        <v>1.5959E-16</v>
      </c>
      <c r="AH6034">
        <v>1.33204678419212E-3</v>
      </c>
      <c r="AI6034">
        <v>6</v>
      </c>
      <c r="AJ6034" s="73">
        <v>67.527604866039994</v>
      </c>
      <c r="AK6034">
        <v>144</v>
      </c>
      <c r="AL6034">
        <v>1</v>
      </c>
      <c r="AM6034">
        <v>0</v>
      </c>
      <c r="AN6034">
        <v>0</v>
      </c>
      <c r="AO6034">
        <v>0</v>
      </c>
      <c r="AP6034">
        <v>0</v>
      </c>
      <c r="AQ6034">
        <v>144</v>
      </c>
      <c r="AR6034">
        <v>0.999999999999999</v>
      </c>
      <c r="AS6034">
        <v>0</v>
      </c>
      <c r="AT6034">
        <v>0</v>
      </c>
      <c r="AU6034">
        <v>0</v>
      </c>
      <c r="AV6034">
        <v>0</v>
      </c>
      <c r="AW6034">
        <v>144</v>
      </c>
      <c r="AX6034">
        <v>1</v>
      </c>
      <c r="AY6034" s="73">
        <v>74.222994388225899</v>
      </c>
      <c r="AZ6034">
        <v>144</v>
      </c>
      <c r="BA6034">
        <v>1</v>
      </c>
      <c r="BB6034">
        <v>140</v>
      </c>
      <c r="BC6034">
        <v>0.94078248039199297</v>
      </c>
      <c r="BD6034">
        <v>4</v>
      </c>
      <c r="BE6034">
        <v>5.9217519608006197E-2</v>
      </c>
      <c r="BF6034">
        <v>72.259999600557904</v>
      </c>
      <c r="BG6034">
        <v>72.610364073442</v>
      </c>
      <c r="BH6034">
        <v>74.222994388225899</v>
      </c>
      <c r="BI6034">
        <v>67.527604866039994</v>
      </c>
    </row>
    <row r="6035" spans="1:61" x14ac:dyDescent="0.25">
      <c r="A6035" s="10" t="str">
        <f>VLOOKUP(D6035,'Index-Relations'!E:F,2,FALSE)</f>
        <v>ESG</v>
      </c>
      <c r="B6035" t="s">
        <v>3450</v>
      </c>
      <c r="C6035" s="53" t="s">
        <v>2764</v>
      </c>
      <c r="D6035" s="59" t="s">
        <v>3145</v>
      </c>
      <c r="E6035" s="59" t="s">
        <v>9451</v>
      </c>
      <c r="F6035" t="s">
        <v>1207</v>
      </c>
      <c r="G6035" t="s">
        <v>2536</v>
      </c>
      <c r="H6035" t="s">
        <v>1208</v>
      </c>
      <c r="I6035" s="52">
        <v>45537</v>
      </c>
      <c r="J6035" t="s">
        <v>2457</v>
      </c>
      <c r="K6035">
        <v>163</v>
      </c>
      <c r="L6035" s="73">
        <v>71.851245988350996</v>
      </c>
      <c r="M6035">
        <v>163</v>
      </c>
      <c r="N6035">
        <v>1</v>
      </c>
      <c r="O6035" s="73">
        <v>72.340662436542004</v>
      </c>
      <c r="P6035">
        <v>163</v>
      </c>
      <c r="Q6035">
        <v>1</v>
      </c>
      <c r="R6035">
        <v>162</v>
      </c>
      <c r="S6035">
        <v>0.99946719417685004</v>
      </c>
      <c r="T6035">
        <v>36.595109347485597</v>
      </c>
      <c r="U6035">
        <v>0.83744188344645498</v>
      </c>
      <c r="V6035">
        <v>139</v>
      </c>
      <c r="W6035">
        <v>4.34173674637734E-2</v>
      </c>
      <c r="X6035">
        <v>13</v>
      </c>
      <c r="Y6035">
        <v>163</v>
      </c>
      <c r="Z6035">
        <v>1</v>
      </c>
      <c r="AA6035">
        <v>42.996907917490198</v>
      </c>
      <c r="AB6035">
        <v>159</v>
      </c>
      <c r="AC6035">
        <v>0.999243270438951</v>
      </c>
      <c r="AD6035">
        <v>9</v>
      </c>
      <c r="AE6035">
        <v>1.35815286948746E-2</v>
      </c>
      <c r="AF6035">
        <v>-5</v>
      </c>
      <c r="AG6035">
        <v>0</v>
      </c>
      <c r="AH6035">
        <v>7.8929090632656696E-4</v>
      </c>
      <c r="AI6035">
        <v>5</v>
      </c>
      <c r="AJ6035" s="73">
        <v>67.263051740470004</v>
      </c>
      <c r="AK6035">
        <v>163</v>
      </c>
      <c r="AL6035">
        <v>1</v>
      </c>
      <c r="AM6035">
        <v>0</v>
      </c>
      <c r="AN6035">
        <v>0</v>
      </c>
      <c r="AO6035">
        <v>0</v>
      </c>
      <c r="AP6035">
        <v>0</v>
      </c>
      <c r="AQ6035">
        <v>163</v>
      </c>
      <c r="AR6035">
        <v>1</v>
      </c>
      <c r="AS6035">
        <v>0</v>
      </c>
      <c r="AT6035">
        <v>0</v>
      </c>
      <c r="AU6035">
        <v>0</v>
      </c>
      <c r="AV6035">
        <v>0</v>
      </c>
      <c r="AW6035">
        <v>163</v>
      </c>
      <c r="AX6035">
        <v>1</v>
      </c>
      <c r="AY6035" s="73">
        <v>73.616428447095004</v>
      </c>
      <c r="AZ6035">
        <v>163</v>
      </c>
      <c r="BA6035">
        <v>1</v>
      </c>
      <c r="BB6035">
        <v>159</v>
      </c>
      <c r="BC6035">
        <v>0.94299900545670501</v>
      </c>
      <c r="BD6035">
        <v>4</v>
      </c>
      <c r="BE6035">
        <v>5.7000994543294797E-2</v>
      </c>
      <c r="BF6035">
        <v>71.851245988350996</v>
      </c>
      <c r="BG6035">
        <v>72.340662436542004</v>
      </c>
      <c r="BH6035">
        <v>73.616428447095004</v>
      </c>
      <c r="BI6035">
        <v>67.263051740470004</v>
      </c>
    </row>
    <row r="6036" spans="1:61" x14ac:dyDescent="0.25">
      <c r="A6036" s="10" t="str">
        <f>VLOOKUP(D6036,'Index-Relations'!E:F,2,FALSE)</f>
        <v>ESG</v>
      </c>
      <c r="B6036" t="s">
        <v>3450</v>
      </c>
      <c r="C6036" s="53" t="s">
        <v>3350</v>
      </c>
      <c r="D6036" s="59" t="s">
        <v>3145</v>
      </c>
      <c r="E6036" s="59" t="s">
        <v>9452</v>
      </c>
      <c r="F6036" t="s">
        <v>1207</v>
      </c>
      <c r="G6036" t="s">
        <v>2536</v>
      </c>
      <c r="H6036" t="s">
        <v>1208</v>
      </c>
      <c r="I6036" s="52">
        <v>45505</v>
      </c>
      <c r="J6036" t="s">
        <v>2457</v>
      </c>
      <c r="K6036">
        <v>163</v>
      </c>
      <c r="L6036" s="73">
        <v>71.962086519115999</v>
      </c>
      <c r="M6036">
        <v>163</v>
      </c>
      <c r="N6036">
        <v>1</v>
      </c>
      <c r="O6036" s="73">
        <v>72.339005017602901</v>
      </c>
      <c r="P6036">
        <v>163</v>
      </c>
      <c r="Q6036">
        <v>1</v>
      </c>
      <c r="R6036">
        <v>162</v>
      </c>
      <c r="S6036">
        <v>0.99950527367344499</v>
      </c>
      <c r="T6036">
        <v>36.570185755708501</v>
      </c>
      <c r="U6036">
        <v>0.83624278492826698</v>
      </c>
      <c r="V6036">
        <v>139</v>
      </c>
      <c r="W6036">
        <v>4.6662836668158902E-2</v>
      </c>
      <c r="X6036">
        <v>13</v>
      </c>
      <c r="Y6036">
        <v>163</v>
      </c>
      <c r="Z6036">
        <v>1</v>
      </c>
      <c r="AA6036">
        <v>44.436408795922198</v>
      </c>
      <c r="AB6036">
        <v>157</v>
      </c>
      <c r="AC6036">
        <v>0.99437718866700897</v>
      </c>
      <c r="AD6036">
        <v>6</v>
      </c>
      <c r="AE6036">
        <v>5.6228113329905701E-3</v>
      </c>
      <c r="AF6036">
        <v>0</v>
      </c>
      <c r="AG6036">
        <v>1.2056000000000001E-16</v>
      </c>
      <c r="AH6036">
        <v>5.7366499508081797E-4</v>
      </c>
      <c r="AI6036">
        <v>4</v>
      </c>
      <c r="AJ6036" s="73">
        <v>67.356337125877999</v>
      </c>
      <c r="AK6036">
        <v>163</v>
      </c>
      <c r="AL6036">
        <v>1</v>
      </c>
      <c r="AM6036">
        <v>0</v>
      </c>
      <c r="AN6036">
        <v>0</v>
      </c>
      <c r="AO6036">
        <v>0</v>
      </c>
      <c r="AP6036">
        <v>0</v>
      </c>
      <c r="AQ6036">
        <v>163</v>
      </c>
      <c r="AR6036">
        <v>1</v>
      </c>
      <c r="AS6036">
        <v>0</v>
      </c>
      <c r="AT6036">
        <v>0</v>
      </c>
      <c r="AU6036">
        <v>0</v>
      </c>
      <c r="AV6036">
        <v>0</v>
      </c>
      <c r="AW6036">
        <v>163</v>
      </c>
      <c r="AX6036">
        <v>1</v>
      </c>
      <c r="AY6036" s="73">
        <v>73.819748651433002</v>
      </c>
      <c r="AZ6036">
        <v>163</v>
      </c>
      <c r="BA6036">
        <v>1</v>
      </c>
      <c r="BB6036">
        <v>160</v>
      </c>
      <c r="BC6036">
        <v>0.96172016838418195</v>
      </c>
      <c r="BD6036">
        <v>3</v>
      </c>
      <c r="BE6036">
        <v>3.8279831615817203E-2</v>
      </c>
      <c r="BF6036">
        <v>71.962086519115999</v>
      </c>
      <c r="BG6036">
        <v>72.339005017602901</v>
      </c>
      <c r="BH6036">
        <v>73.819748651433002</v>
      </c>
      <c r="BI6036">
        <v>67.356337125877999</v>
      </c>
    </row>
    <row r="6037" spans="1:61" x14ac:dyDescent="0.25">
      <c r="A6037" s="10" t="str">
        <f>VLOOKUP(D6037,'Index-Relations'!E:F,2,FALSE)</f>
        <v>ESG</v>
      </c>
      <c r="B6037" t="s">
        <v>3450</v>
      </c>
      <c r="C6037" s="53" t="s">
        <v>2765</v>
      </c>
      <c r="D6037" s="59" t="s">
        <v>3145</v>
      </c>
      <c r="E6037" s="59" t="s">
        <v>9453</v>
      </c>
      <c r="F6037" t="s">
        <v>1207</v>
      </c>
      <c r="G6037" t="s">
        <v>2536</v>
      </c>
      <c r="H6037" t="s">
        <v>1208</v>
      </c>
      <c r="I6037" s="52">
        <v>45474</v>
      </c>
      <c r="J6037" t="s">
        <v>2457</v>
      </c>
      <c r="K6037">
        <v>164</v>
      </c>
      <c r="L6037" s="73">
        <v>71.963375429161999</v>
      </c>
      <c r="M6037">
        <v>164</v>
      </c>
      <c r="N6037">
        <v>1</v>
      </c>
      <c r="O6037" s="73">
        <v>72.359443598048003</v>
      </c>
      <c r="P6037">
        <v>164</v>
      </c>
      <c r="Q6037">
        <v>1</v>
      </c>
      <c r="R6037">
        <v>163</v>
      </c>
      <c r="S6037">
        <v>0.99951423981152399</v>
      </c>
      <c r="T6037">
        <v>36.779563602875797</v>
      </c>
      <c r="U6037">
        <v>0.84053838401869496</v>
      </c>
      <c r="V6037">
        <v>140</v>
      </c>
      <c r="W6037">
        <v>4.3577533069484801E-2</v>
      </c>
      <c r="X6037">
        <v>13</v>
      </c>
      <c r="Y6037">
        <v>164</v>
      </c>
      <c r="Z6037">
        <v>0.999999999999999</v>
      </c>
      <c r="AA6037">
        <v>46.694850500622799</v>
      </c>
      <c r="AB6037">
        <v>156</v>
      </c>
      <c r="AC6037">
        <v>0.99257590077086</v>
      </c>
      <c r="AD6037">
        <v>8</v>
      </c>
      <c r="AE6037">
        <v>7.4240992291393099E-3</v>
      </c>
      <c r="AF6037">
        <v>0</v>
      </c>
      <c r="AG6037">
        <v>0</v>
      </c>
      <c r="AH6037">
        <v>5.6706211147367503E-4</v>
      </c>
      <c r="AI6037">
        <v>5</v>
      </c>
      <c r="AJ6037" s="73">
        <v>67.331921524083995</v>
      </c>
      <c r="AK6037">
        <v>164</v>
      </c>
      <c r="AL6037">
        <v>1</v>
      </c>
      <c r="AM6037">
        <v>0</v>
      </c>
      <c r="AN6037">
        <v>0</v>
      </c>
      <c r="AO6037">
        <v>0</v>
      </c>
      <c r="AP6037">
        <v>0</v>
      </c>
      <c r="AQ6037">
        <v>164</v>
      </c>
      <c r="AR6037">
        <v>0.999999999999999</v>
      </c>
      <c r="AS6037">
        <v>0</v>
      </c>
      <c r="AT6037">
        <v>0</v>
      </c>
      <c r="AU6037">
        <v>0</v>
      </c>
      <c r="AV6037">
        <v>0</v>
      </c>
      <c r="AW6037">
        <v>164</v>
      </c>
      <c r="AX6037">
        <v>1</v>
      </c>
      <c r="AY6037" s="73">
        <v>73.823110206039999</v>
      </c>
      <c r="AZ6037">
        <v>164</v>
      </c>
      <c r="BA6037">
        <v>1</v>
      </c>
      <c r="BB6037">
        <v>161</v>
      </c>
      <c r="BC6037">
        <v>0.95604383401915904</v>
      </c>
      <c r="BD6037">
        <v>3</v>
      </c>
      <c r="BE6037">
        <v>4.3956165980840602E-2</v>
      </c>
      <c r="BF6037">
        <v>71.963375429161999</v>
      </c>
      <c r="BG6037">
        <v>72.359443598048003</v>
      </c>
      <c r="BH6037">
        <v>73.823110206039999</v>
      </c>
      <c r="BI6037">
        <v>67.331921524083995</v>
      </c>
    </row>
    <row r="6038" spans="1:61" x14ac:dyDescent="0.25">
      <c r="A6038" s="10" t="str">
        <f>VLOOKUP(D6038,'Index-Relations'!E:F,2,FALSE)</f>
        <v>ESG</v>
      </c>
      <c r="B6038" t="s">
        <v>3450</v>
      </c>
      <c r="C6038" s="53" t="s">
        <v>2766</v>
      </c>
      <c r="D6038" s="59" t="s">
        <v>3145</v>
      </c>
      <c r="E6038" s="59" t="s">
        <v>9454</v>
      </c>
      <c r="F6038" t="s">
        <v>1207</v>
      </c>
      <c r="G6038" t="s">
        <v>2536</v>
      </c>
      <c r="H6038" t="s">
        <v>1208</v>
      </c>
      <c r="I6038" s="52">
        <v>45446</v>
      </c>
      <c r="J6038" t="s">
        <v>2457</v>
      </c>
      <c r="K6038">
        <v>164</v>
      </c>
      <c r="L6038" s="73">
        <v>72.465650936969993</v>
      </c>
      <c r="M6038">
        <v>164</v>
      </c>
      <c r="N6038">
        <v>1</v>
      </c>
      <c r="O6038" s="73">
        <v>72.431663039764999</v>
      </c>
      <c r="P6038">
        <v>164</v>
      </c>
      <c r="Q6038">
        <v>1</v>
      </c>
      <c r="R6038">
        <v>163</v>
      </c>
      <c r="S6038">
        <v>0.99943845121782704</v>
      </c>
      <c r="T6038">
        <v>36.7440437633405</v>
      </c>
      <c r="U6038">
        <v>0.84541106889123196</v>
      </c>
      <c r="V6038">
        <v>139</v>
      </c>
      <c r="W6038">
        <v>4.4600501078320198E-2</v>
      </c>
      <c r="X6038">
        <v>13</v>
      </c>
      <c r="Y6038">
        <v>164</v>
      </c>
      <c r="Z6038">
        <v>1</v>
      </c>
      <c r="AA6038">
        <v>46.115186342816102</v>
      </c>
      <c r="AB6038">
        <v>155</v>
      </c>
      <c r="AC6038">
        <v>0.99238611861065296</v>
      </c>
      <c r="AD6038">
        <v>9</v>
      </c>
      <c r="AE6038">
        <v>7.6138813893467296E-3</v>
      </c>
      <c r="AF6038">
        <v>0</v>
      </c>
      <c r="AG6038">
        <v>0</v>
      </c>
      <c r="AH6038">
        <v>5.5503612161492903E-4</v>
      </c>
      <c r="AI6038">
        <v>5</v>
      </c>
      <c r="AJ6038" s="73">
        <v>67.680128900949995</v>
      </c>
      <c r="AK6038">
        <v>164</v>
      </c>
      <c r="AL6038">
        <v>1</v>
      </c>
      <c r="AM6038">
        <v>0</v>
      </c>
      <c r="AN6038">
        <v>0</v>
      </c>
      <c r="AO6038">
        <v>0</v>
      </c>
      <c r="AP6038">
        <v>0</v>
      </c>
      <c r="AQ6038">
        <v>164</v>
      </c>
      <c r="AR6038">
        <v>0.999999999999999</v>
      </c>
      <c r="AS6038">
        <v>0</v>
      </c>
      <c r="AT6038">
        <v>0</v>
      </c>
      <c r="AU6038">
        <v>0</v>
      </c>
      <c r="AV6038">
        <v>0</v>
      </c>
      <c r="AW6038">
        <v>164</v>
      </c>
      <c r="AX6038">
        <v>1</v>
      </c>
      <c r="AY6038" s="73">
        <v>74.809682429798997</v>
      </c>
      <c r="AZ6038">
        <v>164</v>
      </c>
      <c r="BA6038">
        <v>1</v>
      </c>
      <c r="BB6038">
        <v>161</v>
      </c>
      <c r="BC6038">
        <v>0.96137775379809598</v>
      </c>
      <c r="BD6038">
        <v>3</v>
      </c>
      <c r="BE6038">
        <v>3.8622246201903097E-2</v>
      </c>
      <c r="BF6038">
        <v>72.465650936969993</v>
      </c>
      <c r="BG6038">
        <v>72.431663039764999</v>
      </c>
      <c r="BH6038">
        <v>74.809682429798997</v>
      </c>
      <c r="BI6038">
        <v>67.680128900949995</v>
      </c>
    </row>
    <row r="6039" spans="1:61" x14ac:dyDescent="0.25">
      <c r="A6039" s="10" t="str">
        <f>VLOOKUP(D6039,'Index-Relations'!E:F,2,FALSE)</f>
        <v>ESG</v>
      </c>
      <c r="B6039" t="s">
        <v>3450</v>
      </c>
      <c r="C6039" s="53" t="s">
        <v>2767</v>
      </c>
      <c r="D6039" s="59" t="s">
        <v>3145</v>
      </c>
      <c r="E6039" s="59" t="s">
        <v>9455</v>
      </c>
      <c r="F6039" t="s">
        <v>1207</v>
      </c>
      <c r="G6039" t="s">
        <v>2536</v>
      </c>
      <c r="H6039" t="s">
        <v>1208</v>
      </c>
      <c r="I6039" s="52">
        <v>45413</v>
      </c>
      <c r="J6039" t="s">
        <v>2457</v>
      </c>
      <c r="K6039">
        <v>164</v>
      </c>
      <c r="L6039" s="73">
        <v>72.637310694839002</v>
      </c>
      <c r="M6039">
        <v>164</v>
      </c>
      <c r="N6039">
        <v>1</v>
      </c>
      <c r="O6039" s="73">
        <v>72.583364798988995</v>
      </c>
      <c r="P6039">
        <v>164</v>
      </c>
      <c r="Q6039">
        <v>1</v>
      </c>
      <c r="R6039">
        <v>163</v>
      </c>
      <c r="S6039">
        <v>0.99934252336727403</v>
      </c>
      <c r="T6039">
        <v>36.785095782319999</v>
      </c>
      <c r="U6039">
        <v>0.84523401036202295</v>
      </c>
      <c r="V6039">
        <v>139</v>
      </c>
      <c r="W6039">
        <v>4.3756570845354698E-2</v>
      </c>
      <c r="X6039">
        <v>13</v>
      </c>
      <c r="Y6039">
        <v>164</v>
      </c>
      <c r="Z6039">
        <v>1</v>
      </c>
      <c r="AA6039">
        <v>47.644394680862199</v>
      </c>
      <c r="AB6039">
        <v>155</v>
      </c>
      <c r="AC6039">
        <v>0.99155684081065099</v>
      </c>
      <c r="AD6039">
        <v>9</v>
      </c>
      <c r="AE6039">
        <v>8.4431591893482302E-3</v>
      </c>
      <c r="AF6039">
        <v>0</v>
      </c>
      <c r="AG6039">
        <v>0</v>
      </c>
      <c r="AH6039">
        <v>5.4359268325592197E-4</v>
      </c>
      <c r="AI6039">
        <v>5</v>
      </c>
      <c r="AJ6039" s="73">
        <v>67.538994267381</v>
      </c>
      <c r="AK6039">
        <v>164</v>
      </c>
      <c r="AL6039">
        <v>1</v>
      </c>
      <c r="AM6039">
        <v>0</v>
      </c>
      <c r="AN6039">
        <v>0</v>
      </c>
      <c r="AO6039">
        <v>0</v>
      </c>
      <c r="AP6039">
        <v>0</v>
      </c>
      <c r="AQ6039">
        <v>164</v>
      </c>
      <c r="AR6039">
        <v>1</v>
      </c>
      <c r="AS6039">
        <v>0</v>
      </c>
      <c r="AT6039">
        <v>0</v>
      </c>
      <c r="AU6039">
        <v>0</v>
      </c>
      <c r="AV6039">
        <v>0</v>
      </c>
      <c r="AW6039">
        <v>164</v>
      </c>
      <c r="AX6039">
        <v>0.999999999999999</v>
      </c>
      <c r="AY6039" s="73">
        <v>75.308234537833002</v>
      </c>
      <c r="AZ6039">
        <v>164</v>
      </c>
      <c r="BA6039">
        <v>1</v>
      </c>
      <c r="BB6039">
        <v>161</v>
      </c>
      <c r="BC6039">
        <v>0.95964373786371204</v>
      </c>
      <c r="BD6039">
        <v>3</v>
      </c>
      <c r="BE6039">
        <v>4.0356262136287901E-2</v>
      </c>
      <c r="BF6039">
        <v>72.637310694839002</v>
      </c>
      <c r="BG6039">
        <v>72.583364798988995</v>
      </c>
      <c r="BH6039">
        <v>75.308234537833002</v>
      </c>
      <c r="BI6039">
        <v>67.538994267381</v>
      </c>
    </row>
    <row r="6040" spans="1:61" x14ac:dyDescent="0.25">
      <c r="A6040" s="10" t="str">
        <f>VLOOKUP(D6040,'Index-Relations'!E:F,2,FALSE)</f>
        <v>ESG</v>
      </c>
      <c r="B6040" t="s">
        <v>3450</v>
      </c>
      <c r="C6040" s="53" t="s">
        <v>2768</v>
      </c>
      <c r="D6040" s="59" t="s">
        <v>3145</v>
      </c>
      <c r="E6040" s="59" t="s">
        <v>9456</v>
      </c>
      <c r="F6040" t="s">
        <v>1207</v>
      </c>
      <c r="G6040" t="s">
        <v>2536</v>
      </c>
      <c r="H6040" t="s">
        <v>1208</v>
      </c>
      <c r="I6040" s="52">
        <v>45383</v>
      </c>
      <c r="J6040" t="s">
        <v>2457</v>
      </c>
      <c r="K6040">
        <v>163</v>
      </c>
      <c r="L6040">
        <v>79.498302805886198</v>
      </c>
      <c r="M6040">
        <v>163</v>
      </c>
      <c r="N6040">
        <v>1</v>
      </c>
      <c r="O6040">
        <v>77.460390323322599</v>
      </c>
      <c r="P6040">
        <v>163</v>
      </c>
      <c r="Q6040">
        <v>1</v>
      </c>
      <c r="R6040">
        <v>163</v>
      </c>
      <c r="S6040">
        <v>1</v>
      </c>
      <c r="T6040">
        <v>36.087716362431998</v>
      </c>
      <c r="U6040">
        <v>0.87133605198775599</v>
      </c>
      <c r="V6040">
        <v>139</v>
      </c>
      <c r="W6040">
        <v>3.45428651339044E-2</v>
      </c>
      <c r="X6040">
        <v>13</v>
      </c>
      <c r="Y6040">
        <v>163</v>
      </c>
      <c r="Z6040">
        <v>0.999999999999999</v>
      </c>
      <c r="AA6040">
        <v>50.016538387017</v>
      </c>
      <c r="AB6040">
        <v>156</v>
      </c>
      <c r="AC6040">
        <v>0.98983752503109401</v>
      </c>
      <c r="AD6040">
        <v>7</v>
      </c>
      <c r="AE6040">
        <v>1.0162474968905801E-2</v>
      </c>
      <c r="AF6040">
        <v>0</v>
      </c>
      <c r="AG6040">
        <v>0</v>
      </c>
      <c r="AH6040">
        <v>1.0120529665148599E-3</v>
      </c>
      <c r="AI6040">
        <v>4</v>
      </c>
      <c r="AJ6040">
        <v>74.903734420928501</v>
      </c>
      <c r="AK6040">
        <v>163</v>
      </c>
      <c r="AL6040">
        <v>1</v>
      </c>
      <c r="AM6040">
        <v>0</v>
      </c>
      <c r="AN6040">
        <v>0</v>
      </c>
      <c r="AO6040">
        <v>0</v>
      </c>
      <c r="AP6040">
        <v>0</v>
      </c>
      <c r="AQ6040">
        <v>163</v>
      </c>
      <c r="AR6040">
        <v>1</v>
      </c>
      <c r="AS6040">
        <v>0</v>
      </c>
      <c r="AT6040">
        <v>0</v>
      </c>
      <c r="AU6040">
        <v>0</v>
      </c>
      <c r="AV6040">
        <v>0</v>
      </c>
      <c r="AW6040">
        <v>163</v>
      </c>
      <c r="AX6040">
        <v>0.999999999999999</v>
      </c>
      <c r="AY6040">
        <v>82.790037216905603</v>
      </c>
      <c r="AZ6040">
        <v>163</v>
      </c>
      <c r="BA6040">
        <v>1</v>
      </c>
      <c r="BB6040">
        <v>160</v>
      </c>
      <c r="BC6040">
        <v>0.91564499875162597</v>
      </c>
      <c r="BD6040">
        <v>3</v>
      </c>
      <c r="BE6040">
        <v>8.4355001248373404E-2</v>
      </c>
      <c r="BF6040">
        <v>72.774591517478996</v>
      </c>
      <c r="BG6040">
        <v>72.442805878702003</v>
      </c>
      <c r="BH6040">
        <v>75.529684515775998</v>
      </c>
      <c r="BI6040">
        <v>67.886119360872996</v>
      </c>
    </row>
    <row r="6041" spans="1:61" x14ac:dyDescent="0.25">
      <c r="A6041" s="10" t="str">
        <f>VLOOKUP(D6041,'Index-Relations'!E:F,2,FALSE)</f>
        <v>ESG</v>
      </c>
      <c r="B6041" t="s">
        <v>3450</v>
      </c>
      <c r="C6041" s="53" t="s">
        <v>2769</v>
      </c>
      <c r="D6041" s="59" t="s">
        <v>3145</v>
      </c>
      <c r="E6041" s="59" t="s">
        <v>9457</v>
      </c>
      <c r="F6041" t="s">
        <v>1207</v>
      </c>
      <c r="G6041" t="s">
        <v>2536</v>
      </c>
      <c r="H6041" t="s">
        <v>1208</v>
      </c>
      <c r="I6041" s="52">
        <v>45352</v>
      </c>
      <c r="J6041" t="s">
        <v>2457</v>
      </c>
      <c r="K6041">
        <v>163</v>
      </c>
      <c r="L6041">
        <v>79.712531704313093</v>
      </c>
      <c r="M6041">
        <v>163</v>
      </c>
      <c r="N6041">
        <v>1</v>
      </c>
      <c r="O6041">
        <v>77.605115086368798</v>
      </c>
      <c r="P6041">
        <v>163</v>
      </c>
      <c r="Q6041">
        <v>1</v>
      </c>
      <c r="R6041">
        <v>163</v>
      </c>
      <c r="S6041">
        <v>0.999999999999999</v>
      </c>
      <c r="T6041">
        <v>35.968664512831801</v>
      </c>
      <c r="U6041">
        <v>0.87002426713713898</v>
      </c>
      <c r="V6041">
        <v>139</v>
      </c>
      <c r="W6041">
        <v>6.3554027820077299E-3</v>
      </c>
      <c r="X6041">
        <v>9</v>
      </c>
      <c r="Y6041">
        <v>163</v>
      </c>
      <c r="Z6041">
        <v>0.999999999999999</v>
      </c>
      <c r="AA6041">
        <v>49.260632282926998</v>
      </c>
      <c r="AB6041">
        <v>156</v>
      </c>
      <c r="AC6041">
        <v>0.99027585215764702</v>
      </c>
      <c r="AD6041">
        <v>7</v>
      </c>
      <c r="AE6041">
        <v>9.7241478423526692E-3</v>
      </c>
      <c r="AF6041">
        <v>0</v>
      </c>
      <c r="AG6041">
        <v>8.8469999999999998E-17</v>
      </c>
      <c r="AH6041">
        <v>1.46545099575074E-5</v>
      </c>
      <c r="AI6041">
        <v>2</v>
      </c>
      <c r="AJ6041">
        <v>75.186830207512699</v>
      </c>
      <c r="AK6041">
        <v>163</v>
      </c>
      <c r="AL6041">
        <v>1</v>
      </c>
      <c r="AM6041">
        <v>0</v>
      </c>
      <c r="AN6041">
        <v>0</v>
      </c>
      <c r="AO6041">
        <v>0</v>
      </c>
      <c r="AP6041">
        <v>0</v>
      </c>
      <c r="AQ6041">
        <v>163</v>
      </c>
      <c r="AR6041">
        <v>1</v>
      </c>
      <c r="AS6041">
        <v>0</v>
      </c>
      <c r="AT6041">
        <v>0</v>
      </c>
      <c r="AU6041">
        <v>0</v>
      </c>
      <c r="AV6041">
        <v>0</v>
      </c>
      <c r="AW6041">
        <v>163</v>
      </c>
      <c r="AX6041">
        <v>1</v>
      </c>
      <c r="AY6041">
        <v>82.975164133571496</v>
      </c>
      <c r="AZ6041">
        <v>163</v>
      </c>
      <c r="BA6041">
        <v>1</v>
      </c>
      <c r="BB6041">
        <v>160</v>
      </c>
      <c r="BC6041">
        <v>0.91705347250957703</v>
      </c>
      <c r="BD6041">
        <v>3</v>
      </c>
      <c r="BE6041">
        <v>8.29465274904225E-2</v>
      </c>
      <c r="BF6041">
        <v>72.977513736371904</v>
      </c>
      <c r="BG6041">
        <v>72.548114779829902</v>
      </c>
      <c r="BH6041">
        <v>75.717882768601996</v>
      </c>
      <c r="BI6041">
        <v>68.143551880311904</v>
      </c>
    </row>
    <row r="6042" spans="1:61" x14ac:dyDescent="0.25">
      <c r="A6042" s="10" t="str">
        <f>VLOOKUP(D6042,'Index-Relations'!E:F,2,FALSE)</f>
        <v>ESG</v>
      </c>
      <c r="B6042" t="s">
        <v>3450</v>
      </c>
      <c r="C6042" s="53" t="s">
        <v>2770</v>
      </c>
      <c r="D6042" s="59" t="s">
        <v>3145</v>
      </c>
      <c r="E6042" s="59" t="s">
        <v>9458</v>
      </c>
      <c r="F6042" t="s">
        <v>1207</v>
      </c>
      <c r="G6042" t="s">
        <v>2536</v>
      </c>
      <c r="H6042" t="s">
        <v>1208</v>
      </c>
      <c r="I6042" s="52">
        <v>45323</v>
      </c>
      <c r="J6042" t="s">
        <v>2457</v>
      </c>
      <c r="K6042">
        <v>163</v>
      </c>
      <c r="L6042">
        <v>79.874290154258802</v>
      </c>
      <c r="M6042">
        <v>163</v>
      </c>
      <c r="N6042">
        <v>1</v>
      </c>
      <c r="O6042">
        <v>77.722045199652996</v>
      </c>
      <c r="P6042">
        <v>163</v>
      </c>
      <c r="Q6042">
        <v>1</v>
      </c>
      <c r="R6042">
        <v>163</v>
      </c>
      <c r="S6042">
        <v>1</v>
      </c>
      <c r="T6042">
        <v>35.779380694695099</v>
      </c>
      <c r="U6042">
        <v>0.86443095948566995</v>
      </c>
      <c r="V6042">
        <v>139</v>
      </c>
      <c r="W6042">
        <v>5.9941036831047097E-3</v>
      </c>
      <c r="X6042">
        <v>8</v>
      </c>
      <c r="Y6042">
        <v>163</v>
      </c>
      <c r="Z6042">
        <v>1</v>
      </c>
      <c r="AA6042">
        <v>51.370417289681797</v>
      </c>
      <c r="AB6042">
        <v>156</v>
      </c>
      <c r="AC6042">
        <v>0.98972965391783296</v>
      </c>
      <c r="AD6042">
        <v>7</v>
      </c>
      <c r="AE6042">
        <v>1.02703460821666E-2</v>
      </c>
      <c r="AF6042">
        <v>0</v>
      </c>
      <c r="AG6042">
        <v>6.765E-17</v>
      </c>
      <c r="AH6042">
        <v>1.5735993887155499E-5</v>
      </c>
      <c r="AI6042">
        <v>2</v>
      </c>
      <c r="AJ6042">
        <v>75.304947957816793</v>
      </c>
      <c r="AK6042">
        <v>163</v>
      </c>
      <c r="AL6042">
        <v>1</v>
      </c>
      <c r="AM6042">
        <v>0</v>
      </c>
      <c r="AN6042">
        <v>0</v>
      </c>
      <c r="AO6042">
        <v>0</v>
      </c>
      <c r="AP6042">
        <v>0</v>
      </c>
      <c r="AQ6042">
        <v>163</v>
      </c>
      <c r="AR6042">
        <v>1</v>
      </c>
      <c r="AS6042">
        <v>0</v>
      </c>
      <c r="AT6042">
        <v>0</v>
      </c>
      <c r="AU6042">
        <v>0</v>
      </c>
      <c r="AV6042">
        <v>0</v>
      </c>
      <c r="AW6042">
        <v>163</v>
      </c>
      <c r="AX6042">
        <v>1</v>
      </c>
      <c r="AY6042">
        <v>83.152174712559699</v>
      </c>
      <c r="AZ6042">
        <v>163</v>
      </c>
      <c r="BA6042">
        <v>1</v>
      </c>
      <c r="BB6042">
        <v>160</v>
      </c>
      <c r="BC6042">
        <v>0.92459206763260005</v>
      </c>
      <c r="BD6042">
        <v>3</v>
      </c>
      <c r="BE6042">
        <v>7.5407932367399802E-2</v>
      </c>
      <c r="BF6042">
        <v>73.179270954198998</v>
      </c>
      <c r="BG6042">
        <v>72.698979522089004</v>
      </c>
      <c r="BH6042">
        <v>75.952613950334893</v>
      </c>
      <c r="BI6042">
        <v>68.341005224336996</v>
      </c>
    </row>
    <row r="6043" spans="1:61" x14ac:dyDescent="0.25">
      <c r="A6043" s="10" t="str">
        <f>VLOOKUP(D6043,'Index-Relations'!E:F,2,FALSE)</f>
        <v>ESG</v>
      </c>
      <c r="B6043" t="s">
        <v>3450</v>
      </c>
      <c r="C6043" s="53" t="s">
        <v>2760</v>
      </c>
      <c r="D6043" s="59" t="s">
        <v>3146</v>
      </c>
      <c r="E6043" s="59" t="s">
        <v>9459</v>
      </c>
      <c r="F6043" t="s">
        <v>1213</v>
      </c>
      <c r="G6043" t="s">
        <v>2758</v>
      </c>
      <c r="H6043" t="s">
        <v>1214</v>
      </c>
      <c r="I6043" s="52">
        <v>45659</v>
      </c>
      <c r="J6043" t="s">
        <v>2457</v>
      </c>
      <c r="K6043">
        <v>73</v>
      </c>
      <c r="L6043" s="73">
        <v>76.693277706385999</v>
      </c>
      <c r="M6043">
        <v>73</v>
      </c>
      <c r="N6043">
        <v>1</v>
      </c>
      <c r="O6043" s="73">
        <v>81.362971856288993</v>
      </c>
      <c r="P6043">
        <v>73</v>
      </c>
      <c r="Q6043">
        <v>1</v>
      </c>
      <c r="R6043">
        <v>72</v>
      </c>
      <c r="S6043">
        <v>0.99962207343379506</v>
      </c>
      <c r="T6043">
        <v>23.230136576227601</v>
      </c>
      <c r="U6043">
        <v>0.32706794692348601</v>
      </c>
      <c r="V6043">
        <v>38</v>
      </c>
      <c r="W6043">
        <v>6.99794953670558E-4</v>
      </c>
      <c r="X6043">
        <v>1</v>
      </c>
      <c r="Y6043">
        <v>73</v>
      </c>
      <c r="Z6043">
        <v>1</v>
      </c>
      <c r="AA6043">
        <v>2.9665563300219899</v>
      </c>
      <c r="AB6043">
        <v>68</v>
      </c>
      <c r="AC6043">
        <v>0.98726526916913704</v>
      </c>
      <c r="AD6043">
        <v>5</v>
      </c>
      <c r="AE6043">
        <v>1.27347308308623E-2</v>
      </c>
      <c r="AF6043">
        <v>0</v>
      </c>
      <c r="AG6043">
        <v>0</v>
      </c>
      <c r="AH6043">
        <v>0</v>
      </c>
      <c r="AI6043">
        <v>0</v>
      </c>
      <c r="AJ6043" s="73">
        <v>73.026623770038</v>
      </c>
      <c r="AK6043">
        <v>73</v>
      </c>
      <c r="AL6043">
        <v>1</v>
      </c>
      <c r="AM6043">
        <v>0</v>
      </c>
      <c r="AN6043">
        <v>0</v>
      </c>
      <c r="AO6043">
        <v>0</v>
      </c>
      <c r="AP6043">
        <v>0</v>
      </c>
      <c r="AQ6043">
        <v>73</v>
      </c>
      <c r="AR6043">
        <v>0.999999999999999</v>
      </c>
      <c r="AS6043">
        <v>0</v>
      </c>
      <c r="AT6043">
        <v>0</v>
      </c>
      <c r="AU6043">
        <v>0</v>
      </c>
      <c r="AV6043">
        <v>0</v>
      </c>
      <c r="AW6043">
        <v>73</v>
      </c>
      <c r="AX6043">
        <v>1</v>
      </c>
      <c r="AY6043" s="73">
        <v>71.305059823201901</v>
      </c>
      <c r="AZ6043">
        <v>73</v>
      </c>
      <c r="BA6043">
        <v>1</v>
      </c>
      <c r="BB6043">
        <v>73</v>
      </c>
      <c r="BC6043">
        <v>0.999999999999999</v>
      </c>
      <c r="BD6043">
        <v>0</v>
      </c>
      <c r="BE6043">
        <v>0</v>
      </c>
      <c r="BF6043">
        <v>76.693277706385999</v>
      </c>
      <c r="BG6043">
        <v>81.362971856288993</v>
      </c>
      <c r="BH6043">
        <v>71.305059823201901</v>
      </c>
      <c r="BI6043">
        <v>73.026623770038</v>
      </c>
    </row>
    <row r="6044" spans="1:61" x14ac:dyDescent="0.25">
      <c r="A6044" s="10" t="str">
        <f>VLOOKUP(D6044,'Index-Relations'!E:F,2,FALSE)</f>
        <v>ESG</v>
      </c>
      <c r="B6044" t="s">
        <v>3450</v>
      </c>
      <c r="C6044" s="53" t="s">
        <v>2761</v>
      </c>
      <c r="D6044" s="59" t="s">
        <v>3146</v>
      </c>
      <c r="E6044" s="59" t="s">
        <v>9460</v>
      </c>
      <c r="F6044" t="s">
        <v>1213</v>
      </c>
      <c r="G6044" t="s">
        <v>2758</v>
      </c>
      <c r="H6044" t="s">
        <v>1214</v>
      </c>
      <c r="I6044" s="52">
        <v>45628</v>
      </c>
      <c r="J6044" t="s">
        <v>2457</v>
      </c>
      <c r="K6044">
        <v>73</v>
      </c>
      <c r="L6044" s="73">
        <v>77.005484834417999</v>
      </c>
      <c r="M6044">
        <v>73</v>
      </c>
      <c r="N6044">
        <v>1</v>
      </c>
      <c r="O6044" s="73">
        <v>81.423258265102007</v>
      </c>
      <c r="P6044">
        <v>73</v>
      </c>
      <c r="Q6044">
        <v>1</v>
      </c>
      <c r="R6044">
        <v>72</v>
      </c>
      <c r="S6044">
        <v>0.99962471010532195</v>
      </c>
      <c r="T6044">
        <v>22.961890098928599</v>
      </c>
      <c r="U6044">
        <v>0.32440801505320899</v>
      </c>
      <c r="V6044">
        <v>38</v>
      </c>
      <c r="W6044">
        <v>7.2701823697338803E-4</v>
      </c>
      <c r="X6044">
        <v>1</v>
      </c>
      <c r="Y6044">
        <v>73</v>
      </c>
      <c r="Z6044">
        <v>1</v>
      </c>
      <c r="AA6044">
        <v>2.8599497846294102</v>
      </c>
      <c r="AB6044">
        <v>68</v>
      </c>
      <c r="AC6044">
        <v>0.98720236419047003</v>
      </c>
      <c r="AD6044">
        <v>5</v>
      </c>
      <c r="AE6044">
        <v>1.27976358095296E-2</v>
      </c>
      <c r="AF6044">
        <v>0</v>
      </c>
      <c r="AG6044">
        <v>0</v>
      </c>
      <c r="AH6044">
        <v>0</v>
      </c>
      <c r="AI6044">
        <v>0</v>
      </c>
      <c r="AJ6044" s="73">
        <v>73.309040606025903</v>
      </c>
      <c r="AK6044">
        <v>73</v>
      </c>
      <c r="AL6044">
        <v>1</v>
      </c>
      <c r="AM6044">
        <v>0</v>
      </c>
      <c r="AN6044">
        <v>0</v>
      </c>
      <c r="AO6044">
        <v>0</v>
      </c>
      <c r="AP6044">
        <v>0</v>
      </c>
      <c r="AQ6044">
        <v>73</v>
      </c>
      <c r="AR6044">
        <v>1</v>
      </c>
      <c r="AS6044">
        <v>0</v>
      </c>
      <c r="AT6044">
        <v>0</v>
      </c>
      <c r="AU6044">
        <v>0</v>
      </c>
      <c r="AV6044">
        <v>0</v>
      </c>
      <c r="AW6044">
        <v>73</v>
      </c>
      <c r="AX6044">
        <v>0.999999999999999</v>
      </c>
      <c r="AY6044" s="73">
        <v>71.845529637964006</v>
      </c>
      <c r="AZ6044">
        <v>73</v>
      </c>
      <c r="BA6044">
        <v>1</v>
      </c>
      <c r="BB6044">
        <v>73</v>
      </c>
      <c r="BC6044">
        <v>1</v>
      </c>
      <c r="BD6044">
        <v>0</v>
      </c>
      <c r="BE6044">
        <v>0</v>
      </c>
      <c r="BF6044">
        <v>77.005484834417999</v>
      </c>
      <c r="BG6044">
        <v>81.423258265102007</v>
      </c>
      <c r="BH6044">
        <v>71.845529637964006</v>
      </c>
      <c r="BI6044">
        <v>73.309040606025903</v>
      </c>
    </row>
    <row r="6045" spans="1:61" x14ac:dyDescent="0.25">
      <c r="A6045" s="10" t="str">
        <f>VLOOKUP(D6045,'Index-Relations'!E:F,2,FALSE)</f>
        <v>ESG</v>
      </c>
      <c r="B6045" t="s">
        <v>3450</v>
      </c>
      <c r="C6045" s="53" t="s">
        <v>2762</v>
      </c>
      <c r="D6045" s="59" t="s">
        <v>3146</v>
      </c>
      <c r="E6045" s="59" t="s">
        <v>9461</v>
      </c>
      <c r="F6045" t="s">
        <v>1213</v>
      </c>
      <c r="G6045" t="s">
        <v>2758</v>
      </c>
      <c r="H6045" t="s">
        <v>1214</v>
      </c>
      <c r="I6045" s="52">
        <v>45597</v>
      </c>
      <c r="J6045" t="s">
        <v>2457</v>
      </c>
      <c r="K6045">
        <v>73</v>
      </c>
      <c r="L6045" s="73">
        <v>77.139296329564999</v>
      </c>
      <c r="M6045">
        <v>73</v>
      </c>
      <c r="N6045">
        <v>1</v>
      </c>
      <c r="O6045" s="73">
        <v>81.470366107439006</v>
      </c>
      <c r="P6045">
        <v>73</v>
      </c>
      <c r="Q6045">
        <v>1</v>
      </c>
      <c r="R6045">
        <v>72</v>
      </c>
      <c r="S6045">
        <v>0.99966883302238896</v>
      </c>
      <c r="T6045">
        <v>23.0697250594263</v>
      </c>
      <c r="U6045">
        <v>0.32331427454697598</v>
      </c>
      <c r="V6045">
        <v>37</v>
      </c>
      <c r="W6045">
        <v>7.2175572561942005E-4</v>
      </c>
      <c r="X6045">
        <v>1</v>
      </c>
      <c r="Y6045">
        <v>73</v>
      </c>
      <c r="Z6045">
        <v>1</v>
      </c>
      <c r="AA6045">
        <v>3.0923235841289101</v>
      </c>
      <c r="AB6045">
        <v>67</v>
      </c>
      <c r="AC6045">
        <v>0.97507855805895605</v>
      </c>
      <c r="AD6045">
        <v>6</v>
      </c>
      <c r="AE6045">
        <v>2.49214419410437E-2</v>
      </c>
      <c r="AF6045">
        <v>0</v>
      </c>
      <c r="AG6045">
        <v>0</v>
      </c>
      <c r="AH6045">
        <v>0</v>
      </c>
      <c r="AI6045">
        <v>0</v>
      </c>
      <c r="AJ6045" s="73">
        <v>73.527999832394897</v>
      </c>
      <c r="AK6045">
        <v>73</v>
      </c>
      <c r="AL6045">
        <v>1</v>
      </c>
      <c r="AM6045">
        <v>0</v>
      </c>
      <c r="AN6045">
        <v>0</v>
      </c>
      <c r="AO6045">
        <v>0</v>
      </c>
      <c r="AP6045">
        <v>0</v>
      </c>
      <c r="AQ6045">
        <v>73</v>
      </c>
      <c r="AR6045">
        <v>0.999999999999999</v>
      </c>
      <c r="AS6045">
        <v>0</v>
      </c>
      <c r="AT6045">
        <v>0</v>
      </c>
      <c r="AU6045">
        <v>0</v>
      </c>
      <c r="AV6045">
        <v>0</v>
      </c>
      <c r="AW6045">
        <v>73</v>
      </c>
      <c r="AX6045">
        <v>0.999999999999999</v>
      </c>
      <c r="AY6045" s="73">
        <v>72.002024787403997</v>
      </c>
      <c r="AZ6045">
        <v>73</v>
      </c>
      <c r="BA6045">
        <v>1</v>
      </c>
      <c r="BB6045">
        <v>73</v>
      </c>
      <c r="BC6045">
        <v>0.999999999999999</v>
      </c>
      <c r="BD6045">
        <v>0</v>
      </c>
      <c r="BE6045">
        <v>0</v>
      </c>
      <c r="BF6045">
        <v>77.139296329564999</v>
      </c>
      <c r="BG6045">
        <v>81.470366107439006</v>
      </c>
      <c r="BH6045">
        <v>72.002024787403997</v>
      </c>
      <c r="BI6045">
        <v>73.527999832394897</v>
      </c>
    </row>
    <row r="6046" spans="1:61" x14ac:dyDescent="0.25">
      <c r="A6046" s="10" t="str">
        <f>VLOOKUP(D6046,'Index-Relations'!E:F,2,FALSE)</f>
        <v>ESG</v>
      </c>
      <c r="B6046" t="s">
        <v>3450</v>
      </c>
      <c r="C6046" s="53" t="s">
        <v>2763</v>
      </c>
      <c r="D6046" s="59" t="s">
        <v>3146</v>
      </c>
      <c r="E6046" s="59" t="s">
        <v>9462</v>
      </c>
      <c r="F6046" t="s">
        <v>1213</v>
      </c>
      <c r="G6046" t="s">
        <v>2758</v>
      </c>
      <c r="H6046" t="s">
        <v>1214</v>
      </c>
      <c r="I6046" s="52">
        <v>45566</v>
      </c>
      <c r="J6046" t="s">
        <v>2457</v>
      </c>
      <c r="K6046">
        <v>72</v>
      </c>
      <c r="L6046" s="73">
        <v>76.7086054608979</v>
      </c>
      <c r="M6046">
        <v>72</v>
      </c>
      <c r="N6046">
        <v>1</v>
      </c>
      <c r="O6046" s="73">
        <v>79.799769929508997</v>
      </c>
      <c r="P6046">
        <v>72</v>
      </c>
      <c r="Q6046">
        <v>1</v>
      </c>
      <c r="R6046">
        <v>71</v>
      </c>
      <c r="S6046">
        <v>0.99969539420779796</v>
      </c>
      <c r="T6046">
        <v>22.800849645502201</v>
      </c>
      <c r="U6046">
        <v>0.33230614294084998</v>
      </c>
      <c r="V6046">
        <v>39</v>
      </c>
      <c r="W6046">
        <v>6.8976695276486599E-4</v>
      </c>
      <c r="X6046">
        <v>1</v>
      </c>
      <c r="Y6046">
        <v>72</v>
      </c>
      <c r="Z6046">
        <v>0.999999999999999</v>
      </c>
      <c r="AA6046">
        <v>2.70011297333944</v>
      </c>
      <c r="AB6046">
        <v>66</v>
      </c>
      <c r="AC6046">
        <v>0.97905830040483099</v>
      </c>
      <c r="AD6046">
        <v>6</v>
      </c>
      <c r="AE6046">
        <v>2.0941699595168499E-2</v>
      </c>
      <c r="AF6046">
        <v>0</v>
      </c>
      <c r="AG6046">
        <v>0</v>
      </c>
      <c r="AH6046">
        <v>0</v>
      </c>
      <c r="AI6046">
        <v>0</v>
      </c>
      <c r="AJ6046" s="73">
        <v>74.655541229893004</v>
      </c>
      <c r="AK6046">
        <v>72</v>
      </c>
      <c r="AL6046">
        <v>1</v>
      </c>
      <c r="AM6046">
        <v>0</v>
      </c>
      <c r="AN6046">
        <v>0</v>
      </c>
      <c r="AO6046">
        <v>0</v>
      </c>
      <c r="AP6046">
        <v>0</v>
      </c>
      <c r="AQ6046">
        <v>72</v>
      </c>
      <c r="AR6046">
        <v>1</v>
      </c>
      <c r="AS6046">
        <v>0</v>
      </c>
      <c r="AT6046">
        <v>0</v>
      </c>
      <c r="AU6046">
        <v>0</v>
      </c>
      <c r="AV6046">
        <v>0</v>
      </c>
      <c r="AW6046">
        <v>72</v>
      </c>
      <c r="AX6046">
        <v>1</v>
      </c>
      <c r="AY6046" s="73">
        <v>72.0026630977259</v>
      </c>
      <c r="AZ6046">
        <v>72</v>
      </c>
      <c r="BA6046">
        <v>1</v>
      </c>
      <c r="BB6046">
        <v>72</v>
      </c>
      <c r="BC6046">
        <v>1</v>
      </c>
      <c r="BD6046">
        <v>0</v>
      </c>
      <c r="BE6046">
        <v>0</v>
      </c>
      <c r="BF6046">
        <v>76.7086054608979</v>
      </c>
      <c r="BG6046">
        <v>79.799769929508997</v>
      </c>
      <c r="BH6046">
        <v>72.0026630977259</v>
      </c>
      <c r="BI6046">
        <v>74.655541229893004</v>
      </c>
    </row>
    <row r="6047" spans="1:61" x14ac:dyDescent="0.25">
      <c r="A6047" s="10" t="str">
        <f>VLOOKUP(D6047,'Index-Relations'!E:F,2,FALSE)</f>
        <v>ESG</v>
      </c>
      <c r="B6047" t="s">
        <v>3450</v>
      </c>
      <c r="C6047" s="53" t="s">
        <v>2764</v>
      </c>
      <c r="D6047" s="59" t="s">
        <v>3146</v>
      </c>
      <c r="E6047" s="59" t="s">
        <v>9463</v>
      </c>
      <c r="F6047" t="s">
        <v>1213</v>
      </c>
      <c r="G6047" t="s">
        <v>2758</v>
      </c>
      <c r="H6047" t="s">
        <v>1214</v>
      </c>
      <c r="I6047" s="52">
        <v>45537</v>
      </c>
      <c r="J6047" t="s">
        <v>2457</v>
      </c>
      <c r="K6047">
        <v>75</v>
      </c>
      <c r="L6047" s="73">
        <v>77.119485710795004</v>
      </c>
      <c r="M6047">
        <v>75</v>
      </c>
      <c r="N6047">
        <v>1</v>
      </c>
      <c r="O6047" s="73">
        <v>79.920340587842901</v>
      </c>
      <c r="P6047">
        <v>75</v>
      </c>
      <c r="Q6047">
        <v>1</v>
      </c>
      <c r="R6047">
        <v>74</v>
      </c>
      <c r="S6047">
        <v>0.999634510281736</v>
      </c>
      <c r="T6047">
        <v>22.565999899755699</v>
      </c>
      <c r="U6047">
        <v>0.332087587739192</v>
      </c>
      <c r="V6047">
        <v>40</v>
      </c>
      <c r="W6047">
        <v>7.1645354244747402E-4</v>
      </c>
      <c r="X6047">
        <v>1</v>
      </c>
      <c r="Y6047">
        <v>75</v>
      </c>
      <c r="Z6047">
        <v>0.999999999999999</v>
      </c>
      <c r="AA6047">
        <v>2.7480782903838801</v>
      </c>
      <c r="AB6047">
        <v>71</v>
      </c>
      <c r="AC6047">
        <v>0.98387608403532301</v>
      </c>
      <c r="AD6047">
        <v>5</v>
      </c>
      <c r="AE6047">
        <v>1.6445851452746799E-2</v>
      </c>
      <c r="AF6047">
        <v>-1</v>
      </c>
      <c r="AG6047">
        <v>0</v>
      </c>
      <c r="AH6047">
        <v>1.02567980654061E-5</v>
      </c>
      <c r="AI6047">
        <v>1</v>
      </c>
      <c r="AJ6047" s="73">
        <v>75.081604113929899</v>
      </c>
      <c r="AK6047">
        <v>75</v>
      </c>
      <c r="AL6047">
        <v>1</v>
      </c>
      <c r="AM6047">
        <v>0</v>
      </c>
      <c r="AN6047">
        <v>0</v>
      </c>
      <c r="AO6047">
        <v>0</v>
      </c>
      <c r="AP6047">
        <v>0</v>
      </c>
      <c r="AQ6047">
        <v>75</v>
      </c>
      <c r="AR6047">
        <v>1</v>
      </c>
      <c r="AS6047">
        <v>0</v>
      </c>
      <c r="AT6047">
        <v>0</v>
      </c>
      <c r="AU6047">
        <v>0</v>
      </c>
      <c r="AV6047">
        <v>0</v>
      </c>
      <c r="AW6047">
        <v>75</v>
      </c>
      <c r="AX6047">
        <v>0.999999999999999</v>
      </c>
      <c r="AY6047" s="73">
        <v>72.610064843953893</v>
      </c>
      <c r="AZ6047">
        <v>75</v>
      </c>
      <c r="BA6047">
        <v>1</v>
      </c>
      <c r="BB6047">
        <v>75</v>
      </c>
      <c r="BC6047">
        <v>1</v>
      </c>
      <c r="BD6047">
        <v>0</v>
      </c>
      <c r="BE6047">
        <v>0</v>
      </c>
      <c r="BF6047">
        <v>77.119485710795004</v>
      </c>
      <c r="BG6047">
        <v>79.920340587842901</v>
      </c>
      <c r="BH6047">
        <v>72.610064843953893</v>
      </c>
      <c r="BI6047">
        <v>75.081604113929899</v>
      </c>
    </row>
    <row r="6048" spans="1:61" x14ac:dyDescent="0.25">
      <c r="A6048" s="10" t="str">
        <f>VLOOKUP(D6048,'Index-Relations'!E:F,2,FALSE)</f>
        <v>ESG</v>
      </c>
      <c r="B6048" t="s">
        <v>3450</v>
      </c>
      <c r="C6048" s="53" t="s">
        <v>3350</v>
      </c>
      <c r="D6048" s="59" t="s">
        <v>3146</v>
      </c>
      <c r="E6048" s="59" t="s">
        <v>9464</v>
      </c>
      <c r="F6048" t="s">
        <v>1213</v>
      </c>
      <c r="G6048" t="s">
        <v>2758</v>
      </c>
      <c r="H6048" t="s">
        <v>1214</v>
      </c>
      <c r="I6048" s="52">
        <v>45505</v>
      </c>
      <c r="J6048" t="s">
        <v>2457</v>
      </c>
      <c r="K6048">
        <v>75</v>
      </c>
      <c r="L6048" s="73">
        <v>77.707038424839993</v>
      </c>
      <c r="M6048">
        <v>75</v>
      </c>
      <c r="N6048">
        <v>1</v>
      </c>
      <c r="O6048" s="73">
        <v>80.043343626409893</v>
      </c>
      <c r="P6048">
        <v>75</v>
      </c>
      <c r="Q6048">
        <v>1</v>
      </c>
      <c r="R6048">
        <v>74</v>
      </c>
      <c r="S6048">
        <v>0.99959779945678096</v>
      </c>
      <c r="T6048">
        <v>22.649053482869299</v>
      </c>
      <c r="U6048">
        <v>0.35485520895141398</v>
      </c>
      <c r="V6048">
        <v>40</v>
      </c>
      <c r="W6048">
        <v>6.3595314200172795E-4</v>
      </c>
      <c r="X6048">
        <v>1</v>
      </c>
      <c r="Y6048">
        <v>75</v>
      </c>
      <c r="Z6048">
        <v>1</v>
      </c>
      <c r="AA6048">
        <v>2.9713037281074</v>
      </c>
      <c r="AB6048">
        <v>71</v>
      </c>
      <c r="AC6048">
        <v>0.99555344528846701</v>
      </c>
      <c r="AD6048">
        <v>4</v>
      </c>
      <c r="AE6048">
        <v>4.4465547115324598E-3</v>
      </c>
      <c r="AF6048">
        <v>0</v>
      </c>
      <c r="AG6048">
        <v>1.9254999999999999E-16</v>
      </c>
      <c r="AH6048">
        <v>9.6240272760978297E-6</v>
      </c>
      <c r="AI6048">
        <v>1</v>
      </c>
      <c r="AJ6048" s="73">
        <v>75.351136211178996</v>
      </c>
      <c r="AK6048">
        <v>75</v>
      </c>
      <c r="AL6048">
        <v>1</v>
      </c>
      <c r="AM6048">
        <v>0</v>
      </c>
      <c r="AN6048">
        <v>0</v>
      </c>
      <c r="AO6048">
        <v>0</v>
      </c>
      <c r="AP6048">
        <v>0</v>
      </c>
      <c r="AQ6048">
        <v>75</v>
      </c>
      <c r="AR6048">
        <v>0.999999999999999</v>
      </c>
      <c r="AS6048">
        <v>0</v>
      </c>
      <c r="AT6048">
        <v>0</v>
      </c>
      <c r="AU6048">
        <v>0</v>
      </c>
      <c r="AV6048">
        <v>0</v>
      </c>
      <c r="AW6048">
        <v>75</v>
      </c>
      <c r="AX6048">
        <v>1</v>
      </c>
      <c r="AY6048" s="73">
        <v>73.857017827980002</v>
      </c>
      <c r="AZ6048">
        <v>75</v>
      </c>
      <c r="BA6048">
        <v>1</v>
      </c>
      <c r="BB6048">
        <v>75</v>
      </c>
      <c r="BC6048">
        <v>0.999999999999999</v>
      </c>
      <c r="BD6048">
        <v>0</v>
      </c>
      <c r="BE6048">
        <v>0</v>
      </c>
      <c r="BF6048">
        <v>77.707038424839993</v>
      </c>
      <c r="BG6048">
        <v>80.043343626409893</v>
      </c>
      <c r="BH6048">
        <v>73.857017827980002</v>
      </c>
      <c r="BI6048">
        <v>75.351136211178996</v>
      </c>
    </row>
    <row r="6049" spans="1:61" x14ac:dyDescent="0.25">
      <c r="A6049" s="10" t="str">
        <f>VLOOKUP(D6049,'Index-Relations'!E:F,2,FALSE)</f>
        <v>ESG</v>
      </c>
      <c r="B6049" t="s">
        <v>3450</v>
      </c>
      <c r="C6049" s="53" t="s">
        <v>2765</v>
      </c>
      <c r="D6049" s="59" t="s">
        <v>3146</v>
      </c>
      <c r="E6049" s="59" t="s">
        <v>9465</v>
      </c>
      <c r="F6049" t="s">
        <v>1213</v>
      </c>
      <c r="G6049" t="s">
        <v>2758</v>
      </c>
      <c r="H6049" t="s">
        <v>1214</v>
      </c>
      <c r="I6049" s="52">
        <v>45474</v>
      </c>
      <c r="J6049" t="s">
        <v>2457</v>
      </c>
      <c r="K6049">
        <v>76</v>
      </c>
      <c r="L6049" s="73">
        <v>78.092675701543996</v>
      </c>
      <c r="M6049">
        <v>76</v>
      </c>
      <c r="N6049">
        <v>1</v>
      </c>
      <c r="O6049" s="73">
        <v>80.858073336543001</v>
      </c>
      <c r="P6049">
        <v>76</v>
      </c>
      <c r="Q6049">
        <v>1</v>
      </c>
      <c r="R6049">
        <v>75</v>
      </c>
      <c r="S6049">
        <v>0.99960101828636305</v>
      </c>
      <c r="T6049">
        <v>21.754307481409398</v>
      </c>
      <c r="U6049">
        <v>0.33471791511780302</v>
      </c>
      <c r="V6049">
        <v>38</v>
      </c>
      <c r="W6049">
        <v>2.7975639642978298E-3</v>
      </c>
      <c r="X6049">
        <v>2</v>
      </c>
      <c r="Y6049">
        <v>76</v>
      </c>
      <c r="Z6049">
        <v>0.999999999999999</v>
      </c>
      <c r="AA6049">
        <v>2.71401772495736</v>
      </c>
      <c r="AB6049">
        <v>72</v>
      </c>
      <c r="AC6049">
        <v>0.99619146817534898</v>
      </c>
      <c r="AD6049">
        <v>4</v>
      </c>
      <c r="AE6049">
        <v>3.80853182465077E-3</v>
      </c>
      <c r="AF6049">
        <v>0</v>
      </c>
      <c r="AG6049">
        <v>1.2793999999999999E-16</v>
      </c>
      <c r="AH6049">
        <v>9.0042855640305204E-6</v>
      </c>
      <c r="AI6049">
        <v>1</v>
      </c>
      <c r="AJ6049" s="73">
        <v>74.949224814133004</v>
      </c>
      <c r="AK6049">
        <v>76</v>
      </c>
      <c r="AL6049">
        <v>1</v>
      </c>
      <c r="AM6049">
        <v>0</v>
      </c>
      <c r="AN6049">
        <v>0</v>
      </c>
      <c r="AO6049">
        <v>0</v>
      </c>
      <c r="AP6049">
        <v>0</v>
      </c>
      <c r="AQ6049">
        <v>76</v>
      </c>
      <c r="AR6049">
        <v>1</v>
      </c>
      <c r="AS6049">
        <v>0</v>
      </c>
      <c r="AT6049">
        <v>0</v>
      </c>
      <c r="AU6049">
        <v>0</v>
      </c>
      <c r="AV6049">
        <v>0</v>
      </c>
      <c r="AW6049">
        <v>76</v>
      </c>
      <c r="AX6049">
        <v>0.999999999999999</v>
      </c>
      <c r="AY6049" s="73">
        <v>74.229609454165995</v>
      </c>
      <c r="AZ6049">
        <v>76</v>
      </c>
      <c r="BA6049">
        <v>1</v>
      </c>
      <c r="BB6049">
        <v>76</v>
      </c>
      <c r="BC6049">
        <v>1</v>
      </c>
      <c r="BD6049">
        <v>0</v>
      </c>
      <c r="BE6049">
        <v>0</v>
      </c>
      <c r="BF6049">
        <v>78.092675701543996</v>
      </c>
      <c r="BG6049">
        <v>80.858073336543001</v>
      </c>
      <c r="BH6049">
        <v>74.229609454165995</v>
      </c>
      <c r="BI6049">
        <v>74.949224814133004</v>
      </c>
    </row>
    <row r="6050" spans="1:61" x14ac:dyDescent="0.25">
      <c r="A6050" s="10" t="str">
        <f>VLOOKUP(D6050,'Index-Relations'!E:F,2,FALSE)</f>
        <v>ESG</v>
      </c>
      <c r="B6050" t="s">
        <v>3450</v>
      </c>
      <c r="C6050" s="53" t="s">
        <v>2766</v>
      </c>
      <c r="D6050" s="59" t="s">
        <v>3146</v>
      </c>
      <c r="E6050" s="59" t="s">
        <v>9466</v>
      </c>
      <c r="F6050" t="s">
        <v>1213</v>
      </c>
      <c r="G6050" t="s">
        <v>2758</v>
      </c>
      <c r="H6050" t="s">
        <v>1214</v>
      </c>
      <c r="I6050" s="52">
        <v>45446</v>
      </c>
      <c r="J6050" t="s">
        <v>2457</v>
      </c>
      <c r="K6050">
        <v>76</v>
      </c>
      <c r="L6050" s="73">
        <v>78.072525814100004</v>
      </c>
      <c r="M6050">
        <v>76</v>
      </c>
      <c r="N6050">
        <v>1</v>
      </c>
      <c r="O6050" s="73">
        <v>80.870287391958996</v>
      </c>
      <c r="P6050">
        <v>76</v>
      </c>
      <c r="Q6050">
        <v>1</v>
      </c>
      <c r="R6050">
        <v>75</v>
      </c>
      <c r="S6050">
        <v>0.99958143502207097</v>
      </c>
      <c r="T6050">
        <v>21.9989931175678</v>
      </c>
      <c r="U6050">
        <v>0.33687443917896998</v>
      </c>
      <c r="V6050">
        <v>38</v>
      </c>
      <c r="W6050">
        <v>2.8417148958720102E-3</v>
      </c>
      <c r="X6050">
        <v>2</v>
      </c>
      <c r="Y6050">
        <v>76</v>
      </c>
      <c r="Z6050">
        <v>1</v>
      </c>
      <c r="AA6050">
        <v>2.9312351342838601</v>
      </c>
      <c r="AB6050">
        <v>72</v>
      </c>
      <c r="AC6050">
        <v>0.99591891737762195</v>
      </c>
      <c r="AD6050">
        <v>4</v>
      </c>
      <c r="AE6050">
        <v>4.0810826223778296E-3</v>
      </c>
      <c r="AF6050">
        <v>0</v>
      </c>
      <c r="AG6050">
        <v>0</v>
      </c>
      <c r="AH6050">
        <v>9.2422859713470197E-6</v>
      </c>
      <c r="AI6050">
        <v>1</v>
      </c>
      <c r="AJ6050" s="73">
        <v>74.888864899989898</v>
      </c>
      <c r="AK6050">
        <v>76</v>
      </c>
      <c r="AL6050">
        <v>1</v>
      </c>
      <c r="AM6050">
        <v>0</v>
      </c>
      <c r="AN6050">
        <v>0</v>
      </c>
      <c r="AO6050">
        <v>0</v>
      </c>
      <c r="AP6050">
        <v>0</v>
      </c>
      <c r="AQ6050">
        <v>76</v>
      </c>
      <c r="AR6050">
        <v>1</v>
      </c>
      <c r="AS6050">
        <v>0</v>
      </c>
      <c r="AT6050">
        <v>0</v>
      </c>
      <c r="AU6050">
        <v>0</v>
      </c>
      <c r="AV6050">
        <v>0</v>
      </c>
      <c r="AW6050">
        <v>76</v>
      </c>
      <c r="AX6050">
        <v>1</v>
      </c>
      <c r="AY6050" s="73">
        <v>74.206782462611997</v>
      </c>
      <c r="AZ6050">
        <v>76</v>
      </c>
      <c r="BA6050">
        <v>1</v>
      </c>
      <c r="BB6050">
        <v>76</v>
      </c>
      <c r="BC6050">
        <v>1</v>
      </c>
      <c r="BD6050">
        <v>0</v>
      </c>
      <c r="BE6050">
        <v>0</v>
      </c>
      <c r="BF6050">
        <v>78.072525814100004</v>
      </c>
      <c r="BG6050">
        <v>80.870287391958996</v>
      </c>
      <c r="BH6050">
        <v>74.206782462611997</v>
      </c>
      <c r="BI6050">
        <v>74.888864899989898</v>
      </c>
    </row>
    <row r="6051" spans="1:61" x14ac:dyDescent="0.25">
      <c r="A6051" s="10" t="str">
        <f>VLOOKUP(D6051,'Index-Relations'!E:F,2,FALSE)</f>
        <v>ESG</v>
      </c>
      <c r="B6051" t="s">
        <v>3450</v>
      </c>
      <c r="C6051" s="53" t="s">
        <v>2767</v>
      </c>
      <c r="D6051" s="59" t="s">
        <v>3146</v>
      </c>
      <c r="E6051" s="59" t="s">
        <v>9467</v>
      </c>
      <c r="F6051" t="s">
        <v>1213</v>
      </c>
      <c r="G6051" t="s">
        <v>2758</v>
      </c>
      <c r="H6051" t="s">
        <v>1214</v>
      </c>
      <c r="I6051" s="52">
        <v>45413</v>
      </c>
      <c r="J6051" t="s">
        <v>2457</v>
      </c>
      <c r="K6051">
        <v>76</v>
      </c>
      <c r="L6051" s="73">
        <v>78.268398485065006</v>
      </c>
      <c r="M6051">
        <v>76</v>
      </c>
      <c r="N6051">
        <v>1</v>
      </c>
      <c r="O6051" s="73">
        <v>81.513282812997005</v>
      </c>
      <c r="P6051">
        <v>76</v>
      </c>
      <c r="Q6051">
        <v>1</v>
      </c>
      <c r="R6051">
        <v>75</v>
      </c>
      <c r="S6051">
        <v>0.99954249779255899</v>
      </c>
      <c r="T6051">
        <v>22.2997030148424</v>
      </c>
      <c r="U6051">
        <v>0.33191362722780299</v>
      </c>
      <c r="V6051">
        <v>38</v>
      </c>
      <c r="W6051">
        <v>2.8676699442452599E-3</v>
      </c>
      <c r="X6051">
        <v>2</v>
      </c>
      <c r="Y6051">
        <v>76</v>
      </c>
      <c r="Z6051">
        <v>1</v>
      </c>
      <c r="AA6051">
        <v>3.2106961200938899</v>
      </c>
      <c r="AB6051">
        <v>72</v>
      </c>
      <c r="AC6051">
        <v>0.99563813316662497</v>
      </c>
      <c r="AD6051">
        <v>4</v>
      </c>
      <c r="AE6051">
        <v>4.3618668333743503E-3</v>
      </c>
      <c r="AF6051">
        <v>0</v>
      </c>
      <c r="AG6051">
        <v>0</v>
      </c>
      <c r="AH6051">
        <v>9.1070699359766293E-6</v>
      </c>
      <c r="AI6051">
        <v>1</v>
      </c>
      <c r="AJ6051" s="73">
        <v>74.530037957358005</v>
      </c>
      <c r="AK6051">
        <v>76</v>
      </c>
      <c r="AL6051">
        <v>1</v>
      </c>
      <c r="AM6051">
        <v>0</v>
      </c>
      <c r="AN6051">
        <v>0</v>
      </c>
      <c r="AO6051">
        <v>0</v>
      </c>
      <c r="AP6051">
        <v>0</v>
      </c>
      <c r="AQ6051">
        <v>76</v>
      </c>
      <c r="AR6051">
        <v>0.999999999999999</v>
      </c>
      <c r="AS6051">
        <v>0</v>
      </c>
      <c r="AT6051">
        <v>0</v>
      </c>
      <c r="AU6051">
        <v>0</v>
      </c>
      <c r="AV6051">
        <v>0</v>
      </c>
      <c r="AW6051">
        <v>76</v>
      </c>
      <c r="AX6051">
        <v>0.999999999999999</v>
      </c>
      <c r="AY6051" s="73">
        <v>74.321831390825906</v>
      </c>
      <c r="AZ6051">
        <v>76</v>
      </c>
      <c r="BA6051">
        <v>1</v>
      </c>
      <c r="BB6051">
        <v>76</v>
      </c>
      <c r="BC6051">
        <v>0.999999999999999</v>
      </c>
      <c r="BD6051">
        <v>0</v>
      </c>
      <c r="BE6051">
        <v>0</v>
      </c>
      <c r="BF6051">
        <v>78.268398485065006</v>
      </c>
      <c r="BG6051">
        <v>81.513282812997005</v>
      </c>
      <c r="BH6051">
        <v>74.321831390825906</v>
      </c>
      <c r="BI6051">
        <v>74.530037957358005</v>
      </c>
    </row>
    <row r="6052" spans="1:61" x14ac:dyDescent="0.25">
      <c r="A6052" s="10" t="str">
        <f>VLOOKUP(D6052,'Index-Relations'!E:F,2,FALSE)</f>
        <v>ESG</v>
      </c>
      <c r="B6052" t="s">
        <v>3450</v>
      </c>
      <c r="C6052" s="53" t="s">
        <v>2768</v>
      </c>
      <c r="D6052" s="59" t="s">
        <v>3146</v>
      </c>
      <c r="E6052" s="59" t="s">
        <v>9468</v>
      </c>
      <c r="F6052" t="s">
        <v>1213</v>
      </c>
      <c r="G6052" t="s">
        <v>2758</v>
      </c>
      <c r="H6052" t="s">
        <v>1214</v>
      </c>
      <c r="I6052" s="52">
        <v>45383</v>
      </c>
      <c r="J6052" t="s">
        <v>2457</v>
      </c>
      <c r="K6052">
        <v>91</v>
      </c>
      <c r="L6052">
        <v>81.763124327201893</v>
      </c>
      <c r="M6052">
        <v>91</v>
      </c>
      <c r="N6052">
        <v>1</v>
      </c>
      <c r="O6052">
        <v>85.207135402839796</v>
      </c>
      <c r="P6052">
        <v>91</v>
      </c>
      <c r="Q6052">
        <v>1</v>
      </c>
      <c r="R6052">
        <v>90</v>
      </c>
      <c r="S6052">
        <v>0.99885524476184695</v>
      </c>
      <c r="T6052">
        <v>21.2471858683977</v>
      </c>
      <c r="U6052">
        <v>0.30085852250120898</v>
      </c>
      <c r="V6052">
        <v>43</v>
      </c>
      <c r="W6052">
        <v>2.42793031380168E-3</v>
      </c>
      <c r="X6052">
        <v>2</v>
      </c>
      <c r="Y6052">
        <v>91</v>
      </c>
      <c r="Z6052">
        <v>1</v>
      </c>
      <c r="AA6052">
        <v>2.6085091264903499</v>
      </c>
      <c r="AB6052">
        <v>80</v>
      </c>
      <c r="AC6052">
        <v>0.98707740260302002</v>
      </c>
      <c r="AD6052">
        <v>11</v>
      </c>
      <c r="AE6052">
        <v>1.2922597396980101E-2</v>
      </c>
      <c r="AF6052">
        <v>0</v>
      </c>
      <c r="AG6052">
        <v>0</v>
      </c>
      <c r="AH6052">
        <v>0</v>
      </c>
      <c r="AI6052">
        <v>0</v>
      </c>
      <c r="AJ6052">
        <v>77.3664681101111</v>
      </c>
      <c r="AK6052">
        <v>91</v>
      </c>
      <c r="AL6052">
        <v>1</v>
      </c>
      <c r="AM6052">
        <v>0</v>
      </c>
      <c r="AN6052">
        <v>0</v>
      </c>
      <c r="AO6052">
        <v>0</v>
      </c>
      <c r="AP6052">
        <v>0</v>
      </c>
      <c r="AQ6052">
        <v>91</v>
      </c>
      <c r="AR6052">
        <v>0.999999999999999</v>
      </c>
      <c r="AS6052">
        <v>0</v>
      </c>
      <c r="AT6052">
        <v>0</v>
      </c>
      <c r="AU6052">
        <v>0</v>
      </c>
      <c r="AV6052">
        <v>0</v>
      </c>
      <c r="AW6052">
        <v>91</v>
      </c>
      <c r="AX6052">
        <v>1</v>
      </c>
      <c r="AY6052">
        <v>79.207711538415893</v>
      </c>
      <c r="AZ6052">
        <v>91</v>
      </c>
      <c r="BA6052">
        <v>1</v>
      </c>
      <c r="BB6052">
        <v>91</v>
      </c>
      <c r="BC6052">
        <v>0.999999999999999</v>
      </c>
      <c r="BD6052">
        <v>0</v>
      </c>
      <c r="BE6052">
        <v>0</v>
      </c>
      <c r="BF6052">
        <v>78.608805358085903</v>
      </c>
      <c r="BG6052">
        <v>80.943661033878996</v>
      </c>
      <c r="BH6052">
        <v>75.847684447369005</v>
      </c>
      <c r="BI6052">
        <v>73.757226766293996</v>
      </c>
    </row>
    <row r="6053" spans="1:61" x14ac:dyDescent="0.25">
      <c r="A6053" s="10" t="str">
        <f>VLOOKUP(D6053,'Index-Relations'!E:F,2,FALSE)</f>
        <v>ESG</v>
      </c>
      <c r="B6053" t="s">
        <v>3450</v>
      </c>
      <c r="C6053" s="53" t="s">
        <v>2769</v>
      </c>
      <c r="D6053" s="59" t="s">
        <v>3146</v>
      </c>
      <c r="E6053" s="59" t="s">
        <v>9469</v>
      </c>
      <c r="F6053" t="s">
        <v>1213</v>
      </c>
      <c r="G6053" t="s">
        <v>2758</v>
      </c>
      <c r="H6053" t="s">
        <v>1214</v>
      </c>
      <c r="I6053" s="52">
        <v>45352</v>
      </c>
      <c r="J6053" t="s">
        <v>2457</v>
      </c>
      <c r="K6053">
        <v>92</v>
      </c>
      <c r="L6053">
        <v>81.781228744600995</v>
      </c>
      <c r="M6053">
        <v>92</v>
      </c>
      <c r="N6053">
        <v>1</v>
      </c>
      <c r="O6053">
        <v>85.470450840954797</v>
      </c>
      <c r="P6053">
        <v>92</v>
      </c>
      <c r="Q6053">
        <v>1</v>
      </c>
      <c r="R6053">
        <v>91</v>
      </c>
      <c r="S6053">
        <v>0.99874823702376503</v>
      </c>
      <c r="T6053">
        <v>21.7892099413239</v>
      </c>
      <c r="U6053">
        <v>0.30497226691004797</v>
      </c>
      <c r="V6053">
        <v>41</v>
      </c>
      <c r="W6053">
        <v>3.2429398992922699E-4</v>
      </c>
      <c r="X6053">
        <v>1</v>
      </c>
      <c r="Y6053">
        <v>92</v>
      </c>
      <c r="Z6053">
        <v>1</v>
      </c>
      <c r="AA6053">
        <v>2.64525632497207</v>
      </c>
      <c r="AB6053">
        <v>80</v>
      </c>
      <c r="AC6053">
        <v>0.98515765740413197</v>
      </c>
      <c r="AD6053">
        <v>12</v>
      </c>
      <c r="AE6053">
        <v>1.4842342595867501E-2</v>
      </c>
      <c r="AF6053">
        <v>0</v>
      </c>
      <c r="AG6053">
        <v>0</v>
      </c>
      <c r="AH6053">
        <v>0</v>
      </c>
      <c r="AI6053">
        <v>0</v>
      </c>
      <c r="AJ6053">
        <v>77.199934432333905</v>
      </c>
      <c r="AK6053">
        <v>92</v>
      </c>
      <c r="AL6053">
        <v>1</v>
      </c>
      <c r="AM6053">
        <v>0</v>
      </c>
      <c r="AN6053">
        <v>0</v>
      </c>
      <c r="AO6053">
        <v>0</v>
      </c>
      <c r="AP6053">
        <v>0</v>
      </c>
      <c r="AQ6053">
        <v>92</v>
      </c>
      <c r="AR6053">
        <v>1</v>
      </c>
      <c r="AS6053">
        <v>0</v>
      </c>
      <c r="AT6053">
        <v>0</v>
      </c>
      <c r="AU6053">
        <v>0</v>
      </c>
      <c r="AV6053">
        <v>0</v>
      </c>
      <c r="AW6053">
        <v>92</v>
      </c>
      <c r="AX6053">
        <v>1</v>
      </c>
      <c r="AY6053">
        <v>78.974253846471896</v>
      </c>
      <c r="AZ6053">
        <v>92</v>
      </c>
      <c r="BA6053">
        <v>1</v>
      </c>
      <c r="BB6053">
        <v>92</v>
      </c>
      <c r="BC6053">
        <v>1</v>
      </c>
      <c r="BD6053">
        <v>0</v>
      </c>
      <c r="BE6053">
        <v>0</v>
      </c>
      <c r="BF6053">
        <v>78.559657804609998</v>
      </c>
      <c r="BG6053">
        <v>81.100317124606903</v>
      </c>
      <c r="BH6053">
        <v>75.543025696769902</v>
      </c>
      <c r="BI6053">
        <v>73.608383926122997</v>
      </c>
    </row>
    <row r="6054" spans="1:61" x14ac:dyDescent="0.25">
      <c r="A6054" s="10" t="str">
        <f>VLOOKUP(D6054,'Index-Relations'!E:F,2,FALSE)</f>
        <v>ESG</v>
      </c>
      <c r="B6054" t="s">
        <v>3450</v>
      </c>
      <c r="C6054" s="53" t="s">
        <v>2770</v>
      </c>
      <c r="D6054" s="59" t="s">
        <v>3146</v>
      </c>
      <c r="E6054" s="59" t="s">
        <v>9470</v>
      </c>
      <c r="F6054" t="s">
        <v>1213</v>
      </c>
      <c r="G6054" t="s">
        <v>2758</v>
      </c>
      <c r="H6054" t="s">
        <v>1214</v>
      </c>
      <c r="I6054" s="52">
        <v>45323</v>
      </c>
      <c r="J6054" t="s">
        <v>2457</v>
      </c>
      <c r="K6054">
        <v>92</v>
      </c>
      <c r="L6054">
        <v>81.680925400839598</v>
      </c>
      <c r="M6054">
        <v>92</v>
      </c>
      <c r="N6054">
        <v>1</v>
      </c>
      <c r="O6054">
        <v>85.8033713822973</v>
      </c>
      <c r="P6054">
        <v>92</v>
      </c>
      <c r="Q6054">
        <v>1</v>
      </c>
      <c r="R6054">
        <v>91</v>
      </c>
      <c r="S6054">
        <v>0.99877734489734105</v>
      </c>
      <c r="T6054">
        <v>22.581372671397201</v>
      </c>
      <c r="U6054">
        <v>0.30249072489651202</v>
      </c>
      <c r="V6054">
        <v>41</v>
      </c>
      <c r="W6054">
        <v>3.20267420756082E-4</v>
      </c>
      <c r="X6054">
        <v>1</v>
      </c>
      <c r="Y6054">
        <v>92</v>
      </c>
      <c r="Z6054">
        <v>1</v>
      </c>
      <c r="AA6054">
        <v>2.8297860583337502</v>
      </c>
      <c r="AB6054">
        <v>79</v>
      </c>
      <c r="AC6054">
        <v>0.98275990999813001</v>
      </c>
      <c r="AD6054">
        <v>13</v>
      </c>
      <c r="AE6054">
        <v>1.7240090001870101E-2</v>
      </c>
      <c r="AF6054">
        <v>0</v>
      </c>
      <c r="AG6054">
        <v>0</v>
      </c>
      <c r="AH6054">
        <v>0</v>
      </c>
      <c r="AI6054">
        <v>0</v>
      </c>
      <c r="AJ6054">
        <v>76.634485708582801</v>
      </c>
      <c r="AK6054">
        <v>92</v>
      </c>
      <c r="AL6054">
        <v>1</v>
      </c>
      <c r="AM6054">
        <v>0</v>
      </c>
      <c r="AN6054">
        <v>0</v>
      </c>
      <c r="AO6054">
        <v>0</v>
      </c>
      <c r="AP6054">
        <v>0</v>
      </c>
      <c r="AQ6054">
        <v>92</v>
      </c>
      <c r="AR6054">
        <v>0.999999999999999</v>
      </c>
      <c r="AS6054">
        <v>0</v>
      </c>
      <c r="AT6054">
        <v>0</v>
      </c>
      <c r="AU6054">
        <v>0</v>
      </c>
      <c r="AV6054">
        <v>0</v>
      </c>
      <c r="AW6054">
        <v>92</v>
      </c>
      <c r="AX6054">
        <v>1</v>
      </c>
      <c r="AY6054">
        <v>78.594170174500306</v>
      </c>
      <c r="AZ6054">
        <v>92</v>
      </c>
      <c r="BA6054">
        <v>1</v>
      </c>
      <c r="BB6054">
        <v>92</v>
      </c>
      <c r="BC6054">
        <v>0.999999999999999</v>
      </c>
      <c r="BD6054">
        <v>0</v>
      </c>
      <c r="BE6054">
        <v>0</v>
      </c>
      <c r="BF6054">
        <v>78.195958450961896</v>
      </c>
      <c r="BG6054">
        <v>81.381899317058995</v>
      </c>
      <c r="BH6054">
        <v>74.833067652902898</v>
      </c>
      <c r="BI6054">
        <v>72.987411252625904</v>
      </c>
    </row>
    <row r="6055" spans="1:61" x14ac:dyDescent="0.25">
      <c r="A6055" s="10" t="str">
        <f>VLOOKUP(D6055,'Index-Relations'!E:F,2,FALSE)</f>
        <v>ESG</v>
      </c>
      <c r="B6055" t="s">
        <v>3450</v>
      </c>
      <c r="C6055" s="53" t="s">
        <v>2760</v>
      </c>
      <c r="D6055" s="59" t="s">
        <v>3147</v>
      </c>
      <c r="E6055" s="59" t="s">
        <v>9471</v>
      </c>
      <c r="F6055" t="s">
        <v>1219</v>
      </c>
      <c r="G6055" t="s">
        <v>2605</v>
      </c>
      <c r="H6055" t="s">
        <v>1220</v>
      </c>
      <c r="I6055" s="52">
        <v>45659</v>
      </c>
      <c r="J6055" t="s">
        <v>2457</v>
      </c>
      <c r="K6055">
        <v>63</v>
      </c>
      <c r="L6055" s="73">
        <v>78.346393350339</v>
      </c>
      <c r="M6055">
        <v>63</v>
      </c>
      <c r="N6055">
        <v>1</v>
      </c>
      <c r="O6055" s="73">
        <v>78.144590152269899</v>
      </c>
      <c r="P6055">
        <v>63</v>
      </c>
      <c r="Q6055">
        <v>1</v>
      </c>
      <c r="R6055">
        <v>63</v>
      </c>
      <c r="S6055">
        <v>1</v>
      </c>
      <c r="T6055">
        <v>59.814217500228601</v>
      </c>
      <c r="U6055">
        <v>0.99365531199929502</v>
      </c>
      <c r="V6055">
        <v>62</v>
      </c>
      <c r="W6055">
        <v>0.64790419574859304</v>
      </c>
      <c r="X6055">
        <v>51</v>
      </c>
      <c r="Y6055">
        <v>63</v>
      </c>
      <c r="Z6055">
        <v>1</v>
      </c>
      <c r="AA6055">
        <v>167.70086426045</v>
      </c>
      <c r="AB6055">
        <v>60</v>
      </c>
      <c r="AC6055">
        <v>0.93608146610857002</v>
      </c>
      <c r="AD6055">
        <v>3</v>
      </c>
      <c r="AE6055">
        <v>6.3918533891429902E-2</v>
      </c>
      <c r="AF6055">
        <v>0</v>
      </c>
      <c r="AG6055">
        <v>0</v>
      </c>
      <c r="AH6055">
        <v>1.3296722189554599E-3</v>
      </c>
      <c r="AI6055">
        <v>4</v>
      </c>
      <c r="AJ6055" s="73">
        <v>73.896419048184001</v>
      </c>
      <c r="AK6055">
        <v>63</v>
      </c>
      <c r="AL6055">
        <v>1</v>
      </c>
      <c r="AM6055">
        <v>0</v>
      </c>
      <c r="AN6055">
        <v>0</v>
      </c>
      <c r="AO6055">
        <v>0</v>
      </c>
      <c r="AP6055">
        <v>0</v>
      </c>
      <c r="AQ6055">
        <v>63</v>
      </c>
      <c r="AR6055">
        <v>0.999999999999999</v>
      </c>
      <c r="AS6055">
        <v>0</v>
      </c>
      <c r="AT6055">
        <v>0</v>
      </c>
      <c r="AU6055">
        <v>0</v>
      </c>
      <c r="AV6055">
        <v>0</v>
      </c>
      <c r="AW6055">
        <v>63</v>
      </c>
      <c r="AX6055">
        <v>1</v>
      </c>
      <c r="AY6055" s="73">
        <v>80.117772205647995</v>
      </c>
      <c r="AZ6055">
        <v>63</v>
      </c>
      <c r="BA6055">
        <v>1</v>
      </c>
      <c r="BB6055">
        <v>60</v>
      </c>
      <c r="BC6055">
        <v>0.93941693294077899</v>
      </c>
      <c r="BD6055">
        <v>3</v>
      </c>
      <c r="BE6055">
        <v>6.0583067059220001E-2</v>
      </c>
      <c r="BF6055">
        <v>78.346393350339</v>
      </c>
      <c r="BG6055">
        <v>78.144590152269899</v>
      </c>
      <c r="BH6055">
        <v>80.117772205647995</v>
      </c>
      <c r="BI6055">
        <v>73.896419048184001</v>
      </c>
    </row>
    <row r="6056" spans="1:61" x14ac:dyDescent="0.25">
      <c r="A6056" s="10" t="str">
        <f>VLOOKUP(D6056,'Index-Relations'!E:F,2,FALSE)</f>
        <v>ESG</v>
      </c>
      <c r="B6056" t="s">
        <v>3450</v>
      </c>
      <c r="C6056" s="53" t="s">
        <v>2761</v>
      </c>
      <c r="D6056" s="59" t="s">
        <v>3147</v>
      </c>
      <c r="E6056" s="59" t="s">
        <v>9472</v>
      </c>
      <c r="F6056" t="s">
        <v>1219</v>
      </c>
      <c r="G6056" t="s">
        <v>2605</v>
      </c>
      <c r="H6056" t="s">
        <v>1220</v>
      </c>
      <c r="I6056" s="52">
        <v>45628</v>
      </c>
      <c r="J6056" t="s">
        <v>2457</v>
      </c>
      <c r="K6056">
        <v>63</v>
      </c>
      <c r="L6056" s="73">
        <v>78.322090835842005</v>
      </c>
      <c r="M6056">
        <v>63</v>
      </c>
      <c r="N6056">
        <v>1</v>
      </c>
      <c r="O6056" s="73">
        <v>78.148559717828903</v>
      </c>
      <c r="P6056">
        <v>63</v>
      </c>
      <c r="Q6056">
        <v>1</v>
      </c>
      <c r="R6056">
        <v>63</v>
      </c>
      <c r="S6056">
        <v>1</v>
      </c>
      <c r="T6056">
        <v>59.819223290738002</v>
      </c>
      <c r="U6056">
        <v>0.993530647987381</v>
      </c>
      <c r="V6056">
        <v>62</v>
      </c>
      <c r="W6056">
        <v>0.65218741213385301</v>
      </c>
      <c r="X6056">
        <v>51</v>
      </c>
      <c r="Y6056">
        <v>63</v>
      </c>
      <c r="Z6056">
        <v>1</v>
      </c>
      <c r="AA6056">
        <v>148.03406301822699</v>
      </c>
      <c r="AB6056">
        <v>60</v>
      </c>
      <c r="AC6056">
        <v>0.93879955680129301</v>
      </c>
      <c r="AD6056">
        <v>3</v>
      </c>
      <c r="AE6056">
        <v>6.1200443198706503E-2</v>
      </c>
      <c r="AF6056">
        <v>0</v>
      </c>
      <c r="AG6056">
        <v>0</v>
      </c>
      <c r="AH6056">
        <v>1.24958606269423E-3</v>
      </c>
      <c r="AI6056">
        <v>4</v>
      </c>
      <c r="AJ6056" s="73">
        <v>73.817883832212999</v>
      </c>
      <c r="AK6056">
        <v>63</v>
      </c>
      <c r="AL6056">
        <v>1</v>
      </c>
      <c r="AM6056">
        <v>0</v>
      </c>
      <c r="AN6056">
        <v>0</v>
      </c>
      <c r="AO6056">
        <v>0</v>
      </c>
      <c r="AP6056">
        <v>0</v>
      </c>
      <c r="AQ6056">
        <v>63</v>
      </c>
      <c r="AR6056">
        <v>1</v>
      </c>
      <c r="AS6056">
        <v>0</v>
      </c>
      <c r="AT6056">
        <v>0</v>
      </c>
      <c r="AU6056">
        <v>0</v>
      </c>
      <c r="AV6056">
        <v>0</v>
      </c>
      <c r="AW6056">
        <v>63</v>
      </c>
      <c r="AX6056">
        <v>1</v>
      </c>
      <c r="AY6056" s="73">
        <v>80.169126895734905</v>
      </c>
      <c r="AZ6056">
        <v>63</v>
      </c>
      <c r="BA6056">
        <v>1</v>
      </c>
      <c r="BB6056">
        <v>60</v>
      </c>
      <c r="BC6056">
        <v>0.936258335902172</v>
      </c>
      <c r="BD6056">
        <v>3</v>
      </c>
      <c r="BE6056">
        <v>6.3741664097827305E-2</v>
      </c>
      <c r="BF6056">
        <v>78.322090835842005</v>
      </c>
      <c r="BG6056">
        <v>78.148559717828903</v>
      </c>
      <c r="BH6056">
        <v>80.169126895734905</v>
      </c>
      <c r="BI6056">
        <v>73.817883832212999</v>
      </c>
    </row>
    <row r="6057" spans="1:61" x14ac:dyDescent="0.25">
      <c r="A6057" s="10" t="str">
        <f>VLOOKUP(D6057,'Index-Relations'!E:F,2,FALSE)</f>
        <v>ESG</v>
      </c>
      <c r="B6057" t="s">
        <v>3450</v>
      </c>
      <c r="C6057" s="53" t="s">
        <v>2762</v>
      </c>
      <c r="D6057" s="59" t="s">
        <v>3147</v>
      </c>
      <c r="E6057" s="59" t="s">
        <v>9473</v>
      </c>
      <c r="F6057" t="s">
        <v>1219</v>
      </c>
      <c r="G6057" t="s">
        <v>2605</v>
      </c>
      <c r="H6057" t="s">
        <v>1220</v>
      </c>
      <c r="I6057" s="52">
        <v>45597</v>
      </c>
      <c r="J6057" t="s">
        <v>2457</v>
      </c>
      <c r="K6057">
        <v>63</v>
      </c>
      <c r="L6057" s="73">
        <v>78.315550763397994</v>
      </c>
      <c r="M6057">
        <v>63</v>
      </c>
      <c r="N6057">
        <v>1</v>
      </c>
      <c r="O6057" s="73">
        <v>78.045376018544999</v>
      </c>
      <c r="P6057">
        <v>63</v>
      </c>
      <c r="Q6057">
        <v>1</v>
      </c>
      <c r="R6057">
        <v>63</v>
      </c>
      <c r="S6057">
        <v>1</v>
      </c>
      <c r="T6057">
        <v>59.741231954512401</v>
      </c>
      <c r="U6057">
        <v>0.99352849360764806</v>
      </c>
      <c r="V6057">
        <v>62</v>
      </c>
      <c r="W6057">
        <v>0.65449817680282596</v>
      </c>
      <c r="X6057">
        <v>51</v>
      </c>
      <c r="Y6057">
        <v>63</v>
      </c>
      <c r="Z6057">
        <v>1</v>
      </c>
      <c r="AA6057">
        <v>146.048412353976</v>
      </c>
      <c r="AB6057">
        <v>60</v>
      </c>
      <c r="AC6057">
        <v>0.93682325766395802</v>
      </c>
      <c r="AD6057">
        <v>3</v>
      </c>
      <c r="AE6057">
        <v>6.3176742336041605E-2</v>
      </c>
      <c r="AF6057">
        <v>0</v>
      </c>
      <c r="AG6057">
        <v>0</v>
      </c>
      <c r="AH6057">
        <v>1.2664552613591701E-3</v>
      </c>
      <c r="AI6057">
        <v>4</v>
      </c>
      <c r="AJ6057" s="73">
        <v>73.918751338869001</v>
      </c>
      <c r="AK6057">
        <v>63</v>
      </c>
      <c r="AL6057">
        <v>1</v>
      </c>
      <c r="AM6057">
        <v>0</v>
      </c>
      <c r="AN6057">
        <v>0</v>
      </c>
      <c r="AO6057">
        <v>0</v>
      </c>
      <c r="AP6057">
        <v>0</v>
      </c>
      <c r="AQ6057">
        <v>63</v>
      </c>
      <c r="AR6057">
        <v>0.999999999999999</v>
      </c>
      <c r="AS6057">
        <v>0</v>
      </c>
      <c r="AT6057">
        <v>0</v>
      </c>
      <c r="AU6057">
        <v>0</v>
      </c>
      <c r="AV6057">
        <v>0</v>
      </c>
      <c r="AW6057">
        <v>63</v>
      </c>
      <c r="AX6057">
        <v>1</v>
      </c>
      <c r="AY6057" s="73">
        <v>80.087506335781995</v>
      </c>
      <c r="AZ6057">
        <v>63</v>
      </c>
      <c r="BA6057">
        <v>1</v>
      </c>
      <c r="BB6057">
        <v>60</v>
      </c>
      <c r="BC6057">
        <v>0.93420644839661704</v>
      </c>
      <c r="BD6057">
        <v>3</v>
      </c>
      <c r="BE6057">
        <v>6.5793551603382502E-2</v>
      </c>
      <c r="BF6057">
        <v>78.315550763397994</v>
      </c>
      <c r="BG6057">
        <v>78.045376018544999</v>
      </c>
      <c r="BH6057">
        <v>80.087506335781995</v>
      </c>
      <c r="BI6057">
        <v>73.918751338869001</v>
      </c>
    </row>
    <row r="6058" spans="1:61" x14ac:dyDescent="0.25">
      <c r="A6058" s="10" t="str">
        <f>VLOOKUP(D6058,'Index-Relations'!E:F,2,FALSE)</f>
        <v>ESG</v>
      </c>
      <c r="B6058" t="s">
        <v>3450</v>
      </c>
      <c r="C6058" s="53" t="s">
        <v>2763</v>
      </c>
      <c r="D6058" s="59" t="s">
        <v>3147</v>
      </c>
      <c r="E6058" s="59" t="s">
        <v>9474</v>
      </c>
      <c r="F6058" t="s">
        <v>1219</v>
      </c>
      <c r="G6058" t="s">
        <v>2605</v>
      </c>
      <c r="H6058" t="s">
        <v>1220</v>
      </c>
      <c r="I6058" s="52">
        <v>45566</v>
      </c>
      <c r="J6058" t="s">
        <v>2457</v>
      </c>
      <c r="K6058">
        <v>55</v>
      </c>
      <c r="L6058" s="73">
        <v>79.604643434172999</v>
      </c>
      <c r="M6058">
        <v>55</v>
      </c>
      <c r="N6058">
        <v>1</v>
      </c>
      <c r="O6058" s="73">
        <v>79.550989761093902</v>
      </c>
      <c r="P6058">
        <v>55</v>
      </c>
      <c r="Q6058">
        <v>1</v>
      </c>
      <c r="R6058">
        <v>55</v>
      </c>
      <c r="S6058">
        <v>1</v>
      </c>
      <c r="T6058">
        <v>59.5343167227904</v>
      </c>
      <c r="U6058">
        <v>0.99175498809672202</v>
      </c>
      <c r="V6058">
        <v>54</v>
      </c>
      <c r="W6058">
        <v>0.65688716420194904</v>
      </c>
      <c r="X6058">
        <v>43</v>
      </c>
      <c r="Y6058">
        <v>55</v>
      </c>
      <c r="Z6058">
        <v>1</v>
      </c>
      <c r="AA6058">
        <v>138.507823959489</v>
      </c>
      <c r="AB6058">
        <v>53</v>
      </c>
      <c r="AC6058">
        <v>0.965316438499635</v>
      </c>
      <c r="AD6058">
        <v>2</v>
      </c>
      <c r="AE6058">
        <v>3.4683561500364703E-2</v>
      </c>
      <c r="AF6058">
        <v>0</v>
      </c>
      <c r="AG6058">
        <v>1.2489999999999999E-16</v>
      </c>
      <c r="AH6058">
        <v>1.2568485233894801E-3</v>
      </c>
      <c r="AI6058">
        <v>4</v>
      </c>
      <c r="AJ6058" s="73">
        <v>75.282772686910903</v>
      </c>
      <c r="AK6058">
        <v>55</v>
      </c>
      <c r="AL6058">
        <v>1</v>
      </c>
      <c r="AM6058">
        <v>0</v>
      </c>
      <c r="AN6058">
        <v>0</v>
      </c>
      <c r="AO6058">
        <v>0</v>
      </c>
      <c r="AP6058">
        <v>0</v>
      </c>
      <c r="AQ6058">
        <v>55</v>
      </c>
      <c r="AR6058">
        <v>1</v>
      </c>
      <c r="AS6058">
        <v>0</v>
      </c>
      <c r="AT6058">
        <v>0</v>
      </c>
      <c r="AU6058">
        <v>0</v>
      </c>
      <c r="AV6058">
        <v>0</v>
      </c>
      <c r="AW6058">
        <v>55</v>
      </c>
      <c r="AX6058">
        <v>1</v>
      </c>
      <c r="AY6058" s="73">
        <v>81.048147638543</v>
      </c>
      <c r="AZ6058">
        <v>55</v>
      </c>
      <c r="BA6058">
        <v>1</v>
      </c>
      <c r="BB6058">
        <v>53</v>
      </c>
      <c r="BC6058">
        <v>0.93067470337013902</v>
      </c>
      <c r="BD6058">
        <v>2</v>
      </c>
      <c r="BE6058">
        <v>6.9325296629860894E-2</v>
      </c>
      <c r="BF6058">
        <v>79.604643434172999</v>
      </c>
      <c r="BG6058">
        <v>79.550989761093902</v>
      </c>
      <c r="BH6058">
        <v>81.048147638543</v>
      </c>
      <c r="BI6058">
        <v>75.282772686910903</v>
      </c>
    </row>
    <row r="6059" spans="1:61" x14ac:dyDescent="0.25">
      <c r="A6059" s="10" t="str">
        <f>VLOOKUP(D6059,'Index-Relations'!E:F,2,FALSE)</f>
        <v>ESG</v>
      </c>
      <c r="B6059" t="s">
        <v>3450</v>
      </c>
      <c r="C6059" s="53" t="s">
        <v>2764</v>
      </c>
      <c r="D6059" s="59" t="s">
        <v>3147</v>
      </c>
      <c r="E6059" s="59" t="s">
        <v>9475</v>
      </c>
      <c r="F6059" t="s">
        <v>1219</v>
      </c>
      <c r="G6059" t="s">
        <v>2605</v>
      </c>
      <c r="H6059" t="s">
        <v>1220</v>
      </c>
      <c r="I6059" s="52">
        <v>45537</v>
      </c>
      <c r="J6059" t="s">
        <v>2457</v>
      </c>
      <c r="K6059">
        <v>64</v>
      </c>
      <c r="L6059" s="73">
        <v>79.300458218312002</v>
      </c>
      <c r="M6059">
        <v>64</v>
      </c>
      <c r="N6059">
        <v>1</v>
      </c>
      <c r="O6059" s="73">
        <v>79.263945206564998</v>
      </c>
      <c r="P6059">
        <v>64</v>
      </c>
      <c r="Q6059">
        <v>1</v>
      </c>
      <c r="R6059">
        <v>64</v>
      </c>
      <c r="S6059">
        <v>0.999999999999999</v>
      </c>
      <c r="T6059">
        <v>59.159737868797798</v>
      </c>
      <c r="U6059">
        <v>0.99477997813659302</v>
      </c>
      <c r="V6059">
        <v>63</v>
      </c>
      <c r="W6059">
        <v>0.61371924413485002</v>
      </c>
      <c r="X6059">
        <v>49</v>
      </c>
      <c r="Y6059">
        <v>64</v>
      </c>
      <c r="Z6059">
        <v>1</v>
      </c>
      <c r="AA6059">
        <v>143.42080067217699</v>
      </c>
      <c r="AB6059">
        <v>62</v>
      </c>
      <c r="AC6059">
        <v>0.92849426447271199</v>
      </c>
      <c r="AD6059">
        <v>3</v>
      </c>
      <c r="AE6059">
        <v>7.2213874418224397E-2</v>
      </c>
      <c r="AF6059">
        <v>-1</v>
      </c>
      <c r="AG6059">
        <v>0</v>
      </c>
      <c r="AH6059">
        <v>9.3469750010001897E-4</v>
      </c>
      <c r="AI6059">
        <v>4</v>
      </c>
      <c r="AJ6059" s="73">
        <v>75.074800083558003</v>
      </c>
      <c r="AK6059">
        <v>64</v>
      </c>
      <c r="AL6059">
        <v>1</v>
      </c>
      <c r="AM6059">
        <v>0</v>
      </c>
      <c r="AN6059">
        <v>0</v>
      </c>
      <c r="AO6059">
        <v>0</v>
      </c>
      <c r="AP6059">
        <v>0</v>
      </c>
      <c r="AQ6059">
        <v>64</v>
      </c>
      <c r="AR6059">
        <v>1</v>
      </c>
      <c r="AS6059">
        <v>0</v>
      </c>
      <c r="AT6059">
        <v>0</v>
      </c>
      <c r="AU6059">
        <v>0</v>
      </c>
      <c r="AV6059">
        <v>0</v>
      </c>
      <c r="AW6059">
        <v>64</v>
      </c>
      <c r="AX6059">
        <v>0.999999999999999</v>
      </c>
      <c r="AY6059" s="73">
        <v>80.713827360726</v>
      </c>
      <c r="AZ6059">
        <v>64</v>
      </c>
      <c r="BA6059">
        <v>1</v>
      </c>
      <c r="BB6059">
        <v>62</v>
      </c>
      <c r="BC6059">
        <v>0.93741961656245498</v>
      </c>
      <c r="BD6059">
        <v>2</v>
      </c>
      <c r="BE6059">
        <v>6.2580383437544004E-2</v>
      </c>
      <c r="BF6059">
        <v>79.300458218312002</v>
      </c>
      <c r="BG6059">
        <v>79.263945206564998</v>
      </c>
      <c r="BH6059">
        <v>80.713827360726</v>
      </c>
      <c r="BI6059">
        <v>75.074800083558003</v>
      </c>
    </row>
    <row r="6060" spans="1:61" x14ac:dyDescent="0.25">
      <c r="A6060" s="10" t="str">
        <f>VLOOKUP(D6060,'Index-Relations'!E:F,2,FALSE)</f>
        <v>ESG</v>
      </c>
      <c r="B6060" t="s">
        <v>3450</v>
      </c>
      <c r="C6060" s="53" t="s">
        <v>3350</v>
      </c>
      <c r="D6060" s="59" t="s">
        <v>3147</v>
      </c>
      <c r="E6060" s="59" t="s">
        <v>9476</v>
      </c>
      <c r="F6060" t="s">
        <v>1219</v>
      </c>
      <c r="G6060" t="s">
        <v>2605</v>
      </c>
      <c r="H6060" t="s">
        <v>1220</v>
      </c>
      <c r="I6060" s="52">
        <v>45505</v>
      </c>
      <c r="J6060" t="s">
        <v>2457</v>
      </c>
      <c r="K6060">
        <v>64</v>
      </c>
      <c r="L6060" s="73">
        <v>79.180345150650993</v>
      </c>
      <c r="M6060">
        <v>64</v>
      </c>
      <c r="N6060">
        <v>1</v>
      </c>
      <c r="O6060" s="73">
        <v>79.149064995904993</v>
      </c>
      <c r="P6060">
        <v>64</v>
      </c>
      <c r="Q6060">
        <v>1</v>
      </c>
      <c r="R6060">
        <v>64</v>
      </c>
      <c r="S6060">
        <v>1</v>
      </c>
      <c r="T6060">
        <v>59.142834859013497</v>
      </c>
      <c r="U6060">
        <v>0.99278074750693901</v>
      </c>
      <c r="V6060">
        <v>63</v>
      </c>
      <c r="W6060">
        <v>0.60702141233950702</v>
      </c>
      <c r="X6060">
        <v>48</v>
      </c>
      <c r="Y6060">
        <v>64</v>
      </c>
      <c r="Z6060">
        <v>1</v>
      </c>
      <c r="AA6060">
        <v>145.00540873803601</v>
      </c>
      <c r="AB6060">
        <v>61</v>
      </c>
      <c r="AC6060">
        <v>0.92331820967738198</v>
      </c>
      <c r="AD6060">
        <v>3</v>
      </c>
      <c r="AE6060">
        <v>7.6681790322617904E-2</v>
      </c>
      <c r="AF6060">
        <v>0</v>
      </c>
      <c r="AG6060">
        <v>1.1102E-16</v>
      </c>
      <c r="AH6060">
        <v>9.3839133064803305E-4</v>
      </c>
      <c r="AI6060">
        <v>4</v>
      </c>
      <c r="AJ6060" s="73">
        <v>74.996236379270997</v>
      </c>
      <c r="AK6060">
        <v>64</v>
      </c>
      <c r="AL6060">
        <v>1</v>
      </c>
      <c r="AM6060">
        <v>0</v>
      </c>
      <c r="AN6060">
        <v>0</v>
      </c>
      <c r="AO6060">
        <v>0</v>
      </c>
      <c r="AP6060">
        <v>0</v>
      </c>
      <c r="AQ6060">
        <v>64</v>
      </c>
      <c r="AR6060">
        <v>1</v>
      </c>
      <c r="AS6060">
        <v>0</v>
      </c>
      <c r="AT6060">
        <v>0</v>
      </c>
      <c r="AU6060">
        <v>0</v>
      </c>
      <c r="AV6060">
        <v>0</v>
      </c>
      <c r="AW6060">
        <v>64</v>
      </c>
      <c r="AX6060">
        <v>1</v>
      </c>
      <c r="AY6060" s="73">
        <v>80.534190370646897</v>
      </c>
      <c r="AZ6060">
        <v>64</v>
      </c>
      <c r="BA6060">
        <v>1</v>
      </c>
      <c r="BB6060">
        <v>62</v>
      </c>
      <c r="BC6060">
        <v>0.93626142029064396</v>
      </c>
      <c r="BD6060">
        <v>2</v>
      </c>
      <c r="BE6060">
        <v>6.3738579709355203E-2</v>
      </c>
      <c r="BF6060">
        <v>79.180345150650993</v>
      </c>
      <c r="BG6060">
        <v>79.149064995904993</v>
      </c>
      <c r="BH6060">
        <v>80.534190370646897</v>
      </c>
      <c r="BI6060">
        <v>74.996236379270997</v>
      </c>
    </row>
    <row r="6061" spans="1:61" x14ac:dyDescent="0.25">
      <c r="A6061" s="10" t="str">
        <f>VLOOKUP(D6061,'Index-Relations'!E:F,2,FALSE)</f>
        <v>ESG</v>
      </c>
      <c r="B6061" t="s">
        <v>3450</v>
      </c>
      <c r="C6061" s="53" t="s">
        <v>2765</v>
      </c>
      <c r="D6061" s="59" t="s">
        <v>3147</v>
      </c>
      <c r="E6061" s="59" t="s">
        <v>9477</v>
      </c>
      <c r="F6061" t="s">
        <v>1219</v>
      </c>
      <c r="G6061" t="s">
        <v>2605</v>
      </c>
      <c r="H6061" t="s">
        <v>1220</v>
      </c>
      <c r="I6061" s="52">
        <v>45474</v>
      </c>
      <c r="J6061" t="s">
        <v>2457</v>
      </c>
      <c r="K6061">
        <v>64</v>
      </c>
      <c r="L6061" s="73">
        <v>79.680293364950899</v>
      </c>
      <c r="M6061">
        <v>64</v>
      </c>
      <c r="N6061">
        <v>1</v>
      </c>
      <c r="O6061" s="73">
        <v>79.428804071784995</v>
      </c>
      <c r="P6061">
        <v>64</v>
      </c>
      <c r="Q6061">
        <v>1</v>
      </c>
      <c r="R6061">
        <v>64</v>
      </c>
      <c r="S6061">
        <v>0.999999999999999</v>
      </c>
      <c r="T6061">
        <v>59.234869180009298</v>
      </c>
      <c r="U6061">
        <v>0.99284447764028805</v>
      </c>
      <c r="V6061">
        <v>63</v>
      </c>
      <c r="W6061">
        <v>0.60323739869062898</v>
      </c>
      <c r="X6061">
        <v>47</v>
      </c>
      <c r="Y6061">
        <v>64</v>
      </c>
      <c r="Z6061">
        <v>0.999999999999999</v>
      </c>
      <c r="AA6061">
        <v>161.06192189094</v>
      </c>
      <c r="AB6061">
        <v>61</v>
      </c>
      <c r="AC6061">
        <v>0.91952288944905503</v>
      </c>
      <c r="AD6061">
        <v>3</v>
      </c>
      <c r="AE6061">
        <v>8.0477110550944003E-2</v>
      </c>
      <c r="AF6061">
        <v>0</v>
      </c>
      <c r="AG6061">
        <v>3.0530999999999998E-16</v>
      </c>
      <c r="AH6061">
        <v>9.5601183783698696E-4</v>
      </c>
      <c r="AI6061">
        <v>4</v>
      </c>
      <c r="AJ6061" s="73">
        <v>75.514193665676899</v>
      </c>
      <c r="AK6061">
        <v>64</v>
      </c>
      <c r="AL6061">
        <v>1</v>
      </c>
      <c r="AM6061">
        <v>0</v>
      </c>
      <c r="AN6061">
        <v>0</v>
      </c>
      <c r="AO6061">
        <v>0</v>
      </c>
      <c r="AP6061">
        <v>0</v>
      </c>
      <c r="AQ6061">
        <v>64</v>
      </c>
      <c r="AR6061">
        <v>1</v>
      </c>
      <c r="AS6061">
        <v>0</v>
      </c>
      <c r="AT6061">
        <v>0</v>
      </c>
      <c r="AU6061">
        <v>0</v>
      </c>
      <c r="AV6061">
        <v>0</v>
      </c>
      <c r="AW6061">
        <v>64</v>
      </c>
      <c r="AX6061">
        <v>1</v>
      </c>
      <c r="AY6061" s="73">
        <v>81.197883706919995</v>
      </c>
      <c r="AZ6061">
        <v>64</v>
      </c>
      <c r="BA6061">
        <v>1</v>
      </c>
      <c r="BB6061">
        <v>62</v>
      </c>
      <c r="BC6061">
        <v>0.93221671715928101</v>
      </c>
      <c r="BD6061">
        <v>2</v>
      </c>
      <c r="BE6061">
        <v>6.7783282840717995E-2</v>
      </c>
      <c r="BF6061">
        <v>79.680293364950899</v>
      </c>
      <c r="BG6061">
        <v>79.428804071784995</v>
      </c>
      <c r="BH6061">
        <v>81.197883706919995</v>
      </c>
      <c r="BI6061">
        <v>75.514193665676899</v>
      </c>
    </row>
    <row r="6062" spans="1:61" x14ac:dyDescent="0.25">
      <c r="A6062" s="10" t="str">
        <f>VLOOKUP(D6062,'Index-Relations'!E:F,2,FALSE)</f>
        <v>ESG</v>
      </c>
      <c r="B6062" t="s">
        <v>3450</v>
      </c>
      <c r="C6062" s="53" t="s">
        <v>2766</v>
      </c>
      <c r="D6062" s="59" t="s">
        <v>3147</v>
      </c>
      <c r="E6062" s="59" t="s">
        <v>9478</v>
      </c>
      <c r="F6062" t="s">
        <v>1219</v>
      </c>
      <c r="G6062" t="s">
        <v>2605</v>
      </c>
      <c r="H6062" t="s">
        <v>1220</v>
      </c>
      <c r="I6062" s="52">
        <v>45446</v>
      </c>
      <c r="J6062" t="s">
        <v>2457</v>
      </c>
      <c r="K6062">
        <v>65</v>
      </c>
      <c r="L6062" s="73">
        <v>79.205125709620901</v>
      </c>
      <c r="M6062">
        <v>65</v>
      </c>
      <c r="N6062">
        <v>1</v>
      </c>
      <c r="O6062" s="73">
        <v>78.891475773289898</v>
      </c>
      <c r="P6062">
        <v>65</v>
      </c>
      <c r="Q6062">
        <v>1</v>
      </c>
      <c r="R6062">
        <v>65</v>
      </c>
      <c r="S6062">
        <v>1</v>
      </c>
      <c r="T6062">
        <v>59.170331872854597</v>
      </c>
      <c r="U6062">
        <v>0.98997338084943198</v>
      </c>
      <c r="V6062">
        <v>64</v>
      </c>
      <c r="W6062">
        <v>0.60619781703070197</v>
      </c>
      <c r="X6062">
        <v>48</v>
      </c>
      <c r="Y6062">
        <v>65</v>
      </c>
      <c r="Z6062">
        <v>1</v>
      </c>
      <c r="AA6062">
        <v>161.05111796976499</v>
      </c>
      <c r="AB6062">
        <v>62</v>
      </c>
      <c r="AC6062">
        <v>0.92180995724054304</v>
      </c>
      <c r="AD6062">
        <v>3</v>
      </c>
      <c r="AE6062">
        <v>7.8190042759456499E-2</v>
      </c>
      <c r="AF6062">
        <v>0</v>
      </c>
      <c r="AG6062">
        <v>0</v>
      </c>
      <c r="AH6062">
        <v>9.0327077285172496E-4</v>
      </c>
      <c r="AI6062">
        <v>4</v>
      </c>
      <c r="AJ6062" s="73">
        <v>75.286393731223995</v>
      </c>
      <c r="AK6062">
        <v>65</v>
      </c>
      <c r="AL6062">
        <v>1</v>
      </c>
      <c r="AM6062">
        <v>0</v>
      </c>
      <c r="AN6062">
        <v>0</v>
      </c>
      <c r="AO6062">
        <v>0</v>
      </c>
      <c r="AP6062">
        <v>0</v>
      </c>
      <c r="AQ6062">
        <v>65</v>
      </c>
      <c r="AR6062">
        <v>1</v>
      </c>
      <c r="AS6062">
        <v>0</v>
      </c>
      <c r="AT6062">
        <v>0</v>
      </c>
      <c r="AU6062">
        <v>0</v>
      </c>
      <c r="AV6062">
        <v>0</v>
      </c>
      <c r="AW6062">
        <v>65</v>
      </c>
      <c r="AX6062">
        <v>1</v>
      </c>
      <c r="AY6062" s="73">
        <v>80.5426193912229</v>
      </c>
      <c r="AZ6062">
        <v>65</v>
      </c>
      <c r="BA6062">
        <v>1</v>
      </c>
      <c r="BB6062">
        <v>63</v>
      </c>
      <c r="BC6062">
        <v>0.93151806950742699</v>
      </c>
      <c r="BD6062">
        <v>2</v>
      </c>
      <c r="BE6062">
        <v>6.8481930492572299E-2</v>
      </c>
      <c r="BF6062">
        <v>79.205125709620901</v>
      </c>
      <c r="BG6062">
        <v>78.891475773289898</v>
      </c>
      <c r="BH6062">
        <v>80.5426193912229</v>
      </c>
      <c r="BI6062">
        <v>75.286393731223995</v>
      </c>
    </row>
    <row r="6063" spans="1:61" x14ac:dyDescent="0.25">
      <c r="A6063" s="10" t="str">
        <f>VLOOKUP(D6063,'Index-Relations'!E:F,2,FALSE)</f>
        <v>ESG</v>
      </c>
      <c r="B6063" t="s">
        <v>3450</v>
      </c>
      <c r="C6063" s="53" t="s">
        <v>2767</v>
      </c>
      <c r="D6063" s="59" t="s">
        <v>3147</v>
      </c>
      <c r="E6063" s="59" t="s">
        <v>9479</v>
      </c>
      <c r="F6063" t="s">
        <v>1219</v>
      </c>
      <c r="G6063" t="s">
        <v>2605</v>
      </c>
      <c r="H6063" t="s">
        <v>1220</v>
      </c>
      <c r="I6063" s="52">
        <v>45413</v>
      </c>
      <c r="J6063" t="s">
        <v>2457</v>
      </c>
      <c r="K6063">
        <v>65</v>
      </c>
      <c r="L6063" s="73">
        <v>79.128934196916902</v>
      </c>
      <c r="M6063">
        <v>65</v>
      </c>
      <c r="N6063">
        <v>1</v>
      </c>
      <c r="O6063" s="73">
        <v>78.903707742413999</v>
      </c>
      <c r="P6063">
        <v>65</v>
      </c>
      <c r="Q6063">
        <v>1</v>
      </c>
      <c r="R6063">
        <v>65</v>
      </c>
      <c r="S6063">
        <v>0.999999999999999</v>
      </c>
      <c r="T6063">
        <v>59.219025611500101</v>
      </c>
      <c r="U6063">
        <v>0.99002906167812299</v>
      </c>
      <c r="V6063">
        <v>64</v>
      </c>
      <c r="W6063">
        <v>0.60465564738954902</v>
      </c>
      <c r="X6063">
        <v>48</v>
      </c>
      <c r="Y6063">
        <v>65</v>
      </c>
      <c r="Z6063">
        <v>1</v>
      </c>
      <c r="AA6063">
        <v>164.29301582762699</v>
      </c>
      <c r="AB6063">
        <v>62</v>
      </c>
      <c r="AC6063">
        <v>0.92007264407202705</v>
      </c>
      <c r="AD6063">
        <v>3</v>
      </c>
      <c r="AE6063">
        <v>7.9927355927972593E-2</v>
      </c>
      <c r="AF6063">
        <v>0</v>
      </c>
      <c r="AG6063">
        <v>5.5510000000000001E-17</v>
      </c>
      <c r="AH6063">
        <v>8.8481703680950703E-4</v>
      </c>
      <c r="AI6063">
        <v>4</v>
      </c>
      <c r="AJ6063" s="73">
        <v>75.254980295340005</v>
      </c>
      <c r="AK6063">
        <v>65</v>
      </c>
      <c r="AL6063">
        <v>1</v>
      </c>
      <c r="AM6063">
        <v>0</v>
      </c>
      <c r="AN6063">
        <v>0</v>
      </c>
      <c r="AO6063">
        <v>0</v>
      </c>
      <c r="AP6063">
        <v>0</v>
      </c>
      <c r="AQ6063">
        <v>65</v>
      </c>
      <c r="AR6063">
        <v>0.999999999999999</v>
      </c>
      <c r="AS6063">
        <v>0</v>
      </c>
      <c r="AT6063">
        <v>0</v>
      </c>
      <c r="AU6063">
        <v>0</v>
      </c>
      <c r="AV6063">
        <v>0</v>
      </c>
      <c r="AW6063">
        <v>65</v>
      </c>
      <c r="AX6063">
        <v>0.999999999999999</v>
      </c>
      <c r="AY6063" s="73">
        <v>80.366190881449995</v>
      </c>
      <c r="AZ6063">
        <v>65</v>
      </c>
      <c r="BA6063">
        <v>1</v>
      </c>
      <c r="BB6063">
        <v>63</v>
      </c>
      <c r="BC6063">
        <v>0.93351164077914595</v>
      </c>
      <c r="BD6063">
        <v>2</v>
      </c>
      <c r="BE6063">
        <v>6.6488359220853804E-2</v>
      </c>
      <c r="BF6063">
        <v>79.128934196916902</v>
      </c>
      <c r="BG6063">
        <v>78.903707742413999</v>
      </c>
      <c r="BH6063">
        <v>80.366190881449995</v>
      </c>
      <c r="BI6063">
        <v>75.254980295340005</v>
      </c>
    </row>
    <row r="6064" spans="1:61" x14ac:dyDescent="0.25">
      <c r="A6064" s="10" t="str">
        <f>VLOOKUP(D6064,'Index-Relations'!E:F,2,FALSE)</f>
        <v>ESG</v>
      </c>
      <c r="B6064" t="s">
        <v>3450</v>
      </c>
      <c r="C6064" s="53" t="s">
        <v>2768</v>
      </c>
      <c r="D6064" s="59" t="s">
        <v>3147</v>
      </c>
      <c r="E6064" s="59" t="s">
        <v>9480</v>
      </c>
      <c r="F6064" t="s">
        <v>1219</v>
      </c>
      <c r="G6064" t="s">
        <v>2605</v>
      </c>
      <c r="H6064" t="s">
        <v>1220</v>
      </c>
      <c r="I6064" s="52">
        <v>45383</v>
      </c>
      <c r="J6064" t="s">
        <v>2457</v>
      </c>
      <c r="K6064">
        <v>62</v>
      </c>
      <c r="L6064">
        <v>84.887977278402602</v>
      </c>
      <c r="M6064">
        <v>62</v>
      </c>
      <c r="N6064">
        <v>1</v>
      </c>
      <c r="O6064">
        <v>84.952557395949796</v>
      </c>
      <c r="P6064">
        <v>62</v>
      </c>
      <c r="Q6064">
        <v>1</v>
      </c>
      <c r="R6064">
        <v>62</v>
      </c>
      <c r="S6064">
        <v>1</v>
      </c>
      <c r="T6064">
        <v>59.718520060228599</v>
      </c>
      <c r="U6064">
        <v>0.99106648862673996</v>
      </c>
      <c r="V6064">
        <v>61</v>
      </c>
      <c r="W6064">
        <v>0.63428801455925699</v>
      </c>
      <c r="X6064">
        <v>51</v>
      </c>
      <c r="Y6064">
        <v>62</v>
      </c>
      <c r="Z6064">
        <v>1</v>
      </c>
      <c r="AA6064">
        <v>159.31647370754899</v>
      </c>
      <c r="AB6064">
        <v>59</v>
      </c>
      <c r="AC6064">
        <v>0.93301154015294196</v>
      </c>
      <c r="AD6064">
        <v>3</v>
      </c>
      <c r="AE6064">
        <v>6.6988459847057993E-2</v>
      </c>
      <c r="AF6064">
        <v>0</v>
      </c>
      <c r="AG6064">
        <v>0</v>
      </c>
      <c r="AH6064">
        <v>9.782147575768381E-4</v>
      </c>
      <c r="AI6064">
        <v>4</v>
      </c>
      <c r="AJ6064">
        <v>80.960752992192496</v>
      </c>
      <c r="AK6064">
        <v>62</v>
      </c>
      <c r="AL6064">
        <v>1</v>
      </c>
      <c r="AM6064">
        <v>0</v>
      </c>
      <c r="AN6064">
        <v>0</v>
      </c>
      <c r="AO6064">
        <v>0</v>
      </c>
      <c r="AP6064">
        <v>0</v>
      </c>
      <c r="AQ6064">
        <v>62</v>
      </c>
      <c r="AR6064">
        <v>1</v>
      </c>
      <c r="AS6064">
        <v>0</v>
      </c>
      <c r="AT6064">
        <v>0</v>
      </c>
      <c r="AU6064">
        <v>0</v>
      </c>
      <c r="AV6064">
        <v>0</v>
      </c>
      <c r="AW6064">
        <v>62</v>
      </c>
      <c r="AX6064">
        <v>0.999999999999999</v>
      </c>
      <c r="AY6064">
        <v>85.446271057091593</v>
      </c>
      <c r="AZ6064">
        <v>62</v>
      </c>
      <c r="BA6064">
        <v>1</v>
      </c>
      <c r="BB6064">
        <v>59</v>
      </c>
      <c r="BC6064">
        <v>0.91104579361608196</v>
      </c>
      <c r="BD6064">
        <v>3</v>
      </c>
      <c r="BE6064">
        <v>8.8954206383917198E-2</v>
      </c>
      <c r="BF6064">
        <v>79.991004457420999</v>
      </c>
      <c r="BG6064">
        <v>80.300267330799997</v>
      </c>
      <c r="BH6064">
        <v>80.911992125333995</v>
      </c>
      <c r="BI6064">
        <v>75.663417791933</v>
      </c>
    </row>
    <row r="6065" spans="1:61" x14ac:dyDescent="0.25">
      <c r="A6065" s="10" t="str">
        <f>VLOOKUP(D6065,'Index-Relations'!E:F,2,FALSE)</f>
        <v>ESG</v>
      </c>
      <c r="B6065" t="s">
        <v>3450</v>
      </c>
      <c r="C6065" s="53" t="s">
        <v>2769</v>
      </c>
      <c r="D6065" s="59" t="s">
        <v>3147</v>
      </c>
      <c r="E6065" s="59" t="s">
        <v>9481</v>
      </c>
      <c r="F6065" t="s">
        <v>1219</v>
      </c>
      <c r="G6065" t="s">
        <v>2605</v>
      </c>
      <c r="H6065" t="s">
        <v>1220</v>
      </c>
      <c r="I6065" s="52">
        <v>45352</v>
      </c>
      <c r="J6065" t="s">
        <v>2457</v>
      </c>
      <c r="K6065">
        <v>62</v>
      </c>
      <c r="L6065">
        <v>84.863891781758397</v>
      </c>
      <c r="M6065">
        <v>62</v>
      </c>
      <c r="N6065">
        <v>1</v>
      </c>
      <c r="O6065">
        <v>85.013630783822506</v>
      </c>
      <c r="P6065">
        <v>62</v>
      </c>
      <c r="Q6065">
        <v>1</v>
      </c>
      <c r="R6065">
        <v>62</v>
      </c>
      <c r="S6065">
        <v>1</v>
      </c>
      <c r="T6065">
        <v>59.728414402713298</v>
      </c>
      <c r="U6065">
        <v>0.99000224884566601</v>
      </c>
      <c r="V6065">
        <v>61</v>
      </c>
      <c r="W6065">
        <v>0.60608590756020697</v>
      </c>
      <c r="X6065">
        <v>49</v>
      </c>
      <c r="Y6065">
        <v>62</v>
      </c>
      <c r="Z6065">
        <v>1</v>
      </c>
      <c r="AA6065">
        <v>165.78426467943399</v>
      </c>
      <c r="AB6065">
        <v>59</v>
      </c>
      <c r="AC6065">
        <v>0.936458830712668</v>
      </c>
      <c r="AD6065">
        <v>3</v>
      </c>
      <c r="AE6065">
        <v>6.3541169287332402E-2</v>
      </c>
      <c r="AF6065">
        <v>0</v>
      </c>
      <c r="AG6065">
        <v>0</v>
      </c>
      <c r="AH6065">
        <v>7.0192536907694896E-4</v>
      </c>
      <c r="AI6065">
        <v>2</v>
      </c>
      <c r="AJ6065">
        <v>80.940170778565204</v>
      </c>
      <c r="AK6065">
        <v>62</v>
      </c>
      <c r="AL6065">
        <v>1</v>
      </c>
      <c r="AM6065">
        <v>0</v>
      </c>
      <c r="AN6065">
        <v>0</v>
      </c>
      <c r="AO6065">
        <v>0</v>
      </c>
      <c r="AP6065">
        <v>0</v>
      </c>
      <c r="AQ6065">
        <v>62</v>
      </c>
      <c r="AR6065">
        <v>0.999999999999999</v>
      </c>
      <c r="AS6065">
        <v>0</v>
      </c>
      <c r="AT6065">
        <v>0</v>
      </c>
      <c r="AU6065">
        <v>0</v>
      </c>
      <c r="AV6065">
        <v>0</v>
      </c>
      <c r="AW6065">
        <v>62</v>
      </c>
      <c r="AX6065">
        <v>1</v>
      </c>
      <c r="AY6065">
        <v>85.319563751547406</v>
      </c>
      <c r="AZ6065">
        <v>62</v>
      </c>
      <c r="BA6065">
        <v>1</v>
      </c>
      <c r="BB6065">
        <v>59</v>
      </c>
      <c r="BC6065">
        <v>0.91986207726226599</v>
      </c>
      <c r="BD6065">
        <v>3</v>
      </c>
      <c r="BE6065">
        <v>8.0137922737733402E-2</v>
      </c>
      <c r="BF6065">
        <v>79.908965732360997</v>
      </c>
      <c r="BG6065">
        <v>80.302189023706006</v>
      </c>
      <c r="BH6065">
        <v>80.780662272704902</v>
      </c>
      <c r="BI6065">
        <v>75.567947134961997</v>
      </c>
    </row>
    <row r="6066" spans="1:61" x14ac:dyDescent="0.25">
      <c r="A6066" s="10" t="str">
        <f>VLOOKUP(D6066,'Index-Relations'!E:F,2,FALSE)</f>
        <v>ESG</v>
      </c>
      <c r="B6066" t="s">
        <v>3450</v>
      </c>
      <c r="C6066" s="53" t="s">
        <v>2770</v>
      </c>
      <c r="D6066" s="59" t="s">
        <v>3147</v>
      </c>
      <c r="E6066" s="59" t="s">
        <v>9482</v>
      </c>
      <c r="F6066" t="s">
        <v>1219</v>
      </c>
      <c r="G6066" t="s">
        <v>2605</v>
      </c>
      <c r="H6066" t="s">
        <v>1220</v>
      </c>
      <c r="I6066" s="52">
        <v>45323</v>
      </c>
      <c r="J6066" t="s">
        <v>2457</v>
      </c>
      <c r="K6066">
        <v>62</v>
      </c>
      <c r="L6066">
        <v>84.592375295148599</v>
      </c>
      <c r="M6066">
        <v>62</v>
      </c>
      <c r="N6066">
        <v>1</v>
      </c>
      <c r="O6066">
        <v>84.497783008602696</v>
      </c>
      <c r="P6066">
        <v>62</v>
      </c>
      <c r="Q6066">
        <v>1</v>
      </c>
      <c r="R6066">
        <v>62</v>
      </c>
      <c r="S6066">
        <v>1</v>
      </c>
      <c r="T6066">
        <v>59.7332532897709</v>
      </c>
      <c r="U6066">
        <v>0.98970114124124597</v>
      </c>
      <c r="V6066">
        <v>61</v>
      </c>
      <c r="W6066">
        <v>0.59999076499541903</v>
      </c>
      <c r="X6066">
        <v>49</v>
      </c>
      <c r="Y6066">
        <v>62</v>
      </c>
      <c r="Z6066">
        <v>1</v>
      </c>
      <c r="AA6066">
        <v>167.680333779162</v>
      </c>
      <c r="AB6066">
        <v>60</v>
      </c>
      <c r="AC6066">
        <v>0.96707237337017404</v>
      </c>
      <c r="AD6066">
        <v>2</v>
      </c>
      <c r="AE6066">
        <v>3.2927626629826297E-2</v>
      </c>
      <c r="AF6066">
        <v>0</v>
      </c>
      <c r="AG6066">
        <v>0</v>
      </c>
      <c r="AH6066">
        <v>7.5091387766141899E-4</v>
      </c>
      <c r="AI6066">
        <v>2</v>
      </c>
      <c r="AJ6066">
        <v>80.500907936766893</v>
      </c>
      <c r="AK6066">
        <v>62</v>
      </c>
      <c r="AL6066">
        <v>1</v>
      </c>
      <c r="AM6066">
        <v>0</v>
      </c>
      <c r="AN6066">
        <v>0</v>
      </c>
      <c r="AO6066">
        <v>0</v>
      </c>
      <c r="AP6066">
        <v>0</v>
      </c>
      <c r="AQ6066">
        <v>62</v>
      </c>
      <c r="AR6066">
        <v>0.999999999999999</v>
      </c>
      <c r="AS6066">
        <v>0</v>
      </c>
      <c r="AT6066">
        <v>0</v>
      </c>
      <c r="AU6066">
        <v>0</v>
      </c>
      <c r="AV6066">
        <v>0</v>
      </c>
      <c r="AW6066">
        <v>62</v>
      </c>
      <c r="AX6066">
        <v>1</v>
      </c>
      <c r="AY6066">
        <v>85.479781486657004</v>
      </c>
      <c r="AZ6066">
        <v>62</v>
      </c>
      <c r="BA6066">
        <v>1</v>
      </c>
      <c r="BB6066">
        <v>59</v>
      </c>
      <c r="BC6066">
        <v>0.91244194984611904</v>
      </c>
      <c r="BD6066">
        <v>3</v>
      </c>
      <c r="BE6066">
        <v>8.7558050153880199E-2</v>
      </c>
      <c r="BF6066">
        <v>79.56502181258</v>
      </c>
      <c r="BG6066">
        <v>79.818942348090005</v>
      </c>
      <c r="BH6066">
        <v>80.727351255456</v>
      </c>
      <c r="BI6066">
        <v>75.145307884602005</v>
      </c>
    </row>
    <row r="6067" spans="1:61" x14ac:dyDescent="0.25">
      <c r="A6067" s="10" t="str">
        <f>VLOOKUP(D6067,'Index-Relations'!E:F,2,FALSE)</f>
        <v>ESG</v>
      </c>
      <c r="B6067" t="s">
        <v>3450</v>
      </c>
      <c r="C6067" s="53" t="s">
        <v>2760</v>
      </c>
      <c r="D6067" s="59" t="s">
        <v>3148</v>
      </c>
      <c r="E6067" s="59" t="s">
        <v>9483</v>
      </c>
      <c r="F6067" t="s">
        <v>1225</v>
      </c>
      <c r="G6067" t="s">
        <v>2612</v>
      </c>
      <c r="H6067" t="s">
        <v>1226</v>
      </c>
      <c r="I6067" s="52">
        <v>45659</v>
      </c>
      <c r="J6067" t="s">
        <v>2457</v>
      </c>
      <c r="K6067">
        <v>67</v>
      </c>
      <c r="L6067" s="73">
        <v>67.200175450803997</v>
      </c>
      <c r="M6067">
        <v>67</v>
      </c>
      <c r="N6067">
        <v>1</v>
      </c>
      <c r="O6067" s="73">
        <v>64.659803647811998</v>
      </c>
      <c r="P6067">
        <v>67</v>
      </c>
      <c r="Q6067">
        <v>1</v>
      </c>
      <c r="R6067">
        <v>67</v>
      </c>
      <c r="S6067">
        <v>1</v>
      </c>
      <c r="T6067">
        <v>43.091759878119099</v>
      </c>
      <c r="U6067">
        <v>0.83104122361879895</v>
      </c>
      <c r="V6067">
        <v>65</v>
      </c>
      <c r="W6067">
        <v>0</v>
      </c>
      <c r="X6067">
        <v>0</v>
      </c>
      <c r="Y6067">
        <v>67</v>
      </c>
      <c r="Z6067">
        <v>0.999999999999999</v>
      </c>
      <c r="AA6067">
        <v>10.3511456338711</v>
      </c>
      <c r="AB6067">
        <v>60</v>
      </c>
      <c r="AC6067">
        <v>0.931270227532493</v>
      </c>
      <c r="AD6067">
        <v>7</v>
      </c>
      <c r="AE6067">
        <v>6.8729772467506903E-2</v>
      </c>
      <c r="AF6067">
        <v>0</v>
      </c>
      <c r="AG6067">
        <v>6.9390000000000004E-17</v>
      </c>
      <c r="AH6067">
        <v>2.28765383957484E-5</v>
      </c>
      <c r="AI6067">
        <v>2</v>
      </c>
      <c r="AJ6067" s="73">
        <v>63.294861896287998</v>
      </c>
      <c r="AK6067">
        <v>67</v>
      </c>
      <c r="AL6067">
        <v>1</v>
      </c>
      <c r="AM6067">
        <v>0</v>
      </c>
      <c r="AN6067">
        <v>0</v>
      </c>
      <c r="AO6067">
        <v>0</v>
      </c>
      <c r="AP6067">
        <v>0</v>
      </c>
      <c r="AQ6067">
        <v>67</v>
      </c>
      <c r="AR6067">
        <v>1</v>
      </c>
      <c r="AS6067">
        <v>0</v>
      </c>
      <c r="AT6067">
        <v>0</v>
      </c>
      <c r="AU6067">
        <v>0</v>
      </c>
      <c r="AV6067">
        <v>0</v>
      </c>
      <c r="AW6067">
        <v>67</v>
      </c>
      <c r="AX6067">
        <v>1</v>
      </c>
      <c r="AY6067" s="73">
        <v>71.123013332190993</v>
      </c>
      <c r="AZ6067">
        <v>67</v>
      </c>
      <c r="BA6067">
        <v>1</v>
      </c>
      <c r="BB6067">
        <v>67</v>
      </c>
      <c r="BC6067">
        <v>1</v>
      </c>
      <c r="BD6067">
        <v>0</v>
      </c>
      <c r="BE6067">
        <v>0</v>
      </c>
      <c r="BF6067">
        <v>67.200175450803997</v>
      </c>
      <c r="BG6067">
        <v>64.659803647811998</v>
      </c>
      <c r="BH6067">
        <v>71.123013332190993</v>
      </c>
      <c r="BI6067">
        <v>63.294861896287998</v>
      </c>
    </row>
    <row r="6068" spans="1:61" x14ac:dyDescent="0.25">
      <c r="A6068" s="10" t="str">
        <f>VLOOKUP(D6068,'Index-Relations'!E:F,2,FALSE)</f>
        <v>ESG</v>
      </c>
      <c r="B6068" t="s">
        <v>3450</v>
      </c>
      <c r="C6068" s="53" t="s">
        <v>2761</v>
      </c>
      <c r="D6068" s="59" t="s">
        <v>3148</v>
      </c>
      <c r="E6068" s="59" t="s">
        <v>9484</v>
      </c>
      <c r="F6068" t="s">
        <v>1225</v>
      </c>
      <c r="G6068" t="s">
        <v>2612</v>
      </c>
      <c r="H6068" t="s">
        <v>1226</v>
      </c>
      <c r="I6068" s="52">
        <v>45628</v>
      </c>
      <c r="J6068" t="s">
        <v>2457</v>
      </c>
      <c r="K6068">
        <v>67</v>
      </c>
      <c r="L6068" s="73">
        <v>66.967498416110999</v>
      </c>
      <c r="M6068">
        <v>67</v>
      </c>
      <c r="N6068">
        <v>1</v>
      </c>
      <c r="O6068" s="73">
        <v>64.320046291897</v>
      </c>
      <c r="P6068">
        <v>67</v>
      </c>
      <c r="Q6068">
        <v>1</v>
      </c>
      <c r="R6068">
        <v>67</v>
      </c>
      <c r="S6068">
        <v>1</v>
      </c>
      <c r="T6068">
        <v>43.181788356493598</v>
      </c>
      <c r="U6068">
        <v>0.83303397352103503</v>
      </c>
      <c r="V6068">
        <v>65</v>
      </c>
      <c r="W6068">
        <v>0</v>
      </c>
      <c r="X6068">
        <v>0</v>
      </c>
      <c r="Y6068">
        <v>67</v>
      </c>
      <c r="Z6068">
        <v>0.999999999999999</v>
      </c>
      <c r="AA6068">
        <v>9.5035502064147899</v>
      </c>
      <c r="AB6068">
        <v>59</v>
      </c>
      <c r="AC6068">
        <v>0.93186878485392299</v>
      </c>
      <c r="AD6068">
        <v>8</v>
      </c>
      <c r="AE6068">
        <v>6.8131215146076105E-2</v>
      </c>
      <c r="AF6068">
        <v>0</v>
      </c>
      <c r="AG6068">
        <v>2.7756000000000002E-16</v>
      </c>
      <c r="AH6068">
        <v>1.26449112109357E-5</v>
      </c>
      <c r="AI6068">
        <v>1</v>
      </c>
      <c r="AJ6068" s="73">
        <v>63.087580897465998</v>
      </c>
      <c r="AK6068">
        <v>67</v>
      </c>
      <c r="AL6068">
        <v>1</v>
      </c>
      <c r="AM6068">
        <v>0</v>
      </c>
      <c r="AN6068">
        <v>0</v>
      </c>
      <c r="AO6068">
        <v>0</v>
      </c>
      <c r="AP6068">
        <v>0</v>
      </c>
      <c r="AQ6068">
        <v>67</v>
      </c>
      <c r="AR6068">
        <v>1</v>
      </c>
      <c r="AS6068">
        <v>0</v>
      </c>
      <c r="AT6068">
        <v>0</v>
      </c>
      <c r="AU6068">
        <v>0</v>
      </c>
      <c r="AV6068">
        <v>0</v>
      </c>
      <c r="AW6068">
        <v>67</v>
      </c>
      <c r="AX6068">
        <v>0.999999999999999</v>
      </c>
      <c r="AY6068" s="73">
        <v>71.036525917153</v>
      </c>
      <c r="AZ6068">
        <v>67</v>
      </c>
      <c r="BA6068">
        <v>1</v>
      </c>
      <c r="BB6068">
        <v>67</v>
      </c>
      <c r="BC6068">
        <v>1</v>
      </c>
      <c r="BD6068">
        <v>0</v>
      </c>
      <c r="BE6068">
        <v>0</v>
      </c>
      <c r="BF6068">
        <v>66.967498416110999</v>
      </c>
      <c r="BG6068">
        <v>64.320046291897</v>
      </c>
      <c r="BH6068">
        <v>71.036525917153</v>
      </c>
      <c r="BI6068">
        <v>63.087580897465998</v>
      </c>
    </row>
    <row r="6069" spans="1:61" x14ac:dyDescent="0.25">
      <c r="A6069" s="10" t="str">
        <f>VLOOKUP(D6069,'Index-Relations'!E:F,2,FALSE)</f>
        <v>ESG</v>
      </c>
      <c r="B6069" t="s">
        <v>3450</v>
      </c>
      <c r="C6069" s="53" t="s">
        <v>2762</v>
      </c>
      <c r="D6069" s="59" t="s">
        <v>3148</v>
      </c>
      <c r="E6069" s="59" t="s">
        <v>9485</v>
      </c>
      <c r="F6069" t="s">
        <v>1225</v>
      </c>
      <c r="G6069" t="s">
        <v>2612</v>
      </c>
      <c r="H6069" t="s">
        <v>1226</v>
      </c>
      <c r="I6069" s="52">
        <v>45597</v>
      </c>
      <c r="J6069" t="s">
        <v>2457</v>
      </c>
      <c r="K6069">
        <v>67</v>
      </c>
      <c r="L6069" s="73">
        <v>67.015872217568003</v>
      </c>
      <c r="M6069">
        <v>67</v>
      </c>
      <c r="N6069">
        <v>1</v>
      </c>
      <c r="O6069" s="73">
        <v>64.318266374408907</v>
      </c>
      <c r="P6069">
        <v>67</v>
      </c>
      <c r="Q6069">
        <v>1</v>
      </c>
      <c r="R6069">
        <v>67</v>
      </c>
      <c r="S6069">
        <v>0.999999999999999</v>
      </c>
      <c r="T6069">
        <v>43.2923991329017</v>
      </c>
      <c r="U6069">
        <v>0.83440016148219398</v>
      </c>
      <c r="V6069">
        <v>65</v>
      </c>
      <c r="W6069">
        <v>0</v>
      </c>
      <c r="X6069">
        <v>0</v>
      </c>
      <c r="Y6069">
        <v>67</v>
      </c>
      <c r="Z6069">
        <v>1</v>
      </c>
      <c r="AA6069">
        <v>9.6241985819074198</v>
      </c>
      <c r="AB6069">
        <v>59</v>
      </c>
      <c r="AC6069">
        <v>0.92944625971530703</v>
      </c>
      <c r="AD6069">
        <v>8</v>
      </c>
      <c r="AE6069">
        <v>7.0553740284691802E-2</v>
      </c>
      <c r="AF6069">
        <v>0</v>
      </c>
      <c r="AG6069">
        <v>4.3020999999999999E-16</v>
      </c>
      <c r="AH6069">
        <v>1.26807402033934E-5</v>
      </c>
      <c r="AI6069">
        <v>1</v>
      </c>
      <c r="AJ6069" s="73">
        <v>63.249170150274999</v>
      </c>
      <c r="AK6069">
        <v>67</v>
      </c>
      <c r="AL6069">
        <v>1</v>
      </c>
      <c r="AM6069">
        <v>0</v>
      </c>
      <c r="AN6069">
        <v>0</v>
      </c>
      <c r="AO6069">
        <v>0</v>
      </c>
      <c r="AP6069">
        <v>0</v>
      </c>
      <c r="AQ6069">
        <v>67</v>
      </c>
      <c r="AR6069">
        <v>1</v>
      </c>
      <c r="AS6069">
        <v>0</v>
      </c>
      <c r="AT6069">
        <v>0</v>
      </c>
      <c r="AU6069">
        <v>0</v>
      </c>
      <c r="AV6069">
        <v>0</v>
      </c>
      <c r="AW6069">
        <v>67</v>
      </c>
      <c r="AX6069">
        <v>1</v>
      </c>
      <c r="AY6069" s="73">
        <v>71.107645434684997</v>
      </c>
      <c r="AZ6069">
        <v>67</v>
      </c>
      <c r="BA6069">
        <v>1</v>
      </c>
      <c r="BB6069">
        <v>67</v>
      </c>
      <c r="BC6069">
        <v>1</v>
      </c>
      <c r="BD6069">
        <v>0</v>
      </c>
      <c r="BE6069">
        <v>0</v>
      </c>
      <c r="BF6069">
        <v>67.015872217568003</v>
      </c>
      <c r="BG6069">
        <v>64.318266374408907</v>
      </c>
      <c r="BH6069">
        <v>71.107645434684997</v>
      </c>
      <c r="BI6069">
        <v>63.249170150274999</v>
      </c>
    </row>
    <row r="6070" spans="1:61" x14ac:dyDescent="0.25">
      <c r="A6070" s="10" t="str">
        <f>VLOOKUP(D6070,'Index-Relations'!E:F,2,FALSE)</f>
        <v>ESG</v>
      </c>
      <c r="B6070" t="s">
        <v>3450</v>
      </c>
      <c r="C6070" s="53" t="s">
        <v>2763</v>
      </c>
      <c r="D6070" s="59" t="s">
        <v>3148</v>
      </c>
      <c r="E6070" s="59" t="s">
        <v>9486</v>
      </c>
      <c r="F6070" t="s">
        <v>1225</v>
      </c>
      <c r="G6070" t="s">
        <v>2612</v>
      </c>
      <c r="H6070" t="s">
        <v>1226</v>
      </c>
      <c r="I6070" s="52">
        <v>45566</v>
      </c>
      <c r="J6070" t="s">
        <v>2457</v>
      </c>
      <c r="K6070">
        <v>64</v>
      </c>
      <c r="L6070" s="73">
        <v>65.714512100058997</v>
      </c>
      <c r="M6070">
        <v>64</v>
      </c>
      <c r="N6070">
        <v>1</v>
      </c>
      <c r="O6070" s="73">
        <v>63.037516397546</v>
      </c>
      <c r="P6070">
        <v>64</v>
      </c>
      <c r="Q6070">
        <v>1</v>
      </c>
      <c r="R6070">
        <v>64</v>
      </c>
      <c r="S6070">
        <v>1</v>
      </c>
      <c r="T6070">
        <v>42.989596220704499</v>
      </c>
      <c r="U6070">
        <v>0.83052013458770901</v>
      </c>
      <c r="V6070">
        <v>62</v>
      </c>
      <c r="W6070">
        <v>0</v>
      </c>
      <c r="X6070">
        <v>0</v>
      </c>
      <c r="Y6070">
        <v>64</v>
      </c>
      <c r="Z6070">
        <v>1</v>
      </c>
      <c r="AA6070">
        <v>8.9851850217893094</v>
      </c>
      <c r="AB6070">
        <v>57</v>
      </c>
      <c r="AC6070">
        <v>0.93007759062501005</v>
      </c>
      <c r="AD6070">
        <v>7</v>
      </c>
      <c r="AE6070">
        <v>6.9922409374989794E-2</v>
      </c>
      <c r="AF6070">
        <v>0</v>
      </c>
      <c r="AG6070">
        <v>1.2489999999999999E-16</v>
      </c>
      <c r="AH6070">
        <v>1.50607846155525E-5</v>
      </c>
      <c r="AI6070">
        <v>1</v>
      </c>
      <c r="AJ6070" s="73">
        <v>61.847609868252903</v>
      </c>
      <c r="AK6070">
        <v>64</v>
      </c>
      <c r="AL6070">
        <v>1</v>
      </c>
      <c r="AM6070">
        <v>0</v>
      </c>
      <c r="AN6070">
        <v>0</v>
      </c>
      <c r="AO6070">
        <v>0</v>
      </c>
      <c r="AP6070">
        <v>0</v>
      </c>
      <c r="AQ6070">
        <v>64</v>
      </c>
      <c r="AR6070">
        <v>1</v>
      </c>
      <c r="AS6070">
        <v>0</v>
      </c>
      <c r="AT6070">
        <v>0</v>
      </c>
      <c r="AU6070">
        <v>0</v>
      </c>
      <c r="AV6070">
        <v>0</v>
      </c>
      <c r="AW6070">
        <v>64</v>
      </c>
      <c r="AX6070">
        <v>1</v>
      </c>
      <c r="AY6070" s="73">
        <v>70.333120078695899</v>
      </c>
      <c r="AZ6070">
        <v>64</v>
      </c>
      <c r="BA6070">
        <v>1</v>
      </c>
      <c r="BB6070">
        <v>64</v>
      </c>
      <c r="BC6070">
        <v>1</v>
      </c>
      <c r="BD6070">
        <v>0</v>
      </c>
      <c r="BE6070">
        <v>0</v>
      </c>
      <c r="BF6070">
        <v>65.714512100058997</v>
      </c>
      <c r="BG6070">
        <v>63.037516397546</v>
      </c>
      <c r="BH6070">
        <v>70.333120078695899</v>
      </c>
      <c r="BI6070">
        <v>61.847609868252903</v>
      </c>
    </row>
    <row r="6071" spans="1:61" x14ac:dyDescent="0.25">
      <c r="A6071" s="10" t="str">
        <f>VLOOKUP(D6071,'Index-Relations'!E:F,2,FALSE)</f>
        <v>ESG</v>
      </c>
      <c r="B6071" t="s">
        <v>3450</v>
      </c>
      <c r="C6071" s="53" t="s">
        <v>2764</v>
      </c>
      <c r="D6071" s="59" t="s">
        <v>3148</v>
      </c>
      <c r="E6071" s="59" t="s">
        <v>9487</v>
      </c>
      <c r="F6071" t="s">
        <v>1225</v>
      </c>
      <c r="G6071" t="s">
        <v>2612</v>
      </c>
      <c r="H6071" t="s">
        <v>1226</v>
      </c>
      <c r="I6071" s="52">
        <v>45537</v>
      </c>
      <c r="J6071" t="s">
        <v>2457</v>
      </c>
      <c r="K6071">
        <v>75</v>
      </c>
      <c r="L6071" s="73">
        <v>65.397233433482</v>
      </c>
      <c r="M6071">
        <v>75</v>
      </c>
      <c r="N6071">
        <v>1</v>
      </c>
      <c r="O6071" s="73">
        <v>62.719040115204002</v>
      </c>
      <c r="P6071">
        <v>75</v>
      </c>
      <c r="Q6071">
        <v>1</v>
      </c>
      <c r="R6071">
        <v>75</v>
      </c>
      <c r="S6071">
        <v>1</v>
      </c>
      <c r="T6071">
        <v>43.257739259096802</v>
      </c>
      <c r="U6071">
        <v>0.86739039659513295</v>
      </c>
      <c r="V6071">
        <v>73</v>
      </c>
      <c r="W6071">
        <v>0</v>
      </c>
      <c r="X6071">
        <v>0</v>
      </c>
      <c r="Y6071">
        <v>75</v>
      </c>
      <c r="Z6071">
        <v>1</v>
      </c>
      <c r="AA6071">
        <v>9.0488043529533506</v>
      </c>
      <c r="AB6071">
        <v>69</v>
      </c>
      <c r="AC6071">
        <v>0.96937796252112196</v>
      </c>
      <c r="AD6071">
        <v>9</v>
      </c>
      <c r="AE6071">
        <v>7.2459860467031095E-2</v>
      </c>
      <c r="AF6071">
        <v>-3</v>
      </c>
      <c r="AG6071">
        <v>0</v>
      </c>
      <c r="AH6071">
        <v>1.39023679728509E-5</v>
      </c>
      <c r="AI6071">
        <v>1</v>
      </c>
      <c r="AJ6071" s="73">
        <v>61.807932476647899</v>
      </c>
      <c r="AK6071">
        <v>75</v>
      </c>
      <c r="AL6071">
        <v>1</v>
      </c>
      <c r="AM6071">
        <v>0</v>
      </c>
      <c r="AN6071">
        <v>0</v>
      </c>
      <c r="AO6071">
        <v>0</v>
      </c>
      <c r="AP6071">
        <v>0</v>
      </c>
      <c r="AQ6071">
        <v>75</v>
      </c>
      <c r="AR6071">
        <v>0.999999999999999</v>
      </c>
      <c r="AS6071">
        <v>0</v>
      </c>
      <c r="AT6071">
        <v>0</v>
      </c>
      <c r="AU6071">
        <v>0</v>
      </c>
      <c r="AV6071">
        <v>0</v>
      </c>
      <c r="AW6071">
        <v>75</v>
      </c>
      <c r="AX6071">
        <v>1</v>
      </c>
      <c r="AY6071" s="73">
        <v>69.751521210388901</v>
      </c>
      <c r="AZ6071">
        <v>75</v>
      </c>
      <c r="BA6071">
        <v>1</v>
      </c>
      <c r="BB6071">
        <v>75</v>
      </c>
      <c r="BC6071">
        <v>0.999999999999999</v>
      </c>
      <c r="BD6071">
        <v>0</v>
      </c>
      <c r="BE6071">
        <v>0</v>
      </c>
      <c r="BF6071">
        <v>65.397233433482</v>
      </c>
      <c r="BG6071">
        <v>62.719040115204002</v>
      </c>
      <c r="BH6071">
        <v>69.751521210388901</v>
      </c>
      <c r="BI6071">
        <v>61.807932476647899</v>
      </c>
    </row>
    <row r="6072" spans="1:61" x14ac:dyDescent="0.25">
      <c r="A6072" s="10" t="str">
        <f>VLOOKUP(D6072,'Index-Relations'!E:F,2,FALSE)</f>
        <v>ESG</v>
      </c>
      <c r="B6072" t="s">
        <v>3450</v>
      </c>
      <c r="C6072" s="53" t="s">
        <v>3350</v>
      </c>
      <c r="D6072" s="59" t="s">
        <v>3148</v>
      </c>
      <c r="E6072" s="59" t="s">
        <v>9488</v>
      </c>
      <c r="F6072" t="s">
        <v>1225</v>
      </c>
      <c r="G6072" t="s">
        <v>2612</v>
      </c>
      <c r="H6072" t="s">
        <v>1226</v>
      </c>
      <c r="I6072" s="52">
        <v>45505</v>
      </c>
      <c r="J6072" t="s">
        <v>2457</v>
      </c>
      <c r="K6072">
        <v>75</v>
      </c>
      <c r="L6072" s="73">
        <v>65.573888730276906</v>
      </c>
      <c r="M6072">
        <v>75</v>
      </c>
      <c r="N6072">
        <v>1</v>
      </c>
      <c r="O6072" s="73">
        <v>62.9651221926989</v>
      </c>
      <c r="P6072">
        <v>75</v>
      </c>
      <c r="Q6072">
        <v>1</v>
      </c>
      <c r="R6072">
        <v>75</v>
      </c>
      <c r="S6072">
        <v>1</v>
      </c>
      <c r="T6072">
        <v>43.078909112767803</v>
      </c>
      <c r="U6072">
        <v>0.84049781455197503</v>
      </c>
      <c r="V6072">
        <v>73</v>
      </c>
      <c r="W6072">
        <v>0</v>
      </c>
      <c r="X6072">
        <v>0</v>
      </c>
      <c r="Y6072">
        <v>75</v>
      </c>
      <c r="Z6072">
        <v>1</v>
      </c>
      <c r="AA6072">
        <v>9.4539079888991893</v>
      </c>
      <c r="AB6072">
        <v>65</v>
      </c>
      <c r="AC6072">
        <v>0.90951204903706095</v>
      </c>
      <c r="AD6072">
        <v>10</v>
      </c>
      <c r="AE6072">
        <v>9.0487950962937894E-2</v>
      </c>
      <c r="AF6072">
        <v>0</v>
      </c>
      <c r="AG6072">
        <v>1.9429E-16</v>
      </c>
      <c r="AH6072">
        <v>1.50681701509347E-5</v>
      </c>
      <c r="AI6072">
        <v>1</v>
      </c>
      <c r="AJ6072" s="73">
        <v>61.936117528825903</v>
      </c>
      <c r="AK6072">
        <v>75</v>
      </c>
      <c r="AL6072">
        <v>1</v>
      </c>
      <c r="AM6072">
        <v>0</v>
      </c>
      <c r="AN6072">
        <v>0</v>
      </c>
      <c r="AO6072">
        <v>0</v>
      </c>
      <c r="AP6072">
        <v>0</v>
      </c>
      <c r="AQ6072">
        <v>75</v>
      </c>
      <c r="AR6072">
        <v>1</v>
      </c>
      <c r="AS6072">
        <v>0</v>
      </c>
      <c r="AT6072">
        <v>0</v>
      </c>
      <c r="AU6072">
        <v>0</v>
      </c>
      <c r="AV6072">
        <v>0</v>
      </c>
      <c r="AW6072">
        <v>75</v>
      </c>
      <c r="AX6072">
        <v>1</v>
      </c>
      <c r="AY6072" s="73">
        <v>69.791897675303005</v>
      </c>
      <c r="AZ6072">
        <v>75</v>
      </c>
      <c r="BA6072">
        <v>1</v>
      </c>
      <c r="BB6072">
        <v>75</v>
      </c>
      <c r="BC6072">
        <v>1</v>
      </c>
      <c r="BD6072">
        <v>0</v>
      </c>
      <c r="BE6072">
        <v>0</v>
      </c>
      <c r="BF6072">
        <v>65.573888730276906</v>
      </c>
      <c r="BG6072">
        <v>62.9651221926989</v>
      </c>
      <c r="BH6072">
        <v>69.791897675303005</v>
      </c>
      <c r="BI6072">
        <v>61.936117528825903</v>
      </c>
    </row>
    <row r="6073" spans="1:61" x14ac:dyDescent="0.25">
      <c r="A6073" s="10" t="str">
        <f>VLOOKUP(D6073,'Index-Relations'!E:F,2,FALSE)</f>
        <v>ESG</v>
      </c>
      <c r="B6073" t="s">
        <v>3450</v>
      </c>
      <c r="C6073" s="53" t="s">
        <v>2765</v>
      </c>
      <c r="D6073" s="59" t="s">
        <v>3148</v>
      </c>
      <c r="E6073" s="59" t="s">
        <v>9489</v>
      </c>
      <c r="F6073" t="s">
        <v>1225</v>
      </c>
      <c r="G6073" t="s">
        <v>2612</v>
      </c>
      <c r="H6073" t="s">
        <v>1226</v>
      </c>
      <c r="I6073" s="52">
        <v>45474</v>
      </c>
      <c r="J6073" t="s">
        <v>2457</v>
      </c>
      <c r="K6073">
        <v>77</v>
      </c>
      <c r="L6073" s="73">
        <v>65.551900820550003</v>
      </c>
      <c r="M6073">
        <v>77</v>
      </c>
      <c r="N6073">
        <v>1</v>
      </c>
      <c r="O6073" s="73">
        <v>63.014985053447901</v>
      </c>
      <c r="P6073">
        <v>77</v>
      </c>
      <c r="Q6073">
        <v>1</v>
      </c>
      <c r="R6073">
        <v>77</v>
      </c>
      <c r="S6073">
        <v>1</v>
      </c>
      <c r="T6073">
        <v>43.168736982861198</v>
      </c>
      <c r="U6073">
        <v>0.84585072233313097</v>
      </c>
      <c r="V6073">
        <v>75</v>
      </c>
      <c r="W6073">
        <v>0</v>
      </c>
      <c r="X6073">
        <v>0</v>
      </c>
      <c r="Y6073">
        <v>77</v>
      </c>
      <c r="Z6073">
        <v>0.999999999999999</v>
      </c>
      <c r="AA6073">
        <v>10.007313150167001</v>
      </c>
      <c r="AB6073">
        <v>68</v>
      </c>
      <c r="AC6073">
        <v>0.91375274342055002</v>
      </c>
      <c r="AD6073">
        <v>9</v>
      </c>
      <c r="AE6073">
        <v>8.6247256579449399E-2</v>
      </c>
      <c r="AF6073">
        <v>0</v>
      </c>
      <c r="AG6073">
        <v>2.3592E-16</v>
      </c>
      <c r="AH6073">
        <v>1.48873599653918E-5</v>
      </c>
      <c r="AI6073">
        <v>1</v>
      </c>
      <c r="AJ6073" s="73">
        <v>61.867402002052003</v>
      </c>
      <c r="AK6073">
        <v>77</v>
      </c>
      <c r="AL6073">
        <v>1</v>
      </c>
      <c r="AM6073">
        <v>0</v>
      </c>
      <c r="AN6073">
        <v>0</v>
      </c>
      <c r="AO6073">
        <v>0</v>
      </c>
      <c r="AP6073">
        <v>0</v>
      </c>
      <c r="AQ6073">
        <v>77</v>
      </c>
      <c r="AR6073">
        <v>0.999999999999999</v>
      </c>
      <c r="AS6073">
        <v>0</v>
      </c>
      <c r="AT6073">
        <v>0</v>
      </c>
      <c r="AU6073">
        <v>0</v>
      </c>
      <c r="AV6073">
        <v>0</v>
      </c>
      <c r="AW6073">
        <v>77</v>
      </c>
      <c r="AX6073">
        <v>0.999999999999999</v>
      </c>
      <c r="AY6073" s="73">
        <v>69.741040134940903</v>
      </c>
      <c r="AZ6073">
        <v>77</v>
      </c>
      <c r="BA6073">
        <v>1</v>
      </c>
      <c r="BB6073">
        <v>77</v>
      </c>
      <c r="BC6073">
        <v>0.999999999999999</v>
      </c>
      <c r="BD6073">
        <v>0</v>
      </c>
      <c r="BE6073">
        <v>0</v>
      </c>
      <c r="BF6073">
        <v>65.551900820550003</v>
      </c>
      <c r="BG6073">
        <v>63.014985053447901</v>
      </c>
      <c r="BH6073">
        <v>69.741040134940903</v>
      </c>
      <c r="BI6073">
        <v>61.867402002052003</v>
      </c>
    </row>
    <row r="6074" spans="1:61" x14ac:dyDescent="0.25">
      <c r="A6074" s="10" t="str">
        <f>VLOOKUP(D6074,'Index-Relations'!E:F,2,FALSE)</f>
        <v>ESG</v>
      </c>
      <c r="B6074" t="s">
        <v>3450</v>
      </c>
      <c r="C6074" s="53" t="s">
        <v>2766</v>
      </c>
      <c r="D6074" s="59" t="s">
        <v>3148</v>
      </c>
      <c r="E6074" s="59" t="s">
        <v>9490</v>
      </c>
      <c r="F6074" t="s">
        <v>1225</v>
      </c>
      <c r="G6074" t="s">
        <v>2612</v>
      </c>
      <c r="H6074" t="s">
        <v>1226</v>
      </c>
      <c r="I6074" s="52">
        <v>45446</v>
      </c>
      <c r="J6074" t="s">
        <v>2457</v>
      </c>
      <c r="K6074">
        <v>77</v>
      </c>
      <c r="L6074" s="73">
        <v>65.795548097520907</v>
      </c>
      <c r="M6074">
        <v>77</v>
      </c>
      <c r="N6074">
        <v>1</v>
      </c>
      <c r="O6074" s="73">
        <v>63.366299444958003</v>
      </c>
      <c r="P6074">
        <v>77</v>
      </c>
      <c r="Q6074">
        <v>1</v>
      </c>
      <c r="R6074">
        <v>77</v>
      </c>
      <c r="S6074">
        <v>1</v>
      </c>
      <c r="T6074">
        <v>43.116513765861299</v>
      </c>
      <c r="U6074">
        <v>0.84890799779081605</v>
      </c>
      <c r="V6074">
        <v>75</v>
      </c>
      <c r="W6074">
        <v>0</v>
      </c>
      <c r="X6074">
        <v>0</v>
      </c>
      <c r="Y6074">
        <v>77</v>
      </c>
      <c r="Z6074">
        <v>1</v>
      </c>
      <c r="AA6074">
        <v>9.9918750162336494</v>
      </c>
      <c r="AB6074">
        <v>69</v>
      </c>
      <c r="AC6074">
        <v>0.92449201392952396</v>
      </c>
      <c r="AD6074">
        <v>8</v>
      </c>
      <c r="AE6074">
        <v>7.55079860704755E-2</v>
      </c>
      <c r="AF6074">
        <v>0</v>
      </c>
      <c r="AG6074">
        <v>8.3269999999999995E-17</v>
      </c>
      <c r="AH6074">
        <v>1.47439925625818E-5</v>
      </c>
      <c r="AI6074">
        <v>1</v>
      </c>
      <c r="AJ6074" s="73">
        <v>62.103487568423901</v>
      </c>
      <c r="AK6074">
        <v>77</v>
      </c>
      <c r="AL6074">
        <v>1</v>
      </c>
      <c r="AM6074">
        <v>0</v>
      </c>
      <c r="AN6074">
        <v>0</v>
      </c>
      <c r="AO6074">
        <v>0</v>
      </c>
      <c r="AP6074">
        <v>0</v>
      </c>
      <c r="AQ6074">
        <v>77</v>
      </c>
      <c r="AR6074">
        <v>1</v>
      </c>
      <c r="AS6074">
        <v>0</v>
      </c>
      <c r="AT6074">
        <v>0</v>
      </c>
      <c r="AU6074">
        <v>0</v>
      </c>
      <c r="AV6074">
        <v>0</v>
      </c>
      <c r="AW6074">
        <v>77</v>
      </c>
      <c r="AX6074">
        <v>1</v>
      </c>
      <c r="AY6074" s="73">
        <v>69.886002054572899</v>
      </c>
      <c r="AZ6074">
        <v>77</v>
      </c>
      <c r="BA6074">
        <v>1</v>
      </c>
      <c r="BB6074">
        <v>77</v>
      </c>
      <c r="BC6074">
        <v>1</v>
      </c>
      <c r="BD6074">
        <v>0</v>
      </c>
      <c r="BE6074">
        <v>0</v>
      </c>
      <c r="BF6074">
        <v>65.795548097520907</v>
      </c>
      <c r="BG6074">
        <v>63.366299444958003</v>
      </c>
      <c r="BH6074">
        <v>69.886002054572899</v>
      </c>
      <c r="BI6074">
        <v>62.103487568423901</v>
      </c>
    </row>
    <row r="6075" spans="1:61" x14ac:dyDescent="0.25">
      <c r="A6075" s="10" t="str">
        <f>VLOOKUP(D6075,'Index-Relations'!E:F,2,FALSE)</f>
        <v>ESG</v>
      </c>
      <c r="B6075" t="s">
        <v>3450</v>
      </c>
      <c r="C6075" s="53" t="s">
        <v>2767</v>
      </c>
      <c r="D6075" s="59" t="s">
        <v>3148</v>
      </c>
      <c r="E6075" s="59" t="s">
        <v>9491</v>
      </c>
      <c r="F6075" t="s">
        <v>1225</v>
      </c>
      <c r="G6075" t="s">
        <v>2612</v>
      </c>
      <c r="H6075" t="s">
        <v>1226</v>
      </c>
      <c r="I6075" s="52">
        <v>45413</v>
      </c>
      <c r="J6075" t="s">
        <v>2457</v>
      </c>
      <c r="K6075">
        <v>77</v>
      </c>
      <c r="L6075" s="73">
        <v>65.719262692964904</v>
      </c>
      <c r="M6075">
        <v>77</v>
      </c>
      <c r="N6075">
        <v>1</v>
      </c>
      <c r="O6075" s="73">
        <v>63.336814119091997</v>
      </c>
      <c r="P6075">
        <v>77</v>
      </c>
      <c r="Q6075">
        <v>1</v>
      </c>
      <c r="R6075">
        <v>77</v>
      </c>
      <c r="S6075">
        <v>0.999999999999999</v>
      </c>
      <c r="T6075">
        <v>43.049716385660901</v>
      </c>
      <c r="U6075">
        <v>0.84743637647335501</v>
      </c>
      <c r="V6075">
        <v>75</v>
      </c>
      <c r="W6075">
        <v>0</v>
      </c>
      <c r="X6075">
        <v>0</v>
      </c>
      <c r="Y6075">
        <v>77</v>
      </c>
      <c r="Z6075">
        <v>0.999999999999999</v>
      </c>
      <c r="AA6075">
        <v>10.1792339353147</v>
      </c>
      <c r="AB6075">
        <v>69</v>
      </c>
      <c r="AC6075">
        <v>0.91893664686477605</v>
      </c>
      <c r="AD6075">
        <v>8</v>
      </c>
      <c r="AE6075">
        <v>8.1063353135223296E-2</v>
      </c>
      <c r="AF6075">
        <v>0</v>
      </c>
      <c r="AG6075">
        <v>9.7139999999999999E-17</v>
      </c>
      <c r="AH6075">
        <v>1.38953854672175E-5</v>
      </c>
      <c r="AI6075">
        <v>1</v>
      </c>
      <c r="AJ6075" s="73">
        <v>62.122647411747003</v>
      </c>
      <c r="AK6075">
        <v>77</v>
      </c>
      <c r="AL6075">
        <v>1</v>
      </c>
      <c r="AM6075">
        <v>0</v>
      </c>
      <c r="AN6075">
        <v>0</v>
      </c>
      <c r="AO6075">
        <v>0</v>
      </c>
      <c r="AP6075">
        <v>0</v>
      </c>
      <c r="AQ6075">
        <v>77</v>
      </c>
      <c r="AR6075">
        <v>0.999999999999999</v>
      </c>
      <c r="AS6075">
        <v>0</v>
      </c>
      <c r="AT6075">
        <v>0</v>
      </c>
      <c r="AU6075">
        <v>0</v>
      </c>
      <c r="AV6075">
        <v>0</v>
      </c>
      <c r="AW6075">
        <v>77</v>
      </c>
      <c r="AX6075">
        <v>0.999999999999999</v>
      </c>
      <c r="AY6075" s="73">
        <v>69.696468568404995</v>
      </c>
      <c r="AZ6075">
        <v>77</v>
      </c>
      <c r="BA6075">
        <v>1</v>
      </c>
      <c r="BB6075">
        <v>77</v>
      </c>
      <c r="BC6075">
        <v>0.999999999999999</v>
      </c>
      <c r="BD6075">
        <v>0</v>
      </c>
      <c r="BE6075">
        <v>0</v>
      </c>
      <c r="BF6075">
        <v>65.719262692964904</v>
      </c>
      <c r="BG6075">
        <v>63.336814119091997</v>
      </c>
      <c r="BH6075">
        <v>69.696468568404995</v>
      </c>
      <c r="BI6075">
        <v>62.122647411747003</v>
      </c>
    </row>
    <row r="6076" spans="1:61" x14ac:dyDescent="0.25">
      <c r="A6076" s="10" t="str">
        <f>VLOOKUP(D6076,'Index-Relations'!E:F,2,FALSE)</f>
        <v>ESG</v>
      </c>
      <c r="B6076" t="s">
        <v>3450</v>
      </c>
      <c r="C6076" s="53" t="s">
        <v>2768</v>
      </c>
      <c r="D6076" s="59" t="s">
        <v>3148</v>
      </c>
      <c r="E6076" s="59" t="s">
        <v>9492</v>
      </c>
      <c r="F6076" t="s">
        <v>1225</v>
      </c>
      <c r="G6076" t="s">
        <v>2612</v>
      </c>
      <c r="H6076" t="s">
        <v>1226</v>
      </c>
      <c r="I6076" s="52">
        <v>45383</v>
      </c>
      <c r="J6076" t="s">
        <v>2457</v>
      </c>
      <c r="K6076">
        <v>78</v>
      </c>
      <c r="L6076">
        <v>69.109520986448103</v>
      </c>
      <c r="M6076">
        <v>78</v>
      </c>
      <c r="N6076">
        <v>1</v>
      </c>
      <c r="O6076">
        <v>67.373461710893906</v>
      </c>
      <c r="P6076">
        <v>78</v>
      </c>
      <c r="Q6076">
        <v>1</v>
      </c>
      <c r="R6076">
        <v>78</v>
      </c>
      <c r="S6076">
        <v>0.999999999999999</v>
      </c>
      <c r="T6076">
        <v>44.297115482287197</v>
      </c>
      <c r="U6076">
        <v>0.86616949834207901</v>
      </c>
      <c r="V6076">
        <v>77</v>
      </c>
      <c r="W6076">
        <v>0</v>
      </c>
      <c r="X6076">
        <v>0</v>
      </c>
      <c r="Y6076">
        <v>78</v>
      </c>
      <c r="Z6076">
        <v>1</v>
      </c>
      <c r="AA6076">
        <v>9.8864367726569196</v>
      </c>
      <c r="AB6076">
        <v>71</v>
      </c>
      <c r="AC6076">
        <v>0.94556734215824201</v>
      </c>
      <c r="AD6076">
        <v>7</v>
      </c>
      <c r="AE6076">
        <v>5.4432657841757701E-2</v>
      </c>
      <c r="AF6076">
        <v>0</v>
      </c>
      <c r="AG6076">
        <v>1.6652999999999999E-16</v>
      </c>
      <c r="AH6076">
        <v>1.4139080312461799E-5</v>
      </c>
      <c r="AI6076">
        <v>1</v>
      </c>
      <c r="AJ6076">
        <v>64.634501692034902</v>
      </c>
      <c r="AK6076">
        <v>78</v>
      </c>
      <c r="AL6076">
        <v>1</v>
      </c>
      <c r="AM6076">
        <v>0</v>
      </c>
      <c r="AN6076">
        <v>0</v>
      </c>
      <c r="AO6076">
        <v>0</v>
      </c>
      <c r="AP6076">
        <v>0</v>
      </c>
      <c r="AQ6076">
        <v>78</v>
      </c>
      <c r="AR6076">
        <v>0.999999999999999</v>
      </c>
      <c r="AS6076">
        <v>0</v>
      </c>
      <c r="AT6076">
        <v>0</v>
      </c>
      <c r="AU6076">
        <v>0</v>
      </c>
      <c r="AV6076">
        <v>0</v>
      </c>
      <c r="AW6076">
        <v>78</v>
      </c>
      <c r="AX6076">
        <v>0.999999999999999</v>
      </c>
      <c r="AY6076">
        <v>72.469647727241806</v>
      </c>
      <c r="AZ6076">
        <v>78</v>
      </c>
      <c r="BA6076">
        <v>1</v>
      </c>
      <c r="BB6076">
        <v>78</v>
      </c>
      <c r="BC6076">
        <v>0.999999999999999</v>
      </c>
      <c r="BD6076">
        <v>0</v>
      </c>
      <c r="BE6076">
        <v>0</v>
      </c>
      <c r="BF6076">
        <v>65.615304742601893</v>
      </c>
      <c r="BG6076">
        <v>63.749141232562899</v>
      </c>
      <c r="BH6076">
        <v>69.323242556883002</v>
      </c>
      <c r="BI6076">
        <v>61.905354268503999</v>
      </c>
    </row>
    <row r="6077" spans="1:61" x14ac:dyDescent="0.25">
      <c r="A6077" s="10" t="str">
        <f>VLOOKUP(D6077,'Index-Relations'!E:F,2,FALSE)</f>
        <v>ESG</v>
      </c>
      <c r="B6077" t="s">
        <v>3450</v>
      </c>
      <c r="C6077" s="53" t="s">
        <v>2769</v>
      </c>
      <c r="D6077" s="59" t="s">
        <v>3148</v>
      </c>
      <c r="E6077" s="59" t="s">
        <v>9493</v>
      </c>
      <c r="F6077" t="s">
        <v>1225</v>
      </c>
      <c r="G6077" t="s">
        <v>2612</v>
      </c>
      <c r="H6077" t="s">
        <v>1226</v>
      </c>
      <c r="I6077" s="52">
        <v>45352</v>
      </c>
      <c r="J6077" t="s">
        <v>2457</v>
      </c>
      <c r="K6077">
        <v>78</v>
      </c>
      <c r="L6077">
        <v>69.721777372380998</v>
      </c>
      <c r="M6077">
        <v>78</v>
      </c>
      <c r="N6077">
        <v>1</v>
      </c>
      <c r="O6077">
        <v>68.322180002762806</v>
      </c>
      <c r="P6077">
        <v>78</v>
      </c>
      <c r="Q6077">
        <v>1</v>
      </c>
      <c r="R6077">
        <v>78</v>
      </c>
      <c r="S6077">
        <v>1</v>
      </c>
      <c r="T6077">
        <v>44.157092131572703</v>
      </c>
      <c r="U6077">
        <v>0.86432067011066605</v>
      </c>
      <c r="V6077">
        <v>77</v>
      </c>
      <c r="W6077">
        <v>0</v>
      </c>
      <c r="X6077">
        <v>0</v>
      </c>
      <c r="Y6077">
        <v>78</v>
      </c>
      <c r="Z6077">
        <v>1</v>
      </c>
      <c r="AA6077">
        <v>10.076087325317101</v>
      </c>
      <c r="AB6077">
        <v>71</v>
      </c>
      <c r="AC6077">
        <v>0.94651241658857899</v>
      </c>
      <c r="AD6077">
        <v>7</v>
      </c>
      <c r="AE6077">
        <v>5.3487583411420701E-2</v>
      </c>
      <c r="AF6077">
        <v>0</v>
      </c>
      <c r="AG6077">
        <v>4.857E-17</v>
      </c>
      <c r="AH6077">
        <v>1.3474027370145601E-5</v>
      </c>
      <c r="AI6077">
        <v>1</v>
      </c>
      <c r="AJ6077">
        <v>65.566135442066596</v>
      </c>
      <c r="AK6077">
        <v>78</v>
      </c>
      <c r="AL6077">
        <v>1</v>
      </c>
      <c r="AM6077">
        <v>0</v>
      </c>
      <c r="AN6077">
        <v>0</v>
      </c>
      <c r="AO6077">
        <v>0</v>
      </c>
      <c r="AP6077">
        <v>0</v>
      </c>
      <c r="AQ6077">
        <v>78</v>
      </c>
      <c r="AR6077">
        <v>0.999999999999999</v>
      </c>
      <c r="AS6077">
        <v>0</v>
      </c>
      <c r="AT6077">
        <v>0</v>
      </c>
      <c r="AU6077">
        <v>0</v>
      </c>
      <c r="AV6077">
        <v>0</v>
      </c>
      <c r="AW6077">
        <v>78</v>
      </c>
      <c r="AX6077">
        <v>0.999999999999999</v>
      </c>
      <c r="AY6077">
        <v>72.129432551350206</v>
      </c>
      <c r="AZ6077">
        <v>78</v>
      </c>
      <c r="BA6077">
        <v>1</v>
      </c>
      <c r="BB6077">
        <v>78</v>
      </c>
      <c r="BC6077">
        <v>0.999999999999999</v>
      </c>
      <c r="BD6077">
        <v>0</v>
      </c>
      <c r="BE6077">
        <v>0</v>
      </c>
      <c r="BF6077">
        <v>66.245850172147001</v>
      </c>
      <c r="BG6077">
        <v>64.758280775822996</v>
      </c>
      <c r="BH6077">
        <v>69.015914112467001</v>
      </c>
      <c r="BI6077">
        <v>62.776617968427999</v>
      </c>
    </row>
    <row r="6078" spans="1:61" x14ac:dyDescent="0.25">
      <c r="A6078" s="10" t="str">
        <f>VLOOKUP(D6078,'Index-Relations'!E:F,2,FALSE)</f>
        <v>ESG</v>
      </c>
      <c r="B6078" t="s">
        <v>3450</v>
      </c>
      <c r="C6078" s="53" t="s">
        <v>2770</v>
      </c>
      <c r="D6078" s="59" t="s">
        <v>3148</v>
      </c>
      <c r="E6078" s="59" t="s">
        <v>9494</v>
      </c>
      <c r="F6078" t="s">
        <v>1225</v>
      </c>
      <c r="G6078" t="s">
        <v>2612</v>
      </c>
      <c r="H6078" t="s">
        <v>1226</v>
      </c>
      <c r="I6078" s="52">
        <v>45323</v>
      </c>
      <c r="J6078" t="s">
        <v>2457</v>
      </c>
      <c r="K6078">
        <v>78</v>
      </c>
      <c r="L6078">
        <v>69.564239658895502</v>
      </c>
      <c r="M6078">
        <v>78</v>
      </c>
      <c r="N6078">
        <v>1</v>
      </c>
      <c r="O6078">
        <v>68.130534303092901</v>
      </c>
      <c r="P6078">
        <v>78</v>
      </c>
      <c r="Q6078">
        <v>1</v>
      </c>
      <c r="R6078">
        <v>78</v>
      </c>
      <c r="S6078">
        <v>1</v>
      </c>
      <c r="T6078">
        <v>44.371077082704701</v>
      </c>
      <c r="U6078">
        <v>0.86049777958160101</v>
      </c>
      <c r="V6078">
        <v>77</v>
      </c>
      <c r="W6078">
        <v>0</v>
      </c>
      <c r="X6078">
        <v>0</v>
      </c>
      <c r="Y6078">
        <v>78</v>
      </c>
      <c r="Z6078">
        <v>1</v>
      </c>
      <c r="AA6078">
        <v>10.1908230456808</v>
      </c>
      <c r="AB6078">
        <v>71</v>
      </c>
      <c r="AC6078">
        <v>0.94188017028903104</v>
      </c>
      <c r="AD6078">
        <v>7</v>
      </c>
      <c r="AE6078">
        <v>5.81198297109684E-2</v>
      </c>
      <c r="AF6078">
        <v>0</v>
      </c>
      <c r="AG6078">
        <v>0</v>
      </c>
      <c r="AH6078">
        <v>0</v>
      </c>
      <c r="AI6078">
        <v>0</v>
      </c>
      <c r="AJ6078">
        <v>65.424827716232997</v>
      </c>
      <c r="AK6078">
        <v>78</v>
      </c>
      <c r="AL6078">
        <v>1</v>
      </c>
      <c r="AM6078">
        <v>0</v>
      </c>
      <c r="AN6078">
        <v>0</v>
      </c>
      <c r="AO6078">
        <v>0</v>
      </c>
      <c r="AP6078">
        <v>0</v>
      </c>
      <c r="AQ6078">
        <v>78</v>
      </c>
      <c r="AR6078">
        <v>1</v>
      </c>
      <c r="AS6078">
        <v>0</v>
      </c>
      <c r="AT6078">
        <v>0</v>
      </c>
      <c r="AU6078">
        <v>0</v>
      </c>
      <c r="AV6078">
        <v>0</v>
      </c>
      <c r="AW6078">
        <v>78</v>
      </c>
      <c r="AX6078">
        <v>1</v>
      </c>
      <c r="AY6078">
        <v>72.071282553750507</v>
      </c>
      <c r="AZ6078">
        <v>78</v>
      </c>
      <c r="BA6078">
        <v>1</v>
      </c>
      <c r="BB6078">
        <v>78</v>
      </c>
      <c r="BC6078">
        <v>1</v>
      </c>
      <c r="BD6078">
        <v>0</v>
      </c>
      <c r="BE6078">
        <v>0</v>
      </c>
      <c r="BF6078">
        <v>66.004249226135997</v>
      </c>
      <c r="BG6078">
        <v>64.542913275836995</v>
      </c>
      <c r="BH6078">
        <v>68.820610211936994</v>
      </c>
      <c r="BI6078">
        <v>62.572302873325903</v>
      </c>
    </row>
    <row r="6079" spans="1:61" x14ac:dyDescent="0.25">
      <c r="A6079" s="10" t="str">
        <f>VLOOKUP(D6079,'Index-Relations'!E:F,2,FALSE)</f>
        <v>ESG</v>
      </c>
      <c r="B6079" t="s">
        <v>3450</v>
      </c>
      <c r="C6079" s="53" t="s">
        <v>2760</v>
      </c>
      <c r="D6079" s="59" t="s">
        <v>3149</v>
      </c>
      <c r="E6079" s="59" t="s">
        <v>9495</v>
      </c>
      <c r="F6079" t="s">
        <v>1231</v>
      </c>
      <c r="G6079" t="s">
        <v>2476</v>
      </c>
      <c r="H6079" t="s">
        <v>1232</v>
      </c>
      <c r="I6079" s="52">
        <v>45659</v>
      </c>
      <c r="J6079" t="s">
        <v>2457</v>
      </c>
      <c r="K6079">
        <v>31</v>
      </c>
      <c r="L6079" s="73">
        <v>70.407682346225002</v>
      </c>
      <c r="M6079">
        <v>31</v>
      </c>
      <c r="N6079">
        <v>1</v>
      </c>
      <c r="O6079" s="73">
        <v>69.859080573117893</v>
      </c>
      <c r="P6079">
        <v>31</v>
      </c>
      <c r="Q6079">
        <v>1</v>
      </c>
      <c r="R6079">
        <v>31</v>
      </c>
      <c r="S6079">
        <v>1</v>
      </c>
      <c r="T6079">
        <v>64.881344450949101</v>
      </c>
      <c r="U6079">
        <v>0.98298573849489601</v>
      </c>
      <c r="V6079">
        <v>31</v>
      </c>
      <c r="W6079">
        <v>1.4314607840190199E-3</v>
      </c>
      <c r="X6079">
        <v>2</v>
      </c>
      <c r="Y6079">
        <v>31</v>
      </c>
      <c r="Z6079">
        <v>0.999999999999999</v>
      </c>
      <c r="AA6079">
        <v>110.76523791389199</v>
      </c>
      <c r="AB6079">
        <v>30</v>
      </c>
      <c r="AC6079">
        <v>0.92353452127473101</v>
      </c>
      <c r="AD6079">
        <v>1</v>
      </c>
      <c r="AE6079">
        <v>7.6465478725268404E-2</v>
      </c>
      <c r="AF6079">
        <v>0</v>
      </c>
      <c r="AG6079">
        <v>8.3269999999999995E-17</v>
      </c>
      <c r="AH6079">
        <v>0.14309008997337599</v>
      </c>
      <c r="AI6079">
        <v>25</v>
      </c>
      <c r="AJ6079" s="73">
        <v>68.351476732728003</v>
      </c>
      <c r="AK6079">
        <v>31</v>
      </c>
      <c r="AL6079">
        <v>1</v>
      </c>
      <c r="AM6079">
        <v>0</v>
      </c>
      <c r="AN6079">
        <v>0</v>
      </c>
      <c r="AO6079">
        <v>0</v>
      </c>
      <c r="AP6079">
        <v>0</v>
      </c>
      <c r="AQ6079">
        <v>31</v>
      </c>
      <c r="AR6079">
        <v>1</v>
      </c>
      <c r="AS6079">
        <v>0</v>
      </c>
      <c r="AT6079">
        <v>0</v>
      </c>
      <c r="AU6079">
        <v>0</v>
      </c>
      <c r="AV6079">
        <v>0</v>
      </c>
      <c r="AW6079">
        <v>31</v>
      </c>
      <c r="AX6079">
        <v>0.999999999999999</v>
      </c>
      <c r="AY6079" s="73">
        <v>71.617649542441001</v>
      </c>
      <c r="AZ6079">
        <v>31</v>
      </c>
      <c r="BA6079">
        <v>1</v>
      </c>
      <c r="BB6079">
        <v>31</v>
      </c>
      <c r="BC6079">
        <v>1</v>
      </c>
      <c r="BD6079">
        <v>0</v>
      </c>
      <c r="BE6079">
        <v>0</v>
      </c>
      <c r="BF6079">
        <v>70.407682346225002</v>
      </c>
      <c r="BG6079">
        <v>69.859080573117893</v>
      </c>
      <c r="BH6079">
        <v>71.617649542441001</v>
      </c>
      <c r="BI6079">
        <v>68.351476732728003</v>
      </c>
    </row>
    <row r="6080" spans="1:61" x14ac:dyDescent="0.25">
      <c r="A6080" s="10" t="str">
        <f>VLOOKUP(D6080,'Index-Relations'!E:F,2,FALSE)</f>
        <v>ESG</v>
      </c>
      <c r="B6080" t="s">
        <v>3450</v>
      </c>
      <c r="C6080" s="53" t="s">
        <v>2761</v>
      </c>
      <c r="D6080" s="59" t="s">
        <v>3149</v>
      </c>
      <c r="E6080" s="59" t="s">
        <v>9496</v>
      </c>
      <c r="F6080" t="s">
        <v>1231</v>
      </c>
      <c r="G6080" t="s">
        <v>2476</v>
      </c>
      <c r="H6080" t="s">
        <v>1232</v>
      </c>
      <c r="I6080" s="52">
        <v>45628</v>
      </c>
      <c r="J6080" t="s">
        <v>2457</v>
      </c>
      <c r="K6080">
        <v>31</v>
      </c>
      <c r="L6080" s="73">
        <v>69.989259824915905</v>
      </c>
      <c r="M6080">
        <v>31</v>
      </c>
      <c r="N6080">
        <v>1</v>
      </c>
      <c r="O6080" s="73">
        <v>69.433181094548999</v>
      </c>
      <c r="P6080">
        <v>31</v>
      </c>
      <c r="Q6080">
        <v>1</v>
      </c>
      <c r="R6080">
        <v>31</v>
      </c>
      <c r="S6080">
        <v>1</v>
      </c>
      <c r="T6080">
        <v>64.829008003209097</v>
      </c>
      <c r="U6080">
        <v>0.98307963439958201</v>
      </c>
      <c r="V6080">
        <v>31</v>
      </c>
      <c r="W6080">
        <v>1.48276100069159E-3</v>
      </c>
      <c r="X6080">
        <v>2</v>
      </c>
      <c r="Y6080">
        <v>31</v>
      </c>
      <c r="Z6080">
        <v>1</v>
      </c>
      <c r="AA6080">
        <v>101.054404997406</v>
      </c>
      <c r="AB6080">
        <v>30</v>
      </c>
      <c r="AC6080">
        <v>0.92021388423706796</v>
      </c>
      <c r="AD6080">
        <v>1</v>
      </c>
      <c r="AE6080">
        <v>7.9786115762931001E-2</v>
      </c>
      <c r="AF6080">
        <v>0</v>
      </c>
      <c r="AG6080">
        <v>9.7139999999999999E-17</v>
      </c>
      <c r="AH6080">
        <v>0.14175958991416199</v>
      </c>
      <c r="AI6080">
        <v>25</v>
      </c>
      <c r="AJ6080" s="73">
        <v>67.944647887652906</v>
      </c>
      <c r="AK6080">
        <v>31</v>
      </c>
      <c r="AL6080">
        <v>1</v>
      </c>
      <c r="AM6080">
        <v>0</v>
      </c>
      <c r="AN6080">
        <v>0</v>
      </c>
      <c r="AO6080">
        <v>0</v>
      </c>
      <c r="AP6080">
        <v>0</v>
      </c>
      <c r="AQ6080">
        <v>31</v>
      </c>
      <c r="AR6080">
        <v>1</v>
      </c>
      <c r="AS6080">
        <v>0</v>
      </c>
      <c r="AT6080">
        <v>0</v>
      </c>
      <c r="AU6080">
        <v>0</v>
      </c>
      <c r="AV6080">
        <v>0</v>
      </c>
      <c r="AW6080">
        <v>31</v>
      </c>
      <c r="AX6080">
        <v>1</v>
      </c>
      <c r="AY6080" s="73">
        <v>71.260537304588894</v>
      </c>
      <c r="AZ6080">
        <v>31</v>
      </c>
      <c r="BA6080">
        <v>1</v>
      </c>
      <c r="BB6080">
        <v>31</v>
      </c>
      <c r="BC6080">
        <v>1</v>
      </c>
      <c r="BD6080">
        <v>0</v>
      </c>
      <c r="BE6080">
        <v>0</v>
      </c>
      <c r="BF6080">
        <v>69.989259824915905</v>
      </c>
      <c r="BG6080">
        <v>69.433181094548999</v>
      </c>
      <c r="BH6080">
        <v>71.260537304588894</v>
      </c>
      <c r="BI6080">
        <v>67.944647887652906</v>
      </c>
    </row>
    <row r="6081" spans="1:61" x14ac:dyDescent="0.25">
      <c r="A6081" s="10" t="str">
        <f>VLOOKUP(D6081,'Index-Relations'!E:F,2,FALSE)</f>
        <v>ESG</v>
      </c>
      <c r="B6081" t="s">
        <v>3450</v>
      </c>
      <c r="C6081" s="53" t="s">
        <v>2762</v>
      </c>
      <c r="D6081" s="59" t="s">
        <v>3149</v>
      </c>
      <c r="E6081" s="59" t="s">
        <v>9497</v>
      </c>
      <c r="F6081" t="s">
        <v>1231</v>
      </c>
      <c r="G6081" t="s">
        <v>2476</v>
      </c>
      <c r="H6081" t="s">
        <v>1232</v>
      </c>
      <c r="I6081" s="52">
        <v>45597</v>
      </c>
      <c r="J6081" t="s">
        <v>2457</v>
      </c>
      <c r="K6081">
        <v>31</v>
      </c>
      <c r="L6081" s="73">
        <v>70.106092731757002</v>
      </c>
      <c r="M6081">
        <v>31</v>
      </c>
      <c r="N6081">
        <v>1</v>
      </c>
      <c r="O6081" s="73">
        <v>69.610211305364004</v>
      </c>
      <c r="P6081">
        <v>31</v>
      </c>
      <c r="Q6081">
        <v>1</v>
      </c>
      <c r="R6081">
        <v>31</v>
      </c>
      <c r="S6081">
        <v>0.999999999999999</v>
      </c>
      <c r="T6081">
        <v>64.853017314744307</v>
      </c>
      <c r="U6081">
        <v>0.96140739249854101</v>
      </c>
      <c r="V6081">
        <v>31</v>
      </c>
      <c r="W6081">
        <v>1.3944358786461401E-3</v>
      </c>
      <c r="X6081">
        <v>2</v>
      </c>
      <c r="Y6081">
        <v>31</v>
      </c>
      <c r="Z6081">
        <v>0.999999999999999</v>
      </c>
      <c r="AA6081">
        <v>109.407423066668</v>
      </c>
      <c r="AB6081">
        <v>30</v>
      </c>
      <c r="AC6081">
        <v>0.92406703966435</v>
      </c>
      <c r="AD6081">
        <v>1</v>
      </c>
      <c r="AE6081">
        <v>7.5932960335649502E-2</v>
      </c>
      <c r="AF6081">
        <v>0</v>
      </c>
      <c r="AG6081">
        <v>0</v>
      </c>
      <c r="AH6081">
        <v>0.16236108513960201</v>
      </c>
      <c r="AI6081">
        <v>24</v>
      </c>
      <c r="AJ6081" s="73">
        <v>67.994002079801007</v>
      </c>
      <c r="AK6081">
        <v>31</v>
      </c>
      <c r="AL6081">
        <v>1</v>
      </c>
      <c r="AM6081">
        <v>0</v>
      </c>
      <c r="AN6081">
        <v>0</v>
      </c>
      <c r="AO6081">
        <v>0</v>
      </c>
      <c r="AP6081">
        <v>0</v>
      </c>
      <c r="AQ6081">
        <v>31</v>
      </c>
      <c r="AR6081">
        <v>1</v>
      </c>
      <c r="AS6081">
        <v>0</v>
      </c>
      <c r="AT6081">
        <v>0</v>
      </c>
      <c r="AU6081">
        <v>0</v>
      </c>
      <c r="AV6081">
        <v>0</v>
      </c>
      <c r="AW6081">
        <v>31</v>
      </c>
      <c r="AX6081">
        <v>0.999999999999999</v>
      </c>
      <c r="AY6081" s="73">
        <v>71.396795787108005</v>
      </c>
      <c r="AZ6081">
        <v>31</v>
      </c>
      <c r="BA6081">
        <v>1</v>
      </c>
      <c r="BB6081">
        <v>31</v>
      </c>
      <c r="BC6081">
        <v>1</v>
      </c>
      <c r="BD6081">
        <v>0</v>
      </c>
      <c r="BE6081">
        <v>0</v>
      </c>
      <c r="BF6081">
        <v>70.106092731757002</v>
      </c>
      <c r="BG6081">
        <v>69.610211305364004</v>
      </c>
      <c r="BH6081">
        <v>71.396795787108005</v>
      </c>
      <c r="BI6081">
        <v>67.994002079801007</v>
      </c>
    </row>
    <row r="6082" spans="1:61" x14ac:dyDescent="0.25">
      <c r="A6082" s="10" t="str">
        <f>VLOOKUP(D6082,'Index-Relations'!E:F,2,FALSE)</f>
        <v>ESG</v>
      </c>
      <c r="B6082" t="s">
        <v>3450</v>
      </c>
      <c r="C6082" s="53" t="s">
        <v>2763</v>
      </c>
      <c r="D6082" s="59" t="s">
        <v>3149</v>
      </c>
      <c r="E6082" s="59" t="s">
        <v>9498</v>
      </c>
      <c r="F6082" t="s">
        <v>1231</v>
      </c>
      <c r="G6082" t="s">
        <v>2476</v>
      </c>
      <c r="H6082" t="s">
        <v>1232</v>
      </c>
      <c r="I6082" s="52">
        <v>45566</v>
      </c>
      <c r="J6082" t="s">
        <v>2457</v>
      </c>
      <c r="K6082">
        <v>32</v>
      </c>
      <c r="L6082" s="73">
        <v>69.080216434177004</v>
      </c>
      <c r="M6082">
        <v>32</v>
      </c>
      <c r="N6082">
        <v>1</v>
      </c>
      <c r="O6082" s="73">
        <v>68.477338407434999</v>
      </c>
      <c r="P6082">
        <v>32</v>
      </c>
      <c r="Q6082">
        <v>1</v>
      </c>
      <c r="R6082">
        <v>32</v>
      </c>
      <c r="S6082">
        <v>1</v>
      </c>
      <c r="T6082">
        <v>64.074984112063703</v>
      </c>
      <c r="U6082">
        <v>0.959560858292137</v>
      </c>
      <c r="V6082">
        <v>32</v>
      </c>
      <c r="W6082">
        <v>1.3406339235613801E-3</v>
      </c>
      <c r="X6082">
        <v>2</v>
      </c>
      <c r="Y6082">
        <v>32</v>
      </c>
      <c r="Z6082">
        <v>1</v>
      </c>
      <c r="AA6082">
        <v>107.047771454339</v>
      </c>
      <c r="AB6082">
        <v>32</v>
      </c>
      <c r="AC6082">
        <v>1</v>
      </c>
      <c r="AD6082">
        <v>0</v>
      </c>
      <c r="AE6082">
        <v>0</v>
      </c>
      <c r="AF6082">
        <v>0</v>
      </c>
      <c r="AG6082">
        <v>0</v>
      </c>
      <c r="AH6082">
        <v>0.118675824737351</v>
      </c>
      <c r="AI6082">
        <v>23</v>
      </c>
      <c r="AJ6082" s="73">
        <v>66.965733696203998</v>
      </c>
      <c r="AK6082">
        <v>32</v>
      </c>
      <c r="AL6082">
        <v>1</v>
      </c>
      <c r="AM6082">
        <v>0</v>
      </c>
      <c r="AN6082">
        <v>0</v>
      </c>
      <c r="AO6082">
        <v>0</v>
      </c>
      <c r="AP6082">
        <v>0</v>
      </c>
      <c r="AQ6082">
        <v>32</v>
      </c>
      <c r="AR6082">
        <v>1</v>
      </c>
      <c r="AS6082">
        <v>0</v>
      </c>
      <c r="AT6082">
        <v>0</v>
      </c>
      <c r="AU6082">
        <v>0</v>
      </c>
      <c r="AV6082">
        <v>0</v>
      </c>
      <c r="AW6082">
        <v>32</v>
      </c>
      <c r="AX6082">
        <v>0.999999999999999</v>
      </c>
      <c r="AY6082" s="73">
        <v>70.631703078803994</v>
      </c>
      <c r="AZ6082">
        <v>32</v>
      </c>
      <c r="BA6082">
        <v>1</v>
      </c>
      <c r="BB6082">
        <v>32</v>
      </c>
      <c r="BC6082">
        <v>1</v>
      </c>
      <c r="BD6082">
        <v>0</v>
      </c>
      <c r="BE6082">
        <v>0</v>
      </c>
      <c r="BF6082">
        <v>69.080216434177004</v>
      </c>
      <c r="BG6082">
        <v>68.477338407434999</v>
      </c>
      <c r="BH6082">
        <v>70.631703078803994</v>
      </c>
      <c r="BI6082">
        <v>66.965733696203998</v>
      </c>
    </row>
    <row r="6083" spans="1:61" x14ac:dyDescent="0.25">
      <c r="A6083" s="10" t="str">
        <f>VLOOKUP(D6083,'Index-Relations'!E:F,2,FALSE)</f>
        <v>ESG</v>
      </c>
      <c r="B6083" t="s">
        <v>3450</v>
      </c>
      <c r="C6083" s="53" t="s">
        <v>2764</v>
      </c>
      <c r="D6083" s="59" t="s">
        <v>3149</v>
      </c>
      <c r="E6083" s="59" t="s">
        <v>9499</v>
      </c>
      <c r="F6083" t="s">
        <v>1231</v>
      </c>
      <c r="G6083" t="s">
        <v>2476</v>
      </c>
      <c r="H6083" t="s">
        <v>1232</v>
      </c>
      <c r="I6083" s="52">
        <v>45537</v>
      </c>
      <c r="J6083" t="s">
        <v>2457</v>
      </c>
      <c r="K6083">
        <v>35</v>
      </c>
      <c r="L6083" s="73">
        <v>69.146050315076906</v>
      </c>
      <c r="M6083">
        <v>35</v>
      </c>
      <c r="N6083">
        <v>1</v>
      </c>
      <c r="O6083" s="73">
        <v>68.535495024051002</v>
      </c>
      <c r="P6083">
        <v>35</v>
      </c>
      <c r="Q6083">
        <v>1</v>
      </c>
      <c r="R6083">
        <v>35</v>
      </c>
      <c r="S6083">
        <v>1</v>
      </c>
      <c r="T6083">
        <v>63.9553802024531</v>
      </c>
      <c r="U6083">
        <v>0.95930054475948501</v>
      </c>
      <c r="V6083">
        <v>35</v>
      </c>
      <c r="W6083">
        <v>1.30017865245965E-3</v>
      </c>
      <c r="X6083">
        <v>2</v>
      </c>
      <c r="Y6083">
        <v>35</v>
      </c>
      <c r="Z6083">
        <v>1</v>
      </c>
      <c r="AA6083">
        <v>116.900780481336</v>
      </c>
      <c r="AB6083">
        <v>35</v>
      </c>
      <c r="AC6083">
        <v>1</v>
      </c>
      <c r="AD6083">
        <v>0</v>
      </c>
      <c r="AE6083">
        <v>0</v>
      </c>
      <c r="AF6083">
        <v>0</v>
      </c>
      <c r="AG6083">
        <v>0</v>
      </c>
      <c r="AH6083">
        <v>0.122484575045182</v>
      </c>
      <c r="AI6083">
        <v>25</v>
      </c>
      <c r="AJ6083" s="73">
        <v>66.970240796541006</v>
      </c>
      <c r="AK6083">
        <v>35</v>
      </c>
      <c r="AL6083">
        <v>1</v>
      </c>
      <c r="AM6083">
        <v>0</v>
      </c>
      <c r="AN6083">
        <v>0</v>
      </c>
      <c r="AO6083">
        <v>0</v>
      </c>
      <c r="AP6083">
        <v>0</v>
      </c>
      <c r="AQ6083">
        <v>35</v>
      </c>
      <c r="AR6083">
        <v>0.999999999999999</v>
      </c>
      <c r="AS6083">
        <v>0</v>
      </c>
      <c r="AT6083">
        <v>0</v>
      </c>
      <c r="AU6083">
        <v>0</v>
      </c>
      <c r="AV6083">
        <v>0</v>
      </c>
      <c r="AW6083">
        <v>35</v>
      </c>
      <c r="AX6083">
        <v>1</v>
      </c>
      <c r="AY6083" s="73">
        <v>70.793560737998007</v>
      </c>
      <c r="AZ6083">
        <v>35</v>
      </c>
      <c r="BA6083">
        <v>1</v>
      </c>
      <c r="BB6083">
        <v>35</v>
      </c>
      <c r="BC6083">
        <v>0.999999999999999</v>
      </c>
      <c r="BD6083">
        <v>0</v>
      </c>
      <c r="BE6083">
        <v>0</v>
      </c>
      <c r="BF6083">
        <v>69.146050315076906</v>
      </c>
      <c r="BG6083">
        <v>68.535495024051002</v>
      </c>
      <c r="BH6083">
        <v>70.793560737998007</v>
      </c>
      <c r="BI6083">
        <v>66.970240796541006</v>
      </c>
    </row>
    <row r="6084" spans="1:61" x14ac:dyDescent="0.25">
      <c r="A6084" s="10" t="str">
        <f>VLOOKUP(D6084,'Index-Relations'!E:F,2,FALSE)</f>
        <v>ESG</v>
      </c>
      <c r="B6084" t="s">
        <v>3450</v>
      </c>
      <c r="C6084" s="53" t="s">
        <v>3350</v>
      </c>
      <c r="D6084" s="59" t="s">
        <v>3149</v>
      </c>
      <c r="E6084" s="59" t="s">
        <v>9500</v>
      </c>
      <c r="F6084" t="s">
        <v>1231</v>
      </c>
      <c r="G6084" t="s">
        <v>2476</v>
      </c>
      <c r="H6084" t="s">
        <v>1232</v>
      </c>
      <c r="I6084" s="52">
        <v>45505</v>
      </c>
      <c r="J6084" t="s">
        <v>2457</v>
      </c>
      <c r="K6084">
        <v>35</v>
      </c>
      <c r="L6084" s="73">
        <v>69.152352568214994</v>
      </c>
      <c r="M6084">
        <v>35</v>
      </c>
      <c r="N6084">
        <v>1</v>
      </c>
      <c r="O6084" s="73">
        <v>68.469625064979994</v>
      </c>
      <c r="P6084">
        <v>35</v>
      </c>
      <c r="Q6084">
        <v>1</v>
      </c>
      <c r="R6084">
        <v>35</v>
      </c>
      <c r="S6084">
        <v>0.999999999999999</v>
      </c>
      <c r="T6084">
        <v>63.922903469391997</v>
      </c>
      <c r="U6084">
        <v>0.959947870134641</v>
      </c>
      <c r="V6084">
        <v>35</v>
      </c>
      <c r="W6084">
        <v>1.4219046433168699E-3</v>
      </c>
      <c r="X6084">
        <v>2</v>
      </c>
      <c r="Y6084">
        <v>35</v>
      </c>
      <c r="Z6084">
        <v>1</v>
      </c>
      <c r="AA6084">
        <v>117.34993801047401</v>
      </c>
      <c r="AB6084">
        <v>35</v>
      </c>
      <c r="AC6084">
        <v>0.999999999999999</v>
      </c>
      <c r="AD6084">
        <v>0</v>
      </c>
      <c r="AE6084">
        <v>0</v>
      </c>
      <c r="AF6084">
        <v>0</v>
      </c>
      <c r="AG6084">
        <v>2.2204E-16</v>
      </c>
      <c r="AH6084">
        <v>0.123320958647746</v>
      </c>
      <c r="AI6084">
        <v>26</v>
      </c>
      <c r="AJ6084" s="73">
        <v>66.988993117348997</v>
      </c>
      <c r="AK6084">
        <v>35</v>
      </c>
      <c r="AL6084">
        <v>1</v>
      </c>
      <c r="AM6084">
        <v>0</v>
      </c>
      <c r="AN6084">
        <v>0</v>
      </c>
      <c r="AO6084">
        <v>0</v>
      </c>
      <c r="AP6084">
        <v>0</v>
      </c>
      <c r="AQ6084">
        <v>35</v>
      </c>
      <c r="AR6084">
        <v>0.999999999999999</v>
      </c>
      <c r="AS6084">
        <v>0</v>
      </c>
      <c r="AT6084">
        <v>0</v>
      </c>
      <c r="AU6084">
        <v>0</v>
      </c>
      <c r="AV6084">
        <v>0</v>
      </c>
      <c r="AW6084">
        <v>35</v>
      </c>
      <c r="AX6084">
        <v>1</v>
      </c>
      <c r="AY6084" s="73">
        <v>71.083868345073</v>
      </c>
      <c r="AZ6084">
        <v>35</v>
      </c>
      <c r="BA6084">
        <v>1</v>
      </c>
      <c r="BB6084">
        <v>35</v>
      </c>
      <c r="BC6084">
        <v>0.999999999999999</v>
      </c>
      <c r="BD6084">
        <v>0</v>
      </c>
      <c r="BE6084">
        <v>0</v>
      </c>
      <c r="BF6084">
        <v>69.152352568214994</v>
      </c>
      <c r="BG6084">
        <v>68.469625064979994</v>
      </c>
      <c r="BH6084">
        <v>71.083868345073</v>
      </c>
      <c r="BI6084">
        <v>66.988993117348997</v>
      </c>
    </row>
    <row r="6085" spans="1:61" x14ac:dyDescent="0.25">
      <c r="A6085" s="10" t="str">
        <f>VLOOKUP(D6085,'Index-Relations'!E:F,2,FALSE)</f>
        <v>ESG</v>
      </c>
      <c r="B6085" t="s">
        <v>3450</v>
      </c>
      <c r="C6085" s="53" t="s">
        <v>2765</v>
      </c>
      <c r="D6085" s="59" t="s">
        <v>3149</v>
      </c>
      <c r="E6085" s="59" t="s">
        <v>9501</v>
      </c>
      <c r="F6085" t="s">
        <v>1231</v>
      </c>
      <c r="G6085" t="s">
        <v>2476</v>
      </c>
      <c r="H6085" t="s">
        <v>1232</v>
      </c>
      <c r="I6085" s="52">
        <v>45474</v>
      </c>
      <c r="J6085" t="s">
        <v>2457</v>
      </c>
      <c r="K6085">
        <v>35</v>
      </c>
      <c r="L6085" s="73">
        <v>69.515891283109994</v>
      </c>
      <c r="M6085">
        <v>35</v>
      </c>
      <c r="N6085">
        <v>1</v>
      </c>
      <c r="O6085" s="73">
        <v>68.810350401533995</v>
      </c>
      <c r="P6085">
        <v>35</v>
      </c>
      <c r="Q6085">
        <v>1</v>
      </c>
      <c r="R6085">
        <v>35</v>
      </c>
      <c r="S6085">
        <v>1</v>
      </c>
      <c r="T6085">
        <v>63.835245175472998</v>
      </c>
      <c r="U6085">
        <v>0.96440146460404397</v>
      </c>
      <c r="V6085">
        <v>35</v>
      </c>
      <c r="W6085">
        <v>1.4278746132694001E-3</v>
      </c>
      <c r="X6085">
        <v>2</v>
      </c>
      <c r="Y6085">
        <v>35</v>
      </c>
      <c r="Z6085">
        <v>1</v>
      </c>
      <c r="AA6085">
        <v>125.938990896718</v>
      </c>
      <c r="AB6085">
        <v>34</v>
      </c>
      <c r="AC6085">
        <v>0.99081383526759303</v>
      </c>
      <c r="AD6085">
        <v>1</v>
      </c>
      <c r="AE6085">
        <v>9.1861647324062799E-3</v>
      </c>
      <c r="AF6085">
        <v>0</v>
      </c>
      <c r="AG6085">
        <v>0</v>
      </c>
      <c r="AH6085">
        <v>0.113515075360745</v>
      </c>
      <c r="AI6085">
        <v>26</v>
      </c>
      <c r="AJ6085" s="73">
        <v>67.375347749433999</v>
      </c>
      <c r="AK6085">
        <v>35</v>
      </c>
      <c r="AL6085">
        <v>1</v>
      </c>
      <c r="AM6085">
        <v>0</v>
      </c>
      <c r="AN6085">
        <v>0</v>
      </c>
      <c r="AO6085">
        <v>0</v>
      </c>
      <c r="AP6085">
        <v>0</v>
      </c>
      <c r="AQ6085">
        <v>35</v>
      </c>
      <c r="AR6085">
        <v>0.999999999999999</v>
      </c>
      <c r="AS6085">
        <v>0</v>
      </c>
      <c r="AT6085">
        <v>0</v>
      </c>
      <c r="AU6085">
        <v>0</v>
      </c>
      <c r="AV6085">
        <v>0</v>
      </c>
      <c r="AW6085">
        <v>35</v>
      </c>
      <c r="AX6085">
        <v>1</v>
      </c>
      <c r="AY6085" s="73">
        <v>71.418856389677899</v>
      </c>
      <c r="AZ6085">
        <v>35</v>
      </c>
      <c r="BA6085">
        <v>1</v>
      </c>
      <c r="BB6085">
        <v>35</v>
      </c>
      <c r="BC6085">
        <v>0.999999999999999</v>
      </c>
      <c r="BD6085">
        <v>0</v>
      </c>
      <c r="BE6085">
        <v>0</v>
      </c>
      <c r="BF6085">
        <v>69.515891283109994</v>
      </c>
      <c r="BG6085">
        <v>68.810350401533995</v>
      </c>
      <c r="BH6085">
        <v>71.418856389677899</v>
      </c>
      <c r="BI6085">
        <v>67.375347749433999</v>
      </c>
    </row>
    <row r="6086" spans="1:61" x14ac:dyDescent="0.25">
      <c r="A6086" s="10" t="str">
        <f>VLOOKUP(D6086,'Index-Relations'!E:F,2,FALSE)</f>
        <v>ESG</v>
      </c>
      <c r="B6086" t="s">
        <v>3450</v>
      </c>
      <c r="C6086" s="53" t="s">
        <v>2766</v>
      </c>
      <c r="D6086" s="59" t="s">
        <v>3149</v>
      </c>
      <c r="E6086" s="59" t="s">
        <v>9502</v>
      </c>
      <c r="F6086" t="s">
        <v>1231</v>
      </c>
      <c r="G6086" t="s">
        <v>2476</v>
      </c>
      <c r="H6086" t="s">
        <v>1232</v>
      </c>
      <c r="I6086" s="52">
        <v>45446</v>
      </c>
      <c r="J6086" t="s">
        <v>2457</v>
      </c>
      <c r="K6086">
        <v>35</v>
      </c>
      <c r="L6086" s="73">
        <v>69.502082806158995</v>
      </c>
      <c r="M6086">
        <v>35</v>
      </c>
      <c r="N6086">
        <v>1</v>
      </c>
      <c r="O6086" s="73">
        <v>68.855722820802995</v>
      </c>
      <c r="P6086">
        <v>35</v>
      </c>
      <c r="Q6086">
        <v>1</v>
      </c>
      <c r="R6086">
        <v>35</v>
      </c>
      <c r="S6086">
        <v>1</v>
      </c>
      <c r="T6086">
        <v>63.8718835869552</v>
      </c>
      <c r="U6086">
        <v>0.96433929194741796</v>
      </c>
      <c r="V6086">
        <v>35</v>
      </c>
      <c r="W6086">
        <v>1.1385664711740899E-3</v>
      </c>
      <c r="X6086">
        <v>1</v>
      </c>
      <c r="Y6086">
        <v>35</v>
      </c>
      <c r="Z6086">
        <v>1</v>
      </c>
      <c r="AA6086">
        <v>125.44903688348499</v>
      </c>
      <c r="AB6086">
        <v>34</v>
      </c>
      <c r="AC6086">
        <v>0.99015189230411804</v>
      </c>
      <c r="AD6086">
        <v>1</v>
      </c>
      <c r="AE6086">
        <v>9.84810769588184E-3</v>
      </c>
      <c r="AF6086">
        <v>0</v>
      </c>
      <c r="AG6086">
        <v>6.94E-18</v>
      </c>
      <c r="AH6086">
        <v>0.118177994303412</v>
      </c>
      <c r="AI6086">
        <v>26</v>
      </c>
      <c r="AJ6086" s="73">
        <v>67.324481438996003</v>
      </c>
      <c r="AK6086">
        <v>35</v>
      </c>
      <c r="AL6086">
        <v>1</v>
      </c>
      <c r="AM6086">
        <v>0</v>
      </c>
      <c r="AN6086">
        <v>0</v>
      </c>
      <c r="AO6086">
        <v>0</v>
      </c>
      <c r="AP6086">
        <v>0</v>
      </c>
      <c r="AQ6086">
        <v>35</v>
      </c>
      <c r="AR6086">
        <v>1</v>
      </c>
      <c r="AS6086">
        <v>0</v>
      </c>
      <c r="AT6086">
        <v>0</v>
      </c>
      <c r="AU6086">
        <v>0</v>
      </c>
      <c r="AV6086">
        <v>0</v>
      </c>
      <c r="AW6086">
        <v>35</v>
      </c>
      <c r="AX6086">
        <v>1</v>
      </c>
      <c r="AY6086" s="73">
        <v>71.412162549216006</v>
      </c>
      <c r="AZ6086">
        <v>35</v>
      </c>
      <c r="BA6086">
        <v>1</v>
      </c>
      <c r="BB6086">
        <v>35</v>
      </c>
      <c r="BC6086">
        <v>1</v>
      </c>
      <c r="BD6086">
        <v>0</v>
      </c>
      <c r="BE6086">
        <v>0</v>
      </c>
      <c r="BF6086">
        <v>69.502082806158995</v>
      </c>
      <c r="BG6086">
        <v>68.855722820802995</v>
      </c>
      <c r="BH6086">
        <v>71.412162549216006</v>
      </c>
      <c r="BI6086">
        <v>67.324481438996003</v>
      </c>
    </row>
    <row r="6087" spans="1:61" x14ac:dyDescent="0.25">
      <c r="A6087" s="10" t="str">
        <f>VLOOKUP(D6087,'Index-Relations'!E:F,2,FALSE)</f>
        <v>ESG</v>
      </c>
      <c r="B6087" t="s">
        <v>3450</v>
      </c>
      <c r="C6087" s="53" t="s">
        <v>2767</v>
      </c>
      <c r="D6087" s="59" t="s">
        <v>3149</v>
      </c>
      <c r="E6087" s="59" t="s">
        <v>9503</v>
      </c>
      <c r="F6087" t="s">
        <v>1231</v>
      </c>
      <c r="G6087" t="s">
        <v>2476</v>
      </c>
      <c r="H6087" t="s">
        <v>1232</v>
      </c>
      <c r="I6087" s="52">
        <v>45413</v>
      </c>
      <c r="J6087" t="s">
        <v>2457</v>
      </c>
      <c r="K6087">
        <v>35</v>
      </c>
      <c r="L6087" s="73">
        <v>69.272407114608001</v>
      </c>
      <c r="M6087">
        <v>35</v>
      </c>
      <c r="N6087">
        <v>1</v>
      </c>
      <c r="O6087" s="73">
        <v>68.642540716107902</v>
      </c>
      <c r="P6087">
        <v>35</v>
      </c>
      <c r="Q6087">
        <v>1</v>
      </c>
      <c r="R6087">
        <v>35</v>
      </c>
      <c r="S6087">
        <v>0.999999999999999</v>
      </c>
      <c r="T6087">
        <v>63.858519949686603</v>
      </c>
      <c r="U6087">
        <v>0.96599399741923597</v>
      </c>
      <c r="V6087">
        <v>35</v>
      </c>
      <c r="W6087">
        <v>1.1637496961984801E-3</v>
      </c>
      <c r="X6087">
        <v>1</v>
      </c>
      <c r="Y6087">
        <v>35</v>
      </c>
      <c r="Z6087">
        <v>1</v>
      </c>
      <c r="AA6087">
        <v>127.878383523213</v>
      </c>
      <c r="AB6087">
        <v>34</v>
      </c>
      <c r="AC6087">
        <v>0.99231185341495298</v>
      </c>
      <c r="AD6087">
        <v>1</v>
      </c>
      <c r="AE6087">
        <v>7.6881465850465996E-3</v>
      </c>
      <c r="AF6087">
        <v>0</v>
      </c>
      <c r="AG6087">
        <v>0</v>
      </c>
      <c r="AH6087">
        <v>0.11523998718664299</v>
      </c>
      <c r="AI6087">
        <v>26</v>
      </c>
      <c r="AJ6087" s="73">
        <v>66.928624335544001</v>
      </c>
      <c r="AK6087">
        <v>35</v>
      </c>
      <c r="AL6087">
        <v>1</v>
      </c>
      <c r="AM6087">
        <v>0</v>
      </c>
      <c r="AN6087">
        <v>0</v>
      </c>
      <c r="AO6087">
        <v>0</v>
      </c>
      <c r="AP6087">
        <v>0</v>
      </c>
      <c r="AQ6087">
        <v>35</v>
      </c>
      <c r="AR6087">
        <v>1</v>
      </c>
      <c r="AS6087">
        <v>0</v>
      </c>
      <c r="AT6087">
        <v>0</v>
      </c>
      <c r="AU6087">
        <v>0</v>
      </c>
      <c r="AV6087">
        <v>0</v>
      </c>
      <c r="AW6087">
        <v>35</v>
      </c>
      <c r="AX6087">
        <v>1</v>
      </c>
      <c r="AY6087" s="73">
        <v>71.369218987324899</v>
      </c>
      <c r="AZ6087">
        <v>35</v>
      </c>
      <c r="BA6087">
        <v>1</v>
      </c>
      <c r="BB6087">
        <v>34</v>
      </c>
      <c r="BC6087">
        <v>0.990441141701353</v>
      </c>
      <c r="BD6087">
        <v>1</v>
      </c>
      <c r="BE6087">
        <v>9.5588582986466698E-3</v>
      </c>
      <c r="BF6087">
        <v>69.272407114608001</v>
      </c>
      <c r="BG6087">
        <v>68.642540716107902</v>
      </c>
      <c r="BH6087">
        <v>71.369218987324899</v>
      </c>
      <c r="BI6087">
        <v>66.928624335544001</v>
      </c>
    </row>
    <row r="6088" spans="1:61" x14ac:dyDescent="0.25">
      <c r="A6088" s="10" t="str">
        <f>VLOOKUP(D6088,'Index-Relations'!E:F,2,FALSE)</f>
        <v>ESG</v>
      </c>
      <c r="B6088" t="s">
        <v>3450</v>
      </c>
      <c r="C6088" s="53" t="s">
        <v>2768</v>
      </c>
      <c r="D6088" s="59" t="s">
        <v>3149</v>
      </c>
      <c r="E6088" s="59" t="s">
        <v>9504</v>
      </c>
      <c r="F6088" t="s">
        <v>1231</v>
      </c>
      <c r="G6088" t="s">
        <v>2476</v>
      </c>
      <c r="H6088" t="s">
        <v>1232</v>
      </c>
      <c r="I6088" s="52">
        <v>45383</v>
      </c>
      <c r="J6088" t="s">
        <v>2457</v>
      </c>
      <c r="K6088">
        <v>32</v>
      </c>
      <c r="L6088">
        <v>70.926484324514703</v>
      </c>
      <c r="M6088">
        <v>32</v>
      </c>
      <c r="N6088">
        <v>1</v>
      </c>
      <c r="O6088">
        <v>69.342239846356804</v>
      </c>
      <c r="P6088">
        <v>32</v>
      </c>
      <c r="Q6088">
        <v>1</v>
      </c>
      <c r="R6088">
        <v>32</v>
      </c>
      <c r="S6088">
        <v>1</v>
      </c>
      <c r="T6088">
        <v>64.487498289847593</v>
      </c>
      <c r="U6088">
        <v>0.96285054126486103</v>
      </c>
      <c r="V6088">
        <v>32</v>
      </c>
      <c r="W6088">
        <v>1.2145167916766701E-3</v>
      </c>
      <c r="X6088">
        <v>1</v>
      </c>
      <c r="Y6088">
        <v>32</v>
      </c>
      <c r="Z6088">
        <v>1</v>
      </c>
      <c r="AA6088">
        <v>146.817820847874</v>
      </c>
      <c r="AB6088">
        <v>31</v>
      </c>
      <c r="AC6088">
        <v>0.99341711808609401</v>
      </c>
      <c r="AD6088">
        <v>1</v>
      </c>
      <c r="AE6088">
        <v>6.5828819139053902E-3</v>
      </c>
      <c r="AF6088">
        <v>0</v>
      </c>
      <c r="AG6088">
        <v>0</v>
      </c>
      <c r="AH6088">
        <v>0.106540728840485</v>
      </c>
      <c r="AI6088">
        <v>24</v>
      </c>
      <c r="AJ6088">
        <v>67.474764762274503</v>
      </c>
      <c r="AK6088">
        <v>32</v>
      </c>
      <c r="AL6088">
        <v>1</v>
      </c>
      <c r="AM6088">
        <v>0</v>
      </c>
      <c r="AN6088">
        <v>0</v>
      </c>
      <c r="AO6088">
        <v>0</v>
      </c>
      <c r="AP6088">
        <v>0</v>
      </c>
      <c r="AQ6088">
        <v>32</v>
      </c>
      <c r="AR6088">
        <v>1</v>
      </c>
      <c r="AS6088">
        <v>0</v>
      </c>
      <c r="AT6088">
        <v>0</v>
      </c>
      <c r="AU6088">
        <v>0</v>
      </c>
      <c r="AV6088">
        <v>0</v>
      </c>
      <c r="AW6088">
        <v>32</v>
      </c>
      <c r="AX6088">
        <v>0.999999999999999</v>
      </c>
      <c r="AY6088">
        <v>74.694944788442498</v>
      </c>
      <c r="AZ6088">
        <v>32</v>
      </c>
      <c r="BA6088">
        <v>1</v>
      </c>
      <c r="BB6088">
        <v>31</v>
      </c>
      <c r="BC6088">
        <v>0.99113113127397701</v>
      </c>
      <c r="BD6088">
        <v>1</v>
      </c>
      <c r="BE6088">
        <v>8.8688687260224004E-3</v>
      </c>
      <c r="BF6088">
        <v>65.384929494703997</v>
      </c>
      <c r="BG6088">
        <v>64.137224807783994</v>
      </c>
      <c r="BH6088">
        <v>69.884448872768999</v>
      </c>
      <c r="BI6088">
        <v>62.464683810369998</v>
      </c>
    </row>
    <row r="6089" spans="1:61" x14ac:dyDescent="0.25">
      <c r="A6089" s="10" t="str">
        <f>VLOOKUP(D6089,'Index-Relations'!E:F,2,FALSE)</f>
        <v>ESG</v>
      </c>
      <c r="B6089" t="s">
        <v>3450</v>
      </c>
      <c r="C6089" s="53" t="s">
        <v>2769</v>
      </c>
      <c r="D6089" s="59" t="s">
        <v>3149</v>
      </c>
      <c r="E6089" s="59" t="s">
        <v>9505</v>
      </c>
      <c r="F6089" t="s">
        <v>1231</v>
      </c>
      <c r="G6089" t="s">
        <v>2476</v>
      </c>
      <c r="H6089" t="s">
        <v>1232</v>
      </c>
      <c r="I6089" s="52">
        <v>45352</v>
      </c>
      <c r="J6089" t="s">
        <v>2457</v>
      </c>
      <c r="K6089">
        <v>32</v>
      </c>
      <c r="L6089">
        <v>72.152856381463906</v>
      </c>
      <c r="M6089">
        <v>32</v>
      </c>
      <c r="N6089">
        <v>1</v>
      </c>
      <c r="O6089">
        <v>70.154310019273495</v>
      </c>
      <c r="P6089">
        <v>32</v>
      </c>
      <c r="Q6089">
        <v>1</v>
      </c>
      <c r="R6089">
        <v>32</v>
      </c>
      <c r="S6089">
        <v>0.999999999999999</v>
      </c>
      <c r="T6089">
        <v>64.390192599329197</v>
      </c>
      <c r="U6089">
        <v>0.95109298004998299</v>
      </c>
      <c r="V6089">
        <v>32</v>
      </c>
      <c r="W6089">
        <v>1.42627655861756E-3</v>
      </c>
      <c r="X6089">
        <v>1</v>
      </c>
      <c r="Y6089">
        <v>32</v>
      </c>
      <c r="Z6089">
        <v>1</v>
      </c>
      <c r="AA6089">
        <v>151.824305204388</v>
      </c>
      <c r="AB6089">
        <v>31</v>
      </c>
      <c r="AC6089">
        <v>0.99327323770340303</v>
      </c>
      <c r="AD6089">
        <v>1</v>
      </c>
      <c r="AE6089">
        <v>6.7267622965962804E-3</v>
      </c>
      <c r="AF6089">
        <v>0</v>
      </c>
      <c r="AG6089">
        <v>1.5609999999999999E-17</v>
      </c>
      <c r="AH6089">
        <v>5.4125925901122703E-2</v>
      </c>
      <c r="AI6089">
        <v>19</v>
      </c>
      <c r="AJ6089">
        <v>69.378252135695206</v>
      </c>
      <c r="AK6089">
        <v>32</v>
      </c>
      <c r="AL6089">
        <v>1</v>
      </c>
      <c r="AM6089">
        <v>0</v>
      </c>
      <c r="AN6089">
        <v>0</v>
      </c>
      <c r="AO6089">
        <v>0</v>
      </c>
      <c r="AP6089">
        <v>0</v>
      </c>
      <c r="AQ6089">
        <v>32</v>
      </c>
      <c r="AR6089">
        <v>0.999999999999999</v>
      </c>
      <c r="AS6089">
        <v>0</v>
      </c>
      <c r="AT6089">
        <v>0</v>
      </c>
      <c r="AU6089">
        <v>0</v>
      </c>
      <c r="AV6089">
        <v>0</v>
      </c>
      <c r="AW6089">
        <v>32</v>
      </c>
      <c r="AX6089">
        <v>1</v>
      </c>
      <c r="AY6089">
        <v>75.657765928722597</v>
      </c>
      <c r="AZ6089">
        <v>32</v>
      </c>
      <c r="BA6089">
        <v>1</v>
      </c>
      <c r="BB6089">
        <v>31</v>
      </c>
      <c r="BC6089">
        <v>0.99057288786971198</v>
      </c>
      <c r="BD6089">
        <v>1</v>
      </c>
      <c r="BE6089">
        <v>9.4271121302877906E-3</v>
      </c>
      <c r="BF6089">
        <v>66.439881767337994</v>
      </c>
      <c r="BG6089">
        <v>64.924743536356999</v>
      </c>
      <c r="BH6089">
        <v>70.809660931693898</v>
      </c>
      <c r="BI6089">
        <v>63.904935888745896</v>
      </c>
    </row>
    <row r="6090" spans="1:61" x14ac:dyDescent="0.25">
      <c r="A6090" s="10" t="str">
        <f>VLOOKUP(D6090,'Index-Relations'!E:F,2,FALSE)</f>
        <v>ESG</v>
      </c>
      <c r="B6090" t="s">
        <v>3450</v>
      </c>
      <c r="C6090" s="53" t="s">
        <v>2770</v>
      </c>
      <c r="D6090" s="59" t="s">
        <v>3149</v>
      </c>
      <c r="E6090" s="59" t="s">
        <v>9506</v>
      </c>
      <c r="F6090" t="s">
        <v>1231</v>
      </c>
      <c r="G6090" t="s">
        <v>2476</v>
      </c>
      <c r="H6090" t="s">
        <v>1232</v>
      </c>
      <c r="I6090" s="52">
        <v>45323</v>
      </c>
      <c r="J6090" t="s">
        <v>2457</v>
      </c>
      <c r="K6090">
        <v>32</v>
      </c>
      <c r="L6090">
        <v>72.286916178079295</v>
      </c>
      <c r="M6090">
        <v>32</v>
      </c>
      <c r="N6090">
        <v>1</v>
      </c>
      <c r="O6090">
        <v>70.116549783614204</v>
      </c>
      <c r="P6090">
        <v>32</v>
      </c>
      <c r="Q6090">
        <v>1</v>
      </c>
      <c r="R6090">
        <v>32</v>
      </c>
      <c r="S6090">
        <v>1</v>
      </c>
      <c r="T6090">
        <v>64.4267662097227</v>
      </c>
      <c r="U6090">
        <v>0.94844683485067505</v>
      </c>
      <c r="V6090">
        <v>32</v>
      </c>
      <c r="W6090">
        <v>0</v>
      </c>
      <c r="X6090">
        <v>0</v>
      </c>
      <c r="Y6090">
        <v>32</v>
      </c>
      <c r="Z6090">
        <v>0.999999999999999</v>
      </c>
      <c r="AA6090">
        <v>149.943567236115</v>
      </c>
      <c r="AB6090">
        <v>31</v>
      </c>
      <c r="AC6090">
        <v>0.99224813350727703</v>
      </c>
      <c r="AD6090">
        <v>1</v>
      </c>
      <c r="AE6090">
        <v>7.7518664927219601E-3</v>
      </c>
      <c r="AF6090">
        <v>0</v>
      </c>
      <c r="AG6090">
        <v>1.1362000000000001E-16</v>
      </c>
      <c r="AH6090">
        <v>5.5739031817311102E-2</v>
      </c>
      <c r="AI6090">
        <v>19</v>
      </c>
      <c r="AJ6090">
        <v>69.595477765935001</v>
      </c>
      <c r="AK6090">
        <v>32</v>
      </c>
      <c r="AL6090">
        <v>1</v>
      </c>
      <c r="AM6090">
        <v>0</v>
      </c>
      <c r="AN6090">
        <v>0</v>
      </c>
      <c r="AO6090">
        <v>0</v>
      </c>
      <c r="AP6090">
        <v>0</v>
      </c>
      <c r="AQ6090">
        <v>32</v>
      </c>
      <c r="AR6090">
        <v>0.999999999999999</v>
      </c>
      <c r="AS6090">
        <v>0</v>
      </c>
      <c r="AT6090">
        <v>0</v>
      </c>
      <c r="AU6090">
        <v>0</v>
      </c>
      <c r="AV6090">
        <v>0</v>
      </c>
      <c r="AW6090">
        <v>32</v>
      </c>
      <c r="AX6090">
        <v>0.999999999999999</v>
      </c>
      <c r="AY6090">
        <v>75.9206948208044</v>
      </c>
      <c r="AZ6090">
        <v>32</v>
      </c>
      <c r="BA6090">
        <v>1</v>
      </c>
      <c r="BB6090">
        <v>31</v>
      </c>
      <c r="BC6090">
        <v>0.98898941429300202</v>
      </c>
      <c r="BD6090">
        <v>1</v>
      </c>
      <c r="BE6090">
        <v>1.1010585706997599E-2</v>
      </c>
      <c r="BF6090">
        <v>66.405315755564004</v>
      </c>
      <c r="BG6090">
        <v>64.748758674347997</v>
      </c>
      <c r="BH6090">
        <v>70.931107490917995</v>
      </c>
      <c r="BI6090">
        <v>63.986850728313001</v>
      </c>
    </row>
    <row r="6091" spans="1:61" x14ac:dyDescent="0.25">
      <c r="A6091" s="10" t="str">
        <f>VLOOKUP(D6091,'Index-Relations'!E:F,2,FALSE)</f>
        <v>ESG</v>
      </c>
      <c r="B6091" t="s">
        <v>3450</v>
      </c>
      <c r="C6091" s="53" t="s">
        <v>2760</v>
      </c>
      <c r="D6091" s="59" t="s">
        <v>2937</v>
      </c>
      <c r="E6091" s="59" t="s">
        <v>9507</v>
      </c>
      <c r="F6091" t="s">
        <v>1237</v>
      </c>
      <c r="G6091" t="s">
        <v>2662</v>
      </c>
      <c r="H6091" t="s">
        <v>1238</v>
      </c>
      <c r="I6091" s="52">
        <v>45658</v>
      </c>
      <c r="J6091" t="s">
        <v>2457</v>
      </c>
      <c r="K6091">
        <v>823</v>
      </c>
      <c r="L6091" s="73">
        <v>67.708520613174997</v>
      </c>
      <c r="M6091">
        <v>823</v>
      </c>
      <c r="N6091">
        <v>1</v>
      </c>
      <c r="O6091" s="73">
        <v>74.842844118353995</v>
      </c>
      <c r="P6091">
        <v>823</v>
      </c>
      <c r="Q6091">
        <v>1</v>
      </c>
      <c r="R6091">
        <v>813</v>
      </c>
      <c r="S6091">
        <v>0.99711276491532497</v>
      </c>
      <c r="T6091">
        <v>30.9555454237451</v>
      </c>
      <c r="U6091">
        <v>0.63622424937854305</v>
      </c>
      <c r="V6091">
        <v>607</v>
      </c>
      <c r="W6091">
        <v>0.120183365677451</v>
      </c>
      <c r="X6091">
        <v>116</v>
      </c>
      <c r="Y6091">
        <v>822</v>
      </c>
      <c r="Z6091">
        <v>0.99959427894618602</v>
      </c>
      <c r="AA6091">
        <v>26.772333110517099</v>
      </c>
      <c r="AB6091">
        <v>749</v>
      </c>
      <c r="AC6091">
        <v>0.94490791672349295</v>
      </c>
      <c r="AD6091">
        <v>73</v>
      </c>
      <c r="AE6091">
        <v>5.4686362222692297E-2</v>
      </c>
      <c r="AF6091">
        <v>1</v>
      </c>
      <c r="AG6091">
        <v>4.0572105381386E-4</v>
      </c>
      <c r="AH6091">
        <v>4.0595971691612899E-3</v>
      </c>
      <c r="AI6091">
        <v>49</v>
      </c>
      <c r="AJ6091" s="73">
        <v>63.746563022708997</v>
      </c>
      <c r="AK6091">
        <v>823</v>
      </c>
      <c r="AL6091">
        <v>1</v>
      </c>
      <c r="AM6091">
        <v>0</v>
      </c>
      <c r="AN6091">
        <v>0</v>
      </c>
      <c r="AO6091">
        <v>1.8714067461416801E-3</v>
      </c>
      <c r="AP6091">
        <v>1</v>
      </c>
      <c r="AQ6091">
        <v>823</v>
      </c>
      <c r="AR6091">
        <v>0.999999999999999</v>
      </c>
      <c r="AS6091">
        <v>0</v>
      </c>
      <c r="AT6091">
        <v>0</v>
      </c>
      <c r="AU6091">
        <v>0</v>
      </c>
      <c r="AV6091">
        <v>0</v>
      </c>
      <c r="AW6091">
        <v>823</v>
      </c>
      <c r="AX6091">
        <v>1</v>
      </c>
      <c r="AY6091" s="73">
        <v>63.813993138607898</v>
      </c>
      <c r="AZ6091">
        <v>823</v>
      </c>
      <c r="BA6091">
        <v>1</v>
      </c>
      <c r="BB6091">
        <v>793</v>
      </c>
      <c r="BC6091">
        <v>0.89683495908789701</v>
      </c>
      <c r="BD6091">
        <v>29</v>
      </c>
      <c r="BE6091">
        <v>0.101293634165961</v>
      </c>
      <c r="BF6091">
        <v>67.708520613174997</v>
      </c>
      <c r="BG6091">
        <v>74.842844118353995</v>
      </c>
      <c r="BH6091">
        <v>63.813993138607898</v>
      </c>
      <c r="BI6091">
        <v>63.746563022708997</v>
      </c>
    </row>
    <row r="6092" spans="1:61" x14ac:dyDescent="0.25">
      <c r="A6092" s="10" t="str">
        <f>VLOOKUP(D6092,'Index-Relations'!E:F,2,FALSE)</f>
        <v>ESG</v>
      </c>
      <c r="B6092" t="s">
        <v>3450</v>
      </c>
      <c r="C6092" s="53" t="s">
        <v>2761</v>
      </c>
      <c r="D6092" s="59" t="s">
        <v>2937</v>
      </c>
      <c r="E6092" s="59" t="s">
        <v>9508</v>
      </c>
      <c r="F6092" t="s">
        <v>1237</v>
      </c>
      <c r="G6092" t="s">
        <v>2662</v>
      </c>
      <c r="H6092" t="s">
        <v>1238</v>
      </c>
      <c r="I6092" s="52">
        <v>45628</v>
      </c>
      <c r="J6092" t="s">
        <v>2457</v>
      </c>
      <c r="K6092">
        <v>823</v>
      </c>
      <c r="L6092" s="73">
        <v>67.720885006779</v>
      </c>
      <c r="M6092">
        <v>823</v>
      </c>
      <c r="N6092">
        <v>1</v>
      </c>
      <c r="O6092" s="73">
        <v>74.551939338154995</v>
      </c>
      <c r="P6092">
        <v>823</v>
      </c>
      <c r="Q6092">
        <v>1</v>
      </c>
      <c r="R6092">
        <v>813</v>
      </c>
      <c r="S6092">
        <v>0.99708554591638299</v>
      </c>
      <c r="T6092">
        <v>31.0163836798205</v>
      </c>
      <c r="U6092">
        <v>0.63828259402352805</v>
      </c>
      <c r="V6092">
        <v>606</v>
      </c>
      <c r="W6092">
        <v>0.11902710132061201</v>
      </c>
      <c r="X6092">
        <v>117</v>
      </c>
      <c r="Y6092">
        <v>821</v>
      </c>
      <c r="Z6092">
        <v>0.99956717042310295</v>
      </c>
      <c r="AA6092">
        <v>24.9435128004212</v>
      </c>
      <c r="AB6092">
        <v>752</v>
      </c>
      <c r="AC6092">
        <v>0.94430147344028403</v>
      </c>
      <c r="AD6092">
        <v>69</v>
      </c>
      <c r="AE6092">
        <v>5.5265696982820703E-2</v>
      </c>
      <c r="AF6092">
        <v>2</v>
      </c>
      <c r="AG6092">
        <v>4.3282957689477698E-4</v>
      </c>
      <c r="AH6092">
        <v>3.9818003798217901E-3</v>
      </c>
      <c r="AI6092">
        <v>49</v>
      </c>
      <c r="AJ6092" s="73">
        <v>63.782364723370897</v>
      </c>
      <c r="AK6092">
        <v>823</v>
      </c>
      <c r="AL6092">
        <v>1</v>
      </c>
      <c r="AM6092">
        <v>0</v>
      </c>
      <c r="AN6092">
        <v>0</v>
      </c>
      <c r="AO6092">
        <v>1.9313325376714701E-3</v>
      </c>
      <c r="AP6092">
        <v>1</v>
      </c>
      <c r="AQ6092">
        <v>823</v>
      </c>
      <c r="AR6092">
        <v>1</v>
      </c>
      <c r="AS6092">
        <v>0</v>
      </c>
      <c r="AT6092">
        <v>0</v>
      </c>
      <c r="AU6092">
        <v>0</v>
      </c>
      <c r="AV6092">
        <v>0</v>
      </c>
      <c r="AW6092">
        <v>823</v>
      </c>
      <c r="AX6092">
        <v>0.999999999999999</v>
      </c>
      <c r="AY6092" s="73">
        <v>64.128190701427997</v>
      </c>
      <c r="AZ6092">
        <v>823</v>
      </c>
      <c r="BA6092">
        <v>1</v>
      </c>
      <c r="BB6092">
        <v>793</v>
      </c>
      <c r="BC6092">
        <v>0.90006402177387002</v>
      </c>
      <c r="BD6092">
        <v>29</v>
      </c>
      <c r="BE6092">
        <v>9.8004645688457806E-2</v>
      </c>
      <c r="BF6092">
        <v>67.720885006779</v>
      </c>
      <c r="BG6092">
        <v>74.551939338154995</v>
      </c>
      <c r="BH6092">
        <v>64.128190701427997</v>
      </c>
      <c r="BI6092">
        <v>63.782364723370897</v>
      </c>
    </row>
    <row r="6093" spans="1:61" x14ac:dyDescent="0.25">
      <c r="A6093" s="10" t="str">
        <f>VLOOKUP(D6093,'Index-Relations'!E:F,2,FALSE)</f>
        <v>ESG</v>
      </c>
      <c r="B6093" t="s">
        <v>3450</v>
      </c>
      <c r="C6093" s="53" t="s">
        <v>2762</v>
      </c>
      <c r="D6093" s="59" t="s">
        <v>2937</v>
      </c>
      <c r="E6093" s="59" t="s">
        <v>9509</v>
      </c>
      <c r="F6093" t="s">
        <v>1237</v>
      </c>
      <c r="G6093" t="s">
        <v>2662</v>
      </c>
      <c r="H6093" t="s">
        <v>1238</v>
      </c>
      <c r="I6093" s="52">
        <v>45597</v>
      </c>
      <c r="J6093" t="s">
        <v>2457</v>
      </c>
      <c r="K6093">
        <v>823</v>
      </c>
      <c r="L6093" s="73">
        <v>68.201485304952001</v>
      </c>
      <c r="M6093">
        <v>823</v>
      </c>
      <c r="N6093">
        <v>1</v>
      </c>
      <c r="O6093" s="73">
        <v>74.907277727202896</v>
      </c>
      <c r="P6093">
        <v>823</v>
      </c>
      <c r="Q6093">
        <v>1</v>
      </c>
      <c r="R6093">
        <v>813</v>
      </c>
      <c r="S6093">
        <v>0.99697848146891199</v>
      </c>
      <c r="T6093">
        <v>31.109529470316001</v>
      </c>
      <c r="U6093">
        <v>0.63999581264731997</v>
      </c>
      <c r="V6093">
        <v>604</v>
      </c>
      <c r="W6093">
        <v>0.119364475123669</v>
      </c>
      <c r="X6093">
        <v>117</v>
      </c>
      <c r="Y6093">
        <v>821</v>
      </c>
      <c r="Z6093">
        <v>0.99958273219184202</v>
      </c>
      <c r="AA6093">
        <v>26.041786243347001</v>
      </c>
      <c r="AB6093">
        <v>751</v>
      </c>
      <c r="AC6093">
        <v>0.94135001967021603</v>
      </c>
      <c r="AD6093">
        <v>70</v>
      </c>
      <c r="AE6093">
        <v>5.8232712521626699E-2</v>
      </c>
      <c r="AF6093">
        <v>2</v>
      </c>
      <c r="AG6093">
        <v>4.1726780815675498E-4</v>
      </c>
      <c r="AH6093">
        <v>4.76638208484087E-3</v>
      </c>
      <c r="AI6093">
        <v>48</v>
      </c>
      <c r="AJ6093" s="73">
        <v>64.371629881733995</v>
      </c>
      <c r="AK6093">
        <v>823</v>
      </c>
      <c r="AL6093">
        <v>1</v>
      </c>
      <c r="AM6093">
        <v>0</v>
      </c>
      <c r="AN6093">
        <v>0</v>
      </c>
      <c r="AO6093">
        <v>0</v>
      </c>
      <c r="AP6093">
        <v>0</v>
      </c>
      <c r="AQ6093">
        <v>823</v>
      </c>
      <c r="AR6093">
        <v>0.999999999999999</v>
      </c>
      <c r="AS6093">
        <v>0</v>
      </c>
      <c r="AT6093">
        <v>0</v>
      </c>
      <c r="AU6093">
        <v>0</v>
      </c>
      <c r="AV6093">
        <v>0</v>
      </c>
      <c r="AW6093">
        <v>823</v>
      </c>
      <c r="AX6093">
        <v>0.999999999999999</v>
      </c>
      <c r="AY6093" s="73">
        <v>64.558957240406897</v>
      </c>
      <c r="AZ6093">
        <v>823</v>
      </c>
      <c r="BA6093">
        <v>1</v>
      </c>
      <c r="BB6093">
        <v>791</v>
      </c>
      <c r="BC6093">
        <v>0.90025502894655096</v>
      </c>
      <c r="BD6093">
        <v>32</v>
      </c>
      <c r="BE6093">
        <v>9.9744971053448206E-2</v>
      </c>
      <c r="BF6093">
        <v>68.201485304952001</v>
      </c>
      <c r="BG6093">
        <v>74.907277727202896</v>
      </c>
      <c r="BH6093">
        <v>64.558957240406897</v>
      </c>
      <c r="BI6093">
        <v>64.371629881733995</v>
      </c>
    </row>
    <row r="6094" spans="1:61" x14ac:dyDescent="0.25">
      <c r="A6094" s="10" t="str">
        <f>VLOOKUP(D6094,'Index-Relations'!E:F,2,FALSE)</f>
        <v>ESG</v>
      </c>
      <c r="B6094" t="s">
        <v>3450</v>
      </c>
      <c r="C6094" s="53" t="s">
        <v>2763</v>
      </c>
      <c r="D6094" s="59" t="s">
        <v>2937</v>
      </c>
      <c r="E6094" s="59" t="s">
        <v>9510</v>
      </c>
      <c r="F6094" t="s">
        <v>1237</v>
      </c>
      <c r="G6094" t="s">
        <v>2662</v>
      </c>
      <c r="H6094" t="s">
        <v>1238</v>
      </c>
      <c r="I6094" s="52">
        <v>45566</v>
      </c>
      <c r="J6094" t="s">
        <v>2457</v>
      </c>
      <c r="K6094">
        <v>827</v>
      </c>
      <c r="L6094" s="73">
        <v>68.279249509582002</v>
      </c>
      <c r="M6094">
        <v>827</v>
      </c>
      <c r="N6094">
        <v>1</v>
      </c>
      <c r="O6094" s="73">
        <v>74.982800825301993</v>
      </c>
      <c r="P6094">
        <v>827</v>
      </c>
      <c r="Q6094">
        <v>1</v>
      </c>
      <c r="R6094">
        <v>816</v>
      </c>
      <c r="S6094">
        <v>0.99626863999707505</v>
      </c>
      <c r="T6094">
        <v>31.466299850632598</v>
      </c>
      <c r="U6094">
        <v>0.64269247786749994</v>
      </c>
      <c r="V6094">
        <v>606</v>
      </c>
      <c r="W6094">
        <v>0.121696712142255</v>
      </c>
      <c r="X6094">
        <v>119</v>
      </c>
      <c r="Y6094">
        <v>825</v>
      </c>
      <c r="Z6094">
        <v>0.99963646854515098</v>
      </c>
      <c r="AA6094">
        <v>26.090820514714899</v>
      </c>
      <c r="AB6094">
        <v>764</v>
      </c>
      <c r="AC6094">
        <v>0.95842464531290095</v>
      </c>
      <c r="AD6094">
        <v>61</v>
      </c>
      <c r="AE6094">
        <v>4.1211823232251102E-2</v>
      </c>
      <c r="AF6094">
        <v>2</v>
      </c>
      <c r="AG6094">
        <v>3.6353145484697199E-4</v>
      </c>
      <c r="AH6094">
        <v>3.7728649738391199E-3</v>
      </c>
      <c r="AI6094">
        <v>48</v>
      </c>
      <c r="AJ6094" s="73">
        <v>64.388135535558007</v>
      </c>
      <c r="AK6094">
        <v>827</v>
      </c>
      <c r="AL6094">
        <v>1</v>
      </c>
      <c r="AM6094">
        <v>0</v>
      </c>
      <c r="AN6094">
        <v>0</v>
      </c>
      <c r="AO6094">
        <v>0</v>
      </c>
      <c r="AP6094">
        <v>0</v>
      </c>
      <c r="AQ6094">
        <v>827</v>
      </c>
      <c r="AR6094">
        <v>0.999999999999999</v>
      </c>
      <c r="AS6094">
        <v>0</v>
      </c>
      <c r="AT6094">
        <v>0</v>
      </c>
      <c r="AU6094">
        <v>0</v>
      </c>
      <c r="AV6094">
        <v>0</v>
      </c>
      <c r="AW6094">
        <v>827</v>
      </c>
      <c r="AX6094">
        <v>1</v>
      </c>
      <c r="AY6094" s="73">
        <v>64.639976568658994</v>
      </c>
      <c r="AZ6094">
        <v>827</v>
      </c>
      <c r="BA6094">
        <v>1</v>
      </c>
      <c r="BB6094">
        <v>795</v>
      </c>
      <c r="BC6094">
        <v>0.89941155745742796</v>
      </c>
      <c r="BD6094">
        <v>32</v>
      </c>
      <c r="BE6094">
        <v>0.100588442542571</v>
      </c>
      <c r="BF6094">
        <v>68.279249509582002</v>
      </c>
      <c r="BG6094">
        <v>74.982800825301993</v>
      </c>
      <c r="BH6094">
        <v>64.639976568658994</v>
      </c>
      <c r="BI6094">
        <v>64.388135535558007</v>
      </c>
    </row>
    <row r="6095" spans="1:61" x14ac:dyDescent="0.25">
      <c r="A6095" s="10" t="str">
        <f>VLOOKUP(D6095,'Index-Relations'!E:F,2,FALSE)</f>
        <v>ESG</v>
      </c>
      <c r="B6095" t="s">
        <v>3450</v>
      </c>
      <c r="C6095" s="53" t="s">
        <v>2764</v>
      </c>
      <c r="D6095" s="59" t="s">
        <v>2937</v>
      </c>
      <c r="E6095" s="59" t="s">
        <v>9511</v>
      </c>
      <c r="F6095" t="s">
        <v>1237</v>
      </c>
      <c r="G6095" t="s">
        <v>2662</v>
      </c>
      <c r="H6095" t="s">
        <v>1238</v>
      </c>
      <c r="I6095" s="52">
        <v>45537</v>
      </c>
      <c r="J6095" t="s">
        <v>2457</v>
      </c>
      <c r="K6095">
        <v>897</v>
      </c>
      <c r="L6095" s="73">
        <v>68.514855390408002</v>
      </c>
      <c r="M6095">
        <v>897</v>
      </c>
      <c r="N6095">
        <v>1</v>
      </c>
      <c r="O6095" s="73">
        <v>74.898132770902905</v>
      </c>
      <c r="P6095">
        <v>897</v>
      </c>
      <c r="Q6095">
        <v>1</v>
      </c>
      <c r="R6095">
        <v>885</v>
      </c>
      <c r="S6095">
        <v>0.99659053758482796</v>
      </c>
      <c r="T6095">
        <v>31.489685986147801</v>
      </c>
      <c r="U6095">
        <v>0.655164713136835</v>
      </c>
      <c r="V6095">
        <v>657</v>
      </c>
      <c r="W6095">
        <v>0.127349833194006</v>
      </c>
      <c r="X6095">
        <v>131</v>
      </c>
      <c r="Y6095">
        <v>895</v>
      </c>
      <c r="Z6095">
        <v>0.999686515535394</v>
      </c>
      <c r="AA6095">
        <v>27.247542358234298</v>
      </c>
      <c r="AB6095">
        <v>840</v>
      </c>
      <c r="AC6095">
        <v>0.96316753206045103</v>
      </c>
      <c r="AD6095">
        <v>66</v>
      </c>
      <c r="AE6095">
        <v>4.2952059672863398E-2</v>
      </c>
      <c r="AF6095">
        <v>-9</v>
      </c>
      <c r="AG6095">
        <v>0</v>
      </c>
      <c r="AH6095">
        <v>3.6694883085128401E-3</v>
      </c>
      <c r="AI6095">
        <v>50</v>
      </c>
      <c r="AJ6095" s="73">
        <v>64.793475381662006</v>
      </c>
      <c r="AK6095">
        <v>897</v>
      </c>
      <c r="AL6095">
        <v>1</v>
      </c>
      <c r="AM6095">
        <v>0</v>
      </c>
      <c r="AN6095">
        <v>0</v>
      </c>
      <c r="AO6095">
        <v>0</v>
      </c>
      <c r="AP6095">
        <v>0</v>
      </c>
      <c r="AQ6095">
        <v>897</v>
      </c>
      <c r="AR6095">
        <v>1</v>
      </c>
      <c r="AS6095">
        <v>0</v>
      </c>
      <c r="AT6095">
        <v>0</v>
      </c>
      <c r="AU6095">
        <v>0</v>
      </c>
      <c r="AV6095">
        <v>0</v>
      </c>
      <c r="AW6095">
        <v>897</v>
      </c>
      <c r="AX6095">
        <v>1</v>
      </c>
      <c r="AY6095" s="73">
        <v>64.943506679563001</v>
      </c>
      <c r="AZ6095">
        <v>897</v>
      </c>
      <c r="BA6095">
        <v>1</v>
      </c>
      <c r="BB6095">
        <v>865</v>
      </c>
      <c r="BC6095">
        <v>0.90480326746600803</v>
      </c>
      <c r="BD6095">
        <v>32</v>
      </c>
      <c r="BE6095">
        <v>9.5196732533991205E-2</v>
      </c>
      <c r="BF6095">
        <v>68.514855390408002</v>
      </c>
      <c r="BG6095">
        <v>74.898132770902905</v>
      </c>
      <c r="BH6095">
        <v>64.943506679563001</v>
      </c>
      <c r="BI6095">
        <v>64.793475381662006</v>
      </c>
    </row>
    <row r="6096" spans="1:61" x14ac:dyDescent="0.25">
      <c r="A6096" s="10" t="str">
        <f>VLOOKUP(D6096,'Index-Relations'!E:F,2,FALSE)</f>
        <v>ESG</v>
      </c>
      <c r="B6096" t="s">
        <v>3450</v>
      </c>
      <c r="C6096" s="53" t="s">
        <v>3350</v>
      </c>
      <c r="D6096" s="59" t="s">
        <v>2937</v>
      </c>
      <c r="E6096" s="59" t="s">
        <v>9512</v>
      </c>
      <c r="F6096" t="s">
        <v>1237</v>
      </c>
      <c r="G6096" t="s">
        <v>2662</v>
      </c>
      <c r="H6096" t="s">
        <v>1238</v>
      </c>
      <c r="I6096" s="52">
        <v>45505</v>
      </c>
      <c r="J6096" t="s">
        <v>2457</v>
      </c>
      <c r="K6096">
        <v>897</v>
      </c>
      <c r="L6096" s="73">
        <v>68.788417572061903</v>
      </c>
      <c r="M6096">
        <v>897</v>
      </c>
      <c r="N6096">
        <v>1</v>
      </c>
      <c r="O6096" s="73">
        <v>74.893764254854901</v>
      </c>
      <c r="P6096">
        <v>897</v>
      </c>
      <c r="Q6096">
        <v>1</v>
      </c>
      <c r="R6096">
        <v>885</v>
      </c>
      <c r="S6096">
        <v>0.99660869106116801</v>
      </c>
      <c r="T6096">
        <v>31.442997209915202</v>
      </c>
      <c r="U6096">
        <v>0.65722245820966596</v>
      </c>
      <c r="V6096">
        <v>658</v>
      </c>
      <c r="W6096">
        <v>0.133987039621837</v>
      </c>
      <c r="X6096">
        <v>131</v>
      </c>
      <c r="Y6096">
        <v>895</v>
      </c>
      <c r="Z6096">
        <v>0.99965617586139099</v>
      </c>
      <c r="AA6096">
        <v>27.9833772865268</v>
      </c>
      <c r="AB6096">
        <v>838</v>
      </c>
      <c r="AC6096">
        <v>0.97029807723932604</v>
      </c>
      <c r="AD6096">
        <v>57</v>
      </c>
      <c r="AE6096">
        <v>2.93580986220651E-2</v>
      </c>
      <c r="AF6096">
        <v>2</v>
      </c>
      <c r="AG6096">
        <v>3.4382413860873799E-4</v>
      </c>
      <c r="AH6096">
        <v>3.5924408479510498E-3</v>
      </c>
      <c r="AI6096">
        <v>50</v>
      </c>
      <c r="AJ6096" s="73">
        <v>64.943845482398899</v>
      </c>
      <c r="AK6096">
        <v>897</v>
      </c>
      <c r="AL6096">
        <v>1</v>
      </c>
      <c r="AM6096">
        <v>0</v>
      </c>
      <c r="AN6096">
        <v>0</v>
      </c>
      <c r="AO6096">
        <v>0</v>
      </c>
      <c r="AP6096">
        <v>0</v>
      </c>
      <c r="AQ6096">
        <v>897</v>
      </c>
      <c r="AR6096">
        <v>0.999999999999999</v>
      </c>
      <c r="AS6096">
        <v>0</v>
      </c>
      <c r="AT6096">
        <v>0</v>
      </c>
      <c r="AU6096">
        <v>0</v>
      </c>
      <c r="AV6096">
        <v>0</v>
      </c>
      <c r="AW6096">
        <v>897</v>
      </c>
      <c r="AX6096">
        <v>1</v>
      </c>
      <c r="AY6096" s="73">
        <v>65.460934538715904</v>
      </c>
      <c r="AZ6096">
        <v>897</v>
      </c>
      <c r="BA6096">
        <v>1</v>
      </c>
      <c r="BB6096">
        <v>868</v>
      </c>
      <c r="BC6096">
        <v>0.91088469779242798</v>
      </c>
      <c r="BD6096">
        <v>29</v>
      </c>
      <c r="BE6096">
        <v>8.91153022075718E-2</v>
      </c>
      <c r="BF6096">
        <v>68.788417572061903</v>
      </c>
      <c r="BG6096">
        <v>74.893764254854901</v>
      </c>
      <c r="BH6096">
        <v>65.460934538715904</v>
      </c>
      <c r="BI6096">
        <v>64.943845482398899</v>
      </c>
    </row>
    <row r="6097" spans="1:61" x14ac:dyDescent="0.25">
      <c r="A6097" s="10" t="str">
        <f>VLOOKUP(D6097,'Index-Relations'!E:F,2,FALSE)</f>
        <v>ESG</v>
      </c>
      <c r="B6097" t="s">
        <v>3450</v>
      </c>
      <c r="C6097" s="53" t="s">
        <v>2765</v>
      </c>
      <c r="D6097" s="59" t="s">
        <v>2937</v>
      </c>
      <c r="E6097" s="59" t="s">
        <v>9513</v>
      </c>
      <c r="F6097" t="s">
        <v>1237</v>
      </c>
      <c r="G6097" t="s">
        <v>2662</v>
      </c>
      <c r="H6097" t="s">
        <v>1238</v>
      </c>
      <c r="I6097" s="52">
        <v>45474</v>
      </c>
      <c r="J6097" t="s">
        <v>2457</v>
      </c>
      <c r="K6097">
        <v>898</v>
      </c>
      <c r="L6097" s="73">
        <v>69.430237992068896</v>
      </c>
      <c r="M6097">
        <v>898</v>
      </c>
      <c r="N6097">
        <v>1</v>
      </c>
      <c r="O6097" s="73">
        <v>75.122784183453902</v>
      </c>
      <c r="P6097">
        <v>898</v>
      </c>
      <c r="Q6097">
        <v>1</v>
      </c>
      <c r="R6097">
        <v>886</v>
      </c>
      <c r="S6097">
        <v>0.99659032429012595</v>
      </c>
      <c r="T6097">
        <v>30.986028173865002</v>
      </c>
      <c r="U6097">
        <v>0.66569474393571704</v>
      </c>
      <c r="V6097">
        <v>653</v>
      </c>
      <c r="W6097">
        <v>0.13266793755019901</v>
      </c>
      <c r="X6097">
        <v>128</v>
      </c>
      <c r="Y6097">
        <v>894</v>
      </c>
      <c r="Z6097">
        <v>0.99906540722218695</v>
      </c>
      <c r="AA6097">
        <v>28.315636813291601</v>
      </c>
      <c r="AB6097">
        <v>833</v>
      </c>
      <c r="AC6097">
        <v>0.96443161220291995</v>
      </c>
      <c r="AD6097">
        <v>61</v>
      </c>
      <c r="AE6097">
        <v>3.4633795019267499E-2</v>
      </c>
      <c r="AF6097">
        <v>4</v>
      </c>
      <c r="AG6097">
        <v>9.34592777811806E-4</v>
      </c>
      <c r="AH6097">
        <v>3.4768508838728899E-3</v>
      </c>
      <c r="AI6097">
        <v>50</v>
      </c>
      <c r="AJ6097" s="73">
        <v>65.465409324500897</v>
      </c>
      <c r="AK6097">
        <v>898</v>
      </c>
      <c r="AL6097">
        <v>1</v>
      </c>
      <c r="AM6097">
        <v>0</v>
      </c>
      <c r="AN6097">
        <v>0</v>
      </c>
      <c r="AO6097">
        <v>0</v>
      </c>
      <c r="AP6097">
        <v>0</v>
      </c>
      <c r="AQ6097">
        <v>898</v>
      </c>
      <c r="AR6097">
        <v>1</v>
      </c>
      <c r="AS6097">
        <v>0</v>
      </c>
      <c r="AT6097">
        <v>0</v>
      </c>
      <c r="AU6097">
        <v>0</v>
      </c>
      <c r="AV6097">
        <v>0</v>
      </c>
      <c r="AW6097">
        <v>898</v>
      </c>
      <c r="AX6097">
        <v>1</v>
      </c>
      <c r="AY6097" s="73">
        <v>66.407994262248906</v>
      </c>
      <c r="AZ6097">
        <v>898</v>
      </c>
      <c r="BA6097">
        <v>1</v>
      </c>
      <c r="BB6097">
        <v>869</v>
      </c>
      <c r="BC6097">
        <v>0.91273568279006301</v>
      </c>
      <c r="BD6097">
        <v>29</v>
      </c>
      <c r="BE6097">
        <v>8.7264317209936104E-2</v>
      </c>
      <c r="BF6097">
        <v>69.430237992068896</v>
      </c>
      <c r="BG6097">
        <v>75.122784183453902</v>
      </c>
      <c r="BH6097">
        <v>66.407994262248906</v>
      </c>
      <c r="BI6097">
        <v>65.465409324500897</v>
      </c>
    </row>
    <row r="6098" spans="1:61" x14ac:dyDescent="0.25">
      <c r="A6098" s="10" t="str">
        <f>VLOOKUP(D6098,'Index-Relations'!E:F,2,FALSE)</f>
        <v>ESG</v>
      </c>
      <c r="B6098" t="s">
        <v>3450</v>
      </c>
      <c r="C6098" s="53" t="s">
        <v>2766</v>
      </c>
      <c r="D6098" s="59" t="s">
        <v>2937</v>
      </c>
      <c r="E6098" s="59" t="s">
        <v>9514</v>
      </c>
      <c r="F6098" t="s">
        <v>1237</v>
      </c>
      <c r="G6098" t="s">
        <v>2662</v>
      </c>
      <c r="H6098" t="s">
        <v>1238</v>
      </c>
      <c r="I6098" s="52">
        <v>45446</v>
      </c>
      <c r="J6098" t="s">
        <v>2457</v>
      </c>
      <c r="K6098">
        <v>900</v>
      </c>
      <c r="L6098" s="73">
        <v>69.659942874375005</v>
      </c>
      <c r="M6098">
        <v>900</v>
      </c>
      <c r="N6098">
        <v>1</v>
      </c>
      <c r="O6098" s="73">
        <v>75.036862824611902</v>
      </c>
      <c r="P6098">
        <v>900</v>
      </c>
      <c r="Q6098">
        <v>1</v>
      </c>
      <c r="R6098">
        <v>888</v>
      </c>
      <c r="S6098">
        <v>0.99636035728862304</v>
      </c>
      <c r="T6098">
        <v>31.385652521242399</v>
      </c>
      <c r="U6098">
        <v>0.67481642183450297</v>
      </c>
      <c r="V6098">
        <v>654</v>
      </c>
      <c r="W6098">
        <v>0.14609787416980299</v>
      </c>
      <c r="X6098">
        <v>128</v>
      </c>
      <c r="Y6098">
        <v>896</v>
      </c>
      <c r="Z6098">
        <v>0.99902653032496802</v>
      </c>
      <c r="AA6098">
        <v>30.0550913564152</v>
      </c>
      <c r="AB6098">
        <v>837</v>
      </c>
      <c r="AC6098">
        <v>0.96811049190956799</v>
      </c>
      <c r="AD6098">
        <v>59</v>
      </c>
      <c r="AE6098">
        <v>3.0916038415399499E-2</v>
      </c>
      <c r="AF6098">
        <v>4</v>
      </c>
      <c r="AG6098">
        <v>9.7346967503179796E-4</v>
      </c>
      <c r="AH6098">
        <v>3.4565535202156199E-3</v>
      </c>
      <c r="AI6098">
        <v>50</v>
      </c>
      <c r="AJ6098" s="73">
        <v>65.667426023322903</v>
      </c>
      <c r="AK6098">
        <v>900</v>
      </c>
      <c r="AL6098">
        <v>1</v>
      </c>
      <c r="AM6098">
        <v>0</v>
      </c>
      <c r="AN6098">
        <v>0</v>
      </c>
      <c r="AO6098">
        <v>0</v>
      </c>
      <c r="AP6098">
        <v>0</v>
      </c>
      <c r="AQ6098">
        <v>900</v>
      </c>
      <c r="AR6098">
        <v>1</v>
      </c>
      <c r="AS6098">
        <v>0</v>
      </c>
      <c r="AT6098">
        <v>0</v>
      </c>
      <c r="AU6098">
        <v>0</v>
      </c>
      <c r="AV6098">
        <v>0</v>
      </c>
      <c r="AW6098">
        <v>900</v>
      </c>
      <c r="AX6098">
        <v>0.999999999999999</v>
      </c>
      <c r="AY6098" s="73">
        <v>66.877649094380899</v>
      </c>
      <c r="AZ6098">
        <v>900</v>
      </c>
      <c r="BA6098">
        <v>1</v>
      </c>
      <c r="BB6098">
        <v>871</v>
      </c>
      <c r="BC6098">
        <v>0.91297945357252397</v>
      </c>
      <c r="BD6098">
        <v>29</v>
      </c>
      <c r="BE6098">
        <v>8.7020546427475295E-2</v>
      </c>
      <c r="BF6098">
        <v>69.659942874375005</v>
      </c>
      <c r="BG6098">
        <v>75.036862824611902</v>
      </c>
      <c r="BH6098">
        <v>66.877649094380899</v>
      </c>
      <c r="BI6098">
        <v>65.667426023322903</v>
      </c>
    </row>
    <row r="6099" spans="1:61" x14ac:dyDescent="0.25">
      <c r="A6099" s="10" t="str">
        <f>VLOOKUP(D6099,'Index-Relations'!E:F,2,FALSE)</f>
        <v>ESG</v>
      </c>
      <c r="B6099" t="s">
        <v>3450</v>
      </c>
      <c r="C6099" s="53" t="s">
        <v>2767</v>
      </c>
      <c r="D6099" s="59" t="s">
        <v>2937</v>
      </c>
      <c r="E6099" s="59" t="s">
        <v>9515</v>
      </c>
      <c r="F6099" t="s">
        <v>1237</v>
      </c>
      <c r="G6099" t="s">
        <v>2662</v>
      </c>
      <c r="H6099" t="s">
        <v>1238</v>
      </c>
      <c r="I6099" s="52">
        <v>45413</v>
      </c>
      <c r="J6099" t="s">
        <v>2457</v>
      </c>
      <c r="K6099">
        <v>904</v>
      </c>
      <c r="L6099" s="73">
        <v>69.673938109117998</v>
      </c>
      <c r="M6099" s="72">
        <v>904</v>
      </c>
      <c r="N6099" s="72">
        <v>1</v>
      </c>
      <c r="O6099" s="73">
        <v>75.213152295987001</v>
      </c>
      <c r="P6099" s="72">
        <v>904</v>
      </c>
      <c r="Q6099" s="72">
        <v>1</v>
      </c>
      <c r="R6099">
        <v>890</v>
      </c>
      <c r="S6099">
        <v>0.996334547416594</v>
      </c>
      <c r="T6099">
        <v>31.739206361136301</v>
      </c>
      <c r="U6099">
        <v>0.66763328503872799</v>
      </c>
      <c r="V6099">
        <v>656</v>
      </c>
      <c r="W6099">
        <v>0.14167248395059501</v>
      </c>
      <c r="X6099">
        <v>128</v>
      </c>
      <c r="Y6099">
        <v>898</v>
      </c>
      <c r="Z6099">
        <v>0.999061187419095</v>
      </c>
      <c r="AA6099">
        <v>31.310559550995201</v>
      </c>
      <c r="AB6099">
        <v>839</v>
      </c>
      <c r="AC6099">
        <v>0.96821645502027198</v>
      </c>
      <c r="AD6099">
        <v>59</v>
      </c>
      <c r="AE6099">
        <v>3.08447323988221E-2</v>
      </c>
      <c r="AF6099">
        <v>6</v>
      </c>
      <c r="AG6099">
        <v>9.3881258090569195E-4</v>
      </c>
      <c r="AH6099">
        <v>3.2556452878454698E-3</v>
      </c>
      <c r="AI6099">
        <v>50</v>
      </c>
      <c r="AJ6099" s="73">
        <v>65.435565999586998</v>
      </c>
      <c r="AK6099" s="72">
        <v>904</v>
      </c>
      <c r="AL6099" s="72">
        <v>1</v>
      </c>
      <c r="AM6099">
        <v>0</v>
      </c>
      <c r="AN6099">
        <v>0</v>
      </c>
      <c r="AO6099">
        <v>0</v>
      </c>
      <c r="AP6099">
        <v>0</v>
      </c>
      <c r="AQ6099">
        <v>902</v>
      </c>
      <c r="AR6099">
        <v>0.99998916797332105</v>
      </c>
      <c r="AS6099">
        <v>0</v>
      </c>
      <c r="AT6099">
        <v>0</v>
      </c>
      <c r="AU6099">
        <v>0</v>
      </c>
      <c r="AV6099">
        <v>0</v>
      </c>
      <c r="AW6099">
        <v>902</v>
      </c>
      <c r="AX6099">
        <v>0.99998916797332105</v>
      </c>
      <c r="AY6099" s="73">
        <v>66.951699571166003</v>
      </c>
      <c r="AZ6099" s="72">
        <v>904</v>
      </c>
      <c r="BA6099" s="72">
        <v>1</v>
      </c>
      <c r="BB6099">
        <v>872</v>
      </c>
      <c r="BC6099">
        <v>0.91947778901661603</v>
      </c>
      <c r="BD6099">
        <v>30</v>
      </c>
      <c r="BE6099">
        <v>8.0511378956705196E-2</v>
      </c>
      <c r="BF6099">
        <v>69.673938109117998</v>
      </c>
      <c r="BG6099">
        <v>75.213152295987001</v>
      </c>
      <c r="BH6099">
        <v>66.951699571166003</v>
      </c>
      <c r="BI6099">
        <v>65.435565999586998</v>
      </c>
    </row>
    <row r="6100" spans="1:61" x14ac:dyDescent="0.25">
      <c r="A6100" s="10" t="str">
        <f>VLOOKUP(D6100,'Index-Relations'!E:F,2,FALSE)</f>
        <v>ESG</v>
      </c>
      <c r="B6100" t="s">
        <v>3450</v>
      </c>
      <c r="C6100" s="53" t="s">
        <v>2768</v>
      </c>
      <c r="D6100" s="59" t="s">
        <v>2937</v>
      </c>
      <c r="E6100" s="59" t="s">
        <v>9516</v>
      </c>
      <c r="F6100" t="s">
        <v>1237</v>
      </c>
      <c r="G6100" t="s">
        <v>2662</v>
      </c>
      <c r="H6100" t="s">
        <v>1238</v>
      </c>
      <c r="I6100" s="52">
        <v>45383</v>
      </c>
      <c r="J6100" t="s">
        <v>2457</v>
      </c>
      <c r="K6100">
        <v>878</v>
      </c>
      <c r="L6100">
        <v>75.070858061592503</v>
      </c>
      <c r="M6100">
        <v>878</v>
      </c>
      <c r="N6100">
        <v>1</v>
      </c>
      <c r="O6100">
        <v>79.049905175017201</v>
      </c>
      <c r="P6100">
        <v>878</v>
      </c>
      <c r="Q6100">
        <v>1</v>
      </c>
      <c r="R6100">
        <v>872</v>
      </c>
      <c r="S6100">
        <v>0.99782839372314502</v>
      </c>
      <c r="T6100">
        <v>32.102118986975803</v>
      </c>
      <c r="U6100">
        <v>0.66191292213613795</v>
      </c>
      <c r="V6100">
        <v>630</v>
      </c>
      <c r="W6100">
        <v>0.126705005299624</v>
      </c>
      <c r="X6100">
        <v>118</v>
      </c>
      <c r="Y6100">
        <v>877</v>
      </c>
      <c r="Z6100">
        <v>0.99876098518941703</v>
      </c>
      <c r="AA6100">
        <v>28.1845458376587</v>
      </c>
      <c r="AB6100">
        <v>812</v>
      </c>
      <c r="AC6100">
        <v>0.96737442558466302</v>
      </c>
      <c r="AD6100">
        <v>65</v>
      </c>
      <c r="AE6100">
        <v>3.1386559604753402E-2</v>
      </c>
      <c r="AF6100">
        <v>1</v>
      </c>
      <c r="AG6100">
        <v>1.23901481058289E-3</v>
      </c>
      <c r="AH6100">
        <v>2.9071563157899599E-3</v>
      </c>
      <c r="AI6100">
        <v>46</v>
      </c>
      <c r="AJ6100">
        <v>70.903662042696496</v>
      </c>
      <c r="AK6100">
        <v>878</v>
      </c>
      <c r="AL6100">
        <v>1</v>
      </c>
      <c r="AM6100">
        <v>0</v>
      </c>
      <c r="AN6100">
        <v>0</v>
      </c>
      <c r="AO6100">
        <v>0</v>
      </c>
      <c r="AP6100">
        <v>0</v>
      </c>
      <c r="AQ6100">
        <v>878</v>
      </c>
      <c r="AR6100">
        <v>0.999999999999999</v>
      </c>
      <c r="AS6100">
        <v>0</v>
      </c>
      <c r="AT6100">
        <v>0</v>
      </c>
      <c r="AU6100">
        <v>0</v>
      </c>
      <c r="AV6100">
        <v>0</v>
      </c>
      <c r="AW6100">
        <v>878</v>
      </c>
      <c r="AX6100">
        <v>1</v>
      </c>
      <c r="AY6100">
        <v>72.900802579881002</v>
      </c>
      <c r="AZ6100">
        <v>878</v>
      </c>
      <c r="BA6100">
        <v>1</v>
      </c>
      <c r="BB6100">
        <v>849</v>
      </c>
      <c r="BC6100">
        <v>0.90725769439371196</v>
      </c>
      <c r="BD6100">
        <v>29</v>
      </c>
      <c r="BE6100">
        <v>9.2742305606287295E-2</v>
      </c>
      <c r="BF6100">
        <v>70.343547701629006</v>
      </c>
      <c r="BG6100">
        <v>74.120643929498002</v>
      </c>
      <c r="BH6100">
        <v>68.248442844216996</v>
      </c>
      <c r="BI6100">
        <v>66.345039001040007</v>
      </c>
    </row>
    <row r="6101" spans="1:61" x14ac:dyDescent="0.25">
      <c r="A6101" s="10" t="str">
        <f>VLOOKUP(D6101,'Index-Relations'!E:F,2,FALSE)</f>
        <v>ESG</v>
      </c>
      <c r="B6101" t="s">
        <v>3450</v>
      </c>
      <c r="C6101" s="53" t="s">
        <v>2769</v>
      </c>
      <c r="D6101" s="59" t="s">
        <v>2937</v>
      </c>
      <c r="E6101" s="59" t="s">
        <v>9517</v>
      </c>
      <c r="F6101" t="s">
        <v>1237</v>
      </c>
      <c r="G6101" t="s">
        <v>2662</v>
      </c>
      <c r="H6101" t="s">
        <v>1238</v>
      </c>
      <c r="I6101" s="52">
        <v>45352</v>
      </c>
      <c r="J6101" t="s">
        <v>2457</v>
      </c>
      <c r="K6101">
        <v>878</v>
      </c>
      <c r="L6101">
        <v>75.540813067874595</v>
      </c>
      <c r="M6101">
        <v>878</v>
      </c>
      <c r="N6101">
        <v>1</v>
      </c>
      <c r="O6101">
        <v>79.280871583682895</v>
      </c>
      <c r="P6101">
        <v>878</v>
      </c>
      <c r="Q6101">
        <v>1</v>
      </c>
      <c r="R6101">
        <v>872</v>
      </c>
      <c r="S6101">
        <v>0.99786341438041504</v>
      </c>
      <c r="T6101">
        <v>32.261373228464599</v>
      </c>
      <c r="U6101">
        <v>0.64212928473002195</v>
      </c>
      <c r="V6101">
        <v>621</v>
      </c>
      <c r="W6101">
        <v>0.1144513110695</v>
      </c>
      <c r="X6101">
        <v>108</v>
      </c>
      <c r="Y6101">
        <v>877</v>
      </c>
      <c r="Z6101">
        <v>0.99883951503867296</v>
      </c>
      <c r="AA6101">
        <v>28.9280323246923</v>
      </c>
      <c r="AB6101">
        <v>812</v>
      </c>
      <c r="AC6101">
        <v>0.96745000966926398</v>
      </c>
      <c r="AD6101">
        <v>65</v>
      </c>
      <c r="AE6101">
        <v>3.1389505369408897E-2</v>
      </c>
      <c r="AF6101">
        <v>1</v>
      </c>
      <c r="AG6101">
        <v>1.1604849613268201E-3</v>
      </c>
      <c r="AH6101">
        <v>1.14084435049288E-3</v>
      </c>
      <c r="AI6101">
        <v>33</v>
      </c>
      <c r="AJ6101">
        <v>71.621369723307794</v>
      </c>
      <c r="AK6101">
        <v>878</v>
      </c>
      <c r="AL6101">
        <v>1</v>
      </c>
      <c r="AM6101">
        <v>0</v>
      </c>
      <c r="AN6101">
        <v>0</v>
      </c>
      <c r="AO6101">
        <v>0</v>
      </c>
      <c r="AP6101">
        <v>0</v>
      </c>
      <c r="AQ6101">
        <v>878</v>
      </c>
      <c r="AR6101">
        <v>1</v>
      </c>
      <c r="AS6101">
        <v>0</v>
      </c>
      <c r="AT6101">
        <v>0</v>
      </c>
      <c r="AU6101">
        <v>0</v>
      </c>
      <c r="AV6101">
        <v>0</v>
      </c>
      <c r="AW6101">
        <v>878</v>
      </c>
      <c r="AX6101">
        <v>1</v>
      </c>
      <c r="AY6101">
        <v>73.181666722364696</v>
      </c>
      <c r="AZ6101">
        <v>878</v>
      </c>
      <c r="BA6101">
        <v>1</v>
      </c>
      <c r="BB6101">
        <v>849</v>
      </c>
      <c r="BC6101">
        <v>0.90596936799512995</v>
      </c>
      <c r="BD6101">
        <v>29</v>
      </c>
      <c r="BE6101">
        <v>9.4030632004869594E-2</v>
      </c>
      <c r="BF6101">
        <v>70.827847380278001</v>
      </c>
      <c r="BG6101">
        <v>74.365191571088999</v>
      </c>
      <c r="BH6101">
        <v>68.483227195184</v>
      </c>
      <c r="BI6101">
        <v>67.080479105033902</v>
      </c>
    </row>
    <row r="6102" spans="1:61" x14ac:dyDescent="0.25">
      <c r="A6102" s="10" t="str">
        <f>VLOOKUP(D6102,'Index-Relations'!E:F,2,FALSE)</f>
        <v>ESG</v>
      </c>
      <c r="B6102" t="s">
        <v>3450</v>
      </c>
      <c r="C6102" s="53" t="s">
        <v>2770</v>
      </c>
      <c r="D6102" s="59" t="s">
        <v>2937</v>
      </c>
      <c r="E6102" s="59" t="s">
        <v>9518</v>
      </c>
      <c r="F6102" t="s">
        <v>1237</v>
      </c>
      <c r="G6102" t="s">
        <v>2662</v>
      </c>
      <c r="H6102" t="s">
        <v>1238</v>
      </c>
      <c r="I6102" s="52">
        <v>45323</v>
      </c>
      <c r="J6102" t="s">
        <v>2457</v>
      </c>
      <c r="K6102">
        <v>879</v>
      </c>
      <c r="L6102">
        <v>75.711456009622907</v>
      </c>
      <c r="M6102">
        <v>878</v>
      </c>
      <c r="N6102">
        <v>1</v>
      </c>
      <c r="O6102">
        <v>79.333654086850004</v>
      </c>
      <c r="P6102">
        <v>878</v>
      </c>
      <c r="Q6102">
        <v>1</v>
      </c>
      <c r="R6102">
        <v>872</v>
      </c>
      <c r="S6102">
        <v>0.99773450913580597</v>
      </c>
      <c r="T6102">
        <v>32.554633178230397</v>
      </c>
      <c r="U6102">
        <v>0.63238201499725599</v>
      </c>
      <c r="V6102">
        <v>620</v>
      </c>
      <c r="W6102">
        <v>0.114905512199764</v>
      </c>
      <c r="X6102">
        <v>106</v>
      </c>
      <c r="Y6102">
        <v>877</v>
      </c>
      <c r="Z6102">
        <v>0.99912678902838603</v>
      </c>
      <c r="AA6102">
        <v>29.248459993316999</v>
      </c>
      <c r="AB6102">
        <v>812</v>
      </c>
      <c r="AC6102">
        <v>0.96739545908606595</v>
      </c>
      <c r="AD6102">
        <v>65</v>
      </c>
      <c r="AE6102">
        <v>3.1731329942318601E-2</v>
      </c>
      <c r="AF6102">
        <v>2</v>
      </c>
      <c r="AG6102">
        <v>8.7321097161460704E-4</v>
      </c>
      <c r="AH6102">
        <v>1.2058895422599901E-3</v>
      </c>
      <c r="AI6102">
        <v>32</v>
      </c>
      <c r="AJ6102">
        <v>71.790958583098003</v>
      </c>
      <c r="AK6102">
        <v>878</v>
      </c>
      <c r="AL6102">
        <v>1</v>
      </c>
      <c r="AM6102">
        <v>0</v>
      </c>
      <c r="AN6102">
        <v>0</v>
      </c>
      <c r="AO6102">
        <v>0</v>
      </c>
      <c r="AP6102">
        <v>0</v>
      </c>
      <c r="AQ6102">
        <v>878</v>
      </c>
      <c r="AR6102">
        <v>1</v>
      </c>
      <c r="AS6102">
        <v>0</v>
      </c>
      <c r="AT6102">
        <v>0</v>
      </c>
      <c r="AU6102">
        <v>0</v>
      </c>
      <c r="AV6102">
        <v>0</v>
      </c>
      <c r="AW6102">
        <v>878</v>
      </c>
      <c r="AX6102">
        <v>0.999999999999999</v>
      </c>
      <c r="AY6102">
        <v>73.333191753056397</v>
      </c>
      <c r="AZ6102">
        <v>878</v>
      </c>
      <c r="BA6102">
        <v>1</v>
      </c>
      <c r="BB6102">
        <v>849</v>
      </c>
      <c r="BC6102">
        <v>0.90840281807563905</v>
      </c>
      <c r="BD6102">
        <v>29</v>
      </c>
      <c r="BE6102">
        <v>9.1597181924360893E-2</v>
      </c>
      <c r="BF6102">
        <v>70.892045629363906</v>
      </c>
      <c r="BG6102">
        <v>74.346715601191903</v>
      </c>
      <c r="BH6102">
        <v>68.539915613616998</v>
      </c>
      <c r="BI6102">
        <v>67.189196404272906</v>
      </c>
    </row>
    <row r="6103" spans="1:61" x14ac:dyDescent="0.25">
      <c r="A6103" s="10" t="str">
        <f>VLOOKUP(D6103,'Index-Relations'!E:F,2,FALSE)</f>
        <v>BM</v>
      </c>
      <c r="B6103" t="s">
        <v>3450</v>
      </c>
      <c r="C6103" s="53" t="s">
        <v>2760</v>
      </c>
      <c r="D6103" s="59" t="s">
        <v>2938</v>
      </c>
      <c r="E6103" s="59" t="s">
        <v>9519</v>
      </c>
      <c r="F6103" t="s">
        <v>1331</v>
      </c>
      <c r="G6103" t="s">
        <v>2741</v>
      </c>
      <c r="H6103" t="s">
        <v>1332</v>
      </c>
      <c r="I6103" s="52">
        <v>45658</v>
      </c>
      <c r="J6103" t="s">
        <v>2457</v>
      </c>
      <c r="K6103">
        <v>1002</v>
      </c>
      <c r="L6103" s="73">
        <v>69.826425282507302</v>
      </c>
      <c r="M6103">
        <v>990</v>
      </c>
      <c r="N6103">
        <v>0.99675296173348304</v>
      </c>
      <c r="O6103" s="73">
        <v>73.442989171688197</v>
      </c>
      <c r="P6103">
        <v>990</v>
      </c>
      <c r="Q6103">
        <v>0.99675296173348304</v>
      </c>
      <c r="R6103">
        <v>968</v>
      </c>
      <c r="S6103">
        <v>0.98377419896284302</v>
      </c>
      <c r="T6103">
        <v>35.132443318869903</v>
      </c>
      <c r="U6103">
        <v>0.73692461144096999</v>
      </c>
      <c r="V6103">
        <v>746</v>
      </c>
      <c r="W6103">
        <v>0.140827606582</v>
      </c>
      <c r="X6103">
        <v>146</v>
      </c>
      <c r="Y6103">
        <v>990</v>
      </c>
      <c r="Z6103">
        <v>0.996063774439648</v>
      </c>
      <c r="AA6103">
        <v>63.036412805990501</v>
      </c>
      <c r="AB6103">
        <v>844</v>
      </c>
      <c r="AC6103">
        <v>0.87935439537945403</v>
      </c>
      <c r="AD6103">
        <v>146</v>
      </c>
      <c r="AE6103">
        <v>0.11670937906019301</v>
      </c>
      <c r="AF6103">
        <v>12</v>
      </c>
      <c r="AG6103">
        <v>3.9362255603519296E-3</v>
      </c>
      <c r="AH6103">
        <v>1.13691334217083E-2</v>
      </c>
      <c r="AI6103">
        <v>81</v>
      </c>
      <c r="AJ6103" s="73">
        <v>66.984413700586401</v>
      </c>
      <c r="AK6103">
        <v>990</v>
      </c>
      <c r="AL6103">
        <v>0.99675296173348304</v>
      </c>
      <c r="AM6103">
        <v>9.4441332528186692E-3</v>
      </c>
      <c r="AN6103">
        <v>7</v>
      </c>
      <c r="AO6103">
        <v>5.0581444237650201E-3</v>
      </c>
      <c r="AP6103">
        <v>2</v>
      </c>
      <c r="AQ6103">
        <v>999</v>
      </c>
      <c r="AR6103">
        <v>0.99899049128256201</v>
      </c>
      <c r="AS6103">
        <v>1.7798892394704498E-2</v>
      </c>
      <c r="AT6103">
        <v>7</v>
      </c>
      <c r="AU6103">
        <v>6.6473262400323198E-3</v>
      </c>
      <c r="AV6103">
        <v>3</v>
      </c>
      <c r="AW6103">
        <v>999</v>
      </c>
      <c r="AX6103">
        <v>0.99899049128256301</v>
      </c>
      <c r="AY6103" s="73">
        <v>67.416051696790703</v>
      </c>
      <c r="AZ6103">
        <v>990</v>
      </c>
      <c r="BA6103">
        <v>0.99675296173348304</v>
      </c>
      <c r="BB6103">
        <v>972</v>
      </c>
      <c r="BC6103">
        <v>0.92046468111955404</v>
      </c>
      <c r="BD6103">
        <v>25</v>
      </c>
      <c r="BE6103">
        <v>7.3467665739243002E-2</v>
      </c>
      <c r="BF6103">
        <v>69.826425282507302</v>
      </c>
      <c r="BG6103">
        <v>73.442989171688197</v>
      </c>
      <c r="BH6103">
        <v>67.416051696790703</v>
      </c>
      <c r="BI6103">
        <v>66.984413700586401</v>
      </c>
    </row>
    <row r="6104" spans="1:61" x14ac:dyDescent="0.25">
      <c r="A6104" s="10" t="str">
        <f>VLOOKUP(D6104,'Index-Relations'!E:F,2,FALSE)</f>
        <v>BM</v>
      </c>
      <c r="B6104" t="s">
        <v>3450</v>
      </c>
      <c r="C6104" s="53" t="s">
        <v>2761</v>
      </c>
      <c r="D6104" s="59" t="s">
        <v>2938</v>
      </c>
      <c r="E6104" s="59" t="s">
        <v>9520</v>
      </c>
      <c r="F6104" t="s">
        <v>1331</v>
      </c>
      <c r="G6104" t="s">
        <v>2741</v>
      </c>
      <c r="H6104" t="s">
        <v>1332</v>
      </c>
      <c r="I6104" s="52">
        <v>45628</v>
      </c>
      <c r="J6104" t="s">
        <v>2457</v>
      </c>
      <c r="K6104">
        <v>1003</v>
      </c>
      <c r="L6104" s="73">
        <v>69.588645930016199</v>
      </c>
      <c r="M6104">
        <v>990</v>
      </c>
      <c r="N6104">
        <v>0.99646268646015201</v>
      </c>
      <c r="O6104" s="73">
        <v>73.2133305636589</v>
      </c>
      <c r="P6104">
        <v>990</v>
      </c>
      <c r="Q6104">
        <v>0.99646268646015201</v>
      </c>
      <c r="R6104">
        <v>968</v>
      </c>
      <c r="S6104">
        <v>0.98341697924438598</v>
      </c>
      <c r="T6104">
        <v>35.225696634649204</v>
      </c>
      <c r="U6104">
        <v>0.74678122201416797</v>
      </c>
      <c r="V6104">
        <v>744</v>
      </c>
      <c r="W6104">
        <v>0.14168880560833499</v>
      </c>
      <c r="X6104">
        <v>146</v>
      </c>
      <c r="Y6104">
        <v>989</v>
      </c>
      <c r="Z6104">
        <v>0.99568954774381502</v>
      </c>
      <c r="AA6104">
        <v>56.658026297902602</v>
      </c>
      <c r="AB6104">
        <v>845</v>
      </c>
      <c r="AC6104">
        <v>0.87923927475055297</v>
      </c>
      <c r="AD6104">
        <v>144</v>
      </c>
      <c r="AE6104">
        <v>0.11645027299326299</v>
      </c>
      <c r="AF6104">
        <v>14</v>
      </c>
      <c r="AG6104">
        <v>4.31045225618367E-3</v>
      </c>
      <c r="AH6104">
        <v>1.10473638479975E-2</v>
      </c>
      <c r="AI6104">
        <v>80</v>
      </c>
      <c r="AJ6104" s="73">
        <v>66.731631657808293</v>
      </c>
      <c r="AK6104">
        <v>990</v>
      </c>
      <c r="AL6104">
        <v>0.99646268646015201</v>
      </c>
      <c r="AM6104">
        <v>9.6929336409422306E-3</v>
      </c>
      <c r="AN6104">
        <v>7</v>
      </c>
      <c r="AO6104">
        <v>5.2341494975138604E-3</v>
      </c>
      <c r="AP6104">
        <v>2</v>
      </c>
      <c r="AQ6104">
        <v>999</v>
      </c>
      <c r="AR6104">
        <v>0.99867054191049898</v>
      </c>
      <c r="AS6104">
        <v>1.7633292934264501E-2</v>
      </c>
      <c r="AT6104">
        <v>7</v>
      </c>
      <c r="AU6104">
        <v>6.8281367652407799E-3</v>
      </c>
      <c r="AV6104">
        <v>3</v>
      </c>
      <c r="AW6104">
        <v>999</v>
      </c>
      <c r="AX6104">
        <v>0.99867054191049798</v>
      </c>
      <c r="AY6104" s="73">
        <v>67.298904911884506</v>
      </c>
      <c r="AZ6104">
        <v>990</v>
      </c>
      <c r="BA6104">
        <v>0.99646268646015201</v>
      </c>
      <c r="BB6104">
        <v>972</v>
      </c>
      <c r="BC6104">
        <v>0.92217877746097299</v>
      </c>
      <c r="BD6104">
        <v>25</v>
      </c>
      <c r="BE6104">
        <v>7.1257614952011897E-2</v>
      </c>
      <c r="BF6104">
        <v>69.588645930016199</v>
      </c>
      <c r="BG6104">
        <v>73.2133305636589</v>
      </c>
      <c r="BH6104">
        <v>67.298904911884506</v>
      </c>
      <c r="BI6104">
        <v>66.731631657808293</v>
      </c>
    </row>
    <row r="6105" spans="1:61" x14ac:dyDescent="0.25">
      <c r="A6105" s="10" t="str">
        <f>VLOOKUP(D6105,'Index-Relations'!E:F,2,FALSE)</f>
        <v>BM</v>
      </c>
      <c r="B6105" t="s">
        <v>3450</v>
      </c>
      <c r="C6105" s="53" t="s">
        <v>2762</v>
      </c>
      <c r="D6105" s="59" t="s">
        <v>2938</v>
      </c>
      <c r="E6105" s="59" t="s">
        <v>9521</v>
      </c>
      <c r="F6105" t="s">
        <v>1331</v>
      </c>
      <c r="G6105" t="s">
        <v>2741</v>
      </c>
      <c r="H6105" t="s">
        <v>1332</v>
      </c>
      <c r="I6105" s="52">
        <v>45597</v>
      </c>
      <c r="J6105" t="s">
        <v>2457</v>
      </c>
      <c r="K6105">
        <v>1003</v>
      </c>
      <c r="L6105" s="73">
        <v>69.867334208853293</v>
      </c>
      <c r="M6105">
        <v>990</v>
      </c>
      <c r="N6105">
        <v>0.996512608416248</v>
      </c>
      <c r="O6105" s="73">
        <v>73.550501192045502</v>
      </c>
      <c r="P6105">
        <v>990</v>
      </c>
      <c r="Q6105">
        <v>0.996512608416248</v>
      </c>
      <c r="R6105">
        <v>968</v>
      </c>
      <c r="S6105">
        <v>0.983534586446554</v>
      </c>
      <c r="T6105">
        <v>35.576285265510798</v>
      </c>
      <c r="U6105">
        <v>0.74752389514176398</v>
      </c>
      <c r="V6105">
        <v>742</v>
      </c>
      <c r="W6105">
        <v>0.143124982342095</v>
      </c>
      <c r="X6105">
        <v>146</v>
      </c>
      <c r="Y6105">
        <v>989</v>
      </c>
      <c r="Z6105">
        <v>0.99579801509525601</v>
      </c>
      <c r="AA6105">
        <v>56.603786806164401</v>
      </c>
      <c r="AB6105">
        <v>843</v>
      </c>
      <c r="AC6105">
        <v>0.87811481549007098</v>
      </c>
      <c r="AD6105">
        <v>146</v>
      </c>
      <c r="AE6105">
        <v>0.117683199605184</v>
      </c>
      <c r="AF6105">
        <v>14</v>
      </c>
      <c r="AG6105">
        <v>4.2019849047433199E-3</v>
      </c>
      <c r="AH6105">
        <v>1.2535260416598901E-2</v>
      </c>
      <c r="AI6105">
        <v>80</v>
      </c>
      <c r="AJ6105" s="73">
        <v>66.994703826736398</v>
      </c>
      <c r="AK6105">
        <v>990</v>
      </c>
      <c r="AL6105">
        <v>0.996512608416248</v>
      </c>
      <c r="AM6105">
        <v>1.0190168889762201E-2</v>
      </c>
      <c r="AN6105">
        <v>6</v>
      </c>
      <c r="AO6105">
        <v>1.6292615683536301E-4</v>
      </c>
      <c r="AP6105">
        <v>1</v>
      </c>
      <c r="AQ6105">
        <v>998</v>
      </c>
      <c r="AR6105">
        <v>0.99851850752542404</v>
      </c>
      <c r="AS6105">
        <v>1.7433997043843599E-2</v>
      </c>
      <c r="AT6105">
        <v>7</v>
      </c>
      <c r="AU6105">
        <v>6.3973087780447302E-3</v>
      </c>
      <c r="AV6105">
        <v>3</v>
      </c>
      <c r="AW6105">
        <v>998</v>
      </c>
      <c r="AX6105">
        <v>0.99851850752542504</v>
      </c>
      <c r="AY6105" s="73">
        <v>67.4915823269491</v>
      </c>
      <c r="AZ6105">
        <v>990</v>
      </c>
      <c r="BA6105">
        <v>0.996512608416248</v>
      </c>
      <c r="BB6105">
        <v>970</v>
      </c>
      <c r="BC6105">
        <v>0.91669648542617399</v>
      </c>
      <c r="BD6105">
        <v>27</v>
      </c>
      <c r="BE6105">
        <v>8.1659095942415397E-2</v>
      </c>
      <c r="BF6105">
        <v>69.867334208853293</v>
      </c>
      <c r="BG6105">
        <v>73.550501192045502</v>
      </c>
      <c r="BH6105">
        <v>67.4915823269491</v>
      </c>
      <c r="BI6105">
        <v>66.994703826736398</v>
      </c>
    </row>
    <row r="6106" spans="1:61" x14ac:dyDescent="0.25">
      <c r="A6106" s="10" t="str">
        <f>VLOOKUP(D6106,'Index-Relations'!E:F,2,FALSE)</f>
        <v>BM</v>
      </c>
      <c r="B6106" t="s">
        <v>3450</v>
      </c>
      <c r="C6106" s="53" t="s">
        <v>2763</v>
      </c>
      <c r="D6106" s="59" t="s">
        <v>2938</v>
      </c>
      <c r="E6106" s="59" t="s">
        <v>9522</v>
      </c>
      <c r="F6106" t="s">
        <v>1331</v>
      </c>
      <c r="G6106" t="s">
        <v>2741</v>
      </c>
      <c r="H6106" t="s">
        <v>1332</v>
      </c>
      <c r="I6106" s="52">
        <v>45566</v>
      </c>
      <c r="J6106" t="s">
        <v>2457</v>
      </c>
      <c r="K6106">
        <v>1001</v>
      </c>
      <c r="L6106" s="73">
        <v>69.999922289844406</v>
      </c>
      <c r="M6106">
        <v>990</v>
      </c>
      <c r="N6106">
        <v>0.99709804916682199</v>
      </c>
      <c r="O6106" s="73">
        <v>73.609890776521198</v>
      </c>
      <c r="P6106">
        <v>990</v>
      </c>
      <c r="Q6106">
        <v>0.99709804916682199</v>
      </c>
      <c r="R6106">
        <v>968</v>
      </c>
      <c r="S6106">
        <v>0.98454609113602898</v>
      </c>
      <c r="T6106">
        <v>35.668200317123798</v>
      </c>
      <c r="U6106">
        <v>0.74831697440701705</v>
      </c>
      <c r="V6106">
        <v>740</v>
      </c>
      <c r="W6106">
        <v>0.145180386303432</v>
      </c>
      <c r="X6106">
        <v>146</v>
      </c>
      <c r="Y6106">
        <v>989</v>
      </c>
      <c r="Z6106">
        <v>0.99647322804359295</v>
      </c>
      <c r="AA6106">
        <v>57.878625079161502</v>
      </c>
      <c r="AB6106">
        <v>846</v>
      </c>
      <c r="AC6106">
        <v>0.89237166550318603</v>
      </c>
      <c r="AD6106">
        <v>143</v>
      </c>
      <c r="AE6106">
        <v>0.10410156254040701</v>
      </c>
      <c r="AF6106">
        <v>12</v>
      </c>
      <c r="AG6106">
        <v>3.5267719564064299E-3</v>
      </c>
      <c r="AH6106">
        <v>1.09847766171828E-2</v>
      </c>
      <c r="AI6106">
        <v>80</v>
      </c>
      <c r="AJ6106" s="73">
        <v>67.081605826172407</v>
      </c>
      <c r="AK6106">
        <v>990</v>
      </c>
      <c r="AL6106">
        <v>0.99709804916682199</v>
      </c>
      <c r="AM6106">
        <v>1.0720809091315999E-2</v>
      </c>
      <c r="AN6106">
        <v>6</v>
      </c>
      <c r="AO6106">
        <v>1.6847302434825899E-4</v>
      </c>
      <c r="AP6106">
        <v>1</v>
      </c>
      <c r="AQ6106">
        <v>998</v>
      </c>
      <c r="AR6106">
        <v>0.99899817913338995</v>
      </c>
      <c r="AS6106">
        <v>1.6923046151815599E-2</v>
      </c>
      <c r="AT6106">
        <v>7</v>
      </c>
      <c r="AU6106">
        <v>6.2843976424502099E-3</v>
      </c>
      <c r="AV6106">
        <v>3</v>
      </c>
      <c r="AW6106">
        <v>998</v>
      </c>
      <c r="AX6106">
        <v>0.99899817913338995</v>
      </c>
      <c r="AY6106" s="73">
        <v>67.714044839300698</v>
      </c>
      <c r="AZ6106">
        <v>990</v>
      </c>
      <c r="BA6106">
        <v>0.99709804916682199</v>
      </c>
      <c r="BB6106">
        <v>970</v>
      </c>
      <c r="BC6106">
        <v>0.91599492921114001</v>
      </c>
      <c r="BD6106">
        <v>27</v>
      </c>
      <c r="BE6106">
        <v>8.2834776897901793E-2</v>
      </c>
      <c r="BF6106">
        <v>69.999922289844406</v>
      </c>
      <c r="BG6106">
        <v>73.609890776521198</v>
      </c>
      <c r="BH6106">
        <v>67.714044839300698</v>
      </c>
      <c r="BI6106">
        <v>67.081605826172407</v>
      </c>
    </row>
    <row r="6107" spans="1:61" x14ac:dyDescent="0.25">
      <c r="A6107" s="10" t="str">
        <f>VLOOKUP(D6107,'Index-Relations'!E:F,2,FALSE)</f>
        <v>BM</v>
      </c>
      <c r="B6107" t="s">
        <v>3450</v>
      </c>
      <c r="C6107" s="53" t="s">
        <v>2764</v>
      </c>
      <c r="D6107" s="59" t="s">
        <v>2938</v>
      </c>
      <c r="E6107" s="59" t="s">
        <v>9523</v>
      </c>
      <c r="F6107" t="s">
        <v>1331</v>
      </c>
      <c r="G6107" t="s">
        <v>2741</v>
      </c>
      <c r="H6107" t="s">
        <v>1332</v>
      </c>
      <c r="I6107" s="52">
        <v>45537</v>
      </c>
      <c r="J6107" t="s">
        <v>2457</v>
      </c>
      <c r="K6107">
        <v>1076</v>
      </c>
      <c r="L6107" s="73">
        <v>69.921784391993</v>
      </c>
      <c r="M6107">
        <v>1065</v>
      </c>
      <c r="N6107">
        <v>0.99759929304281403</v>
      </c>
      <c r="O6107" s="73">
        <v>73.550876488456595</v>
      </c>
      <c r="P6107">
        <v>1065</v>
      </c>
      <c r="Q6107">
        <v>0.99759929304281403</v>
      </c>
      <c r="R6107">
        <v>1040</v>
      </c>
      <c r="S6107">
        <v>0.98604625051104999</v>
      </c>
      <c r="T6107">
        <v>35.727363125378503</v>
      </c>
      <c r="U6107">
        <v>0.75897896093603501</v>
      </c>
      <c r="V6107">
        <v>796</v>
      </c>
      <c r="W6107">
        <v>0.14483061509231601</v>
      </c>
      <c r="X6107">
        <v>153</v>
      </c>
      <c r="Y6107">
        <v>1064</v>
      </c>
      <c r="Z6107">
        <v>0.99692139973536598</v>
      </c>
      <c r="AA6107">
        <v>58.914349203771003</v>
      </c>
      <c r="AB6107">
        <v>926</v>
      </c>
      <c r="AC6107">
        <v>0.91130369225345598</v>
      </c>
      <c r="AD6107">
        <v>157</v>
      </c>
      <c r="AE6107">
        <v>0.10207819354186599</v>
      </c>
      <c r="AF6107">
        <v>-7</v>
      </c>
      <c r="AG6107">
        <v>0</v>
      </c>
      <c r="AH6107">
        <v>1.07075817803925E-2</v>
      </c>
      <c r="AI6107">
        <v>83</v>
      </c>
      <c r="AJ6107" s="73">
        <v>66.883591559871206</v>
      </c>
      <c r="AK6107">
        <v>1065</v>
      </c>
      <c r="AL6107">
        <v>0.99759929304281403</v>
      </c>
      <c r="AM6107">
        <v>1.06062041128249E-2</v>
      </c>
      <c r="AN6107">
        <v>6</v>
      </c>
      <c r="AO6107">
        <v>1.8683746606468199E-4</v>
      </c>
      <c r="AP6107">
        <v>1</v>
      </c>
      <c r="AQ6107">
        <v>1071</v>
      </c>
      <c r="AR6107">
        <v>0.99907960315676003</v>
      </c>
      <c r="AS6107">
        <v>1.67370422082074E-2</v>
      </c>
      <c r="AT6107">
        <v>7</v>
      </c>
      <c r="AU6107">
        <v>6.6644910710040002E-3</v>
      </c>
      <c r="AV6107">
        <v>3</v>
      </c>
      <c r="AW6107">
        <v>1071</v>
      </c>
      <c r="AX6107">
        <v>0.99907960315676003</v>
      </c>
      <c r="AY6107" s="73">
        <v>67.982106610018306</v>
      </c>
      <c r="AZ6107">
        <v>1065</v>
      </c>
      <c r="BA6107">
        <v>0.99759929304281403</v>
      </c>
      <c r="BB6107">
        <v>1043</v>
      </c>
      <c r="BC6107">
        <v>0.91776650928649295</v>
      </c>
      <c r="BD6107">
        <v>27</v>
      </c>
      <c r="BE6107">
        <v>8.1126256404201597E-2</v>
      </c>
      <c r="BF6107">
        <v>69.921784391993</v>
      </c>
      <c r="BG6107">
        <v>73.550876488456595</v>
      </c>
      <c r="BH6107">
        <v>67.982106610018306</v>
      </c>
      <c r="BI6107">
        <v>66.883591559871206</v>
      </c>
    </row>
    <row r="6108" spans="1:61" x14ac:dyDescent="0.25">
      <c r="A6108" s="10" t="str">
        <f>VLOOKUP(D6108,'Index-Relations'!E:F,2,FALSE)</f>
        <v>BM</v>
      </c>
      <c r="B6108" t="s">
        <v>3450</v>
      </c>
      <c r="C6108" s="53" t="s">
        <v>3350</v>
      </c>
      <c r="D6108" s="59" t="s">
        <v>2938</v>
      </c>
      <c r="E6108" s="59" t="s">
        <v>9524</v>
      </c>
      <c r="F6108" t="s">
        <v>1331</v>
      </c>
      <c r="G6108" t="s">
        <v>2741</v>
      </c>
      <c r="H6108" t="s">
        <v>1332</v>
      </c>
      <c r="I6108" s="52">
        <v>45505</v>
      </c>
      <c r="J6108" t="s">
        <v>2457</v>
      </c>
      <c r="K6108">
        <v>1076</v>
      </c>
      <c r="L6108" s="73">
        <v>69.878776544633993</v>
      </c>
      <c r="M6108">
        <v>1065</v>
      </c>
      <c r="N6108">
        <v>0.99747886581182699</v>
      </c>
      <c r="O6108" s="73">
        <v>73.567033560618995</v>
      </c>
      <c r="P6108">
        <v>1065</v>
      </c>
      <c r="Q6108">
        <v>0.99747886581182699</v>
      </c>
      <c r="R6108">
        <v>1040</v>
      </c>
      <c r="S6108">
        <v>0.98578535155743396</v>
      </c>
      <c r="T6108">
        <v>35.789271849914897</v>
      </c>
      <c r="U6108">
        <v>0.75854295309429698</v>
      </c>
      <c r="V6108">
        <v>797</v>
      </c>
      <c r="W6108">
        <v>0.148689099771734</v>
      </c>
      <c r="X6108">
        <v>152</v>
      </c>
      <c r="Y6108">
        <v>1064</v>
      </c>
      <c r="Z6108">
        <v>0.996794882019442</v>
      </c>
      <c r="AA6108">
        <v>61.188990924892799</v>
      </c>
      <c r="AB6108">
        <v>912</v>
      </c>
      <c r="AC6108">
        <v>0.91976376239408297</v>
      </c>
      <c r="AD6108">
        <v>152</v>
      </c>
      <c r="AE6108">
        <v>7.7031119625359495E-2</v>
      </c>
      <c r="AF6108">
        <v>12</v>
      </c>
      <c r="AG6108">
        <v>3.20511798055669E-3</v>
      </c>
      <c r="AH6108">
        <v>1.0758814194458901E-2</v>
      </c>
      <c r="AI6108">
        <v>82</v>
      </c>
      <c r="AJ6108" s="73">
        <v>66.830638851529599</v>
      </c>
      <c r="AK6108">
        <v>1065</v>
      </c>
      <c r="AL6108">
        <v>0.99747886581182699</v>
      </c>
      <c r="AM6108">
        <v>1.06697944436321E-2</v>
      </c>
      <c r="AN6108">
        <v>6</v>
      </c>
      <c r="AO6108">
        <v>2.0046406520342799E-4</v>
      </c>
      <c r="AP6108">
        <v>1</v>
      </c>
      <c r="AQ6108">
        <v>1070</v>
      </c>
      <c r="AR6108">
        <v>0.99901331955475503</v>
      </c>
      <c r="AS6108">
        <v>1.8217362333096399E-2</v>
      </c>
      <c r="AT6108">
        <v>9</v>
      </c>
      <c r="AU6108">
        <v>6.6329640709258198E-3</v>
      </c>
      <c r="AV6108">
        <v>3</v>
      </c>
      <c r="AW6108">
        <v>1070</v>
      </c>
      <c r="AX6108">
        <v>0.99901331955475503</v>
      </c>
      <c r="AY6108" s="73">
        <v>67.917180733209307</v>
      </c>
      <c r="AZ6108">
        <v>1065</v>
      </c>
      <c r="BA6108">
        <v>0.99747886581182699</v>
      </c>
      <c r="BB6108">
        <v>1045</v>
      </c>
      <c r="BC6108">
        <v>0.92735403887032297</v>
      </c>
      <c r="BD6108">
        <v>24</v>
      </c>
      <c r="BE6108">
        <v>7.1458816619228593E-2</v>
      </c>
      <c r="BF6108">
        <v>69.878776544633993</v>
      </c>
      <c r="BG6108">
        <v>73.567033560618995</v>
      </c>
      <c r="BH6108">
        <v>67.917180733209307</v>
      </c>
      <c r="BI6108">
        <v>66.830638851529599</v>
      </c>
    </row>
    <row r="6109" spans="1:61" x14ac:dyDescent="0.25">
      <c r="A6109" s="10" t="str">
        <f>VLOOKUP(D6109,'Index-Relations'!E:F,2,FALSE)</f>
        <v>BM</v>
      </c>
      <c r="B6109" t="s">
        <v>3450</v>
      </c>
      <c r="C6109" s="53" t="s">
        <v>2765</v>
      </c>
      <c r="D6109" s="59" t="s">
        <v>2938</v>
      </c>
      <c r="E6109" s="59" t="s">
        <v>9525</v>
      </c>
      <c r="F6109" t="s">
        <v>1331</v>
      </c>
      <c r="G6109" t="s">
        <v>2741</v>
      </c>
      <c r="H6109" t="s">
        <v>1332</v>
      </c>
      <c r="I6109" s="52">
        <v>45474</v>
      </c>
      <c r="J6109" t="s">
        <v>2457</v>
      </c>
      <c r="K6109">
        <v>1077</v>
      </c>
      <c r="L6109" s="73">
        <v>70.527743612229003</v>
      </c>
      <c r="M6109">
        <v>1066</v>
      </c>
      <c r="N6109">
        <v>0.997566817451225</v>
      </c>
      <c r="O6109" s="73">
        <v>73.661970083765894</v>
      </c>
      <c r="P6109">
        <v>1066</v>
      </c>
      <c r="Q6109">
        <v>0.997566817451225</v>
      </c>
      <c r="R6109">
        <v>1041</v>
      </c>
      <c r="S6109">
        <v>0.985706182735267</v>
      </c>
      <c r="T6109">
        <v>35.651729591161597</v>
      </c>
      <c r="U6109">
        <v>0.76303468325016799</v>
      </c>
      <c r="V6109">
        <v>793</v>
      </c>
      <c r="W6109">
        <v>0.148981691135261</v>
      </c>
      <c r="X6109">
        <v>151</v>
      </c>
      <c r="Y6109">
        <v>1063</v>
      </c>
      <c r="Z6109">
        <v>0.995445561478283</v>
      </c>
      <c r="AA6109">
        <v>63.739795357798897</v>
      </c>
      <c r="AB6109">
        <v>905</v>
      </c>
      <c r="AC6109">
        <v>0.91432174395624399</v>
      </c>
      <c r="AD6109">
        <v>156</v>
      </c>
      <c r="AE6109">
        <v>8.0380795923189197E-2</v>
      </c>
      <c r="AF6109">
        <v>16</v>
      </c>
      <c r="AG6109">
        <v>5.2974601205659196E-3</v>
      </c>
      <c r="AH6109">
        <v>1.03363795280321E-2</v>
      </c>
      <c r="AI6109">
        <v>82</v>
      </c>
      <c r="AJ6109" s="73">
        <v>67.293464849625593</v>
      </c>
      <c r="AK6109">
        <v>1066</v>
      </c>
      <c r="AL6109">
        <v>0.997566817451225</v>
      </c>
      <c r="AM6109">
        <v>1.0878259534018201E-2</v>
      </c>
      <c r="AN6109">
        <v>6</v>
      </c>
      <c r="AO6109">
        <v>2.2443651961756499E-4</v>
      </c>
      <c r="AP6109">
        <v>1</v>
      </c>
      <c r="AQ6109">
        <v>1071</v>
      </c>
      <c r="AR6109">
        <v>0.99889300050479102</v>
      </c>
      <c r="AS6109">
        <v>1.8052156482433201E-2</v>
      </c>
      <c r="AT6109">
        <v>9</v>
      </c>
      <c r="AU6109">
        <v>6.1212513984730101E-3</v>
      </c>
      <c r="AV6109">
        <v>3</v>
      </c>
      <c r="AW6109">
        <v>1071</v>
      </c>
      <c r="AX6109">
        <v>0.99889300050479002</v>
      </c>
      <c r="AY6109" s="73">
        <v>69.003294064464797</v>
      </c>
      <c r="AZ6109">
        <v>1066</v>
      </c>
      <c r="BA6109">
        <v>0.997566817451225</v>
      </c>
      <c r="BB6109">
        <v>1046</v>
      </c>
      <c r="BC6109">
        <v>0.92555703033850001</v>
      </c>
      <c r="BD6109">
        <v>24</v>
      </c>
      <c r="BE6109">
        <v>7.3111533646673096E-2</v>
      </c>
      <c r="BF6109">
        <v>70.527743612229003</v>
      </c>
      <c r="BG6109">
        <v>73.661970083765894</v>
      </c>
      <c r="BH6109">
        <v>69.003294064464797</v>
      </c>
      <c r="BI6109">
        <v>67.293464849625593</v>
      </c>
    </row>
    <row r="6110" spans="1:61" x14ac:dyDescent="0.25">
      <c r="A6110" s="10" t="str">
        <f>VLOOKUP(D6110,'Index-Relations'!E:F,2,FALSE)</f>
        <v>BM</v>
      </c>
      <c r="B6110" t="s">
        <v>3450</v>
      </c>
      <c r="C6110" s="53" t="s">
        <v>2766</v>
      </c>
      <c r="D6110" s="59" t="s">
        <v>2938</v>
      </c>
      <c r="E6110" s="59" t="s">
        <v>9526</v>
      </c>
      <c r="F6110" t="s">
        <v>1331</v>
      </c>
      <c r="G6110" t="s">
        <v>2741</v>
      </c>
      <c r="H6110" t="s">
        <v>1332</v>
      </c>
      <c r="I6110" s="52">
        <v>45446</v>
      </c>
      <c r="J6110" t="s">
        <v>2457</v>
      </c>
      <c r="K6110">
        <v>1079</v>
      </c>
      <c r="L6110" s="73">
        <v>70.770038256287904</v>
      </c>
      <c r="M6110">
        <v>1069</v>
      </c>
      <c r="N6110">
        <v>0.99791458902722796</v>
      </c>
      <c r="O6110" s="73">
        <v>73.7623187193267</v>
      </c>
      <c r="P6110">
        <v>1069</v>
      </c>
      <c r="Q6110">
        <v>0.99791458902722796</v>
      </c>
      <c r="R6110">
        <v>1044</v>
      </c>
      <c r="S6110">
        <v>0.98575749587282002</v>
      </c>
      <c r="T6110">
        <v>35.960145245147501</v>
      </c>
      <c r="U6110">
        <v>0.76964589808468398</v>
      </c>
      <c r="V6110">
        <v>795</v>
      </c>
      <c r="W6110">
        <v>0.15661005643508799</v>
      </c>
      <c r="X6110">
        <v>150</v>
      </c>
      <c r="Y6110">
        <v>1065</v>
      </c>
      <c r="Z6110">
        <v>0.99510090109904203</v>
      </c>
      <c r="AA6110">
        <v>64.770597829176793</v>
      </c>
      <c r="AB6110">
        <v>907</v>
      </c>
      <c r="AC6110">
        <v>0.92490037505621103</v>
      </c>
      <c r="AD6110">
        <v>157</v>
      </c>
      <c r="AE6110">
        <v>6.9820487914818E-2</v>
      </c>
      <c r="AF6110">
        <v>15</v>
      </c>
      <c r="AG6110">
        <v>5.2791370289709399E-3</v>
      </c>
      <c r="AH6110">
        <v>1.08505647655687E-2</v>
      </c>
      <c r="AI6110">
        <v>82</v>
      </c>
      <c r="AJ6110" s="73">
        <v>67.398188389741406</v>
      </c>
      <c r="AK6110">
        <v>1069</v>
      </c>
      <c r="AL6110">
        <v>0.99791458902722796</v>
      </c>
      <c r="AM6110">
        <v>8.8160981802681299E-3</v>
      </c>
      <c r="AN6110">
        <v>5</v>
      </c>
      <c r="AO6110">
        <v>2.43237409264492E-4</v>
      </c>
      <c r="AP6110">
        <v>1</v>
      </c>
      <c r="AQ6110">
        <v>1073</v>
      </c>
      <c r="AR6110">
        <v>0.99913896066838803</v>
      </c>
      <c r="AS6110">
        <v>1.9533592796288302E-2</v>
      </c>
      <c r="AT6110">
        <v>9</v>
      </c>
      <c r="AU6110">
        <v>6.1705079915712197E-3</v>
      </c>
      <c r="AV6110">
        <v>3</v>
      </c>
      <c r="AW6110">
        <v>1073</v>
      </c>
      <c r="AX6110">
        <v>0.99913896066838803</v>
      </c>
      <c r="AY6110" s="73">
        <v>69.445244808766404</v>
      </c>
      <c r="AZ6110">
        <v>1069</v>
      </c>
      <c r="BA6110">
        <v>0.99791458902722796</v>
      </c>
      <c r="BB6110">
        <v>1048</v>
      </c>
      <c r="BC6110">
        <v>0.92387752583350502</v>
      </c>
      <c r="BD6110">
        <v>24</v>
      </c>
      <c r="BE6110">
        <v>7.5018197425618396E-2</v>
      </c>
      <c r="BF6110">
        <v>70.770038256287904</v>
      </c>
      <c r="BG6110">
        <v>73.7623187193267</v>
      </c>
      <c r="BH6110">
        <v>69.445244808766404</v>
      </c>
      <c r="BI6110">
        <v>67.398188389741406</v>
      </c>
    </row>
    <row r="6111" spans="1:61" x14ac:dyDescent="0.25">
      <c r="A6111" s="10" t="str">
        <f>VLOOKUP(D6111,'Index-Relations'!E:F,2,FALSE)</f>
        <v>BM</v>
      </c>
      <c r="B6111" t="s">
        <v>3450</v>
      </c>
      <c r="C6111" s="53" t="s">
        <v>2760</v>
      </c>
      <c r="D6111" s="59" t="s">
        <v>2939</v>
      </c>
      <c r="E6111" s="59" t="s">
        <v>9527</v>
      </c>
      <c r="F6111" t="s">
        <v>1240</v>
      </c>
      <c r="G6111" t="s">
        <v>2756</v>
      </c>
      <c r="H6111" t="s">
        <v>1241</v>
      </c>
      <c r="I6111" s="52">
        <v>45658</v>
      </c>
      <c r="J6111" t="s">
        <v>2457</v>
      </c>
      <c r="K6111">
        <v>226</v>
      </c>
      <c r="L6111" s="73">
        <v>58.114616075591996</v>
      </c>
      <c r="M6111">
        <v>225</v>
      </c>
      <c r="N6111">
        <v>0.999774714624594</v>
      </c>
      <c r="O6111" s="73">
        <v>65.501289628818995</v>
      </c>
      <c r="P6111">
        <v>225</v>
      </c>
      <c r="Q6111">
        <v>0.999774714624594</v>
      </c>
      <c r="R6111">
        <v>219</v>
      </c>
      <c r="S6111">
        <v>0.99410104406097299</v>
      </c>
      <c r="T6111">
        <v>22.553354984440499</v>
      </c>
      <c r="U6111">
        <v>9.1472873278219805E-2</v>
      </c>
      <c r="V6111">
        <v>24</v>
      </c>
      <c r="W6111">
        <v>3.2557464717875399E-3</v>
      </c>
      <c r="X6111">
        <v>4</v>
      </c>
      <c r="Y6111">
        <v>225</v>
      </c>
      <c r="Z6111">
        <v>0.99818439477662202</v>
      </c>
      <c r="AA6111">
        <v>5.9042731258883903</v>
      </c>
      <c r="AB6111">
        <v>194</v>
      </c>
      <c r="AC6111">
        <v>0.93202598473318798</v>
      </c>
      <c r="AD6111">
        <v>31</v>
      </c>
      <c r="AE6111">
        <v>6.6158410043434396E-2</v>
      </c>
      <c r="AF6111">
        <v>1</v>
      </c>
      <c r="AG6111">
        <v>1.8156052233770899E-3</v>
      </c>
      <c r="AH6111">
        <v>2.1854786387054698E-3</v>
      </c>
      <c r="AI6111">
        <v>5</v>
      </c>
      <c r="AJ6111" s="73">
        <v>54.312639843291002</v>
      </c>
      <c r="AK6111">
        <v>225</v>
      </c>
      <c r="AL6111">
        <v>0.999774714624594</v>
      </c>
      <c r="AM6111">
        <v>0</v>
      </c>
      <c r="AN6111">
        <v>0</v>
      </c>
      <c r="AO6111">
        <v>8.3745613677769191E-3</v>
      </c>
      <c r="AP6111">
        <v>1</v>
      </c>
      <c r="AQ6111">
        <v>226</v>
      </c>
      <c r="AR6111">
        <v>0.999999999999999</v>
      </c>
      <c r="AS6111">
        <v>0</v>
      </c>
      <c r="AT6111">
        <v>0</v>
      </c>
      <c r="AU6111">
        <v>0</v>
      </c>
      <c r="AV6111">
        <v>0</v>
      </c>
      <c r="AW6111">
        <v>226</v>
      </c>
      <c r="AX6111">
        <v>1</v>
      </c>
      <c r="AY6111" s="73">
        <v>56.887284402613901</v>
      </c>
      <c r="AZ6111">
        <v>225</v>
      </c>
      <c r="BA6111">
        <v>0.999774714624594</v>
      </c>
      <c r="BB6111">
        <v>219</v>
      </c>
      <c r="BC6111">
        <v>0.93483908095573298</v>
      </c>
      <c r="BD6111">
        <v>6</v>
      </c>
      <c r="BE6111">
        <v>5.67863576764897E-2</v>
      </c>
      <c r="BF6111">
        <v>58.114616075591996</v>
      </c>
      <c r="BG6111">
        <v>65.501289628818995</v>
      </c>
      <c r="BH6111">
        <v>56.887284402613901</v>
      </c>
      <c r="BI6111">
        <v>54.312639843291002</v>
      </c>
    </row>
    <row r="6112" spans="1:61" x14ac:dyDescent="0.25">
      <c r="A6112" s="10" t="str">
        <f>VLOOKUP(D6112,'Index-Relations'!E:F,2,FALSE)</f>
        <v>BM</v>
      </c>
      <c r="B6112" t="s">
        <v>3450</v>
      </c>
      <c r="C6112" s="53" t="s">
        <v>2761</v>
      </c>
      <c r="D6112" s="59" t="s">
        <v>2939</v>
      </c>
      <c r="E6112" s="59" t="s">
        <v>9528</v>
      </c>
      <c r="F6112" t="s">
        <v>1240</v>
      </c>
      <c r="G6112" t="s">
        <v>2756</v>
      </c>
      <c r="H6112" t="s">
        <v>1241</v>
      </c>
      <c r="I6112" s="52">
        <v>45628</v>
      </c>
      <c r="J6112" t="s">
        <v>2457</v>
      </c>
      <c r="K6112">
        <v>226</v>
      </c>
      <c r="L6112" s="73">
        <v>57.543991498688001</v>
      </c>
      <c r="M6112">
        <v>225</v>
      </c>
      <c r="N6112">
        <v>0.99978172278070798</v>
      </c>
      <c r="O6112" s="73">
        <v>64.991008956009907</v>
      </c>
      <c r="P6112">
        <v>225</v>
      </c>
      <c r="Q6112">
        <v>0.99978172278070798</v>
      </c>
      <c r="R6112">
        <v>219</v>
      </c>
      <c r="S6112">
        <v>0.99409774713805199</v>
      </c>
      <c r="T6112">
        <v>22.685897450275</v>
      </c>
      <c r="U6112">
        <v>0.10219200934938601</v>
      </c>
      <c r="V6112">
        <v>24</v>
      </c>
      <c r="W6112">
        <v>3.8216482778173802E-3</v>
      </c>
      <c r="X6112">
        <v>4</v>
      </c>
      <c r="Y6112">
        <v>225</v>
      </c>
      <c r="Z6112">
        <v>0.99815985058182599</v>
      </c>
      <c r="AA6112">
        <v>5.6000898937384296</v>
      </c>
      <c r="AB6112">
        <v>194</v>
      </c>
      <c r="AC6112">
        <v>0.93021008184333198</v>
      </c>
      <c r="AD6112">
        <v>31</v>
      </c>
      <c r="AE6112">
        <v>6.7949768738494704E-2</v>
      </c>
      <c r="AF6112">
        <v>1</v>
      </c>
      <c r="AG6112">
        <v>1.84014941817303E-3</v>
      </c>
      <c r="AH6112">
        <v>2.4762785912507798E-3</v>
      </c>
      <c r="AI6112">
        <v>5</v>
      </c>
      <c r="AJ6112" s="73">
        <v>53.689796035835002</v>
      </c>
      <c r="AK6112">
        <v>225</v>
      </c>
      <c r="AL6112">
        <v>0.99978172278070798</v>
      </c>
      <c r="AM6112">
        <v>0</v>
      </c>
      <c r="AN6112">
        <v>0</v>
      </c>
      <c r="AO6112">
        <v>8.5054856444742397E-3</v>
      </c>
      <c r="AP6112">
        <v>1</v>
      </c>
      <c r="AQ6112">
        <v>226</v>
      </c>
      <c r="AR6112">
        <v>1</v>
      </c>
      <c r="AS6112">
        <v>0</v>
      </c>
      <c r="AT6112">
        <v>0</v>
      </c>
      <c r="AU6112">
        <v>0</v>
      </c>
      <c r="AV6112">
        <v>0</v>
      </c>
      <c r="AW6112">
        <v>226</v>
      </c>
      <c r="AX6112">
        <v>0.999999999999999</v>
      </c>
      <c r="AY6112" s="73">
        <v>56.409858475432898</v>
      </c>
      <c r="AZ6112">
        <v>225</v>
      </c>
      <c r="BA6112">
        <v>0.99978172278070798</v>
      </c>
      <c r="BB6112">
        <v>219</v>
      </c>
      <c r="BC6112">
        <v>0.933247207755593</v>
      </c>
      <c r="BD6112">
        <v>6</v>
      </c>
      <c r="BE6112">
        <v>5.8247306599931797E-2</v>
      </c>
      <c r="BF6112">
        <v>57.543991498688001</v>
      </c>
      <c r="BG6112">
        <v>64.991008956009907</v>
      </c>
      <c r="BH6112">
        <v>56.409858475432898</v>
      </c>
      <c r="BI6112">
        <v>53.689796035835002</v>
      </c>
    </row>
    <row r="6113" spans="1:61" x14ac:dyDescent="0.25">
      <c r="A6113" s="10" t="str">
        <f>VLOOKUP(D6113,'Index-Relations'!E:F,2,FALSE)</f>
        <v>BM</v>
      </c>
      <c r="B6113" t="s">
        <v>3450</v>
      </c>
      <c r="C6113" s="53" t="s">
        <v>2762</v>
      </c>
      <c r="D6113" s="59" t="s">
        <v>2939</v>
      </c>
      <c r="E6113" s="59" t="s">
        <v>9529</v>
      </c>
      <c r="F6113" t="s">
        <v>1240</v>
      </c>
      <c r="G6113" t="s">
        <v>2756</v>
      </c>
      <c r="H6113" t="s">
        <v>1241</v>
      </c>
      <c r="I6113" s="52">
        <v>45597</v>
      </c>
      <c r="J6113" t="s">
        <v>2457</v>
      </c>
      <c r="K6113">
        <v>226</v>
      </c>
      <c r="L6113" s="73">
        <v>58.238581145235997</v>
      </c>
      <c r="M6113">
        <v>225</v>
      </c>
      <c r="N6113">
        <v>0.99983040546412305</v>
      </c>
      <c r="O6113" s="73">
        <v>65.552855538453898</v>
      </c>
      <c r="P6113">
        <v>225</v>
      </c>
      <c r="Q6113">
        <v>0.99983040546412305</v>
      </c>
      <c r="R6113">
        <v>219</v>
      </c>
      <c r="S6113">
        <v>0.99413283187514401</v>
      </c>
      <c r="T6113">
        <v>22.563435848225701</v>
      </c>
      <c r="U6113">
        <v>0.10390861919406399</v>
      </c>
      <c r="V6113">
        <v>24</v>
      </c>
      <c r="W6113">
        <v>3.9079274755246703E-3</v>
      </c>
      <c r="X6113">
        <v>4</v>
      </c>
      <c r="Y6113">
        <v>225</v>
      </c>
      <c r="Z6113">
        <v>0.99816990667434502</v>
      </c>
      <c r="AA6113">
        <v>6.0031813183164902</v>
      </c>
      <c r="AB6113">
        <v>193</v>
      </c>
      <c r="AC6113">
        <v>0.93252949399664398</v>
      </c>
      <c r="AD6113">
        <v>32</v>
      </c>
      <c r="AE6113">
        <v>6.5640412677700405E-2</v>
      </c>
      <c r="AF6113">
        <v>1</v>
      </c>
      <c r="AG6113">
        <v>1.8300933256552401E-3</v>
      </c>
      <c r="AH6113">
        <v>2.4832187455188599E-3</v>
      </c>
      <c r="AI6113">
        <v>5</v>
      </c>
      <c r="AJ6113" s="73">
        <v>54.361081949339898</v>
      </c>
      <c r="AK6113">
        <v>225</v>
      </c>
      <c r="AL6113">
        <v>0.99983040546412305</v>
      </c>
      <c r="AM6113">
        <v>0</v>
      </c>
      <c r="AN6113">
        <v>0</v>
      </c>
      <c r="AO6113">
        <v>0</v>
      </c>
      <c r="AP6113">
        <v>0</v>
      </c>
      <c r="AQ6113">
        <v>226</v>
      </c>
      <c r="AR6113">
        <v>0.999999999999999</v>
      </c>
      <c r="AS6113">
        <v>0</v>
      </c>
      <c r="AT6113">
        <v>0</v>
      </c>
      <c r="AU6113">
        <v>0</v>
      </c>
      <c r="AV6113">
        <v>0</v>
      </c>
      <c r="AW6113">
        <v>226</v>
      </c>
      <c r="AX6113">
        <v>0.999999999999999</v>
      </c>
      <c r="AY6113" s="73">
        <v>57.085713035654003</v>
      </c>
      <c r="AZ6113">
        <v>225</v>
      </c>
      <c r="BA6113">
        <v>0.99983040546412305</v>
      </c>
      <c r="BB6113">
        <v>218</v>
      </c>
      <c r="BC6113">
        <v>0.93332163590899597</v>
      </c>
      <c r="BD6113">
        <v>8</v>
      </c>
      <c r="BE6113">
        <v>6.6678364091003098E-2</v>
      </c>
      <c r="BF6113">
        <v>58.238581145235997</v>
      </c>
      <c r="BG6113">
        <v>65.552855538453898</v>
      </c>
      <c r="BH6113">
        <v>57.085713035654003</v>
      </c>
      <c r="BI6113">
        <v>54.361081949339898</v>
      </c>
    </row>
    <row r="6114" spans="1:61" x14ac:dyDescent="0.25">
      <c r="A6114" s="10" t="str">
        <f>VLOOKUP(D6114,'Index-Relations'!E:F,2,FALSE)</f>
        <v>BM</v>
      </c>
      <c r="B6114" t="s">
        <v>3450</v>
      </c>
      <c r="C6114" s="53" t="s">
        <v>2763</v>
      </c>
      <c r="D6114" s="59" t="s">
        <v>2939</v>
      </c>
      <c r="E6114" s="59" t="s">
        <v>9530</v>
      </c>
      <c r="F6114" t="s">
        <v>1240</v>
      </c>
      <c r="G6114" t="s">
        <v>2756</v>
      </c>
      <c r="H6114" t="s">
        <v>1241</v>
      </c>
      <c r="I6114" s="52">
        <v>45566</v>
      </c>
      <c r="J6114" t="s">
        <v>2457</v>
      </c>
      <c r="K6114">
        <v>226</v>
      </c>
      <c r="L6114" s="73">
        <v>58.730735326532901</v>
      </c>
      <c r="M6114">
        <v>225</v>
      </c>
      <c r="N6114">
        <v>0.99981351571704902</v>
      </c>
      <c r="O6114" s="73">
        <v>65.805233179165995</v>
      </c>
      <c r="P6114">
        <v>225</v>
      </c>
      <c r="Q6114">
        <v>0.99981351571704902</v>
      </c>
      <c r="R6114">
        <v>219</v>
      </c>
      <c r="S6114">
        <v>0.99426861044755999</v>
      </c>
      <c r="T6114">
        <v>22.5179004121273</v>
      </c>
      <c r="U6114">
        <v>0.10420713897896899</v>
      </c>
      <c r="V6114">
        <v>23</v>
      </c>
      <c r="W6114">
        <v>3.9542669495659499E-3</v>
      </c>
      <c r="X6114">
        <v>4</v>
      </c>
      <c r="Y6114">
        <v>225</v>
      </c>
      <c r="Z6114">
        <v>0.99835989498070199</v>
      </c>
      <c r="AA6114">
        <v>6.0252523209288702</v>
      </c>
      <c r="AB6114">
        <v>192</v>
      </c>
      <c r="AC6114">
        <v>0.93412964209740601</v>
      </c>
      <c r="AD6114">
        <v>33</v>
      </c>
      <c r="AE6114">
        <v>6.4230252883295993E-2</v>
      </c>
      <c r="AF6114">
        <v>1</v>
      </c>
      <c r="AG6114">
        <v>1.6401050192974601E-3</v>
      </c>
      <c r="AH6114">
        <v>2.49067489596933E-3</v>
      </c>
      <c r="AI6114">
        <v>5</v>
      </c>
      <c r="AJ6114" s="73">
        <v>54.725808526971001</v>
      </c>
      <c r="AK6114">
        <v>225</v>
      </c>
      <c r="AL6114">
        <v>0.99981351571704902</v>
      </c>
      <c r="AM6114">
        <v>0</v>
      </c>
      <c r="AN6114">
        <v>0</v>
      </c>
      <c r="AO6114">
        <v>0</v>
      </c>
      <c r="AP6114">
        <v>0</v>
      </c>
      <c r="AQ6114">
        <v>226</v>
      </c>
      <c r="AR6114">
        <v>1</v>
      </c>
      <c r="AS6114">
        <v>0</v>
      </c>
      <c r="AT6114">
        <v>0</v>
      </c>
      <c r="AU6114">
        <v>0</v>
      </c>
      <c r="AV6114">
        <v>0</v>
      </c>
      <c r="AW6114">
        <v>226</v>
      </c>
      <c r="AX6114">
        <v>0.999999999999999</v>
      </c>
      <c r="AY6114" s="73">
        <v>57.755401677662</v>
      </c>
      <c r="AZ6114">
        <v>225</v>
      </c>
      <c r="BA6114">
        <v>0.99981351571704902</v>
      </c>
      <c r="BB6114">
        <v>218</v>
      </c>
      <c r="BC6114">
        <v>0.93548949832883399</v>
      </c>
      <c r="BD6114">
        <v>8</v>
      </c>
      <c r="BE6114">
        <v>6.4510501671165801E-2</v>
      </c>
      <c r="BF6114">
        <v>58.730735326532901</v>
      </c>
      <c r="BG6114">
        <v>65.805233179165995</v>
      </c>
      <c r="BH6114">
        <v>57.755401677662</v>
      </c>
      <c r="BI6114">
        <v>54.725808526971001</v>
      </c>
    </row>
    <row r="6115" spans="1:61" x14ac:dyDescent="0.25">
      <c r="A6115" s="10" t="str">
        <f>VLOOKUP(D6115,'Index-Relations'!E:F,2,FALSE)</f>
        <v>BM</v>
      </c>
      <c r="B6115" t="s">
        <v>3450</v>
      </c>
      <c r="C6115" s="53" t="s">
        <v>2764</v>
      </c>
      <c r="D6115" s="59" t="s">
        <v>2939</v>
      </c>
      <c r="E6115" s="59" t="s">
        <v>9531</v>
      </c>
      <c r="F6115" t="s">
        <v>1240</v>
      </c>
      <c r="G6115" t="s">
        <v>2756</v>
      </c>
      <c r="H6115" t="s">
        <v>1241</v>
      </c>
      <c r="I6115" s="52">
        <v>45537</v>
      </c>
      <c r="J6115" t="s">
        <v>2457</v>
      </c>
      <c r="K6115">
        <v>230</v>
      </c>
      <c r="L6115" s="73">
        <v>58.030954033393897</v>
      </c>
      <c r="M6115">
        <v>230</v>
      </c>
      <c r="N6115">
        <v>1</v>
      </c>
      <c r="O6115" s="73">
        <v>65.230487353219999</v>
      </c>
      <c r="P6115">
        <v>230</v>
      </c>
      <c r="Q6115">
        <v>1</v>
      </c>
      <c r="R6115">
        <v>222</v>
      </c>
      <c r="S6115">
        <v>0.99419636310994097</v>
      </c>
      <c r="T6115">
        <v>22.6033176435662</v>
      </c>
      <c r="U6115">
        <v>9.9948470540122403E-2</v>
      </c>
      <c r="V6115">
        <v>22</v>
      </c>
      <c r="W6115">
        <v>3.89055997045235E-3</v>
      </c>
      <c r="X6115">
        <v>4</v>
      </c>
      <c r="Y6115">
        <v>229</v>
      </c>
      <c r="Z6115">
        <v>0.99859303230748997</v>
      </c>
      <c r="AA6115">
        <v>5.3486420148156704</v>
      </c>
      <c r="AB6115">
        <v>196</v>
      </c>
      <c r="AC6115">
        <v>0.93816104200795603</v>
      </c>
      <c r="AD6115">
        <v>35</v>
      </c>
      <c r="AE6115">
        <v>6.2679559909281701E-2</v>
      </c>
      <c r="AF6115">
        <v>-1</v>
      </c>
      <c r="AG6115">
        <v>0</v>
      </c>
      <c r="AH6115">
        <v>2.3852765479292501E-3</v>
      </c>
      <c r="AI6115">
        <v>5</v>
      </c>
      <c r="AJ6115" s="73">
        <v>53.973271991094002</v>
      </c>
      <c r="AK6115">
        <v>230</v>
      </c>
      <c r="AL6115">
        <v>1</v>
      </c>
      <c r="AM6115">
        <v>0</v>
      </c>
      <c r="AN6115">
        <v>0</v>
      </c>
      <c r="AO6115">
        <v>0</v>
      </c>
      <c r="AP6115">
        <v>0</v>
      </c>
      <c r="AQ6115">
        <v>230</v>
      </c>
      <c r="AR6115">
        <v>0.999999999999999</v>
      </c>
      <c r="AS6115">
        <v>0</v>
      </c>
      <c r="AT6115">
        <v>0</v>
      </c>
      <c r="AU6115">
        <v>0</v>
      </c>
      <c r="AV6115">
        <v>0</v>
      </c>
      <c r="AW6115">
        <v>230</v>
      </c>
      <c r="AX6115">
        <v>1</v>
      </c>
      <c r="AY6115" s="73">
        <v>57.157441657669999</v>
      </c>
      <c r="AZ6115">
        <v>230</v>
      </c>
      <c r="BA6115">
        <v>1</v>
      </c>
      <c r="BB6115">
        <v>222</v>
      </c>
      <c r="BC6115">
        <v>0.93626593439711003</v>
      </c>
      <c r="BD6115">
        <v>8</v>
      </c>
      <c r="BE6115">
        <v>6.3734065602889203E-2</v>
      </c>
      <c r="BF6115">
        <v>58.030954033393897</v>
      </c>
      <c r="BG6115">
        <v>65.230487353219999</v>
      </c>
      <c r="BH6115">
        <v>57.157441657669999</v>
      </c>
      <c r="BI6115">
        <v>53.973271991094002</v>
      </c>
    </row>
    <row r="6116" spans="1:61" x14ac:dyDescent="0.25">
      <c r="A6116" s="10" t="str">
        <f>VLOOKUP(D6116,'Index-Relations'!E:F,2,FALSE)</f>
        <v>BM</v>
      </c>
      <c r="B6116" t="s">
        <v>3450</v>
      </c>
      <c r="C6116" s="53" t="s">
        <v>3350</v>
      </c>
      <c r="D6116" s="59" t="s">
        <v>2939</v>
      </c>
      <c r="E6116" s="59" t="s">
        <v>9532</v>
      </c>
      <c r="F6116" t="s">
        <v>1240</v>
      </c>
      <c r="G6116" t="s">
        <v>2756</v>
      </c>
      <c r="H6116" t="s">
        <v>1241</v>
      </c>
      <c r="I6116" s="52">
        <v>45505</v>
      </c>
      <c r="J6116" t="s">
        <v>2457</v>
      </c>
      <c r="K6116">
        <v>230</v>
      </c>
      <c r="L6116" s="73">
        <v>58.251654855346999</v>
      </c>
      <c r="M6116">
        <v>230</v>
      </c>
      <c r="N6116">
        <v>1</v>
      </c>
      <c r="O6116" s="73">
        <v>65.524182052838995</v>
      </c>
      <c r="P6116">
        <v>230</v>
      </c>
      <c r="Q6116">
        <v>1</v>
      </c>
      <c r="R6116">
        <v>222</v>
      </c>
      <c r="S6116">
        <v>0.99383132736374702</v>
      </c>
      <c r="T6116">
        <v>22.6070739945269</v>
      </c>
      <c r="U6116">
        <v>8.2788840429711297E-2</v>
      </c>
      <c r="V6116">
        <v>23</v>
      </c>
      <c r="W6116">
        <v>4.0175035441187097E-3</v>
      </c>
      <c r="X6116">
        <v>4</v>
      </c>
      <c r="Y6116">
        <v>229</v>
      </c>
      <c r="Z6116">
        <v>0.99844397745790503</v>
      </c>
      <c r="AA6116">
        <v>5.6900774522291702</v>
      </c>
      <c r="AB6116">
        <v>194</v>
      </c>
      <c r="AC6116">
        <v>0.93348134219221501</v>
      </c>
      <c r="AD6116">
        <v>35</v>
      </c>
      <c r="AE6116">
        <v>6.4962635265690002E-2</v>
      </c>
      <c r="AF6116">
        <v>1</v>
      </c>
      <c r="AG6116">
        <v>1.5560225420945799E-3</v>
      </c>
      <c r="AH6116">
        <v>2.3807678209209499E-3</v>
      </c>
      <c r="AI6116">
        <v>5</v>
      </c>
      <c r="AJ6116" s="73">
        <v>54.095982624693903</v>
      </c>
      <c r="AK6116">
        <v>230</v>
      </c>
      <c r="AL6116">
        <v>1</v>
      </c>
      <c r="AM6116">
        <v>0</v>
      </c>
      <c r="AN6116">
        <v>0</v>
      </c>
      <c r="AO6116">
        <v>0</v>
      </c>
      <c r="AP6116">
        <v>0</v>
      </c>
      <c r="AQ6116">
        <v>230</v>
      </c>
      <c r="AR6116">
        <v>0.999999999999999</v>
      </c>
      <c r="AS6116">
        <v>0</v>
      </c>
      <c r="AT6116">
        <v>0</v>
      </c>
      <c r="AU6116">
        <v>0</v>
      </c>
      <c r="AV6116">
        <v>0</v>
      </c>
      <c r="AW6116">
        <v>230</v>
      </c>
      <c r="AX6116">
        <v>1</v>
      </c>
      <c r="AY6116" s="73">
        <v>57.395690619245997</v>
      </c>
      <c r="AZ6116">
        <v>230</v>
      </c>
      <c r="BA6116">
        <v>1</v>
      </c>
      <c r="BB6116">
        <v>223</v>
      </c>
      <c r="BC6116">
        <v>0.93811376423711001</v>
      </c>
      <c r="BD6116">
        <v>7</v>
      </c>
      <c r="BE6116">
        <v>6.1886235762889499E-2</v>
      </c>
      <c r="BF6116">
        <v>58.251654855346999</v>
      </c>
      <c r="BG6116">
        <v>65.524182052838995</v>
      </c>
      <c r="BH6116">
        <v>57.395690619245997</v>
      </c>
      <c r="BI6116">
        <v>54.095982624693903</v>
      </c>
    </row>
    <row r="6117" spans="1:61" x14ac:dyDescent="0.25">
      <c r="A6117" s="10" t="str">
        <f>VLOOKUP(D6117,'Index-Relations'!E:F,2,FALSE)</f>
        <v>BM</v>
      </c>
      <c r="B6117" t="s">
        <v>3450</v>
      </c>
      <c r="C6117" s="53" t="s">
        <v>2765</v>
      </c>
      <c r="D6117" s="59" t="s">
        <v>2939</v>
      </c>
      <c r="E6117" s="59" t="s">
        <v>9533</v>
      </c>
      <c r="F6117" t="s">
        <v>1240</v>
      </c>
      <c r="G6117" t="s">
        <v>2756</v>
      </c>
      <c r="H6117" t="s">
        <v>1241</v>
      </c>
      <c r="I6117" s="52">
        <v>45474</v>
      </c>
      <c r="J6117" t="s">
        <v>2457</v>
      </c>
      <c r="K6117">
        <v>229</v>
      </c>
      <c r="L6117" s="73">
        <v>58.485939126741997</v>
      </c>
      <c r="M6117">
        <v>229</v>
      </c>
      <c r="N6117">
        <v>1</v>
      </c>
      <c r="O6117" s="73">
        <v>65.575656846988906</v>
      </c>
      <c r="P6117">
        <v>229</v>
      </c>
      <c r="Q6117">
        <v>1</v>
      </c>
      <c r="R6117">
        <v>221</v>
      </c>
      <c r="S6117">
        <v>0.994230767995959</v>
      </c>
      <c r="T6117">
        <v>22.430663606810501</v>
      </c>
      <c r="U6117">
        <v>8.8664113585777402E-2</v>
      </c>
      <c r="V6117">
        <v>21</v>
      </c>
      <c r="W6117">
        <v>4.3161287094594398E-3</v>
      </c>
      <c r="X6117">
        <v>4</v>
      </c>
      <c r="Y6117">
        <v>228</v>
      </c>
      <c r="Z6117">
        <v>0.99856385779627399</v>
      </c>
      <c r="AA6117">
        <v>6.4353601611597</v>
      </c>
      <c r="AB6117">
        <v>193</v>
      </c>
      <c r="AC6117">
        <v>0.92894013044636903</v>
      </c>
      <c r="AD6117">
        <v>35</v>
      </c>
      <c r="AE6117">
        <v>6.9623727349905101E-2</v>
      </c>
      <c r="AF6117">
        <v>1</v>
      </c>
      <c r="AG6117">
        <v>1.43614220372569E-3</v>
      </c>
      <c r="AH6117">
        <v>2.4457034497534801E-3</v>
      </c>
      <c r="AI6117">
        <v>4</v>
      </c>
      <c r="AJ6117" s="73">
        <v>54.384128479638903</v>
      </c>
      <c r="AK6117">
        <v>229</v>
      </c>
      <c r="AL6117">
        <v>1</v>
      </c>
      <c r="AM6117">
        <v>0</v>
      </c>
      <c r="AN6117">
        <v>0</v>
      </c>
      <c r="AO6117">
        <v>0</v>
      </c>
      <c r="AP6117">
        <v>0</v>
      </c>
      <c r="AQ6117">
        <v>229</v>
      </c>
      <c r="AR6117">
        <v>0.999999999999999</v>
      </c>
      <c r="AS6117">
        <v>0</v>
      </c>
      <c r="AT6117">
        <v>0</v>
      </c>
      <c r="AU6117">
        <v>0</v>
      </c>
      <c r="AV6117">
        <v>0</v>
      </c>
      <c r="AW6117">
        <v>229</v>
      </c>
      <c r="AX6117">
        <v>1</v>
      </c>
      <c r="AY6117" s="73">
        <v>57.639125138474903</v>
      </c>
      <c r="AZ6117">
        <v>229</v>
      </c>
      <c r="BA6117">
        <v>1</v>
      </c>
      <c r="BB6117">
        <v>222</v>
      </c>
      <c r="BC6117">
        <v>0.93682257052437501</v>
      </c>
      <c r="BD6117">
        <v>7</v>
      </c>
      <c r="BE6117">
        <v>6.3177429475624797E-2</v>
      </c>
      <c r="BF6117">
        <v>58.485939126741997</v>
      </c>
      <c r="BG6117">
        <v>65.575656846988906</v>
      </c>
      <c r="BH6117">
        <v>57.639125138474903</v>
      </c>
      <c r="BI6117">
        <v>54.384128479638903</v>
      </c>
    </row>
    <row r="6118" spans="1:61" x14ac:dyDescent="0.25">
      <c r="A6118" s="10" t="str">
        <f>VLOOKUP(D6118,'Index-Relations'!E:F,2,FALSE)</f>
        <v>BM</v>
      </c>
      <c r="B6118" t="s">
        <v>3450</v>
      </c>
      <c r="C6118" s="53" t="s">
        <v>2766</v>
      </c>
      <c r="D6118" s="59" t="s">
        <v>2939</v>
      </c>
      <c r="E6118" s="59" t="s">
        <v>9534</v>
      </c>
      <c r="F6118" t="s">
        <v>1240</v>
      </c>
      <c r="G6118" t="s">
        <v>2756</v>
      </c>
      <c r="H6118" t="s">
        <v>1241</v>
      </c>
      <c r="I6118" s="52">
        <v>45446</v>
      </c>
      <c r="J6118" t="s">
        <v>2457</v>
      </c>
      <c r="K6118">
        <v>229</v>
      </c>
      <c r="L6118" s="73">
        <v>58.712622642712901</v>
      </c>
      <c r="M6118">
        <v>229</v>
      </c>
      <c r="N6118">
        <v>1</v>
      </c>
      <c r="O6118" s="73">
        <v>65.696343218074006</v>
      </c>
      <c r="P6118">
        <v>229</v>
      </c>
      <c r="Q6118">
        <v>1</v>
      </c>
      <c r="R6118">
        <v>221</v>
      </c>
      <c r="S6118">
        <v>0.99422141179872803</v>
      </c>
      <c r="T6118">
        <v>22.463725841436599</v>
      </c>
      <c r="U6118">
        <v>8.3974284685865E-2</v>
      </c>
      <c r="V6118">
        <v>21</v>
      </c>
      <c r="W6118">
        <v>4.1345794854155101E-3</v>
      </c>
      <c r="X6118">
        <v>4</v>
      </c>
      <c r="Y6118">
        <v>228</v>
      </c>
      <c r="Z6118">
        <v>0.99852293746356902</v>
      </c>
      <c r="AA6118">
        <v>5.8758460551328398</v>
      </c>
      <c r="AB6118">
        <v>192</v>
      </c>
      <c r="AC6118">
        <v>0.92933694725753002</v>
      </c>
      <c r="AD6118">
        <v>36</v>
      </c>
      <c r="AE6118">
        <v>6.9185990206039397E-2</v>
      </c>
      <c r="AF6118">
        <v>1</v>
      </c>
      <c r="AG6118">
        <v>1.4770625364299401E-3</v>
      </c>
      <c r="AH6118">
        <v>2.3224917314691299E-3</v>
      </c>
      <c r="AI6118">
        <v>4</v>
      </c>
      <c r="AJ6118" s="73">
        <v>54.496005749119</v>
      </c>
      <c r="AK6118">
        <v>229</v>
      </c>
      <c r="AL6118">
        <v>1</v>
      </c>
      <c r="AM6118">
        <v>0</v>
      </c>
      <c r="AN6118">
        <v>0</v>
      </c>
      <c r="AO6118">
        <v>0</v>
      </c>
      <c r="AP6118">
        <v>0</v>
      </c>
      <c r="AQ6118">
        <v>229</v>
      </c>
      <c r="AR6118">
        <v>1</v>
      </c>
      <c r="AS6118">
        <v>0</v>
      </c>
      <c r="AT6118">
        <v>0</v>
      </c>
      <c r="AU6118">
        <v>0</v>
      </c>
      <c r="AV6118">
        <v>0</v>
      </c>
      <c r="AW6118">
        <v>229</v>
      </c>
      <c r="AX6118">
        <v>0.999999999999999</v>
      </c>
      <c r="AY6118" s="73">
        <v>58.007814048284999</v>
      </c>
      <c r="AZ6118">
        <v>229</v>
      </c>
      <c r="BA6118">
        <v>1</v>
      </c>
      <c r="BB6118">
        <v>222</v>
      </c>
      <c r="BC6118">
        <v>0.93691243235572996</v>
      </c>
      <c r="BD6118">
        <v>7</v>
      </c>
      <c r="BE6118">
        <v>6.3087567644269496E-2</v>
      </c>
      <c r="BF6118">
        <v>58.712622642712901</v>
      </c>
      <c r="BG6118">
        <v>65.696343218074006</v>
      </c>
      <c r="BH6118">
        <v>58.007814048284999</v>
      </c>
      <c r="BI6118">
        <v>54.496005749119</v>
      </c>
    </row>
    <row r="6119" spans="1:61" x14ac:dyDescent="0.25">
      <c r="A6119" s="10" t="str">
        <f>VLOOKUP(D6119,'Index-Relations'!E:F,2,FALSE)</f>
        <v>BM</v>
      </c>
      <c r="B6119" t="s">
        <v>3450</v>
      </c>
      <c r="C6119" s="53" t="s">
        <v>2767</v>
      </c>
      <c r="D6119" s="59" t="s">
        <v>2939</v>
      </c>
      <c r="E6119" s="59" t="s">
        <v>9535</v>
      </c>
      <c r="F6119" t="s">
        <v>1240</v>
      </c>
      <c r="G6119" t="s">
        <v>2756</v>
      </c>
      <c r="H6119" t="s">
        <v>1241</v>
      </c>
      <c r="I6119" s="52">
        <v>45413</v>
      </c>
      <c r="J6119" t="s">
        <v>2457</v>
      </c>
      <c r="K6119">
        <v>230</v>
      </c>
      <c r="L6119" s="73">
        <v>58.774756600484999</v>
      </c>
      <c r="M6119">
        <v>230</v>
      </c>
      <c r="N6119">
        <v>1</v>
      </c>
      <c r="O6119" s="73">
        <v>65.626543468025005</v>
      </c>
      <c r="P6119">
        <v>230</v>
      </c>
      <c r="Q6119">
        <v>1</v>
      </c>
      <c r="R6119">
        <v>222</v>
      </c>
      <c r="S6119">
        <v>0.99433711326509799</v>
      </c>
      <c r="T6119">
        <v>22.4771879926422</v>
      </c>
      <c r="U6119">
        <v>8.1510707054351206E-2</v>
      </c>
      <c r="V6119">
        <v>21</v>
      </c>
      <c r="W6119">
        <v>3.7105665362080899E-3</v>
      </c>
      <c r="X6119">
        <v>4</v>
      </c>
      <c r="Y6119">
        <v>229</v>
      </c>
      <c r="Z6119">
        <v>0.99861986725698004</v>
      </c>
      <c r="AA6119">
        <v>6.2285422073381804</v>
      </c>
      <c r="AB6119">
        <v>193</v>
      </c>
      <c r="AC6119">
        <v>0.93080058970344703</v>
      </c>
      <c r="AD6119">
        <v>36</v>
      </c>
      <c r="AE6119">
        <v>6.78192775535333E-2</v>
      </c>
      <c r="AF6119">
        <v>1</v>
      </c>
      <c r="AG6119">
        <v>1.3801327430194299E-3</v>
      </c>
      <c r="AH6119">
        <v>2.0603432532740602E-3</v>
      </c>
      <c r="AI6119">
        <v>4</v>
      </c>
      <c r="AJ6119" s="73">
        <v>54.599335438482001</v>
      </c>
      <c r="AK6119">
        <v>230</v>
      </c>
      <c r="AL6119">
        <v>1</v>
      </c>
      <c r="AM6119">
        <v>0</v>
      </c>
      <c r="AN6119">
        <v>0</v>
      </c>
      <c r="AO6119">
        <v>2.21853756153025E-2</v>
      </c>
      <c r="AP6119">
        <v>1</v>
      </c>
      <c r="AQ6119">
        <v>230</v>
      </c>
      <c r="AR6119">
        <v>1</v>
      </c>
      <c r="AS6119">
        <v>0</v>
      </c>
      <c r="AT6119">
        <v>0</v>
      </c>
      <c r="AU6119">
        <v>0</v>
      </c>
      <c r="AV6119">
        <v>0</v>
      </c>
      <c r="AW6119">
        <v>230</v>
      </c>
      <c r="AX6119">
        <v>0.999999999999999</v>
      </c>
      <c r="AY6119" s="73">
        <v>58.075824026036997</v>
      </c>
      <c r="AZ6119">
        <v>230</v>
      </c>
      <c r="BA6119">
        <v>1</v>
      </c>
      <c r="BB6119">
        <v>222</v>
      </c>
      <c r="BC6119">
        <v>0.93320865257424201</v>
      </c>
      <c r="BD6119">
        <v>7</v>
      </c>
      <c r="BE6119">
        <v>4.4605971810454802E-2</v>
      </c>
      <c r="BF6119">
        <v>58.774756600484999</v>
      </c>
      <c r="BG6119">
        <v>65.626543468025005</v>
      </c>
      <c r="BH6119">
        <v>58.075824026036997</v>
      </c>
      <c r="BI6119">
        <v>54.599335438482001</v>
      </c>
    </row>
    <row r="6120" spans="1:61" x14ac:dyDescent="0.25">
      <c r="A6120" s="10" t="str">
        <f>VLOOKUP(D6120,'Index-Relations'!E:F,2,FALSE)</f>
        <v>BM</v>
      </c>
      <c r="B6120" t="s">
        <v>3450</v>
      </c>
      <c r="C6120" s="53" t="s">
        <v>2768</v>
      </c>
      <c r="D6120" s="59" t="s">
        <v>2939</v>
      </c>
      <c r="E6120" s="59" t="s">
        <v>9536</v>
      </c>
      <c r="F6120" t="s">
        <v>1240</v>
      </c>
      <c r="G6120" t="s">
        <v>2756</v>
      </c>
      <c r="H6120" t="s">
        <v>1241</v>
      </c>
      <c r="I6120" s="52">
        <v>45383</v>
      </c>
      <c r="J6120" t="s">
        <v>2457</v>
      </c>
      <c r="K6120">
        <v>230</v>
      </c>
      <c r="L6120">
        <v>62.865774917896303</v>
      </c>
      <c r="M6120">
        <v>230</v>
      </c>
      <c r="N6120">
        <v>1</v>
      </c>
      <c r="O6120">
        <v>70.746257307786294</v>
      </c>
      <c r="P6120">
        <v>230</v>
      </c>
      <c r="Q6120">
        <v>1</v>
      </c>
      <c r="R6120">
        <v>222</v>
      </c>
      <c r="S6120">
        <v>0.99466600083575596</v>
      </c>
      <c r="T6120">
        <v>22.5438943150561</v>
      </c>
      <c r="U6120">
        <v>7.9338684908120696E-2</v>
      </c>
      <c r="V6120">
        <v>21</v>
      </c>
      <c r="W6120">
        <v>3.6273971668474101E-3</v>
      </c>
      <c r="X6120">
        <v>4</v>
      </c>
      <c r="Y6120">
        <v>229</v>
      </c>
      <c r="Z6120">
        <v>0.99854195326612805</v>
      </c>
      <c r="AA6120">
        <v>5.83009597552069</v>
      </c>
      <c r="AB6120">
        <v>192</v>
      </c>
      <c r="AC6120">
        <v>0.92826709308664601</v>
      </c>
      <c r="AD6120">
        <v>37</v>
      </c>
      <c r="AE6120">
        <v>7.0274860179481993E-2</v>
      </c>
      <c r="AF6120">
        <v>1</v>
      </c>
      <c r="AG6120">
        <v>1.45804673387156E-3</v>
      </c>
      <c r="AH6120">
        <v>2.0175428018701499E-3</v>
      </c>
      <c r="AI6120">
        <v>4</v>
      </c>
      <c r="AJ6120">
        <v>57.952899738906503</v>
      </c>
      <c r="AK6120">
        <v>230</v>
      </c>
      <c r="AL6120">
        <v>1</v>
      </c>
      <c r="AM6120">
        <v>0</v>
      </c>
      <c r="AN6120">
        <v>0</v>
      </c>
      <c r="AO6120">
        <v>2.0848471847914999E-2</v>
      </c>
      <c r="AP6120">
        <v>1</v>
      </c>
      <c r="AQ6120">
        <v>230</v>
      </c>
      <c r="AR6120">
        <v>1</v>
      </c>
      <c r="AS6120">
        <v>0</v>
      </c>
      <c r="AT6120">
        <v>0</v>
      </c>
      <c r="AU6120">
        <v>0</v>
      </c>
      <c r="AV6120">
        <v>0</v>
      </c>
      <c r="AW6120">
        <v>230</v>
      </c>
      <c r="AX6120">
        <v>1</v>
      </c>
      <c r="AY6120">
        <v>61.993820948734999</v>
      </c>
      <c r="AZ6120">
        <v>230</v>
      </c>
      <c r="BA6120">
        <v>1</v>
      </c>
      <c r="BB6120">
        <v>222</v>
      </c>
      <c r="BC6120">
        <v>0.93376420960358397</v>
      </c>
      <c r="BD6120">
        <v>7</v>
      </c>
      <c r="BE6120">
        <v>4.5387318548500803E-2</v>
      </c>
      <c r="BF6120">
        <v>59.027097131604997</v>
      </c>
      <c r="BG6120">
        <v>65.430482957135894</v>
      </c>
      <c r="BH6120">
        <v>58.715227921736002</v>
      </c>
      <c r="BI6120">
        <v>54.571947306517899</v>
      </c>
    </row>
    <row r="6121" spans="1:61" x14ac:dyDescent="0.25">
      <c r="A6121" s="10" t="str">
        <f>VLOOKUP(D6121,'Index-Relations'!E:F,2,FALSE)</f>
        <v>BM</v>
      </c>
      <c r="B6121" t="s">
        <v>3450</v>
      </c>
      <c r="C6121" s="53" t="s">
        <v>2769</v>
      </c>
      <c r="D6121" s="59" t="s">
        <v>2939</v>
      </c>
      <c r="E6121" s="59" t="s">
        <v>9537</v>
      </c>
      <c r="F6121" t="s">
        <v>1240</v>
      </c>
      <c r="G6121" t="s">
        <v>2756</v>
      </c>
      <c r="H6121" t="s">
        <v>1241</v>
      </c>
      <c r="I6121" s="52">
        <v>45352</v>
      </c>
      <c r="J6121" t="s">
        <v>2457</v>
      </c>
      <c r="K6121">
        <v>230</v>
      </c>
      <c r="L6121">
        <v>63.232183516713498</v>
      </c>
      <c r="M6121">
        <v>230</v>
      </c>
      <c r="N6121">
        <v>1</v>
      </c>
      <c r="O6121">
        <v>71.131605771782901</v>
      </c>
      <c r="P6121">
        <v>230</v>
      </c>
      <c r="Q6121">
        <v>1</v>
      </c>
      <c r="R6121">
        <v>222</v>
      </c>
      <c r="S6121">
        <v>0.99470960380588203</v>
      </c>
      <c r="T6121">
        <v>22.467778204264199</v>
      </c>
      <c r="U6121">
        <v>1.42347079727086E-2</v>
      </c>
      <c r="V6121">
        <v>19</v>
      </c>
      <c r="W6121">
        <v>1.6931848619642E-3</v>
      </c>
      <c r="X6121">
        <v>2</v>
      </c>
      <c r="Y6121">
        <v>229</v>
      </c>
      <c r="Z6121">
        <v>0.99852731966422603</v>
      </c>
      <c r="AA6121">
        <v>5.8878411187997504</v>
      </c>
      <c r="AB6121">
        <v>192</v>
      </c>
      <c r="AC6121">
        <v>0.92844444112538504</v>
      </c>
      <c r="AD6121">
        <v>37</v>
      </c>
      <c r="AE6121">
        <v>7.0082878538840598E-2</v>
      </c>
      <c r="AF6121">
        <v>1</v>
      </c>
      <c r="AG6121">
        <v>1.4726803357742299E-3</v>
      </c>
      <c r="AH6121">
        <v>1.0971318729148E-4</v>
      </c>
      <c r="AI6121">
        <v>3</v>
      </c>
      <c r="AJ6121">
        <v>58.479909915144901</v>
      </c>
      <c r="AK6121">
        <v>230</v>
      </c>
      <c r="AL6121">
        <v>1</v>
      </c>
      <c r="AM6121">
        <v>0</v>
      </c>
      <c r="AN6121">
        <v>0</v>
      </c>
      <c r="AO6121">
        <v>2.1026224623780999E-2</v>
      </c>
      <c r="AP6121">
        <v>1</v>
      </c>
      <c r="AQ6121">
        <v>230</v>
      </c>
      <c r="AR6121">
        <v>0.999999999999999</v>
      </c>
      <c r="AS6121">
        <v>0</v>
      </c>
      <c r="AT6121">
        <v>0</v>
      </c>
      <c r="AU6121">
        <v>0</v>
      </c>
      <c r="AV6121">
        <v>0</v>
      </c>
      <c r="AW6121">
        <v>230</v>
      </c>
      <c r="AX6121">
        <v>1</v>
      </c>
      <c r="AY6121">
        <v>62.1904959961999</v>
      </c>
      <c r="AZ6121">
        <v>230</v>
      </c>
      <c r="BA6121">
        <v>1</v>
      </c>
      <c r="BB6121">
        <v>222</v>
      </c>
      <c r="BC6121">
        <v>0.93506765610424403</v>
      </c>
      <c r="BD6121">
        <v>7</v>
      </c>
      <c r="BE6121">
        <v>4.3906119271973999E-2</v>
      </c>
      <c r="BF6121">
        <v>59.328083051258901</v>
      </c>
      <c r="BG6121">
        <v>65.700809898513</v>
      </c>
      <c r="BH6121">
        <v>58.9038522254369</v>
      </c>
      <c r="BI6121">
        <v>55.036896562661902</v>
      </c>
    </row>
    <row r="6122" spans="1:61" x14ac:dyDescent="0.25">
      <c r="A6122" s="10" t="str">
        <f>VLOOKUP(D6122,'Index-Relations'!E:F,2,FALSE)</f>
        <v>BM</v>
      </c>
      <c r="B6122" t="s">
        <v>3450</v>
      </c>
      <c r="C6122" s="53" t="s">
        <v>2770</v>
      </c>
      <c r="D6122" s="59" t="s">
        <v>2939</v>
      </c>
      <c r="E6122" s="59" t="s">
        <v>9538</v>
      </c>
      <c r="F6122" t="s">
        <v>1240</v>
      </c>
      <c r="G6122" t="s">
        <v>2756</v>
      </c>
      <c r="H6122" t="s">
        <v>1241</v>
      </c>
      <c r="I6122" s="52">
        <v>45323</v>
      </c>
      <c r="J6122" t="s">
        <v>2457</v>
      </c>
      <c r="K6122">
        <v>230</v>
      </c>
      <c r="L6122">
        <v>64.056353011926007</v>
      </c>
      <c r="M6122">
        <v>230</v>
      </c>
      <c r="N6122">
        <v>1</v>
      </c>
      <c r="O6122">
        <v>71.485268014082607</v>
      </c>
      <c r="P6122">
        <v>230</v>
      </c>
      <c r="Q6122">
        <v>1</v>
      </c>
      <c r="R6122">
        <v>222</v>
      </c>
      <c r="S6122">
        <v>0.994824026237354</v>
      </c>
      <c r="T6122">
        <v>22.299220456933298</v>
      </c>
      <c r="U6122">
        <v>1.27903304858704E-2</v>
      </c>
      <c r="V6122">
        <v>19</v>
      </c>
      <c r="W6122">
        <v>1.7061323880045501E-3</v>
      </c>
      <c r="X6122">
        <v>2</v>
      </c>
      <c r="Y6122">
        <v>229</v>
      </c>
      <c r="Z6122">
        <v>0.99848426920091604</v>
      </c>
      <c r="AA6122">
        <v>6.0517214612082002</v>
      </c>
      <c r="AB6122">
        <v>191</v>
      </c>
      <c r="AC6122">
        <v>0.92797048267981896</v>
      </c>
      <c r="AD6122">
        <v>38</v>
      </c>
      <c r="AE6122">
        <v>7.0513786521096702E-2</v>
      </c>
      <c r="AF6122">
        <v>1</v>
      </c>
      <c r="AG6122">
        <v>1.5157307990836201E-3</v>
      </c>
      <c r="AH6122">
        <v>1.09106005483293E-4</v>
      </c>
      <c r="AI6122">
        <v>2</v>
      </c>
      <c r="AJ6122">
        <v>59.205372972668499</v>
      </c>
      <c r="AK6122">
        <v>230</v>
      </c>
      <c r="AL6122">
        <v>1</v>
      </c>
      <c r="AM6122">
        <v>0</v>
      </c>
      <c r="AN6122">
        <v>0</v>
      </c>
      <c r="AO6122">
        <v>1.9687357466344198E-2</v>
      </c>
      <c r="AP6122">
        <v>1</v>
      </c>
      <c r="AQ6122">
        <v>230</v>
      </c>
      <c r="AR6122">
        <v>1</v>
      </c>
      <c r="AS6122">
        <v>0</v>
      </c>
      <c r="AT6122">
        <v>0</v>
      </c>
      <c r="AU6122">
        <v>0</v>
      </c>
      <c r="AV6122">
        <v>0</v>
      </c>
      <c r="AW6122">
        <v>230</v>
      </c>
      <c r="AX6122">
        <v>0.999999999999999</v>
      </c>
      <c r="AY6122">
        <v>63.167690251726398</v>
      </c>
      <c r="AZ6122">
        <v>230</v>
      </c>
      <c r="BA6122">
        <v>1</v>
      </c>
      <c r="BB6122">
        <v>222</v>
      </c>
      <c r="BC6122">
        <v>0.93531857019056996</v>
      </c>
      <c r="BD6122">
        <v>7</v>
      </c>
      <c r="BE6122">
        <v>4.4994072343085501E-2</v>
      </c>
      <c r="BF6122">
        <v>59.925840604668998</v>
      </c>
      <c r="BG6122">
        <v>65.974820406457894</v>
      </c>
      <c r="BH6122">
        <v>59.614442979602998</v>
      </c>
      <c r="BI6122">
        <v>55.6095705567569</v>
      </c>
    </row>
    <row r="6123" spans="1:61" x14ac:dyDescent="0.25">
      <c r="A6123" s="10" t="str">
        <f>VLOOKUP(D6123,'Index-Relations'!E:F,2,FALSE)</f>
        <v>ESG</v>
      </c>
      <c r="B6123" t="s">
        <v>3450</v>
      </c>
      <c r="C6123" s="53" t="s">
        <v>2760</v>
      </c>
      <c r="D6123" s="59" t="s">
        <v>3150</v>
      </c>
      <c r="E6123" s="59" t="s">
        <v>9539</v>
      </c>
      <c r="F6123" t="s">
        <v>2570</v>
      </c>
      <c r="G6123" t="s">
        <v>2571</v>
      </c>
      <c r="H6123" t="s">
        <v>2572</v>
      </c>
      <c r="I6123" s="52">
        <v>45658</v>
      </c>
      <c r="J6123" t="s">
        <v>2457</v>
      </c>
      <c r="K6123">
        <v>897</v>
      </c>
      <c r="L6123" s="73">
        <v>67.946986497796004</v>
      </c>
      <c r="M6123">
        <v>897</v>
      </c>
      <c r="N6123">
        <v>1</v>
      </c>
      <c r="O6123" s="73">
        <v>73.609641626444002</v>
      </c>
      <c r="P6123">
        <v>897</v>
      </c>
      <c r="Q6123">
        <v>1</v>
      </c>
      <c r="R6123">
        <v>890</v>
      </c>
      <c r="S6123">
        <v>0.99616593756397598</v>
      </c>
      <c r="T6123">
        <v>32.231022953734502</v>
      </c>
      <c r="U6123">
        <v>0.64517700542317902</v>
      </c>
      <c r="V6123">
        <v>613</v>
      </c>
      <c r="W6123">
        <v>0.111299740038176</v>
      </c>
      <c r="X6123">
        <v>123</v>
      </c>
      <c r="Y6123">
        <v>897</v>
      </c>
      <c r="Z6123">
        <v>0.999999999999999</v>
      </c>
      <c r="AA6123">
        <v>28.777641482857401</v>
      </c>
      <c r="AB6123">
        <v>800</v>
      </c>
      <c r="AC6123">
        <v>0.93883828817188797</v>
      </c>
      <c r="AD6123">
        <v>97</v>
      </c>
      <c r="AE6123">
        <v>6.1161711828112003E-2</v>
      </c>
      <c r="AF6123">
        <v>0</v>
      </c>
      <c r="AG6123">
        <v>2.776E-17</v>
      </c>
      <c r="AH6123">
        <v>7.2860675470507097E-3</v>
      </c>
      <c r="AI6123">
        <v>54</v>
      </c>
      <c r="AJ6123" s="73">
        <v>64.121445014388897</v>
      </c>
      <c r="AK6123">
        <v>897</v>
      </c>
      <c r="AL6123">
        <v>1</v>
      </c>
      <c r="AM6123">
        <v>0</v>
      </c>
      <c r="AN6123">
        <v>0</v>
      </c>
      <c r="AO6123">
        <v>2.4304255279669401E-3</v>
      </c>
      <c r="AP6123">
        <v>1</v>
      </c>
      <c r="AQ6123">
        <v>897</v>
      </c>
      <c r="AR6123">
        <v>1</v>
      </c>
      <c r="AS6123">
        <v>0</v>
      </c>
      <c r="AT6123">
        <v>0</v>
      </c>
      <c r="AU6123">
        <v>0</v>
      </c>
      <c r="AV6123">
        <v>0</v>
      </c>
      <c r="AW6123">
        <v>897</v>
      </c>
      <c r="AX6123">
        <v>1</v>
      </c>
      <c r="AY6123" s="73">
        <v>64.902583215914902</v>
      </c>
      <c r="AZ6123">
        <v>897</v>
      </c>
      <c r="BA6123">
        <v>1</v>
      </c>
      <c r="BB6123">
        <v>864</v>
      </c>
      <c r="BC6123">
        <v>0.88782418700680399</v>
      </c>
      <c r="BD6123">
        <v>32</v>
      </c>
      <c r="BE6123">
        <v>0.10974538746522799</v>
      </c>
      <c r="BF6123">
        <v>67.946986497796004</v>
      </c>
      <c r="BG6123">
        <v>73.609641626444002</v>
      </c>
      <c r="BH6123">
        <v>64.902583215914902</v>
      </c>
      <c r="BI6123">
        <v>64.121445014388897</v>
      </c>
    </row>
    <row r="6124" spans="1:61" x14ac:dyDescent="0.25">
      <c r="A6124" s="10" t="str">
        <f>VLOOKUP(D6124,'Index-Relations'!E:F,2,FALSE)</f>
        <v>ESG</v>
      </c>
      <c r="B6124" t="s">
        <v>3450</v>
      </c>
      <c r="C6124" s="53" t="s">
        <v>2761</v>
      </c>
      <c r="D6124" s="59" t="s">
        <v>3150</v>
      </c>
      <c r="E6124" s="59" t="s">
        <v>9540</v>
      </c>
      <c r="F6124" t="s">
        <v>2570</v>
      </c>
      <c r="G6124" t="s">
        <v>2571</v>
      </c>
      <c r="H6124" t="s">
        <v>2572</v>
      </c>
      <c r="I6124" s="52">
        <v>45628</v>
      </c>
      <c r="J6124" t="s">
        <v>2457</v>
      </c>
      <c r="K6124">
        <v>898</v>
      </c>
      <c r="L6124" s="73">
        <v>68.080816603114997</v>
      </c>
      <c r="M6124">
        <v>897</v>
      </c>
      <c r="N6124">
        <v>0.99992240187718495</v>
      </c>
      <c r="O6124" s="73">
        <v>73.507501803539995</v>
      </c>
      <c r="P6124">
        <v>897</v>
      </c>
      <c r="Q6124">
        <v>0.99992240187718495</v>
      </c>
      <c r="R6124">
        <v>890</v>
      </c>
      <c r="S6124">
        <v>0.99607908478222795</v>
      </c>
      <c r="T6124">
        <v>32.303127786486797</v>
      </c>
      <c r="U6124">
        <v>0.647077523126945</v>
      </c>
      <c r="V6124">
        <v>613</v>
      </c>
      <c r="W6124">
        <v>0.109858910302742</v>
      </c>
      <c r="X6124">
        <v>123</v>
      </c>
      <c r="Y6124">
        <v>897</v>
      </c>
      <c r="Z6124">
        <v>0.99992240187718495</v>
      </c>
      <c r="AA6124">
        <v>26.714511810239699</v>
      </c>
      <c r="AB6124">
        <v>804</v>
      </c>
      <c r="AC6124">
        <v>0.93823226889800304</v>
      </c>
      <c r="AD6124">
        <v>93</v>
      </c>
      <c r="AE6124">
        <v>6.1690132979181397E-2</v>
      </c>
      <c r="AF6124">
        <v>1</v>
      </c>
      <c r="AG6124">
        <v>7.7598122814735701E-5</v>
      </c>
      <c r="AH6124">
        <v>7.0776085048370897E-3</v>
      </c>
      <c r="AI6124">
        <v>54</v>
      </c>
      <c r="AJ6124" s="73">
        <v>64.275670157016904</v>
      </c>
      <c r="AK6124">
        <v>897</v>
      </c>
      <c r="AL6124">
        <v>0.99992240187718495</v>
      </c>
      <c r="AM6124">
        <v>0</v>
      </c>
      <c r="AN6124">
        <v>0</v>
      </c>
      <c r="AO6124">
        <v>2.52008420990423E-3</v>
      </c>
      <c r="AP6124">
        <v>1</v>
      </c>
      <c r="AQ6124">
        <v>897</v>
      </c>
      <c r="AR6124">
        <v>0.99992240187718395</v>
      </c>
      <c r="AS6124">
        <v>0</v>
      </c>
      <c r="AT6124">
        <v>0</v>
      </c>
      <c r="AU6124">
        <v>0</v>
      </c>
      <c r="AV6124">
        <v>0</v>
      </c>
      <c r="AW6124">
        <v>897</v>
      </c>
      <c r="AX6124">
        <v>0.99992240187718495</v>
      </c>
      <c r="AY6124" s="73">
        <v>65.264586385131906</v>
      </c>
      <c r="AZ6124">
        <v>897</v>
      </c>
      <c r="BA6124">
        <v>0.99992240187718495</v>
      </c>
      <c r="BB6124">
        <v>864</v>
      </c>
      <c r="BC6124">
        <v>0.89193075535104704</v>
      </c>
      <c r="BD6124">
        <v>32</v>
      </c>
      <c r="BE6124">
        <v>0.105471562316232</v>
      </c>
      <c r="BF6124">
        <v>68.080816603114997</v>
      </c>
      <c r="BG6124">
        <v>73.507501803539995</v>
      </c>
      <c r="BH6124">
        <v>65.264586385131906</v>
      </c>
      <c r="BI6124">
        <v>64.275670157016904</v>
      </c>
    </row>
    <row r="6125" spans="1:61" x14ac:dyDescent="0.25">
      <c r="A6125" s="10" t="str">
        <f>VLOOKUP(D6125,'Index-Relations'!E:F,2,FALSE)</f>
        <v>ESG</v>
      </c>
      <c r="B6125" t="s">
        <v>3450</v>
      </c>
      <c r="C6125" s="53" t="s">
        <v>2762</v>
      </c>
      <c r="D6125" s="59" t="s">
        <v>3150</v>
      </c>
      <c r="E6125" s="59" t="s">
        <v>9541</v>
      </c>
      <c r="F6125" t="s">
        <v>2570</v>
      </c>
      <c r="G6125" t="s">
        <v>2571</v>
      </c>
      <c r="H6125" t="s">
        <v>2572</v>
      </c>
      <c r="I6125" s="52">
        <v>45597</v>
      </c>
      <c r="J6125" t="s">
        <v>2457</v>
      </c>
      <c r="K6125">
        <v>898</v>
      </c>
      <c r="L6125" s="73">
        <v>68.611461263417894</v>
      </c>
      <c r="M6125">
        <v>897</v>
      </c>
      <c r="N6125">
        <v>0.99992401808231302</v>
      </c>
      <c r="O6125" s="73">
        <v>73.868326476470003</v>
      </c>
      <c r="P6125">
        <v>897</v>
      </c>
      <c r="Q6125">
        <v>0.99992401808231302</v>
      </c>
      <c r="R6125">
        <v>890</v>
      </c>
      <c r="S6125">
        <v>0.99605403678720295</v>
      </c>
      <c r="T6125">
        <v>32.4063569208353</v>
      </c>
      <c r="U6125">
        <v>0.64836228217694902</v>
      </c>
      <c r="V6125">
        <v>612</v>
      </c>
      <c r="W6125">
        <v>0.11032692779928401</v>
      </c>
      <c r="X6125">
        <v>123</v>
      </c>
      <c r="Y6125">
        <v>897</v>
      </c>
      <c r="Z6125">
        <v>0.99992401808231302</v>
      </c>
      <c r="AA6125">
        <v>27.5808203545024</v>
      </c>
      <c r="AB6125">
        <v>803</v>
      </c>
      <c r="AC6125">
        <v>0.93533610565589198</v>
      </c>
      <c r="AD6125">
        <v>94</v>
      </c>
      <c r="AE6125">
        <v>6.4587912426421507E-2</v>
      </c>
      <c r="AF6125">
        <v>1</v>
      </c>
      <c r="AG6125">
        <v>7.5981917686054795E-5</v>
      </c>
      <c r="AH6125">
        <v>8.4019572940055194E-3</v>
      </c>
      <c r="AI6125">
        <v>53</v>
      </c>
      <c r="AJ6125" s="73">
        <v>64.894961145988901</v>
      </c>
      <c r="AK6125">
        <v>897</v>
      </c>
      <c r="AL6125">
        <v>0.99992401808231302</v>
      </c>
      <c r="AM6125">
        <v>0</v>
      </c>
      <c r="AN6125">
        <v>0</v>
      </c>
      <c r="AO6125">
        <v>0</v>
      </c>
      <c r="AP6125">
        <v>0</v>
      </c>
      <c r="AQ6125">
        <v>897</v>
      </c>
      <c r="AR6125">
        <v>0.99992401808231302</v>
      </c>
      <c r="AS6125">
        <v>0</v>
      </c>
      <c r="AT6125">
        <v>0</v>
      </c>
      <c r="AU6125">
        <v>0</v>
      </c>
      <c r="AV6125">
        <v>0</v>
      </c>
      <c r="AW6125">
        <v>897</v>
      </c>
      <c r="AX6125">
        <v>0.99992401808231302</v>
      </c>
      <c r="AY6125" s="73">
        <v>65.782602012666899</v>
      </c>
      <c r="AZ6125">
        <v>897</v>
      </c>
      <c r="BA6125">
        <v>0.99992401808231302</v>
      </c>
      <c r="BB6125">
        <v>860</v>
      </c>
      <c r="BC6125">
        <v>0.89291968458138204</v>
      </c>
      <c r="BD6125">
        <v>37</v>
      </c>
      <c r="BE6125">
        <v>0.107004333500931</v>
      </c>
      <c r="BF6125">
        <v>68.611461263417894</v>
      </c>
      <c r="BG6125">
        <v>73.868326476470003</v>
      </c>
      <c r="BH6125">
        <v>65.782602012666899</v>
      </c>
      <c r="BI6125">
        <v>64.894961145988901</v>
      </c>
    </row>
    <row r="6126" spans="1:61" x14ac:dyDescent="0.25">
      <c r="A6126" s="10" t="str">
        <f>VLOOKUP(D6126,'Index-Relations'!E:F,2,FALSE)</f>
        <v>ESG</v>
      </c>
      <c r="B6126" t="s">
        <v>3450</v>
      </c>
      <c r="C6126" s="53" t="s">
        <v>2763</v>
      </c>
      <c r="D6126" s="59" t="s">
        <v>3150</v>
      </c>
      <c r="E6126" s="59" t="s">
        <v>9542</v>
      </c>
      <c r="F6126" t="s">
        <v>2570</v>
      </c>
      <c r="G6126" t="s">
        <v>2571</v>
      </c>
      <c r="H6126" t="s">
        <v>2572</v>
      </c>
      <c r="I6126" s="52">
        <v>45566</v>
      </c>
      <c r="J6126" t="s">
        <v>2457</v>
      </c>
      <c r="K6126">
        <v>874</v>
      </c>
      <c r="L6126" s="73">
        <v>68.816509302486907</v>
      </c>
      <c r="M6126">
        <v>874</v>
      </c>
      <c r="N6126">
        <v>1</v>
      </c>
      <c r="O6126" s="73">
        <v>74.130443032377002</v>
      </c>
      <c r="P6126">
        <v>874</v>
      </c>
      <c r="Q6126">
        <v>1</v>
      </c>
      <c r="R6126">
        <v>869</v>
      </c>
      <c r="S6126">
        <v>0.99730235624645303</v>
      </c>
      <c r="T6126">
        <v>31.993776788884901</v>
      </c>
      <c r="U6126">
        <v>0.64311766709471296</v>
      </c>
      <c r="V6126">
        <v>596</v>
      </c>
      <c r="W6126">
        <v>0.11118898023601501</v>
      </c>
      <c r="X6126">
        <v>119</v>
      </c>
      <c r="Y6126">
        <v>874</v>
      </c>
      <c r="Z6126">
        <v>1</v>
      </c>
      <c r="AA6126">
        <v>26.840970990488699</v>
      </c>
      <c r="AB6126">
        <v>792</v>
      </c>
      <c r="AC6126">
        <v>0.95266870605376897</v>
      </c>
      <c r="AD6126">
        <v>82</v>
      </c>
      <c r="AE6126">
        <v>4.7331293946230299E-2</v>
      </c>
      <c r="AF6126">
        <v>0</v>
      </c>
      <c r="AG6126">
        <v>0</v>
      </c>
      <c r="AH6126">
        <v>6.49424808179921E-3</v>
      </c>
      <c r="AI6126">
        <v>52</v>
      </c>
      <c r="AJ6126" s="73">
        <v>65.010142634869993</v>
      </c>
      <c r="AK6126">
        <v>874</v>
      </c>
      <c r="AL6126">
        <v>1</v>
      </c>
      <c r="AM6126">
        <v>0</v>
      </c>
      <c r="AN6126">
        <v>0</v>
      </c>
      <c r="AO6126">
        <v>0</v>
      </c>
      <c r="AP6126">
        <v>0</v>
      </c>
      <c r="AQ6126">
        <v>874</v>
      </c>
      <c r="AR6126">
        <v>1</v>
      </c>
      <c r="AS6126">
        <v>0</v>
      </c>
      <c r="AT6126">
        <v>0</v>
      </c>
      <c r="AU6126">
        <v>0</v>
      </c>
      <c r="AV6126">
        <v>0</v>
      </c>
      <c r="AW6126">
        <v>874</v>
      </c>
      <c r="AX6126">
        <v>0.999999999999999</v>
      </c>
      <c r="AY6126" s="73">
        <v>66.030514631469998</v>
      </c>
      <c r="AZ6126">
        <v>874</v>
      </c>
      <c r="BA6126">
        <v>1</v>
      </c>
      <c r="BB6126">
        <v>839</v>
      </c>
      <c r="BC6126">
        <v>0.89329537442458995</v>
      </c>
      <c r="BD6126">
        <v>35</v>
      </c>
      <c r="BE6126">
        <v>0.106704625575409</v>
      </c>
      <c r="BF6126">
        <v>68.816509302486907</v>
      </c>
      <c r="BG6126">
        <v>74.130443032377002</v>
      </c>
      <c r="BH6126">
        <v>66.030514631469998</v>
      </c>
      <c r="BI6126">
        <v>65.010142634869993</v>
      </c>
    </row>
    <row r="6127" spans="1:61" x14ac:dyDescent="0.25">
      <c r="A6127" s="10" t="str">
        <f>VLOOKUP(D6127,'Index-Relations'!E:F,2,FALSE)</f>
        <v>ESG</v>
      </c>
      <c r="B6127" t="s">
        <v>3450</v>
      </c>
      <c r="C6127" s="53" t="s">
        <v>2764</v>
      </c>
      <c r="D6127" s="59" t="s">
        <v>3150</v>
      </c>
      <c r="E6127" s="59" t="s">
        <v>9543</v>
      </c>
      <c r="F6127" t="s">
        <v>2570</v>
      </c>
      <c r="G6127" t="s">
        <v>2571</v>
      </c>
      <c r="H6127" t="s">
        <v>2572</v>
      </c>
      <c r="I6127" s="52">
        <v>45537</v>
      </c>
      <c r="J6127" t="s">
        <v>2457</v>
      </c>
      <c r="K6127">
        <v>938</v>
      </c>
      <c r="L6127" s="73">
        <v>69.019880417309906</v>
      </c>
      <c r="M6127">
        <v>937</v>
      </c>
      <c r="N6127">
        <v>0.99999292268398199</v>
      </c>
      <c r="O6127" s="73">
        <v>73.954175294213996</v>
      </c>
      <c r="P6127">
        <v>937</v>
      </c>
      <c r="Q6127">
        <v>0.99999292268398199</v>
      </c>
      <c r="R6127">
        <v>932</v>
      </c>
      <c r="S6127">
        <v>0.99757564289379497</v>
      </c>
      <c r="T6127">
        <v>32.0814654464276</v>
      </c>
      <c r="U6127">
        <v>0.65480910344098198</v>
      </c>
      <c r="V6127">
        <v>636</v>
      </c>
      <c r="W6127">
        <v>0.11384591329678601</v>
      </c>
      <c r="X6127">
        <v>129</v>
      </c>
      <c r="Y6127">
        <v>937</v>
      </c>
      <c r="Z6127">
        <v>0.99999292268398199</v>
      </c>
      <c r="AA6127">
        <v>28.105628535591698</v>
      </c>
      <c r="AB6127">
        <v>868</v>
      </c>
      <c r="AC6127">
        <v>0.964730087634045</v>
      </c>
      <c r="AD6127">
        <v>86</v>
      </c>
      <c r="AE6127">
        <v>4.46406829932623E-2</v>
      </c>
      <c r="AF6127">
        <v>-16</v>
      </c>
      <c r="AG6127">
        <v>0</v>
      </c>
      <c r="AH6127">
        <v>6.3444583314700102E-3</v>
      </c>
      <c r="AI6127">
        <v>54</v>
      </c>
      <c r="AJ6127" s="73">
        <v>65.335998708739993</v>
      </c>
      <c r="AK6127">
        <v>937</v>
      </c>
      <c r="AL6127">
        <v>0.99999292268398199</v>
      </c>
      <c r="AM6127">
        <v>0</v>
      </c>
      <c r="AN6127">
        <v>0</v>
      </c>
      <c r="AO6127">
        <v>0</v>
      </c>
      <c r="AP6127">
        <v>0</v>
      </c>
      <c r="AQ6127">
        <v>938</v>
      </c>
      <c r="AR6127">
        <v>0.999999999999999</v>
      </c>
      <c r="AS6127">
        <v>0</v>
      </c>
      <c r="AT6127">
        <v>0</v>
      </c>
      <c r="AU6127">
        <v>0</v>
      </c>
      <c r="AV6127">
        <v>0</v>
      </c>
      <c r="AW6127">
        <v>938</v>
      </c>
      <c r="AX6127">
        <v>0.999999999999999</v>
      </c>
      <c r="AY6127" s="73">
        <v>66.411663303552004</v>
      </c>
      <c r="AZ6127">
        <v>937</v>
      </c>
      <c r="BA6127">
        <v>0.99999292268398199</v>
      </c>
      <c r="BB6127">
        <v>903</v>
      </c>
      <c r="BC6127">
        <v>0.89793439552475396</v>
      </c>
      <c r="BD6127">
        <v>35</v>
      </c>
      <c r="BE6127">
        <v>0.102065604475245</v>
      </c>
      <c r="BF6127">
        <v>69.019880417309906</v>
      </c>
      <c r="BG6127">
        <v>73.954175294213996</v>
      </c>
      <c r="BH6127">
        <v>66.411663303552004</v>
      </c>
      <c r="BI6127">
        <v>65.335998708739993</v>
      </c>
    </row>
    <row r="6128" spans="1:61" x14ac:dyDescent="0.25">
      <c r="A6128" s="10" t="str">
        <f>VLOOKUP(D6128,'Index-Relations'!E:F,2,FALSE)</f>
        <v>ESG</v>
      </c>
      <c r="B6128" t="s">
        <v>3450</v>
      </c>
      <c r="C6128" s="53" t="s">
        <v>3350</v>
      </c>
      <c r="D6128" s="59" t="s">
        <v>3150</v>
      </c>
      <c r="E6128" s="59" t="s">
        <v>9544</v>
      </c>
      <c r="F6128" t="s">
        <v>2570</v>
      </c>
      <c r="G6128" t="s">
        <v>2571</v>
      </c>
      <c r="H6128" t="s">
        <v>2572</v>
      </c>
      <c r="I6128" s="52">
        <v>45505</v>
      </c>
      <c r="J6128" t="s">
        <v>2457</v>
      </c>
      <c r="K6128">
        <v>938</v>
      </c>
      <c r="L6128" s="73">
        <v>69.162082555052905</v>
      </c>
      <c r="M6128">
        <v>937</v>
      </c>
      <c r="N6128">
        <v>0.99999209450965598</v>
      </c>
      <c r="O6128" s="73">
        <v>73.895894694721903</v>
      </c>
      <c r="P6128">
        <v>937</v>
      </c>
      <c r="Q6128">
        <v>0.99999209450965598</v>
      </c>
      <c r="R6128">
        <v>932</v>
      </c>
      <c r="S6128">
        <v>0.99757052219465703</v>
      </c>
      <c r="T6128">
        <v>32.057619702128299</v>
      </c>
      <c r="U6128">
        <v>0.65748099308748198</v>
      </c>
      <c r="V6128">
        <v>638</v>
      </c>
      <c r="W6128">
        <v>0.12011541317015099</v>
      </c>
      <c r="X6128">
        <v>128</v>
      </c>
      <c r="Y6128">
        <v>937</v>
      </c>
      <c r="Z6128">
        <v>0.99999209450965598</v>
      </c>
      <c r="AA6128">
        <v>28.7695863908082</v>
      </c>
      <c r="AB6128">
        <v>859</v>
      </c>
      <c r="AC6128">
        <v>0.96644649426843798</v>
      </c>
      <c r="AD6128">
        <v>78</v>
      </c>
      <c r="AE6128">
        <v>3.3545600241217999E-2</v>
      </c>
      <c r="AF6128">
        <v>1</v>
      </c>
      <c r="AG6128">
        <v>7.9054903435529806E-6</v>
      </c>
      <c r="AH6128">
        <v>6.3507146903080697E-3</v>
      </c>
      <c r="AI6128">
        <v>54</v>
      </c>
      <c r="AJ6128" s="73">
        <v>65.409655847894896</v>
      </c>
      <c r="AK6128">
        <v>937</v>
      </c>
      <c r="AL6128">
        <v>0.99999209450965598</v>
      </c>
      <c r="AM6128">
        <v>0</v>
      </c>
      <c r="AN6128">
        <v>0</v>
      </c>
      <c r="AO6128">
        <v>0</v>
      </c>
      <c r="AP6128">
        <v>0</v>
      </c>
      <c r="AQ6128">
        <v>938</v>
      </c>
      <c r="AR6128">
        <v>1</v>
      </c>
      <c r="AS6128">
        <v>0</v>
      </c>
      <c r="AT6128">
        <v>0</v>
      </c>
      <c r="AU6128">
        <v>0</v>
      </c>
      <c r="AV6128">
        <v>0</v>
      </c>
      <c r="AW6128">
        <v>937</v>
      </c>
      <c r="AX6128">
        <v>0.99999209450965698</v>
      </c>
      <c r="AY6128" s="73">
        <v>66.730933567728002</v>
      </c>
      <c r="AZ6128">
        <v>937</v>
      </c>
      <c r="BA6128">
        <v>0.99999209450965598</v>
      </c>
      <c r="BB6128">
        <v>906</v>
      </c>
      <c r="BC6128">
        <v>0.90441467851839397</v>
      </c>
      <c r="BD6128">
        <v>32</v>
      </c>
      <c r="BE6128">
        <v>9.5585321481605701E-2</v>
      </c>
      <c r="BF6128">
        <v>69.162082555052905</v>
      </c>
      <c r="BG6128">
        <v>73.895894694721903</v>
      </c>
      <c r="BH6128">
        <v>66.730933567728002</v>
      </c>
      <c r="BI6128">
        <v>65.409655847894896</v>
      </c>
    </row>
    <row r="6129" spans="1:61" x14ac:dyDescent="0.25">
      <c r="A6129" s="10" t="str">
        <f>VLOOKUP(D6129,'Index-Relations'!E:F,2,FALSE)</f>
        <v>ESG</v>
      </c>
      <c r="B6129" t="s">
        <v>3450</v>
      </c>
      <c r="C6129" s="53" t="s">
        <v>2765</v>
      </c>
      <c r="D6129" s="59" t="s">
        <v>3150</v>
      </c>
      <c r="E6129" s="59" t="s">
        <v>9545</v>
      </c>
      <c r="F6129" t="s">
        <v>2570</v>
      </c>
      <c r="G6129" t="s">
        <v>2571</v>
      </c>
      <c r="H6129" t="s">
        <v>2572</v>
      </c>
      <c r="I6129" s="52">
        <v>45474</v>
      </c>
      <c r="J6129" t="s">
        <v>2457</v>
      </c>
      <c r="K6129">
        <v>938</v>
      </c>
      <c r="L6129" s="73">
        <v>69.712143699755998</v>
      </c>
      <c r="M6129">
        <v>937</v>
      </c>
      <c r="N6129">
        <v>0.99999197891328195</v>
      </c>
      <c r="O6129" s="73">
        <v>74.046984811922997</v>
      </c>
      <c r="P6129">
        <v>937</v>
      </c>
      <c r="Q6129">
        <v>0.99999197891328195</v>
      </c>
      <c r="R6129">
        <v>932</v>
      </c>
      <c r="S6129">
        <v>0.99755346973875603</v>
      </c>
      <c r="T6129">
        <v>31.689322556528602</v>
      </c>
      <c r="U6129">
        <v>0.66750742252745499</v>
      </c>
      <c r="V6129">
        <v>635</v>
      </c>
      <c r="W6129">
        <v>0.11960977610667101</v>
      </c>
      <c r="X6129">
        <v>127</v>
      </c>
      <c r="Y6129">
        <v>937</v>
      </c>
      <c r="Z6129">
        <v>0.99999197891328195</v>
      </c>
      <c r="AA6129">
        <v>29.256396189867001</v>
      </c>
      <c r="AB6129">
        <v>855</v>
      </c>
      <c r="AC6129">
        <v>0.960894574497135</v>
      </c>
      <c r="AD6129">
        <v>82</v>
      </c>
      <c r="AE6129">
        <v>3.9097404416148097E-2</v>
      </c>
      <c r="AF6129">
        <v>1</v>
      </c>
      <c r="AG6129">
        <v>8.0210867162214295E-6</v>
      </c>
      <c r="AH6129">
        <v>6.1947231836019297E-3</v>
      </c>
      <c r="AI6129">
        <v>54</v>
      </c>
      <c r="AJ6129" s="73">
        <v>65.847893040855894</v>
      </c>
      <c r="AK6129">
        <v>937</v>
      </c>
      <c r="AL6129">
        <v>0.99999197891328195</v>
      </c>
      <c r="AM6129">
        <v>0</v>
      </c>
      <c r="AN6129">
        <v>0</v>
      </c>
      <c r="AO6129">
        <v>0</v>
      </c>
      <c r="AP6129">
        <v>0</v>
      </c>
      <c r="AQ6129">
        <v>938</v>
      </c>
      <c r="AR6129">
        <v>1</v>
      </c>
      <c r="AS6129">
        <v>0</v>
      </c>
      <c r="AT6129">
        <v>0</v>
      </c>
      <c r="AU6129">
        <v>0</v>
      </c>
      <c r="AV6129">
        <v>0</v>
      </c>
      <c r="AW6129">
        <v>937</v>
      </c>
      <c r="AX6129">
        <v>0.99999197891328195</v>
      </c>
      <c r="AY6129" s="73">
        <v>67.624942873484002</v>
      </c>
      <c r="AZ6129">
        <v>937</v>
      </c>
      <c r="BA6129">
        <v>0.99999197891328195</v>
      </c>
      <c r="BB6129">
        <v>906</v>
      </c>
      <c r="BC6129">
        <v>0.90484611782690005</v>
      </c>
      <c r="BD6129">
        <v>32</v>
      </c>
      <c r="BE6129">
        <v>9.5153882173099794E-2</v>
      </c>
      <c r="BF6129">
        <v>69.712143699755998</v>
      </c>
      <c r="BG6129">
        <v>74.046984811922997</v>
      </c>
      <c r="BH6129">
        <v>67.624942873484002</v>
      </c>
      <c r="BI6129">
        <v>65.847893040855894</v>
      </c>
    </row>
    <row r="6130" spans="1:61" x14ac:dyDescent="0.25">
      <c r="A6130" s="10" t="str">
        <f>VLOOKUP(D6130,'Index-Relations'!E:F,2,FALSE)</f>
        <v>ESG</v>
      </c>
      <c r="B6130" t="s">
        <v>3450</v>
      </c>
      <c r="C6130" s="53" t="s">
        <v>2766</v>
      </c>
      <c r="D6130" s="59" t="s">
        <v>3150</v>
      </c>
      <c r="E6130" s="59" t="s">
        <v>9546</v>
      </c>
      <c r="F6130" t="s">
        <v>2570</v>
      </c>
      <c r="G6130" t="s">
        <v>2571</v>
      </c>
      <c r="H6130" t="s">
        <v>2572</v>
      </c>
      <c r="I6130" s="52">
        <v>45446</v>
      </c>
      <c r="J6130" t="s">
        <v>2457</v>
      </c>
      <c r="K6130">
        <v>938</v>
      </c>
      <c r="L6130" s="73">
        <v>70.032748241125006</v>
      </c>
      <c r="M6130">
        <v>938</v>
      </c>
      <c r="N6130">
        <v>1</v>
      </c>
      <c r="O6130" s="73">
        <v>74.077644335487904</v>
      </c>
      <c r="P6130">
        <v>938</v>
      </c>
      <c r="Q6130">
        <v>1</v>
      </c>
      <c r="R6130">
        <v>933</v>
      </c>
      <c r="S6130">
        <v>0.99743592322979202</v>
      </c>
      <c r="T6130">
        <v>32.041575354857798</v>
      </c>
      <c r="U6130">
        <v>0.67560466276253195</v>
      </c>
      <c r="V6130">
        <v>635</v>
      </c>
      <c r="W6130">
        <v>0.13044879239384299</v>
      </c>
      <c r="X6130">
        <v>127</v>
      </c>
      <c r="Y6130">
        <v>938</v>
      </c>
      <c r="Z6130">
        <v>0.999999999999999</v>
      </c>
      <c r="AA6130">
        <v>30.5739464836076</v>
      </c>
      <c r="AB6130">
        <v>859</v>
      </c>
      <c r="AC6130">
        <v>0.96575115805287803</v>
      </c>
      <c r="AD6130">
        <v>79</v>
      </c>
      <c r="AE6130">
        <v>3.4248841947122299E-2</v>
      </c>
      <c r="AF6130">
        <v>0</v>
      </c>
      <c r="AG6130">
        <v>0</v>
      </c>
      <c r="AH6130">
        <v>6.4489836942927502E-3</v>
      </c>
      <c r="AI6130">
        <v>54</v>
      </c>
      <c r="AJ6130" s="73">
        <v>66.113329925382004</v>
      </c>
      <c r="AK6130">
        <v>938</v>
      </c>
      <c r="AL6130">
        <v>1</v>
      </c>
      <c r="AM6130">
        <v>0</v>
      </c>
      <c r="AN6130">
        <v>0</v>
      </c>
      <c r="AO6130">
        <v>0</v>
      </c>
      <c r="AP6130">
        <v>0</v>
      </c>
      <c r="AQ6130">
        <v>938</v>
      </c>
      <c r="AR6130">
        <v>1</v>
      </c>
      <c r="AS6130">
        <v>0</v>
      </c>
      <c r="AT6130">
        <v>0</v>
      </c>
      <c r="AU6130">
        <v>0</v>
      </c>
      <c r="AV6130">
        <v>0</v>
      </c>
      <c r="AW6130">
        <v>938</v>
      </c>
      <c r="AX6130">
        <v>0.999999999999999</v>
      </c>
      <c r="AY6130" s="73">
        <v>68.200399975937003</v>
      </c>
      <c r="AZ6130">
        <v>938</v>
      </c>
      <c r="BA6130">
        <v>1</v>
      </c>
      <c r="BB6130">
        <v>906</v>
      </c>
      <c r="BC6130">
        <v>0.90590059918520704</v>
      </c>
      <c r="BD6130">
        <v>32</v>
      </c>
      <c r="BE6130">
        <v>9.4099400814792594E-2</v>
      </c>
      <c r="BF6130">
        <v>70.032748241125006</v>
      </c>
      <c r="BG6130">
        <v>74.077644335487904</v>
      </c>
      <c r="BH6130">
        <v>68.200399975937003</v>
      </c>
      <c r="BI6130">
        <v>66.113329925382004</v>
      </c>
    </row>
    <row r="6131" spans="1:61" x14ac:dyDescent="0.25">
      <c r="A6131" s="10" t="str">
        <f>VLOOKUP(D6131,'Index-Relations'!E:F,2,FALSE)</f>
        <v>ESG</v>
      </c>
      <c r="B6131" t="s">
        <v>3450</v>
      </c>
      <c r="C6131" s="53" t="s">
        <v>2767</v>
      </c>
      <c r="D6131" s="59" t="s">
        <v>3150</v>
      </c>
      <c r="E6131" s="59" t="s">
        <v>9547</v>
      </c>
      <c r="F6131" t="s">
        <v>2570</v>
      </c>
      <c r="G6131" t="s">
        <v>2571</v>
      </c>
      <c r="H6131" t="s">
        <v>2572</v>
      </c>
      <c r="I6131" s="52">
        <v>45413</v>
      </c>
      <c r="J6131" t="s">
        <v>2457</v>
      </c>
      <c r="K6131">
        <v>939</v>
      </c>
      <c r="L6131" s="73">
        <v>70.005462611496995</v>
      </c>
      <c r="M6131">
        <v>939</v>
      </c>
      <c r="N6131">
        <v>1</v>
      </c>
      <c r="O6131" s="73">
        <v>74.148833472047997</v>
      </c>
      <c r="P6131">
        <v>939</v>
      </c>
      <c r="Q6131">
        <v>1</v>
      </c>
      <c r="R6131">
        <v>934</v>
      </c>
      <c r="S6131">
        <v>0.99740583445780895</v>
      </c>
      <c r="T6131">
        <v>32.3715578766557</v>
      </c>
      <c r="U6131">
        <v>0.66888662727526205</v>
      </c>
      <c r="V6131">
        <v>635</v>
      </c>
      <c r="W6131">
        <v>0.12843268754041201</v>
      </c>
      <c r="X6131">
        <v>127</v>
      </c>
      <c r="Y6131">
        <v>939</v>
      </c>
      <c r="Z6131">
        <v>0.999999999999999</v>
      </c>
      <c r="AA6131">
        <v>32.103103712040401</v>
      </c>
      <c r="AB6131">
        <v>860</v>
      </c>
      <c r="AC6131">
        <v>0.96560421218251102</v>
      </c>
      <c r="AD6131">
        <v>79</v>
      </c>
      <c r="AE6131">
        <v>3.4395787817487901E-2</v>
      </c>
      <c r="AF6131">
        <v>0</v>
      </c>
      <c r="AG6131">
        <v>6.8000999999999998E-16</v>
      </c>
      <c r="AH6131">
        <v>6.1798741202047603E-3</v>
      </c>
      <c r="AI6131">
        <v>54</v>
      </c>
      <c r="AJ6131" s="73">
        <v>65.892487408488904</v>
      </c>
      <c r="AK6131">
        <v>939</v>
      </c>
      <c r="AL6131">
        <v>1</v>
      </c>
      <c r="AM6131">
        <v>0</v>
      </c>
      <c r="AN6131">
        <v>0</v>
      </c>
      <c r="AO6131">
        <v>0</v>
      </c>
      <c r="AP6131">
        <v>0</v>
      </c>
      <c r="AQ6131">
        <v>939</v>
      </c>
      <c r="AR6131">
        <v>1</v>
      </c>
      <c r="AS6131">
        <v>0</v>
      </c>
      <c r="AT6131">
        <v>0</v>
      </c>
      <c r="AU6131">
        <v>0</v>
      </c>
      <c r="AV6131">
        <v>0</v>
      </c>
      <c r="AW6131">
        <v>939</v>
      </c>
      <c r="AX6131">
        <v>0.999999999999999</v>
      </c>
      <c r="AY6131" s="73">
        <v>68.251956760760905</v>
      </c>
      <c r="AZ6131">
        <v>939</v>
      </c>
      <c r="BA6131">
        <v>1</v>
      </c>
      <c r="BB6131">
        <v>906</v>
      </c>
      <c r="BC6131">
        <v>0.91236126996018496</v>
      </c>
      <c r="BD6131">
        <v>33</v>
      </c>
      <c r="BE6131">
        <v>8.7638730039814802E-2</v>
      </c>
      <c r="BF6131">
        <v>70.005462611496995</v>
      </c>
      <c r="BG6131">
        <v>74.148833472047997</v>
      </c>
      <c r="BH6131">
        <v>68.251956760760905</v>
      </c>
      <c r="BI6131">
        <v>65.892487408488904</v>
      </c>
    </row>
    <row r="6132" spans="1:61" x14ac:dyDescent="0.25">
      <c r="A6132" s="10" t="str">
        <f>VLOOKUP(D6132,'Index-Relations'!E:F,2,FALSE)</f>
        <v>ESG</v>
      </c>
      <c r="B6132" t="s">
        <v>3450</v>
      </c>
      <c r="C6132" s="53" t="s">
        <v>2768</v>
      </c>
      <c r="D6132" s="59" t="s">
        <v>3150</v>
      </c>
      <c r="E6132" s="59" t="s">
        <v>9548</v>
      </c>
      <c r="F6132" t="s">
        <v>2570</v>
      </c>
      <c r="G6132" t="s">
        <v>2571</v>
      </c>
      <c r="H6132" t="s">
        <v>2572</v>
      </c>
      <c r="I6132" s="52">
        <v>45383</v>
      </c>
      <c r="J6132" t="s">
        <v>2457</v>
      </c>
      <c r="K6132">
        <v>965</v>
      </c>
      <c r="L6132">
        <v>75.251888727199301</v>
      </c>
      <c r="M6132">
        <v>965</v>
      </c>
      <c r="N6132">
        <v>1</v>
      </c>
      <c r="O6132">
        <v>78.819239088270706</v>
      </c>
      <c r="P6132">
        <v>965</v>
      </c>
      <c r="Q6132">
        <v>1</v>
      </c>
      <c r="R6132">
        <v>959</v>
      </c>
      <c r="S6132">
        <v>0.99762969779505695</v>
      </c>
      <c r="T6132">
        <v>32.247728224145902</v>
      </c>
      <c r="U6132">
        <v>0.67499659685536295</v>
      </c>
      <c r="V6132">
        <v>655</v>
      </c>
      <c r="W6132">
        <v>0.13594997246933599</v>
      </c>
      <c r="X6132">
        <v>134</v>
      </c>
      <c r="Y6132">
        <v>965</v>
      </c>
      <c r="Z6132">
        <v>1</v>
      </c>
      <c r="AA6132">
        <v>31.6186756084164</v>
      </c>
      <c r="AB6132">
        <v>880</v>
      </c>
      <c r="AC6132">
        <v>0.96487596827684097</v>
      </c>
      <c r="AD6132">
        <v>85</v>
      </c>
      <c r="AE6132">
        <v>3.5124031723157999E-2</v>
      </c>
      <c r="AF6132">
        <v>0</v>
      </c>
      <c r="AG6132">
        <v>9.0205999999999991E-16</v>
      </c>
      <c r="AH6132">
        <v>6.0468805488803901E-3</v>
      </c>
      <c r="AI6132">
        <v>52</v>
      </c>
      <c r="AJ6132">
        <v>70.880812180198305</v>
      </c>
      <c r="AK6132">
        <v>965</v>
      </c>
      <c r="AL6132">
        <v>1</v>
      </c>
      <c r="AM6132">
        <v>0</v>
      </c>
      <c r="AN6132">
        <v>0</v>
      </c>
      <c r="AO6132">
        <v>0</v>
      </c>
      <c r="AP6132">
        <v>0</v>
      </c>
      <c r="AQ6132">
        <v>965</v>
      </c>
      <c r="AR6132">
        <v>0.999999999999999</v>
      </c>
      <c r="AS6132">
        <v>1.0085427973427299E-3</v>
      </c>
      <c r="AT6132">
        <v>1</v>
      </c>
      <c r="AU6132">
        <v>0</v>
      </c>
      <c r="AV6132">
        <v>0</v>
      </c>
      <c r="AW6132">
        <v>965</v>
      </c>
      <c r="AX6132">
        <v>1</v>
      </c>
      <c r="AY6132">
        <v>73.832185892798094</v>
      </c>
      <c r="AZ6132">
        <v>965</v>
      </c>
      <c r="BA6132">
        <v>1</v>
      </c>
      <c r="BB6132">
        <v>933</v>
      </c>
      <c r="BC6132">
        <v>0.90983804826870096</v>
      </c>
      <c r="BD6132">
        <v>32</v>
      </c>
      <c r="BE6132">
        <v>9.0161951731298207E-2</v>
      </c>
      <c r="BF6132">
        <v>69.982885195116907</v>
      </c>
      <c r="BG6132">
        <v>73.673440912111005</v>
      </c>
      <c r="BH6132">
        <v>68.693821558019906</v>
      </c>
      <c r="BI6132">
        <v>65.796394813599903</v>
      </c>
    </row>
    <row r="6133" spans="1:61" x14ac:dyDescent="0.25">
      <c r="A6133" s="10" t="str">
        <f>VLOOKUP(D6133,'Index-Relations'!E:F,2,FALSE)</f>
        <v>ESG</v>
      </c>
      <c r="B6133" t="s">
        <v>3450</v>
      </c>
      <c r="C6133" s="53" t="s">
        <v>2769</v>
      </c>
      <c r="D6133" s="59" t="s">
        <v>3150</v>
      </c>
      <c r="E6133" s="59" t="s">
        <v>9549</v>
      </c>
      <c r="F6133" t="s">
        <v>2570</v>
      </c>
      <c r="G6133" t="s">
        <v>2571</v>
      </c>
      <c r="H6133" t="s">
        <v>2572</v>
      </c>
      <c r="I6133" s="52">
        <v>45352</v>
      </c>
      <c r="J6133" t="s">
        <v>2457</v>
      </c>
      <c r="K6133">
        <v>967</v>
      </c>
      <c r="L6133">
        <v>75.738581272805206</v>
      </c>
      <c r="M6133">
        <v>966</v>
      </c>
      <c r="N6133">
        <v>0.99994460400177199</v>
      </c>
      <c r="O6133">
        <v>79.111298560819506</v>
      </c>
      <c r="P6133">
        <v>966</v>
      </c>
      <c r="Q6133">
        <v>0.99994460400177199</v>
      </c>
      <c r="R6133">
        <v>960</v>
      </c>
      <c r="S6133">
        <v>0.997576703892886</v>
      </c>
      <c r="T6133">
        <v>32.385492342034297</v>
      </c>
      <c r="U6133">
        <v>0.66062517064820203</v>
      </c>
      <c r="V6133">
        <v>646</v>
      </c>
      <c r="W6133">
        <v>0.127725583516655</v>
      </c>
      <c r="X6133">
        <v>123</v>
      </c>
      <c r="Y6133">
        <v>966</v>
      </c>
      <c r="Z6133">
        <v>0.99994460400177199</v>
      </c>
      <c r="AA6133">
        <v>32.437177549722698</v>
      </c>
      <c r="AB6133">
        <v>880</v>
      </c>
      <c r="AC6133">
        <v>0.96457482115789195</v>
      </c>
      <c r="AD6133">
        <v>86</v>
      </c>
      <c r="AE6133">
        <v>3.5369782843879698E-2</v>
      </c>
      <c r="AF6133">
        <v>1</v>
      </c>
      <c r="AG6133">
        <v>5.5395998228069399E-5</v>
      </c>
      <c r="AH6133">
        <v>1.70940067666785E-3</v>
      </c>
      <c r="AI6133">
        <v>37</v>
      </c>
      <c r="AJ6133">
        <v>71.507112313570403</v>
      </c>
      <c r="AK6133">
        <v>966</v>
      </c>
      <c r="AL6133">
        <v>0.99994460400177199</v>
      </c>
      <c r="AM6133">
        <v>0</v>
      </c>
      <c r="AN6133">
        <v>0</v>
      </c>
      <c r="AO6133">
        <v>0</v>
      </c>
      <c r="AP6133">
        <v>0</v>
      </c>
      <c r="AQ6133">
        <v>966</v>
      </c>
      <c r="AR6133">
        <v>0.99994460400177199</v>
      </c>
      <c r="AS6133">
        <v>1.0805568407219099E-3</v>
      </c>
      <c r="AT6133">
        <v>1</v>
      </c>
      <c r="AU6133">
        <v>0</v>
      </c>
      <c r="AV6133">
        <v>0</v>
      </c>
      <c r="AW6133">
        <v>966</v>
      </c>
      <c r="AX6133">
        <v>0.99994460400177099</v>
      </c>
      <c r="AY6133">
        <v>74.196870655678694</v>
      </c>
      <c r="AZ6133">
        <v>966</v>
      </c>
      <c r="BA6133">
        <v>0.99994460400177199</v>
      </c>
      <c r="BB6133">
        <v>934</v>
      </c>
      <c r="BC6133">
        <v>0.90806720351058101</v>
      </c>
      <c r="BD6133">
        <v>32</v>
      </c>
      <c r="BE6133">
        <v>9.1877400491190295E-2</v>
      </c>
      <c r="BF6133">
        <v>70.466625953440996</v>
      </c>
      <c r="BG6133">
        <v>73.964989770202905</v>
      </c>
      <c r="BH6133">
        <v>69.023811913361897</v>
      </c>
      <c r="BI6133">
        <v>66.405500165512905</v>
      </c>
    </row>
    <row r="6134" spans="1:61" x14ac:dyDescent="0.25">
      <c r="A6134" s="10" t="str">
        <f>VLOOKUP(D6134,'Index-Relations'!E:F,2,FALSE)</f>
        <v>ESG</v>
      </c>
      <c r="B6134" t="s">
        <v>3450</v>
      </c>
      <c r="C6134" s="53" t="s">
        <v>2770</v>
      </c>
      <c r="D6134" s="59" t="s">
        <v>3150</v>
      </c>
      <c r="E6134" s="59" t="s">
        <v>9550</v>
      </c>
      <c r="F6134" t="s">
        <v>2570</v>
      </c>
      <c r="G6134" t="s">
        <v>2571</v>
      </c>
      <c r="H6134" t="s">
        <v>2572</v>
      </c>
      <c r="I6134" s="52">
        <v>45323</v>
      </c>
      <c r="J6134" t="s">
        <v>2457</v>
      </c>
      <c r="K6134">
        <v>967</v>
      </c>
      <c r="L6134">
        <v>76.218184105418402</v>
      </c>
      <c r="M6134">
        <v>966</v>
      </c>
      <c r="N6134">
        <v>1</v>
      </c>
      <c r="O6134">
        <v>79.309502090665703</v>
      </c>
      <c r="P6134">
        <v>966</v>
      </c>
      <c r="Q6134">
        <v>1</v>
      </c>
      <c r="R6134">
        <v>960</v>
      </c>
      <c r="S6134">
        <v>0.99750859529510105</v>
      </c>
      <c r="T6134">
        <v>32.733357448916401</v>
      </c>
      <c r="U6134">
        <v>0.65079564942519597</v>
      </c>
      <c r="V6134">
        <v>642</v>
      </c>
      <c r="W6134">
        <v>0.12601011180754901</v>
      </c>
      <c r="X6134">
        <v>120</v>
      </c>
      <c r="Y6134">
        <v>966</v>
      </c>
      <c r="Z6134">
        <v>1</v>
      </c>
      <c r="AA6134">
        <v>32.902244683154301</v>
      </c>
      <c r="AB6134">
        <v>879</v>
      </c>
      <c r="AC6134">
        <v>0.96325167355526298</v>
      </c>
      <c r="AD6134">
        <v>87</v>
      </c>
      <c r="AE6134">
        <v>3.6748326444737002E-2</v>
      </c>
      <c r="AF6134">
        <v>1</v>
      </c>
      <c r="AG6134">
        <v>0</v>
      </c>
      <c r="AH6134">
        <v>1.7643442078630501E-3</v>
      </c>
      <c r="AI6134">
        <v>34</v>
      </c>
      <c r="AJ6134">
        <v>72.074707416383205</v>
      </c>
      <c r="AK6134">
        <v>966</v>
      </c>
      <c r="AL6134">
        <v>1</v>
      </c>
      <c r="AM6134">
        <v>0</v>
      </c>
      <c r="AN6134">
        <v>0</v>
      </c>
      <c r="AO6134">
        <v>0</v>
      </c>
      <c r="AP6134">
        <v>0</v>
      </c>
      <c r="AQ6134">
        <v>966</v>
      </c>
      <c r="AR6134">
        <v>0.999999999999999</v>
      </c>
      <c r="AS6134">
        <v>1.29808167009075E-3</v>
      </c>
      <c r="AT6134">
        <v>1</v>
      </c>
      <c r="AU6134">
        <v>0</v>
      </c>
      <c r="AV6134">
        <v>0</v>
      </c>
      <c r="AW6134">
        <v>966</v>
      </c>
      <c r="AX6134">
        <v>1</v>
      </c>
      <c r="AY6134">
        <v>74.620065874054205</v>
      </c>
      <c r="AZ6134">
        <v>966</v>
      </c>
      <c r="BA6134">
        <v>1</v>
      </c>
      <c r="BB6134">
        <v>934</v>
      </c>
      <c r="BC6134">
        <v>0.91179435971616496</v>
      </c>
      <c r="BD6134">
        <v>32</v>
      </c>
      <c r="BE6134">
        <v>8.8205640283834097E-2</v>
      </c>
      <c r="BF6134">
        <v>70.892380947359996</v>
      </c>
      <c r="BG6134">
        <v>74.083771780728</v>
      </c>
      <c r="BH6134">
        <v>69.327481870434994</v>
      </c>
      <c r="BI6134">
        <v>66.912220562498007</v>
      </c>
    </row>
    <row r="6135" spans="1:61" x14ac:dyDescent="0.25">
      <c r="A6135" s="10" t="str">
        <f>VLOOKUP(D6135,'Index-Relations'!E:F,2,FALSE)</f>
        <v>BM</v>
      </c>
      <c r="B6135" t="s">
        <v>3450</v>
      </c>
      <c r="C6135" s="53" t="s">
        <v>2760</v>
      </c>
      <c r="D6135" s="59" t="s">
        <v>2940</v>
      </c>
      <c r="E6135" s="59" t="s">
        <v>9551</v>
      </c>
      <c r="F6135" t="s">
        <v>1242</v>
      </c>
      <c r="G6135" t="s">
        <v>2471</v>
      </c>
      <c r="H6135" t="s">
        <v>1243</v>
      </c>
      <c r="I6135" s="52">
        <v>45658</v>
      </c>
      <c r="J6135" t="s">
        <v>2457</v>
      </c>
      <c r="K6135">
        <v>117</v>
      </c>
      <c r="L6135" s="73">
        <v>65.487825226461993</v>
      </c>
      <c r="M6135">
        <v>115</v>
      </c>
      <c r="N6135">
        <v>0.99654259722231797</v>
      </c>
      <c r="O6135" s="73">
        <v>72.126905180000904</v>
      </c>
      <c r="P6135">
        <v>115</v>
      </c>
      <c r="Q6135">
        <v>0.99654259722231797</v>
      </c>
      <c r="R6135">
        <v>113</v>
      </c>
      <c r="S6135">
        <v>0.99132303413885403</v>
      </c>
      <c r="T6135">
        <v>35.507303588025501</v>
      </c>
      <c r="U6135">
        <v>0.62988904292014303</v>
      </c>
      <c r="V6135">
        <v>98</v>
      </c>
      <c r="W6135">
        <v>3.6019958753059499E-3</v>
      </c>
      <c r="X6135">
        <v>3</v>
      </c>
      <c r="Y6135">
        <v>115</v>
      </c>
      <c r="Z6135">
        <v>0.99654259722231797</v>
      </c>
      <c r="AA6135">
        <v>4.4155074716331502</v>
      </c>
      <c r="AB6135">
        <v>91</v>
      </c>
      <c r="AC6135">
        <v>0.84578545042729403</v>
      </c>
      <c r="AD6135">
        <v>24</v>
      </c>
      <c r="AE6135">
        <v>0.150757146795023</v>
      </c>
      <c r="AF6135">
        <v>2</v>
      </c>
      <c r="AG6135">
        <v>3.4574027776818599E-3</v>
      </c>
      <c r="AH6135">
        <v>0</v>
      </c>
      <c r="AI6135">
        <v>0</v>
      </c>
      <c r="AJ6135" s="73">
        <v>66.046934471618997</v>
      </c>
      <c r="AK6135">
        <v>115</v>
      </c>
      <c r="AL6135">
        <v>0.99654259722231797</v>
      </c>
      <c r="AM6135">
        <v>5.5613245557460798E-2</v>
      </c>
      <c r="AN6135">
        <v>3</v>
      </c>
      <c r="AO6135">
        <v>0</v>
      </c>
      <c r="AP6135">
        <v>0</v>
      </c>
      <c r="AQ6135">
        <v>117</v>
      </c>
      <c r="AR6135">
        <v>0.999999999999999</v>
      </c>
      <c r="AS6135">
        <v>0</v>
      </c>
      <c r="AT6135">
        <v>0</v>
      </c>
      <c r="AU6135">
        <v>0</v>
      </c>
      <c r="AV6135">
        <v>0</v>
      </c>
      <c r="AW6135">
        <v>117</v>
      </c>
      <c r="AX6135">
        <v>1</v>
      </c>
      <c r="AY6135" s="73">
        <v>60.252711020846903</v>
      </c>
      <c r="AZ6135">
        <v>115</v>
      </c>
      <c r="BA6135">
        <v>0.99654259722231797</v>
      </c>
      <c r="BB6135">
        <v>109</v>
      </c>
      <c r="BC6135">
        <v>0.824559992582371</v>
      </c>
      <c r="BD6135">
        <v>8</v>
      </c>
      <c r="BE6135">
        <v>0.175440007417628</v>
      </c>
      <c r="BF6135">
        <v>65.487825226461993</v>
      </c>
      <c r="BG6135">
        <v>72.126905180000904</v>
      </c>
      <c r="BH6135">
        <v>60.252711020846903</v>
      </c>
      <c r="BI6135">
        <v>66.046934471618997</v>
      </c>
    </row>
    <row r="6136" spans="1:61" x14ac:dyDescent="0.25">
      <c r="A6136" s="10" t="str">
        <f>VLOOKUP(D6136,'Index-Relations'!E:F,2,FALSE)</f>
        <v>BM</v>
      </c>
      <c r="B6136" t="s">
        <v>3450</v>
      </c>
      <c r="C6136" s="53" t="s">
        <v>2761</v>
      </c>
      <c r="D6136" s="59" t="s">
        <v>2940</v>
      </c>
      <c r="E6136" s="59" t="s">
        <v>9552</v>
      </c>
      <c r="F6136" t="s">
        <v>1242</v>
      </c>
      <c r="G6136" t="s">
        <v>2471</v>
      </c>
      <c r="H6136" t="s">
        <v>1243</v>
      </c>
      <c r="I6136" s="52">
        <v>45628</v>
      </c>
      <c r="J6136" t="s">
        <v>2457</v>
      </c>
      <c r="K6136">
        <v>117</v>
      </c>
      <c r="L6136" s="73">
        <v>65.472028168275997</v>
      </c>
      <c r="M6136">
        <v>115</v>
      </c>
      <c r="N6136">
        <v>0.99661437919941798</v>
      </c>
      <c r="O6136" s="73">
        <v>72.308395455733006</v>
      </c>
      <c r="P6136">
        <v>115</v>
      </c>
      <c r="Q6136">
        <v>0.99661437919941798</v>
      </c>
      <c r="R6136">
        <v>113</v>
      </c>
      <c r="S6136">
        <v>0.99141194721723702</v>
      </c>
      <c r="T6136">
        <v>35.242709403199498</v>
      </c>
      <c r="U6136">
        <v>0.62106551918371899</v>
      </c>
      <c r="V6136">
        <v>97</v>
      </c>
      <c r="W6136">
        <v>3.1242740243534002E-3</v>
      </c>
      <c r="X6136">
        <v>3</v>
      </c>
      <c r="Y6136">
        <v>114</v>
      </c>
      <c r="Z6136">
        <v>0.99651149641196901</v>
      </c>
      <c r="AA6136">
        <v>4.0317472353991501</v>
      </c>
      <c r="AB6136">
        <v>92</v>
      </c>
      <c r="AC6136">
        <v>0.86072636828098703</v>
      </c>
      <c r="AD6136">
        <v>22</v>
      </c>
      <c r="AE6136">
        <v>0.13578512813098101</v>
      </c>
      <c r="AF6136">
        <v>3</v>
      </c>
      <c r="AG6136">
        <v>3.4885035880304299E-3</v>
      </c>
      <c r="AH6136">
        <v>0</v>
      </c>
      <c r="AI6136">
        <v>0</v>
      </c>
      <c r="AJ6136" s="73">
        <v>66.133561414778995</v>
      </c>
      <c r="AK6136">
        <v>115</v>
      </c>
      <c r="AL6136">
        <v>0.99661437919941798</v>
      </c>
      <c r="AM6136">
        <v>5.5665408875099201E-2</v>
      </c>
      <c r="AN6136">
        <v>3</v>
      </c>
      <c r="AO6136">
        <v>0</v>
      </c>
      <c r="AP6136">
        <v>0</v>
      </c>
      <c r="AQ6136">
        <v>117</v>
      </c>
      <c r="AR6136">
        <v>1</v>
      </c>
      <c r="AS6136">
        <v>0</v>
      </c>
      <c r="AT6136">
        <v>0</v>
      </c>
      <c r="AU6136">
        <v>0</v>
      </c>
      <c r="AV6136">
        <v>0</v>
      </c>
      <c r="AW6136">
        <v>117</v>
      </c>
      <c r="AX6136">
        <v>1</v>
      </c>
      <c r="AY6136" s="73">
        <v>59.9551544252759</v>
      </c>
      <c r="AZ6136">
        <v>115</v>
      </c>
      <c r="BA6136">
        <v>0.99661437919941798</v>
      </c>
      <c r="BB6136">
        <v>109</v>
      </c>
      <c r="BC6136">
        <v>0.81881527435488999</v>
      </c>
      <c r="BD6136">
        <v>8</v>
      </c>
      <c r="BE6136">
        <v>0.18118472564510901</v>
      </c>
      <c r="BF6136">
        <v>65.472028168275997</v>
      </c>
      <c r="BG6136">
        <v>72.308395455733006</v>
      </c>
      <c r="BH6136">
        <v>59.9551544252759</v>
      </c>
      <c r="BI6136">
        <v>66.133561414778995</v>
      </c>
    </row>
    <row r="6137" spans="1:61" x14ac:dyDescent="0.25">
      <c r="A6137" s="10" t="str">
        <f>VLOOKUP(D6137,'Index-Relations'!E:F,2,FALSE)</f>
        <v>BM</v>
      </c>
      <c r="B6137" t="s">
        <v>3450</v>
      </c>
      <c r="C6137" s="53" t="s">
        <v>2762</v>
      </c>
      <c r="D6137" s="59" t="s">
        <v>2940</v>
      </c>
      <c r="E6137" s="59" t="s">
        <v>9553</v>
      </c>
      <c r="F6137" t="s">
        <v>1242</v>
      </c>
      <c r="G6137" t="s">
        <v>2471</v>
      </c>
      <c r="H6137" t="s">
        <v>1243</v>
      </c>
      <c r="I6137" s="52">
        <v>45597</v>
      </c>
      <c r="J6137" t="s">
        <v>2457</v>
      </c>
      <c r="K6137">
        <v>117</v>
      </c>
      <c r="L6137" s="73">
        <v>65.634940268815001</v>
      </c>
      <c r="M6137">
        <v>115</v>
      </c>
      <c r="N6137">
        <v>0.99671801615140698</v>
      </c>
      <c r="O6137" s="73">
        <v>72.568579565302002</v>
      </c>
      <c r="P6137">
        <v>115</v>
      </c>
      <c r="Q6137">
        <v>0.99671801615140698</v>
      </c>
      <c r="R6137">
        <v>113</v>
      </c>
      <c r="S6137">
        <v>0.99131938179291101</v>
      </c>
      <c r="T6137">
        <v>35.346309500618197</v>
      </c>
      <c r="U6137">
        <v>0.62253460836464902</v>
      </c>
      <c r="V6137">
        <v>97</v>
      </c>
      <c r="W6137">
        <v>3.6673517525332901E-3</v>
      </c>
      <c r="X6137">
        <v>3</v>
      </c>
      <c r="Y6137">
        <v>114</v>
      </c>
      <c r="Z6137">
        <v>0.99661384144128395</v>
      </c>
      <c r="AA6137">
        <v>4.0460095541700003</v>
      </c>
      <c r="AB6137">
        <v>92</v>
      </c>
      <c r="AC6137">
        <v>0.86003677888806895</v>
      </c>
      <c r="AD6137">
        <v>22</v>
      </c>
      <c r="AE6137">
        <v>0.136577062553215</v>
      </c>
      <c r="AF6137">
        <v>3</v>
      </c>
      <c r="AG6137">
        <v>3.3861585587154001E-3</v>
      </c>
      <c r="AH6137">
        <v>0</v>
      </c>
      <c r="AI6137">
        <v>0</v>
      </c>
      <c r="AJ6137" s="73">
        <v>66.268389073391006</v>
      </c>
      <c r="AK6137">
        <v>115</v>
      </c>
      <c r="AL6137">
        <v>0.99671801615140698</v>
      </c>
      <c r="AM6137">
        <v>5.7363721724660602E-2</v>
      </c>
      <c r="AN6137">
        <v>3</v>
      </c>
      <c r="AO6137">
        <v>0</v>
      </c>
      <c r="AP6137">
        <v>0</v>
      </c>
      <c r="AQ6137">
        <v>117</v>
      </c>
      <c r="AR6137">
        <v>1</v>
      </c>
      <c r="AS6137">
        <v>0</v>
      </c>
      <c r="AT6137">
        <v>0</v>
      </c>
      <c r="AU6137">
        <v>0</v>
      </c>
      <c r="AV6137">
        <v>0</v>
      </c>
      <c r="AW6137">
        <v>117</v>
      </c>
      <c r="AX6137">
        <v>0.999999999999999</v>
      </c>
      <c r="AY6137" s="73">
        <v>60.161819501030003</v>
      </c>
      <c r="AZ6137">
        <v>115</v>
      </c>
      <c r="BA6137">
        <v>0.99671801615140698</v>
      </c>
      <c r="BB6137">
        <v>107</v>
      </c>
      <c r="BC6137">
        <v>0.79846907039796999</v>
      </c>
      <c r="BD6137">
        <v>10</v>
      </c>
      <c r="BE6137">
        <v>0.20153092960202901</v>
      </c>
      <c r="BF6137">
        <v>65.634940268815001</v>
      </c>
      <c r="BG6137">
        <v>72.568579565302002</v>
      </c>
      <c r="BH6137">
        <v>60.161819501030003</v>
      </c>
      <c r="BI6137">
        <v>66.268389073391006</v>
      </c>
    </row>
    <row r="6138" spans="1:61" x14ac:dyDescent="0.25">
      <c r="A6138" s="10" t="str">
        <f>VLOOKUP(D6138,'Index-Relations'!E:F,2,FALSE)</f>
        <v>BM</v>
      </c>
      <c r="B6138" t="s">
        <v>3450</v>
      </c>
      <c r="C6138" s="53" t="s">
        <v>2763</v>
      </c>
      <c r="D6138" s="59" t="s">
        <v>2940</v>
      </c>
      <c r="E6138" s="59" t="s">
        <v>9554</v>
      </c>
      <c r="F6138" t="s">
        <v>1242</v>
      </c>
      <c r="G6138" t="s">
        <v>2471</v>
      </c>
      <c r="H6138" t="s">
        <v>1243</v>
      </c>
      <c r="I6138" s="52">
        <v>45566</v>
      </c>
      <c r="J6138" t="s">
        <v>2457</v>
      </c>
      <c r="K6138">
        <v>117</v>
      </c>
      <c r="L6138" s="73">
        <v>65.6775954724489</v>
      </c>
      <c r="M6138">
        <v>115</v>
      </c>
      <c r="N6138">
        <v>0.99708198190453801</v>
      </c>
      <c r="O6138" s="73">
        <v>72.597665596607996</v>
      </c>
      <c r="P6138">
        <v>115</v>
      </c>
      <c r="Q6138">
        <v>0.99708198190453801</v>
      </c>
      <c r="R6138">
        <v>113</v>
      </c>
      <c r="S6138">
        <v>0.99157838236825102</v>
      </c>
      <c r="T6138">
        <v>35.204046006069497</v>
      </c>
      <c r="U6138">
        <v>0.61594119901981903</v>
      </c>
      <c r="V6138">
        <v>97</v>
      </c>
      <c r="W6138">
        <v>4.1007370208508897E-3</v>
      </c>
      <c r="X6138">
        <v>3</v>
      </c>
      <c r="Y6138">
        <v>114</v>
      </c>
      <c r="Z6138">
        <v>0.99698775381806004</v>
      </c>
      <c r="AA6138">
        <v>3.8638181672929299</v>
      </c>
      <c r="AB6138">
        <v>93</v>
      </c>
      <c r="AC6138">
        <v>0.86487464002317704</v>
      </c>
      <c r="AD6138">
        <v>21</v>
      </c>
      <c r="AE6138">
        <v>0.132113113794883</v>
      </c>
      <c r="AF6138">
        <v>3</v>
      </c>
      <c r="AG6138">
        <v>3.0122461819396501E-3</v>
      </c>
      <c r="AH6138">
        <v>0</v>
      </c>
      <c r="AI6138">
        <v>0</v>
      </c>
      <c r="AJ6138" s="73">
        <v>66.235389448200905</v>
      </c>
      <c r="AK6138">
        <v>115</v>
      </c>
      <c r="AL6138">
        <v>0.99708198190453801</v>
      </c>
      <c r="AM6138">
        <v>5.67471558608049E-2</v>
      </c>
      <c r="AN6138">
        <v>3</v>
      </c>
      <c r="AO6138">
        <v>0</v>
      </c>
      <c r="AP6138">
        <v>0</v>
      </c>
      <c r="AQ6138">
        <v>117</v>
      </c>
      <c r="AR6138">
        <v>0.999999999999999</v>
      </c>
      <c r="AS6138">
        <v>0</v>
      </c>
      <c r="AT6138">
        <v>0</v>
      </c>
      <c r="AU6138">
        <v>0</v>
      </c>
      <c r="AV6138">
        <v>0</v>
      </c>
      <c r="AW6138">
        <v>117</v>
      </c>
      <c r="AX6138">
        <v>0.999999999999999</v>
      </c>
      <c r="AY6138" s="73">
        <v>60.266835195667902</v>
      </c>
      <c r="AZ6138">
        <v>115</v>
      </c>
      <c r="BA6138">
        <v>0.99708198190453801</v>
      </c>
      <c r="BB6138">
        <v>107</v>
      </c>
      <c r="BC6138">
        <v>0.79911451039982895</v>
      </c>
      <c r="BD6138">
        <v>10</v>
      </c>
      <c r="BE6138">
        <v>0.20088548960017</v>
      </c>
      <c r="BF6138">
        <v>65.6775954724489</v>
      </c>
      <c r="BG6138">
        <v>72.597665596607996</v>
      </c>
      <c r="BH6138">
        <v>60.266835195667902</v>
      </c>
      <c r="BI6138">
        <v>66.235389448200905</v>
      </c>
    </row>
    <row r="6139" spans="1:61" x14ac:dyDescent="0.25">
      <c r="A6139" s="10" t="str">
        <f>VLOOKUP(D6139,'Index-Relations'!E:F,2,FALSE)</f>
        <v>BM</v>
      </c>
      <c r="B6139" t="s">
        <v>3450</v>
      </c>
      <c r="C6139" s="53" t="s">
        <v>2764</v>
      </c>
      <c r="D6139" s="59" t="s">
        <v>2940</v>
      </c>
      <c r="E6139" s="59" t="s">
        <v>9555</v>
      </c>
      <c r="F6139" t="s">
        <v>1242</v>
      </c>
      <c r="G6139" t="s">
        <v>2471</v>
      </c>
      <c r="H6139" t="s">
        <v>1243</v>
      </c>
      <c r="I6139" s="52">
        <v>45537</v>
      </c>
      <c r="J6139" t="s">
        <v>2457</v>
      </c>
      <c r="K6139">
        <v>134</v>
      </c>
      <c r="L6139" s="73">
        <v>65.414728998192004</v>
      </c>
      <c r="M6139">
        <v>132</v>
      </c>
      <c r="N6139">
        <v>0.99768401196043099</v>
      </c>
      <c r="O6139" s="73">
        <v>72.412268805573007</v>
      </c>
      <c r="P6139">
        <v>132</v>
      </c>
      <c r="Q6139">
        <v>0.99768401196043099</v>
      </c>
      <c r="R6139">
        <v>130</v>
      </c>
      <c r="S6139">
        <v>0.993292053447557</v>
      </c>
      <c r="T6139">
        <v>35.239956326683902</v>
      </c>
      <c r="U6139">
        <v>0.61964538502129796</v>
      </c>
      <c r="V6139">
        <v>110</v>
      </c>
      <c r="W6139">
        <v>4.44210810697147E-3</v>
      </c>
      <c r="X6139">
        <v>4</v>
      </c>
      <c r="Y6139">
        <v>131</v>
      </c>
      <c r="Z6139">
        <v>0.99760786474338903</v>
      </c>
      <c r="AA6139">
        <v>3.9824172575020498</v>
      </c>
      <c r="AB6139">
        <v>107</v>
      </c>
      <c r="AC6139">
        <v>0.864324829132184</v>
      </c>
      <c r="AD6139">
        <v>26</v>
      </c>
      <c r="AE6139">
        <v>0.14489308946405399</v>
      </c>
      <c r="AF6139">
        <v>1</v>
      </c>
      <c r="AG6139">
        <v>0</v>
      </c>
      <c r="AH6139">
        <v>0</v>
      </c>
      <c r="AI6139">
        <v>0</v>
      </c>
      <c r="AJ6139" s="73">
        <v>66.014689491726898</v>
      </c>
      <c r="AK6139">
        <v>132</v>
      </c>
      <c r="AL6139">
        <v>0.99768401196043099</v>
      </c>
      <c r="AM6139">
        <v>5.4878101400026198E-2</v>
      </c>
      <c r="AN6139">
        <v>3</v>
      </c>
      <c r="AO6139">
        <v>0</v>
      </c>
      <c r="AP6139">
        <v>0</v>
      </c>
      <c r="AQ6139">
        <v>133</v>
      </c>
      <c r="AR6139">
        <v>0.99987524607545297</v>
      </c>
      <c r="AS6139">
        <v>0</v>
      </c>
      <c r="AT6139">
        <v>0</v>
      </c>
      <c r="AU6139">
        <v>0</v>
      </c>
      <c r="AV6139">
        <v>0</v>
      </c>
      <c r="AW6139">
        <v>133</v>
      </c>
      <c r="AX6139">
        <v>0.99987524607545297</v>
      </c>
      <c r="AY6139" s="73">
        <v>60.000684278416003</v>
      </c>
      <c r="AZ6139">
        <v>132</v>
      </c>
      <c r="BA6139">
        <v>0.99768401196043099</v>
      </c>
      <c r="BB6139">
        <v>123</v>
      </c>
      <c r="BC6139">
        <v>0.80665606580879701</v>
      </c>
      <c r="BD6139">
        <v>10</v>
      </c>
      <c r="BE6139">
        <v>0.19321918026665499</v>
      </c>
      <c r="BF6139">
        <v>65.414728998192004</v>
      </c>
      <c r="BG6139">
        <v>72.412268805573007</v>
      </c>
      <c r="BH6139">
        <v>60.000684278416003</v>
      </c>
      <c r="BI6139">
        <v>66.014689491726898</v>
      </c>
    </row>
    <row r="6140" spans="1:61" x14ac:dyDescent="0.25">
      <c r="A6140" s="10" t="str">
        <f>VLOOKUP(D6140,'Index-Relations'!E:F,2,FALSE)</f>
        <v>BM</v>
      </c>
      <c r="B6140" t="s">
        <v>3450</v>
      </c>
      <c r="C6140" s="53" t="s">
        <v>3350</v>
      </c>
      <c r="D6140" s="59" t="s">
        <v>2940</v>
      </c>
      <c r="E6140" s="59" t="s">
        <v>9556</v>
      </c>
      <c r="F6140" t="s">
        <v>1242</v>
      </c>
      <c r="G6140" t="s">
        <v>2471</v>
      </c>
      <c r="H6140" t="s">
        <v>1243</v>
      </c>
      <c r="I6140" s="52">
        <v>45505</v>
      </c>
      <c r="J6140" t="s">
        <v>2457</v>
      </c>
      <c r="K6140">
        <v>134</v>
      </c>
      <c r="L6140" s="73">
        <v>65.367303148367995</v>
      </c>
      <c r="M6140">
        <v>132</v>
      </c>
      <c r="N6140">
        <v>0.99758690577499298</v>
      </c>
      <c r="O6140" s="73">
        <v>72.111143811675902</v>
      </c>
      <c r="P6140">
        <v>132</v>
      </c>
      <c r="Q6140">
        <v>0.99758690577499298</v>
      </c>
      <c r="R6140">
        <v>130</v>
      </c>
      <c r="S6140">
        <v>0.99296326160300596</v>
      </c>
      <c r="T6140">
        <v>35.178667642754597</v>
      </c>
      <c r="U6140">
        <v>0.63095131874031696</v>
      </c>
      <c r="V6140">
        <v>110</v>
      </c>
      <c r="W6140">
        <v>6.3639739344223401E-3</v>
      </c>
      <c r="X6140">
        <v>5</v>
      </c>
      <c r="Y6140">
        <v>131</v>
      </c>
      <c r="Z6140">
        <v>0.99750277204968796</v>
      </c>
      <c r="AA6140">
        <v>3.3512888376615102</v>
      </c>
      <c r="AB6140">
        <v>109</v>
      </c>
      <c r="AC6140">
        <v>0.91422444696040295</v>
      </c>
      <c r="AD6140">
        <v>22</v>
      </c>
      <c r="AE6140">
        <v>8.3278325089285399E-2</v>
      </c>
      <c r="AF6140">
        <v>3</v>
      </c>
      <c r="AG6140">
        <v>2.4972279503107202E-3</v>
      </c>
      <c r="AH6140">
        <v>0</v>
      </c>
      <c r="AI6140">
        <v>0</v>
      </c>
      <c r="AJ6140" s="73">
        <v>65.807037596537995</v>
      </c>
      <c r="AK6140">
        <v>132</v>
      </c>
      <c r="AL6140">
        <v>0.99758690577499298</v>
      </c>
      <c r="AM6140">
        <v>5.5054938753768101E-2</v>
      </c>
      <c r="AN6140">
        <v>3</v>
      </c>
      <c r="AO6140">
        <v>0</v>
      </c>
      <c r="AP6140">
        <v>0</v>
      </c>
      <c r="AQ6140">
        <v>133</v>
      </c>
      <c r="AR6140">
        <v>0.99987569805244703</v>
      </c>
      <c r="AS6140">
        <v>0</v>
      </c>
      <c r="AT6140">
        <v>0</v>
      </c>
      <c r="AU6140">
        <v>0</v>
      </c>
      <c r="AV6140">
        <v>0</v>
      </c>
      <c r="AW6140">
        <v>132</v>
      </c>
      <c r="AX6140">
        <v>0.999824102162443</v>
      </c>
      <c r="AY6140" s="73">
        <v>60.211440857595903</v>
      </c>
      <c r="AZ6140">
        <v>132</v>
      </c>
      <c r="BA6140">
        <v>0.99758690577499298</v>
      </c>
      <c r="BB6140">
        <v>123</v>
      </c>
      <c r="BC6140">
        <v>0.80265286777301603</v>
      </c>
      <c r="BD6140">
        <v>10</v>
      </c>
      <c r="BE6140">
        <v>0.19722283027943099</v>
      </c>
      <c r="BF6140">
        <v>65.367303148367995</v>
      </c>
      <c r="BG6140">
        <v>72.111143811675902</v>
      </c>
      <c r="BH6140">
        <v>60.211440857595903</v>
      </c>
      <c r="BI6140">
        <v>65.807037596537995</v>
      </c>
    </row>
    <row r="6141" spans="1:61" x14ac:dyDescent="0.25">
      <c r="A6141" s="10" t="str">
        <f>VLOOKUP(D6141,'Index-Relations'!E:F,2,FALSE)</f>
        <v>BM</v>
      </c>
      <c r="B6141" t="s">
        <v>3450</v>
      </c>
      <c r="C6141" s="53" t="s">
        <v>2765</v>
      </c>
      <c r="D6141" s="59" t="s">
        <v>2940</v>
      </c>
      <c r="E6141" s="59" t="s">
        <v>9557</v>
      </c>
      <c r="F6141" t="s">
        <v>1242</v>
      </c>
      <c r="G6141" t="s">
        <v>2471</v>
      </c>
      <c r="H6141" t="s">
        <v>1243</v>
      </c>
      <c r="I6141" s="52">
        <v>45474</v>
      </c>
      <c r="J6141" t="s">
        <v>2457</v>
      </c>
      <c r="K6141">
        <v>134</v>
      </c>
      <c r="L6141" s="73">
        <v>67.253585458179998</v>
      </c>
      <c r="M6141">
        <v>132</v>
      </c>
      <c r="N6141">
        <v>0.99791258848379805</v>
      </c>
      <c r="O6141" s="73">
        <v>72.045801494523005</v>
      </c>
      <c r="P6141">
        <v>132</v>
      </c>
      <c r="Q6141">
        <v>0.99791258848379805</v>
      </c>
      <c r="R6141">
        <v>130</v>
      </c>
      <c r="S6141">
        <v>0.99352809548072896</v>
      </c>
      <c r="T6141">
        <v>35.080199454997398</v>
      </c>
      <c r="U6141">
        <v>0.64597140491026095</v>
      </c>
      <c r="V6141">
        <v>109</v>
      </c>
      <c r="W6141">
        <v>6.9499570001901401E-3</v>
      </c>
      <c r="X6141">
        <v>5</v>
      </c>
      <c r="Y6141">
        <v>130</v>
      </c>
      <c r="Z6141">
        <v>0.99352809548072796</v>
      </c>
      <c r="AA6141">
        <v>3.5837528758452901</v>
      </c>
      <c r="AB6141">
        <v>106</v>
      </c>
      <c r="AC6141">
        <v>0.91162187905036396</v>
      </c>
      <c r="AD6141">
        <v>24</v>
      </c>
      <c r="AE6141">
        <v>8.1906216430363804E-2</v>
      </c>
      <c r="AF6141">
        <v>4</v>
      </c>
      <c r="AG6141">
        <v>6.4719045192712602E-3</v>
      </c>
      <c r="AH6141">
        <v>0</v>
      </c>
      <c r="AI6141">
        <v>0</v>
      </c>
      <c r="AJ6141" s="73">
        <v>66.851937338355995</v>
      </c>
      <c r="AK6141">
        <v>132</v>
      </c>
      <c r="AL6141">
        <v>0.99791258848379805</v>
      </c>
      <c r="AM6141">
        <v>5.25728021573817E-2</v>
      </c>
      <c r="AN6141">
        <v>3</v>
      </c>
      <c r="AO6141">
        <v>0</v>
      </c>
      <c r="AP6141">
        <v>0</v>
      </c>
      <c r="AQ6141">
        <v>133</v>
      </c>
      <c r="AR6141">
        <v>0.999886288895943</v>
      </c>
      <c r="AS6141">
        <v>0</v>
      </c>
      <c r="AT6141">
        <v>0</v>
      </c>
      <c r="AU6141">
        <v>0</v>
      </c>
      <c r="AV6141">
        <v>0</v>
      </c>
      <c r="AW6141">
        <v>132</v>
      </c>
      <c r="AX6141">
        <v>0.99983310149281801</v>
      </c>
      <c r="AY6141" s="73">
        <v>64.294428786699996</v>
      </c>
      <c r="AZ6141">
        <v>132</v>
      </c>
      <c r="BA6141">
        <v>0.99791258848379805</v>
      </c>
      <c r="BB6141">
        <v>123</v>
      </c>
      <c r="BC6141">
        <v>0.81395599853407896</v>
      </c>
      <c r="BD6141">
        <v>10</v>
      </c>
      <c r="BE6141">
        <v>0.18593029036186401</v>
      </c>
      <c r="BF6141">
        <v>67.253585458179998</v>
      </c>
      <c r="BG6141">
        <v>72.045801494523005</v>
      </c>
      <c r="BH6141">
        <v>64.294428786699996</v>
      </c>
      <c r="BI6141">
        <v>66.851937338355995</v>
      </c>
    </row>
    <row r="6142" spans="1:61" x14ac:dyDescent="0.25">
      <c r="A6142" s="10" t="str">
        <f>VLOOKUP(D6142,'Index-Relations'!E:F,2,FALSE)</f>
        <v>BM</v>
      </c>
      <c r="B6142" t="s">
        <v>3450</v>
      </c>
      <c r="C6142" s="53" t="s">
        <v>2766</v>
      </c>
      <c r="D6142" s="59" t="s">
        <v>2940</v>
      </c>
      <c r="E6142" s="59" t="s">
        <v>9558</v>
      </c>
      <c r="F6142" t="s">
        <v>1242</v>
      </c>
      <c r="G6142" t="s">
        <v>2471</v>
      </c>
      <c r="H6142" t="s">
        <v>1243</v>
      </c>
      <c r="I6142" s="52">
        <v>45446</v>
      </c>
      <c r="J6142" t="s">
        <v>2457</v>
      </c>
      <c r="K6142">
        <v>135</v>
      </c>
      <c r="L6142" s="73">
        <v>67.487802715306003</v>
      </c>
      <c r="M6142">
        <v>133</v>
      </c>
      <c r="N6142">
        <v>0.99689335934073298</v>
      </c>
      <c r="O6142" s="73">
        <v>71.875708008903004</v>
      </c>
      <c r="P6142">
        <v>133</v>
      </c>
      <c r="Q6142">
        <v>0.99689335934073298</v>
      </c>
      <c r="R6142">
        <v>131</v>
      </c>
      <c r="S6142">
        <v>0.99245137301117303</v>
      </c>
      <c r="T6142">
        <v>35.081495628996599</v>
      </c>
      <c r="U6142">
        <v>0.64850137556304999</v>
      </c>
      <c r="V6142">
        <v>110</v>
      </c>
      <c r="W6142">
        <v>7.2199381391527999E-3</v>
      </c>
      <c r="X6142">
        <v>5</v>
      </c>
      <c r="Y6142">
        <v>131</v>
      </c>
      <c r="Z6142">
        <v>0.99245137301117303</v>
      </c>
      <c r="AA6142">
        <v>3.6674742278369798</v>
      </c>
      <c r="AB6142">
        <v>108</v>
      </c>
      <c r="AC6142">
        <v>0.934726374321318</v>
      </c>
      <c r="AD6142">
        <v>23</v>
      </c>
      <c r="AE6142">
        <v>5.7724998689855103E-2</v>
      </c>
      <c r="AF6142">
        <v>4</v>
      </c>
      <c r="AG6142">
        <v>7.5486269888267298E-3</v>
      </c>
      <c r="AH6142">
        <v>0</v>
      </c>
      <c r="AI6142">
        <v>0</v>
      </c>
      <c r="AJ6142" s="73">
        <v>66.944714809362907</v>
      </c>
      <c r="AK6142">
        <v>133</v>
      </c>
      <c r="AL6142">
        <v>0.99689335934073298</v>
      </c>
      <c r="AM6142">
        <v>5.3882671828223698E-2</v>
      </c>
      <c r="AN6142">
        <v>3</v>
      </c>
      <c r="AO6142">
        <v>0</v>
      </c>
      <c r="AP6142">
        <v>0</v>
      </c>
      <c r="AQ6142">
        <v>134</v>
      </c>
      <c r="AR6142">
        <v>0.99987230132002103</v>
      </c>
      <c r="AS6142">
        <v>0</v>
      </c>
      <c r="AT6142">
        <v>0</v>
      </c>
      <c r="AU6142">
        <v>0</v>
      </c>
      <c r="AV6142">
        <v>0</v>
      </c>
      <c r="AW6142">
        <v>134</v>
      </c>
      <c r="AX6142">
        <v>0.99987230132002103</v>
      </c>
      <c r="AY6142" s="73">
        <v>64.856001207145994</v>
      </c>
      <c r="AZ6142">
        <v>133</v>
      </c>
      <c r="BA6142">
        <v>0.99689335934073298</v>
      </c>
      <c r="BB6142">
        <v>124</v>
      </c>
      <c r="BC6142">
        <v>0.81049680754550502</v>
      </c>
      <c r="BD6142">
        <v>10</v>
      </c>
      <c r="BE6142">
        <v>0.18937549377451501</v>
      </c>
      <c r="BF6142">
        <v>67.487802715306003</v>
      </c>
      <c r="BG6142">
        <v>71.875708008903004</v>
      </c>
      <c r="BH6142">
        <v>64.856001207145994</v>
      </c>
      <c r="BI6142">
        <v>66.944714809362907</v>
      </c>
    </row>
    <row r="6143" spans="1:61" x14ac:dyDescent="0.25">
      <c r="A6143" s="10" t="str">
        <f>VLOOKUP(D6143,'Index-Relations'!E:F,2,FALSE)</f>
        <v>BM</v>
      </c>
      <c r="B6143" t="s">
        <v>3450</v>
      </c>
      <c r="C6143" s="53" t="s">
        <v>2767</v>
      </c>
      <c r="D6143" s="59" t="s">
        <v>2940</v>
      </c>
      <c r="E6143" s="59" t="s">
        <v>9559</v>
      </c>
      <c r="F6143" t="s">
        <v>1242</v>
      </c>
      <c r="G6143" t="s">
        <v>2471</v>
      </c>
      <c r="H6143" t="s">
        <v>1243</v>
      </c>
      <c r="I6143" s="52">
        <v>45413</v>
      </c>
      <c r="J6143" t="s">
        <v>2457</v>
      </c>
      <c r="K6143">
        <v>135</v>
      </c>
      <c r="L6143" s="73">
        <v>67.593671231940903</v>
      </c>
      <c r="M6143">
        <v>133</v>
      </c>
      <c r="N6143">
        <v>0.99679936050906404</v>
      </c>
      <c r="O6143" s="73">
        <v>71.923571267276003</v>
      </c>
      <c r="P6143">
        <v>133</v>
      </c>
      <c r="Q6143">
        <v>0.99679936050906404</v>
      </c>
      <c r="R6143">
        <v>131</v>
      </c>
      <c r="S6143">
        <v>0.99234855014408396</v>
      </c>
      <c r="T6143">
        <v>35.112138100261902</v>
      </c>
      <c r="U6143">
        <v>0.64797211259126797</v>
      </c>
      <c r="V6143">
        <v>110</v>
      </c>
      <c r="W6143">
        <v>7.3079540741903398E-3</v>
      </c>
      <c r="X6143">
        <v>5</v>
      </c>
      <c r="Y6143">
        <v>131</v>
      </c>
      <c r="Z6143">
        <v>0.99234855014408296</v>
      </c>
      <c r="AA6143">
        <v>3.8436704874262499</v>
      </c>
      <c r="AB6143">
        <v>107</v>
      </c>
      <c r="AC6143">
        <v>0.93236570880355996</v>
      </c>
      <c r="AD6143">
        <v>24</v>
      </c>
      <c r="AE6143">
        <v>5.9982841340523597E-2</v>
      </c>
      <c r="AF6143">
        <v>4</v>
      </c>
      <c r="AG6143">
        <v>7.65144985591611E-3</v>
      </c>
      <c r="AH6143">
        <v>0</v>
      </c>
      <c r="AI6143">
        <v>0</v>
      </c>
      <c r="AJ6143" s="73">
        <v>66.976347318759906</v>
      </c>
      <c r="AK6143">
        <v>133</v>
      </c>
      <c r="AL6143">
        <v>0.99679936050906404</v>
      </c>
      <c r="AM6143">
        <v>5.4397545295315701E-2</v>
      </c>
      <c r="AN6143">
        <v>3</v>
      </c>
      <c r="AO6143">
        <v>0</v>
      </c>
      <c r="AP6143">
        <v>0</v>
      </c>
      <c r="AQ6143">
        <v>133</v>
      </c>
      <c r="AR6143">
        <v>0.99860211262586396</v>
      </c>
      <c r="AS6143">
        <v>0</v>
      </c>
      <c r="AT6143">
        <v>0</v>
      </c>
      <c r="AU6143">
        <v>0</v>
      </c>
      <c r="AV6143">
        <v>0</v>
      </c>
      <c r="AW6143">
        <v>133</v>
      </c>
      <c r="AX6143">
        <v>0.99860211262586396</v>
      </c>
      <c r="AY6143" s="73">
        <v>65.094555808210998</v>
      </c>
      <c r="AZ6143">
        <v>133</v>
      </c>
      <c r="BA6143">
        <v>0.99679936050906404</v>
      </c>
      <c r="BB6143">
        <v>124</v>
      </c>
      <c r="BC6143">
        <v>0.86790195186013197</v>
      </c>
      <c r="BD6143">
        <v>9</v>
      </c>
      <c r="BE6143">
        <v>0.13070016076573099</v>
      </c>
      <c r="BF6143">
        <v>67.593671231940903</v>
      </c>
      <c r="BG6143">
        <v>71.923571267276003</v>
      </c>
      <c r="BH6143">
        <v>65.094555808210998</v>
      </c>
      <c r="BI6143">
        <v>66.976347318759906</v>
      </c>
    </row>
    <row r="6144" spans="1:61" x14ac:dyDescent="0.25">
      <c r="A6144" s="10" t="str">
        <f>VLOOKUP(D6144,'Index-Relations'!E:F,2,FALSE)</f>
        <v>BM</v>
      </c>
      <c r="B6144" t="s">
        <v>3450</v>
      </c>
      <c r="C6144" s="53" t="s">
        <v>2768</v>
      </c>
      <c r="D6144" s="59" t="s">
        <v>2940</v>
      </c>
      <c r="E6144" s="59" t="s">
        <v>9560</v>
      </c>
      <c r="F6144" t="s">
        <v>1242</v>
      </c>
      <c r="G6144" t="s">
        <v>2471</v>
      </c>
      <c r="H6144" t="s">
        <v>1243</v>
      </c>
      <c r="I6144" s="52">
        <v>45383</v>
      </c>
      <c r="J6144" t="s">
        <v>2457</v>
      </c>
      <c r="K6144">
        <v>134</v>
      </c>
      <c r="L6144">
        <v>73.717144831276102</v>
      </c>
      <c r="M6144">
        <v>133</v>
      </c>
      <c r="N6144">
        <v>0.99830376980910396</v>
      </c>
      <c r="O6144">
        <v>76.594943992689707</v>
      </c>
      <c r="P6144">
        <v>133</v>
      </c>
      <c r="Q6144">
        <v>0.99830376980910396</v>
      </c>
      <c r="R6144">
        <v>131</v>
      </c>
      <c r="S6144">
        <v>0.99320135144683896</v>
      </c>
      <c r="T6144">
        <v>35.135912298888897</v>
      </c>
      <c r="U6144">
        <v>0.64804233657542498</v>
      </c>
      <c r="V6144">
        <v>110</v>
      </c>
      <c r="W6144">
        <v>7.3682128759584298E-3</v>
      </c>
      <c r="X6144">
        <v>5</v>
      </c>
      <c r="Y6144">
        <v>131</v>
      </c>
      <c r="Z6144">
        <v>0.99320135144683797</v>
      </c>
      <c r="AA6144">
        <v>3.6885532275041801</v>
      </c>
      <c r="AB6144">
        <v>107</v>
      </c>
      <c r="AC6144">
        <v>0.92966512655280897</v>
      </c>
      <c r="AD6144">
        <v>24</v>
      </c>
      <c r="AE6144">
        <v>6.35362248940297E-2</v>
      </c>
      <c r="AF6144">
        <v>3</v>
      </c>
      <c r="AG6144">
        <v>6.7986485531609598E-3</v>
      </c>
      <c r="AH6144">
        <v>0</v>
      </c>
      <c r="AI6144">
        <v>0</v>
      </c>
      <c r="AJ6144">
        <v>72.606432189559001</v>
      </c>
      <c r="AK6144">
        <v>133</v>
      </c>
      <c r="AL6144">
        <v>0.99830376980910396</v>
      </c>
      <c r="AM6144">
        <v>5.5930563657979902E-2</v>
      </c>
      <c r="AN6144">
        <v>3</v>
      </c>
      <c r="AO6144">
        <v>0</v>
      </c>
      <c r="AP6144">
        <v>0</v>
      </c>
      <c r="AQ6144">
        <v>133</v>
      </c>
      <c r="AR6144">
        <v>0.99980107135543494</v>
      </c>
      <c r="AS6144">
        <v>0</v>
      </c>
      <c r="AT6144">
        <v>0</v>
      </c>
      <c r="AU6144">
        <v>0</v>
      </c>
      <c r="AV6144">
        <v>0</v>
      </c>
      <c r="AW6144">
        <v>133</v>
      </c>
      <c r="AX6144">
        <v>0.99980107135543494</v>
      </c>
      <c r="AY6144">
        <v>71.664831559629206</v>
      </c>
      <c r="AZ6144">
        <v>133</v>
      </c>
      <c r="BA6144">
        <v>0.99830376980910396</v>
      </c>
      <c r="BB6144">
        <v>124</v>
      </c>
      <c r="BC6144">
        <v>0.86878344484452197</v>
      </c>
      <c r="BD6144">
        <v>9</v>
      </c>
      <c r="BE6144">
        <v>0.13101762651091201</v>
      </c>
      <c r="BF6144">
        <v>67.664516619997997</v>
      </c>
      <c r="BG6144">
        <v>71.711995401563001</v>
      </c>
      <c r="BH6144">
        <v>65.408442571535005</v>
      </c>
      <c r="BI6144">
        <v>66.946122166502903</v>
      </c>
    </row>
    <row r="6145" spans="1:61" x14ac:dyDescent="0.25">
      <c r="A6145" s="10" t="str">
        <f>VLOOKUP(D6145,'Index-Relations'!E:F,2,FALSE)</f>
        <v>BM</v>
      </c>
      <c r="B6145" t="s">
        <v>3450</v>
      </c>
      <c r="C6145" s="53" t="s">
        <v>2769</v>
      </c>
      <c r="D6145" s="59" t="s">
        <v>2940</v>
      </c>
      <c r="E6145" s="59" t="s">
        <v>9561</v>
      </c>
      <c r="F6145" t="s">
        <v>1242</v>
      </c>
      <c r="G6145" t="s">
        <v>2471</v>
      </c>
      <c r="H6145" t="s">
        <v>1243</v>
      </c>
      <c r="I6145" s="52">
        <v>45352</v>
      </c>
      <c r="J6145" t="s">
        <v>2457</v>
      </c>
      <c r="K6145">
        <v>135</v>
      </c>
      <c r="L6145">
        <v>75.610322771874095</v>
      </c>
      <c r="M6145">
        <v>133</v>
      </c>
      <c r="N6145">
        <v>0.99330041033126903</v>
      </c>
      <c r="O6145">
        <v>76.834354303240602</v>
      </c>
      <c r="P6145">
        <v>133</v>
      </c>
      <c r="Q6145">
        <v>0.99330041033126903</v>
      </c>
      <c r="R6145">
        <v>132</v>
      </c>
      <c r="S6145">
        <v>0.99321581600726805</v>
      </c>
      <c r="T6145">
        <v>35.244452107884499</v>
      </c>
      <c r="U6145">
        <v>0.64416506865545198</v>
      </c>
      <c r="V6145">
        <v>110</v>
      </c>
      <c r="W6145">
        <v>7.5301993834880204E-3</v>
      </c>
      <c r="X6145">
        <v>5</v>
      </c>
      <c r="Y6145">
        <v>132</v>
      </c>
      <c r="Z6145">
        <v>0.99321581600726905</v>
      </c>
      <c r="AA6145">
        <v>3.7063704564335298</v>
      </c>
      <c r="AB6145">
        <v>107</v>
      </c>
      <c r="AC6145">
        <v>0.930391855984398</v>
      </c>
      <c r="AD6145">
        <v>25</v>
      </c>
      <c r="AE6145">
        <v>6.2823960022870398E-2</v>
      </c>
      <c r="AF6145">
        <v>3</v>
      </c>
      <c r="AG6145">
        <v>6.78418399273111E-3</v>
      </c>
      <c r="AH6145">
        <v>0</v>
      </c>
      <c r="AI6145">
        <v>0</v>
      </c>
      <c r="AJ6145">
        <v>75.045068055006695</v>
      </c>
      <c r="AK6145">
        <v>133</v>
      </c>
      <c r="AL6145">
        <v>0.99330041033126903</v>
      </c>
      <c r="AM6145">
        <v>5.8032578605007899E-2</v>
      </c>
      <c r="AN6145">
        <v>3</v>
      </c>
      <c r="AO6145">
        <v>0</v>
      </c>
      <c r="AP6145">
        <v>0</v>
      </c>
      <c r="AQ6145">
        <v>134</v>
      </c>
      <c r="AR6145">
        <v>0.99984644507847098</v>
      </c>
      <c r="AS6145">
        <v>0</v>
      </c>
      <c r="AT6145">
        <v>0</v>
      </c>
      <c r="AU6145">
        <v>0</v>
      </c>
      <c r="AV6145">
        <v>0</v>
      </c>
      <c r="AW6145">
        <v>134</v>
      </c>
      <c r="AX6145">
        <v>0.99984644507847098</v>
      </c>
      <c r="AY6145">
        <v>73.424757599060698</v>
      </c>
      <c r="AZ6145">
        <v>133</v>
      </c>
      <c r="BA6145">
        <v>0.99330041033126903</v>
      </c>
      <c r="BB6145">
        <v>125</v>
      </c>
      <c r="BC6145">
        <v>0.86736115147148696</v>
      </c>
      <c r="BD6145">
        <v>9</v>
      </c>
      <c r="BE6145">
        <v>0.132485293606983</v>
      </c>
      <c r="BF6145">
        <v>69.764187765701905</v>
      </c>
      <c r="BG6145">
        <v>72.032742257770906</v>
      </c>
      <c r="BH6145">
        <v>67.166028424779</v>
      </c>
      <c r="BI6145">
        <v>69.493521756421003</v>
      </c>
    </row>
    <row r="6146" spans="1:61" x14ac:dyDescent="0.25">
      <c r="A6146" s="10" t="str">
        <f>VLOOKUP(D6146,'Index-Relations'!E:F,2,FALSE)</f>
        <v>BM</v>
      </c>
      <c r="B6146" t="s">
        <v>3450</v>
      </c>
      <c r="C6146" s="53" t="s">
        <v>2770</v>
      </c>
      <c r="D6146" s="59" t="s">
        <v>2940</v>
      </c>
      <c r="E6146" s="59" t="s">
        <v>9562</v>
      </c>
      <c r="F6146" t="s">
        <v>1242</v>
      </c>
      <c r="G6146" t="s">
        <v>2471</v>
      </c>
      <c r="H6146" t="s">
        <v>1243</v>
      </c>
      <c r="I6146" s="52">
        <v>45323</v>
      </c>
      <c r="J6146" t="s">
        <v>2457</v>
      </c>
      <c r="K6146">
        <v>135</v>
      </c>
      <c r="L6146">
        <v>76.450281110820896</v>
      </c>
      <c r="M6146">
        <v>133</v>
      </c>
      <c r="N6146">
        <v>0.99407055521310095</v>
      </c>
      <c r="O6146">
        <v>77.208369575034396</v>
      </c>
      <c r="P6146">
        <v>133</v>
      </c>
      <c r="Q6146">
        <v>0.99407055521310095</v>
      </c>
      <c r="R6146">
        <v>132</v>
      </c>
      <c r="S6146">
        <v>0.99399717693283296</v>
      </c>
      <c r="T6146">
        <v>35.182822223620903</v>
      </c>
      <c r="U6146">
        <v>0.64133051997275003</v>
      </c>
      <c r="V6146">
        <v>108</v>
      </c>
      <c r="W6146">
        <v>7.6619219784007098E-3</v>
      </c>
      <c r="X6146">
        <v>5</v>
      </c>
      <c r="Y6146">
        <v>132</v>
      </c>
      <c r="Z6146">
        <v>0.99399717693283296</v>
      </c>
      <c r="AA6146">
        <v>3.7969189502552299</v>
      </c>
      <c r="AB6146">
        <v>106</v>
      </c>
      <c r="AC6146">
        <v>0.91299706522999702</v>
      </c>
      <c r="AD6146">
        <v>26</v>
      </c>
      <c r="AE6146">
        <v>8.1000111702836303E-2</v>
      </c>
      <c r="AF6146">
        <v>3</v>
      </c>
      <c r="AG6146">
        <v>6.0028230671664504E-3</v>
      </c>
      <c r="AH6146">
        <v>0</v>
      </c>
      <c r="AI6146">
        <v>0</v>
      </c>
      <c r="AJ6146">
        <v>76.064746736131497</v>
      </c>
      <c r="AK6146">
        <v>133</v>
      </c>
      <c r="AL6146">
        <v>0.99407055521310095</v>
      </c>
      <c r="AM6146">
        <v>5.87905197619807E-2</v>
      </c>
      <c r="AN6146">
        <v>3</v>
      </c>
      <c r="AO6146">
        <v>0</v>
      </c>
      <c r="AP6146">
        <v>0</v>
      </c>
      <c r="AQ6146">
        <v>133</v>
      </c>
      <c r="AR6146">
        <v>0.99781799622638401</v>
      </c>
      <c r="AS6146">
        <v>0</v>
      </c>
      <c r="AT6146">
        <v>0</v>
      </c>
      <c r="AU6146">
        <v>0</v>
      </c>
      <c r="AV6146">
        <v>0</v>
      </c>
      <c r="AW6146">
        <v>133</v>
      </c>
      <c r="AX6146">
        <v>0.99781799622638401</v>
      </c>
      <c r="AY6146">
        <v>74.170782894604102</v>
      </c>
      <c r="AZ6146">
        <v>133</v>
      </c>
      <c r="BA6146">
        <v>0.99407055521310095</v>
      </c>
      <c r="BB6146">
        <v>124</v>
      </c>
      <c r="BC6146">
        <v>0.863511758743018</v>
      </c>
      <c r="BD6146">
        <v>9</v>
      </c>
      <c r="BE6146">
        <v>0.13430623748336601</v>
      </c>
      <c r="BF6146">
        <v>70.629255334701</v>
      </c>
      <c r="BG6146">
        <v>72.449165097858</v>
      </c>
      <c r="BH6146">
        <v>67.868813741080899</v>
      </c>
      <c r="BI6146">
        <v>70.597038338426003</v>
      </c>
    </row>
    <row r="6147" spans="1:61" x14ac:dyDescent="0.25">
      <c r="A6147" s="10" t="str">
        <f>VLOOKUP(D6147,'Index-Relations'!E:F,2,FALSE)</f>
        <v>BM</v>
      </c>
      <c r="B6147" t="s">
        <v>3450</v>
      </c>
      <c r="C6147" s="53" t="s">
        <v>2760</v>
      </c>
      <c r="D6147" s="59" t="s">
        <v>2941</v>
      </c>
      <c r="E6147" s="59" t="s">
        <v>9563</v>
      </c>
      <c r="F6147" t="s">
        <v>1155</v>
      </c>
      <c r="G6147" t="s">
        <v>2701</v>
      </c>
      <c r="H6147" t="s">
        <v>1156</v>
      </c>
      <c r="I6147" s="52">
        <v>45658</v>
      </c>
      <c r="J6147" t="s">
        <v>2457</v>
      </c>
      <c r="K6147">
        <v>1422</v>
      </c>
      <c r="L6147" s="73">
        <v>60.045277835731099</v>
      </c>
      <c r="M6147">
        <v>1406</v>
      </c>
      <c r="N6147">
        <v>0.99733465891106399</v>
      </c>
      <c r="O6147" s="73">
        <v>66.679625808383904</v>
      </c>
      <c r="P6147">
        <v>1406</v>
      </c>
      <c r="Q6147">
        <v>0.99733465891106399</v>
      </c>
      <c r="R6147">
        <v>1375</v>
      </c>
      <c r="S6147">
        <v>0.98931688531266304</v>
      </c>
      <c r="T6147">
        <v>32.954950724971503</v>
      </c>
      <c r="U6147">
        <v>0.66348966934771003</v>
      </c>
      <c r="V6147">
        <v>1014</v>
      </c>
      <c r="W6147">
        <v>0.118643130730618</v>
      </c>
      <c r="X6147">
        <v>188</v>
      </c>
      <c r="Y6147">
        <v>1405</v>
      </c>
      <c r="Z6147">
        <v>0.99654294782817598</v>
      </c>
      <c r="AA6147">
        <v>33.927000480435701</v>
      </c>
      <c r="AB6147">
        <v>1191</v>
      </c>
      <c r="AC6147">
        <v>0.91934201549387695</v>
      </c>
      <c r="AD6147">
        <v>214</v>
      </c>
      <c r="AE6147">
        <v>7.7200932334299893E-2</v>
      </c>
      <c r="AF6147">
        <v>17</v>
      </c>
      <c r="AG6147">
        <v>3.4570521718226498E-3</v>
      </c>
      <c r="AH6147">
        <v>7.8579460131088102E-3</v>
      </c>
      <c r="AI6147">
        <v>102</v>
      </c>
      <c r="AJ6147" s="73">
        <v>56.5430087938554</v>
      </c>
      <c r="AK6147">
        <v>1406</v>
      </c>
      <c r="AL6147">
        <v>0.99733465891106399</v>
      </c>
      <c r="AM6147">
        <v>9.8735041980922908E-3</v>
      </c>
      <c r="AN6147">
        <v>11</v>
      </c>
      <c r="AO6147">
        <v>5.1663464340715604E-3</v>
      </c>
      <c r="AP6147">
        <v>4</v>
      </c>
      <c r="AQ6147">
        <v>1419</v>
      </c>
      <c r="AR6147">
        <v>0.99972057874113296</v>
      </c>
      <c r="AS6147">
        <v>1.55630092495043E-2</v>
      </c>
      <c r="AT6147">
        <v>15</v>
      </c>
      <c r="AU6147">
        <v>5.8881861464909297E-3</v>
      </c>
      <c r="AV6147">
        <v>5</v>
      </c>
      <c r="AW6147">
        <v>1419</v>
      </c>
      <c r="AX6147">
        <v>0.99972057874113396</v>
      </c>
      <c r="AY6147" s="73">
        <v>57.477557600006101</v>
      </c>
      <c r="AZ6147">
        <v>1406</v>
      </c>
      <c r="BA6147">
        <v>0.99733465891106399</v>
      </c>
      <c r="BB6147">
        <v>1371</v>
      </c>
      <c r="BC6147">
        <v>0.87190827197660103</v>
      </c>
      <c r="BD6147">
        <v>44</v>
      </c>
      <c r="BE6147">
        <v>0.122645960330461</v>
      </c>
      <c r="BF6147">
        <v>60.045277835731099</v>
      </c>
      <c r="BG6147">
        <v>66.679625808383904</v>
      </c>
      <c r="BH6147">
        <v>57.477557600006101</v>
      </c>
      <c r="BI6147">
        <v>56.5430087938554</v>
      </c>
    </row>
    <row r="6148" spans="1:61" x14ac:dyDescent="0.25">
      <c r="A6148" s="10" t="str">
        <f>VLOOKUP(D6148,'Index-Relations'!E:F,2,FALSE)</f>
        <v>BM</v>
      </c>
      <c r="B6148" t="s">
        <v>3450</v>
      </c>
      <c r="C6148" s="53" t="s">
        <v>2761</v>
      </c>
      <c r="D6148" s="59" t="s">
        <v>2941</v>
      </c>
      <c r="E6148" s="59" t="s">
        <v>9564</v>
      </c>
      <c r="F6148" t="s">
        <v>1155</v>
      </c>
      <c r="G6148" t="s">
        <v>2701</v>
      </c>
      <c r="H6148" t="s">
        <v>1156</v>
      </c>
      <c r="I6148" s="52">
        <v>45628</v>
      </c>
      <c r="J6148" t="s">
        <v>2457</v>
      </c>
      <c r="K6148">
        <v>1424</v>
      </c>
      <c r="L6148" s="73">
        <v>60.144894519795201</v>
      </c>
      <c r="M6148">
        <v>1406</v>
      </c>
      <c r="N6148">
        <v>0.99721240259311905</v>
      </c>
      <c r="O6148" s="73">
        <v>66.606522418620699</v>
      </c>
      <c r="P6148">
        <v>1406</v>
      </c>
      <c r="Q6148">
        <v>0.99721240259311905</v>
      </c>
      <c r="R6148">
        <v>1375</v>
      </c>
      <c r="S6148">
        <v>0.989057357738098</v>
      </c>
      <c r="T6148">
        <v>33.010504184679498</v>
      </c>
      <c r="U6148">
        <v>0.66566574995991501</v>
      </c>
      <c r="V6148">
        <v>1012</v>
      </c>
      <c r="W6148">
        <v>0.117558575004796</v>
      </c>
      <c r="X6148">
        <v>188</v>
      </c>
      <c r="Y6148">
        <v>1404</v>
      </c>
      <c r="Z6148">
        <v>0.99633888804872195</v>
      </c>
      <c r="AA6148">
        <v>31.6843052797451</v>
      </c>
      <c r="AB6148">
        <v>1194</v>
      </c>
      <c r="AC6148">
        <v>0.91801747985828097</v>
      </c>
      <c r="AD6148">
        <v>210</v>
      </c>
      <c r="AE6148">
        <v>7.8321408190440894E-2</v>
      </c>
      <c r="AF6148">
        <v>20</v>
      </c>
      <c r="AG6148">
        <v>3.6611119512774998E-3</v>
      </c>
      <c r="AH6148">
        <v>7.6975712243888003E-3</v>
      </c>
      <c r="AI6148">
        <v>101</v>
      </c>
      <c r="AJ6148" s="73">
        <v>56.666598285342502</v>
      </c>
      <c r="AK6148">
        <v>1406</v>
      </c>
      <c r="AL6148">
        <v>0.99721240259311905</v>
      </c>
      <c r="AM6148">
        <v>1.0229045038913099E-2</v>
      </c>
      <c r="AN6148">
        <v>11</v>
      </c>
      <c r="AO6148">
        <v>5.3728918027004897E-3</v>
      </c>
      <c r="AP6148">
        <v>4</v>
      </c>
      <c r="AQ6148">
        <v>1419</v>
      </c>
      <c r="AR6148">
        <v>0.99958765827077301</v>
      </c>
      <c r="AS6148">
        <v>1.5531975416419701E-2</v>
      </c>
      <c r="AT6148">
        <v>15</v>
      </c>
      <c r="AU6148">
        <v>6.2584568693404598E-3</v>
      </c>
      <c r="AV6148">
        <v>5</v>
      </c>
      <c r="AW6148">
        <v>1419</v>
      </c>
      <c r="AX6148">
        <v>0.99958765827077301</v>
      </c>
      <c r="AY6148" s="73">
        <v>57.7574138676841</v>
      </c>
      <c r="AZ6148">
        <v>1406</v>
      </c>
      <c r="BA6148">
        <v>0.99721240259311905</v>
      </c>
      <c r="BB6148">
        <v>1371</v>
      </c>
      <c r="BC6148">
        <v>0.87577279363774596</v>
      </c>
      <c r="BD6148">
        <v>44</v>
      </c>
      <c r="BE6148">
        <v>0.11844197283032599</v>
      </c>
      <c r="BF6148">
        <v>60.144894519795201</v>
      </c>
      <c r="BG6148">
        <v>66.606522418620699</v>
      </c>
      <c r="BH6148">
        <v>57.7574138676841</v>
      </c>
      <c r="BI6148">
        <v>56.666598285342502</v>
      </c>
    </row>
    <row r="6149" spans="1:61" x14ac:dyDescent="0.25">
      <c r="A6149" s="10" t="str">
        <f>VLOOKUP(D6149,'Index-Relations'!E:F,2,FALSE)</f>
        <v>BM</v>
      </c>
      <c r="B6149" t="s">
        <v>3450</v>
      </c>
      <c r="C6149" s="53" t="s">
        <v>2762</v>
      </c>
      <c r="D6149" s="59" t="s">
        <v>2941</v>
      </c>
      <c r="E6149" s="59" t="s">
        <v>9565</v>
      </c>
      <c r="F6149" t="s">
        <v>1155</v>
      </c>
      <c r="G6149" t="s">
        <v>2701</v>
      </c>
      <c r="H6149" t="s">
        <v>1156</v>
      </c>
      <c r="I6149" s="52">
        <v>45597</v>
      </c>
      <c r="J6149" t="s">
        <v>2457</v>
      </c>
      <c r="K6149">
        <v>1424</v>
      </c>
      <c r="L6149" s="73">
        <v>60.705318368831598</v>
      </c>
      <c r="M6149">
        <v>1406</v>
      </c>
      <c r="N6149">
        <v>0.997266743424994</v>
      </c>
      <c r="O6149" s="73">
        <v>67.044322983103996</v>
      </c>
      <c r="P6149">
        <v>1406</v>
      </c>
      <c r="Q6149">
        <v>0.997266743424994</v>
      </c>
      <c r="R6149">
        <v>1375</v>
      </c>
      <c r="S6149">
        <v>0.98976101163854802</v>
      </c>
      <c r="T6149">
        <v>33.120004030225203</v>
      </c>
      <c r="U6149">
        <v>0.66743910055081701</v>
      </c>
      <c r="V6149">
        <v>1010</v>
      </c>
      <c r="W6149">
        <v>0.118289214841205</v>
      </c>
      <c r="X6149">
        <v>188</v>
      </c>
      <c r="Y6149">
        <v>1404</v>
      </c>
      <c r="Z6149">
        <v>0.99640520808694799</v>
      </c>
      <c r="AA6149">
        <v>32.926662890139703</v>
      </c>
      <c r="AB6149">
        <v>1190</v>
      </c>
      <c r="AC6149">
        <v>0.917107069781808</v>
      </c>
      <c r="AD6149">
        <v>214</v>
      </c>
      <c r="AE6149">
        <v>7.9298138305140306E-2</v>
      </c>
      <c r="AF6149">
        <v>20</v>
      </c>
      <c r="AG6149">
        <v>3.5947919130513502E-3</v>
      </c>
      <c r="AH6149">
        <v>8.3865271731189805E-3</v>
      </c>
      <c r="AI6149">
        <v>100</v>
      </c>
      <c r="AJ6149" s="73">
        <v>57.298321693867898</v>
      </c>
      <c r="AK6149">
        <v>1406</v>
      </c>
      <c r="AL6149">
        <v>0.997266743424994</v>
      </c>
      <c r="AM6149">
        <v>1.089864495915E-2</v>
      </c>
      <c r="AN6149">
        <v>10</v>
      </c>
      <c r="AO6149">
        <v>4.1763933011470002E-3</v>
      </c>
      <c r="AP6149">
        <v>3</v>
      </c>
      <c r="AQ6149">
        <v>1418</v>
      </c>
      <c r="AR6149">
        <v>0.99951659760954303</v>
      </c>
      <c r="AS6149">
        <v>1.59189119296766E-2</v>
      </c>
      <c r="AT6149">
        <v>15</v>
      </c>
      <c r="AU6149">
        <v>6.31191709172185E-3</v>
      </c>
      <c r="AV6149">
        <v>5</v>
      </c>
      <c r="AW6149">
        <v>1418</v>
      </c>
      <c r="AX6149">
        <v>0.99951659760954303</v>
      </c>
      <c r="AY6149" s="73">
        <v>58.268123297200802</v>
      </c>
      <c r="AZ6149">
        <v>1406</v>
      </c>
      <c r="BA6149">
        <v>0.997266743424994</v>
      </c>
      <c r="BB6149">
        <v>1367</v>
      </c>
      <c r="BC6149">
        <v>0.87521939815907901</v>
      </c>
      <c r="BD6149">
        <v>48</v>
      </c>
      <c r="BE6149">
        <v>0.120120806149316</v>
      </c>
      <c r="BF6149">
        <v>60.705318368831598</v>
      </c>
      <c r="BG6149">
        <v>67.044322983103996</v>
      </c>
      <c r="BH6149">
        <v>58.268123297200802</v>
      </c>
      <c r="BI6149">
        <v>57.298321693867898</v>
      </c>
    </row>
    <row r="6150" spans="1:61" x14ac:dyDescent="0.25">
      <c r="A6150" s="10" t="str">
        <f>VLOOKUP(D6150,'Index-Relations'!E:F,2,FALSE)</f>
        <v>BM</v>
      </c>
      <c r="B6150" t="s">
        <v>3450</v>
      </c>
      <c r="C6150" s="53" t="s">
        <v>2763</v>
      </c>
      <c r="D6150" s="59" t="s">
        <v>2941</v>
      </c>
      <c r="E6150" s="59" t="s">
        <v>9566</v>
      </c>
      <c r="F6150" t="s">
        <v>1155</v>
      </c>
      <c r="G6150" t="s">
        <v>2701</v>
      </c>
      <c r="H6150" t="s">
        <v>1156</v>
      </c>
      <c r="I6150" s="52">
        <v>45566</v>
      </c>
      <c r="J6150" t="s">
        <v>2457</v>
      </c>
      <c r="K6150">
        <v>1422</v>
      </c>
      <c r="L6150" s="73">
        <v>60.876366057152197</v>
      </c>
      <c r="M6150">
        <v>1406</v>
      </c>
      <c r="N6150">
        <v>0.99759928240840601</v>
      </c>
      <c r="O6150" s="73">
        <v>67.222838411603703</v>
      </c>
      <c r="P6150">
        <v>1406</v>
      </c>
      <c r="Q6150">
        <v>0.99759928240840601</v>
      </c>
      <c r="R6150">
        <v>1375</v>
      </c>
      <c r="S6150">
        <v>0.99030515685638998</v>
      </c>
      <c r="T6150">
        <v>33.389348624693497</v>
      </c>
      <c r="U6150">
        <v>0.66822195703387699</v>
      </c>
      <c r="V6150">
        <v>1007</v>
      </c>
      <c r="W6150">
        <v>0.12026241599411699</v>
      </c>
      <c r="X6150">
        <v>188</v>
      </c>
      <c r="Y6150">
        <v>1404</v>
      </c>
      <c r="Z6150">
        <v>0.99676572222849202</v>
      </c>
      <c r="AA6150">
        <v>33.5019824390533</v>
      </c>
      <c r="AB6150">
        <v>1200</v>
      </c>
      <c r="AC6150">
        <v>0.93195527289961</v>
      </c>
      <c r="AD6150">
        <v>204</v>
      </c>
      <c r="AE6150">
        <v>6.4810449328882996E-2</v>
      </c>
      <c r="AF6150">
        <v>18</v>
      </c>
      <c r="AG6150">
        <v>3.2342777715067498E-3</v>
      </c>
      <c r="AH6150">
        <v>7.5704965708415697E-3</v>
      </c>
      <c r="AI6150">
        <v>100</v>
      </c>
      <c r="AJ6150" s="73">
        <v>57.393668253837497</v>
      </c>
      <c r="AK6150">
        <v>1406</v>
      </c>
      <c r="AL6150">
        <v>0.99759928240840601</v>
      </c>
      <c r="AM6150">
        <v>1.11544566575129E-2</v>
      </c>
      <c r="AN6150">
        <v>10</v>
      </c>
      <c r="AO6150">
        <v>4.2180033462751697E-3</v>
      </c>
      <c r="AP6150">
        <v>3</v>
      </c>
      <c r="AQ6150">
        <v>1418</v>
      </c>
      <c r="AR6150">
        <v>0.99964249760229595</v>
      </c>
      <c r="AS6150">
        <v>1.5576733123479999E-2</v>
      </c>
      <c r="AT6150">
        <v>15</v>
      </c>
      <c r="AU6150">
        <v>5.9036928242652102E-3</v>
      </c>
      <c r="AV6150">
        <v>5</v>
      </c>
      <c r="AW6150">
        <v>1418</v>
      </c>
      <c r="AX6150">
        <v>0.99964249760229695</v>
      </c>
      <c r="AY6150" s="73">
        <v>58.434915520796103</v>
      </c>
      <c r="AZ6150">
        <v>1406</v>
      </c>
      <c r="BA6150">
        <v>0.99759928240840601</v>
      </c>
      <c r="BB6150">
        <v>1367</v>
      </c>
      <c r="BC6150">
        <v>0.87523830025610605</v>
      </c>
      <c r="BD6150">
        <v>48</v>
      </c>
      <c r="BE6150">
        <v>0.120186193999914</v>
      </c>
      <c r="BF6150">
        <v>60.876366057152197</v>
      </c>
      <c r="BG6150">
        <v>67.222838411603703</v>
      </c>
      <c r="BH6150">
        <v>58.434915520796103</v>
      </c>
      <c r="BI6150">
        <v>57.393668253837497</v>
      </c>
    </row>
    <row r="6151" spans="1:61" x14ac:dyDescent="0.25">
      <c r="A6151" s="10" t="str">
        <f>VLOOKUP(D6151,'Index-Relations'!E:F,2,FALSE)</f>
        <v>BM</v>
      </c>
      <c r="B6151" t="s">
        <v>3450</v>
      </c>
      <c r="C6151" s="53" t="s">
        <v>2764</v>
      </c>
      <c r="D6151" s="59" t="s">
        <v>2941</v>
      </c>
      <c r="E6151" s="59" t="s">
        <v>9567</v>
      </c>
      <c r="F6151" t="s">
        <v>1155</v>
      </c>
      <c r="G6151" t="s">
        <v>2701</v>
      </c>
      <c r="H6151" t="s">
        <v>1156</v>
      </c>
      <c r="I6151" s="52">
        <v>45537</v>
      </c>
      <c r="J6151" t="s">
        <v>2457</v>
      </c>
      <c r="K6151">
        <v>1535</v>
      </c>
      <c r="L6151" s="73">
        <v>61.2614730471089</v>
      </c>
      <c r="M6151">
        <v>1518</v>
      </c>
      <c r="N6151">
        <v>0.99803557568436996</v>
      </c>
      <c r="O6151" s="73">
        <v>67.189027801854607</v>
      </c>
      <c r="P6151">
        <v>1518</v>
      </c>
      <c r="Q6151">
        <v>0.99803557568436996</v>
      </c>
      <c r="R6151">
        <v>1481</v>
      </c>
      <c r="S6151">
        <v>0.991744205827368</v>
      </c>
      <c r="T6151">
        <v>33.374129163138697</v>
      </c>
      <c r="U6151">
        <v>0.67812710219233197</v>
      </c>
      <c r="V6151">
        <v>1083</v>
      </c>
      <c r="W6151">
        <v>0.124574085200579</v>
      </c>
      <c r="X6151">
        <v>200</v>
      </c>
      <c r="Y6151">
        <v>1516</v>
      </c>
      <c r="Z6151">
        <v>0.99721061349028794</v>
      </c>
      <c r="AA6151">
        <v>33.845735552252798</v>
      </c>
      <c r="AB6151">
        <v>1319</v>
      </c>
      <c r="AC6151">
        <v>0.94522758097993798</v>
      </c>
      <c r="AD6151">
        <v>224</v>
      </c>
      <c r="AE6151">
        <v>6.2410451963936797E-2</v>
      </c>
      <c r="AF6151">
        <v>-8</v>
      </c>
      <c r="AG6151">
        <v>0</v>
      </c>
      <c r="AH6151">
        <v>7.3822288498033399E-3</v>
      </c>
      <c r="AI6151">
        <v>104</v>
      </c>
      <c r="AJ6151" s="73">
        <v>57.846620953004297</v>
      </c>
      <c r="AK6151">
        <v>1518</v>
      </c>
      <c r="AL6151">
        <v>0.99803557568436996</v>
      </c>
      <c r="AM6151">
        <v>1.1335670268091401E-2</v>
      </c>
      <c r="AN6151">
        <v>10</v>
      </c>
      <c r="AO6151">
        <v>4.2637587085122301E-3</v>
      </c>
      <c r="AP6151">
        <v>3</v>
      </c>
      <c r="AQ6151">
        <v>1530</v>
      </c>
      <c r="AR6151">
        <v>0.99972146199266698</v>
      </c>
      <c r="AS6151">
        <v>1.57649681005772E-2</v>
      </c>
      <c r="AT6151">
        <v>15</v>
      </c>
      <c r="AU6151">
        <v>6.2052326686680903E-3</v>
      </c>
      <c r="AV6151">
        <v>5</v>
      </c>
      <c r="AW6151">
        <v>1530</v>
      </c>
      <c r="AX6151">
        <v>0.99972146199266798</v>
      </c>
      <c r="AY6151" s="73">
        <v>59.022992902259901</v>
      </c>
      <c r="AZ6151">
        <v>1518</v>
      </c>
      <c r="BA6151">
        <v>0.99803557568436996</v>
      </c>
      <c r="BB6151">
        <v>1479</v>
      </c>
      <c r="BC6151">
        <v>0.87971093750295404</v>
      </c>
      <c r="BD6151">
        <v>48</v>
      </c>
      <c r="BE6151">
        <v>0.11574676578120099</v>
      </c>
      <c r="BF6151">
        <v>61.2614730471089</v>
      </c>
      <c r="BG6151">
        <v>67.189027801854607</v>
      </c>
      <c r="BH6151">
        <v>59.022992902259901</v>
      </c>
      <c r="BI6151">
        <v>57.846620953004297</v>
      </c>
    </row>
    <row r="6152" spans="1:61" x14ac:dyDescent="0.25">
      <c r="A6152" s="10" t="str">
        <f>VLOOKUP(D6152,'Index-Relations'!E:F,2,FALSE)</f>
        <v>BM</v>
      </c>
      <c r="B6152" t="s">
        <v>3450</v>
      </c>
      <c r="C6152" s="53" t="s">
        <v>3350</v>
      </c>
      <c r="D6152" s="59" t="s">
        <v>2941</v>
      </c>
      <c r="E6152" s="59" t="s">
        <v>9568</v>
      </c>
      <c r="F6152" t="s">
        <v>1155</v>
      </c>
      <c r="G6152" t="s">
        <v>2701</v>
      </c>
      <c r="H6152" t="s">
        <v>1156</v>
      </c>
      <c r="I6152" s="52">
        <v>45505</v>
      </c>
      <c r="J6152" t="s">
        <v>2457</v>
      </c>
      <c r="K6152">
        <v>1535</v>
      </c>
      <c r="L6152" s="73">
        <v>61.466469525095597</v>
      </c>
      <c r="M6152">
        <v>1518</v>
      </c>
      <c r="N6152">
        <v>0.99807802047335503</v>
      </c>
      <c r="O6152" s="73">
        <v>67.182791610866602</v>
      </c>
      <c r="P6152">
        <v>1518</v>
      </c>
      <c r="Q6152">
        <v>0.99807802047335503</v>
      </c>
      <c r="R6152">
        <v>1481</v>
      </c>
      <c r="S6152">
        <v>0.99174035362270696</v>
      </c>
      <c r="T6152">
        <v>33.374718347450703</v>
      </c>
      <c r="U6152">
        <v>0.68002491311422097</v>
      </c>
      <c r="V6152">
        <v>1085</v>
      </c>
      <c r="W6152">
        <v>0.13147529002931899</v>
      </c>
      <c r="X6152">
        <v>200</v>
      </c>
      <c r="Y6152">
        <v>1516</v>
      </c>
      <c r="Z6152">
        <v>0.99733653370067998</v>
      </c>
      <c r="AA6152">
        <v>34.677726610810801</v>
      </c>
      <c r="AB6152">
        <v>1302</v>
      </c>
      <c r="AC6152">
        <v>0.94643547992168897</v>
      </c>
      <c r="AD6152">
        <v>214</v>
      </c>
      <c r="AE6152">
        <v>5.0901053778990797E-2</v>
      </c>
      <c r="AF6152">
        <v>19</v>
      </c>
      <c r="AG6152">
        <v>2.6634662993196201E-3</v>
      </c>
      <c r="AH6152">
        <v>7.3340038410967603E-3</v>
      </c>
      <c r="AI6152">
        <v>104</v>
      </c>
      <c r="AJ6152" s="73">
        <v>57.996050395579097</v>
      </c>
      <c r="AK6152">
        <v>1518</v>
      </c>
      <c r="AL6152">
        <v>0.99807802047335503</v>
      </c>
      <c r="AM6152">
        <v>1.1145986355781699E-2</v>
      </c>
      <c r="AN6152">
        <v>10</v>
      </c>
      <c r="AO6152">
        <v>4.1727247698753502E-3</v>
      </c>
      <c r="AP6152">
        <v>3</v>
      </c>
      <c r="AQ6152">
        <v>1528</v>
      </c>
      <c r="AR6152">
        <v>0.99896394557178303</v>
      </c>
      <c r="AS6152">
        <v>1.6254179365203601E-2</v>
      </c>
      <c r="AT6152">
        <v>17</v>
      </c>
      <c r="AU6152">
        <v>5.9786956437076696E-3</v>
      </c>
      <c r="AV6152">
        <v>5</v>
      </c>
      <c r="AW6152">
        <v>1527</v>
      </c>
      <c r="AX6152">
        <v>0.99895777031183697</v>
      </c>
      <c r="AY6152" s="73">
        <v>59.378654453252103</v>
      </c>
      <c r="AZ6152">
        <v>1518</v>
      </c>
      <c r="BA6152">
        <v>0.99807802047335503</v>
      </c>
      <c r="BB6152">
        <v>1481</v>
      </c>
      <c r="BC6152">
        <v>0.88149826712224499</v>
      </c>
      <c r="BD6152">
        <v>44</v>
      </c>
      <c r="BE6152">
        <v>0.113292953679662</v>
      </c>
      <c r="BF6152">
        <v>61.466469525095597</v>
      </c>
      <c r="BG6152">
        <v>67.182791610866602</v>
      </c>
      <c r="BH6152">
        <v>59.378654453252103</v>
      </c>
      <c r="BI6152">
        <v>57.996050395579097</v>
      </c>
    </row>
    <row r="6153" spans="1:61" x14ac:dyDescent="0.25">
      <c r="A6153" s="10" t="str">
        <f>VLOOKUP(D6153,'Index-Relations'!E:F,2,FALSE)</f>
        <v>BM</v>
      </c>
      <c r="B6153" t="s">
        <v>3450</v>
      </c>
      <c r="C6153" s="53" t="s">
        <v>2765</v>
      </c>
      <c r="D6153" s="59" t="s">
        <v>2941</v>
      </c>
      <c r="E6153" s="59" t="s">
        <v>9569</v>
      </c>
      <c r="F6153" t="s">
        <v>1155</v>
      </c>
      <c r="G6153" t="s">
        <v>2701</v>
      </c>
      <c r="H6153" t="s">
        <v>1156</v>
      </c>
      <c r="I6153" s="52">
        <v>45474</v>
      </c>
      <c r="J6153" t="s">
        <v>2457</v>
      </c>
      <c r="K6153">
        <v>1536</v>
      </c>
      <c r="L6153" s="73">
        <v>62.039468515747103</v>
      </c>
      <c r="M6153">
        <v>1519</v>
      </c>
      <c r="N6153">
        <v>0.998153861752898</v>
      </c>
      <c r="O6153" s="73">
        <v>67.406594665503505</v>
      </c>
      <c r="P6153">
        <v>1519</v>
      </c>
      <c r="Q6153">
        <v>0.998153861752898</v>
      </c>
      <c r="R6153">
        <v>1482</v>
      </c>
      <c r="S6153">
        <v>0.99190032793791705</v>
      </c>
      <c r="T6153">
        <v>32.995031833807701</v>
      </c>
      <c r="U6153">
        <v>0.68698289683674896</v>
      </c>
      <c r="V6153">
        <v>1078</v>
      </c>
      <c r="W6153">
        <v>0.13144407814253101</v>
      </c>
      <c r="X6153">
        <v>198</v>
      </c>
      <c r="Y6153">
        <v>1513</v>
      </c>
      <c r="Z6153">
        <v>0.99550896132180799</v>
      </c>
      <c r="AA6153">
        <v>35.217935294852801</v>
      </c>
      <c r="AB6153">
        <v>1291</v>
      </c>
      <c r="AC6153">
        <v>0.93867831864198903</v>
      </c>
      <c r="AD6153">
        <v>220</v>
      </c>
      <c r="AE6153">
        <v>5.6610267351904199E-2</v>
      </c>
      <c r="AF6153">
        <v>25</v>
      </c>
      <c r="AG6153">
        <v>4.7114140061064302E-3</v>
      </c>
      <c r="AH6153">
        <v>6.34768410935415E-3</v>
      </c>
      <c r="AI6153">
        <v>103</v>
      </c>
      <c r="AJ6153" s="73">
        <v>58.457273971704502</v>
      </c>
      <c r="AK6153">
        <v>1519</v>
      </c>
      <c r="AL6153">
        <v>0.998153861752898</v>
      </c>
      <c r="AM6153">
        <v>1.0599993471200201E-2</v>
      </c>
      <c r="AN6153">
        <v>10</v>
      </c>
      <c r="AO6153">
        <v>3.6545656222658198E-3</v>
      </c>
      <c r="AP6153">
        <v>3</v>
      </c>
      <c r="AQ6153">
        <v>1529</v>
      </c>
      <c r="AR6153">
        <v>0.99894845110117603</v>
      </c>
      <c r="AS6153">
        <v>1.55697349594455E-2</v>
      </c>
      <c r="AT6153">
        <v>17</v>
      </c>
      <c r="AU6153">
        <v>5.4426803017139699E-3</v>
      </c>
      <c r="AV6153">
        <v>5</v>
      </c>
      <c r="AW6153">
        <v>1528</v>
      </c>
      <c r="AX6153">
        <v>0.99894217293812304</v>
      </c>
      <c r="AY6153" s="73">
        <v>60.208880441902402</v>
      </c>
      <c r="AZ6153">
        <v>1519</v>
      </c>
      <c r="BA6153">
        <v>0.998153861752898</v>
      </c>
      <c r="BB6153">
        <v>1482</v>
      </c>
      <c r="BC6153">
        <v>0.88214735114980902</v>
      </c>
      <c r="BD6153">
        <v>44</v>
      </c>
      <c r="BE6153">
        <v>0.113146534329101</v>
      </c>
      <c r="BF6153">
        <v>62.039468515747103</v>
      </c>
      <c r="BG6153">
        <v>67.406594665503505</v>
      </c>
      <c r="BH6153">
        <v>60.208880441902402</v>
      </c>
      <c r="BI6153">
        <v>58.457273971704502</v>
      </c>
    </row>
    <row r="6154" spans="1:61" x14ac:dyDescent="0.25">
      <c r="A6154" s="10" t="str">
        <f>VLOOKUP(D6154,'Index-Relations'!E:F,2,FALSE)</f>
        <v>BM</v>
      </c>
      <c r="B6154" t="s">
        <v>3450</v>
      </c>
      <c r="C6154" s="53" t="s">
        <v>2766</v>
      </c>
      <c r="D6154" s="59" t="s">
        <v>2941</v>
      </c>
      <c r="E6154" s="59" t="s">
        <v>9570</v>
      </c>
      <c r="F6154" t="s">
        <v>1155</v>
      </c>
      <c r="G6154" t="s">
        <v>2701</v>
      </c>
      <c r="H6154" t="s">
        <v>1156</v>
      </c>
      <c r="I6154" s="52">
        <v>45446</v>
      </c>
      <c r="J6154" t="s">
        <v>2457</v>
      </c>
      <c r="K6154">
        <v>1537</v>
      </c>
      <c r="L6154" s="73">
        <v>62.311637315904001</v>
      </c>
      <c r="M6154">
        <v>1521</v>
      </c>
      <c r="N6154">
        <v>0.99807043789774597</v>
      </c>
      <c r="O6154" s="73">
        <v>67.414598704655504</v>
      </c>
      <c r="P6154">
        <v>1521</v>
      </c>
      <c r="Q6154">
        <v>0.99807043789774597</v>
      </c>
      <c r="R6154">
        <v>1484</v>
      </c>
      <c r="S6154">
        <v>0.99157116349019303</v>
      </c>
      <c r="T6154">
        <v>33.325517634131401</v>
      </c>
      <c r="U6154">
        <v>0.69396606712195597</v>
      </c>
      <c r="V6154">
        <v>1079</v>
      </c>
      <c r="W6154">
        <v>0.14169236585032</v>
      </c>
      <c r="X6154">
        <v>197</v>
      </c>
      <c r="Y6154">
        <v>1514</v>
      </c>
      <c r="Z6154">
        <v>0.99502077937690603</v>
      </c>
      <c r="AA6154">
        <v>36.779055080542598</v>
      </c>
      <c r="AB6154">
        <v>1292</v>
      </c>
      <c r="AC6154">
        <v>0.94057627639521701</v>
      </c>
      <c r="AD6154">
        <v>221</v>
      </c>
      <c r="AE6154">
        <v>5.4327077586243798E-2</v>
      </c>
      <c r="AF6154">
        <v>24</v>
      </c>
      <c r="AG6154">
        <v>5.0966460185387702E-3</v>
      </c>
      <c r="AH6154">
        <v>6.6428185349620096E-3</v>
      </c>
      <c r="AI6154">
        <v>103</v>
      </c>
      <c r="AJ6154" s="73">
        <v>58.669027006330502</v>
      </c>
      <c r="AK6154">
        <v>1521</v>
      </c>
      <c r="AL6154">
        <v>0.99807043789774597</v>
      </c>
      <c r="AM6154">
        <v>1.02847482783885E-2</v>
      </c>
      <c r="AN6154">
        <v>9</v>
      </c>
      <c r="AO6154">
        <v>3.8952449764943502E-3</v>
      </c>
      <c r="AP6154">
        <v>3</v>
      </c>
      <c r="AQ6154">
        <v>1530</v>
      </c>
      <c r="AR6154">
        <v>0.99898526666577903</v>
      </c>
      <c r="AS6154">
        <v>1.65340311074554E-2</v>
      </c>
      <c r="AT6154">
        <v>17</v>
      </c>
      <c r="AU6154">
        <v>5.6445533714814403E-3</v>
      </c>
      <c r="AV6154">
        <v>5</v>
      </c>
      <c r="AW6154">
        <v>1530</v>
      </c>
      <c r="AX6154">
        <v>0.99898526666577903</v>
      </c>
      <c r="AY6154" s="73">
        <v>60.721973377384401</v>
      </c>
      <c r="AZ6154">
        <v>1521</v>
      </c>
      <c r="BA6154">
        <v>0.99807043789774597</v>
      </c>
      <c r="BB6154">
        <v>1483</v>
      </c>
      <c r="BC6154">
        <v>0.88334320226541296</v>
      </c>
      <c r="BD6154">
        <v>44</v>
      </c>
      <c r="BE6154">
        <v>0.111746819423871</v>
      </c>
      <c r="BF6154">
        <v>62.311637315904001</v>
      </c>
      <c r="BG6154">
        <v>67.414598704655504</v>
      </c>
      <c r="BH6154">
        <v>60.721973377384401</v>
      </c>
      <c r="BI6154">
        <v>58.669027006330502</v>
      </c>
    </row>
    <row r="6155" spans="1:61" x14ac:dyDescent="0.25">
      <c r="A6155" s="10" t="str">
        <f>VLOOKUP(D6155,'Index-Relations'!E:F,2,FALSE)</f>
        <v>BM</v>
      </c>
      <c r="B6155" t="s">
        <v>3450</v>
      </c>
      <c r="C6155" s="53" t="s">
        <v>2767</v>
      </c>
      <c r="D6155" s="59" t="s">
        <v>2941</v>
      </c>
      <c r="E6155" s="59" t="s">
        <v>9571</v>
      </c>
      <c r="F6155" t="s">
        <v>1155</v>
      </c>
      <c r="G6155" t="s">
        <v>2701</v>
      </c>
      <c r="H6155" t="s">
        <v>1156</v>
      </c>
      <c r="I6155" s="52">
        <v>45413</v>
      </c>
      <c r="J6155" t="s">
        <v>2457</v>
      </c>
      <c r="K6155">
        <v>1540</v>
      </c>
      <c r="L6155" s="73">
        <v>62.236599327304397</v>
      </c>
      <c r="M6155">
        <v>1524</v>
      </c>
      <c r="N6155">
        <v>0.99819898734907897</v>
      </c>
      <c r="O6155" s="73">
        <v>67.417413083969805</v>
      </c>
      <c r="P6155">
        <v>1524</v>
      </c>
      <c r="Q6155">
        <v>0.99819898734907897</v>
      </c>
      <c r="R6155">
        <v>1487</v>
      </c>
      <c r="S6155">
        <v>0.99155958799950505</v>
      </c>
      <c r="T6155">
        <v>33.600441176053998</v>
      </c>
      <c r="U6155">
        <v>0.68717811822772101</v>
      </c>
      <c r="V6155">
        <v>1081</v>
      </c>
      <c r="W6155">
        <v>0.13781991844828301</v>
      </c>
      <c r="X6155">
        <v>197</v>
      </c>
      <c r="Y6155">
        <v>1516</v>
      </c>
      <c r="Z6155">
        <v>0.99516259297555998</v>
      </c>
      <c r="AA6155">
        <v>38.230674316896497</v>
      </c>
      <c r="AB6155">
        <v>1292</v>
      </c>
      <c r="AC6155">
        <v>0.93987748598227505</v>
      </c>
      <c r="AD6155">
        <v>223</v>
      </c>
      <c r="AE6155">
        <v>5.5152157590518398E-2</v>
      </c>
      <c r="AF6155">
        <v>25</v>
      </c>
      <c r="AG6155">
        <v>4.9703564272058102E-3</v>
      </c>
      <c r="AH6155">
        <v>6.3687695013669096E-3</v>
      </c>
      <c r="AI6155">
        <v>103</v>
      </c>
      <c r="AJ6155" s="73">
        <v>58.427347543061899</v>
      </c>
      <c r="AK6155">
        <v>1524</v>
      </c>
      <c r="AL6155">
        <v>0.99819898734907897</v>
      </c>
      <c r="AM6155">
        <v>1.03944074481975E-2</v>
      </c>
      <c r="AN6155">
        <v>9</v>
      </c>
      <c r="AO6155">
        <v>7.39036242428125E-3</v>
      </c>
      <c r="AP6155">
        <v>4</v>
      </c>
      <c r="AQ6155">
        <v>1532</v>
      </c>
      <c r="AR6155">
        <v>0.99897652768116296</v>
      </c>
      <c r="AS6155">
        <v>1.6556614357888799E-2</v>
      </c>
      <c r="AT6155">
        <v>17</v>
      </c>
      <c r="AU6155">
        <v>5.6059025987915401E-3</v>
      </c>
      <c r="AV6155">
        <v>6</v>
      </c>
      <c r="AW6155">
        <v>1532</v>
      </c>
      <c r="AX6155">
        <v>0.99897652768116296</v>
      </c>
      <c r="AY6155" s="73">
        <v>60.723350730322998</v>
      </c>
      <c r="AZ6155">
        <v>1524</v>
      </c>
      <c r="BA6155">
        <v>0.99819898734907897</v>
      </c>
      <c r="BB6155">
        <v>1482</v>
      </c>
      <c r="BC6155">
        <v>0.88647080513432297</v>
      </c>
      <c r="BD6155">
        <v>46</v>
      </c>
      <c r="BE6155">
        <v>0.105115360122558</v>
      </c>
      <c r="BF6155">
        <v>62.236599327304397</v>
      </c>
      <c r="BG6155">
        <v>67.417413083969805</v>
      </c>
      <c r="BH6155">
        <v>60.723350730322998</v>
      </c>
      <c r="BI6155">
        <v>58.427347543061899</v>
      </c>
    </row>
    <row r="6156" spans="1:61" x14ac:dyDescent="0.25">
      <c r="A6156" s="10" t="str">
        <f>VLOOKUP(D6156,'Index-Relations'!E:F,2,FALSE)</f>
        <v>BM</v>
      </c>
      <c r="B6156" t="s">
        <v>3450</v>
      </c>
      <c r="C6156" s="53" t="s">
        <v>2768</v>
      </c>
      <c r="D6156" s="59" t="s">
        <v>2941</v>
      </c>
      <c r="E6156" s="59" t="s">
        <v>9572</v>
      </c>
      <c r="F6156" t="s">
        <v>1155</v>
      </c>
      <c r="G6156" t="s">
        <v>2701</v>
      </c>
      <c r="H6156" t="s">
        <v>1156</v>
      </c>
      <c r="I6156" s="52">
        <v>45383</v>
      </c>
      <c r="J6156" t="s">
        <v>2457</v>
      </c>
      <c r="K6156">
        <v>1538</v>
      </c>
      <c r="L6156">
        <v>66.786664932522001</v>
      </c>
      <c r="M6156">
        <v>1525</v>
      </c>
      <c r="N6156">
        <v>0.99906182587015302</v>
      </c>
      <c r="O6156">
        <v>72.338531747874001</v>
      </c>
      <c r="P6156">
        <v>1525</v>
      </c>
      <c r="Q6156">
        <v>0.99906182587015302</v>
      </c>
      <c r="R6156">
        <v>1488</v>
      </c>
      <c r="S6156">
        <v>0.99243328931380603</v>
      </c>
      <c r="T6156">
        <v>33.417146107110703</v>
      </c>
      <c r="U6156">
        <v>0.68767064927791099</v>
      </c>
      <c r="V6156">
        <v>1081</v>
      </c>
      <c r="W6156">
        <v>0.13693931492042699</v>
      </c>
      <c r="X6156">
        <v>197</v>
      </c>
      <c r="Y6156">
        <v>1517</v>
      </c>
      <c r="Z6156">
        <v>0.99597369567210903</v>
      </c>
      <c r="AA6156">
        <v>36.863705450024703</v>
      </c>
      <c r="AB6156">
        <v>1289</v>
      </c>
      <c r="AC6156">
        <v>0.93911269260232899</v>
      </c>
      <c r="AD6156">
        <v>227</v>
      </c>
      <c r="AE6156">
        <v>5.6718584838473703E-2</v>
      </c>
      <c r="AF6156">
        <v>22</v>
      </c>
      <c r="AG6156">
        <v>4.1687225591967303E-3</v>
      </c>
      <c r="AH6156">
        <v>6.2828783909621103E-3</v>
      </c>
      <c r="AI6156">
        <v>103</v>
      </c>
      <c r="AJ6156">
        <v>61.822579731651302</v>
      </c>
      <c r="AK6156">
        <v>1525</v>
      </c>
      <c r="AL6156">
        <v>0.99906182587015302</v>
      </c>
      <c r="AM6156">
        <v>1.0527009371154E-2</v>
      </c>
      <c r="AN6156">
        <v>9</v>
      </c>
      <c r="AO6156">
        <v>6.9149603407527597E-3</v>
      </c>
      <c r="AP6156">
        <v>4</v>
      </c>
      <c r="AQ6156">
        <v>1531</v>
      </c>
      <c r="AR6156">
        <v>0.99973653256574202</v>
      </c>
      <c r="AS6156">
        <v>1.6446931998001499E-2</v>
      </c>
      <c r="AT6156">
        <v>17</v>
      </c>
      <c r="AU6156">
        <v>5.3313829472853803E-3</v>
      </c>
      <c r="AV6156">
        <v>6</v>
      </c>
      <c r="AW6156">
        <v>1531</v>
      </c>
      <c r="AX6156">
        <v>0.99973653256574202</v>
      </c>
      <c r="AY6156">
        <v>65.376607288937194</v>
      </c>
      <c r="AZ6156">
        <v>1525</v>
      </c>
      <c r="BA6156">
        <v>0.99906182587015302</v>
      </c>
      <c r="BB6156">
        <v>1481</v>
      </c>
      <c r="BC6156">
        <v>0.88740750586807904</v>
      </c>
      <c r="BD6156">
        <v>46</v>
      </c>
      <c r="BE6156">
        <v>0.10541406635691</v>
      </c>
      <c r="BF6156">
        <v>62.613349080992698</v>
      </c>
      <c r="BG6156">
        <v>67.606261381120305</v>
      </c>
      <c r="BH6156">
        <v>61.498190094972699</v>
      </c>
      <c r="BI6156">
        <v>58.418982365785098</v>
      </c>
    </row>
    <row r="6157" spans="1:61" x14ac:dyDescent="0.25">
      <c r="A6157" s="10" t="str">
        <f>VLOOKUP(D6157,'Index-Relations'!E:F,2,FALSE)</f>
        <v>BM</v>
      </c>
      <c r="B6157" t="s">
        <v>3450</v>
      </c>
      <c r="C6157" s="53" t="s">
        <v>2769</v>
      </c>
      <c r="D6157" s="59" t="s">
        <v>2941</v>
      </c>
      <c r="E6157" s="59" t="s">
        <v>9573</v>
      </c>
      <c r="F6157" t="s">
        <v>1155</v>
      </c>
      <c r="G6157" t="s">
        <v>2701</v>
      </c>
      <c r="H6157" t="s">
        <v>1156</v>
      </c>
      <c r="I6157" s="52">
        <v>45352</v>
      </c>
      <c r="J6157" t="s">
        <v>2457</v>
      </c>
      <c r="K6157">
        <v>1540</v>
      </c>
      <c r="L6157">
        <v>67.367387232565093</v>
      </c>
      <c r="M6157">
        <v>1525</v>
      </c>
      <c r="N6157">
        <v>0.99787065599170899</v>
      </c>
      <c r="O6157">
        <v>72.711500853886406</v>
      </c>
      <c r="P6157">
        <v>1525</v>
      </c>
      <c r="Q6157">
        <v>0.99787065599170899</v>
      </c>
      <c r="R6157">
        <v>1491</v>
      </c>
      <c r="S6157">
        <v>0.99231174718116699</v>
      </c>
      <c r="T6157">
        <v>33.494197880329303</v>
      </c>
      <c r="U6157">
        <v>0.67356358913839798</v>
      </c>
      <c r="V6157">
        <v>1070</v>
      </c>
      <c r="W6157">
        <v>0.12717010468218101</v>
      </c>
      <c r="X6157">
        <v>180</v>
      </c>
      <c r="Y6157">
        <v>1520</v>
      </c>
      <c r="Z6157">
        <v>0.99606864665376205</v>
      </c>
      <c r="AA6157">
        <v>37.329374116623399</v>
      </c>
      <c r="AB6157">
        <v>1289</v>
      </c>
      <c r="AC6157">
        <v>0.93825159513724699</v>
      </c>
      <c r="AD6157">
        <v>230</v>
      </c>
      <c r="AE6157">
        <v>5.7680028203414599E-2</v>
      </c>
      <c r="AF6157">
        <v>21</v>
      </c>
      <c r="AG6157">
        <v>4.0683766593375597E-3</v>
      </c>
      <c r="AH6157">
        <v>1.85726030089099E-3</v>
      </c>
      <c r="AI6157">
        <v>76</v>
      </c>
      <c r="AJ6157">
        <v>62.671342717280403</v>
      </c>
      <c r="AK6157">
        <v>1525</v>
      </c>
      <c r="AL6157">
        <v>0.99787065599170899</v>
      </c>
      <c r="AM6157">
        <v>1.05580979741224E-2</v>
      </c>
      <c r="AN6157">
        <v>10</v>
      </c>
      <c r="AO6157">
        <v>6.9178166843443098E-3</v>
      </c>
      <c r="AP6157">
        <v>4</v>
      </c>
      <c r="AQ6157">
        <v>1533</v>
      </c>
      <c r="AR6157">
        <v>0.999675867860226</v>
      </c>
      <c r="AS6157">
        <v>1.6193325533008601E-2</v>
      </c>
      <c r="AT6157">
        <v>17</v>
      </c>
      <c r="AU6157">
        <v>6.04192885999394E-3</v>
      </c>
      <c r="AV6157">
        <v>7</v>
      </c>
      <c r="AW6157">
        <v>1531</v>
      </c>
      <c r="AX6157">
        <v>0.99965993115847296</v>
      </c>
      <c r="AY6157">
        <v>65.657874850047506</v>
      </c>
      <c r="AZ6157">
        <v>1525</v>
      </c>
      <c r="BA6157">
        <v>0.99787065599170899</v>
      </c>
      <c r="BB6157">
        <v>1483</v>
      </c>
      <c r="BC6157">
        <v>0.88544711496566397</v>
      </c>
      <c r="BD6157">
        <v>46</v>
      </c>
      <c r="BE6157">
        <v>0.10731093621021701</v>
      </c>
      <c r="BF6157">
        <v>63.149974431229097</v>
      </c>
      <c r="BG6157">
        <v>67.939902894766206</v>
      </c>
      <c r="BH6157">
        <v>61.729330685599002</v>
      </c>
      <c r="BI6157">
        <v>59.189924927612502</v>
      </c>
    </row>
    <row r="6158" spans="1:61" x14ac:dyDescent="0.25">
      <c r="A6158" s="10" t="str">
        <f>VLOOKUP(D6158,'Index-Relations'!E:F,2,FALSE)</f>
        <v>BM</v>
      </c>
      <c r="B6158" t="s">
        <v>3450</v>
      </c>
      <c r="C6158" s="53" t="s">
        <v>2770</v>
      </c>
      <c r="D6158" s="59" t="s">
        <v>2941</v>
      </c>
      <c r="E6158" s="59" t="s">
        <v>9574</v>
      </c>
      <c r="F6158" t="s">
        <v>1155</v>
      </c>
      <c r="G6158" t="s">
        <v>2701</v>
      </c>
      <c r="H6158" t="s">
        <v>1156</v>
      </c>
      <c r="I6158" s="52">
        <v>45323</v>
      </c>
      <c r="J6158" t="s">
        <v>2457</v>
      </c>
      <c r="K6158">
        <v>1540</v>
      </c>
      <c r="L6158">
        <v>68.060059108855697</v>
      </c>
      <c r="M6158">
        <v>1525</v>
      </c>
      <c r="N6158">
        <v>0.99803380812402498</v>
      </c>
      <c r="O6158">
        <v>72.978171791803703</v>
      </c>
      <c r="P6158">
        <v>1525</v>
      </c>
      <c r="Q6158">
        <v>0.99803380812402498</v>
      </c>
      <c r="R6158">
        <v>1491</v>
      </c>
      <c r="S6158">
        <v>0.99227013560198996</v>
      </c>
      <c r="T6158">
        <v>33.799683198936798</v>
      </c>
      <c r="U6158">
        <v>0.66539208389308602</v>
      </c>
      <c r="V6158">
        <v>1066</v>
      </c>
      <c r="W6158">
        <v>0.12475260542574999</v>
      </c>
      <c r="X6158">
        <v>175</v>
      </c>
      <c r="Y6158">
        <v>1519</v>
      </c>
      <c r="Z6158">
        <v>0.99641537234248001</v>
      </c>
      <c r="AA6158">
        <v>38.2988742272899</v>
      </c>
      <c r="AB6158">
        <v>1286</v>
      </c>
      <c r="AC6158">
        <v>0.93525727575886097</v>
      </c>
      <c r="AD6158">
        <v>232</v>
      </c>
      <c r="AE6158">
        <v>6.1026795688888802E-2</v>
      </c>
      <c r="AF6158">
        <v>22</v>
      </c>
      <c r="AG6158">
        <v>3.7159285522494101E-3</v>
      </c>
      <c r="AH6158">
        <v>1.8928980052620699E-3</v>
      </c>
      <c r="AI6158">
        <v>72</v>
      </c>
      <c r="AJ6158">
        <v>63.491056376802298</v>
      </c>
      <c r="AK6158">
        <v>1525</v>
      </c>
      <c r="AL6158">
        <v>0.99803380812402498</v>
      </c>
      <c r="AM6158">
        <v>1.0985217465224399E-2</v>
      </c>
      <c r="AN6158">
        <v>10</v>
      </c>
      <c r="AO6158">
        <v>6.9160791098571402E-3</v>
      </c>
      <c r="AP6158">
        <v>4</v>
      </c>
      <c r="AQ6158">
        <v>1529</v>
      </c>
      <c r="AR6158">
        <v>0.99943960498128204</v>
      </c>
      <c r="AS6158">
        <v>1.6581978209661501E-2</v>
      </c>
      <c r="AT6158">
        <v>17</v>
      </c>
      <c r="AU6158">
        <v>6.30269979006042E-3</v>
      </c>
      <c r="AV6158">
        <v>7</v>
      </c>
      <c r="AW6158">
        <v>1529</v>
      </c>
      <c r="AX6158">
        <v>0.99943960498128104</v>
      </c>
      <c r="AY6158">
        <v>66.282831979879603</v>
      </c>
      <c r="AZ6158">
        <v>1525</v>
      </c>
      <c r="BA6158">
        <v>0.99803380812402498</v>
      </c>
      <c r="BB6158">
        <v>1478</v>
      </c>
      <c r="BC6158">
        <v>0.88905454159554897</v>
      </c>
      <c r="BD6158">
        <v>47</v>
      </c>
      <c r="BE6158">
        <v>0.103468984275876</v>
      </c>
      <c r="BF6158">
        <v>63.745966785081002</v>
      </c>
      <c r="BG6158">
        <v>68.100422466413605</v>
      </c>
      <c r="BH6158">
        <v>62.182917588566397</v>
      </c>
      <c r="BI6158">
        <v>59.877530043334502</v>
      </c>
    </row>
    <row r="6159" spans="1:61" x14ac:dyDescent="0.25">
      <c r="A6159" s="10" t="str">
        <f>VLOOKUP(D6159,'Index-Relations'!E:F,2,FALSE)</f>
        <v>BM</v>
      </c>
      <c r="B6159" t="s">
        <v>3450</v>
      </c>
      <c r="C6159" s="53" t="s">
        <v>2760</v>
      </c>
      <c r="D6159" s="59" t="s">
        <v>2942</v>
      </c>
      <c r="E6159" s="59" t="s">
        <v>9575</v>
      </c>
      <c r="F6159" t="s">
        <v>1244</v>
      </c>
      <c r="G6159" t="s">
        <v>2755</v>
      </c>
      <c r="H6159" t="s">
        <v>1245</v>
      </c>
      <c r="I6159" s="52">
        <v>45658</v>
      </c>
      <c r="J6159" t="s">
        <v>2457</v>
      </c>
      <c r="K6159">
        <v>268</v>
      </c>
      <c r="L6159" s="73">
        <v>62.413796799919901</v>
      </c>
      <c r="M6159">
        <v>265</v>
      </c>
      <c r="N6159">
        <v>0.98346911348652499</v>
      </c>
      <c r="O6159" s="73">
        <v>63.663983695562997</v>
      </c>
      <c r="P6159">
        <v>265</v>
      </c>
      <c r="Q6159">
        <v>0.98346911348652499</v>
      </c>
      <c r="R6159">
        <v>260</v>
      </c>
      <c r="S6159">
        <v>0.97867848214532804</v>
      </c>
      <c r="T6159">
        <v>39.254410483781101</v>
      </c>
      <c r="U6159">
        <v>0.88214639951446905</v>
      </c>
      <c r="V6159">
        <v>237</v>
      </c>
      <c r="W6159">
        <v>3.2267042519985301E-2</v>
      </c>
      <c r="X6159">
        <v>18</v>
      </c>
      <c r="Y6159">
        <v>265</v>
      </c>
      <c r="Z6159">
        <v>0.98346911348652399</v>
      </c>
      <c r="AA6159">
        <v>35.6158199244204</v>
      </c>
      <c r="AB6159">
        <v>232</v>
      </c>
      <c r="AC6159">
        <v>0.88094942882558003</v>
      </c>
      <c r="AD6159">
        <v>33</v>
      </c>
      <c r="AE6159">
        <v>0.10251968466094399</v>
      </c>
      <c r="AF6159">
        <v>3</v>
      </c>
      <c r="AG6159">
        <v>1.6530886513475399E-2</v>
      </c>
      <c r="AH6159">
        <v>1.6495629391181201E-3</v>
      </c>
      <c r="AI6159">
        <v>11</v>
      </c>
      <c r="AJ6159" s="73">
        <v>59.983336756961997</v>
      </c>
      <c r="AK6159">
        <v>265</v>
      </c>
      <c r="AL6159">
        <v>0.98346911348652499</v>
      </c>
      <c r="AM6159">
        <v>9.7787454387413299E-3</v>
      </c>
      <c r="AN6159">
        <v>1</v>
      </c>
      <c r="AO6159">
        <v>3.5686180555779802E-2</v>
      </c>
      <c r="AP6159">
        <v>2</v>
      </c>
      <c r="AQ6159">
        <v>267</v>
      </c>
      <c r="AR6159">
        <v>0.99958576646332897</v>
      </c>
      <c r="AS6159">
        <v>0.147461296759691</v>
      </c>
      <c r="AT6159">
        <v>15</v>
      </c>
      <c r="AU6159">
        <v>0</v>
      </c>
      <c r="AV6159">
        <v>0</v>
      </c>
      <c r="AW6159">
        <v>267</v>
      </c>
      <c r="AX6159">
        <v>0.99958576646332897</v>
      </c>
      <c r="AY6159" s="73">
        <v>62.836073213726003</v>
      </c>
      <c r="AZ6159">
        <v>265</v>
      </c>
      <c r="BA6159">
        <v>0.98346911348652499</v>
      </c>
      <c r="BB6159">
        <v>258</v>
      </c>
      <c r="BC6159">
        <v>0.88492057505649602</v>
      </c>
      <c r="BD6159">
        <v>7</v>
      </c>
      <c r="BE6159">
        <v>7.89790108510533E-2</v>
      </c>
      <c r="BF6159">
        <v>62.413796799919901</v>
      </c>
      <c r="BG6159">
        <v>63.663983695562997</v>
      </c>
      <c r="BH6159">
        <v>62.836073213726003</v>
      </c>
      <c r="BI6159">
        <v>59.983336756961997</v>
      </c>
    </row>
    <row r="6160" spans="1:61" x14ac:dyDescent="0.25">
      <c r="A6160" s="10" t="str">
        <f>VLOOKUP(D6160,'Index-Relations'!E:F,2,FALSE)</f>
        <v>BM</v>
      </c>
      <c r="B6160" t="s">
        <v>3450</v>
      </c>
      <c r="C6160" s="53" t="s">
        <v>2761</v>
      </c>
      <c r="D6160" s="59" t="s">
        <v>2942</v>
      </c>
      <c r="E6160" s="59" t="s">
        <v>9576</v>
      </c>
      <c r="F6160" t="s">
        <v>1244</v>
      </c>
      <c r="G6160" t="s">
        <v>2755</v>
      </c>
      <c r="H6160" t="s">
        <v>1245</v>
      </c>
      <c r="I6160" s="52">
        <v>45628</v>
      </c>
      <c r="J6160" t="s">
        <v>2457</v>
      </c>
      <c r="K6160">
        <v>269</v>
      </c>
      <c r="L6160" s="73">
        <v>62.1585634113259</v>
      </c>
      <c r="M6160">
        <v>265</v>
      </c>
      <c r="N6160">
        <v>0.98364489475142802</v>
      </c>
      <c r="O6160" s="73">
        <v>63.254359805093003</v>
      </c>
      <c r="P6160">
        <v>265</v>
      </c>
      <c r="Q6160">
        <v>0.98364489475142802</v>
      </c>
      <c r="R6160">
        <v>260</v>
      </c>
      <c r="S6160">
        <v>0.978977785317236</v>
      </c>
      <c r="T6160">
        <v>39.305980911507902</v>
      </c>
      <c r="U6160">
        <v>0.87893819775392601</v>
      </c>
      <c r="V6160">
        <v>237</v>
      </c>
      <c r="W6160">
        <v>3.4231747761614001E-2</v>
      </c>
      <c r="X6160">
        <v>19</v>
      </c>
      <c r="Y6160">
        <v>265</v>
      </c>
      <c r="Z6160">
        <v>0.98364489475142802</v>
      </c>
      <c r="AA6160">
        <v>31.9705302229147</v>
      </c>
      <c r="AB6160">
        <v>233</v>
      </c>
      <c r="AC6160">
        <v>0.87661089143701398</v>
      </c>
      <c r="AD6160">
        <v>32</v>
      </c>
      <c r="AE6160">
        <v>0.107034003314414</v>
      </c>
      <c r="AF6160">
        <v>4</v>
      </c>
      <c r="AG6160">
        <v>1.6355105248571099E-2</v>
      </c>
      <c r="AH6160">
        <v>1.6726488683995299E-3</v>
      </c>
      <c r="AI6160">
        <v>11</v>
      </c>
      <c r="AJ6160" s="73">
        <v>59.454022440192901</v>
      </c>
      <c r="AK6160">
        <v>265</v>
      </c>
      <c r="AL6160">
        <v>0.98364489475142802</v>
      </c>
      <c r="AM6160">
        <v>9.6123886746028696E-3</v>
      </c>
      <c r="AN6160">
        <v>1</v>
      </c>
      <c r="AO6160">
        <v>3.5953311895459E-2</v>
      </c>
      <c r="AP6160">
        <v>2</v>
      </c>
      <c r="AQ6160">
        <v>267</v>
      </c>
      <c r="AR6160">
        <v>0.99917971715152998</v>
      </c>
      <c r="AS6160">
        <v>0.142418329954974</v>
      </c>
      <c r="AT6160">
        <v>15</v>
      </c>
      <c r="AU6160">
        <v>0</v>
      </c>
      <c r="AV6160">
        <v>0</v>
      </c>
      <c r="AW6160">
        <v>267</v>
      </c>
      <c r="AX6160">
        <v>0.99917971715152998</v>
      </c>
      <c r="AY6160" s="73">
        <v>62.989661440447897</v>
      </c>
      <c r="AZ6160">
        <v>265</v>
      </c>
      <c r="BA6160">
        <v>0.98364489475142802</v>
      </c>
      <c r="BB6160">
        <v>258</v>
      </c>
      <c r="BC6160">
        <v>0.88357636193483302</v>
      </c>
      <c r="BD6160">
        <v>7</v>
      </c>
      <c r="BE6160">
        <v>7.9650043321237998E-2</v>
      </c>
      <c r="BF6160">
        <v>62.1585634113259</v>
      </c>
      <c r="BG6160">
        <v>63.254359805093003</v>
      </c>
      <c r="BH6160">
        <v>62.989661440447897</v>
      </c>
      <c r="BI6160">
        <v>59.454022440192901</v>
      </c>
    </row>
    <row r="6161" spans="1:61" x14ac:dyDescent="0.25">
      <c r="A6161" s="10" t="str">
        <f>VLOOKUP(D6161,'Index-Relations'!E:F,2,FALSE)</f>
        <v>BM</v>
      </c>
      <c r="B6161" t="s">
        <v>3450</v>
      </c>
      <c r="C6161" s="53" t="s">
        <v>2762</v>
      </c>
      <c r="D6161" s="59" t="s">
        <v>2942</v>
      </c>
      <c r="E6161" s="59" t="s">
        <v>9577</v>
      </c>
      <c r="F6161" t="s">
        <v>1244</v>
      </c>
      <c r="G6161" t="s">
        <v>2755</v>
      </c>
      <c r="H6161" t="s">
        <v>1245</v>
      </c>
      <c r="I6161" s="52">
        <v>45597</v>
      </c>
      <c r="J6161" t="s">
        <v>2457</v>
      </c>
      <c r="K6161">
        <v>268</v>
      </c>
      <c r="L6161" s="73">
        <v>62.623120413389998</v>
      </c>
      <c r="M6161">
        <v>264</v>
      </c>
      <c r="N6161">
        <v>0.98425718345106505</v>
      </c>
      <c r="O6161" s="73">
        <v>63.759078696571002</v>
      </c>
      <c r="P6161">
        <v>264</v>
      </c>
      <c r="Q6161">
        <v>0.98425718345106505</v>
      </c>
      <c r="R6161">
        <v>259</v>
      </c>
      <c r="S6161">
        <v>0.97945345601981404</v>
      </c>
      <c r="T6161">
        <v>39.226769912629898</v>
      </c>
      <c r="U6161">
        <v>0.87821003150043297</v>
      </c>
      <c r="V6161">
        <v>236</v>
      </c>
      <c r="W6161">
        <v>3.3487332759488703E-2</v>
      </c>
      <c r="X6161">
        <v>18</v>
      </c>
      <c r="Y6161">
        <v>264</v>
      </c>
      <c r="Z6161">
        <v>0.98425718345106505</v>
      </c>
      <c r="AA6161">
        <v>32.942329487169502</v>
      </c>
      <c r="AB6161">
        <v>232</v>
      </c>
      <c r="AC6161">
        <v>0.88036657532226004</v>
      </c>
      <c r="AD6161">
        <v>32</v>
      </c>
      <c r="AE6161">
        <v>0.103890608128805</v>
      </c>
      <c r="AF6161">
        <v>4</v>
      </c>
      <c r="AG6161">
        <v>1.57428165489342E-2</v>
      </c>
      <c r="AH6161">
        <v>1.70363947567573E-3</v>
      </c>
      <c r="AI6161">
        <v>11</v>
      </c>
      <c r="AJ6161" s="73">
        <v>59.999864866030997</v>
      </c>
      <c r="AK6161">
        <v>264</v>
      </c>
      <c r="AL6161">
        <v>0.98425718345106505</v>
      </c>
      <c r="AM6161">
        <v>9.6580023111397396E-3</v>
      </c>
      <c r="AN6161">
        <v>1</v>
      </c>
      <c r="AO6161">
        <v>3.7876874066031803E-2</v>
      </c>
      <c r="AP6161">
        <v>2</v>
      </c>
      <c r="AQ6161">
        <v>266</v>
      </c>
      <c r="AR6161">
        <v>0.99905691794931495</v>
      </c>
      <c r="AS6161">
        <v>0.14601811716761201</v>
      </c>
      <c r="AT6161">
        <v>15</v>
      </c>
      <c r="AU6161">
        <v>0</v>
      </c>
      <c r="AV6161">
        <v>0</v>
      </c>
      <c r="AW6161">
        <v>266</v>
      </c>
      <c r="AX6161">
        <v>0.99905691794931495</v>
      </c>
      <c r="AY6161" s="73">
        <v>63.253247664880902</v>
      </c>
      <c r="AZ6161">
        <v>264</v>
      </c>
      <c r="BA6161">
        <v>0.98425718345106505</v>
      </c>
      <c r="BB6161">
        <v>256</v>
      </c>
      <c r="BC6161">
        <v>0.87872068330574604</v>
      </c>
      <c r="BD6161">
        <v>8</v>
      </c>
      <c r="BE6161">
        <v>8.2459360577537597E-2</v>
      </c>
      <c r="BF6161">
        <v>62.623120413389998</v>
      </c>
      <c r="BG6161">
        <v>63.759078696571002</v>
      </c>
      <c r="BH6161">
        <v>63.253247664880902</v>
      </c>
      <c r="BI6161">
        <v>59.999864866030997</v>
      </c>
    </row>
    <row r="6162" spans="1:61" x14ac:dyDescent="0.25">
      <c r="A6162" s="10" t="str">
        <f>VLOOKUP(D6162,'Index-Relations'!E:F,2,FALSE)</f>
        <v>BM</v>
      </c>
      <c r="B6162" t="s">
        <v>3450</v>
      </c>
      <c r="C6162" s="53" t="s">
        <v>2763</v>
      </c>
      <c r="D6162" s="59" t="s">
        <v>2942</v>
      </c>
      <c r="E6162" s="59" t="s">
        <v>9578</v>
      </c>
      <c r="F6162" t="s">
        <v>1244</v>
      </c>
      <c r="G6162" t="s">
        <v>2755</v>
      </c>
      <c r="H6162" t="s">
        <v>1245</v>
      </c>
      <c r="I6162" s="52">
        <v>45566</v>
      </c>
      <c r="J6162" t="s">
        <v>2457</v>
      </c>
      <c r="K6162">
        <v>267</v>
      </c>
      <c r="L6162" s="73">
        <v>62.879189142123899</v>
      </c>
      <c r="M6162">
        <v>264</v>
      </c>
      <c r="N6162">
        <v>0.98642897861922796</v>
      </c>
      <c r="O6162" s="73">
        <v>63.936630920456999</v>
      </c>
      <c r="P6162">
        <v>264</v>
      </c>
      <c r="Q6162">
        <v>0.98642897861922796</v>
      </c>
      <c r="R6162">
        <v>259</v>
      </c>
      <c r="S6162">
        <v>0.98206211891824902</v>
      </c>
      <c r="T6162">
        <v>39.294643114230603</v>
      </c>
      <c r="U6162">
        <v>0.87754925700308495</v>
      </c>
      <c r="V6162">
        <v>235</v>
      </c>
      <c r="W6162">
        <v>3.5333144063656001E-2</v>
      </c>
      <c r="X6162">
        <v>18</v>
      </c>
      <c r="Y6162">
        <v>264</v>
      </c>
      <c r="Z6162">
        <v>0.98642897861922796</v>
      </c>
      <c r="AA6162">
        <v>32.077631043238902</v>
      </c>
      <c r="AB6162">
        <v>236</v>
      </c>
      <c r="AC6162">
        <v>0.93475421857662999</v>
      </c>
      <c r="AD6162">
        <v>28</v>
      </c>
      <c r="AE6162">
        <v>5.1674760042597898E-2</v>
      </c>
      <c r="AF6162">
        <v>3</v>
      </c>
      <c r="AG6162">
        <v>1.3571021380772E-2</v>
      </c>
      <c r="AH6162">
        <v>1.76444232477691E-3</v>
      </c>
      <c r="AI6162">
        <v>11</v>
      </c>
      <c r="AJ6162" s="73">
        <v>60.159151407525997</v>
      </c>
      <c r="AK6162">
        <v>264</v>
      </c>
      <c r="AL6162">
        <v>0.98642897861922796</v>
      </c>
      <c r="AM6162">
        <v>1.0016262724272701E-2</v>
      </c>
      <c r="AN6162">
        <v>1</v>
      </c>
      <c r="AO6162">
        <v>3.8036733932322701E-2</v>
      </c>
      <c r="AP6162">
        <v>2</v>
      </c>
      <c r="AQ6162">
        <v>266</v>
      </c>
      <c r="AR6162">
        <v>0.99946140286142404</v>
      </c>
      <c r="AS6162">
        <v>0.14215819929314699</v>
      </c>
      <c r="AT6162">
        <v>15</v>
      </c>
      <c r="AU6162">
        <v>0</v>
      </c>
      <c r="AV6162">
        <v>0</v>
      </c>
      <c r="AW6162">
        <v>266</v>
      </c>
      <c r="AX6162">
        <v>0.99946140286142404</v>
      </c>
      <c r="AY6162" s="73">
        <v>63.563174703323</v>
      </c>
      <c r="AZ6162">
        <v>264</v>
      </c>
      <c r="BA6162">
        <v>0.98642897861922796</v>
      </c>
      <c r="BB6162">
        <v>256</v>
      </c>
      <c r="BC6162">
        <v>0.88162554997722598</v>
      </c>
      <c r="BD6162">
        <v>8</v>
      </c>
      <c r="BE6162">
        <v>7.9799118951875803E-2</v>
      </c>
      <c r="BF6162">
        <v>62.879189142123899</v>
      </c>
      <c r="BG6162">
        <v>63.936630920456999</v>
      </c>
      <c r="BH6162">
        <v>63.563174703323</v>
      </c>
      <c r="BI6162">
        <v>60.159151407525997</v>
      </c>
    </row>
    <row r="6163" spans="1:61" x14ac:dyDescent="0.25">
      <c r="A6163" s="10" t="str">
        <f>VLOOKUP(D6163,'Index-Relations'!E:F,2,FALSE)</f>
        <v>BM</v>
      </c>
      <c r="B6163" t="s">
        <v>3450</v>
      </c>
      <c r="C6163" s="53" t="s">
        <v>2764</v>
      </c>
      <c r="D6163" s="59" t="s">
        <v>2942</v>
      </c>
      <c r="E6163" s="59" t="s">
        <v>9579</v>
      </c>
      <c r="F6163" t="s">
        <v>1244</v>
      </c>
      <c r="G6163" t="s">
        <v>2755</v>
      </c>
      <c r="H6163" t="s">
        <v>1245</v>
      </c>
      <c r="I6163" s="52">
        <v>45537</v>
      </c>
      <c r="J6163" t="s">
        <v>2457</v>
      </c>
      <c r="K6163">
        <v>289</v>
      </c>
      <c r="L6163" s="73">
        <v>62.777273867461901</v>
      </c>
      <c r="M6163">
        <v>286</v>
      </c>
      <c r="N6163">
        <v>0.98917882847263805</v>
      </c>
      <c r="O6163" s="73">
        <v>64.147401021275897</v>
      </c>
      <c r="P6163">
        <v>286</v>
      </c>
      <c r="Q6163">
        <v>0.98917882847263805</v>
      </c>
      <c r="R6163">
        <v>280</v>
      </c>
      <c r="S6163">
        <v>0.98484248570945598</v>
      </c>
      <c r="T6163">
        <v>38.964591052572104</v>
      </c>
      <c r="U6163">
        <v>0.88816004495961798</v>
      </c>
      <c r="V6163">
        <v>250</v>
      </c>
      <c r="W6163">
        <v>3.5050264119090901E-2</v>
      </c>
      <c r="X6163">
        <v>23</v>
      </c>
      <c r="Y6163">
        <v>286</v>
      </c>
      <c r="Z6163">
        <v>0.98917882847263805</v>
      </c>
      <c r="AA6163">
        <v>34.435729797947303</v>
      </c>
      <c r="AB6163">
        <v>268</v>
      </c>
      <c r="AC6163">
        <v>0.98193472963398898</v>
      </c>
      <c r="AD6163">
        <v>28</v>
      </c>
      <c r="AE6163">
        <v>3.1769803579321999E-2</v>
      </c>
      <c r="AF6163">
        <v>-7</v>
      </c>
      <c r="AG6163">
        <v>0</v>
      </c>
      <c r="AH6163">
        <v>1.32037232698767E-3</v>
      </c>
      <c r="AI6163">
        <v>10</v>
      </c>
      <c r="AJ6163" s="73">
        <v>60.045465706332998</v>
      </c>
      <c r="AK6163">
        <v>286</v>
      </c>
      <c r="AL6163">
        <v>0.98917882847263805</v>
      </c>
      <c r="AM6163">
        <v>1.01035234154389E-2</v>
      </c>
      <c r="AN6163">
        <v>1</v>
      </c>
      <c r="AO6163">
        <v>3.8674504642423203E-2</v>
      </c>
      <c r="AP6163">
        <v>2</v>
      </c>
      <c r="AQ6163">
        <v>289</v>
      </c>
      <c r="AR6163">
        <v>0.999999999999999</v>
      </c>
      <c r="AS6163">
        <v>0.144918223787635</v>
      </c>
      <c r="AT6163">
        <v>15</v>
      </c>
      <c r="AU6163">
        <v>0</v>
      </c>
      <c r="AV6163">
        <v>0</v>
      </c>
      <c r="AW6163">
        <v>289</v>
      </c>
      <c r="AX6163">
        <v>0.999999999999999</v>
      </c>
      <c r="AY6163" s="73">
        <v>63.162195071448998</v>
      </c>
      <c r="AZ6163">
        <v>286</v>
      </c>
      <c r="BA6163">
        <v>0.98917882847263805</v>
      </c>
      <c r="BB6163">
        <v>278</v>
      </c>
      <c r="BC6163">
        <v>0.88207706290975996</v>
      </c>
      <c r="BD6163">
        <v>9</v>
      </c>
      <c r="BE6163">
        <v>7.9248432447815806E-2</v>
      </c>
      <c r="BF6163">
        <v>62.777273867461901</v>
      </c>
      <c r="BG6163">
        <v>64.147401021275897</v>
      </c>
      <c r="BH6163">
        <v>63.162195071448998</v>
      </c>
      <c r="BI6163">
        <v>60.045465706332998</v>
      </c>
    </row>
    <row r="6164" spans="1:61" x14ac:dyDescent="0.25">
      <c r="A6164" s="10" t="str">
        <f>VLOOKUP(D6164,'Index-Relations'!E:F,2,FALSE)</f>
        <v>BM</v>
      </c>
      <c r="B6164" t="s">
        <v>3450</v>
      </c>
      <c r="C6164" s="53" t="s">
        <v>3350</v>
      </c>
      <c r="D6164" s="59" t="s">
        <v>2942</v>
      </c>
      <c r="E6164" s="59" t="s">
        <v>9580</v>
      </c>
      <c r="F6164" t="s">
        <v>1244</v>
      </c>
      <c r="G6164" t="s">
        <v>2755</v>
      </c>
      <c r="H6164" t="s">
        <v>1245</v>
      </c>
      <c r="I6164" s="52">
        <v>45505</v>
      </c>
      <c r="J6164" t="s">
        <v>2457</v>
      </c>
      <c r="K6164">
        <v>289</v>
      </c>
      <c r="L6164" s="73">
        <v>62.792519718874999</v>
      </c>
      <c r="M6164">
        <v>286</v>
      </c>
      <c r="N6164">
        <v>0.98997024281387902</v>
      </c>
      <c r="O6164" s="73">
        <v>64.156975029453903</v>
      </c>
      <c r="P6164">
        <v>286</v>
      </c>
      <c r="Q6164">
        <v>0.98997024281387902</v>
      </c>
      <c r="R6164">
        <v>280</v>
      </c>
      <c r="S6164">
        <v>0.98547347598326895</v>
      </c>
      <c r="T6164">
        <v>38.969187259650802</v>
      </c>
      <c r="U6164">
        <v>0.88157119017200303</v>
      </c>
      <c r="V6164">
        <v>250</v>
      </c>
      <c r="W6164">
        <v>3.6830642901158901E-2</v>
      </c>
      <c r="X6164">
        <v>23</v>
      </c>
      <c r="Y6164">
        <v>286</v>
      </c>
      <c r="Z6164">
        <v>0.98997024281387902</v>
      </c>
      <c r="AA6164">
        <v>36.102903338125302</v>
      </c>
      <c r="AB6164">
        <v>260</v>
      </c>
      <c r="AC6164">
        <v>0.96729721015358605</v>
      </c>
      <c r="AD6164">
        <v>26</v>
      </c>
      <c r="AE6164">
        <v>2.2673032660292702E-2</v>
      </c>
      <c r="AF6164">
        <v>3</v>
      </c>
      <c r="AG6164">
        <v>1.0029757186120701E-2</v>
      </c>
      <c r="AH6164">
        <v>1.2215146467675401E-3</v>
      </c>
      <c r="AI6164">
        <v>9</v>
      </c>
      <c r="AJ6164" s="73">
        <v>60.127260218434998</v>
      </c>
      <c r="AK6164">
        <v>286</v>
      </c>
      <c r="AL6164">
        <v>0.98997024281387902</v>
      </c>
      <c r="AM6164">
        <v>9.7885372654987202E-3</v>
      </c>
      <c r="AN6164">
        <v>1</v>
      </c>
      <c r="AO6164">
        <v>3.7712255459544E-2</v>
      </c>
      <c r="AP6164">
        <v>2</v>
      </c>
      <c r="AQ6164">
        <v>287</v>
      </c>
      <c r="AR6164">
        <v>0.99321693308820902</v>
      </c>
      <c r="AS6164">
        <v>0.14863678416728099</v>
      </c>
      <c r="AT6164">
        <v>16</v>
      </c>
      <c r="AU6164">
        <v>0</v>
      </c>
      <c r="AV6164">
        <v>0</v>
      </c>
      <c r="AW6164">
        <v>287</v>
      </c>
      <c r="AX6164">
        <v>0.99321693308820902</v>
      </c>
      <c r="AY6164" s="73">
        <v>63.132886387806998</v>
      </c>
      <c r="AZ6164">
        <v>286</v>
      </c>
      <c r="BA6164">
        <v>0.98997024281387902</v>
      </c>
      <c r="BB6164">
        <v>277</v>
      </c>
      <c r="BC6164">
        <v>0.88485164344765799</v>
      </c>
      <c r="BD6164">
        <v>8</v>
      </c>
      <c r="BE6164">
        <v>7.0653034181006796E-2</v>
      </c>
      <c r="BF6164">
        <v>62.792519718874999</v>
      </c>
      <c r="BG6164">
        <v>64.156975029453903</v>
      </c>
      <c r="BH6164">
        <v>63.132886387806998</v>
      </c>
      <c r="BI6164">
        <v>60.127260218434998</v>
      </c>
    </row>
    <row r="6165" spans="1:61" x14ac:dyDescent="0.25">
      <c r="A6165" s="10" t="str">
        <f>VLOOKUP(D6165,'Index-Relations'!E:F,2,FALSE)</f>
        <v>BM</v>
      </c>
      <c r="B6165" t="s">
        <v>3450</v>
      </c>
      <c r="C6165" s="53" t="s">
        <v>2765</v>
      </c>
      <c r="D6165" s="59" t="s">
        <v>2942</v>
      </c>
      <c r="E6165" s="59" t="s">
        <v>9581</v>
      </c>
      <c r="F6165" t="s">
        <v>1244</v>
      </c>
      <c r="G6165" t="s">
        <v>2755</v>
      </c>
      <c r="H6165" t="s">
        <v>1245</v>
      </c>
      <c r="I6165" s="52">
        <v>45474</v>
      </c>
      <c r="J6165" t="s">
        <v>2457</v>
      </c>
      <c r="K6165">
        <v>288</v>
      </c>
      <c r="L6165" s="73">
        <v>62.967287818406902</v>
      </c>
      <c r="M6165">
        <v>285</v>
      </c>
      <c r="N6165">
        <v>0.99014036094487401</v>
      </c>
      <c r="O6165" s="73">
        <v>64.325454126411003</v>
      </c>
      <c r="P6165">
        <v>285</v>
      </c>
      <c r="Q6165">
        <v>0.99014036094487401</v>
      </c>
      <c r="R6165">
        <v>279</v>
      </c>
      <c r="S6165">
        <v>0.98527791740494497</v>
      </c>
      <c r="T6165">
        <v>39.117256088872701</v>
      </c>
      <c r="U6165">
        <v>0.88503899785016404</v>
      </c>
      <c r="V6165">
        <v>249</v>
      </c>
      <c r="W6165">
        <v>3.53368966495664E-2</v>
      </c>
      <c r="X6165">
        <v>23</v>
      </c>
      <c r="Y6165">
        <v>285</v>
      </c>
      <c r="Z6165">
        <v>0.99014036094487401</v>
      </c>
      <c r="AA6165">
        <v>37.897183614192002</v>
      </c>
      <c r="AB6165">
        <v>255</v>
      </c>
      <c r="AC6165">
        <v>0.95536709558044097</v>
      </c>
      <c r="AD6165">
        <v>30</v>
      </c>
      <c r="AE6165">
        <v>3.47732653644326E-2</v>
      </c>
      <c r="AF6165">
        <v>3</v>
      </c>
      <c r="AG6165">
        <v>9.8596390551262195E-3</v>
      </c>
      <c r="AH6165">
        <v>9.8606758675671502E-4</v>
      </c>
      <c r="AI6165">
        <v>10</v>
      </c>
      <c r="AJ6165" s="73">
        <v>60.149957800701998</v>
      </c>
      <c r="AK6165">
        <v>285</v>
      </c>
      <c r="AL6165">
        <v>0.99014036094487401</v>
      </c>
      <c r="AM6165">
        <v>8.1908437181221292E-3</v>
      </c>
      <c r="AN6165">
        <v>1</v>
      </c>
      <c r="AO6165">
        <v>3.3780792627447598E-2</v>
      </c>
      <c r="AP6165">
        <v>2</v>
      </c>
      <c r="AQ6165">
        <v>286</v>
      </c>
      <c r="AR6165">
        <v>0.99317842184726801</v>
      </c>
      <c r="AS6165">
        <v>0.14613515104672301</v>
      </c>
      <c r="AT6165">
        <v>16</v>
      </c>
      <c r="AU6165">
        <v>0</v>
      </c>
      <c r="AV6165">
        <v>0</v>
      </c>
      <c r="AW6165">
        <v>286</v>
      </c>
      <c r="AX6165">
        <v>0.99317842184726701</v>
      </c>
      <c r="AY6165" s="73">
        <v>63.386857621913997</v>
      </c>
      <c r="AZ6165">
        <v>285</v>
      </c>
      <c r="BA6165">
        <v>0.99014036094487401</v>
      </c>
      <c r="BB6165">
        <v>276</v>
      </c>
      <c r="BC6165">
        <v>0.88704504228454595</v>
      </c>
      <c r="BD6165">
        <v>8</v>
      </c>
      <c r="BE6165">
        <v>7.2352586935273494E-2</v>
      </c>
      <c r="BF6165">
        <v>62.967287818406902</v>
      </c>
      <c r="BG6165">
        <v>64.325454126411003</v>
      </c>
      <c r="BH6165">
        <v>63.386857621913997</v>
      </c>
      <c r="BI6165">
        <v>60.149957800701998</v>
      </c>
    </row>
    <row r="6166" spans="1:61" x14ac:dyDescent="0.25">
      <c r="A6166" s="10" t="str">
        <f>VLOOKUP(D6166,'Index-Relations'!E:F,2,FALSE)</f>
        <v>BM</v>
      </c>
      <c r="B6166" t="s">
        <v>3450</v>
      </c>
      <c r="C6166" s="53" t="s">
        <v>2766</v>
      </c>
      <c r="D6166" s="59" t="s">
        <v>2942</v>
      </c>
      <c r="E6166" s="59" t="s">
        <v>9582</v>
      </c>
      <c r="F6166" t="s">
        <v>1244</v>
      </c>
      <c r="G6166" t="s">
        <v>2755</v>
      </c>
      <c r="H6166" t="s">
        <v>1245</v>
      </c>
      <c r="I6166" s="52">
        <v>45446</v>
      </c>
      <c r="J6166" t="s">
        <v>2457</v>
      </c>
      <c r="K6166">
        <v>288</v>
      </c>
      <c r="L6166" s="73">
        <v>63.630541991503001</v>
      </c>
      <c r="M6166">
        <v>285</v>
      </c>
      <c r="N6166">
        <v>0.99007691759229299</v>
      </c>
      <c r="O6166" s="73">
        <v>64.467104079084905</v>
      </c>
      <c r="P6166">
        <v>285</v>
      </c>
      <c r="Q6166">
        <v>0.99007691759229299</v>
      </c>
      <c r="R6166">
        <v>279</v>
      </c>
      <c r="S6166">
        <v>0.98501479678487003</v>
      </c>
      <c r="T6166">
        <v>39.020407105814897</v>
      </c>
      <c r="U6166">
        <v>0.88933681303102796</v>
      </c>
      <c r="V6166">
        <v>248</v>
      </c>
      <c r="W6166">
        <v>3.5546826434889003E-2</v>
      </c>
      <c r="X6166">
        <v>23</v>
      </c>
      <c r="Y6166">
        <v>285</v>
      </c>
      <c r="Z6166">
        <v>0.99007691759229399</v>
      </c>
      <c r="AA6166">
        <v>37.033841982715799</v>
      </c>
      <c r="AB6166">
        <v>254</v>
      </c>
      <c r="AC6166">
        <v>0.954923062384335</v>
      </c>
      <c r="AD6166">
        <v>31</v>
      </c>
      <c r="AE6166">
        <v>3.51538552079581E-2</v>
      </c>
      <c r="AF6166">
        <v>3</v>
      </c>
      <c r="AG6166">
        <v>9.9230824077063701E-3</v>
      </c>
      <c r="AH6166">
        <v>9.7250636929281003E-4</v>
      </c>
      <c r="AI6166">
        <v>10</v>
      </c>
      <c r="AJ6166" s="73">
        <v>60.525638451687001</v>
      </c>
      <c r="AK6166">
        <v>285</v>
      </c>
      <c r="AL6166">
        <v>0.99007691759229299</v>
      </c>
      <c r="AM6166">
        <v>7.8394692776411895E-3</v>
      </c>
      <c r="AN6166">
        <v>1</v>
      </c>
      <c r="AO6166">
        <v>3.4588443147094299E-2</v>
      </c>
      <c r="AP6166">
        <v>2</v>
      </c>
      <c r="AQ6166">
        <v>286</v>
      </c>
      <c r="AR6166">
        <v>0.99313894543088899</v>
      </c>
      <c r="AS6166">
        <v>0.14922911213767501</v>
      </c>
      <c r="AT6166">
        <v>16</v>
      </c>
      <c r="AU6166">
        <v>0</v>
      </c>
      <c r="AV6166">
        <v>0</v>
      </c>
      <c r="AW6166">
        <v>286</v>
      </c>
      <c r="AX6166">
        <v>0.99313894543088899</v>
      </c>
      <c r="AY6166" s="73">
        <v>64.592104791892993</v>
      </c>
      <c r="AZ6166">
        <v>285</v>
      </c>
      <c r="BA6166">
        <v>0.99007691759229299</v>
      </c>
      <c r="BB6166">
        <v>276</v>
      </c>
      <c r="BC6166">
        <v>0.88967527908087896</v>
      </c>
      <c r="BD6166">
        <v>8</v>
      </c>
      <c r="BE6166">
        <v>6.8875223202915198E-2</v>
      </c>
      <c r="BF6166">
        <v>63.630541991503001</v>
      </c>
      <c r="BG6166">
        <v>64.467104079084905</v>
      </c>
      <c r="BH6166">
        <v>64.592104791892993</v>
      </c>
      <c r="BI6166">
        <v>60.525638451687001</v>
      </c>
    </row>
    <row r="6167" spans="1:61" x14ac:dyDescent="0.25">
      <c r="A6167" s="10" t="str">
        <f>VLOOKUP(D6167,'Index-Relations'!E:F,2,FALSE)</f>
        <v>BM</v>
      </c>
      <c r="B6167" t="s">
        <v>3450</v>
      </c>
      <c r="C6167" s="53" t="s">
        <v>2767</v>
      </c>
      <c r="D6167" s="59" t="s">
        <v>2942</v>
      </c>
      <c r="E6167" s="59" t="s">
        <v>9583</v>
      </c>
      <c r="F6167" t="s">
        <v>1244</v>
      </c>
      <c r="G6167" t="s">
        <v>2755</v>
      </c>
      <c r="H6167" t="s">
        <v>1245</v>
      </c>
      <c r="I6167" s="52">
        <v>45413</v>
      </c>
      <c r="J6167" t="s">
        <v>2457</v>
      </c>
      <c r="K6167">
        <v>289</v>
      </c>
      <c r="L6167" s="73">
        <v>63.761157154023003</v>
      </c>
      <c r="M6167">
        <v>285</v>
      </c>
      <c r="N6167">
        <v>0.990865391582191</v>
      </c>
      <c r="O6167" s="73">
        <v>64.547484842257902</v>
      </c>
      <c r="P6167">
        <v>285</v>
      </c>
      <c r="Q6167">
        <v>0.990865391582191</v>
      </c>
      <c r="R6167">
        <v>279</v>
      </c>
      <c r="S6167">
        <v>0.98559107607079</v>
      </c>
      <c r="T6167">
        <v>39.017483739385902</v>
      </c>
      <c r="U6167">
        <v>0.88904301620027804</v>
      </c>
      <c r="V6167">
        <v>248</v>
      </c>
      <c r="W6167">
        <v>3.5230634456122699E-2</v>
      </c>
      <c r="X6167">
        <v>23</v>
      </c>
      <c r="Y6167">
        <v>285</v>
      </c>
      <c r="Z6167">
        <v>0.990865391582191</v>
      </c>
      <c r="AA6167">
        <v>38.262970472631601</v>
      </c>
      <c r="AB6167">
        <v>253</v>
      </c>
      <c r="AC6167">
        <v>0.95457687582888595</v>
      </c>
      <c r="AD6167">
        <v>32</v>
      </c>
      <c r="AE6167">
        <v>3.6288515753304898E-2</v>
      </c>
      <c r="AF6167">
        <v>4</v>
      </c>
      <c r="AG6167">
        <v>9.1346084178090606E-3</v>
      </c>
      <c r="AH6167">
        <v>9.7268915779449004E-4</v>
      </c>
      <c r="AI6167">
        <v>10</v>
      </c>
      <c r="AJ6167" s="73">
        <v>60.421718910228897</v>
      </c>
      <c r="AK6167">
        <v>285</v>
      </c>
      <c r="AL6167">
        <v>0.990865391582191</v>
      </c>
      <c r="AM6167">
        <v>7.7513701896138798E-3</v>
      </c>
      <c r="AN6167">
        <v>1</v>
      </c>
      <c r="AO6167">
        <v>3.4104232632373999E-2</v>
      </c>
      <c r="AP6167">
        <v>2</v>
      </c>
      <c r="AQ6167">
        <v>286</v>
      </c>
      <c r="AR6167">
        <v>0.99385073495302001</v>
      </c>
      <c r="AS6167">
        <v>0.14704978043635999</v>
      </c>
      <c r="AT6167">
        <v>16</v>
      </c>
      <c r="AU6167">
        <v>0</v>
      </c>
      <c r="AV6167">
        <v>0</v>
      </c>
      <c r="AW6167">
        <v>286</v>
      </c>
      <c r="AX6167">
        <v>0.99385073495302001</v>
      </c>
      <c r="AY6167" s="73">
        <v>64.974917030724995</v>
      </c>
      <c r="AZ6167">
        <v>285</v>
      </c>
      <c r="BA6167">
        <v>0.990865391582191</v>
      </c>
      <c r="BB6167">
        <v>276</v>
      </c>
      <c r="BC6167">
        <v>0.89038185019801197</v>
      </c>
      <c r="BD6167">
        <v>8</v>
      </c>
      <c r="BE6167">
        <v>6.9364652122633999E-2</v>
      </c>
      <c r="BF6167">
        <v>63.761157154023003</v>
      </c>
      <c r="BG6167">
        <v>64.547484842257902</v>
      </c>
      <c r="BH6167">
        <v>64.974917030724995</v>
      </c>
      <c r="BI6167">
        <v>60.421718910228897</v>
      </c>
    </row>
    <row r="6168" spans="1:61" x14ac:dyDescent="0.25">
      <c r="A6168" s="10" t="str">
        <f>VLOOKUP(D6168,'Index-Relations'!E:F,2,FALSE)</f>
        <v>BM</v>
      </c>
      <c r="B6168" t="s">
        <v>3450</v>
      </c>
      <c r="C6168" s="53" t="s">
        <v>2768</v>
      </c>
      <c r="D6168" s="59" t="s">
        <v>2942</v>
      </c>
      <c r="E6168" s="59" t="s">
        <v>9584</v>
      </c>
      <c r="F6168" t="s">
        <v>1244</v>
      </c>
      <c r="G6168" t="s">
        <v>2755</v>
      </c>
      <c r="H6168" t="s">
        <v>1245</v>
      </c>
      <c r="I6168" s="52">
        <v>45383</v>
      </c>
      <c r="J6168" t="s">
        <v>2457</v>
      </c>
      <c r="K6168">
        <v>287</v>
      </c>
      <c r="L6168">
        <v>69.642747974867206</v>
      </c>
      <c r="M6168">
        <v>285</v>
      </c>
      <c r="N6168">
        <v>0.99726210758657696</v>
      </c>
      <c r="O6168">
        <v>69.681992439836705</v>
      </c>
      <c r="P6168">
        <v>285</v>
      </c>
      <c r="Q6168">
        <v>0.99726210758657696</v>
      </c>
      <c r="R6168">
        <v>279</v>
      </c>
      <c r="S6168">
        <v>0.99187231733079295</v>
      </c>
      <c r="T6168">
        <v>38.9826291000578</v>
      </c>
      <c r="U6168">
        <v>0.88888841377754702</v>
      </c>
      <c r="V6168">
        <v>248</v>
      </c>
      <c r="W6168">
        <v>3.4857811610505697E-2</v>
      </c>
      <c r="X6168">
        <v>23</v>
      </c>
      <c r="Y6168">
        <v>285</v>
      </c>
      <c r="Z6168">
        <v>0.99726210758657696</v>
      </c>
      <c r="AA6168">
        <v>37.160951201093802</v>
      </c>
      <c r="AB6168">
        <v>252</v>
      </c>
      <c r="AC6168">
        <v>0.96075918147981298</v>
      </c>
      <c r="AD6168">
        <v>33</v>
      </c>
      <c r="AE6168">
        <v>3.6502926106763499E-2</v>
      </c>
      <c r="AF6168">
        <v>2</v>
      </c>
      <c r="AG6168">
        <v>2.7378924134227201E-3</v>
      </c>
      <c r="AH6168">
        <v>9.6755714088077804E-4</v>
      </c>
      <c r="AI6168">
        <v>10</v>
      </c>
      <c r="AJ6168">
        <v>64.6837650248888</v>
      </c>
      <c r="AK6168">
        <v>285</v>
      </c>
      <c r="AL6168">
        <v>0.99726210758657696</v>
      </c>
      <c r="AM6168">
        <v>8.2554352357329299E-3</v>
      </c>
      <c r="AN6168">
        <v>1</v>
      </c>
      <c r="AO6168">
        <v>3.1998171502973398E-2</v>
      </c>
      <c r="AP6168">
        <v>2</v>
      </c>
      <c r="AQ6168">
        <v>286</v>
      </c>
      <c r="AR6168">
        <v>1</v>
      </c>
      <c r="AS6168">
        <v>0.14710824323395699</v>
      </c>
      <c r="AT6168">
        <v>16</v>
      </c>
      <c r="AU6168">
        <v>0</v>
      </c>
      <c r="AV6168">
        <v>0</v>
      </c>
      <c r="AW6168">
        <v>286</v>
      </c>
      <c r="AX6168">
        <v>0.999999999999999</v>
      </c>
      <c r="AY6168">
        <v>72.1654800239357</v>
      </c>
      <c r="AZ6168">
        <v>285</v>
      </c>
      <c r="BA6168">
        <v>0.99726210758657696</v>
      </c>
      <c r="BB6168">
        <v>276</v>
      </c>
      <c r="BC6168">
        <v>0.89281517407433597</v>
      </c>
      <c r="BD6168">
        <v>8</v>
      </c>
      <c r="BE6168">
        <v>7.5186654422690194E-2</v>
      </c>
      <c r="BF6168">
        <v>64.383702792012002</v>
      </c>
      <c r="BG6168">
        <v>65.416093957458997</v>
      </c>
      <c r="BH6168">
        <v>66.061722016501903</v>
      </c>
      <c r="BI6168">
        <v>60.115760773113898</v>
      </c>
    </row>
    <row r="6169" spans="1:61" x14ac:dyDescent="0.25">
      <c r="A6169" s="10" t="str">
        <f>VLOOKUP(D6169,'Index-Relations'!E:F,2,FALSE)</f>
        <v>BM</v>
      </c>
      <c r="B6169" t="s">
        <v>3450</v>
      </c>
      <c r="C6169" s="53" t="s">
        <v>2769</v>
      </c>
      <c r="D6169" s="59" t="s">
        <v>2942</v>
      </c>
      <c r="E6169" s="59" t="s">
        <v>9585</v>
      </c>
      <c r="F6169" t="s">
        <v>1244</v>
      </c>
      <c r="G6169" t="s">
        <v>2755</v>
      </c>
      <c r="H6169" t="s">
        <v>1245</v>
      </c>
      <c r="I6169" s="52">
        <v>45352</v>
      </c>
      <c r="J6169" t="s">
        <v>2457</v>
      </c>
      <c r="K6169">
        <v>287</v>
      </c>
      <c r="L6169">
        <v>69.898170755058104</v>
      </c>
      <c r="M6169">
        <v>284</v>
      </c>
      <c r="N6169">
        <v>0.99666665081848105</v>
      </c>
      <c r="O6169">
        <v>70.034893265843493</v>
      </c>
      <c r="P6169">
        <v>284</v>
      </c>
      <c r="Q6169">
        <v>0.99666665081848105</v>
      </c>
      <c r="R6169">
        <v>279</v>
      </c>
      <c r="S6169">
        <v>0.99213283637902805</v>
      </c>
      <c r="T6169">
        <v>38.851500190286501</v>
      </c>
      <c r="U6169">
        <v>0.88375304797448895</v>
      </c>
      <c r="V6169">
        <v>248</v>
      </c>
      <c r="W6169">
        <v>9.8111569437032992E-3</v>
      </c>
      <c r="X6169">
        <v>16</v>
      </c>
      <c r="Y6169">
        <v>285</v>
      </c>
      <c r="Z6169">
        <v>0.99691417436207297</v>
      </c>
      <c r="AA6169">
        <v>37.362866944279702</v>
      </c>
      <c r="AB6169">
        <v>252</v>
      </c>
      <c r="AC6169">
        <v>0.96113751525894597</v>
      </c>
      <c r="AD6169">
        <v>33</v>
      </c>
      <c r="AE6169">
        <v>3.57766591031266E-2</v>
      </c>
      <c r="AF6169">
        <v>2</v>
      </c>
      <c r="AG6169">
        <v>3.08582563792693E-3</v>
      </c>
      <c r="AH6169">
        <v>1.6000328142617699E-5</v>
      </c>
      <c r="AI6169">
        <v>3</v>
      </c>
      <c r="AJ6169">
        <v>64.901311657347307</v>
      </c>
      <c r="AK6169">
        <v>284</v>
      </c>
      <c r="AL6169">
        <v>0.99666665081848105</v>
      </c>
      <c r="AM6169">
        <v>7.3834401966998697E-3</v>
      </c>
      <c r="AN6169">
        <v>1</v>
      </c>
      <c r="AO6169">
        <v>3.2432849224323601E-2</v>
      </c>
      <c r="AP6169">
        <v>2</v>
      </c>
      <c r="AQ6169">
        <v>286</v>
      </c>
      <c r="AR6169">
        <v>0.99966332924490697</v>
      </c>
      <c r="AS6169">
        <v>0.145419922910351</v>
      </c>
      <c r="AT6169">
        <v>16</v>
      </c>
      <c r="AU6169">
        <v>0</v>
      </c>
      <c r="AV6169">
        <v>0</v>
      </c>
      <c r="AW6169">
        <v>286</v>
      </c>
      <c r="AX6169">
        <v>0.99966332924490697</v>
      </c>
      <c r="AY6169">
        <v>72.318865095039797</v>
      </c>
      <c r="AZ6169">
        <v>284</v>
      </c>
      <c r="BA6169">
        <v>0.99666665081848105</v>
      </c>
      <c r="BB6169">
        <v>276</v>
      </c>
      <c r="BC6169">
        <v>0.89179010345427401</v>
      </c>
      <c r="BD6169">
        <v>8</v>
      </c>
      <c r="BE6169">
        <v>7.5440376566309406E-2</v>
      </c>
      <c r="BF6169">
        <v>64.589123103882898</v>
      </c>
      <c r="BG6169">
        <v>65.721308352305996</v>
      </c>
      <c r="BH6169">
        <v>66.196430311900002</v>
      </c>
      <c r="BI6169">
        <v>60.273228538174997</v>
      </c>
    </row>
    <row r="6170" spans="1:61" x14ac:dyDescent="0.25">
      <c r="A6170" s="10" t="str">
        <f>VLOOKUP(D6170,'Index-Relations'!E:F,2,FALSE)</f>
        <v>BM</v>
      </c>
      <c r="B6170" t="s">
        <v>3450</v>
      </c>
      <c r="C6170" s="53" t="s">
        <v>2770</v>
      </c>
      <c r="D6170" s="59" t="s">
        <v>2942</v>
      </c>
      <c r="E6170" s="59" t="s">
        <v>9586</v>
      </c>
      <c r="F6170" t="s">
        <v>1244</v>
      </c>
      <c r="G6170" t="s">
        <v>2755</v>
      </c>
      <c r="H6170" t="s">
        <v>1245</v>
      </c>
      <c r="I6170" s="52">
        <v>45323</v>
      </c>
      <c r="J6170" t="s">
        <v>2457</v>
      </c>
      <c r="K6170">
        <v>286</v>
      </c>
      <c r="L6170">
        <v>70.277579325624799</v>
      </c>
      <c r="M6170">
        <v>284</v>
      </c>
      <c r="N6170">
        <v>0.99717123722194501</v>
      </c>
      <c r="O6170">
        <v>70.251451611034</v>
      </c>
      <c r="P6170">
        <v>284</v>
      </c>
      <c r="Q6170">
        <v>0.99717123722194501</v>
      </c>
      <c r="R6170">
        <v>279</v>
      </c>
      <c r="S6170">
        <v>0.99272130921234503</v>
      </c>
      <c r="T6170">
        <v>38.7146885436185</v>
      </c>
      <c r="U6170">
        <v>0.87850019883499997</v>
      </c>
      <c r="V6170">
        <v>247</v>
      </c>
      <c r="W6170">
        <v>1.00109487215389E-2</v>
      </c>
      <c r="X6170">
        <v>15</v>
      </c>
      <c r="Y6170">
        <v>285</v>
      </c>
      <c r="Z6170">
        <v>0.99742405869106099</v>
      </c>
      <c r="AA6170">
        <v>39.237795744627697</v>
      </c>
      <c r="AB6170">
        <v>252</v>
      </c>
      <c r="AC6170">
        <v>0.96099830767414995</v>
      </c>
      <c r="AD6170">
        <v>33</v>
      </c>
      <c r="AE6170">
        <v>3.6425751016911097E-2</v>
      </c>
      <c r="AF6170">
        <v>1</v>
      </c>
      <c r="AG6170">
        <v>2.5759413089388502E-3</v>
      </c>
      <c r="AH6170">
        <v>1.7200359442229098E-5</v>
      </c>
      <c r="AI6170">
        <v>3</v>
      </c>
      <c r="AJ6170">
        <v>65.170643226343302</v>
      </c>
      <c r="AK6170">
        <v>284</v>
      </c>
      <c r="AL6170">
        <v>0.99717123722194501</v>
      </c>
      <c r="AM6170">
        <v>7.9847075970911896E-3</v>
      </c>
      <c r="AN6170">
        <v>1</v>
      </c>
      <c r="AO6170">
        <v>3.4604068427312902E-2</v>
      </c>
      <c r="AP6170">
        <v>2</v>
      </c>
      <c r="AQ6170">
        <v>286</v>
      </c>
      <c r="AR6170">
        <v>1</v>
      </c>
      <c r="AS6170">
        <v>0.15099694686020801</v>
      </c>
      <c r="AT6170">
        <v>16</v>
      </c>
      <c r="AU6170">
        <v>0</v>
      </c>
      <c r="AV6170">
        <v>0</v>
      </c>
      <c r="AW6170">
        <v>286</v>
      </c>
      <c r="AX6170">
        <v>1</v>
      </c>
      <c r="AY6170">
        <v>72.785553928630407</v>
      </c>
      <c r="AZ6170">
        <v>284</v>
      </c>
      <c r="BA6170">
        <v>0.99717123722194501</v>
      </c>
      <c r="BB6170">
        <v>276</v>
      </c>
      <c r="BC6170">
        <v>0.89208414369856104</v>
      </c>
      <c r="BD6170">
        <v>8</v>
      </c>
      <c r="BE6170">
        <v>7.3311787874125206E-2</v>
      </c>
      <c r="BF6170">
        <v>64.967525319852001</v>
      </c>
      <c r="BG6170">
        <v>65.867226977724897</v>
      </c>
      <c r="BH6170">
        <v>66.707642156654998</v>
      </c>
      <c r="BI6170">
        <v>60.564579539088903</v>
      </c>
    </row>
    <row r="6171" spans="1:61" x14ac:dyDescent="0.25">
      <c r="A6171" s="10" t="str">
        <f>VLOOKUP(D6171,'Index-Relations'!E:F,2,FALSE)</f>
        <v>BM</v>
      </c>
      <c r="B6171" t="s">
        <v>3450</v>
      </c>
      <c r="C6171" s="53" t="s">
        <v>2760</v>
      </c>
      <c r="D6171" s="59" t="s">
        <v>2943</v>
      </c>
      <c r="E6171" s="59" t="s">
        <v>9587</v>
      </c>
      <c r="F6171" t="s">
        <v>1246</v>
      </c>
      <c r="G6171" t="s">
        <v>2642</v>
      </c>
      <c r="H6171" t="s">
        <v>1247</v>
      </c>
      <c r="I6171" s="52">
        <v>45658</v>
      </c>
      <c r="J6171" t="s">
        <v>2457</v>
      </c>
      <c r="K6171">
        <v>145</v>
      </c>
      <c r="L6171" s="73">
        <v>66.849264173580906</v>
      </c>
      <c r="M6171">
        <v>142</v>
      </c>
      <c r="N6171">
        <v>0.99900573380145596</v>
      </c>
      <c r="O6171" s="73">
        <v>71.519298713807004</v>
      </c>
      <c r="P6171">
        <v>142</v>
      </c>
      <c r="Q6171">
        <v>0.99900573380145596</v>
      </c>
      <c r="R6171">
        <v>136</v>
      </c>
      <c r="S6171">
        <v>0.99058954917110698</v>
      </c>
      <c r="T6171">
        <v>26.4903618563382</v>
      </c>
      <c r="U6171">
        <v>0.32517558448030798</v>
      </c>
      <c r="V6171">
        <v>75</v>
      </c>
      <c r="W6171">
        <v>3.0898230155467101E-4</v>
      </c>
      <c r="X6171">
        <v>1</v>
      </c>
      <c r="Y6171">
        <v>143</v>
      </c>
      <c r="Z6171">
        <v>0.99973479365794204</v>
      </c>
      <c r="AA6171">
        <v>2.5674789181454001</v>
      </c>
      <c r="AB6171">
        <v>117</v>
      </c>
      <c r="AC6171">
        <v>0.95847324091130104</v>
      </c>
      <c r="AD6171">
        <v>26</v>
      </c>
      <c r="AE6171">
        <v>4.1261552746641797E-2</v>
      </c>
      <c r="AF6171">
        <v>2</v>
      </c>
      <c r="AG6171">
        <v>2.6520634205656703E-4</v>
      </c>
      <c r="AH6171">
        <v>0</v>
      </c>
      <c r="AI6171">
        <v>0</v>
      </c>
      <c r="AJ6171" s="73">
        <v>63.319203071270003</v>
      </c>
      <c r="AK6171">
        <v>142</v>
      </c>
      <c r="AL6171">
        <v>0.99900573380145596</v>
      </c>
      <c r="AM6171">
        <v>0</v>
      </c>
      <c r="AN6171">
        <v>0</v>
      </c>
      <c r="AO6171">
        <v>0</v>
      </c>
      <c r="AP6171">
        <v>0</v>
      </c>
      <c r="AQ6171">
        <v>143</v>
      </c>
      <c r="AR6171">
        <v>0.99911098910931595</v>
      </c>
      <c r="AS6171">
        <v>0</v>
      </c>
      <c r="AT6171">
        <v>0</v>
      </c>
      <c r="AU6171">
        <v>0</v>
      </c>
      <c r="AV6171">
        <v>0</v>
      </c>
      <c r="AW6171">
        <v>143</v>
      </c>
      <c r="AX6171">
        <v>0.99911098910931595</v>
      </c>
      <c r="AY6171" s="73">
        <v>63.150147692572901</v>
      </c>
      <c r="AZ6171">
        <v>142</v>
      </c>
      <c r="BA6171">
        <v>0.99900573380145596</v>
      </c>
      <c r="BB6171">
        <v>143</v>
      </c>
      <c r="BC6171">
        <v>0.99911098910931595</v>
      </c>
      <c r="BD6171">
        <v>0</v>
      </c>
      <c r="BE6171">
        <v>0</v>
      </c>
      <c r="BF6171">
        <v>66.849264173580906</v>
      </c>
      <c r="BG6171">
        <v>71.519298713807004</v>
      </c>
      <c r="BH6171">
        <v>63.150147692572901</v>
      </c>
      <c r="BI6171">
        <v>63.319203071270003</v>
      </c>
    </row>
    <row r="6172" spans="1:61" x14ac:dyDescent="0.25">
      <c r="A6172" s="10" t="str">
        <f>VLOOKUP(D6172,'Index-Relations'!E:F,2,FALSE)</f>
        <v>BM</v>
      </c>
      <c r="B6172" t="s">
        <v>3450</v>
      </c>
      <c r="C6172" s="53" t="s">
        <v>2761</v>
      </c>
      <c r="D6172" s="59" t="s">
        <v>2943</v>
      </c>
      <c r="E6172" s="59" t="s">
        <v>9588</v>
      </c>
      <c r="F6172" t="s">
        <v>1246</v>
      </c>
      <c r="G6172" t="s">
        <v>2642</v>
      </c>
      <c r="H6172" t="s">
        <v>1247</v>
      </c>
      <c r="I6172" s="52">
        <v>45628</v>
      </c>
      <c r="J6172" t="s">
        <v>2457</v>
      </c>
      <c r="K6172">
        <v>145</v>
      </c>
      <c r="L6172" s="73">
        <v>67.7492152443929</v>
      </c>
      <c r="M6172">
        <v>142</v>
      </c>
      <c r="N6172">
        <v>0.99891695868006203</v>
      </c>
      <c r="O6172" s="73">
        <v>72.406059040735002</v>
      </c>
      <c r="P6172">
        <v>142</v>
      </c>
      <c r="Q6172">
        <v>0.99891695868006203</v>
      </c>
      <c r="R6172">
        <v>136</v>
      </c>
      <c r="S6172">
        <v>0.98989434708790602</v>
      </c>
      <c r="T6172">
        <v>25.854818697288401</v>
      </c>
      <c r="U6172">
        <v>0.32324569343984499</v>
      </c>
      <c r="V6172">
        <v>75</v>
      </c>
      <c r="W6172">
        <v>3.22668222587569E-4</v>
      </c>
      <c r="X6172">
        <v>1</v>
      </c>
      <c r="Y6172">
        <v>143</v>
      </c>
      <c r="Z6172">
        <v>0.99971137906634699</v>
      </c>
      <c r="AA6172">
        <v>2.5351209208409</v>
      </c>
      <c r="AB6172">
        <v>117</v>
      </c>
      <c r="AC6172">
        <v>0.95598789061595302</v>
      </c>
      <c r="AD6172">
        <v>26</v>
      </c>
      <c r="AE6172">
        <v>4.3723488450393401E-2</v>
      </c>
      <c r="AF6172">
        <v>2</v>
      </c>
      <c r="AG6172">
        <v>2.8862093365279002E-4</v>
      </c>
      <c r="AH6172">
        <v>0</v>
      </c>
      <c r="AI6172">
        <v>0</v>
      </c>
      <c r="AJ6172" s="73">
        <v>64.355867714685999</v>
      </c>
      <c r="AK6172">
        <v>142</v>
      </c>
      <c r="AL6172">
        <v>0.99891695868006203</v>
      </c>
      <c r="AM6172">
        <v>0</v>
      </c>
      <c r="AN6172">
        <v>0</v>
      </c>
      <c r="AO6172">
        <v>0</v>
      </c>
      <c r="AP6172">
        <v>0</v>
      </c>
      <c r="AQ6172">
        <v>143</v>
      </c>
      <c r="AR6172">
        <v>0.99904490980990202</v>
      </c>
      <c r="AS6172">
        <v>0</v>
      </c>
      <c r="AT6172">
        <v>0</v>
      </c>
      <c r="AU6172">
        <v>0</v>
      </c>
      <c r="AV6172">
        <v>0</v>
      </c>
      <c r="AW6172">
        <v>143</v>
      </c>
      <c r="AX6172">
        <v>0.99904490980990202</v>
      </c>
      <c r="AY6172" s="73">
        <v>63.867746362237</v>
      </c>
      <c r="AZ6172">
        <v>142</v>
      </c>
      <c r="BA6172">
        <v>0.99891695868006203</v>
      </c>
      <c r="BB6172">
        <v>143</v>
      </c>
      <c r="BC6172">
        <v>0.99904490980990202</v>
      </c>
      <c r="BD6172">
        <v>0</v>
      </c>
      <c r="BE6172">
        <v>0</v>
      </c>
      <c r="BF6172">
        <v>67.7492152443929</v>
      </c>
      <c r="BG6172">
        <v>72.406059040735002</v>
      </c>
      <c r="BH6172">
        <v>63.867746362237</v>
      </c>
      <c r="BI6172">
        <v>64.355867714685999</v>
      </c>
    </row>
    <row r="6173" spans="1:61" x14ac:dyDescent="0.25">
      <c r="A6173" s="10" t="str">
        <f>VLOOKUP(D6173,'Index-Relations'!E:F,2,FALSE)</f>
        <v>BM</v>
      </c>
      <c r="B6173" t="s">
        <v>3450</v>
      </c>
      <c r="C6173" s="53" t="s">
        <v>2762</v>
      </c>
      <c r="D6173" s="59" t="s">
        <v>2943</v>
      </c>
      <c r="E6173" s="59" t="s">
        <v>9589</v>
      </c>
      <c r="F6173" t="s">
        <v>1246</v>
      </c>
      <c r="G6173" t="s">
        <v>2642</v>
      </c>
      <c r="H6173" t="s">
        <v>1247</v>
      </c>
      <c r="I6173" s="52">
        <v>45597</v>
      </c>
      <c r="J6173" t="s">
        <v>2457</v>
      </c>
      <c r="K6173">
        <v>145</v>
      </c>
      <c r="L6173" s="73">
        <v>68.117966825118899</v>
      </c>
      <c r="M6173">
        <v>142</v>
      </c>
      <c r="N6173">
        <v>0.99880502757761702</v>
      </c>
      <c r="O6173" s="73">
        <v>72.644924010692904</v>
      </c>
      <c r="P6173">
        <v>142</v>
      </c>
      <c r="Q6173">
        <v>0.99880502757761702</v>
      </c>
      <c r="R6173">
        <v>136</v>
      </c>
      <c r="S6173">
        <v>0.992742137666494</v>
      </c>
      <c r="T6173">
        <v>26.070307429258801</v>
      </c>
      <c r="U6173">
        <v>0.32257040376254997</v>
      </c>
      <c r="V6173">
        <v>73</v>
      </c>
      <c r="W6173">
        <v>3.1934452102069002E-4</v>
      </c>
      <c r="X6173">
        <v>1</v>
      </c>
      <c r="Y6173">
        <v>143</v>
      </c>
      <c r="Z6173">
        <v>0.99964379686111304</v>
      </c>
      <c r="AA6173">
        <v>2.7068003108090202</v>
      </c>
      <c r="AB6173">
        <v>116</v>
      </c>
      <c r="AC6173">
        <v>0.95358290689223502</v>
      </c>
      <c r="AD6173">
        <v>27</v>
      </c>
      <c r="AE6173">
        <v>4.6060889968877097E-2</v>
      </c>
      <c r="AF6173">
        <v>2</v>
      </c>
      <c r="AG6173">
        <v>3.5620313888710899E-4</v>
      </c>
      <c r="AH6173">
        <v>0</v>
      </c>
      <c r="AI6173">
        <v>0</v>
      </c>
      <c r="AJ6173" s="73">
        <v>64.767368971901007</v>
      </c>
      <c r="AK6173">
        <v>142</v>
      </c>
      <c r="AL6173">
        <v>0.99880502757761702</v>
      </c>
      <c r="AM6173">
        <v>0</v>
      </c>
      <c r="AN6173">
        <v>0</v>
      </c>
      <c r="AO6173">
        <v>0</v>
      </c>
      <c r="AP6173">
        <v>0</v>
      </c>
      <c r="AQ6173">
        <v>143</v>
      </c>
      <c r="AR6173">
        <v>0.99896004871432798</v>
      </c>
      <c r="AS6173">
        <v>0</v>
      </c>
      <c r="AT6173">
        <v>0</v>
      </c>
      <c r="AU6173">
        <v>0</v>
      </c>
      <c r="AV6173">
        <v>0</v>
      </c>
      <c r="AW6173">
        <v>143</v>
      </c>
      <c r="AX6173">
        <v>0.99896004871432798</v>
      </c>
      <c r="AY6173" s="73">
        <v>64.237087162839899</v>
      </c>
      <c r="AZ6173">
        <v>142</v>
      </c>
      <c r="BA6173">
        <v>0.99880502757761702</v>
      </c>
      <c r="BB6173">
        <v>143</v>
      </c>
      <c r="BC6173">
        <v>0.99896004871432798</v>
      </c>
      <c r="BD6173">
        <v>0</v>
      </c>
      <c r="BE6173">
        <v>0</v>
      </c>
      <c r="BF6173">
        <v>68.117966825118899</v>
      </c>
      <c r="BG6173">
        <v>72.644924010692904</v>
      </c>
      <c r="BH6173">
        <v>64.237087162839899</v>
      </c>
      <c r="BI6173">
        <v>64.767368971901007</v>
      </c>
    </row>
    <row r="6174" spans="1:61" x14ac:dyDescent="0.25">
      <c r="A6174" s="10" t="str">
        <f>VLOOKUP(D6174,'Index-Relations'!E:F,2,FALSE)</f>
        <v>BM</v>
      </c>
      <c r="B6174" t="s">
        <v>3450</v>
      </c>
      <c r="C6174" s="53" t="s">
        <v>2763</v>
      </c>
      <c r="D6174" s="59" t="s">
        <v>2943</v>
      </c>
      <c r="E6174" s="59" t="s">
        <v>9590</v>
      </c>
      <c r="F6174" t="s">
        <v>1246</v>
      </c>
      <c r="G6174" t="s">
        <v>2642</v>
      </c>
      <c r="H6174" t="s">
        <v>1247</v>
      </c>
      <c r="I6174" s="52">
        <v>45566</v>
      </c>
      <c r="J6174" t="s">
        <v>2457</v>
      </c>
      <c r="K6174">
        <v>145</v>
      </c>
      <c r="L6174" s="73">
        <v>68.061402863103993</v>
      </c>
      <c r="M6174">
        <v>142</v>
      </c>
      <c r="N6174">
        <v>0.99879117836419296</v>
      </c>
      <c r="O6174" s="73">
        <v>72.891438852633996</v>
      </c>
      <c r="P6174">
        <v>142</v>
      </c>
      <c r="Q6174">
        <v>0.99879117836419296</v>
      </c>
      <c r="R6174">
        <v>136</v>
      </c>
      <c r="S6174">
        <v>0.99334455350032103</v>
      </c>
      <c r="T6174">
        <v>26.470025650397201</v>
      </c>
      <c r="U6174">
        <v>0.323782677184695</v>
      </c>
      <c r="V6174">
        <v>73</v>
      </c>
      <c r="W6174">
        <v>3.1614347910367802E-4</v>
      </c>
      <c r="X6174">
        <v>1</v>
      </c>
      <c r="Y6174">
        <v>143</v>
      </c>
      <c r="Z6174">
        <v>0.99961675016549201</v>
      </c>
      <c r="AA6174">
        <v>2.6879354904365198</v>
      </c>
      <c r="AB6174">
        <v>115</v>
      </c>
      <c r="AC6174">
        <v>0.95078572677354001</v>
      </c>
      <c r="AD6174">
        <v>28</v>
      </c>
      <c r="AE6174">
        <v>4.8831023391952201E-2</v>
      </c>
      <c r="AF6174">
        <v>2</v>
      </c>
      <c r="AG6174">
        <v>3.8324983450734002E-4</v>
      </c>
      <c r="AH6174">
        <v>0</v>
      </c>
      <c r="AI6174">
        <v>0</v>
      </c>
      <c r="AJ6174" s="73">
        <v>64.589422638076996</v>
      </c>
      <c r="AK6174">
        <v>142</v>
      </c>
      <c r="AL6174">
        <v>0.99879117836419296</v>
      </c>
      <c r="AM6174">
        <v>0</v>
      </c>
      <c r="AN6174">
        <v>0</v>
      </c>
      <c r="AO6174">
        <v>0</v>
      </c>
      <c r="AP6174">
        <v>0</v>
      </c>
      <c r="AQ6174">
        <v>143</v>
      </c>
      <c r="AR6174">
        <v>0.99896941305259301</v>
      </c>
      <c r="AS6174">
        <v>0</v>
      </c>
      <c r="AT6174">
        <v>0</v>
      </c>
      <c r="AU6174">
        <v>0</v>
      </c>
      <c r="AV6174">
        <v>0</v>
      </c>
      <c r="AW6174">
        <v>143</v>
      </c>
      <c r="AX6174">
        <v>0.99896941305259301</v>
      </c>
      <c r="AY6174" s="73">
        <v>63.987070213637899</v>
      </c>
      <c r="AZ6174">
        <v>142</v>
      </c>
      <c r="BA6174">
        <v>0.99879117836419296</v>
      </c>
      <c r="BB6174">
        <v>143</v>
      </c>
      <c r="BC6174">
        <v>0.99896941305259301</v>
      </c>
      <c r="BD6174">
        <v>0</v>
      </c>
      <c r="BE6174">
        <v>0</v>
      </c>
      <c r="BF6174">
        <v>68.061402863103993</v>
      </c>
      <c r="BG6174">
        <v>72.891438852633996</v>
      </c>
      <c r="BH6174">
        <v>63.987070213637899</v>
      </c>
      <c r="BI6174">
        <v>64.589422638076996</v>
      </c>
    </row>
    <row r="6175" spans="1:61" x14ac:dyDescent="0.25">
      <c r="A6175" s="10" t="str">
        <f>VLOOKUP(D6175,'Index-Relations'!E:F,2,FALSE)</f>
        <v>BM</v>
      </c>
      <c r="B6175" t="s">
        <v>3450</v>
      </c>
      <c r="C6175" s="53" t="s">
        <v>2764</v>
      </c>
      <c r="D6175" s="59" t="s">
        <v>2943</v>
      </c>
      <c r="E6175" s="59" t="s">
        <v>9591</v>
      </c>
      <c r="F6175" t="s">
        <v>1246</v>
      </c>
      <c r="G6175" t="s">
        <v>2642</v>
      </c>
      <c r="H6175" t="s">
        <v>1247</v>
      </c>
      <c r="I6175" s="52">
        <v>45537</v>
      </c>
      <c r="J6175" t="s">
        <v>2457</v>
      </c>
      <c r="K6175">
        <v>155</v>
      </c>
      <c r="L6175" s="73">
        <v>68.602648750463999</v>
      </c>
      <c r="M6175">
        <v>151</v>
      </c>
      <c r="N6175">
        <v>0.99895758353163999</v>
      </c>
      <c r="O6175" s="73">
        <v>73.163604119317995</v>
      </c>
      <c r="P6175">
        <v>151</v>
      </c>
      <c r="Q6175">
        <v>0.99895758353163999</v>
      </c>
      <c r="R6175">
        <v>146</v>
      </c>
      <c r="S6175">
        <v>0.99500918468034005</v>
      </c>
      <c r="T6175">
        <v>26.3316258517719</v>
      </c>
      <c r="U6175">
        <v>0.33851812121506503</v>
      </c>
      <c r="V6175">
        <v>78</v>
      </c>
      <c r="W6175">
        <v>3.2187581460088702E-4</v>
      </c>
      <c r="X6175">
        <v>1</v>
      </c>
      <c r="Y6175">
        <v>153</v>
      </c>
      <c r="Z6175">
        <v>0.99954170679740495</v>
      </c>
      <c r="AA6175">
        <v>2.9045570485177299</v>
      </c>
      <c r="AB6175">
        <v>123</v>
      </c>
      <c r="AC6175">
        <v>0.96350032556176002</v>
      </c>
      <c r="AD6175">
        <v>32</v>
      </c>
      <c r="AE6175">
        <v>4.0858966873405997E-2</v>
      </c>
      <c r="AF6175">
        <v>0</v>
      </c>
      <c r="AG6175">
        <v>0</v>
      </c>
      <c r="AH6175">
        <v>1.3531985114325999E-5</v>
      </c>
      <c r="AI6175">
        <v>1</v>
      </c>
      <c r="AJ6175" s="73">
        <v>65.155758250980995</v>
      </c>
      <c r="AK6175">
        <v>151</v>
      </c>
      <c r="AL6175">
        <v>0.99895758353163999</v>
      </c>
      <c r="AM6175">
        <v>0</v>
      </c>
      <c r="AN6175">
        <v>0</v>
      </c>
      <c r="AO6175">
        <v>0</v>
      </c>
      <c r="AP6175">
        <v>0</v>
      </c>
      <c r="AQ6175">
        <v>153</v>
      </c>
      <c r="AR6175">
        <v>0.99921577149190599</v>
      </c>
      <c r="AS6175">
        <v>0</v>
      </c>
      <c r="AT6175">
        <v>0</v>
      </c>
      <c r="AU6175">
        <v>0</v>
      </c>
      <c r="AV6175">
        <v>0</v>
      </c>
      <c r="AW6175">
        <v>153</v>
      </c>
      <c r="AX6175">
        <v>0.99921577149190599</v>
      </c>
      <c r="AY6175" s="73">
        <v>64.645218131341906</v>
      </c>
      <c r="AZ6175">
        <v>151</v>
      </c>
      <c r="BA6175">
        <v>0.99895758353163999</v>
      </c>
      <c r="BB6175">
        <v>153</v>
      </c>
      <c r="BC6175">
        <v>0.99921577149190599</v>
      </c>
      <c r="BD6175">
        <v>0</v>
      </c>
      <c r="BE6175">
        <v>0</v>
      </c>
      <c r="BF6175">
        <v>68.602648750463999</v>
      </c>
      <c r="BG6175">
        <v>73.163604119317995</v>
      </c>
      <c r="BH6175">
        <v>64.645218131341906</v>
      </c>
      <c r="BI6175">
        <v>65.155758250980995</v>
      </c>
    </row>
    <row r="6176" spans="1:61" x14ac:dyDescent="0.25">
      <c r="A6176" s="10" t="str">
        <f>VLOOKUP(D6176,'Index-Relations'!E:F,2,FALSE)</f>
        <v>BM</v>
      </c>
      <c r="B6176" t="s">
        <v>3450</v>
      </c>
      <c r="C6176" s="53" t="s">
        <v>3350</v>
      </c>
      <c r="D6176" s="59" t="s">
        <v>2943</v>
      </c>
      <c r="E6176" s="59" t="s">
        <v>9592</v>
      </c>
      <c r="F6176" t="s">
        <v>1246</v>
      </c>
      <c r="G6176" t="s">
        <v>2642</v>
      </c>
      <c r="H6176" t="s">
        <v>1247</v>
      </c>
      <c r="I6176" s="52">
        <v>45505</v>
      </c>
      <c r="J6176" t="s">
        <v>2457</v>
      </c>
      <c r="K6176">
        <v>155</v>
      </c>
      <c r="L6176" s="73">
        <v>69.308137549357994</v>
      </c>
      <c r="M6176">
        <v>151</v>
      </c>
      <c r="N6176">
        <v>0.99887901813338997</v>
      </c>
      <c r="O6176" s="73">
        <v>73.399869216155906</v>
      </c>
      <c r="P6176">
        <v>151</v>
      </c>
      <c r="Q6176">
        <v>0.99887901813338997</v>
      </c>
      <c r="R6176">
        <v>146</v>
      </c>
      <c r="S6176">
        <v>0.99462677729358295</v>
      </c>
      <c r="T6176">
        <v>26.332127248006699</v>
      </c>
      <c r="U6176">
        <v>0.35571664316885798</v>
      </c>
      <c r="V6176">
        <v>79</v>
      </c>
      <c r="W6176">
        <v>2.9075842953824401E-4</v>
      </c>
      <c r="X6176">
        <v>1</v>
      </c>
      <c r="Y6176">
        <v>153</v>
      </c>
      <c r="Z6176">
        <v>0.99954521762260096</v>
      </c>
      <c r="AA6176">
        <v>3.07559604541634</v>
      </c>
      <c r="AB6176">
        <v>123</v>
      </c>
      <c r="AC6176">
        <v>0.96905474702126504</v>
      </c>
      <c r="AD6176">
        <v>30</v>
      </c>
      <c r="AE6176">
        <v>3.0490470601335001E-2</v>
      </c>
      <c r="AF6176">
        <v>2</v>
      </c>
      <c r="AG6176">
        <v>4.5478237739900802E-4</v>
      </c>
      <c r="AH6176">
        <v>1.29215150357711E-5</v>
      </c>
      <c r="AI6176">
        <v>1</v>
      </c>
      <c r="AJ6176" s="73">
        <v>65.543205593573902</v>
      </c>
      <c r="AK6176">
        <v>151</v>
      </c>
      <c r="AL6176">
        <v>0.99887901813338997</v>
      </c>
      <c r="AM6176">
        <v>0</v>
      </c>
      <c r="AN6176">
        <v>0</v>
      </c>
      <c r="AO6176">
        <v>0</v>
      </c>
      <c r="AP6176">
        <v>0</v>
      </c>
      <c r="AQ6176">
        <v>153</v>
      </c>
      <c r="AR6176">
        <v>0.99914916744951598</v>
      </c>
      <c r="AS6176">
        <v>0</v>
      </c>
      <c r="AT6176">
        <v>0</v>
      </c>
      <c r="AU6176">
        <v>0</v>
      </c>
      <c r="AV6176">
        <v>0</v>
      </c>
      <c r="AW6176">
        <v>153</v>
      </c>
      <c r="AX6176">
        <v>0.99914916744951598</v>
      </c>
      <c r="AY6176" s="73">
        <v>65.992858320843993</v>
      </c>
      <c r="AZ6176">
        <v>151</v>
      </c>
      <c r="BA6176">
        <v>0.99887901813338997</v>
      </c>
      <c r="BB6176">
        <v>152</v>
      </c>
      <c r="BC6176">
        <v>0.997876794177043</v>
      </c>
      <c r="BD6176">
        <v>1</v>
      </c>
      <c r="BE6176">
        <v>1.27237327247229E-3</v>
      </c>
      <c r="BF6176">
        <v>69.308137549357994</v>
      </c>
      <c r="BG6176">
        <v>73.399869216155906</v>
      </c>
      <c r="BH6176">
        <v>65.992858320843993</v>
      </c>
      <c r="BI6176">
        <v>65.543205593573902</v>
      </c>
    </row>
    <row r="6177" spans="1:61" x14ac:dyDescent="0.25">
      <c r="A6177" s="10" t="str">
        <f>VLOOKUP(D6177,'Index-Relations'!E:F,2,FALSE)</f>
        <v>BM</v>
      </c>
      <c r="B6177" t="s">
        <v>3450</v>
      </c>
      <c r="C6177" s="53" t="s">
        <v>2765</v>
      </c>
      <c r="D6177" s="59" t="s">
        <v>2943</v>
      </c>
      <c r="E6177" s="59" t="s">
        <v>9593</v>
      </c>
      <c r="F6177" t="s">
        <v>1246</v>
      </c>
      <c r="G6177" t="s">
        <v>2642</v>
      </c>
      <c r="H6177" t="s">
        <v>1247</v>
      </c>
      <c r="I6177" s="52">
        <v>45474</v>
      </c>
      <c r="J6177" t="s">
        <v>2457</v>
      </c>
      <c r="K6177">
        <v>155</v>
      </c>
      <c r="L6177" s="73">
        <v>69.917720939032904</v>
      </c>
      <c r="M6177">
        <v>151</v>
      </c>
      <c r="N6177">
        <v>0.99892936086329298</v>
      </c>
      <c r="O6177" s="73">
        <v>73.684942504988996</v>
      </c>
      <c r="P6177">
        <v>151</v>
      </c>
      <c r="Q6177">
        <v>0.99892936086329298</v>
      </c>
      <c r="R6177">
        <v>146</v>
      </c>
      <c r="S6177">
        <v>0.99466607602869705</v>
      </c>
      <c r="T6177">
        <v>25.645480963026799</v>
      </c>
      <c r="U6177">
        <v>0.36031272708122702</v>
      </c>
      <c r="V6177">
        <v>76</v>
      </c>
      <c r="W6177">
        <v>1.6168186077232299E-3</v>
      </c>
      <c r="X6177">
        <v>2</v>
      </c>
      <c r="Y6177">
        <v>153</v>
      </c>
      <c r="Z6177">
        <v>0.99964554219822399</v>
      </c>
      <c r="AA6177">
        <v>2.8803319152934699</v>
      </c>
      <c r="AB6177">
        <v>121</v>
      </c>
      <c r="AC6177">
        <v>0.96594251838607803</v>
      </c>
      <c r="AD6177">
        <v>32</v>
      </c>
      <c r="AE6177">
        <v>3.3703023812147001E-2</v>
      </c>
      <c r="AF6177">
        <v>2</v>
      </c>
      <c r="AG6177">
        <v>3.5445780177493298E-4</v>
      </c>
      <c r="AH6177">
        <v>1.34982846477976E-5</v>
      </c>
      <c r="AI6177">
        <v>1</v>
      </c>
      <c r="AJ6177" s="73">
        <v>66.025991129622</v>
      </c>
      <c r="AK6177">
        <v>151</v>
      </c>
      <c r="AL6177">
        <v>0.99892936086329298</v>
      </c>
      <c r="AM6177">
        <v>0</v>
      </c>
      <c r="AN6177">
        <v>0</v>
      </c>
      <c r="AO6177">
        <v>0</v>
      </c>
      <c r="AP6177">
        <v>0</v>
      </c>
      <c r="AQ6177">
        <v>153</v>
      </c>
      <c r="AR6177">
        <v>0.99906404019782802</v>
      </c>
      <c r="AS6177">
        <v>0</v>
      </c>
      <c r="AT6177">
        <v>0</v>
      </c>
      <c r="AU6177">
        <v>0</v>
      </c>
      <c r="AV6177">
        <v>0</v>
      </c>
      <c r="AW6177">
        <v>153</v>
      </c>
      <c r="AX6177">
        <v>0.99906404019782802</v>
      </c>
      <c r="AY6177" s="73">
        <v>66.880888648850899</v>
      </c>
      <c r="AZ6177">
        <v>151</v>
      </c>
      <c r="BA6177">
        <v>0.99892936086329298</v>
      </c>
      <c r="BB6177">
        <v>152</v>
      </c>
      <c r="BC6177">
        <v>0.99793202445773099</v>
      </c>
      <c r="BD6177">
        <v>1</v>
      </c>
      <c r="BE6177">
        <v>1.13201574009634E-3</v>
      </c>
      <c r="BF6177">
        <v>69.917720939032904</v>
      </c>
      <c r="BG6177">
        <v>73.684942504988996</v>
      </c>
      <c r="BH6177">
        <v>66.880888648850899</v>
      </c>
      <c r="BI6177">
        <v>66.025991129622</v>
      </c>
    </row>
    <row r="6178" spans="1:61" x14ac:dyDescent="0.25">
      <c r="A6178" s="10" t="str">
        <f>VLOOKUP(D6178,'Index-Relations'!E:F,2,FALSE)</f>
        <v>BM</v>
      </c>
      <c r="B6178" t="s">
        <v>3450</v>
      </c>
      <c r="C6178" s="53" t="s">
        <v>2766</v>
      </c>
      <c r="D6178" s="59" t="s">
        <v>2943</v>
      </c>
      <c r="E6178" s="59" t="s">
        <v>9594</v>
      </c>
      <c r="F6178" t="s">
        <v>1246</v>
      </c>
      <c r="G6178" t="s">
        <v>2642</v>
      </c>
      <c r="H6178" t="s">
        <v>1247</v>
      </c>
      <c r="I6178" s="52">
        <v>45446</v>
      </c>
      <c r="J6178" t="s">
        <v>2457</v>
      </c>
      <c r="K6178">
        <v>155</v>
      </c>
      <c r="L6178" s="73">
        <v>69.969539006157007</v>
      </c>
      <c r="M6178">
        <v>151</v>
      </c>
      <c r="N6178">
        <v>0.99913121374173797</v>
      </c>
      <c r="O6178" s="73">
        <v>73.778230836009001</v>
      </c>
      <c r="P6178">
        <v>151</v>
      </c>
      <c r="Q6178">
        <v>0.99913121374173797</v>
      </c>
      <c r="R6178">
        <v>146</v>
      </c>
      <c r="S6178">
        <v>0.99447652652289897</v>
      </c>
      <c r="T6178">
        <v>25.884339590062901</v>
      </c>
      <c r="U6178">
        <v>0.36303451077531201</v>
      </c>
      <c r="V6178">
        <v>76</v>
      </c>
      <c r="W6178">
        <v>1.6416855890822701E-3</v>
      </c>
      <c r="X6178">
        <v>2</v>
      </c>
      <c r="Y6178">
        <v>153</v>
      </c>
      <c r="Z6178">
        <v>0.99956055587380299</v>
      </c>
      <c r="AA6178">
        <v>3.1221482413598198</v>
      </c>
      <c r="AB6178">
        <v>121</v>
      </c>
      <c r="AC6178">
        <v>0.96475217032848104</v>
      </c>
      <c r="AD6178">
        <v>32</v>
      </c>
      <c r="AE6178">
        <v>3.4808385545321799E-2</v>
      </c>
      <c r="AF6178">
        <v>2</v>
      </c>
      <c r="AG6178">
        <v>4.3944412619695202E-4</v>
      </c>
      <c r="AH6178">
        <v>1.38413934612145E-5</v>
      </c>
      <c r="AI6178">
        <v>1</v>
      </c>
      <c r="AJ6178" s="73">
        <v>66.107666706811003</v>
      </c>
      <c r="AK6178">
        <v>151</v>
      </c>
      <c r="AL6178">
        <v>0.99913121374173797</v>
      </c>
      <c r="AM6178">
        <v>0</v>
      </c>
      <c r="AN6178">
        <v>0</v>
      </c>
      <c r="AO6178">
        <v>0</v>
      </c>
      <c r="AP6178">
        <v>0</v>
      </c>
      <c r="AQ6178">
        <v>153</v>
      </c>
      <c r="AR6178">
        <v>0.99925748554980698</v>
      </c>
      <c r="AS6178">
        <v>0</v>
      </c>
      <c r="AT6178">
        <v>0</v>
      </c>
      <c r="AU6178">
        <v>0</v>
      </c>
      <c r="AV6178">
        <v>0</v>
      </c>
      <c r="AW6178">
        <v>153</v>
      </c>
      <c r="AX6178">
        <v>0.99925748554980798</v>
      </c>
      <c r="AY6178" s="73">
        <v>66.852012899217996</v>
      </c>
      <c r="AZ6178">
        <v>151</v>
      </c>
      <c r="BA6178">
        <v>0.99913121374173797</v>
      </c>
      <c r="BB6178">
        <v>152</v>
      </c>
      <c r="BC6178">
        <v>0.99804212417780702</v>
      </c>
      <c r="BD6178">
        <v>1</v>
      </c>
      <c r="BE6178">
        <v>1.21536137200048E-3</v>
      </c>
      <c r="BF6178">
        <v>69.969539006157007</v>
      </c>
      <c r="BG6178">
        <v>73.778230836009001</v>
      </c>
      <c r="BH6178">
        <v>66.852012899217996</v>
      </c>
      <c r="BI6178">
        <v>66.107666706811003</v>
      </c>
    </row>
    <row r="6179" spans="1:61" x14ac:dyDescent="0.25">
      <c r="A6179" s="10" t="str">
        <f>VLOOKUP(D6179,'Index-Relations'!E:F,2,FALSE)</f>
        <v>BM</v>
      </c>
      <c r="B6179" t="s">
        <v>3450</v>
      </c>
      <c r="C6179" s="53" t="s">
        <v>2767</v>
      </c>
      <c r="D6179" s="59" t="s">
        <v>2943</v>
      </c>
      <c r="E6179" s="59" t="s">
        <v>9595</v>
      </c>
      <c r="F6179" t="s">
        <v>1246</v>
      </c>
      <c r="G6179" t="s">
        <v>2642</v>
      </c>
      <c r="H6179" t="s">
        <v>1247</v>
      </c>
      <c r="I6179" s="52">
        <v>45413</v>
      </c>
      <c r="J6179" t="s">
        <v>2457</v>
      </c>
      <c r="K6179">
        <v>155</v>
      </c>
      <c r="L6179" s="73">
        <v>69.741296200239006</v>
      </c>
      <c r="M6179">
        <v>151</v>
      </c>
      <c r="N6179">
        <v>0.99918485442199101</v>
      </c>
      <c r="O6179" s="73">
        <v>73.808655619912997</v>
      </c>
      <c r="P6179">
        <v>151</v>
      </c>
      <c r="Q6179">
        <v>0.99918485442199101</v>
      </c>
      <c r="R6179">
        <v>146</v>
      </c>
      <c r="S6179">
        <v>0.99364205734921696</v>
      </c>
      <c r="T6179">
        <v>26.096049986157599</v>
      </c>
      <c r="U6179">
        <v>0.35997987553836502</v>
      </c>
      <c r="V6179">
        <v>76</v>
      </c>
      <c r="W6179">
        <v>1.6616788579785001E-3</v>
      </c>
      <c r="X6179">
        <v>2</v>
      </c>
      <c r="Y6179">
        <v>152</v>
      </c>
      <c r="Z6179">
        <v>0.99886342313348397</v>
      </c>
      <c r="AA6179">
        <v>3.3862864707045301</v>
      </c>
      <c r="AB6179">
        <v>120</v>
      </c>
      <c r="AC6179">
        <v>0.96092187892594505</v>
      </c>
      <c r="AD6179">
        <v>32</v>
      </c>
      <c r="AE6179">
        <v>3.7941544207539202E-2</v>
      </c>
      <c r="AF6179">
        <v>3</v>
      </c>
      <c r="AG6179">
        <v>1.1365768665149299E-3</v>
      </c>
      <c r="AH6179">
        <v>1.3659455347208401E-5</v>
      </c>
      <c r="AI6179">
        <v>1</v>
      </c>
      <c r="AJ6179" s="73">
        <v>65.452447462522002</v>
      </c>
      <c r="AK6179">
        <v>151</v>
      </c>
      <c r="AL6179">
        <v>0.99918485442199101</v>
      </c>
      <c r="AM6179">
        <v>0</v>
      </c>
      <c r="AN6179">
        <v>0</v>
      </c>
      <c r="AO6179">
        <v>0</v>
      </c>
      <c r="AP6179">
        <v>0</v>
      </c>
      <c r="AQ6179">
        <v>153</v>
      </c>
      <c r="AR6179">
        <v>0.99931685265644798</v>
      </c>
      <c r="AS6179">
        <v>0</v>
      </c>
      <c r="AT6179">
        <v>0</v>
      </c>
      <c r="AU6179">
        <v>0</v>
      </c>
      <c r="AV6179">
        <v>0</v>
      </c>
      <c r="AW6179">
        <v>153</v>
      </c>
      <c r="AX6179">
        <v>0.99931685265644798</v>
      </c>
      <c r="AY6179" s="73">
        <v>66.693038427166002</v>
      </c>
      <c r="AZ6179">
        <v>151</v>
      </c>
      <c r="BA6179">
        <v>0.99918485442199101</v>
      </c>
      <c r="BB6179">
        <v>152</v>
      </c>
      <c r="BC6179">
        <v>0.99821491494649495</v>
      </c>
      <c r="BD6179">
        <v>1</v>
      </c>
      <c r="BE6179">
        <v>1.10193770995278E-3</v>
      </c>
      <c r="BF6179">
        <v>69.741296200239006</v>
      </c>
      <c r="BG6179">
        <v>73.808655619912997</v>
      </c>
      <c r="BH6179">
        <v>66.693038427166002</v>
      </c>
      <c r="BI6179">
        <v>65.452447462522002</v>
      </c>
    </row>
    <row r="6180" spans="1:61" x14ac:dyDescent="0.25">
      <c r="A6180" s="10" t="str">
        <f>VLOOKUP(D6180,'Index-Relations'!E:F,2,FALSE)</f>
        <v>BM</v>
      </c>
      <c r="B6180" t="s">
        <v>3450</v>
      </c>
      <c r="C6180" s="53" t="s">
        <v>2768</v>
      </c>
      <c r="D6180" s="59" t="s">
        <v>2943</v>
      </c>
      <c r="E6180" s="59" t="s">
        <v>9596</v>
      </c>
      <c r="F6180" t="s">
        <v>1246</v>
      </c>
      <c r="G6180" t="s">
        <v>2642</v>
      </c>
      <c r="H6180" t="s">
        <v>1247</v>
      </c>
      <c r="I6180" s="52">
        <v>45383</v>
      </c>
      <c r="J6180" t="s">
        <v>2457</v>
      </c>
      <c r="K6180">
        <v>155</v>
      </c>
      <c r="L6180">
        <v>74.568517864824003</v>
      </c>
      <c r="M6180">
        <v>151</v>
      </c>
      <c r="N6180">
        <v>0.99908299172626502</v>
      </c>
      <c r="O6180">
        <v>79.305727079226799</v>
      </c>
      <c r="P6180">
        <v>151</v>
      </c>
      <c r="Q6180">
        <v>0.99908299172626502</v>
      </c>
      <c r="R6180">
        <v>146</v>
      </c>
      <c r="S6180">
        <v>0.99362593712212099</v>
      </c>
      <c r="T6180">
        <v>25.792128048207299</v>
      </c>
      <c r="U6180">
        <v>0.36343460178794901</v>
      </c>
      <c r="V6180">
        <v>76</v>
      </c>
      <c r="W6180">
        <v>1.70238650767254E-3</v>
      </c>
      <c r="X6180">
        <v>2</v>
      </c>
      <c r="Y6180">
        <v>152</v>
      </c>
      <c r="Z6180">
        <v>0.99880233864522805</v>
      </c>
      <c r="AA6180">
        <v>3.23800634460529</v>
      </c>
      <c r="AB6180">
        <v>119</v>
      </c>
      <c r="AC6180">
        <v>0.95843665224389096</v>
      </c>
      <c r="AD6180">
        <v>33</v>
      </c>
      <c r="AE6180">
        <v>4.0365686401336802E-2</v>
      </c>
      <c r="AF6180">
        <v>3</v>
      </c>
      <c r="AG6180">
        <v>1.19766135477159E-3</v>
      </c>
      <c r="AH6180">
        <v>1.35493995442787E-5</v>
      </c>
      <c r="AI6180">
        <v>1</v>
      </c>
      <c r="AJ6180">
        <v>69.233731854238499</v>
      </c>
      <c r="AK6180">
        <v>151</v>
      </c>
      <c r="AL6180">
        <v>0.99908299172626502</v>
      </c>
      <c r="AM6180">
        <v>0</v>
      </c>
      <c r="AN6180">
        <v>0</v>
      </c>
      <c r="AO6180">
        <v>0</v>
      </c>
      <c r="AP6180">
        <v>0</v>
      </c>
      <c r="AQ6180">
        <v>153</v>
      </c>
      <c r="AR6180">
        <v>0.99921067414559595</v>
      </c>
      <c r="AS6180">
        <v>0</v>
      </c>
      <c r="AT6180">
        <v>0</v>
      </c>
      <c r="AU6180">
        <v>0</v>
      </c>
      <c r="AV6180">
        <v>0</v>
      </c>
      <c r="AW6180">
        <v>153</v>
      </c>
      <c r="AX6180">
        <v>0.99921067414559595</v>
      </c>
      <c r="AY6180">
        <v>72.016247753475199</v>
      </c>
      <c r="AZ6180">
        <v>151</v>
      </c>
      <c r="BA6180">
        <v>0.99908299172626502</v>
      </c>
      <c r="BB6180">
        <v>152</v>
      </c>
      <c r="BC6180">
        <v>0.99811714362457604</v>
      </c>
      <c r="BD6180">
        <v>1</v>
      </c>
      <c r="BE6180">
        <v>1.0935305210193801E-3</v>
      </c>
      <c r="BF6180">
        <v>70.699149801911901</v>
      </c>
      <c r="BG6180">
        <v>74.154821190983895</v>
      </c>
      <c r="BH6180">
        <v>68.368701852868</v>
      </c>
      <c r="BI6180">
        <v>65.768168424677995</v>
      </c>
    </row>
    <row r="6181" spans="1:61" x14ac:dyDescent="0.25">
      <c r="A6181" s="10" t="str">
        <f>VLOOKUP(D6181,'Index-Relations'!E:F,2,FALSE)</f>
        <v>BM</v>
      </c>
      <c r="B6181" t="s">
        <v>3450</v>
      </c>
      <c r="C6181" s="53" t="s">
        <v>2769</v>
      </c>
      <c r="D6181" s="59" t="s">
        <v>2943</v>
      </c>
      <c r="E6181" s="59" t="s">
        <v>9597</v>
      </c>
      <c r="F6181" t="s">
        <v>1246</v>
      </c>
      <c r="G6181" t="s">
        <v>2642</v>
      </c>
      <c r="H6181" t="s">
        <v>1247</v>
      </c>
      <c r="I6181" s="52">
        <v>45352</v>
      </c>
      <c r="J6181" t="s">
        <v>2457</v>
      </c>
      <c r="K6181">
        <v>155</v>
      </c>
      <c r="L6181">
        <v>74.436068710775004</v>
      </c>
      <c r="M6181">
        <v>152</v>
      </c>
      <c r="N6181">
        <v>0.99906759657067601</v>
      </c>
      <c r="O6181">
        <v>79.301946654549994</v>
      </c>
      <c r="P6181">
        <v>152</v>
      </c>
      <c r="Q6181">
        <v>0.99906759657067601</v>
      </c>
      <c r="R6181">
        <v>147</v>
      </c>
      <c r="S6181">
        <v>0.99288488932928198</v>
      </c>
      <c r="T6181">
        <v>26.322279417722701</v>
      </c>
      <c r="U6181">
        <v>0.369883245882627</v>
      </c>
      <c r="V6181">
        <v>74</v>
      </c>
      <c r="W6181">
        <v>3.40240540705906E-4</v>
      </c>
      <c r="X6181">
        <v>1</v>
      </c>
      <c r="Y6181">
        <v>153</v>
      </c>
      <c r="Z6181">
        <v>0.99882792411165999</v>
      </c>
      <c r="AA6181">
        <v>3.2361517526725101</v>
      </c>
      <c r="AB6181">
        <v>119</v>
      </c>
      <c r="AC6181">
        <v>0.95460029494092402</v>
      </c>
      <c r="AD6181">
        <v>34</v>
      </c>
      <c r="AE6181">
        <v>4.4227629170735798E-2</v>
      </c>
      <c r="AF6181">
        <v>2</v>
      </c>
      <c r="AG6181">
        <v>1.1720758883397499E-3</v>
      </c>
      <c r="AH6181">
        <v>1.4759889554252999E-5</v>
      </c>
      <c r="AI6181">
        <v>1</v>
      </c>
      <c r="AJ6181">
        <v>69.135764191907896</v>
      </c>
      <c r="AK6181">
        <v>152</v>
      </c>
      <c r="AL6181">
        <v>0.99906759657067601</v>
      </c>
      <c r="AM6181">
        <v>0</v>
      </c>
      <c r="AN6181">
        <v>0</v>
      </c>
      <c r="AO6181">
        <v>0</v>
      </c>
      <c r="AP6181">
        <v>0</v>
      </c>
      <c r="AQ6181">
        <v>153</v>
      </c>
      <c r="AR6181">
        <v>0.99909927727025905</v>
      </c>
      <c r="AS6181">
        <v>0</v>
      </c>
      <c r="AT6181">
        <v>0</v>
      </c>
      <c r="AU6181">
        <v>0</v>
      </c>
      <c r="AV6181">
        <v>0</v>
      </c>
      <c r="AW6181">
        <v>152</v>
      </c>
      <c r="AX6181">
        <v>0.99906759657067601</v>
      </c>
      <c r="AY6181">
        <v>71.620186417855905</v>
      </c>
      <c r="AZ6181">
        <v>152</v>
      </c>
      <c r="BA6181">
        <v>0.99906759657067601</v>
      </c>
      <c r="BB6181">
        <v>152</v>
      </c>
      <c r="BC6181">
        <v>0.99798252240837404</v>
      </c>
      <c r="BD6181">
        <v>1</v>
      </c>
      <c r="BE6181">
        <v>1.11675486188574E-3</v>
      </c>
      <c r="BF6181">
        <v>70.528945960523899</v>
      </c>
      <c r="BG6181">
        <v>74.015188107707004</v>
      </c>
      <c r="BH6181">
        <v>67.9624473511969</v>
      </c>
      <c r="BI6181">
        <v>65.700209671711903</v>
      </c>
    </row>
    <row r="6182" spans="1:61" x14ac:dyDescent="0.25">
      <c r="A6182" s="10" t="str">
        <f>VLOOKUP(D6182,'Index-Relations'!E:F,2,FALSE)</f>
        <v>BM</v>
      </c>
      <c r="B6182" t="s">
        <v>3450</v>
      </c>
      <c r="C6182" s="53" t="s">
        <v>2770</v>
      </c>
      <c r="D6182" s="59" t="s">
        <v>2943</v>
      </c>
      <c r="E6182" s="59" t="s">
        <v>9598</v>
      </c>
      <c r="F6182" t="s">
        <v>1246</v>
      </c>
      <c r="G6182" t="s">
        <v>2642</v>
      </c>
      <c r="H6182" t="s">
        <v>1247</v>
      </c>
      <c r="I6182" s="52">
        <v>45323</v>
      </c>
      <c r="J6182" t="s">
        <v>2457</v>
      </c>
      <c r="K6182">
        <v>155</v>
      </c>
      <c r="L6182">
        <v>74.216390219086406</v>
      </c>
      <c r="M6182">
        <v>152</v>
      </c>
      <c r="N6182">
        <v>0.99948528418891802</v>
      </c>
      <c r="O6182">
        <v>79.563423316806507</v>
      </c>
      <c r="P6182">
        <v>152</v>
      </c>
      <c r="Q6182">
        <v>0.99948528418891802</v>
      </c>
      <c r="R6182">
        <v>147</v>
      </c>
      <c r="S6182">
        <v>0.99295408255070094</v>
      </c>
      <c r="T6182">
        <v>27.0449315525392</v>
      </c>
      <c r="U6182">
        <v>0.36613459730294601</v>
      </c>
      <c r="V6182">
        <v>74</v>
      </c>
      <c r="W6182">
        <v>3.3577142826692199E-4</v>
      </c>
      <c r="X6182">
        <v>1</v>
      </c>
      <c r="Y6182">
        <v>152</v>
      </c>
      <c r="Z6182">
        <v>0.99921623991062303</v>
      </c>
      <c r="AA6182">
        <v>3.4289734814205199</v>
      </c>
      <c r="AB6182">
        <v>118</v>
      </c>
      <c r="AC6182">
        <v>0.95206332438191199</v>
      </c>
      <c r="AD6182">
        <v>34</v>
      </c>
      <c r="AE6182">
        <v>4.7152915528711398E-2</v>
      </c>
      <c r="AF6182">
        <v>3</v>
      </c>
      <c r="AG6182">
        <v>7.8376008937603499E-4</v>
      </c>
      <c r="AH6182">
        <v>1.47909803975685E-5</v>
      </c>
      <c r="AI6182">
        <v>1</v>
      </c>
      <c r="AJ6182">
        <v>68.574415981442101</v>
      </c>
      <c r="AK6182">
        <v>152</v>
      </c>
      <c r="AL6182">
        <v>0.99948528418891802</v>
      </c>
      <c r="AM6182">
        <v>0</v>
      </c>
      <c r="AN6182">
        <v>0</v>
      </c>
      <c r="AO6182">
        <v>0</v>
      </c>
      <c r="AP6182">
        <v>0</v>
      </c>
      <c r="AQ6182">
        <v>152</v>
      </c>
      <c r="AR6182">
        <v>0.99948528418891802</v>
      </c>
      <c r="AS6182">
        <v>0</v>
      </c>
      <c r="AT6182">
        <v>0</v>
      </c>
      <c r="AU6182">
        <v>0</v>
      </c>
      <c r="AV6182">
        <v>0</v>
      </c>
      <c r="AW6182">
        <v>152</v>
      </c>
      <c r="AX6182">
        <v>0.99948528418891802</v>
      </c>
      <c r="AY6182">
        <v>71.064058382015304</v>
      </c>
      <c r="AZ6182">
        <v>152</v>
      </c>
      <c r="BA6182">
        <v>0.99948528418891802</v>
      </c>
      <c r="BB6182">
        <v>151</v>
      </c>
      <c r="BC6182">
        <v>0.99826613604048797</v>
      </c>
      <c r="BD6182">
        <v>1</v>
      </c>
      <c r="BE6182">
        <v>1.21914814842975E-3</v>
      </c>
      <c r="BF6182">
        <v>70.141282331854001</v>
      </c>
      <c r="BG6182">
        <v>74.199967969002003</v>
      </c>
      <c r="BH6182">
        <v>67.210295547853903</v>
      </c>
      <c r="BI6182">
        <v>65.179390669824997</v>
      </c>
    </row>
    <row r="6183" spans="1:61" x14ac:dyDescent="0.25">
      <c r="A6183" s="10" t="str">
        <f>VLOOKUP(D6183,'Index-Relations'!E:F,2,FALSE)</f>
        <v>BM</v>
      </c>
      <c r="B6183" t="s">
        <v>3450</v>
      </c>
      <c r="C6183" s="53" t="s">
        <v>2760</v>
      </c>
      <c r="D6183" s="59" t="s">
        <v>2944</v>
      </c>
      <c r="E6183" s="59" t="s">
        <v>9599</v>
      </c>
      <c r="F6183" t="s">
        <v>1248</v>
      </c>
      <c r="G6183" t="s">
        <v>2683</v>
      </c>
      <c r="H6183" t="s">
        <v>1249</v>
      </c>
      <c r="I6183" s="52">
        <v>45658</v>
      </c>
      <c r="J6183" t="s">
        <v>2457</v>
      </c>
      <c r="K6183">
        <v>101</v>
      </c>
      <c r="L6183" s="73">
        <v>69.305553897321005</v>
      </c>
      <c r="M6183">
        <v>100</v>
      </c>
      <c r="N6183">
        <v>0.99743624445915502</v>
      </c>
      <c r="O6183" s="73">
        <v>70.567698465565897</v>
      </c>
      <c r="P6183">
        <v>100</v>
      </c>
      <c r="Q6183">
        <v>0.99743624445915502</v>
      </c>
      <c r="R6183">
        <v>99</v>
      </c>
      <c r="S6183">
        <v>0.98446941254828102</v>
      </c>
      <c r="T6183">
        <v>59.007597466616303</v>
      </c>
      <c r="U6183">
        <v>0.99387064302776196</v>
      </c>
      <c r="V6183">
        <v>98</v>
      </c>
      <c r="W6183">
        <v>0.52449944112953395</v>
      </c>
      <c r="X6183">
        <v>76</v>
      </c>
      <c r="Y6183">
        <v>99</v>
      </c>
      <c r="Z6183">
        <v>0.99335692677196896</v>
      </c>
      <c r="AA6183">
        <v>292.23121129546399</v>
      </c>
      <c r="AB6183">
        <v>92</v>
      </c>
      <c r="AC6183">
        <v>0.93269985555364598</v>
      </c>
      <c r="AD6183">
        <v>7</v>
      </c>
      <c r="AE6183">
        <v>6.06570712183232E-2</v>
      </c>
      <c r="AF6183">
        <v>2</v>
      </c>
      <c r="AG6183">
        <v>6.6430732280306302E-3</v>
      </c>
      <c r="AH6183">
        <v>6.3794830258723202E-4</v>
      </c>
      <c r="AI6183">
        <v>4</v>
      </c>
      <c r="AJ6183" s="73">
        <v>66.039807571538006</v>
      </c>
      <c r="AK6183">
        <v>100</v>
      </c>
      <c r="AL6183">
        <v>0.99743624445915502</v>
      </c>
      <c r="AM6183">
        <v>7.9564586361149603E-2</v>
      </c>
      <c r="AN6183">
        <v>4</v>
      </c>
      <c r="AO6183">
        <v>0</v>
      </c>
      <c r="AP6183">
        <v>0</v>
      </c>
      <c r="AQ6183">
        <v>101</v>
      </c>
      <c r="AR6183">
        <v>1</v>
      </c>
      <c r="AS6183">
        <v>0</v>
      </c>
      <c r="AT6183">
        <v>0</v>
      </c>
      <c r="AU6183">
        <v>0</v>
      </c>
      <c r="AV6183">
        <v>0</v>
      </c>
      <c r="AW6183">
        <v>101</v>
      </c>
      <c r="AX6183">
        <v>1</v>
      </c>
      <c r="AY6183" s="73">
        <v>69.500492654955906</v>
      </c>
      <c r="AZ6183">
        <v>100</v>
      </c>
      <c r="BA6183">
        <v>0.99743624445915502</v>
      </c>
      <c r="BB6183">
        <v>93</v>
      </c>
      <c r="BC6183">
        <v>0.82823064113311795</v>
      </c>
      <c r="BD6183">
        <v>8</v>
      </c>
      <c r="BE6183">
        <v>0.17176935886688099</v>
      </c>
      <c r="BF6183">
        <v>69.305553897321005</v>
      </c>
      <c r="BG6183">
        <v>70.567698465565897</v>
      </c>
      <c r="BH6183">
        <v>69.500492654955906</v>
      </c>
      <c r="BI6183">
        <v>66.039807571538006</v>
      </c>
    </row>
    <row r="6184" spans="1:61" x14ac:dyDescent="0.25">
      <c r="A6184" s="10" t="str">
        <f>VLOOKUP(D6184,'Index-Relations'!E:F,2,FALSE)</f>
        <v>BM</v>
      </c>
      <c r="B6184" t="s">
        <v>3450</v>
      </c>
      <c r="C6184" s="53" t="s">
        <v>2761</v>
      </c>
      <c r="D6184" s="59" t="s">
        <v>2944</v>
      </c>
      <c r="E6184" s="59" t="s">
        <v>9600</v>
      </c>
      <c r="F6184" t="s">
        <v>1248</v>
      </c>
      <c r="G6184" t="s">
        <v>2683</v>
      </c>
      <c r="H6184" t="s">
        <v>1249</v>
      </c>
      <c r="I6184" s="52">
        <v>45628</v>
      </c>
      <c r="J6184" t="s">
        <v>2457</v>
      </c>
      <c r="K6184">
        <v>101</v>
      </c>
      <c r="L6184" s="73">
        <v>69.219908423082003</v>
      </c>
      <c r="M6184">
        <v>100</v>
      </c>
      <c r="N6184">
        <v>0.99760174785465505</v>
      </c>
      <c r="O6184" s="73">
        <v>70.472926613802997</v>
      </c>
      <c r="P6184">
        <v>100</v>
      </c>
      <c r="Q6184">
        <v>0.99760174785465505</v>
      </c>
      <c r="R6184">
        <v>99</v>
      </c>
      <c r="S6184">
        <v>0.985009971329041</v>
      </c>
      <c r="T6184">
        <v>59.024309328273702</v>
      </c>
      <c r="U6184">
        <v>0.99383440362426501</v>
      </c>
      <c r="V6184">
        <v>98</v>
      </c>
      <c r="W6184">
        <v>0.53006947506252899</v>
      </c>
      <c r="X6184">
        <v>76</v>
      </c>
      <c r="Y6184">
        <v>99</v>
      </c>
      <c r="Z6184">
        <v>0.99336131305966302</v>
      </c>
      <c r="AA6184">
        <v>252.56087449201399</v>
      </c>
      <c r="AB6184">
        <v>92</v>
      </c>
      <c r="AC6184">
        <v>0.93618579809505698</v>
      </c>
      <c r="AD6184">
        <v>7</v>
      </c>
      <c r="AE6184">
        <v>5.7175514964605198E-2</v>
      </c>
      <c r="AF6184">
        <v>2</v>
      </c>
      <c r="AG6184">
        <v>6.6386869403370196E-3</v>
      </c>
      <c r="AH6184">
        <v>5.9866565124685296E-4</v>
      </c>
      <c r="AI6184">
        <v>4</v>
      </c>
      <c r="AJ6184" s="73">
        <v>65.856185748668906</v>
      </c>
      <c r="AK6184">
        <v>100</v>
      </c>
      <c r="AL6184">
        <v>0.99760174785465505</v>
      </c>
      <c r="AM6184">
        <v>7.76377823126356E-2</v>
      </c>
      <c r="AN6184">
        <v>4</v>
      </c>
      <c r="AO6184">
        <v>0</v>
      </c>
      <c r="AP6184">
        <v>0</v>
      </c>
      <c r="AQ6184">
        <v>101</v>
      </c>
      <c r="AR6184">
        <v>1</v>
      </c>
      <c r="AS6184">
        <v>0</v>
      </c>
      <c r="AT6184">
        <v>0</v>
      </c>
      <c r="AU6184">
        <v>0</v>
      </c>
      <c r="AV6184">
        <v>0</v>
      </c>
      <c r="AW6184">
        <v>101</v>
      </c>
      <c r="AX6184">
        <v>1</v>
      </c>
      <c r="AY6184" s="73">
        <v>69.580050923764006</v>
      </c>
      <c r="AZ6184">
        <v>100</v>
      </c>
      <c r="BA6184">
        <v>0.99760174785465505</v>
      </c>
      <c r="BB6184">
        <v>93</v>
      </c>
      <c r="BC6184">
        <v>0.82789591324394496</v>
      </c>
      <c r="BD6184">
        <v>8</v>
      </c>
      <c r="BE6184">
        <v>0.17210408675605399</v>
      </c>
      <c r="BF6184">
        <v>69.219908423082003</v>
      </c>
      <c r="BG6184">
        <v>70.472926613802997</v>
      </c>
      <c r="BH6184">
        <v>69.580050923764006</v>
      </c>
      <c r="BI6184">
        <v>65.856185748668906</v>
      </c>
    </row>
    <row r="6185" spans="1:61" x14ac:dyDescent="0.25">
      <c r="A6185" s="10" t="str">
        <f>VLOOKUP(D6185,'Index-Relations'!E:F,2,FALSE)</f>
        <v>BM</v>
      </c>
      <c r="B6185" t="s">
        <v>3450</v>
      </c>
      <c r="C6185" s="53" t="s">
        <v>2762</v>
      </c>
      <c r="D6185" s="59" t="s">
        <v>2944</v>
      </c>
      <c r="E6185" s="59" t="s">
        <v>9601</v>
      </c>
      <c r="F6185" t="s">
        <v>1248</v>
      </c>
      <c r="G6185" t="s">
        <v>2683</v>
      </c>
      <c r="H6185" t="s">
        <v>1249</v>
      </c>
      <c r="I6185" s="52">
        <v>45597</v>
      </c>
      <c r="J6185" t="s">
        <v>2457</v>
      </c>
      <c r="K6185">
        <v>101</v>
      </c>
      <c r="L6185" s="73">
        <v>69.301530411378906</v>
      </c>
      <c r="M6185">
        <v>100</v>
      </c>
      <c r="N6185">
        <v>0.99753450689631995</v>
      </c>
      <c r="O6185" s="73">
        <v>70.506997803393901</v>
      </c>
      <c r="P6185">
        <v>100</v>
      </c>
      <c r="Q6185">
        <v>0.99753450689631995</v>
      </c>
      <c r="R6185">
        <v>99</v>
      </c>
      <c r="S6185">
        <v>0.98489613149210897</v>
      </c>
      <c r="T6185">
        <v>58.878899634659597</v>
      </c>
      <c r="U6185">
        <v>0.99381911748540697</v>
      </c>
      <c r="V6185">
        <v>98</v>
      </c>
      <c r="W6185">
        <v>0.53008850300507204</v>
      </c>
      <c r="X6185">
        <v>76</v>
      </c>
      <c r="Y6185">
        <v>99</v>
      </c>
      <c r="Z6185">
        <v>0.99341910929940902</v>
      </c>
      <c r="AA6185">
        <v>250.744607252192</v>
      </c>
      <c r="AB6185">
        <v>92</v>
      </c>
      <c r="AC6185">
        <v>0.935268275717133</v>
      </c>
      <c r="AD6185">
        <v>7</v>
      </c>
      <c r="AE6185">
        <v>5.8150833582276198E-2</v>
      </c>
      <c r="AF6185">
        <v>2</v>
      </c>
      <c r="AG6185">
        <v>6.58089070059049E-3</v>
      </c>
      <c r="AH6185">
        <v>6.0308208922395798E-4</v>
      </c>
      <c r="AI6185">
        <v>4</v>
      </c>
      <c r="AJ6185" s="73">
        <v>66.029435231995905</v>
      </c>
      <c r="AK6185">
        <v>100</v>
      </c>
      <c r="AL6185">
        <v>0.99753450689631995</v>
      </c>
      <c r="AM6185">
        <v>7.9024592106133107E-2</v>
      </c>
      <c r="AN6185">
        <v>4</v>
      </c>
      <c r="AO6185">
        <v>0</v>
      </c>
      <c r="AP6185">
        <v>0</v>
      </c>
      <c r="AQ6185">
        <v>101</v>
      </c>
      <c r="AR6185">
        <v>1</v>
      </c>
      <c r="AS6185">
        <v>0</v>
      </c>
      <c r="AT6185">
        <v>0</v>
      </c>
      <c r="AU6185">
        <v>0</v>
      </c>
      <c r="AV6185">
        <v>0</v>
      </c>
      <c r="AW6185">
        <v>101</v>
      </c>
      <c r="AX6185">
        <v>1</v>
      </c>
      <c r="AY6185" s="73">
        <v>69.565503523858894</v>
      </c>
      <c r="AZ6185">
        <v>100</v>
      </c>
      <c r="BA6185">
        <v>0.99753450689631995</v>
      </c>
      <c r="BB6185">
        <v>93</v>
      </c>
      <c r="BC6185">
        <v>0.82177667441055602</v>
      </c>
      <c r="BD6185">
        <v>8</v>
      </c>
      <c r="BE6185">
        <v>0.17822332558944301</v>
      </c>
      <c r="BF6185">
        <v>69.301530411378906</v>
      </c>
      <c r="BG6185">
        <v>70.506997803393901</v>
      </c>
      <c r="BH6185">
        <v>69.565503523858894</v>
      </c>
      <c r="BI6185">
        <v>66.029435231995905</v>
      </c>
    </row>
    <row r="6186" spans="1:61" x14ac:dyDescent="0.25">
      <c r="A6186" s="10" t="str">
        <f>VLOOKUP(D6186,'Index-Relations'!E:F,2,FALSE)</f>
        <v>BM</v>
      </c>
      <c r="B6186" t="s">
        <v>3450</v>
      </c>
      <c r="C6186" s="53" t="s">
        <v>2763</v>
      </c>
      <c r="D6186" s="59" t="s">
        <v>2944</v>
      </c>
      <c r="E6186" s="59" t="s">
        <v>9602</v>
      </c>
      <c r="F6186" t="s">
        <v>1248</v>
      </c>
      <c r="G6186" t="s">
        <v>2683</v>
      </c>
      <c r="H6186" t="s">
        <v>1249</v>
      </c>
      <c r="I6186" s="52">
        <v>45566</v>
      </c>
      <c r="J6186" t="s">
        <v>2457</v>
      </c>
      <c r="K6186">
        <v>101</v>
      </c>
      <c r="L6186" s="73">
        <v>69.606567207115006</v>
      </c>
      <c r="M6186">
        <v>100</v>
      </c>
      <c r="N6186">
        <v>0.99733710839776002</v>
      </c>
      <c r="O6186" s="73">
        <v>71.184780486809004</v>
      </c>
      <c r="P6186">
        <v>100</v>
      </c>
      <c r="Q6186">
        <v>0.99733710839776002</v>
      </c>
      <c r="R6186">
        <v>99</v>
      </c>
      <c r="S6186">
        <v>0.98375605914002595</v>
      </c>
      <c r="T6186">
        <v>58.806869857838699</v>
      </c>
      <c r="U6186">
        <v>0.99375400237181</v>
      </c>
      <c r="V6186">
        <v>98</v>
      </c>
      <c r="W6186">
        <v>0.526801914490025</v>
      </c>
      <c r="X6186">
        <v>76</v>
      </c>
      <c r="Y6186">
        <v>99</v>
      </c>
      <c r="Z6186">
        <v>0.99298676059223101</v>
      </c>
      <c r="AA6186">
        <v>245.409291928724</v>
      </c>
      <c r="AB6186">
        <v>94</v>
      </c>
      <c r="AC6186">
        <v>0.95439402959893904</v>
      </c>
      <c r="AD6186">
        <v>5</v>
      </c>
      <c r="AE6186">
        <v>3.8592730993292503E-2</v>
      </c>
      <c r="AF6186">
        <v>2</v>
      </c>
      <c r="AG6186">
        <v>7.0132394077679697E-3</v>
      </c>
      <c r="AH6186">
        <v>6.0161907063289001E-4</v>
      </c>
      <c r="AI6186">
        <v>4</v>
      </c>
      <c r="AJ6186" s="73">
        <v>66.124703231995994</v>
      </c>
      <c r="AK6186">
        <v>100</v>
      </c>
      <c r="AL6186">
        <v>0.99733710839776002</v>
      </c>
      <c r="AM6186">
        <v>7.8760564390751797E-2</v>
      </c>
      <c r="AN6186">
        <v>4</v>
      </c>
      <c r="AO6186">
        <v>0</v>
      </c>
      <c r="AP6186">
        <v>0</v>
      </c>
      <c r="AQ6186">
        <v>101</v>
      </c>
      <c r="AR6186">
        <v>1</v>
      </c>
      <c r="AS6186">
        <v>0</v>
      </c>
      <c r="AT6186">
        <v>0</v>
      </c>
      <c r="AU6186">
        <v>0</v>
      </c>
      <c r="AV6186">
        <v>0</v>
      </c>
      <c r="AW6186">
        <v>101</v>
      </c>
      <c r="AX6186">
        <v>0.999999999999999</v>
      </c>
      <c r="AY6186" s="73">
        <v>69.620806513313894</v>
      </c>
      <c r="AZ6186">
        <v>100</v>
      </c>
      <c r="BA6186">
        <v>0.99733710839776002</v>
      </c>
      <c r="BB6186">
        <v>93</v>
      </c>
      <c r="BC6186">
        <v>0.814816480413046</v>
      </c>
      <c r="BD6186">
        <v>8</v>
      </c>
      <c r="BE6186">
        <v>0.185183519586953</v>
      </c>
      <c r="BF6186">
        <v>69.606567207115006</v>
      </c>
      <c r="BG6186">
        <v>71.184780486809004</v>
      </c>
      <c r="BH6186">
        <v>69.620806513313894</v>
      </c>
      <c r="BI6186">
        <v>66.124703231995994</v>
      </c>
    </row>
    <row r="6187" spans="1:61" x14ac:dyDescent="0.25">
      <c r="A6187" s="10" t="str">
        <f>VLOOKUP(D6187,'Index-Relations'!E:F,2,FALSE)</f>
        <v>BM</v>
      </c>
      <c r="B6187" t="s">
        <v>3450</v>
      </c>
      <c r="C6187" s="53" t="s">
        <v>2764</v>
      </c>
      <c r="D6187" s="59" t="s">
        <v>2944</v>
      </c>
      <c r="E6187" s="59" t="s">
        <v>9603</v>
      </c>
      <c r="F6187" t="s">
        <v>1248</v>
      </c>
      <c r="G6187" t="s">
        <v>2683</v>
      </c>
      <c r="H6187" t="s">
        <v>1249</v>
      </c>
      <c r="I6187" s="52">
        <v>45537</v>
      </c>
      <c r="J6187" t="s">
        <v>2457</v>
      </c>
      <c r="K6187">
        <v>105</v>
      </c>
      <c r="L6187" s="73">
        <v>69.782647201718007</v>
      </c>
      <c r="M6187">
        <v>104</v>
      </c>
      <c r="N6187">
        <v>0.99749440921078703</v>
      </c>
      <c r="O6187" s="73">
        <v>71.213672332948903</v>
      </c>
      <c r="P6187">
        <v>104</v>
      </c>
      <c r="Q6187">
        <v>0.99749440921078703</v>
      </c>
      <c r="R6187">
        <v>103</v>
      </c>
      <c r="S6187">
        <v>0.985793265367085</v>
      </c>
      <c r="T6187">
        <v>58.564498390004701</v>
      </c>
      <c r="U6187">
        <v>1.0067725744637599</v>
      </c>
      <c r="V6187">
        <v>102</v>
      </c>
      <c r="W6187">
        <v>0.52476183549690103</v>
      </c>
      <c r="X6187">
        <v>78</v>
      </c>
      <c r="Y6187">
        <v>103</v>
      </c>
      <c r="Z6187">
        <v>0.99418066307035202</v>
      </c>
      <c r="AA6187">
        <v>256.45349393547298</v>
      </c>
      <c r="AB6187">
        <v>100</v>
      </c>
      <c r="AC6187">
        <v>0.95611067323015597</v>
      </c>
      <c r="AD6187">
        <v>6</v>
      </c>
      <c r="AE6187">
        <v>5.4923076377085003E-2</v>
      </c>
      <c r="AF6187">
        <v>-1</v>
      </c>
      <c r="AG6187">
        <v>0</v>
      </c>
      <c r="AH6187">
        <v>4.8353566301717003E-4</v>
      </c>
      <c r="AI6187">
        <v>4</v>
      </c>
      <c r="AJ6187" s="73">
        <v>66.469060720344004</v>
      </c>
      <c r="AK6187">
        <v>104</v>
      </c>
      <c r="AL6187">
        <v>0.99749440921078703</v>
      </c>
      <c r="AM6187">
        <v>7.9281632577735905E-2</v>
      </c>
      <c r="AN6187">
        <v>4</v>
      </c>
      <c r="AO6187">
        <v>0</v>
      </c>
      <c r="AP6187">
        <v>0</v>
      </c>
      <c r="AQ6187">
        <v>105</v>
      </c>
      <c r="AR6187">
        <v>0.999999999999999</v>
      </c>
      <c r="AS6187">
        <v>0</v>
      </c>
      <c r="AT6187">
        <v>0</v>
      </c>
      <c r="AU6187">
        <v>0</v>
      </c>
      <c r="AV6187">
        <v>0</v>
      </c>
      <c r="AW6187">
        <v>105</v>
      </c>
      <c r="AX6187">
        <v>0.999999999999999</v>
      </c>
      <c r="AY6187" s="73">
        <v>69.840689793433995</v>
      </c>
      <c r="AZ6187">
        <v>104</v>
      </c>
      <c r="BA6187">
        <v>0.99749440921078703</v>
      </c>
      <c r="BB6187">
        <v>98</v>
      </c>
      <c r="BC6187">
        <v>0.83056779033144601</v>
      </c>
      <c r="BD6187">
        <v>7</v>
      </c>
      <c r="BE6187">
        <v>0.16943220966855299</v>
      </c>
      <c r="BF6187">
        <v>69.782647201718007</v>
      </c>
      <c r="BG6187">
        <v>71.213672332948903</v>
      </c>
      <c r="BH6187">
        <v>69.840689793433995</v>
      </c>
      <c r="BI6187">
        <v>66.469060720344004</v>
      </c>
    </row>
    <row r="6188" spans="1:61" x14ac:dyDescent="0.25">
      <c r="A6188" s="10" t="str">
        <f>VLOOKUP(D6188,'Index-Relations'!E:F,2,FALSE)</f>
        <v>BM</v>
      </c>
      <c r="B6188" t="s">
        <v>3450</v>
      </c>
      <c r="C6188" s="53" t="s">
        <v>3350</v>
      </c>
      <c r="D6188" s="59" t="s">
        <v>2944</v>
      </c>
      <c r="E6188" s="59" t="s">
        <v>9604</v>
      </c>
      <c r="F6188" t="s">
        <v>1248</v>
      </c>
      <c r="G6188" t="s">
        <v>2683</v>
      </c>
      <c r="H6188" t="s">
        <v>1249</v>
      </c>
      <c r="I6188" s="52">
        <v>45505</v>
      </c>
      <c r="J6188" t="s">
        <v>2457</v>
      </c>
      <c r="K6188">
        <v>105</v>
      </c>
      <c r="L6188" s="73">
        <v>69.406686490124002</v>
      </c>
      <c r="M6188">
        <v>104</v>
      </c>
      <c r="N6188">
        <v>0.997261396958949</v>
      </c>
      <c r="O6188" s="73">
        <v>70.894059601848994</v>
      </c>
      <c r="P6188">
        <v>104</v>
      </c>
      <c r="Q6188">
        <v>0.997261396958949</v>
      </c>
      <c r="R6188">
        <v>103</v>
      </c>
      <c r="S6188">
        <v>0.98519056011030703</v>
      </c>
      <c r="T6188">
        <v>58.523061081929797</v>
      </c>
      <c r="U6188">
        <v>0.99441635117455596</v>
      </c>
      <c r="V6188">
        <v>102</v>
      </c>
      <c r="W6188">
        <v>0.51168208670438997</v>
      </c>
      <c r="X6188">
        <v>77</v>
      </c>
      <c r="Y6188">
        <v>103</v>
      </c>
      <c r="Z6188">
        <v>0.99395637839633499</v>
      </c>
      <c r="AA6188">
        <v>260.89625175344599</v>
      </c>
      <c r="AB6188">
        <v>97</v>
      </c>
      <c r="AC6188">
        <v>0.93753954080953095</v>
      </c>
      <c r="AD6188">
        <v>6</v>
      </c>
      <c r="AE6188">
        <v>5.6416837586802902E-2</v>
      </c>
      <c r="AF6188">
        <v>2</v>
      </c>
      <c r="AG6188">
        <v>6.0436216036653103E-3</v>
      </c>
      <c r="AH6188">
        <v>4.77568506675941E-4</v>
      </c>
      <c r="AI6188">
        <v>4</v>
      </c>
      <c r="AJ6188" s="73">
        <v>66.119475866123906</v>
      </c>
      <c r="AK6188">
        <v>104</v>
      </c>
      <c r="AL6188">
        <v>0.997261396958949</v>
      </c>
      <c r="AM6188">
        <v>7.9576747924331004E-2</v>
      </c>
      <c r="AN6188">
        <v>4</v>
      </c>
      <c r="AO6188">
        <v>0</v>
      </c>
      <c r="AP6188">
        <v>0</v>
      </c>
      <c r="AQ6188">
        <v>105</v>
      </c>
      <c r="AR6188">
        <v>1</v>
      </c>
      <c r="AS6188">
        <v>1.2917553882506401E-3</v>
      </c>
      <c r="AT6188">
        <v>1</v>
      </c>
      <c r="AU6188">
        <v>0</v>
      </c>
      <c r="AV6188">
        <v>0</v>
      </c>
      <c r="AW6188">
        <v>105</v>
      </c>
      <c r="AX6188">
        <v>1</v>
      </c>
      <c r="AY6188" s="73">
        <v>69.468060614033902</v>
      </c>
      <c r="AZ6188">
        <v>104</v>
      </c>
      <c r="BA6188">
        <v>0.997261396958949</v>
      </c>
      <c r="BB6188">
        <v>98</v>
      </c>
      <c r="BC6188">
        <v>0.82611310407094096</v>
      </c>
      <c r="BD6188">
        <v>7</v>
      </c>
      <c r="BE6188">
        <v>0.17388689592905801</v>
      </c>
      <c r="BF6188">
        <v>69.406686490124002</v>
      </c>
      <c r="BG6188">
        <v>70.894059601848994</v>
      </c>
      <c r="BH6188">
        <v>69.468060614033902</v>
      </c>
      <c r="BI6188">
        <v>66.119475866123906</v>
      </c>
    </row>
    <row r="6189" spans="1:61" x14ac:dyDescent="0.25">
      <c r="A6189" s="10" t="str">
        <f>VLOOKUP(D6189,'Index-Relations'!E:F,2,FALSE)</f>
        <v>BM</v>
      </c>
      <c r="B6189" t="s">
        <v>3450</v>
      </c>
      <c r="C6189" s="53" t="s">
        <v>2765</v>
      </c>
      <c r="D6189" s="59" t="s">
        <v>2944</v>
      </c>
      <c r="E6189" s="59" t="s">
        <v>9605</v>
      </c>
      <c r="F6189" t="s">
        <v>1248</v>
      </c>
      <c r="G6189" t="s">
        <v>2683</v>
      </c>
      <c r="H6189" t="s">
        <v>1249</v>
      </c>
      <c r="I6189" s="52">
        <v>45474</v>
      </c>
      <c r="J6189" t="s">
        <v>2457</v>
      </c>
      <c r="K6189">
        <v>105</v>
      </c>
      <c r="L6189" s="73">
        <v>70.191601289516896</v>
      </c>
      <c r="M6189">
        <v>104</v>
      </c>
      <c r="N6189">
        <v>0.997129892515773</v>
      </c>
      <c r="O6189" s="73">
        <v>71.019923365357897</v>
      </c>
      <c r="P6189">
        <v>104</v>
      </c>
      <c r="Q6189">
        <v>0.997129892515773</v>
      </c>
      <c r="R6189">
        <v>103</v>
      </c>
      <c r="S6189">
        <v>0.98418911921399099</v>
      </c>
      <c r="T6189">
        <v>58.467308147188703</v>
      </c>
      <c r="U6189">
        <v>0.99440352459861003</v>
      </c>
      <c r="V6189">
        <v>102</v>
      </c>
      <c r="W6189">
        <v>0.51084818393556497</v>
      </c>
      <c r="X6189">
        <v>76</v>
      </c>
      <c r="Y6189">
        <v>103</v>
      </c>
      <c r="Z6189">
        <v>0.99375349589110196</v>
      </c>
      <c r="AA6189">
        <v>275.58974532617498</v>
      </c>
      <c r="AB6189">
        <v>97</v>
      </c>
      <c r="AC6189">
        <v>0.936454823203139</v>
      </c>
      <c r="AD6189">
        <v>6</v>
      </c>
      <c r="AE6189">
        <v>5.72986726879628E-2</v>
      </c>
      <c r="AF6189">
        <v>2</v>
      </c>
      <c r="AG6189">
        <v>6.2465041088976296E-3</v>
      </c>
      <c r="AH6189">
        <v>4.8002069715940697E-4</v>
      </c>
      <c r="AI6189">
        <v>4</v>
      </c>
      <c r="AJ6189" s="73">
        <v>66.426162888006999</v>
      </c>
      <c r="AK6189">
        <v>104</v>
      </c>
      <c r="AL6189">
        <v>0.997129892515773</v>
      </c>
      <c r="AM6189">
        <v>8.2219569289105995E-2</v>
      </c>
      <c r="AN6189">
        <v>4</v>
      </c>
      <c r="AO6189">
        <v>0</v>
      </c>
      <c r="AP6189">
        <v>0</v>
      </c>
      <c r="AQ6189">
        <v>105</v>
      </c>
      <c r="AR6189">
        <v>0.999999999999999</v>
      </c>
      <c r="AS6189">
        <v>1.3716550794022999E-3</v>
      </c>
      <c r="AT6189">
        <v>1</v>
      </c>
      <c r="AU6189">
        <v>0</v>
      </c>
      <c r="AV6189">
        <v>0</v>
      </c>
      <c r="AW6189">
        <v>105</v>
      </c>
      <c r="AX6189">
        <v>1</v>
      </c>
      <c r="AY6189" s="73">
        <v>71.384871524224906</v>
      </c>
      <c r="AZ6189">
        <v>104</v>
      </c>
      <c r="BA6189">
        <v>0.997129892515773</v>
      </c>
      <c r="BB6189">
        <v>98</v>
      </c>
      <c r="BC6189">
        <v>0.815531530392825</v>
      </c>
      <c r="BD6189">
        <v>7</v>
      </c>
      <c r="BE6189">
        <v>0.184468469607174</v>
      </c>
      <c r="BF6189">
        <v>70.191601289516896</v>
      </c>
      <c r="BG6189">
        <v>71.019923365357897</v>
      </c>
      <c r="BH6189">
        <v>71.384871524224906</v>
      </c>
      <c r="BI6189">
        <v>66.426162888006999</v>
      </c>
    </row>
    <row r="6190" spans="1:61" x14ac:dyDescent="0.25">
      <c r="A6190" s="10" t="str">
        <f>VLOOKUP(D6190,'Index-Relations'!E:F,2,FALSE)</f>
        <v>BM</v>
      </c>
      <c r="B6190" t="s">
        <v>3450</v>
      </c>
      <c r="C6190" s="53" t="s">
        <v>2766</v>
      </c>
      <c r="D6190" s="59" t="s">
        <v>2944</v>
      </c>
      <c r="E6190" s="59" t="s">
        <v>9606</v>
      </c>
      <c r="F6190" t="s">
        <v>1248</v>
      </c>
      <c r="G6190" t="s">
        <v>2683</v>
      </c>
      <c r="H6190" t="s">
        <v>1249</v>
      </c>
      <c r="I6190" s="52">
        <v>45446</v>
      </c>
      <c r="J6190" t="s">
        <v>2457</v>
      </c>
      <c r="K6190">
        <v>106</v>
      </c>
      <c r="L6190" s="73">
        <v>70.239399098983</v>
      </c>
      <c r="M6190">
        <v>105</v>
      </c>
      <c r="N6190">
        <v>0.99695182129475801</v>
      </c>
      <c r="O6190" s="73">
        <v>71.020279822920003</v>
      </c>
      <c r="P6190">
        <v>105</v>
      </c>
      <c r="Q6190">
        <v>0.99695182129475801</v>
      </c>
      <c r="R6190">
        <v>104</v>
      </c>
      <c r="S6190">
        <v>0.98356680925642204</v>
      </c>
      <c r="T6190">
        <v>58.4521836728861</v>
      </c>
      <c r="U6190">
        <v>0.993788549497583</v>
      </c>
      <c r="V6190">
        <v>103</v>
      </c>
      <c r="W6190">
        <v>0.51210222835674801</v>
      </c>
      <c r="X6190">
        <v>77</v>
      </c>
      <c r="Y6190">
        <v>104</v>
      </c>
      <c r="Z6190">
        <v>0.99333237142095099</v>
      </c>
      <c r="AA6190">
        <v>271.28796880225701</v>
      </c>
      <c r="AB6190">
        <v>98</v>
      </c>
      <c r="AC6190">
        <v>0.93678847425834</v>
      </c>
      <c r="AD6190">
        <v>6</v>
      </c>
      <c r="AE6190">
        <v>5.6543897162610497E-2</v>
      </c>
      <c r="AF6190">
        <v>2</v>
      </c>
      <c r="AG6190">
        <v>6.6676285790485904E-3</v>
      </c>
      <c r="AH6190">
        <v>4.7885387084802803E-4</v>
      </c>
      <c r="AI6190">
        <v>4</v>
      </c>
      <c r="AJ6190" s="73">
        <v>66.404621260667994</v>
      </c>
      <c r="AK6190">
        <v>105</v>
      </c>
      <c r="AL6190">
        <v>0.99695182129475801</v>
      </c>
      <c r="AM6190">
        <v>6.3009700498078497E-2</v>
      </c>
      <c r="AN6190">
        <v>3</v>
      </c>
      <c r="AO6190">
        <v>0</v>
      </c>
      <c r="AP6190">
        <v>0</v>
      </c>
      <c r="AQ6190">
        <v>106</v>
      </c>
      <c r="AR6190">
        <v>0.999999999999999</v>
      </c>
      <c r="AS6190">
        <v>1.41254232307307E-3</v>
      </c>
      <c r="AT6190">
        <v>1</v>
      </c>
      <c r="AU6190">
        <v>0</v>
      </c>
      <c r="AV6190">
        <v>0</v>
      </c>
      <c r="AW6190">
        <v>106</v>
      </c>
      <c r="AX6190">
        <v>1</v>
      </c>
      <c r="AY6190" s="73">
        <v>71.545690589187899</v>
      </c>
      <c r="AZ6190">
        <v>105</v>
      </c>
      <c r="BA6190">
        <v>0.99695182129475801</v>
      </c>
      <c r="BB6190">
        <v>99</v>
      </c>
      <c r="BC6190">
        <v>0.81274008159427702</v>
      </c>
      <c r="BD6190">
        <v>7</v>
      </c>
      <c r="BE6190">
        <v>0.18725991840572201</v>
      </c>
      <c r="BF6190">
        <v>70.239399098983</v>
      </c>
      <c r="BG6190">
        <v>71.020279822920003</v>
      </c>
      <c r="BH6190">
        <v>71.545690589187899</v>
      </c>
      <c r="BI6190">
        <v>66.404621260667994</v>
      </c>
    </row>
    <row r="6191" spans="1:61" x14ac:dyDescent="0.25">
      <c r="A6191" s="10" t="str">
        <f>VLOOKUP(D6191,'Index-Relations'!E:F,2,FALSE)</f>
        <v>BM</v>
      </c>
      <c r="B6191" t="s">
        <v>3450</v>
      </c>
      <c r="C6191" s="53" t="s">
        <v>2767</v>
      </c>
      <c r="D6191" s="59" t="s">
        <v>2944</v>
      </c>
      <c r="E6191" s="59" t="s">
        <v>9607</v>
      </c>
      <c r="F6191" t="s">
        <v>1248</v>
      </c>
      <c r="G6191" t="s">
        <v>2683</v>
      </c>
      <c r="H6191" t="s">
        <v>1249</v>
      </c>
      <c r="I6191" s="52">
        <v>45413</v>
      </c>
      <c r="J6191" t="s">
        <v>2457</v>
      </c>
      <c r="K6191">
        <v>106</v>
      </c>
      <c r="L6191" s="73">
        <v>70.360745937173903</v>
      </c>
      <c r="M6191">
        <v>105</v>
      </c>
      <c r="N6191">
        <v>0.99707024210891904</v>
      </c>
      <c r="O6191" s="73">
        <v>71.264845918310002</v>
      </c>
      <c r="P6191">
        <v>105</v>
      </c>
      <c r="Q6191">
        <v>0.99707024210891904</v>
      </c>
      <c r="R6191">
        <v>104</v>
      </c>
      <c r="S6191">
        <v>0.98353948983787198</v>
      </c>
      <c r="T6191">
        <v>58.5034971685077</v>
      </c>
      <c r="U6191">
        <v>0.99379619485371296</v>
      </c>
      <c r="V6191">
        <v>103</v>
      </c>
      <c r="W6191">
        <v>0.51150076146192602</v>
      </c>
      <c r="X6191">
        <v>77</v>
      </c>
      <c r="Y6191">
        <v>104</v>
      </c>
      <c r="Z6191">
        <v>0.99358614810221701</v>
      </c>
      <c r="AA6191">
        <v>278.86233158251503</v>
      </c>
      <c r="AB6191">
        <v>98</v>
      </c>
      <c r="AC6191">
        <v>0.93566761473020699</v>
      </c>
      <c r="AD6191">
        <v>6</v>
      </c>
      <c r="AE6191">
        <v>5.79185333720105E-2</v>
      </c>
      <c r="AF6191">
        <v>2</v>
      </c>
      <c r="AG6191">
        <v>6.4138518977824004E-3</v>
      </c>
      <c r="AH6191">
        <v>4.6869321977291098E-4</v>
      </c>
      <c r="AI6191">
        <v>4</v>
      </c>
      <c r="AJ6191" s="73">
        <v>66.581260891639005</v>
      </c>
      <c r="AK6191">
        <v>105</v>
      </c>
      <c r="AL6191">
        <v>0.99707024210891904</v>
      </c>
      <c r="AM6191">
        <v>6.0691756853613901E-2</v>
      </c>
      <c r="AN6191">
        <v>3</v>
      </c>
      <c r="AO6191">
        <v>0</v>
      </c>
      <c r="AP6191">
        <v>0</v>
      </c>
      <c r="AQ6191">
        <v>106</v>
      </c>
      <c r="AR6191">
        <v>0.999999999999999</v>
      </c>
      <c r="AS6191">
        <v>1.46639405717942E-3</v>
      </c>
      <c r="AT6191">
        <v>1</v>
      </c>
      <c r="AU6191">
        <v>0</v>
      </c>
      <c r="AV6191">
        <v>0</v>
      </c>
      <c r="AW6191">
        <v>106</v>
      </c>
      <c r="AX6191">
        <v>1</v>
      </c>
      <c r="AY6191" s="73">
        <v>71.498009766530998</v>
      </c>
      <c r="AZ6191">
        <v>105</v>
      </c>
      <c r="BA6191">
        <v>0.99707024210891904</v>
      </c>
      <c r="BB6191">
        <v>99</v>
      </c>
      <c r="BC6191">
        <v>0.816247009297282</v>
      </c>
      <c r="BD6191">
        <v>7</v>
      </c>
      <c r="BE6191">
        <v>0.183752990702717</v>
      </c>
      <c r="BF6191">
        <v>70.360745937173903</v>
      </c>
      <c r="BG6191">
        <v>71.264845918310002</v>
      </c>
      <c r="BH6191">
        <v>71.498009766530998</v>
      </c>
      <c r="BI6191">
        <v>66.581260891639005</v>
      </c>
    </row>
    <row r="6192" spans="1:61" x14ac:dyDescent="0.25">
      <c r="A6192" s="10" t="str">
        <f>VLOOKUP(D6192,'Index-Relations'!E:F,2,FALSE)</f>
        <v>BM</v>
      </c>
      <c r="B6192" t="s">
        <v>3450</v>
      </c>
      <c r="C6192" s="53" t="s">
        <v>2768</v>
      </c>
      <c r="D6192" s="59" t="s">
        <v>2944</v>
      </c>
      <c r="E6192" s="59" t="s">
        <v>9608</v>
      </c>
      <c r="F6192" t="s">
        <v>1248</v>
      </c>
      <c r="G6192" t="s">
        <v>2683</v>
      </c>
      <c r="H6192" t="s">
        <v>1249</v>
      </c>
      <c r="I6192" s="52">
        <v>45383</v>
      </c>
      <c r="J6192" t="s">
        <v>2457</v>
      </c>
      <c r="K6192">
        <v>106</v>
      </c>
      <c r="L6192">
        <v>75.626059570942004</v>
      </c>
      <c r="M6192">
        <v>105</v>
      </c>
      <c r="N6192">
        <v>0.99709698768621902</v>
      </c>
      <c r="O6192">
        <v>76.600547963472096</v>
      </c>
      <c r="P6192">
        <v>105</v>
      </c>
      <c r="Q6192">
        <v>0.99709698768621902</v>
      </c>
      <c r="R6192">
        <v>104</v>
      </c>
      <c r="S6192">
        <v>0.98473671054690504</v>
      </c>
      <c r="T6192">
        <v>58.568193968548698</v>
      </c>
      <c r="U6192">
        <v>0.99370451585958997</v>
      </c>
      <c r="V6192">
        <v>103</v>
      </c>
      <c r="W6192">
        <v>0.50954413292703604</v>
      </c>
      <c r="X6192">
        <v>77</v>
      </c>
      <c r="Y6192">
        <v>104</v>
      </c>
      <c r="Z6192">
        <v>0.99411212323479203</v>
      </c>
      <c r="AA6192">
        <v>274.40886336616302</v>
      </c>
      <c r="AB6192">
        <v>98</v>
      </c>
      <c r="AC6192">
        <v>0.94076489998233803</v>
      </c>
      <c r="AD6192">
        <v>6</v>
      </c>
      <c r="AE6192">
        <v>5.3347223252454098E-2</v>
      </c>
      <c r="AF6192">
        <v>2</v>
      </c>
      <c r="AG6192">
        <v>5.8878767652076397E-3</v>
      </c>
      <c r="AH6192">
        <v>4.5516999326694E-4</v>
      </c>
      <c r="AI6192">
        <v>4</v>
      </c>
      <c r="AJ6192">
        <v>70.912836270000497</v>
      </c>
      <c r="AK6192">
        <v>105</v>
      </c>
      <c r="AL6192">
        <v>0.99709698768621902</v>
      </c>
      <c r="AM6192">
        <v>5.9680347086731901E-2</v>
      </c>
      <c r="AN6192">
        <v>3</v>
      </c>
      <c r="AO6192">
        <v>0</v>
      </c>
      <c r="AP6192">
        <v>0</v>
      </c>
      <c r="AQ6192">
        <v>106</v>
      </c>
      <c r="AR6192">
        <v>1</v>
      </c>
      <c r="AS6192">
        <v>1.60604937401561E-3</v>
      </c>
      <c r="AT6192">
        <v>1</v>
      </c>
      <c r="AU6192">
        <v>0</v>
      </c>
      <c r="AV6192">
        <v>0</v>
      </c>
      <c r="AW6192">
        <v>106</v>
      </c>
      <c r="AX6192">
        <v>0.999999999999999</v>
      </c>
      <c r="AY6192">
        <v>76.580477176755494</v>
      </c>
      <c r="AZ6192">
        <v>105</v>
      </c>
      <c r="BA6192">
        <v>0.99709698768621902</v>
      </c>
      <c r="BB6192">
        <v>99</v>
      </c>
      <c r="BC6192">
        <v>0.825169591253471</v>
      </c>
      <c r="BD6192">
        <v>7</v>
      </c>
      <c r="BE6192">
        <v>0.174830408746528</v>
      </c>
      <c r="BF6192">
        <v>70.169927270887996</v>
      </c>
      <c r="BG6192">
        <v>71.415709891541994</v>
      </c>
      <c r="BH6192">
        <v>71.473675516401897</v>
      </c>
      <c r="BI6192">
        <v>65.913608786670906</v>
      </c>
    </row>
    <row r="6193" spans="1:61" x14ac:dyDescent="0.25">
      <c r="A6193" s="10" t="str">
        <f>VLOOKUP(D6193,'Index-Relations'!E:F,2,FALSE)</f>
        <v>BM</v>
      </c>
      <c r="B6193" t="s">
        <v>3450</v>
      </c>
      <c r="C6193" s="53" t="s">
        <v>2769</v>
      </c>
      <c r="D6193" s="59" t="s">
        <v>2944</v>
      </c>
      <c r="E6193" s="59" t="s">
        <v>9609</v>
      </c>
      <c r="F6193" t="s">
        <v>1248</v>
      </c>
      <c r="G6193" t="s">
        <v>2683</v>
      </c>
      <c r="H6193" t="s">
        <v>1249</v>
      </c>
      <c r="I6193" s="52">
        <v>45352</v>
      </c>
      <c r="J6193" t="s">
        <v>2457</v>
      </c>
      <c r="K6193">
        <v>107</v>
      </c>
      <c r="L6193">
        <v>75.686425034281498</v>
      </c>
      <c r="M6193">
        <v>106</v>
      </c>
      <c r="N6193">
        <v>0.99712000887681296</v>
      </c>
      <c r="O6193">
        <v>76.885581370656496</v>
      </c>
      <c r="P6193">
        <v>106</v>
      </c>
      <c r="Q6193">
        <v>0.99712000887681296</v>
      </c>
      <c r="R6193">
        <v>105</v>
      </c>
      <c r="S6193">
        <v>0.983925821202705</v>
      </c>
      <c r="T6193">
        <v>58.572109225117103</v>
      </c>
      <c r="U6193">
        <v>0.99289619525543205</v>
      </c>
      <c r="V6193">
        <v>104</v>
      </c>
      <c r="W6193">
        <v>0.46137108338654198</v>
      </c>
      <c r="X6193">
        <v>76</v>
      </c>
      <c r="Y6193">
        <v>105</v>
      </c>
      <c r="Z6193">
        <v>0.99442861400235005</v>
      </c>
      <c r="AA6193">
        <v>281.59166738177402</v>
      </c>
      <c r="AB6193">
        <v>99</v>
      </c>
      <c r="AC6193">
        <v>0.94258119112499095</v>
      </c>
      <c r="AD6193">
        <v>6</v>
      </c>
      <c r="AE6193">
        <v>5.1847422877359203E-2</v>
      </c>
      <c r="AF6193">
        <v>2</v>
      </c>
      <c r="AG6193">
        <v>5.5713859976493701E-3</v>
      </c>
      <c r="AH6193">
        <v>3.1611011547097602E-4</v>
      </c>
      <c r="AI6193">
        <v>2</v>
      </c>
      <c r="AJ6193">
        <v>70.777946257371298</v>
      </c>
      <c r="AK6193">
        <v>106</v>
      </c>
      <c r="AL6193">
        <v>0.99712000887681296</v>
      </c>
      <c r="AM6193">
        <v>5.6516448321494502E-2</v>
      </c>
      <c r="AN6193">
        <v>4</v>
      </c>
      <c r="AO6193">
        <v>0</v>
      </c>
      <c r="AP6193">
        <v>0</v>
      </c>
      <c r="AQ6193">
        <v>107</v>
      </c>
      <c r="AR6193">
        <v>0.999999999999999</v>
      </c>
      <c r="AS6193">
        <v>1.6841407245149699E-3</v>
      </c>
      <c r="AT6193">
        <v>1</v>
      </c>
      <c r="AU6193">
        <v>0</v>
      </c>
      <c r="AV6193">
        <v>0</v>
      </c>
      <c r="AW6193">
        <v>107</v>
      </c>
      <c r="AX6193">
        <v>0.999999999999999</v>
      </c>
      <c r="AY6193">
        <v>76.596785985990493</v>
      </c>
      <c r="AZ6193">
        <v>106</v>
      </c>
      <c r="BA6193">
        <v>0.99712000887681296</v>
      </c>
      <c r="BB6193">
        <v>100</v>
      </c>
      <c r="BC6193">
        <v>0.82747307665861602</v>
      </c>
      <c r="BD6193">
        <v>7</v>
      </c>
      <c r="BE6193">
        <v>0.172526923341383</v>
      </c>
      <c r="BF6193">
        <v>70.238140033533</v>
      </c>
      <c r="BG6193">
        <v>71.715719960613001</v>
      </c>
      <c r="BH6193">
        <v>71.546773921787903</v>
      </c>
      <c r="BI6193">
        <v>65.746415961455995</v>
      </c>
    </row>
    <row r="6194" spans="1:61" x14ac:dyDescent="0.25">
      <c r="A6194" s="10" t="str">
        <f>VLOOKUP(D6194,'Index-Relations'!E:F,2,FALSE)</f>
        <v>BM</v>
      </c>
      <c r="B6194" t="s">
        <v>3450</v>
      </c>
      <c r="C6194" s="53" t="s">
        <v>2770</v>
      </c>
      <c r="D6194" s="59" t="s">
        <v>2944</v>
      </c>
      <c r="E6194" s="59" t="s">
        <v>9610</v>
      </c>
      <c r="F6194" t="s">
        <v>1248</v>
      </c>
      <c r="G6194" t="s">
        <v>2683</v>
      </c>
      <c r="H6194" t="s">
        <v>1249</v>
      </c>
      <c r="I6194" s="52">
        <v>45323</v>
      </c>
      <c r="J6194" t="s">
        <v>2457</v>
      </c>
      <c r="K6194">
        <v>107</v>
      </c>
      <c r="L6194">
        <v>75.255962199302601</v>
      </c>
      <c r="M6194">
        <v>106</v>
      </c>
      <c r="N6194">
        <v>0.99706889492400896</v>
      </c>
      <c r="O6194">
        <v>75.719173423232306</v>
      </c>
      <c r="P6194">
        <v>106</v>
      </c>
      <c r="Q6194">
        <v>0.99706889492400896</v>
      </c>
      <c r="R6194">
        <v>105</v>
      </c>
      <c r="S6194">
        <v>0.982463779034212</v>
      </c>
      <c r="T6194">
        <v>58.342898494959101</v>
      </c>
      <c r="U6194">
        <v>0.99255298950551196</v>
      </c>
      <c r="V6194">
        <v>104</v>
      </c>
      <c r="W6194">
        <v>0.440272577917449</v>
      </c>
      <c r="X6194">
        <v>75</v>
      </c>
      <c r="Y6194">
        <v>105</v>
      </c>
      <c r="Z6194">
        <v>0.99435610355332005</v>
      </c>
      <c r="AA6194">
        <v>284.59127739014298</v>
      </c>
      <c r="AB6194">
        <v>100</v>
      </c>
      <c r="AC6194">
        <v>0.95674707071170495</v>
      </c>
      <c r="AD6194">
        <v>5</v>
      </c>
      <c r="AE6194">
        <v>3.7609032841615098E-2</v>
      </c>
      <c r="AF6194">
        <v>2</v>
      </c>
      <c r="AG6194">
        <v>5.6438964466791596E-3</v>
      </c>
      <c r="AH6194">
        <v>3.4564946044020301E-4</v>
      </c>
      <c r="AI6194">
        <v>2</v>
      </c>
      <c r="AJ6194">
        <v>70.584084131419999</v>
      </c>
      <c r="AK6194">
        <v>106</v>
      </c>
      <c r="AL6194">
        <v>0.99706889492400896</v>
      </c>
      <c r="AM6194">
        <v>5.7939665910669201E-2</v>
      </c>
      <c r="AN6194">
        <v>4</v>
      </c>
      <c r="AO6194">
        <v>0</v>
      </c>
      <c r="AP6194">
        <v>0</v>
      </c>
      <c r="AQ6194">
        <v>106</v>
      </c>
      <c r="AR6194">
        <v>0.99706889492400896</v>
      </c>
      <c r="AS6194">
        <v>1.48961371097066E-3</v>
      </c>
      <c r="AT6194">
        <v>1</v>
      </c>
      <c r="AU6194">
        <v>0</v>
      </c>
      <c r="AV6194">
        <v>0</v>
      </c>
      <c r="AW6194">
        <v>106</v>
      </c>
      <c r="AX6194">
        <v>0.99706889492400896</v>
      </c>
      <c r="AY6194">
        <v>76.756472569019493</v>
      </c>
      <c r="AZ6194">
        <v>106</v>
      </c>
      <c r="BA6194">
        <v>0.99706889492400896</v>
      </c>
      <c r="BB6194">
        <v>99</v>
      </c>
      <c r="BC6194">
        <v>0.80628047903995803</v>
      </c>
      <c r="BD6194">
        <v>7</v>
      </c>
      <c r="BE6194">
        <v>0.19078841588405099</v>
      </c>
      <c r="BF6194">
        <v>69.759766495467005</v>
      </c>
      <c r="BG6194">
        <v>70.478981594489895</v>
      </c>
      <c r="BH6194">
        <v>71.59364372652</v>
      </c>
      <c r="BI6194">
        <v>65.617106295590006</v>
      </c>
    </row>
    <row r="6195" spans="1:61" x14ac:dyDescent="0.25">
      <c r="A6195" s="10" t="str">
        <f>VLOOKUP(D6195,'Index-Relations'!E:F,2,FALSE)</f>
        <v>ESG</v>
      </c>
      <c r="B6195" t="s">
        <v>3450</v>
      </c>
      <c r="C6195" s="53" t="s">
        <v>2760</v>
      </c>
      <c r="D6195" s="59" t="s">
        <v>2945</v>
      </c>
      <c r="E6195" s="59" t="s">
        <v>9611</v>
      </c>
      <c r="F6195" t="s">
        <v>2702</v>
      </c>
      <c r="G6195" t="s">
        <v>2703</v>
      </c>
      <c r="H6195" t="s">
        <v>1252</v>
      </c>
      <c r="I6195" s="52">
        <v>45658</v>
      </c>
      <c r="J6195" t="s">
        <v>2457</v>
      </c>
      <c r="K6195">
        <v>798</v>
      </c>
      <c r="L6195" s="73">
        <v>61.682756941580998</v>
      </c>
      <c r="M6195">
        <v>798</v>
      </c>
      <c r="N6195">
        <v>1</v>
      </c>
      <c r="O6195" s="73">
        <v>68.279753902975997</v>
      </c>
      <c r="P6195">
        <v>798</v>
      </c>
      <c r="Q6195">
        <v>1</v>
      </c>
      <c r="R6195">
        <v>789</v>
      </c>
      <c r="S6195">
        <v>0.99537086630209404</v>
      </c>
      <c r="T6195">
        <v>31.481456386693999</v>
      </c>
      <c r="U6195">
        <v>0.668141448837694</v>
      </c>
      <c r="V6195">
        <v>512</v>
      </c>
      <c r="W6195">
        <v>0.101773423820679</v>
      </c>
      <c r="X6195">
        <v>82</v>
      </c>
      <c r="Y6195">
        <v>798</v>
      </c>
      <c r="Z6195">
        <v>1</v>
      </c>
      <c r="AA6195">
        <v>19.540302385723301</v>
      </c>
      <c r="AB6195">
        <v>697</v>
      </c>
      <c r="AC6195">
        <v>0.93405757932340105</v>
      </c>
      <c r="AD6195">
        <v>101</v>
      </c>
      <c r="AE6195">
        <v>6.5942420676597793E-2</v>
      </c>
      <c r="AF6195">
        <v>0</v>
      </c>
      <c r="AG6195">
        <v>1.6652999999999999E-16</v>
      </c>
      <c r="AH6195">
        <v>4.6717962945355901E-3</v>
      </c>
      <c r="AI6195">
        <v>42</v>
      </c>
      <c r="AJ6195" s="73">
        <v>57.697559947104999</v>
      </c>
      <c r="AK6195">
        <v>798</v>
      </c>
      <c r="AL6195">
        <v>1</v>
      </c>
      <c r="AM6195">
        <v>0</v>
      </c>
      <c r="AN6195">
        <v>0</v>
      </c>
      <c r="AO6195">
        <v>1.2737839493301901E-3</v>
      </c>
      <c r="AP6195">
        <v>1</v>
      </c>
      <c r="AQ6195">
        <v>798</v>
      </c>
      <c r="AR6195">
        <v>1</v>
      </c>
      <c r="AS6195">
        <v>6.6149947675172302E-4</v>
      </c>
      <c r="AT6195">
        <v>1</v>
      </c>
      <c r="AU6195">
        <v>0</v>
      </c>
      <c r="AV6195">
        <v>0</v>
      </c>
      <c r="AW6195">
        <v>798</v>
      </c>
      <c r="AX6195">
        <v>0.999999999999999</v>
      </c>
      <c r="AY6195" s="73">
        <v>59.347328385452997</v>
      </c>
      <c r="AZ6195">
        <v>798</v>
      </c>
      <c r="BA6195">
        <v>1</v>
      </c>
      <c r="BB6195">
        <v>774</v>
      </c>
      <c r="BC6195">
        <v>0.88460184654085205</v>
      </c>
      <c r="BD6195">
        <v>23</v>
      </c>
      <c r="BE6195">
        <v>0.114124369509817</v>
      </c>
      <c r="BF6195">
        <v>61.682756941580998</v>
      </c>
      <c r="BG6195">
        <v>68.279753902975997</v>
      </c>
      <c r="BH6195">
        <v>59.347328385452997</v>
      </c>
      <c r="BI6195">
        <v>57.697559947104999</v>
      </c>
    </row>
    <row r="6196" spans="1:61" x14ac:dyDescent="0.25">
      <c r="A6196" s="10" t="str">
        <f>VLOOKUP(D6196,'Index-Relations'!E:F,2,FALSE)</f>
        <v>ESG</v>
      </c>
      <c r="B6196" t="s">
        <v>3450</v>
      </c>
      <c r="C6196" s="53" t="s">
        <v>2761</v>
      </c>
      <c r="D6196" s="59" t="s">
        <v>2945</v>
      </c>
      <c r="E6196" s="59" t="s">
        <v>9612</v>
      </c>
      <c r="F6196" t="s">
        <v>2702</v>
      </c>
      <c r="G6196" t="s">
        <v>2703</v>
      </c>
      <c r="H6196" t="s">
        <v>1252</v>
      </c>
      <c r="I6196" s="52">
        <v>45628</v>
      </c>
      <c r="J6196" t="s">
        <v>2457</v>
      </c>
      <c r="K6196">
        <v>785</v>
      </c>
      <c r="L6196" s="73">
        <v>61.943756402082997</v>
      </c>
      <c r="M6196">
        <v>785</v>
      </c>
      <c r="N6196">
        <v>1</v>
      </c>
      <c r="O6196" s="73">
        <v>68.725541533373004</v>
      </c>
      <c r="P6196">
        <v>785</v>
      </c>
      <c r="Q6196">
        <v>1</v>
      </c>
      <c r="R6196">
        <v>778</v>
      </c>
      <c r="S6196">
        <v>0.99632176000294204</v>
      </c>
      <c r="T6196">
        <v>31.094772035555899</v>
      </c>
      <c r="U6196">
        <v>0.66834616326794805</v>
      </c>
      <c r="V6196">
        <v>502</v>
      </c>
      <c r="W6196">
        <v>0.100523994253545</v>
      </c>
      <c r="X6196">
        <v>77</v>
      </c>
      <c r="Y6196">
        <v>785</v>
      </c>
      <c r="Z6196">
        <v>0.999999999999999</v>
      </c>
      <c r="AA6196">
        <v>18.0284035379876</v>
      </c>
      <c r="AB6196">
        <v>686</v>
      </c>
      <c r="AC6196">
        <v>0.93547881393854504</v>
      </c>
      <c r="AD6196">
        <v>99</v>
      </c>
      <c r="AE6196">
        <v>6.4521186061455502E-2</v>
      </c>
      <c r="AF6196">
        <v>0</v>
      </c>
      <c r="AG6196">
        <v>0</v>
      </c>
      <c r="AH6196">
        <v>5.52348187422275E-3</v>
      </c>
      <c r="AI6196">
        <v>45</v>
      </c>
      <c r="AJ6196" s="73">
        <v>58.0099071681569</v>
      </c>
      <c r="AK6196">
        <v>785</v>
      </c>
      <c r="AL6196">
        <v>1</v>
      </c>
      <c r="AM6196">
        <v>0</v>
      </c>
      <c r="AN6196">
        <v>0</v>
      </c>
      <c r="AO6196">
        <v>1.08167618865919E-3</v>
      </c>
      <c r="AP6196">
        <v>1</v>
      </c>
      <c r="AQ6196">
        <v>785</v>
      </c>
      <c r="AR6196">
        <v>1</v>
      </c>
      <c r="AS6196">
        <v>6.8986652786178805E-4</v>
      </c>
      <c r="AT6196">
        <v>1</v>
      </c>
      <c r="AU6196">
        <v>0</v>
      </c>
      <c r="AV6196">
        <v>0</v>
      </c>
      <c r="AW6196">
        <v>785</v>
      </c>
      <c r="AX6196">
        <v>1</v>
      </c>
      <c r="AY6196" s="73">
        <v>59.466086626970998</v>
      </c>
      <c r="AZ6196">
        <v>785</v>
      </c>
      <c r="BA6196">
        <v>1</v>
      </c>
      <c r="BB6196">
        <v>760</v>
      </c>
      <c r="BC6196">
        <v>0.87967494958475401</v>
      </c>
      <c r="BD6196">
        <v>24</v>
      </c>
      <c r="BE6196">
        <v>0.119243374226585</v>
      </c>
      <c r="BF6196">
        <v>61.943756402082997</v>
      </c>
      <c r="BG6196">
        <v>68.725541533373004</v>
      </c>
      <c r="BH6196">
        <v>59.466086626970998</v>
      </c>
      <c r="BI6196">
        <v>58.0099071681569</v>
      </c>
    </row>
    <row r="6197" spans="1:61" x14ac:dyDescent="0.25">
      <c r="A6197" s="10" t="str">
        <f>VLOOKUP(D6197,'Index-Relations'!E:F,2,FALSE)</f>
        <v>ESG</v>
      </c>
      <c r="B6197" t="s">
        <v>3450</v>
      </c>
      <c r="C6197" s="53" t="s">
        <v>2762</v>
      </c>
      <c r="D6197" s="59" t="s">
        <v>2945</v>
      </c>
      <c r="E6197" s="59" t="s">
        <v>9613</v>
      </c>
      <c r="F6197" t="s">
        <v>2702</v>
      </c>
      <c r="G6197" t="s">
        <v>2703</v>
      </c>
      <c r="H6197" t="s">
        <v>1252</v>
      </c>
      <c r="I6197" s="52">
        <v>45597</v>
      </c>
      <c r="J6197" t="s">
        <v>2457</v>
      </c>
      <c r="K6197">
        <v>785</v>
      </c>
      <c r="L6197" s="73">
        <v>62.584599766199901</v>
      </c>
      <c r="M6197">
        <v>785</v>
      </c>
      <c r="N6197">
        <v>1</v>
      </c>
      <c r="O6197" s="73">
        <v>69.184247004765993</v>
      </c>
      <c r="P6197">
        <v>785</v>
      </c>
      <c r="Q6197">
        <v>1</v>
      </c>
      <c r="R6197">
        <v>778</v>
      </c>
      <c r="S6197">
        <v>0.99666662935111705</v>
      </c>
      <c r="T6197">
        <v>31.207133572751701</v>
      </c>
      <c r="U6197">
        <v>0.67043317731885399</v>
      </c>
      <c r="V6197">
        <v>500</v>
      </c>
      <c r="W6197">
        <v>0.10135434390936</v>
      </c>
      <c r="X6197">
        <v>77</v>
      </c>
      <c r="Y6197">
        <v>785</v>
      </c>
      <c r="Z6197">
        <v>0.999999999999999</v>
      </c>
      <c r="AA6197">
        <v>18.7527223889034</v>
      </c>
      <c r="AB6197">
        <v>685</v>
      </c>
      <c r="AC6197">
        <v>0.93406627537322395</v>
      </c>
      <c r="AD6197">
        <v>100</v>
      </c>
      <c r="AE6197">
        <v>6.5933724626776893E-2</v>
      </c>
      <c r="AF6197">
        <v>0</v>
      </c>
      <c r="AG6197">
        <v>0</v>
      </c>
      <c r="AH6197">
        <v>6.0714439269351399E-3</v>
      </c>
      <c r="AI6197">
        <v>44</v>
      </c>
      <c r="AJ6197" s="73">
        <v>58.718553739678903</v>
      </c>
      <c r="AK6197">
        <v>785</v>
      </c>
      <c r="AL6197">
        <v>1</v>
      </c>
      <c r="AM6197">
        <v>0</v>
      </c>
      <c r="AN6197">
        <v>0</v>
      </c>
      <c r="AO6197">
        <v>0</v>
      </c>
      <c r="AP6197">
        <v>0</v>
      </c>
      <c r="AQ6197">
        <v>785</v>
      </c>
      <c r="AR6197">
        <v>1</v>
      </c>
      <c r="AS6197">
        <v>7.1620250423607302E-4</v>
      </c>
      <c r="AT6197">
        <v>1</v>
      </c>
      <c r="AU6197">
        <v>0</v>
      </c>
      <c r="AV6197">
        <v>0</v>
      </c>
      <c r="AW6197">
        <v>785</v>
      </c>
      <c r="AX6197">
        <v>1</v>
      </c>
      <c r="AY6197" s="73">
        <v>60.090776317523897</v>
      </c>
      <c r="AZ6197">
        <v>785</v>
      </c>
      <c r="BA6197">
        <v>1</v>
      </c>
      <c r="BB6197">
        <v>757</v>
      </c>
      <c r="BC6197">
        <v>0.88029364306973401</v>
      </c>
      <c r="BD6197">
        <v>28</v>
      </c>
      <c r="BE6197">
        <v>0.119706356930265</v>
      </c>
      <c r="BF6197">
        <v>62.584599766199901</v>
      </c>
      <c r="BG6197">
        <v>69.184247004765993</v>
      </c>
      <c r="BH6197">
        <v>60.090776317523897</v>
      </c>
      <c r="BI6197">
        <v>58.718553739678903</v>
      </c>
    </row>
    <row r="6198" spans="1:61" x14ac:dyDescent="0.25">
      <c r="A6198" s="10" t="str">
        <f>VLOOKUP(D6198,'Index-Relations'!E:F,2,FALSE)</f>
        <v>ESG</v>
      </c>
      <c r="B6198" t="s">
        <v>3450</v>
      </c>
      <c r="C6198" s="53" t="s">
        <v>2763</v>
      </c>
      <c r="D6198" s="59" t="s">
        <v>2945</v>
      </c>
      <c r="E6198" s="59" t="s">
        <v>9614</v>
      </c>
      <c r="F6198" t="s">
        <v>2702</v>
      </c>
      <c r="G6198" t="s">
        <v>2703</v>
      </c>
      <c r="H6198" t="s">
        <v>1252</v>
      </c>
      <c r="I6198" s="52">
        <v>45566</v>
      </c>
      <c r="J6198" t="s">
        <v>2457</v>
      </c>
      <c r="K6198">
        <v>785</v>
      </c>
      <c r="L6198" s="73">
        <v>62.719997527468898</v>
      </c>
      <c r="M6198">
        <v>785</v>
      </c>
      <c r="N6198">
        <v>1</v>
      </c>
      <c r="O6198" s="73">
        <v>69.335027894413997</v>
      </c>
      <c r="P6198">
        <v>785</v>
      </c>
      <c r="Q6198">
        <v>1</v>
      </c>
      <c r="R6198">
        <v>778</v>
      </c>
      <c r="S6198">
        <v>0.996774164419025</v>
      </c>
      <c r="T6198">
        <v>31.504739101780402</v>
      </c>
      <c r="U6198">
        <v>0.67128278307687494</v>
      </c>
      <c r="V6198">
        <v>498</v>
      </c>
      <c r="W6198">
        <v>0.103350193772993</v>
      </c>
      <c r="X6198">
        <v>77</v>
      </c>
      <c r="Y6198">
        <v>785</v>
      </c>
      <c r="Z6198">
        <v>0.999999999999999</v>
      </c>
      <c r="AA6198">
        <v>18.668932729716602</v>
      </c>
      <c r="AB6198">
        <v>694</v>
      </c>
      <c r="AC6198">
        <v>0.94545030621211601</v>
      </c>
      <c r="AD6198">
        <v>91</v>
      </c>
      <c r="AE6198">
        <v>5.4549693787882103E-2</v>
      </c>
      <c r="AF6198">
        <v>0</v>
      </c>
      <c r="AG6198">
        <v>9.7837999999999994E-16</v>
      </c>
      <c r="AH6198">
        <v>5.3288705023573704E-3</v>
      </c>
      <c r="AI6198">
        <v>43</v>
      </c>
      <c r="AJ6198" s="73">
        <v>58.783101620334897</v>
      </c>
      <c r="AK6198">
        <v>785</v>
      </c>
      <c r="AL6198">
        <v>1</v>
      </c>
      <c r="AM6198">
        <v>0</v>
      </c>
      <c r="AN6198">
        <v>0</v>
      </c>
      <c r="AO6198">
        <v>0</v>
      </c>
      <c r="AP6198">
        <v>0</v>
      </c>
      <c r="AQ6198">
        <v>785</v>
      </c>
      <c r="AR6198">
        <v>0.999999999999999</v>
      </c>
      <c r="AS6198">
        <v>6.5297380440345503E-4</v>
      </c>
      <c r="AT6198">
        <v>1</v>
      </c>
      <c r="AU6198">
        <v>0</v>
      </c>
      <c r="AV6198">
        <v>0</v>
      </c>
      <c r="AW6198">
        <v>785</v>
      </c>
      <c r="AX6198">
        <v>0.999999999999999</v>
      </c>
      <c r="AY6198" s="73">
        <v>60.220675388834998</v>
      </c>
      <c r="AZ6198">
        <v>785</v>
      </c>
      <c r="BA6198">
        <v>1</v>
      </c>
      <c r="BB6198">
        <v>757</v>
      </c>
      <c r="BC6198">
        <v>0.88037004947571196</v>
      </c>
      <c r="BD6198">
        <v>28</v>
      </c>
      <c r="BE6198">
        <v>0.119629950524287</v>
      </c>
      <c r="BF6198">
        <v>62.719997527468898</v>
      </c>
      <c r="BG6198">
        <v>69.335027894413997</v>
      </c>
      <c r="BH6198">
        <v>60.220675388834998</v>
      </c>
      <c r="BI6198">
        <v>58.783101620334897</v>
      </c>
    </row>
    <row r="6199" spans="1:61" x14ac:dyDescent="0.25">
      <c r="A6199" s="10" t="str">
        <f>VLOOKUP(D6199,'Index-Relations'!E:F,2,FALSE)</f>
        <v>ESG</v>
      </c>
      <c r="B6199" t="s">
        <v>3450</v>
      </c>
      <c r="C6199" s="53" t="s">
        <v>2764</v>
      </c>
      <c r="D6199" s="59" t="s">
        <v>2945</v>
      </c>
      <c r="E6199" s="59" t="s">
        <v>9615</v>
      </c>
      <c r="F6199" t="s">
        <v>2702</v>
      </c>
      <c r="G6199" t="s">
        <v>2703</v>
      </c>
      <c r="H6199" t="s">
        <v>1252</v>
      </c>
      <c r="I6199" s="52">
        <v>45537</v>
      </c>
      <c r="J6199" t="s">
        <v>2457</v>
      </c>
      <c r="K6199">
        <v>802</v>
      </c>
      <c r="L6199" s="73">
        <v>63.202621229736998</v>
      </c>
      <c r="M6199">
        <v>802</v>
      </c>
      <c r="N6199">
        <v>1</v>
      </c>
      <c r="O6199" s="73">
        <v>69.631109771786996</v>
      </c>
      <c r="P6199">
        <v>802</v>
      </c>
      <c r="Q6199">
        <v>1</v>
      </c>
      <c r="R6199">
        <v>794</v>
      </c>
      <c r="S6199">
        <v>0.99686949886889997</v>
      </c>
      <c r="T6199">
        <v>31.702299481929401</v>
      </c>
      <c r="U6199">
        <v>0.68446900350047302</v>
      </c>
      <c r="V6199">
        <v>506</v>
      </c>
      <c r="W6199">
        <v>9.2328837152732907E-2</v>
      </c>
      <c r="X6199">
        <v>85</v>
      </c>
      <c r="Y6199">
        <v>802</v>
      </c>
      <c r="Z6199">
        <v>1</v>
      </c>
      <c r="AA6199">
        <v>17.493847588083799</v>
      </c>
      <c r="AB6199">
        <v>729</v>
      </c>
      <c r="AC6199">
        <v>0.95567354408171201</v>
      </c>
      <c r="AD6199">
        <v>92</v>
      </c>
      <c r="AE6199">
        <v>5.7671707054590203E-2</v>
      </c>
      <c r="AF6199">
        <v>-19</v>
      </c>
      <c r="AG6199">
        <v>0</v>
      </c>
      <c r="AH6199">
        <v>5.3254257183150697E-3</v>
      </c>
      <c r="AI6199">
        <v>41</v>
      </c>
      <c r="AJ6199" s="73">
        <v>59.239790579114</v>
      </c>
      <c r="AK6199">
        <v>802</v>
      </c>
      <c r="AL6199">
        <v>1</v>
      </c>
      <c r="AM6199">
        <v>0</v>
      </c>
      <c r="AN6199">
        <v>0</v>
      </c>
      <c r="AO6199">
        <v>0</v>
      </c>
      <c r="AP6199">
        <v>0</v>
      </c>
      <c r="AQ6199">
        <v>802</v>
      </c>
      <c r="AR6199">
        <v>1</v>
      </c>
      <c r="AS6199">
        <v>9.4669549194189597E-4</v>
      </c>
      <c r="AT6199">
        <v>1</v>
      </c>
      <c r="AU6199">
        <v>0</v>
      </c>
      <c r="AV6199">
        <v>0</v>
      </c>
      <c r="AW6199">
        <v>802</v>
      </c>
      <c r="AX6199">
        <v>0.999999999999999</v>
      </c>
      <c r="AY6199" s="73">
        <v>60.732349137122</v>
      </c>
      <c r="AZ6199">
        <v>802</v>
      </c>
      <c r="BA6199">
        <v>1</v>
      </c>
      <c r="BB6199">
        <v>776</v>
      </c>
      <c r="BC6199">
        <v>0.87536457915929899</v>
      </c>
      <c r="BD6199">
        <v>26</v>
      </c>
      <c r="BE6199">
        <v>0.12463542084070001</v>
      </c>
      <c r="BF6199">
        <v>63.202621229736998</v>
      </c>
      <c r="BG6199">
        <v>69.631109771786996</v>
      </c>
      <c r="BH6199">
        <v>60.732349137122</v>
      </c>
      <c r="BI6199">
        <v>59.239790579114</v>
      </c>
    </row>
    <row r="6200" spans="1:61" x14ac:dyDescent="0.25">
      <c r="A6200" s="10" t="str">
        <f>VLOOKUP(D6200,'Index-Relations'!E:F,2,FALSE)</f>
        <v>ESG</v>
      </c>
      <c r="B6200" t="s">
        <v>3450</v>
      </c>
      <c r="C6200" s="53" t="s">
        <v>3350</v>
      </c>
      <c r="D6200" s="59" t="s">
        <v>2945</v>
      </c>
      <c r="E6200" s="59" t="s">
        <v>9616</v>
      </c>
      <c r="F6200" t="s">
        <v>2702</v>
      </c>
      <c r="G6200" t="s">
        <v>2703</v>
      </c>
      <c r="H6200" t="s">
        <v>1252</v>
      </c>
      <c r="I6200" s="52">
        <v>45505</v>
      </c>
      <c r="J6200" t="s">
        <v>2457</v>
      </c>
      <c r="K6200">
        <v>802</v>
      </c>
      <c r="L6200" s="73">
        <v>63.356635585807901</v>
      </c>
      <c r="M6200">
        <v>802</v>
      </c>
      <c r="N6200">
        <v>1</v>
      </c>
      <c r="O6200" s="73">
        <v>69.565893400592998</v>
      </c>
      <c r="P6200">
        <v>802</v>
      </c>
      <c r="Q6200">
        <v>1</v>
      </c>
      <c r="R6200">
        <v>794</v>
      </c>
      <c r="S6200">
        <v>0.99674116726558004</v>
      </c>
      <c r="T6200">
        <v>31.712740415846302</v>
      </c>
      <c r="U6200">
        <v>0.68747620303652102</v>
      </c>
      <c r="V6200">
        <v>508</v>
      </c>
      <c r="W6200">
        <v>9.7061120864308001E-2</v>
      </c>
      <c r="X6200">
        <v>84</v>
      </c>
      <c r="Y6200">
        <v>802</v>
      </c>
      <c r="Z6200">
        <v>0.999999999999999</v>
      </c>
      <c r="AA6200">
        <v>17.3458781739578</v>
      </c>
      <c r="AB6200">
        <v>716</v>
      </c>
      <c r="AC6200">
        <v>0.95692843548054896</v>
      </c>
      <c r="AD6200">
        <v>86</v>
      </c>
      <c r="AE6200">
        <v>4.3071564519450503E-2</v>
      </c>
      <c r="AF6200">
        <v>0</v>
      </c>
      <c r="AG6200">
        <v>0</v>
      </c>
      <c r="AH6200">
        <v>5.3729501713562899E-3</v>
      </c>
      <c r="AI6200">
        <v>42</v>
      </c>
      <c r="AJ6200" s="73">
        <v>59.336146165922997</v>
      </c>
      <c r="AK6200">
        <v>802</v>
      </c>
      <c r="AL6200">
        <v>1</v>
      </c>
      <c r="AM6200">
        <v>0</v>
      </c>
      <c r="AN6200">
        <v>0</v>
      </c>
      <c r="AO6200">
        <v>0</v>
      </c>
      <c r="AP6200">
        <v>0</v>
      </c>
      <c r="AQ6200">
        <v>802</v>
      </c>
      <c r="AR6200">
        <v>1</v>
      </c>
      <c r="AS6200">
        <v>9.4236246952038099E-4</v>
      </c>
      <c r="AT6200">
        <v>1</v>
      </c>
      <c r="AU6200">
        <v>0</v>
      </c>
      <c r="AV6200">
        <v>0</v>
      </c>
      <c r="AW6200">
        <v>802</v>
      </c>
      <c r="AX6200">
        <v>1</v>
      </c>
      <c r="AY6200" s="73">
        <v>61.044984153193901</v>
      </c>
      <c r="AZ6200">
        <v>802</v>
      </c>
      <c r="BA6200">
        <v>1</v>
      </c>
      <c r="BB6200">
        <v>778</v>
      </c>
      <c r="BC6200">
        <v>0.87771915231953701</v>
      </c>
      <c r="BD6200">
        <v>24</v>
      </c>
      <c r="BE6200">
        <v>0.122280847680462</v>
      </c>
      <c r="BF6200">
        <v>63.356635585807901</v>
      </c>
      <c r="BG6200">
        <v>69.565893400592998</v>
      </c>
      <c r="BH6200">
        <v>61.044984153193901</v>
      </c>
      <c r="BI6200">
        <v>59.336146165922997</v>
      </c>
    </row>
    <row r="6201" spans="1:61" x14ac:dyDescent="0.25">
      <c r="A6201" s="10" t="str">
        <f>VLOOKUP(D6201,'Index-Relations'!E:F,2,FALSE)</f>
        <v>ESG</v>
      </c>
      <c r="B6201" t="s">
        <v>3450</v>
      </c>
      <c r="C6201" s="53" t="s">
        <v>2765</v>
      </c>
      <c r="D6201" s="59" t="s">
        <v>2945</v>
      </c>
      <c r="E6201" s="59" t="s">
        <v>9617</v>
      </c>
      <c r="F6201" t="s">
        <v>2702</v>
      </c>
      <c r="G6201" t="s">
        <v>2703</v>
      </c>
      <c r="H6201" t="s">
        <v>1252</v>
      </c>
      <c r="I6201" s="52">
        <v>45474</v>
      </c>
      <c r="J6201" t="s">
        <v>2457</v>
      </c>
      <c r="K6201">
        <v>802</v>
      </c>
      <c r="L6201" s="73">
        <v>63.816846443239903</v>
      </c>
      <c r="M6201">
        <v>802</v>
      </c>
      <c r="N6201">
        <v>1</v>
      </c>
      <c r="O6201" s="73">
        <v>69.740649831076894</v>
      </c>
      <c r="P6201">
        <v>802</v>
      </c>
      <c r="Q6201">
        <v>1</v>
      </c>
      <c r="R6201">
        <v>794</v>
      </c>
      <c r="S6201">
        <v>0.99676184915011501</v>
      </c>
      <c r="T6201">
        <v>31.391360119968699</v>
      </c>
      <c r="U6201">
        <v>0.69215801520034403</v>
      </c>
      <c r="V6201">
        <v>505</v>
      </c>
      <c r="W6201">
        <v>9.6715882042989296E-2</v>
      </c>
      <c r="X6201">
        <v>82</v>
      </c>
      <c r="Y6201">
        <v>802</v>
      </c>
      <c r="Z6201">
        <v>0.999999999999999</v>
      </c>
      <c r="AA6201">
        <v>17.760524303498499</v>
      </c>
      <c r="AB6201">
        <v>712</v>
      </c>
      <c r="AC6201">
        <v>0.951138614705623</v>
      </c>
      <c r="AD6201">
        <v>90</v>
      </c>
      <c r="AE6201">
        <v>4.88613852943766E-2</v>
      </c>
      <c r="AF6201">
        <v>0</v>
      </c>
      <c r="AG6201">
        <v>0</v>
      </c>
      <c r="AH6201">
        <v>5.2324405642223404E-3</v>
      </c>
      <c r="AI6201">
        <v>42</v>
      </c>
      <c r="AJ6201" s="73">
        <v>59.755154820868</v>
      </c>
      <c r="AK6201">
        <v>802</v>
      </c>
      <c r="AL6201">
        <v>1</v>
      </c>
      <c r="AM6201">
        <v>0</v>
      </c>
      <c r="AN6201">
        <v>0</v>
      </c>
      <c r="AO6201">
        <v>0</v>
      </c>
      <c r="AP6201">
        <v>0</v>
      </c>
      <c r="AQ6201">
        <v>802</v>
      </c>
      <c r="AR6201">
        <v>1</v>
      </c>
      <c r="AS6201">
        <v>9.14542128574588E-4</v>
      </c>
      <c r="AT6201">
        <v>1</v>
      </c>
      <c r="AU6201">
        <v>0</v>
      </c>
      <c r="AV6201">
        <v>0</v>
      </c>
      <c r="AW6201">
        <v>802</v>
      </c>
      <c r="AX6201">
        <v>1</v>
      </c>
      <c r="AY6201" s="73">
        <v>61.644960928400998</v>
      </c>
      <c r="AZ6201">
        <v>802</v>
      </c>
      <c r="BA6201">
        <v>1</v>
      </c>
      <c r="BB6201">
        <v>778</v>
      </c>
      <c r="BC6201">
        <v>0.87651497686851398</v>
      </c>
      <c r="BD6201">
        <v>24</v>
      </c>
      <c r="BE6201">
        <v>0.123485023131485</v>
      </c>
      <c r="BF6201">
        <v>63.816846443239903</v>
      </c>
      <c r="BG6201">
        <v>69.740649831076894</v>
      </c>
      <c r="BH6201">
        <v>61.644960928400998</v>
      </c>
      <c r="BI6201">
        <v>59.755154820868</v>
      </c>
    </row>
    <row r="6202" spans="1:61" x14ac:dyDescent="0.25">
      <c r="A6202" s="10" t="str">
        <f>VLOOKUP(D6202,'Index-Relations'!E:F,2,FALSE)</f>
        <v>ESG</v>
      </c>
      <c r="B6202" t="s">
        <v>3450</v>
      </c>
      <c r="C6202" s="53" t="s">
        <v>2766</v>
      </c>
      <c r="D6202" s="59" t="s">
        <v>2945</v>
      </c>
      <c r="E6202" s="59" t="s">
        <v>9618</v>
      </c>
      <c r="F6202" t="s">
        <v>2702</v>
      </c>
      <c r="G6202" t="s">
        <v>2703</v>
      </c>
      <c r="H6202" t="s">
        <v>1252</v>
      </c>
      <c r="I6202" s="52">
        <v>45446</v>
      </c>
      <c r="J6202" t="s">
        <v>2457</v>
      </c>
      <c r="K6202">
        <v>855</v>
      </c>
      <c r="L6202" s="73">
        <v>64.426712349910005</v>
      </c>
      <c r="M6202">
        <v>855</v>
      </c>
      <c r="N6202">
        <v>1</v>
      </c>
      <c r="O6202" s="73">
        <v>69.8884227384019</v>
      </c>
      <c r="P6202">
        <v>855</v>
      </c>
      <c r="Q6202">
        <v>1</v>
      </c>
      <c r="R6202">
        <v>847</v>
      </c>
      <c r="S6202">
        <v>0.99585407660233605</v>
      </c>
      <c r="T6202">
        <v>31.148080917113099</v>
      </c>
      <c r="U6202">
        <v>0.68828392829416496</v>
      </c>
      <c r="V6202">
        <v>548</v>
      </c>
      <c r="W6202">
        <v>8.0051464709592998E-2</v>
      </c>
      <c r="X6202">
        <v>83</v>
      </c>
      <c r="Y6202">
        <v>855</v>
      </c>
      <c r="Z6202">
        <v>1</v>
      </c>
      <c r="AA6202">
        <v>17.2838594173143</v>
      </c>
      <c r="AB6202">
        <v>757</v>
      </c>
      <c r="AC6202">
        <v>0.95197447816623804</v>
      </c>
      <c r="AD6202">
        <v>98</v>
      </c>
      <c r="AE6202">
        <v>4.80255218337622E-2</v>
      </c>
      <c r="AF6202">
        <v>0</v>
      </c>
      <c r="AG6202">
        <v>0</v>
      </c>
      <c r="AH6202">
        <v>2.4743592766911199E-3</v>
      </c>
      <c r="AI6202">
        <v>42</v>
      </c>
      <c r="AJ6202" s="73">
        <v>60.351379133064</v>
      </c>
      <c r="AK6202">
        <v>855</v>
      </c>
      <c r="AL6202">
        <v>1</v>
      </c>
      <c r="AM6202">
        <v>0</v>
      </c>
      <c r="AN6202">
        <v>0</v>
      </c>
      <c r="AO6202">
        <v>0</v>
      </c>
      <c r="AP6202">
        <v>0</v>
      </c>
      <c r="AQ6202">
        <v>855</v>
      </c>
      <c r="AR6202">
        <v>1</v>
      </c>
      <c r="AS6202">
        <v>0</v>
      </c>
      <c r="AT6202">
        <v>0</v>
      </c>
      <c r="AU6202">
        <v>0</v>
      </c>
      <c r="AV6202">
        <v>0</v>
      </c>
      <c r="AW6202">
        <v>855</v>
      </c>
      <c r="AX6202">
        <v>1</v>
      </c>
      <c r="AY6202" s="73">
        <v>62.486601480359901</v>
      </c>
      <c r="AZ6202">
        <v>855</v>
      </c>
      <c r="BA6202">
        <v>1</v>
      </c>
      <c r="BB6202">
        <v>830</v>
      </c>
      <c r="BC6202">
        <v>0.88934187768922002</v>
      </c>
      <c r="BD6202">
        <v>25</v>
      </c>
      <c r="BE6202">
        <v>0.110658122310779</v>
      </c>
      <c r="BF6202">
        <v>64.426712349910005</v>
      </c>
      <c r="BG6202">
        <v>69.8884227384019</v>
      </c>
      <c r="BH6202">
        <v>62.486601480359901</v>
      </c>
      <c r="BI6202">
        <v>60.351379133064</v>
      </c>
    </row>
    <row r="6203" spans="1:61" x14ac:dyDescent="0.25">
      <c r="A6203" s="10" t="str">
        <f>VLOOKUP(D6203,'Index-Relations'!E:F,2,FALSE)</f>
        <v>ESG</v>
      </c>
      <c r="B6203" t="s">
        <v>3450</v>
      </c>
      <c r="C6203" s="53" t="s">
        <v>2767</v>
      </c>
      <c r="D6203" s="59" t="s">
        <v>2945</v>
      </c>
      <c r="E6203" s="59" t="s">
        <v>9619</v>
      </c>
      <c r="F6203" t="s">
        <v>2702</v>
      </c>
      <c r="G6203" t="s">
        <v>2703</v>
      </c>
      <c r="H6203" t="s">
        <v>1252</v>
      </c>
      <c r="I6203" s="52">
        <v>45413</v>
      </c>
      <c r="J6203" t="s">
        <v>2457</v>
      </c>
      <c r="K6203">
        <v>856</v>
      </c>
      <c r="L6203" s="73">
        <v>64.347999033788994</v>
      </c>
      <c r="M6203">
        <v>856</v>
      </c>
      <c r="N6203">
        <v>1</v>
      </c>
      <c r="O6203" s="73">
        <v>69.723348151025903</v>
      </c>
      <c r="P6203">
        <v>856</v>
      </c>
      <c r="Q6203">
        <v>1</v>
      </c>
      <c r="R6203">
        <v>848</v>
      </c>
      <c r="S6203">
        <v>0.99563089838140695</v>
      </c>
      <c r="T6203">
        <v>31.449736961434098</v>
      </c>
      <c r="U6203">
        <v>0.67993355010854295</v>
      </c>
      <c r="V6203">
        <v>548</v>
      </c>
      <c r="W6203">
        <v>7.9748542362285402E-2</v>
      </c>
      <c r="X6203">
        <v>84</v>
      </c>
      <c r="Y6203">
        <v>856</v>
      </c>
      <c r="Z6203">
        <v>1</v>
      </c>
      <c r="AA6203">
        <v>18.037333055883501</v>
      </c>
      <c r="AB6203">
        <v>758</v>
      </c>
      <c r="AC6203">
        <v>0.95155114467735402</v>
      </c>
      <c r="AD6203">
        <v>98</v>
      </c>
      <c r="AE6203">
        <v>4.8448855322644598E-2</v>
      </c>
      <c r="AF6203">
        <v>0</v>
      </c>
      <c r="AG6203">
        <v>4.4408999999999998E-16</v>
      </c>
      <c r="AH6203">
        <v>2.3162002783487E-3</v>
      </c>
      <c r="AI6203">
        <v>42</v>
      </c>
      <c r="AJ6203" s="73">
        <v>60.140016352692903</v>
      </c>
      <c r="AK6203">
        <v>856</v>
      </c>
      <c r="AL6203">
        <v>1</v>
      </c>
      <c r="AM6203">
        <v>0</v>
      </c>
      <c r="AN6203">
        <v>0</v>
      </c>
      <c r="AO6203">
        <v>0</v>
      </c>
      <c r="AP6203">
        <v>0</v>
      </c>
      <c r="AQ6203">
        <v>856</v>
      </c>
      <c r="AR6203">
        <v>1</v>
      </c>
      <c r="AS6203">
        <v>0</v>
      </c>
      <c r="AT6203">
        <v>0</v>
      </c>
      <c r="AU6203">
        <v>0</v>
      </c>
      <c r="AV6203">
        <v>0</v>
      </c>
      <c r="AW6203">
        <v>856</v>
      </c>
      <c r="AX6203">
        <v>1</v>
      </c>
      <c r="AY6203" s="73">
        <v>62.571484916892999</v>
      </c>
      <c r="AZ6203">
        <v>856</v>
      </c>
      <c r="BA6203">
        <v>1</v>
      </c>
      <c r="BB6203">
        <v>830</v>
      </c>
      <c r="BC6203">
        <v>0.89255114806480096</v>
      </c>
      <c r="BD6203">
        <v>26</v>
      </c>
      <c r="BE6203">
        <v>0.107448851935198</v>
      </c>
      <c r="BF6203">
        <v>64.347999033788994</v>
      </c>
      <c r="BG6203">
        <v>69.723348151025903</v>
      </c>
      <c r="BH6203">
        <v>62.571484916892999</v>
      </c>
      <c r="BI6203">
        <v>60.140016352692903</v>
      </c>
    </row>
    <row r="6204" spans="1:61" x14ac:dyDescent="0.25">
      <c r="A6204" s="10" t="str">
        <f>VLOOKUP(D6204,'Index-Relations'!E:F,2,FALSE)</f>
        <v>ESG</v>
      </c>
      <c r="B6204" t="s">
        <v>3450</v>
      </c>
      <c r="C6204" s="53" t="s">
        <v>2768</v>
      </c>
      <c r="D6204" s="59" t="s">
        <v>2945</v>
      </c>
      <c r="E6204" s="59" t="s">
        <v>9620</v>
      </c>
      <c r="F6204" t="s">
        <v>2702</v>
      </c>
      <c r="G6204" t="s">
        <v>2703</v>
      </c>
      <c r="H6204" t="s">
        <v>1252</v>
      </c>
      <c r="I6204" s="52">
        <v>45383</v>
      </c>
      <c r="J6204" t="s">
        <v>2457</v>
      </c>
      <c r="K6204">
        <v>856</v>
      </c>
      <c r="L6204">
        <v>69.180931250975306</v>
      </c>
      <c r="M6204">
        <v>856</v>
      </c>
      <c r="N6204">
        <v>1</v>
      </c>
      <c r="O6204">
        <v>74.630887002149294</v>
      </c>
      <c r="P6204">
        <v>856</v>
      </c>
      <c r="Q6204">
        <v>1</v>
      </c>
      <c r="R6204">
        <v>848</v>
      </c>
      <c r="S6204">
        <v>0.99589361413179101</v>
      </c>
      <c r="T6204">
        <v>31.304084775801901</v>
      </c>
      <c r="U6204">
        <v>0.68056279655870699</v>
      </c>
      <c r="V6204">
        <v>548</v>
      </c>
      <c r="W6204">
        <v>7.9112973235652501E-2</v>
      </c>
      <c r="X6204">
        <v>84</v>
      </c>
      <c r="Y6204">
        <v>856</v>
      </c>
      <c r="Z6204">
        <v>0.999999999999999</v>
      </c>
      <c r="AA6204">
        <v>17.396065197626999</v>
      </c>
      <c r="AB6204">
        <v>757</v>
      </c>
      <c r="AC6204">
        <v>0.95027465738594497</v>
      </c>
      <c r="AD6204">
        <v>99</v>
      </c>
      <c r="AE6204">
        <v>4.9725342614055999E-2</v>
      </c>
      <c r="AF6204">
        <v>0</v>
      </c>
      <c r="AG6204">
        <v>0</v>
      </c>
      <c r="AH6204">
        <v>2.3225057790399201E-3</v>
      </c>
      <c r="AI6204">
        <v>42</v>
      </c>
      <c r="AJ6204">
        <v>64.036907332079807</v>
      </c>
      <c r="AK6204">
        <v>856</v>
      </c>
      <c r="AL6204">
        <v>1</v>
      </c>
      <c r="AM6204">
        <v>0</v>
      </c>
      <c r="AN6204">
        <v>0</v>
      </c>
      <c r="AO6204">
        <v>0</v>
      </c>
      <c r="AP6204">
        <v>0</v>
      </c>
      <c r="AQ6204">
        <v>856</v>
      </c>
      <c r="AR6204">
        <v>0.999999999999999</v>
      </c>
      <c r="AS6204">
        <v>0</v>
      </c>
      <c r="AT6204">
        <v>0</v>
      </c>
      <c r="AU6204">
        <v>0</v>
      </c>
      <c r="AV6204">
        <v>0</v>
      </c>
      <c r="AW6204">
        <v>856</v>
      </c>
      <c r="AX6204">
        <v>1</v>
      </c>
      <c r="AY6204">
        <v>67.589904386085493</v>
      </c>
      <c r="AZ6204">
        <v>856</v>
      </c>
      <c r="BA6204">
        <v>1</v>
      </c>
      <c r="BB6204">
        <v>830</v>
      </c>
      <c r="BC6204">
        <v>0.89212585596077498</v>
      </c>
      <c r="BD6204">
        <v>26</v>
      </c>
      <c r="BE6204">
        <v>0.107874144039224</v>
      </c>
      <c r="BF6204">
        <v>64.607722283577999</v>
      </c>
      <c r="BG6204">
        <v>69.732935129319998</v>
      </c>
      <c r="BH6204">
        <v>63.211864992347998</v>
      </c>
      <c r="BI6204">
        <v>60.123124518442999</v>
      </c>
    </row>
    <row r="6205" spans="1:61" x14ac:dyDescent="0.25">
      <c r="A6205" s="10" t="str">
        <f>VLOOKUP(D6205,'Index-Relations'!E:F,2,FALSE)</f>
        <v>ESG</v>
      </c>
      <c r="B6205" t="s">
        <v>3450</v>
      </c>
      <c r="C6205" s="53" t="s">
        <v>2769</v>
      </c>
      <c r="D6205" s="59" t="s">
        <v>2945</v>
      </c>
      <c r="E6205" s="59" t="s">
        <v>9621</v>
      </c>
      <c r="F6205" t="s">
        <v>2702</v>
      </c>
      <c r="G6205" t="s">
        <v>2703</v>
      </c>
      <c r="H6205" t="s">
        <v>1252</v>
      </c>
      <c r="I6205" s="52">
        <v>45352</v>
      </c>
      <c r="J6205" t="s">
        <v>2457</v>
      </c>
      <c r="K6205">
        <v>870</v>
      </c>
      <c r="L6205">
        <v>69.691145954719104</v>
      </c>
      <c r="M6205">
        <v>868</v>
      </c>
      <c r="N6205">
        <v>0.99888399128140604</v>
      </c>
      <c r="O6205">
        <v>74.787379614961694</v>
      </c>
      <c r="P6205">
        <v>868</v>
      </c>
      <c r="Q6205">
        <v>0.99888399128140604</v>
      </c>
      <c r="R6205">
        <v>854</v>
      </c>
      <c r="S6205">
        <v>0.99418971648210797</v>
      </c>
      <c r="T6205">
        <v>31.137647325879499</v>
      </c>
      <c r="U6205">
        <v>0.66874486382051401</v>
      </c>
      <c r="V6205">
        <v>548</v>
      </c>
      <c r="W6205">
        <v>7.0201717783631101E-2</v>
      </c>
      <c r="X6205">
        <v>79</v>
      </c>
      <c r="Y6205">
        <v>864</v>
      </c>
      <c r="Z6205">
        <v>0.99723902489249205</v>
      </c>
      <c r="AA6205">
        <v>18.519652836717</v>
      </c>
      <c r="AB6205">
        <v>766</v>
      </c>
      <c r="AC6205">
        <v>0.94940982183393496</v>
      </c>
      <c r="AD6205">
        <v>97</v>
      </c>
      <c r="AE6205">
        <v>4.7664831156766098E-2</v>
      </c>
      <c r="AF6205">
        <v>7</v>
      </c>
      <c r="AG6205">
        <v>2.9253470092981499E-3</v>
      </c>
      <c r="AH6205">
        <v>9.6574400991819998E-4</v>
      </c>
      <c r="AI6205">
        <v>31</v>
      </c>
      <c r="AJ6205">
        <v>65.002030003059801</v>
      </c>
      <c r="AK6205">
        <v>868</v>
      </c>
      <c r="AL6205">
        <v>0.99888399128140604</v>
      </c>
      <c r="AM6205">
        <v>0</v>
      </c>
      <c r="AN6205">
        <v>0</v>
      </c>
      <c r="AO6205">
        <v>0</v>
      </c>
      <c r="AP6205">
        <v>0</v>
      </c>
      <c r="AQ6205">
        <v>870</v>
      </c>
      <c r="AR6205">
        <v>1</v>
      </c>
      <c r="AS6205">
        <v>0</v>
      </c>
      <c r="AT6205">
        <v>0</v>
      </c>
      <c r="AU6205">
        <v>0</v>
      </c>
      <c r="AV6205">
        <v>0</v>
      </c>
      <c r="AW6205">
        <v>870</v>
      </c>
      <c r="AX6205">
        <v>0.999999999999999</v>
      </c>
      <c r="AY6205">
        <v>67.873973132404899</v>
      </c>
      <c r="AZ6205">
        <v>868</v>
      </c>
      <c r="BA6205">
        <v>0.99888399128140604</v>
      </c>
      <c r="BB6205">
        <v>843</v>
      </c>
      <c r="BC6205">
        <v>0.88695327722308004</v>
      </c>
      <c r="BD6205">
        <v>27</v>
      </c>
      <c r="BE6205">
        <v>0.113046722776919</v>
      </c>
      <c r="BF6205">
        <v>65.085022539842896</v>
      </c>
      <c r="BG6205">
        <v>69.880889916173899</v>
      </c>
      <c r="BH6205">
        <v>63.468519778832899</v>
      </c>
      <c r="BI6205">
        <v>60.998497557573003</v>
      </c>
    </row>
    <row r="6206" spans="1:61" x14ac:dyDescent="0.25">
      <c r="A6206" s="10" t="str">
        <f>VLOOKUP(D6206,'Index-Relations'!E:F,2,FALSE)</f>
        <v>ESG</v>
      </c>
      <c r="B6206" t="s">
        <v>3450</v>
      </c>
      <c r="C6206" s="53" t="s">
        <v>2770</v>
      </c>
      <c r="D6206" s="59" t="s">
        <v>2945</v>
      </c>
      <c r="E6206" s="59" t="s">
        <v>9622</v>
      </c>
      <c r="F6206" t="s">
        <v>2702</v>
      </c>
      <c r="G6206" t="s">
        <v>2703</v>
      </c>
      <c r="H6206" t="s">
        <v>1252</v>
      </c>
      <c r="I6206" s="52">
        <v>45323</v>
      </c>
      <c r="J6206" t="s">
        <v>2457</v>
      </c>
      <c r="K6206">
        <v>870</v>
      </c>
      <c r="L6206">
        <v>70.547619267897801</v>
      </c>
      <c r="M6206">
        <v>868</v>
      </c>
      <c r="N6206">
        <v>0.99888484727102</v>
      </c>
      <c r="O6206">
        <v>75.155777232545802</v>
      </c>
      <c r="P6206">
        <v>868</v>
      </c>
      <c r="Q6206">
        <v>0.99888484727102</v>
      </c>
      <c r="R6206">
        <v>854</v>
      </c>
      <c r="S6206">
        <v>0.99397029520739599</v>
      </c>
      <c r="T6206">
        <v>31.434128062452</v>
      </c>
      <c r="U6206">
        <v>0.66504603388849304</v>
      </c>
      <c r="V6206">
        <v>545</v>
      </c>
      <c r="W6206">
        <v>6.7938752448605005E-2</v>
      </c>
      <c r="X6206">
        <v>77</v>
      </c>
      <c r="Y6206">
        <v>864</v>
      </c>
      <c r="Z6206">
        <v>0.99747388125296899</v>
      </c>
      <c r="AA6206">
        <v>19.1376034466041</v>
      </c>
      <c r="AB6206">
        <v>765</v>
      </c>
      <c r="AC6206">
        <v>0.94728356355381904</v>
      </c>
      <c r="AD6206">
        <v>98</v>
      </c>
      <c r="AE6206">
        <v>5.0032346708161098E-2</v>
      </c>
      <c r="AF6206">
        <v>7</v>
      </c>
      <c r="AG6206">
        <v>2.68408973801909E-3</v>
      </c>
      <c r="AH6206">
        <v>9.9375081802223009E-4</v>
      </c>
      <c r="AI6206">
        <v>28</v>
      </c>
      <c r="AJ6206">
        <v>66.076764663884404</v>
      </c>
      <c r="AK6206">
        <v>868</v>
      </c>
      <c r="AL6206">
        <v>0.99888484727102</v>
      </c>
      <c r="AM6206">
        <v>0</v>
      </c>
      <c r="AN6206">
        <v>0</v>
      </c>
      <c r="AO6206">
        <v>0</v>
      </c>
      <c r="AP6206">
        <v>0</v>
      </c>
      <c r="AQ6206">
        <v>870</v>
      </c>
      <c r="AR6206">
        <v>1</v>
      </c>
      <c r="AS6206">
        <v>0</v>
      </c>
      <c r="AT6206">
        <v>0</v>
      </c>
      <c r="AU6206">
        <v>0</v>
      </c>
      <c r="AV6206">
        <v>0</v>
      </c>
      <c r="AW6206">
        <v>870</v>
      </c>
      <c r="AX6206">
        <v>0.999999999999999</v>
      </c>
      <c r="AY6206">
        <v>68.598403546876</v>
      </c>
      <c r="AZ6206">
        <v>868</v>
      </c>
      <c r="BA6206">
        <v>0.99888484727102</v>
      </c>
      <c r="BB6206">
        <v>842</v>
      </c>
      <c r="BC6206">
        <v>0.89298234022654999</v>
      </c>
      <c r="BD6206">
        <v>28</v>
      </c>
      <c r="BE6206">
        <v>0.107017659773449</v>
      </c>
      <c r="BF6206">
        <v>65.858438989708901</v>
      </c>
      <c r="BG6206">
        <v>70.112662772902993</v>
      </c>
      <c r="BH6206">
        <v>63.991391168885002</v>
      </c>
      <c r="BI6206">
        <v>61.927298845493901</v>
      </c>
    </row>
    <row r="6207" spans="1:61" x14ac:dyDescent="0.25">
      <c r="A6207" s="10" t="str">
        <f>VLOOKUP(D6207,'Index-Relations'!E:F,2,FALSE)</f>
        <v>ESG</v>
      </c>
      <c r="B6207" t="s">
        <v>3450</v>
      </c>
      <c r="C6207" s="53" t="s">
        <v>2760</v>
      </c>
      <c r="D6207" s="59" t="s">
        <v>3151</v>
      </c>
      <c r="E6207" s="59" t="s">
        <v>9623</v>
      </c>
      <c r="F6207" t="s">
        <v>2596</v>
      </c>
      <c r="G6207" t="s">
        <v>2597</v>
      </c>
      <c r="H6207" t="s">
        <v>1256</v>
      </c>
      <c r="I6207" s="52">
        <v>45658</v>
      </c>
      <c r="J6207" t="s">
        <v>2457</v>
      </c>
      <c r="K6207">
        <v>602</v>
      </c>
      <c r="L6207" s="73">
        <v>68.440763085304894</v>
      </c>
      <c r="M6207">
        <v>602</v>
      </c>
      <c r="N6207">
        <v>1</v>
      </c>
      <c r="O6207" s="73">
        <v>74.135721940516007</v>
      </c>
      <c r="P6207">
        <v>602</v>
      </c>
      <c r="Q6207">
        <v>1</v>
      </c>
      <c r="R6207">
        <v>597</v>
      </c>
      <c r="S6207">
        <v>0.99805328814814398</v>
      </c>
      <c r="T6207">
        <v>28.7832962116026</v>
      </c>
      <c r="U6207">
        <v>0.66954355356004303</v>
      </c>
      <c r="V6207">
        <v>379</v>
      </c>
      <c r="W6207">
        <v>1.0598098936124701E-2</v>
      </c>
      <c r="X6207">
        <v>26</v>
      </c>
      <c r="Y6207">
        <v>602</v>
      </c>
      <c r="Z6207">
        <v>1</v>
      </c>
      <c r="AA6207">
        <v>13.636253913089201</v>
      </c>
      <c r="AB6207">
        <v>543</v>
      </c>
      <c r="AC6207">
        <v>0.95897329007049303</v>
      </c>
      <c r="AD6207">
        <v>59</v>
      </c>
      <c r="AE6207">
        <v>4.1026709929506099E-2</v>
      </c>
      <c r="AF6207">
        <v>0</v>
      </c>
      <c r="AG6207">
        <v>4.6491E-16</v>
      </c>
      <c r="AH6207">
        <v>2.3991405493564099E-3</v>
      </c>
      <c r="AI6207">
        <v>25</v>
      </c>
      <c r="AJ6207" s="73">
        <v>64.640554837853998</v>
      </c>
      <c r="AK6207">
        <v>602</v>
      </c>
      <c r="AL6207">
        <v>1</v>
      </c>
      <c r="AM6207">
        <v>0</v>
      </c>
      <c r="AN6207">
        <v>0</v>
      </c>
      <c r="AO6207">
        <v>2.6980402123231799E-3</v>
      </c>
      <c r="AP6207">
        <v>1</v>
      </c>
      <c r="AQ6207">
        <v>602</v>
      </c>
      <c r="AR6207">
        <v>1</v>
      </c>
      <c r="AS6207">
        <v>0</v>
      </c>
      <c r="AT6207">
        <v>0</v>
      </c>
      <c r="AU6207">
        <v>0</v>
      </c>
      <c r="AV6207">
        <v>0</v>
      </c>
      <c r="AW6207">
        <v>602</v>
      </c>
      <c r="AX6207">
        <v>0.999999999999999</v>
      </c>
      <c r="AY6207" s="73">
        <v>65.508244742193995</v>
      </c>
      <c r="AZ6207">
        <v>602</v>
      </c>
      <c r="BA6207">
        <v>1</v>
      </c>
      <c r="BB6207">
        <v>577</v>
      </c>
      <c r="BC6207">
        <v>0.88774436771022402</v>
      </c>
      <c r="BD6207">
        <v>24</v>
      </c>
      <c r="BE6207">
        <v>0.109557592077452</v>
      </c>
      <c r="BF6207">
        <v>68.440763085304894</v>
      </c>
      <c r="BG6207">
        <v>74.135721940516007</v>
      </c>
      <c r="BH6207">
        <v>65.508244742193995</v>
      </c>
      <c r="BI6207">
        <v>64.640554837853998</v>
      </c>
    </row>
    <row r="6208" spans="1:61" x14ac:dyDescent="0.25">
      <c r="A6208" s="10" t="str">
        <f>VLOOKUP(D6208,'Index-Relations'!E:F,2,FALSE)</f>
        <v>ESG</v>
      </c>
      <c r="B6208" t="s">
        <v>3450</v>
      </c>
      <c r="C6208" s="53" t="s">
        <v>2761</v>
      </c>
      <c r="D6208" s="59" t="s">
        <v>3151</v>
      </c>
      <c r="E6208" s="59" t="s">
        <v>9624</v>
      </c>
      <c r="F6208" t="s">
        <v>2596</v>
      </c>
      <c r="G6208" t="s">
        <v>2597</v>
      </c>
      <c r="H6208" t="s">
        <v>1256</v>
      </c>
      <c r="I6208" s="52">
        <v>45628</v>
      </c>
      <c r="J6208" t="s">
        <v>2457</v>
      </c>
      <c r="K6208">
        <v>618</v>
      </c>
      <c r="L6208" s="73">
        <v>67.049805992016999</v>
      </c>
      <c r="M6208">
        <v>618</v>
      </c>
      <c r="N6208">
        <v>1</v>
      </c>
      <c r="O6208" s="73">
        <v>73.130280157062003</v>
      </c>
      <c r="P6208">
        <v>618</v>
      </c>
      <c r="Q6208">
        <v>1</v>
      </c>
      <c r="R6208">
        <v>614</v>
      </c>
      <c r="S6208">
        <v>0.99807906653776801</v>
      </c>
      <c r="T6208">
        <v>28.7172848476255</v>
      </c>
      <c r="U6208">
        <v>0.67207970307303799</v>
      </c>
      <c r="V6208">
        <v>391</v>
      </c>
      <c r="W6208">
        <v>6.4653481029816502E-3</v>
      </c>
      <c r="X6208">
        <v>21</v>
      </c>
      <c r="Y6208">
        <v>618</v>
      </c>
      <c r="Z6208">
        <v>0.999999999999999</v>
      </c>
      <c r="AA6208">
        <v>11.8969555054771</v>
      </c>
      <c r="AB6208">
        <v>558</v>
      </c>
      <c r="AC6208">
        <v>0.95014073882829198</v>
      </c>
      <c r="AD6208">
        <v>60</v>
      </c>
      <c r="AE6208">
        <v>4.9859261171707497E-2</v>
      </c>
      <c r="AF6208">
        <v>0</v>
      </c>
      <c r="AG6208">
        <v>0</v>
      </c>
      <c r="AH6208">
        <v>1.7104163698725501E-3</v>
      </c>
      <c r="AI6208">
        <v>24</v>
      </c>
      <c r="AJ6208" s="73">
        <v>63.328307771856899</v>
      </c>
      <c r="AK6208">
        <v>618</v>
      </c>
      <c r="AL6208">
        <v>1</v>
      </c>
      <c r="AM6208">
        <v>0</v>
      </c>
      <c r="AN6208">
        <v>0</v>
      </c>
      <c r="AO6208">
        <v>2.7883793325720399E-3</v>
      </c>
      <c r="AP6208">
        <v>1</v>
      </c>
      <c r="AQ6208">
        <v>618</v>
      </c>
      <c r="AR6208">
        <v>1</v>
      </c>
      <c r="AS6208">
        <v>0</v>
      </c>
      <c r="AT6208">
        <v>0</v>
      </c>
      <c r="AU6208">
        <v>0</v>
      </c>
      <c r="AV6208">
        <v>0</v>
      </c>
      <c r="AW6208">
        <v>618</v>
      </c>
      <c r="AX6208">
        <v>0.999999999999999</v>
      </c>
      <c r="AY6208" s="73">
        <v>64.141854507151905</v>
      </c>
      <c r="AZ6208">
        <v>618</v>
      </c>
      <c r="BA6208">
        <v>1</v>
      </c>
      <c r="BB6208">
        <v>593</v>
      </c>
      <c r="BC6208">
        <v>0.88062136067317998</v>
      </c>
      <c r="BD6208">
        <v>24</v>
      </c>
      <c r="BE6208">
        <v>0.11659025999424701</v>
      </c>
      <c r="BF6208">
        <v>67.049805992016999</v>
      </c>
      <c r="BG6208">
        <v>73.130280157062003</v>
      </c>
      <c r="BH6208">
        <v>64.141854507151905</v>
      </c>
      <c r="BI6208">
        <v>63.328307771856899</v>
      </c>
    </row>
    <row r="6209" spans="1:61" x14ac:dyDescent="0.25">
      <c r="A6209" s="10" t="str">
        <f>VLOOKUP(D6209,'Index-Relations'!E:F,2,FALSE)</f>
        <v>ESG</v>
      </c>
      <c r="B6209" t="s">
        <v>3450</v>
      </c>
      <c r="C6209" s="53" t="s">
        <v>2762</v>
      </c>
      <c r="D6209" s="59" t="s">
        <v>3151</v>
      </c>
      <c r="E6209" s="59" t="s">
        <v>9625</v>
      </c>
      <c r="F6209" t="s">
        <v>2596</v>
      </c>
      <c r="G6209" t="s">
        <v>2597</v>
      </c>
      <c r="H6209" t="s">
        <v>1256</v>
      </c>
      <c r="I6209" s="52">
        <v>45597</v>
      </c>
      <c r="J6209" t="s">
        <v>2457</v>
      </c>
      <c r="K6209">
        <v>618</v>
      </c>
      <c r="L6209" s="73">
        <v>67.570410348601001</v>
      </c>
      <c r="M6209">
        <v>618</v>
      </c>
      <c r="N6209">
        <v>1</v>
      </c>
      <c r="O6209" s="73">
        <v>73.478524792693904</v>
      </c>
      <c r="P6209">
        <v>618</v>
      </c>
      <c r="Q6209">
        <v>1</v>
      </c>
      <c r="R6209">
        <v>614</v>
      </c>
      <c r="S6209">
        <v>0.99802122488394995</v>
      </c>
      <c r="T6209">
        <v>28.690344282996499</v>
      </c>
      <c r="U6209">
        <v>0.67175900560897805</v>
      </c>
      <c r="V6209">
        <v>390</v>
      </c>
      <c r="W6209">
        <v>6.5630068196748702E-3</v>
      </c>
      <c r="X6209">
        <v>21</v>
      </c>
      <c r="Y6209">
        <v>618</v>
      </c>
      <c r="Z6209">
        <v>1</v>
      </c>
      <c r="AA6209">
        <v>12.3629137380651</v>
      </c>
      <c r="AB6209">
        <v>557</v>
      </c>
      <c r="AC6209">
        <v>0.946633637765529</v>
      </c>
      <c r="AD6209">
        <v>61</v>
      </c>
      <c r="AE6209">
        <v>5.3366362234470402E-2</v>
      </c>
      <c r="AF6209">
        <v>0</v>
      </c>
      <c r="AG6209">
        <v>3.9552000000000002E-16</v>
      </c>
      <c r="AH6209">
        <v>1.7032228257523E-3</v>
      </c>
      <c r="AI6209">
        <v>24</v>
      </c>
      <c r="AJ6209" s="73">
        <v>63.934467573910901</v>
      </c>
      <c r="AK6209">
        <v>618</v>
      </c>
      <c r="AL6209">
        <v>1</v>
      </c>
      <c r="AM6209">
        <v>0</v>
      </c>
      <c r="AN6209">
        <v>0</v>
      </c>
      <c r="AO6209">
        <v>0</v>
      </c>
      <c r="AP6209">
        <v>0</v>
      </c>
      <c r="AQ6209">
        <v>618</v>
      </c>
      <c r="AR6209">
        <v>1</v>
      </c>
      <c r="AS6209">
        <v>0</v>
      </c>
      <c r="AT6209">
        <v>0</v>
      </c>
      <c r="AU6209">
        <v>0</v>
      </c>
      <c r="AV6209">
        <v>0</v>
      </c>
      <c r="AW6209">
        <v>618</v>
      </c>
      <c r="AX6209">
        <v>0.999999999999999</v>
      </c>
      <c r="AY6209" s="73">
        <v>64.665025219179995</v>
      </c>
      <c r="AZ6209">
        <v>618</v>
      </c>
      <c r="BA6209">
        <v>1</v>
      </c>
      <c r="BB6209">
        <v>590</v>
      </c>
      <c r="BC6209">
        <v>0.88101352512367304</v>
      </c>
      <c r="BD6209">
        <v>28</v>
      </c>
      <c r="BE6209">
        <v>0.11898647487632601</v>
      </c>
      <c r="BF6209">
        <v>67.570410348601001</v>
      </c>
      <c r="BG6209">
        <v>73.478524792693904</v>
      </c>
      <c r="BH6209">
        <v>64.665025219179995</v>
      </c>
      <c r="BI6209">
        <v>63.934467573910901</v>
      </c>
    </row>
    <row r="6210" spans="1:61" x14ac:dyDescent="0.25">
      <c r="A6210" s="10" t="str">
        <f>VLOOKUP(D6210,'Index-Relations'!E:F,2,FALSE)</f>
        <v>ESG</v>
      </c>
      <c r="B6210" t="s">
        <v>3450</v>
      </c>
      <c r="C6210" s="53" t="s">
        <v>2763</v>
      </c>
      <c r="D6210" s="59" t="s">
        <v>3151</v>
      </c>
      <c r="E6210" s="59" t="s">
        <v>9626</v>
      </c>
      <c r="F6210" t="s">
        <v>2596</v>
      </c>
      <c r="G6210" t="s">
        <v>2597</v>
      </c>
      <c r="H6210" t="s">
        <v>1256</v>
      </c>
      <c r="I6210" s="52">
        <v>45566</v>
      </c>
      <c r="J6210" t="s">
        <v>2457</v>
      </c>
      <c r="K6210">
        <v>618</v>
      </c>
      <c r="L6210" s="73">
        <v>67.703574090299995</v>
      </c>
      <c r="M6210">
        <v>618</v>
      </c>
      <c r="N6210">
        <v>1</v>
      </c>
      <c r="O6210" s="73">
        <v>73.610291126629903</v>
      </c>
      <c r="P6210">
        <v>618</v>
      </c>
      <c r="Q6210">
        <v>1</v>
      </c>
      <c r="R6210">
        <v>614</v>
      </c>
      <c r="S6210">
        <v>0.99797836293202302</v>
      </c>
      <c r="T6210">
        <v>28.911932185199799</v>
      </c>
      <c r="U6210">
        <v>0.67304798651514097</v>
      </c>
      <c r="V6210">
        <v>388</v>
      </c>
      <c r="W6210">
        <v>6.6007356370908002E-3</v>
      </c>
      <c r="X6210">
        <v>21</v>
      </c>
      <c r="Y6210">
        <v>618</v>
      </c>
      <c r="Z6210">
        <v>1</v>
      </c>
      <c r="AA6210">
        <v>12.220613456688501</v>
      </c>
      <c r="AB6210">
        <v>564</v>
      </c>
      <c r="AC6210">
        <v>0.954907749903531</v>
      </c>
      <c r="AD6210">
        <v>54</v>
      </c>
      <c r="AE6210">
        <v>4.5092250096469402E-2</v>
      </c>
      <c r="AF6210">
        <v>0</v>
      </c>
      <c r="AG6210">
        <v>0</v>
      </c>
      <c r="AH6210">
        <v>1.6346377151823901E-3</v>
      </c>
      <c r="AI6210">
        <v>23</v>
      </c>
      <c r="AJ6210" s="73">
        <v>63.964305107369903</v>
      </c>
      <c r="AK6210">
        <v>618</v>
      </c>
      <c r="AL6210">
        <v>1</v>
      </c>
      <c r="AM6210">
        <v>0</v>
      </c>
      <c r="AN6210">
        <v>0</v>
      </c>
      <c r="AO6210">
        <v>0</v>
      </c>
      <c r="AP6210">
        <v>0</v>
      </c>
      <c r="AQ6210">
        <v>618</v>
      </c>
      <c r="AR6210">
        <v>1</v>
      </c>
      <c r="AS6210">
        <v>0</v>
      </c>
      <c r="AT6210">
        <v>0</v>
      </c>
      <c r="AU6210">
        <v>0</v>
      </c>
      <c r="AV6210">
        <v>0</v>
      </c>
      <c r="AW6210">
        <v>618</v>
      </c>
      <c r="AX6210">
        <v>0.999999999999999</v>
      </c>
      <c r="AY6210" s="73">
        <v>64.860505354990906</v>
      </c>
      <c r="AZ6210">
        <v>618</v>
      </c>
      <c r="BA6210">
        <v>1</v>
      </c>
      <c r="BB6210">
        <v>590</v>
      </c>
      <c r="BC6210">
        <v>0.880948110851137</v>
      </c>
      <c r="BD6210">
        <v>28</v>
      </c>
      <c r="BE6210">
        <v>0.119051889148862</v>
      </c>
      <c r="BF6210">
        <v>67.703574090299995</v>
      </c>
      <c r="BG6210">
        <v>73.610291126629903</v>
      </c>
      <c r="BH6210">
        <v>64.860505354990906</v>
      </c>
      <c r="BI6210">
        <v>63.964305107369903</v>
      </c>
    </row>
    <row r="6211" spans="1:61" x14ac:dyDescent="0.25">
      <c r="A6211" s="10" t="str">
        <f>VLOOKUP(D6211,'Index-Relations'!E:F,2,FALSE)</f>
        <v>ESG</v>
      </c>
      <c r="B6211" t="s">
        <v>3450</v>
      </c>
      <c r="C6211" s="53" t="s">
        <v>2764</v>
      </c>
      <c r="D6211" s="59" t="s">
        <v>3151</v>
      </c>
      <c r="E6211" s="59" t="s">
        <v>9627</v>
      </c>
      <c r="F6211" t="s">
        <v>2596</v>
      </c>
      <c r="G6211" t="s">
        <v>2597</v>
      </c>
      <c r="H6211" t="s">
        <v>1256</v>
      </c>
      <c r="I6211" s="52">
        <v>45537</v>
      </c>
      <c r="J6211" t="s">
        <v>2457</v>
      </c>
      <c r="K6211">
        <v>642</v>
      </c>
      <c r="L6211" s="73">
        <v>68.918305177552995</v>
      </c>
      <c r="M6211">
        <v>642</v>
      </c>
      <c r="N6211">
        <v>1</v>
      </c>
      <c r="O6211" s="73">
        <v>74.274295360411998</v>
      </c>
      <c r="P6211">
        <v>642</v>
      </c>
      <c r="Q6211">
        <v>1</v>
      </c>
      <c r="R6211">
        <v>635</v>
      </c>
      <c r="S6211">
        <v>0.99737439073561096</v>
      </c>
      <c r="T6211">
        <v>29.032264093655499</v>
      </c>
      <c r="U6211">
        <v>0.68897350479097397</v>
      </c>
      <c r="V6211">
        <v>408</v>
      </c>
      <c r="W6211">
        <v>8.0179616747405296E-3</v>
      </c>
      <c r="X6211">
        <v>29</v>
      </c>
      <c r="Y6211">
        <v>642</v>
      </c>
      <c r="Z6211">
        <v>1</v>
      </c>
      <c r="AA6211">
        <v>11.971683300490101</v>
      </c>
      <c r="AB6211">
        <v>608</v>
      </c>
      <c r="AC6211">
        <v>0.96913341070971704</v>
      </c>
      <c r="AD6211">
        <v>47</v>
      </c>
      <c r="AE6211">
        <v>4.3773719335348703E-2</v>
      </c>
      <c r="AF6211">
        <v>-13</v>
      </c>
      <c r="AG6211">
        <v>0</v>
      </c>
      <c r="AH6211">
        <v>1.7435761223093E-3</v>
      </c>
      <c r="AI6211">
        <v>25</v>
      </c>
      <c r="AJ6211" s="73">
        <v>65.583921810950997</v>
      </c>
      <c r="AK6211">
        <v>642</v>
      </c>
      <c r="AL6211">
        <v>1</v>
      </c>
      <c r="AM6211">
        <v>0</v>
      </c>
      <c r="AN6211">
        <v>0</v>
      </c>
      <c r="AO6211">
        <v>0</v>
      </c>
      <c r="AP6211">
        <v>0</v>
      </c>
      <c r="AQ6211">
        <v>642</v>
      </c>
      <c r="AR6211">
        <v>0.999999999999999</v>
      </c>
      <c r="AS6211">
        <v>0</v>
      </c>
      <c r="AT6211">
        <v>0</v>
      </c>
      <c r="AU6211">
        <v>0</v>
      </c>
      <c r="AV6211">
        <v>0</v>
      </c>
      <c r="AW6211">
        <v>642</v>
      </c>
      <c r="AX6211">
        <v>0.999999999999999</v>
      </c>
      <c r="AY6211" s="73">
        <v>65.751216324755902</v>
      </c>
      <c r="AZ6211">
        <v>642</v>
      </c>
      <c r="BA6211">
        <v>1</v>
      </c>
      <c r="BB6211">
        <v>617</v>
      </c>
      <c r="BC6211">
        <v>0.88548728402730603</v>
      </c>
      <c r="BD6211">
        <v>25</v>
      </c>
      <c r="BE6211">
        <v>0.114512715972693</v>
      </c>
      <c r="BF6211">
        <v>68.918305177552995</v>
      </c>
      <c r="BG6211">
        <v>74.274295360411998</v>
      </c>
      <c r="BH6211">
        <v>65.751216324755902</v>
      </c>
      <c r="BI6211">
        <v>65.583921810950997</v>
      </c>
    </row>
    <row r="6212" spans="1:61" x14ac:dyDescent="0.25">
      <c r="A6212" s="10" t="str">
        <f>VLOOKUP(D6212,'Index-Relations'!E:F,2,FALSE)</f>
        <v>ESG</v>
      </c>
      <c r="B6212" t="s">
        <v>3450</v>
      </c>
      <c r="C6212" s="53" t="s">
        <v>3350</v>
      </c>
      <c r="D6212" s="59" t="s">
        <v>3151</v>
      </c>
      <c r="E6212" s="59" t="s">
        <v>9628</v>
      </c>
      <c r="F6212" t="s">
        <v>2596</v>
      </c>
      <c r="G6212" t="s">
        <v>2597</v>
      </c>
      <c r="H6212" t="s">
        <v>1256</v>
      </c>
      <c r="I6212" s="52">
        <v>45505</v>
      </c>
      <c r="J6212" t="s">
        <v>2457</v>
      </c>
      <c r="K6212">
        <v>642</v>
      </c>
      <c r="L6212" s="73">
        <v>68.921765634636898</v>
      </c>
      <c r="M6212">
        <v>642</v>
      </c>
      <c r="N6212">
        <v>1</v>
      </c>
      <c r="O6212" s="73">
        <v>74.095121189380905</v>
      </c>
      <c r="P6212">
        <v>642</v>
      </c>
      <c r="Q6212">
        <v>1</v>
      </c>
      <c r="R6212">
        <v>635</v>
      </c>
      <c r="S6212">
        <v>0.99734797001999398</v>
      </c>
      <c r="T6212">
        <v>28.995794438277901</v>
      </c>
      <c r="U6212">
        <v>0.687833318372435</v>
      </c>
      <c r="V6212">
        <v>409</v>
      </c>
      <c r="W6212">
        <v>7.7150271172025699E-3</v>
      </c>
      <c r="X6212">
        <v>28</v>
      </c>
      <c r="Y6212">
        <v>642</v>
      </c>
      <c r="Z6212">
        <v>1</v>
      </c>
      <c r="AA6212">
        <v>11.6305119712516</v>
      </c>
      <c r="AB6212">
        <v>602</v>
      </c>
      <c r="AC6212">
        <v>0.973436747425657</v>
      </c>
      <c r="AD6212">
        <v>40</v>
      </c>
      <c r="AE6212">
        <v>2.6563252574341899E-2</v>
      </c>
      <c r="AF6212">
        <v>0</v>
      </c>
      <c r="AG6212">
        <v>6.3838000000000003E-16</v>
      </c>
      <c r="AH6212">
        <v>1.74706713271507E-3</v>
      </c>
      <c r="AI6212">
        <v>25</v>
      </c>
      <c r="AJ6212" s="73">
        <v>65.495643016515999</v>
      </c>
      <c r="AK6212">
        <v>642</v>
      </c>
      <c r="AL6212">
        <v>1</v>
      </c>
      <c r="AM6212">
        <v>0</v>
      </c>
      <c r="AN6212">
        <v>0</v>
      </c>
      <c r="AO6212">
        <v>0</v>
      </c>
      <c r="AP6212">
        <v>0</v>
      </c>
      <c r="AQ6212">
        <v>642</v>
      </c>
      <c r="AR6212">
        <v>0.999999999999999</v>
      </c>
      <c r="AS6212">
        <v>0</v>
      </c>
      <c r="AT6212">
        <v>0</v>
      </c>
      <c r="AU6212">
        <v>0</v>
      </c>
      <c r="AV6212">
        <v>0</v>
      </c>
      <c r="AW6212">
        <v>642</v>
      </c>
      <c r="AX6212">
        <v>0.999999999999999</v>
      </c>
      <c r="AY6212" s="73">
        <v>65.945071190649898</v>
      </c>
      <c r="AZ6212">
        <v>642</v>
      </c>
      <c r="BA6212">
        <v>1</v>
      </c>
      <c r="BB6212">
        <v>619</v>
      </c>
      <c r="BC6212">
        <v>0.88685425912254801</v>
      </c>
      <c r="BD6212">
        <v>23</v>
      </c>
      <c r="BE6212">
        <v>0.113145740877451</v>
      </c>
      <c r="BF6212">
        <v>68.921765634636898</v>
      </c>
      <c r="BG6212">
        <v>74.095121189380905</v>
      </c>
      <c r="BH6212">
        <v>65.945071190649898</v>
      </c>
      <c r="BI6212">
        <v>65.495643016515999</v>
      </c>
    </row>
    <row r="6213" spans="1:61" x14ac:dyDescent="0.25">
      <c r="A6213" s="10" t="str">
        <f>VLOOKUP(D6213,'Index-Relations'!E:F,2,FALSE)</f>
        <v>ESG</v>
      </c>
      <c r="B6213" t="s">
        <v>3450</v>
      </c>
      <c r="C6213" s="53" t="s">
        <v>2765</v>
      </c>
      <c r="D6213" s="59" t="s">
        <v>3151</v>
      </c>
      <c r="E6213" s="59" t="s">
        <v>9629</v>
      </c>
      <c r="F6213" t="s">
        <v>2596</v>
      </c>
      <c r="G6213" t="s">
        <v>2597</v>
      </c>
      <c r="H6213" t="s">
        <v>1256</v>
      </c>
      <c r="I6213" s="52">
        <v>45474</v>
      </c>
      <c r="J6213" t="s">
        <v>2457</v>
      </c>
      <c r="K6213">
        <v>642</v>
      </c>
      <c r="L6213" s="73">
        <v>69.487826582991005</v>
      </c>
      <c r="M6213">
        <v>642</v>
      </c>
      <c r="N6213">
        <v>1</v>
      </c>
      <c r="O6213" s="73">
        <v>74.259103821716906</v>
      </c>
      <c r="P6213">
        <v>642</v>
      </c>
      <c r="Q6213">
        <v>1</v>
      </c>
      <c r="R6213">
        <v>635</v>
      </c>
      <c r="S6213">
        <v>0.99731768123506104</v>
      </c>
      <c r="T6213">
        <v>28.696193448354499</v>
      </c>
      <c r="U6213">
        <v>0.69354945095924503</v>
      </c>
      <c r="V6213">
        <v>408</v>
      </c>
      <c r="W6213">
        <v>7.4835613050860004E-3</v>
      </c>
      <c r="X6213">
        <v>27</v>
      </c>
      <c r="Y6213">
        <v>642</v>
      </c>
      <c r="Z6213">
        <v>1</v>
      </c>
      <c r="AA6213">
        <v>11.9889695478848</v>
      </c>
      <c r="AB6213">
        <v>599</v>
      </c>
      <c r="AC6213">
        <v>0.97470813628544195</v>
      </c>
      <c r="AD6213">
        <v>43</v>
      </c>
      <c r="AE6213">
        <v>2.5291863714557099E-2</v>
      </c>
      <c r="AF6213">
        <v>0</v>
      </c>
      <c r="AG6213">
        <v>6.2449999999999997E-17</v>
      </c>
      <c r="AH6213">
        <v>1.6484494743957501E-3</v>
      </c>
      <c r="AI6213">
        <v>25</v>
      </c>
      <c r="AJ6213" s="73">
        <v>66.003595176901996</v>
      </c>
      <c r="AK6213">
        <v>642</v>
      </c>
      <c r="AL6213">
        <v>1</v>
      </c>
      <c r="AM6213">
        <v>0</v>
      </c>
      <c r="AN6213">
        <v>0</v>
      </c>
      <c r="AO6213">
        <v>0</v>
      </c>
      <c r="AP6213">
        <v>0</v>
      </c>
      <c r="AQ6213">
        <v>642</v>
      </c>
      <c r="AR6213">
        <v>1</v>
      </c>
      <c r="AS6213">
        <v>0</v>
      </c>
      <c r="AT6213">
        <v>0</v>
      </c>
      <c r="AU6213">
        <v>0</v>
      </c>
      <c r="AV6213">
        <v>0</v>
      </c>
      <c r="AW6213">
        <v>642</v>
      </c>
      <c r="AX6213">
        <v>1</v>
      </c>
      <c r="AY6213" s="73">
        <v>66.744360460573901</v>
      </c>
      <c r="AZ6213">
        <v>642</v>
      </c>
      <c r="BA6213">
        <v>1</v>
      </c>
      <c r="BB6213">
        <v>619</v>
      </c>
      <c r="BC6213">
        <v>0.88725980522446202</v>
      </c>
      <c r="BD6213">
        <v>23</v>
      </c>
      <c r="BE6213">
        <v>0.112740194775537</v>
      </c>
      <c r="BF6213">
        <v>69.487826582991005</v>
      </c>
      <c r="BG6213">
        <v>74.259103821716906</v>
      </c>
      <c r="BH6213">
        <v>66.744360460573901</v>
      </c>
      <c r="BI6213">
        <v>66.003595176901996</v>
      </c>
    </row>
    <row r="6214" spans="1:61" x14ac:dyDescent="0.25">
      <c r="A6214" s="10" t="str">
        <f>VLOOKUP(D6214,'Index-Relations'!E:F,2,FALSE)</f>
        <v>ESG</v>
      </c>
      <c r="B6214" t="s">
        <v>3450</v>
      </c>
      <c r="C6214" s="53" t="s">
        <v>2766</v>
      </c>
      <c r="D6214" s="59" t="s">
        <v>3151</v>
      </c>
      <c r="E6214" s="59" t="s">
        <v>9630</v>
      </c>
      <c r="F6214" t="s">
        <v>2596</v>
      </c>
      <c r="G6214" t="s">
        <v>2597</v>
      </c>
      <c r="H6214" t="s">
        <v>1256</v>
      </c>
      <c r="I6214" s="52">
        <v>45446</v>
      </c>
      <c r="J6214" t="s">
        <v>2457</v>
      </c>
      <c r="K6214">
        <v>715</v>
      </c>
      <c r="L6214" s="73">
        <v>67.345176504856994</v>
      </c>
      <c r="M6214">
        <v>715</v>
      </c>
      <c r="N6214">
        <v>1</v>
      </c>
      <c r="O6214" s="73">
        <v>71.847910180637996</v>
      </c>
      <c r="P6214">
        <v>715</v>
      </c>
      <c r="Q6214">
        <v>1</v>
      </c>
      <c r="R6214">
        <v>706</v>
      </c>
      <c r="S6214">
        <v>0.99537175040180403</v>
      </c>
      <c r="T6214">
        <v>28.563357422218001</v>
      </c>
      <c r="U6214">
        <v>0.68748579254308795</v>
      </c>
      <c r="V6214">
        <v>436</v>
      </c>
      <c r="W6214">
        <v>1.54558467865184E-2</v>
      </c>
      <c r="X6214">
        <v>33</v>
      </c>
      <c r="Y6214">
        <v>715</v>
      </c>
      <c r="Z6214">
        <v>1</v>
      </c>
      <c r="AA6214">
        <v>13.5214876672692</v>
      </c>
      <c r="AB6214">
        <v>645</v>
      </c>
      <c r="AC6214">
        <v>0.97113405531786201</v>
      </c>
      <c r="AD6214">
        <v>70</v>
      </c>
      <c r="AE6214">
        <v>2.8865944682136799E-2</v>
      </c>
      <c r="AF6214">
        <v>0</v>
      </c>
      <c r="AG6214">
        <v>3.9899E-16</v>
      </c>
      <c r="AH6214">
        <v>1.4461163799799101E-3</v>
      </c>
      <c r="AI6214">
        <v>23</v>
      </c>
      <c r="AJ6214" s="73">
        <v>63.946064076299002</v>
      </c>
      <c r="AK6214">
        <v>715</v>
      </c>
      <c r="AL6214">
        <v>1</v>
      </c>
      <c r="AM6214">
        <v>0</v>
      </c>
      <c r="AN6214">
        <v>0</v>
      </c>
      <c r="AO6214">
        <v>0</v>
      </c>
      <c r="AP6214">
        <v>0</v>
      </c>
      <c r="AQ6214">
        <v>715</v>
      </c>
      <c r="AR6214">
        <v>0.999999999999999</v>
      </c>
      <c r="AS6214">
        <v>0</v>
      </c>
      <c r="AT6214">
        <v>0</v>
      </c>
      <c r="AU6214">
        <v>0</v>
      </c>
      <c r="AV6214">
        <v>0</v>
      </c>
      <c r="AW6214">
        <v>715</v>
      </c>
      <c r="AX6214">
        <v>0.999999999999999</v>
      </c>
      <c r="AY6214" s="73">
        <v>64.967426454214902</v>
      </c>
      <c r="AZ6214">
        <v>715</v>
      </c>
      <c r="BA6214">
        <v>1</v>
      </c>
      <c r="BB6214">
        <v>690</v>
      </c>
      <c r="BC6214">
        <v>0.88671464271823996</v>
      </c>
      <c r="BD6214">
        <v>25</v>
      </c>
      <c r="BE6214">
        <v>0.11328535728175899</v>
      </c>
      <c r="BF6214">
        <v>67.345176504856994</v>
      </c>
      <c r="BG6214">
        <v>71.847910180637996</v>
      </c>
      <c r="BH6214">
        <v>64.967426454214902</v>
      </c>
      <c r="BI6214">
        <v>63.946064076299002</v>
      </c>
    </row>
    <row r="6215" spans="1:61" x14ac:dyDescent="0.25">
      <c r="A6215" s="10" t="str">
        <f>VLOOKUP(D6215,'Index-Relations'!E:F,2,FALSE)</f>
        <v>ESG</v>
      </c>
      <c r="B6215" t="s">
        <v>3450</v>
      </c>
      <c r="C6215" s="53" t="s">
        <v>2767</v>
      </c>
      <c r="D6215" s="59" t="s">
        <v>3151</v>
      </c>
      <c r="E6215" s="59" t="s">
        <v>9631</v>
      </c>
      <c r="F6215" t="s">
        <v>2596</v>
      </c>
      <c r="G6215" t="s">
        <v>2597</v>
      </c>
      <c r="H6215" t="s">
        <v>1256</v>
      </c>
      <c r="I6215" s="52">
        <v>45413</v>
      </c>
      <c r="J6215" t="s">
        <v>2457</v>
      </c>
      <c r="K6215">
        <v>715</v>
      </c>
      <c r="L6215" s="73">
        <v>67.273114438670007</v>
      </c>
      <c r="M6215">
        <v>715</v>
      </c>
      <c r="N6215">
        <v>1</v>
      </c>
      <c r="O6215" s="73">
        <v>71.840309911589998</v>
      </c>
      <c r="P6215">
        <v>715</v>
      </c>
      <c r="Q6215">
        <v>1</v>
      </c>
      <c r="R6215">
        <v>706</v>
      </c>
      <c r="S6215">
        <v>0.99525562785801502</v>
      </c>
      <c r="T6215">
        <v>28.843088479152801</v>
      </c>
      <c r="U6215">
        <v>0.67883946265019002</v>
      </c>
      <c r="V6215">
        <v>435</v>
      </c>
      <c r="W6215">
        <v>1.51693825582971E-2</v>
      </c>
      <c r="X6215">
        <v>33</v>
      </c>
      <c r="Y6215">
        <v>715</v>
      </c>
      <c r="Z6215">
        <v>1</v>
      </c>
      <c r="AA6215">
        <v>14.159080398018499</v>
      </c>
      <c r="AB6215">
        <v>645</v>
      </c>
      <c r="AC6215">
        <v>0.97076684402086</v>
      </c>
      <c r="AD6215">
        <v>70</v>
      </c>
      <c r="AE6215">
        <v>2.9233155979138999E-2</v>
      </c>
      <c r="AF6215">
        <v>0</v>
      </c>
      <c r="AG6215">
        <v>1.0407999999999999E-16</v>
      </c>
      <c r="AH6215">
        <v>1.36795745908166E-3</v>
      </c>
      <c r="AI6215">
        <v>23</v>
      </c>
      <c r="AJ6215" s="73">
        <v>63.702177970612901</v>
      </c>
      <c r="AK6215">
        <v>715</v>
      </c>
      <c r="AL6215">
        <v>1</v>
      </c>
      <c r="AM6215">
        <v>0</v>
      </c>
      <c r="AN6215">
        <v>0</v>
      </c>
      <c r="AO6215">
        <v>0</v>
      </c>
      <c r="AP6215">
        <v>0</v>
      </c>
      <c r="AQ6215">
        <v>715</v>
      </c>
      <c r="AR6215">
        <v>1</v>
      </c>
      <c r="AS6215">
        <v>0</v>
      </c>
      <c r="AT6215">
        <v>0</v>
      </c>
      <c r="AU6215">
        <v>0</v>
      </c>
      <c r="AV6215">
        <v>0</v>
      </c>
      <c r="AW6215">
        <v>715</v>
      </c>
      <c r="AX6215">
        <v>1</v>
      </c>
      <c r="AY6215" s="73">
        <v>64.975807209640905</v>
      </c>
      <c r="AZ6215">
        <v>715</v>
      </c>
      <c r="BA6215">
        <v>1</v>
      </c>
      <c r="BB6215">
        <v>690</v>
      </c>
      <c r="BC6215">
        <v>0.89141909796394203</v>
      </c>
      <c r="BD6215">
        <v>25</v>
      </c>
      <c r="BE6215">
        <v>0.108580902036057</v>
      </c>
      <c r="BF6215">
        <v>67.273114438670007</v>
      </c>
      <c r="BG6215">
        <v>71.840309911589998</v>
      </c>
      <c r="BH6215">
        <v>64.975807209640905</v>
      </c>
      <c r="BI6215">
        <v>63.702177970612901</v>
      </c>
    </row>
    <row r="6216" spans="1:61" x14ac:dyDescent="0.25">
      <c r="A6216" s="10" t="str">
        <f>VLOOKUP(D6216,'Index-Relations'!E:F,2,FALSE)</f>
        <v>ESG</v>
      </c>
      <c r="B6216" t="s">
        <v>3450</v>
      </c>
      <c r="C6216" s="53" t="s">
        <v>2768</v>
      </c>
      <c r="D6216" s="59" t="s">
        <v>3151</v>
      </c>
      <c r="E6216" s="59" t="s">
        <v>9632</v>
      </c>
      <c r="F6216" t="s">
        <v>2596</v>
      </c>
      <c r="G6216" t="s">
        <v>2597</v>
      </c>
      <c r="H6216" t="s">
        <v>1256</v>
      </c>
      <c r="I6216" s="52">
        <v>45383</v>
      </c>
      <c r="J6216" t="s">
        <v>2457</v>
      </c>
      <c r="K6216">
        <v>715</v>
      </c>
      <c r="L6216">
        <v>72.463053135473004</v>
      </c>
      <c r="M6216">
        <v>715</v>
      </c>
      <c r="N6216">
        <v>1</v>
      </c>
      <c r="O6216">
        <v>76.9310557503523</v>
      </c>
      <c r="P6216">
        <v>715</v>
      </c>
      <c r="Q6216">
        <v>1</v>
      </c>
      <c r="R6216">
        <v>706</v>
      </c>
      <c r="S6216">
        <v>0.99563614806369505</v>
      </c>
      <c r="T6216">
        <v>28.787351910235401</v>
      </c>
      <c r="U6216">
        <v>0.68044419389878996</v>
      </c>
      <c r="V6216">
        <v>435</v>
      </c>
      <c r="W6216">
        <v>1.49589812768533E-2</v>
      </c>
      <c r="X6216">
        <v>33</v>
      </c>
      <c r="Y6216">
        <v>715</v>
      </c>
      <c r="Z6216">
        <v>1</v>
      </c>
      <c r="AA6216">
        <v>13.6851755016946</v>
      </c>
      <c r="AB6216">
        <v>644</v>
      </c>
      <c r="AC6216">
        <v>0.96948689715986802</v>
      </c>
      <c r="AD6216">
        <v>71</v>
      </c>
      <c r="AE6216">
        <v>3.0513102840132901E-2</v>
      </c>
      <c r="AF6216">
        <v>0</v>
      </c>
      <c r="AG6216">
        <v>0</v>
      </c>
      <c r="AH6216">
        <v>1.35504943602006E-3</v>
      </c>
      <c r="AI6216">
        <v>23</v>
      </c>
      <c r="AJ6216">
        <v>68.403802498351297</v>
      </c>
      <c r="AK6216">
        <v>715</v>
      </c>
      <c r="AL6216">
        <v>1</v>
      </c>
      <c r="AM6216">
        <v>0</v>
      </c>
      <c r="AN6216">
        <v>0</v>
      </c>
      <c r="AO6216">
        <v>0</v>
      </c>
      <c r="AP6216">
        <v>0</v>
      </c>
      <c r="AQ6216">
        <v>715</v>
      </c>
      <c r="AR6216">
        <v>1</v>
      </c>
      <c r="AS6216">
        <v>0</v>
      </c>
      <c r="AT6216">
        <v>0</v>
      </c>
      <c r="AU6216">
        <v>0</v>
      </c>
      <c r="AV6216">
        <v>0</v>
      </c>
      <c r="AW6216">
        <v>715</v>
      </c>
      <c r="AX6216">
        <v>1</v>
      </c>
      <c r="AY6216">
        <v>70.393323385552804</v>
      </c>
      <c r="AZ6216">
        <v>715</v>
      </c>
      <c r="BA6216">
        <v>1</v>
      </c>
      <c r="BB6216">
        <v>690</v>
      </c>
      <c r="BC6216">
        <v>0.89156719233083803</v>
      </c>
      <c r="BD6216">
        <v>25</v>
      </c>
      <c r="BE6216">
        <v>0.108432807669161</v>
      </c>
      <c r="BF6216">
        <v>67.517094161072905</v>
      </c>
      <c r="BG6216">
        <v>71.843893636247003</v>
      </c>
      <c r="BH6216">
        <v>65.614257544718001</v>
      </c>
      <c r="BI6216">
        <v>63.661582561150901</v>
      </c>
    </row>
    <row r="6217" spans="1:61" x14ac:dyDescent="0.25">
      <c r="A6217" s="10" t="str">
        <f>VLOOKUP(D6217,'Index-Relations'!E:F,2,FALSE)</f>
        <v>ESG</v>
      </c>
      <c r="B6217" t="s">
        <v>3450</v>
      </c>
      <c r="C6217" s="53" t="s">
        <v>2769</v>
      </c>
      <c r="D6217" s="59" t="s">
        <v>3151</v>
      </c>
      <c r="E6217" s="59" t="s">
        <v>9633</v>
      </c>
      <c r="F6217" t="s">
        <v>2596</v>
      </c>
      <c r="G6217" t="s">
        <v>2597</v>
      </c>
      <c r="H6217" t="s">
        <v>1256</v>
      </c>
      <c r="I6217" s="52">
        <v>45352</v>
      </c>
      <c r="J6217" t="s">
        <v>2457</v>
      </c>
      <c r="K6217">
        <v>737</v>
      </c>
      <c r="L6217">
        <v>72.954014646244104</v>
      </c>
      <c r="M6217">
        <v>736</v>
      </c>
      <c r="N6217">
        <v>0.99949609469822598</v>
      </c>
      <c r="O6217">
        <v>76.944353206781599</v>
      </c>
      <c r="P6217">
        <v>736</v>
      </c>
      <c r="Q6217">
        <v>0.99949609469822598</v>
      </c>
      <c r="R6217">
        <v>722</v>
      </c>
      <c r="S6217">
        <v>0.99450900265921904</v>
      </c>
      <c r="T6217">
        <v>28.631218966045601</v>
      </c>
      <c r="U6217">
        <v>0.67275286436308701</v>
      </c>
      <c r="V6217">
        <v>442</v>
      </c>
      <c r="W6217">
        <v>1.0392545534649E-2</v>
      </c>
      <c r="X6217">
        <v>28</v>
      </c>
      <c r="Y6217">
        <v>734</v>
      </c>
      <c r="Z6217">
        <v>0.99811441503147902</v>
      </c>
      <c r="AA6217">
        <v>13.8501059913196</v>
      </c>
      <c r="AB6217">
        <v>661</v>
      </c>
      <c r="AC6217">
        <v>0.96909902022219296</v>
      </c>
      <c r="AD6217">
        <v>72</v>
      </c>
      <c r="AE6217">
        <v>2.8852540058632199E-2</v>
      </c>
      <c r="AF6217">
        <v>4</v>
      </c>
      <c r="AG6217">
        <v>2.0484397191745502E-3</v>
      </c>
      <c r="AH6217">
        <v>5.8028698327108701E-4</v>
      </c>
      <c r="AI6217">
        <v>14</v>
      </c>
      <c r="AJ6217">
        <v>69.436328490470302</v>
      </c>
      <c r="AK6217">
        <v>736</v>
      </c>
      <c r="AL6217">
        <v>0.99949609469822598</v>
      </c>
      <c r="AM6217">
        <v>0</v>
      </c>
      <c r="AN6217">
        <v>0</v>
      </c>
      <c r="AO6217">
        <v>0</v>
      </c>
      <c r="AP6217">
        <v>0</v>
      </c>
      <c r="AQ6217">
        <v>737</v>
      </c>
      <c r="AR6217">
        <v>1</v>
      </c>
      <c r="AS6217">
        <v>0</v>
      </c>
      <c r="AT6217">
        <v>0</v>
      </c>
      <c r="AU6217">
        <v>0</v>
      </c>
      <c r="AV6217">
        <v>0</v>
      </c>
      <c r="AW6217">
        <v>737</v>
      </c>
      <c r="AX6217">
        <v>0.999999999999999</v>
      </c>
      <c r="AY6217">
        <v>70.639284805145294</v>
      </c>
      <c r="AZ6217">
        <v>736</v>
      </c>
      <c r="BA6217">
        <v>0.99949609469822598</v>
      </c>
      <c r="BB6217">
        <v>712</v>
      </c>
      <c r="BC6217">
        <v>0.893608052726233</v>
      </c>
      <c r="BD6217">
        <v>25</v>
      </c>
      <c r="BE6217">
        <v>0.106391947273766</v>
      </c>
      <c r="BF6217">
        <v>68.041055825165003</v>
      </c>
      <c r="BG6217">
        <v>71.900231300116999</v>
      </c>
      <c r="BH6217">
        <v>65.829876799003003</v>
      </c>
      <c r="BI6217">
        <v>64.692086333462896</v>
      </c>
    </row>
    <row r="6218" spans="1:61" x14ac:dyDescent="0.25">
      <c r="A6218" s="10" t="str">
        <f>VLOOKUP(D6218,'Index-Relations'!E:F,2,FALSE)</f>
        <v>ESG</v>
      </c>
      <c r="B6218" t="s">
        <v>3450</v>
      </c>
      <c r="C6218" s="53" t="s">
        <v>2770</v>
      </c>
      <c r="D6218" s="59" t="s">
        <v>3151</v>
      </c>
      <c r="E6218" s="59" t="s">
        <v>9634</v>
      </c>
      <c r="F6218" t="s">
        <v>2596</v>
      </c>
      <c r="G6218" t="s">
        <v>2597</v>
      </c>
      <c r="H6218" t="s">
        <v>1256</v>
      </c>
      <c r="I6218" s="52">
        <v>45323</v>
      </c>
      <c r="J6218" t="s">
        <v>2457</v>
      </c>
      <c r="K6218">
        <v>738</v>
      </c>
      <c r="L6218">
        <v>73.612852746704803</v>
      </c>
      <c r="M6218">
        <v>736</v>
      </c>
      <c r="N6218">
        <v>0.99957631150014903</v>
      </c>
      <c r="O6218">
        <v>77.293994905461005</v>
      </c>
      <c r="P6218">
        <v>736</v>
      </c>
      <c r="Q6218">
        <v>0.99957631150014903</v>
      </c>
      <c r="R6218">
        <v>722</v>
      </c>
      <c r="S6218">
        <v>0.99434507352763102</v>
      </c>
      <c r="T6218">
        <v>28.883834489025499</v>
      </c>
      <c r="U6218">
        <v>0.66827927522304398</v>
      </c>
      <c r="V6218">
        <v>439</v>
      </c>
      <c r="W6218">
        <v>9.8681445210163105E-3</v>
      </c>
      <c r="X6218">
        <v>27</v>
      </c>
      <c r="Y6218">
        <v>734</v>
      </c>
      <c r="Z6218">
        <v>0.99843635545892795</v>
      </c>
      <c r="AA6218">
        <v>14.306090984443999</v>
      </c>
      <c r="AB6218">
        <v>659</v>
      </c>
      <c r="AC6218">
        <v>0.96749562993603799</v>
      </c>
      <c r="AD6218">
        <v>74</v>
      </c>
      <c r="AE6218">
        <v>3.07840031317968E-2</v>
      </c>
      <c r="AF6218">
        <v>5</v>
      </c>
      <c r="AG6218">
        <v>1.72036693216517E-3</v>
      </c>
      <c r="AH6218">
        <v>5.8332696907660196E-4</v>
      </c>
      <c r="AI6218">
        <v>11</v>
      </c>
      <c r="AJ6218">
        <v>70.221664289307995</v>
      </c>
      <c r="AK6218">
        <v>736</v>
      </c>
      <c r="AL6218">
        <v>0.99957631150014903</v>
      </c>
      <c r="AM6218">
        <v>0</v>
      </c>
      <c r="AN6218">
        <v>0</v>
      </c>
      <c r="AO6218">
        <v>0</v>
      </c>
      <c r="AP6218">
        <v>0</v>
      </c>
      <c r="AQ6218">
        <v>737</v>
      </c>
      <c r="AR6218">
        <v>1</v>
      </c>
      <c r="AS6218">
        <v>0</v>
      </c>
      <c r="AT6218">
        <v>0</v>
      </c>
      <c r="AU6218">
        <v>0</v>
      </c>
      <c r="AV6218">
        <v>0</v>
      </c>
      <c r="AW6218">
        <v>737</v>
      </c>
      <c r="AX6218">
        <v>0.999999999999999</v>
      </c>
      <c r="AY6218">
        <v>71.180302749490593</v>
      </c>
      <c r="AZ6218">
        <v>736</v>
      </c>
      <c r="BA6218">
        <v>0.99957631150014903</v>
      </c>
      <c r="BB6218">
        <v>712</v>
      </c>
      <c r="BC6218">
        <v>0.89890124911547697</v>
      </c>
      <c r="BD6218">
        <v>25</v>
      </c>
      <c r="BE6218">
        <v>0.101098750884522</v>
      </c>
      <c r="BF6218">
        <v>68.610520664248</v>
      </c>
      <c r="BG6218">
        <v>72.131117225442907</v>
      </c>
      <c r="BH6218">
        <v>66.203980463570005</v>
      </c>
      <c r="BI6218">
        <v>65.381391122887905</v>
      </c>
    </row>
    <row r="6219" spans="1:61" x14ac:dyDescent="0.25">
      <c r="A6219" s="10" t="str">
        <f>VLOOKUP(D6219,'Index-Relations'!E:F,2,FALSE)</f>
        <v>ESG</v>
      </c>
      <c r="B6219" t="s">
        <v>3450</v>
      </c>
      <c r="C6219" s="53" t="s">
        <v>2760</v>
      </c>
      <c r="D6219" s="59" t="s">
        <v>2946</v>
      </c>
      <c r="E6219" s="59" t="s">
        <v>9635</v>
      </c>
      <c r="F6219" t="s">
        <v>2488</v>
      </c>
      <c r="G6219" t="s">
        <v>2489</v>
      </c>
      <c r="H6219" t="s">
        <v>1260</v>
      </c>
      <c r="I6219" s="52">
        <v>45658</v>
      </c>
      <c r="J6219" t="s">
        <v>2457</v>
      </c>
      <c r="K6219">
        <v>663</v>
      </c>
      <c r="L6219" s="73">
        <v>68.207548987779006</v>
      </c>
      <c r="M6219">
        <v>663</v>
      </c>
      <c r="N6219">
        <v>1</v>
      </c>
      <c r="O6219" s="73">
        <v>74.245725503562994</v>
      </c>
      <c r="P6219">
        <v>663</v>
      </c>
      <c r="Q6219">
        <v>1</v>
      </c>
      <c r="R6219">
        <v>658</v>
      </c>
      <c r="S6219">
        <v>0.99821398178354104</v>
      </c>
      <c r="T6219">
        <v>29.566364379045901</v>
      </c>
      <c r="U6219">
        <v>0.67174114725968903</v>
      </c>
      <c r="V6219">
        <v>424</v>
      </c>
      <c r="W6219">
        <v>3.6946512119354097E-2</v>
      </c>
      <c r="X6219">
        <v>58</v>
      </c>
      <c r="Y6219">
        <v>663</v>
      </c>
      <c r="Z6219">
        <v>1</v>
      </c>
      <c r="AA6219">
        <v>13.2288411436224</v>
      </c>
      <c r="AB6219">
        <v>604</v>
      </c>
      <c r="AC6219">
        <v>0.95553120823252902</v>
      </c>
      <c r="AD6219">
        <v>59</v>
      </c>
      <c r="AE6219">
        <v>4.4468791767470497E-2</v>
      </c>
      <c r="AF6219">
        <v>0</v>
      </c>
      <c r="AG6219">
        <v>6.2449999999999997E-17</v>
      </c>
      <c r="AH6219">
        <v>3.2628763223864002E-3</v>
      </c>
      <c r="AI6219">
        <v>29</v>
      </c>
      <c r="AJ6219" s="73">
        <v>64.264798651726906</v>
      </c>
      <c r="AK6219">
        <v>663</v>
      </c>
      <c r="AL6219">
        <v>1</v>
      </c>
      <c r="AM6219">
        <v>0</v>
      </c>
      <c r="AN6219">
        <v>0</v>
      </c>
      <c r="AO6219">
        <v>2.6207943012531501E-3</v>
      </c>
      <c r="AP6219">
        <v>1</v>
      </c>
      <c r="AQ6219">
        <v>663</v>
      </c>
      <c r="AR6219">
        <v>1</v>
      </c>
      <c r="AS6219">
        <v>0</v>
      </c>
      <c r="AT6219">
        <v>0</v>
      </c>
      <c r="AU6219">
        <v>0</v>
      </c>
      <c r="AV6219">
        <v>0</v>
      </c>
      <c r="AW6219">
        <v>663</v>
      </c>
      <c r="AX6219">
        <v>0.999999999999999</v>
      </c>
      <c r="AY6219" s="73">
        <v>65.120277253996903</v>
      </c>
      <c r="AZ6219">
        <v>663</v>
      </c>
      <c r="BA6219">
        <v>1</v>
      </c>
      <c r="BB6219">
        <v>638</v>
      </c>
      <c r="BC6219">
        <v>0.89133198949280401</v>
      </c>
      <c r="BD6219">
        <v>24</v>
      </c>
      <c r="BE6219">
        <v>0.106047216205942</v>
      </c>
      <c r="BF6219">
        <v>68.207548987779006</v>
      </c>
      <c r="BG6219">
        <v>74.245725503562994</v>
      </c>
      <c r="BH6219">
        <v>65.120277253996903</v>
      </c>
      <c r="BI6219">
        <v>64.264798651726906</v>
      </c>
    </row>
    <row r="6220" spans="1:61" x14ac:dyDescent="0.25">
      <c r="A6220" s="10" t="str">
        <f>VLOOKUP(D6220,'Index-Relations'!E:F,2,FALSE)</f>
        <v>ESG</v>
      </c>
      <c r="B6220" t="s">
        <v>3450</v>
      </c>
      <c r="C6220" s="53" t="s">
        <v>2761</v>
      </c>
      <c r="D6220" s="59" t="s">
        <v>2946</v>
      </c>
      <c r="E6220" s="59" t="s">
        <v>9636</v>
      </c>
      <c r="F6220" t="s">
        <v>2488</v>
      </c>
      <c r="G6220" t="s">
        <v>2489</v>
      </c>
      <c r="H6220" t="s">
        <v>1260</v>
      </c>
      <c r="I6220" s="52">
        <v>45628</v>
      </c>
      <c r="J6220" t="s">
        <v>2457</v>
      </c>
      <c r="K6220">
        <v>673</v>
      </c>
      <c r="L6220" s="73">
        <v>66.832135017029998</v>
      </c>
      <c r="M6220">
        <v>673</v>
      </c>
      <c r="N6220">
        <v>1</v>
      </c>
      <c r="O6220" s="73">
        <v>73.190576323681</v>
      </c>
      <c r="P6220">
        <v>673</v>
      </c>
      <c r="Q6220">
        <v>1</v>
      </c>
      <c r="R6220">
        <v>669</v>
      </c>
      <c r="S6220">
        <v>0.99821676529210601</v>
      </c>
      <c r="T6220">
        <v>29.388191843711599</v>
      </c>
      <c r="U6220">
        <v>0.67202772456522097</v>
      </c>
      <c r="V6220">
        <v>433</v>
      </c>
      <c r="W6220">
        <v>3.6807928549661598E-2</v>
      </c>
      <c r="X6220">
        <v>59</v>
      </c>
      <c r="Y6220">
        <v>673</v>
      </c>
      <c r="Z6220">
        <v>0.999999999999999</v>
      </c>
      <c r="AA6220">
        <v>11.835317202291799</v>
      </c>
      <c r="AB6220">
        <v>606</v>
      </c>
      <c r="AC6220">
        <v>0.94970839697037102</v>
      </c>
      <c r="AD6220">
        <v>67</v>
      </c>
      <c r="AE6220">
        <v>5.0291603029628498E-2</v>
      </c>
      <c r="AF6220">
        <v>0</v>
      </c>
      <c r="AG6220">
        <v>3.9552000000000002E-16</v>
      </c>
      <c r="AH6220">
        <v>1.9906182033555099E-3</v>
      </c>
      <c r="AI6220">
        <v>28</v>
      </c>
      <c r="AJ6220" s="73">
        <v>63.004909773363003</v>
      </c>
      <c r="AK6220">
        <v>673</v>
      </c>
      <c r="AL6220">
        <v>1</v>
      </c>
      <c r="AM6220">
        <v>0</v>
      </c>
      <c r="AN6220">
        <v>0</v>
      </c>
      <c r="AO6220">
        <v>2.5516015302637601E-3</v>
      </c>
      <c r="AP6220">
        <v>1</v>
      </c>
      <c r="AQ6220">
        <v>673</v>
      </c>
      <c r="AR6220">
        <v>1</v>
      </c>
      <c r="AS6220">
        <v>0</v>
      </c>
      <c r="AT6220">
        <v>0</v>
      </c>
      <c r="AU6220">
        <v>0</v>
      </c>
      <c r="AV6220">
        <v>0</v>
      </c>
      <c r="AW6220">
        <v>673</v>
      </c>
      <c r="AX6220">
        <v>0.999999999999999</v>
      </c>
      <c r="AY6220" s="73">
        <v>63.795420415442003</v>
      </c>
      <c r="AZ6220">
        <v>673</v>
      </c>
      <c r="BA6220">
        <v>1</v>
      </c>
      <c r="BB6220">
        <v>648</v>
      </c>
      <c r="BC6220">
        <v>0.88508578202337695</v>
      </c>
      <c r="BD6220">
        <v>24</v>
      </c>
      <c r="BE6220">
        <v>0.112362616446358</v>
      </c>
      <c r="BF6220">
        <v>66.832135017029998</v>
      </c>
      <c r="BG6220">
        <v>73.190576323681</v>
      </c>
      <c r="BH6220">
        <v>63.795420415442003</v>
      </c>
      <c r="BI6220">
        <v>63.004909773363003</v>
      </c>
    </row>
    <row r="6221" spans="1:61" x14ac:dyDescent="0.25">
      <c r="A6221" s="10" t="str">
        <f>VLOOKUP(D6221,'Index-Relations'!E:F,2,FALSE)</f>
        <v>ESG</v>
      </c>
      <c r="B6221" t="s">
        <v>3450</v>
      </c>
      <c r="C6221" s="53" t="s">
        <v>2762</v>
      </c>
      <c r="D6221" s="59" t="s">
        <v>2946</v>
      </c>
      <c r="E6221" s="59" t="s">
        <v>9637</v>
      </c>
      <c r="F6221" t="s">
        <v>2488</v>
      </c>
      <c r="G6221" t="s">
        <v>2489</v>
      </c>
      <c r="H6221" t="s">
        <v>1260</v>
      </c>
      <c r="I6221" s="52">
        <v>45597</v>
      </c>
      <c r="J6221" t="s">
        <v>2457</v>
      </c>
      <c r="K6221">
        <v>673</v>
      </c>
      <c r="L6221" s="73">
        <v>67.469047000384904</v>
      </c>
      <c r="M6221">
        <v>673</v>
      </c>
      <c r="N6221">
        <v>1</v>
      </c>
      <c r="O6221" s="73">
        <v>73.631893112631005</v>
      </c>
      <c r="P6221">
        <v>673</v>
      </c>
      <c r="Q6221">
        <v>1</v>
      </c>
      <c r="R6221">
        <v>669</v>
      </c>
      <c r="S6221">
        <v>0.998157702534478</v>
      </c>
      <c r="T6221">
        <v>29.4463940924614</v>
      </c>
      <c r="U6221">
        <v>0.67310632608078003</v>
      </c>
      <c r="V6221">
        <v>432</v>
      </c>
      <c r="W6221">
        <v>3.7251735903272298E-2</v>
      </c>
      <c r="X6221">
        <v>59</v>
      </c>
      <c r="Y6221">
        <v>673</v>
      </c>
      <c r="Z6221">
        <v>1</v>
      </c>
      <c r="AA6221">
        <v>12.3463782593714</v>
      </c>
      <c r="AB6221">
        <v>605</v>
      </c>
      <c r="AC6221">
        <v>0.94742122161137998</v>
      </c>
      <c r="AD6221">
        <v>68</v>
      </c>
      <c r="AE6221">
        <v>5.2578778388619997E-2</v>
      </c>
      <c r="AF6221">
        <v>0</v>
      </c>
      <c r="AG6221">
        <v>0</v>
      </c>
      <c r="AH6221">
        <v>1.9801378371411202E-3</v>
      </c>
      <c r="AI6221">
        <v>28</v>
      </c>
      <c r="AJ6221" s="73">
        <v>63.720080708264</v>
      </c>
      <c r="AK6221">
        <v>673</v>
      </c>
      <c r="AL6221">
        <v>1</v>
      </c>
      <c r="AM6221">
        <v>0</v>
      </c>
      <c r="AN6221">
        <v>0</v>
      </c>
      <c r="AO6221">
        <v>0</v>
      </c>
      <c r="AP6221">
        <v>0</v>
      </c>
      <c r="AQ6221">
        <v>673</v>
      </c>
      <c r="AR6221">
        <v>0.999999999999999</v>
      </c>
      <c r="AS6221">
        <v>0</v>
      </c>
      <c r="AT6221">
        <v>0</v>
      </c>
      <c r="AU6221">
        <v>0</v>
      </c>
      <c r="AV6221">
        <v>0</v>
      </c>
      <c r="AW6221">
        <v>673</v>
      </c>
      <c r="AX6221">
        <v>0.999999999999999</v>
      </c>
      <c r="AY6221" s="73">
        <v>64.431799212347997</v>
      </c>
      <c r="AZ6221">
        <v>673</v>
      </c>
      <c r="BA6221">
        <v>1</v>
      </c>
      <c r="BB6221">
        <v>645</v>
      </c>
      <c r="BC6221">
        <v>0.88579274983310297</v>
      </c>
      <c r="BD6221">
        <v>28</v>
      </c>
      <c r="BE6221">
        <v>0.11420725016689599</v>
      </c>
      <c r="BF6221">
        <v>67.469047000384904</v>
      </c>
      <c r="BG6221">
        <v>73.631893112631005</v>
      </c>
      <c r="BH6221">
        <v>64.431799212347997</v>
      </c>
      <c r="BI6221">
        <v>63.720080708264</v>
      </c>
    </row>
    <row r="6222" spans="1:61" x14ac:dyDescent="0.25">
      <c r="A6222" s="10" t="str">
        <f>VLOOKUP(D6222,'Index-Relations'!E:F,2,FALSE)</f>
        <v>ESG</v>
      </c>
      <c r="B6222" t="s">
        <v>3450</v>
      </c>
      <c r="C6222" s="53" t="s">
        <v>2763</v>
      </c>
      <c r="D6222" s="59" t="s">
        <v>2946</v>
      </c>
      <c r="E6222" s="59" t="s">
        <v>9638</v>
      </c>
      <c r="F6222" t="s">
        <v>2488</v>
      </c>
      <c r="G6222" t="s">
        <v>2489</v>
      </c>
      <c r="H6222" t="s">
        <v>1260</v>
      </c>
      <c r="I6222" s="52">
        <v>45566</v>
      </c>
      <c r="J6222" t="s">
        <v>2457</v>
      </c>
      <c r="K6222">
        <v>673</v>
      </c>
      <c r="L6222" s="73">
        <v>67.626990531812993</v>
      </c>
      <c r="M6222">
        <v>673</v>
      </c>
      <c r="N6222">
        <v>1</v>
      </c>
      <c r="O6222" s="73">
        <v>73.789357310682902</v>
      </c>
      <c r="P6222">
        <v>673</v>
      </c>
      <c r="Q6222">
        <v>1</v>
      </c>
      <c r="R6222">
        <v>669</v>
      </c>
      <c r="S6222">
        <v>0.99811281642078398</v>
      </c>
      <c r="T6222">
        <v>29.729049893678699</v>
      </c>
      <c r="U6222">
        <v>0.67357355753807202</v>
      </c>
      <c r="V6222">
        <v>430</v>
      </c>
      <c r="W6222">
        <v>3.7761751708303502E-2</v>
      </c>
      <c r="X6222">
        <v>59</v>
      </c>
      <c r="Y6222">
        <v>673</v>
      </c>
      <c r="Z6222">
        <v>1</v>
      </c>
      <c r="AA6222">
        <v>12.175158314592601</v>
      </c>
      <c r="AB6222">
        <v>613</v>
      </c>
      <c r="AC6222">
        <v>0.956413803198641</v>
      </c>
      <c r="AD6222">
        <v>60</v>
      </c>
      <c r="AE6222">
        <v>4.35861968013583E-2</v>
      </c>
      <c r="AF6222">
        <v>0</v>
      </c>
      <c r="AG6222">
        <v>1.2489999999999999E-16</v>
      </c>
      <c r="AH6222">
        <v>1.9010451104784301E-3</v>
      </c>
      <c r="AI6222">
        <v>27</v>
      </c>
      <c r="AJ6222" s="73">
        <v>63.772450789670899</v>
      </c>
      <c r="AK6222">
        <v>673</v>
      </c>
      <c r="AL6222">
        <v>1</v>
      </c>
      <c r="AM6222">
        <v>0</v>
      </c>
      <c r="AN6222">
        <v>0</v>
      </c>
      <c r="AO6222">
        <v>0</v>
      </c>
      <c r="AP6222">
        <v>0</v>
      </c>
      <c r="AQ6222">
        <v>673</v>
      </c>
      <c r="AR6222">
        <v>1</v>
      </c>
      <c r="AS6222">
        <v>0</v>
      </c>
      <c r="AT6222">
        <v>0</v>
      </c>
      <c r="AU6222">
        <v>0</v>
      </c>
      <c r="AV6222">
        <v>0</v>
      </c>
      <c r="AW6222">
        <v>673</v>
      </c>
      <c r="AX6222">
        <v>0.999999999999999</v>
      </c>
      <c r="AY6222" s="73">
        <v>64.637384252112994</v>
      </c>
      <c r="AZ6222">
        <v>673</v>
      </c>
      <c r="BA6222">
        <v>1</v>
      </c>
      <c r="BB6222">
        <v>645</v>
      </c>
      <c r="BC6222">
        <v>0.886029179819672</v>
      </c>
      <c r="BD6222">
        <v>28</v>
      </c>
      <c r="BE6222">
        <v>0.113970820180327</v>
      </c>
      <c r="BF6222">
        <v>67.626990531812993</v>
      </c>
      <c r="BG6222">
        <v>73.789357310682902</v>
      </c>
      <c r="BH6222">
        <v>64.637384252112994</v>
      </c>
      <c r="BI6222">
        <v>63.772450789670899</v>
      </c>
    </row>
    <row r="6223" spans="1:61" x14ac:dyDescent="0.25">
      <c r="A6223" s="10" t="str">
        <f>VLOOKUP(D6223,'Index-Relations'!E:F,2,FALSE)</f>
        <v>ESG</v>
      </c>
      <c r="B6223" t="s">
        <v>3450</v>
      </c>
      <c r="C6223" s="53" t="s">
        <v>2764</v>
      </c>
      <c r="D6223" s="59" t="s">
        <v>2946</v>
      </c>
      <c r="E6223" s="59" t="s">
        <v>9639</v>
      </c>
      <c r="F6223" t="s">
        <v>2488</v>
      </c>
      <c r="G6223" t="s">
        <v>2489</v>
      </c>
      <c r="H6223" t="s">
        <v>1260</v>
      </c>
      <c r="I6223" s="52">
        <v>45537</v>
      </c>
      <c r="J6223" t="s">
        <v>2457</v>
      </c>
      <c r="K6223">
        <v>711</v>
      </c>
      <c r="L6223" s="73">
        <v>68.571794650832899</v>
      </c>
      <c r="M6223">
        <v>711</v>
      </c>
      <c r="N6223">
        <v>1</v>
      </c>
      <c r="O6223" s="73">
        <v>74.240434942027903</v>
      </c>
      <c r="P6223">
        <v>711</v>
      </c>
      <c r="Q6223">
        <v>1</v>
      </c>
      <c r="R6223">
        <v>705</v>
      </c>
      <c r="S6223">
        <v>0.99778313627237003</v>
      </c>
      <c r="T6223">
        <v>30.230510533305299</v>
      </c>
      <c r="U6223">
        <v>0.68861996974945305</v>
      </c>
      <c r="V6223">
        <v>460</v>
      </c>
      <c r="W6223">
        <v>4.2894409232892998E-2</v>
      </c>
      <c r="X6223">
        <v>71</v>
      </c>
      <c r="Y6223">
        <v>711</v>
      </c>
      <c r="Z6223">
        <v>0.999999999999999</v>
      </c>
      <c r="AA6223">
        <v>12.666769622481199</v>
      </c>
      <c r="AB6223">
        <v>668</v>
      </c>
      <c r="AC6223">
        <v>0.96938287113165</v>
      </c>
      <c r="AD6223">
        <v>59</v>
      </c>
      <c r="AE6223">
        <v>4.2750463895221802E-2</v>
      </c>
      <c r="AF6223">
        <v>-16</v>
      </c>
      <c r="AG6223">
        <v>0</v>
      </c>
      <c r="AH6223">
        <v>1.8648402745720101E-3</v>
      </c>
      <c r="AI6223">
        <v>26</v>
      </c>
      <c r="AJ6223" s="73">
        <v>65.005689291333994</v>
      </c>
      <c r="AK6223">
        <v>711</v>
      </c>
      <c r="AL6223">
        <v>1</v>
      </c>
      <c r="AM6223">
        <v>0</v>
      </c>
      <c r="AN6223">
        <v>0</v>
      </c>
      <c r="AO6223">
        <v>0</v>
      </c>
      <c r="AP6223">
        <v>0</v>
      </c>
      <c r="AQ6223">
        <v>711</v>
      </c>
      <c r="AR6223">
        <v>1</v>
      </c>
      <c r="AS6223">
        <v>0</v>
      </c>
      <c r="AT6223">
        <v>0</v>
      </c>
      <c r="AU6223">
        <v>0</v>
      </c>
      <c r="AV6223">
        <v>0</v>
      </c>
      <c r="AW6223">
        <v>711</v>
      </c>
      <c r="AX6223">
        <v>0.999999999999999</v>
      </c>
      <c r="AY6223" s="73">
        <v>65.383371406123899</v>
      </c>
      <c r="AZ6223">
        <v>711</v>
      </c>
      <c r="BA6223">
        <v>1</v>
      </c>
      <c r="BB6223">
        <v>685</v>
      </c>
      <c r="BC6223">
        <v>0.88865653447695903</v>
      </c>
      <c r="BD6223">
        <v>26</v>
      </c>
      <c r="BE6223">
        <v>0.11134346552304</v>
      </c>
      <c r="BF6223">
        <v>68.571794650832899</v>
      </c>
      <c r="BG6223">
        <v>74.240434942027903</v>
      </c>
      <c r="BH6223">
        <v>65.383371406123899</v>
      </c>
      <c r="BI6223">
        <v>65.005689291333994</v>
      </c>
    </row>
    <row r="6224" spans="1:61" x14ac:dyDescent="0.25">
      <c r="A6224" s="10" t="str">
        <f>VLOOKUP(D6224,'Index-Relations'!E:F,2,FALSE)</f>
        <v>ESG</v>
      </c>
      <c r="B6224" t="s">
        <v>3450</v>
      </c>
      <c r="C6224" s="53" t="s">
        <v>3350</v>
      </c>
      <c r="D6224" s="59" t="s">
        <v>2946</v>
      </c>
      <c r="E6224" s="59" t="s">
        <v>9640</v>
      </c>
      <c r="F6224" t="s">
        <v>2488</v>
      </c>
      <c r="G6224" t="s">
        <v>2489</v>
      </c>
      <c r="H6224" t="s">
        <v>1260</v>
      </c>
      <c r="I6224" s="52">
        <v>45505</v>
      </c>
      <c r="J6224" t="s">
        <v>2457</v>
      </c>
      <c r="K6224">
        <v>711</v>
      </c>
      <c r="L6224" s="73">
        <v>68.650069465205902</v>
      </c>
      <c r="M6224">
        <v>711</v>
      </c>
      <c r="N6224">
        <v>1</v>
      </c>
      <c r="O6224" s="73">
        <v>74.141250891382995</v>
      </c>
      <c r="P6224">
        <v>711</v>
      </c>
      <c r="Q6224">
        <v>1</v>
      </c>
      <c r="R6224">
        <v>705</v>
      </c>
      <c r="S6224">
        <v>0.99778801933164196</v>
      </c>
      <c r="T6224">
        <v>30.21807849296</v>
      </c>
      <c r="U6224">
        <v>0.68551528461038103</v>
      </c>
      <c r="V6224">
        <v>461</v>
      </c>
      <c r="W6224">
        <v>4.2616666269773298E-2</v>
      </c>
      <c r="X6224">
        <v>70</v>
      </c>
      <c r="Y6224">
        <v>711</v>
      </c>
      <c r="Z6224">
        <v>1</v>
      </c>
      <c r="AA6224">
        <v>12.6506556235239</v>
      </c>
      <c r="AB6224">
        <v>659</v>
      </c>
      <c r="AC6224">
        <v>0.97018755831589898</v>
      </c>
      <c r="AD6224">
        <v>52</v>
      </c>
      <c r="AE6224">
        <v>2.98124416841004E-2</v>
      </c>
      <c r="AF6224">
        <v>0</v>
      </c>
      <c r="AG6224">
        <v>0</v>
      </c>
      <c r="AH6224">
        <v>1.9570380293499499E-3</v>
      </c>
      <c r="AI6224">
        <v>26</v>
      </c>
      <c r="AJ6224" s="73">
        <v>65.007397258274906</v>
      </c>
      <c r="AK6224">
        <v>711</v>
      </c>
      <c r="AL6224">
        <v>1</v>
      </c>
      <c r="AM6224">
        <v>0</v>
      </c>
      <c r="AN6224">
        <v>0</v>
      </c>
      <c r="AO6224">
        <v>0</v>
      </c>
      <c r="AP6224">
        <v>0</v>
      </c>
      <c r="AQ6224">
        <v>711</v>
      </c>
      <c r="AR6224">
        <v>0.999999999999999</v>
      </c>
      <c r="AS6224">
        <v>0</v>
      </c>
      <c r="AT6224">
        <v>0</v>
      </c>
      <c r="AU6224">
        <v>0</v>
      </c>
      <c r="AV6224">
        <v>0</v>
      </c>
      <c r="AW6224">
        <v>711</v>
      </c>
      <c r="AX6224">
        <v>0.999999999999999</v>
      </c>
      <c r="AY6224" s="73">
        <v>65.616571769656005</v>
      </c>
      <c r="AZ6224">
        <v>711</v>
      </c>
      <c r="BA6224">
        <v>1</v>
      </c>
      <c r="BB6224">
        <v>687</v>
      </c>
      <c r="BC6224">
        <v>0.889452336075649</v>
      </c>
      <c r="BD6224">
        <v>24</v>
      </c>
      <c r="BE6224">
        <v>0.11054766392435</v>
      </c>
      <c r="BF6224">
        <v>68.650069465205902</v>
      </c>
      <c r="BG6224">
        <v>74.141250891382995</v>
      </c>
      <c r="BH6224">
        <v>65.616571769656005</v>
      </c>
      <c r="BI6224">
        <v>65.007397258274906</v>
      </c>
    </row>
    <row r="6225" spans="1:61" x14ac:dyDescent="0.25">
      <c r="A6225" s="10" t="str">
        <f>VLOOKUP(D6225,'Index-Relations'!E:F,2,FALSE)</f>
        <v>ESG</v>
      </c>
      <c r="B6225" t="s">
        <v>3450</v>
      </c>
      <c r="C6225" s="53" t="s">
        <v>2765</v>
      </c>
      <c r="D6225" s="59" t="s">
        <v>2946</v>
      </c>
      <c r="E6225" s="59" t="s">
        <v>9641</v>
      </c>
      <c r="F6225" t="s">
        <v>2488</v>
      </c>
      <c r="G6225" t="s">
        <v>2489</v>
      </c>
      <c r="H6225" t="s">
        <v>1260</v>
      </c>
      <c r="I6225" s="52">
        <v>45474</v>
      </c>
      <c r="J6225" t="s">
        <v>2457</v>
      </c>
      <c r="K6225">
        <v>711</v>
      </c>
      <c r="L6225" s="73">
        <v>69.184179684807901</v>
      </c>
      <c r="M6225">
        <v>711</v>
      </c>
      <c r="N6225">
        <v>1</v>
      </c>
      <c r="O6225" s="73">
        <v>74.277577055098902</v>
      </c>
      <c r="P6225">
        <v>711</v>
      </c>
      <c r="Q6225">
        <v>1</v>
      </c>
      <c r="R6225">
        <v>705</v>
      </c>
      <c r="S6225">
        <v>0.99770099927200095</v>
      </c>
      <c r="T6225">
        <v>29.864593571775298</v>
      </c>
      <c r="U6225">
        <v>0.69311450458341495</v>
      </c>
      <c r="V6225">
        <v>460</v>
      </c>
      <c r="W6225">
        <v>4.3055339695873697E-2</v>
      </c>
      <c r="X6225">
        <v>70</v>
      </c>
      <c r="Y6225">
        <v>711</v>
      </c>
      <c r="Z6225">
        <v>1</v>
      </c>
      <c r="AA6225">
        <v>13.0418098071674</v>
      </c>
      <c r="AB6225">
        <v>654</v>
      </c>
      <c r="AC6225">
        <v>0.97107495806085897</v>
      </c>
      <c r="AD6225">
        <v>57</v>
      </c>
      <c r="AE6225">
        <v>2.8925041939141801E-2</v>
      </c>
      <c r="AF6225">
        <v>0</v>
      </c>
      <c r="AG6225">
        <v>0</v>
      </c>
      <c r="AH6225">
        <v>1.8379382123322699E-3</v>
      </c>
      <c r="AI6225">
        <v>26</v>
      </c>
      <c r="AJ6225" s="73">
        <v>65.478664296971999</v>
      </c>
      <c r="AK6225">
        <v>711</v>
      </c>
      <c r="AL6225">
        <v>1</v>
      </c>
      <c r="AM6225">
        <v>0</v>
      </c>
      <c r="AN6225">
        <v>0</v>
      </c>
      <c r="AO6225">
        <v>0</v>
      </c>
      <c r="AP6225">
        <v>0</v>
      </c>
      <c r="AQ6225">
        <v>711</v>
      </c>
      <c r="AR6225">
        <v>1</v>
      </c>
      <c r="AS6225">
        <v>0</v>
      </c>
      <c r="AT6225">
        <v>0</v>
      </c>
      <c r="AU6225">
        <v>0</v>
      </c>
      <c r="AV6225">
        <v>0</v>
      </c>
      <c r="AW6225">
        <v>711</v>
      </c>
      <c r="AX6225">
        <v>0.999999999999999</v>
      </c>
      <c r="AY6225" s="73">
        <v>66.410656663351006</v>
      </c>
      <c r="AZ6225">
        <v>711</v>
      </c>
      <c r="BA6225">
        <v>1</v>
      </c>
      <c r="BB6225">
        <v>687</v>
      </c>
      <c r="BC6225">
        <v>0.88975648660442996</v>
      </c>
      <c r="BD6225">
        <v>24</v>
      </c>
      <c r="BE6225">
        <v>0.110243513395569</v>
      </c>
      <c r="BF6225">
        <v>69.184179684807901</v>
      </c>
      <c r="BG6225">
        <v>74.277577055098902</v>
      </c>
      <c r="BH6225">
        <v>66.410656663351006</v>
      </c>
      <c r="BI6225">
        <v>65.478664296971999</v>
      </c>
    </row>
    <row r="6226" spans="1:61" x14ac:dyDescent="0.25">
      <c r="A6226" s="10" t="str">
        <f>VLOOKUP(D6226,'Index-Relations'!E:F,2,FALSE)</f>
        <v>ESG</v>
      </c>
      <c r="B6226" t="s">
        <v>3450</v>
      </c>
      <c r="C6226" s="53" t="s">
        <v>2766</v>
      </c>
      <c r="D6226" s="59" t="s">
        <v>2946</v>
      </c>
      <c r="E6226" s="59" t="s">
        <v>9642</v>
      </c>
      <c r="F6226" t="s">
        <v>2488</v>
      </c>
      <c r="G6226" t="s">
        <v>2489</v>
      </c>
      <c r="H6226" t="s">
        <v>1260</v>
      </c>
      <c r="I6226" s="52">
        <v>45446</v>
      </c>
      <c r="J6226" t="s">
        <v>2457</v>
      </c>
      <c r="K6226">
        <v>771</v>
      </c>
      <c r="L6226" s="73">
        <v>66.970967054875999</v>
      </c>
      <c r="M6226">
        <v>771</v>
      </c>
      <c r="N6226">
        <v>1</v>
      </c>
      <c r="O6226" s="73">
        <v>71.683551181306896</v>
      </c>
      <c r="P6226">
        <v>771</v>
      </c>
      <c r="Q6226">
        <v>1</v>
      </c>
      <c r="R6226">
        <v>762</v>
      </c>
      <c r="S6226">
        <v>0.99546206477274801</v>
      </c>
      <c r="T6226">
        <v>29.8644885334542</v>
      </c>
      <c r="U6226">
        <v>0.68811831672337798</v>
      </c>
      <c r="V6226">
        <v>490</v>
      </c>
      <c r="W6226">
        <v>3.9754261184809098E-2</v>
      </c>
      <c r="X6226">
        <v>66</v>
      </c>
      <c r="Y6226">
        <v>771</v>
      </c>
      <c r="Z6226">
        <v>0.999999999999999</v>
      </c>
      <c r="AA6226">
        <v>13.5552119536388</v>
      </c>
      <c r="AB6226">
        <v>696</v>
      </c>
      <c r="AC6226">
        <v>0.96763393918653695</v>
      </c>
      <c r="AD6226">
        <v>75</v>
      </c>
      <c r="AE6226">
        <v>3.2366060813462702E-2</v>
      </c>
      <c r="AF6226">
        <v>0</v>
      </c>
      <c r="AG6226">
        <v>0</v>
      </c>
      <c r="AH6226">
        <v>1.5348275179286901E-3</v>
      </c>
      <c r="AI6226">
        <v>25</v>
      </c>
      <c r="AJ6226" s="73">
        <v>63.520602094452897</v>
      </c>
      <c r="AK6226">
        <v>771</v>
      </c>
      <c r="AL6226">
        <v>1</v>
      </c>
      <c r="AM6226">
        <v>0</v>
      </c>
      <c r="AN6226">
        <v>0</v>
      </c>
      <c r="AO6226">
        <v>0</v>
      </c>
      <c r="AP6226">
        <v>0</v>
      </c>
      <c r="AQ6226">
        <v>771</v>
      </c>
      <c r="AR6226">
        <v>1</v>
      </c>
      <c r="AS6226">
        <v>0</v>
      </c>
      <c r="AT6226">
        <v>0</v>
      </c>
      <c r="AU6226">
        <v>0</v>
      </c>
      <c r="AV6226">
        <v>0</v>
      </c>
      <c r="AW6226">
        <v>771</v>
      </c>
      <c r="AX6226">
        <v>1</v>
      </c>
      <c r="AY6226" s="73">
        <v>64.598544629944897</v>
      </c>
      <c r="AZ6226">
        <v>771</v>
      </c>
      <c r="BA6226">
        <v>1</v>
      </c>
      <c r="BB6226">
        <v>746</v>
      </c>
      <c r="BC6226">
        <v>0.88838890154682404</v>
      </c>
      <c r="BD6226">
        <v>25</v>
      </c>
      <c r="BE6226">
        <v>0.111611098453175</v>
      </c>
      <c r="BF6226">
        <v>66.970967054875999</v>
      </c>
      <c r="BG6226">
        <v>71.683551181306896</v>
      </c>
      <c r="BH6226">
        <v>64.598544629944897</v>
      </c>
      <c r="BI6226">
        <v>63.520602094452897</v>
      </c>
    </row>
    <row r="6227" spans="1:61" x14ac:dyDescent="0.25">
      <c r="A6227" s="10" t="str">
        <f>VLOOKUP(D6227,'Index-Relations'!E:F,2,FALSE)</f>
        <v>ESG</v>
      </c>
      <c r="B6227" t="s">
        <v>3450</v>
      </c>
      <c r="C6227" s="53" t="s">
        <v>2767</v>
      </c>
      <c r="D6227" s="59" t="s">
        <v>2946</v>
      </c>
      <c r="E6227" s="59" t="s">
        <v>9643</v>
      </c>
      <c r="F6227" t="s">
        <v>2488</v>
      </c>
      <c r="G6227" t="s">
        <v>2489</v>
      </c>
      <c r="H6227" t="s">
        <v>1260</v>
      </c>
      <c r="I6227" s="52">
        <v>45413</v>
      </c>
      <c r="J6227" t="s">
        <v>2457</v>
      </c>
      <c r="K6227">
        <v>771</v>
      </c>
      <c r="L6227" s="73">
        <v>66.884800439058907</v>
      </c>
      <c r="M6227">
        <v>771</v>
      </c>
      <c r="N6227">
        <v>1</v>
      </c>
      <c r="O6227" s="73">
        <v>71.650221198795904</v>
      </c>
      <c r="P6227">
        <v>771</v>
      </c>
      <c r="Q6227">
        <v>1</v>
      </c>
      <c r="R6227">
        <v>762</v>
      </c>
      <c r="S6227">
        <v>0.99531696792972302</v>
      </c>
      <c r="T6227">
        <v>30.175964627818001</v>
      </c>
      <c r="U6227">
        <v>0.68011234282694399</v>
      </c>
      <c r="V6227">
        <v>489</v>
      </c>
      <c r="W6227">
        <v>3.8864991932497303E-2</v>
      </c>
      <c r="X6227">
        <v>66</v>
      </c>
      <c r="Y6227">
        <v>771</v>
      </c>
      <c r="Z6227">
        <v>0.999999999999999</v>
      </c>
      <c r="AA6227">
        <v>14.1642642721473</v>
      </c>
      <c r="AB6227">
        <v>696</v>
      </c>
      <c r="AC6227">
        <v>0.96718984724291401</v>
      </c>
      <c r="AD6227">
        <v>75</v>
      </c>
      <c r="AE6227">
        <v>3.2810152757085799E-2</v>
      </c>
      <c r="AF6227">
        <v>0</v>
      </c>
      <c r="AG6227">
        <v>0</v>
      </c>
      <c r="AH6227">
        <v>1.4460821260504199E-3</v>
      </c>
      <c r="AI6227">
        <v>25</v>
      </c>
      <c r="AJ6227" s="73">
        <v>63.267709379579003</v>
      </c>
      <c r="AK6227">
        <v>771</v>
      </c>
      <c r="AL6227">
        <v>1</v>
      </c>
      <c r="AM6227">
        <v>0</v>
      </c>
      <c r="AN6227">
        <v>0</v>
      </c>
      <c r="AO6227">
        <v>0</v>
      </c>
      <c r="AP6227">
        <v>0</v>
      </c>
      <c r="AQ6227">
        <v>771</v>
      </c>
      <c r="AR6227">
        <v>1</v>
      </c>
      <c r="AS6227">
        <v>0</v>
      </c>
      <c r="AT6227">
        <v>0</v>
      </c>
      <c r="AU6227">
        <v>0</v>
      </c>
      <c r="AV6227">
        <v>0</v>
      </c>
      <c r="AW6227">
        <v>771</v>
      </c>
      <c r="AX6227">
        <v>1</v>
      </c>
      <c r="AY6227" s="73">
        <v>64.596319900799998</v>
      </c>
      <c r="AZ6227">
        <v>771</v>
      </c>
      <c r="BA6227">
        <v>1</v>
      </c>
      <c r="BB6227">
        <v>746</v>
      </c>
      <c r="BC6227">
        <v>0.89228251526269897</v>
      </c>
      <c r="BD6227">
        <v>25</v>
      </c>
      <c r="BE6227">
        <v>0.1077174847373</v>
      </c>
      <c r="BF6227">
        <v>66.884800439058907</v>
      </c>
      <c r="BG6227">
        <v>71.650221198795904</v>
      </c>
      <c r="BH6227">
        <v>64.596319900799998</v>
      </c>
      <c r="BI6227">
        <v>63.267709379579003</v>
      </c>
    </row>
    <row r="6228" spans="1:61" x14ac:dyDescent="0.25">
      <c r="A6228" s="10" t="str">
        <f>VLOOKUP(D6228,'Index-Relations'!E:F,2,FALSE)</f>
        <v>ESG</v>
      </c>
      <c r="B6228" t="s">
        <v>3450</v>
      </c>
      <c r="C6228" s="53" t="s">
        <v>2768</v>
      </c>
      <c r="D6228" s="59" t="s">
        <v>2946</v>
      </c>
      <c r="E6228" s="59" t="s">
        <v>9644</v>
      </c>
      <c r="F6228" t="s">
        <v>2488</v>
      </c>
      <c r="G6228" t="s">
        <v>2489</v>
      </c>
      <c r="H6228" t="s">
        <v>1260</v>
      </c>
      <c r="I6228" s="52">
        <v>45383</v>
      </c>
      <c r="J6228" t="s">
        <v>2457</v>
      </c>
      <c r="K6228">
        <v>771</v>
      </c>
      <c r="L6228">
        <v>71.964981158991904</v>
      </c>
      <c r="M6228">
        <v>771</v>
      </c>
      <c r="N6228">
        <v>1</v>
      </c>
      <c r="O6228">
        <v>76.6493408316433</v>
      </c>
      <c r="P6228">
        <v>771</v>
      </c>
      <c r="Q6228">
        <v>1</v>
      </c>
      <c r="R6228">
        <v>762</v>
      </c>
      <c r="S6228">
        <v>0.99566286158900896</v>
      </c>
      <c r="T6228">
        <v>30.0997136690827</v>
      </c>
      <c r="U6228">
        <v>0.68045440902256804</v>
      </c>
      <c r="V6228">
        <v>489</v>
      </c>
      <c r="W6228">
        <v>3.8675193747651299E-2</v>
      </c>
      <c r="X6228">
        <v>66</v>
      </c>
      <c r="Y6228">
        <v>771</v>
      </c>
      <c r="Z6228">
        <v>1</v>
      </c>
      <c r="AA6228">
        <v>13.6604292861954</v>
      </c>
      <c r="AB6228">
        <v>695</v>
      </c>
      <c r="AC6228">
        <v>0.965796489359532</v>
      </c>
      <c r="AD6228">
        <v>76</v>
      </c>
      <c r="AE6228">
        <v>3.42035106404672E-2</v>
      </c>
      <c r="AF6228">
        <v>0</v>
      </c>
      <c r="AG6228">
        <v>2.4979999999999999E-16</v>
      </c>
      <c r="AH6228">
        <v>1.4402710871890801E-3</v>
      </c>
      <c r="AI6228">
        <v>25</v>
      </c>
      <c r="AJ6228">
        <v>67.794060727526201</v>
      </c>
      <c r="AK6228">
        <v>771</v>
      </c>
      <c r="AL6228">
        <v>1</v>
      </c>
      <c r="AM6228">
        <v>0</v>
      </c>
      <c r="AN6228">
        <v>0</v>
      </c>
      <c r="AO6228">
        <v>0</v>
      </c>
      <c r="AP6228">
        <v>0</v>
      </c>
      <c r="AQ6228">
        <v>771</v>
      </c>
      <c r="AR6228">
        <v>0.999999999999999</v>
      </c>
      <c r="AS6228">
        <v>0</v>
      </c>
      <c r="AT6228">
        <v>0</v>
      </c>
      <c r="AU6228">
        <v>0</v>
      </c>
      <c r="AV6228">
        <v>0</v>
      </c>
      <c r="AW6228">
        <v>771</v>
      </c>
      <c r="AX6228">
        <v>1</v>
      </c>
      <c r="AY6228">
        <v>69.948361138394603</v>
      </c>
      <c r="AZ6228">
        <v>771</v>
      </c>
      <c r="BA6228">
        <v>1</v>
      </c>
      <c r="BB6228">
        <v>746</v>
      </c>
      <c r="BC6228">
        <v>0.89231531354912896</v>
      </c>
      <c r="BD6228">
        <v>25</v>
      </c>
      <c r="BE6228">
        <v>0.10768468645087</v>
      </c>
      <c r="BF6228">
        <v>67.190108245497896</v>
      </c>
      <c r="BG6228">
        <v>71.685590962835903</v>
      </c>
      <c r="BH6228">
        <v>65.324467035184</v>
      </c>
      <c r="BI6228">
        <v>63.279119139187898</v>
      </c>
    </row>
    <row r="6229" spans="1:61" x14ac:dyDescent="0.25">
      <c r="A6229" s="10" t="str">
        <f>VLOOKUP(D6229,'Index-Relations'!E:F,2,FALSE)</f>
        <v>ESG</v>
      </c>
      <c r="B6229" t="s">
        <v>3450</v>
      </c>
      <c r="C6229" s="53" t="s">
        <v>2769</v>
      </c>
      <c r="D6229" s="59" t="s">
        <v>2946</v>
      </c>
      <c r="E6229" s="59" t="s">
        <v>9645</v>
      </c>
      <c r="F6229" t="s">
        <v>2488</v>
      </c>
      <c r="G6229" t="s">
        <v>2489</v>
      </c>
      <c r="H6229" t="s">
        <v>1260</v>
      </c>
      <c r="I6229" s="52">
        <v>45352</v>
      </c>
      <c r="J6229" t="s">
        <v>2457</v>
      </c>
      <c r="K6229">
        <v>787</v>
      </c>
      <c r="L6229">
        <v>72.450813922798005</v>
      </c>
      <c r="M6229">
        <v>785</v>
      </c>
      <c r="N6229">
        <v>0.99884734902379602</v>
      </c>
      <c r="O6229">
        <v>76.651908575647695</v>
      </c>
      <c r="P6229">
        <v>785</v>
      </c>
      <c r="Q6229">
        <v>0.99884734902379602</v>
      </c>
      <c r="R6229">
        <v>771</v>
      </c>
      <c r="S6229">
        <v>0.99384640919052303</v>
      </c>
      <c r="T6229">
        <v>29.890825058222799</v>
      </c>
      <c r="U6229">
        <v>0.666101051209392</v>
      </c>
      <c r="V6229">
        <v>491</v>
      </c>
      <c r="W6229">
        <v>3.6655519300850099E-2</v>
      </c>
      <c r="X6229">
        <v>60</v>
      </c>
      <c r="Y6229">
        <v>782</v>
      </c>
      <c r="Z6229">
        <v>0.99727039728857003</v>
      </c>
      <c r="AA6229">
        <v>13.823705465183201</v>
      </c>
      <c r="AB6229">
        <v>703</v>
      </c>
      <c r="AC6229">
        <v>0.96405026439980201</v>
      </c>
      <c r="AD6229">
        <v>78</v>
      </c>
      <c r="AE6229">
        <v>3.3056453525984603E-2</v>
      </c>
      <c r="AF6229">
        <v>6</v>
      </c>
      <c r="AG6229">
        <v>2.8932820742124101E-3</v>
      </c>
      <c r="AH6229">
        <v>7.2438215060730503E-4</v>
      </c>
      <c r="AI6229">
        <v>17</v>
      </c>
      <c r="AJ6229">
        <v>68.816694699670705</v>
      </c>
      <c r="AK6229">
        <v>785</v>
      </c>
      <c r="AL6229">
        <v>0.99884734902379602</v>
      </c>
      <c r="AM6229">
        <v>0</v>
      </c>
      <c r="AN6229">
        <v>0</v>
      </c>
      <c r="AO6229">
        <v>0</v>
      </c>
      <c r="AP6229">
        <v>0</v>
      </c>
      <c r="AQ6229">
        <v>787</v>
      </c>
      <c r="AR6229">
        <v>1</v>
      </c>
      <c r="AS6229">
        <v>0</v>
      </c>
      <c r="AT6229">
        <v>0</v>
      </c>
      <c r="AU6229">
        <v>0</v>
      </c>
      <c r="AV6229">
        <v>0</v>
      </c>
      <c r="AW6229">
        <v>787</v>
      </c>
      <c r="AX6229">
        <v>0.999999999999999</v>
      </c>
      <c r="AY6229">
        <v>70.253305398228704</v>
      </c>
      <c r="AZ6229">
        <v>785</v>
      </c>
      <c r="BA6229">
        <v>0.99884734902379602</v>
      </c>
      <c r="BB6229">
        <v>761</v>
      </c>
      <c r="BC6229">
        <v>0.89285631684192401</v>
      </c>
      <c r="BD6229">
        <v>26</v>
      </c>
      <c r="BE6229">
        <v>0.107143683158075</v>
      </c>
      <c r="BF6229">
        <v>67.691580338043906</v>
      </c>
      <c r="BG6229">
        <v>71.721551150916994</v>
      </c>
      <c r="BH6229">
        <v>65.600098498570901</v>
      </c>
      <c r="BI6229">
        <v>64.276111709548999</v>
      </c>
    </row>
    <row r="6230" spans="1:61" x14ac:dyDescent="0.25">
      <c r="A6230" s="10" t="str">
        <f>VLOOKUP(D6230,'Index-Relations'!E:F,2,FALSE)</f>
        <v>ESG</v>
      </c>
      <c r="B6230" t="s">
        <v>3450</v>
      </c>
      <c r="C6230" s="53" t="s">
        <v>2770</v>
      </c>
      <c r="D6230" s="59" t="s">
        <v>2946</v>
      </c>
      <c r="E6230" s="59" t="s">
        <v>9646</v>
      </c>
      <c r="F6230" t="s">
        <v>2488</v>
      </c>
      <c r="G6230" t="s">
        <v>2489</v>
      </c>
      <c r="H6230" t="s">
        <v>1260</v>
      </c>
      <c r="I6230" s="52">
        <v>45323</v>
      </c>
      <c r="J6230" t="s">
        <v>2457</v>
      </c>
      <c r="K6230">
        <v>787</v>
      </c>
      <c r="L6230">
        <v>73.135164246130103</v>
      </c>
      <c r="M6230">
        <v>785</v>
      </c>
      <c r="N6230">
        <v>0.99885542957141904</v>
      </c>
      <c r="O6230">
        <v>77.027779074102597</v>
      </c>
      <c r="P6230">
        <v>785</v>
      </c>
      <c r="Q6230">
        <v>0.99885542957141904</v>
      </c>
      <c r="R6230">
        <v>771</v>
      </c>
      <c r="S6230">
        <v>0.99361137165840996</v>
      </c>
      <c r="T6230">
        <v>30.203426925666601</v>
      </c>
      <c r="U6230">
        <v>0.66119827749118398</v>
      </c>
      <c r="V6230">
        <v>486</v>
      </c>
      <c r="W6230">
        <v>3.4962015357029197E-2</v>
      </c>
      <c r="X6230">
        <v>58</v>
      </c>
      <c r="Y6230">
        <v>782</v>
      </c>
      <c r="Z6230">
        <v>0.99751674822010294</v>
      </c>
      <c r="AA6230">
        <v>14.2595858970039</v>
      </c>
      <c r="AB6230">
        <v>701</v>
      </c>
      <c r="AC6230">
        <v>0.96206847609100499</v>
      </c>
      <c r="AD6230">
        <v>80</v>
      </c>
      <c r="AE6230">
        <v>3.5291049140338399E-2</v>
      </c>
      <c r="AF6230">
        <v>6</v>
      </c>
      <c r="AG6230">
        <v>2.6404747686563498E-3</v>
      </c>
      <c r="AH6230">
        <v>7.3388758355686799E-4</v>
      </c>
      <c r="AI6230">
        <v>14</v>
      </c>
      <c r="AJ6230">
        <v>69.617227281109905</v>
      </c>
      <c r="AK6230">
        <v>785</v>
      </c>
      <c r="AL6230">
        <v>0.99885542957141904</v>
      </c>
      <c r="AM6230">
        <v>0</v>
      </c>
      <c r="AN6230">
        <v>0</v>
      </c>
      <c r="AO6230">
        <v>0</v>
      </c>
      <c r="AP6230">
        <v>0</v>
      </c>
      <c r="AQ6230">
        <v>787</v>
      </c>
      <c r="AR6230">
        <v>0.999999999999999</v>
      </c>
      <c r="AS6230">
        <v>0</v>
      </c>
      <c r="AT6230">
        <v>0</v>
      </c>
      <c r="AU6230">
        <v>0</v>
      </c>
      <c r="AV6230">
        <v>0</v>
      </c>
      <c r="AW6230">
        <v>787</v>
      </c>
      <c r="AX6230">
        <v>1</v>
      </c>
      <c r="AY6230">
        <v>70.800863573287899</v>
      </c>
      <c r="AZ6230">
        <v>785</v>
      </c>
      <c r="BA6230">
        <v>0.99885542957141904</v>
      </c>
      <c r="BB6230">
        <v>761</v>
      </c>
      <c r="BC6230">
        <v>0.89854643334585305</v>
      </c>
      <c r="BD6230">
        <v>26</v>
      </c>
      <c r="BE6230">
        <v>0.101453566654146</v>
      </c>
      <c r="BF6230">
        <v>68.299255291343997</v>
      </c>
      <c r="BG6230">
        <v>71.990041023309004</v>
      </c>
      <c r="BH6230">
        <v>65.991102917357907</v>
      </c>
      <c r="BI6230">
        <v>64.977203447697903</v>
      </c>
    </row>
    <row r="6231" spans="1:61" x14ac:dyDescent="0.25">
      <c r="A6231" s="10" t="str">
        <f>VLOOKUP(D6231,'Index-Relations'!E:F,2,FALSE)</f>
        <v>ESG</v>
      </c>
      <c r="B6231" t="s">
        <v>3450</v>
      </c>
      <c r="C6231" s="53" t="s">
        <v>2760</v>
      </c>
      <c r="D6231" s="59" t="s">
        <v>2947</v>
      </c>
      <c r="E6231" s="59" t="s">
        <v>9647</v>
      </c>
      <c r="F6231" t="s">
        <v>1263</v>
      </c>
      <c r="G6231" t="s">
        <v>2598</v>
      </c>
      <c r="H6231" t="s">
        <v>1264</v>
      </c>
      <c r="I6231" s="52">
        <v>45658</v>
      </c>
      <c r="J6231" t="s">
        <v>2457</v>
      </c>
      <c r="K6231">
        <v>658</v>
      </c>
      <c r="L6231" s="73">
        <v>68.253605801822999</v>
      </c>
      <c r="M6231">
        <v>658</v>
      </c>
      <c r="N6231">
        <v>1</v>
      </c>
      <c r="O6231" s="73">
        <v>74.2335611657969</v>
      </c>
      <c r="P6231">
        <v>658</v>
      </c>
      <c r="Q6231">
        <v>1</v>
      </c>
      <c r="R6231">
        <v>653</v>
      </c>
      <c r="S6231">
        <v>0.99820898465840402</v>
      </c>
      <c r="T6231">
        <v>29.586700793912701</v>
      </c>
      <c r="U6231">
        <v>0.67179967328184598</v>
      </c>
      <c r="V6231">
        <v>419</v>
      </c>
      <c r="W6231">
        <v>3.6954580297027403E-2</v>
      </c>
      <c r="X6231">
        <v>58</v>
      </c>
      <c r="Y6231">
        <v>658</v>
      </c>
      <c r="Z6231">
        <v>0.999999999999999</v>
      </c>
      <c r="AA6231">
        <v>13.2246239000256</v>
      </c>
      <c r="AB6231">
        <v>599</v>
      </c>
      <c r="AC6231">
        <v>0.95505296288764696</v>
      </c>
      <c r="AD6231">
        <v>59</v>
      </c>
      <c r="AE6231">
        <v>4.4947037112352303E-2</v>
      </c>
      <c r="AF6231">
        <v>0</v>
      </c>
      <c r="AG6231">
        <v>1.388E-17</v>
      </c>
      <c r="AH6231">
        <v>3.2664610724004099E-3</v>
      </c>
      <c r="AI6231">
        <v>29</v>
      </c>
      <c r="AJ6231" s="73">
        <v>64.2982756571229</v>
      </c>
      <c r="AK6231">
        <v>658</v>
      </c>
      <c r="AL6231">
        <v>1</v>
      </c>
      <c r="AM6231">
        <v>0</v>
      </c>
      <c r="AN6231">
        <v>0</v>
      </c>
      <c r="AO6231">
        <v>2.6286766390497501E-3</v>
      </c>
      <c r="AP6231">
        <v>1</v>
      </c>
      <c r="AQ6231">
        <v>658</v>
      </c>
      <c r="AR6231">
        <v>1</v>
      </c>
      <c r="AS6231">
        <v>0</v>
      </c>
      <c r="AT6231">
        <v>0</v>
      </c>
      <c r="AU6231">
        <v>0</v>
      </c>
      <c r="AV6231">
        <v>0</v>
      </c>
      <c r="AW6231">
        <v>658</v>
      </c>
      <c r="AX6231">
        <v>0.999999999999999</v>
      </c>
      <c r="AY6231" s="73">
        <v>65.204485304692</v>
      </c>
      <c r="AZ6231">
        <v>658</v>
      </c>
      <c r="BA6231">
        <v>1</v>
      </c>
      <c r="BB6231">
        <v>633</v>
      </c>
      <c r="BC6231">
        <v>0.89151526782741797</v>
      </c>
      <c r="BD6231">
        <v>24</v>
      </c>
      <c r="BE6231">
        <v>0.105856055533532</v>
      </c>
      <c r="BF6231">
        <v>68.253605801822999</v>
      </c>
      <c r="BG6231">
        <v>74.2335611657969</v>
      </c>
      <c r="BH6231">
        <v>65.204485304692</v>
      </c>
      <c r="BI6231">
        <v>64.2982756571229</v>
      </c>
    </row>
    <row r="6232" spans="1:61" x14ac:dyDescent="0.25">
      <c r="A6232" s="10" t="str">
        <f>VLOOKUP(D6232,'Index-Relations'!E:F,2,FALSE)</f>
        <v>ESG</v>
      </c>
      <c r="B6232" t="s">
        <v>3450</v>
      </c>
      <c r="C6232" s="53" t="s">
        <v>2761</v>
      </c>
      <c r="D6232" s="59" t="s">
        <v>2947</v>
      </c>
      <c r="E6232" s="59" t="s">
        <v>9648</v>
      </c>
      <c r="F6232" t="s">
        <v>1263</v>
      </c>
      <c r="G6232" t="s">
        <v>2598</v>
      </c>
      <c r="H6232" t="s">
        <v>1264</v>
      </c>
      <c r="I6232" s="52">
        <v>45628</v>
      </c>
      <c r="J6232" t="s">
        <v>2457</v>
      </c>
      <c r="K6232">
        <v>676</v>
      </c>
      <c r="L6232" s="73">
        <v>66.856283564692006</v>
      </c>
      <c r="M6232">
        <v>676</v>
      </c>
      <c r="N6232">
        <v>1</v>
      </c>
      <c r="O6232" s="73">
        <v>73.1677026787209</v>
      </c>
      <c r="P6232">
        <v>676</v>
      </c>
      <c r="Q6232">
        <v>1</v>
      </c>
      <c r="R6232">
        <v>672</v>
      </c>
      <c r="S6232">
        <v>0.99820972584697898</v>
      </c>
      <c r="T6232">
        <v>29.399723699916699</v>
      </c>
      <c r="U6232">
        <v>0.67240320168132695</v>
      </c>
      <c r="V6232">
        <v>437</v>
      </c>
      <c r="W6232">
        <v>3.6148654980902299E-2</v>
      </c>
      <c r="X6232">
        <v>60</v>
      </c>
      <c r="Y6232">
        <v>676</v>
      </c>
      <c r="Z6232">
        <v>1</v>
      </c>
      <c r="AA6232">
        <v>11.918167600543001</v>
      </c>
      <c r="AB6232">
        <v>608</v>
      </c>
      <c r="AC6232">
        <v>0.94954863210959495</v>
      </c>
      <c r="AD6232">
        <v>68</v>
      </c>
      <c r="AE6232">
        <v>5.0451367890404102E-2</v>
      </c>
      <c r="AF6232">
        <v>0</v>
      </c>
      <c r="AG6232">
        <v>5.5510999999999996E-16</v>
      </c>
      <c r="AH6232">
        <v>1.9491476683927301E-3</v>
      </c>
      <c r="AI6232">
        <v>27</v>
      </c>
      <c r="AJ6232" s="73">
        <v>63.014814463729003</v>
      </c>
      <c r="AK6232">
        <v>676</v>
      </c>
      <c r="AL6232">
        <v>1</v>
      </c>
      <c r="AM6232">
        <v>0</v>
      </c>
      <c r="AN6232">
        <v>0</v>
      </c>
      <c r="AO6232">
        <v>2.5683602843848499E-3</v>
      </c>
      <c r="AP6232">
        <v>1</v>
      </c>
      <c r="AQ6232">
        <v>676</v>
      </c>
      <c r="AR6232">
        <v>1</v>
      </c>
      <c r="AS6232">
        <v>0</v>
      </c>
      <c r="AT6232">
        <v>0</v>
      </c>
      <c r="AU6232">
        <v>0</v>
      </c>
      <c r="AV6232">
        <v>0</v>
      </c>
      <c r="AW6232">
        <v>676</v>
      </c>
      <c r="AX6232">
        <v>0.999999999999999</v>
      </c>
      <c r="AY6232" s="73">
        <v>63.837096963938002</v>
      </c>
      <c r="AZ6232">
        <v>676</v>
      </c>
      <c r="BA6232">
        <v>1</v>
      </c>
      <c r="BB6232">
        <v>651</v>
      </c>
      <c r="BC6232">
        <v>0.88548572544122295</v>
      </c>
      <c r="BD6232">
        <v>24</v>
      </c>
      <c r="BE6232">
        <v>0.111945914274392</v>
      </c>
      <c r="BF6232">
        <v>66.856283564692006</v>
      </c>
      <c r="BG6232">
        <v>73.1677026787209</v>
      </c>
      <c r="BH6232">
        <v>63.837096963938002</v>
      </c>
      <c r="BI6232">
        <v>63.014814463729003</v>
      </c>
    </row>
    <row r="6233" spans="1:61" x14ac:dyDescent="0.25">
      <c r="A6233" s="10" t="str">
        <f>VLOOKUP(D6233,'Index-Relations'!E:F,2,FALSE)</f>
        <v>ESG</v>
      </c>
      <c r="B6233" t="s">
        <v>3450</v>
      </c>
      <c r="C6233" s="53" t="s">
        <v>2762</v>
      </c>
      <c r="D6233" s="59" t="s">
        <v>2947</v>
      </c>
      <c r="E6233" s="59" t="s">
        <v>9649</v>
      </c>
      <c r="F6233" t="s">
        <v>1263</v>
      </c>
      <c r="G6233" t="s">
        <v>2598</v>
      </c>
      <c r="H6233" t="s">
        <v>1264</v>
      </c>
      <c r="I6233" s="52">
        <v>45597</v>
      </c>
      <c r="J6233" t="s">
        <v>2457</v>
      </c>
      <c r="K6233">
        <v>676</v>
      </c>
      <c r="L6233" s="73">
        <v>67.485135548290899</v>
      </c>
      <c r="M6233">
        <v>676</v>
      </c>
      <c r="N6233">
        <v>1</v>
      </c>
      <c r="O6233" s="73">
        <v>73.602130335314897</v>
      </c>
      <c r="P6233">
        <v>676</v>
      </c>
      <c r="Q6233">
        <v>1</v>
      </c>
      <c r="R6233">
        <v>672</v>
      </c>
      <c r="S6233">
        <v>0.99815131462194995</v>
      </c>
      <c r="T6233">
        <v>29.457792790462499</v>
      </c>
      <c r="U6233">
        <v>0.67343573509162202</v>
      </c>
      <c r="V6233">
        <v>436</v>
      </c>
      <c r="W6233">
        <v>3.6584966335857699E-2</v>
      </c>
      <c r="X6233">
        <v>60</v>
      </c>
      <c r="Y6233">
        <v>676</v>
      </c>
      <c r="Z6233">
        <v>0.999999999999999</v>
      </c>
      <c r="AA6233">
        <v>12.430023348797301</v>
      </c>
      <c r="AB6233">
        <v>607</v>
      </c>
      <c r="AC6233">
        <v>0.94712186094998396</v>
      </c>
      <c r="AD6233">
        <v>69</v>
      </c>
      <c r="AE6233">
        <v>5.2878139050015503E-2</v>
      </c>
      <c r="AF6233">
        <v>0</v>
      </c>
      <c r="AG6233">
        <v>4.5797000000000002E-16</v>
      </c>
      <c r="AH6233">
        <v>1.9382126459206301E-3</v>
      </c>
      <c r="AI6233">
        <v>27</v>
      </c>
      <c r="AJ6233" s="73">
        <v>63.719036282178998</v>
      </c>
      <c r="AK6233">
        <v>676</v>
      </c>
      <c r="AL6233">
        <v>1</v>
      </c>
      <c r="AM6233">
        <v>0</v>
      </c>
      <c r="AN6233">
        <v>0</v>
      </c>
      <c r="AO6233">
        <v>0</v>
      </c>
      <c r="AP6233">
        <v>0</v>
      </c>
      <c r="AQ6233">
        <v>676</v>
      </c>
      <c r="AR6233">
        <v>1</v>
      </c>
      <c r="AS6233">
        <v>0</v>
      </c>
      <c r="AT6233">
        <v>0</v>
      </c>
      <c r="AU6233">
        <v>0</v>
      </c>
      <c r="AV6233">
        <v>0</v>
      </c>
      <c r="AW6233">
        <v>676</v>
      </c>
      <c r="AX6233">
        <v>0.999999999999999</v>
      </c>
      <c r="AY6233" s="73">
        <v>64.468003603496001</v>
      </c>
      <c r="AZ6233">
        <v>676</v>
      </c>
      <c r="BA6233">
        <v>1</v>
      </c>
      <c r="BB6233">
        <v>648</v>
      </c>
      <c r="BC6233">
        <v>0.886216250581217</v>
      </c>
      <c r="BD6233">
        <v>28</v>
      </c>
      <c r="BE6233">
        <v>0.113783749418782</v>
      </c>
      <c r="BF6233">
        <v>67.485135548290899</v>
      </c>
      <c r="BG6233">
        <v>73.602130335314897</v>
      </c>
      <c r="BH6233">
        <v>64.468003603496001</v>
      </c>
      <c r="BI6233">
        <v>63.719036282178998</v>
      </c>
    </row>
    <row r="6234" spans="1:61" x14ac:dyDescent="0.25">
      <c r="A6234" s="10" t="str">
        <f>VLOOKUP(D6234,'Index-Relations'!E:F,2,FALSE)</f>
        <v>ESG</v>
      </c>
      <c r="B6234" t="s">
        <v>3450</v>
      </c>
      <c r="C6234" s="53" t="s">
        <v>2763</v>
      </c>
      <c r="D6234" s="59" t="s">
        <v>2947</v>
      </c>
      <c r="E6234" s="59" t="s">
        <v>9650</v>
      </c>
      <c r="F6234" t="s">
        <v>1263</v>
      </c>
      <c r="G6234" t="s">
        <v>2598</v>
      </c>
      <c r="H6234" t="s">
        <v>1264</v>
      </c>
      <c r="I6234" s="52">
        <v>45566</v>
      </c>
      <c r="J6234" t="s">
        <v>2457</v>
      </c>
      <c r="K6234">
        <v>676</v>
      </c>
      <c r="L6234" s="73">
        <v>67.637600673029993</v>
      </c>
      <c r="M6234">
        <v>676</v>
      </c>
      <c r="N6234">
        <v>1</v>
      </c>
      <c r="O6234" s="73">
        <v>73.753224358869005</v>
      </c>
      <c r="P6234">
        <v>676</v>
      </c>
      <c r="Q6234">
        <v>1</v>
      </c>
      <c r="R6234">
        <v>672</v>
      </c>
      <c r="S6234">
        <v>0.99810644343911603</v>
      </c>
      <c r="T6234">
        <v>29.7411390078592</v>
      </c>
      <c r="U6234">
        <v>0.67389444440828405</v>
      </c>
      <c r="V6234">
        <v>434</v>
      </c>
      <c r="W6234">
        <v>3.70913867160493E-2</v>
      </c>
      <c r="X6234">
        <v>60</v>
      </c>
      <c r="Y6234">
        <v>676</v>
      </c>
      <c r="Z6234">
        <v>0.999999999999999</v>
      </c>
      <c r="AA6234">
        <v>12.2679764262991</v>
      </c>
      <c r="AB6234">
        <v>615</v>
      </c>
      <c r="AC6234">
        <v>0.95599785089381994</v>
      </c>
      <c r="AD6234">
        <v>61</v>
      </c>
      <c r="AE6234">
        <v>4.40021491061795E-2</v>
      </c>
      <c r="AF6234">
        <v>0</v>
      </c>
      <c r="AG6234">
        <v>5.5510000000000001E-17</v>
      </c>
      <c r="AH6234">
        <v>1.86442752633858E-3</v>
      </c>
      <c r="AI6234">
        <v>26</v>
      </c>
      <c r="AJ6234" s="73">
        <v>63.765041402535999</v>
      </c>
      <c r="AK6234">
        <v>676</v>
      </c>
      <c r="AL6234">
        <v>1</v>
      </c>
      <c r="AM6234">
        <v>0</v>
      </c>
      <c r="AN6234">
        <v>0</v>
      </c>
      <c r="AO6234">
        <v>0</v>
      </c>
      <c r="AP6234">
        <v>0</v>
      </c>
      <c r="AQ6234">
        <v>676</v>
      </c>
      <c r="AR6234">
        <v>0.999999999999999</v>
      </c>
      <c r="AS6234">
        <v>0</v>
      </c>
      <c r="AT6234">
        <v>0</v>
      </c>
      <c r="AU6234">
        <v>0</v>
      </c>
      <c r="AV6234">
        <v>0</v>
      </c>
      <c r="AW6234">
        <v>676</v>
      </c>
      <c r="AX6234">
        <v>0.999999999999999</v>
      </c>
      <c r="AY6234" s="73">
        <v>64.670325472399995</v>
      </c>
      <c r="AZ6234">
        <v>676</v>
      </c>
      <c r="BA6234">
        <v>1</v>
      </c>
      <c r="BB6234">
        <v>648</v>
      </c>
      <c r="BC6234">
        <v>0.88641820379624203</v>
      </c>
      <c r="BD6234">
        <v>28</v>
      </c>
      <c r="BE6234">
        <v>0.113581796203757</v>
      </c>
      <c r="BF6234">
        <v>67.637600673029993</v>
      </c>
      <c r="BG6234">
        <v>73.753224358869005</v>
      </c>
      <c r="BH6234">
        <v>64.670325472399995</v>
      </c>
      <c r="BI6234">
        <v>63.765041402535999</v>
      </c>
    </row>
    <row r="6235" spans="1:61" x14ac:dyDescent="0.25">
      <c r="A6235" s="10" t="str">
        <f>VLOOKUP(D6235,'Index-Relations'!E:F,2,FALSE)</f>
        <v>ESG</v>
      </c>
      <c r="B6235" t="s">
        <v>3450</v>
      </c>
      <c r="C6235" s="53" t="s">
        <v>2764</v>
      </c>
      <c r="D6235" s="59" t="s">
        <v>2947</v>
      </c>
      <c r="E6235" s="59" t="s">
        <v>9651</v>
      </c>
      <c r="F6235" t="s">
        <v>1263</v>
      </c>
      <c r="G6235" t="s">
        <v>2598</v>
      </c>
      <c r="H6235" t="s">
        <v>1264</v>
      </c>
      <c r="I6235" s="52">
        <v>45537</v>
      </c>
      <c r="J6235" t="s">
        <v>2457</v>
      </c>
      <c r="K6235">
        <v>714</v>
      </c>
      <c r="L6235" s="73">
        <v>68.532661510346898</v>
      </c>
      <c r="M6235">
        <v>714</v>
      </c>
      <c r="N6235">
        <v>1</v>
      </c>
      <c r="O6235" s="73">
        <v>74.195410775598006</v>
      </c>
      <c r="P6235">
        <v>714</v>
      </c>
      <c r="Q6235">
        <v>1</v>
      </c>
      <c r="R6235">
        <v>708</v>
      </c>
      <c r="S6235">
        <v>0.99777849210358904</v>
      </c>
      <c r="T6235">
        <v>30.226437598445301</v>
      </c>
      <c r="U6235">
        <v>0.68861867888188399</v>
      </c>
      <c r="V6235">
        <v>463</v>
      </c>
      <c r="W6235">
        <v>4.2813322463769302E-2</v>
      </c>
      <c r="X6235">
        <v>72</v>
      </c>
      <c r="Y6235">
        <v>714</v>
      </c>
      <c r="Z6235">
        <v>0.999999999999999</v>
      </c>
      <c r="AA6235">
        <v>12.6471722342944</v>
      </c>
      <c r="AB6235">
        <v>671</v>
      </c>
      <c r="AC6235">
        <v>0.96930651272402801</v>
      </c>
      <c r="AD6235">
        <v>59</v>
      </c>
      <c r="AE6235">
        <v>4.28075014707208E-2</v>
      </c>
      <c r="AF6235">
        <v>-16</v>
      </c>
      <c r="AG6235">
        <v>0</v>
      </c>
      <c r="AH6235">
        <v>1.8634212126320601E-3</v>
      </c>
      <c r="AI6235">
        <v>26</v>
      </c>
      <c r="AJ6235" s="73">
        <v>64.944114737124906</v>
      </c>
      <c r="AK6235">
        <v>714</v>
      </c>
      <c r="AL6235">
        <v>1</v>
      </c>
      <c r="AM6235">
        <v>0</v>
      </c>
      <c r="AN6235">
        <v>0</v>
      </c>
      <c r="AO6235">
        <v>0</v>
      </c>
      <c r="AP6235">
        <v>0</v>
      </c>
      <c r="AQ6235">
        <v>714</v>
      </c>
      <c r="AR6235">
        <v>1</v>
      </c>
      <c r="AS6235">
        <v>0</v>
      </c>
      <c r="AT6235">
        <v>0</v>
      </c>
      <c r="AU6235">
        <v>0</v>
      </c>
      <c r="AV6235">
        <v>0</v>
      </c>
      <c r="AW6235">
        <v>714</v>
      </c>
      <c r="AX6235">
        <v>1</v>
      </c>
      <c r="AY6235" s="73">
        <v>65.372714624620997</v>
      </c>
      <c r="AZ6235">
        <v>714</v>
      </c>
      <c r="BA6235">
        <v>1</v>
      </c>
      <c r="BB6235">
        <v>688</v>
      </c>
      <c r="BC6235">
        <v>0.88857807164567604</v>
      </c>
      <c r="BD6235">
        <v>26</v>
      </c>
      <c r="BE6235">
        <v>0.111421928354323</v>
      </c>
      <c r="BF6235">
        <v>68.532661510346898</v>
      </c>
      <c r="BG6235">
        <v>74.195410775598006</v>
      </c>
      <c r="BH6235">
        <v>65.372714624620997</v>
      </c>
      <c r="BI6235">
        <v>64.944114737124906</v>
      </c>
    </row>
    <row r="6236" spans="1:61" x14ac:dyDescent="0.25">
      <c r="A6236" s="10" t="str">
        <f>VLOOKUP(D6236,'Index-Relations'!E:F,2,FALSE)</f>
        <v>ESG</v>
      </c>
      <c r="B6236" t="s">
        <v>3450</v>
      </c>
      <c r="C6236" s="53" t="s">
        <v>3350</v>
      </c>
      <c r="D6236" s="59" t="s">
        <v>2947</v>
      </c>
      <c r="E6236" s="59" t="s">
        <v>9652</v>
      </c>
      <c r="F6236" t="s">
        <v>1263</v>
      </c>
      <c r="G6236" t="s">
        <v>2598</v>
      </c>
      <c r="H6236" t="s">
        <v>1264</v>
      </c>
      <c r="I6236" s="52">
        <v>45505</v>
      </c>
      <c r="J6236" t="s">
        <v>2457</v>
      </c>
      <c r="K6236">
        <v>714</v>
      </c>
      <c r="L6236" s="73">
        <v>68.609672980818999</v>
      </c>
      <c r="M6236">
        <v>714</v>
      </c>
      <c r="N6236">
        <v>1</v>
      </c>
      <c r="O6236" s="73">
        <v>74.095458272749994</v>
      </c>
      <c r="P6236">
        <v>714</v>
      </c>
      <c r="Q6236">
        <v>1</v>
      </c>
      <c r="R6236">
        <v>708</v>
      </c>
      <c r="S6236">
        <v>0.99778346082938296</v>
      </c>
      <c r="T6236">
        <v>30.2136458987022</v>
      </c>
      <c r="U6236">
        <v>0.68550450782634398</v>
      </c>
      <c r="V6236">
        <v>464</v>
      </c>
      <c r="W6236">
        <v>4.2536677994403603E-2</v>
      </c>
      <c r="X6236">
        <v>71</v>
      </c>
      <c r="Y6236">
        <v>714</v>
      </c>
      <c r="Z6236">
        <v>1</v>
      </c>
      <c r="AA6236">
        <v>12.628177158618399</v>
      </c>
      <c r="AB6236">
        <v>662</v>
      </c>
      <c r="AC6236">
        <v>0.97012927616354305</v>
      </c>
      <c r="AD6236">
        <v>52</v>
      </c>
      <c r="AE6236">
        <v>2.9870723836455001E-2</v>
      </c>
      <c r="AF6236">
        <v>0</v>
      </c>
      <c r="AG6236">
        <v>1.38778E-15</v>
      </c>
      <c r="AH6236">
        <v>1.95553308735267E-3</v>
      </c>
      <c r="AI6236">
        <v>26</v>
      </c>
      <c r="AJ6236" s="73">
        <v>64.945472172530998</v>
      </c>
      <c r="AK6236">
        <v>714</v>
      </c>
      <c r="AL6236">
        <v>1</v>
      </c>
      <c r="AM6236">
        <v>0</v>
      </c>
      <c r="AN6236">
        <v>0</v>
      </c>
      <c r="AO6236">
        <v>0</v>
      </c>
      <c r="AP6236">
        <v>0</v>
      </c>
      <c r="AQ6236">
        <v>714</v>
      </c>
      <c r="AR6236">
        <v>0.999999999999999</v>
      </c>
      <c r="AS6236">
        <v>0</v>
      </c>
      <c r="AT6236">
        <v>0</v>
      </c>
      <c r="AU6236">
        <v>0</v>
      </c>
      <c r="AV6236">
        <v>0</v>
      </c>
      <c r="AW6236">
        <v>714</v>
      </c>
      <c r="AX6236">
        <v>1</v>
      </c>
      <c r="AY6236" s="73">
        <v>65.603856118363893</v>
      </c>
      <c r="AZ6236">
        <v>714</v>
      </c>
      <c r="BA6236">
        <v>1</v>
      </c>
      <c r="BB6236">
        <v>690</v>
      </c>
      <c r="BC6236">
        <v>0.88935810075660304</v>
      </c>
      <c r="BD6236">
        <v>24</v>
      </c>
      <c r="BE6236">
        <v>0.110641899243396</v>
      </c>
      <c r="BF6236">
        <v>68.609672980818999</v>
      </c>
      <c r="BG6236">
        <v>74.095458272749994</v>
      </c>
      <c r="BH6236">
        <v>65.603856118363893</v>
      </c>
      <c r="BI6236">
        <v>64.945472172530998</v>
      </c>
    </row>
    <row r="6237" spans="1:61" x14ac:dyDescent="0.25">
      <c r="A6237" s="10" t="str">
        <f>VLOOKUP(D6237,'Index-Relations'!E:F,2,FALSE)</f>
        <v>ESG</v>
      </c>
      <c r="B6237" t="s">
        <v>3450</v>
      </c>
      <c r="C6237" s="53" t="s">
        <v>2765</v>
      </c>
      <c r="D6237" s="59" t="s">
        <v>2947</v>
      </c>
      <c r="E6237" s="59" t="s">
        <v>9653</v>
      </c>
      <c r="F6237" t="s">
        <v>1263</v>
      </c>
      <c r="G6237" t="s">
        <v>2598</v>
      </c>
      <c r="H6237" t="s">
        <v>1264</v>
      </c>
      <c r="I6237" s="52">
        <v>45474</v>
      </c>
      <c r="J6237" t="s">
        <v>2457</v>
      </c>
      <c r="K6237">
        <v>714</v>
      </c>
      <c r="L6237" s="73">
        <v>69.146778061570004</v>
      </c>
      <c r="M6237">
        <v>714</v>
      </c>
      <c r="N6237">
        <v>1</v>
      </c>
      <c r="O6237" s="73">
        <v>74.234070224313896</v>
      </c>
      <c r="P6237">
        <v>714</v>
      </c>
      <c r="Q6237">
        <v>1</v>
      </c>
      <c r="R6237">
        <v>708</v>
      </c>
      <c r="S6237">
        <v>0.99769657239901499</v>
      </c>
      <c r="T6237">
        <v>29.861711583386501</v>
      </c>
      <c r="U6237">
        <v>0.69310243095081203</v>
      </c>
      <c r="V6237">
        <v>463</v>
      </c>
      <c r="W6237">
        <v>4.29886555835833E-2</v>
      </c>
      <c r="X6237">
        <v>71</v>
      </c>
      <c r="Y6237">
        <v>714</v>
      </c>
      <c r="Z6237">
        <v>0.999999999999999</v>
      </c>
      <c r="AA6237">
        <v>13.017662580024499</v>
      </c>
      <c r="AB6237">
        <v>657</v>
      </c>
      <c r="AC6237">
        <v>0.97102375624576198</v>
      </c>
      <c r="AD6237">
        <v>57</v>
      </c>
      <c r="AE6237">
        <v>2.8976243754236901E-2</v>
      </c>
      <c r="AF6237">
        <v>0</v>
      </c>
      <c r="AG6237">
        <v>3.2266E-16</v>
      </c>
      <c r="AH6237">
        <v>1.83650682095946E-3</v>
      </c>
      <c r="AI6237">
        <v>26</v>
      </c>
      <c r="AJ6237" s="73">
        <v>65.420413492110995</v>
      </c>
      <c r="AK6237">
        <v>714</v>
      </c>
      <c r="AL6237">
        <v>1</v>
      </c>
      <c r="AM6237">
        <v>0</v>
      </c>
      <c r="AN6237">
        <v>0</v>
      </c>
      <c r="AO6237">
        <v>0</v>
      </c>
      <c r="AP6237">
        <v>0</v>
      </c>
      <c r="AQ6237">
        <v>714</v>
      </c>
      <c r="AR6237">
        <v>1</v>
      </c>
      <c r="AS6237">
        <v>0</v>
      </c>
      <c r="AT6237">
        <v>0</v>
      </c>
      <c r="AU6237">
        <v>0</v>
      </c>
      <c r="AV6237">
        <v>0</v>
      </c>
      <c r="AW6237">
        <v>714</v>
      </c>
      <c r="AX6237">
        <v>1</v>
      </c>
      <c r="AY6237" s="73">
        <v>66.399662302006902</v>
      </c>
      <c r="AZ6237">
        <v>714</v>
      </c>
      <c r="BA6237">
        <v>1</v>
      </c>
      <c r="BB6237">
        <v>690</v>
      </c>
      <c r="BC6237">
        <v>0.88966710878185695</v>
      </c>
      <c r="BD6237">
        <v>24</v>
      </c>
      <c r="BE6237">
        <v>0.11033289121814201</v>
      </c>
      <c r="BF6237">
        <v>69.146778061570004</v>
      </c>
      <c r="BG6237">
        <v>74.234070224313896</v>
      </c>
      <c r="BH6237">
        <v>66.399662302006902</v>
      </c>
      <c r="BI6237">
        <v>65.420413492110995</v>
      </c>
    </row>
    <row r="6238" spans="1:61" x14ac:dyDescent="0.25">
      <c r="A6238" s="10" t="str">
        <f>VLOOKUP(D6238,'Index-Relations'!E:F,2,FALSE)</f>
        <v>ESG</v>
      </c>
      <c r="B6238" t="s">
        <v>3450</v>
      </c>
      <c r="C6238" s="53" t="s">
        <v>2766</v>
      </c>
      <c r="D6238" s="59" t="s">
        <v>2947</v>
      </c>
      <c r="E6238" s="59" t="s">
        <v>9654</v>
      </c>
      <c r="F6238" t="s">
        <v>1263</v>
      </c>
      <c r="G6238" t="s">
        <v>2598</v>
      </c>
      <c r="H6238" t="s">
        <v>1264</v>
      </c>
      <c r="I6238" s="52">
        <v>45446</v>
      </c>
      <c r="J6238" t="s">
        <v>2457</v>
      </c>
      <c r="K6238">
        <v>774</v>
      </c>
      <c r="L6238" s="73">
        <v>66.974592617494906</v>
      </c>
      <c r="M6238">
        <v>774</v>
      </c>
      <c r="N6238">
        <v>1</v>
      </c>
      <c r="O6238" s="73">
        <v>71.665951432558899</v>
      </c>
      <c r="P6238">
        <v>774</v>
      </c>
      <c r="Q6238">
        <v>1</v>
      </c>
      <c r="R6238">
        <v>765</v>
      </c>
      <c r="S6238">
        <v>0.99547380888153303</v>
      </c>
      <c r="T6238">
        <v>29.7717383418472</v>
      </c>
      <c r="U6238">
        <v>0.68793254890762401</v>
      </c>
      <c r="V6238">
        <v>492</v>
      </c>
      <c r="W6238">
        <v>3.9318558042833199E-2</v>
      </c>
      <c r="X6238">
        <v>64</v>
      </c>
      <c r="Y6238">
        <v>774</v>
      </c>
      <c r="Z6238">
        <v>1</v>
      </c>
      <c r="AA6238">
        <v>13.5255587241258</v>
      </c>
      <c r="AB6238">
        <v>700</v>
      </c>
      <c r="AC6238">
        <v>0.96894959612679998</v>
      </c>
      <c r="AD6238">
        <v>74</v>
      </c>
      <c r="AE6238">
        <v>3.1050403873199201E-2</v>
      </c>
      <c r="AF6238">
        <v>0</v>
      </c>
      <c r="AG6238">
        <v>6.9390000000000004E-17</v>
      </c>
      <c r="AH6238">
        <v>1.3927449994601199E-3</v>
      </c>
      <c r="AI6238">
        <v>23</v>
      </c>
      <c r="AJ6238" s="73">
        <v>63.494679180233</v>
      </c>
      <c r="AK6238">
        <v>774</v>
      </c>
      <c r="AL6238">
        <v>1</v>
      </c>
      <c r="AM6238">
        <v>0</v>
      </c>
      <c r="AN6238">
        <v>0</v>
      </c>
      <c r="AO6238">
        <v>0</v>
      </c>
      <c r="AP6238">
        <v>0</v>
      </c>
      <c r="AQ6238">
        <v>774</v>
      </c>
      <c r="AR6238">
        <v>0.999999999999999</v>
      </c>
      <c r="AS6238">
        <v>0</v>
      </c>
      <c r="AT6238">
        <v>0</v>
      </c>
      <c r="AU6238">
        <v>0</v>
      </c>
      <c r="AV6238">
        <v>0</v>
      </c>
      <c r="AW6238">
        <v>774</v>
      </c>
      <c r="AX6238">
        <v>0.999999999999999</v>
      </c>
      <c r="AY6238" s="73">
        <v>64.654847075313</v>
      </c>
      <c r="AZ6238">
        <v>774</v>
      </c>
      <c r="BA6238">
        <v>1</v>
      </c>
      <c r="BB6238">
        <v>749</v>
      </c>
      <c r="BC6238">
        <v>0.88846409782908298</v>
      </c>
      <c r="BD6238">
        <v>25</v>
      </c>
      <c r="BE6238">
        <v>0.111535902170916</v>
      </c>
      <c r="BF6238">
        <v>66.974592617494906</v>
      </c>
      <c r="BG6238">
        <v>71.665951432558899</v>
      </c>
      <c r="BH6238">
        <v>64.654847075313</v>
      </c>
      <c r="BI6238">
        <v>63.494679180233</v>
      </c>
    </row>
    <row r="6239" spans="1:61" x14ac:dyDescent="0.25">
      <c r="A6239" s="10" t="str">
        <f>VLOOKUP(D6239,'Index-Relations'!E:F,2,FALSE)</f>
        <v>ESG</v>
      </c>
      <c r="B6239" t="s">
        <v>3450</v>
      </c>
      <c r="C6239" s="53" t="s">
        <v>2767</v>
      </c>
      <c r="D6239" s="59" t="s">
        <v>2947</v>
      </c>
      <c r="E6239" s="59" t="s">
        <v>9655</v>
      </c>
      <c r="F6239" t="s">
        <v>1263</v>
      </c>
      <c r="G6239" t="s">
        <v>2598</v>
      </c>
      <c r="H6239" t="s">
        <v>1264</v>
      </c>
      <c r="I6239" s="52">
        <v>45413</v>
      </c>
      <c r="J6239" t="s">
        <v>2457</v>
      </c>
      <c r="K6239">
        <v>774</v>
      </c>
      <c r="L6239" s="73">
        <v>66.892548574632002</v>
      </c>
      <c r="M6239">
        <v>774</v>
      </c>
      <c r="N6239">
        <v>1</v>
      </c>
      <c r="O6239" s="73">
        <v>71.641707854030997</v>
      </c>
      <c r="P6239">
        <v>774</v>
      </c>
      <c r="Q6239">
        <v>1</v>
      </c>
      <c r="R6239">
        <v>765</v>
      </c>
      <c r="S6239">
        <v>0.99533309549749804</v>
      </c>
      <c r="T6239">
        <v>30.087155091168999</v>
      </c>
      <c r="U6239">
        <v>0.67972459859714596</v>
      </c>
      <c r="V6239">
        <v>491</v>
      </c>
      <c r="W6239">
        <v>3.8420673591955203E-2</v>
      </c>
      <c r="X6239">
        <v>64</v>
      </c>
      <c r="Y6239">
        <v>774</v>
      </c>
      <c r="Z6239">
        <v>1</v>
      </c>
      <c r="AA6239">
        <v>14.1331920145615</v>
      </c>
      <c r="AB6239">
        <v>700</v>
      </c>
      <c r="AC6239">
        <v>0.96849460316040004</v>
      </c>
      <c r="AD6239">
        <v>74</v>
      </c>
      <c r="AE6239">
        <v>3.15053968396002E-2</v>
      </c>
      <c r="AF6239">
        <v>0</v>
      </c>
      <c r="AG6239">
        <v>0</v>
      </c>
      <c r="AH6239">
        <v>1.30828790976779E-3</v>
      </c>
      <c r="AI6239">
        <v>23</v>
      </c>
      <c r="AJ6239" s="73">
        <v>63.2453952889609</v>
      </c>
      <c r="AK6239">
        <v>774</v>
      </c>
      <c r="AL6239">
        <v>1</v>
      </c>
      <c r="AM6239">
        <v>0</v>
      </c>
      <c r="AN6239">
        <v>0</v>
      </c>
      <c r="AO6239">
        <v>0</v>
      </c>
      <c r="AP6239">
        <v>0</v>
      </c>
      <c r="AQ6239">
        <v>774</v>
      </c>
      <c r="AR6239">
        <v>1</v>
      </c>
      <c r="AS6239">
        <v>0</v>
      </c>
      <c r="AT6239">
        <v>0</v>
      </c>
      <c r="AU6239">
        <v>0</v>
      </c>
      <c r="AV6239">
        <v>0</v>
      </c>
      <c r="AW6239">
        <v>774</v>
      </c>
      <c r="AX6239">
        <v>0.999999999999999</v>
      </c>
      <c r="AY6239" s="73">
        <v>64.651509509937</v>
      </c>
      <c r="AZ6239">
        <v>774</v>
      </c>
      <c r="BA6239">
        <v>1</v>
      </c>
      <c r="BB6239">
        <v>749</v>
      </c>
      <c r="BC6239">
        <v>0.89233475664358497</v>
      </c>
      <c r="BD6239">
        <v>25</v>
      </c>
      <c r="BE6239">
        <v>0.107665243356414</v>
      </c>
      <c r="BF6239">
        <v>66.892548574632002</v>
      </c>
      <c r="BG6239">
        <v>71.641707854030997</v>
      </c>
      <c r="BH6239">
        <v>64.651509509937</v>
      </c>
      <c r="BI6239">
        <v>63.2453952889609</v>
      </c>
    </row>
    <row r="6240" spans="1:61" x14ac:dyDescent="0.25">
      <c r="A6240" s="10" t="str">
        <f>VLOOKUP(D6240,'Index-Relations'!E:F,2,FALSE)</f>
        <v>ESG</v>
      </c>
      <c r="B6240" t="s">
        <v>3450</v>
      </c>
      <c r="C6240" s="53" t="s">
        <v>2768</v>
      </c>
      <c r="D6240" s="59" t="s">
        <v>2947</v>
      </c>
      <c r="E6240" s="59" t="s">
        <v>9656</v>
      </c>
      <c r="F6240" t="s">
        <v>1263</v>
      </c>
      <c r="G6240" t="s">
        <v>2598</v>
      </c>
      <c r="H6240" t="s">
        <v>1264</v>
      </c>
      <c r="I6240" s="52">
        <v>45383</v>
      </c>
      <c r="J6240" t="s">
        <v>2457</v>
      </c>
      <c r="K6240">
        <v>774</v>
      </c>
      <c r="L6240">
        <v>71.984015511061401</v>
      </c>
      <c r="M6240">
        <v>774</v>
      </c>
      <c r="N6240">
        <v>1</v>
      </c>
      <c r="O6240">
        <v>76.648637402324894</v>
      </c>
      <c r="P6240">
        <v>774</v>
      </c>
      <c r="Q6240">
        <v>1</v>
      </c>
      <c r="R6240">
        <v>765</v>
      </c>
      <c r="S6240">
        <v>0.995680960209127</v>
      </c>
      <c r="T6240">
        <v>30.016726914514301</v>
      </c>
      <c r="U6240">
        <v>0.68011321793854096</v>
      </c>
      <c r="V6240">
        <v>491</v>
      </c>
      <c r="W6240">
        <v>3.8234465648463403E-2</v>
      </c>
      <c r="X6240">
        <v>64</v>
      </c>
      <c r="Y6240">
        <v>774</v>
      </c>
      <c r="Z6240">
        <v>1</v>
      </c>
      <c r="AA6240">
        <v>13.630597490508</v>
      </c>
      <c r="AB6240">
        <v>699</v>
      </c>
      <c r="AC6240">
        <v>0.96710945209591104</v>
      </c>
      <c r="AD6240">
        <v>75</v>
      </c>
      <c r="AE6240">
        <v>3.2890547904090198E-2</v>
      </c>
      <c r="AF6240">
        <v>0</v>
      </c>
      <c r="AG6240">
        <v>0</v>
      </c>
      <c r="AH6240">
        <v>1.30279859455654E-3</v>
      </c>
      <c r="AI6240">
        <v>23</v>
      </c>
      <c r="AJ6240">
        <v>67.771144908545295</v>
      </c>
      <c r="AK6240">
        <v>774</v>
      </c>
      <c r="AL6240">
        <v>1</v>
      </c>
      <c r="AM6240">
        <v>0</v>
      </c>
      <c r="AN6240">
        <v>0</v>
      </c>
      <c r="AO6240">
        <v>0</v>
      </c>
      <c r="AP6240">
        <v>0</v>
      </c>
      <c r="AQ6240">
        <v>774</v>
      </c>
      <c r="AR6240">
        <v>1</v>
      </c>
      <c r="AS6240">
        <v>0</v>
      </c>
      <c r="AT6240">
        <v>0</v>
      </c>
      <c r="AU6240">
        <v>0</v>
      </c>
      <c r="AV6240">
        <v>0</v>
      </c>
      <c r="AW6240">
        <v>774</v>
      </c>
      <c r="AX6240">
        <v>1</v>
      </c>
      <c r="AY6240">
        <v>70.013451034789597</v>
      </c>
      <c r="AZ6240">
        <v>774</v>
      </c>
      <c r="BA6240">
        <v>1</v>
      </c>
      <c r="BB6240">
        <v>749</v>
      </c>
      <c r="BC6240">
        <v>0.89239454871122903</v>
      </c>
      <c r="BD6240">
        <v>25</v>
      </c>
      <c r="BE6240">
        <v>0.10760545128877</v>
      </c>
      <c r="BF6240">
        <v>67.200255309545994</v>
      </c>
      <c r="BG6240">
        <v>71.678459014512896</v>
      </c>
      <c r="BH6240">
        <v>65.37897441138</v>
      </c>
      <c r="BI6240">
        <v>63.262220977101002</v>
      </c>
    </row>
    <row r="6241" spans="1:61" x14ac:dyDescent="0.25">
      <c r="A6241" s="10" t="str">
        <f>VLOOKUP(D6241,'Index-Relations'!E:F,2,FALSE)</f>
        <v>ESG</v>
      </c>
      <c r="B6241" t="s">
        <v>3450</v>
      </c>
      <c r="C6241" s="53" t="s">
        <v>2769</v>
      </c>
      <c r="D6241" s="59" t="s">
        <v>2947</v>
      </c>
      <c r="E6241" s="59" t="s">
        <v>9657</v>
      </c>
      <c r="F6241" t="s">
        <v>1263</v>
      </c>
      <c r="G6241" t="s">
        <v>2598</v>
      </c>
      <c r="H6241" t="s">
        <v>1264</v>
      </c>
      <c r="I6241" s="52">
        <v>45352</v>
      </c>
      <c r="J6241" t="s">
        <v>2457</v>
      </c>
      <c r="K6241">
        <v>788</v>
      </c>
      <c r="L6241">
        <v>72.481604499906098</v>
      </c>
      <c r="M6241">
        <v>786</v>
      </c>
      <c r="N6241">
        <v>0.99886021802961</v>
      </c>
      <c r="O6241">
        <v>76.639592895909999</v>
      </c>
      <c r="P6241">
        <v>786</v>
      </c>
      <c r="Q6241">
        <v>0.99886021802961</v>
      </c>
      <c r="R6241">
        <v>772</v>
      </c>
      <c r="S6241">
        <v>0.99384077017515604</v>
      </c>
      <c r="T6241">
        <v>29.900972868968498</v>
      </c>
      <c r="U6241">
        <v>0.66636917069116597</v>
      </c>
      <c r="V6241">
        <v>490</v>
      </c>
      <c r="W6241">
        <v>3.65262581905446E-2</v>
      </c>
      <c r="X6241">
        <v>61</v>
      </c>
      <c r="Y6241">
        <v>783</v>
      </c>
      <c r="Z6241">
        <v>0.99727620958101104</v>
      </c>
      <c r="AA6241">
        <v>13.841298413017499</v>
      </c>
      <c r="AB6241">
        <v>705</v>
      </c>
      <c r="AC6241">
        <v>0.96533549173491695</v>
      </c>
      <c r="AD6241">
        <v>77</v>
      </c>
      <c r="AE6241">
        <v>3.17769795872525E-2</v>
      </c>
      <c r="AF6241">
        <v>6</v>
      </c>
      <c r="AG6241">
        <v>2.88752867783032E-3</v>
      </c>
      <c r="AH6241">
        <v>6.5578646279392699E-4</v>
      </c>
      <c r="AI6241">
        <v>15</v>
      </c>
      <c r="AJ6241">
        <v>68.848182148049602</v>
      </c>
      <c r="AK6241">
        <v>786</v>
      </c>
      <c r="AL6241">
        <v>0.99886021802961</v>
      </c>
      <c r="AM6241">
        <v>0</v>
      </c>
      <c r="AN6241">
        <v>0</v>
      </c>
      <c r="AO6241">
        <v>0</v>
      </c>
      <c r="AP6241">
        <v>0</v>
      </c>
      <c r="AQ6241">
        <v>788</v>
      </c>
      <c r="AR6241">
        <v>0.999999999999999</v>
      </c>
      <c r="AS6241">
        <v>0</v>
      </c>
      <c r="AT6241">
        <v>0</v>
      </c>
      <c r="AU6241">
        <v>0</v>
      </c>
      <c r="AV6241">
        <v>0</v>
      </c>
      <c r="AW6241">
        <v>788</v>
      </c>
      <c r="AX6241">
        <v>1</v>
      </c>
      <c r="AY6241">
        <v>70.3076271656806</v>
      </c>
      <c r="AZ6241">
        <v>786</v>
      </c>
      <c r="BA6241">
        <v>0.99886021802961</v>
      </c>
      <c r="BB6241">
        <v>762</v>
      </c>
      <c r="BC6241">
        <v>0.89307303762176704</v>
      </c>
      <c r="BD6241">
        <v>26</v>
      </c>
      <c r="BE6241">
        <v>0.106926962378232</v>
      </c>
      <c r="BF6241">
        <v>67.714294050122902</v>
      </c>
      <c r="BG6241">
        <v>71.701603644925996</v>
      </c>
      <c r="BH6241">
        <v>65.641868740035903</v>
      </c>
      <c r="BI6241">
        <v>64.310346305335997</v>
      </c>
    </row>
    <row r="6242" spans="1:61" x14ac:dyDescent="0.25">
      <c r="A6242" s="10" t="str">
        <f>VLOOKUP(D6242,'Index-Relations'!E:F,2,FALSE)</f>
        <v>ESG</v>
      </c>
      <c r="B6242" t="s">
        <v>3450</v>
      </c>
      <c r="C6242" s="53" t="s">
        <v>2770</v>
      </c>
      <c r="D6242" s="59" t="s">
        <v>2947</v>
      </c>
      <c r="E6242" s="59" t="s">
        <v>9658</v>
      </c>
      <c r="F6242" t="s">
        <v>1263</v>
      </c>
      <c r="G6242" t="s">
        <v>2598</v>
      </c>
      <c r="H6242" t="s">
        <v>1264</v>
      </c>
      <c r="I6242" s="52">
        <v>45323</v>
      </c>
      <c r="J6242" t="s">
        <v>2457</v>
      </c>
      <c r="K6242">
        <v>788</v>
      </c>
      <c r="L6242">
        <v>73.161710714653793</v>
      </c>
      <c r="M6242">
        <v>786</v>
      </c>
      <c r="N6242">
        <v>0.99886629391520598</v>
      </c>
      <c r="O6242">
        <v>77.020141425111902</v>
      </c>
      <c r="P6242">
        <v>786</v>
      </c>
      <c r="Q6242">
        <v>0.99886629391520598</v>
      </c>
      <c r="R6242">
        <v>772</v>
      </c>
      <c r="S6242">
        <v>0.99360417345803698</v>
      </c>
      <c r="T6242">
        <v>30.205622960770199</v>
      </c>
      <c r="U6242">
        <v>0.66150170217791704</v>
      </c>
      <c r="V6242">
        <v>485</v>
      </c>
      <c r="W6242">
        <v>3.4826327836282499E-2</v>
      </c>
      <c r="X6242">
        <v>59</v>
      </c>
      <c r="Y6242">
        <v>783</v>
      </c>
      <c r="Z6242">
        <v>0.99752055869010203</v>
      </c>
      <c r="AA6242">
        <v>14.2774096689587</v>
      </c>
      <c r="AB6242">
        <v>703</v>
      </c>
      <c r="AC6242">
        <v>0.96337550664118199</v>
      </c>
      <c r="AD6242">
        <v>79</v>
      </c>
      <c r="AE6242">
        <v>3.3987790221753501E-2</v>
      </c>
      <c r="AF6242">
        <v>6</v>
      </c>
      <c r="AG6242">
        <v>2.6367031370641602E-3</v>
      </c>
      <c r="AH6242">
        <v>6.6178740287889295E-4</v>
      </c>
      <c r="AI6242">
        <v>13</v>
      </c>
      <c r="AJ6242">
        <v>69.642556798200005</v>
      </c>
      <c r="AK6242">
        <v>786</v>
      </c>
      <c r="AL6242">
        <v>0.99886629391520598</v>
      </c>
      <c r="AM6242">
        <v>0</v>
      </c>
      <c r="AN6242">
        <v>0</v>
      </c>
      <c r="AO6242">
        <v>0</v>
      </c>
      <c r="AP6242">
        <v>0</v>
      </c>
      <c r="AQ6242">
        <v>788</v>
      </c>
      <c r="AR6242">
        <v>1</v>
      </c>
      <c r="AS6242">
        <v>0</v>
      </c>
      <c r="AT6242">
        <v>0</v>
      </c>
      <c r="AU6242">
        <v>0</v>
      </c>
      <c r="AV6242">
        <v>0</v>
      </c>
      <c r="AW6242">
        <v>788</v>
      </c>
      <c r="AX6242">
        <v>1</v>
      </c>
      <c r="AY6242">
        <v>70.8482270354733</v>
      </c>
      <c r="AZ6242">
        <v>786</v>
      </c>
      <c r="BA6242">
        <v>0.99886629391520598</v>
      </c>
      <c r="BB6242">
        <v>762</v>
      </c>
      <c r="BC6242">
        <v>0.898682411988592</v>
      </c>
      <c r="BD6242">
        <v>26</v>
      </c>
      <c r="BE6242">
        <v>0.101317588011407</v>
      </c>
      <c r="BF6242">
        <v>68.317407138017003</v>
      </c>
      <c r="BG6242">
        <v>71.976809593922994</v>
      </c>
      <c r="BH6242">
        <v>66.026958154534995</v>
      </c>
      <c r="BI6242">
        <v>65.005630985959002</v>
      </c>
    </row>
    <row r="6243" spans="1:61" x14ac:dyDescent="0.25">
      <c r="A6243" s="10" t="str">
        <f>VLOOKUP(D6243,'Index-Relations'!E:F,2,FALSE)</f>
        <v>BM</v>
      </c>
      <c r="B6243" t="s">
        <v>3450</v>
      </c>
      <c r="C6243" s="53" t="s">
        <v>2760</v>
      </c>
      <c r="D6243" s="59" t="s">
        <v>2948</v>
      </c>
      <c r="E6243" s="59" t="s">
        <v>9659</v>
      </c>
      <c r="F6243" t="s">
        <v>1266</v>
      </c>
      <c r="G6243" t="s">
        <v>2743</v>
      </c>
      <c r="H6243" t="s">
        <v>1267</v>
      </c>
      <c r="I6243" s="52">
        <v>45658</v>
      </c>
      <c r="J6243" t="s">
        <v>2457</v>
      </c>
      <c r="K6243">
        <v>89</v>
      </c>
      <c r="L6243" s="73">
        <v>57.031561018906999</v>
      </c>
      <c r="M6243">
        <v>89</v>
      </c>
      <c r="N6243">
        <v>1</v>
      </c>
      <c r="O6243" s="73">
        <v>54.972189004496997</v>
      </c>
      <c r="P6243">
        <v>89</v>
      </c>
      <c r="Q6243">
        <v>1</v>
      </c>
      <c r="R6243">
        <v>89</v>
      </c>
      <c r="S6243">
        <v>1</v>
      </c>
      <c r="T6243">
        <v>43.0250258329378</v>
      </c>
      <c r="U6243">
        <v>0.78621217565591395</v>
      </c>
      <c r="V6243">
        <v>87</v>
      </c>
      <c r="W6243">
        <v>0</v>
      </c>
      <c r="X6243">
        <v>0</v>
      </c>
      <c r="Y6243">
        <v>89</v>
      </c>
      <c r="Z6243">
        <v>0.999999999999999</v>
      </c>
      <c r="AA6243">
        <v>8.9057011781816602</v>
      </c>
      <c r="AB6243">
        <v>72</v>
      </c>
      <c r="AC6243">
        <v>0.87166804245378504</v>
      </c>
      <c r="AD6243">
        <v>17</v>
      </c>
      <c r="AE6243">
        <v>0.12833195754621399</v>
      </c>
      <c r="AF6243">
        <v>0</v>
      </c>
      <c r="AG6243">
        <v>4.4408999999999998E-16</v>
      </c>
      <c r="AH6243">
        <v>3.2772172239712502E-3</v>
      </c>
      <c r="AI6243">
        <v>5</v>
      </c>
      <c r="AJ6243" s="73">
        <v>52.552315499686998</v>
      </c>
      <c r="AK6243">
        <v>89</v>
      </c>
      <c r="AL6243">
        <v>1</v>
      </c>
      <c r="AM6243">
        <v>0</v>
      </c>
      <c r="AN6243">
        <v>0</v>
      </c>
      <c r="AO6243">
        <v>0</v>
      </c>
      <c r="AP6243">
        <v>0</v>
      </c>
      <c r="AQ6243">
        <v>89</v>
      </c>
      <c r="AR6243">
        <v>1</v>
      </c>
      <c r="AS6243">
        <v>0</v>
      </c>
      <c r="AT6243">
        <v>0</v>
      </c>
      <c r="AU6243">
        <v>0</v>
      </c>
      <c r="AV6243">
        <v>0</v>
      </c>
      <c r="AW6243">
        <v>89</v>
      </c>
      <c r="AX6243">
        <v>1</v>
      </c>
      <c r="AY6243" s="73">
        <v>63.760119719629003</v>
      </c>
      <c r="AZ6243">
        <v>89</v>
      </c>
      <c r="BA6243">
        <v>1</v>
      </c>
      <c r="BB6243">
        <v>89</v>
      </c>
      <c r="BC6243">
        <v>1</v>
      </c>
      <c r="BD6243">
        <v>0</v>
      </c>
      <c r="BE6243">
        <v>0</v>
      </c>
      <c r="BF6243">
        <v>57.031561018906999</v>
      </c>
      <c r="BG6243">
        <v>54.972189004496997</v>
      </c>
      <c r="BH6243">
        <v>63.760119719629003</v>
      </c>
      <c r="BI6243">
        <v>52.552315499686998</v>
      </c>
    </row>
    <row r="6244" spans="1:61" x14ac:dyDescent="0.25">
      <c r="A6244" s="10" t="str">
        <f>VLOOKUP(D6244,'Index-Relations'!E:F,2,FALSE)</f>
        <v>BM</v>
      </c>
      <c r="B6244" t="s">
        <v>3450</v>
      </c>
      <c r="C6244" s="53" t="s">
        <v>2761</v>
      </c>
      <c r="D6244" s="59" t="s">
        <v>2948</v>
      </c>
      <c r="E6244" s="59" t="s">
        <v>9660</v>
      </c>
      <c r="F6244" t="s">
        <v>1266</v>
      </c>
      <c r="G6244" t="s">
        <v>2743</v>
      </c>
      <c r="H6244" t="s">
        <v>1267</v>
      </c>
      <c r="I6244" s="52">
        <v>45628</v>
      </c>
      <c r="J6244" t="s">
        <v>2457</v>
      </c>
      <c r="K6244">
        <v>89</v>
      </c>
      <c r="L6244" s="73">
        <v>56.838676168823</v>
      </c>
      <c r="M6244">
        <v>89</v>
      </c>
      <c r="N6244">
        <v>1</v>
      </c>
      <c r="O6244" s="73">
        <v>54.638798488722998</v>
      </c>
      <c r="P6244">
        <v>89</v>
      </c>
      <c r="Q6244">
        <v>1</v>
      </c>
      <c r="R6244">
        <v>89</v>
      </c>
      <c r="S6244">
        <v>1</v>
      </c>
      <c r="T6244">
        <v>43.027254962131998</v>
      </c>
      <c r="U6244">
        <v>0.789446407193928</v>
      </c>
      <c r="V6244">
        <v>87</v>
      </c>
      <c r="W6244">
        <v>0</v>
      </c>
      <c r="X6244">
        <v>0</v>
      </c>
      <c r="Y6244">
        <v>89</v>
      </c>
      <c r="Z6244">
        <v>0.999999999999999</v>
      </c>
      <c r="AA6244">
        <v>8.1601223630944393</v>
      </c>
      <c r="AB6244">
        <v>71</v>
      </c>
      <c r="AC6244">
        <v>0.87097577589087605</v>
      </c>
      <c r="AD6244">
        <v>18</v>
      </c>
      <c r="AE6244">
        <v>0.12902422410912301</v>
      </c>
      <c r="AF6244">
        <v>0</v>
      </c>
      <c r="AG6244">
        <v>0</v>
      </c>
      <c r="AH6244">
        <v>3.2838590103013501E-3</v>
      </c>
      <c r="AI6244">
        <v>4</v>
      </c>
      <c r="AJ6244" s="73">
        <v>52.374739508655999</v>
      </c>
      <c r="AK6244">
        <v>89</v>
      </c>
      <c r="AL6244">
        <v>1</v>
      </c>
      <c r="AM6244">
        <v>0</v>
      </c>
      <c r="AN6244">
        <v>0</v>
      </c>
      <c r="AO6244">
        <v>0</v>
      </c>
      <c r="AP6244">
        <v>0</v>
      </c>
      <c r="AQ6244">
        <v>89</v>
      </c>
      <c r="AR6244">
        <v>0.999999999999999</v>
      </c>
      <c r="AS6244">
        <v>0</v>
      </c>
      <c r="AT6244">
        <v>0</v>
      </c>
      <c r="AU6244">
        <v>0</v>
      </c>
      <c r="AV6244">
        <v>0</v>
      </c>
      <c r="AW6244">
        <v>89</v>
      </c>
      <c r="AX6244">
        <v>1</v>
      </c>
      <c r="AY6244" s="73">
        <v>63.792375339408999</v>
      </c>
      <c r="AZ6244">
        <v>89</v>
      </c>
      <c r="BA6244">
        <v>1</v>
      </c>
      <c r="BB6244">
        <v>89</v>
      </c>
      <c r="BC6244">
        <v>0.999999999999999</v>
      </c>
      <c r="BD6244">
        <v>0</v>
      </c>
      <c r="BE6244">
        <v>0</v>
      </c>
      <c r="BF6244">
        <v>56.838676168823</v>
      </c>
      <c r="BG6244">
        <v>54.638798488722998</v>
      </c>
      <c r="BH6244">
        <v>63.792375339408999</v>
      </c>
      <c r="BI6244">
        <v>52.374739508655999</v>
      </c>
    </row>
    <row r="6245" spans="1:61" x14ac:dyDescent="0.25">
      <c r="A6245" s="10" t="str">
        <f>VLOOKUP(D6245,'Index-Relations'!E:F,2,FALSE)</f>
        <v>BM</v>
      </c>
      <c r="B6245" t="s">
        <v>3450</v>
      </c>
      <c r="C6245" s="53" t="s">
        <v>2762</v>
      </c>
      <c r="D6245" s="59" t="s">
        <v>2948</v>
      </c>
      <c r="E6245" s="59" t="s">
        <v>9661</v>
      </c>
      <c r="F6245" t="s">
        <v>1266</v>
      </c>
      <c r="G6245" t="s">
        <v>2743</v>
      </c>
      <c r="H6245" t="s">
        <v>1267</v>
      </c>
      <c r="I6245" s="52">
        <v>45597</v>
      </c>
      <c r="J6245" t="s">
        <v>2457</v>
      </c>
      <c r="K6245">
        <v>89</v>
      </c>
      <c r="L6245" s="73">
        <v>56.887133577516003</v>
      </c>
      <c r="M6245">
        <v>89</v>
      </c>
      <c r="N6245">
        <v>1</v>
      </c>
      <c r="O6245" s="73">
        <v>54.665018017547901</v>
      </c>
      <c r="P6245">
        <v>89</v>
      </c>
      <c r="Q6245">
        <v>1</v>
      </c>
      <c r="R6245">
        <v>89</v>
      </c>
      <c r="S6245">
        <v>0.999999999999999</v>
      </c>
      <c r="T6245">
        <v>43.061698614523799</v>
      </c>
      <c r="U6245">
        <v>0.79058604705084701</v>
      </c>
      <c r="V6245">
        <v>87</v>
      </c>
      <c r="W6245">
        <v>0</v>
      </c>
      <c r="X6245">
        <v>0</v>
      </c>
      <c r="Y6245">
        <v>89</v>
      </c>
      <c r="Z6245">
        <v>0.999999999999999</v>
      </c>
      <c r="AA6245">
        <v>8.2624175109427096</v>
      </c>
      <c r="AB6245">
        <v>70</v>
      </c>
      <c r="AC6245">
        <v>0.86716942721017998</v>
      </c>
      <c r="AD6245">
        <v>19</v>
      </c>
      <c r="AE6245">
        <v>0.132830572789819</v>
      </c>
      <c r="AF6245">
        <v>0</v>
      </c>
      <c r="AG6245">
        <v>0</v>
      </c>
      <c r="AH6245">
        <v>3.2302029545030501E-3</v>
      </c>
      <c r="AI6245">
        <v>4</v>
      </c>
      <c r="AJ6245" s="73">
        <v>52.494615144725998</v>
      </c>
      <c r="AK6245">
        <v>89</v>
      </c>
      <c r="AL6245">
        <v>1</v>
      </c>
      <c r="AM6245">
        <v>0</v>
      </c>
      <c r="AN6245">
        <v>0</v>
      </c>
      <c r="AO6245">
        <v>0</v>
      </c>
      <c r="AP6245">
        <v>0</v>
      </c>
      <c r="AQ6245">
        <v>89</v>
      </c>
      <c r="AR6245">
        <v>1</v>
      </c>
      <c r="AS6245">
        <v>0</v>
      </c>
      <c r="AT6245">
        <v>0</v>
      </c>
      <c r="AU6245">
        <v>0</v>
      </c>
      <c r="AV6245">
        <v>0</v>
      </c>
      <c r="AW6245">
        <v>89</v>
      </c>
      <c r="AX6245">
        <v>0.999999999999999</v>
      </c>
      <c r="AY6245" s="73">
        <v>63.85496506666</v>
      </c>
      <c r="AZ6245">
        <v>89</v>
      </c>
      <c r="BA6245">
        <v>1</v>
      </c>
      <c r="BB6245">
        <v>89</v>
      </c>
      <c r="BC6245">
        <v>1</v>
      </c>
      <c r="BD6245">
        <v>0</v>
      </c>
      <c r="BE6245">
        <v>0</v>
      </c>
      <c r="BF6245">
        <v>56.887133577516003</v>
      </c>
      <c r="BG6245">
        <v>54.665018017547901</v>
      </c>
      <c r="BH6245">
        <v>63.85496506666</v>
      </c>
      <c r="BI6245">
        <v>52.494615144725998</v>
      </c>
    </row>
    <row r="6246" spans="1:61" x14ac:dyDescent="0.25">
      <c r="A6246" s="10" t="str">
        <f>VLOOKUP(D6246,'Index-Relations'!E:F,2,FALSE)</f>
        <v>BM</v>
      </c>
      <c r="B6246" t="s">
        <v>3450</v>
      </c>
      <c r="C6246" s="53" t="s">
        <v>2763</v>
      </c>
      <c r="D6246" s="59" t="s">
        <v>2948</v>
      </c>
      <c r="E6246" s="59" t="s">
        <v>9662</v>
      </c>
      <c r="F6246" t="s">
        <v>1266</v>
      </c>
      <c r="G6246" t="s">
        <v>2743</v>
      </c>
      <c r="H6246" t="s">
        <v>1267</v>
      </c>
      <c r="I6246" s="52">
        <v>45566</v>
      </c>
      <c r="J6246" t="s">
        <v>2457</v>
      </c>
      <c r="K6246">
        <v>89</v>
      </c>
      <c r="L6246" s="73">
        <v>56.564223422569</v>
      </c>
      <c r="M6246">
        <v>89</v>
      </c>
      <c r="N6246">
        <v>1</v>
      </c>
      <c r="O6246" s="73">
        <v>54.492297452560997</v>
      </c>
      <c r="P6246">
        <v>89</v>
      </c>
      <c r="Q6246">
        <v>1</v>
      </c>
      <c r="R6246">
        <v>89</v>
      </c>
      <c r="S6246">
        <v>0.999999999999999</v>
      </c>
      <c r="T6246">
        <v>42.958714679599503</v>
      </c>
      <c r="U6246">
        <v>0.78541725849390798</v>
      </c>
      <c r="V6246">
        <v>87</v>
      </c>
      <c r="W6246">
        <v>0</v>
      </c>
      <c r="X6246">
        <v>0</v>
      </c>
      <c r="Y6246">
        <v>89</v>
      </c>
      <c r="Z6246">
        <v>1</v>
      </c>
      <c r="AA6246">
        <v>7.8914604401974797</v>
      </c>
      <c r="AB6246">
        <v>69</v>
      </c>
      <c r="AC6246">
        <v>0.86279278223619005</v>
      </c>
      <c r="AD6246">
        <v>20</v>
      </c>
      <c r="AE6246">
        <v>0.13720721776380901</v>
      </c>
      <c r="AF6246">
        <v>0</v>
      </c>
      <c r="AG6246">
        <v>1.6652999999999999E-16</v>
      </c>
      <c r="AH6246">
        <v>7.0917042096853996E-5</v>
      </c>
      <c r="AI6246">
        <v>3</v>
      </c>
      <c r="AJ6246" s="73">
        <v>52.1782240485839</v>
      </c>
      <c r="AK6246">
        <v>89</v>
      </c>
      <c r="AL6246">
        <v>1</v>
      </c>
      <c r="AM6246">
        <v>0</v>
      </c>
      <c r="AN6246">
        <v>0</v>
      </c>
      <c r="AO6246">
        <v>0</v>
      </c>
      <c r="AP6246">
        <v>0</v>
      </c>
      <c r="AQ6246">
        <v>89</v>
      </c>
      <c r="AR6246">
        <v>1</v>
      </c>
      <c r="AS6246">
        <v>0</v>
      </c>
      <c r="AT6246">
        <v>0</v>
      </c>
      <c r="AU6246">
        <v>0</v>
      </c>
      <c r="AV6246">
        <v>0</v>
      </c>
      <c r="AW6246">
        <v>89</v>
      </c>
      <c r="AX6246">
        <v>1</v>
      </c>
      <c r="AY6246" s="73">
        <v>63.518745551202997</v>
      </c>
      <c r="AZ6246">
        <v>89</v>
      </c>
      <c r="BA6246">
        <v>1</v>
      </c>
      <c r="BB6246">
        <v>89</v>
      </c>
      <c r="BC6246">
        <v>1</v>
      </c>
      <c r="BD6246">
        <v>0</v>
      </c>
      <c r="BE6246">
        <v>0</v>
      </c>
      <c r="BF6246">
        <v>56.564223422569</v>
      </c>
      <c r="BG6246">
        <v>54.492297452560997</v>
      </c>
      <c r="BH6246">
        <v>63.518745551202997</v>
      </c>
      <c r="BI6246">
        <v>52.1782240485839</v>
      </c>
    </row>
    <row r="6247" spans="1:61" x14ac:dyDescent="0.25">
      <c r="A6247" s="10" t="str">
        <f>VLOOKUP(D6247,'Index-Relations'!E:F,2,FALSE)</f>
        <v>BM</v>
      </c>
      <c r="B6247" t="s">
        <v>3450</v>
      </c>
      <c r="C6247" s="53" t="s">
        <v>2764</v>
      </c>
      <c r="D6247" s="59" t="s">
        <v>2948</v>
      </c>
      <c r="E6247" s="59" t="s">
        <v>9663</v>
      </c>
      <c r="F6247" t="s">
        <v>1266</v>
      </c>
      <c r="G6247" t="s">
        <v>2743</v>
      </c>
      <c r="H6247" t="s">
        <v>1267</v>
      </c>
      <c r="I6247" s="52">
        <v>45537</v>
      </c>
      <c r="J6247" t="s">
        <v>2457</v>
      </c>
      <c r="K6247">
        <v>103</v>
      </c>
      <c r="L6247" s="73">
        <v>55.099518822874003</v>
      </c>
      <c r="M6247">
        <v>103</v>
      </c>
      <c r="N6247">
        <v>1</v>
      </c>
      <c r="O6247" s="73">
        <v>52.863334398721904</v>
      </c>
      <c r="P6247">
        <v>103</v>
      </c>
      <c r="Q6247">
        <v>1</v>
      </c>
      <c r="R6247">
        <v>103</v>
      </c>
      <c r="S6247">
        <v>1</v>
      </c>
      <c r="T6247">
        <v>43.582472843290297</v>
      </c>
      <c r="U6247">
        <v>0.83534187377967595</v>
      </c>
      <c r="V6247">
        <v>101</v>
      </c>
      <c r="W6247">
        <v>0</v>
      </c>
      <c r="X6247">
        <v>0</v>
      </c>
      <c r="Y6247">
        <v>103</v>
      </c>
      <c r="Z6247">
        <v>1</v>
      </c>
      <c r="AA6247">
        <v>7.8163726959176598</v>
      </c>
      <c r="AB6247">
        <v>85</v>
      </c>
      <c r="AC6247">
        <v>0.92557228959186799</v>
      </c>
      <c r="AD6247">
        <v>21</v>
      </c>
      <c r="AE6247">
        <v>0.132765297596348</v>
      </c>
      <c r="AF6247">
        <v>-3</v>
      </c>
      <c r="AG6247">
        <v>0</v>
      </c>
      <c r="AH6247">
        <v>6.19977776625892E-5</v>
      </c>
      <c r="AI6247">
        <v>3</v>
      </c>
      <c r="AJ6247" s="73">
        <v>51.327640952259998</v>
      </c>
      <c r="AK6247">
        <v>103</v>
      </c>
      <c r="AL6247">
        <v>1</v>
      </c>
      <c r="AM6247">
        <v>0</v>
      </c>
      <c r="AN6247">
        <v>0</v>
      </c>
      <c r="AO6247">
        <v>0</v>
      </c>
      <c r="AP6247">
        <v>0</v>
      </c>
      <c r="AQ6247">
        <v>103</v>
      </c>
      <c r="AR6247">
        <v>0.999999999999999</v>
      </c>
      <c r="AS6247">
        <v>0</v>
      </c>
      <c r="AT6247">
        <v>0</v>
      </c>
      <c r="AU6247">
        <v>0</v>
      </c>
      <c r="AV6247">
        <v>0</v>
      </c>
      <c r="AW6247">
        <v>103</v>
      </c>
      <c r="AX6247">
        <v>1</v>
      </c>
      <c r="AY6247" s="73">
        <v>62.030517779496897</v>
      </c>
      <c r="AZ6247">
        <v>103</v>
      </c>
      <c r="BA6247">
        <v>1</v>
      </c>
      <c r="BB6247">
        <v>103</v>
      </c>
      <c r="BC6247">
        <v>0.999999999999999</v>
      </c>
      <c r="BD6247">
        <v>0</v>
      </c>
      <c r="BE6247">
        <v>0</v>
      </c>
      <c r="BF6247">
        <v>55.099518822874003</v>
      </c>
      <c r="BG6247">
        <v>52.863334398721904</v>
      </c>
      <c r="BH6247">
        <v>62.030517779496897</v>
      </c>
      <c r="BI6247">
        <v>51.327640952259998</v>
      </c>
    </row>
    <row r="6248" spans="1:61" x14ac:dyDescent="0.25">
      <c r="A6248" s="10" t="str">
        <f>VLOOKUP(D6248,'Index-Relations'!E:F,2,FALSE)</f>
        <v>BM</v>
      </c>
      <c r="B6248" t="s">
        <v>3450</v>
      </c>
      <c r="C6248" s="53" t="s">
        <v>3350</v>
      </c>
      <c r="D6248" s="59" t="s">
        <v>2948</v>
      </c>
      <c r="E6248" s="59" t="s">
        <v>9664</v>
      </c>
      <c r="F6248" t="s">
        <v>1266</v>
      </c>
      <c r="G6248" t="s">
        <v>2743</v>
      </c>
      <c r="H6248" t="s">
        <v>1267</v>
      </c>
      <c r="I6248" s="52">
        <v>45505</v>
      </c>
      <c r="J6248" t="s">
        <v>2457</v>
      </c>
      <c r="K6248">
        <v>103</v>
      </c>
      <c r="L6248" s="73">
        <v>55.315895749005897</v>
      </c>
      <c r="M6248">
        <v>103</v>
      </c>
      <c r="N6248">
        <v>1</v>
      </c>
      <c r="O6248" s="73">
        <v>53.106887586691997</v>
      </c>
      <c r="P6248">
        <v>103</v>
      </c>
      <c r="Q6248">
        <v>1</v>
      </c>
      <c r="R6248">
        <v>103</v>
      </c>
      <c r="S6248">
        <v>1</v>
      </c>
      <c r="T6248">
        <v>43.394315963299199</v>
      </c>
      <c r="U6248">
        <v>0.80582187547177797</v>
      </c>
      <c r="V6248">
        <v>101</v>
      </c>
      <c r="W6248">
        <v>0</v>
      </c>
      <c r="X6248">
        <v>0</v>
      </c>
      <c r="Y6248">
        <v>103</v>
      </c>
      <c r="Z6248">
        <v>1</v>
      </c>
      <c r="AA6248">
        <v>8.3338650671834795</v>
      </c>
      <c r="AB6248">
        <v>81</v>
      </c>
      <c r="AC6248">
        <v>0.84531689800344001</v>
      </c>
      <c r="AD6248">
        <v>22</v>
      </c>
      <c r="AE6248">
        <v>0.15468310199655899</v>
      </c>
      <c r="AF6248">
        <v>0</v>
      </c>
      <c r="AG6248">
        <v>1.9429E-16</v>
      </c>
      <c r="AH6248">
        <v>5.9645630568040602E-5</v>
      </c>
      <c r="AI6248">
        <v>3</v>
      </c>
      <c r="AJ6248" s="73">
        <v>51.50340921051</v>
      </c>
      <c r="AK6248">
        <v>103</v>
      </c>
      <c r="AL6248">
        <v>1</v>
      </c>
      <c r="AM6248">
        <v>0</v>
      </c>
      <c r="AN6248">
        <v>0</v>
      </c>
      <c r="AO6248">
        <v>0</v>
      </c>
      <c r="AP6248">
        <v>0</v>
      </c>
      <c r="AQ6248">
        <v>103</v>
      </c>
      <c r="AR6248">
        <v>1</v>
      </c>
      <c r="AS6248">
        <v>0</v>
      </c>
      <c r="AT6248">
        <v>0</v>
      </c>
      <c r="AU6248">
        <v>0</v>
      </c>
      <c r="AV6248">
        <v>0</v>
      </c>
      <c r="AW6248">
        <v>103</v>
      </c>
      <c r="AX6248">
        <v>1</v>
      </c>
      <c r="AY6248" s="73">
        <v>62.153486933881901</v>
      </c>
      <c r="AZ6248">
        <v>103</v>
      </c>
      <c r="BA6248">
        <v>1</v>
      </c>
      <c r="BB6248">
        <v>103</v>
      </c>
      <c r="BC6248">
        <v>1</v>
      </c>
      <c r="BD6248">
        <v>0</v>
      </c>
      <c r="BE6248">
        <v>0</v>
      </c>
      <c r="BF6248">
        <v>55.315895749005897</v>
      </c>
      <c r="BG6248">
        <v>53.106887586691997</v>
      </c>
      <c r="BH6248">
        <v>62.153486933881901</v>
      </c>
      <c r="BI6248">
        <v>51.50340921051</v>
      </c>
    </row>
    <row r="6249" spans="1:61" x14ac:dyDescent="0.25">
      <c r="A6249" s="10" t="str">
        <f>VLOOKUP(D6249,'Index-Relations'!E:F,2,FALSE)</f>
        <v>BM</v>
      </c>
      <c r="B6249" t="s">
        <v>3450</v>
      </c>
      <c r="C6249" s="53" t="s">
        <v>2765</v>
      </c>
      <c r="D6249" s="59" t="s">
        <v>2948</v>
      </c>
      <c r="E6249" s="59" t="s">
        <v>9665</v>
      </c>
      <c r="F6249" t="s">
        <v>1266</v>
      </c>
      <c r="G6249" t="s">
        <v>2743</v>
      </c>
      <c r="H6249" t="s">
        <v>1267</v>
      </c>
      <c r="I6249" s="52">
        <v>45474</v>
      </c>
      <c r="J6249" t="s">
        <v>2457</v>
      </c>
      <c r="K6249">
        <v>105</v>
      </c>
      <c r="L6249" s="73">
        <v>55.160561043914001</v>
      </c>
      <c r="M6249">
        <v>105</v>
      </c>
      <c r="N6249">
        <v>1</v>
      </c>
      <c r="O6249" s="73">
        <v>52.993941897523001</v>
      </c>
      <c r="P6249">
        <v>105</v>
      </c>
      <c r="Q6249">
        <v>1</v>
      </c>
      <c r="R6249">
        <v>105</v>
      </c>
      <c r="S6249">
        <v>1</v>
      </c>
      <c r="T6249">
        <v>43.501488536436298</v>
      </c>
      <c r="U6249">
        <v>0.90086173330203301</v>
      </c>
      <c r="V6249">
        <v>103</v>
      </c>
      <c r="W6249">
        <v>0</v>
      </c>
      <c r="X6249">
        <v>0</v>
      </c>
      <c r="Y6249">
        <v>105</v>
      </c>
      <c r="Z6249">
        <v>0.999999999999999</v>
      </c>
      <c r="AA6249">
        <v>8.8622440896144905</v>
      </c>
      <c r="AB6249">
        <v>84</v>
      </c>
      <c r="AC6249">
        <v>0.84970696629086295</v>
      </c>
      <c r="AD6249">
        <v>21</v>
      </c>
      <c r="AE6249">
        <v>0.15029303370913599</v>
      </c>
      <c r="AF6249">
        <v>0</v>
      </c>
      <c r="AG6249">
        <v>0</v>
      </c>
      <c r="AH6249">
        <v>6.0919685030609898E-5</v>
      </c>
      <c r="AI6249">
        <v>3</v>
      </c>
      <c r="AJ6249" s="73">
        <v>51.374478129508901</v>
      </c>
      <c r="AK6249">
        <v>105</v>
      </c>
      <c r="AL6249">
        <v>1</v>
      </c>
      <c r="AM6249">
        <v>0</v>
      </c>
      <c r="AN6249">
        <v>0</v>
      </c>
      <c r="AO6249">
        <v>0</v>
      </c>
      <c r="AP6249">
        <v>0</v>
      </c>
      <c r="AQ6249">
        <v>105</v>
      </c>
      <c r="AR6249">
        <v>1</v>
      </c>
      <c r="AS6249">
        <v>0</v>
      </c>
      <c r="AT6249">
        <v>0</v>
      </c>
      <c r="AU6249">
        <v>0</v>
      </c>
      <c r="AV6249">
        <v>0</v>
      </c>
      <c r="AW6249">
        <v>105</v>
      </c>
      <c r="AX6249">
        <v>0.999999999999999</v>
      </c>
      <c r="AY6249" s="73">
        <v>61.970708703225</v>
      </c>
      <c r="AZ6249">
        <v>105</v>
      </c>
      <c r="BA6249">
        <v>1</v>
      </c>
      <c r="BB6249">
        <v>105</v>
      </c>
      <c r="BC6249">
        <v>1</v>
      </c>
      <c r="BD6249">
        <v>0</v>
      </c>
      <c r="BE6249">
        <v>0</v>
      </c>
      <c r="BF6249">
        <v>55.160561043914001</v>
      </c>
      <c r="BG6249">
        <v>52.993941897523001</v>
      </c>
      <c r="BH6249">
        <v>61.970708703225</v>
      </c>
      <c r="BI6249">
        <v>51.374478129508901</v>
      </c>
    </row>
    <row r="6250" spans="1:61" x14ac:dyDescent="0.25">
      <c r="A6250" s="10" t="str">
        <f>VLOOKUP(D6250,'Index-Relations'!E:F,2,FALSE)</f>
        <v>BM</v>
      </c>
      <c r="B6250" t="s">
        <v>3450</v>
      </c>
      <c r="C6250" s="53" t="s">
        <v>2766</v>
      </c>
      <c r="D6250" s="59" t="s">
        <v>2948</v>
      </c>
      <c r="E6250" s="59" t="s">
        <v>9666</v>
      </c>
      <c r="F6250" t="s">
        <v>1266</v>
      </c>
      <c r="G6250" t="s">
        <v>2743</v>
      </c>
      <c r="H6250" t="s">
        <v>1267</v>
      </c>
      <c r="I6250" s="52">
        <v>45446</v>
      </c>
      <c r="J6250" t="s">
        <v>2457</v>
      </c>
      <c r="K6250">
        <v>105</v>
      </c>
      <c r="L6250" s="73">
        <v>55.3482210247099</v>
      </c>
      <c r="M6250">
        <v>105</v>
      </c>
      <c r="N6250">
        <v>1</v>
      </c>
      <c r="O6250" s="73">
        <v>53.284942446609001</v>
      </c>
      <c r="P6250">
        <v>105</v>
      </c>
      <c r="Q6250">
        <v>1</v>
      </c>
      <c r="R6250">
        <v>105</v>
      </c>
      <c r="S6250">
        <v>0.999999999999999</v>
      </c>
      <c r="T6250">
        <v>43.425075726313899</v>
      </c>
      <c r="U6250">
        <v>0.90341591377053798</v>
      </c>
      <c r="V6250">
        <v>103</v>
      </c>
      <c r="W6250">
        <v>0</v>
      </c>
      <c r="X6250">
        <v>0</v>
      </c>
      <c r="Y6250">
        <v>105</v>
      </c>
      <c r="Z6250">
        <v>1</v>
      </c>
      <c r="AA6250">
        <v>8.8611209813895702</v>
      </c>
      <c r="AB6250">
        <v>85</v>
      </c>
      <c r="AC6250">
        <v>0.85969999298142996</v>
      </c>
      <c r="AD6250">
        <v>20</v>
      </c>
      <c r="AE6250">
        <v>0.14030000701856901</v>
      </c>
      <c r="AF6250">
        <v>0</v>
      </c>
      <c r="AG6250">
        <v>1.1102E-16</v>
      </c>
      <c r="AH6250">
        <v>5.6816759673082401E-5</v>
      </c>
      <c r="AI6250">
        <v>3</v>
      </c>
      <c r="AJ6250" s="73">
        <v>51.540215067519</v>
      </c>
      <c r="AK6250">
        <v>105</v>
      </c>
      <c r="AL6250">
        <v>1</v>
      </c>
      <c r="AM6250">
        <v>0</v>
      </c>
      <c r="AN6250">
        <v>0</v>
      </c>
      <c r="AO6250">
        <v>0</v>
      </c>
      <c r="AP6250">
        <v>0</v>
      </c>
      <c r="AQ6250">
        <v>105</v>
      </c>
      <c r="AR6250">
        <v>1</v>
      </c>
      <c r="AS6250">
        <v>0</v>
      </c>
      <c r="AT6250">
        <v>0</v>
      </c>
      <c r="AU6250">
        <v>0</v>
      </c>
      <c r="AV6250">
        <v>0</v>
      </c>
      <c r="AW6250">
        <v>105</v>
      </c>
      <c r="AX6250">
        <v>0.999999999999999</v>
      </c>
      <c r="AY6250" s="73">
        <v>62.026483569760003</v>
      </c>
      <c r="AZ6250">
        <v>105</v>
      </c>
      <c r="BA6250">
        <v>1</v>
      </c>
      <c r="BB6250">
        <v>105</v>
      </c>
      <c r="BC6250">
        <v>1</v>
      </c>
      <c r="BD6250">
        <v>0</v>
      </c>
      <c r="BE6250">
        <v>0</v>
      </c>
      <c r="BF6250">
        <v>55.3482210247099</v>
      </c>
      <c r="BG6250">
        <v>53.284942446609001</v>
      </c>
      <c r="BH6250">
        <v>62.026483569760003</v>
      </c>
      <c r="BI6250">
        <v>51.540215067519</v>
      </c>
    </row>
    <row r="6251" spans="1:61" x14ac:dyDescent="0.25">
      <c r="A6251" s="10" t="str">
        <f>VLOOKUP(D6251,'Index-Relations'!E:F,2,FALSE)</f>
        <v>BM</v>
      </c>
      <c r="B6251" t="s">
        <v>3450</v>
      </c>
      <c r="C6251" s="53" t="s">
        <v>2767</v>
      </c>
      <c r="D6251" s="59" t="s">
        <v>2948</v>
      </c>
      <c r="E6251" s="59" t="s">
        <v>9667</v>
      </c>
      <c r="F6251" t="s">
        <v>1266</v>
      </c>
      <c r="G6251" t="s">
        <v>2743</v>
      </c>
      <c r="H6251" t="s">
        <v>1267</v>
      </c>
      <c r="I6251" s="52">
        <v>45413</v>
      </c>
      <c r="J6251" t="s">
        <v>2457</v>
      </c>
      <c r="K6251">
        <v>105</v>
      </c>
      <c r="L6251" s="73">
        <v>55.157890457809998</v>
      </c>
      <c r="M6251">
        <v>105</v>
      </c>
      <c r="N6251">
        <v>1</v>
      </c>
      <c r="O6251" s="73">
        <v>53.166149022085001</v>
      </c>
      <c r="P6251">
        <v>105</v>
      </c>
      <c r="Q6251">
        <v>1</v>
      </c>
      <c r="R6251">
        <v>105</v>
      </c>
      <c r="S6251">
        <v>1</v>
      </c>
      <c r="T6251">
        <v>43.305731953282802</v>
      </c>
      <c r="U6251">
        <v>0.90207087928830099</v>
      </c>
      <c r="V6251">
        <v>103</v>
      </c>
      <c r="W6251">
        <v>0</v>
      </c>
      <c r="X6251">
        <v>0</v>
      </c>
      <c r="Y6251">
        <v>105</v>
      </c>
      <c r="Z6251">
        <v>1</v>
      </c>
      <c r="AA6251">
        <v>8.9926013965565499</v>
      </c>
      <c r="AB6251">
        <v>85</v>
      </c>
      <c r="AC6251">
        <v>0.85170293224594695</v>
      </c>
      <c r="AD6251">
        <v>20</v>
      </c>
      <c r="AE6251">
        <v>0.14829706775405199</v>
      </c>
      <c r="AF6251">
        <v>0</v>
      </c>
      <c r="AG6251">
        <v>5.5510000000000001E-17</v>
      </c>
      <c r="AH6251">
        <v>5.5492178960028E-5</v>
      </c>
      <c r="AI6251">
        <v>3</v>
      </c>
      <c r="AJ6251" s="73">
        <v>51.424385416604999</v>
      </c>
      <c r="AK6251">
        <v>105</v>
      </c>
      <c r="AL6251">
        <v>1</v>
      </c>
      <c r="AM6251">
        <v>0</v>
      </c>
      <c r="AN6251">
        <v>0</v>
      </c>
      <c r="AO6251">
        <v>0</v>
      </c>
      <c r="AP6251">
        <v>0</v>
      </c>
      <c r="AQ6251">
        <v>105</v>
      </c>
      <c r="AR6251">
        <v>1</v>
      </c>
      <c r="AS6251">
        <v>0</v>
      </c>
      <c r="AT6251">
        <v>0</v>
      </c>
      <c r="AU6251">
        <v>0</v>
      </c>
      <c r="AV6251">
        <v>0</v>
      </c>
      <c r="AW6251">
        <v>105</v>
      </c>
      <c r="AX6251">
        <v>1</v>
      </c>
      <c r="AY6251" s="73">
        <v>61.674407743026997</v>
      </c>
      <c r="AZ6251">
        <v>105</v>
      </c>
      <c r="BA6251">
        <v>1</v>
      </c>
      <c r="BB6251">
        <v>105</v>
      </c>
      <c r="BC6251">
        <v>1</v>
      </c>
      <c r="BD6251">
        <v>0</v>
      </c>
      <c r="BE6251">
        <v>0</v>
      </c>
      <c r="BF6251">
        <v>55.157890457809998</v>
      </c>
      <c r="BG6251">
        <v>53.166149022085001</v>
      </c>
      <c r="BH6251">
        <v>61.674407743026997</v>
      </c>
      <c r="BI6251">
        <v>51.424385416604999</v>
      </c>
    </row>
    <row r="6252" spans="1:61" x14ac:dyDescent="0.25">
      <c r="A6252" s="10" t="str">
        <f>VLOOKUP(D6252,'Index-Relations'!E:F,2,FALSE)</f>
        <v>BM</v>
      </c>
      <c r="B6252" t="s">
        <v>3450</v>
      </c>
      <c r="C6252" s="53" t="s">
        <v>2768</v>
      </c>
      <c r="D6252" s="59" t="s">
        <v>2948</v>
      </c>
      <c r="E6252" s="59" t="s">
        <v>9668</v>
      </c>
      <c r="F6252" t="s">
        <v>1266</v>
      </c>
      <c r="G6252" t="s">
        <v>2743</v>
      </c>
      <c r="H6252" t="s">
        <v>1267</v>
      </c>
      <c r="I6252" s="52">
        <v>45383</v>
      </c>
      <c r="J6252" t="s">
        <v>2457</v>
      </c>
      <c r="K6252">
        <v>105</v>
      </c>
      <c r="L6252">
        <v>57.478118898391898</v>
      </c>
      <c r="M6252">
        <v>105</v>
      </c>
      <c r="N6252">
        <v>1</v>
      </c>
      <c r="O6252">
        <v>54.923415481869597</v>
      </c>
      <c r="P6252">
        <v>105</v>
      </c>
      <c r="Q6252">
        <v>1</v>
      </c>
      <c r="R6252">
        <v>105</v>
      </c>
      <c r="S6252">
        <v>0.999999999999999</v>
      </c>
      <c r="T6252">
        <v>43.059978043629599</v>
      </c>
      <c r="U6252">
        <v>0.90212604177317901</v>
      </c>
      <c r="V6252">
        <v>103</v>
      </c>
      <c r="W6252">
        <v>0</v>
      </c>
      <c r="X6252">
        <v>0</v>
      </c>
      <c r="Y6252">
        <v>105</v>
      </c>
      <c r="Z6252">
        <v>1</v>
      </c>
      <c r="AA6252">
        <v>8.5028514829386594</v>
      </c>
      <c r="AB6252">
        <v>85</v>
      </c>
      <c r="AC6252">
        <v>0.85500911420135095</v>
      </c>
      <c r="AD6252">
        <v>20</v>
      </c>
      <c r="AE6252">
        <v>0.14499088579864799</v>
      </c>
      <c r="AF6252">
        <v>0</v>
      </c>
      <c r="AG6252">
        <v>1.9429E-16</v>
      </c>
      <c r="AH6252">
        <v>5.8970048900081398E-5</v>
      </c>
      <c r="AI6252">
        <v>3</v>
      </c>
      <c r="AJ6252">
        <v>52.317170046655598</v>
      </c>
      <c r="AK6252">
        <v>105</v>
      </c>
      <c r="AL6252">
        <v>1</v>
      </c>
      <c r="AM6252">
        <v>0</v>
      </c>
      <c r="AN6252">
        <v>0</v>
      </c>
      <c r="AO6252">
        <v>0</v>
      </c>
      <c r="AP6252">
        <v>0</v>
      </c>
      <c r="AQ6252">
        <v>105</v>
      </c>
      <c r="AR6252">
        <v>1</v>
      </c>
      <c r="AS6252">
        <v>0</v>
      </c>
      <c r="AT6252">
        <v>0</v>
      </c>
      <c r="AU6252">
        <v>0</v>
      </c>
      <c r="AV6252">
        <v>0</v>
      </c>
      <c r="AW6252">
        <v>105</v>
      </c>
      <c r="AX6252">
        <v>1</v>
      </c>
      <c r="AY6252">
        <v>64.741203624811206</v>
      </c>
      <c r="AZ6252">
        <v>105</v>
      </c>
      <c r="BA6252">
        <v>1</v>
      </c>
      <c r="BB6252">
        <v>105</v>
      </c>
      <c r="BC6252">
        <v>1</v>
      </c>
      <c r="BD6252">
        <v>0</v>
      </c>
      <c r="BE6252">
        <v>0</v>
      </c>
      <c r="BF6252">
        <v>55.515420886195002</v>
      </c>
      <c r="BG6252">
        <v>53.602059974207997</v>
      </c>
      <c r="BH6252">
        <v>61.897562258885003</v>
      </c>
      <c r="BI6252">
        <v>51.723197119207903</v>
      </c>
    </row>
    <row r="6253" spans="1:61" x14ac:dyDescent="0.25">
      <c r="A6253" s="10" t="str">
        <f>VLOOKUP(D6253,'Index-Relations'!E:F,2,FALSE)</f>
        <v>BM</v>
      </c>
      <c r="B6253" t="s">
        <v>3450</v>
      </c>
      <c r="C6253" s="53" t="s">
        <v>2769</v>
      </c>
      <c r="D6253" s="59" t="s">
        <v>2948</v>
      </c>
      <c r="E6253" s="59" t="s">
        <v>9669</v>
      </c>
      <c r="F6253" t="s">
        <v>1266</v>
      </c>
      <c r="G6253" t="s">
        <v>2743</v>
      </c>
      <c r="H6253" t="s">
        <v>1267</v>
      </c>
      <c r="I6253" s="52">
        <v>45352</v>
      </c>
      <c r="J6253" t="s">
        <v>2457</v>
      </c>
      <c r="K6253">
        <v>105</v>
      </c>
      <c r="L6253">
        <v>57.951656424486501</v>
      </c>
      <c r="M6253">
        <v>105</v>
      </c>
      <c r="N6253">
        <v>1</v>
      </c>
      <c r="O6253">
        <v>55.749655590503103</v>
      </c>
      <c r="P6253">
        <v>105</v>
      </c>
      <c r="Q6253">
        <v>1</v>
      </c>
      <c r="R6253">
        <v>105</v>
      </c>
      <c r="S6253">
        <v>1</v>
      </c>
      <c r="T6253">
        <v>43.026044923190902</v>
      </c>
      <c r="U6253">
        <v>0.89139040202640496</v>
      </c>
      <c r="V6253">
        <v>103</v>
      </c>
      <c r="W6253">
        <v>0</v>
      </c>
      <c r="X6253">
        <v>0</v>
      </c>
      <c r="Y6253">
        <v>105</v>
      </c>
      <c r="Z6253">
        <v>0.999999999999999</v>
      </c>
      <c r="AA6253">
        <v>8.6689537381192796</v>
      </c>
      <c r="AB6253">
        <v>85</v>
      </c>
      <c r="AC6253">
        <v>0.85732998194522703</v>
      </c>
      <c r="AD6253">
        <v>20</v>
      </c>
      <c r="AE6253">
        <v>0.142670018054772</v>
      </c>
      <c r="AF6253">
        <v>0</v>
      </c>
      <c r="AG6253">
        <v>0</v>
      </c>
      <c r="AH6253">
        <v>4.85796427648742E-5</v>
      </c>
      <c r="AI6253">
        <v>3</v>
      </c>
      <c r="AJ6253">
        <v>53.103772010680601</v>
      </c>
      <c r="AK6253">
        <v>105</v>
      </c>
      <c r="AL6253">
        <v>1</v>
      </c>
      <c r="AM6253">
        <v>0</v>
      </c>
      <c r="AN6253">
        <v>0</v>
      </c>
      <c r="AO6253">
        <v>0</v>
      </c>
      <c r="AP6253">
        <v>0</v>
      </c>
      <c r="AQ6253">
        <v>105</v>
      </c>
      <c r="AR6253">
        <v>0.999999999999999</v>
      </c>
      <c r="AS6253">
        <v>0</v>
      </c>
      <c r="AT6253">
        <v>0</v>
      </c>
      <c r="AU6253">
        <v>0</v>
      </c>
      <c r="AV6253">
        <v>0</v>
      </c>
      <c r="AW6253">
        <v>105</v>
      </c>
      <c r="AX6253">
        <v>1</v>
      </c>
      <c r="AY6253">
        <v>64.312210405730198</v>
      </c>
      <c r="AZ6253">
        <v>105</v>
      </c>
      <c r="BA6253">
        <v>1</v>
      </c>
      <c r="BB6253">
        <v>105</v>
      </c>
      <c r="BC6253">
        <v>0.999999999999999</v>
      </c>
      <c r="BD6253">
        <v>0</v>
      </c>
      <c r="BE6253">
        <v>0</v>
      </c>
      <c r="BF6253">
        <v>55.925857212948898</v>
      </c>
      <c r="BG6253">
        <v>54.370016422156901</v>
      </c>
      <c r="BH6253">
        <v>61.506389311673999</v>
      </c>
      <c r="BI6253">
        <v>52.374894700445999</v>
      </c>
    </row>
    <row r="6254" spans="1:61" x14ac:dyDescent="0.25">
      <c r="A6254" s="10" t="str">
        <f>VLOOKUP(D6254,'Index-Relations'!E:F,2,FALSE)</f>
        <v>BM</v>
      </c>
      <c r="B6254" t="s">
        <v>3450</v>
      </c>
      <c r="C6254" s="53" t="s">
        <v>2770</v>
      </c>
      <c r="D6254" s="59" t="s">
        <v>2948</v>
      </c>
      <c r="E6254" s="59" t="s">
        <v>9670</v>
      </c>
      <c r="F6254" t="s">
        <v>1266</v>
      </c>
      <c r="G6254" t="s">
        <v>2743</v>
      </c>
      <c r="H6254" t="s">
        <v>1267</v>
      </c>
      <c r="I6254" s="52">
        <v>45323</v>
      </c>
      <c r="J6254" t="s">
        <v>2457</v>
      </c>
      <c r="K6254">
        <v>105</v>
      </c>
      <c r="L6254">
        <v>57.672162245468897</v>
      </c>
      <c r="M6254">
        <v>105</v>
      </c>
      <c r="N6254">
        <v>1</v>
      </c>
      <c r="O6254">
        <v>55.507726502117798</v>
      </c>
      <c r="P6254">
        <v>105</v>
      </c>
      <c r="Q6254">
        <v>1</v>
      </c>
      <c r="R6254">
        <v>105</v>
      </c>
      <c r="S6254">
        <v>1</v>
      </c>
      <c r="T6254">
        <v>43.196694018352098</v>
      </c>
      <c r="U6254">
        <v>0.88787209106186404</v>
      </c>
      <c r="V6254">
        <v>103</v>
      </c>
      <c r="W6254">
        <v>0</v>
      </c>
      <c r="X6254">
        <v>0</v>
      </c>
      <c r="Y6254">
        <v>105</v>
      </c>
      <c r="Z6254">
        <v>1</v>
      </c>
      <c r="AA6254">
        <v>8.7382232444987604</v>
      </c>
      <c r="AB6254">
        <v>86</v>
      </c>
      <c r="AC6254">
        <v>0.87842558840427698</v>
      </c>
      <c r="AD6254">
        <v>19</v>
      </c>
      <c r="AE6254">
        <v>0.12157441159572201</v>
      </c>
      <c r="AF6254">
        <v>0</v>
      </c>
      <c r="AG6254">
        <v>0</v>
      </c>
      <c r="AH6254">
        <v>4.2170942629455297E-5</v>
      </c>
      <c r="AI6254">
        <v>2</v>
      </c>
      <c r="AJ6254">
        <v>52.854515422243701</v>
      </c>
      <c r="AK6254">
        <v>105</v>
      </c>
      <c r="AL6254">
        <v>1</v>
      </c>
      <c r="AM6254">
        <v>0</v>
      </c>
      <c r="AN6254">
        <v>0</v>
      </c>
      <c r="AO6254">
        <v>0</v>
      </c>
      <c r="AP6254">
        <v>0</v>
      </c>
      <c r="AQ6254">
        <v>105</v>
      </c>
      <c r="AR6254">
        <v>1</v>
      </c>
      <c r="AS6254">
        <v>0</v>
      </c>
      <c r="AT6254">
        <v>0</v>
      </c>
      <c r="AU6254">
        <v>0</v>
      </c>
      <c r="AV6254">
        <v>0</v>
      </c>
      <c r="AW6254">
        <v>105</v>
      </c>
      <c r="AX6254">
        <v>1</v>
      </c>
      <c r="AY6254">
        <v>64.069507332178802</v>
      </c>
      <c r="AZ6254">
        <v>105</v>
      </c>
      <c r="BA6254">
        <v>1</v>
      </c>
      <c r="BB6254">
        <v>105</v>
      </c>
      <c r="BC6254">
        <v>1</v>
      </c>
      <c r="BD6254">
        <v>0</v>
      </c>
      <c r="BE6254">
        <v>0</v>
      </c>
      <c r="BF6254">
        <v>55.631916104515902</v>
      </c>
      <c r="BG6254">
        <v>54.133610034573898</v>
      </c>
      <c r="BH6254">
        <v>61.228722195612001</v>
      </c>
      <c r="BI6254">
        <v>52.132500014009899</v>
      </c>
    </row>
    <row r="6255" spans="1:61" x14ac:dyDescent="0.25">
      <c r="A6255" s="10" t="str">
        <f>VLOOKUP(D6255,'Index-Relations'!E:F,2,FALSE)</f>
        <v>ESG</v>
      </c>
      <c r="B6255" t="s">
        <v>3450</v>
      </c>
      <c r="C6255" s="53" t="s">
        <v>2760</v>
      </c>
      <c r="D6255" s="59" t="s">
        <v>2949</v>
      </c>
      <c r="E6255" s="59" t="s">
        <v>9671</v>
      </c>
      <c r="F6255" t="s">
        <v>1269</v>
      </c>
      <c r="G6255" t="s">
        <v>2510</v>
      </c>
      <c r="H6255" t="s">
        <v>1270</v>
      </c>
      <c r="I6255" s="52">
        <v>45658</v>
      </c>
      <c r="J6255" t="s">
        <v>2457</v>
      </c>
      <c r="K6255">
        <v>63</v>
      </c>
      <c r="L6255" s="73">
        <v>66.533724956406004</v>
      </c>
      <c r="M6255">
        <v>63</v>
      </c>
      <c r="N6255">
        <v>1</v>
      </c>
      <c r="O6255" s="73">
        <v>77.958433513032901</v>
      </c>
      <c r="P6255">
        <v>63</v>
      </c>
      <c r="Q6255">
        <v>1</v>
      </c>
      <c r="R6255">
        <v>61</v>
      </c>
      <c r="S6255">
        <v>0.98571244425682503</v>
      </c>
      <c r="T6255">
        <v>22.3627486021573</v>
      </c>
      <c r="U6255">
        <v>1.0689432739257999E-3</v>
      </c>
      <c r="V6255">
        <v>5</v>
      </c>
      <c r="W6255">
        <v>0</v>
      </c>
      <c r="X6255">
        <v>0</v>
      </c>
      <c r="Y6255">
        <v>63</v>
      </c>
      <c r="Z6255">
        <v>0.999999999999999</v>
      </c>
      <c r="AA6255">
        <v>0.63094271570403904</v>
      </c>
      <c r="AB6255">
        <v>61</v>
      </c>
      <c r="AC6255">
        <v>0.99635434672936496</v>
      </c>
      <c r="AD6255">
        <v>2</v>
      </c>
      <c r="AE6255">
        <v>3.64565327063488E-3</v>
      </c>
      <c r="AF6255">
        <v>0</v>
      </c>
      <c r="AG6255">
        <v>0</v>
      </c>
      <c r="AH6255">
        <v>0</v>
      </c>
      <c r="AI6255">
        <v>0</v>
      </c>
      <c r="AJ6255" s="73">
        <v>62.403904091186</v>
      </c>
      <c r="AK6255">
        <v>63</v>
      </c>
      <c r="AL6255">
        <v>1</v>
      </c>
      <c r="AM6255">
        <v>0</v>
      </c>
      <c r="AN6255">
        <v>0</v>
      </c>
      <c r="AO6255">
        <v>3.4837296313150301E-2</v>
      </c>
      <c r="AP6255">
        <v>1</v>
      </c>
      <c r="AQ6255">
        <v>63</v>
      </c>
      <c r="AR6255">
        <v>0.999999999999999</v>
      </c>
      <c r="AS6255">
        <v>0</v>
      </c>
      <c r="AT6255">
        <v>0</v>
      </c>
      <c r="AU6255">
        <v>0</v>
      </c>
      <c r="AV6255">
        <v>0</v>
      </c>
      <c r="AW6255">
        <v>63</v>
      </c>
      <c r="AX6255">
        <v>0.999999999999999</v>
      </c>
      <c r="AY6255" s="73">
        <v>63.390270218352903</v>
      </c>
      <c r="AZ6255">
        <v>63</v>
      </c>
      <c r="BA6255">
        <v>1</v>
      </c>
      <c r="BB6255">
        <v>61</v>
      </c>
      <c r="BC6255">
        <v>0.93918518514528204</v>
      </c>
      <c r="BD6255">
        <v>1</v>
      </c>
      <c r="BE6255">
        <v>2.5977518541566699E-2</v>
      </c>
      <c r="BF6255">
        <v>66.533724956406004</v>
      </c>
      <c r="BG6255">
        <v>77.958433513032901</v>
      </c>
      <c r="BH6255">
        <v>63.390270218352903</v>
      </c>
      <c r="BI6255">
        <v>62.403904091186</v>
      </c>
    </row>
    <row r="6256" spans="1:61" x14ac:dyDescent="0.25">
      <c r="A6256" s="10" t="str">
        <f>VLOOKUP(D6256,'Index-Relations'!E:F,2,FALSE)</f>
        <v>ESG</v>
      </c>
      <c r="B6256" t="s">
        <v>3450</v>
      </c>
      <c r="C6256" s="53" t="s">
        <v>2761</v>
      </c>
      <c r="D6256" s="59" t="s">
        <v>2949</v>
      </c>
      <c r="E6256" s="59" t="s">
        <v>9672</v>
      </c>
      <c r="F6256" t="s">
        <v>1269</v>
      </c>
      <c r="G6256" t="s">
        <v>2510</v>
      </c>
      <c r="H6256" t="s">
        <v>1270</v>
      </c>
      <c r="I6256" s="52">
        <v>45628</v>
      </c>
      <c r="J6256" t="s">
        <v>2457</v>
      </c>
      <c r="K6256">
        <v>63</v>
      </c>
      <c r="L6256" s="73">
        <v>66.395847945387004</v>
      </c>
      <c r="M6256">
        <v>63</v>
      </c>
      <c r="N6256">
        <v>1</v>
      </c>
      <c r="O6256" s="73">
        <v>77.899180188996894</v>
      </c>
      <c r="P6256">
        <v>63</v>
      </c>
      <c r="Q6256">
        <v>1</v>
      </c>
      <c r="R6256">
        <v>61</v>
      </c>
      <c r="S6256">
        <v>0.985596189045718</v>
      </c>
      <c r="T6256">
        <v>22.2457539912774</v>
      </c>
      <c r="U6256">
        <v>9.5883815530123395E-4</v>
      </c>
      <c r="V6256">
        <v>5</v>
      </c>
      <c r="W6256">
        <v>0</v>
      </c>
      <c r="X6256">
        <v>0</v>
      </c>
      <c r="Y6256">
        <v>63</v>
      </c>
      <c r="Z6256">
        <v>0.999999999999999</v>
      </c>
      <c r="AA6256">
        <v>0.46531575784168799</v>
      </c>
      <c r="AB6256">
        <v>61</v>
      </c>
      <c r="AC6256">
        <v>0.99639403948219596</v>
      </c>
      <c r="AD6256">
        <v>2</v>
      </c>
      <c r="AE6256">
        <v>3.6059605178035701E-3</v>
      </c>
      <c r="AF6256">
        <v>0</v>
      </c>
      <c r="AG6256">
        <v>2.4199000000000001E-16</v>
      </c>
      <c r="AH6256">
        <v>0</v>
      </c>
      <c r="AI6256">
        <v>0</v>
      </c>
      <c r="AJ6256" s="73">
        <v>62.326334175760898</v>
      </c>
      <c r="AK6256">
        <v>63</v>
      </c>
      <c r="AL6256">
        <v>1</v>
      </c>
      <c r="AM6256">
        <v>0</v>
      </c>
      <c r="AN6256">
        <v>0</v>
      </c>
      <c r="AO6256">
        <v>3.5734602565243301E-2</v>
      </c>
      <c r="AP6256">
        <v>1</v>
      </c>
      <c r="AQ6256">
        <v>63</v>
      </c>
      <c r="AR6256">
        <v>1</v>
      </c>
      <c r="AS6256">
        <v>0</v>
      </c>
      <c r="AT6256">
        <v>0</v>
      </c>
      <c r="AU6256">
        <v>0</v>
      </c>
      <c r="AV6256">
        <v>0</v>
      </c>
      <c r="AW6256">
        <v>63</v>
      </c>
      <c r="AX6256">
        <v>0.999999999999999</v>
      </c>
      <c r="AY6256" s="73">
        <v>63.210834180773901</v>
      </c>
      <c r="AZ6256">
        <v>63</v>
      </c>
      <c r="BA6256">
        <v>1</v>
      </c>
      <c r="BB6256">
        <v>61</v>
      </c>
      <c r="BC6256">
        <v>0.93879281878987397</v>
      </c>
      <c r="BD6256">
        <v>1</v>
      </c>
      <c r="BE6256">
        <v>2.5472578644882501E-2</v>
      </c>
      <c r="BF6256">
        <v>66.395847945387004</v>
      </c>
      <c r="BG6256">
        <v>77.899180188996894</v>
      </c>
      <c r="BH6256">
        <v>63.210834180773901</v>
      </c>
      <c r="BI6256">
        <v>62.326334175760898</v>
      </c>
    </row>
    <row r="6257" spans="1:61" x14ac:dyDescent="0.25">
      <c r="A6257" s="10" t="str">
        <f>VLOOKUP(D6257,'Index-Relations'!E:F,2,FALSE)</f>
        <v>ESG</v>
      </c>
      <c r="B6257" t="s">
        <v>3450</v>
      </c>
      <c r="C6257" s="53" t="s">
        <v>2762</v>
      </c>
      <c r="D6257" s="59" t="s">
        <v>2949</v>
      </c>
      <c r="E6257" s="59" t="s">
        <v>9673</v>
      </c>
      <c r="F6257" t="s">
        <v>1269</v>
      </c>
      <c r="G6257" t="s">
        <v>2510</v>
      </c>
      <c r="H6257" t="s">
        <v>1270</v>
      </c>
      <c r="I6257" s="52">
        <v>45597</v>
      </c>
      <c r="J6257" t="s">
        <v>2457</v>
      </c>
      <c r="K6257">
        <v>63</v>
      </c>
      <c r="L6257" s="73">
        <v>67.259267203587996</v>
      </c>
      <c r="M6257">
        <v>63</v>
      </c>
      <c r="N6257">
        <v>1</v>
      </c>
      <c r="O6257" s="73">
        <v>78.495796378148</v>
      </c>
      <c r="P6257">
        <v>63</v>
      </c>
      <c r="Q6257">
        <v>1</v>
      </c>
      <c r="R6257">
        <v>61</v>
      </c>
      <c r="S6257">
        <v>0.98618607638418299</v>
      </c>
      <c r="T6257">
        <v>22.423277428247101</v>
      </c>
      <c r="U6257">
        <v>9.5624846991968296E-4</v>
      </c>
      <c r="V6257">
        <v>5</v>
      </c>
      <c r="W6257">
        <v>0</v>
      </c>
      <c r="X6257">
        <v>0</v>
      </c>
      <c r="Y6257">
        <v>63</v>
      </c>
      <c r="Z6257">
        <v>0.999999999999999</v>
      </c>
      <c r="AA6257">
        <v>0.46604842352020998</v>
      </c>
      <c r="AB6257">
        <v>61</v>
      </c>
      <c r="AC6257">
        <v>0.99623035444249497</v>
      </c>
      <c r="AD6257">
        <v>2</v>
      </c>
      <c r="AE6257">
        <v>3.7696455575043902E-3</v>
      </c>
      <c r="AF6257">
        <v>0</v>
      </c>
      <c r="AG6257">
        <v>0</v>
      </c>
      <c r="AH6257">
        <v>0</v>
      </c>
      <c r="AI6257">
        <v>0</v>
      </c>
      <c r="AJ6257" s="73">
        <v>63.141522381453903</v>
      </c>
      <c r="AK6257">
        <v>63</v>
      </c>
      <c r="AL6257">
        <v>1</v>
      </c>
      <c r="AM6257">
        <v>0</v>
      </c>
      <c r="AN6257">
        <v>0</v>
      </c>
      <c r="AO6257">
        <v>0</v>
      </c>
      <c r="AP6257">
        <v>0</v>
      </c>
      <c r="AQ6257">
        <v>63</v>
      </c>
      <c r="AR6257">
        <v>1</v>
      </c>
      <c r="AS6257">
        <v>0</v>
      </c>
      <c r="AT6257">
        <v>0</v>
      </c>
      <c r="AU6257">
        <v>0</v>
      </c>
      <c r="AV6257">
        <v>0</v>
      </c>
      <c r="AW6257">
        <v>63</v>
      </c>
      <c r="AX6257">
        <v>0.999999999999999</v>
      </c>
      <c r="AY6257" s="73">
        <v>64.061353220738994</v>
      </c>
      <c r="AZ6257">
        <v>63</v>
      </c>
      <c r="BA6257">
        <v>1</v>
      </c>
      <c r="BB6257">
        <v>60</v>
      </c>
      <c r="BC6257">
        <v>0.93147758223347998</v>
      </c>
      <c r="BD6257">
        <v>3</v>
      </c>
      <c r="BE6257">
        <v>6.8522417766519003E-2</v>
      </c>
      <c r="BF6257">
        <v>67.259267203587996</v>
      </c>
      <c r="BG6257">
        <v>78.495796378148</v>
      </c>
      <c r="BH6257">
        <v>64.061353220738994</v>
      </c>
      <c r="BI6257">
        <v>63.141522381453903</v>
      </c>
    </row>
    <row r="6258" spans="1:61" x14ac:dyDescent="0.25">
      <c r="A6258" s="10" t="str">
        <f>VLOOKUP(D6258,'Index-Relations'!E:F,2,FALSE)</f>
        <v>ESG</v>
      </c>
      <c r="B6258" t="s">
        <v>3450</v>
      </c>
      <c r="C6258" s="53" t="s">
        <v>2763</v>
      </c>
      <c r="D6258" s="59" t="s">
        <v>2949</v>
      </c>
      <c r="E6258" s="59" t="s">
        <v>9674</v>
      </c>
      <c r="F6258" t="s">
        <v>1269</v>
      </c>
      <c r="G6258" t="s">
        <v>2510</v>
      </c>
      <c r="H6258" t="s">
        <v>1270</v>
      </c>
      <c r="I6258" s="52">
        <v>45566</v>
      </c>
      <c r="J6258" t="s">
        <v>2457</v>
      </c>
      <c r="K6258">
        <v>63</v>
      </c>
      <c r="L6258" s="73">
        <v>68.213998531330901</v>
      </c>
      <c r="M6258">
        <v>63</v>
      </c>
      <c r="N6258">
        <v>1</v>
      </c>
      <c r="O6258" s="73">
        <v>78.761648030653902</v>
      </c>
      <c r="P6258">
        <v>63</v>
      </c>
      <c r="Q6258">
        <v>1</v>
      </c>
      <c r="R6258">
        <v>61</v>
      </c>
      <c r="S6258">
        <v>0.98652508240113801</v>
      </c>
      <c r="T6258">
        <v>22.404782464445798</v>
      </c>
      <c r="U6258">
        <v>9.4805888833767501E-4</v>
      </c>
      <c r="V6258">
        <v>4</v>
      </c>
      <c r="W6258">
        <v>0</v>
      </c>
      <c r="X6258">
        <v>0</v>
      </c>
      <c r="Y6258">
        <v>63</v>
      </c>
      <c r="Z6258">
        <v>0.999999999999999</v>
      </c>
      <c r="AA6258">
        <v>0.46515690016852901</v>
      </c>
      <c r="AB6258">
        <v>62</v>
      </c>
      <c r="AC6258">
        <v>0.99887735883409401</v>
      </c>
      <c r="AD6258">
        <v>1</v>
      </c>
      <c r="AE6258">
        <v>1.1226411659059699E-3</v>
      </c>
      <c r="AF6258">
        <v>0</v>
      </c>
      <c r="AG6258">
        <v>0</v>
      </c>
      <c r="AH6258">
        <v>0</v>
      </c>
      <c r="AI6258">
        <v>0</v>
      </c>
      <c r="AJ6258" s="73">
        <v>63.725340730398003</v>
      </c>
      <c r="AK6258">
        <v>63</v>
      </c>
      <c r="AL6258">
        <v>1</v>
      </c>
      <c r="AM6258">
        <v>0</v>
      </c>
      <c r="AN6258">
        <v>0</v>
      </c>
      <c r="AO6258">
        <v>0</v>
      </c>
      <c r="AP6258">
        <v>0</v>
      </c>
      <c r="AQ6258">
        <v>63</v>
      </c>
      <c r="AR6258">
        <v>1</v>
      </c>
      <c r="AS6258">
        <v>0</v>
      </c>
      <c r="AT6258">
        <v>0</v>
      </c>
      <c r="AU6258">
        <v>0</v>
      </c>
      <c r="AV6258">
        <v>0</v>
      </c>
      <c r="AW6258">
        <v>63</v>
      </c>
      <c r="AX6258">
        <v>1</v>
      </c>
      <c r="AY6258" s="73">
        <v>65.638899317269903</v>
      </c>
      <c r="AZ6258">
        <v>63</v>
      </c>
      <c r="BA6258">
        <v>1</v>
      </c>
      <c r="BB6258">
        <v>60</v>
      </c>
      <c r="BC6258">
        <v>0.92707739531647804</v>
      </c>
      <c r="BD6258">
        <v>3</v>
      </c>
      <c r="BE6258">
        <v>7.29226046835212E-2</v>
      </c>
      <c r="BF6258">
        <v>68.213998531330901</v>
      </c>
      <c r="BG6258">
        <v>78.761648030653902</v>
      </c>
      <c r="BH6258">
        <v>65.638899317269903</v>
      </c>
      <c r="BI6258">
        <v>63.725340730398003</v>
      </c>
    </row>
    <row r="6259" spans="1:61" x14ac:dyDescent="0.25">
      <c r="A6259" s="10" t="str">
        <f>VLOOKUP(D6259,'Index-Relations'!E:F,2,FALSE)</f>
        <v>ESG</v>
      </c>
      <c r="B6259" t="s">
        <v>3450</v>
      </c>
      <c r="C6259" s="53" t="s">
        <v>2764</v>
      </c>
      <c r="D6259" s="59" t="s">
        <v>2949</v>
      </c>
      <c r="E6259" s="59" t="s">
        <v>9675</v>
      </c>
      <c r="F6259" t="s">
        <v>1269</v>
      </c>
      <c r="G6259" t="s">
        <v>2510</v>
      </c>
      <c r="H6259" t="s">
        <v>1270</v>
      </c>
      <c r="I6259" s="52">
        <v>45537</v>
      </c>
      <c r="J6259" t="s">
        <v>2457</v>
      </c>
      <c r="K6259">
        <v>65</v>
      </c>
      <c r="L6259" s="73">
        <v>67.491588013588</v>
      </c>
      <c r="M6259">
        <v>65</v>
      </c>
      <c r="N6259">
        <v>1</v>
      </c>
      <c r="O6259" s="73">
        <v>78.449851552147905</v>
      </c>
      <c r="P6259">
        <v>65</v>
      </c>
      <c r="Q6259">
        <v>1</v>
      </c>
      <c r="R6259">
        <v>63</v>
      </c>
      <c r="S6259">
        <v>0.98918072042628602</v>
      </c>
      <c r="T6259">
        <v>22.352253433134901</v>
      </c>
      <c r="U6259">
        <v>9.9211144807795902E-4</v>
      </c>
      <c r="V6259">
        <v>4</v>
      </c>
      <c r="W6259">
        <v>0</v>
      </c>
      <c r="X6259">
        <v>0</v>
      </c>
      <c r="Y6259">
        <v>65</v>
      </c>
      <c r="Z6259">
        <v>0.999999999999999</v>
      </c>
      <c r="AA6259">
        <v>0.476687605015504</v>
      </c>
      <c r="AB6259">
        <v>66</v>
      </c>
      <c r="AC6259">
        <v>1.0046198397062001</v>
      </c>
      <c r="AD6259">
        <v>0</v>
      </c>
      <c r="AE6259">
        <v>0</v>
      </c>
      <c r="AF6259">
        <v>-1</v>
      </c>
      <c r="AG6259">
        <v>0</v>
      </c>
      <c r="AH6259">
        <v>0</v>
      </c>
      <c r="AI6259">
        <v>0</v>
      </c>
      <c r="AJ6259" s="73">
        <v>63.034994773931899</v>
      </c>
      <c r="AK6259">
        <v>65</v>
      </c>
      <c r="AL6259">
        <v>1</v>
      </c>
      <c r="AM6259">
        <v>0</v>
      </c>
      <c r="AN6259">
        <v>0</v>
      </c>
      <c r="AO6259">
        <v>0</v>
      </c>
      <c r="AP6259">
        <v>0</v>
      </c>
      <c r="AQ6259">
        <v>65</v>
      </c>
      <c r="AR6259">
        <v>0.999999999999999</v>
      </c>
      <c r="AS6259">
        <v>0</v>
      </c>
      <c r="AT6259">
        <v>0</v>
      </c>
      <c r="AU6259">
        <v>0</v>
      </c>
      <c r="AV6259">
        <v>0</v>
      </c>
      <c r="AW6259">
        <v>65</v>
      </c>
      <c r="AX6259">
        <v>1</v>
      </c>
      <c r="AY6259" s="73">
        <v>64.842934762580995</v>
      </c>
      <c r="AZ6259">
        <v>65</v>
      </c>
      <c r="BA6259">
        <v>1</v>
      </c>
      <c r="BB6259">
        <v>62</v>
      </c>
      <c r="BC6259">
        <v>0.92852587867397196</v>
      </c>
      <c r="BD6259">
        <v>3</v>
      </c>
      <c r="BE6259">
        <v>7.1474121326027207E-2</v>
      </c>
      <c r="BF6259">
        <v>67.491588013588</v>
      </c>
      <c r="BG6259">
        <v>78.449851552147905</v>
      </c>
      <c r="BH6259">
        <v>64.842934762580995</v>
      </c>
      <c r="BI6259">
        <v>63.034994773931899</v>
      </c>
    </row>
    <row r="6260" spans="1:61" x14ac:dyDescent="0.25">
      <c r="A6260" s="10" t="str">
        <f>VLOOKUP(D6260,'Index-Relations'!E:F,2,FALSE)</f>
        <v>ESG</v>
      </c>
      <c r="B6260" t="s">
        <v>3450</v>
      </c>
      <c r="C6260" s="53" t="s">
        <v>3350</v>
      </c>
      <c r="D6260" s="59" t="s">
        <v>2949</v>
      </c>
      <c r="E6260" s="59" t="s">
        <v>9676</v>
      </c>
      <c r="F6260" t="s">
        <v>1269</v>
      </c>
      <c r="G6260" t="s">
        <v>2510</v>
      </c>
      <c r="H6260" t="s">
        <v>1270</v>
      </c>
      <c r="I6260" s="52">
        <v>45505</v>
      </c>
      <c r="J6260" t="s">
        <v>2457</v>
      </c>
      <c r="K6260">
        <v>65</v>
      </c>
      <c r="L6260" s="73">
        <v>67.748490070246007</v>
      </c>
      <c r="M6260">
        <v>65</v>
      </c>
      <c r="N6260">
        <v>1</v>
      </c>
      <c r="O6260" s="73">
        <v>78.561202898619996</v>
      </c>
      <c r="P6260">
        <v>65</v>
      </c>
      <c r="Q6260">
        <v>1</v>
      </c>
      <c r="R6260">
        <v>63</v>
      </c>
      <c r="S6260">
        <v>0.98850842558287</v>
      </c>
      <c r="T6260">
        <v>22.434892454895</v>
      </c>
      <c r="U6260">
        <v>9.3405344613564005E-4</v>
      </c>
      <c r="V6260">
        <v>4</v>
      </c>
      <c r="W6260">
        <v>0</v>
      </c>
      <c r="X6260">
        <v>0</v>
      </c>
      <c r="Y6260">
        <v>65</v>
      </c>
      <c r="Z6260">
        <v>1</v>
      </c>
      <c r="AA6260">
        <v>0.47695278881360098</v>
      </c>
      <c r="AB6260">
        <v>65</v>
      </c>
      <c r="AC6260">
        <v>1</v>
      </c>
      <c r="AD6260">
        <v>0</v>
      </c>
      <c r="AE6260">
        <v>0</v>
      </c>
      <c r="AF6260">
        <v>0</v>
      </c>
      <c r="AG6260">
        <v>0</v>
      </c>
      <c r="AH6260">
        <v>0</v>
      </c>
      <c r="AI6260">
        <v>0</v>
      </c>
      <c r="AJ6260" s="73">
        <v>63.100157296347</v>
      </c>
      <c r="AK6260">
        <v>65</v>
      </c>
      <c r="AL6260">
        <v>1</v>
      </c>
      <c r="AM6260">
        <v>0</v>
      </c>
      <c r="AN6260">
        <v>0</v>
      </c>
      <c r="AO6260">
        <v>0</v>
      </c>
      <c r="AP6260">
        <v>0</v>
      </c>
      <c r="AQ6260">
        <v>65</v>
      </c>
      <c r="AR6260">
        <v>1</v>
      </c>
      <c r="AS6260">
        <v>0</v>
      </c>
      <c r="AT6260">
        <v>0</v>
      </c>
      <c r="AU6260">
        <v>0</v>
      </c>
      <c r="AV6260">
        <v>0</v>
      </c>
      <c r="AW6260">
        <v>65</v>
      </c>
      <c r="AX6260">
        <v>0.999999999999999</v>
      </c>
      <c r="AY6260" s="73">
        <v>65.251405947943994</v>
      </c>
      <c r="AZ6260">
        <v>65</v>
      </c>
      <c r="BA6260">
        <v>1</v>
      </c>
      <c r="BB6260">
        <v>62</v>
      </c>
      <c r="BC6260">
        <v>0.93914692510658804</v>
      </c>
      <c r="BD6260">
        <v>3</v>
      </c>
      <c r="BE6260">
        <v>6.0853074893411303E-2</v>
      </c>
      <c r="BF6260">
        <v>67.748490070246007</v>
      </c>
      <c r="BG6260">
        <v>78.561202898619996</v>
      </c>
      <c r="BH6260">
        <v>65.251405947943994</v>
      </c>
      <c r="BI6260">
        <v>63.100157296347</v>
      </c>
    </row>
    <row r="6261" spans="1:61" x14ac:dyDescent="0.25">
      <c r="A6261" s="10" t="str">
        <f>VLOOKUP(D6261,'Index-Relations'!E:F,2,FALSE)</f>
        <v>ESG</v>
      </c>
      <c r="B6261" t="s">
        <v>3450</v>
      </c>
      <c r="C6261" s="53" t="s">
        <v>2765</v>
      </c>
      <c r="D6261" s="59" t="s">
        <v>2949</v>
      </c>
      <c r="E6261" s="59" t="s">
        <v>9677</v>
      </c>
      <c r="F6261" t="s">
        <v>1269</v>
      </c>
      <c r="G6261" t="s">
        <v>2510</v>
      </c>
      <c r="H6261" t="s">
        <v>1270</v>
      </c>
      <c r="I6261" s="52">
        <v>45474</v>
      </c>
      <c r="J6261" t="s">
        <v>2457</v>
      </c>
      <c r="K6261">
        <v>65</v>
      </c>
      <c r="L6261" s="73">
        <v>67.963560543433005</v>
      </c>
      <c r="M6261">
        <v>65</v>
      </c>
      <c r="N6261">
        <v>1</v>
      </c>
      <c r="O6261" s="73">
        <v>78.552199772861002</v>
      </c>
      <c r="P6261">
        <v>65</v>
      </c>
      <c r="Q6261">
        <v>1</v>
      </c>
      <c r="R6261">
        <v>63</v>
      </c>
      <c r="S6261">
        <v>0.989834214155214</v>
      </c>
      <c r="T6261">
        <v>22.395945927909601</v>
      </c>
      <c r="U6261">
        <v>8.5771577320669897E-4</v>
      </c>
      <c r="V6261">
        <v>4</v>
      </c>
      <c r="W6261">
        <v>0</v>
      </c>
      <c r="X6261">
        <v>0</v>
      </c>
      <c r="Y6261">
        <v>65</v>
      </c>
      <c r="Z6261">
        <v>1</v>
      </c>
      <c r="AA6261">
        <v>0.48393422362614802</v>
      </c>
      <c r="AB6261">
        <v>64</v>
      </c>
      <c r="AC6261">
        <v>0.99856019919503902</v>
      </c>
      <c r="AD6261">
        <v>1</v>
      </c>
      <c r="AE6261">
        <v>1.43980080496028E-3</v>
      </c>
      <c r="AF6261">
        <v>0</v>
      </c>
      <c r="AG6261">
        <v>1.3769E-16</v>
      </c>
      <c r="AH6261">
        <v>0</v>
      </c>
      <c r="AI6261">
        <v>0</v>
      </c>
      <c r="AJ6261" s="73">
        <v>63.321787686939999</v>
      </c>
      <c r="AK6261">
        <v>65</v>
      </c>
      <c r="AL6261">
        <v>1</v>
      </c>
      <c r="AM6261">
        <v>0</v>
      </c>
      <c r="AN6261">
        <v>0</v>
      </c>
      <c r="AO6261">
        <v>0</v>
      </c>
      <c r="AP6261">
        <v>0</v>
      </c>
      <c r="AQ6261">
        <v>65</v>
      </c>
      <c r="AR6261">
        <v>0.999999999999999</v>
      </c>
      <c r="AS6261">
        <v>0</v>
      </c>
      <c r="AT6261">
        <v>0</v>
      </c>
      <c r="AU6261">
        <v>0</v>
      </c>
      <c r="AV6261">
        <v>0</v>
      </c>
      <c r="AW6261">
        <v>65</v>
      </c>
      <c r="AX6261">
        <v>0.999999999999999</v>
      </c>
      <c r="AY6261" s="73">
        <v>65.541431765067998</v>
      </c>
      <c r="AZ6261">
        <v>65</v>
      </c>
      <c r="BA6261">
        <v>1</v>
      </c>
      <c r="BB6261">
        <v>62</v>
      </c>
      <c r="BC6261">
        <v>0.93843452078450895</v>
      </c>
      <c r="BD6261">
        <v>3</v>
      </c>
      <c r="BE6261">
        <v>6.1565479215490299E-2</v>
      </c>
      <c r="BF6261">
        <v>67.963560543433005</v>
      </c>
      <c r="BG6261">
        <v>78.552199772861002</v>
      </c>
      <c r="BH6261">
        <v>65.541431765067998</v>
      </c>
      <c r="BI6261">
        <v>63.321787686939999</v>
      </c>
    </row>
    <row r="6262" spans="1:61" x14ac:dyDescent="0.25">
      <c r="A6262" s="10" t="str">
        <f>VLOOKUP(D6262,'Index-Relations'!E:F,2,FALSE)</f>
        <v>ESG</v>
      </c>
      <c r="B6262" t="s">
        <v>3450</v>
      </c>
      <c r="C6262" s="53" t="s">
        <v>2766</v>
      </c>
      <c r="D6262" s="59" t="s">
        <v>2949</v>
      </c>
      <c r="E6262" s="59" t="s">
        <v>9678</v>
      </c>
      <c r="F6262" t="s">
        <v>1269</v>
      </c>
      <c r="G6262" t="s">
        <v>2510</v>
      </c>
      <c r="H6262" t="s">
        <v>1270</v>
      </c>
      <c r="I6262" s="52">
        <v>45446</v>
      </c>
      <c r="J6262" t="s">
        <v>2457</v>
      </c>
      <c r="K6262">
        <v>65</v>
      </c>
      <c r="L6262" s="73">
        <v>68.784649041308001</v>
      </c>
      <c r="M6262">
        <v>65</v>
      </c>
      <c r="N6262">
        <v>1</v>
      </c>
      <c r="O6262" s="73">
        <v>78.751759916455001</v>
      </c>
      <c r="P6262">
        <v>65</v>
      </c>
      <c r="Q6262">
        <v>1</v>
      </c>
      <c r="R6262">
        <v>63</v>
      </c>
      <c r="S6262">
        <v>0.98981344902487101</v>
      </c>
      <c r="T6262">
        <v>22.5833454455794</v>
      </c>
      <c r="U6262">
        <v>7.6441702652562402E-4</v>
      </c>
      <c r="V6262">
        <v>4</v>
      </c>
      <c r="W6262">
        <v>0</v>
      </c>
      <c r="X6262">
        <v>0</v>
      </c>
      <c r="Y6262">
        <v>65</v>
      </c>
      <c r="Z6262">
        <v>1</v>
      </c>
      <c r="AA6262">
        <v>0.50308427680224599</v>
      </c>
      <c r="AB6262">
        <v>64</v>
      </c>
      <c r="AC6262">
        <v>0.99849034849650598</v>
      </c>
      <c r="AD6262">
        <v>1</v>
      </c>
      <c r="AE6262">
        <v>1.50965150349437E-3</v>
      </c>
      <c r="AF6262">
        <v>0</v>
      </c>
      <c r="AG6262">
        <v>0</v>
      </c>
      <c r="AH6262">
        <v>0</v>
      </c>
      <c r="AI6262">
        <v>0</v>
      </c>
      <c r="AJ6262" s="73">
        <v>63.777421210057</v>
      </c>
      <c r="AK6262">
        <v>65</v>
      </c>
      <c r="AL6262">
        <v>1</v>
      </c>
      <c r="AM6262">
        <v>0</v>
      </c>
      <c r="AN6262">
        <v>0</v>
      </c>
      <c r="AO6262">
        <v>0</v>
      </c>
      <c r="AP6262">
        <v>0</v>
      </c>
      <c r="AQ6262">
        <v>65</v>
      </c>
      <c r="AR6262">
        <v>1</v>
      </c>
      <c r="AS6262">
        <v>0</v>
      </c>
      <c r="AT6262">
        <v>0</v>
      </c>
      <c r="AU6262">
        <v>0</v>
      </c>
      <c r="AV6262">
        <v>0</v>
      </c>
      <c r="AW6262">
        <v>65</v>
      </c>
      <c r="AX6262">
        <v>1</v>
      </c>
      <c r="AY6262" s="73">
        <v>66.998816276059003</v>
      </c>
      <c r="AZ6262">
        <v>65</v>
      </c>
      <c r="BA6262">
        <v>1</v>
      </c>
      <c r="BB6262">
        <v>62</v>
      </c>
      <c r="BC6262">
        <v>0.94138765422941295</v>
      </c>
      <c r="BD6262">
        <v>3</v>
      </c>
      <c r="BE6262">
        <v>5.8612345770586202E-2</v>
      </c>
      <c r="BF6262">
        <v>68.784649041308001</v>
      </c>
      <c r="BG6262">
        <v>78.751759916455001</v>
      </c>
      <c r="BH6262">
        <v>66.998816276059003</v>
      </c>
      <c r="BI6262">
        <v>63.777421210057</v>
      </c>
    </row>
    <row r="6263" spans="1:61" x14ac:dyDescent="0.25">
      <c r="A6263" s="10" t="str">
        <f>VLOOKUP(D6263,'Index-Relations'!E:F,2,FALSE)</f>
        <v>ESG</v>
      </c>
      <c r="B6263" t="s">
        <v>3450</v>
      </c>
      <c r="C6263" s="53" t="s">
        <v>2767</v>
      </c>
      <c r="D6263" s="59" t="s">
        <v>2949</v>
      </c>
      <c r="E6263" s="59" t="s">
        <v>9679</v>
      </c>
      <c r="F6263" t="s">
        <v>1269</v>
      </c>
      <c r="G6263" t="s">
        <v>2510</v>
      </c>
      <c r="H6263" t="s">
        <v>1270</v>
      </c>
      <c r="I6263" s="52">
        <v>45413</v>
      </c>
      <c r="J6263" t="s">
        <v>2457</v>
      </c>
      <c r="K6263">
        <v>65</v>
      </c>
      <c r="L6263" s="73">
        <v>69.032177101119998</v>
      </c>
      <c r="M6263">
        <v>65</v>
      </c>
      <c r="N6263">
        <v>1</v>
      </c>
      <c r="O6263" s="73">
        <v>78.880843143537902</v>
      </c>
      <c r="P6263">
        <v>65</v>
      </c>
      <c r="Q6263">
        <v>1</v>
      </c>
      <c r="R6263">
        <v>63</v>
      </c>
      <c r="S6263">
        <v>0.989828239611661</v>
      </c>
      <c r="T6263">
        <v>22.616479371774599</v>
      </c>
      <c r="U6263">
        <v>1.3725139532139801E-3</v>
      </c>
      <c r="V6263">
        <v>3</v>
      </c>
      <c r="W6263">
        <v>0</v>
      </c>
      <c r="X6263">
        <v>0</v>
      </c>
      <c r="Y6263">
        <v>65</v>
      </c>
      <c r="Z6263">
        <v>1</v>
      </c>
      <c r="AA6263">
        <v>0.56020638887422602</v>
      </c>
      <c r="AB6263">
        <v>64</v>
      </c>
      <c r="AC6263">
        <v>0.998565439860574</v>
      </c>
      <c r="AD6263">
        <v>1</v>
      </c>
      <c r="AE6263">
        <v>1.43456013942555E-3</v>
      </c>
      <c r="AF6263">
        <v>0</v>
      </c>
      <c r="AG6263">
        <v>0</v>
      </c>
      <c r="AH6263">
        <v>0</v>
      </c>
      <c r="AI6263">
        <v>0</v>
      </c>
      <c r="AJ6263" s="73">
        <v>64.036421505185999</v>
      </c>
      <c r="AK6263">
        <v>65</v>
      </c>
      <c r="AL6263">
        <v>1</v>
      </c>
      <c r="AM6263">
        <v>0</v>
      </c>
      <c r="AN6263">
        <v>0</v>
      </c>
      <c r="AO6263">
        <v>0</v>
      </c>
      <c r="AP6263">
        <v>0</v>
      </c>
      <c r="AQ6263">
        <v>65</v>
      </c>
      <c r="AR6263">
        <v>1</v>
      </c>
      <c r="AS6263">
        <v>0</v>
      </c>
      <c r="AT6263">
        <v>0</v>
      </c>
      <c r="AU6263">
        <v>0</v>
      </c>
      <c r="AV6263">
        <v>0</v>
      </c>
      <c r="AW6263">
        <v>65</v>
      </c>
      <c r="AX6263">
        <v>1</v>
      </c>
      <c r="AY6263" s="73">
        <v>67.266368556456996</v>
      </c>
      <c r="AZ6263">
        <v>65</v>
      </c>
      <c r="BA6263">
        <v>1</v>
      </c>
      <c r="BB6263">
        <v>61</v>
      </c>
      <c r="BC6263">
        <v>0.92525151843870701</v>
      </c>
      <c r="BD6263">
        <v>4</v>
      </c>
      <c r="BE6263">
        <v>7.4748481561292907E-2</v>
      </c>
      <c r="BF6263">
        <v>69.032177101119998</v>
      </c>
      <c r="BG6263">
        <v>78.880843143537902</v>
      </c>
      <c r="BH6263">
        <v>67.266368556456996</v>
      </c>
      <c r="BI6263">
        <v>64.036421505185999</v>
      </c>
    </row>
    <row r="6264" spans="1:61" x14ac:dyDescent="0.25">
      <c r="A6264" s="10" t="str">
        <f>VLOOKUP(D6264,'Index-Relations'!E:F,2,FALSE)</f>
        <v>ESG</v>
      </c>
      <c r="B6264" t="s">
        <v>3450</v>
      </c>
      <c r="C6264" s="53" t="s">
        <v>2768</v>
      </c>
      <c r="D6264" s="59" t="s">
        <v>2949</v>
      </c>
      <c r="E6264" s="59" t="s">
        <v>9680</v>
      </c>
      <c r="F6264" t="s">
        <v>1269</v>
      </c>
      <c r="G6264" t="s">
        <v>2510</v>
      </c>
      <c r="H6264" t="s">
        <v>1270</v>
      </c>
      <c r="I6264" s="52">
        <v>45383</v>
      </c>
      <c r="J6264" t="s">
        <v>2457</v>
      </c>
      <c r="K6264">
        <v>62</v>
      </c>
      <c r="L6264">
        <v>73.552643689930605</v>
      </c>
      <c r="M6264">
        <v>62</v>
      </c>
      <c r="N6264">
        <v>1</v>
      </c>
      <c r="O6264">
        <v>81.408912653996595</v>
      </c>
      <c r="P6264">
        <v>62</v>
      </c>
      <c r="Q6264">
        <v>1</v>
      </c>
      <c r="R6264">
        <v>60</v>
      </c>
      <c r="S6264">
        <v>0.99195383123601999</v>
      </c>
      <c r="T6264">
        <v>22.7561441192423</v>
      </c>
      <c r="U6264">
        <v>9.8147411256440005E-4</v>
      </c>
      <c r="V6264">
        <v>3</v>
      </c>
      <c r="W6264">
        <v>0</v>
      </c>
      <c r="X6264">
        <v>0</v>
      </c>
      <c r="Y6264">
        <v>62</v>
      </c>
      <c r="Z6264">
        <v>1</v>
      </c>
      <c r="AA6264">
        <v>0.58327613215917795</v>
      </c>
      <c r="AB6264">
        <v>62</v>
      </c>
      <c r="AC6264">
        <v>0.999999999999999</v>
      </c>
      <c r="AD6264">
        <v>0</v>
      </c>
      <c r="AE6264">
        <v>0</v>
      </c>
      <c r="AF6264">
        <v>0</v>
      </c>
      <c r="AG6264">
        <v>1.1102E-16</v>
      </c>
      <c r="AH6264">
        <v>0</v>
      </c>
      <c r="AI6264">
        <v>0</v>
      </c>
      <c r="AJ6264">
        <v>68.402350123637007</v>
      </c>
      <c r="AK6264">
        <v>62</v>
      </c>
      <c r="AL6264">
        <v>1</v>
      </c>
      <c r="AM6264">
        <v>0</v>
      </c>
      <c r="AN6264">
        <v>0</v>
      </c>
      <c r="AO6264">
        <v>0</v>
      </c>
      <c r="AP6264">
        <v>0</v>
      </c>
      <c r="AQ6264">
        <v>62</v>
      </c>
      <c r="AR6264">
        <v>1</v>
      </c>
      <c r="AS6264">
        <v>0</v>
      </c>
      <c r="AT6264">
        <v>0</v>
      </c>
      <c r="AU6264">
        <v>0</v>
      </c>
      <c r="AV6264">
        <v>0</v>
      </c>
      <c r="AW6264">
        <v>62</v>
      </c>
      <c r="AX6264">
        <v>0.999999999999999</v>
      </c>
      <c r="AY6264">
        <v>72.401009510498298</v>
      </c>
      <c r="AZ6264">
        <v>62</v>
      </c>
      <c r="BA6264">
        <v>1</v>
      </c>
      <c r="BB6264">
        <v>58</v>
      </c>
      <c r="BC6264">
        <v>0.90884082588023796</v>
      </c>
      <c r="BD6264">
        <v>4</v>
      </c>
      <c r="BE6264">
        <v>9.1159174119761599E-2</v>
      </c>
      <c r="BF6264">
        <v>69.674157981999997</v>
      </c>
      <c r="BG6264">
        <v>78.338508103555895</v>
      </c>
      <c r="BH6264">
        <v>68.188266054373997</v>
      </c>
      <c r="BI6264">
        <v>65.043139592410995</v>
      </c>
    </row>
    <row r="6265" spans="1:61" x14ac:dyDescent="0.25">
      <c r="A6265" s="10" t="str">
        <f>VLOOKUP(D6265,'Index-Relations'!E:F,2,FALSE)</f>
        <v>ESG</v>
      </c>
      <c r="B6265" t="s">
        <v>3450</v>
      </c>
      <c r="C6265" s="53" t="s">
        <v>2769</v>
      </c>
      <c r="D6265" s="59" t="s">
        <v>2949</v>
      </c>
      <c r="E6265" s="59" t="s">
        <v>9681</v>
      </c>
      <c r="F6265" t="s">
        <v>1269</v>
      </c>
      <c r="G6265" t="s">
        <v>2510</v>
      </c>
      <c r="H6265" t="s">
        <v>1270</v>
      </c>
      <c r="I6265" s="52">
        <v>45352</v>
      </c>
      <c r="J6265" t="s">
        <v>2457</v>
      </c>
      <c r="K6265">
        <v>62</v>
      </c>
      <c r="L6265">
        <v>73.0826886142641</v>
      </c>
      <c r="M6265">
        <v>62</v>
      </c>
      <c r="N6265">
        <v>1</v>
      </c>
      <c r="O6265">
        <v>81.416278556675906</v>
      </c>
      <c r="P6265">
        <v>62</v>
      </c>
      <c r="Q6265">
        <v>1</v>
      </c>
      <c r="R6265">
        <v>60</v>
      </c>
      <c r="S6265">
        <v>0.99208716828053001</v>
      </c>
      <c r="T6265">
        <v>22.5808339932452</v>
      </c>
      <c r="U6265">
        <v>5.9124370145627705E-4</v>
      </c>
      <c r="V6265">
        <v>3</v>
      </c>
      <c r="W6265">
        <v>0</v>
      </c>
      <c r="X6265">
        <v>0</v>
      </c>
      <c r="Y6265">
        <v>62</v>
      </c>
      <c r="Z6265">
        <v>1</v>
      </c>
      <c r="AA6265">
        <v>0.48622380599239201</v>
      </c>
      <c r="AB6265">
        <v>62</v>
      </c>
      <c r="AC6265">
        <v>1</v>
      </c>
      <c r="AD6265">
        <v>0</v>
      </c>
      <c r="AE6265">
        <v>0</v>
      </c>
      <c r="AF6265">
        <v>0</v>
      </c>
      <c r="AG6265">
        <v>0</v>
      </c>
      <c r="AH6265">
        <v>0</v>
      </c>
      <c r="AI6265">
        <v>0</v>
      </c>
      <c r="AJ6265">
        <v>67.9847218184197</v>
      </c>
      <c r="AK6265">
        <v>62</v>
      </c>
      <c r="AL6265">
        <v>1</v>
      </c>
      <c r="AM6265">
        <v>0</v>
      </c>
      <c r="AN6265">
        <v>0</v>
      </c>
      <c r="AO6265">
        <v>0</v>
      </c>
      <c r="AP6265">
        <v>0</v>
      </c>
      <c r="AQ6265">
        <v>62</v>
      </c>
      <c r="AR6265">
        <v>1</v>
      </c>
      <c r="AS6265">
        <v>0</v>
      </c>
      <c r="AT6265">
        <v>0</v>
      </c>
      <c r="AU6265">
        <v>0</v>
      </c>
      <c r="AV6265">
        <v>0</v>
      </c>
      <c r="AW6265">
        <v>62</v>
      </c>
      <c r="AX6265">
        <v>1</v>
      </c>
      <c r="AY6265">
        <v>71.723373826442796</v>
      </c>
      <c r="AZ6265">
        <v>62</v>
      </c>
      <c r="BA6265">
        <v>1</v>
      </c>
      <c r="BB6265">
        <v>58</v>
      </c>
      <c r="BC6265">
        <v>0.91047419234873095</v>
      </c>
      <c r="BD6265">
        <v>4</v>
      </c>
      <c r="BE6265">
        <v>8.9525807651267997E-2</v>
      </c>
      <c r="BF6265">
        <v>69.321256969094904</v>
      </c>
      <c r="BG6265">
        <v>78.405996449530903</v>
      </c>
      <c r="BH6265">
        <v>67.683008058536004</v>
      </c>
      <c r="BI6265">
        <v>64.716880587955004</v>
      </c>
    </row>
    <row r="6266" spans="1:61" x14ac:dyDescent="0.25">
      <c r="A6266" s="10" t="str">
        <f>VLOOKUP(D6266,'Index-Relations'!E:F,2,FALSE)</f>
        <v>ESG</v>
      </c>
      <c r="B6266" t="s">
        <v>3450</v>
      </c>
      <c r="C6266" s="53" t="s">
        <v>2770</v>
      </c>
      <c r="D6266" s="59" t="s">
        <v>2949</v>
      </c>
      <c r="E6266" s="59" t="s">
        <v>9682</v>
      </c>
      <c r="F6266" t="s">
        <v>1269</v>
      </c>
      <c r="G6266" t="s">
        <v>2510</v>
      </c>
      <c r="H6266" t="s">
        <v>1270</v>
      </c>
      <c r="I6266" s="52">
        <v>45323</v>
      </c>
      <c r="J6266" t="s">
        <v>2457</v>
      </c>
      <c r="K6266">
        <v>62</v>
      </c>
      <c r="L6266">
        <v>73.253153938442296</v>
      </c>
      <c r="M6266">
        <v>62</v>
      </c>
      <c r="N6266">
        <v>1</v>
      </c>
      <c r="O6266">
        <v>80.803515367718404</v>
      </c>
      <c r="P6266">
        <v>62</v>
      </c>
      <c r="Q6266">
        <v>1</v>
      </c>
      <c r="R6266">
        <v>60</v>
      </c>
      <c r="S6266">
        <v>0.99230902846331104</v>
      </c>
      <c r="T6266">
        <v>22.570533685753698</v>
      </c>
      <c r="U6266">
        <v>6.0535852254690805E-4</v>
      </c>
      <c r="V6266">
        <v>3</v>
      </c>
      <c r="W6266">
        <v>0</v>
      </c>
      <c r="X6266">
        <v>0</v>
      </c>
      <c r="Y6266">
        <v>62</v>
      </c>
      <c r="Z6266">
        <v>1</v>
      </c>
      <c r="AA6266">
        <v>0.48771699170312999</v>
      </c>
      <c r="AB6266">
        <v>62</v>
      </c>
      <c r="AC6266">
        <v>0.999999999999999</v>
      </c>
      <c r="AD6266">
        <v>0</v>
      </c>
      <c r="AE6266">
        <v>0</v>
      </c>
      <c r="AF6266">
        <v>0</v>
      </c>
      <c r="AG6266">
        <v>3.3307000000000001E-16</v>
      </c>
      <c r="AH6266">
        <v>0</v>
      </c>
      <c r="AI6266">
        <v>0</v>
      </c>
      <c r="AJ6266">
        <v>68.433444834376303</v>
      </c>
      <c r="AK6266">
        <v>62</v>
      </c>
      <c r="AL6266">
        <v>1</v>
      </c>
      <c r="AM6266">
        <v>0</v>
      </c>
      <c r="AN6266">
        <v>0</v>
      </c>
      <c r="AO6266">
        <v>0</v>
      </c>
      <c r="AP6266">
        <v>0</v>
      </c>
      <c r="AQ6266">
        <v>62</v>
      </c>
      <c r="AR6266">
        <v>0.999999999999999</v>
      </c>
      <c r="AS6266">
        <v>0</v>
      </c>
      <c r="AT6266">
        <v>0</v>
      </c>
      <c r="AU6266">
        <v>0</v>
      </c>
      <c r="AV6266">
        <v>0</v>
      </c>
      <c r="AW6266">
        <v>62</v>
      </c>
      <c r="AX6266">
        <v>1</v>
      </c>
      <c r="AY6266">
        <v>72.032530526000997</v>
      </c>
      <c r="AZ6266">
        <v>62</v>
      </c>
      <c r="BA6266">
        <v>1</v>
      </c>
      <c r="BB6266">
        <v>58</v>
      </c>
      <c r="BC6266">
        <v>0.91216017401320104</v>
      </c>
      <c r="BD6266">
        <v>4</v>
      </c>
      <c r="BE6266">
        <v>8.7839825986798806E-2</v>
      </c>
      <c r="BF6266">
        <v>69.480868266954005</v>
      </c>
      <c r="BG6266">
        <v>77.598220774023005</v>
      </c>
      <c r="BH6266">
        <v>68.049128247500903</v>
      </c>
      <c r="BI6266">
        <v>65.151138893227994</v>
      </c>
    </row>
    <row r="6267" spans="1:61" x14ac:dyDescent="0.25">
      <c r="A6267" s="10" t="str">
        <f>VLOOKUP(D6267,'Index-Relations'!E:F,2,FALSE)</f>
        <v>ESG</v>
      </c>
      <c r="B6267" t="s">
        <v>3450</v>
      </c>
      <c r="C6267" s="53" t="s">
        <v>2760</v>
      </c>
      <c r="D6267" s="59" t="s">
        <v>2950</v>
      </c>
      <c r="E6267" s="59" t="s">
        <v>9683</v>
      </c>
      <c r="F6267" t="s">
        <v>1273</v>
      </c>
      <c r="G6267" t="s">
        <v>2638</v>
      </c>
      <c r="H6267" t="s">
        <v>1274</v>
      </c>
      <c r="I6267" s="52">
        <v>45659</v>
      </c>
      <c r="J6267" t="s">
        <v>2457</v>
      </c>
      <c r="K6267">
        <v>35</v>
      </c>
      <c r="L6267" s="73">
        <v>65.139721981893999</v>
      </c>
      <c r="M6267">
        <v>35</v>
      </c>
      <c r="N6267">
        <v>1</v>
      </c>
      <c r="O6267" s="73">
        <v>82.175665706017895</v>
      </c>
      <c r="P6267">
        <v>35</v>
      </c>
      <c r="Q6267">
        <v>1</v>
      </c>
      <c r="R6267">
        <v>35</v>
      </c>
      <c r="S6267">
        <v>1</v>
      </c>
      <c r="T6267">
        <v>21.9708302819968</v>
      </c>
      <c r="U6267">
        <v>5.6015354614839898E-2</v>
      </c>
      <c r="V6267">
        <v>9</v>
      </c>
      <c r="W6267">
        <v>0</v>
      </c>
      <c r="X6267">
        <v>0</v>
      </c>
      <c r="Y6267">
        <v>35</v>
      </c>
      <c r="Z6267">
        <v>1</v>
      </c>
      <c r="AA6267">
        <v>3.87994692075599</v>
      </c>
      <c r="AB6267">
        <v>28</v>
      </c>
      <c r="AC6267">
        <v>0.89816663590929502</v>
      </c>
      <c r="AD6267">
        <v>7</v>
      </c>
      <c r="AE6267">
        <v>0.101833364090704</v>
      </c>
      <c r="AF6267">
        <v>0</v>
      </c>
      <c r="AG6267">
        <v>9.7139999999999999E-17</v>
      </c>
      <c r="AH6267">
        <v>0</v>
      </c>
      <c r="AI6267">
        <v>0</v>
      </c>
      <c r="AJ6267" s="73">
        <v>59.330568159738903</v>
      </c>
      <c r="AK6267">
        <v>35</v>
      </c>
      <c r="AL6267">
        <v>1</v>
      </c>
      <c r="AM6267">
        <v>0</v>
      </c>
      <c r="AN6267">
        <v>0</v>
      </c>
      <c r="AO6267">
        <v>0</v>
      </c>
      <c r="AP6267">
        <v>0</v>
      </c>
      <c r="AQ6267">
        <v>35</v>
      </c>
      <c r="AR6267">
        <v>1</v>
      </c>
      <c r="AS6267">
        <v>0</v>
      </c>
      <c r="AT6267">
        <v>0</v>
      </c>
      <c r="AU6267">
        <v>0</v>
      </c>
      <c r="AV6267">
        <v>0</v>
      </c>
      <c r="AW6267">
        <v>35</v>
      </c>
      <c r="AX6267">
        <v>1</v>
      </c>
      <c r="AY6267" s="73">
        <v>56.878110499287999</v>
      </c>
      <c r="AZ6267">
        <v>35</v>
      </c>
      <c r="BA6267">
        <v>1</v>
      </c>
      <c r="BB6267">
        <v>34</v>
      </c>
      <c r="BC6267">
        <v>0.81972775919249896</v>
      </c>
      <c r="BD6267">
        <v>1</v>
      </c>
      <c r="BE6267">
        <v>0.18027224080750001</v>
      </c>
      <c r="BF6267">
        <v>65.139721981893999</v>
      </c>
      <c r="BG6267">
        <v>82.175665706017895</v>
      </c>
      <c r="BH6267">
        <v>56.878110499287999</v>
      </c>
      <c r="BI6267">
        <v>59.330568159738903</v>
      </c>
    </row>
    <row r="6268" spans="1:61" x14ac:dyDescent="0.25">
      <c r="A6268" s="10" t="str">
        <f>VLOOKUP(D6268,'Index-Relations'!E:F,2,FALSE)</f>
        <v>ESG</v>
      </c>
      <c r="B6268" t="s">
        <v>3450</v>
      </c>
      <c r="C6268" s="53" t="s">
        <v>2761</v>
      </c>
      <c r="D6268" s="59" t="s">
        <v>2950</v>
      </c>
      <c r="E6268" s="59" t="s">
        <v>9684</v>
      </c>
      <c r="F6268" t="s">
        <v>1273</v>
      </c>
      <c r="G6268" t="s">
        <v>2638</v>
      </c>
      <c r="H6268" t="s">
        <v>1274</v>
      </c>
      <c r="I6268" s="52">
        <v>45628</v>
      </c>
      <c r="J6268" t="s">
        <v>2457</v>
      </c>
      <c r="K6268">
        <v>35</v>
      </c>
      <c r="L6268" s="73">
        <v>65.245250271751004</v>
      </c>
      <c r="M6268">
        <v>35</v>
      </c>
      <c r="N6268">
        <v>1</v>
      </c>
      <c r="O6268" s="73">
        <v>82.075969031369993</v>
      </c>
      <c r="P6268">
        <v>35</v>
      </c>
      <c r="Q6268">
        <v>1</v>
      </c>
      <c r="R6268">
        <v>35</v>
      </c>
      <c r="S6268">
        <v>0.999999999999999</v>
      </c>
      <c r="T6268">
        <v>21.926198774804199</v>
      </c>
      <c r="U6268">
        <v>5.5009373113473398E-2</v>
      </c>
      <c r="V6268">
        <v>9</v>
      </c>
      <c r="W6268">
        <v>0</v>
      </c>
      <c r="X6268">
        <v>0</v>
      </c>
      <c r="Y6268">
        <v>35</v>
      </c>
      <c r="Z6268">
        <v>0.999999999999999</v>
      </c>
      <c r="AA6268">
        <v>3.8729193063496998</v>
      </c>
      <c r="AB6268">
        <v>29</v>
      </c>
      <c r="AC6268">
        <v>0.92605455815821303</v>
      </c>
      <c r="AD6268">
        <v>6</v>
      </c>
      <c r="AE6268">
        <v>7.3945441841786794E-2</v>
      </c>
      <c r="AF6268">
        <v>0</v>
      </c>
      <c r="AG6268">
        <v>1.5266E-16</v>
      </c>
      <c r="AH6268">
        <v>0</v>
      </c>
      <c r="AI6268">
        <v>0</v>
      </c>
      <c r="AJ6268" s="73">
        <v>59.489215373081997</v>
      </c>
      <c r="AK6268">
        <v>35</v>
      </c>
      <c r="AL6268">
        <v>1</v>
      </c>
      <c r="AM6268">
        <v>0</v>
      </c>
      <c r="AN6268">
        <v>0</v>
      </c>
      <c r="AO6268">
        <v>0</v>
      </c>
      <c r="AP6268">
        <v>0</v>
      </c>
      <c r="AQ6268">
        <v>35</v>
      </c>
      <c r="AR6268">
        <v>0.999999999999999</v>
      </c>
      <c r="AS6268">
        <v>0</v>
      </c>
      <c r="AT6268">
        <v>0</v>
      </c>
      <c r="AU6268">
        <v>0</v>
      </c>
      <c r="AV6268">
        <v>0</v>
      </c>
      <c r="AW6268">
        <v>35</v>
      </c>
      <c r="AX6268">
        <v>0.999999999999999</v>
      </c>
      <c r="AY6268" s="73">
        <v>57.031863166758001</v>
      </c>
      <c r="AZ6268">
        <v>35</v>
      </c>
      <c r="BA6268">
        <v>1</v>
      </c>
      <c r="BB6268">
        <v>34</v>
      </c>
      <c r="BC6268">
        <v>0.82256927377268696</v>
      </c>
      <c r="BD6268">
        <v>1</v>
      </c>
      <c r="BE6268">
        <v>0.17743072622731201</v>
      </c>
      <c r="BF6268">
        <v>65.245250271751004</v>
      </c>
      <c r="BG6268">
        <v>82.075969031369993</v>
      </c>
      <c r="BH6268">
        <v>57.031863166758001</v>
      </c>
      <c r="BI6268">
        <v>59.489215373081997</v>
      </c>
    </row>
    <row r="6269" spans="1:61" x14ac:dyDescent="0.25">
      <c r="A6269" s="10" t="str">
        <f>VLOOKUP(D6269,'Index-Relations'!E:F,2,FALSE)</f>
        <v>ESG</v>
      </c>
      <c r="B6269" t="s">
        <v>3450</v>
      </c>
      <c r="C6269" s="53" t="s">
        <v>2762</v>
      </c>
      <c r="D6269" s="59" t="s">
        <v>2950</v>
      </c>
      <c r="E6269" s="59" t="s">
        <v>9685</v>
      </c>
      <c r="F6269" t="s">
        <v>1273</v>
      </c>
      <c r="G6269" t="s">
        <v>2638</v>
      </c>
      <c r="H6269" t="s">
        <v>1274</v>
      </c>
      <c r="I6269" s="52">
        <v>45597</v>
      </c>
      <c r="J6269" t="s">
        <v>2457</v>
      </c>
      <c r="K6269">
        <v>35</v>
      </c>
      <c r="L6269" s="73">
        <v>65.420393005172002</v>
      </c>
      <c r="M6269">
        <v>35</v>
      </c>
      <c r="N6269">
        <v>1</v>
      </c>
      <c r="O6269" s="73">
        <v>82.527398518677998</v>
      </c>
      <c r="P6269">
        <v>35</v>
      </c>
      <c r="Q6269">
        <v>1</v>
      </c>
      <c r="R6269">
        <v>35</v>
      </c>
      <c r="S6269">
        <v>0.999999999999999</v>
      </c>
      <c r="T6269">
        <v>21.8180600482962</v>
      </c>
      <c r="U6269">
        <v>5.5067752619238498E-2</v>
      </c>
      <c r="V6269">
        <v>9</v>
      </c>
      <c r="W6269">
        <v>0</v>
      </c>
      <c r="X6269">
        <v>0</v>
      </c>
      <c r="Y6269">
        <v>35</v>
      </c>
      <c r="Z6269">
        <v>1</v>
      </c>
      <c r="AA6269">
        <v>3.9357589998962301</v>
      </c>
      <c r="AB6269">
        <v>29</v>
      </c>
      <c r="AC6269">
        <v>0.92854347026385398</v>
      </c>
      <c r="AD6269">
        <v>6</v>
      </c>
      <c r="AE6269">
        <v>7.1456529736145399E-2</v>
      </c>
      <c r="AF6269">
        <v>0</v>
      </c>
      <c r="AG6269">
        <v>2.9142999999999998E-16</v>
      </c>
      <c r="AH6269">
        <v>0</v>
      </c>
      <c r="AI6269">
        <v>0</v>
      </c>
      <c r="AJ6269" s="73">
        <v>59.641257976298903</v>
      </c>
      <c r="AK6269">
        <v>35</v>
      </c>
      <c r="AL6269">
        <v>1</v>
      </c>
      <c r="AM6269">
        <v>0</v>
      </c>
      <c r="AN6269">
        <v>0</v>
      </c>
      <c r="AO6269">
        <v>0</v>
      </c>
      <c r="AP6269">
        <v>0</v>
      </c>
      <c r="AQ6269">
        <v>35</v>
      </c>
      <c r="AR6269">
        <v>1</v>
      </c>
      <c r="AS6269">
        <v>0</v>
      </c>
      <c r="AT6269">
        <v>0</v>
      </c>
      <c r="AU6269">
        <v>0</v>
      </c>
      <c r="AV6269">
        <v>0</v>
      </c>
      <c r="AW6269">
        <v>35</v>
      </c>
      <c r="AX6269">
        <v>1</v>
      </c>
      <c r="AY6269" s="73">
        <v>56.9838215089529</v>
      </c>
      <c r="AZ6269">
        <v>35</v>
      </c>
      <c r="BA6269">
        <v>1</v>
      </c>
      <c r="BB6269">
        <v>34</v>
      </c>
      <c r="BC6269">
        <v>0.82052129801667895</v>
      </c>
      <c r="BD6269">
        <v>1</v>
      </c>
      <c r="BE6269">
        <v>0.17947870198332</v>
      </c>
      <c r="BF6269">
        <v>65.420393005172002</v>
      </c>
      <c r="BG6269">
        <v>82.527398518677998</v>
      </c>
      <c r="BH6269">
        <v>56.9838215089529</v>
      </c>
      <c r="BI6269">
        <v>59.641257976298903</v>
      </c>
    </row>
    <row r="6270" spans="1:61" x14ac:dyDescent="0.25">
      <c r="A6270" s="10" t="str">
        <f>VLOOKUP(D6270,'Index-Relations'!E:F,2,FALSE)</f>
        <v>ESG</v>
      </c>
      <c r="B6270" t="s">
        <v>3450</v>
      </c>
      <c r="C6270" s="53" t="s">
        <v>2763</v>
      </c>
      <c r="D6270" s="59" t="s">
        <v>2950</v>
      </c>
      <c r="E6270" s="59" t="s">
        <v>9686</v>
      </c>
      <c r="F6270" t="s">
        <v>1273</v>
      </c>
      <c r="G6270" t="s">
        <v>2638</v>
      </c>
      <c r="H6270" t="s">
        <v>1274</v>
      </c>
      <c r="I6270" s="52">
        <v>45566</v>
      </c>
      <c r="J6270" t="s">
        <v>2457</v>
      </c>
      <c r="K6270">
        <v>35</v>
      </c>
      <c r="L6270" s="73">
        <v>65.220071196737905</v>
      </c>
      <c r="M6270">
        <v>35</v>
      </c>
      <c r="N6270">
        <v>1</v>
      </c>
      <c r="O6270" s="73">
        <v>82.473871122732007</v>
      </c>
      <c r="P6270">
        <v>35</v>
      </c>
      <c r="Q6270">
        <v>1</v>
      </c>
      <c r="R6270">
        <v>35</v>
      </c>
      <c r="S6270">
        <v>1</v>
      </c>
      <c r="T6270">
        <v>21.808115590172399</v>
      </c>
      <c r="U6270">
        <v>5.5344231340642001E-2</v>
      </c>
      <c r="V6270">
        <v>9</v>
      </c>
      <c r="W6270">
        <v>0</v>
      </c>
      <c r="X6270">
        <v>0</v>
      </c>
      <c r="Y6270">
        <v>35</v>
      </c>
      <c r="Z6270">
        <v>0.999999999999999</v>
      </c>
      <c r="AA6270">
        <v>3.9571348553060499</v>
      </c>
      <c r="AB6270">
        <v>29</v>
      </c>
      <c r="AC6270">
        <v>0.92864981625406995</v>
      </c>
      <c r="AD6270">
        <v>6</v>
      </c>
      <c r="AE6270">
        <v>7.1350183745929996E-2</v>
      </c>
      <c r="AF6270">
        <v>0</v>
      </c>
      <c r="AG6270">
        <v>0</v>
      </c>
      <c r="AH6270">
        <v>0</v>
      </c>
      <c r="AI6270">
        <v>0</v>
      </c>
      <c r="AJ6270" s="73">
        <v>59.361776935255897</v>
      </c>
      <c r="AK6270">
        <v>35</v>
      </c>
      <c r="AL6270">
        <v>1</v>
      </c>
      <c r="AM6270">
        <v>0</v>
      </c>
      <c r="AN6270">
        <v>0</v>
      </c>
      <c r="AO6270">
        <v>0</v>
      </c>
      <c r="AP6270">
        <v>0</v>
      </c>
      <c r="AQ6270">
        <v>35</v>
      </c>
      <c r="AR6270">
        <v>1</v>
      </c>
      <c r="AS6270">
        <v>0</v>
      </c>
      <c r="AT6270">
        <v>0</v>
      </c>
      <c r="AU6270">
        <v>0</v>
      </c>
      <c r="AV6270">
        <v>0</v>
      </c>
      <c r="AW6270">
        <v>35</v>
      </c>
      <c r="AX6270">
        <v>0.999999999999999</v>
      </c>
      <c r="AY6270" s="73">
        <v>56.923352655670897</v>
      </c>
      <c r="AZ6270">
        <v>35</v>
      </c>
      <c r="BA6270">
        <v>1</v>
      </c>
      <c r="BB6270">
        <v>34</v>
      </c>
      <c r="BC6270">
        <v>0.81850123035333</v>
      </c>
      <c r="BD6270">
        <v>1</v>
      </c>
      <c r="BE6270">
        <v>0.181498769646669</v>
      </c>
      <c r="BF6270">
        <v>65.220071196737905</v>
      </c>
      <c r="BG6270">
        <v>82.473871122732007</v>
      </c>
      <c r="BH6270">
        <v>56.923352655670897</v>
      </c>
      <c r="BI6270">
        <v>59.361776935255897</v>
      </c>
    </row>
    <row r="6271" spans="1:61" x14ac:dyDescent="0.25">
      <c r="A6271" s="10" t="str">
        <f>VLOOKUP(D6271,'Index-Relations'!E:F,2,FALSE)</f>
        <v>ESG</v>
      </c>
      <c r="B6271" t="s">
        <v>3450</v>
      </c>
      <c r="C6271" s="53" t="s">
        <v>2764</v>
      </c>
      <c r="D6271" s="59" t="s">
        <v>2950</v>
      </c>
      <c r="E6271" s="59" t="s">
        <v>9687</v>
      </c>
      <c r="F6271" t="s">
        <v>1273</v>
      </c>
      <c r="G6271" t="s">
        <v>2638</v>
      </c>
      <c r="H6271" t="s">
        <v>1274</v>
      </c>
      <c r="I6271" s="52">
        <v>45537</v>
      </c>
      <c r="J6271" t="s">
        <v>2457</v>
      </c>
      <c r="K6271">
        <v>43</v>
      </c>
      <c r="L6271" s="73">
        <v>66.272444669942999</v>
      </c>
      <c r="M6271">
        <v>43</v>
      </c>
      <c r="N6271">
        <v>1</v>
      </c>
      <c r="O6271" s="73">
        <v>82.374038568221906</v>
      </c>
      <c r="P6271">
        <v>43</v>
      </c>
      <c r="Q6271">
        <v>1</v>
      </c>
      <c r="R6271">
        <v>43</v>
      </c>
      <c r="S6271">
        <v>1</v>
      </c>
      <c r="T6271">
        <v>21.4782716966183</v>
      </c>
      <c r="U6271">
        <v>5.5081998025573502E-2</v>
      </c>
      <c r="V6271">
        <v>9</v>
      </c>
      <c r="W6271">
        <v>0</v>
      </c>
      <c r="X6271">
        <v>0</v>
      </c>
      <c r="Y6271">
        <v>43</v>
      </c>
      <c r="Z6271">
        <v>1</v>
      </c>
      <c r="AA6271">
        <v>3.8447684127769901</v>
      </c>
      <c r="AB6271">
        <v>38</v>
      </c>
      <c r="AC6271">
        <v>0.93804921903998795</v>
      </c>
      <c r="AD6271">
        <v>6</v>
      </c>
      <c r="AE6271">
        <v>6.4418559755404795E-2</v>
      </c>
      <c r="AF6271">
        <v>-1</v>
      </c>
      <c r="AG6271">
        <v>0</v>
      </c>
      <c r="AH6271">
        <v>0</v>
      </c>
      <c r="AI6271">
        <v>0</v>
      </c>
      <c r="AJ6271" s="73">
        <v>60.810939435351997</v>
      </c>
      <c r="AK6271">
        <v>43</v>
      </c>
      <c r="AL6271">
        <v>1</v>
      </c>
      <c r="AM6271">
        <v>0</v>
      </c>
      <c r="AN6271">
        <v>0</v>
      </c>
      <c r="AO6271">
        <v>0</v>
      </c>
      <c r="AP6271">
        <v>0</v>
      </c>
      <c r="AQ6271">
        <v>43</v>
      </c>
      <c r="AR6271">
        <v>1</v>
      </c>
      <c r="AS6271">
        <v>0</v>
      </c>
      <c r="AT6271">
        <v>0</v>
      </c>
      <c r="AU6271">
        <v>0</v>
      </c>
      <c r="AV6271">
        <v>0</v>
      </c>
      <c r="AW6271">
        <v>43</v>
      </c>
      <c r="AX6271">
        <v>1</v>
      </c>
      <c r="AY6271" s="73">
        <v>57.884794336831</v>
      </c>
      <c r="AZ6271">
        <v>43</v>
      </c>
      <c r="BA6271">
        <v>1</v>
      </c>
      <c r="BB6271">
        <v>42</v>
      </c>
      <c r="BC6271">
        <v>0.81712176972202499</v>
      </c>
      <c r="BD6271">
        <v>1</v>
      </c>
      <c r="BE6271">
        <v>0.18287823027797401</v>
      </c>
      <c r="BF6271">
        <v>66.272444669942999</v>
      </c>
      <c r="BG6271">
        <v>82.374038568221906</v>
      </c>
      <c r="BH6271">
        <v>57.884794336831</v>
      </c>
      <c r="BI6271">
        <v>60.810939435351997</v>
      </c>
    </row>
    <row r="6272" spans="1:61" x14ac:dyDescent="0.25">
      <c r="A6272" s="10" t="str">
        <f>VLOOKUP(D6272,'Index-Relations'!E:F,2,FALSE)</f>
        <v>ESG</v>
      </c>
      <c r="B6272" t="s">
        <v>3450</v>
      </c>
      <c r="C6272" s="53" t="s">
        <v>3350</v>
      </c>
      <c r="D6272" s="59" t="s">
        <v>2950</v>
      </c>
      <c r="E6272" s="59" t="s">
        <v>9688</v>
      </c>
      <c r="F6272" t="s">
        <v>1273</v>
      </c>
      <c r="G6272" t="s">
        <v>2638</v>
      </c>
      <c r="H6272" t="s">
        <v>1274</v>
      </c>
      <c r="I6272" s="52">
        <v>45505</v>
      </c>
      <c r="J6272" t="s">
        <v>2457</v>
      </c>
      <c r="K6272">
        <v>43</v>
      </c>
      <c r="L6272" s="73">
        <v>67.274753565318903</v>
      </c>
      <c r="M6272">
        <v>43</v>
      </c>
      <c r="N6272">
        <v>1</v>
      </c>
      <c r="O6272" s="73">
        <v>82.617899883966999</v>
      </c>
      <c r="P6272">
        <v>43</v>
      </c>
      <c r="Q6272">
        <v>1</v>
      </c>
      <c r="R6272">
        <v>43</v>
      </c>
      <c r="S6272">
        <v>1</v>
      </c>
      <c r="T6272">
        <v>21.752928122225999</v>
      </c>
      <c r="U6272">
        <v>5.4649491791925901E-2</v>
      </c>
      <c r="V6272">
        <v>9</v>
      </c>
      <c r="W6272">
        <v>0</v>
      </c>
      <c r="X6272">
        <v>0</v>
      </c>
      <c r="Y6272">
        <v>43</v>
      </c>
      <c r="Z6272">
        <v>0.999999999999999</v>
      </c>
      <c r="AA6272">
        <v>3.87766281718338</v>
      </c>
      <c r="AB6272">
        <v>36</v>
      </c>
      <c r="AC6272">
        <v>0.92782837753643699</v>
      </c>
      <c r="AD6272">
        <v>7</v>
      </c>
      <c r="AE6272">
        <v>7.2171622463562499E-2</v>
      </c>
      <c r="AF6272">
        <v>0</v>
      </c>
      <c r="AG6272">
        <v>5.5510000000000001E-17</v>
      </c>
      <c r="AH6272">
        <v>0</v>
      </c>
      <c r="AI6272">
        <v>0</v>
      </c>
      <c r="AJ6272" s="73">
        <v>61.973709570465999</v>
      </c>
      <c r="AK6272">
        <v>43</v>
      </c>
      <c r="AL6272">
        <v>1</v>
      </c>
      <c r="AM6272">
        <v>0</v>
      </c>
      <c r="AN6272">
        <v>0</v>
      </c>
      <c r="AO6272">
        <v>0</v>
      </c>
      <c r="AP6272">
        <v>0</v>
      </c>
      <c r="AQ6272">
        <v>43</v>
      </c>
      <c r="AR6272">
        <v>1</v>
      </c>
      <c r="AS6272">
        <v>0</v>
      </c>
      <c r="AT6272">
        <v>0</v>
      </c>
      <c r="AU6272">
        <v>0</v>
      </c>
      <c r="AV6272">
        <v>0</v>
      </c>
      <c r="AW6272">
        <v>43</v>
      </c>
      <c r="AX6272">
        <v>0.999999999999999</v>
      </c>
      <c r="AY6272" s="73">
        <v>58.730019147592898</v>
      </c>
      <c r="AZ6272">
        <v>43</v>
      </c>
      <c r="BA6272">
        <v>1</v>
      </c>
      <c r="BB6272">
        <v>42</v>
      </c>
      <c r="BC6272">
        <v>0.83276367008445296</v>
      </c>
      <c r="BD6272">
        <v>1</v>
      </c>
      <c r="BE6272">
        <v>0.16723632991554599</v>
      </c>
      <c r="BF6272">
        <v>67.274753565318903</v>
      </c>
      <c r="BG6272">
        <v>82.617899883966999</v>
      </c>
      <c r="BH6272">
        <v>58.730019147592898</v>
      </c>
      <c r="BI6272">
        <v>61.973709570465999</v>
      </c>
    </row>
    <row r="6273" spans="1:61" x14ac:dyDescent="0.25">
      <c r="A6273" s="10" t="str">
        <f>VLOOKUP(D6273,'Index-Relations'!E:F,2,FALSE)</f>
        <v>ESG</v>
      </c>
      <c r="B6273" t="s">
        <v>3450</v>
      </c>
      <c r="C6273" s="53" t="s">
        <v>2765</v>
      </c>
      <c r="D6273" s="59" t="s">
        <v>2950</v>
      </c>
      <c r="E6273" s="59" t="s">
        <v>9689</v>
      </c>
      <c r="F6273" t="s">
        <v>1273</v>
      </c>
      <c r="G6273" t="s">
        <v>2638</v>
      </c>
      <c r="H6273" t="s">
        <v>1274</v>
      </c>
      <c r="I6273" s="52">
        <v>45474</v>
      </c>
      <c r="J6273" t="s">
        <v>2457</v>
      </c>
      <c r="K6273">
        <v>43</v>
      </c>
      <c r="L6273" s="73">
        <v>67.702997997642996</v>
      </c>
      <c r="M6273">
        <v>43</v>
      </c>
      <c r="N6273">
        <v>1</v>
      </c>
      <c r="O6273" s="73">
        <v>82.830704387430004</v>
      </c>
      <c r="P6273">
        <v>43</v>
      </c>
      <c r="Q6273">
        <v>1</v>
      </c>
      <c r="R6273">
        <v>43</v>
      </c>
      <c r="S6273">
        <v>1</v>
      </c>
      <c r="T6273">
        <v>21.636721854032601</v>
      </c>
      <c r="U6273">
        <v>6.4904825896352394E-2</v>
      </c>
      <c r="V6273">
        <v>9</v>
      </c>
      <c r="W6273">
        <v>0</v>
      </c>
      <c r="X6273">
        <v>0</v>
      </c>
      <c r="Y6273">
        <v>43</v>
      </c>
      <c r="Z6273">
        <v>1</v>
      </c>
      <c r="AA6273">
        <v>3.5278601175942601</v>
      </c>
      <c r="AB6273">
        <v>36</v>
      </c>
      <c r="AC6273">
        <v>0.933395191658976</v>
      </c>
      <c r="AD6273">
        <v>7</v>
      </c>
      <c r="AE6273">
        <v>6.66048083410236E-2</v>
      </c>
      <c r="AF6273">
        <v>0</v>
      </c>
      <c r="AG6273">
        <v>2.2204E-16</v>
      </c>
      <c r="AH6273">
        <v>0</v>
      </c>
      <c r="AI6273">
        <v>0</v>
      </c>
      <c r="AJ6273" s="73">
        <v>62.599847174436</v>
      </c>
      <c r="AK6273">
        <v>43</v>
      </c>
      <c r="AL6273">
        <v>1</v>
      </c>
      <c r="AM6273">
        <v>0</v>
      </c>
      <c r="AN6273">
        <v>0</v>
      </c>
      <c r="AO6273">
        <v>0</v>
      </c>
      <c r="AP6273">
        <v>0</v>
      </c>
      <c r="AQ6273">
        <v>43</v>
      </c>
      <c r="AR6273">
        <v>0.999999999999999</v>
      </c>
      <c r="AS6273">
        <v>0</v>
      </c>
      <c r="AT6273">
        <v>0</v>
      </c>
      <c r="AU6273">
        <v>0</v>
      </c>
      <c r="AV6273">
        <v>0</v>
      </c>
      <c r="AW6273">
        <v>43</v>
      </c>
      <c r="AX6273">
        <v>1</v>
      </c>
      <c r="AY6273" s="73">
        <v>58.747171514176998</v>
      </c>
      <c r="AZ6273">
        <v>43</v>
      </c>
      <c r="BA6273">
        <v>1</v>
      </c>
      <c r="BB6273">
        <v>42</v>
      </c>
      <c r="BC6273">
        <v>0.82810490966515304</v>
      </c>
      <c r="BD6273">
        <v>1</v>
      </c>
      <c r="BE6273">
        <v>0.17189509033484601</v>
      </c>
      <c r="BF6273">
        <v>67.702997997642996</v>
      </c>
      <c r="BG6273">
        <v>82.830704387430004</v>
      </c>
      <c r="BH6273">
        <v>58.747171514176998</v>
      </c>
      <c r="BI6273">
        <v>62.599847174436</v>
      </c>
    </row>
    <row r="6274" spans="1:61" x14ac:dyDescent="0.25">
      <c r="A6274" s="10" t="str">
        <f>VLOOKUP(D6274,'Index-Relations'!E:F,2,FALSE)</f>
        <v>ESG</v>
      </c>
      <c r="B6274" t="s">
        <v>3450</v>
      </c>
      <c r="C6274" s="53" t="s">
        <v>2766</v>
      </c>
      <c r="D6274" s="59" t="s">
        <v>2950</v>
      </c>
      <c r="E6274" s="59" t="s">
        <v>9690</v>
      </c>
      <c r="F6274" t="s">
        <v>1273</v>
      </c>
      <c r="G6274" t="s">
        <v>2638</v>
      </c>
      <c r="H6274" t="s">
        <v>1274</v>
      </c>
      <c r="I6274" s="52">
        <v>45446</v>
      </c>
      <c r="J6274" t="s">
        <v>2457</v>
      </c>
      <c r="K6274">
        <v>43</v>
      </c>
      <c r="L6274" s="73">
        <v>67.930972963855993</v>
      </c>
      <c r="M6274">
        <v>43</v>
      </c>
      <c r="N6274">
        <v>1</v>
      </c>
      <c r="O6274" s="73">
        <v>82.715649311230905</v>
      </c>
      <c r="P6274">
        <v>43</v>
      </c>
      <c r="Q6274">
        <v>1</v>
      </c>
      <c r="R6274">
        <v>43</v>
      </c>
      <c r="S6274">
        <v>1</v>
      </c>
      <c r="T6274">
        <v>21.865680598954398</v>
      </c>
      <c r="U6274">
        <v>6.7305136728440601E-2</v>
      </c>
      <c r="V6274">
        <v>9</v>
      </c>
      <c r="W6274">
        <v>0</v>
      </c>
      <c r="X6274">
        <v>0</v>
      </c>
      <c r="Y6274">
        <v>43</v>
      </c>
      <c r="Z6274">
        <v>1</v>
      </c>
      <c r="AA6274">
        <v>3.6087652122480698</v>
      </c>
      <c r="AB6274">
        <v>36</v>
      </c>
      <c r="AC6274">
        <v>0.93103148403732705</v>
      </c>
      <c r="AD6274">
        <v>7</v>
      </c>
      <c r="AE6274">
        <v>6.8968515962672103E-2</v>
      </c>
      <c r="AF6274">
        <v>0</v>
      </c>
      <c r="AG6274">
        <v>4.1629999999999998E-17</v>
      </c>
      <c r="AH6274">
        <v>0</v>
      </c>
      <c r="AI6274">
        <v>0</v>
      </c>
      <c r="AJ6274" s="73">
        <v>62.744926670024903</v>
      </c>
      <c r="AK6274">
        <v>43</v>
      </c>
      <c r="AL6274">
        <v>1</v>
      </c>
      <c r="AM6274">
        <v>0</v>
      </c>
      <c r="AN6274">
        <v>0</v>
      </c>
      <c r="AO6274">
        <v>0</v>
      </c>
      <c r="AP6274">
        <v>0</v>
      </c>
      <c r="AQ6274">
        <v>43</v>
      </c>
      <c r="AR6274">
        <v>1</v>
      </c>
      <c r="AS6274">
        <v>0</v>
      </c>
      <c r="AT6274">
        <v>0</v>
      </c>
      <c r="AU6274">
        <v>0</v>
      </c>
      <c r="AV6274">
        <v>0</v>
      </c>
      <c r="AW6274">
        <v>43</v>
      </c>
      <c r="AX6274">
        <v>0.999999999999999</v>
      </c>
      <c r="AY6274" s="73">
        <v>59.258337260412901</v>
      </c>
      <c r="AZ6274">
        <v>43</v>
      </c>
      <c r="BA6274">
        <v>1</v>
      </c>
      <c r="BB6274">
        <v>42</v>
      </c>
      <c r="BC6274">
        <v>0.83586714866784795</v>
      </c>
      <c r="BD6274">
        <v>1</v>
      </c>
      <c r="BE6274">
        <v>0.164132851332151</v>
      </c>
      <c r="BF6274">
        <v>67.930972963855993</v>
      </c>
      <c r="BG6274">
        <v>82.715649311230905</v>
      </c>
      <c r="BH6274">
        <v>59.258337260412901</v>
      </c>
      <c r="BI6274">
        <v>62.744926670024903</v>
      </c>
    </row>
    <row r="6275" spans="1:61" x14ac:dyDescent="0.25">
      <c r="A6275" s="10" t="str">
        <f>VLOOKUP(D6275,'Index-Relations'!E:F,2,FALSE)</f>
        <v>ESG</v>
      </c>
      <c r="B6275" t="s">
        <v>3450</v>
      </c>
      <c r="C6275" s="53" t="s">
        <v>2767</v>
      </c>
      <c r="D6275" s="59" t="s">
        <v>2950</v>
      </c>
      <c r="E6275" s="59" t="s">
        <v>9691</v>
      </c>
      <c r="F6275" t="s">
        <v>1273</v>
      </c>
      <c r="G6275" t="s">
        <v>2638</v>
      </c>
      <c r="H6275" t="s">
        <v>1274</v>
      </c>
      <c r="I6275" s="52">
        <v>45413</v>
      </c>
      <c r="J6275" t="s">
        <v>2457</v>
      </c>
      <c r="K6275">
        <v>43</v>
      </c>
      <c r="L6275" s="73">
        <v>68.325230713911907</v>
      </c>
      <c r="M6275">
        <v>43</v>
      </c>
      <c r="N6275">
        <v>1</v>
      </c>
      <c r="O6275" s="73">
        <v>82.698484559110994</v>
      </c>
      <c r="P6275">
        <v>43</v>
      </c>
      <c r="Q6275">
        <v>1</v>
      </c>
      <c r="R6275">
        <v>43</v>
      </c>
      <c r="S6275">
        <v>1</v>
      </c>
      <c r="T6275">
        <v>22.038149597736901</v>
      </c>
      <c r="U6275">
        <v>6.8739547658145703E-2</v>
      </c>
      <c r="V6275">
        <v>9</v>
      </c>
      <c r="W6275">
        <v>0</v>
      </c>
      <c r="X6275">
        <v>0</v>
      </c>
      <c r="Y6275">
        <v>43</v>
      </c>
      <c r="Z6275">
        <v>0.999999999999999</v>
      </c>
      <c r="AA6275">
        <v>3.8617450154158099</v>
      </c>
      <c r="AB6275">
        <v>36</v>
      </c>
      <c r="AC6275">
        <v>0.932752586934673</v>
      </c>
      <c r="AD6275">
        <v>7</v>
      </c>
      <c r="AE6275">
        <v>6.7247413065326E-2</v>
      </c>
      <c r="AF6275">
        <v>0</v>
      </c>
      <c r="AG6275">
        <v>1.3878000000000001E-16</v>
      </c>
      <c r="AH6275">
        <v>0</v>
      </c>
      <c r="AI6275">
        <v>0</v>
      </c>
      <c r="AJ6275" s="73">
        <v>63.185331590445898</v>
      </c>
      <c r="AK6275">
        <v>43</v>
      </c>
      <c r="AL6275">
        <v>1</v>
      </c>
      <c r="AM6275">
        <v>0</v>
      </c>
      <c r="AN6275">
        <v>0</v>
      </c>
      <c r="AO6275">
        <v>0</v>
      </c>
      <c r="AP6275">
        <v>0</v>
      </c>
      <c r="AQ6275">
        <v>43</v>
      </c>
      <c r="AR6275">
        <v>0.999999999999999</v>
      </c>
      <c r="AS6275">
        <v>0</v>
      </c>
      <c r="AT6275">
        <v>0</v>
      </c>
      <c r="AU6275">
        <v>0</v>
      </c>
      <c r="AV6275">
        <v>0</v>
      </c>
      <c r="AW6275">
        <v>43</v>
      </c>
      <c r="AX6275">
        <v>1</v>
      </c>
      <c r="AY6275" s="73">
        <v>59.8198622185879</v>
      </c>
      <c r="AZ6275">
        <v>43</v>
      </c>
      <c r="BA6275">
        <v>1</v>
      </c>
      <c r="BB6275">
        <v>42</v>
      </c>
      <c r="BC6275">
        <v>0.84031419890225501</v>
      </c>
      <c r="BD6275">
        <v>1</v>
      </c>
      <c r="BE6275">
        <v>0.159685801097744</v>
      </c>
      <c r="BF6275">
        <v>68.325230713911907</v>
      </c>
      <c r="BG6275">
        <v>82.698484559110994</v>
      </c>
      <c r="BH6275">
        <v>59.8198622185879</v>
      </c>
      <c r="BI6275">
        <v>63.185331590445898</v>
      </c>
    </row>
    <row r="6276" spans="1:61" x14ac:dyDescent="0.25">
      <c r="A6276" s="10" t="str">
        <f>VLOOKUP(D6276,'Index-Relations'!E:F,2,FALSE)</f>
        <v>ESG</v>
      </c>
      <c r="B6276" t="s">
        <v>3450</v>
      </c>
      <c r="C6276" s="53" t="s">
        <v>2768</v>
      </c>
      <c r="D6276" s="59" t="s">
        <v>2950</v>
      </c>
      <c r="E6276" s="59" t="s">
        <v>9692</v>
      </c>
      <c r="F6276" t="s">
        <v>1273</v>
      </c>
      <c r="G6276" t="s">
        <v>2638</v>
      </c>
      <c r="H6276" t="s">
        <v>1274</v>
      </c>
      <c r="I6276" s="52">
        <v>45383</v>
      </c>
      <c r="J6276" t="s">
        <v>2457</v>
      </c>
      <c r="K6276">
        <v>46</v>
      </c>
      <c r="L6276">
        <v>71.108329914178498</v>
      </c>
      <c r="M6276">
        <v>46</v>
      </c>
      <c r="N6276">
        <v>1</v>
      </c>
      <c r="O6276">
        <v>86.328387470215304</v>
      </c>
      <c r="P6276">
        <v>46</v>
      </c>
      <c r="Q6276">
        <v>1</v>
      </c>
      <c r="R6276">
        <v>46</v>
      </c>
      <c r="S6276">
        <v>1</v>
      </c>
      <c r="T6276">
        <v>21.270533844973102</v>
      </c>
      <c r="U6276">
        <v>2.8829373577843601E-2</v>
      </c>
      <c r="V6276">
        <v>12</v>
      </c>
      <c r="W6276">
        <v>0</v>
      </c>
      <c r="X6276">
        <v>0</v>
      </c>
      <c r="Y6276">
        <v>46</v>
      </c>
      <c r="Z6276">
        <v>1</v>
      </c>
      <c r="AA6276">
        <v>4.3165321487072204</v>
      </c>
      <c r="AB6276">
        <v>36</v>
      </c>
      <c r="AC6276">
        <v>0.96507153955412295</v>
      </c>
      <c r="AD6276">
        <v>10</v>
      </c>
      <c r="AE6276">
        <v>3.4928460445876802E-2</v>
      </c>
      <c r="AF6276">
        <v>0</v>
      </c>
      <c r="AG6276">
        <v>5.5510000000000001E-17</v>
      </c>
      <c r="AH6276">
        <v>0</v>
      </c>
      <c r="AI6276">
        <v>0</v>
      </c>
      <c r="AJ6276">
        <v>64.338164028579101</v>
      </c>
      <c r="AK6276">
        <v>46</v>
      </c>
      <c r="AL6276">
        <v>1</v>
      </c>
      <c r="AM6276">
        <v>0</v>
      </c>
      <c r="AN6276">
        <v>0</v>
      </c>
      <c r="AO6276">
        <v>0</v>
      </c>
      <c r="AP6276">
        <v>0</v>
      </c>
      <c r="AQ6276">
        <v>46</v>
      </c>
      <c r="AR6276">
        <v>1</v>
      </c>
      <c r="AS6276">
        <v>0</v>
      </c>
      <c r="AT6276">
        <v>0</v>
      </c>
      <c r="AU6276">
        <v>0</v>
      </c>
      <c r="AV6276">
        <v>0</v>
      </c>
      <c r="AW6276">
        <v>46</v>
      </c>
      <c r="AX6276">
        <v>1</v>
      </c>
      <c r="AY6276">
        <v>61.6277075709434</v>
      </c>
      <c r="AZ6276">
        <v>46</v>
      </c>
      <c r="BA6276">
        <v>1</v>
      </c>
      <c r="BB6276">
        <v>44</v>
      </c>
      <c r="BC6276">
        <v>0.82392797525481398</v>
      </c>
      <c r="BD6276">
        <v>2</v>
      </c>
      <c r="BE6276">
        <v>0.17607202474518499</v>
      </c>
      <c r="BF6276">
        <v>66.779479661592006</v>
      </c>
      <c r="BG6276">
        <v>83.578333103348001</v>
      </c>
      <c r="BH6276">
        <v>58.97409032262</v>
      </c>
      <c r="BI6276">
        <v>61.189920994731999</v>
      </c>
    </row>
    <row r="6277" spans="1:61" x14ac:dyDescent="0.25">
      <c r="A6277" s="10" t="str">
        <f>VLOOKUP(D6277,'Index-Relations'!E:F,2,FALSE)</f>
        <v>ESG</v>
      </c>
      <c r="B6277" t="s">
        <v>3450</v>
      </c>
      <c r="C6277" s="53" t="s">
        <v>2769</v>
      </c>
      <c r="D6277" s="59" t="s">
        <v>2950</v>
      </c>
      <c r="E6277" s="59" t="s">
        <v>9693</v>
      </c>
      <c r="F6277" t="s">
        <v>1273</v>
      </c>
      <c r="G6277" t="s">
        <v>2638</v>
      </c>
      <c r="H6277" t="s">
        <v>1274</v>
      </c>
      <c r="I6277" s="52">
        <v>45352</v>
      </c>
      <c r="J6277" t="s">
        <v>2457</v>
      </c>
      <c r="K6277">
        <v>46</v>
      </c>
      <c r="L6277">
        <v>71.072385329103895</v>
      </c>
      <c r="M6277">
        <v>46</v>
      </c>
      <c r="N6277">
        <v>1</v>
      </c>
      <c r="O6277">
        <v>86.189424684504701</v>
      </c>
      <c r="P6277">
        <v>46</v>
      </c>
      <c r="Q6277">
        <v>1</v>
      </c>
      <c r="R6277">
        <v>46</v>
      </c>
      <c r="S6277">
        <v>1</v>
      </c>
      <c r="T6277">
        <v>21.090129880028702</v>
      </c>
      <c r="U6277">
        <v>2.03692020764632E-2</v>
      </c>
      <c r="V6277">
        <v>10</v>
      </c>
      <c r="W6277">
        <v>0</v>
      </c>
      <c r="X6277">
        <v>0</v>
      </c>
      <c r="Y6277">
        <v>46</v>
      </c>
      <c r="Z6277">
        <v>1</v>
      </c>
      <c r="AA6277">
        <v>4.33058252700057</v>
      </c>
      <c r="AB6277">
        <v>36</v>
      </c>
      <c r="AC6277">
        <v>0.96214773854467495</v>
      </c>
      <c r="AD6277">
        <v>10</v>
      </c>
      <c r="AE6277">
        <v>3.7852261455324603E-2</v>
      </c>
      <c r="AF6277">
        <v>0</v>
      </c>
      <c r="AG6277">
        <v>0</v>
      </c>
      <c r="AH6277">
        <v>0</v>
      </c>
      <c r="AI6277">
        <v>0</v>
      </c>
      <c r="AJ6277">
        <v>64.136848438591997</v>
      </c>
      <c r="AK6277">
        <v>46</v>
      </c>
      <c r="AL6277">
        <v>1</v>
      </c>
      <c r="AM6277">
        <v>0</v>
      </c>
      <c r="AN6277">
        <v>0</v>
      </c>
      <c r="AO6277">
        <v>0</v>
      </c>
      <c r="AP6277">
        <v>0</v>
      </c>
      <c r="AQ6277">
        <v>46</v>
      </c>
      <c r="AR6277">
        <v>1</v>
      </c>
      <c r="AS6277">
        <v>0</v>
      </c>
      <c r="AT6277">
        <v>0</v>
      </c>
      <c r="AU6277">
        <v>0</v>
      </c>
      <c r="AV6277">
        <v>0</v>
      </c>
      <c r="AW6277">
        <v>46</v>
      </c>
      <c r="AX6277">
        <v>1</v>
      </c>
      <c r="AY6277">
        <v>61.943990416139002</v>
      </c>
      <c r="AZ6277">
        <v>46</v>
      </c>
      <c r="BA6277">
        <v>1</v>
      </c>
      <c r="BB6277">
        <v>44</v>
      </c>
      <c r="BC6277">
        <v>0.81533655377477099</v>
      </c>
      <c r="BD6277">
        <v>2</v>
      </c>
      <c r="BE6277">
        <v>0.18466344622522801</v>
      </c>
      <c r="BF6277">
        <v>66.158973842205995</v>
      </c>
      <c r="BG6277">
        <v>83.358928927358903</v>
      </c>
      <c r="BH6277">
        <v>58.558358398985</v>
      </c>
      <c r="BI6277">
        <v>60.462899435065999</v>
      </c>
    </row>
    <row r="6278" spans="1:61" x14ac:dyDescent="0.25">
      <c r="A6278" s="10" t="str">
        <f>VLOOKUP(D6278,'Index-Relations'!E:F,2,FALSE)</f>
        <v>ESG</v>
      </c>
      <c r="B6278" t="s">
        <v>3450</v>
      </c>
      <c r="C6278" s="53" t="s">
        <v>2770</v>
      </c>
      <c r="D6278" s="59" t="s">
        <v>2950</v>
      </c>
      <c r="E6278" s="59" t="s">
        <v>9694</v>
      </c>
      <c r="F6278" t="s">
        <v>1273</v>
      </c>
      <c r="G6278" t="s">
        <v>2638</v>
      </c>
      <c r="H6278" t="s">
        <v>1274</v>
      </c>
      <c r="I6278" s="52">
        <v>45323</v>
      </c>
      <c r="J6278" t="s">
        <v>2457</v>
      </c>
      <c r="K6278">
        <v>46</v>
      </c>
      <c r="L6278">
        <v>74.200689446541702</v>
      </c>
      <c r="M6278">
        <v>46</v>
      </c>
      <c r="N6278">
        <v>1</v>
      </c>
      <c r="O6278">
        <v>87.730024901594206</v>
      </c>
      <c r="P6278">
        <v>46</v>
      </c>
      <c r="Q6278">
        <v>1</v>
      </c>
      <c r="R6278">
        <v>46</v>
      </c>
      <c r="S6278">
        <v>1</v>
      </c>
      <c r="T6278">
        <v>20.375237984355799</v>
      </c>
      <c r="U6278">
        <v>2.03760051178891E-2</v>
      </c>
      <c r="V6278">
        <v>12</v>
      </c>
      <c r="W6278">
        <v>0</v>
      </c>
      <c r="X6278">
        <v>0</v>
      </c>
      <c r="Y6278">
        <v>46</v>
      </c>
      <c r="Z6278">
        <v>1</v>
      </c>
      <c r="AA6278">
        <v>4.4888891460212701</v>
      </c>
      <c r="AB6278">
        <v>36</v>
      </c>
      <c r="AC6278">
        <v>0.96244762305847198</v>
      </c>
      <c r="AD6278">
        <v>10</v>
      </c>
      <c r="AE6278">
        <v>3.7552376941527597E-2</v>
      </c>
      <c r="AF6278">
        <v>0</v>
      </c>
      <c r="AG6278">
        <v>1.388E-17</v>
      </c>
      <c r="AH6278">
        <v>0</v>
      </c>
      <c r="AI6278">
        <v>0</v>
      </c>
      <c r="AJ6278">
        <v>68.533784862314405</v>
      </c>
      <c r="AK6278">
        <v>46</v>
      </c>
      <c r="AL6278">
        <v>1</v>
      </c>
      <c r="AM6278">
        <v>0</v>
      </c>
      <c r="AN6278">
        <v>0</v>
      </c>
      <c r="AO6278">
        <v>0</v>
      </c>
      <c r="AP6278">
        <v>0</v>
      </c>
      <c r="AQ6278">
        <v>46</v>
      </c>
      <c r="AR6278">
        <v>1</v>
      </c>
      <c r="AS6278">
        <v>0</v>
      </c>
      <c r="AT6278">
        <v>0</v>
      </c>
      <c r="AU6278">
        <v>0</v>
      </c>
      <c r="AV6278">
        <v>0</v>
      </c>
      <c r="AW6278">
        <v>46</v>
      </c>
      <c r="AX6278">
        <v>0.999999999999999</v>
      </c>
      <c r="AY6278">
        <v>63.700799132263001</v>
      </c>
      <c r="AZ6278">
        <v>46</v>
      </c>
      <c r="BA6278">
        <v>1</v>
      </c>
      <c r="BB6278">
        <v>44</v>
      </c>
      <c r="BC6278">
        <v>0.80399745822523405</v>
      </c>
      <c r="BD6278">
        <v>2</v>
      </c>
      <c r="BE6278">
        <v>0.196002541774765</v>
      </c>
      <c r="BF6278">
        <v>69.588274818569005</v>
      </c>
      <c r="BG6278">
        <v>84.945650184452006</v>
      </c>
      <c r="BH6278">
        <v>59.641464158189997</v>
      </c>
      <c r="BI6278">
        <v>64.203300718978994</v>
      </c>
    </row>
    <row r="6279" spans="1:61" x14ac:dyDescent="0.25">
      <c r="A6279" s="10" t="str">
        <f>VLOOKUP(D6279,'Index-Relations'!E:F,2,FALSE)</f>
        <v>ESG</v>
      </c>
      <c r="B6279" t="s">
        <v>3450</v>
      </c>
      <c r="C6279" s="53" t="s">
        <v>2760</v>
      </c>
      <c r="D6279" s="59" t="s">
        <v>2951</v>
      </c>
      <c r="E6279" s="59" t="s">
        <v>9695</v>
      </c>
      <c r="F6279" t="s">
        <v>1277</v>
      </c>
      <c r="G6279" t="s">
        <v>2460</v>
      </c>
      <c r="H6279" t="s">
        <v>1278</v>
      </c>
      <c r="I6279" s="52">
        <v>45659</v>
      </c>
      <c r="J6279" t="s">
        <v>2457</v>
      </c>
      <c r="K6279">
        <v>117</v>
      </c>
      <c r="L6279" s="73">
        <v>49.827182989386898</v>
      </c>
      <c r="M6279">
        <v>117</v>
      </c>
      <c r="N6279">
        <v>1</v>
      </c>
      <c r="O6279" s="73">
        <v>62.737876912256901</v>
      </c>
      <c r="P6279">
        <v>117</v>
      </c>
      <c r="Q6279">
        <v>1</v>
      </c>
      <c r="R6279">
        <v>113</v>
      </c>
      <c r="S6279">
        <v>0.98116600815715505</v>
      </c>
      <c r="T6279">
        <v>40.345363744575302</v>
      </c>
      <c r="U6279">
        <v>0.78577600635251299</v>
      </c>
      <c r="V6279">
        <v>98</v>
      </c>
      <c r="W6279">
        <v>3.6290115543462101E-3</v>
      </c>
      <c r="X6279">
        <v>4</v>
      </c>
      <c r="Y6279">
        <v>117</v>
      </c>
      <c r="Z6279">
        <v>1</v>
      </c>
      <c r="AA6279">
        <v>7.8362128220329099</v>
      </c>
      <c r="AB6279">
        <v>94</v>
      </c>
      <c r="AC6279">
        <v>0.89044897127505696</v>
      </c>
      <c r="AD6279">
        <v>23</v>
      </c>
      <c r="AE6279">
        <v>0.109551028724942</v>
      </c>
      <c r="AF6279">
        <v>0</v>
      </c>
      <c r="AG6279">
        <v>0</v>
      </c>
      <c r="AH6279">
        <v>7.0783810071695097E-5</v>
      </c>
      <c r="AI6279">
        <v>1</v>
      </c>
      <c r="AJ6279" s="73">
        <v>43.955504352050902</v>
      </c>
      <c r="AK6279">
        <v>117</v>
      </c>
      <c r="AL6279">
        <v>1</v>
      </c>
      <c r="AM6279">
        <v>0</v>
      </c>
      <c r="AN6279">
        <v>0</v>
      </c>
      <c r="AO6279">
        <v>0</v>
      </c>
      <c r="AP6279">
        <v>0</v>
      </c>
      <c r="AQ6279">
        <v>117</v>
      </c>
      <c r="AR6279">
        <v>0.999999999999999</v>
      </c>
      <c r="AS6279">
        <v>0</v>
      </c>
      <c r="AT6279">
        <v>0</v>
      </c>
      <c r="AU6279">
        <v>0</v>
      </c>
      <c r="AV6279">
        <v>0</v>
      </c>
      <c r="AW6279">
        <v>117</v>
      </c>
      <c r="AX6279">
        <v>0.999999999999999</v>
      </c>
      <c r="AY6279" s="73">
        <v>44.615278427893898</v>
      </c>
      <c r="AZ6279">
        <v>117</v>
      </c>
      <c r="BA6279">
        <v>1</v>
      </c>
      <c r="BB6279">
        <v>110</v>
      </c>
      <c r="BC6279">
        <v>0.48860331694536402</v>
      </c>
      <c r="BD6279">
        <v>7</v>
      </c>
      <c r="BE6279">
        <v>0.51139668305463504</v>
      </c>
      <c r="BF6279">
        <v>49.827182989386898</v>
      </c>
      <c r="BG6279">
        <v>62.737876912256901</v>
      </c>
      <c r="BH6279">
        <v>44.615278427893898</v>
      </c>
      <c r="BI6279">
        <v>43.955504352050902</v>
      </c>
    </row>
    <row r="6280" spans="1:61" x14ac:dyDescent="0.25">
      <c r="A6280" s="10" t="str">
        <f>VLOOKUP(D6280,'Index-Relations'!E:F,2,FALSE)</f>
        <v>ESG</v>
      </c>
      <c r="B6280" t="s">
        <v>3450</v>
      </c>
      <c r="C6280" s="53" t="s">
        <v>2761</v>
      </c>
      <c r="D6280" s="59" t="s">
        <v>2951</v>
      </c>
      <c r="E6280" s="59" t="s">
        <v>9696</v>
      </c>
      <c r="F6280" t="s">
        <v>1277</v>
      </c>
      <c r="G6280" t="s">
        <v>2460</v>
      </c>
      <c r="H6280" t="s">
        <v>1278</v>
      </c>
      <c r="I6280" s="52">
        <v>45628</v>
      </c>
      <c r="J6280" t="s">
        <v>2457</v>
      </c>
      <c r="K6280">
        <v>117</v>
      </c>
      <c r="L6280" s="73">
        <v>50.379511292799897</v>
      </c>
      <c r="M6280">
        <v>117</v>
      </c>
      <c r="N6280">
        <v>1</v>
      </c>
      <c r="O6280" s="73">
        <v>62.660015156377902</v>
      </c>
      <c r="P6280">
        <v>117</v>
      </c>
      <c r="Q6280">
        <v>1</v>
      </c>
      <c r="R6280">
        <v>113</v>
      </c>
      <c r="S6280">
        <v>0.97977151310225397</v>
      </c>
      <c r="T6280">
        <v>40.2118922785656</v>
      </c>
      <c r="U6280">
        <v>0.77779704636593405</v>
      </c>
      <c r="V6280">
        <v>98</v>
      </c>
      <c r="W6280">
        <v>3.8351466198446398E-3</v>
      </c>
      <c r="X6280">
        <v>4</v>
      </c>
      <c r="Y6280">
        <v>117</v>
      </c>
      <c r="Z6280">
        <v>0.999999999999999</v>
      </c>
      <c r="AA6280">
        <v>7.4949916047128502</v>
      </c>
      <c r="AB6280">
        <v>95</v>
      </c>
      <c r="AC6280">
        <v>0.88712192862480499</v>
      </c>
      <c r="AD6280">
        <v>22</v>
      </c>
      <c r="AE6280">
        <v>0.112878071375194</v>
      </c>
      <c r="AF6280">
        <v>0</v>
      </c>
      <c r="AG6280">
        <v>1.3878000000000001E-16</v>
      </c>
      <c r="AH6280">
        <v>6.6943624882269504E-5</v>
      </c>
      <c r="AI6280">
        <v>1</v>
      </c>
      <c r="AJ6280" s="73">
        <v>44.5015080212969</v>
      </c>
      <c r="AK6280">
        <v>117</v>
      </c>
      <c r="AL6280">
        <v>1</v>
      </c>
      <c r="AM6280">
        <v>0</v>
      </c>
      <c r="AN6280">
        <v>0</v>
      </c>
      <c r="AO6280">
        <v>0</v>
      </c>
      <c r="AP6280">
        <v>0</v>
      </c>
      <c r="AQ6280">
        <v>117</v>
      </c>
      <c r="AR6280">
        <v>0.999999999999999</v>
      </c>
      <c r="AS6280">
        <v>0</v>
      </c>
      <c r="AT6280">
        <v>0</v>
      </c>
      <c r="AU6280">
        <v>0</v>
      </c>
      <c r="AV6280">
        <v>0</v>
      </c>
      <c r="AW6280">
        <v>117</v>
      </c>
      <c r="AX6280">
        <v>1</v>
      </c>
      <c r="AY6280" s="73">
        <v>45.709910027263902</v>
      </c>
      <c r="AZ6280">
        <v>117</v>
      </c>
      <c r="BA6280">
        <v>1</v>
      </c>
      <c r="BB6280">
        <v>110</v>
      </c>
      <c r="BC6280">
        <v>0.52056572667534895</v>
      </c>
      <c r="BD6280">
        <v>7</v>
      </c>
      <c r="BE6280">
        <v>0.47943427332465</v>
      </c>
      <c r="BF6280">
        <v>50.379511292799897</v>
      </c>
      <c r="BG6280">
        <v>62.660015156377902</v>
      </c>
      <c r="BH6280">
        <v>45.709910027263902</v>
      </c>
      <c r="BI6280">
        <v>44.5015080212969</v>
      </c>
    </row>
    <row r="6281" spans="1:61" x14ac:dyDescent="0.25">
      <c r="A6281" s="10" t="str">
        <f>VLOOKUP(D6281,'Index-Relations'!E:F,2,FALSE)</f>
        <v>ESG</v>
      </c>
      <c r="B6281" t="s">
        <v>3450</v>
      </c>
      <c r="C6281" s="53" t="s">
        <v>2762</v>
      </c>
      <c r="D6281" s="59" t="s">
        <v>2951</v>
      </c>
      <c r="E6281" s="59" t="s">
        <v>9697</v>
      </c>
      <c r="F6281" t="s">
        <v>1277</v>
      </c>
      <c r="G6281" t="s">
        <v>2460</v>
      </c>
      <c r="H6281" t="s">
        <v>1278</v>
      </c>
      <c r="I6281" s="52">
        <v>45597</v>
      </c>
      <c r="J6281" t="s">
        <v>2457</v>
      </c>
      <c r="K6281">
        <v>117</v>
      </c>
      <c r="L6281" s="73">
        <v>51.896581007437</v>
      </c>
      <c r="M6281">
        <v>117</v>
      </c>
      <c r="N6281">
        <v>1</v>
      </c>
      <c r="O6281" s="73">
        <v>63.277083485128003</v>
      </c>
      <c r="P6281">
        <v>117</v>
      </c>
      <c r="Q6281">
        <v>1</v>
      </c>
      <c r="R6281">
        <v>113</v>
      </c>
      <c r="S6281">
        <v>0.97874702671915004</v>
      </c>
      <c r="T6281">
        <v>39.599656906854001</v>
      </c>
      <c r="U6281">
        <v>0.77911366457795095</v>
      </c>
      <c r="V6281">
        <v>98</v>
      </c>
      <c r="W6281">
        <v>3.8533904618489202E-3</v>
      </c>
      <c r="X6281">
        <v>4</v>
      </c>
      <c r="Y6281">
        <v>117</v>
      </c>
      <c r="Z6281">
        <v>1</v>
      </c>
      <c r="AA6281">
        <v>8.1803065335012199</v>
      </c>
      <c r="AB6281">
        <v>95</v>
      </c>
      <c r="AC6281">
        <v>0.87941806169653802</v>
      </c>
      <c r="AD6281">
        <v>22</v>
      </c>
      <c r="AE6281">
        <v>0.12058193830346101</v>
      </c>
      <c r="AF6281">
        <v>0</v>
      </c>
      <c r="AG6281">
        <v>0</v>
      </c>
      <c r="AH6281">
        <v>6.7886542686967799E-5</v>
      </c>
      <c r="AI6281">
        <v>1</v>
      </c>
      <c r="AJ6281" s="73">
        <v>46.470686812551001</v>
      </c>
      <c r="AK6281">
        <v>117</v>
      </c>
      <c r="AL6281">
        <v>1</v>
      </c>
      <c r="AM6281">
        <v>0</v>
      </c>
      <c r="AN6281">
        <v>0</v>
      </c>
      <c r="AO6281">
        <v>0</v>
      </c>
      <c r="AP6281">
        <v>0</v>
      </c>
      <c r="AQ6281">
        <v>117</v>
      </c>
      <c r="AR6281">
        <v>1</v>
      </c>
      <c r="AS6281">
        <v>0</v>
      </c>
      <c r="AT6281">
        <v>0</v>
      </c>
      <c r="AU6281">
        <v>0</v>
      </c>
      <c r="AV6281">
        <v>0</v>
      </c>
      <c r="AW6281">
        <v>117</v>
      </c>
      <c r="AX6281">
        <v>1</v>
      </c>
      <c r="AY6281" s="73">
        <v>47.252770043341002</v>
      </c>
      <c r="AZ6281">
        <v>117</v>
      </c>
      <c r="BA6281">
        <v>1</v>
      </c>
      <c r="BB6281">
        <v>110</v>
      </c>
      <c r="BC6281">
        <v>0.54805905002317301</v>
      </c>
      <c r="BD6281">
        <v>7</v>
      </c>
      <c r="BE6281">
        <v>0.45194094997682599</v>
      </c>
      <c r="BF6281">
        <v>51.896581007437</v>
      </c>
      <c r="BG6281">
        <v>63.277083485128003</v>
      </c>
      <c r="BH6281">
        <v>47.252770043341002</v>
      </c>
      <c r="BI6281">
        <v>46.470686812551001</v>
      </c>
    </row>
    <row r="6282" spans="1:61" x14ac:dyDescent="0.25">
      <c r="A6282" s="10" t="str">
        <f>VLOOKUP(D6282,'Index-Relations'!E:F,2,FALSE)</f>
        <v>ESG</v>
      </c>
      <c r="B6282" t="s">
        <v>3450</v>
      </c>
      <c r="C6282" s="53" t="s">
        <v>2763</v>
      </c>
      <c r="D6282" s="59" t="s">
        <v>2951</v>
      </c>
      <c r="E6282" s="59" t="s">
        <v>9698</v>
      </c>
      <c r="F6282" t="s">
        <v>1277</v>
      </c>
      <c r="G6282" t="s">
        <v>2460</v>
      </c>
      <c r="H6282" t="s">
        <v>1278</v>
      </c>
      <c r="I6282" s="52">
        <v>45566</v>
      </c>
      <c r="J6282" t="s">
        <v>2457</v>
      </c>
      <c r="K6282">
        <v>117</v>
      </c>
      <c r="L6282" s="73">
        <v>52.443997957639901</v>
      </c>
      <c r="M6282">
        <v>117</v>
      </c>
      <c r="N6282">
        <v>1</v>
      </c>
      <c r="O6282" s="73">
        <v>63.820392351845001</v>
      </c>
      <c r="P6282">
        <v>117</v>
      </c>
      <c r="Q6282">
        <v>1</v>
      </c>
      <c r="R6282">
        <v>113</v>
      </c>
      <c r="S6282">
        <v>0.97868868693164401</v>
      </c>
      <c r="T6282">
        <v>39.511324644414898</v>
      </c>
      <c r="U6282">
        <v>0.78082608628079597</v>
      </c>
      <c r="V6282">
        <v>98</v>
      </c>
      <c r="W6282">
        <v>3.8852572669043398E-3</v>
      </c>
      <c r="X6282">
        <v>4</v>
      </c>
      <c r="Y6282">
        <v>117</v>
      </c>
      <c r="Z6282">
        <v>1</v>
      </c>
      <c r="AA6282">
        <v>7.8670249516578599</v>
      </c>
      <c r="AB6282">
        <v>96</v>
      </c>
      <c r="AC6282">
        <v>0.91021753547763495</v>
      </c>
      <c r="AD6282">
        <v>21</v>
      </c>
      <c r="AE6282">
        <v>8.9782464522364699E-2</v>
      </c>
      <c r="AF6282">
        <v>0</v>
      </c>
      <c r="AG6282">
        <v>0</v>
      </c>
      <c r="AH6282">
        <v>7.3287455637662994E-5</v>
      </c>
      <c r="AI6282">
        <v>1</v>
      </c>
      <c r="AJ6282" s="73">
        <v>46.888082473844001</v>
      </c>
      <c r="AK6282">
        <v>117</v>
      </c>
      <c r="AL6282">
        <v>1</v>
      </c>
      <c r="AM6282">
        <v>0</v>
      </c>
      <c r="AN6282">
        <v>0</v>
      </c>
      <c r="AO6282">
        <v>0</v>
      </c>
      <c r="AP6282">
        <v>0</v>
      </c>
      <c r="AQ6282">
        <v>117</v>
      </c>
      <c r="AR6282">
        <v>1</v>
      </c>
      <c r="AS6282">
        <v>0</v>
      </c>
      <c r="AT6282">
        <v>0</v>
      </c>
      <c r="AU6282">
        <v>0</v>
      </c>
      <c r="AV6282">
        <v>0</v>
      </c>
      <c r="AW6282">
        <v>117</v>
      </c>
      <c r="AX6282">
        <v>1</v>
      </c>
      <c r="AY6282" s="73">
        <v>47.815551926330997</v>
      </c>
      <c r="AZ6282">
        <v>117</v>
      </c>
      <c r="BA6282">
        <v>1</v>
      </c>
      <c r="BB6282">
        <v>110</v>
      </c>
      <c r="BC6282">
        <v>0.549693171477453</v>
      </c>
      <c r="BD6282">
        <v>7</v>
      </c>
      <c r="BE6282">
        <v>0.450306828522546</v>
      </c>
      <c r="BF6282">
        <v>52.443997957639901</v>
      </c>
      <c r="BG6282">
        <v>63.820392351845001</v>
      </c>
      <c r="BH6282">
        <v>47.815551926330997</v>
      </c>
      <c r="BI6282">
        <v>46.888082473844001</v>
      </c>
    </row>
    <row r="6283" spans="1:61" x14ac:dyDescent="0.25">
      <c r="A6283" s="10" t="str">
        <f>VLOOKUP(D6283,'Index-Relations'!E:F,2,FALSE)</f>
        <v>ESG</v>
      </c>
      <c r="B6283" t="s">
        <v>3450</v>
      </c>
      <c r="C6283" s="53" t="s">
        <v>2764</v>
      </c>
      <c r="D6283" s="59" t="s">
        <v>2951</v>
      </c>
      <c r="E6283" s="59" t="s">
        <v>9699</v>
      </c>
      <c r="F6283" t="s">
        <v>1277</v>
      </c>
      <c r="G6283" t="s">
        <v>2460</v>
      </c>
      <c r="H6283" t="s">
        <v>1278</v>
      </c>
      <c r="I6283" s="52">
        <v>45537</v>
      </c>
      <c r="J6283" t="s">
        <v>2457</v>
      </c>
      <c r="K6283">
        <v>135</v>
      </c>
      <c r="L6283" s="73">
        <v>53.934573078950002</v>
      </c>
      <c r="M6283">
        <v>135</v>
      </c>
      <c r="N6283">
        <v>1</v>
      </c>
      <c r="O6283" s="73">
        <v>63.789716335780902</v>
      </c>
      <c r="P6283">
        <v>135</v>
      </c>
      <c r="Q6283">
        <v>1</v>
      </c>
      <c r="R6283">
        <v>130</v>
      </c>
      <c r="S6283">
        <v>0.98489904878040202</v>
      </c>
      <c r="T6283">
        <v>38.957743029456097</v>
      </c>
      <c r="U6283">
        <v>0.80149048305041504</v>
      </c>
      <c r="V6283">
        <v>112</v>
      </c>
      <c r="W6283">
        <v>3.8104003286676801E-3</v>
      </c>
      <c r="X6283">
        <v>4</v>
      </c>
      <c r="Y6283">
        <v>135</v>
      </c>
      <c r="Z6283">
        <v>1</v>
      </c>
      <c r="AA6283">
        <v>8.1737590240384996</v>
      </c>
      <c r="AB6283">
        <v>112</v>
      </c>
      <c r="AC6283">
        <v>0.92971261546057105</v>
      </c>
      <c r="AD6283">
        <v>25</v>
      </c>
      <c r="AE6283">
        <v>9.02993641805164E-2</v>
      </c>
      <c r="AF6283">
        <v>-2</v>
      </c>
      <c r="AG6283">
        <v>0</v>
      </c>
      <c r="AH6283">
        <v>6.7617431306915503E-5</v>
      </c>
      <c r="AI6283">
        <v>1</v>
      </c>
      <c r="AJ6283" s="73">
        <v>48.411715659552002</v>
      </c>
      <c r="AK6283">
        <v>135</v>
      </c>
      <c r="AL6283">
        <v>1</v>
      </c>
      <c r="AM6283">
        <v>0</v>
      </c>
      <c r="AN6283">
        <v>0</v>
      </c>
      <c r="AO6283">
        <v>0</v>
      </c>
      <c r="AP6283">
        <v>0</v>
      </c>
      <c r="AQ6283">
        <v>135</v>
      </c>
      <c r="AR6283">
        <v>1</v>
      </c>
      <c r="AS6283">
        <v>0</v>
      </c>
      <c r="AT6283">
        <v>0</v>
      </c>
      <c r="AU6283">
        <v>0</v>
      </c>
      <c r="AV6283">
        <v>0</v>
      </c>
      <c r="AW6283">
        <v>135</v>
      </c>
      <c r="AX6283">
        <v>0.999999999999999</v>
      </c>
      <c r="AY6283" s="73">
        <v>50.120130725750997</v>
      </c>
      <c r="AZ6283">
        <v>135</v>
      </c>
      <c r="BA6283">
        <v>1</v>
      </c>
      <c r="BB6283">
        <v>128</v>
      </c>
      <c r="BC6283">
        <v>0.57054626435720601</v>
      </c>
      <c r="BD6283">
        <v>7</v>
      </c>
      <c r="BE6283">
        <v>0.42945373564279299</v>
      </c>
      <c r="BF6283">
        <v>53.934573078950002</v>
      </c>
      <c r="BG6283">
        <v>63.789716335780902</v>
      </c>
      <c r="BH6283">
        <v>50.120130725750997</v>
      </c>
      <c r="BI6283">
        <v>48.411715659552002</v>
      </c>
    </row>
    <row r="6284" spans="1:61" x14ac:dyDescent="0.25">
      <c r="A6284" s="10" t="str">
        <f>VLOOKUP(D6284,'Index-Relations'!E:F,2,FALSE)</f>
        <v>ESG</v>
      </c>
      <c r="B6284" t="s">
        <v>3450</v>
      </c>
      <c r="C6284" s="53" t="s">
        <v>3350</v>
      </c>
      <c r="D6284" s="59" t="s">
        <v>2951</v>
      </c>
      <c r="E6284" s="59" t="s">
        <v>9700</v>
      </c>
      <c r="F6284" t="s">
        <v>1277</v>
      </c>
      <c r="G6284" t="s">
        <v>2460</v>
      </c>
      <c r="H6284" t="s">
        <v>1278</v>
      </c>
      <c r="I6284" s="52">
        <v>45505</v>
      </c>
      <c r="J6284" t="s">
        <v>2457</v>
      </c>
      <c r="K6284">
        <v>135</v>
      </c>
      <c r="L6284" s="73">
        <v>53.237552139076001</v>
      </c>
      <c r="M6284">
        <v>135</v>
      </c>
      <c r="N6284">
        <v>1</v>
      </c>
      <c r="O6284" s="73">
        <v>63.210956906730999</v>
      </c>
      <c r="P6284">
        <v>135</v>
      </c>
      <c r="Q6284">
        <v>1</v>
      </c>
      <c r="R6284">
        <v>130</v>
      </c>
      <c r="S6284">
        <v>0.98536770896400405</v>
      </c>
      <c r="T6284">
        <v>39.158334698379903</v>
      </c>
      <c r="U6284">
        <v>0.788042227451897</v>
      </c>
      <c r="V6284">
        <v>112</v>
      </c>
      <c r="W6284">
        <v>3.7696148533421102E-3</v>
      </c>
      <c r="X6284">
        <v>4</v>
      </c>
      <c r="Y6284">
        <v>135</v>
      </c>
      <c r="Z6284">
        <v>1</v>
      </c>
      <c r="AA6284">
        <v>8.0889236423580595</v>
      </c>
      <c r="AB6284">
        <v>112</v>
      </c>
      <c r="AC6284">
        <v>0.91258836767805396</v>
      </c>
      <c r="AD6284">
        <v>23</v>
      </c>
      <c r="AE6284">
        <v>8.7411632321945806E-2</v>
      </c>
      <c r="AF6284">
        <v>0</v>
      </c>
      <c r="AG6284">
        <v>6.9390000000000004E-17</v>
      </c>
      <c r="AH6284">
        <v>7.1689864535394294E-5</v>
      </c>
      <c r="AI6284">
        <v>1</v>
      </c>
      <c r="AJ6284" s="73">
        <v>47.836655967814004</v>
      </c>
      <c r="AK6284">
        <v>135</v>
      </c>
      <c r="AL6284">
        <v>1</v>
      </c>
      <c r="AM6284">
        <v>0</v>
      </c>
      <c r="AN6284">
        <v>0</v>
      </c>
      <c r="AO6284">
        <v>0</v>
      </c>
      <c r="AP6284">
        <v>0</v>
      </c>
      <c r="AQ6284">
        <v>135</v>
      </c>
      <c r="AR6284">
        <v>1</v>
      </c>
      <c r="AS6284">
        <v>0</v>
      </c>
      <c r="AT6284">
        <v>0</v>
      </c>
      <c r="AU6284">
        <v>0</v>
      </c>
      <c r="AV6284">
        <v>0</v>
      </c>
      <c r="AW6284">
        <v>135</v>
      </c>
      <c r="AX6284">
        <v>1</v>
      </c>
      <c r="AY6284" s="73">
        <v>49.307448099475998</v>
      </c>
      <c r="AZ6284">
        <v>135</v>
      </c>
      <c r="BA6284">
        <v>1</v>
      </c>
      <c r="BB6284">
        <v>130</v>
      </c>
      <c r="BC6284">
        <v>0.60490120357384902</v>
      </c>
      <c r="BD6284">
        <v>5</v>
      </c>
      <c r="BE6284">
        <v>0.39509879642614998</v>
      </c>
      <c r="BF6284">
        <v>53.237552139076001</v>
      </c>
      <c r="BG6284">
        <v>63.210956906730999</v>
      </c>
      <c r="BH6284">
        <v>49.307448099475998</v>
      </c>
      <c r="BI6284">
        <v>47.836655967814004</v>
      </c>
    </row>
    <row r="6285" spans="1:61" x14ac:dyDescent="0.25">
      <c r="A6285" s="10" t="str">
        <f>VLOOKUP(D6285,'Index-Relations'!E:F,2,FALSE)</f>
        <v>ESG</v>
      </c>
      <c r="B6285" t="s">
        <v>3450</v>
      </c>
      <c r="C6285" s="53" t="s">
        <v>2765</v>
      </c>
      <c r="D6285" s="59" t="s">
        <v>2951</v>
      </c>
      <c r="E6285" s="59" t="s">
        <v>9701</v>
      </c>
      <c r="F6285" t="s">
        <v>1277</v>
      </c>
      <c r="G6285" t="s">
        <v>2460</v>
      </c>
      <c r="H6285" t="s">
        <v>1278</v>
      </c>
      <c r="I6285" s="52">
        <v>45474</v>
      </c>
      <c r="J6285" t="s">
        <v>2457</v>
      </c>
      <c r="K6285">
        <v>135</v>
      </c>
      <c r="L6285" s="73">
        <v>53.835900789512003</v>
      </c>
      <c r="M6285">
        <v>135</v>
      </c>
      <c r="N6285">
        <v>1</v>
      </c>
      <c r="O6285" s="73">
        <v>63.214941913674998</v>
      </c>
      <c r="P6285">
        <v>135</v>
      </c>
      <c r="Q6285">
        <v>1</v>
      </c>
      <c r="R6285">
        <v>130</v>
      </c>
      <c r="S6285">
        <v>0.98500319996624897</v>
      </c>
      <c r="T6285">
        <v>38.946936908321398</v>
      </c>
      <c r="U6285">
        <v>0.79160043085348397</v>
      </c>
      <c r="V6285">
        <v>111</v>
      </c>
      <c r="W6285">
        <v>3.9726449883581497E-3</v>
      </c>
      <c r="X6285">
        <v>4</v>
      </c>
      <c r="Y6285">
        <v>135</v>
      </c>
      <c r="Z6285">
        <v>1</v>
      </c>
      <c r="AA6285">
        <v>8.3579525342765901</v>
      </c>
      <c r="AB6285">
        <v>113</v>
      </c>
      <c r="AC6285">
        <v>0.92029742905253697</v>
      </c>
      <c r="AD6285">
        <v>22</v>
      </c>
      <c r="AE6285">
        <v>7.9702570947462401E-2</v>
      </c>
      <c r="AF6285">
        <v>0</v>
      </c>
      <c r="AG6285">
        <v>1.388E-17</v>
      </c>
      <c r="AH6285">
        <v>6.3991761777458501E-5</v>
      </c>
      <c r="AI6285">
        <v>1</v>
      </c>
      <c r="AJ6285" s="73">
        <v>48.945749148890002</v>
      </c>
      <c r="AK6285">
        <v>135</v>
      </c>
      <c r="AL6285">
        <v>1</v>
      </c>
      <c r="AM6285">
        <v>0</v>
      </c>
      <c r="AN6285">
        <v>0</v>
      </c>
      <c r="AO6285">
        <v>0</v>
      </c>
      <c r="AP6285">
        <v>0</v>
      </c>
      <c r="AQ6285">
        <v>135</v>
      </c>
      <c r="AR6285">
        <v>1</v>
      </c>
      <c r="AS6285">
        <v>0</v>
      </c>
      <c r="AT6285">
        <v>0</v>
      </c>
      <c r="AU6285">
        <v>0</v>
      </c>
      <c r="AV6285">
        <v>0</v>
      </c>
      <c r="AW6285">
        <v>135</v>
      </c>
      <c r="AX6285">
        <v>0.999999999999999</v>
      </c>
      <c r="AY6285" s="73">
        <v>49.867427420577002</v>
      </c>
      <c r="AZ6285">
        <v>135</v>
      </c>
      <c r="BA6285">
        <v>1</v>
      </c>
      <c r="BB6285">
        <v>130</v>
      </c>
      <c r="BC6285">
        <v>0.61033676927676705</v>
      </c>
      <c r="BD6285">
        <v>5</v>
      </c>
      <c r="BE6285">
        <v>0.389663230723232</v>
      </c>
      <c r="BF6285">
        <v>53.835900789512003</v>
      </c>
      <c r="BG6285">
        <v>63.214941913674998</v>
      </c>
      <c r="BH6285">
        <v>49.867427420577002</v>
      </c>
      <c r="BI6285">
        <v>48.945749148890002</v>
      </c>
    </row>
    <row r="6286" spans="1:61" x14ac:dyDescent="0.25">
      <c r="A6286" s="10" t="str">
        <f>VLOOKUP(D6286,'Index-Relations'!E:F,2,FALSE)</f>
        <v>ESG</v>
      </c>
      <c r="B6286" t="s">
        <v>3450</v>
      </c>
      <c r="C6286" s="53" t="s">
        <v>2766</v>
      </c>
      <c r="D6286" s="59" t="s">
        <v>2951</v>
      </c>
      <c r="E6286" s="59" t="s">
        <v>9702</v>
      </c>
      <c r="F6286" t="s">
        <v>1277</v>
      </c>
      <c r="G6286" t="s">
        <v>2460</v>
      </c>
      <c r="H6286" t="s">
        <v>1278</v>
      </c>
      <c r="I6286" s="52">
        <v>45446</v>
      </c>
      <c r="J6286" t="s">
        <v>2457</v>
      </c>
      <c r="K6286">
        <v>135</v>
      </c>
      <c r="L6286" s="73">
        <v>54.859068946115897</v>
      </c>
      <c r="M6286">
        <v>135</v>
      </c>
      <c r="N6286">
        <v>1</v>
      </c>
      <c r="O6286" s="73">
        <v>63.946573883317903</v>
      </c>
      <c r="P6286">
        <v>135</v>
      </c>
      <c r="Q6286">
        <v>1</v>
      </c>
      <c r="R6286">
        <v>130</v>
      </c>
      <c r="S6286">
        <v>0.98429757255966699</v>
      </c>
      <c r="T6286">
        <v>38.650760607431899</v>
      </c>
      <c r="U6286">
        <v>0.79140073545942902</v>
      </c>
      <c r="V6286">
        <v>111</v>
      </c>
      <c r="W6286">
        <v>3.7030564610506501E-3</v>
      </c>
      <c r="X6286">
        <v>4</v>
      </c>
      <c r="Y6286">
        <v>135</v>
      </c>
      <c r="Z6286">
        <v>1</v>
      </c>
      <c r="AA6286">
        <v>8.6556063398248106</v>
      </c>
      <c r="AB6286">
        <v>113</v>
      </c>
      <c r="AC6286">
        <v>0.91820104884771103</v>
      </c>
      <c r="AD6286">
        <v>22</v>
      </c>
      <c r="AE6286">
        <v>8.1798951152288898E-2</v>
      </c>
      <c r="AF6286">
        <v>0</v>
      </c>
      <c r="AG6286">
        <v>0</v>
      </c>
      <c r="AH6286">
        <v>6.5577083441344003E-5</v>
      </c>
      <c r="AI6286">
        <v>1</v>
      </c>
      <c r="AJ6286" s="73">
        <v>49.745732651879997</v>
      </c>
      <c r="AK6286">
        <v>135</v>
      </c>
      <c r="AL6286">
        <v>1</v>
      </c>
      <c r="AM6286">
        <v>0</v>
      </c>
      <c r="AN6286">
        <v>0</v>
      </c>
      <c r="AO6286">
        <v>0</v>
      </c>
      <c r="AP6286">
        <v>0</v>
      </c>
      <c r="AQ6286">
        <v>135</v>
      </c>
      <c r="AR6286">
        <v>0.999999999999999</v>
      </c>
      <c r="AS6286">
        <v>0</v>
      </c>
      <c r="AT6286">
        <v>0</v>
      </c>
      <c r="AU6286">
        <v>0</v>
      </c>
      <c r="AV6286">
        <v>0</v>
      </c>
      <c r="AW6286">
        <v>135</v>
      </c>
      <c r="AX6286">
        <v>0.999999999999999</v>
      </c>
      <c r="AY6286" s="73">
        <v>51.198828068824</v>
      </c>
      <c r="AZ6286">
        <v>135</v>
      </c>
      <c r="BA6286">
        <v>1</v>
      </c>
      <c r="BB6286">
        <v>130</v>
      </c>
      <c r="BC6286">
        <v>0.62875610413483995</v>
      </c>
      <c r="BD6286">
        <v>5</v>
      </c>
      <c r="BE6286">
        <v>0.37124389586515899</v>
      </c>
      <c r="BF6286">
        <v>54.859068946115897</v>
      </c>
      <c r="BG6286">
        <v>63.946573883317903</v>
      </c>
      <c r="BH6286">
        <v>51.198828068824</v>
      </c>
      <c r="BI6286">
        <v>49.745732651879997</v>
      </c>
    </row>
    <row r="6287" spans="1:61" x14ac:dyDescent="0.25">
      <c r="A6287" s="10" t="str">
        <f>VLOOKUP(D6287,'Index-Relations'!E:F,2,FALSE)</f>
        <v>ESG</v>
      </c>
      <c r="B6287" t="s">
        <v>3450</v>
      </c>
      <c r="C6287" s="53" t="s">
        <v>2767</v>
      </c>
      <c r="D6287" s="59" t="s">
        <v>2951</v>
      </c>
      <c r="E6287" s="59" t="s">
        <v>9703</v>
      </c>
      <c r="F6287" t="s">
        <v>1277</v>
      </c>
      <c r="G6287" t="s">
        <v>2460</v>
      </c>
      <c r="H6287" t="s">
        <v>1278</v>
      </c>
      <c r="I6287" s="52">
        <v>45413</v>
      </c>
      <c r="J6287" t="s">
        <v>2457</v>
      </c>
      <c r="K6287">
        <v>135</v>
      </c>
      <c r="L6287" s="73">
        <v>54.805379622638</v>
      </c>
      <c r="M6287">
        <v>135</v>
      </c>
      <c r="N6287">
        <v>1</v>
      </c>
      <c r="O6287" s="73">
        <v>64.131142652483007</v>
      </c>
      <c r="P6287">
        <v>135</v>
      </c>
      <c r="Q6287">
        <v>1</v>
      </c>
      <c r="R6287">
        <v>130</v>
      </c>
      <c r="S6287">
        <v>0.98550583126144897</v>
      </c>
      <c r="T6287">
        <v>38.663844272427603</v>
      </c>
      <c r="U6287">
        <v>0.79214348386586098</v>
      </c>
      <c r="V6287">
        <v>111</v>
      </c>
      <c r="W6287">
        <v>3.6044575443010601E-3</v>
      </c>
      <c r="X6287">
        <v>4</v>
      </c>
      <c r="Y6287">
        <v>135</v>
      </c>
      <c r="Z6287">
        <v>1</v>
      </c>
      <c r="AA6287">
        <v>8.8916693749418805</v>
      </c>
      <c r="AB6287">
        <v>113</v>
      </c>
      <c r="AC6287">
        <v>0.92188675117130803</v>
      </c>
      <c r="AD6287">
        <v>22</v>
      </c>
      <c r="AE6287">
        <v>7.8113248828691695E-2</v>
      </c>
      <c r="AF6287">
        <v>0</v>
      </c>
      <c r="AG6287">
        <v>0</v>
      </c>
      <c r="AH6287">
        <v>6.1269579442950394E-5</v>
      </c>
      <c r="AI6287">
        <v>1</v>
      </c>
      <c r="AJ6287" s="73">
        <v>49.657809981372999</v>
      </c>
      <c r="AK6287">
        <v>135</v>
      </c>
      <c r="AL6287">
        <v>1</v>
      </c>
      <c r="AM6287">
        <v>0</v>
      </c>
      <c r="AN6287">
        <v>0</v>
      </c>
      <c r="AO6287">
        <v>0</v>
      </c>
      <c r="AP6287">
        <v>0</v>
      </c>
      <c r="AQ6287">
        <v>135</v>
      </c>
      <c r="AR6287">
        <v>0.999999999999999</v>
      </c>
      <c r="AS6287">
        <v>0</v>
      </c>
      <c r="AT6287">
        <v>0</v>
      </c>
      <c r="AU6287">
        <v>0</v>
      </c>
      <c r="AV6287">
        <v>0</v>
      </c>
      <c r="AW6287">
        <v>135</v>
      </c>
      <c r="AX6287">
        <v>1</v>
      </c>
      <c r="AY6287" s="73">
        <v>50.974644616775002</v>
      </c>
      <c r="AZ6287">
        <v>135</v>
      </c>
      <c r="BA6287">
        <v>1</v>
      </c>
      <c r="BB6287">
        <v>130</v>
      </c>
      <c r="BC6287">
        <v>0.623082620863184</v>
      </c>
      <c r="BD6287">
        <v>5</v>
      </c>
      <c r="BE6287">
        <v>0.376917379136815</v>
      </c>
      <c r="BF6287">
        <v>54.805379622638</v>
      </c>
      <c r="BG6287">
        <v>64.131142652483007</v>
      </c>
      <c r="BH6287">
        <v>50.974644616775002</v>
      </c>
      <c r="BI6287">
        <v>49.657809981372999</v>
      </c>
    </row>
    <row r="6288" spans="1:61" x14ac:dyDescent="0.25">
      <c r="A6288" s="10" t="str">
        <f>VLOOKUP(D6288,'Index-Relations'!E:F,2,FALSE)</f>
        <v>ESG</v>
      </c>
      <c r="B6288" t="s">
        <v>3450</v>
      </c>
      <c r="C6288" s="53" t="s">
        <v>2768</v>
      </c>
      <c r="D6288" s="59" t="s">
        <v>2951</v>
      </c>
      <c r="E6288" s="59" t="s">
        <v>9704</v>
      </c>
      <c r="F6288" t="s">
        <v>1277</v>
      </c>
      <c r="G6288" t="s">
        <v>2460</v>
      </c>
      <c r="H6288" t="s">
        <v>1278</v>
      </c>
      <c r="I6288" s="52">
        <v>45383</v>
      </c>
      <c r="J6288" t="s">
        <v>2457</v>
      </c>
      <c r="K6288">
        <v>121</v>
      </c>
      <c r="L6288">
        <v>57.001633556614401</v>
      </c>
      <c r="M6288">
        <v>121</v>
      </c>
      <c r="N6288">
        <v>1</v>
      </c>
      <c r="O6288">
        <v>67.478604452318706</v>
      </c>
      <c r="P6288">
        <v>121</v>
      </c>
      <c r="Q6288">
        <v>1</v>
      </c>
      <c r="R6288">
        <v>119</v>
      </c>
      <c r="S6288">
        <v>0.98838314693362095</v>
      </c>
      <c r="T6288">
        <v>38.9598970586269</v>
      </c>
      <c r="U6288">
        <v>0.78225775890237303</v>
      </c>
      <c r="V6288">
        <v>99</v>
      </c>
      <c r="W6288">
        <v>4.0737585428567598E-3</v>
      </c>
      <c r="X6288">
        <v>5</v>
      </c>
      <c r="Y6288">
        <v>121</v>
      </c>
      <c r="Z6288">
        <v>1</v>
      </c>
      <c r="AA6288">
        <v>9.3500006870311108</v>
      </c>
      <c r="AB6288">
        <v>106</v>
      </c>
      <c r="AC6288">
        <v>0.94298313475592999</v>
      </c>
      <c r="AD6288">
        <v>15</v>
      </c>
      <c r="AE6288">
        <v>5.70168652440688E-2</v>
      </c>
      <c r="AF6288">
        <v>0</v>
      </c>
      <c r="AG6288">
        <v>2.3592E-16</v>
      </c>
      <c r="AH6288">
        <v>3.3405227579913298E-5</v>
      </c>
      <c r="AI6288">
        <v>1</v>
      </c>
      <c r="AJ6288">
        <v>51.430435704431197</v>
      </c>
      <c r="AK6288">
        <v>121</v>
      </c>
      <c r="AL6288">
        <v>1</v>
      </c>
      <c r="AM6288">
        <v>0</v>
      </c>
      <c r="AN6288">
        <v>0</v>
      </c>
      <c r="AO6288">
        <v>0</v>
      </c>
      <c r="AP6288">
        <v>0</v>
      </c>
      <c r="AQ6288">
        <v>121</v>
      </c>
      <c r="AR6288">
        <v>1</v>
      </c>
      <c r="AS6288">
        <v>0</v>
      </c>
      <c r="AT6288">
        <v>0</v>
      </c>
      <c r="AU6288">
        <v>0</v>
      </c>
      <c r="AV6288">
        <v>0</v>
      </c>
      <c r="AW6288">
        <v>121</v>
      </c>
      <c r="AX6288">
        <v>1</v>
      </c>
      <c r="AY6288">
        <v>51.3059803796803</v>
      </c>
      <c r="AZ6288">
        <v>121</v>
      </c>
      <c r="BA6288">
        <v>1</v>
      </c>
      <c r="BB6288">
        <v>116</v>
      </c>
      <c r="BC6288">
        <v>0.56327723402343</v>
      </c>
      <c r="BD6288">
        <v>5</v>
      </c>
      <c r="BE6288">
        <v>0.43672276597656901</v>
      </c>
      <c r="BF6288">
        <v>54.169701048007902</v>
      </c>
      <c r="BG6288">
        <v>63.438958711517998</v>
      </c>
      <c r="BH6288">
        <v>49.5416164382709</v>
      </c>
      <c r="BI6288">
        <v>49.874602525659</v>
      </c>
    </row>
    <row r="6289" spans="1:61" x14ac:dyDescent="0.25">
      <c r="A6289" s="10" t="str">
        <f>VLOOKUP(D6289,'Index-Relations'!E:F,2,FALSE)</f>
        <v>ESG</v>
      </c>
      <c r="B6289" t="s">
        <v>3450</v>
      </c>
      <c r="C6289" s="53" t="s">
        <v>2769</v>
      </c>
      <c r="D6289" s="59" t="s">
        <v>2951</v>
      </c>
      <c r="E6289" s="59" t="s">
        <v>9705</v>
      </c>
      <c r="F6289" t="s">
        <v>1277</v>
      </c>
      <c r="G6289" t="s">
        <v>2460</v>
      </c>
      <c r="H6289" t="s">
        <v>1278</v>
      </c>
      <c r="I6289" s="52">
        <v>45352</v>
      </c>
      <c r="J6289" t="s">
        <v>2457</v>
      </c>
      <c r="K6289">
        <v>121</v>
      </c>
      <c r="L6289">
        <v>58.830018365571497</v>
      </c>
      <c r="M6289">
        <v>121</v>
      </c>
      <c r="N6289">
        <v>1</v>
      </c>
      <c r="O6289">
        <v>67.804360345788396</v>
      </c>
      <c r="P6289">
        <v>121</v>
      </c>
      <c r="Q6289">
        <v>1</v>
      </c>
      <c r="R6289">
        <v>119</v>
      </c>
      <c r="S6289">
        <v>0.98913143884293597</v>
      </c>
      <c r="T6289">
        <v>39.178054180210999</v>
      </c>
      <c r="U6289">
        <v>0.75320681912991305</v>
      </c>
      <c r="V6289">
        <v>96</v>
      </c>
      <c r="W6289">
        <v>3.72005786153063E-3</v>
      </c>
      <c r="X6289">
        <v>4</v>
      </c>
      <c r="Y6289">
        <v>121</v>
      </c>
      <c r="Z6289">
        <v>0.999999999999999</v>
      </c>
      <c r="AA6289">
        <v>10.948925698121601</v>
      </c>
      <c r="AB6289">
        <v>106</v>
      </c>
      <c r="AC6289">
        <v>0.94500210723332501</v>
      </c>
      <c r="AD6289">
        <v>15</v>
      </c>
      <c r="AE6289">
        <v>5.49978927666748E-2</v>
      </c>
      <c r="AF6289">
        <v>0</v>
      </c>
      <c r="AG6289">
        <v>0</v>
      </c>
      <c r="AH6289">
        <v>0</v>
      </c>
      <c r="AI6289">
        <v>0</v>
      </c>
      <c r="AJ6289">
        <v>54.263172423369603</v>
      </c>
      <c r="AK6289">
        <v>121</v>
      </c>
      <c r="AL6289">
        <v>1</v>
      </c>
      <c r="AM6289">
        <v>0</v>
      </c>
      <c r="AN6289">
        <v>0</v>
      </c>
      <c r="AO6289">
        <v>0</v>
      </c>
      <c r="AP6289">
        <v>0</v>
      </c>
      <c r="AQ6289">
        <v>121</v>
      </c>
      <c r="AR6289">
        <v>1</v>
      </c>
      <c r="AS6289">
        <v>0</v>
      </c>
      <c r="AT6289">
        <v>0</v>
      </c>
      <c r="AU6289">
        <v>0</v>
      </c>
      <c r="AV6289">
        <v>0</v>
      </c>
      <c r="AW6289">
        <v>121</v>
      </c>
      <c r="AX6289">
        <v>1</v>
      </c>
      <c r="AY6289">
        <v>53.234095487134098</v>
      </c>
      <c r="AZ6289">
        <v>121</v>
      </c>
      <c r="BA6289">
        <v>1</v>
      </c>
      <c r="BB6289">
        <v>116</v>
      </c>
      <c r="BC6289">
        <v>0.55593363786542505</v>
      </c>
      <c r="BD6289">
        <v>5</v>
      </c>
      <c r="BE6289">
        <v>0.44406636213457401</v>
      </c>
      <c r="BF6289">
        <v>55.913116525531997</v>
      </c>
      <c r="BG6289">
        <v>63.864871699608898</v>
      </c>
      <c r="BH6289">
        <v>51.120310357911997</v>
      </c>
      <c r="BI6289">
        <v>52.641978485399903</v>
      </c>
    </row>
    <row r="6290" spans="1:61" x14ac:dyDescent="0.25">
      <c r="A6290" s="10" t="str">
        <f>VLOOKUP(D6290,'Index-Relations'!E:F,2,FALSE)</f>
        <v>ESG</v>
      </c>
      <c r="B6290" t="s">
        <v>3450</v>
      </c>
      <c r="C6290" s="53" t="s">
        <v>2770</v>
      </c>
      <c r="D6290" s="59" t="s">
        <v>2951</v>
      </c>
      <c r="E6290" s="59" t="s">
        <v>9706</v>
      </c>
      <c r="F6290" t="s">
        <v>1277</v>
      </c>
      <c r="G6290" t="s">
        <v>2460</v>
      </c>
      <c r="H6290" t="s">
        <v>1278</v>
      </c>
      <c r="I6290" s="52">
        <v>45323</v>
      </c>
      <c r="J6290" t="s">
        <v>2457</v>
      </c>
      <c r="K6290">
        <v>122</v>
      </c>
      <c r="L6290">
        <v>58.828018272480598</v>
      </c>
      <c r="M6290">
        <v>121</v>
      </c>
      <c r="N6290">
        <v>1</v>
      </c>
      <c r="O6290">
        <v>67.317366806174604</v>
      </c>
      <c r="P6290">
        <v>121</v>
      </c>
      <c r="Q6290">
        <v>1</v>
      </c>
      <c r="R6290">
        <v>119</v>
      </c>
      <c r="S6290">
        <v>0.98811998422102199</v>
      </c>
      <c r="T6290">
        <v>39.252706064511898</v>
      </c>
      <c r="U6290">
        <v>0.74819074454714196</v>
      </c>
      <c r="V6290">
        <v>95</v>
      </c>
      <c r="W6290">
        <v>3.8016562734977501E-3</v>
      </c>
      <c r="X6290">
        <v>4</v>
      </c>
      <c r="Y6290">
        <v>121</v>
      </c>
      <c r="Z6290">
        <v>0.999999999999999</v>
      </c>
      <c r="AA6290">
        <v>8.3820255034393796</v>
      </c>
      <c r="AB6290">
        <v>105</v>
      </c>
      <c r="AC6290">
        <v>0.93973563369806401</v>
      </c>
      <c r="AD6290">
        <v>16</v>
      </c>
      <c r="AE6290">
        <v>6.0264366301935601E-2</v>
      </c>
      <c r="AF6290">
        <v>1</v>
      </c>
      <c r="AG6290">
        <v>1.2489999999999999E-16</v>
      </c>
      <c r="AH6290">
        <v>0</v>
      </c>
      <c r="AI6290">
        <v>0</v>
      </c>
      <c r="AJ6290">
        <v>54.277506488264301</v>
      </c>
      <c r="AK6290">
        <v>121</v>
      </c>
      <c r="AL6290">
        <v>1</v>
      </c>
      <c r="AM6290">
        <v>0</v>
      </c>
      <c r="AN6290">
        <v>0</v>
      </c>
      <c r="AO6290">
        <v>0</v>
      </c>
      <c r="AP6290">
        <v>0</v>
      </c>
      <c r="AQ6290">
        <v>121</v>
      </c>
      <c r="AR6290">
        <v>0.999999999999999</v>
      </c>
      <c r="AS6290">
        <v>0</v>
      </c>
      <c r="AT6290">
        <v>0</v>
      </c>
      <c r="AU6290">
        <v>0</v>
      </c>
      <c r="AV6290">
        <v>0</v>
      </c>
      <c r="AW6290">
        <v>121</v>
      </c>
      <c r="AX6290">
        <v>1</v>
      </c>
      <c r="AY6290">
        <v>53.928373256590199</v>
      </c>
      <c r="AZ6290">
        <v>121</v>
      </c>
      <c r="BA6290">
        <v>1</v>
      </c>
      <c r="BB6290">
        <v>116</v>
      </c>
      <c r="BC6290">
        <v>0.56880044197781898</v>
      </c>
      <c r="BD6290">
        <v>5</v>
      </c>
      <c r="BE6290">
        <v>0.43119955802218002</v>
      </c>
      <c r="BF6290">
        <v>55.824248700717</v>
      </c>
      <c r="BG6290">
        <v>63.324453807436903</v>
      </c>
      <c r="BH6290">
        <v>51.7035178515859</v>
      </c>
      <c r="BI6290">
        <v>52.545819842389001</v>
      </c>
    </row>
    <row r="6291" spans="1:61" x14ac:dyDescent="0.25">
      <c r="A6291" s="10" t="str">
        <f>VLOOKUP(D6291,'Index-Relations'!E:F,2,FALSE)</f>
        <v>ESG</v>
      </c>
      <c r="B6291" t="s">
        <v>3450</v>
      </c>
      <c r="C6291" s="53" t="s">
        <v>2760</v>
      </c>
      <c r="D6291" s="59" t="s">
        <v>2952</v>
      </c>
      <c r="E6291" s="59" t="s">
        <v>9707</v>
      </c>
      <c r="F6291" t="s">
        <v>1281</v>
      </c>
      <c r="G6291" t="s">
        <v>2477</v>
      </c>
      <c r="H6291" t="s">
        <v>1282</v>
      </c>
      <c r="I6291" s="52">
        <v>45658</v>
      </c>
      <c r="J6291" t="s">
        <v>2457</v>
      </c>
      <c r="K6291">
        <v>70</v>
      </c>
      <c r="L6291" s="73">
        <v>69.833926685281995</v>
      </c>
      <c r="M6291">
        <v>70</v>
      </c>
      <c r="N6291">
        <v>1</v>
      </c>
      <c r="O6291" s="73">
        <v>76.8576958770809</v>
      </c>
      <c r="P6291">
        <v>70</v>
      </c>
      <c r="Q6291">
        <v>1</v>
      </c>
      <c r="R6291">
        <v>69</v>
      </c>
      <c r="S6291">
        <v>0.99959768251641001</v>
      </c>
      <c r="T6291">
        <v>47.561653636034499</v>
      </c>
      <c r="U6291">
        <v>0.98611023287174504</v>
      </c>
      <c r="V6291">
        <v>69</v>
      </c>
      <c r="W6291">
        <v>0.14890633998392699</v>
      </c>
      <c r="X6291">
        <v>19</v>
      </c>
      <c r="Y6291">
        <v>70</v>
      </c>
      <c r="Z6291">
        <v>1</v>
      </c>
      <c r="AA6291">
        <v>15.8777630887284</v>
      </c>
      <c r="AB6291">
        <v>63</v>
      </c>
      <c r="AC6291">
        <v>0.93781966079732504</v>
      </c>
      <c r="AD6291">
        <v>7</v>
      </c>
      <c r="AE6291">
        <v>6.2180339202674399E-2</v>
      </c>
      <c r="AF6291">
        <v>0</v>
      </c>
      <c r="AG6291">
        <v>0</v>
      </c>
      <c r="AH6291">
        <v>8.0325426060737093E-5</v>
      </c>
      <c r="AI6291">
        <v>1</v>
      </c>
      <c r="AJ6291" s="73">
        <v>59.542028801162999</v>
      </c>
      <c r="AK6291">
        <v>70</v>
      </c>
      <c r="AL6291">
        <v>1</v>
      </c>
      <c r="AM6291">
        <v>0</v>
      </c>
      <c r="AN6291">
        <v>0</v>
      </c>
      <c r="AO6291">
        <v>0</v>
      </c>
      <c r="AP6291">
        <v>0</v>
      </c>
      <c r="AQ6291">
        <v>70</v>
      </c>
      <c r="AR6291">
        <v>0.999999999999999</v>
      </c>
      <c r="AS6291">
        <v>0</v>
      </c>
      <c r="AT6291">
        <v>0</v>
      </c>
      <c r="AU6291">
        <v>0</v>
      </c>
      <c r="AV6291">
        <v>0</v>
      </c>
      <c r="AW6291">
        <v>70</v>
      </c>
      <c r="AX6291">
        <v>1</v>
      </c>
      <c r="AY6291" s="73">
        <v>69.145791856673</v>
      </c>
      <c r="AZ6291">
        <v>70</v>
      </c>
      <c r="BA6291">
        <v>1</v>
      </c>
      <c r="BB6291">
        <v>70</v>
      </c>
      <c r="BC6291">
        <v>0.999999999999999</v>
      </c>
      <c r="BD6291">
        <v>0</v>
      </c>
      <c r="BE6291">
        <v>0</v>
      </c>
      <c r="BF6291">
        <v>69.833926685281995</v>
      </c>
      <c r="BG6291">
        <v>76.8576958770809</v>
      </c>
      <c r="BH6291">
        <v>69.145791856673</v>
      </c>
      <c r="BI6291">
        <v>59.542028801162999</v>
      </c>
    </row>
    <row r="6292" spans="1:61" x14ac:dyDescent="0.25">
      <c r="A6292" s="10" t="str">
        <f>VLOOKUP(D6292,'Index-Relations'!E:F,2,FALSE)</f>
        <v>ESG</v>
      </c>
      <c r="B6292" t="s">
        <v>3450</v>
      </c>
      <c r="C6292" s="53" t="s">
        <v>2761</v>
      </c>
      <c r="D6292" s="59" t="s">
        <v>2952</v>
      </c>
      <c r="E6292" s="59" t="s">
        <v>9708</v>
      </c>
      <c r="F6292" t="s">
        <v>1281</v>
      </c>
      <c r="G6292" t="s">
        <v>2477</v>
      </c>
      <c r="H6292" t="s">
        <v>1282</v>
      </c>
      <c r="I6292" s="52">
        <v>45628</v>
      </c>
      <c r="J6292" t="s">
        <v>2457</v>
      </c>
      <c r="K6292">
        <v>70</v>
      </c>
      <c r="L6292" s="73">
        <v>69.660623238235004</v>
      </c>
      <c r="M6292">
        <v>70</v>
      </c>
      <c r="N6292">
        <v>1</v>
      </c>
      <c r="O6292" s="73">
        <v>76.704976454906998</v>
      </c>
      <c r="P6292">
        <v>70</v>
      </c>
      <c r="Q6292">
        <v>1</v>
      </c>
      <c r="R6292">
        <v>69</v>
      </c>
      <c r="S6292">
        <v>0.99960514751821095</v>
      </c>
      <c r="T6292">
        <v>47.614526987463201</v>
      </c>
      <c r="U6292">
        <v>0.986145631879355</v>
      </c>
      <c r="V6292">
        <v>69</v>
      </c>
      <c r="W6292">
        <v>0.14645166019608699</v>
      </c>
      <c r="X6292">
        <v>19</v>
      </c>
      <c r="Y6292">
        <v>70</v>
      </c>
      <c r="Z6292">
        <v>0.999999999999999</v>
      </c>
      <c r="AA6292">
        <v>14.908407267748</v>
      </c>
      <c r="AB6292">
        <v>64</v>
      </c>
      <c r="AC6292">
        <v>0.976736167807986</v>
      </c>
      <c r="AD6292">
        <v>6</v>
      </c>
      <c r="AE6292">
        <v>2.3263832192013601E-2</v>
      </c>
      <c r="AF6292">
        <v>0</v>
      </c>
      <c r="AG6292">
        <v>1.7E-16</v>
      </c>
      <c r="AH6292">
        <v>8.1136777316364301E-5</v>
      </c>
      <c r="AI6292">
        <v>1</v>
      </c>
      <c r="AJ6292" s="73">
        <v>59.423914405890997</v>
      </c>
      <c r="AK6292">
        <v>70</v>
      </c>
      <c r="AL6292">
        <v>1</v>
      </c>
      <c r="AM6292">
        <v>0</v>
      </c>
      <c r="AN6292">
        <v>0</v>
      </c>
      <c r="AO6292">
        <v>0</v>
      </c>
      <c r="AP6292">
        <v>0</v>
      </c>
      <c r="AQ6292">
        <v>70</v>
      </c>
      <c r="AR6292">
        <v>0.999999999999999</v>
      </c>
      <c r="AS6292">
        <v>0</v>
      </c>
      <c r="AT6292">
        <v>0</v>
      </c>
      <c r="AU6292">
        <v>0</v>
      </c>
      <c r="AV6292">
        <v>0</v>
      </c>
      <c r="AW6292">
        <v>70</v>
      </c>
      <c r="AX6292">
        <v>0.999999999999999</v>
      </c>
      <c r="AY6292" s="73">
        <v>68.921959825293001</v>
      </c>
      <c r="AZ6292">
        <v>70</v>
      </c>
      <c r="BA6292">
        <v>1</v>
      </c>
      <c r="BB6292">
        <v>70</v>
      </c>
      <c r="BC6292">
        <v>0.999999999999999</v>
      </c>
      <c r="BD6292">
        <v>0</v>
      </c>
      <c r="BE6292">
        <v>0</v>
      </c>
      <c r="BF6292">
        <v>69.660623238235004</v>
      </c>
      <c r="BG6292">
        <v>76.704976454906998</v>
      </c>
      <c r="BH6292">
        <v>68.921959825293001</v>
      </c>
      <c r="BI6292">
        <v>59.423914405890997</v>
      </c>
    </row>
    <row r="6293" spans="1:61" x14ac:dyDescent="0.25">
      <c r="A6293" s="10" t="str">
        <f>VLOOKUP(D6293,'Index-Relations'!E:F,2,FALSE)</f>
        <v>ESG</v>
      </c>
      <c r="B6293" t="s">
        <v>3450</v>
      </c>
      <c r="C6293" s="53" t="s">
        <v>2762</v>
      </c>
      <c r="D6293" s="59" t="s">
        <v>2952</v>
      </c>
      <c r="E6293" s="59" t="s">
        <v>9709</v>
      </c>
      <c r="F6293" t="s">
        <v>1281</v>
      </c>
      <c r="G6293" t="s">
        <v>2477</v>
      </c>
      <c r="H6293" t="s">
        <v>1282</v>
      </c>
      <c r="I6293" s="52">
        <v>45597</v>
      </c>
      <c r="J6293" t="s">
        <v>2457</v>
      </c>
      <c r="K6293">
        <v>70</v>
      </c>
      <c r="L6293" s="73">
        <v>70.046626437404001</v>
      </c>
      <c r="M6293">
        <v>70</v>
      </c>
      <c r="N6293">
        <v>1</v>
      </c>
      <c r="O6293" s="73">
        <v>76.936553996704902</v>
      </c>
      <c r="P6293">
        <v>70</v>
      </c>
      <c r="Q6293">
        <v>1</v>
      </c>
      <c r="R6293">
        <v>69</v>
      </c>
      <c r="S6293">
        <v>0.99960257054794299</v>
      </c>
      <c r="T6293">
        <v>47.727286232881397</v>
      </c>
      <c r="U6293">
        <v>0.98599245096013</v>
      </c>
      <c r="V6293">
        <v>69</v>
      </c>
      <c r="W6293">
        <v>0.145018361142672</v>
      </c>
      <c r="X6293">
        <v>19</v>
      </c>
      <c r="Y6293">
        <v>70</v>
      </c>
      <c r="Z6293">
        <v>0.999999999999999</v>
      </c>
      <c r="AA6293">
        <v>14.979228401740301</v>
      </c>
      <c r="AB6293">
        <v>64</v>
      </c>
      <c r="AC6293">
        <v>0.97472374516876303</v>
      </c>
      <c r="AD6293">
        <v>6</v>
      </c>
      <c r="AE6293">
        <v>2.5276254831236699E-2</v>
      </c>
      <c r="AF6293">
        <v>0</v>
      </c>
      <c r="AG6293">
        <v>1.1102E-16</v>
      </c>
      <c r="AH6293">
        <v>8.1646785756842998E-5</v>
      </c>
      <c r="AI6293">
        <v>1</v>
      </c>
      <c r="AJ6293" s="73">
        <v>60.069017141577902</v>
      </c>
      <c r="AK6293">
        <v>70</v>
      </c>
      <c r="AL6293">
        <v>1</v>
      </c>
      <c r="AM6293">
        <v>0</v>
      </c>
      <c r="AN6293">
        <v>0</v>
      </c>
      <c r="AO6293">
        <v>0</v>
      </c>
      <c r="AP6293">
        <v>0</v>
      </c>
      <c r="AQ6293">
        <v>70</v>
      </c>
      <c r="AR6293">
        <v>1</v>
      </c>
      <c r="AS6293">
        <v>0</v>
      </c>
      <c r="AT6293">
        <v>0</v>
      </c>
      <c r="AU6293">
        <v>0</v>
      </c>
      <c r="AV6293">
        <v>0</v>
      </c>
      <c r="AW6293">
        <v>70</v>
      </c>
      <c r="AX6293">
        <v>0.999999999999999</v>
      </c>
      <c r="AY6293" s="73">
        <v>69.2090101204479</v>
      </c>
      <c r="AZ6293">
        <v>70</v>
      </c>
      <c r="BA6293">
        <v>1</v>
      </c>
      <c r="BB6293">
        <v>70</v>
      </c>
      <c r="BC6293">
        <v>1</v>
      </c>
      <c r="BD6293">
        <v>0</v>
      </c>
      <c r="BE6293">
        <v>0</v>
      </c>
      <c r="BF6293">
        <v>70.046626437404001</v>
      </c>
      <c r="BG6293">
        <v>76.936553996704902</v>
      </c>
      <c r="BH6293">
        <v>69.2090101204479</v>
      </c>
      <c r="BI6293">
        <v>60.069017141577902</v>
      </c>
    </row>
    <row r="6294" spans="1:61" x14ac:dyDescent="0.25">
      <c r="A6294" s="10" t="str">
        <f>VLOOKUP(D6294,'Index-Relations'!E:F,2,FALSE)</f>
        <v>ESG</v>
      </c>
      <c r="B6294" t="s">
        <v>3450</v>
      </c>
      <c r="C6294" s="53" t="s">
        <v>2763</v>
      </c>
      <c r="D6294" s="59" t="s">
        <v>2952</v>
      </c>
      <c r="E6294" s="59" t="s">
        <v>9710</v>
      </c>
      <c r="F6294" t="s">
        <v>1281</v>
      </c>
      <c r="G6294" t="s">
        <v>2477</v>
      </c>
      <c r="H6294" t="s">
        <v>1282</v>
      </c>
      <c r="I6294" s="52">
        <v>45566</v>
      </c>
      <c r="J6294" t="s">
        <v>2457</v>
      </c>
      <c r="K6294">
        <v>70</v>
      </c>
      <c r="L6294" s="73">
        <v>70.114803255260995</v>
      </c>
      <c r="M6294">
        <v>70</v>
      </c>
      <c r="N6294">
        <v>1</v>
      </c>
      <c r="O6294" s="73">
        <v>76.897056626225904</v>
      </c>
      <c r="P6294">
        <v>70</v>
      </c>
      <c r="Q6294">
        <v>1</v>
      </c>
      <c r="R6294">
        <v>69</v>
      </c>
      <c r="S6294">
        <v>0.99962183722292197</v>
      </c>
      <c r="T6294">
        <v>47.715739842657499</v>
      </c>
      <c r="U6294">
        <v>0.98572567366621</v>
      </c>
      <c r="V6294">
        <v>69</v>
      </c>
      <c r="W6294">
        <v>0.14577545854454901</v>
      </c>
      <c r="X6294">
        <v>19</v>
      </c>
      <c r="Y6294">
        <v>70</v>
      </c>
      <c r="Z6294">
        <v>1</v>
      </c>
      <c r="AA6294">
        <v>14.2632528812819</v>
      </c>
      <c r="AB6294">
        <v>64</v>
      </c>
      <c r="AC6294">
        <v>0.974183154530877</v>
      </c>
      <c r="AD6294">
        <v>6</v>
      </c>
      <c r="AE6294">
        <v>2.58168454691226E-2</v>
      </c>
      <c r="AF6294">
        <v>0</v>
      </c>
      <c r="AG6294">
        <v>0</v>
      </c>
      <c r="AH6294">
        <v>8.1203659065085196E-5</v>
      </c>
      <c r="AI6294">
        <v>1</v>
      </c>
      <c r="AJ6294" s="73">
        <v>60.422449415362003</v>
      </c>
      <c r="AK6294">
        <v>70</v>
      </c>
      <c r="AL6294">
        <v>1</v>
      </c>
      <c r="AM6294">
        <v>0</v>
      </c>
      <c r="AN6294">
        <v>0</v>
      </c>
      <c r="AO6294">
        <v>0</v>
      </c>
      <c r="AP6294">
        <v>0</v>
      </c>
      <c r="AQ6294">
        <v>70</v>
      </c>
      <c r="AR6294">
        <v>1</v>
      </c>
      <c r="AS6294">
        <v>0</v>
      </c>
      <c r="AT6294">
        <v>0</v>
      </c>
      <c r="AU6294">
        <v>0</v>
      </c>
      <c r="AV6294">
        <v>0</v>
      </c>
      <c r="AW6294">
        <v>70</v>
      </c>
      <c r="AX6294">
        <v>0.999999999999999</v>
      </c>
      <c r="AY6294" s="73">
        <v>69.190378464035902</v>
      </c>
      <c r="AZ6294">
        <v>70</v>
      </c>
      <c r="BA6294">
        <v>1</v>
      </c>
      <c r="BB6294">
        <v>70</v>
      </c>
      <c r="BC6294">
        <v>1</v>
      </c>
      <c r="BD6294">
        <v>0</v>
      </c>
      <c r="BE6294">
        <v>0</v>
      </c>
      <c r="BF6294">
        <v>70.114803255260995</v>
      </c>
      <c r="BG6294">
        <v>76.897056626225904</v>
      </c>
      <c r="BH6294">
        <v>69.190378464035902</v>
      </c>
      <c r="BI6294">
        <v>60.422449415362003</v>
      </c>
    </row>
    <row r="6295" spans="1:61" x14ac:dyDescent="0.25">
      <c r="A6295" s="10" t="str">
        <f>VLOOKUP(D6295,'Index-Relations'!E:F,2,FALSE)</f>
        <v>ESG</v>
      </c>
      <c r="B6295" t="s">
        <v>3450</v>
      </c>
      <c r="C6295" s="53" t="s">
        <v>2764</v>
      </c>
      <c r="D6295" s="59" t="s">
        <v>2952</v>
      </c>
      <c r="E6295" s="59" t="s">
        <v>9711</v>
      </c>
      <c r="F6295" t="s">
        <v>1281</v>
      </c>
      <c r="G6295" t="s">
        <v>2477</v>
      </c>
      <c r="H6295" t="s">
        <v>1282</v>
      </c>
      <c r="I6295" s="52">
        <v>45537</v>
      </c>
      <c r="J6295" t="s">
        <v>2457</v>
      </c>
      <c r="K6295">
        <v>77</v>
      </c>
      <c r="L6295" s="73">
        <v>70.092727181275905</v>
      </c>
      <c r="M6295">
        <v>77</v>
      </c>
      <c r="N6295">
        <v>1</v>
      </c>
      <c r="O6295" s="73">
        <v>76.828619393205997</v>
      </c>
      <c r="P6295">
        <v>77</v>
      </c>
      <c r="Q6295">
        <v>1</v>
      </c>
      <c r="R6295">
        <v>76</v>
      </c>
      <c r="S6295">
        <v>0.99964230403263199</v>
      </c>
      <c r="T6295">
        <v>47.782454328502297</v>
      </c>
      <c r="U6295">
        <v>0.98811459168913496</v>
      </c>
      <c r="V6295">
        <v>76</v>
      </c>
      <c r="W6295">
        <v>0.14885875105530599</v>
      </c>
      <c r="X6295">
        <v>21</v>
      </c>
      <c r="Y6295">
        <v>77</v>
      </c>
      <c r="Z6295">
        <v>0.999999999999999</v>
      </c>
      <c r="AA6295">
        <v>14.6201953414126</v>
      </c>
      <c r="AB6295">
        <v>75</v>
      </c>
      <c r="AC6295">
        <v>0.98019712882485299</v>
      </c>
      <c r="AD6295">
        <v>3</v>
      </c>
      <c r="AE6295">
        <v>2.1608290913122202E-2</v>
      </c>
      <c r="AF6295">
        <v>-1</v>
      </c>
      <c r="AG6295">
        <v>0</v>
      </c>
      <c r="AH6295">
        <v>7.75937738141443E-5</v>
      </c>
      <c r="AI6295">
        <v>1</v>
      </c>
      <c r="AJ6295" s="73">
        <v>60.348513175150003</v>
      </c>
      <c r="AK6295">
        <v>77</v>
      </c>
      <c r="AL6295">
        <v>1</v>
      </c>
      <c r="AM6295">
        <v>0</v>
      </c>
      <c r="AN6295">
        <v>0</v>
      </c>
      <c r="AO6295">
        <v>0</v>
      </c>
      <c r="AP6295">
        <v>0</v>
      </c>
      <c r="AQ6295">
        <v>77</v>
      </c>
      <c r="AR6295">
        <v>0.999999999999999</v>
      </c>
      <c r="AS6295">
        <v>0</v>
      </c>
      <c r="AT6295">
        <v>0</v>
      </c>
      <c r="AU6295">
        <v>0</v>
      </c>
      <c r="AV6295">
        <v>0</v>
      </c>
      <c r="AW6295">
        <v>77</v>
      </c>
      <c r="AX6295">
        <v>1</v>
      </c>
      <c r="AY6295" s="73">
        <v>69.262218359999906</v>
      </c>
      <c r="AZ6295">
        <v>77</v>
      </c>
      <c r="BA6295">
        <v>1</v>
      </c>
      <c r="BB6295">
        <v>77</v>
      </c>
      <c r="BC6295">
        <v>0.999999999999999</v>
      </c>
      <c r="BD6295">
        <v>0</v>
      </c>
      <c r="BE6295">
        <v>0</v>
      </c>
      <c r="BF6295">
        <v>70.092727181275905</v>
      </c>
      <c r="BG6295">
        <v>76.828619393205997</v>
      </c>
      <c r="BH6295">
        <v>69.262218359999906</v>
      </c>
      <c r="BI6295">
        <v>60.348513175150003</v>
      </c>
    </row>
    <row r="6296" spans="1:61" x14ac:dyDescent="0.25">
      <c r="A6296" s="10" t="str">
        <f>VLOOKUP(D6296,'Index-Relations'!E:F,2,FALSE)</f>
        <v>ESG</v>
      </c>
      <c r="B6296" t="s">
        <v>3450</v>
      </c>
      <c r="C6296" s="53" t="s">
        <v>3350</v>
      </c>
      <c r="D6296" s="59" t="s">
        <v>2952</v>
      </c>
      <c r="E6296" s="59" t="s">
        <v>9712</v>
      </c>
      <c r="F6296" t="s">
        <v>1281</v>
      </c>
      <c r="G6296" t="s">
        <v>2477</v>
      </c>
      <c r="H6296" t="s">
        <v>1282</v>
      </c>
      <c r="I6296" s="52">
        <v>45505</v>
      </c>
      <c r="J6296" t="s">
        <v>2457</v>
      </c>
      <c r="K6296">
        <v>77</v>
      </c>
      <c r="L6296" s="73">
        <v>70.185982421336007</v>
      </c>
      <c r="M6296">
        <v>77</v>
      </c>
      <c r="N6296">
        <v>1</v>
      </c>
      <c r="O6296" s="73">
        <v>76.766217866638897</v>
      </c>
      <c r="P6296">
        <v>77</v>
      </c>
      <c r="Q6296">
        <v>1</v>
      </c>
      <c r="R6296">
        <v>76</v>
      </c>
      <c r="S6296">
        <v>0.99964360273223696</v>
      </c>
      <c r="T6296">
        <v>47.833367280299001</v>
      </c>
      <c r="U6296">
        <v>0.98635395823452598</v>
      </c>
      <c r="V6296">
        <v>76</v>
      </c>
      <c r="W6296">
        <v>0.157741819726571</v>
      </c>
      <c r="X6296">
        <v>21</v>
      </c>
      <c r="Y6296">
        <v>77</v>
      </c>
      <c r="Z6296">
        <v>1</v>
      </c>
      <c r="AA6296">
        <v>15.221067596049499</v>
      </c>
      <c r="AB6296">
        <v>76</v>
      </c>
      <c r="AC6296">
        <v>0.99744856260560799</v>
      </c>
      <c r="AD6296">
        <v>1</v>
      </c>
      <c r="AE6296">
        <v>2.5514373943913001E-3</v>
      </c>
      <c r="AF6296">
        <v>0</v>
      </c>
      <c r="AG6296">
        <v>0</v>
      </c>
      <c r="AH6296">
        <v>7.85857190524507E-5</v>
      </c>
      <c r="AI6296">
        <v>1</v>
      </c>
      <c r="AJ6296" s="73">
        <v>60.720378228071901</v>
      </c>
      <c r="AK6296">
        <v>77</v>
      </c>
      <c r="AL6296">
        <v>1</v>
      </c>
      <c r="AM6296">
        <v>0</v>
      </c>
      <c r="AN6296">
        <v>0</v>
      </c>
      <c r="AO6296">
        <v>0</v>
      </c>
      <c r="AP6296">
        <v>0</v>
      </c>
      <c r="AQ6296">
        <v>77</v>
      </c>
      <c r="AR6296">
        <v>0.999999999999999</v>
      </c>
      <c r="AS6296">
        <v>0</v>
      </c>
      <c r="AT6296">
        <v>0</v>
      </c>
      <c r="AU6296">
        <v>0</v>
      </c>
      <c r="AV6296">
        <v>0</v>
      </c>
      <c r="AW6296">
        <v>77</v>
      </c>
      <c r="AX6296">
        <v>0.999999999999999</v>
      </c>
      <c r="AY6296" s="73">
        <v>69.325987394178</v>
      </c>
      <c r="AZ6296">
        <v>77</v>
      </c>
      <c r="BA6296">
        <v>1</v>
      </c>
      <c r="BB6296">
        <v>77</v>
      </c>
      <c r="BC6296">
        <v>0.999999999999999</v>
      </c>
      <c r="BD6296">
        <v>0</v>
      </c>
      <c r="BE6296">
        <v>0</v>
      </c>
      <c r="BF6296">
        <v>70.185982421336007</v>
      </c>
      <c r="BG6296">
        <v>76.766217866638897</v>
      </c>
      <c r="BH6296">
        <v>69.325987394178</v>
      </c>
      <c r="BI6296">
        <v>60.720378228071901</v>
      </c>
    </row>
    <row r="6297" spans="1:61" x14ac:dyDescent="0.25">
      <c r="A6297" s="10" t="str">
        <f>VLOOKUP(D6297,'Index-Relations'!E:F,2,FALSE)</f>
        <v>ESG</v>
      </c>
      <c r="B6297" t="s">
        <v>3450</v>
      </c>
      <c r="C6297" s="53" t="s">
        <v>2765</v>
      </c>
      <c r="D6297" s="59" t="s">
        <v>2952</v>
      </c>
      <c r="E6297" s="59" t="s">
        <v>9713</v>
      </c>
      <c r="F6297" t="s">
        <v>1281</v>
      </c>
      <c r="G6297" t="s">
        <v>2477</v>
      </c>
      <c r="H6297" t="s">
        <v>1282</v>
      </c>
      <c r="I6297" s="52">
        <v>45474</v>
      </c>
      <c r="J6297" t="s">
        <v>2457</v>
      </c>
      <c r="K6297">
        <v>78</v>
      </c>
      <c r="L6297" s="73">
        <v>69.934723942111006</v>
      </c>
      <c r="M6297">
        <v>78</v>
      </c>
      <c r="N6297">
        <v>1</v>
      </c>
      <c r="O6297" s="73">
        <v>76.427683245281003</v>
      </c>
      <c r="P6297">
        <v>78</v>
      </c>
      <c r="Q6297">
        <v>1</v>
      </c>
      <c r="R6297">
        <v>77</v>
      </c>
      <c r="S6297">
        <v>0.99959204269802504</v>
      </c>
      <c r="T6297">
        <v>47.760963637226197</v>
      </c>
      <c r="U6297">
        <v>0.98611709787553703</v>
      </c>
      <c r="V6297">
        <v>77</v>
      </c>
      <c r="W6297">
        <v>0.15631391809714501</v>
      </c>
      <c r="X6297">
        <v>21</v>
      </c>
      <c r="Y6297">
        <v>78</v>
      </c>
      <c r="Z6297">
        <v>1</v>
      </c>
      <c r="AA6297">
        <v>16.242541038909</v>
      </c>
      <c r="AB6297">
        <v>76</v>
      </c>
      <c r="AC6297">
        <v>0.91438992391720797</v>
      </c>
      <c r="AD6297">
        <v>2</v>
      </c>
      <c r="AE6297">
        <v>8.5610076082791906E-2</v>
      </c>
      <c r="AF6297">
        <v>0</v>
      </c>
      <c r="AG6297">
        <v>4.1629999999999998E-17</v>
      </c>
      <c r="AH6297">
        <v>1.6110596634059401E-4</v>
      </c>
      <c r="AI6297">
        <v>1</v>
      </c>
      <c r="AJ6297" s="73">
        <v>60.343168340903901</v>
      </c>
      <c r="AK6297">
        <v>78</v>
      </c>
      <c r="AL6297">
        <v>1</v>
      </c>
      <c r="AM6297">
        <v>0</v>
      </c>
      <c r="AN6297">
        <v>0</v>
      </c>
      <c r="AO6297">
        <v>0</v>
      </c>
      <c r="AP6297">
        <v>0</v>
      </c>
      <c r="AQ6297">
        <v>78</v>
      </c>
      <c r="AR6297">
        <v>0.999999999999999</v>
      </c>
      <c r="AS6297">
        <v>0</v>
      </c>
      <c r="AT6297">
        <v>0</v>
      </c>
      <c r="AU6297">
        <v>0</v>
      </c>
      <c r="AV6297">
        <v>0</v>
      </c>
      <c r="AW6297">
        <v>78</v>
      </c>
      <c r="AX6297">
        <v>1</v>
      </c>
      <c r="AY6297" s="73">
        <v>69.315703187521905</v>
      </c>
      <c r="AZ6297">
        <v>78</v>
      </c>
      <c r="BA6297">
        <v>1</v>
      </c>
      <c r="BB6297">
        <v>78</v>
      </c>
      <c r="BC6297">
        <v>0.999999999999999</v>
      </c>
      <c r="BD6297">
        <v>0</v>
      </c>
      <c r="BE6297">
        <v>0</v>
      </c>
      <c r="BF6297">
        <v>69.934723942111006</v>
      </c>
      <c r="BG6297">
        <v>76.427683245281003</v>
      </c>
      <c r="BH6297">
        <v>69.315703187521905</v>
      </c>
      <c r="BI6297">
        <v>60.343168340903901</v>
      </c>
    </row>
    <row r="6298" spans="1:61" x14ac:dyDescent="0.25">
      <c r="A6298" s="10" t="str">
        <f>VLOOKUP(D6298,'Index-Relations'!E:F,2,FALSE)</f>
        <v>ESG</v>
      </c>
      <c r="B6298" t="s">
        <v>3450</v>
      </c>
      <c r="C6298" s="53" t="s">
        <v>2766</v>
      </c>
      <c r="D6298" s="59" t="s">
        <v>2952</v>
      </c>
      <c r="E6298" s="59" t="s">
        <v>9714</v>
      </c>
      <c r="F6298" t="s">
        <v>1281</v>
      </c>
      <c r="G6298" t="s">
        <v>2477</v>
      </c>
      <c r="H6298" t="s">
        <v>1282</v>
      </c>
      <c r="I6298" s="52">
        <v>45446</v>
      </c>
      <c r="J6298" t="s">
        <v>2457</v>
      </c>
      <c r="K6298">
        <v>78</v>
      </c>
      <c r="L6298" s="73">
        <v>70.381916823536997</v>
      </c>
      <c r="M6298">
        <v>78</v>
      </c>
      <c r="N6298">
        <v>1</v>
      </c>
      <c r="O6298" s="73">
        <v>76.583773560202005</v>
      </c>
      <c r="P6298">
        <v>78</v>
      </c>
      <c r="Q6298">
        <v>1</v>
      </c>
      <c r="R6298">
        <v>77</v>
      </c>
      <c r="S6298">
        <v>0.99954678577999201</v>
      </c>
      <c r="T6298">
        <v>47.762276234392402</v>
      </c>
      <c r="U6298">
        <v>0.98672803497384598</v>
      </c>
      <c r="V6298">
        <v>77</v>
      </c>
      <c r="W6298">
        <v>0.15465948903638199</v>
      </c>
      <c r="X6298">
        <v>21</v>
      </c>
      <c r="Y6298">
        <v>78</v>
      </c>
      <c r="Z6298">
        <v>1</v>
      </c>
      <c r="AA6298">
        <v>16.457275788980901</v>
      </c>
      <c r="AB6298">
        <v>76</v>
      </c>
      <c r="AC6298">
        <v>0.91880266606866801</v>
      </c>
      <c r="AD6298">
        <v>2</v>
      </c>
      <c r="AE6298">
        <v>8.1197333931331397E-2</v>
      </c>
      <c r="AF6298">
        <v>0</v>
      </c>
      <c r="AG6298">
        <v>9.7139999999999999E-17</v>
      </c>
      <c r="AH6298">
        <v>1.65562479153279E-4</v>
      </c>
      <c r="AI6298">
        <v>1</v>
      </c>
      <c r="AJ6298" s="73">
        <v>60.989778590604999</v>
      </c>
      <c r="AK6298">
        <v>78</v>
      </c>
      <c r="AL6298">
        <v>1</v>
      </c>
      <c r="AM6298">
        <v>0</v>
      </c>
      <c r="AN6298">
        <v>0</v>
      </c>
      <c r="AO6298">
        <v>0</v>
      </c>
      <c r="AP6298">
        <v>0</v>
      </c>
      <c r="AQ6298">
        <v>78</v>
      </c>
      <c r="AR6298">
        <v>1</v>
      </c>
      <c r="AS6298">
        <v>0</v>
      </c>
      <c r="AT6298">
        <v>0</v>
      </c>
      <c r="AU6298">
        <v>0</v>
      </c>
      <c r="AV6298">
        <v>0</v>
      </c>
      <c r="AW6298">
        <v>78</v>
      </c>
      <c r="AX6298">
        <v>0.999999999999999</v>
      </c>
      <c r="AY6298" s="73">
        <v>69.952646012296995</v>
      </c>
      <c r="AZ6298">
        <v>78</v>
      </c>
      <c r="BA6298">
        <v>1</v>
      </c>
      <c r="BB6298">
        <v>78</v>
      </c>
      <c r="BC6298">
        <v>1</v>
      </c>
      <c r="BD6298">
        <v>0</v>
      </c>
      <c r="BE6298">
        <v>0</v>
      </c>
      <c r="BF6298">
        <v>70.381916823536997</v>
      </c>
      <c r="BG6298">
        <v>76.583773560202005</v>
      </c>
      <c r="BH6298">
        <v>69.952646012296995</v>
      </c>
      <c r="BI6298">
        <v>60.989778590604999</v>
      </c>
    </row>
    <row r="6299" spans="1:61" x14ac:dyDescent="0.25">
      <c r="A6299" s="10" t="str">
        <f>VLOOKUP(D6299,'Index-Relations'!E:F,2,FALSE)</f>
        <v>ESG</v>
      </c>
      <c r="B6299" t="s">
        <v>3450</v>
      </c>
      <c r="C6299" s="53" t="s">
        <v>2767</v>
      </c>
      <c r="D6299" s="59" t="s">
        <v>2952</v>
      </c>
      <c r="E6299" s="59" t="s">
        <v>9715</v>
      </c>
      <c r="F6299" t="s">
        <v>1281</v>
      </c>
      <c r="G6299" t="s">
        <v>2477</v>
      </c>
      <c r="H6299" t="s">
        <v>1282</v>
      </c>
      <c r="I6299" s="52">
        <v>45413</v>
      </c>
      <c r="J6299" t="s">
        <v>2457</v>
      </c>
      <c r="K6299">
        <v>78</v>
      </c>
      <c r="L6299" s="73">
        <v>70.521467527611904</v>
      </c>
      <c r="M6299">
        <v>78</v>
      </c>
      <c r="N6299">
        <v>1</v>
      </c>
      <c r="O6299" s="73">
        <v>76.565337475864993</v>
      </c>
      <c r="P6299">
        <v>78</v>
      </c>
      <c r="Q6299">
        <v>1</v>
      </c>
      <c r="R6299">
        <v>77</v>
      </c>
      <c r="S6299">
        <v>0.99957181770335002</v>
      </c>
      <c r="T6299">
        <v>47.869779127366797</v>
      </c>
      <c r="U6299">
        <v>0.985787214175187</v>
      </c>
      <c r="V6299">
        <v>77</v>
      </c>
      <c r="W6299">
        <v>0.15003022074699199</v>
      </c>
      <c r="X6299">
        <v>20</v>
      </c>
      <c r="Y6299">
        <v>78</v>
      </c>
      <c r="Z6299">
        <v>0.999999999999999</v>
      </c>
      <c r="AA6299">
        <v>17.116649435815798</v>
      </c>
      <c r="AB6299">
        <v>76</v>
      </c>
      <c r="AC6299">
        <v>0.92498502524695303</v>
      </c>
      <c r="AD6299">
        <v>2</v>
      </c>
      <c r="AE6299">
        <v>7.5014974753046901E-2</v>
      </c>
      <c r="AF6299">
        <v>0</v>
      </c>
      <c r="AG6299">
        <v>6.9390000000000004E-17</v>
      </c>
      <c r="AH6299">
        <v>1.5752753156855699E-4</v>
      </c>
      <c r="AI6299">
        <v>1</v>
      </c>
      <c r="AJ6299" s="73">
        <v>61.353935619887999</v>
      </c>
      <c r="AK6299">
        <v>78</v>
      </c>
      <c r="AL6299">
        <v>1</v>
      </c>
      <c r="AM6299">
        <v>0</v>
      </c>
      <c r="AN6299">
        <v>0</v>
      </c>
      <c r="AO6299">
        <v>0</v>
      </c>
      <c r="AP6299">
        <v>0</v>
      </c>
      <c r="AQ6299">
        <v>78</v>
      </c>
      <c r="AR6299">
        <v>1</v>
      </c>
      <c r="AS6299">
        <v>0</v>
      </c>
      <c r="AT6299">
        <v>0</v>
      </c>
      <c r="AU6299">
        <v>0</v>
      </c>
      <c r="AV6299">
        <v>0</v>
      </c>
      <c r="AW6299">
        <v>78</v>
      </c>
      <c r="AX6299">
        <v>1</v>
      </c>
      <c r="AY6299" s="73">
        <v>70.151714299104995</v>
      </c>
      <c r="AZ6299">
        <v>78</v>
      </c>
      <c r="BA6299">
        <v>1</v>
      </c>
      <c r="BB6299">
        <v>78</v>
      </c>
      <c r="BC6299">
        <v>1</v>
      </c>
      <c r="BD6299">
        <v>0</v>
      </c>
      <c r="BE6299">
        <v>0</v>
      </c>
      <c r="BF6299">
        <v>70.521467527611904</v>
      </c>
      <c r="BG6299">
        <v>76.565337475864993</v>
      </c>
      <c r="BH6299">
        <v>70.151714299104995</v>
      </c>
      <c r="BI6299">
        <v>61.353935619887999</v>
      </c>
    </row>
    <row r="6300" spans="1:61" x14ac:dyDescent="0.25">
      <c r="A6300" s="10" t="str">
        <f>VLOOKUP(D6300,'Index-Relations'!E:F,2,FALSE)</f>
        <v>ESG</v>
      </c>
      <c r="B6300" t="s">
        <v>3450</v>
      </c>
      <c r="C6300" s="53" t="s">
        <v>2768</v>
      </c>
      <c r="D6300" s="59" t="s">
        <v>2952</v>
      </c>
      <c r="E6300" s="59" t="s">
        <v>9716</v>
      </c>
      <c r="F6300" t="s">
        <v>1281</v>
      </c>
      <c r="G6300" t="s">
        <v>2477</v>
      </c>
      <c r="H6300" t="s">
        <v>1282</v>
      </c>
      <c r="I6300" s="52">
        <v>45383</v>
      </c>
      <c r="J6300" t="s">
        <v>2457</v>
      </c>
      <c r="K6300">
        <v>88</v>
      </c>
      <c r="L6300">
        <v>72.593263678308602</v>
      </c>
      <c r="M6300">
        <v>88</v>
      </c>
      <c r="N6300">
        <v>1</v>
      </c>
      <c r="O6300">
        <v>77.452583644865101</v>
      </c>
      <c r="P6300">
        <v>88</v>
      </c>
      <c r="Q6300">
        <v>1</v>
      </c>
      <c r="R6300">
        <v>87</v>
      </c>
      <c r="S6300">
        <v>0.99896380271662999</v>
      </c>
      <c r="T6300">
        <v>48.594069716097799</v>
      </c>
      <c r="U6300">
        <v>0.98681235148481705</v>
      </c>
      <c r="V6300">
        <v>86</v>
      </c>
      <c r="W6300">
        <v>0.112272328314652</v>
      </c>
      <c r="X6300">
        <v>19</v>
      </c>
      <c r="Y6300">
        <v>88</v>
      </c>
      <c r="Z6300">
        <v>0.999999999999999</v>
      </c>
      <c r="AA6300">
        <v>17.284551597150099</v>
      </c>
      <c r="AB6300">
        <v>83</v>
      </c>
      <c r="AC6300">
        <v>0.93259862787234005</v>
      </c>
      <c r="AD6300">
        <v>5</v>
      </c>
      <c r="AE6300">
        <v>6.7401372127658898E-2</v>
      </c>
      <c r="AF6300">
        <v>0</v>
      </c>
      <c r="AG6300">
        <v>8.3269999999999995E-17</v>
      </c>
      <c r="AH6300">
        <v>1.4782713284183999E-4</v>
      </c>
      <c r="AI6300">
        <v>1</v>
      </c>
      <c r="AJ6300">
        <v>63.122337502304603</v>
      </c>
      <c r="AK6300">
        <v>88</v>
      </c>
      <c r="AL6300">
        <v>1</v>
      </c>
      <c r="AM6300">
        <v>0</v>
      </c>
      <c r="AN6300">
        <v>0</v>
      </c>
      <c r="AO6300">
        <v>0</v>
      </c>
      <c r="AP6300">
        <v>0</v>
      </c>
      <c r="AQ6300">
        <v>88</v>
      </c>
      <c r="AR6300">
        <v>1</v>
      </c>
      <c r="AS6300">
        <v>0</v>
      </c>
      <c r="AT6300">
        <v>0</v>
      </c>
      <c r="AU6300">
        <v>0</v>
      </c>
      <c r="AV6300">
        <v>0</v>
      </c>
      <c r="AW6300">
        <v>88</v>
      </c>
      <c r="AX6300">
        <v>0.999999999999999</v>
      </c>
      <c r="AY6300">
        <v>74.324533320040601</v>
      </c>
      <c r="AZ6300">
        <v>88</v>
      </c>
      <c r="BA6300">
        <v>1</v>
      </c>
      <c r="BB6300">
        <v>88</v>
      </c>
      <c r="BC6300">
        <v>1</v>
      </c>
      <c r="BD6300">
        <v>0</v>
      </c>
      <c r="BE6300">
        <v>0</v>
      </c>
      <c r="BF6300">
        <v>69.055834727163003</v>
      </c>
      <c r="BG6300">
        <v>74.276222162444</v>
      </c>
      <c r="BH6300">
        <v>69.894081578086897</v>
      </c>
      <c r="BI6300">
        <v>59.527661985027002</v>
      </c>
    </row>
    <row r="6301" spans="1:61" x14ac:dyDescent="0.25">
      <c r="A6301" s="10" t="str">
        <f>VLOOKUP(D6301,'Index-Relations'!E:F,2,FALSE)</f>
        <v>ESG</v>
      </c>
      <c r="B6301" t="s">
        <v>3450</v>
      </c>
      <c r="C6301" s="53" t="s">
        <v>2769</v>
      </c>
      <c r="D6301" s="59" t="s">
        <v>2952</v>
      </c>
      <c r="E6301" s="59" t="s">
        <v>9717</v>
      </c>
      <c r="F6301" t="s">
        <v>1281</v>
      </c>
      <c r="G6301" t="s">
        <v>2477</v>
      </c>
      <c r="H6301" t="s">
        <v>1282</v>
      </c>
      <c r="I6301" s="52">
        <v>45352</v>
      </c>
      <c r="J6301" t="s">
        <v>2457</v>
      </c>
      <c r="K6301">
        <v>88</v>
      </c>
      <c r="L6301">
        <v>73.053361024106593</v>
      </c>
      <c r="M6301">
        <v>88</v>
      </c>
      <c r="N6301">
        <v>1</v>
      </c>
      <c r="O6301">
        <v>77.808035907522097</v>
      </c>
      <c r="P6301">
        <v>88</v>
      </c>
      <c r="Q6301">
        <v>1</v>
      </c>
      <c r="R6301">
        <v>87</v>
      </c>
      <c r="S6301">
        <v>0.99873093690718495</v>
      </c>
      <c r="T6301">
        <v>48.542485812670101</v>
      </c>
      <c r="U6301">
        <v>0.98494193882405201</v>
      </c>
      <c r="V6301">
        <v>86</v>
      </c>
      <c r="W6301">
        <v>0.13299446952248201</v>
      </c>
      <c r="X6301">
        <v>19</v>
      </c>
      <c r="Y6301">
        <v>88</v>
      </c>
      <c r="Z6301">
        <v>0.999999999999999</v>
      </c>
      <c r="AA6301">
        <v>17.428707953068798</v>
      </c>
      <c r="AB6301">
        <v>83</v>
      </c>
      <c r="AC6301">
        <v>0.933339661373768</v>
      </c>
      <c r="AD6301">
        <v>5</v>
      </c>
      <c r="AE6301">
        <v>6.6660338626231094E-2</v>
      </c>
      <c r="AF6301">
        <v>0</v>
      </c>
      <c r="AG6301">
        <v>3.4694000000000002E-16</v>
      </c>
      <c r="AH6301">
        <v>1.7338378590838E-4</v>
      </c>
      <c r="AI6301">
        <v>1</v>
      </c>
      <c r="AJ6301">
        <v>64.274122602406905</v>
      </c>
      <c r="AK6301">
        <v>88</v>
      </c>
      <c r="AL6301">
        <v>1</v>
      </c>
      <c r="AM6301">
        <v>0</v>
      </c>
      <c r="AN6301">
        <v>0</v>
      </c>
      <c r="AO6301">
        <v>0</v>
      </c>
      <c r="AP6301">
        <v>0</v>
      </c>
      <c r="AQ6301">
        <v>88</v>
      </c>
      <c r="AR6301">
        <v>1</v>
      </c>
      <c r="AS6301">
        <v>0</v>
      </c>
      <c r="AT6301">
        <v>0</v>
      </c>
      <c r="AU6301">
        <v>0</v>
      </c>
      <c r="AV6301">
        <v>0</v>
      </c>
      <c r="AW6301">
        <v>88</v>
      </c>
      <c r="AX6301">
        <v>0.999999999999999</v>
      </c>
      <c r="AY6301">
        <v>74.085884955761301</v>
      </c>
      <c r="AZ6301">
        <v>88</v>
      </c>
      <c r="BA6301">
        <v>1</v>
      </c>
      <c r="BB6301">
        <v>88</v>
      </c>
      <c r="BC6301">
        <v>1</v>
      </c>
      <c r="BD6301">
        <v>0</v>
      </c>
      <c r="BE6301">
        <v>0</v>
      </c>
      <c r="BF6301">
        <v>69.420927988133002</v>
      </c>
      <c r="BG6301">
        <v>74.580858333541002</v>
      </c>
      <c r="BH6301">
        <v>69.546541467029002</v>
      </c>
      <c r="BI6301">
        <v>60.494544791772903</v>
      </c>
    </row>
    <row r="6302" spans="1:61" x14ac:dyDescent="0.25">
      <c r="A6302" s="10" t="str">
        <f>VLOOKUP(D6302,'Index-Relations'!E:F,2,FALSE)</f>
        <v>ESG</v>
      </c>
      <c r="B6302" t="s">
        <v>3450</v>
      </c>
      <c r="C6302" s="53" t="s">
        <v>2770</v>
      </c>
      <c r="D6302" s="59" t="s">
        <v>2952</v>
      </c>
      <c r="E6302" s="59" t="s">
        <v>9718</v>
      </c>
      <c r="F6302" t="s">
        <v>1281</v>
      </c>
      <c r="G6302" t="s">
        <v>2477</v>
      </c>
      <c r="H6302" t="s">
        <v>1282</v>
      </c>
      <c r="I6302" s="52">
        <v>45323</v>
      </c>
      <c r="J6302" t="s">
        <v>2457</v>
      </c>
      <c r="K6302">
        <v>88</v>
      </c>
      <c r="L6302">
        <v>73.235523159531994</v>
      </c>
      <c r="M6302">
        <v>88</v>
      </c>
      <c r="N6302">
        <v>1</v>
      </c>
      <c r="O6302">
        <v>77.954820889055398</v>
      </c>
      <c r="P6302">
        <v>88</v>
      </c>
      <c r="Q6302">
        <v>1</v>
      </c>
      <c r="R6302">
        <v>87</v>
      </c>
      <c r="S6302">
        <v>0.99879167404754798</v>
      </c>
      <c r="T6302">
        <v>48.7380130555701</v>
      </c>
      <c r="U6302">
        <v>0.98421615954233799</v>
      </c>
      <c r="V6302">
        <v>86</v>
      </c>
      <c r="W6302">
        <v>0.13645232996672901</v>
      </c>
      <c r="X6302">
        <v>19</v>
      </c>
      <c r="Y6302">
        <v>88</v>
      </c>
      <c r="Z6302">
        <v>0.999999999999999</v>
      </c>
      <c r="AA6302">
        <v>17.236504429213699</v>
      </c>
      <c r="AB6302">
        <v>83</v>
      </c>
      <c r="AC6302">
        <v>0.93693981482826505</v>
      </c>
      <c r="AD6302">
        <v>5</v>
      </c>
      <c r="AE6302">
        <v>6.3060185171734603E-2</v>
      </c>
      <c r="AF6302">
        <v>0</v>
      </c>
      <c r="AG6302">
        <v>0</v>
      </c>
      <c r="AH6302">
        <v>1.8487666414413901E-4</v>
      </c>
      <c r="AI6302">
        <v>1</v>
      </c>
      <c r="AJ6302">
        <v>64.730088572699401</v>
      </c>
      <c r="AK6302">
        <v>88</v>
      </c>
      <c r="AL6302">
        <v>1</v>
      </c>
      <c r="AM6302">
        <v>0</v>
      </c>
      <c r="AN6302">
        <v>0</v>
      </c>
      <c r="AO6302">
        <v>0</v>
      </c>
      <c r="AP6302">
        <v>0</v>
      </c>
      <c r="AQ6302">
        <v>88</v>
      </c>
      <c r="AR6302">
        <v>1</v>
      </c>
      <c r="AS6302">
        <v>0</v>
      </c>
      <c r="AT6302">
        <v>0</v>
      </c>
      <c r="AU6302">
        <v>0</v>
      </c>
      <c r="AV6302">
        <v>0</v>
      </c>
      <c r="AW6302">
        <v>88</v>
      </c>
      <c r="AX6302">
        <v>0.999999999999999</v>
      </c>
      <c r="AY6302">
        <v>73.961209302392504</v>
      </c>
      <c r="AZ6302">
        <v>88</v>
      </c>
      <c r="BA6302">
        <v>1</v>
      </c>
      <c r="BB6302">
        <v>88</v>
      </c>
      <c r="BC6302">
        <v>1</v>
      </c>
      <c r="BD6302">
        <v>0</v>
      </c>
      <c r="BE6302">
        <v>0</v>
      </c>
      <c r="BF6302">
        <v>69.639011201532995</v>
      </c>
      <c r="BG6302">
        <v>74.784780940695995</v>
      </c>
      <c r="BH6302">
        <v>69.542969245943993</v>
      </c>
      <c r="BI6302">
        <v>60.936886822131903</v>
      </c>
    </row>
    <row r="6303" spans="1:61" x14ac:dyDescent="0.25">
      <c r="A6303" s="10" t="str">
        <f>VLOOKUP(D6303,'Index-Relations'!E:F,2,FALSE)</f>
        <v>ESG</v>
      </c>
      <c r="B6303" t="s">
        <v>3450</v>
      </c>
      <c r="C6303" s="53" t="s">
        <v>2760</v>
      </c>
      <c r="D6303" s="59" t="s">
        <v>2953</v>
      </c>
      <c r="E6303" s="59" t="s">
        <v>9719</v>
      </c>
      <c r="F6303" t="s">
        <v>1285</v>
      </c>
      <c r="G6303" t="s">
        <v>2710</v>
      </c>
      <c r="H6303" t="s">
        <v>1286</v>
      </c>
      <c r="I6303" s="52">
        <v>45659</v>
      </c>
      <c r="J6303" t="s">
        <v>2457</v>
      </c>
      <c r="K6303">
        <v>22</v>
      </c>
      <c r="L6303" s="73">
        <v>70.238730789372994</v>
      </c>
      <c r="M6303">
        <v>22</v>
      </c>
      <c r="N6303">
        <v>1</v>
      </c>
      <c r="O6303" s="73">
        <v>67.726726963041997</v>
      </c>
      <c r="P6303">
        <v>22</v>
      </c>
      <c r="Q6303">
        <v>1</v>
      </c>
      <c r="R6303">
        <v>22</v>
      </c>
      <c r="S6303">
        <v>0.999999999999999</v>
      </c>
      <c r="T6303">
        <v>38.254043308950699</v>
      </c>
      <c r="U6303">
        <v>0.96500970819496001</v>
      </c>
      <c r="V6303">
        <v>22</v>
      </c>
      <c r="W6303">
        <v>0.61733366472025197</v>
      </c>
      <c r="X6303">
        <v>15</v>
      </c>
      <c r="Y6303">
        <v>22</v>
      </c>
      <c r="Z6303">
        <v>0.999999999999999</v>
      </c>
      <c r="AA6303">
        <v>165.07998449016401</v>
      </c>
      <c r="AB6303">
        <v>22</v>
      </c>
      <c r="AC6303">
        <v>0.999999999999999</v>
      </c>
      <c r="AD6303">
        <v>0</v>
      </c>
      <c r="AE6303">
        <v>0</v>
      </c>
      <c r="AF6303">
        <v>0</v>
      </c>
      <c r="AG6303">
        <v>1.1102E-16</v>
      </c>
      <c r="AH6303">
        <v>3.7465202745285003E-2</v>
      </c>
      <c r="AI6303">
        <v>5</v>
      </c>
      <c r="AJ6303" s="73">
        <v>66.9151056993189</v>
      </c>
      <c r="AK6303">
        <v>22</v>
      </c>
      <c r="AL6303">
        <v>1</v>
      </c>
      <c r="AM6303">
        <v>0</v>
      </c>
      <c r="AN6303">
        <v>0</v>
      </c>
      <c r="AO6303">
        <v>0</v>
      </c>
      <c r="AP6303">
        <v>0</v>
      </c>
      <c r="AQ6303">
        <v>22</v>
      </c>
      <c r="AR6303">
        <v>1</v>
      </c>
      <c r="AS6303">
        <v>0</v>
      </c>
      <c r="AT6303">
        <v>0</v>
      </c>
      <c r="AU6303">
        <v>0</v>
      </c>
      <c r="AV6303">
        <v>0</v>
      </c>
      <c r="AW6303">
        <v>22</v>
      </c>
      <c r="AX6303">
        <v>0.999999999999999</v>
      </c>
      <c r="AY6303" s="73">
        <v>67.898893362992993</v>
      </c>
      <c r="AZ6303">
        <v>22</v>
      </c>
      <c r="BA6303">
        <v>1</v>
      </c>
      <c r="BB6303">
        <v>20</v>
      </c>
      <c r="BC6303">
        <v>0.83352456508780803</v>
      </c>
      <c r="BD6303">
        <v>2</v>
      </c>
      <c r="BE6303">
        <v>0.16647543491219099</v>
      </c>
      <c r="BF6303">
        <v>70.238730789372994</v>
      </c>
      <c r="BG6303">
        <v>67.726726963041997</v>
      </c>
      <c r="BH6303">
        <v>67.898893362992993</v>
      </c>
      <c r="BI6303">
        <v>66.9151056993189</v>
      </c>
    </row>
    <row r="6304" spans="1:61" x14ac:dyDescent="0.25">
      <c r="A6304" s="10" t="str">
        <f>VLOOKUP(D6304,'Index-Relations'!E:F,2,FALSE)</f>
        <v>ESG</v>
      </c>
      <c r="B6304" t="s">
        <v>3450</v>
      </c>
      <c r="C6304" s="53" t="s">
        <v>2761</v>
      </c>
      <c r="D6304" s="59" t="s">
        <v>2953</v>
      </c>
      <c r="E6304" s="59" t="s">
        <v>9720</v>
      </c>
      <c r="F6304" t="s">
        <v>1285</v>
      </c>
      <c r="G6304" t="s">
        <v>2710</v>
      </c>
      <c r="H6304" t="s">
        <v>1286</v>
      </c>
      <c r="I6304" s="52">
        <v>45628</v>
      </c>
      <c r="J6304" t="s">
        <v>2457</v>
      </c>
      <c r="K6304">
        <v>22</v>
      </c>
      <c r="L6304" s="73">
        <v>70.28162605448</v>
      </c>
      <c r="M6304">
        <v>22</v>
      </c>
      <c r="N6304">
        <v>1</v>
      </c>
      <c r="O6304" s="73">
        <v>67.922930814517002</v>
      </c>
      <c r="P6304">
        <v>22</v>
      </c>
      <c r="Q6304">
        <v>1</v>
      </c>
      <c r="R6304">
        <v>22</v>
      </c>
      <c r="S6304">
        <v>1</v>
      </c>
      <c r="T6304">
        <v>38.304091139275499</v>
      </c>
      <c r="U6304">
        <v>0.96502412598556098</v>
      </c>
      <c r="V6304">
        <v>22</v>
      </c>
      <c r="W6304">
        <v>0.61301237405875098</v>
      </c>
      <c r="X6304">
        <v>15</v>
      </c>
      <c r="Y6304">
        <v>22</v>
      </c>
      <c r="Z6304">
        <v>1</v>
      </c>
      <c r="AA6304">
        <v>141.005919489082</v>
      </c>
      <c r="AB6304">
        <v>22</v>
      </c>
      <c r="AC6304">
        <v>1</v>
      </c>
      <c r="AD6304">
        <v>0</v>
      </c>
      <c r="AE6304">
        <v>0</v>
      </c>
      <c r="AF6304">
        <v>0</v>
      </c>
      <c r="AG6304">
        <v>0</v>
      </c>
      <c r="AH6304">
        <v>3.5815056533281403E-2</v>
      </c>
      <c r="AI6304">
        <v>5</v>
      </c>
      <c r="AJ6304" s="73">
        <v>66.902316184738893</v>
      </c>
      <c r="AK6304">
        <v>22</v>
      </c>
      <c r="AL6304">
        <v>1</v>
      </c>
      <c r="AM6304">
        <v>0</v>
      </c>
      <c r="AN6304">
        <v>0</v>
      </c>
      <c r="AO6304">
        <v>0</v>
      </c>
      <c r="AP6304">
        <v>0</v>
      </c>
      <c r="AQ6304">
        <v>22</v>
      </c>
      <c r="AR6304">
        <v>1</v>
      </c>
      <c r="AS6304">
        <v>0</v>
      </c>
      <c r="AT6304">
        <v>0</v>
      </c>
      <c r="AU6304">
        <v>0</v>
      </c>
      <c r="AV6304">
        <v>0</v>
      </c>
      <c r="AW6304">
        <v>22</v>
      </c>
      <c r="AX6304">
        <v>1</v>
      </c>
      <c r="AY6304" s="73">
        <v>67.957419862310005</v>
      </c>
      <c r="AZ6304">
        <v>22</v>
      </c>
      <c r="BA6304">
        <v>1</v>
      </c>
      <c r="BB6304">
        <v>20</v>
      </c>
      <c r="BC6304">
        <v>0.837632039403305</v>
      </c>
      <c r="BD6304">
        <v>2</v>
      </c>
      <c r="BE6304">
        <v>0.16236796059669401</v>
      </c>
      <c r="BF6304">
        <v>70.28162605448</v>
      </c>
      <c r="BG6304">
        <v>67.922930814517002</v>
      </c>
      <c r="BH6304">
        <v>67.957419862310005</v>
      </c>
      <c r="BI6304">
        <v>66.902316184738893</v>
      </c>
    </row>
    <row r="6305" spans="1:61" x14ac:dyDescent="0.25">
      <c r="A6305" s="10" t="str">
        <f>VLOOKUP(D6305,'Index-Relations'!E:F,2,FALSE)</f>
        <v>ESG</v>
      </c>
      <c r="B6305" t="s">
        <v>3450</v>
      </c>
      <c r="C6305" s="53" t="s">
        <v>2762</v>
      </c>
      <c r="D6305" s="59" t="s">
        <v>2953</v>
      </c>
      <c r="E6305" s="59" t="s">
        <v>9721</v>
      </c>
      <c r="F6305" t="s">
        <v>1285</v>
      </c>
      <c r="G6305" t="s">
        <v>2710</v>
      </c>
      <c r="H6305" t="s">
        <v>1286</v>
      </c>
      <c r="I6305" s="52">
        <v>45597</v>
      </c>
      <c r="J6305" t="s">
        <v>2457</v>
      </c>
      <c r="K6305">
        <v>22</v>
      </c>
      <c r="L6305" s="73">
        <v>69.374278254118906</v>
      </c>
      <c r="M6305">
        <v>22</v>
      </c>
      <c r="N6305">
        <v>1</v>
      </c>
      <c r="O6305" s="73">
        <v>67.223898090145994</v>
      </c>
      <c r="P6305">
        <v>22</v>
      </c>
      <c r="Q6305">
        <v>1</v>
      </c>
      <c r="R6305">
        <v>22</v>
      </c>
      <c r="S6305">
        <v>1</v>
      </c>
      <c r="T6305">
        <v>38.401337918441499</v>
      </c>
      <c r="U6305">
        <v>0.96502746261007299</v>
      </c>
      <c r="V6305">
        <v>22</v>
      </c>
      <c r="W6305">
        <v>0.61443806508924703</v>
      </c>
      <c r="X6305">
        <v>15</v>
      </c>
      <c r="Y6305">
        <v>22</v>
      </c>
      <c r="Z6305">
        <v>1</v>
      </c>
      <c r="AA6305">
        <v>137.94036418714199</v>
      </c>
      <c r="AB6305">
        <v>22</v>
      </c>
      <c r="AC6305">
        <v>0.999999999999999</v>
      </c>
      <c r="AD6305">
        <v>0</v>
      </c>
      <c r="AE6305">
        <v>0</v>
      </c>
      <c r="AF6305">
        <v>0</v>
      </c>
      <c r="AG6305">
        <v>1.1102E-16</v>
      </c>
      <c r="AH6305">
        <v>3.6381432742392597E-2</v>
      </c>
      <c r="AI6305">
        <v>5</v>
      </c>
      <c r="AJ6305" s="73">
        <v>66.044999676819998</v>
      </c>
      <c r="AK6305">
        <v>22</v>
      </c>
      <c r="AL6305">
        <v>1</v>
      </c>
      <c r="AM6305">
        <v>0</v>
      </c>
      <c r="AN6305">
        <v>0</v>
      </c>
      <c r="AO6305">
        <v>0</v>
      </c>
      <c r="AP6305">
        <v>0</v>
      </c>
      <c r="AQ6305">
        <v>22</v>
      </c>
      <c r="AR6305">
        <v>0.999999999999999</v>
      </c>
      <c r="AS6305">
        <v>0</v>
      </c>
      <c r="AT6305">
        <v>0</v>
      </c>
      <c r="AU6305">
        <v>0</v>
      </c>
      <c r="AV6305">
        <v>0</v>
      </c>
      <c r="AW6305">
        <v>22</v>
      </c>
      <c r="AX6305">
        <v>1</v>
      </c>
      <c r="AY6305" s="73">
        <v>66.997707143086998</v>
      </c>
      <c r="AZ6305">
        <v>22</v>
      </c>
      <c r="BA6305">
        <v>1</v>
      </c>
      <c r="BB6305">
        <v>20</v>
      </c>
      <c r="BC6305">
        <v>0.81968529538559698</v>
      </c>
      <c r="BD6305">
        <v>2</v>
      </c>
      <c r="BE6305">
        <v>0.18031470461440199</v>
      </c>
      <c r="BF6305">
        <v>69.374278254118906</v>
      </c>
      <c r="BG6305">
        <v>67.223898090145994</v>
      </c>
      <c r="BH6305">
        <v>66.997707143086998</v>
      </c>
      <c r="BI6305">
        <v>66.044999676819998</v>
      </c>
    </row>
    <row r="6306" spans="1:61" x14ac:dyDescent="0.25">
      <c r="A6306" s="10" t="str">
        <f>VLOOKUP(D6306,'Index-Relations'!E:F,2,FALSE)</f>
        <v>ESG</v>
      </c>
      <c r="B6306" t="s">
        <v>3450</v>
      </c>
      <c r="C6306" s="53" t="s">
        <v>2763</v>
      </c>
      <c r="D6306" s="59" t="s">
        <v>2953</v>
      </c>
      <c r="E6306" s="59" t="s">
        <v>9722</v>
      </c>
      <c r="F6306" t="s">
        <v>1285</v>
      </c>
      <c r="G6306" t="s">
        <v>2710</v>
      </c>
      <c r="H6306" t="s">
        <v>1286</v>
      </c>
      <c r="I6306" s="52">
        <v>45566</v>
      </c>
      <c r="J6306" t="s">
        <v>2457</v>
      </c>
      <c r="K6306">
        <v>22</v>
      </c>
      <c r="L6306" s="73">
        <v>69.342102455979003</v>
      </c>
      <c r="M6306">
        <v>22</v>
      </c>
      <c r="N6306">
        <v>1</v>
      </c>
      <c r="O6306" s="73">
        <v>67.269084969019005</v>
      </c>
      <c r="P6306">
        <v>22</v>
      </c>
      <c r="Q6306">
        <v>1</v>
      </c>
      <c r="R6306">
        <v>22</v>
      </c>
      <c r="S6306">
        <v>1</v>
      </c>
      <c r="T6306">
        <v>38.364865244177899</v>
      </c>
      <c r="U6306">
        <v>0.96535290161187504</v>
      </c>
      <c r="V6306">
        <v>22</v>
      </c>
      <c r="W6306">
        <v>0.61042025752852502</v>
      </c>
      <c r="X6306">
        <v>15</v>
      </c>
      <c r="Y6306">
        <v>22</v>
      </c>
      <c r="Z6306">
        <v>1</v>
      </c>
      <c r="AA6306">
        <v>137.739304626349</v>
      </c>
      <c r="AB6306">
        <v>22</v>
      </c>
      <c r="AC6306">
        <v>1</v>
      </c>
      <c r="AD6306">
        <v>0</v>
      </c>
      <c r="AE6306">
        <v>0</v>
      </c>
      <c r="AF6306">
        <v>0</v>
      </c>
      <c r="AG6306">
        <v>0</v>
      </c>
      <c r="AH6306">
        <v>3.5694780258675701E-2</v>
      </c>
      <c r="AI6306">
        <v>5</v>
      </c>
      <c r="AJ6306" s="73">
        <v>65.97882121021</v>
      </c>
      <c r="AK6306">
        <v>22</v>
      </c>
      <c r="AL6306">
        <v>1</v>
      </c>
      <c r="AM6306">
        <v>0</v>
      </c>
      <c r="AN6306">
        <v>0</v>
      </c>
      <c r="AO6306">
        <v>0</v>
      </c>
      <c r="AP6306">
        <v>0</v>
      </c>
      <c r="AQ6306">
        <v>22</v>
      </c>
      <c r="AR6306">
        <v>1</v>
      </c>
      <c r="AS6306">
        <v>0</v>
      </c>
      <c r="AT6306">
        <v>0</v>
      </c>
      <c r="AU6306">
        <v>0</v>
      </c>
      <c r="AV6306">
        <v>0</v>
      </c>
      <c r="AW6306">
        <v>22</v>
      </c>
      <c r="AX6306">
        <v>1</v>
      </c>
      <c r="AY6306" s="73">
        <v>66.862537759141901</v>
      </c>
      <c r="AZ6306">
        <v>22</v>
      </c>
      <c r="BA6306">
        <v>1</v>
      </c>
      <c r="BB6306">
        <v>20</v>
      </c>
      <c r="BC6306">
        <v>0.81816442263049804</v>
      </c>
      <c r="BD6306">
        <v>2</v>
      </c>
      <c r="BE6306">
        <v>0.18183557736950101</v>
      </c>
      <c r="BF6306">
        <v>69.342102455979003</v>
      </c>
      <c r="BG6306">
        <v>67.269084969019005</v>
      </c>
      <c r="BH6306">
        <v>66.862537759141901</v>
      </c>
      <c r="BI6306">
        <v>65.97882121021</v>
      </c>
    </row>
    <row r="6307" spans="1:61" x14ac:dyDescent="0.25">
      <c r="A6307" s="10" t="str">
        <f>VLOOKUP(D6307,'Index-Relations'!E:F,2,FALSE)</f>
        <v>ESG</v>
      </c>
      <c r="B6307" t="s">
        <v>3450</v>
      </c>
      <c r="C6307" s="53" t="s">
        <v>2764</v>
      </c>
      <c r="D6307" s="59" t="s">
        <v>2953</v>
      </c>
      <c r="E6307" s="59" t="s">
        <v>9723</v>
      </c>
      <c r="F6307" t="s">
        <v>1285</v>
      </c>
      <c r="G6307" t="s">
        <v>2710</v>
      </c>
      <c r="H6307" t="s">
        <v>1286</v>
      </c>
      <c r="I6307" s="52">
        <v>45537</v>
      </c>
      <c r="J6307" t="s">
        <v>2457</v>
      </c>
      <c r="K6307">
        <v>23</v>
      </c>
      <c r="L6307" s="73">
        <v>70.986294263610006</v>
      </c>
      <c r="M6307">
        <v>23</v>
      </c>
      <c r="N6307">
        <v>1</v>
      </c>
      <c r="O6307" s="73">
        <v>67.902835017127003</v>
      </c>
      <c r="P6307">
        <v>23</v>
      </c>
      <c r="Q6307">
        <v>1</v>
      </c>
      <c r="R6307">
        <v>23</v>
      </c>
      <c r="S6307">
        <v>1</v>
      </c>
      <c r="T6307">
        <v>38.616638118938603</v>
      </c>
      <c r="U6307">
        <v>0.96633141166424996</v>
      </c>
      <c r="V6307">
        <v>23</v>
      </c>
      <c r="W6307">
        <v>0.60783228855426996</v>
      </c>
      <c r="X6307">
        <v>15</v>
      </c>
      <c r="Y6307">
        <v>23</v>
      </c>
      <c r="Z6307">
        <v>1</v>
      </c>
      <c r="AA6307">
        <v>135.82245664451199</v>
      </c>
      <c r="AB6307">
        <v>23</v>
      </c>
      <c r="AC6307">
        <v>1</v>
      </c>
      <c r="AD6307">
        <v>0</v>
      </c>
      <c r="AE6307">
        <v>0</v>
      </c>
      <c r="AF6307">
        <v>0</v>
      </c>
      <c r="AG6307">
        <v>0</v>
      </c>
      <c r="AH6307">
        <v>3.50464034966292E-2</v>
      </c>
      <c r="AI6307">
        <v>5</v>
      </c>
      <c r="AJ6307" s="73">
        <v>66.780435820413999</v>
      </c>
      <c r="AK6307">
        <v>23</v>
      </c>
      <c r="AL6307">
        <v>1</v>
      </c>
      <c r="AM6307">
        <v>0</v>
      </c>
      <c r="AN6307">
        <v>0</v>
      </c>
      <c r="AO6307">
        <v>0</v>
      </c>
      <c r="AP6307">
        <v>0</v>
      </c>
      <c r="AQ6307">
        <v>23</v>
      </c>
      <c r="AR6307">
        <v>1</v>
      </c>
      <c r="AS6307">
        <v>0</v>
      </c>
      <c r="AT6307">
        <v>0</v>
      </c>
      <c r="AU6307">
        <v>0</v>
      </c>
      <c r="AV6307">
        <v>0</v>
      </c>
      <c r="AW6307">
        <v>23</v>
      </c>
      <c r="AX6307">
        <v>1</v>
      </c>
      <c r="AY6307" s="73">
        <v>71.478063876090005</v>
      </c>
      <c r="AZ6307">
        <v>23</v>
      </c>
      <c r="BA6307">
        <v>1</v>
      </c>
      <c r="BB6307">
        <v>21</v>
      </c>
      <c r="BC6307">
        <v>0.81087525086749501</v>
      </c>
      <c r="BD6307">
        <v>2</v>
      </c>
      <c r="BE6307">
        <v>0.18912474913250399</v>
      </c>
      <c r="BF6307">
        <v>70.986294263610006</v>
      </c>
      <c r="BG6307">
        <v>67.902835017127003</v>
      </c>
      <c r="BH6307">
        <v>71.478063876090005</v>
      </c>
      <c r="BI6307">
        <v>66.780435820413999</v>
      </c>
    </row>
    <row r="6308" spans="1:61" x14ac:dyDescent="0.25">
      <c r="A6308" s="10" t="str">
        <f>VLOOKUP(D6308,'Index-Relations'!E:F,2,FALSE)</f>
        <v>ESG</v>
      </c>
      <c r="B6308" t="s">
        <v>3450</v>
      </c>
      <c r="C6308" s="53" t="s">
        <v>3350</v>
      </c>
      <c r="D6308" s="59" t="s">
        <v>2953</v>
      </c>
      <c r="E6308" s="59" t="s">
        <v>9724</v>
      </c>
      <c r="F6308" t="s">
        <v>1285</v>
      </c>
      <c r="G6308" t="s">
        <v>2710</v>
      </c>
      <c r="H6308" t="s">
        <v>1286</v>
      </c>
      <c r="I6308" s="52">
        <v>45505</v>
      </c>
      <c r="J6308" t="s">
        <v>2457</v>
      </c>
      <c r="K6308">
        <v>23</v>
      </c>
      <c r="L6308" s="73">
        <v>70.699126621511994</v>
      </c>
      <c r="M6308">
        <v>23</v>
      </c>
      <c r="N6308">
        <v>1</v>
      </c>
      <c r="O6308" s="73">
        <v>67.996055168601998</v>
      </c>
      <c r="P6308">
        <v>23</v>
      </c>
      <c r="Q6308">
        <v>1</v>
      </c>
      <c r="R6308">
        <v>23</v>
      </c>
      <c r="S6308">
        <v>1</v>
      </c>
      <c r="T6308">
        <v>38.610779553880803</v>
      </c>
      <c r="U6308">
        <v>0.96479739399278597</v>
      </c>
      <c r="V6308">
        <v>23</v>
      </c>
      <c r="W6308">
        <v>0.60832081185722797</v>
      </c>
      <c r="X6308">
        <v>15</v>
      </c>
      <c r="Y6308">
        <v>23</v>
      </c>
      <c r="Z6308">
        <v>0.999999999999999</v>
      </c>
      <c r="AA6308">
        <v>134.822307717043</v>
      </c>
      <c r="AB6308">
        <v>23</v>
      </c>
      <c r="AC6308">
        <v>1</v>
      </c>
      <c r="AD6308">
        <v>0</v>
      </c>
      <c r="AE6308">
        <v>0</v>
      </c>
      <c r="AF6308">
        <v>0</v>
      </c>
      <c r="AG6308">
        <v>0</v>
      </c>
      <c r="AH6308">
        <v>3.4751767496079201E-2</v>
      </c>
      <c r="AI6308">
        <v>5</v>
      </c>
      <c r="AJ6308" s="73">
        <v>66.310771434220001</v>
      </c>
      <c r="AK6308">
        <v>23</v>
      </c>
      <c r="AL6308">
        <v>1</v>
      </c>
      <c r="AM6308">
        <v>0</v>
      </c>
      <c r="AN6308">
        <v>0</v>
      </c>
      <c r="AO6308">
        <v>0</v>
      </c>
      <c r="AP6308">
        <v>0</v>
      </c>
      <c r="AQ6308">
        <v>23</v>
      </c>
      <c r="AR6308">
        <v>0.999999999999999</v>
      </c>
      <c r="AS6308">
        <v>0</v>
      </c>
      <c r="AT6308">
        <v>0</v>
      </c>
      <c r="AU6308">
        <v>0</v>
      </c>
      <c r="AV6308">
        <v>0</v>
      </c>
      <c r="AW6308">
        <v>23</v>
      </c>
      <c r="AX6308">
        <v>1</v>
      </c>
      <c r="AY6308" s="73">
        <v>71.093421774206902</v>
      </c>
      <c r="AZ6308">
        <v>23</v>
      </c>
      <c r="BA6308">
        <v>1</v>
      </c>
      <c r="BB6308">
        <v>21</v>
      </c>
      <c r="BC6308">
        <v>0.80982331159889598</v>
      </c>
      <c r="BD6308">
        <v>2</v>
      </c>
      <c r="BE6308">
        <v>0.19017668840110299</v>
      </c>
      <c r="BF6308">
        <v>70.699126621511994</v>
      </c>
      <c r="BG6308">
        <v>67.996055168601998</v>
      </c>
      <c r="BH6308">
        <v>71.093421774206902</v>
      </c>
      <c r="BI6308">
        <v>66.310771434220001</v>
      </c>
    </row>
    <row r="6309" spans="1:61" x14ac:dyDescent="0.25">
      <c r="A6309" s="10" t="str">
        <f>VLOOKUP(D6309,'Index-Relations'!E:F,2,FALSE)</f>
        <v>ESG</v>
      </c>
      <c r="B6309" t="s">
        <v>3450</v>
      </c>
      <c r="C6309" s="53" t="s">
        <v>2765</v>
      </c>
      <c r="D6309" s="59" t="s">
        <v>2953</v>
      </c>
      <c r="E6309" s="59" t="s">
        <v>9725</v>
      </c>
      <c r="F6309" t="s">
        <v>1285</v>
      </c>
      <c r="G6309" t="s">
        <v>2710</v>
      </c>
      <c r="H6309" t="s">
        <v>1286</v>
      </c>
      <c r="I6309" s="52">
        <v>45474</v>
      </c>
      <c r="J6309" t="s">
        <v>2457</v>
      </c>
      <c r="K6309">
        <v>23</v>
      </c>
      <c r="L6309" s="73">
        <v>70.635482221268006</v>
      </c>
      <c r="M6309">
        <v>23</v>
      </c>
      <c r="N6309">
        <v>1</v>
      </c>
      <c r="O6309" s="73">
        <v>68.041483380808998</v>
      </c>
      <c r="P6309">
        <v>23</v>
      </c>
      <c r="Q6309">
        <v>1</v>
      </c>
      <c r="R6309">
        <v>23</v>
      </c>
      <c r="S6309">
        <v>1</v>
      </c>
      <c r="T6309">
        <v>38.684765469488397</v>
      </c>
      <c r="U6309">
        <v>0.97323488450858098</v>
      </c>
      <c r="V6309">
        <v>23</v>
      </c>
      <c r="W6309">
        <v>0.62103424675043495</v>
      </c>
      <c r="X6309">
        <v>14</v>
      </c>
      <c r="Y6309">
        <v>23</v>
      </c>
      <c r="Z6309">
        <v>0.999999999999999</v>
      </c>
      <c r="AA6309">
        <v>137.06222450612401</v>
      </c>
      <c r="AB6309">
        <v>23</v>
      </c>
      <c r="AC6309">
        <v>0.999999999999999</v>
      </c>
      <c r="AD6309">
        <v>0</v>
      </c>
      <c r="AE6309">
        <v>0</v>
      </c>
      <c r="AF6309">
        <v>0</v>
      </c>
      <c r="AG6309">
        <v>1.1102E-16</v>
      </c>
      <c r="AH6309">
        <v>3.5641541870164398E-2</v>
      </c>
      <c r="AI6309">
        <v>5</v>
      </c>
      <c r="AJ6309" s="73">
        <v>66.238984949417997</v>
      </c>
      <c r="AK6309">
        <v>23</v>
      </c>
      <c r="AL6309">
        <v>1</v>
      </c>
      <c r="AM6309">
        <v>0</v>
      </c>
      <c r="AN6309">
        <v>0</v>
      </c>
      <c r="AO6309">
        <v>0</v>
      </c>
      <c r="AP6309">
        <v>0</v>
      </c>
      <c r="AQ6309">
        <v>23</v>
      </c>
      <c r="AR6309">
        <v>1</v>
      </c>
      <c r="AS6309">
        <v>0</v>
      </c>
      <c r="AT6309">
        <v>0</v>
      </c>
      <c r="AU6309">
        <v>0</v>
      </c>
      <c r="AV6309">
        <v>0</v>
      </c>
      <c r="AW6309">
        <v>23</v>
      </c>
      <c r="AX6309">
        <v>1</v>
      </c>
      <c r="AY6309" s="73">
        <v>70.980184354133002</v>
      </c>
      <c r="AZ6309">
        <v>23</v>
      </c>
      <c r="BA6309">
        <v>1</v>
      </c>
      <c r="BB6309">
        <v>21</v>
      </c>
      <c r="BC6309">
        <v>0.80745935662324297</v>
      </c>
      <c r="BD6309">
        <v>2</v>
      </c>
      <c r="BE6309">
        <v>0.192540643376756</v>
      </c>
      <c r="BF6309">
        <v>70.635482221268006</v>
      </c>
      <c r="BG6309">
        <v>68.041483380808998</v>
      </c>
      <c r="BH6309">
        <v>70.980184354133002</v>
      </c>
      <c r="BI6309">
        <v>66.238984949417997</v>
      </c>
    </row>
    <row r="6310" spans="1:61" x14ac:dyDescent="0.25">
      <c r="A6310" s="10" t="str">
        <f>VLOOKUP(D6310,'Index-Relations'!E:F,2,FALSE)</f>
        <v>ESG</v>
      </c>
      <c r="B6310" t="s">
        <v>3450</v>
      </c>
      <c r="C6310" s="53" t="s">
        <v>2766</v>
      </c>
      <c r="D6310" s="59" t="s">
        <v>2953</v>
      </c>
      <c r="E6310" s="59" t="s">
        <v>9726</v>
      </c>
      <c r="F6310" t="s">
        <v>1285</v>
      </c>
      <c r="G6310" t="s">
        <v>2710</v>
      </c>
      <c r="H6310" t="s">
        <v>1286</v>
      </c>
      <c r="I6310" s="52">
        <v>45446</v>
      </c>
      <c r="J6310" t="s">
        <v>2457</v>
      </c>
      <c r="K6310">
        <v>23</v>
      </c>
      <c r="L6310" s="73">
        <v>72.687035087891999</v>
      </c>
      <c r="M6310">
        <v>23</v>
      </c>
      <c r="N6310">
        <v>1</v>
      </c>
      <c r="O6310" s="73">
        <v>69.131079524966907</v>
      </c>
      <c r="P6310">
        <v>23</v>
      </c>
      <c r="Q6310">
        <v>1</v>
      </c>
      <c r="R6310">
        <v>23</v>
      </c>
      <c r="S6310">
        <v>0.999999999999999</v>
      </c>
      <c r="T6310">
        <v>38.757420491614198</v>
      </c>
      <c r="U6310">
        <v>0.97437087149921997</v>
      </c>
      <c r="V6310">
        <v>23</v>
      </c>
      <c r="W6310">
        <v>0.64420591351503798</v>
      </c>
      <c r="X6310">
        <v>14</v>
      </c>
      <c r="Y6310">
        <v>23</v>
      </c>
      <c r="Z6310">
        <v>1</v>
      </c>
      <c r="AA6310">
        <v>137.83489999670101</v>
      </c>
      <c r="AB6310">
        <v>23</v>
      </c>
      <c r="AC6310">
        <v>1</v>
      </c>
      <c r="AD6310">
        <v>0</v>
      </c>
      <c r="AE6310">
        <v>0</v>
      </c>
      <c r="AF6310">
        <v>0</v>
      </c>
      <c r="AG6310">
        <v>0</v>
      </c>
      <c r="AH6310">
        <v>3.3833744983379398E-2</v>
      </c>
      <c r="AI6310">
        <v>5</v>
      </c>
      <c r="AJ6310" s="73">
        <v>68.864372817485005</v>
      </c>
      <c r="AK6310">
        <v>23</v>
      </c>
      <c r="AL6310">
        <v>1</v>
      </c>
      <c r="AM6310">
        <v>0</v>
      </c>
      <c r="AN6310">
        <v>0</v>
      </c>
      <c r="AO6310">
        <v>0</v>
      </c>
      <c r="AP6310">
        <v>0</v>
      </c>
      <c r="AQ6310">
        <v>23</v>
      </c>
      <c r="AR6310">
        <v>0.999999999999999</v>
      </c>
      <c r="AS6310">
        <v>0</v>
      </c>
      <c r="AT6310">
        <v>0</v>
      </c>
      <c r="AU6310">
        <v>0</v>
      </c>
      <c r="AV6310">
        <v>0</v>
      </c>
      <c r="AW6310">
        <v>23</v>
      </c>
      <c r="AX6310">
        <v>1</v>
      </c>
      <c r="AY6310" s="73">
        <v>73.509961117442998</v>
      </c>
      <c r="AZ6310">
        <v>23</v>
      </c>
      <c r="BA6310">
        <v>1</v>
      </c>
      <c r="BB6310">
        <v>21</v>
      </c>
      <c r="BC6310">
        <v>0.799901454393806</v>
      </c>
      <c r="BD6310">
        <v>2</v>
      </c>
      <c r="BE6310">
        <v>0.200098545606193</v>
      </c>
      <c r="BF6310">
        <v>72.687035087891999</v>
      </c>
      <c r="BG6310">
        <v>69.131079524966907</v>
      </c>
      <c r="BH6310">
        <v>73.509961117442998</v>
      </c>
      <c r="BI6310">
        <v>68.864372817485005</v>
      </c>
    </row>
    <row r="6311" spans="1:61" x14ac:dyDescent="0.25">
      <c r="A6311" s="10" t="str">
        <f>VLOOKUP(D6311,'Index-Relations'!E:F,2,FALSE)</f>
        <v>ESG</v>
      </c>
      <c r="B6311" t="s">
        <v>3450</v>
      </c>
      <c r="C6311" s="53" t="s">
        <v>2767</v>
      </c>
      <c r="D6311" s="59" t="s">
        <v>2953</v>
      </c>
      <c r="E6311" s="59" t="s">
        <v>9727</v>
      </c>
      <c r="F6311" t="s">
        <v>1285</v>
      </c>
      <c r="G6311" t="s">
        <v>2710</v>
      </c>
      <c r="H6311" t="s">
        <v>1286</v>
      </c>
      <c r="I6311" s="52">
        <v>45413</v>
      </c>
      <c r="J6311" t="s">
        <v>2457</v>
      </c>
      <c r="K6311">
        <v>23</v>
      </c>
      <c r="L6311" s="73">
        <v>73.279858003221904</v>
      </c>
      <c r="M6311">
        <v>23</v>
      </c>
      <c r="N6311">
        <v>1</v>
      </c>
      <c r="O6311" s="73">
        <v>69.834734937809998</v>
      </c>
      <c r="P6311">
        <v>23</v>
      </c>
      <c r="Q6311">
        <v>1</v>
      </c>
      <c r="R6311">
        <v>23</v>
      </c>
      <c r="S6311">
        <v>1</v>
      </c>
      <c r="T6311">
        <v>38.794295797083798</v>
      </c>
      <c r="U6311">
        <v>0.97380408261471396</v>
      </c>
      <c r="V6311">
        <v>23</v>
      </c>
      <c r="W6311">
        <v>0.63866035571700597</v>
      </c>
      <c r="X6311">
        <v>14</v>
      </c>
      <c r="Y6311">
        <v>23</v>
      </c>
      <c r="Z6311">
        <v>1</v>
      </c>
      <c r="AA6311">
        <v>136.79488280445099</v>
      </c>
      <c r="AB6311">
        <v>23</v>
      </c>
      <c r="AC6311">
        <v>1</v>
      </c>
      <c r="AD6311">
        <v>0</v>
      </c>
      <c r="AE6311">
        <v>0</v>
      </c>
      <c r="AF6311">
        <v>0</v>
      </c>
      <c r="AG6311">
        <v>0</v>
      </c>
      <c r="AH6311">
        <v>3.4304053594464E-2</v>
      </c>
      <c r="AI6311">
        <v>5</v>
      </c>
      <c r="AJ6311" s="73">
        <v>69.217734788097005</v>
      </c>
      <c r="AK6311">
        <v>23</v>
      </c>
      <c r="AL6311">
        <v>1</v>
      </c>
      <c r="AM6311">
        <v>0</v>
      </c>
      <c r="AN6311">
        <v>0</v>
      </c>
      <c r="AO6311">
        <v>0</v>
      </c>
      <c r="AP6311">
        <v>0</v>
      </c>
      <c r="AQ6311">
        <v>23</v>
      </c>
      <c r="AR6311">
        <v>1</v>
      </c>
      <c r="AS6311">
        <v>0</v>
      </c>
      <c r="AT6311">
        <v>0</v>
      </c>
      <c r="AU6311">
        <v>0</v>
      </c>
      <c r="AV6311">
        <v>0</v>
      </c>
      <c r="AW6311">
        <v>23</v>
      </c>
      <c r="AX6311">
        <v>1</v>
      </c>
      <c r="AY6311" s="73">
        <v>74.060432647976</v>
      </c>
      <c r="AZ6311">
        <v>23</v>
      </c>
      <c r="BA6311">
        <v>1</v>
      </c>
      <c r="BB6311">
        <v>21</v>
      </c>
      <c r="BC6311">
        <v>0.79497117803254402</v>
      </c>
      <c r="BD6311">
        <v>2</v>
      </c>
      <c r="BE6311">
        <v>0.205028821967455</v>
      </c>
      <c r="BF6311">
        <v>73.279858003221904</v>
      </c>
      <c r="BG6311">
        <v>69.834734937809998</v>
      </c>
      <c r="BH6311">
        <v>74.060432647976</v>
      </c>
      <c r="BI6311">
        <v>69.217734788097005</v>
      </c>
    </row>
    <row r="6312" spans="1:61" x14ac:dyDescent="0.25">
      <c r="A6312" s="10" t="str">
        <f>VLOOKUP(D6312,'Index-Relations'!E:F,2,FALSE)</f>
        <v>ESG</v>
      </c>
      <c r="B6312" t="s">
        <v>3450</v>
      </c>
      <c r="C6312" s="53" t="s">
        <v>2768</v>
      </c>
      <c r="D6312" s="59" t="s">
        <v>2953</v>
      </c>
      <c r="E6312" s="59" t="s">
        <v>9728</v>
      </c>
      <c r="F6312" t="s">
        <v>1285</v>
      </c>
      <c r="G6312" t="s">
        <v>2710</v>
      </c>
      <c r="H6312" t="s">
        <v>1286</v>
      </c>
      <c r="I6312" s="52">
        <v>45383</v>
      </c>
      <c r="J6312" t="s">
        <v>2457</v>
      </c>
      <c r="K6312">
        <v>26</v>
      </c>
      <c r="L6312">
        <v>72.141751035929801</v>
      </c>
      <c r="M6312">
        <v>26</v>
      </c>
      <c r="N6312">
        <v>1</v>
      </c>
      <c r="O6312">
        <v>72.7664812187476</v>
      </c>
      <c r="P6312">
        <v>26</v>
      </c>
      <c r="Q6312">
        <v>1</v>
      </c>
      <c r="R6312">
        <v>26</v>
      </c>
      <c r="S6312">
        <v>1</v>
      </c>
      <c r="T6312">
        <v>39.052657296172697</v>
      </c>
      <c r="U6312">
        <v>0.98218869656636498</v>
      </c>
      <c r="V6312">
        <v>26</v>
      </c>
      <c r="W6312">
        <v>0.72386671784754197</v>
      </c>
      <c r="X6312">
        <v>18</v>
      </c>
      <c r="Y6312">
        <v>26</v>
      </c>
      <c r="Z6312">
        <v>1</v>
      </c>
      <c r="AA6312">
        <v>143.74266524175101</v>
      </c>
      <c r="AB6312">
        <v>26</v>
      </c>
      <c r="AC6312">
        <v>1</v>
      </c>
      <c r="AD6312">
        <v>0</v>
      </c>
      <c r="AE6312">
        <v>0</v>
      </c>
      <c r="AF6312">
        <v>0</v>
      </c>
      <c r="AG6312">
        <v>0</v>
      </c>
      <c r="AH6312">
        <v>2.2894129584513201E-2</v>
      </c>
      <c r="AI6312">
        <v>6</v>
      </c>
      <c r="AJ6312">
        <v>68.871994224671298</v>
      </c>
      <c r="AK6312">
        <v>26</v>
      </c>
      <c r="AL6312">
        <v>1</v>
      </c>
      <c r="AM6312">
        <v>0</v>
      </c>
      <c r="AN6312">
        <v>0</v>
      </c>
      <c r="AO6312">
        <v>0</v>
      </c>
      <c r="AP6312">
        <v>0</v>
      </c>
      <c r="AQ6312">
        <v>26</v>
      </c>
      <c r="AR6312">
        <v>1</v>
      </c>
      <c r="AS6312">
        <v>0</v>
      </c>
      <c r="AT6312">
        <v>0</v>
      </c>
      <c r="AU6312">
        <v>0</v>
      </c>
      <c r="AV6312">
        <v>0</v>
      </c>
      <c r="AW6312">
        <v>26</v>
      </c>
      <c r="AX6312">
        <v>0.999999999999999</v>
      </c>
      <c r="AY6312">
        <v>67.130975378825397</v>
      </c>
      <c r="AZ6312">
        <v>26</v>
      </c>
      <c r="BA6312">
        <v>1</v>
      </c>
      <c r="BB6312">
        <v>24</v>
      </c>
      <c r="BC6312">
        <v>0.84568883931045202</v>
      </c>
      <c r="BD6312">
        <v>2</v>
      </c>
      <c r="BE6312">
        <v>0.15431116068954701</v>
      </c>
      <c r="BF6312">
        <v>66.814447101088902</v>
      </c>
      <c r="BG6312">
        <v>67.191702687276006</v>
      </c>
      <c r="BH6312">
        <v>64.530663695716996</v>
      </c>
      <c r="BI6312">
        <v>64.608132807488005</v>
      </c>
    </row>
    <row r="6313" spans="1:61" x14ac:dyDescent="0.25">
      <c r="A6313" s="10" t="str">
        <f>VLOOKUP(D6313,'Index-Relations'!E:F,2,FALSE)</f>
        <v>ESG</v>
      </c>
      <c r="B6313" t="s">
        <v>3450</v>
      </c>
      <c r="C6313" s="53" t="s">
        <v>2769</v>
      </c>
      <c r="D6313" s="59" t="s">
        <v>2953</v>
      </c>
      <c r="E6313" s="59" t="s">
        <v>9729</v>
      </c>
      <c r="F6313" t="s">
        <v>1285</v>
      </c>
      <c r="G6313" t="s">
        <v>2710</v>
      </c>
      <c r="H6313" t="s">
        <v>1286</v>
      </c>
      <c r="I6313" s="52">
        <v>45352</v>
      </c>
      <c r="J6313" t="s">
        <v>2457</v>
      </c>
      <c r="K6313">
        <v>26</v>
      </c>
      <c r="L6313">
        <v>71.868892779910396</v>
      </c>
      <c r="M6313">
        <v>26</v>
      </c>
      <c r="N6313">
        <v>1</v>
      </c>
      <c r="O6313">
        <v>72.516712745743405</v>
      </c>
      <c r="P6313">
        <v>26</v>
      </c>
      <c r="Q6313">
        <v>1</v>
      </c>
      <c r="R6313">
        <v>26</v>
      </c>
      <c r="S6313">
        <v>1</v>
      </c>
      <c r="T6313">
        <v>39.030173546865001</v>
      </c>
      <c r="U6313">
        <v>0.98047265401456996</v>
      </c>
      <c r="V6313">
        <v>26</v>
      </c>
      <c r="W6313">
        <v>0.71458117532039001</v>
      </c>
      <c r="X6313">
        <v>18</v>
      </c>
      <c r="Y6313">
        <v>26</v>
      </c>
      <c r="Z6313">
        <v>1</v>
      </c>
      <c r="AA6313">
        <v>154.94897000141799</v>
      </c>
      <c r="AB6313">
        <v>26</v>
      </c>
      <c r="AC6313">
        <v>1</v>
      </c>
      <c r="AD6313">
        <v>0</v>
      </c>
      <c r="AE6313">
        <v>0</v>
      </c>
      <c r="AF6313">
        <v>0</v>
      </c>
      <c r="AG6313">
        <v>0</v>
      </c>
      <c r="AH6313">
        <v>5.9867216391007699E-4</v>
      </c>
      <c r="AI6313">
        <v>4</v>
      </c>
      <c r="AJ6313">
        <v>68.765255856876706</v>
      </c>
      <c r="AK6313">
        <v>26</v>
      </c>
      <c r="AL6313">
        <v>1</v>
      </c>
      <c r="AM6313">
        <v>0</v>
      </c>
      <c r="AN6313">
        <v>0</v>
      </c>
      <c r="AO6313">
        <v>0</v>
      </c>
      <c r="AP6313">
        <v>0</v>
      </c>
      <c r="AQ6313">
        <v>26</v>
      </c>
      <c r="AR6313">
        <v>1</v>
      </c>
      <c r="AS6313">
        <v>0</v>
      </c>
      <c r="AT6313">
        <v>0</v>
      </c>
      <c r="AU6313">
        <v>0</v>
      </c>
      <c r="AV6313">
        <v>0</v>
      </c>
      <c r="AW6313">
        <v>26</v>
      </c>
      <c r="AX6313">
        <v>1</v>
      </c>
      <c r="AY6313">
        <v>66.613379466578607</v>
      </c>
      <c r="AZ6313">
        <v>26</v>
      </c>
      <c r="BA6313">
        <v>1</v>
      </c>
      <c r="BB6313">
        <v>24</v>
      </c>
      <c r="BC6313">
        <v>0.84481565907487599</v>
      </c>
      <c r="BD6313">
        <v>2</v>
      </c>
      <c r="BE6313">
        <v>0.15518434092512301</v>
      </c>
      <c r="BF6313">
        <v>66.549657793780995</v>
      </c>
      <c r="BG6313">
        <v>66.964132155317003</v>
      </c>
      <c r="BH6313">
        <v>64.310986920512903</v>
      </c>
      <c r="BI6313">
        <v>64.477626196230005</v>
      </c>
    </row>
    <row r="6314" spans="1:61" x14ac:dyDescent="0.25">
      <c r="A6314" s="10" t="str">
        <f>VLOOKUP(D6314,'Index-Relations'!E:F,2,FALSE)</f>
        <v>ESG</v>
      </c>
      <c r="B6314" t="s">
        <v>3450</v>
      </c>
      <c r="C6314" s="53" t="s">
        <v>2770</v>
      </c>
      <c r="D6314" s="59" t="s">
        <v>2953</v>
      </c>
      <c r="E6314" s="59" t="s">
        <v>9730</v>
      </c>
      <c r="F6314" t="s">
        <v>1285</v>
      </c>
      <c r="G6314" t="s">
        <v>2710</v>
      </c>
      <c r="H6314" t="s">
        <v>1286</v>
      </c>
      <c r="I6314" s="52">
        <v>45323</v>
      </c>
      <c r="J6314" t="s">
        <v>2457</v>
      </c>
      <c r="K6314">
        <v>26</v>
      </c>
      <c r="L6314">
        <v>72.584325175511196</v>
      </c>
      <c r="M6314">
        <v>26</v>
      </c>
      <c r="N6314">
        <v>1</v>
      </c>
      <c r="O6314">
        <v>73.452856577879302</v>
      </c>
      <c r="P6314">
        <v>26</v>
      </c>
      <c r="Q6314">
        <v>1</v>
      </c>
      <c r="R6314">
        <v>26</v>
      </c>
      <c r="S6314">
        <v>1</v>
      </c>
      <c r="T6314">
        <v>39.044828642356599</v>
      </c>
      <c r="U6314">
        <v>0.98013356104849103</v>
      </c>
      <c r="V6314">
        <v>26</v>
      </c>
      <c r="W6314">
        <v>0.70902832980712405</v>
      </c>
      <c r="X6314">
        <v>18</v>
      </c>
      <c r="Y6314">
        <v>26</v>
      </c>
      <c r="Z6314">
        <v>1</v>
      </c>
      <c r="AA6314">
        <v>153.21106950073599</v>
      </c>
      <c r="AB6314">
        <v>26</v>
      </c>
      <c r="AC6314">
        <v>1</v>
      </c>
      <c r="AD6314">
        <v>0</v>
      </c>
      <c r="AE6314">
        <v>0</v>
      </c>
      <c r="AF6314">
        <v>0</v>
      </c>
      <c r="AG6314">
        <v>0</v>
      </c>
      <c r="AH6314">
        <v>6.1761347561400698E-4</v>
      </c>
      <c r="AI6314">
        <v>4</v>
      </c>
      <c r="AJ6314">
        <v>69.0450520020445</v>
      </c>
      <c r="AK6314">
        <v>26</v>
      </c>
      <c r="AL6314">
        <v>1</v>
      </c>
      <c r="AM6314">
        <v>0</v>
      </c>
      <c r="AN6314">
        <v>0</v>
      </c>
      <c r="AO6314">
        <v>0</v>
      </c>
      <c r="AP6314">
        <v>0</v>
      </c>
      <c r="AQ6314">
        <v>26</v>
      </c>
      <c r="AR6314">
        <v>1</v>
      </c>
      <c r="AS6314">
        <v>0</v>
      </c>
      <c r="AT6314">
        <v>0</v>
      </c>
      <c r="AU6314">
        <v>0</v>
      </c>
      <c r="AV6314">
        <v>0</v>
      </c>
      <c r="AW6314">
        <v>26</v>
      </c>
      <c r="AX6314">
        <v>1</v>
      </c>
      <c r="AY6314">
        <v>67.276778511663196</v>
      </c>
      <c r="AZ6314">
        <v>26</v>
      </c>
      <c r="BA6314">
        <v>1</v>
      </c>
      <c r="BB6314">
        <v>24</v>
      </c>
      <c r="BC6314">
        <v>0.84463835863623304</v>
      </c>
      <c r="BD6314">
        <v>2</v>
      </c>
      <c r="BE6314">
        <v>0.15536164136376601</v>
      </c>
      <c r="BF6314">
        <v>67.305984530927006</v>
      </c>
      <c r="BG6314">
        <v>68.041520384500998</v>
      </c>
      <c r="BH6314">
        <v>64.871934919222994</v>
      </c>
      <c r="BI6314">
        <v>64.724897260766994</v>
      </c>
    </row>
    <row r="6315" spans="1:61" x14ac:dyDescent="0.25">
      <c r="A6315" s="10" t="str">
        <f>VLOOKUP(D6315,'Index-Relations'!E:F,2,FALSE)</f>
        <v>ESG</v>
      </c>
      <c r="B6315" t="s">
        <v>3450</v>
      </c>
      <c r="C6315" s="53" t="s">
        <v>2760</v>
      </c>
      <c r="D6315" s="59" t="s">
        <v>2954</v>
      </c>
      <c r="E6315" s="59" t="s">
        <v>9731</v>
      </c>
      <c r="F6315" t="s">
        <v>1289</v>
      </c>
      <c r="G6315" t="s">
        <v>2682</v>
      </c>
      <c r="H6315" t="s">
        <v>1290</v>
      </c>
      <c r="I6315" s="52">
        <v>45658</v>
      </c>
      <c r="J6315" t="s">
        <v>2457</v>
      </c>
      <c r="K6315">
        <v>191</v>
      </c>
      <c r="L6315" s="73">
        <v>65.048060700487994</v>
      </c>
      <c r="M6315">
        <v>191</v>
      </c>
      <c r="N6315">
        <v>1</v>
      </c>
      <c r="O6315" s="73">
        <v>72.307883014669898</v>
      </c>
      <c r="P6315">
        <v>191</v>
      </c>
      <c r="Q6315">
        <v>1</v>
      </c>
      <c r="R6315">
        <v>186</v>
      </c>
      <c r="S6315">
        <v>0.99577802498702395</v>
      </c>
      <c r="T6315">
        <v>17.8645022227428</v>
      </c>
      <c r="U6315">
        <v>6.2257273329749101E-3</v>
      </c>
      <c r="V6315">
        <v>17</v>
      </c>
      <c r="W6315">
        <v>2.1055877769842401E-4</v>
      </c>
      <c r="X6315">
        <v>1</v>
      </c>
      <c r="Y6315">
        <v>191</v>
      </c>
      <c r="Z6315">
        <v>0.999999999999999</v>
      </c>
      <c r="AA6315">
        <v>0.76920615696392503</v>
      </c>
      <c r="AB6315">
        <v>173</v>
      </c>
      <c r="AC6315">
        <v>0.94743400875764905</v>
      </c>
      <c r="AD6315">
        <v>18</v>
      </c>
      <c r="AE6315">
        <v>5.2565991242350001E-2</v>
      </c>
      <c r="AF6315">
        <v>0</v>
      </c>
      <c r="AG6315">
        <v>0</v>
      </c>
      <c r="AH6315">
        <v>2.2132516613882001E-5</v>
      </c>
      <c r="AI6315">
        <v>2</v>
      </c>
      <c r="AJ6315" s="73">
        <v>61.143307350089998</v>
      </c>
      <c r="AK6315">
        <v>191</v>
      </c>
      <c r="AL6315">
        <v>1</v>
      </c>
      <c r="AM6315">
        <v>0</v>
      </c>
      <c r="AN6315">
        <v>0</v>
      </c>
      <c r="AO6315">
        <v>1.0852895765602E-2</v>
      </c>
      <c r="AP6315">
        <v>1</v>
      </c>
      <c r="AQ6315">
        <v>191</v>
      </c>
      <c r="AR6315">
        <v>1</v>
      </c>
      <c r="AS6315">
        <v>0</v>
      </c>
      <c r="AT6315">
        <v>0</v>
      </c>
      <c r="AU6315">
        <v>0</v>
      </c>
      <c r="AV6315">
        <v>0</v>
      </c>
      <c r="AW6315">
        <v>191</v>
      </c>
      <c r="AX6315">
        <v>0.999999999999999</v>
      </c>
      <c r="AY6315" s="73">
        <v>63.253841345145901</v>
      </c>
      <c r="AZ6315">
        <v>191</v>
      </c>
      <c r="BA6315">
        <v>1</v>
      </c>
      <c r="BB6315">
        <v>185</v>
      </c>
      <c r="BC6315">
        <v>0.94758619500278596</v>
      </c>
      <c r="BD6315">
        <v>5</v>
      </c>
      <c r="BE6315">
        <v>4.1560909231611202E-2</v>
      </c>
      <c r="BF6315">
        <v>65.048060700487994</v>
      </c>
      <c r="BG6315">
        <v>72.307883014669898</v>
      </c>
      <c r="BH6315">
        <v>63.253841345145901</v>
      </c>
      <c r="BI6315">
        <v>61.143307350089998</v>
      </c>
    </row>
    <row r="6316" spans="1:61" x14ac:dyDescent="0.25">
      <c r="A6316" s="10" t="str">
        <f>VLOOKUP(D6316,'Index-Relations'!E:F,2,FALSE)</f>
        <v>ESG</v>
      </c>
      <c r="B6316" t="s">
        <v>3450</v>
      </c>
      <c r="C6316" s="53" t="s">
        <v>2761</v>
      </c>
      <c r="D6316" s="59" t="s">
        <v>2954</v>
      </c>
      <c r="E6316" s="59" t="s">
        <v>9732</v>
      </c>
      <c r="F6316" t="s">
        <v>1289</v>
      </c>
      <c r="G6316" t="s">
        <v>2682</v>
      </c>
      <c r="H6316" t="s">
        <v>1290</v>
      </c>
      <c r="I6316" s="52">
        <v>45628</v>
      </c>
      <c r="J6316" t="s">
        <v>2457</v>
      </c>
      <c r="K6316">
        <v>191</v>
      </c>
      <c r="L6316" s="73">
        <v>64.568996529238902</v>
      </c>
      <c r="M6316">
        <v>191</v>
      </c>
      <c r="N6316">
        <v>1</v>
      </c>
      <c r="O6316" s="73">
        <v>71.867405562256906</v>
      </c>
      <c r="P6316">
        <v>191</v>
      </c>
      <c r="Q6316">
        <v>1</v>
      </c>
      <c r="R6316">
        <v>186</v>
      </c>
      <c r="S6316">
        <v>0.99578032647532599</v>
      </c>
      <c r="T6316">
        <v>17.898479352343799</v>
      </c>
      <c r="U6316">
        <v>5.8199648372827296E-3</v>
      </c>
      <c r="V6316">
        <v>17</v>
      </c>
      <c r="W6316">
        <v>2.28277891422236E-4</v>
      </c>
      <c r="X6316">
        <v>1</v>
      </c>
      <c r="Y6316">
        <v>191</v>
      </c>
      <c r="Z6316">
        <v>0.999999999999999</v>
      </c>
      <c r="AA6316">
        <v>0.61776843941711301</v>
      </c>
      <c r="AB6316">
        <v>173</v>
      </c>
      <c r="AC6316">
        <v>0.94581587825241797</v>
      </c>
      <c r="AD6316">
        <v>18</v>
      </c>
      <c r="AE6316">
        <v>5.4184121747581103E-2</v>
      </c>
      <c r="AF6316">
        <v>0</v>
      </c>
      <c r="AG6316">
        <v>3.5387999999999999E-16</v>
      </c>
      <c r="AH6316">
        <v>2.5883614905966798E-5</v>
      </c>
      <c r="AI6316">
        <v>2</v>
      </c>
      <c r="AJ6316" s="73">
        <v>60.599689372935899</v>
      </c>
      <c r="AK6316">
        <v>191</v>
      </c>
      <c r="AL6316">
        <v>1</v>
      </c>
      <c r="AM6316">
        <v>0</v>
      </c>
      <c r="AN6316">
        <v>0</v>
      </c>
      <c r="AO6316">
        <v>1.1060192069211701E-2</v>
      </c>
      <c r="AP6316">
        <v>1</v>
      </c>
      <c r="AQ6316">
        <v>191</v>
      </c>
      <c r="AR6316">
        <v>0.999999999999999</v>
      </c>
      <c r="AS6316">
        <v>0</v>
      </c>
      <c r="AT6316">
        <v>0</v>
      </c>
      <c r="AU6316">
        <v>0</v>
      </c>
      <c r="AV6316">
        <v>0</v>
      </c>
      <c r="AW6316">
        <v>191</v>
      </c>
      <c r="AX6316">
        <v>0.999999999999999</v>
      </c>
      <c r="AY6316" s="73">
        <v>62.878443812054002</v>
      </c>
      <c r="AZ6316">
        <v>191</v>
      </c>
      <c r="BA6316">
        <v>1</v>
      </c>
      <c r="BB6316">
        <v>185</v>
      </c>
      <c r="BC6316">
        <v>0.94704203104342999</v>
      </c>
      <c r="BD6316">
        <v>5</v>
      </c>
      <c r="BE6316">
        <v>4.1897776887357803E-2</v>
      </c>
      <c r="BF6316">
        <v>64.568996529238902</v>
      </c>
      <c r="BG6316">
        <v>71.867405562256906</v>
      </c>
      <c r="BH6316">
        <v>62.878443812054002</v>
      </c>
      <c r="BI6316">
        <v>60.599689372935899</v>
      </c>
    </row>
    <row r="6317" spans="1:61" x14ac:dyDescent="0.25">
      <c r="A6317" s="10" t="str">
        <f>VLOOKUP(D6317,'Index-Relations'!E:F,2,FALSE)</f>
        <v>ESG</v>
      </c>
      <c r="B6317" t="s">
        <v>3450</v>
      </c>
      <c r="C6317" s="53" t="s">
        <v>2762</v>
      </c>
      <c r="D6317" s="59" t="s">
        <v>2954</v>
      </c>
      <c r="E6317" s="59" t="s">
        <v>9733</v>
      </c>
      <c r="F6317" t="s">
        <v>1289</v>
      </c>
      <c r="G6317" t="s">
        <v>2682</v>
      </c>
      <c r="H6317" t="s">
        <v>1290</v>
      </c>
      <c r="I6317" s="52">
        <v>45597</v>
      </c>
      <c r="J6317" t="s">
        <v>2457</v>
      </c>
      <c r="K6317">
        <v>191</v>
      </c>
      <c r="L6317" s="73">
        <v>65.282858124534897</v>
      </c>
      <c r="M6317">
        <v>191</v>
      </c>
      <c r="N6317">
        <v>1</v>
      </c>
      <c r="O6317" s="73">
        <v>72.452685248346</v>
      </c>
      <c r="P6317">
        <v>191</v>
      </c>
      <c r="Q6317">
        <v>1</v>
      </c>
      <c r="R6317">
        <v>186</v>
      </c>
      <c r="S6317">
        <v>0.99577317283497302</v>
      </c>
      <c r="T6317">
        <v>17.8066726983613</v>
      </c>
      <c r="U6317">
        <v>5.80348110222956E-3</v>
      </c>
      <c r="V6317">
        <v>17</v>
      </c>
      <c r="W6317">
        <v>2.37737479778889E-4</v>
      </c>
      <c r="X6317">
        <v>1</v>
      </c>
      <c r="Y6317">
        <v>191</v>
      </c>
      <c r="Z6317">
        <v>1</v>
      </c>
      <c r="AA6317">
        <v>0.64305247446935299</v>
      </c>
      <c r="AB6317">
        <v>173</v>
      </c>
      <c r="AC6317">
        <v>0.94941426939085505</v>
      </c>
      <c r="AD6317">
        <v>18</v>
      </c>
      <c r="AE6317">
        <v>5.0585730609143599E-2</v>
      </c>
      <c r="AF6317">
        <v>0</v>
      </c>
      <c r="AG6317">
        <v>6.0367999999999998E-16</v>
      </c>
      <c r="AH6317">
        <v>2.6549858665671599E-5</v>
      </c>
      <c r="AI6317">
        <v>2</v>
      </c>
      <c r="AJ6317" s="73">
        <v>61.279931514455001</v>
      </c>
      <c r="AK6317">
        <v>191</v>
      </c>
      <c r="AL6317">
        <v>1</v>
      </c>
      <c r="AM6317">
        <v>0</v>
      </c>
      <c r="AN6317">
        <v>0</v>
      </c>
      <c r="AO6317">
        <v>0</v>
      </c>
      <c r="AP6317">
        <v>0</v>
      </c>
      <c r="AQ6317">
        <v>191</v>
      </c>
      <c r="AR6317">
        <v>1</v>
      </c>
      <c r="AS6317">
        <v>0</v>
      </c>
      <c r="AT6317">
        <v>0</v>
      </c>
      <c r="AU6317">
        <v>0</v>
      </c>
      <c r="AV6317">
        <v>0</v>
      </c>
      <c r="AW6317">
        <v>191</v>
      </c>
      <c r="AX6317">
        <v>1</v>
      </c>
      <c r="AY6317" s="73">
        <v>63.578462818698</v>
      </c>
      <c r="AZ6317">
        <v>191</v>
      </c>
      <c r="BA6317">
        <v>1</v>
      </c>
      <c r="BB6317">
        <v>184</v>
      </c>
      <c r="BC6317">
        <v>0.94521864517135501</v>
      </c>
      <c r="BD6317">
        <v>7</v>
      </c>
      <c r="BE6317">
        <v>5.4781354828643998E-2</v>
      </c>
      <c r="BF6317">
        <v>65.282858124534897</v>
      </c>
      <c r="BG6317">
        <v>72.452685248346</v>
      </c>
      <c r="BH6317">
        <v>63.578462818698</v>
      </c>
      <c r="BI6317">
        <v>61.279931514455001</v>
      </c>
    </row>
    <row r="6318" spans="1:61" x14ac:dyDescent="0.25">
      <c r="A6318" s="10" t="str">
        <f>VLOOKUP(D6318,'Index-Relations'!E:F,2,FALSE)</f>
        <v>ESG</v>
      </c>
      <c r="B6318" t="s">
        <v>3450</v>
      </c>
      <c r="C6318" s="53" t="s">
        <v>2763</v>
      </c>
      <c r="D6318" s="59" t="s">
        <v>2954</v>
      </c>
      <c r="E6318" s="59" t="s">
        <v>9734</v>
      </c>
      <c r="F6318" t="s">
        <v>1289</v>
      </c>
      <c r="G6318" t="s">
        <v>2682</v>
      </c>
      <c r="H6318" t="s">
        <v>1290</v>
      </c>
      <c r="I6318" s="52">
        <v>45566</v>
      </c>
      <c r="J6318" t="s">
        <v>2457</v>
      </c>
      <c r="K6318">
        <v>191</v>
      </c>
      <c r="L6318" s="73">
        <v>65.883530465049006</v>
      </c>
      <c r="M6318">
        <v>191</v>
      </c>
      <c r="N6318">
        <v>1</v>
      </c>
      <c r="O6318" s="73">
        <v>72.782649951791001</v>
      </c>
      <c r="P6318">
        <v>191</v>
      </c>
      <c r="Q6318">
        <v>1</v>
      </c>
      <c r="R6318">
        <v>186</v>
      </c>
      <c r="S6318">
        <v>0.99573920657339499</v>
      </c>
      <c r="T6318">
        <v>17.694049612042299</v>
      </c>
      <c r="U6318">
        <v>5.9984797663290498E-3</v>
      </c>
      <c r="V6318">
        <v>16</v>
      </c>
      <c r="W6318">
        <v>2.86669302715144E-4</v>
      </c>
      <c r="X6318">
        <v>1</v>
      </c>
      <c r="Y6318">
        <v>191</v>
      </c>
      <c r="Z6318">
        <v>1</v>
      </c>
      <c r="AA6318">
        <v>0.645771896224689</v>
      </c>
      <c r="AB6318">
        <v>173</v>
      </c>
      <c r="AC6318">
        <v>0.95122768600215701</v>
      </c>
      <c r="AD6318">
        <v>18</v>
      </c>
      <c r="AE6318">
        <v>4.8772313997843202E-2</v>
      </c>
      <c r="AF6318">
        <v>0</v>
      </c>
      <c r="AG6318">
        <v>0</v>
      </c>
      <c r="AH6318">
        <v>3.0902200117333698E-5</v>
      </c>
      <c r="AI6318">
        <v>2</v>
      </c>
      <c r="AJ6318" s="73">
        <v>61.711829558124997</v>
      </c>
      <c r="AK6318">
        <v>191</v>
      </c>
      <c r="AL6318">
        <v>1</v>
      </c>
      <c r="AM6318">
        <v>0</v>
      </c>
      <c r="AN6318">
        <v>0</v>
      </c>
      <c r="AO6318">
        <v>0</v>
      </c>
      <c r="AP6318">
        <v>0</v>
      </c>
      <c r="AQ6318">
        <v>191</v>
      </c>
      <c r="AR6318">
        <v>1</v>
      </c>
      <c r="AS6318">
        <v>0</v>
      </c>
      <c r="AT6318">
        <v>0</v>
      </c>
      <c r="AU6318">
        <v>0</v>
      </c>
      <c r="AV6318">
        <v>0</v>
      </c>
      <c r="AW6318">
        <v>191</v>
      </c>
      <c r="AX6318">
        <v>0.999999999999999</v>
      </c>
      <c r="AY6318" s="73">
        <v>64.407974725062004</v>
      </c>
      <c r="AZ6318">
        <v>191</v>
      </c>
      <c r="BA6318">
        <v>1</v>
      </c>
      <c r="BB6318">
        <v>184</v>
      </c>
      <c r="BC6318">
        <v>0.94459420278081196</v>
      </c>
      <c r="BD6318">
        <v>7</v>
      </c>
      <c r="BE6318">
        <v>5.5405797219187002E-2</v>
      </c>
      <c r="BF6318">
        <v>65.883530465049006</v>
      </c>
      <c r="BG6318">
        <v>72.782649951791001</v>
      </c>
      <c r="BH6318">
        <v>64.407974725062004</v>
      </c>
      <c r="BI6318">
        <v>61.711829558124997</v>
      </c>
    </row>
    <row r="6319" spans="1:61" x14ac:dyDescent="0.25">
      <c r="A6319" s="10" t="str">
        <f>VLOOKUP(D6319,'Index-Relations'!E:F,2,FALSE)</f>
        <v>ESG</v>
      </c>
      <c r="B6319" t="s">
        <v>3450</v>
      </c>
      <c r="C6319" s="53" t="s">
        <v>2764</v>
      </c>
      <c r="D6319" s="59" t="s">
        <v>2954</v>
      </c>
      <c r="E6319" s="59" t="s">
        <v>9735</v>
      </c>
      <c r="F6319" t="s">
        <v>1289</v>
      </c>
      <c r="G6319" t="s">
        <v>2682</v>
      </c>
      <c r="H6319" t="s">
        <v>1290</v>
      </c>
      <c r="I6319" s="52">
        <v>45537</v>
      </c>
      <c r="J6319" t="s">
        <v>2457</v>
      </c>
      <c r="K6319">
        <v>204</v>
      </c>
      <c r="L6319" s="73">
        <v>65.1791930864199</v>
      </c>
      <c r="M6319">
        <v>204</v>
      </c>
      <c r="N6319">
        <v>1</v>
      </c>
      <c r="O6319" s="73">
        <v>72.245404985270994</v>
      </c>
      <c r="P6319">
        <v>204</v>
      </c>
      <c r="Q6319">
        <v>1</v>
      </c>
      <c r="R6319">
        <v>199</v>
      </c>
      <c r="S6319">
        <v>0.996384712788143</v>
      </c>
      <c r="T6319">
        <v>17.774249800083599</v>
      </c>
      <c r="U6319">
        <v>5.8889303282853396E-3</v>
      </c>
      <c r="V6319">
        <v>17</v>
      </c>
      <c r="W6319">
        <v>3.2464302193279E-4</v>
      </c>
      <c r="X6319">
        <v>1</v>
      </c>
      <c r="Y6319">
        <v>204</v>
      </c>
      <c r="Z6319">
        <v>0.999999999999999</v>
      </c>
      <c r="AA6319">
        <v>0.66817030944498801</v>
      </c>
      <c r="AB6319">
        <v>186</v>
      </c>
      <c r="AC6319">
        <v>0.95411060306828199</v>
      </c>
      <c r="AD6319">
        <v>20</v>
      </c>
      <c r="AE6319">
        <v>4.8162342960712597E-2</v>
      </c>
      <c r="AF6319">
        <v>-2</v>
      </c>
      <c r="AG6319">
        <v>0</v>
      </c>
      <c r="AH6319">
        <v>3.14813694326378E-5</v>
      </c>
      <c r="AI6319">
        <v>2</v>
      </c>
      <c r="AJ6319" s="73">
        <v>60.975432319409997</v>
      </c>
      <c r="AK6319">
        <v>204</v>
      </c>
      <c r="AL6319">
        <v>1</v>
      </c>
      <c r="AM6319">
        <v>0</v>
      </c>
      <c r="AN6319">
        <v>0</v>
      </c>
      <c r="AO6319">
        <v>0</v>
      </c>
      <c r="AP6319">
        <v>0</v>
      </c>
      <c r="AQ6319">
        <v>204</v>
      </c>
      <c r="AR6319">
        <v>1</v>
      </c>
      <c r="AS6319">
        <v>0</v>
      </c>
      <c r="AT6319">
        <v>0</v>
      </c>
      <c r="AU6319">
        <v>0</v>
      </c>
      <c r="AV6319">
        <v>0</v>
      </c>
      <c r="AW6319">
        <v>204</v>
      </c>
      <c r="AX6319">
        <v>1</v>
      </c>
      <c r="AY6319" s="73">
        <v>63.761717090509002</v>
      </c>
      <c r="AZ6319">
        <v>204</v>
      </c>
      <c r="BA6319">
        <v>1</v>
      </c>
      <c r="BB6319">
        <v>197</v>
      </c>
      <c r="BC6319">
        <v>0.94701984193528699</v>
      </c>
      <c r="BD6319">
        <v>7</v>
      </c>
      <c r="BE6319">
        <v>5.2980158064712603E-2</v>
      </c>
      <c r="BF6319">
        <v>65.1791930864199</v>
      </c>
      <c r="BG6319">
        <v>72.245404985270994</v>
      </c>
      <c r="BH6319">
        <v>63.761717090509002</v>
      </c>
      <c r="BI6319">
        <v>60.975432319409997</v>
      </c>
    </row>
    <row r="6320" spans="1:61" x14ac:dyDescent="0.25">
      <c r="A6320" s="10" t="str">
        <f>VLOOKUP(D6320,'Index-Relations'!E:F,2,FALSE)</f>
        <v>ESG</v>
      </c>
      <c r="B6320" t="s">
        <v>3450</v>
      </c>
      <c r="C6320" s="53" t="s">
        <v>3350</v>
      </c>
      <c r="D6320" s="59" t="s">
        <v>2954</v>
      </c>
      <c r="E6320" s="59" t="s">
        <v>9736</v>
      </c>
      <c r="F6320" t="s">
        <v>1289</v>
      </c>
      <c r="G6320" t="s">
        <v>2682</v>
      </c>
      <c r="H6320" t="s">
        <v>1290</v>
      </c>
      <c r="I6320" s="52">
        <v>45505</v>
      </c>
      <c r="J6320" t="s">
        <v>2457</v>
      </c>
      <c r="K6320">
        <v>204</v>
      </c>
      <c r="L6320" s="73">
        <v>65.221052588788893</v>
      </c>
      <c r="M6320">
        <v>204</v>
      </c>
      <c r="N6320">
        <v>1</v>
      </c>
      <c r="O6320" s="73">
        <v>72.346070549833996</v>
      </c>
      <c r="P6320">
        <v>204</v>
      </c>
      <c r="Q6320">
        <v>1</v>
      </c>
      <c r="R6320">
        <v>199</v>
      </c>
      <c r="S6320">
        <v>0.99626722018359104</v>
      </c>
      <c r="T6320">
        <v>17.956368055785099</v>
      </c>
      <c r="U6320">
        <v>6.3969463619832001E-3</v>
      </c>
      <c r="V6320">
        <v>18</v>
      </c>
      <c r="W6320">
        <v>3.2890993313415101E-4</v>
      </c>
      <c r="X6320">
        <v>1</v>
      </c>
      <c r="Y6320">
        <v>204</v>
      </c>
      <c r="Z6320">
        <v>1</v>
      </c>
      <c r="AA6320">
        <v>0.67005693969440905</v>
      </c>
      <c r="AB6320">
        <v>184</v>
      </c>
      <c r="AC6320">
        <v>0.94956277350889295</v>
      </c>
      <c r="AD6320">
        <v>20</v>
      </c>
      <c r="AE6320">
        <v>5.0437226491106602E-2</v>
      </c>
      <c r="AF6320">
        <v>0</v>
      </c>
      <c r="AG6320">
        <v>0</v>
      </c>
      <c r="AH6320">
        <v>3.2254419137605503E-5</v>
      </c>
      <c r="AI6320">
        <v>2</v>
      </c>
      <c r="AJ6320" s="73">
        <v>60.923276557210002</v>
      </c>
      <c r="AK6320">
        <v>204</v>
      </c>
      <c r="AL6320">
        <v>1</v>
      </c>
      <c r="AM6320">
        <v>0</v>
      </c>
      <c r="AN6320">
        <v>0</v>
      </c>
      <c r="AO6320">
        <v>0</v>
      </c>
      <c r="AP6320">
        <v>0</v>
      </c>
      <c r="AQ6320">
        <v>204</v>
      </c>
      <c r="AR6320">
        <v>0.999999999999999</v>
      </c>
      <c r="AS6320">
        <v>0</v>
      </c>
      <c r="AT6320">
        <v>0</v>
      </c>
      <c r="AU6320">
        <v>0</v>
      </c>
      <c r="AV6320">
        <v>0</v>
      </c>
      <c r="AW6320">
        <v>204</v>
      </c>
      <c r="AX6320">
        <v>1</v>
      </c>
      <c r="AY6320" s="73">
        <v>63.838892691009001</v>
      </c>
      <c r="AZ6320">
        <v>204</v>
      </c>
      <c r="BA6320">
        <v>1</v>
      </c>
      <c r="BB6320">
        <v>198</v>
      </c>
      <c r="BC6320">
        <v>0.95158462435160396</v>
      </c>
      <c r="BD6320">
        <v>6</v>
      </c>
      <c r="BE6320">
        <v>4.8415375648395598E-2</v>
      </c>
      <c r="BF6320">
        <v>65.221052588788893</v>
      </c>
      <c r="BG6320">
        <v>72.346070549833996</v>
      </c>
      <c r="BH6320">
        <v>63.838892691009001</v>
      </c>
      <c r="BI6320">
        <v>60.923276557210002</v>
      </c>
    </row>
    <row r="6321" spans="1:61" x14ac:dyDescent="0.25">
      <c r="A6321" s="10" t="str">
        <f>VLOOKUP(D6321,'Index-Relations'!E:F,2,FALSE)</f>
        <v>ESG</v>
      </c>
      <c r="B6321" t="s">
        <v>3450</v>
      </c>
      <c r="C6321" s="53" t="s">
        <v>2765</v>
      </c>
      <c r="D6321" s="59" t="s">
        <v>2954</v>
      </c>
      <c r="E6321" s="59" t="s">
        <v>9737</v>
      </c>
      <c r="F6321" t="s">
        <v>1289</v>
      </c>
      <c r="G6321" t="s">
        <v>2682</v>
      </c>
      <c r="H6321" t="s">
        <v>1290</v>
      </c>
      <c r="I6321" s="52">
        <v>45474</v>
      </c>
      <c r="J6321" t="s">
        <v>2457</v>
      </c>
      <c r="K6321">
        <v>204</v>
      </c>
      <c r="L6321" s="73">
        <v>65.450910457628893</v>
      </c>
      <c r="M6321">
        <v>204</v>
      </c>
      <c r="N6321">
        <v>1</v>
      </c>
      <c r="O6321" s="73">
        <v>72.342327279980907</v>
      </c>
      <c r="P6321">
        <v>204</v>
      </c>
      <c r="Q6321">
        <v>1</v>
      </c>
      <c r="R6321">
        <v>199</v>
      </c>
      <c r="S6321">
        <v>0.99660237308278998</v>
      </c>
      <c r="T6321">
        <v>17.869608445268099</v>
      </c>
      <c r="U6321">
        <v>6.5330531998686299E-3</v>
      </c>
      <c r="V6321">
        <v>17</v>
      </c>
      <c r="W6321">
        <v>3.3064535866212503E-4</v>
      </c>
      <c r="X6321">
        <v>1</v>
      </c>
      <c r="Y6321">
        <v>204</v>
      </c>
      <c r="Z6321">
        <v>1</v>
      </c>
      <c r="AA6321">
        <v>0.699078046533258</v>
      </c>
      <c r="AB6321">
        <v>183</v>
      </c>
      <c r="AC6321">
        <v>0.94158959273152298</v>
      </c>
      <c r="AD6321">
        <v>21</v>
      </c>
      <c r="AE6321">
        <v>5.8410407268476801E-2</v>
      </c>
      <c r="AF6321">
        <v>0</v>
      </c>
      <c r="AG6321">
        <v>9.7139999999999999E-17</v>
      </c>
      <c r="AH6321">
        <v>3.1382912488369497E-5</v>
      </c>
      <c r="AI6321">
        <v>2</v>
      </c>
      <c r="AJ6321" s="73">
        <v>61.204254067367899</v>
      </c>
      <c r="AK6321">
        <v>204</v>
      </c>
      <c r="AL6321">
        <v>1</v>
      </c>
      <c r="AM6321">
        <v>0</v>
      </c>
      <c r="AN6321">
        <v>0</v>
      </c>
      <c r="AO6321">
        <v>0</v>
      </c>
      <c r="AP6321">
        <v>0</v>
      </c>
      <c r="AQ6321">
        <v>204</v>
      </c>
      <c r="AR6321">
        <v>0.999999999999999</v>
      </c>
      <c r="AS6321">
        <v>0</v>
      </c>
      <c r="AT6321">
        <v>0</v>
      </c>
      <c r="AU6321">
        <v>0</v>
      </c>
      <c r="AV6321">
        <v>0</v>
      </c>
      <c r="AW6321">
        <v>204</v>
      </c>
      <c r="AX6321">
        <v>1</v>
      </c>
      <c r="AY6321" s="73">
        <v>64.096977388715004</v>
      </c>
      <c r="AZ6321">
        <v>204</v>
      </c>
      <c r="BA6321">
        <v>1</v>
      </c>
      <c r="BB6321">
        <v>198</v>
      </c>
      <c r="BC6321">
        <v>0.95147103294548296</v>
      </c>
      <c r="BD6321">
        <v>6</v>
      </c>
      <c r="BE6321">
        <v>4.8528967054516599E-2</v>
      </c>
      <c r="BF6321">
        <v>65.450910457628893</v>
      </c>
      <c r="BG6321">
        <v>72.342327279980907</v>
      </c>
      <c r="BH6321">
        <v>64.096977388715004</v>
      </c>
      <c r="BI6321">
        <v>61.204254067367899</v>
      </c>
    </row>
    <row r="6322" spans="1:61" x14ac:dyDescent="0.25">
      <c r="A6322" s="10" t="str">
        <f>VLOOKUP(D6322,'Index-Relations'!E:F,2,FALSE)</f>
        <v>ESG</v>
      </c>
      <c r="B6322" t="s">
        <v>3450</v>
      </c>
      <c r="C6322" s="53" t="s">
        <v>2766</v>
      </c>
      <c r="D6322" s="59" t="s">
        <v>2954</v>
      </c>
      <c r="E6322" s="59" t="s">
        <v>9738</v>
      </c>
      <c r="F6322" t="s">
        <v>1289</v>
      </c>
      <c r="G6322" t="s">
        <v>2682</v>
      </c>
      <c r="H6322" t="s">
        <v>1290</v>
      </c>
      <c r="I6322" s="52">
        <v>45446</v>
      </c>
      <c r="J6322" t="s">
        <v>2457</v>
      </c>
      <c r="K6322">
        <v>204</v>
      </c>
      <c r="L6322" s="73">
        <v>65.778869499539894</v>
      </c>
      <c r="M6322">
        <v>204</v>
      </c>
      <c r="N6322">
        <v>1</v>
      </c>
      <c r="O6322" s="73">
        <v>72.514575366388001</v>
      </c>
      <c r="P6322">
        <v>204</v>
      </c>
      <c r="Q6322">
        <v>1</v>
      </c>
      <c r="R6322">
        <v>199</v>
      </c>
      <c r="S6322">
        <v>0.99659877674438002</v>
      </c>
      <c r="T6322">
        <v>17.871538336634501</v>
      </c>
      <c r="U6322">
        <v>6.8138654600022001E-3</v>
      </c>
      <c r="V6322">
        <v>17</v>
      </c>
      <c r="W6322">
        <v>3.2765254615325597E-4</v>
      </c>
      <c r="X6322">
        <v>1</v>
      </c>
      <c r="Y6322">
        <v>204</v>
      </c>
      <c r="Z6322">
        <v>0.999999999999999</v>
      </c>
      <c r="AA6322">
        <v>0.70171496806112399</v>
      </c>
      <c r="AB6322">
        <v>182</v>
      </c>
      <c r="AC6322">
        <v>0.942285631328309</v>
      </c>
      <c r="AD6322">
        <v>22</v>
      </c>
      <c r="AE6322">
        <v>5.7714368671691198E-2</v>
      </c>
      <c r="AF6322">
        <v>0</v>
      </c>
      <c r="AG6322">
        <v>0</v>
      </c>
      <c r="AH6322">
        <v>3.1383225415991599E-5</v>
      </c>
      <c r="AI6322">
        <v>2</v>
      </c>
      <c r="AJ6322" s="73">
        <v>61.398662532696001</v>
      </c>
      <c r="AK6322">
        <v>204</v>
      </c>
      <c r="AL6322">
        <v>1</v>
      </c>
      <c r="AM6322">
        <v>0</v>
      </c>
      <c r="AN6322">
        <v>0</v>
      </c>
      <c r="AO6322">
        <v>0</v>
      </c>
      <c r="AP6322">
        <v>0</v>
      </c>
      <c r="AQ6322">
        <v>204</v>
      </c>
      <c r="AR6322">
        <v>1</v>
      </c>
      <c r="AS6322">
        <v>0</v>
      </c>
      <c r="AT6322">
        <v>0</v>
      </c>
      <c r="AU6322">
        <v>0</v>
      </c>
      <c r="AV6322">
        <v>0</v>
      </c>
      <c r="AW6322">
        <v>204</v>
      </c>
      <c r="AX6322">
        <v>1</v>
      </c>
      <c r="AY6322" s="73">
        <v>64.601622321382905</v>
      </c>
      <c r="AZ6322">
        <v>204</v>
      </c>
      <c r="BA6322">
        <v>1</v>
      </c>
      <c r="BB6322">
        <v>198</v>
      </c>
      <c r="BC6322">
        <v>0.95198004904225597</v>
      </c>
      <c r="BD6322">
        <v>6</v>
      </c>
      <c r="BE6322">
        <v>4.8019950957743397E-2</v>
      </c>
      <c r="BF6322">
        <v>65.778869499539894</v>
      </c>
      <c r="BG6322">
        <v>72.514575366388001</v>
      </c>
      <c r="BH6322">
        <v>64.601622321382905</v>
      </c>
      <c r="BI6322">
        <v>61.398662532696001</v>
      </c>
    </row>
    <row r="6323" spans="1:61" x14ac:dyDescent="0.25">
      <c r="A6323" s="10" t="str">
        <f>VLOOKUP(D6323,'Index-Relations'!E:F,2,FALSE)</f>
        <v>ESG</v>
      </c>
      <c r="B6323" t="s">
        <v>3450</v>
      </c>
      <c r="C6323" s="53" t="s">
        <v>2767</v>
      </c>
      <c r="D6323" s="59" t="s">
        <v>2954</v>
      </c>
      <c r="E6323" s="59" t="s">
        <v>9739</v>
      </c>
      <c r="F6323" t="s">
        <v>1289</v>
      </c>
      <c r="G6323" t="s">
        <v>2682</v>
      </c>
      <c r="H6323" t="s">
        <v>1290</v>
      </c>
      <c r="I6323" s="52">
        <v>45413</v>
      </c>
      <c r="J6323" t="s">
        <v>2457</v>
      </c>
      <c r="K6323">
        <v>205</v>
      </c>
      <c r="L6323" s="73">
        <v>65.8468359904669</v>
      </c>
      <c r="M6323">
        <v>205</v>
      </c>
      <c r="N6323">
        <v>1</v>
      </c>
      <c r="O6323" s="73">
        <v>72.439776156824905</v>
      </c>
      <c r="P6323">
        <v>205</v>
      </c>
      <c r="Q6323">
        <v>1</v>
      </c>
      <c r="R6323">
        <v>200</v>
      </c>
      <c r="S6323">
        <v>0.99663954426585799</v>
      </c>
      <c r="T6323">
        <v>17.908188894543699</v>
      </c>
      <c r="U6323">
        <v>1.36965628469609E-2</v>
      </c>
      <c r="V6323">
        <v>17</v>
      </c>
      <c r="W6323">
        <v>2.8487951456916401E-4</v>
      </c>
      <c r="X6323">
        <v>1</v>
      </c>
      <c r="Y6323">
        <v>205</v>
      </c>
      <c r="Z6323">
        <v>0.999999999999999</v>
      </c>
      <c r="AA6323">
        <v>0.89664369938269906</v>
      </c>
      <c r="AB6323">
        <v>183</v>
      </c>
      <c r="AC6323">
        <v>0.94334368885416497</v>
      </c>
      <c r="AD6323">
        <v>22</v>
      </c>
      <c r="AE6323">
        <v>5.6656311145833999E-2</v>
      </c>
      <c r="AF6323">
        <v>0</v>
      </c>
      <c r="AG6323">
        <v>2.0816999999999999E-16</v>
      </c>
      <c r="AH6323">
        <v>2.6853902519200499E-5</v>
      </c>
      <c r="AI6323">
        <v>2</v>
      </c>
      <c r="AJ6323" s="73">
        <v>61.505620697629901</v>
      </c>
      <c r="AK6323">
        <v>205</v>
      </c>
      <c r="AL6323">
        <v>1</v>
      </c>
      <c r="AM6323">
        <v>0</v>
      </c>
      <c r="AN6323">
        <v>0</v>
      </c>
      <c r="AO6323">
        <v>0</v>
      </c>
      <c r="AP6323">
        <v>0</v>
      </c>
      <c r="AQ6323">
        <v>205</v>
      </c>
      <c r="AR6323">
        <v>1</v>
      </c>
      <c r="AS6323">
        <v>0</v>
      </c>
      <c r="AT6323">
        <v>0</v>
      </c>
      <c r="AU6323">
        <v>0</v>
      </c>
      <c r="AV6323">
        <v>0</v>
      </c>
      <c r="AW6323">
        <v>205</v>
      </c>
      <c r="AX6323">
        <v>0.999999999999999</v>
      </c>
      <c r="AY6323" s="73">
        <v>64.675215896436896</v>
      </c>
      <c r="AZ6323">
        <v>205</v>
      </c>
      <c r="BA6323">
        <v>1</v>
      </c>
      <c r="BB6323">
        <v>198</v>
      </c>
      <c r="BC6323">
        <v>0.94868341203843898</v>
      </c>
      <c r="BD6323">
        <v>7</v>
      </c>
      <c r="BE6323">
        <v>5.13165879615603E-2</v>
      </c>
      <c r="BF6323">
        <v>65.8468359904669</v>
      </c>
      <c r="BG6323">
        <v>72.439776156824905</v>
      </c>
      <c r="BH6323">
        <v>64.675215896436896</v>
      </c>
      <c r="BI6323">
        <v>61.505620697629901</v>
      </c>
    </row>
    <row r="6324" spans="1:61" x14ac:dyDescent="0.25">
      <c r="A6324" s="10" t="str">
        <f>VLOOKUP(D6324,'Index-Relations'!E:F,2,FALSE)</f>
        <v>ESG</v>
      </c>
      <c r="B6324" t="s">
        <v>3450</v>
      </c>
      <c r="C6324" s="53" t="s">
        <v>2768</v>
      </c>
      <c r="D6324" s="59" t="s">
        <v>2954</v>
      </c>
      <c r="E6324" s="59" t="s">
        <v>9740</v>
      </c>
      <c r="F6324" t="s">
        <v>1289</v>
      </c>
      <c r="G6324" t="s">
        <v>2682</v>
      </c>
      <c r="H6324" t="s">
        <v>1290</v>
      </c>
      <c r="I6324" s="52">
        <v>45383</v>
      </c>
      <c r="J6324" t="s">
        <v>2457</v>
      </c>
      <c r="K6324">
        <v>201</v>
      </c>
      <c r="L6324">
        <v>70.548866127177803</v>
      </c>
      <c r="M6324">
        <v>201</v>
      </c>
      <c r="N6324">
        <v>1</v>
      </c>
      <c r="O6324">
        <v>77.899684592316703</v>
      </c>
      <c r="P6324">
        <v>201</v>
      </c>
      <c r="Q6324">
        <v>1</v>
      </c>
      <c r="R6324">
        <v>196</v>
      </c>
      <c r="S6324">
        <v>0.99682882729646105</v>
      </c>
      <c r="T6324">
        <v>19.938402668417499</v>
      </c>
      <c r="U6324">
        <v>5.15801571413727E-2</v>
      </c>
      <c r="V6324">
        <v>17</v>
      </c>
      <c r="W6324">
        <v>2.3164123758375099E-3</v>
      </c>
      <c r="X6324">
        <v>3</v>
      </c>
      <c r="Y6324">
        <v>201</v>
      </c>
      <c r="Z6324">
        <v>0.999999999999999</v>
      </c>
      <c r="AA6324">
        <v>3.8109787515300302</v>
      </c>
      <c r="AB6324">
        <v>179</v>
      </c>
      <c r="AC6324">
        <v>0.95510206679669196</v>
      </c>
      <c r="AD6324">
        <v>22</v>
      </c>
      <c r="AE6324">
        <v>4.4897933203307101E-2</v>
      </c>
      <c r="AF6324">
        <v>0</v>
      </c>
      <c r="AG6324">
        <v>0</v>
      </c>
      <c r="AH6324">
        <v>1.0490264947977401E-3</v>
      </c>
      <c r="AI6324">
        <v>3</v>
      </c>
      <c r="AJ6324">
        <v>66.088376356148203</v>
      </c>
      <c r="AK6324">
        <v>201</v>
      </c>
      <c r="AL6324">
        <v>1</v>
      </c>
      <c r="AM6324">
        <v>0</v>
      </c>
      <c r="AN6324">
        <v>0</v>
      </c>
      <c r="AO6324">
        <v>0</v>
      </c>
      <c r="AP6324">
        <v>0</v>
      </c>
      <c r="AQ6324">
        <v>201</v>
      </c>
      <c r="AR6324">
        <v>1</v>
      </c>
      <c r="AS6324">
        <v>0</v>
      </c>
      <c r="AT6324">
        <v>0</v>
      </c>
      <c r="AU6324">
        <v>0</v>
      </c>
      <c r="AV6324">
        <v>0</v>
      </c>
      <c r="AW6324">
        <v>201</v>
      </c>
      <c r="AX6324">
        <v>1</v>
      </c>
      <c r="AY6324">
        <v>68.775367135891898</v>
      </c>
      <c r="AZ6324">
        <v>201</v>
      </c>
      <c r="BA6324">
        <v>1</v>
      </c>
      <c r="BB6324">
        <v>194</v>
      </c>
      <c r="BC6324">
        <v>0.94707638377158199</v>
      </c>
      <c r="BD6324">
        <v>7</v>
      </c>
      <c r="BE6324">
        <v>5.2923616228417299E-2</v>
      </c>
      <c r="BF6324">
        <v>65.550051820872895</v>
      </c>
      <c r="BG6324">
        <v>72.056332341586</v>
      </c>
      <c r="BH6324">
        <v>64.445439784985894</v>
      </c>
      <c r="BI6324">
        <v>61.137097465805901</v>
      </c>
    </row>
    <row r="6325" spans="1:61" x14ac:dyDescent="0.25">
      <c r="A6325" s="10" t="str">
        <f>VLOOKUP(D6325,'Index-Relations'!E:F,2,FALSE)</f>
        <v>ESG</v>
      </c>
      <c r="B6325" t="s">
        <v>3450</v>
      </c>
      <c r="C6325" s="53" t="s">
        <v>2769</v>
      </c>
      <c r="D6325" s="59" t="s">
        <v>2954</v>
      </c>
      <c r="E6325" s="59" t="s">
        <v>9741</v>
      </c>
      <c r="F6325" t="s">
        <v>1289</v>
      </c>
      <c r="G6325" t="s">
        <v>2682</v>
      </c>
      <c r="H6325" t="s">
        <v>1290</v>
      </c>
      <c r="I6325" s="52">
        <v>45352</v>
      </c>
      <c r="J6325" t="s">
        <v>2457</v>
      </c>
      <c r="K6325">
        <v>201</v>
      </c>
      <c r="L6325">
        <v>70.964899380540203</v>
      </c>
      <c r="M6325">
        <v>201</v>
      </c>
      <c r="N6325">
        <v>1</v>
      </c>
      <c r="O6325">
        <v>78.317657884092696</v>
      </c>
      <c r="P6325">
        <v>201</v>
      </c>
      <c r="Q6325">
        <v>1</v>
      </c>
      <c r="R6325">
        <v>196</v>
      </c>
      <c r="S6325">
        <v>0.99688706398321503</v>
      </c>
      <c r="T6325">
        <v>19.828956298925601</v>
      </c>
      <c r="U6325">
        <v>9.0844623501025405E-3</v>
      </c>
      <c r="V6325">
        <v>15</v>
      </c>
      <c r="W6325">
        <v>8.6971218058198103E-4</v>
      </c>
      <c r="X6325">
        <v>1</v>
      </c>
      <c r="Y6325">
        <v>201</v>
      </c>
      <c r="Z6325">
        <v>1</v>
      </c>
      <c r="AA6325">
        <v>3.7801949585661698</v>
      </c>
      <c r="AB6325">
        <v>179</v>
      </c>
      <c r="AC6325">
        <v>0.95537659385148599</v>
      </c>
      <c r="AD6325">
        <v>22</v>
      </c>
      <c r="AE6325">
        <v>4.4623406148513699E-2</v>
      </c>
      <c r="AF6325">
        <v>0</v>
      </c>
      <c r="AG6325">
        <v>0</v>
      </c>
      <c r="AH6325">
        <v>6.3854734470746201E-5</v>
      </c>
      <c r="AI6325">
        <v>2</v>
      </c>
      <c r="AJ6325">
        <v>66.710464548838502</v>
      </c>
      <c r="AK6325">
        <v>201</v>
      </c>
      <c r="AL6325">
        <v>1</v>
      </c>
      <c r="AM6325">
        <v>0</v>
      </c>
      <c r="AN6325">
        <v>0</v>
      </c>
      <c r="AO6325">
        <v>0</v>
      </c>
      <c r="AP6325">
        <v>0</v>
      </c>
      <c r="AQ6325">
        <v>201</v>
      </c>
      <c r="AR6325">
        <v>1</v>
      </c>
      <c r="AS6325">
        <v>0</v>
      </c>
      <c r="AT6325">
        <v>0</v>
      </c>
      <c r="AU6325">
        <v>0</v>
      </c>
      <c r="AV6325">
        <v>0</v>
      </c>
      <c r="AW6325">
        <v>201</v>
      </c>
      <c r="AX6325">
        <v>1</v>
      </c>
      <c r="AY6325">
        <v>68.996715323609195</v>
      </c>
      <c r="AZ6325">
        <v>201</v>
      </c>
      <c r="BA6325">
        <v>1</v>
      </c>
      <c r="BB6325">
        <v>194</v>
      </c>
      <c r="BC6325">
        <v>0.94893844631705904</v>
      </c>
      <c r="BD6325">
        <v>7</v>
      </c>
      <c r="BE6325">
        <v>5.1061553682940401E-2</v>
      </c>
      <c r="BF6325">
        <v>65.925681663953</v>
      </c>
      <c r="BG6325">
        <v>72.397124161600004</v>
      </c>
      <c r="BH6325">
        <v>64.672210811675996</v>
      </c>
      <c r="BI6325">
        <v>61.7213629113579</v>
      </c>
    </row>
    <row r="6326" spans="1:61" x14ac:dyDescent="0.25">
      <c r="A6326" s="10" t="str">
        <f>VLOOKUP(D6326,'Index-Relations'!E:F,2,FALSE)</f>
        <v>ESG</v>
      </c>
      <c r="B6326" t="s">
        <v>3450</v>
      </c>
      <c r="C6326" s="53" t="s">
        <v>2770</v>
      </c>
      <c r="D6326" s="59" t="s">
        <v>2954</v>
      </c>
      <c r="E6326" s="59" t="s">
        <v>9742</v>
      </c>
      <c r="F6326" t="s">
        <v>1289</v>
      </c>
      <c r="G6326" t="s">
        <v>2682</v>
      </c>
      <c r="H6326" t="s">
        <v>1290</v>
      </c>
      <c r="I6326" s="52">
        <v>45323</v>
      </c>
      <c r="J6326" t="s">
        <v>2457</v>
      </c>
      <c r="K6326">
        <v>201</v>
      </c>
      <c r="L6326">
        <v>71.558127629857793</v>
      </c>
      <c r="M6326">
        <v>201</v>
      </c>
      <c r="N6326">
        <v>1</v>
      </c>
      <c r="O6326">
        <v>78.495704655014706</v>
      </c>
      <c r="P6326">
        <v>201</v>
      </c>
      <c r="Q6326">
        <v>1</v>
      </c>
      <c r="R6326">
        <v>196</v>
      </c>
      <c r="S6326">
        <v>0.99697238150726897</v>
      </c>
      <c r="T6326">
        <v>19.7386294364313</v>
      </c>
      <c r="U6326">
        <v>8.2162655002200203E-3</v>
      </c>
      <c r="V6326">
        <v>15</v>
      </c>
      <c r="W6326">
        <v>8.7249004060904495E-4</v>
      </c>
      <c r="X6326">
        <v>1</v>
      </c>
      <c r="Y6326">
        <v>201</v>
      </c>
      <c r="Z6326">
        <v>1</v>
      </c>
      <c r="AA6326">
        <v>3.8621876600607599</v>
      </c>
      <c r="AB6326">
        <v>178</v>
      </c>
      <c r="AC6326">
        <v>0.95538264199207101</v>
      </c>
      <c r="AD6326">
        <v>23</v>
      </c>
      <c r="AE6326">
        <v>4.4617358007927897E-2</v>
      </c>
      <c r="AF6326">
        <v>0</v>
      </c>
      <c r="AG6326">
        <v>1.3878000000000001E-16</v>
      </c>
      <c r="AH6326">
        <v>6.4053445416646605E-5</v>
      </c>
      <c r="AI6326">
        <v>2</v>
      </c>
      <c r="AJ6326">
        <v>67.301280761851302</v>
      </c>
      <c r="AK6326">
        <v>201</v>
      </c>
      <c r="AL6326">
        <v>1</v>
      </c>
      <c r="AM6326">
        <v>0</v>
      </c>
      <c r="AN6326">
        <v>0</v>
      </c>
      <c r="AO6326">
        <v>0</v>
      </c>
      <c r="AP6326">
        <v>0</v>
      </c>
      <c r="AQ6326">
        <v>201</v>
      </c>
      <c r="AR6326">
        <v>0.999999999999999</v>
      </c>
      <c r="AS6326">
        <v>0</v>
      </c>
      <c r="AT6326">
        <v>0</v>
      </c>
      <c r="AU6326">
        <v>0</v>
      </c>
      <c r="AV6326">
        <v>0</v>
      </c>
      <c r="AW6326">
        <v>201</v>
      </c>
      <c r="AX6326">
        <v>0.999999999999999</v>
      </c>
      <c r="AY6326">
        <v>69.702955510772995</v>
      </c>
      <c r="AZ6326">
        <v>201</v>
      </c>
      <c r="BA6326">
        <v>1</v>
      </c>
      <c r="BB6326">
        <v>194</v>
      </c>
      <c r="BC6326">
        <v>0.94779235760084202</v>
      </c>
      <c r="BD6326">
        <v>7</v>
      </c>
      <c r="BE6326">
        <v>5.2207642399156998E-2</v>
      </c>
      <c r="BF6326">
        <v>66.383263792475901</v>
      </c>
      <c r="BG6326">
        <v>72.518315500103</v>
      </c>
      <c r="BH6326">
        <v>65.219295169394996</v>
      </c>
      <c r="BI6326">
        <v>62.210804530436</v>
      </c>
    </row>
    <row r="6327" spans="1:61" x14ac:dyDescent="0.25">
      <c r="A6327" s="10" t="str">
        <f>VLOOKUP(D6327,'Index-Relations'!E:F,2,FALSE)</f>
        <v>ESG</v>
      </c>
      <c r="B6327" t="s">
        <v>3450</v>
      </c>
      <c r="C6327" s="53" t="s">
        <v>2760</v>
      </c>
      <c r="D6327" s="59" t="s">
        <v>2955</v>
      </c>
      <c r="E6327" s="59" t="s">
        <v>9743</v>
      </c>
      <c r="F6327" t="s">
        <v>1293</v>
      </c>
      <c r="G6327" t="s">
        <v>2470</v>
      </c>
      <c r="H6327" t="s">
        <v>1294</v>
      </c>
      <c r="I6327" s="52">
        <v>45659</v>
      </c>
      <c r="J6327" t="s">
        <v>2457</v>
      </c>
      <c r="K6327">
        <v>98</v>
      </c>
      <c r="L6327" s="73">
        <v>73.939067616167904</v>
      </c>
      <c r="M6327">
        <v>98</v>
      </c>
      <c r="N6327">
        <v>1</v>
      </c>
      <c r="O6327" s="73">
        <v>79.364666235444901</v>
      </c>
      <c r="P6327">
        <v>98</v>
      </c>
      <c r="Q6327">
        <v>1</v>
      </c>
      <c r="R6327">
        <v>98</v>
      </c>
      <c r="S6327">
        <v>1</v>
      </c>
      <c r="T6327">
        <v>35.297324489911297</v>
      </c>
      <c r="U6327">
        <v>0.55613439348668103</v>
      </c>
      <c r="V6327">
        <v>87</v>
      </c>
      <c r="W6327">
        <v>2.2508106987554301E-4</v>
      </c>
      <c r="X6327">
        <v>2</v>
      </c>
      <c r="Y6327">
        <v>98</v>
      </c>
      <c r="Z6327">
        <v>1</v>
      </c>
      <c r="AA6327">
        <v>3.4060710929661102</v>
      </c>
      <c r="AB6327">
        <v>79</v>
      </c>
      <c r="AC6327">
        <v>0.85483549350251398</v>
      </c>
      <c r="AD6327">
        <v>19</v>
      </c>
      <c r="AE6327">
        <v>0.145164506497485</v>
      </c>
      <c r="AF6327">
        <v>0</v>
      </c>
      <c r="AG6327">
        <v>1.6652999999999999E-16</v>
      </c>
      <c r="AH6327">
        <v>0</v>
      </c>
      <c r="AI6327">
        <v>0</v>
      </c>
      <c r="AJ6327" s="73">
        <v>74.241182473438997</v>
      </c>
      <c r="AK6327">
        <v>98</v>
      </c>
      <c r="AL6327">
        <v>1</v>
      </c>
      <c r="AM6327">
        <v>0</v>
      </c>
      <c r="AN6327">
        <v>0</v>
      </c>
      <c r="AO6327">
        <v>0</v>
      </c>
      <c r="AP6327">
        <v>0</v>
      </c>
      <c r="AQ6327">
        <v>98</v>
      </c>
      <c r="AR6327">
        <v>1</v>
      </c>
      <c r="AS6327">
        <v>0</v>
      </c>
      <c r="AT6327">
        <v>0</v>
      </c>
      <c r="AU6327">
        <v>0</v>
      </c>
      <c r="AV6327">
        <v>0</v>
      </c>
      <c r="AW6327">
        <v>98</v>
      </c>
      <c r="AX6327">
        <v>1</v>
      </c>
      <c r="AY6327" s="73">
        <v>68.069962506807897</v>
      </c>
      <c r="AZ6327">
        <v>98</v>
      </c>
      <c r="BA6327">
        <v>1</v>
      </c>
      <c r="BB6327">
        <v>93</v>
      </c>
      <c r="BC6327">
        <v>0.84959527131816903</v>
      </c>
      <c r="BD6327">
        <v>5</v>
      </c>
      <c r="BE6327">
        <v>0.15040472868183</v>
      </c>
      <c r="BF6327">
        <v>73.939067616167904</v>
      </c>
      <c r="BG6327">
        <v>79.364666235444901</v>
      </c>
      <c r="BH6327">
        <v>68.069962506807897</v>
      </c>
      <c r="BI6327">
        <v>74.241182473438997</v>
      </c>
    </row>
    <row r="6328" spans="1:61" x14ac:dyDescent="0.25">
      <c r="A6328" s="10" t="str">
        <f>VLOOKUP(D6328,'Index-Relations'!E:F,2,FALSE)</f>
        <v>ESG</v>
      </c>
      <c r="B6328" t="s">
        <v>3450</v>
      </c>
      <c r="C6328" s="53" t="s">
        <v>2761</v>
      </c>
      <c r="D6328" s="59" t="s">
        <v>2955</v>
      </c>
      <c r="E6328" s="59" t="s">
        <v>9744</v>
      </c>
      <c r="F6328" t="s">
        <v>1293</v>
      </c>
      <c r="G6328" t="s">
        <v>2470</v>
      </c>
      <c r="H6328" t="s">
        <v>1294</v>
      </c>
      <c r="I6328" s="52">
        <v>45628</v>
      </c>
      <c r="J6328" t="s">
        <v>2457</v>
      </c>
      <c r="K6328">
        <v>98</v>
      </c>
      <c r="L6328" s="73">
        <v>73.8607698555019</v>
      </c>
      <c r="M6328">
        <v>98</v>
      </c>
      <c r="N6328">
        <v>1</v>
      </c>
      <c r="O6328" s="73">
        <v>79.519655383325997</v>
      </c>
      <c r="P6328">
        <v>98</v>
      </c>
      <c r="Q6328">
        <v>1</v>
      </c>
      <c r="R6328">
        <v>98</v>
      </c>
      <c r="S6328">
        <v>0.999999999999999</v>
      </c>
      <c r="T6328">
        <v>34.943275358768197</v>
      </c>
      <c r="U6328">
        <v>0.54668596392044699</v>
      </c>
      <c r="V6328">
        <v>87</v>
      </c>
      <c r="W6328">
        <v>2.1621844035810299E-4</v>
      </c>
      <c r="X6328">
        <v>2</v>
      </c>
      <c r="Y6328">
        <v>98</v>
      </c>
      <c r="Z6328">
        <v>1</v>
      </c>
      <c r="AA6328">
        <v>3.1137479146223201</v>
      </c>
      <c r="AB6328">
        <v>81</v>
      </c>
      <c r="AC6328">
        <v>0.86605568639780295</v>
      </c>
      <c r="AD6328">
        <v>17</v>
      </c>
      <c r="AE6328">
        <v>0.133944313602196</v>
      </c>
      <c r="AF6328">
        <v>0</v>
      </c>
      <c r="AG6328">
        <v>1.1102E-16</v>
      </c>
      <c r="AH6328">
        <v>0</v>
      </c>
      <c r="AI6328">
        <v>0</v>
      </c>
      <c r="AJ6328" s="73">
        <v>74.304634818996007</v>
      </c>
      <c r="AK6328">
        <v>98</v>
      </c>
      <c r="AL6328">
        <v>1</v>
      </c>
      <c r="AM6328">
        <v>0</v>
      </c>
      <c r="AN6328">
        <v>0</v>
      </c>
      <c r="AO6328">
        <v>0</v>
      </c>
      <c r="AP6328">
        <v>0</v>
      </c>
      <c r="AQ6328">
        <v>98</v>
      </c>
      <c r="AR6328">
        <v>1</v>
      </c>
      <c r="AS6328">
        <v>0</v>
      </c>
      <c r="AT6328">
        <v>0</v>
      </c>
      <c r="AU6328">
        <v>0</v>
      </c>
      <c r="AV6328">
        <v>0</v>
      </c>
      <c r="AW6328">
        <v>98</v>
      </c>
      <c r="AX6328">
        <v>0.999999999999999</v>
      </c>
      <c r="AY6328" s="73">
        <v>67.6295203403089</v>
      </c>
      <c r="AZ6328">
        <v>98</v>
      </c>
      <c r="BA6328">
        <v>1</v>
      </c>
      <c r="BB6328">
        <v>93</v>
      </c>
      <c r="BC6328">
        <v>0.84195971310154805</v>
      </c>
      <c r="BD6328">
        <v>5</v>
      </c>
      <c r="BE6328">
        <v>0.15804028689845101</v>
      </c>
      <c r="BF6328">
        <v>73.8607698555019</v>
      </c>
      <c r="BG6328">
        <v>79.519655383325997</v>
      </c>
      <c r="BH6328">
        <v>67.6295203403089</v>
      </c>
      <c r="BI6328">
        <v>74.304634818996007</v>
      </c>
    </row>
    <row r="6329" spans="1:61" x14ac:dyDescent="0.25">
      <c r="A6329" s="10" t="str">
        <f>VLOOKUP(D6329,'Index-Relations'!E:F,2,FALSE)</f>
        <v>ESG</v>
      </c>
      <c r="B6329" t="s">
        <v>3450</v>
      </c>
      <c r="C6329" s="53" t="s">
        <v>2762</v>
      </c>
      <c r="D6329" s="59" t="s">
        <v>2955</v>
      </c>
      <c r="E6329" s="59" t="s">
        <v>9745</v>
      </c>
      <c r="F6329" t="s">
        <v>1293</v>
      </c>
      <c r="G6329" t="s">
        <v>2470</v>
      </c>
      <c r="H6329" t="s">
        <v>1294</v>
      </c>
      <c r="I6329" s="52">
        <v>45597</v>
      </c>
      <c r="J6329" t="s">
        <v>2457</v>
      </c>
      <c r="K6329">
        <v>98</v>
      </c>
      <c r="L6329" s="73">
        <v>74.026335656415</v>
      </c>
      <c r="M6329">
        <v>98</v>
      </c>
      <c r="N6329">
        <v>1</v>
      </c>
      <c r="O6329" s="73">
        <v>79.746111064071002</v>
      </c>
      <c r="P6329">
        <v>98</v>
      </c>
      <c r="Q6329">
        <v>1</v>
      </c>
      <c r="R6329">
        <v>98</v>
      </c>
      <c r="S6329">
        <v>0.999999999999999</v>
      </c>
      <c r="T6329">
        <v>35.094506441068901</v>
      </c>
      <c r="U6329">
        <v>0.54854206392957205</v>
      </c>
      <c r="V6329">
        <v>87</v>
      </c>
      <c r="W6329">
        <v>2.2089812777178699E-4</v>
      </c>
      <c r="X6329">
        <v>2</v>
      </c>
      <c r="Y6329">
        <v>98</v>
      </c>
      <c r="Z6329">
        <v>0.999999999999999</v>
      </c>
      <c r="AA6329">
        <v>3.0656643406963799</v>
      </c>
      <c r="AB6329">
        <v>81</v>
      </c>
      <c r="AC6329">
        <v>0.86386597309535496</v>
      </c>
      <c r="AD6329">
        <v>17</v>
      </c>
      <c r="AE6329">
        <v>0.13613402690464399</v>
      </c>
      <c r="AF6329">
        <v>0</v>
      </c>
      <c r="AG6329">
        <v>2.2204E-16</v>
      </c>
      <c r="AH6329">
        <v>0</v>
      </c>
      <c r="AI6329">
        <v>0</v>
      </c>
      <c r="AJ6329" s="73">
        <v>74.388878390138899</v>
      </c>
      <c r="AK6329">
        <v>98</v>
      </c>
      <c r="AL6329">
        <v>1</v>
      </c>
      <c r="AM6329">
        <v>0</v>
      </c>
      <c r="AN6329">
        <v>0</v>
      </c>
      <c r="AO6329">
        <v>0</v>
      </c>
      <c r="AP6329">
        <v>0</v>
      </c>
      <c r="AQ6329">
        <v>98</v>
      </c>
      <c r="AR6329">
        <v>1</v>
      </c>
      <c r="AS6329">
        <v>0</v>
      </c>
      <c r="AT6329">
        <v>0</v>
      </c>
      <c r="AU6329">
        <v>0</v>
      </c>
      <c r="AV6329">
        <v>0</v>
      </c>
      <c r="AW6329">
        <v>98</v>
      </c>
      <c r="AX6329">
        <v>0.999999999999999</v>
      </c>
      <c r="AY6329" s="73">
        <v>67.946862194722996</v>
      </c>
      <c r="AZ6329">
        <v>98</v>
      </c>
      <c r="BA6329">
        <v>1</v>
      </c>
      <c r="BB6329">
        <v>91</v>
      </c>
      <c r="BC6329">
        <v>0.82722787618149296</v>
      </c>
      <c r="BD6329">
        <v>7</v>
      </c>
      <c r="BE6329">
        <v>0.17277212381850601</v>
      </c>
      <c r="BF6329">
        <v>74.026335656415</v>
      </c>
      <c r="BG6329">
        <v>79.746111064071002</v>
      </c>
      <c r="BH6329">
        <v>67.946862194722996</v>
      </c>
      <c r="BI6329">
        <v>74.388878390138899</v>
      </c>
    </row>
    <row r="6330" spans="1:61" x14ac:dyDescent="0.25">
      <c r="A6330" s="10" t="str">
        <f>VLOOKUP(D6330,'Index-Relations'!E:F,2,FALSE)</f>
        <v>ESG</v>
      </c>
      <c r="B6330" t="s">
        <v>3450</v>
      </c>
      <c r="C6330" s="53" t="s">
        <v>2763</v>
      </c>
      <c r="D6330" s="59" t="s">
        <v>2955</v>
      </c>
      <c r="E6330" s="59" t="s">
        <v>9746</v>
      </c>
      <c r="F6330" t="s">
        <v>1293</v>
      </c>
      <c r="G6330" t="s">
        <v>2470</v>
      </c>
      <c r="H6330" t="s">
        <v>1294</v>
      </c>
      <c r="I6330" s="52">
        <v>45566</v>
      </c>
      <c r="J6330" t="s">
        <v>2457</v>
      </c>
      <c r="K6330">
        <v>98</v>
      </c>
      <c r="L6330" s="73">
        <v>73.910901375639</v>
      </c>
      <c r="M6330">
        <v>98</v>
      </c>
      <c r="N6330">
        <v>1</v>
      </c>
      <c r="O6330" s="73">
        <v>79.698236152242998</v>
      </c>
      <c r="P6330">
        <v>98</v>
      </c>
      <c r="Q6330">
        <v>1</v>
      </c>
      <c r="R6330">
        <v>98</v>
      </c>
      <c r="S6330">
        <v>1</v>
      </c>
      <c r="T6330">
        <v>34.875342170103103</v>
      </c>
      <c r="U6330">
        <v>0.54175741173626701</v>
      </c>
      <c r="V6330">
        <v>87</v>
      </c>
      <c r="W6330">
        <v>2.1980481463420499E-4</v>
      </c>
      <c r="X6330">
        <v>2</v>
      </c>
      <c r="Y6330">
        <v>98</v>
      </c>
      <c r="Z6330">
        <v>1</v>
      </c>
      <c r="AA6330">
        <v>2.9034062980128499</v>
      </c>
      <c r="AB6330">
        <v>82</v>
      </c>
      <c r="AC6330">
        <v>0.86971364972015497</v>
      </c>
      <c r="AD6330">
        <v>16</v>
      </c>
      <c r="AE6330">
        <v>0.130286350279845</v>
      </c>
      <c r="AF6330">
        <v>0</v>
      </c>
      <c r="AG6330">
        <v>0</v>
      </c>
      <c r="AH6330">
        <v>0</v>
      </c>
      <c r="AI6330">
        <v>0</v>
      </c>
      <c r="AJ6330" s="73">
        <v>74.168925911545998</v>
      </c>
      <c r="AK6330">
        <v>98</v>
      </c>
      <c r="AL6330">
        <v>1</v>
      </c>
      <c r="AM6330">
        <v>0</v>
      </c>
      <c r="AN6330">
        <v>0</v>
      </c>
      <c r="AO6330">
        <v>0</v>
      </c>
      <c r="AP6330">
        <v>0</v>
      </c>
      <c r="AQ6330">
        <v>98</v>
      </c>
      <c r="AR6330">
        <v>0.999999999999999</v>
      </c>
      <c r="AS6330">
        <v>0</v>
      </c>
      <c r="AT6330">
        <v>0</v>
      </c>
      <c r="AU6330">
        <v>0</v>
      </c>
      <c r="AV6330">
        <v>0</v>
      </c>
      <c r="AW6330">
        <v>98</v>
      </c>
      <c r="AX6330">
        <v>1</v>
      </c>
      <c r="AY6330" s="73">
        <v>67.894372430864905</v>
      </c>
      <c r="AZ6330">
        <v>98</v>
      </c>
      <c r="BA6330">
        <v>1</v>
      </c>
      <c r="BB6330">
        <v>91</v>
      </c>
      <c r="BC6330">
        <v>0.82752490444095805</v>
      </c>
      <c r="BD6330">
        <v>7</v>
      </c>
      <c r="BE6330">
        <v>0.172475095559041</v>
      </c>
      <c r="BF6330">
        <v>73.910901375639</v>
      </c>
      <c r="BG6330">
        <v>79.698236152242998</v>
      </c>
      <c r="BH6330">
        <v>67.894372430864905</v>
      </c>
      <c r="BI6330">
        <v>74.168925911545998</v>
      </c>
    </row>
    <row r="6331" spans="1:61" x14ac:dyDescent="0.25">
      <c r="A6331" s="10" t="str">
        <f>VLOOKUP(D6331,'Index-Relations'!E:F,2,FALSE)</f>
        <v>ESG</v>
      </c>
      <c r="B6331" t="s">
        <v>3450</v>
      </c>
      <c r="C6331" s="53" t="s">
        <v>2764</v>
      </c>
      <c r="D6331" s="59" t="s">
        <v>2955</v>
      </c>
      <c r="E6331" s="59" t="s">
        <v>9747</v>
      </c>
      <c r="F6331" t="s">
        <v>1293</v>
      </c>
      <c r="G6331" t="s">
        <v>2470</v>
      </c>
      <c r="H6331" t="s">
        <v>1294</v>
      </c>
      <c r="I6331" s="52">
        <v>45537</v>
      </c>
      <c r="J6331" t="s">
        <v>2457</v>
      </c>
      <c r="K6331">
        <v>110</v>
      </c>
      <c r="L6331" s="73">
        <v>73.573849131283893</v>
      </c>
      <c r="M6331">
        <v>110</v>
      </c>
      <c r="N6331">
        <v>1</v>
      </c>
      <c r="O6331" s="73">
        <v>79.554336775544002</v>
      </c>
      <c r="P6331">
        <v>110</v>
      </c>
      <c r="Q6331">
        <v>1</v>
      </c>
      <c r="R6331">
        <v>110</v>
      </c>
      <c r="S6331">
        <v>1</v>
      </c>
      <c r="T6331">
        <v>34.831941326808597</v>
      </c>
      <c r="U6331">
        <v>0.54564115391926205</v>
      </c>
      <c r="V6331">
        <v>96</v>
      </c>
      <c r="W6331">
        <v>2.2183264124846501E-4</v>
      </c>
      <c r="X6331">
        <v>2</v>
      </c>
      <c r="Y6331">
        <v>110</v>
      </c>
      <c r="Z6331">
        <v>0.999999999999999</v>
      </c>
      <c r="AA6331">
        <v>2.8240023804622001</v>
      </c>
      <c r="AB6331">
        <v>95</v>
      </c>
      <c r="AC6331">
        <v>0.87848789495867396</v>
      </c>
      <c r="AD6331">
        <v>17</v>
      </c>
      <c r="AE6331">
        <v>0.13643414064524101</v>
      </c>
      <c r="AF6331">
        <v>-2</v>
      </c>
      <c r="AG6331">
        <v>0</v>
      </c>
      <c r="AH6331">
        <v>0</v>
      </c>
      <c r="AI6331">
        <v>0</v>
      </c>
      <c r="AJ6331" s="73">
        <v>73.828863898663997</v>
      </c>
      <c r="AK6331">
        <v>110</v>
      </c>
      <c r="AL6331">
        <v>1</v>
      </c>
      <c r="AM6331">
        <v>0</v>
      </c>
      <c r="AN6331">
        <v>0</v>
      </c>
      <c r="AO6331">
        <v>0</v>
      </c>
      <c r="AP6331">
        <v>0</v>
      </c>
      <c r="AQ6331">
        <v>110</v>
      </c>
      <c r="AR6331">
        <v>1</v>
      </c>
      <c r="AS6331">
        <v>0</v>
      </c>
      <c r="AT6331">
        <v>0</v>
      </c>
      <c r="AU6331">
        <v>0</v>
      </c>
      <c r="AV6331">
        <v>0</v>
      </c>
      <c r="AW6331">
        <v>110</v>
      </c>
      <c r="AX6331">
        <v>1</v>
      </c>
      <c r="AY6331" s="73">
        <v>67.580934310746002</v>
      </c>
      <c r="AZ6331">
        <v>110</v>
      </c>
      <c r="BA6331">
        <v>1</v>
      </c>
      <c r="BB6331">
        <v>103</v>
      </c>
      <c r="BC6331">
        <v>0.83465551422049999</v>
      </c>
      <c r="BD6331">
        <v>7</v>
      </c>
      <c r="BE6331">
        <v>0.16534448577949901</v>
      </c>
      <c r="BF6331">
        <v>73.573849131283893</v>
      </c>
      <c r="BG6331">
        <v>79.554336775544002</v>
      </c>
      <c r="BH6331">
        <v>67.580934310746002</v>
      </c>
      <c r="BI6331">
        <v>73.828863898663997</v>
      </c>
    </row>
    <row r="6332" spans="1:61" x14ac:dyDescent="0.25">
      <c r="A6332" s="10" t="str">
        <f>VLOOKUP(D6332,'Index-Relations'!E:F,2,FALSE)</f>
        <v>ESG</v>
      </c>
      <c r="B6332" t="s">
        <v>3450</v>
      </c>
      <c r="C6332" s="53" t="s">
        <v>3350</v>
      </c>
      <c r="D6332" s="59" t="s">
        <v>2955</v>
      </c>
      <c r="E6332" s="59" t="s">
        <v>9748</v>
      </c>
      <c r="F6332" t="s">
        <v>1293</v>
      </c>
      <c r="G6332" t="s">
        <v>2470</v>
      </c>
      <c r="H6332" t="s">
        <v>1294</v>
      </c>
      <c r="I6332" s="52">
        <v>45505</v>
      </c>
      <c r="J6332" t="s">
        <v>2457</v>
      </c>
      <c r="K6332">
        <v>110</v>
      </c>
      <c r="L6332" s="73">
        <v>73.564069625837902</v>
      </c>
      <c r="M6332">
        <v>110</v>
      </c>
      <c r="N6332">
        <v>1</v>
      </c>
      <c r="O6332" s="73">
        <v>79.328778585389898</v>
      </c>
      <c r="P6332">
        <v>110</v>
      </c>
      <c r="Q6332">
        <v>1</v>
      </c>
      <c r="R6332">
        <v>110</v>
      </c>
      <c r="S6332">
        <v>1</v>
      </c>
      <c r="T6332">
        <v>34.777369017999398</v>
      </c>
      <c r="U6332">
        <v>0.56208952054513905</v>
      </c>
      <c r="V6332">
        <v>96</v>
      </c>
      <c r="W6332">
        <v>2.2577803394958101E-4</v>
      </c>
      <c r="X6332">
        <v>2</v>
      </c>
      <c r="Y6332">
        <v>110</v>
      </c>
      <c r="Z6332">
        <v>1</v>
      </c>
      <c r="AA6332">
        <v>2.4476214837494501</v>
      </c>
      <c r="AB6332">
        <v>98</v>
      </c>
      <c r="AC6332">
        <v>0.92822780081029199</v>
      </c>
      <c r="AD6332">
        <v>12</v>
      </c>
      <c r="AE6332">
        <v>7.17721991897078E-2</v>
      </c>
      <c r="AF6332">
        <v>0</v>
      </c>
      <c r="AG6332">
        <v>0</v>
      </c>
      <c r="AH6332">
        <v>0</v>
      </c>
      <c r="AI6332">
        <v>0</v>
      </c>
      <c r="AJ6332" s="73">
        <v>73.642621408471996</v>
      </c>
      <c r="AK6332">
        <v>110</v>
      </c>
      <c r="AL6332">
        <v>1</v>
      </c>
      <c r="AM6332">
        <v>0</v>
      </c>
      <c r="AN6332">
        <v>0</v>
      </c>
      <c r="AO6332">
        <v>0</v>
      </c>
      <c r="AP6332">
        <v>0</v>
      </c>
      <c r="AQ6332">
        <v>110</v>
      </c>
      <c r="AR6332">
        <v>1</v>
      </c>
      <c r="AS6332">
        <v>0</v>
      </c>
      <c r="AT6332">
        <v>0</v>
      </c>
      <c r="AU6332">
        <v>0</v>
      </c>
      <c r="AV6332">
        <v>0</v>
      </c>
      <c r="AW6332">
        <v>110</v>
      </c>
      <c r="AX6332">
        <v>1</v>
      </c>
      <c r="AY6332" s="73">
        <v>67.818190381148995</v>
      </c>
      <c r="AZ6332">
        <v>110</v>
      </c>
      <c r="BA6332">
        <v>1</v>
      </c>
      <c r="BB6332">
        <v>103</v>
      </c>
      <c r="BC6332">
        <v>0.83090970621242399</v>
      </c>
      <c r="BD6332">
        <v>7</v>
      </c>
      <c r="BE6332">
        <v>0.16909029378757501</v>
      </c>
      <c r="BF6332">
        <v>73.564069625837902</v>
      </c>
      <c r="BG6332">
        <v>79.328778585389898</v>
      </c>
      <c r="BH6332">
        <v>67.818190381148995</v>
      </c>
      <c r="BI6332">
        <v>73.642621408471996</v>
      </c>
    </row>
    <row r="6333" spans="1:61" x14ac:dyDescent="0.25">
      <c r="A6333" s="10" t="str">
        <f>VLOOKUP(D6333,'Index-Relations'!E:F,2,FALSE)</f>
        <v>ESG</v>
      </c>
      <c r="B6333" t="s">
        <v>3450</v>
      </c>
      <c r="C6333" s="53" t="s">
        <v>2765</v>
      </c>
      <c r="D6333" s="59" t="s">
        <v>2955</v>
      </c>
      <c r="E6333" s="59" t="s">
        <v>9749</v>
      </c>
      <c r="F6333" t="s">
        <v>1293</v>
      </c>
      <c r="G6333" t="s">
        <v>2470</v>
      </c>
      <c r="H6333" t="s">
        <v>1294</v>
      </c>
      <c r="I6333" s="52">
        <v>45474</v>
      </c>
      <c r="J6333" t="s">
        <v>2457</v>
      </c>
      <c r="K6333">
        <v>110</v>
      </c>
      <c r="L6333" s="73">
        <v>75.603809967247003</v>
      </c>
      <c r="M6333">
        <v>110</v>
      </c>
      <c r="N6333">
        <v>1</v>
      </c>
      <c r="O6333" s="73">
        <v>79.080514322791998</v>
      </c>
      <c r="P6333">
        <v>110</v>
      </c>
      <c r="Q6333">
        <v>1</v>
      </c>
      <c r="R6333">
        <v>110</v>
      </c>
      <c r="S6333">
        <v>0.999999999999999</v>
      </c>
      <c r="T6333">
        <v>34.671983528267802</v>
      </c>
      <c r="U6333">
        <v>0.57992383983259199</v>
      </c>
      <c r="V6333">
        <v>96</v>
      </c>
      <c r="W6333">
        <v>2.4432416138566999E-4</v>
      </c>
      <c r="X6333">
        <v>2</v>
      </c>
      <c r="Y6333">
        <v>110</v>
      </c>
      <c r="Z6333">
        <v>1</v>
      </c>
      <c r="AA6333">
        <v>2.6183212586500502</v>
      </c>
      <c r="AB6333">
        <v>96</v>
      </c>
      <c r="AC6333">
        <v>0.93188921942421898</v>
      </c>
      <c r="AD6333">
        <v>14</v>
      </c>
      <c r="AE6333">
        <v>6.8110780575780003E-2</v>
      </c>
      <c r="AF6333">
        <v>0</v>
      </c>
      <c r="AG6333">
        <v>1.2489999999999999E-16</v>
      </c>
      <c r="AH6333">
        <v>0</v>
      </c>
      <c r="AI6333">
        <v>0</v>
      </c>
      <c r="AJ6333" s="73">
        <v>74.669508636401901</v>
      </c>
      <c r="AK6333">
        <v>110</v>
      </c>
      <c r="AL6333">
        <v>1</v>
      </c>
      <c r="AM6333">
        <v>0</v>
      </c>
      <c r="AN6333">
        <v>0</v>
      </c>
      <c r="AO6333">
        <v>0</v>
      </c>
      <c r="AP6333">
        <v>0</v>
      </c>
      <c r="AQ6333">
        <v>110</v>
      </c>
      <c r="AR6333">
        <v>1</v>
      </c>
      <c r="AS6333">
        <v>0</v>
      </c>
      <c r="AT6333">
        <v>0</v>
      </c>
      <c r="AU6333">
        <v>0</v>
      </c>
      <c r="AV6333">
        <v>0</v>
      </c>
      <c r="AW6333">
        <v>110</v>
      </c>
      <c r="AX6333">
        <v>1</v>
      </c>
      <c r="AY6333" s="73">
        <v>72.702241729812002</v>
      </c>
      <c r="AZ6333">
        <v>110</v>
      </c>
      <c r="BA6333">
        <v>1</v>
      </c>
      <c r="BB6333">
        <v>103</v>
      </c>
      <c r="BC6333">
        <v>0.84157385894723602</v>
      </c>
      <c r="BD6333">
        <v>7</v>
      </c>
      <c r="BE6333">
        <v>0.15842614105276301</v>
      </c>
      <c r="BF6333">
        <v>75.603809967247003</v>
      </c>
      <c r="BG6333">
        <v>79.080514322791998</v>
      </c>
      <c r="BH6333">
        <v>72.702241729812002</v>
      </c>
      <c r="BI6333">
        <v>74.669508636401901</v>
      </c>
    </row>
    <row r="6334" spans="1:61" x14ac:dyDescent="0.25">
      <c r="A6334" s="10" t="str">
        <f>VLOOKUP(D6334,'Index-Relations'!E:F,2,FALSE)</f>
        <v>ESG</v>
      </c>
      <c r="B6334" t="s">
        <v>3450</v>
      </c>
      <c r="C6334" s="53" t="s">
        <v>2766</v>
      </c>
      <c r="D6334" s="59" t="s">
        <v>2955</v>
      </c>
      <c r="E6334" s="59" t="s">
        <v>9750</v>
      </c>
      <c r="F6334" t="s">
        <v>1293</v>
      </c>
      <c r="G6334" t="s">
        <v>2470</v>
      </c>
      <c r="H6334" t="s">
        <v>1294</v>
      </c>
      <c r="I6334" s="52">
        <v>45446</v>
      </c>
      <c r="J6334" t="s">
        <v>2457</v>
      </c>
      <c r="K6334">
        <v>110</v>
      </c>
      <c r="L6334" s="73">
        <v>75.831851915920893</v>
      </c>
      <c r="M6334">
        <v>110</v>
      </c>
      <c r="N6334">
        <v>1</v>
      </c>
      <c r="O6334" s="73">
        <v>78.885735258599993</v>
      </c>
      <c r="P6334">
        <v>110</v>
      </c>
      <c r="Q6334">
        <v>1</v>
      </c>
      <c r="R6334">
        <v>110</v>
      </c>
      <c r="S6334">
        <v>1</v>
      </c>
      <c r="T6334">
        <v>34.707711676895897</v>
      </c>
      <c r="U6334">
        <v>0.58020242832610902</v>
      </c>
      <c r="V6334">
        <v>96</v>
      </c>
      <c r="W6334">
        <v>2.4804964409927502E-4</v>
      </c>
      <c r="X6334">
        <v>2</v>
      </c>
      <c r="Y6334">
        <v>110</v>
      </c>
      <c r="Z6334">
        <v>0.999999999999999</v>
      </c>
      <c r="AA6334">
        <v>2.6803279740985499</v>
      </c>
      <c r="AB6334">
        <v>98</v>
      </c>
      <c r="AC6334">
        <v>0.97455382601929397</v>
      </c>
      <c r="AD6334">
        <v>12</v>
      </c>
      <c r="AE6334">
        <v>2.5446173980705401E-2</v>
      </c>
      <c r="AF6334">
        <v>0</v>
      </c>
      <c r="AG6334">
        <v>1.0409999999999999E-17</v>
      </c>
      <c r="AH6334">
        <v>0</v>
      </c>
      <c r="AI6334">
        <v>0</v>
      </c>
      <c r="AJ6334" s="73">
        <v>74.744655177150904</v>
      </c>
      <c r="AK6334">
        <v>110</v>
      </c>
      <c r="AL6334">
        <v>1</v>
      </c>
      <c r="AM6334">
        <v>0</v>
      </c>
      <c r="AN6334">
        <v>0</v>
      </c>
      <c r="AO6334">
        <v>0</v>
      </c>
      <c r="AP6334">
        <v>0</v>
      </c>
      <c r="AQ6334">
        <v>110</v>
      </c>
      <c r="AR6334">
        <v>1</v>
      </c>
      <c r="AS6334">
        <v>0</v>
      </c>
      <c r="AT6334">
        <v>0</v>
      </c>
      <c r="AU6334">
        <v>0</v>
      </c>
      <c r="AV6334">
        <v>0</v>
      </c>
      <c r="AW6334">
        <v>110</v>
      </c>
      <c r="AX6334">
        <v>1</v>
      </c>
      <c r="AY6334" s="73">
        <v>73.273220579298993</v>
      </c>
      <c r="AZ6334">
        <v>110</v>
      </c>
      <c r="BA6334">
        <v>1</v>
      </c>
      <c r="BB6334">
        <v>103</v>
      </c>
      <c r="BC6334">
        <v>0.83841519452661595</v>
      </c>
      <c r="BD6334">
        <v>7</v>
      </c>
      <c r="BE6334">
        <v>0.161584805473383</v>
      </c>
      <c r="BF6334">
        <v>75.831851915920893</v>
      </c>
      <c r="BG6334">
        <v>78.885735258599993</v>
      </c>
      <c r="BH6334">
        <v>73.273220579298993</v>
      </c>
      <c r="BI6334">
        <v>74.744655177150904</v>
      </c>
    </row>
    <row r="6335" spans="1:61" x14ac:dyDescent="0.25">
      <c r="A6335" s="10" t="str">
        <f>VLOOKUP(D6335,'Index-Relations'!E:F,2,FALSE)</f>
        <v>ESG</v>
      </c>
      <c r="B6335" t="s">
        <v>3450</v>
      </c>
      <c r="C6335" s="53" t="s">
        <v>2767</v>
      </c>
      <c r="D6335" s="59" t="s">
        <v>2955</v>
      </c>
      <c r="E6335" s="59" t="s">
        <v>9751</v>
      </c>
      <c r="F6335" t="s">
        <v>1293</v>
      </c>
      <c r="G6335" t="s">
        <v>2470</v>
      </c>
      <c r="H6335" t="s">
        <v>1294</v>
      </c>
      <c r="I6335" s="52">
        <v>45413</v>
      </c>
      <c r="J6335" t="s">
        <v>2457</v>
      </c>
      <c r="K6335">
        <v>110</v>
      </c>
      <c r="L6335" s="73">
        <v>76.058688012897903</v>
      </c>
      <c r="M6335">
        <v>110</v>
      </c>
      <c r="N6335">
        <v>1</v>
      </c>
      <c r="O6335" s="73">
        <v>78.998204642364996</v>
      </c>
      <c r="P6335">
        <v>110</v>
      </c>
      <c r="Q6335">
        <v>1</v>
      </c>
      <c r="R6335">
        <v>110</v>
      </c>
      <c r="S6335">
        <v>1</v>
      </c>
      <c r="T6335">
        <v>34.721280164154599</v>
      </c>
      <c r="U6335">
        <v>0.57910002417047801</v>
      </c>
      <c r="V6335">
        <v>96</v>
      </c>
      <c r="W6335">
        <v>2.40864856703519E-4</v>
      </c>
      <c r="X6335">
        <v>2</v>
      </c>
      <c r="Y6335">
        <v>110</v>
      </c>
      <c r="Z6335">
        <v>1</v>
      </c>
      <c r="AA6335">
        <v>2.66761721624726</v>
      </c>
      <c r="AB6335">
        <v>98</v>
      </c>
      <c r="AC6335">
        <v>0.97399735376082297</v>
      </c>
      <c r="AD6335">
        <v>12</v>
      </c>
      <c r="AE6335">
        <v>2.60026462391767E-2</v>
      </c>
      <c r="AF6335">
        <v>0</v>
      </c>
      <c r="AG6335">
        <v>0</v>
      </c>
      <c r="AH6335">
        <v>0</v>
      </c>
      <c r="AI6335">
        <v>0</v>
      </c>
      <c r="AJ6335" s="73">
        <v>74.928885523397994</v>
      </c>
      <c r="AK6335">
        <v>110</v>
      </c>
      <c r="AL6335">
        <v>1</v>
      </c>
      <c r="AM6335">
        <v>0</v>
      </c>
      <c r="AN6335">
        <v>0</v>
      </c>
      <c r="AO6335">
        <v>0</v>
      </c>
      <c r="AP6335">
        <v>0</v>
      </c>
      <c r="AQ6335">
        <v>110</v>
      </c>
      <c r="AR6335">
        <v>0.999999999999999</v>
      </c>
      <c r="AS6335">
        <v>0</v>
      </c>
      <c r="AT6335">
        <v>0</v>
      </c>
      <c r="AU6335">
        <v>0</v>
      </c>
      <c r="AV6335">
        <v>0</v>
      </c>
      <c r="AW6335">
        <v>110</v>
      </c>
      <c r="AX6335">
        <v>0.999999999999999</v>
      </c>
      <c r="AY6335" s="73">
        <v>73.605804886244002</v>
      </c>
      <c r="AZ6335">
        <v>110</v>
      </c>
      <c r="BA6335">
        <v>1</v>
      </c>
      <c r="BB6335">
        <v>104</v>
      </c>
      <c r="BC6335">
        <v>0.91843658173618503</v>
      </c>
      <c r="BD6335">
        <v>6</v>
      </c>
      <c r="BE6335">
        <v>8.1563418263814205E-2</v>
      </c>
      <c r="BF6335">
        <v>76.058688012897903</v>
      </c>
      <c r="BG6335">
        <v>78.998204642364996</v>
      </c>
      <c r="BH6335">
        <v>73.605804886244002</v>
      </c>
      <c r="BI6335">
        <v>74.928885523397994</v>
      </c>
    </row>
    <row r="6336" spans="1:61" x14ac:dyDescent="0.25">
      <c r="A6336" s="10" t="str">
        <f>VLOOKUP(D6336,'Index-Relations'!E:F,2,FALSE)</f>
        <v>ESG</v>
      </c>
      <c r="B6336" t="s">
        <v>3450</v>
      </c>
      <c r="C6336" s="53" t="s">
        <v>2768</v>
      </c>
      <c r="D6336" s="59" t="s">
        <v>2955</v>
      </c>
      <c r="E6336" s="59" t="s">
        <v>9752</v>
      </c>
      <c r="F6336" t="s">
        <v>1293</v>
      </c>
      <c r="G6336" t="s">
        <v>2470</v>
      </c>
      <c r="H6336" t="s">
        <v>1294</v>
      </c>
      <c r="I6336" s="52">
        <v>45383</v>
      </c>
      <c r="J6336" t="s">
        <v>2457</v>
      </c>
      <c r="K6336">
        <v>112</v>
      </c>
      <c r="L6336">
        <v>81.796095627319502</v>
      </c>
      <c r="M6336">
        <v>112</v>
      </c>
      <c r="N6336">
        <v>1</v>
      </c>
      <c r="O6336">
        <v>83.153561293632194</v>
      </c>
      <c r="P6336">
        <v>112</v>
      </c>
      <c r="Q6336">
        <v>1</v>
      </c>
      <c r="R6336">
        <v>112</v>
      </c>
      <c r="S6336">
        <v>0.999999999999999</v>
      </c>
      <c r="T6336">
        <v>34.93216858828</v>
      </c>
      <c r="U6336">
        <v>0.58460148680435697</v>
      </c>
      <c r="V6336">
        <v>97</v>
      </c>
      <c r="W6336">
        <v>7.1479035602102395E-4</v>
      </c>
      <c r="X6336">
        <v>2</v>
      </c>
      <c r="Y6336">
        <v>112</v>
      </c>
      <c r="Z6336">
        <v>0.999999999999999</v>
      </c>
      <c r="AA6336">
        <v>2.8226917524867798</v>
      </c>
      <c r="AB6336">
        <v>99</v>
      </c>
      <c r="AC6336">
        <v>0.97071263304244804</v>
      </c>
      <c r="AD6336">
        <v>13</v>
      </c>
      <c r="AE6336">
        <v>2.9287366957551499E-2</v>
      </c>
      <c r="AF6336">
        <v>0</v>
      </c>
      <c r="AG6336">
        <v>0</v>
      </c>
      <c r="AH6336">
        <v>0</v>
      </c>
      <c r="AI6336">
        <v>0</v>
      </c>
      <c r="AJ6336">
        <v>80.607049489930105</v>
      </c>
      <c r="AK6336">
        <v>112</v>
      </c>
      <c r="AL6336">
        <v>1</v>
      </c>
      <c r="AM6336">
        <v>0</v>
      </c>
      <c r="AN6336">
        <v>0</v>
      </c>
      <c r="AO6336">
        <v>0</v>
      </c>
      <c r="AP6336">
        <v>0</v>
      </c>
      <c r="AQ6336">
        <v>112</v>
      </c>
      <c r="AR6336">
        <v>1</v>
      </c>
      <c r="AS6336">
        <v>0</v>
      </c>
      <c r="AT6336">
        <v>0</v>
      </c>
      <c r="AU6336">
        <v>0</v>
      </c>
      <c r="AV6336">
        <v>0</v>
      </c>
      <c r="AW6336">
        <v>112</v>
      </c>
      <c r="AX6336">
        <v>1</v>
      </c>
      <c r="AY6336">
        <v>79.902205323752696</v>
      </c>
      <c r="AZ6336">
        <v>112</v>
      </c>
      <c r="BA6336">
        <v>1</v>
      </c>
      <c r="BB6336">
        <v>107</v>
      </c>
      <c r="BC6336">
        <v>0.91843688703769499</v>
      </c>
      <c r="BD6336">
        <v>5</v>
      </c>
      <c r="BE6336">
        <v>8.1563112962304896E-2</v>
      </c>
      <c r="BF6336">
        <v>75.667099866108998</v>
      </c>
      <c r="BG6336">
        <v>78.361375906104996</v>
      </c>
      <c r="BH6336">
        <v>73.228770680973994</v>
      </c>
      <c r="BI6336">
        <v>74.674619489299999</v>
      </c>
    </row>
    <row r="6337" spans="1:61" x14ac:dyDescent="0.25">
      <c r="A6337" s="10" t="str">
        <f>VLOOKUP(D6337,'Index-Relations'!E:F,2,FALSE)</f>
        <v>ESG</v>
      </c>
      <c r="B6337" t="s">
        <v>3450</v>
      </c>
      <c r="C6337" s="53" t="s">
        <v>2769</v>
      </c>
      <c r="D6337" s="59" t="s">
        <v>2955</v>
      </c>
      <c r="E6337" s="59" t="s">
        <v>9753</v>
      </c>
      <c r="F6337" t="s">
        <v>1293</v>
      </c>
      <c r="G6337" t="s">
        <v>2470</v>
      </c>
      <c r="H6337" t="s">
        <v>1294</v>
      </c>
      <c r="I6337" s="52">
        <v>45352</v>
      </c>
      <c r="J6337" t="s">
        <v>2457</v>
      </c>
      <c r="K6337">
        <v>113</v>
      </c>
      <c r="L6337">
        <v>83.276571031086405</v>
      </c>
      <c r="M6337">
        <v>113</v>
      </c>
      <c r="N6337">
        <v>1</v>
      </c>
      <c r="O6337">
        <v>83.102353946220006</v>
      </c>
      <c r="P6337">
        <v>113</v>
      </c>
      <c r="Q6337">
        <v>1</v>
      </c>
      <c r="R6337">
        <v>113</v>
      </c>
      <c r="S6337">
        <v>1</v>
      </c>
      <c r="T6337">
        <v>35.078076135229999</v>
      </c>
      <c r="U6337">
        <v>0.576279903518648</v>
      </c>
      <c r="V6337">
        <v>97</v>
      </c>
      <c r="W6337">
        <v>7.5585491405289395E-4</v>
      </c>
      <c r="X6337">
        <v>2</v>
      </c>
      <c r="Y6337">
        <v>113</v>
      </c>
      <c r="Z6337">
        <v>1</v>
      </c>
      <c r="AA6337">
        <v>2.8648542413071101</v>
      </c>
      <c r="AB6337">
        <v>99</v>
      </c>
      <c r="AC6337">
        <v>0.97094981596725405</v>
      </c>
      <c r="AD6337">
        <v>14</v>
      </c>
      <c r="AE6337">
        <v>2.9050184032745001E-2</v>
      </c>
      <c r="AF6337">
        <v>0</v>
      </c>
      <c r="AG6337">
        <v>0</v>
      </c>
      <c r="AH6337">
        <v>0</v>
      </c>
      <c r="AI6337">
        <v>0</v>
      </c>
      <c r="AJ6337">
        <v>82.511402354739701</v>
      </c>
      <c r="AK6337">
        <v>113</v>
      </c>
      <c r="AL6337">
        <v>1</v>
      </c>
      <c r="AM6337">
        <v>0</v>
      </c>
      <c r="AN6337">
        <v>0</v>
      </c>
      <c r="AO6337">
        <v>0</v>
      </c>
      <c r="AP6337">
        <v>0</v>
      </c>
      <c r="AQ6337">
        <v>113</v>
      </c>
      <c r="AR6337">
        <v>1</v>
      </c>
      <c r="AS6337">
        <v>0</v>
      </c>
      <c r="AT6337">
        <v>0</v>
      </c>
      <c r="AU6337">
        <v>0</v>
      </c>
      <c r="AV6337">
        <v>0</v>
      </c>
      <c r="AW6337">
        <v>113</v>
      </c>
      <c r="AX6337">
        <v>1</v>
      </c>
      <c r="AY6337">
        <v>81.458590014260906</v>
      </c>
      <c r="AZ6337">
        <v>113</v>
      </c>
      <c r="BA6337">
        <v>1</v>
      </c>
      <c r="BB6337">
        <v>108</v>
      </c>
      <c r="BC6337">
        <v>0.91908271165954303</v>
      </c>
      <c r="BD6337">
        <v>5</v>
      </c>
      <c r="BE6337">
        <v>8.0917288340456903E-2</v>
      </c>
      <c r="BF6337">
        <v>77.719758694551999</v>
      </c>
      <c r="BG6337">
        <v>78.364265020955898</v>
      </c>
      <c r="BH6337">
        <v>75.102645751455995</v>
      </c>
      <c r="BI6337">
        <v>77.111192559363005</v>
      </c>
    </row>
    <row r="6338" spans="1:61" x14ac:dyDescent="0.25">
      <c r="A6338" s="10" t="str">
        <f>VLOOKUP(D6338,'Index-Relations'!E:F,2,FALSE)</f>
        <v>ESG</v>
      </c>
      <c r="B6338" t="s">
        <v>3450</v>
      </c>
      <c r="C6338" s="53" t="s">
        <v>2770</v>
      </c>
      <c r="D6338" s="59" t="s">
        <v>2955</v>
      </c>
      <c r="E6338" s="59" t="s">
        <v>9754</v>
      </c>
      <c r="F6338" t="s">
        <v>1293</v>
      </c>
      <c r="G6338" t="s">
        <v>2470</v>
      </c>
      <c r="H6338" t="s">
        <v>1294</v>
      </c>
      <c r="I6338" s="52">
        <v>45323</v>
      </c>
      <c r="J6338" t="s">
        <v>2457</v>
      </c>
      <c r="K6338">
        <v>113</v>
      </c>
      <c r="L6338">
        <v>83.857843866028304</v>
      </c>
      <c r="M6338">
        <v>113</v>
      </c>
      <c r="N6338">
        <v>1</v>
      </c>
      <c r="O6338">
        <v>83.411065308180397</v>
      </c>
      <c r="P6338">
        <v>113</v>
      </c>
      <c r="Q6338">
        <v>1</v>
      </c>
      <c r="R6338">
        <v>113</v>
      </c>
      <c r="S6338">
        <v>1</v>
      </c>
      <c r="T6338">
        <v>34.9751200729592</v>
      </c>
      <c r="U6338">
        <v>0.57593381222553797</v>
      </c>
      <c r="V6338">
        <v>95</v>
      </c>
      <c r="W6338">
        <v>7.5581771430660702E-4</v>
      </c>
      <c r="X6338">
        <v>2</v>
      </c>
      <c r="Y6338">
        <v>113</v>
      </c>
      <c r="Z6338">
        <v>1</v>
      </c>
      <c r="AA6338">
        <v>2.9216724738213702</v>
      </c>
      <c r="AB6338">
        <v>98</v>
      </c>
      <c r="AC6338">
        <v>0.96348966219016596</v>
      </c>
      <c r="AD6338">
        <v>15</v>
      </c>
      <c r="AE6338">
        <v>3.6510337809833898E-2</v>
      </c>
      <c r="AF6338">
        <v>0</v>
      </c>
      <c r="AG6338">
        <v>0</v>
      </c>
      <c r="AH6338">
        <v>0</v>
      </c>
      <c r="AI6338">
        <v>0</v>
      </c>
      <c r="AJ6338">
        <v>83.168026875688099</v>
      </c>
      <c r="AK6338">
        <v>113</v>
      </c>
      <c r="AL6338">
        <v>1</v>
      </c>
      <c r="AM6338">
        <v>0</v>
      </c>
      <c r="AN6338">
        <v>0</v>
      </c>
      <c r="AO6338">
        <v>0</v>
      </c>
      <c r="AP6338">
        <v>0</v>
      </c>
      <c r="AQ6338">
        <v>113</v>
      </c>
      <c r="AR6338">
        <v>1</v>
      </c>
      <c r="AS6338">
        <v>0</v>
      </c>
      <c r="AT6338">
        <v>0</v>
      </c>
      <c r="AU6338">
        <v>0</v>
      </c>
      <c r="AV6338">
        <v>0</v>
      </c>
      <c r="AW6338">
        <v>113</v>
      </c>
      <c r="AX6338">
        <v>0.999999999999999</v>
      </c>
      <c r="AY6338">
        <v>82.051994259866404</v>
      </c>
      <c r="AZ6338">
        <v>113</v>
      </c>
      <c r="BA6338">
        <v>1</v>
      </c>
      <c r="BB6338">
        <v>108</v>
      </c>
      <c r="BC6338">
        <v>0.91757385566111904</v>
      </c>
      <c r="BD6338">
        <v>5</v>
      </c>
      <c r="BE6338">
        <v>8.24261443388805E-2</v>
      </c>
      <c r="BF6338">
        <v>78.442944396132901</v>
      </c>
      <c r="BG6338">
        <v>78.751428247731994</v>
      </c>
      <c r="BH6338">
        <v>75.790126250495902</v>
      </c>
      <c r="BI6338">
        <v>77.95010967895</v>
      </c>
    </row>
    <row r="6339" spans="1:61" x14ac:dyDescent="0.25">
      <c r="A6339" s="10" t="str">
        <f>VLOOKUP(D6339,'Index-Relations'!E:F,2,FALSE)</f>
        <v>ESG</v>
      </c>
      <c r="B6339" t="s">
        <v>3450</v>
      </c>
      <c r="C6339" s="53" t="s">
        <v>2760</v>
      </c>
      <c r="D6339" s="59" t="s">
        <v>2956</v>
      </c>
      <c r="E6339" s="59" t="s">
        <v>9755</v>
      </c>
      <c r="F6339" t="s">
        <v>1297</v>
      </c>
      <c r="G6339" t="s">
        <v>2736</v>
      </c>
      <c r="H6339" t="s">
        <v>1298</v>
      </c>
      <c r="I6339" s="52">
        <v>45659</v>
      </c>
      <c r="J6339" t="s">
        <v>2457</v>
      </c>
      <c r="K6339">
        <v>198</v>
      </c>
      <c r="L6339" s="73">
        <v>71.031238464832001</v>
      </c>
      <c r="M6339">
        <v>198</v>
      </c>
      <c r="N6339">
        <v>1</v>
      </c>
      <c r="O6339" s="73">
        <v>71.303143017907999</v>
      </c>
      <c r="P6339">
        <v>198</v>
      </c>
      <c r="Q6339">
        <v>1</v>
      </c>
      <c r="R6339">
        <v>195</v>
      </c>
      <c r="S6339">
        <v>0.995432243964818</v>
      </c>
      <c r="T6339">
        <v>38.323688304360097</v>
      </c>
      <c r="U6339">
        <v>0.85352262178511096</v>
      </c>
      <c r="V6339">
        <v>173</v>
      </c>
      <c r="W6339">
        <v>3.42789186886985E-2</v>
      </c>
      <c r="X6339">
        <v>12</v>
      </c>
      <c r="Y6339">
        <v>198</v>
      </c>
      <c r="Z6339">
        <v>0.999999999999999</v>
      </c>
      <c r="AA6339">
        <v>25.3664753452261</v>
      </c>
      <c r="AB6339">
        <v>177</v>
      </c>
      <c r="AC6339">
        <v>0.88679276451563005</v>
      </c>
      <c r="AD6339">
        <v>21</v>
      </c>
      <c r="AE6339">
        <v>0.11320723548436901</v>
      </c>
      <c r="AF6339">
        <v>0</v>
      </c>
      <c r="AG6339">
        <v>0</v>
      </c>
      <c r="AH6339">
        <v>2.0064306836133699E-3</v>
      </c>
      <c r="AI6339">
        <v>9</v>
      </c>
      <c r="AJ6339" s="73">
        <v>66.807679967413904</v>
      </c>
      <c r="AK6339">
        <v>198</v>
      </c>
      <c r="AL6339">
        <v>1</v>
      </c>
      <c r="AM6339">
        <v>0</v>
      </c>
      <c r="AN6339">
        <v>0</v>
      </c>
      <c r="AO6339">
        <v>0</v>
      </c>
      <c r="AP6339">
        <v>0</v>
      </c>
      <c r="AQ6339">
        <v>198</v>
      </c>
      <c r="AR6339">
        <v>1</v>
      </c>
      <c r="AS6339">
        <v>0</v>
      </c>
      <c r="AT6339">
        <v>0</v>
      </c>
      <c r="AU6339">
        <v>0</v>
      </c>
      <c r="AV6339">
        <v>0</v>
      </c>
      <c r="AW6339">
        <v>198</v>
      </c>
      <c r="AX6339">
        <v>0.999999999999999</v>
      </c>
      <c r="AY6339" s="73">
        <v>72.673183432150907</v>
      </c>
      <c r="AZ6339">
        <v>198</v>
      </c>
      <c r="BA6339">
        <v>1</v>
      </c>
      <c r="BB6339">
        <v>194</v>
      </c>
      <c r="BC6339">
        <v>0.93603020128766501</v>
      </c>
      <c r="BD6339">
        <v>4</v>
      </c>
      <c r="BE6339">
        <v>6.3969798712334797E-2</v>
      </c>
      <c r="BF6339">
        <v>71.031238464832001</v>
      </c>
      <c r="BG6339">
        <v>71.303143017907999</v>
      </c>
      <c r="BH6339">
        <v>72.673183432150907</v>
      </c>
      <c r="BI6339">
        <v>66.807679967413904</v>
      </c>
    </row>
    <row r="6340" spans="1:61" x14ac:dyDescent="0.25">
      <c r="A6340" s="10" t="str">
        <f>VLOOKUP(D6340,'Index-Relations'!E:F,2,FALSE)</f>
        <v>ESG</v>
      </c>
      <c r="B6340" t="s">
        <v>3450</v>
      </c>
      <c r="C6340" s="53" t="s">
        <v>2761</v>
      </c>
      <c r="D6340" s="59" t="s">
        <v>2956</v>
      </c>
      <c r="E6340" s="59" t="s">
        <v>9756</v>
      </c>
      <c r="F6340" t="s">
        <v>1297</v>
      </c>
      <c r="G6340" t="s">
        <v>2736</v>
      </c>
      <c r="H6340" t="s">
        <v>1298</v>
      </c>
      <c r="I6340" s="52">
        <v>45628</v>
      </c>
      <c r="J6340" t="s">
        <v>2457</v>
      </c>
      <c r="K6340">
        <v>198</v>
      </c>
      <c r="L6340" s="73">
        <v>70.645082140466997</v>
      </c>
      <c r="M6340">
        <v>198</v>
      </c>
      <c r="N6340">
        <v>1</v>
      </c>
      <c r="O6340" s="73">
        <v>70.909207134753004</v>
      </c>
      <c r="P6340">
        <v>198</v>
      </c>
      <c r="Q6340">
        <v>1</v>
      </c>
      <c r="R6340">
        <v>195</v>
      </c>
      <c r="S6340">
        <v>0.995560411969314</v>
      </c>
      <c r="T6340">
        <v>38.344217935456903</v>
      </c>
      <c r="U6340">
        <v>0.85075319963351304</v>
      </c>
      <c r="V6340">
        <v>173</v>
      </c>
      <c r="W6340">
        <v>3.5611424865009601E-2</v>
      </c>
      <c r="X6340">
        <v>12</v>
      </c>
      <c r="Y6340">
        <v>198</v>
      </c>
      <c r="Z6340">
        <v>1</v>
      </c>
      <c r="AA6340">
        <v>23.401863657873498</v>
      </c>
      <c r="AB6340">
        <v>178</v>
      </c>
      <c r="AC6340">
        <v>0.88276654721214398</v>
      </c>
      <c r="AD6340">
        <v>20</v>
      </c>
      <c r="AE6340">
        <v>0.11723345278785501</v>
      </c>
      <c r="AF6340">
        <v>0</v>
      </c>
      <c r="AG6340">
        <v>0</v>
      </c>
      <c r="AH6340">
        <v>2.0161054033782399E-3</v>
      </c>
      <c r="AI6340">
        <v>9</v>
      </c>
      <c r="AJ6340" s="73">
        <v>66.219611954936994</v>
      </c>
      <c r="AK6340">
        <v>198</v>
      </c>
      <c r="AL6340">
        <v>1</v>
      </c>
      <c r="AM6340">
        <v>0</v>
      </c>
      <c r="AN6340">
        <v>0</v>
      </c>
      <c r="AO6340">
        <v>0</v>
      </c>
      <c r="AP6340">
        <v>0</v>
      </c>
      <c r="AQ6340">
        <v>198</v>
      </c>
      <c r="AR6340">
        <v>0.999999999999999</v>
      </c>
      <c r="AS6340">
        <v>0</v>
      </c>
      <c r="AT6340">
        <v>0</v>
      </c>
      <c r="AU6340">
        <v>0</v>
      </c>
      <c r="AV6340">
        <v>0</v>
      </c>
      <c r="AW6340">
        <v>198</v>
      </c>
      <c r="AX6340">
        <v>1</v>
      </c>
      <c r="AY6340" s="73">
        <v>72.561860863085997</v>
      </c>
      <c r="AZ6340">
        <v>198</v>
      </c>
      <c r="BA6340">
        <v>1</v>
      </c>
      <c r="BB6340">
        <v>194</v>
      </c>
      <c r="BC6340">
        <v>0.93090928848305798</v>
      </c>
      <c r="BD6340">
        <v>4</v>
      </c>
      <c r="BE6340">
        <v>6.9090711516941197E-2</v>
      </c>
      <c r="BF6340">
        <v>70.645082140466997</v>
      </c>
      <c r="BG6340">
        <v>70.909207134753004</v>
      </c>
      <c r="BH6340">
        <v>72.561860863085997</v>
      </c>
      <c r="BI6340">
        <v>66.219611954936994</v>
      </c>
    </row>
    <row r="6341" spans="1:61" x14ac:dyDescent="0.25">
      <c r="A6341" s="10" t="str">
        <f>VLOOKUP(D6341,'Index-Relations'!E:F,2,FALSE)</f>
        <v>ESG</v>
      </c>
      <c r="B6341" t="s">
        <v>3450</v>
      </c>
      <c r="C6341" s="53" t="s">
        <v>2762</v>
      </c>
      <c r="D6341" s="59" t="s">
        <v>2956</v>
      </c>
      <c r="E6341" s="59" t="s">
        <v>9757</v>
      </c>
      <c r="F6341" t="s">
        <v>1297</v>
      </c>
      <c r="G6341" t="s">
        <v>2736</v>
      </c>
      <c r="H6341" t="s">
        <v>1298</v>
      </c>
      <c r="I6341" s="52">
        <v>45597</v>
      </c>
      <c r="J6341" t="s">
        <v>2457</v>
      </c>
      <c r="K6341">
        <v>198</v>
      </c>
      <c r="L6341" s="73">
        <v>71.028269462653</v>
      </c>
      <c r="M6341">
        <v>198</v>
      </c>
      <c r="N6341">
        <v>1</v>
      </c>
      <c r="O6341" s="73">
        <v>71.332599771359995</v>
      </c>
      <c r="P6341">
        <v>198</v>
      </c>
      <c r="Q6341">
        <v>1</v>
      </c>
      <c r="R6341">
        <v>195</v>
      </c>
      <c r="S6341">
        <v>0.99536812787570506</v>
      </c>
      <c r="T6341">
        <v>38.383268746268399</v>
      </c>
      <c r="U6341">
        <v>0.85111144914307302</v>
      </c>
      <c r="V6341">
        <v>173</v>
      </c>
      <c r="W6341">
        <v>3.5642508362129698E-2</v>
      </c>
      <c r="X6341">
        <v>12</v>
      </c>
      <c r="Y6341">
        <v>198</v>
      </c>
      <c r="Z6341">
        <v>1</v>
      </c>
      <c r="AA6341">
        <v>24.225268754659101</v>
      </c>
      <c r="AB6341">
        <v>178</v>
      </c>
      <c r="AC6341">
        <v>0.88355393138306204</v>
      </c>
      <c r="AD6341">
        <v>20</v>
      </c>
      <c r="AE6341">
        <v>0.116446068616936</v>
      </c>
      <c r="AF6341">
        <v>0</v>
      </c>
      <c r="AG6341">
        <v>2.6367999999999998E-16</v>
      </c>
      <c r="AH6341">
        <v>2.0304400805327902E-3</v>
      </c>
      <c r="AI6341">
        <v>9</v>
      </c>
      <c r="AJ6341" s="73">
        <v>66.675937036008904</v>
      </c>
      <c r="AK6341">
        <v>198</v>
      </c>
      <c r="AL6341">
        <v>1</v>
      </c>
      <c r="AM6341">
        <v>0</v>
      </c>
      <c r="AN6341">
        <v>0</v>
      </c>
      <c r="AO6341">
        <v>0</v>
      </c>
      <c r="AP6341">
        <v>0</v>
      </c>
      <c r="AQ6341">
        <v>198</v>
      </c>
      <c r="AR6341">
        <v>1</v>
      </c>
      <c r="AS6341">
        <v>0</v>
      </c>
      <c r="AT6341">
        <v>0</v>
      </c>
      <c r="AU6341">
        <v>0</v>
      </c>
      <c r="AV6341">
        <v>0</v>
      </c>
      <c r="AW6341">
        <v>198</v>
      </c>
      <c r="AX6341">
        <v>1</v>
      </c>
      <c r="AY6341" s="73">
        <v>72.793420878930903</v>
      </c>
      <c r="AZ6341">
        <v>198</v>
      </c>
      <c r="BA6341">
        <v>1</v>
      </c>
      <c r="BB6341">
        <v>193</v>
      </c>
      <c r="BC6341">
        <v>0.92825388903202699</v>
      </c>
      <c r="BD6341">
        <v>5</v>
      </c>
      <c r="BE6341">
        <v>7.1746110967971996E-2</v>
      </c>
      <c r="BF6341">
        <v>71.028269462653</v>
      </c>
      <c r="BG6341">
        <v>71.332599771359995</v>
      </c>
      <c r="BH6341">
        <v>72.793420878930903</v>
      </c>
      <c r="BI6341">
        <v>66.675937036008904</v>
      </c>
    </row>
    <row r="6342" spans="1:61" x14ac:dyDescent="0.25">
      <c r="A6342" s="10" t="str">
        <f>VLOOKUP(D6342,'Index-Relations'!E:F,2,FALSE)</f>
        <v>ESG</v>
      </c>
      <c r="B6342" t="s">
        <v>3450</v>
      </c>
      <c r="C6342" s="53" t="s">
        <v>2763</v>
      </c>
      <c r="D6342" s="59" t="s">
        <v>2956</v>
      </c>
      <c r="E6342" s="59" t="s">
        <v>9758</v>
      </c>
      <c r="F6342" t="s">
        <v>1297</v>
      </c>
      <c r="G6342" t="s">
        <v>2736</v>
      </c>
      <c r="H6342" t="s">
        <v>1298</v>
      </c>
      <c r="I6342" s="52">
        <v>45566</v>
      </c>
      <c r="J6342" t="s">
        <v>2457</v>
      </c>
      <c r="K6342">
        <v>198</v>
      </c>
      <c r="L6342" s="73">
        <v>71.222380173308906</v>
      </c>
      <c r="M6342">
        <v>198</v>
      </c>
      <c r="N6342">
        <v>1</v>
      </c>
      <c r="O6342" s="73">
        <v>71.525729394935993</v>
      </c>
      <c r="P6342">
        <v>198</v>
      </c>
      <c r="Q6342">
        <v>1</v>
      </c>
      <c r="R6342">
        <v>195</v>
      </c>
      <c r="S6342">
        <v>0.99588894499760305</v>
      </c>
      <c r="T6342">
        <v>38.421746939738902</v>
      </c>
      <c r="U6342">
        <v>0.85115567730549502</v>
      </c>
      <c r="V6342">
        <v>172</v>
      </c>
      <c r="W6342">
        <v>3.64058769915028E-2</v>
      </c>
      <c r="X6342">
        <v>12</v>
      </c>
      <c r="Y6342">
        <v>198</v>
      </c>
      <c r="Z6342">
        <v>1</v>
      </c>
      <c r="AA6342">
        <v>23.602973645612199</v>
      </c>
      <c r="AB6342">
        <v>183</v>
      </c>
      <c r="AC6342">
        <v>0.96012990647587704</v>
      </c>
      <c r="AD6342">
        <v>15</v>
      </c>
      <c r="AE6342">
        <v>3.9870093524122303E-2</v>
      </c>
      <c r="AF6342">
        <v>0</v>
      </c>
      <c r="AG6342">
        <v>9.0210000000000003E-17</v>
      </c>
      <c r="AH6342">
        <v>2.0836773453522099E-3</v>
      </c>
      <c r="AI6342">
        <v>9</v>
      </c>
      <c r="AJ6342" s="73">
        <v>66.845386678332005</v>
      </c>
      <c r="AK6342">
        <v>198</v>
      </c>
      <c r="AL6342">
        <v>1</v>
      </c>
      <c r="AM6342">
        <v>0</v>
      </c>
      <c r="AN6342">
        <v>0</v>
      </c>
      <c r="AO6342">
        <v>0</v>
      </c>
      <c r="AP6342">
        <v>0</v>
      </c>
      <c r="AQ6342">
        <v>198</v>
      </c>
      <c r="AR6342">
        <v>1</v>
      </c>
      <c r="AS6342">
        <v>0</v>
      </c>
      <c r="AT6342">
        <v>0</v>
      </c>
      <c r="AU6342">
        <v>0</v>
      </c>
      <c r="AV6342">
        <v>0</v>
      </c>
      <c r="AW6342">
        <v>198</v>
      </c>
      <c r="AX6342">
        <v>0.999999999999999</v>
      </c>
      <c r="AY6342" s="73">
        <v>72.966880162072897</v>
      </c>
      <c r="AZ6342">
        <v>198</v>
      </c>
      <c r="BA6342">
        <v>1</v>
      </c>
      <c r="BB6342">
        <v>193</v>
      </c>
      <c r="BC6342">
        <v>0.92888917376597202</v>
      </c>
      <c r="BD6342">
        <v>5</v>
      </c>
      <c r="BE6342">
        <v>7.1110826234027702E-2</v>
      </c>
      <c r="BF6342">
        <v>71.222380173308906</v>
      </c>
      <c r="BG6342">
        <v>71.525729394935993</v>
      </c>
      <c r="BH6342">
        <v>72.966880162072897</v>
      </c>
      <c r="BI6342">
        <v>66.845386678332005</v>
      </c>
    </row>
    <row r="6343" spans="1:61" x14ac:dyDescent="0.25">
      <c r="A6343" s="10" t="str">
        <f>VLOOKUP(D6343,'Index-Relations'!E:F,2,FALSE)</f>
        <v>ESG</v>
      </c>
      <c r="B6343" t="s">
        <v>3450</v>
      </c>
      <c r="C6343" s="53" t="s">
        <v>2764</v>
      </c>
      <c r="D6343" s="59" t="s">
        <v>2956</v>
      </c>
      <c r="E6343" s="59" t="s">
        <v>9759</v>
      </c>
      <c r="F6343" t="s">
        <v>1297</v>
      </c>
      <c r="G6343" t="s">
        <v>2736</v>
      </c>
      <c r="H6343" t="s">
        <v>1298</v>
      </c>
      <c r="I6343" s="52">
        <v>45537</v>
      </c>
      <c r="J6343" t="s">
        <v>2457</v>
      </c>
      <c r="K6343">
        <v>221</v>
      </c>
      <c r="L6343" s="73">
        <v>70.957244736454996</v>
      </c>
      <c r="M6343">
        <v>221</v>
      </c>
      <c r="N6343">
        <v>1</v>
      </c>
      <c r="O6343" s="73">
        <v>71.337399953659002</v>
      </c>
      <c r="P6343">
        <v>221</v>
      </c>
      <c r="Q6343">
        <v>1</v>
      </c>
      <c r="R6343">
        <v>217</v>
      </c>
      <c r="S6343">
        <v>0.99582127352550498</v>
      </c>
      <c r="T6343">
        <v>38.283498373760203</v>
      </c>
      <c r="U6343">
        <v>0.86166878701083505</v>
      </c>
      <c r="V6343">
        <v>190</v>
      </c>
      <c r="W6343">
        <v>3.5188277833425E-2</v>
      </c>
      <c r="X6343">
        <v>16</v>
      </c>
      <c r="Y6343">
        <v>221</v>
      </c>
      <c r="Z6343">
        <v>0.999999999999999</v>
      </c>
      <c r="AA6343">
        <v>23.819706464817301</v>
      </c>
      <c r="AB6343">
        <v>213</v>
      </c>
      <c r="AC6343">
        <v>1.00043581057499</v>
      </c>
      <c r="AD6343">
        <v>17</v>
      </c>
      <c r="AE6343">
        <v>2.1541645450638899E-2</v>
      </c>
      <c r="AF6343">
        <v>-9</v>
      </c>
      <c r="AG6343">
        <v>0</v>
      </c>
      <c r="AH6343">
        <v>1.371195043204E-3</v>
      </c>
      <c r="AI6343">
        <v>8</v>
      </c>
      <c r="AJ6343" s="73">
        <v>66.692133236517904</v>
      </c>
      <c r="AK6343">
        <v>221</v>
      </c>
      <c r="AL6343">
        <v>1</v>
      </c>
      <c r="AM6343">
        <v>0</v>
      </c>
      <c r="AN6343">
        <v>0</v>
      </c>
      <c r="AO6343">
        <v>0</v>
      </c>
      <c r="AP6343">
        <v>0</v>
      </c>
      <c r="AQ6343">
        <v>221</v>
      </c>
      <c r="AR6343">
        <v>1</v>
      </c>
      <c r="AS6343">
        <v>0</v>
      </c>
      <c r="AT6343">
        <v>0</v>
      </c>
      <c r="AU6343">
        <v>0</v>
      </c>
      <c r="AV6343">
        <v>0</v>
      </c>
      <c r="AW6343">
        <v>221</v>
      </c>
      <c r="AX6343">
        <v>1</v>
      </c>
      <c r="AY6343" s="73">
        <v>72.574560415261999</v>
      </c>
      <c r="AZ6343">
        <v>221</v>
      </c>
      <c r="BA6343">
        <v>1</v>
      </c>
      <c r="BB6343">
        <v>216</v>
      </c>
      <c r="BC6343">
        <v>0.932946881028065</v>
      </c>
      <c r="BD6343">
        <v>5</v>
      </c>
      <c r="BE6343">
        <v>6.70531189719345E-2</v>
      </c>
      <c r="BF6343">
        <v>70.957244736454996</v>
      </c>
      <c r="BG6343">
        <v>71.337399953659002</v>
      </c>
      <c r="BH6343">
        <v>72.574560415261999</v>
      </c>
      <c r="BI6343">
        <v>66.692133236517904</v>
      </c>
    </row>
    <row r="6344" spans="1:61" x14ac:dyDescent="0.25">
      <c r="A6344" s="10" t="str">
        <f>VLOOKUP(D6344,'Index-Relations'!E:F,2,FALSE)</f>
        <v>ESG</v>
      </c>
      <c r="B6344" t="s">
        <v>3450</v>
      </c>
      <c r="C6344" s="53" t="s">
        <v>3350</v>
      </c>
      <c r="D6344" s="59" t="s">
        <v>2956</v>
      </c>
      <c r="E6344" s="59" t="s">
        <v>9760</v>
      </c>
      <c r="F6344" t="s">
        <v>1297</v>
      </c>
      <c r="G6344" t="s">
        <v>2736</v>
      </c>
      <c r="H6344" t="s">
        <v>1298</v>
      </c>
      <c r="I6344" s="52">
        <v>45505</v>
      </c>
      <c r="J6344" t="s">
        <v>2457</v>
      </c>
      <c r="K6344">
        <v>221</v>
      </c>
      <c r="L6344" s="73">
        <v>71.036598001233898</v>
      </c>
      <c r="M6344">
        <v>221</v>
      </c>
      <c r="N6344">
        <v>1</v>
      </c>
      <c r="O6344" s="73">
        <v>71.357311810598006</v>
      </c>
      <c r="P6344">
        <v>221</v>
      </c>
      <c r="Q6344">
        <v>1</v>
      </c>
      <c r="R6344">
        <v>217</v>
      </c>
      <c r="S6344">
        <v>0.99567822093314695</v>
      </c>
      <c r="T6344">
        <v>38.292237218488999</v>
      </c>
      <c r="U6344">
        <v>0.85693638797109795</v>
      </c>
      <c r="V6344">
        <v>190</v>
      </c>
      <c r="W6344">
        <v>3.8009473197411901E-2</v>
      </c>
      <c r="X6344">
        <v>16</v>
      </c>
      <c r="Y6344">
        <v>221</v>
      </c>
      <c r="Z6344">
        <v>1</v>
      </c>
      <c r="AA6344">
        <v>25.0697349952842</v>
      </c>
      <c r="AB6344">
        <v>206</v>
      </c>
      <c r="AC6344">
        <v>0.98751499641014495</v>
      </c>
      <c r="AD6344">
        <v>15</v>
      </c>
      <c r="AE6344">
        <v>1.24850035898554E-2</v>
      </c>
      <c r="AF6344">
        <v>0</v>
      </c>
      <c r="AG6344">
        <v>0</v>
      </c>
      <c r="AH6344">
        <v>1.5298228050428301E-3</v>
      </c>
      <c r="AI6344">
        <v>7</v>
      </c>
      <c r="AJ6344" s="73">
        <v>66.767038373182004</v>
      </c>
      <c r="AK6344">
        <v>221</v>
      </c>
      <c r="AL6344">
        <v>1</v>
      </c>
      <c r="AM6344">
        <v>0</v>
      </c>
      <c r="AN6344">
        <v>0</v>
      </c>
      <c r="AO6344">
        <v>0</v>
      </c>
      <c r="AP6344">
        <v>0</v>
      </c>
      <c r="AQ6344">
        <v>221</v>
      </c>
      <c r="AR6344">
        <v>1</v>
      </c>
      <c r="AS6344">
        <v>0</v>
      </c>
      <c r="AT6344">
        <v>0</v>
      </c>
      <c r="AU6344">
        <v>0</v>
      </c>
      <c r="AV6344">
        <v>0</v>
      </c>
      <c r="AW6344">
        <v>221</v>
      </c>
      <c r="AX6344">
        <v>0.999999999999999</v>
      </c>
      <c r="AY6344" s="73">
        <v>72.674669884798007</v>
      </c>
      <c r="AZ6344">
        <v>221</v>
      </c>
      <c r="BA6344">
        <v>1</v>
      </c>
      <c r="BB6344">
        <v>217</v>
      </c>
      <c r="BC6344">
        <v>0.94379605254780397</v>
      </c>
      <c r="BD6344">
        <v>4</v>
      </c>
      <c r="BE6344">
        <v>5.6203947452195702E-2</v>
      </c>
      <c r="BF6344">
        <v>71.036598001233898</v>
      </c>
      <c r="BG6344">
        <v>71.357311810598006</v>
      </c>
      <c r="BH6344">
        <v>72.674669884798007</v>
      </c>
      <c r="BI6344">
        <v>66.767038373182004</v>
      </c>
    </row>
    <row r="6345" spans="1:61" x14ac:dyDescent="0.25">
      <c r="A6345" s="10" t="str">
        <f>VLOOKUP(D6345,'Index-Relations'!E:F,2,FALSE)</f>
        <v>ESG</v>
      </c>
      <c r="B6345" t="s">
        <v>3450</v>
      </c>
      <c r="C6345" s="53" t="s">
        <v>2765</v>
      </c>
      <c r="D6345" s="59" t="s">
        <v>2956</v>
      </c>
      <c r="E6345" s="59" t="s">
        <v>9761</v>
      </c>
      <c r="F6345" t="s">
        <v>1297</v>
      </c>
      <c r="G6345" t="s">
        <v>2736</v>
      </c>
      <c r="H6345" t="s">
        <v>1298</v>
      </c>
      <c r="I6345" s="52">
        <v>45474</v>
      </c>
      <c r="J6345" t="s">
        <v>2457</v>
      </c>
      <c r="K6345">
        <v>221</v>
      </c>
      <c r="L6345" s="73">
        <v>71.283816362443005</v>
      </c>
      <c r="M6345">
        <v>221</v>
      </c>
      <c r="N6345">
        <v>1</v>
      </c>
      <c r="O6345" s="73">
        <v>71.546326035267001</v>
      </c>
      <c r="P6345">
        <v>221</v>
      </c>
      <c r="Q6345">
        <v>1</v>
      </c>
      <c r="R6345">
        <v>217</v>
      </c>
      <c r="S6345">
        <v>0.99538417047077599</v>
      </c>
      <c r="T6345">
        <v>38.383952690277702</v>
      </c>
      <c r="U6345">
        <v>0.86287165866914595</v>
      </c>
      <c r="V6345">
        <v>190</v>
      </c>
      <c r="W6345">
        <v>3.52208745327523E-2</v>
      </c>
      <c r="X6345">
        <v>16</v>
      </c>
      <c r="Y6345">
        <v>221</v>
      </c>
      <c r="Z6345">
        <v>1</v>
      </c>
      <c r="AA6345">
        <v>25.931170649713199</v>
      </c>
      <c r="AB6345">
        <v>205</v>
      </c>
      <c r="AC6345">
        <v>0.98697427598238896</v>
      </c>
      <c r="AD6345">
        <v>16</v>
      </c>
      <c r="AE6345">
        <v>1.3025724017610599E-2</v>
      </c>
      <c r="AF6345">
        <v>0</v>
      </c>
      <c r="AG6345">
        <v>2.0816999999999999E-16</v>
      </c>
      <c r="AH6345">
        <v>1.19363060083877E-3</v>
      </c>
      <c r="AI6345">
        <v>7</v>
      </c>
      <c r="AJ6345" s="73">
        <v>66.992660934078998</v>
      </c>
      <c r="AK6345">
        <v>221</v>
      </c>
      <c r="AL6345">
        <v>1</v>
      </c>
      <c r="AM6345">
        <v>0</v>
      </c>
      <c r="AN6345">
        <v>0</v>
      </c>
      <c r="AO6345">
        <v>0</v>
      </c>
      <c r="AP6345">
        <v>0</v>
      </c>
      <c r="AQ6345">
        <v>221</v>
      </c>
      <c r="AR6345">
        <v>1</v>
      </c>
      <c r="AS6345">
        <v>0</v>
      </c>
      <c r="AT6345">
        <v>0</v>
      </c>
      <c r="AU6345">
        <v>0</v>
      </c>
      <c r="AV6345">
        <v>0</v>
      </c>
      <c r="AW6345">
        <v>221</v>
      </c>
      <c r="AX6345">
        <v>1</v>
      </c>
      <c r="AY6345" s="73">
        <v>72.942772326203993</v>
      </c>
      <c r="AZ6345">
        <v>221</v>
      </c>
      <c r="BA6345">
        <v>1</v>
      </c>
      <c r="BB6345">
        <v>217</v>
      </c>
      <c r="BC6345">
        <v>0.94027492951888902</v>
      </c>
      <c r="BD6345">
        <v>4</v>
      </c>
      <c r="BE6345">
        <v>5.9725070481110899E-2</v>
      </c>
      <c r="BF6345">
        <v>71.283816362443005</v>
      </c>
      <c r="BG6345">
        <v>71.546326035267001</v>
      </c>
      <c r="BH6345">
        <v>72.942772326203993</v>
      </c>
      <c r="BI6345">
        <v>66.992660934078998</v>
      </c>
    </row>
    <row r="6346" spans="1:61" x14ac:dyDescent="0.25">
      <c r="A6346" s="10" t="str">
        <f>VLOOKUP(D6346,'Index-Relations'!E:F,2,FALSE)</f>
        <v>ESG</v>
      </c>
      <c r="B6346" t="s">
        <v>3450</v>
      </c>
      <c r="C6346" s="53" t="s">
        <v>2766</v>
      </c>
      <c r="D6346" s="59" t="s">
        <v>2956</v>
      </c>
      <c r="E6346" s="59" t="s">
        <v>9762</v>
      </c>
      <c r="F6346" t="s">
        <v>1297</v>
      </c>
      <c r="G6346" t="s">
        <v>2736</v>
      </c>
      <c r="H6346" t="s">
        <v>1298</v>
      </c>
      <c r="I6346" s="52">
        <v>45446</v>
      </c>
      <c r="J6346" t="s">
        <v>2457</v>
      </c>
      <c r="K6346">
        <v>221</v>
      </c>
      <c r="L6346" s="73">
        <v>71.608428466267</v>
      </c>
      <c r="M6346">
        <v>221</v>
      </c>
      <c r="N6346">
        <v>1</v>
      </c>
      <c r="O6346" s="73">
        <v>71.641861104243006</v>
      </c>
      <c r="P6346">
        <v>221</v>
      </c>
      <c r="Q6346">
        <v>1</v>
      </c>
      <c r="R6346">
        <v>217</v>
      </c>
      <c r="S6346">
        <v>0.99516360345614197</v>
      </c>
      <c r="T6346">
        <v>38.378408330804902</v>
      </c>
      <c r="U6346">
        <v>0.87117659239141398</v>
      </c>
      <c r="V6346">
        <v>189</v>
      </c>
      <c r="W6346">
        <v>3.6156152965100698E-2</v>
      </c>
      <c r="X6346">
        <v>16</v>
      </c>
      <c r="Y6346">
        <v>221</v>
      </c>
      <c r="Z6346">
        <v>1</v>
      </c>
      <c r="AA6346">
        <v>25.722451107249899</v>
      </c>
      <c r="AB6346">
        <v>204</v>
      </c>
      <c r="AC6346">
        <v>0.98641619403897496</v>
      </c>
      <c r="AD6346">
        <v>17</v>
      </c>
      <c r="AE6346">
        <v>1.35838059610245E-2</v>
      </c>
      <c r="AF6346">
        <v>0</v>
      </c>
      <c r="AG6346">
        <v>2.6887999999999999E-16</v>
      </c>
      <c r="AH6346">
        <v>1.18620088670625E-3</v>
      </c>
      <c r="AI6346">
        <v>7</v>
      </c>
      <c r="AJ6346" s="73">
        <v>67.225720583853004</v>
      </c>
      <c r="AK6346">
        <v>221</v>
      </c>
      <c r="AL6346">
        <v>1</v>
      </c>
      <c r="AM6346">
        <v>0</v>
      </c>
      <c r="AN6346">
        <v>0</v>
      </c>
      <c r="AO6346">
        <v>0</v>
      </c>
      <c r="AP6346">
        <v>0</v>
      </c>
      <c r="AQ6346">
        <v>221</v>
      </c>
      <c r="AR6346">
        <v>1</v>
      </c>
      <c r="AS6346">
        <v>0</v>
      </c>
      <c r="AT6346">
        <v>0</v>
      </c>
      <c r="AU6346">
        <v>0</v>
      </c>
      <c r="AV6346">
        <v>0</v>
      </c>
      <c r="AW6346">
        <v>221</v>
      </c>
      <c r="AX6346">
        <v>0.999999999999999</v>
      </c>
      <c r="AY6346" s="73">
        <v>73.492123439380904</v>
      </c>
      <c r="AZ6346">
        <v>221</v>
      </c>
      <c r="BA6346">
        <v>1</v>
      </c>
      <c r="BB6346">
        <v>217</v>
      </c>
      <c r="BC6346">
        <v>0.94277835832284596</v>
      </c>
      <c r="BD6346">
        <v>4</v>
      </c>
      <c r="BE6346">
        <v>5.7221641677153802E-2</v>
      </c>
      <c r="BF6346">
        <v>71.608428466267</v>
      </c>
      <c r="BG6346">
        <v>71.641861104243006</v>
      </c>
      <c r="BH6346">
        <v>73.492123439380904</v>
      </c>
      <c r="BI6346">
        <v>67.225720583853004</v>
      </c>
    </row>
    <row r="6347" spans="1:61" x14ac:dyDescent="0.25">
      <c r="A6347" s="10" t="str">
        <f>VLOOKUP(D6347,'Index-Relations'!E:F,2,FALSE)</f>
        <v>ESG</v>
      </c>
      <c r="B6347" t="s">
        <v>3450</v>
      </c>
      <c r="C6347" s="53" t="s">
        <v>2767</v>
      </c>
      <c r="D6347" s="59" t="s">
        <v>2956</v>
      </c>
      <c r="E6347" s="59" t="s">
        <v>9763</v>
      </c>
      <c r="F6347" t="s">
        <v>1297</v>
      </c>
      <c r="G6347" t="s">
        <v>2736</v>
      </c>
      <c r="H6347" t="s">
        <v>1298</v>
      </c>
      <c r="I6347" s="52">
        <v>45413</v>
      </c>
      <c r="J6347" t="s">
        <v>2457</v>
      </c>
      <c r="K6347">
        <v>221</v>
      </c>
      <c r="L6347" s="73">
        <v>71.756973825632002</v>
      </c>
      <c r="M6347">
        <v>221</v>
      </c>
      <c r="N6347">
        <v>1</v>
      </c>
      <c r="O6347" s="73">
        <v>71.862837857520901</v>
      </c>
      <c r="P6347">
        <v>221</v>
      </c>
      <c r="Q6347">
        <v>1</v>
      </c>
      <c r="R6347">
        <v>217</v>
      </c>
      <c r="S6347">
        <v>0.99480656477306195</v>
      </c>
      <c r="T6347">
        <v>38.393870390024098</v>
      </c>
      <c r="U6347">
        <v>0.87125342204751499</v>
      </c>
      <c r="V6347">
        <v>189</v>
      </c>
      <c r="W6347">
        <v>3.5596971979945498E-2</v>
      </c>
      <c r="X6347">
        <v>16</v>
      </c>
      <c r="Y6347">
        <v>221</v>
      </c>
      <c r="Z6347">
        <v>0.999999999999999</v>
      </c>
      <c r="AA6347">
        <v>26.668893382259299</v>
      </c>
      <c r="AB6347">
        <v>204</v>
      </c>
      <c r="AC6347">
        <v>0.98539851002065004</v>
      </c>
      <c r="AD6347">
        <v>17</v>
      </c>
      <c r="AE6347">
        <v>1.46014899793493E-2</v>
      </c>
      <c r="AF6347">
        <v>0</v>
      </c>
      <c r="AG6347">
        <v>3.8164000000000002E-16</v>
      </c>
      <c r="AH6347">
        <v>1.1821862477987301E-3</v>
      </c>
      <c r="AI6347">
        <v>7</v>
      </c>
      <c r="AJ6347" s="73">
        <v>67.038625354852897</v>
      </c>
      <c r="AK6347">
        <v>221</v>
      </c>
      <c r="AL6347">
        <v>1</v>
      </c>
      <c r="AM6347">
        <v>0</v>
      </c>
      <c r="AN6347">
        <v>0</v>
      </c>
      <c r="AO6347">
        <v>0</v>
      </c>
      <c r="AP6347">
        <v>0</v>
      </c>
      <c r="AQ6347">
        <v>221</v>
      </c>
      <c r="AR6347">
        <v>1</v>
      </c>
      <c r="AS6347">
        <v>0</v>
      </c>
      <c r="AT6347">
        <v>0</v>
      </c>
      <c r="AU6347">
        <v>0</v>
      </c>
      <c r="AV6347">
        <v>0</v>
      </c>
      <c r="AW6347">
        <v>221</v>
      </c>
      <c r="AX6347">
        <v>1</v>
      </c>
      <c r="AY6347" s="73">
        <v>73.839581113235994</v>
      </c>
      <c r="AZ6347">
        <v>221</v>
      </c>
      <c r="BA6347">
        <v>1</v>
      </c>
      <c r="BB6347">
        <v>217</v>
      </c>
      <c r="BC6347">
        <v>0.94160913578504601</v>
      </c>
      <c r="BD6347">
        <v>4</v>
      </c>
      <c r="BE6347">
        <v>5.8390864214953903E-2</v>
      </c>
      <c r="BF6347">
        <v>71.756973825632002</v>
      </c>
      <c r="BG6347">
        <v>71.862837857520901</v>
      </c>
      <c r="BH6347">
        <v>73.839581113235994</v>
      </c>
      <c r="BI6347">
        <v>67.038625354852897</v>
      </c>
    </row>
    <row r="6348" spans="1:61" x14ac:dyDescent="0.25">
      <c r="A6348" s="10" t="str">
        <f>VLOOKUP(D6348,'Index-Relations'!E:F,2,FALSE)</f>
        <v>ESG</v>
      </c>
      <c r="B6348" t="s">
        <v>3450</v>
      </c>
      <c r="C6348" s="53" t="s">
        <v>2768</v>
      </c>
      <c r="D6348" s="59" t="s">
        <v>2956</v>
      </c>
      <c r="E6348" s="59" t="s">
        <v>9764</v>
      </c>
      <c r="F6348" t="s">
        <v>1297</v>
      </c>
      <c r="G6348" t="s">
        <v>2736</v>
      </c>
      <c r="H6348" t="s">
        <v>1298</v>
      </c>
      <c r="I6348" s="52">
        <v>45383</v>
      </c>
      <c r="J6348" t="s">
        <v>2457</v>
      </c>
      <c r="K6348">
        <v>211</v>
      </c>
      <c r="L6348">
        <v>75.523979923070698</v>
      </c>
      <c r="M6348">
        <v>211</v>
      </c>
      <c r="N6348">
        <v>1</v>
      </c>
      <c r="O6348">
        <v>74.558165740051095</v>
      </c>
      <c r="P6348">
        <v>211</v>
      </c>
      <c r="Q6348">
        <v>1</v>
      </c>
      <c r="R6348">
        <v>211</v>
      </c>
      <c r="S6348">
        <v>1</v>
      </c>
      <c r="T6348">
        <v>37.678498950607803</v>
      </c>
      <c r="U6348">
        <v>0.869563700529286</v>
      </c>
      <c r="V6348">
        <v>181</v>
      </c>
      <c r="W6348">
        <v>3.5738123813482098E-2</v>
      </c>
      <c r="X6348">
        <v>18</v>
      </c>
      <c r="Y6348">
        <v>211</v>
      </c>
      <c r="Z6348">
        <v>0.999999999999999</v>
      </c>
      <c r="AA6348">
        <v>25.580524396116299</v>
      </c>
      <c r="AB6348">
        <v>194</v>
      </c>
      <c r="AC6348">
        <v>0.98253518666893902</v>
      </c>
      <c r="AD6348">
        <v>17</v>
      </c>
      <c r="AE6348">
        <v>1.7464813331060199E-2</v>
      </c>
      <c r="AF6348">
        <v>0</v>
      </c>
      <c r="AG6348">
        <v>1.8041000000000001E-16</v>
      </c>
      <c r="AH6348">
        <v>1.16912668399505E-3</v>
      </c>
      <c r="AI6348">
        <v>6</v>
      </c>
      <c r="AJ6348">
        <v>70.778442317121403</v>
      </c>
      <c r="AK6348">
        <v>211</v>
      </c>
      <c r="AL6348">
        <v>1</v>
      </c>
      <c r="AM6348">
        <v>0</v>
      </c>
      <c r="AN6348">
        <v>0</v>
      </c>
      <c r="AO6348">
        <v>0</v>
      </c>
      <c r="AP6348">
        <v>0</v>
      </c>
      <c r="AQ6348">
        <v>211</v>
      </c>
      <c r="AR6348">
        <v>0.999999999999999</v>
      </c>
      <c r="AS6348">
        <v>9.1596166055040607E-3</v>
      </c>
      <c r="AT6348">
        <v>1</v>
      </c>
      <c r="AU6348">
        <v>0</v>
      </c>
      <c r="AV6348">
        <v>0</v>
      </c>
      <c r="AW6348">
        <v>211</v>
      </c>
      <c r="AX6348">
        <v>0.999999999999999</v>
      </c>
      <c r="AY6348">
        <v>78.140555851018405</v>
      </c>
      <c r="AZ6348">
        <v>211</v>
      </c>
      <c r="BA6348">
        <v>1</v>
      </c>
      <c r="BB6348">
        <v>206</v>
      </c>
      <c r="BC6348">
        <v>0.92642218012286404</v>
      </c>
      <c r="BD6348">
        <v>5</v>
      </c>
      <c r="BE6348">
        <v>7.3577819877135103E-2</v>
      </c>
      <c r="BF6348">
        <v>69.040131941829998</v>
      </c>
      <c r="BG6348">
        <v>69.716750101854899</v>
      </c>
      <c r="BH6348">
        <v>70.820089286342906</v>
      </c>
      <c r="BI6348">
        <v>64.524107480580994</v>
      </c>
    </row>
    <row r="6349" spans="1:61" x14ac:dyDescent="0.25">
      <c r="A6349" s="10" t="str">
        <f>VLOOKUP(D6349,'Index-Relations'!E:F,2,FALSE)</f>
        <v>ESG</v>
      </c>
      <c r="B6349" t="s">
        <v>3450</v>
      </c>
      <c r="C6349" s="53" t="s">
        <v>2769</v>
      </c>
      <c r="D6349" s="59" t="s">
        <v>2956</v>
      </c>
      <c r="E6349" s="59" t="s">
        <v>9765</v>
      </c>
      <c r="F6349" t="s">
        <v>1297</v>
      </c>
      <c r="G6349" t="s">
        <v>2736</v>
      </c>
      <c r="H6349" t="s">
        <v>1298</v>
      </c>
      <c r="I6349" s="52">
        <v>45352</v>
      </c>
      <c r="J6349" t="s">
        <v>2457</v>
      </c>
      <c r="K6349">
        <v>211</v>
      </c>
      <c r="L6349">
        <v>75.911097359433199</v>
      </c>
      <c r="M6349">
        <v>211</v>
      </c>
      <c r="N6349">
        <v>1</v>
      </c>
      <c r="O6349">
        <v>75.036165579953504</v>
      </c>
      <c r="P6349">
        <v>211</v>
      </c>
      <c r="Q6349">
        <v>1</v>
      </c>
      <c r="R6349">
        <v>211</v>
      </c>
      <c r="S6349">
        <v>0.999999999999999</v>
      </c>
      <c r="T6349">
        <v>37.577441089551897</v>
      </c>
      <c r="U6349">
        <v>0.86234188685859403</v>
      </c>
      <c r="V6349">
        <v>181</v>
      </c>
      <c r="W6349">
        <v>4.2702280768764003E-3</v>
      </c>
      <c r="X6349">
        <v>13</v>
      </c>
      <c r="Y6349">
        <v>211</v>
      </c>
      <c r="Z6349">
        <v>0.999999999999999</v>
      </c>
      <c r="AA6349">
        <v>25.364413060541999</v>
      </c>
      <c r="AB6349">
        <v>194</v>
      </c>
      <c r="AC6349">
        <v>0.98336966436675199</v>
      </c>
      <c r="AD6349">
        <v>17</v>
      </c>
      <c r="AE6349">
        <v>1.6630335633246798E-2</v>
      </c>
      <c r="AF6349">
        <v>0</v>
      </c>
      <c r="AG6349">
        <v>4.7183999999999999E-16</v>
      </c>
      <c r="AH6349">
        <v>1.82807581502678E-5</v>
      </c>
      <c r="AI6349">
        <v>2</v>
      </c>
      <c r="AJ6349">
        <v>71.063810156749199</v>
      </c>
      <c r="AK6349">
        <v>211</v>
      </c>
      <c r="AL6349">
        <v>1</v>
      </c>
      <c r="AM6349">
        <v>0</v>
      </c>
      <c r="AN6349">
        <v>0</v>
      </c>
      <c r="AO6349">
        <v>0</v>
      </c>
      <c r="AP6349">
        <v>0</v>
      </c>
      <c r="AQ6349">
        <v>211</v>
      </c>
      <c r="AR6349">
        <v>1</v>
      </c>
      <c r="AS6349">
        <v>9.7383756793530292E-3</v>
      </c>
      <c r="AT6349">
        <v>1</v>
      </c>
      <c r="AU6349">
        <v>0</v>
      </c>
      <c r="AV6349">
        <v>0</v>
      </c>
      <c r="AW6349">
        <v>211</v>
      </c>
      <c r="AX6349">
        <v>0.999999999999999</v>
      </c>
      <c r="AY6349">
        <v>78.466370179925903</v>
      </c>
      <c r="AZ6349">
        <v>211</v>
      </c>
      <c r="BA6349">
        <v>1</v>
      </c>
      <c r="BB6349">
        <v>206</v>
      </c>
      <c r="BC6349">
        <v>0.927710374473255</v>
      </c>
      <c r="BD6349">
        <v>5</v>
      </c>
      <c r="BE6349">
        <v>7.2289625526744894E-2</v>
      </c>
      <c r="BF6349">
        <v>69.394483454725901</v>
      </c>
      <c r="BG6349">
        <v>70.152038338804005</v>
      </c>
      <c r="BH6349">
        <v>71.181369657119902</v>
      </c>
      <c r="BI6349">
        <v>64.729603886991995</v>
      </c>
    </row>
    <row r="6350" spans="1:61" x14ac:dyDescent="0.25">
      <c r="A6350" s="10" t="str">
        <f>VLOOKUP(D6350,'Index-Relations'!E:F,2,FALSE)</f>
        <v>ESG</v>
      </c>
      <c r="B6350" t="s">
        <v>3450</v>
      </c>
      <c r="C6350" s="53" t="s">
        <v>2770</v>
      </c>
      <c r="D6350" s="59" t="s">
        <v>2956</v>
      </c>
      <c r="E6350" s="59" t="s">
        <v>9766</v>
      </c>
      <c r="F6350" t="s">
        <v>1297</v>
      </c>
      <c r="G6350" t="s">
        <v>2736</v>
      </c>
      <c r="H6350" t="s">
        <v>1298</v>
      </c>
      <c r="I6350" s="52">
        <v>45323</v>
      </c>
      <c r="J6350" t="s">
        <v>2457</v>
      </c>
      <c r="K6350">
        <v>211</v>
      </c>
      <c r="L6350">
        <v>76.073400531636395</v>
      </c>
      <c r="M6350">
        <v>211</v>
      </c>
      <c r="N6350">
        <v>1</v>
      </c>
      <c r="O6350">
        <v>75.265215442309</v>
      </c>
      <c r="P6350">
        <v>211</v>
      </c>
      <c r="Q6350">
        <v>1</v>
      </c>
      <c r="R6350">
        <v>211</v>
      </c>
      <c r="S6350">
        <v>1</v>
      </c>
      <c r="T6350">
        <v>37.4908689623078</v>
      </c>
      <c r="U6350">
        <v>0.85461685758729999</v>
      </c>
      <c r="V6350">
        <v>180</v>
      </c>
      <c r="W6350">
        <v>4.1877357107998397E-3</v>
      </c>
      <c r="X6350">
        <v>12</v>
      </c>
      <c r="Y6350">
        <v>211</v>
      </c>
      <c r="Z6350">
        <v>1</v>
      </c>
      <c r="AA6350">
        <v>26.4693696017722</v>
      </c>
      <c r="AB6350">
        <v>194</v>
      </c>
      <c r="AC6350">
        <v>0.98249827985153104</v>
      </c>
      <c r="AD6350">
        <v>17</v>
      </c>
      <c r="AE6350">
        <v>1.75017201484679E-2</v>
      </c>
      <c r="AF6350">
        <v>0</v>
      </c>
      <c r="AG6350">
        <v>2.1857999999999999E-16</v>
      </c>
      <c r="AH6350">
        <v>1.9884203091030201E-5</v>
      </c>
      <c r="AI6350">
        <v>2</v>
      </c>
      <c r="AJ6350">
        <v>71.158206101179005</v>
      </c>
      <c r="AK6350">
        <v>211</v>
      </c>
      <c r="AL6350">
        <v>1</v>
      </c>
      <c r="AM6350">
        <v>0</v>
      </c>
      <c r="AN6350">
        <v>0</v>
      </c>
      <c r="AO6350">
        <v>0</v>
      </c>
      <c r="AP6350">
        <v>0</v>
      </c>
      <c r="AQ6350">
        <v>211</v>
      </c>
      <c r="AR6350">
        <v>1</v>
      </c>
      <c r="AS6350">
        <v>1.1908062817400001E-2</v>
      </c>
      <c r="AT6350">
        <v>1</v>
      </c>
      <c r="AU6350">
        <v>0</v>
      </c>
      <c r="AV6350">
        <v>0</v>
      </c>
      <c r="AW6350">
        <v>211</v>
      </c>
      <c r="AX6350">
        <v>0.999999999999999</v>
      </c>
      <c r="AY6350">
        <v>78.561290327068505</v>
      </c>
      <c r="AZ6350">
        <v>211</v>
      </c>
      <c r="BA6350">
        <v>1</v>
      </c>
      <c r="BB6350">
        <v>206</v>
      </c>
      <c r="BC6350">
        <v>0.93341733045508402</v>
      </c>
      <c r="BD6350">
        <v>5</v>
      </c>
      <c r="BE6350">
        <v>6.6582669544915707E-2</v>
      </c>
      <c r="BF6350">
        <v>69.553022198933903</v>
      </c>
      <c r="BG6350">
        <v>70.316392379197893</v>
      </c>
      <c r="BH6350">
        <v>71.287725646281999</v>
      </c>
      <c r="BI6350">
        <v>64.876336665702894</v>
      </c>
    </row>
    <row r="6351" spans="1:61" x14ac:dyDescent="0.25">
      <c r="A6351" s="10" t="str">
        <f>VLOOKUP(D6351,'Index-Relations'!E:F,2,FALSE)</f>
        <v>ESG</v>
      </c>
      <c r="B6351" t="s">
        <v>3450</v>
      </c>
      <c r="C6351" s="53" t="s">
        <v>2760</v>
      </c>
      <c r="D6351" s="59" t="s">
        <v>2957</v>
      </c>
      <c r="E6351" s="59" t="s">
        <v>9767</v>
      </c>
      <c r="F6351" t="s">
        <v>1301</v>
      </c>
      <c r="G6351" t="s">
        <v>2633</v>
      </c>
      <c r="H6351" t="s">
        <v>1302</v>
      </c>
      <c r="I6351" s="52">
        <v>45658</v>
      </c>
      <c r="J6351" t="s">
        <v>2457</v>
      </c>
      <c r="K6351">
        <v>97</v>
      </c>
      <c r="L6351" s="73">
        <v>75.976237029072905</v>
      </c>
      <c r="M6351">
        <v>97</v>
      </c>
      <c r="N6351">
        <v>1</v>
      </c>
      <c r="O6351" s="73">
        <v>80.280185343593004</v>
      </c>
      <c r="P6351">
        <v>97</v>
      </c>
      <c r="Q6351">
        <v>1</v>
      </c>
      <c r="R6351">
        <v>97</v>
      </c>
      <c r="S6351">
        <v>0.999999999999999</v>
      </c>
      <c r="T6351">
        <v>23.0211943668975</v>
      </c>
      <c r="U6351">
        <v>0.33510000484128599</v>
      </c>
      <c r="V6351">
        <v>53</v>
      </c>
      <c r="W6351">
        <v>4.5286532404651802E-4</v>
      </c>
      <c r="X6351">
        <v>1</v>
      </c>
      <c r="Y6351">
        <v>97</v>
      </c>
      <c r="Z6351">
        <v>1</v>
      </c>
      <c r="AA6351">
        <v>2.0734134949417502</v>
      </c>
      <c r="AB6351">
        <v>89</v>
      </c>
      <c r="AC6351">
        <v>0.98505487339164499</v>
      </c>
      <c r="AD6351">
        <v>8</v>
      </c>
      <c r="AE6351">
        <v>1.4945126608354699E-2</v>
      </c>
      <c r="AF6351">
        <v>0</v>
      </c>
      <c r="AG6351">
        <v>2.6715000000000001E-16</v>
      </c>
      <c r="AH6351">
        <v>0</v>
      </c>
      <c r="AI6351">
        <v>0</v>
      </c>
      <c r="AJ6351" s="73">
        <v>72.891303292760995</v>
      </c>
      <c r="AK6351">
        <v>97</v>
      </c>
      <c r="AL6351">
        <v>1</v>
      </c>
      <c r="AM6351">
        <v>0</v>
      </c>
      <c r="AN6351">
        <v>0</v>
      </c>
      <c r="AO6351">
        <v>0</v>
      </c>
      <c r="AP6351">
        <v>0</v>
      </c>
      <c r="AQ6351">
        <v>97</v>
      </c>
      <c r="AR6351">
        <v>0.999999999999999</v>
      </c>
      <c r="AS6351">
        <v>0</v>
      </c>
      <c r="AT6351">
        <v>0</v>
      </c>
      <c r="AU6351">
        <v>0</v>
      </c>
      <c r="AV6351">
        <v>0</v>
      </c>
      <c r="AW6351">
        <v>97</v>
      </c>
      <c r="AX6351">
        <v>1</v>
      </c>
      <c r="AY6351" s="73">
        <v>71.097142551449906</v>
      </c>
      <c r="AZ6351">
        <v>97</v>
      </c>
      <c r="BA6351">
        <v>1</v>
      </c>
      <c r="BB6351">
        <v>97</v>
      </c>
      <c r="BC6351">
        <v>0.999999999999999</v>
      </c>
      <c r="BD6351">
        <v>0</v>
      </c>
      <c r="BE6351">
        <v>0</v>
      </c>
      <c r="BF6351">
        <v>75.976237029072905</v>
      </c>
      <c r="BG6351">
        <v>80.280185343593004</v>
      </c>
      <c r="BH6351">
        <v>71.097142551449906</v>
      </c>
      <c r="BI6351">
        <v>72.891303292760995</v>
      </c>
    </row>
    <row r="6352" spans="1:61" x14ac:dyDescent="0.25">
      <c r="A6352" s="10" t="str">
        <f>VLOOKUP(D6352,'Index-Relations'!E:F,2,FALSE)</f>
        <v>ESG</v>
      </c>
      <c r="B6352" t="s">
        <v>3450</v>
      </c>
      <c r="C6352" s="53" t="s">
        <v>2761</v>
      </c>
      <c r="D6352" s="59" t="s">
        <v>2957</v>
      </c>
      <c r="E6352" s="59" t="s">
        <v>9768</v>
      </c>
      <c r="F6352" t="s">
        <v>1301</v>
      </c>
      <c r="G6352" t="s">
        <v>2633</v>
      </c>
      <c r="H6352" t="s">
        <v>1302</v>
      </c>
      <c r="I6352" s="52">
        <v>45628</v>
      </c>
      <c r="J6352" t="s">
        <v>2457</v>
      </c>
      <c r="K6352">
        <v>97</v>
      </c>
      <c r="L6352" s="73">
        <v>76.250569201936997</v>
      </c>
      <c r="M6352">
        <v>97</v>
      </c>
      <c r="N6352">
        <v>1</v>
      </c>
      <c r="O6352" s="73">
        <v>80.360432923329</v>
      </c>
      <c r="P6352">
        <v>97</v>
      </c>
      <c r="Q6352">
        <v>1</v>
      </c>
      <c r="R6352">
        <v>97</v>
      </c>
      <c r="S6352">
        <v>1</v>
      </c>
      <c r="T6352">
        <v>22.697772560121901</v>
      </c>
      <c r="U6352">
        <v>0.33352323444379101</v>
      </c>
      <c r="V6352">
        <v>53</v>
      </c>
      <c r="W6352">
        <v>4.72615278083197E-4</v>
      </c>
      <c r="X6352">
        <v>1</v>
      </c>
      <c r="Y6352">
        <v>97</v>
      </c>
      <c r="Z6352">
        <v>0.999999999999999</v>
      </c>
      <c r="AA6352">
        <v>1.99775394878478</v>
      </c>
      <c r="AB6352">
        <v>89</v>
      </c>
      <c r="AC6352">
        <v>0.98471045046740802</v>
      </c>
      <c r="AD6352">
        <v>8</v>
      </c>
      <c r="AE6352">
        <v>1.52895495325913E-2</v>
      </c>
      <c r="AF6352">
        <v>0</v>
      </c>
      <c r="AG6352">
        <v>1.5609999999999999E-17</v>
      </c>
      <c r="AH6352">
        <v>0</v>
      </c>
      <c r="AI6352">
        <v>0</v>
      </c>
      <c r="AJ6352" s="73">
        <v>73.127024174940999</v>
      </c>
      <c r="AK6352">
        <v>97</v>
      </c>
      <c r="AL6352">
        <v>1</v>
      </c>
      <c r="AM6352">
        <v>0</v>
      </c>
      <c r="AN6352">
        <v>0</v>
      </c>
      <c r="AO6352">
        <v>0</v>
      </c>
      <c r="AP6352">
        <v>0</v>
      </c>
      <c r="AQ6352">
        <v>97</v>
      </c>
      <c r="AR6352">
        <v>1</v>
      </c>
      <c r="AS6352">
        <v>0</v>
      </c>
      <c r="AT6352">
        <v>0</v>
      </c>
      <c r="AU6352">
        <v>0</v>
      </c>
      <c r="AV6352">
        <v>0</v>
      </c>
      <c r="AW6352">
        <v>97</v>
      </c>
      <c r="AX6352">
        <v>1</v>
      </c>
      <c r="AY6352" s="73">
        <v>71.563598794756999</v>
      </c>
      <c r="AZ6352">
        <v>97</v>
      </c>
      <c r="BA6352">
        <v>1</v>
      </c>
      <c r="BB6352">
        <v>97</v>
      </c>
      <c r="BC6352">
        <v>1</v>
      </c>
      <c r="BD6352">
        <v>0</v>
      </c>
      <c r="BE6352">
        <v>0</v>
      </c>
      <c r="BF6352">
        <v>76.250569201936997</v>
      </c>
      <c r="BG6352">
        <v>80.360432923329</v>
      </c>
      <c r="BH6352">
        <v>71.563598794756999</v>
      </c>
      <c r="BI6352">
        <v>73.127024174940999</v>
      </c>
    </row>
    <row r="6353" spans="1:61" x14ac:dyDescent="0.25">
      <c r="A6353" s="10" t="str">
        <f>VLOOKUP(D6353,'Index-Relations'!E:F,2,FALSE)</f>
        <v>ESG</v>
      </c>
      <c r="B6353" t="s">
        <v>3450</v>
      </c>
      <c r="C6353" s="53" t="s">
        <v>2762</v>
      </c>
      <c r="D6353" s="59" t="s">
        <v>2957</v>
      </c>
      <c r="E6353" s="59" t="s">
        <v>9769</v>
      </c>
      <c r="F6353" t="s">
        <v>1301</v>
      </c>
      <c r="G6353" t="s">
        <v>2633</v>
      </c>
      <c r="H6353" t="s">
        <v>1302</v>
      </c>
      <c r="I6353" s="52">
        <v>45597</v>
      </c>
      <c r="J6353" t="s">
        <v>2457</v>
      </c>
      <c r="K6353">
        <v>97</v>
      </c>
      <c r="L6353" s="73">
        <v>76.364897294629998</v>
      </c>
      <c r="M6353">
        <v>97</v>
      </c>
      <c r="N6353">
        <v>1</v>
      </c>
      <c r="O6353" s="73">
        <v>80.375895756942995</v>
      </c>
      <c r="P6353">
        <v>97</v>
      </c>
      <c r="Q6353">
        <v>1</v>
      </c>
      <c r="R6353">
        <v>97</v>
      </c>
      <c r="S6353">
        <v>1</v>
      </c>
      <c r="T6353">
        <v>22.759924029847799</v>
      </c>
      <c r="U6353">
        <v>0.332410824843139</v>
      </c>
      <c r="V6353">
        <v>51</v>
      </c>
      <c r="W6353">
        <v>4.6907779454354802E-4</v>
      </c>
      <c r="X6353">
        <v>1</v>
      </c>
      <c r="Y6353">
        <v>97</v>
      </c>
      <c r="Z6353">
        <v>0.999999999999999</v>
      </c>
      <c r="AA6353">
        <v>2.15469011223556</v>
      </c>
      <c r="AB6353">
        <v>88</v>
      </c>
      <c r="AC6353">
        <v>0.97577744551370205</v>
      </c>
      <c r="AD6353">
        <v>9</v>
      </c>
      <c r="AE6353">
        <v>2.4222554486297301E-2</v>
      </c>
      <c r="AF6353">
        <v>0</v>
      </c>
      <c r="AG6353">
        <v>0</v>
      </c>
      <c r="AH6353">
        <v>0</v>
      </c>
      <c r="AI6353">
        <v>0</v>
      </c>
      <c r="AJ6353" s="73">
        <v>73.327827765246994</v>
      </c>
      <c r="AK6353">
        <v>97</v>
      </c>
      <c r="AL6353">
        <v>1</v>
      </c>
      <c r="AM6353">
        <v>0</v>
      </c>
      <c r="AN6353">
        <v>0</v>
      </c>
      <c r="AO6353">
        <v>0</v>
      </c>
      <c r="AP6353">
        <v>0</v>
      </c>
      <c r="AQ6353">
        <v>97</v>
      </c>
      <c r="AR6353">
        <v>0.999999999999999</v>
      </c>
      <c r="AS6353">
        <v>0</v>
      </c>
      <c r="AT6353">
        <v>0</v>
      </c>
      <c r="AU6353">
        <v>0</v>
      </c>
      <c r="AV6353">
        <v>0</v>
      </c>
      <c r="AW6353">
        <v>97</v>
      </c>
      <c r="AX6353">
        <v>0.999999999999999</v>
      </c>
      <c r="AY6353" s="73">
        <v>71.703505667521</v>
      </c>
      <c r="AZ6353">
        <v>97</v>
      </c>
      <c r="BA6353">
        <v>1</v>
      </c>
      <c r="BB6353">
        <v>97</v>
      </c>
      <c r="BC6353">
        <v>0.999999999999999</v>
      </c>
      <c r="BD6353">
        <v>0</v>
      </c>
      <c r="BE6353">
        <v>0</v>
      </c>
      <c r="BF6353">
        <v>76.364897294629998</v>
      </c>
      <c r="BG6353">
        <v>80.375895756942995</v>
      </c>
      <c r="BH6353">
        <v>71.703505667521</v>
      </c>
      <c r="BI6353">
        <v>73.327827765246994</v>
      </c>
    </row>
    <row r="6354" spans="1:61" x14ac:dyDescent="0.25">
      <c r="A6354" s="10" t="str">
        <f>VLOOKUP(D6354,'Index-Relations'!E:F,2,FALSE)</f>
        <v>ESG</v>
      </c>
      <c r="B6354" t="s">
        <v>3450</v>
      </c>
      <c r="C6354" s="53" t="s">
        <v>2763</v>
      </c>
      <c r="D6354" s="59" t="s">
        <v>2957</v>
      </c>
      <c r="E6354" s="59" t="s">
        <v>9770</v>
      </c>
      <c r="F6354" t="s">
        <v>1301</v>
      </c>
      <c r="G6354" t="s">
        <v>2633</v>
      </c>
      <c r="H6354" t="s">
        <v>1302</v>
      </c>
      <c r="I6354" s="52">
        <v>45566</v>
      </c>
      <c r="J6354" t="s">
        <v>2457</v>
      </c>
      <c r="K6354">
        <v>97</v>
      </c>
      <c r="L6354" s="73">
        <v>75.855044379301006</v>
      </c>
      <c r="M6354">
        <v>97</v>
      </c>
      <c r="N6354">
        <v>1</v>
      </c>
      <c r="O6354" s="73">
        <v>80.424184629486007</v>
      </c>
      <c r="P6354">
        <v>97</v>
      </c>
      <c r="Q6354">
        <v>1</v>
      </c>
      <c r="R6354">
        <v>97</v>
      </c>
      <c r="S6354">
        <v>1</v>
      </c>
      <c r="T6354">
        <v>23.6754055526945</v>
      </c>
      <c r="U6354">
        <v>0.32783983022110602</v>
      </c>
      <c r="V6354">
        <v>51</v>
      </c>
      <c r="W6354">
        <v>4.5442570903063699E-4</v>
      </c>
      <c r="X6354">
        <v>1</v>
      </c>
      <c r="Y6354">
        <v>97</v>
      </c>
      <c r="Z6354">
        <v>0.999999999999999</v>
      </c>
      <c r="AA6354">
        <v>2.0961163438782</v>
      </c>
      <c r="AB6354">
        <v>88</v>
      </c>
      <c r="AC6354">
        <v>0.97467962230637195</v>
      </c>
      <c r="AD6354">
        <v>9</v>
      </c>
      <c r="AE6354">
        <v>2.5320377693627001E-2</v>
      </c>
      <c r="AF6354">
        <v>0</v>
      </c>
      <c r="AG6354">
        <v>1.9429E-16</v>
      </c>
      <c r="AH6354">
        <v>0</v>
      </c>
      <c r="AI6354">
        <v>0</v>
      </c>
      <c r="AJ6354" s="73">
        <v>72.853432215116996</v>
      </c>
      <c r="AK6354">
        <v>97</v>
      </c>
      <c r="AL6354">
        <v>1</v>
      </c>
      <c r="AM6354">
        <v>0</v>
      </c>
      <c r="AN6354">
        <v>0</v>
      </c>
      <c r="AO6354">
        <v>0</v>
      </c>
      <c r="AP6354">
        <v>0</v>
      </c>
      <c r="AQ6354">
        <v>97</v>
      </c>
      <c r="AR6354">
        <v>1</v>
      </c>
      <c r="AS6354">
        <v>0</v>
      </c>
      <c r="AT6354">
        <v>0</v>
      </c>
      <c r="AU6354">
        <v>0</v>
      </c>
      <c r="AV6354">
        <v>0</v>
      </c>
      <c r="AW6354">
        <v>97</v>
      </c>
      <c r="AX6354">
        <v>0.999999999999999</v>
      </c>
      <c r="AY6354" s="73">
        <v>70.768217209951999</v>
      </c>
      <c r="AZ6354">
        <v>97</v>
      </c>
      <c r="BA6354">
        <v>1</v>
      </c>
      <c r="BB6354">
        <v>97</v>
      </c>
      <c r="BC6354">
        <v>1</v>
      </c>
      <c r="BD6354">
        <v>0</v>
      </c>
      <c r="BE6354">
        <v>0</v>
      </c>
      <c r="BF6354">
        <v>75.855044379301006</v>
      </c>
      <c r="BG6354">
        <v>80.424184629486007</v>
      </c>
      <c r="BH6354">
        <v>70.768217209951999</v>
      </c>
      <c r="BI6354">
        <v>72.853432215116996</v>
      </c>
    </row>
    <row r="6355" spans="1:61" x14ac:dyDescent="0.25">
      <c r="A6355" s="10" t="str">
        <f>VLOOKUP(D6355,'Index-Relations'!E:F,2,FALSE)</f>
        <v>ESG</v>
      </c>
      <c r="B6355" t="s">
        <v>3450</v>
      </c>
      <c r="C6355" s="53" t="s">
        <v>2764</v>
      </c>
      <c r="D6355" s="59" t="s">
        <v>2957</v>
      </c>
      <c r="E6355" s="59" t="s">
        <v>9771</v>
      </c>
      <c r="F6355" t="s">
        <v>1301</v>
      </c>
      <c r="G6355" t="s">
        <v>2633</v>
      </c>
      <c r="H6355" t="s">
        <v>1302</v>
      </c>
      <c r="I6355" s="52">
        <v>45537</v>
      </c>
      <c r="J6355" t="s">
        <v>2457</v>
      </c>
      <c r="K6355">
        <v>105</v>
      </c>
      <c r="L6355" s="73">
        <v>76.270206650739993</v>
      </c>
      <c r="M6355">
        <v>105</v>
      </c>
      <c r="N6355">
        <v>1</v>
      </c>
      <c r="O6355" s="73">
        <v>80.484544619624998</v>
      </c>
      <c r="P6355">
        <v>105</v>
      </c>
      <c r="Q6355">
        <v>1</v>
      </c>
      <c r="R6355">
        <v>105</v>
      </c>
      <c r="S6355">
        <v>1</v>
      </c>
      <c r="T6355">
        <v>23.4927552532851</v>
      </c>
      <c r="U6355">
        <v>0.328180487238247</v>
      </c>
      <c r="V6355">
        <v>55</v>
      </c>
      <c r="W6355">
        <v>4.7074924601317198E-4</v>
      </c>
      <c r="X6355">
        <v>1</v>
      </c>
      <c r="Y6355">
        <v>105</v>
      </c>
      <c r="Z6355">
        <v>1</v>
      </c>
      <c r="AA6355">
        <v>2.1373915985367602</v>
      </c>
      <c r="AB6355">
        <v>96</v>
      </c>
      <c r="AC6355">
        <v>0.98574068814166904</v>
      </c>
      <c r="AD6355">
        <v>10</v>
      </c>
      <c r="AE6355">
        <v>1.5590541895070399E-2</v>
      </c>
      <c r="AF6355">
        <v>-1</v>
      </c>
      <c r="AG6355">
        <v>0</v>
      </c>
      <c r="AH6355">
        <v>2.70474174797664E-6</v>
      </c>
      <c r="AI6355">
        <v>1</v>
      </c>
      <c r="AJ6355" s="73">
        <v>73.311113173849904</v>
      </c>
      <c r="AK6355">
        <v>105</v>
      </c>
      <c r="AL6355">
        <v>1</v>
      </c>
      <c r="AM6355">
        <v>0</v>
      </c>
      <c r="AN6355">
        <v>0</v>
      </c>
      <c r="AO6355">
        <v>0</v>
      </c>
      <c r="AP6355">
        <v>0</v>
      </c>
      <c r="AQ6355">
        <v>105</v>
      </c>
      <c r="AR6355">
        <v>1</v>
      </c>
      <c r="AS6355">
        <v>0</v>
      </c>
      <c r="AT6355">
        <v>0</v>
      </c>
      <c r="AU6355">
        <v>0</v>
      </c>
      <c r="AV6355">
        <v>0</v>
      </c>
      <c r="AW6355">
        <v>105</v>
      </c>
      <c r="AX6355">
        <v>1</v>
      </c>
      <c r="AY6355" s="73">
        <v>71.405941491862905</v>
      </c>
      <c r="AZ6355">
        <v>105</v>
      </c>
      <c r="BA6355">
        <v>1</v>
      </c>
      <c r="BB6355">
        <v>105</v>
      </c>
      <c r="BC6355">
        <v>1</v>
      </c>
      <c r="BD6355">
        <v>0</v>
      </c>
      <c r="BE6355">
        <v>0</v>
      </c>
      <c r="BF6355">
        <v>76.270206650739993</v>
      </c>
      <c r="BG6355">
        <v>80.484544619624998</v>
      </c>
      <c r="BH6355">
        <v>71.405941491862905</v>
      </c>
      <c r="BI6355">
        <v>73.311113173849904</v>
      </c>
    </row>
    <row r="6356" spans="1:61" x14ac:dyDescent="0.25">
      <c r="A6356" s="10" t="str">
        <f>VLOOKUP(D6356,'Index-Relations'!E:F,2,FALSE)</f>
        <v>ESG</v>
      </c>
      <c r="B6356" t="s">
        <v>3450</v>
      </c>
      <c r="C6356" s="53" t="s">
        <v>3350</v>
      </c>
      <c r="D6356" s="59" t="s">
        <v>2957</v>
      </c>
      <c r="E6356" s="59" t="s">
        <v>9772</v>
      </c>
      <c r="F6356" t="s">
        <v>1301</v>
      </c>
      <c r="G6356" t="s">
        <v>2633</v>
      </c>
      <c r="H6356" t="s">
        <v>1302</v>
      </c>
      <c r="I6356" s="52">
        <v>45505</v>
      </c>
      <c r="J6356" t="s">
        <v>2457</v>
      </c>
      <c r="K6356">
        <v>105</v>
      </c>
      <c r="L6356" s="73">
        <v>76.856660539565993</v>
      </c>
      <c r="M6356">
        <v>105</v>
      </c>
      <c r="N6356">
        <v>1</v>
      </c>
      <c r="O6356" s="73">
        <v>80.602188165252898</v>
      </c>
      <c r="P6356">
        <v>105</v>
      </c>
      <c r="Q6356">
        <v>1</v>
      </c>
      <c r="R6356">
        <v>105</v>
      </c>
      <c r="S6356">
        <v>1</v>
      </c>
      <c r="T6356">
        <v>23.4690984778371</v>
      </c>
      <c r="U6356">
        <v>0.34551773407081299</v>
      </c>
      <c r="V6356">
        <v>56</v>
      </c>
      <c r="W6356">
        <v>4.2361334853182101E-4</v>
      </c>
      <c r="X6356">
        <v>1</v>
      </c>
      <c r="Y6356">
        <v>105</v>
      </c>
      <c r="Z6356">
        <v>1</v>
      </c>
      <c r="AA6356">
        <v>2.2327870693406799</v>
      </c>
      <c r="AB6356">
        <v>96</v>
      </c>
      <c r="AC6356">
        <v>0.99506037316589802</v>
      </c>
      <c r="AD6356">
        <v>9</v>
      </c>
      <c r="AE6356">
        <v>4.9396268341018301E-3</v>
      </c>
      <c r="AF6356">
        <v>0</v>
      </c>
      <c r="AG6356">
        <v>1.4832000000000001E-16</v>
      </c>
      <c r="AH6356">
        <v>2.57284584099328E-6</v>
      </c>
      <c r="AI6356">
        <v>1</v>
      </c>
      <c r="AJ6356" s="73">
        <v>73.584245164948001</v>
      </c>
      <c r="AK6356">
        <v>105</v>
      </c>
      <c r="AL6356">
        <v>1</v>
      </c>
      <c r="AM6356">
        <v>0</v>
      </c>
      <c r="AN6356">
        <v>0</v>
      </c>
      <c r="AO6356">
        <v>0</v>
      </c>
      <c r="AP6356">
        <v>0</v>
      </c>
      <c r="AQ6356">
        <v>105</v>
      </c>
      <c r="AR6356">
        <v>0.999999999999999</v>
      </c>
      <c r="AS6356">
        <v>0</v>
      </c>
      <c r="AT6356">
        <v>0</v>
      </c>
      <c r="AU6356">
        <v>0</v>
      </c>
      <c r="AV6356">
        <v>0</v>
      </c>
      <c r="AW6356">
        <v>105</v>
      </c>
      <c r="AX6356">
        <v>1</v>
      </c>
      <c r="AY6356" s="73">
        <v>72.654928201087998</v>
      </c>
      <c r="AZ6356">
        <v>105</v>
      </c>
      <c r="BA6356">
        <v>1</v>
      </c>
      <c r="BB6356">
        <v>104</v>
      </c>
      <c r="BC6356">
        <v>0.99842722154920305</v>
      </c>
      <c r="BD6356">
        <v>1</v>
      </c>
      <c r="BE6356">
        <v>1.57277845079688E-3</v>
      </c>
      <c r="BF6356">
        <v>76.856660539565993</v>
      </c>
      <c r="BG6356">
        <v>80.602188165252898</v>
      </c>
      <c r="BH6356">
        <v>72.654928201087998</v>
      </c>
      <c r="BI6356">
        <v>73.584245164948001</v>
      </c>
    </row>
    <row r="6357" spans="1:61" x14ac:dyDescent="0.25">
      <c r="A6357" s="10" t="str">
        <f>VLOOKUP(D6357,'Index-Relations'!E:F,2,FALSE)</f>
        <v>ESG</v>
      </c>
      <c r="B6357" t="s">
        <v>3450</v>
      </c>
      <c r="C6357" s="53" t="s">
        <v>2765</v>
      </c>
      <c r="D6357" s="59" t="s">
        <v>2957</v>
      </c>
      <c r="E6357" s="59" t="s">
        <v>9773</v>
      </c>
      <c r="F6357" t="s">
        <v>1301</v>
      </c>
      <c r="G6357" t="s">
        <v>2633</v>
      </c>
      <c r="H6357" t="s">
        <v>1302</v>
      </c>
      <c r="I6357" s="52">
        <v>45474</v>
      </c>
      <c r="J6357" t="s">
        <v>2457</v>
      </c>
      <c r="K6357">
        <v>105</v>
      </c>
      <c r="L6357" s="73">
        <v>77.480480875552999</v>
      </c>
      <c r="M6357">
        <v>105</v>
      </c>
      <c r="N6357">
        <v>1</v>
      </c>
      <c r="O6357" s="73">
        <v>80.879906491552902</v>
      </c>
      <c r="P6357">
        <v>105</v>
      </c>
      <c r="Q6357">
        <v>1</v>
      </c>
      <c r="R6357">
        <v>105</v>
      </c>
      <c r="S6357">
        <v>1</v>
      </c>
      <c r="T6357">
        <v>22.830115857496502</v>
      </c>
      <c r="U6357">
        <v>0.34614443083187701</v>
      </c>
      <c r="V6357">
        <v>55</v>
      </c>
      <c r="W6357">
        <v>1.7269207217083099E-3</v>
      </c>
      <c r="X6357">
        <v>2</v>
      </c>
      <c r="Y6357">
        <v>105</v>
      </c>
      <c r="Z6357">
        <v>1</v>
      </c>
      <c r="AA6357">
        <v>2.05255872419928</v>
      </c>
      <c r="AB6357">
        <v>94</v>
      </c>
      <c r="AC6357">
        <v>0.99445886519288296</v>
      </c>
      <c r="AD6357">
        <v>11</v>
      </c>
      <c r="AE6357">
        <v>5.5411348071174801E-3</v>
      </c>
      <c r="AF6357">
        <v>0</v>
      </c>
      <c r="AG6357">
        <v>0</v>
      </c>
      <c r="AH6357">
        <v>2.7095673252875201E-6</v>
      </c>
      <c r="AI6357">
        <v>1</v>
      </c>
      <c r="AJ6357" s="73">
        <v>74.128153112210995</v>
      </c>
      <c r="AK6357">
        <v>105</v>
      </c>
      <c r="AL6357">
        <v>1</v>
      </c>
      <c r="AM6357">
        <v>0</v>
      </c>
      <c r="AN6357">
        <v>0</v>
      </c>
      <c r="AO6357">
        <v>0</v>
      </c>
      <c r="AP6357">
        <v>0</v>
      </c>
      <c r="AQ6357">
        <v>105</v>
      </c>
      <c r="AR6357">
        <v>1</v>
      </c>
      <c r="AS6357">
        <v>0</v>
      </c>
      <c r="AT6357">
        <v>0</v>
      </c>
      <c r="AU6357">
        <v>0</v>
      </c>
      <c r="AV6357">
        <v>0</v>
      </c>
      <c r="AW6357">
        <v>105</v>
      </c>
      <c r="AX6357">
        <v>1</v>
      </c>
      <c r="AY6357" s="73">
        <v>73.552414310139895</v>
      </c>
      <c r="AZ6357">
        <v>105</v>
      </c>
      <c r="BA6357">
        <v>1</v>
      </c>
      <c r="BB6357">
        <v>104</v>
      </c>
      <c r="BC6357">
        <v>0.99860565906110998</v>
      </c>
      <c r="BD6357">
        <v>1</v>
      </c>
      <c r="BE6357">
        <v>1.3943409388898799E-3</v>
      </c>
      <c r="BF6357">
        <v>77.480480875552999</v>
      </c>
      <c r="BG6357">
        <v>80.879906491552902</v>
      </c>
      <c r="BH6357">
        <v>73.552414310139895</v>
      </c>
      <c r="BI6357">
        <v>74.128153112210995</v>
      </c>
    </row>
    <row r="6358" spans="1:61" x14ac:dyDescent="0.25">
      <c r="A6358" s="10" t="str">
        <f>VLOOKUP(D6358,'Index-Relations'!E:F,2,FALSE)</f>
        <v>ESG</v>
      </c>
      <c r="B6358" t="s">
        <v>3450</v>
      </c>
      <c r="C6358" s="53" t="s">
        <v>2766</v>
      </c>
      <c r="D6358" s="59" t="s">
        <v>2957</v>
      </c>
      <c r="E6358" s="59" t="s">
        <v>9774</v>
      </c>
      <c r="F6358" t="s">
        <v>1301</v>
      </c>
      <c r="G6358" t="s">
        <v>2633</v>
      </c>
      <c r="H6358" t="s">
        <v>1302</v>
      </c>
      <c r="I6358" s="52">
        <v>45446</v>
      </c>
      <c r="J6358" t="s">
        <v>2457</v>
      </c>
      <c r="K6358">
        <v>105</v>
      </c>
      <c r="L6358" s="73">
        <v>77.447859759587999</v>
      </c>
      <c r="M6358">
        <v>105</v>
      </c>
      <c r="N6358">
        <v>1</v>
      </c>
      <c r="O6358" s="73">
        <v>80.851229033798006</v>
      </c>
      <c r="P6358">
        <v>105</v>
      </c>
      <c r="Q6358">
        <v>1</v>
      </c>
      <c r="R6358">
        <v>105</v>
      </c>
      <c r="S6358">
        <v>1</v>
      </c>
      <c r="T6358">
        <v>23.082441909683599</v>
      </c>
      <c r="U6358">
        <v>0.34768226898515803</v>
      </c>
      <c r="V6358">
        <v>55</v>
      </c>
      <c r="W6358">
        <v>1.7546777407697501E-3</v>
      </c>
      <c r="X6358">
        <v>2</v>
      </c>
      <c r="Y6358">
        <v>105</v>
      </c>
      <c r="Z6358">
        <v>1</v>
      </c>
      <c r="AA6358">
        <v>2.2220021435222499</v>
      </c>
      <c r="AB6358">
        <v>94</v>
      </c>
      <c r="AC6358">
        <v>0.99384878923117703</v>
      </c>
      <c r="AD6358">
        <v>11</v>
      </c>
      <c r="AE6358">
        <v>6.1512107688228299E-3</v>
      </c>
      <c r="AF6358">
        <v>0</v>
      </c>
      <c r="AG6358">
        <v>0</v>
      </c>
      <c r="AH6358">
        <v>2.7827090846456699E-6</v>
      </c>
      <c r="AI6358">
        <v>1</v>
      </c>
      <c r="AJ6358" s="73">
        <v>74.07887261015</v>
      </c>
      <c r="AK6358">
        <v>105</v>
      </c>
      <c r="AL6358">
        <v>1</v>
      </c>
      <c r="AM6358">
        <v>0</v>
      </c>
      <c r="AN6358">
        <v>0</v>
      </c>
      <c r="AO6358">
        <v>0</v>
      </c>
      <c r="AP6358">
        <v>0</v>
      </c>
      <c r="AQ6358">
        <v>105</v>
      </c>
      <c r="AR6358">
        <v>1</v>
      </c>
      <c r="AS6358">
        <v>0</v>
      </c>
      <c r="AT6358">
        <v>0</v>
      </c>
      <c r="AU6358">
        <v>0</v>
      </c>
      <c r="AV6358">
        <v>0</v>
      </c>
      <c r="AW6358">
        <v>105</v>
      </c>
      <c r="AX6358">
        <v>0.999999999999999</v>
      </c>
      <c r="AY6358" s="73">
        <v>73.529868759351999</v>
      </c>
      <c r="AZ6358">
        <v>105</v>
      </c>
      <c r="BA6358">
        <v>1</v>
      </c>
      <c r="BB6358">
        <v>104</v>
      </c>
      <c r="BC6358">
        <v>0.99850566262426299</v>
      </c>
      <c r="BD6358">
        <v>1</v>
      </c>
      <c r="BE6358">
        <v>1.4943373757363499E-3</v>
      </c>
      <c r="BF6358">
        <v>77.447859759587999</v>
      </c>
      <c r="BG6358">
        <v>80.851229033798006</v>
      </c>
      <c r="BH6358">
        <v>73.529868759351999</v>
      </c>
      <c r="BI6358">
        <v>74.07887261015</v>
      </c>
    </row>
    <row r="6359" spans="1:61" x14ac:dyDescent="0.25">
      <c r="A6359" s="10" t="str">
        <f>VLOOKUP(D6359,'Index-Relations'!E:F,2,FALSE)</f>
        <v>ESG</v>
      </c>
      <c r="B6359" t="s">
        <v>3450</v>
      </c>
      <c r="C6359" s="53" t="s">
        <v>2767</v>
      </c>
      <c r="D6359" s="59" t="s">
        <v>2957</v>
      </c>
      <c r="E6359" s="59" t="s">
        <v>9775</v>
      </c>
      <c r="F6359" t="s">
        <v>1301</v>
      </c>
      <c r="G6359" t="s">
        <v>2633</v>
      </c>
      <c r="H6359" t="s">
        <v>1302</v>
      </c>
      <c r="I6359" s="52">
        <v>45413</v>
      </c>
      <c r="J6359" t="s">
        <v>2457</v>
      </c>
      <c r="K6359">
        <v>105</v>
      </c>
      <c r="L6359" s="73">
        <v>77.700090871092002</v>
      </c>
      <c r="M6359">
        <v>105</v>
      </c>
      <c r="N6359">
        <v>1</v>
      </c>
      <c r="O6359" s="73">
        <v>81.463362654796896</v>
      </c>
      <c r="P6359">
        <v>105</v>
      </c>
      <c r="Q6359">
        <v>1</v>
      </c>
      <c r="R6359">
        <v>105</v>
      </c>
      <c r="S6359">
        <v>1</v>
      </c>
      <c r="T6359">
        <v>23.2734620344226</v>
      </c>
      <c r="U6359">
        <v>0.342570951165794</v>
      </c>
      <c r="V6359">
        <v>55</v>
      </c>
      <c r="W6359">
        <v>1.7720978774436499E-3</v>
      </c>
      <c r="X6359">
        <v>2</v>
      </c>
      <c r="Y6359">
        <v>105</v>
      </c>
      <c r="Z6359">
        <v>0.999999999999999</v>
      </c>
      <c r="AA6359">
        <v>2.4155703592600699</v>
      </c>
      <c r="AB6359">
        <v>94</v>
      </c>
      <c r="AC6359">
        <v>0.99328351817286997</v>
      </c>
      <c r="AD6359">
        <v>11</v>
      </c>
      <c r="AE6359">
        <v>6.7164818271289797E-3</v>
      </c>
      <c r="AF6359">
        <v>0</v>
      </c>
      <c r="AG6359">
        <v>2.6887999999999999E-16</v>
      </c>
      <c r="AH6359">
        <v>2.7459793192381701E-6</v>
      </c>
      <c r="AI6359">
        <v>1</v>
      </c>
      <c r="AJ6359" s="73">
        <v>73.816936956340996</v>
      </c>
      <c r="AK6359">
        <v>105</v>
      </c>
      <c r="AL6359">
        <v>1</v>
      </c>
      <c r="AM6359">
        <v>0</v>
      </c>
      <c r="AN6359">
        <v>0</v>
      </c>
      <c r="AO6359">
        <v>0</v>
      </c>
      <c r="AP6359">
        <v>0</v>
      </c>
      <c r="AQ6359">
        <v>105</v>
      </c>
      <c r="AR6359">
        <v>1</v>
      </c>
      <c r="AS6359">
        <v>0</v>
      </c>
      <c r="AT6359">
        <v>0</v>
      </c>
      <c r="AU6359">
        <v>0</v>
      </c>
      <c r="AV6359">
        <v>0</v>
      </c>
      <c r="AW6359">
        <v>105</v>
      </c>
      <c r="AX6359">
        <v>0.999999999999999</v>
      </c>
      <c r="AY6359" s="73">
        <v>73.755204648278905</v>
      </c>
      <c r="AZ6359">
        <v>105</v>
      </c>
      <c r="BA6359">
        <v>1</v>
      </c>
      <c r="BB6359">
        <v>104</v>
      </c>
      <c r="BC6359">
        <v>0.998643394604802</v>
      </c>
      <c r="BD6359">
        <v>1</v>
      </c>
      <c r="BE6359">
        <v>1.3566053951973201E-3</v>
      </c>
      <c r="BF6359">
        <v>77.700090871092002</v>
      </c>
      <c r="BG6359">
        <v>81.463362654796896</v>
      </c>
      <c r="BH6359">
        <v>73.755204648278905</v>
      </c>
      <c r="BI6359">
        <v>73.816936956340996</v>
      </c>
    </row>
    <row r="6360" spans="1:61" x14ac:dyDescent="0.25">
      <c r="A6360" s="10" t="str">
        <f>VLOOKUP(D6360,'Index-Relations'!E:F,2,FALSE)</f>
        <v>ESG</v>
      </c>
      <c r="B6360" t="s">
        <v>3450</v>
      </c>
      <c r="C6360" s="53" t="s">
        <v>2768</v>
      </c>
      <c r="D6360" s="59" t="s">
        <v>2957</v>
      </c>
      <c r="E6360" s="59" t="s">
        <v>9776</v>
      </c>
      <c r="F6360" t="s">
        <v>1301</v>
      </c>
      <c r="G6360" t="s">
        <v>2633</v>
      </c>
      <c r="H6360" t="s">
        <v>1302</v>
      </c>
      <c r="I6360" s="52">
        <v>45383</v>
      </c>
      <c r="J6360" t="s">
        <v>2457</v>
      </c>
      <c r="K6360">
        <v>98</v>
      </c>
      <c r="L6360">
        <v>81.463913599206904</v>
      </c>
      <c r="M6360">
        <v>98</v>
      </c>
      <c r="N6360">
        <v>1</v>
      </c>
      <c r="O6360">
        <v>84.671540146654394</v>
      </c>
      <c r="P6360">
        <v>98</v>
      </c>
      <c r="Q6360">
        <v>1</v>
      </c>
      <c r="R6360">
        <v>98</v>
      </c>
      <c r="S6360">
        <v>0.999999999999999</v>
      </c>
      <c r="T6360">
        <v>22.654491909800601</v>
      </c>
      <c r="U6360">
        <v>0.333744552963184</v>
      </c>
      <c r="V6360">
        <v>53</v>
      </c>
      <c r="W6360">
        <v>1.8947899442862701E-3</v>
      </c>
      <c r="X6360">
        <v>2</v>
      </c>
      <c r="Y6360">
        <v>98</v>
      </c>
      <c r="Z6360">
        <v>1</v>
      </c>
      <c r="AA6360">
        <v>2.2839910975803899</v>
      </c>
      <c r="AB6360">
        <v>88</v>
      </c>
      <c r="AC6360">
        <v>0.99048816718993005</v>
      </c>
      <c r="AD6360">
        <v>10</v>
      </c>
      <c r="AE6360">
        <v>9.51183281006974E-3</v>
      </c>
      <c r="AF6360">
        <v>0</v>
      </c>
      <c r="AG6360">
        <v>9.7139999999999999E-17</v>
      </c>
      <c r="AH6360">
        <v>0</v>
      </c>
      <c r="AI6360">
        <v>0</v>
      </c>
      <c r="AJ6360">
        <v>77.7891706010424</v>
      </c>
      <c r="AK6360">
        <v>98</v>
      </c>
      <c r="AL6360">
        <v>1</v>
      </c>
      <c r="AM6360">
        <v>0</v>
      </c>
      <c r="AN6360">
        <v>0</v>
      </c>
      <c r="AO6360">
        <v>0</v>
      </c>
      <c r="AP6360">
        <v>0</v>
      </c>
      <c r="AQ6360">
        <v>98</v>
      </c>
      <c r="AR6360">
        <v>1</v>
      </c>
      <c r="AS6360">
        <v>0</v>
      </c>
      <c r="AT6360">
        <v>0</v>
      </c>
      <c r="AU6360">
        <v>0</v>
      </c>
      <c r="AV6360">
        <v>0</v>
      </c>
      <c r="AW6360">
        <v>98</v>
      </c>
      <c r="AX6360">
        <v>1</v>
      </c>
      <c r="AY6360">
        <v>78.668274416842806</v>
      </c>
      <c r="AZ6360">
        <v>98</v>
      </c>
      <c r="BA6360">
        <v>1</v>
      </c>
      <c r="BB6360">
        <v>97</v>
      </c>
      <c r="BC6360">
        <v>0.99818755009679905</v>
      </c>
      <c r="BD6360">
        <v>1</v>
      </c>
      <c r="BE6360">
        <v>1.8124499032004201E-3</v>
      </c>
      <c r="BF6360">
        <v>77.639087513103902</v>
      </c>
      <c r="BG6360">
        <v>80.431367100770998</v>
      </c>
      <c r="BH6360">
        <v>74.606388403064997</v>
      </c>
      <c r="BI6360">
        <v>73.325282243765898</v>
      </c>
    </row>
    <row r="6361" spans="1:61" x14ac:dyDescent="0.25">
      <c r="A6361" s="10" t="str">
        <f>VLOOKUP(D6361,'Index-Relations'!E:F,2,FALSE)</f>
        <v>ESG</v>
      </c>
      <c r="B6361" t="s">
        <v>3450</v>
      </c>
      <c r="C6361" s="53" t="s">
        <v>2769</v>
      </c>
      <c r="D6361" s="59" t="s">
        <v>2957</v>
      </c>
      <c r="E6361" s="59" t="s">
        <v>9777</v>
      </c>
      <c r="F6361" t="s">
        <v>1301</v>
      </c>
      <c r="G6361" t="s">
        <v>2633</v>
      </c>
      <c r="H6361" t="s">
        <v>1302</v>
      </c>
      <c r="I6361" s="52">
        <v>45352</v>
      </c>
      <c r="J6361" t="s">
        <v>2457</v>
      </c>
      <c r="K6361">
        <v>99</v>
      </c>
      <c r="L6361">
        <v>81.490147730033499</v>
      </c>
      <c r="M6361">
        <v>99</v>
      </c>
      <c r="N6361">
        <v>1</v>
      </c>
      <c r="O6361">
        <v>84.9107634960707</v>
      </c>
      <c r="P6361">
        <v>99</v>
      </c>
      <c r="Q6361">
        <v>1</v>
      </c>
      <c r="R6361">
        <v>99</v>
      </c>
      <c r="S6361">
        <v>1</v>
      </c>
      <c r="T6361">
        <v>23.315613513519299</v>
      </c>
      <c r="U6361">
        <v>0.33749081435095901</v>
      </c>
      <c r="V6361">
        <v>51</v>
      </c>
      <c r="W6361">
        <v>3.8816901352798098E-4</v>
      </c>
      <c r="X6361">
        <v>1</v>
      </c>
      <c r="Y6361">
        <v>99</v>
      </c>
      <c r="Z6361">
        <v>1</v>
      </c>
      <c r="AA6361">
        <v>2.3023088516828798</v>
      </c>
      <c r="AB6361">
        <v>88</v>
      </c>
      <c r="AC6361">
        <v>0.989286466053237</v>
      </c>
      <c r="AD6361">
        <v>11</v>
      </c>
      <c r="AE6361">
        <v>1.0713533946761999E-2</v>
      </c>
      <c r="AF6361">
        <v>0</v>
      </c>
      <c r="AG6361">
        <v>4.8572000000000003E-16</v>
      </c>
      <c r="AH6361">
        <v>0</v>
      </c>
      <c r="AI6361">
        <v>0</v>
      </c>
      <c r="AJ6361">
        <v>77.755269815298306</v>
      </c>
      <c r="AK6361">
        <v>99</v>
      </c>
      <c r="AL6361">
        <v>1</v>
      </c>
      <c r="AM6361">
        <v>0</v>
      </c>
      <c r="AN6361">
        <v>0</v>
      </c>
      <c r="AO6361">
        <v>0</v>
      </c>
      <c r="AP6361">
        <v>0</v>
      </c>
      <c r="AQ6361">
        <v>99</v>
      </c>
      <c r="AR6361">
        <v>1</v>
      </c>
      <c r="AS6361">
        <v>0</v>
      </c>
      <c r="AT6361">
        <v>0</v>
      </c>
      <c r="AU6361">
        <v>0</v>
      </c>
      <c r="AV6361">
        <v>0</v>
      </c>
      <c r="AW6361">
        <v>99</v>
      </c>
      <c r="AX6361">
        <v>0.999999999999999</v>
      </c>
      <c r="AY6361">
        <v>78.407382517029106</v>
      </c>
      <c r="AZ6361">
        <v>99</v>
      </c>
      <c r="BA6361">
        <v>1</v>
      </c>
      <c r="BB6361">
        <v>98</v>
      </c>
      <c r="BC6361">
        <v>0.99813772846864002</v>
      </c>
      <c r="BD6361">
        <v>1</v>
      </c>
      <c r="BE6361">
        <v>1.8622715313592799E-3</v>
      </c>
      <c r="BF6361">
        <v>77.607864180682995</v>
      </c>
      <c r="BG6361">
        <v>80.564982389457001</v>
      </c>
      <c r="BH6361">
        <v>74.268479174318003</v>
      </c>
      <c r="BI6361">
        <v>73.355648030845003</v>
      </c>
    </row>
    <row r="6362" spans="1:61" x14ac:dyDescent="0.25">
      <c r="A6362" s="10" t="str">
        <f>VLOOKUP(D6362,'Index-Relations'!E:F,2,FALSE)</f>
        <v>ESG</v>
      </c>
      <c r="B6362" t="s">
        <v>3450</v>
      </c>
      <c r="C6362" s="53" t="s">
        <v>2770</v>
      </c>
      <c r="D6362" s="59" t="s">
        <v>2957</v>
      </c>
      <c r="E6362" s="59" t="s">
        <v>9778</v>
      </c>
      <c r="F6362" t="s">
        <v>1301</v>
      </c>
      <c r="G6362" t="s">
        <v>2633</v>
      </c>
      <c r="H6362" t="s">
        <v>1302</v>
      </c>
      <c r="I6362" s="52">
        <v>45323</v>
      </c>
      <c r="J6362" t="s">
        <v>2457</v>
      </c>
      <c r="K6362">
        <v>99</v>
      </c>
      <c r="L6362">
        <v>81.388993603752596</v>
      </c>
      <c r="M6362">
        <v>99</v>
      </c>
      <c r="N6362">
        <v>1</v>
      </c>
      <c r="O6362">
        <v>85.237920952266705</v>
      </c>
      <c r="P6362">
        <v>99</v>
      </c>
      <c r="Q6362">
        <v>1</v>
      </c>
      <c r="R6362">
        <v>99</v>
      </c>
      <c r="S6362">
        <v>0.999999999999999</v>
      </c>
      <c r="T6362">
        <v>24.207096908566601</v>
      </c>
      <c r="U6362">
        <v>0.33528186472064198</v>
      </c>
      <c r="V6362">
        <v>51</v>
      </c>
      <c r="W6362">
        <v>3.8288891159308E-4</v>
      </c>
      <c r="X6362">
        <v>1</v>
      </c>
      <c r="Y6362">
        <v>99</v>
      </c>
      <c r="Z6362">
        <v>0.999999999999999</v>
      </c>
      <c r="AA6362">
        <v>2.4582748342078</v>
      </c>
      <c r="AB6362">
        <v>87</v>
      </c>
      <c r="AC6362">
        <v>0.98715268854687699</v>
      </c>
      <c r="AD6362">
        <v>12</v>
      </c>
      <c r="AE6362">
        <v>1.2847311453122401E-2</v>
      </c>
      <c r="AF6362">
        <v>0</v>
      </c>
      <c r="AG6362">
        <v>1.5266E-16</v>
      </c>
      <c r="AH6362">
        <v>0</v>
      </c>
      <c r="AI6362">
        <v>0</v>
      </c>
      <c r="AJ6362">
        <v>77.204969033033393</v>
      </c>
      <c r="AK6362">
        <v>99</v>
      </c>
      <c r="AL6362">
        <v>1</v>
      </c>
      <c r="AM6362">
        <v>0</v>
      </c>
      <c r="AN6362">
        <v>0</v>
      </c>
      <c r="AO6362">
        <v>0</v>
      </c>
      <c r="AP6362">
        <v>0</v>
      </c>
      <c r="AQ6362">
        <v>99</v>
      </c>
      <c r="AR6362">
        <v>1</v>
      </c>
      <c r="AS6362">
        <v>0</v>
      </c>
      <c r="AT6362">
        <v>0</v>
      </c>
      <c r="AU6362">
        <v>0</v>
      </c>
      <c r="AV6362">
        <v>0</v>
      </c>
      <c r="AW6362">
        <v>99</v>
      </c>
      <c r="AX6362">
        <v>1</v>
      </c>
      <c r="AY6362">
        <v>78.020072271210395</v>
      </c>
      <c r="AZ6362">
        <v>99</v>
      </c>
      <c r="BA6362">
        <v>1</v>
      </c>
      <c r="BB6362">
        <v>98</v>
      </c>
      <c r="BC6362">
        <v>0.99795337033865406</v>
      </c>
      <c r="BD6362">
        <v>1</v>
      </c>
      <c r="BE6362">
        <v>2.0466296613456001E-3</v>
      </c>
      <c r="BF6362">
        <v>77.194377192085</v>
      </c>
      <c r="BG6362">
        <v>80.831271314131897</v>
      </c>
      <c r="BH6362">
        <v>73.474914042826896</v>
      </c>
      <c r="BI6362">
        <v>72.722879223120998</v>
      </c>
    </row>
    <row r="6363" spans="1:61" x14ac:dyDescent="0.25">
      <c r="A6363" s="10" t="str">
        <f>VLOOKUP(D6363,'Index-Relations'!E:F,2,FALSE)</f>
        <v>ESG</v>
      </c>
      <c r="B6363" t="s">
        <v>3450</v>
      </c>
      <c r="C6363" s="53" t="s">
        <v>2760</v>
      </c>
      <c r="D6363" s="59" t="s">
        <v>2958</v>
      </c>
      <c r="E6363" s="59" t="s">
        <v>9779</v>
      </c>
      <c r="F6363" t="s">
        <v>1305</v>
      </c>
      <c r="G6363" t="s">
        <v>2522</v>
      </c>
      <c r="H6363" t="s">
        <v>1306</v>
      </c>
      <c r="I6363" s="52">
        <v>45659</v>
      </c>
      <c r="J6363" t="s">
        <v>2457</v>
      </c>
      <c r="K6363">
        <v>75</v>
      </c>
      <c r="L6363" s="73">
        <v>78.425596837127998</v>
      </c>
      <c r="M6363">
        <v>75</v>
      </c>
      <c r="N6363">
        <v>1</v>
      </c>
      <c r="O6363" s="73">
        <v>79.988710510668</v>
      </c>
      <c r="P6363">
        <v>75</v>
      </c>
      <c r="Q6363">
        <v>1</v>
      </c>
      <c r="R6363">
        <v>74</v>
      </c>
      <c r="S6363">
        <v>0.98221590612279297</v>
      </c>
      <c r="T6363">
        <v>59.182361954100202</v>
      </c>
      <c r="U6363">
        <v>0.99554172185575296</v>
      </c>
      <c r="V6363">
        <v>75</v>
      </c>
      <c r="W6363">
        <v>0.654847895518052</v>
      </c>
      <c r="X6363">
        <v>58</v>
      </c>
      <c r="Y6363">
        <v>75</v>
      </c>
      <c r="Z6363">
        <v>1</v>
      </c>
      <c r="AA6363">
        <v>200.00350850338</v>
      </c>
      <c r="AB6363">
        <v>73</v>
      </c>
      <c r="AC6363">
        <v>0.95970634459937698</v>
      </c>
      <c r="AD6363">
        <v>2</v>
      </c>
      <c r="AE6363">
        <v>4.0293655400622297E-2</v>
      </c>
      <c r="AF6363">
        <v>0</v>
      </c>
      <c r="AG6363">
        <v>0</v>
      </c>
      <c r="AH6363">
        <v>1.05504516040611E-3</v>
      </c>
      <c r="AI6363">
        <v>4</v>
      </c>
      <c r="AJ6363" s="73">
        <v>72.994450872312996</v>
      </c>
      <c r="AK6363">
        <v>75</v>
      </c>
      <c r="AL6363">
        <v>1</v>
      </c>
      <c r="AM6363">
        <v>0</v>
      </c>
      <c r="AN6363">
        <v>0</v>
      </c>
      <c r="AO6363">
        <v>0</v>
      </c>
      <c r="AP6363">
        <v>0</v>
      </c>
      <c r="AQ6363">
        <v>75</v>
      </c>
      <c r="AR6363">
        <v>1</v>
      </c>
      <c r="AS6363">
        <v>0</v>
      </c>
      <c r="AT6363">
        <v>0</v>
      </c>
      <c r="AU6363">
        <v>0</v>
      </c>
      <c r="AV6363">
        <v>0</v>
      </c>
      <c r="AW6363">
        <v>75</v>
      </c>
      <c r="AX6363">
        <v>1</v>
      </c>
      <c r="AY6363" s="73">
        <v>79.527867596914007</v>
      </c>
      <c r="AZ6363">
        <v>75</v>
      </c>
      <c r="BA6363">
        <v>1</v>
      </c>
      <c r="BB6363">
        <v>70</v>
      </c>
      <c r="BC6363">
        <v>0.81903850616503904</v>
      </c>
      <c r="BD6363">
        <v>5</v>
      </c>
      <c r="BE6363">
        <v>0.18096149383495999</v>
      </c>
      <c r="BF6363">
        <v>78.425596837127998</v>
      </c>
      <c r="BG6363">
        <v>79.988710510668</v>
      </c>
      <c r="BH6363">
        <v>79.527867596914007</v>
      </c>
      <c r="BI6363">
        <v>72.994450872312996</v>
      </c>
    </row>
    <row r="6364" spans="1:61" x14ac:dyDescent="0.25">
      <c r="A6364" s="10" t="str">
        <f>VLOOKUP(D6364,'Index-Relations'!E:F,2,FALSE)</f>
        <v>ESG</v>
      </c>
      <c r="B6364" t="s">
        <v>3450</v>
      </c>
      <c r="C6364" s="53" t="s">
        <v>2761</v>
      </c>
      <c r="D6364" s="59" t="s">
        <v>2958</v>
      </c>
      <c r="E6364" s="59" t="s">
        <v>9780</v>
      </c>
      <c r="F6364" t="s">
        <v>1305</v>
      </c>
      <c r="G6364" t="s">
        <v>2522</v>
      </c>
      <c r="H6364" t="s">
        <v>1306</v>
      </c>
      <c r="I6364" s="52">
        <v>45628</v>
      </c>
      <c r="J6364" t="s">
        <v>2457</v>
      </c>
      <c r="K6364">
        <v>75</v>
      </c>
      <c r="L6364" s="73">
        <v>78.436279754707002</v>
      </c>
      <c r="M6364">
        <v>75</v>
      </c>
      <c r="N6364">
        <v>1</v>
      </c>
      <c r="O6364" s="73">
        <v>80.003026379313994</v>
      </c>
      <c r="P6364">
        <v>75</v>
      </c>
      <c r="Q6364">
        <v>1</v>
      </c>
      <c r="R6364">
        <v>74</v>
      </c>
      <c r="S6364">
        <v>0.98272858822750397</v>
      </c>
      <c r="T6364">
        <v>59.183371458442103</v>
      </c>
      <c r="U6364">
        <v>0.99546025701443497</v>
      </c>
      <c r="V6364">
        <v>75</v>
      </c>
      <c r="W6364">
        <v>0.65925282564504895</v>
      </c>
      <c r="X6364">
        <v>58</v>
      </c>
      <c r="Y6364">
        <v>75</v>
      </c>
      <c r="Z6364">
        <v>1</v>
      </c>
      <c r="AA6364">
        <v>176.01832226763099</v>
      </c>
      <c r="AB6364">
        <v>73</v>
      </c>
      <c r="AC6364">
        <v>0.96115541406833105</v>
      </c>
      <c r="AD6364">
        <v>2</v>
      </c>
      <c r="AE6364">
        <v>3.8844585931668701E-2</v>
      </c>
      <c r="AF6364">
        <v>0</v>
      </c>
      <c r="AG6364">
        <v>0</v>
      </c>
      <c r="AH6364">
        <v>9.9751591475992106E-4</v>
      </c>
      <c r="AI6364">
        <v>4</v>
      </c>
      <c r="AJ6364" s="73">
        <v>72.966780238588996</v>
      </c>
      <c r="AK6364">
        <v>75</v>
      </c>
      <c r="AL6364">
        <v>1</v>
      </c>
      <c r="AM6364">
        <v>0</v>
      </c>
      <c r="AN6364">
        <v>0</v>
      </c>
      <c r="AO6364">
        <v>0</v>
      </c>
      <c r="AP6364">
        <v>0</v>
      </c>
      <c r="AQ6364">
        <v>75</v>
      </c>
      <c r="AR6364">
        <v>1</v>
      </c>
      <c r="AS6364">
        <v>0</v>
      </c>
      <c r="AT6364">
        <v>0</v>
      </c>
      <c r="AU6364">
        <v>0</v>
      </c>
      <c r="AV6364">
        <v>0</v>
      </c>
      <c r="AW6364">
        <v>75</v>
      </c>
      <c r="AX6364">
        <v>0.999999999999999</v>
      </c>
      <c r="AY6364" s="73">
        <v>79.599431336248998</v>
      </c>
      <c r="AZ6364">
        <v>75</v>
      </c>
      <c r="BA6364">
        <v>1</v>
      </c>
      <c r="BB6364">
        <v>70</v>
      </c>
      <c r="BC6364">
        <v>0.81821278262578201</v>
      </c>
      <c r="BD6364">
        <v>5</v>
      </c>
      <c r="BE6364">
        <v>0.18178721737421699</v>
      </c>
      <c r="BF6364">
        <v>78.436279754707002</v>
      </c>
      <c r="BG6364">
        <v>80.003026379313994</v>
      </c>
      <c r="BH6364">
        <v>79.599431336248998</v>
      </c>
      <c r="BI6364">
        <v>72.966780238588996</v>
      </c>
    </row>
    <row r="6365" spans="1:61" x14ac:dyDescent="0.25">
      <c r="A6365" s="10" t="str">
        <f>VLOOKUP(D6365,'Index-Relations'!E:F,2,FALSE)</f>
        <v>ESG</v>
      </c>
      <c r="B6365" t="s">
        <v>3450</v>
      </c>
      <c r="C6365" s="53" t="s">
        <v>2762</v>
      </c>
      <c r="D6365" s="59" t="s">
        <v>2958</v>
      </c>
      <c r="E6365" s="59" t="s">
        <v>9781</v>
      </c>
      <c r="F6365" t="s">
        <v>1305</v>
      </c>
      <c r="G6365" t="s">
        <v>2522</v>
      </c>
      <c r="H6365" t="s">
        <v>1306</v>
      </c>
      <c r="I6365" s="52">
        <v>45597</v>
      </c>
      <c r="J6365" t="s">
        <v>2457</v>
      </c>
      <c r="K6365">
        <v>75</v>
      </c>
      <c r="L6365" s="73">
        <v>78.419658746449898</v>
      </c>
      <c r="M6365">
        <v>75</v>
      </c>
      <c r="N6365">
        <v>1</v>
      </c>
      <c r="O6365" s="73">
        <v>79.988420061105998</v>
      </c>
      <c r="P6365">
        <v>75</v>
      </c>
      <c r="Q6365">
        <v>1</v>
      </c>
      <c r="R6365">
        <v>74</v>
      </c>
      <c r="S6365">
        <v>0.98267274648457603</v>
      </c>
      <c r="T6365">
        <v>59.106500718847101</v>
      </c>
      <c r="U6365">
        <v>0.99545346569836701</v>
      </c>
      <c r="V6365">
        <v>75</v>
      </c>
      <c r="W6365">
        <v>0.66267280591893496</v>
      </c>
      <c r="X6365">
        <v>58</v>
      </c>
      <c r="Y6365">
        <v>75</v>
      </c>
      <c r="Z6365">
        <v>0.999999999999999</v>
      </c>
      <c r="AA6365">
        <v>174.112808595102</v>
      </c>
      <c r="AB6365">
        <v>73</v>
      </c>
      <c r="AC6365">
        <v>0.96053813353113704</v>
      </c>
      <c r="AD6365">
        <v>2</v>
      </c>
      <c r="AE6365">
        <v>3.9461866468863203E-2</v>
      </c>
      <c r="AF6365">
        <v>0</v>
      </c>
      <c r="AG6365">
        <v>0</v>
      </c>
      <c r="AH6365">
        <v>1.0133459460966001E-3</v>
      </c>
      <c r="AI6365">
        <v>4</v>
      </c>
      <c r="AJ6365" s="73">
        <v>72.991339503077995</v>
      </c>
      <c r="AK6365">
        <v>75</v>
      </c>
      <c r="AL6365">
        <v>1</v>
      </c>
      <c r="AM6365">
        <v>0</v>
      </c>
      <c r="AN6365">
        <v>0</v>
      </c>
      <c r="AO6365">
        <v>0</v>
      </c>
      <c r="AP6365">
        <v>0</v>
      </c>
      <c r="AQ6365">
        <v>75</v>
      </c>
      <c r="AR6365">
        <v>1</v>
      </c>
      <c r="AS6365">
        <v>0</v>
      </c>
      <c r="AT6365">
        <v>0</v>
      </c>
      <c r="AU6365">
        <v>0</v>
      </c>
      <c r="AV6365">
        <v>0</v>
      </c>
      <c r="AW6365">
        <v>75</v>
      </c>
      <c r="AX6365">
        <v>1</v>
      </c>
      <c r="AY6365" s="73">
        <v>79.507949855397896</v>
      </c>
      <c r="AZ6365">
        <v>75</v>
      </c>
      <c r="BA6365">
        <v>1</v>
      </c>
      <c r="BB6365">
        <v>70</v>
      </c>
      <c r="BC6365">
        <v>0.812498655456526</v>
      </c>
      <c r="BD6365">
        <v>5</v>
      </c>
      <c r="BE6365">
        <v>0.187501344543473</v>
      </c>
      <c r="BF6365">
        <v>78.419658746449898</v>
      </c>
      <c r="BG6365">
        <v>79.988420061105998</v>
      </c>
      <c r="BH6365">
        <v>79.507949855397896</v>
      </c>
      <c r="BI6365">
        <v>72.991339503077995</v>
      </c>
    </row>
    <row r="6366" spans="1:61" x14ac:dyDescent="0.25">
      <c r="A6366" s="10" t="str">
        <f>VLOOKUP(D6366,'Index-Relations'!E:F,2,FALSE)</f>
        <v>ESG</v>
      </c>
      <c r="B6366" t="s">
        <v>3450</v>
      </c>
      <c r="C6366" s="53" t="s">
        <v>2763</v>
      </c>
      <c r="D6366" s="59" t="s">
        <v>2958</v>
      </c>
      <c r="E6366" s="59" t="s">
        <v>9782</v>
      </c>
      <c r="F6366" t="s">
        <v>1305</v>
      </c>
      <c r="G6366" t="s">
        <v>2522</v>
      </c>
      <c r="H6366" t="s">
        <v>1306</v>
      </c>
      <c r="I6366" s="52">
        <v>45566</v>
      </c>
      <c r="J6366" t="s">
        <v>2457</v>
      </c>
      <c r="K6366">
        <v>75</v>
      </c>
      <c r="L6366" s="73">
        <v>78.459155725191906</v>
      </c>
      <c r="M6366">
        <v>75</v>
      </c>
      <c r="N6366">
        <v>1</v>
      </c>
      <c r="O6366" s="73">
        <v>80.359043669485999</v>
      </c>
      <c r="P6366">
        <v>75</v>
      </c>
      <c r="Q6366">
        <v>1</v>
      </c>
      <c r="R6366">
        <v>74</v>
      </c>
      <c r="S6366">
        <v>0.98157428135242497</v>
      </c>
      <c r="T6366">
        <v>58.9556555651764</v>
      </c>
      <c r="U6366">
        <v>0.995336937186588</v>
      </c>
      <c r="V6366">
        <v>75</v>
      </c>
      <c r="W6366">
        <v>0.66192750315270399</v>
      </c>
      <c r="X6366">
        <v>58</v>
      </c>
      <c r="Y6366">
        <v>75</v>
      </c>
      <c r="Z6366">
        <v>1</v>
      </c>
      <c r="AA6366">
        <v>171.238757526482</v>
      </c>
      <c r="AB6366">
        <v>74</v>
      </c>
      <c r="AC6366">
        <v>0.98323237581363498</v>
      </c>
      <c r="AD6366">
        <v>1</v>
      </c>
      <c r="AE6366">
        <v>1.6767624186363999E-2</v>
      </c>
      <c r="AF6366">
        <v>0</v>
      </c>
      <c r="AG6366">
        <v>1.7694E-16</v>
      </c>
      <c r="AH6366">
        <v>1.0182502231722401E-3</v>
      </c>
      <c r="AI6366">
        <v>4</v>
      </c>
      <c r="AJ6366" s="73">
        <v>72.854081595154994</v>
      </c>
      <c r="AK6366">
        <v>75</v>
      </c>
      <c r="AL6366">
        <v>1</v>
      </c>
      <c r="AM6366">
        <v>0</v>
      </c>
      <c r="AN6366">
        <v>0</v>
      </c>
      <c r="AO6366">
        <v>0</v>
      </c>
      <c r="AP6366">
        <v>0</v>
      </c>
      <c r="AQ6366">
        <v>75</v>
      </c>
      <c r="AR6366">
        <v>1</v>
      </c>
      <c r="AS6366">
        <v>0</v>
      </c>
      <c r="AT6366">
        <v>0</v>
      </c>
      <c r="AU6366">
        <v>0</v>
      </c>
      <c r="AV6366">
        <v>0</v>
      </c>
      <c r="AW6366">
        <v>75</v>
      </c>
      <c r="AX6366">
        <v>1</v>
      </c>
      <c r="AY6366" s="73">
        <v>79.354166071777897</v>
      </c>
      <c r="AZ6366">
        <v>75</v>
      </c>
      <c r="BA6366">
        <v>1</v>
      </c>
      <c r="BB6366">
        <v>70</v>
      </c>
      <c r="BC6366">
        <v>0.80632451976816799</v>
      </c>
      <c r="BD6366">
        <v>5</v>
      </c>
      <c r="BE6366">
        <v>0.19367548023183101</v>
      </c>
      <c r="BF6366">
        <v>78.459155725191906</v>
      </c>
      <c r="BG6366">
        <v>80.359043669485999</v>
      </c>
      <c r="BH6366">
        <v>79.354166071777897</v>
      </c>
      <c r="BI6366">
        <v>72.854081595154994</v>
      </c>
    </row>
    <row r="6367" spans="1:61" x14ac:dyDescent="0.25">
      <c r="A6367" s="10" t="str">
        <f>VLOOKUP(D6367,'Index-Relations'!E:F,2,FALSE)</f>
        <v>ESG</v>
      </c>
      <c r="B6367" t="s">
        <v>3450</v>
      </c>
      <c r="C6367" s="53" t="s">
        <v>2764</v>
      </c>
      <c r="D6367" s="59" t="s">
        <v>2958</v>
      </c>
      <c r="E6367" s="59" t="s">
        <v>9783</v>
      </c>
      <c r="F6367" t="s">
        <v>1305</v>
      </c>
      <c r="G6367" t="s">
        <v>2522</v>
      </c>
      <c r="H6367" t="s">
        <v>1306</v>
      </c>
      <c r="I6367" s="52">
        <v>45537</v>
      </c>
      <c r="J6367" t="s">
        <v>2457</v>
      </c>
      <c r="K6367">
        <v>85</v>
      </c>
      <c r="L6367" s="73">
        <v>78.250033561448902</v>
      </c>
      <c r="M6367">
        <v>85</v>
      </c>
      <c r="N6367">
        <v>1</v>
      </c>
      <c r="O6367" s="73">
        <v>80.046267073305899</v>
      </c>
      <c r="P6367">
        <v>85</v>
      </c>
      <c r="Q6367">
        <v>1</v>
      </c>
      <c r="R6367">
        <v>84</v>
      </c>
      <c r="S6367">
        <v>0.98457712544897902</v>
      </c>
      <c r="T6367">
        <v>58.859902316528299</v>
      </c>
      <c r="U6367">
        <v>0.99984089006565102</v>
      </c>
      <c r="V6367">
        <v>85</v>
      </c>
      <c r="W6367">
        <v>0.624602208719643</v>
      </c>
      <c r="X6367">
        <v>64</v>
      </c>
      <c r="Y6367">
        <v>85</v>
      </c>
      <c r="Z6367">
        <v>1</v>
      </c>
      <c r="AA6367">
        <v>176.19619830611899</v>
      </c>
      <c r="AB6367">
        <v>85</v>
      </c>
      <c r="AC6367">
        <v>0.96560989397073305</v>
      </c>
      <c r="AD6367">
        <v>2</v>
      </c>
      <c r="AE6367">
        <v>3.58668675880945E-2</v>
      </c>
      <c r="AF6367">
        <v>-2</v>
      </c>
      <c r="AG6367">
        <v>0</v>
      </c>
      <c r="AH6367">
        <v>7.1813060772335199E-4</v>
      </c>
      <c r="AI6367">
        <v>4</v>
      </c>
      <c r="AJ6367" s="73">
        <v>72.779366237795003</v>
      </c>
      <c r="AK6367">
        <v>85</v>
      </c>
      <c r="AL6367">
        <v>1</v>
      </c>
      <c r="AM6367">
        <v>0</v>
      </c>
      <c r="AN6367">
        <v>0</v>
      </c>
      <c r="AO6367">
        <v>0</v>
      </c>
      <c r="AP6367">
        <v>0</v>
      </c>
      <c r="AQ6367">
        <v>85</v>
      </c>
      <c r="AR6367">
        <v>1</v>
      </c>
      <c r="AS6367">
        <v>0</v>
      </c>
      <c r="AT6367">
        <v>0</v>
      </c>
      <c r="AU6367">
        <v>0</v>
      </c>
      <c r="AV6367">
        <v>0</v>
      </c>
      <c r="AW6367">
        <v>85</v>
      </c>
      <c r="AX6367">
        <v>1</v>
      </c>
      <c r="AY6367" s="73">
        <v>79.173735476423005</v>
      </c>
      <c r="AZ6367">
        <v>85</v>
      </c>
      <c r="BA6367">
        <v>1</v>
      </c>
      <c r="BB6367">
        <v>80</v>
      </c>
      <c r="BC6367">
        <v>0.82766148365897696</v>
      </c>
      <c r="BD6367">
        <v>5</v>
      </c>
      <c r="BE6367">
        <v>0.17233851634102201</v>
      </c>
      <c r="BF6367">
        <v>78.250033561448902</v>
      </c>
      <c r="BG6367">
        <v>80.046267073305899</v>
      </c>
      <c r="BH6367">
        <v>79.173735476423005</v>
      </c>
      <c r="BI6367">
        <v>72.779366237795003</v>
      </c>
    </row>
    <row r="6368" spans="1:61" x14ac:dyDescent="0.25">
      <c r="A6368" s="10" t="str">
        <f>VLOOKUP(D6368,'Index-Relations'!E:F,2,FALSE)</f>
        <v>ESG</v>
      </c>
      <c r="B6368" t="s">
        <v>3450</v>
      </c>
      <c r="C6368" s="53" t="s">
        <v>3350</v>
      </c>
      <c r="D6368" s="59" t="s">
        <v>2958</v>
      </c>
      <c r="E6368" s="59" t="s">
        <v>9784</v>
      </c>
      <c r="F6368" t="s">
        <v>1305</v>
      </c>
      <c r="G6368" t="s">
        <v>2522</v>
      </c>
      <c r="H6368" t="s">
        <v>1306</v>
      </c>
      <c r="I6368" s="52">
        <v>45505</v>
      </c>
      <c r="J6368" t="s">
        <v>2457</v>
      </c>
      <c r="K6368">
        <v>85</v>
      </c>
      <c r="L6368" s="73">
        <v>78.101391962652997</v>
      </c>
      <c r="M6368">
        <v>85</v>
      </c>
      <c r="N6368">
        <v>1</v>
      </c>
      <c r="O6368" s="73">
        <v>79.962192255926993</v>
      </c>
      <c r="P6368">
        <v>85</v>
      </c>
      <c r="Q6368">
        <v>1</v>
      </c>
      <c r="R6368">
        <v>84</v>
      </c>
      <c r="S6368">
        <v>0.98396172995334996</v>
      </c>
      <c r="T6368">
        <v>58.850252361334697</v>
      </c>
      <c r="U6368">
        <v>0.99597515701181405</v>
      </c>
      <c r="V6368">
        <v>85</v>
      </c>
      <c r="W6368">
        <v>0.62450875238532699</v>
      </c>
      <c r="X6368">
        <v>63</v>
      </c>
      <c r="Y6368">
        <v>85</v>
      </c>
      <c r="Z6368">
        <v>1</v>
      </c>
      <c r="AA6368">
        <v>179.07252242758</v>
      </c>
      <c r="AB6368">
        <v>83</v>
      </c>
      <c r="AC6368">
        <v>0.96275482981818294</v>
      </c>
      <c r="AD6368">
        <v>2</v>
      </c>
      <c r="AE6368">
        <v>3.7245170181816702E-2</v>
      </c>
      <c r="AF6368">
        <v>0</v>
      </c>
      <c r="AG6368">
        <v>1.388E-17</v>
      </c>
      <c r="AH6368">
        <v>7.1457335249298904E-4</v>
      </c>
      <c r="AI6368">
        <v>4</v>
      </c>
      <c r="AJ6368" s="73">
        <v>72.648775482575999</v>
      </c>
      <c r="AK6368">
        <v>85</v>
      </c>
      <c r="AL6368">
        <v>1</v>
      </c>
      <c r="AM6368">
        <v>0</v>
      </c>
      <c r="AN6368">
        <v>0</v>
      </c>
      <c r="AO6368">
        <v>0</v>
      </c>
      <c r="AP6368">
        <v>0</v>
      </c>
      <c r="AQ6368">
        <v>85</v>
      </c>
      <c r="AR6368">
        <v>1</v>
      </c>
      <c r="AS6368">
        <v>0</v>
      </c>
      <c r="AT6368">
        <v>0</v>
      </c>
      <c r="AU6368">
        <v>0</v>
      </c>
      <c r="AV6368">
        <v>0</v>
      </c>
      <c r="AW6368">
        <v>85</v>
      </c>
      <c r="AX6368">
        <v>1</v>
      </c>
      <c r="AY6368" s="73">
        <v>78.973404275143906</v>
      </c>
      <c r="AZ6368">
        <v>85</v>
      </c>
      <c r="BA6368">
        <v>1</v>
      </c>
      <c r="BB6368">
        <v>80</v>
      </c>
      <c r="BC6368">
        <v>0.82275519158557098</v>
      </c>
      <c r="BD6368">
        <v>5</v>
      </c>
      <c r="BE6368">
        <v>0.177244808414428</v>
      </c>
      <c r="BF6368">
        <v>78.101391962652997</v>
      </c>
      <c r="BG6368">
        <v>79.962192255926993</v>
      </c>
      <c r="BH6368">
        <v>78.973404275143906</v>
      </c>
      <c r="BI6368">
        <v>72.648775482575999</v>
      </c>
    </row>
    <row r="6369" spans="1:61" x14ac:dyDescent="0.25">
      <c r="A6369" s="10" t="str">
        <f>VLOOKUP(D6369,'Index-Relations'!E:F,2,FALSE)</f>
        <v>ESG</v>
      </c>
      <c r="B6369" t="s">
        <v>3450</v>
      </c>
      <c r="C6369" s="53" t="s">
        <v>2765</v>
      </c>
      <c r="D6369" s="59" t="s">
        <v>2958</v>
      </c>
      <c r="E6369" s="59" t="s">
        <v>9785</v>
      </c>
      <c r="F6369" t="s">
        <v>1305</v>
      </c>
      <c r="G6369" t="s">
        <v>2522</v>
      </c>
      <c r="H6369" t="s">
        <v>1306</v>
      </c>
      <c r="I6369" s="52">
        <v>45474</v>
      </c>
      <c r="J6369" t="s">
        <v>2457</v>
      </c>
      <c r="K6369">
        <v>85</v>
      </c>
      <c r="L6369" s="73">
        <v>78.987135996353999</v>
      </c>
      <c r="M6369">
        <v>85</v>
      </c>
      <c r="N6369">
        <v>1</v>
      </c>
      <c r="O6369" s="73">
        <v>80.132208020179903</v>
      </c>
      <c r="P6369">
        <v>85</v>
      </c>
      <c r="Q6369">
        <v>1</v>
      </c>
      <c r="R6369">
        <v>84</v>
      </c>
      <c r="S6369">
        <v>0.98278847318116602</v>
      </c>
      <c r="T6369">
        <v>58.7261201853674</v>
      </c>
      <c r="U6369">
        <v>0.99612768394198803</v>
      </c>
      <c r="V6369">
        <v>85</v>
      </c>
      <c r="W6369">
        <v>0.61848023470845304</v>
      </c>
      <c r="X6369">
        <v>62</v>
      </c>
      <c r="Y6369">
        <v>85</v>
      </c>
      <c r="Z6369">
        <v>1</v>
      </c>
      <c r="AA6369">
        <v>191.95864803761299</v>
      </c>
      <c r="AB6369">
        <v>83</v>
      </c>
      <c r="AC6369">
        <v>0.96103749658555204</v>
      </c>
      <c r="AD6369">
        <v>2</v>
      </c>
      <c r="AE6369">
        <v>3.8962503414447902E-2</v>
      </c>
      <c r="AF6369">
        <v>0</v>
      </c>
      <c r="AG6369">
        <v>5.5510000000000001E-17</v>
      </c>
      <c r="AH6369">
        <v>7.2729782352515704E-4</v>
      </c>
      <c r="AI6369">
        <v>4</v>
      </c>
      <c r="AJ6369" s="73">
        <v>73.002265132421996</v>
      </c>
      <c r="AK6369">
        <v>85</v>
      </c>
      <c r="AL6369">
        <v>1</v>
      </c>
      <c r="AM6369">
        <v>0</v>
      </c>
      <c r="AN6369">
        <v>0</v>
      </c>
      <c r="AO6369">
        <v>0</v>
      </c>
      <c r="AP6369">
        <v>0</v>
      </c>
      <c r="AQ6369">
        <v>85</v>
      </c>
      <c r="AR6369">
        <v>1</v>
      </c>
      <c r="AS6369">
        <v>0</v>
      </c>
      <c r="AT6369">
        <v>0</v>
      </c>
      <c r="AU6369">
        <v>0</v>
      </c>
      <c r="AV6369">
        <v>0</v>
      </c>
      <c r="AW6369">
        <v>85</v>
      </c>
      <c r="AX6369">
        <v>1</v>
      </c>
      <c r="AY6369" s="73">
        <v>81.115948649114003</v>
      </c>
      <c r="AZ6369">
        <v>85</v>
      </c>
      <c r="BA6369">
        <v>1</v>
      </c>
      <c r="BB6369">
        <v>80</v>
      </c>
      <c r="BC6369">
        <v>0.81223542947855798</v>
      </c>
      <c r="BD6369">
        <v>5</v>
      </c>
      <c r="BE6369">
        <v>0.18776457052144099</v>
      </c>
      <c r="BF6369">
        <v>78.987135996353999</v>
      </c>
      <c r="BG6369">
        <v>80.132208020179903</v>
      </c>
      <c r="BH6369">
        <v>81.115948649114003</v>
      </c>
      <c r="BI6369">
        <v>73.002265132421996</v>
      </c>
    </row>
    <row r="6370" spans="1:61" x14ac:dyDescent="0.25">
      <c r="A6370" s="10" t="str">
        <f>VLOOKUP(D6370,'Index-Relations'!E:F,2,FALSE)</f>
        <v>ESG</v>
      </c>
      <c r="B6370" t="s">
        <v>3450</v>
      </c>
      <c r="C6370" s="53" t="s">
        <v>2766</v>
      </c>
      <c r="D6370" s="59" t="s">
        <v>2958</v>
      </c>
      <c r="E6370" s="59" t="s">
        <v>9786</v>
      </c>
      <c r="F6370" t="s">
        <v>1305</v>
      </c>
      <c r="G6370" t="s">
        <v>2522</v>
      </c>
      <c r="H6370" t="s">
        <v>1306</v>
      </c>
      <c r="I6370" s="52">
        <v>45446</v>
      </c>
      <c r="J6370" t="s">
        <v>2457</v>
      </c>
      <c r="K6370">
        <v>87</v>
      </c>
      <c r="L6370" s="73">
        <v>78.552349754495907</v>
      </c>
      <c r="M6370">
        <v>87</v>
      </c>
      <c r="N6370">
        <v>1</v>
      </c>
      <c r="O6370" s="73">
        <v>79.606859462494</v>
      </c>
      <c r="P6370">
        <v>87</v>
      </c>
      <c r="Q6370">
        <v>1</v>
      </c>
      <c r="R6370">
        <v>86</v>
      </c>
      <c r="S6370">
        <v>0.98259055412265295</v>
      </c>
      <c r="T6370">
        <v>58.654258452255398</v>
      </c>
      <c r="U6370">
        <v>0.99290637206990995</v>
      </c>
      <c r="V6370">
        <v>87</v>
      </c>
      <c r="W6370">
        <v>0.62414149660805496</v>
      </c>
      <c r="X6370">
        <v>64</v>
      </c>
      <c r="Y6370">
        <v>87</v>
      </c>
      <c r="Z6370">
        <v>0.999999999999999</v>
      </c>
      <c r="AA6370">
        <v>189.263266955278</v>
      </c>
      <c r="AB6370">
        <v>85</v>
      </c>
      <c r="AC6370">
        <v>0.96255287393580102</v>
      </c>
      <c r="AD6370">
        <v>2</v>
      </c>
      <c r="AE6370">
        <v>3.7447126064198602E-2</v>
      </c>
      <c r="AF6370">
        <v>0</v>
      </c>
      <c r="AG6370">
        <v>3.4000999999999998E-16</v>
      </c>
      <c r="AH6370">
        <v>6.7729715777093899E-4</v>
      </c>
      <c r="AI6370">
        <v>4</v>
      </c>
      <c r="AJ6370" s="73">
        <v>72.936965657751998</v>
      </c>
      <c r="AK6370">
        <v>87</v>
      </c>
      <c r="AL6370">
        <v>1</v>
      </c>
      <c r="AM6370">
        <v>0</v>
      </c>
      <c r="AN6370">
        <v>0</v>
      </c>
      <c r="AO6370">
        <v>0</v>
      </c>
      <c r="AP6370">
        <v>0</v>
      </c>
      <c r="AQ6370">
        <v>87</v>
      </c>
      <c r="AR6370">
        <v>1</v>
      </c>
      <c r="AS6370">
        <v>0</v>
      </c>
      <c r="AT6370">
        <v>0</v>
      </c>
      <c r="AU6370">
        <v>0</v>
      </c>
      <c r="AV6370">
        <v>0</v>
      </c>
      <c r="AW6370">
        <v>87</v>
      </c>
      <c r="AX6370">
        <v>1</v>
      </c>
      <c r="AY6370" s="73">
        <v>80.400185780911997</v>
      </c>
      <c r="AZ6370">
        <v>87</v>
      </c>
      <c r="BA6370">
        <v>1</v>
      </c>
      <c r="BB6370">
        <v>82</v>
      </c>
      <c r="BC6370">
        <v>0.81426173482462505</v>
      </c>
      <c r="BD6370">
        <v>5</v>
      </c>
      <c r="BE6370">
        <v>0.18573826517537401</v>
      </c>
      <c r="BF6370">
        <v>78.552349754495907</v>
      </c>
      <c r="BG6370">
        <v>79.606859462494</v>
      </c>
      <c r="BH6370">
        <v>80.400185780911997</v>
      </c>
      <c r="BI6370">
        <v>72.936965657751998</v>
      </c>
    </row>
    <row r="6371" spans="1:61" x14ac:dyDescent="0.25">
      <c r="A6371" s="10" t="str">
        <f>VLOOKUP(D6371,'Index-Relations'!E:F,2,FALSE)</f>
        <v>ESG</v>
      </c>
      <c r="B6371" t="s">
        <v>3450</v>
      </c>
      <c r="C6371" s="53" t="s">
        <v>2767</v>
      </c>
      <c r="D6371" s="59" t="s">
        <v>2958</v>
      </c>
      <c r="E6371" s="59" t="s">
        <v>9787</v>
      </c>
      <c r="F6371" t="s">
        <v>1305</v>
      </c>
      <c r="G6371" t="s">
        <v>2522</v>
      </c>
      <c r="H6371" t="s">
        <v>1306</v>
      </c>
      <c r="I6371" s="52">
        <v>45413</v>
      </c>
      <c r="J6371" t="s">
        <v>2457</v>
      </c>
      <c r="K6371">
        <v>87</v>
      </c>
      <c r="L6371" s="73">
        <v>78.638438594234003</v>
      </c>
      <c r="M6371">
        <v>87</v>
      </c>
      <c r="N6371">
        <v>1</v>
      </c>
      <c r="O6371" s="73">
        <v>79.722953298680906</v>
      </c>
      <c r="P6371">
        <v>87</v>
      </c>
      <c r="Q6371">
        <v>1</v>
      </c>
      <c r="R6371">
        <v>86</v>
      </c>
      <c r="S6371">
        <v>0.98241518822829799</v>
      </c>
      <c r="T6371">
        <v>58.713870155892799</v>
      </c>
      <c r="U6371">
        <v>0.992952372927278</v>
      </c>
      <c r="V6371">
        <v>87</v>
      </c>
      <c r="W6371">
        <v>0.62217704781076999</v>
      </c>
      <c r="X6371">
        <v>64</v>
      </c>
      <c r="Y6371">
        <v>87</v>
      </c>
      <c r="Z6371">
        <v>1</v>
      </c>
      <c r="AA6371">
        <v>195.112626101936</v>
      </c>
      <c r="AB6371">
        <v>85</v>
      </c>
      <c r="AC6371">
        <v>0.96157091554930296</v>
      </c>
      <c r="AD6371">
        <v>2</v>
      </c>
      <c r="AE6371">
        <v>3.8429084450696802E-2</v>
      </c>
      <c r="AF6371">
        <v>0</v>
      </c>
      <c r="AG6371">
        <v>2.0816999999999999E-16</v>
      </c>
      <c r="AH6371">
        <v>6.6255751751780295E-4</v>
      </c>
      <c r="AI6371">
        <v>4</v>
      </c>
      <c r="AJ6371" s="73">
        <v>73.125976732967004</v>
      </c>
      <c r="AK6371">
        <v>87</v>
      </c>
      <c r="AL6371">
        <v>1</v>
      </c>
      <c r="AM6371">
        <v>0</v>
      </c>
      <c r="AN6371">
        <v>0</v>
      </c>
      <c r="AO6371">
        <v>0</v>
      </c>
      <c r="AP6371">
        <v>0</v>
      </c>
      <c r="AQ6371">
        <v>87</v>
      </c>
      <c r="AR6371">
        <v>1</v>
      </c>
      <c r="AS6371">
        <v>0</v>
      </c>
      <c r="AT6371">
        <v>0</v>
      </c>
      <c r="AU6371">
        <v>0</v>
      </c>
      <c r="AV6371">
        <v>0</v>
      </c>
      <c r="AW6371">
        <v>87</v>
      </c>
      <c r="AX6371">
        <v>0.999999999999999</v>
      </c>
      <c r="AY6371" s="73">
        <v>80.343121392675002</v>
      </c>
      <c r="AZ6371">
        <v>87</v>
      </c>
      <c r="BA6371">
        <v>1</v>
      </c>
      <c r="BB6371">
        <v>82</v>
      </c>
      <c r="BC6371">
        <v>0.81755976534482599</v>
      </c>
      <c r="BD6371">
        <v>5</v>
      </c>
      <c r="BE6371">
        <v>0.18244023465517301</v>
      </c>
      <c r="BF6371">
        <v>78.638438594234003</v>
      </c>
      <c r="BG6371">
        <v>79.722953298680906</v>
      </c>
      <c r="BH6371">
        <v>80.343121392675002</v>
      </c>
      <c r="BI6371">
        <v>73.125976732967004</v>
      </c>
    </row>
    <row r="6372" spans="1:61" x14ac:dyDescent="0.25">
      <c r="A6372" s="10" t="str">
        <f>VLOOKUP(D6372,'Index-Relations'!E:F,2,FALSE)</f>
        <v>ESG</v>
      </c>
      <c r="B6372" t="s">
        <v>3450</v>
      </c>
      <c r="C6372" s="53" t="s">
        <v>2768</v>
      </c>
      <c r="D6372" s="59" t="s">
        <v>2958</v>
      </c>
      <c r="E6372" s="59" t="s">
        <v>9788</v>
      </c>
      <c r="F6372" t="s">
        <v>1305</v>
      </c>
      <c r="G6372" t="s">
        <v>2522</v>
      </c>
      <c r="H6372" t="s">
        <v>1306</v>
      </c>
      <c r="I6372" s="52">
        <v>45383</v>
      </c>
      <c r="J6372" t="s">
        <v>2457</v>
      </c>
      <c r="K6372">
        <v>87</v>
      </c>
      <c r="L6372">
        <v>82.618724437562506</v>
      </c>
      <c r="M6372">
        <v>87</v>
      </c>
      <c r="N6372">
        <v>1</v>
      </c>
      <c r="O6372">
        <v>83.109549899149897</v>
      </c>
      <c r="P6372">
        <v>87</v>
      </c>
      <c r="Q6372">
        <v>1</v>
      </c>
      <c r="R6372">
        <v>86</v>
      </c>
      <c r="S6372">
        <v>0.98405501237090698</v>
      </c>
      <c r="T6372">
        <v>58.950997681362097</v>
      </c>
      <c r="U6372">
        <v>0.99368330863224896</v>
      </c>
      <c r="V6372">
        <v>87</v>
      </c>
      <c r="W6372">
        <v>0.63121852589328598</v>
      </c>
      <c r="X6372">
        <v>67</v>
      </c>
      <c r="Y6372">
        <v>87</v>
      </c>
      <c r="Z6372">
        <v>1</v>
      </c>
      <c r="AA6372">
        <v>194.39726702953101</v>
      </c>
      <c r="AB6372">
        <v>84</v>
      </c>
      <c r="AC6372">
        <v>0.96254143925146296</v>
      </c>
      <c r="AD6372">
        <v>3</v>
      </c>
      <c r="AE6372">
        <v>3.7458560748536401E-2</v>
      </c>
      <c r="AF6372">
        <v>0</v>
      </c>
      <c r="AG6372">
        <v>0</v>
      </c>
      <c r="AH6372">
        <v>6.9296755829251298E-4</v>
      </c>
      <c r="AI6372">
        <v>4</v>
      </c>
      <c r="AJ6372">
        <v>77.695032499274504</v>
      </c>
      <c r="AK6372">
        <v>87</v>
      </c>
      <c r="AL6372">
        <v>1</v>
      </c>
      <c r="AM6372">
        <v>0</v>
      </c>
      <c r="AN6372">
        <v>0</v>
      </c>
      <c r="AO6372">
        <v>0</v>
      </c>
      <c r="AP6372">
        <v>0</v>
      </c>
      <c r="AQ6372">
        <v>87</v>
      </c>
      <c r="AR6372">
        <v>1</v>
      </c>
      <c r="AS6372">
        <v>0</v>
      </c>
      <c r="AT6372">
        <v>0</v>
      </c>
      <c r="AU6372">
        <v>0</v>
      </c>
      <c r="AV6372">
        <v>0</v>
      </c>
      <c r="AW6372">
        <v>87</v>
      </c>
      <c r="AX6372">
        <v>1</v>
      </c>
      <c r="AY6372">
        <v>83.845027259392097</v>
      </c>
      <c r="AZ6372">
        <v>87</v>
      </c>
      <c r="BA6372">
        <v>1</v>
      </c>
      <c r="BB6372">
        <v>81</v>
      </c>
      <c r="BC6372">
        <v>0.83162044189392004</v>
      </c>
      <c r="BD6372">
        <v>6</v>
      </c>
      <c r="BE6372">
        <v>0.16837955810607899</v>
      </c>
      <c r="BF6372">
        <v>77.356474915836898</v>
      </c>
      <c r="BG6372">
        <v>78.196458844280002</v>
      </c>
      <c r="BH6372">
        <v>79.381628545797994</v>
      </c>
      <c r="BI6372">
        <v>72.045619391068001</v>
      </c>
    </row>
    <row r="6373" spans="1:61" x14ac:dyDescent="0.25">
      <c r="A6373" s="10" t="str">
        <f>VLOOKUP(D6373,'Index-Relations'!E:F,2,FALSE)</f>
        <v>ESG</v>
      </c>
      <c r="B6373" t="s">
        <v>3450</v>
      </c>
      <c r="C6373" s="53" t="s">
        <v>2769</v>
      </c>
      <c r="D6373" s="59" t="s">
        <v>2958</v>
      </c>
      <c r="E6373" s="59" t="s">
        <v>9789</v>
      </c>
      <c r="F6373" t="s">
        <v>1305</v>
      </c>
      <c r="G6373" t="s">
        <v>2522</v>
      </c>
      <c r="H6373" t="s">
        <v>1306</v>
      </c>
      <c r="I6373" s="52">
        <v>45352</v>
      </c>
      <c r="J6373" t="s">
        <v>2457</v>
      </c>
      <c r="K6373">
        <v>87</v>
      </c>
      <c r="L6373">
        <v>82.586057772217103</v>
      </c>
      <c r="M6373">
        <v>87</v>
      </c>
      <c r="N6373">
        <v>1</v>
      </c>
      <c r="O6373">
        <v>83.249375796929201</v>
      </c>
      <c r="P6373">
        <v>87</v>
      </c>
      <c r="Q6373">
        <v>1</v>
      </c>
      <c r="R6373">
        <v>86</v>
      </c>
      <c r="S6373">
        <v>0.983019560273662</v>
      </c>
      <c r="T6373">
        <v>58.897534135652002</v>
      </c>
      <c r="U6373">
        <v>0.99272639201331303</v>
      </c>
      <c r="V6373">
        <v>87</v>
      </c>
      <c r="W6373">
        <v>0.58652691651837296</v>
      </c>
      <c r="X6373">
        <v>65</v>
      </c>
      <c r="Y6373">
        <v>87</v>
      </c>
      <c r="Z6373">
        <v>0.999999999999999</v>
      </c>
      <c r="AA6373">
        <v>199.945291300696</v>
      </c>
      <c r="AB6373">
        <v>84</v>
      </c>
      <c r="AC6373">
        <v>0.964536618176284</v>
      </c>
      <c r="AD6373">
        <v>3</v>
      </c>
      <c r="AE6373">
        <v>3.5463381823716097E-2</v>
      </c>
      <c r="AF6373">
        <v>0</v>
      </c>
      <c r="AG6373">
        <v>0</v>
      </c>
      <c r="AH6373">
        <v>4.7164041795638598E-4</v>
      </c>
      <c r="AI6373">
        <v>2</v>
      </c>
      <c r="AJ6373">
        <v>77.579845446108394</v>
      </c>
      <c r="AK6373">
        <v>87</v>
      </c>
      <c r="AL6373">
        <v>1</v>
      </c>
      <c r="AM6373">
        <v>0</v>
      </c>
      <c r="AN6373">
        <v>0</v>
      </c>
      <c r="AO6373">
        <v>0</v>
      </c>
      <c r="AP6373">
        <v>0</v>
      </c>
      <c r="AQ6373">
        <v>87</v>
      </c>
      <c r="AR6373">
        <v>0.999999999999999</v>
      </c>
      <c r="AS6373">
        <v>0</v>
      </c>
      <c r="AT6373">
        <v>0</v>
      </c>
      <c r="AU6373">
        <v>0</v>
      </c>
      <c r="AV6373">
        <v>0</v>
      </c>
      <c r="AW6373">
        <v>87</v>
      </c>
      <c r="AX6373">
        <v>1</v>
      </c>
      <c r="AY6373">
        <v>83.705244153386403</v>
      </c>
      <c r="AZ6373">
        <v>87</v>
      </c>
      <c r="BA6373">
        <v>1</v>
      </c>
      <c r="BB6373">
        <v>81</v>
      </c>
      <c r="BC6373">
        <v>0.83338556538480602</v>
      </c>
      <c r="BD6373">
        <v>6</v>
      </c>
      <c r="BE6373">
        <v>0.16661443461519301</v>
      </c>
      <c r="BF6373">
        <v>77.3173032089949</v>
      </c>
      <c r="BG6373">
        <v>78.354931409822001</v>
      </c>
      <c r="BH6373">
        <v>79.267808124658899</v>
      </c>
      <c r="BI6373">
        <v>71.889540130285994</v>
      </c>
    </row>
    <row r="6374" spans="1:61" x14ac:dyDescent="0.25">
      <c r="A6374" s="10" t="str">
        <f>VLOOKUP(D6374,'Index-Relations'!E:F,2,FALSE)</f>
        <v>ESG</v>
      </c>
      <c r="B6374" t="s">
        <v>3450</v>
      </c>
      <c r="C6374" s="53" t="s">
        <v>2770</v>
      </c>
      <c r="D6374" s="59" t="s">
        <v>2958</v>
      </c>
      <c r="E6374" s="59" t="s">
        <v>9790</v>
      </c>
      <c r="F6374" t="s">
        <v>1305</v>
      </c>
      <c r="G6374" t="s">
        <v>2522</v>
      </c>
      <c r="H6374" t="s">
        <v>1306</v>
      </c>
      <c r="I6374" s="52">
        <v>45323</v>
      </c>
      <c r="J6374" t="s">
        <v>2457</v>
      </c>
      <c r="K6374">
        <v>87</v>
      </c>
      <c r="L6374">
        <v>82.215100449073404</v>
      </c>
      <c r="M6374">
        <v>87</v>
      </c>
      <c r="N6374">
        <v>1</v>
      </c>
      <c r="O6374">
        <v>82.2993461210649</v>
      </c>
      <c r="P6374">
        <v>87</v>
      </c>
      <c r="Q6374">
        <v>1</v>
      </c>
      <c r="R6374">
        <v>86</v>
      </c>
      <c r="S6374">
        <v>0.98121706603321701</v>
      </c>
      <c r="T6374">
        <v>58.734224821326897</v>
      </c>
      <c r="U6374">
        <v>0.99225213008662605</v>
      </c>
      <c r="V6374">
        <v>87</v>
      </c>
      <c r="W6374">
        <v>0.567701530357554</v>
      </c>
      <c r="X6374">
        <v>64</v>
      </c>
      <c r="Y6374">
        <v>87</v>
      </c>
      <c r="Z6374">
        <v>0.999999999999999</v>
      </c>
      <c r="AA6374">
        <v>201.001077361347</v>
      </c>
      <c r="AB6374">
        <v>85</v>
      </c>
      <c r="AC6374">
        <v>0.98349434020757498</v>
      </c>
      <c r="AD6374">
        <v>2</v>
      </c>
      <c r="AE6374">
        <v>1.6505659792424798E-2</v>
      </c>
      <c r="AF6374">
        <v>0</v>
      </c>
      <c r="AG6374">
        <v>0</v>
      </c>
      <c r="AH6374">
        <v>5.2604797930501097E-4</v>
      </c>
      <c r="AI6374">
        <v>2</v>
      </c>
      <c r="AJ6374">
        <v>77.2932221130866</v>
      </c>
      <c r="AK6374">
        <v>87</v>
      </c>
      <c r="AL6374">
        <v>1</v>
      </c>
      <c r="AM6374">
        <v>0</v>
      </c>
      <c r="AN6374">
        <v>0</v>
      </c>
      <c r="AO6374">
        <v>0</v>
      </c>
      <c r="AP6374">
        <v>0</v>
      </c>
      <c r="AQ6374">
        <v>87</v>
      </c>
      <c r="AR6374">
        <v>0.999999999999999</v>
      </c>
      <c r="AS6374">
        <v>0</v>
      </c>
      <c r="AT6374">
        <v>0</v>
      </c>
      <c r="AU6374">
        <v>0</v>
      </c>
      <c r="AV6374">
        <v>0</v>
      </c>
      <c r="AW6374">
        <v>87</v>
      </c>
      <c r="AX6374">
        <v>1</v>
      </c>
      <c r="AY6374">
        <v>83.889882550213798</v>
      </c>
      <c r="AZ6374">
        <v>87</v>
      </c>
      <c r="BA6374">
        <v>1</v>
      </c>
      <c r="BB6374">
        <v>81</v>
      </c>
      <c r="BC6374">
        <v>0.81710995322581503</v>
      </c>
      <c r="BD6374">
        <v>6</v>
      </c>
      <c r="BE6374">
        <v>0.182890046774184</v>
      </c>
      <c r="BF6374">
        <v>76.835730340513905</v>
      </c>
      <c r="BG6374">
        <v>77.194147919432993</v>
      </c>
      <c r="BH6374">
        <v>79.337247910789003</v>
      </c>
      <c r="BI6374">
        <v>71.658267089364898</v>
      </c>
    </row>
    <row r="6375" spans="1:61" x14ac:dyDescent="0.25">
      <c r="A6375" s="10" t="str">
        <f>VLOOKUP(D6375,'Index-Relations'!E:F,2,FALSE)</f>
        <v>ESG</v>
      </c>
      <c r="B6375" t="s">
        <v>3450</v>
      </c>
      <c r="C6375" s="53" t="s">
        <v>2760</v>
      </c>
      <c r="D6375" s="59" t="s">
        <v>2959</v>
      </c>
      <c r="E6375" s="59" t="s">
        <v>9791</v>
      </c>
      <c r="F6375" t="s">
        <v>1309</v>
      </c>
      <c r="G6375" t="s">
        <v>2519</v>
      </c>
      <c r="H6375" t="s">
        <v>1310</v>
      </c>
      <c r="I6375" s="52">
        <v>45658</v>
      </c>
      <c r="J6375" t="s">
        <v>2457</v>
      </c>
      <c r="K6375">
        <v>75</v>
      </c>
      <c r="L6375" s="73">
        <v>65.161581642992005</v>
      </c>
      <c r="M6375">
        <v>75</v>
      </c>
      <c r="N6375">
        <v>1</v>
      </c>
      <c r="O6375" s="73">
        <v>62.020243737107002</v>
      </c>
      <c r="P6375">
        <v>75</v>
      </c>
      <c r="Q6375">
        <v>1</v>
      </c>
      <c r="R6375">
        <v>75</v>
      </c>
      <c r="S6375">
        <v>1</v>
      </c>
      <c r="T6375">
        <v>44.2557952829534</v>
      </c>
      <c r="U6375">
        <v>0.70806386636711105</v>
      </c>
      <c r="V6375">
        <v>73</v>
      </c>
      <c r="W6375">
        <v>0</v>
      </c>
      <c r="X6375">
        <v>0</v>
      </c>
      <c r="Y6375">
        <v>75</v>
      </c>
      <c r="Z6375">
        <v>1</v>
      </c>
      <c r="AA6375">
        <v>6.03164655258312</v>
      </c>
      <c r="AB6375">
        <v>65</v>
      </c>
      <c r="AC6375">
        <v>0.90719522586425305</v>
      </c>
      <c r="AD6375">
        <v>10</v>
      </c>
      <c r="AE6375">
        <v>9.2804774135747004E-2</v>
      </c>
      <c r="AF6375">
        <v>0</v>
      </c>
      <c r="AG6375">
        <v>0</v>
      </c>
      <c r="AH6375">
        <v>3.2383072224097102E-3</v>
      </c>
      <c r="AI6375">
        <v>3</v>
      </c>
      <c r="AJ6375" s="73">
        <v>61.484354757558897</v>
      </c>
      <c r="AK6375">
        <v>75</v>
      </c>
      <c r="AL6375">
        <v>1</v>
      </c>
      <c r="AM6375">
        <v>0</v>
      </c>
      <c r="AN6375">
        <v>0</v>
      </c>
      <c r="AO6375">
        <v>0</v>
      </c>
      <c r="AP6375">
        <v>0</v>
      </c>
      <c r="AQ6375">
        <v>75</v>
      </c>
      <c r="AR6375">
        <v>1</v>
      </c>
      <c r="AS6375">
        <v>0</v>
      </c>
      <c r="AT6375">
        <v>0</v>
      </c>
      <c r="AU6375">
        <v>0</v>
      </c>
      <c r="AV6375">
        <v>0</v>
      </c>
      <c r="AW6375">
        <v>75</v>
      </c>
      <c r="AX6375">
        <v>1</v>
      </c>
      <c r="AY6375" s="73">
        <v>70.671828181625997</v>
      </c>
      <c r="AZ6375">
        <v>75</v>
      </c>
      <c r="BA6375">
        <v>1</v>
      </c>
      <c r="BB6375">
        <v>75</v>
      </c>
      <c r="BC6375">
        <v>1</v>
      </c>
      <c r="BD6375">
        <v>0</v>
      </c>
      <c r="BE6375">
        <v>0</v>
      </c>
      <c r="BF6375">
        <v>65.161581642992005</v>
      </c>
      <c r="BG6375">
        <v>62.020243737107002</v>
      </c>
      <c r="BH6375">
        <v>70.671828181625997</v>
      </c>
      <c r="BI6375">
        <v>61.484354757558897</v>
      </c>
    </row>
    <row r="6376" spans="1:61" x14ac:dyDescent="0.25">
      <c r="A6376" s="10" t="str">
        <f>VLOOKUP(D6376,'Index-Relations'!E:F,2,FALSE)</f>
        <v>ESG</v>
      </c>
      <c r="B6376" t="s">
        <v>3450</v>
      </c>
      <c r="C6376" s="53" t="s">
        <v>2761</v>
      </c>
      <c r="D6376" s="59" t="s">
        <v>2959</v>
      </c>
      <c r="E6376" s="59" t="s">
        <v>9792</v>
      </c>
      <c r="F6376" t="s">
        <v>1309</v>
      </c>
      <c r="G6376" t="s">
        <v>2519</v>
      </c>
      <c r="H6376" t="s">
        <v>1310</v>
      </c>
      <c r="I6376" s="52">
        <v>45628</v>
      </c>
      <c r="J6376" t="s">
        <v>2457</v>
      </c>
      <c r="K6376">
        <v>75</v>
      </c>
      <c r="L6376" s="73">
        <v>64.827833704808</v>
      </c>
      <c r="M6376">
        <v>75</v>
      </c>
      <c r="N6376">
        <v>1</v>
      </c>
      <c r="O6376" s="73">
        <v>61.558847946995897</v>
      </c>
      <c r="P6376">
        <v>75</v>
      </c>
      <c r="Q6376">
        <v>1</v>
      </c>
      <c r="R6376">
        <v>75</v>
      </c>
      <c r="S6376">
        <v>0.999999999999999</v>
      </c>
      <c r="T6376">
        <v>44.206557686874902</v>
      </c>
      <c r="U6376">
        <v>0.71140390500309902</v>
      </c>
      <c r="V6376">
        <v>73</v>
      </c>
      <c r="W6376">
        <v>0</v>
      </c>
      <c r="X6376">
        <v>0</v>
      </c>
      <c r="Y6376">
        <v>75</v>
      </c>
      <c r="Z6376">
        <v>1</v>
      </c>
      <c r="AA6376">
        <v>5.5674473406698297</v>
      </c>
      <c r="AB6376">
        <v>64</v>
      </c>
      <c r="AC6376">
        <v>0.90714108339774102</v>
      </c>
      <c r="AD6376">
        <v>11</v>
      </c>
      <c r="AE6376">
        <v>9.2858916602257993E-2</v>
      </c>
      <c r="AF6376">
        <v>0</v>
      </c>
      <c r="AG6376">
        <v>3.6082000000000001E-16</v>
      </c>
      <c r="AH6376">
        <v>3.25073775093619E-3</v>
      </c>
      <c r="AI6376">
        <v>2</v>
      </c>
      <c r="AJ6376" s="73">
        <v>61.185531586491003</v>
      </c>
      <c r="AK6376">
        <v>75</v>
      </c>
      <c r="AL6376">
        <v>1</v>
      </c>
      <c r="AM6376">
        <v>0</v>
      </c>
      <c r="AN6376">
        <v>0</v>
      </c>
      <c r="AO6376">
        <v>0</v>
      </c>
      <c r="AP6376">
        <v>0</v>
      </c>
      <c r="AQ6376">
        <v>75</v>
      </c>
      <c r="AR6376">
        <v>1</v>
      </c>
      <c r="AS6376">
        <v>0</v>
      </c>
      <c r="AT6376">
        <v>0</v>
      </c>
      <c r="AU6376">
        <v>0</v>
      </c>
      <c r="AV6376">
        <v>0</v>
      </c>
      <c r="AW6376">
        <v>75</v>
      </c>
      <c r="AX6376">
        <v>0.999999999999999</v>
      </c>
      <c r="AY6376" s="73">
        <v>70.541906898221001</v>
      </c>
      <c r="AZ6376">
        <v>75</v>
      </c>
      <c r="BA6376">
        <v>1</v>
      </c>
      <c r="BB6376">
        <v>75</v>
      </c>
      <c r="BC6376">
        <v>1</v>
      </c>
      <c r="BD6376">
        <v>0</v>
      </c>
      <c r="BE6376">
        <v>0</v>
      </c>
      <c r="BF6376">
        <v>64.827833704808</v>
      </c>
      <c r="BG6376">
        <v>61.558847946995897</v>
      </c>
      <c r="BH6376">
        <v>70.541906898221001</v>
      </c>
      <c r="BI6376">
        <v>61.185531586491003</v>
      </c>
    </row>
    <row r="6377" spans="1:61" x14ac:dyDescent="0.25">
      <c r="A6377" s="10" t="str">
        <f>VLOOKUP(D6377,'Index-Relations'!E:F,2,FALSE)</f>
        <v>ESG</v>
      </c>
      <c r="B6377" t="s">
        <v>3450</v>
      </c>
      <c r="C6377" s="53" t="s">
        <v>2762</v>
      </c>
      <c r="D6377" s="59" t="s">
        <v>2959</v>
      </c>
      <c r="E6377" s="59" t="s">
        <v>9793</v>
      </c>
      <c r="F6377" t="s">
        <v>1309</v>
      </c>
      <c r="G6377" t="s">
        <v>2519</v>
      </c>
      <c r="H6377" t="s">
        <v>1310</v>
      </c>
      <c r="I6377" s="52">
        <v>45597</v>
      </c>
      <c r="J6377" t="s">
        <v>2457</v>
      </c>
      <c r="K6377">
        <v>75</v>
      </c>
      <c r="L6377" s="73">
        <v>64.981288627194004</v>
      </c>
      <c r="M6377">
        <v>75</v>
      </c>
      <c r="N6377">
        <v>1</v>
      </c>
      <c r="O6377" s="73">
        <v>61.70067820269</v>
      </c>
      <c r="P6377">
        <v>75</v>
      </c>
      <c r="Q6377">
        <v>1</v>
      </c>
      <c r="R6377">
        <v>75</v>
      </c>
      <c r="S6377">
        <v>1</v>
      </c>
      <c r="T6377">
        <v>44.205581866485197</v>
      </c>
      <c r="U6377">
        <v>0.71314536210192703</v>
      </c>
      <c r="V6377">
        <v>73</v>
      </c>
      <c r="W6377">
        <v>0</v>
      </c>
      <c r="X6377">
        <v>0</v>
      </c>
      <c r="Y6377">
        <v>75</v>
      </c>
      <c r="Z6377">
        <v>1</v>
      </c>
      <c r="AA6377">
        <v>5.6661630783055701</v>
      </c>
      <c r="AB6377">
        <v>64</v>
      </c>
      <c r="AC6377">
        <v>0.90454056712410502</v>
      </c>
      <c r="AD6377">
        <v>11</v>
      </c>
      <c r="AE6377">
        <v>9.5459432875894604E-2</v>
      </c>
      <c r="AF6377">
        <v>0</v>
      </c>
      <c r="AG6377">
        <v>0</v>
      </c>
      <c r="AH6377">
        <v>3.1967796657235699E-3</v>
      </c>
      <c r="AI6377">
        <v>2</v>
      </c>
      <c r="AJ6377" s="73">
        <v>61.400862603468902</v>
      </c>
      <c r="AK6377">
        <v>75</v>
      </c>
      <c r="AL6377">
        <v>1</v>
      </c>
      <c r="AM6377">
        <v>0</v>
      </c>
      <c r="AN6377">
        <v>0</v>
      </c>
      <c r="AO6377">
        <v>0</v>
      </c>
      <c r="AP6377">
        <v>0</v>
      </c>
      <c r="AQ6377">
        <v>75</v>
      </c>
      <c r="AR6377">
        <v>1</v>
      </c>
      <c r="AS6377">
        <v>0</v>
      </c>
      <c r="AT6377">
        <v>0</v>
      </c>
      <c r="AU6377">
        <v>0</v>
      </c>
      <c r="AV6377">
        <v>0</v>
      </c>
      <c r="AW6377">
        <v>75</v>
      </c>
      <c r="AX6377">
        <v>1</v>
      </c>
      <c r="AY6377" s="73">
        <v>70.670984841467899</v>
      </c>
      <c r="AZ6377">
        <v>75</v>
      </c>
      <c r="BA6377">
        <v>1</v>
      </c>
      <c r="BB6377">
        <v>75</v>
      </c>
      <c r="BC6377">
        <v>1</v>
      </c>
      <c r="BD6377">
        <v>0</v>
      </c>
      <c r="BE6377">
        <v>0</v>
      </c>
      <c r="BF6377">
        <v>64.981288627194004</v>
      </c>
      <c r="BG6377">
        <v>61.70067820269</v>
      </c>
      <c r="BH6377">
        <v>70.670984841467899</v>
      </c>
      <c r="BI6377">
        <v>61.400862603468902</v>
      </c>
    </row>
    <row r="6378" spans="1:61" x14ac:dyDescent="0.25">
      <c r="A6378" s="10" t="str">
        <f>VLOOKUP(D6378,'Index-Relations'!E:F,2,FALSE)</f>
        <v>ESG</v>
      </c>
      <c r="B6378" t="s">
        <v>3450</v>
      </c>
      <c r="C6378" s="53" t="s">
        <v>2763</v>
      </c>
      <c r="D6378" s="59" t="s">
        <v>2959</v>
      </c>
      <c r="E6378" s="59" t="s">
        <v>9794</v>
      </c>
      <c r="F6378" t="s">
        <v>1309</v>
      </c>
      <c r="G6378" t="s">
        <v>2519</v>
      </c>
      <c r="H6378" t="s">
        <v>1310</v>
      </c>
      <c r="I6378" s="52">
        <v>45566</v>
      </c>
      <c r="J6378" t="s">
        <v>2457</v>
      </c>
      <c r="K6378">
        <v>75</v>
      </c>
      <c r="L6378" s="73">
        <v>64.815621002325003</v>
      </c>
      <c r="M6378">
        <v>75</v>
      </c>
      <c r="N6378">
        <v>1</v>
      </c>
      <c r="O6378" s="73">
        <v>61.751106417667899</v>
      </c>
      <c r="P6378">
        <v>75</v>
      </c>
      <c r="Q6378">
        <v>1</v>
      </c>
      <c r="R6378">
        <v>75</v>
      </c>
      <c r="S6378">
        <v>1</v>
      </c>
      <c r="T6378">
        <v>44.036270844980102</v>
      </c>
      <c r="U6378">
        <v>0.70781831570696696</v>
      </c>
      <c r="V6378">
        <v>73</v>
      </c>
      <c r="W6378">
        <v>0</v>
      </c>
      <c r="X6378">
        <v>0</v>
      </c>
      <c r="Y6378">
        <v>75</v>
      </c>
      <c r="Z6378">
        <v>1</v>
      </c>
      <c r="AA6378">
        <v>5.4220838833658602</v>
      </c>
      <c r="AB6378">
        <v>63</v>
      </c>
      <c r="AC6378">
        <v>0.90214605873810405</v>
      </c>
      <c r="AD6378">
        <v>12</v>
      </c>
      <c r="AE6378">
        <v>9.7853941261896005E-2</v>
      </c>
      <c r="AF6378">
        <v>0</v>
      </c>
      <c r="AG6378">
        <v>0</v>
      </c>
      <c r="AH6378">
        <v>1.6966732370977201E-5</v>
      </c>
      <c r="AI6378">
        <v>1</v>
      </c>
      <c r="AJ6378" s="73">
        <v>61.1527343433129</v>
      </c>
      <c r="AK6378">
        <v>75</v>
      </c>
      <c r="AL6378">
        <v>1</v>
      </c>
      <c r="AM6378">
        <v>0</v>
      </c>
      <c r="AN6378">
        <v>0</v>
      </c>
      <c r="AO6378">
        <v>0</v>
      </c>
      <c r="AP6378">
        <v>0</v>
      </c>
      <c r="AQ6378">
        <v>75</v>
      </c>
      <c r="AR6378">
        <v>1</v>
      </c>
      <c r="AS6378">
        <v>0</v>
      </c>
      <c r="AT6378">
        <v>0</v>
      </c>
      <c r="AU6378">
        <v>0</v>
      </c>
      <c r="AV6378">
        <v>0</v>
      </c>
      <c r="AW6378">
        <v>75</v>
      </c>
      <c r="AX6378">
        <v>1</v>
      </c>
      <c r="AY6378" s="73">
        <v>70.419008530687904</v>
      </c>
      <c r="AZ6378">
        <v>75</v>
      </c>
      <c r="BA6378">
        <v>1</v>
      </c>
      <c r="BB6378">
        <v>75</v>
      </c>
      <c r="BC6378">
        <v>1</v>
      </c>
      <c r="BD6378">
        <v>0</v>
      </c>
      <c r="BE6378">
        <v>0</v>
      </c>
      <c r="BF6378">
        <v>64.815621002325003</v>
      </c>
      <c r="BG6378">
        <v>61.751106417667899</v>
      </c>
      <c r="BH6378">
        <v>70.419008530687904</v>
      </c>
      <c r="BI6378">
        <v>61.1527343433129</v>
      </c>
    </row>
    <row r="6379" spans="1:61" x14ac:dyDescent="0.25">
      <c r="A6379" s="10" t="str">
        <f>VLOOKUP(D6379,'Index-Relations'!E:F,2,FALSE)</f>
        <v>ESG</v>
      </c>
      <c r="B6379" t="s">
        <v>3450</v>
      </c>
      <c r="C6379" s="53" t="s">
        <v>2764</v>
      </c>
      <c r="D6379" s="59" t="s">
        <v>2959</v>
      </c>
      <c r="E6379" s="59" t="s">
        <v>9795</v>
      </c>
      <c r="F6379" t="s">
        <v>1309</v>
      </c>
      <c r="G6379" t="s">
        <v>2519</v>
      </c>
      <c r="H6379" t="s">
        <v>1310</v>
      </c>
      <c r="I6379" s="52">
        <v>45537</v>
      </c>
      <c r="J6379" t="s">
        <v>2457</v>
      </c>
      <c r="K6379">
        <v>88</v>
      </c>
      <c r="L6379" s="73">
        <v>64.1283628478309</v>
      </c>
      <c r="M6379">
        <v>88</v>
      </c>
      <c r="N6379">
        <v>1</v>
      </c>
      <c r="O6379" s="73">
        <v>61.096998506924997</v>
      </c>
      <c r="P6379">
        <v>88</v>
      </c>
      <c r="Q6379">
        <v>1</v>
      </c>
      <c r="R6379">
        <v>88</v>
      </c>
      <c r="S6379">
        <v>1</v>
      </c>
      <c r="T6379">
        <v>44.335665997419198</v>
      </c>
      <c r="U6379">
        <v>0.74324220293666299</v>
      </c>
      <c r="V6379">
        <v>86</v>
      </c>
      <c r="W6379">
        <v>0</v>
      </c>
      <c r="X6379">
        <v>0</v>
      </c>
      <c r="Y6379">
        <v>88</v>
      </c>
      <c r="Z6379">
        <v>1</v>
      </c>
      <c r="AA6379">
        <v>5.44958481406651</v>
      </c>
      <c r="AB6379">
        <v>79</v>
      </c>
      <c r="AC6379">
        <v>0.95258135935847399</v>
      </c>
      <c r="AD6379">
        <v>12</v>
      </c>
      <c r="AE6379">
        <v>9.7286387369458202E-2</v>
      </c>
      <c r="AF6379">
        <v>-3</v>
      </c>
      <c r="AG6379">
        <v>0</v>
      </c>
      <c r="AH6379">
        <v>1.5823269621981799E-5</v>
      </c>
      <c r="AI6379">
        <v>1</v>
      </c>
      <c r="AJ6379" s="73">
        <v>60.857067774861903</v>
      </c>
      <c r="AK6379">
        <v>88</v>
      </c>
      <c r="AL6379">
        <v>1</v>
      </c>
      <c r="AM6379">
        <v>0</v>
      </c>
      <c r="AN6379">
        <v>0</v>
      </c>
      <c r="AO6379">
        <v>0</v>
      </c>
      <c r="AP6379">
        <v>0</v>
      </c>
      <c r="AQ6379">
        <v>88</v>
      </c>
      <c r="AR6379">
        <v>0.999999999999999</v>
      </c>
      <c r="AS6379">
        <v>0</v>
      </c>
      <c r="AT6379">
        <v>0</v>
      </c>
      <c r="AU6379">
        <v>0</v>
      </c>
      <c r="AV6379">
        <v>0</v>
      </c>
      <c r="AW6379">
        <v>88</v>
      </c>
      <c r="AX6379">
        <v>0.999999999999999</v>
      </c>
      <c r="AY6379" s="73">
        <v>69.346709614808006</v>
      </c>
      <c r="AZ6379">
        <v>88</v>
      </c>
      <c r="BA6379">
        <v>1</v>
      </c>
      <c r="BB6379">
        <v>88</v>
      </c>
      <c r="BC6379">
        <v>0.999999999999999</v>
      </c>
      <c r="BD6379">
        <v>0</v>
      </c>
      <c r="BE6379">
        <v>0</v>
      </c>
      <c r="BF6379">
        <v>64.1283628478309</v>
      </c>
      <c r="BG6379">
        <v>61.096998506924997</v>
      </c>
      <c r="BH6379">
        <v>69.346709614808006</v>
      </c>
      <c r="BI6379">
        <v>60.857067774861903</v>
      </c>
    </row>
    <row r="6380" spans="1:61" x14ac:dyDescent="0.25">
      <c r="A6380" s="10" t="str">
        <f>VLOOKUP(D6380,'Index-Relations'!E:F,2,FALSE)</f>
        <v>ESG</v>
      </c>
      <c r="B6380" t="s">
        <v>3450</v>
      </c>
      <c r="C6380" s="53" t="s">
        <v>3350</v>
      </c>
      <c r="D6380" s="59" t="s">
        <v>2959</v>
      </c>
      <c r="E6380" s="59" t="s">
        <v>9796</v>
      </c>
      <c r="F6380" t="s">
        <v>1309</v>
      </c>
      <c r="G6380" t="s">
        <v>2519</v>
      </c>
      <c r="H6380" t="s">
        <v>1310</v>
      </c>
      <c r="I6380" s="52">
        <v>45505</v>
      </c>
      <c r="J6380" t="s">
        <v>2457</v>
      </c>
      <c r="K6380">
        <v>88</v>
      </c>
      <c r="L6380" s="73">
        <v>64.233191084710896</v>
      </c>
      <c r="M6380">
        <v>88</v>
      </c>
      <c r="N6380">
        <v>1</v>
      </c>
      <c r="O6380" s="73">
        <v>61.229585826802897</v>
      </c>
      <c r="P6380">
        <v>88</v>
      </c>
      <c r="Q6380">
        <v>1</v>
      </c>
      <c r="R6380">
        <v>88</v>
      </c>
      <c r="S6380">
        <v>0.999999999999999</v>
      </c>
      <c r="T6380">
        <v>44.142655302063403</v>
      </c>
      <c r="U6380">
        <v>0.71827400416287701</v>
      </c>
      <c r="V6380">
        <v>86</v>
      </c>
      <c r="W6380">
        <v>0</v>
      </c>
      <c r="X6380">
        <v>0</v>
      </c>
      <c r="Y6380">
        <v>88</v>
      </c>
      <c r="Z6380">
        <v>0.999999999999999</v>
      </c>
      <c r="AA6380">
        <v>5.6381677759925504</v>
      </c>
      <c r="AB6380">
        <v>75</v>
      </c>
      <c r="AC6380">
        <v>0.88190134445198598</v>
      </c>
      <c r="AD6380">
        <v>13</v>
      </c>
      <c r="AE6380">
        <v>0.11809865554801301</v>
      </c>
      <c r="AF6380">
        <v>0</v>
      </c>
      <c r="AG6380">
        <v>4.5797000000000002E-16</v>
      </c>
      <c r="AH6380">
        <v>1.6978687779959801E-5</v>
      </c>
      <c r="AI6380">
        <v>1</v>
      </c>
      <c r="AJ6380" s="73">
        <v>60.929777588686001</v>
      </c>
      <c r="AK6380">
        <v>88</v>
      </c>
      <c r="AL6380">
        <v>1</v>
      </c>
      <c r="AM6380">
        <v>0</v>
      </c>
      <c r="AN6380">
        <v>0</v>
      </c>
      <c r="AO6380">
        <v>0</v>
      </c>
      <c r="AP6380">
        <v>0</v>
      </c>
      <c r="AQ6380">
        <v>88</v>
      </c>
      <c r="AR6380">
        <v>0.999999999999999</v>
      </c>
      <c r="AS6380">
        <v>0</v>
      </c>
      <c r="AT6380">
        <v>0</v>
      </c>
      <c r="AU6380">
        <v>0</v>
      </c>
      <c r="AV6380">
        <v>0</v>
      </c>
      <c r="AW6380">
        <v>88</v>
      </c>
      <c r="AX6380">
        <v>0.999999999999999</v>
      </c>
      <c r="AY6380" s="73">
        <v>69.384648573140893</v>
      </c>
      <c r="AZ6380">
        <v>88</v>
      </c>
      <c r="BA6380">
        <v>1</v>
      </c>
      <c r="BB6380">
        <v>88</v>
      </c>
      <c r="BC6380">
        <v>0.999999999999999</v>
      </c>
      <c r="BD6380">
        <v>0</v>
      </c>
      <c r="BE6380">
        <v>0</v>
      </c>
      <c r="BF6380">
        <v>64.233191084710896</v>
      </c>
      <c r="BG6380">
        <v>61.229585826802897</v>
      </c>
      <c r="BH6380">
        <v>69.384648573140893</v>
      </c>
      <c r="BI6380">
        <v>60.929777588686001</v>
      </c>
    </row>
    <row r="6381" spans="1:61" x14ac:dyDescent="0.25">
      <c r="A6381" s="10" t="str">
        <f>VLOOKUP(D6381,'Index-Relations'!E:F,2,FALSE)</f>
        <v>ESG</v>
      </c>
      <c r="B6381" t="s">
        <v>3450</v>
      </c>
      <c r="C6381" s="53" t="s">
        <v>2765</v>
      </c>
      <c r="D6381" s="59" t="s">
        <v>2959</v>
      </c>
      <c r="E6381" s="59" t="s">
        <v>9797</v>
      </c>
      <c r="F6381" t="s">
        <v>1309</v>
      </c>
      <c r="G6381" t="s">
        <v>2519</v>
      </c>
      <c r="H6381" t="s">
        <v>1310</v>
      </c>
      <c r="I6381" s="52">
        <v>45474</v>
      </c>
      <c r="J6381" t="s">
        <v>2457</v>
      </c>
      <c r="K6381">
        <v>88</v>
      </c>
      <c r="L6381" s="73">
        <v>63.868787849226003</v>
      </c>
      <c r="M6381">
        <v>88</v>
      </c>
      <c r="N6381">
        <v>1</v>
      </c>
      <c r="O6381" s="73">
        <v>60.882302615062997</v>
      </c>
      <c r="P6381">
        <v>88</v>
      </c>
      <c r="Q6381">
        <v>1</v>
      </c>
      <c r="R6381">
        <v>88</v>
      </c>
      <c r="S6381">
        <v>0.999999999999999</v>
      </c>
      <c r="T6381">
        <v>44.155622151820303</v>
      </c>
      <c r="U6381">
        <v>0.91936844773117299</v>
      </c>
      <c r="V6381">
        <v>86</v>
      </c>
      <c r="W6381">
        <v>0</v>
      </c>
      <c r="X6381">
        <v>0</v>
      </c>
      <c r="Y6381">
        <v>88</v>
      </c>
      <c r="Z6381">
        <v>1</v>
      </c>
      <c r="AA6381">
        <v>5.9957613452538103</v>
      </c>
      <c r="AB6381">
        <v>76</v>
      </c>
      <c r="AC6381">
        <v>0.88321673764356301</v>
      </c>
      <c r="AD6381">
        <v>12</v>
      </c>
      <c r="AE6381">
        <v>0.116783262356436</v>
      </c>
      <c r="AF6381">
        <v>0</v>
      </c>
      <c r="AG6381">
        <v>0</v>
      </c>
      <c r="AH6381">
        <v>1.6899974550948999E-5</v>
      </c>
      <c r="AI6381">
        <v>1</v>
      </c>
      <c r="AJ6381" s="73">
        <v>60.630225689270901</v>
      </c>
      <c r="AK6381">
        <v>88</v>
      </c>
      <c r="AL6381">
        <v>1</v>
      </c>
      <c r="AM6381">
        <v>0</v>
      </c>
      <c r="AN6381">
        <v>0</v>
      </c>
      <c r="AO6381">
        <v>0</v>
      </c>
      <c r="AP6381">
        <v>0</v>
      </c>
      <c r="AQ6381">
        <v>88</v>
      </c>
      <c r="AR6381">
        <v>1</v>
      </c>
      <c r="AS6381">
        <v>0</v>
      </c>
      <c r="AT6381">
        <v>0</v>
      </c>
      <c r="AU6381">
        <v>0</v>
      </c>
      <c r="AV6381">
        <v>0</v>
      </c>
      <c r="AW6381">
        <v>88</v>
      </c>
      <c r="AX6381">
        <v>1</v>
      </c>
      <c r="AY6381" s="73">
        <v>69.011396520934994</v>
      </c>
      <c r="AZ6381">
        <v>88</v>
      </c>
      <c r="BA6381">
        <v>1</v>
      </c>
      <c r="BB6381">
        <v>88</v>
      </c>
      <c r="BC6381">
        <v>1</v>
      </c>
      <c r="BD6381">
        <v>0</v>
      </c>
      <c r="BE6381">
        <v>0</v>
      </c>
      <c r="BF6381">
        <v>63.868787849226003</v>
      </c>
      <c r="BG6381">
        <v>60.882302615062997</v>
      </c>
      <c r="BH6381">
        <v>69.011396520934994</v>
      </c>
      <c r="BI6381">
        <v>60.630225689270901</v>
      </c>
    </row>
    <row r="6382" spans="1:61" x14ac:dyDescent="0.25">
      <c r="A6382" s="10" t="str">
        <f>VLOOKUP(D6382,'Index-Relations'!E:F,2,FALSE)</f>
        <v>ESG</v>
      </c>
      <c r="B6382" t="s">
        <v>3450</v>
      </c>
      <c r="C6382" s="53" t="s">
        <v>2766</v>
      </c>
      <c r="D6382" s="59" t="s">
        <v>2959</v>
      </c>
      <c r="E6382" s="59" t="s">
        <v>9798</v>
      </c>
      <c r="F6382" t="s">
        <v>1309</v>
      </c>
      <c r="G6382" t="s">
        <v>2519</v>
      </c>
      <c r="H6382" t="s">
        <v>1310</v>
      </c>
      <c r="I6382" s="52">
        <v>45446</v>
      </c>
      <c r="J6382" t="s">
        <v>2457</v>
      </c>
      <c r="K6382">
        <v>88</v>
      </c>
      <c r="L6382" s="73">
        <v>64.241721008097002</v>
      </c>
      <c r="M6382">
        <v>88</v>
      </c>
      <c r="N6382">
        <v>1</v>
      </c>
      <c r="O6382" s="73">
        <v>61.376498402198003</v>
      </c>
      <c r="P6382">
        <v>88</v>
      </c>
      <c r="Q6382">
        <v>1</v>
      </c>
      <c r="R6382">
        <v>88</v>
      </c>
      <c r="S6382">
        <v>1</v>
      </c>
      <c r="T6382">
        <v>44.094994042160202</v>
      </c>
      <c r="U6382">
        <v>0.92120380695414295</v>
      </c>
      <c r="V6382">
        <v>86</v>
      </c>
      <c r="W6382">
        <v>0</v>
      </c>
      <c r="X6382">
        <v>0</v>
      </c>
      <c r="Y6382">
        <v>88</v>
      </c>
      <c r="Z6382">
        <v>1</v>
      </c>
      <c r="AA6382">
        <v>5.9973175163005399</v>
      </c>
      <c r="AB6382">
        <v>77</v>
      </c>
      <c r="AC6382">
        <v>0.89718374437360704</v>
      </c>
      <c r="AD6382">
        <v>11</v>
      </c>
      <c r="AE6382">
        <v>0.102816255626392</v>
      </c>
      <c r="AF6382">
        <v>0</v>
      </c>
      <c r="AG6382">
        <v>1.388E-17</v>
      </c>
      <c r="AH6382">
        <v>1.6689151682158E-5</v>
      </c>
      <c r="AI6382">
        <v>1</v>
      </c>
      <c r="AJ6382" s="73">
        <v>60.963683943428897</v>
      </c>
      <c r="AK6382">
        <v>88</v>
      </c>
      <c r="AL6382">
        <v>1</v>
      </c>
      <c r="AM6382">
        <v>0</v>
      </c>
      <c r="AN6382">
        <v>0</v>
      </c>
      <c r="AO6382">
        <v>0</v>
      </c>
      <c r="AP6382">
        <v>0</v>
      </c>
      <c r="AQ6382">
        <v>88</v>
      </c>
      <c r="AR6382">
        <v>0.999999999999999</v>
      </c>
      <c r="AS6382">
        <v>0</v>
      </c>
      <c r="AT6382">
        <v>0</v>
      </c>
      <c r="AU6382">
        <v>0</v>
      </c>
      <c r="AV6382">
        <v>0</v>
      </c>
      <c r="AW6382">
        <v>88</v>
      </c>
      <c r="AX6382">
        <v>1</v>
      </c>
      <c r="AY6382" s="73">
        <v>69.227787249610003</v>
      </c>
      <c r="AZ6382">
        <v>88</v>
      </c>
      <c r="BA6382">
        <v>1</v>
      </c>
      <c r="BB6382">
        <v>88</v>
      </c>
      <c r="BC6382">
        <v>0.999999999999999</v>
      </c>
      <c r="BD6382">
        <v>0</v>
      </c>
      <c r="BE6382">
        <v>0</v>
      </c>
      <c r="BF6382">
        <v>64.241721008097002</v>
      </c>
      <c r="BG6382">
        <v>61.376498402198003</v>
      </c>
      <c r="BH6382">
        <v>69.227787249610003</v>
      </c>
      <c r="BI6382">
        <v>60.963683943428897</v>
      </c>
    </row>
    <row r="6383" spans="1:61" x14ac:dyDescent="0.25">
      <c r="A6383" s="10" t="str">
        <f>VLOOKUP(D6383,'Index-Relations'!E:F,2,FALSE)</f>
        <v>ESG</v>
      </c>
      <c r="B6383" t="s">
        <v>3450</v>
      </c>
      <c r="C6383" s="53" t="s">
        <v>2767</v>
      </c>
      <c r="D6383" s="59" t="s">
        <v>2959</v>
      </c>
      <c r="E6383" s="59" t="s">
        <v>9799</v>
      </c>
      <c r="F6383" t="s">
        <v>1309</v>
      </c>
      <c r="G6383" t="s">
        <v>2519</v>
      </c>
      <c r="H6383" t="s">
        <v>1310</v>
      </c>
      <c r="I6383" s="52">
        <v>45413</v>
      </c>
      <c r="J6383" t="s">
        <v>2457</v>
      </c>
      <c r="K6383">
        <v>88</v>
      </c>
      <c r="L6383" s="73">
        <v>64.314255400991996</v>
      </c>
      <c r="M6383">
        <v>88</v>
      </c>
      <c r="N6383">
        <v>1</v>
      </c>
      <c r="O6383" s="73">
        <v>61.564114942693003</v>
      </c>
      <c r="P6383">
        <v>88</v>
      </c>
      <c r="Q6383">
        <v>1</v>
      </c>
      <c r="R6383">
        <v>88</v>
      </c>
      <c r="S6383">
        <v>1</v>
      </c>
      <c r="T6383">
        <v>43.999632901976597</v>
      </c>
      <c r="U6383">
        <v>0.91989291412844998</v>
      </c>
      <c r="V6383">
        <v>86</v>
      </c>
      <c r="W6383">
        <v>0</v>
      </c>
      <c r="X6383">
        <v>0</v>
      </c>
      <c r="Y6383">
        <v>88</v>
      </c>
      <c r="Z6383">
        <v>1</v>
      </c>
      <c r="AA6383">
        <v>6.2066795112618998</v>
      </c>
      <c r="AB6383">
        <v>77</v>
      </c>
      <c r="AC6383">
        <v>0.89164370887212896</v>
      </c>
      <c r="AD6383">
        <v>11</v>
      </c>
      <c r="AE6383">
        <v>0.108356291127871</v>
      </c>
      <c r="AF6383">
        <v>0</v>
      </c>
      <c r="AG6383">
        <v>0</v>
      </c>
      <c r="AH6383">
        <v>1.5767252346973101E-5</v>
      </c>
      <c r="AI6383">
        <v>1</v>
      </c>
      <c r="AJ6383" s="73">
        <v>61.026180465998003</v>
      </c>
      <c r="AK6383">
        <v>88</v>
      </c>
      <c r="AL6383">
        <v>1</v>
      </c>
      <c r="AM6383">
        <v>0</v>
      </c>
      <c r="AN6383">
        <v>0</v>
      </c>
      <c r="AO6383">
        <v>0</v>
      </c>
      <c r="AP6383">
        <v>0</v>
      </c>
      <c r="AQ6383">
        <v>88</v>
      </c>
      <c r="AR6383">
        <v>1</v>
      </c>
      <c r="AS6383">
        <v>0</v>
      </c>
      <c r="AT6383">
        <v>0</v>
      </c>
      <c r="AU6383">
        <v>0</v>
      </c>
      <c r="AV6383">
        <v>0</v>
      </c>
      <c r="AW6383">
        <v>88</v>
      </c>
      <c r="AX6383">
        <v>1</v>
      </c>
      <c r="AY6383" s="73">
        <v>69.125280411995007</v>
      </c>
      <c r="AZ6383">
        <v>88</v>
      </c>
      <c r="BA6383">
        <v>1</v>
      </c>
      <c r="BB6383">
        <v>88</v>
      </c>
      <c r="BC6383">
        <v>1</v>
      </c>
      <c r="BD6383">
        <v>0</v>
      </c>
      <c r="BE6383">
        <v>0</v>
      </c>
      <c r="BF6383">
        <v>64.314255400991996</v>
      </c>
      <c r="BG6383">
        <v>61.564114942693003</v>
      </c>
      <c r="BH6383">
        <v>69.125280411995007</v>
      </c>
      <c r="BI6383">
        <v>61.026180465998003</v>
      </c>
    </row>
    <row r="6384" spans="1:61" x14ac:dyDescent="0.25">
      <c r="A6384" s="10" t="str">
        <f>VLOOKUP(D6384,'Index-Relations'!E:F,2,FALSE)</f>
        <v>ESG</v>
      </c>
      <c r="B6384" t="s">
        <v>3450</v>
      </c>
      <c r="C6384" s="53" t="s">
        <v>2768</v>
      </c>
      <c r="D6384" s="59" t="s">
        <v>2959</v>
      </c>
      <c r="E6384" s="59" t="s">
        <v>9800</v>
      </c>
      <c r="F6384" t="s">
        <v>1309</v>
      </c>
      <c r="G6384" t="s">
        <v>2519</v>
      </c>
      <c r="H6384" t="s">
        <v>1310</v>
      </c>
      <c r="I6384" s="52">
        <v>45383</v>
      </c>
      <c r="J6384" t="s">
        <v>2457</v>
      </c>
      <c r="K6384">
        <v>95</v>
      </c>
      <c r="L6384">
        <v>63.805530702762702</v>
      </c>
      <c r="M6384">
        <v>95</v>
      </c>
      <c r="N6384">
        <v>1</v>
      </c>
      <c r="O6384">
        <v>61.339555320691602</v>
      </c>
      <c r="P6384">
        <v>95</v>
      </c>
      <c r="Q6384">
        <v>1</v>
      </c>
      <c r="R6384">
        <v>95</v>
      </c>
      <c r="S6384">
        <v>1</v>
      </c>
      <c r="T6384">
        <v>45.183458906675902</v>
      </c>
      <c r="U6384">
        <v>0.92707946954467502</v>
      </c>
      <c r="V6384">
        <v>94</v>
      </c>
      <c r="W6384">
        <v>0</v>
      </c>
      <c r="X6384">
        <v>0</v>
      </c>
      <c r="Y6384">
        <v>95</v>
      </c>
      <c r="Z6384">
        <v>0.999999999999999</v>
      </c>
      <c r="AA6384">
        <v>5.8809118767886801</v>
      </c>
      <c r="AB6384">
        <v>83</v>
      </c>
      <c r="AC6384">
        <v>0.90765851663167896</v>
      </c>
      <c r="AD6384">
        <v>12</v>
      </c>
      <c r="AE6384">
        <v>9.2341483368320695E-2</v>
      </c>
      <c r="AF6384">
        <v>0</v>
      </c>
      <c r="AG6384">
        <v>1.1102E-16</v>
      </c>
      <c r="AH6384">
        <v>3.7546574681052402E-5</v>
      </c>
      <c r="AI6384">
        <v>2</v>
      </c>
      <c r="AJ6384">
        <v>59.070437275500602</v>
      </c>
      <c r="AK6384">
        <v>95</v>
      </c>
      <c r="AL6384">
        <v>1</v>
      </c>
      <c r="AM6384">
        <v>0</v>
      </c>
      <c r="AN6384">
        <v>0</v>
      </c>
      <c r="AO6384">
        <v>0</v>
      </c>
      <c r="AP6384">
        <v>0</v>
      </c>
      <c r="AQ6384">
        <v>95</v>
      </c>
      <c r="AR6384">
        <v>0.999999999999999</v>
      </c>
      <c r="AS6384">
        <v>0</v>
      </c>
      <c r="AT6384">
        <v>0</v>
      </c>
      <c r="AU6384">
        <v>0</v>
      </c>
      <c r="AV6384">
        <v>0</v>
      </c>
      <c r="AW6384">
        <v>95</v>
      </c>
      <c r="AX6384">
        <v>1</v>
      </c>
      <c r="AY6384">
        <v>70.114509434069902</v>
      </c>
      <c r="AZ6384">
        <v>95</v>
      </c>
      <c r="BA6384">
        <v>1</v>
      </c>
      <c r="BB6384">
        <v>95</v>
      </c>
      <c r="BC6384">
        <v>0.999999999999999</v>
      </c>
      <c r="BD6384">
        <v>0</v>
      </c>
      <c r="BE6384">
        <v>0</v>
      </c>
      <c r="BF6384">
        <v>60.255370146437002</v>
      </c>
      <c r="BG6384">
        <v>58.050406873430902</v>
      </c>
      <c r="BH6384">
        <v>66.008038472102896</v>
      </c>
      <c r="BI6384">
        <v>56.821209904557897</v>
      </c>
    </row>
    <row r="6385" spans="1:61" x14ac:dyDescent="0.25">
      <c r="A6385" s="10" t="str">
        <f>VLOOKUP(D6385,'Index-Relations'!E:F,2,FALSE)</f>
        <v>ESG</v>
      </c>
      <c r="B6385" t="s">
        <v>3450</v>
      </c>
      <c r="C6385" s="53" t="s">
        <v>2769</v>
      </c>
      <c r="D6385" s="59" t="s">
        <v>2959</v>
      </c>
      <c r="E6385" s="59" t="s">
        <v>9801</v>
      </c>
      <c r="F6385" t="s">
        <v>1309</v>
      </c>
      <c r="G6385" t="s">
        <v>2519</v>
      </c>
      <c r="H6385" t="s">
        <v>1310</v>
      </c>
      <c r="I6385" s="52">
        <v>45352</v>
      </c>
      <c r="J6385" t="s">
        <v>2457</v>
      </c>
      <c r="K6385">
        <v>95</v>
      </c>
      <c r="L6385">
        <v>64.335445294551803</v>
      </c>
      <c r="M6385">
        <v>95</v>
      </c>
      <c r="N6385">
        <v>1</v>
      </c>
      <c r="O6385">
        <v>62.236396982025397</v>
      </c>
      <c r="P6385">
        <v>95</v>
      </c>
      <c r="Q6385">
        <v>1</v>
      </c>
      <c r="R6385">
        <v>95</v>
      </c>
      <c r="S6385">
        <v>0.999999999999999</v>
      </c>
      <c r="T6385">
        <v>45.194118605316802</v>
      </c>
      <c r="U6385">
        <v>0.92126312288276901</v>
      </c>
      <c r="V6385">
        <v>94</v>
      </c>
      <c r="W6385">
        <v>0</v>
      </c>
      <c r="X6385">
        <v>0</v>
      </c>
      <c r="Y6385">
        <v>95</v>
      </c>
      <c r="Z6385">
        <v>1</v>
      </c>
      <c r="AA6385">
        <v>5.9677431215756203</v>
      </c>
      <c r="AB6385">
        <v>83</v>
      </c>
      <c r="AC6385">
        <v>0.90783681821935402</v>
      </c>
      <c r="AD6385">
        <v>12</v>
      </c>
      <c r="AE6385">
        <v>9.2163181780644907E-2</v>
      </c>
      <c r="AF6385">
        <v>0</v>
      </c>
      <c r="AG6385">
        <v>1.3878000000000001E-16</v>
      </c>
      <c r="AH6385">
        <v>3.2085939725201499E-5</v>
      </c>
      <c r="AI6385">
        <v>2</v>
      </c>
      <c r="AJ6385">
        <v>59.993428044320297</v>
      </c>
      <c r="AK6385">
        <v>95</v>
      </c>
      <c r="AL6385">
        <v>1</v>
      </c>
      <c r="AM6385">
        <v>0</v>
      </c>
      <c r="AN6385">
        <v>0</v>
      </c>
      <c r="AO6385">
        <v>0</v>
      </c>
      <c r="AP6385">
        <v>0</v>
      </c>
      <c r="AQ6385">
        <v>95</v>
      </c>
      <c r="AR6385">
        <v>1</v>
      </c>
      <c r="AS6385">
        <v>0</v>
      </c>
      <c r="AT6385">
        <v>0</v>
      </c>
      <c r="AU6385">
        <v>0</v>
      </c>
      <c r="AV6385">
        <v>0</v>
      </c>
      <c r="AW6385">
        <v>95</v>
      </c>
      <c r="AX6385">
        <v>0.999999999999999</v>
      </c>
      <c r="AY6385">
        <v>69.614616616821394</v>
      </c>
      <c r="AZ6385">
        <v>95</v>
      </c>
      <c r="BA6385">
        <v>1</v>
      </c>
      <c r="BB6385">
        <v>95</v>
      </c>
      <c r="BC6385">
        <v>1</v>
      </c>
      <c r="BD6385">
        <v>0</v>
      </c>
      <c r="BE6385">
        <v>0</v>
      </c>
      <c r="BF6385">
        <v>60.717873515298002</v>
      </c>
      <c r="BG6385">
        <v>58.933454256234903</v>
      </c>
      <c r="BH6385">
        <v>65.505261878838994</v>
      </c>
      <c r="BI6385">
        <v>57.570995701648997</v>
      </c>
    </row>
    <row r="6386" spans="1:61" x14ac:dyDescent="0.25">
      <c r="A6386" s="10" t="str">
        <f>VLOOKUP(D6386,'Index-Relations'!E:F,2,FALSE)</f>
        <v>ESG</v>
      </c>
      <c r="B6386" t="s">
        <v>3450</v>
      </c>
      <c r="C6386" s="53" t="s">
        <v>2770</v>
      </c>
      <c r="D6386" s="59" t="s">
        <v>2959</v>
      </c>
      <c r="E6386" s="59" t="s">
        <v>9802</v>
      </c>
      <c r="F6386" t="s">
        <v>1309</v>
      </c>
      <c r="G6386" t="s">
        <v>2519</v>
      </c>
      <c r="H6386" t="s">
        <v>1310</v>
      </c>
      <c r="I6386" s="52">
        <v>45323</v>
      </c>
      <c r="J6386" t="s">
        <v>2457</v>
      </c>
      <c r="K6386">
        <v>95</v>
      </c>
      <c r="L6386">
        <v>64.190434756344999</v>
      </c>
      <c r="M6386">
        <v>95</v>
      </c>
      <c r="N6386">
        <v>1</v>
      </c>
      <c r="O6386">
        <v>62.122219428269297</v>
      </c>
      <c r="P6386">
        <v>95</v>
      </c>
      <c r="Q6386">
        <v>1</v>
      </c>
      <c r="R6386">
        <v>95</v>
      </c>
      <c r="S6386">
        <v>1</v>
      </c>
      <c r="T6386">
        <v>45.284935206339803</v>
      </c>
      <c r="U6386">
        <v>0.91814226966664803</v>
      </c>
      <c r="V6386">
        <v>94</v>
      </c>
      <c r="W6386">
        <v>0</v>
      </c>
      <c r="X6386">
        <v>0</v>
      </c>
      <c r="Y6386">
        <v>95</v>
      </c>
      <c r="Z6386">
        <v>0.999999999999999</v>
      </c>
      <c r="AA6386">
        <v>6.0283580491701203</v>
      </c>
      <c r="AB6386">
        <v>83</v>
      </c>
      <c r="AC6386">
        <v>0.90295867038547395</v>
      </c>
      <c r="AD6386">
        <v>12</v>
      </c>
      <c r="AE6386">
        <v>9.7041329614525301E-2</v>
      </c>
      <c r="AF6386">
        <v>0</v>
      </c>
      <c r="AG6386">
        <v>0</v>
      </c>
      <c r="AH6386">
        <v>1.7197177191560102E-5</v>
      </c>
      <c r="AI6386">
        <v>1</v>
      </c>
      <c r="AJ6386">
        <v>59.838904596880603</v>
      </c>
      <c r="AK6386">
        <v>95</v>
      </c>
      <c r="AL6386">
        <v>1</v>
      </c>
      <c r="AM6386">
        <v>0</v>
      </c>
      <c r="AN6386">
        <v>0</v>
      </c>
      <c r="AO6386">
        <v>0</v>
      </c>
      <c r="AP6386">
        <v>0</v>
      </c>
      <c r="AQ6386">
        <v>95</v>
      </c>
      <c r="AR6386">
        <v>0.999999999999999</v>
      </c>
      <c r="AS6386">
        <v>0</v>
      </c>
      <c r="AT6386">
        <v>0</v>
      </c>
      <c r="AU6386">
        <v>0</v>
      </c>
      <c r="AV6386">
        <v>0</v>
      </c>
      <c r="AW6386">
        <v>95</v>
      </c>
      <c r="AX6386">
        <v>0.999999999999999</v>
      </c>
      <c r="AY6386">
        <v>69.482661050816205</v>
      </c>
      <c r="AZ6386">
        <v>95</v>
      </c>
      <c r="BA6386">
        <v>1</v>
      </c>
      <c r="BB6386">
        <v>95</v>
      </c>
      <c r="BC6386">
        <v>0.999999999999999</v>
      </c>
      <c r="BD6386">
        <v>0</v>
      </c>
      <c r="BE6386">
        <v>0</v>
      </c>
      <c r="BF6386">
        <v>60.526284060527999</v>
      </c>
      <c r="BG6386">
        <v>58.801830901777002</v>
      </c>
      <c r="BH6386">
        <v>65.296720052676903</v>
      </c>
      <c r="BI6386">
        <v>57.391962249366998</v>
      </c>
    </row>
    <row r="6387" spans="1:61" x14ac:dyDescent="0.25">
      <c r="A6387" s="10" t="str">
        <f>VLOOKUP(D6387,'Index-Relations'!E:F,2,FALSE)</f>
        <v>ESG</v>
      </c>
      <c r="B6387" t="s">
        <v>3450</v>
      </c>
      <c r="C6387" s="53" t="s">
        <v>2760</v>
      </c>
      <c r="D6387" s="59" t="s">
        <v>2960</v>
      </c>
      <c r="E6387" s="59" t="s">
        <v>9803</v>
      </c>
      <c r="F6387" t="s">
        <v>1313</v>
      </c>
      <c r="G6387" t="s">
        <v>2537</v>
      </c>
      <c r="H6387" t="s">
        <v>1314</v>
      </c>
      <c r="I6387" s="52">
        <v>45659</v>
      </c>
      <c r="J6387" t="s">
        <v>2457</v>
      </c>
      <c r="K6387">
        <v>43</v>
      </c>
      <c r="L6387" s="73">
        <v>68.813641814085003</v>
      </c>
      <c r="M6387">
        <v>43</v>
      </c>
      <c r="N6387">
        <v>1</v>
      </c>
      <c r="O6387" s="73">
        <v>70.091733051367996</v>
      </c>
      <c r="P6387">
        <v>43</v>
      </c>
      <c r="Q6387">
        <v>1</v>
      </c>
      <c r="R6387">
        <v>43</v>
      </c>
      <c r="S6387">
        <v>1</v>
      </c>
      <c r="T6387">
        <v>64.340432468642305</v>
      </c>
      <c r="U6387">
        <v>0.95208380984060403</v>
      </c>
      <c r="V6387">
        <v>43</v>
      </c>
      <c r="W6387">
        <v>6.8339398851363998E-3</v>
      </c>
      <c r="X6387">
        <v>4</v>
      </c>
      <c r="Y6387">
        <v>43</v>
      </c>
      <c r="Z6387">
        <v>1</v>
      </c>
      <c r="AA6387">
        <v>144.655118615221</v>
      </c>
      <c r="AB6387">
        <v>42</v>
      </c>
      <c r="AC6387">
        <v>0.946476970517524</v>
      </c>
      <c r="AD6387">
        <v>1</v>
      </c>
      <c r="AE6387">
        <v>5.3523029482476003E-2</v>
      </c>
      <c r="AF6387">
        <v>0</v>
      </c>
      <c r="AG6387">
        <v>0</v>
      </c>
      <c r="AH6387">
        <v>0.10259487507614699</v>
      </c>
      <c r="AI6387">
        <v>33</v>
      </c>
      <c r="AJ6387" s="73">
        <v>65.571158339498993</v>
      </c>
      <c r="AK6387">
        <v>43</v>
      </c>
      <c r="AL6387">
        <v>1</v>
      </c>
      <c r="AM6387">
        <v>0</v>
      </c>
      <c r="AN6387">
        <v>0</v>
      </c>
      <c r="AO6387">
        <v>0</v>
      </c>
      <c r="AP6387">
        <v>0</v>
      </c>
      <c r="AQ6387">
        <v>43</v>
      </c>
      <c r="AR6387">
        <v>0.999999999999999</v>
      </c>
      <c r="AS6387">
        <v>0</v>
      </c>
      <c r="AT6387">
        <v>0</v>
      </c>
      <c r="AU6387">
        <v>0</v>
      </c>
      <c r="AV6387">
        <v>0</v>
      </c>
      <c r="AW6387">
        <v>43</v>
      </c>
      <c r="AX6387">
        <v>1</v>
      </c>
      <c r="AY6387" s="73">
        <v>69.150155644538998</v>
      </c>
      <c r="AZ6387">
        <v>43</v>
      </c>
      <c r="BA6387">
        <v>1</v>
      </c>
      <c r="BB6387">
        <v>43</v>
      </c>
      <c r="BC6387">
        <v>0.999999999999999</v>
      </c>
      <c r="BD6387">
        <v>0</v>
      </c>
      <c r="BE6387">
        <v>0</v>
      </c>
      <c r="BF6387">
        <v>68.813641814085003</v>
      </c>
      <c r="BG6387">
        <v>70.091733051367996</v>
      </c>
      <c r="BH6387">
        <v>69.150155644538998</v>
      </c>
      <c r="BI6387">
        <v>65.571158339498993</v>
      </c>
    </row>
    <row r="6388" spans="1:61" x14ac:dyDescent="0.25">
      <c r="A6388" s="10" t="str">
        <f>VLOOKUP(D6388,'Index-Relations'!E:F,2,FALSE)</f>
        <v>ESG</v>
      </c>
      <c r="B6388" t="s">
        <v>3450</v>
      </c>
      <c r="C6388" s="53" t="s">
        <v>2761</v>
      </c>
      <c r="D6388" s="59" t="s">
        <v>2960</v>
      </c>
      <c r="E6388" s="59" t="s">
        <v>9804</v>
      </c>
      <c r="F6388" t="s">
        <v>1313</v>
      </c>
      <c r="G6388" t="s">
        <v>2537</v>
      </c>
      <c r="H6388" t="s">
        <v>1314</v>
      </c>
      <c r="I6388" s="52">
        <v>45628</v>
      </c>
      <c r="J6388" t="s">
        <v>2457</v>
      </c>
      <c r="K6388">
        <v>43</v>
      </c>
      <c r="L6388" s="73">
        <v>68.300168082554904</v>
      </c>
      <c r="M6388">
        <v>43</v>
      </c>
      <c r="N6388">
        <v>1</v>
      </c>
      <c r="O6388" s="73">
        <v>69.610831583578999</v>
      </c>
      <c r="P6388">
        <v>43</v>
      </c>
      <c r="Q6388">
        <v>1</v>
      </c>
      <c r="R6388">
        <v>43</v>
      </c>
      <c r="S6388">
        <v>1</v>
      </c>
      <c r="T6388">
        <v>64.315943029465799</v>
      </c>
      <c r="U6388">
        <v>0.94712522970941804</v>
      </c>
      <c r="V6388">
        <v>43</v>
      </c>
      <c r="W6388">
        <v>3.9079468844292796E-3</v>
      </c>
      <c r="X6388">
        <v>3</v>
      </c>
      <c r="Y6388">
        <v>43</v>
      </c>
      <c r="Z6388">
        <v>1</v>
      </c>
      <c r="AA6388">
        <v>131.42245950906599</v>
      </c>
      <c r="AB6388">
        <v>42</v>
      </c>
      <c r="AC6388">
        <v>0.94389919475724104</v>
      </c>
      <c r="AD6388">
        <v>1</v>
      </c>
      <c r="AE6388">
        <v>5.6100805242758699E-2</v>
      </c>
      <c r="AF6388">
        <v>0</v>
      </c>
      <c r="AG6388">
        <v>5.5510000000000001E-17</v>
      </c>
      <c r="AH6388">
        <v>0.107095639599008</v>
      </c>
      <c r="AI6388">
        <v>33</v>
      </c>
      <c r="AJ6388" s="73">
        <v>65.049043883284</v>
      </c>
      <c r="AK6388">
        <v>43</v>
      </c>
      <c r="AL6388">
        <v>1</v>
      </c>
      <c r="AM6388">
        <v>0</v>
      </c>
      <c r="AN6388">
        <v>0</v>
      </c>
      <c r="AO6388">
        <v>0</v>
      </c>
      <c r="AP6388">
        <v>0</v>
      </c>
      <c r="AQ6388">
        <v>43</v>
      </c>
      <c r="AR6388">
        <v>1</v>
      </c>
      <c r="AS6388">
        <v>0</v>
      </c>
      <c r="AT6388">
        <v>0</v>
      </c>
      <c r="AU6388">
        <v>0</v>
      </c>
      <c r="AV6388">
        <v>0</v>
      </c>
      <c r="AW6388">
        <v>43</v>
      </c>
      <c r="AX6388">
        <v>0.999999999999999</v>
      </c>
      <c r="AY6388" s="73">
        <v>68.6669615055539</v>
      </c>
      <c r="AZ6388">
        <v>43</v>
      </c>
      <c r="BA6388">
        <v>1</v>
      </c>
      <c r="BB6388">
        <v>43</v>
      </c>
      <c r="BC6388">
        <v>1</v>
      </c>
      <c r="BD6388">
        <v>0</v>
      </c>
      <c r="BE6388">
        <v>0</v>
      </c>
      <c r="BF6388">
        <v>68.300168082554904</v>
      </c>
      <c r="BG6388">
        <v>69.610831583578999</v>
      </c>
      <c r="BH6388">
        <v>68.6669615055539</v>
      </c>
      <c r="BI6388">
        <v>65.049043883284</v>
      </c>
    </row>
    <row r="6389" spans="1:61" x14ac:dyDescent="0.25">
      <c r="A6389" s="10" t="str">
        <f>VLOOKUP(D6389,'Index-Relations'!E:F,2,FALSE)</f>
        <v>ESG</v>
      </c>
      <c r="B6389" t="s">
        <v>3450</v>
      </c>
      <c r="C6389" s="53" t="s">
        <v>2762</v>
      </c>
      <c r="D6389" s="59" t="s">
        <v>2960</v>
      </c>
      <c r="E6389" s="59" t="s">
        <v>9805</v>
      </c>
      <c r="F6389" t="s">
        <v>1313</v>
      </c>
      <c r="G6389" t="s">
        <v>2537</v>
      </c>
      <c r="H6389" t="s">
        <v>1314</v>
      </c>
      <c r="I6389" s="52">
        <v>45597</v>
      </c>
      <c r="J6389" t="s">
        <v>2457</v>
      </c>
      <c r="K6389">
        <v>43</v>
      </c>
      <c r="L6389" s="73">
        <v>68.555073633471906</v>
      </c>
      <c r="M6389">
        <v>43</v>
      </c>
      <c r="N6389">
        <v>1</v>
      </c>
      <c r="O6389" s="73">
        <v>69.887085402265896</v>
      </c>
      <c r="P6389">
        <v>43</v>
      </c>
      <c r="Q6389">
        <v>1</v>
      </c>
      <c r="R6389">
        <v>43</v>
      </c>
      <c r="S6389">
        <v>0.999999999999999</v>
      </c>
      <c r="T6389">
        <v>64.351739291881401</v>
      </c>
      <c r="U6389">
        <v>0.91734048957146697</v>
      </c>
      <c r="V6389">
        <v>43</v>
      </c>
      <c r="W6389">
        <v>3.6304463845217602E-3</v>
      </c>
      <c r="X6389">
        <v>3</v>
      </c>
      <c r="Y6389">
        <v>43</v>
      </c>
      <c r="Z6389">
        <v>1</v>
      </c>
      <c r="AA6389">
        <v>144.70477274063401</v>
      </c>
      <c r="AB6389">
        <v>42</v>
      </c>
      <c r="AC6389">
        <v>0.94677126646888798</v>
      </c>
      <c r="AD6389">
        <v>1</v>
      </c>
      <c r="AE6389">
        <v>5.3228733531111697E-2</v>
      </c>
      <c r="AF6389">
        <v>0</v>
      </c>
      <c r="AG6389">
        <v>2.2204E-16</v>
      </c>
      <c r="AH6389">
        <v>0.132760362867587</v>
      </c>
      <c r="AI6389">
        <v>32</v>
      </c>
      <c r="AJ6389" s="73">
        <v>65.243978451232906</v>
      </c>
      <c r="AK6389">
        <v>43</v>
      </c>
      <c r="AL6389">
        <v>1</v>
      </c>
      <c r="AM6389">
        <v>0</v>
      </c>
      <c r="AN6389">
        <v>0</v>
      </c>
      <c r="AO6389">
        <v>0</v>
      </c>
      <c r="AP6389">
        <v>0</v>
      </c>
      <c r="AQ6389">
        <v>43</v>
      </c>
      <c r="AR6389">
        <v>1</v>
      </c>
      <c r="AS6389">
        <v>0</v>
      </c>
      <c r="AT6389">
        <v>0</v>
      </c>
      <c r="AU6389">
        <v>0</v>
      </c>
      <c r="AV6389">
        <v>0</v>
      </c>
      <c r="AW6389">
        <v>43</v>
      </c>
      <c r="AX6389">
        <v>1</v>
      </c>
      <c r="AY6389" s="73">
        <v>68.959584648355005</v>
      </c>
      <c r="AZ6389">
        <v>43</v>
      </c>
      <c r="BA6389">
        <v>1</v>
      </c>
      <c r="BB6389">
        <v>43</v>
      </c>
      <c r="BC6389">
        <v>1</v>
      </c>
      <c r="BD6389">
        <v>0</v>
      </c>
      <c r="BE6389">
        <v>0</v>
      </c>
      <c r="BF6389">
        <v>68.555073633471906</v>
      </c>
      <c r="BG6389">
        <v>69.887085402265896</v>
      </c>
      <c r="BH6389">
        <v>68.959584648355005</v>
      </c>
      <c r="BI6389">
        <v>65.243978451232906</v>
      </c>
    </row>
    <row r="6390" spans="1:61" x14ac:dyDescent="0.25">
      <c r="A6390" s="10" t="str">
        <f>VLOOKUP(D6390,'Index-Relations'!E:F,2,FALSE)</f>
        <v>ESG</v>
      </c>
      <c r="B6390" t="s">
        <v>3450</v>
      </c>
      <c r="C6390" s="53" t="s">
        <v>2763</v>
      </c>
      <c r="D6390" s="59" t="s">
        <v>2960</v>
      </c>
      <c r="E6390" s="59" t="s">
        <v>9806</v>
      </c>
      <c r="F6390" t="s">
        <v>1313</v>
      </c>
      <c r="G6390" t="s">
        <v>2537</v>
      </c>
      <c r="H6390" t="s">
        <v>1314</v>
      </c>
      <c r="I6390" s="52">
        <v>45566</v>
      </c>
      <c r="J6390" t="s">
        <v>2457</v>
      </c>
      <c r="K6390">
        <v>43</v>
      </c>
      <c r="L6390" s="73">
        <v>68.690406282391905</v>
      </c>
      <c r="M6390">
        <v>43</v>
      </c>
      <c r="N6390">
        <v>1</v>
      </c>
      <c r="O6390" s="73">
        <v>69.911364498753898</v>
      </c>
      <c r="P6390">
        <v>43</v>
      </c>
      <c r="Q6390">
        <v>1</v>
      </c>
      <c r="R6390">
        <v>43</v>
      </c>
      <c r="S6390">
        <v>1</v>
      </c>
      <c r="T6390">
        <v>64.268612594762203</v>
      </c>
      <c r="U6390">
        <v>0.91734286662494502</v>
      </c>
      <c r="V6390">
        <v>43</v>
      </c>
      <c r="W6390">
        <v>3.63353408292693E-3</v>
      </c>
      <c r="X6390">
        <v>3</v>
      </c>
      <c r="Y6390">
        <v>43</v>
      </c>
      <c r="Z6390">
        <v>1</v>
      </c>
      <c r="AA6390">
        <v>143.43475187896999</v>
      </c>
      <c r="AB6390">
        <v>43</v>
      </c>
      <c r="AC6390">
        <v>1</v>
      </c>
      <c r="AD6390">
        <v>0</v>
      </c>
      <c r="AE6390">
        <v>0</v>
      </c>
      <c r="AF6390">
        <v>0</v>
      </c>
      <c r="AG6390">
        <v>0</v>
      </c>
      <c r="AH6390">
        <v>9.5418698471191096E-2</v>
      </c>
      <c r="AI6390">
        <v>32</v>
      </c>
      <c r="AJ6390" s="73">
        <v>65.480280223565998</v>
      </c>
      <c r="AK6390">
        <v>43</v>
      </c>
      <c r="AL6390">
        <v>1</v>
      </c>
      <c r="AM6390">
        <v>0</v>
      </c>
      <c r="AN6390">
        <v>0</v>
      </c>
      <c r="AO6390">
        <v>0</v>
      </c>
      <c r="AP6390">
        <v>0</v>
      </c>
      <c r="AQ6390">
        <v>43</v>
      </c>
      <c r="AR6390">
        <v>0.999999999999999</v>
      </c>
      <c r="AS6390">
        <v>0</v>
      </c>
      <c r="AT6390">
        <v>0</v>
      </c>
      <c r="AU6390">
        <v>0</v>
      </c>
      <c r="AV6390">
        <v>0</v>
      </c>
      <c r="AW6390">
        <v>43</v>
      </c>
      <c r="AX6390">
        <v>0.999999999999999</v>
      </c>
      <c r="AY6390" s="73">
        <v>69.1240620118339</v>
      </c>
      <c r="AZ6390">
        <v>43</v>
      </c>
      <c r="BA6390">
        <v>1</v>
      </c>
      <c r="BB6390">
        <v>43</v>
      </c>
      <c r="BC6390">
        <v>0.999999999999999</v>
      </c>
      <c r="BD6390">
        <v>0</v>
      </c>
      <c r="BE6390">
        <v>0</v>
      </c>
      <c r="BF6390">
        <v>68.690406282391905</v>
      </c>
      <c r="BG6390">
        <v>69.911364498753898</v>
      </c>
      <c r="BH6390">
        <v>69.1240620118339</v>
      </c>
      <c r="BI6390">
        <v>65.480280223565998</v>
      </c>
    </row>
    <row r="6391" spans="1:61" x14ac:dyDescent="0.25">
      <c r="A6391" s="10" t="str">
        <f>VLOOKUP(D6391,'Index-Relations'!E:F,2,FALSE)</f>
        <v>ESG</v>
      </c>
      <c r="B6391" t="s">
        <v>3450</v>
      </c>
      <c r="C6391" s="53" t="s">
        <v>2764</v>
      </c>
      <c r="D6391" s="59" t="s">
        <v>2960</v>
      </c>
      <c r="E6391" s="59" t="s">
        <v>9807</v>
      </c>
      <c r="F6391" t="s">
        <v>1313</v>
      </c>
      <c r="G6391" t="s">
        <v>2537</v>
      </c>
      <c r="H6391" t="s">
        <v>1314</v>
      </c>
      <c r="I6391" s="52">
        <v>45537</v>
      </c>
      <c r="J6391" t="s">
        <v>2457</v>
      </c>
      <c r="K6391">
        <v>49</v>
      </c>
      <c r="L6391" s="73">
        <v>67.311926840336</v>
      </c>
      <c r="M6391">
        <v>49</v>
      </c>
      <c r="N6391">
        <v>1</v>
      </c>
      <c r="O6391" s="73">
        <v>68.506209497083006</v>
      </c>
      <c r="P6391">
        <v>49</v>
      </c>
      <c r="Q6391">
        <v>1</v>
      </c>
      <c r="R6391">
        <v>49</v>
      </c>
      <c r="S6391">
        <v>0.999999999999999</v>
      </c>
      <c r="T6391">
        <v>64.083040247968398</v>
      </c>
      <c r="U6391">
        <v>0.91870698953891905</v>
      </c>
      <c r="V6391">
        <v>49</v>
      </c>
      <c r="W6391">
        <v>1.3177838380885799E-2</v>
      </c>
      <c r="X6391">
        <v>4</v>
      </c>
      <c r="Y6391">
        <v>49</v>
      </c>
      <c r="Z6391">
        <v>1</v>
      </c>
      <c r="AA6391">
        <v>150.005042875398</v>
      </c>
      <c r="AB6391">
        <v>48</v>
      </c>
      <c r="AC6391">
        <v>0.98791691506978496</v>
      </c>
      <c r="AD6391">
        <v>1</v>
      </c>
      <c r="AE6391">
        <v>1.2083084930215E-2</v>
      </c>
      <c r="AF6391">
        <v>0</v>
      </c>
      <c r="AG6391">
        <v>0</v>
      </c>
      <c r="AH6391">
        <v>9.4929022218540104E-2</v>
      </c>
      <c r="AI6391">
        <v>36</v>
      </c>
      <c r="AJ6391" s="73">
        <v>64.021141920060998</v>
      </c>
      <c r="AK6391">
        <v>49</v>
      </c>
      <c r="AL6391">
        <v>1</v>
      </c>
      <c r="AM6391">
        <v>0</v>
      </c>
      <c r="AN6391">
        <v>0</v>
      </c>
      <c r="AO6391">
        <v>0</v>
      </c>
      <c r="AP6391">
        <v>0</v>
      </c>
      <c r="AQ6391">
        <v>49</v>
      </c>
      <c r="AR6391">
        <v>0.999999999999999</v>
      </c>
      <c r="AS6391">
        <v>0</v>
      </c>
      <c r="AT6391">
        <v>0</v>
      </c>
      <c r="AU6391">
        <v>0</v>
      </c>
      <c r="AV6391">
        <v>0</v>
      </c>
      <c r="AW6391">
        <v>49</v>
      </c>
      <c r="AX6391">
        <v>1</v>
      </c>
      <c r="AY6391" s="73">
        <v>68.107594658885006</v>
      </c>
      <c r="AZ6391">
        <v>49</v>
      </c>
      <c r="BA6391">
        <v>1</v>
      </c>
      <c r="BB6391">
        <v>49</v>
      </c>
      <c r="BC6391">
        <v>0.999999999999999</v>
      </c>
      <c r="BD6391">
        <v>0</v>
      </c>
      <c r="BE6391">
        <v>0</v>
      </c>
      <c r="BF6391">
        <v>67.311926840336</v>
      </c>
      <c r="BG6391">
        <v>68.506209497083006</v>
      </c>
      <c r="BH6391">
        <v>68.107594658885006</v>
      </c>
      <c r="BI6391">
        <v>64.021141920060998</v>
      </c>
    </row>
    <row r="6392" spans="1:61" x14ac:dyDescent="0.25">
      <c r="A6392" s="10" t="str">
        <f>VLOOKUP(D6392,'Index-Relations'!E:F,2,FALSE)</f>
        <v>ESG</v>
      </c>
      <c r="B6392" t="s">
        <v>3450</v>
      </c>
      <c r="C6392" s="53" t="s">
        <v>3350</v>
      </c>
      <c r="D6392" s="59" t="s">
        <v>2960</v>
      </c>
      <c r="E6392" s="59" t="s">
        <v>9808</v>
      </c>
      <c r="F6392" t="s">
        <v>1313</v>
      </c>
      <c r="G6392" t="s">
        <v>2537</v>
      </c>
      <c r="H6392" t="s">
        <v>1314</v>
      </c>
      <c r="I6392" s="52">
        <v>45505</v>
      </c>
      <c r="J6392" t="s">
        <v>2457</v>
      </c>
      <c r="K6392">
        <v>49</v>
      </c>
      <c r="L6392" s="73">
        <v>67.178297479328904</v>
      </c>
      <c r="M6392">
        <v>49</v>
      </c>
      <c r="N6392">
        <v>1</v>
      </c>
      <c r="O6392" s="73">
        <v>68.307234601036001</v>
      </c>
      <c r="P6392">
        <v>49</v>
      </c>
      <c r="Q6392">
        <v>1</v>
      </c>
      <c r="R6392">
        <v>49</v>
      </c>
      <c r="S6392">
        <v>1</v>
      </c>
      <c r="T6392">
        <v>63.982667079869799</v>
      </c>
      <c r="U6392">
        <v>0.91779612736162597</v>
      </c>
      <c r="V6392">
        <v>49</v>
      </c>
      <c r="W6392">
        <v>1.2697141889330001E-2</v>
      </c>
      <c r="X6392">
        <v>4</v>
      </c>
      <c r="Y6392">
        <v>49</v>
      </c>
      <c r="Z6392">
        <v>0.999999999999999</v>
      </c>
      <c r="AA6392">
        <v>146.233394522688</v>
      </c>
      <c r="AB6392">
        <v>49</v>
      </c>
      <c r="AC6392">
        <v>0.999999999999999</v>
      </c>
      <c r="AD6392">
        <v>0</v>
      </c>
      <c r="AE6392">
        <v>0</v>
      </c>
      <c r="AF6392">
        <v>0</v>
      </c>
      <c r="AG6392">
        <v>1.1102E-16</v>
      </c>
      <c r="AH6392">
        <v>9.3754063133524301E-2</v>
      </c>
      <c r="AI6392">
        <v>37</v>
      </c>
      <c r="AJ6392" s="73">
        <v>63.8489277026029</v>
      </c>
      <c r="AK6392">
        <v>49</v>
      </c>
      <c r="AL6392">
        <v>1</v>
      </c>
      <c r="AM6392">
        <v>0</v>
      </c>
      <c r="AN6392">
        <v>0</v>
      </c>
      <c r="AO6392">
        <v>0</v>
      </c>
      <c r="AP6392">
        <v>0</v>
      </c>
      <c r="AQ6392">
        <v>49</v>
      </c>
      <c r="AR6392">
        <v>0.999999999999999</v>
      </c>
      <c r="AS6392">
        <v>0</v>
      </c>
      <c r="AT6392">
        <v>0</v>
      </c>
      <c r="AU6392">
        <v>0</v>
      </c>
      <c r="AV6392">
        <v>0</v>
      </c>
      <c r="AW6392">
        <v>49</v>
      </c>
      <c r="AX6392">
        <v>1</v>
      </c>
      <c r="AY6392" s="73">
        <v>68.288680243412003</v>
      </c>
      <c r="AZ6392">
        <v>49</v>
      </c>
      <c r="BA6392">
        <v>1</v>
      </c>
      <c r="BB6392">
        <v>49</v>
      </c>
      <c r="BC6392">
        <v>0.999999999999999</v>
      </c>
      <c r="BD6392">
        <v>0</v>
      </c>
      <c r="BE6392">
        <v>0</v>
      </c>
      <c r="BF6392">
        <v>67.178297479328904</v>
      </c>
      <c r="BG6392">
        <v>68.307234601036001</v>
      </c>
      <c r="BH6392">
        <v>68.288680243412003</v>
      </c>
      <c r="BI6392">
        <v>63.8489277026029</v>
      </c>
    </row>
    <row r="6393" spans="1:61" x14ac:dyDescent="0.25">
      <c r="A6393" s="10" t="str">
        <f>VLOOKUP(D6393,'Index-Relations'!E:F,2,FALSE)</f>
        <v>ESG</v>
      </c>
      <c r="B6393" t="s">
        <v>3450</v>
      </c>
      <c r="C6393" s="53" t="s">
        <v>2765</v>
      </c>
      <c r="D6393" s="59" t="s">
        <v>2960</v>
      </c>
      <c r="E6393" s="59" t="s">
        <v>9809</v>
      </c>
      <c r="F6393" t="s">
        <v>1313</v>
      </c>
      <c r="G6393" t="s">
        <v>2537</v>
      </c>
      <c r="H6393" t="s">
        <v>1314</v>
      </c>
      <c r="I6393" s="52">
        <v>45474</v>
      </c>
      <c r="J6393" t="s">
        <v>2457</v>
      </c>
      <c r="K6393">
        <v>49</v>
      </c>
      <c r="L6393" s="73">
        <v>67.324407367090899</v>
      </c>
      <c r="M6393">
        <v>49</v>
      </c>
      <c r="N6393">
        <v>1</v>
      </c>
      <c r="O6393" s="73">
        <v>68.417600321233905</v>
      </c>
      <c r="P6393">
        <v>49</v>
      </c>
      <c r="Q6393">
        <v>1</v>
      </c>
      <c r="R6393">
        <v>49</v>
      </c>
      <c r="S6393">
        <v>1</v>
      </c>
      <c r="T6393">
        <v>63.835820530380801</v>
      </c>
      <c r="U6393">
        <v>0.92392829229592999</v>
      </c>
      <c r="V6393">
        <v>49</v>
      </c>
      <c r="W6393">
        <v>1.42454937442571E-2</v>
      </c>
      <c r="X6393">
        <v>5</v>
      </c>
      <c r="Y6393">
        <v>49</v>
      </c>
      <c r="Z6393">
        <v>1</v>
      </c>
      <c r="AA6393">
        <v>154.92897198081701</v>
      </c>
      <c r="AB6393">
        <v>48</v>
      </c>
      <c r="AC6393">
        <v>0.994917761623894</v>
      </c>
      <c r="AD6393">
        <v>1</v>
      </c>
      <c r="AE6393">
        <v>5.0822383761053701E-3</v>
      </c>
      <c r="AF6393">
        <v>0</v>
      </c>
      <c r="AG6393">
        <v>0</v>
      </c>
      <c r="AH6393">
        <v>8.9867278517639801E-2</v>
      </c>
      <c r="AI6393">
        <v>37</v>
      </c>
      <c r="AJ6393" s="73">
        <v>63.990266371639898</v>
      </c>
      <c r="AK6393">
        <v>49</v>
      </c>
      <c r="AL6393">
        <v>1</v>
      </c>
      <c r="AM6393">
        <v>0</v>
      </c>
      <c r="AN6393">
        <v>0</v>
      </c>
      <c r="AO6393">
        <v>0</v>
      </c>
      <c r="AP6393">
        <v>0</v>
      </c>
      <c r="AQ6393">
        <v>49</v>
      </c>
      <c r="AR6393">
        <v>1</v>
      </c>
      <c r="AS6393">
        <v>0</v>
      </c>
      <c r="AT6393">
        <v>0</v>
      </c>
      <c r="AU6393">
        <v>0</v>
      </c>
      <c r="AV6393">
        <v>0</v>
      </c>
      <c r="AW6393">
        <v>49</v>
      </c>
      <c r="AX6393">
        <v>1</v>
      </c>
      <c r="AY6393" s="73">
        <v>68.479355684843895</v>
      </c>
      <c r="AZ6393">
        <v>49</v>
      </c>
      <c r="BA6393">
        <v>1</v>
      </c>
      <c r="BB6393">
        <v>49</v>
      </c>
      <c r="BC6393">
        <v>1</v>
      </c>
      <c r="BD6393">
        <v>0</v>
      </c>
      <c r="BE6393">
        <v>0</v>
      </c>
      <c r="BF6393">
        <v>67.324407367090899</v>
      </c>
      <c r="BG6393">
        <v>68.417600321233905</v>
      </c>
      <c r="BH6393">
        <v>68.479355684843895</v>
      </c>
      <c r="BI6393">
        <v>63.990266371639898</v>
      </c>
    </row>
    <row r="6394" spans="1:61" x14ac:dyDescent="0.25">
      <c r="A6394" s="10" t="str">
        <f>VLOOKUP(D6394,'Index-Relations'!E:F,2,FALSE)</f>
        <v>ESG</v>
      </c>
      <c r="B6394" t="s">
        <v>3450</v>
      </c>
      <c r="C6394" s="53" t="s">
        <v>2766</v>
      </c>
      <c r="D6394" s="59" t="s">
        <v>2960</v>
      </c>
      <c r="E6394" s="59" t="s">
        <v>9810</v>
      </c>
      <c r="F6394" t="s">
        <v>1313</v>
      </c>
      <c r="G6394" t="s">
        <v>2537</v>
      </c>
      <c r="H6394" t="s">
        <v>1314</v>
      </c>
      <c r="I6394" s="52">
        <v>45446</v>
      </c>
      <c r="J6394" t="s">
        <v>2457</v>
      </c>
      <c r="K6394">
        <v>49</v>
      </c>
      <c r="L6394" s="73">
        <v>67.406280848984906</v>
      </c>
      <c r="M6394">
        <v>49</v>
      </c>
      <c r="N6394">
        <v>1</v>
      </c>
      <c r="O6394" s="73">
        <v>68.565804852487901</v>
      </c>
      <c r="P6394">
        <v>49</v>
      </c>
      <c r="Q6394">
        <v>1</v>
      </c>
      <c r="R6394">
        <v>49</v>
      </c>
      <c r="S6394">
        <v>0.999999999999999</v>
      </c>
      <c r="T6394">
        <v>63.840630801971002</v>
      </c>
      <c r="U6394">
        <v>0.91632179847151196</v>
      </c>
      <c r="V6394">
        <v>49</v>
      </c>
      <c r="W6394">
        <v>1.36620961853541E-2</v>
      </c>
      <c r="X6394">
        <v>4</v>
      </c>
      <c r="Y6394">
        <v>49</v>
      </c>
      <c r="Z6394">
        <v>1</v>
      </c>
      <c r="AA6394">
        <v>155.41851084383501</v>
      </c>
      <c r="AB6394">
        <v>48</v>
      </c>
      <c r="AC6394">
        <v>0.99458964114319504</v>
      </c>
      <c r="AD6394">
        <v>1</v>
      </c>
      <c r="AE6394">
        <v>5.4103588568044899E-3</v>
      </c>
      <c r="AF6394">
        <v>0</v>
      </c>
      <c r="AG6394">
        <v>0</v>
      </c>
      <c r="AH6394">
        <v>9.2097191841122195E-2</v>
      </c>
      <c r="AI6394">
        <v>37</v>
      </c>
      <c r="AJ6394" s="73">
        <v>64.094325036073002</v>
      </c>
      <c r="AK6394">
        <v>49</v>
      </c>
      <c r="AL6394">
        <v>1</v>
      </c>
      <c r="AM6394">
        <v>0</v>
      </c>
      <c r="AN6394">
        <v>0</v>
      </c>
      <c r="AO6394">
        <v>0</v>
      </c>
      <c r="AP6394">
        <v>0</v>
      </c>
      <c r="AQ6394">
        <v>49</v>
      </c>
      <c r="AR6394">
        <v>1</v>
      </c>
      <c r="AS6394">
        <v>0</v>
      </c>
      <c r="AT6394">
        <v>0</v>
      </c>
      <c r="AU6394">
        <v>0</v>
      </c>
      <c r="AV6394">
        <v>0</v>
      </c>
      <c r="AW6394">
        <v>49</v>
      </c>
      <c r="AX6394">
        <v>1</v>
      </c>
      <c r="AY6394" s="73">
        <v>68.514189237213003</v>
      </c>
      <c r="AZ6394">
        <v>49</v>
      </c>
      <c r="BA6394">
        <v>1</v>
      </c>
      <c r="BB6394">
        <v>49</v>
      </c>
      <c r="BC6394">
        <v>1</v>
      </c>
      <c r="BD6394">
        <v>0</v>
      </c>
      <c r="BE6394">
        <v>0</v>
      </c>
      <c r="BF6394">
        <v>67.406280848984906</v>
      </c>
      <c r="BG6394">
        <v>68.565804852487901</v>
      </c>
      <c r="BH6394">
        <v>68.514189237213003</v>
      </c>
      <c r="BI6394">
        <v>64.094325036073002</v>
      </c>
    </row>
    <row r="6395" spans="1:61" x14ac:dyDescent="0.25">
      <c r="A6395" s="10" t="str">
        <f>VLOOKUP(D6395,'Index-Relations'!E:F,2,FALSE)</f>
        <v>ESG</v>
      </c>
      <c r="B6395" t="s">
        <v>3450</v>
      </c>
      <c r="C6395" s="53" t="s">
        <v>2767</v>
      </c>
      <c r="D6395" s="59" t="s">
        <v>2960</v>
      </c>
      <c r="E6395" s="59" t="s">
        <v>9811</v>
      </c>
      <c r="F6395" t="s">
        <v>1313</v>
      </c>
      <c r="G6395" t="s">
        <v>2537</v>
      </c>
      <c r="H6395" t="s">
        <v>1314</v>
      </c>
      <c r="I6395" s="52">
        <v>45413</v>
      </c>
      <c r="J6395" t="s">
        <v>2457</v>
      </c>
      <c r="K6395">
        <v>49</v>
      </c>
      <c r="L6395" s="73">
        <v>67.223678784963894</v>
      </c>
      <c r="M6395">
        <v>49</v>
      </c>
      <c r="N6395">
        <v>1</v>
      </c>
      <c r="O6395" s="73">
        <v>68.364673834090993</v>
      </c>
      <c r="P6395">
        <v>49</v>
      </c>
      <c r="Q6395">
        <v>1</v>
      </c>
      <c r="R6395">
        <v>49</v>
      </c>
      <c r="S6395">
        <v>0.999999999999999</v>
      </c>
      <c r="T6395">
        <v>63.872129385867602</v>
      </c>
      <c r="U6395">
        <v>0.91814617924193298</v>
      </c>
      <c r="V6395">
        <v>49</v>
      </c>
      <c r="W6395">
        <v>1.40253362710314E-2</v>
      </c>
      <c r="X6395">
        <v>4</v>
      </c>
      <c r="Y6395">
        <v>49</v>
      </c>
      <c r="Z6395">
        <v>1</v>
      </c>
      <c r="AA6395">
        <v>159.06168934629301</v>
      </c>
      <c r="AB6395">
        <v>48</v>
      </c>
      <c r="AC6395">
        <v>0.99578696308303705</v>
      </c>
      <c r="AD6395">
        <v>1</v>
      </c>
      <c r="AE6395">
        <v>4.2130369169623497E-3</v>
      </c>
      <c r="AF6395">
        <v>0</v>
      </c>
      <c r="AG6395">
        <v>3.9899999999999999E-17</v>
      </c>
      <c r="AH6395">
        <v>9.0382595704920798E-2</v>
      </c>
      <c r="AI6395">
        <v>37</v>
      </c>
      <c r="AJ6395" s="73">
        <v>63.815360798533</v>
      </c>
      <c r="AK6395">
        <v>49</v>
      </c>
      <c r="AL6395">
        <v>1</v>
      </c>
      <c r="AM6395">
        <v>0</v>
      </c>
      <c r="AN6395">
        <v>0</v>
      </c>
      <c r="AO6395">
        <v>0</v>
      </c>
      <c r="AP6395">
        <v>0</v>
      </c>
      <c r="AQ6395">
        <v>49</v>
      </c>
      <c r="AR6395">
        <v>1</v>
      </c>
      <c r="AS6395">
        <v>0</v>
      </c>
      <c r="AT6395">
        <v>0</v>
      </c>
      <c r="AU6395">
        <v>0</v>
      </c>
      <c r="AV6395">
        <v>0</v>
      </c>
      <c r="AW6395">
        <v>49</v>
      </c>
      <c r="AX6395">
        <v>1</v>
      </c>
      <c r="AY6395" s="73">
        <v>68.504261886529903</v>
      </c>
      <c r="AZ6395">
        <v>49</v>
      </c>
      <c r="BA6395">
        <v>1</v>
      </c>
      <c r="BB6395">
        <v>47</v>
      </c>
      <c r="BC6395">
        <v>0.98091593399933596</v>
      </c>
      <c r="BD6395">
        <v>2</v>
      </c>
      <c r="BE6395">
        <v>1.9084066000663501E-2</v>
      </c>
      <c r="BF6395">
        <v>67.223678784963894</v>
      </c>
      <c r="BG6395">
        <v>68.364673834090993</v>
      </c>
      <c r="BH6395">
        <v>68.504261886529903</v>
      </c>
      <c r="BI6395">
        <v>63.815360798533</v>
      </c>
    </row>
    <row r="6396" spans="1:61" x14ac:dyDescent="0.25">
      <c r="A6396" s="10" t="str">
        <f>VLOOKUP(D6396,'Index-Relations'!E:F,2,FALSE)</f>
        <v>ESG</v>
      </c>
      <c r="B6396" t="s">
        <v>3450</v>
      </c>
      <c r="C6396" s="53" t="s">
        <v>2768</v>
      </c>
      <c r="D6396" s="59" t="s">
        <v>2960</v>
      </c>
      <c r="E6396" s="59" t="s">
        <v>9812</v>
      </c>
      <c r="F6396" t="s">
        <v>1313</v>
      </c>
      <c r="G6396" t="s">
        <v>2537</v>
      </c>
      <c r="H6396" t="s">
        <v>1314</v>
      </c>
      <c r="I6396" s="52">
        <v>45383</v>
      </c>
      <c r="J6396" t="s">
        <v>2457</v>
      </c>
      <c r="K6396">
        <v>49</v>
      </c>
      <c r="L6396">
        <v>73.467017399026702</v>
      </c>
      <c r="M6396">
        <v>49</v>
      </c>
      <c r="N6396">
        <v>1</v>
      </c>
      <c r="O6396">
        <v>73.779350162153307</v>
      </c>
      <c r="P6396">
        <v>49</v>
      </c>
      <c r="Q6396">
        <v>1</v>
      </c>
      <c r="R6396">
        <v>49</v>
      </c>
      <c r="S6396">
        <v>1</v>
      </c>
      <c r="T6396">
        <v>63.339747574768303</v>
      </c>
      <c r="U6396">
        <v>0.93229973944550804</v>
      </c>
      <c r="V6396">
        <v>48</v>
      </c>
      <c r="W6396">
        <v>1.52064527552924E-2</v>
      </c>
      <c r="X6396">
        <v>4</v>
      </c>
      <c r="Y6396">
        <v>49</v>
      </c>
      <c r="Z6396">
        <v>1</v>
      </c>
      <c r="AA6396">
        <v>152.656784320887</v>
      </c>
      <c r="AB6396">
        <v>46</v>
      </c>
      <c r="AC6396">
        <v>0.97866124231284701</v>
      </c>
      <c r="AD6396">
        <v>3</v>
      </c>
      <c r="AE6396">
        <v>2.1338757687153199E-2</v>
      </c>
      <c r="AF6396">
        <v>0</v>
      </c>
      <c r="AG6396">
        <v>0</v>
      </c>
      <c r="AH6396">
        <v>8.1401927595538603E-2</v>
      </c>
      <c r="AI6396">
        <v>36</v>
      </c>
      <c r="AJ6396">
        <v>70.188741150139705</v>
      </c>
      <c r="AK6396">
        <v>49</v>
      </c>
      <c r="AL6396">
        <v>1</v>
      </c>
      <c r="AM6396">
        <v>0</v>
      </c>
      <c r="AN6396">
        <v>0</v>
      </c>
      <c r="AO6396">
        <v>0</v>
      </c>
      <c r="AP6396">
        <v>0</v>
      </c>
      <c r="AQ6396">
        <v>49</v>
      </c>
      <c r="AR6396">
        <v>0.999999999999999</v>
      </c>
      <c r="AS6396">
        <v>0</v>
      </c>
      <c r="AT6396">
        <v>0</v>
      </c>
      <c r="AU6396">
        <v>0</v>
      </c>
      <c r="AV6396">
        <v>0</v>
      </c>
      <c r="AW6396">
        <v>49</v>
      </c>
      <c r="AX6396">
        <v>0.999999999999999</v>
      </c>
      <c r="AY6396">
        <v>73.756103269205894</v>
      </c>
      <c r="AZ6396">
        <v>49</v>
      </c>
      <c r="BA6396">
        <v>1</v>
      </c>
      <c r="BB6396">
        <v>47</v>
      </c>
      <c r="BC6396">
        <v>0.98008273199379203</v>
      </c>
      <c r="BD6396">
        <v>2</v>
      </c>
      <c r="BE6396">
        <v>1.9917268006207599E-2</v>
      </c>
      <c r="BF6396">
        <v>66.990232574922004</v>
      </c>
      <c r="BG6396">
        <v>67.862421662751004</v>
      </c>
      <c r="BH6396">
        <v>67.738605264537995</v>
      </c>
      <c r="BI6396">
        <v>64.340532544576007</v>
      </c>
    </row>
    <row r="6397" spans="1:61" x14ac:dyDescent="0.25">
      <c r="A6397" s="10" t="str">
        <f>VLOOKUP(D6397,'Index-Relations'!E:F,2,FALSE)</f>
        <v>ESG</v>
      </c>
      <c r="B6397" t="s">
        <v>3450</v>
      </c>
      <c r="C6397" s="53" t="s">
        <v>2769</v>
      </c>
      <c r="D6397" s="59" t="s">
        <v>2960</v>
      </c>
      <c r="E6397" s="59" t="s">
        <v>9813</v>
      </c>
      <c r="F6397" t="s">
        <v>1313</v>
      </c>
      <c r="G6397" t="s">
        <v>2537</v>
      </c>
      <c r="H6397" t="s">
        <v>1314</v>
      </c>
      <c r="I6397" s="52">
        <v>45352</v>
      </c>
      <c r="J6397" t="s">
        <v>2457</v>
      </c>
      <c r="K6397">
        <v>49</v>
      </c>
      <c r="L6397">
        <v>74.2288343960155</v>
      </c>
      <c r="M6397">
        <v>49</v>
      </c>
      <c r="N6397">
        <v>1</v>
      </c>
      <c r="O6397">
        <v>74.105800374251203</v>
      </c>
      <c r="P6397">
        <v>49</v>
      </c>
      <c r="Q6397">
        <v>1</v>
      </c>
      <c r="R6397">
        <v>49</v>
      </c>
      <c r="S6397">
        <v>0.999999999999999</v>
      </c>
      <c r="T6397">
        <v>63.239893567213599</v>
      </c>
      <c r="U6397">
        <v>0.91062073972181001</v>
      </c>
      <c r="V6397">
        <v>48</v>
      </c>
      <c r="W6397">
        <v>2.1675246554339099E-3</v>
      </c>
      <c r="X6397">
        <v>3</v>
      </c>
      <c r="Y6397">
        <v>49</v>
      </c>
      <c r="Z6397">
        <v>0.999999999999999</v>
      </c>
      <c r="AA6397">
        <v>153.33477650485801</v>
      </c>
      <c r="AB6397">
        <v>46</v>
      </c>
      <c r="AC6397">
        <v>0.97797470218815197</v>
      </c>
      <c r="AD6397">
        <v>3</v>
      </c>
      <c r="AE6397">
        <v>2.2025297811846999E-2</v>
      </c>
      <c r="AF6397">
        <v>0</v>
      </c>
      <c r="AG6397">
        <v>2.1164E-16</v>
      </c>
      <c r="AH6397">
        <v>3.6549159544019397E-2</v>
      </c>
      <c r="AI6397">
        <v>28</v>
      </c>
      <c r="AJ6397">
        <v>71.470353704770901</v>
      </c>
      <c r="AK6397">
        <v>49</v>
      </c>
      <c r="AL6397">
        <v>1</v>
      </c>
      <c r="AM6397">
        <v>0</v>
      </c>
      <c r="AN6397">
        <v>0</v>
      </c>
      <c r="AO6397">
        <v>0</v>
      </c>
      <c r="AP6397">
        <v>0</v>
      </c>
      <c r="AQ6397">
        <v>49</v>
      </c>
      <c r="AR6397">
        <v>1</v>
      </c>
      <c r="AS6397">
        <v>0</v>
      </c>
      <c r="AT6397">
        <v>0</v>
      </c>
      <c r="AU6397">
        <v>0</v>
      </c>
      <c r="AV6397">
        <v>0</v>
      </c>
      <c r="AW6397">
        <v>49</v>
      </c>
      <c r="AX6397">
        <v>1</v>
      </c>
      <c r="AY6397">
        <v>74.509522862954199</v>
      </c>
      <c r="AZ6397">
        <v>49</v>
      </c>
      <c r="BA6397">
        <v>1</v>
      </c>
      <c r="BB6397">
        <v>47</v>
      </c>
      <c r="BC6397">
        <v>0.97897705935433699</v>
      </c>
      <c r="BD6397">
        <v>2</v>
      </c>
      <c r="BE6397">
        <v>2.1022940645662201E-2</v>
      </c>
      <c r="BF6397">
        <v>67.438501624821001</v>
      </c>
      <c r="BG6397">
        <v>68.0615789255029</v>
      </c>
      <c r="BH6397">
        <v>68.275770677596995</v>
      </c>
      <c r="BI6397">
        <v>65.060192912708004</v>
      </c>
    </row>
    <row r="6398" spans="1:61" x14ac:dyDescent="0.25">
      <c r="A6398" s="10" t="str">
        <f>VLOOKUP(D6398,'Index-Relations'!E:F,2,FALSE)</f>
        <v>ESG</v>
      </c>
      <c r="B6398" t="s">
        <v>3450</v>
      </c>
      <c r="C6398" s="53" t="s">
        <v>2770</v>
      </c>
      <c r="D6398" s="59" t="s">
        <v>2960</v>
      </c>
      <c r="E6398" s="59" t="s">
        <v>9814</v>
      </c>
      <c r="F6398" t="s">
        <v>1313</v>
      </c>
      <c r="G6398" t="s">
        <v>2537</v>
      </c>
      <c r="H6398" t="s">
        <v>1314</v>
      </c>
      <c r="I6398" s="52">
        <v>45323</v>
      </c>
      <c r="J6398" t="s">
        <v>2457</v>
      </c>
      <c r="K6398">
        <v>49</v>
      </c>
      <c r="L6398">
        <v>75.386403863090194</v>
      </c>
      <c r="M6398">
        <v>49</v>
      </c>
      <c r="N6398">
        <v>1</v>
      </c>
      <c r="O6398">
        <v>75.468066981854406</v>
      </c>
      <c r="P6398">
        <v>49</v>
      </c>
      <c r="Q6398">
        <v>1</v>
      </c>
      <c r="R6398">
        <v>49</v>
      </c>
      <c r="S6398">
        <v>1</v>
      </c>
      <c r="T6398">
        <v>63.258794082700902</v>
      </c>
      <c r="U6398">
        <v>0.90632561565647396</v>
      </c>
      <c r="V6398">
        <v>48</v>
      </c>
      <c r="W6398">
        <v>1.4850931775651801E-3</v>
      </c>
      <c r="X6398">
        <v>2</v>
      </c>
      <c r="Y6398">
        <v>49</v>
      </c>
      <c r="Z6398">
        <v>1</v>
      </c>
      <c r="AA6398">
        <v>152.053571443669</v>
      </c>
      <c r="AB6398">
        <v>46</v>
      </c>
      <c r="AC6398">
        <v>0.977788526398368</v>
      </c>
      <c r="AD6398">
        <v>3</v>
      </c>
      <c r="AE6398">
        <v>2.2211473601631601E-2</v>
      </c>
      <c r="AF6398">
        <v>0</v>
      </c>
      <c r="AG6398">
        <v>1.6652999999999999E-16</v>
      </c>
      <c r="AH6398">
        <v>3.7565587587862097E-2</v>
      </c>
      <c r="AI6398">
        <v>27</v>
      </c>
      <c r="AJ6398">
        <v>72.489929868534801</v>
      </c>
      <c r="AK6398">
        <v>49</v>
      </c>
      <c r="AL6398">
        <v>1</v>
      </c>
      <c r="AM6398">
        <v>0</v>
      </c>
      <c r="AN6398">
        <v>0</v>
      </c>
      <c r="AO6398">
        <v>0</v>
      </c>
      <c r="AP6398">
        <v>0</v>
      </c>
      <c r="AQ6398">
        <v>49</v>
      </c>
      <c r="AR6398">
        <v>0.999999999999999</v>
      </c>
      <c r="AS6398">
        <v>0</v>
      </c>
      <c r="AT6398">
        <v>0</v>
      </c>
      <c r="AU6398">
        <v>0</v>
      </c>
      <c r="AV6398">
        <v>0</v>
      </c>
      <c r="AW6398">
        <v>49</v>
      </c>
      <c r="AX6398">
        <v>0.999999999999999</v>
      </c>
      <c r="AY6398">
        <v>75.348742727319205</v>
      </c>
      <c r="AZ6398">
        <v>49</v>
      </c>
      <c r="BA6398">
        <v>1</v>
      </c>
      <c r="BB6398">
        <v>46</v>
      </c>
      <c r="BC6398">
        <v>0.95209330562359196</v>
      </c>
      <c r="BD6398">
        <v>3</v>
      </c>
      <c r="BE6398">
        <v>4.7906694376407398E-2</v>
      </c>
      <c r="BF6398">
        <v>68.561347949909006</v>
      </c>
      <c r="BG6398">
        <v>69.521175178762903</v>
      </c>
      <c r="BH6398">
        <v>69.042295316340002</v>
      </c>
      <c r="BI6398">
        <v>65.875622465484</v>
      </c>
    </row>
    <row r="6399" spans="1:61" x14ac:dyDescent="0.25">
      <c r="A6399" s="10" t="str">
        <f>VLOOKUP(D6399,'Index-Relations'!E:F,2,FALSE)</f>
        <v>BM</v>
      </c>
      <c r="B6399" t="s">
        <v>3450</v>
      </c>
      <c r="C6399" s="53" t="s">
        <v>2760</v>
      </c>
      <c r="D6399" s="59" t="s">
        <v>2961</v>
      </c>
      <c r="E6399" s="59" t="s">
        <v>9815</v>
      </c>
      <c r="F6399" t="s">
        <v>1316</v>
      </c>
      <c r="G6399" t="s">
        <v>2709</v>
      </c>
      <c r="H6399" t="s">
        <v>1317</v>
      </c>
      <c r="I6399" s="52">
        <v>45658</v>
      </c>
      <c r="J6399" t="s">
        <v>2457</v>
      </c>
      <c r="K6399">
        <v>76</v>
      </c>
      <c r="L6399" s="73">
        <v>56.302786292421899</v>
      </c>
      <c r="M6399">
        <v>76</v>
      </c>
      <c r="N6399">
        <v>1</v>
      </c>
      <c r="O6399" s="73">
        <v>55.954301501122998</v>
      </c>
      <c r="P6399">
        <v>76</v>
      </c>
      <c r="Q6399">
        <v>1</v>
      </c>
      <c r="R6399">
        <v>76</v>
      </c>
      <c r="S6399">
        <v>0.999999999999999</v>
      </c>
      <c r="T6399">
        <v>65.201680845872502</v>
      </c>
      <c r="U6399">
        <v>0.95947251145566603</v>
      </c>
      <c r="V6399">
        <v>75</v>
      </c>
      <c r="W6399">
        <v>6.2442356507818797E-3</v>
      </c>
      <c r="X6399">
        <v>7</v>
      </c>
      <c r="Y6399">
        <v>76</v>
      </c>
      <c r="Z6399">
        <v>1</v>
      </c>
      <c r="AA6399">
        <v>331.10040688118801</v>
      </c>
      <c r="AB6399">
        <v>72</v>
      </c>
      <c r="AC6399">
        <v>0.95300583955975604</v>
      </c>
      <c r="AD6399">
        <v>4</v>
      </c>
      <c r="AE6399">
        <v>4.6994160440243501E-2</v>
      </c>
      <c r="AF6399">
        <v>0</v>
      </c>
      <c r="AG6399">
        <v>2.0816999999999999E-16</v>
      </c>
      <c r="AH6399">
        <v>0.17139756303346801</v>
      </c>
      <c r="AI6399">
        <v>63</v>
      </c>
      <c r="AJ6399" s="73">
        <v>50.811811791746003</v>
      </c>
      <c r="AK6399">
        <v>76</v>
      </c>
      <c r="AL6399">
        <v>1</v>
      </c>
      <c r="AM6399">
        <v>2.8404803319107198E-2</v>
      </c>
      <c r="AN6399">
        <v>2</v>
      </c>
      <c r="AO6399">
        <v>1.4257015197240901E-3</v>
      </c>
      <c r="AP6399">
        <v>1</v>
      </c>
      <c r="AQ6399">
        <v>76</v>
      </c>
      <c r="AR6399">
        <v>1</v>
      </c>
      <c r="AS6399">
        <v>0</v>
      </c>
      <c r="AT6399">
        <v>0</v>
      </c>
      <c r="AU6399">
        <v>0</v>
      </c>
      <c r="AV6399">
        <v>0</v>
      </c>
      <c r="AW6399">
        <v>76</v>
      </c>
      <c r="AX6399">
        <v>0.999999999999999</v>
      </c>
      <c r="AY6399" s="73">
        <v>63.766370274393999</v>
      </c>
      <c r="AZ6399">
        <v>76</v>
      </c>
      <c r="BA6399">
        <v>1</v>
      </c>
      <c r="BB6399">
        <v>74</v>
      </c>
      <c r="BC6399">
        <v>0.971595196680892</v>
      </c>
      <c r="BD6399">
        <v>1</v>
      </c>
      <c r="BE6399">
        <v>2.69791017993831E-2</v>
      </c>
      <c r="BF6399">
        <v>56.302786292421899</v>
      </c>
      <c r="BG6399">
        <v>55.954301501122998</v>
      </c>
      <c r="BH6399">
        <v>63.766370274393999</v>
      </c>
      <c r="BI6399">
        <v>50.811811791746003</v>
      </c>
    </row>
    <row r="6400" spans="1:61" x14ac:dyDescent="0.25">
      <c r="A6400" s="10" t="str">
        <f>VLOOKUP(D6400,'Index-Relations'!E:F,2,FALSE)</f>
        <v>BM</v>
      </c>
      <c r="B6400" t="s">
        <v>3450</v>
      </c>
      <c r="C6400" s="53" t="s">
        <v>2761</v>
      </c>
      <c r="D6400" s="59" t="s">
        <v>2961</v>
      </c>
      <c r="E6400" s="59" t="s">
        <v>9816</v>
      </c>
      <c r="F6400" t="s">
        <v>1316</v>
      </c>
      <c r="G6400" t="s">
        <v>2709</v>
      </c>
      <c r="H6400" t="s">
        <v>1317</v>
      </c>
      <c r="I6400" s="52">
        <v>45628</v>
      </c>
      <c r="J6400" t="s">
        <v>2457</v>
      </c>
      <c r="K6400">
        <v>76</v>
      </c>
      <c r="L6400" s="73">
        <v>55.936746966531999</v>
      </c>
      <c r="M6400">
        <v>76</v>
      </c>
      <c r="N6400">
        <v>1</v>
      </c>
      <c r="O6400" s="73">
        <v>55.632325283824002</v>
      </c>
      <c r="P6400">
        <v>76</v>
      </c>
      <c r="Q6400">
        <v>1</v>
      </c>
      <c r="R6400">
        <v>76</v>
      </c>
      <c r="S6400">
        <v>1</v>
      </c>
      <c r="T6400">
        <v>65.228379433977494</v>
      </c>
      <c r="U6400">
        <v>0.95845514570711698</v>
      </c>
      <c r="V6400">
        <v>75</v>
      </c>
      <c r="W6400">
        <v>4.3962015393243696E-3</v>
      </c>
      <c r="X6400">
        <v>6</v>
      </c>
      <c r="Y6400">
        <v>76</v>
      </c>
      <c r="Z6400">
        <v>1</v>
      </c>
      <c r="AA6400">
        <v>303.95023229483502</v>
      </c>
      <c r="AB6400">
        <v>71</v>
      </c>
      <c r="AC6400">
        <v>0.860629830086173</v>
      </c>
      <c r="AD6400">
        <v>5</v>
      </c>
      <c r="AE6400">
        <v>0.139370169913826</v>
      </c>
      <c r="AF6400">
        <v>0</v>
      </c>
      <c r="AG6400">
        <v>0</v>
      </c>
      <c r="AH6400">
        <v>0.174934825367382</v>
      </c>
      <c r="AI6400">
        <v>63</v>
      </c>
      <c r="AJ6400" s="73">
        <v>50.368030720957996</v>
      </c>
      <c r="AK6400">
        <v>76</v>
      </c>
      <c r="AL6400">
        <v>1</v>
      </c>
      <c r="AM6400">
        <v>2.7921990239581598E-2</v>
      </c>
      <c r="AN6400">
        <v>2</v>
      </c>
      <c r="AO6400">
        <v>1.5697314425949301E-3</v>
      </c>
      <c r="AP6400">
        <v>1</v>
      </c>
      <c r="AQ6400">
        <v>76</v>
      </c>
      <c r="AR6400">
        <v>0.999999999999999</v>
      </c>
      <c r="AS6400">
        <v>0</v>
      </c>
      <c r="AT6400">
        <v>0</v>
      </c>
      <c r="AU6400">
        <v>0</v>
      </c>
      <c r="AV6400">
        <v>0</v>
      </c>
      <c r="AW6400">
        <v>76</v>
      </c>
      <c r="AX6400">
        <v>1</v>
      </c>
      <c r="AY6400" s="73">
        <v>63.484753576905</v>
      </c>
      <c r="AZ6400">
        <v>76</v>
      </c>
      <c r="BA6400">
        <v>1</v>
      </c>
      <c r="BB6400">
        <v>74</v>
      </c>
      <c r="BC6400">
        <v>0.97207800976041803</v>
      </c>
      <c r="BD6400">
        <v>1</v>
      </c>
      <c r="BE6400">
        <v>2.6352258796986602E-2</v>
      </c>
      <c r="BF6400">
        <v>55.936746966531999</v>
      </c>
      <c r="BG6400">
        <v>55.632325283824002</v>
      </c>
      <c r="BH6400">
        <v>63.484753576905</v>
      </c>
      <c r="BI6400">
        <v>50.368030720957996</v>
      </c>
    </row>
    <row r="6401" spans="1:61" x14ac:dyDescent="0.25">
      <c r="A6401" s="10" t="str">
        <f>VLOOKUP(D6401,'Index-Relations'!E:F,2,FALSE)</f>
        <v>BM</v>
      </c>
      <c r="B6401" t="s">
        <v>3450</v>
      </c>
      <c r="C6401" s="53" t="s">
        <v>2762</v>
      </c>
      <c r="D6401" s="59" t="s">
        <v>2961</v>
      </c>
      <c r="E6401" s="59" t="s">
        <v>9817</v>
      </c>
      <c r="F6401" t="s">
        <v>1316</v>
      </c>
      <c r="G6401" t="s">
        <v>2709</v>
      </c>
      <c r="H6401" t="s">
        <v>1317</v>
      </c>
      <c r="I6401" s="52">
        <v>45597</v>
      </c>
      <c r="J6401" t="s">
        <v>2457</v>
      </c>
      <c r="K6401">
        <v>76</v>
      </c>
      <c r="L6401" s="73">
        <v>56.144920658940997</v>
      </c>
      <c r="M6401">
        <v>76</v>
      </c>
      <c r="N6401">
        <v>1</v>
      </c>
      <c r="O6401" s="73">
        <v>55.843605192284997</v>
      </c>
      <c r="P6401">
        <v>76</v>
      </c>
      <c r="Q6401">
        <v>1</v>
      </c>
      <c r="R6401">
        <v>76</v>
      </c>
      <c r="S6401">
        <v>1</v>
      </c>
      <c r="T6401">
        <v>65.273206481056604</v>
      </c>
      <c r="U6401">
        <v>0.93966222553340295</v>
      </c>
      <c r="V6401">
        <v>75</v>
      </c>
      <c r="W6401">
        <v>4.1920868126275402E-3</v>
      </c>
      <c r="X6401">
        <v>6</v>
      </c>
      <c r="Y6401">
        <v>76</v>
      </c>
      <c r="Z6401">
        <v>0.999999999999999</v>
      </c>
      <c r="AA6401">
        <v>315.16424309779597</v>
      </c>
      <c r="AB6401">
        <v>71</v>
      </c>
      <c r="AC6401">
        <v>0.86068887037449004</v>
      </c>
      <c r="AD6401">
        <v>5</v>
      </c>
      <c r="AE6401">
        <v>0.13931112962550901</v>
      </c>
      <c r="AF6401">
        <v>0</v>
      </c>
      <c r="AG6401">
        <v>0</v>
      </c>
      <c r="AH6401">
        <v>0.190583288898898</v>
      </c>
      <c r="AI6401">
        <v>62</v>
      </c>
      <c r="AJ6401" s="73">
        <v>50.643501725969998</v>
      </c>
      <c r="AK6401">
        <v>76</v>
      </c>
      <c r="AL6401">
        <v>1</v>
      </c>
      <c r="AM6401">
        <v>2.6763034263215899E-2</v>
      </c>
      <c r="AN6401">
        <v>2</v>
      </c>
      <c r="AO6401">
        <v>1.8201481902650201E-3</v>
      </c>
      <c r="AP6401">
        <v>1</v>
      </c>
      <c r="AQ6401">
        <v>76</v>
      </c>
      <c r="AR6401">
        <v>1</v>
      </c>
      <c r="AS6401">
        <v>0</v>
      </c>
      <c r="AT6401">
        <v>0</v>
      </c>
      <c r="AU6401">
        <v>0</v>
      </c>
      <c r="AV6401">
        <v>0</v>
      </c>
      <c r="AW6401">
        <v>76</v>
      </c>
      <c r="AX6401">
        <v>1</v>
      </c>
      <c r="AY6401" s="73">
        <v>63.602172198932998</v>
      </c>
      <c r="AZ6401">
        <v>76</v>
      </c>
      <c r="BA6401">
        <v>1</v>
      </c>
      <c r="BB6401">
        <v>74</v>
      </c>
      <c r="BC6401">
        <v>0.97323696573678398</v>
      </c>
      <c r="BD6401">
        <v>1</v>
      </c>
      <c r="BE6401">
        <v>2.49428860729509E-2</v>
      </c>
      <c r="BF6401">
        <v>56.144920658940997</v>
      </c>
      <c r="BG6401">
        <v>55.843605192284997</v>
      </c>
      <c r="BH6401">
        <v>63.602172198932998</v>
      </c>
      <c r="BI6401">
        <v>50.643501725969998</v>
      </c>
    </row>
    <row r="6402" spans="1:61" x14ac:dyDescent="0.25">
      <c r="A6402" s="10" t="str">
        <f>VLOOKUP(D6402,'Index-Relations'!E:F,2,FALSE)</f>
        <v>BM</v>
      </c>
      <c r="B6402" t="s">
        <v>3450</v>
      </c>
      <c r="C6402" s="53" t="s">
        <v>2763</v>
      </c>
      <c r="D6402" s="59" t="s">
        <v>2961</v>
      </c>
      <c r="E6402" s="59" t="s">
        <v>9818</v>
      </c>
      <c r="F6402" t="s">
        <v>1316</v>
      </c>
      <c r="G6402" t="s">
        <v>2709</v>
      </c>
      <c r="H6402" t="s">
        <v>1317</v>
      </c>
      <c r="I6402" s="52">
        <v>45566</v>
      </c>
      <c r="J6402" t="s">
        <v>2457</v>
      </c>
      <c r="K6402">
        <v>76</v>
      </c>
      <c r="L6402" s="73">
        <v>56.333831002783</v>
      </c>
      <c r="M6402">
        <v>76</v>
      </c>
      <c r="N6402">
        <v>1</v>
      </c>
      <c r="O6402" s="73">
        <v>55.987030204974999</v>
      </c>
      <c r="P6402">
        <v>76</v>
      </c>
      <c r="Q6402">
        <v>1</v>
      </c>
      <c r="R6402">
        <v>76</v>
      </c>
      <c r="S6402">
        <v>0.999999999999999</v>
      </c>
      <c r="T6402">
        <v>65.243099646788295</v>
      </c>
      <c r="U6402">
        <v>0.93857671628468398</v>
      </c>
      <c r="V6402">
        <v>75</v>
      </c>
      <c r="W6402">
        <v>4.4604896935271001E-3</v>
      </c>
      <c r="X6402">
        <v>6</v>
      </c>
      <c r="Y6402">
        <v>76</v>
      </c>
      <c r="Z6402">
        <v>0.999999999999999</v>
      </c>
      <c r="AA6402">
        <v>309.579139870733</v>
      </c>
      <c r="AB6402">
        <v>73</v>
      </c>
      <c r="AC6402">
        <v>0.98087506100285204</v>
      </c>
      <c r="AD6402">
        <v>3</v>
      </c>
      <c r="AE6402">
        <v>1.9124938997147501E-2</v>
      </c>
      <c r="AF6402">
        <v>0</v>
      </c>
      <c r="AG6402">
        <v>0</v>
      </c>
      <c r="AH6402">
        <v>0.162381492853647</v>
      </c>
      <c r="AI6402">
        <v>62</v>
      </c>
      <c r="AJ6402" s="73">
        <v>50.971248754108998</v>
      </c>
      <c r="AK6402">
        <v>76</v>
      </c>
      <c r="AL6402">
        <v>1</v>
      </c>
      <c r="AM6402">
        <v>2.55970150251821E-2</v>
      </c>
      <c r="AN6402">
        <v>2</v>
      </c>
      <c r="AO6402">
        <v>1.92407933703344E-3</v>
      </c>
      <c r="AP6402">
        <v>1</v>
      </c>
      <c r="AQ6402">
        <v>76</v>
      </c>
      <c r="AR6402">
        <v>0.999999999999999</v>
      </c>
      <c r="AS6402">
        <v>0</v>
      </c>
      <c r="AT6402">
        <v>0</v>
      </c>
      <c r="AU6402">
        <v>0</v>
      </c>
      <c r="AV6402">
        <v>0</v>
      </c>
      <c r="AW6402">
        <v>76</v>
      </c>
      <c r="AX6402">
        <v>1</v>
      </c>
      <c r="AY6402" s="73">
        <v>63.664974803710898</v>
      </c>
      <c r="AZ6402">
        <v>76</v>
      </c>
      <c r="BA6402">
        <v>1</v>
      </c>
      <c r="BB6402">
        <v>74</v>
      </c>
      <c r="BC6402">
        <v>0.97440298497481703</v>
      </c>
      <c r="BD6402">
        <v>1</v>
      </c>
      <c r="BE6402">
        <v>2.36729356881487E-2</v>
      </c>
      <c r="BF6402">
        <v>56.333831002783</v>
      </c>
      <c r="BG6402">
        <v>55.987030204974999</v>
      </c>
      <c r="BH6402">
        <v>63.664974803710898</v>
      </c>
      <c r="BI6402">
        <v>50.971248754108998</v>
      </c>
    </row>
    <row r="6403" spans="1:61" x14ac:dyDescent="0.25">
      <c r="A6403" s="10" t="str">
        <f>VLOOKUP(D6403,'Index-Relations'!E:F,2,FALSE)</f>
        <v>BM</v>
      </c>
      <c r="B6403" t="s">
        <v>3450</v>
      </c>
      <c r="C6403" s="53" t="s">
        <v>2764</v>
      </c>
      <c r="D6403" s="59" t="s">
        <v>2961</v>
      </c>
      <c r="E6403" s="59" t="s">
        <v>9819</v>
      </c>
      <c r="F6403" t="s">
        <v>1316</v>
      </c>
      <c r="G6403" t="s">
        <v>2709</v>
      </c>
      <c r="H6403" t="s">
        <v>1317</v>
      </c>
      <c r="I6403" s="52">
        <v>45537</v>
      </c>
      <c r="J6403" t="s">
        <v>2457</v>
      </c>
      <c r="K6403">
        <v>82</v>
      </c>
      <c r="L6403" s="73">
        <v>56.0364790909059</v>
      </c>
      <c r="M6403">
        <v>82</v>
      </c>
      <c r="N6403">
        <v>1</v>
      </c>
      <c r="O6403" s="73">
        <v>55.571646961502999</v>
      </c>
      <c r="P6403">
        <v>82</v>
      </c>
      <c r="Q6403">
        <v>1</v>
      </c>
      <c r="R6403">
        <v>82</v>
      </c>
      <c r="S6403">
        <v>1</v>
      </c>
      <c r="T6403">
        <v>65.137295789611997</v>
      </c>
      <c r="U6403">
        <v>0.93366113411715002</v>
      </c>
      <c r="V6403">
        <v>81</v>
      </c>
      <c r="W6403">
        <v>1.0691627940959399E-2</v>
      </c>
      <c r="X6403">
        <v>7</v>
      </c>
      <c r="Y6403">
        <v>82</v>
      </c>
      <c r="Z6403">
        <v>1</v>
      </c>
      <c r="AA6403">
        <v>304.434808355786</v>
      </c>
      <c r="AB6403">
        <v>79</v>
      </c>
      <c r="AC6403">
        <v>0.97699768847178303</v>
      </c>
      <c r="AD6403">
        <v>3</v>
      </c>
      <c r="AE6403">
        <v>2.3002311528217401E-2</v>
      </c>
      <c r="AF6403">
        <v>0</v>
      </c>
      <c r="AG6403">
        <v>0</v>
      </c>
      <c r="AH6403">
        <v>0.15799525559218699</v>
      </c>
      <c r="AI6403">
        <v>66</v>
      </c>
      <c r="AJ6403" s="73">
        <v>51.028588006694001</v>
      </c>
      <c r="AK6403">
        <v>82</v>
      </c>
      <c r="AL6403">
        <v>1</v>
      </c>
      <c r="AM6403">
        <v>2.6841149095363798E-2</v>
      </c>
      <c r="AN6403">
        <v>2</v>
      </c>
      <c r="AO6403">
        <v>2.2404944981301899E-3</v>
      </c>
      <c r="AP6403">
        <v>1</v>
      </c>
      <c r="AQ6403">
        <v>82</v>
      </c>
      <c r="AR6403">
        <v>1</v>
      </c>
      <c r="AS6403">
        <v>0</v>
      </c>
      <c r="AT6403">
        <v>0</v>
      </c>
      <c r="AU6403">
        <v>0</v>
      </c>
      <c r="AV6403">
        <v>0</v>
      </c>
      <c r="AW6403">
        <v>82</v>
      </c>
      <c r="AX6403">
        <v>1</v>
      </c>
      <c r="AY6403" s="73">
        <v>63.205422492832</v>
      </c>
      <c r="AZ6403">
        <v>82</v>
      </c>
      <c r="BA6403">
        <v>1</v>
      </c>
      <c r="BB6403">
        <v>80</v>
      </c>
      <c r="BC6403">
        <v>0.97315885090463605</v>
      </c>
      <c r="BD6403">
        <v>1</v>
      </c>
      <c r="BE6403">
        <v>2.4600654597233599E-2</v>
      </c>
      <c r="BF6403">
        <v>56.0364790909059</v>
      </c>
      <c r="BG6403">
        <v>55.571646961502999</v>
      </c>
      <c r="BH6403">
        <v>63.205422492832</v>
      </c>
      <c r="BI6403">
        <v>51.028588006694001</v>
      </c>
    </row>
    <row r="6404" spans="1:61" x14ac:dyDescent="0.25">
      <c r="A6404" s="10" t="str">
        <f>VLOOKUP(D6404,'Index-Relations'!E:F,2,FALSE)</f>
        <v>BM</v>
      </c>
      <c r="B6404" t="s">
        <v>3450</v>
      </c>
      <c r="C6404" s="53" t="s">
        <v>3350</v>
      </c>
      <c r="D6404" s="59" t="s">
        <v>2961</v>
      </c>
      <c r="E6404" s="59" t="s">
        <v>9820</v>
      </c>
      <c r="F6404" t="s">
        <v>1316</v>
      </c>
      <c r="G6404" t="s">
        <v>2709</v>
      </c>
      <c r="H6404" t="s">
        <v>1317</v>
      </c>
      <c r="I6404" s="52">
        <v>45505</v>
      </c>
      <c r="J6404" t="s">
        <v>2457</v>
      </c>
      <c r="K6404">
        <v>82</v>
      </c>
      <c r="L6404" s="73">
        <v>56.005714666524902</v>
      </c>
      <c r="M6404">
        <v>82</v>
      </c>
      <c r="N6404">
        <v>1</v>
      </c>
      <c r="O6404" s="73">
        <v>55.491759204763</v>
      </c>
      <c r="P6404">
        <v>82</v>
      </c>
      <c r="Q6404">
        <v>1</v>
      </c>
      <c r="R6404">
        <v>82</v>
      </c>
      <c r="S6404">
        <v>1</v>
      </c>
      <c r="T6404">
        <v>65.074477063197804</v>
      </c>
      <c r="U6404">
        <v>0.93225750861124401</v>
      </c>
      <c r="V6404">
        <v>81</v>
      </c>
      <c r="W6404">
        <v>1.04348687243393E-2</v>
      </c>
      <c r="X6404">
        <v>7</v>
      </c>
      <c r="Y6404">
        <v>82</v>
      </c>
      <c r="Z6404">
        <v>1</v>
      </c>
      <c r="AA6404">
        <v>308.12710721958302</v>
      </c>
      <c r="AB6404">
        <v>80</v>
      </c>
      <c r="AC6404">
        <v>0.98294870484053698</v>
      </c>
      <c r="AD6404">
        <v>2</v>
      </c>
      <c r="AE6404">
        <v>1.7051295159462101E-2</v>
      </c>
      <c r="AF6404">
        <v>0</v>
      </c>
      <c r="AG6404">
        <v>0</v>
      </c>
      <c r="AH6404">
        <v>0.15717534173384801</v>
      </c>
      <c r="AI6404">
        <v>67</v>
      </c>
      <c r="AJ6404" s="73">
        <v>50.989657029747001</v>
      </c>
      <c r="AK6404">
        <v>82</v>
      </c>
      <c r="AL6404">
        <v>1</v>
      </c>
      <c r="AM6404">
        <v>2.6192943906269799E-2</v>
      </c>
      <c r="AN6404">
        <v>2</v>
      </c>
      <c r="AO6404">
        <v>2.43292255468342E-3</v>
      </c>
      <c r="AP6404">
        <v>1</v>
      </c>
      <c r="AQ6404">
        <v>82</v>
      </c>
      <c r="AR6404">
        <v>1</v>
      </c>
      <c r="AS6404">
        <v>0</v>
      </c>
      <c r="AT6404">
        <v>0</v>
      </c>
      <c r="AU6404">
        <v>0</v>
      </c>
      <c r="AV6404">
        <v>0</v>
      </c>
      <c r="AW6404">
        <v>82</v>
      </c>
      <c r="AX6404">
        <v>0.999999999999999</v>
      </c>
      <c r="AY6404" s="73">
        <v>63.342211222895997</v>
      </c>
      <c r="AZ6404">
        <v>82</v>
      </c>
      <c r="BA6404">
        <v>1</v>
      </c>
      <c r="BB6404">
        <v>80</v>
      </c>
      <c r="BC6404">
        <v>0.97380705609372997</v>
      </c>
      <c r="BD6404">
        <v>1</v>
      </c>
      <c r="BE6404">
        <v>2.3760021351586301E-2</v>
      </c>
      <c r="BF6404">
        <v>56.005714666524902</v>
      </c>
      <c r="BG6404">
        <v>55.491759204763</v>
      </c>
      <c r="BH6404">
        <v>63.342211222895997</v>
      </c>
      <c r="BI6404">
        <v>50.989657029747001</v>
      </c>
    </row>
    <row r="6405" spans="1:61" x14ac:dyDescent="0.25">
      <c r="A6405" s="10" t="str">
        <f>VLOOKUP(D6405,'Index-Relations'!E:F,2,FALSE)</f>
        <v>BM</v>
      </c>
      <c r="B6405" t="s">
        <v>3450</v>
      </c>
      <c r="C6405" s="53" t="s">
        <v>2765</v>
      </c>
      <c r="D6405" s="59" t="s">
        <v>2961</v>
      </c>
      <c r="E6405" s="59" t="s">
        <v>9821</v>
      </c>
      <c r="F6405" t="s">
        <v>1316</v>
      </c>
      <c r="G6405" t="s">
        <v>2709</v>
      </c>
      <c r="H6405" t="s">
        <v>1317</v>
      </c>
      <c r="I6405" s="52">
        <v>45474</v>
      </c>
      <c r="J6405" t="s">
        <v>2457</v>
      </c>
      <c r="K6405">
        <v>82</v>
      </c>
      <c r="L6405" s="73">
        <v>56.09387174746</v>
      </c>
      <c r="M6405">
        <v>82</v>
      </c>
      <c r="N6405">
        <v>1</v>
      </c>
      <c r="O6405" s="73">
        <v>55.618740057748902</v>
      </c>
      <c r="P6405">
        <v>82</v>
      </c>
      <c r="Q6405">
        <v>1</v>
      </c>
      <c r="R6405">
        <v>82</v>
      </c>
      <c r="S6405">
        <v>0.999999999999999</v>
      </c>
      <c r="T6405">
        <v>65.002955297732797</v>
      </c>
      <c r="U6405">
        <v>0.931521664379103</v>
      </c>
      <c r="V6405">
        <v>80</v>
      </c>
      <c r="W6405">
        <v>1.21093854936096E-2</v>
      </c>
      <c r="X6405">
        <v>8</v>
      </c>
      <c r="Y6405">
        <v>81</v>
      </c>
      <c r="Z6405">
        <v>0.959047376861766</v>
      </c>
      <c r="AA6405">
        <v>335.87605621679398</v>
      </c>
      <c r="AB6405">
        <v>79</v>
      </c>
      <c r="AC6405">
        <v>0.95181688760675698</v>
      </c>
      <c r="AD6405">
        <v>2</v>
      </c>
      <c r="AE6405">
        <v>7.2304892550093796E-3</v>
      </c>
      <c r="AF6405">
        <v>1</v>
      </c>
      <c r="AG6405">
        <v>4.0952623138233502E-2</v>
      </c>
      <c r="AH6405">
        <v>0.128567511524742</v>
      </c>
      <c r="AI6405">
        <v>66</v>
      </c>
      <c r="AJ6405" s="73">
        <v>51.076086318266</v>
      </c>
      <c r="AK6405">
        <v>82</v>
      </c>
      <c r="AL6405">
        <v>1</v>
      </c>
      <c r="AM6405">
        <v>2.7010637603578198E-2</v>
      </c>
      <c r="AN6405">
        <v>2</v>
      </c>
      <c r="AO6405">
        <v>2.8066758462511501E-3</v>
      </c>
      <c r="AP6405">
        <v>1</v>
      </c>
      <c r="AQ6405">
        <v>82</v>
      </c>
      <c r="AR6405">
        <v>1</v>
      </c>
      <c r="AS6405">
        <v>0</v>
      </c>
      <c r="AT6405">
        <v>0</v>
      </c>
      <c r="AU6405">
        <v>0</v>
      </c>
      <c r="AV6405">
        <v>0</v>
      </c>
      <c r="AW6405">
        <v>82</v>
      </c>
      <c r="AX6405">
        <v>1</v>
      </c>
      <c r="AY6405" s="73">
        <v>63.359426977014003</v>
      </c>
      <c r="AZ6405">
        <v>82</v>
      </c>
      <c r="BA6405">
        <v>1</v>
      </c>
      <c r="BB6405">
        <v>80</v>
      </c>
      <c r="BC6405">
        <v>0.97298936239642098</v>
      </c>
      <c r="BD6405">
        <v>1</v>
      </c>
      <c r="BE6405">
        <v>2.42039617573271E-2</v>
      </c>
      <c r="BF6405">
        <v>56.09387174746</v>
      </c>
      <c r="BG6405">
        <v>55.618740057748902</v>
      </c>
      <c r="BH6405">
        <v>63.359426977014003</v>
      </c>
      <c r="BI6405">
        <v>51.076086318266</v>
      </c>
    </row>
    <row r="6406" spans="1:61" x14ac:dyDescent="0.25">
      <c r="A6406" s="10" t="str">
        <f>VLOOKUP(D6406,'Index-Relations'!E:F,2,FALSE)</f>
        <v>BM</v>
      </c>
      <c r="B6406" t="s">
        <v>3450</v>
      </c>
      <c r="C6406" s="53" t="s">
        <v>2766</v>
      </c>
      <c r="D6406" s="59" t="s">
        <v>2961</v>
      </c>
      <c r="E6406" s="59" t="s">
        <v>9822</v>
      </c>
      <c r="F6406" t="s">
        <v>1316</v>
      </c>
      <c r="G6406" t="s">
        <v>2709</v>
      </c>
      <c r="H6406" t="s">
        <v>1317</v>
      </c>
      <c r="I6406" s="52">
        <v>45446</v>
      </c>
      <c r="J6406" t="s">
        <v>2457</v>
      </c>
      <c r="K6406">
        <v>82</v>
      </c>
      <c r="L6406" s="73">
        <v>55.972602680912999</v>
      </c>
      <c r="M6406">
        <v>82</v>
      </c>
      <c r="N6406">
        <v>1</v>
      </c>
      <c r="O6406" s="73">
        <v>55.575659877348997</v>
      </c>
      <c r="P6406">
        <v>82</v>
      </c>
      <c r="Q6406">
        <v>1</v>
      </c>
      <c r="R6406">
        <v>82</v>
      </c>
      <c r="S6406">
        <v>1</v>
      </c>
      <c r="T6406">
        <v>65.068310764840803</v>
      </c>
      <c r="U6406">
        <v>0.925909640227773</v>
      </c>
      <c r="V6406">
        <v>80</v>
      </c>
      <c r="W6406">
        <v>1.1673423817351701E-2</v>
      </c>
      <c r="X6406">
        <v>7</v>
      </c>
      <c r="Y6406">
        <v>81</v>
      </c>
      <c r="Z6406">
        <v>0.95724425586033901</v>
      </c>
      <c r="AA6406">
        <v>332.15444400063097</v>
      </c>
      <c r="AB6406">
        <v>79</v>
      </c>
      <c r="AC6406">
        <v>0.95001031805757197</v>
      </c>
      <c r="AD6406">
        <v>2</v>
      </c>
      <c r="AE6406">
        <v>7.2339378027672296E-3</v>
      </c>
      <c r="AF6406">
        <v>1</v>
      </c>
      <c r="AG6406">
        <v>4.2755744139660601E-2</v>
      </c>
      <c r="AH6406">
        <v>0.13047154682444501</v>
      </c>
      <c r="AI6406">
        <v>66</v>
      </c>
      <c r="AJ6406" s="73">
        <v>50.927103279383999</v>
      </c>
      <c r="AK6406">
        <v>82</v>
      </c>
      <c r="AL6406">
        <v>1</v>
      </c>
      <c r="AM6406">
        <v>2.7334529187077999E-2</v>
      </c>
      <c r="AN6406">
        <v>2</v>
      </c>
      <c r="AO6406">
        <v>2.9604479827806899E-3</v>
      </c>
      <c r="AP6406">
        <v>1</v>
      </c>
      <c r="AQ6406">
        <v>82</v>
      </c>
      <c r="AR6406">
        <v>0.999999999999999</v>
      </c>
      <c r="AS6406">
        <v>0</v>
      </c>
      <c r="AT6406">
        <v>0</v>
      </c>
      <c r="AU6406">
        <v>0</v>
      </c>
      <c r="AV6406">
        <v>0</v>
      </c>
      <c r="AW6406">
        <v>82</v>
      </c>
      <c r="AX6406">
        <v>1</v>
      </c>
      <c r="AY6406" s="73">
        <v>63.216426349819002</v>
      </c>
      <c r="AZ6406">
        <v>82</v>
      </c>
      <c r="BA6406">
        <v>1</v>
      </c>
      <c r="BB6406">
        <v>80</v>
      </c>
      <c r="BC6406">
        <v>0.97266547081292098</v>
      </c>
      <c r="BD6406">
        <v>1</v>
      </c>
      <c r="BE6406">
        <v>2.43740812042973E-2</v>
      </c>
      <c r="BF6406">
        <v>55.972602680912999</v>
      </c>
      <c r="BG6406">
        <v>55.575659877348997</v>
      </c>
      <c r="BH6406">
        <v>63.216426349819002</v>
      </c>
      <c r="BI6406">
        <v>50.927103279383999</v>
      </c>
    </row>
    <row r="6407" spans="1:61" x14ac:dyDescent="0.25">
      <c r="A6407" s="10" t="str">
        <f>VLOOKUP(D6407,'Index-Relations'!E:F,2,FALSE)</f>
        <v>BM</v>
      </c>
      <c r="B6407" t="s">
        <v>3450</v>
      </c>
      <c r="C6407" s="53" t="s">
        <v>2767</v>
      </c>
      <c r="D6407" s="59" t="s">
        <v>2961</v>
      </c>
      <c r="E6407" s="59" t="s">
        <v>9823</v>
      </c>
      <c r="F6407" t="s">
        <v>1316</v>
      </c>
      <c r="G6407" t="s">
        <v>2709</v>
      </c>
      <c r="H6407" t="s">
        <v>1317</v>
      </c>
      <c r="I6407" s="52">
        <v>45413</v>
      </c>
      <c r="J6407" t="s">
        <v>2457</v>
      </c>
      <c r="K6407">
        <v>82</v>
      </c>
      <c r="L6407" s="73">
        <v>56.196065784513003</v>
      </c>
      <c r="M6407">
        <v>82</v>
      </c>
      <c r="N6407">
        <v>1</v>
      </c>
      <c r="O6407" s="73">
        <v>55.786772424265997</v>
      </c>
      <c r="P6407">
        <v>82</v>
      </c>
      <c r="Q6407">
        <v>1</v>
      </c>
      <c r="R6407">
        <v>82</v>
      </c>
      <c r="S6407">
        <v>0.999999999999999</v>
      </c>
      <c r="T6407">
        <v>64.974420823947597</v>
      </c>
      <c r="U6407">
        <v>0.92569757710419198</v>
      </c>
      <c r="V6407">
        <v>80</v>
      </c>
      <c r="W6407">
        <v>1.1736111856185699E-2</v>
      </c>
      <c r="X6407">
        <v>7</v>
      </c>
      <c r="Y6407">
        <v>81</v>
      </c>
      <c r="Z6407">
        <v>0.96076186212286696</v>
      </c>
      <c r="AA6407">
        <v>350.54999275948097</v>
      </c>
      <c r="AB6407">
        <v>79</v>
      </c>
      <c r="AC6407">
        <v>0.95352640462516502</v>
      </c>
      <c r="AD6407">
        <v>2</v>
      </c>
      <c r="AE6407">
        <v>7.2354574977017997E-3</v>
      </c>
      <c r="AF6407">
        <v>1</v>
      </c>
      <c r="AG6407">
        <v>3.9238137877132602E-2</v>
      </c>
      <c r="AH6407">
        <v>0.12788102787165201</v>
      </c>
      <c r="AI6407">
        <v>66</v>
      </c>
      <c r="AJ6407" s="73">
        <v>51.162887782936899</v>
      </c>
      <c r="AK6407">
        <v>82</v>
      </c>
      <c r="AL6407">
        <v>1</v>
      </c>
      <c r="AM6407">
        <v>2.7449750653810001E-2</v>
      </c>
      <c r="AN6407">
        <v>2</v>
      </c>
      <c r="AO6407">
        <v>3.3301889661992699E-3</v>
      </c>
      <c r="AP6407">
        <v>1</v>
      </c>
      <c r="AQ6407">
        <v>82</v>
      </c>
      <c r="AR6407">
        <v>1</v>
      </c>
      <c r="AS6407">
        <v>0</v>
      </c>
      <c r="AT6407">
        <v>0</v>
      </c>
      <c r="AU6407">
        <v>0</v>
      </c>
      <c r="AV6407">
        <v>0</v>
      </c>
      <c r="AW6407">
        <v>82</v>
      </c>
      <c r="AX6407">
        <v>0.999999999999999</v>
      </c>
      <c r="AY6407" s="73">
        <v>63.402793633797899</v>
      </c>
      <c r="AZ6407">
        <v>82</v>
      </c>
      <c r="BA6407">
        <v>1</v>
      </c>
      <c r="BB6407">
        <v>78</v>
      </c>
      <c r="BC6407">
        <v>0.96245007683476602</v>
      </c>
      <c r="BD6407">
        <v>3</v>
      </c>
      <c r="BE6407">
        <v>3.4219734199033902E-2</v>
      </c>
      <c r="BF6407">
        <v>56.196065784513003</v>
      </c>
      <c r="BG6407">
        <v>55.786772424265997</v>
      </c>
      <c r="BH6407">
        <v>63.402793633797899</v>
      </c>
      <c r="BI6407">
        <v>51.162887782936899</v>
      </c>
    </row>
    <row r="6408" spans="1:61" x14ac:dyDescent="0.25">
      <c r="A6408" s="10" t="str">
        <f>VLOOKUP(D6408,'Index-Relations'!E:F,2,FALSE)</f>
        <v>BM</v>
      </c>
      <c r="B6408" t="s">
        <v>3450</v>
      </c>
      <c r="C6408" s="53" t="s">
        <v>2768</v>
      </c>
      <c r="D6408" s="59" t="s">
        <v>2961</v>
      </c>
      <c r="E6408" s="59" t="s">
        <v>9824</v>
      </c>
      <c r="F6408" t="s">
        <v>1316</v>
      </c>
      <c r="G6408" t="s">
        <v>2709</v>
      </c>
      <c r="H6408" t="s">
        <v>1317</v>
      </c>
      <c r="I6408" s="52">
        <v>45383</v>
      </c>
      <c r="J6408" t="s">
        <v>2457</v>
      </c>
      <c r="K6408">
        <v>82</v>
      </c>
      <c r="L6408">
        <v>60.3620533369293</v>
      </c>
      <c r="M6408">
        <v>82</v>
      </c>
      <c r="N6408">
        <v>1</v>
      </c>
      <c r="O6408">
        <v>59.432428541548802</v>
      </c>
      <c r="P6408">
        <v>82</v>
      </c>
      <c r="Q6408">
        <v>1</v>
      </c>
      <c r="R6408">
        <v>82</v>
      </c>
      <c r="S6408">
        <v>1</v>
      </c>
      <c r="T6408">
        <v>64.932481428046799</v>
      </c>
      <c r="U6408">
        <v>0.92592953979367998</v>
      </c>
      <c r="V6408">
        <v>80</v>
      </c>
      <c r="W6408">
        <v>1.18216339433372E-2</v>
      </c>
      <c r="X6408">
        <v>7</v>
      </c>
      <c r="Y6408">
        <v>81</v>
      </c>
      <c r="Z6408">
        <v>0.96069528426720197</v>
      </c>
      <c r="AA6408">
        <v>351.45586663929402</v>
      </c>
      <c r="AB6408">
        <v>79</v>
      </c>
      <c r="AC6408">
        <v>0.95320753491098897</v>
      </c>
      <c r="AD6408">
        <v>2</v>
      </c>
      <c r="AE6408">
        <v>7.4877493562132899E-3</v>
      </c>
      <c r="AF6408">
        <v>1</v>
      </c>
      <c r="AG6408">
        <v>3.9304715732797701E-2</v>
      </c>
      <c r="AH6408">
        <v>0.12820157257704401</v>
      </c>
      <c r="AI6408">
        <v>66</v>
      </c>
      <c r="AJ6408">
        <v>54.178164632055001</v>
      </c>
      <c r="AK6408">
        <v>82</v>
      </c>
      <c r="AL6408">
        <v>1</v>
      </c>
      <c r="AM6408">
        <v>2.7142455839198502E-2</v>
      </c>
      <c r="AN6408">
        <v>2</v>
      </c>
      <c r="AO6408">
        <v>3.3366406062447602E-3</v>
      </c>
      <c r="AP6408">
        <v>1</v>
      </c>
      <c r="AQ6408">
        <v>82</v>
      </c>
      <c r="AR6408">
        <v>1</v>
      </c>
      <c r="AS6408">
        <v>0</v>
      </c>
      <c r="AT6408">
        <v>0</v>
      </c>
      <c r="AU6408">
        <v>0</v>
      </c>
      <c r="AV6408">
        <v>0</v>
      </c>
      <c r="AW6408">
        <v>82</v>
      </c>
      <c r="AX6408">
        <v>1</v>
      </c>
      <c r="AY6408">
        <v>67.411456088236406</v>
      </c>
      <c r="AZ6408">
        <v>82</v>
      </c>
      <c r="BA6408">
        <v>1</v>
      </c>
      <c r="BB6408">
        <v>78</v>
      </c>
      <c r="BC6408">
        <v>0.96246823108915502</v>
      </c>
      <c r="BD6408">
        <v>3</v>
      </c>
      <c r="BE6408">
        <v>3.4195128304599601E-2</v>
      </c>
      <c r="BF6408">
        <v>56.423941328352903</v>
      </c>
      <c r="BG6408">
        <v>56.045448923495996</v>
      </c>
      <c r="BH6408">
        <v>63.571813230559002</v>
      </c>
      <c r="BI6408">
        <v>51.368498255371897</v>
      </c>
    </row>
    <row r="6409" spans="1:61" x14ac:dyDescent="0.25">
      <c r="A6409" s="10" t="str">
        <f>VLOOKUP(D6409,'Index-Relations'!E:F,2,FALSE)</f>
        <v>BM</v>
      </c>
      <c r="B6409" t="s">
        <v>3450</v>
      </c>
      <c r="C6409" s="53" t="s">
        <v>2769</v>
      </c>
      <c r="D6409" s="59" t="s">
        <v>2961</v>
      </c>
      <c r="E6409" s="59" t="s">
        <v>9825</v>
      </c>
      <c r="F6409" t="s">
        <v>1316</v>
      </c>
      <c r="G6409" t="s">
        <v>2709</v>
      </c>
      <c r="H6409" t="s">
        <v>1317</v>
      </c>
      <c r="I6409" s="52">
        <v>45352</v>
      </c>
      <c r="J6409" t="s">
        <v>2457</v>
      </c>
      <c r="K6409">
        <v>82</v>
      </c>
      <c r="L6409">
        <v>61.712087511782102</v>
      </c>
      <c r="M6409">
        <v>82</v>
      </c>
      <c r="N6409">
        <v>1</v>
      </c>
      <c r="O6409">
        <v>61.694307232414602</v>
      </c>
      <c r="P6409">
        <v>82</v>
      </c>
      <c r="Q6409">
        <v>1</v>
      </c>
      <c r="R6409">
        <v>82</v>
      </c>
      <c r="S6409">
        <v>0.999999999999999</v>
      </c>
      <c r="T6409">
        <v>64.842430860355506</v>
      </c>
      <c r="U6409">
        <v>0.89952041194198495</v>
      </c>
      <c r="V6409">
        <v>80</v>
      </c>
      <c r="W6409">
        <v>1.4437262571292001E-3</v>
      </c>
      <c r="X6409">
        <v>3</v>
      </c>
      <c r="Y6409">
        <v>81</v>
      </c>
      <c r="Z6409">
        <v>0.96235964544795705</v>
      </c>
      <c r="AA6409">
        <v>360.13346564182399</v>
      </c>
      <c r="AB6409">
        <v>79</v>
      </c>
      <c r="AC6409">
        <v>0.95440922982252996</v>
      </c>
      <c r="AD6409">
        <v>2</v>
      </c>
      <c r="AE6409">
        <v>7.9504156254270493E-3</v>
      </c>
      <c r="AF6409">
        <v>1</v>
      </c>
      <c r="AG6409">
        <v>3.7640354552042898E-2</v>
      </c>
      <c r="AH6409">
        <v>7.4962506441274696E-2</v>
      </c>
      <c r="AI6409">
        <v>54</v>
      </c>
      <c r="AJ6409">
        <v>56.146263818365199</v>
      </c>
      <c r="AK6409">
        <v>82</v>
      </c>
      <c r="AL6409">
        <v>1</v>
      </c>
      <c r="AM6409">
        <v>2.7955197257107399E-2</v>
      </c>
      <c r="AN6409">
        <v>2</v>
      </c>
      <c r="AO6409">
        <v>3.0423786164225099E-3</v>
      </c>
      <c r="AP6409">
        <v>1</v>
      </c>
      <c r="AQ6409">
        <v>82</v>
      </c>
      <c r="AR6409">
        <v>1</v>
      </c>
      <c r="AS6409">
        <v>0</v>
      </c>
      <c r="AT6409">
        <v>0</v>
      </c>
      <c r="AU6409">
        <v>0</v>
      </c>
      <c r="AV6409">
        <v>0</v>
      </c>
      <c r="AW6409">
        <v>82</v>
      </c>
      <c r="AX6409">
        <v>1</v>
      </c>
      <c r="AY6409">
        <v>66.530377086156307</v>
      </c>
      <c r="AZ6409">
        <v>82</v>
      </c>
      <c r="BA6409">
        <v>1</v>
      </c>
      <c r="BB6409">
        <v>78</v>
      </c>
      <c r="BC6409">
        <v>0.96093860646332796</v>
      </c>
      <c r="BD6409">
        <v>3</v>
      </c>
      <c r="BE6409">
        <v>3.6019014920248497E-2</v>
      </c>
      <c r="BF6409">
        <v>57.473602741596899</v>
      </c>
      <c r="BG6409">
        <v>58.080460869012001</v>
      </c>
      <c r="BH6409">
        <v>62.39725173075</v>
      </c>
      <c r="BI6409">
        <v>52.778479294100897</v>
      </c>
    </row>
    <row r="6410" spans="1:61" x14ac:dyDescent="0.25">
      <c r="A6410" s="10" t="str">
        <f>VLOOKUP(D6410,'Index-Relations'!E:F,2,FALSE)</f>
        <v>BM</v>
      </c>
      <c r="B6410" t="s">
        <v>3450</v>
      </c>
      <c r="C6410" s="53" t="s">
        <v>2770</v>
      </c>
      <c r="D6410" s="59" t="s">
        <v>2961</v>
      </c>
      <c r="E6410" s="59" t="s">
        <v>9826</v>
      </c>
      <c r="F6410" t="s">
        <v>1316</v>
      </c>
      <c r="G6410" t="s">
        <v>2709</v>
      </c>
      <c r="H6410" t="s">
        <v>1317</v>
      </c>
      <c r="I6410" s="52">
        <v>45323</v>
      </c>
      <c r="J6410" t="s">
        <v>2457</v>
      </c>
      <c r="K6410">
        <v>82</v>
      </c>
      <c r="L6410">
        <v>62.7000490056597</v>
      </c>
      <c r="M6410">
        <v>82</v>
      </c>
      <c r="N6410">
        <v>1</v>
      </c>
      <c r="O6410">
        <v>62.734587844120803</v>
      </c>
      <c r="P6410">
        <v>82</v>
      </c>
      <c r="Q6410">
        <v>1</v>
      </c>
      <c r="R6410">
        <v>82</v>
      </c>
      <c r="S6410">
        <v>1</v>
      </c>
      <c r="T6410">
        <v>64.880464281235305</v>
      </c>
      <c r="U6410">
        <v>0.89406973953056101</v>
      </c>
      <c r="V6410">
        <v>80</v>
      </c>
      <c r="W6410">
        <v>9.9073082021671898E-4</v>
      </c>
      <c r="X6410">
        <v>2</v>
      </c>
      <c r="Y6410">
        <v>81</v>
      </c>
      <c r="Z6410">
        <v>0.97314624690227403</v>
      </c>
      <c r="AA6410">
        <v>355.57426230757801</v>
      </c>
      <c r="AB6410">
        <v>79</v>
      </c>
      <c r="AC6410">
        <v>0.96506330853511302</v>
      </c>
      <c r="AD6410">
        <v>2</v>
      </c>
      <c r="AE6410">
        <v>8.0829383671601404E-3</v>
      </c>
      <c r="AF6410">
        <v>1</v>
      </c>
      <c r="AG6410">
        <v>2.6853753097725901E-2</v>
      </c>
      <c r="AH6410">
        <v>7.75943194601703E-2</v>
      </c>
      <c r="AI6410">
        <v>53</v>
      </c>
      <c r="AJ6410">
        <v>57.067473261232998</v>
      </c>
      <c r="AK6410">
        <v>82</v>
      </c>
      <c r="AL6410">
        <v>1</v>
      </c>
      <c r="AM6410">
        <v>2.7791649030838399E-2</v>
      </c>
      <c r="AN6410">
        <v>2</v>
      </c>
      <c r="AO6410">
        <v>2.9863719267757098E-3</v>
      </c>
      <c r="AP6410">
        <v>1</v>
      </c>
      <c r="AQ6410">
        <v>82</v>
      </c>
      <c r="AR6410">
        <v>1</v>
      </c>
      <c r="AS6410">
        <v>0</v>
      </c>
      <c r="AT6410">
        <v>0</v>
      </c>
      <c r="AU6410">
        <v>0</v>
      </c>
      <c r="AV6410">
        <v>0</v>
      </c>
      <c r="AW6410">
        <v>82</v>
      </c>
      <c r="AX6410">
        <v>1</v>
      </c>
      <c r="AY6410">
        <v>67.333148577835303</v>
      </c>
      <c r="AZ6410">
        <v>82</v>
      </c>
      <c r="BA6410">
        <v>1</v>
      </c>
      <c r="BB6410">
        <v>77</v>
      </c>
      <c r="BC6410">
        <v>0.94659615602039004</v>
      </c>
      <c r="BD6410">
        <v>4</v>
      </c>
      <c r="BE6410">
        <v>5.0417472052833402E-2</v>
      </c>
      <c r="BF6410">
        <v>58.275869797321903</v>
      </c>
      <c r="BG6410">
        <v>58.98303122371</v>
      </c>
      <c r="BH6410">
        <v>63.081894942125899</v>
      </c>
      <c r="BI6410">
        <v>53.440438026388001</v>
      </c>
    </row>
    <row r="6411" spans="1:61" x14ac:dyDescent="0.25">
      <c r="A6411" s="10" t="str">
        <f>VLOOKUP(D6411,'Index-Relations'!E:F,2,FALSE)</f>
        <v>BM</v>
      </c>
      <c r="B6411" t="s">
        <v>3450</v>
      </c>
      <c r="C6411" s="53" t="s">
        <v>2760</v>
      </c>
      <c r="D6411" s="59" t="s">
        <v>115</v>
      </c>
      <c r="E6411" s="59" t="s">
        <v>9827</v>
      </c>
      <c r="F6411" t="s">
        <v>2539</v>
      </c>
      <c r="G6411" t="s">
        <v>2540</v>
      </c>
      <c r="H6411" t="s">
        <v>2541</v>
      </c>
      <c r="I6411" s="52">
        <v>45659</v>
      </c>
      <c r="J6411" t="s">
        <v>2457</v>
      </c>
      <c r="K6411">
        <v>200</v>
      </c>
      <c r="L6411" s="73">
        <v>64.442649849452906</v>
      </c>
      <c r="M6411">
        <v>194</v>
      </c>
      <c r="N6411">
        <v>0.995331202254507</v>
      </c>
      <c r="O6411" s="73">
        <v>64.557776212332001</v>
      </c>
      <c r="P6411">
        <v>194</v>
      </c>
      <c r="Q6411">
        <v>0.995331202254507</v>
      </c>
      <c r="R6411">
        <v>185</v>
      </c>
      <c r="S6411">
        <v>0.96363278110198003</v>
      </c>
      <c r="T6411">
        <v>31.1470801733971</v>
      </c>
      <c r="U6411">
        <v>0.74297593452710498</v>
      </c>
      <c r="V6411">
        <v>135</v>
      </c>
      <c r="W6411">
        <v>0.26529532463730499</v>
      </c>
      <c r="X6411">
        <v>49</v>
      </c>
      <c r="Y6411">
        <v>196</v>
      </c>
      <c r="Z6411">
        <v>0.99786253880545295</v>
      </c>
      <c r="AA6411">
        <v>86.581173174691401</v>
      </c>
      <c r="AB6411">
        <v>146</v>
      </c>
      <c r="AC6411">
        <v>0.90826421585220296</v>
      </c>
      <c r="AD6411">
        <v>50</v>
      </c>
      <c r="AE6411">
        <v>8.9598322953250001E-2</v>
      </c>
      <c r="AF6411">
        <v>4</v>
      </c>
      <c r="AG6411">
        <v>2.1374611945466199E-3</v>
      </c>
      <c r="AH6411">
        <v>1.8311957871276999E-3</v>
      </c>
      <c r="AI6411">
        <v>4</v>
      </c>
      <c r="AJ6411" s="73">
        <v>61.762177011847001</v>
      </c>
      <c r="AK6411">
        <v>194</v>
      </c>
      <c r="AL6411">
        <v>0.995331202254507</v>
      </c>
      <c r="AM6411">
        <v>1.8839518605663901E-4</v>
      </c>
      <c r="AN6411">
        <v>1</v>
      </c>
      <c r="AO6411">
        <v>0</v>
      </c>
      <c r="AP6411">
        <v>0</v>
      </c>
      <c r="AQ6411">
        <v>200</v>
      </c>
      <c r="AR6411">
        <v>1</v>
      </c>
      <c r="AS6411">
        <v>0</v>
      </c>
      <c r="AT6411">
        <v>0</v>
      </c>
      <c r="AU6411">
        <v>0</v>
      </c>
      <c r="AV6411">
        <v>0</v>
      </c>
      <c r="AW6411">
        <v>200</v>
      </c>
      <c r="AX6411">
        <v>1</v>
      </c>
      <c r="AY6411" s="73">
        <v>66.566997597341</v>
      </c>
      <c r="AZ6411">
        <v>194</v>
      </c>
      <c r="BA6411">
        <v>0.995331202254507</v>
      </c>
      <c r="BB6411">
        <v>196</v>
      </c>
      <c r="BC6411">
        <v>0.89500066887452601</v>
      </c>
      <c r="BD6411">
        <v>4</v>
      </c>
      <c r="BE6411">
        <v>0.10499933112547299</v>
      </c>
      <c r="BF6411">
        <v>64.442649849452906</v>
      </c>
      <c r="BG6411">
        <v>64.557776212332001</v>
      </c>
      <c r="BH6411">
        <v>66.566997597341</v>
      </c>
      <c r="BI6411">
        <v>61.762177011847001</v>
      </c>
    </row>
    <row r="6412" spans="1:61" x14ac:dyDescent="0.25">
      <c r="A6412" s="10" t="str">
        <f>VLOOKUP(D6412,'Index-Relations'!E:F,2,FALSE)</f>
        <v>BM</v>
      </c>
      <c r="B6412" t="s">
        <v>3450</v>
      </c>
      <c r="C6412" s="53" t="s">
        <v>2761</v>
      </c>
      <c r="D6412" s="59" t="s">
        <v>115</v>
      </c>
      <c r="E6412" s="59" t="s">
        <v>9828</v>
      </c>
      <c r="F6412" t="s">
        <v>2539</v>
      </c>
      <c r="G6412" t="s">
        <v>2540</v>
      </c>
      <c r="H6412" t="s">
        <v>2541</v>
      </c>
      <c r="I6412" s="52">
        <v>45628</v>
      </c>
      <c r="J6412" t="s">
        <v>2457</v>
      </c>
      <c r="K6412">
        <v>200</v>
      </c>
      <c r="L6412" s="73">
        <v>64.553313993181007</v>
      </c>
      <c r="M6412">
        <v>195</v>
      </c>
      <c r="N6412">
        <v>0.99565558297308299</v>
      </c>
      <c r="O6412" s="73">
        <v>64.627733187961994</v>
      </c>
      <c r="P6412">
        <v>195</v>
      </c>
      <c r="Q6412">
        <v>0.99565558297308299</v>
      </c>
      <c r="R6412">
        <v>186</v>
      </c>
      <c r="S6412">
        <v>0.96287207390695695</v>
      </c>
      <c r="T6412">
        <v>31.2241669786305</v>
      </c>
      <c r="U6412">
        <v>0.74276770187868202</v>
      </c>
      <c r="V6412">
        <v>136</v>
      </c>
      <c r="W6412">
        <v>0.261431571964444</v>
      </c>
      <c r="X6412">
        <v>48</v>
      </c>
      <c r="Y6412">
        <v>196</v>
      </c>
      <c r="Z6412">
        <v>0.997623350391591</v>
      </c>
      <c r="AA6412">
        <v>81.830291838018894</v>
      </c>
      <c r="AB6412">
        <v>150</v>
      </c>
      <c r="AC6412">
        <v>0.91103537201941698</v>
      </c>
      <c r="AD6412">
        <v>46</v>
      </c>
      <c r="AE6412">
        <v>8.6587978372175398E-2</v>
      </c>
      <c r="AF6412">
        <v>4</v>
      </c>
      <c r="AG6412">
        <v>2.3766496084073599E-3</v>
      </c>
      <c r="AH6412">
        <v>1.8540067547855199E-3</v>
      </c>
      <c r="AI6412">
        <v>4</v>
      </c>
      <c r="AJ6412" s="73">
        <v>61.871095177053</v>
      </c>
      <c r="AK6412">
        <v>195</v>
      </c>
      <c r="AL6412">
        <v>0.99565558297308299</v>
      </c>
      <c r="AM6412">
        <v>1.87412147685487E-4</v>
      </c>
      <c r="AN6412">
        <v>1</v>
      </c>
      <c r="AO6412">
        <v>0</v>
      </c>
      <c r="AP6412">
        <v>0</v>
      </c>
      <c r="AQ6412">
        <v>200</v>
      </c>
      <c r="AR6412">
        <v>0.999999999999999</v>
      </c>
      <c r="AS6412">
        <v>0</v>
      </c>
      <c r="AT6412">
        <v>0</v>
      </c>
      <c r="AU6412">
        <v>0</v>
      </c>
      <c r="AV6412">
        <v>0</v>
      </c>
      <c r="AW6412">
        <v>200</v>
      </c>
      <c r="AX6412">
        <v>0.999999999999999</v>
      </c>
      <c r="AY6412" s="73">
        <v>66.722834865275004</v>
      </c>
      <c r="AZ6412">
        <v>195</v>
      </c>
      <c r="BA6412">
        <v>0.99565558297308299</v>
      </c>
      <c r="BB6412">
        <v>196</v>
      </c>
      <c r="BC6412">
        <v>0.89604849302192502</v>
      </c>
      <c r="BD6412">
        <v>4</v>
      </c>
      <c r="BE6412">
        <v>0.103951506978074</v>
      </c>
      <c r="BF6412">
        <v>64.553313993181007</v>
      </c>
      <c r="BG6412">
        <v>64.627733187961994</v>
      </c>
      <c r="BH6412">
        <v>66.722834865275004</v>
      </c>
      <c r="BI6412">
        <v>61.871095177053</v>
      </c>
    </row>
    <row r="6413" spans="1:61" x14ac:dyDescent="0.25">
      <c r="A6413" s="10" t="str">
        <f>VLOOKUP(D6413,'Index-Relations'!E:F,2,FALSE)</f>
        <v>BM</v>
      </c>
      <c r="B6413" t="s">
        <v>3450</v>
      </c>
      <c r="C6413" s="53" t="s">
        <v>2762</v>
      </c>
      <c r="D6413" s="59" t="s">
        <v>115</v>
      </c>
      <c r="E6413" s="59" t="s">
        <v>9829</v>
      </c>
      <c r="F6413" t="s">
        <v>2539</v>
      </c>
      <c r="G6413" t="s">
        <v>2540</v>
      </c>
      <c r="H6413" t="s">
        <v>2541</v>
      </c>
      <c r="I6413" s="52">
        <v>45597</v>
      </c>
      <c r="J6413" t="s">
        <v>2457</v>
      </c>
      <c r="K6413">
        <v>200</v>
      </c>
      <c r="L6413" s="73">
        <v>64.587041652307903</v>
      </c>
      <c r="M6413">
        <v>195</v>
      </c>
      <c r="N6413">
        <v>0.99549917593589998</v>
      </c>
      <c r="O6413" s="73">
        <v>64.755287836180997</v>
      </c>
      <c r="P6413">
        <v>195</v>
      </c>
      <c r="Q6413">
        <v>0.99549917593589998</v>
      </c>
      <c r="R6413">
        <v>186</v>
      </c>
      <c r="S6413">
        <v>0.96162918770116701</v>
      </c>
      <c r="T6413">
        <v>31.590678808734602</v>
      </c>
      <c r="U6413">
        <v>0.74478834187742904</v>
      </c>
      <c r="V6413">
        <v>136</v>
      </c>
      <c r="W6413">
        <v>0.26504538005345302</v>
      </c>
      <c r="X6413">
        <v>48</v>
      </c>
      <c r="Y6413">
        <v>196</v>
      </c>
      <c r="Z6413">
        <v>0.99727683005656498</v>
      </c>
      <c r="AA6413">
        <v>83.843501728063799</v>
      </c>
      <c r="AB6413">
        <v>149</v>
      </c>
      <c r="AC6413">
        <v>0.91229423592464498</v>
      </c>
      <c r="AD6413">
        <v>47</v>
      </c>
      <c r="AE6413">
        <v>8.4982594131919595E-2</v>
      </c>
      <c r="AF6413">
        <v>4</v>
      </c>
      <c r="AG6413">
        <v>2.7231699434352098E-3</v>
      </c>
      <c r="AH6413">
        <v>1.82661427336301E-3</v>
      </c>
      <c r="AI6413">
        <v>4</v>
      </c>
      <c r="AJ6413" s="73">
        <v>61.799745738056998</v>
      </c>
      <c r="AK6413">
        <v>195</v>
      </c>
      <c r="AL6413">
        <v>0.99549917593589998</v>
      </c>
      <c r="AM6413">
        <v>2.3853660949743499E-4</v>
      </c>
      <c r="AN6413">
        <v>1</v>
      </c>
      <c r="AO6413">
        <v>0</v>
      </c>
      <c r="AP6413">
        <v>0</v>
      </c>
      <c r="AQ6413">
        <v>200</v>
      </c>
      <c r="AR6413">
        <v>1</v>
      </c>
      <c r="AS6413">
        <v>0</v>
      </c>
      <c r="AT6413">
        <v>0</v>
      </c>
      <c r="AU6413">
        <v>0</v>
      </c>
      <c r="AV6413">
        <v>0</v>
      </c>
      <c r="AW6413">
        <v>200</v>
      </c>
      <c r="AX6413">
        <v>0.999999999999999</v>
      </c>
      <c r="AY6413" s="73">
        <v>66.745082992770904</v>
      </c>
      <c r="AZ6413">
        <v>195</v>
      </c>
      <c r="BA6413">
        <v>0.99549917593589998</v>
      </c>
      <c r="BB6413">
        <v>196</v>
      </c>
      <c r="BC6413">
        <v>0.88822193241235803</v>
      </c>
      <c r="BD6413">
        <v>4</v>
      </c>
      <c r="BE6413">
        <v>0.111778067587641</v>
      </c>
      <c r="BF6413">
        <v>64.587041652307903</v>
      </c>
      <c r="BG6413">
        <v>64.755287836180997</v>
      </c>
      <c r="BH6413">
        <v>66.745082992770904</v>
      </c>
      <c r="BI6413">
        <v>61.799745738056998</v>
      </c>
    </row>
    <row r="6414" spans="1:61" x14ac:dyDescent="0.25">
      <c r="A6414" s="10" t="str">
        <f>VLOOKUP(D6414,'Index-Relations'!E:F,2,FALSE)</f>
        <v>BM</v>
      </c>
      <c r="B6414" t="s">
        <v>3450</v>
      </c>
      <c r="C6414" s="53" t="s">
        <v>2763</v>
      </c>
      <c r="D6414" s="59" t="s">
        <v>115</v>
      </c>
      <c r="E6414" s="59" t="s">
        <v>9830</v>
      </c>
      <c r="F6414" t="s">
        <v>2539</v>
      </c>
      <c r="G6414" t="s">
        <v>2540</v>
      </c>
      <c r="H6414" t="s">
        <v>2541</v>
      </c>
      <c r="I6414" s="52">
        <v>45566</v>
      </c>
      <c r="J6414" t="s">
        <v>2457</v>
      </c>
      <c r="K6414">
        <v>200</v>
      </c>
      <c r="L6414" s="73">
        <v>64.344165877120005</v>
      </c>
      <c r="M6414">
        <v>195</v>
      </c>
      <c r="N6414">
        <v>0.99635084040378596</v>
      </c>
      <c r="O6414" s="73">
        <v>64.519377653058996</v>
      </c>
      <c r="P6414">
        <v>195</v>
      </c>
      <c r="Q6414">
        <v>0.99635084040378596</v>
      </c>
      <c r="R6414">
        <v>186</v>
      </c>
      <c r="S6414">
        <v>0.96107406489953895</v>
      </c>
      <c r="T6414">
        <v>31.983592084443998</v>
      </c>
      <c r="U6414">
        <v>0.74545365756847204</v>
      </c>
      <c r="V6414">
        <v>135</v>
      </c>
      <c r="W6414">
        <v>0.26465536062110501</v>
      </c>
      <c r="X6414">
        <v>48</v>
      </c>
      <c r="Y6414">
        <v>196</v>
      </c>
      <c r="Z6414">
        <v>0.99746478031533203</v>
      </c>
      <c r="AA6414">
        <v>81.251435211110305</v>
      </c>
      <c r="AB6414">
        <v>147</v>
      </c>
      <c r="AC6414">
        <v>0.91092661964922295</v>
      </c>
      <c r="AD6414">
        <v>49</v>
      </c>
      <c r="AE6414">
        <v>8.6538160666108505E-2</v>
      </c>
      <c r="AF6414">
        <v>4</v>
      </c>
      <c r="AG6414">
        <v>2.5352196846678801E-3</v>
      </c>
      <c r="AH6414">
        <v>1.83420195804365E-3</v>
      </c>
      <c r="AI6414">
        <v>4</v>
      </c>
      <c r="AJ6414" s="73">
        <v>61.503900061386901</v>
      </c>
      <c r="AK6414">
        <v>195</v>
      </c>
      <c r="AL6414">
        <v>0.99635084040378596</v>
      </c>
      <c r="AM6414">
        <v>2.8938328866538E-4</v>
      </c>
      <c r="AN6414">
        <v>1</v>
      </c>
      <c r="AO6414">
        <v>0</v>
      </c>
      <c r="AP6414">
        <v>0</v>
      </c>
      <c r="AQ6414">
        <v>200</v>
      </c>
      <c r="AR6414">
        <v>1</v>
      </c>
      <c r="AS6414">
        <v>0</v>
      </c>
      <c r="AT6414">
        <v>0</v>
      </c>
      <c r="AU6414">
        <v>0</v>
      </c>
      <c r="AV6414">
        <v>0</v>
      </c>
      <c r="AW6414">
        <v>200</v>
      </c>
      <c r="AX6414">
        <v>1</v>
      </c>
      <c r="AY6414" s="73">
        <v>66.573590219592006</v>
      </c>
      <c r="AZ6414">
        <v>195</v>
      </c>
      <c r="BA6414">
        <v>0.99635084040378596</v>
      </c>
      <c r="BB6414">
        <v>196</v>
      </c>
      <c r="BC6414">
        <v>0.88121796717623502</v>
      </c>
      <c r="BD6414">
        <v>4</v>
      </c>
      <c r="BE6414">
        <v>0.118782032823764</v>
      </c>
      <c r="BF6414">
        <v>64.344165877120005</v>
      </c>
      <c r="BG6414">
        <v>64.519377653058996</v>
      </c>
      <c r="BH6414">
        <v>66.573590219592006</v>
      </c>
      <c r="BI6414">
        <v>61.503900061386901</v>
      </c>
    </row>
    <row r="6415" spans="1:61" x14ac:dyDescent="0.25">
      <c r="A6415" s="10" t="str">
        <f>VLOOKUP(D6415,'Index-Relations'!E:F,2,FALSE)</f>
        <v>BM</v>
      </c>
      <c r="B6415" t="s">
        <v>3450</v>
      </c>
      <c r="C6415" s="53" t="s">
        <v>2764</v>
      </c>
      <c r="D6415" s="59" t="s">
        <v>115</v>
      </c>
      <c r="E6415" s="59" t="s">
        <v>9831</v>
      </c>
      <c r="F6415" t="s">
        <v>2539</v>
      </c>
      <c r="G6415" t="s">
        <v>2540</v>
      </c>
      <c r="H6415" t="s">
        <v>2541</v>
      </c>
      <c r="I6415" s="52">
        <v>45537</v>
      </c>
      <c r="J6415" t="s">
        <v>2457</v>
      </c>
      <c r="K6415">
        <v>200</v>
      </c>
      <c r="L6415" s="73">
        <v>64.836291117511905</v>
      </c>
      <c r="M6415">
        <v>196</v>
      </c>
      <c r="N6415">
        <v>0.99708621106899198</v>
      </c>
      <c r="O6415" s="73">
        <v>64.950348840260006</v>
      </c>
      <c r="P6415">
        <v>196</v>
      </c>
      <c r="Q6415">
        <v>0.99708621106899198</v>
      </c>
      <c r="R6415">
        <v>187</v>
      </c>
      <c r="S6415">
        <v>0.96363452926915505</v>
      </c>
      <c r="T6415">
        <v>31.622062126611201</v>
      </c>
      <c r="U6415">
        <v>0.74000344895079895</v>
      </c>
      <c r="V6415">
        <v>133</v>
      </c>
      <c r="W6415">
        <v>0.25902148456361102</v>
      </c>
      <c r="X6415">
        <v>46</v>
      </c>
      <c r="Y6415">
        <v>196</v>
      </c>
      <c r="Z6415">
        <v>0.99801254667433903</v>
      </c>
      <c r="AA6415">
        <v>87.074507086232003</v>
      </c>
      <c r="AB6415">
        <v>146</v>
      </c>
      <c r="AC6415">
        <v>0.91548433296470799</v>
      </c>
      <c r="AD6415">
        <v>50</v>
      </c>
      <c r="AE6415">
        <v>8.2528213709630399E-2</v>
      </c>
      <c r="AF6415">
        <v>4</v>
      </c>
      <c r="AG6415">
        <v>1.9874533256609901E-3</v>
      </c>
      <c r="AH6415">
        <v>1.82954745951421E-3</v>
      </c>
      <c r="AI6415">
        <v>4</v>
      </c>
      <c r="AJ6415" s="73">
        <v>62.043766917244902</v>
      </c>
      <c r="AK6415">
        <v>196</v>
      </c>
      <c r="AL6415">
        <v>0.99708621106899198</v>
      </c>
      <c r="AM6415">
        <v>4.5165875484554899E-4</v>
      </c>
      <c r="AN6415">
        <v>1</v>
      </c>
      <c r="AO6415">
        <v>0</v>
      </c>
      <c r="AP6415">
        <v>0</v>
      </c>
      <c r="AQ6415">
        <v>200</v>
      </c>
      <c r="AR6415">
        <v>1</v>
      </c>
      <c r="AS6415">
        <v>0</v>
      </c>
      <c r="AT6415">
        <v>0</v>
      </c>
      <c r="AU6415">
        <v>0</v>
      </c>
      <c r="AV6415">
        <v>0</v>
      </c>
      <c r="AW6415">
        <v>200</v>
      </c>
      <c r="AX6415">
        <v>0.999999999999999</v>
      </c>
      <c r="AY6415" s="73">
        <v>66.955959314360896</v>
      </c>
      <c r="AZ6415">
        <v>196</v>
      </c>
      <c r="BA6415">
        <v>0.99708621106899198</v>
      </c>
      <c r="BB6415">
        <v>196</v>
      </c>
      <c r="BC6415">
        <v>0.89175037325393403</v>
      </c>
      <c r="BD6415">
        <v>4</v>
      </c>
      <c r="BE6415">
        <v>0.108249626746065</v>
      </c>
      <c r="BF6415">
        <v>64.836291117511905</v>
      </c>
      <c r="BG6415">
        <v>64.950348840260006</v>
      </c>
      <c r="BH6415">
        <v>66.955959314360896</v>
      </c>
      <c r="BI6415">
        <v>62.043766917244902</v>
      </c>
    </row>
    <row r="6416" spans="1:61" x14ac:dyDescent="0.25">
      <c r="A6416" s="10" t="str">
        <f>VLOOKUP(D6416,'Index-Relations'!E:F,2,FALSE)</f>
        <v>BM</v>
      </c>
      <c r="B6416" t="s">
        <v>3450</v>
      </c>
      <c r="C6416" s="53" t="s">
        <v>3350</v>
      </c>
      <c r="D6416" s="59" t="s">
        <v>115</v>
      </c>
      <c r="E6416" s="59" t="s">
        <v>9832</v>
      </c>
      <c r="F6416" t="s">
        <v>2539</v>
      </c>
      <c r="G6416" t="s">
        <v>2540</v>
      </c>
      <c r="H6416" t="s">
        <v>2541</v>
      </c>
      <c r="I6416" s="52">
        <v>45505</v>
      </c>
      <c r="J6416" t="s">
        <v>2457</v>
      </c>
      <c r="K6416">
        <v>200</v>
      </c>
      <c r="L6416" s="73">
        <v>64.749201358584997</v>
      </c>
      <c r="M6416">
        <v>195</v>
      </c>
      <c r="N6416">
        <v>0.99564434102947197</v>
      </c>
      <c r="O6416" s="73">
        <v>64.722637640747905</v>
      </c>
      <c r="P6416">
        <v>195</v>
      </c>
      <c r="Q6416">
        <v>0.99564434102947197</v>
      </c>
      <c r="R6416">
        <v>187</v>
      </c>
      <c r="S6416">
        <v>0.96272221946108305</v>
      </c>
      <c r="T6416">
        <v>31.781534775238899</v>
      </c>
      <c r="U6416">
        <v>0.73323736247708804</v>
      </c>
      <c r="V6416">
        <v>133</v>
      </c>
      <c r="W6416">
        <v>0.26488689080502198</v>
      </c>
      <c r="X6416">
        <v>47</v>
      </c>
      <c r="Y6416">
        <v>195</v>
      </c>
      <c r="Z6416">
        <v>0.99704659631114501</v>
      </c>
      <c r="AA6416">
        <v>88.197117736158702</v>
      </c>
      <c r="AB6416">
        <v>142</v>
      </c>
      <c r="AC6416">
        <v>0.91079609392263094</v>
      </c>
      <c r="AD6416">
        <v>53</v>
      </c>
      <c r="AE6416">
        <v>8.62505023885137E-2</v>
      </c>
      <c r="AF6416">
        <v>5</v>
      </c>
      <c r="AG6416">
        <v>2.9534036888548801E-3</v>
      </c>
      <c r="AH6416">
        <v>1.86105856629368E-3</v>
      </c>
      <c r="AI6416">
        <v>4</v>
      </c>
      <c r="AJ6416" s="73">
        <v>61.725729000091</v>
      </c>
      <c r="AK6416">
        <v>195</v>
      </c>
      <c r="AL6416">
        <v>0.99564434102947197</v>
      </c>
      <c r="AM6416">
        <v>5.8206852847339301E-4</v>
      </c>
      <c r="AN6416">
        <v>1</v>
      </c>
      <c r="AO6416">
        <v>0</v>
      </c>
      <c r="AP6416">
        <v>0</v>
      </c>
      <c r="AQ6416">
        <v>199</v>
      </c>
      <c r="AR6416">
        <v>0.998626637733254</v>
      </c>
      <c r="AS6416">
        <v>0</v>
      </c>
      <c r="AT6416">
        <v>0</v>
      </c>
      <c r="AU6416">
        <v>0</v>
      </c>
      <c r="AV6416">
        <v>0</v>
      </c>
      <c r="AW6416">
        <v>199</v>
      </c>
      <c r="AX6416">
        <v>0.998626637733254</v>
      </c>
      <c r="AY6416" s="73">
        <v>67.135888290737995</v>
      </c>
      <c r="AZ6416">
        <v>195</v>
      </c>
      <c r="BA6416">
        <v>0.99564434102947197</v>
      </c>
      <c r="BB6416">
        <v>195</v>
      </c>
      <c r="BC6416">
        <v>0.84742402219756996</v>
      </c>
      <c r="BD6416">
        <v>4</v>
      </c>
      <c r="BE6416">
        <v>0.15120261553568401</v>
      </c>
      <c r="BF6416">
        <v>64.749201358584997</v>
      </c>
      <c r="BG6416">
        <v>64.722637640747905</v>
      </c>
      <c r="BH6416">
        <v>67.135888290737995</v>
      </c>
      <c r="BI6416">
        <v>61.725729000091</v>
      </c>
    </row>
    <row r="6417" spans="1:61" x14ac:dyDescent="0.25">
      <c r="A6417" s="10" t="str">
        <f>VLOOKUP(D6417,'Index-Relations'!E:F,2,FALSE)</f>
        <v>BM</v>
      </c>
      <c r="B6417" t="s">
        <v>3450</v>
      </c>
      <c r="C6417" s="53" t="s">
        <v>2765</v>
      </c>
      <c r="D6417" s="59" t="s">
        <v>115</v>
      </c>
      <c r="E6417" s="59" t="s">
        <v>9833</v>
      </c>
      <c r="F6417" t="s">
        <v>2539</v>
      </c>
      <c r="G6417" t="s">
        <v>2540</v>
      </c>
      <c r="H6417" t="s">
        <v>2541</v>
      </c>
      <c r="I6417" s="52">
        <v>45474</v>
      </c>
      <c r="J6417" t="s">
        <v>2457</v>
      </c>
      <c r="K6417">
        <v>200</v>
      </c>
      <c r="L6417" s="73">
        <v>65.353086076126004</v>
      </c>
      <c r="M6417">
        <v>196</v>
      </c>
      <c r="N6417">
        <v>0.99709639838785002</v>
      </c>
      <c r="O6417" s="73">
        <v>64.373634939927001</v>
      </c>
      <c r="P6417">
        <v>196</v>
      </c>
      <c r="Q6417">
        <v>0.99709639838785002</v>
      </c>
      <c r="R6417">
        <v>188</v>
      </c>
      <c r="S6417">
        <v>0.963484487213079</v>
      </c>
      <c r="T6417">
        <v>32.0246095500599</v>
      </c>
      <c r="U6417">
        <v>0.74893376284286495</v>
      </c>
      <c r="V6417">
        <v>133</v>
      </c>
      <c r="W6417">
        <v>0.268113392068205</v>
      </c>
      <c r="X6417">
        <v>46</v>
      </c>
      <c r="Y6417">
        <v>195</v>
      </c>
      <c r="Z6417">
        <v>0.99663478048204701</v>
      </c>
      <c r="AA6417">
        <v>91.639619800187404</v>
      </c>
      <c r="AB6417">
        <v>140</v>
      </c>
      <c r="AC6417">
        <v>0.90597888988741304</v>
      </c>
      <c r="AD6417">
        <v>54</v>
      </c>
      <c r="AE6417">
        <v>8.5772961965262101E-2</v>
      </c>
      <c r="AF6417">
        <v>6</v>
      </c>
      <c r="AG6417">
        <v>8.2481481473244602E-3</v>
      </c>
      <c r="AH6417">
        <v>1.9062181682723499E-3</v>
      </c>
      <c r="AI6417">
        <v>3</v>
      </c>
      <c r="AJ6417" s="73">
        <v>61.616961670391902</v>
      </c>
      <c r="AK6417">
        <v>196</v>
      </c>
      <c r="AL6417">
        <v>0.99709639838785002</v>
      </c>
      <c r="AM6417">
        <v>5.10915837822468E-4</v>
      </c>
      <c r="AN6417">
        <v>1</v>
      </c>
      <c r="AO6417">
        <v>0</v>
      </c>
      <c r="AP6417">
        <v>0</v>
      </c>
      <c r="AQ6417">
        <v>200</v>
      </c>
      <c r="AR6417">
        <v>1</v>
      </c>
      <c r="AS6417">
        <v>0</v>
      </c>
      <c r="AT6417">
        <v>0</v>
      </c>
      <c r="AU6417">
        <v>0</v>
      </c>
      <c r="AV6417">
        <v>0</v>
      </c>
      <c r="AW6417">
        <v>200</v>
      </c>
      <c r="AX6417">
        <v>1</v>
      </c>
      <c r="AY6417" s="73">
        <v>69.432843402608</v>
      </c>
      <c r="AZ6417">
        <v>196</v>
      </c>
      <c r="BA6417">
        <v>0.99709639838785002</v>
      </c>
      <c r="BB6417">
        <v>196</v>
      </c>
      <c r="BC6417">
        <v>0.84578249172103004</v>
      </c>
      <c r="BD6417">
        <v>4</v>
      </c>
      <c r="BE6417">
        <v>0.15421750827896899</v>
      </c>
      <c r="BF6417">
        <v>65.353086076126004</v>
      </c>
      <c r="BG6417">
        <v>64.373634939927001</v>
      </c>
      <c r="BH6417">
        <v>69.432843402608</v>
      </c>
      <c r="BI6417">
        <v>61.616961670391902</v>
      </c>
    </row>
    <row r="6418" spans="1:61" x14ac:dyDescent="0.25">
      <c r="A6418" s="10" t="str">
        <f>VLOOKUP(D6418,'Index-Relations'!E:F,2,FALSE)</f>
        <v>BM</v>
      </c>
      <c r="B6418" t="s">
        <v>3450</v>
      </c>
      <c r="C6418" s="53" t="s">
        <v>2766</v>
      </c>
      <c r="D6418" s="59" t="s">
        <v>115</v>
      </c>
      <c r="E6418" s="59" t="s">
        <v>9834</v>
      </c>
      <c r="F6418" t="s">
        <v>2539</v>
      </c>
      <c r="G6418" t="s">
        <v>2540</v>
      </c>
      <c r="H6418" t="s">
        <v>2541</v>
      </c>
      <c r="I6418" s="52">
        <v>45446</v>
      </c>
      <c r="J6418" t="s">
        <v>2457</v>
      </c>
      <c r="K6418">
        <v>200</v>
      </c>
      <c r="L6418" s="73">
        <v>65.224214417182907</v>
      </c>
      <c r="M6418">
        <v>196</v>
      </c>
      <c r="N6418">
        <v>0.99613278919322601</v>
      </c>
      <c r="O6418" s="73">
        <v>64.265284111070997</v>
      </c>
      <c r="P6418">
        <v>196</v>
      </c>
      <c r="Q6418">
        <v>0.99613278919322601</v>
      </c>
      <c r="R6418">
        <v>189</v>
      </c>
      <c r="S6418">
        <v>0.96134901799480998</v>
      </c>
      <c r="T6418">
        <v>32.537520744476801</v>
      </c>
      <c r="U6418">
        <v>0.77045375505872504</v>
      </c>
      <c r="V6418">
        <v>136</v>
      </c>
      <c r="W6418">
        <v>0.29605835104752998</v>
      </c>
      <c r="X6418">
        <v>47</v>
      </c>
      <c r="Y6418">
        <v>194</v>
      </c>
      <c r="Z6418">
        <v>0.99145670895190396</v>
      </c>
      <c r="AA6418">
        <v>91.330088058770997</v>
      </c>
      <c r="AB6418">
        <v>141</v>
      </c>
      <c r="AC6418">
        <v>0.90572031253851404</v>
      </c>
      <c r="AD6418">
        <v>53</v>
      </c>
      <c r="AE6418">
        <v>8.5736396413390203E-2</v>
      </c>
      <c r="AF6418">
        <v>6</v>
      </c>
      <c r="AG6418">
        <v>8.5432910480952706E-3</v>
      </c>
      <c r="AH6418">
        <v>1.8066970461196501E-3</v>
      </c>
      <c r="AI6418">
        <v>3</v>
      </c>
      <c r="AJ6418" s="73">
        <v>61.351898089836901</v>
      </c>
      <c r="AK6418">
        <v>196</v>
      </c>
      <c r="AL6418">
        <v>0.99613278919322601</v>
      </c>
      <c r="AM6418">
        <v>4.7192545443045501E-4</v>
      </c>
      <c r="AN6418">
        <v>1</v>
      </c>
      <c r="AO6418">
        <v>0</v>
      </c>
      <c r="AP6418">
        <v>0</v>
      </c>
      <c r="AQ6418">
        <v>200</v>
      </c>
      <c r="AR6418">
        <v>0.999999999999999</v>
      </c>
      <c r="AS6418">
        <v>0</v>
      </c>
      <c r="AT6418">
        <v>0</v>
      </c>
      <c r="AU6418">
        <v>0</v>
      </c>
      <c r="AV6418">
        <v>0</v>
      </c>
      <c r="AW6418">
        <v>200</v>
      </c>
      <c r="AX6418">
        <v>1</v>
      </c>
      <c r="AY6418" s="73">
        <v>69.480430647942896</v>
      </c>
      <c r="AZ6418">
        <v>196</v>
      </c>
      <c r="BA6418">
        <v>0.99613278919322601</v>
      </c>
      <c r="BB6418">
        <v>196</v>
      </c>
      <c r="BC6418">
        <v>0.84075805437568896</v>
      </c>
      <c r="BD6418">
        <v>4</v>
      </c>
      <c r="BE6418">
        <v>0.15924194562430999</v>
      </c>
      <c r="BF6418">
        <v>65.224214417182907</v>
      </c>
      <c r="BG6418">
        <v>64.265284111070997</v>
      </c>
      <c r="BH6418">
        <v>69.480430647942896</v>
      </c>
      <c r="BI6418">
        <v>61.351898089836901</v>
      </c>
    </row>
    <row r="6419" spans="1:61" x14ac:dyDescent="0.25">
      <c r="A6419" s="10" t="str">
        <f>VLOOKUP(D6419,'Index-Relations'!E:F,2,FALSE)</f>
        <v>BM</v>
      </c>
      <c r="B6419" t="s">
        <v>3450</v>
      </c>
      <c r="C6419" s="53" t="s">
        <v>2767</v>
      </c>
      <c r="D6419" s="59" t="s">
        <v>115</v>
      </c>
      <c r="E6419" s="59" t="s">
        <v>9835</v>
      </c>
      <c r="F6419" t="s">
        <v>2539</v>
      </c>
      <c r="G6419" t="s">
        <v>2540</v>
      </c>
      <c r="H6419" t="s">
        <v>2541</v>
      </c>
      <c r="I6419" s="52">
        <v>45413</v>
      </c>
      <c r="J6419" t="s">
        <v>2457</v>
      </c>
      <c r="K6419">
        <v>200</v>
      </c>
      <c r="L6419" s="73">
        <v>65.267783601959906</v>
      </c>
      <c r="M6419">
        <v>196</v>
      </c>
      <c r="N6419">
        <v>0.996176800568634</v>
      </c>
      <c r="O6419" s="73">
        <v>64.340126432042993</v>
      </c>
      <c r="P6419">
        <v>196</v>
      </c>
      <c r="Q6419">
        <v>0.996176800568634</v>
      </c>
      <c r="R6419">
        <v>189</v>
      </c>
      <c r="S6419">
        <v>0.96082975863192299</v>
      </c>
      <c r="T6419">
        <v>32.613275221178398</v>
      </c>
      <c r="U6419">
        <v>0.77247588160259595</v>
      </c>
      <c r="V6419">
        <v>136</v>
      </c>
      <c r="W6419">
        <v>0.29739547475768502</v>
      </c>
      <c r="X6419">
        <v>48</v>
      </c>
      <c r="Y6419">
        <v>194</v>
      </c>
      <c r="Z6419">
        <v>0.99140273280315006</v>
      </c>
      <c r="AA6419">
        <v>93.421363975375698</v>
      </c>
      <c r="AB6419">
        <v>140</v>
      </c>
      <c r="AC6419">
        <v>0.90545306359103195</v>
      </c>
      <c r="AD6419">
        <v>54</v>
      </c>
      <c r="AE6419">
        <v>8.5949669212117996E-2</v>
      </c>
      <c r="AF6419">
        <v>6</v>
      </c>
      <c r="AG6419">
        <v>8.5972671968494504E-3</v>
      </c>
      <c r="AH6419">
        <v>1.70525015702591E-3</v>
      </c>
      <c r="AI6419">
        <v>3</v>
      </c>
      <c r="AJ6419" s="73">
        <v>61.388348384460002</v>
      </c>
      <c r="AK6419">
        <v>196</v>
      </c>
      <c r="AL6419">
        <v>0.996176800568634</v>
      </c>
      <c r="AM6419">
        <v>4.2750425377798299E-4</v>
      </c>
      <c r="AN6419">
        <v>1</v>
      </c>
      <c r="AO6419">
        <v>0</v>
      </c>
      <c r="AP6419">
        <v>0</v>
      </c>
      <c r="AQ6419">
        <v>200</v>
      </c>
      <c r="AR6419">
        <v>1</v>
      </c>
      <c r="AS6419">
        <v>0</v>
      </c>
      <c r="AT6419">
        <v>0</v>
      </c>
      <c r="AU6419">
        <v>0</v>
      </c>
      <c r="AV6419">
        <v>0</v>
      </c>
      <c r="AW6419">
        <v>200</v>
      </c>
      <c r="AX6419">
        <v>1</v>
      </c>
      <c r="AY6419" s="73">
        <v>69.507745011213999</v>
      </c>
      <c r="AZ6419">
        <v>196</v>
      </c>
      <c r="BA6419">
        <v>0.996176800568634</v>
      </c>
      <c r="BB6419">
        <v>196</v>
      </c>
      <c r="BC6419">
        <v>0.842837899697369</v>
      </c>
      <c r="BD6419">
        <v>4</v>
      </c>
      <c r="BE6419">
        <v>0.15716210030263</v>
      </c>
      <c r="BF6419">
        <v>65.267783601959906</v>
      </c>
      <c r="BG6419">
        <v>64.340126432042993</v>
      </c>
      <c r="BH6419">
        <v>69.507745011213999</v>
      </c>
      <c r="BI6419">
        <v>61.388348384460002</v>
      </c>
    </row>
    <row r="6420" spans="1:61" x14ac:dyDescent="0.25">
      <c r="A6420" s="10" t="str">
        <f>VLOOKUP(D6420,'Index-Relations'!E:F,2,FALSE)</f>
        <v>BM</v>
      </c>
      <c r="B6420" t="s">
        <v>3450</v>
      </c>
      <c r="C6420" s="53" t="s">
        <v>2768</v>
      </c>
      <c r="D6420" s="59" t="s">
        <v>115</v>
      </c>
      <c r="E6420" s="59" t="s">
        <v>9836</v>
      </c>
      <c r="F6420" t="s">
        <v>2539</v>
      </c>
      <c r="G6420" t="s">
        <v>2540</v>
      </c>
      <c r="H6420" t="s">
        <v>2541</v>
      </c>
      <c r="I6420" s="52">
        <v>45384</v>
      </c>
      <c r="J6420" t="s">
        <v>2457</v>
      </c>
      <c r="K6420">
        <v>200</v>
      </c>
      <c r="L6420">
        <v>68.652325149440898</v>
      </c>
      <c r="M6420">
        <v>196</v>
      </c>
      <c r="N6420">
        <v>0.99638509720923496</v>
      </c>
      <c r="O6420">
        <v>67.2826579819491</v>
      </c>
      <c r="P6420">
        <v>196</v>
      </c>
      <c r="Q6420">
        <v>0.99638509720923496</v>
      </c>
      <c r="R6420">
        <v>189</v>
      </c>
      <c r="S6420">
        <v>0.96360914012718901</v>
      </c>
      <c r="T6420">
        <v>32.4258318282602</v>
      </c>
      <c r="U6420">
        <v>0.77139032974354904</v>
      </c>
      <c r="V6420">
        <v>136</v>
      </c>
      <c r="W6420">
        <v>0.30074570433536701</v>
      </c>
      <c r="X6420">
        <v>48</v>
      </c>
      <c r="Y6420">
        <v>194</v>
      </c>
      <c r="Z6420">
        <v>0.99139877431303403</v>
      </c>
      <c r="AA6420">
        <v>88.546054425494503</v>
      </c>
      <c r="AB6420">
        <v>139</v>
      </c>
      <c r="AC6420">
        <v>0.89991059055377898</v>
      </c>
      <c r="AD6420">
        <v>55</v>
      </c>
      <c r="AE6420">
        <v>9.1488183759254604E-2</v>
      </c>
      <c r="AF6420">
        <v>6</v>
      </c>
      <c r="AG6420">
        <v>8.6012256869663298E-3</v>
      </c>
      <c r="AH6420">
        <v>1.70531755064547E-3</v>
      </c>
      <c r="AI6420">
        <v>3</v>
      </c>
      <c r="AJ6420">
        <v>64.366131964586103</v>
      </c>
      <c r="AK6420">
        <v>196</v>
      </c>
      <c r="AL6420">
        <v>0.99638509720923496</v>
      </c>
      <c r="AM6420">
        <v>5.8954499524942596E-4</v>
      </c>
      <c r="AN6420">
        <v>1</v>
      </c>
      <c r="AO6420">
        <v>0</v>
      </c>
      <c r="AP6420">
        <v>0</v>
      </c>
      <c r="AQ6420">
        <v>200</v>
      </c>
      <c r="AR6420">
        <v>0.999999999999999</v>
      </c>
      <c r="AS6420">
        <v>0</v>
      </c>
      <c r="AT6420">
        <v>0</v>
      </c>
      <c r="AU6420">
        <v>0</v>
      </c>
      <c r="AV6420">
        <v>0</v>
      </c>
      <c r="AW6420">
        <v>200</v>
      </c>
      <c r="AX6420">
        <v>1</v>
      </c>
      <c r="AY6420">
        <v>72.898432003729397</v>
      </c>
      <c r="AZ6420">
        <v>196</v>
      </c>
      <c r="BA6420">
        <v>0.99638509720923496</v>
      </c>
      <c r="BB6420">
        <v>196</v>
      </c>
      <c r="BC6420">
        <v>0.84566537566969502</v>
      </c>
      <c r="BD6420">
        <v>4</v>
      </c>
      <c r="BE6420">
        <v>0.15433462433030401</v>
      </c>
      <c r="BF6420">
        <v>65.442142310134003</v>
      </c>
      <c r="BG6420">
        <v>64.377570642009999</v>
      </c>
      <c r="BH6420">
        <v>69.711026811625004</v>
      </c>
      <c r="BI6420">
        <v>61.555806757580903</v>
      </c>
    </row>
    <row r="6421" spans="1:61" x14ac:dyDescent="0.25">
      <c r="A6421" s="10" t="str">
        <f>VLOOKUP(D6421,'Index-Relations'!E:F,2,FALSE)</f>
        <v>BM</v>
      </c>
      <c r="B6421" t="s">
        <v>3450</v>
      </c>
      <c r="C6421" s="53" t="s">
        <v>2769</v>
      </c>
      <c r="D6421" s="59" t="s">
        <v>115</v>
      </c>
      <c r="E6421" s="59" t="s">
        <v>9837</v>
      </c>
      <c r="F6421" t="s">
        <v>2539</v>
      </c>
      <c r="G6421" t="s">
        <v>2540</v>
      </c>
      <c r="H6421" t="s">
        <v>2541</v>
      </c>
      <c r="I6421" s="52">
        <v>45352</v>
      </c>
      <c r="J6421" t="s">
        <v>2457</v>
      </c>
      <c r="K6421">
        <v>200</v>
      </c>
      <c r="L6421">
        <v>69.343294852777603</v>
      </c>
      <c r="M6421">
        <v>196</v>
      </c>
      <c r="N6421">
        <v>0.99629660368615403</v>
      </c>
      <c r="O6421">
        <v>68.219763425731202</v>
      </c>
      <c r="P6421">
        <v>196</v>
      </c>
      <c r="Q6421">
        <v>0.99629660368615403</v>
      </c>
      <c r="R6421">
        <v>189</v>
      </c>
      <c r="S6421">
        <v>0.96004286033973396</v>
      </c>
      <c r="T6421">
        <v>32.386338068398203</v>
      </c>
      <c r="U6421">
        <v>0.74210610152358902</v>
      </c>
      <c r="V6421">
        <v>133</v>
      </c>
      <c r="W6421">
        <v>0.25532202124595099</v>
      </c>
      <c r="X6421">
        <v>46</v>
      </c>
      <c r="Y6421">
        <v>193</v>
      </c>
      <c r="Z6421">
        <v>0.99162470307960504</v>
      </c>
      <c r="AA6421">
        <v>90.383793780445799</v>
      </c>
      <c r="AB6421">
        <v>139</v>
      </c>
      <c r="AC6421">
        <v>0.90092988415695496</v>
      </c>
      <c r="AD6421">
        <v>53</v>
      </c>
      <c r="AE6421">
        <v>9.0520368838855503E-2</v>
      </c>
      <c r="AF6421">
        <v>8</v>
      </c>
      <c r="AG6421">
        <v>8.5497470041888193E-3</v>
      </c>
      <c r="AH6421">
        <v>1.27059988301704E-3</v>
      </c>
      <c r="AI6421">
        <v>2</v>
      </c>
      <c r="AJ6421">
        <v>64.968470437930193</v>
      </c>
      <c r="AK6421">
        <v>196</v>
      </c>
      <c r="AL6421">
        <v>0.99629660368615403</v>
      </c>
      <c r="AM6421">
        <v>5.4652236890112495E-4</v>
      </c>
      <c r="AN6421">
        <v>1</v>
      </c>
      <c r="AO6421">
        <v>0</v>
      </c>
      <c r="AP6421">
        <v>0</v>
      </c>
      <c r="AQ6421">
        <v>200</v>
      </c>
      <c r="AR6421">
        <v>1</v>
      </c>
      <c r="AS6421">
        <v>0</v>
      </c>
      <c r="AT6421">
        <v>0</v>
      </c>
      <c r="AU6421">
        <v>0</v>
      </c>
      <c r="AV6421">
        <v>0</v>
      </c>
      <c r="AW6421">
        <v>200</v>
      </c>
      <c r="AX6421">
        <v>0.999999999999999</v>
      </c>
      <c r="AY6421">
        <v>73.395832609695404</v>
      </c>
      <c r="AZ6421">
        <v>196</v>
      </c>
      <c r="BA6421">
        <v>0.99629660368615403</v>
      </c>
      <c r="BB6421">
        <v>196</v>
      </c>
      <c r="BC6421">
        <v>0.84196450497486997</v>
      </c>
      <c r="BD6421">
        <v>4</v>
      </c>
      <c r="BE6421">
        <v>0.15803549502512901</v>
      </c>
      <c r="BF6421">
        <v>66.105809882294906</v>
      </c>
      <c r="BG6421">
        <v>65.286150342419901</v>
      </c>
      <c r="BH6421">
        <v>70.142149664082993</v>
      </c>
      <c r="BI6421">
        <v>62.090577454005903</v>
      </c>
    </row>
    <row r="6422" spans="1:61" x14ac:dyDescent="0.25">
      <c r="A6422" s="10" t="str">
        <f>VLOOKUP(D6422,'Index-Relations'!E:F,2,FALSE)</f>
        <v>BM</v>
      </c>
      <c r="B6422" t="s">
        <v>3450</v>
      </c>
      <c r="C6422" s="53" t="s">
        <v>2770</v>
      </c>
      <c r="D6422" s="59" t="s">
        <v>115</v>
      </c>
      <c r="E6422" s="59" t="s">
        <v>9838</v>
      </c>
      <c r="F6422" t="s">
        <v>2539</v>
      </c>
      <c r="G6422" t="s">
        <v>2540</v>
      </c>
      <c r="H6422" t="s">
        <v>2541</v>
      </c>
      <c r="I6422" s="52">
        <v>45323</v>
      </c>
      <c r="J6422" t="s">
        <v>2457</v>
      </c>
      <c r="K6422">
        <v>200</v>
      </c>
      <c r="L6422">
        <v>68.808470068650095</v>
      </c>
      <c r="M6422">
        <v>196</v>
      </c>
      <c r="N6422">
        <v>0.99617627591967794</v>
      </c>
      <c r="O6422">
        <v>65.091574507087998</v>
      </c>
      <c r="P6422">
        <v>196</v>
      </c>
      <c r="Q6422">
        <v>0.99617627591967794</v>
      </c>
      <c r="R6422">
        <v>189</v>
      </c>
      <c r="S6422">
        <v>0.95723471410641003</v>
      </c>
      <c r="T6422">
        <v>32.667403916444002</v>
      </c>
      <c r="U6422">
        <v>0.75073602468122502</v>
      </c>
      <c r="V6422">
        <v>134</v>
      </c>
      <c r="W6422">
        <v>0.26751493001825999</v>
      </c>
      <c r="X6422">
        <v>45</v>
      </c>
      <c r="Y6422">
        <v>194</v>
      </c>
      <c r="Z6422">
        <v>0.99214657962993802</v>
      </c>
      <c r="AA6422">
        <v>94.178766244240506</v>
      </c>
      <c r="AB6422">
        <v>140</v>
      </c>
      <c r="AC6422">
        <v>0.90569106975168001</v>
      </c>
      <c r="AD6422">
        <v>53</v>
      </c>
      <c r="AE6422">
        <v>8.6282920421084E-2</v>
      </c>
      <c r="AF6422">
        <v>7</v>
      </c>
      <c r="AG6422">
        <v>8.0260098272351699E-3</v>
      </c>
      <c r="AH6422">
        <v>1.3252455863340801E-3</v>
      </c>
      <c r="AI6422">
        <v>2</v>
      </c>
      <c r="AJ6422">
        <v>65.337160251167901</v>
      </c>
      <c r="AK6422">
        <v>196</v>
      </c>
      <c r="AL6422">
        <v>0.99617627591967794</v>
      </c>
      <c r="AM6422">
        <v>5.9011857090237999E-4</v>
      </c>
      <c r="AN6422">
        <v>1</v>
      </c>
      <c r="AO6422">
        <v>0</v>
      </c>
      <c r="AP6422">
        <v>0</v>
      </c>
      <c r="AQ6422">
        <v>200</v>
      </c>
      <c r="AR6422">
        <v>0.999999999999999</v>
      </c>
      <c r="AS6422">
        <v>0</v>
      </c>
      <c r="AT6422">
        <v>0</v>
      </c>
      <c r="AU6422">
        <v>0</v>
      </c>
      <c r="AV6422">
        <v>0</v>
      </c>
      <c r="AW6422">
        <v>200</v>
      </c>
      <c r="AX6422">
        <v>1</v>
      </c>
      <c r="AY6422">
        <v>73.607409455374906</v>
      </c>
      <c r="AZ6422">
        <v>196</v>
      </c>
      <c r="BA6422">
        <v>0.99617627591967794</v>
      </c>
      <c r="BB6422">
        <v>195</v>
      </c>
      <c r="BC6422">
        <v>0.83482253446004895</v>
      </c>
      <c r="BD6422">
        <v>5</v>
      </c>
      <c r="BE6422">
        <v>0.16517746553995</v>
      </c>
      <c r="BF6422">
        <v>65.404151789961006</v>
      </c>
      <c r="BG6422">
        <v>62.298594687119</v>
      </c>
      <c r="BH6422">
        <v>70.331155147685905</v>
      </c>
      <c r="BI6422">
        <v>62.379954108505999</v>
      </c>
    </row>
    <row r="6423" spans="1:61" x14ac:dyDescent="0.25">
      <c r="A6423" s="10" t="str">
        <f>VLOOKUP(D6423,'Index-Relations'!E:F,2,FALSE)</f>
        <v>ESG</v>
      </c>
      <c r="B6423" t="s">
        <v>3450</v>
      </c>
      <c r="C6423" s="53" t="s">
        <v>2760</v>
      </c>
      <c r="D6423" s="59" t="s">
        <v>3240</v>
      </c>
      <c r="E6423" s="59" t="s">
        <v>9839</v>
      </c>
      <c r="F6423" t="s">
        <v>2142</v>
      </c>
      <c r="G6423" t="s">
        <v>2141</v>
      </c>
      <c r="H6423" t="s">
        <v>2143</v>
      </c>
      <c r="I6423" s="52">
        <v>45659</v>
      </c>
      <c r="J6423" t="s">
        <v>2457</v>
      </c>
      <c r="K6423">
        <v>192</v>
      </c>
      <c r="L6423" s="73">
        <v>64.566471329275004</v>
      </c>
      <c r="M6423">
        <v>188</v>
      </c>
      <c r="N6423">
        <v>0.99499162625403403</v>
      </c>
      <c r="O6423" s="73">
        <v>64.918761901011905</v>
      </c>
      <c r="P6423">
        <v>188</v>
      </c>
      <c r="Q6423">
        <v>0.99499162625403403</v>
      </c>
      <c r="R6423">
        <v>180</v>
      </c>
      <c r="S6423">
        <v>0.96288366693760397</v>
      </c>
      <c r="T6423">
        <v>30.790523746215801</v>
      </c>
      <c r="U6423">
        <v>0.73142925905126899</v>
      </c>
      <c r="V6423">
        <v>132</v>
      </c>
      <c r="W6423">
        <v>0.27542218321587703</v>
      </c>
      <c r="X6423">
        <v>47</v>
      </c>
      <c r="Y6423">
        <v>189</v>
      </c>
      <c r="Z6423">
        <v>0.99878070806639496</v>
      </c>
      <c r="AA6423">
        <v>62.817525458183702</v>
      </c>
      <c r="AB6423">
        <v>142</v>
      </c>
      <c r="AC6423">
        <v>0.91755032518625701</v>
      </c>
      <c r="AD6423">
        <v>47</v>
      </c>
      <c r="AE6423">
        <v>8.1230382880137106E-2</v>
      </c>
      <c r="AF6423">
        <v>3</v>
      </c>
      <c r="AG6423">
        <v>1.2192919336053E-3</v>
      </c>
      <c r="AH6423">
        <v>1.5159089125524601E-3</v>
      </c>
      <c r="AI6423">
        <v>4</v>
      </c>
      <c r="AJ6423" s="73">
        <v>61.714156297166902</v>
      </c>
      <c r="AK6423">
        <v>188</v>
      </c>
      <c r="AL6423">
        <v>0.99499162625403403</v>
      </c>
      <c r="AM6423">
        <v>2.34795356167567E-4</v>
      </c>
      <c r="AN6423">
        <v>1</v>
      </c>
      <c r="AO6423">
        <v>0</v>
      </c>
      <c r="AP6423">
        <v>0</v>
      </c>
      <c r="AQ6423">
        <v>192</v>
      </c>
      <c r="AR6423">
        <v>1</v>
      </c>
      <c r="AS6423">
        <v>0</v>
      </c>
      <c r="AT6423">
        <v>0</v>
      </c>
      <c r="AU6423">
        <v>0</v>
      </c>
      <c r="AV6423">
        <v>0</v>
      </c>
      <c r="AW6423">
        <v>192</v>
      </c>
      <c r="AX6423">
        <v>1</v>
      </c>
      <c r="AY6423" s="73">
        <v>66.477269251107003</v>
      </c>
      <c r="AZ6423">
        <v>188</v>
      </c>
      <c r="BA6423">
        <v>0.99499162625403403</v>
      </c>
      <c r="BB6423">
        <v>188</v>
      </c>
      <c r="BC6423">
        <v>0.88913040366045104</v>
      </c>
      <c r="BD6423">
        <v>4</v>
      </c>
      <c r="BE6423">
        <v>0.110869596339548</v>
      </c>
      <c r="BF6423">
        <v>64.566471329275004</v>
      </c>
      <c r="BG6423">
        <v>64.918761901011905</v>
      </c>
      <c r="BH6423">
        <v>66.477269251107003</v>
      </c>
      <c r="BI6423">
        <v>61.714156297166902</v>
      </c>
    </row>
    <row r="6424" spans="1:61" x14ac:dyDescent="0.25">
      <c r="A6424" s="10" t="str">
        <f>VLOOKUP(D6424,'Index-Relations'!E:F,2,FALSE)</f>
        <v>ESG</v>
      </c>
      <c r="B6424" t="s">
        <v>3450</v>
      </c>
      <c r="C6424" s="53" t="s">
        <v>2761</v>
      </c>
      <c r="D6424" s="59" t="s">
        <v>3240</v>
      </c>
      <c r="E6424" s="59" t="s">
        <v>9840</v>
      </c>
      <c r="F6424" t="s">
        <v>2142</v>
      </c>
      <c r="G6424" t="s">
        <v>2141</v>
      </c>
      <c r="H6424" t="s">
        <v>2143</v>
      </c>
      <c r="I6424" s="52">
        <v>45628</v>
      </c>
      <c r="J6424" t="s">
        <v>2457</v>
      </c>
      <c r="K6424">
        <v>193</v>
      </c>
      <c r="L6424" s="73">
        <v>64.574981379240896</v>
      </c>
      <c r="M6424">
        <v>189</v>
      </c>
      <c r="N6424">
        <v>0.99512173791069602</v>
      </c>
      <c r="O6424" s="73">
        <v>64.881653364919003</v>
      </c>
      <c r="P6424">
        <v>189</v>
      </c>
      <c r="Q6424">
        <v>0.99512173791069602</v>
      </c>
      <c r="R6424">
        <v>181</v>
      </c>
      <c r="S6424">
        <v>0.96256477573577703</v>
      </c>
      <c r="T6424">
        <v>30.878181820063698</v>
      </c>
      <c r="U6424">
        <v>0.73067049702675502</v>
      </c>
      <c r="V6424">
        <v>133</v>
      </c>
      <c r="W6424">
        <v>0.27174511696155201</v>
      </c>
      <c r="X6424">
        <v>46</v>
      </c>
      <c r="Y6424">
        <v>190</v>
      </c>
      <c r="Z6424">
        <v>0.99857617607868998</v>
      </c>
      <c r="AA6424">
        <v>58.296529232021598</v>
      </c>
      <c r="AB6424">
        <v>146</v>
      </c>
      <c r="AC6424">
        <v>0.91833655631229505</v>
      </c>
      <c r="AD6424">
        <v>44</v>
      </c>
      <c r="AE6424">
        <v>8.0239619766394696E-2</v>
      </c>
      <c r="AF6424">
        <v>3</v>
      </c>
      <c r="AG6424">
        <v>1.4238239213098299E-3</v>
      </c>
      <c r="AH6424">
        <v>1.5225461526706199E-3</v>
      </c>
      <c r="AI6424">
        <v>4</v>
      </c>
      <c r="AJ6424" s="73">
        <v>61.7107898764529</v>
      </c>
      <c r="AK6424">
        <v>189</v>
      </c>
      <c r="AL6424">
        <v>0.99512173791069602</v>
      </c>
      <c r="AM6424">
        <v>2.3318644756707501E-4</v>
      </c>
      <c r="AN6424">
        <v>1</v>
      </c>
      <c r="AO6424">
        <v>0</v>
      </c>
      <c r="AP6424">
        <v>0</v>
      </c>
      <c r="AQ6424">
        <v>193</v>
      </c>
      <c r="AR6424">
        <v>1</v>
      </c>
      <c r="AS6424">
        <v>0</v>
      </c>
      <c r="AT6424">
        <v>0</v>
      </c>
      <c r="AU6424">
        <v>0</v>
      </c>
      <c r="AV6424">
        <v>0</v>
      </c>
      <c r="AW6424">
        <v>193</v>
      </c>
      <c r="AX6424">
        <v>1</v>
      </c>
      <c r="AY6424" s="73">
        <v>66.568621817836998</v>
      </c>
      <c r="AZ6424">
        <v>189</v>
      </c>
      <c r="BA6424">
        <v>0.99512173791069602</v>
      </c>
      <c r="BB6424">
        <v>189</v>
      </c>
      <c r="BC6424">
        <v>0.89034832446578605</v>
      </c>
      <c r="BD6424">
        <v>4</v>
      </c>
      <c r="BE6424">
        <v>0.109651675534213</v>
      </c>
      <c r="BF6424">
        <v>64.574981379240896</v>
      </c>
      <c r="BG6424">
        <v>64.881653364919003</v>
      </c>
      <c r="BH6424">
        <v>66.568621817836998</v>
      </c>
      <c r="BI6424">
        <v>61.7107898764529</v>
      </c>
    </row>
    <row r="6425" spans="1:61" x14ac:dyDescent="0.25">
      <c r="A6425" s="10" t="str">
        <f>VLOOKUP(D6425,'Index-Relations'!E:F,2,FALSE)</f>
        <v>ESG</v>
      </c>
      <c r="B6425" t="s">
        <v>3450</v>
      </c>
      <c r="C6425" s="53" t="s">
        <v>2762</v>
      </c>
      <c r="D6425" s="59" t="s">
        <v>3240</v>
      </c>
      <c r="E6425" s="59" t="s">
        <v>9841</v>
      </c>
      <c r="F6425" t="s">
        <v>2142</v>
      </c>
      <c r="G6425" t="s">
        <v>2141</v>
      </c>
      <c r="H6425" t="s">
        <v>2143</v>
      </c>
      <c r="I6425" s="52">
        <v>45597</v>
      </c>
      <c r="J6425" t="s">
        <v>2457</v>
      </c>
      <c r="K6425">
        <v>193</v>
      </c>
      <c r="L6425" s="73">
        <v>64.632183014182999</v>
      </c>
      <c r="M6425">
        <v>189</v>
      </c>
      <c r="N6425">
        <v>0.99482895071444299</v>
      </c>
      <c r="O6425" s="73">
        <v>65.060290298932998</v>
      </c>
      <c r="P6425">
        <v>189</v>
      </c>
      <c r="Q6425">
        <v>0.99482895071444299</v>
      </c>
      <c r="R6425">
        <v>181</v>
      </c>
      <c r="S6425">
        <v>0.960915402451612</v>
      </c>
      <c r="T6425">
        <v>31.256546809509199</v>
      </c>
      <c r="U6425">
        <v>0.73255232079967703</v>
      </c>
      <c r="V6425">
        <v>133</v>
      </c>
      <c r="W6425">
        <v>0.27394771480424401</v>
      </c>
      <c r="X6425">
        <v>46</v>
      </c>
      <c r="Y6425">
        <v>190</v>
      </c>
      <c r="Z6425">
        <v>0.99820755941555706</v>
      </c>
      <c r="AA6425">
        <v>59.604167585692998</v>
      </c>
      <c r="AB6425">
        <v>145</v>
      </c>
      <c r="AC6425">
        <v>0.92043969353552801</v>
      </c>
      <c r="AD6425">
        <v>45</v>
      </c>
      <c r="AE6425">
        <v>7.7767865880028805E-2</v>
      </c>
      <c r="AF6425">
        <v>3</v>
      </c>
      <c r="AG6425">
        <v>1.792440584443E-3</v>
      </c>
      <c r="AH6425">
        <v>1.50069541582454E-3</v>
      </c>
      <c r="AI6425">
        <v>4</v>
      </c>
      <c r="AJ6425" s="73">
        <v>61.633510906898898</v>
      </c>
      <c r="AK6425">
        <v>189</v>
      </c>
      <c r="AL6425">
        <v>0.99482895071444299</v>
      </c>
      <c r="AM6425">
        <v>2.9620026973732302E-4</v>
      </c>
      <c r="AN6425">
        <v>1</v>
      </c>
      <c r="AO6425">
        <v>0</v>
      </c>
      <c r="AP6425">
        <v>0</v>
      </c>
      <c r="AQ6425">
        <v>193</v>
      </c>
      <c r="AR6425">
        <v>1</v>
      </c>
      <c r="AS6425">
        <v>0</v>
      </c>
      <c r="AT6425">
        <v>0</v>
      </c>
      <c r="AU6425">
        <v>0</v>
      </c>
      <c r="AV6425">
        <v>0</v>
      </c>
      <c r="AW6425">
        <v>193</v>
      </c>
      <c r="AX6425">
        <v>1</v>
      </c>
      <c r="AY6425" s="73">
        <v>66.628270795755995</v>
      </c>
      <c r="AZ6425">
        <v>189</v>
      </c>
      <c r="BA6425">
        <v>0.99482895071444299</v>
      </c>
      <c r="BB6425">
        <v>189</v>
      </c>
      <c r="BC6425">
        <v>0.882288015009973</v>
      </c>
      <c r="BD6425">
        <v>4</v>
      </c>
      <c r="BE6425">
        <v>0.117711984990026</v>
      </c>
      <c r="BF6425">
        <v>64.632183014182999</v>
      </c>
      <c r="BG6425">
        <v>65.060290298932998</v>
      </c>
      <c r="BH6425">
        <v>66.628270795755995</v>
      </c>
      <c r="BI6425">
        <v>61.633510906898898</v>
      </c>
    </row>
    <row r="6426" spans="1:61" x14ac:dyDescent="0.25">
      <c r="A6426" s="10" t="str">
        <f>VLOOKUP(D6426,'Index-Relations'!E:F,2,FALSE)</f>
        <v>ESG</v>
      </c>
      <c r="B6426" t="s">
        <v>3450</v>
      </c>
      <c r="C6426" s="53" t="s">
        <v>2763</v>
      </c>
      <c r="D6426" s="59" t="s">
        <v>3240</v>
      </c>
      <c r="E6426" s="59" t="s">
        <v>9842</v>
      </c>
      <c r="F6426" t="s">
        <v>2142</v>
      </c>
      <c r="G6426" t="s">
        <v>2141</v>
      </c>
      <c r="H6426" t="s">
        <v>2143</v>
      </c>
      <c r="I6426" s="52">
        <v>45566</v>
      </c>
      <c r="J6426" t="s">
        <v>2457</v>
      </c>
      <c r="K6426">
        <v>193</v>
      </c>
      <c r="L6426" s="73">
        <v>64.308646762273</v>
      </c>
      <c r="M6426">
        <v>189</v>
      </c>
      <c r="N6426">
        <v>0.99668351584134096</v>
      </c>
      <c r="O6426" s="73">
        <v>64.737977570114893</v>
      </c>
      <c r="P6426">
        <v>189</v>
      </c>
      <c r="Q6426">
        <v>0.99668351584134096</v>
      </c>
      <c r="R6426">
        <v>181</v>
      </c>
      <c r="S6426">
        <v>0.961141864341996</v>
      </c>
      <c r="T6426">
        <v>31.682140154823198</v>
      </c>
      <c r="U6426">
        <v>0.73257490311175399</v>
      </c>
      <c r="V6426">
        <v>132</v>
      </c>
      <c r="W6426">
        <v>0.27331867662104697</v>
      </c>
      <c r="X6426">
        <v>46</v>
      </c>
      <c r="Y6426">
        <v>190</v>
      </c>
      <c r="Z6426">
        <v>0.99837138440471496</v>
      </c>
      <c r="AA6426">
        <v>56.859356312426698</v>
      </c>
      <c r="AB6426">
        <v>143</v>
      </c>
      <c r="AC6426">
        <v>0.91998303074801702</v>
      </c>
      <c r="AD6426">
        <v>47</v>
      </c>
      <c r="AE6426">
        <v>7.8388353656697995E-2</v>
      </c>
      <c r="AF6426">
        <v>3</v>
      </c>
      <c r="AG6426">
        <v>1.6286155952845E-3</v>
      </c>
      <c r="AH6426">
        <v>1.50003394904428E-3</v>
      </c>
      <c r="AI6426">
        <v>4</v>
      </c>
      <c r="AJ6426" s="73">
        <v>61.260813975318001</v>
      </c>
      <c r="AK6426">
        <v>189</v>
      </c>
      <c r="AL6426">
        <v>0.99668351584134096</v>
      </c>
      <c r="AM6426">
        <v>3.5845893323655799E-4</v>
      </c>
      <c r="AN6426">
        <v>1</v>
      </c>
      <c r="AO6426">
        <v>0</v>
      </c>
      <c r="AP6426">
        <v>0</v>
      </c>
      <c r="AQ6426">
        <v>193</v>
      </c>
      <c r="AR6426">
        <v>0.999999999999999</v>
      </c>
      <c r="AS6426">
        <v>0</v>
      </c>
      <c r="AT6426">
        <v>0</v>
      </c>
      <c r="AU6426">
        <v>0</v>
      </c>
      <c r="AV6426">
        <v>0</v>
      </c>
      <c r="AW6426">
        <v>193</v>
      </c>
      <c r="AX6426">
        <v>1</v>
      </c>
      <c r="AY6426" s="73">
        <v>66.396508159725997</v>
      </c>
      <c r="AZ6426">
        <v>189</v>
      </c>
      <c r="BA6426">
        <v>0.99668351584134096</v>
      </c>
      <c r="BB6426">
        <v>189</v>
      </c>
      <c r="BC6426">
        <v>0.87524195570706897</v>
      </c>
      <c r="BD6426">
        <v>4</v>
      </c>
      <c r="BE6426">
        <v>0.12475804429293</v>
      </c>
      <c r="BF6426">
        <v>64.308646762273</v>
      </c>
      <c r="BG6426">
        <v>64.737977570114893</v>
      </c>
      <c r="BH6426">
        <v>66.396508159725997</v>
      </c>
      <c r="BI6426">
        <v>61.260813975318001</v>
      </c>
    </row>
    <row r="6427" spans="1:61" x14ac:dyDescent="0.25">
      <c r="A6427" s="10" t="str">
        <f>VLOOKUP(D6427,'Index-Relations'!E:F,2,FALSE)</f>
        <v>ESG</v>
      </c>
      <c r="B6427" t="s">
        <v>3450</v>
      </c>
      <c r="C6427" s="53" t="s">
        <v>2764</v>
      </c>
      <c r="D6427" s="59" t="s">
        <v>3240</v>
      </c>
      <c r="E6427" s="59" t="s">
        <v>9843</v>
      </c>
      <c r="F6427" t="s">
        <v>2142</v>
      </c>
      <c r="G6427" t="s">
        <v>2141</v>
      </c>
      <c r="H6427" t="s">
        <v>2143</v>
      </c>
      <c r="I6427" s="52">
        <v>45537</v>
      </c>
      <c r="J6427" t="s">
        <v>2457</v>
      </c>
      <c r="K6427">
        <v>197</v>
      </c>
      <c r="L6427" s="73">
        <v>64.596452635209005</v>
      </c>
      <c r="M6427">
        <v>193</v>
      </c>
      <c r="N6427">
        <v>0.99660741764073801</v>
      </c>
      <c r="O6427" s="73">
        <v>64.899876657477904</v>
      </c>
      <c r="P6427">
        <v>193</v>
      </c>
      <c r="Q6427">
        <v>0.99660741764073801</v>
      </c>
      <c r="R6427">
        <v>185</v>
      </c>
      <c r="S6427">
        <v>0.96338936718179202</v>
      </c>
      <c r="T6427">
        <v>31.371249471383098</v>
      </c>
      <c r="U6427">
        <v>0.72785137920370302</v>
      </c>
      <c r="V6427">
        <v>133</v>
      </c>
      <c r="W6427">
        <v>0.27001060256015103</v>
      </c>
      <c r="X6427">
        <v>46</v>
      </c>
      <c r="Y6427">
        <v>193</v>
      </c>
      <c r="Z6427">
        <v>0.99826055075407105</v>
      </c>
      <c r="AA6427">
        <v>62.448462033490799</v>
      </c>
      <c r="AB6427">
        <v>145</v>
      </c>
      <c r="AC6427">
        <v>0.92338974053510203</v>
      </c>
      <c r="AD6427">
        <v>48</v>
      </c>
      <c r="AE6427">
        <v>7.4870810218969006E-2</v>
      </c>
      <c r="AF6427">
        <v>4</v>
      </c>
      <c r="AG6427">
        <v>1.7394492459282399E-3</v>
      </c>
      <c r="AH6427">
        <v>1.48951966423126E-3</v>
      </c>
      <c r="AI6427">
        <v>4</v>
      </c>
      <c r="AJ6427" s="73">
        <v>61.631437306755998</v>
      </c>
      <c r="AK6427">
        <v>193</v>
      </c>
      <c r="AL6427">
        <v>0.99660741764073801</v>
      </c>
      <c r="AM6427">
        <v>5.56983709828368E-4</v>
      </c>
      <c r="AN6427">
        <v>1</v>
      </c>
      <c r="AO6427">
        <v>0</v>
      </c>
      <c r="AP6427">
        <v>0</v>
      </c>
      <c r="AQ6427">
        <v>197</v>
      </c>
      <c r="AR6427">
        <v>0.999999999999999</v>
      </c>
      <c r="AS6427">
        <v>0</v>
      </c>
      <c r="AT6427">
        <v>0</v>
      </c>
      <c r="AU6427">
        <v>0</v>
      </c>
      <c r="AV6427">
        <v>0</v>
      </c>
      <c r="AW6427">
        <v>197</v>
      </c>
      <c r="AX6427">
        <v>1</v>
      </c>
      <c r="AY6427" s="73">
        <v>66.629276986592899</v>
      </c>
      <c r="AZ6427">
        <v>193</v>
      </c>
      <c r="BA6427">
        <v>0.99660741764073801</v>
      </c>
      <c r="BB6427">
        <v>193</v>
      </c>
      <c r="BC6427">
        <v>0.88666363072635002</v>
      </c>
      <c r="BD6427">
        <v>4</v>
      </c>
      <c r="BE6427">
        <v>0.113336369273649</v>
      </c>
      <c r="BF6427">
        <v>64.596452635209005</v>
      </c>
      <c r="BG6427">
        <v>64.899876657477904</v>
      </c>
      <c r="BH6427">
        <v>66.629276986592899</v>
      </c>
      <c r="BI6427">
        <v>61.631437306755998</v>
      </c>
    </row>
    <row r="6428" spans="1:61" x14ac:dyDescent="0.25">
      <c r="A6428" s="10" t="str">
        <f>VLOOKUP(D6428,'Index-Relations'!E:F,2,FALSE)</f>
        <v>ESG</v>
      </c>
      <c r="B6428" t="s">
        <v>3450</v>
      </c>
      <c r="C6428" s="53" t="s">
        <v>3350</v>
      </c>
      <c r="D6428" s="59" t="s">
        <v>3240</v>
      </c>
      <c r="E6428" s="59" t="s">
        <v>9844</v>
      </c>
      <c r="F6428" t="s">
        <v>2142</v>
      </c>
      <c r="G6428" t="s">
        <v>2141</v>
      </c>
      <c r="H6428" t="s">
        <v>2143</v>
      </c>
      <c r="I6428" s="52">
        <v>45505</v>
      </c>
      <c r="J6428" t="s">
        <v>2457</v>
      </c>
      <c r="K6428">
        <v>197</v>
      </c>
      <c r="L6428" s="73">
        <v>64.513469617474996</v>
      </c>
      <c r="M6428">
        <v>192</v>
      </c>
      <c r="N6428">
        <v>0.99578910471839799</v>
      </c>
      <c r="O6428" s="73">
        <v>64.675339523237</v>
      </c>
      <c r="P6428">
        <v>192</v>
      </c>
      <c r="Q6428">
        <v>0.99578910471839799</v>
      </c>
      <c r="R6428">
        <v>185</v>
      </c>
      <c r="S6428">
        <v>0.96233212870151896</v>
      </c>
      <c r="T6428">
        <v>31.547024555840402</v>
      </c>
      <c r="U6428">
        <v>0.72010985359926505</v>
      </c>
      <c r="V6428">
        <v>133</v>
      </c>
      <c r="W6428">
        <v>0.27376318225858998</v>
      </c>
      <c r="X6428">
        <v>47</v>
      </c>
      <c r="Y6428">
        <v>193</v>
      </c>
      <c r="Z6428">
        <v>0.99791682224102995</v>
      </c>
      <c r="AA6428">
        <v>64.273580080762599</v>
      </c>
      <c r="AB6428">
        <v>141</v>
      </c>
      <c r="AC6428">
        <v>0.91894103241296998</v>
      </c>
      <c r="AD6428">
        <v>52</v>
      </c>
      <c r="AE6428">
        <v>7.897578982806E-2</v>
      </c>
      <c r="AF6428">
        <v>4</v>
      </c>
      <c r="AG6428">
        <v>2.0831777589696001E-3</v>
      </c>
      <c r="AH6428">
        <v>1.5705012466470901E-3</v>
      </c>
      <c r="AI6428">
        <v>4</v>
      </c>
      <c r="AJ6428" s="73">
        <v>61.313334148723001</v>
      </c>
      <c r="AK6428">
        <v>192</v>
      </c>
      <c r="AL6428">
        <v>0.99578910471839799</v>
      </c>
      <c r="AM6428">
        <v>7.1636795532731799E-4</v>
      </c>
      <c r="AN6428">
        <v>1</v>
      </c>
      <c r="AO6428">
        <v>0</v>
      </c>
      <c r="AP6428">
        <v>0</v>
      </c>
      <c r="AQ6428">
        <v>196</v>
      </c>
      <c r="AR6428">
        <v>0.99939027354918697</v>
      </c>
      <c r="AS6428">
        <v>0</v>
      </c>
      <c r="AT6428">
        <v>0</v>
      </c>
      <c r="AU6428">
        <v>0</v>
      </c>
      <c r="AV6428">
        <v>0</v>
      </c>
      <c r="AW6428">
        <v>196</v>
      </c>
      <c r="AX6428">
        <v>0.99939027354918697</v>
      </c>
      <c r="AY6428" s="73">
        <v>66.822053119627</v>
      </c>
      <c r="AZ6428">
        <v>192</v>
      </c>
      <c r="BA6428">
        <v>0.99578910471839799</v>
      </c>
      <c r="BB6428">
        <v>192</v>
      </c>
      <c r="BC6428">
        <v>0.84348593789410298</v>
      </c>
      <c r="BD6428">
        <v>4</v>
      </c>
      <c r="BE6428">
        <v>0.15590433565508299</v>
      </c>
      <c r="BF6428">
        <v>64.513469617474996</v>
      </c>
      <c r="BG6428">
        <v>64.675339523237</v>
      </c>
      <c r="BH6428">
        <v>66.822053119627</v>
      </c>
      <c r="BI6428">
        <v>61.313334148723001</v>
      </c>
    </row>
    <row r="6429" spans="1:61" x14ac:dyDescent="0.25">
      <c r="A6429" s="10" t="str">
        <f>VLOOKUP(D6429,'Index-Relations'!E:F,2,FALSE)</f>
        <v>ESG</v>
      </c>
      <c r="B6429" t="s">
        <v>3450</v>
      </c>
      <c r="C6429" s="53" t="s">
        <v>2765</v>
      </c>
      <c r="D6429" s="59" t="s">
        <v>3240</v>
      </c>
      <c r="E6429" s="59" t="s">
        <v>9845</v>
      </c>
      <c r="F6429" t="s">
        <v>2142</v>
      </c>
      <c r="G6429" t="s">
        <v>2141</v>
      </c>
      <c r="H6429" t="s">
        <v>2143</v>
      </c>
      <c r="I6429" s="52">
        <v>45474</v>
      </c>
      <c r="J6429" t="s">
        <v>2457</v>
      </c>
      <c r="K6429">
        <v>198</v>
      </c>
      <c r="L6429" s="73">
        <v>65.141695929611004</v>
      </c>
      <c r="M6429">
        <v>194</v>
      </c>
      <c r="N6429">
        <v>0.99642051738665605</v>
      </c>
      <c r="O6429" s="73">
        <v>64.341442656218007</v>
      </c>
      <c r="P6429">
        <v>194</v>
      </c>
      <c r="Q6429">
        <v>0.99642051738665605</v>
      </c>
      <c r="R6429">
        <v>187</v>
      </c>
      <c r="S6429">
        <v>0.96254668512080699</v>
      </c>
      <c r="T6429">
        <v>31.741810350433301</v>
      </c>
      <c r="U6429">
        <v>0.73588575543659096</v>
      </c>
      <c r="V6429">
        <v>133</v>
      </c>
      <c r="W6429">
        <v>0.27742894001184998</v>
      </c>
      <c r="X6429">
        <v>46</v>
      </c>
      <c r="Y6429">
        <v>194</v>
      </c>
      <c r="Z6429">
        <v>0.99754343222390196</v>
      </c>
      <c r="AA6429">
        <v>66.053758228761595</v>
      </c>
      <c r="AB6429">
        <v>140</v>
      </c>
      <c r="AC6429">
        <v>0.91486780435429704</v>
      </c>
      <c r="AD6429">
        <v>53</v>
      </c>
      <c r="AE6429">
        <v>7.7791000958492798E-2</v>
      </c>
      <c r="AF6429">
        <v>5</v>
      </c>
      <c r="AG6429">
        <v>7.3411946872093802E-3</v>
      </c>
      <c r="AH6429">
        <v>1.61120004945402E-3</v>
      </c>
      <c r="AI6429">
        <v>3</v>
      </c>
      <c r="AJ6429" s="73">
        <v>61.156185388910899</v>
      </c>
      <c r="AK6429">
        <v>194</v>
      </c>
      <c r="AL6429">
        <v>0.99642051738665605</v>
      </c>
      <c r="AM6429">
        <v>6.27323193015769E-4</v>
      </c>
      <c r="AN6429">
        <v>1</v>
      </c>
      <c r="AO6429">
        <v>0</v>
      </c>
      <c r="AP6429">
        <v>0</v>
      </c>
      <c r="AQ6429">
        <v>198</v>
      </c>
      <c r="AR6429">
        <v>0.999999999999999</v>
      </c>
      <c r="AS6429">
        <v>0</v>
      </c>
      <c r="AT6429">
        <v>0</v>
      </c>
      <c r="AU6429">
        <v>0</v>
      </c>
      <c r="AV6429">
        <v>0</v>
      </c>
      <c r="AW6429">
        <v>198</v>
      </c>
      <c r="AX6429">
        <v>1</v>
      </c>
      <c r="AY6429" s="73">
        <v>69.232868359050002</v>
      </c>
      <c r="AZ6429">
        <v>194</v>
      </c>
      <c r="BA6429">
        <v>0.99642051738665605</v>
      </c>
      <c r="BB6429">
        <v>194</v>
      </c>
      <c r="BC6429">
        <v>0.84127960795124301</v>
      </c>
      <c r="BD6429">
        <v>4</v>
      </c>
      <c r="BE6429">
        <v>0.15872039204875599</v>
      </c>
      <c r="BF6429">
        <v>65.141695929611004</v>
      </c>
      <c r="BG6429">
        <v>64.341442656218007</v>
      </c>
      <c r="BH6429">
        <v>69.232868359050002</v>
      </c>
      <c r="BI6429">
        <v>61.156185388910899</v>
      </c>
    </row>
    <row r="6430" spans="1:61" x14ac:dyDescent="0.25">
      <c r="A6430" s="10" t="str">
        <f>VLOOKUP(D6430,'Index-Relations'!E:F,2,FALSE)</f>
        <v>ESG</v>
      </c>
      <c r="B6430" t="s">
        <v>3450</v>
      </c>
      <c r="C6430" s="53" t="s">
        <v>2766</v>
      </c>
      <c r="D6430" s="59" t="s">
        <v>3240</v>
      </c>
      <c r="E6430" s="59" t="s">
        <v>9846</v>
      </c>
      <c r="F6430" t="s">
        <v>2142</v>
      </c>
      <c r="G6430" t="s">
        <v>2141</v>
      </c>
      <c r="H6430" t="s">
        <v>2143</v>
      </c>
      <c r="I6430" s="52">
        <v>45446</v>
      </c>
      <c r="J6430" t="s">
        <v>2457</v>
      </c>
      <c r="K6430">
        <v>184</v>
      </c>
      <c r="L6430" s="73">
        <v>66.359821416757995</v>
      </c>
      <c r="M6430">
        <v>183</v>
      </c>
      <c r="N6430">
        <v>0.99847702986213505</v>
      </c>
      <c r="O6430" s="73">
        <v>66.039435548543906</v>
      </c>
      <c r="P6430">
        <v>183</v>
      </c>
      <c r="Q6430">
        <v>0.99847702986213505</v>
      </c>
      <c r="R6430">
        <v>179</v>
      </c>
      <c r="S6430">
        <v>0.96599773286338697</v>
      </c>
      <c r="T6430">
        <v>31.3780135789657</v>
      </c>
      <c r="U6430">
        <v>0.77099631431994597</v>
      </c>
      <c r="V6430">
        <v>125</v>
      </c>
      <c r="W6430">
        <v>0.31374759894709398</v>
      </c>
      <c r="X6430">
        <v>42</v>
      </c>
      <c r="Y6430">
        <v>181</v>
      </c>
      <c r="Z6430">
        <v>0.99389746260387002</v>
      </c>
      <c r="AA6430">
        <v>62.735658132403699</v>
      </c>
      <c r="AB6430">
        <v>135</v>
      </c>
      <c r="AC6430">
        <v>0.91600228896522895</v>
      </c>
      <c r="AD6430">
        <v>46</v>
      </c>
      <c r="AE6430">
        <v>7.7895173638640902E-2</v>
      </c>
      <c r="AF6430">
        <v>3</v>
      </c>
      <c r="AG6430">
        <v>6.1025373961295301E-3</v>
      </c>
      <c r="AH6430">
        <v>1.4666605647765799E-3</v>
      </c>
      <c r="AI6430">
        <v>3</v>
      </c>
      <c r="AJ6430" s="73">
        <v>62.044855450202</v>
      </c>
      <c r="AK6430">
        <v>183</v>
      </c>
      <c r="AL6430">
        <v>0.99847702986213505</v>
      </c>
      <c r="AM6430">
        <v>4.0737518839163998E-4</v>
      </c>
      <c r="AN6430">
        <v>1</v>
      </c>
      <c r="AO6430">
        <v>0</v>
      </c>
      <c r="AP6430">
        <v>0</v>
      </c>
      <c r="AQ6430">
        <v>184</v>
      </c>
      <c r="AR6430">
        <v>1</v>
      </c>
      <c r="AS6430">
        <v>0</v>
      </c>
      <c r="AT6430">
        <v>0</v>
      </c>
      <c r="AU6430">
        <v>0</v>
      </c>
      <c r="AV6430">
        <v>0</v>
      </c>
      <c r="AW6430">
        <v>184</v>
      </c>
      <c r="AX6430">
        <v>1</v>
      </c>
      <c r="AY6430" s="73">
        <v>70.198900393047893</v>
      </c>
      <c r="AZ6430">
        <v>183</v>
      </c>
      <c r="BA6430">
        <v>0.99847702986213505</v>
      </c>
      <c r="BB6430">
        <v>180</v>
      </c>
      <c r="BC6430">
        <v>0.83040880449426202</v>
      </c>
      <c r="BD6430">
        <v>4</v>
      </c>
      <c r="BE6430">
        <v>0.16959119550573701</v>
      </c>
      <c r="BF6430">
        <v>66.359821416757995</v>
      </c>
      <c r="BG6430">
        <v>66.039435548543906</v>
      </c>
      <c r="BH6430">
        <v>70.198900393047893</v>
      </c>
      <c r="BI6430">
        <v>62.044855450202</v>
      </c>
    </row>
    <row r="6431" spans="1:61" x14ac:dyDescent="0.25">
      <c r="A6431" s="10" t="str">
        <f>VLOOKUP(D6431,'Index-Relations'!E:F,2,FALSE)</f>
        <v>ESG</v>
      </c>
      <c r="B6431" t="s">
        <v>3450</v>
      </c>
      <c r="C6431" s="53" t="s">
        <v>2767</v>
      </c>
      <c r="D6431" s="59" t="s">
        <v>3240</v>
      </c>
      <c r="E6431" s="59" t="s">
        <v>9847</v>
      </c>
      <c r="F6431" t="s">
        <v>2142</v>
      </c>
      <c r="G6431" t="s">
        <v>2141</v>
      </c>
      <c r="H6431" t="s">
        <v>2143</v>
      </c>
      <c r="I6431" s="52">
        <v>45413</v>
      </c>
      <c r="J6431" t="s">
        <v>2457</v>
      </c>
      <c r="K6431">
        <v>185</v>
      </c>
      <c r="L6431" s="73">
        <v>66.422668235784997</v>
      </c>
      <c r="M6431">
        <v>184</v>
      </c>
      <c r="N6431">
        <v>0.99845334498185001</v>
      </c>
      <c r="O6431" s="73">
        <v>66.116559452885994</v>
      </c>
      <c r="P6431">
        <v>184</v>
      </c>
      <c r="Q6431">
        <v>0.99845334498185001</v>
      </c>
      <c r="R6431">
        <v>180</v>
      </c>
      <c r="S6431">
        <v>0.96536064755368101</v>
      </c>
      <c r="T6431">
        <v>31.478642633401101</v>
      </c>
      <c r="U6431">
        <v>0.77328958714721796</v>
      </c>
      <c r="V6431">
        <v>126</v>
      </c>
      <c r="W6431">
        <v>0.31157595613702899</v>
      </c>
      <c r="X6431">
        <v>43</v>
      </c>
      <c r="Y6431">
        <v>182</v>
      </c>
      <c r="Z6431">
        <v>0.99394765774840199</v>
      </c>
      <c r="AA6431">
        <v>64.3005200915552</v>
      </c>
      <c r="AB6431">
        <v>135</v>
      </c>
      <c r="AC6431">
        <v>0.91635976879383196</v>
      </c>
      <c r="AD6431">
        <v>47</v>
      </c>
      <c r="AE6431">
        <v>7.7587888954569195E-2</v>
      </c>
      <c r="AF6431">
        <v>3</v>
      </c>
      <c r="AG6431">
        <v>6.0523422515978498E-3</v>
      </c>
      <c r="AH6431">
        <v>1.3660083755398301E-3</v>
      </c>
      <c r="AI6431">
        <v>3</v>
      </c>
      <c r="AJ6431" s="73">
        <v>62.107797196002998</v>
      </c>
      <c r="AK6431">
        <v>184</v>
      </c>
      <c r="AL6431">
        <v>0.99845334498185001</v>
      </c>
      <c r="AM6431">
        <v>3.6846099720544802E-4</v>
      </c>
      <c r="AN6431">
        <v>1</v>
      </c>
      <c r="AO6431">
        <v>0</v>
      </c>
      <c r="AP6431">
        <v>0</v>
      </c>
      <c r="AQ6431">
        <v>185</v>
      </c>
      <c r="AR6431">
        <v>1</v>
      </c>
      <c r="AS6431">
        <v>0</v>
      </c>
      <c r="AT6431">
        <v>0</v>
      </c>
      <c r="AU6431">
        <v>0</v>
      </c>
      <c r="AV6431">
        <v>0</v>
      </c>
      <c r="AW6431">
        <v>185</v>
      </c>
      <c r="AX6431">
        <v>1</v>
      </c>
      <c r="AY6431" s="73">
        <v>70.242447895170898</v>
      </c>
      <c r="AZ6431">
        <v>184</v>
      </c>
      <c r="BA6431">
        <v>0.99845334498185001</v>
      </c>
      <c r="BB6431">
        <v>181</v>
      </c>
      <c r="BC6431">
        <v>0.83301596789886101</v>
      </c>
      <c r="BD6431">
        <v>4</v>
      </c>
      <c r="BE6431">
        <v>0.16698403210113799</v>
      </c>
      <c r="BF6431">
        <v>66.422668235784997</v>
      </c>
      <c r="BG6431">
        <v>66.116559452885994</v>
      </c>
      <c r="BH6431">
        <v>70.242447895170898</v>
      </c>
      <c r="BI6431">
        <v>62.107797196002998</v>
      </c>
    </row>
    <row r="6432" spans="1:61" x14ac:dyDescent="0.25">
      <c r="A6432" s="10" t="str">
        <f>VLOOKUP(D6432,'Index-Relations'!E:F,2,FALSE)</f>
        <v>ESG</v>
      </c>
      <c r="B6432" t="s">
        <v>3450</v>
      </c>
      <c r="C6432" s="53" t="s">
        <v>2768</v>
      </c>
      <c r="D6432" s="59" t="s">
        <v>3240</v>
      </c>
      <c r="E6432" s="59" t="s">
        <v>9848</v>
      </c>
      <c r="F6432" t="s">
        <v>2142</v>
      </c>
      <c r="G6432" t="s">
        <v>2141</v>
      </c>
      <c r="H6432" t="s">
        <v>2143</v>
      </c>
      <c r="I6432" s="52">
        <v>45384</v>
      </c>
      <c r="J6432" t="s">
        <v>2457</v>
      </c>
      <c r="K6432">
        <v>185</v>
      </c>
      <c r="L6432">
        <v>70.040888206829607</v>
      </c>
      <c r="M6432">
        <v>184</v>
      </c>
      <c r="N6432">
        <v>0.99848933543241503</v>
      </c>
      <c r="O6432">
        <v>69.256191479791894</v>
      </c>
      <c r="P6432">
        <v>184</v>
      </c>
      <c r="Q6432">
        <v>0.99848933543241503</v>
      </c>
      <c r="R6432">
        <v>180</v>
      </c>
      <c r="S6432">
        <v>0.96882340553509605</v>
      </c>
      <c r="T6432">
        <v>31.356317476700202</v>
      </c>
      <c r="U6432">
        <v>0.77183582319677702</v>
      </c>
      <c r="V6432">
        <v>126</v>
      </c>
      <c r="W6432">
        <v>0.31294187701565901</v>
      </c>
      <c r="X6432">
        <v>43</v>
      </c>
      <c r="Y6432">
        <v>182</v>
      </c>
      <c r="Z6432">
        <v>0.99390003523730897</v>
      </c>
      <c r="AA6432">
        <v>60.841287134533403</v>
      </c>
      <c r="AB6432">
        <v>134</v>
      </c>
      <c r="AC6432">
        <v>0.911178434716163</v>
      </c>
      <c r="AD6432">
        <v>48</v>
      </c>
      <c r="AE6432">
        <v>8.2721600521146299E-2</v>
      </c>
      <c r="AF6432">
        <v>3</v>
      </c>
      <c r="AG6432">
        <v>6.0999647626902402E-3</v>
      </c>
      <c r="AH6432">
        <v>1.3725561395165199E-3</v>
      </c>
      <c r="AI6432">
        <v>3</v>
      </c>
      <c r="AJ6432">
        <v>65.405612862068807</v>
      </c>
      <c r="AK6432">
        <v>184</v>
      </c>
      <c r="AL6432">
        <v>0.99848933543241503</v>
      </c>
      <c r="AM6432">
        <v>5.06428935631682E-4</v>
      </c>
      <c r="AN6432">
        <v>1</v>
      </c>
      <c r="AO6432">
        <v>0</v>
      </c>
      <c r="AP6432">
        <v>0</v>
      </c>
      <c r="AQ6432">
        <v>185</v>
      </c>
      <c r="AR6432">
        <v>0.999999999999999</v>
      </c>
      <c r="AS6432">
        <v>0</v>
      </c>
      <c r="AT6432">
        <v>0</v>
      </c>
      <c r="AU6432">
        <v>0</v>
      </c>
      <c r="AV6432">
        <v>0</v>
      </c>
      <c r="AW6432">
        <v>185</v>
      </c>
      <c r="AX6432">
        <v>1</v>
      </c>
      <c r="AY6432">
        <v>73.799632518932697</v>
      </c>
      <c r="AZ6432">
        <v>184</v>
      </c>
      <c r="BA6432">
        <v>0.99848933543241503</v>
      </c>
      <c r="BB6432">
        <v>181</v>
      </c>
      <c r="BC6432">
        <v>0.83623815296170401</v>
      </c>
      <c r="BD6432">
        <v>4</v>
      </c>
      <c r="BE6432">
        <v>0.16376184703829499</v>
      </c>
      <c r="BF6432">
        <v>66.558530053276002</v>
      </c>
      <c r="BG6432">
        <v>66.044779156064905</v>
      </c>
      <c r="BH6432">
        <v>70.430273916646897</v>
      </c>
      <c r="BI6432">
        <v>62.269923560328998</v>
      </c>
    </row>
    <row r="6433" spans="1:61" x14ac:dyDescent="0.25">
      <c r="A6433" s="10" t="str">
        <f>VLOOKUP(D6433,'Index-Relations'!E:F,2,FALSE)</f>
        <v>ESG</v>
      </c>
      <c r="B6433" t="s">
        <v>3450</v>
      </c>
      <c r="C6433" s="53" t="s">
        <v>2769</v>
      </c>
      <c r="D6433" s="59" t="s">
        <v>3240</v>
      </c>
      <c r="E6433" s="59" t="s">
        <v>9849</v>
      </c>
      <c r="F6433" t="s">
        <v>2142</v>
      </c>
      <c r="G6433" t="s">
        <v>2141</v>
      </c>
      <c r="H6433" t="s">
        <v>2143</v>
      </c>
      <c r="I6433" s="52">
        <v>45352</v>
      </c>
      <c r="J6433" t="s">
        <v>2457</v>
      </c>
      <c r="K6433">
        <v>188</v>
      </c>
      <c r="L6433">
        <v>70.4484109568901</v>
      </c>
      <c r="M6433">
        <v>187</v>
      </c>
      <c r="N6433">
        <v>0.99822802737856497</v>
      </c>
      <c r="O6433">
        <v>69.894061214360505</v>
      </c>
      <c r="P6433">
        <v>187</v>
      </c>
      <c r="Q6433">
        <v>0.99822802737856497</v>
      </c>
      <c r="R6433">
        <v>182</v>
      </c>
      <c r="S6433">
        <v>0.96854233013124102</v>
      </c>
      <c r="T6433">
        <v>31.353350070295001</v>
      </c>
      <c r="U6433">
        <v>0.743312724441335</v>
      </c>
      <c r="V6433">
        <v>126</v>
      </c>
      <c r="W6433">
        <v>0.27300211807130398</v>
      </c>
      <c r="X6433">
        <v>43</v>
      </c>
      <c r="Y6433">
        <v>184</v>
      </c>
      <c r="Z6433">
        <v>0.99376701919366095</v>
      </c>
      <c r="AA6433">
        <v>63.105018615349501</v>
      </c>
      <c r="AB6433">
        <v>134</v>
      </c>
      <c r="AC6433">
        <v>0.90980022239602298</v>
      </c>
      <c r="AD6433">
        <v>49</v>
      </c>
      <c r="AE6433">
        <v>8.3810877772125897E-2</v>
      </c>
      <c r="AF6433">
        <v>5</v>
      </c>
      <c r="AG6433">
        <v>6.3888998318502796E-3</v>
      </c>
      <c r="AH6433">
        <v>1.19046139037918E-3</v>
      </c>
      <c r="AI6433">
        <v>2</v>
      </c>
      <c r="AJ6433">
        <v>65.780203463713903</v>
      </c>
      <c r="AK6433">
        <v>187</v>
      </c>
      <c r="AL6433">
        <v>0.99822802737856497</v>
      </c>
      <c r="AM6433">
        <v>4.6936526596916999E-4</v>
      </c>
      <c r="AN6433">
        <v>1</v>
      </c>
      <c r="AO6433">
        <v>0</v>
      </c>
      <c r="AP6433">
        <v>0</v>
      </c>
      <c r="AQ6433">
        <v>188</v>
      </c>
      <c r="AR6433">
        <v>1</v>
      </c>
      <c r="AS6433">
        <v>0</v>
      </c>
      <c r="AT6433">
        <v>0</v>
      </c>
      <c r="AU6433">
        <v>0</v>
      </c>
      <c r="AV6433">
        <v>0</v>
      </c>
      <c r="AW6433">
        <v>188</v>
      </c>
      <c r="AX6433">
        <v>0.999999999999999</v>
      </c>
      <c r="AY6433">
        <v>73.995565076013705</v>
      </c>
      <c r="AZ6433">
        <v>187</v>
      </c>
      <c r="BA6433">
        <v>0.99822802737856497</v>
      </c>
      <c r="BB6433">
        <v>184</v>
      </c>
      <c r="BC6433">
        <v>0.83233715537307396</v>
      </c>
      <c r="BD6433">
        <v>4</v>
      </c>
      <c r="BE6433">
        <v>0.16766284462692499</v>
      </c>
      <c r="BF6433">
        <v>67.027366269723004</v>
      </c>
      <c r="BG6433">
        <v>66.719181664762999</v>
      </c>
      <c r="BH6433">
        <v>70.665637058906</v>
      </c>
      <c r="BI6433">
        <v>62.654180147515</v>
      </c>
    </row>
    <row r="6434" spans="1:61" x14ac:dyDescent="0.25">
      <c r="A6434" s="10" t="str">
        <f>VLOOKUP(D6434,'Index-Relations'!E:F,2,FALSE)</f>
        <v>ESG</v>
      </c>
      <c r="B6434" t="s">
        <v>3450</v>
      </c>
      <c r="C6434" s="53" t="s">
        <v>2770</v>
      </c>
      <c r="D6434" s="59" t="s">
        <v>3240</v>
      </c>
      <c r="E6434" s="59" t="s">
        <v>9850</v>
      </c>
      <c r="F6434" t="s">
        <v>2142</v>
      </c>
      <c r="G6434" t="s">
        <v>2141</v>
      </c>
      <c r="H6434" t="s">
        <v>2143</v>
      </c>
      <c r="I6434" s="52">
        <v>45323</v>
      </c>
      <c r="J6434" t="s">
        <v>2457</v>
      </c>
      <c r="K6434">
        <v>189</v>
      </c>
      <c r="L6434">
        <v>69.911486479833002</v>
      </c>
      <c r="M6434">
        <v>188</v>
      </c>
      <c r="N6434">
        <v>0.998218739887614</v>
      </c>
      <c r="O6434">
        <v>66.576191686211104</v>
      </c>
      <c r="P6434">
        <v>188</v>
      </c>
      <c r="Q6434">
        <v>0.998218739887614</v>
      </c>
      <c r="R6434">
        <v>183</v>
      </c>
      <c r="S6434">
        <v>0.96613215567942101</v>
      </c>
      <c r="T6434">
        <v>31.628652972543001</v>
      </c>
      <c r="U6434">
        <v>0.75297436794024897</v>
      </c>
      <c r="V6434">
        <v>127</v>
      </c>
      <c r="W6434">
        <v>0.28487046725116899</v>
      </c>
      <c r="X6434">
        <v>42</v>
      </c>
      <c r="Y6434">
        <v>185</v>
      </c>
      <c r="Z6434">
        <v>0.99396627351482003</v>
      </c>
      <c r="AA6434">
        <v>64.411614735049</v>
      </c>
      <c r="AB6434">
        <v>135</v>
      </c>
      <c r="AC6434">
        <v>0.91438703515884701</v>
      </c>
      <c r="AD6434">
        <v>49</v>
      </c>
      <c r="AE6434">
        <v>7.9424980249706401E-2</v>
      </c>
      <c r="AF6434">
        <v>5</v>
      </c>
      <c r="AG6434">
        <v>6.1879845914464401E-3</v>
      </c>
      <c r="AH6434">
        <v>1.23671893345376E-3</v>
      </c>
      <c r="AI6434">
        <v>2</v>
      </c>
      <c r="AJ6434">
        <v>66.238153808518305</v>
      </c>
      <c r="AK6434">
        <v>188</v>
      </c>
      <c r="AL6434">
        <v>0.998218739887614</v>
      </c>
      <c r="AM6434">
        <v>5.0681340223735199E-4</v>
      </c>
      <c r="AN6434">
        <v>1</v>
      </c>
      <c r="AO6434">
        <v>0</v>
      </c>
      <c r="AP6434">
        <v>0</v>
      </c>
      <c r="AQ6434">
        <v>189</v>
      </c>
      <c r="AR6434">
        <v>1</v>
      </c>
      <c r="AS6434">
        <v>0</v>
      </c>
      <c r="AT6434">
        <v>0</v>
      </c>
      <c r="AU6434">
        <v>0</v>
      </c>
      <c r="AV6434">
        <v>0</v>
      </c>
      <c r="AW6434">
        <v>189</v>
      </c>
      <c r="AX6434">
        <v>0.999999999999999</v>
      </c>
      <c r="AY6434">
        <v>74.240361331712194</v>
      </c>
      <c r="AZ6434">
        <v>188</v>
      </c>
      <c r="BA6434">
        <v>0.998218739887614</v>
      </c>
      <c r="BB6434">
        <v>184</v>
      </c>
      <c r="BC6434">
        <v>0.82476204592828695</v>
      </c>
      <c r="BD6434">
        <v>5</v>
      </c>
      <c r="BE6434">
        <v>0.175237954071712</v>
      </c>
      <c r="BF6434">
        <v>66.302061683321995</v>
      </c>
      <c r="BG6434">
        <v>63.491100138390998</v>
      </c>
      <c r="BH6434">
        <v>70.894092277162002</v>
      </c>
      <c r="BI6434">
        <v>63.021334938963001</v>
      </c>
    </row>
    <row r="6435" spans="1:61" x14ac:dyDescent="0.25">
      <c r="A6435" s="10" t="str">
        <f>VLOOKUP(D6435,'Index-Relations'!E:F,2,FALSE)</f>
        <v>ESG</v>
      </c>
      <c r="B6435" t="s">
        <v>3450</v>
      </c>
      <c r="C6435" s="53" t="s">
        <v>2760</v>
      </c>
      <c r="D6435" s="59" t="s">
        <v>2962</v>
      </c>
      <c r="E6435" s="59" t="s">
        <v>9851</v>
      </c>
      <c r="F6435" t="s">
        <v>2516</v>
      </c>
      <c r="G6435" t="s">
        <v>2517</v>
      </c>
      <c r="H6435" t="s">
        <v>2518</v>
      </c>
      <c r="I6435" s="52">
        <v>45659</v>
      </c>
      <c r="J6435" t="s">
        <v>2457</v>
      </c>
      <c r="K6435">
        <v>103</v>
      </c>
      <c r="L6435" s="73">
        <v>72.097708344818003</v>
      </c>
      <c r="M6435">
        <v>102</v>
      </c>
      <c r="N6435">
        <v>0.99850400755179203</v>
      </c>
      <c r="O6435" s="73">
        <v>69.431679579977995</v>
      </c>
      <c r="P6435">
        <v>102</v>
      </c>
      <c r="Q6435">
        <v>0.99850400755179203</v>
      </c>
      <c r="R6435">
        <v>99</v>
      </c>
      <c r="S6435">
        <v>0.96778103710873298</v>
      </c>
      <c r="T6435">
        <v>29.798639295917599</v>
      </c>
      <c r="U6435">
        <v>0.71293512545818005</v>
      </c>
      <c r="V6435">
        <v>77</v>
      </c>
      <c r="W6435">
        <v>0.19488310532598099</v>
      </c>
      <c r="X6435">
        <v>28</v>
      </c>
      <c r="Y6435">
        <v>102</v>
      </c>
      <c r="Z6435">
        <v>0.99918263959863496</v>
      </c>
      <c r="AA6435">
        <v>55.584364019489101</v>
      </c>
      <c r="AB6435">
        <v>88</v>
      </c>
      <c r="AC6435">
        <v>0.92622713224095499</v>
      </c>
      <c r="AD6435">
        <v>14</v>
      </c>
      <c r="AE6435">
        <v>7.2955507357680305E-2</v>
      </c>
      <c r="AF6435">
        <v>1</v>
      </c>
      <c r="AG6435">
        <v>8.1736040136404199E-4</v>
      </c>
      <c r="AH6435">
        <v>6.38378188362897E-5</v>
      </c>
      <c r="AI6435">
        <v>1</v>
      </c>
      <c r="AJ6435" s="73">
        <v>70.196037043639905</v>
      </c>
      <c r="AK6435">
        <v>102</v>
      </c>
      <c r="AL6435">
        <v>0.99850400755179203</v>
      </c>
      <c r="AM6435">
        <v>0</v>
      </c>
      <c r="AN6435">
        <v>0</v>
      </c>
      <c r="AO6435">
        <v>0</v>
      </c>
      <c r="AP6435">
        <v>0</v>
      </c>
      <c r="AQ6435">
        <v>103</v>
      </c>
      <c r="AR6435">
        <v>0.999999999999999</v>
      </c>
      <c r="AS6435">
        <v>0</v>
      </c>
      <c r="AT6435">
        <v>0</v>
      </c>
      <c r="AU6435">
        <v>0</v>
      </c>
      <c r="AV6435">
        <v>0</v>
      </c>
      <c r="AW6435">
        <v>103</v>
      </c>
      <c r="AX6435">
        <v>0.999999999999999</v>
      </c>
      <c r="AY6435" s="73">
        <v>74.082349323215993</v>
      </c>
      <c r="AZ6435">
        <v>102</v>
      </c>
      <c r="BA6435">
        <v>0.99850400755179203</v>
      </c>
      <c r="BB6435">
        <v>102</v>
      </c>
      <c r="BC6435">
        <v>0.97523734499150605</v>
      </c>
      <c r="BD6435">
        <v>1</v>
      </c>
      <c r="BE6435">
        <v>2.4762655008492999E-2</v>
      </c>
      <c r="BF6435">
        <v>72.097708344818003</v>
      </c>
      <c r="BG6435">
        <v>69.431679579977995</v>
      </c>
      <c r="BH6435">
        <v>74.082349323215993</v>
      </c>
      <c r="BI6435">
        <v>70.196037043639905</v>
      </c>
    </row>
    <row r="6436" spans="1:61" x14ac:dyDescent="0.25">
      <c r="A6436" s="10" t="str">
        <f>VLOOKUP(D6436,'Index-Relations'!E:F,2,FALSE)</f>
        <v>ESG</v>
      </c>
      <c r="B6436" t="s">
        <v>3450</v>
      </c>
      <c r="C6436" s="53" t="s">
        <v>2761</v>
      </c>
      <c r="D6436" s="59" t="s">
        <v>2962</v>
      </c>
      <c r="E6436" s="59" t="s">
        <v>9852</v>
      </c>
      <c r="F6436" t="s">
        <v>2516</v>
      </c>
      <c r="G6436" t="s">
        <v>2517</v>
      </c>
      <c r="H6436" t="s">
        <v>2518</v>
      </c>
      <c r="I6436" s="52">
        <v>45628</v>
      </c>
      <c r="J6436" t="s">
        <v>2457</v>
      </c>
      <c r="K6436">
        <v>104</v>
      </c>
      <c r="L6436" s="73">
        <v>72.175230559671903</v>
      </c>
      <c r="M6436">
        <v>103</v>
      </c>
      <c r="N6436">
        <v>0.99841574472461103</v>
      </c>
      <c r="O6436" s="73">
        <v>69.478669552037999</v>
      </c>
      <c r="P6436">
        <v>103</v>
      </c>
      <c r="Q6436">
        <v>0.99841574472461103</v>
      </c>
      <c r="R6436">
        <v>100</v>
      </c>
      <c r="S6436">
        <v>0.96727899518195104</v>
      </c>
      <c r="T6436">
        <v>29.934321446433199</v>
      </c>
      <c r="U6436">
        <v>0.71084873469588905</v>
      </c>
      <c r="V6436">
        <v>77</v>
      </c>
      <c r="W6436">
        <v>0.19055769692546101</v>
      </c>
      <c r="X6436">
        <v>27</v>
      </c>
      <c r="Y6436">
        <v>103</v>
      </c>
      <c r="Z6436">
        <v>0.999099855976741</v>
      </c>
      <c r="AA6436">
        <v>51.203776242465402</v>
      </c>
      <c r="AB6436">
        <v>90</v>
      </c>
      <c r="AC6436">
        <v>0.92617714779371996</v>
      </c>
      <c r="AD6436">
        <v>13</v>
      </c>
      <c r="AE6436">
        <v>7.2922708183021295E-2</v>
      </c>
      <c r="AF6436">
        <v>1</v>
      </c>
      <c r="AG6436">
        <v>9.0014402325788701E-4</v>
      </c>
      <c r="AH6436">
        <v>6.61662667045676E-5</v>
      </c>
      <c r="AI6436">
        <v>1</v>
      </c>
      <c r="AJ6436" s="73">
        <v>70.256055315857907</v>
      </c>
      <c r="AK6436">
        <v>103</v>
      </c>
      <c r="AL6436">
        <v>0.99841574472461103</v>
      </c>
      <c r="AM6436">
        <v>0</v>
      </c>
      <c r="AN6436">
        <v>0</v>
      </c>
      <c r="AO6436">
        <v>0</v>
      </c>
      <c r="AP6436">
        <v>0</v>
      </c>
      <c r="AQ6436">
        <v>104</v>
      </c>
      <c r="AR6436">
        <v>1</v>
      </c>
      <c r="AS6436">
        <v>0</v>
      </c>
      <c r="AT6436">
        <v>0</v>
      </c>
      <c r="AU6436">
        <v>0</v>
      </c>
      <c r="AV6436">
        <v>0</v>
      </c>
      <c r="AW6436">
        <v>104</v>
      </c>
      <c r="AX6436">
        <v>0.999999999999999</v>
      </c>
      <c r="AY6436" s="73">
        <v>74.220114661871904</v>
      </c>
      <c r="AZ6436">
        <v>103</v>
      </c>
      <c r="BA6436">
        <v>0.99841574472461103</v>
      </c>
      <c r="BB6436">
        <v>103</v>
      </c>
      <c r="BC6436">
        <v>0.97587607066743398</v>
      </c>
      <c r="BD6436">
        <v>1</v>
      </c>
      <c r="BE6436">
        <v>2.4123929332565901E-2</v>
      </c>
      <c r="BF6436">
        <v>72.175230559671903</v>
      </c>
      <c r="BG6436">
        <v>69.478669552037999</v>
      </c>
      <c r="BH6436">
        <v>74.220114661871904</v>
      </c>
      <c r="BI6436">
        <v>70.256055315857907</v>
      </c>
    </row>
    <row r="6437" spans="1:61" x14ac:dyDescent="0.25">
      <c r="A6437" s="10" t="str">
        <f>VLOOKUP(D6437,'Index-Relations'!E:F,2,FALSE)</f>
        <v>ESG</v>
      </c>
      <c r="B6437" t="s">
        <v>3450</v>
      </c>
      <c r="C6437" s="53" t="s">
        <v>2762</v>
      </c>
      <c r="D6437" s="59" t="s">
        <v>2962</v>
      </c>
      <c r="E6437" s="59" t="s">
        <v>9853</v>
      </c>
      <c r="F6437" t="s">
        <v>2516</v>
      </c>
      <c r="G6437" t="s">
        <v>2517</v>
      </c>
      <c r="H6437" t="s">
        <v>2518</v>
      </c>
      <c r="I6437" s="52">
        <v>45597</v>
      </c>
      <c r="J6437" t="s">
        <v>2457</v>
      </c>
      <c r="K6437">
        <v>104</v>
      </c>
      <c r="L6437" s="73">
        <v>72.243739349357995</v>
      </c>
      <c r="M6437">
        <v>103</v>
      </c>
      <c r="N6437">
        <v>0.99831451648073199</v>
      </c>
      <c r="O6437" s="73">
        <v>69.556238804022996</v>
      </c>
      <c r="P6437">
        <v>103</v>
      </c>
      <c r="Q6437">
        <v>0.99831451648073199</v>
      </c>
      <c r="R6437">
        <v>100</v>
      </c>
      <c r="S6437">
        <v>0.96529090220567004</v>
      </c>
      <c r="T6437">
        <v>30.297185758704</v>
      </c>
      <c r="U6437">
        <v>0.71292205192868596</v>
      </c>
      <c r="V6437">
        <v>77</v>
      </c>
      <c r="W6437">
        <v>0.19222991848695301</v>
      </c>
      <c r="X6437">
        <v>27</v>
      </c>
      <c r="Y6437">
        <v>103</v>
      </c>
      <c r="Z6437">
        <v>0.99881376575786995</v>
      </c>
      <c r="AA6437">
        <v>53.124401842395002</v>
      </c>
      <c r="AB6437">
        <v>90</v>
      </c>
      <c r="AC6437">
        <v>0.92981648197761901</v>
      </c>
      <c r="AD6437">
        <v>13</v>
      </c>
      <c r="AE6437">
        <v>6.8997283780250801E-2</v>
      </c>
      <c r="AF6437">
        <v>1</v>
      </c>
      <c r="AG6437">
        <v>1.1862342421294901E-3</v>
      </c>
      <c r="AH6437">
        <v>6.5370325592243006E-5</v>
      </c>
      <c r="AI6437">
        <v>1</v>
      </c>
      <c r="AJ6437" s="73">
        <v>70.294525926842994</v>
      </c>
      <c r="AK6437">
        <v>103</v>
      </c>
      <c r="AL6437">
        <v>0.99831451648073199</v>
      </c>
      <c r="AM6437">
        <v>0</v>
      </c>
      <c r="AN6437">
        <v>0</v>
      </c>
      <c r="AO6437">
        <v>0</v>
      </c>
      <c r="AP6437">
        <v>0</v>
      </c>
      <c r="AQ6437">
        <v>104</v>
      </c>
      <c r="AR6437">
        <v>0.999999999999999</v>
      </c>
      <c r="AS6437">
        <v>0</v>
      </c>
      <c r="AT6437">
        <v>0</v>
      </c>
      <c r="AU6437">
        <v>0</v>
      </c>
      <c r="AV6437">
        <v>0</v>
      </c>
      <c r="AW6437">
        <v>104</v>
      </c>
      <c r="AX6437">
        <v>0.999999999999999</v>
      </c>
      <c r="AY6437" s="73">
        <v>74.296320982300998</v>
      </c>
      <c r="AZ6437">
        <v>103</v>
      </c>
      <c r="BA6437">
        <v>0.99831451648073199</v>
      </c>
      <c r="BB6437">
        <v>103</v>
      </c>
      <c r="BC6437">
        <v>0.97473172872768199</v>
      </c>
      <c r="BD6437">
        <v>1</v>
      </c>
      <c r="BE6437">
        <v>2.5268271272317702E-2</v>
      </c>
      <c r="BF6437">
        <v>72.243739349357995</v>
      </c>
      <c r="BG6437">
        <v>69.556238804022996</v>
      </c>
      <c r="BH6437">
        <v>74.296320982300998</v>
      </c>
      <c r="BI6437">
        <v>70.294525926842994</v>
      </c>
    </row>
    <row r="6438" spans="1:61" x14ac:dyDescent="0.25">
      <c r="A6438" s="10" t="str">
        <f>VLOOKUP(D6438,'Index-Relations'!E:F,2,FALSE)</f>
        <v>ESG</v>
      </c>
      <c r="B6438" t="s">
        <v>3450</v>
      </c>
      <c r="C6438" s="53" t="s">
        <v>2763</v>
      </c>
      <c r="D6438" s="59" t="s">
        <v>2962</v>
      </c>
      <c r="E6438" s="59" t="s">
        <v>9854</v>
      </c>
      <c r="F6438" t="s">
        <v>2516</v>
      </c>
      <c r="G6438" t="s">
        <v>2517</v>
      </c>
      <c r="H6438" t="s">
        <v>2518</v>
      </c>
      <c r="I6438" s="52">
        <v>45566</v>
      </c>
      <c r="J6438" t="s">
        <v>2457</v>
      </c>
      <c r="K6438">
        <v>104</v>
      </c>
      <c r="L6438" s="73">
        <v>71.998608048772994</v>
      </c>
      <c r="M6438">
        <v>103</v>
      </c>
      <c r="N6438">
        <v>0.99913927458058505</v>
      </c>
      <c r="O6438" s="73">
        <v>69.282895384835996</v>
      </c>
      <c r="P6438">
        <v>103</v>
      </c>
      <c r="Q6438">
        <v>0.99913927458058505</v>
      </c>
      <c r="R6438">
        <v>100</v>
      </c>
      <c r="S6438">
        <v>0.96382696579089699</v>
      </c>
      <c r="T6438">
        <v>30.663840309442001</v>
      </c>
      <c r="U6438">
        <v>0.71320321811060206</v>
      </c>
      <c r="V6438">
        <v>76</v>
      </c>
      <c r="W6438">
        <v>0.19117562758996201</v>
      </c>
      <c r="X6438">
        <v>27</v>
      </c>
      <c r="Y6438">
        <v>103</v>
      </c>
      <c r="Z6438">
        <v>0.99904486420862804</v>
      </c>
      <c r="AA6438">
        <v>50.650569783666299</v>
      </c>
      <c r="AB6438">
        <v>90</v>
      </c>
      <c r="AC6438">
        <v>0.93113085222060399</v>
      </c>
      <c r="AD6438">
        <v>13</v>
      </c>
      <c r="AE6438">
        <v>6.7914011988024603E-2</v>
      </c>
      <c r="AF6438">
        <v>1</v>
      </c>
      <c r="AG6438">
        <v>9.5513579137124205E-4</v>
      </c>
      <c r="AH6438">
        <v>7.0052323755750005E-5</v>
      </c>
      <c r="AI6438">
        <v>1</v>
      </c>
      <c r="AJ6438" s="73">
        <v>70.015661871134</v>
      </c>
      <c r="AK6438">
        <v>103</v>
      </c>
      <c r="AL6438">
        <v>0.99913927458058505</v>
      </c>
      <c r="AM6438">
        <v>0</v>
      </c>
      <c r="AN6438">
        <v>0</v>
      </c>
      <c r="AO6438">
        <v>0</v>
      </c>
      <c r="AP6438">
        <v>0</v>
      </c>
      <c r="AQ6438">
        <v>104</v>
      </c>
      <c r="AR6438">
        <v>1</v>
      </c>
      <c r="AS6438">
        <v>0</v>
      </c>
      <c r="AT6438">
        <v>0</v>
      </c>
      <c r="AU6438">
        <v>0</v>
      </c>
      <c r="AV6438">
        <v>0</v>
      </c>
      <c r="AW6438">
        <v>104</v>
      </c>
      <c r="AX6438">
        <v>0.999999999999999</v>
      </c>
      <c r="AY6438" s="73">
        <v>74.153778507726003</v>
      </c>
      <c r="AZ6438">
        <v>103</v>
      </c>
      <c r="BA6438">
        <v>0.99913927458058505</v>
      </c>
      <c r="BB6438">
        <v>103</v>
      </c>
      <c r="BC6438">
        <v>0.97289184667975903</v>
      </c>
      <c r="BD6438">
        <v>1</v>
      </c>
      <c r="BE6438">
        <v>2.7108153320240198E-2</v>
      </c>
      <c r="BF6438">
        <v>71.998608048772994</v>
      </c>
      <c r="BG6438">
        <v>69.282895384835996</v>
      </c>
      <c r="BH6438">
        <v>74.153778507726003</v>
      </c>
      <c r="BI6438">
        <v>70.015661871134</v>
      </c>
    </row>
    <row r="6439" spans="1:61" x14ac:dyDescent="0.25">
      <c r="A6439" s="10" t="str">
        <f>VLOOKUP(D6439,'Index-Relations'!E:F,2,FALSE)</f>
        <v>ESG</v>
      </c>
      <c r="B6439" t="s">
        <v>3450</v>
      </c>
      <c r="C6439" s="53" t="s">
        <v>2764</v>
      </c>
      <c r="D6439" s="59" t="s">
        <v>2962</v>
      </c>
      <c r="E6439" s="59" t="s">
        <v>9855</v>
      </c>
      <c r="F6439" t="s">
        <v>2516</v>
      </c>
      <c r="G6439" t="s">
        <v>2517</v>
      </c>
      <c r="H6439" t="s">
        <v>2518</v>
      </c>
      <c r="I6439" s="52">
        <v>45537</v>
      </c>
      <c r="J6439" t="s">
        <v>2457</v>
      </c>
      <c r="K6439">
        <v>104</v>
      </c>
      <c r="L6439" s="73">
        <v>72.314674145593003</v>
      </c>
      <c r="M6439">
        <v>103</v>
      </c>
      <c r="N6439">
        <v>0.99912555042314499</v>
      </c>
      <c r="O6439" s="73">
        <v>69.715526053945993</v>
      </c>
      <c r="P6439">
        <v>103</v>
      </c>
      <c r="Q6439">
        <v>0.99912555042314499</v>
      </c>
      <c r="R6439">
        <v>100</v>
      </c>
      <c r="S6439">
        <v>0.96632581466714196</v>
      </c>
      <c r="T6439">
        <v>30.465713368822101</v>
      </c>
      <c r="U6439">
        <v>0.71152962628772598</v>
      </c>
      <c r="V6439">
        <v>76</v>
      </c>
      <c r="W6439">
        <v>0.19232523430184201</v>
      </c>
      <c r="X6439">
        <v>27</v>
      </c>
      <c r="Y6439">
        <v>103</v>
      </c>
      <c r="Z6439">
        <v>0.99915057113188299</v>
      </c>
      <c r="AA6439">
        <v>52.294522323360297</v>
      </c>
      <c r="AB6439">
        <v>91</v>
      </c>
      <c r="AC6439">
        <v>0.93826285517149199</v>
      </c>
      <c r="AD6439">
        <v>12</v>
      </c>
      <c r="AE6439">
        <v>6.0887715960390797E-2</v>
      </c>
      <c r="AF6439">
        <v>1</v>
      </c>
      <c r="AG6439">
        <v>8.4942886811692399E-4</v>
      </c>
      <c r="AH6439">
        <v>6.7833548144120194E-5</v>
      </c>
      <c r="AI6439">
        <v>1</v>
      </c>
      <c r="AJ6439" s="73">
        <v>70.26690538778</v>
      </c>
      <c r="AK6439">
        <v>103</v>
      </c>
      <c r="AL6439">
        <v>0.99912555042314499</v>
      </c>
      <c r="AM6439">
        <v>0</v>
      </c>
      <c r="AN6439">
        <v>0</v>
      </c>
      <c r="AO6439">
        <v>0</v>
      </c>
      <c r="AP6439">
        <v>0</v>
      </c>
      <c r="AQ6439">
        <v>104</v>
      </c>
      <c r="AR6439">
        <v>1</v>
      </c>
      <c r="AS6439">
        <v>0</v>
      </c>
      <c r="AT6439">
        <v>0</v>
      </c>
      <c r="AU6439">
        <v>0</v>
      </c>
      <c r="AV6439">
        <v>0</v>
      </c>
      <c r="AW6439">
        <v>104</v>
      </c>
      <c r="AX6439">
        <v>1</v>
      </c>
      <c r="AY6439" s="73">
        <v>74.334485083201002</v>
      </c>
      <c r="AZ6439">
        <v>103</v>
      </c>
      <c r="BA6439">
        <v>0.99912555042314499</v>
      </c>
      <c r="BB6439">
        <v>103</v>
      </c>
      <c r="BC6439">
        <v>0.97638270712521302</v>
      </c>
      <c r="BD6439">
        <v>1</v>
      </c>
      <c r="BE6439">
        <v>2.36172928747862E-2</v>
      </c>
      <c r="BF6439">
        <v>72.314674145593003</v>
      </c>
      <c r="BG6439">
        <v>69.715526053945993</v>
      </c>
      <c r="BH6439">
        <v>74.334485083201002</v>
      </c>
      <c r="BI6439">
        <v>70.26690538778</v>
      </c>
    </row>
    <row r="6440" spans="1:61" x14ac:dyDescent="0.25">
      <c r="A6440" s="10" t="str">
        <f>VLOOKUP(D6440,'Index-Relations'!E:F,2,FALSE)</f>
        <v>ESG</v>
      </c>
      <c r="B6440" t="s">
        <v>3450</v>
      </c>
      <c r="C6440" s="53" t="s">
        <v>3350</v>
      </c>
      <c r="D6440" s="59" t="s">
        <v>2962</v>
      </c>
      <c r="E6440" s="59" t="s">
        <v>9856</v>
      </c>
      <c r="F6440" t="s">
        <v>2516</v>
      </c>
      <c r="G6440" t="s">
        <v>2517</v>
      </c>
      <c r="H6440" t="s">
        <v>2518</v>
      </c>
      <c r="I6440" s="52">
        <v>45505</v>
      </c>
      <c r="J6440" t="s">
        <v>2457</v>
      </c>
      <c r="K6440">
        <v>104</v>
      </c>
      <c r="L6440" s="73">
        <v>72.384666208371996</v>
      </c>
      <c r="M6440">
        <v>103</v>
      </c>
      <c r="N6440">
        <v>0.99893480714683103</v>
      </c>
      <c r="O6440" s="73">
        <v>69.717548544291901</v>
      </c>
      <c r="P6440">
        <v>103</v>
      </c>
      <c r="Q6440">
        <v>0.99893480714683103</v>
      </c>
      <c r="R6440">
        <v>100</v>
      </c>
      <c r="S6440">
        <v>0.96502476030457496</v>
      </c>
      <c r="T6440">
        <v>30.508190109219399</v>
      </c>
      <c r="U6440">
        <v>0.69736367842021796</v>
      </c>
      <c r="V6440">
        <v>76</v>
      </c>
      <c r="W6440">
        <v>0.190095355851746</v>
      </c>
      <c r="X6440">
        <v>28</v>
      </c>
      <c r="Y6440">
        <v>103</v>
      </c>
      <c r="Z6440">
        <v>0.99907469147372496</v>
      </c>
      <c r="AA6440">
        <v>52.841957178630501</v>
      </c>
      <c r="AB6440">
        <v>91</v>
      </c>
      <c r="AC6440">
        <v>0.94415366221035402</v>
      </c>
      <c r="AD6440">
        <v>12</v>
      </c>
      <c r="AE6440">
        <v>5.4921029263371002E-2</v>
      </c>
      <c r="AF6440">
        <v>1</v>
      </c>
      <c r="AG6440">
        <v>9.2530852627453698E-4</v>
      </c>
      <c r="AH6440">
        <v>1.8002415032152699E-4</v>
      </c>
      <c r="AI6440">
        <v>1</v>
      </c>
      <c r="AJ6440" s="73">
        <v>70.087437858094006</v>
      </c>
      <c r="AK6440">
        <v>103</v>
      </c>
      <c r="AL6440">
        <v>0.99893480714683103</v>
      </c>
      <c r="AM6440">
        <v>0</v>
      </c>
      <c r="AN6440">
        <v>0</v>
      </c>
      <c r="AO6440">
        <v>0</v>
      </c>
      <c r="AP6440">
        <v>0</v>
      </c>
      <c r="AQ6440">
        <v>104</v>
      </c>
      <c r="AR6440">
        <v>1</v>
      </c>
      <c r="AS6440">
        <v>0</v>
      </c>
      <c r="AT6440">
        <v>0</v>
      </c>
      <c r="AU6440">
        <v>0</v>
      </c>
      <c r="AV6440">
        <v>0</v>
      </c>
      <c r="AW6440">
        <v>104</v>
      </c>
      <c r="AX6440">
        <v>0.999999999999999</v>
      </c>
      <c r="AY6440" s="73">
        <v>74.631189600083999</v>
      </c>
      <c r="AZ6440">
        <v>103</v>
      </c>
      <c r="BA6440">
        <v>0.99893480714683103</v>
      </c>
      <c r="BB6440">
        <v>103</v>
      </c>
      <c r="BC6440">
        <v>0.974981919575306</v>
      </c>
      <c r="BD6440">
        <v>1</v>
      </c>
      <c r="BE6440">
        <v>2.5018080424693299E-2</v>
      </c>
      <c r="BF6440">
        <v>72.384666208371996</v>
      </c>
      <c r="BG6440">
        <v>69.717548544291901</v>
      </c>
      <c r="BH6440">
        <v>74.631189600083999</v>
      </c>
      <c r="BI6440">
        <v>70.087437858094006</v>
      </c>
    </row>
    <row r="6441" spans="1:61" x14ac:dyDescent="0.25">
      <c r="A6441" s="10" t="str">
        <f>VLOOKUP(D6441,'Index-Relations'!E:F,2,FALSE)</f>
        <v>ESG</v>
      </c>
      <c r="B6441" t="s">
        <v>3450</v>
      </c>
      <c r="C6441" s="53" t="s">
        <v>2765</v>
      </c>
      <c r="D6441" s="59" t="s">
        <v>2962</v>
      </c>
      <c r="E6441" s="59" t="s">
        <v>9857</v>
      </c>
      <c r="F6441" t="s">
        <v>2516</v>
      </c>
      <c r="G6441" t="s">
        <v>2517</v>
      </c>
      <c r="H6441" t="s">
        <v>2518</v>
      </c>
      <c r="I6441" s="52">
        <v>45474</v>
      </c>
      <c r="J6441" t="s">
        <v>2457</v>
      </c>
      <c r="K6441">
        <v>104</v>
      </c>
      <c r="L6441" s="73">
        <v>72.435936242385907</v>
      </c>
      <c r="M6441">
        <v>103</v>
      </c>
      <c r="N6441">
        <v>0.99886073796996</v>
      </c>
      <c r="O6441" s="73">
        <v>69.666895170561901</v>
      </c>
      <c r="P6441">
        <v>103</v>
      </c>
      <c r="Q6441">
        <v>0.99886073796996</v>
      </c>
      <c r="R6441">
        <v>100</v>
      </c>
      <c r="S6441">
        <v>0.96432465332588002</v>
      </c>
      <c r="T6441">
        <v>30.686711472678098</v>
      </c>
      <c r="U6441">
        <v>0.72115807544167398</v>
      </c>
      <c r="V6441">
        <v>75</v>
      </c>
      <c r="W6441">
        <v>0.19733305303314799</v>
      </c>
      <c r="X6441">
        <v>28</v>
      </c>
      <c r="Y6441">
        <v>103</v>
      </c>
      <c r="Z6441">
        <v>0.99873933494215505</v>
      </c>
      <c r="AA6441">
        <v>56.485804777674097</v>
      </c>
      <c r="AB6441">
        <v>90</v>
      </c>
      <c r="AC6441">
        <v>0.93835636014979595</v>
      </c>
      <c r="AD6441">
        <v>13</v>
      </c>
      <c r="AE6441">
        <v>6.0382974792358698E-2</v>
      </c>
      <c r="AF6441">
        <v>1</v>
      </c>
      <c r="AG6441">
        <v>1.26066505784484E-3</v>
      </c>
      <c r="AH6441">
        <v>1.85976871869215E-4</v>
      </c>
      <c r="AI6441">
        <v>1</v>
      </c>
      <c r="AJ6441" s="73">
        <v>70.199114050789007</v>
      </c>
      <c r="AK6441">
        <v>103</v>
      </c>
      <c r="AL6441">
        <v>0.99886073796996</v>
      </c>
      <c r="AM6441">
        <v>0</v>
      </c>
      <c r="AN6441">
        <v>0</v>
      </c>
      <c r="AO6441">
        <v>0</v>
      </c>
      <c r="AP6441">
        <v>0</v>
      </c>
      <c r="AQ6441">
        <v>104</v>
      </c>
      <c r="AR6441">
        <v>0.999999999999999</v>
      </c>
      <c r="AS6441">
        <v>0</v>
      </c>
      <c r="AT6441">
        <v>0</v>
      </c>
      <c r="AU6441">
        <v>0</v>
      </c>
      <c r="AV6441">
        <v>0</v>
      </c>
      <c r="AW6441">
        <v>104</v>
      </c>
      <c r="AX6441">
        <v>1</v>
      </c>
      <c r="AY6441" s="73">
        <v>74.688234721317002</v>
      </c>
      <c r="AZ6441">
        <v>103</v>
      </c>
      <c r="BA6441">
        <v>0.99886073796996</v>
      </c>
      <c r="BB6441">
        <v>103</v>
      </c>
      <c r="BC6441">
        <v>0.97350081567276603</v>
      </c>
      <c r="BD6441">
        <v>1</v>
      </c>
      <c r="BE6441">
        <v>2.64991843272331E-2</v>
      </c>
      <c r="BF6441">
        <v>72.435936242385907</v>
      </c>
      <c r="BG6441">
        <v>69.666895170561901</v>
      </c>
      <c r="BH6441">
        <v>74.688234721317002</v>
      </c>
      <c r="BI6441">
        <v>70.199114050789007</v>
      </c>
    </row>
    <row r="6442" spans="1:61" x14ac:dyDescent="0.25">
      <c r="A6442" s="10" t="str">
        <f>VLOOKUP(D6442,'Index-Relations'!E:F,2,FALSE)</f>
        <v>ESG</v>
      </c>
      <c r="B6442" t="s">
        <v>3450</v>
      </c>
      <c r="C6442" s="53" t="s">
        <v>2766</v>
      </c>
      <c r="D6442" s="59" t="s">
        <v>2962</v>
      </c>
      <c r="E6442" s="59" t="s">
        <v>9858</v>
      </c>
      <c r="F6442" t="s">
        <v>2516</v>
      </c>
      <c r="G6442" t="s">
        <v>2517</v>
      </c>
      <c r="H6442" t="s">
        <v>2518</v>
      </c>
      <c r="I6442" s="52">
        <v>45446</v>
      </c>
      <c r="J6442" t="s">
        <v>2457</v>
      </c>
      <c r="K6442">
        <v>105</v>
      </c>
      <c r="L6442" s="73">
        <v>72.336675980369904</v>
      </c>
      <c r="M6442">
        <v>104</v>
      </c>
      <c r="N6442">
        <v>0.99757709444968401</v>
      </c>
      <c r="O6442" s="73">
        <v>69.5675437226909</v>
      </c>
      <c r="P6442">
        <v>104</v>
      </c>
      <c r="Q6442">
        <v>0.99757709444968401</v>
      </c>
      <c r="R6442">
        <v>101</v>
      </c>
      <c r="S6442">
        <v>0.96011817031052005</v>
      </c>
      <c r="T6442">
        <v>31.265565817393998</v>
      </c>
      <c r="U6442">
        <v>0.74207157440378901</v>
      </c>
      <c r="V6442">
        <v>76</v>
      </c>
      <c r="W6442">
        <v>0.21260555569741399</v>
      </c>
      <c r="X6442">
        <v>28</v>
      </c>
      <c r="Y6442">
        <v>104</v>
      </c>
      <c r="Z6442">
        <v>0.998600970976258</v>
      </c>
      <c r="AA6442">
        <v>56.167960616988303</v>
      </c>
      <c r="AB6442">
        <v>92</v>
      </c>
      <c r="AC6442">
        <v>0.940713602806028</v>
      </c>
      <c r="AD6442">
        <v>12</v>
      </c>
      <c r="AE6442">
        <v>5.7887368170230102E-2</v>
      </c>
      <c r="AF6442">
        <v>1</v>
      </c>
      <c r="AG6442">
        <v>1.39902902374151E-3</v>
      </c>
      <c r="AH6442">
        <v>1.9292067414365999E-4</v>
      </c>
      <c r="AI6442">
        <v>1</v>
      </c>
      <c r="AJ6442" s="73">
        <v>70.065649453530895</v>
      </c>
      <c r="AK6442">
        <v>104</v>
      </c>
      <c r="AL6442">
        <v>0.99757709444968401</v>
      </c>
      <c r="AM6442">
        <v>0</v>
      </c>
      <c r="AN6442">
        <v>0</v>
      </c>
      <c r="AO6442">
        <v>0</v>
      </c>
      <c r="AP6442">
        <v>0</v>
      </c>
      <c r="AQ6442">
        <v>105</v>
      </c>
      <c r="AR6442">
        <v>1</v>
      </c>
      <c r="AS6442">
        <v>0</v>
      </c>
      <c r="AT6442">
        <v>0</v>
      </c>
      <c r="AU6442">
        <v>0</v>
      </c>
      <c r="AV6442">
        <v>0</v>
      </c>
      <c r="AW6442">
        <v>105</v>
      </c>
      <c r="AX6442">
        <v>1</v>
      </c>
      <c r="AY6442" s="73">
        <v>74.694064024672002</v>
      </c>
      <c r="AZ6442">
        <v>104</v>
      </c>
      <c r="BA6442">
        <v>0.99757709444968401</v>
      </c>
      <c r="BB6442">
        <v>104</v>
      </c>
      <c r="BC6442">
        <v>0.97097650378701095</v>
      </c>
      <c r="BD6442">
        <v>1</v>
      </c>
      <c r="BE6442">
        <v>2.9023496212988401E-2</v>
      </c>
      <c r="BF6442">
        <v>72.336675980369904</v>
      </c>
      <c r="BG6442">
        <v>69.5675437226909</v>
      </c>
      <c r="BH6442">
        <v>74.694064024672002</v>
      </c>
      <c r="BI6442">
        <v>70.065649453530895</v>
      </c>
    </row>
    <row r="6443" spans="1:61" x14ac:dyDescent="0.25">
      <c r="A6443" s="10" t="str">
        <f>VLOOKUP(D6443,'Index-Relations'!E:F,2,FALSE)</f>
        <v>ESG</v>
      </c>
      <c r="B6443" t="s">
        <v>3450</v>
      </c>
      <c r="C6443" s="53" t="s">
        <v>2767</v>
      </c>
      <c r="D6443" s="59" t="s">
        <v>2962</v>
      </c>
      <c r="E6443" s="59" t="s">
        <v>9859</v>
      </c>
      <c r="F6443" t="s">
        <v>2516</v>
      </c>
      <c r="G6443" t="s">
        <v>2517</v>
      </c>
      <c r="H6443" t="s">
        <v>2518</v>
      </c>
      <c r="I6443" s="52">
        <v>45413</v>
      </c>
      <c r="J6443" t="s">
        <v>2457</v>
      </c>
      <c r="K6443">
        <v>105</v>
      </c>
      <c r="L6443" s="73">
        <v>72.355786434282905</v>
      </c>
      <c r="M6443" s="72">
        <v>105</v>
      </c>
      <c r="N6443" s="72">
        <v>1</v>
      </c>
      <c r="O6443" s="73">
        <v>69.674241402179902</v>
      </c>
      <c r="P6443" s="72">
        <v>105</v>
      </c>
      <c r="Q6443" s="72">
        <v>1</v>
      </c>
      <c r="R6443">
        <v>101</v>
      </c>
      <c r="S6443">
        <v>0.95946881964143804</v>
      </c>
      <c r="T6443">
        <v>31.423386376466599</v>
      </c>
      <c r="U6443">
        <v>0.74567057132418901</v>
      </c>
      <c r="V6443">
        <v>76</v>
      </c>
      <c r="W6443">
        <v>0.21272254274182401</v>
      </c>
      <c r="X6443">
        <v>28</v>
      </c>
      <c r="Y6443">
        <v>104</v>
      </c>
      <c r="Z6443">
        <v>0.99872173954490395</v>
      </c>
      <c r="AA6443">
        <v>57.482175696637498</v>
      </c>
      <c r="AB6443">
        <v>92</v>
      </c>
      <c r="AC6443">
        <v>0.94330910005813096</v>
      </c>
      <c r="AD6443">
        <v>12</v>
      </c>
      <c r="AE6443">
        <v>5.5412639486773302E-2</v>
      </c>
      <c r="AF6443">
        <v>1</v>
      </c>
      <c r="AG6443">
        <v>1.27826045509565E-3</v>
      </c>
      <c r="AH6443">
        <v>1.90237227350752E-4</v>
      </c>
      <c r="AI6443">
        <v>1</v>
      </c>
      <c r="AJ6443" s="73">
        <v>69.995003054275998</v>
      </c>
      <c r="AK6443" s="72">
        <v>105</v>
      </c>
      <c r="AL6443" s="72">
        <v>1</v>
      </c>
      <c r="AM6443">
        <v>0</v>
      </c>
      <c r="AN6443">
        <v>0</v>
      </c>
      <c r="AO6443">
        <v>0</v>
      </c>
      <c r="AP6443">
        <v>0</v>
      </c>
      <c r="AQ6443">
        <v>105</v>
      </c>
      <c r="AR6443">
        <v>1</v>
      </c>
      <c r="AS6443">
        <v>0</v>
      </c>
      <c r="AT6443">
        <v>0</v>
      </c>
      <c r="AU6443">
        <v>0</v>
      </c>
      <c r="AV6443">
        <v>0</v>
      </c>
      <c r="AW6443">
        <v>105</v>
      </c>
      <c r="AX6443">
        <v>0.999999999999999</v>
      </c>
      <c r="AY6443" s="73">
        <v>74.747944727250001</v>
      </c>
      <c r="AZ6443" s="72">
        <v>105</v>
      </c>
      <c r="BA6443" s="72">
        <v>1</v>
      </c>
      <c r="BB6443">
        <v>104</v>
      </c>
      <c r="BC6443">
        <v>0.97053663039307503</v>
      </c>
      <c r="BD6443">
        <v>1</v>
      </c>
      <c r="BE6443">
        <v>2.9463369606924899E-2</v>
      </c>
      <c r="BF6443">
        <v>72.355786434282905</v>
      </c>
      <c r="BG6443">
        <v>69.674241402179902</v>
      </c>
      <c r="BH6443">
        <v>74.747944727250001</v>
      </c>
      <c r="BI6443">
        <v>69.995003054275998</v>
      </c>
    </row>
    <row r="6444" spans="1:61" x14ac:dyDescent="0.25">
      <c r="A6444" s="10" t="str">
        <f>VLOOKUP(D6444,'Index-Relations'!E:F,2,FALSE)</f>
        <v>ESG</v>
      </c>
      <c r="B6444" t="s">
        <v>3450</v>
      </c>
      <c r="C6444" s="53" t="s">
        <v>2768</v>
      </c>
      <c r="D6444" s="59" t="s">
        <v>2962</v>
      </c>
      <c r="E6444" s="59" t="s">
        <v>9860</v>
      </c>
      <c r="F6444" t="s">
        <v>2516</v>
      </c>
      <c r="G6444" t="s">
        <v>2517</v>
      </c>
      <c r="H6444" t="s">
        <v>2518</v>
      </c>
      <c r="I6444" s="52">
        <v>45384</v>
      </c>
      <c r="J6444" t="s">
        <v>2457</v>
      </c>
      <c r="K6444">
        <v>93</v>
      </c>
      <c r="L6444">
        <v>75.292990548140807</v>
      </c>
      <c r="M6444">
        <v>92</v>
      </c>
      <c r="N6444">
        <v>0.99780016744037803</v>
      </c>
      <c r="O6444">
        <v>73.237887218829997</v>
      </c>
      <c r="P6444">
        <v>92</v>
      </c>
      <c r="Q6444">
        <v>0.99780016744037803</v>
      </c>
      <c r="R6444">
        <v>90</v>
      </c>
      <c r="S6444">
        <v>0.968366262689486</v>
      </c>
      <c r="T6444">
        <v>31.598368311068601</v>
      </c>
      <c r="U6444">
        <v>0.76105456616167999</v>
      </c>
      <c r="V6444">
        <v>63</v>
      </c>
      <c r="W6444">
        <v>0.33901858276109897</v>
      </c>
      <c r="X6444">
        <v>24</v>
      </c>
      <c r="Y6444">
        <v>93</v>
      </c>
      <c r="Z6444">
        <v>1</v>
      </c>
      <c r="AA6444">
        <v>64.574242019859398</v>
      </c>
      <c r="AB6444">
        <v>80</v>
      </c>
      <c r="AC6444">
        <v>0.94320497341764198</v>
      </c>
      <c r="AD6444">
        <v>13</v>
      </c>
      <c r="AE6444">
        <v>5.6795026582357397E-2</v>
      </c>
      <c r="AF6444">
        <v>0</v>
      </c>
      <c r="AG6444">
        <v>0</v>
      </c>
      <c r="AH6444">
        <v>1.7350899870985199E-4</v>
      </c>
      <c r="AI6444">
        <v>1</v>
      </c>
      <c r="AJ6444">
        <v>70.815310249213496</v>
      </c>
      <c r="AK6444">
        <v>92</v>
      </c>
      <c r="AL6444">
        <v>0.99780016744037803</v>
      </c>
      <c r="AM6444">
        <v>0</v>
      </c>
      <c r="AN6444">
        <v>0</v>
      </c>
      <c r="AO6444">
        <v>0</v>
      </c>
      <c r="AP6444">
        <v>0</v>
      </c>
      <c r="AQ6444">
        <v>93</v>
      </c>
      <c r="AR6444">
        <v>0.999999999999999</v>
      </c>
      <c r="AS6444">
        <v>0</v>
      </c>
      <c r="AT6444">
        <v>0</v>
      </c>
      <c r="AU6444">
        <v>0</v>
      </c>
      <c r="AV6444">
        <v>0</v>
      </c>
      <c r="AW6444">
        <v>93</v>
      </c>
      <c r="AX6444">
        <v>1</v>
      </c>
      <c r="AY6444">
        <v>78.472877765358106</v>
      </c>
      <c r="AZ6444">
        <v>92</v>
      </c>
      <c r="BA6444">
        <v>0.99780016744037803</v>
      </c>
      <c r="BB6444">
        <v>91</v>
      </c>
      <c r="BC6444">
        <v>0.85448089627825297</v>
      </c>
      <c r="BD6444">
        <v>2</v>
      </c>
      <c r="BE6444">
        <v>0.14551910372174601</v>
      </c>
      <c r="BF6444">
        <v>71.834372348445996</v>
      </c>
      <c r="BG6444">
        <v>69.821298106641905</v>
      </c>
      <c r="BH6444">
        <v>75.502857199329995</v>
      </c>
      <c r="BI6444">
        <v>67.412700248470003</v>
      </c>
    </row>
    <row r="6445" spans="1:61" x14ac:dyDescent="0.25">
      <c r="A6445" s="10" t="str">
        <f>VLOOKUP(D6445,'Index-Relations'!E:F,2,FALSE)</f>
        <v>ESG</v>
      </c>
      <c r="B6445" t="s">
        <v>3450</v>
      </c>
      <c r="C6445" s="53" t="s">
        <v>2769</v>
      </c>
      <c r="D6445" s="59" t="s">
        <v>2962</v>
      </c>
      <c r="E6445" s="59" t="s">
        <v>9861</v>
      </c>
      <c r="F6445" t="s">
        <v>2516</v>
      </c>
      <c r="G6445" t="s">
        <v>2517</v>
      </c>
      <c r="H6445" t="s">
        <v>2518</v>
      </c>
      <c r="I6445" s="52">
        <v>45352</v>
      </c>
      <c r="J6445" t="s">
        <v>2457</v>
      </c>
      <c r="K6445">
        <v>93</v>
      </c>
      <c r="L6445">
        <v>75.794753839778195</v>
      </c>
      <c r="M6445">
        <v>92</v>
      </c>
      <c r="N6445">
        <v>0.99743364068046803</v>
      </c>
      <c r="O6445">
        <v>73.907638566582506</v>
      </c>
      <c r="P6445">
        <v>92</v>
      </c>
      <c r="Q6445">
        <v>0.99743364068046803</v>
      </c>
      <c r="R6445">
        <v>90</v>
      </c>
      <c r="S6445">
        <v>0.96309452290048203</v>
      </c>
      <c r="T6445">
        <v>31.547714336538601</v>
      </c>
      <c r="U6445">
        <v>0.71888129727525896</v>
      </c>
      <c r="V6445">
        <v>63</v>
      </c>
      <c r="W6445">
        <v>0.29053764190646802</v>
      </c>
      <c r="X6445">
        <v>24</v>
      </c>
      <c r="Y6445">
        <v>93</v>
      </c>
      <c r="Z6445">
        <v>0.999999999999999</v>
      </c>
      <c r="AA6445">
        <v>67.031893194656405</v>
      </c>
      <c r="AB6445">
        <v>80</v>
      </c>
      <c r="AC6445">
        <v>0.94135599223007904</v>
      </c>
      <c r="AD6445">
        <v>13</v>
      </c>
      <c r="AE6445">
        <v>5.8644007769920098E-2</v>
      </c>
      <c r="AF6445">
        <v>0</v>
      </c>
      <c r="AG6445">
        <v>6.3838000000000003E-16</v>
      </c>
      <c r="AH6445">
        <v>1.17635595546384E-4</v>
      </c>
      <c r="AI6445">
        <v>1</v>
      </c>
      <c r="AJ6445">
        <v>71.264917180421406</v>
      </c>
      <c r="AK6445">
        <v>92</v>
      </c>
      <c r="AL6445">
        <v>0.99743364068046803</v>
      </c>
      <c r="AM6445">
        <v>0</v>
      </c>
      <c r="AN6445">
        <v>0</v>
      </c>
      <c r="AO6445">
        <v>0</v>
      </c>
      <c r="AP6445">
        <v>0</v>
      </c>
      <c r="AQ6445">
        <v>93</v>
      </c>
      <c r="AR6445">
        <v>1</v>
      </c>
      <c r="AS6445">
        <v>0</v>
      </c>
      <c r="AT6445">
        <v>0</v>
      </c>
      <c r="AU6445">
        <v>0</v>
      </c>
      <c r="AV6445">
        <v>0</v>
      </c>
      <c r="AW6445">
        <v>93</v>
      </c>
      <c r="AX6445">
        <v>0.999999999999999</v>
      </c>
      <c r="AY6445">
        <v>78.856992118885998</v>
      </c>
      <c r="AZ6445">
        <v>92</v>
      </c>
      <c r="BA6445">
        <v>0.99743364068046803</v>
      </c>
      <c r="BB6445">
        <v>91</v>
      </c>
      <c r="BC6445">
        <v>0.85217583764760796</v>
      </c>
      <c r="BD6445">
        <v>2</v>
      </c>
      <c r="BE6445">
        <v>0.14782416235239099</v>
      </c>
      <c r="BF6445">
        <v>72.363349731673907</v>
      </c>
      <c r="BG6445">
        <v>70.551777851586905</v>
      </c>
      <c r="BH6445">
        <v>75.849777566171895</v>
      </c>
      <c r="BI6445">
        <v>67.8370181012139</v>
      </c>
    </row>
    <row r="6446" spans="1:61" x14ac:dyDescent="0.25">
      <c r="A6446" s="10" t="str">
        <f>VLOOKUP(D6446,'Index-Relations'!E:F,2,FALSE)</f>
        <v>ESG</v>
      </c>
      <c r="B6446" t="s">
        <v>3450</v>
      </c>
      <c r="C6446" s="53" t="s">
        <v>2770</v>
      </c>
      <c r="D6446" s="59" t="s">
        <v>2962</v>
      </c>
      <c r="E6446" s="59" t="s">
        <v>9862</v>
      </c>
      <c r="F6446" t="s">
        <v>2516</v>
      </c>
      <c r="G6446" t="s">
        <v>2517</v>
      </c>
      <c r="H6446" t="s">
        <v>2518</v>
      </c>
      <c r="I6446" s="52">
        <v>45323</v>
      </c>
      <c r="J6446" t="s">
        <v>2457</v>
      </c>
      <c r="K6446">
        <v>94</v>
      </c>
      <c r="L6446">
        <v>75.348478881049601</v>
      </c>
      <c r="M6446">
        <v>93</v>
      </c>
      <c r="N6446">
        <v>0.99743735865490901</v>
      </c>
      <c r="O6446">
        <v>72.382076025405794</v>
      </c>
      <c r="P6446">
        <v>93</v>
      </c>
      <c r="Q6446">
        <v>0.99743735865490901</v>
      </c>
      <c r="R6446">
        <v>91</v>
      </c>
      <c r="S6446">
        <v>0.96005704545353898</v>
      </c>
      <c r="T6446">
        <v>31.890245490477099</v>
      </c>
      <c r="U6446">
        <v>0.73041038545802195</v>
      </c>
      <c r="V6446">
        <v>64</v>
      </c>
      <c r="W6446">
        <v>0.31009406413802998</v>
      </c>
      <c r="X6446">
        <v>23</v>
      </c>
      <c r="Y6446">
        <v>94</v>
      </c>
      <c r="Z6446">
        <v>1</v>
      </c>
      <c r="AA6446">
        <v>66.817644623570203</v>
      </c>
      <c r="AB6446">
        <v>81</v>
      </c>
      <c r="AC6446">
        <v>0.94489255915931702</v>
      </c>
      <c r="AD6446">
        <v>13</v>
      </c>
      <c r="AE6446">
        <v>5.5107440840682302E-2</v>
      </c>
      <c r="AF6446">
        <v>0</v>
      </c>
      <c r="AG6446">
        <v>0</v>
      </c>
      <c r="AH6446">
        <v>1.3203930584258E-4</v>
      </c>
      <c r="AI6446">
        <v>1</v>
      </c>
      <c r="AJ6446">
        <v>71.372809847830098</v>
      </c>
      <c r="AK6446">
        <v>93</v>
      </c>
      <c r="AL6446">
        <v>0.99743735865490901</v>
      </c>
      <c r="AM6446">
        <v>0</v>
      </c>
      <c r="AN6446">
        <v>0</v>
      </c>
      <c r="AO6446">
        <v>0</v>
      </c>
      <c r="AP6446">
        <v>0</v>
      </c>
      <c r="AQ6446">
        <v>94</v>
      </c>
      <c r="AR6446">
        <v>1</v>
      </c>
      <c r="AS6446">
        <v>0</v>
      </c>
      <c r="AT6446">
        <v>0</v>
      </c>
      <c r="AU6446">
        <v>0</v>
      </c>
      <c r="AV6446">
        <v>0</v>
      </c>
      <c r="AW6446">
        <v>94</v>
      </c>
      <c r="AX6446">
        <v>1</v>
      </c>
      <c r="AY6446">
        <v>78.937650129692997</v>
      </c>
      <c r="AZ6446">
        <v>93</v>
      </c>
      <c r="BA6446">
        <v>0.99743735865490901</v>
      </c>
      <c r="BB6446">
        <v>91</v>
      </c>
      <c r="BC6446">
        <v>0.84022093957424904</v>
      </c>
      <c r="BD6446">
        <v>3</v>
      </c>
      <c r="BE6446">
        <v>0.15977906042574999</v>
      </c>
      <c r="BF6446">
        <v>71.724787007426897</v>
      </c>
      <c r="BG6446">
        <v>68.740165713663998</v>
      </c>
      <c r="BH6446">
        <v>75.929150716351998</v>
      </c>
      <c r="BI6446">
        <v>67.864932967339996</v>
      </c>
    </row>
    <row r="6447" spans="1:61" x14ac:dyDescent="0.25">
      <c r="A6447" s="10" t="str">
        <f>VLOOKUP(D6447,'Index-Relations'!E:F,2,FALSE)</f>
        <v>ESG</v>
      </c>
      <c r="B6447" t="s">
        <v>3450</v>
      </c>
      <c r="C6447" s="53" t="s">
        <v>2760</v>
      </c>
      <c r="D6447" s="59" t="s">
        <v>3244</v>
      </c>
      <c r="E6447" s="59" t="s">
        <v>9863</v>
      </c>
      <c r="F6447" t="s">
        <v>2150</v>
      </c>
      <c r="G6447" t="s">
        <v>2149</v>
      </c>
      <c r="H6447" t="s">
        <v>2151</v>
      </c>
      <c r="I6447" s="52">
        <v>45659</v>
      </c>
      <c r="J6447" t="s">
        <v>2457</v>
      </c>
      <c r="K6447">
        <v>186</v>
      </c>
      <c r="L6447" s="73">
        <v>63.845440701700902</v>
      </c>
      <c r="M6447">
        <v>181</v>
      </c>
      <c r="N6447">
        <v>0.99589542909266504</v>
      </c>
      <c r="O6447" s="73">
        <v>64.039386794489005</v>
      </c>
      <c r="P6447">
        <v>181</v>
      </c>
      <c r="Q6447">
        <v>0.99589542909266504</v>
      </c>
      <c r="R6447">
        <v>172</v>
      </c>
      <c r="S6447">
        <v>0.96343999148118498</v>
      </c>
      <c r="T6447">
        <v>30.5427610851001</v>
      </c>
      <c r="U6447">
        <v>0.76695971930284901</v>
      </c>
      <c r="V6447">
        <v>125</v>
      </c>
      <c r="W6447">
        <v>0.27518485230207101</v>
      </c>
      <c r="X6447">
        <v>40</v>
      </c>
      <c r="Y6447">
        <v>183</v>
      </c>
      <c r="Z6447">
        <v>0.99820612775547901</v>
      </c>
      <c r="AA6447">
        <v>95.737118599753401</v>
      </c>
      <c r="AB6447">
        <v>136</v>
      </c>
      <c r="AC6447">
        <v>0.90716579656520002</v>
      </c>
      <c r="AD6447">
        <v>47</v>
      </c>
      <c r="AE6447">
        <v>9.1040331190279197E-2</v>
      </c>
      <c r="AF6447">
        <v>3</v>
      </c>
      <c r="AG6447">
        <v>1.7938722445203E-3</v>
      </c>
      <c r="AH6447">
        <v>1.295708062812E-3</v>
      </c>
      <c r="AI6447">
        <v>3</v>
      </c>
      <c r="AJ6447" s="73">
        <v>61.2339856657319</v>
      </c>
      <c r="AK6447">
        <v>181</v>
      </c>
      <c r="AL6447">
        <v>0.99589542909266504</v>
      </c>
      <c r="AM6447">
        <v>0</v>
      </c>
      <c r="AN6447">
        <v>0</v>
      </c>
      <c r="AO6447">
        <v>0</v>
      </c>
      <c r="AP6447">
        <v>0</v>
      </c>
      <c r="AQ6447">
        <v>186</v>
      </c>
      <c r="AR6447">
        <v>1</v>
      </c>
      <c r="AS6447">
        <v>0</v>
      </c>
      <c r="AT6447">
        <v>0</v>
      </c>
      <c r="AU6447">
        <v>0</v>
      </c>
      <c r="AV6447">
        <v>0</v>
      </c>
      <c r="AW6447">
        <v>186</v>
      </c>
      <c r="AX6447">
        <v>1</v>
      </c>
      <c r="AY6447" s="73">
        <v>65.938133645888996</v>
      </c>
      <c r="AZ6447">
        <v>181</v>
      </c>
      <c r="BA6447">
        <v>0.99589542909266504</v>
      </c>
      <c r="BB6447">
        <v>183</v>
      </c>
      <c r="BC6447">
        <v>0.89540068645007398</v>
      </c>
      <c r="BD6447">
        <v>3</v>
      </c>
      <c r="BE6447">
        <v>0.10459931354992499</v>
      </c>
      <c r="BF6447">
        <v>63.845440701700902</v>
      </c>
      <c r="BG6447">
        <v>64.039386794489005</v>
      </c>
      <c r="BH6447">
        <v>65.938133645888996</v>
      </c>
      <c r="BI6447">
        <v>61.2339856657319</v>
      </c>
    </row>
    <row r="6448" spans="1:61" x14ac:dyDescent="0.25">
      <c r="A6448" s="10" t="str">
        <f>VLOOKUP(D6448,'Index-Relations'!E:F,2,FALSE)</f>
        <v>ESG</v>
      </c>
      <c r="B6448" t="s">
        <v>3450</v>
      </c>
      <c r="C6448" s="53" t="s">
        <v>2761</v>
      </c>
      <c r="D6448" s="59" t="s">
        <v>3244</v>
      </c>
      <c r="E6448" s="59" t="s">
        <v>9864</v>
      </c>
      <c r="F6448" t="s">
        <v>2150</v>
      </c>
      <c r="G6448" t="s">
        <v>2149</v>
      </c>
      <c r="H6448" t="s">
        <v>2151</v>
      </c>
      <c r="I6448" s="52">
        <v>45628</v>
      </c>
      <c r="J6448" t="s">
        <v>2457</v>
      </c>
      <c r="K6448">
        <v>183</v>
      </c>
      <c r="L6448" s="73">
        <v>64.843944103551905</v>
      </c>
      <c r="M6448">
        <v>179</v>
      </c>
      <c r="N6448">
        <v>0.992932016759694</v>
      </c>
      <c r="O6448" s="73">
        <v>63.255576787723001</v>
      </c>
      <c r="P6448">
        <v>179</v>
      </c>
      <c r="Q6448">
        <v>0.992932016759694</v>
      </c>
      <c r="R6448">
        <v>170</v>
      </c>
      <c r="S6448">
        <v>0.93725295640701001</v>
      </c>
      <c r="T6448">
        <v>32.189414806446202</v>
      </c>
      <c r="U6448">
        <v>0.78106467695332704</v>
      </c>
      <c r="V6448">
        <v>123</v>
      </c>
      <c r="W6448">
        <v>0.259671863837733</v>
      </c>
      <c r="X6448">
        <v>37</v>
      </c>
      <c r="Y6448">
        <v>181</v>
      </c>
      <c r="Z6448">
        <v>0.99731848456233696</v>
      </c>
      <c r="AA6448">
        <v>118.17585241426499</v>
      </c>
      <c r="AB6448">
        <v>137</v>
      </c>
      <c r="AC6448">
        <v>0.90505813534753699</v>
      </c>
      <c r="AD6448">
        <v>44</v>
      </c>
      <c r="AE6448">
        <v>9.2260349214799697E-2</v>
      </c>
      <c r="AF6448">
        <v>2</v>
      </c>
      <c r="AG6448">
        <v>2.68151543766291E-3</v>
      </c>
      <c r="AH6448">
        <v>1.2036916392949299E-3</v>
      </c>
      <c r="AI6448">
        <v>3</v>
      </c>
      <c r="AJ6448" s="73">
        <v>62.952944806722897</v>
      </c>
      <c r="AK6448">
        <v>179</v>
      </c>
      <c r="AL6448">
        <v>0.992932016759694</v>
      </c>
      <c r="AM6448">
        <v>0</v>
      </c>
      <c r="AN6448">
        <v>0</v>
      </c>
      <c r="AO6448">
        <v>0</v>
      </c>
      <c r="AP6448">
        <v>0</v>
      </c>
      <c r="AQ6448">
        <v>183</v>
      </c>
      <c r="AR6448">
        <v>1</v>
      </c>
      <c r="AS6448">
        <v>0</v>
      </c>
      <c r="AT6448">
        <v>0</v>
      </c>
      <c r="AU6448">
        <v>0</v>
      </c>
      <c r="AV6448">
        <v>0</v>
      </c>
      <c r="AW6448">
        <v>183</v>
      </c>
      <c r="AX6448">
        <v>0.999999999999999</v>
      </c>
      <c r="AY6448" s="73">
        <v>67.964495066788999</v>
      </c>
      <c r="AZ6448">
        <v>179</v>
      </c>
      <c r="BA6448">
        <v>0.992932016759694</v>
      </c>
      <c r="BB6448">
        <v>181</v>
      </c>
      <c r="BC6448">
        <v>0.96166797115824398</v>
      </c>
      <c r="BD6448">
        <v>2</v>
      </c>
      <c r="BE6448">
        <v>3.8332028841755801E-2</v>
      </c>
      <c r="BF6448">
        <v>64.843944103551905</v>
      </c>
      <c r="BG6448">
        <v>63.255576787723001</v>
      </c>
      <c r="BH6448">
        <v>67.964495066788999</v>
      </c>
      <c r="BI6448">
        <v>62.952944806722897</v>
      </c>
    </row>
    <row r="6449" spans="1:61" x14ac:dyDescent="0.25">
      <c r="A6449" s="10" t="str">
        <f>VLOOKUP(D6449,'Index-Relations'!E:F,2,FALSE)</f>
        <v>ESG</v>
      </c>
      <c r="B6449" t="s">
        <v>3450</v>
      </c>
      <c r="C6449" s="53" t="s">
        <v>2762</v>
      </c>
      <c r="D6449" s="59" t="s">
        <v>3244</v>
      </c>
      <c r="E6449" s="59" t="s">
        <v>9865</v>
      </c>
      <c r="F6449" t="s">
        <v>2150</v>
      </c>
      <c r="G6449" t="s">
        <v>2149</v>
      </c>
      <c r="H6449" t="s">
        <v>2151</v>
      </c>
      <c r="I6449" s="52">
        <v>45597</v>
      </c>
      <c r="J6449" t="s">
        <v>2457</v>
      </c>
      <c r="K6449">
        <v>183</v>
      </c>
      <c r="L6449" s="73">
        <v>65.018949429002006</v>
      </c>
      <c r="M6449">
        <v>179</v>
      </c>
      <c r="N6449">
        <v>0.99244258090267901</v>
      </c>
      <c r="O6449" s="73">
        <v>63.367352130649003</v>
      </c>
      <c r="P6449">
        <v>179</v>
      </c>
      <c r="Q6449">
        <v>0.99244258090267901</v>
      </c>
      <c r="R6449">
        <v>170</v>
      </c>
      <c r="S6449">
        <v>0.93445106523814303</v>
      </c>
      <c r="T6449">
        <v>32.589398283694202</v>
      </c>
      <c r="U6449">
        <v>0.78250131237993803</v>
      </c>
      <c r="V6449">
        <v>123</v>
      </c>
      <c r="W6449">
        <v>0.26159610629163099</v>
      </c>
      <c r="X6449">
        <v>37</v>
      </c>
      <c r="Y6449">
        <v>181</v>
      </c>
      <c r="Z6449">
        <v>0.99665854873305204</v>
      </c>
      <c r="AA6449">
        <v>121.423378139484</v>
      </c>
      <c r="AB6449">
        <v>136</v>
      </c>
      <c r="AC6449">
        <v>0.90580185098546195</v>
      </c>
      <c r="AD6449">
        <v>45</v>
      </c>
      <c r="AE6449">
        <v>9.0856697747589393E-2</v>
      </c>
      <c r="AF6449">
        <v>2</v>
      </c>
      <c r="AG6449">
        <v>3.34145126694793E-3</v>
      </c>
      <c r="AH6449">
        <v>1.1883527194200101E-3</v>
      </c>
      <c r="AI6449">
        <v>3</v>
      </c>
      <c r="AJ6449" s="73">
        <v>63.126550312406003</v>
      </c>
      <c r="AK6449">
        <v>179</v>
      </c>
      <c r="AL6449">
        <v>0.99244258090267901</v>
      </c>
      <c r="AM6449">
        <v>0</v>
      </c>
      <c r="AN6449">
        <v>0</v>
      </c>
      <c r="AO6449">
        <v>0</v>
      </c>
      <c r="AP6449">
        <v>0</v>
      </c>
      <c r="AQ6449">
        <v>183</v>
      </c>
      <c r="AR6449">
        <v>0.999999999999999</v>
      </c>
      <c r="AS6449">
        <v>0</v>
      </c>
      <c r="AT6449">
        <v>0</v>
      </c>
      <c r="AU6449">
        <v>0</v>
      </c>
      <c r="AV6449">
        <v>0</v>
      </c>
      <c r="AW6449">
        <v>183</v>
      </c>
      <c r="AX6449">
        <v>0.999999999999999</v>
      </c>
      <c r="AY6449" s="73">
        <v>68.162722431811005</v>
      </c>
      <c r="AZ6449">
        <v>179</v>
      </c>
      <c r="BA6449">
        <v>0.99244258090267901</v>
      </c>
      <c r="BB6449">
        <v>181</v>
      </c>
      <c r="BC6449">
        <v>0.96017382691515396</v>
      </c>
      <c r="BD6449">
        <v>2</v>
      </c>
      <c r="BE6449">
        <v>3.9826173084845699E-2</v>
      </c>
      <c r="BF6449">
        <v>65.018949429002006</v>
      </c>
      <c r="BG6449">
        <v>63.367352130649003</v>
      </c>
      <c r="BH6449">
        <v>68.162722431811005</v>
      </c>
      <c r="BI6449">
        <v>63.126550312406003</v>
      </c>
    </row>
    <row r="6450" spans="1:61" x14ac:dyDescent="0.25">
      <c r="A6450" s="10" t="str">
        <f>VLOOKUP(D6450,'Index-Relations'!E:F,2,FALSE)</f>
        <v>ESG</v>
      </c>
      <c r="B6450" t="s">
        <v>3450</v>
      </c>
      <c r="C6450" s="53" t="s">
        <v>2763</v>
      </c>
      <c r="D6450" s="59" t="s">
        <v>3244</v>
      </c>
      <c r="E6450" s="59" t="s">
        <v>9866</v>
      </c>
      <c r="F6450" t="s">
        <v>2150</v>
      </c>
      <c r="G6450" t="s">
        <v>2149</v>
      </c>
      <c r="H6450" t="s">
        <v>2151</v>
      </c>
      <c r="I6450" s="52">
        <v>45566</v>
      </c>
      <c r="J6450" t="s">
        <v>2457</v>
      </c>
      <c r="K6450">
        <v>183</v>
      </c>
      <c r="L6450" s="73">
        <v>64.828969771356995</v>
      </c>
      <c r="M6450">
        <v>179</v>
      </c>
      <c r="N6450">
        <v>0.99430797872465604</v>
      </c>
      <c r="O6450" s="73">
        <v>63.130803978777898</v>
      </c>
      <c r="P6450">
        <v>179</v>
      </c>
      <c r="Q6450">
        <v>0.99430797872465604</v>
      </c>
      <c r="R6450">
        <v>170</v>
      </c>
      <c r="S6450">
        <v>0.93326744260488403</v>
      </c>
      <c r="T6450">
        <v>33.049264434061399</v>
      </c>
      <c r="U6450">
        <v>0.78490510207108399</v>
      </c>
      <c r="V6450">
        <v>122</v>
      </c>
      <c r="W6450">
        <v>0.26243796854559898</v>
      </c>
      <c r="X6450">
        <v>37</v>
      </c>
      <c r="Y6450">
        <v>181</v>
      </c>
      <c r="Z6450">
        <v>0.99706628856273105</v>
      </c>
      <c r="AA6450">
        <v>116.382593556687</v>
      </c>
      <c r="AB6450">
        <v>135</v>
      </c>
      <c r="AC6450">
        <v>0.90443636821853002</v>
      </c>
      <c r="AD6450">
        <v>46</v>
      </c>
      <c r="AE6450">
        <v>9.2629920344200006E-2</v>
      </c>
      <c r="AF6450">
        <v>2</v>
      </c>
      <c r="AG6450">
        <v>2.93371143726915E-3</v>
      </c>
      <c r="AH6450">
        <v>1.20862072954502E-3</v>
      </c>
      <c r="AI6450">
        <v>3</v>
      </c>
      <c r="AJ6450" s="73">
        <v>62.896452320344999</v>
      </c>
      <c r="AK6450">
        <v>179</v>
      </c>
      <c r="AL6450">
        <v>0.99430797872465604</v>
      </c>
      <c r="AM6450">
        <v>0</v>
      </c>
      <c r="AN6450">
        <v>0</v>
      </c>
      <c r="AO6450">
        <v>0</v>
      </c>
      <c r="AP6450">
        <v>0</v>
      </c>
      <c r="AQ6450">
        <v>183</v>
      </c>
      <c r="AR6450">
        <v>1</v>
      </c>
      <c r="AS6450">
        <v>0</v>
      </c>
      <c r="AT6450">
        <v>0</v>
      </c>
      <c r="AU6450">
        <v>0</v>
      </c>
      <c r="AV6450">
        <v>0</v>
      </c>
      <c r="AW6450">
        <v>183</v>
      </c>
      <c r="AX6450">
        <v>0.999999999999999</v>
      </c>
      <c r="AY6450" s="73">
        <v>68.104380849037994</v>
      </c>
      <c r="AZ6450">
        <v>179</v>
      </c>
      <c r="BA6450">
        <v>0.99430797872465604</v>
      </c>
      <c r="BB6450">
        <v>181</v>
      </c>
      <c r="BC6450">
        <v>0.95767834216899295</v>
      </c>
      <c r="BD6450">
        <v>2</v>
      </c>
      <c r="BE6450">
        <v>4.23216578310067E-2</v>
      </c>
      <c r="BF6450">
        <v>64.828969771356995</v>
      </c>
      <c r="BG6450">
        <v>63.130803978777898</v>
      </c>
      <c r="BH6450">
        <v>68.104380849037994</v>
      </c>
      <c r="BI6450">
        <v>62.896452320344999</v>
      </c>
    </row>
    <row r="6451" spans="1:61" x14ac:dyDescent="0.25">
      <c r="A6451" s="10" t="str">
        <f>VLOOKUP(D6451,'Index-Relations'!E:F,2,FALSE)</f>
        <v>ESG</v>
      </c>
      <c r="B6451" t="s">
        <v>3450</v>
      </c>
      <c r="C6451" s="53" t="s">
        <v>2764</v>
      </c>
      <c r="D6451" s="59" t="s">
        <v>3244</v>
      </c>
      <c r="E6451" s="59" t="s">
        <v>9867</v>
      </c>
      <c r="F6451" t="s">
        <v>2150</v>
      </c>
      <c r="G6451" t="s">
        <v>2149</v>
      </c>
      <c r="H6451" t="s">
        <v>2151</v>
      </c>
      <c r="I6451" s="52">
        <v>45537</v>
      </c>
      <c r="J6451" t="s">
        <v>2457</v>
      </c>
      <c r="K6451">
        <v>184</v>
      </c>
      <c r="L6451" s="73">
        <v>65.306833301509997</v>
      </c>
      <c r="M6451">
        <v>180</v>
      </c>
      <c r="N6451">
        <v>0.99351935523995405</v>
      </c>
      <c r="O6451" s="73">
        <v>63.806646137872903</v>
      </c>
      <c r="P6451">
        <v>180</v>
      </c>
      <c r="Q6451">
        <v>0.99351935523995405</v>
      </c>
      <c r="R6451">
        <v>172</v>
      </c>
      <c r="S6451">
        <v>0.93575068046794996</v>
      </c>
      <c r="T6451">
        <v>32.534449409325298</v>
      </c>
      <c r="U6451">
        <v>0.78091585568455002</v>
      </c>
      <c r="V6451">
        <v>123</v>
      </c>
      <c r="W6451">
        <v>0.26147562656294099</v>
      </c>
      <c r="X6451">
        <v>37</v>
      </c>
      <c r="Y6451">
        <v>182</v>
      </c>
      <c r="Z6451">
        <v>0.99728119843297203</v>
      </c>
      <c r="AA6451">
        <v>117.885823350463</v>
      </c>
      <c r="AB6451">
        <v>136</v>
      </c>
      <c r="AC6451">
        <v>0.91434832375459496</v>
      </c>
      <c r="AD6451">
        <v>46</v>
      </c>
      <c r="AE6451">
        <v>8.29328746783769E-2</v>
      </c>
      <c r="AF6451">
        <v>2</v>
      </c>
      <c r="AG6451">
        <v>2.7188015670276599E-3</v>
      </c>
      <c r="AH6451">
        <v>1.2028706584038299E-3</v>
      </c>
      <c r="AI6451">
        <v>3</v>
      </c>
      <c r="AJ6451" s="73">
        <v>63.347196479929899</v>
      </c>
      <c r="AK6451">
        <v>180</v>
      </c>
      <c r="AL6451">
        <v>0.99351935523995405</v>
      </c>
      <c r="AM6451">
        <v>0</v>
      </c>
      <c r="AN6451">
        <v>0</v>
      </c>
      <c r="AO6451">
        <v>0</v>
      </c>
      <c r="AP6451">
        <v>0</v>
      </c>
      <c r="AQ6451">
        <v>184</v>
      </c>
      <c r="AR6451">
        <v>1</v>
      </c>
      <c r="AS6451">
        <v>0</v>
      </c>
      <c r="AT6451">
        <v>0</v>
      </c>
      <c r="AU6451">
        <v>0</v>
      </c>
      <c r="AV6451">
        <v>0</v>
      </c>
      <c r="AW6451">
        <v>184</v>
      </c>
      <c r="AX6451">
        <v>1</v>
      </c>
      <c r="AY6451" s="73">
        <v>68.383740298519001</v>
      </c>
      <c r="AZ6451">
        <v>180</v>
      </c>
      <c r="BA6451">
        <v>0.99351935523995405</v>
      </c>
      <c r="BB6451">
        <v>182</v>
      </c>
      <c r="BC6451">
        <v>0.96073728533462099</v>
      </c>
      <c r="BD6451">
        <v>2</v>
      </c>
      <c r="BE6451">
        <v>3.9262714665378597E-2</v>
      </c>
      <c r="BF6451">
        <v>65.306833301509997</v>
      </c>
      <c r="BG6451">
        <v>63.806646137872903</v>
      </c>
      <c r="BH6451">
        <v>68.383740298519001</v>
      </c>
      <c r="BI6451">
        <v>63.347196479929899</v>
      </c>
    </row>
    <row r="6452" spans="1:61" x14ac:dyDescent="0.25">
      <c r="A6452" s="10" t="str">
        <f>VLOOKUP(D6452,'Index-Relations'!E:F,2,FALSE)</f>
        <v>ESG</v>
      </c>
      <c r="B6452" t="s">
        <v>3450</v>
      </c>
      <c r="C6452" s="53" t="s">
        <v>3350</v>
      </c>
      <c r="D6452" s="59" t="s">
        <v>3244</v>
      </c>
      <c r="E6452" s="59" t="s">
        <v>9868</v>
      </c>
      <c r="F6452" t="s">
        <v>2150</v>
      </c>
      <c r="G6452" t="s">
        <v>2149</v>
      </c>
      <c r="H6452" t="s">
        <v>2151</v>
      </c>
      <c r="I6452" s="52">
        <v>45505</v>
      </c>
      <c r="J6452" t="s">
        <v>2457</v>
      </c>
      <c r="K6452">
        <v>184</v>
      </c>
      <c r="L6452" s="73">
        <v>65.217629905494903</v>
      </c>
      <c r="M6452">
        <v>179</v>
      </c>
      <c r="N6452">
        <v>0.99067014431633804</v>
      </c>
      <c r="O6452" s="73">
        <v>63.569100612617902</v>
      </c>
      <c r="P6452">
        <v>179</v>
      </c>
      <c r="Q6452">
        <v>0.99067014431633804</v>
      </c>
      <c r="R6452">
        <v>172</v>
      </c>
      <c r="S6452">
        <v>0.93371582724527602</v>
      </c>
      <c r="T6452">
        <v>32.6386138268157</v>
      </c>
      <c r="U6452">
        <v>0.77988567084137606</v>
      </c>
      <c r="V6452">
        <v>123</v>
      </c>
      <c r="W6452">
        <v>0.27489436404942502</v>
      </c>
      <c r="X6452">
        <v>38</v>
      </c>
      <c r="Y6452">
        <v>182</v>
      </c>
      <c r="Z6452">
        <v>0.99676031551906097</v>
      </c>
      <c r="AA6452">
        <v>120.305165341514</v>
      </c>
      <c r="AB6452">
        <v>132</v>
      </c>
      <c r="AC6452">
        <v>0.90784418141575896</v>
      </c>
      <c r="AD6452">
        <v>50</v>
      </c>
      <c r="AE6452">
        <v>8.8916134103302499E-2</v>
      </c>
      <c r="AF6452">
        <v>2</v>
      </c>
      <c r="AG6452">
        <v>3.2396844809383699E-3</v>
      </c>
      <c r="AH6452">
        <v>1.1771231336687199E-3</v>
      </c>
      <c r="AI6452">
        <v>3</v>
      </c>
      <c r="AJ6452" s="73">
        <v>63.023503910229003</v>
      </c>
      <c r="AK6452">
        <v>179</v>
      </c>
      <c r="AL6452">
        <v>0.99067014431633804</v>
      </c>
      <c r="AM6452">
        <v>0</v>
      </c>
      <c r="AN6452">
        <v>0</v>
      </c>
      <c r="AO6452">
        <v>0</v>
      </c>
      <c r="AP6452">
        <v>0</v>
      </c>
      <c r="AQ6452">
        <v>183</v>
      </c>
      <c r="AR6452">
        <v>0.997496671387474</v>
      </c>
      <c r="AS6452">
        <v>0</v>
      </c>
      <c r="AT6452">
        <v>0</v>
      </c>
      <c r="AU6452">
        <v>0</v>
      </c>
      <c r="AV6452">
        <v>0</v>
      </c>
      <c r="AW6452">
        <v>183</v>
      </c>
      <c r="AX6452">
        <v>0.997496671387474</v>
      </c>
      <c r="AY6452" s="73">
        <v>68.563319247844902</v>
      </c>
      <c r="AZ6452">
        <v>179</v>
      </c>
      <c r="BA6452">
        <v>0.99067014431633804</v>
      </c>
      <c r="BB6452">
        <v>181</v>
      </c>
      <c r="BC6452">
        <v>0.91667632837817303</v>
      </c>
      <c r="BD6452">
        <v>2</v>
      </c>
      <c r="BE6452">
        <v>8.0820343009300105E-2</v>
      </c>
      <c r="BF6452">
        <v>65.217629905494903</v>
      </c>
      <c r="BG6452">
        <v>63.569100612617902</v>
      </c>
      <c r="BH6452">
        <v>68.563319247844902</v>
      </c>
      <c r="BI6452">
        <v>63.023503910229003</v>
      </c>
    </row>
    <row r="6453" spans="1:61" x14ac:dyDescent="0.25">
      <c r="A6453" s="10" t="str">
        <f>VLOOKUP(D6453,'Index-Relations'!E:F,2,FALSE)</f>
        <v>ESG</v>
      </c>
      <c r="B6453" t="s">
        <v>3450</v>
      </c>
      <c r="C6453" s="53" t="s">
        <v>2765</v>
      </c>
      <c r="D6453" s="59" t="s">
        <v>3244</v>
      </c>
      <c r="E6453" s="59" t="s">
        <v>9869</v>
      </c>
      <c r="F6453" t="s">
        <v>2150</v>
      </c>
      <c r="G6453" t="s">
        <v>2149</v>
      </c>
      <c r="H6453" t="s">
        <v>2151</v>
      </c>
      <c r="I6453" s="52">
        <v>45474</v>
      </c>
      <c r="J6453" t="s">
        <v>2457</v>
      </c>
      <c r="K6453">
        <v>185</v>
      </c>
      <c r="L6453" s="73">
        <v>65.129994110807999</v>
      </c>
      <c r="M6453">
        <v>181</v>
      </c>
      <c r="N6453">
        <v>0.99323936198560603</v>
      </c>
      <c r="O6453" s="73">
        <v>63.199050405041</v>
      </c>
      <c r="P6453">
        <v>181</v>
      </c>
      <c r="Q6453">
        <v>0.99323936198560603</v>
      </c>
      <c r="R6453">
        <v>174</v>
      </c>
      <c r="S6453">
        <v>0.93500889575065504</v>
      </c>
      <c r="T6453">
        <v>32.963050535080498</v>
      </c>
      <c r="U6453">
        <v>0.790211093831103</v>
      </c>
      <c r="V6453">
        <v>123</v>
      </c>
      <c r="W6453">
        <v>0.274602701719527</v>
      </c>
      <c r="X6453">
        <v>37</v>
      </c>
      <c r="Y6453">
        <v>183</v>
      </c>
      <c r="Z6453">
        <v>0.99633970270264005</v>
      </c>
      <c r="AA6453">
        <v>126.172918554761</v>
      </c>
      <c r="AB6453">
        <v>131</v>
      </c>
      <c r="AC6453">
        <v>0.90309484216319302</v>
      </c>
      <c r="AD6453">
        <v>51</v>
      </c>
      <c r="AE6453">
        <v>8.8091272019061806E-2</v>
      </c>
      <c r="AF6453">
        <v>3</v>
      </c>
      <c r="AG6453">
        <v>8.8138858177450093E-3</v>
      </c>
      <c r="AH6453">
        <v>1.2498392546902201E-3</v>
      </c>
      <c r="AI6453">
        <v>2</v>
      </c>
      <c r="AJ6453" s="73">
        <v>63.133090562590901</v>
      </c>
      <c r="AK6453">
        <v>181</v>
      </c>
      <c r="AL6453">
        <v>0.99323936198560603</v>
      </c>
      <c r="AM6453">
        <v>0</v>
      </c>
      <c r="AN6453">
        <v>0</v>
      </c>
      <c r="AO6453">
        <v>0</v>
      </c>
      <c r="AP6453">
        <v>0</v>
      </c>
      <c r="AQ6453">
        <v>185</v>
      </c>
      <c r="AR6453">
        <v>1</v>
      </c>
      <c r="AS6453">
        <v>0</v>
      </c>
      <c r="AT6453">
        <v>0</v>
      </c>
      <c r="AU6453">
        <v>0</v>
      </c>
      <c r="AV6453">
        <v>0</v>
      </c>
      <c r="AW6453">
        <v>185</v>
      </c>
      <c r="AX6453">
        <v>0.999999999999999</v>
      </c>
      <c r="AY6453" s="73">
        <v>68.527158462147995</v>
      </c>
      <c r="AZ6453">
        <v>181</v>
      </c>
      <c r="BA6453">
        <v>0.99323936198560603</v>
      </c>
      <c r="BB6453">
        <v>183</v>
      </c>
      <c r="BC6453">
        <v>0.919371392467771</v>
      </c>
      <c r="BD6453">
        <v>2</v>
      </c>
      <c r="BE6453">
        <v>8.0628607532228599E-2</v>
      </c>
      <c r="BF6453">
        <v>65.129994110807999</v>
      </c>
      <c r="BG6453">
        <v>63.199050405041</v>
      </c>
      <c r="BH6453">
        <v>68.527158462147995</v>
      </c>
      <c r="BI6453">
        <v>63.133090562590901</v>
      </c>
    </row>
    <row r="6454" spans="1:61" x14ac:dyDescent="0.25">
      <c r="A6454" s="10" t="str">
        <f>VLOOKUP(D6454,'Index-Relations'!E:F,2,FALSE)</f>
        <v>ESG</v>
      </c>
      <c r="B6454" t="s">
        <v>3450</v>
      </c>
      <c r="C6454" s="53" t="s">
        <v>2766</v>
      </c>
      <c r="D6454" s="59" t="s">
        <v>3244</v>
      </c>
      <c r="E6454" s="59" t="s">
        <v>9870</v>
      </c>
      <c r="F6454" t="s">
        <v>2150</v>
      </c>
      <c r="G6454" t="s">
        <v>2149</v>
      </c>
      <c r="H6454" t="s">
        <v>2151</v>
      </c>
      <c r="I6454" s="52">
        <v>45446</v>
      </c>
      <c r="J6454" t="s">
        <v>2457</v>
      </c>
      <c r="K6454">
        <v>182</v>
      </c>
      <c r="L6454" s="73">
        <v>64.540849958017006</v>
      </c>
      <c r="M6454">
        <v>180</v>
      </c>
      <c r="N6454">
        <v>0.99839371320133496</v>
      </c>
      <c r="O6454" s="73">
        <v>63.746245067133998</v>
      </c>
      <c r="P6454">
        <v>180</v>
      </c>
      <c r="Q6454">
        <v>0.99839371320133496</v>
      </c>
      <c r="R6454">
        <v>174</v>
      </c>
      <c r="S6454">
        <v>0.95768104246176899</v>
      </c>
      <c r="T6454">
        <v>32.3893268347543</v>
      </c>
      <c r="U6454">
        <v>0.80797248916108499</v>
      </c>
      <c r="V6454">
        <v>122</v>
      </c>
      <c r="W6454">
        <v>0.30575039978822899</v>
      </c>
      <c r="X6454">
        <v>36</v>
      </c>
      <c r="Y6454">
        <v>179</v>
      </c>
      <c r="Z6454">
        <v>0.99294717027910495</v>
      </c>
      <c r="AA6454">
        <v>101.734702078314</v>
      </c>
      <c r="AB6454">
        <v>131</v>
      </c>
      <c r="AC6454">
        <v>0.91220132768239603</v>
      </c>
      <c r="AD6454">
        <v>48</v>
      </c>
      <c r="AE6454">
        <v>8.0745842596709805E-2</v>
      </c>
      <c r="AF6454">
        <v>3</v>
      </c>
      <c r="AG6454">
        <v>7.0528297208939297E-3</v>
      </c>
      <c r="AH6454">
        <v>1.1076905678318199E-3</v>
      </c>
      <c r="AI6454">
        <v>2</v>
      </c>
      <c r="AJ6454" s="73">
        <v>60.517957749162903</v>
      </c>
      <c r="AK6454">
        <v>180</v>
      </c>
      <c r="AL6454">
        <v>0.99839371320133496</v>
      </c>
      <c r="AM6454">
        <v>0</v>
      </c>
      <c r="AN6454">
        <v>0</v>
      </c>
      <c r="AO6454">
        <v>0</v>
      </c>
      <c r="AP6454">
        <v>0</v>
      </c>
      <c r="AQ6454">
        <v>182</v>
      </c>
      <c r="AR6454">
        <v>1</v>
      </c>
      <c r="AS6454">
        <v>0</v>
      </c>
      <c r="AT6454">
        <v>0</v>
      </c>
      <c r="AU6454">
        <v>0</v>
      </c>
      <c r="AV6454">
        <v>0</v>
      </c>
      <c r="AW6454">
        <v>182</v>
      </c>
      <c r="AX6454">
        <v>1</v>
      </c>
      <c r="AY6454" s="73">
        <v>68.911429005868001</v>
      </c>
      <c r="AZ6454">
        <v>180</v>
      </c>
      <c r="BA6454">
        <v>0.99839371320133496</v>
      </c>
      <c r="BB6454">
        <v>179</v>
      </c>
      <c r="BC6454">
        <v>0.83431416554974003</v>
      </c>
      <c r="BD6454">
        <v>3</v>
      </c>
      <c r="BE6454">
        <v>0.165685834450259</v>
      </c>
      <c r="BF6454">
        <v>64.540849958017006</v>
      </c>
      <c r="BG6454">
        <v>63.746245067133998</v>
      </c>
      <c r="BH6454">
        <v>68.911429005868001</v>
      </c>
      <c r="BI6454">
        <v>60.517957749162903</v>
      </c>
    </row>
    <row r="6455" spans="1:61" x14ac:dyDescent="0.25">
      <c r="A6455" s="10" t="str">
        <f>VLOOKUP(D6455,'Index-Relations'!E:F,2,FALSE)</f>
        <v>ESG</v>
      </c>
      <c r="B6455" t="s">
        <v>3450</v>
      </c>
      <c r="C6455" s="53" t="s">
        <v>2767</v>
      </c>
      <c r="D6455" s="59" t="s">
        <v>3244</v>
      </c>
      <c r="E6455" s="59" t="s">
        <v>9871</v>
      </c>
      <c r="F6455" t="s">
        <v>2150</v>
      </c>
      <c r="G6455" t="s">
        <v>2149</v>
      </c>
      <c r="H6455" t="s">
        <v>2151</v>
      </c>
      <c r="I6455" s="52">
        <v>45413</v>
      </c>
      <c r="J6455" t="s">
        <v>2457</v>
      </c>
      <c r="K6455">
        <v>183</v>
      </c>
      <c r="L6455" s="73">
        <v>64.540175570278905</v>
      </c>
      <c r="M6455">
        <v>181</v>
      </c>
      <c r="N6455">
        <v>0.99847322503694602</v>
      </c>
      <c r="O6455" s="73">
        <v>63.780012609334896</v>
      </c>
      <c r="P6455">
        <v>181</v>
      </c>
      <c r="Q6455">
        <v>0.99847322503694602</v>
      </c>
      <c r="R6455">
        <v>175</v>
      </c>
      <c r="S6455">
        <v>0.95715912893544697</v>
      </c>
      <c r="T6455">
        <v>32.4811835966063</v>
      </c>
      <c r="U6455">
        <v>0.81109045313301997</v>
      </c>
      <c r="V6455">
        <v>123</v>
      </c>
      <c r="W6455">
        <v>0.30653981557245502</v>
      </c>
      <c r="X6455">
        <v>37</v>
      </c>
      <c r="Y6455">
        <v>180</v>
      </c>
      <c r="Z6455">
        <v>0.99303730831800296</v>
      </c>
      <c r="AA6455">
        <v>103.650474653494</v>
      </c>
      <c r="AB6455">
        <v>131</v>
      </c>
      <c r="AC6455">
        <v>0.91197972587154097</v>
      </c>
      <c r="AD6455">
        <v>49</v>
      </c>
      <c r="AE6455">
        <v>8.1057582446461399E-2</v>
      </c>
      <c r="AF6455">
        <v>3</v>
      </c>
      <c r="AG6455">
        <v>6.9626916819975999E-3</v>
      </c>
      <c r="AH6455">
        <v>1.07581198976684E-3</v>
      </c>
      <c r="AI6455">
        <v>2</v>
      </c>
      <c r="AJ6455" s="73">
        <v>60.514888712702998</v>
      </c>
      <c r="AK6455">
        <v>181</v>
      </c>
      <c r="AL6455">
        <v>0.99847322503694602</v>
      </c>
      <c r="AM6455">
        <v>0</v>
      </c>
      <c r="AN6455">
        <v>0</v>
      </c>
      <c r="AO6455">
        <v>0</v>
      </c>
      <c r="AP6455">
        <v>0</v>
      </c>
      <c r="AQ6455">
        <v>183</v>
      </c>
      <c r="AR6455">
        <v>0.999999999999999</v>
      </c>
      <c r="AS6455">
        <v>0</v>
      </c>
      <c r="AT6455">
        <v>0</v>
      </c>
      <c r="AU6455">
        <v>0</v>
      </c>
      <c r="AV6455">
        <v>0</v>
      </c>
      <c r="AW6455">
        <v>183</v>
      </c>
      <c r="AX6455">
        <v>1</v>
      </c>
      <c r="AY6455" s="73">
        <v>68.895110621862898</v>
      </c>
      <c r="AZ6455">
        <v>181</v>
      </c>
      <c r="BA6455">
        <v>0.99847322503694602</v>
      </c>
      <c r="BB6455">
        <v>180</v>
      </c>
      <c r="BC6455">
        <v>0.83681414255755004</v>
      </c>
      <c r="BD6455">
        <v>3</v>
      </c>
      <c r="BE6455">
        <v>0.16318585744244901</v>
      </c>
      <c r="BF6455">
        <v>64.540175570278905</v>
      </c>
      <c r="BG6455">
        <v>63.780012609334896</v>
      </c>
      <c r="BH6455">
        <v>68.895110621862898</v>
      </c>
      <c r="BI6455">
        <v>60.514888712702998</v>
      </c>
    </row>
    <row r="6456" spans="1:61" x14ac:dyDescent="0.25">
      <c r="A6456" s="10" t="str">
        <f>VLOOKUP(D6456,'Index-Relations'!E:F,2,FALSE)</f>
        <v>ESG</v>
      </c>
      <c r="B6456" t="s">
        <v>3450</v>
      </c>
      <c r="C6456" s="53" t="s">
        <v>2768</v>
      </c>
      <c r="D6456" s="59" t="s">
        <v>3244</v>
      </c>
      <c r="E6456" s="59" t="s">
        <v>9872</v>
      </c>
      <c r="F6456" t="s">
        <v>2150</v>
      </c>
      <c r="G6456" t="s">
        <v>2149</v>
      </c>
      <c r="H6456" t="s">
        <v>2151</v>
      </c>
      <c r="I6456" s="52">
        <v>45384</v>
      </c>
      <c r="J6456" t="s">
        <v>2457</v>
      </c>
      <c r="K6456">
        <v>183</v>
      </c>
      <c r="L6456">
        <v>67.913712607173494</v>
      </c>
      <c r="M6456">
        <v>181</v>
      </c>
      <c r="N6456">
        <v>0.99862832672216595</v>
      </c>
      <c r="O6456">
        <v>66.5343020243306</v>
      </c>
      <c r="P6456">
        <v>181</v>
      </c>
      <c r="Q6456">
        <v>0.99862832672216595</v>
      </c>
      <c r="R6456">
        <v>175</v>
      </c>
      <c r="S6456">
        <v>0.96108597063047196</v>
      </c>
      <c r="T6456">
        <v>32.330642331698897</v>
      </c>
      <c r="U6456">
        <v>0.811143392509594</v>
      </c>
      <c r="V6456">
        <v>123</v>
      </c>
      <c r="W6456">
        <v>0.30837231066515303</v>
      </c>
      <c r="X6456">
        <v>37</v>
      </c>
      <c r="Y6456">
        <v>180</v>
      </c>
      <c r="Z6456">
        <v>0.99298506255181096</v>
      </c>
      <c r="AA6456">
        <v>97.798387335043998</v>
      </c>
      <c r="AB6456">
        <v>130</v>
      </c>
      <c r="AC6456">
        <v>0.90597428063709295</v>
      </c>
      <c r="AD6456">
        <v>50</v>
      </c>
      <c r="AE6456">
        <v>8.7010781914718296E-2</v>
      </c>
      <c r="AF6456">
        <v>3</v>
      </c>
      <c r="AG6456">
        <v>7.0149374481877896E-3</v>
      </c>
      <c r="AH6456">
        <v>1.05487474848595E-3</v>
      </c>
      <c r="AI6456">
        <v>2</v>
      </c>
      <c r="AJ6456">
        <v>63.470653624020798</v>
      </c>
      <c r="AK6456">
        <v>181</v>
      </c>
      <c r="AL6456">
        <v>0.99862832672216595</v>
      </c>
      <c r="AM6456">
        <v>0</v>
      </c>
      <c r="AN6456">
        <v>0</v>
      </c>
      <c r="AO6456">
        <v>0</v>
      </c>
      <c r="AP6456">
        <v>0</v>
      </c>
      <c r="AQ6456">
        <v>183</v>
      </c>
      <c r="AR6456">
        <v>0.999999999999999</v>
      </c>
      <c r="AS6456">
        <v>0</v>
      </c>
      <c r="AT6456">
        <v>0</v>
      </c>
      <c r="AU6456">
        <v>0</v>
      </c>
      <c r="AV6456">
        <v>0</v>
      </c>
      <c r="AW6456">
        <v>183</v>
      </c>
      <c r="AX6456">
        <v>1</v>
      </c>
      <c r="AY6456">
        <v>72.472227407696295</v>
      </c>
      <c r="AZ6456">
        <v>181</v>
      </c>
      <c r="BA6456">
        <v>0.99862832672216595</v>
      </c>
      <c r="BB6456">
        <v>180</v>
      </c>
      <c r="BC6456">
        <v>0.83988418923364205</v>
      </c>
      <c r="BD6456">
        <v>3</v>
      </c>
      <c r="BE6456">
        <v>0.160115810766357</v>
      </c>
      <c r="BF6456">
        <v>64.632958644327999</v>
      </c>
      <c r="BG6456">
        <v>63.7033323612769</v>
      </c>
      <c r="BH6456">
        <v>69.067992752292</v>
      </c>
      <c r="BI6456">
        <v>60.590441639372003</v>
      </c>
    </row>
    <row r="6457" spans="1:61" x14ac:dyDescent="0.25">
      <c r="A6457" s="10" t="str">
        <f>VLOOKUP(D6457,'Index-Relations'!E:F,2,FALSE)</f>
        <v>ESG</v>
      </c>
      <c r="B6457" t="s">
        <v>3450</v>
      </c>
      <c r="C6457" s="53" t="s">
        <v>2769</v>
      </c>
      <c r="D6457" s="59" t="s">
        <v>3244</v>
      </c>
      <c r="E6457" s="59" t="s">
        <v>9873</v>
      </c>
      <c r="F6457" t="s">
        <v>2150</v>
      </c>
      <c r="G6457" t="s">
        <v>2149</v>
      </c>
      <c r="H6457" t="s">
        <v>2151</v>
      </c>
      <c r="I6457" s="52">
        <v>45352</v>
      </c>
      <c r="J6457" t="s">
        <v>2457</v>
      </c>
      <c r="K6457">
        <v>185</v>
      </c>
      <c r="L6457">
        <v>68.046067532498896</v>
      </c>
      <c r="M6457">
        <v>182</v>
      </c>
      <c r="N6457">
        <v>0.99684141174076801</v>
      </c>
      <c r="O6457">
        <v>66.968688061454898</v>
      </c>
      <c r="P6457">
        <v>182</v>
      </c>
      <c r="Q6457">
        <v>0.99684141174076801</v>
      </c>
      <c r="R6457">
        <v>176</v>
      </c>
      <c r="S6457">
        <v>0.96091005362832704</v>
      </c>
      <c r="T6457">
        <v>32.322352649920397</v>
      </c>
      <c r="U6457">
        <v>0.78931524594945202</v>
      </c>
      <c r="V6457">
        <v>122</v>
      </c>
      <c r="W6457">
        <v>0.27498572133951299</v>
      </c>
      <c r="X6457">
        <v>38</v>
      </c>
      <c r="Y6457">
        <v>180</v>
      </c>
      <c r="Z6457">
        <v>0.99220180435318595</v>
      </c>
      <c r="AA6457">
        <v>104.340775402532</v>
      </c>
      <c r="AB6457">
        <v>129</v>
      </c>
      <c r="AC6457">
        <v>0.90140666996158003</v>
      </c>
      <c r="AD6457">
        <v>50</v>
      </c>
      <c r="AE6457">
        <v>9.06213557810953E-2</v>
      </c>
      <c r="AF6457">
        <v>6</v>
      </c>
      <c r="AG6457">
        <v>7.9719742573241392E-3</v>
      </c>
      <c r="AH6457">
        <v>1.2603936905058999E-4</v>
      </c>
      <c r="AI6457">
        <v>1</v>
      </c>
      <c r="AJ6457">
        <v>63.524963772117196</v>
      </c>
      <c r="AK6457">
        <v>182</v>
      </c>
      <c r="AL6457">
        <v>0.99684141174076801</v>
      </c>
      <c r="AM6457">
        <v>0</v>
      </c>
      <c r="AN6457">
        <v>0</v>
      </c>
      <c r="AO6457">
        <v>0</v>
      </c>
      <c r="AP6457">
        <v>0</v>
      </c>
      <c r="AQ6457">
        <v>185</v>
      </c>
      <c r="AR6457">
        <v>0.999999999999999</v>
      </c>
      <c r="AS6457">
        <v>0</v>
      </c>
      <c r="AT6457">
        <v>0</v>
      </c>
      <c r="AU6457">
        <v>0</v>
      </c>
      <c r="AV6457">
        <v>0</v>
      </c>
      <c r="AW6457">
        <v>185</v>
      </c>
      <c r="AX6457">
        <v>1</v>
      </c>
      <c r="AY6457">
        <v>72.491645210248507</v>
      </c>
      <c r="AZ6457">
        <v>182</v>
      </c>
      <c r="BA6457">
        <v>0.99684141174076801</v>
      </c>
      <c r="BB6457">
        <v>182</v>
      </c>
      <c r="BC6457">
        <v>0.83756202090138598</v>
      </c>
      <c r="BD6457">
        <v>3</v>
      </c>
      <c r="BE6457">
        <v>0.16243797909861299</v>
      </c>
      <c r="BF6457">
        <v>64.858001411528903</v>
      </c>
      <c r="BG6457">
        <v>64.188732847015004</v>
      </c>
      <c r="BH6457">
        <v>69.120229096178903</v>
      </c>
      <c r="BI6457">
        <v>60.722556354704899</v>
      </c>
    </row>
    <row r="6458" spans="1:61" x14ac:dyDescent="0.25">
      <c r="A6458" s="10" t="str">
        <f>VLOOKUP(D6458,'Index-Relations'!E:F,2,FALSE)</f>
        <v>ESG</v>
      </c>
      <c r="B6458" t="s">
        <v>3450</v>
      </c>
      <c r="C6458" s="53" t="s">
        <v>2770</v>
      </c>
      <c r="D6458" s="59" t="s">
        <v>3244</v>
      </c>
      <c r="E6458" s="59" t="s">
        <v>9874</v>
      </c>
      <c r="F6458" t="s">
        <v>2150</v>
      </c>
      <c r="G6458" t="s">
        <v>2149</v>
      </c>
      <c r="H6458" t="s">
        <v>2151</v>
      </c>
      <c r="I6458" s="52">
        <v>45323</v>
      </c>
      <c r="J6458" t="s">
        <v>2457</v>
      </c>
      <c r="K6458">
        <v>186</v>
      </c>
      <c r="L6458">
        <v>67.457657609664096</v>
      </c>
      <c r="M6458">
        <v>183</v>
      </c>
      <c r="N6458">
        <v>0.99675835866086204</v>
      </c>
      <c r="O6458">
        <v>63.675319304681999</v>
      </c>
      <c r="P6458">
        <v>183</v>
      </c>
      <c r="Q6458">
        <v>0.99675835866086204</v>
      </c>
      <c r="R6458">
        <v>177</v>
      </c>
      <c r="S6458">
        <v>0.95772110574088298</v>
      </c>
      <c r="T6458">
        <v>32.547386056853199</v>
      </c>
      <c r="U6458">
        <v>0.79798008846062196</v>
      </c>
      <c r="V6458">
        <v>123</v>
      </c>
      <c r="W6458">
        <v>0.28483110216739799</v>
      </c>
      <c r="X6458">
        <v>37</v>
      </c>
      <c r="Y6458">
        <v>181</v>
      </c>
      <c r="Z6458">
        <v>0.99256417366007998</v>
      </c>
      <c r="AA6458">
        <v>108.41693749218599</v>
      </c>
      <c r="AB6458">
        <v>130</v>
      </c>
      <c r="AC6458">
        <v>0.90607796865182999</v>
      </c>
      <c r="AD6458">
        <v>50</v>
      </c>
      <c r="AE6458">
        <v>8.6313550918617393E-2</v>
      </c>
      <c r="AF6458">
        <v>6</v>
      </c>
      <c r="AG6458">
        <v>7.6084804295523598E-3</v>
      </c>
      <c r="AH6458">
        <v>1.38246186519254E-4</v>
      </c>
      <c r="AI6458">
        <v>1</v>
      </c>
      <c r="AJ6458">
        <v>63.902682993937802</v>
      </c>
      <c r="AK6458">
        <v>183</v>
      </c>
      <c r="AL6458">
        <v>0.99675835866086204</v>
      </c>
      <c r="AM6458">
        <v>0</v>
      </c>
      <c r="AN6458">
        <v>0</v>
      </c>
      <c r="AO6458">
        <v>0</v>
      </c>
      <c r="AP6458">
        <v>0</v>
      </c>
      <c r="AQ6458">
        <v>186</v>
      </c>
      <c r="AR6458">
        <v>1</v>
      </c>
      <c r="AS6458">
        <v>0</v>
      </c>
      <c r="AT6458">
        <v>0</v>
      </c>
      <c r="AU6458">
        <v>0</v>
      </c>
      <c r="AV6458">
        <v>0</v>
      </c>
      <c r="AW6458">
        <v>186</v>
      </c>
      <c r="AX6458">
        <v>0.999999999999999</v>
      </c>
      <c r="AY6458">
        <v>72.698977662125898</v>
      </c>
      <c r="AZ6458">
        <v>183</v>
      </c>
      <c r="BA6458">
        <v>0.99675835866086204</v>
      </c>
      <c r="BB6458">
        <v>182</v>
      </c>
      <c r="BC6458">
        <v>0.82948717211496703</v>
      </c>
      <c r="BD6458">
        <v>4</v>
      </c>
      <c r="BE6458">
        <v>0.170512827885032</v>
      </c>
      <c r="BF6458">
        <v>64.112327930199001</v>
      </c>
      <c r="BG6458">
        <v>61.0962018881349</v>
      </c>
      <c r="BH6458">
        <v>69.292905728430995</v>
      </c>
      <c r="BI6458">
        <v>61.014462820779897</v>
      </c>
    </row>
    <row r="6459" spans="1:61" x14ac:dyDescent="0.25">
      <c r="A6459" s="10" t="str">
        <f>VLOOKUP(D6459,'Index-Relations'!E:F,2,FALSE)</f>
        <v>BM</v>
      </c>
      <c r="B6459" t="s">
        <v>3450</v>
      </c>
      <c r="C6459" s="53" t="s">
        <v>2760</v>
      </c>
      <c r="D6459" s="59" t="s">
        <v>2967</v>
      </c>
      <c r="E6459" s="59" t="s">
        <v>9875</v>
      </c>
      <c r="F6459" t="s">
        <v>2155</v>
      </c>
      <c r="G6459" t="s">
        <v>2154</v>
      </c>
      <c r="H6459" t="s">
        <v>2156</v>
      </c>
      <c r="I6459" s="52">
        <v>45659</v>
      </c>
      <c r="J6459" t="s">
        <v>2457</v>
      </c>
      <c r="K6459">
        <v>299</v>
      </c>
      <c r="L6459" s="73">
        <v>63.682320536323999</v>
      </c>
      <c r="M6459">
        <v>267</v>
      </c>
      <c r="N6459">
        <v>0.987916402532942</v>
      </c>
      <c r="O6459" s="73">
        <v>63.627979416831998</v>
      </c>
      <c r="P6459">
        <v>267</v>
      </c>
      <c r="Q6459">
        <v>0.987916402532942</v>
      </c>
      <c r="R6459">
        <v>256</v>
      </c>
      <c r="S6459">
        <v>0.95716582970067798</v>
      </c>
      <c r="T6459">
        <v>31.404553401008101</v>
      </c>
      <c r="U6459">
        <v>0.74075222882430802</v>
      </c>
      <c r="V6459">
        <v>181</v>
      </c>
      <c r="W6459">
        <v>0.26216395700596301</v>
      </c>
      <c r="X6459">
        <v>61</v>
      </c>
      <c r="Y6459">
        <v>281</v>
      </c>
      <c r="Z6459">
        <v>0.99417525199081103</v>
      </c>
      <c r="AA6459">
        <v>85.215055613253099</v>
      </c>
      <c r="AB6459">
        <v>184</v>
      </c>
      <c r="AC6459">
        <v>0.89306473842966405</v>
      </c>
      <c r="AD6459">
        <v>96</v>
      </c>
      <c r="AE6459">
        <v>0.100977940228001</v>
      </c>
      <c r="AF6459">
        <v>19</v>
      </c>
      <c r="AG6459">
        <v>5.9573213423339197E-3</v>
      </c>
      <c r="AH6459">
        <v>1.79130943747281E-3</v>
      </c>
      <c r="AI6459">
        <v>6</v>
      </c>
      <c r="AJ6459" s="73">
        <v>61.1339560110859</v>
      </c>
      <c r="AK6459">
        <v>267</v>
      </c>
      <c r="AL6459">
        <v>0.987916402532942</v>
      </c>
      <c r="AM6459">
        <v>1.8301001744553601E-4</v>
      </c>
      <c r="AN6459">
        <v>1</v>
      </c>
      <c r="AO6459">
        <v>0</v>
      </c>
      <c r="AP6459">
        <v>0</v>
      </c>
      <c r="AQ6459">
        <v>291</v>
      </c>
      <c r="AR6459">
        <v>0.99854782726116498</v>
      </c>
      <c r="AS6459">
        <v>0</v>
      </c>
      <c r="AT6459">
        <v>0</v>
      </c>
      <c r="AU6459">
        <v>0</v>
      </c>
      <c r="AV6459">
        <v>0</v>
      </c>
      <c r="AW6459">
        <v>291</v>
      </c>
      <c r="AX6459">
        <v>0.99854782726116498</v>
      </c>
      <c r="AY6459" s="73">
        <v>65.962543688365997</v>
      </c>
      <c r="AZ6459">
        <v>267</v>
      </c>
      <c r="BA6459">
        <v>0.987916402532942</v>
      </c>
      <c r="BB6459">
        <v>287</v>
      </c>
      <c r="BC6459">
        <v>0.89654984194499299</v>
      </c>
      <c r="BD6459">
        <v>4</v>
      </c>
      <c r="BE6459">
        <v>0.10199798531617101</v>
      </c>
      <c r="BF6459">
        <v>63.682320536323999</v>
      </c>
      <c r="BG6459">
        <v>63.627979416831998</v>
      </c>
      <c r="BH6459">
        <v>65.962543688365997</v>
      </c>
      <c r="BI6459">
        <v>61.1339560110859</v>
      </c>
    </row>
    <row r="6460" spans="1:61" x14ac:dyDescent="0.25">
      <c r="A6460" s="10" t="str">
        <f>VLOOKUP(D6460,'Index-Relations'!E:F,2,FALSE)</f>
        <v>BM</v>
      </c>
      <c r="B6460" t="s">
        <v>3450</v>
      </c>
      <c r="C6460" s="53" t="s">
        <v>2761</v>
      </c>
      <c r="D6460" s="59" t="s">
        <v>2967</v>
      </c>
      <c r="E6460" s="59" t="s">
        <v>9876</v>
      </c>
      <c r="F6460" t="s">
        <v>2155</v>
      </c>
      <c r="G6460" t="s">
        <v>2154</v>
      </c>
      <c r="H6460" t="s">
        <v>2156</v>
      </c>
      <c r="I6460" s="52">
        <v>45628</v>
      </c>
      <c r="J6460" t="s">
        <v>2457</v>
      </c>
      <c r="K6460">
        <v>299</v>
      </c>
      <c r="L6460" s="73">
        <v>63.829006283909997</v>
      </c>
      <c r="M6460">
        <v>267</v>
      </c>
      <c r="N6460">
        <v>0.98833873164206998</v>
      </c>
      <c r="O6460" s="73">
        <v>63.751265285746904</v>
      </c>
      <c r="P6460">
        <v>267</v>
      </c>
      <c r="Q6460">
        <v>0.98833873164206998</v>
      </c>
      <c r="R6460">
        <v>256</v>
      </c>
      <c r="S6460">
        <v>0.95646518498391397</v>
      </c>
      <c r="T6460">
        <v>31.473379984391801</v>
      </c>
      <c r="U6460">
        <v>0.74086421414447201</v>
      </c>
      <c r="V6460">
        <v>181</v>
      </c>
      <c r="W6460">
        <v>0.25830141904720899</v>
      </c>
      <c r="X6460">
        <v>59</v>
      </c>
      <c r="Y6460">
        <v>278</v>
      </c>
      <c r="Z6460">
        <v>0.99301007564844601</v>
      </c>
      <c r="AA6460">
        <v>80.654238550664601</v>
      </c>
      <c r="AB6460">
        <v>181</v>
      </c>
      <c r="AC6460">
        <v>0.89443220370705501</v>
      </c>
      <c r="AD6460">
        <v>95</v>
      </c>
      <c r="AE6460">
        <v>9.8224841410245803E-2</v>
      </c>
      <c r="AF6460">
        <v>23</v>
      </c>
      <c r="AG6460">
        <v>7.3429548826983897E-3</v>
      </c>
      <c r="AH6460">
        <v>1.8189328394957701E-3</v>
      </c>
      <c r="AI6460">
        <v>6</v>
      </c>
      <c r="AJ6460" s="73">
        <v>61.278099125857999</v>
      </c>
      <c r="AK6460">
        <v>267</v>
      </c>
      <c r="AL6460">
        <v>0.98833873164206998</v>
      </c>
      <c r="AM6460">
        <v>1.82316600163114E-4</v>
      </c>
      <c r="AN6460">
        <v>1</v>
      </c>
      <c r="AO6460">
        <v>0</v>
      </c>
      <c r="AP6460">
        <v>0</v>
      </c>
      <c r="AQ6460">
        <v>291</v>
      </c>
      <c r="AR6460">
        <v>0.99860484128844096</v>
      </c>
      <c r="AS6460">
        <v>0</v>
      </c>
      <c r="AT6460">
        <v>0</v>
      </c>
      <c r="AU6460">
        <v>0</v>
      </c>
      <c r="AV6460">
        <v>0</v>
      </c>
      <c r="AW6460">
        <v>290</v>
      </c>
      <c r="AX6460">
        <v>0.99819309242833199</v>
      </c>
      <c r="AY6460" s="73">
        <v>66.143444855672996</v>
      </c>
      <c r="AZ6460">
        <v>267</v>
      </c>
      <c r="BA6460">
        <v>0.98833873164206998</v>
      </c>
      <c r="BB6460">
        <v>287</v>
      </c>
      <c r="BC6460">
        <v>0.897479671078664</v>
      </c>
      <c r="BD6460">
        <v>4</v>
      </c>
      <c r="BE6460">
        <v>0.101125170209777</v>
      </c>
      <c r="BF6460">
        <v>63.829006283909997</v>
      </c>
      <c r="BG6460">
        <v>63.751265285746904</v>
      </c>
      <c r="BH6460">
        <v>66.143444855672996</v>
      </c>
      <c r="BI6460">
        <v>61.278099125857999</v>
      </c>
    </row>
    <row r="6461" spans="1:61" x14ac:dyDescent="0.25">
      <c r="A6461" s="10" t="str">
        <f>VLOOKUP(D6461,'Index-Relations'!E:F,2,FALSE)</f>
        <v>BM</v>
      </c>
      <c r="B6461" t="s">
        <v>3450</v>
      </c>
      <c r="C6461" s="53" t="s">
        <v>2762</v>
      </c>
      <c r="D6461" s="59" t="s">
        <v>2967</v>
      </c>
      <c r="E6461" s="59" t="s">
        <v>9877</v>
      </c>
      <c r="F6461" t="s">
        <v>2155</v>
      </c>
      <c r="G6461" t="s">
        <v>2154</v>
      </c>
      <c r="H6461" t="s">
        <v>2156</v>
      </c>
      <c r="I6461" s="52">
        <v>45597</v>
      </c>
      <c r="J6461" t="s">
        <v>2457</v>
      </c>
      <c r="K6461">
        <v>299</v>
      </c>
      <c r="L6461" s="73">
        <v>63.841218746835999</v>
      </c>
      <c r="M6461">
        <v>267</v>
      </c>
      <c r="N6461">
        <v>0.988069989383491</v>
      </c>
      <c r="O6461" s="73">
        <v>63.847582725679999</v>
      </c>
      <c r="P6461">
        <v>267</v>
      </c>
      <c r="Q6461">
        <v>0.988069989383491</v>
      </c>
      <c r="R6461">
        <v>256</v>
      </c>
      <c r="S6461">
        <v>0.95505948913125804</v>
      </c>
      <c r="T6461">
        <v>31.842221271633399</v>
      </c>
      <c r="U6461">
        <v>0.74282629328688699</v>
      </c>
      <c r="V6461">
        <v>181</v>
      </c>
      <c r="W6461">
        <v>0.26184368925981699</v>
      </c>
      <c r="X6461">
        <v>60</v>
      </c>
      <c r="Y6461">
        <v>277</v>
      </c>
      <c r="Z6461">
        <v>0.992386207863726</v>
      </c>
      <c r="AA6461">
        <v>82.597802727846201</v>
      </c>
      <c r="AB6461">
        <v>180</v>
      </c>
      <c r="AC6461">
        <v>0.89520081659348305</v>
      </c>
      <c r="AD6461">
        <v>95</v>
      </c>
      <c r="AE6461">
        <v>9.6691521227590296E-2</v>
      </c>
      <c r="AF6461">
        <v>24</v>
      </c>
      <c r="AG6461">
        <v>8.1076621789262608E-3</v>
      </c>
      <c r="AH6461">
        <v>1.79244077237305E-3</v>
      </c>
      <c r="AI6461">
        <v>6</v>
      </c>
      <c r="AJ6461" s="73">
        <v>61.199954957587899</v>
      </c>
      <c r="AK6461">
        <v>267</v>
      </c>
      <c r="AL6461">
        <v>0.988069989383491</v>
      </c>
      <c r="AM6461">
        <v>2.3183523488575199E-4</v>
      </c>
      <c r="AN6461">
        <v>1</v>
      </c>
      <c r="AO6461">
        <v>0</v>
      </c>
      <c r="AP6461">
        <v>0</v>
      </c>
      <c r="AQ6461">
        <v>290</v>
      </c>
      <c r="AR6461">
        <v>0.99813548099808003</v>
      </c>
      <c r="AS6461">
        <v>0</v>
      </c>
      <c r="AT6461">
        <v>0</v>
      </c>
      <c r="AU6461">
        <v>0</v>
      </c>
      <c r="AV6461">
        <v>0</v>
      </c>
      <c r="AW6461">
        <v>290</v>
      </c>
      <c r="AX6461">
        <v>0.99813548099808003</v>
      </c>
      <c r="AY6461" s="73">
        <v>66.145013562689002</v>
      </c>
      <c r="AZ6461">
        <v>267</v>
      </c>
      <c r="BA6461">
        <v>0.988069989383491</v>
      </c>
      <c r="BB6461">
        <v>286</v>
      </c>
      <c r="BC6461">
        <v>0.88949767228245402</v>
      </c>
      <c r="BD6461">
        <v>4</v>
      </c>
      <c r="BE6461">
        <v>0.10863780871562501</v>
      </c>
      <c r="BF6461">
        <v>63.841218746835999</v>
      </c>
      <c r="BG6461">
        <v>63.847582725679999</v>
      </c>
      <c r="BH6461">
        <v>66.145013562689002</v>
      </c>
      <c r="BI6461">
        <v>61.199954957587899</v>
      </c>
    </row>
    <row r="6462" spans="1:61" x14ac:dyDescent="0.25">
      <c r="A6462" s="10" t="str">
        <f>VLOOKUP(D6462,'Index-Relations'!E:F,2,FALSE)</f>
        <v>BM</v>
      </c>
      <c r="B6462" t="s">
        <v>3450</v>
      </c>
      <c r="C6462" s="53" t="s">
        <v>2763</v>
      </c>
      <c r="D6462" s="59" t="s">
        <v>2967</v>
      </c>
      <c r="E6462" s="59" t="s">
        <v>9878</v>
      </c>
      <c r="F6462" t="s">
        <v>2155</v>
      </c>
      <c r="G6462" t="s">
        <v>2154</v>
      </c>
      <c r="H6462" t="s">
        <v>2156</v>
      </c>
      <c r="I6462" s="52">
        <v>45566</v>
      </c>
      <c r="J6462" t="s">
        <v>2457</v>
      </c>
      <c r="K6462">
        <v>299</v>
      </c>
      <c r="L6462" s="73">
        <v>63.620553979523898</v>
      </c>
      <c r="M6462">
        <v>267</v>
      </c>
      <c r="N6462">
        <v>0.988567590197307</v>
      </c>
      <c r="O6462" s="73">
        <v>63.632723969571998</v>
      </c>
      <c r="P6462">
        <v>267</v>
      </c>
      <c r="Q6462">
        <v>0.988567590197307</v>
      </c>
      <c r="R6462">
        <v>256</v>
      </c>
      <c r="S6462">
        <v>0.95415002413798999</v>
      </c>
      <c r="T6462">
        <v>32.220193747875598</v>
      </c>
      <c r="U6462">
        <v>0.74342297923618605</v>
      </c>
      <c r="V6462">
        <v>180</v>
      </c>
      <c r="W6462">
        <v>0.26141580889059401</v>
      </c>
      <c r="X6462">
        <v>60</v>
      </c>
      <c r="Y6462">
        <v>276</v>
      </c>
      <c r="Z6462">
        <v>0.99245603884119904</v>
      </c>
      <c r="AA6462">
        <v>80.038785120342794</v>
      </c>
      <c r="AB6462">
        <v>178</v>
      </c>
      <c r="AC6462">
        <v>0.89391723932776701</v>
      </c>
      <c r="AD6462">
        <v>96</v>
      </c>
      <c r="AE6462">
        <v>9.8138253662782393E-2</v>
      </c>
      <c r="AF6462">
        <v>25</v>
      </c>
      <c r="AG6462">
        <v>7.9445070094500102E-3</v>
      </c>
      <c r="AH6462">
        <v>1.8002646873843801E-3</v>
      </c>
      <c r="AI6462">
        <v>6</v>
      </c>
      <c r="AJ6462" s="73">
        <v>60.924798174441896</v>
      </c>
      <c r="AK6462">
        <v>267</v>
      </c>
      <c r="AL6462">
        <v>0.988567590197307</v>
      </c>
      <c r="AM6462">
        <v>2.8127580412139799E-4</v>
      </c>
      <c r="AN6462">
        <v>1</v>
      </c>
      <c r="AO6462">
        <v>0</v>
      </c>
      <c r="AP6462">
        <v>0</v>
      </c>
      <c r="AQ6462">
        <v>290</v>
      </c>
      <c r="AR6462">
        <v>0.99812551912932201</v>
      </c>
      <c r="AS6462">
        <v>0</v>
      </c>
      <c r="AT6462">
        <v>0</v>
      </c>
      <c r="AU6462">
        <v>0</v>
      </c>
      <c r="AV6462">
        <v>0</v>
      </c>
      <c r="AW6462">
        <v>290</v>
      </c>
      <c r="AX6462">
        <v>0.99812551912932201</v>
      </c>
      <c r="AY6462" s="73">
        <v>65.991461759570996</v>
      </c>
      <c r="AZ6462">
        <v>267</v>
      </c>
      <c r="BA6462">
        <v>0.988567590197307</v>
      </c>
      <c r="BB6462">
        <v>286</v>
      </c>
      <c r="BC6462">
        <v>0.88267133394894703</v>
      </c>
      <c r="BD6462">
        <v>4</v>
      </c>
      <c r="BE6462">
        <v>0.11545418518037499</v>
      </c>
      <c r="BF6462">
        <v>63.620553979523898</v>
      </c>
      <c r="BG6462">
        <v>63.632723969571998</v>
      </c>
      <c r="BH6462">
        <v>65.991461759570996</v>
      </c>
      <c r="BI6462">
        <v>60.924798174441896</v>
      </c>
    </row>
    <row r="6463" spans="1:61" x14ac:dyDescent="0.25">
      <c r="A6463" s="10" t="str">
        <f>VLOOKUP(D6463,'Index-Relations'!E:F,2,FALSE)</f>
        <v>BM</v>
      </c>
      <c r="B6463" t="s">
        <v>3450</v>
      </c>
      <c r="C6463" s="53" t="s">
        <v>2764</v>
      </c>
      <c r="D6463" s="59" t="s">
        <v>2967</v>
      </c>
      <c r="E6463" s="59" t="s">
        <v>9879</v>
      </c>
      <c r="F6463" t="s">
        <v>2155</v>
      </c>
      <c r="G6463" t="s">
        <v>2154</v>
      </c>
      <c r="H6463" t="s">
        <v>2156</v>
      </c>
      <c r="I6463" s="52">
        <v>45537</v>
      </c>
      <c r="J6463" t="s">
        <v>2457</v>
      </c>
      <c r="K6463">
        <v>292</v>
      </c>
      <c r="L6463" s="73">
        <v>64.159153982288998</v>
      </c>
      <c r="M6463">
        <v>270</v>
      </c>
      <c r="N6463">
        <v>0.99355361434975897</v>
      </c>
      <c r="O6463" s="73">
        <v>64.119908598587003</v>
      </c>
      <c r="P6463">
        <v>270</v>
      </c>
      <c r="Q6463">
        <v>0.99355361434975897</v>
      </c>
      <c r="R6463">
        <v>258</v>
      </c>
      <c r="S6463">
        <v>0.96033017170012003</v>
      </c>
      <c r="T6463">
        <v>31.876331075096299</v>
      </c>
      <c r="U6463">
        <v>0.73919422624608</v>
      </c>
      <c r="V6463">
        <v>182</v>
      </c>
      <c r="W6463">
        <v>0.25776240001017803</v>
      </c>
      <c r="X6463">
        <v>63</v>
      </c>
      <c r="Y6463">
        <v>275</v>
      </c>
      <c r="Z6463">
        <v>0.99560423640562101</v>
      </c>
      <c r="AA6463">
        <v>86.494660476384198</v>
      </c>
      <c r="AB6463">
        <v>178</v>
      </c>
      <c r="AC6463">
        <v>0.90412384798956003</v>
      </c>
      <c r="AD6463">
        <v>95</v>
      </c>
      <c r="AE6463">
        <v>9.1188271101977997E-2</v>
      </c>
      <c r="AF6463">
        <v>19</v>
      </c>
      <c r="AG6463">
        <v>4.6878809084618198E-3</v>
      </c>
      <c r="AH6463">
        <v>1.79497236659114E-3</v>
      </c>
      <c r="AI6463">
        <v>5</v>
      </c>
      <c r="AJ6463" s="73">
        <v>61.487739536139998</v>
      </c>
      <c r="AK6463">
        <v>270</v>
      </c>
      <c r="AL6463">
        <v>0.99355361434975897</v>
      </c>
      <c r="AM6463">
        <v>4.41424896297649E-4</v>
      </c>
      <c r="AN6463">
        <v>1</v>
      </c>
      <c r="AO6463">
        <v>0</v>
      </c>
      <c r="AP6463">
        <v>0</v>
      </c>
      <c r="AQ6463">
        <v>285</v>
      </c>
      <c r="AR6463">
        <v>0.99888698778499896</v>
      </c>
      <c r="AS6463">
        <v>0</v>
      </c>
      <c r="AT6463">
        <v>0</v>
      </c>
      <c r="AU6463">
        <v>0</v>
      </c>
      <c r="AV6463">
        <v>0</v>
      </c>
      <c r="AW6463">
        <v>285</v>
      </c>
      <c r="AX6463">
        <v>0.99888698778499796</v>
      </c>
      <c r="AY6463" s="73">
        <v>66.425782151368907</v>
      </c>
      <c r="AZ6463">
        <v>270</v>
      </c>
      <c r="BA6463">
        <v>0.99355361434975897</v>
      </c>
      <c r="BB6463">
        <v>281</v>
      </c>
      <c r="BC6463">
        <v>0.89309012289973499</v>
      </c>
      <c r="BD6463">
        <v>4</v>
      </c>
      <c r="BE6463">
        <v>0.10579686488526401</v>
      </c>
      <c r="BF6463">
        <v>64.159153982288998</v>
      </c>
      <c r="BG6463">
        <v>64.119908598587003</v>
      </c>
      <c r="BH6463">
        <v>66.425782151368907</v>
      </c>
      <c r="BI6463">
        <v>61.487739536139998</v>
      </c>
    </row>
    <row r="6464" spans="1:61" x14ac:dyDescent="0.25">
      <c r="A6464" s="10" t="str">
        <f>VLOOKUP(D6464,'Index-Relations'!E:F,2,FALSE)</f>
        <v>BM</v>
      </c>
      <c r="B6464" t="s">
        <v>3450</v>
      </c>
      <c r="C6464" s="53" t="s">
        <v>3350</v>
      </c>
      <c r="D6464" s="59" t="s">
        <v>2967</v>
      </c>
      <c r="E6464" s="59" t="s">
        <v>9880</v>
      </c>
      <c r="F6464" t="s">
        <v>2155</v>
      </c>
      <c r="G6464" t="s">
        <v>2154</v>
      </c>
      <c r="H6464" t="s">
        <v>2156</v>
      </c>
      <c r="I6464" s="52">
        <v>45505</v>
      </c>
      <c r="J6464" t="s">
        <v>2457</v>
      </c>
      <c r="K6464">
        <v>292</v>
      </c>
      <c r="L6464" s="73">
        <v>64.084966997852007</v>
      </c>
      <c r="M6464">
        <v>269</v>
      </c>
      <c r="N6464">
        <v>0.99214277973537202</v>
      </c>
      <c r="O6464" s="73">
        <v>63.904228104395997</v>
      </c>
      <c r="P6464">
        <v>269</v>
      </c>
      <c r="Q6464">
        <v>0.99214277973537202</v>
      </c>
      <c r="R6464">
        <v>258</v>
      </c>
      <c r="S6464">
        <v>0.95947486635812795</v>
      </c>
      <c r="T6464">
        <v>32.010324974686299</v>
      </c>
      <c r="U6464">
        <v>0.73256360914163399</v>
      </c>
      <c r="V6464">
        <v>182</v>
      </c>
      <c r="W6464">
        <v>0.26268685490694998</v>
      </c>
      <c r="X6464">
        <v>64</v>
      </c>
      <c r="Y6464">
        <v>274</v>
      </c>
      <c r="Z6464">
        <v>0.99463656651857402</v>
      </c>
      <c r="AA6464">
        <v>87.564881128326604</v>
      </c>
      <c r="AB6464">
        <v>173</v>
      </c>
      <c r="AC6464">
        <v>0.89906420438404699</v>
      </c>
      <c r="AD6464">
        <v>99</v>
      </c>
      <c r="AE6464">
        <v>9.5297392308173801E-2</v>
      </c>
      <c r="AF6464">
        <v>20</v>
      </c>
      <c r="AG6464">
        <v>5.6384033077787402E-3</v>
      </c>
      <c r="AH6464">
        <v>1.8256071252348799E-3</v>
      </c>
      <c r="AI6464">
        <v>5</v>
      </c>
      <c r="AJ6464" s="73">
        <v>61.192111357732998</v>
      </c>
      <c r="AK6464">
        <v>269</v>
      </c>
      <c r="AL6464">
        <v>0.99214277973537202</v>
      </c>
      <c r="AM6464">
        <v>5.6909946974394404E-4</v>
      </c>
      <c r="AN6464">
        <v>1</v>
      </c>
      <c r="AO6464">
        <v>0</v>
      </c>
      <c r="AP6464">
        <v>0</v>
      </c>
      <c r="AQ6464">
        <v>283</v>
      </c>
      <c r="AR6464">
        <v>0.99739843445015197</v>
      </c>
      <c r="AS6464">
        <v>0</v>
      </c>
      <c r="AT6464">
        <v>0</v>
      </c>
      <c r="AU6464">
        <v>0</v>
      </c>
      <c r="AV6464">
        <v>0</v>
      </c>
      <c r="AW6464">
        <v>283</v>
      </c>
      <c r="AX6464">
        <v>0.99739843445015097</v>
      </c>
      <c r="AY6464" s="73">
        <v>66.611787966180998</v>
      </c>
      <c r="AZ6464">
        <v>269</v>
      </c>
      <c r="BA6464">
        <v>0.99214277973537202</v>
      </c>
      <c r="BB6464">
        <v>279</v>
      </c>
      <c r="BC6464">
        <v>0.84956476175367501</v>
      </c>
      <c r="BD6464">
        <v>4</v>
      </c>
      <c r="BE6464">
        <v>0.14783367269647599</v>
      </c>
      <c r="BF6464">
        <v>64.084966997852007</v>
      </c>
      <c r="BG6464">
        <v>63.904228104395997</v>
      </c>
      <c r="BH6464">
        <v>66.611787966180998</v>
      </c>
      <c r="BI6464">
        <v>61.192111357732998</v>
      </c>
    </row>
    <row r="6465" spans="1:61" x14ac:dyDescent="0.25">
      <c r="A6465" s="10" t="str">
        <f>VLOOKUP(D6465,'Index-Relations'!E:F,2,FALSE)</f>
        <v>BM</v>
      </c>
      <c r="B6465" t="s">
        <v>3450</v>
      </c>
      <c r="C6465" s="53" t="s">
        <v>2765</v>
      </c>
      <c r="D6465" s="59" t="s">
        <v>2967</v>
      </c>
      <c r="E6465" s="59" t="s">
        <v>9881</v>
      </c>
      <c r="F6465" t="s">
        <v>2155</v>
      </c>
      <c r="G6465" t="s">
        <v>2154</v>
      </c>
      <c r="H6465" t="s">
        <v>2156</v>
      </c>
      <c r="I6465" s="52">
        <v>45474</v>
      </c>
      <c r="J6465" t="s">
        <v>2457</v>
      </c>
      <c r="K6465">
        <v>294</v>
      </c>
      <c r="L6465" s="73">
        <v>64.617128740983105</v>
      </c>
      <c r="M6465">
        <v>272</v>
      </c>
      <c r="N6465">
        <v>0.99333229747238605</v>
      </c>
      <c r="O6465" s="73">
        <v>63.4887489750272</v>
      </c>
      <c r="P6465">
        <v>272</v>
      </c>
      <c r="Q6465">
        <v>0.99333229747238605</v>
      </c>
      <c r="R6465">
        <v>261</v>
      </c>
      <c r="S6465">
        <v>0.96004112362312</v>
      </c>
      <c r="T6465">
        <v>32.2598103945747</v>
      </c>
      <c r="U6465">
        <v>0.74699964141220998</v>
      </c>
      <c r="V6465">
        <v>182</v>
      </c>
      <c r="W6465">
        <v>0.26669098778289102</v>
      </c>
      <c r="X6465">
        <v>63</v>
      </c>
      <c r="Y6465">
        <v>275</v>
      </c>
      <c r="Z6465">
        <v>0.99376315982502805</v>
      </c>
      <c r="AA6465">
        <v>91.194471681992894</v>
      </c>
      <c r="AB6465">
        <v>172</v>
      </c>
      <c r="AC6465">
        <v>0.89365381791949805</v>
      </c>
      <c r="AD6465">
        <v>99</v>
      </c>
      <c r="AE6465">
        <v>9.48379946808139E-2</v>
      </c>
      <c r="AF6465">
        <v>23</v>
      </c>
      <c r="AG6465">
        <v>1.1508187399687E-2</v>
      </c>
      <c r="AH6465">
        <v>1.86794845295338E-3</v>
      </c>
      <c r="AI6465">
        <v>4</v>
      </c>
      <c r="AJ6465" s="73">
        <v>61.037306958740302</v>
      </c>
      <c r="AK6465">
        <v>272</v>
      </c>
      <c r="AL6465">
        <v>0.99333229747238605</v>
      </c>
      <c r="AM6465">
        <v>4.9868595182328904E-4</v>
      </c>
      <c r="AN6465">
        <v>1</v>
      </c>
      <c r="AO6465">
        <v>0</v>
      </c>
      <c r="AP6465">
        <v>0</v>
      </c>
      <c r="AQ6465">
        <v>286</v>
      </c>
      <c r="AR6465">
        <v>0.99857436300820102</v>
      </c>
      <c r="AS6465">
        <v>0</v>
      </c>
      <c r="AT6465">
        <v>0</v>
      </c>
      <c r="AU6465">
        <v>0</v>
      </c>
      <c r="AV6465">
        <v>0</v>
      </c>
      <c r="AW6465">
        <v>286</v>
      </c>
      <c r="AX6465">
        <v>0.99857436300820202</v>
      </c>
      <c r="AY6465" s="73">
        <v>68.823906248543395</v>
      </c>
      <c r="AZ6465">
        <v>272</v>
      </c>
      <c r="BA6465">
        <v>0.99333229747238605</v>
      </c>
      <c r="BB6465">
        <v>282</v>
      </c>
      <c r="BC6465">
        <v>0.84804838747436595</v>
      </c>
      <c r="BD6465">
        <v>4</v>
      </c>
      <c r="BE6465">
        <v>0.15052597553383501</v>
      </c>
      <c r="BF6465">
        <v>64.617128740983105</v>
      </c>
      <c r="BG6465">
        <v>63.4887489750272</v>
      </c>
      <c r="BH6465">
        <v>68.823906248543395</v>
      </c>
      <c r="BI6465">
        <v>61.037306958740302</v>
      </c>
    </row>
    <row r="6466" spans="1:61" x14ac:dyDescent="0.25">
      <c r="A6466" s="10" t="str">
        <f>VLOOKUP(D6466,'Index-Relations'!E:F,2,FALSE)</f>
        <v>BM</v>
      </c>
      <c r="B6466" t="s">
        <v>3450</v>
      </c>
      <c r="C6466" s="53" t="s">
        <v>2766</v>
      </c>
      <c r="D6466" s="59" t="s">
        <v>2967</v>
      </c>
      <c r="E6466" s="59" t="s">
        <v>9882</v>
      </c>
      <c r="F6466" t="s">
        <v>2155</v>
      </c>
      <c r="G6466" t="s">
        <v>2154</v>
      </c>
      <c r="H6466" t="s">
        <v>2156</v>
      </c>
      <c r="I6466" s="52">
        <v>45446</v>
      </c>
      <c r="J6466" t="s">
        <v>2457</v>
      </c>
      <c r="K6466">
        <v>297</v>
      </c>
      <c r="L6466" s="73">
        <v>64.425932985652494</v>
      </c>
      <c r="M6466">
        <v>275</v>
      </c>
      <c r="N6466">
        <v>0.992109631448025</v>
      </c>
      <c r="O6466" s="73">
        <v>63.309908057038299</v>
      </c>
      <c r="P6466">
        <v>275</v>
      </c>
      <c r="Q6466">
        <v>0.992109631448025</v>
      </c>
      <c r="R6466">
        <v>264</v>
      </c>
      <c r="S6466">
        <v>0.95703878449881796</v>
      </c>
      <c r="T6466">
        <v>32.796383415537697</v>
      </c>
      <c r="U6466">
        <v>0.768557612604304</v>
      </c>
      <c r="V6466">
        <v>186</v>
      </c>
      <c r="W6466">
        <v>0.29379708115405201</v>
      </c>
      <c r="X6466">
        <v>64</v>
      </c>
      <c r="Y6466">
        <v>275</v>
      </c>
      <c r="Z6466">
        <v>0.98781539685006303</v>
      </c>
      <c r="AA6466">
        <v>91.148935115187598</v>
      </c>
      <c r="AB6466">
        <v>171</v>
      </c>
      <c r="AC6466">
        <v>0.89052906119560005</v>
      </c>
      <c r="AD6466">
        <v>102</v>
      </c>
      <c r="AE6466">
        <v>9.6871970012682496E-2</v>
      </c>
      <c r="AF6466">
        <v>24</v>
      </c>
      <c r="AG6466">
        <v>1.25989687917165E-2</v>
      </c>
      <c r="AH6466">
        <v>1.7724773601363001E-3</v>
      </c>
      <c r="AI6466">
        <v>4</v>
      </c>
      <c r="AJ6466" s="73">
        <v>60.731956889476102</v>
      </c>
      <c r="AK6466">
        <v>275</v>
      </c>
      <c r="AL6466">
        <v>0.992109631448025</v>
      </c>
      <c r="AM6466">
        <v>4.59579377267825E-4</v>
      </c>
      <c r="AN6466">
        <v>1</v>
      </c>
      <c r="AO6466">
        <v>0</v>
      </c>
      <c r="AP6466">
        <v>0</v>
      </c>
      <c r="AQ6466">
        <v>289</v>
      </c>
      <c r="AR6466">
        <v>0.99829478961669105</v>
      </c>
      <c r="AS6466">
        <v>0</v>
      </c>
      <c r="AT6466">
        <v>0</v>
      </c>
      <c r="AU6466">
        <v>0</v>
      </c>
      <c r="AV6466">
        <v>0</v>
      </c>
      <c r="AW6466">
        <v>289</v>
      </c>
      <c r="AX6466">
        <v>0.99829478961669105</v>
      </c>
      <c r="AY6466" s="73">
        <v>68.808169820021305</v>
      </c>
      <c r="AZ6466">
        <v>275</v>
      </c>
      <c r="BA6466">
        <v>0.992109631448025</v>
      </c>
      <c r="BB6466">
        <v>285</v>
      </c>
      <c r="BC6466">
        <v>0.84321878445977505</v>
      </c>
      <c r="BD6466">
        <v>4</v>
      </c>
      <c r="BE6466">
        <v>0.155076005156916</v>
      </c>
      <c r="BF6466">
        <v>64.425932985652494</v>
      </c>
      <c r="BG6466">
        <v>63.309908057038299</v>
      </c>
      <c r="BH6466">
        <v>68.808169820021305</v>
      </c>
      <c r="BI6466">
        <v>60.731956889476102</v>
      </c>
    </row>
    <row r="6467" spans="1:61" x14ac:dyDescent="0.25">
      <c r="A6467" s="10" t="str">
        <f>VLOOKUP(D6467,'Index-Relations'!E:F,2,FALSE)</f>
        <v>BM</v>
      </c>
      <c r="B6467" t="s">
        <v>3450</v>
      </c>
      <c r="C6467" s="53" t="s">
        <v>2767</v>
      </c>
      <c r="D6467" s="59" t="s">
        <v>2967</v>
      </c>
      <c r="E6467" s="59" t="s">
        <v>9883</v>
      </c>
      <c r="F6467" t="s">
        <v>2155</v>
      </c>
      <c r="G6467" t="s">
        <v>2154</v>
      </c>
      <c r="H6467" t="s">
        <v>2156</v>
      </c>
      <c r="I6467" s="52">
        <v>45413</v>
      </c>
      <c r="J6467" t="s">
        <v>2457</v>
      </c>
      <c r="K6467">
        <v>300</v>
      </c>
      <c r="L6467" s="73">
        <v>64.423670492574601</v>
      </c>
      <c r="M6467">
        <v>277</v>
      </c>
      <c r="N6467">
        <v>0.99164694685238297</v>
      </c>
      <c r="O6467" s="73">
        <v>63.336559733991002</v>
      </c>
      <c r="P6467">
        <v>277</v>
      </c>
      <c r="Q6467">
        <v>0.99164694685238297</v>
      </c>
      <c r="R6467">
        <v>266</v>
      </c>
      <c r="S6467">
        <v>0.95622809716222601</v>
      </c>
      <c r="T6467">
        <v>32.864171954382797</v>
      </c>
      <c r="U6467">
        <v>0.77099489014448497</v>
      </c>
      <c r="V6467">
        <v>187</v>
      </c>
      <c r="W6467">
        <v>0.29315407070253102</v>
      </c>
      <c r="X6467">
        <v>65</v>
      </c>
      <c r="Y6467">
        <v>277</v>
      </c>
      <c r="Z6467">
        <v>0.98725083201492803</v>
      </c>
      <c r="AA6467">
        <v>93.162440466360593</v>
      </c>
      <c r="AB6467">
        <v>172</v>
      </c>
      <c r="AC6467">
        <v>0.88968207365333396</v>
      </c>
      <c r="AD6467">
        <v>103</v>
      </c>
      <c r="AE6467">
        <v>9.7235231837189504E-2</v>
      </c>
      <c r="AF6467">
        <v>25</v>
      </c>
      <c r="AG6467">
        <v>1.30826945094763E-2</v>
      </c>
      <c r="AH6467">
        <v>1.6631003954926599E-3</v>
      </c>
      <c r="AI6467">
        <v>4</v>
      </c>
      <c r="AJ6467" s="73">
        <v>60.727423282371902</v>
      </c>
      <c r="AK6467">
        <v>277</v>
      </c>
      <c r="AL6467">
        <v>0.99164694685238297</v>
      </c>
      <c r="AM6467">
        <v>4.1540172286949801E-4</v>
      </c>
      <c r="AN6467">
        <v>1</v>
      </c>
      <c r="AO6467">
        <v>0</v>
      </c>
      <c r="AP6467">
        <v>0</v>
      </c>
      <c r="AQ6467">
        <v>292</v>
      </c>
      <c r="AR6467">
        <v>0.99833888021321304</v>
      </c>
      <c r="AS6467">
        <v>0</v>
      </c>
      <c r="AT6467">
        <v>0</v>
      </c>
      <c r="AU6467">
        <v>0</v>
      </c>
      <c r="AV6467">
        <v>0</v>
      </c>
      <c r="AW6467">
        <v>291</v>
      </c>
      <c r="AX6467">
        <v>0.998070269624458</v>
      </c>
      <c r="AY6467" s="73">
        <v>68.789529650321498</v>
      </c>
      <c r="AZ6467">
        <v>277</v>
      </c>
      <c r="BA6467">
        <v>0.99164694685238297</v>
      </c>
      <c r="BB6467">
        <v>288</v>
      </c>
      <c r="BC6467">
        <v>0.84562599687099005</v>
      </c>
      <c r="BD6467">
        <v>4</v>
      </c>
      <c r="BE6467">
        <v>0.15271288334222299</v>
      </c>
      <c r="BF6467">
        <v>64.423670492574601</v>
      </c>
      <c r="BG6467">
        <v>63.336559733991002</v>
      </c>
      <c r="BH6467">
        <v>68.789529650321498</v>
      </c>
      <c r="BI6467">
        <v>60.727423282371902</v>
      </c>
    </row>
    <row r="6468" spans="1:61" x14ac:dyDescent="0.25">
      <c r="A6468" s="10" t="str">
        <f>VLOOKUP(D6468,'Index-Relations'!E:F,2,FALSE)</f>
        <v>BM</v>
      </c>
      <c r="B6468" t="s">
        <v>3450</v>
      </c>
      <c r="C6468" s="53" t="s">
        <v>2768</v>
      </c>
      <c r="D6468" s="59" t="s">
        <v>2967</v>
      </c>
      <c r="E6468" s="59" t="s">
        <v>9884</v>
      </c>
      <c r="F6468" t="s">
        <v>2155</v>
      </c>
      <c r="G6468" t="s">
        <v>2154</v>
      </c>
      <c r="H6468" t="s">
        <v>2156</v>
      </c>
      <c r="I6468" s="52">
        <v>45384</v>
      </c>
      <c r="J6468" t="s">
        <v>2457</v>
      </c>
      <c r="K6468">
        <v>300</v>
      </c>
      <c r="L6468">
        <v>67.761179967575401</v>
      </c>
      <c r="M6468">
        <v>275</v>
      </c>
      <c r="N6468">
        <v>0.99153190709664696</v>
      </c>
      <c r="O6468">
        <v>66.130063819727894</v>
      </c>
      <c r="P6468">
        <v>275</v>
      </c>
      <c r="Q6468">
        <v>0.99153190709664696</v>
      </c>
      <c r="R6468">
        <v>266</v>
      </c>
      <c r="S6468">
        <v>0.958808992296319</v>
      </c>
      <c r="T6468">
        <v>32.670785482134903</v>
      </c>
      <c r="U6468">
        <v>0.77029340348434805</v>
      </c>
      <c r="V6468">
        <v>187</v>
      </c>
      <c r="W6468">
        <v>0.29686994339820699</v>
      </c>
      <c r="X6468">
        <v>65</v>
      </c>
      <c r="Y6468">
        <v>277</v>
      </c>
      <c r="Z6468">
        <v>0.98721073305569795</v>
      </c>
      <c r="AA6468">
        <v>88.347729180969395</v>
      </c>
      <c r="AB6468">
        <v>171</v>
      </c>
      <c r="AC6468">
        <v>0.88444506003060197</v>
      </c>
      <c r="AD6468">
        <v>104</v>
      </c>
      <c r="AE6468">
        <v>0.102487056631191</v>
      </c>
      <c r="AF6468">
        <v>25</v>
      </c>
      <c r="AG6468">
        <v>1.30678833382065E-2</v>
      </c>
      <c r="AH6468">
        <v>1.6653794629135699E-3</v>
      </c>
      <c r="AI6468">
        <v>4</v>
      </c>
      <c r="AJ6468">
        <v>63.612448522689299</v>
      </c>
      <c r="AK6468">
        <v>275</v>
      </c>
      <c r="AL6468">
        <v>0.99153190709664696</v>
      </c>
      <c r="AM6468">
        <v>5.7290772874636598E-4</v>
      </c>
      <c r="AN6468">
        <v>1</v>
      </c>
      <c r="AO6468">
        <v>0</v>
      </c>
      <c r="AP6468">
        <v>0</v>
      </c>
      <c r="AQ6468">
        <v>292</v>
      </c>
      <c r="AR6468">
        <v>0.99837149898875399</v>
      </c>
      <c r="AS6468">
        <v>0</v>
      </c>
      <c r="AT6468">
        <v>0</v>
      </c>
      <c r="AU6468">
        <v>0</v>
      </c>
      <c r="AV6468">
        <v>0</v>
      </c>
      <c r="AW6468">
        <v>291</v>
      </c>
      <c r="AX6468">
        <v>0.99809886203488296</v>
      </c>
      <c r="AY6468">
        <v>72.200889224218997</v>
      </c>
      <c r="AZ6468">
        <v>275</v>
      </c>
      <c r="BA6468">
        <v>0.99153190709664696</v>
      </c>
      <c r="BB6468">
        <v>288</v>
      </c>
      <c r="BC6468">
        <v>0.84839227805653405</v>
      </c>
      <c r="BD6468">
        <v>4</v>
      </c>
      <c r="BE6468">
        <v>0.14997922093221999</v>
      </c>
      <c r="BF6468">
        <v>64.617061413766905</v>
      </c>
      <c r="BG6468">
        <v>63.393255652405102</v>
      </c>
      <c r="BH6468">
        <v>69.017455940532798</v>
      </c>
      <c r="BI6468">
        <v>60.906159201057797</v>
      </c>
    </row>
    <row r="6469" spans="1:61" x14ac:dyDescent="0.25">
      <c r="A6469" s="10" t="str">
        <f>VLOOKUP(D6469,'Index-Relations'!E:F,2,FALSE)</f>
        <v>BM</v>
      </c>
      <c r="B6469" t="s">
        <v>3450</v>
      </c>
      <c r="C6469" s="53" t="s">
        <v>2769</v>
      </c>
      <c r="D6469" s="59" t="s">
        <v>2967</v>
      </c>
      <c r="E6469" s="59" t="s">
        <v>9885</v>
      </c>
      <c r="F6469" t="s">
        <v>2155</v>
      </c>
      <c r="G6469" t="s">
        <v>2154</v>
      </c>
      <c r="H6469" t="s">
        <v>2156</v>
      </c>
      <c r="I6469" s="52">
        <v>45352</v>
      </c>
      <c r="J6469" t="s">
        <v>2457</v>
      </c>
      <c r="K6469">
        <v>296</v>
      </c>
      <c r="L6469">
        <v>68.526875018141595</v>
      </c>
      <c r="M6469">
        <v>269</v>
      </c>
      <c r="N6469">
        <v>0.99049771627877403</v>
      </c>
      <c r="O6469">
        <v>67.193801749576295</v>
      </c>
      <c r="P6469">
        <v>269</v>
      </c>
      <c r="Q6469">
        <v>0.99049771627877403</v>
      </c>
      <c r="R6469">
        <v>268</v>
      </c>
      <c r="S6469">
        <v>0.95646198103673297</v>
      </c>
      <c r="T6469">
        <v>32.616047955330501</v>
      </c>
      <c r="U6469">
        <v>0.74165001295270006</v>
      </c>
      <c r="V6469">
        <v>183</v>
      </c>
      <c r="W6469">
        <v>0.25323227148646099</v>
      </c>
      <c r="X6469">
        <v>63</v>
      </c>
      <c r="Y6469">
        <v>275</v>
      </c>
      <c r="Z6469">
        <v>0.98819733655348796</v>
      </c>
      <c r="AA6469">
        <v>91.280045736511596</v>
      </c>
      <c r="AB6469">
        <v>169</v>
      </c>
      <c r="AC6469">
        <v>0.88532401352178203</v>
      </c>
      <c r="AD6469">
        <v>104</v>
      </c>
      <c r="AE6469">
        <v>0.102603380002339</v>
      </c>
      <c r="AF6469">
        <v>23</v>
      </c>
      <c r="AG6469">
        <v>1.20726064758777E-2</v>
      </c>
      <c r="AH6469">
        <v>1.23566243877684E-3</v>
      </c>
      <c r="AI6469">
        <v>3</v>
      </c>
      <c r="AJ6469">
        <v>64.234534460109302</v>
      </c>
      <c r="AK6469">
        <v>269</v>
      </c>
      <c r="AL6469">
        <v>0.99049771627877403</v>
      </c>
      <c r="AM6469">
        <v>5.3185255680362803E-4</v>
      </c>
      <c r="AN6469">
        <v>1</v>
      </c>
      <c r="AO6469">
        <v>0</v>
      </c>
      <c r="AP6469">
        <v>0</v>
      </c>
      <c r="AQ6469">
        <v>292</v>
      </c>
      <c r="AR6469">
        <v>0.99941761470073898</v>
      </c>
      <c r="AS6469">
        <v>0</v>
      </c>
      <c r="AT6469">
        <v>0</v>
      </c>
      <c r="AU6469">
        <v>0</v>
      </c>
      <c r="AV6469">
        <v>0</v>
      </c>
      <c r="AW6469">
        <v>292</v>
      </c>
      <c r="AX6469">
        <v>0.99941761470073898</v>
      </c>
      <c r="AY6469">
        <v>72.757411884072994</v>
      </c>
      <c r="AZ6469">
        <v>269</v>
      </c>
      <c r="BA6469">
        <v>0.99049771627877403</v>
      </c>
      <c r="BB6469">
        <v>288</v>
      </c>
      <c r="BC6469">
        <v>0.84562412539884202</v>
      </c>
      <c r="BD6469">
        <v>4</v>
      </c>
      <c r="BE6469">
        <v>0.15379348930189601</v>
      </c>
      <c r="BF6469">
        <v>65.350829932454999</v>
      </c>
      <c r="BG6469">
        <v>64.405272389030898</v>
      </c>
      <c r="BH6469">
        <v>69.493878368397006</v>
      </c>
      <c r="BI6469">
        <v>61.473341204743903</v>
      </c>
    </row>
    <row r="6470" spans="1:61" x14ac:dyDescent="0.25">
      <c r="A6470" s="10" t="str">
        <f>VLOOKUP(D6470,'Index-Relations'!E:F,2,FALSE)</f>
        <v>BM</v>
      </c>
      <c r="B6470" t="s">
        <v>3450</v>
      </c>
      <c r="C6470" s="53" t="s">
        <v>2770</v>
      </c>
      <c r="D6470" s="59" t="s">
        <v>2967</v>
      </c>
      <c r="E6470" s="59" t="s">
        <v>9886</v>
      </c>
      <c r="F6470" t="s">
        <v>2155</v>
      </c>
      <c r="G6470" t="s">
        <v>2154</v>
      </c>
      <c r="H6470" t="s">
        <v>2156</v>
      </c>
      <c r="I6470" s="52">
        <v>45323</v>
      </c>
      <c r="J6470" t="s">
        <v>2457</v>
      </c>
      <c r="K6470">
        <v>297</v>
      </c>
      <c r="L6470">
        <v>68.054492879180103</v>
      </c>
      <c r="M6470">
        <v>267</v>
      </c>
      <c r="N6470">
        <v>0.99025311702365804</v>
      </c>
      <c r="O6470">
        <v>64.205945439536706</v>
      </c>
      <c r="P6470">
        <v>267</v>
      </c>
      <c r="Q6470">
        <v>0.99025311702365804</v>
      </c>
      <c r="R6470">
        <v>269</v>
      </c>
      <c r="S6470">
        <v>0.95401191990559397</v>
      </c>
      <c r="T6470">
        <v>32.891842744781698</v>
      </c>
      <c r="U6470">
        <v>0.74946936501449402</v>
      </c>
      <c r="V6470">
        <v>184</v>
      </c>
      <c r="W6470">
        <v>0.26382789451649802</v>
      </c>
      <c r="X6470">
        <v>62</v>
      </c>
      <c r="Y6470">
        <v>276</v>
      </c>
      <c r="Z6470">
        <v>0.98846069049223795</v>
      </c>
      <c r="AA6470">
        <v>95.196981276803598</v>
      </c>
      <c r="AB6470">
        <v>170</v>
      </c>
      <c r="AC6470">
        <v>0.89102785799517403</v>
      </c>
      <c r="AD6470">
        <v>104</v>
      </c>
      <c r="AE6470">
        <v>9.7171761572230494E-2</v>
      </c>
      <c r="AF6470">
        <v>23</v>
      </c>
      <c r="AG6470">
        <v>1.1800380432594499E-2</v>
      </c>
      <c r="AH6470">
        <v>1.28856783933539E-3</v>
      </c>
      <c r="AI6470">
        <v>3</v>
      </c>
      <c r="AJ6470">
        <v>64.619718209745102</v>
      </c>
      <c r="AK6470">
        <v>267</v>
      </c>
      <c r="AL6470">
        <v>0.99025311702365804</v>
      </c>
      <c r="AM6470">
        <v>5.7515960574013503E-4</v>
      </c>
      <c r="AN6470">
        <v>1</v>
      </c>
      <c r="AO6470">
        <v>0</v>
      </c>
      <c r="AP6470">
        <v>0</v>
      </c>
      <c r="AQ6470">
        <v>293</v>
      </c>
      <c r="AR6470">
        <v>0.99943992718975405</v>
      </c>
      <c r="AS6470">
        <v>0</v>
      </c>
      <c r="AT6470">
        <v>0</v>
      </c>
      <c r="AU6470">
        <v>0</v>
      </c>
      <c r="AV6470">
        <v>0</v>
      </c>
      <c r="AW6470">
        <v>293</v>
      </c>
      <c r="AX6470">
        <v>0.99943992718975405</v>
      </c>
      <c r="AY6470">
        <v>73.011878275726104</v>
      </c>
      <c r="AZ6470">
        <v>267</v>
      </c>
      <c r="BA6470">
        <v>0.99025311702365804</v>
      </c>
      <c r="BB6470">
        <v>288</v>
      </c>
      <c r="BC6470">
        <v>0.83844955908146301</v>
      </c>
      <c r="BD6470">
        <v>5</v>
      </c>
      <c r="BE6470">
        <v>0.16099036810829001</v>
      </c>
      <c r="BF6470">
        <v>64.712842973102994</v>
      </c>
      <c r="BG6470">
        <v>61.559179716620903</v>
      </c>
      <c r="BH6470">
        <v>69.720545483929996</v>
      </c>
      <c r="BI6470">
        <v>61.774888306709997</v>
      </c>
    </row>
    <row r="6471" spans="1:61" x14ac:dyDescent="0.25">
      <c r="A6471" s="10" t="str">
        <f>VLOOKUP(D6471,'Index-Relations'!E:F,2,FALSE)</f>
        <v>ESG</v>
      </c>
      <c r="B6471" t="s">
        <v>3450</v>
      </c>
      <c r="C6471" s="53" t="s">
        <v>2760</v>
      </c>
      <c r="D6471" s="59" t="s">
        <v>2963</v>
      </c>
      <c r="E6471" s="59" t="s">
        <v>9887</v>
      </c>
      <c r="F6471" t="s">
        <v>2159</v>
      </c>
      <c r="G6471" t="s">
        <v>2158</v>
      </c>
      <c r="H6471" t="s">
        <v>2160</v>
      </c>
      <c r="I6471" s="52">
        <v>45659</v>
      </c>
      <c r="J6471" t="s">
        <v>2457</v>
      </c>
      <c r="K6471">
        <v>283</v>
      </c>
      <c r="L6471" s="73">
        <v>63.683383567401002</v>
      </c>
      <c r="M6471">
        <v>262</v>
      </c>
      <c r="N6471">
        <v>0.99131486531123403</v>
      </c>
      <c r="O6471" s="73">
        <v>63.830134712251002</v>
      </c>
      <c r="P6471">
        <v>262</v>
      </c>
      <c r="Q6471">
        <v>0.99131486531123403</v>
      </c>
      <c r="R6471">
        <v>249</v>
      </c>
      <c r="S6471">
        <v>0.95853457549886201</v>
      </c>
      <c r="T6471">
        <v>31.076400509725701</v>
      </c>
      <c r="U6471">
        <v>0.72978623240362905</v>
      </c>
      <c r="V6471">
        <v>175</v>
      </c>
      <c r="W6471">
        <v>0.273157684346301</v>
      </c>
      <c r="X6471">
        <v>57</v>
      </c>
      <c r="Y6471">
        <v>268</v>
      </c>
      <c r="Z6471">
        <v>0.99633109152649801</v>
      </c>
      <c r="AA6471">
        <v>61.8909800869002</v>
      </c>
      <c r="AB6471">
        <v>179</v>
      </c>
      <c r="AC6471">
        <v>0.90444244582994004</v>
      </c>
      <c r="AD6471">
        <v>88</v>
      </c>
      <c r="AE6471">
        <v>9.1782444607963407E-2</v>
      </c>
      <c r="AF6471">
        <v>16</v>
      </c>
      <c r="AG6471">
        <v>3.7751095620957701E-3</v>
      </c>
      <c r="AH6471">
        <v>1.4838430450302899E-3</v>
      </c>
      <c r="AI6471">
        <v>5</v>
      </c>
      <c r="AJ6471" s="73">
        <v>60.989921378565001</v>
      </c>
      <c r="AK6471">
        <v>262</v>
      </c>
      <c r="AL6471">
        <v>0.99131486531123403</v>
      </c>
      <c r="AM6471">
        <v>2.2812096710463E-4</v>
      </c>
      <c r="AN6471">
        <v>1</v>
      </c>
      <c r="AO6471">
        <v>0</v>
      </c>
      <c r="AP6471">
        <v>0</v>
      </c>
      <c r="AQ6471">
        <v>276</v>
      </c>
      <c r="AR6471">
        <v>0.99881248090420605</v>
      </c>
      <c r="AS6471">
        <v>0</v>
      </c>
      <c r="AT6471">
        <v>0</v>
      </c>
      <c r="AU6471">
        <v>0</v>
      </c>
      <c r="AV6471">
        <v>0</v>
      </c>
      <c r="AW6471">
        <v>276</v>
      </c>
      <c r="AX6471">
        <v>0.99881248090420605</v>
      </c>
      <c r="AY6471" s="73">
        <v>65.763876472479893</v>
      </c>
      <c r="AZ6471">
        <v>262</v>
      </c>
      <c r="BA6471">
        <v>0.99131486531123403</v>
      </c>
      <c r="BB6471">
        <v>272</v>
      </c>
      <c r="BC6471">
        <v>0.89059241044624904</v>
      </c>
      <c r="BD6471">
        <v>4</v>
      </c>
      <c r="BE6471">
        <v>0.10822007045795599</v>
      </c>
      <c r="BF6471">
        <v>63.683383567401002</v>
      </c>
      <c r="BG6471">
        <v>63.830134712251002</v>
      </c>
      <c r="BH6471">
        <v>65.763876472479893</v>
      </c>
      <c r="BI6471">
        <v>60.989921378565001</v>
      </c>
    </row>
    <row r="6472" spans="1:61" x14ac:dyDescent="0.25">
      <c r="A6472" s="10" t="str">
        <f>VLOOKUP(D6472,'Index-Relations'!E:F,2,FALSE)</f>
        <v>ESG</v>
      </c>
      <c r="B6472" t="s">
        <v>3450</v>
      </c>
      <c r="C6472" s="53" t="s">
        <v>2761</v>
      </c>
      <c r="D6472" s="59" t="s">
        <v>2963</v>
      </c>
      <c r="E6472" s="59" t="s">
        <v>9888</v>
      </c>
      <c r="F6472" t="s">
        <v>2159</v>
      </c>
      <c r="G6472" t="s">
        <v>2158</v>
      </c>
      <c r="H6472" t="s">
        <v>2160</v>
      </c>
      <c r="I6472" s="52">
        <v>45628</v>
      </c>
      <c r="J6472" t="s">
        <v>2457</v>
      </c>
      <c r="K6472">
        <v>283</v>
      </c>
      <c r="L6472" s="73">
        <v>63.712775535422999</v>
      </c>
      <c r="M6472">
        <v>262</v>
      </c>
      <c r="N6472">
        <v>0.99166913586740801</v>
      </c>
      <c r="O6472" s="73">
        <v>63.828023757966903</v>
      </c>
      <c r="P6472">
        <v>262</v>
      </c>
      <c r="Q6472">
        <v>0.99166913586740801</v>
      </c>
      <c r="R6472">
        <v>249</v>
      </c>
      <c r="S6472">
        <v>0.95836059137316498</v>
      </c>
      <c r="T6472">
        <v>31.158057897031501</v>
      </c>
      <c r="U6472">
        <v>0.72940333373105604</v>
      </c>
      <c r="V6472">
        <v>177</v>
      </c>
      <c r="W6472">
        <v>0.26946362151730302</v>
      </c>
      <c r="X6472">
        <v>57</v>
      </c>
      <c r="Y6472">
        <v>268</v>
      </c>
      <c r="Z6472">
        <v>0.99627104577606795</v>
      </c>
      <c r="AA6472">
        <v>57.495778800795598</v>
      </c>
      <c r="AB6472">
        <v>178</v>
      </c>
      <c r="AC6472">
        <v>0.90460396728815695</v>
      </c>
      <c r="AD6472">
        <v>88</v>
      </c>
      <c r="AE6472">
        <v>9.1402841043851907E-2</v>
      </c>
      <c r="AF6472">
        <v>17</v>
      </c>
      <c r="AG6472">
        <v>3.9931916679908901E-3</v>
      </c>
      <c r="AH6472">
        <v>1.4935228029296301E-3</v>
      </c>
      <c r="AI6472">
        <v>5</v>
      </c>
      <c r="AJ6472" s="73">
        <v>61.003922684586897</v>
      </c>
      <c r="AK6472">
        <v>262</v>
      </c>
      <c r="AL6472">
        <v>0.99166913586740801</v>
      </c>
      <c r="AM6472">
        <v>2.26823145721155E-4</v>
      </c>
      <c r="AN6472">
        <v>1</v>
      </c>
      <c r="AO6472">
        <v>0</v>
      </c>
      <c r="AP6472">
        <v>0</v>
      </c>
      <c r="AQ6472">
        <v>276</v>
      </c>
      <c r="AR6472">
        <v>0.99887857217755105</v>
      </c>
      <c r="AS6472">
        <v>0</v>
      </c>
      <c r="AT6472">
        <v>0</v>
      </c>
      <c r="AU6472">
        <v>0</v>
      </c>
      <c r="AV6472">
        <v>0</v>
      </c>
      <c r="AW6472">
        <v>276</v>
      </c>
      <c r="AX6472">
        <v>0.99887857217755105</v>
      </c>
      <c r="AY6472" s="73">
        <v>65.868559514283007</v>
      </c>
      <c r="AZ6472">
        <v>262</v>
      </c>
      <c r="BA6472">
        <v>0.99166913586740801</v>
      </c>
      <c r="BB6472">
        <v>272</v>
      </c>
      <c r="BC6472">
        <v>0.89172164306846402</v>
      </c>
      <c r="BD6472">
        <v>4</v>
      </c>
      <c r="BE6472">
        <v>0.107156929109087</v>
      </c>
      <c r="BF6472">
        <v>63.712775535422999</v>
      </c>
      <c r="BG6472">
        <v>63.828023757966903</v>
      </c>
      <c r="BH6472">
        <v>65.868559514283007</v>
      </c>
      <c r="BI6472">
        <v>61.003922684586897</v>
      </c>
    </row>
    <row r="6473" spans="1:61" x14ac:dyDescent="0.25">
      <c r="A6473" s="10" t="str">
        <f>VLOOKUP(D6473,'Index-Relations'!E:F,2,FALSE)</f>
        <v>ESG</v>
      </c>
      <c r="B6473" t="s">
        <v>3450</v>
      </c>
      <c r="C6473" s="53" t="s">
        <v>2762</v>
      </c>
      <c r="D6473" s="59" t="s">
        <v>2963</v>
      </c>
      <c r="E6473" s="59" t="s">
        <v>9889</v>
      </c>
      <c r="F6473" t="s">
        <v>2159</v>
      </c>
      <c r="G6473" t="s">
        <v>2158</v>
      </c>
      <c r="H6473" t="s">
        <v>2160</v>
      </c>
      <c r="I6473" s="52">
        <v>45597</v>
      </c>
      <c r="J6473" t="s">
        <v>2457</v>
      </c>
      <c r="K6473">
        <v>283</v>
      </c>
      <c r="L6473" s="73">
        <v>63.755706870951997</v>
      </c>
      <c r="M6473">
        <v>262</v>
      </c>
      <c r="N6473">
        <v>0.99122875564759405</v>
      </c>
      <c r="O6473" s="73">
        <v>63.9813655070379</v>
      </c>
      <c r="P6473">
        <v>262</v>
      </c>
      <c r="Q6473">
        <v>0.99122875564759405</v>
      </c>
      <c r="R6473">
        <v>249</v>
      </c>
      <c r="S6473">
        <v>0.95652398225395097</v>
      </c>
      <c r="T6473">
        <v>31.5416906067878</v>
      </c>
      <c r="U6473">
        <v>0.73126834283373099</v>
      </c>
      <c r="V6473">
        <v>177</v>
      </c>
      <c r="W6473">
        <v>0.27164244241227498</v>
      </c>
      <c r="X6473">
        <v>58</v>
      </c>
      <c r="Y6473">
        <v>267</v>
      </c>
      <c r="Z6473">
        <v>0.99563734237581403</v>
      </c>
      <c r="AA6473">
        <v>58.728015420913501</v>
      </c>
      <c r="AB6473">
        <v>177</v>
      </c>
      <c r="AC6473">
        <v>0.90636912346607401</v>
      </c>
      <c r="AD6473">
        <v>88</v>
      </c>
      <c r="AE6473">
        <v>8.8898751476244001E-2</v>
      </c>
      <c r="AF6473">
        <v>18</v>
      </c>
      <c r="AG6473">
        <v>4.73212505768132E-3</v>
      </c>
      <c r="AH6473">
        <v>1.4724757604329701E-3</v>
      </c>
      <c r="AI6473">
        <v>5</v>
      </c>
      <c r="AJ6473" s="73">
        <v>60.92739543351</v>
      </c>
      <c r="AK6473">
        <v>262</v>
      </c>
      <c r="AL6473">
        <v>0.99122875564759405</v>
      </c>
      <c r="AM6473">
        <v>2.8788892403636601E-4</v>
      </c>
      <c r="AN6473">
        <v>1</v>
      </c>
      <c r="AO6473">
        <v>0</v>
      </c>
      <c r="AP6473">
        <v>0</v>
      </c>
      <c r="AQ6473">
        <v>276</v>
      </c>
      <c r="AR6473">
        <v>0.99875809912043201</v>
      </c>
      <c r="AS6473">
        <v>0</v>
      </c>
      <c r="AT6473">
        <v>0</v>
      </c>
      <c r="AU6473">
        <v>0</v>
      </c>
      <c r="AV6473">
        <v>0</v>
      </c>
      <c r="AW6473">
        <v>276</v>
      </c>
      <c r="AX6473">
        <v>0.99875809912043201</v>
      </c>
      <c r="AY6473" s="73">
        <v>65.915635076708</v>
      </c>
      <c r="AZ6473">
        <v>262</v>
      </c>
      <c r="BA6473">
        <v>0.99122875564759405</v>
      </c>
      <c r="BB6473">
        <v>272</v>
      </c>
      <c r="BC6473">
        <v>0.88381332732873197</v>
      </c>
      <c r="BD6473">
        <v>4</v>
      </c>
      <c r="BE6473">
        <v>0.1149447717917</v>
      </c>
      <c r="BF6473">
        <v>63.755706870951997</v>
      </c>
      <c r="BG6473">
        <v>63.9813655070379</v>
      </c>
      <c r="BH6473">
        <v>65.915635076708</v>
      </c>
      <c r="BI6473">
        <v>60.92739543351</v>
      </c>
    </row>
    <row r="6474" spans="1:61" x14ac:dyDescent="0.25">
      <c r="A6474" s="10" t="str">
        <f>VLOOKUP(D6474,'Index-Relations'!E:F,2,FALSE)</f>
        <v>ESG</v>
      </c>
      <c r="B6474" t="s">
        <v>3450</v>
      </c>
      <c r="C6474" s="53" t="s">
        <v>2763</v>
      </c>
      <c r="D6474" s="59" t="s">
        <v>2963</v>
      </c>
      <c r="E6474" s="59" t="s">
        <v>9890</v>
      </c>
      <c r="F6474" t="s">
        <v>2159</v>
      </c>
      <c r="G6474" t="s">
        <v>2158</v>
      </c>
      <c r="H6474" t="s">
        <v>2160</v>
      </c>
      <c r="I6474" s="52">
        <v>45566</v>
      </c>
      <c r="J6474" t="s">
        <v>2457</v>
      </c>
      <c r="K6474">
        <v>283</v>
      </c>
      <c r="L6474" s="73">
        <v>63.464227519373999</v>
      </c>
      <c r="M6474">
        <v>262</v>
      </c>
      <c r="N6474">
        <v>0.99303695333336395</v>
      </c>
      <c r="O6474" s="73">
        <v>63.691864900147003</v>
      </c>
      <c r="P6474">
        <v>262</v>
      </c>
      <c r="Q6474">
        <v>0.99303695333336395</v>
      </c>
      <c r="R6474">
        <v>249</v>
      </c>
      <c r="S6474">
        <v>0.95674306866073899</v>
      </c>
      <c r="T6474">
        <v>31.948131497485701</v>
      </c>
      <c r="U6474">
        <v>0.73123761802058995</v>
      </c>
      <c r="V6474">
        <v>176</v>
      </c>
      <c r="W6474">
        <v>0.27101524906059299</v>
      </c>
      <c r="X6474">
        <v>58</v>
      </c>
      <c r="Y6474">
        <v>266</v>
      </c>
      <c r="Z6474">
        <v>0.99573397081470605</v>
      </c>
      <c r="AA6474">
        <v>56.0510127725763</v>
      </c>
      <c r="AB6474">
        <v>175</v>
      </c>
      <c r="AC6474">
        <v>0.90612807990117805</v>
      </c>
      <c r="AD6474">
        <v>89</v>
      </c>
      <c r="AE6474">
        <v>8.9307561347347506E-2</v>
      </c>
      <c r="AF6474">
        <v>19</v>
      </c>
      <c r="AG6474">
        <v>4.5643587514738702E-3</v>
      </c>
      <c r="AH6474">
        <v>1.4722029337115299E-3</v>
      </c>
      <c r="AI6474">
        <v>5</v>
      </c>
      <c r="AJ6474" s="73">
        <v>60.585929639091901</v>
      </c>
      <c r="AK6474">
        <v>262</v>
      </c>
      <c r="AL6474">
        <v>0.99303695333336395</v>
      </c>
      <c r="AM6474">
        <v>3.4859661930577898E-4</v>
      </c>
      <c r="AN6474">
        <v>1</v>
      </c>
      <c r="AO6474">
        <v>0</v>
      </c>
      <c r="AP6474">
        <v>0</v>
      </c>
      <c r="AQ6474">
        <v>276</v>
      </c>
      <c r="AR6474">
        <v>0.998725110347367</v>
      </c>
      <c r="AS6474">
        <v>0</v>
      </c>
      <c r="AT6474">
        <v>0</v>
      </c>
      <c r="AU6474">
        <v>0</v>
      </c>
      <c r="AV6474">
        <v>0</v>
      </c>
      <c r="AW6474">
        <v>276</v>
      </c>
      <c r="AX6474">
        <v>0.998725110347367</v>
      </c>
      <c r="AY6474" s="73">
        <v>65.709519229652003</v>
      </c>
      <c r="AZ6474">
        <v>262</v>
      </c>
      <c r="BA6474">
        <v>0.99303695333336395</v>
      </c>
      <c r="BB6474">
        <v>272</v>
      </c>
      <c r="BC6474">
        <v>0.87683029269271096</v>
      </c>
      <c r="BD6474">
        <v>4</v>
      </c>
      <c r="BE6474">
        <v>0.121894817654656</v>
      </c>
      <c r="BF6474">
        <v>63.464227519373999</v>
      </c>
      <c r="BG6474">
        <v>63.691864900147003</v>
      </c>
      <c r="BH6474">
        <v>65.709519229652003</v>
      </c>
      <c r="BI6474">
        <v>60.585929639091901</v>
      </c>
    </row>
    <row r="6475" spans="1:61" x14ac:dyDescent="0.25">
      <c r="A6475" s="10" t="str">
        <f>VLOOKUP(D6475,'Index-Relations'!E:F,2,FALSE)</f>
        <v>ESG</v>
      </c>
      <c r="B6475" t="s">
        <v>3450</v>
      </c>
      <c r="C6475" s="53" t="s">
        <v>2764</v>
      </c>
      <c r="D6475" s="59" t="s">
        <v>2963</v>
      </c>
      <c r="E6475" s="59" t="s">
        <v>9891</v>
      </c>
      <c r="F6475" t="s">
        <v>2159</v>
      </c>
      <c r="G6475" t="s">
        <v>2158</v>
      </c>
      <c r="H6475" t="s">
        <v>2160</v>
      </c>
      <c r="I6475" s="52">
        <v>45537</v>
      </c>
      <c r="J6475" t="s">
        <v>2457</v>
      </c>
      <c r="K6475">
        <v>292</v>
      </c>
      <c r="L6475" s="73">
        <v>63.7855049086739</v>
      </c>
      <c r="M6475">
        <v>270</v>
      </c>
      <c r="N6475">
        <v>0.99323988070900504</v>
      </c>
      <c r="O6475" s="73">
        <v>63.906152944863898</v>
      </c>
      <c r="P6475">
        <v>270</v>
      </c>
      <c r="Q6475">
        <v>0.99323988070900504</v>
      </c>
      <c r="R6475">
        <v>258</v>
      </c>
      <c r="S6475">
        <v>0.959371883164025</v>
      </c>
      <c r="T6475">
        <v>31.632455415439001</v>
      </c>
      <c r="U6475">
        <v>0.72670460039336804</v>
      </c>
      <c r="V6475">
        <v>182</v>
      </c>
      <c r="W6475">
        <v>0.26824307278533199</v>
      </c>
      <c r="X6475">
        <v>63</v>
      </c>
      <c r="Y6475">
        <v>275</v>
      </c>
      <c r="Z6475">
        <v>0.99604179591003505</v>
      </c>
      <c r="AA6475">
        <v>61.7006790130784</v>
      </c>
      <c r="AB6475">
        <v>178</v>
      </c>
      <c r="AC6475">
        <v>0.91072633781944401</v>
      </c>
      <c r="AD6475">
        <v>95</v>
      </c>
      <c r="AE6475">
        <v>8.5098001523445405E-2</v>
      </c>
      <c r="AF6475">
        <v>19</v>
      </c>
      <c r="AG6475">
        <v>4.1756606571102502E-3</v>
      </c>
      <c r="AH6475">
        <v>1.4619373078440701E-3</v>
      </c>
      <c r="AI6475">
        <v>5</v>
      </c>
      <c r="AJ6475" s="73">
        <v>60.974333055942999</v>
      </c>
      <c r="AK6475">
        <v>270</v>
      </c>
      <c r="AL6475">
        <v>0.99323988070900504</v>
      </c>
      <c r="AM6475">
        <v>5.4268366355614598E-4</v>
      </c>
      <c r="AN6475">
        <v>1</v>
      </c>
      <c r="AO6475">
        <v>0</v>
      </c>
      <c r="AP6475">
        <v>0</v>
      </c>
      <c r="AQ6475">
        <v>285</v>
      </c>
      <c r="AR6475">
        <v>0.99901105291426795</v>
      </c>
      <c r="AS6475">
        <v>0</v>
      </c>
      <c r="AT6475">
        <v>0</v>
      </c>
      <c r="AU6475">
        <v>0</v>
      </c>
      <c r="AV6475">
        <v>0</v>
      </c>
      <c r="AW6475">
        <v>285</v>
      </c>
      <c r="AX6475">
        <v>0.99901105291426795</v>
      </c>
      <c r="AY6475" s="73">
        <v>65.972165785827002</v>
      </c>
      <c r="AZ6475">
        <v>270</v>
      </c>
      <c r="BA6475">
        <v>0.99323988070900504</v>
      </c>
      <c r="BB6475">
        <v>281</v>
      </c>
      <c r="BC6475">
        <v>0.888071226275152</v>
      </c>
      <c r="BD6475">
        <v>4</v>
      </c>
      <c r="BE6475">
        <v>0.110939826639115</v>
      </c>
      <c r="BF6475">
        <v>63.7855049086739</v>
      </c>
      <c r="BG6475">
        <v>63.906152944863898</v>
      </c>
      <c r="BH6475">
        <v>65.972165785827002</v>
      </c>
      <c r="BI6475">
        <v>60.974333055942999</v>
      </c>
    </row>
    <row r="6476" spans="1:61" x14ac:dyDescent="0.25">
      <c r="A6476" s="10" t="str">
        <f>VLOOKUP(D6476,'Index-Relations'!E:F,2,FALSE)</f>
        <v>ESG</v>
      </c>
      <c r="B6476" t="s">
        <v>3450</v>
      </c>
      <c r="C6476" s="53" t="s">
        <v>3350</v>
      </c>
      <c r="D6476" s="59" t="s">
        <v>2963</v>
      </c>
      <c r="E6476" s="59" t="s">
        <v>9892</v>
      </c>
      <c r="F6476" t="s">
        <v>2159</v>
      </c>
      <c r="G6476" t="s">
        <v>2158</v>
      </c>
      <c r="H6476" t="s">
        <v>2160</v>
      </c>
      <c r="I6476" s="52">
        <v>45505</v>
      </c>
      <c r="J6476" t="s">
        <v>2457</v>
      </c>
      <c r="K6476">
        <v>292</v>
      </c>
      <c r="L6476" s="73">
        <v>63.7006961717709</v>
      </c>
      <c r="M6476">
        <v>269</v>
      </c>
      <c r="N6476">
        <v>0.99242890735038902</v>
      </c>
      <c r="O6476" s="73">
        <v>63.675454538013</v>
      </c>
      <c r="P6476">
        <v>269</v>
      </c>
      <c r="Q6476">
        <v>0.99242890735038902</v>
      </c>
      <c r="R6476">
        <v>258</v>
      </c>
      <c r="S6476">
        <v>0.95843434204537703</v>
      </c>
      <c r="T6476">
        <v>31.8057325210582</v>
      </c>
      <c r="U6476">
        <v>0.71950780842791695</v>
      </c>
      <c r="V6476">
        <v>182</v>
      </c>
      <c r="W6476">
        <v>0.27132864243131599</v>
      </c>
      <c r="X6476">
        <v>64</v>
      </c>
      <c r="Y6476">
        <v>274</v>
      </c>
      <c r="Z6476">
        <v>0.99514240020457201</v>
      </c>
      <c r="AA6476">
        <v>63.507223822960697</v>
      </c>
      <c r="AB6476">
        <v>173</v>
      </c>
      <c r="AC6476">
        <v>0.90590283004290795</v>
      </c>
      <c r="AD6476">
        <v>99</v>
      </c>
      <c r="AE6476">
        <v>8.9037674293094504E-2</v>
      </c>
      <c r="AF6476">
        <v>20</v>
      </c>
      <c r="AG6476">
        <v>5.0594956639972702E-3</v>
      </c>
      <c r="AH6476">
        <v>1.53970913749371E-3</v>
      </c>
      <c r="AI6476">
        <v>5</v>
      </c>
      <c r="AJ6476" s="73">
        <v>60.670352725104998</v>
      </c>
      <c r="AK6476">
        <v>269</v>
      </c>
      <c r="AL6476">
        <v>0.99242890735038902</v>
      </c>
      <c r="AM6476">
        <v>6.97847974411826E-4</v>
      </c>
      <c r="AN6476">
        <v>1</v>
      </c>
      <c r="AO6476">
        <v>0</v>
      </c>
      <c r="AP6476">
        <v>0</v>
      </c>
      <c r="AQ6476">
        <v>283</v>
      </c>
      <c r="AR6476">
        <v>0.99825709352827097</v>
      </c>
      <c r="AS6476">
        <v>0</v>
      </c>
      <c r="AT6476">
        <v>0</v>
      </c>
      <c r="AU6476">
        <v>0</v>
      </c>
      <c r="AV6476">
        <v>0</v>
      </c>
      <c r="AW6476">
        <v>283</v>
      </c>
      <c r="AX6476">
        <v>0.99825709352827197</v>
      </c>
      <c r="AY6476" s="73">
        <v>66.158615467879997</v>
      </c>
      <c r="AZ6476">
        <v>269</v>
      </c>
      <c r="BA6476">
        <v>0.99242890735038902</v>
      </c>
      <c r="BB6476">
        <v>279</v>
      </c>
      <c r="BC6476">
        <v>0.84584838313107702</v>
      </c>
      <c r="BD6476">
        <v>4</v>
      </c>
      <c r="BE6476">
        <v>0.152408710397194</v>
      </c>
      <c r="BF6476">
        <v>63.7006961717709</v>
      </c>
      <c r="BG6476">
        <v>63.675454538013</v>
      </c>
      <c r="BH6476">
        <v>66.158615467879997</v>
      </c>
      <c r="BI6476">
        <v>60.670352725104998</v>
      </c>
    </row>
    <row r="6477" spans="1:61" x14ac:dyDescent="0.25">
      <c r="A6477" s="10" t="str">
        <f>VLOOKUP(D6477,'Index-Relations'!E:F,2,FALSE)</f>
        <v>ESG</v>
      </c>
      <c r="B6477" t="s">
        <v>3450</v>
      </c>
      <c r="C6477" s="53" t="s">
        <v>2765</v>
      </c>
      <c r="D6477" s="59" t="s">
        <v>2963</v>
      </c>
      <c r="E6477" s="59" t="s">
        <v>9893</v>
      </c>
      <c r="F6477" t="s">
        <v>2159</v>
      </c>
      <c r="G6477" t="s">
        <v>2158</v>
      </c>
      <c r="H6477" t="s">
        <v>2160</v>
      </c>
      <c r="I6477" s="52">
        <v>45474</v>
      </c>
      <c r="J6477" t="s">
        <v>2457</v>
      </c>
      <c r="K6477">
        <v>293</v>
      </c>
      <c r="L6477" s="73">
        <v>64.307110122093903</v>
      </c>
      <c r="M6477">
        <v>271</v>
      </c>
      <c r="N6477">
        <v>0.99283350758565903</v>
      </c>
      <c r="O6477" s="73">
        <v>63.337345477212999</v>
      </c>
      <c r="P6477">
        <v>271</v>
      </c>
      <c r="Q6477">
        <v>0.99283350758565903</v>
      </c>
      <c r="R6477">
        <v>260</v>
      </c>
      <c r="S6477">
        <v>0.95845048149247503</v>
      </c>
      <c r="T6477">
        <v>32.003757347309197</v>
      </c>
      <c r="U6477">
        <v>0.73415686677035696</v>
      </c>
      <c r="V6477">
        <v>181</v>
      </c>
      <c r="W6477">
        <v>0.27578389373036399</v>
      </c>
      <c r="X6477">
        <v>63</v>
      </c>
      <c r="Y6477">
        <v>274</v>
      </c>
      <c r="Z6477">
        <v>0.99446169782750204</v>
      </c>
      <c r="AA6477">
        <v>65.247682461704301</v>
      </c>
      <c r="AB6477">
        <v>171</v>
      </c>
      <c r="AC6477">
        <v>0.901053049013948</v>
      </c>
      <c r="AD6477">
        <v>99</v>
      </c>
      <c r="AE6477">
        <v>8.8265700726946006E-2</v>
      </c>
      <c r="AF6477">
        <v>23</v>
      </c>
      <c r="AG6477">
        <v>1.06812502591059E-2</v>
      </c>
      <c r="AH6477">
        <v>1.5796372134236E-3</v>
      </c>
      <c r="AI6477">
        <v>4</v>
      </c>
      <c r="AJ6477" s="73">
        <v>60.505237083754999</v>
      </c>
      <c r="AK6477">
        <v>271</v>
      </c>
      <c r="AL6477">
        <v>0.99283350758565903</v>
      </c>
      <c r="AM6477">
        <v>6.1084138907180395E-4</v>
      </c>
      <c r="AN6477">
        <v>1</v>
      </c>
      <c r="AO6477">
        <v>0</v>
      </c>
      <c r="AP6477">
        <v>0</v>
      </c>
      <c r="AQ6477">
        <v>285</v>
      </c>
      <c r="AR6477">
        <v>0.99872179757377</v>
      </c>
      <c r="AS6477">
        <v>0</v>
      </c>
      <c r="AT6477">
        <v>0</v>
      </c>
      <c r="AU6477">
        <v>0</v>
      </c>
      <c r="AV6477">
        <v>0</v>
      </c>
      <c r="AW6477">
        <v>285</v>
      </c>
      <c r="AX6477">
        <v>0.99872179757377</v>
      </c>
      <c r="AY6477" s="73">
        <v>68.519305167000994</v>
      </c>
      <c r="AZ6477">
        <v>271</v>
      </c>
      <c r="BA6477">
        <v>0.99283350758565903</v>
      </c>
      <c r="BB6477">
        <v>281</v>
      </c>
      <c r="BC6477">
        <v>0.84361221077303605</v>
      </c>
      <c r="BD6477">
        <v>4</v>
      </c>
      <c r="BE6477">
        <v>0.155109586800733</v>
      </c>
      <c r="BF6477">
        <v>64.307110122093903</v>
      </c>
      <c r="BG6477">
        <v>63.337345477212999</v>
      </c>
      <c r="BH6477">
        <v>68.519305167000994</v>
      </c>
      <c r="BI6477">
        <v>60.505237083754999</v>
      </c>
    </row>
    <row r="6478" spans="1:61" x14ac:dyDescent="0.25">
      <c r="A6478" s="10" t="str">
        <f>VLOOKUP(D6478,'Index-Relations'!E:F,2,FALSE)</f>
        <v>ESG</v>
      </c>
      <c r="B6478" t="s">
        <v>3450</v>
      </c>
      <c r="C6478" s="53" t="s">
        <v>2766</v>
      </c>
      <c r="D6478" s="59" t="s">
        <v>2963</v>
      </c>
      <c r="E6478" s="59" t="s">
        <v>9894</v>
      </c>
      <c r="F6478" t="s">
        <v>2159</v>
      </c>
      <c r="G6478" t="s">
        <v>2158</v>
      </c>
      <c r="H6478" t="s">
        <v>2160</v>
      </c>
      <c r="I6478" s="52">
        <v>45446</v>
      </c>
      <c r="J6478" t="s">
        <v>2457</v>
      </c>
      <c r="K6478">
        <v>272</v>
      </c>
      <c r="L6478" s="73">
        <v>65.428274358864002</v>
      </c>
      <c r="M6478">
        <v>266</v>
      </c>
      <c r="N6478">
        <v>0.99781789891837003</v>
      </c>
      <c r="O6478" s="73">
        <v>64.893929679387995</v>
      </c>
      <c r="P6478">
        <v>266</v>
      </c>
      <c r="Q6478">
        <v>0.99781789891837003</v>
      </c>
      <c r="R6478">
        <v>256</v>
      </c>
      <c r="S6478">
        <v>0.96254146021598597</v>
      </c>
      <c r="T6478">
        <v>31.640193228908199</v>
      </c>
      <c r="U6478">
        <v>0.76615854042784304</v>
      </c>
      <c r="V6478">
        <v>175</v>
      </c>
      <c r="W6478">
        <v>0.30899947551588097</v>
      </c>
      <c r="X6478">
        <v>57</v>
      </c>
      <c r="Y6478">
        <v>259</v>
      </c>
      <c r="Z6478">
        <v>0.991460237319019</v>
      </c>
      <c r="AA6478">
        <v>62.084899338726402</v>
      </c>
      <c r="AB6478">
        <v>167</v>
      </c>
      <c r="AC6478">
        <v>0.90224881161085002</v>
      </c>
      <c r="AD6478">
        <v>90</v>
      </c>
      <c r="AE6478">
        <v>8.8827081942303598E-2</v>
      </c>
      <c r="AF6478">
        <v>15</v>
      </c>
      <c r="AG6478">
        <v>8.9241064468463301E-3</v>
      </c>
      <c r="AH6478">
        <v>1.4245093818827301E-3</v>
      </c>
      <c r="AI6478">
        <v>4</v>
      </c>
      <c r="AJ6478" s="73">
        <v>61.331957557122998</v>
      </c>
      <c r="AK6478">
        <v>266</v>
      </c>
      <c r="AL6478">
        <v>0.99781789891837003</v>
      </c>
      <c r="AM6478">
        <v>3.9587486166527998E-4</v>
      </c>
      <c r="AN6478">
        <v>1</v>
      </c>
      <c r="AO6478">
        <v>0</v>
      </c>
      <c r="AP6478">
        <v>0</v>
      </c>
      <c r="AQ6478">
        <v>271</v>
      </c>
      <c r="AR6478">
        <v>0.99987993894011395</v>
      </c>
      <c r="AS6478">
        <v>0</v>
      </c>
      <c r="AT6478">
        <v>0</v>
      </c>
      <c r="AU6478">
        <v>0</v>
      </c>
      <c r="AV6478">
        <v>0</v>
      </c>
      <c r="AW6478">
        <v>271</v>
      </c>
      <c r="AX6478">
        <v>0.99987993894011395</v>
      </c>
      <c r="AY6478" s="73">
        <v>69.412178498541905</v>
      </c>
      <c r="AZ6478">
        <v>266</v>
      </c>
      <c r="BA6478">
        <v>0.99781789891837003</v>
      </c>
      <c r="BB6478">
        <v>267</v>
      </c>
      <c r="BC6478">
        <v>0.83468298996522605</v>
      </c>
      <c r="BD6478">
        <v>4</v>
      </c>
      <c r="BE6478">
        <v>0.16519694897488699</v>
      </c>
      <c r="BF6478">
        <v>65.428274358864002</v>
      </c>
      <c r="BG6478">
        <v>64.893929679387995</v>
      </c>
      <c r="BH6478">
        <v>69.412178498541905</v>
      </c>
      <c r="BI6478">
        <v>61.331957557122998</v>
      </c>
    </row>
    <row r="6479" spans="1:61" x14ac:dyDescent="0.25">
      <c r="A6479" s="10" t="str">
        <f>VLOOKUP(D6479,'Index-Relations'!E:F,2,FALSE)</f>
        <v>ESG</v>
      </c>
      <c r="B6479" t="s">
        <v>3450</v>
      </c>
      <c r="C6479" s="53" t="s">
        <v>2767</v>
      </c>
      <c r="D6479" s="59" t="s">
        <v>2963</v>
      </c>
      <c r="E6479" s="59" t="s">
        <v>9895</v>
      </c>
      <c r="F6479" t="s">
        <v>2159</v>
      </c>
      <c r="G6479" t="s">
        <v>2158</v>
      </c>
      <c r="H6479" t="s">
        <v>2160</v>
      </c>
      <c r="I6479" s="52">
        <v>45413</v>
      </c>
      <c r="J6479" t="s">
        <v>2457</v>
      </c>
      <c r="K6479">
        <v>275</v>
      </c>
      <c r="L6479" s="73">
        <v>65.446802978424998</v>
      </c>
      <c r="M6479">
        <v>268</v>
      </c>
      <c r="N6479">
        <v>0.997559132337832</v>
      </c>
      <c r="O6479" s="73">
        <v>64.912858067806894</v>
      </c>
      <c r="P6479">
        <v>268</v>
      </c>
      <c r="Q6479">
        <v>0.997559132337832</v>
      </c>
      <c r="R6479">
        <v>258</v>
      </c>
      <c r="S6479">
        <v>0.96187019936719398</v>
      </c>
      <c r="T6479">
        <v>31.737338002656699</v>
      </c>
      <c r="U6479">
        <v>0.76753162506287198</v>
      </c>
      <c r="V6479">
        <v>176</v>
      </c>
      <c r="W6479">
        <v>0.30638456678717302</v>
      </c>
      <c r="X6479">
        <v>58</v>
      </c>
      <c r="Y6479">
        <v>261</v>
      </c>
      <c r="Z6479">
        <v>0.99111577117406802</v>
      </c>
      <c r="AA6479">
        <v>63.603785827320799</v>
      </c>
      <c r="AB6479">
        <v>168</v>
      </c>
      <c r="AC6479">
        <v>0.90213993535949299</v>
      </c>
      <c r="AD6479">
        <v>91</v>
      </c>
      <c r="AE6479">
        <v>8.8665388425809802E-2</v>
      </c>
      <c r="AF6479">
        <v>16</v>
      </c>
      <c r="AG6479">
        <v>9.1946762146971409E-3</v>
      </c>
      <c r="AH6479">
        <v>1.3257776715663999E-3</v>
      </c>
      <c r="AI6479">
        <v>4</v>
      </c>
      <c r="AJ6479" s="73">
        <v>61.349518665780899</v>
      </c>
      <c r="AK6479">
        <v>268</v>
      </c>
      <c r="AL6479">
        <v>0.997559132337832</v>
      </c>
      <c r="AM6479">
        <v>3.5758071391583202E-4</v>
      </c>
      <c r="AN6479">
        <v>1</v>
      </c>
      <c r="AO6479">
        <v>0</v>
      </c>
      <c r="AP6479">
        <v>0</v>
      </c>
      <c r="AQ6479">
        <v>274</v>
      </c>
      <c r="AR6479">
        <v>0.99989155280199704</v>
      </c>
      <c r="AS6479">
        <v>0</v>
      </c>
      <c r="AT6479">
        <v>0</v>
      </c>
      <c r="AU6479">
        <v>0</v>
      </c>
      <c r="AV6479">
        <v>0</v>
      </c>
      <c r="AW6479">
        <v>274</v>
      </c>
      <c r="AX6479">
        <v>0.99989155280199704</v>
      </c>
      <c r="AY6479" s="73">
        <v>69.423819578240895</v>
      </c>
      <c r="AZ6479">
        <v>268</v>
      </c>
      <c r="BA6479">
        <v>0.997559132337832</v>
      </c>
      <c r="BB6479">
        <v>270</v>
      </c>
      <c r="BC6479">
        <v>0.83745417216168405</v>
      </c>
      <c r="BD6479">
        <v>4</v>
      </c>
      <c r="BE6479">
        <v>0.16243738064031199</v>
      </c>
      <c r="BF6479">
        <v>65.446802978424998</v>
      </c>
      <c r="BG6479">
        <v>64.912858067806894</v>
      </c>
      <c r="BH6479">
        <v>69.423819578240895</v>
      </c>
      <c r="BI6479">
        <v>61.349518665780899</v>
      </c>
    </row>
    <row r="6480" spans="1:61" x14ac:dyDescent="0.25">
      <c r="A6480" s="10" t="str">
        <f>VLOOKUP(D6480,'Index-Relations'!E:F,2,FALSE)</f>
        <v>ESG</v>
      </c>
      <c r="B6480" t="s">
        <v>3450</v>
      </c>
      <c r="C6480" s="53" t="s">
        <v>2768</v>
      </c>
      <c r="D6480" s="59" t="s">
        <v>2963</v>
      </c>
      <c r="E6480" s="59" t="s">
        <v>9896</v>
      </c>
      <c r="F6480" t="s">
        <v>2159</v>
      </c>
      <c r="G6480" t="s">
        <v>2158</v>
      </c>
      <c r="H6480" t="s">
        <v>2160</v>
      </c>
      <c r="I6480" s="52">
        <v>45384</v>
      </c>
      <c r="J6480" t="s">
        <v>2457</v>
      </c>
      <c r="K6480">
        <v>275</v>
      </c>
      <c r="L6480">
        <v>68.9950452255013</v>
      </c>
      <c r="M6480">
        <v>267</v>
      </c>
      <c r="N6480">
        <v>0.99759895615157301</v>
      </c>
      <c r="O6480">
        <v>67.882872569174097</v>
      </c>
      <c r="P6480">
        <v>267</v>
      </c>
      <c r="Q6480">
        <v>0.99759895615157301</v>
      </c>
      <c r="R6480">
        <v>258</v>
      </c>
      <c r="S6480">
        <v>0.96517170531159202</v>
      </c>
      <c r="T6480">
        <v>31.606849377400501</v>
      </c>
      <c r="U6480">
        <v>0.765873400354109</v>
      </c>
      <c r="V6480">
        <v>176</v>
      </c>
      <c r="W6480">
        <v>0.30827084117742698</v>
      </c>
      <c r="X6480">
        <v>58</v>
      </c>
      <c r="Y6480">
        <v>261</v>
      </c>
      <c r="Z6480">
        <v>0.99113718394328199</v>
      </c>
      <c r="AA6480">
        <v>60.190835560556003</v>
      </c>
      <c r="AB6480">
        <v>167</v>
      </c>
      <c r="AC6480">
        <v>0.89721620491955201</v>
      </c>
      <c r="AD6480">
        <v>92</v>
      </c>
      <c r="AE6480">
        <v>9.3662932275979396E-2</v>
      </c>
      <c r="AF6480">
        <v>16</v>
      </c>
      <c r="AG6480">
        <v>9.1208628044680204E-3</v>
      </c>
      <c r="AH6480">
        <v>1.33414360516109E-3</v>
      </c>
      <c r="AI6480">
        <v>4</v>
      </c>
      <c r="AJ6480">
        <v>64.520210880967795</v>
      </c>
      <c r="AK6480">
        <v>267</v>
      </c>
      <c r="AL6480">
        <v>0.99759895615157301</v>
      </c>
      <c r="AM6480">
        <v>4.9151679109684699E-4</v>
      </c>
      <c r="AN6480">
        <v>1</v>
      </c>
      <c r="AO6480">
        <v>0</v>
      </c>
      <c r="AP6480">
        <v>0</v>
      </c>
      <c r="AQ6480">
        <v>274</v>
      </c>
      <c r="AR6480">
        <v>0.99991091309381097</v>
      </c>
      <c r="AS6480">
        <v>0</v>
      </c>
      <c r="AT6480">
        <v>0</v>
      </c>
      <c r="AU6480">
        <v>0</v>
      </c>
      <c r="AV6480">
        <v>0</v>
      </c>
      <c r="AW6480">
        <v>274</v>
      </c>
      <c r="AX6480">
        <v>0.99991091309381097</v>
      </c>
      <c r="AY6480">
        <v>72.988577881591894</v>
      </c>
      <c r="AZ6480">
        <v>267</v>
      </c>
      <c r="BA6480">
        <v>0.99759895615157301</v>
      </c>
      <c r="BB6480">
        <v>270</v>
      </c>
      <c r="BC6480">
        <v>0.84059374360674799</v>
      </c>
      <c r="BD6480">
        <v>4</v>
      </c>
      <c r="BE6480">
        <v>0.15931716948706301</v>
      </c>
      <c r="BF6480">
        <v>65.578216609784903</v>
      </c>
      <c r="BG6480">
        <v>64.841871802975007</v>
      </c>
      <c r="BH6480">
        <v>69.613900085446005</v>
      </c>
      <c r="BI6480">
        <v>61.498602396189902</v>
      </c>
    </row>
    <row r="6481" spans="1:61" x14ac:dyDescent="0.25">
      <c r="A6481" s="10" t="str">
        <f>VLOOKUP(D6481,'Index-Relations'!E:F,2,FALSE)</f>
        <v>ESG</v>
      </c>
      <c r="B6481" t="s">
        <v>3450</v>
      </c>
      <c r="C6481" s="53" t="s">
        <v>2769</v>
      </c>
      <c r="D6481" s="59" t="s">
        <v>2963</v>
      </c>
      <c r="E6481" s="59" t="s">
        <v>9897</v>
      </c>
      <c r="F6481" t="s">
        <v>2159</v>
      </c>
      <c r="G6481" t="s">
        <v>2158</v>
      </c>
      <c r="H6481" t="s">
        <v>2160</v>
      </c>
      <c r="I6481" s="52">
        <v>45352</v>
      </c>
      <c r="J6481" t="s">
        <v>2457</v>
      </c>
      <c r="K6481">
        <v>285</v>
      </c>
      <c r="L6481">
        <v>69.452279445105106</v>
      </c>
      <c r="M6481">
        <v>268</v>
      </c>
      <c r="N6481">
        <v>0.99554355879922696</v>
      </c>
      <c r="O6481">
        <v>68.625850793086002</v>
      </c>
      <c r="P6481">
        <v>268</v>
      </c>
      <c r="Q6481">
        <v>0.99554355879922696</v>
      </c>
      <c r="R6481">
        <v>265</v>
      </c>
      <c r="S6481">
        <v>0.96495903634439495</v>
      </c>
      <c r="T6481">
        <v>31.59342335142</v>
      </c>
      <c r="U6481">
        <v>0.73752431463997503</v>
      </c>
      <c r="V6481">
        <v>177</v>
      </c>
      <c r="W6481">
        <v>0.26834290138039901</v>
      </c>
      <c r="X6481">
        <v>59</v>
      </c>
      <c r="Y6481">
        <v>268</v>
      </c>
      <c r="Z6481">
        <v>0.990881010145652</v>
      </c>
      <c r="AA6481">
        <v>62.443953668071799</v>
      </c>
      <c r="AB6481">
        <v>168</v>
      </c>
      <c r="AC6481">
        <v>0.89530056030632399</v>
      </c>
      <c r="AD6481">
        <v>98</v>
      </c>
      <c r="AE6481">
        <v>9.5331680215962999E-2</v>
      </c>
      <c r="AF6481">
        <v>19</v>
      </c>
      <c r="AG6481">
        <v>9.3677594777125898E-3</v>
      </c>
      <c r="AH6481">
        <v>1.15077062286149E-3</v>
      </c>
      <c r="AI6481">
        <v>3</v>
      </c>
      <c r="AJ6481">
        <v>64.885032276923596</v>
      </c>
      <c r="AK6481">
        <v>268</v>
      </c>
      <c r="AL6481">
        <v>0.99554355879922696</v>
      </c>
      <c r="AM6481">
        <v>4.55498032079959E-4</v>
      </c>
      <c r="AN6481">
        <v>1</v>
      </c>
      <c r="AO6481">
        <v>0</v>
      </c>
      <c r="AP6481">
        <v>0</v>
      </c>
      <c r="AQ6481">
        <v>283</v>
      </c>
      <c r="AR6481">
        <v>0.99985597235670798</v>
      </c>
      <c r="AS6481">
        <v>0</v>
      </c>
      <c r="AT6481">
        <v>0</v>
      </c>
      <c r="AU6481">
        <v>0</v>
      </c>
      <c r="AV6481">
        <v>0</v>
      </c>
      <c r="AW6481">
        <v>283</v>
      </c>
      <c r="AX6481">
        <v>0.99985597235670798</v>
      </c>
      <c r="AY6481">
        <v>73.226535748333703</v>
      </c>
      <c r="AZ6481">
        <v>268</v>
      </c>
      <c r="BA6481">
        <v>0.99554355879922696</v>
      </c>
      <c r="BB6481">
        <v>279</v>
      </c>
      <c r="BC6481">
        <v>0.83676161422394801</v>
      </c>
      <c r="BD6481">
        <v>4</v>
      </c>
      <c r="BE6481">
        <v>0.16309435813275899</v>
      </c>
      <c r="BF6481">
        <v>66.095729872464901</v>
      </c>
      <c r="BG6481">
        <v>65.608637449427903</v>
      </c>
      <c r="BH6481">
        <v>69.882206755926902</v>
      </c>
      <c r="BI6481">
        <v>61.889557421286</v>
      </c>
    </row>
    <row r="6482" spans="1:61" x14ac:dyDescent="0.25">
      <c r="A6482" s="10" t="str">
        <f>VLOOKUP(D6482,'Index-Relations'!E:F,2,FALSE)</f>
        <v>ESG</v>
      </c>
      <c r="B6482" t="s">
        <v>3450</v>
      </c>
      <c r="C6482" s="53" t="s">
        <v>2770</v>
      </c>
      <c r="D6482" s="59" t="s">
        <v>2963</v>
      </c>
      <c r="E6482" s="59" t="s">
        <v>9898</v>
      </c>
      <c r="F6482" t="s">
        <v>2159</v>
      </c>
      <c r="G6482" t="s">
        <v>2158</v>
      </c>
      <c r="H6482" t="s">
        <v>2160</v>
      </c>
      <c r="I6482" s="52">
        <v>45323</v>
      </c>
      <c r="J6482" t="s">
        <v>2457</v>
      </c>
      <c r="K6482">
        <v>286</v>
      </c>
      <c r="L6482">
        <v>68.973284465083793</v>
      </c>
      <c r="M6482">
        <v>266</v>
      </c>
      <c r="N6482">
        <v>0.99535179379659</v>
      </c>
      <c r="O6482">
        <v>65.440725327406</v>
      </c>
      <c r="P6482">
        <v>266</v>
      </c>
      <c r="Q6482">
        <v>0.99535179379659</v>
      </c>
      <c r="R6482">
        <v>266</v>
      </c>
      <c r="S6482">
        <v>0.96255727044589701</v>
      </c>
      <c r="T6482">
        <v>31.853392587673898</v>
      </c>
      <c r="U6482">
        <v>0.74638059417192304</v>
      </c>
      <c r="V6482">
        <v>178</v>
      </c>
      <c r="W6482">
        <v>0.27949861939392101</v>
      </c>
      <c r="X6482">
        <v>58</v>
      </c>
      <c r="Y6482">
        <v>269</v>
      </c>
      <c r="Z6482">
        <v>0.99101352052021596</v>
      </c>
      <c r="AA6482">
        <v>63.791048669496199</v>
      </c>
      <c r="AB6482">
        <v>169</v>
      </c>
      <c r="AC6482">
        <v>0.90048685865153899</v>
      </c>
      <c r="AD6482">
        <v>98</v>
      </c>
      <c r="AE6482">
        <v>9.0286423223971402E-2</v>
      </c>
      <c r="AF6482">
        <v>19</v>
      </c>
      <c r="AG6482">
        <v>9.2267181244893495E-3</v>
      </c>
      <c r="AH6482">
        <v>1.1938340723659699E-3</v>
      </c>
      <c r="AI6482">
        <v>3</v>
      </c>
      <c r="AJ6482">
        <v>65.351531042423602</v>
      </c>
      <c r="AK6482">
        <v>266</v>
      </c>
      <c r="AL6482">
        <v>0.99535179379659</v>
      </c>
      <c r="AM6482">
        <v>4.9246985784570305E-4</v>
      </c>
      <c r="AN6482">
        <v>1</v>
      </c>
      <c r="AO6482">
        <v>0</v>
      </c>
      <c r="AP6482">
        <v>0</v>
      </c>
      <c r="AQ6482">
        <v>284</v>
      </c>
      <c r="AR6482">
        <v>0.99984961429882802</v>
      </c>
      <c r="AS6482">
        <v>0</v>
      </c>
      <c r="AT6482">
        <v>0</v>
      </c>
      <c r="AU6482">
        <v>0</v>
      </c>
      <c r="AV6482">
        <v>0</v>
      </c>
      <c r="AW6482">
        <v>284</v>
      </c>
      <c r="AX6482">
        <v>0.99984961429882802</v>
      </c>
      <c r="AY6482">
        <v>73.508538493389693</v>
      </c>
      <c r="AZ6482">
        <v>266</v>
      </c>
      <c r="BA6482">
        <v>0.99535179379659</v>
      </c>
      <c r="BB6482">
        <v>279</v>
      </c>
      <c r="BC6482">
        <v>0.82915530063922904</v>
      </c>
      <c r="BD6482">
        <v>5</v>
      </c>
      <c r="BE6482">
        <v>0.170694313659599</v>
      </c>
      <c r="BF6482">
        <v>65.430617276538001</v>
      </c>
      <c r="BG6482">
        <v>62.531561730924899</v>
      </c>
      <c r="BH6482">
        <v>70.140496850496902</v>
      </c>
      <c r="BI6482">
        <v>62.260115333285903</v>
      </c>
    </row>
    <row r="6483" spans="1:61" x14ac:dyDescent="0.25">
      <c r="A6483" s="10" t="str">
        <f>VLOOKUP(D6483,'Index-Relations'!E:F,2,FALSE)</f>
        <v>ESG</v>
      </c>
      <c r="B6483" t="s">
        <v>3450</v>
      </c>
      <c r="C6483" s="53" t="s">
        <v>2760</v>
      </c>
      <c r="D6483" s="59" t="s">
        <v>3152</v>
      </c>
      <c r="E6483" s="59" t="s">
        <v>9899</v>
      </c>
      <c r="F6483" t="s">
        <v>2163</v>
      </c>
      <c r="G6483" t="s">
        <v>2162</v>
      </c>
      <c r="H6483" t="s">
        <v>2164</v>
      </c>
      <c r="I6483" s="52">
        <v>45659</v>
      </c>
      <c r="J6483" t="s">
        <v>2457</v>
      </c>
      <c r="K6483">
        <v>205</v>
      </c>
      <c r="L6483" s="73">
        <v>64.492708202399001</v>
      </c>
      <c r="M6483">
        <v>194</v>
      </c>
      <c r="N6483">
        <v>0.99291716066171198</v>
      </c>
      <c r="O6483" s="73">
        <v>64.256345985012999</v>
      </c>
      <c r="P6483">
        <v>194</v>
      </c>
      <c r="Q6483">
        <v>0.99291716066171198</v>
      </c>
      <c r="R6483">
        <v>190</v>
      </c>
      <c r="S6483">
        <v>0.98453718133565105</v>
      </c>
      <c r="T6483">
        <v>29.909546693680898</v>
      </c>
      <c r="U6483">
        <v>0.73838074415653199</v>
      </c>
      <c r="V6483">
        <v>124</v>
      </c>
      <c r="W6483">
        <v>0.18890189229277601</v>
      </c>
      <c r="X6483">
        <v>36</v>
      </c>
      <c r="Y6483">
        <v>205</v>
      </c>
      <c r="Z6483">
        <v>0.999999999999999</v>
      </c>
      <c r="AA6483">
        <v>28.4866845998461</v>
      </c>
      <c r="AB6483">
        <v>133</v>
      </c>
      <c r="AC6483">
        <v>0.90185217721130795</v>
      </c>
      <c r="AD6483">
        <v>72</v>
      </c>
      <c r="AE6483">
        <v>9.8147822788691802E-2</v>
      </c>
      <c r="AF6483">
        <v>0</v>
      </c>
      <c r="AG6483">
        <v>0</v>
      </c>
      <c r="AH6483">
        <v>5.8802655613683897E-5</v>
      </c>
      <c r="AI6483">
        <v>3</v>
      </c>
      <c r="AJ6483" s="73">
        <v>62.095684838035901</v>
      </c>
      <c r="AK6483">
        <v>194</v>
      </c>
      <c r="AL6483">
        <v>0.99291716066171198</v>
      </c>
      <c r="AM6483">
        <v>0</v>
      </c>
      <c r="AN6483">
        <v>0</v>
      </c>
      <c r="AO6483">
        <v>0</v>
      </c>
      <c r="AP6483">
        <v>0</v>
      </c>
      <c r="AQ6483">
        <v>205</v>
      </c>
      <c r="AR6483">
        <v>0.999999999999999</v>
      </c>
      <c r="AS6483">
        <v>0</v>
      </c>
      <c r="AT6483">
        <v>0</v>
      </c>
      <c r="AU6483">
        <v>0</v>
      </c>
      <c r="AV6483">
        <v>0</v>
      </c>
      <c r="AW6483">
        <v>205</v>
      </c>
      <c r="AX6483">
        <v>0.999999999999999</v>
      </c>
      <c r="AY6483" s="73">
        <v>66.892306743185898</v>
      </c>
      <c r="AZ6483">
        <v>194</v>
      </c>
      <c r="BA6483">
        <v>0.99291716066171198</v>
      </c>
      <c r="BB6483">
        <v>203</v>
      </c>
      <c r="BC6483">
        <v>0.94001738822525405</v>
      </c>
      <c r="BD6483">
        <v>2</v>
      </c>
      <c r="BE6483">
        <v>5.9982611774745502E-2</v>
      </c>
      <c r="BF6483">
        <v>64.492708202399001</v>
      </c>
      <c r="BG6483">
        <v>64.256345985012999</v>
      </c>
      <c r="BH6483">
        <v>66.892306743185898</v>
      </c>
      <c r="BI6483">
        <v>62.095684838035901</v>
      </c>
    </row>
    <row r="6484" spans="1:61" x14ac:dyDescent="0.25">
      <c r="A6484" s="10" t="str">
        <f>VLOOKUP(D6484,'Index-Relations'!E:F,2,FALSE)</f>
        <v>ESG</v>
      </c>
      <c r="B6484" t="s">
        <v>3450</v>
      </c>
      <c r="C6484" s="53" t="s">
        <v>2761</v>
      </c>
      <c r="D6484" s="59" t="s">
        <v>3152</v>
      </c>
      <c r="E6484" s="59" t="s">
        <v>9900</v>
      </c>
      <c r="F6484" t="s">
        <v>2163</v>
      </c>
      <c r="G6484" t="s">
        <v>2162</v>
      </c>
      <c r="H6484" t="s">
        <v>2164</v>
      </c>
      <c r="I6484" s="52">
        <v>45628</v>
      </c>
      <c r="J6484" t="s">
        <v>2457</v>
      </c>
      <c r="K6484">
        <v>196</v>
      </c>
      <c r="L6484" s="73">
        <v>63.712919034309003</v>
      </c>
      <c r="M6484">
        <v>190</v>
      </c>
      <c r="N6484">
        <v>0.99375842451824503</v>
      </c>
      <c r="O6484" s="73">
        <v>63.687744113206897</v>
      </c>
      <c r="P6484">
        <v>190</v>
      </c>
      <c r="Q6484">
        <v>0.99375842451824503</v>
      </c>
      <c r="R6484">
        <v>183</v>
      </c>
      <c r="S6484">
        <v>0.98302344371984796</v>
      </c>
      <c r="T6484">
        <v>30.632905619062399</v>
      </c>
      <c r="U6484">
        <v>0.74061244861188003</v>
      </c>
      <c r="V6484">
        <v>121</v>
      </c>
      <c r="W6484">
        <v>0.200888162907644</v>
      </c>
      <c r="X6484">
        <v>36</v>
      </c>
      <c r="Y6484">
        <v>196</v>
      </c>
      <c r="Z6484">
        <v>1</v>
      </c>
      <c r="AA6484">
        <v>29.693787244212501</v>
      </c>
      <c r="AB6484">
        <v>130</v>
      </c>
      <c r="AC6484">
        <v>0.89821495666593998</v>
      </c>
      <c r="AD6484">
        <v>66</v>
      </c>
      <c r="AE6484">
        <v>0.10178504333405899</v>
      </c>
      <c r="AF6484">
        <v>0</v>
      </c>
      <c r="AG6484">
        <v>2.6367999999999998E-16</v>
      </c>
      <c r="AH6484">
        <v>6.7497190461197806E-5</v>
      </c>
      <c r="AI6484">
        <v>2</v>
      </c>
      <c r="AJ6484" s="73">
        <v>60.951356813196</v>
      </c>
      <c r="AK6484">
        <v>190</v>
      </c>
      <c r="AL6484">
        <v>0.99375842451824503</v>
      </c>
      <c r="AM6484">
        <v>0</v>
      </c>
      <c r="AN6484">
        <v>0</v>
      </c>
      <c r="AO6484">
        <v>0</v>
      </c>
      <c r="AP6484">
        <v>0</v>
      </c>
      <c r="AQ6484">
        <v>196</v>
      </c>
      <c r="AR6484">
        <v>1</v>
      </c>
      <c r="AS6484">
        <v>0</v>
      </c>
      <c r="AT6484">
        <v>0</v>
      </c>
      <c r="AU6484">
        <v>0</v>
      </c>
      <c r="AV6484">
        <v>0</v>
      </c>
      <c r="AW6484">
        <v>196</v>
      </c>
      <c r="AX6484">
        <v>1</v>
      </c>
      <c r="AY6484" s="73">
        <v>66.383582924731002</v>
      </c>
      <c r="AZ6484">
        <v>190</v>
      </c>
      <c r="BA6484">
        <v>0.99375842451824503</v>
      </c>
      <c r="BB6484">
        <v>194</v>
      </c>
      <c r="BC6484">
        <v>0.93472608659078804</v>
      </c>
      <c r="BD6484">
        <v>2</v>
      </c>
      <c r="BE6484">
        <v>6.5273913409211695E-2</v>
      </c>
      <c r="BF6484">
        <v>63.712919034309003</v>
      </c>
      <c r="BG6484">
        <v>63.687744113206897</v>
      </c>
      <c r="BH6484">
        <v>66.383582924731002</v>
      </c>
      <c r="BI6484">
        <v>60.951356813196</v>
      </c>
    </row>
    <row r="6485" spans="1:61" x14ac:dyDescent="0.25">
      <c r="A6485" s="10" t="str">
        <f>VLOOKUP(D6485,'Index-Relations'!E:F,2,FALSE)</f>
        <v>ESG</v>
      </c>
      <c r="B6485" t="s">
        <v>3450</v>
      </c>
      <c r="C6485" s="53" t="s">
        <v>2762</v>
      </c>
      <c r="D6485" s="59" t="s">
        <v>3152</v>
      </c>
      <c r="E6485" s="59" t="s">
        <v>9901</v>
      </c>
      <c r="F6485" t="s">
        <v>2163</v>
      </c>
      <c r="G6485" t="s">
        <v>2162</v>
      </c>
      <c r="H6485" t="s">
        <v>2164</v>
      </c>
      <c r="I6485" s="52">
        <v>45597</v>
      </c>
      <c r="J6485" t="s">
        <v>2457</v>
      </c>
      <c r="K6485">
        <v>196</v>
      </c>
      <c r="L6485" s="73">
        <v>63.8636887771939</v>
      </c>
      <c r="M6485">
        <v>190</v>
      </c>
      <c r="N6485">
        <v>0.99335229570842698</v>
      </c>
      <c r="O6485" s="73">
        <v>63.896421127603901</v>
      </c>
      <c r="P6485">
        <v>190</v>
      </c>
      <c r="Q6485">
        <v>0.99335229570842698</v>
      </c>
      <c r="R6485">
        <v>183</v>
      </c>
      <c r="S6485">
        <v>0.98154863993975505</v>
      </c>
      <c r="T6485">
        <v>30.9240026565191</v>
      </c>
      <c r="U6485">
        <v>0.743592635004935</v>
      </c>
      <c r="V6485">
        <v>121</v>
      </c>
      <c r="W6485">
        <v>0.20534383299742701</v>
      </c>
      <c r="X6485">
        <v>36</v>
      </c>
      <c r="Y6485">
        <v>196</v>
      </c>
      <c r="Z6485">
        <v>0.999999999999999</v>
      </c>
      <c r="AA6485">
        <v>30.396379157497499</v>
      </c>
      <c r="AB6485">
        <v>129</v>
      </c>
      <c r="AC6485">
        <v>0.90028758616288995</v>
      </c>
      <c r="AD6485">
        <v>67</v>
      </c>
      <c r="AE6485">
        <v>9.97124138371102E-2</v>
      </c>
      <c r="AF6485">
        <v>0</v>
      </c>
      <c r="AG6485">
        <v>0</v>
      </c>
      <c r="AH6485">
        <v>6.6644304123360793E-5</v>
      </c>
      <c r="AI6485">
        <v>2</v>
      </c>
      <c r="AJ6485" s="73">
        <v>61.051194770280901</v>
      </c>
      <c r="AK6485">
        <v>190</v>
      </c>
      <c r="AL6485">
        <v>0.99335229570842698</v>
      </c>
      <c r="AM6485">
        <v>0</v>
      </c>
      <c r="AN6485">
        <v>0</v>
      </c>
      <c r="AO6485">
        <v>0</v>
      </c>
      <c r="AP6485">
        <v>0</v>
      </c>
      <c r="AQ6485">
        <v>196</v>
      </c>
      <c r="AR6485">
        <v>1</v>
      </c>
      <c r="AS6485">
        <v>0</v>
      </c>
      <c r="AT6485">
        <v>0</v>
      </c>
      <c r="AU6485">
        <v>0</v>
      </c>
      <c r="AV6485">
        <v>0</v>
      </c>
      <c r="AW6485">
        <v>196</v>
      </c>
      <c r="AX6485">
        <v>1</v>
      </c>
      <c r="AY6485" s="73">
        <v>66.501496651439993</v>
      </c>
      <c r="AZ6485">
        <v>190</v>
      </c>
      <c r="BA6485">
        <v>0.99335229570842698</v>
      </c>
      <c r="BB6485">
        <v>194</v>
      </c>
      <c r="BC6485">
        <v>0.92912442629110903</v>
      </c>
      <c r="BD6485">
        <v>2</v>
      </c>
      <c r="BE6485">
        <v>7.0875573708890693E-2</v>
      </c>
      <c r="BF6485">
        <v>63.8636887771939</v>
      </c>
      <c r="BG6485">
        <v>63.896421127603901</v>
      </c>
      <c r="BH6485">
        <v>66.501496651439993</v>
      </c>
      <c r="BI6485">
        <v>61.051194770280901</v>
      </c>
    </row>
    <row r="6486" spans="1:61" x14ac:dyDescent="0.25">
      <c r="A6486" s="10" t="str">
        <f>VLOOKUP(D6486,'Index-Relations'!E:F,2,FALSE)</f>
        <v>ESG</v>
      </c>
      <c r="B6486" t="s">
        <v>3450</v>
      </c>
      <c r="C6486" s="53" t="s">
        <v>2763</v>
      </c>
      <c r="D6486" s="59" t="s">
        <v>3152</v>
      </c>
      <c r="E6486" s="59" t="s">
        <v>9902</v>
      </c>
      <c r="F6486" t="s">
        <v>2163</v>
      </c>
      <c r="G6486" t="s">
        <v>2162</v>
      </c>
      <c r="H6486" t="s">
        <v>2164</v>
      </c>
      <c r="I6486" s="52">
        <v>45566</v>
      </c>
      <c r="J6486" t="s">
        <v>2457</v>
      </c>
      <c r="K6486">
        <v>196</v>
      </c>
      <c r="L6486" s="73">
        <v>63.476012794924998</v>
      </c>
      <c r="M6486">
        <v>190</v>
      </c>
      <c r="N6486">
        <v>0.99551972640069997</v>
      </c>
      <c r="O6486" s="73">
        <v>63.510738588491897</v>
      </c>
      <c r="P6486">
        <v>190</v>
      </c>
      <c r="Q6486">
        <v>0.99551972640069997</v>
      </c>
      <c r="R6486">
        <v>183</v>
      </c>
      <c r="S6486">
        <v>0.98279428778470601</v>
      </c>
      <c r="T6486">
        <v>31.323712149235</v>
      </c>
      <c r="U6486">
        <v>0.74707211129921802</v>
      </c>
      <c r="V6486">
        <v>121</v>
      </c>
      <c r="W6486">
        <v>0.205314918135444</v>
      </c>
      <c r="X6486">
        <v>36</v>
      </c>
      <c r="Y6486">
        <v>196</v>
      </c>
      <c r="Z6486">
        <v>1</v>
      </c>
      <c r="AA6486">
        <v>29.0953583430239</v>
      </c>
      <c r="AB6486">
        <v>128</v>
      </c>
      <c r="AC6486">
        <v>0.899149925094335</v>
      </c>
      <c r="AD6486">
        <v>68</v>
      </c>
      <c r="AE6486">
        <v>0.100850074905664</v>
      </c>
      <c r="AF6486">
        <v>0</v>
      </c>
      <c r="AG6486">
        <v>0</v>
      </c>
      <c r="AH6486">
        <v>6.9499602995262493E-5</v>
      </c>
      <c r="AI6486">
        <v>2</v>
      </c>
      <c r="AJ6486" s="73">
        <v>60.603013944498898</v>
      </c>
      <c r="AK6486">
        <v>190</v>
      </c>
      <c r="AL6486">
        <v>0.99551972640069997</v>
      </c>
      <c r="AM6486">
        <v>0</v>
      </c>
      <c r="AN6486">
        <v>0</v>
      </c>
      <c r="AO6486">
        <v>0</v>
      </c>
      <c r="AP6486">
        <v>0</v>
      </c>
      <c r="AQ6486">
        <v>196</v>
      </c>
      <c r="AR6486">
        <v>0.999999999999999</v>
      </c>
      <c r="AS6486">
        <v>0</v>
      </c>
      <c r="AT6486">
        <v>0</v>
      </c>
      <c r="AU6486">
        <v>0</v>
      </c>
      <c r="AV6486">
        <v>0</v>
      </c>
      <c r="AW6486">
        <v>196</v>
      </c>
      <c r="AX6486">
        <v>0.999999999999999</v>
      </c>
      <c r="AY6486" s="73">
        <v>66.250758835453993</v>
      </c>
      <c r="AZ6486">
        <v>190</v>
      </c>
      <c r="BA6486">
        <v>0.99551972640069997</v>
      </c>
      <c r="BB6486">
        <v>194</v>
      </c>
      <c r="BC6486">
        <v>0.92462472045341904</v>
      </c>
      <c r="BD6486">
        <v>2</v>
      </c>
      <c r="BE6486">
        <v>7.5375279546580798E-2</v>
      </c>
      <c r="BF6486">
        <v>63.476012794924998</v>
      </c>
      <c r="BG6486">
        <v>63.510738588491897</v>
      </c>
      <c r="BH6486">
        <v>66.250758835453993</v>
      </c>
      <c r="BI6486">
        <v>60.603013944498898</v>
      </c>
    </row>
    <row r="6487" spans="1:61" x14ac:dyDescent="0.25">
      <c r="A6487" s="10" t="str">
        <f>VLOOKUP(D6487,'Index-Relations'!E:F,2,FALSE)</f>
        <v>ESG</v>
      </c>
      <c r="B6487" t="s">
        <v>3450</v>
      </c>
      <c r="C6487" s="53" t="s">
        <v>2764</v>
      </c>
      <c r="D6487" s="59" t="s">
        <v>3152</v>
      </c>
      <c r="E6487" s="59" t="s">
        <v>9903</v>
      </c>
      <c r="F6487" t="s">
        <v>2163</v>
      </c>
      <c r="G6487" t="s">
        <v>2162</v>
      </c>
      <c r="H6487" t="s">
        <v>2164</v>
      </c>
      <c r="I6487" s="52">
        <v>45537</v>
      </c>
      <c r="J6487" t="s">
        <v>2457</v>
      </c>
      <c r="K6487">
        <v>165</v>
      </c>
      <c r="L6487" s="73">
        <v>65.236895768661</v>
      </c>
      <c r="M6487">
        <v>158</v>
      </c>
      <c r="N6487">
        <v>0.99434065995422105</v>
      </c>
      <c r="O6487" s="73">
        <v>65.810963894857906</v>
      </c>
      <c r="P6487">
        <v>158</v>
      </c>
      <c r="Q6487">
        <v>0.99434065995422105</v>
      </c>
      <c r="R6487">
        <v>153</v>
      </c>
      <c r="S6487">
        <v>0.98176075857195899</v>
      </c>
      <c r="T6487">
        <v>29.456566161840598</v>
      </c>
      <c r="U6487">
        <v>0.73437615093770603</v>
      </c>
      <c r="V6487">
        <v>98</v>
      </c>
      <c r="W6487">
        <v>0.167707586877272</v>
      </c>
      <c r="X6487">
        <v>34</v>
      </c>
      <c r="Y6487">
        <v>165</v>
      </c>
      <c r="Z6487">
        <v>0.999999999999999</v>
      </c>
      <c r="AA6487">
        <v>21.2119270910251</v>
      </c>
      <c r="AB6487">
        <v>108</v>
      </c>
      <c r="AC6487">
        <v>0.91964303388574098</v>
      </c>
      <c r="AD6487">
        <v>57</v>
      </c>
      <c r="AE6487">
        <v>8.0356966114258396E-2</v>
      </c>
      <c r="AF6487">
        <v>0</v>
      </c>
      <c r="AG6487">
        <v>1.8041000000000001E-16</v>
      </c>
      <c r="AH6487">
        <v>5.9428207424668202E-5</v>
      </c>
      <c r="AI6487">
        <v>2</v>
      </c>
      <c r="AJ6487" s="73">
        <v>61.924844435102898</v>
      </c>
      <c r="AK6487">
        <v>158</v>
      </c>
      <c r="AL6487">
        <v>0.99434065995422105</v>
      </c>
      <c r="AM6487">
        <v>0</v>
      </c>
      <c r="AN6487">
        <v>0</v>
      </c>
      <c r="AO6487">
        <v>0</v>
      </c>
      <c r="AP6487">
        <v>0</v>
      </c>
      <c r="AQ6487">
        <v>165</v>
      </c>
      <c r="AR6487">
        <v>1</v>
      </c>
      <c r="AS6487">
        <v>0</v>
      </c>
      <c r="AT6487">
        <v>0</v>
      </c>
      <c r="AU6487">
        <v>0</v>
      </c>
      <c r="AV6487">
        <v>0</v>
      </c>
      <c r="AW6487">
        <v>165</v>
      </c>
      <c r="AX6487">
        <v>0.999999999999999</v>
      </c>
      <c r="AY6487" s="73">
        <v>67.615699862124899</v>
      </c>
      <c r="AZ6487">
        <v>158</v>
      </c>
      <c r="BA6487">
        <v>0.99434065995422105</v>
      </c>
      <c r="BB6487">
        <v>163</v>
      </c>
      <c r="BC6487">
        <v>0.92500792215299099</v>
      </c>
      <c r="BD6487">
        <v>2</v>
      </c>
      <c r="BE6487">
        <v>7.4992077847008301E-2</v>
      </c>
      <c r="BF6487">
        <v>65.236895768661</v>
      </c>
      <c r="BG6487">
        <v>65.810963894857906</v>
      </c>
      <c r="BH6487">
        <v>67.615699862124899</v>
      </c>
      <c r="BI6487">
        <v>61.924844435102898</v>
      </c>
    </row>
    <row r="6488" spans="1:61" x14ac:dyDescent="0.25">
      <c r="A6488" s="10" t="str">
        <f>VLOOKUP(D6488,'Index-Relations'!E:F,2,FALSE)</f>
        <v>ESG</v>
      </c>
      <c r="B6488" t="s">
        <v>3450</v>
      </c>
      <c r="C6488" s="53" t="s">
        <v>3350</v>
      </c>
      <c r="D6488" s="59" t="s">
        <v>3152</v>
      </c>
      <c r="E6488" s="59" t="s">
        <v>9904</v>
      </c>
      <c r="F6488" t="s">
        <v>2163</v>
      </c>
      <c r="G6488" t="s">
        <v>2162</v>
      </c>
      <c r="H6488" t="s">
        <v>2164</v>
      </c>
      <c r="I6488" s="52">
        <v>45505</v>
      </c>
      <c r="J6488" t="s">
        <v>2457</v>
      </c>
      <c r="K6488">
        <v>165</v>
      </c>
      <c r="L6488" s="73">
        <v>65.097372801636993</v>
      </c>
      <c r="M6488">
        <v>158</v>
      </c>
      <c r="N6488">
        <v>0.99360254729565101</v>
      </c>
      <c r="O6488" s="73">
        <v>65.579928252406006</v>
      </c>
      <c r="P6488">
        <v>158</v>
      </c>
      <c r="Q6488">
        <v>0.99360254729565101</v>
      </c>
      <c r="R6488">
        <v>153</v>
      </c>
      <c r="S6488">
        <v>0.98120293345474296</v>
      </c>
      <c r="T6488">
        <v>29.561477258486502</v>
      </c>
      <c r="U6488">
        <v>0.73211437996892303</v>
      </c>
      <c r="V6488">
        <v>98</v>
      </c>
      <c r="W6488">
        <v>0.173182472991012</v>
      </c>
      <c r="X6488">
        <v>34</v>
      </c>
      <c r="Y6488">
        <v>165</v>
      </c>
      <c r="Z6488">
        <v>1</v>
      </c>
      <c r="AA6488">
        <v>21.382485543364801</v>
      </c>
      <c r="AB6488">
        <v>104</v>
      </c>
      <c r="AC6488">
        <v>0.92609591296548199</v>
      </c>
      <c r="AD6488">
        <v>61</v>
      </c>
      <c r="AE6488">
        <v>7.3904087034518104E-2</v>
      </c>
      <c r="AF6488">
        <v>0</v>
      </c>
      <c r="AG6488">
        <v>0</v>
      </c>
      <c r="AH6488">
        <v>1.2960728433638501E-4</v>
      </c>
      <c r="AI6488">
        <v>2</v>
      </c>
      <c r="AJ6488" s="73">
        <v>61.458065425895001</v>
      </c>
      <c r="AK6488">
        <v>158</v>
      </c>
      <c r="AL6488">
        <v>0.99360254729565101</v>
      </c>
      <c r="AM6488">
        <v>0</v>
      </c>
      <c r="AN6488">
        <v>0</v>
      </c>
      <c r="AO6488">
        <v>0</v>
      </c>
      <c r="AP6488">
        <v>0</v>
      </c>
      <c r="AQ6488">
        <v>165</v>
      </c>
      <c r="AR6488">
        <v>0.999999999999999</v>
      </c>
      <c r="AS6488">
        <v>0</v>
      </c>
      <c r="AT6488">
        <v>0</v>
      </c>
      <c r="AU6488">
        <v>0</v>
      </c>
      <c r="AV6488">
        <v>0</v>
      </c>
      <c r="AW6488">
        <v>165</v>
      </c>
      <c r="AX6488">
        <v>0.999999999999999</v>
      </c>
      <c r="AY6488" s="73">
        <v>67.776558590174005</v>
      </c>
      <c r="AZ6488">
        <v>158</v>
      </c>
      <c r="BA6488">
        <v>0.99360254729565101</v>
      </c>
      <c r="BB6488">
        <v>162</v>
      </c>
      <c r="BC6488">
        <v>0.86855999252894001</v>
      </c>
      <c r="BD6488">
        <v>3</v>
      </c>
      <c r="BE6488">
        <v>0.13144000747105899</v>
      </c>
      <c r="BF6488">
        <v>65.097372801636993</v>
      </c>
      <c r="BG6488">
        <v>65.579928252406006</v>
      </c>
      <c r="BH6488">
        <v>67.776558590174005</v>
      </c>
      <c r="BI6488">
        <v>61.458065425895001</v>
      </c>
    </row>
    <row r="6489" spans="1:61" x14ac:dyDescent="0.25">
      <c r="A6489" s="10" t="str">
        <f>VLOOKUP(D6489,'Index-Relations'!E:F,2,FALSE)</f>
        <v>ESG</v>
      </c>
      <c r="B6489" t="s">
        <v>3450</v>
      </c>
      <c r="C6489" s="53" t="s">
        <v>2765</v>
      </c>
      <c r="D6489" s="59" t="s">
        <v>3152</v>
      </c>
      <c r="E6489" s="59" t="s">
        <v>9905</v>
      </c>
      <c r="F6489" t="s">
        <v>2163</v>
      </c>
      <c r="G6489" t="s">
        <v>2162</v>
      </c>
      <c r="H6489" t="s">
        <v>2164</v>
      </c>
      <c r="I6489" s="52">
        <v>45474</v>
      </c>
      <c r="J6489" t="s">
        <v>2457</v>
      </c>
      <c r="K6489">
        <v>166</v>
      </c>
      <c r="L6489" s="73">
        <v>65.338884610977004</v>
      </c>
      <c r="M6489">
        <v>159</v>
      </c>
      <c r="N6489">
        <v>0.99330644125770995</v>
      </c>
      <c r="O6489" s="73">
        <v>64.928898335371898</v>
      </c>
      <c r="P6489">
        <v>159</v>
      </c>
      <c r="Q6489">
        <v>0.99330644125770995</v>
      </c>
      <c r="R6489">
        <v>154</v>
      </c>
      <c r="S6489">
        <v>0.98162984446567803</v>
      </c>
      <c r="T6489">
        <v>29.497487126051801</v>
      </c>
      <c r="U6489">
        <v>0.74509674482625399</v>
      </c>
      <c r="V6489">
        <v>99</v>
      </c>
      <c r="W6489">
        <v>0.17224784090366399</v>
      </c>
      <c r="X6489">
        <v>34</v>
      </c>
      <c r="Y6489">
        <v>166</v>
      </c>
      <c r="Z6489">
        <v>0.999999999999999</v>
      </c>
      <c r="AA6489">
        <v>22.569269802128801</v>
      </c>
      <c r="AB6489">
        <v>105</v>
      </c>
      <c r="AC6489">
        <v>0.925475596307063</v>
      </c>
      <c r="AD6489">
        <v>61</v>
      </c>
      <c r="AE6489">
        <v>7.4524403692936003E-2</v>
      </c>
      <c r="AF6489">
        <v>0</v>
      </c>
      <c r="AG6489">
        <v>4.9959999999999997E-16</v>
      </c>
      <c r="AH6489">
        <v>1.27668553831041E-4</v>
      </c>
      <c r="AI6489">
        <v>2</v>
      </c>
      <c r="AJ6489" s="73">
        <v>61.137627946647001</v>
      </c>
      <c r="AK6489">
        <v>159</v>
      </c>
      <c r="AL6489">
        <v>0.99330644125770995</v>
      </c>
      <c r="AM6489">
        <v>0</v>
      </c>
      <c r="AN6489">
        <v>0</v>
      </c>
      <c r="AO6489">
        <v>0</v>
      </c>
      <c r="AP6489">
        <v>0</v>
      </c>
      <c r="AQ6489">
        <v>166</v>
      </c>
      <c r="AR6489">
        <v>1</v>
      </c>
      <c r="AS6489">
        <v>0</v>
      </c>
      <c r="AT6489">
        <v>0</v>
      </c>
      <c r="AU6489">
        <v>0</v>
      </c>
      <c r="AV6489">
        <v>0</v>
      </c>
      <c r="AW6489">
        <v>166</v>
      </c>
      <c r="AX6489">
        <v>1</v>
      </c>
      <c r="AY6489" s="73">
        <v>69.517526311735907</v>
      </c>
      <c r="AZ6489">
        <v>159</v>
      </c>
      <c r="BA6489">
        <v>0.99330644125770995</v>
      </c>
      <c r="BB6489">
        <v>163</v>
      </c>
      <c r="BC6489">
        <v>0.86642645901868898</v>
      </c>
      <c r="BD6489">
        <v>3</v>
      </c>
      <c r="BE6489">
        <v>0.13357354098131</v>
      </c>
      <c r="BF6489">
        <v>65.338884610977004</v>
      </c>
      <c r="BG6489">
        <v>64.928898335371898</v>
      </c>
      <c r="BH6489">
        <v>69.517526311735907</v>
      </c>
      <c r="BI6489">
        <v>61.137627946647001</v>
      </c>
    </row>
    <row r="6490" spans="1:61" x14ac:dyDescent="0.25">
      <c r="A6490" s="10" t="str">
        <f>VLOOKUP(D6490,'Index-Relations'!E:F,2,FALSE)</f>
        <v>ESG</v>
      </c>
      <c r="B6490" t="s">
        <v>3450</v>
      </c>
      <c r="C6490" s="53" t="s">
        <v>2766</v>
      </c>
      <c r="D6490" s="59" t="s">
        <v>3152</v>
      </c>
      <c r="E6490" s="59" t="s">
        <v>9906</v>
      </c>
      <c r="F6490" t="s">
        <v>2163</v>
      </c>
      <c r="G6490" t="s">
        <v>2162</v>
      </c>
      <c r="H6490" t="s">
        <v>2164</v>
      </c>
      <c r="I6490" s="52">
        <v>45446</v>
      </c>
      <c r="J6490" t="s">
        <v>2457</v>
      </c>
      <c r="K6490">
        <v>186</v>
      </c>
      <c r="L6490" s="73">
        <v>64.8029648230779</v>
      </c>
      <c r="M6490">
        <v>182</v>
      </c>
      <c r="N6490">
        <v>0.99819513835819196</v>
      </c>
      <c r="O6490" s="73">
        <v>64.233812161067902</v>
      </c>
      <c r="P6490">
        <v>182</v>
      </c>
      <c r="Q6490">
        <v>0.99819513835819196</v>
      </c>
      <c r="R6490">
        <v>176</v>
      </c>
      <c r="S6490">
        <v>0.98318546312025901</v>
      </c>
      <c r="T6490">
        <v>28.8329170457374</v>
      </c>
      <c r="U6490">
        <v>0.76598473653542198</v>
      </c>
      <c r="V6490">
        <v>115</v>
      </c>
      <c r="W6490">
        <v>0.18670089869654199</v>
      </c>
      <c r="X6490">
        <v>33</v>
      </c>
      <c r="Y6490">
        <v>186</v>
      </c>
      <c r="Z6490">
        <v>0.999999999999999</v>
      </c>
      <c r="AA6490">
        <v>18.402760849253699</v>
      </c>
      <c r="AB6490">
        <v>112</v>
      </c>
      <c r="AC6490">
        <v>0.92075889774942299</v>
      </c>
      <c r="AD6490">
        <v>74</v>
      </c>
      <c r="AE6490">
        <v>7.9241102250576595E-2</v>
      </c>
      <c r="AF6490">
        <v>0</v>
      </c>
      <c r="AG6490">
        <v>0</v>
      </c>
      <c r="AH6490">
        <v>2.11351239288036E-4</v>
      </c>
      <c r="AI6490">
        <v>1</v>
      </c>
      <c r="AJ6490" s="73">
        <v>60.904911444798998</v>
      </c>
      <c r="AK6490">
        <v>182</v>
      </c>
      <c r="AL6490">
        <v>0.99819513835819196</v>
      </c>
      <c r="AM6490">
        <v>0</v>
      </c>
      <c r="AN6490">
        <v>0</v>
      </c>
      <c r="AO6490">
        <v>0</v>
      </c>
      <c r="AP6490">
        <v>0</v>
      </c>
      <c r="AQ6490">
        <v>186</v>
      </c>
      <c r="AR6490">
        <v>1</v>
      </c>
      <c r="AS6490">
        <v>0</v>
      </c>
      <c r="AT6490">
        <v>0</v>
      </c>
      <c r="AU6490">
        <v>0</v>
      </c>
      <c r="AV6490">
        <v>0</v>
      </c>
      <c r="AW6490">
        <v>186</v>
      </c>
      <c r="AX6490">
        <v>0.999999999999999</v>
      </c>
      <c r="AY6490" s="73">
        <v>68.824295490075002</v>
      </c>
      <c r="AZ6490">
        <v>182</v>
      </c>
      <c r="BA6490">
        <v>0.99819513835819196</v>
      </c>
      <c r="BB6490">
        <v>183</v>
      </c>
      <c r="BC6490">
        <v>0.871001349571911</v>
      </c>
      <c r="BD6490">
        <v>3</v>
      </c>
      <c r="BE6490">
        <v>0.128998650428088</v>
      </c>
      <c r="BF6490">
        <v>64.8029648230779</v>
      </c>
      <c r="BG6490">
        <v>64.233812161067902</v>
      </c>
      <c r="BH6490">
        <v>68.824295490075002</v>
      </c>
      <c r="BI6490">
        <v>60.904911444798998</v>
      </c>
    </row>
    <row r="6491" spans="1:61" x14ac:dyDescent="0.25">
      <c r="A6491" s="10" t="str">
        <f>VLOOKUP(D6491,'Index-Relations'!E:F,2,FALSE)</f>
        <v>ESG</v>
      </c>
      <c r="B6491" t="s">
        <v>3450</v>
      </c>
      <c r="C6491" s="53" t="s">
        <v>2767</v>
      </c>
      <c r="D6491" s="59" t="s">
        <v>3152</v>
      </c>
      <c r="E6491" s="59" t="s">
        <v>9907</v>
      </c>
      <c r="F6491" t="s">
        <v>2163</v>
      </c>
      <c r="G6491" t="s">
        <v>2162</v>
      </c>
      <c r="H6491" t="s">
        <v>2164</v>
      </c>
      <c r="I6491" s="52">
        <v>45413</v>
      </c>
      <c r="J6491" t="s">
        <v>2457</v>
      </c>
      <c r="K6491">
        <v>187</v>
      </c>
      <c r="L6491" s="73">
        <v>64.780508608967907</v>
      </c>
      <c r="M6491">
        <v>183</v>
      </c>
      <c r="N6491">
        <v>0.99814794723144895</v>
      </c>
      <c r="O6491" s="73">
        <v>64.191863498049003</v>
      </c>
      <c r="P6491">
        <v>183</v>
      </c>
      <c r="Q6491">
        <v>0.99814794723144895</v>
      </c>
      <c r="R6491">
        <v>177</v>
      </c>
      <c r="S6491">
        <v>0.98303866918751104</v>
      </c>
      <c r="T6491">
        <v>28.925485429528798</v>
      </c>
      <c r="U6491">
        <v>0.77069898906036105</v>
      </c>
      <c r="V6491">
        <v>115</v>
      </c>
      <c r="W6491">
        <v>0.18379404322807999</v>
      </c>
      <c r="X6491">
        <v>33</v>
      </c>
      <c r="Y6491">
        <v>187</v>
      </c>
      <c r="Z6491">
        <v>1</v>
      </c>
      <c r="AA6491">
        <v>19.236133790761802</v>
      </c>
      <c r="AB6491">
        <v>111</v>
      </c>
      <c r="AC6491">
        <v>0.92082872998429599</v>
      </c>
      <c r="AD6491">
        <v>76</v>
      </c>
      <c r="AE6491">
        <v>7.9171270015703898E-2</v>
      </c>
      <c r="AF6491">
        <v>0</v>
      </c>
      <c r="AG6491">
        <v>0</v>
      </c>
      <c r="AH6491">
        <v>2.0661489976565999E-4</v>
      </c>
      <c r="AI6491">
        <v>1</v>
      </c>
      <c r="AJ6491" s="73">
        <v>60.840159799162002</v>
      </c>
      <c r="AK6491">
        <v>183</v>
      </c>
      <c r="AL6491">
        <v>0.99814794723144895</v>
      </c>
      <c r="AM6491">
        <v>0</v>
      </c>
      <c r="AN6491">
        <v>0</v>
      </c>
      <c r="AO6491">
        <v>0</v>
      </c>
      <c r="AP6491">
        <v>0</v>
      </c>
      <c r="AQ6491">
        <v>187</v>
      </c>
      <c r="AR6491">
        <v>1</v>
      </c>
      <c r="AS6491">
        <v>0</v>
      </c>
      <c r="AT6491">
        <v>0</v>
      </c>
      <c r="AU6491">
        <v>0</v>
      </c>
      <c r="AV6491">
        <v>0</v>
      </c>
      <c r="AW6491">
        <v>187</v>
      </c>
      <c r="AX6491">
        <v>0.999999999999999</v>
      </c>
      <c r="AY6491" s="73">
        <v>68.868379569155906</v>
      </c>
      <c r="AZ6491">
        <v>183</v>
      </c>
      <c r="BA6491">
        <v>0.99814794723144895</v>
      </c>
      <c r="BB6491">
        <v>184</v>
      </c>
      <c r="BC6491">
        <v>0.87340234407320505</v>
      </c>
      <c r="BD6491">
        <v>3</v>
      </c>
      <c r="BE6491">
        <v>0.12659765592679401</v>
      </c>
      <c r="BF6491">
        <v>64.780508608967907</v>
      </c>
      <c r="BG6491">
        <v>64.191863498049003</v>
      </c>
      <c r="BH6491">
        <v>68.868379569155906</v>
      </c>
      <c r="BI6491">
        <v>60.840159799162002</v>
      </c>
    </row>
    <row r="6492" spans="1:61" x14ac:dyDescent="0.25">
      <c r="A6492" s="10" t="str">
        <f>VLOOKUP(D6492,'Index-Relations'!E:F,2,FALSE)</f>
        <v>ESG</v>
      </c>
      <c r="B6492" t="s">
        <v>3450</v>
      </c>
      <c r="C6492" s="53" t="s">
        <v>2768</v>
      </c>
      <c r="D6492" s="59" t="s">
        <v>3152</v>
      </c>
      <c r="E6492" s="59" t="s">
        <v>9908</v>
      </c>
      <c r="F6492" t="s">
        <v>2163</v>
      </c>
      <c r="G6492" t="s">
        <v>2162</v>
      </c>
      <c r="H6492" t="s">
        <v>2164</v>
      </c>
      <c r="I6492" s="52">
        <v>45384</v>
      </c>
      <c r="J6492" t="s">
        <v>2457</v>
      </c>
      <c r="K6492">
        <v>187</v>
      </c>
      <c r="L6492">
        <v>68.273225295904595</v>
      </c>
      <c r="M6492">
        <v>183</v>
      </c>
      <c r="N6492">
        <v>0.99806395862006103</v>
      </c>
      <c r="O6492">
        <v>66.976377802052497</v>
      </c>
      <c r="P6492">
        <v>183</v>
      </c>
      <c r="Q6492">
        <v>0.99806395862006103</v>
      </c>
      <c r="R6492">
        <v>177</v>
      </c>
      <c r="S6492">
        <v>0.985130978618588</v>
      </c>
      <c r="T6492">
        <v>28.907637180623201</v>
      </c>
      <c r="U6492">
        <v>0.77024397086264196</v>
      </c>
      <c r="V6492">
        <v>115</v>
      </c>
      <c r="W6492">
        <v>0.179310594220499</v>
      </c>
      <c r="X6492">
        <v>33</v>
      </c>
      <c r="Y6492">
        <v>187</v>
      </c>
      <c r="Z6492">
        <v>1</v>
      </c>
      <c r="AA6492">
        <v>17.6813135313032</v>
      </c>
      <c r="AB6492">
        <v>110</v>
      </c>
      <c r="AC6492">
        <v>0.91565027177006397</v>
      </c>
      <c r="AD6492">
        <v>77</v>
      </c>
      <c r="AE6492">
        <v>8.4349728229935403E-2</v>
      </c>
      <c r="AF6492">
        <v>0</v>
      </c>
      <c r="AG6492">
        <v>6.9390000000000004E-17</v>
      </c>
      <c r="AH6492">
        <v>2.1387829808433201E-4</v>
      </c>
      <c r="AI6492">
        <v>1</v>
      </c>
      <c r="AJ6492">
        <v>63.792859972389401</v>
      </c>
      <c r="AK6492">
        <v>183</v>
      </c>
      <c r="AL6492">
        <v>0.99806395862006103</v>
      </c>
      <c r="AM6492">
        <v>0</v>
      </c>
      <c r="AN6492">
        <v>0</v>
      </c>
      <c r="AO6492">
        <v>0</v>
      </c>
      <c r="AP6492">
        <v>0</v>
      </c>
      <c r="AQ6492">
        <v>187</v>
      </c>
      <c r="AR6492">
        <v>1</v>
      </c>
      <c r="AS6492">
        <v>0</v>
      </c>
      <c r="AT6492">
        <v>0</v>
      </c>
      <c r="AU6492">
        <v>0</v>
      </c>
      <c r="AV6492">
        <v>0</v>
      </c>
      <c r="AW6492">
        <v>187</v>
      </c>
      <c r="AX6492">
        <v>1</v>
      </c>
      <c r="AY6492">
        <v>72.906762855097597</v>
      </c>
      <c r="AZ6492">
        <v>183</v>
      </c>
      <c r="BA6492">
        <v>0.99806395862006103</v>
      </c>
      <c r="BB6492">
        <v>184</v>
      </c>
      <c r="BC6492">
        <v>0.87548061225033702</v>
      </c>
      <c r="BD6492">
        <v>3</v>
      </c>
      <c r="BE6492">
        <v>0.12451938774966199</v>
      </c>
      <c r="BF6492">
        <v>64.940935754988899</v>
      </c>
      <c r="BG6492">
        <v>64.174907768973</v>
      </c>
      <c r="BH6492">
        <v>69.127438675867893</v>
      </c>
      <c r="BI6492">
        <v>60.994135363005</v>
      </c>
    </row>
    <row r="6493" spans="1:61" x14ac:dyDescent="0.25">
      <c r="A6493" s="10" t="str">
        <f>VLOOKUP(D6493,'Index-Relations'!E:F,2,FALSE)</f>
        <v>ESG</v>
      </c>
      <c r="B6493" t="s">
        <v>3450</v>
      </c>
      <c r="C6493" s="53" t="s">
        <v>2769</v>
      </c>
      <c r="D6493" s="59" t="s">
        <v>3152</v>
      </c>
      <c r="E6493" s="59" t="s">
        <v>9909</v>
      </c>
      <c r="F6493" t="s">
        <v>2163</v>
      </c>
      <c r="G6493" t="s">
        <v>2162</v>
      </c>
      <c r="H6493" t="s">
        <v>2164</v>
      </c>
      <c r="I6493" s="52">
        <v>45352</v>
      </c>
      <c r="J6493" t="s">
        <v>2457</v>
      </c>
      <c r="K6493">
        <v>203</v>
      </c>
      <c r="L6493">
        <v>68.577708700848206</v>
      </c>
      <c r="M6493">
        <v>186</v>
      </c>
      <c r="N6493">
        <v>0.99100181150296696</v>
      </c>
      <c r="O6493">
        <v>67.451145690075194</v>
      </c>
      <c r="P6493">
        <v>186</v>
      </c>
      <c r="Q6493">
        <v>0.99100181150296696</v>
      </c>
      <c r="R6493">
        <v>185</v>
      </c>
      <c r="S6493">
        <v>0.97473095256876996</v>
      </c>
      <c r="T6493">
        <v>28.9370005851031</v>
      </c>
      <c r="U6493">
        <v>0.753107302554608</v>
      </c>
      <c r="V6493">
        <v>113</v>
      </c>
      <c r="W6493">
        <v>0.14571809795884699</v>
      </c>
      <c r="X6493">
        <v>36</v>
      </c>
      <c r="Y6493">
        <v>187</v>
      </c>
      <c r="Z6493">
        <v>0.98790195593054997</v>
      </c>
      <c r="AA6493">
        <v>19.115375968445601</v>
      </c>
      <c r="AB6493">
        <v>107</v>
      </c>
      <c r="AC6493">
        <v>0.90407371039306705</v>
      </c>
      <c r="AD6493">
        <v>78</v>
      </c>
      <c r="AE6493">
        <v>8.3526985053940406E-2</v>
      </c>
      <c r="AF6493">
        <v>18</v>
      </c>
      <c r="AG6493">
        <v>1.23993045529919E-2</v>
      </c>
      <c r="AH6493">
        <v>1.4670005323993599E-4</v>
      </c>
      <c r="AI6493">
        <v>2</v>
      </c>
      <c r="AJ6493">
        <v>64.295671656366096</v>
      </c>
      <c r="AK6493">
        <v>186</v>
      </c>
      <c r="AL6493">
        <v>0.99100181150296696</v>
      </c>
      <c r="AM6493">
        <v>0</v>
      </c>
      <c r="AN6493">
        <v>0</v>
      </c>
      <c r="AO6493">
        <v>0</v>
      </c>
      <c r="AP6493">
        <v>0</v>
      </c>
      <c r="AQ6493">
        <v>203</v>
      </c>
      <c r="AR6493">
        <v>1</v>
      </c>
      <c r="AS6493">
        <v>0</v>
      </c>
      <c r="AT6493">
        <v>0</v>
      </c>
      <c r="AU6493">
        <v>0</v>
      </c>
      <c r="AV6493">
        <v>0</v>
      </c>
      <c r="AW6493">
        <v>203</v>
      </c>
      <c r="AX6493">
        <v>1</v>
      </c>
      <c r="AY6493">
        <v>72.979988789012907</v>
      </c>
      <c r="AZ6493">
        <v>186</v>
      </c>
      <c r="BA6493">
        <v>0.99100181150296696</v>
      </c>
      <c r="BB6493">
        <v>200</v>
      </c>
      <c r="BC6493">
        <v>0.86755890644724198</v>
      </c>
      <c r="BD6493">
        <v>3</v>
      </c>
      <c r="BE6493">
        <v>0.13244109355275699</v>
      </c>
      <c r="BF6493">
        <v>65.273817199645904</v>
      </c>
      <c r="BG6493">
        <v>64.559887481445998</v>
      </c>
      <c r="BH6493">
        <v>69.198588531277906</v>
      </c>
      <c r="BI6493">
        <v>61.508225799149898</v>
      </c>
    </row>
    <row r="6494" spans="1:61" x14ac:dyDescent="0.25">
      <c r="A6494" s="10" t="str">
        <f>VLOOKUP(D6494,'Index-Relations'!E:F,2,FALSE)</f>
        <v>ESG</v>
      </c>
      <c r="B6494" t="s">
        <v>3450</v>
      </c>
      <c r="C6494" s="53" t="s">
        <v>2770</v>
      </c>
      <c r="D6494" s="59" t="s">
        <v>3152</v>
      </c>
      <c r="E6494" s="59" t="s">
        <v>9910</v>
      </c>
      <c r="F6494" t="s">
        <v>2163</v>
      </c>
      <c r="G6494" t="s">
        <v>2162</v>
      </c>
      <c r="H6494" t="s">
        <v>2164</v>
      </c>
      <c r="I6494" s="52">
        <v>45323</v>
      </c>
      <c r="J6494" t="s">
        <v>2457</v>
      </c>
      <c r="K6494">
        <v>203</v>
      </c>
      <c r="L6494">
        <v>67.916231525239695</v>
      </c>
      <c r="M6494">
        <v>184</v>
      </c>
      <c r="N6494">
        <v>0.99063867196472499</v>
      </c>
      <c r="O6494">
        <v>63.812563634615898</v>
      </c>
      <c r="P6494">
        <v>184</v>
      </c>
      <c r="Q6494">
        <v>0.99063867196472499</v>
      </c>
      <c r="R6494">
        <v>185</v>
      </c>
      <c r="S6494">
        <v>0.97275462797337997</v>
      </c>
      <c r="T6494">
        <v>29.068760393448098</v>
      </c>
      <c r="U6494">
        <v>0.76381937962158797</v>
      </c>
      <c r="V6494">
        <v>113</v>
      </c>
      <c r="W6494">
        <v>0.148119816539588</v>
      </c>
      <c r="X6494">
        <v>35</v>
      </c>
      <c r="Y6494">
        <v>187</v>
      </c>
      <c r="Z6494">
        <v>0.988026774052713</v>
      </c>
      <c r="AA6494">
        <v>19.5394981562137</v>
      </c>
      <c r="AB6494">
        <v>107</v>
      </c>
      <c r="AC6494">
        <v>0.90747166237890298</v>
      </c>
      <c r="AD6494">
        <v>78</v>
      </c>
      <c r="AE6494">
        <v>8.0258810159069605E-2</v>
      </c>
      <c r="AF6494">
        <v>18</v>
      </c>
      <c r="AG6494">
        <v>1.2269527462027001E-2</v>
      </c>
      <c r="AH6494">
        <v>1.5680090482275401E-4</v>
      </c>
      <c r="AI6494">
        <v>2</v>
      </c>
      <c r="AJ6494">
        <v>64.500903756418595</v>
      </c>
      <c r="AK6494">
        <v>184</v>
      </c>
      <c r="AL6494">
        <v>0.99063867196472499</v>
      </c>
      <c r="AM6494">
        <v>0</v>
      </c>
      <c r="AN6494">
        <v>0</v>
      </c>
      <c r="AO6494">
        <v>0</v>
      </c>
      <c r="AP6494">
        <v>0</v>
      </c>
      <c r="AQ6494">
        <v>203</v>
      </c>
      <c r="AR6494">
        <v>1</v>
      </c>
      <c r="AS6494">
        <v>0</v>
      </c>
      <c r="AT6494">
        <v>0</v>
      </c>
      <c r="AU6494">
        <v>0</v>
      </c>
      <c r="AV6494">
        <v>0</v>
      </c>
      <c r="AW6494">
        <v>203</v>
      </c>
      <c r="AX6494">
        <v>1</v>
      </c>
      <c r="AY6494">
        <v>73.115314888374201</v>
      </c>
      <c r="AZ6494">
        <v>184</v>
      </c>
      <c r="BA6494">
        <v>0.99063867196472499</v>
      </c>
      <c r="BB6494">
        <v>199</v>
      </c>
      <c r="BC6494">
        <v>0.86066037993370104</v>
      </c>
      <c r="BD6494">
        <v>4</v>
      </c>
      <c r="BE6494">
        <v>0.13933962006629799</v>
      </c>
      <c r="BF6494">
        <v>64.469766076558898</v>
      </c>
      <c r="BG6494">
        <v>61.248292504383002</v>
      </c>
      <c r="BH6494">
        <v>69.299711457309002</v>
      </c>
      <c r="BI6494">
        <v>61.688267358478001</v>
      </c>
    </row>
    <row r="6495" spans="1:61" x14ac:dyDescent="0.25">
      <c r="A6495" s="10" t="str">
        <f>VLOOKUP(D6495,'Index-Relations'!E:F,2,FALSE)</f>
        <v>ESG</v>
      </c>
      <c r="B6495" t="s">
        <v>3450</v>
      </c>
      <c r="C6495" s="53" t="s">
        <v>2760</v>
      </c>
      <c r="D6495" s="59" t="s">
        <v>3153</v>
      </c>
      <c r="E6495" s="59" t="s">
        <v>9911</v>
      </c>
      <c r="F6495" t="s">
        <v>2167</v>
      </c>
      <c r="G6495" t="s">
        <v>2166</v>
      </c>
      <c r="H6495" t="s">
        <v>2168</v>
      </c>
      <c r="I6495" s="52">
        <v>45659</v>
      </c>
      <c r="J6495" t="s">
        <v>2457</v>
      </c>
      <c r="K6495">
        <v>184</v>
      </c>
      <c r="L6495" s="73">
        <v>67.768027477909996</v>
      </c>
      <c r="M6495">
        <v>172</v>
      </c>
      <c r="N6495">
        <v>0.99273140365174395</v>
      </c>
      <c r="O6495" s="73">
        <v>67.369554077040902</v>
      </c>
      <c r="P6495">
        <v>172</v>
      </c>
      <c r="Q6495">
        <v>0.99273140365174395</v>
      </c>
      <c r="R6495">
        <v>170</v>
      </c>
      <c r="S6495">
        <v>0.96650881570864899</v>
      </c>
      <c r="T6495">
        <v>28.4311863170633</v>
      </c>
      <c r="U6495">
        <v>0.73957165972764505</v>
      </c>
      <c r="V6495">
        <v>113</v>
      </c>
      <c r="W6495">
        <v>9.0336258547731793E-2</v>
      </c>
      <c r="X6495">
        <v>32</v>
      </c>
      <c r="Y6495">
        <v>184</v>
      </c>
      <c r="Z6495">
        <v>0.999999999999999</v>
      </c>
      <c r="AA6495">
        <v>28.0425370907931</v>
      </c>
      <c r="AB6495">
        <v>114</v>
      </c>
      <c r="AC6495">
        <v>0.91178943618970798</v>
      </c>
      <c r="AD6495">
        <v>70</v>
      </c>
      <c r="AE6495">
        <v>8.8210563810291395E-2</v>
      </c>
      <c r="AF6495">
        <v>0</v>
      </c>
      <c r="AG6495">
        <v>2.2204E-16</v>
      </c>
      <c r="AH6495">
        <v>1.44793907394303E-5</v>
      </c>
      <c r="AI6495">
        <v>2</v>
      </c>
      <c r="AJ6495" s="73">
        <v>65.366650215447905</v>
      </c>
      <c r="AK6495">
        <v>172</v>
      </c>
      <c r="AL6495">
        <v>0.99273140365174395</v>
      </c>
      <c r="AM6495">
        <v>0</v>
      </c>
      <c r="AN6495">
        <v>0</v>
      </c>
      <c r="AO6495">
        <v>0</v>
      </c>
      <c r="AP6495">
        <v>0</v>
      </c>
      <c r="AQ6495">
        <v>184</v>
      </c>
      <c r="AR6495">
        <v>1</v>
      </c>
      <c r="AS6495">
        <v>0</v>
      </c>
      <c r="AT6495">
        <v>0</v>
      </c>
      <c r="AU6495">
        <v>0</v>
      </c>
      <c r="AV6495">
        <v>0</v>
      </c>
      <c r="AW6495">
        <v>184</v>
      </c>
      <c r="AX6495">
        <v>1</v>
      </c>
      <c r="AY6495" s="73">
        <v>69.652722870657996</v>
      </c>
      <c r="AZ6495">
        <v>172</v>
      </c>
      <c r="BA6495">
        <v>0.99273140365174395</v>
      </c>
      <c r="BB6495">
        <v>182</v>
      </c>
      <c r="BC6495">
        <v>0.97675483845267697</v>
      </c>
      <c r="BD6495">
        <v>2</v>
      </c>
      <c r="BE6495">
        <v>2.3245161547322001E-2</v>
      </c>
      <c r="BF6495">
        <v>67.768027477909996</v>
      </c>
      <c r="BG6495">
        <v>67.369554077040902</v>
      </c>
      <c r="BH6495">
        <v>69.652722870657996</v>
      </c>
      <c r="BI6495">
        <v>65.366650215447905</v>
      </c>
    </row>
    <row r="6496" spans="1:61" x14ac:dyDescent="0.25">
      <c r="A6496" s="10" t="str">
        <f>VLOOKUP(D6496,'Index-Relations'!E:F,2,FALSE)</f>
        <v>ESG</v>
      </c>
      <c r="B6496" t="s">
        <v>3450</v>
      </c>
      <c r="C6496" s="53" t="s">
        <v>2761</v>
      </c>
      <c r="D6496" s="59" t="s">
        <v>3153</v>
      </c>
      <c r="E6496" s="59" t="s">
        <v>9912</v>
      </c>
      <c r="F6496" t="s">
        <v>2167</v>
      </c>
      <c r="G6496" t="s">
        <v>2166</v>
      </c>
      <c r="H6496" t="s">
        <v>2168</v>
      </c>
      <c r="I6496" s="52">
        <v>45628</v>
      </c>
      <c r="J6496" t="s">
        <v>2457</v>
      </c>
      <c r="K6496">
        <v>177</v>
      </c>
      <c r="L6496" s="73">
        <v>66.781450789801994</v>
      </c>
      <c r="M6496">
        <v>170</v>
      </c>
      <c r="N6496">
        <v>0.99359407017273904</v>
      </c>
      <c r="O6496" s="73">
        <v>66.549724845721997</v>
      </c>
      <c r="P6496">
        <v>170</v>
      </c>
      <c r="Q6496">
        <v>0.99359407017273904</v>
      </c>
      <c r="R6496">
        <v>165</v>
      </c>
      <c r="S6496">
        <v>0.96137911200852</v>
      </c>
      <c r="T6496">
        <v>28.922935348226702</v>
      </c>
      <c r="U6496">
        <v>0.73463355551776899</v>
      </c>
      <c r="V6496">
        <v>110</v>
      </c>
      <c r="W6496">
        <v>9.0466884859775304E-2</v>
      </c>
      <c r="X6496">
        <v>29</v>
      </c>
      <c r="Y6496">
        <v>177</v>
      </c>
      <c r="Z6496">
        <v>0.999999999999999</v>
      </c>
      <c r="AA6496">
        <v>27.2694216582641</v>
      </c>
      <c r="AB6496">
        <v>114</v>
      </c>
      <c r="AC6496">
        <v>0.90283629651390296</v>
      </c>
      <c r="AD6496">
        <v>63</v>
      </c>
      <c r="AE6496">
        <v>9.7163703486096306E-2</v>
      </c>
      <c r="AF6496">
        <v>0</v>
      </c>
      <c r="AG6496">
        <v>4.8572000000000003E-16</v>
      </c>
      <c r="AH6496">
        <v>1.74056196279325E-5</v>
      </c>
      <c r="AI6496">
        <v>1</v>
      </c>
      <c r="AJ6496" s="73">
        <v>64.060991210127</v>
      </c>
      <c r="AK6496">
        <v>170</v>
      </c>
      <c r="AL6496">
        <v>0.99359407017273904</v>
      </c>
      <c r="AM6496">
        <v>0</v>
      </c>
      <c r="AN6496">
        <v>0</v>
      </c>
      <c r="AO6496">
        <v>0</v>
      </c>
      <c r="AP6496">
        <v>0</v>
      </c>
      <c r="AQ6496">
        <v>177</v>
      </c>
      <c r="AR6496">
        <v>1</v>
      </c>
      <c r="AS6496">
        <v>0</v>
      </c>
      <c r="AT6496">
        <v>0</v>
      </c>
      <c r="AU6496">
        <v>0</v>
      </c>
      <c r="AV6496">
        <v>0</v>
      </c>
      <c r="AW6496">
        <v>177</v>
      </c>
      <c r="AX6496">
        <v>1</v>
      </c>
      <c r="AY6496" s="73">
        <v>68.968685791085903</v>
      </c>
      <c r="AZ6496">
        <v>170</v>
      </c>
      <c r="BA6496">
        <v>0.99359407017273904</v>
      </c>
      <c r="BB6496">
        <v>175</v>
      </c>
      <c r="BC6496">
        <v>0.97323038608318302</v>
      </c>
      <c r="BD6496">
        <v>2</v>
      </c>
      <c r="BE6496">
        <v>2.67696139168167E-2</v>
      </c>
      <c r="BF6496">
        <v>66.781450789801994</v>
      </c>
      <c r="BG6496">
        <v>66.549724845721997</v>
      </c>
      <c r="BH6496">
        <v>68.968685791085903</v>
      </c>
      <c r="BI6496">
        <v>64.060991210127</v>
      </c>
    </row>
    <row r="6497" spans="1:61" x14ac:dyDescent="0.25">
      <c r="A6497" s="10" t="str">
        <f>VLOOKUP(D6497,'Index-Relations'!E:F,2,FALSE)</f>
        <v>ESG</v>
      </c>
      <c r="B6497" t="s">
        <v>3450</v>
      </c>
      <c r="C6497" s="53" t="s">
        <v>2762</v>
      </c>
      <c r="D6497" s="59" t="s">
        <v>3153</v>
      </c>
      <c r="E6497" s="59" t="s">
        <v>9913</v>
      </c>
      <c r="F6497" t="s">
        <v>2167</v>
      </c>
      <c r="G6497" t="s">
        <v>2166</v>
      </c>
      <c r="H6497" t="s">
        <v>2168</v>
      </c>
      <c r="I6497" s="52">
        <v>45597</v>
      </c>
      <c r="J6497" t="s">
        <v>2457</v>
      </c>
      <c r="K6497">
        <v>177</v>
      </c>
      <c r="L6497" s="73">
        <v>67.1432638100529</v>
      </c>
      <c r="M6497">
        <v>170</v>
      </c>
      <c r="N6497">
        <v>0.99313463944573899</v>
      </c>
      <c r="O6497" s="73">
        <v>66.900178863635006</v>
      </c>
      <c r="P6497">
        <v>170</v>
      </c>
      <c r="Q6497">
        <v>0.99313463944573899</v>
      </c>
      <c r="R6497">
        <v>165</v>
      </c>
      <c r="S6497">
        <v>0.95851826979461296</v>
      </c>
      <c r="T6497">
        <v>29.112052565583198</v>
      </c>
      <c r="U6497">
        <v>0.73639143370820004</v>
      </c>
      <c r="V6497">
        <v>110</v>
      </c>
      <c r="W6497">
        <v>9.1584342075080899E-2</v>
      </c>
      <c r="X6497">
        <v>29</v>
      </c>
      <c r="Y6497">
        <v>177</v>
      </c>
      <c r="Z6497">
        <v>0.999999999999999</v>
      </c>
      <c r="AA6497">
        <v>28.292612554997199</v>
      </c>
      <c r="AB6497">
        <v>113</v>
      </c>
      <c r="AC6497">
        <v>0.90449629089231998</v>
      </c>
      <c r="AD6497">
        <v>64</v>
      </c>
      <c r="AE6497">
        <v>9.5503709107679496E-2</v>
      </c>
      <c r="AF6497">
        <v>0</v>
      </c>
      <c r="AG6497">
        <v>0</v>
      </c>
      <c r="AH6497">
        <v>1.7503582071327401E-5</v>
      </c>
      <c r="AI6497">
        <v>1</v>
      </c>
      <c r="AJ6497" s="73">
        <v>64.438289778173896</v>
      </c>
      <c r="AK6497">
        <v>170</v>
      </c>
      <c r="AL6497">
        <v>0.99313463944573899</v>
      </c>
      <c r="AM6497">
        <v>0</v>
      </c>
      <c r="AN6497">
        <v>0</v>
      </c>
      <c r="AO6497">
        <v>0</v>
      </c>
      <c r="AP6497">
        <v>0</v>
      </c>
      <c r="AQ6497">
        <v>177</v>
      </c>
      <c r="AR6497">
        <v>1</v>
      </c>
      <c r="AS6497">
        <v>0</v>
      </c>
      <c r="AT6497">
        <v>0</v>
      </c>
      <c r="AU6497">
        <v>0</v>
      </c>
      <c r="AV6497">
        <v>0</v>
      </c>
      <c r="AW6497">
        <v>177</v>
      </c>
      <c r="AX6497">
        <v>1</v>
      </c>
      <c r="AY6497" s="73">
        <v>69.270713737942998</v>
      </c>
      <c r="AZ6497">
        <v>170</v>
      </c>
      <c r="BA6497">
        <v>0.99313463944573899</v>
      </c>
      <c r="BB6497">
        <v>175</v>
      </c>
      <c r="BC6497">
        <v>0.97196820227025404</v>
      </c>
      <c r="BD6497">
        <v>2</v>
      </c>
      <c r="BE6497">
        <v>2.8031797729745699E-2</v>
      </c>
      <c r="BF6497">
        <v>67.1432638100529</v>
      </c>
      <c r="BG6497">
        <v>66.900178863635006</v>
      </c>
      <c r="BH6497">
        <v>69.270713737942998</v>
      </c>
      <c r="BI6497">
        <v>64.438289778173896</v>
      </c>
    </row>
    <row r="6498" spans="1:61" x14ac:dyDescent="0.25">
      <c r="A6498" s="10" t="str">
        <f>VLOOKUP(D6498,'Index-Relations'!E:F,2,FALSE)</f>
        <v>ESG</v>
      </c>
      <c r="B6498" t="s">
        <v>3450</v>
      </c>
      <c r="C6498" s="53" t="s">
        <v>2763</v>
      </c>
      <c r="D6498" s="59" t="s">
        <v>3153</v>
      </c>
      <c r="E6498" s="59" t="s">
        <v>9914</v>
      </c>
      <c r="F6498" t="s">
        <v>2167</v>
      </c>
      <c r="G6498" t="s">
        <v>2166</v>
      </c>
      <c r="H6498" t="s">
        <v>2168</v>
      </c>
      <c r="I6498" s="52">
        <v>45566</v>
      </c>
      <c r="J6498" t="s">
        <v>2457</v>
      </c>
      <c r="K6498">
        <v>177</v>
      </c>
      <c r="L6498" s="73">
        <v>66.984505243076001</v>
      </c>
      <c r="M6498">
        <v>170</v>
      </c>
      <c r="N6498">
        <v>0.99528393420203698</v>
      </c>
      <c r="O6498" s="73">
        <v>66.684825893441001</v>
      </c>
      <c r="P6498">
        <v>170</v>
      </c>
      <c r="Q6498">
        <v>0.99528393420203698</v>
      </c>
      <c r="R6498">
        <v>165</v>
      </c>
      <c r="S6498">
        <v>0.95782457977114099</v>
      </c>
      <c r="T6498">
        <v>29.454931957667501</v>
      </c>
      <c r="U6498">
        <v>0.73816882560553998</v>
      </c>
      <c r="V6498">
        <v>110</v>
      </c>
      <c r="W6498">
        <v>9.2003878659111707E-2</v>
      </c>
      <c r="X6498">
        <v>29</v>
      </c>
      <c r="Y6498">
        <v>177</v>
      </c>
      <c r="Z6498">
        <v>1</v>
      </c>
      <c r="AA6498">
        <v>26.888298693311299</v>
      </c>
      <c r="AB6498">
        <v>112</v>
      </c>
      <c r="AC6498">
        <v>0.90328721853092497</v>
      </c>
      <c r="AD6498">
        <v>65</v>
      </c>
      <c r="AE6498">
        <v>9.6712781469074402E-2</v>
      </c>
      <c r="AF6498">
        <v>0</v>
      </c>
      <c r="AG6498">
        <v>0</v>
      </c>
      <c r="AH6498">
        <v>1.71544182981035E-5</v>
      </c>
      <c r="AI6498">
        <v>1</v>
      </c>
      <c r="AJ6498" s="73">
        <v>64.248836052355003</v>
      </c>
      <c r="AK6498">
        <v>170</v>
      </c>
      <c r="AL6498">
        <v>0.99528393420203698</v>
      </c>
      <c r="AM6498">
        <v>0</v>
      </c>
      <c r="AN6498">
        <v>0</v>
      </c>
      <c r="AO6498">
        <v>0</v>
      </c>
      <c r="AP6498">
        <v>0</v>
      </c>
      <c r="AQ6498">
        <v>177</v>
      </c>
      <c r="AR6498">
        <v>1</v>
      </c>
      <c r="AS6498">
        <v>0</v>
      </c>
      <c r="AT6498">
        <v>0</v>
      </c>
      <c r="AU6498">
        <v>0</v>
      </c>
      <c r="AV6498">
        <v>0</v>
      </c>
      <c r="AW6498">
        <v>177</v>
      </c>
      <c r="AX6498">
        <v>1</v>
      </c>
      <c r="AY6498" s="73">
        <v>69.227612715199996</v>
      </c>
      <c r="AZ6498">
        <v>170</v>
      </c>
      <c r="BA6498">
        <v>0.99528393420203698</v>
      </c>
      <c r="BB6498">
        <v>175</v>
      </c>
      <c r="BC6498">
        <v>0.970031777561564</v>
      </c>
      <c r="BD6498">
        <v>2</v>
      </c>
      <c r="BE6498">
        <v>2.9968222438434999E-2</v>
      </c>
      <c r="BF6498">
        <v>66.984505243076001</v>
      </c>
      <c r="BG6498">
        <v>66.684825893441001</v>
      </c>
      <c r="BH6498">
        <v>69.227612715199996</v>
      </c>
      <c r="BI6498">
        <v>64.248836052355003</v>
      </c>
    </row>
    <row r="6499" spans="1:61" x14ac:dyDescent="0.25">
      <c r="A6499" s="10" t="str">
        <f>VLOOKUP(D6499,'Index-Relations'!E:F,2,FALSE)</f>
        <v>ESG</v>
      </c>
      <c r="B6499" t="s">
        <v>3450</v>
      </c>
      <c r="C6499" s="53" t="s">
        <v>2764</v>
      </c>
      <c r="D6499" s="59" t="s">
        <v>3153</v>
      </c>
      <c r="E6499" s="59" t="s">
        <v>9915</v>
      </c>
      <c r="F6499" t="s">
        <v>2167</v>
      </c>
      <c r="G6499" t="s">
        <v>2166</v>
      </c>
      <c r="H6499" t="s">
        <v>2168</v>
      </c>
      <c r="I6499" s="52">
        <v>45537</v>
      </c>
      <c r="J6499" t="s">
        <v>2457</v>
      </c>
      <c r="K6499">
        <v>160</v>
      </c>
      <c r="L6499" s="73">
        <v>67.827767680790998</v>
      </c>
      <c r="M6499">
        <v>153</v>
      </c>
      <c r="N6499">
        <v>0.99440888985152498</v>
      </c>
      <c r="O6499" s="73">
        <v>67.563915853067897</v>
      </c>
      <c r="P6499">
        <v>153</v>
      </c>
      <c r="Q6499">
        <v>0.99440888985152498</v>
      </c>
      <c r="R6499">
        <v>148</v>
      </c>
      <c r="S6499">
        <v>0.96563070731835199</v>
      </c>
      <c r="T6499">
        <v>29.1742150582389</v>
      </c>
      <c r="U6499">
        <v>0.73837888668269802</v>
      </c>
      <c r="V6499">
        <v>99</v>
      </c>
      <c r="W6499">
        <v>9.0004648286364203E-2</v>
      </c>
      <c r="X6499">
        <v>32</v>
      </c>
      <c r="Y6499">
        <v>160</v>
      </c>
      <c r="Z6499">
        <v>1</v>
      </c>
      <c r="AA6499">
        <v>15.268033801445201</v>
      </c>
      <c r="AB6499">
        <v>101</v>
      </c>
      <c r="AC6499">
        <v>0.92007045179499003</v>
      </c>
      <c r="AD6499">
        <v>59</v>
      </c>
      <c r="AE6499">
        <v>7.9929548205008999E-2</v>
      </c>
      <c r="AF6499">
        <v>0</v>
      </c>
      <c r="AG6499">
        <v>4.1629999999999998E-17</v>
      </c>
      <c r="AH6499">
        <v>1.90471067513681E-5</v>
      </c>
      <c r="AI6499">
        <v>1</v>
      </c>
      <c r="AJ6499" s="73">
        <v>65.069782720389995</v>
      </c>
      <c r="AK6499">
        <v>153</v>
      </c>
      <c r="AL6499">
        <v>0.99440888985152498</v>
      </c>
      <c r="AM6499">
        <v>0</v>
      </c>
      <c r="AN6499">
        <v>0</v>
      </c>
      <c r="AO6499">
        <v>0</v>
      </c>
      <c r="AP6499">
        <v>0</v>
      </c>
      <c r="AQ6499">
        <v>160</v>
      </c>
      <c r="AR6499">
        <v>1</v>
      </c>
      <c r="AS6499">
        <v>0</v>
      </c>
      <c r="AT6499">
        <v>0</v>
      </c>
      <c r="AU6499">
        <v>0</v>
      </c>
      <c r="AV6499">
        <v>0</v>
      </c>
      <c r="AW6499">
        <v>160</v>
      </c>
      <c r="AX6499">
        <v>0.999999999999999</v>
      </c>
      <c r="AY6499" s="73">
        <v>69.974016084957</v>
      </c>
      <c r="AZ6499">
        <v>153</v>
      </c>
      <c r="BA6499">
        <v>0.99440888985152498</v>
      </c>
      <c r="BB6499">
        <v>159</v>
      </c>
      <c r="BC6499">
        <v>0.98321477649123901</v>
      </c>
      <c r="BD6499">
        <v>1</v>
      </c>
      <c r="BE6499">
        <v>1.6785223508760699E-2</v>
      </c>
      <c r="BF6499">
        <v>67.827767680790998</v>
      </c>
      <c r="BG6499">
        <v>67.563915853067897</v>
      </c>
      <c r="BH6499">
        <v>69.974016084957</v>
      </c>
      <c r="BI6499">
        <v>65.069782720389995</v>
      </c>
    </row>
    <row r="6500" spans="1:61" x14ac:dyDescent="0.25">
      <c r="A6500" s="10" t="str">
        <f>VLOOKUP(D6500,'Index-Relations'!E:F,2,FALSE)</f>
        <v>ESG</v>
      </c>
      <c r="B6500" t="s">
        <v>3450</v>
      </c>
      <c r="C6500" s="53" t="s">
        <v>3350</v>
      </c>
      <c r="D6500" s="59" t="s">
        <v>3153</v>
      </c>
      <c r="E6500" s="59" t="s">
        <v>9916</v>
      </c>
      <c r="F6500" t="s">
        <v>2167</v>
      </c>
      <c r="G6500" t="s">
        <v>2166</v>
      </c>
      <c r="H6500" t="s">
        <v>2168</v>
      </c>
      <c r="I6500" s="52">
        <v>45505</v>
      </c>
      <c r="J6500" t="s">
        <v>2457</v>
      </c>
      <c r="K6500">
        <v>160</v>
      </c>
      <c r="L6500" s="73">
        <v>67.810182725378993</v>
      </c>
      <c r="M6500">
        <v>153</v>
      </c>
      <c r="N6500">
        <v>0.99363587059907699</v>
      </c>
      <c r="O6500" s="73">
        <v>67.430635178724003</v>
      </c>
      <c r="P6500">
        <v>153</v>
      </c>
      <c r="Q6500">
        <v>0.99363587059907699</v>
      </c>
      <c r="R6500">
        <v>148</v>
      </c>
      <c r="S6500">
        <v>0.963775998584807</v>
      </c>
      <c r="T6500">
        <v>29.238842628380901</v>
      </c>
      <c r="U6500">
        <v>0.73471650864858695</v>
      </c>
      <c r="V6500">
        <v>99</v>
      </c>
      <c r="W6500">
        <v>9.3133875331421895E-2</v>
      </c>
      <c r="X6500">
        <v>32</v>
      </c>
      <c r="Y6500">
        <v>160</v>
      </c>
      <c r="Z6500">
        <v>1</v>
      </c>
      <c r="AA6500">
        <v>15.845387435471199</v>
      </c>
      <c r="AB6500">
        <v>97</v>
      </c>
      <c r="AC6500">
        <v>0.92651265936740301</v>
      </c>
      <c r="AD6500">
        <v>63</v>
      </c>
      <c r="AE6500">
        <v>7.3487340632596307E-2</v>
      </c>
      <c r="AF6500">
        <v>0</v>
      </c>
      <c r="AG6500">
        <v>0</v>
      </c>
      <c r="AH6500">
        <v>2.2709664993407402E-5</v>
      </c>
      <c r="AI6500">
        <v>1</v>
      </c>
      <c r="AJ6500" s="73">
        <v>64.741219668924003</v>
      </c>
      <c r="AK6500">
        <v>153</v>
      </c>
      <c r="AL6500">
        <v>0.99363587059907699</v>
      </c>
      <c r="AM6500">
        <v>0</v>
      </c>
      <c r="AN6500">
        <v>0</v>
      </c>
      <c r="AO6500">
        <v>0</v>
      </c>
      <c r="AP6500">
        <v>0</v>
      </c>
      <c r="AQ6500">
        <v>160</v>
      </c>
      <c r="AR6500">
        <v>1</v>
      </c>
      <c r="AS6500">
        <v>0</v>
      </c>
      <c r="AT6500">
        <v>0</v>
      </c>
      <c r="AU6500">
        <v>0</v>
      </c>
      <c r="AV6500">
        <v>0</v>
      </c>
      <c r="AW6500">
        <v>160</v>
      </c>
      <c r="AX6500">
        <v>0.999999999999999</v>
      </c>
      <c r="AY6500" s="73">
        <v>70.261597645603999</v>
      </c>
      <c r="AZ6500">
        <v>153</v>
      </c>
      <c r="BA6500">
        <v>0.99363587059907699</v>
      </c>
      <c r="BB6500">
        <v>158</v>
      </c>
      <c r="BC6500">
        <v>0.92949372674374697</v>
      </c>
      <c r="BD6500">
        <v>2</v>
      </c>
      <c r="BE6500">
        <v>7.0506273256252597E-2</v>
      </c>
      <c r="BF6500">
        <v>67.810182725378993</v>
      </c>
      <c r="BG6500">
        <v>67.430635178724003</v>
      </c>
      <c r="BH6500">
        <v>70.261597645603999</v>
      </c>
      <c r="BI6500">
        <v>64.741219668924003</v>
      </c>
    </row>
    <row r="6501" spans="1:61" x14ac:dyDescent="0.25">
      <c r="A6501" s="10" t="str">
        <f>VLOOKUP(D6501,'Index-Relations'!E:F,2,FALSE)</f>
        <v>ESG</v>
      </c>
      <c r="B6501" t="s">
        <v>3450</v>
      </c>
      <c r="C6501" s="53" t="s">
        <v>2765</v>
      </c>
      <c r="D6501" s="59" t="s">
        <v>3153</v>
      </c>
      <c r="E6501" s="59" t="s">
        <v>9917</v>
      </c>
      <c r="F6501" t="s">
        <v>2167</v>
      </c>
      <c r="G6501" t="s">
        <v>2166</v>
      </c>
      <c r="H6501" t="s">
        <v>2168</v>
      </c>
      <c r="I6501" s="52">
        <v>45474</v>
      </c>
      <c r="J6501" t="s">
        <v>2457</v>
      </c>
      <c r="K6501">
        <v>161</v>
      </c>
      <c r="L6501" s="73">
        <v>67.465228130740897</v>
      </c>
      <c r="M6501">
        <v>154</v>
      </c>
      <c r="N6501">
        <v>0.99331585507468401</v>
      </c>
      <c r="O6501" s="73">
        <v>66.833116432596995</v>
      </c>
      <c r="P6501">
        <v>154</v>
      </c>
      <c r="Q6501">
        <v>0.99331585507468401</v>
      </c>
      <c r="R6501">
        <v>149</v>
      </c>
      <c r="S6501">
        <v>0.96300140590208105</v>
      </c>
      <c r="T6501">
        <v>29.107520473385399</v>
      </c>
      <c r="U6501">
        <v>0.74816450624304298</v>
      </c>
      <c r="V6501">
        <v>100</v>
      </c>
      <c r="W6501">
        <v>9.1566065010607198E-2</v>
      </c>
      <c r="X6501">
        <v>32</v>
      </c>
      <c r="Y6501">
        <v>161</v>
      </c>
      <c r="Z6501">
        <v>0.999999999999999</v>
      </c>
      <c r="AA6501">
        <v>16.5708479037188</v>
      </c>
      <c r="AB6501">
        <v>98</v>
      </c>
      <c r="AC6501">
        <v>0.92543561224742399</v>
      </c>
      <c r="AD6501">
        <v>63</v>
      </c>
      <c r="AE6501">
        <v>7.4564387752574901E-2</v>
      </c>
      <c r="AF6501">
        <v>0</v>
      </c>
      <c r="AG6501">
        <v>3.1919000000000002E-16</v>
      </c>
      <c r="AH6501">
        <v>1.9769214963779199E-5</v>
      </c>
      <c r="AI6501">
        <v>1</v>
      </c>
      <c r="AJ6501" s="73">
        <v>64.598599332711004</v>
      </c>
      <c r="AK6501">
        <v>154</v>
      </c>
      <c r="AL6501">
        <v>0.99331585507468401</v>
      </c>
      <c r="AM6501">
        <v>0</v>
      </c>
      <c r="AN6501">
        <v>0</v>
      </c>
      <c r="AO6501">
        <v>0</v>
      </c>
      <c r="AP6501">
        <v>0</v>
      </c>
      <c r="AQ6501">
        <v>161</v>
      </c>
      <c r="AR6501">
        <v>1</v>
      </c>
      <c r="AS6501">
        <v>0</v>
      </c>
      <c r="AT6501">
        <v>0</v>
      </c>
      <c r="AU6501">
        <v>0</v>
      </c>
      <c r="AV6501">
        <v>0</v>
      </c>
      <c r="AW6501">
        <v>161</v>
      </c>
      <c r="AX6501">
        <v>1</v>
      </c>
      <c r="AY6501" s="73">
        <v>69.964302940785899</v>
      </c>
      <c r="AZ6501">
        <v>154</v>
      </c>
      <c r="BA6501">
        <v>0.99331585507468401</v>
      </c>
      <c r="BB6501">
        <v>159</v>
      </c>
      <c r="BC6501">
        <v>0.93042306265222896</v>
      </c>
      <c r="BD6501">
        <v>2</v>
      </c>
      <c r="BE6501">
        <v>6.9576937347770706E-2</v>
      </c>
      <c r="BF6501">
        <v>67.465228130740897</v>
      </c>
      <c r="BG6501">
        <v>66.833116432596995</v>
      </c>
      <c r="BH6501">
        <v>69.964302940785899</v>
      </c>
      <c r="BI6501">
        <v>64.598599332711004</v>
      </c>
    </row>
    <row r="6502" spans="1:61" x14ac:dyDescent="0.25">
      <c r="A6502" s="10" t="str">
        <f>VLOOKUP(D6502,'Index-Relations'!E:F,2,FALSE)</f>
        <v>ESG</v>
      </c>
      <c r="B6502" t="s">
        <v>3450</v>
      </c>
      <c r="C6502" s="53" t="s">
        <v>2766</v>
      </c>
      <c r="D6502" s="59" t="s">
        <v>3153</v>
      </c>
      <c r="E6502" s="59" t="s">
        <v>9918</v>
      </c>
      <c r="F6502" t="s">
        <v>2167</v>
      </c>
      <c r="G6502" t="s">
        <v>2166</v>
      </c>
      <c r="H6502" t="s">
        <v>2168</v>
      </c>
      <c r="I6502" s="52">
        <v>45446</v>
      </c>
      <c r="J6502" t="s">
        <v>2457</v>
      </c>
      <c r="K6502">
        <v>172</v>
      </c>
      <c r="L6502" s="73">
        <v>65.229399351181996</v>
      </c>
      <c r="M6502">
        <v>168</v>
      </c>
      <c r="N6502">
        <v>0.99839878658779802</v>
      </c>
      <c r="O6502" s="73">
        <v>64.686264225404003</v>
      </c>
      <c r="P6502">
        <v>168</v>
      </c>
      <c r="Q6502">
        <v>0.99839878658779802</v>
      </c>
      <c r="R6502">
        <v>164</v>
      </c>
      <c r="S6502">
        <v>0.95343281837157401</v>
      </c>
      <c r="T6502">
        <v>28.558195985727899</v>
      </c>
      <c r="U6502">
        <v>0.76996936668553995</v>
      </c>
      <c r="V6502">
        <v>118</v>
      </c>
      <c r="W6502">
        <v>0.10359256920101099</v>
      </c>
      <c r="X6502">
        <v>26</v>
      </c>
      <c r="Y6502">
        <v>172</v>
      </c>
      <c r="Z6502">
        <v>1</v>
      </c>
      <c r="AA6502">
        <v>21.358338021883899</v>
      </c>
      <c r="AB6502">
        <v>101</v>
      </c>
      <c r="AC6502">
        <v>0.91869733868787895</v>
      </c>
      <c r="AD6502">
        <v>71</v>
      </c>
      <c r="AE6502">
        <v>8.1302661312119898E-2</v>
      </c>
      <c r="AF6502">
        <v>0</v>
      </c>
      <c r="AG6502">
        <v>4.4408999999999998E-16</v>
      </c>
      <c r="AH6502">
        <v>0</v>
      </c>
      <c r="AI6502">
        <v>0</v>
      </c>
      <c r="AJ6502" s="73">
        <v>62.395000032673899</v>
      </c>
      <c r="AK6502">
        <v>168</v>
      </c>
      <c r="AL6502">
        <v>0.99839878658779802</v>
      </c>
      <c r="AM6502">
        <v>0</v>
      </c>
      <c r="AN6502">
        <v>0</v>
      </c>
      <c r="AO6502">
        <v>0</v>
      </c>
      <c r="AP6502">
        <v>0</v>
      </c>
      <c r="AQ6502">
        <v>172</v>
      </c>
      <c r="AR6502">
        <v>1</v>
      </c>
      <c r="AS6502">
        <v>0</v>
      </c>
      <c r="AT6502">
        <v>0</v>
      </c>
      <c r="AU6502">
        <v>0</v>
      </c>
      <c r="AV6502">
        <v>0</v>
      </c>
      <c r="AW6502">
        <v>172</v>
      </c>
      <c r="AX6502">
        <v>1</v>
      </c>
      <c r="AY6502" s="73">
        <v>68.118123518380898</v>
      </c>
      <c r="AZ6502">
        <v>168</v>
      </c>
      <c r="BA6502">
        <v>0.99839878658779802</v>
      </c>
      <c r="BB6502">
        <v>170</v>
      </c>
      <c r="BC6502">
        <v>0.92050674104810704</v>
      </c>
      <c r="BD6502">
        <v>2</v>
      </c>
      <c r="BE6502">
        <v>7.9493258951892104E-2</v>
      </c>
      <c r="BF6502">
        <v>65.229399351181996</v>
      </c>
      <c r="BG6502">
        <v>64.686264225404003</v>
      </c>
      <c r="BH6502">
        <v>68.118123518380898</v>
      </c>
      <c r="BI6502">
        <v>62.395000032673899</v>
      </c>
    </row>
    <row r="6503" spans="1:61" x14ac:dyDescent="0.25">
      <c r="A6503" s="10" t="str">
        <f>VLOOKUP(D6503,'Index-Relations'!E:F,2,FALSE)</f>
        <v>ESG</v>
      </c>
      <c r="B6503" t="s">
        <v>3450</v>
      </c>
      <c r="C6503" s="53" t="s">
        <v>2767</v>
      </c>
      <c r="D6503" s="59" t="s">
        <v>3153</v>
      </c>
      <c r="E6503" s="59" t="s">
        <v>9919</v>
      </c>
      <c r="F6503" t="s">
        <v>2167</v>
      </c>
      <c r="G6503" t="s">
        <v>2166</v>
      </c>
      <c r="H6503" t="s">
        <v>2168</v>
      </c>
      <c r="I6503" s="52">
        <v>45413</v>
      </c>
      <c r="J6503" t="s">
        <v>2457</v>
      </c>
      <c r="K6503">
        <v>172</v>
      </c>
      <c r="L6503" s="73">
        <v>65.283393597713996</v>
      </c>
      <c r="M6503">
        <v>168</v>
      </c>
      <c r="N6503">
        <v>0.99834433128072797</v>
      </c>
      <c r="O6503" s="73">
        <v>64.763673769387907</v>
      </c>
      <c r="P6503">
        <v>168</v>
      </c>
      <c r="Q6503">
        <v>0.99834433128072797</v>
      </c>
      <c r="R6503">
        <v>164</v>
      </c>
      <c r="S6503">
        <v>0.95298566501636695</v>
      </c>
      <c r="T6503">
        <v>28.695237871736499</v>
      </c>
      <c r="U6503">
        <v>0.77322723551014905</v>
      </c>
      <c r="V6503">
        <v>118</v>
      </c>
      <c r="W6503">
        <v>0.103876496173627</v>
      </c>
      <c r="X6503">
        <v>26</v>
      </c>
      <c r="Y6503">
        <v>172</v>
      </c>
      <c r="Z6503">
        <v>0.999999999999999</v>
      </c>
      <c r="AA6503">
        <v>21.998552460536001</v>
      </c>
      <c r="AB6503">
        <v>100</v>
      </c>
      <c r="AC6503">
        <v>0.91915454794174201</v>
      </c>
      <c r="AD6503">
        <v>72</v>
      </c>
      <c r="AE6503">
        <v>8.08454520582578E-2</v>
      </c>
      <c r="AF6503">
        <v>0</v>
      </c>
      <c r="AG6503">
        <v>0</v>
      </c>
      <c r="AH6503">
        <v>0</v>
      </c>
      <c r="AI6503">
        <v>0</v>
      </c>
      <c r="AJ6503" s="73">
        <v>62.348094064222003</v>
      </c>
      <c r="AK6503">
        <v>168</v>
      </c>
      <c r="AL6503">
        <v>0.99834433128072797</v>
      </c>
      <c r="AM6503">
        <v>0</v>
      </c>
      <c r="AN6503">
        <v>0</v>
      </c>
      <c r="AO6503">
        <v>0</v>
      </c>
      <c r="AP6503">
        <v>0</v>
      </c>
      <c r="AQ6503">
        <v>172</v>
      </c>
      <c r="AR6503">
        <v>1</v>
      </c>
      <c r="AS6503">
        <v>0</v>
      </c>
      <c r="AT6503">
        <v>0</v>
      </c>
      <c r="AU6503">
        <v>0</v>
      </c>
      <c r="AV6503">
        <v>0</v>
      </c>
      <c r="AW6503">
        <v>172</v>
      </c>
      <c r="AX6503">
        <v>0.999999999999999</v>
      </c>
      <c r="AY6503" s="73">
        <v>68.236010659290898</v>
      </c>
      <c r="AZ6503">
        <v>168</v>
      </c>
      <c r="BA6503">
        <v>0.99834433128072797</v>
      </c>
      <c r="BB6503">
        <v>170</v>
      </c>
      <c r="BC6503">
        <v>0.92016824622692295</v>
      </c>
      <c r="BD6503">
        <v>2</v>
      </c>
      <c r="BE6503">
        <v>7.9831753773076206E-2</v>
      </c>
      <c r="BF6503">
        <v>65.283393597713996</v>
      </c>
      <c r="BG6503">
        <v>64.763673769387907</v>
      </c>
      <c r="BH6503">
        <v>68.236010659290898</v>
      </c>
      <c r="BI6503">
        <v>62.348094064222003</v>
      </c>
    </row>
    <row r="6504" spans="1:61" x14ac:dyDescent="0.25">
      <c r="A6504" s="10" t="str">
        <f>VLOOKUP(D6504,'Index-Relations'!E:F,2,FALSE)</f>
        <v>ESG</v>
      </c>
      <c r="B6504" t="s">
        <v>3450</v>
      </c>
      <c r="C6504" s="53" t="s">
        <v>2768</v>
      </c>
      <c r="D6504" s="59" t="s">
        <v>3153</v>
      </c>
      <c r="E6504" s="59" t="s">
        <v>9920</v>
      </c>
      <c r="F6504" t="s">
        <v>2167</v>
      </c>
      <c r="G6504" t="s">
        <v>2166</v>
      </c>
      <c r="H6504" t="s">
        <v>2168</v>
      </c>
      <c r="I6504" s="52">
        <v>45384</v>
      </c>
      <c r="J6504" t="s">
        <v>2457</v>
      </c>
      <c r="K6504">
        <v>172</v>
      </c>
      <c r="L6504">
        <v>69.185361693479194</v>
      </c>
      <c r="M6504">
        <v>168</v>
      </c>
      <c r="N6504">
        <v>0.99820101894162006</v>
      </c>
      <c r="O6504">
        <v>67.894826414296901</v>
      </c>
      <c r="P6504">
        <v>168</v>
      </c>
      <c r="Q6504">
        <v>0.99820101894162006</v>
      </c>
      <c r="R6504">
        <v>164</v>
      </c>
      <c r="S6504">
        <v>0.95800265675932805</v>
      </c>
      <c r="T6504">
        <v>28.694478893142499</v>
      </c>
      <c r="U6504">
        <v>0.76830453069128202</v>
      </c>
      <c r="V6504">
        <v>118</v>
      </c>
      <c r="W6504">
        <v>9.5998118225736506E-2</v>
      </c>
      <c r="X6504">
        <v>26</v>
      </c>
      <c r="Y6504">
        <v>172</v>
      </c>
      <c r="Z6504">
        <v>1</v>
      </c>
      <c r="AA6504">
        <v>20.220484757566499</v>
      </c>
      <c r="AB6504">
        <v>99</v>
      </c>
      <c r="AC6504">
        <v>0.91351549454400205</v>
      </c>
      <c r="AD6504">
        <v>73</v>
      </c>
      <c r="AE6504">
        <v>8.6484505455997895E-2</v>
      </c>
      <c r="AF6504">
        <v>0</v>
      </c>
      <c r="AG6504">
        <v>4.1629999999999998E-17</v>
      </c>
      <c r="AH6504">
        <v>0</v>
      </c>
      <c r="AI6504">
        <v>0</v>
      </c>
      <c r="AJ6504">
        <v>65.639317351509902</v>
      </c>
      <c r="AK6504">
        <v>168</v>
      </c>
      <c r="AL6504">
        <v>0.99820101894162006</v>
      </c>
      <c r="AM6504">
        <v>0</v>
      </c>
      <c r="AN6504">
        <v>0</v>
      </c>
      <c r="AO6504">
        <v>0</v>
      </c>
      <c r="AP6504">
        <v>0</v>
      </c>
      <c r="AQ6504">
        <v>172</v>
      </c>
      <c r="AR6504">
        <v>1</v>
      </c>
      <c r="AS6504">
        <v>0</v>
      </c>
      <c r="AT6504">
        <v>0</v>
      </c>
      <c r="AU6504">
        <v>0</v>
      </c>
      <c r="AV6504">
        <v>0</v>
      </c>
      <c r="AW6504">
        <v>172</v>
      </c>
      <c r="AX6504">
        <v>1</v>
      </c>
      <c r="AY6504">
        <v>72.538903542672202</v>
      </c>
      <c r="AZ6504">
        <v>168</v>
      </c>
      <c r="BA6504">
        <v>0.99820101894162006</v>
      </c>
      <c r="BB6504">
        <v>170</v>
      </c>
      <c r="BC6504">
        <v>0.92432735321765302</v>
      </c>
      <c r="BD6504">
        <v>2</v>
      </c>
      <c r="BE6504">
        <v>7.5672646782346795E-2</v>
      </c>
      <c r="BF6504">
        <v>65.378479593929995</v>
      </c>
      <c r="BG6504">
        <v>64.715687791092904</v>
      </c>
      <c r="BH6504">
        <v>68.405757149120006</v>
      </c>
      <c r="BI6504">
        <v>62.453635199158903</v>
      </c>
    </row>
    <row r="6505" spans="1:61" x14ac:dyDescent="0.25">
      <c r="A6505" s="10" t="str">
        <f>VLOOKUP(D6505,'Index-Relations'!E:F,2,FALSE)</f>
        <v>ESG</v>
      </c>
      <c r="B6505" t="s">
        <v>3450</v>
      </c>
      <c r="C6505" s="53" t="s">
        <v>2769</v>
      </c>
      <c r="D6505" s="59" t="s">
        <v>3153</v>
      </c>
      <c r="E6505" s="59" t="s">
        <v>9921</v>
      </c>
      <c r="F6505" t="s">
        <v>2167</v>
      </c>
      <c r="G6505" t="s">
        <v>2166</v>
      </c>
      <c r="H6505" t="s">
        <v>2168</v>
      </c>
      <c r="I6505" s="52">
        <v>45352</v>
      </c>
      <c r="J6505" t="s">
        <v>2457</v>
      </c>
      <c r="K6505">
        <v>193</v>
      </c>
      <c r="L6505">
        <v>68.466007636284004</v>
      </c>
      <c r="M6505">
        <v>176</v>
      </c>
      <c r="N6505">
        <v>0.99143728633099204</v>
      </c>
      <c r="O6505">
        <v>66.787354435232899</v>
      </c>
      <c r="P6505">
        <v>176</v>
      </c>
      <c r="Q6505">
        <v>0.99143728633099204</v>
      </c>
      <c r="R6505">
        <v>175</v>
      </c>
      <c r="S6505">
        <v>0.95547887192926895</v>
      </c>
      <c r="T6505">
        <v>28.369635715274001</v>
      </c>
      <c r="U6505">
        <v>0.73060909547183395</v>
      </c>
      <c r="V6505">
        <v>123</v>
      </c>
      <c r="W6505">
        <v>9.9972650052184794E-2</v>
      </c>
      <c r="X6505">
        <v>31</v>
      </c>
      <c r="Y6505">
        <v>177</v>
      </c>
      <c r="Z6505">
        <v>0.99293336492383799</v>
      </c>
      <c r="AA6505">
        <v>17.7408353235367</v>
      </c>
      <c r="AB6505">
        <v>102</v>
      </c>
      <c r="AC6505">
        <v>0.90674006265502505</v>
      </c>
      <c r="AD6505">
        <v>73</v>
      </c>
      <c r="AE6505">
        <v>8.5896048656856502E-2</v>
      </c>
      <c r="AF6505">
        <v>18</v>
      </c>
      <c r="AG6505">
        <v>7.36388868811796E-3</v>
      </c>
      <c r="AH6505">
        <v>3.1612523920228797E-5</v>
      </c>
      <c r="AI6505">
        <v>1</v>
      </c>
      <c r="AJ6505">
        <v>65.827126152951806</v>
      </c>
      <c r="AK6505">
        <v>176</v>
      </c>
      <c r="AL6505">
        <v>0.99143728633099204</v>
      </c>
      <c r="AM6505">
        <v>0</v>
      </c>
      <c r="AN6505">
        <v>0</v>
      </c>
      <c r="AO6505">
        <v>0</v>
      </c>
      <c r="AP6505">
        <v>0</v>
      </c>
      <c r="AQ6505">
        <v>193</v>
      </c>
      <c r="AR6505">
        <v>1</v>
      </c>
      <c r="AS6505">
        <v>0</v>
      </c>
      <c r="AT6505">
        <v>0</v>
      </c>
      <c r="AU6505">
        <v>0</v>
      </c>
      <c r="AV6505">
        <v>0</v>
      </c>
      <c r="AW6505">
        <v>193</v>
      </c>
      <c r="AX6505">
        <v>0.999999999999999</v>
      </c>
      <c r="AY6505">
        <v>71.750587550139102</v>
      </c>
      <c r="AZ6505">
        <v>176</v>
      </c>
      <c r="BA6505">
        <v>0.99143728633099204</v>
      </c>
      <c r="BB6505">
        <v>191</v>
      </c>
      <c r="BC6505">
        <v>0.91977116354189603</v>
      </c>
      <c r="BD6505">
        <v>2</v>
      </c>
      <c r="BE6505">
        <v>8.0228836458102998E-2</v>
      </c>
      <c r="BF6505">
        <v>64.999059446919901</v>
      </c>
      <c r="BG6505">
        <v>63.808309657267003</v>
      </c>
      <c r="BH6505">
        <v>67.770086721215904</v>
      </c>
      <c r="BI6505">
        <v>62.911904722009901</v>
      </c>
    </row>
    <row r="6506" spans="1:61" x14ac:dyDescent="0.25">
      <c r="A6506" s="10" t="str">
        <f>VLOOKUP(D6506,'Index-Relations'!E:F,2,FALSE)</f>
        <v>ESG</v>
      </c>
      <c r="B6506" t="s">
        <v>3450</v>
      </c>
      <c r="C6506" s="53" t="s">
        <v>2770</v>
      </c>
      <c r="D6506" s="59" t="s">
        <v>3153</v>
      </c>
      <c r="E6506" s="59" t="s">
        <v>9922</v>
      </c>
      <c r="F6506" t="s">
        <v>2167</v>
      </c>
      <c r="G6506" t="s">
        <v>2166</v>
      </c>
      <c r="H6506" t="s">
        <v>2168</v>
      </c>
      <c r="I6506" s="52">
        <v>45323</v>
      </c>
      <c r="J6506" t="s">
        <v>2457</v>
      </c>
      <c r="K6506">
        <v>193</v>
      </c>
      <c r="L6506">
        <v>68.528171995769199</v>
      </c>
      <c r="M6506">
        <v>174</v>
      </c>
      <c r="N6506">
        <v>0.99100934655612605</v>
      </c>
      <c r="O6506">
        <v>64.873800385338896</v>
      </c>
      <c r="P6506">
        <v>174</v>
      </c>
      <c r="Q6506">
        <v>0.99100934655612605</v>
      </c>
      <c r="R6506">
        <v>175</v>
      </c>
      <c r="S6506">
        <v>0.95077758935260104</v>
      </c>
      <c r="T6506">
        <v>28.455757447808899</v>
      </c>
      <c r="U6506">
        <v>0.74687801019401601</v>
      </c>
      <c r="V6506">
        <v>123</v>
      </c>
      <c r="W6506">
        <v>0.100890159731333</v>
      </c>
      <c r="X6506">
        <v>31</v>
      </c>
      <c r="Y6506">
        <v>177</v>
      </c>
      <c r="Z6506">
        <v>0.99310066777120498</v>
      </c>
      <c r="AA6506">
        <v>18.197099764405099</v>
      </c>
      <c r="AB6506">
        <v>102</v>
      </c>
      <c r="AC6506">
        <v>0.90985725618580604</v>
      </c>
      <c r="AD6506">
        <v>73</v>
      </c>
      <c r="AE6506">
        <v>8.2948594480253504E-2</v>
      </c>
      <c r="AF6506">
        <v>18</v>
      </c>
      <c r="AG6506">
        <v>7.1941493339397703E-3</v>
      </c>
      <c r="AH6506">
        <v>3.25657186035178E-5</v>
      </c>
      <c r="AI6506">
        <v>1</v>
      </c>
      <c r="AJ6506">
        <v>66.230342637248498</v>
      </c>
      <c r="AK6506">
        <v>174</v>
      </c>
      <c r="AL6506">
        <v>0.99100934655612605</v>
      </c>
      <c r="AM6506">
        <v>0</v>
      </c>
      <c r="AN6506">
        <v>0</v>
      </c>
      <c r="AO6506">
        <v>0</v>
      </c>
      <c r="AP6506">
        <v>0</v>
      </c>
      <c r="AQ6506">
        <v>193</v>
      </c>
      <c r="AR6506">
        <v>0.999999999999999</v>
      </c>
      <c r="AS6506">
        <v>0</v>
      </c>
      <c r="AT6506">
        <v>0</v>
      </c>
      <c r="AU6506">
        <v>0</v>
      </c>
      <c r="AV6506">
        <v>0</v>
      </c>
      <c r="AW6506">
        <v>193</v>
      </c>
      <c r="AX6506">
        <v>0.999999999999999</v>
      </c>
      <c r="AY6506">
        <v>72.080315387089797</v>
      </c>
      <c r="AZ6506">
        <v>174</v>
      </c>
      <c r="BA6506">
        <v>0.99100934655612605</v>
      </c>
      <c r="BB6506">
        <v>190</v>
      </c>
      <c r="BC6506">
        <v>0.91512555475175905</v>
      </c>
      <c r="BD6506">
        <v>3</v>
      </c>
      <c r="BE6506">
        <v>8.4874445248240199E-2</v>
      </c>
      <c r="BF6506">
        <v>64.946577396308001</v>
      </c>
      <c r="BG6506">
        <v>62.219772716062899</v>
      </c>
      <c r="BH6506">
        <v>68.041192035196005</v>
      </c>
      <c r="BI6506">
        <v>63.303552337515001</v>
      </c>
    </row>
    <row r="6507" spans="1:61" x14ac:dyDescent="0.25">
      <c r="A6507" s="10" t="str">
        <f>VLOOKUP(D6507,'Index-Relations'!E:F,2,FALSE)</f>
        <v>BM</v>
      </c>
      <c r="B6507" t="s">
        <v>3450</v>
      </c>
      <c r="C6507" s="53" t="s">
        <v>2760</v>
      </c>
      <c r="D6507" s="59" t="s">
        <v>3312</v>
      </c>
      <c r="E6507" s="59" t="s">
        <v>9923</v>
      </c>
      <c r="F6507" t="s">
        <v>2171</v>
      </c>
      <c r="G6507" t="s">
        <v>2170</v>
      </c>
      <c r="H6507" t="s">
        <v>2172</v>
      </c>
      <c r="I6507" s="52">
        <v>45659</v>
      </c>
      <c r="J6507" t="s">
        <v>2457</v>
      </c>
      <c r="K6507">
        <v>50</v>
      </c>
      <c r="L6507" s="73">
        <v>68.753498581198002</v>
      </c>
      <c r="M6507">
        <v>50</v>
      </c>
      <c r="N6507">
        <v>1</v>
      </c>
      <c r="O6507" s="73">
        <v>70.304469711496907</v>
      </c>
      <c r="P6507">
        <v>50</v>
      </c>
      <c r="Q6507">
        <v>1</v>
      </c>
      <c r="R6507">
        <v>48</v>
      </c>
      <c r="S6507">
        <v>0.97155091546160399</v>
      </c>
      <c r="T6507">
        <v>28.185892306886</v>
      </c>
      <c r="U6507">
        <v>0.72614238256943997</v>
      </c>
      <c r="V6507">
        <v>32</v>
      </c>
      <c r="W6507">
        <v>0.29886753543371702</v>
      </c>
      <c r="X6507">
        <v>13</v>
      </c>
      <c r="Y6507">
        <v>50</v>
      </c>
      <c r="Z6507">
        <v>1</v>
      </c>
      <c r="AA6507">
        <v>71.582093213413501</v>
      </c>
      <c r="AB6507">
        <v>46</v>
      </c>
      <c r="AC6507">
        <v>0.94799437033780898</v>
      </c>
      <c r="AD6507">
        <v>4</v>
      </c>
      <c r="AE6507">
        <v>5.2005629662191001E-2</v>
      </c>
      <c r="AF6507">
        <v>0</v>
      </c>
      <c r="AG6507">
        <v>0</v>
      </c>
      <c r="AH6507">
        <v>1.6840465952682601E-3</v>
      </c>
      <c r="AI6507">
        <v>2</v>
      </c>
      <c r="AJ6507" s="73">
        <v>65.619810899716001</v>
      </c>
      <c r="AK6507">
        <v>50</v>
      </c>
      <c r="AL6507">
        <v>1</v>
      </c>
      <c r="AM6507">
        <v>0</v>
      </c>
      <c r="AN6507">
        <v>0</v>
      </c>
      <c r="AO6507">
        <v>0</v>
      </c>
      <c r="AP6507">
        <v>0</v>
      </c>
      <c r="AQ6507">
        <v>50</v>
      </c>
      <c r="AR6507">
        <v>0.999999999999999</v>
      </c>
      <c r="AS6507">
        <v>0</v>
      </c>
      <c r="AT6507">
        <v>0</v>
      </c>
      <c r="AU6507">
        <v>0</v>
      </c>
      <c r="AV6507">
        <v>0</v>
      </c>
      <c r="AW6507">
        <v>50</v>
      </c>
      <c r="AX6507">
        <v>1</v>
      </c>
      <c r="AY6507" s="73">
        <v>69.109187439590002</v>
      </c>
      <c r="AZ6507">
        <v>50</v>
      </c>
      <c r="BA6507">
        <v>1</v>
      </c>
      <c r="BB6507">
        <v>47</v>
      </c>
      <c r="BC6507">
        <v>0.86727899592157798</v>
      </c>
      <c r="BD6507">
        <v>3</v>
      </c>
      <c r="BE6507">
        <v>0.132721004078421</v>
      </c>
      <c r="BF6507">
        <v>68.753498581198002</v>
      </c>
      <c r="BG6507">
        <v>70.304469711496907</v>
      </c>
      <c r="BH6507">
        <v>69.109187439590002</v>
      </c>
      <c r="BI6507">
        <v>65.619810899716001</v>
      </c>
    </row>
    <row r="6508" spans="1:61" x14ac:dyDescent="0.25">
      <c r="A6508" s="10" t="str">
        <f>VLOOKUP(D6508,'Index-Relations'!E:F,2,FALSE)</f>
        <v>BM</v>
      </c>
      <c r="B6508" t="s">
        <v>3450</v>
      </c>
      <c r="C6508" s="53" t="s">
        <v>2761</v>
      </c>
      <c r="D6508" s="59" t="s">
        <v>3312</v>
      </c>
      <c r="E6508" s="59" t="s">
        <v>9924</v>
      </c>
      <c r="F6508" t="s">
        <v>2171</v>
      </c>
      <c r="G6508" t="s">
        <v>2170</v>
      </c>
      <c r="H6508" t="s">
        <v>2172</v>
      </c>
      <c r="I6508" s="52">
        <v>45628</v>
      </c>
      <c r="J6508" t="s">
        <v>2457</v>
      </c>
      <c r="K6508">
        <v>50</v>
      </c>
      <c r="L6508" s="73">
        <v>68.863706450322994</v>
      </c>
      <c r="M6508">
        <v>50</v>
      </c>
      <c r="N6508">
        <v>1</v>
      </c>
      <c r="O6508" s="73">
        <v>70.396755164835994</v>
      </c>
      <c r="P6508">
        <v>50</v>
      </c>
      <c r="Q6508">
        <v>1</v>
      </c>
      <c r="R6508">
        <v>48</v>
      </c>
      <c r="S6508">
        <v>0.97195109803164903</v>
      </c>
      <c r="T6508">
        <v>28.2412962913257</v>
      </c>
      <c r="U6508">
        <v>0.72451490559064202</v>
      </c>
      <c r="V6508">
        <v>32</v>
      </c>
      <c r="W6508">
        <v>0.29485274948253298</v>
      </c>
      <c r="X6508">
        <v>13</v>
      </c>
      <c r="Y6508">
        <v>50</v>
      </c>
      <c r="Z6508">
        <v>0.999999999999999</v>
      </c>
      <c r="AA6508">
        <v>66.457202789653806</v>
      </c>
      <c r="AB6508">
        <v>46</v>
      </c>
      <c r="AC6508">
        <v>0.947734482690618</v>
      </c>
      <c r="AD6508">
        <v>4</v>
      </c>
      <c r="AE6508">
        <v>5.2265517309381698E-2</v>
      </c>
      <c r="AF6508">
        <v>0</v>
      </c>
      <c r="AG6508">
        <v>2.9837E-16</v>
      </c>
      <c r="AH6508">
        <v>1.68682158977659E-3</v>
      </c>
      <c r="AI6508">
        <v>2</v>
      </c>
      <c r="AJ6508" s="73">
        <v>65.728088985271995</v>
      </c>
      <c r="AK6508">
        <v>50</v>
      </c>
      <c r="AL6508">
        <v>1</v>
      </c>
      <c r="AM6508">
        <v>0</v>
      </c>
      <c r="AN6508">
        <v>0</v>
      </c>
      <c r="AO6508">
        <v>0</v>
      </c>
      <c r="AP6508">
        <v>0</v>
      </c>
      <c r="AQ6508">
        <v>50</v>
      </c>
      <c r="AR6508">
        <v>1</v>
      </c>
      <c r="AS6508">
        <v>0</v>
      </c>
      <c r="AT6508">
        <v>0</v>
      </c>
      <c r="AU6508">
        <v>0</v>
      </c>
      <c r="AV6508">
        <v>0</v>
      </c>
      <c r="AW6508">
        <v>50</v>
      </c>
      <c r="AX6508">
        <v>0.999999999999999</v>
      </c>
      <c r="AY6508" s="73">
        <v>69.251699862377905</v>
      </c>
      <c r="AZ6508">
        <v>50</v>
      </c>
      <c r="BA6508">
        <v>1</v>
      </c>
      <c r="BB6508">
        <v>47</v>
      </c>
      <c r="BC6508">
        <v>0.86832801074247401</v>
      </c>
      <c r="BD6508">
        <v>3</v>
      </c>
      <c r="BE6508">
        <v>0.13167198925752499</v>
      </c>
      <c r="BF6508">
        <v>68.863706450322994</v>
      </c>
      <c r="BG6508">
        <v>70.396755164835994</v>
      </c>
      <c r="BH6508">
        <v>69.251699862377905</v>
      </c>
      <c r="BI6508">
        <v>65.728088985271995</v>
      </c>
    </row>
    <row r="6509" spans="1:61" x14ac:dyDescent="0.25">
      <c r="A6509" s="10" t="str">
        <f>VLOOKUP(D6509,'Index-Relations'!E:F,2,FALSE)</f>
        <v>BM</v>
      </c>
      <c r="B6509" t="s">
        <v>3450</v>
      </c>
      <c r="C6509" s="53" t="s">
        <v>2762</v>
      </c>
      <c r="D6509" s="59" t="s">
        <v>3312</v>
      </c>
      <c r="E6509" s="59" t="s">
        <v>9925</v>
      </c>
      <c r="F6509" t="s">
        <v>2171</v>
      </c>
      <c r="G6509" t="s">
        <v>2170</v>
      </c>
      <c r="H6509" t="s">
        <v>2172</v>
      </c>
      <c r="I6509" s="52">
        <v>45597</v>
      </c>
      <c r="J6509" t="s">
        <v>2457</v>
      </c>
      <c r="K6509">
        <v>50</v>
      </c>
      <c r="L6509" s="73">
        <v>68.836758339698903</v>
      </c>
      <c r="M6509">
        <v>50</v>
      </c>
      <c r="N6509">
        <v>1</v>
      </c>
      <c r="O6509" s="73">
        <v>70.562462175209902</v>
      </c>
      <c r="P6509">
        <v>50</v>
      </c>
      <c r="Q6509">
        <v>1</v>
      </c>
      <c r="R6509">
        <v>48</v>
      </c>
      <c r="S6509">
        <v>0.97103879876848997</v>
      </c>
      <c r="T6509">
        <v>28.571845998529501</v>
      </c>
      <c r="U6509">
        <v>0.72661298331343904</v>
      </c>
      <c r="V6509">
        <v>32</v>
      </c>
      <c r="W6509">
        <v>0.29753968702009798</v>
      </c>
      <c r="X6509">
        <v>13</v>
      </c>
      <c r="Y6509">
        <v>50</v>
      </c>
      <c r="Z6509">
        <v>0.999999999999999</v>
      </c>
      <c r="AA6509">
        <v>67.916461921076106</v>
      </c>
      <c r="AB6509">
        <v>46</v>
      </c>
      <c r="AC6509">
        <v>0.95134480494847695</v>
      </c>
      <c r="AD6509">
        <v>4</v>
      </c>
      <c r="AE6509">
        <v>4.8655195051522597E-2</v>
      </c>
      <c r="AF6509">
        <v>0</v>
      </c>
      <c r="AG6509">
        <v>2.9142999999999998E-16</v>
      </c>
      <c r="AH6509">
        <v>1.6643344498455501E-3</v>
      </c>
      <c r="AI6509">
        <v>2</v>
      </c>
      <c r="AJ6509" s="73">
        <v>65.545848961912995</v>
      </c>
      <c r="AK6509">
        <v>50</v>
      </c>
      <c r="AL6509">
        <v>1</v>
      </c>
      <c r="AM6509">
        <v>0</v>
      </c>
      <c r="AN6509">
        <v>0</v>
      </c>
      <c r="AO6509">
        <v>0</v>
      </c>
      <c r="AP6509">
        <v>0</v>
      </c>
      <c r="AQ6509">
        <v>50</v>
      </c>
      <c r="AR6509">
        <v>1</v>
      </c>
      <c r="AS6509">
        <v>0</v>
      </c>
      <c r="AT6509">
        <v>0</v>
      </c>
      <c r="AU6509">
        <v>0</v>
      </c>
      <c r="AV6509">
        <v>0</v>
      </c>
      <c r="AW6509">
        <v>50</v>
      </c>
      <c r="AX6509">
        <v>0.999999999999999</v>
      </c>
      <c r="AY6509" s="73">
        <v>69.174037058270898</v>
      </c>
      <c r="AZ6509">
        <v>50</v>
      </c>
      <c r="BA6509">
        <v>1</v>
      </c>
      <c r="BB6509">
        <v>47</v>
      </c>
      <c r="BC6509">
        <v>0.85861716596607096</v>
      </c>
      <c r="BD6509">
        <v>3</v>
      </c>
      <c r="BE6509">
        <v>0.14138283403392801</v>
      </c>
      <c r="BF6509">
        <v>68.836758339698903</v>
      </c>
      <c r="BG6509">
        <v>70.562462175209902</v>
      </c>
      <c r="BH6509">
        <v>69.174037058270898</v>
      </c>
      <c r="BI6509">
        <v>65.545848961912995</v>
      </c>
    </row>
    <row r="6510" spans="1:61" x14ac:dyDescent="0.25">
      <c r="A6510" s="10" t="str">
        <f>VLOOKUP(D6510,'Index-Relations'!E:F,2,FALSE)</f>
        <v>BM</v>
      </c>
      <c r="B6510" t="s">
        <v>3450</v>
      </c>
      <c r="C6510" s="53" t="s">
        <v>2763</v>
      </c>
      <c r="D6510" s="59" t="s">
        <v>3312</v>
      </c>
      <c r="E6510" s="59" t="s">
        <v>9926</v>
      </c>
      <c r="F6510" t="s">
        <v>2171</v>
      </c>
      <c r="G6510" t="s">
        <v>2170</v>
      </c>
      <c r="H6510" t="s">
        <v>2172</v>
      </c>
      <c r="I6510" s="52">
        <v>45566</v>
      </c>
      <c r="J6510" t="s">
        <v>2457</v>
      </c>
      <c r="K6510">
        <v>50</v>
      </c>
      <c r="L6510" s="73">
        <v>68.504884993632004</v>
      </c>
      <c r="M6510">
        <v>50</v>
      </c>
      <c r="N6510">
        <v>1</v>
      </c>
      <c r="O6510" s="73">
        <v>70.285972217552001</v>
      </c>
      <c r="P6510">
        <v>50</v>
      </c>
      <c r="Q6510">
        <v>1</v>
      </c>
      <c r="R6510">
        <v>48</v>
      </c>
      <c r="S6510">
        <v>0.96944354334539395</v>
      </c>
      <c r="T6510">
        <v>28.994084443836002</v>
      </c>
      <c r="U6510">
        <v>0.72880878831266205</v>
      </c>
      <c r="V6510">
        <v>32</v>
      </c>
      <c r="W6510">
        <v>0.29846185259448199</v>
      </c>
      <c r="X6510">
        <v>13</v>
      </c>
      <c r="Y6510">
        <v>50</v>
      </c>
      <c r="Z6510">
        <v>1</v>
      </c>
      <c r="AA6510">
        <v>64.159564139649802</v>
      </c>
      <c r="AB6510">
        <v>46</v>
      </c>
      <c r="AC6510">
        <v>0.95312295363773902</v>
      </c>
      <c r="AD6510">
        <v>4</v>
      </c>
      <c r="AE6510">
        <v>4.68770463622602E-2</v>
      </c>
      <c r="AF6510">
        <v>0</v>
      </c>
      <c r="AG6510">
        <v>2.0819999999999999E-17</v>
      </c>
      <c r="AH6510">
        <v>1.6608963687145999E-3</v>
      </c>
      <c r="AI6510">
        <v>2</v>
      </c>
      <c r="AJ6510" s="73">
        <v>65.125782507877005</v>
      </c>
      <c r="AK6510">
        <v>50</v>
      </c>
      <c r="AL6510">
        <v>1</v>
      </c>
      <c r="AM6510">
        <v>0</v>
      </c>
      <c r="AN6510">
        <v>0</v>
      </c>
      <c r="AO6510">
        <v>0</v>
      </c>
      <c r="AP6510">
        <v>0</v>
      </c>
      <c r="AQ6510">
        <v>50</v>
      </c>
      <c r="AR6510">
        <v>1</v>
      </c>
      <c r="AS6510">
        <v>0</v>
      </c>
      <c r="AT6510">
        <v>0</v>
      </c>
      <c r="AU6510">
        <v>0</v>
      </c>
      <c r="AV6510">
        <v>0</v>
      </c>
      <c r="AW6510">
        <v>50</v>
      </c>
      <c r="AX6510">
        <v>0.999999999999999</v>
      </c>
      <c r="AY6510" s="73">
        <v>68.901985382497998</v>
      </c>
      <c r="AZ6510">
        <v>50</v>
      </c>
      <c r="BA6510">
        <v>1</v>
      </c>
      <c r="BB6510">
        <v>47</v>
      </c>
      <c r="BC6510">
        <v>0.85008764660467195</v>
      </c>
      <c r="BD6510">
        <v>3</v>
      </c>
      <c r="BE6510">
        <v>0.14991235339532699</v>
      </c>
      <c r="BF6510">
        <v>68.504884993632004</v>
      </c>
      <c r="BG6510">
        <v>70.285972217552001</v>
      </c>
      <c r="BH6510">
        <v>68.901985382497998</v>
      </c>
      <c r="BI6510">
        <v>65.125782507877005</v>
      </c>
    </row>
    <row r="6511" spans="1:61" x14ac:dyDescent="0.25">
      <c r="A6511" s="10" t="str">
        <f>VLOOKUP(D6511,'Index-Relations'!E:F,2,FALSE)</f>
        <v>BM</v>
      </c>
      <c r="B6511" t="s">
        <v>3450</v>
      </c>
      <c r="C6511" s="53" t="s">
        <v>2764</v>
      </c>
      <c r="D6511" s="59" t="s">
        <v>3312</v>
      </c>
      <c r="E6511" s="59" t="s">
        <v>9927</v>
      </c>
      <c r="F6511" t="s">
        <v>2171</v>
      </c>
      <c r="G6511" t="s">
        <v>2170</v>
      </c>
      <c r="H6511" t="s">
        <v>2172</v>
      </c>
      <c r="I6511" s="52">
        <v>45537</v>
      </c>
      <c r="J6511" t="s">
        <v>2457</v>
      </c>
      <c r="K6511">
        <v>50</v>
      </c>
      <c r="L6511" s="73">
        <v>68.960756300008001</v>
      </c>
      <c r="M6511">
        <v>50</v>
      </c>
      <c r="N6511">
        <v>1</v>
      </c>
      <c r="O6511" s="73">
        <v>70.625162699173998</v>
      </c>
      <c r="P6511">
        <v>50</v>
      </c>
      <c r="Q6511">
        <v>1</v>
      </c>
      <c r="R6511">
        <v>48</v>
      </c>
      <c r="S6511">
        <v>0.97241183861676195</v>
      </c>
      <c r="T6511">
        <v>28.7331189813045</v>
      </c>
      <c r="U6511">
        <v>0.722005139920332</v>
      </c>
      <c r="V6511">
        <v>32</v>
      </c>
      <c r="W6511">
        <v>0.29220701221836898</v>
      </c>
      <c r="X6511">
        <v>13</v>
      </c>
      <c r="Y6511">
        <v>50</v>
      </c>
      <c r="Z6511">
        <v>1</v>
      </c>
      <c r="AA6511">
        <v>70.191700424760299</v>
      </c>
      <c r="AB6511">
        <v>46</v>
      </c>
      <c r="AC6511">
        <v>0.95332571353441198</v>
      </c>
      <c r="AD6511">
        <v>4</v>
      </c>
      <c r="AE6511">
        <v>4.6674286465587897E-2</v>
      </c>
      <c r="AF6511">
        <v>0</v>
      </c>
      <c r="AG6511">
        <v>0</v>
      </c>
      <c r="AH6511">
        <v>1.65192245003851E-3</v>
      </c>
      <c r="AI6511">
        <v>2</v>
      </c>
      <c r="AJ6511" s="73">
        <v>65.660898640746893</v>
      </c>
      <c r="AK6511">
        <v>50</v>
      </c>
      <c r="AL6511">
        <v>1</v>
      </c>
      <c r="AM6511">
        <v>0</v>
      </c>
      <c r="AN6511">
        <v>0</v>
      </c>
      <c r="AO6511">
        <v>0</v>
      </c>
      <c r="AP6511">
        <v>0</v>
      </c>
      <c r="AQ6511">
        <v>50</v>
      </c>
      <c r="AR6511">
        <v>1</v>
      </c>
      <c r="AS6511">
        <v>0</v>
      </c>
      <c r="AT6511">
        <v>0</v>
      </c>
      <c r="AU6511">
        <v>0</v>
      </c>
      <c r="AV6511">
        <v>0</v>
      </c>
      <c r="AW6511">
        <v>50</v>
      </c>
      <c r="AX6511">
        <v>1</v>
      </c>
      <c r="AY6511" s="73">
        <v>69.303040371394999</v>
      </c>
      <c r="AZ6511">
        <v>50</v>
      </c>
      <c r="BA6511">
        <v>1</v>
      </c>
      <c r="BB6511">
        <v>47</v>
      </c>
      <c r="BC6511">
        <v>0.86404117328890295</v>
      </c>
      <c r="BD6511">
        <v>3</v>
      </c>
      <c r="BE6511">
        <v>0.13595882671109599</v>
      </c>
      <c r="BF6511">
        <v>68.960756300008001</v>
      </c>
      <c r="BG6511">
        <v>70.625162699173998</v>
      </c>
      <c r="BH6511">
        <v>69.303040371394999</v>
      </c>
      <c r="BI6511">
        <v>65.660898640746893</v>
      </c>
    </row>
    <row r="6512" spans="1:61" x14ac:dyDescent="0.25">
      <c r="A6512" s="10" t="str">
        <f>VLOOKUP(D6512,'Index-Relations'!E:F,2,FALSE)</f>
        <v>BM</v>
      </c>
      <c r="B6512" t="s">
        <v>3450</v>
      </c>
      <c r="C6512" s="53" t="s">
        <v>3350</v>
      </c>
      <c r="D6512" s="59" t="s">
        <v>3312</v>
      </c>
      <c r="E6512" s="59" t="s">
        <v>9928</v>
      </c>
      <c r="F6512" t="s">
        <v>2171</v>
      </c>
      <c r="G6512" t="s">
        <v>2170</v>
      </c>
      <c r="H6512" t="s">
        <v>2172</v>
      </c>
      <c r="I6512" s="52">
        <v>45505</v>
      </c>
      <c r="J6512" t="s">
        <v>2457</v>
      </c>
      <c r="K6512">
        <v>50</v>
      </c>
      <c r="L6512" s="73">
        <v>69.015438252455994</v>
      </c>
      <c r="M6512">
        <v>50</v>
      </c>
      <c r="N6512">
        <v>1</v>
      </c>
      <c r="O6512" s="73">
        <v>70.508097016563994</v>
      </c>
      <c r="P6512">
        <v>50</v>
      </c>
      <c r="Q6512">
        <v>1</v>
      </c>
      <c r="R6512">
        <v>48</v>
      </c>
      <c r="S6512">
        <v>0.97131583537892197</v>
      </c>
      <c r="T6512">
        <v>28.928636076986599</v>
      </c>
      <c r="U6512">
        <v>0.722267488540972</v>
      </c>
      <c r="V6512">
        <v>32</v>
      </c>
      <c r="W6512">
        <v>0.299432215402885</v>
      </c>
      <c r="X6512">
        <v>13</v>
      </c>
      <c r="Y6512">
        <v>50</v>
      </c>
      <c r="Z6512">
        <v>1</v>
      </c>
      <c r="AA6512">
        <v>72.687347729767296</v>
      </c>
      <c r="AB6512">
        <v>46</v>
      </c>
      <c r="AC6512">
        <v>0.95900817770749303</v>
      </c>
      <c r="AD6512">
        <v>4</v>
      </c>
      <c r="AE6512">
        <v>4.0991822292506003E-2</v>
      </c>
      <c r="AF6512">
        <v>0</v>
      </c>
      <c r="AG6512">
        <v>2.4979999999999999E-16</v>
      </c>
      <c r="AH6512">
        <v>1.80479031714879E-3</v>
      </c>
      <c r="AI6512">
        <v>2</v>
      </c>
      <c r="AJ6512" s="73">
        <v>65.408915387209007</v>
      </c>
      <c r="AK6512">
        <v>50</v>
      </c>
      <c r="AL6512">
        <v>1</v>
      </c>
      <c r="AM6512">
        <v>0</v>
      </c>
      <c r="AN6512">
        <v>0</v>
      </c>
      <c r="AO6512">
        <v>0</v>
      </c>
      <c r="AP6512">
        <v>0</v>
      </c>
      <c r="AQ6512">
        <v>50</v>
      </c>
      <c r="AR6512">
        <v>1</v>
      </c>
      <c r="AS6512">
        <v>0</v>
      </c>
      <c r="AT6512">
        <v>0</v>
      </c>
      <c r="AU6512">
        <v>0</v>
      </c>
      <c r="AV6512">
        <v>0</v>
      </c>
      <c r="AW6512">
        <v>50</v>
      </c>
      <c r="AX6512">
        <v>1</v>
      </c>
      <c r="AY6512" s="73">
        <v>69.666080096715007</v>
      </c>
      <c r="AZ6512">
        <v>50</v>
      </c>
      <c r="BA6512">
        <v>1</v>
      </c>
      <c r="BB6512">
        <v>47</v>
      </c>
      <c r="BC6512">
        <v>0.81025402416586001</v>
      </c>
      <c r="BD6512">
        <v>3</v>
      </c>
      <c r="BE6512">
        <v>0.18974597583413899</v>
      </c>
      <c r="BF6512">
        <v>69.015438252455994</v>
      </c>
      <c r="BG6512">
        <v>70.508097016563994</v>
      </c>
      <c r="BH6512">
        <v>69.666080096715007</v>
      </c>
      <c r="BI6512">
        <v>65.408915387209007</v>
      </c>
    </row>
    <row r="6513" spans="1:61" x14ac:dyDescent="0.25">
      <c r="A6513" s="10" t="str">
        <f>VLOOKUP(D6513,'Index-Relations'!E:F,2,FALSE)</f>
        <v>BM</v>
      </c>
      <c r="B6513" t="s">
        <v>3450</v>
      </c>
      <c r="C6513" s="53" t="s">
        <v>2765</v>
      </c>
      <c r="D6513" s="59" t="s">
        <v>3312</v>
      </c>
      <c r="E6513" s="59" t="s">
        <v>9929</v>
      </c>
      <c r="F6513" t="s">
        <v>2171</v>
      </c>
      <c r="G6513" t="s">
        <v>2170</v>
      </c>
      <c r="H6513" t="s">
        <v>2172</v>
      </c>
      <c r="I6513" s="52">
        <v>45474</v>
      </c>
      <c r="J6513" t="s">
        <v>2457</v>
      </c>
      <c r="K6513">
        <v>50</v>
      </c>
      <c r="L6513" s="73">
        <v>69.999285656726002</v>
      </c>
      <c r="M6513">
        <v>50</v>
      </c>
      <c r="N6513">
        <v>1</v>
      </c>
      <c r="O6513" s="73">
        <v>70.423095086857003</v>
      </c>
      <c r="P6513">
        <v>50</v>
      </c>
      <c r="Q6513">
        <v>1</v>
      </c>
      <c r="R6513">
        <v>48</v>
      </c>
      <c r="S6513">
        <v>0.96972977744176103</v>
      </c>
      <c r="T6513">
        <v>29.1940278228391</v>
      </c>
      <c r="U6513">
        <v>0.74062640072808905</v>
      </c>
      <c r="V6513">
        <v>32</v>
      </c>
      <c r="W6513">
        <v>0.30526768314126002</v>
      </c>
      <c r="X6513">
        <v>13</v>
      </c>
      <c r="Y6513">
        <v>50</v>
      </c>
      <c r="Z6513">
        <v>1</v>
      </c>
      <c r="AA6513">
        <v>75.409907490769697</v>
      </c>
      <c r="AB6513">
        <v>45</v>
      </c>
      <c r="AC6513">
        <v>0.95401054042293898</v>
      </c>
      <c r="AD6513">
        <v>4</v>
      </c>
      <c r="AE6513">
        <v>3.9830188311304401E-2</v>
      </c>
      <c r="AF6513">
        <v>1</v>
      </c>
      <c r="AG6513">
        <v>6.1592712657557299E-3</v>
      </c>
      <c r="AH6513">
        <v>1.84268718728645E-3</v>
      </c>
      <c r="AI6513">
        <v>2</v>
      </c>
      <c r="AJ6513" s="73">
        <v>65.400669452298999</v>
      </c>
      <c r="AK6513">
        <v>50</v>
      </c>
      <c r="AL6513">
        <v>1</v>
      </c>
      <c r="AM6513">
        <v>0</v>
      </c>
      <c r="AN6513">
        <v>0</v>
      </c>
      <c r="AO6513">
        <v>0</v>
      </c>
      <c r="AP6513">
        <v>0</v>
      </c>
      <c r="AQ6513">
        <v>50</v>
      </c>
      <c r="AR6513">
        <v>1</v>
      </c>
      <c r="AS6513">
        <v>0</v>
      </c>
      <c r="AT6513">
        <v>0</v>
      </c>
      <c r="AU6513">
        <v>0</v>
      </c>
      <c r="AV6513">
        <v>0</v>
      </c>
      <c r="AW6513">
        <v>50</v>
      </c>
      <c r="AX6513">
        <v>1</v>
      </c>
      <c r="AY6513" s="73">
        <v>72.706329410319</v>
      </c>
      <c r="AZ6513">
        <v>50</v>
      </c>
      <c r="BA6513">
        <v>1</v>
      </c>
      <c r="BB6513">
        <v>47</v>
      </c>
      <c r="BC6513">
        <v>0.80611623268763</v>
      </c>
      <c r="BD6513">
        <v>3</v>
      </c>
      <c r="BE6513">
        <v>0.193883767312369</v>
      </c>
      <c r="BF6513">
        <v>69.999285656726002</v>
      </c>
      <c r="BG6513">
        <v>70.423095086857003</v>
      </c>
      <c r="BH6513">
        <v>72.706329410319</v>
      </c>
      <c r="BI6513">
        <v>65.400669452298999</v>
      </c>
    </row>
    <row r="6514" spans="1:61" x14ac:dyDescent="0.25">
      <c r="A6514" s="10" t="str">
        <f>VLOOKUP(D6514,'Index-Relations'!E:F,2,FALSE)</f>
        <v>BM</v>
      </c>
      <c r="B6514" t="s">
        <v>3450</v>
      </c>
      <c r="C6514" s="53" t="s">
        <v>2766</v>
      </c>
      <c r="D6514" s="59" t="s">
        <v>3312</v>
      </c>
      <c r="E6514" s="59" t="s">
        <v>9930</v>
      </c>
      <c r="F6514" t="s">
        <v>2171</v>
      </c>
      <c r="G6514" t="s">
        <v>2170</v>
      </c>
      <c r="H6514" t="s">
        <v>2172</v>
      </c>
      <c r="I6514" s="52">
        <v>45446</v>
      </c>
      <c r="J6514" t="s">
        <v>2457</v>
      </c>
      <c r="K6514">
        <v>50</v>
      </c>
      <c r="L6514" s="73">
        <v>69.926633823602998</v>
      </c>
      <c r="M6514">
        <v>50</v>
      </c>
      <c r="N6514">
        <v>1</v>
      </c>
      <c r="O6514" s="73">
        <v>70.374486226023905</v>
      </c>
      <c r="P6514">
        <v>50</v>
      </c>
      <c r="Q6514">
        <v>1</v>
      </c>
      <c r="R6514">
        <v>48</v>
      </c>
      <c r="S6514">
        <v>0.96751078842510696</v>
      </c>
      <c r="T6514">
        <v>29.639790441682202</v>
      </c>
      <c r="U6514">
        <v>0.76820061701133902</v>
      </c>
      <c r="V6514">
        <v>32</v>
      </c>
      <c r="W6514">
        <v>0.34297085935760002</v>
      </c>
      <c r="X6514">
        <v>13</v>
      </c>
      <c r="Y6514">
        <v>49</v>
      </c>
      <c r="Z6514">
        <v>0.99400167625760805</v>
      </c>
      <c r="AA6514">
        <v>72.417243523964302</v>
      </c>
      <c r="AB6514">
        <v>45</v>
      </c>
      <c r="AC6514">
        <v>0.95548773275174703</v>
      </c>
      <c r="AD6514">
        <v>4</v>
      </c>
      <c r="AE6514">
        <v>3.8513943505861299E-2</v>
      </c>
      <c r="AF6514">
        <v>1</v>
      </c>
      <c r="AG6514">
        <v>5.9983237423911796E-3</v>
      </c>
      <c r="AH6514">
        <v>1.8332950057665101E-3</v>
      </c>
      <c r="AI6514">
        <v>2</v>
      </c>
      <c r="AJ6514" s="73">
        <v>65.190495392887001</v>
      </c>
      <c r="AK6514">
        <v>50</v>
      </c>
      <c r="AL6514">
        <v>1</v>
      </c>
      <c r="AM6514">
        <v>0</v>
      </c>
      <c r="AN6514">
        <v>0</v>
      </c>
      <c r="AO6514">
        <v>0</v>
      </c>
      <c r="AP6514">
        <v>0</v>
      </c>
      <c r="AQ6514">
        <v>50</v>
      </c>
      <c r="AR6514">
        <v>0.999999999999999</v>
      </c>
      <c r="AS6514">
        <v>0</v>
      </c>
      <c r="AT6514">
        <v>0</v>
      </c>
      <c r="AU6514">
        <v>0</v>
      </c>
      <c r="AV6514">
        <v>0</v>
      </c>
      <c r="AW6514">
        <v>50</v>
      </c>
      <c r="AX6514">
        <v>1</v>
      </c>
      <c r="AY6514" s="73">
        <v>72.779783455510895</v>
      </c>
      <c r="AZ6514">
        <v>50</v>
      </c>
      <c r="BA6514">
        <v>1</v>
      </c>
      <c r="BB6514">
        <v>47</v>
      </c>
      <c r="BC6514">
        <v>0.79840773056116499</v>
      </c>
      <c r="BD6514">
        <v>3</v>
      </c>
      <c r="BE6514">
        <v>0.20159226943883399</v>
      </c>
      <c r="BF6514">
        <v>69.926633823602998</v>
      </c>
      <c r="BG6514">
        <v>70.374486226023905</v>
      </c>
      <c r="BH6514">
        <v>72.779783455510895</v>
      </c>
      <c r="BI6514">
        <v>65.190495392887001</v>
      </c>
    </row>
    <row r="6515" spans="1:61" x14ac:dyDescent="0.25">
      <c r="A6515" s="10" t="str">
        <f>VLOOKUP(D6515,'Index-Relations'!E:F,2,FALSE)</f>
        <v>BM</v>
      </c>
      <c r="B6515" t="s">
        <v>3450</v>
      </c>
      <c r="C6515" s="53" t="s">
        <v>2767</v>
      </c>
      <c r="D6515" s="59" t="s">
        <v>3312</v>
      </c>
      <c r="E6515" s="59" t="s">
        <v>9931</v>
      </c>
      <c r="F6515" t="s">
        <v>2171</v>
      </c>
      <c r="G6515" t="s">
        <v>2170</v>
      </c>
      <c r="H6515" t="s">
        <v>2172</v>
      </c>
      <c r="I6515" s="52">
        <v>45413</v>
      </c>
      <c r="J6515" t="s">
        <v>2457</v>
      </c>
      <c r="K6515">
        <v>50</v>
      </c>
      <c r="L6515" s="73">
        <v>69.955618612360894</v>
      </c>
      <c r="M6515">
        <v>50</v>
      </c>
      <c r="N6515">
        <v>1</v>
      </c>
      <c r="O6515" s="73">
        <v>70.484428100155995</v>
      </c>
      <c r="P6515">
        <v>50</v>
      </c>
      <c r="Q6515">
        <v>1</v>
      </c>
      <c r="R6515">
        <v>48</v>
      </c>
      <c r="S6515">
        <v>0.96699841719747404</v>
      </c>
      <c r="T6515">
        <v>29.757310331072201</v>
      </c>
      <c r="U6515">
        <v>0.76926620148195701</v>
      </c>
      <c r="V6515">
        <v>32</v>
      </c>
      <c r="W6515">
        <v>0.34340550496649402</v>
      </c>
      <c r="X6515">
        <v>13</v>
      </c>
      <c r="Y6515">
        <v>49</v>
      </c>
      <c r="Z6515">
        <v>0.99395533454898499</v>
      </c>
      <c r="AA6515">
        <v>74.304323898711004</v>
      </c>
      <c r="AB6515">
        <v>45</v>
      </c>
      <c r="AC6515">
        <v>0.95771084075513702</v>
      </c>
      <c r="AD6515">
        <v>4</v>
      </c>
      <c r="AE6515">
        <v>3.6244493793847199E-2</v>
      </c>
      <c r="AF6515">
        <v>1</v>
      </c>
      <c r="AG6515">
        <v>6.0446654510151101E-3</v>
      </c>
      <c r="AH6515">
        <v>1.70028828671232E-3</v>
      </c>
      <c r="AI6515">
        <v>2</v>
      </c>
      <c r="AJ6515" s="73">
        <v>65.180070565050002</v>
      </c>
      <c r="AK6515">
        <v>50</v>
      </c>
      <c r="AL6515">
        <v>1</v>
      </c>
      <c r="AM6515">
        <v>0</v>
      </c>
      <c r="AN6515">
        <v>0</v>
      </c>
      <c r="AO6515">
        <v>0</v>
      </c>
      <c r="AP6515">
        <v>0</v>
      </c>
      <c r="AQ6515">
        <v>50</v>
      </c>
      <c r="AR6515">
        <v>0.999999999999999</v>
      </c>
      <c r="AS6515">
        <v>0</v>
      </c>
      <c r="AT6515">
        <v>0</v>
      </c>
      <c r="AU6515">
        <v>0</v>
      </c>
      <c r="AV6515">
        <v>0</v>
      </c>
      <c r="AW6515">
        <v>50</v>
      </c>
      <c r="AX6515">
        <v>0.999999999999999</v>
      </c>
      <c r="AY6515" s="73">
        <v>72.808391351430998</v>
      </c>
      <c r="AZ6515">
        <v>50</v>
      </c>
      <c r="BA6515">
        <v>1</v>
      </c>
      <c r="BB6515">
        <v>47</v>
      </c>
      <c r="BC6515">
        <v>0.801162991143343</v>
      </c>
      <c r="BD6515">
        <v>3</v>
      </c>
      <c r="BE6515">
        <v>0.19883700885665601</v>
      </c>
      <c r="BF6515">
        <v>69.955618612360894</v>
      </c>
      <c r="BG6515">
        <v>70.484428100155995</v>
      </c>
      <c r="BH6515">
        <v>72.808391351430998</v>
      </c>
      <c r="BI6515">
        <v>65.180070565050002</v>
      </c>
    </row>
    <row r="6516" spans="1:61" x14ac:dyDescent="0.25">
      <c r="A6516" s="10" t="str">
        <f>VLOOKUP(D6516,'Index-Relations'!E:F,2,FALSE)</f>
        <v>BM</v>
      </c>
      <c r="B6516" t="s">
        <v>3450</v>
      </c>
      <c r="C6516" s="53" t="s">
        <v>2768</v>
      </c>
      <c r="D6516" s="59" t="s">
        <v>3312</v>
      </c>
      <c r="E6516" s="59" t="s">
        <v>9932</v>
      </c>
      <c r="F6516" t="s">
        <v>2171</v>
      </c>
      <c r="G6516" t="s">
        <v>2170</v>
      </c>
      <c r="H6516" t="s">
        <v>2172</v>
      </c>
      <c r="I6516" s="52">
        <v>45384</v>
      </c>
      <c r="J6516" t="s">
        <v>2457</v>
      </c>
      <c r="K6516">
        <v>50</v>
      </c>
      <c r="L6516">
        <v>73.629916850567398</v>
      </c>
      <c r="M6516">
        <v>50</v>
      </c>
      <c r="N6516">
        <v>1</v>
      </c>
      <c r="O6516">
        <v>74.098464676717896</v>
      </c>
      <c r="P6516">
        <v>50</v>
      </c>
      <c r="Q6516">
        <v>1</v>
      </c>
      <c r="R6516">
        <v>48</v>
      </c>
      <c r="S6516">
        <v>0.96950100742182199</v>
      </c>
      <c r="T6516">
        <v>29.639181882928099</v>
      </c>
      <c r="U6516">
        <v>0.76869671179405796</v>
      </c>
      <c r="V6516">
        <v>32</v>
      </c>
      <c r="W6516">
        <v>0.34281558450734101</v>
      </c>
      <c r="X6516">
        <v>13</v>
      </c>
      <c r="Y6516">
        <v>49</v>
      </c>
      <c r="Z6516">
        <v>0.99382998863495897</v>
      </c>
      <c r="AA6516">
        <v>70.937709967224805</v>
      </c>
      <c r="AB6516">
        <v>45</v>
      </c>
      <c r="AC6516">
        <v>0.95598089539103503</v>
      </c>
      <c r="AD6516">
        <v>4</v>
      </c>
      <c r="AE6516">
        <v>3.7849093243924402E-2</v>
      </c>
      <c r="AF6516">
        <v>1</v>
      </c>
      <c r="AG6516">
        <v>6.1700113650405399E-3</v>
      </c>
      <c r="AH6516">
        <v>1.6760436066954501E-3</v>
      </c>
      <c r="AI6516">
        <v>2</v>
      </c>
      <c r="AJ6516">
        <v>68.7132530160264</v>
      </c>
      <c r="AK6516">
        <v>50</v>
      </c>
      <c r="AL6516">
        <v>1</v>
      </c>
      <c r="AM6516">
        <v>0</v>
      </c>
      <c r="AN6516">
        <v>0</v>
      </c>
      <c r="AO6516">
        <v>0</v>
      </c>
      <c r="AP6516">
        <v>0</v>
      </c>
      <c r="AQ6516">
        <v>50</v>
      </c>
      <c r="AR6516">
        <v>1</v>
      </c>
      <c r="AS6516">
        <v>0</v>
      </c>
      <c r="AT6516">
        <v>0</v>
      </c>
      <c r="AU6516">
        <v>0</v>
      </c>
      <c r="AV6516">
        <v>0</v>
      </c>
      <c r="AW6516">
        <v>50</v>
      </c>
      <c r="AX6516">
        <v>1</v>
      </c>
      <c r="AY6516">
        <v>76.135304194644604</v>
      </c>
      <c r="AZ6516">
        <v>50</v>
      </c>
      <c r="BA6516">
        <v>1</v>
      </c>
      <c r="BB6516">
        <v>47</v>
      </c>
      <c r="BC6516">
        <v>0.80577900712457895</v>
      </c>
      <c r="BD6516">
        <v>3</v>
      </c>
      <c r="BE6516">
        <v>0.19422099287542</v>
      </c>
      <c r="BF6516">
        <v>70.185993594939902</v>
      </c>
      <c r="BG6516">
        <v>70.512160814822906</v>
      </c>
      <c r="BH6516">
        <v>73.082084025314998</v>
      </c>
      <c r="BI6516">
        <v>65.416789022854005</v>
      </c>
    </row>
    <row r="6517" spans="1:61" x14ac:dyDescent="0.25">
      <c r="A6517" s="10" t="str">
        <f>VLOOKUP(D6517,'Index-Relations'!E:F,2,FALSE)</f>
        <v>BM</v>
      </c>
      <c r="B6517" t="s">
        <v>3450</v>
      </c>
      <c r="C6517" s="53" t="s">
        <v>2769</v>
      </c>
      <c r="D6517" s="59" t="s">
        <v>3312</v>
      </c>
      <c r="E6517" s="59" t="s">
        <v>9933</v>
      </c>
      <c r="F6517" t="s">
        <v>2171</v>
      </c>
      <c r="G6517" t="s">
        <v>2170</v>
      </c>
      <c r="H6517" t="s">
        <v>2172</v>
      </c>
      <c r="I6517" s="52">
        <v>45352</v>
      </c>
      <c r="J6517" t="s">
        <v>2457</v>
      </c>
      <c r="K6517">
        <v>50</v>
      </c>
      <c r="L6517">
        <v>73.934514978117306</v>
      </c>
      <c r="M6517">
        <v>50</v>
      </c>
      <c r="N6517">
        <v>1</v>
      </c>
      <c r="O6517">
        <v>74.714913663716004</v>
      </c>
      <c r="P6517">
        <v>50</v>
      </c>
      <c r="Q6517">
        <v>1</v>
      </c>
      <c r="R6517">
        <v>48</v>
      </c>
      <c r="S6517">
        <v>0.96859799685412296</v>
      </c>
      <c r="T6517">
        <v>29.643829189175602</v>
      </c>
      <c r="U6517">
        <v>0.71967754130440098</v>
      </c>
      <c r="V6517">
        <v>32</v>
      </c>
      <c r="W6517">
        <v>0.29110026660942601</v>
      </c>
      <c r="X6517">
        <v>12</v>
      </c>
      <c r="Y6517">
        <v>49</v>
      </c>
      <c r="Z6517">
        <v>0.99379873278710995</v>
      </c>
      <c r="AA6517">
        <v>72.188445073242505</v>
      </c>
      <c r="AB6517">
        <v>45</v>
      </c>
      <c r="AC6517">
        <v>0.95417898369177301</v>
      </c>
      <c r="AD6517">
        <v>4</v>
      </c>
      <c r="AE6517">
        <v>3.9619749095336901E-2</v>
      </c>
      <c r="AF6517">
        <v>1</v>
      </c>
      <c r="AG6517">
        <v>6.20126721289009E-3</v>
      </c>
      <c r="AH6517">
        <v>1.9305397644766901E-3</v>
      </c>
      <c r="AI6517">
        <v>2</v>
      </c>
      <c r="AJ6517">
        <v>68.874583145359793</v>
      </c>
      <c r="AK6517">
        <v>50</v>
      </c>
      <c r="AL6517">
        <v>1</v>
      </c>
      <c r="AM6517">
        <v>0</v>
      </c>
      <c r="AN6517">
        <v>0</v>
      </c>
      <c r="AO6517">
        <v>0</v>
      </c>
      <c r="AP6517">
        <v>0</v>
      </c>
      <c r="AQ6517">
        <v>50</v>
      </c>
      <c r="AR6517">
        <v>1</v>
      </c>
      <c r="AS6517">
        <v>0</v>
      </c>
      <c r="AT6517">
        <v>0</v>
      </c>
      <c r="AU6517">
        <v>0</v>
      </c>
      <c r="AV6517">
        <v>0</v>
      </c>
      <c r="AW6517">
        <v>50</v>
      </c>
      <c r="AX6517">
        <v>1</v>
      </c>
      <c r="AY6517">
        <v>76.304061189885601</v>
      </c>
      <c r="AZ6517">
        <v>50</v>
      </c>
      <c r="BA6517">
        <v>1</v>
      </c>
      <c r="BB6517">
        <v>47</v>
      </c>
      <c r="BC6517">
        <v>0.80196445264928395</v>
      </c>
      <c r="BD6517">
        <v>3</v>
      </c>
      <c r="BE6517">
        <v>0.19803554735071499</v>
      </c>
      <c r="BF6517">
        <v>70.561623024331993</v>
      </c>
      <c r="BG6517">
        <v>71.233361158565998</v>
      </c>
      <c r="BH6517">
        <v>73.272842702743006</v>
      </c>
      <c r="BI6517">
        <v>65.599298808587903</v>
      </c>
    </row>
    <row r="6518" spans="1:61" x14ac:dyDescent="0.25">
      <c r="A6518" s="10" t="str">
        <f>VLOOKUP(D6518,'Index-Relations'!E:F,2,FALSE)</f>
        <v>BM</v>
      </c>
      <c r="B6518" t="s">
        <v>3450</v>
      </c>
      <c r="C6518" s="53" t="s">
        <v>2770</v>
      </c>
      <c r="D6518" s="59" t="s">
        <v>3312</v>
      </c>
      <c r="E6518" s="59" t="s">
        <v>9934</v>
      </c>
      <c r="F6518" t="s">
        <v>2171</v>
      </c>
      <c r="G6518" t="s">
        <v>2170</v>
      </c>
      <c r="H6518" t="s">
        <v>2172</v>
      </c>
      <c r="I6518" s="52">
        <v>45323</v>
      </c>
      <c r="J6518" t="s">
        <v>2457</v>
      </c>
      <c r="K6518">
        <v>50</v>
      </c>
      <c r="L6518">
        <v>73.153766292792696</v>
      </c>
      <c r="M6518">
        <v>50</v>
      </c>
      <c r="N6518">
        <v>1</v>
      </c>
      <c r="O6518">
        <v>71.037119379053905</v>
      </c>
      <c r="P6518">
        <v>50</v>
      </c>
      <c r="Q6518">
        <v>1</v>
      </c>
      <c r="R6518">
        <v>48</v>
      </c>
      <c r="S6518">
        <v>0.96669452909337195</v>
      </c>
      <c r="T6518">
        <v>29.954022799080501</v>
      </c>
      <c r="U6518">
        <v>0.73209543900601304</v>
      </c>
      <c r="V6518">
        <v>32</v>
      </c>
      <c r="W6518">
        <v>0.312302477729061</v>
      </c>
      <c r="X6518">
        <v>11</v>
      </c>
      <c r="Y6518">
        <v>49</v>
      </c>
      <c r="Z6518">
        <v>0.99381068838603603</v>
      </c>
      <c r="AA6518">
        <v>72.272290669451294</v>
      </c>
      <c r="AB6518">
        <v>45</v>
      </c>
      <c r="AC6518">
        <v>0.95730187370862696</v>
      </c>
      <c r="AD6518">
        <v>4</v>
      </c>
      <c r="AE6518">
        <v>3.6508814677409199E-2</v>
      </c>
      <c r="AF6518">
        <v>1</v>
      </c>
      <c r="AG6518">
        <v>6.1893116139632703E-3</v>
      </c>
      <c r="AH6518">
        <v>2.0589937168099398E-3</v>
      </c>
      <c r="AI6518">
        <v>2</v>
      </c>
      <c r="AJ6518">
        <v>69.116802863030202</v>
      </c>
      <c r="AK6518">
        <v>50</v>
      </c>
      <c r="AL6518">
        <v>1</v>
      </c>
      <c r="AM6518">
        <v>0</v>
      </c>
      <c r="AN6518">
        <v>0</v>
      </c>
      <c r="AO6518">
        <v>0</v>
      </c>
      <c r="AP6518">
        <v>0</v>
      </c>
      <c r="AQ6518">
        <v>50</v>
      </c>
      <c r="AR6518">
        <v>0.999999999999999</v>
      </c>
      <c r="AS6518">
        <v>0</v>
      </c>
      <c r="AT6518">
        <v>0</v>
      </c>
      <c r="AU6518">
        <v>0</v>
      </c>
      <c r="AV6518">
        <v>0</v>
      </c>
      <c r="AW6518">
        <v>50</v>
      </c>
      <c r="AX6518">
        <v>1</v>
      </c>
      <c r="AY6518">
        <v>76.414498353847307</v>
      </c>
      <c r="AZ6518">
        <v>50</v>
      </c>
      <c r="BA6518">
        <v>1</v>
      </c>
      <c r="BB6518">
        <v>47</v>
      </c>
      <c r="BC6518">
        <v>0.794581371147978</v>
      </c>
      <c r="BD6518">
        <v>3</v>
      </c>
      <c r="BE6518">
        <v>0.205418628852021</v>
      </c>
      <c r="BF6518">
        <v>69.544333792306901</v>
      </c>
      <c r="BG6518">
        <v>67.399671794176001</v>
      </c>
      <c r="BH6518">
        <v>73.401190558501995</v>
      </c>
      <c r="BI6518">
        <v>65.782738600931907</v>
      </c>
    </row>
    <row r="6519" spans="1:61" x14ac:dyDescent="0.25">
      <c r="A6519" s="10" t="str">
        <f>VLOOKUP(D6519,'Index-Relations'!E:F,2,FALSE)</f>
        <v>ESG</v>
      </c>
      <c r="B6519" t="s">
        <v>3450</v>
      </c>
      <c r="C6519" s="53" t="s">
        <v>3350</v>
      </c>
      <c r="D6519" s="59" t="s">
        <v>2964</v>
      </c>
      <c r="E6519" s="59" t="s">
        <v>9935</v>
      </c>
      <c r="F6519" t="s">
        <v>2175</v>
      </c>
      <c r="G6519" t="s">
        <v>2585</v>
      </c>
      <c r="H6519" t="s">
        <v>2176</v>
      </c>
      <c r="I6519" s="52">
        <v>45505</v>
      </c>
      <c r="J6519" t="s">
        <v>2457</v>
      </c>
      <c r="K6519">
        <v>45</v>
      </c>
      <c r="L6519" s="73">
        <v>71.257702254869898</v>
      </c>
      <c r="M6519">
        <v>45</v>
      </c>
      <c r="N6519">
        <v>1</v>
      </c>
      <c r="O6519" s="73">
        <v>71.449170142091006</v>
      </c>
      <c r="P6519">
        <v>45</v>
      </c>
      <c r="Q6519">
        <v>1</v>
      </c>
      <c r="R6519">
        <v>43</v>
      </c>
      <c r="S6519">
        <v>0.96542253012512502</v>
      </c>
      <c r="T6519">
        <v>26.016769179113599</v>
      </c>
      <c r="U6519">
        <v>0.64041161902084898</v>
      </c>
      <c r="V6519">
        <v>27</v>
      </c>
      <c r="W6519">
        <v>0.13919616797454601</v>
      </c>
      <c r="X6519">
        <v>8</v>
      </c>
      <c r="Y6519">
        <v>45</v>
      </c>
      <c r="Z6519">
        <v>0.999999999999999</v>
      </c>
      <c r="AA6519">
        <v>31.938638635722601</v>
      </c>
      <c r="AB6519">
        <v>41</v>
      </c>
      <c r="AC6519">
        <v>0.95058620255603299</v>
      </c>
      <c r="AD6519">
        <v>4</v>
      </c>
      <c r="AE6519">
        <v>4.9413797443966699E-2</v>
      </c>
      <c r="AF6519">
        <v>0</v>
      </c>
      <c r="AG6519">
        <v>0</v>
      </c>
      <c r="AH6519">
        <v>2.15168630607156E-4</v>
      </c>
      <c r="AI6519">
        <v>1</v>
      </c>
      <c r="AJ6519" s="73">
        <v>68.607590058927997</v>
      </c>
      <c r="AK6519">
        <v>45</v>
      </c>
      <c r="AL6519">
        <v>1</v>
      </c>
      <c r="AM6519">
        <v>0</v>
      </c>
      <c r="AN6519">
        <v>0</v>
      </c>
      <c r="AO6519">
        <v>0</v>
      </c>
      <c r="AP6519">
        <v>0</v>
      </c>
      <c r="AQ6519">
        <v>45</v>
      </c>
      <c r="AR6519">
        <v>1</v>
      </c>
      <c r="AS6519">
        <v>0</v>
      </c>
      <c r="AT6519">
        <v>0</v>
      </c>
      <c r="AU6519">
        <v>0</v>
      </c>
      <c r="AV6519">
        <v>0</v>
      </c>
      <c r="AW6519">
        <v>45</v>
      </c>
      <c r="AX6519">
        <v>1</v>
      </c>
      <c r="AY6519" s="73">
        <v>72.073261110965902</v>
      </c>
      <c r="AZ6519">
        <v>45</v>
      </c>
      <c r="BA6519">
        <v>1</v>
      </c>
      <c r="BB6519">
        <v>43</v>
      </c>
      <c r="BC6519">
        <v>0.90694587615121103</v>
      </c>
      <c r="BD6519">
        <v>2</v>
      </c>
      <c r="BE6519">
        <v>9.3054123848788806E-2</v>
      </c>
      <c r="BF6519">
        <v>71.257702254869898</v>
      </c>
      <c r="BG6519">
        <v>71.449170142091006</v>
      </c>
      <c r="BH6519">
        <v>72.073261110965902</v>
      </c>
      <c r="BI6519">
        <v>68.607590058927997</v>
      </c>
    </row>
    <row r="6520" spans="1:61" x14ac:dyDescent="0.25">
      <c r="A6520" s="10" t="str">
        <f>VLOOKUP(D6520,'Index-Relations'!E:F,2,FALSE)</f>
        <v>ESG</v>
      </c>
      <c r="B6520" t="s">
        <v>3450</v>
      </c>
      <c r="C6520" s="53" t="s">
        <v>2765</v>
      </c>
      <c r="D6520" s="59" t="s">
        <v>2964</v>
      </c>
      <c r="E6520" s="59" t="s">
        <v>9936</v>
      </c>
      <c r="F6520" t="s">
        <v>2175</v>
      </c>
      <c r="G6520" t="s">
        <v>2585</v>
      </c>
      <c r="H6520" t="s">
        <v>2176</v>
      </c>
      <c r="I6520" s="52">
        <v>45474</v>
      </c>
      <c r="J6520" t="s">
        <v>2457</v>
      </c>
      <c r="K6520">
        <v>45</v>
      </c>
      <c r="L6520" s="73">
        <v>71.345616919304007</v>
      </c>
      <c r="M6520">
        <v>45</v>
      </c>
      <c r="N6520">
        <v>1</v>
      </c>
      <c r="O6520" s="73">
        <v>71.426417832067997</v>
      </c>
      <c r="P6520">
        <v>45</v>
      </c>
      <c r="Q6520">
        <v>1</v>
      </c>
      <c r="R6520">
        <v>43</v>
      </c>
      <c r="S6520">
        <v>0.96307538467798504</v>
      </c>
      <c r="T6520">
        <v>26.103688845359301</v>
      </c>
      <c r="U6520">
        <v>0.66089730943138503</v>
      </c>
      <c r="V6520">
        <v>27</v>
      </c>
      <c r="W6520">
        <v>0.14039144436956599</v>
      </c>
      <c r="X6520">
        <v>8</v>
      </c>
      <c r="Y6520">
        <v>45</v>
      </c>
      <c r="Z6520">
        <v>1</v>
      </c>
      <c r="AA6520">
        <v>32.722475078431003</v>
      </c>
      <c r="AB6520">
        <v>40</v>
      </c>
      <c r="AC6520">
        <v>0.94390054118422395</v>
      </c>
      <c r="AD6520">
        <v>4</v>
      </c>
      <c r="AE6520">
        <v>4.8586176687955202E-2</v>
      </c>
      <c r="AF6520">
        <v>1</v>
      </c>
      <c r="AG6520">
        <v>7.51328212782064E-3</v>
      </c>
      <c r="AH6520">
        <v>2.2580767737685601E-4</v>
      </c>
      <c r="AI6520">
        <v>1</v>
      </c>
      <c r="AJ6520" s="73">
        <v>68.769460857305006</v>
      </c>
      <c r="AK6520">
        <v>45</v>
      </c>
      <c r="AL6520">
        <v>1</v>
      </c>
      <c r="AM6520">
        <v>0</v>
      </c>
      <c r="AN6520">
        <v>0</v>
      </c>
      <c r="AO6520">
        <v>0</v>
      </c>
      <c r="AP6520">
        <v>0</v>
      </c>
      <c r="AQ6520">
        <v>45</v>
      </c>
      <c r="AR6520">
        <v>1</v>
      </c>
      <c r="AS6520">
        <v>0</v>
      </c>
      <c r="AT6520">
        <v>0</v>
      </c>
      <c r="AU6520">
        <v>0</v>
      </c>
      <c r="AV6520">
        <v>0</v>
      </c>
      <c r="AW6520">
        <v>45</v>
      </c>
      <c r="AX6520">
        <v>0.999999999999999</v>
      </c>
      <c r="AY6520" s="73">
        <v>72.141972145184894</v>
      </c>
      <c r="AZ6520">
        <v>45</v>
      </c>
      <c r="BA6520">
        <v>1</v>
      </c>
      <c r="BB6520">
        <v>43</v>
      </c>
      <c r="BC6520">
        <v>0.90760765367700302</v>
      </c>
      <c r="BD6520">
        <v>2</v>
      </c>
      <c r="BE6520">
        <v>9.2392346322996394E-2</v>
      </c>
      <c r="BF6520">
        <v>71.345616919304007</v>
      </c>
      <c r="BG6520">
        <v>71.426417832067997</v>
      </c>
      <c r="BH6520">
        <v>72.141972145184894</v>
      </c>
      <c r="BI6520">
        <v>68.769460857305006</v>
      </c>
    </row>
    <row r="6521" spans="1:61" x14ac:dyDescent="0.25">
      <c r="A6521" s="10" t="str">
        <f>VLOOKUP(D6521,'Index-Relations'!E:F,2,FALSE)</f>
        <v>ESG</v>
      </c>
      <c r="B6521" t="s">
        <v>3450</v>
      </c>
      <c r="C6521" s="53" t="s">
        <v>2766</v>
      </c>
      <c r="D6521" s="59" t="s">
        <v>2964</v>
      </c>
      <c r="E6521" s="59" t="s">
        <v>9937</v>
      </c>
      <c r="F6521" t="s">
        <v>2175</v>
      </c>
      <c r="G6521" t="s">
        <v>2585</v>
      </c>
      <c r="H6521" t="s">
        <v>2176</v>
      </c>
      <c r="I6521" s="52">
        <v>45446</v>
      </c>
      <c r="J6521" t="s">
        <v>2457</v>
      </c>
      <c r="K6521">
        <v>45</v>
      </c>
      <c r="L6521" s="73">
        <v>71.363163844287996</v>
      </c>
      <c r="M6521">
        <v>45</v>
      </c>
      <c r="N6521">
        <v>1</v>
      </c>
      <c r="O6521" s="73">
        <v>71.426590662390893</v>
      </c>
      <c r="P6521">
        <v>45</v>
      </c>
      <c r="Q6521">
        <v>1</v>
      </c>
      <c r="R6521">
        <v>43</v>
      </c>
      <c r="S6521">
        <v>0.96002583777236705</v>
      </c>
      <c r="T6521">
        <v>26.505271182678801</v>
      </c>
      <c r="U6521">
        <v>0.68238461012138096</v>
      </c>
      <c r="V6521">
        <v>27</v>
      </c>
      <c r="W6521">
        <v>0.14965218842068301</v>
      </c>
      <c r="X6521">
        <v>8</v>
      </c>
      <c r="Y6521">
        <v>44</v>
      </c>
      <c r="Z6521">
        <v>0.99261976653943995</v>
      </c>
      <c r="AA6521">
        <v>30.852754458298001</v>
      </c>
      <c r="AB6521">
        <v>40</v>
      </c>
      <c r="AC6521">
        <v>0.94523287867421002</v>
      </c>
      <c r="AD6521">
        <v>4</v>
      </c>
      <c r="AE6521">
        <v>4.73868878652303E-2</v>
      </c>
      <c r="AF6521">
        <v>1</v>
      </c>
      <c r="AG6521">
        <v>7.3802334605592504E-3</v>
      </c>
      <c r="AH6521">
        <v>2.4246543845819299E-4</v>
      </c>
      <c r="AI6521">
        <v>1</v>
      </c>
      <c r="AJ6521" s="73">
        <v>68.7698143323409</v>
      </c>
      <c r="AK6521">
        <v>45</v>
      </c>
      <c r="AL6521">
        <v>1</v>
      </c>
      <c r="AM6521">
        <v>0</v>
      </c>
      <c r="AN6521">
        <v>0</v>
      </c>
      <c r="AO6521">
        <v>0</v>
      </c>
      <c r="AP6521">
        <v>0</v>
      </c>
      <c r="AQ6521">
        <v>45</v>
      </c>
      <c r="AR6521">
        <v>1</v>
      </c>
      <c r="AS6521">
        <v>0</v>
      </c>
      <c r="AT6521">
        <v>0</v>
      </c>
      <c r="AU6521">
        <v>0</v>
      </c>
      <c r="AV6521">
        <v>0</v>
      </c>
      <c r="AW6521">
        <v>45</v>
      </c>
      <c r="AX6521">
        <v>1</v>
      </c>
      <c r="AY6521" s="73">
        <v>72.221080320891005</v>
      </c>
      <c r="AZ6521">
        <v>45</v>
      </c>
      <c r="BA6521">
        <v>1</v>
      </c>
      <c r="BB6521">
        <v>43</v>
      </c>
      <c r="BC6521">
        <v>0.90552914568430298</v>
      </c>
      <c r="BD6521">
        <v>2</v>
      </c>
      <c r="BE6521">
        <v>9.4470854315696004E-2</v>
      </c>
      <c r="BF6521">
        <v>71.363163844287996</v>
      </c>
      <c r="BG6521">
        <v>71.426590662390893</v>
      </c>
      <c r="BH6521">
        <v>72.221080320891005</v>
      </c>
      <c r="BI6521">
        <v>68.7698143323409</v>
      </c>
    </row>
    <row r="6522" spans="1:61" x14ac:dyDescent="0.25">
      <c r="A6522" s="10" t="str">
        <f>VLOOKUP(D6522,'Index-Relations'!E:F,2,FALSE)</f>
        <v>ESG</v>
      </c>
      <c r="B6522" t="s">
        <v>3450</v>
      </c>
      <c r="C6522" s="53" t="s">
        <v>2767</v>
      </c>
      <c r="D6522" s="59" t="s">
        <v>2964</v>
      </c>
      <c r="E6522" s="59" t="s">
        <v>9938</v>
      </c>
      <c r="F6522" t="s">
        <v>2175</v>
      </c>
      <c r="G6522" t="s">
        <v>2585</v>
      </c>
      <c r="H6522" t="s">
        <v>2176</v>
      </c>
      <c r="I6522" s="52">
        <v>45413</v>
      </c>
      <c r="J6522" t="s">
        <v>2457</v>
      </c>
      <c r="K6522">
        <v>45</v>
      </c>
      <c r="L6522" s="73">
        <v>71.318154783983999</v>
      </c>
      <c r="M6522">
        <v>45</v>
      </c>
      <c r="N6522">
        <v>1</v>
      </c>
      <c r="O6522" s="73">
        <v>71.480151486240004</v>
      </c>
      <c r="P6522">
        <v>45</v>
      </c>
      <c r="Q6522">
        <v>1</v>
      </c>
      <c r="R6522">
        <v>43</v>
      </c>
      <c r="S6522">
        <v>0.95958451658382105</v>
      </c>
      <c r="T6522">
        <v>26.7510621272815</v>
      </c>
      <c r="U6522">
        <v>0.68354992919161695</v>
      </c>
      <c r="V6522">
        <v>27</v>
      </c>
      <c r="W6522">
        <v>0.15022239835628801</v>
      </c>
      <c r="X6522">
        <v>8</v>
      </c>
      <c r="Y6522">
        <v>44</v>
      </c>
      <c r="Z6522">
        <v>0.99259738304815004</v>
      </c>
      <c r="AA6522">
        <v>31.978753409248601</v>
      </c>
      <c r="AB6522">
        <v>40</v>
      </c>
      <c r="AC6522">
        <v>0.94821045934760295</v>
      </c>
      <c r="AD6522">
        <v>4</v>
      </c>
      <c r="AE6522">
        <v>4.4386923700547302E-2</v>
      </c>
      <c r="AF6522">
        <v>1</v>
      </c>
      <c r="AG6522">
        <v>7.4026169518496198E-3</v>
      </c>
      <c r="AH6522">
        <v>2.4055023164800399E-4</v>
      </c>
      <c r="AI6522">
        <v>1</v>
      </c>
      <c r="AJ6522" s="73">
        <v>68.605075828254002</v>
      </c>
      <c r="AK6522">
        <v>45</v>
      </c>
      <c r="AL6522">
        <v>1</v>
      </c>
      <c r="AM6522">
        <v>0</v>
      </c>
      <c r="AN6522">
        <v>0</v>
      </c>
      <c r="AO6522">
        <v>0</v>
      </c>
      <c r="AP6522">
        <v>0</v>
      </c>
      <c r="AQ6522">
        <v>45</v>
      </c>
      <c r="AR6522">
        <v>1</v>
      </c>
      <c r="AS6522">
        <v>0</v>
      </c>
      <c r="AT6522">
        <v>0</v>
      </c>
      <c r="AU6522">
        <v>0</v>
      </c>
      <c r="AV6522">
        <v>0</v>
      </c>
      <c r="AW6522">
        <v>45</v>
      </c>
      <c r="AX6522">
        <v>1</v>
      </c>
      <c r="AY6522" s="73">
        <v>72.261528892504998</v>
      </c>
      <c r="AZ6522">
        <v>45</v>
      </c>
      <c r="BA6522">
        <v>1</v>
      </c>
      <c r="BB6522">
        <v>43</v>
      </c>
      <c r="BC6522">
        <v>0.90509740399715899</v>
      </c>
      <c r="BD6522">
        <v>2</v>
      </c>
      <c r="BE6522">
        <v>9.49025960028409E-2</v>
      </c>
      <c r="BF6522">
        <v>71.318154783983999</v>
      </c>
      <c r="BG6522">
        <v>71.480151486240004</v>
      </c>
      <c r="BH6522">
        <v>72.261528892504998</v>
      </c>
      <c r="BI6522">
        <v>68.605075828254002</v>
      </c>
    </row>
    <row r="6523" spans="1:61" x14ac:dyDescent="0.25">
      <c r="A6523" s="10" t="str">
        <f>VLOOKUP(D6523,'Index-Relations'!E:F,2,FALSE)</f>
        <v>ESG</v>
      </c>
      <c r="B6523" t="s">
        <v>3450</v>
      </c>
      <c r="C6523" s="53" t="s">
        <v>2768</v>
      </c>
      <c r="D6523" s="59" t="s">
        <v>2964</v>
      </c>
      <c r="E6523" s="59" t="s">
        <v>9939</v>
      </c>
      <c r="F6523" t="s">
        <v>2175</v>
      </c>
      <c r="G6523" t="s">
        <v>2585</v>
      </c>
      <c r="H6523" t="s">
        <v>2176</v>
      </c>
      <c r="I6523" s="52">
        <v>45384</v>
      </c>
      <c r="J6523" t="s">
        <v>2457</v>
      </c>
      <c r="K6523">
        <v>45</v>
      </c>
      <c r="L6523">
        <v>75.228724101650101</v>
      </c>
      <c r="M6523">
        <v>45</v>
      </c>
      <c r="N6523">
        <v>1</v>
      </c>
      <c r="O6523">
        <v>75.249989645513494</v>
      </c>
      <c r="P6523">
        <v>45</v>
      </c>
      <c r="Q6523">
        <v>1</v>
      </c>
      <c r="R6523">
        <v>43</v>
      </c>
      <c r="S6523">
        <v>0.96274811901722501</v>
      </c>
      <c r="T6523">
        <v>26.741031447970201</v>
      </c>
      <c r="U6523">
        <v>0.68341148758574</v>
      </c>
      <c r="V6523">
        <v>27</v>
      </c>
      <c r="W6523">
        <v>0.14992341042198401</v>
      </c>
      <c r="X6523">
        <v>8</v>
      </c>
      <c r="Y6523">
        <v>44</v>
      </c>
      <c r="Z6523">
        <v>0.99246386488197202</v>
      </c>
      <c r="AA6523">
        <v>30.765610695617401</v>
      </c>
      <c r="AB6523">
        <v>40</v>
      </c>
      <c r="AC6523">
        <v>0.94623447178924902</v>
      </c>
      <c r="AD6523">
        <v>4</v>
      </c>
      <c r="AE6523">
        <v>4.6229393092723101E-2</v>
      </c>
      <c r="AF6523">
        <v>1</v>
      </c>
      <c r="AG6523">
        <v>7.5361351180275402E-3</v>
      </c>
      <c r="AH6523">
        <v>2.40355271891803E-4</v>
      </c>
      <c r="AI6523">
        <v>1</v>
      </c>
      <c r="AJ6523">
        <v>72.163251841762204</v>
      </c>
      <c r="AK6523">
        <v>45</v>
      </c>
      <c r="AL6523">
        <v>1</v>
      </c>
      <c r="AM6523">
        <v>0</v>
      </c>
      <c r="AN6523">
        <v>0</v>
      </c>
      <c r="AO6523">
        <v>0</v>
      </c>
      <c r="AP6523">
        <v>0</v>
      </c>
      <c r="AQ6523">
        <v>45</v>
      </c>
      <c r="AR6523">
        <v>1</v>
      </c>
      <c r="AS6523">
        <v>0</v>
      </c>
      <c r="AT6523">
        <v>0</v>
      </c>
      <c r="AU6523">
        <v>0</v>
      </c>
      <c r="AV6523">
        <v>0</v>
      </c>
      <c r="AW6523">
        <v>45</v>
      </c>
      <c r="AX6523">
        <v>1</v>
      </c>
      <c r="AY6523">
        <v>76.267828258012301</v>
      </c>
      <c r="AZ6523">
        <v>45</v>
      </c>
      <c r="BA6523">
        <v>1</v>
      </c>
      <c r="BB6523">
        <v>43</v>
      </c>
      <c r="BC6523">
        <v>0.91025949914276605</v>
      </c>
      <c r="BD6523">
        <v>2</v>
      </c>
      <c r="BE6523">
        <v>8.9740500857233202E-2</v>
      </c>
      <c r="BF6523">
        <v>71.537899683383003</v>
      </c>
      <c r="BG6523">
        <v>71.376211120929895</v>
      </c>
      <c r="BH6523">
        <v>72.610010459240002</v>
      </c>
      <c r="BI6523">
        <v>68.844235905044002</v>
      </c>
    </row>
    <row r="6524" spans="1:61" x14ac:dyDescent="0.25">
      <c r="A6524" s="10" t="str">
        <f>VLOOKUP(D6524,'Index-Relations'!E:F,2,FALSE)</f>
        <v>ESG</v>
      </c>
      <c r="B6524" t="s">
        <v>3450</v>
      </c>
      <c r="C6524" s="53" t="s">
        <v>2769</v>
      </c>
      <c r="D6524" s="59" t="s">
        <v>2964</v>
      </c>
      <c r="E6524" s="59" t="s">
        <v>9940</v>
      </c>
      <c r="F6524" t="s">
        <v>2175</v>
      </c>
      <c r="G6524" t="s">
        <v>2585</v>
      </c>
      <c r="H6524" t="s">
        <v>2176</v>
      </c>
      <c r="I6524" s="52">
        <v>45352</v>
      </c>
      <c r="J6524" t="s">
        <v>2457</v>
      </c>
      <c r="K6524">
        <v>45</v>
      </c>
      <c r="L6524">
        <v>75.422163206617896</v>
      </c>
      <c r="M6524">
        <v>45</v>
      </c>
      <c r="N6524">
        <v>1</v>
      </c>
      <c r="O6524">
        <v>75.487876272870807</v>
      </c>
      <c r="P6524">
        <v>45</v>
      </c>
      <c r="Q6524">
        <v>1</v>
      </c>
      <c r="R6524">
        <v>43</v>
      </c>
      <c r="S6524">
        <v>0.96160316431823201</v>
      </c>
      <c r="T6524">
        <v>26.749648713454199</v>
      </c>
      <c r="U6524">
        <v>0.63610759552229501</v>
      </c>
      <c r="V6524">
        <v>27</v>
      </c>
      <c r="W6524">
        <v>0.13076022537930501</v>
      </c>
      <c r="X6524">
        <v>8</v>
      </c>
      <c r="Y6524">
        <v>44</v>
      </c>
      <c r="Z6524">
        <v>0.99241739333997403</v>
      </c>
      <c r="AA6524">
        <v>31.317868591838799</v>
      </c>
      <c r="AB6524">
        <v>40</v>
      </c>
      <c r="AC6524">
        <v>0.94397229928977799</v>
      </c>
      <c r="AD6524">
        <v>4</v>
      </c>
      <c r="AE6524">
        <v>4.84450940501953E-2</v>
      </c>
      <c r="AF6524">
        <v>1</v>
      </c>
      <c r="AG6524">
        <v>7.5826066600260299E-3</v>
      </c>
      <c r="AH6524">
        <v>1.6204797412408499E-4</v>
      </c>
      <c r="AI6524">
        <v>1</v>
      </c>
      <c r="AJ6524">
        <v>72.384382778085197</v>
      </c>
      <c r="AK6524">
        <v>45</v>
      </c>
      <c r="AL6524">
        <v>1</v>
      </c>
      <c r="AM6524">
        <v>0</v>
      </c>
      <c r="AN6524">
        <v>0</v>
      </c>
      <c r="AO6524">
        <v>0</v>
      </c>
      <c r="AP6524">
        <v>0</v>
      </c>
      <c r="AQ6524">
        <v>45</v>
      </c>
      <c r="AR6524">
        <v>1</v>
      </c>
      <c r="AS6524">
        <v>0</v>
      </c>
      <c r="AT6524">
        <v>0</v>
      </c>
      <c r="AU6524">
        <v>0</v>
      </c>
      <c r="AV6524">
        <v>0</v>
      </c>
      <c r="AW6524">
        <v>45</v>
      </c>
      <c r="AX6524">
        <v>1</v>
      </c>
      <c r="AY6524">
        <v>76.4723582757305</v>
      </c>
      <c r="AZ6524">
        <v>45</v>
      </c>
      <c r="BA6524">
        <v>1</v>
      </c>
      <c r="BB6524">
        <v>43</v>
      </c>
      <c r="BC6524">
        <v>0.90717778029768004</v>
      </c>
      <c r="BD6524">
        <v>2</v>
      </c>
      <c r="BE6524">
        <v>9.28222197023192E-2</v>
      </c>
      <c r="BF6524">
        <v>71.790620828368006</v>
      </c>
      <c r="BG6524">
        <v>71.685412213975994</v>
      </c>
      <c r="BH6524">
        <v>72.838871425120999</v>
      </c>
      <c r="BI6524">
        <v>69.107348799773007</v>
      </c>
    </row>
    <row r="6525" spans="1:61" x14ac:dyDescent="0.25">
      <c r="A6525" s="10" t="str">
        <f>VLOOKUP(D6525,'Index-Relations'!E:F,2,FALSE)</f>
        <v>ESG</v>
      </c>
      <c r="B6525" t="s">
        <v>3450</v>
      </c>
      <c r="C6525" s="53" t="s">
        <v>2770</v>
      </c>
      <c r="D6525" s="59" t="s">
        <v>2964</v>
      </c>
      <c r="E6525" s="59" t="s">
        <v>9941</v>
      </c>
      <c r="F6525" t="s">
        <v>2175</v>
      </c>
      <c r="G6525" t="s">
        <v>2585</v>
      </c>
      <c r="H6525" t="s">
        <v>2176</v>
      </c>
      <c r="I6525" s="52">
        <v>45323</v>
      </c>
      <c r="J6525" t="s">
        <v>2457</v>
      </c>
      <c r="K6525">
        <v>45</v>
      </c>
      <c r="L6525">
        <v>75.430355742855497</v>
      </c>
      <c r="M6525">
        <v>45</v>
      </c>
      <c r="N6525">
        <v>1</v>
      </c>
      <c r="O6525">
        <v>73.454777699363802</v>
      </c>
      <c r="P6525">
        <v>45</v>
      </c>
      <c r="Q6525">
        <v>1</v>
      </c>
      <c r="R6525">
        <v>43</v>
      </c>
      <c r="S6525">
        <v>0.95858005629002596</v>
      </c>
      <c r="T6525">
        <v>26.860290723167299</v>
      </c>
      <c r="U6525">
        <v>0.64315300523102803</v>
      </c>
      <c r="V6525">
        <v>27</v>
      </c>
      <c r="W6525">
        <v>0.14032327564459501</v>
      </c>
      <c r="X6525">
        <v>7</v>
      </c>
      <c r="Y6525">
        <v>44</v>
      </c>
      <c r="Z6525">
        <v>0.99230273790835799</v>
      </c>
      <c r="AA6525">
        <v>31.739906979999802</v>
      </c>
      <c r="AB6525">
        <v>40</v>
      </c>
      <c r="AC6525">
        <v>0.94689899468864502</v>
      </c>
      <c r="AD6525">
        <v>4</v>
      </c>
      <c r="AE6525">
        <v>4.5403743219713799E-2</v>
      </c>
      <c r="AF6525">
        <v>1</v>
      </c>
      <c r="AG6525">
        <v>7.6972620916411398E-3</v>
      </c>
      <c r="AH6525">
        <v>1.87394507751863E-4</v>
      </c>
      <c r="AI6525">
        <v>1</v>
      </c>
      <c r="AJ6525">
        <v>73.013048358231501</v>
      </c>
      <c r="AK6525">
        <v>45</v>
      </c>
      <c r="AL6525">
        <v>1</v>
      </c>
      <c r="AM6525">
        <v>0</v>
      </c>
      <c r="AN6525">
        <v>0</v>
      </c>
      <c r="AO6525">
        <v>0</v>
      </c>
      <c r="AP6525">
        <v>0</v>
      </c>
      <c r="AQ6525">
        <v>45</v>
      </c>
      <c r="AR6525">
        <v>1</v>
      </c>
      <c r="AS6525">
        <v>0</v>
      </c>
      <c r="AT6525">
        <v>0</v>
      </c>
      <c r="AU6525">
        <v>0</v>
      </c>
      <c r="AV6525">
        <v>0</v>
      </c>
      <c r="AW6525">
        <v>45</v>
      </c>
      <c r="AX6525">
        <v>0.999999999999999</v>
      </c>
      <c r="AY6525">
        <v>76.611134215716504</v>
      </c>
      <c r="AZ6525">
        <v>45</v>
      </c>
      <c r="BA6525">
        <v>1</v>
      </c>
      <c r="BB6525">
        <v>43</v>
      </c>
      <c r="BC6525">
        <v>0.90828716231203799</v>
      </c>
      <c r="BD6525">
        <v>2</v>
      </c>
      <c r="BE6525">
        <v>9.1712837687961596E-2</v>
      </c>
      <c r="BF6525">
        <v>71.646363962300995</v>
      </c>
      <c r="BG6525">
        <v>69.719225210976006</v>
      </c>
      <c r="BH6525">
        <v>72.944729266545906</v>
      </c>
      <c r="BI6525">
        <v>69.693257658021906</v>
      </c>
    </row>
    <row r="6526" spans="1:61" x14ac:dyDescent="0.25">
      <c r="A6526" s="10" t="str">
        <f>VLOOKUP(D6526,'Index-Relations'!E:F,2,FALSE)</f>
        <v>ESG</v>
      </c>
      <c r="B6526" t="s">
        <v>3450</v>
      </c>
      <c r="C6526" s="53" t="s">
        <v>2760</v>
      </c>
      <c r="D6526" s="59" t="s">
        <v>2964</v>
      </c>
      <c r="E6526" s="59" t="s">
        <v>9942</v>
      </c>
      <c r="F6526" t="s">
        <v>2175</v>
      </c>
      <c r="G6526" t="s">
        <v>2585</v>
      </c>
      <c r="H6526" t="s">
        <v>2176</v>
      </c>
      <c r="I6526" s="52">
        <v>45659</v>
      </c>
      <c r="J6526" t="s">
        <v>2457</v>
      </c>
      <c r="K6526">
        <v>45</v>
      </c>
      <c r="L6526" s="73">
        <v>70.788741615297994</v>
      </c>
      <c r="M6526">
        <v>45</v>
      </c>
      <c r="N6526">
        <v>1</v>
      </c>
      <c r="O6526" s="73">
        <v>71.197176367289998</v>
      </c>
      <c r="P6526">
        <v>45</v>
      </c>
      <c r="Q6526">
        <v>1</v>
      </c>
      <c r="R6526">
        <v>43</v>
      </c>
      <c r="S6526">
        <v>0.966212447576688</v>
      </c>
      <c r="T6526">
        <v>25.341838599267899</v>
      </c>
      <c r="U6526">
        <v>0.64522856321768096</v>
      </c>
      <c r="V6526">
        <v>27</v>
      </c>
      <c r="W6526">
        <v>0.138511789603324</v>
      </c>
      <c r="X6526">
        <v>8</v>
      </c>
      <c r="Y6526">
        <v>45</v>
      </c>
      <c r="Z6526">
        <v>1</v>
      </c>
      <c r="AA6526">
        <v>31.787796055988402</v>
      </c>
      <c r="AB6526">
        <v>41</v>
      </c>
      <c r="AC6526">
        <v>0.93823551910265701</v>
      </c>
      <c r="AD6526">
        <v>4</v>
      </c>
      <c r="AE6526">
        <v>6.17644808973426E-2</v>
      </c>
      <c r="AF6526">
        <v>0</v>
      </c>
      <c r="AG6526">
        <v>2.4979999999999999E-16</v>
      </c>
      <c r="AH6526">
        <v>7.6439549680778696E-5</v>
      </c>
      <c r="AI6526">
        <v>1</v>
      </c>
      <c r="AJ6526" s="73">
        <v>68.611351125010898</v>
      </c>
      <c r="AK6526">
        <v>45</v>
      </c>
      <c r="AL6526">
        <v>1</v>
      </c>
      <c r="AM6526">
        <v>0</v>
      </c>
      <c r="AN6526">
        <v>0</v>
      </c>
      <c r="AO6526">
        <v>0</v>
      </c>
      <c r="AP6526">
        <v>0</v>
      </c>
      <c r="AQ6526">
        <v>45</v>
      </c>
      <c r="AR6526">
        <v>0.999999999999999</v>
      </c>
      <c r="AS6526">
        <v>0</v>
      </c>
      <c r="AT6526">
        <v>0</v>
      </c>
      <c r="AU6526">
        <v>0</v>
      </c>
      <c r="AV6526">
        <v>0</v>
      </c>
      <c r="AW6526">
        <v>45</v>
      </c>
      <c r="AX6526">
        <v>0.999999999999999</v>
      </c>
      <c r="AY6526" s="73">
        <v>71.205561371755905</v>
      </c>
      <c r="AZ6526">
        <v>45</v>
      </c>
      <c r="BA6526">
        <v>1</v>
      </c>
      <c r="BB6526">
        <v>43</v>
      </c>
      <c r="BC6526">
        <v>0.966557622774185</v>
      </c>
      <c r="BD6526">
        <v>2</v>
      </c>
      <c r="BE6526">
        <v>3.3442377225814397E-2</v>
      </c>
      <c r="BF6526">
        <v>70.788741615297994</v>
      </c>
      <c r="BG6526">
        <v>71.197176367289998</v>
      </c>
      <c r="BH6526">
        <v>71.205561371755905</v>
      </c>
      <c r="BI6526">
        <v>68.611351125010898</v>
      </c>
    </row>
    <row r="6527" spans="1:61" x14ac:dyDescent="0.25">
      <c r="A6527" s="10" t="str">
        <f>VLOOKUP(D6527,'Index-Relations'!E:F,2,FALSE)</f>
        <v>ESG</v>
      </c>
      <c r="B6527" t="s">
        <v>3450</v>
      </c>
      <c r="C6527" s="53" t="s">
        <v>2761</v>
      </c>
      <c r="D6527" s="59" t="s">
        <v>2964</v>
      </c>
      <c r="E6527" s="59" t="s">
        <v>9943</v>
      </c>
      <c r="F6527" t="s">
        <v>2175</v>
      </c>
      <c r="G6527" t="s">
        <v>2585</v>
      </c>
      <c r="H6527" t="s">
        <v>2176</v>
      </c>
      <c r="I6527" s="52">
        <v>45628</v>
      </c>
      <c r="J6527" t="s">
        <v>2457</v>
      </c>
      <c r="K6527">
        <v>45</v>
      </c>
      <c r="L6527" s="73">
        <v>70.915713984923002</v>
      </c>
      <c r="M6527">
        <v>45</v>
      </c>
      <c r="N6527">
        <v>1</v>
      </c>
      <c r="O6527" s="73">
        <v>71.313013793421007</v>
      </c>
      <c r="P6527">
        <v>45</v>
      </c>
      <c r="Q6527">
        <v>1</v>
      </c>
      <c r="R6527">
        <v>43</v>
      </c>
      <c r="S6527">
        <v>0.96674472825509195</v>
      </c>
      <c r="T6527">
        <v>25.431363991601799</v>
      </c>
      <c r="U6527">
        <v>0.64391642233668001</v>
      </c>
      <c r="V6527">
        <v>27</v>
      </c>
      <c r="W6527">
        <v>0.13543223709369401</v>
      </c>
      <c r="X6527">
        <v>8</v>
      </c>
      <c r="Y6527">
        <v>45</v>
      </c>
      <c r="Z6527">
        <v>0.999999999999999</v>
      </c>
      <c r="AA6527">
        <v>29.534176856281601</v>
      </c>
      <c r="AB6527">
        <v>41</v>
      </c>
      <c r="AC6527">
        <v>0.93803308297155796</v>
      </c>
      <c r="AD6527">
        <v>4</v>
      </c>
      <c r="AE6527">
        <v>6.19669170284411E-2</v>
      </c>
      <c r="AF6527">
        <v>0</v>
      </c>
      <c r="AG6527">
        <v>0</v>
      </c>
      <c r="AH6527">
        <v>7.9038426943436901E-5</v>
      </c>
      <c r="AI6527">
        <v>1</v>
      </c>
      <c r="AJ6527" s="73">
        <v>68.731510278150907</v>
      </c>
      <c r="AK6527">
        <v>45</v>
      </c>
      <c r="AL6527">
        <v>1</v>
      </c>
      <c r="AM6527">
        <v>0</v>
      </c>
      <c r="AN6527">
        <v>0</v>
      </c>
      <c r="AO6527">
        <v>0</v>
      </c>
      <c r="AP6527">
        <v>0</v>
      </c>
      <c r="AQ6527">
        <v>45</v>
      </c>
      <c r="AR6527">
        <v>1</v>
      </c>
      <c r="AS6527">
        <v>0</v>
      </c>
      <c r="AT6527">
        <v>0</v>
      </c>
      <c r="AU6527">
        <v>0</v>
      </c>
      <c r="AV6527">
        <v>0</v>
      </c>
      <c r="AW6527">
        <v>45</v>
      </c>
      <c r="AX6527">
        <v>0.999999999999999</v>
      </c>
      <c r="AY6527" s="73">
        <v>71.368217852154999</v>
      </c>
      <c r="AZ6527">
        <v>45</v>
      </c>
      <c r="BA6527">
        <v>1</v>
      </c>
      <c r="BB6527">
        <v>43</v>
      </c>
      <c r="BC6527">
        <v>0.96735031029117802</v>
      </c>
      <c r="BD6527">
        <v>2</v>
      </c>
      <c r="BE6527">
        <v>3.2649689708821802E-2</v>
      </c>
      <c r="BF6527">
        <v>70.915713984923002</v>
      </c>
      <c r="BG6527">
        <v>71.313013793421007</v>
      </c>
      <c r="BH6527">
        <v>71.368217852154999</v>
      </c>
      <c r="BI6527">
        <v>68.731510278150907</v>
      </c>
    </row>
    <row r="6528" spans="1:61" x14ac:dyDescent="0.25">
      <c r="A6528" s="10" t="str">
        <f>VLOOKUP(D6528,'Index-Relations'!E:F,2,FALSE)</f>
        <v>ESG</v>
      </c>
      <c r="B6528" t="s">
        <v>3450</v>
      </c>
      <c r="C6528" s="53" t="s">
        <v>2762</v>
      </c>
      <c r="D6528" s="59" t="s">
        <v>2964</v>
      </c>
      <c r="E6528" s="59" t="s">
        <v>9944</v>
      </c>
      <c r="F6528" t="s">
        <v>2175</v>
      </c>
      <c r="G6528" t="s">
        <v>2585</v>
      </c>
      <c r="H6528" t="s">
        <v>2176</v>
      </c>
      <c r="I6528" s="52">
        <v>45597</v>
      </c>
      <c r="J6528" t="s">
        <v>2457</v>
      </c>
      <c r="K6528">
        <v>45</v>
      </c>
      <c r="L6528" s="73">
        <v>71.107949882629995</v>
      </c>
      <c r="M6528">
        <v>45</v>
      </c>
      <c r="N6528">
        <v>1</v>
      </c>
      <c r="O6528" s="73">
        <v>71.561933327161</v>
      </c>
      <c r="P6528">
        <v>45</v>
      </c>
      <c r="Q6528">
        <v>1</v>
      </c>
      <c r="R6528">
        <v>43</v>
      </c>
      <c r="S6528">
        <v>0.96529240669652305</v>
      </c>
      <c r="T6528">
        <v>25.665616348672</v>
      </c>
      <c r="U6528">
        <v>0.64580230407587402</v>
      </c>
      <c r="V6528">
        <v>27</v>
      </c>
      <c r="W6528">
        <v>0.13650864389370199</v>
      </c>
      <c r="X6528">
        <v>8</v>
      </c>
      <c r="Y6528">
        <v>45</v>
      </c>
      <c r="Z6528">
        <v>0.999999999999999</v>
      </c>
      <c r="AA6528">
        <v>30.4107012434499</v>
      </c>
      <c r="AB6528">
        <v>41</v>
      </c>
      <c r="AC6528">
        <v>0.94169079146785295</v>
      </c>
      <c r="AD6528">
        <v>4</v>
      </c>
      <c r="AE6528">
        <v>5.8309208532146203E-2</v>
      </c>
      <c r="AF6528">
        <v>0</v>
      </c>
      <c r="AG6528">
        <v>1.8041000000000001E-16</v>
      </c>
      <c r="AH6528">
        <v>7.8252226921658502E-5</v>
      </c>
      <c r="AI6528">
        <v>1</v>
      </c>
      <c r="AJ6528" s="73">
        <v>68.854207842251</v>
      </c>
      <c r="AK6528">
        <v>45</v>
      </c>
      <c r="AL6528">
        <v>1</v>
      </c>
      <c r="AM6528">
        <v>0</v>
      </c>
      <c r="AN6528">
        <v>0</v>
      </c>
      <c r="AO6528">
        <v>0</v>
      </c>
      <c r="AP6528">
        <v>0</v>
      </c>
      <c r="AQ6528">
        <v>45</v>
      </c>
      <c r="AR6528">
        <v>1</v>
      </c>
      <c r="AS6528">
        <v>0</v>
      </c>
      <c r="AT6528">
        <v>0</v>
      </c>
      <c r="AU6528">
        <v>0</v>
      </c>
      <c r="AV6528">
        <v>0</v>
      </c>
      <c r="AW6528">
        <v>45</v>
      </c>
      <c r="AX6528">
        <v>1</v>
      </c>
      <c r="AY6528" s="73">
        <v>71.542908803082</v>
      </c>
      <c r="AZ6528">
        <v>45</v>
      </c>
      <c r="BA6528">
        <v>1</v>
      </c>
      <c r="BB6528">
        <v>43</v>
      </c>
      <c r="BC6528">
        <v>0.96605663355739302</v>
      </c>
      <c r="BD6528">
        <v>2</v>
      </c>
      <c r="BE6528">
        <v>3.3943366442606697E-2</v>
      </c>
      <c r="BF6528">
        <v>71.107949882629995</v>
      </c>
      <c r="BG6528">
        <v>71.561933327161</v>
      </c>
      <c r="BH6528">
        <v>71.542908803082</v>
      </c>
      <c r="BI6528">
        <v>68.854207842251</v>
      </c>
    </row>
    <row r="6529" spans="1:61" x14ac:dyDescent="0.25">
      <c r="A6529" s="10" t="str">
        <f>VLOOKUP(D6529,'Index-Relations'!E:F,2,FALSE)</f>
        <v>ESG</v>
      </c>
      <c r="B6529" t="s">
        <v>3450</v>
      </c>
      <c r="C6529" s="53" t="s">
        <v>2763</v>
      </c>
      <c r="D6529" s="59" t="s">
        <v>2964</v>
      </c>
      <c r="E6529" s="59" t="s">
        <v>9945</v>
      </c>
      <c r="F6529" t="s">
        <v>2175</v>
      </c>
      <c r="G6529" t="s">
        <v>2585</v>
      </c>
      <c r="H6529" t="s">
        <v>2176</v>
      </c>
      <c r="I6529" s="52">
        <v>45566</v>
      </c>
      <c r="J6529" t="s">
        <v>2457</v>
      </c>
      <c r="K6529">
        <v>45</v>
      </c>
      <c r="L6529" s="73">
        <v>70.874058094553902</v>
      </c>
      <c r="M6529">
        <v>45</v>
      </c>
      <c r="N6529">
        <v>1</v>
      </c>
      <c r="O6529" s="73">
        <v>71.269302021251903</v>
      </c>
      <c r="P6529">
        <v>45</v>
      </c>
      <c r="Q6529">
        <v>1</v>
      </c>
      <c r="R6529">
        <v>43</v>
      </c>
      <c r="S6529">
        <v>0.96300178178792994</v>
      </c>
      <c r="T6529">
        <v>26.014707115592898</v>
      </c>
      <c r="U6529">
        <v>0.64886423556217898</v>
      </c>
      <c r="V6529">
        <v>27</v>
      </c>
      <c r="W6529">
        <v>0.137921696318446</v>
      </c>
      <c r="X6529">
        <v>8</v>
      </c>
      <c r="Y6529">
        <v>45</v>
      </c>
      <c r="Z6529">
        <v>1</v>
      </c>
      <c r="AA6529">
        <v>29.058298719907398</v>
      </c>
      <c r="AB6529">
        <v>41</v>
      </c>
      <c r="AC6529">
        <v>0.94324056581387505</v>
      </c>
      <c r="AD6529">
        <v>4</v>
      </c>
      <c r="AE6529">
        <v>5.6759434186123899E-2</v>
      </c>
      <c r="AF6529">
        <v>0</v>
      </c>
      <c r="AG6529">
        <v>9.7139999999999999E-17</v>
      </c>
      <c r="AH6529">
        <v>8.4266608694314797E-5</v>
      </c>
      <c r="AI6529">
        <v>1</v>
      </c>
      <c r="AJ6529" s="73">
        <v>68.601322087113999</v>
      </c>
      <c r="AK6529">
        <v>45</v>
      </c>
      <c r="AL6529">
        <v>1</v>
      </c>
      <c r="AM6529">
        <v>0</v>
      </c>
      <c r="AN6529">
        <v>0</v>
      </c>
      <c r="AO6529">
        <v>0</v>
      </c>
      <c r="AP6529">
        <v>0</v>
      </c>
      <c r="AQ6529">
        <v>45</v>
      </c>
      <c r="AR6529">
        <v>0.999999999999999</v>
      </c>
      <c r="AS6529">
        <v>0</v>
      </c>
      <c r="AT6529">
        <v>0</v>
      </c>
      <c r="AU6529">
        <v>0</v>
      </c>
      <c r="AV6529">
        <v>0</v>
      </c>
      <c r="AW6529">
        <v>45</v>
      </c>
      <c r="AX6529">
        <v>0.999999999999999</v>
      </c>
      <c r="AY6529" s="73">
        <v>71.408259753326902</v>
      </c>
      <c r="AZ6529">
        <v>45</v>
      </c>
      <c r="BA6529">
        <v>1</v>
      </c>
      <c r="BB6529">
        <v>43</v>
      </c>
      <c r="BC6529">
        <v>0.96383981615305403</v>
      </c>
      <c r="BD6529">
        <v>2</v>
      </c>
      <c r="BE6529">
        <v>3.6160183846944999E-2</v>
      </c>
      <c r="BF6529">
        <v>70.874058094553902</v>
      </c>
      <c r="BG6529">
        <v>71.269302021251903</v>
      </c>
      <c r="BH6529">
        <v>71.408259753326902</v>
      </c>
      <c r="BI6529">
        <v>68.601322087113999</v>
      </c>
    </row>
    <row r="6530" spans="1:61" x14ac:dyDescent="0.25">
      <c r="A6530" s="10" t="str">
        <f>VLOOKUP(D6530,'Index-Relations'!E:F,2,FALSE)</f>
        <v>ESG</v>
      </c>
      <c r="B6530" t="s">
        <v>3450</v>
      </c>
      <c r="C6530" s="53" t="s">
        <v>2764</v>
      </c>
      <c r="D6530" s="59" t="s">
        <v>2964</v>
      </c>
      <c r="E6530" s="59" t="s">
        <v>9946</v>
      </c>
      <c r="F6530" t="s">
        <v>2175</v>
      </c>
      <c r="G6530" t="s">
        <v>2585</v>
      </c>
      <c r="H6530" t="s">
        <v>2176</v>
      </c>
      <c r="I6530" s="52">
        <v>45537</v>
      </c>
      <c r="J6530" t="s">
        <v>2457</v>
      </c>
      <c r="K6530">
        <v>45</v>
      </c>
      <c r="L6530" s="73">
        <v>71.072859520265993</v>
      </c>
      <c r="M6530">
        <v>45</v>
      </c>
      <c r="N6530">
        <v>1</v>
      </c>
      <c r="O6530" s="73">
        <v>71.519112979864005</v>
      </c>
      <c r="P6530">
        <v>45</v>
      </c>
      <c r="Q6530">
        <v>1</v>
      </c>
      <c r="R6530">
        <v>43</v>
      </c>
      <c r="S6530">
        <v>0.96697825354120903</v>
      </c>
      <c r="T6530">
        <v>25.917067830994501</v>
      </c>
      <c r="U6530">
        <v>0.64147696404232601</v>
      </c>
      <c r="V6530">
        <v>27</v>
      </c>
      <c r="W6530">
        <v>0.132759499626385</v>
      </c>
      <c r="X6530">
        <v>8</v>
      </c>
      <c r="Y6530">
        <v>45</v>
      </c>
      <c r="Z6530">
        <v>0.999999999999999</v>
      </c>
      <c r="AA6530">
        <v>29.592705651540602</v>
      </c>
      <c r="AB6530">
        <v>41</v>
      </c>
      <c r="AC6530">
        <v>0.94413304923074404</v>
      </c>
      <c r="AD6530">
        <v>4</v>
      </c>
      <c r="AE6530">
        <v>5.58669507692552E-2</v>
      </c>
      <c r="AF6530">
        <v>0</v>
      </c>
      <c r="AG6530">
        <v>4.1629999999999998E-17</v>
      </c>
      <c r="AH6530">
        <v>8.1833830932478207E-5</v>
      </c>
      <c r="AI6530">
        <v>1</v>
      </c>
      <c r="AJ6530" s="73">
        <v>68.753410337574905</v>
      </c>
      <c r="AK6530">
        <v>45</v>
      </c>
      <c r="AL6530">
        <v>1</v>
      </c>
      <c r="AM6530">
        <v>0</v>
      </c>
      <c r="AN6530">
        <v>0</v>
      </c>
      <c r="AO6530">
        <v>0</v>
      </c>
      <c r="AP6530">
        <v>0</v>
      </c>
      <c r="AQ6530">
        <v>45</v>
      </c>
      <c r="AR6530">
        <v>1</v>
      </c>
      <c r="AS6530">
        <v>0</v>
      </c>
      <c r="AT6530">
        <v>0</v>
      </c>
      <c r="AU6530">
        <v>0</v>
      </c>
      <c r="AV6530">
        <v>0</v>
      </c>
      <c r="AW6530">
        <v>45</v>
      </c>
      <c r="AX6530">
        <v>0.999999999999999</v>
      </c>
      <c r="AY6530" s="73">
        <v>71.526065764489005</v>
      </c>
      <c r="AZ6530">
        <v>45</v>
      </c>
      <c r="BA6530">
        <v>1</v>
      </c>
      <c r="BB6530">
        <v>43</v>
      </c>
      <c r="BC6530">
        <v>0.96727765569324597</v>
      </c>
      <c r="BD6530">
        <v>2</v>
      </c>
      <c r="BE6530">
        <v>3.2722344306753602E-2</v>
      </c>
      <c r="BF6530">
        <v>71.072859520265993</v>
      </c>
      <c r="BG6530">
        <v>71.519112979864005</v>
      </c>
      <c r="BH6530">
        <v>71.526065764489005</v>
      </c>
      <c r="BI6530">
        <v>68.753410337574905</v>
      </c>
    </row>
    <row r="6531" spans="1:61" x14ac:dyDescent="0.25">
      <c r="A6531" s="10" t="str">
        <f>VLOOKUP(D6531,'Index-Relations'!E:F,2,FALSE)</f>
        <v>ESG</v>
      </c>
      <c r="B6531" t="s">
        <v>3450</v>
      </c>
      <c r="C6531" s="53" t="s">
        <v>2760</v>
      </c>
      <c r="D6531" s="59" t="s">
        <v>3154</v>
      </c>
      <c r="E6531" s="59" t="s">
        <v>9947</v>
      </c>
      <c r="F6531" t="s">
        <v>2179</v>
      </c>
      <c r="G6531" t="s">
        <v>2178</v>
      </c>
      <c r="H6531" t="s">
        <v>2180</v>
      </c>
      <c r="I6531" s="52">
        <v>45659</v>
      </c>
      <c r="J6531" t="s">
        <v>2457</v>
      </c>
      <c r="K6531">
        <v>50</v>
      </c>
      <c r="L6531" s="73">
        <v>70.920219075554897</v>
      </c>
      <c r="M6531">
        <v>49</v>
      </c>
      <c r="N6531">
        <v>0.997057586860706</v>
      </c>
      <c r="O6531" s="73">
        <v>73.277530103317005</v>
      </c>
      <c r="P6531">
        <v>49</v>
      </c>
      <c r="Q6531">
        <v>0.997057586860706</v>
      </c>
      <c r="R6531">
        <v>47</v>
      </c>
      <c r="S6531">
        <v>0.88595735496595795</v>
      </c>
      <c r="T6531">
        <v>24.3571201513647</v>
      </c>
      <c r="U6531">
        <v>0.67825234763582698</v>
      </c>
      <c r="V6531">
        <v>29</v>
      </c>
      <c r="W6531">
        <v>0.17980194385868301</v>
      </c>
      <c r="X6531">
        <v>6</v>
      </c>
      <c r="Y6531">
        <v>50</v>
      </c>
      <c r="Z6531">
        <v>1</v>
      </c>
      <c r="AA6531">
        <v>62.591661901769299</v>
      </c>
      <c r="AB6531">
        <v>36</v>
      </c>
      <c r="AC6531">
        <v>0.93075070830369999</v>
      </c>
      <c r="AD6531">
        <v>14</v>
      </c>
      <c r="AE6531">
        <v>6.9249291696299495E-2</v>
      </c>
      <c r="AF6531">
        <v>0</v>
      </c>
      <c r="AG6531">
        <v>0</v>
      </c>
      <c r="AH6531">
        <v>0</v>
      </c>
      <c r="AI6531">
        <v>0</v>
      </c>
      <c r="AJ6531" s="73">
        <v>68.003759347843001</v>
      </c>
      <c r="AK6531">
        <v>49</v>
      </c>
      <c r="AL6531">
        <v>0.997057586860706</v>
      </c>
      <c r="AM6531">
        <v>0</v>
      </c>
      <c r="AN6531">
        <v>0</v>
      </c>
      <c r="AO6531">
        <v>0</v>
      </c>
      <c r="AP6531">
        <v>0</v>
      </c>
      <c r="AQ6531">
        <v>50</v>
      </c>
      <c r="AR6531">
        <v>1</v>
      </c>
      <c r="AS6531">
        <v>0</v>
      </c>
      <c r="AT6531">
        <v>0</v>
      </c>
      <c r="AU6531">
        <v>0</v>
      </c>
      <c r="AV6531">
        <v>0</v>
      </c>
      <c r="AW6531">
        <v>50</v>
      </c>
      <c r="AX6531">
        <v>1</v>
      </c>
      <c r="AY6531" s="73">
        <v>72.203530538001999</v>
      </c>
      <c r="AZ6531">
        <v>49</v>
      </c>
      <c r="BA6531">
        <v>0.997057586860706</v>
      </c>
      <c r="BB6531">
        <v>48</v>
      </c>
      <c r="BC6531">
        <v>0.88869101694229702</v>
      </c>
      <c r="BD6531">
        <v>2</v>
      </c>
      <c r="BE6531">
        <v>0.111308983057702</v>
      </c>
      <c r="BF6531">
        <v>70.920219075554897</v>
      </c>
      <c r="BG6531">
        <v>73.277530103317005</v>
      </c>
      <c r="BH6531">
        <v>72.203530538001999</v>
      </c>
      <c r="BI6531">
        <v>68.003759347843001</v>
      </c>
    </row>
    <row r="6532" spans="1:61" x14ac:dyDescent="0.25">
      <c r="A6532" s="10" t="str">
        <f>VLOOKUP(D6532,'Index-Relations'!E:F,2,FALSE)</f>
        <v>ESG</v>
      </c>
      <c r="B6532" t="s">
        <v>3450</v>
      </c>
      <c r="C6532" s="53" t="s">
        <v>2761</v>
      </c>
      <c r="D6532" s="59" t="s">
        <v>3154</v>
      </c>
      <c r="E6532" s="59" t="s">
        <v>9948</v>
      </c>
      <c r="F6532" t="s">
        <v>2179</v>
      </c>
      <c r="G6532" t="s">
        <v>2178</v>
      </c>
      <c r="H6532" t="s">
        <v>2180</v>
      </c>
      <c r="I6532" s="52">
        <v>45628</v>
      </c>
      <c r="J6532" t="s">
        <v>2457</v>
      </c>
      <c r="K6532">
        <v>50</v>
      </c>
      <c r="L6532" s="73">
        <v>71.085833619591</v>
      </c>
      <c r="M6532">
        <v>49</v>
      </c>
      <c r="N6532">
        <v>0.99683756220422703</v>
      </c>
      <c r="O6532" s="73">
        <v>73.480240525732</v>
      </c>
      <c r="P6532">
        <v>49</v>
      </c>
      <c r="Q6532">
        <v>0.99683756220422703</v>
      </c>
      <c r="R6532">
        <v>47</v>
      </c>
      <c r="S6532">
        <v>0.88635444263485197</v>
      </c>
      <c r="T6532">
        <v>24.4341241510832</v>
      </c>
      <c r="U6532">
        <v>0.67742595013005102</v>
      </c>
      <c r="V6532">
        <v>29</v>
      </c>
      <c r="W6532">
        <v>0.17384312271411101</v>
      </c>
      <c r="X6532">
        <v>6</v>
      </c>
      <c r="Y6532">
        <v>50</v>
      </c>
      <c r="Z6532">
        <v>1</v>
      </c>
      <c r="AA6532">
        <v>53.716407232745702</v>
      </c>
      <c r="AB6532">
        <v>36</v>
      </c>
      <c r="AC6532">
        <v>0.93080363199928595</v>
      </c>
      <c r="AD6532">
        <v>14</v>
      </c>
      <c r="AE6532">
        <v>6.9196368000713201E-2</v>
      </c>
      <c r="AF6532">
        <v>0</v>
      </c>
      <c r="AG6532">
        <v>5.5510000000000001E-17</v>
      </c>
      <c r="AH6532">
        <v>0</v>
      </c>
      <c r="AI6532">
        <v>0</v>
      </c>
      <c r="AJ6532" s="73">
        <v>68.143740562155898</v>
      </c>
      <c r="AK6532">
        <v>49</v>
      </c>
      <c r="AL6532">
        <v>0.99683756220422703</v>
      </c>
      <c r="AM6532">
        <v>0</v>
      </c>
      <c r="AN6532">
        <v>0</v>
      </c>
      <c r="AO6532">
        <v>0</v>
      </c>
      <c r="AP6532">
        <v>0</v>
      </c>
      <c r="AQ6532">
        <v>50</v>
      </c>
      <c r="AR6532">
        <v>0.999999999999999</v>
      </c>
      <c r="AS6532">
        <v>0</v>
      </c>
      <c r="AT6532">
        <v>0</v>
      </c>
      <c r="AU6532">
        <v>0</v>
      </c>
      <c r="AV6532">
        <v>0</v>
      </c>
      <c r="AW6532">
        <v>50</v>
      </c>
      <c r="AX6532">
        <v>1</v>
      </c>
      <c r="AY6532" s="73">
        <v>72.348409054927004</v>
      </c>
      <c r="AZ6532">
        <v>49</v>
      </c>
      <c r="BA6532">
        <v>0.99683756220422703</v>
      </c>
      <c r="BB6532">
        <v>48</v>
      </c>
      <c r="BC6532">
        <v>0.89047422666181697</v>
      </c>
      <c r="BD6532">
        <v>2</v>
      </c>
      <c r="BE6532">
        <v>0.109525773338182</v>
      </c>
      <c r="BF6532">
        <v>71.085833619591</v>
      </c>
      <c r="BG6532">
        <v>73.480240525732</v>
      </c>
      <c r="BH6532">
        <v>72.348409054927004</v>
      </c>
      <c r="BI6532">
        <v>68.143740562155898</v>
      </c>
    </row>
    <row r="6533" spans="1:61" x14ac:dyDescent="0.25">
      <c r="A6533" s="10" t="str">
        <f>VLOOKUP(D6533,'Index-Relations'!E:F,2,FALSE)</f>
        <v>ESG</v>
      </c>
      <c r="B6533" t="s">
        <v>3450</v>
      </c>
      <c r="C6533" s="53" t="s">
        <v>2762</v>
      </c>
      <c r="D6533" s="59" t="s">
        <v>3154</v>
      </c>
      <c r="E6533" s="59" t="s">
        <v>9949</v>
      </c>
      <c r="F6533" t="s">
        <v>2179</v>
      </c>
      <c r="G6533" t="s">
        <v>2178</v>
      </c>
      <c r="H6533" t="s">
        <v>2180</v>
      </c>
      <c r="I6533" s="52">
        <v>45597</v>
      </c>
      <c r="J6533" t="s">
        <v>2457</v>
      </c>
      <c r="K6533">
        <v>50</v>
      </c>
      <c r="L6533" s="73">
        <v>71.106383214185996</v>
      </c>
      <c r="M6533">
        <v>49</v>
      </c>
      <c r="N6533">
        <v>0.99691586709355196</v>
      </c>
      <c r="O6533" s="73">
        <v>73.328850462893897</v>
      </c>
      <c r="P6533">
        <v>49</v>
      </c>
      <c r="Q6533">
        <v>0.99691586709355196</v>
      </c>
      <c r="R6533">
        <v>47</v>
      </c>
      <c r="S6533">
        <v>0.88229699132042905</v>
      </c>
      <c r="T6533">
        <v>24.821385711403</v>
      </c>
      <c r="U6533">
        <v>0.68146513119131003</v>
      </c>
      <c r="V6533">
        <v>29</v>
      </c>
      <c r="W6533">
        <v>0.173972010403738</v>
      </c>
      <c r="X6533">
        <v>6</v>
      </c>
      <c r="Y6533">
        <v>50</v>
      </c>
      <c r="Z6533">
        <v>0.999999999999999</v>
      </c>
      <c r="AA6533">
        <v>55.145786010508601</v>
      </c>
      <c r="AB6533">
        <v>36</v>
      </c>
      <c r="AC6533">
        <v>0.92978770457217996</v>
      </c>
      <c r="AD6533">
        <v>14</v>
      </c>
      <c r="AE6533">
        <v>7.0212295427819205E-2</v>
      </c>
      <c r="AF6533">
        <v>0</v>
      </c>
      <c r="AG6533">
        <v>1.6652999999999999E-16</v>
      </c>
      <c r="AH6533">
        <v>0</v>
      </c>
      <c r="AI6533">
        <v>0</v>
      </c>
      <c r="AJ6533" s="73">
        <v>68.216420328337904</v>
      </c>
      <c r="AK6533">
        <v>49</v>
      </c>
      <c r="AL6533">
        <v>0.99691586709355196</v>
      </c>
      <c r="AM6533">
        <v>0</v>
      </c>
      <c r="AN6533">
        <v>0</v>
      </c>
      <c r="AO6533">
        <v>0</v>
      </c>
      <c r="AP6533">
        <v>0</v>
      </c>
      <c r="AQ6533">
        <v>50</v>
      </c>
      <c r="AR6533">
        <v>0.999999999999999</v>
      </c>
      <c r="AS6533">
        <v>0</v>
      </c>
      <c r="AT6533">
        <v>0</v>
      </c>
      <c r="AU6533">
        <v>0</v>
      </c>
      <c r="AV6533">
        <v>0</v>
      </c>
      <c r="AW6533">
        <v>50</v>
      </c>
      <c r="AX6533">
        <v>0.999999999999999</v>
      </c>
      <c r="AY6533" s="73">
        <v>72.488111739100006</v>
      </c>
      <c r="AZ6533">
        <v>49</v>
      </c>
      <c r="BA6533">
        <v>0.99691586709355196</v>
      </c>
      <c r="BB6533">
        <v>48</v>
      </c>
      <c r="BC6533">
        <v>0.887162822375959</v>
      </c>
      <c r="BD6533">
        <v>2</v>
      </c>
      <c r="BE6533">
        <v>0.11283717762404</v>
      </c>
      <c r="BF6533">
        <v>71.106383214185996</v>
      </c>
      <c r="BG6533">
        <v>73.328850462893897</v>
      </c>
      <c r="BH6533">
        <v>72.488111739100006</v>
      </c>
      <c r="BI6533">
        <v>68.216420328337904</v>
      </c>
    </row>
    <row r="6534" spans="1:61" x14ac:dyDescent="0.25">
      <c r="A6534" s="10" t="str">
        <f>VLOOKUP(D6534,'Index-Relations'!E:F,2,FALSE)</f>
        <v>ESG</v>
      </c>
      <c r="B6534" t="s">
        <v>3450</v>
      </c>
      <c r="C6534" s="53" t="s">
        <v>2763</v>
      </c>
      <c r="D6534" s="59" t="s">
        <v>3154</v>
      </c>
      <c r="E6534" s="59" t="s">
        <v>9950</v>
      </c>
      <c r="F6534" t="s">
        <v>2179</v>
      </c>
      <c r="G6534" t="s">
        <v>2178</v>
      </c>
      <c r="H6534" t="s">
        <v>2180</v>
      </c>
      <c r="I6534" s="52">
        <v>45566</v>
      </c>
      <c r="J6534" t="s">
        <v>2457</v>
      </c>
      <c r="K6534">
        <v>50</v>
      </c>
      <c r="L6534" s="73">
        <v>71.023204846067003</v>
      </c>
      <c r="M6534">
        <v>49</v>
      </c>
      <c r="N6534">
        <v>0.99691799875966602</v>
      </c>
      <c r="O6534" s="73">
        <v>72.962802617245899</v>
      </c>
      <c r="P6534">
        <v>49</v>
      </c>
      <c r="Q6534">
        <v>0.99691799875966602</v>
      </c>
      <c r="R6534">
        <v>47</v>
      </c>
      <c r="S6534">
        <v>0.87565940248221497</v>
      </c>
      <c r="T6534">
        <v>25.2399299679245</v>
      </c>
      <c r="U6534">
        <v>0.69290547884415499</v>
      </c>
      <c r="V6534">
        <v>29</v>
      </c>
      <c r="W6534">
        <v>0.169172152123747</v>
      </c>
      <c r="X6534">
        <v>6</v>
      </c>
      <c r="Y6534">
        <v>50</v>
      </c>
      <c r="Z6534">
        <v>1</v>
      </c>
      <c r="AA6534">
        <v>52.549618689397001</v>
      </c>
      <c r="AB6534">
        <v>36</v>
      </c>
      <c r="AC6534">
        <v>0.92763161643881198</v>
      </c>
      <c r="AD6534">
        <v>14</v>
      </c>
      <c r="AE6534">
        <v>7.2368383561187202E-2</v>
      </c>
      <c r="AF6534">
        <v>0</v>
      </c>
      <c r="AG6534">
        <v>0</v>
      </c>
      <c r="AH6534">
        <v>0</v>
      </c>
      <c r="AI6534">
        <v>0</v>
      </c>
      <c r="AJ6534" s="73">
        <v>68.253544079856994</v>
      </c>
      <c r="AK6534">
        <v>49</v>
      </c>
      <c r="AL6534">
        <v>0.99691799875966602</v>
      </c>
      <c r="AM6534">
        <v>0</v>
      </c>
      <c r="AN6534">
        <v>0</v>
      </c>
      <c r="AO6534">
        <v>0</v>
      </c>
      <c r="AP6534">
        <v>0</v>
      </c>
      <c r="AQ6534">
        <v>50</v>
      </c>
      <c r="AR6534">
        <v>1</v>
      </c>
      <c r="AS6534">
        <v>0</v>
      </c>
      <c r="AT6534">
        <v>0</v>
      </c>
      <c r="AU6534">
        <v>0</v>
      </c>
      <c r="AV6534">
        <v>0</v>
      </c>
      <c r="AW6534">
        <v>50</v>
      </c>
      <c r="AX6534">
        <v>0.999999999999999</v>
      </c>
      <c r="AY6534" s="73">
        <v>72.538902467447002</v>
      </c>
      <c r="AZ6534">
        <v>49</v>
      </c>
      <c r="BA6534">
        <v>0.99691799875966602</v>
      </c>
      <c r="BB6534">
        <v>48</v>
      </c>
      <c r="BC6534">
        <v>0.88092766722277505</v>
      </c>
      <c r="BD6534">
        <v>2</v>
      </c>
      <c r="BE6534">
        <v>0.119072332777224</v>
      </c>
      <c r="BF6534">
        <v>71.023204846067003</v>
      </c>
      <c r="BG6534">
        <v>72.962802617245899</v>
      </c>
      <c r="BH6534">
        <v>72.538902467447002</v>
      </c>
      <c r="BI6534">
        <v>68.253544079856994</v>
      </c>
    </row>
    <row r="6535" spans="1:61" x14ac:dyDescent="0.25">
      <c r="A6535" s="10" t="str">
        <f>VLOOKUP(D6535,'Index-Relations'!E:F,2,FALSE)</f>
        <v>ESG</v>
      </c>
      <c r="B6535" t="s">
        <v>3450</v>
      </c>
      <c r="C6535" s="53" t="s">
        <v>2764</v>
      </c>
      <c r="D6535" s="59" t="s">
        <v>3154</v>
      </c>
      <c r="E6535" s="59" t="s">
        <v>9951</v>
      </c>
      <c r="F6535" t="s">
        <v>2179</v>
      </c>
      <c r="G6535" t="s">
        <v>2178</v>
      </c>
      <c r="H6535" t="s">
        <v>2180</v>
      </c>
      <c r="I6535" s="52">
        <v>45537</v>
      </c>
      <c r="J6535" t="s">
        <v>2457</v>
      </c>
      <c r="K6535">
        <v>50</v>
      </c>
      <c r="L6535" s="73">
        <v>70.754641840963004</v>
      </c>
      <c r="M6535">
        <v>49</v>
      </c>
      <c r="N6535">
        <v>0.99702854203734503</v>
      </c>
      <c r="O6535" s="73">
        <v>72.682139242515902</v>
      </c>
      <c r="P6535">
        <v>49</v>
      </c>
      <c r="Q6535">
        <v>0.99702854203734503</v>
      </c>
      <c r="R6535">
        <v>47</v>
      </c>
      <c r="S6535">
        <v>0.88900469967130902</v>
      </c>
      <c r="T6535">
        <v>24.769312312405098</v>
      </c>
      <c r="U6535">
        <v>0.68353245169340704</v>
      </c>
      <c r="V6535">
        <v>29</v>
      </c>
      <c r="W6535">
        <v>0.16761043221625799</v>
      </c>
      <c r="X6535">
        <v>6</v>
      </c>
      <c r="Y6535">
        <v>50</v>
      </c>
      <c r="Z6535">
        <v>0.999999999999999</v>
      </c>
      <c r="AA6535">
        <v>54.269492285702498</v>
      </c>
      <c r="AB6535">
        <v>36</v>
      </c>
      <c r="AC6535">
        <v>0.92855416607421803</v>
      </c>
      <c r="AD6535">
        <v>14</v>
      </c>
      <c r="AE6535">
        <v>7.1445833925780994E-2</v>
      </c>
      <c r="AF6535">
        <v>0</v>
      </c>
      <c r="AG6535">
        <v>2.7756000000000002E-16</v>
      </c>
      <c r="AH6535">
        <v>0</v>
      </c>
      <c r="AI6535">
        <v>0</v>
      </c>
      <c r="AJ6535" s="73">
        <v>67.961589977755906</v>
      </c>
      <c r="AK6535">
        <v>49</v>
      </c>
      <c r="AL6535">
        <v>0.99702854203734503</v>
      </c>
      <c r="AM6535">
        <v>0</v>
      </c>
      <c r="AN6535">
        <v>0</v>
      </c>
      <c r="AO6535">
        <v>0</v>
      </c>
      <c r="AP6535">
        <v>0</v>
      </c>
      <c r="AQ6535">
        <v>50</v>
      </c>
      <c r="AR6535">
        <v>0.999999999999999</v>
      </c>
      <c r="AS6535">
        <v>0</v>
      </c>
      <c r="AT6535">
        <v>0</v>
      </c>
      <c r="AU6535">
        <v>0</v>
      </c>
      <c r="AV6535">
        <v>0</v>
      </c>
      <c r="AW6535">
        <v>50</v>
      </c>
      <c r="AX6535">
        <v>0.999999999999999</v>
      </c>
      <c r="AY6535" s="73">
        <v>72.332206426370902</v>
      </c>
      <c r="AZ6535">
        <v>49</v>
      </c>
      <c r="BA6535">
        <v>0.99702854203734503</v>
      </c>
      <c r="BB6535">
        <v>48</v>
      </c>
      <c r="BC6535">
        <v>0.89247709577854595</v>
      </c>
      <c r="BD6535">
        <v>2</v>
      </c>
      <c r="BE6535">
        <v>0.107522904221453</v>
      </c>
      <c r="BF6535">
        <v>70.754641840963004</v>
      </c>
      <c r="BG6535">
        <v>72.682139242515902</v>
      </c>
      <c r="BH6535">
        <v>72.332206426370902</v>
      </c>
      <c r="BI6535">
        <v>67.961589977755906</v>
      </c>
    </row>
    <row r="6536" spans="1:61" x14ac:dyDescent="0.25">
      <c r="A6536" s="10" t="str">
        <f>VLOOKUP(D6536,'Index-Relations'!E:F,2,FALSE)</f>
        <v>ESG</v>
      </c>
      <c r="B6536" t="s">
        <v>3450</v>
      </c>
      <c r="C6536" s="53" t="s">
        <v>3350</v>
      </c>
      <c r="D6536" s="59" t="s">
        <v>3154</v>
      </c>
      <c r="E6536" s="59" t="s">
        <v>9952</v>
      </c>
      <c r="F6536" t="s">
        <v>2179</v>
      </c>
      <c r="G6536" t="s">
        <v>2178</v>
      </c>
      <c r="H6536" t="s">
        <v>2180</v>
      </c>
      <c r="I6536" s="52">
        <v>45505</v>
      </c>
      <c r="J6536" t="s">
        <v>2457</v>
      </c>
      <c r="K6536">
        <v>50</v>
      </c>
      <c r="L6536" s="73">
        <v>71.148859942574006</v>
      </c>
      <c r="M6536">
        <v>49</v>
      </c>
      <c r="N6536">
        <v>0.99634326265556505</v>
      </c>
      <c r="O6536" s="73">
        <v>72.570690702188998</v>
      </c>
      <c r="P6536">
        <v>49</v>
      </c>
      <c r="Q6536">
        <v>0.99634326265556505</v>
      </c>
      <c r="R6536">
        <v>47</v>
      </c>
      <c r="S6536">
        <v>0.88345346451775497</v>
      </c>
      <c r="T6536">
        <v>24.723701530756099</v>
      </c>
      <c r="U6536">
        <v>0.66908881726935299</v>
      </c>
      <c r="V6536">
        <v>29</v>
      </c>
      <c r="W6536">
        <v>0.16633792768563899</v>
      </c>
      <c r="X6536">
        <v>6</v>
      </c>
      <c r="Y6536">
        <v>50</v>
      </c>
      <c r="Z6536">
        <v>0.999999999999999</v>
      </c>
      <c r="AA6536">
        <v>60.346628458451498</v>
      </c>
      <c r="AB6536">
        <v>36</v>
      </c>
      <c r="AC6536">
        <v>0.925733255818039</v>
      </c>
      <c r="AD6536">
        <v>14</v>
      </c>
      <c r="AE6536">
        <v>7.42667441819609E-2</v>
      </c>
      <c r="AF6536">
        <v>0</v>
      </c>
      <c r="AG6536">
        <v>0</v>
      </c>
      <c r="AH6536">
        <v>0</v>
      </c>
      <c r="AI6536">
        <v>0</v>
      </c>
      <c r="AJ6536" s="73">
        <v>68.282786211822994</v>
      </c>
      <c r="AK6536">
        <v>49</v>
      </c>
      <c r="AL6536">
        <v>0.99634326265556505</v>
      </c>
      <c r="AM6536">
        <v>0</v>
      </c>
      <c r="AN6536">
        <v>0</v>
      </c>
      <c r="AO6536">
        <v>0</v>
      </c>
      <c r="AP6536">
        <v>0</v>
      </c>
      <c r="AQ6536">
        <v>50</v>
      </c>
      <c r="AR6536">
        <v>1</v>
      </c>
      <c r="AS6536">
        <v>0</v>
      </c>
      <c r="AT6536">
        <v>0</v>
      </c>
      <c r="AU6536">
        <v>0</v>
      </c>
      <c r="AV6536">
        <v>0</v>
      </c>
      <c r="AW6536">
        <v>50</v>
      </c>
      <c r="AX6536">
        <v>0.999999999999999</v>
      </c>
      <c r="AY6536" s="73">
        <v>73.012079018420906</v>
      </c>
      <c r="AZ6536">
        <v>49</v>
      </c>
      <c r="BA6536">
        <v>0.99634326265556505</v>
      </c>
      <c r="BB6536">
        <v>48</v>
      </c>
      <c r="BC6536">
        <v>0.82235875900032296</v>
      </c>
      <c r="BD6536">
        <v>2</v>
      </c>
      <c r="BE6536">
        <v>0.17764124099967599</v>
      </c>
      <c r="BF6536">
        <v>71.148859942574006</v>
      </c>
      <c r="BG6536">
        <v>72.570690702188998</v>
      </c>
      <c r="BH6536">
        <v>73.012079018420906</v>
      </c>
      <c r="BI6536">
        <v>68.282786211822994</v>
      </c>
    </row>
    <row r="6537" spans="1:61" x14ac:dyDescent="0.25">
      <c r="A6537" s="10" t="str">
        <f>VLOOKUP(D6537,'Index-Relations'!E:F,2,FALSE)</f>
        <v>ESG</v>
      </c>
      <c r="B6537" t="s">
        <v>3450</v>
      </c>
      <c r="C6537" s="53" t="s">
        <v>2765</v>
      </c>
      <c r="D6537" s="59" t="s">
        <v>3154</v>
      </c>
      <c r="E6537" s="59" t="s">
        <v>9953</v>
      </c>
      <c r="F6537" t="s">
        <v>2179</v>
      </c>
      <c r="G6537" t="s">
        <v>2178</v>
      </c>
      <c r="H6537" t="s">
        <v>2180</v>
      </c>
      <c r="I6537" s="52">
        <v>45474</v>
      </c>
      <c r="J6537" t="s">
        <v>2457</v>
      </c>
      <c r="K6537">
        <v>48</v>
      </c>
      <c r="L6537" s="73">
        <v>72.400044605042893</v>
      </c>
      <c r="M6537">
        <v>48</v>
      </c>
      <c r="N6537">
        <v>1</v>
      </c>
      <c r="O6537" s="73">
        <v>76.000619762710997</v>
      </c>
      <c r="P6537">
        <v>48</v>
      </c>
      <c r="Q6537">
        <v>1</v>
      </c>
      <c r="R6537">
        <v>46</v>
      </c>
      <c r="S6537">
        <v>0.90637610333909202</v>
      </c>
      <c r="T6537">
        <v>26.05793798322</v>
      </c>
      <c r="U6537">
        <v>0.67279765152715598</v>
      </c>
      <c r="V6537">
        <v>27</v>
      </c>
      <c r="W6537">
        <v>0.29792910025104202</v>
      </c>
      <c r="X6537">
        <v>7</v>
      </c>
      <c r="Y6537">
        <v>48</v>
      </c>
      <c r="Z6537">
        <v>1</v>
      </c>
      <c r="AA6537">
        <v>55.025248003335001</v>
      </c>
      <c r="AB6537">
        <v>37</v>
      </c>
      <c r="AC6537">
        <v>0.96103235379984697</v>
      </c>
      <c r="AD6537">
        <v>11</v>
      </c>
      <c r="AE6537">
        <v>3.8967646200152598E-2</v>
      </c>
      <c r="AF6537">
        <v>0</v>
      </c>
      <c r="AG6537">
        <v>1.1796E-16</v>
      </c>
      <c r="AH6537">
        <v>0</v>
      </c>
      <c r="AI6537">
        <v>0</v>
      </c>
      <c r="AJ6537" s="73">
        <v>66.9518562512919</v>
      </c>
      <c r="AK6537">
        <v>48</v>
      </c>
      <c r="AL6537">
        <v>1</v>
      </c>
      <c r="AM6537">
        <v>0</v>
      </c>
      <c r="AN6537">
        <v>0</v>
      </c>
      <c r="AO6537">
        <v>0</v>
      </c>
      <c r="AP6537">
        <v>0</v>
      </c>
      <c r="AQ6537">
        <v>48</v>
      </c>
      <c r="AR6537">
        <v>0.999999999999999</v>
      </c>
      <c r="AS6537">
        <v>0</v>
      </c>
      <c r="AT6537">
        <v>0</v>
      </c>
      <c r="AU6537">
        <v>0</v>
      </c>
      <c r="AV6537">
        <v>0</v>
      </c>
      <c r="AW6537">
        <v>48</v>
      </c>
      <c r="AX6537">
        <v>0.999999999999999</v>
      </c>
      <c r="AY6537" s="73">
        <v>74.375886700837</v>
      </c>
      <c r="AZ6537">
        <v>48</v>
      </c>
      <c r="BA6537">
        <v>1</v>
      </c>
      <c r="BB6537">
        <v>45</v>
      </c>
      <c r="BC6537">
        <v>0.73092772727708299</v>
      </c>
      <c r="BD6537">
        <v>3</v>
      </c>
      <c r="BE6537">
        <v>0.26907227272291601</v>
      </c>
      <c r="BF6537">
        <v>72.400044605042893</v>
      </c>
      <c r="BG6537">
        <v>76.000619762710997</v>
      </c>
      <c r="BH6537">
        <v>74.375886700837</v>
      </c>
      <c r="BI6537">
        <v>66.9518562512919</v>
      </c>
    </row>
    <row r="6538" spans="1:61" x14ac:dyDescent="0.25">
      <c r="A6538" s="10" t="str">
        <f>VLOOKUP(D6538,'Index-Relations'!E:F,2,FALSE)</f>
        <v>ESG</v>
      </c>
      <c r="B6538" t="s">
        <v>3450</v>
      </c>
      <c r="C6538" s="53" t="s">
        <v>2766</v>
      </c>
      <c r="D6538" s="59" t="s">
        <v>3154</v>
      </c>
      <c r="E6538" s="59" t="s">
        <v>9954</v>
      </c>
      <c r="F6538" t="s">
        <v>2179</v>
      </c>
      <c r="G6538" t="s">
        <v>2178</v>
      </c>
      <c r="H6538" t="s">
        <v>2180</v>
      </c>
      <c r="I6538" s="52">
        <v>45446</v>
      </c>
      <c r="J6538" t="s">
        <v>2457</v>
      </c>
      <c r="K6538">
        <v>49</v>
      </c>
      <c r="L6538" s="73">
        <v>72.362908136955994</v>
      </c>
      <c r="M6538">
        <v>49</v>
      </c>
      <c r="N6538">
        <v>1</v>
      </c>
      <c r="O6538" s="73">
        <v>75.832945169528998</v>
      </c>
      <c r="P6538">
        <v>49</v>
      </c>
      <c r="Q6538">
        <v>1</v>
      </c>
      <c r="R6538">
        <v>47</v>
      </c>
      <c r="S6538">
        <v>0.899512685511622</v>
      </c>
      <c r="T6538">
        <v>26.855263832186498</v>
      </c>
      <c r="U6538">
        <v>0.70400671067323795</v>
      </c>
      <c r="V6538">
        <v>28</v>
      </c>
      <c r="W6538">
        <v>0.31458305938164499</v>
      </c>
      <c r="X6538">
        <v>7</v>
      </c>
      <c r="Y6538">
        <v>49</v>
      </c>
      <c r="Z6538">
        <v>1</v>
      </c>
      <c r="AA6538">
        <v>56.643309328266298</v>
      </c>
      <c r="AB6538">
        <v>37</v>
      </c>
      <c r="AC6538">
        <v>0.94496376253853298</v>
      </c>
      <c r="AD6538">
        <v>12</v>
      </c>
      <c r="AE6538">
        <v>5.5036237461466603E-2</v>
      </c>
      <c r="AF6538">
        <v>0</v>
      </c>
      <c r="AG6538">
        <v>6.94E-18</v>
      </c>
      <c r="AH6538">
        <v>0</v>
      </c>
      <c r="AI6538">
        <v>0</v>
      </c>
      <c r="AJ6538" s="73">
        <v>66.924163551299003</v>
      </c>
      <c r="AK6538">
        <v>49</v>
      </c>
      <c r="AL6538">
        <v>1</v>
      </c>
      <c r="AM6538">
        <v>0</v>
      </c>
      <c r="AN6538">
        <v>0</v>
      </c>
      <c r="AO6538">
        <v>0</v>
      </c>
      <c r="AP6538">
        <v>0</v>
      </c>
      <c r="AQ6538">
        <v>49</v>
      </c>
      <c r="AR6538">
        <v>1</v>
      </c>
      <c r="AS6538">
        <v>0</v>
      </c>
      <c r="AT6538">
        <v>0</v>
      </c>
      <c r="AU6538">
        <v>0</v>
      </c>
      <c r="AV6538">
        <v>0</v>
      </c>
      <c r="AW6538">
        <v>49</v>
      </c>
      <c r="AX6538">
        <v>1</v>
      </c>
      <c r="AY6538" s="73">
        <v>74.455085729714995</v>
      </c>
      <c r="AZ6538">
        <v>49</v>
      </c>
      <c r="BA6538">
        <v>1</v>
      </c>
      <c r="BB6538">
        <v>46</v>
      </c>
      <c r="BC6538">
        <v>0.72672491113815396</v>
      </c>
      <c r="BD6538">
        <v>3</v>
      </c>
      <c r="BE6538">
        <v>0.27327508886184498</v>
      </c>
      <c r="BF6538">
        <v>72.362908136955994</v>
      </c>
      <c r="BG6538">
        <v>75.832945169528998</v>
      </c>
      <c r="BH6538">
        <v>74.455085729714995</v>
      </c>
      <c r="BI6538">
        <v>66.924163551299003</v>
      </c>
    </row>
    <row r="6539" spans="1:61" x14ac:dyDescent="0.25">
      <c r="A6539" s="10" t="str">
        <f>VLOOKUP(D6539,'Index-Relations'!E:F,2,FALSE)</f>
        <v>ESG</v>
      </c>
      <c r="B6539" t="s">
        <v>3450</v>
      </c>
      <c r="C6539" s="53" t="s">
        <v>2767</v>
      </c>
      <c r="D6539" s="59" t="s">
        <v>3154</v>
      </c>
      <c r="E6539" s="59" t="s">
        <v>9955</v>
      </c>
      <c r="F6539" t="s">
        <v>2179</v>
      </c>
      <c r="G6539" t="s">
        <v>2178</v>
      </c>
      <c r="H6539" t="s">
        <v>2180</v>
      </c>
      <c r="I6539" s="52">
        <v>45413</v>
      </c>
      <c r="J6539" t="s">
        <v>2457</v>
      </c>
      <c r="K6539">
        <v>49</v>
      </c>
      <c r="L6539" s="73">
        <v>72.257827891250002</v>
      </c>
      <c r="M6539">
        <v>49</v>
      </c>
      <c r="N6539">
        <v>1</v>
      </c>
      <c r="O6539" s="73">
        <v>75.633495256944002</v>
      </c>
      <c r="P6539">
        <v>49</v>
      </c>
      <c r="Q6539">
        <v>1</v>
      </c>
      <c r="R6539">
        <v>47</v>
      </c>
      <c r="S6539">
        <v>0.89884707804631203</v>
      </c>
      <c r="T6539">
        <v>26.8612119599801</v>
      </c>
      <c r="U6539">
        <v>0.71019661859582195</v>
      </c>
      <c r="V6539">
        <v>28</v>
      </c>
      <c r="W6539">
        <v>0.30896668801149901</v>
      </c>
      <c r="X6539">
        <v>7</v>
      </c>
      <c r="Y6539">
        <v>49</v>
      </c>
      <c r="Z6539">
        <v>1</v>
      </c>
      <c r="AA6539">
        <v>56.446627431559897</v>
      </c>
      <c r="AB6539">
        <v>37</v>
      </c>
      <c r="AC6539">
        <v>0.94259670157548403</v>
      </c>
      <c r="AD6539">
        <v>12</v>
      </c>
      <c r="AE6539">
        <v>5.7403298424515602E-2</v>
      </c>
      <c r="AF6539">
        <v>0</v>
      </c>
      <c r="AG6539">
        <v>0</v>
      </c>
      <c r="AH6539">
        <v>0</v>
      </c>
      <c r="AI6539">
        <v>0</v>
      </c>
      <c r="AJ6539" s="73">
        <v>66.934656064644898</v>
      </c>
      <c r="AK6539">
        <v>49</v>
      </c>
      <c r="AL6539">
        <v>1</v>
      </c>
      <c r="AM6539">
        <v>0</v>
      </c>
      <c r="AN6539">
        <v>0</v>
      </c>
      <c r="AO6539">
        <v>0</v>
      </c>
      <c r="AP6539">
        <v>0</v>
      </c>
      <c r="AQ6539">
        <v>49</v>
      </c>
      <c r="AR6539">
        <v>1</v>
      </c>
      <c r="AS6539">
        <v>0</v>
      </c>
      <c r="AT6539">
        <v>0</v>
      </c>
      <c r="AU6539">
        <v>0</v>
      </c>
      <c r="AV6539">
        <v>0</v>
      </c>
      <c r="AW6539">
        <v>49</v>
      </c>
      <c r="AX6539">
        <v>1</v>
      </c>
      <c r="AY6539" s="73">
        <v>74.337627024029004</v>
      </c>
      <c r="AZ6539">
        <v>49</v>
      </c>
      <c r="BA6539">
        <v>1</v>
      </c>
      <c r="BB6539">
        <v>46</v>
      </c>
      <c r="BC6539">
        <v>0.73097987607894399</v>
      </c>
      <c r="BD6539">
        <v>3</v>
      </c>
      <c r="BE6539">
        <v>0.26902012392105501</v>
      </c>
      <c r="BF6539">
        <v>72.257827891250002</v>
      </c>
      <c r="BG6539">
        <v>75.633495256944002</v>
      </c>
      <c r="BH6539">
        <v>74.337627024029004</v>
      </c>
      <c r="BI6539">
        <v>66.934656064644898</v>
      </c>
    </row>
    <row r="6540" spans="1:61" x14ac:dyDescent="0.25">
      <c r="A6540" s="10" t="str">
        <f>VLOOKUP(D6540,'Index-Relations'!E:F,2,FALSE)</f>
        <v>ESG</v>
      </c>
      <c r="B6540" t="s">
        <v>3450</v>
      </c>
      <c r="C6540" s="53" t="s">
        <v>2768</v>
      </c>
      <c r="D6540" s="59" t="s">
        <v>3154</v>
      </c>
      <c r="E6540" s="59" t="s">
        <v>9956</v>
      </c>
      <c r="F6540" t="s">
        <v>2179</v>
      </c>
      <c r="G6540" t="s">
        <v>2178</v>
      </c>
      <c r="H6540" t="s">
        <v>2180</v>
      </c>
      <c r="I6540" s="52">
        <v>45384</v>
      </c>
      <c r="J6540" t="s">
        <v>2457</v>
      </c>
      <c r="K6540">
        <v>49</v>
      </c>
      <c r="L6540">
        <v>76.503688054114605</v>
      </c>
      <c r="M6540">
        <v>49</v>
      </c>
      <c r="N6540">
        <v>1</v>
      </c>
      <c r="O6540">
        <v>79.479918955876599</v>
      </c>
      <c r="P6540">
        <v>49</v>
      </c>
      <c r="Q6540">
        <v>1</v>
      </c>
      <c r="R6540">
        <v>47</v>
      </c>
      <c r="S6540">
        <v>0.907384312133096</v>
      </c>
      <c r="T6540">
        <v>26.8240558625318</v>
      </c>
      <c r="U6540">
        <v>0.70341153354833696</v>
      </c>
      <c r="V6540">
        <v>28</v>
      </c>
      <c r="W6540">
        <v>0.31984120178826397</v>
      </c>
      <c r="X6540">
        <v>7</v>
      </c>
      <c r="Y6540">
        <v>49</v>
      </c>
      <c r="Z6540">
        <v>0.999999999999999</v>
      </c>
      <c r="AA6540">
        <v>53.525479730825197</v>
      </c>
      <c r="AB6540">
        <v>37</v>
      </c>
      <c r="AC6540">
        <v>0.94035851602414999</v>
      </c>
      <c r="AD6540">
        <v>12</v>
      </c>
      <c r="AE6540">
        <v>5.9641483975849799E-2</v>
      </c>
      <c r="AF6540">
        <v>0</v>
      </c>
      <c r="AG6540">
        <v>2.776E-17</v>
      </c>
      <c r="AH6540">
        <v>0</v>
      </c>
      <c r="AI6540">
        <v>0</v>
      </c>
      <c r="AJ6540">
        <v>70.927590706241602</v>
      </c>
      <c r="AK6540">
        <v>49</v>
      </c>
      <c r="AL6540">
        <v>1</v>
      </c>
      <c r="AM6540">
        <v>0</v>
      </c>
      <c r="AN6540">
        <v>0</v>
      </c>
      <c r="AO6540">
        <v>0</v>
      </c>
      <c r="AP6540">
        <v>0</v>
      </c>
      <c r="AQ6540">
        <v>49</v>
      </c>
      <c r="AR6540">
        <v>1</v>
      </c>
      <c r="AS6540">
        <v>0</v>
      </c>
      <c r="AT6540">
        <v>0</v>
      </c>
      <c r="AU6540">
        <v>0</v>
      </c>
      <c r="AV6540">
        <v>0</v>
      </c>
      <c r="AW6540">
        <v>49</v>
      </c>
      <c r="AX6540">
        <v>1</v>
      </c>
      <c r="AY6540">
        <v>78.533038655389205</v>
      </c>
      <c r="AZ6540">
        <v>49</v>
      </c>
      <c r="BA6540">
        <v>1</v>
      </c>
      <c r="BB6540">
        <v>46</v>
      </c>
      <c r="BC6540">
        <v>0.74011857009158599</v>
      </c>
      <c r="BD6540">
        <v>3</v>
      </c>
      <c r="BE6540">
        <v>0.25988142990841301</v>
      </c>
      <c r="BF6540">
        <v>71.873150926895903</v>
      </c>
      <c r="BG6540">
        <v>75.297557894087007</v>
      </c>
      <c r="BH6540">
        <v>73.990374389569993</v>
      </c>
      <c r="BI6540">
        <v>66.559059904663997</v>
      </c>
    </row>
    <row r="6541" spans="1:61" x14ac:dyDescent="0.25">
      <c r="A6541" s="10" t="str">
        <f>VLOOKUP(D6541,'Index-Relations'!E:F,2,FALSE)</f>
        <v>ESG</v>
      </c>
      <c r="B6541" t="s">
        <v>3450</v>
      </c>
      <c r="C6541" s="53" t="s">
        <v>2769</v>
      </c>
      <c r="D6541" s="59" t="s">
        <v>3154</v>
      </c>
      <c r="E6541" s="59" t="s">
        <v>9957</v>
      </c>
      <c r="F6541" t="s">
        <v>2179</v>
      </c>
      <c r="G6541" t="s">
        <v>2178</v>
      </c>
      <c r="H6541" t="s">
        <v>2180</v>
      </c>
      <c r="I6541" s="52">
        <v>45352</v>
      </c>
      <c r="J6541" t="s">
        <v>2457</v>
      </c>
      <c r="K6541">
        <v>49</v>
      </c>
      <c r="L6541">
        <v>76.683683304521395</v>
      </c>
      <c r="M6541">
        <v>49</v>
      </c>
      <c r="N6541">
        <v>1</v>
      </c>
      <c r="O6541">
        <v>80.147365536397999</v>
      </c>
      <c r="P6541">
        <v>49</v>
      </c>
      <c r="Q6541">
        <v>1</v>
      </c>
      <c r="R6541">
        <v>47</v>
      </c>
      <c r="S6541">
        <v>0.90464637423563599</v>
      </c>
      <c r="T6541">
        <v>26.856218849178902</v>
      </c>
      <c r="U6541">
        <v>0.66977712956275104</v>
      </c>
      <c r="V6541">
        <v>28</v>
      </c>
      <c r="W6541">
        <v>0.20845527707293399</v>
      </c>
      <c r="X6541">
        <v>7</v>
      </c>
      <c r="Y6541">
        <v>49</v>
      </c>
      <c r="Z6541">
        <v>1</v>
      </c>
      <c r="AA6541">
        <v>54.9648987592306</v>
      </c>
      <c r="AB6541">
        <v>37</v>
      </c>
      <c r="AC6541">
        <v>0.94177986603263397</v>
      </c>
      <c r="AD6541">
        <v>12</v>
      </c>
      <c r="AE6541">
        <v>5.8220133967365299E-2</v>
      </c>
      <c r="AF6541">
        <v>0</v>
      </c>
      <c r="AG6541">
        <v>0</v>
      </c>
      <c r="AH6541">
        <v>0</v>
      </c>
      <c r="AI6541">
        <v>0</v>
      </c>
      <c r="AJ6541">
        <v>70.926996353766199</v>
      </c>
      <c r="AK6541">
        <v>49</v>
      </c>
      <c r="AL6541">
        <v>1</v>
      </c>
      <c r="AM6541">
        <v>0</v>
      </c>
      <c r="AN6541">
        <v>0</v>
      </c>
      <c r="AO6541">
        <v>0</v>
      </c>
      <c r="AP6541">
        <v>0</v>
      </c>
      <c r="AQ6541">
        <v>49</v>
      </c>
      <c r="AR6541">
        <v>0.999999999999999</v>
      </c>
      <c r="AS6541">
        <v>0</v>
      </c>
      <c r="AT6541">
        <v>0</v>
      </c>
      <c r="AU6541">
        <v>0</v>
      </c>
      <c r="AV6541">
        <v>0</v>
      </c>
      <c r="AW6541">
        <v>49</v>
      </c>
      <c r="AX6541">
        <v>1</v>
      </c>
      <c r="AY6541">
        <v>78.514074413628094</v>
      </c>
      <c r="AZ6541">
        <v>49</v>
      </c>
      <c r="BA6541">
        <v>1</v>
      </c>
      <c r="BB6541">
        <v>46</v>
      </c>
      <c r="BC6541">
        <v>0.73516318818597404</v>
      </c>
      <c r="BD6541">
        <v>3</v>
      </c>
      <c r="BE6541">
        <v>0.26483681181402502</v>
      </c>
      <c r="BF6541">
        <v>72.050015972297999</v>
      </c>
      <c r="BG6541">
        <v>76.161617470763005</v>
      </c>
      <c r="BH6541">
        <v>73.919738732669998</v>
      </c>
      <c r="BI6541">
        <v>66.495259546061902</v>
      </c>
    </row>
    <row r="6542" spans="1:61" x14ac:dyDescent="0.25">
      <c r="A6542" s="10" t="str">
        <f>VLOOKUP(D6542,'Index-Relations'!E:F,2,FALSE)</f>
        <v>ESG</v>
      </c>
      <c r="B6542" t="s">
        <v>3450</v>
      </c>
      <c r="C6542" s="53" t="s">
        <v>2770</v>
      </c>
      <c r="D6542" s="59" t="s">
        <v>3154</v>
      </c>
      <c r="E6542" s="59" t="s">
        <v>9958</v>
      </c>
      <c r="F6542" t="s">
        <v>2179</v>
      </c>
      <c r="G6542" t="s">
        <v>2178</v>
      </c>
      <c r="H6542" t="s">
        <v>2180</v>
      </c>
      <c r="I6542" s="52">
        <v>45323</v>
      </c>
      <c r="J6542" t="s">
        <v>2457</v>
      </c>
      <c r="K6542">
        <v>50</v>
      </c>
      <c r="L6542">
        <v>75.873333818758695</v>
      </c>
      <c r="M6542">
        <v>50</v>
      </c>
      <c r="N6542">
        <v>1</v>
      </c>
      <c r="O6542">
        <v>75.988531669455895</v>
      </c>
      <c r="P6542">
        <v>50</v>
      </c>
      <c r="Q6542">
        <v>1</v>
      </c>
      <c r="R6542">
        <v>48</v>
      </c>
      <c r="S6542">
        <v>0.89914818231629501</v>
      </c>
      <c r="T6542">
        <v>27.563191796794499</v>
      </c>
      <c r="U6542">
        <v>0.71616134105193796</v>
      </c>
      <c r="V6542">
        <v>29</v>
      </c>
      <c r="W6542">
        <v>0.216845320464645</v>
      </c>
      <c r="X6542">
        <v>7</v>
      </c>
      <c r="Y6542">
        <v>50</v>
      </c>
      <c r="Z6542">
        <v>0.999999999999999</v>
      </c>
      <c r="AA6542">
        <v>54.607423500040397</v>
      </c>
      <c r="AB6542">
        <v>38</v>
      </c>
      <c r="AC6542">
        <v>0.94293755054890505</v>
      </c>
      <c r="AD6542">
        <v>12</v>
      </c>
      <c r="AE6542">
        <v>5.7062449451094698E-2</v>
      </c>
      <c r="AF6542">
        <v>0</v>
      </c>
      <c r="AG6542">
        <v>0</v>
      </c>
      <c r="AH6542">
        <v>0</v>
      </c>
      <c r="AI6542">
        <v>0</v>
      </c>
      <c r="AJ6542">
        <v>71.29065564679</v>
      </c>
      <c r="AK6542">
        <v>50</v>
      </c>
      <c r="AL6542">
        <v>1</v>
      </c>
      <c r="AM6542">
        <v>0</v>
      </c>
      <c r="AN6542">
        <v>0</v>
      </c>
      <c r="AO6542">
        <v>0</v>
      </c>
      <c r="AP6542">
        <v>0</v>
      </c>
      <c r="AQ6542">
        <v>50</v>
      </c>
      <c r="AR6542">
        <v>0.999999999999999</v>
      </c>
      <c r="AS6542">
        <v>0</v>
      </c>
      <c r="AT6542">
        <v>0</v>
      </c>
      <c r="AU6542">
        <v>0</v>
      </c>
      <c r="AV6542">
        <v>0</v>
      </c>
      <c r="AW6542">
        <v>50</v>
      </c>
      <c r="AX6542">
        <v>1</v>
      </c>
      <c r="AY6542">
        <v>78.635519117163199</v>
      </c>
      <c r="AZ6542">
        <v>50</v>
      </c>
      <c r="BA6542">
        <v>1</v>
      </c>
      <c r="BB6542">
        <v>47</v>
      </c>
      <c r="BC6542">
        <v>0.73247828169780604</v>
      </c>
      <c r="BD6542">
        <v>3</v>
      </c>
      <c r="BE6542">
        <v>0.26752171830219301</v>
      </c>
      <c r="BF6542">
        <v>70.878527901638904</v>
      </c>
      <c r="BG6542">
        <v>71.401562119648005</v>
      </c>
      <c r="BH6542">
        <v>74.045714991259999</v>
      </c>
      <c r="BI6542">
        <v>66.759563807993899</v>
      </c>
    </row>
    <row r="6543" spans="1:61" x14ac:dyDescent="0.25">
      <c r="A6543" s="10" t="str">
        <f>VLOOKUP(D6543,'Index-Relations'!E:F,2,FALSE)</f>
        <v>ESG</v>
      </c>
      <c r="B6543" t="s">
        <v>3450</v>
      </c>
      <c r="C6543" s="53" t="s">
        <v>2760</v>
      </c>
      <c r="D6543" s="59" t="s">
        <v>2965</v>
      </c>
      <c r="E6543" s="59" t="s">
        <v>9959</v>
      </c>
      <c r="F6543" t="s">
        <v>2184</v>
      </c>
      <c r="G6543" t="s">
        <v>2183</v>
      </c>
      <c r="H6543" t="s">
        <v>2185</v>
      </c>
      <c r="I6543" s="52">
        <v>45659</v>
      </c>
      <c r="J6543" t="s">
        <v>2457</v>
      </c>
      <c r="K6543">
        <v>149</v>
      </c>
      <c r="L6543" s="73">
        <v>59.155625127076</v>
      </c>
      <c r="M6543">
        <v>149</v>
      </c>
      <c r="N6543">
        <v>1</v>
      </c>
      <c r="O6543" s="73">
        <v>58.9785849595809</v>
      </c>
      <c r="P6543">
        <v>149</v>
      </c>
      <c r="Q6543">
        <v>1</v>
      </c>
      <c r="R6543">
        <v>133</v>
      </c>
      <c r="S6543">
        <v>0.89588276278383505</v>
      </c>
      <c r="T6543">
        <v>42.406802959190401</v>
      </c>
      <c r="U6543">
        <v>0.80209032623412002</v>
      </c>
      <c r="V6543">
        <v>113</v>
      </c>
      <c r="W6543">
        <v>7.5119904084293906E-2</v>
      </c>
      <c r="X6543">
        <v>19</v>
      </c>
      <c r="Y6543">
        <v>149</v>
      </c>
      <c r="Z6543">
        <v>1</v>
      </c>
      <c r="AA6543">
        <v>178.717351847934</v>
      </c>
      <c r="AB6543">
        <v>119</v>
      </c>
      <c r="AC6543">
        <v>0.896524266949972</v>
      </c>
      <c r="AD6543">
        <v>30</v>
      </c>
      <c r="AE6543">
        <v>0.103475733050027</v>
      </c>
      <c r="AF6543">
        <v>0</v>
      </c>
      <c r="AG6543">
        <v>0</v>
      </c>
      <c r="AH6543">
        <v>1.08928769081398E-2</v>
      </c>
      <c r="AI6543">
        <v>21</v>
      </c>
      <c r="AJ6543" s="73">
        <v>60.605972899484001</v>
      </c>
      <c r="AK6543">
        <v>149</v>
      </c>
      <c r="AL6543">
        <v>1</v>
      </c>
      <c r="AM6543">
        <v>0</v>
      </c>
      <c r="AN6543">
        <v>0</v>
      </c>
      <c r="AO6543">
        <v>0</v>
      </c>
      <c r="AP6543">
        <v>0</v>
      </c>
      <c r="AQ6543">
        <v>149</v>
      </c>
      <c r="AR6543">
        <v>1</v>
      </c>
      <c r="AS6543">
        <v>0</v>
      </c>
      <c r="AT6543">
        <v>0</v>
      </c>
      <c r="AU6543">
        <v>0</v>
      </c>
      <c r="AV6543">
        <v>0</v>
      </c>
      <c r="AW6543">
        <v>149</v>
      </c>
      <c r="AX6543">
        <v>1</v>
      </c>
      <c r="AY6543" s="73">
        <v>57.064774647741999</v>
      </c>
      <c r="AZ6543">
        <v>149</v>
      </c>
      <c r="BA6543">
        <v>1</v>
      </c>
      <c r="BB6543">
        <v>147</v>
      </c>
      <c r="BC6543">
        <v>0.970441179671097</v>
      </c>
      <c r="BD6543">
        <v>2</v>
      </c>
      <c r="BE6543">
        <v>2.9558820328901999E-2</v>
      </c>
      <c r="BF6543">
        <v>59.155625127076</v>
      </c>
      <c r="BG6543">
        <v>58.9785849595809</v>
      </c>
      <c r="BH6543">
        <v>57.064774647741999</v>
      </c>
      <c r="BI6543">
        <v>60.605972899484001</v>
      </c>
    </row>
    <row r="6544" spans="1:61" x14ac:dyDescent="0.25">
      <c r="A6544" s="10" t="str">
        <f>VLOOKUP(D6544,'Index-Relations'!E:F,2,FALSE)</f>
        <v>ESG</v>
      </c>
      <c r="B6544" t="s">
        <v>3450</v>
      </c>
      <c r="C6544" s="53" t="s">
        <v>2761</v>
      </c>
      <c r="D6544" s="59" t="s">
        <v>2965</v>
      </c>
      <c r="E6544" s="59" t="s">
        <v>9960</v>
      </c>
      <c r="F6544" t="s">
        <v>2184</v>
      </c>
      <c r="G6544" t="s">
        <v>2183</v>
      </c>
      <c r="H6544" t="s">
        <v>2185</v>
      </c>
      <c r="I6544" s="52">
        <v>45628</v>
      </c>
      <c r="J6544" t="s">
        <v>2457</v>
      </c>
      <c r="K6544">
        <v>149</v>
      </c>
      <c r="L6544" s="73">
        <v>59.1113149288689</v>
      </c>
      <c r="M6544">
        <v>149</v>
      </c>
      <c r="N6544">
        <v>1</v>
      </c>
      <c r="O6544" s="73">
        <v>58.980900820540903</v>
      </c>
      <c r="P6544">
        <v>149</v>
      </c>
      <c r="Q6544">
        <v>1</v>
      </c>
      <c r="R6544">
        <v>133</v>
      </c>
      <c r="S6544">
        <v>0.89933215121090904</v>
      </c>
      <c r="T6544">
        <v>42.580718736482098</v>
      </c>
      <c r="U6544">
        <v>0.80176260062444704</v>
      </c>
      <c r="V6544">
        <v>113</v>
      </c>
      <c r="W6544">
        <v>7.8017469368766801E-2</v>
      </c>
      <c r="X6544">
        <v>19</v>
      </c>
      <c r="Y6544">
        <v>149</v>
      </c>
      <c r="Z6544">
        <v>1</v>
      </c>
      <c r="AA6544">
        <v>328.17737102275902</v>
      </c>
      <c r="AB6544">
        <v>121</v>
      </c>
      <c r="AC6544">
        <v>0.90655999526472297</v>
      </c>
      <c r="AD6544">
        <v>28</v>
      </c>
      <c r="AE6544">
        <v>9.3440004735276194E-2</v>
      </c>
      <c r="AF6544">
        <v>0</v>
      </c>
      <c r="AG6544">
        <v>1.1102E-16</v>
      </c>
      <c r="AH6544">
        <v>1.12782601337289E-2</v>
      </c>
      <c r="AI6544">
        <v>20</v>
      </c>
      <c r="AJ6544" s="73">
        <v>60.550309430495901</v>
      </c>
      <c r="AK6544">
        <v>149</v>
      </c>
      <c r="AL6544">
        <v>1</v>
      </c>
      <c r="AM6544">
        <v>0</v>
      </c>
      <c r="AN6544">
        <v>0</v>
      </c>
      <c r="AO6544">
        <v>0</v>
      </c>
      <c r="AP6544">
        <v>0</v>
      </c>
      <c r="AQ6544">
        <v>149</v>
      </c>
      <c r="AR6544">
        <v>0.999999999999999</v>
      </c>
      <c r="AS6544">
        <v>0</v>
      </c>
      <c r="AT6544">
        <v>0</v>
      </c>
      <c r="AU6544">
        <v>0</v>
      </c>
      <c r="AV6544">
        <v>0</v>
      </c>
      <c r="AW6544">
        <v>149</v>
      </c>
      <c r="AX6544">
        <v>1</v>
      </c>
      <c r="AY6544" s="73">
        <v>56.951905727255898</v>
      </c>
      <c r="AZ6544">
        <v>149</v>
      </c>
      <c r="BA6544">
        <v>1</v>
      </c>
      <c r="BB6544">
        <v>147</v>
      </c>
      <c r="BC6544">
        <v>0.97287371364169795</v>
      </c>
      <c r="BD6544">
        <v>2</v>
      </c>
      <c r="BE6544">
        <v>2.7126286358301201E-2</v>
      </c>
      <c r="BF6544">
        <v>59.1113149288689</v>
      </c>
      <c r="BG6544">
        <v>58.980900820540903</v>
      </c>
      <c r="BH6544">
        <v>56.951905727255898</v>
      </c>
      <c r="BI6544">
        <v>60.550309430495901</v>
      </c>
    </row>
    <row r="6545" spans="1:61" x14ac:dyDescent="0.25">
      <c r="A6545" s="10" t="str">
        <f>VLOOKUP(D6545,'Index-Relations'!E:F,2,FALSE)</f>
        <v>ESG</v>
      </c>
      <c r="B6545" t="s">
        <v>3450</v>
      </c>
      <c r="C6545" s="53" t="s">
        <v>2762</v>
      </c>
      <c r="D6545" s="59" t="s">
        <v>2965</v>
      </c>
      <c r="E6545" s="59" t="s">
        <v>9961</v>
      </c>
      <c r="F6545" t="s">
        <v>2184</v>
      </c>
      <c r="G6545" t="s">
        <v>2183</v>
      </c>
      <c r="H6545" t="s">
        <v>2185</v>
      </c>
      <c r="I6545" s="52">
        <v>45597</v>
      </c>
      <c r="J6545" t="s">
        <v>2457</v>
      </c>
      <c r="K6545">
        <v>149</v>
      </c>
      <c r="L6545" s="73">
        <v>59.350977179396999</v>
      </c>
      <c r="M6545">
        <v>149</v>
      </c>
      <c r="N6545">
        <v>1</v>
      </c>
      <c r="O6545" s="73">
        <v>59.011755817595997</v>
      </c>
      <c r="P6545">
        <v>149</v>
      </c>
      <c r="Q6545">
        <v>1</v>
      </c>
      <c r="R6545">
        <v>133</v>
      </c>
      <c r="S6545">
        <v>0.89697535320618105</v>
      </c>
      <c r="T6545">
        <v>42.306273049418301</v>
      </c>
      <c r="U6545">
        <v>0.79935313376088502</v>
      </c>
      <c r="V6545">
        <v>113</v>
      </c>
      <c r="W6545">
        <v>7.9869749278397295E-2</v>
      </c>
      <c r="X6545">
        <v>19</v>
      </c>
      <c r="Y6545">
        <v>149</v>
      </c>
      <c r="Z6545">
        <v>1</v>
      </c>
      <c r="AA6545">
        <v>115.03391467350301</v>
      </c>
      <c r="AB6545">
        <v>120</v>
      </c>
      <c r="AC6545">
        <v>0.89998119499506601</v>
      </c>
      <c r="AD6545">
        <v>29</v>
      </c>
      <c r="AE6545">
        <v>0.100018805004933</v>
      </c>
      <c r="AF6545">
        <v>0</v>
      </c>
      <c r="AG6545">
        <v>0</v>
      </c>
      <c r="AH6545">
        <v>1.1190380999806701E-2</v>
      </c>
      <c r="AI6545">
        <v>20</v>
      </c>
      <c r="AJ6545" s="73">
        <v>60.764236844076997</v>
      </c>
      <c r="AK6545">
        <v>149</v>
      </c>
      <c r="AL6545">
        <v>1</v>
      </c>
      <c r="AM6545">
        <v>0</v>
      </c>
      <c r="AN6545">
        <v>0</v>
      </c>
      <c r="AO6545">
        <v>0</v>
      </c>
      <c r="AP6545">
        <v>0</v>
      </c>
      <c r="AQ6545">
        <v>149</v>
      </c>
      <c r="AR6545">
        <v>0.999999999999999</v>
      </c>
      <c r="AS6545">
        <v>0</v>
      </c>
      <c r="AT6545">
        <v>0</v>
      </c>
      <c r="AU6545">
        <v>0</v>
      </c>
      <c r="AV6545">
        <v>0</v>
      </c>
      <c r="AW6545">
        <v>149</v>
      </c>
      <c r="AX6545">
        <v>1</v>
      </c>
      <c r="AY6545" s="73">
        <v>57.3555180872359</v>
      </c>
      <c r="AZ6545">
        <v>149</v>
      </c>
      <c r="BA6545">
        <v>1</v>
      </c>
      <c r="BB6545">
        <v>148</v>
      </c>
      <c r="BC6545">
        <v>0.99242070022851103</v>
      </c>
      <c r="BD6545">
        <v>1</v>
      </c>
      <c r="BE6545">
        <v>7.5792997714886901E-3</v>
      </c>
      <c r="BF6545">
        <v>59.350977179396999</v>
      </c>
      <c r="BG6545">
        <v>59.011755817595997</v>
      </c>
      <c r="BH6545">
        <v>57.3555180872359</v>
      </c>
      <c r="BI6545">
        <v>60.764236844076997</v>
      </c>
    </row>
    <row r="6546" spans="1:61" x14ac:dyDescent="0.25">
      <c r="A6546" s="10" t="str">
        <f>VLOOKUP(D6546,'Index-Relations'!E:F,2,FALSE)</f>
        <v>ESG</v>
      </c>
      <c r="B6546" t="s">
        <v>3450</v>
      </c>
      <c r="C6546" s="53" t="s">
        <v>2763</v>
      </c>
      <c r="D6546" s="59" t="s">
        <v>2965</v>
      </c>
      <c r="E6546" s="59" t="s">
        <v>9962</v>
      </c>
      <c r="F6546" t="s">
        <v>2184</v>
      </c>
      <c r="G6546" t="s">
        <v>2183</v>
      </c>
      <c r="H6546" t="s">
        <v>2185</v>
      </c>
      <c r="I6546" s="52">
        <v>45566</v>
      </c>
      <c r="J6546" t="s">
        <v>2457</v>
      </c>
      <c r="K6546">
        <v>150</v>
      </c>
      <c r="L6546" s="73">
        <v>59.7414916657699</v>
      </c>
      <c r="M6546">
        <v>150</v>
      </c>
      <c r="N6546">
        <v>1</v>
      </c>
      <c r="O6546" s="73">
        <v>59.627073689170899</v>
      </c>
      <c r="P6546">
        <v>150</v>
      </c>
      <c r="Q6546">
        <v>1</v>
      </c>
      <c r="R6546">
        <v>134</v>
      </c>
      <c r="S6546">
        <v>0.903363977858335</v>
      </c>
      <c r="T6546">
        <v>42.082097282078699</v>
      </c>
      <c r="U6546">
        <v>0.79308538418404795</v>
      </c>
      <c r="V6546">
        <v>114</v>
      </c>
      <c r="W6546">
        <v>8.0268086853288401E-2</v>
      </c>
      <c r="X6546">
        <v>19</v>
      </c>
      <c r="Y6546">
        <v>150</v>
      </c>
      <c r="Z6546">
        <v>1</v>
      </c>
      <c r="AA6546">
        <v>101.33706822969</v>
      </c>
      <c r="AB6546">
        <v>120</v>
      </c>
      <c r="AC6546">
        <v>0.89600103121352603</v>
      </c>
      <c r="AD6546">
        <v>30</v>
      </c>
      <c r="AE6546">
        <v>0.103998968786473</v>
      </c>
      <c r="AF6546">
        <v>0</v>
      </c>
      <c r="AG6546">
        <v>2.0816999999999999E-16</v>
      </c>
      <c r="AH6546">
        <v>1.32074489921399E-2</v>
      </c>
      <c r="AI6546">
        <v>21</v>
      </c>
      <c r="AJ6546" s="73">
        <v>61.084246289768998</v>
      </c>
      <c r="AK6546">
        <v>150</v>
      </c>
      <c r="AL6546">
        <v>1</v>
      </c>
      <c r="AM6546">
        <v>0</v>
      </c>
      <c r="AN6546">
        <v>0</v>
      </c>
      <c r="AO6546">
        <v>0</v>
      </c>
      <c r="AP6546">
        <v>0</v>
      </c>
      <c r="AQ6546">
        <v>150</v>
      </c>
      <c r="AR6546">
        <v>0.999999999999999</v>
      </c>
      <c r="AS6546">
        <v>0</v>
      </c>
      <c r="AT6546">
        <v>0</v>
      </c>
      <c r="AU6546">
        <v>0</v>
      </c>
      <c r="AV6546">
        <v>0</v>
      </c>
      <c r="AW6546">
        <v>150</v>
      </c>
      <c r="AX6546">
        <v>0.999999999999999</v>
      </c>
      <c r="AY6546" s="73">
        <v>57.602038249243002</v>
      </c>
      <c r="AZ6546">
        <v>150</v>
      </c>
      <c r="BA6546">
        <v>1</v>
      </c>
      <c r="BB6546">
        <v>149</v>
      </c>
      <c r="BC6546">
        <v>0.99275672568324402</v>
      </c>
      <c r="BD6546">
        <v>1</v>
      </c>
      <c r="BE6546">
        <v>7.2432743167555698E-3</v>
      </c>
      <c r="BF6546">
        <v>59.7414916657699</v>
      </c>
      <c r="BG6546">
        <v>59.627073689170899</v>
      </c>
      <c r="BH6546">
        <v>57.602038249243002</v>
      </c>
      <c r="BI6546">
        <v>61.084246289768998</v>
      </c>
    </row>
    <row r="6547" spans="1:61" x14ac:dyDescent="0.25">
      <c r="A6547" s="10" t="str">
        <f>VLOOKUP(D6547,'Index-Relations'!E:F,2,FALSE)</f>
        <v>ESG</v>
      </c>
      <c r="B6547" t="s">
        <v>3450</v>
      </c>
      <c r="C6547" s="53" t="s">
        <v>2764</v>
      </c>
      <c r="D6547" s="59" t="s">
        <v>2965</v>
      </c>
      <c r="E6547" s="59" t="s">
        <v>9963</v>
      </c>
      <c r="F6547" t="s">
        <v>2184</v>
      </c>
      <c r="G6547" t="s">
        <v>2183</v>
      </c>
      <c r="H6547" t="s">
        <v>2185</v>
      </c>
      <c r="I6547" s="52">
        <v>45537</v>
      </c>
      <c r="J6547" t="s">
        <v>2457</v>
      </c>
      <c r="K6547">
        <v>150</v>
      </c>
      <c r="L6547" s="73">
        <v>59.912098158650998</v>
      </c>
      <c r="M6547">
        <v>150</v>
      </c>
      <c r="N6547">
        <v>1</v>
      </c>
      <c r="O6547" s="73">
        <v>59.371410842293898</v>
      </c>
      <c r="P6547">
        <v>150</v>
      </c>
      <c r="Q6547">
        <v>1</v>
      </c>
      <c r="R6547">
        <v>134</v>
      </c>
      <c r="S6547">
        <v>0.90299948311978595</v>
      </c>
      <c r="T6547">
        <v>41.979366458552498</v>
      </c>
      <c r="U6547">
        <v>0.79032284048383905</v>
      </c>
      <c r="V6547">
        <v>113</v>
      </c>
      <c r="W6547">
        <v>7.5628602155230804E-2</v>
      </c>
      <c r="X6547">
        <v>19</v>
      </c>
      <c r="Y6547">
        <v>150</v>
      </c>
      <c r="Z6547">
        <v>1</v>
      </c>
      <c r="AA6547">
        <v>98.739233560184999</v>
      </c>
      <c r="AB6547">
        <v>121</v>
      </c>
      <c r="AC6547">
        <v>0.90732991399329099</v>
      </c>
      <c r="AD6547">
        <v>29</v>
      </c>
      <c r="AE6547">
        <v>9.2670086006708494E-2</v>
      </c>
      <c r="AF6547">
        <v>0</v>
      </c>
      <c r="AG6547">
        <v>1.8041000000000001E-16</v>
      </c>
      <c r="AH6547">
        <v>1.26223693165447E-2</v>
      </c>
      <c r="AI6547">
        <v>21</v>
      </c>
      <c r="AJ6547" s="73">
        <v>61.228794453382903</v>
      </c>
      <c r="AK6547">
        <v>150</v>
      </c>
      <c r="AL6547">
        <v>1</v>
      </c>
      <c r="AM6547">
        <v>0</v>
      </c>
      <c r="AN6547">
        <v>0</v>
      </c>
      <c r="AO6547">
        <v>0</v>
      </c>
      <c r="AP6547">
        <v>0</v>
      </c>
      <c r="AQ6547">
        <v>150</v>
      </c>
      <c r="AR6547">
        <v>0.999999999999999</v>
      </c>
      <c r="AS6547">
        <v>0</v>
      </c>
      <c r="AT6547">
        <v>0</v>
      </c>
      <c r="AU6547">
        <v>0</v>
      </c>
      <c r="AV6547">
        <v>0</v>
      </c>
      <c r="AW6547">
        <v>150</v>
      </c>
      <c r="AX6547">
        <v>1</v>
      </c>
      <c r="AY6547" s="73">
        <v>58.069797150430901</v>
      </c>
      <c r="AZ6547">
        <v>150</v>
      </c>
      <c r="BA6547">
        <v>1</v>
      </c>
      <c r="BB6547">
        <v>149</v>
      </c>
      <c r="BC6547">
        <v>0.99316726810364098</v>
      </c>
      <c r="BD6547">
        <v>1</v>
      </c>
      <c r="BE6547">
        <v>6.8327318963589002E-3</v>
      </c>
      <c r="BF6547">
        <v>59.912098158650998</v>
      </c>
      <c r="BG6547">
        <v>59.371410842293898</v>
      </c>
      <c r="BH6547">
        <v>58.069797150430901</v>
      </c>
      <c r="BI6547">
        <v>61.228794453382903</v>
      </c>
    </row>
    <row r="6548" spans="1:61" x14ac:dyDescent="0.25">
      <c r="A6548" s="10" t="str">
        <f>VLOOKUP(D6548,'Index-Relations'!E:F,2,FALSE)</f>
        <v>ESG</v>
      </c>
      <c r="B6548" t="s">
        <v>3450</v>
      </c>
      <c r="C6548" s="53" t="s">
        <v>3350</v>
      </c>
      <c r="D6548" s="59" t="s">
        <v>2965</v>
      </c>
      <c r="E6548" s="59" t="s">
        <v>9964</v>
      </c>
      <c r="F6548" t="s">
        <v>2184</v>
      </c>
      <c r="G6548" t="s">
        <v>2183</v>
      </c>
      <c r="H6548" t="s">
        <v>2185</v>
      </c>
      <c r="I6548" s="52">
        <v>45505</v>
      </c>
      <c r="J6548" t="s">
        <v>2457</v>
      </c>
      <c r="K6548">
        <v>151</v>
      </c>
      <c r="L6548" s="73">
        <v>60.434016071428999</v>
      </c>
      <c r="M6548">
        <v>151</v>
      </c>
      <c r="N6548">
        <v>1</v>
      </c>
      <c r="O6548" s="73">
        <v>59.760365723815902</v>
      </c>
      <c r="P6548">
        <v>151</v>
      </c>
      <c r="Q6548">
        <v>1</v>
      </c>
      <c r="R6548">
        <v>135</v>
      </c>
      <c r="S6548">
        <v>0.90386577525365897</v>
      </c>
      <c r="T6548">
        <v>42.2204698067262</v>
      </c>
      <c r="U6548">
        <v>0.80248803950397296</v>
      </c>
      <c r="V6548">
        <v>113</v>
      </c>
      <c r="W6548">
        <v>8.7918606487712797E-2</v>
      </c>
      <c r="X6548">
        <v>19</v>
      </c>
      <c r="Y6548">
        <v>151</v>
      </c>
      <c r="Z6548">
        <v>0.999999999999999</v>
      </c>
      <c r="AA6548">
        <v>103.42025979795299</v>
      </c>
      <c r="AB6548">
        <v>121</v>
      </c>
      <c r="AC6548">
        <v>0.89610597299444505</v>
      </c>
      <c r="AD6548">
        <v>30</v>
      </c>
      <c r="AE6548">
        <v>0.103894027005554</v>
      </c>
      <c r="AF6548">
        <v>0</v>
      </c>
      <c r="AG6548">
        <v>3.1919000000000002E-16</v>
      </c>
      <c r="AH6548">
        <v>1.31051304314129E-2</v>
      </c>
      <c r="AI6548">
        <v>21</v>
      </c>
      <c r="AJ6548" s="73">
        <v>61.736999746640997</v>
      </c>
      <c r="AK6548">
        <v>151</v>
      </c>
      <c r="AL6548">
        <v>1</v>
      </c>
      <c r="AM6548">
        <v>0</v>
      </c>
      <c r="AN6548">
        <v>0</v>
      </c>
      <c r="AO6548">
        <v>0</v>
      </c>
      <c r="AP6548">
        <v>0</v>
      </c>
      <c r="AQ6548">
        <v>151</v>
      </c>
      <c r="AR6548">
        <v>1</v>
      </c>
      <c r="AS6548">
        <v>0</v>
      </c>
      <c r="AT6548">
        <v>0</v>
      </c>
      <c r="AU6548">
        <v>0</v>
      </c>
      <c r="AV6548">
        <v>0</v>
      </c>
      <c r="AW6548">
        <v>151</v>
      </c>
      <c r="AX6548">
        <v>0.999999999999999</v>
      </c>
      <c r="AY6548" s="73">
        <v>58.599313103613902</v>
      </c>
      <c r="AZ6548">
        <v>151</v>
      </c>
      <c r="BA6548">
        <v>1</v>
      </c>
      <c r="BB6548">
        <v>150</v>
      </c>
      <c r="BC6548">
        <v>0.99277498732445202</v>
      </c>
      <c r="BD6548">
        <v>1</v>
      </c>
      <c r="BE6548">
        <v>7.2250126755476901E-3</v>
      </c>
      <c r="BF6548">
        <v>60.434016071428999</v>
      </c>
      <c r="BG6548">
        <v>59.760365723815902</v>
      </c>
      <c r="BH6548">
        <v>58.599313103613902</v>
      </c>
      <c r="BI6548">
        <v>61.736999746640997</v>
      </c>
    </row>
    <row r="6549" spans="1:61" x14ac:dyDescent="0.25">
      <c r="A6549" s="10" t="str">
        <f>VLOOKUP(D6549,'Index-Relations'!E:F,2,FALSE)</f>
        <v>ESG</v>
      </c>
      <c r="B6549" t="s">
        <v>3450</v>
      </c>
      <c r="C6549" s="53" t="s">
        <v>2765</v>
      </c>
      <c r="D6549" s="59" t="s">
        <v>2965</v>
      </c>
      <c r="E6549" s="59" t="s">
        <v>9965</v>
      </c>
      <c r="F6549" t="s">
        <v>2184</v>
      </c>
      <c r="G6549" t="s">
        <v>2183</v>
      </c>
      <c r="H6549" t="s">
        <v>2185</v>
      </c>
      <c r="I6549" s="52">
        <v>45474</v>
      </c>
      <c r="J6549" t="s">
        <v>2457</v>
      </c>
      <c r="K6549">
        <v>153</v>
      </c>
      <c r="L6549" s="73">
        <v>65.515026956749907</v>
      </c>
      <c r="M6549">
        <v>153</v>
      </c>
      <c r="N6549">
        <v>1</v>
      </c>
      <c r="O6549" s="73">
        <v>64.674849760038995</v>
      </c>
      <c r="P6549">
        <v>153</v>
      </c>
      <c r="Q6549">
        <v>1</v>
      </c>
      <c r="R6549">
        <v>137</v>
      </c>
      <c r="S6549">
        <v>0.90725671501023697</v>
      </c>
      <c r="T6549">
        <v>42.695614468660203</v>
      </c>
      <c r="U6549">
        <v>0.79710543591034</v>
      </c>
      <c r="V6549">
        <v>114</v>
      </c>
      <c r="W6549">
        <v>8.0132743099008905E-2</v>
      </c>
      <c r="X6549">
        <v>20</v>
      </c>
      <c r="Y6549">
        <v>153</v>
      </c>
      <c r="Z6549">
        <v>1</v>
      </c>
      <c r="AA6549">
        <v>113.453594186617</v>
      </c>
      <c r="AB6549">
        <v>123</v>
      </c>
      <c r="AC6549">
        <v>0.91622161597026097</v>
      </c>
      <c r="AD6549">
        <v>30</v>
      </c>
      <c r="AE6549">
        <v>8.3778384029738098E-2</v>
      </c>
      <c r="AF6549">
        <v>0</v>
      </c>
      <c r="AG6549">
        <v>4.0245999999999999E-16</v>
      </c>
      <c r="AH6549">
        <v>1.30459328925559E-2</v>
      </c>
      <c r="AI6549">
        <v>21</v>
      </c>
      <c r="AJ6549" s="73">
        <v>66.498747329695902</v>
      </c>
      <c r="AK6549">
        <v>153</v>
      </c>
      <c r="AL6549">
        <v>1</v>
      </c>
      <c r="AM6549">
        <v>0</v>
      </c>
      <c r="AN6549">
        <v>0</v>
      </c>
      <c r="AO6549">
        <v>0</v>
      </c>
      <c r="AP6549">
        <v>0</v>
      </c>
      <c r="AQ6549">
        <v>153</v>
      </c>
      <c r="AR6549">
        <v>1</v>
      </c>
      <c r="AS6549">
        <v>0</v>
      </c>
      <c r="AT6549">
        <v>0</v>
      </c>
      <c r="AU6549">
        <v>0</v>
      </c>
      <c r="AV6549">
        <v>0</v>
      </c>
      <c r="AW6549">
        <v>153</v>
      </c>
      <c r="AX6549">
        <v>1</v>
      </c>
      <c r="AY6549" s="73">
        <v>63.199695688223997</v>
      </c>
      <c r="AZ6549">
        <v>153</v>
      </c>
      <c r="BA6549">
        <v>1</v>
      </c>
      <c r="BB6549">
        <v>152</v>
      </c>
      <c r="BC6549">
        <v>0.99484992349867796</v>
      </c>
      <c r="BD6549">
        <v>1</v>
      </c>
      <c r="BE6549">
        <v>5.1500765013213403E-3</v>
      </c>
      <c r="BF6549">
        <v>65.515026956749907</v>
      </c>
      <c r="BG6549">
        <v>64.674849760038995</v>
      </c>
      <c r="BH6549">
        <v>63.199695688223997</v>
      </c>
      <c r="BI6549">
        <v>66.498747329695902</v>
      </c>
    </row>
    <row r="6550" spans="1:61" x14ac:dyDescent="0.25">
      <c r="A6550" s="10" t="str">
        <f>VLOOKUP(D6550,'Index-Relations'!E:F,2,FALSE)</f>
        <v>ESG</v>
      </c>
      <c r="B6550" t="s">
        <v>3450</v>
      </c>
      <c r="C6550" s="53" t="s">
        <v>2766</v>
      </c>
      <c r="D6550" s="59" t="s">
        <v>2965</v>
      </c>
      <c r="E6550" s="59" t="s">
        <v>9966</v>
      </c>
      <c r="F6550" t="s">
        <v>2184</v>
      </c>
      <c r="G6550" t="s">
        <v>2183</v>
      </c>
      <c r="H6550" t="s">
        <v>2185</v>
      </c>
      <c r="I6550" s="52">
        <v>45446</v>
      </c>
      <c r="J6550" t="s">
        <v>2457</v>
      </c>
      <c r="K6550">
        <v>153</v>
      </c>
      <c r="L6550" s="73">
        <v>65.511637293953996</v>
      </c>
      <c r="M6550">
        <v>153</v>
      </c>
      <c r="N6550">
        <v>1</v>
      </c>
      <c r="O6550" s="73">
        <v>64.629300454144996</v>
      </c>
      <c r="P6550">
        <v>153</v>
      </c>
      <c r="Q6550">
        <v>1</v>
      </c>
      <c r="R6550">
        <v>137</v>
      </c>
      <c r="S6550">
        <v>0.90658263310193798</v>
      </c>
      <c r="T6550">
        <v>42.539716417269098</v>
      </c>
      <c r="U6550">
        <v>0.80015337373042805</v>
      </c>
      <c r="V6550">
        <v>114</v>
      </c>
      <c r="W6550">
        <v>8.9602925312555301E-2</v>
      </c>
      <c r="X6550">
        <v>20</v>
      </c>
      <c r="Y6550">
        <v>153</v>
      </c>
      <c r="Z6550">
        <v>1</v>
      </c>
      <c r="AA6550">
        <v>113.087474347482</v>
      </c>
      <c r="AB6550">
        <v>123</v>
      </c>
      <c r="AC6550">
        <v>0.91272564057809202</v>
      </c>
      <c r="AD6550">
        <v>30</v>
      </c>
      <c r="AE6550">
        <v>8.7274359421907102E-2</v>
      </c>
      <c r="AF6550">
        <v>0</v>
      </c>
      <c r="AG6550">
        <v>0</v>
      </c>
      <c r="AH6550">
        <v>1.2828182193482199E-2</v>
      </c>
      <c r="AI6550">
        <v>21</v>
      </c>
      <c r="AJ6550" s="73">
        <v>66.437977817356895</v>
      </c>
      <c r="AK6550">
        <v>153</v>
      </c>
      <c r="AL6550">
        <v>1</v>
      </c>
      <c r="AM6550">
        <v>0</v>
      </c>
      <c r="AN6550">
        <v>0</v>
      </c>
      <c r="AO6550">
        <v>0</v>
      </c>
      <c r="AP6550">
        <v>0</v>
      </c>
      <c r="AQ6550">
        <v>153</v>
      </c>
      <c r="AR6550">
        <v>1</v>
      </c>
      <c r="AS6550">
        <v>0</v>
      </c>
      <c r="AT6550">
        <v>0</v>
      </c>
      <c r="AU6550">
        <v>0</v>
      </c>
      <c r="AV6550">
        <v>0</v>
      </c>
      <c r="AW6550">
        <v>153</v>
      </c>
      <c r="AX6550">
        <v>0.999999999999999</v>
      </c>
      <c r="AY6550" s="73">
        <v>63.269693612237901</v>
      </c>
      <c r="AZ6550">
        <v>153</v>
      </c>
      <c r="BA6550">
        <v>1</v>
      </c>
      <c r="BB6550">
        <v>152</v>
      </c>
      <c r="BC6550">
        <v>0.99474453086514603</v>
      </c>
      <c r="BD6550">
        <v>1</v>
      </c>
      <c r="BE6550">
        <v>5.2554691348531803E-3</v>
      </c>
      <c r="BF6550">
        <v>65.511637293953996</v>
      </c>
      <c r="BG6550">
        <v>64.629300454144996</v>
      </c>
      <c r="BH6550">
        <v>63.269693612237901</v>
      </c>
      <c r="BI6550">
        <v>66.437977817356895</v>
      </c>
    </row>
    <row r="6551" spans="1:61" x14ac:dyDescent="0.25">
      <c r="A6551" s="10" t="str">
        <f>VLOOKUP(D6551,'Index-Relations'!E:F,2,FALSE)</f>
        <v>ESG</v>
      </c>
      <c r="B6551" t="s">
        <v>3450</v>
      </c>
      <c r="C6551" s="53" t="s">
        <v>2767</v>
      </c>
      <c r="D6551" s="59" t="s">
        <v>2965</v>
      </c>
      <c r="E6551" s="59" t="s">
        <v>9967</v>
      </c>
      <c r="F6551" t="s">
        <v>2184</v>
      </c>
      <c r="G6551" t="s">
        <v>2183</v>
      </c>
      <c r="H6551" t="s">
        <v>2185</v>
      </c>
      <c r="I6551" s="52">
        <v>45414</v>
      </c>
      <c r="J6551" t="s">
        <v>2457</v>
      </c>
      <c r="K6551">
        <v>154</v>
      </c>
      <c r="L6551" s="73">
        <v>65.391094312057902</v>
      </c>
      <c r="M6551">
        <v>154</v>
      </c>
      <c r="N6551">
        <v>1</v>
      </c>
      <c r="O6551" s="73">
        <v>64.461951574314</v>
      </c>
      <c r="P6551">
        <v>154</v>
      </c>
      <c r="Q6551">
        <v>1</v>
      </c>
      <c r="R6551">
        <v>138</v>
      </c>
      <c r="S6551">
        <v>0.90963958241952902</v>
      </c>
      <c r="T6551">
        <v>42.606190699410398</v>
      </c>
      <c r="U6551">
        <v>0.80516985246431905</v>
      </c>
      <c r="V6551">
        <v>115</v>
      </c>
      <c r="W6551">
        <v>8.5737142533296395E-2</v>
      </c>
      <c r="X6551">
        <v>20</v>
      </c>
      <c r="Y6551">
        <v>154</v>
      </c>
      <c r="Z6551">
        <v>1</v>
      </c>
      <c r="AA6551">
        <v>130.34700679826801</v>
      </c>
      <c r="AB6551">
        <v>124</v>
      </c>
      <c r="AC6551">
        <v>0.91637270871165599</v>
      </c>
      <c r="AD6551">
        <v>30</v>
      </c>
      <c r="AE6551">
        <v>8.3627291288343897E-2</v>
      </c>
      <c r="AF6551">
        <v>0</v>
      </c>
      <c r="AG6551">
        <v>0</v>
      </c>
      <c r="AH6551">
        <v>1.1845247797058801E-2</v>
      </c>
      <c r="AI6551">
        <v>21</v>
      </c>
      <c r="AJ6551" s="73">
        <v>66.372636101262003</v>
      </c>
      <c r="AK6551">
        <v>154</v>
      </c>
      <c r="AL6551">
        <v>1</v>
      </c>
      <c r="AM6551">
        <v>0</v>
      </c>
      <c r="AN6551">
        <v>0</v>
      </c>
      <c r="AO6551">
        <v>0</v>
      </c>
      <c r="AP6551">
        <v>0</v>
      </c>
      <c r="AQ6551">
        <v>154</v>
      </c>
      <c r="AR6551">
        <v>0.999999999999999</v>
      </c>
      <c r="AS6551">
        <v>0</v>
      </c>
      <c r="AT6551">
        <v>0</v>
      </c>
      <c r="AU6551">
        <v>0</v>
      </c>
      <c r="AV6551">
        <v>0</v>
      </c>
      <c r="AW6551">
        <v>154</v>
      </c>
      <c r="AX6551">
        <v>1</v>
      </c>
      <c r="AY6551" s="73">
        <v>63.195748533923897</v>
      </c>
      <c r="AZ6551">
        <v>154</v>
      </c>
      <c r="BA6551">
        <v>1</v>
      </c>
      <c r="BB6551">
        <v>153</v>
      </c>
      <c r="BC6551">
        <v>0.99459413066909996</v>
      </c>
      <c r="BD6551">
        <v>1</v>
      </c>
      <c r="BE6551">
        <v>5.40586933089945E-3</v>
      </c>
      <c r="BF6551">
        <v>65.391094312057902</v>
      </c>
      <c r="BG6551">
        <v>64.461951574314</v>
      </c>
      <c r="BH6551">
        <v>63.195748533923897</v>
      </c>
      <c r="BI6551">
        <v>66.372636101262003</v>
      </c>
    </row>
    <row r="6552" spans="1:61" x14ac:dyDescent="0.25">
      <c r="A6552" s="10" t="str">
        <f>VLOOKUP(D6552,'Index-Relations'!E:F,2,FALSE)</f>
        <v>ESG</v>
      </c>
      <c r="B6552" t="s">
        <v>3450</v>
      </c>
      <c r="C6552" s="53" t="s">
        <v>2768</v>
      </c>
      <c r="D6552" s="59" t="s">
        <v>2965</v>
      </c>
      <c r="E6552" s="59" t="s">
        <v>9968</v>
      </c>
      <c r="F6552" t="s">
        <v>2184</v>
      </c>
      <c r="G6552" t="s">
        <v>2183</v>
      </c>
      <c r="H6552" t="s">
        <v>2185</v>
      </c>
      <c r="I6552" s="52">
        <v>45383</v>
      </c>
      <c r="J6552" t="s">
        <v>2457</v>
      </c>
      <c r="K6552">
        <v>159</v>
      </c>
      <c r="L6552">
        <v>69.759189649050697</v>
      </c>
      <c r="M6552">
        <v>159</v>
      </c>
      <c r="N6552">
        <v>1</v>
      </c>
      <c r="O6552">
        <v>67.314242911892507</v>
      </c>
      <c r="P6552">
        <v>159</v>
      </c>
      <c r="Q6552">
        <v>1</v>
      </c>
      <c r="R6552">
        <v>141</v>
      </c>
      <c r="S6552">
        <v>0.91244875110982404</v>
      </c>
      <c r="T6552">
        <v>42.2711448021847</v>
      </c>
      <c r="U6552">
        <v>0.82472655130916706</v>
      </c>
      <c r="V6552">
        <v>116</v>
      </c>
      <c r="W6552">
        <v>9.8970933372882403E-2</v>
      </c>
      <c r="X6552">
        <v>20</v>
      </c>
      <c r="Y6552">
        <v>159</v>
      </c>
      <c r="Z6552">
        <v>0.999999999999999</v>
      </c>
      <c r="AA6552">
        <v>142.08807967258599</v>
      </c>
      <c r="AB6552">
        <v>126</v>
      </c>
      <c r="AC6552">
        <v>0.91099118737749096</v>
      </c>
      <c r="AD6552">
        <v>33</v>
      </c>
      <c r="AE6552">
        <v>8.9008812622508801E-2</v>
      </c>
      <c r="AF6552">
        <v>0</v>
      </c>
      <c r="AG6552">
        <v>0</v>
      </c>
      <c r="AH6552">
        <v>1.05962627613686E-2</v>
      </c>
      <c r="AI6552">
        <v>21</v>
      </c>
      <c r="AJ6552">
        <v>71.892224324171096</v>
      </c>
      <c r="AK6552">
        <v>159</v>
      </c>
      <c r="AL6552">
        <v>1</v>
      </c>
      <c r="AM6552">
        <v>0</v>
      </c>
      <c r="AN6552">
        <v>0</v>
      </c>
      <c r="AO6552">
        <v>0</v>
      </c>
      <c r="AP6552">
        <v>0</v>
      </c>
      <c r="AQ6552">
        <v>159</v>
      </c>
      <c r="AR6552">
        <v>1</v>
      </c>
      <c r="AS6552">
        <v>0</v>
      </c>
      <c r="AT6552">
        <v>0</v>
      </c>
      <c r="AU6552">
        <v>0</v>
      </c>
      <c r="AV6552">
        <v>0</v>
      </c>
      <c r="AW6552">
        <v>159</v>
      </c>
      <c r="AX6552">
        <v>1</v>
      </c>
      <c r="AY6552">
        <v>66.265418432536904</v>
      </c>
      <c r="AZ6552">
        <v>159</v>
      </c>
      <c r="BA6552">
        <v>1</v>
      </c>
      <c r="BB6552">
        <v>158</v>
      </c>
      <c r="BC6552">
        <v>0.99044382425420596</v>
      </c>
      <c r="BD6552">
        <v>1</v>
      </c>
      <c r="BE6552">
        <v>9.5561757457935503E-3</v>
      </c>
      <c r="BF6552">
        <v>65.010024533150997</v>
      </c>
      <c r="BG6552">
        <v>64.081319005562904</v>
      </c>
      <c r="BH6552">
        <v>62.561970876161901</v>
      </c>
      <c r="BI6552">
        <v>66.337292349785997</v>
      </c>
    </row>
    <row r="6553" spans="1:61" x14ac:dyDescent="0.25">
      <c r="A6553" s="10" t="str">
        <f>VLOOKUP(D6553,'Index-Relations'!E:F,2,FALSE)</f>
        <v>ESG</v>
      </c>
      <c r="B6553" t="s">
        <v>3450</v>
      </c>
      <c r="C6553" s="53" t="s">
        <v>2769</v>
      </c>
      <c r="D6553" s="59" t="s">
        <v>2965</v>
      </c>
      <c r="E6553" s="59" t="s">
        <v>9969</v>
      </c>
      <c r="F6553" t="s">
        <v>2184</v>
      </c>
      <c r="G6553" t="s">
        <v>2183</v>
      </c>
      <c r="H6553" t="s">
        <v>2185</v>
      </c>
      <c r="I6553" s="52">
        <v>45352</v>
      </c>
      <c r="J6553" t="s">
        <v>2457</v>
      </c>
      <c r="K6553">
        <v>159</v>
      </c>
      <c r="L6553">
        <v>69.925433772624999</v>
      </c>
      <c r="M6553">
        <v>159</v>
      </c>
      <c r="N6553">
        <v>1</v>
      </c>
      <c r="O6553">
        <v>67.139683157413202</v>
      </c>
      <c r="P6553">
        <v>159</v>
      </c>
      <c r="Q6553">
        <v>1</v>
      </c>
      <c r="R6553">
        <v>141</v>
      </c>
      <c r="S6553">
        <v>0.91420184444836905</v>
      </c>
      <c r="T6553">
        <v>42.127865550077402</v>
      </c>
      <c r="U6553">
        <v>0.80647355744326699</v>
      </c>
      <c r="V6553">
        <v>114</v>
      </c>
      <c r="W6553">
        <v>8.4198114634450302E-2</v>
      </c>
      <c r="X6553">
        <v>17</v>
      </c>
      <c r="Y6553">
        <v>159</v>
      </c>
      <c r="Z6553">
        <v>0.999999999999999</v>
      </c>
      <c r="AA6553">
        <v>141.15387716452801</v>
      </c>
      <c r="AB6553">
        <v>126</v>
      </c>
      <c r="AC6553">
        <v>0.91080159249249903</v>
      </c>
      <c r="AD6553">
        <v>33</v>
      </c>
      <c r="AE6553">
        <v>8.9198407507499702E-2</v>
      </c>
      <c r="AF6553">
        <v>0</v>
      </c>
      <c r="AG6553">
        <v>4.5797000000000002E-16</v>
      </c>
      <c r="AH6553">
        <v>4.4609348015548196E-3</v>
      </c>
      <c r="AI6553">
        <v>12</v>
      </c>
      <c r="AJ6553">
        <v>72.284284489932304</v>
      </c>
      <c r="AK6553">
        <v>159</v>
      </c>
      <c r="AL6553">
        <v>1</v>
      </c>
      <c r="AM6553">
        <v>0</v>
      </c>
      <c r="AN6553">
        <v>0</v>
      </c>
      <c r="AO6553">
        <v>0</v>
      </c>
      <c r="AP6553">
        <v>0</v>
      </c>
      <c r="AQ6553">
        <v>159</v>
      </c>
      <c r="AR6553">
        <v>1</v>
      </c>
      <c r="AS6553">
        <v>0</v>
      </c>
      <c r="AT6553">
        <v>0</v>
      </c>
      <c r="AU6553">
        <v>0</v>
      </c>
      <c r="AV6553">
        <v>0</v>
      </c>
      <c r="AW6553">
        <v>159</v>
      </c>
      <c r="AX6553">
        <v>1</v>
      </c>
      <c r="AY6553">
        <v>66.532801403830405</v>
      </c>
      <c r="AZ6553">
        <v>159</v>
      </c>
      <c r="BA6553">
        <v>1</v>
      </c>
      <c r="BB6553">
        <v>158</v>
      </c>
      <c r="BC6553">
        <v>0.99045262758788699</v>
      </c>
      <c r="BD6553">
        <v>1</v>
      </c>
      <c r="BE6553">
        <v>9.5473724121122594E-3</v>
      </c>
      <c r="BF6553">
        <v>65.296497754274</v>
      </c>
      <c r="BG6553">
        <v>64.050201403282003</v>
      </c>
      <c r="BH6553">
        <v>62.795091071026</v>
      </c>
      <c r="BI6553">
        <v>66.897297952507998</v>
      </c>
    </row>
    <row r="6554" spans="1:61" x14ac:dyDescent="0.25">
      <c r="A6554" s="10" t="str">
        <f>VLOOKUP(D6554,'Index-Relations'!E:F,2,FALSE)</f>
        <v>ESG</v>
      </c>
      <c r="B6554" t="s">
        <v>3450</v>
      </c>
      <c r="C6554" s="53" t="s">
        <v>2770</v>
      </c>
      <c r="D6554" s="59" t="s">
        <v>2965</v>
      </c>
      <c r="E6554" s="59" t="s">
        <v>9970</v>
      </c>
      <c r="F6554" t="s">
        <v>2184</v>
      </c>
      <c r="G6554" t="s">
        <v>2183</v>
      </c>
      <c r="H6554" t="s">
        <v>2185</v>
      </c>
      <c r="I6554" s="52">
        <v>45323</v>
      </c>
      <c r="J6554" t="s">
        <v>2457</v>
      </c>
      <c r="K6554">
        <v>159</v>
      </c>
      <c r="L6554">
        <v>69.839400525211104</v>
      </c>
      <c r="M6554">
        <v>159</v>
      </c>
      <c r="N6554">
        <v>1</v>
      </c>
      <c r="O6554">
        <v>66.935118570628205</v>
      </c>
      <c r="P6554">
        <v>159</v>
      </c>
      <c r="Q6554">
        <v>1</v>
      </c>
      <c r="R6554">
        <v>141</v>
      </c>
      <c r="S6554">
        <v>0.91221318523376205</v>
      </c>
      <c r="T6554">
        <v>42.063276596323</v>
      </c>
      <c r="U6554">
        <v>0.83178815657306104</v>
      </c>
      <c r="V6554">
        <v>111</v>
      </c>
      <c r="W6554">
        <v>7.8156501851441698E-2</v>
      </c>
      <c r="X6554">
        <v>16</v>
      </c>
      <c r="Y6554">
        <v>158</v>
      </c>
      <c r="Z6554">
        <v>0.99882749760584999</v>
      </c>
      <c r="AA6554">
        <v>147.47881500822601</v>
      </c>
      <c r="AB6554">
        <v>122</v>
      </c>
      <c r="AC6554">
        <v>0.92675077665067596</v>
      </c>
      <c r="AD6554">
        <v>36</v>
      </c>
      <c r="AE6554">
        <v>7.2076720955173298E-2</v>
      </c>
      <c r="AF6554">
        <v>1</v>
      </c>
      <c r="AG6554">
        <v>1.1725023941501001E-3</v>
      </c>
      <c r="AH6554">
        <v>4.1672261678098697E-3</v>
      </c>
      <c r="AI6554">
        <v>12</v>
      </c>
      <c r="AJ6554">
        <v>72.111460170149002</v>
      </c>
      <c r="AK6554">
        <v>159</v>
      </c>
      <c r="AL6554">
        <v>1</v>
      </c>
      <c r="AM6554">
        <v>0</v>
      </c>
      <c r="AN6554">
        <v>0</v>
      </c>
      <c r="AO6554">
        <v>0</v>
      </c>
      <c r="AP6554">
        <v>0</v>
      </c>
      <c r="AQ6554">
        <v>159</v>
      </c>
      <c r="AR6554">
        <v>1</v>
      </c>
      <c r="AS6554">
        <v>0</v>
      </c>
      <c r="AT6554">
        <v>0</v>
      </c>
      <c r="AU6554">
        <v>0</v>
      </c>
      <c r="AV6554">
        <v>0</v>
      </c>
      <c r="AW6554">
        <v>159</v>
      </c>
      <c r="AX6554">
        <v>0.999999999999999</v>
      </c>
      <c r="AY6554">
        <v>66.6426206183814</v>
      </c>
      <c r="AZ6554">
        <v>159</v>
      </c>
      <c r="BA6554">
        <v>1</v>
      </c>
      <c r="BB6554">
        <v>158</v>
      </c>
      <c r="BC6554">
        <v>0.99060442969079199</v>
      </c>
      <c r="BD6554">
        <v>1</v>
      </c>
      <c r="BE6554">
        <v>9.3955703092076306E-3</v>
      </c>
      <c r="BF6554">
        <v>65.211869183125003</v>
      </c>
      <c r="BG6554">
        <v>63.866890039926901</v>
      </c>
      <c r="BH6554">
        <v>62.876317160920998</v>
      </c>
      <c r="BI6554">
        <v>66.754244395621896</v>
      </c>
    </row>
    <row r="6555" spans="1:61" x14ac:dyDescent="0.25">
      <c r="A6555" s="10" t="str">
        <f>VLOOKUP(D6555,'Index-Relations'!E:F,2,FALSE)</f>
        <v>ESG</v>
      </c>
      <c r="B6555" t="s">
        <v>3450</v>
      </c>
      <c r="C6555" s="53" t="s">
        <v>2760</v>
      </c>
      <c r="D6555" s="59" t="s">
        <v>3313</v>
      </c>
      <c r="E6555" s="59" t="s">
        <v>9971</v>
      </c>
      <c r="F6555" t="s">
        <v>2189</v>
      </c>
      <c r="G6555" t="s">
        <v>2188</v>
      </c>
      <c r="H6555" t="s">
        <v>2190</v>
      </c>
      <c r="I6555" s="52">
        <v>45659</v>
      </c>
      <c r="J6555" t="s">
        <v>2457</v>
      </c>
      <c r="K6555">
        <v>25</v>
      </c>
      <c r="L6555" s="73">
        <v>77.4995389151929</v>
      </c>
      <c r="M6555">
        <v>25</v>
      </c>
      <c r="N6555">
        <v>1</v>
      </c>
      <c r="O6555" s="73">
        <v>77.6744688389999</v>
      </c>
      <c r="P6555">
        <v>25</v>
      </c>
      <c r="Q6555">
        <v>1</v>
      </c>
      <c r="R6555">
        <v>25</v>
      </c>
      <c r="S6555">
        <v>1</v>
      </c>
      <c r="T6555">
        <v>49.153717855315399</v>
      </c>
      <c r="U6555">
        <v>0.88172570288001695</v>
      </c>
      <c r="V6555">
        <v>18</v>
      </c>
      <c r="W6555">
        <v>0.158413772406342</v>
      </c>
      <c r="X6555">
        <v>3</v>
      </c>
      <c r="Y6555">
        <v>25</v>
      </c>
      <c r="Z6555">
        <v>1</v>
      </c>
      <c r="AA6555">
        <v>73.094317227489896</v>
      </c>
      <c r="AB6555">
        <v>21</v>
      </c>
      <c r="AC6555">
        <v>0.94537069481191105</v>
      </c>
      <c r="AD6555">
        <v>4</v>
      </c>
      <c r="AE6555">
        <v>5.46293051880887E-2</v>
      </c>
      <c r="AF6555">
        <v>0</v>
      </c>
      <c r="AG6555">
        <v>1.3878000000000001E-16</v>
      </c>
      <c r="AH6555">
        <v>0</v>
      </c>
      <c r="AI6555">
        <v>0</v>
      </c>
      <c r="AJ6555" s="73">
        <v>80.062228591031001</v>
      </c>
      <c r="AK6555">
        <v>25</v>
      </c>
      <c r="AL6555">
        <v>1</v>
      </c>
      <c r="AM6555">
        <v>0</v>
      </c>
      <c r="AN6555">
        <v>0</v>
      </c>
      <c r="AO6555">
        <v>0</v>
      </c>
      <c r="AP6555">
        <v>0</v>
      </c>
      <c r="AQ6555">
        <v>25</v>
      </c>
      <c r="AR6555">
        <v>1</v>
      </c>
      <c r="AS6555">
        <v>0</v>
      </c>
      <c r="AT6555">
        <v>0</v>
      </c>
      <c r="AU6555">
        <v>0</v>
      </c>
      <c r="AV6555">
        <v>0</v>
      </c>
      <c r="AW6555">
        <v>25</v>
      </c>
      <c r="AX6555">
        <v>1</v>
      </c>
      <c r="AY6555" s="73">
        <v>69.561464332759002</v>
      </c>
      <c r="AZ6555">
        <v>25</v>
      </c>
      <c r="BA6555">
        <v>1</v>
      </c>
      <c r="BB6555">
        <v>24</v>
      </c>
      <c r="BC6555">
        <v>0.90305538548348596</v>
      </c>
      <c r="BD6555">
        <v>1</v>
      </c>
      <c r="BE6555">
        <v>9.6944614516513095E-2</v>
      </c>
      <c r="BF6555">
        <v>77.4995389151929</v>
      </c>
      <c r="BG6555">
        <v>77.6744688389999</v>
      </c>
      <c r="BH6555">
        <v>69.561464332759002</v>
      </c>
      <c r="BI6555">
        <v>80.062228591031001</v>
      </c>
    </row>
    <row r="6556" spans="1:61" x14ac:dyDescent="0.25">
      <c r="A6556" s="10" t="str">
        <f>VLOOKUP(D6556,'Index-Relations'!E:F,2,FALSE)</f>
        <v>ESG</v>
      </c>
      <c r="B6556" t="s">
        <v>3450</v>
      </c>
      <c r="C6556" s="53" t="s">
        <v>2761</v>
      </c>
      <c r="D6556" s="59" t="s">
        <v>3313</v>
      </c>
      <c r="E6556" s="59" t="s">
        <v>9972</v>
      </c>
      <c r="F6556" t="s">
        <v>2189</v>
      </c>
      <c r="G6556" t="s">
        <v>2188</v>
      </c>
      <c r="H6556" t="s">
        <v>2190</v>
      </c>
      <c r="I6556" s="52">
        <v>45628</v>
      </c>
      <c r="J6556" t="s">
        <v>2457</v>
      </c>
      <c r="K6556">
        <v>25</v>
      </c>
      <c r="L6556" s="73">
        <v>77.070386905815994</v>
      </c>
      <c r="M6556">
        <v>25</v>
      </c>
      <c r="N6556">
        <v>1</v>
      </c>
      <c r="O6556" s="73">
        <v>77.358300679519999</v>
      </c>
      <c r="P6556">
        <v>25</v>
      </c>
      <c r="Q6556">
        <v>1</v>
      </c>
      <c r="R6556">
        <v>25</v>
      </c>
      <c r="S6556">
        <v>1</v>
      </c>
      <c r="T6556">
        <v>48.326308515866302</v>
      </c>
      <c r="U6556">
        <v>0.88134245470817296</v>
      </c>
      <c r="V6556">
        <v>18</v>
      </c>
      <c r="W6556">
        <v>0.21736197587957301</v>
      </c>
      <c r="X6556">
        <v>3</v>
      </c>
      <c r="Y6556">
        <v>25</v>
      </c>
      <c r="Z6556">
        <v>1</v>
      </c>
      <c r="AA6556">
        <v>67.313248261923306</v>
      </c>
      <c r="AB6556">
        <v>21</v>
      </c>
      <c r="AC6556">
        <v>0.94426544211861896</v>
      </c>
      <c r="AD6556">
        <v>4</v>
      </c>
      <c r="AE6556">
        <v>5.5734557881380702E-2</v>
      </c>
      <c r="AF6556">
        <v>0</v>
      </c>
      <c r="AG6556">
        <v>0</v>
      </c>
      <c r="AH6556">
        <v>0</v>
      </c>
      <c r="AI6556">
        <v>0</v>
      </c>
      <c r="AJ6556" s="73">
        <v>79.531970783681899</v>
      </c>
      <c r="AK6556">
        <v>25</v>
      </c>
      <c r="AL6556">
        <v>1</v>
      </c>
      <c r="AM6556">
        <v>0</v>
      </c>
      <c r="AN6556">
        <v>0</v>
      </c>
      <c r="AO6556">
        <v>0</v>
      </c>
      <c r="AP6556">
        <v>0</v>
      </c>
      <c r="AQ6556">
        <v>25</v>
      </c>
      <c r="AR6556">
        <v>0.999999999999999</v>
      </c>
      <c r="AS6556">
        <v>0</v>
      </c>
      <c r="AT6556">
        <v>0</v>
      </c>
      <c r="AU6556">
        <v>0</v>
      </c>
      <c r="AV6556">
        <v>0</v>
      </c>
      <c r="AW6556">
        <v>25</v>
      </c>
      <c r="AX6556">
        <v>0.999999999999999</v>
      </c>
      <c r="AY6556" s="73">
        <v>69.170220121962004</v>
      </c>
      <c r="AZ6556">
        <v>25</v>
      </c>
      <c r="BA6556">
        <v>1</v>
      </c>
      <c r="BB6556">
        <v>24</v>
      </c>
      <c r="BC6556">
        <v>0.89975732986650503</v>
      </c>
      <c r="BD6556">
        <v>1</v>
      </c>
      <c r="BE6556">
        <v>0.100242670133494</v>
      </c>
      <c r="BF6556">
        <v>77.070386905815994</v>
      </c>
      <c r="BG6556">
        <v>77.358300679519999</v>
      </c>
      <c r="BH6556">
        <v>69.170220121962004</v>
      </c>
      <c r="BI6556">
        <v>79.531970783681899</v>
      </c>
    </row>
    <row r="6557" spans="1:61" x14ac:dyDescent="0.25">
      <c r="A6557" s="10" t="str">
        <f>VLOOKUP(D6557,'Index-Relations'!E:F,2,FALSE)</f>
        <v>ESG</v>
      </c>
      <c r="B6557" t="s">
        <v>3450</v>
      </c>
      <c r="C6557" s="53" t="s">
        <v>2762</v>
      </c>
      <c r="D6557" s="59" t="s">
        <v>3313</v>
      </c>
      <c r="E6557" s="59" t="s">
        <v>9973</v>
      </c>
      <c r="F6557" t="s">
        <v>2189</v>
      </c>
      <c r="G6557" t="s">
        <v>2188</v>
      </c>
      <c r="H6557" t="s">
        <v>2190</v>
      </c>
      <c r="I6557" s="52">
        <v>45597</v>
      </c>
      <c r="J6557" t="s">
        <v>2457</v>
      </c>
      <c r="K6557">
        <v>25</v>
      </c>
      <c r="L6557" s="73">
        <v>77.337216976364999</v>
      </c>
      <c r="M6557">
        <v>25</v>
      </c>
      <c r="N6557">
        <v>1</v>
      </c>
      <c r="O6557" s="73">
        <v>77.598641646733995</v>
      </c>
      <c r="P6557">
        <v>25</v>
      </c>
      <c r="Q6557">
        <v>1</v>
      </c>
      <c r="R6557">
        <v>25</v>
      </c>
      <c r="S6557">
        <v>1</v>
      </c>
      <c r="T6557">
        <v>48.881630413731401</v>
      </c>
      <c r="U6557">
        <v>0.88145958998448604</v>
      </c>
      <c r="V6557">
        <v>18</v>
      </c>
      <c r="W6557">
        <v>0.218342160511931</v>
      </c>
      <c r="X6557">
        <v>3</v>
      </c>
      <c r="Y6557">
        <v>25</v>
      </c>
      <c r="Z6557">
        <v>1</v>
      </c>
      <c r="AA6557">
        <v>65.876712675154494</v>
      </c>
      <c r="AB6557">
        <v>20</v>
      </c>
      <c r="AC6557">
        <v>0.93812510550584305</v>
      </c>
      <c r="AD6557">
        <v>5</v>
      </c>
      <c r="AE6557">
        <v>6.1874894494155903E-2</v>
      </c>
      <c r="AF6557">
        <v>0</v>
      </c>
      <c r="AG6557">
        <v>7.633E-17</v>
      </c>
      <c r="AH6557">
        <v>0</v>
      </c>
      <c r="AI6557">
        <v>0</v>
      </c>
      <c r="AJ6557" s="73">
        <v>79.8096981476899</v>
      </c>
      <c r="AK6557">
        <v>25</v>
      </c>
      <c r="AL6557">
        <v>1</v>
      </c>
      <c r="AM6557">
        <v>0</v>
      </c>
      <c r="AN6557">
        <v>0</v>
      </c>
      <c r="AO6557">
        <v>0</v>
      </c>
      <c r="AP6557">
        <v>0</v>
      </c>
      <c r="AQ6557">
        <v>25</v>
      </c>
      <c r="AR6557">
        <v>0.999999999999999</v>
      </c>
      <c r="AS6557">
        <v>0</v>
      </c>
      <c r="AT6557">
        <v>0</v>
      </c>
      <c r="AU6557">
        <v>0</v>
      </c>
      <c r="AV6557">
        <v>0</v>
      </c>
      <c r="AW6557">
        <v>25</v>
      </c>
      <c r="AX6557">
        <v>1</v>
      </c>
      <c r="AY6557" s="73">
        <v>69.413036733333996</v>
      </c>
      <c r="AZ6557">
        <v>25</v>
      </c>
      <c r="BA6557">
        <v>1</v>
      </c>
      <c r="BB6557">
        <v>24</v>
      </c>
      <c r="BC6557">
        <v>0.89548634897317503</v>
      </c>
      <c r="BD6557">
        <v>1</v>
      </c>
      <c r="BE6557">
        <v>0.104513651026824</v>
      </c>
      <c r="BF6557">
        <v>77.337216976364999</v>
      </c>
      <c r="BG6557">
        <v>77.598641646733995</v>
      </c>
      <c r="BH6557">
        <v>69.413036733333996</v>
      </c>
      <c r="BI6557">
        <v>79.8096981476899</v>
      </c>
    </row>
    <row r="6558" spans="1:61" x14ac:dyDescent="0.25">
      <c r="A6558" s="10" t="str">
        <f>VLOOKUP(D6558,'Index-Relations'!E:F,2,FALSE)</f>
        <v>ESG</v>
      </c>
      <c r="B6558" t="s">
        <v>3450</v>
      </c>
      <c r="C6558" s="53" t="s">
        <v>2763</v>
      </c>
      <c r="D6558" s="59" t="s">
        <v>3313</v>
      </c>
      <c r="E6558" s="59" t="s">
        <v>9974</v>
      </c>
      <c r="F6558" t="s">
        <v>2189</v>
      </c>
      <c r="G6558" t="s">
        <v>2188</v>
      </c>
      <c r="H6558" t="s">
        <v>2190</v>
      </c>
      <c r="I6558" s="52">
        <v>45567</v>
      </c>
      <c r="J6558" t="s">
        <v>2457</v>
      </c>
      <c r="K6558">
        <v>25</v>
      </c>
      <c r="L6558" s="73">
        <v>77.567108903066</v>
      </c>
      <c r="M6558">
        <v>25</v>
      </c>
      <c r="N6558">
        <v>1</v>
      </c>
      <c r="O6558" s="73">
        <v>77.822485716227902</v>
      </c>
      <c r="P6558">
        <v>25</v>
      </c>
      <c r="Q6558">
        <v>1</v>
      </c>
      <c r="R6558">
        <v>25</v>
      </c>
      <c r="S6558">
        <v>1</v>
      </c>
      <c r="T6558">
        <v>49.0892291701849</v>
      </c>
      <c r="U6558">
        <v>0.88618890375278103</v>
      </c>
      <c r="V6558">
        <v>18</v>
      </c>
      <c r="W6558">
        <v>0.21876865521410799</v>
      </c>
      <c r="X6558">
        <v>3</v>
      </c>
      <c r="Y6558">
        <v>25</v>
      </c>
      <c r="Z6558">
        <v>1</v>
      </c>
      <c r="AA6558">
        <v>63.662115718747202</v>
      </c>
      <c r="AB6558">
        <v>20</v>
      </c>
      <c r="AC6558">
        <v>0.93968351110959303</v>
      </c>
      <c r="AD6558">
        <v>5</v>
      </c>
      <c r="AE6558">
        <v>6.0316488890406701E-2</v>
      </c>
      <c r="AF6558">
        <v>0</v>
      </c>
      <c r="AG6558">
        <v>0</v>
      </c>
      <c r="AH6558">
        <v>0</v>
      </c>
      <c r="AI6558">
        <v>0</v>
      </c>
      <c r="AJ6558" s="73">
        <v>79.990701674104997</v>
      </c>
      <c r="AK6558">
        <v>25</v>
      </c>
      <c r="AL6558">
        <v>1</v>
      </c>
      <c r="AM6558">
        <v>0</v>
      </c>
      <c r="AN6558">
        <v>0</v>
      </c>
      <c r="AO6558">
        <v>0</v>
      </c>
      <c r="AP6558">
        <v>0</v>
      </c>
      <c r="AQ6558">
        <v>25</v>
      </c>
      <c r="AR6558">
        <v>0.999999999999999</v>
      </c>
      <c r="AS6558">
        <v>0</v>
      </c>
      <c r="AT6558">
        <v>0</v>
      </c>
      <c r="AU6558">
        <v>0</v>
      </c>
      <c r="AV6558">
        <v>0</v>
      </c>
      <c r="AW6558">
        <v>25</v>
      </c>
      <c r="AX6558">
        <v>1</v>
      </c>
      <c r="AY6558" s="73">
        <v>69.664116489093999</v>
      </c>
      <c r="AZ6558">
        <v>25</v>
      </c>
      <c r="BA6558">
        <v>1</v>
      </c>
      <c r="BB6558">
        <v>24</v>
      </c>
      <c r="BC6558">
        <v>0.89364670382054001</v>
      </c>
      <c r="BD6558">
        <v>1</v>
      </c>
      <c r="BE6558">
        <v>0.106353296179459</v>
      </c>
      <c r="BF6558">
        <v>77.567108903066</v>
      </c>
      <c r="BG6558">
        <v>77.822485716227902</v>
      </c>
      <c r="BH6558">
        <v>69.664116489093999</v>
      </c>
      <c r="BI6558">
        <v>79.990701674104997</v>
      </c>
    </row>
    <row r="6559" spans="1:61" x14ac:dyDescent="0.25">
      <c r="A6559" s="10" t="str">
        <f>VLOOKUP(D6559,'Index-Relations'!E:F,2,FALSE)</f>
        <v>ESG</v>
      </c>
      <c r="B6559" t="s">
        <v>3450</v>
      </c>
      <c r="C6559" s="53" t="s">
        <v>2764</v>
      </c>
      <c r="D6559" s="59" t="s">
        <v>3313</v>
      </c>
      <c r="E6559" s="59" t="s">
        <v>9975</v>
      </c>
      <c r="F6559" t="s">
        <v>2189</v>
      </c>
      <c r="G6559" t="s">
        <v>2188</v>
      </c>
      <c r="H6559" t="s">
        <v>2190</v>
      </c>
      <c r="I6559" s="52">
        <v>45537</v>
      </c>
      <c r="J6559" t="s">
        <v>2457</v>
      </c>
      <c r="K6559">
        <v>25</v>
      </c>
      <c r="L6559" s="73">
        <v>77.678545736447006</v>
      </c>
      <c r="M6559">
        <v>25</v>
      </c>
      <c r="N6559">
        <v>1</v>
      </c>
      <c r="O6559" s="73">
        <v>77.966431882446003</v>
      </c>
      <c r="P6559">
        <v>25</v>
      </c>
      <c r="Q6559">
        <v>1</v>
      </c>
      <c r="R6559">
        <v>25</v>
      </c>
      <c r="S6559">
        <v>0.999999999999999</v>
      </c>
      <c r="T6559">
        <v>48.549348592113901</v>
      </c>
      <c r="U6559">
        <v>0.86283901961801701</v>
      </c>
      <c r="V6559">
        <v>18</v>
      </c>
      <c r="W6559">
        <v>0.163618992951024</v>
      </c>
      <c r="X6559">
        <v>3</v>
      </c>
      <c r="Y6559">
        <v>25</v>
      </c>
      <c r="Z6559">
        <v>1</v>
      </c>
      <c r="AA6559">
        <v>49.220579237844902</v>
      </c>
      <c r="AB6559">
        <v>20</v>
      </c>
      <c r="AC6559">
        <v>0.94313058338585798</v>
      </c>
      <c r="AD6559">
        <v>5</v>
      </c>
      <c r="AE6559">
        <v>5.6869416614141098E-2</v>
      </c>
      <c r="AF6559">
        <v>0</v>
      </c>
      <c r="AG6559">
        <v>5.5510000000000001E-17</v>
      </c>
      <c r="AH6559">
        <v>0</v>
      </c>
      <c r="AI6559">
        <v>0</v>
      </c>
      <c r="AJ6559" s="73">
        <v>80.175025246139001</v>
      </c>
      <c r="AK6559">
        <v>25</v>
      </c>
      <c r="AL6559">
        <v>1</v>
      </c>
      <c r="AM6559">
        <v>0</v>
      </c>
      <c r="AN6559">
        <v>0</v>
      </c>
      <c r="AO6559">
        <v>0</v>
      </c>
      <c r="AP6559">
        <v>0</v>
      </c>
      <c r="AQ6559">
        <v>25</v>
      </c>
      <c r="AR6559">
        <v>1</v>
      </c>
      <c r="AS6559">
        <v>0</v>
      </c>
      <c r="AT6559">
        <v>0</v>
      </c>
      <c r="AU6559">
        <v>0</v>
      </c>
      <c r="AV6559">
        <v>0</v>
      </c>
      <c r="AW6559">
        <v>25</v>
      </c>
      <c r="AX6559">
        <v>1</v>
      </c>
      <c r="AY6559" s="73">
        <v>69.598577423374905</v>
      </c>
      <c r="AZ6559">
        <v>25</v>
      </c>
      <c r="BA6559">
        <v>1</v>
      </c>
      <c r="BB6559">
        <v>24</v>
      </c>
      <c r="BC6559">
        <v>0.89507661108987002</v>
      </c>
      <c r="BD6559">
        <v>1</v>
      </c>
      <c r="BE6559">
        <v>0.10492338891012901</v>
      </c>
      <c r="BF6559">
        <v>77.678545736447006</v>
      </c>
      <c r="BG6559">
        <v>77.966431882446003</v>
      </c>
      <c r="BH6559">
        <v>69.598577423374905</v>
      </c>
      <c r="BI6559">
        <v>80.175025246139001</v>
      </c>
    </row>
    <row r="6560" spans="1:61" x14ac:dyDescent="0.25">
      <c r="A6560" s="10" t="str">
        <f>VLOOKUP(D6560,'Index-Relations'!E:F,2,FALSE)</f>
        <v>ESG</v>
      </c>
      <c r="B6560" t="s">
        <v>3450</v>
      </c>
      <c r="C6560" s="53" t="s">
        <v>3350</v>
      </c>
      <c r="D6560" s="59" t="s">
        <v>3313</v>
      </c>
      <c r="E6560" s="59" t="s">
        <v>9976</v>
      </c>
      <c r="F6560" t="s">
        <v>2189</v>
      </c>
      <c r="G6560" t="s">
        <v>2188</v>
      </c>
      <c r="H6560" t="s">
        <v>2190</v>
      </c>
      <c r="I6560" s="52">
        <v>45505</v>
      </c>
      <c r="J6560" t="s">
        <v>2457</v>
      </c>
      <c r="K6560">
        <v>25</v>
      </c>
      <c r="L6560" s="73">
        <v>77.866291387899906</v>
      </c>
      <c r="M6560">
        <v>25</v>
      </c>
      <c r="N6560">
        <v>1</v>
      </c>
      <c r="O6560" s="73">
        <v>78.116338175266904</v>
      </c>
      <c r="P6560">
        <v>25</v>
      </c>
      <c r="Q6560">
        <v>1</v>
      </c>
      <c r="R6560">
        <v>25</v>
      </c>
      <c r="S6560">
        <v>0.999999999999999</v>
      </c>
      <c r="T6560">
        <v>49.275790622075803</v>
      </c>
      <c r="U6560">
        <v>0.84760817709139402</v>
      </c>
      <c r="V6560">
        <v>18</v>
      </c>
      <c r="W6560">
        <v>0.17205267833802201</v>
      </c>
      <c r="X6560">
        <v>3</v>
      </c>
      <c r="Y6560">
        <v>25</v>
      </c>
      <c r="Z6560">
        <v>1</v>
      </c>
      <c r="AA6560">
        <v>49.3308511106083</v>
      </c>
      <c r="AB6560">
        <v>20</v>
      </c>
      <c r="AC6560">
        <v>0.941024022662315</v>
      </c>
      <c r="AD6560">
        <v>5</v>
      </c>
      <c r="AE6560">
        <v>5.8975977337684199E-2</v>
      </c>
      <c r="AF6560">
        <v>0</v>
      </c>
      <c r="AG6560">
        <v>7.633E-17</v>
      </c>
      <c r="AH6560">
        <v>0</v>
      </c>
      <c r="AI6560">
        <v>0</v>
      </c>
      <c r="AJ6560" s="73">
        <v>80.329119203888993</v>
      </c>
      <c r="AK6560">
        <v>25</v>
      </c>
      <c r="AL6560">
        <v>1</v>
      </c>
      <c r="AM6560">
        <v>0</v>
      </c>
      <c r="AN6560">
        <v>0</v>
      </c>
      <c r="AO6560">
        <v>0</v>
      </c>
      <c r="AP6560">
        <v>0</v>
      </c>
      <c r="AQ6560">
        <v>25</v>
      </c>
      <c r="AR6560">
        <v>0.999999999999999</v>
      </c>
      <c r="AS6560">
        <v>0</v>
      </c>
      <c r="AT6560">
        <v>0</v>
      </c>
      <c r="AU6560">
        <v>0</v>
      </c>
      <c r="AV6560">
        <v>0</v>
      </c>
      <c r="AW6560">
        <v>25</v>
      </c>
      <c r="AX6560">
        <v>0.999999999999999</v>
      </c>
      <c r="AY6560" s="73">
        <v>69.857961366078001</v>
      </c>
      <c r="AZ6560">
        <v>25</v>
      </c>
      <c r="BA6560">
        <v>1</v>
      </c>
      <c r="BB6560">
        <v>24</v>
      </c>
      <c r="BC6560">
        <v>0.89050161240114101</v>
      </c>
      <c r="BD6560">
        <v>1</v>
      </c>
      <c r="BE6560">
        <v>0.10949838759885799</v>
      </c>
      <c r="BF6560">
        <v>77.866291387899906</v>
      </c>
      <c r="BG6560">
        <v>78.116338175266904</v>
      </c>
      <c r="BH6560">
        <v>69.857961366078001</v>
      </c>
      <c r="BI6560">
        <v>80.329119203888993</v>
      </c>
    </row>
    <row r="6561" spans="1:61" x14ac:dyDescent="0.25">
      <c r="A6561" s="10" t="str">
        <f>VLOOKUP(D6561,'Index-Relations'!E:F,2,FALSE)</f>
        <v>ESG</v>
      </c>
      <c r="B6561" t="s">
        <v>3450</v>
      </c>
      <c r="C6561" s="53" t="s">
        <v>2765</v>
      </c>
      <c r="D6561" s="59" t="s">
        <v>3313</v>
      </c>
      <c r="E6561" s="59" t="s">
        <v>9977</v>
      </c>
      <c r="F6561" t="s">
        <v>2189</v>
      </c>
      <c r="G6561" t="s">
        <v>2188</v>
      </c>
      <c r="H6561" t="s">
        <v>2190</v>
      </c>
      <c r="I6561" s="52">
        <v>45474</v>
      </c>
      <c r="J6561" t="s">
        <v>2457</v>
      </c>
      <c r="K6561">
        <v>25</v>
      </c>
      <c r="L6561" s="73">
        <v>77.802405904082903</v>
      </c>
      <c r="M6561">
        <v>25</v>
      </c>
      <c r="N6561">
        <v>1</v>
      </c>
      <c r="O6561" s="73">
        <v>78.007327591917999</v>
      </c>
      <c r="P6561">
        <v>25</v>
      </c>
      <c r="Q6561">
        <v>1</v>
      </c>
      <c r="R6561">
        <v>25</v>
      </c>
      <c r="S6561">
        <v>1</v>
      </c>
      <c r="T6561">
        <v>49.103459454595097</v>
      </c>
      <c r="U6561">
        <v>0.85197008584812695</v>
      </c>
      <c r="V6561">
        <v>18</v>
      </c>
      <c r="W6561">
        <v>0.18389014013076599</v>
      </c>
      <c r="X6561">
        <v>3</v>
      </c>
      <c r="Y6561">
        <v>25</v>
      </c>
      <c r="Z6561">
        <v>1</v>
      </c>
      <c r="AA6561">
        <v>47.967871546997799</v>
      </c>
      <c r="AB6561">
        <v>20</v>
      </c>
      <c r="AC6561">
        <v>0.94092785230322196</v>
      </c>
      <c r="AD6561">
        <v>5</v>
      </c>
      <c r="AE6561">
        <v>5.9072147696777003E-2</v>
      </c>
      <c r="AF6561">
        <v>0</v>
      </c>
      <c r="AG6561">
        <v>1.8041000000000001E-16</v>
      </c>
      <c r="AH6561">
        <v>0</v>
      </c>
      <c r="AI6561">
        <v>0</v>
      </c>
      <c r="AJ6561" s="73">
        <v>80.2033562554779</v>
      </c>
      <c r="AK6561">
        <v>25</v>
      </c>
      <c r="AL6561">
        <v>1</v>
      </c>
      <c r="AM6561">
        <v>0</v>
      </c>
      <c r="AN6561">
        <v>0</v>
      </c>
      <c r="AO6561">
        <v>0</v>
      </c>
      <c r="AP6561">
        <v>0</v>
      </c>
      <c r="AQ6561">
        <v>25</v>
      </c>
      <c r="AR6561">
        <v>0.999999999999999</v>
      </c>
      <c r="AS6561">
        <v>0</v>
      </c>
      <c r="AT6561">
        <v>0</v>
      </c>
      <c r="AU6561">
        <v>0</v>
      </c>
      <c r="AV6561">
        <v>0</v>
      </c>
      <c r="AW6561">
        <v>25</v>
      </c>
      <c r="AX6561">
        <v>1</v>
      </c>
      <c r="AY6561" s="73">
        <v>69.935663716057903</v>
      </c>
      <c r="AZ6561">
        <v>25</v>
      </c>
      <c r="BA6561">
        <v>1</v>
      </c>
      <c r="BB6561">
        <v>24</v>
      </c>
      <c r="BC6561">
        <v>0.89546330079169201</v>
      </c>
      <c r="BD6561">
        <v>1</v>
      </c>
      <c r="BE6561">
        <v>0.10453669920830699</v>
      </c>
      <c r="BF6561">
        <v>77.802405904082903</v>
      </c>
      <c r="BG6561">
        <v>78.007327591917999</v>
      </c>
      <c r="BH6561">
        <v>69.935663716057903</v>
      </c>
      <c r="BI6561">
        <v>80.2033562554779</v>
      </c>
    </row>
    <row r="6562" spans="1:61" x14ac:dyDescent="0.25">
      <c r="A6562" s="10" t="str">
        <f>VLOOKUP(D6562,'Index-Relations'!E:F,2,FALSE)</f>
        <v>ESG</v>
      </c>
      <c r="B6562" t="s">
        <v>3450</v>
      </c>
      <c r="C6562" s="53" t="s">
        <v>2766</v>
      </c>
      <c r="D6562" s="59" t="s">
        <v>3313</v>
      </c>
      <c r="E6562" s="59" t="s">
        <v>9978</v>
      </c>
      <c r="F6562" t="s">
        <v>2189</v>
      </c>
      <c r="G6562" t="s">
        <v>2188</v>
      </c>
      <c r="H6562" t="s">
        <v>2190</v>
      </c>
      <c r="I6562" s="52">
        <v>45446</v>
      </c>
      <c r="J6562" t="s">
        <v>2457</v>
      </c>
      <c r="K6562">
        <v>25</v>
      </c>
      <c r="L6562" s="73">
        <v>79.567274280912997</v>
      </c>
      <c r="M6562">
        <v>25</v>
      </c>
      <c r="N6562">
        <v>1</v>
      </c>
      <c r="O6562" s="73">
        <v>80.173205558881904</v>
      </c>
      <c r="P6562">
        <v>25</v>
      </c>
      <c r="Q6562">
        <v>1</v>
      </c>
      <c r="R6562">
        <v>25</v>
      </c>
      <c r="S6562">
        <v>1</v>
      </c>
      <c r="T6562">
        <v>47.595037857497701</v>
      </c>
      <c r="U6562">
        <v>0.86276074567619798</v>
      </c>
      <c r="V6562">
        <v>20</v>
      </c>
      <c r="W6562">
        <v>0.194657690298248</v>
      </c>
      <c r="X6562">
        <v>5</v>
      </c>
      <c r="Y6562">
        <v>25</v>
      </c>
      <c r="Z6562">
        <v>1</v>
      </c>
      <c r="AA6562">
        <v>68.646007730768005</v>
      </c>
      <c r="AB6562">
        <v>21</v>
      </c>
      <c r="AC6562">
        <v>0.962621211866584</v>
      </c>
      <c r="AD6562">
        <v>4</v>
      </c>
      <c r="AE6562">
        <v>3.7378788133415899E-2</v>
      </c>
      <c r="AF6562">
        <v>0</v>
      </c>
      <c r="AG6562">
        <v>2.776E-17</v>
      </c>
      <c r="AH6562">
        <v>0</v>
      </c>
      <c r="AI6562">
        <v>0</v>
      </c>
      <c r="AJ6562" s="73">
        <v>81.568934627622994</v>
      </c>
      <c r="AK6562">
        <v>25</v>
      </c>
      <c r="AL6562">
        <v>1</v>
      </c>
      <c r="AM6562">
        <v>0</v>
      </c>
      <c r="AN6562">
        <v>0</v>
      </c>
      <c r="AO6562">
        <v>0</v>
      </c>
      <c r="AP6562">
        <v>0</v>
      </c>
      <c r="AQ6562">
        <v>25</v>
      </c>
      <c r="AR6562">
        <v>1</v>
      </c>
      <c r="AS6562">
        <v>0</v>
      </c>
      <c r="AT6562">
        <v>0</v>
      </c>
      <c r="AU6562">
        <v>0</v>
      </c>
      <c r="AV6562">
        <v>0</v>
      </c>
      <c r="AW6562">
        <v>25</v>
      </c>
      <c r="AX6562">
        <v>1</v>
      </c>
      <c r="AY6562" s="73">
        <v>71.210393828548007</v>
      </c>
      <c r="AZ6562">
        <v>25</v>
      </c>
      <c r="BA6562">
        <v>1</v>
      </c>
      <c r="BB6562">
        <v>24</v>
      </c>
      <c r="BC6562">
        <v>0.87570795430028803</v>
      </c>
      <c r="BD6562">
        <v>1</v>
      </c>
      <c r="BE6562">
        <v>0.124292045699711</v>
      </c>
      <c r="BF6562">
        <v>79.567274280912997</v>
      </c>
      <c r="BG6562">
        <v>80.173205558881904</v>
      </c>
      <c r="BH6562">
        <v>71.210393828548007</v>
      </c>
      <c r="BI6562">
        <v>81.568934627622994</v>
      </c>
    </row>
    <row r="6563" spans="1:61" x14ac:dyDescent="0.25">
      <c r="A6563" s="10" t="str">
        <f>VLOOKUP(D6563,'Index-Relations'!E:F,2,FALSE)</f>
        <v>ESG</v>
      </c>
      <c r="B6563" t="s">
        <v>3450</v>
      </c>
      <c r="C6563" s="53" t="s">
        <v>2767</v>
      </c>
      <c r="D6563" s="59" t="s">
        <v>3313</v>
      </c>
      <c r="E6563" s="59" t="s">
        <v>9979</v>
      </c>
      <c r="F6563" t="s">
        <v>2189</v>
      </c>
      <c r="G6563" t="s">
        <v>2188</v>
      </c>
      <c r="H6563" t="s">
        <v>2190</v>
      </c>
      <c r="I6563" s="52">
        <v>45414</v>
      </c>
      <c r="J6563" t="s">
        <v>2457</v>
      </c>
      <c r="K6563">
        <v>25</v>
      </c>
      <c r="L6563" s="73">
        <v>79.515846560142904</v>
      </c>
      <c r="M6563">
        <v>25</v>
      </c>
      <c r="N6563">
        <v>1</v>
      </c>
      <c r="O6563" s="73">
        <v>80.132873568929895</v>
      </c>
      <c r="P6563">
        <v>25</v>
      </c>
      <c r="Q6563">
        <v>1</v>
      </c>
      <c r="R6563">
        <v>25</v>
      </c>
      <c r="S6563">
        <v>1</v>
      </c>
      <c r="T6563">
        <v>47.827428658642198</v>
      </c>
      <c r="U6563">
        <v>0.86213496182459004</v>
      </c>
      <c r="V6563">
        <v>20</v>
      </c>
      <c r="W6563">
        <v>0.19672664887834301</v>
      </c>
      <c r="X6563">
        <v>5</v>
      </c>
      <c r="Y6563">
        <v>25</v>
      </c>
      <c r="Z6563">
        <v>1</v>
      </c>
      <c r="AA6563">
        <v>68.166069438153201</v>
      </c>
      <c r="AB6563">
        <v>21</v>
      </c>
      <c r="AC6563">
        <v>0.96123033966351901</v>
      </c>
      <c r="AD6563">
        <v>4</v>
      </c>
      <c r="AE6563">
        <v>3.8769660336480799E-2</v>
      </c>
      <c r="AF6563">
        <v>0</v>
      </c>
      <c r="AG6563">
        <v>0</v>
      </c>
      <c r="AH6563">
        <v>0</v>
      </c>
      <c r="AI6563">
        <v>0</v>
      </c>
      <c r="AJ6563" s="73">
        <v>81.516061066654999</v>
      </c>
      <c r="AK6563">
        <v>25</v>
      </c>
      <c r="AL6563">
        <v>1</v>
      </c>
      <c r="AM6563">
        <v>0</v>
      </c>
      <c r="AN6563">
        <v>0</v>
      </c>
      <c r="AO6563">
        <v>0</v>
      </c>
      <c r="AP6563">
        <v>0</v>
      </c>
      <c r="AQ6563">
        <v>25</v>
      </c>
      <c r="AR6563">
        <v>0.999999999999999</v>
      </c>
      <c r="AS6563">
        <v>0</v>
      </c>
      <c r="AT6563">
        <v>0</v>
      </c>
      <c r="AU6563">
        <v>0</v>
      </c>
      <c r="AV6563">
        <v>0</v>
      </c>
      <c r="AW6563">
        <v>25</v>
      </c>
      <c r="AX6563">
        <v>0.999999999999999</v>
      </c>
      <c r="AY6563" s="73">
        <v>71.162611321031903</v>
      </c>
      <c r="AZ6563">
        <v>25</v>
      </c>
      <c r="BA6563">
        <v>1</v>
      </c>
      <c r="BB6563">
        <v>24</v>
      </c>
      <c r="BC6563">
        <v>0.87722630500541199</v>
      </c>
      <c r="BD6563">
        <v>1</v>
      </c>
      <c r="BE6563">
        <v>0.122773694994587</v>
      </c>
      <c r="BF6563">
        <v>79.515846560142904</v>
      </c>
      <c r="BG6563">
        <v>80.132873568929895</v>
      </c>
      <c r="BH6563">
        <v>71.162611321031903</v>
      </c>
      <c r="BI6563">
        <v>81.516061066654999</v>
      </c>
    </row>
    <row r="6564" spans="1:61" x14ac:dyDescent="0.25">
      <c r="A6564" s="10" t="str">
        <f>VLOOKUP(D6564,'Index-Relations'!E:F,2,FALSE)</f>
        <v>ESG</v>
      </c>
      <c r="B6564" t="s">
        <v>3450</v>
      </c>
      <c r="C6564" s="53" t="s">
        <v>2768</v>
      </c>
      <c r="D6564" s="59" t="s">
        <v>3313</v>
      </c>
      <c r="E6564" s="59" t="s">
        <v>9980</v>
      </c>
      <c r="F6564" t="s">
        <v>2189</v>
      </c>
      <c r="G6564" t="s">
        <v>2188</v>
      </c>
      <c r="H6564" t="s">
        <v>2190</v>
      </c>
      <c r="I6564" s="52">
        <v>45383</v>
      </c>
      <c r="J6564" t="s">
        <v>2457</v>
      </c>
      <c r="K6564">
        <v>25</v>
      </c>
      <c r="L6564">
        <v>82.766573070170097</v>
      </c>
      <c r="M6564">
        <v>25</v>
      </c>
      <c r="N6564">
        <v>1</v>
      </c>
      <c r="O6564">
        <v>83.314212519132198</v>
      </c>
      <c r="P6564">
        <v>25</v>
      </c>
      <c r="Q6564">
        <v>1</v>
      </c>
      <c r="R6564">
        <v>25</v>
      </c>
      <c r="S6564">
        <v>1</v>
      </c>
      <c r="T6564">
        <v>48.394591285564502</v>
      </c>
      <c r="U6564">
        <v>0.86453747086293697</v>
      </c>
      <c r="V6564">
        <v>20</v>
      </c>
      <c r="W6564">
        <v>0.20123310969748401</v>
      </c>
      <c r="X6564">
        <v>5</v>
      </c>
      <c r="Y6564">
        <v>25</v>
      </c>
      <c r="Z6564">
        <v>1</v>
      </c>
      <c r="AA6564">
        <v>68.537208104749993</v>
      </c>
      <c r="AB6564">
        <v>21</v>
      </c>
      <c r="AC6564">
        <v>0.963852731345475</v>
      </c>
      <c r="AD6564">
        <v>4</v>
      </c>
      <c r="AE6564">
        <v>3.6147268654524702E-2</v>
      </c>
      <c r="AF6564">
        <v>0</v>
      </c>
      <c r="AG6564">
        <v>2.0819999999999999E-17</v>
      </c>
      <c r="AH6564">
        <v>0</v>
      </c>
      <c r="AI6564">
        <v>0</v>
      </c>
      <c r="AJ6564">
        <v>84.826881796606301</v>
      </c>
      <c r="AK6564">
        <v>25</v>
      </c>
      <c r="AL6564">
        <v>1</v>
      </c>
      <c r="AM6564">
        <v>0</v>
      </c>
      <c r="AN6564">
        <v>0</v>
      </c>
      <c r="AO6564">
        <v>0</v>
      </c>
      <c r="AP6564">
        <v>0</v>
      </c>
      <c r="AQ6564">
        <v>25</v>
      </c>
      <c r="AR6564">
        <v>1</v>
      </c>
      <c r="AS6564">
        <v>0</v>
      </c>
      <c r="AT6564">
        <v>0</v>
      </c>
      <c r="AU6564">
        <v>0</v>
      </c>
      <c r="AV6564">
        <v>0</v>
      </c>
      <c r="AW6564">
        <v>25</v>
      </c>
      <c r="AX6564">
        <v>1</v>
      </c>
      <c r="AY6564">
        <v>74.969510880818007</v>
      </c>
      <c r="AZ6564">
        <v>25</v>
      </c>
      <c r="BA6564">
        <v>1</v>
      </c>
      <c r="BB6564">
        <v>24</v>
      </c>
      <c r="BC6564">
        <v>0.88561153685594995</v>
      </c>
      <c r="BD6564">
        <v>1</v>
      </c>
      <c r="BE6564">
        <v>0.114388463144049</v>
      </c>
      <c r="BF6564">
        <v>80.130515426565907</v>
      </c>
      <c r="BG6564">
        <v>80.603254944648995</v>
      </c>
      <c r="BH6564">
        <v>72.124737056209995</v>
      </c>
      <c r="BI6564">
        <v>81.905716820020999</v>
      </c>
    </row>
    <row r="6565" spans="1:61" x14ac:dyDescent="0.25">
      <c r="A6565" s="10" t="str">
        <f>VLOOKUP(D6565,'Index-Relations'!E:F,2,FALSE)</f>
        <v>ESG</v>
      </c>
      <c r="B6565" t="s">
        <v>3450</v>
      </c>
      <c r="C6565" s="53" t="s">
        <v>2769</v>
      </c>
      <c r="D6565" s="59" t="s">
        <v>3313</v>
      </c>
      <c r="E6565" s="59" t="s">
        <v>9981</v>
      </c>
      <c r="F6565" t="s">
        <v>2189</v>
      </c>
      <c r="G6565" t="s">
        <v>2188</v>
      </c>
      <c r="H6565" t="s">
        <v>2190</v>
      </c>
      <c r="I6565" s="52">
        <v>45352</v>
      </c>
      <c r="J6565" t="s">
        <v>2457</v>
      </c>
      <c r="K6565">
        <v>25</v>
      </c>
      <c r="L6565">
        <v>82.675873521074905</v>
      </c>
      <c r="M6565">
        <v>25</v>
      </c>
      <c r="N6565">
        <v>1</v>
      </c>
      <c r="O6565">
        <v>82.909902414431699</v>
      </c>
      <c r="P6565">
        <v>25</v>
      </c>
      <c r="Q6565">
        <v>1</v>
      </c>
      <c r="R6565">
        <v>25</v>
      </c>
      <c r="S6565">
        <v>1</v>
      </c>
      <c r="T6565">
        <v>48.352796897918203</v>
      </c>
      <c r="U6565">
        <v>0.84514863992567701</v>
      </c>
      <c r="V6565">
        <v>20</v>
      </c>
      <c r="W6565">
        <v>0.19303522233916101</v>
      </c>
      <c r="X6565">
        <v>5</v>
      </c>
      <c r="Y6565">
        <v>25</v>
      </c>
      <c r="Z6565">
        <v>1</v>
      </c>
      <c r="AA6565">
        <v>69.773863065716995</v>
      </c>
      <c r="AB6565">
        <v>21</v>
      </c>
      <c r="AC6565">
        <v>0.96422228567692003</v>
      </c>
      <c r="AD6565">
        <v>4</v>
      </c>
      <c r="AE6565">
        <v>3.57777143230801E-2</v>
      </c>
      <c r="AF6565">
        <v>0</v>
      </c>
      <c r="AG6565">
        <v>0</v>
      </c>
      <c r="AH6565">
        <v>0</v>
      </c>
      <c r="AI6565">
        <v>0</v>
      </c>
      <c r="AJ6565">
        <v>84.851545534025007</v>
      </c>
      <c r="AK6565">
        <v>25</v>
      </c>
      <c r="AL6565">
        <v>1</v>
      </c>
      <c r="AM6565">
        <v>0</v>
      </c>
      <c r="AN6565">
        <v>0</v>
      </c>
      <c r="AO6565">
        <v>0</v>
      </c>
      <c r="AP6565">
        <v>0</v>
      </c>
      <c r="AQ6565">
        <v>25</v>
      </c>
      <c r="AR6565">
        <v>1</v>
      </c>
      <c r="AS6565">
        <v>0</v>
      </c>
      <c r="AT6565">
        <v>0</v>
      </c>
      <c r="AU6565">
        <v>0</v>
      </c>
      <c r="AV6565">
        <v>0</v>
      </c>
      <c r="AW6565">
        <v>25</v>
      </c>
      <c r="AX6565">
        <v>1</v>
      </c>
      <c r="AY6565">
        <v>75.133223833370806</v>
      </c>
      <c r="AZ6565">
        <v>25</v>
      </c>
      <c r="BA6565">
        <v>1</v>
      </c>
      <c r="BB6565">
        <v>24</v>
      </c>
      <c r="BC6565">
        <v>0.89725197465197604</v>
      </c>
      <c r="BD6565">
        <v>1</v>
      </c>
      <c r="BE6565">
        <v>0.10274802534802301</v>
      </c>
      <c r="BF6565">
        <v>80.005725228309998</v>
      </c>
      <c r="BG6565">
        <v>80.189461425190999</v>
      </c>
      <c r="BH6565">
        <v>72.233241426790997</v>
      </c>
      <c r="BI6565">
        <v>81.994848551443994</v>
      </c>
    </row>
    <row r="6566" spans="1:61" x14ac:dyDescent="0.25">
      <c r="A6566" s="10" t="str">
        <f>VLOOKUP(D6566,'Index-Relations'!E:F,2,FALSE)</f>
        <v>ESG</v>
      </c>
      <c r="B6566" t="s">
        <v>3450</v>
      </c>
      <c r="C6566" s="53" t="s">
        <v>2770</v>
      </c>
      <c r="D6566" s="59" t="s">
        <v>3313</v>
      </c>
      <c r="E6566" s="59" t="s">
        <v>9982</v>
      </c>
      <c r="F6566" t="s">
        <v>2189</v>
      </c>
      <c r="G6566" t="s">
        <v>2188</v>
      </c>
      <c r="H6566" t="s">
        <v>2190</v>
      </c>
      <c r="I6566" s="52">
        <v>45323</v>
      </c>
      <c r="J6566" t="s">
        <v>2457</v>
      </c>
      <c r="K6566">
        <v>25</v>
      </c>
      <c r="L6566">
        <v>82.802397427696405</v>
      </c>
      <c r="M6566">
        <v>25</v>
      </c>
      <c r="N6566">
        <v>1</v>
      </c>
      <c r="O6566">
        <v>83.104003817414394</v>
      </c>
      <c r="P6566">
        <v>25</v>
      </c>
      <c r="Q6566">
        <v>1</v>
      </c>
      <c r="R6566">
        <v>25</v>
      </c>
      <c r="S6566">
        <v>0.999999999999999</v>
      </c>
      <c r="T6566">
        <v>48.559194754555499</v>
      </c>
      <c r="U6566">
        <v>0.85052378797185502</v>
      </c>
      <c r="V6566">
        <v>20</v>
      </c>
      <c r="W6566">
        <v>0.19677156488422801</v>
      </c>
      <c r="X6566">
        <v>5</v>
      </c>
      <c r="Y6566">
        <v>25</v>
      </c>
      <c r="Z6566">
        <v>1</v>
      </c>
      <c r="AA6566">
        <v>69.540819083845705</v>
      </c>
      <c r="AB6566">
        <v>21</v>
      </c>
      <c r="AC6566">
        <v>0.964649181672945</v>
      </c>
      <c r="AD6566">
        <v>4</v>
      </c>
      <c r="AE6566">
        <v>3.5350818327054397E-2</v>
      </c>
      <c r="AF6566">
        <v>0</v>
      </c>
      <c r="AG6566">
        <v>1.388E-17</v>
      </c>
      <c r="AH6566">
        <v>0</v>
      </c>
      <c r="AI6566">
        <v>0</v>
      </c>
      <c r="AJ6566">
        <v>84.979694050000205</v>
      </c>
      <c r="AK6566">
        <v>25</v>
      </c>
      <c r="AL6566">
        <v>1</v>
      </c>
      <c r="AM6566">
        <v>0</v>
      </c>
      <c r="AN6566">
        <v>0</v>
      </c>
      <c r="AO6566">
        <v>0</v>
      </c>
      <c r="AP6566">
        <v>0</v>
      </c>
      <c r="AQ6566">
        <v>25</v>
      </c>
      <c r="AR6566">
        <v>1</v>
      </c>
      <c r="AS6566">
        <v>0</v>
      </c>
      <c r="AT6566">
        <v>0</v>
      </c>
      <c r="AU6566">
        <v>0</v>
      </c>
      <c r="AV6566">
        <v>0</v>
      </c>
      <c r="AW6566">
        <v>25</v>
      </c>
      <c r="AX6566">
        <v>1</v>
      </c>
      <c r="AY6566">
        <v>75.180304397935998</v>
      </c>
      <c r="AZ6566">
        <v>25</v>
      </c>
      <c r="BA6566">
        <v>1</v>
      </c>
      <c r="BB6566">
        <v>24</v>
      </c>
      <c r="BC6566">
        <v>0.89368201242613499</v>
      </c>
      <c r="BD6566">
        <v>1</v>
      </c>
      <c r="BE6566">
        <v>0.106317987573864</v>
      </c>
      <c r="BF6566">
        <v>80.133152833352895</v>
      </c>
      <c r="BG6566">
        <v>80.381547826922002</v>
      </c>
      <c r="BH6566">
        <v>72.282974128480902</v>
      </c>
      <c r="BI6566">
        <v>82.088463232359899</v>
      </c>
    </row>
    <row r="6567" spans="1:61" x14ac:dyDescent="0.25">
      <c r="A6567" s="10" t="str">
        <f>VLOOKUP(D6567,'Index-Relations'!E:F,2,FALSE)</f>
        <v>BM</v>
      </c>
      <c r="B6567" t="s">
        <v>3450</v>
      </c>
      <c r="C6567" s="53" t="s">
        <v>2760</v>
      </c>
      <c r="D6567" s="59" t="s">
        <v>3314</v>
      </c>
      <c r="E6567" s="59" t="s">
        <v>9983</v>
      </c>
      <c r="F6567" t="s">
        <v>2195</v>
      </c>
      <c r="G6567" t="s">
        <v>2191</v>
      </c>
      <c r="H6567" t="s">
        <v>2196</v>
      </c>
      <c r="I6567" s="52">
        <v>45659</v>
      </c>
      <c r="J6567" t="s">
        <v>2457</v>
      </c>
      <c r="K6567">
        <v>25</v>
      </c>
      <c r="L6567" s="73">
        <v>72.819142002551004</v>
      </c>
      <c r="M6567">
        <v>25</v>
      </c>
      <c r="N6567">
        <v>1</v>
      </c>
      <c r="O6567" s="73">
        <v>72.682146330161999</v>
      </c>
      <c r="P6567">
        <v>25</v>
      </c>
      <c r="Q6567">
        <v>1</v>
      </c>
      <c r="R6567">
        <v>25</v>
      </c>
      <c r="S6567">
        <v>0.999999999999999</v>
      </c>
      <c r="T6567">
        <v>48.796092445048998</v>
      </c>
      <c r="U6567">
        <v>0.84600187452161901</v>
      </c>
      <c r="V6567">
        <v>18</v>
      </c>
      <c r="W6567">
        <v>0.14058623110927501</v>
      </c>
      <c r="X6567">
        <v>3</v>
      </c>
      <c r="Y6567">
        <v>25</v>
      </c>
      <c r="Z6567">
        <v>0.999999999999999</v>
      </c>
      <c r="AA6567">
        <v>64.641154106922201</v>
      </c>
      <c r="AB6567">
        <v>21</v>
      </c>
      <c r="AC6567">
        <v>0.90313817647166905</v>
      </c>
      <c r="AD6567">
        <v>4</v>
      </c>
      <c r="AE6567">
        <v>9.6861823528330407E-2</v>
      </c>
      <c r="AF6567">
        <v>0</v>
      </c>
      <c r="AG6567">
        <v>0</v>
      </c>
      <c r="AH6567">
        <v>0</v>
      </c>
      <c r="AI6567">
        <v>0</v>
      </c>
      <c r="AJ6567" s="73">
        <v>76.137354250301001</v>
      </c>
      <c r="AK6567">
        <v>25</v>
      </c>
      <c r="AL6567">
        <v>1</v>
      </c>
      <c r="AM6567">
        <v>0</v>
      </c>
      <c r="AN6567">
        <v>0</v>
      </c>
      <c r="AO6567">
        <v>0</v>
      </c>
      <c r="AP6567">
        <v>0</v>
      </c>
      <c r="AQ6567">
        <v>25</v>
      </c>
      <c r="AR6567">
        <v>1</v>
      </c>
      <c r="AS6567">
        <v>0</v>
      </c>
      <c r="AT6567">
        <v>0</v>
      </c>
      <c r="AU6567">
        <v>0</v>
      </c>
      <c r="AV6567">
        <v>0</v>
      </c>
      <c r="AW6567">
        <v>25</v>
      </c>
      <c r="AX6567">
        <v>0.999999999999999</v>
      </c>
      <c r="AY6567" s="73">
        <v>65.130809015220905</v>
      </c>
      <c r="AZ6567">
        <v>25</v>
      </c>
      <c r="BA6567">
        <v>1</v>
      </c>
      <c r="BB6567">
        <v>24</v>
      </c>
      <c r="BC6567">
        <v>0.90303051948547397</v>
      </c>
      <c r="BD6567">
        <v>1</v>
      </c>
      <c r="BE6567">
        <v>9.69694805145251E-2</v>
      </c>
      <c r="BF6567">
        <v>72.819142002551004</v>
      </c>
      <c r="BG6567">
        <v>72.682146330161999</v>
      </c>
      <c r="BH6567">
        <v>65.130809015220905</v>
      </c>
      <c r="BI6567">
        <v>76.137354250301001</v>
      </c>
    </row>
    <row r="6568" spans="1:61" x14ac:dyDescent="0.25">
      <c r="A6568" s="10" t="str">
        <f>VLOOKUP(D6568,'Index-Relations'!E:F,2,FALSE)</f>
        <v>BM</v>
      </c>
      <c r="B6568" t="s">
        <v>3450</v>
      </c>
      <c r="C6568" s="53" t="s">
        <v>2761</v>
      </c>
      <c r="D6568" s="59" t="s">
        <v>3314</v>
      </c>
      <c r="E6568" s="59" t="s">
        <v>9984</v>
      </c>
      <c r="F6568" t="s">
        <v>2195</v>
      </c>
      <c r="G6568" t="s">
        <v>2191</v>
      </c>
      <c r="H6568" t="s">
        <v>2196</v>
      </c>
      <c r="I6568" s="52">
        <v>45628</v>
      </c>
      <c r="J6568" t="s">
        <v>2457</v>
      </c>
      <c r="K6568">
        <v>25</v>
      </c>
      <c r="L6568" s="73">
        <v>72.603898989274995</v>
      </c>
      <c r="M6568">
        <v>25</v>
      </c>
      <c r="N6568">
        <v>1</v>
      </c>
      <c r="O6568" s="73">
        <v>72.507916148944005</v>
      </c>
      <c r="P6568">
        <v>25</v>
      </c>
      <c r="Q6568">
        <v>1</v>
      </c>
      <c r="R6568">
        <v>25</v>
      </c>
      <c r="S6568">
        <v>0.999999999999999</v>
      </c>
      <c r="T6568">
        <v>48.622474797330497</v>
      </c>
      <c r="U6568">
        <v>0.84311046521581301</v>
      </c>
      <c r="V6568">
        <v>18</v>
      </c>
      <c r="W6568">
        <v>0.17359385164598501</v>
      </c>
      <c r="X6568">
        <v>3</v>
      </c>
      <c r="Y6568">
        <v>25</v>
      </c>
      <c r="Z6568">
        <v>0.999999999999999</v>
      </c>
      <c r="AA6568">
        <v>56.767405889754102</v>
      </c>
      <c r="AB6568">
        <v>21</v>
      </c>
      <c r="AC6568">
        <v>0.90299905826950899</v>
      </c>
      <c r="AD6568">
        <v>4</v>
      </c>
      <c r="AE6568">
        <v>9.7000941730490203E-2</v>
      </c>
      <c r="AF6568">
        <v>0</v>
      </c>
      <c r="AG6568">
        <v>5.5510000000000001E-17</v>
      </c>
      <c r="AH6568">
        <v>0</v>
      </c>
      <c r="AI6568">
        <v>0</v>
      </c>
      <c r="AJ6568" s="73">
        <v>75.827764092757903</v>
      </c>
      <c r="AK6568">
        <v>25</v>
      </c>
      <c r="AL6568">
        <v>1</v>
      </c>
      <c r="AM6568">
        <v>0</v>
      </c>
      <c r="AN6568">
        <v>0</v>
      </c>
      <c r="AO6568">
        <v>0</v>
      </c>
      <c r="AP6568">
        <v>0</v>
      </c>
      <c r="AQ6568">
        <v>25</v>
      </c>
      <c r="AR6568">
        <v>0.999999999999999</v>
      </c>
      <c r="AS6568">
        <v>0</v>
      </c>
      <c r="AT6568">
        <v>0</v>
      </c>
      <c r="AU6568">
        <v>0</v>
      </c>
      <c r="AV6568">
        <v>0</v>
      </c>
      <c r="AW6568">
        <v>25</v>
      </c>
      <c r="AX6568">
        <v>1</v>
      </c>
      <c r="AY6568" s="73">
        <v>64.951496900145003</v>
      </c>
      <c r="AZ6568">
        <v>25</v>
      </c>
      <c r="BA6568">
        <v>1</v>
      </c>
      <c r="BB6568">
        <v>24</v>
      </c>
      <c r="BC6568">
        <v>0.89939044327016904</v>
      </c>
      <c r="BD6568">
        <v>1</v>
      </c>
      <c r="BE6568">
        <v>0.10060955672983</v>
      </c>
      <c r="BF6568">
        <v>72.603898989274995</v>
      </c>
      <c r="BG6568">
        <v>72.507916148944005</v>
      </c>
      <c r="BH6568">
        <v>64.951496900145003</v>
      </c>
      <c r="BI6568">
        <v>75.827764092757903</v>
      </c>
    </row>
    <row r="6569" spans="1:61" x14ac:dyDescent="0.25">
      <c r="A6569" s="10" t="str">
        <f>VLOOKUP(D6569,'Index-Relations'!E:F,2,FALSE)</f>
        <v>BM</v>
      </c>
      <c r="B6569" t="s">
        <v>3450</v>
      </c>
      <c r="C6569" s="53" t="s">
        <v>2762</v>
      </c>
      <c r="D6569" s="59" t="s">
        <v>3314</v>
      </c>
      <c r="E6569" s="59" t="s">
        <v>9985</v>
      </c>
      <c r="F6569" t="s">
        <v>2195</v>
      </c>
      <c r="G6569" t="s">
        <v>2191</v>
      </c>
      <c r="H6569" t="s">
        <v>2196</v>
      </c>
      <c r="I6569" s="52">
        <v>45597</v>
      </c>
      <c r="J6569" t="s">
        <v>2457</v>
      </c>
      <c r="K6569">
        <v>25</v>
      </c>
      <c r="L6569" s="73">
        <v>72.972429106340996</v>
      </c>
      <c r="M6569">
        <v>25</v>
      </c>
      <c r="N6569">
        <v>1</v>
      </c>
      <c r="O6569" s="73">
        <v>72.851859043923</v>
      </c>
      <c r="P6569">
        <v>25</v>
      </c>
      <c r="Q6569">
        <v>1</v>
      </c>
      <c r="R6569">
        <v>25</v>
      </c>
      <c r="S6569">
        <v>1</v>
      </c>
      <c r="T6569">
        <v>49.134424509772501</v>
      </c>
      <c r="U6569">
        <v>0.844824117370789</v>
      </c>
      <c r="V6569">
        <v>18</v>
      </c>
      <c r="W6569">
        <v>0.175141451196305</v>
      </c>
      <c r="X6569">
        <v>3</v>
      </c>
      <c r="Y6569">
        <v>25</v>
      </c>
      <c r="Z6569">
        <v>1</v>
      </c>
      <c r="AA6569">
        <v>55.633039802302001</v>
      </c>
      <c r="AB6569">
        <v>20</v>
      </c>
      <c r="AC6569">
        <v>0.89166426494148798</v>
      </c>
      <c r="AD6569">
        <v>5</v>
      </c>
      <c r="AE6569">
        <v>0.108335735058511</v>
      </c>
      <c r="AF6569">
        <v>0</v>
      </c>
      <c r="AG6569">
        <v>0</v>
      </c>
      <c r="AH6569">
        <v>0</v>
      </c>
      <c r="AI6569">
        <v>0</v>
      </c>
      <c r="AJ6569" s="73">
        <v>76.193039045709</v>
      </c>
      <c r="AK6569">
        <v>25</v>
      </c>
      <c r="AL6569">
        <v>1</v>
      </c>
      <c r="AM6569">
        <v>0</v>
      </c>
      <c r="AN6569">
        <v>0</v>
      </c>
      <c r="AO6569">
        <v>0</v>
      </c>
      <c r="AP6569">
        <v>0</v>
      </c>
      <c r="AQ6569">
        <v>25</v>
      </c>
      <c r="AR6569">
        <v>1</v>
      </c>
      <c r="AS6569">
        <v>0</v>
      </c>
      <c r="AT6569">
        <v>0</v>
      </c>
      <c r="AU6569">
        <v>0</v>
      </c>
      <c r="AV6569">
        <v>0</v>
      </c>
      <c r="AW6569">
        <v>25</v>
      </c>
      <c r="AX6569">
        <v>0.999999999999999</v>
      </c>
      <c r="AY6569" s="73">
        <v>65.288997674011</v>
      </c>
      <c r="AZ6569">
        <v>25</v>
      </c>
      <c r="BA6569">
        <v>1</v>
      </c>
      <c r="BB6569">
        <v>24</v>
      </c>
      <c r="BC6569">
        <v>0.89524206788874805</v>
      </c>
      <c r="BD6569">
        <v>1</v>
      </c>
      <c r="BE6569">
        <v>0.10475793211125101</v>
      </c>
      <c r="BF6569">
        <v>72.972429106340996</v>
      </c>
      <c r="BG6569">
        <v>72.851859043923</v>
      </c>
      <c r="BH6569">
        <v>65.288997674011</v>
      </c>
      <c r="BI6569">
        <v>76.193039045709</v>
      </c>
    </row>
    <row r="6570" spans="1:61" x14ac:dyDescent="0.25">
      <c r="A6570" s="10" t="str">
        <f>VLOOKUP(D6570,'Index-Relations'!E:F,2,FALSE)</f>
        <v>BM</v>
      </c>
      <c r="B6570" t="s">
        <v>3450</v>
      </c>
      <c r="C6570" s="53" t="s">
        <v>2763</v>
      </c>
      <c r="D6570" s="59" t="s">
        <v>3314</v>
      </c>
      <c r="E6570" s="59" t="s">
        <v>9986</v>
      </c>
      <c r="F6570" t="s">
        <v>2195</v>
      </c>
      <c r="G6570" t="s">
        <v>2191</v>
      </c>
      <c r="H6570" t="s">
        <v>2196</v>
      </c>
      <c r="I6570" s="52">
        <v>45567</v>
      </c>
      <c r="J6570" t="s">
        <v>2457</v>
      </c>
      <c r="K6570">
        <v>25</v>
      </c>
      <c r="L6570" s="73">
        <v>73.111003040683997</v>
      </c>
      <c r="M6570">
        <v>25</v>
      </c>
      <c r="N6570">
        <v>1</v>
      </c>
      <c r="O6570" s="73">
        <v>72.991628830552898</v>
      </c>
      <c r="P6570">
        <v>25</v>
      </c>
      <c r="Q6570">
        <v>1</v>
      </c>
      <c r="R6570">
        <v>25</v>
      </c>
      <c r="S6570">
        <v>1</v>
      </c>
      <c r="T6570">
        <v>49.350007453561403</v>
      </c>
      <c r="U6570">
        <v>0.85570036160887297</v>
      </c>
      <c r="V6570">
        <v>18</v>
      </c>
      <c r="W6570">
        <v>0.18496022443035201</v>
      </c>
      <c r="X6570">
        <v>3</v>
      </c>
      <c r="Y6570">
        <v>25</v>
      </c>
      <c r="Z6570">
        <v>1</v>
      </c>
      <c r="AA6570">
        <v>55.318471330580401</v>
      </c>
      <c r="AB6570">
        <v>20</v>
      </c>
      <c r="AC6570">
        <v>0.89407523519618304</v>
      </c>
      <c r="AD6570">
        <v>5</v>
      </c>
      <c r="AE6570">
        <v>0.105924764803816</v>
      </c>
      <c r="AF6570">
        <v>0</v>
      </c>
      <c r="AG6570">
        <v>0</v>
      </c>
      <c r="AH6570">
        <v>0</v>
      </c>
      <c r="AI6570">
        <v>0</v>
      </c>
      <c r="AJ6570" s="73">
        <v>76.319770460769007</v>
      </c>
      <c r="AK6570">
        <v>25</v>
      </c>
      <c r="AL6570">
        <v>1</v>
      </c>
      <c r="AM6570">
        <v>0</v>
      </c>
      <c r="AN6570">
        <v>0</v>
      </c>
      <c r="AO6570">
        <v>0</v>
      </c>
      <c r="AP6570">
        <v>0</v>
      </c>
      <c r="AQ6570">
        <v>25</v>
      </c>
      <c r="AR6570">
        <v>1</v>
      </c>
      <c r="AS6570">
        <v>0</v>
      </c>
      <c r="AT6570">
        <v>0</v>
      </c>
      <c r="AU6570">
        <v>0</v>
      </c>
      <c r="AV6570">
        <v>0</v>
      </c>
      <c r="AW6570">
        <v>25</v>
      </c>
      <c r="AX6570">
        <v>1</v>
      </c>
      <c r="AY6570" s="73">
        <v>65.429630829277997</v>
      </c>
      <c r="AZ6570">
        <v>25</v>
      </c>
      <c r="BA6570">
        <v>1</v>
      </c>
      <c r="BB6570">
        <v>24</v>
      </c>
      <c r="BC6570">
        <v>0.89350450134849502</v>
      </c>
      <c r="BD6570">
        <v>1</v>
      </c>
      <c r="BE6570">
        <v>0.106495498651504</v>
      </c>
      <c r="BF6570">
        <v>73.111003040683997</v>
      </c>
      <c r="BG6570">
        <v>72.991628830552898</v>
      </c>
      <c r="BH6570">
        <v>65.429630829277997</v>
      </c>
      <c r="BI6570">
        <v>76.319770460769007</v>
      </c>
    </row>
    <row r="6571" spans="1:61" x14ac:dyDescent="0.25">
      <c r="A6571" s="10" t="str">
        <f>VLOOKUP(D6571,'Index-Relations'!E:F,2,FALSE)</f>
        <v>BM</v>
      </c>
      <c r="B6571" t="s">
        <v>3450</v>
      </c>
      <c r="C6571" s="53" t="s">
        <v>2764</v>
      </c>
      <c r="D6571" s="59" t="s">
        <v>3314</v>
      </c>
      <c r="E6571" s="59" t="s">
        <v>9987</v>
      </c>
      <c r="F6571" t="s">
        <v>2195</v>
      </c>
      <c r="G6571" t="s">
        <v>2191</v>
      </c>
      <c r="H6571" t="s">
        <v>2196</v>
      </c>
      <c r="I6571" s="52">
        <v>45537</v>
      </c>
      <c r="J6571" t="s">
        <v>2457</v>
      </c>
      <c r="K6571">
        <v>25</v>
      </c>
      <c r="L6571" s="73">
        <v>72.695926252690995</v>
      </c>
      <c r="M6571">
        <v>25</v>
      </c>
      <c r="N6571">
        <v>1</v>
      </c>
      <c r="O6571" s="73">
        <v>72.505696136105001</v>
      </c>
      <c r="P6571">
        <v>25</v>
      </c>
      <c r="Q6571">
        <v>1</v>
      </c>
      <c r="R6571">
        <v>25</v>
      </c>
      <c r="S6571">
        <v>1</v>
      </c>
      <c r="T6571">
        <v>49.265486230208502</v>
      </c>
      <c r="U6571">
        <v>0.81999873648380905</v>
      </c>
      <c r="V6571">
        <v>18</v>
      </c>
      <c r="W6571">
        <v>0.12674222108441599</v>
      </c>
      <c r="X6571">
        <v>3</v>
      </c>
      <c r="Y6571">
        <v>25</v>
      </c>
      <c r="Z6571">
        <v>1</v>
      </c>
      <c r="AA6571">
        <v>43.896237867968701</v>
      </c>
      <c r="AB6571">
        <v>20</v>
      </c>
      <c r="AC6571">
        <v>0.88687505477570705</v>
      </c>
      <c r="AD6571">
        <v>5</v>
      </c>
      <c r="AE6571">
        <v>0.11312494522429201</v>
      </c>
      <c r="AF6571">
        <v>0</v>
      </c>
      <c r="AG6571">
        <v>6.9390000000000004E-17</v>
      </c>
      <c r="AH6571">
        <v>0</v>
      </c>
      <c r="AI6571">
        <v>0</v>
      </c>
      <c r="AJ6571" s="73">
        <v>75.971967071495001</v>
      </c>
      <c r="AK6571">
        <v>25</v>
      </c>
      <c r="AL6571">
        <v>1</v>
      </c>
      <c r="AM6571">
        <v>0</v>
      </c>
      <c r="AN6571">
        <v>0</v>
      </c>
      <c r="AO6571">
        <v>0</v>
      </c>
      <c r="AP6571">
        <v>0</v>
      </c>
      <c r="AQ6571">
        <v>25</v>
      </c>
      <c r="AR6571">
        <v>1</v>
      </c>
      <c r="AS6571">
        <v>0</v>
      </c>
      <c r="AT6571">
        <v>0</v>
      </c>
      <c r="AU6571">
        <v>0</v>
      </c>
      <c r="AV6571">
        <v>0</v>
      </c>
      <c r="AW6571">
        <v>25</v>
      </c>
      <c r="AX6571">
        <v>1</v>
      </c>
      <c r="AY6571" s="73">
        <v>64.988341525517995</v>
      </c>
      <c r="AZ6571">
        <v>25</v>
      </c>
      <c r="BA6571">
        <v>1</v>
      </c>
      <c r="BB6571">
        <v>24</v>
      </c>
      <c r="BC6571">
        <v>0.89473626096119696</v>
      </c>
      <c r="BD6571">
        <v>1</v>
      </c>
      <c r="BE6571">
        <v>0.105263739038802</v>
      </c>
      <c r="BF6571">
        <v>72.695926252690995</v>
      </c>
      <c r="BG6571">
        <v>72.505696136105001</v>
      </c>
      <c r="BH6571">
        <v>64.988341525517995</v>
      </c>
      <c r="BI6571">
        <v>75.971967071495001</v>
      </c>
    </row>
    <row r="6572" spans="1:61" x14ac:dyDescent="0.25">
      <c r="A6572" s="10" t="str">
        <f>VLOOKUP(D6572,'Index-Relations'!E:F,2,FALSE)</f>
        <v>BM</v>
      </c>
      <c r="B6572" t="s">
        <v>3450</v>
      </c>
      <c r="C6572" s="53" t="s">
        <v>3350</v>
      </c>
      <c r="D6572" s="59" t="s">
        <v>3314</v>
      </c>
      <c r="E6572" s="59" t="s">
        <v>9988</v>
      </c>
      <c r="F6572" t="s">
        <v>2195</v>
      </c>
      <c r="G6572" t="s">
        <v>2191</v>
      </c>
      <c r="H6572" t="s">
        <v>2196</v>
      </c>
      <c r="I6572" s="52">
        <v>45505</v>
      </c>
      <c r="J6572" t="s">
        <v>2457</v>
      </c>
      <c r="K6572">
        <v>25</v>
      </c>
      <c r="L6572" s="73">
        <v>72.602146331557904</v>
      </c>
      <c r="M6572">
        <v>25</v>
      </c>
      <c r="N6572">
        <v>1</v>
      </c>
      <c r="O6572" s="73">
        <v>72.346590342634002</v>
      </c>
      <c r="P6572">
        <v>25</v>
      </c>
      <c r="Q6572">
        <v>1</v>
      </c>
      <c r="R6572">
        <v>25</v>
      </c>
      <c r="S6572">
        <v>1</v>
      </c>
      <c r="T6572">
        <v>49.710224212025302</v>
      </c>
      <c r="U6572">
        <v>0.79958938956946202</v>
      </c>
      <c r="V6572">
        <v>18</v>
      </c>
      <c r="W6572">
        <v>0.133202498223187</v>
      </c>
      <c r="X6572">
        <v>3</v>
      </c>
      <c r="Y6572">
        <v>25</v>
      </c>
      <c r="Z6572">
        <v>0.999999999999999</v>
      </c>
      <c r="AA6572">
        <v>43.359321535360799</v>
      </c>
      <c r="AB6572">
        <v>20</v>
      </c>
      <c r="AC6572">
        <v>0.88208642566571704</v>
      </c>
      <c r="AD6572">
        <v>5</v>
      </c>
      <c r="AE6572">
        <v>0.117913574334282</v>
      </c>
      <c r="AF6572">
        <v>0</v>
      </c>
      <c r="AG6572">
        <v>0</v>
      </c>
      <c r="AH6572">
        <v>0</v>
      </c>
      <c r="AI6572">
        <v>0</v>
      </c>
      <c r="AJ6572" s="73">
        <v>75.911638925509905</v>
      </c>
      <c r="AK6572">
        <v>25</v>
      </c>
      <c r="AL6572">
        <v>1</v>
      </c>
      <c r="AM6572">
        <v>0</v>
      </c>
      <c r="AN6572">
        <v>0</v>
      </c>
      <c r="AO6572">
        <v>0</v>
      </c>
      <c r="AP6572">
        <v>0</v>
      </c>
      <c r="AQ6572">
        <v>25</v>
      </c>
      <c r="AR6572">
        <v>0.999999999999999</v>
      </c>
      <c r="AS6572">
        <v>0</v>
      </c>
      <c r="AT6572">
        <v>0</v>
      </c>
      <c r="AU6572">
        <v>0</v>
      </c>
      <c r="AV6572">
        <v>0</v>
      </c>
      <c r="AW6572">
        <v>25</v>
      </c>
      <c r="AX6572">
        <v>1</v>
      </c>
      <c r="AY6572" s="73">
        <v>64.947998051043001</v>
      </c>
      <c r="AZ6572">
        <v>25</v>
      </c>
      <c r="BA6572">
        <v>1</v>
      </c>
      <c r="BB6572">
        <v>24</v>
      </c>
      <c r="BC6572">
        <v>0.89086983282675303</v>
      </c>
      <c r="BD6572">
        <v>1</v>
      </c>
      <c r="BE6572">
        <v>0.109130167173246</v>
      </c>
      <c r="BF6572">
        <v>72.602146331557904</v>
      </c>
      <c r="BG6572">
        <v>72.346590342634002</v>
      </c>
      <c r="BH6572">
        <v>64.947998051043001</v>
      </c>
      <c r="BI6572">
        <v>75.911638925509905</v>
      </c>
    </row>
    <row r="6573" spans="1:61" x14ac:dyDescent="0.25">
      <c r="A6573" s="10" t="str">
        <f>VLOOKUP(D6573,'Index-Relations'!E:F,2,FALSE)</f>
        <v>BM</v>
      </c>
      <c r="B6573" t="s">
        <v>3450</v>
      </c>
      <c r="C6573" s="53" t="s">
        <v>2765</v>
      </c>
      <c r="D6573" s="59" t="s">
        <v>3314</v>
      </c>
      <c r="E6573" s="59" t="s">
        <v>9989</v>
      </c>
      <c r="F6573" t="s">
        <v>2195</v>
      </c>
      <c r="G6573" t="s">
        <v>2191</v>
      </c>
      <c r="H6573" t="s">
        <v>2196</v>
      </c>
      <c r="I6573" s="52">
        <v>45474</v>
      </c>
      <c r="J6573" t="s">
        <v>2457</v>
      </c>
      <c r="K6573">
        <v>25</v>
      </c>
      <c r="L6573" s="73">
        <v>72.474349944408999</v>
      </c>
      <c r="M6573">
        <v>25</v>
      </c>
      <c r="N6573">
        <v>1</v>
      </c>
      <c r="O6573" s="73">
        <v>72.1463692383129</v>
      </c>
      <c r="P6573">
        <v>25</v>
      </c>
      <c r="Q6573">
        <v>1</v>
      </c>
      <c r="R6573">
        <v>25</v>
      </c>
      <c r="S6573">
        <v>1</v>
      </c>
      <c r="T6573">
        <v>49.463563038083201</v>
      </c>
      <c r="U6573">
        <v>0.80266331812464797</v>
      </c>
      <c r="V6573">
        <v>18</v>
      </c>
      <c r="W6573">
        <v>0.141915126844089</v>
      </c>
      <c r="X6573">
        <v>3</v>
      </c>
      <c r="Y6573">
        <v>25</v>
      </c>
      <c r="Z6573">
        <v>0.999999999999999</v>
      </c>
      <c r="AA6573">
        <v>41.932206374247201</v>
      </c>
      <c r="AB6573">
        <v>20</v>
      </c>
      <c r="AC6573">
        <v>0.88141319555238995</v>
      </c>
      <c r="AD6573">
        <v>5</v>
      </c>
      <c r="AE6573">
        <v>0.118586804447609</v>
      </c>
      <c r="AF6573">
        <v>0</v>
      </c>
      <c r="AG6573">
        <v>8.3269999999999995E-17</v>
      </c>
      <c r="AH6573">
        <v>0</v>
      </c>
      <c r="AI6573">
        <v>0</v>
      </c>
      <c r="AJ6573" s="73">
        <v>75.765602109838994</v>
      </c>
      <c r="AK6573">
        <v>25</v>
      </c>
      <c r="AL6573">
        <v>1</v>
      </c>
      <c r="AM6573">
        <v>0</v>
      </c>
      <c r="AN6573">
        <v>0</v>
      </c>
      <c r="AO6573">
        <v>0</v>
      </c>
      <c r="AP6573">
        <v>0</v>
      </c>
      <c r="AQ6573">
        <v>25</v>
      </c>
      <c r="AR6573">
        <v>1</v>
      </c>
      <c r="AS6573">
        <v>0</v>
      </c>
      <c r="AT6573">
        <v>0</v>
      </c>
      <c r="AU6573">
        <v>0</v>
      </c>
      <c r="AV6573">
        <v>0</v>
      </c>
      <c r="AW6573">
        <v>25</v>
      </c>
      <c r="AX6573">
        <v>1</v>
      </c>
      <c r="AY6573" s="73">
        <v>64.953799617456994</v>
      </c>
      <c r="AZ6573">
        <v>25</v>
      </c>
      <c r="BA6573">
        <v>1</v>
      </c>
      <c r="BB6573">
        <v>24</v>
      </c>
      <c r="BC6573">
        <v>0.89592628864456203</v>
      </c>
      <c r="BD6573">
        <v>1</v>
      </c>
      <c r="BE6573">
        <v>0.104073711355437</v>
      </c>
      <c r="BF6573">
        <v>72.474349944408999</v>
      </c>
      <c r="BG6573">
        <v>72.1463692383129</v>
      </c>
      <c r="BH6573">
        <v>64.953799617456994</v>
      </c>
      <c r="BI6573">
        <v>75.765602109838994</v>
      </c>
    </row>
    <row r="6574" spans="1:61" x14ac:dyDescent="0.25">
      <c r="A6574" s="10" t="str">
        <f>VLOOKUP(D6574,'Index-Relations'!E:F,2,FALSE)</f>
        <v>BM</v>
      </c>
      <c r="B6574" t="s">
        <v>3450</v>
      </c>
      <c r="C6574" s="53" t="s">
        <v>2766</v>
      </c>
      <c r="D6574" s="59" t="s">
        <v>3314</v>
      </c>
      <c r="E6574" s="59" t="s">
        <v>9990</v>
      </c>
      <c r="F6574" t="s">
        <v>2195</v>
      </c>
      <c r="G6574" t="s">
        <v>2191</v>
      </c>
      <c r="H6574" t="s">
        <v>2196</v>
      </c>
      <c r="I6574" s="52">
        <v>45446</v>
      </c>
      <c r="J6574" t="s">
        <v>2457</v>
      </c>
      <c r="K6574">
        <v>25</v>
      </c>
      <c r="L6574" s="73">
        <v>75.078129321471906</v>
      </c>
      <c r="M6574">
        <v>25</v>
      </c>
      <c r="N6574">
        <v>1</v>
      </c>
      <c r="O6574" s="73">
        <v>75.410429001578905</v>
      </c>
      <c r="P6574">
        <v>25</v>
      </c>
      <c r="Q6574">
        <v>1</v>
      </c>
      <c r="R6574">
        <v>25</v>
      </c>
      <c r="S6574">
        <v>1</v>
      </c>
      <c r="T6574">
        <v>49.934881890205297</v>
      </c>
      <c r="U6574">
        <v>0.83989433125845003</v>
      </c>
      <c r="V6574">
        <v>20</v>
      </c>
      <c r="W6574">
        <v>0.154821598456027</v>
      </c>
      <c r="X6574">
        <v>5</v>
      </c>
      <c r="Y6574">
        <v>25</v>
      </c>
      <c r="Z6574">
        <v>1</v>
      </c>
      <c r="AA6574">
        <v>72.317099035978003</v>
      </c>
      <c r="AB6574">
        <v>21</v>
      </c>
      <c r="AC6574">
        <v>0.91132498418434205</v>
      </c>
      <c r="AD6574">
        <v>4</v>
      </c>
      <c r="AE6574">
        <v>8.8675015815657801E-2</v>
      </c>
      <c r="AF6574">
        <v>0</v>
      </c>
      <c r="AG6574">
        <v>0</v>
      </c>
      <c r="AH6574">
        <v>0</v>
      </c>
      <c r="AI6574">
        <v>0</v>
      </c>
      <c r="AJ6574" s="73">
        <v>77.9771623364649</v>
      </c>
      <c r="AK6574">
        <v>25</v>
      </c>
      <c r="AL6574">
        <v>1</v>
      </c>
      <c r="AM6574">
        <v>0</v>
      </c>
      <c r="AN6574">
        <v>0</v>
      </c>
      <c r="AO6574">
        <v>0</v>
      </c>
      <c r="AP6574">
        <v>0</v>
      </c>
      <c r="AQ6574">
        <v>25</v>
      </c>
      <c r="AR6574">
        <v>0.999999999999999</v>
      </c>
      <c r="AS6574">
        <v>0</v>
      </c>
      <c r="AT6574">
        <v>0</v>
      </c>
      <c r="AU6574">
        <v>0</v>
      </c>
      <c r="AV6574">
        <v>0</v>
      </c>
      <c r="AW6574">
        <v>25</v>
      </c>
      <c r="AX6574">
        <v>0.999999999999999</v>
      </c>
      <c r="AY6574" s="73">
        <v>66.735866297130002</v>
      </c>
      <c r="AZ6574">
        <v>25</v>
      </c>
      <c r="BA6574">
        <v>1</v>
      </c>
      <c r="BB6574">
        <v>24</v>
      </c>
      <c r="BC6574">
        <v>0.87500384215683202</v>
      </c>
      <c r="BD6574">
        <v>1</v>
      </c>
      <c r="BE6574">
        <v>0.12499615784316701</v>
      </c>
      <c r="BF6574">
        <v>75.078129321471906</v>
      </c>
      <c r="BG6574">
        <v>75.410429001578905</v>
      </c>
      <c r="BH6574">
        <v>66.735866297130002</v>
      </c>
      <c r="BI6574">
        <v>77.9771623364649</v>
      </c>
    </row>
    <row r="6575" spans="1:61" x14ac:dyDescent="0.25">
      <c r="A6575" s="10" t="str">
        <f>VLOOKUP(D6575,'Index-Relations'!E:F,2,FALSE)</f>
        <v>BM</v>
      </c>
      <c r="B6575" t="s">
        <v>3450</v>
      </c>
      <c r="C6575" s="53" t="s">
        <v>2767</v>
      </c>
      <c r="D6575" s="59" t="s">
        <v>3314</v>
      </c>
      <c r="E6575" s="59" t="s">
        <v>9991</v>
      </c>
      <c r="F6575" t="s">
        <v>2195</v>
      </c>
      <c r="G6575" t="s">
        <v>2191</v>
      </c>
      <c r="H6575" t="s">
        <v>2196</v>
      </c>
      <c r="I6575" s="52">
        <v>45414</v>
      </c>
      <c r="J6575" t="s">
        <v>2457</v>
      </c>
      <c r="K6575">
        <v>25</v>
      </c>
      <c r="L6575" s="73">
        <v>74.967739806859001</v>
      </c>
      <c r="M6575">
        <v>25</v>
      </c>
      <c r="N6575">
        <v>1</v>
      </c>
      <c r="O6575" s="73">
        <v>75.326390118202994</v>
      </c>
      <c r="P6575">
        <v>25</v>
      </c>
      <c r="Q6575">
        <v>1</v>
      </c>
      <c r="R6575">
        <v>25</v>
      </c>
      <c r="S6575">
        <v>0.999999999999999</v>
      </c>
      <c r="T6575">
        <v>50.0779627449215</v>
      </c>
      <c r="U6575">
        <v>0.83894091045629204</v>
      </c>
      <c r="V6575">
        <v>20</v>
      </c>
      <c r="W6575">
        <v>0.15632394526776799</v>
      </c>
      <c r="X6575">
        <v>5</v>
      </c>
      <c r="Y6575">
        <v>25</v>
      </c>
      <c r="Z6575">
        <v>0.999999999999999</v>
      </c>
      <c r="AA6575">
        <v>71.487018165174305</v>
      </c>
      <c r="AB6575">
        <v>21</v>
      </c>
      <c r="AC6575">
        <v>0.90863275821974698</v>
      </c>
      <c r="AD6575">
        <v>4</v>
      </c>
      <c r="AE6575">
        <v>9.13672417802526E-2</v>
      </c>
      <c r="AF6575">
        <v>0</v>
      </c>
      <c r="AG6575">
        <v>5.5510000000000001E-17</v>
      </c>
      <c r="AH6575">
        <v>0</v>
      </c>
      <c r="AI6575">
        <v>0</v>
      </c>
      <c r="AJ6575" s="73">
        <v>77.856774032229893</v>
      </c>
      <c r="AK6575">
        <v>25</v>
      </c>
      <c r="AL6575">
        <v>1</v>
      </c>
      <c r="AM6575">
        <v>0</v>
      </c>
      <c r="AN6575">
        <v>0</v>
      </c>
      <c r="AO6575">
        <v>0</v>
      </c>
      <c r="AP6575">
        <v>0</v>
      </c>
      <c r="AQ6575">
        <v>25</v>
      </c>
      <c r="AR6575">
        <v>0.999999999999999</v>
      </c>
      <c r="AS6575">
        <v>0</v>
      </c>
      <c r="AT6575">
        <v>0</v>
      </c>
      <c r="AU6575">
        <v>0</v>
      </c>
      <c r="AV6575">
        <v>0</v>
      </c>
      <c r="AW6575">
        <v>25</v>
      </c>
      <c r="AX6575">
        <v>0.999999999999999</v>
      </c>
      <c r="AY6575" s="73">
        <v>66.629050423907003</v>
      </c>
      <c r="AZ6575">
        <v>25</v>
      </c>
      <c r="BA6575">
        <v>1</v>
      </c>
      <c r="BB6575">
        <v>24</v>
      </c>
      <c r="BC6575">
        <v>0.87700834795578397</v>
      </c>
      <c r="BD6575">
        <v>1</v>
      </c>
      <c r="BE6575">
        <v>0.122991652044215</v>
      </c>
      <c r="BF6575">
        <v>74.967739806859001</v>
      </c>
      <c r="BG6575">
        <v>75.326390118202994</v>
      </c>
      <c r="BH6575">
        <v>66.629050423907003</v>
      </c>
      <c r="BI6575">
        <v>77.856774032229893</v>
      </c>
    </row>
    <row r="6576" spans="1:61" x14ac:dyDescent="0.25">
      <c r="A6576" s="10" t="str">
        <f>VLOOKUP(D6576,'Index-Relations'!E:F,2,FALSE)</f>
        <v>BM</v>
      </c>
      <c r="B6576" t="s">
        <v>3450</v>
      </c>
      <c r="C6576" s="53" t="s">
        <v>2768</v>
      </c>
      <c r="D6576" s="59" t="s">
        <v>3314</v>
      </c>
      <c r="E6576" s="59" t="s">
        <v>9992</v>
      </c>
      <c r="F6576" t="s">
        <v>2195</v>
      </c>
      <c r="G6576" t="s">
        <v>2191</v>
      </c>
      <c r="H6576" t="s">
        <v>2196</v>
      </c>
      <c r="I6576" s="52">
        <v>45383</v>
      </c>
      <c r="J6576" t="s">
        <v>2457</v>
      </c>
      <c r="K6576">
        <v>25</v>
      </c>
      <c r="L6576">
        <v>78.622463546480802</v>
      </c>
      <c r="M6576">
        <v>25</v>
      </c>
      <c r="N6576">
        <v>1</v>
      </c>
      <c r="O6576">
        <v>78.671797644642993</v>
      </c>
      <c r="P6576">
        <v>25</v>
      </c>
      <c r="Q6576">
        <v>1</v>
      </c>
      <c r="R6576">
        <v>25</v>
      </c>
      <c r="S6576">
        <v>1</v>
      </c>
      <c r="T6576">
        <v>50.435873790016302</v>
      </c>
      <c r="U6576">
        <v>0.84055123483897198</v>
      </c>
      <c r="V6576">
        <v>20</v>
      </c>
      <c r="W6576">
        <v>0.15822800826693301</v>
      </c>
      <c r="X6576">
        <v>5</v>
      </c>
      <c r="Y6576">
        <v>25</v>
      </c>
      <c r="Z6576">
        <v>1</v>
      </c>
      <c r="AA6576">
        <v>71.555759242531394</v>
      </c>
      <c r="AB6576">
        <v>21</v>
      </c>
      <c r="AC6576">
        <v>0.91170669410817395</v>
      </c>
      <c r="AD6576">
        <v>4</v>
      </c>
      <c r="AE6576">
        <v>8.8293305891825394E-2</v>
      </c>
      <c r="AF6576">
        <v>0</v>
      </c>
      <c r="AG6576">
        <v>2.776E-17</v>
      </c>
      <c r="AH6576">
        <v>0</v>
      </c>
      <c r="AI6576">
        <v>0</v>
      </c>
      <c r="AJ6576">
        <v>82.069460851452902</v>
      </c>
      <c r="AK6576">
        <v>25</v>
      </c>
      <c r="AL6576">
        <v>1</v>
      </c>
      <c r="AM6576">
        <v>0</v>
      </c>
      <c r="AN6576">
        <v>0</v>
      </c>
      <c r="AO6576">
        <v>0</v>
      </c>
      <c r="AP6576">
        <v>0</v>
      </c>
      <c r="AQ6576">
        <v>25</v>
      </c>
      <c r="AR6576">
        <v>1</v>
      </c>
      <c r="AS6576">
        <v>0</v>
      </c>
      <c r="AT6576">
        <v>0</v>
      </c>
      <c r="AU6576">
        <v>0</v>
      </c>
      <c r="AV6576">
        <v>0</v>
      </c>
      <c r="AW6576">
        <v>25</v>
      </c>
      <c r="AX6576">
        <v>0.999999999999999</v>
      </c>
      <c r="AY6576">
        <v>69.896524604441595</v>
      </c>
      <c r="AZ6576">
        <v>25</v>
      </c>
      <c r="BA6576">
        <v>1</v>
      </c>
      <c r="BB6576">
        <v>24</v>
      </c>
      <c r="BC6576">
        <v>0.885270159584015</v>
      </c>
      <c r="BD6576">
        <v>1</v>
      </c>
      <c r="BE6576">
        <v>0.114729840415984</v>
      </c>
      <c r="BF6576">
        <v>75.477522683068997</v>
      </c>
      <c r="BG6576">
        <v>75.654813987318903</v>
      </c>
      <c r="BH6576">
        <v>67.419138431043905</v>
      </c>
      <c r="BI6576">
        <v>78.234247584393998</v>
      </c>
    </row>
    <row r="6577" spans="1:61" x14ac:dyDescent="0.25">
      <c r="A6577" s="10" t="str">
        <f>VLOOKUP(D6577,'Index-Relations'!E:F,2,FALSE)</f>
        <v>BM</v>
      </c>
      <c r="B6577" t="s">
        <v>3450</v>
      </c>
      <c r="C6577" s="53" t="s">
        <v>2769</v>
      </c>
      <c r="D6577" s="59" t="s">
        <v>3314</v>
      </c>
      <c r="E6577" s="59" t="s">
        <v>9993</v>
      </c>
      <c r="F6577" t="s">
        <v>2195</v>
      </c>
      <c r="G6577" t="s">
        <v>2191</v>
      </c>
      <c r="H6577" t="s">
        <v>2196</v>
      </c>
      <c r="I6577" s="52">
        <v>45352</v>
      </c>
      <c r="J6577" t="s">
        <v>2457</v>
      </c>
      <c r="K6577">
        <v>25</v>
      </c>
      <c r="L6577">
        <v>78.581100198457705</v>
      </c>
      <c r="M6577">
        <v>25</v>
      </c>
      <c r="N6577">
        <v>1</v>
      </c>
      <c r="O6577">
        <v>78.476219476150604</v>
      </c>
      <c r="P6577">
        <v>25</v>
      </c>
      <c r="Q6577">
        <v>1</v>
      </c>
      <c r="R6577">
        <v>25</v>
      </c>
      <c r="S6577">
        <v>1</v>
      </c>
      <c r="T6577">
        <v>50.074725315493801</v>
      </c>
      <c r="U6577">
        <v>0.82711895593135598</v>
      </c>
      <c r="V6577">
        <v>20</v>
      </c>
      <c r="W6577">
        <v>0.157106518021915</v>
      </c>
      <c r="X6577">
        <v>5</v>
      </c>
      <c r="Y6577">
        <v>25</v>
      </c>
      <c r="Z6577">
        <v>1</v>
      </c>
      <c r="AA6577">
        <v>72.135923979407295</v>
      </c>
      <c r="AB6577">
        <v>21</v>
      </c>
      <c r="AC6577">
        <v>0.91308126180112303</v>
      </c>
      <c r="AD6577">
        <v>4</v>
      </c>
      <c r="AE6577">
        <v>8.69187381988763E-2</v>
      </c>
      <c r="AF6577">
        <v>0</v>
      </c>
      <c r="AG6577">
        <v>0</v>
      </c>
      <c r="AH6577">
        <v>0</v>
      </c>
      <c r="AI6577">
        <v>0</v>
      </c>
      <c r="AJ6577">
        <v>81.950036295904496</v>
      </c>
      <c r="AK6577">
        <v>25</v>
      </c>
      <c r="AL6577">
        <v>1</v>
      </c>
      <c r="AM6577">
        <v>0</v>
      </c>
      <c r="AN6577">
        <v>0</v>
      </c>
      <c r="AO6577">
        <v>0</v>
      </c>
      <c r="AP6577">
        <v>0</v>
      </c>
      <c r="AQ6577">
        <v>25</v>
      </c>
      <c r="AR6577">
        <v>1</v>
      </c>
      <c r="AS6577">
        <v>0</v>
      </c>
      <c r="AT6577">
        <v>0</v>
      </c>
      <c r="AU6577">
        <v>0</v>
      </c>
      <c r="AV6577">
        <v>0</v>
      </c>
      <c r="AW6577">
        <v>25</v>
      </c>
      <c r="AX6577">
        <v>1</v>
      </c>
      <c r="AY6577">
        <v>70.195733731042196</v>
      </c>
      <c r="AZ6577">
        <v>25</v>
      </c>
      <c r="BA6577">
        <v>1</v>
      </c>
      <c r="BB6577">
        <v>24</v>
      </c>
      <c r="BC6577">
        <v>0.89756638107803399</v>
      </c>
      <c r="BD6577">
        <v>1</v>
      </c>
      <c r="BE6577">
        <v>0.10243361892196499</v>
      </c>
      <c r="BF6577">
        <v>75.463305819382001</v>
      </c>
      <c r="BG6577">
        <v>75.503589073070998</v>
      </c>
      <c r="BH6577">
        <v>67.678247333664999</v>
      </c>
      <c r="BI6577">
        <v>78.207138996346004</v>
      </c>
    </row>
    <row r="6578" spans="1:61" x14ac:dyDescent="0.25">
      <c r="A6578" s="10" t="str">
        <f>VLOOKUP(D6578,'Index-Relations'!E:F,2,FALSE)</f>
        <v>BM</v>
      </c>
      <c r="B6578" t="s">
        <v>3450</v>
      </c>
      <c r="C6578" s="53" t="s">
        <v>2770</v>
      </c>
      <c r="D6578" s="59" t="s">
        <v>3314</v>
      </c>
      <c r="E6578" s="59" t="s">
        <v>9994</v>
      </c>
      <c r="F6578" t="s">
        <v>2195</v>
      </c>
      <c r="G6578" t="s">
        <v>2191</v>
      </c>
      <c r="H6578" t="s">
        <v>2196</v>
      </c>
      <c r="I6578" s="52">
        <v>45323</v>
      </c>
      <c r="J6578" t="s">
        <v>2457</v>
      </c>
      <c r="K6578">
        <v>25</v>
      </c>
      <c r="L6578">
        <v>78.842042617733398</v>
      </c>
      <c r="M6578">
        <v>25</v>
      </c>
      <c r="N6578">
        <v>1</v>
      </c>
      <c r="O6578">
        <v>78.828585982982304</v>
      </c>
      <c r="P6578">
        <v>25</v>
      </c>
      <c r="Q6578">
        <v>1</v>
      </c>
      <c r="R6578">
        <v>25</v>
      </c>
      <c r="S6578">
        <v>1</v>
      </c>
      <c r="T6578">
        <v>50.309612164051501</v>
      </c>
      <c r="U6578">
        <v>0.834967164441898</v>
      </c>
      <c r="V6578">
        <v>20</v>
      </c>
      <c r="W6578">
        <v>0.16038684835865699</v>
      </c>
      <c r="X6578">
        <v>5</v>
      </c>
      <c r="Y6578">
        <v>25</v>
      </c>
      <c r="Z6578">
        <v>1</v>
      </c>
      <c r="AA6578">
        <v>71.833476186072303</v>
      </c>
      <c r="AB6578">
        <v>21</v>
      </c>
      <c r="AC6578">
        <v>0.91433689731281098</v>
      </c>
      <c r="AD6578">
        <v>4</v>
      </c>
      <c r="AE6578">
        <v>8.56631026871882E-2</v>
      </c>
      <c r="AF6578">
        <v>0</v>
      </c>
      <c r="AG6578">
        <v>4.1629999999999998E-17</v>
      </c>
      <c r="AH6578">
        <v>0</v>
      </c>
      <c r="AI6578">
        <v>0</v>
      </c>
      <c r="AJ6578">
        <v>82.172878002073105</v>
      </c>
      <c r="AK6578">
        <v>25</v>
      </c>
      <c r="AL6578">
        <v>1</v>
      </c>
      <c r="AM6578">
        <v>0</v>
      </c>
      <c r="AN6578">
        <v>0</v>
      </c>
      <c r="AO6578">
        <v>0</v>
      </c>
      <c r="AP6578">
        <v>0</v>
      </c>
      <c r="AQ6578">
        <v>25</v>
      </c>
      <c r="AR6578">
        <v>0.999999999999999</v>
      </c>
      <c r="AS6578">
        <v>0</v>
      </c>
      <c r="AT6578">
        <v>0</v>
      </c>
      <c r="AU6578">
        <v>0</v>
      </c>
      <c r="AV6578">
        <v>0</v>
      </c>
      <c r="AW6578">
        <v>25</v>
      </c>
      <c r="AX6578">
        <v>1</v>
      </c>
      <c r="AY6578">
        <v>70.3836088823263</v>
      </c>
      <c r="AZ6578">
        <v>25</v>
      </c>
      <c r="BA6578">
        <v>1</v>
      </c>
      <c r="BB6578">
        <v>24</v>
      </c>
      <c r="BC6578">
        <v>0.89399566098239003</v>
      </c>
      <c r="BD6578">
        <v>1</v>
      </c>
      <c r="BE6578">
        <v>0.106004339017609</v>
      </c>
      <c r="BF6578">
        <v>75.704063800043997</v>
      </c>
      <c r="BG6578">
        <v>75.830744135046999</v>
      </c>
      <c r="BH6578">
        <v>67.837066594015994</v>
      </c>
      <c r="BI6578">
        <v>78.3872897881689</v>
      </c>
    </row>
    <row r="6579" spans="1:61" x14ac:dyDescent="0.25">
      <c r="A6579" s="10" t="str">
        <f>VLOOKUP(D6579,'Index-Relations'!E:F,2,FALSE)</f>
        <v>ESG</v>
      </c>
      <c r="B6579" t="s">
        <v>3450</v>
      </c>
      <c r="C6579" s="53" t="s">
        <v>2760</v>
      </c>
      <c r="D6579" s="59" t="s">
        <v>3315</v>
      </c>
      <c r="E6579" s="59" t="s">
        <v>9995</v>
      </c>
      <c r="F6579" t="s">
        <v>2198</v>
      </c>
      <c r="G6579" t="s">
        <v>2197</v>
      </c>
      <c r="H6579" t="s">
        <v>2199</v>
      </c>
      <c r="I6579" s="52">
        <v>45659</v>
      </c>
      <c r="J6579" t="s">
        <v>2457</v>
      </c>
      <c r="K6579">
        <v>35</v>
      </c>
      <c r="L6579" s="73">
        <v>79.953606376373003</v>
      </c>
      <c r="M6579">
        <v>35</v>
      </c>
      <c r="N6579">
        <v>1</v>
      </c>
      <c r="O6579" s="73">
        <v>80.172347098098996</v>
      </c>
      <c r="P6579">
        <v>35</v>
      </c>
      <c r="Q6579">
        <v>1</v>
      </c>
      <c r="R6579">
        <v>35</v>
      </c>
      <c r="S6579">
        <v>1</v>
      </c>
      <c r="T6579">
        <v>50.367971358177698</v>
      </c>
      <c r="U6579">
        <v>0.87224040711893402</v>
      </c>
      <c r="V6579">
        <v>25</v>
      </c>
      <c r="W6579">
        <v>0.131867603383375</v>
      </c>
      <c r="X6579">
        <v>6</v>
      </c>
      <c r="Y6579">
        <v>35</v>
      </c>
      <c r="Z6579">
        <v>0.999999999999999</v>
      </c>
      <c r="AA6579">
        <v>234.89012073591101</v>
      </c>
      <c r="AB6579">
        <v>27</v>
      </c>
      <c r="AC6579">
        <v>0.96621370171818699</v>
      </c>
      <c r="AD6579">
        <v>8</v>
      </c>
      <c r="AE6579">
        <v>3.3786298281811997E-2</v>
      </c>
      <c r="AF6579">
        <v>0</v>
      </c>
      <c r="AG6579">
        <v>1.1102E-16</v>
      </c>
      <c r="AH6579">
        <v>0</v>
      </c>
      <c r="AI6579">
        <v>0</v>
      </c>
      <c r="AJ6579" s="73">
        <v>82.610331749781906</v>
      </c>
      <c r="AK6579">
        <v>35</v>
      </c>
      <c r="AL6579">
        <v>1</v>
      </c>
      <c r="AM6579">
        <v>0</v>
      </c>
      <c r="AN6579">
        <v>0</v>
      </c>
      <c r="AO6579">
        <v>0</v>
      </c>
      <c r="AP6579">
        <v>0</v>
      </c>
      <c r="AQ6579">
        <v>35</v>
      </c>
      <c r="AR6579">
        <v>0.999999999999999</v>
      </c>
      <c r="AS6579">
        <v>0</v>
      </c>
      <c r="AT6579">
        <v>0</v>
      </c>
      <c r="AU6579">
        <v>0</v>
      </c>
      <c r="AV6579">
        <v>0</v>
      </c>
      <c r="AW6579">
        <v>35</v>
      </c>
      <c r="AX6579">
        <v>1</v>
      </c>
      <c r="AY6579" s="73">
        <v>70.929937149003905</v>
      </c>
      <c r="AZ6579">
        <v>35</v>
      </c>
      <c r="BA6579">
        <v>1</v>
      </c>
      <c r="BB6579">
        <v>34</v>
      </c>
      <c r="BC6579">
        <v>0.89271749767721997</v>
      </c>
      <c r="BD6579">
        <v>1</v>
      </c>
      <c r="BE6579">
        <v>0.107282502322779</v>
      </c>
      <c r="BF6579">
        <v>79.953606376373003</v>
      </c>
      <c r="BG6579">
        <v>80.172347098098996</v>
      </c>
      <c r="BH6579">
        <v>70.929937149003905</v>
      </c>
      <c r="BI6579">
        <v>82.610331749781906</v>
      </c>
    </row>
    <row r="6580" spans="1:61" x14ac:dyDescent="0.25">
      <c r="A6580" s="10" t="str">
        <f>VLOOKUP(D6580,'Index-Relations'!E:F,2,FALSE)</f>
        <v>ESG</v>
      </c>
      <c r="B6580" t="s">
        <v>3450</v>
      </c>
      <c r="C6580" s="53" t="s">
        <v>2761</v>
      </c>
      <c r="D6580" s="59" t="s">
        <v>3315</v>
      </c>
      <c r="E6580" s="59" t="s">
        <v>9996</v>
      </c>
      <c r="F6580" t="s">
        <v>2198</v>
      </c>
      <c r="G6580" t="s">
        <v>2197</v>
      </c>
      <c r="H6580" t="s">
        <v>2199</v>
      </c>
      <c r="I6580" s="52">
        <v>45628</v>
      </c>
      <c r="J6580" t="s">
        <v>2457</v>
      </c>
      <c r="K6580">
        <v>35</v>
      </c>
      <c r="L6580" s="73">
        <v>79.338958193561993</v>
      </c>
      <c r="M6580">
        <v>35</v>
      </c>
      <c r="N6580">
        <v>1</v>
      </c>
      <c r="O6580" s="73">
        <v>79.687728762554002</v>
      </c>
      <c r="P6580">
        <v>35</v>
      </c>
      <c r="Q6580">
        <v>1</v>
      </c>
      <c r="R6580">
        <v>35</v>
      </c>
      <c r="S6580">
        <v>1</v>
      </c>
      <c r="T6580">
        <v>49.853331425696503</v>
      </c>
      <c r="U6580">
        <v>0.87208443447946904</v>
      </c>
      <c r="V6580">
        <v>25</v>
      </c>
      <c r="W6580">
        <v>0.18220947663622999</v>
      </c>
      <c r="X6580">
        <v>6</v>
      </c>
      <c r="Y6580">
        <v>35</v>
      </c>
      <c r="Z6580">
        <v>0.999999999999999</v>
      </c>
      <c r="AA6580">
        <v>217.186059187871</v>
      </c>
      <c r="AB6580">
        <v>27</v>
      </c>
      <c r="AC6580">
        <v>0.96309936817671504</v>
      </c>
      <c r="AD6580">
        <v>8</v>
      </c>
      <c r="AE6580">
        <v>3.6900631823284603E-2</v>
      </c>
      <c r="AF6580">
        <v>0</v>
      </c>
      <c r="AG6580">
        <v>1.8735E-16</v>
      </c>
      <c r="AH6580">
        <v>0</v>
      </c>
      <c r="AI6580">
        <v>0</v>
      </c>
      <c r="AJ6580" s="73">
        <v>81.947572479026903</v>
      </c>
      <c r="AK6580">
        <v>35</v>
      </c>
      <c r="AL6580">
        <v>1</v>
      </c>
      <c r="AM6580">
        <v>0</v>
      </c>
      <c r="AN6580">
        <v>0</v>
      </c>
      <c r="AO6580">
        <v>0</v>
      </c>
      <c r="AP6580">
        <v>0</v>
      </c>
      <c r="AQ6580">
        <v>35</v>
      </c>
      <c r="AR6580">
        <v>1</v>
      </c>
      <c r="AS6580">
        <v>0</v>
      </c>
      <c r="AT6580">
        <v>0</v>
      </c>
      <c r="AU6580">
        <v>0</v>
      </c>
      <c r="AV6580">
        <v>0</v>
      </c>
      <c r="AW6580">
        <v>35</v>
      </c>
      <c r="AX6580">
        <v>0.999999999999999</v>
      </c>
      <c r="AY6580" s="73">
        <v>70.372722387506897</v>
      </c>
      <c r="AZ6580">
        <v>35</v>
      </c>
      <c r="BA6580">
        <v>1</v>
      </c>
      <c r="BB6580">
        <v>34</v>
      </c>
      <c r="BC6580">
        <v>0.88851080132797899</v>
      </c>
      <c r="BD6580">
        <v>1</v>
      </c>
      <c r="BE6580">
        <v>0.11148919867202001</v>
      </c>
      <c r="BF6580">
        <v>79.338958193561993</v>
      </c>
      <c r="BG6580">
        <v>79.687728762554002</v>
      </c>
      <c r="BH6580">
        <v>70.372722387506897</v>
      </c>
      <c r="BI6580">
        <v>81.947572479026903</v>
      </c>
    </row>
    <row r="6581" spans="1:61" x14ac:dyDescent="0.25">
      <c r="A6581" s="10" t="str">
        <f>VLOOKUP(D6581,'Index-Relations'!E:F,2,FALSE)</f>
        <v>ESG</v>
      </c>
      <c r="B6581" t="s">
        <v>3450</v>
      </c>
      <c r="C6581" s="53" t="s">
        <v>2762</v>
      </c>
      <c r="D6581" s="59" t="s">
        <v>3315</v>
      </c>
      <c r="E6581" s="59" t="s">
        <v>9997</v>
      </c>
      <c r="F6581" t="s">
        <v>2198</v>
      </c>
      <c r="G6581" t="s">
        <v>2197</v>
      </c>
      <c r="H6581" t="s">
        <v>2199</v>
      </c>
      <c r="I6581" s="52">
        <v>45597</v>
      </c>
      <c r="J6581" t="s">
        <v>2457</v>
      </c>
      <c r="K6581">
        <v>35</v>
      </c>
      <c r="L6581" s="73">
        <v>79.667247636182907</v>
      </c>
      <c r="M6581">
        <v>35</v>
      </c>
      <c r="N6581">
        <v>1</v>
      </c>
      <c r="O6581" s="73">
        <v>79.999320320670904</v>
      </c>
      <c r="P6581">
        <v>35</v>
      </c>
      <c r="Q6581">
        <v>1</v>
      </c>
      <c r="R6581">
        <v>35</v>
      </c>
      <c r="S6581">
        <v>1</v>
      </c>
      <c r="T6581">
        <v>50.184972743193697</v>
      </c>
      <c r="U6581">
        <v>0.87004815222066301</v>
      </c>
      <c r="V6581">
        <v>25</v>
      </c>
      <c r="W6581">
        <v>0.18200496160771101</v>
      </c>
      <c r="X6581">
        <v>6</v>
      </c>
      <c r="Y6581">
        <v>35</v>
      </c>
      <c r="Z6581">
        <v>1</v>
      </c>
      <c r="AA6581">
        <v>206.14245760662399</v>
      </c>
      <c r="AB6581">
        <v>26</v>
      </c>
      <c r="AC6581">
        <v>0.96331357837551801</v>
      </c>
      <c r="AD6581">
        <v>9</v>
      </c>
      <c r="AE6581">
        <v>3.6686421624481401E-2</v>
      </c>
      <c r="AF6581">
        <v>0</v>
      </c>
      <c r="AG6581">
        <v>0</v>
      </c>
      <c r="AH6581">
        <v>0</v>
      </c>
      <c r="AI6581">
        <v>0</v>
      </c>
      <c r="AJ6581" s="73">
        <v>82.266955643000998</v>
      </c>
      <c r="AK6581">
        <v>35</v>
      </c>
      <c r="AL6581">
        <v>1</v>
      </c>
      <c r="AM6581">
        <v>0</v>
      </c>
      <c r="AN6581">
        <v>0</v>
      </c>
      <c r="AO6581">
        <v>0</v>
      </c>
      <c r="AP6581">
        <v>0</v>
      </c>
      <c r="AQ6581">
        <v>35</v>
      </c>
      <c r="AR6581">
        <v>1</v>
      </c>
      <c r="AS6581">
        <v>0</v>
      </c>
      <c r="AT6581">
        <v>0</v>
      </c>
      <c r="AU6581">
        <v>0</v>
      </c>
      <c r="AV6581">
        <v>0</v>
      </c>
      <c r="AW6581">
        <v>35</v>
      </c>
      <c r="AX6581">
        <v>1</v>
      </c>
      <c r="AY6581" s="73">
        <v>70.712794268172004</v>
      </c>
      <c r="AZ6581">
        <v>35</v>
      </c>
      <c r="BA6581">
        <v>1</v>
      </c>
      <c r="BB6581">
        <v>34</v>
      </c>
      <c r="BC6581">
        <v>0.883999351850559</v>
      </c>
      <c r="BD6581">
        <v>1</v>
      </c>
      <c r="BE6581">
        <v>0.11600064814944</v>
      </c>
      <c r="BF6581">
        <v>79.667247636182907</v>
      </c>
      <c r="BG6581">
        <v>79.999320320670904</v>
      </c>
      <c r="BH6581">
        <v>70.712794268172004</v>
      </c>
      <c r="BI6581">
        <v>82.266955643000998</v>
      </c>
    </row>
    <row r="6582" spans="1:61" x14ac:dyDescent="0.25">
      <c r="A6582" s="10" t="str">
        <f>VLOOKUP(D6582,'Index-Relations'!E:F,2,FALSE)</f>
        <v>ESG</v>
      </c>
      <c r="B6582" t="s">
        <v>3450</v>
      </c>
      <c r="C6582" s="53" t="s">
        <v>2763</v>
      </c>
      <c r="D6582" s="59" t="s">
        <v>3315</v>
      </c>
      <c r="E6582" s="59" t="s">
        <v>9998</v>
      </c>
      <c r="F6582" t="s">
        <v>2198</v>
      </c>
      <c r="G6582" t="s">
        <v>2197</v>
      </c>
      <c r="H6582" t="s">
        <v>2199</v>
      </c>
      <c r="I6582" s="52">
        <v>45567</v>
      </c>
      <c r="J6582" t="s">
        <v>2457</v>
      </c>
      <c r="K6582">
        <v>35</v>
      </c>
      <c r="L6582" s="73">
        <v>79.800803377421005</v>
      </c>
      <c r="M6582">
        <v>35</v>
      </c>
      <c r="N6582">
        <v>1</v>
      </c>
      <c r="O6582" s="73">
        <v>80.100042888447902</v>
      </c>
      <c r="P6582">
        <v>35</v>
      </c>
      <c r="Q6582">
        <v>1</v>
      </c>
      <c r="R6582">
        <v>35</v>
      </c>
      <c r="S6582">
        <v>1</v>
      </c>
      <c r="T6582">
        <v>50.382346943627603</v>
      </c>
      <c r="U6582">
        <v>0.87503000642995099</v>
      </c>
      <c r="V6582">
        <v>25</v>
      </c>
      <c r="W6582">
        <v>0.182481465783943</v>
      </c>
      <c r="X6582">
        <v>6</v>
      </c>
      <c r="Y6582">
        <v>35</v>
      </c>
      <c r="Z6582">
        <v>1</v>
      </c>
      <c r="AA6582">
        <v>206.457717896578</v>
      </c>
      <c r="AB6582">
        <v>26</v>
      </c>
      <c r="AC6582">
        <v>0.96489845250177597</v>
      </c>
      <c r="AD6582">
        <v>9</v>
      </c>
      <c r="AE6582">
        <v>3.5101547498224001E-2</v>
      </c>
      <c r="AF6582">
        <v>0</v>
      </c>
      <c r="AG6582">
        <v>0</v>
      </c>
      <c r="AH6582">
        <v>0</v>
      </c>
      <c r="AI6582">
        <v>0</v>
      </c>
      <c r="AJ6582" s="73">
        <v>82.422355805796997</v>
      </c>
      <c r="AK6582">
        <v>35</v>
      </c>
      <c r="AL6582">
        <v>1</v>
      </c>
      <c r="AM6582">
        <v>0</v>
      </c>
      <c r="AN6582">
        <v>0</v>
      </c>
      <c r="AO6582">
        <v>0</v>
      </c>
      <c r="AP6582">
        <v>0</v>
      </c>
      <c r="AQ6582">
        <v>35</v>
      </c>
      <c r="AR6582">
        <v>0.999999999999999</v>
      </c>
      <c r="AS6582">
        <v>0</v>
      </c>
      <c r="AT6582">
        <v>0</v>
      </c>
      <c r="AU6582">
        <v>0</v>
      </c>
      <c r="AV6582">
        <v>0</v>
      </c>
      <c r="AW6582">
        <v>35</v>
      </c>
      <c r="AX6582">
        <v>1</v>
      </c>
      <c r="AY6582" s="73">
        <v>70.772721145644994</v>
      </c>
      <c r="AZ6582">
        <v>35</v>
      </c>
      <c r="BA6582">
        <v>1</v>
      </c>
      <c r="BB6582">
        <v>34</v>
      </c>
      <c r="BC6582">
        <v>0.88203267735546897</v>
      </c>
      <c r="BD6582">
        <v>1</v>
      </c>
      <c r="BE6582">
        <v>0.11796732264453</v>
      </c>
      <c r="BF6582">
        <v>79.800803377421005</v>
      </c>
      <c r="BG6582">
        <v>80.100042888447902</v>
      </c>
      <c r="BH6582">
        <v>70.772721145644994</v>
      </c>
      <c r="BI6582">
        <v>82.422355805796997</v>
      </c>
    </row>
    <row r="6583" spans="1:61" x14ac:dyDescent="0.25">
      <c r="A6583" s="10" t="str">
        <f>VLOOKUP(D6583,'Index-Relations'!E:F,2,FALSE)</f>
        <v>ESG</v>
      </c>
      <c r="B6583" t="s">
        <v>3450</v>
      </c>
      <c r="C6583" s="53" t="s">
        <v>2764</v>
      </c>
      <c r="D6583" s="59" t="s">
        <v>3315</v>
      </c>
      <c r="E6583" s="59" t="s">
        <v>9999</v>
      </c>
      <c r="F6583" t="s">
        <v>2198</v>
      </c>
      <c r="G6583" t="s">
        <v>2197</v>
      </c>
      <c r="H6583" t="s">
        <v>2199</v>
      </c>
      <c r="I6583" s="52">
        <v>45537</v>
      </c>
      <c r="J6583" t="s">
        <v>2457</v>
      </c>
      <c r="K6583">
        <v>34</v>
      </c>
      <c r="L6583" s="73">
        <v>79.846423933885006</v>
      </c>
      <c r="M6583">
        <v>34</v>
      </c>
      <c r="N6583">
        <v>1</v>
      </c>
      <c r="O6583" s="73">
        <v>80.044553617557895</v>
      </c>
      <c r="P6583">
        <v>34</v>
      </c>
      <c r="Q6583">
        <v>1</v>
      </c>
      <c r="R6583">
        <v>34</v>
      </c>
      <c r="S6583">
        <v>0.999999999999999</v>
      </c>
      <c r="T6583">
        <v>49.559594071587902</v>
      </c>
      <c r="U6583">
        <v>0.84222174036768604</v>
      </c>
      <c r="V6583">
        <v>24</v>
      </c>
      <c r="W6583">
        <v>0.14057035261314199</v>
      </c>
      <c r="X6583">
        <v>6</v>
      </c>
      <c r="Y6583">
        <v>34</v>
      </c>
      <c r="Z6583">
        <v>1</v>
      </c>
      <c r="AA6583">
        <v>188.26753153282499</v>
      </c>
      <c r="AB6583">
        <v>26</v>
      </c>
      <c r="AC6583">
        <v>0.96753692104246403</v>
      </c>
      <c r="AD6583">
        <v>8</v>
      </c>
      <c r="AE6583">
        <v>3.2463078957535002E-2</v>
      </c>
      <c r="AF6583">
        <v>0</v>
      </c>
      <c r="AG6583">
        <v>1.3183999999999999E-16</v>
      </c>
      <c r="AH6583">
        <v>0</v>
      </c>
      <c r="AI6583">
        <v>0</v>
      </c>
      <c r="AJ6583" s="73">
        <v>82.423825495346904</v>
      </c>
      <c r="AK6583">
        <v>34</v>
      </c>
      <c r="AL6583">
        <v>1</v>
      </c>
      <c r="AM6583">
        <v>0</v>
      </c>
      <c r="AN6583">
        <v>0</v>
      </c>
      <c r="AO6583">
        <v>0</v>
      </c>
      <c r="AP6583">
        <v>0</v>
      </c>
      <c r="AQ6583">
        <v>34</v>
      </c>
      <c r="AR6583">
        <v>0.999999999999999</v>
      </c>
      <c r="AS6583">
        <v>0</v>
      </c>
      <c r="AT6583">
        <v>0</v>
      </c>
      <c r="AU6583">
        <v>0</v>
      </c>
      <c r="AV6583">
        <v>0</v>
      </c>
      <c r="AW6583">
        <v>34</v>
      </c>
      <c r="AX6583">
        <v>0.999999999999999</v>
      </c>
      <c r="AY6583" s="73">
        <v>70.997170449972003</v>
      </c>
      <c r="AZ6583">
        <v>34</v>
      </c>
      <c r="BA6583">
        <v>1</v>
      </c>
      <c r="BB6583">
        <v>33</v>
      </c>
      <c r="BC6583">
        <v>0.89029668144067697</v>
      </c>
      <c r="BD6583">
        <v>1</v>
      </c>
      <c r="BE6583">
        <v>0.109703318559322</v>
      </c>
      <c r="BF6583">
        <v>79.846423933885006</v>
      </c>
      <c r="BG6583">
        <v>80.044553617557895</v>
      </c>
      <c r="BH6583">
        <v>70.997170449972003</v>
      </c>
      <c r="BI6583">
        <v>82.423825495346904</v>
      </c>
    </row>
    <row r="6584" spans="1:61" x14ac:dyDescent="0.25">
      <c r="A6584" s="10" t="str">
        <f>VLOOKUP(D6584,'Index-Relations'!E:F,2,FALSE)</f>
        <v>ESG</v>
      </c>
      <c r="B6584" t="s">
        <v>3450</v>
      </c>
      <c r="C6584" s="53" t="s">
        <v>3350</v>
      </c>
      <c r="D6584" s="59" t="s">
        <v>3315</v>
      </c>
      <c r="E6584" s="59" t="s">
        <v>10000</v>
      </c>
      <c r="F6584" t="s">
        <v>2198</v>
      </c>
      <c r="G6584" t="s">
        <v>2197</v>
      </c>
      <c r="H6584" t="s">
        <v>2199</v>
      </c>
      <c r="I6584" s="52">
        <v>45505</v>
      </c>
      <c r="J6584" t="s">
        <v>2457</v>
      </c>
      <c r="K6584">
        <v>35</v>
      </c>
      <c r="L6584" s="73">
        <v>79.759220493477997</v>
      </c>
      <c r="M6584">
        <v>35</v>
      </c>
      <c r="N6584">
        <v>1</v>
      </c>
      <c r="O6584" s="73">
        <v>79.746671810075995</v>
      </c>
      <c r="P6584">
        <v>35</v>
      </c>
      <c r="Q6584">
        <v>1</v>
      </c>
      <c r="R6584">
        <v>35</v>
      </c>
      <c r="S6584">
        <v>0.999999999999999</v>
      </c>
      <c r="T6584">
        <v>50.000729768661699</v>
      </c>
      <c r="U6584">
        <v>0.82146112384501802</v>
      </c>
      <c r="V6584">
        <v>25</v>
      </c>
      <c r="W6584">
        <v>0.14578336060816799</v>
      </c>
      <c r="X6584">
        <v>6</v>
      </c>
      <c r="Y6584">
        <v>35</v>
      </c>
      <c r="Z6584">
        <v>1</v>
      </c>
      <c r="AA6584">
        <v>187.248121665068</v>
      </c>
      <c r="AB6584">
        <v>27</v>
      </c>
      <c r="AC6584">
        <v>0.96739742407190499</v>
      </c>
      <c r="AD6584">
        <v>8</v>
      </c>
      <c r="AE6584">
        <v>3.26025759280947E-2</v>
      </c>
      <c r="AF6584">
        <v>0</v>
      </c>
      <c r="AG6584">
        <v>2.776E-17</v>
      </c>
      <c r="AH6584">
        <v>0</v>
      </c>
      <c r="AI6584">
        <v>0</v>
      </c>
      <c r="AJ6584" s="73">
        <v>82.4937988501879</v>
      </c>
      <c r="AK6584">
        <v>35</v>
      </c>
      <c r="AL6584">
        <v>1</v>
      </c>
      <c r="AM6584">
        <v>0</v>
      </c>
      <c r="AN6584">
        <v>0</v>
      </c>
      <c r="AO6584">
        <v>0</v>
      </c>
      <c r="AP6584">
        <v>0</v>
      </c>
      <c r="AQ6584">
        <v>35</v>
      </c>
      <c r="AR6584">
        <v>1</v>
      </c>
      <c r="AS6584">
        <v>0</v>
      </c>
      <c r="AT6584">
        <v>0</v>
      </c>
      <c r="AU6584">
        <v>0</v>
      </c>
      <c r="AV6584">
        <v>0</v>
      </c>
      <c r="AW6584">
        <v>35</v>
      </c>
      <c r="AX6584">
        <v>1</v>
      </c>
      <c r="AY6584" s="73">
        <v>70.928716338396001</v>
      </c>
      <c r="AZ6584">
        <v>35</v>
      </c>
      <c r="BA6584">
        <v>1</v>
      </c>
      <c r="BB6584">
        <v>34</v>
      </c>
      <c r="BC6584">
        <v>0.88673376570585904</v>
      </c>
      <c r="BD6584">
        <v>1</v>
      </c>
      <c r="BE6584">
        <v>0.11326623429414</v>
      </c>
      <c r="BF6584">
        <v>79.759220493477997</v>
      </c>
      <c r="BG6584">
        <v>79.746671810075995</v>
      </c>
      <c r="BH6584">
        <v>70.928716338396001</v>
      </c>
      <c r="BI6584">
        <v>82.4937988501879</v>
      </c>
    </row>
    <row r="6585" spans="1:61" x14ac:dyDescent="0.25">
      <c r="A6585" s="10" t="str">
        <f>VLOOKUP(D6585,'Index-Relations'!E:F,2,FALSE)</f>
        <v>ESG</v>
      </c>
      <c r="B6585" t="s">
        <v>3450</v>
      </c>
      <c r="C6585" s="53" t="s">
        <v>2765</v>
      </c>
      <c r="D6585" s="59" t="s">
        <v>3315</v>
      </c>
      <c r="E6585" s="59" t="s">
        <v>10001</v>
      </c>
      <c r="F6585" t="s">
        <v>2198</v>
      </c>
      <c r="G6585" t="s">
        <v>2197</v>
      </c>
      <c r="H6585" t="s">
        <v>2199</v>
      </c>
      <c r="I6585" s="52">
        <v>45474</v>
      </c>
      <c r="J6585" t="s">
        <v>2457</v>
      </c>
      <c r="K6585">
        <v>35</v>
      </c>
      <c r="L6585" s="73">
        <v>79.590222971440994</v>
      </c>
      <c r="M6585">
        <v>35</v>
      </c>
      <c r="N6585">
        <v>1</v>
      </c>
      <c r="O6585" s="73">
        <v>79.481672400655995</v>
      </c>
      <c r="P6585">
        <v>35</v>
      </c>
      <c r="Q6585">
        <v>1</v>
      </c>
      <c r="R6585">
        <v>35</v>
      </c>
      <c r="S6585">
        <v>1</v>
      </c>
      <c r="T6585">
        <v>49.768124519382802</v>
      </c>
      <c r="U6585">
        <v>0.82343791889117601</v>
      </c>
      <c r="V6585">
        <v>25</v>
      </c>
      <c r="W6585">
        <v>0.14800845609445801</v>
      </c>
      <c r="X6585">
        <v>6</v>
      </c>
      <c r="Y6585">
        <v>35</v>
      </c>
      <c r="Z6585">
        <v>1</v>
      </c>
      <c r="AA6585">
        <v>190.89896753333301</v>
      </c>
      <c r="AB6585">
        <v>27</v>
      </c>
      <c r="AC6585">
        <v>0.96720301062472802</v>
      </c>
      <c r="AD6585">
        <v>8</v>
      </c>
      <c r="AE6585">
        <v>3.2796989375271299E-2</v>
      </c>
      <c r="AF6585">
        <v>0</v>
      </c>
      <c r="AG6585">
        <v>0</v>
      </c>
      <c r="AH6585">
        <v>0</v>
      </c>
      <c r="AI6585">
        <v>0</v>
      </c>
      <c r="AJ6585" s="73">
        <v>82.314720521615001</v>
      </c>
      <c r="AK6585">
        <v>35</v>
      </c>
      <c r="AL6585">
        <v>1</v>
      </c>
      <c r="AM6585">
        <v>0</v>
      </c>
      <c r="AN6585">
        <v>0</v>
      </c>
      <c r="AO6585">
        <v>0</v>
      </c>
      <c r="AP6585">
        <v>0</v>
      </c>
      <c r="AQ6585">
        <v>35</v>
      </c>
      <c r="AR6585">
        <v>1</v>
      </c>
      <c r="AS6585">
        <v>0</v>
      </c>
      <c r="AT6585">
        <v>0</v>
      </c>
      <c r="AU6585">
        <v>0</v>
      </c>
      <c r="AV6585">
        <v>0</v>
      </c>
      <c r="AW6585">
        <v>35</v>
      </c>
      <c r="AX6585">
        <v>1</v>
      </c>
      <c r="AY6585" s="73">
        <v>70.930404110807999</v>
      </c>
      <c r="AZ6585">
        <v>35</v>
      </c>
      <c r="BA6585">
        <v>1</v>
      </c>
      <c r="BB6585">
        <v>34</v>
      </c>
      <c r="BC6585">
        <v>0.89230256684806497</v>
      </c>
      <c r="BD6585">
        <v>1</v>
      </c>
      <c r="BE6585">
        <v>0.107697433151934</v>
      </c>
      <c r="BF6585">
        <v>79.590222971440994</v>
      </c>
      <c r="BG6585">
        <v>79.481672400655995</v>
      </c>
      <c r="BH6585">
        <v>70.930404110807999</v>
      </c>
      <c r="BI6585">
        <v>82.314720521615001</v>
      </c>
    </row>
    <row r="6586" spans="1:61" x14ac:dyDescent="0.25">
      <c r="A6586" s="10" t="str">
        <f>VLOOKUP(D6586,'Index-Relations'!E:F,2,FALSE)</f>
        <v>ESG</v>
      </c>
      <c r="B6586" t="s">
        <v>3450</v>
      </c>
      <c r="C6586" s="53" t="s">
        <v>2766</v>
      </c>
      <c r="D6586" s="59" t="s">
        <v>3315</v>
      </c>
      <c r="E6586" s="59" t="s">
        <v>10002</v>
      </c>
      <c r="F6586" t="s">
        <v>2198</v>
      </c>
      <c r="G6586" t="s">
        <v>2197</v>
      </c>
      <c r="H6586" t="s">
        <v>2199</v>
      </c>
      <c r="I6586" s="52">
        <v>45446</v>
      </c>
      <c r="J6586" t="s">
        <v>2457</v>
      </c>
      <c r="K6586">
        <v>35</v>
      </c>
      <c r="L6586" s="73">
        <v>79.824554039929893</v>
      </c>
      <c r="M6586">
        <v>35</v>
      </c>
      <c r="N6586">
        <v>1</v>
      </c>
      <c r="O6586" s="73">
        <v>79.831010143043997</v>
      </c>
      <c r="P6586">
        <v>35</v>
      </c>
      <c r="Q6586">
        <v>1</v>
      </c>
      <c r="R6586">
        <v>35</v>
      </c>
      <c r="S6586">
        <v>0.999999999999999</v>
      </c>
      <c r="T6586">
        <v>49.371583563739598</v>
      </c>
      <c r="U6586">
        <v>0.831187159075229</v>
      </c>
      <c r="V6586">
        <v>25</v>
      </c>
      <c r="W6586">
        <v>0.15210144455910601</v>
      </c>
      <c r="X6586">
        <v>6</v>
      </c>
      <c r="Y6586">
        <v>35</v>
      </c>
      <c r="Z6586">
        <v>0.999999999999999</v>
      </c>
      <c r="AA6586">
        <v>179.88991865763299</v>
      </c>
      <c r="AB6586">
        <v>27</v>
      </c>
      <c r="AC6586">
        <v>0.97231538362677405</v>
      </c>
      <c r="AD6586">
        <v>8</v>
      </c>
      <c r="AE6586">
        <v>2.7684616373225002E-2</v>
      </c>
      <c r="AF6586">
        <v>0</v>
      </c>
      <c r="AG6586">
        <v>7.2860000000000002E-17</v>
      </c>
      <c r="AH6586">
        <v>0</v>
      </c>
      <c r="AI6586">
        <v>0</v>
      </c>
      <c r="AJ6586" s="73">
        <v>82.484239285738994</v>
      </c>
      <c r="AK6586">
        <v>35</v>
      </c>
      <c r="AL6586">
        <v>1</v>
      </c>
      <c r="AM6586">
        <v>0</v>
      </c>
      <c r="AN6586">
        <v>0</v>
      </c>
      <c r="AO6586">
        <v>0</v>
      </c>
      <c r="AP6586">
        <v>0</v>
      </c>
      <c r="AQ6586">
        <v>35</v>
      </c>
      <c r="AR6586">
        <v>1</v>
      </c>
      <c r="AS6586">
        <v>0</v>
      </c>
      <c r="AT6586">
        <v>0</v>
      </c>
      <c r="AU6586">
        <v>0</v>
      </c>
      <c r="AV6586">
        <v>0</v>
      </c>
      <c r="AW6586">
        <v>35</v>
      </c>
      <c r="AX6586">
        <v>0.999999999999999</v>
      </c>
      <c r="AY6586" s="73">
        <v>70.967664740847994</v>
      </c>
      <c r="AZ6586">
        <v>35</v>
      </c>
      <c r="BA6586">
        <v>1</v>
      </c>
      <c r="BB6586">
        <v>34</v>
      </c>
      <c r="BC6586">
        <v>0.88981822104666597</v>
      </c>
      <c r="BD6586">
        <v>1</v>
      </c>
      <c r="BE6586">
        <v>0.110181778953333</v>
      </c>
      <c r="BF6586">
        <v>79.824554039929893</v>
      </c>
      <c r="BG6586">
        <v>79.831010143043997</v>
      </c>
      <c r="BH6586">
        <v>70.967664740847994</v>
      </c>
      <c r="BI6586">
        <v>82.484239285738994</v>
      </c>
    </row>
    <row r="6587" spans="1:61" x14ac:dyDescent="0.25">
      <c r="A6587" s="10" t="str">
        <f>VLOOKUP(D6587,'Index-Relations'!E:F,2,FALSE)</f>
        <v>ESG</v>
      </c>
      <c r="B6587" t="s">
        <v>3450</v>
      </c>
      <c r="C6587" s="53" t="s">
        <v>2767</v>
      </c>
      <c r="D6587" s="59" t="s">
        <v>3315</v>
      </c>
      <c r="E6587" s="59" t="s">
        <v>10003</v>
      </c>
      <c r="F6587" t="s">
        <v>2198</v>
      </c>
      <c r="G6587" t="s">
        <v>2197</v>
      </c>
      <c r="H6587" t="s">
        <v>2199</v>
      </c>
      <c r="I6587" s="52">
        <v>45414</v>
      </c>
      <c r="J6587" t="s">
        <v>2457</v>
      </c>
      <c r="K6587">
        <v>35</v>
      </c>
      <c r="L6587" s="73">
        <v>79.790650150470995</v>
      </c>
      <c r="M6587">
        <v>35</v>
      </c>
      <c r="N6587">
        <v>1</v>
      </c>
      <c r="O6587" s="73">
        <v>79.805090288686998</v>
      </c>
      <c r="P6587">
        <v>35</v>
      </c>
      <c r="Q6587">
        <v>1</v>
      </c>
      <c r="R6587">
        <v>35</v>
      </c>
      <c r="S6587">
        <v>1</v>
      </c>
      <c r="T6587">
        <v>49.509393947390002</v>
      </c>
      <c r="U6587">
        <v>0.83103118202933202</v>
      </c>
      <c r="V6587">
        <v>25</v>
      </c>
      <c r="W6587">
        <v>0.15358296682998199</v>
      </c>
      <c r="X6587">
        <v>6</v>
      </c>
      <c r="Y6587">
        <v>35</v>
      </c>
      <c r="Z6587">
        <v>0.999999999999999</v>
      </c>
      <c r="AA6587">
        <v>178.67308954235</v>
      </c>
      <c r="AB6587">
        <v>27</v>
      </c>
      <c r="AC6587">
        <v>0.97247402691612805</v>
      </c>
      <c r="AD6587">
        <v>8</v>
      </c>
      <c r="AE6587">
        <v>2.75259730838717E-2</v>
      </c>
      <c r="AF6587">
        <v>0</v>
      </c>
      <c r="AG6587">
        <v>0</v>
      </c>
      <c r="AH6587">
        <v>0</v>
      </c>
      <c r="AI6587">
        <v>0</v>
      </c>
      <c r="AJ6587" s="73">
        <v>82.441200921510998</v>
      </c>
      <c r="AK6587">
        <v>35</v>
      </c>
      <c r="AL6587">
        <v>1</v>
      </c>
      <c r="AM6587">
        <v>0</v>
      </c>
      <c r="AN6587">
        <v>0</v>
      </c>
      <c r="AO6587">
        <v>0</v>
      </c>
      <c r="AP6587">
        <v>0</v>
      </c>
      <c r="AQ6587">
        <v>35</v>
      </c>
      <c r="AR6587">
        <v>1</v>
      </c>
      <c r="AS6587">
        <v>0</v>
      </c>
      <c r="AT6587">
        <v>0</v>
      </c>
      <c r="AU6587">
        <v>0</v>
      </c>
      <c r="AV6587">
        <v>0</v>
      </c>
      <c r="AW6587">
        <v>35</v>
      </c>
      <c r="AX6587">
        <v>1</v>
      </c>
      <c r="AY6587" s="73">
        <v>70.908548058003007</v>
      </c>
      <c r="AZ6587">
        <v>35</v>
      </c>
      <c r="BA6587">
        <v>1</v>
      </c>
      <c r="BB6587">
        <v>34</v>
      </c>
      <c r="BC6587">
        <v>0.89190946912262803</v>
      </c>
      <c r="BD6587">
        <v>1</v>
      </c>
      <c r="BE6587">
        <v>0.108090530877371</v>
      </c>
      <c r="BF6587">
        <v>79.790650150470995</v>
      </c>
      <c r="BG6587">
        <v>79.805090288686998</v>
      </c>
      <c r="BH6587">
        <v>70.908548058003007</v>
      </c>
      <c r="BI6587">
        <v>82.441200921510998</v>
      </c>
    </row>
    <row r="6588" spans="1:61" x14ac:dyDescent="0.25">
      <c r="A6588" s="10" t="str">
        <f>VLOOKUP(D6588,'Index-Relations'!E:F,2,FALSE)</f>
        <v>ESG</v>
      </c>
      <c r="B6588" t="s">
        <v>3450</v>
      </c>
      <c r="C6588" s="53" t="s">
        <v>2768</v>
      </c>
      <c r="D6588" s="59" t="s">
        <v>3315</v>
      </c>
      <c r="E6588" s="59" t="s">
        <v>10004</v>
      </c>
      <c r="F6588" t="s">
        <v>2198</v>
      </c>
      <c r="G6588" t="s">
        <v>2197</v>
      </c>
      <c r="H6588" t="s">
        <v>2199</v>
      </c>
      <c r="I6588" s="52">
        <v>45383</v>
      </c>
      <c r="J6588" t="s">
        <v>2457</v>
      </c>
      <c r="K6588">
        <v>35</v>
      </c>
      <c r="L6588">
        <v>82.279749035810099</v>
      </c>
      <c r="M6588">
        <v>35</v>
      </c>
      <c r="N6588">
        <v>1</v>
      </c>
      <c r="O6588">
        <v>82.482863908983205</v>
      </c>
      <c r="P6588">
        <v>35</v>
      </c>
      <c r="Q6588">
        <v>1</v>
      </c>
      <c r="R6588">
        <v>35</v>
      </c>
      <c r="S6588">
        <v>0.999999999999999</v>
      </c>
      <c r="T6588">
        <v>49.976920166617901</v>
      </c>
      <c r="U6588">
        <v>0.83188725738095703</v>
      </c>
      <c r="V6588">
        <v>25</v>
      </c>
      <c r="W6588">
        <v>0.15413586788726599</v>
      </c>
      <c r="X6588">
        <v>6</v>
      </c>
      <c r="Y6588">
        <v>35</v>
      </c>
      <c r="Z6588">
        <v>0.999999999999999</v>
      </c>
      <c r="AA6588">
        <v>177.603410563019</v>
      </c>
      <c r="AB6588">
        <v>27</v>
      </c>
      <c r="AC6588">
        <v>0.97215818369578499</v>
      </c>
      <c r="AD6588">
        <v>8</v>
      </c>
      <c r="AE6588">
        <v>2.7841816304214902E-2</v>
      </c>
      <c r="AF6588">
        <v>0</v>
      </c>
      <c r="AG6588">
        <v>9.0210000000000003E-17</v>
      </c>
      <c r="AH6588">
        <v>0</v>
      </c>
      <c r="AI6588">
        <v>0</v>
      </c>
      <c r="AJ6588">
        <v>85.1575729336558</v>
      </c>
      <c r="AK6588">
        <v>35</v>
      </c>
      <c r="AL6588">
        <v>1</v>
      </c>
      <c r="AM6588">
        <v>0</v>
      </c>
      <c r="AN6588">
        <v>0</v>
      </c>
      <c r="AO6588">
        <v>0</v>
      </c>
      <c r="AP6588">
        <v>0</v>
      </c>
      <c r="AQ6588">
        <v>35</v>
      </c>
      <c r="AR6588">
        <v>0.999999999999999</v>
      </c>
      <c r="AS6588">
        <v>0</v>
      </c>
      <c r="AT6588">
        <v>0</v>
      </c>
      <c r="AU6588">
        <v>0</v>
      </c>
      <c r="AV6588">
        <v>0</v>
      </c>
      <c r="AW6588">
        <v>35</v>
      </c>
      <c r="AX6588">
        <v>0.999999999999999</v>
      </c>
      <c r="AY6588">
        <v>73.503300584853307</v>
      </c>
      <c r="AZ6588">
        <v>35</v>
      </c>
      <c r="BA6588">
        <v>1</v>
      </c>
      <c r="BB6588">
        <v>34</v>
      </c>
      <c r="BC6588">
        <v>0.90103162799052905</v>
      </c>
      <c r="BD6588">
        <v>1</v>
      </c>
      <c r="BE6588">
        <v>9.8968372009470895E-2</v>
      </c>
      <c r="BF6588">
        <v>80.035799637933906</v>
      </c>
      <c r="BG6588">
        <v>79.997201143359007</v>
      </c>
      <c r="BH6588">
        <v>71.290897858001003</v>
      </c>
      <c r="BI6588">
        <v>82.569883516245</v>
      </c>
    </row>
    <row r="6589" spans="1:61" x14ac:dyDescent="0.25">
      <c r="A6589" s="10" t="str">
        <f>VLOOKUP(D6589,'Index-Relations'!E:F,2,FALSE)</f>
        <v>ESG</v>
      </c>
      <c r="B6589" t="s">
        <v>3450</v>
      </c>
      <c r="C6589" s="53" t="s">
        <v>2769</v>
      </c>
      <c r="D6589" s="59" t="s">
        <v>3315</v>
      </c>
      <c r="E6589" s="59" t="s">
        <v>10005</v>
      </c>
      <c r="F6589" t="s">
        <v>2198</v>
      </c>
      <c r="G6589" t="s">
        <v>2197</v>
      </c>
      <c r="H6589" t="s">
        <v>2199</v>
      </c>
      <c r="I6589" s="52">
        <v>45352</v>
      </c>
      <c r="J6589" t="s">
        <v>2457</v>
      </c>
      <c r="K6589">
        <v>35</v>
      </c>
      <c r="L6589">
        <v>82.358305780591195</v>
      </c>
      <c r="M6589">
        <v>35</v>
      </c>
      <c r="N6589">
        <v>1</v>
      </c>
      <c r="O6589">
        <v>82.207810318196195</v>
      </c>
      <c r="P6589">
        <v>35</v>
      </c>
      <c r="Q6589">
        <v>1</v>
      </c>
      <c r="R6589">
        <v>35</v>
      </c>
      <c r="S6589">
        <v>0.999999999999999</v>
      </c>
      <c r="T6589">
        <v>49.468191417997502</v>
      </c>
      <c r="U6589">
        <v>0.80794164590542505</v>
      </c>
      <c r="V6589">
        <v>25</v>
      </c>
      <c r="W6589">
        <v>0.13494044863502</v>
      </c>
      <c r="X6589">
        <v>6</v>
      </c>
      <c r="Y6589">
        <v>35</v>
      </c>
      <c r="Z6589">
        <v>1</v>
      </c>
      <c r="AA6589">
        <v>172.584967449929</v>
      </c>
      <c r="AB6589">
        <v>27</v>
      </c>
      <c r="AC6589">
        <v>0.97443683623087995</v>
      </c>
      <c r="AD6589">
        <v>8</v>
      </c>
      <c r="AE6589">
        <v>2.5563163769119501E-2</v>
      </c>
      <c r="AF6589">
        <v>0</v>
      </c>
      <c r="AG6589">
        <v>9.3680000000000001E-17</v>
      </c>
      <c r="AH6589">
        <v>0</v>
      </c>
      <c r="AI6589">
        <v>0</v>
      </c>
      <c r="AJ6589">
        <v>85.258631178063695</v>
      </c>
      <c r="AK6589">
        <v>35</v>
      </c>
      <c r="AL6589">
        <v>1</v>
      </c>
      <c r="AM6589">
        <v>0</v>
      </c>
      <c r="AN6589">
        <v>0</v>
      </c>
      <c r="AO6589">
        <v>0</v>
      </c>
      <c r="AP6589">
        <v>0</v>
      </c>
      <c r="AQ6589">
        <v>35</v>
      </c>
      <c r="AR6589">
        <v>0.999999999999999</v>
      </c>
      <c r="AS6589">
        <v>0</v>
      </c>
      <c r="AT6589">
        <v>0</v>
      </c>
      <c r="AU6589">
        <v>0</v>
      </c>
      <c r="AV6589">
        <v>0</v>
      </c>
      <c r="AW6589">
        <v>35</v>
      </c>
      <c r="AX6589">
        <v>1</v>
      </c>
      <c r="AY6589">
        <v>74.065771793916696</v>
      </c>
      <c r="AZ6589">
        <v>35</v>
      </c>
      <c r="BA6589">
        <v>1</v>
      </c>
      <c r="BB6589">
        <v>34</v>
      </c>
      <c r="BC6589">
        <v>0.91543606703942504</v>
      </c>
      <c r="BD6589">
        <v>1</v>
      </c>
      <c r="BE6589">
        <v>8.4563932960574295E-2</v>
      </c>
      <c r="BF6589">
        <v>80.116457580140903</v>
      </c>
      <c r="BG6589">
        <v>79.735544409985906</v>
      </c>
      <c r="BH6589">
        <v>71.785808388093997</v>
      </c>
      <c r="BI6589">
        <v>82.777507064668995</v>
      </c>
    </row>
    <row r="6590" spans="1:61" x14ac:dyDescent="0.25">
      <c r="A6590" s="10" t="str">
        <f>VLOOKUP(D6590,'Index-Relations'!E:F,2,FALSE)</f>
        <v>ESG</v>
      </c>
      <c r="B6590" t="s">
        <v>3450</v>
      </c>
      <c r="C6590" s="53" t="s">
        <v>2770</v>
      </c>
      <c r="D6590" s="59" t="s">
        <v>3315</v>
      </c>
      <c r="E6590" s="59" t="s">
        <v>10006</v>
      </c>
      <c r="F6590" t="s">
        <v>2198</v>
      </c>
      <c r="G6590" t="s">
        <v>2197</v>
      </c>
      <c r="H6590" t="s">
        <v>2199</v>
      </c>
      <c r="I6590" s="52">
        <v>45323</v>
      </c>
      <c r="J6590" t="s">
        <v>2457</v>
      </c>
      <c r="K6590">
        <v>35</v>
      </c>
      <c r="L6590">
        <v>82.474620966644906</v>
      </c>
      <c r="M6590">
        <v>35</v>
      </c>
      <c r="N6590">
        <v>1</v>
      </c>
      <c r="O6590">
        <v>82.381524725964994</v>
      </c>
      <c r="P6590">
        <v>35</v>
      </c>
      <c r="Q6590">
        <v>1</v>
      </c>
      <c r="R6590">
        <v>35</v>
      </c>
      <c r="S6590">
        <v>0.999999999999999</v>
      </c>
      <c r="T6590">
        <v>49.796341151050498</v>
      </c>
      <c r="U6590">
        <v>0.81219950998354096</v>
      </c>
      <c r="V6590">
        <v>25</v>
      </c>
      <c r="W6590">
        <v>0.13717208702967201</v>
      </c>
      <c r="X6590">
        <v>6</v>
      </c>
      <c r="Y6590">
        <v>35</v>
      </c>
      <c r="Z6590">
        <v>1</v>
      </c>
      <c r="AA6590">
        <v>172.924629508821</v>
      </c>
      <c r="AB6590">
        <v>27</v>
      </c>
      <c r="AC6590">
        <v>0.97427552221349401</v>
      </c>
      <c r="AD6590">
        <v>8</v>
      </c>
      <c r="AE6590">
        <v>2.5724477786505599E-2</v>
      </c>
      <c r="AF6590">
        <v>0</v>
      </c>
      <c r="AG6590">
        <v>2.0819999999999999E-17</v>
      </c>
      <c r="AH6590">
        <v>0</v>
      </c>
      <c r="AI6590">
        <v>0</v>
      </c>
      <c r="AJ6590">
        <v>85.393807623898198</v>
      </c>
      <c r="AK6590">
        <v>35</v>
      </c>
      <c r="AL6590">
        <v>1</v>
      </c>
      <c r="AM6590">
        <v>0</v>
      </c>
      <c r="AN6590">
        <v>0</v>
      </c>
      <c r="AO6590">
        <v>0</v>
      </c>
      <c r="AP6590">
        <v>0</v>
      </c>
      <c r="AQ6590">
        <v>35</v>
      </c>
      <c r="AR6590">
        <v>1</v>
      </c>
      <c r="AS6590">
        <v>0</v>
      </c>
      <c r="AT6590">
        <v>0</v>
      </c>
      <c r="AU6590">
        <v>0</v>
      </c>
      <c r="AV6590">
        <v>0</v>
      </c>
      <c r="AW6590">
        <v>35</v>
      </c>
      <c r="AX6590">
        <v>1</v>
      </c>
      <c r="AY6590">
        <v>74.030350753814403</v>
      </c>
      <c r="AZ6590">
        <v>35</v>
      </c>
      <c r="BA6590">
        <v>1</v>
      </c>
      <c r="BB6590">
        <v>34</v>
      </c>
      <c r="BC6590">
        <v>0.91265583557115004</v>
      </c>
      <c r="BD6590">
        <v>1</v>
      </c>
      <c r="BE6590">
        <v>8.7344164428849194E-2</v>
      </c>
      <c r="BF6590">
        <v>80.228592035074996</v>
      </c>
      <c r="BG6590">
        <v>79.909351149702999</v>
      </c>
      <c r="BH6590">
        <v>71.757440944780001</v>
      </c>
      <c r="BI6590">
        <v>82.87113647212</v>
      </c>
    </row>
    <row r="6591" spans="1:61" x14ac:dyDescent="0.25">
      <c r="A6591" s="10" t="str">
        <f>VLOOKUP(D6591,'Index-Relations'!E:F,2,FALSE)</f>
        <v>ESG</v>
      </c>
      <c r="B6591" t="s">
        <v>3450</v>
      </c>
      <c r="C6591" s="53" t="s">
        <v>2760</v>
      </c>
      <c r="D6591" s="59" t="s">
        <v>3316</v>
      </c>
      <c r="E6591" s="59" t="s">
        <v>10007</v>
      </c>
      <c r="F6591" t="s">
        <v>2203</v>
      </c>
      <c r="G6591" t="s">
        <v>2202</v>
      </c>
      <c r="H6591" t="s">
        <v>2204</v>
      </c>
      <c r="I6591" s="52">
        <v>45659</v>
      </c>
      <c r="J6591" t="s">
        <v>2457</v>
      </c>
      <c r="K6591">
        <v>35</v>
      </c>
      <c r="L6591" s="73">
        <v>75.239410118972899</v>
      </c>
      <c r="M6591">
        <v>35</v>
      </c>
      <c r="N6591">
        <v>1</v>
      </c>
      <c r="O6591" s="73">
        <v>75.582090258850002</v>
      </c>
      <c r="P6591">
        <v>35</v>
      </c>
      <c r="Q6591">
        <v>1</v>
      </c>
      <c r="R6591">
        <v>35</v>
      </c>
      <c r="S6591">
        <v>1</v>
      </c>
      <c r="T6591">
        <v>51.322144095423702</v>
      </c>
      <c r="U6591">
        <v>0.85375036814062299</v>
      </c>
      <c r="V6591">
        <v>25</v>
      </c>
      <c r="W6591">
        <v>0.110601728907515</v>
      </c>
      <c r="X6591">
        <v>6</v>
      </c>
      <c r="Y6591">
        <v>35</v>
      </c>
      <c r="Z6591">
        <v>0.999999999999999</v>
      </c>
      <c r="AA6591">
        <v>232.18397867503</v>
      </c>
      <c r="AB6591">
        <v>27</v>
      </c>
      <c r="AC6591">
        <v>0.92554007821614503</v>
      </c>
      <c r="AD6591">
        <v>8</v>
      </c>
      <c r="AE6591">
        <v>7.4459921783854605E-2</v>
      </c>
      <c r="AF6591">
        <v>0</v>
      </c>
      <c r="AG6591">
        <v>0</v>
      </c>
      <c r="AH6591">
        <v>0</v>
      </c>
      <c r="AI6591">
        <v>0</v>
      </c>
      <c r="AJ6591" s="73">
        <v>78.200531810073997</v>
      </c>
      <c r="AK6591">
        <v>35</v>
      </c>
      <c r="AL6591">
        <v>1</v>
      </c>
      <c r="AM6591">
        <v>0</v>
      </c>
      <c r="AN6591">
        <v>0</v>
      </c>
      <c r="AO6591">
        <v>0</v>
      </c>
      <c r="AP6591">
        <v>0</v>
      </c>
      <c r="AQ6591">
        <v>35</v>
      </c>
      <c r="AR6591">
        <v>1</v>
      </c>
      <c r="AS6591">
        <v>0</v>
      </c>
      <c r="AT6591">
        <v>0</v>
      </c>
      <c r="AU6591">
        <v>0</v>
      </c>
      <c r="AV6591">
        <v>0</v>
      </c>
      <c r="AW6591">
        <v>35</v>
      </c>
      <c r="AX6591">
        <v>1</v>
      </c>
      <c r="AY6591" s="73">
        <v>66.439257785734995</v>
      </c>
      <c r="AZ6591">
        <v>35</v>
      </c>
      <c r="BA6591">
        <v>1</v>
      </c>
      <c r="BB6591">
        <v>34</v>
      </c>
      <c r="BC6591">
        <v>0.89569728294562501</v>
      </c>
      <c r="BD6591">
        <v>1</v>
      </c>
      <c r="BE6591">
        <v>0.10430271705437399</v>
      </c>
      <c r="BF6591">
        <v>75.239410118972899</v>
      </c>
      <c r="BG6591">
        <v>75.582090258850002</v>
      </c>
      <c r="BH6591">
        <v>66.439257785734995</v>
      </c>
      <c r="BI6591">
        <v>78.200531810073997</v>
      </c>
    </row>
    <row r="6592" spans="1:61" x14ac:dyDescent="0.25">
      <c r="A6592" s="10" t="str">
        <f>VLOOKUP(D6592,'Index-Relations'!E:F,2,FALSE)</f>
        <v>ESG</v>
      </c>
      <c r="B6592" t="s">
        <v>3450</v>
      </c>
      <c r="C6592" s="53" t="s">
        <v>2761</v>
      </c>
      <c r="D6592" s="59" t="s">
        <v>3316</v>
      </c>
      <c r="E6592" s="59" t="s">
        <v>10008</v>
      </c>
      <c r="F6592" t="s">
        <v>2203</v>
      </c>
      <c r="G6592" t="s">
        <v>2202</v>
      </c>
      <c r="H6592" t="s">
        <v>2204</v>
      </c>
      <c r="I6592" s="52">
        <v>45628</v>
      </c>
      <c r="J6592" t="s">
        <v>2457</v>
      </c>
      <c r="K6592">
        <v>35</v>
      </c>
      <c r="L6592" s="73">
        <v>74.385855023326002</v>
      </c>
      <c r="M6592">
        <v>35</v>
      </c>
      <c r="N6592">
        <v>1</v>
      </c>
      <c r="O6592" s="73">
        <v>74.903471573732901</v>
      </c>
      <c r="P6592">
        <v>35</v>
      </c>
      <c r="Q6592">
        <v>1</v>
      </c>
      <c r="R6592">
        <v>35</v>
      </c>
      <c r="S6592">
        <v>0.999999999999999</v>
      </c>
      <c r="T6592">
        <v>50.941997642472003</v>
      </c>
      <c r="U6592">
        <v>0.85091236277944005</v>
      </c>
      <c r="V6592">
        <v>25</v>
      </c>
      <c r="W6592">
        <v>0.14624186240845599</v>
      </c>
      <c r="X6592">
        <v>6</v>
      </c>
      <c r="Y6592">
        <v>35</v>
      </c>
      <c r="Z6592">
        <v>1</v>
      </c>
      <c r="AA6592">
        <v>214.52471791177501</v>
      </c>
      <c r="AB6592">
        <v>27</v>
      </c>
      <c r="AC6592">
        <v>0.91953422714186595</v>
      </c>
      <c r="AD6592">
        <v>8</v>
      </c>
      <c r="AE6592">
        <v>8.0465772858133805E-2</v>
      </c>
      <c r="AF6592">
        <v>0</v>
      </c>
      <c r="AG6592">
        <v>1.2489999999999999E-16</v>
      </c>
      <c r="AH6592">
        <v>0</v>
      </c>
      <c r="AI6592">
        <v>0</v>
      </c>
      <c r="AJ6592" s="73">
        <v>77.271950993079997</v>
      </c>
      <c r="AK6592">
        <v>35</v>
      </c>
      <c r="AL6592">
        <v>1</v>
      </c>
      <c r="AM6592">
        <v>0</v>
      </c>
      <c r="AN6592">
        <v>0</v>
      </c>
      <c r="AO6592">
        <v>0</v>
      </c>
      <c r="AP6592">
        <v>0</v>
      </c>
      <c r="AQ6592">
        <v>35</v>
      </c>
      <c r="AR6592">
        <v>0.999999999999999</v>
      </c>
      <c r="AS6592">
        <v>0</v>
      </c>
      <c r="AT6592">
        <v>0</v>
      </c>
      <c r="AU6592">
        <v>0</v>
      </c>
      <c r="AV6592">
        <v>0</v>
      </c>
      <c r="AW6592">
        <v>35</v>
      </c>
      <c r="AX6592">
        <v>1</v>
      </c>
      <c r="AY6592" s="73">
        <v>65.658162968164902</v>
      </c>
      <c r="AZ6592">
        <v>35</v>
      </c>
      <c r="BA6592">
        <v>1</v>
      </c>
      <c r="BB6592">
        <v>34</v>
      </c>
      <c r="BC6592">
        <v>0.89172442587092904</v>
      </c>
      <c r="BD6592">
        <v>1</v>
      </c>
      <c r="BE6592">
        <v>0.10827557412907</v>
      </c>
      <c r="BF6592">
        <v>74.385855023326002</v>
      </c>
      <c r="BG6592">
        <v>74.903471573732901</v>
      </c>
      <c r="BH6592">
        <v>65.658162968164902</v>
      </c>
      <c r="BI6592">
        <v>77.271950993079997</v>
      </c>
    </row>
    <row r="6593" spans="1:61" x14ac:dyDescent="0.25">
      <c r="A6593" s="10" t="str">
        <f>VLOOKUP(D6593,'Index-Relations'!E:F,2,FALSE)</f>
        <v>ESG</v>
      </c>
      <c r="B6593" t="s">
        <v>3450</v>
      </c>
      <c r="C6593" s="53" t="s">
        <v>2762</v>
      </c>
      <c r="D6593" s="59" t="s">
        <v>3316</v>
      </c>
      <c r="E6593" s="59" t="s">
        <v>10009</v>
      </c>
      <c r="F6593" t="s">
        <v>2203</v>
      </c>
      <c r="G6593" t="s">
        <v>2202</v>
      </c>
      <c r="H6593" t="s">
        <v>2204</v>
      </c>
      <c r="I6593" s="52">
        <v>45597</v>
      </c>
      <c r="J6593" t="s">
        <v>2457</v>
      </c>
      <c r="K6593">
        <v>35</v>
      </c>
      <c r="L6593" s="73">
        <v>74.8231814564529</v>
      </c>
      <c r="M6593">
        <v>35</v>
      </c>
      <c r="N6593">
        <v>1</v>
      </c>
      <c r="O6593" s="73">
        <v>75.356981944140003</v>
      </c>
      <c r="P6593">
        <v>35</v>
      </c>
      <c r="Q6593">
        <v>1</v>
      </c>
      <c r="R6593">
        <v>35</v>
      </c>
      <c r="S6593">
        <v>1</v>
      </c>
      <c r="T6593">
        <v>51.192949113001902</v>
      </c>
      <c r="U6593">
        <v>0.84846594810619502</v>
      </c>
      <c r="V6593">
        <v>25</v>
      </c>
      <c r="W6593">
        <v>0.146599305127493</v>
      </c>
      <c r="X6593">
        <v>6</v>
      </c>
      <c r="Y6593">
        <v>35</v>
      </c>
      <c r="Z6593">
        <v>1</v>
      </c>
      <c r="AA6593">
        <v>200.88250485241099</v>
      </c>
      <c r="AB6593">
        <v>26</v>
      </c>
      <c r="AC6593">
        <v>0.91784961611605698</v>
      </c>
      <c r="AD6593">
        <v>9</v>
      </c>
      <c r="AE6593">
        <v>8.2150383883942801E-2</v>
      </c>
      <c r="AF6593">
        <v>0</v>
      </c>
      <c r="AG6593">
        <v>4.1629999999999998E-17</v>
      </c>
      <c r="AH6593">
        <v>0</v>
      </c>
      <c r="AI6593">
        <v>0</v>
      </c>
      <c r="AJ6593" s="73">
        <v>77.695067390386995</v>
      </c>
      <c r="AK6593">
        <v>35</v>
      </c>
      <c r="AL6593">
        <v>1</v>
      </c>
      <c r="AM6593">
        <v>0</v>
      </c>
      <c r="AN6593">
        <v>0</v>
      </c>
      <c r="AO6593">
        <v>0</v>
      </c>
      <c r="AP6593">
        <v>0</v>
      </c>
      <c r="AQ6593">
        <v>35</v>
      </c>
      <c r="AR6593">
        <v>1</v>
      </c>
      <c r="AS6593">
        <v>0</v>
      </c>
      <c r="AT6593">
        <v>0</v>
      </c>
      <c r="AU6593">
        <v>0</v>
      </c>
      <c r="AV6593">
        <v>0</v>
      </c>
      <c r="AW6593">
        <v>35</v>
      </c>
      <c r="AX6593">
        <v>1</v>
      </c>
      <c r="AY6593" s="73">
        <v>66.062344165751</v>
      </c>
      <c r="AZ6593">
        <v>35</v>
      </c>
      <c r="BA6593">
        <v>1</v>
      </c>
      <c r="BB6593">
        <v>34</v>
      </c>
      <c r="BC6593">
        <v>0.88748396811124797</v>
      </c>
      <c r="BD6593">
        <v>1</v>
      </c>
      <c r="BE6593">
        <v>0.11251603188875101</v>
      </c>
      <c r="BF6593">
        <v>74.8231814564529</v>
      </c>
      <c r="BG6593">
        <v>75.356981944140003</v>
      </c>
      <c r="BH6593">
        <v>66.062344165751</v>
      </c>
      <c r="BI6593">
        <v>77.695067390386995</v>
      </c>
    </row>
    <row r="6594" spans="1:61" x14ac:dyDescent="0.25">
      <c r="A6594" s="10" t="str">
        <f>VLOOKUP(D6594,'Index-Relations'!E:F,2,FALSE)</f>
        <v>ESG</v>
      </c>
      <c r="B6594" t="s">
        <v>3450</v>
      </c>
      <c r="C6594" s="53" t="s">
        <v>2763</v>
      </c>
      <c r="D6594" s="59" t="s">
        <v>3316</v>
      </c>
      <c r="E6594" s="59" t="s">
        <v>10010</v>
      </c>
      <c r="F6594" t="s">
        <v>2203</v>
      </c>
      <c r="G6594" t="s">
        <v>2202</v>
      </c>
      <c r="H6594" t="s">
        <v>2204</v>
      </c>
      <c r="I6594" s="52">
        <v>45567</v>
      </c>
      <c r="J6594" t="s">
        <v>2457</v>
      </c>
      <c r="K6594">
        <v>35</v>
      </c>
      <c r="L6594" s="73">
        <v>74.996068315684994</v>
      </c>
      <c r="M6594">
        <v>35</v>
      </c>
      <c r="N6594">
        <v>1</v>
      </c>
      <c r="O6594" s="73">
        <v>75.485578708642905</v>
      </c>
      <c r="P6594">
        <v>35</v>
      </c>
      <c r="Q6594">
        <v>1</v>
      </c>
      <c r="R6594">
        <v>35</v>
      </c>
      <c r="S6594">
        <v>1</v>
      </c>
      <c r="T6594">
        <v>51.331410266368998</v>
      </c>
      <c r="U6594">
        <v>0.85572593205520797</v>
      </c>
      <c r="V6594">
        <v>25</v>
      </c>
      <c r="W6594">
        <v>0.14776491849172901</v>
      </c>
      <c r="X6594">
        <v>6</v>
      </c>
      <c r="Y6594">
        <v>35</v>
      </c>
      <c r="Z6594">
        <v>1</v>
      </c>
      <c r="AA6594">
        <v>200.57628061892601</v>
      </c>
      <c r="AB6594">
        <v>26</v>
      </c>
      <c r="AC6594">
        <v>0.91986796752112399</v>
      </c>
      <c r="AD6594">
        <v>9</v>
      </c>
      <c r="AE6594">
        <v>8.0132032478875695E-2</v>
      </c>
      <c r="AF6594">
        <v>0</v>
      </c>
      <c r="AG6594">
        <v>8.3269999999999995E-17</v>
      </c>
      <c r="AH6594">
        <v>0</v>
      </c>
      <c r="AI6594">
        <v>0</v>
      </c>
      <c r="AJ6594" s="73">
        <v>77.897113271885004</v>
      </c>
      <c r="AK6594">
        <v>35</v>
      </c>
      <c r="AL6594">
        <v>1</v>
      </c>
      <c r="AM6594">
        <v>0</v>
      </c>
      <c r="AN6594">
        <v>0</v>
      </c>
      <c r="AO6594">
        <v>0</v>
      </c>
      <c r="AP6594">
        <v>0</v>
      </c>
      <c r="AQ6594">
        <v>35</v>
      </c>
      <c r="AR6594">
        <v>1</v>
      </c>
      <c r="AS6594">
        <v>0</v>
      </c>
      <c r="AT6594">
        <v>0</v>
      </c>
      <c r="AU6594">
        <v>0</v>
      </c>
      <c r="AV6594">
        <v>0</v>
      </c>
      <c r="AW6594">
        <v>35</v>
      </c>
      <c r="AX6594">
        <v>1</v>
      </c>
      <c r="AY6594" s="73">
        <v>66.166103793337001</v>
      </c>
      <c r="AZ6594">
        <v>35</v>
      </c>
      <c r="BA6594">
        <v>1</v>
      </c>
      <c r="BB6594">
        <v>34</v>
      </c>
      <c r="BC6594">
        <v>0.88553329954127802</v>
      </c>
      <c r="BD6594">
        <v>1</v>
      </c>
      <c r="BE6594">
        <v>0.114466700458721</v>
      </c>
      <c r="BF6594">
        <v>74.996068315684994</v>
      </c>
      <c r="BG6594">
        <v>75.485578708642905</v>
      </c>
      <c r="BH6594">
        <v>66.166103793337001</v>
      </c>
      <c r="BI6594">
        <v>77.897113271885004</v>
      </c>
    </row>
    <row r="6595" spans="1:61" x14ac:dyDescent="0.25">
      <c r="A6595" s="10" t="str">
        <f>VLOOKUP(D6595,'Index-Relations'!E:F,2,FALSE)</f>
        <v>ESG</v>
      </c>
      <c r="B6595" t="s">
        <v>3450</v>
      </c>
      <c r="C6595" s="53" t="s">
        <v>2764</v>
      </c>
      <c r="D6595" s="59" t="s">
        <v>3316</v>
      </c>
      <c r="E6595" s="59" t="s">
        <v>10011</v>
      </c>
      <c r="F6595" t="s">
        <v>2203</v>
      </c>
      <c r="G6595" t="s">
        <v>2202</v>
      </c>
      <c r="H6595" t="s">
        <v>2204</v>
      </c>
      <c r="I6595" s="52">
        <v>45537</v>
      </c>
      <c r="J6595" t="s">
        <v>2457</v>
      </c>
      <c r="K6595">
        <v>34</v>
      </c>
      <c r="L6595" s="73">
        <v>75.411138755222893</v>
      </c>
      <c r="M6595">
        <v>34</v>
      </c>
      <c r="N6595">
        <v>1</v>
      </c>
      <c r="O6595" s="73">
        <v>75.738168718807998</v>
      </c>
      <c r="P6595">
        <v>34</v>
      </c>
      <c r="Q6595">
        <v>1</v>
      </c>
      <c r="R6595">
        <v>34</v>
      </c>
      <c r="S6595">
        <v>0.999999999999999</v>
      </c>
      <c r="T6595">
        <v>50.759295624832198</v>
      </c>
      <c r="U6595">
        <v>0.82938639296370797</v>
      </c>
      <c r="V6595">
        <v>24</v>
      </c>
      <c r="W6595">
        <v>0.120216607182259</v>
      </c>
      <c r="X6595">
        <v>6</v>
      </c>
      <c r="Y6595">
        <v>34</v>
      </c>
      <c r="Z6595">
        <v>0.999999999999999</v>
      </c>
      <c r="AA6595">
        <v>185.15879912639599</v>
      </c>
      <c r="AB6595">
        <v>26</v>
      </c>
      <c r="AC6595">
        <v>0.92646939072992995</v>
      </c>
      <c r="AD6595">
        <v>8</v>
      </c>
      <c r="AE6595">
        <v>7.3530609270069505E-2</v>
      </c>
      <c r="AF6595">
        <v>0</v>
      </c>
      <c r="AG6595">
        <v>1.3878000000000001E-16</v>
      </c>
      <c r="AH6595">
        <v>0</v>
      </c>
      <c r="AI6595">
        <v>0</v>
      </c>
      <c r="AJ6595" s="73">
        <v>78.2824482833459</v>
      </c>
      <c r="AK6595">
        <v>34</v>
      </c>
      <c r="AL6595">
        <v>1</v>
      </c>
      <c r="AM6595">
        <v>0</v>
      </c>
      <c r="AN6595">
        <v>0</v>
      </c>
      <c r="AO6595">
        <v>0</v>
      </c>
      <c r="AP6595">
        <v>0</v>
      </c>
      <c r="AQ6595">
        <v>34</v>
      </c>
      <c r="AR6595">
        <v>0.999999999999999</v>
      </c>
      <c r="AS6595">
        <v>0</v>
      </c>
      <c r="AT6595">
        <v>0</v>
      </c>
      <c r="AU6595">
        <v>0</v>
      </c>
      <c r="AV6595">
        <v>0</v>
      </c>
      <c r="AW6595">
        <v>34</v>
      </c>
      <c r="AX6595">
        <v>1</v>
      </c>
      <c r="AY6595" s="73">
        <v>66.727983504396903</v>
      </c>
      <c r="AZ6595">
        <v>34</v>
      </c>
      <c r="BA6595">
        <v>1</v>
      </c>
      <c r="BB6595">
        <v>33</v>
      </c>
      <c r="BC6595">
        <v>0.89222391191756301</v>
      </c>
      <c r="BD6595">
        <v>1</v>
      </c>
      <c r="BE6595">
        <v>0.10777608808243599</v>
      </c>
      <c r="BF6595">
        <v>75.411138755222893</v>
      </c>
      <c r="BG6595">
        <v>75.738168718807998</v>
      </c>
      <c r="BH6595">
        <v>66.727983504396903</v>
      </c>
      <c r="BI6595">
        <v>78.2824482833459</v>
      </c>
    </row>
    <row r="6596" spans="1:61" x14ac:dyDescent="0.25">
      <c r="A6596" s="10" t="str">
        <f>VLOOKUP(D6596,'Index-Relations'!E:F,2,FALSE)</f>
        <v>ESG</v>
      </c>
      <c r="B6596" t="s">
        <v>3450</v>
      </c>
      <c r="C6596" s="53" t="s">
        <v>3350</v>
      </c>
      <c r="D6596" s="59" t="s">
        <v>3316</v>
      </c>
      <c r="E6596" s="59" t="s">
        <v>10012</v>
      </c>
      <c r="F6596" t="s">
        <v>2203</v>
      </c>
      <c r="G6596" t="s">
        <v>2202</v>
      </c>
      <c r="H6596" t="s">
        <v>2204</v>
      </c>
      <c r="I6596" s="52">
        <v>45505</v>
      </c>
      <c r="J6596" t="s">
        <v>2457</v>
      </c>
      <c r="K6596">
        <v>35</v>
      </c>
      <c r="L6596" s="73">
        <v>75.095185870128901</v>
      </c>
      <c r="M6596">
        <v>35</v>
      </c>
      <c r="N6596">
        <v>1</v>
      </c>
      <c r="O6596" s="73">
        <v>75.042324423938993</v>
      </c>
      <c r="P6596">
        <v>35</v>
      </c>
      <c r="Q6596">
        <v>1</v>
      </c>
      <c r="R6596">
        <v>35</v>
      </c>
      <c r="S6596">
        <v>0.999999999999999</v>
      </c>
      <c r="T6596">
        <v>50.995885800048796</v>
      </c>
      <c r="U6596">
        <v>0.80722813649458702</v>
      </c>
      <c r="V6596">
        <v>25</v>
      </c>
      <c r="W6596">
        <v>0.12540529413974399</v>
      </c>
      <c r="X6596">
        <v>6</v>
      </c>
      <c r="Y6596">
        <v>35</v>
      </c>
      <c r="Z6596">
        <v>0.999999999999999</v>
      </c>
      <c r="AA6596">
        <v>182.84379954990601</v>
      </c>
      <c r="AB6596">
        <v>27</v>
      </c>
      <c r="AC6596">
        <v>0.92695590900594604</v>
      </c>
      <c r="AD6596">
        <v>8</v>
      </c>
      <c r="AE6596">
        <v>7.3044090994053595E-2</v>
      </c>
      <c r="AF6596">
        <v>0</v>
      </c>
      <c r="AG6596">
        <v>5.5510000000000001E-17</v>
      </c>
      <c r="AH6596">
        <v>0</v>
      </c>
      <c r="AI6596">
        <v>0</v>
      </c>
      <c r="AJ6596" s="73">
        <v>78.262996574821997</v>
      </c>
      <c r="AK6596">
        <v>35</v>
      </c>
      <c r="AL6596">
        <v>1</v>
      </c>
      <c r="AM6596">
        <v>0</v>
      </c>
      <c r="AN6596">
        <v>0</v>
      </c>
      <c r="AO6596">
        <v>0</v>
      </c>
      <c r="AP6596">
        <v>0</v>
      </c>
      <c r="AQ6596">
        <v>35</v>
      </c>
      <c r="AR6596">
        <v>1</v>
      </c>
      <c r="AS6596">
        <v>0</v>
      </c>
      <c r="AT6596">
        <v>0</v>
      </c>
      <c r="AU6596">
        <v>0</v>
      </c>
      <c r="AV6596">
        <v>0</v>
      </c>
      <c r="AW6596">
        <v>35</v>
      </c>
      <c r="AX6596">
        <v>0.999999999999999</v>
      </c>
      <c r="AY6596" s="73">
        <v>66.423530959762004</v>
      </c>
      <c r="AZ6596">
        <v>35</v>
      </c>
      <c r="BA6596">
        <v>1</v>
      </c>
      <c r="BB6596">
        <v>34</v>
      </c>
      <c r="BC6596">
        <v>0.88984099730340904</v>
      </c>
      <c r="BD6596">
        <v>1</v>
      </c>
      <c r="BE6596">
        <v>0.11015900269659</v>
      </c>
      <c r="BF6596">
        <v>75.095185870128901</v>
      </c>
      <c r="BG6596">
        <v>75.042324423938993</v>
      </c>
      <c r="BH6596">
        <v>66.423530959762004</v>
      </c>
      <c r="BI6596">
        <v>78.262996574821997</v>
      </c>
    </row>
    <row r="6597" spans="1:61" x14ac:dyDescent="0.25">
      <c r="A6597" s="10" t="str">
        <f>VLOOKUP(D6597,'Index-Relations'!E:F,2,FALSE)</f>
        <v>ESG</v>
      </c>
      <c r="B6597" t="s">
        <v>3450</v>
      </c>
      <c r="C6597" s="53" t="s">
        <v>2765</v>
      </c>
      <c r="D6597" s="59" t="s">
        <v>3316</v>
      </c>
      <c r="E6597" s="59" t="s">
        <v>10013</v>
      </c>
      <c r="F6597" t="s">
        <v>2203</v>
      </c>
      <c r="G6597" t="s">
        <v>2202</v>
      </c>
      <c r="H6597" t="s">
        <v>2204</v>
      </c>
      <c r="I6597" s="52">
        <v>45474</v>
      </c>
      <c r="J6597" t="s">
        <v>2457</v>
      </c>
      <c r="K6597">
        <v>35</v>
      </c>
      <c r="L6597" s="73">
        <v>74.863908461179903</v>
      </c>
      <c r="M6597">
        <v>35</v>
      </c>
      <c r="N6597">
        <v>1</v>
      </c>
      <c r="O6597" s="73">
        <v>74.700421709150902</v>
      </c>
      <c r="P6597">
        <v>35</v>
      </c>
      <c r="Q6597">
        <v>1</v>
      </c>
      <c r="R6597">
        <v>35</v>
      </c>
      <c r="S6597">
        <v>1</v>
      </c>
      <c r="T6597">
        <v>50.736785418255998</v>
      </c>
      <c r="U6597">
        <v>0.80629762520913495</v>
      </c>
      <c r="V6597">
        <v>25</v>
      </c>
      <c r="W6597">
        <v>0.125602704907253</v>
      </c>
      <c r="X6597">
        <v>6</v>
      </c>
      <c r="Y6597">
        <v>35</v>
      </c>
      <c r="Z6597">
        <v>0.999999999999999</v>
      </c>
      <c r="AA6597">
        <v>185.03640409159999</v>
      </c>
      <c r="AB6597">
        <v>27</v>
      </c>
      <c r="AC6597">
        <v>0.92657958743909996</v>
      </c>
      <c r="AD6597">
        <v>8</v>
      </c>
      <c r="AE6597">
        <v>7.3420412560899401E-2</v>
      </c>
      <c r="AF6597">
        <v>0</v>
      </c>
      <c r="AG6597">
        <v>0</v>
      </c>
      <c r="AH6597">
        <v>0</v>
      </c>
      <c r="AI6597">
        <v>0</v>
      </c>
      <c r="AJ6597" s="73">
        <v>78.037903953989996</v>
      </c>
      <c r="AK6597">
        <v>35</v>
      </c>
      <c r="AL6597">
        <v>1</v>
      </c>
      <c r="AM6597">
        <v>0</v>
      </c>
      <c r="AN6597">
        <v>0</v>
      </c>
      <c r="AO6597">
        <v>0</v>
      </c>
      <c r="AP6597">
        <v>0</v>
      </c>
      <c r="AQ6597">
        <v>35</v>
      </c>
      <c r="AR6597">
        <v>0.999999999999999</v>
      </c>
      <c r="AS6597">
        <v>0</v>
      </c>
      <c r="AT6597">
        <v>0</v>
      </c>
      <c r="AU6597">
        <v>0</v>
      </c>
      <c r="AV6597">
        <v>0</v>
      </c>
      <c r="AW6597">
        <v>35</v>
      </c>
      <c r="AX6597">
        <v>1</v>
      </c>
      <c r="AY6597" s="73">
        <v>66.365432052046998</v>
      </c>
      <c r="AZ6597">
        <v>35</v>
      </c>
      <c r="BA6597">
        <v>1</v>
      </c>
      <c r="BB6597">
        <v>34</v>
      </c>
      <c r="BC6597">
        <v>0.89545167799941505</v>
      </c>
      <c r="BD6597">
        <v>1</v>
      </c>
      <c r="BE6597">
        <v>0.104548322000584</v>
      </c>
      <c r="BF6597">
        <v>74.863908461179903</v>
      </c>
      <c r="BG6597">
        <v>74.700421709150902</v>
      </c>
      <c r="BH6597">
        <v>66.365432052046998</v>
      </c>
      <c r="BI6597">
        <v>78.037903953989996</v>
      </c>
    </row>
    <row r="6598" spans="1:61" x14ac:dyDescent="0.25">
      <c r="A6598" s="10" t="str">
        <f>VLOOKUP(D6598,'Index-Relations'!E:F,2,FALSE)</f>
        <v>ESG</v>
      </c>
      <c r="B6598" t="s">
        <v>3450</v>
      </c>
      <c r="C6598" s="53" t="s">
        <v>2766</v>
      </c>
      <c r="D6598" s="59" t="s">
        <v>3316</v>
      </c>
      <c r="E6598" s="59" t="s">
        <v>10014</v>
      </c>
      <c r="F6598" t="s">
        <v>2203</v>
      </c>
      <c r="G6598" t="s">
        <v>2202</v>
      </c>
      <c r="H6598" t="s">
        <v>2204</v>
      </c>
      <c r="I6598" s="52">
        <v>45446</v>
      </c>
      <c r="J6598" t="s">
        <v>2457</v>
      </c>
      <c r="K6598">
        <v>35</v>
      </c>
      <c r="L6598" s="73">
        <v>74.876909200956902</v>
      </c>
      <c r="M6598">
        <v>35</v>
      </c>
      <c r="N6598">
        <v>1</v>
      </c>
      <c r="O6598" s="73">
        <v>74.946119563219995</v>
      </c>
      <c r="P6598">
        <v>35</v>
      </c>
      <c r="Q6598">
        <v>1</v>
      </c>
      <c r="R6598">
        <v>35</v>
      </c>
      <c r="S6598">
        <v>1</v>
      </c>
      <c r="T6598">
        <v>50.861996417728697</v>
      </c>
      <c r="U6598">
        <v>0.82533227057893299</v>
      </c>
      <c r="V6598">
        <v>25</v>
      </c>
      <c r="W6598">
        <v>0.127044629259706</v>
      </c>
      <c r="X6598">
        <v>6</v>
      </c>
      <c r="Y6598">
        <v>35</v>
      </c>
      <c r="Z6598">
        <v>1</v>
      </c>
      <c r="AA6598">
        <v>178.663100734209</v>
      </c>
      <c r="AB6598">
        <v>27</v>
      </c>
      <c r="AC6598">
        <v>0.92701512721894797</v>
      </c>
      <c r="AD6598">
        <v>8</v>
      </c>
      <c r="AE6598">
        <v>7.2984872781051993E-2</v>
      </c>
      <c r="AF6598">
        <v>0</v>
      </c>
      <c r="AG6598">
        <v>0</v>
      </c>
      <c r="AH6598">
        <v>0</v>
      </c>
      <c r="AI6598">
        <v>0</v>
      </c>
      <c r="AJ6598" s="73">
        <v>77.9644295769709</v>
      </c>
      <c r="AK6598">
        <v>35</v>
      </c>
      <c r="AL6598">
        <v>1</v>
      </c>
      <c r="AM6598">
        <v>0</v>
      </c>
      <c r="AN6598">
        <v>0</v>
      </c>
      <c r="AO6598">
        <v>0</v>
      </c>
      <c r="AP6598">
        <v>0</v>
      </c>
      <c r="AQ6598">
        <v>35</v>
      </c>
      <c r="AR6598">
        <v>1</v>
      </c>
      <c r="AS6598">
        <v>0</v>
      </c>
      <c r="AT6598">
        <v>0</v>
      </c>
      <c r="AU6598">
        <v>0</v>
      </c>
      <c r="AV6598">
        <v>0</v>
      </c>
      <c r="AW6598">
        <v>35</v>
      </c>
      <c r="AX6598">
        <v>1</v>
      </c>
      <c r="AY6598" s="73">
        <v>66.11991965512</v>
      </c>
      <c r="AZ6598">
        <v>35</v>
      </c>
      <c r="BA6598">
        <v>1</v>
      </c>
      <c r="BB6598">
        <v>34</v>
      </c>
      <c r="BC6598">
        <v>0.89511811374176198</v>
      </c>
      <c r="BD6598">
        <v>1</v>
      </c>
      <c r="BE6598">
        <v>0.10488188625823699</v>
      </c>
      <c r="BF6598">
        <v>74.876909200956902</v>
      </c>
      <c r="BG6598">
        <v>74.946119563219995</v>
      </c>
      <c r="BH6598">
        <v>66.11991965512</v>
      </c>
      <c r="BI6598">
        <v>77.9644295769709</v>
      </c>
    </row>
    <row r="6599" spans="1:61" x14ac:dyDescent="0.25">
      <c r="A6599" s="10" t="str">
        <f>VLOOKUP(D6599,'Index-Relations'!E:F,2,FALSE)</f>
        <v>ESG</v>
      </c>
      <c r="B6599" t="s">
        <v>3450</v>
      </c>
      <c r="C6599" s="53" t="s">
        <v>2767</v>
      </c>
      <c r="D6599" s="59" t="s">
        <v>3316</v>
      </c>
      <c r="E6599" s="59" t="s">
        <v>10015</v>
      </c>
      <c r="F6599" t="s">
        <v>2203</v>
      </c>
      <c r="G6599" t="s">
        <v>2202</v>
      </c>
      <c r="H6599" t="s">
        <v>2204</v>
      </c>
      <c r="I6599" s="52">
        <v>45414</v>
      </c>
      <c r="J6599" t="s">
        <v>2457</v>
      </c>
      <c r="K6599">
        <v>35</v>
      </c>
      <c r="L6599" s="73">
        <v>74.862234586078998</v>
      </c>
      <c r="M6599">
        <v>35</v>
      </c>
      <c r="N6599">
        <v>1</v>
      </c>
      <c r="O6599" s="73">
        <v>74.943512606017904</v>
      </c>
      <c r="P6599">
        <v>35</v>
      </c>
      <c r="Q6599">
        <v>1</v>
      </c>
      <c r="R6599">
        <v>35</v>
      </c>
      <c r="S6599">
        <v>1</v>
      </c>
      <c r="T6599">
        <v>50.954789942214703</v>
      </c>
      <c r="U6599">
        <v>0.82529068705146602</v>
      </c>
      <c r="V6599">
        <v>25</v>
      </c>
      <c r="W6599">
        <v>0.12810527959899201</v>
      </c>
      <c r="X6599">
        <v>6</v>
      </c>
      <c r="Y6599">
        <v>35</v>
      </c>
      <c r="Z6599">
        <v>1</v>
      </c>
      <c r="AA6599">
        <v>177.20386070587099</v>
      </c>
      <c r="AB6599">
        <v>27</v>
      </c>
      <c r="AC6599">
        <v>0.92685212806916795</v>
      </c>
      <c r="AD6599">
        <v>8</v>
      </c>
      <c r="AE6599">
        <v>7.3147871930831998E-2</v>
      </c>
      <c r="AF6599">
        <v>0</v>
      </c>
      <c r="AG6599">
        <v>0</v>
      </c>
      <c r="AH6599">
        <v>0</v>
      </c>
      <c r="AI6599">
        <v>0</v>
      </c>
      <c r="AJ6599" s="73">
        <v>77.931041047666</v>
      </c>
      <c r="AK6599">
        <v>35</v>
      </c>
      <c r="AL6599">
        <v>1</v>
      </c>
      <c r="AM6599">
        <v>0</v>
      </c>
      <c r="AN6599">
        <v>0</v>
      </c>
      <c r="AO6599">
        <v>0</v>
      </c>
      <c r="AP6599">
        <v>0</v>
      </c>
      <c r="AQ6599">
        <v>35</v>
      </c>
      <c r="AR6599">
        <v>1</v>
      </c>
      <c r="AS6599">
        <v>0</v>
      </c>
      <c r="AT6599">
        <v>0</v>
      </c>
      <c r="AU6599">
        <v>0</v>
      </c>
      <c r="AV6599">
        <v>0</v>
      </c>
      <c r="AW6599">
        <v>35</v>
      </c>
      <c r="AX6599">
        <v>1</v>
      </c>
      <c r="AY6599" s="73">
        <v>66.085160009226897</v>
      </c>
      <c r="AZ6599">
        <v>35</v>
      </c>
      <c r="BA6599">
        <v>1</v>
      </c>
      <c r="BB6599">
        <v>34</v>
      </c>
      <c r="BC6599">
        <v>0.897062988842527</v>
      </c>
      <c r="BD6599">
        <v>1</v>
      </c>
      <c r="BE6599">
        <v>0.102937011157472</v>
      </c>
      <c r="BF6599">
        <v>74.862234586078998</v>
      </c>
      <c r="BG6599">
        <v>74.943512606017904</v>
      </c>
      <c r="BH6599">
        <v>66.085160009226897</v>
      </c>
      <c r="BI6599">
        <v>77.931041047666</v>
      </c>
    </row>
    <row r="6600" spans="1:61" x14ac:dyDescent="0.25">
      <c r="A6600" s="10" t="str">
        <f>VLOOKUP(D6600,'Index-Relations'!E:F,2,FALSE)</f>
        <v>ESG</v>
      </c>
      <c r="B6600" t="s">
        <v>3450</v>
      </c>
      <c r="C6600" s="53" t="s">
        <v>2768</v>
      </c>
      <c r="D6600" s="59" t="s">
        <v>3316</v>
      </c>
      <c r="E6600" s="59" t="s">
        <v>10016</v>
      </c>
      <c r="F6600" t="s">
        <v>2203</v>
      </c>
      <c r="G6600" t="s">
        <v>2202</v>
      </c>
      <c r="H6600" t="s">
        <v>2204</v>
      </c>
      <c r="I6600" s="52">
        <v>45383</v>
      </c>
      <c r="J6600" t="s">
        <v>2457</v>
      </c>
      <c r="K6600">
        <v>35</v>
      </c>
      <c r="L6600">
        <v>77.812799319972697</v>
      </c>
      <c r="M6600">
        <v>35</v>
      </c>
      <c r="N6600">
        <v>1</v>
      </c>
      <c r="O6600">
        <v>78.1950308964377</v>
      </c>
      <c r="P6600">
        <v>35</v>
      </c>
      <c r="Q6600">
        <v>1</v>
      </c>
      <c r="R6600">
        <v>35</v>
      </c>
      <c r="S6600">
        <v>0.999999999999999</v>
      </c>
      <c r="T6600">
        <v>51.274410884580902</v>
      </c>
      <c r="U6600">
        <v>0.82616740668933697</v>
      </c>
      <c r="V6600">
        <v>25</v>
      </c>
      <c r="W6600">
        <v>0.12866111801499699</v>
      </c>
      <c r="X6600">
        <v>6</v>
      </c>
      <c r="Y6600">
        <v>35</v>
      </c>
      <c r="Z6600">
        <v>0.999999999999999</v>
      </c>
      <c r="AA6600">
        <v>175.69934120062899</v>
      </c>
      <c r="AB6600">
        <v>27</v>
      </c>
      <c r="AC6600">
        <v>0.92630268585854403</v>
      </c>
      <c r="AD6600">
        <v>8</v>
      </c>
      <c r="AE6600">
        <v>7.3697314141455E-2</v>
      </c>
      <c r="AF6600">
        <v>0</v>
      </c>
      <c r="AG6600">
        <v>1.8041000000000001E-16</v>
      </c>
      <c r="AH6600">
        <v>0</v>
      </c>
      <c r="AI6600">
        <v>0</v>
      </c>
      <c r="AJ6600">
        <v>81.3510772226239</v>
      </c>
      <c r="AK6600">
        <v>35</v>
      </c>
      <c r="AL6600">
        <v>1</v>
      </c>
      <c r="AM6600">
        <v>0</v>
      </c>
      <c r="AN6600">
        <v>0</v>
      </c>
      <c r="AO6600">
        <v>0</v>
      </c>
      <c r="AP6600">
        <v>0</v>
      </c>
      <c r="AQ6600">
        <v>35</v>
      </c>
      <c r="AR6600">
        <v>1</v>
      </c>
      <c r="AS6600">
        <v>0</v>
      </c>
      <c r="AT6600">
        <v>0</v>
      </c>
      <c r="AU6600">
        <v>0</v>
      </c>
      <c r="AV6600">
        <v>0</v>
      </c>
      <c r="AW6600">
        <v>35</v>
      </c>
      <c r="AX6600">
        <v>0.999999999999999</v>
      </c>
      <c r="AY6600">
        <v>68.2847529141726</v>
      </c>
      <c r="AZ6600">
        <v>35</v>
      </c>
      <c r="BA6600">
        <v>1</v>
      </c>
      <c r="BB6600">
        <v>34</v>
      </c>
      <c r="BC6600">
        <v>0.90580233006023003</v>
      </c>
      <c r="BD6600">
        <v>1</v>
      </c>
      <c r="BE6600">
        <v>9.4197669939769801E-2</v>
      </c>
      <c r="BF6600">
        <v>75.063713387276906</v>
      </c>
      <c r="BG6600">
        <v>75.095681124268907</v>
      </c>
      <c r="BH6600">
        <v>66.404922076631905</v>
      </c>
      <c r="BI6600">
        <v>78.018985778813004</v>
      </c>
    </row>
    <row r="6601" spans="1:61" x14ac:dyDescent="0.25">
      <c r="A6601" s="10" t="str">
        <f>VLOOKUP(D6601,'Index-Relations'!E:F,2,FALSE)</f>
        <v>ESG</v>
      </c>
      <c r="B6601" t="s">
        <v>3450</v>
      </c>
      <c r="C6601" s="53" t="s">
        <v>2769</v>
      </c>
      <c r="D6601" s="59" t="s">
        <v>3316</v>
      </c>
      <c r="E6601" s="59" t="s">
        <v>10017</v>
      </c>
      <c r="F6601" t="s">
        <v>2203</v>
      </c>
      <c r="G6601" t="s">
        <v>2202</v>
      </c>
      <c r="H6601" t="s">
        <v>2204</v>
      </c>
      <c r="I6601" s="52">
        <v>45352</v>
      </c>
      <c r="J6601" t="s">
        <v>2457</v>
      </c>
      <c r="K6601">
        <v>35</v>
      </c>
      <c r="L6601">
        <v>77.737714800289297</v>
      </c>
      <c r="M6601">
        <v>35</v>
      </c>
      <c r="N6601">
        <v>1</v>
      </c>
      <c r="O6601">
        <v>77.572859584779593</v>
      </c>
      <c r="P6601">
        <v>35</v>
      </c>
      <c r="Q6601">
        <v>1</v>
      </c>
      <c r="R6601">
        <v>35</v>
      </c>
      <c r="S6601">
        <v>0.999999999999999</v>
      </c>
      <c r="T6601">
        <v>50.6647802817631</v>
      </c>
      <c r="U6601">
        <v>0.79760462235449603</v>
      </c>
      <c r="V6601">
        <v>25</v>
      </c>
      <c r="W6601">
        <v>0.11049831447266199</v>
      </c>
      <c r="X6601">
        <v>6</v>
      </c>
      <c r="Y6601">
        <v>35</v>
      </c>
      <c r="Z6601">
        <v>0.999999999999999</v>
      </c>
      <c r="AA6601">
        <v>166.760522835404</v>
      </c>
      <c r="AB6601">
        <v>27</v>
      </c>
      <c r="AC6601">
        <v>0.929336211737122</v>
      </c>
      <c r="AD6601">
        <v>8</v>
      </c>
      <c r="AE6601">
        <v>7.0663788262877503E-2</v>
      </c>
      <c r="AF6601">
        <v>0</v>
      </c>
      <c r="AG6601">
        <v>8.3269999999999995E-17</v>
      </c>
      <c r="AH6601">
        <v>0</v>
      </c>
      <c r="AI6601">
        <v>0</v>
      </c>
      <c r="AJ6601">
        <v>81.473075065425206</v>
      </c>
      <c r="AK6601">
        <v>35</v>
      </c>
      <c r="AL6601">
        <v>1</v>
      </c>
      <c r="AM6601">
        <v>0</v>
      </c>
      <c r="AN6601">
        <v>0</v>
      </c>
      <c r="AO6601">
        <v>0</v>
      </c>
      <c r="AP6601">
        <v>0</v>
      </c>
      <c r="AQ6601">
        <v>35</v>
      </c>
      <c r="AR6601">
        <v>1</v>
      </c>
      <c r="AS6601">
        <v>0</v>
      </c>
      <c r="AT6601">
        <v>0</v>
      </c>
      <c r="AU6601">
        <v>0</v>
      </c>
      <c r="AV6601">
        <v>0</v>
      </c>
      <c r="AW6601">
        <v>35</v>
      </c>
      <c r="AX6601">
        <v>1</v>
      </c>
      <c r="AY6601">
        <v>68.6929901841131</v>
      </c>
      <c r="AZ6601">
        <v>35</v>
      </c>
      <c r="BA6601">
        <v>1</v>
      </c>
      <c r="BB6601">
        <v>34</v>
      </c>
      <c r="BC6601">
        <v>0.91834136666660904</v>
      </c>
      <c r="BD6601">
        <v>1</v>
      </c>
      <c r="BE6601">
        <v>8.1658633333390698E-2</v>
      </c>
      <c r="BF6601">
        <v>74.975750021971905</v>
      </c>
      <c r="BG6601">
        <v>74.505614225554993</v>
      </c>
      <c r="BH6601">
        <v>66.748765400557005</v>
      </c>
      <c r="BI6601">
        <v>78.220565483819996</v>
      </c>
    </row>
    <row r="6602" spans="1:61" x14ac:dyDescent="0.25">
      <c r="A6602" s="10" t="str">
        <f>VLOOKUP(D6602,'Index-Relations'!E:F,2,FALSE)</f>
        <v>ESG</v>
      </c>
      <c r="B6602" t="s">
        <v>3450</v>
      </c>
      <c r="C6602" s="53" t="s">
        <v>2770</v>
      </c>
      <c r="D6602" s="59" t="s">
        <v>3316</v>
      </c>
      <c r="E6602" s="59" t="s">
        <v>10018</v>
      </c>
      <c r="F6602" t="s">
        <v>2203</v>
      </c>
      <c r="G6602" t="s">
        <v>2202</v>
      </c>
      <c r="H6602" t="s">
        <v>2204</v>
      </c>
      <c r="I6602" s="52">
        <v>45323</v>
      </c>
      <c r="J6602" t="s">
        <v>2457</v>
      </c>
      <c r="K6602">
        <v>35</v>
      </c>
      <c r="L6602">
        <v>78.038147458855306</v>
      </c>
      <c r="M6602">
        <v>35</v>
      </c>
      <c r="N6602">
        <v>1</v>
      </c>
      <c r="O6602">
        <v>77.928628031604504</v>
      </c>
      <c r="P6602">
        <v>35</v>
      </c>
      <c r="Q6602">
        <v>1</v>
      </c>
      <c r="R6602">
        <v>35</v>
      </c>
      <c r="S6602">
        <v>0.999999999999999</v>
      </c>
      <c r="T6602">
        <v>50.9884931846698</v>
      </c>
      <c r="U6602">
        <v>0.80256943656052904</v>
      </c>
      <c r="V6602">
        <v>25</v>
      </c>
      <c r="W6602">
        <v>0.113275387190182</v>
      </c>
      <c r="X6602">
        <v>6</v>
      </c>
      <c r="Y6602">
        <v>35</v>
      </c>
      <c r="Z6602">
        <v>1</v>
      </c>
      <c r="AA6602">
        <v>167.396219679306</v>
      </c>
      <c r="AB6602">
        <v>27</v>
      </c>
      <c r="AC6602">
        <v>0.93050365874484497</v>
      </c>
      <c r="AD6602">
        <v>8</v>
      </c>
      <c r="AE6602">
        <v>6.9496341255154498E-2</v>
      </c>
      <c r="AF6602">
        <v>0</v>
      </c>
      <c r="AG6602">
        <v>1.5266E-16</v>
      </c>
      <c r="AH6602">
        <v>0</v>
      </c>
      <c r="AI6602">
        <v>0</v>
      </c>
      <c r="AJ6602">
        <v>81.752810319452095</v>
      </c>
      <c r="AK6602">
        <v>35</v>
      </c>
      <c r="AL6602">
        <v>1</v>
      </c>
      <c r="AM6602">
        <v>0</v>
      </c>
      <c r="AN6602">
        <v>0</v>
      </c>
      <c r="AO6602">
        <v>0</v>
      </c>
      <c r="AP6602">
        <v>0</v>
      </c>
      <c r="AQ6602">
        <v>35</v>
      </c>
      <c r="AR6602">
        <v>1</v>
      </c>
      <c r="AS6602">
        <v>0</v>
      </c>
      <c r="AT6602">
        <v>0</v>
      </c>
      <c r="AU6602">
        <v>0</v>
      </c>
      <c r="AV6602">
        <v>0</v>
      </c>
      <c r="AW6602">
        <v>35</v>
      </c>
      <c r="AX6602">
        <v>1</v>
      </c>
      <c r="AY6602">
        <v>68.854393730663304</v>
      </c>
      <c r="AZ6602">
        <v>35</v>
      </c>
      <c r="BA6602">
        <v>1</v>
      </c>
      <c r="BB6602">
        <v>34</v>
      </c>
      <c r="BC6602">
        <v>0.91543970863808899</v>
      </c>
      <c r="BD6602">
        <v>1</v>
      </c>
      <c r="BE6602">
        <v>8.4560291361910303E-2</v>
      </c>
      <c r="BF6602">
        <v>75.260722731350995</v>
      </c>
      <c r="BG6602">
        <v>74.858334077198904</v>
      </c>
      <c r="BH6602">
        <v>66.906950451314998</v>
      </c>
      <c r="BI6602">
        <v>78.447912460932997</v>
      </c>
    </row>
    <row r="6603" spans="1:61" x14ac:dyDescent="0.25">
      <c r="A6603" s="10" t="str">
        <f>VLOOKUP(D6603,'Index-Relations'!E:F,2,FALSE)</f>
        <v>ESG</v>
      </c>
      <c r="B6603" t="s">
        <v>3450</v>
      </c>
      <c r="C6603" s="53" t="s">
        <v>2760</v>
      </c>
      <c r="D6603" s="59" t="s">
        <v>3317</v>
      </c>
      <c r="E6603" s="59" t="s">
        <v>10019</v>
      </c>
      <c r="F6603" t="s">
        <v>2207</v>
      </c>
      <c r="G6603" t="s">
        <v>2206</v>
      </c>
      <c r="H6603" t="s">
        <v>2208</v>
      </c>
      <c r="I6603" s="52">
        <v>45659</v>
      </c>
      <c r="J6603" t="s">
        <v>2457</v>
      </c>
      <c r="K6603">
        <v>35</v>
      </c>
      <c r="L6603" s="73">
        <v>76.871753768806897</v>
      </c>
      <c r="M6603">
        <v>35</v>
      </c>
      <c r="N6603">
        <v>1</v>
      </c>
      <c r="O6603" s="73">
        <v>77.156463870931901</v>
      </c>
      <c r="P6603">
        <v>35</v>
      </c>
      <c r="Q6603">
        <v>1</v>
      </c>
      <c r="R6603">
        <v>35</v>
      </c>
      <c r="S6603">
        <v>0.999999999999999</v>
      </c>
      <c r="T6603">
        <v>51.086216340684501</v>
      </c>
      <c r="U6603">
        <v>0.85772637942570495</v>
      </c>
      <c r="V6603">
        <v>25</v>
      </c>
      <c r="W6603">
        <v>0.11571299145371899</v>
      </c>
      <c r="X6603">
        <v>6</v>
      </c>
      <c r="Y6603">
        <v>35</v>
      </c>
      <c r="Z6603">
        <v>0.999999999999999</v>
      </c>
      <c r="AA6603">
        <v>230.04897615278099</v>
      </c>
      <c r="AB6603">
        <v>27</v>
      </c>
      <c r="AC6603">
        <v>0.939246359524751</v>
      </c>
      <c r="AD6603">
        <v>8</v>
      </c>
      <c r="AE6603">
        <v>6.07536404752489E-2</v>
      </c>
      <c r="AF6603">
        <v>0</v>
      </c>
      <c r="AG6603">
        <v>5.5510000000000001E-17</v>
      </c>
      <c r="AH6603">
        <v>0</v>
      </c>
      <c r="AI6603">
        <v>0</v>
      </c>
      <c r="AJ6603" s="73">
        <v>79.750831097020907</v>
      </c>
      <c r="AK6603">
        <v>35</v>
      </c>
      <c r="AL6603">
        <v>1</v>
      </c>
      <c r="AM6603">
        <v>0</v>
      </c>
      <c r="AN6603">
        <v>0</v>
      </c>
      <c r="AO6603">
        <v>0</v>
      </c>
      <c r="AP6603">
        <v>0</v>
      </c>
      <c r="AQ6603">
        <v>35</v>
      </c>
      <c r="AR6603">
        <v>0.999999999999999</v>
      </c>
      <c r="AS6603">
        <v>0</v>
      </c>
      <c r="AT6603">
        <v>0</v>
      </c>
      <c r="AU6603">
        <v>0</v>
      </c>
      <c r="AV6603">
        <v>0</v>
      </c>
      <c r="AW6603">
        <v>35</v>
      </c>
      <c r="AX6603">
        <v>0.999999999999999</v>
      </c>
      <c r="AY6603" s="73">
        <v>67.995441661133995</v>
      </c>
      <c r="AZ6603">
        <v>35</v>
      </c>
      <c r="BA6603">
        <v>1</v>
      </c>
      <c r="BB6603">
        <v>34</v>
      </c>
      <c r="BC6603">
        <v>0.89368170923308299</v>
      </c>
      <c r="BD6603">
        <v>1</v>
      </c>
      <c r="BE6603">
        <v>0.106318290766916</v>
      </c>
      <c r="BF6603">
        <v>76.871753768806897</v>
      </c>
      <c r="BG6603">
        <v>77.156463870931901</v>
      </c>
      <c r="BH6603">
        <v>67.995441661133995</v>
      </c>
      <c r="BI6603">
        <v>79.750831097020907</v>
      </c>
    </row>
    <row r="6604" spans="1:61" x14ac:dyDescent="0.25">
      <c r="A6604" s="10" t="str">
        <f>VLOOKUP(D6604,'Index-Relations'!E:F,2,FALSE)</f>
        <v>ESG</v>
      </c>
      <c r="B6604" t="s">
        <v>3450</v>
      </c>
      <c r="C6604" s="53" t="s">
        <v>2761</v>
      </c>
      <c r="D6604" s="59" t="s">
        <v>3317</v>
      </c>
      <c r="E6604" s="59" t="s">
        <v>10020</v>
      </c>
      <c r="F6604" t="s">
        <v>2207</v>
      </c>
      <c r="G6604" t="s">
        <v>2206</v>
      </c>
      <c r="H6604" t="s">
        <v>2208</v>
      </c>
      <c r="I6604" s="52">
        <v>45628</v>
      </c>
      <c r="J6604" t="s">
        <v>2457</v>
      </c>
      <c r="K6604">
        <v>35</v>
      </c>
      <c r="L6604" s="73">
        <v>76.115058058334</v>
      </c>
      <c r="M6604">
        <v>35</v>
      </c>
      <c r="N6604">
        <v>1</v>
      </c>
      <c r="O6604" s="73">
        <v>76.558249178859</v>
      </c>
      <c r="P6604">
        <v>35</v>
      </c>
      <c r="Q6604">
        <v>1</v>
      </c>
      <c r="R6604">
        <v>35</v>
      </c>
      <c r="S6604">
        <v>1</v>
      </c>
      <c r="T6604">
        <v>50.6774259322559</v>
      </c>
      <c r="U6604">
        <v>0.85537692672522203</v>
      </c>
      <c r="V6604">
        <v>25</v>
      </c>
      <c r="W6604">
        <v>0.15493618524012101</v>
      </c>
      <c r="X6604">
        <v>6</v>
      </c>
      <c r="Y6604">
        <v>35</v>
      </c>
      <c r="Z6604">
        <v>0.999999999999999</v>
      </c>
      <c r="AA6604">
        <v>212.67942594319601</v>
      </c>
      <c r="AB6604">
        <v>27</v>
      </c>
      <c r="AC6604">
        <v>0.93428998876913105</v>
      </c>
      <c r="AD6604">
        <v>8</v>
      </c>
      <c r="AE6604">
        <v>6.5710011230868295E-2</v>
      </c>
      <c r="AF6604">
        <v>0</v>
      </c>
      <c r="AG6604">
        <v>1.9429E-16</v>
      </c>
      <c r="AH6604">
        <v>0</v>
      </c>
      <c r="AI6604">
        <v>0</v>
      </c>
      <c r="AJ6604" s="73">
        <v>78.927436488235898</v>
      </c>
      <c r="AK6604">
        <v>35</v>
      </c>
      <c r="AL6604">
        <v>1</v>
      </c>
      <c r="AM6604">
        <v>0</v>
      </c>
      <c r="AN6604">
        <v>0</v>
      </c>
      <c r="AO6604">
        <v>0</v>
      </c>
      <c r="AP6604">
        <v>0</v>
      </c>
      <c r="AQ6604">
        <v>35</v>
      </c>
      <c r="AR6604">
        <v>1</v>
      </c>
      <c r="AS6604">
        <v>0</v>
      </c>
      <c r="AT6604">
        <v>0</v>
      </c>
      <c r="AU6604">
        <v>0</v>
      </c>
      <c r="AV6604">
        <v>0</v>
      </c>
      <c r="AW6604">
        <v>35</v>
      </c>
      <c r="AX6604">
        <v>0.999999999999999</v>
      </c>
      <c r="AY6604" s="73">
        <v>67.305709327816999</v>
      </c>
      <c r="AZ6604">
        <v>35</v>
      </c>
      <c r="BA6604">
        <v>1</v>
      </c>
      <c r="BB6604">
        <v>34</v>
      </c>
      <c r="BC6604">
        <v>0.88947986721335004</v>
      </c>
      <c r="BD6604">
        <v>1</v>
      </c>
      <c r="BE6604">
        <v>0.110520132786649</v>
      </c>
      <c r="BF6604">
        <v>76.115058058334</v>
      </c>
      <c r="BG6604">
        <v>76.558249178859</v>
      </c>
      <c r="BH6604">
        <v>67.305709327816999</v>
      </c>
      <c r="BI6604">
        <v>78.927436488235898</v>
      </c>
    </row>
    <row r="6605" spans="1:61" x14ac:dyDescent="0.25">
      <c r="A6605" s="10" t="str">
        <f>VLOOKUP(D6605,'Index-Relations'!E:F,2,FALSE)</f>
        <v>ESG</v>
      </c>
      <c r="B6605" t="s">
        <v>3450</v>
      </c>
      <c r="C6605" s="53" t="s">
        <v>2762</v>
      </c>
      <c r="D6605" s="59" t="s">
        <v>3317</v>
      </c>
      <c r="E6605" s="59" t="s">
        <v>10021</v>
      </c>
      <c r="F6605" t="s">
        <v>2207</v>
      </c>
      <c r="G6605" t="s">
        <v>2206</v>
      </c>
      <c r="H6605" t="s">
        <v>2208</v>
      </c>
      <c r="I6605" s="52">
        <v>45597</v>
      </c>
      <c r="J6605" t="s">
        <v>2457</v>
      </c>
      <c r="K6605">
        <v>35</v>
      </c>
      <c r="L6605" s="73">
        <v>76.507645589183994</v>
      </c>
      <c r="M6605">
        <v>35</v>
      </c>
      <c r="N6605">
        <v>1</v>
      </c>
      <c r="O6605" s="73">
        <v>76.958225991240894</v>
      </c>
      <c r="P6605">
        <v>35</v>
      </c>
      <c r="Q6605">
        <v>1</v>
      </c>
      <c r="R6605">
        <v>35</v>
      </c>
      <c r="S6605">
        <v>1</v>
      </c>
      <c r="T6605">
        <v>50.946260368713602</v>
      </c>
      <c r="U6605">
        <v>0.85309240559849397</v>
      </c>
      <c r="V6605">
        <v>25</v>
      </c>
      <c r="W6605">
        <v>0.15508471122824599</v>
      </c>
      <c r="X6605">
        <v>6</v>
      </c>
      <c r="Y6605">
        <v>35</v>
      </c>
      <c r="Z6605">
        <v>1</v>
      </c>
      <c r="AA6605">
        <v>199.851830058389</v>
      </c>
      <c r="AB6605">
        <v>26</v>
      </c>
      <c r="AC6605">
        <v>0.93341299132487998</v>
      </c>
      <c r="AD6605">
        <v>9</v>
      </c>
      <c r="AE6605">
        <v>6.6587008675119505E-2</v>
      </c>
      <c r="AF6605">
        <v>0</v>
      </c>
      <c r="AG6605">
        <v>2.2204E-16</v>
      </c>
      <c r="AH6605">
        <v>0</v>
      </c>
      <c r="AI6605">
        <v>0</v>
      </c>
      <c r="AJ6605" s="73">
        <v>79.307706850903898</v>
      </c>
      <c r="AK6605">
        <v>35</v>
      </c>
      <c r="AL6605">
        <v>1</v>
      </c>
      <c r="AM6605">
        <v>0</v>
      </c>
      <c r="AN6605">
        <v>0</v>
      </c>
      <c r="AO6605">
        <v>0</v>
      </c>
      <c r="AP6605">
        <v>0</v>
      </c>
      <c r="AQ6605">
        <v>35</v>
      </c>
      <c r="AR6605">
        <v>1</v>
      </c>
      <c r="AS6605">
        <v>0</v>
      </c>
      <c r="AT6605">
        <v>0</v>
      </c>
      <c r="AU6605">
        <v>0</v>
      </c>
      <c r="AV6605">
        <v>0</v>
      </c>
      <c r="AW6605">
        <v>35</v>
      </c>
      <c r="AX6605">
        <v>0.999999999999999</v>
      </c>
      <c r="AY6605" s="73">
        <v>67.677315749865002</v>
      </c>
      <c r="AZ6605">
        <v>35</v>
      </c>
      <c r="BA6605">
        <v>1</v>
      </c>
      <c r="BB6605">
        <v>34</v>
      </c>
      <c r="BC6605">
        <v>0.88519090135059897</v>
      </c>
      <c r="BD6605">
        <v>1</v>
      </c>
      <c r="BE6605">
        <v>0.1148090986494</v>
      </c>
      <c r="BF6605">
        <v>76.507645589183994</v>
      </c>
      <c r="BG6605">
        <v>76.958225991240894</v>
      </c>
      <c r="BH6605">
        <v>67.677315749865002</v>
      </c>
      <c r="BI6605">
        <v>79.307706850903898</v>
      </c>
    </row>
    <row r="6606" spans="1:61" x14ac:dyDescent="0.25">
      <c r="A6606" s="10" t="str">
        <f>VLOOKUP(D6606,'Index-Relations'!E:F,2,FALSE)</f>
        <v>ESG</v>
      </c>
      <c r="B6606" t="s">
        <v>3450</v>
      </c>
      <c r="C6606" s="53" t="s">
        <v>2763</v>
      </c>
      <c r="D6606" s="59" t="s">
        <v>3317</v>
      </c>
      <c r="E6606" s="59" t="s">
        <v>10022</v>
      </c>
      <c r="F6606" t="s">
        <v>2207</v>
      </c>
      <c r="G6606" t="s">
        <v>2206</v>
      </c>
      <c r="H6606" t="s">
        <v>2208</v>
      </c>
      <c r="I6606" s="52">
        <v>45567</v>
      </c>
      <c r="J6606" t="s">
        <v>2457</v>
      </c>
      <c r="K6606">
        <v>35</v>
      </c>
      <c r="L6606" s="73">
        <v>76.664425057542999</v>
      </c>
      <c r="M6606">
        <v>35</v>
      </c>
      <c r="N6606">
        <v>1</v>
      </c>
      <c r="O6606" s="73">
        <v>77.074292845634005</v>
      </c>
      <c r="P6606">
        <v>35</v>
      </c>
      <c r="Q6606">
        <v>1</v>
      </c>
      <c r="R6606">
        <v>35</v>
      </c>
      <c r="S6606">
        <v>0.999999999999999</v>
      </c>
      <c r="T6606">
        <v>51.097336392189902</v>
      </c>
      <c r="U6606">
        <v>0.85979704604431295</v>
      </c>
      <c r="V6606">
        <v>25</v>
      </c>
      <c r="W6606">
        <v>0.156102003233488</v>
      </c>
      <c r="X6606">
        <v>6</v>
      </c>
      <c r="Y6606">
        <v>35</v>
      </c>
      <c r="Z6606">
        <v>0.999999999999999</v>
      </c>
      <c r="AA6606">
        <v>199.70141660266</v>
      </c>
      <c r="AB6606">
        <v>26</v>
      </c>
      <c r="AC6606">
        <v>0.93526769731848602</v>
      </c>
      <c r="AD6606">
        <v>9</v>
      </c>
      <c r="AE6606">
        <v>6.4732302681513407E-2</v>
      </c>
      <c r="AF6606">
        <v>0</v>
      </c>
      <c r="AG6606">
        <v>2.7756000000000002E-16</v>
      </c>
      <c r="AH6606">
        <v>0</v>
      </c>
      <c r="AI6606">
        <v>0</v>
      </c>
      <c r="AJ6606" s="73">
        <v>79.491086113110995</v>
      </c>
      <c r="AK6606">
        <v>35</v>
      </c>
      <c r="AL6606">
        <v>1</v>
      </c>
      <c r="AM6606">
        <v>0</v>
      </c>
      <c r="AN6606">
        <v>0</v>
      </c>
      <c r="AO6606">
        <v>0</v>
      </c>
      <c r="AP6606">
        <v>0</v>
      </c>
      <c r="AQ6606">
        <v>35</v>
      </c>
      <c r="AR6606">
        <v>1</v>
      </c>
      <c r="AS6606">
        <v>0</v>
      </c>
      <c r="AT6606">
        <v>0</v>
      </c>
      <c r="AU6606">
        <v>0</v>
      </c>
      <c r="AV6606">
        <v>0</v>
      </c>
      <c r="AW6606">
        <v>35</v>
      </c>
      <c r="AX6606">
        <v>0.999999999999999</v>
      </c>
      <c r="AY6606" s="73">
        <v>67.764743965528993</v>
      </c>
      <c r="AZ6606">
        <v>35</v>
      </c>
      <c r="BA6606">
        <v>1</v>
      </c>
      <c r="BB6606">
        <v>34</v>
      </c>
      <c r="BC6606">
        <v>0.88321356589361</v>
      </c>
      <c r="BD6606">
        <v>1</v>
      </c>
      <c r="BE6606">
        <v>0.116786434106389</v>
      </c>
      <c r="BF6606">
        <v>76.664425057542999</v>
      </c>
      <c r="BG6606">
        <v>77.074292845634005</v>
      </c>
      <c r="BH6606">
        <v>67.764743965528993</v>
      </c>
      <c r="BI6606">
        <v>79.491086113110995</v>
      </c>
    </row>
    <row r="6607" spans="1:61" x14ac:dyDescent="0.25">
      <c r="A6607" s="10" t="str">
        <f>VLOOKUP(D6607,'Index-Relations'!E:F,2,FALSE)</f>
        <v>ESG</v>
      </c>
      <c r="B6607" t="s">
        <v>3450</v>
      </c>
      <c r="C6607" s="53" t="s">
        <v>2764</v>
      </c>
      <c r="D6607" s="59" t="s">
        <v>3317</v>
      </c>
      <c r="E6607" s="59" t="s">
        <v>10023</v>
      </c>
      <c r="F6607" t="s">
        <v>2207</v>
      </c>
      <c r="G6607" t="s">
        <v>2206</v>
      </c>
      <c r="H6607" t="s">
        <v>2208</v>
      </c>
      <c r="I6607" s="52">
        <v>45537</v>
      </c>
      <c r="J6607" t="s">
        <v>2457</v>
      </c>
      <c r="K6607">
        <v>34</v>
      </c>
      <c r="L6607" s="73">
        <v>76.988779387316995</v>
      </c>
      <c r="M6607">
        <v>34</v>
      </c>
      <c r="N6607">
        <v>1</v>
      </c>
      <c r="O6607" s="73">
        <v>77.249743426205995</v>
      </c>
      <c r="P6607">
        <v>34</v>
      </c>
      <c r="Q6607">
        <v>1</v>
      </c>
      <c r="R6607">
        <v>34</v>
      </c>
      <c r="S6607">
        <v>0.999999999999999</v>
      </c>
      <c r="T6607">
        <v>50.466842141269602</v>
      </c>
      <c r="U6607">
        <v>0.83136699723409802</v>
      </c>
      <c r="V6607">
        <v>24</v>
      </c>
      <c r="W6607">
        <v>0.12507959967670201</v>
      </c>
      <c r="X6607">
        <v>6</v>
      </c>
      <c r="Y6607">
        <v>34</v>
      </c>
      <c r="Z6607">
        <v>1</v>
      </c>
      <c r="AA6607">
        <v>183.62344469079699</v>
      </c>
      <c r="AB6607">
        <v>26</v>
      </c>
      <c r="AC6607">
        <v>0.94070409317021597</v>
      </c>
      <c r="AD6607">
        <v>8</v>
      </c>
      <c r="AE6607">
        <v>5.9295906829783702E-2</v>
      </c>
      <c r="AF6607">
        <v>0</v>
      </c>
      <c r="AG6607">
        <v>2.0819999999999999E-17</v>
      </c>
      <c r="AH6607">
        <v>0</v>
      </c>
      <c r="AI6607">
        <v>0</v>
      </c>
      <c r="AJ6607" s="73">
        <v>79.784199910017904</v>
      </c>
      <c r="AK6607">
        <v>34</v>
      </c>
      <c r="AL6607">
        <v>1</v>
      </c>
      <c r="AM6607">
        <v>0</v>
      </c>
      <c r="AN6607">
        <v>0</v>
      </c>
      <c r="AO6607">
        <v>0</v>
      </c>
      <c r="AP6607">
        <v>0</v>
      </c>
      <c r="AQ6607">
        <v>34</v>
      </c>
      <c r="AR6607">
        <v>1</v>
      </c>
      <c r="AS6607">
        <v>0</v>
      </c>
      <c r="AT6607">
        <v>0</v>
      </c>
      <c r="AU6607">
        <v>0</v>
      </c>
      <c r="AV6607">
        <v>0</v>
      </c>
      <c r="AW6607">
        <v>34</v>
      </c>
      <c r="AX6607">
        <v>1</v>
      </c>
      <c r="AY6607" s="73">
        <v>68.247856065777</v>
      </c>
      <c r="AZ6607">
        <v>34</v>
      </c>
      <c r="BA6607">
        <v>1</v>
      </c>
      <c r="BB6607">
        <v>33</v>
      </c>
      <c r="BC6607">
        <v>0.89024779527924203</v>
      </c>
      <c r="BD6607">
        <v>1</v>
      </c>
      <c r="BE6607">
        <v>0.109752204720757</v>
      </c>
      <c r="BF6607">
        <v>76.988779387316995</v>
      </c>
      <c r="BG6607">
        <v>77.249743426205995</v>
      </c>
      <c r="BH6607">
        <v>68.247856065777</v>
      </c>
      <c r="BI6607">
        <v>79.784199910017904</v>
      </c>
    </row>
    <row r="6608" spans="1:61" x14ac:dyDescent="0.25">
      <c r="A6608" s="10" t="str">
        <f>VLOOKUP(D6608,'Index-Relations'!E:F,2,FALSE)</f>
        <v>ESG</v>
      </c>
      <c r="B6608" t="s">
        <v>3450</v>
      </c>
      <c r="C6608" s="53" t="s">
        <v>3350</v>
      </c>
      <c r="D6608" s="59" t="s">
        <v>3317</v>
      </c>
      <c r="E6608" s="59" t="s">
        <v>10024</v>
      </c>
      <c r="F6608" t="s">
        <v>2207</v>
      </c>
      <c r="G6608" t="s">
        <v>2206</v>
      </c>
      <c r="H6608" t="s">
        <v>2208</v>
      </c>
      <c r="I6608" s="52">
        <v>45505</v>
      </c>
      <c r="J6608" t="s">
        <v>2457</v>
      </c>
      <c r="K6608">
        <v>35</v>
      </c>
      <c r="L6608" s="73">
        <v>76.706792274186995</v>
      </c>
      <c r="M6608">
        <v>35</v>
      </c>
      <c r="N6608">
        <v>1</v>
      </c>
      <c r="O6608" s="73">
        <v>76.629581898827894</v>
      </c>
      <c r="P6608">
        <v>35</v>
      </c>
      <c r="Q6608">
        <v>1</v>
      </c>
      <c r="R6608">
        <v>35</v>
      </c>
      <c r="S6608">
        <v>1</v>
      </c>
      <c r="T6608">
        <v>50.745093044430398</v>
      </c>
      <c r="U6608">
        <v>0.80924490146032402</v>
      </c>
      <c r="V6608">
        <v>25</v>
      </c>
      <c r="W6608">
        <v>0.130331092157592</v>
      </c>
      <c r="X6608">
        <v>6</v>
      </c>
      <c r="Y6608">
        <v>35</v>
      </c>
      <c r="Z6608">
        <v>1</v>
      </c>
      <c r="AA6608">
        <v>181.53106612992201</v>
      </c>
      <c r="AB6608">
        <v>27</v>
      </c>
      <c r="AC6608">
        <v>0.94092945944383999</v>
      </c>
      <c r="AD6608">
        <v>8</v>
      </c>
      <c r="AE6608">
        <v>5.9070540556159401E-2</v>
      </c>
      <c r="AF6608">
        <v>0</v>
      </c>
      <c r="AG6608">
        <v>0</v>
      </c>
      <c r="AH6608">
        <v>0</v>
      </c>
      <c r="AI6608">
        <v>0</v>
      </c>
      <c r="AJ6608" s="73">
        <v>79.766537064375996</v>
      </c>
      <c r="AK6608">
        <v>35</v>
      </c>
      <c r="AL6608">
        <v>1</v>
      </c>
      <c r="AM6608">
        <v>0</v>
      </c>
      <c r="AN6608">
        <v>0</v>
      </c>
      <c r="AO6608">
        <v>0</v>
      </c>
      <c r="AP6608">
        <v>0</v>
      </c>
      <c r="AQ6608">
        <v>35</v>
      </c>
      <c r="AR6608">
        <v>0.999999999999999</v>
      </c>
      <c r="AS6608">
        <v>0</v>
      </c>
      <c r="AT6608">
        <v>0</v>
      </c>
      <c r="AU6608">
        <v>0</v>
      </c>
      <c r="AV6608">
        <v>0</v>
      </c>
      <c r="AW6608">
        <v>35</v>
      </c>
      <c r="AX6608">
        <v>0.999999999999999</v>
      </c>
      <c r="AY6608" s="73">
        <v>67.978601520437905</v>
      </c>
      <c r="AZ6608">
        <v>35</v>
      </c>
      <c r="BA6608">
        <v>1</v>
      </c>
      <c r="BB6608">
        <v>34</v>
      </c>
      <c r="BC6608">
        <v>0.88759367130503797</v>
      </c>
      <c r="BD6608">
        <v>1</v>
      </c>
      <c r="BE6608">
        <v>0.11240632869496101</v>
      </c>
      <c r="BF6608">
        <v>76.706792274186995</v>
      </c>
      <c r="BG6608">
        <v>76.629581898827894</v>
      </c>
      <c r="BH6608">
        <v>67.978601520437905</v>
      </c>
      <c r="BI6608">
        <v>79.766537064375996</v>
      </c>
    </row>
    <row r="6609" spans="1:61" x14ac:dyDescent="0.25">
      <c r="A6609" s="10" t="str">
        <f>VLOOKUP(D6609,'Index-Relations'!E:F,2,FALSE)</f>
        <v>ESG</v>
      </c>
      <c r="B6609" t="s">
        <v>3450</v>
      </c>
      <c r="C6609" s="53" t="s">
        <v>2765</v>
      </c>
      <c r="D6609" s="59" t="s">
        <v>3317</v>
      </c>
      <c r="E6609" s="59" t="s">
        <v>10025</v>
      </c>
      <c r="F6609" t="s">
        <v>2207</v>
      </c>
      <c r="G6609" t="s">
        <v>2206</v>
      </c>
      <c r="H6609" t="s">
        <v>2208</v>
      </c>
      <c r="I6609" s="52">
        <v>45474</v>
      </c>
      <c r="J6609" t="s">
        <v>2457</v>
      </c>
      <c r="K6609">
        <v>35</v>
      </c>
      <c r="L6609" s="73">
        <v>76.488702008724005</v>
      </c>
      <c r="M6609">
        <v>35</v>
      </c>
      <c r="N6609">
        <v>1</v>
      </c>
      <c r="O6609" s="73">
        <v>76.302487026207999</v>
      </c>
      <c r="P6609">
        <v>35</v>
      </c>
      <c r="Q6609">
        <v>1</v>
      </c>
      <c r="R6609">
        <v>35</v>
      </c>
      <c r="S6609">
        <v>1</v>
      </c>
      <c r="T6609">
        <v>50.489205367290602</v>
      </c>
      <c r="U6609">
        <v>0.80915225537075597</v>
      </c>
      <c r="V6609">
        <v>25</v>
      </c>
      <c r="W6609">
        <v>0.13116741620727801</v>
      </c>
      <c r="X6609">
        <v>6</v>
      </c>
      <c r="Y6609">
        <v>35</v>
      </c>
      <c r="Z6609">
        <v>1</v>
      </c>
      <c r="AA6609">
        <v>184.02416690498799</v>
      </c>
      <c r="AB6609">
        <v>27</v>
      </c>
      <c r="AC6609">
        <v>0.94060191024048601</v>
      </c>
      <c r="AD6609">
        <v>8</v>
      </c>
      <c r="AE6609">
        <v>5.93980897595138E-2</v>
      </c>
      <c r="AF6609">
        <v>0</v>
      </c>
      <c r="AG6609">
        <v>0</v>
      </c>
      <c r="AH6609">
        <v>0</v>
      </c>
      <c r="AI6609">
        <v>0</v>
      </c>
      <c r="AJ6609" s="73">
        <v>79.551998241987903</v>
      </c>
      <c r="AK6609">
        <v>35</v>
      </c>
      <c r="AL6609">
        <v>1</v>
      </c>
      <c r="AM6609">
        <v>0</v>
      </c>
      <c r="AN6609">
        <v>0</v>
      </c>
      <c r="AO6609">
        <v>0</v>
      </c>
      <c r="AP6609">
        <v>0</v>
      </c>
      <c r="AQ6609">
        <v>35</v>
      </c>
      <c r="AR6609">
        <v>0.999999999999999</v>
      </c>
      <c r="AS6609">
        <v>0</v>
      </c>
      <c r="AT6609">
        <v>0</v>
      </c>
      <c r="AU6609">
        <v>0</v>
      </c>
      <c r="AV6609">
        <v>0</v>
      </c>
      <c r="AW6609">
        <v>35</v>
      </c>
      <c r="AX6609">
        <v>1</v>
      </c>
      <c r="AY6609" s="73">
        <v>67.933446322340998</v>
      </c>
      <c r="AZ6609">
        <v>35</v>
      </c>
      <c r="BA6609">
        <v>1</v>
      </c>
      <c r="BB6609">
        <v>34</v>
      </c>
      <c r="BC6609">
        <v>0.89328061460851904</v>
      </c>
      <c r="BD6609">
        <v>1</v>
      </c>
      <c r="BE6609">
        <v>0.10671938539148</v>
      </c>
      <c r="BF6609">
        <v>76.488702008724005</v>
      </c>
      <c r="BG6609">
        <v>76.302487026207999</v>
      </c>
      <c r="BH6609">
        <v>67.933446322340998</v>
      </c>
      <c r="BI6609">
        <v>79.551998241987903</v>
      </c>
    </row>
    <row r="6610" spans="1:61" x14ac:dyDescent="0.25">
      <c r="A6610" s="10" t="str">
        <f>VLOOKUP(D6610,'Index-Relations'!E:F,2,FALSE)</f>
        <v>ESG</v>
      </c>
      <c r="B6610" t="s">
        <v>3450</v>
      </c>
      <c r="C6610" s="53" t="s">
        <v>2766</v>
      </c>
      <c r="D6610" s="59" t="s">
        <v>3317</v>
      </c>
      <c r="E6610" s="59" t="s">
        <v>10026</v>
      </c>
      <c r="F6610" t="s">
        <v>2207</v>
      </c>
      <c r="G6610" t="s">
        <v>2206</v>
      </c>
      <c r="H6610" t="s">
        <v>2208</v>
      </c>
      <c r="I6610" s="52">
        <v>45446</v>
      </c>
      <c r="J6610" t="s">
        <v>2457</v>
      </c>
      <c r="K6610">
        <v>35</v>
      </c>
      <c r="L6610" s="73">
        <v>76.395010030259996</v>
      </c>
      <c r="M6610">
        <v>35</v>
      </c>
      <c r="N6610">
        <v>1</v>
      </c>
      <c r="O6610" s="73">
        <v>76.429685865171905</v>
      </c>
      <c r="P6610">
        <v>35</v>
      </c>
      <c r="Q6610">
        <v>1</v>
      </c>
      <c r="R6610">
        <v>35</v>
      </c>
      <c r="S6610">
        <v>0.999999999999999</v>
      </c>
      <c r="T6610">
        <v>50.473834751545397</v>
      </c>
      <c r="U6610">
        <v>0.82669269126838196</v>
      </c>
      <c r="V6610">
        <v>25</v>
      </c>
      <c r="W6610">
        <v>0.13380403542804201</v>
      </c>
      <c r="X6610">
        <v>6</v>
      </c>
      <c r="Y6610">
        <v>35</v>
      </c>
      <c r="Z6610">
        <v>1</v>
      </c>
      <c r="AA6610">
        <v>178.93122805771199</v>
      </c>
      <c r="AB6610">
        <v>27</v>
      </c>
      <c r="AC6610">
        <v>0.94151922027870405</v>
      </c>
      <c r="AD6610">
        <v>8</v>
      </c>
      <c r="AE6610">
        <v>5.8480779721295E-2</v>
      </c>
      <c r="AF6610">
        <v>0</v>
      </c>
      <c r="AG6610">
        <v>1.1102E-16</v>
      </c>
      <c r="AH6610">
        <v>0</v>
      </c>
      <c r="AI6610">
        <v>0</v>
      </c>
      <c r="AJ6610" s="73">
        <v>79.388526303421003</v>
      </c>
      <c r="AK6610">
        <v>35</v>
      </c>
      <c r="AL6610">
        <v>1</v>
      </c>
      <c r="AM6610">
        <v>0</v>
      </c>
      <c r="AN6610">
        <v>0</v>
      </c>
      <c r="AO6610">
        <v>0</v>
      </c>
      <c r="AP6610">
        <v>0</v>
      </c>
      <c r="AQ6610">
        <v>35</v>
      </c>
      <c r="AR6610">
        <v>1</v>
      </c>
      <c r="AS6610">
        <v>0</v>
      </c>
      <c r="AT6610">
        <v>0</v>
      </c>
      <c r="AU6610">
        <v>0</v>
      </c>
      <c r="AV6610">
        <v>0</v>
      </c>
      <c r="AW6610">
        <v>35</v>
      </c>
      <c r="AX6610">
        <v>1</v>
      </c>
      <c r="AY6610" s="73">
        <v>67.569432898214899</v>
      </c>
      <c r="AZ6610">
        <v>35</v>
      </c>
      <c r="BA6610">
        <v>1</v>
      </c>
      <c r="BB6610">
        <v>34</v>
      </c>
      <c r="BC6610">
        <v>0.89352240486995504</v>
      </c>
      <c r="BD6610">
        <v>1</v>
      </c>
      <c r="BE6610">
        <v>0.106477595130044</v>
      </c>
      <c r="BF6610">
        <v>76.395010030259996</v>
      </c>
      <c r="BG6610">
        <v>76.429685865171905</v>
      </c>
      <c r="BH6610">
        <v>67.569432898214899</v>
      </c>
      <c r="BI6610">
        <v>79.388526303421003</v>
      </c>
    </row>
    <row r="6611" spans="1:61" x14ac:dyDescent="0.25">
      <c r="A6611" s="10" t="str">
        <f>VLOOKUP(D6611,'Index-Relations'!E:F,2,FALSE)</f>
        <v>ESG</v>
      </c>
      <c r="B6611" t="s">
        <v>3450</v>
      </c>
      <c r="C6611" s="53" t="s">
        <v>2767</v>
      </c>
      <c r="D6611" s="59" t="s">
        <v>3317</v>
      </c>
      <c r="E6611" s="59" t="s">
        <v>10027</v>
      </c>
      <c r="F6611" t="s">
        <v>2207</v>
      </c>
      <c r="G6611" t="s">
        <v>2206</v>
      </c>
      <c r="H6611" t="s">
        <v>2208</v>
      </c>
      <c r="I6611" s="52">
        <v>45414</v>
      </c>
      <c r="J6611" t="s">
        <v>2457</v>
      </c>
      <c r="K6611">
        <v>35</v>
      </c>
      <c r="L6611" s="73">
        <v>76.375027077127001</v>
      </c>
      <c r="M6611">
        <v>35</v>
      </c>
      <c r="N6611">
        <v>1</v>
      </c>
      <c r="O6611" s="73">
        <v>76.421289604858998</v>
      </c>
      <c r="P6611">
        <v>35</v>
      </c>
      <c r="Q6611">
        <v>1</v>
      </c>
      <c r="R6611">
        <v>35</v>
      </c>
      <c r="S6611">
        <v>1</v>
      </c>
      <c r="T6611">
        <v>50.576015249202698</v>
      </c>
      <c r="U6611">
        <v>0.826623515169425</v>
      </c>
      <c r="V6611">
        <v>25</v>
      </c>
      <c r="W6611">
        <v>0.134981036471956</v>
      </c>
      <c r="X6611">
        <v>6</v>
      </c>
      <c r="Y6611">
        <v>35</v>
      </c>
      <c r="Z6611">
        <v>1</v>
      </c>
      <c r="AA6611">
        <v>177.52747337080399</v>
      </c>
      <c r="AB6611">
        <v>27</v>
      </c>
      <c r="AC6611">
        <v>0.94144194662678804</v>
      </c>
      <c r="AD6611">
        <v>8</v>
      </c>
      <c r="AE6611">
        <v>5.8558053373211502E-2</v>
      </c>
      <c r="AF6611">
        <v>0</v>
      </c>
      <c r="AG6611">
        <v>8.3269999999999995E-17</v>
      </c>
      <c r="AH6611">
        <v>0</v>
      </c>
      <c r="AI6611">
        <v>0</v>
      </c>
      <c r="AJ6611" s="73">
        <v>79.351878840207902</v>
      </c>
      <c r="AK6611">
        <v>35</v>
      </c>
      <c r="AL6611">
        <v>1</v>
      </c>
      <c r="AM6611">
        <v>0</v>
      </c>
      <c r="AN6611">
        <v>0</v>
      </c>
      <c r="AO6611">
        <v>0</v>
      </c>
      <c r="AP6611">
        <v>0</v>
      </c>
      <c r="AQ6611">
        <v>35</v>
      </c>
      <c r="AR6611">
        <v>1</v>
      </c>
      <c r="AS6611">
        <v>0</v>
      </c>
      <c r="AT6611">
        <v>0</v>
      </c>
      <c r="AU6611">
        <v>0</v>
      </c>
      <c r="AV6611">
        <v>0</v>
      </c>
      <c r="AW6611">
        <v>35</v>
      </c>
      <c r="AX6611">
        <v>1</v>
      </c>
      <c r="AY6611" s="73">
        <v>67.527781610418003</v>
      </c>
      <c r="AZ6611">
        <v>35</v>
      </c>
      <c r="BA6611">
        <v>1</v>
      </c>
      <c r="BB6611">
        <v>34</v>
      </c>
      <c r="BC6611">
        <v>0.89551792499568095</v>
      </c>
      <c r="BD6611">
        <v>1</v>
      </c>
      <c r="BE6611">
        <v>0.104482075004318</v>
      </c>
      <c r="BF6611">
        <v>76.375027077127001</v>
      </c>
      <c r="BG6611">
        <v>76.421289604858998</v>
      </c>
      <c r="BH6611">
        <v>67.527781610418003</v>
      </c>
      <c r="BI6611">
        <v>79.351878840207902</v>
      </c>
    </row>
    <row r="6612" spans="1:61" x14ac:dyDescent="0.25">
      <c r="A6612" s="10" t="str">
        <f>VLOOKUP(D6612,'Index-Relations'!E:F,2,FALSE)</f>
        <v>ESG</v>
      </c>
      <c r="B6612" t="s">
        <v>3450</v>
      </c>
      <c r="C6612" s="53" t="s">
        <v>2768</v>
      </c>
      <c r="D6612" s="59" t="s">
        <v>3317</v>
      </c>
      <c r="E6612" s="59" t="s">
        <v>10028</v>
      </c>
      <c r="F6612" t="s">
        <v>2207</v>
      </c>
      <c r="G6612" t="s">
        <v>2206</v>
      </c>
      <c r="H6612" t="s">
        <v>2208</v>
      </c>
      <c r="I6612" s="52">
        <v>45383</v>
      </c>
      <c r="J6612" t="s">
        <v>2457</v>
      </c>
      <c r="K6612">
        <v>35</v>
      </c>
      <c r="L6612">
        <v>79.249721267393895</v>
      </c>
      <c r="M6612">
        <v>35</v>
      </c>
      <c r="N6612">
        <v>1</v>
      </c>
      <c r="O6612">
        <v>79.557804339850904</v>
      </c>
      <c r="P6612">
        <v>35</v>
      </c>
      <c r="Q6612">
        <v>1</v>
      </c>
      <c r="R6612">
        <v>35</v>
      </c>
      <c r="S6612">
        <v>0.999999999999999</v>
      </c>
      <c r="T6612">
        <v>50.931074890323401</v>
      </c>
      <c r="U6612">
        <v>0.82751094427402005</v>
      </c>
      <c r="V6612">
        <v>25</v>
      </c>
      <c r="W6612">
        <v>0.13553651807888001</v>
      </c>
      <c r="X6612">
        <v>6</v>
      </c>
      <c r="Y6612">
        <v>35</v>
      </c>
      <c r="Z6612">
        <v>1</v>
      </c>
      <c r="AA6612">
        <v>176.14732703979701</v>
      </c>
      <c r="AB6612">
        <v>27</v>
      </c>
      <c r="AC6612">
        <v>0.94102814977176596</v>
      </c>
      <c r="AD6612">
        <v>8</v>
      </c>
      <c r="AE6612">
        <v>5.8971850228233598E-2</v>
      </c>
      <c r="AF6612">
        <v>0</v>
      </c>
      <c r="AG6612">
        <v>1.1796E-16</v>
      </c>
      <c r="AH6612">
        <v>0</v>
      </c>
      <c r="AI6612">
        <v>0</v>
      </c>
      <c r="AJ6612">
        <v>82.610901674684101</v>
      </c>
      <c r="AK6612">
        <v>35</v>
      </c>
      <c r="AL6612">
        <v>1</v>
      </c>
      <c r="AM6612">
        <v>0</v>
      </c>
      <c r="AN6612">
        <v>0</v>
      </c>
      <c r="AO6612">
        <v>0</v>
      </c>
      <c r="AP6612">
        <v>0</v>
      </c>
      <c r="AQ6612">
        <v>35</v>
      </c>
      <c r="AR6612">
        <v>0.999999999999999</v>
      </c>
      <c r="AS6612">
        <v>0</v>
      </c>
      <c r="AT6612">
        <v>0</v>
      </c>
      <c r="AU6612">
        <v>0</v>
      </c>
      <c r="AV6612">
        <v>0</v>
      </c>
      <c r="AW6612">
        <v>35</v>
      </c>
      <c r="AX6612">
        <v>0.999999999999999</v>
      </c>
      <c r="AY6612">
        <v>69.898613299122601</v>
      </c>
      <c r="AZ6612">
        <v>35</v>
      </c>
      <c r="BA6612">
        <v>1</v>
      </c>
      <c r="BB6612">
        <v>34</v>
      </c>
      <c r="BC6612">
        <v>0.90437677160065799</v>
      </c>
      <c r="BD6612">
        <v>1</v>
      </c>
      <c r="BE6612">
        <v>9.5623228399341495E-2</v>
      </c>
      <c r="BF6612">
        <v>76.590925774498004</v>
      </c>
      <c r="BG6612">
        <v>76.584763477471</v>
      </c>
      <c r="BH6612">
        <v>67.869173912759905</v>
      </c>
      <c r="BI6612">
        <v>79.453748968026005</v>
      </c>
    </row>
    <row r="6613" spans="1:61" x14ac:dyDescent="0.25">
      <c r="A6613" s="10" t="str">
        <f>VLOOKUP(D6613,'Index-Relations'!E:F,2,FALSE)</f>
        <v>ESG</v>
      </c>
      <c r="B6613" t="s">
        <v>3450</v>
      </c>
      <c r="C6613" s="53" t="s">
        <v>2769</v>
      </c>
      <c r="D6613" s="59" t="s">
        <v>3317</v>
      </c>
      <c r="E6613" s="59" t="s">
        <v>10029</v>
      </c>
      <c r="F6613" t="s">
        <v>2207</v>
      </c>
      <c r="G6613" t="s">
        <v>2206</v>
      </c>
      <c r="H6613" t="s">
        <v>2208</v>
      </c>
      <c r="I6613" s="52">
        <v>45352</v>
      </c>
      <c r="J6613" t="s">
        <v>2457</v>
      </c>
      <c r="K6613">
        <v>35</v>
      </c>
      <c r="L6613">
        <v>79.280802859277699</v>
      </c>
      <c r="M6613">
        <v>35</v>
      </c>
      <c r="N6613">
        <v>1</v>
      </c>
      <c r="O6613">
        <v>79.075551802454797</v>
      </c>
      <c r="P6613">
        <v>35</v>
      </c>
      <c r="Q6613">
        <v>1</v>
      </c>
      <c r="R6613">
        <v>35</v>
      </c>
      <c r="S6613">
        <v>1</v>
      </c>
      <c r="T6613">
        <v>50.345080979451403</v>
      </c>
      <c r="U6613">
        <v>0.799294611349194</v>
      </c>
      <c r="V6613">
        <v>25</v>
      </c>
      <c r="W6613">
        <v>0.11679197765262</v>
      </c>
      <c r="X6613">
        <v>6</v>
      </c>
      <c r="Y6613">
        <v>35</v>
      </c>
      <c r="Z6613">
        <v>0.999999999999999</v>
      </c>
      <c r="AA6613">
        <v>167.09573348364</v>
      </c>
      <c r="AB6613">
        <v>27</v>
      </c>
      <c r="AC6613">
        <v>0.94434720033973296</v>
      </c>
      <c r="AD6613">
        <v>8</v>
      </c>
      <c r="AE6613">
        <v>5.5652799660266303E-2</v>
      </c>
      <c r="AF6613">
        <v>0</v>
      </c>
      <c r="AG6613">
        <v>0</v>
      </c>
      <c r="AH6613">
        <v>0</v>
      </c>
      <c r="AI6613">
        <v>0</v>
      </c>
      <c r="AJ6613">
        <v>82.794624183526395</v>
      </c>
      <c r="AK6613">
        <v>35</v>
      </c>
      <c r="AL6613">
        <v>1</v>
      </c>
      <c r="AM6613">
        <v>0</v>
      </c>
      <c r="AN6613">
        <v>0</v>
      </c>
      <c r="AO6613">
        <v>0</v>
      </c>
      <c r="AP6613">
        <v>0</v>
      </c>
      <c r="AQ6613">
        <v>35</v>
      </c>
      <c r="AR6613">
        <v>1</v>
      </c>
      <c r="AS6613">
        <v>0</v>
      </c>
      <c r="AT6613">
        <v>0</v>
      </c>
      <c r="AU6613">
        <v>0</v>
      </c>
      <c r="AV6613">
        <v>0</v>
      </c>
      <c r="AW6613">
        <v>35</v>
      </c>
      <c r="AX6613">
        <v>0.999999999999999</v>
      </c>
      <c r="AY6613">
        <v>70.425331676092796</v>
      </c>
      <c r="AZ6613">
        <v>35</v>
      </c>
      <c r="BA6613">
        <v>1</v>
      </c>
      <c r="BB6613">
        <v>34</v>
      </c>
      <c r="BC6613">
        <v>0.91695589277739098</v>
      </c>
      <c r="BD6613">
        <v>1</v>
      </c>
      <c r="BE6613">
        <v>8.3044107222608896E-2</v>
      </c>
      <c r="BF6613">
        <v>76.614248370580995</v>
      </c>
      <c r="BG6613">
        <v>76.127574271045006</v>
      </c>
      <c r="BH6613">
        <v>68.331465789577905</v>
      </c>
      <c r="BI6613">
        <v>79.728703428806895</v>
      </c>
    </row>
    <row r="6614" spans="1:61" x14ac:dyDescent="0.25">
      <c r="A6614" s="10" t="str">
        <f>VLOOKUP(D6614,'Index-Relations'!E:F,2,FALSE)</f>
        <v>ESG</v>
      </c>
      <c r="B6614" t="s">
        <v>3450</v>
      </c>
      <c r="C6614" s="53" t="s">
        <v>2770</v>
      </c>
      <c r="D6614" s="59" t="s">
        <v>3317</v>
      </c>
      <c r="E6614" s="59" t="s">
        <v>10030</v>
      </c>
      <c r="F6614" t="s">
        <v>2207</v>
      </c>
      <c r="G6614" t="s">
        <v>2206</v>
      </c>
      <c r="H6614" t="s">
        <v>2208</v>
      </c>
      <c r="I6614" s="52">
        <v>45323</v>
      </c>
      <c r="J6614" t="s">
        <v>2457</v>
      </c>
      <c r="K6614">
        <v>35</v>
      </c>
      <c r="L6614">
        <v>79.522462725650598</v>
      </c>
      <c r="M6614">
        <v>35</v>
      </c>
      <c r="N6614">
        <v>1</v>
      </c>
      <c r="O6614">
        <v>79.372075639546907</v>
      </c>
      <c r="P6614">
        <v>35</v>
      </c>
      <c r="Q6614">
        <v>1</v>
      </c>
      <c r="R6614">
        <v>35</v>
      </c>
      <c r="S6614">
        <v>1</v>
      </c>
      <c r="T6614">
        <v>50.673043353829897</v>
      </c>
      <c r="U6614">
        <v>0.80419290948458999</v>
      </c>
      <c r="V6614">
        <v>25</v>
      </c>
      <c r="W6614">
        <v>0.11943161701497799</v>
      </c>
      <c r="X6614">
        <v>6</v>
      </c>
      <c r="Y6614">
        <v>35</v>
      </c>
      <c r="Z6614">
        <v>0.999999999999999</v>
      </c>
      <c r="AA6614">
        <v>167.65493978103601</v>
      </c>
      <c r="AB6614">
        <v>27</v>
      </c>
      <c r="AC6614">
        <v>0.94501946741800502</v>
      </c>
      <c r="AD6614">
        <v>8</v>
      </c>
      <c r="AE6614">
        <v>5.4980532581994798E-2</v>
      </c>
      <c r="AF6614">
        <v>0</v>
      </c>
      <c r="AG6614">
        <v>0</v>
      </c>
      <c r="AH6614">
        <v>0</v>
      </c>
      <c r="AI6614">
        <v>0</v>
      </c>
      <c r="AJ6614">
        <v>83.026519079485794</v>
      </c>
      <c r="AK6614">
        <v>35</v>
      </c>
      <c r="AL6614">
        <v>1</v>
      </c>
      <c r="AM6614">
        <v>0</v>
      </c>
      <c r="AN6614">
        <v>0</v>
      </c>
      <c r="AO6614">
        <v>0</v>
      </c>
      <c r="AP6614">
        <v>0</v>
      </c>
      <c r="AQ6614">
        <v>35</v>
      </c>
      <c r="AR6614">
        <v>1</v>
      </c>
      <c r="AS6614">
        <v>0</v>
      </c>
      <c r="AT6614">
        <v>0</v>
      </c>
      <c r="AU6614">
        <v>0</v>
      </c>
      <c r="AV6614">
        <v>0</v>
      </c>
      <c r="AW6614">
        <v>35</v>
      </c>
      <c r="AX6614">
        <v>1</v>
      </c>
      <c r="AY6614">
        <v>70.527895570390299</v>
      </c>
      <c r="AZ6614">
        <v>35</v>
      </c>
      <c r="BA6614">
        <v>1</v>
      </c>
      <c r="BB6614">
        <v>34</v>
      </c>
      <c r="BC6614">
        <v>0.91406212643934603</v>
      </c>
      <c r="BD6614">
        <v>1</v>
      </c>
      <c r="BE6614">
        <v>8.5937873560653105E-2</v>
      </c>
      <c r="BF6614">
        <v>76.848427680539004</v>
      </c>
      <c r="BG6614">
        <v>76.426749949324005</v>
      </c>
      <c r="BH6614">
        <v>68.437628807378999</v>
      </c>
      <c r="BI6614">
        <v>79.915009241855998</v>
      </c>
    </row>
    <row r="6615" spans="1:61" x14ac:dyDescent="0.25">
      <c r="A6615" s="10" t="str">
        <f>VLOOKUP(D6615,'Index-Relations'!E:F,2,FALSE)</f>
        <v>ESG</v>
      </c>
      <c r="B6615" t="s">
        <v>3450</v>
      </c>
      <c r="C6615" s="53" t="s">
        <v>2760</v>
      </c>
      <c r="D6615" s="59" t="s">
        <v>3318</v>
      </c>
      <c r="E6615" s="59" t="s">
        <v>10031</v>
      </c>
      <c r="F6615" t="s">
        <v>2211</v>
      </c>
      <c r="G6615" t="s">
        <v>2210</v>
      </c>
      <c r="H6615" t="s">
        <v>2212</v>
      </c>
      <c r="I6615" s="52">
        <v>45659</v>
      </c>
      <c r="J6615" t="s">
        <v>2457</v>
      </c>
      <c r="K6615">
        <v>35</v>
      </c>
      <c r="L6615" s="73">
        <v>78.679296538258995</v>
      </c>
      <c r="M6615">
        <v>35</v>
      </c>
      <c r="N6615">
        <v>1</v>
      </c>
      <c r="O6615" s="73">
        <v>78.898237264767999</v>
      </c>
      <c r="P6615">
        <v>35</v>
      </c>
      <c r="Q6615">
        <v>1</v>
      </c>
      <c r="R6615">
        <v>35</v>
      </c>
      <c r="S6615">
        <v>0.999999999999999</v>
      </c>
      <c r="T6615">
        <v>50.775592884582601</v>
      </c>
      <c r="U6615">
        <v>0.86333661046386501</v>
      </c>
      <c r="V6615">
        <v>25</v>
      </c>
      <c r="W6615">
        <v>0.12256714880061099</v>
      </c>
      <c r="X6615">
        <v>6</v>
      </c>
      <c r="Y6615">
        <v>35</v>
      </c>
      <c r="Z6615">
        <v>1</v>
      </c>
      <c r="AA6615">
        <v>228.173214815347</v>
      </c>
      <c r="AB6615">
        <v>27</v>
      </c>
      <c r="AC6615">
        <v>0.95435958739584204</v>
      </c>
      <c r="AD6615">
        <v>8</v>
      </c>
      <c r="AE6615">
        <v>4.5640412604158E-2</v>
      </c>
      <c r="AF6615">
        <v>0</v>
      </c>
      <c r="AG6615">
        <v>0</v>
      </c>
      <c r="AH6615">
        <v>0</v>
      </c>
      <c r="AI6615">
        <v>0</v>
      </c>
      <c r="AJ6615" s="73">
        <v>81.450819860223902</v>
      </c>
      <c r="AK6615">
        <v>35</v>
      </c>
      <c r="AL6615">
        <v>1</v>
      </c>
      <c r="AM6615">
        <v>0</v>
      </c>
      <c r="AN6615">
        <v>0</v>
      </c>
      <c r="AO6615">
        <v>0</v>
      </c>
      <c r="AP6615">
        <v>0</v>
      </c>
      <c r="AQ6615">
        <v>35</v>
      </c>
      <c r="AR6615">
        <v>0.999999999999999</v>
      </c>
      <c r="AS6615">
        <v>0</v>
      </c>
      <c r="AT6615">
        <v>0</v>
      </c>
      <c r="AU6615">
        <v>0</v>
      </c>
      <c r="AV6615">
        <v>0</v>
      </c>
      <c r="AW6615">
        <v>35</v>
      </c>
      <c r="AX6615">
        <v>1</v>
      </c>
      <c r="AY6615" s="73">
        <v>69.739094794503004</v>
      </c>
      <c r="AZ6615">
        <v>35</v>
      </c>
      <c r="BA6615">
        <v>1</v>
      </c>
      <c r="BB6615">
        <v>34</v>
      </c>
      <c r="BC6615">
        <v>0.89148977084862802</v>
      </c>
      <c r="BD6615">
        <v>1</v>
      </c>
      <c r="BE6615">
        <v>0.108510229151371</v>
      </c>
      <c r="BF6615">
        <v>78.679296538258995</v>
      </c>
      <c r="BG6615">
        <v>78.898237264767999</v>
      </c>
      <c r="BH6615">
        <v>69.739094794503004</v>
      </c>
      <c r="BI6615">
        <v>81.450819860223902</v>
      </c>
    </row>
    <row r="6616" spans="1:61" x14ac:dyDescent="0.25">
      <c r="A6616" s="10" t="str">
        <f>VLOOKUP(D6616,'Index-Relations'!E:F,2,FALSE)</f>
        <v>ESG</v>
      </c>
      <c r="B6616" t="s">
        <v>3450</v>
      </c>
      <c r="C6616" s="53" t="s">
        <v>2761</v>
      </c>
      <c r="D6616" s="59" t="s">
        <v>3318</v>
      </c>
      <c r="E6616" s="59" t="s">
        <v>10032</v>
      </c>
      <c r="F6616" t="s">
        <v>2211</v>
      </c>
      <c r="G6616" t="s">
        <v>2210</v>
      </c>
      <c r="H6616" t="s">
        <v>2212</v>
      </c>
      <c r="I6616" s="52">
        <v>45628</v>
      </c>
      <c r="J6616" t="s">
        <v>2457</v>
      </c>
      <c r="K6616">
        <v>35</v>
      </c>
      <c r="L6616" s="73">
        <v>78.019004567248899</v>
      </c>
      <c r="M6616">
        <v>35</v>
      </c>
      <c r="N6616">
        <v>1</v>
      </c>
      <c r="O6616" s="73">
        <v>78.379131445722905</v>
      </c>
      <c r="P6616">
        <v>35</v>
      </c>
      <c r="Q6616">
        <v>1</v>
      </c>
      <c r="R6616">
        <v>35</v>
      </c>
      <c r="S6616">
        <v>1</v>
      </c>
      <c r="T6616">
        <v>50.3254372640924</v>
      </c>
      <c r="U6616">
        <v>0.86177882078089596</v>
      </c>
      <c r="V6616">
        <v>25</v>
      </c>
      <c r="W6616">
        <v>0.16657801797244301</v>
      </c>
      <c r="X6616">
        <v>6</v>
      </c>
      <c r="Y6616">
        <v>35</v>
      </c>
      <c r="Z6616">
        <v>1</v>
      </c>
      <c r="AA6616">
        <v>211.01897689341999</v>
      </c>
      <c r="AB6616">
        <v>27</v>
      </c>
      <c r="AC6616">
        <v>0.95049239483346304</v>
      </c>
      <c r="AD6616">
        <v>8</v>
      </c>
      <c r="AE6616">
        <v>4.9507605166536899E-2</v>
      </c>
      <c r="AF6616">
        <v>0</v>
      </c>
      <c r="AG6616">
        <v>0</v>
      </c>
      <c r="AH6616">
        <v>0</v>
      </c>
      <c r="AI6616">
        <v>0</v>
      </c>
      <c r="AJ6616" s="73">
        <v>80.732558027757904</v>
      </c>
      <c r="AK6616">
        <v>35</v>
      </c>
      <c r="AL6616">
        <v>1</v>
      </c>
      <c r="AM6616">
        <v>0</v>
      </c>
      <c r="AN6616">
        <v>0</v>
      </c>
      <c r="AO6616">
        <v>0</v>
      </c>
      <c r="AP6616">
        <v>0</v>
      </c>
      <c r="AQ6616">
        <v>35</v>
      </c>
      <c r="AR6616">
        <v>1</v>
      </c>
      <c r="AS6616">
        <v>0</v>
      </c>
      <c r="AT6616">
        <v>0</v>
      </c>
      <c r="AU6616">
        <v>0</v>
      </c>
      <c r="AV6616">
        <v>0</v>
      </c>
      <c r="AW6616">
        <v>35</v>
      </c>
      <c r="AX6616">
        <v>1</v>
      </c>
      <c r="AY6616" s="73">
        <v>69.140751237987004</v>
      </c>
      <c r="AZ6616">
        <v>35</v>
      </c>
      <c r="BA6616">
        <v>1</v>
      </c>
      <c r="BB6616">
        <v>34</v>
      </c>
      <c r="BC6616">
        <v>0.88709801857556103</v>
      </c>
      <c r="BD6616">
        <v>1</v>
      </c>
      <c r="BE6616">
        <v>0.112901981424438</v>
      </c>
      <c r="BF6616">
        <v>78.019004567248899</v>
      </c>
      <c r="BG6616">
        <v>78.379131445722905</v>
      </c>
      <c r="BH6616">
        <v>69.140751237987004</v>
      </c>
      <c r="BI6616">
        <v>80.732558027757904</v>
      </c>
    </row>
    <row r="6617" spans="1:61" x14ac:dyDescent="0.25">
      <c r="A6617" s="10" t="str">
        <f>VLOOKUP(D6617,'Index-Relations'!E:F,2,FALSE)</f>
        <v>ESG</v>
      </c>
      <c r="B6617" t="s">
        <v>3450</v>
      </c>
      <c r="C6617" s="53" t="s">
        <v>2762</v>
      </c>
      <c r="D6617" s="59" t="s">
        <v>3318</v>
      </c>
      <c r="E6617" s="59" t="s">
        <v>10033</v>
      </c>
      <c r="F6617" t="s">
        <v>2211</v>
      </c>
      <c r="G6617" t="s">
        <v>2210</v>
      </c>
      <c r="H6617" t="s">
        <v>2212</v>
      </c>
      <c r="I6617" s="52">
        <v>45597</v>
      </c>
      <c r="J6617" t="s">
        <v>2457</v>
      </c>
      <c r="K6617">
        <v>35</v>
      </c>
      <c r="L6617" s="73">
        <v>78.368946560162996</v>
      </c>
      <c r="M6617">
        <v>35</v>
      </c>
      <c r="N6617">
        <v>1</v>
      </c>
      <c r="O6617" s="73">
        <v>78.725103586694999</v>
      </c>
      <c r="P6617">
        <v>35</v>
      </c>
      <c r="Q6617">
        <v>1</v>
      </c>
      <c r="R6617">
        <v>35</v>
      </c>
      <c r="S6617">
        <v>0.999999999999999</v>
      </c>
      <c r="T6617">
        <v>50.6189122840903</v>
      </c>
      <c r="U6617">
        <v>0.85963243165122005</v>
      </c>
      <c r="V6617">
        <v>25</v>
      </c>
      <c r="W6617">
        <v>0.16648813818355401</v>
      </c>
      <c r="X6617">
        <v>6</v>
      </c>
      <c r="Y6617">
        <v>35</v>
      </c>
      <c r="Z6617">
        <v>0.999999999999999</v>
      </c>
      <c r="AA6617">
        <v>199.193843768059</v>
      </c>
      <c r="AB6617">
        <v>26</v>
      </c>
      <c r="AC6617">
        <v>0.95031881419157205</v>
      </c>
      <c r="AD6617">
        <v>9</v>
      </c>
      <c r="AE6617">
        <v>4.96811858084273E-2</v>
      </c>
      <c r="AF6617">
        <v>0</v>
      </c>
      <c r="AG6617">
        <v>1.8735E-16</v>
      </c>
      <c r="AH6617">
        <v>0</v>
      </c>
      <c r="AI6617">
        <v>0</v>
      </c>
      <c r="AJ6617" s="73">
        <v>81.072906506234006</v>
      </c>
      <c r="AK6617">
        <v>35</v>
      </c>
      <c r="AL6617">
        <v>1</v>
      </c>
      <c r="AM6617">
        <v>0</v>
      </c>
      <c r="AN6617">
        <v>0</v>
      </c>
      <c r="AO6617">
        <v>0</v>
      </c>
      <c r="AP6617">
        <v>0</v>
      </c>
      <c r="AQ6617">
        <v>35</v>
      </c>
      <c r="AR6617">
        <v>1</v>
      </c>
      <c r="AS6617">
        <v>0</v>
      </c>
      <c r="AT6617">
        <v>0</v>
      </c>
      <c r="AU6617">
        <v>0</v>
      </c>
      <c r="AV6617">
        <v>0</v>
      </c>
      <c r="AW6617">
        <v>35</v>
      </c>
      <c r="AX6617">
        <v>0.999999999999999</v>
      </c>
      <c r="AY6617" s="73">
        <v>69.484029708948</v>
      </c>
      <c r="AZ6617">
        <v>35</v>
      </c>
      <c r="BA6617">
        <v>1</v>
      </c>
      <c r="BB6617">
        <v>34</v>
      </c>
      <c r="BC6617">
        <v>0.882719199297755</v>
      </c>
      <c r="BD6617">
        <v>1</v>
      </c>
      <c r="BE6617">
        <v>0.117280800702244</v>
      </c>
      <c r="BF6617">
        <v>78.368946560162996</v>
      </c>
      <c r="BG6617">
        <v>78.725103586694999</v>
      </c>
      <c r="BH6617">
        <v>69.484029708948</v>
      </c>
      <c r="BI6617">
        <v>81.072906506234006</v>
      </c>
    </row>
    <row r="6618" spans="1:61" x14ac:dyDescent="0.25">
      <c r="A6618" s="10" t="str">
        <f>VLOOKUP(D6618,'Index-Relations'!E:F,2,FALSE)</f>
        <v>ESG</v>
      </c>
      <c r="B6618" t="s">
        <v>3450</v>
      </c>
      <c r="C6618" s="53" t="s">
        <v>2763</v>
      </c>
      <c r="D6618" s="59" t="s">
        <v>3318</v>
      </c>
      <c r="E6618" s="59" t="s">
        <v>10034</v>
      </c>
      <c r="F6618" t="s">
        <v>2211</v>
      </c>
      <c r="G6618" t="s">
        <v>2210</v>
      </c>
      <c r="H6618" t="s">
        <v>2212</v>
      </c>
      <c r="I6618" s="52">
        <v>45567</v>
      </c>
      <c r="J6618" t="s">
        <v>2457</v>
      </c>
      <c r="K6618">
        <v>35</v>
      </c>
      <c r="L6618" s="73">
        <v>78.508550687530899</v>
      </c>
      <c r="M6618">
        <v>35</v>
      </c>
      <c r="N6618">
        <v>1</v>
      </c>
      <c r="O6618" s="73">
        <v>78.828042923079906</v>
      </c>
      <c r="P6618">
        <v>35</v>
      </c>
      <c r="Q6618">
        <v>1</v>
      </c>
      <c r="R6618">
        <v>35</v>
      </c>
      <c r="S6618">
        <v>0.999999999999999</v>
      </c>
      <c r="T6618">
        <v>50.787963397860999</v>
      </c>
      <c r="U6618">
        <v>0.86547505452318296</v>
      </c>
      <c r="V6618">
        <v>25</v>
      </c>
      <c r="W6618">
        <v>0.16727229430033499</v>
      </c>
      <c r="X6618">
        <v>6</v>
      </c>
      <c r="Y6618">
        <v>35</v>
      </c>
      <c r="Z6618">
        <v>0.999999999999999</v>
      </c>
      <c r="AA6618">
        <v>199.24683338764001</v>
      </c>
      <c r="AB6618">
        <v>26</v>
      </c>
      <c r="AC6618">
        <v>0.95199678503118002</v>
      </c>
      <c r="AD6618">
        <v>9</v>
      </c>
      <c r="AE6618">
        <v>4.8003214968819902E-2</v>
      </c>
      <c r="AF6618">
        <v>0</v>
      </c>
      <c r="AG6618">
        <v>0</v>
      </c>
      <c r="AH6618">
        <v>0</v>
      </c>
      <c r="AI6618">
        <v>0</v>
      </c>
      <c r="AJ6618" s="73">
        <v>81.236618459314997</v>
      </c>
      <c r="AK6618">
        <v>35</v>
      </c>
      <c r="AL6618">
        <v>1</v>
      </c>
      <c r="AM6618">
        <v>0</v>
      </c>
      <c r="AN6618">
        <v>0</v>
      </c>
      <c r="AO6618">
        <v>0</v>
      </c>
      <c r="AP6618">
        <v>0</v>
      </c>
      <c r="AQ6618">
        <v>35</v>
      </c>
      <c r="AR6618">
        <v>1</v>
      </c>
      <c r="AS6618">
        <v>0</v>
      </c>
      <c r="AT6618">
        <v>0</v>
      </c>
      <c r="AU6618">
        <v>0</v>
      </c>
      <c r="AV6618">
        <v>0</v>
      </c>
      <c r="AW6618">
        <v>35</v>
      </c>
      <c r="AX6618">
        <v>1</v>
      </c>
      <c r="AY6618" s="73">
        <v>69.553567905936006</v>
      </c>
      <c r="AZ6618">
        <v>35</v>
      </c>
      <c r="BA6618">
        <v>1</v>
      </c>
      <c r="BB6618">
        <v>34</v>
      </c>
      <c r="BC6618">
        <v>0.88070831390770898</v>
      </c>
      <c r="BD6618">
        <v>1</v>
      </c>
      <c r="BE6618">
        <v>0.11929168609229</v>
      </c>
      <c r="BF6618">
        <v>78.508550687530899</v>
      </c>
      <c r="BG6618">
        <v>78.828042923079906</v>
      </c>
      <c r="BH6618">
        <v>69.553567905936006</v>
      </c>
      <c r="BI6618">
        <v>81.236618459314997</v>
      </c>
    </row>
    <row r="6619" spans="1:61" x14ac:dyDescent="0.25">
      <c r="A6619" s="10" t="str">
        <f>VLOOKUP(D6619,'Index-Relations'!E:F,2,FALSE)</f>
        <v>ESG</v>
      </c>
      <c r="B6619" t="s">
        <v>3450</v>
      </c>
      <c r="C6619" s="53" t="s">
        <v>2764</v>
      </c>
      <c r="D6619" s="59" t="s">
        <v>3318</v>
      </c>
      <c r="E6619" s="59" t="s">
        <v>10035</v>
      </c>
      <c r="F6619" t="s">
        <v>2211</v>
      </c>
      <c r="G6619" t="s">
        <v>2210</v>
      </c>
      <c r="H6619" t="s">
        <v>2212</v>
      </c>
      <c r="I6619" s="52">
        <v>45537</v>
      </c>
      <c r="J6619" t="s">
        <v>2457</v>
      </c>
      <c r="K6619">
        <v>34</v>
      </c>
      <c r="L6619" s="73">
        <v>78.728054356428004</v>
      </c>
      <c r="M6619">
        <v>34</v>
      </c>
      <c r="N6619">
        <v>1</v>
      </c>
      <c r="O6619" s="73">
        <v>78.912970788732906</v>
      </c>
      <c r="P6619">
        <v>34</v>
      </c>
      <c r="Q6619">
        <v>1</v>
      </c>
      <c r="R6619">
        <v>34</v>
      </c>
      <c r="S6619">
        <v>0.999999999999999</v>
      </c>
      <c r="T6619">
        <v>50.0740147374025</v>
      </c>
      <c r="U6619">
        <v>0.83429990912753005</v>
      </c>
      <c r="V6619">
        <v>24</v>
      </c>
      <c r="W6619">
        <v>0.13141031629049901</v>
      </c>
      <c r="X6619">
        <v>6</v>
      </c>
      <c r="Y6619">
        <v>34</v>
      </c>
      <c r="Z6619">
        <v>0.999999999999999</v>
      </c>
      <c r="AA6619">
        <v>181.77370047385099</v>
      </c>
      <c r="AB6619">
        <v>26</v>
      </c>
      <c r="AC6619">
        <v>0.95610025901637596</v>
      </c>
      <c r="AD6619">
        <v>8</v>
      </c>
      <c r="AE6619">
        <v>4.3899740983623703E-2</v>
      </c>
      <c r="AF6619">
        <v>0</v>
      </c>
      <c r="AG6619">
        <v>1.9429E-16</v>
      </c>
      <c r="AH6619">
        <v>0</v>
      </c>
      <c r="AI6619">
        <v>0</v>
      </c>
      <c r="AJ6619" s="73">
        <v>81.419402661726906</v>
      </c>
      <c r="AK6619">
        <v>34</v>
      </c>
      <c r="AL6619">
        <v>1</v>
      </c>
      <c r="AM6619">
        <v>0</v>
      </c>
      <c r="AN6619">
        <v>0</v>
      </c>
      <c r="AO6619">
        <v>0</v>
      </c>
      <c r="AP6619">
        <v>0</v>
      </c>
      <c r="AQ6619">
        <v>34</v>
      </c>
      <c r="AR6619">
        <v>1</v>
      </c>
      <c r="AS6619">
        <v>0</v>
      </c>
      <c r="AT6619">
        <v>0</v>
      </c>
      <c r="AU6619">
        <v>0</v>
      </c>
      <c r="AV6619">
        <v>0</v>
      </c>
      <c r="AW6619">
        <v>34</v>
      </c>
      <c r="AX6619">
        <v>0.999999999999999</v>
      </c>
      <c r="AY6619" s="73">
        <v>69.954058488672004</v>
      </c>
      <c r="AZ6619">
        <v>34</v>
      </c>
      <c r="BA6619">
        <v>1</v>
      </c>
      <c r="BB6619">
        <v>33</v>
      </c>
      <c r="BC6619">
        <v>0.88810517816924495</v>
      </c>
      <c r="BD6619">
        <v>1</v>
      </c>
      <c r="BE6619">
        <v>0.111894821830754</v>
      </c>
      <c r="BF6619">
        <v>78.728054356428004</v>
      </c>
      <c r="BG6619">
        <v>78.912970788732906</v>
      </c>
      <c r="BH6619">
        <v>69.954058488672004</v>
      </c>
      <c r="BI6619">
        <v>81.419402661726906</v>
      </c>
    </row>
    <row r="6620" spans="1:61" x14ac:dyDescent="0.25">
      <c r="A6620" s="10" t="str">
        <f>VLOOKUP(D6620,'Index-Relations'!E:F,2,FALSE)</f>
        <v>ESG</v>
      </c>
      <c r="B6620" t="s">
        <v>3450</v>
      </c>
      <c r="C6620" s="53" t="s">
        <v>3350</v>
      </c>
      <c r="D6620" s="59" t="s">
        <v>3318</v>
      </c>
      <c r="E6620" s="59" t="s">
        <v>10036</v>
      </c>
      <c r="F6620" t="s">
        <v>2211</v>
      </c>
      <c r="G6620" t="s">
        <v>2210</v>
      </c>
      <c r="H6620" t="s">
        <v>2212</v>
      </c>
      <c r="I6620" s="52">
        <v>45505</v>
      </c>
      <c r="J6620" t="s">
        <v>2457</v>
      </c>
      <c r="K6620">
        <v>35</v>
      </c>
      <c r="L6620" s="73">
        <v>78.526939333405906</v>
      </c>
      <c r="M6620">
        <v>35</v>
      </c>
      <c r="N6620">
        <v>1</v>
      </c>
      <c r="O6620" s="73">
        <v>78.438850290702007</v>
      </c>
      <c r="P6620">
        <v>35</v>
      </c>
      <c r="Q6620">
        <v>1</v>
      </c>
      <c r="R6620">
        <v>35</v>
      </c>
      <c r="S6620">
        <v>1</v>
      </c>
      <c r="T6620">
        <v>50.415253062723302</v>
      </c>
      <c r="U6620">
        <v>0.81240260782801299</v>
      </c>
      <c r="V6620">
        <v>25</v>
      </c>
      <c r="W6620">
        <v>0.13676730499269099</v>
      </c>
      <c r="X6620">
        <v>6</v>
      </c>
      <c r="Y6620">
        <v>35</v>
      </c>
      <c r="Z6620">
        <v>1</v>
      </c>
      <c r="AA6620">
        <v>180.11282531207701</v>
      </c>
      <c r="AB6620">
        <v>27</v>
      </c>
      <c r="AC6620">
        <v>0.95610331181614305</v>
      </c>
      <c r="AD6620">
        <v>8</v>
      </c>
      <c r="AE6620">
        <v>4.3896688183857099E-2</v>
      </c>
      <c r="AF6620">
        <v>0</v>
      </c>
      <c r="AG6620">
        <v>0</v>
      </c>
      <c r="AH6620">
        <v>0</v>
      </c>
      <c r="AI6620">
        <v>0</v>
      </c>
      <c r="AJ6620" s="73">
        <v>81.430369400895998</v>
      </c>
      <c r="AK6620">
        <v>35</v>
      </c>
      <c r="AL6620">
        <v>1</v>
      </c>
      <c r="AM6620">
        <v>0</v>
      </c>
      <c r="AN6620">
        <v>0</v>
      </c>
      <c r="AO6620">
        <v>0</v>
      </c>
      <c r="AP6620">
        <v>0</v>
      </c>
      <c r="AQ6620">
        <v>35</v>
      </c>
      <c r="AR6620">
        <v>1</v>
      </c>
      <c r="AS6620">
        <v>0</v>
      </c>
      <c r="AT6620">
        <v>0</v>
      </c>
      <c r="AU6620">
        <v>0</v>
      </c>
      <c r="AV6620">
        <v>0</v>
      </c>
      <c r="AW6620">
        <v>35</v>
      </c>
      <c r="AX6620">
        <v>1</v>
      </c>
      <c r="AY6620" s="73">
        <v>69.766250936006998</v>
      </c>
      <c r="AZ6620">
        <v>35</v>
      </c>
      <c r="BA6620">
        <v>1</v>
      </c>
      <c r="BB6620">
        <v>34</v>
      </c>
      <c r="BC6620">
        <v>0.88500599111438105</v>
      </c>
      <c r="BD6620">
        <v>1</v>
      </c>
      <c r="BE6620">
        <v>0.114994008885618</v>
      </c>
      <c r="BF6620">
        <v>78.526939333405906</v>
      </c>
      <c r="BG6620">
        <v>78.438850290702007</v>
      </c>
      <c r="BH6620">
        <v>69.766250936006998</v>
      </c>
      <c r="BI6620">
        <v>81.430369400895998</v>
      </c>
    </row>
    <row r="6621" spans="1:61" x14ac:dyDescent="0.25">
      <c r="A6621" s="10" t="str">
        <f>VLOOKUP(D6621,'Index-Relations'!E:F,2,FALSE)</f>
        <v>ESG</v>
      </c>
      <c r="B6621" t="s">
        <v>3450</v>
      </c>
      <c r="C6621" s="53" t="s">
        <v>2765</v>
      </c>
      <c r="D6621" s="59" t="s">
        <v>3318</v>
      </c>
      <c r="E6621" s="59" t="s">
        <v>10037</v>
      </c>
      <c r="F6621" t="s">
        <v>2211</v>
      </c>
      <c r="G6621" t="s">
        <v>2210</v>
      </c>
      <c r="H6621" t="s">
        <v>2212</v>
      </c>
      <c r="I6621" s="52">
        <v>45474</v>
      </c>
      <c r="J6621" t="s">
        <v>2457</v>
      </c>
      <c r="K6621">
        <v>35</v>
      </c>
      <c r="L6621" s="73">
        <v>78.331497620893003</v>
      </c>
      <c r="M6621">
        <v>35</v>
      </c>
      <c r="N6621">
        <v>1</v>
      </c>
      <c r="O6621" s="73">
        <v>78.139919787582897</v>
      </c>
      <c r="P6621">
        <v>35</v>
      </c>
      <c r="Q6621">
        <v>1</v>
      </c>
      <c r="R6621">
        <v>35</v>
      </c>
      <c r="S6621">
        <v>1</v>
      </c>
      <c r="T6621">
        <v>50.1665308814257</v>
      </c>
      <c r="U6621">
        <v>0.81332483306275105</v>
      </c>
      <c r="V6621">
        <v>25</v>
      </c>
      <c r="W6621">
        <v>0.13841252059190201</v>
      </c>
      <c r="X6621">
        <v>6</v>
      </c>
      <c r="Y6621">
        <v>35</v>
      </c>
      <c r="Z6621">
        <v>0.999999999999999</v>
      </c>
      <c r="AA6621">
        <v>183.00662184957099</v>
      </c>
      <c r="AB6621">
        <v>27</v>
      </c>
      <c r="AC6621">
        <v>0.95584799442201296</v>
      </c>
      <c r="AD6621">
        <v>8</v>
      </c>
      <c r="AE6621">
        <v>4.41520055779865E-2</v>
      </c>
      <c r="AF6621">
        <v>0</v>
      </c>
      <c r="AG6621">
        <v>0</v>
      </c>
      <c r="AH6621">
        <v>0</v>
      </c>
      <c r="AI6621">
        <v>0</v>
      </c>
      <c r="AJ6621" s="73">
        <v>81.2323011400849</v>
      </c>
      <c r="AK6621">
        <v>35</v>
      </c>
      <c r="AL6621">
        <v>1</v>
      </c>
      <c r="AM6621">
        <v>0</v>
      </c>
      <c r="AN6621">
        <v>0</v>
      </c>
      <c r="AO6621">
        <v>0</v>
      </c>
      <c r="AP6621">
        <v>0</v>
      </c>
      <c r="AQ6621">
        <v>35</v>
      </c>
      <c r="AR6621">
        <v>0.999999999999999</v>
      </c>
      <c r="AS6621">
        <v>0</v>
      </c>
      <c r="AT6621">
        <v>0</v>
      </c>
      <c r="AU6621">
        <v>0</v>
      </c>
      <c r="AV6621">
        <v>0</v>
      </c>
      <c r="AW6621">
        <v>35</v>
      </c>
      <c r="AX6621">
        <v>1</v>
      </c>
      <c r="AY6621" s="73">
        <v>69.743120427828003</v>
      </c>
      <c r="AZ6621">
        <v>35</v>
      </c>
      <c r="BA6621">
        <v>1</v>
      </c>
      <c r="BB6621">
        <v>34</v>
      </c>
      <c r="BC6621">
        <v>0.89075668751334103</v>
      </c>
      <c r="BD6621">
        <v>1</v>
      </c>
      <c r="BE6621">
        <v>0.109243312486658</v>
      </c>
      <c r="BF6621">
        <v>78.331497620893003</v>
      </c>
      <c r="BG6621">
        <v>78.139919787582897</v>
      </c>
      <c r="BH6621">
        <v>69.743120427828003</v>
      </c>
      <c r="BI6621">
        <v>81.2323011400849</v>
      </c>
    </row>
    <row r="6622" spans="1:61" x14ac:dyDescent="0.25">
      <c r="A6622" s="10" t="str">
        <f>VLOOKUP(D6622,'Index-Relations'!E:F,2,FALSE)</f>
        <v>ESG</v>
      </c>
      <c r="B6622" t="s">
        <v>3450</v>
      </c>
      <c r="C6622" s="53" t="s">
        <v>2766</v>
      </c>
      <c r="D6622" s="59" t="s">
        <v>3318</v>
      </c>
      <c r="E6622" s="59" t="s">
        <v>10038</v>
      </c>
      <c r="F6622" t="s">
        <v>2211</v>
      </c>
      <c r="G6622" t="s">
        <v>2210</v>
      </c>
      <c r="H6622" t="s">
        <v>2212</v>
      </c>
      <c r="I6622" s="52">
        <v>45446</v>
      </c>
      <c r="J6622" t="s">
        <v>2457</v>
      </c>
      <c r="K6622">
        <v>35</v>
      </c>
      <c r="L6622" s="73">
        <v>78.176514348794996</v>
      </c>
      <c r="M6622">
        <v>35</v>
      </c>
      <c r="N6622">
        <v>1</v>
      </c>
      <c r="O6622" s="73">
        <v>78.188299403133996</v>
      </c>
      <c r="P6622">
        <v>35</v>
      </c>
      <c r="Q6622">
        <v>1</v>
      </c>
      <c r="R6622">
        <v>35</v>
      </c>
      <c r="S6622">
        <v>0.999999999999999</v>
      </c>
      <c r="T6622">
        <v>49.9612047637873</v>
      </c>
      <c r="U6622">
        <v>0.82876185177754602</v>
      </c>
      <c r="V6622">
        <v>25</v>
      </c>
      <c r="W6622">
        <v>0.14271102503756</v>
      </c>
      <c r="X6622">
        <v>6</v>
      </c>
      <c r="Y6622">
        <v>35</v>
      </c>
      <c r="Z6622">
        <v>1</v>
      </c>
      <c r="AA6622">
        <v>179.37033112389699</v>
      </c>
      <c r="AB6622">
        <v>27</v>
      </c>
      <c r="AC6622">
        <v>0.95794085165349696</v>
      </c>
      <c r="AD6622">
        <v>8</v>
      </c>
      <c r="AE6622">
        <v>4.2059148346502102E-2</v>
      </c>
      <c r="AF6622">
        <v>0</v>
      </c>
      <c r="AG6622">
        <v>1.8041000000000001E-16</v>
      </c>
      <c r="AH6622">
        <v>0</v>
      </c>
      <c r="AI6622">
        <v>0</v>
      </c>
      <c r="AJ6622" s="73">
        <v>81.022359744138896</v>
      </c>
      <c r="AK6622">
        <v>35</v>
      </c>
      <c r="AL6622">
        <v>1</v>
      </c>
      <c r="AM6622">
        <v>0</v>
      </c>
      <c r="AN6622">
        <v>0</v>
      </c>
      <c r="AO6622">
        <v>0</v>
      </c>
      <c r="AP6622">
        <v>0</v>
      </c>
      <c r="AQ6622">
        <v>35</v>
      </c>
      <c r="AR6622">
        <v>1</v>
      </c>
      <c r="AS6622">
        <v>0</v>
      </c>
      <c r="AT6622">
        <v>0</v>
      </c>
      <c r="AU6622">
        <v>0</v>
      </c>
      <c r="AV6622">
        <v>0</v>
      </c>
      <c r="AW6622">
        <v>35</v>
      </c>
      <c r="AX6622">
        <v>0.999999999999999</v>
      </c>
      <c r="AY6622" s="73">
        <v>69.305346324785006</v>
      </c>
      <c r="AZ6622">
        <v>35</v>
      </c>
      <c r="BA6622">
        <v>1</v>
      </c>
      <c r="BB6622">
        <v>34</v>
      </c>
      <c r="BC6622">
        <v>0.89158526960041495</v>
      </c>
      <c r="BD6622">
        <v>1</v>
      </c>
      <c r="BE6622">
        <v>0.10841473039958401</v>
      </c>
      <c r="BF6622">
        <v>78.176514348794996</v>
      </c>
      <c r="BG6622">
        <v>78.188299403133996</v>
      </c>
      <c r="BH6622">
        <v>69.305346324785006</v>
      </c>
      <c r="BI6622">
        <v>81.022359744138896</v>
      </c>
    </row>
    <row r="6623" spans="1:61" x14ac:dyDescent="0.25">
      <c r="A6623" s="10" t="str">
        <f>VLOOKUP(D6623,'Index-Relations'!E:F,2,FALSE)</f>
        <v>ESG</v>
      </c>
      <c r="B6623" t="s">
        <v>3450</v>
      </c>
      <c r="C6623" s="53" t="s">
        <v>2767</v>
      </c>
      <c r="D6623" s="59" t="s">
        <v>3318</v>
      </c>
      <c r="E6623" s="59" t="s">
        <v>10039</v>
      </c>
      <c r="F6623" t="s">
        <v>2211</v>
      </c>
      <c r="G6623" t="s">
        <v>2210</v>
      </c>
      <c r="H6623" t="s">
        <v>2212</v>
      </c>
      <c r="I6623" s="52">
        <v>45414</v>
      </c>
      <c r="J6623" t="s">
        <v>2457</v>
      </c>
      <c r="K6623">
        <v>35</v>
      </c>
      <c r="L6623" s="73">
        <v>78.149514521737899</v>
      </c>
      <c r="M6623">
        <v>35</v>
      </c>
      <c r="N6623">
        <v>1</v>
      </c>
      <c r="O6623" s="73">
        <v>78.171619915422994</v>
      </c>
      <c r="P6623">
        <v>35</v>
      </c>
      <c r="Q6623">
        <v>1</v>
      </c>
      <c r="R6623">
        <v>35</v>
      </c>
      <c r="S6623">
        <v>0.999999999999999</v>
      </c>
      <c r="T6623">
        <v>50.078277489275699</v>
      </c>
      <c r="U6623">
        <v>0.82865307426087498</v>
      </c>
      <c r="V6623">
        <v>25</v>
      </c>
      <c r="W6623">
        <v>0.14403762273397899</v>
      </c>
      <c r="X6623">
        <v>6</v>
      </c>
      <c r="Y6623">
        <v>35</v>
      </c>
      <c r="Z6623">
        <v>1</v>
      </c>
      <c r="AA6623">
        <v>178.049175823208</v>
      </c>
      <c r="AB6623">
        <v>27</v>
      </c>
      <c r="AC6623">
        <v>0.95798055726532705</v>
      </c>
      <c r="AD6623">
        <v>8</v>
      </c>
      <c r="AE6623">
        <v>4.2019442734672098E-2</v>
      </c>
      <c r="AF6623">
        <v>0</v>
      </c>
      <c r="AG6623">
        <v>4.1629999999999998E-17</v>
      </c>
      <c r="AH6623">
        <v>0</v>
      </c>
      <c r="AI6623">
        <v>0</v>
      </c>
      <c r="AJ6623" s="73">
        <v>80.981983681209996</v>
      </c>
      <c r="AK6623">
        <v>35</v>
      </c>
      <c r="AL6623">
        <v>1</v>
      </c>
      <c r="AM6623">
        <v>0</v>
      </c>
      <c r="AN6623">
        <v>0</v>
      </c>
      <c r="AO6623">
        <v>0</v>
      </c>
      <c r="AP6623">
        <v>0</v>
      </c>
      <c r="AQ6623">
        <v>35</v>
      </c>
      <c r="AR6623">
        <v>1</v>
      </c>
      <c r="AS6623">
        <v>0</v>
      </c>
      <c r="AT6623">
        <v>0</v>
      </c>
      <c r="AU6623">
        <v>0</v>
      </c>
      <c r="AV6623">
        <v>0</v>
      </c>
      <c r="AW6623">
        <v>35</v>
      </c>
      <c r="AX6623">
        <v>1</v>
      </c>
      <c r="AY6623" s="73">
        <v>69.254739619431902</v>
      </c>
      <c r="AZ6623">
        <v>35</v>
      </c>
      <c r="BA6623">
        <v>1</v>
      </c>
      <c r="BB6623">
        <v>34</v>
      </c>
      <c r="BC6623">
        <v>0.89363660932063105</v>
      </c>
      <c r="BD6623">
        <v>1</v>
      </c>
      <c r="BE6623">
        <v>0.10636339067936799</v>
      </c>
      <c r="BF6623">
        <v>78.149514521737899</v>
      </c>
      <c r="BG6623">
        <v>78.171619915422994</v>
      </c>
      <c r="BH6623">
        <v>69.254739619431902</v>
      </c>
      <c r="BI6623">
        <v>80.981983681209996</v>
      </c>
    </row>
    <row r="6624" spans="1:61" x14ac:dyDescent="0.25">
      <c r="A6624" s="10" t="str">
        <f>VLOOKUP(D6624,'Index-Relations'!E:F,2,FALSE)</f>
        <v>ESG</v>
      </c>
      <c r="B6624" t="s">
        <v>3450</v>
      </c>
      <c r="C6624" s="53" t="s">
        <v>2768</v>
      </c>
      <c r="D6624" s="59" t="s">
        <v>3318</v>
      </c>
      <c r="E6624" s="59" t="s">
        <v>10040</v>
      </c>
      <c r="F6624" t="s">
        <v>2211</v>
      </c>
      <c r="G6624" t="s">
        <v>2210</v>
      </c>
      <c r="H6624" t="s">
        <v>2212</v>
      </c>
      <c r="I6624" s="52">
        <v>45383</v>
      </c>
      <c r="J6624" t="s">
        <v>2457</v>
      </c>
      <c r="K6624">
        <v>35</v>
      </c>
      <c r="L6624">
        <v>80.8612153347527</v>
      </c>
      <c r="M6624">
        <v>35</v>
      </c>
      <c r="N6624">
        <v>1</v>
      </c>
      <c r="O6624">
        <v>81.1048506392018</v>
      </c>
      <c r="P6624">
        <v>35</v>
      </c>
      <c r="Q6624">
        <v>1</v>
      </c>
      <c r="R6624">
        <v>35</v>
      </c>
      <c r="S6624">
        <v>0.999999999999999</v>
      </c>
      <c r="T6624">
        <v>50.483219208745197</v>
      </c>
      <c r="U6624">
        <v>0.82953769510971098</v>
      </c>
      <c r="V6624">
        <v>25</v>
      </c>
      <c r="W6624">
        <v>0.144592287660678</v>
      </c>
      <c r="X6624">
        <v>6</v>
      </c>
      <c r="Y6624">
        <v>35</v>
      </c>
      <c r="Z6624">
        <v>0.999999999999999</v>
      </c>
      <c r="AA6624">
        <v>176.823114126842</v>
      </c>
      <c r="AB6624">
        <v>27</v>
      </c>
      <c r="AC6624">
        <v>0.95765062149643798</v>
      </c>
      <c r="AD6624">
        <v>8</v>
      </c>
      <c r="AE6624">
        <v>4.2349378503561297E-2</v>
      </c>
      <c r="AF6624">
        <v>0</v>
      </c>
      <c r="AG6624">
        <v>0</v>
      </c>
      <c r="AH6624">
        <v>0</v>
      </c>
      <c r="AI6624">
        <v>0</v>
      </c>
      <c r="AJ6624">
        <v>83.987283858407196</v>
      </c>
      <c r="AK6624">
        <v>35</v>
      </c>
      <c r="AL6624">
        <v>1</v>
      </c>
      <c r="AM6624">
        <v>0</v>
      </c>
      <c r="AN6624">
        <v>0</v>
      </c>
      <c r="AO6624">
        <v>0</v>
      </c>
      <c r="AP6624">
        <v>0</v>
      </c>
      <c r="AQ6624">
        <v>35</v>
      </c>
      <c r="AR6624">
        <v>1</v>
      </c>
      <c r="AS6624">
        <v>0</v>
      </c>
      <c r="AT6624">
        <v>0</v>
      </c>
      <c r="AU6624">
        <v>0</v>
      </c>
      <c r="AV6624">
        <v>0</v>
      </c>
      <c r="AW6624">
        <v>35</v>
      </c>
      <c r="AX6624">
        <v>1</v>
      </c>
      <c r="AY6624">
        <v>71.773192544479897</v>
      </c>
      <c r="AZ6624">
        <v>35</v>
      </c>
      <c r="BA6624">
        <v>1</v>
      </c>
      <c r="BB6624">
        <v>34</v>
      </c>
      <c r="BC6624">
        <v>0.90263752089733196</v>
      </c>
      <c r="BD6624">
        <v>1</v>
      </c>
      <c r="BE6624">
        <v>9.7362479102667404E-2</v>
      </c>
      <c r="BF6624">
        <v>78.381148324129995</v>
      </c>
      <c r="BG6624">
        <v>78.349123451823999</v>
      </c>
      <c r="BH6624">
        <v>69.619423830793906</v>
      </c>
      <c r="BI6624">
        <v>81.098282788071998</v>
      </c>
    </row>
    <row r="6625" spans="1:61" x14ac:dyDescent="0.25">
      <c r="A6625" s="10" t="str">
        <f>VLOOKUP(D6625,'Index-Relations'!E:F,2,FALSE)</f>
        <v>ESG</v>
      </c>
      <c r="B6625" t="s">
        <v>3450</v>
      </c>
      <c r="C6625" s="53" t="s">
        <v>2769</v>
      </c>
      <c r="D6625" s="59" t="s">
        <v>3318</v>
      </c>
      <c r="E6625" s="59" t="s">
        <v>10041</v>
      </c>
      <c r="F6625" t="s">
        <v>2211</v>
      </c>
      <c r="G6625" t="s">
        <v>2210</v>
      </c>
      <c r="H6625" t="s">
        <v>2212</v>
      </c>
      <c r="I6625" s="52">
        <v>45352</v>
      </c>
      <c r="J6625" t="s">
        <v>2457</v>
      </c>
      <c r="K6625">
        <v>35</v>
      </c>
      <c r="L6625">
        <v>81.005468701997302</v>
      </c>
      <c r="M6625">
        <v>35</v>
      </c>
      <c r="N6625">
        <v>1</v>
      </c>
      <c r="O6625">
        <v>80.788448007388894</v>
      </c>
      <c r="P6625">
        <v>35</v>
      </c>
      <c r="Q6625">
        <v>1</v>
      </c>
      <c r="R6625">
        <v>35</v>
      </c>
      <c r="S6625">
        <v>1</v>
      </c>
      <c r="T6625">
        <v>49.931388999495901</v>
      </c>
      <c r="U6625">
        <v>0.80192533214954698</v>
      </c>
      <c r="V6625">
        <v>25</v>
      </c>
      <c r="W6625">
        <v>0.12503871211951101</v>
      </c>
      <c r="X6625">
        <v>6</v>
      </c>
      <c r="Y6625">
        <v>35</v>
      </c>
      <c r="Z6625">
        <v>1</v>
      </c>
      <c r="AA6625">
        <v>167.57279837727199</v>
      </c>
      <c r="AB6625">
        <v>27</v>
      </c>
      <c r="AC6625">
        <v>0.96102479788478001</v>
      </c>
      <c r="AD6625">
        <v>8</v>
      </c>
      <c r="AE6625">
        <v>3.8975202115219799E-2</v>
      </c>
      <c r="AF6625">
        <v>0</v>
      </c>
      <c r="AG6625">
        <v>0</v>
      </c>
      <c r="AH6625">
        <v>0</v>
      </c>
      <c r="AI6625">
        <v>0</v>
      </c>
      <c r="AJ6625">
        <v>84.226514530832702</v>
      </c>
      <c r="AK6625">
        <v>35</v>
      </c>
      <c r="AL6625">
        <v>1</v>
      </c>
      <c r="AM6625">
        <v>0</v>
      </c>
      <c r="AN6625">
        <v>0</v>
      </c>
      <c r="AO6625">
        <v>0</v>
      </c>
      <c r="AP6625">
        <v>0</v>
      </c>
      <c r="AQ6625">
        <v>35</v>
      </c>
      <c r="AR6625">
        <v>0.999999999999999</v>
      </c>
      <c r="AS6625">
        <v>0</v>
      </c>
      <c r="AT6625">
        <v>0</v>
      </c>
      <c r="AU6625">
        <v>0</v>
      </c>
      <c r="AV6625">
        <v>0</v>
      </c>
      <c r="AW6625">
        <v>35</v>
      </c>
      <c r="AX6625">
        <v>1</v>
      </c>
      <c r="AY6625">
        <v>72.429899549730294</v>
      </c>
      <c r="AZ6625">
        <v>35</v>
      </c>
      <c r="BA6625">
        <v>1</v>
      </c>
      <c r="BB6625">
        <v>34</v>
      </c>
      <c r="BC6625">
        <v>0.91525195297115003</v>
      </c>
      <c r="BD6625">
        <v>1</v>
      </c>
      <c r="BE6625">
        <v>8.4748047028849194E-2</v>
      </c>
      <c r="BF6625">
        <v>78.536285481092904</v>
      </c>
      <c r="BG6625">
        <v>78.064745242477002</v>
      </c>
      <c r="BH6625">
        <v>70.223822221360905</v>
      </c>
      <c r="BI6625">
        <v>81.447862196175905</v>
      </c>
    </row>
    <row r="6626" spans="1:61" x14ac:dyDescent="0.25">
      <c r="A6626" s="10" t="str">
        <f>VLOOKUP(D6626,'Index-Relations'!E:F,2,FALSE)</f>
        <v>ESG</v>
      </c>
      <c r="B6626" t="s">
        <v>3450</v>
      </c>
      <c r="C6626" s="53" t="s">
        <v>2770</v>
      </c>
      <c r="D6626" s="59" t="s">
        <v>3318</v>
      </c>
      <c r="E6626" s="59" t="s">
        <v>10042</v>
      </c>
      <c r="F6626" t="s">
        <v>2211</v>
      </c>
      <c r="G6626" t="s">
        <v>2210</v>
      </c>
      <c r="H6626" t="s">
        <v>2212</v>
      </c>
      <c r="I6626" s="52">
        <v>45323</v>
      </c>
      <c r="J6626" t="s">
        <v>2457</v>
      </c>
      <c r="K6626">
        <v>35</v>
      </c>
      <c r="L6626">
        <v>81.181295450429602</v>
      </c>
      <c r="M6626">
        <v>35</v>
      </c>
      <c r="N6626">
        <v>1</v>
      </c>
      <c r="O6626">
        <v>81.019352677428898</v>
      </c>
      <c r="P6626">
        <v>35</v>
      </c>
      <c r="Q6626">
        <v>1</v>
      </c>
      <c r="R6626">
        <v>35</v>
      </c>
      <c r="S6626">
        <v>1</v>
      </c>
      <c r="T6626">
        <v>50.262790276235798</v>
      </c>
      <c r="U6626">
        <v>0.80657591764769399</v>
      </c>
      <c r="V6626">
        <v>25</v>
      </c>
      <c r="W6626">
        <v>0.127458945320919</v>
      </c>
      <c r="X6626">
        <v>6</v>
      </c>
      <c r="Y6626">
        <v>35</v>
      </c>
      <c r="Z6626">
        <v>1</v>
      </c>
      <c r="AA6626">
        <v>168.03000937629201</v>
      </c>
      <c r="AB6626">
        <v>27</v>
      </c>
      <c r="AC6626">
        <v>0.96120411619831703</v>
      </c>
      <c r="AD6626">
        <v>8</v>
      </c>
      <c r="AE6626">
        <v>3.87958838016828E-2</v>
      </c>
      <c r="AF6626">
        <v>0</v>
      </c>
      <c r="AG6626">
        <v>0</v>
      </c>
      <c r="AH6626">
        <v>0</v>
      </c>
      <c r="AI6626">
        <v>0</v>
      </c>
      <c r="AJ6626">
        <v>84.407516087163998</v>
      </c>
      <c r="AK6626">
        <v>35</v>
      </c>
      <c r="AL6626">
        <v>1</v>
      </c>
      <c r="AM6626">
        <v>0</v>
      </c>
      <c r="AN6626">
        <v>0</v>
      </c>
      <c r="AO6626">
        <v>0</v>
      </c>
      <c r="AP6626">
        <v>0</v>
      </c>
      <c r="AQ6626">
        <v>35</v>
      </c>
      <c r="AR6626">
        <v>1</v>
      </c>
      <c r="AS6626">
        <v>0</v>
      </c>
      <c r="AT6626">
        <v>0</v>
      </c>
      <c r="AU6626">
        <v>0</v>
      </c>
      <c r="AV6626">
        <v>0</v>
      </c>
      <c r="AW6626">
        <v>35</v>
      </c>
      <c r="AX6626">
        <v>1</v>
      </c>
      <c r="AY6626">
        <v>72.461996596174401</v>
      </c>
      <c r="AZ6626">
        <v>35</v>
      </c>
      <c r="BA6626">
        <v>1</v>
      </c>
      <c r="BB6626">
        <v>34</v>
      </c>
      <c r="BC6626">
        <v>0.91237182831977304</v>
      </c>
      <c r="BD6626">
        <v>1</v>
      </c>
      <c r="BE6626">
        <v>8.7628171680226297E-2</v>
      </c>
      <c r="BF6626">
        <v>78.708734262411994</v>
      </c>
      <c r="BG6626">
        <v>78.299368560009</v>
      </c>
      <c r="BH6626">
        <v>70.263608322107999</v>
      </c>
      <c r="BI6626">
        <v>81.587058049931002</v>
      </c>
    </row>
    <row r="6627" spans="1:61" x14ac:dyDescent="0.25">
      <c r="A6627" s="10" t="str">
        <f>VLOOKUP(D6627,'Index-Relations'!E:F,2,FALSE)</f>
        <v>BM</v>
      </c>
      <c r="B6627" t="s">
        <v>3450</v>
      </c>
      <c r="C6627" s="53" t="s">
        <v>2760</v>
      </c>
      <c r="D6627" s="59" t="s">
        <v>2200</v>
      </c>
      <c r="E6627" s="59" t="s">
        <v>10043</v>
      </c>
      <c r="F6627" t="s">
        <v>2214</v>
      </c>
      <c r="G6627" t="s">
        <v>2200</v>
      </c>
      <c r="H6627" t="s">
        <v>2215</v>
      </c>
      <c r="I6627" s="52">
        <v>45659</v>
      </c>
      <c r="J6627" t="s">
        <v>2457</v>
      </c>
      <c r="K6627">
        <v>35</v>
      </c>
      <c r="L6627" s="73">
        <v>71.390723394920002</v>
      </c>
      <c r="M6627">
        <v>35</v>
      </c>
      <c r="N6627">
        <v>1</v>
      </c>
      <c r="O6627" s="73">
        <v>71.894792990229007</v>
      </c>
      <c r="P6627">
        <v>35</v>
      </c>
      <c r="Q6627">
        <v>1</v>
      </c>
      <c r="R6627">
        <v>35</v>
      </c>
      <c r="S6627">
        <v>1</v>
      </c>
      <c r="T6627">
        <v>51.098905533569699</v>
      </c>
      <c r="U6627">
        <v>0.859816579044972</v>
      </c>
      <c r="V6627">
        <v>25</v>
      </c>
      <c r="W6627">
        <v>0.135366962216946</v>
      </c>
      <c r="X6627">
        <v>6</v>
      </c>
      <c r="Y6627">
        <v>35</v>
      </c>
      <c r="Z6627">
        <v>1</v>
      </c>
      <c r="AA6627">
        <v>269.80414082156602</v>
      </c>
      <c r="AB6627">
        <v>27</v>
      </c>
      <c r="AC6627">
        <v>0.91123999030161895</v>
      </c>
      <c r="AD6627">
        <v>8</v>
      </c>
      <c r="AE6627">
        <v>8.8760009698380604E-2</v>
      </c>
      <c r="AF6627">
        <v>0</v>
      </c>
      <c r="AG6627">
        <v>2.2204E-16</v>
      </c>
      <c r="AH6627">
        <v>0</v>
      </c>
      <c r="AI6627">
        <v>0</v>
      </c>
      <c r="AJ6627" s="73">
        <v>74.785427420475003</v>
      </c>
      <c r="AK6627">
        <v>35</v>
      </c>
      <c r="AL6627">
        <v>1</v>
      </c>
      <c r="AM6627">
        <v>0</v>
      </c>
      <c r="AN6627">
        <v>0</v>
      </c>
      <c r="AO6627">
        <v>0</v>
      </c>
      <c r="AP6627">
        <v>0</v>
      </c>
      <c r="AQ6627">
        <v>35</v>
      </c>
      <c r="AR6627">
        <v>1</v>
      </c>
      <c r="AS6627">
        <v>0</v>
      </c>
      <c r="AT6627">
        <v>0</v>
      </c>
      <c r="AU6627">
        <v>0</v>
      </c>
      <c r="AV6627">
        <v>0</v>
      </c>
      <c r="AW6627">
        <v>35</v>
      </c>
      <c r="AX6627">
        <v>1</v>
      </c>
      <c r="AY6627" s="73">
        <v>62.377987082716999</v>
      </c>
      <c r="AZ6627">
        <v>35</v>
      </c>
      <c r="BA6627">
        <v>1</v>
      </c>
      <c r="BB6627">
        <v>34</v>
      </c>
      <c r="BC6627">
        <v>0.90847214483415095</v>
      </c>
      <c r="BD6627">
        <v>1</v>
      </c>
      <c r="BE6627">
        <v>9.1527855165848104E-2</v>
      </c>
      <c r="BF6627">
        <v>71.390723394920002</v>
      </c>
      <c r="BG6627">
        <v>71.894792990229007</v>
      </c>
      <c r="BH6627">
        <v>62.377987082716999</v>
      </c>
      <c r="BI6627">
        <v>74.785427420475003</v>
      </c>
    </row>
    <row r="6628" spans="1:61" x14ac:dyDescent="0.25">
      <c r="A6628" s="10" t="str">
        <f>VLOOKUP(D6628,'Index-Relations'!E:F,2,FALSE)</f>
        <v>BM</v>
      </c>
      <c r="B6628" t="s">
        <v>3450</v>
      </c>
      <c r="C6628" s="53" t="s">
        <v>2761</v>
      </c>
      <c r="D6628" s="59" t="s">
        <v>2200</v>
      </c>
      <c r="E6628" s="59" t="s">
        <v>10044</v>
      </c>
      <c r="F6628" t="s">
        <v>2214</v>
      </c>
      <c r="G6628" t="s">
        <v>2200</v>
      </c>
      <c r="H6628" t="s">
        <v>2215</v>
      </c>
      <c r="I6628" s="52">
        <v>45628</v>
      </c>
      <c r="J6628" t="s">
        <v>2457</v>
      </c>
      <c r="K6628">
        <v>35</v>
      </c>
      <c r="L6628" s="73">
        <v>70.933071920358998</v>
      </c>
      <c r="M6628">
        <v>35</v>
      </c>
      <c r="N6628">
        <v>1</v>
      </c>
      <c r="O6628" s="73">
        <v>71.831349863599996</v>
      </c>
      <c r="P6628">
        <v>35</v>
      </c>
      <c r="Q6628">
        <v>1</v>
      </c>
      <c r="R6628">
        <v>35</v>
      </c>
      <c r="S6628">
        <v>0.999999999999999</v>
      </c>
      <c r="T6628">
        <v>51.124127354225301</v>
      </c>
      <c r="U6628">
        <v>0.86541153020603401</v>
      </c>
      <c r="V6628">
        <v>25</v>
      </c>
      <c r="W6628">
        <v>0.15685549355577899</v>
      </c>
      <c r="X6628">
        <v>6</v>
      </c>
      <c r="Y6628">
        <v>35</v>
      </c>
      <c r="Z6628">
        <v>0.999999999999999</v>
      </c>
      <c r="AA6628">
        <v>279.90314794037198</v>
      </c>
      <c r="AB6628">
        <v>27</v>
      </c>
      <c r="AC6628">
        <v>0.90689185745735901</v>
      </c>
      <c r="AD6628">
        <v>8</v>
      </c>
      <c r="AE6628">
        <v>9.3108142542640396E-2</v>
      </c>
      <c r="AF6628">
        <v>0</v>
      </c>
      <c r="AG6628">
        <v>1.3878000000000001E-16</v>
      </c>
      <c r="AH6628">
        <v>0</v>
      </c>
      <c r="AI6628">
        <v>0</v>
      </c>
      <c r="AJ6628" s="73">
        <v>74.088645061742994</v>
      </c>
      <c r="AK6628">
        <v>35</v>
      </c>
      <c r="AL6628">
        <v>1</v>
      </c>
      <c r="AM6628">
        <v>0</v>
      </c>
      <c r="AN6628">
        <v>0</v>
      </c>
      <c r="AO6628">
        <v>0</v>
      </c>
      <c r="AP6628">
        <v>0</v>
      </c>
      <c r="AQ6628">
        <v>35</v>
      </c>
      <c r="AR6628">
        <v>0.999999999999999</v>
      </c>
      <c r="AS6628">
        <v>0</v>
      </c>
      <c r="AT6628">
        <v>0</v>
      </c>
      <c r="AU6628">
        <v>0</v>
      </c>
      <c r="AV6628">
        <v>0</v>
      </c>
      <c r="AW6628">
        <v>35</v>
      </c>
      <c r="AX6628">
        <v>0.999999999999999</v>
      </c>
      <c r="AY6628" s="73">
        <v>61.646187710408</v>
      </c>
      <c r="AZ6628">
        <v>35</v>
      </c>
      <c r="BA6628">
        <v>1</v>
      </c>
      <c r="BB6628">
        <v>34</v>
      </c>
      <c r="BC6628">
        <v>0.91149291424565704</v>
      </c>
      <c r="BD6628">
        <v>1</v>
      </c>
      <c r="BE6628">
        <v>8.8507085754342199E-2</v>
      </c>
      <c r="BF6628">
        <v>70.933071920358998</v>
      </c>
      <c r="BG6628">
        <v>71.831349863599996</v>
      </c>
      <c r="BH6628">
        <v>61.646187710408</v>
      </c>
      <c r="BI6628">
        <v>74.088645061742994</v>
      </c>
    </row>
    <row r="6629" spans="1:61" x14ac:dyDescent="0.25">
      <c r="A6629" s="10" t="str">
        <f>VLOOKUP(D6629,'Index-Relations'!E:F,2,FALSE)</f>
        <v>BM</v>
      </c>
      <c r="B6629" t="s">
        <v>3450</v>
      </c>
      <c r="C6629" s="53" t="s">
        <v>2762</v>
      </c>
      <c r="D6629" s="59" t="s">
        <v>2200</v>
      </c>
      <c r="E6629" s="59" t="s">
        <v>10045</v>
      </c>
      <c r="F6629" t="s">
        <v>2214</v>
      </c>
      <c r="G6629" t="s">
        <v>2200</v>
      </c>
      <c r="H6629" t="s">
        <v>2215</v>
      </c>
      <c r="I6629" s="52">
        <v>45597</v>
      </c>
      <c r="J6629" t="s">
        <v>2457</v>
      </c>
      <c r="K6629">
        <v>35</v>
      </c>
      <c r="L6629" s="73">
        <v>71.3847180695209</v>
      </c>
      <c r="M6629">
        <v>35</v>
      </c>
      <c r="N6629">
        <v>1</v>
      </c>
      <c r="O6629" s="73">
        <v>72.306286700257999</v>
      </c>
      <c r="P6629">
        <v>35</v>
      </c>
      <c r="Q6629">
        <v>1</v>
      </c>
      <c r="R6629">
        <v>35</v>
      </c>
      <c r="S6629">
        <v>1</v>
      </c>
      <c r="T6629">
        <v>51.385833563313803</v>
      </c>
      <c r="U6629">
        <v>0.86263197106360701</v>
      </c>
      <c r="V6629">
        <v>25</v>
      </c>
      <c r="W6629">
        <v>0.157646902341018</v>
      </c>
      <c r="X6629">
        <v>6</v>
      </c>
      <c r="Y6629">
        <v>35</v>
      </c>
      <c r="Z6629">
        <v>1</v>
      </c>
      <c r="AA6629">
        <v>263.26932719022398</v>
      </c>
      <c r="AB6629">
        <v>26</v>
      </c>
      <c r="AC6629">
        <v>0.902183872930438</v>
      </c>
      <c r="AD6629">
        <v>9</v>
      </c>
      <c r="AE6629">
        <v>9.7816127069562206E-2</v>
      </c>
      <c r="AF6629">
        <v>0</v>
      </c>
      <c r="AG6629">
        <v>0</v>
      </c>
      <c r="AH6629">
        <v>0</v>
      </c>
      <c r="AI6629">
        <v>0</v>
      </c>
      <c r="AJ6629" s="73">
        <v>74.507481444942002</v>
      </c>
      <c r="AK6629">
        <v>35</v>
      </c>
      <c r="AL6629">
        <v>1</v>
      </c>
      <c r="AM6629">
        <v>0</v>
      </c>
      <c r="AN6629">
        <v>0</v>
      </c>
      <c r="AO6629">
        <v>0</v>
      </c>
      <c r="AP6629">
        <v>0</v>
      </c>
      <c r="AQ6629">
        <v>35</v>
      </c>
      <c r="AR6629">
        <v>1</v>
      </c>
      <c r="AS6629">
        <v>0</v>
      </c>
      <c r="AT6629">
        <v>0</v>
      </c>
      <c r="AU6629">
        <v>0</v>
      </c>
      <c r="AV6629">
        <v>0</v>
      </c>
      <c r="AW6629">
        <v>35</v>
      </c>
      <c r="AX6629">
        <v>1</v>
      </c>
      <c r="AY6629" s="73">
        <v>62.094889688327903</v>
      </c>
      <c r="AZ6629">
        <v>35</v>
      </c>
      <c r="BA6629">
        <v>1</v>
      </c>
      <c r="BB6629">
        <v>34</v>
      </c>
      <c r="BC6629">
        <v>0.90730371741628102</v>
      </c>
      <c r="BD6629">
        <v>1</v>
      </c>
      <c r="BE6629">
        <v>9.2696282583718301E-2</v>
      </c>
      <c r="BF6629">
        <v>71.3847180695209</v>
      </c>
      <c r="BG6629">
        <v>72.306286700257999</v>
      </c>
      <c r="BH6629">
        <v>62.094889688327903</v>
      </c>
      <c r="BI6629">
        <v>74.507481444942002</v>
      </c>
    </row>
    <row r="6630" spans="1:61" x14ac:dyDescent="0.25">
      <c r="A6630" s="10" t="str">
        <f>VLOOKUP(D6630,'Index-Relations'!E:F,2,FALSE)</f>
        <v>BM</v>
      </c>
      <c r="B6630" t="s">
        <v>3450</v>
      </c>
      <c r="C6630" s="53" t="s">
        <v>2763</v>
      </c>
      <c r="D6630" s="59" t="s">
        <v>2200</v>
      </c>
      <c r="E6630" s="59" t="s">
        <v>10046</v>
      </c>
      <c r="F6630" t="s">
        <v>2214</v>
      </c>
      <c r="G6630" t="s">
        <v>2200</v>
      </c>
      <c r="H6630" t="s">
        <v>2215</v>
      </c>
      <c r="I6630" s="52">
        <v>45567</v>
      </c>
      <c r="J6630" t="s">
        <v>2457</v>
      </c>
      <c r="K6630">
        <v>35</v>
      </c>
      <c r="L6630" s="73">
        <v>71.595183298516005</v>
      </c>
      <c r="M6630">
        <v>35</v>
      </c>
      <c r="N6630">
        <v>1</v>
      </c>
      <c r="O6630" s="73">
        <v>72.483657431097996</v>
      </c>
      <c r="P6630">
        <v>35</v>
      </c>
      <c r="Q6630">
        <v>1</v>
      </c>
      <c r="R6630">
        <v>35</v>
      </c>
      <c r="S6630">
        <v>1</v>
      </c>
      <c r="T6630">
        <v>51.569725992101397</v>
      </c>
      <c r="U6630">
        <v>0.870606068928238</v>
      </c>
      <c r="V6630">
        <v>25</v>
      </c>
      <c r="W6630">
        <v>0.15882022962619599</v>
      </c>
      <c r="X6630">
        <v>6</v>
      </c>
      <c r="Y6630">
        <v>35</v>
      </c>
      <c r="Z6630">
        <v>1</v>
      </c>
      <c r="AA6630">
        <v>263.39023128631402</v>
      </c>
      <c r="AB6630">
        <v>26</v>
      </c>
      <c r="AC6630">
        <v>0.90478756718003905</v>
      </c>
      <c r="AD6630">
        <v>9</v>
      </c>
      <c r="AE6630">
        <v>9.5212432819959905E-2</v>
      </c>
      <c r="AF6630">
        <v>0</v>
      </c>
      <c r="AG6630">
        <v>1.3878000000000001E-16</v>
      </c>
      <c r="AH6630">
        <v>0</v>
      </c>
      <c r="AI6630">
        <v>0</v>
      </c>
      <c r="AJ6630" s="73">
        <v>74.750456434157002</v>
      </c>
      <c r="AK6630">
        <v>35</v>
      </c>
      <c r="AL6630">
        <v>1</v>
      </c>
      <c r="AM6630">
        <v>0</v>
      </c>
      <c r="AN6630">
        <v>0</v>
      </c>
      <c r="AO6630">
        <v>0</v>
      </c>
      <c r="AP6630">
        <v>0</v>
      </c>
      <c r="AQ6630">
        <v>35</v>
      </c>
      <c r="AR6630">
        <v>0.999999999999999</v>
      </c>
      <c r="AS6630">
        <v>0</v>
      </c>
      <c r="AT6630">
        <v>0</v>
      </c>
      <c r="AU6630">
        <v>0</v>
      </c>
      <c r="AV6630">
        <v>0</v>
      </c>
      <c r="AW6630">
        <v>35</v>
      </c>
      <c r="AX6630">
        <v>0.999999999999999</v>
      </c>
      <c r="AY6630" s="73">
        <v>62.195215050197902</v>
      </c>
      <c r="AZ6630">
        <v>35</v>
      </c>
      <c r="BA6630">
        <v>1</v>
      </c>
      <c r="BB6630">
        <v>34</v>
      </c>
      <c r="BC6630">
        <v>0.90602653223955598</v>
      </c>
      <c r="BD6630">
        <v>1</v>
      </c>
      <c r="BE6630">
        <v>9.3973467760443796E-2</v>
      </c>
      <c r="BF6630">
        <v>71.595183298516005</v>
      </c>
      <c r="BG6630">
        <v>72.483657431097996</v>
      </c>
      <c r="BH6630">
        <v>62.195215050197902</v>
      </c>
      <c r="BI6630">
        <v>74.750456434157002</v>
      </c>
    </row>
    <row r="6631" spans="1:61" x14ac:dyDescent="0.25">
      <c r="A6631" s="10" t="str">
        <f>VLOOKUP(D6631,'Index-Relations'!E:F,2,FALSE)</f>
        <v>BM</v>
      </c>
      <c r="B6631" t="s">
        <v>3450</v>
      </c>
      <c r="C6631" s="53" t="s">
        <v>2764</v>
      </c>
      <c r="D6631" s="59" t="s">
        <v>2200</v>
      </c>
      <c r="E6631" s="59" t="s">
        <v>10047</v>
      </c>
      <c r="F6631" t="s">
        <v>2214</v>
      </c>
      <c r="G6631" t="s">
        <v>2200</v>
      </c>
      <c r="H6631" t="s">
        <v>2215</v>
      </c>
      <c r="I6631" s="52">
        <v>45537</v>
      </c>
      <c r="J6631" t="s">
        <v>2457</v>
      </c>
      <c r="K6631">
        <v>34</v>
      </c>
      <c r="L6631" s="73">
        <v>71.682620953002001</v>
      </c>
      <c r="M6631">
        <v>34</v>
      </c>
      <c r="N6631">
        <v>1</v>
      </c>
      <c r="O6631" s="73">
        <v>72.342965770706002</v>
      </c>
      <c r="P6631">
        <v>34</v>
      </c>
      <c r="Q6631">
        <v>1</v>
      </c>
      <c r="R6631">
        <v>34</v>
      </c>
      <c r="S6631">
        <v>1</v>
      </c>
      <c r="T6631">
        <v>51.389946881352003</v>
      </c>
      <c r="U6631">
        <v>0.84323937592211196</v>
      </c>
      <c r="V6631">
        <v>24</v>
      </c>
      <c r="W6631">
        <v>0.11376685926954599</v>
      </c>
      <c r="X6631">
        <v>6</v>
      </c>
      <c r="Y6631">
        <v>34</v>
      </c>
      <c r="Z6631">
        <v>0.999999999999999</v>
      </c>
      <c r="AA6631">
        <v>214.718958780381</v>
      </c>
      <c r="AB6631">
        <v>26</v>
      </c>
      <c r="AC6631">
        <v>0.90359000815766699</v>
      </c>
      <c r="AD6631">
        <v>8</v>
      </c>
      <c r="AE6631">
        <v>9.6409991842332204E-2</v>
      </c>
      <c r="AF6631">
        <v>0</v>
      </c>
      <c r="AG6631">
        <v>0</v>
      </c>
      <c r="AH6631">
        <v>0</v>
      </c>
      <c r="AI6631">
        <v>0</v>
      </c>
      <c r="AJ6631" s="73">
        <v>74.765111131289899</v>
      </c>
      <c r="AK6631">
        <v>34</v>
      </c>
      <c r="AL6631">
        <v>1</v>
      </c>
      <c r="AM6631">
        <v>0</v>
      </c>
      <c r="AN6631">
        <v>0</v>
      </c>
      <c r="AO6631">
        <v>0</v>
      </c>
      <c r="AP6631">
        <v>0</v>
      </c>
      <c r="AQ6631">
        <v>34</v>
      </c>
      <c r="AR6631">
        <v>1</v>
      </c>
      <c r="AS6631">
        <v>0</v>
      </c>
      <c r="AT6631">
        <v>0</v>
      </c>
      <c r="AU6631">
        <v>0</v>
      </c>
      <c r="AV6631">
        <v>0</v>
      </c>
      <c r="AW6631">
        <v>34</v>
      </c>
      <c r="AX6631">
        <v>1</v>
      </c>
      <c r="AY6631" s="73">
        <v>62.701648970805998</v>
      </c>
      <c r="AZ6631">
        <v>34</v>
      </c>
      <c r="BA6631">
        <v>1</v>
      </c>
      <c r="BB6631">
        <v>33</v>
      </c>
      <c r="BC6631">
        <v>0.91185548400127803</v>
      </c>
      <c r="BD6631">
        <v>1</v>
      </c>
      <c r="BE6631">
        <v>8.8144515998721001E-2</v>
      </c>
      <c r="BF6631">
        <v>71.682620953002001</v>
      </c>
      <c r="BG6631">
        <v>72.342965770706002</v>
      </c>
      <c r="BH6631">
        <v>62.701648970805998</v>
      </c>
      <c r="BI6631">
        <v>74.765111131289899</v>
      </c>
    </row>
    <row r="6632" spans="1:61" x14ac:dyDescent="0.25">
      <c r="A6632" s="10" t="str">
        <f>VLOOKUP(D6632,'Index-Relations'!E:F,2,FALSE)</f>
        <v>BM</v>
      </c>
      <c r="B6632" t="s">
        <v>3450</v>
      </c>
      <c r="C6632" s="53" t="s">
        <v>3350</v>
      </c>
      <c r="D6632" s="59" t="s">
        <v>2200</v>
      </c>
      <c r="E6632" s="59" t="s">
        <v>10048</v>
      </c>
      <c r="F6632" t="s">
        <v>2214</v>
      </c>
      <c r="G6632" t="s">
        <v>2200</v>
      </c>
      <c r="H6632" t="s">
        <v>2215</v>
      </c>
      <c r="I6632" s="52">
        <v>45505</v>
      </c>
      <c r="J6632" t="s">
        <v>2457</v>
      </c>
      <c r="K6632">
        <v>35</v>
      </c>
      <c r="L6632" s="73">
        <v>71.311042963332</v>
      </c>
      <c r="M6632">
        <v>35</v>
      </c>
      <c r="N6632">
        <v>1</v>
      </c>
      <c r="O6632" s="73">
        <v>71.485676066601997</v>
      </c>
      <c r="P6632">
        <v>35</v>
      </c>
      <c r="Q6632">
        <v>1</v>
      </c>
      <c r="R6632">
        <v>35</v>
      </c>
      <c r="S6632">
        <v>1</v>
      </c>
      <c r="T6632">
        <v>51.619036598277397</v>
      </c>
      <c r="U6632">
        <v>0.821967235021557</v>
      </c>
      <c r="V6632">
        <v>25</v>
      </c>
      <c r="W6632">
        <v>0.118574372426203</v>
      </c>
      <c r="X6632">
        <v>6</v>
      </c>
      <c r="Y6632">
        <v>35</v>
      </c>
      <c r="Z6632">
        <v>1</v>
      </c>
      <c r="AA6632">
        <v>211.85479203985801</v>
      </c>
      <c r="AB6632">
        <v>27</v>
      </c>
      <c r="AC6632">
        <v>0.90423220989977704</v>
      </c>
      <c r="AD6632">
        <v>8</v>
      </c>
      <c r="AE6632">
        <v>9.57677901002226E-2</v>
      </c>
      <c r="AF6632">
        <v>0</v>
      </c>
      <c r="AG6632">
        <v>0</v>
      </c>
      <c r="AH6632">
        <v>0</v>
      </c>
      <c r="AI6632">
        <v>0</v>
      </c>
      <c r="AJ6632" s="73">
        <v>74.761796025023003</v>
      </c>
      <c r="AK6632">
        <v>35</v>
      </c>
      <c r="AL6632">
        <v>1</v>
      </c>
      <c r="AM6632">
        <v>0</v>
      </c>
      <c r="AN6632">
        <v>0</v>
      </c>
      <c r="AO6632">
        <v>0</v>
      </c>
      <c r="AP6632">
        <v>0</v>
      </c>
      <c r="AQ6632">
        <v>35</v>
      </c>
      <c r="AR6632">
        <v>0.999999999999999</v>
      </c>
      <c r="AS6632">
        <v>0</v>
      </c>
      <c r="AT6632">
        <v>0</v>
      </c>
      <c r="AU6632">
        <v>0</v>
      </c>
      <c r="AV6632">
        <v>0</v>
      </c>
      <c r="AW6632">
        <v>35</v>
      </c>
      <c r="AX6632">
        <v>1</v>
      </c>
      <c r="AY6632" s="73">
        <v>62.358932665025897</v>
      </c>
      <c r="AZ6632">
        <v>35</v>
      </c>
      <c r="BA6632">
        <v>1</v>
      </c>
      <c r="BB6632">
        <v>34</v>
      </c>
      <c r="BC6632">
        <v>0.91008122492742205</v>
      </c>
      <c r="BD6632">
        <v>1</v>
      </c>
      <c r="BE6632">
        <v>8.9918775072577395E-2</v>
      </c>
      <c r="BF6632">
        <v>71.311042963332</v>
      </c>
      <c r="BG6632">
        <v>71.485676066601997</v>
      </c>
      <c r="BH6632">
        <v>62.358932665025897</v>
      </c>
      <c r="BI6632">
        <v>74.761796025023003</v>
      </c>
    </row>
    <row r="6633" spans="1:61" x14ac:dyDescent="0.25">
      <c r="A6633" s="10" t="str">
        <f>VLOOKUP(D6633,'Index-Relations'!E:F,2,FALSE)</f>
        <v>BM</v>
      </c>
      <c r="B6633" t="s">
        <v>3450</v>
      </c>
      <c r="C6633" s="53" t="s">
        <v>2765</v>
      </c>
      <c r="D6633" s="59" t="s">
        <v>2200</v>
      </c>
      <c r="E6633" s="59" t="s">
        <v>10049</v>
      </c>
      <c r="F6633" t="s">
        <v>2214</v>
      </c>
      <c r="G6633" t="s">
        <v>2200</v>
      </c>
      <c r="H6633" t="s">
        <v>2215</v>
      </c>
      <c r="I6633" s="52">
        <v>45474</v>
      </c>
      <c r="J6633" t="s">
        <v>2457</v>
      </c>
      <c r="K6633">
        <v>35</v>
      </c>
      <c r="L6633" s="73">
        <v>71.066357102775001</v>
      </c>
      <c r="M6633">
        <v>35</v>
      </c>
      <c r="N6633">
        <v>1</v>
      </c>
      <c r="O6633" s="73">
        <v>71.124869309056905</v>
      </c>
      <c r="P6633">
        <v>35</v>
      </c>
      <c r="Q6633">
        <v>1</v>
      </c>
      <c r="R6633">
        <v>35</v>
      </c>
      <c r="S6633">
        <v>0.999999999999999</v>
      </c>
      <c r="T6633">
        <v>51.386452885148998</v>
      </c>
      <c r="U6633">
        <v>0.81966254100186997</v>
      </c>
      <c r="V6633">
        <v>25</v>
      </c>
      <c r="W6633">
        <v>0.11663548932726001</v>
      </c>
      <c r="X6633">
        <v>6</v>
      </c>
      <c r="Y6633">
        <v>35</v>
      </c>
      <c r="Z6633">
        <v>0.999999999999999</v>
      </c>
      <c r="AA6633">
        <v>214.638697239679</v>
      </c>
      <c r="AB6633">
        <v>27</v>
      </c>
      <c r="AC6633">
        <v>0.90373598589604498</v>
      </c>
      <c r="AD6633">
        <v>8</v>
      </c>
      <c r="AE6633">
        <v>9.6264014103954104E-2</v>
      </c>
      <c r="AF6633">
        <v>0</v>
      </c>
      <c r="AG6633">
        <v>6.9390000000000004E-17</v>
      </c>
      <c r="AH6633">
        <v>0</v>
      </c>
      <c r="AI6633">
        <v>0</v>
      </c>
      <c r="AJ6633" s="73">
        <v>74.526333476380003</v>
      </c>
      <c r="AK6633">
        <v>35</v>
      </c>
      <c r="AL6633">
        <v>1</v>
      </c>
      <c r="AM6633">
        <v>0</v>
      </c>
      <c r="AN6633">
        <v>0</v>
      </c>
      <c r="AO6633">
        <v>0</v>
      </c>
      <c r="AP6633">
        <v>0</v>
      </c>
      <c r="AQ6633">
        <v>35</v>
      </c>
      <c r="AR6633">
        <v>0.999999999999999</v>
      </c>
      <c r="AS6633">
        <v>0</v>
      </c>
      <c r="AT6633">
        <v>0</v>
      </c>
      <c r="AU6633">
        <v>0</v>
      </c>
      <c r="AV6633">
        <v>0</v>
      </c>
      <c r="AW6633">
        <v>35</v>
      </c>
      <c r="AX6633">
        <v>0.999999999999999</v>
      </c>
      <c r="AY6633" s="73">
        <v>62.286676065797998</v>
      </c>
      <c r="AZ6633">
        <v>35</v>
      </c>
      <c r="BA6633">
        <v>1</v>
      </c>
      <c r="BB6633">
        <v>34</v>
      </c>
      <c r="BC6633">
        <v>0.91470593517764098</v>
      </c>
      <c r="BD6633">
        <v>1</v>
      </c>
      <c r="BE6633">
        <v>8.5294064822358406E-2</v>
      </c>
      <c r="BF6633">
        <v>71.066357102775001</v>
      </c>
      <c r="BG6633">
        <v>71.124869309056905</v>
      </c>
      <c r="BH6633">
        <v>62.286676065797998</v>
      </c>
      <c r="BI6633">
        <v>74.526333476380003</v>
      </c>
    </row>
    <row r="6634" spans="1:61" x14ac:dyDescent="0.25">
      <c r="A6634" s="10" t="str">
        <f>VLOOKUP(D6634,'Index-Relations'!E:F,2,FALSE)</f>
        <v>BM</v>
      </c>
      <c r="B6634" t="s">
        <v>3450</v>
      </c>
      <c r="C6634" s="53" t="s">
        <v>2766</v>
      </c>
      <c r="D6634" s="59" t="s">
        <v>2200</v>
      </c>
      <c r="E6634" s="59" t="s">
        <v>10050</v>
      </c>
      <c r="F6634" t="s">
        <v>2214</v>
      </c>
      <c r="G6634" t="s">
        <v>2200</v>
      </c>
      <c r="H6634" t="s">
        <v>2215</v>
      </c>
      <c r="I6634" s="52">
        <v>45446</v>
      </c>
      <c r="J6634" t="s">
        <v>2457</v>
      </c>
      <c r="K6634">
        <v>35</v>
      </c>
      <c r="L6634" s="73">
        <v>71.368755890498903</v>
      </c>
      <c r="M6634">
        <v>35</v>
      </c>
      <c r="N6634">
        <v>1</v>
      </c>
      <c r="O6634" s="73">
        <v>71.496825481382899</v>
      </c>
      <c r="P6634">
        <v>35</v>
      </c>
      <c r="Q6634">
        <v>1</v>
      </c>
      <c r="R6634">
        <v>35</v>
      </c>
      <c r="S6634">
        <v>1</v>
      </c>
      <c r="T6634">
        <v>51.147428532737102</v>
      </c>
      <c r="U6634">
        <v>0.81589198117782602</v>
      </c>
      <c r="V6634">
        <v>25</v>
      </c>
      <c r="W6634">
        <v>0.11951676337556</v>
      </c>
      <c r="X6634">
        <v>6</v>
      </c>
      <c r="Y6634">
        <v>35</v>
      </c>
      <c r="Z6634">
        <v>0.999999999999999</v>
      </c>
      <c r="AA6634">
        <v>184.71472630151499</v>
      </c>
      <c r="AB6634">
        <v>27</v>
      </c>
      <c r="AC6634">
        <v>0.90141329538189596</v>
      </c>
      <c r="AD6634">
        <v>8</v>
      </c>
      <c r="AE6634">
        <v>9.8586704618103704E-2</v>
      </c>
      <c r="AF6634">
        <v>0</v>
      </c>
      <c r="AG6634">
        <v>0</v>
      </c>
      <c r="AH6634">
        <v>0</v>
      </c>
      <c r="AI6634">
        <v>0</v>
      </c>
      <c r="AJ6634" s="73">
        <v>74.704897601355</v>
      </c>
      <c r="AK6634">
        <v>35</v>
      </c>
      <c r="AL6634">
        <v>1</v>
      </c>
      <c r="AM6634">
        <v>0</v>
      </c>
      <c r="AN6634">
        <v>0</v>
      </c>
      <c r="AO6634">
        <v>0</v>
      </c>
      <c r="AP6634">
        <v>0</v>
      </c>
      <c r="AQ6634">
        <v>35</v>
      </c>
      <c r="AR6634">
        <v>0.999999999999999</v>
      </c>
      <c r="AS6634">
        <v>0</v>
      </c>
      <c r="AT6634">
        <v>0</v>
      </c>
      <c r="AU6634">
        <v>0</v>
      </c>
      <c r="AV6634">
        <v>0</v>
      </c>
      <c r="AW6634">
        <v>35</v>
      </c>
      <c r="AX6634">
        <v>1</v>
      </c>
      <c r="AY6634" s="73">
        <v>62.713979942168997</v>
      </c>
      <c r="AZ6634">
        <v>35</v>
      </c>
      <c r="BA6634">
        <v>1</v>
      </c>
      <c r="BB6634">
        <v>34</v>
      </c>
      <c r="BC6634">
        <v>0.90478301366402902</v>
      </c>
      <c r="BD6634">
        <v>1</v>
      </c>
      <c r="BE6634">
        <v>9.5216986335970796E-2</v>
      </c>
      <c r="BF6634">
        <v>71.368755890498903</v>
      </c>
      <c r="BG6634">
        <v>71.496825481382899</v>
      </c>
      <c r="BH6634">
        <v>62.713979942168997</v>
      </c>
      <c r="BI6634">
        <v>74.704897601355</v>
      </c>
    </row>
    <row r="6635" spans="1:61" x14ac:dyDescent="0.25">
      <c r="A6635" s="10" t="str">
        <f>VLOOKUP(D6635,'Index-Relations'!E:F,2,FALSE)</f>
        <v>BM</v>
      </c>
      <c r="B6635" t="s">
        <v>3450</v>
      </c>
      <c r="C6635" s="53" t="s">
        <v>2767</v>
      </c>
      <c r="D6635" s="59" t="s">
        <v>2200</v>
      </c>
      <c r="E6635" s="59" t="s">
        <v>10051</v>
      </c>
      <c r="F6635" t="s">
        <v>2214</v>
      </c>
      <c r="G6635" t="s">
        <v>2200</v>
      </c>
      <c r="H6635" t="s">
        <v>2215</v>
      </c>
      <c r="I6635" s="52">
        <v>45414</v>
      </c>
      <c r="J6635" t="s">
        <v>2457</v>
      </c>
      <c r="K6635">
        <v>35</v>
      </c>
      <c r="L6635" s="73">
        <v>71.368316351727998</v>
      </c>
      <c r="M6635">
        <v>35</v>
      </c>
      <c r="N6635">
        <v>1</v>
      </c>
      <c r="O6635" s="73">
        <v>71.505924403555994</v>
      </c>
      <c r="P6635">
        <v>35</v>
      </c>
      <c r="Q6635">
        <v>1</v>
      </c>
      <c r="R6635">
        <v>35</v>
      </c>
      <c r="S6635">
        <v>1</v>
      </c>
      <c r="T6635">
        <v>51.241762732805398</v>
      </c>
      <c r="U6635">
        <v>0.81607120302592895</v>
      </c>
      <c r="V6635">
        <v>25</v>
      </c>
      <c r="W6635">
        <v>0.120506683358583</v>
      </c>
      <c r="X6635">
        <v>6</v>
      </c>
      <c r="Y6635">
        <v>35</v>
      </c>
      <c r="Z6635">
        <v>1</v>
      </c>
      <c r="AA6635">
        <v>183.17860621713501</v>
      </c>
      <c r="AB6635">
        <v>27</v>
      </c>
      <c r="AC6635">
        <v>0.90123496927857405</v>
      </c>
      <c r="AD6635">
        <v>8</v>
      </c>
      <c r="AE6635">
        <v>9.8765030721425104E-2</v>
      </c>
      <c r="AF6635">
        <v>0</v>
      </c>
      <c r="AG6635">
        <v>5.5510000000000001E-17</v>
      </c>
      <c r="AH6635">
        <v>0</v>
      </c>
      <c r="AI6635">
        <v>0</v>
      </c>
      <c r="AJ6635" s="73">
        <v>74.684702875105003</v>
      </c>
      <c r="AK6635">
        <v>35</v>
      </c>
      <c r="AL6635">
        <v>1</v>
      </c>
      <c r="AM6635">
        <v>0</v>
      </c>
      <c r="AN6635">
        <v>0</v>
      </c>
      <c r="AO6635">
        <v>0</v>
      </c>
      <c r="AP6635">
        <v>0</v>
      </c>
      <c r="AQ6635">
        <v>35</v>
      </c>
      <c r="AR6635">
        <v>1</v>
      </c>
      <c r="AS6635">
        <v>0</v>
      </c>
      <c r="AT6635">
        <v>0</v>
      </c>
      <c r="AU6635">
        <v>0</v>
      </c>
      <c r="AV6635">
        <v>0</v>
      </c>
      <c r="AW6635">
        <v>35</v>
      </c>
      <c r="AX6635">
        <v>0.999999999999999</v>
      </c>
      <c r="AY6635" s="73">
        <v>62.691826262454001</v>
      </c>
      <c r="AZ6635">
        <v>35</v>
      </c>
      <c r="BA6635">
        <v>1</v>
      </c>
      <c r="BB6635">
        <v>34</v>
      </c>
      <c r="BC6635">
        <v>0.906525961571368</v>
      </c>
      <c r="BD6635">
        <v>1</v>
      </c>
      <c r="BE6635">
        <v>9.3474038428631195E-2</v>
      </c>
      <c r="BF6635">
        <v>71.368316351727998</v>
      </c>
      <c r="BG6635">
        <v>71.505924403555994</v>
      </c>
      <c r="BH6635">
        <v>62.691826262454001</v>
      </c>
      <c r="BI6635">
        <v>74.684702875105003</v>
      </c>
    </row>
    <row r="6636" spans="1:61" x14ac:dyDescent="0.25">
      <c r="A6636" s="10" t="str">
        <f>VLOOKUP(D6636,'Index-Relations'!E:F,2,FALSE)</f>
        <v>BM</v>
      </c>
      <c r="B6636" t="s">
        <v>3450</v>
      </c>
      <c r="C6636" s="53" t="s">
        <v>2768</v>
      </c>
      <c r="D6636" s="59" t="s">
        <v>2200</v>
      </c>
      <c r="E6636" s="59" t="s">
        <v>10052</v>
      </c>
      <c r="F6636" t="s">
        <v>2214</v>
      </c>
      <c r="G6636" t="s">
        <v>2200</v>
      </c>
      <c r="H6636" t="s">
        <v>2215</v>
      </c>
      <c r="I6636" s="52">
        <v>45383</v>
      </c>
      <c r="J6636" t="s">
        <v>2457</v>
      </c>
      <c r="K6636">
        <v>35</v>
      </c>
      <c r="L6636">
        <v>74.377879230698895</v>
      </c>
      <c r="M6636">
        <v>35</v>
      </c>
      <c r="N6636">
        <v>1</v>
      </c>
      <c r="O6636">
        <v>74.851604632979402</v>
      </c>
      <c r="P6636">
        <v>35</v>
      </c>
      <c r="Q6636">
        <v>1</v>
      </c>
      <c r="R6636">
        <v>35</v>
      </c>
      <c r="S6636">
        <v>1</v>
      </c>
      <c r="T6636">
        <v>51.537410729479802</v>
      </c>
      <c r="U6636">
        <v>0.81697969500006595</v>
      </c>
      <c r="V6636">
        <v>25</v>
      </c>
      <c r="W6636">
        <v>0.121301899381661</v>
      </c>
      <c r="X6636">
        <v>6</v>
      </c>
      <c r="Y6636">
        <v>35</v>
      </c>
      <c r="Z6636">
        <v>1</v>
      </c>
      <c r="AA6636">
        <v>181.80898182050601</v>
      </c>
      <c r="AB6636">
        <v>27</v>
      </c>
      <c r="AC6636">
        <v>0.90099507536578904</v>
      </c>
      <c r="AD6636">
        <v>8</v>
      </c>
      <c r="AE6636">
        <v>9.9004924634210303E-2</v>
      </c>
      <c r="AF6636">
        <v>0</v>
      </c>
      <c r="AG6636">
        <v>0</v>
      </c>
      <c r="AH6636">
        <v>0</v>
      </c>
      <c r="AI6636">
        <v>0</v>
      </c>
      <c r="AJ6636">
        <v>78.199934492749406</v>
      </c>
      <c r="AK6636">
        <v>35</v>
      </c>
      <c r="AL6636">
        <v>1</v>
      </c>
      <c r="AM6636">
        <v>0</v>
      </c>
      <c r="AN6636">
        <v>0</v>
      </c>
      <c r="AO6636">
        <v>0</v>
      </c>
      <c r="AP6636">
        <v>0</v>
      </c>
      <c r="AQ6636">
        <v>35</v>
      </c>
      <c r="AR6636">
        <v>0.999999999999999</v>
      </c>
      <c r="AS6636">
        <v>0</v>
      </c>
      <c r="AT6636">
        <v>0</v>
      </c>
      <c r="AU6636">
        <v>0</v>
      </c>
      <c r="AV6636">
        <v>0</v>
      </c>
      <c r="AW6636">
        <v>35</v>
      </c>
      <c r="AX6636">
        <v>1</v>
      </c>
      <c r="AY6636">
        <v>64.691095806946706</v>
      </c>
      <c r="AZ6636">
        <v>35</v>
      </c>
      <c r="BA6636">
        <v>1</v>
      </c>
      <c r="BB6636">
        <v>34</v>
      </c>
      <c r="BC6636">
        <v>0.91434464572108398</v>
      </c>
      <c r="BD6636">
        <v>1</v>
      </c>
      <c r="BE6636">
        <v>8.5655354278915005E-2</v>
      </c>
      <c r="BF6636">
        <v>71.610343991077997</v>
      </c>
      <c r="BG6636">
        <v>71.698015544356906</v>
      </c>
      <c r="BH6636">
        <v>63.040411313293902</v>
      </c>
      <c r="BI6636">
        <v>74.804709372532898</v>
      </c>
    </row>
    <row r="6637" spans="1:61" x14ac:dyDescent="0.25">
      <c r="A6637" s="10" t="str">
        <f>VLOOKUP(D6637,'Index-Relations'!E:F,2,FALSE)</f>
        <v>BM</v>
      </c>
      <c r="B6637" t="s">
        <v>3450</v>
      </c>
      <c r="C6637" s="53" t="s">
        <v>2769</v>
      </c>
      <c r="D6637" s="59" t="s">
        <v>2200</v>
      </c>
      <c r="E6637" s="59" t="s">
        <v>10053</v>
      </c>
      <c r="F6637" t="s">
        <v>2214</v>
      </c>
      <c r="G6637" t="s">
        <v>2200</v>
      </c>
      <c r="H6637" t="s">
        <v>2215</v>
      </c>
      <c r="I6637" s="52">
        <v>45352</v>
      </c>
      <c r="J6637" t="s">
        <v>2457</v>
      </c>
      <c r="K6637">
        <v>36</v>
      </c>
      <c r="L6637">
        <v>74.645577551506406</v>
      </c>
      <c r="M6637">
        <v>35</v>
      </c>
      <c r="N6637">
        <v>0.99890300138372101</v>
      </c>
      <c r="O6637">
        <v>74.983169624880404</v>
      </c>
      <c r="P6637">
        <v>35</v>
      </c>
      <c r="Q6637">
        <v>0.99890300138372101</v>
      </c>
      <c r="R6637">
        <v>35</v>
      </c>
      <c r="S6637">
        <v>0.99890300138372101</v>
      </c>
      <c r="T6637">
        <v>50.969422463127998</v>
      </c>
      <c r="U6637">
        <v>0.79766753629915199</v>
      </c>
      <c r="V6637">
        <v>25</v>
      </c>
      <c r="W6637">
        <v>0.104253513927436</v>
      </c>
      <c r="X6637">
        <v>6</v>
      </c>
      <c r="Y6637">
        <v>35</v>
      </c>
      <c r="Z6637">
        <v>0.99890300138372101</v>
      </c>
      <c r="AA6637">
        <v>171.27236613475799</v>
      </c>
      <c r="AB6637">
        <v>27</v>
      </c>
      <c r="AC6637">
        <v>0.89784841061253995</v>
      </c>
      <c r="AD6637">
        <v>8</v>
      </c>
      <c r="AE6637">
        <v>0.10105459077118099</v>
      </c>
      <c r="AF6637">
        <v>1</v>
      </c>
      <c r="AG6637">
        <v>1.0969986162783999E-3</v>
      </c>
      <c r="AH6637">
        <v>0</v>
      </c>
      <c r="AI6637">
        <v>0</v>
      </c>
      <c r="AJ6637">
        <v>78.464752683872106</v>
      </c>
      <c r="AK6637">
        <v>35</v>
      </c>
      <c r="AL6637">
        <v>0.99890300138372101</v>
      </c>
      <c r="AM6637">
        <v>0</v>
      </c>
      <c r="AN6637">
        <v>0</v>
      </c>
      <c r="AO6637">
        <v>0</v>
      </c>
      <c r="AP6637">
        <v>0</v>
      </c>
      <c r="AQ6637">
        <v>35</v>
      </c>
      <c r="AR6637">
        <v>0.99890300138372101</v>
      </c>
      <c r="AS6637">
        <v>0</v>
      </c>
      <c r="AT6637">
        <v>0</v>
      </c>
      <c r="AU6637">
        <v>0</v>
      </c>
      <c r="AV6637">
        <v>0</v>
      </c>
      <c r="AW6637">
        <v>35</v>
      </c>
      <c r="AX6637">
        <v>0.99890300138372101</v>
      </c>
      <c r="AY6637">
        <v>65.335874738746895</v>
      </c>
      <c r="AZ6637">
        <v>35</v>
      </c>
      <c r="BA6637">
        <v>0.99890300138372101</v>
      </c>
      <c r="BB6637">
        <v>34</v>
      </c>
      <c r="BC6637">
        <v>0.92124418563061305</v>
      </c>
      <c r="BD6637">
        <v>1</v>
      </c>
      <c r="BE6637">
        <v>7.7658815753107902E-2</v>
      </c>
      <c r="BF6637">
        <v>71.942500188745001</v>
      </c>
      <c r="BG6637">
        <v>71.845253254251006</v>
      </c>
      <c r="BH6637">
        <v>63.813583914717</v>
      </c>
      <c r="BI6637">
        <v>75.116437599126002</v>
      </c>
    </row>
    <row r="6638" spans="1:61" x14ac:dyDescent="0.25">
      <c r="A6638" s="10" t="str">
        <f>VLOOKUP(D6638,'Index-Relations'!E:F,2,FALSE)</f>
        <v>BM</v>
      </c>
      <c r="B6638" t="s">
        <v>3450</v>
      </c>
      <c r="C6638" s="53" t="s">
        <v>2770</v>
      </c>
      <c r="D6638" s="59" t="s">
        <v>2200</v>
      </c>
      <c r="E6638" s="59" t="s">
        <v>10054</v>
      </c>
      <c r="F6638" t="s">
        <v>2214</v>
      </c>
      <c r="G6638" t="s">
        <v>2200</v>
      </c>
      <c r="H6638" t="s">
        <v>2215</v>
      </c>
      <c r="I6638" s="52">
        <v>45323</v>
      </c>
      <c r="J6638" t="s">
        <v>2457</v>
      </c>
      <c r="K6638">
        <v>35</v>
      </c>
      <c r="L6638">
        <v>75.015000638200604</v>
      </c>
      <c r="M6638">
        <v>35</v>
      </c>
      <c r="N6638">
        <v>1</v>
      </c>
      <c r="O6638">
        <v>75.413442302073506</v>
      </c>
      <c r="P6638">
        <v>35</v>
      </c>
      <c r="Q6638">
        <v>1</v>
      </c>
      <c r="R6638">
        <v>35</v>
      </c>
      <c r="S6638">
        <v>0.999999999999999</v>
      </c>
      <c r="T6638">
        <v>51.277326537290698</v>
      </c>
      <c r="U6638">
        <v>0.802657142477889</v>
      </c>
      <c r="V6638">
        <v>25</v>
      </c>
      <c r="W6638">
        <v>0.107108294904749</v>
      </c>
      <c r="X6638">
        <v>6</v>
      </c>
      <c r="Y6638">
        <v>35</v>
      </c>
      <c r="Z6638">
        <v>0.999999999999999</v>
      </c>
      <c r="AA6638">
        <v>171.85416744096699</v>
      </c>
      <c r="AB6638">
        <v>27</v>
      </c>
      <c r="AC6638">
        <v>0.90065814977213898</v>
      </c>
      <c r="AD6638">
        <v>8</v>
      </c>
      <c r="AE6638">
        <v>9.9341850227860407E-2</v>
      </c>
      <c r="AF6638">
        <v>0</v>
      </c>
      <c r="AG6638">
        <v>1.6652999999999999E-16</v>
      </c>
      <c r="AH6638">
        <v>0</v>
      </c>
      <c r="AI6638">
        <v>0</v>
      </c>
      <c r="AJ6638">
        <v>78.801410432175203</v>
      </c>
      <c r="AK6638">
        <v>35</v>
      </c>
      <c r="AL6638">
        <v>1</v>
      </c>
      <c r="AM6638">
        <v>0</v>
      </c>
      <c r="AN6638">
        <v>0</v>
      </c>
      <c r="AO6638">
        <v>0</v>
      </c>
      <c r="AP6638">
        <v>0</v>
      </c>
      <c r="AQ6638">
        <v>35</v>
      </c>
      <c r="AR6638">
        <v>0.999999999999999</v>
      </c>
      <c r="AS6638">
        <v>0</v>
      </c>
      <c r="AT6638">
        <v>0</v>
      </c>
      <c r="AU6638">
        <v>0</v>
      </c>
      <c r="AV6638">
        <v>0</v>
      </c>
      <c r="AW6638">
        <v>35</v>
      </c>
      <c r="AX6638">
        <v>0.999999999999999</v>
      </c>
      <c r="AY6638">
        <v>65.556545695247493</v>
      </c>
      <c r="AZ6638">
        <v>35</v>
      </c>
      <c r="BA6638">
        <v>1</v>
      </c>
      <c r="BB6638">
        <v>34</v>
      </c>
      <c r="BC6638">
        <v>0.91948981718380396</v>
      </c>
      <c r="BD6638">
        <v>1</v>
      </c>
      <c r="BE6638">
        <v>8.0510182816195305E-2</v>
      </c>
      <c r="BF6638">
        <v>72.272448587349999</v>
      </c>
      <c r="BG6638">
        <v>72.250136848609998</v>
      </c>
      <c r="BH6638">
        <v>64.016515681607999</v>
      </c>
      <c r="BI6638">
        <v>75.377541815821004</v>
      </c>
    </row>
    <row r="6639" spans="1:61" x14ac:dyDescent="0.25">
      <c r="A6639" s="10" t="str">
        <f>VLOOKUP(D6639,'Index-Relations'!E:F,2,FALSE)</f>
        <v>ESG</v>
      </c>
      <c r="B6639" t="s">
        <v>3450</v>
      </c>
      <c r="C6639" s="53" t="s">
        <v>2760</v>
      </c>
      <c r="D6639" s="59" t="s">
        <v>3319</v>
      </c>
      <c r="E6639" s="59" t="s">
        <v>10055</v>
      </c>
      <c r="F6639" t="s">
        <v>2217</v>
      </c>
      <c r="G6639" t="s">
        <v>2216</v>
      </c>
      <c r="H6639" t="s">
        <v>2218</v>
      </c>
      <c r="I6639" s="52">
        <v>45659</v>
      </c>
      <c r="J6639" t="s">
        <v>2457</v>
      </c>
      <c r="K6639">
        <v>24</v>
      </c>
      <c r="L6639" s="73">
        <v>80.287073507144996</v>
      </c>
      <c r="M6639">
        <v>24</v>
      </c>
      <c r="N6639">
        <v>1</v>
      </c>
      <c r="O6639" s="73">
        <v>79.618445261269997</v>
      </c>
      <c r="P6639">
        <v>24</v>
      </c>
      <c r="Q6639">
        <v>1</v>
      </c>
      <c r="R6639">
        <v>24</v>
      </c>
      <c r="S6639">
        <v>1</v>
      </c>
      <c r="T6639">
        <v>50.840737230398801</v>
      </c>
      <c r="U6639">
        <v>0.85874431325109202</v>
      </c>
      <c r="V6639">
        <v>21</v>
      </c>
      <c r="W6639">
        <v>0.103298139815312</v>
      </c>
      <c r="X6639">
        <v>4</v>
      </c>
      <c r="Y6639">
        <v>24</v>
      </c>
      <c r="Z6639">
        <v>1</v>
      </c>
      <c r="AA6639">
        <v>223.530186591915</v>
      </c>
      <c r="AB6639">
        <v>23</v>
      </c>
      <c r="AC6639">
        <v>0.96233910543678902</v>
      </c>
      <c r="AD6639">
        <v>1</v>
      </c>
      <c r="AE6639">
        <v>3.7660894563210097E-2</v>
      </c>
      <c r="AF6639">
        <v>0</v>
      </c>
      <c r="AG6639">
        <v>0</v>
      </c>
      <c r="AH6639">
        <v>0</v>
      </c>
      <c r="AI6639">
        <v>0</v>
      </c>
      <c r="AJ6639" s="73">
        <v>83.410332819114004</v>
      </c>
      <c r="AK6639">
        <v>24</v>
      </c>
      <c r="AL6639">
        <v>1</v>
      </c>
      <c r="AM6639">
        <v>0</v>
      </c>
      <c r="AN6639">
        <v>0</v>
      </c>
      <c r="AO6639">
        <v>0</v>
      </c>
      <c r="AP6639">
        <v>0</v>
      </c>
      <c r="AQ6639">
        <v>24</v>
      </c>
      <c r="AR6639">
        <v>0.999999999999999</v>
      </c>
      <c r="AS6639">
        <v>0</v>
      </c>
      <c r="AT6639">
        <v>0</v>
      </c>
      <c r="AU6639">
        <v>0</v>
      </c>
      <c r="AV6639">
        <v>0</v>
      </c>
      <c r="AW6639">
        <v>24</v>
      </c>
      <c r="AX6639">
        <v>0.999999999999999</v>
      </c>
      <c r="AY6639" s="73">
        <v>70.825335527799993</v>
      </c>
      <c r="AZ6639">
        <v>24</v>
      </c>
      <c r="BA6639">
        <v>1</v>
      </c>
      <c r="BB6639">
        <v>23</v>
      </c>
      <c r="BC6639">
        <v>0.93894714877416996</v>
      </c>
      <c r="BD6639">
        <v>1</v>
      </c>
      <c r="BE6639">
        <v>6.1052851225829798E-2</v>
      </c>
      <c r="BF6639">
        <v>80.287073507144996</v>
      </c>
      <c r="BG6639">
        <v>79.618445261269997</v>
      </c>
      <c r="BH6639">
        <v>70.825335527799993</v>
      </c>
      <c r="BI6639">
        <v>83.410332819114004</v>
      </c>
    </row>
    <row r="6640" spans="1:61" x14ac:dyDescent="0.25">
      <c r="A6640" s="10" t="str">
        <f>VLOOKUP(D6640,'Index-Relations'!E:F,2,FALSE)</f>
        <v>ESG</v>
      </c>
      <c r="B6640" t="s">
        <v>3450</v>
      </c>
      <c r="C6640" s="53" t="s">
        <v>2761</v>
      </c>
      <c r="D6640" s="59" t="s">
        <v>3319</v>
      </c>
      <c r="E6640" s="59" t="s">
        <v>10056</v>
      </c>
      <c r="F6640" t="s">
        <v>2217</v>
      </c>
      <c r="G6640" t="s">
        <v>2216</v>
      </c>
      <c r="H6640" t="s">
        <v>2218</v>
      </c>
      <c r="I6640" s="52">
        <v>45628</v>
      </c>
      <c r="J6640" t="s">
        <v>2457</v>
      </c>
      <c r="K6640">
        <v>24</v>
      </c>
      <c r="L6640" s="73">
        <v>80.046839765141002</v>
      </c>
      <c r="M6640">
        <v>24</v>
      </c>
      <c r="N6640">
        <v>1</v>
      </c>
      <c r="O6640" s="73">
        <v>79.294280113460005</v>
      </c>
      <c r="P6640">
        <v>24</v>
      </c>
      <c r="Q6640">
        <v>1</v>
      </c>
      <c r="R6640">
        <v>24</v>
      </c>
      <c r="S6640">
        <v>1</v>
      </c>
      <c r="T6640">
        <v>50.0338088195643</v>
      </c>
      <c r="U6640">
        <v>0.83915377642462496</v>
      </c>
      <c r="V6640">
        <v>21</v>
      </c>
      <c r="W6640">
        <v>0.101589591284702</v>
      </c>
      <c r="X6640">
        <v>4</v>
      </c>
      <c r="Y6640">
        <v>24</v>
      </c>
      <c r="Z6640">
        <v>1</v>
      </c>
      <c r="AA6640">
        <v>206.90505953635099</v>
      </c>
      <c r="AB6640">
        <v>23</v>
      </c>
      <c r="AC6640">
        <v>0.95834569144911297</v>
      </c>
      <c r="AD6640">
        <v>1</v>
      </c>
      <c r="AE6640">
        <v>4.1654308550886303E-2</v>
      </c>
      <c r="AF6640">
        <v>0</v>
      </c>
      <c r="AG6640">
        <v>0</v>
      </c>
      <c r="AH6640">
        <v>0</v>
      </c>
      <c r="AI6640">
        <v>0</v>
      </c>
      <c r="AJ6640" s="73">
        <v>83.182707684304006</v>
      </c>
      <c r="AK6640">
        <v>24</v>
      </c>
      <c r="AL6640">
        <v>1</v>
      </c>
      <c r="AM6640">
        <v>0</v>
      </c>
      <c r="AN6640">
        <v>0</v>
      </c>
      <c r="AO6640">
        <v>0</v>
      </c>
      <c r="AP6640">
        <v>0</v>
      </c>
      <c r="AQ6640">
        <v>24</v>
      </c>
      <c r="AR6640">
        <v>1</v>
      </c>
      <c r="AS6640">
        <v>0</v>
      </c>
      <c r="AT6640">
        <v>0</v>
      </c>
      <c r="AU6640">
        <v>0</v>
      </c>
      <c r="AV6640">
        <v>0</v>
      </c>
      <c r="AW6640">
        <v>24</v>
      </c>
      <c r="AX6640">
        <v>1</v>
      </c>
      <c r="AY6640" s="73">
        <v>70.689953363474004</v>
      </c>
      <c r="AZ6640">
        <v>24</v>
      </c>
      <c r="BA6640">
        <v>1</v>
      </c>
      <c r="BB6640">
        <v>23</v>
      </c>
      <c r="BC6640">
        <v>0.935301861202673</v>
      </c>
      <c r="BD6640">
        <v>1</v>
      </c>
      <c r="BE6640">
        <v>6.4698138797326901E-2</v>
      </c>
      <c r="BF6640">
        <v>80.046839765141002</v>
      </c>
      <c r="BG6640">
        <v>79.294280113460005</v>
      </c>
      <c r="BH6640">
        <v>70.689953363474004</v>
      </c>
      <c r="BI6640">
        <v>83.182707684304006</v>
      </c>
    </row>
    <row r="6641" spans="1:61" x14ac:dyDescent="0.25">
      <c r="A6641" s="10" t="str">
        <f>VLOOKUP(D6641,'Index-Relations'!E:F,2,FALSE)</f>
        <v>ESG</v>
      </c>
      <c r="B6641" t="s">
        <v>3450</v>
      </c>
      <c r="C6641" s="53" t="s">
        <v>2762</v>
      </c>
      <c r="D6641" s="59" t="s">
        <v>3319</v>
      </c>
      <c r="E6641" s="59" t="s">
        <v>10057</v>
      </c>
      <c r="F6641" t="s">
        <v>2217</v>
      </c>
      <c r="G6641" t="s">
        <v>2216</v>
      </c>
      <c r="H6641" t="s">
        <v>2218</v>
      </c>
      <c r="I6641" s="52">
        <v>45597</v>
      </c>
      <c r="J6641" t="s">
        <v>2457</v>
      </c>
      <c r="K6641">
        <v>24</v>
      </c>
      <c r="L6641" s="73">
        <v>80.292812095524994</v>
      </c>
      <c r="M6641">
        <v>24</v>
      </c>
      <c r="N6641">
        <v>1</v>
      </c>
      <c r="O6641" s="73">
        <v>79.531965265991005</v>
      </c>
      <c r="P6641">
        <v>24</v>
      </c>
      <c r="Q6641">
        <v>1</v>
      </c>
      <c r="R6641">
        <v>24</v>
      </c>
      <c r="S6641">
        <v>1</v>
      </c>
      <c r="T6641">
        <v>50.649521348047301</v>
      </c>
      <c r="U6641">
        <v>0.83737721379802499</v>
      </c>
      <c r="V6641">
        <v>21</v>
      </c>
      <c r="W6641">
        <v>0.10195421447007599</v>
      </c>
      <c r="X6641">
        <v>4</v>
      </c>
      <c r="Y6641">
        <v>24</v>
      </c>
      <c r="Z6641">
        <v>1</v>
      </c>
      <c r="AA6641">
        <v>197.648469872373</v>
      </c>
      <c r="AB6641">
        <v>23</v>
      </c>
      <c r="AC6641">
        <v>0.96014075740681604</v>
      </c>
      <c r="AD6641">
        <v>1</v>
      </c>
      <c r="AE6641">
        <v>3.9859242593183797E-2</v>
      </c>
      <c r="AF6641">
        <v>0</v>
      </c>
      <c r="AG6641">
        <v>0</v>
      </c>
      <c r="AH6641">
        <v>0</v>
      </c>
      <c r="AI6641">
        <v>0</v>
      </c>
      <c r="AJ6641" s="73">
        <v>83.372805323348999</v>
      </c>
      <c r="AK6641">
        <v>24</v>
      </c>
      <c r="AL6641">
        <v>1</v>
      </c>
      <c r="AM6641">
        <v>0</v>
      </c>
      <c r="AN6641">
        <v>0</v>
      </c>
      <c r="AO6641">
        <v>0</v>
      </c>
      <c r="AP6641">
        <v>0</v>
      </c>
      <c r="AQ6641">
        <v>24</v>
      </c>
      <c r="AR6641">
        <v>1</v>
      </c>
      <c r="AS6641">
        <v>0</v>
      </c>
      <c r="AT6641">
        <v>0</v>
      </c>
      <c r="AU6641">
        <v>0</v>
      </c>
      <c r="AV6641">
        <v>0</v>
      </c>
      <c r="AW6641">
        <v>24</v>
      </c>
      <c r="AX6641">
        <v>1</v>
      </c>
      <c r="AY6641" s="73">
        <v>70.948501986525002</v>
      </c>
      <c r="AZ6641">
        <v>24</v>
      </c>
      <c r="BA6641">
        <v>1</v>
      </c>
      <c r="BB6641">
        <v>23</v>
      </c>
      <c r="BC6641">
        <v>0.93294145344859303</v>
      </c>
      <c r="BD6641">
        <v>1</v>
      </c>
      <c r="BE6641">
        <v>6.7058546551406403E-2</v>
      </c>
      <c r="BF6641">
        <v>80.292812095524994</v>
      </c>
      <c r="BG6641">
        <v>79.531965265991005</v>
      </c>
      <c r="BH6641">
        <v>70.948501986525002</v>
      </c>
      <c r="BI6641">
        <v>83.372805323348999</v>
      </c>
    </row>
    <row r="6642" spans="1:61" x14ac:dyDescent="0.25">
      <c r="A6642" s="10" t="str">
        <f>VLOOKUP(D6642,'Index-Relations'!E:F,2,FALSE)</f>
        <v>ESG</v>
      </c>
      <c r="B6642" t="s">
        <v>3450</v>
      </c>
      <c r="C6642" s="53" t="s">
        <v>2763</v>
      </c>
      <c r="D6642" s="59" t="s">
        <v>3319</v>
      </c>
      <c r="E6642" s="59" t="s">
        <v>10058</v>
      </c>
      <c r="F6642" t="s">
        <v>2217</v>
      </c>
      <c r="G6642" t="s">
        <v>2216</v>
      </c>
      <c r="H6642" t="s">
        <v>2218</v>
      </c>
      <c r="I6642" s="52">
        <v>45567</v>
      </c>
      <c r="J6642" t="s">
        <v>2457</v>
      </c>
      <c r="K6642">
        <v>24</v>
      </c>
      <c r="L6642" s="73">
        <v>80.333630003837996</v>
      </c>
      <c r="M6642">
        <v>24</v>
      </c>
      <c r="N6642">
        <v>1</v>
      </c>
      <c r="O6642" s="73">
        <v>79.657808175614903</v>
      </c>
      <c r="P6642">
        <v>24</v>
      </c>
      <c r="Q6642">
        <v>1</v>
      </c>
      <c r="R6642">
        <v>24</v>
      </c>
      <c r="S6642">
        <v>0.999999999999999</v>
      </c>
      <c r="T6642">
        <v>50.780381489431697</v>
      </c>
      <c r="U6642">
        <v>0.862781034998792</v>
      </c>
      <c r="V6642">
        <v>21</v>
      </c>
      <c r="W6642">
        <v>0.114299331477663</v>
      </c>
      <c r="X6642">
        <v>4</v>
      </c>
      <c r="Y6642">
        <v>24</v>
      </c>
      <c r="Z6642">
        <v>1</v>
      </c>
      <c r="AA6642">
        <v>196.04697248923401</v>
      </c>
      <c r="AB6642">
        <v>23</v>
      </c>
      <c r="AC6642">
        <v>0.96715806594524401</v>
      </c>
      <c r="AD6642">
        <v>1</v>
      </c>
      <c r="AE6642">
        <v>3.2841934054755398E-2</v>
      </c>
      <c r="AF6642">
        <v>0</v>
      </c>
      <c r="AG6642">
        <v>0</v>
      </c>
      <c r="AH6642">
        <v>0</v>
      </c>
      <c r="AI6642">
        <v>0</v>
      </c>
      <c r="AJ6642" s="73">
        <v>83.446361198920997</v>
      </c>
      <c r="AK6642">
        <v>24</v>
      </c>
      <c r="AL6642">
        <v>1</v>
      </c>
      <c r="AM6642">
        <v>0</v>
      </c>
      <c r="AN6642">
        <v>0</v>
      </c>
      <c r="AO6642">
        <v>0</v>
      </c>
      <c r="AP6642">
        <v>0</v>
      </c>
      <c r="AQ6642">
        <v>24</v>
      </c>
      <c r="AR6642">
        <v>0.999999999999999</v>
      </c>
      <c r="AS6642">
        <v>0</v>
      </c>
      <c r="AT6642">
        <v>0</v>
      </c>
      <c r="AU6642">
        <v>0</v>
      </c>
      <c r="AV6642">
        <v>0</v>
      </c>
      <c r="AW6642">
        <v>24</v>
      </c>
      <c r="AX6642">
        <v>1</v>
      </c>
      <c r="AY6642" s="73">
        <v>70.854402667897006</v>
      </c>
      <c r="AZ6642">
        <v>24</v>
      </c>
      <c r="BA6642">
        <v>1</v>
      </c>
      <c r="BB6642">
        <v>23</v>
      </c>
      <c r="BC6642">
        <v>0.93153506900600502</v>
      </c>
      <c r="BD6642">
        <v>1</v>
      </c>
      <c r="BE6642">
        <v>6.8464930993994297E-2</v>
      </c>
      <c r="BF6642">
        <v>80.333630003837996</v>
      </c>
      <c r="BG6642">
        <v>79.657808175614903</v>
      </c>
      <c r="BH6642">
        <v>70.854402667897006</v>
      </c>
      <c r="BI6642">
        <v>83.446361198920997</v>
      </c>
    </row>
    <row r="6643" spans="1:61" x14ac:dyDescent="0.25">
      <c r="A6643" s="10" t="str">
        <f>VLOOKUP(D6643,'Index-Relations'!E:F,2,FALSE)</f>
        <v>ESG</v>
      </c>
      <c r="B6643" t="s">
        <v>3450</v>
      </c>
      <c r="C6643" s="53" t="s">
        <v>2764</v>
      </c>
      <c r="D6643" s="59" t="s">
        <v>3319</v>
      </c>
      <c r="E6643" s="59" t="s">
        <v>10059</v>
      </c>
      <c r="F6643" t="s">
        <v>2217</v>
      </c>
      <c r="G6643" t="s">
        <v>2216</v>
      </c>
      <c r="H6643" t="s">
        <v>2218</v>
      </c>
      <c r="I6643" s="52">
        <v>45537</v>
      </c>
      <c r="J6643" t="s">
        <v>2457</v>
      </c>
      <c r="K6643">
        <v>24</v>
      </c>
      <c r="L6643" s="73">
        <v>80.565516895854998</v>
      </c>
      <c r="M6643">
        <v>24</v>
      </c>
      <c r="N6643">
        <v>1</v>
      </c>
      <c r="O6643" s="73">
        <v>79.872628284409004</v>
      </c>
      <c r="P6643">
        <v>24</v>
      </c>
      <c r="Q6643">
        <v>1</v>
      </c>
      <c r="R6643">
        <v>24</v>
      </c>
      <c r="S6643">
        <v>1</v>
      </c>
      <c r="T6643">
        <v>50.640808126384897</v>
      </c>
      <c r="U6643">
        <v>0.86303215660069299</v>
      </c>
      <c r="V6643">
        <v>21</v>
      </c>
      <c r="W6643">
        <v>0.13425549374263701</v>
      </c>
      <c r="X6643">
        <v>4</v>
      </c>
      <c r="Y6643">
        <v>24</v>
      </c>
      <c r="Z6643">
        <v>1</v>
      </c>
      <c r="AA6643">
        <v>183.546607479003</v>
      </c>
      <c r="AB6643">
        <v>23</v>
      </c>
      <c r="AC6643">
        <v>0.95846073758846995</v>
      </c>
      <c r="AD6643">
        <v>1</v>
      </c>
      <c r="AE6643">
        <v>4.1539262411530199E-2</v>
      </c>
      <c r="AF6643">
        <v>0</v>
      </c>
      <c r="AG6643">
        <v>0</v>
      </c>
      <c r="AH6643">
        <v>0</v>
      </c>
      <c r="AI6643">
        <v>0</v>
      </c>
      <c r="AJ6643" s="73">
        <v>83.654161923399997</v>
      </c>
      <c r="AK6643">
        <v>24</v>
      </c>
      <c r="AL6643">
        <v>1</v>
      </c>
      <c r="AM6643">
        <v>0</v>
      </c>
      <c r="AN6643">
        <v>0</v>
      </c>
      <c r="AO6643">
        <v>0</v>
      </c>
      <c r="AP6643">
        <v>0</v>
      </c>
      <c r="AQ6643">
        <v>24</v>
      </c>
      <c r="AR6643">
        <v>0.999999999999999</v>
      </c>
      <c r="AS6643">
        <v>0</v>
      </c>
      <c r="AT6643">
        <v>0</v>
      </c>
      <c r="AU6643">
        <v>0</v>
      </c>
      <c r="AV6643">
        <v>0</v>
      </c>
      <c r="AW6643">
        <v>24</v>
      </c>
      <c r="AX6643">
        <v>0.999999999999999</v>
      </c>
      <c r="AY6643" s="73">
        <v>71.134802025878002</v>
      </c>
      <c r="AZ6643">
        <v>24</v>
      </c>
      <c r="BA6643">
        <v>1</v>
      </c>
      <c r="BB6643">
        <v>23</v>
      </c>
      <c r="BC6643">
        <v>0.93180787274661403</v>
      </c>
      <c r="BD6643">
        <v>1</v>
      </c>
      <c r="BE6643">
        <v>6.8192127253385304E-2</v>
      </c>
      <c r="BF6643">
        <v>80.565516895854998</v>
      </c>
      <c r="BG6643">
        <v>79.872628284409004</v>
      </c>
      <c r="BH6643">
        <v>71.134802025878002</v>
      </c>
      <c r="BI6643">
        <v>83.654161923399997</v>
      </c>
    </row>
    <row r="6644" spans="1:61" x14ac:dyDescent="0.25">
      <c r="A6644" s="10" t="str">
        <f>VLOOKUP(D6644,'Index-Relations'!E:F,2,FALSE)</f>
        <v>ESG</v>
      </c>
      <c r="B6644" t="s">
        <v>3450</v>
      </c>
      <c r="C6644" s="53" t="s">
        <v>3350</v>
      </c>
      <c r="D6644" s="59" t="s">
        <v>3319</v>
      </c>
      <c r="E6644" s="59" t="s">
        <v>10060</v>
      </c>
      <c r="F6644" t="s">
        <v>2217</v>
      </c>
      <c r="G6644" t="s">
        <v>2216</v>
      </c>
      <c r="H6644" t="s">
        <v>2218</v>
      </c>
      <c r="I6644" s="52">
        <v>45505</v>
      </c>
      <c r="J6644" t="s">
        <v>2457</v>
      </c>
      <c r="K6644">
        <v>24</v>
      </c>
      <c r="L6644" s="73">
        <v>80.561960048372995</v>
      </c>
      <c r="M6644">
        <v>24</v>
      </c>
      <c r="N6644">
        <v>1</v>
      </c>
      <c r="O6644" s="73">
        <v>79.844860866917998</v>
      </c>
      <c r="P6644">
        <v>24</v>
      </c>
      <c r="Q6644">
        <v>1</v>
      </c>
      <c r="R6644">
        <v>24</v>
      </c>
      <c r="S6644">
        <v>0.999999999999999</v>
      </c>
      <c r="T6644">
        <v>51.046402134721099</v>
      </c>
      <c r="U6644">
        <v>0.85483438176305404</v>
      </c>
      <c r="V6644">
        <v>21</v>
      </c>
      <c r="W6644">
        <v>0.13790590446420101</v>
      </c>
      <c r="X6644">
        <v>4</v>
      </c>
      <c r="Y6644">
        <v>24</v>
      </c>
      <c r="Z6644">
        <v>0.999999999999999</v>
      </c>
      <c r="AA6644">
        <v>183.28171717961999</v>
      </c>
      <c r="AB6644">
        <v>23</v>
      </c>
      <c r="AC6644">
        <v>0.95853811372768905</v>
      </c>
      <c r="AD6644">
        <v>1</v>
      </c>
      <c r="AE6644">
        <v>4.1461886272310601E-2</v>
      </c>
      <c r="AF6644">
        <v>0</v>
      </c>
      <c r="AG6644">
        <v>0</v>
      </c>
      <c r="AH6644">
        <v>0</v>
      </c>
      <c r="AI6644">
        <v>0</v>
      </c>
      <c r="AJ6644" s="73">
        <v>83.650334532086006</v>
      </c>
      <c r="AK6644">
        <v>24</v>
      </c>
      <c r="AL6644">
        <v>1</v>
      </c>
      <c r="AM6644">
        <v>0</v>
      </c>
      <c r="AN6644">
        <v>0</v>
      </c>
      <c r="AO6644">
        <v>0</v>
      </c>
      <c r="AP6644">
        <v>0</v>
      </c>
      <c r="AQ6644">
        <v>24</v>
      </c>
      <c r="AR6644">
        <v>1</v>
      </c>
      <c r="AS6644">
        <v>0</v>
      </c>
      <c r="AT6644">
        <v>0</v>
      </c>
      <c r="AU6644">
        <v>0</v>
      </c>
      <c r="AV6644">
        <v>0</v>
      </c>
      <c r="AW6644">
        <v>24</v>
      </c>
      <c r="AX6644">
        <v>1</v>
      </c>
      <c r="AY6644" s="73">
        <v>71.176464681764003</v>
      </c>
      <c r="AZ6644">
        <v>24</v>
      </c>
      <c r="BA6644">
        <v>1</v>
      </c>
      <c r="BB6644">
        <v>23</v>
      </c>
      <c r="BC6644">
        <v>0.930116809539829</v>
      </c>
      <c r="BD6644">
        <v>1</v>
      </c>
      <c r="BE6644">
        <v>6.9883190460170497E-2</v>
      </c>
      <c r="BF6644">
        <v>80.561960048372995</v>
      </c>
      <c r="BG6644">
        <v>79.844860866917998</v>
      </c>
      <c r="BH6644">
        <v>71.176464681764003</v>
      </c>
      <c r="BI6644">
        <v>83.650334532086006</v>
      </c>
    </row>
    <row r="6645" spans="1:61" x14ac:dyDescent="0.25">
      <c r="A6645" s="10" t="str">
        <f>VLOOKUP(D6645,'Index-Relations'!E:F,2,FALSE)</f>
        <v>ESG</v>
      </c>
      <c r="B6645" t="s">
        <v>3450</v>
      </c>
      <c r="C6645" s="53" t="s">
        <v>2765</v>
      </c>
      <c r="D6645" s="59" t="s">
        <v>3319</v>
      </c>
      <c r="E6645" s="59" t="s">
        <v>10061</v>
      </c>
      <c r="F6645" t="s">
        <v>2217</v>
      </c>
      <c r="G6645" t="s">
        <v>2216</v>
      </c>
      <c r="H6645" t="s">
        <v>2218</v>
      </c>
      <c r="I6645" s="52">
        <v>45474</v>
      </c>
      <c r="J6645" t="s">
        <v>2457</v>
      </c>
      <c r="K6645">
        <v>24</v>
      </c>
      <c r="L6645" s="73">
        <v>80.470720505236002</v>
      </c>
      <c r="M6645">
        <v>24</v>
      </c>
      <c r="N6645">
        <v>1</v>
      </c>
      <c r="O6645" s="73">
        <v>79.691103441211993</v>
      </c>
      <c r="P6645">
        <v>24</v>
      </c>
      <c r="Q6645">
        <v>1</v>
      </c>
      <c r="R6645">
        <v>24</v>
      </c>
      <c r="S6645">
        <v>1</v>
      </c>
      <c r="T6645">
        <v>50.706827805401801</v>
      </c>
      <c r="U6645">
        <v>0.85926899241162402</v>
      </c>
      <c r="V6645">
        <v>21</v>
      </c>
      <c r="W6645">
        <v>0.141522872136286</v>
      </c>
      <c r="X6645">
        <v>4</v>
      </c>
      <c r="Y6645">
        <v>24</v>
      </c>
      <c r="Z6645">
        <v>1</v>
      </c>
      <c r="AA6645">
        <v>187.87033231312699</v>
      </c>
      <c r="AB6645">
        <v>23</v>
      </c>
      <c r="AC6645">
        <v>0.96237008476853203</v>
      </c>
      <c r="AD6645">
        <v>1</v>
      </c>
      <c r="AE6645">
        <v>3.7629915231467297E-2</v>
      </c>
      <c r="AF6645">
        <v>0</v>
      </c>
      <c r="AG6645">
        <v>2.0819999999999999E-17</v>
      </c>
      <c r="AH6645">
        <v>0</v>
      </c>
      <c r="AI6645">
        <v>0</v>
      </c>
      <c r="AJ6645" s="73">
        <v>83.481880716549995</v>
      </c>
      <c r="AK6645">
        <v>24</v>
      </c>
      <c r="AL6645">
        <v>1</v>
      </c>
      <c r="AM6645">
        <v>0</v>
      </c>
      <c r="AN6645">
        <v>0</v>
      </c>
      <c r="AO6645">
        <v>0</v>
      </c>
      <c r="AP6645">
        <v>0</v>
      </c>
      <c r="AQ6645">
        <v>24</v>
      </c>
      <c r="AR6645">
        <v>1</v>
      </c>
      <c r="AS6645">
        <v>0</v>
      </c>
      <c r="AT6645">
        <v>0</v>
      </c>
      <c r="AU6645">
        <v>0</v>
      </c>
      <c r="AV6645">
        <v>0</v>
      </c>
      <c r="AW6645">
        <v>24</v>
      </c>
      <c r="AX6645">
        <v>1</v>
      </c>
      <c r="AY6645" s="73">
        <v>71.312232601091907</v>
      </c>
      <c r="AZ6645">
        <v>24</v>
      </c>
      <c r="BA6645">
        <v>1</v>
      </c>
      <c r="BB6645">
        <v>23</v>
      </c>
      <c r="BC6645">
        <v>0.93354448343418805</v>
      </c>
      <c r="BD6645">
        <v>1</v>
      </c>
      <c r="BE6645">
        <v>6.6455516565811307E-2</v>
      </c>
      <c r="BF6645">
        <v>80.470720505236002</v>
      </c>
      <c r="BG6645">
        <v>79.691103441211993</v>
      </c>
      <c r="BH6645">
        <v>71.312232601091907</v>
      </c>
      <c r="BI6645">
        <v>83.481880716549995</v>
      </c>
    </row>
    <row r="6646" spans="1:61" x14ac:dyDescent="0.25">
      <c r="A6646" s="10" t="str">
        <f>VLOOKUP(D6646,'Index-Relations'!E:F,2,FALSE)</f>
        <v>ESG</v>
      </c>
      <c r="B6646" t="s">
        <v>3450</v>
      </c>
      <c r="C6646" s="53" t="s">
        <v>2766</v>
      </c>
      <c r="D6646" s="59" t="s">
        <v>3319</v>
      </c>
      <c r="E6646" s="59" t="s">
        <v>10062</v>
      </c>
      <c r="F6646" t="s">
        <v>2217</v>
      </c>
      <c r="G6646" t="s">
        <v>2216</v>
      </c>
      <c r="H6646" t="s">
        <v>2218</v>
      </c>
      <c r="I6646" s="52">
        <v>45446</v>
      </c>
      <c r="J6646" t="s">
        <v>2457</v>
      </c>
      <c r="K6646">
        <v>24</v>
      </c>
      <c r="L6646" s="73">
        <v>78.628377171566001</v>
      </c>
      <c r="M6646">
        <v>24</v>
      </c>
      <c r="N6646">
        <v>1</v>
      </c>
      <c r="O6646" s="73">
        <v>77.905078562675996</v>
      </c>
      <c r="P6646">
        <v>24</v>
      </c>
      <c r="Q6646">
        <v>1</v>
      </c>
      <c r="R6646">
        <v>24</v>
      </c>
      <c r="S6646">
        <v>1</v>
      </c>
      <c r="T6646">
        <v>49.7013369544621</v>
      </c>
      <c r="U6646">
        <v>0.80568120762427398</v>
      </c>
      <c r="V6646">
        <v>19</v>
      </c>
      <c r="W6646">
        <v>0.15923601949218899</v>
      </c>
      <c r="X6646">
        <v>4</v>
      </c>
      <c r="Y6646">
        <v>24</v>
      </c>
      <c r="Z6646">
        <v>0.999999999999999</v>
      </c>
      <c r="AA6646">
        <v>149.566699776593</v>
      </c>
      <c r="AB6646">
        <v>23</v>
      </c>
      <c r="AC6646">
        <v>0.95541986832173798</v>
      </c>
      <c r="AD6646">
        <v>1</v>
      </c>
      <c r="AE6646">
        <v>4.4580131678261602E-2</v>
      </c>
      <c r="AF6646">
        <v>0</v>
      </c>
      <c r="AG6646">
        <v>1.4572E-16</v>
      </c>
      <c r="AH6646">
        <v>0</v>
      </c>
      <c r="AI6646">
        <v>0</v>
      </c>
      <c r="AJ6646" s="73">
        <v>81.820854676094996</v>
      </c>
      <c r="AK6646">
        <v>24</v>
      </c>
      <c r="AL6646">
        <v>1</v>
      </c>
      <c r="AM6646">
        <v>0</v>
      </c>
      <c r="AN6646">
        <v>0</v>
      </c>
      <c r="AO6646">
        <v>0</v>
      </c>
      <c r="AP6646">
        <v>0</v>
      </c>
      <c r="AQ6646">
        <v>24</v>
      </c>
      <c r="AR6646">
        <v>1</v>
      </c>
      <c r="AS6646">
        <v>0</v>
      </c>
      <c r="AT6646">
        <v>0</v>
      </c>
      <c r="AU6646">
        <v>0</v>
      </c>
      <c r="AV6646">
        <v>0</v>
      </c>
      <c r="AW6646">
        <v>24</v>
      </c>
      <c r="AX6646">
        <v>1</v>
      </c>
      <c r="AY6646" s="73">
        <v>68.874745578309998</v>
      </c>
      <c r="AZ6646">
        <v>24</v>
      </c>
      <c r="BA6646">
        <v>1</v>
      </c>
      <c r="BB6646">
        <v>23</v>
      </c>
      <c r="BC6646">
        <v>0.92819037572931995</v>
      </c>
      <c r="BD6646">
        <v>1</v>
      </c>
      <c r="BE6646">
        <v>7.1809624270679204E-2</v>
      </c>
      <c r="BF6646">
        <v>78.628377171566001</v>
      </c>
      <c r="BG6646">
        <v>77.905078562675996</v>
      </c>
      <c r="BH6646">
        <v>68.874745578309998</v>
      </c>
      <c r="BI6646">
        <v>81.820854676094996</v>
      </c>
    </row>
    <row r="6647" spans="1:61" x14ac:dyDescent="0.25">
      <c r="A6647" s="10" t="str">
        <f>VLOOKUP(D6647,'Index-Relations'!E:F,2,FALSE)</f>
        <v>ESG</v>
      </c>
      <c r="B6647" t="s">
        <v>3450</v>
      </c>
      <c r="C6647" s="53" t="s">
        <v>2767</v>
      </c>
      <c r="D6647" s="59" t="s">
        <v>3319</v>
      </c>
      <c r="E6647" s="59" t="s">
        <v>10063</v>
      </c>
      <c r="F6647" t="s">
        <v>2217</v>
      </c>
      <c r="G6647" t="s">
        <v>2216</v>
      </c>
      <c r="H6647" t="s">
        <v>2218</v>
      </c>
      <c r="I6647" s="52">
        <v>45414</v>
      </c>
      <c r="J6647" t="s">
        <v>2457</v>
      </c>
      <c r="K6647">
        <v>24</v>
      </c>
      <c r="L6647" s="73">
        <v>78.538492736357</v>
      </c>
      <c r="M6647">
        <v>24</v>
      </c>
      <c r="N6647">
        <v>1</v>
      </c>
      <c r="O6647" s="73">
        <v>77.846621972133903</v>
      </c>
      <c r="P6647">
        <v>24</v>
      </c>
      <c r="Q6647">
        <v>1</v>
      </c>
      <c r="R6647">
        <v>24</v>
      </c>
      <c r="S6647">
        <v>1</v>
      </c>
      <c r="T6647">
        <v>49.746170259800003</v>
      </c>
      <c r="U6647">
        <v>0.802762003124877</v>
      </c>
      <c r="V6647">
        <v>19</v>
      </c>
      <c r="W6647">
        <v>0.15522203026755099</v>
      </c>
      <c r="X6647">
        <v>4</v>
      </c>
      <c r="Y6647">
        <v>24</v>
      </c>
      <c r="Z6647">
        <v>1</v>
      </c>
      <c r="AA6647">
        <v>149.10636543775499</v>
      </c>
      <c r="AB6647">
        <v>23</v>
      </c>
      <c r="AC6647">
        <v>0.95889932608719397</v>
      </c>
      <c r="AD6647">
        <v>1</v>
      </c>
      <c r="AE6647">
        <v>4.1100673912805197E-2</v>
      </c>
      <c r="AF6647">
        <v>0</v>
      </c>
      <c r="AG6647">
        <v>0</v>
      </c>
      <c r="AH6647">
        <v>0</v>
      </c>
      <c r="AI6647">
        <v>0</v>
      </c>
      <c r="AJ6647" s="73">
        <v>81.741316679917901</v>
      </c>
      <c r="AK6647">
        <v>24</v>
      </c>
      <c r="AL6647">
        <v>1</v>
      </c>
      <c r="AM6647">
        <v>0</v>
      </c>
      <c r="AN6647">
        <v>0</v>
      </c>
      <c r="AO6647">
        <v>0</v>
      </c>
      <c r="AP6647">
        <v>0</v>
      </c>
      <c r="AQ6647">
        <v>24</v>
      </c>
      <c r="AR6647">
        <v>1</v>
      </c>
      <c r="AS6647">
        <v>0</v>
      </c>
      <c r="AT6647">
        <v>0</v>
      </c>
      <c r="AU6647">
        <v>0</v>
      </c>
      <c r="AV6647">
        <v>0</v>
      </c>
      <c r="AW6647">
        <v>24</v>
      </c>
      <c r="AX6647">
        <v>1</v>
      </c>
      <c r="AY6647" s="73">
        <v>68.699983173914006</v>
      </c>
      <c r="AZ6647">
        <v>24</v>
      </c>
      <c r="BA6647">
        <v>1</v>
      </c>
      <c r="BB6647">
        <v>23</v>
      </c>
      <c r="BC6647">
        <v>0.92894421987953801</v>
      </c>
      <c r="BD6647">
        <v>1</v>
      </c>
      <c r="BE6647">
        <v>7.1055780120461806E-2</v>
      </c>
      <c r="BF6647">
        <v>78.538492736357</v>
      </c>
      <c r="BG6647">
        <v>77.846621972133903</v>
      </c>
      <c r="BH6647">
        <v>68.699983173914006</v>
      </c>
      <c r="BI6647">
        <v>81.741316679917901</v>
      </c>
    </row>
    <row r="6648" spans="1:61" x14ac:dyDescent="0.25">
      <c r="A6648" s="10" t="str">
        <f>VLOOKUP(D6648,'Index-Relations'!E:F,2,FALSE)</f>
        <v>ESG</v>
      </c>
      <c r="B6648" t="s">
        <v>3450</v>
      </c>
      <c r="C6648" s="53" t="s">
        <v>2768</v>
      </c>
      <c r="D6648" s="59" t="s">
        <v>3319</v>
      </c>
      <c r="E6648" s="59" t="s">
        <v>10064</v>
      </c>
      <c r="F6648" t="s">
        <v>2217</v>
      </c>
      <c r="G6648" t="s">
        <v>2216</v>
      </c>
      <c r="H6648" t="s">
        <v>2218</v>
      </c>
      <c r="I6648" s="52">
        <v>45383</v>
      </c>
      <c r="J6648" t="s">
        <v>2457</v>
      </c>
      <c r="K6648">
        <v>24</v>
      </c>
      <c r="L6648">
        <v>81.329084152950998</v>
      </c>
      <c r="M6648">
        <v>24</v>
      </c>
      <c r="N6648">
        <v>1</v>
      </c>
      <c r="O6648">
        <v>81.161999524932298</v>
      </c>
      <c r="P6648">
        <v>24</v>
      </c>
      <c r="Q6648">
        <v>1</v>
      </c>
      <c r="R6648">
        <v>24</v>
      </c>
      <c r="S6648">
        <v>1</v>
      </c>
      <c r="T6648">
        <v>50.4755265040396</v>
      </c>
      <c r="U6648">
        <v>0.80359022367159905</v>
      </c>
      <c r="V6648">
        <v>19</v>
      </c>
      <c r="W6648">
        <v>0.15772295210766099</v>
      </c>
      <c r="X6648">
        <v>4</v>
      </c>
      <c r="Y6648">
        <v>24</v>
      </c>
      <c r="Z6648">
        <v>1</v>
      </c>
      <c r="AA6648">
        <v>147.421623259103</v>
      </c>
      <c r="AB6648">
        <v>23</v>
      </c>
      <c r="AC6648">
        <v>0.96211228272973304</v>
      </c>
      <c r="AD6648">
        <v>1</v>
      </c>
      <c r="AE6648">
        <v>3.7887717270266498E-2</v>
      </c>
      <c r="AF6648">
        <v>0</v>
      </c>
      <c r="AG6648">
        <v>0</v>
      </c>
      <c r="AH6648">
        <v>0</v>
      </c>
      <c r="AI6648">
        <v>0</v>
      </c>
      <c r="AJ6648">
        <v>84.074080490877705</v>
      </c>
      <c r="AK6648">
        <v>24</v>
      </c>
      <c r="AL6648">
        <v>1</v>
      </c>
      <c r="AM6648">
        <v>0</v>
      </c>
      <c r="AN6648">
        <v>0</v>
      </c>
      <c r="AO6648">
        <v>0</v>
      </c>
      <c r="AP6648">
        <v>0</v>
      </c>
      <c r="AQ6648">
        <v>24</v>
      </c>
      <c r="AR6648">
        <v>1</v>
      </c>
      <c r="AS6648">
        <v>0</v>
      </c>
      <c r="AT6648">
        <v>0</v>
      </c>
      <c r="AU6648">
        <v>0</v>
      </c>
      <c r="AV6648">
        <v>0</v>
      </c>
      <c r="AW6648">
        <v>24</v>
      </c>
      <c r="AX6648">
        <v>1</v>
      </c>
      <c r="AY6648">
        <v>72.546051828105803</v>
      </c>
      <c r="AZ6648">
        <v>24</v>
      </c>
      <c r="BA6648">
        <v>1</v>
      </c>
      <c r="BB6648">
        <v>23</v>
      </c>
      <c r="BC6648">
        <v>0.93569728703672295</v>
      </c>
      <c r="BD6648">
        <v>1</v>
      </c>
      <c r="BE6648">
        <v>6.4302712963276401E-2</v>
      </c>
      <c r="BF6648">
        <v>78.893715388261995</v>
      </c>
      <c r="BG6648">
        <v>78.135883674062995</v>
      </c>
      <c r="BH6648">
        <v>69.157021146239003</v>
      </c>
      <c r="BI6648">
        <v>81.910077385981893</v>
      </c>
    </row>
    <row r="6649" spans="1:61" x14ac:dyDescent="0.25">
      <c r="A6649" s="10" t="str">
        <f>VLOOKUP(D6649,'Index-Relations'!E:F,2,FALSE)</f>
        <v>ESG</v>
      </c>
      <c r="B6649" t="s">
        <v>3450</v>
      </c>
      <c r="C6649" s="53" t="s">
        <v>2769</v>
      </c>
      <c r="D6649" s="59" t="s">
        <v>3319</v>
      </c>
      <c r="E6649" s="59" t="s">
        <v>10065</v>
      </c>
      <c r="F6649" t="s">
        <v>2217</v>
      </c>
      <c r="G6649" t="s">
        <v>2216</v>
      </c>
      <c r="H6649" t="s">
        <v>2218</v>
      </c>
      <c r="I6649" s="52">
        <v>45352</v>
      </c>
      <c r="J6649" t="s">
        <v>2457</v>
      </c>
      <c r="K6649">
        <v>24</v>
      </c>
      <c r="L6649">
        <v>81.434619370515705</v>
      </c>
      <c r="M6649">
        <v>24</v>
      </c>
      <c r="N6649">
        <v>1</v>
      </c>
      <c r="O6649">
        <v>80.953046518985403</v>
      </c>
      <c r="P6649">
        <v>24</v>
      </c>
      <c r="Q6649">
        <v>1</v>
      </c>
      <c r="R6649">
        <v>24</v>
      </c>
      <c r="S6649">
        <v>0.999999999999999</v>
      </c>
      <c r="T6649">
        <v>49.917349269334402</v>
      </c>
      <c r="U6649">
        <v>0.77629039318937898</v>
      </c>
      <c r="V6649">
        <v>19</v>
      </c>
      <c r="W6649">
        <v>0.14304192129217999</v>
      </c>
      <c r="X6649">
        <v>4</v>
      </c>
      <c r="Y6649">
        <v>24</v>
      </c>
      <c r="Z6649">
        <v>0.999999999999999</v>
      </c>
      <c r="AA6649">
        <v>154.741850837627</v>
      </c>
      <c r="AB6649">
        <v>23</v>
      </c>
      <c r="AC6649">
        <v>0.97197451925553502</v>
      </c>
      <c r="AD6649">
        <v>1</v>
      </c>
      <c r="AE6649">
        <v>2.8025480744464398E-2</v>
      </c>
      <c r="AF6649">
        <v>0</v>
      </c>
      <c r="AG6649">
        <v>0</v>
      </c>
      <c r="AH6649">
        <v>0</v>
      </c>
      <c r="AI6649">
        <v>0</v>
      </c>
      <c r="AJ6649">
        <v>84.383502618176905</v>
      </c>
      <c r="AK6649">
        <v>24</v>
      </c>
      <c r="AL6649">
        <v>1</v>
      </c>
      <c r="AM6649">
        <v>0</v>
      </c>
      <c r="AN6649">
        <v>0</v>
      </c>
      <c r="AO6649">
        <v>0</v>
      </c>
      <c r="AP6649">
        <v>0</v>
      </c>
      <c r="AQ6649">
        <v>24</v>
      </c>
      <c r="AR6649">
        <v>1</v>
      </c>
      <c r="AS6649">
        <v>0</v>
      </c>
      <c r="AT6649">
        <v>0</v>
      </c>
      <c r="AU6649">
        <v>0</v>
      </c>
      <c r="AV6649">
        <v>0</v>
      </c>
      <c r="AW6649">
        <v>24</v>
      </c>
      <c r="AX6649">
        <v>0.999999999999999</v>
      </c>
      <c r="AY6649">
        <v>72.788828376702</v>
      </c>
      <c r="AZ6649">
        <v>24</v>
      </c>
      <c r="BA6649">
        <v>1</v>
      </c>
      <c r="BB6649">
        <v>23</v>
      </c>
      <c r="BC6649">
        <v>0.94138255420809702</v>
      </c>
      <c r="BD6649">
        <v>1</v>
      </c>
      <c r="BE6649">
        <v>5.8617445791902402E-2</v>
      </c>
      <c r="BF6649">
        <v>78.859477166378895</v>
      </c>
      <c r="BG6649">
        <v>77.8240806299209</v>
      </c>
      <c r="BH6649">
        <v>69.258321328437006</v>
      </c>
      <c r="BI6649">
        <v>82.169242099274001</v>
      </c>
    </row>
    <row r="6650" spans="1:61" x14ac:dyDescent="0.25">
      <c r="A6650" s="10" t="str">
        <f>VLOOKUP(D6650,'Index-Relations'!E:F,2,FALSE)</f>
        <v>ESG</v>
      </c>
      <c r="B6650" t="s">
        <v>3450</v>
      </c>
      <c r="C6650" s="53" t="s">
        <v>2770</v>
      </c>
      <c r="D6650" s="59" t="s">
        <v>3319</v>
      </c>
      <c r="E6650" s="59" t="s">
        <v>10066</v>
      </c>
      <c r="F6650" t="s">
        <v>2217</v>
      </c>
      <c r="G6650" t="s">
        <v>2216</v>
      </c>
      <c r="H6650" t="s">
        <v>2218</v>
      </c>
      <c r="I6650" s="52">
        <v>45323</v>
      </c>
      <c r="J6650" t="s">
        <v>2457</v>
      </c>
      <c r="K6650">
        <v>24</v>
      </c>
      <c r="L6650">
        <v>81.577900187054396</v>
      </c>
      <c r="M6650">
        <v>24</v>
      </c>
      <c r="N6650">
        <v>1</v>
      </c>
      <c r="O6650">
        <v>81.173497917169101</v>
      </c>
      <c r="P6650">
        <v>24</v>
      </c>
      <c r="Q6650">
        <v>1</v>
      </c>
      <c r="R6650">
        <v>24</v>
      </c>
      <c r="S6650">
        <v>1</v>
      </c>
      <c r="T6650">
        <v>50.131920830675703</v>
      </c>
      <c r="U6650">
        <v>0.78004690538098198</v>
      </c>
      <c r="V6650">
        <v>19</v>
      </c>
      <c r="W6650">
        <v>0.145135812987784</v>
      </c>
      <c r="X6650">
        <v>4</v>
      </c>
      <c r="Y6650">
        <v>24</v>
      </c>
      <c r="Z6650">
        <v>0.999999999999999</v>
      </c>
      <c r="AA6650">
        <v>156.39677191215901</v>
      </c>
      <c r="AB6650">
        <v>23</v>
      </c>
      <c r="AC6650">
        <v>0.97084712250087601</v>
      </c>
      <c r="AD6650">
        <v>1</v>
      </c>
      <c r="AE6650">
        <v>2.9152877499123701E-2</v>
      </c>
      <c r="AF6650">
        <v>0</v>
      </c>
      <c r="AG6650">
        <v>0</v>
      </c>
      <c r="AH6650">
        <v>0</v>
      </c>
      <c r="AI6650">
        <v>0</v>
      </c>
      <c r="AJ6650">
        <v>84.415087398853103</v>
      </c>
      <c r="AK6650">
        <v>24</v>
      </c>
      <c r="AL6650">
        <v>1</v>
      </c>
      <c r="AM6650">
        <v>0</v>
      </c>
      <c r="AN6650">
        <v>0</v>
      </c>
      <c r="AO6650">
        <v>0</v>
      </c>
      <c r="AP6650">
        <v>0</v>
      </c>
      <c r="AQ6650">
        <v>24</v>
      </c>
      <c r="AR6650">
        <v>0.999999999999999</v>
      </c>
      <c r="AS6650">
        <v>0</v>
      </c>
      <c r="AT6650">
        <v>0</v>
      </c>
      <c r="AU6650">
        <v>0</v>
      </c>
      <c r="AV6650">
        <v>0</v>
      </c>
      <c r="AW6650">
        <v>24</v>
      </c>
      <c r="AX6650">
        <v>1</v>
      </c>
      <c r="AY6650">
        <v>73.042548969782203</v>
      </c>
      <c r="AZ6650">
        <v>24</v>
      </c>
      <c r="BA6650">
        <v>1</v>
      </c>
      <c r="BB6650">
        <v>23</v>
      </c>
      <c r="BC6650">
        <v>0.93900098908034402</v>
      </c>
      <c r="BD6650">
        <v>1</v>
      </c>
      <c r="BE6650">
        <v>6.09990109196554E-2</v>
      </c>
      <c r="BF6650">
        <v>79.023383845772898</v>
      </c>
      <c r="BG6650">
        <v>78.047953098834995</v>
      </c>
      <c r="BH6650">
        <v>69.509877749294006</v>
      </c>
      <c r="BI6650">
        <v>82.201910158540002</v>
      </c>
    </row>
    <row r="6651" spans="1:61" x14ac:dyDescent="0.25">
      <c r="A6651" s="10" t="str">
        <f>VLOOKUP(D6651,'Index-Relations'!E:F,2,FALSE)</f>
        <v>BM</v>
      </c>
      <c r="B6651" t="s">
        <v>3450</v>
      </c>
      <c r="C6651" s="53" t="s">
        <v>2760</v>
      </c>
      <c r="D6651" s="59" t="s">
        <v>3320</v>
      </c>
      <c r="E6651" s="59" t="s">
        <v>10067</v>
      </c>
      <c r="F6651" t="s">
        <v>2222</v>
      </c>
      <c r="G6651" t="s">
        <v>2219</v>
      </c>
      <c r="H6651" t="s">
        <v>2223</v>
      </c>
      <c r="I6651" s="52">
        <v>45659</v>
      </c>
      <c r="J6651" t="s">
        <v>2457</v>
      </c>
      <c r="K6651">
        <v>46</v>
      </c>
      <c r="L6651" s="73">
        <v>71.910852806872995</v>
      </c>
      <c r="M6651">
        <v>45</v>
      </c>
      <c r="N6651">
        <v>0.99963248258442505</v>
      </c>
      <c r="O6651" s="73">
        <v>72.221931697055993</v>
      </c>
      <c r="P6651">
        <v>45</v>
      </c>
      <c r="Q6651">
        <v>0.99963248258442505</v>
      </c>
      <c r="R6651">
        <v>44</v>
      </c>
      <c r="S6651">
        <v>0.99685577648782198</v>
      </c>
      <c r="T6651">
        <v>51.368040421701501</v>
      </c>
      <c r="U6651">
        <v>0.86188395064512902</v>
      </c>
      <c r="V6651">
        <v>34</v>
      </c>
      <c r="W6651">
        <v>0.132921340070663</v>
      </c>
      <c r="X6651">
        <v>7</v>
      </c>
      <c r="Y6651">
        <v>45</v>
      </c>
      <c r="Z6651">
        <v>0.99963248258442605</v>
      </c>
      <c r="AA6651">
        <v>245.866449632117</v>
      </c>
      <c r="AB6651">
        <v>36</v>
      </c>
      <c r="AC6651">
        <v>0.91669083607474899</v>
      </c>
      <c r="AD6651">
        <v>9</v>
      </c>
      <c r="AE6651">
        <v>8.2941646509676295E-2</v>
      </c>
      <c r="AF6651">
        <v>1</v>
      </c>
      <c r="AG6651">
        <v>3.6751741557407199E-4</v>
      </c>
      <c r="AH6651">
        <v>0</v>
      </c>
      <c r="AI6651">
        <v>0</v>
      </c>
      <c r="AJ6651" s="73">
        <v>75.316751385334896</v>
      </c>
      <c r="AK6651">
        <v>45</v>
      </c>
      <c r="AL6651">
        <v>0.99963248258442505</v>
      </c>
      <c r="AM6651">
        <v>0</v>
      </c>
      <c r="AN6651">
        <v>0</v>
      </c>
      <c r="AO6651">
        <v>0</v>
      </c>
      <c r="AP6651">
        <v>0</v>
      </c>
      <c r="AQ6651">
        <v>45</v>
      </c>
      <c r="AR6651">
        <v>0.99722329390339604</v>
      </c>
      <c r="AS6651">
        <v>0</v>
      </c>
      <c r="AT6651">
        <v>0</v>
      </c>
      <c r="AU6651">
        <v>0</v>
      </c>
      <c r="AV6651">
        <v>0</v>
      </c>
      <c r="AW6651">
        <v>45</v>
      </c>
      <c r="AX6651">
        <v>0.99722329390339604</v>
      </c>
      <c r="AY6651" s="73">
        <v>62.751146802423001</v>
      </c>
      <c r="AZ6651">
        <v>45</v>
      </c>
      <c r="BA6651">
        <v>0.99963248258442505</v>
      </c>
      <c r="BB6651">
        <v>44</v>
      </c>
      <c r="BC6651">
        <v>0.905677258007487</v>
      </c>
      <c r="BD6651">
        <v>1</v>
      </c>
      <c r="BE6651">
        <v>9.1546035895908803E-2</v>
      </c>
      <c r="BF6651">
        <v>71.910852806872995</v>
      </c>
      <c r="BG6651">
        <v>72.221931697055993</v>
      </c>
      <c r="BH6651">
        <v>62.751146802423001</v>
      </c>
      <c r="BI6651">
        <v>75.316751385334896</v>
      </c>
    </row>
    <row r="6652" spans="1:61" x14ac:dyDescent="0.25">
      <c r="A6652" s="10" t="str">
        <f>VLOOKUP(D6652,'Index-Relations'!E:F,2,FALSE)</f>
        <v>BM</v>
      </c>
      <c r="B6652" t="s">
        <v>3450</v>
      </c>
      <c r="C6652" s="53" t="s">
        <v>2761</v>
      </c>
      <c r="D6652" s="59" t="s">
        <v>3320</v>
      </c>
      <c r="E6652" s="59" t="s">
        <v>10068</v>
      </c>
      <c r="F6652" t="s">
        <v>2222</v>
      </c>
      <c r="G6652" t="s">
        <v>2219</v>
      </c>
      <c r="H6652" t="s">
        <v>2223</v>
      </c>
      <c r="I6652" s="52">
        <v>45628</v>
      </c>
      <c r="J6652" t="s">
        <v>2457</v>
      </c>
      <c r="K6652">
        <v>46</v>
      </c>
      <c r="L6652" s="73">
        <v>70.844020243209002</v>
      </c>
      <c r="M6652">
        <v>45</v>
      </c>
      <c r="N6652">
        <v>0.99887780988808195</v>
      </c>
      <c r="O6652" s="73">
        <v>71.351764459907002</v>
      </c>
      <c r="P6652">
        <v>45</v>
      </c>
      <c r="Q6652">
        <v>0.99887780988808195</v>
      </c>
      <c r="R6652">
        <v>44</v>
      </c>
      <c r="S6652">
        <v>0.99552587118657598</v>
      </c>
      <c r="T6652">
        <v>51.3449972543551</v>
      </c>
      <c r="U6652">
        <v>0.85994297027391597</v>
      </c>
      <c r="V6652">
        <v>33</v>
      </c>
      <c r="W6652">
        <v>0.15570895008902499</v>
      </c>
      <c r="X6652">
        <v>7</v>
      </c>
      <c r="Y6652">
        <v>44</v>
      </c>
      <c r="Z6652">
        <v>0.99552587118657598</v>
      </c>
      <c r="AA6652">
        <v>223.49522651405499</v>
      </c>
      <c r="AB6652">
        <v>35</v>
      </c>
      <c r="AC6652">
        <v>0.90368398711194198</v>
      </c>
      <c r="AD6652">
        <v>9</v>
      </c>
      <c r="AE6652">
        <v>9.1841884074633798E-2</v>
      </c>
      <c r="AF6652">
        <v>2</v>
      </c>
      <c r="AG6652">
        <v>4.4741288134240303E-3</v>
      </c>
      <c r="AH6652">
        <v>0</v>
      </c>
      <c r="AI6652">
        <v>0</v>
      </c>
      <c r="AJ6652" s="73">
        <v>74.077176444554993</v>
      </c>
      <c r="AK6652">
        <v>45</v>
      </c>
      <c r="AL6652">
        <v>0.99887780988808195</v>
      </c>
      <c r="AM6652">
        <v>0</v>
      </c>
      <c r="AN6652">
        <v>0</v>
      </c>
      <c r="AO6652">
        <v>0</v>
      </c>
      <c r="AP6652">
        <v>0</v>
      </c>
      <c r="AQ6652">
        <v>45</v>
      </c>
      <c r="AR6652">
        <v>0.99664806129849304</v>
      </c>
      <c r="AS6652">
        <v>0</v>
      </c>
      <c r="AT6652">
        <v>0</v>
      </c>
      <c r="AU6652">
        <v>0</v>
      </c>
      <c r="AV6652">
        <v>0</v>
      </c>
      <c r="AW6652">
        <v>45</v>
      </c>
      <c r="AX6652">
        <v>0.99664806129849304</v>
      </c>
      <c r="AY6652" s="73">
        <v>61.819244000200001</v>
      </c>
      <c r="AZ6652">
        <v>45</v>
      </c>
      <c r="BA6652">
        <v>0.99887780988808195</v>
      </c>
      <c r="BB6652">
        <v>44</v>
      </c>
      <c r="BC6652">
        <v>0.90872930694961196</v>
      </c>
      <c r="BD6652">
        <v>1</v>
      </c>
      <c r="BE6652">
        <v>8.7918754348881398E-2</v>
      </c>
      <c r="BF6652">
        <v>70.844020243209002</v>
      </c>
      <c r="BG6652">
        <v>71.351764459907002</v>
      </c>
      <c r="BH6652">
        <v>61.819244000200001</v>
      </c>
      <c r="BI6652">
        <v>74.077176444554993</v>
      </c>
    </row>
    <row r="6653" spans="1:61" x14ac:dyDescent="0.25">
      <c r="A6653" s="10" t="str">
        <f>VLOOKUP(D6653,'Index-Relations'!E:F,2,FALSE)</f>
        <v>BM</v>
      </c>
      <c r="B6653" t="s">
        <v>3450</v>
      </c>
      <c r="C6653" s="53" t="s">
        <v>2762</v>
      </c>
      <c r="D6653" s="59" t="s">
        <v>3320</v>
      </c>
      <c r="E6653" s="59" t="s">
        <v>10069</v>
      </c>
      <c r="F6653" t="s">
        <v>2222</v>
      </c>
      <c r="G6653" t="s">
        <v>2219</v>
      </c>
      <c r="H6653" t="s">
        <v>2223</v>
      </c>
      <c r="I6653" s="52">
        <v>45597</v>
      </c>
      <c r="J6653" t="s">
        <v>2457</v>
      </c>
      <c r="K6653">
        <v>47</v>
      </c>
      <c r="L6653" s="73">
        <v>71.296580697569993</v>
      </c>
      <c r="M6653">
        <v>46</v>
      </c>
      <c r="N6653">
        <v>0.99897551176697896</v>
      </c>
      <c r="O6653" s="73">
        <v>71.783260903122994</v>
      </c>
      <c r="P6653">
        <v>46</v>
      </c>
      <c r="Q6653">
        <v>0.99897551176697896</v>
      </c>
      <c r="R6653">
        <v>45</v>
      </c>
      <c r="S6653">
        <v>0.99564546625193895</v>
      </c>
      <c r="T6653">
        <v>51.639475796065902</v>
      </c>
      <c r="U6653">
        <v>0.85749969676945303</v>
      </c>
      <c r="V6653">
        <v>34</v>
      </c>
      <c r="W6653">
        <v>0.155968537699813</v>
      </c>
      <c r="X6653">
        <v>7</v>
      </c>
      <c r="Y6653">
        <v>45</v>
      </c>
      <c r="Z6653">
        <v>0.99564546625193895</v>
      </c>
      <c r="AA6653">
        <v>208.20286753171899</v>
      </c>
      <c r="AB6653">
        <v>35</v>
      </c>
      <c r="AC6653">
        <v>0.89890848673038604</v>
      </c>
      <c r="AD6653">
        <v>10</v>
      </c>
      <c r="AE6653">
        <v>9.6736979521552802E-2</v>
      </c>
      <c r="AF6653">
        <v>2</v>
      </c>
      <c r="AG6653">
        <v>4.35453374806055E-3</v>
      </c>
      <c r="AH6653">
        <v>0</v>
      </c>
      <c r="AI6653">
        <v>0</v>
      </c>
      <c r="AJ6653" s="73">
        <v>74.525043450167999</v>
      </c>
      <c r="AK6653">
        <v>46</v>
      </c>
      <c r="AL6653">
        <v>0.99897551176697896</v>
      </c>
      <c r="AM6653">
        <v>0</v>
      </c>
      <c r="AN6653">
        <v>0</v>
      </c>
      <c r="AO6653">
        <v>0</v>
      </c>
      <c r="AP6653">
        <v>0</v>
      </c>
      <c r="AQ6653">
        <v>46</v>
      </c>
      <c r="AR6653">
        <v>0.99666995448495899</v>
      </c>
      <c r="AS6653">
        <v>0</v>
      </c>
      <c r="AT6653">
        <v>0</v>
      </c>
      <c r="AU6653">
        <v>0</v>
      </c>
      <c r="AV6653">
        <v>0</v>
      </c>
      <c r="AW6653">
        <v>46</v>
      </c>
      <c r="AX6653">
        <v>0.99666995448495899</v>
      </c>
      <c r="AY6653" s="73">
        <v>62.224718286925899</v>
      </c>
      <c r="AZ6653">
        <v>46</v>
      </c>
      <c r="BA6653">
        <v>0.99897551176697896</v>
      </c>
      <c r="BB6653">
        <v>45</v>
      </c>
      <c r="BC6653">
        <v>0.90533667794699302</v>
      </c>
      <c r="BD6653">
        <v>1</v>
      </c>
      <c r="BE6653">
        <v>9.1333276537966399E-2</v>
      </c>
      <c r="BF6653">
        <v>71.296580697569993</v>
      </c>
      <c r="BG6653">
        <v>71.783260903122994</v>
      </c>
      <c r="BH6653">
        <v>62.224718286925899</v>
      </c>
      <c r="BI6653">
        <v>74.525043450167999</v>
      </c>
    </row>
    <row r="6654" spans="1:61" x14ac:dyDescent="0.25">
      <c r="A6654" s="10" t="str">
        <f>VLOOKUP(D6654,'Index-Relations'!E:F,2,FALSE)</f>
        <v>BM</v>
      </c>
      <c r="B6654" t="s">
        <v>3450</v>
      </c>
      <c r="C6654" s="53" t="s">
        <v>2763</v>
      </c>
      <c r="D6654" s="59" t="s">
        <v>3320</v>
      </c>
      <c r="E6654" s="59" t="s">
        <v>10070</v>
      </c>
      <c r="F6654" t="s">
        <v>2222</v>
      </c>
      <c r="G6654" t="s">
        <v>2219</v>
      </c>
      <c r="H6654" t="s">
        <v>2223</v>
      </c>
      <c r="I6654" s="52">
        <v>45567</v>
      </c>
      <c r="J6654" t="s">
        <v>2457</v>
      </c>
      <c r="K6654">
        <v>47</v>
      </c>
      <c r="L6654" s="73">
        <v>71.537703012558893</v>
      </c>
      <c r="M6654">
        <v>46</v>
      </c>
      <c r="N6654">
        <v>0.99891921105729597</v>
      </c>
      <c r="O6654" s="73">
        <v>72.005179009567996</v>
      </c>
      <c r="P6654">
        <v>46</v>
      </c>
      <c r="Q6654">
        <v>0.99891921105729597</v>
      </c>
      <c r="R6654">
        <v>45</v>
      </c>
      <c r="S6654">
        <v>0.99562642028957204</v>
      </c>
      <c r="T6654">
        <v>51.786668793526403</v>
      </c>
      <c r="U6654">
        <v>0.86525573032550096</v>
      </c>
      <c r="V6654">
        <v>34</v>
      </c>
      <c r="W6654">
        <v>0.159051893767238</v>
      </c>
      <c r="X6654">
        <v>7</v>
      </c>
      <c r="Y6654">
        <v>45</v>
      </c>
      <c r="Z6654">
        <v>0.99562642028957204</v>
      </c>
      <c r="AA6654">
        <v>207.79993798228</v>
      </c>
      <c r="AB6654">
        <v>35</v>
      </c>
      <c r="AC6654">
        <v>0.90122673655321195</v>
      </c>
      <c r="AD6654">
        <v>10</v>
      </c>
      <c r="AE6654">
        <v>9.4399683736360498E-2</v>
      </c>
      <c r="AF6654">
        <v>2</v>
      </c>
      <c r="AG6654">
        <v>4.37357971042719E-3</v>
      </c>
      <c r="AH6654">
        <v>0</v>
      </c>
      <c r="AI6654">
        <v>0</v>
      </c>
      <c r="AJ6654" s="73">
        <v>74.786075451697002</v>
      </c>
      <c r="AK6654">
        <v>46</v>
      </c>
      <c r="AL6654">
        <v>0.99891921105729597</v>
      </c>
      <c r="AM6654">
        <v>0</v>
      </c>
      <c r="AN6654">
        <v>0</v>
      </c>
      <c r="AO6654">
        <v>0</v>
      </c>
      <c r="AP6654">
        <v>0</v>
      </c>
      <c r="AQ6654">
        <v>46</v>
      </c>
      <c r="AR6654">
        <v>0.99670720923227496</v>
      </c>
      <c r="AS6654">
        <v>0</v>
      </c>
      <c r="AT6654">
        <v>0</v>
      </c>
      <c r="AU6654">
        <v>0</v>
      </c>
      <c r="AV6654">
        <v>0</v>
      </c>
      <c r="AW6654">
        <v>46</v>
      </c>
      <c r="AX6654">
        <v>0.99670720923227596</v>
      </c>
      <c r="AY6654" s="73">
        <v>62.386986653427897</v>
      </c>
      <c r="AZ6654">
        <v>46</v>
      </c>
      <c r="BA6654">
        <v>0.99891921105729597</v>
      </c>
      <c r="BB6654">
        <v>45</v>
      </c>
      <c r="BC6654">
        <v>0.90336619424156905</v>
      </c>
      <c r="BD6654">
        <v>1</v>
      </c>
      <c r="BE6654">
        <v>9.33410149907066E-2</v>
      </c>
      <c r="BF6654">
        <v>71.537703012558893</v>
      </c>
      <c r="BG6654">
        <v>72.005179009567996</v>
      </c>
      <c r="BH6654">
        <v>62.386986653427897</v>
      </c>
      <c r="BI6654">
        <v>74.786075451697002</v>
      </c>
    </row>
    <row r="6655" spans="1:61" x14ac:dyDescent="0.25">
      <c r="A6655" s="10" t="str">
        <f>VLOOKUP(D6655,'Index-Relations'!E:F,2,FALSE)</f>
        <v>BM</v>
      </c>
      <c r="B6655" t="s">
        <v>3450</v>
      </c>
      <c r="C6655" s="53" t="s">
        <v>2764</v>
      </c>
      <c r="D6655" s="59" t="s">
        <v>3320</v>
      </c>
      <c r="E6655" s="59" t="s">
        <v>10071</v>
      </c>
      <c r="F6655" t="s">
        <v>2222</v>
      </c>
      <c r="G6655" t="s">
        <v>2219</v>
      </c>
      <c r="H6655" t="s">
        <v>2223</v>
      </c>
      <c r="I6655" s="52">
        <v>45537</v>
      </c>
      <c r="J6655" t="s">
        <v>2457</v>
      </c>
      <c r="K6655">
        <v>46</v>
      </c>
      <c r="L6655" s="73">
        <v>72.014192352180999</v>
      </c>
      <c r="M6655">
        <v>45</v>
      </c>
      <c r="N6655">
        <v>0.998518861709907</v>
      </c>
      <c r="O6655" s="73">
        <v>72.437524730064993</v>
      </c>
      <c r="P6655">
        <v>45</v>
      </c>
      <c r="Q6655">
        <v>0.998518861709907</v>
      </c>
      <c r="R6655">
        <v>45</v>
      </c>
      <c r="S6655">
        <v>0.998518861709907</v>
      </c>
      <c r="T6655">
        <v>51.642149882725199</v>
      </c>
      <c r="U6655">
        <v>0.84018407029840003</v>
      </c>
      <c r="V6655">
        <v>34</v>
      </c>
      <c r="W6655">
        <v>0.11049467854582</v>
      </c>
      <c r="X6655">
        <v>7</v>
      </c>
      <c r="Y6655">
        <v>45</v>
      </c>
      <c r="Z6655">
        <v>0.998518861709907</v>
      </c>
      <c r="AA6655">
        <v>178.442425462774</v>
      </c>
      <c r="AB6655">
        <v>35</v>
      </c>
      <c r="AC6655">
        <v>0.89616686264444001</v>
      </c>
      <c r="AD6655">
        <v>10</v>
      </c>
      <c r="AE6655">
        <v>0.10235199906546601</v>
      </c>
      <c r="AF6655">
        <v>1</v>
      </c>
      <c r="AG6655">
        <v>1.4811382900927401E-3</v>
      </c>
      <c r="AH6655">
        <v>0</v>
      </c>
      <c r="AI6655">
        <v>0</v>
      </c>
      <c r="AJ6655" s="73">
        <v>75.140814492074995</v>
      </c>
      <c r="AK6655">
        <v>45</v>
      </c>
      <c r="AL6655">
        <v>0.998518861709907</v>
      </c>
      <c r="AM6655">
        <v>0</v>
      </c>
      <c r="AN6655">
        <v>0</v>
      </c>
      <c r="AO6655">
        <v>0</v>
      </c>
      <c r="AP6655">
        <v>0</v>
      </c>
      <c r="AQ6655">
        <v>46</v>
      </c>
      <c r="AR6655">
        <v>0.999999999999999</v>
      </c>
      <c r="AS6655">
        <v>0</v>
      </c>
      <c r="AT6655">
        <v>0</v>
      </c>
      <c r="AU6655">
        <v>0</v>
      </c>
      <c r="AV6655">
        <v>0</v>
      </c>
      <c r="AW6655">
        <v>46</v>
      </c>
      <c r="AX6655">
        <v>1</v>
      </c>
      <c r="AY6655" s="73">
        <v>63.0821464414689</v>
      </c>
      <c r="AZ6655">
        <v>45</v>
      </c>
      <c r="BA6655">
        <v>0.998518861709907</v>
      </c>
      <c r="BB6655">
        <v>45</v>
      </c>
      <c r="BC6655">
        <v>0.90612792036019396</v>
      </c>
      <c r="BD6655">
        <v>1</v>
      </c>
      <c r="BE6655">
        <v>9.3872079639805206E-2</v>
      </c>
      <c r="BF6655">
        <v>72.014192352180999</v>
      </c>
      <c r="BG6655">
        <v>72.437524730064993</v>
      </c>
      <c r="BH6655">
        <v>63.0821464414689</v>
      </c>
      <c r="BI6655">
        <v>75.140814492074995</v>
      </c>
    </row>
    <row r="6656" spans="1:61" x14ac:dyDescent="0.25">
      <c r="A6656" s="10" t="str">
        <f>VLOOKUP(D6656,'Index-Relations'!E:F,2,FALSE)</f>
        <v>BM</v>
      </c>
      <c r="B6656" t="s">
        <v>3450</v>
      </c>
      <c r="C6656" s="53" t="s">
        <v>3350</v>
      </c>
      <c r="D6656" s="59" t="s">
        <v>3320</v>
      </c>
      <c r="E6656" s="59" t="s">
        <v>10072</v>
      </c>
      <c r="F6656" t="s">
        <v>2222</v>
      </c>
      <c r="G6656" t="s">
        <v>2219</v>
      </c>
      <c r="H6656" t="s">
        <v>2223</v>
      </c>
      <c r="I6656" s="52">
        <v>45505</v>
      </c>
      <c r="J6656" t="s">
        <v>2457</v>
      </c>
      <c r="K6656">
        <v>47</v>
      </c>
      <c r="L6656" s="73">
        <v>71.793364614927995</v>
      </c>
      <c r="M6656">
        <v>46</v>
      </c>
      <c r="N6656">
        <v>0.99853189917833796</v>
      </c>
      <c r="O6656" s="73">
        <v>71.655187774387002</v>
      </c>
      <c r="P6656">
        <v>46</v>
      </c>
      <c r="Q6656">
        <v>0.99853189917833796</v>
      </c>
      <c r="R6656">
        <v>46</v>
      </c>
      <c r="S6656">
        <v>0.99853189917833796</v>
      </c>
      <c r="T6656">
        <v>51.925520748035296</v>
      </c>
      <c r="U6656">
        <v>0.81912451782496498</v>
      </c>
      <c r="V6656">
        <v>35</v>
      </c>
      <c r="W6656">
        <v>0.115113746841082</v>
      </c>
      <c r="X6656">
        <v>7</v>
      </c>
      <c r="Y6656">
        <v>46</v>
      </c>
      <c r="Z6656">
        <v>0.99853189917833796</v>
      </c>
      <c r="AA6656">
        <v>175.99007857758201</v>
      </c>
      <c r="AB6656">
        <v>36</v>
      </c>
      <c r="AC6656">
        <v>0.89772002141791796</v>
      </c>
      <c r="AD6656">
        <v>10</v>
      </c>
      <c r="AE6656">
        <v>0.10081187776042</v>
      </c>
      <c r="AF6656">
        <v>1</v>
      </c>
      <c r="AG6656">
        <v>1.4681008216613999E-3</v>
      </c>
      <c r="AH6656">
        <v>0</v>
      </c>
      <c r="AI6656">
        <v>0</v>
      </c>
      <c r="AJ6656" s="73">
        <v>75.310448876066999</v>
      </c>
      <c r="AK6656">
        <v>46</v>
      </c>
      <c r="AL6656">
        <v>0.99853189917833796</v>
      </c>
      <c r="AM6656">
        <v>0</v>
      </c>
      <c r="AN6656">
        <v>0</v>
      </c>
      <c r="AO6656">
        <v>0</v>
      </c>
      <c r="AP6656">
        <v>0</v>
      </c>
      <c r="AQ6656">
        <v>47</v>
      </c>
      <c r="AR6656">
        <v>1</v>
      </c>
      <c r="AS6656">
        <v>0</v>
      </c>
      <c r="AT6656">
        <v>0</v>
      </c>
      <c r="AU6656">
        <v>0</v>
      </c>
      <c r="AV6656">
        <v>0</v>
      </c>
      <c r="AW6656">
        <v>47</v>
      </c>
      <c r="AX6656">
        <v>0.999999999999999</v>
      </c>
      <c r="AY6656" s="73">
        <v>62.873986593624998</v>
      </c>
      <c r="AZ6656">
        <v>46</v>
      </c>
      <c r="BA6656">
        <v>0.99853189917833796</v>
      </c>
      <c r="BB6656">
        <v>46</v>
      </c>
      <c r="BC6656">
        <v>0.90448571948441303</v>
      </c>
      <c r="BD6656">
        <v>1</v>
      </c>
      <c r="BE6656">
        <v>9.5514280515586497E-2</v>
      </c>
      <c r="BF6656">
        <v>71.793364614927995</v>
      </c>
      <c r="BG6656">
        <v>71.655187774387002</v>
      </c>
      <c r="BH6656">
        <v>62.873986593624998</v>
      </c>
      <c r="BI6656">
        <v>75.310448876066999</v>
      </c>
    </row>
    <row r="6657" spans="1:61" x14ac:dyDescent="0.25">
      <c r="A6657" s="10" t="str">
        <f>VLOOKUP(D6657,'Index-Relations'!E:F,2,FALSE)</f>
        <v>BM</v>
      </c>
      <c r="B6657" t="s">
        <v>3450</v>
      </c>
      <c r="C6657" s="53" t="s">
        <v>2765</v>
      </c>
      <c r="D6657" s="59" t="s">
        <v>3320</v>
      </c>
      <c r="E6657" s="59" t="s">
        <v>10073</v>
      </c>
      <c r="F6657" t="s">
        <v>2222</v>
      </c>
      <c r="G6657" t="s">
        <v>2219</v>
      </c>
      <c r="H6657" t="s">
        <v>2223</v>
      </c>
      <c r="I6657" s="52">
        <v>45474</v>
      </c>
      <c r="J6657" t="s">
        <v>2457</v>
      </c>
      <c r="K6657">
        <v>47</v>
      </c>
      <c r="L6657" s="73">
        <v>71.524601606211903</v>
      </c>
      <c r="M6657">
        <v>46</v>
      </c>
      <c r="N6657">
        <v>0.998537396250882</v>
      </c>
      <c r="O6657" s="73">
        <v>71.285923743213999</v>
      </c>
      <c r="P6657">
        <v>46</v>
      </c>
      <c r="Q6657">
        <v>0.998537396250882</v>
      </c>
      <c r="R6657">
        <v>46</v>
      </c>
      <c r="S6657">
        <v>0.998537396250883</v>
      </c>
      <c r="T6657">
        <v>51.689419772622401</v>
      </c>
      <c r="U6657">
        <v>0.81720205077114505</v>
      </c>
      <c r="V6657">
        <v>35</v>
      </c>
      <c r="W6657">
        <v>0.114892677388331</v>
      </c>
      <c r="X6657">
        <v>7</v>
      </c>
      <c r="Y6657">
        <v>46</v>
      </c>
      <c r="Z6657">
        <v>0.998537396250882</v>
      </c>
      <c r="AA6657">
        <v>177.72561674778299</v>
      </c>
      <c r="AB6657">
        <v>36</v>
      </c>
      <c r="AC6657">
        <v>0.89675161142944304</v>
      </c>
      <c r="AD6657">
        <v>10</v>
      </c>
      <c r="AE6657">
        <v>0.101785784821439</v>
      </c>
      <c r="AF6657">
        <v>1</v>
      </c>
      <c r="AG6657">
        <v>1.46260374911719E-3</v>
      </c>
      <c r="AH6657">
        <v>0</v>
      </c>
      <c r="AI6657">
        <v>0</v>
      </c>
      <c r="AJ6657" s="73">
        <v>75.037567184851</v>
      </c>
      <c r="AK6657">
        <v>46</v>
      </c>
      <c r="AL6657">
        <v>0.998537396250882</v>
      </c>
      <c r="AM6657">
        <v>0</v>
      </c>
      <c r="AN6657">
        <v>0</v>
      </c>
      <c r="AO6657">
        <v>0</v>
      </c>
      <c r="AP6657">
        <v>0</v>
      </c>
      <c r="AQ6657">
        <v>47</v>
      </c>
      <c r="AR6657">
        <v>1</v>
      </c>
      <c r="AS6657">
        <v>0</v>
      </c>
      <c r="AT6657">
        <v>0</v>
      </c>
      <c r="AU6657">
        <v>0</v>
      </c>
      <c r="AV6657">
        <v>0</v>
      </c>
      <c r="AW6657">
        <v>47</v>
      </c>
      <c r="AX6657">
        <v>1</v>
      </c>
      <c r="AY6657" s="73">
        <v>62.794080977523997</v>
      </c>
      <c r="AZ6657">
        <v>46</v>
      </c>
      <c r="BA6657">
        <v>0.998537396250882</v>
      </c>
      <c r="BB6657">
        <v>46</v>
      </c>
      <c r="BC6657">
        <v>0.90932952158178404</v>
      </c>
      <c r="BD6657">
        <v>1</v>
      </c>
      <c r="BE6657">
        <v>9.0670478418215003E-2</v>
      </c>
      <c r="BF6657">
        <v>71.524601606211903</v>
      </c>
      <c r="BG6657">
        <v>71.285923743213999</v>
      </c>
      <c r="BH6657">
        <v>62.794080977523997</v>
      </c>
      <c r="BI6657">
        <v>75.037567184851</v>
      </c>
    </row>
    <row r="6658" spans="1:61" x14ac:dyDescent="0.25">
      <c r="A6658" s="10" t="str">
        <f>VLOOKUP(D6658,'Index-Relations'!E:F,2,FALSE)</f>
        <v>BM</v>
      </c>
      <c r="B6658" t="s">
        <v>3450</v>
      </c>
      <c r="C6658" s="53" t="s">
        <v>2766</v>
      </c>
      <c r="D6658" s="59" t="s">
        <v>3320</v>
      </c>
      <c r="E6658" s="59" t="s">
        <v>10074</v>
      </c>
      <c r="F6658" t="s">
        <v>2222</v>
      </c>
      <c r="G6658" t="s">
        <v>2219</v>
      </c>
      <c r="H6658" t="s">
        <v>2223</v>
      </c>
      <c r="I6658" s="52">
        <v>45446</v>
      </c>
      <c r="J6658" t="s">
        <v>2457</v>
      </c>
      <c r="K6658">
        <v>48</v>
      </c>
      <c r="L6658" s="73">
        <v>71.368708381046005</v>
      </c>
      <c r="M6658">
        <v>47</v>
      </c>
      <c r="N6658">
        <v>0.99842523032842101</v>
      </c>
      <c r="O6658" s="73">
        <v>71.142861772370907</v>
      </c>
      <c r="P6658">
        <v>47</v>
      </c>
      <c r="Q6658">
        <v>0.99842523032842101</v>
      </c>
      <c r="R6658">
        <v>47</v>
      </c>
      <c r="S6658">
        <v>0.99842523032842101</v>
      </c>
      <c r="T6658">
        <v>51.449664288893999</v>
      </c>
      <c r="U6658">
        <v>0.82061283541747598</v>
      </c>
      <c r="V6658">
        <v>36</v>
      </c>
      <c r="W6658">
        <v>0.117398377415835</v>
      </c>
      <c r="X6658">
        <v>7</v>
      </c>
      <c r="Y6658">
        <v>47</v>
      </c>
      <c r="Z6658">
        <v>0.99842523032842101</v>
      </c>
      <c r="AA6658">
        <v>165.65146012775</v>
      </c>
      <c r="AB6658">
        <v>37</v>
      </c>
      <c r="AC6658">
        <v>0.89588155537010095</v>
      </c>
      <c r="AD6658">
        <v>10</v>
      </c>
      <c r="AE6658">
        <v>0.10254367495831999</v>
      </c>
      <c r="AF6658">
        <v>1</v>
      </c>
      <c r="AG6658">
        <v>1.57476967157818E-3</v>
      </c>
      <c r="AH6658">
        <v>0</v>
      </c>
      <c r="AI6658">
        <v>0</v>
      </c>
      <c r="AJ6658" s="73">
        <v>74.896427296867003</v>
      </c>
      <c r="AK6658">
        <v>47</v>
      </c>
      <c r="AL6658">
        <v>0.99842523032842101</v>
      </c>
      <c r="AM6658">
        <v>0</v>
      </c>
      <c r="AN6658">
        <v>0</v>
      </c>
      <c r="AO6658">
        <v>0</v>
      </c>
      <c r="AP6658">
        <v>0</v>
      </c>
      <c r="AQ6658">
        <v>48</v>
      </c>
      <c r="AR6658">
        <v>1</v>
      </c>
      <c r="AS6658">
        <v>0</v>
      </c>
      <c r="AT6658">
        <v>0</v>
      </c>
      <c r="AU6658">
        <v>0</v>
      </c>
      <c r="AV6658">
        <v>0</v>
      </c>
      <c r="AW6658">
        <v>48</v>
      </c>
      <c r="AX6658">
        <v>1</v>
      </c>
      <c r="AY6658" s="73">
        <v>62.630326090081901</v>
      </c>
      <c r="AZ6658">
        <v>47</v>
      </c>
      <c r="BA6658">
        <v>0.99842523032842101</v>
      </c>
      <c r="BB6658">
        <v>47</v>
      </c>
      <c r="BC6658">
        <v>0.90847490344385495</v>
      </c>
      <c r="BD6658">
        <v>1</v>
      </c>
      <c r="BE6658">
        <v>9.1525096556144603E-2</v>
      </c>
      <c r="BF6658">
        <v>71.368708381046005</v>
      </c>
      <c r="BG6658">
        <v>71.142861772370907</v>
      </c>
      <c r="BH6658">
        <v>62.630326090081901</v>
      </c>
      <c r="BI6658">
        <v>74.896427296867003</v>
      </c>
    </row>
    <row r="6659" spans="1:61" x14ac:dyDescent="0.25">
      <c r="A6659" s="10" t="str">
        <f>VLOOKUP(D6659,'Index-Relations'!E:F,2,FALSE)</f>
        <v>BM</v>
      </c>
      <c r="B6659" t="s">
        <v>3450</v>
      </c>
      <c r="C6659" s="53" t="s">
        <v>2767</v>
      </c>
      <c r="D6659" s="59" t="s">
        <v>3320</v>
      </c>
      <c r="E6659" s="59" t="s">
        <v>10075</v>
      </c>
      <c r="F6659" t="s">
        <v>2222</v>
      </c>
      <c r="G6659" t="s">
        <v>2219</v>
      </c>
      <c r="H6659" t="s">
        <v>2223</v>
      </c>
      <c r="I6659" s="52">
        <v>45414</v>
      </c>
      <c r="J6659" t="s">
        <v>2457</v>
      </c>
      <c r="K6659">
        <v>48</v>
      </c>
      <c r="L6659" s="73">
        <v>71.387603701841002</v>
      </c>
      <c r="M6659">
        <v>47</v>
      </c>
      <c r="N6659">
        <v>0.99878811828970604</v>
      </c>
      <c r="O6659" s="73">
        <v>71.160494207623003</v>
      </c>
      <c r="P6659">
        <v>47</v>
      </c>
      <c r="Q6659">
        <v>0.99878811828970604</v>
      </c>
      <c r="R6659">
        <v>47</v>
      </c>
      <c r="S6659">
        <v>0.99878811828970604</v>
      </c>
      <c r="T6659">
        <v>51.497842416303598</v>
      </c>
      <c r="U6659">
        <v>0.82012253771135701</v>
      </c>
      <c r="V6659">
        <v>36</v>
      </c>
      <c r="W6659">
        <v>0.117606057639093</v>
      </c>
      <c r="X6659">
        <v>7</v>
      </c>
      <c r="Y6659">
        <v>47</v>
      </c>
      <c r="Z6659">
        <v>0.99878811828970604</v>
      </c>
      <c r="AA6659">
        <v>164.272595206696</v>
      </c>
      <c r="AB6659">
        <v>37</v>
      </c>
      <c r="AC6659">
        <v>0.89597521809741498</v>
      </c>
      <c r="AD6659">
        <v>10</v>
      </c>
      <c r="AE6659">
        <v>0.102812900192291</v>
      </c>
      <c r="AF6659">
        <v>1</v>
      </c>
      <c r="AG6659">
        <v>1.2118817102933601E-3</v>
      </c>
      <c r="AH6659">
        <v>0</v>
      </c>
      <c r="AI6659">
        <v>0</v>
      </c>
      <c r="AJ6659" s="73">
        <v>74.899236355442</v>
      </c>
      <c r="AK6659">
        <v>47</v>
      </c>
      <c r="AL6659">
        <v>0.99878811828970604</v>
      </c>
      <c r="AM6659">
        <v>0</v>
      </c>
      <c r="AN6659">
        <v>0</v>
      </c>
      <c r="AO6659">
        <v>0</v>
      </c>
      <c r="AP6659">
        <v>0</v>
      </c>
      <c r="AQ6659">
        <v>47</v>
      </c>
      <c r="AR6659">
        <v>0.99878811828970604</v>
      </c>
      <c r="AS6659">
        <v>0</v>
      </c>
      <c r="AT6659">
        <v>0</v>
      </c>
      <c r="AU6659">
        <v>0</v>
      </c>
      <c r="AV6659">
        <v>0</v>
      </c>
      <c r="AW6659">
        <v>47</v>
      </c>
      <c r="AX6659">
        <v>0.99878811828970604</v>
      </c>
      <c r="AY6659" s="73">
        <v>62.634437608418899</v>
      </c>
      <c r="AZ6659">
        <v>47</v>
      </c>
      <c r="BA6659">
        <v>0.99878811828970604</v>
      </c>
      <c r="BB6659">
        <v>46</v>
      </c>
      <c r="BC6659">
        <v>0.90877609208825805</v>
      </c>
      <c r="BD6659">
        <v>1</v>
      </c>
      <c r="BE6659">
        <v>9.00120262014482E-2</v>
      </c>
      <c r="BF6659">
        <v>71.387603701841002</v>
      </c>
      <c r="BG6659">
        <v>71.160494207623003</v>
      </c>
      <c r="BH6659">
        <v>62.634437608418899</v>
      </c>
      <c r="BI6659">
        <v>74.899236355442</v>
      </c>
    </row>
    <row r="6660" spans="1:61" x14ac:dyDescent="0.25">
      <c r="A6660" s="10" t="str">
        <f>VLOOKUP(D6660,'Index-Relations'!E:F,2,FALSE)</f>
        <v>BM</v>
      </c>
      <c r="B6660" t="s">
        <v>3450</v>
      </c>
      <c r="C6660" s="53" t="s">
        <v>2768</v>
      </c>
      <c r="D6660" s="59" t="s">
        <v>3320</v>
      </c>
      <c r="E6660" s="59" t="s">
        <v>10076</v>
      </c>
      <c r="F6660" t="s">
        <v>2222</v>
      </c>
      <c r="G6660" t="s">
        <v>2219</v>
      </c>
      <c r="H6660" t="s">
        <v>2223</v>
      </c>
      <c r="I6660" s="52">
        <v>45383</v>
      </c>
      <c r="J6660" t="s">
        <v>2457</v>
      </c>
      <c r="K6660">
        <v>48</v>
      </c>
      <c r="L6660">
        <v>74.132700057678306</v>
      </c>
      <c r="M6660">
        <v>47</v>
      </c>
      <c r="N6660">
        <v>0.99897936816651101</v>
      </c>
      <c r="O6660">
        <v>74.202095168705</v>
      </c>
      <c r="P6660">
        <v>47</v>
      </c>
      <c r="Q6660">
        <v>0.99897936816651101</v>
      </c>
      <c r="R6660">
        <v>47</v>
      </c>
      <c r="S6660">
        <v>0.99897936816651101</v>
      </c>
      <c r="T6660">
        <v>51.791453443602997</v>
      </c>
      <c r="U6660">
        <v>0.82107757517263502</v>
      </c>
      <c r="V6660">
        <v>36</v>
      </c>
      <c r="W6660">
        <v>0.11794143004615699</v>
      </c>
      <c r="X6660">
        <v>7</v>
      </c>
      <c r="Y6660">
        <v>47</v>
      </c>
      <c r="Z6660">
        <v>0.99897936816651101</v>
      </c>
      <c r="AA6660">
        <v>161.92437835490099</v>
      </c>
      <c r="AB6660">
        <v>37</v>
      </c>
      <c r="AC6660">
        <v>0.89512092758162698</v>
      </c>
      <c r="AD6660">
        <v>10</v>
      </c>
      <c r="AE6660">
        <v>0.103858440584884</v>
      </c>
      <c r="AF6660">
        <v>1</v>
      </c>
      <c r="AG6660">
        <v>1.0206318334882E-3</v>
      </c>
      <c r="AH6660">
        <v>0</v>
      </c>
      <c r="AI6660">
        <v>0</v>
      </c>
      <c r="AJ6660">
        <v>78.475686246104004</v>
      </c>
      <c r="AK6660">
        <v>47</v>
      </c>
      <c r="AL6660">
        <v>0.99897936816651101</v>
      </c>
      <c r="AM6660">
        <v>0</v>
      </c>
      <c r="AN6660">
        <v>0</v>
      </c>
      <c r="AO6660">
        <v>0</v>
      </c>
      <c r="AP6660">
        <v>0</v>
      </c>
      <c r="AQ6660">
        <v>47</v>
      </c>
      <c r="AR6660">
        <v>0.99897936816651101</v>
      </c>
      <c r="AS6660">
        <v>0</v>
      </c>
      <c r="AT6660">
        <v>0</v>
      </c>
      <c r="AU6660">
        <v>0</v>
      </c>
      <c r="AV6660">
        <v>0</v>
      </c>
      <c r="AW6660">
        <v>47</v>
      </c>
      <c r="AX6660">
        <v>0.99897936816651101</v>
      </c>
      <c r="AY6660">
        <v>64.201786524072105</v>
      </c>
      <c r="AZ6660">
        <v>47</v>
      </c>
      <c r="BA6660">
        <v>0.99897936816651101</v>
      </c>
      <c r="BB6660">
        <v>46</v>
      </c>
      <c r="BC6660">
        <v>0.91688287511201405</v>
      </c>
      <c r="BD6660">
        <v>1</v>
      </c>
      <c r="BE6660">
        <v>8.2096493054497399E-2</v>
      </c>
      <c r="BF6660">
        <v>71.543443256388002</v>
      </c>
      <c r="BG6660">
        <v>71.274325867246901</v>
      </c>
      <c r="BH6660">
        <v>62.853736623785899</v>
      </c>
      <c r="BI6660">
        <v>74.959583738069</v>
      </c>
    </row>
    <row r="6661" spans="1:61" x14ac:dyDescent="0.25">
      <c r="A6661" s="10" t="str">
        <f>VLOOKUP(D6661,'Index-Relations'!E:F,2,FALSE)</f>
        <v>BM</v>
      </c>
      <c r="B6661" t="s">
        <v>3450</v>
      </c>
      <c r="C6661" s="53" t="s">
        <v>2769</v>
      </c>
      <c r="D6661" s="59" t="s">
        <v>3320</v>
      </c>
      <c r="E6661" s="59" t="s">
        <v>10077</v>
      </c>
      <c r="F6661" t="s">
        <v>2222</v>
      </c>
      <c r="G6661" t="s">
        <v>2219</v>
      </c>
      <c r="H6661" t="s">
        <v>2223</v>
      </c>
      <c r="I6661" s="52">
        <v>45352</v>
      </c>
      <c r="J6661" t="s">
        <v>2457</v>
      </c>
      <c r="K6661">
        <v>48</v>
      </c>
      <c r="L6661">
        <v>74.025123013901705</v>
      </c>
      <c r="M6661">
        <v>47</v>
      </c>
      <c r="N6661">
        <v>0.99898910552945597</v>
      </c>
      <c r="O6661">
        <v>74.073072549065998</v>
      </c>
      <c r="P6661">
        <v>47</v>
      </c>
      <c r="Q6661">
        <v>0.99898910552945597</v>
      </c>
      <c r="R6661">
        <v>47</v>
      </c>
      <c r="S6661">
        <v>0.99898910552945597</v>
      </c>
      <c r="T6661">
        <v>51.521703380466299</v>
      </c>
      <c r="U6661">
        <v>0.80605457974769001</v>
      </c>
      <c r="V6661">
        <v>36</v>
      </c>
      <c r="W6661">
        <v>0.107598365975368</v>
      </c>
      <c r="X6661">
        <v>7</v>
      </c>
      <c r="Y6661">
        <v>47</v>
      </c>
      <c r="Z6661">
        <v>0.99898910552945597</v>
      </c>
      <c r="AA6661">
        <v>160.95136979080701</v>
      </c>
      <c r="AB6661">
        <v>37</v>
      </c>
      <c r="AC6661">
        <v>0.89563711990654205</v>
      </c>
      <c r="AD6661">
        <v>10</v>
      </c>
      <c r="AE6661">
        <v>0.10335198562291301</v>
      </c>
      <c r="AF6661">
        <v>1</v>
      </c>
      <c r="AG6661">
        <v>1.01089447054378E-3</v>
      </c>
      <c r="AH6661">
        <v>0</v>
      </c>
      <c r="AI6661">
        <v>0</v>
      </c>
      <c r="AJ6661">
        <v>78.374596157871906</v>
      </c>
      <c r="AK6661">
        <v>47</v>
      </c>
      <c r="AL6661">
        <v>0.99898910552945597</v>
      </c>
      <c r="AM6661">
        <v>0</v>
      </c>
      <c r="AN6661">
        <v>0</v>
      </c>
      <c r="AO6661">
        <v>0</v>
      </c>
      <c r="AP6661">
        <v>0</v>
      </c>
      <c r="AQ6661">
        <v>47</v>
      </c>
      <c r="AR6661">
        <v>0.99898910552945597</v>
      </c>
      <c r="AS6661">
        <v>0</v>
      </c>
      <c r="AT6661">
        <v>0</v>
      </c>
      <c r="AU6661">
        <v>0</v>
      </c>
      <c r="AV6661">
        <v>0</v>
      </c>
      <c r="AW6661">
        <v>47</v>
      </c>
      <c r="AX6661">
        <v>0.99898910552945597</v>
      </c>
      <c r="AY6661">
        <v>64.2404969020523</v>
      </c>
      <c r="AZ6661">
        <v>47</v>
      </c>
      <c r="BA6661">
        <v>0.99898910552945597</v>
      </c>
      <c r="BB6661">
        <v>46</v>
      </c>
      <c r="BC6661">
        <v>0.92742578150255695</v>
      </c>
      <c r="BD6661">
        <v>1</v>
      </c>
      <c r="BE6661">
        <v>7.1563324026898995E-2</v>
      </c>
      <c r="BF6661">
        <v>71.466355854385995</v>
      </c>
      <c r="BG6661">
        <v>71.177822076490003</v>
      </c>
      <c r="BH6661">
        <v>62.915035086003897</v>
      </c>
      <c r="BI6661">
        <v>74.898319527360997</v>
      </c>
    </row>
    <row r="6662" spans="1:61" x14ac:dyDescent="0.25">
      <c r="A6662" s="10" t="str">
        <f>VLOOKUP(D6662,'Index-Relations'!E:F,2,FALSE)</f>
        <v>BM</v>
      </c>
      <c r="B6662" t="s">
        <v>3450</v>
      </c>
      <c r="C6662" s="53" t="s">
        <v>2770</v>
      </c>
      <c r="D6662" s="59" t="s">
        <v>3320</v>
      </c>
      <c r="E6662" s="59" t="s">
        <v>10078</v>
      </c>
      <c r="F6662" t="s">
        <v>2222</v>
      </c>
      <c r="G6662" t="s">
        <v>2219</v>
      </c>
      <c r="H6662" t="s">
        <v>2223</v>
      </c>
      <c r="I6662" s="52">
        <v>45323</v>
      </c>
      <c r="J6662" t="s">
        <v>2457</v>
      </c>
      <c r="K6662">
        <v>47</v>
      </c>
      <c r="L6662">
        <v>74.396121386518004</v>
      </c>
      <c r="M6662">
        <v>47</v>
      </c>
      <c r="N6662">
        <v>1</v>
      </c>
      <c r="O6662">
        <v>74.529089426044493</v>
      </c>
      <c r="P6662">
        <v>47</v>
      </c>
      <c r="Q6662">
        <v>1</v>
      </c>
      <c r="R6662">
        <v>47</v>
      </c>
      <c r="S6662">
        <v>0.999999999999999</v>
      </c>
      <c r="T6662">
        <v>51.783267227013702</v>
      </c>
      <c r="U6662">
        <v>0.81121704896779301</v>
      </c>
      <c r="V6662">
        <v>36</v>
      </c>
      <c r="W6662">
        <v>0.110381932560065</v>
      </c>
      <c r="X6662">
        <v>7</v>
      </c>
      <c r="Y6662">
        <v>47</v>
      </c>
      <c r="Z6662">
        <v>0.999999999999999</v>
      </c>
      <c r="AA6662">
        <v>162.488510297576</v>
      </c>
      <c r="AB6662">
        <v>37</v>
      </c>
      <c r="AC6662">
        <v>0.89821055432474395</v>
      </c>
      <c r="AD6662">
        <v>10</v>
      </c>
      <c r="AE6662">
        <v>0.101789445675255</v>
      </c>
      <c r="AF6662">
        <v>0</v>
      </c>
      <c r="AG6662">
        <v>0</v>
      </c>
      <c r="AH6662">
        <v>0</v>
      </c>
      <c r="AI6662">
        <v>0</v>
      </c>
      <c r="AJ6662">
        <v>78.664201594246506</v>
      </c>
      <c r="AK6662">
        <v>47</v>
      </c>
      <c r="AL6662">
        <v>1</v>
      </c>
      <c r="AM6662">
        <v>0</v>
      </c>
      <c r="AN6662">
        <v>0</v>
      </c>
      <c r="AO6662">
        <v>0</v>
      </c>
      <c r="AP6662">
        <v>0</v>
      </c>
      <c r="AQ6662">
        <v>47</v>
      </c>
      <c r="AR6662">
        <v>1</v>
      </c>
      <c r="AS6662">
        <v>0</v>
      </c>
      <c r="AT6662">
        <v>0</v>
      </c>
      <c r="AU6662">
        <v>0</v>
      </c>
      <c r="AV6662">
        <v>0</v>
      </c>
      <c r="AW6662">
        <v>47</v>
      </c>
      <c r="AX6662">
        <v>0.999999999999999</v>
      </c>
      <c r="AY6662">
        <v>64.522309348452197</v>
      </c>
      <c r="AZ6662">
        <v>47</v>
      </c>
      <c r="BA6662">
        <v>1</v>
      </c>
      <c r="BB6662">
        <v>46</v>
      </c>
      <c r="BC6662">
        <v>0.92539975377858397</v>
      </c>
      <c r="BD6662">
        <v>1</v>
      </c>
      <c r="BE6662">
        <v>7.46002462214157E-2</v>
      </c>
      <c r="BF6662">
        <v>71.784299131875997</v>
      </c>
      <c r="BG6662">
        <v>71.583766445330994</v>
      </c>
      <c r="BH6662">
        <v>63.163352055925998</v>
      </c>
      <c r="BI6662">
        <v>75.127396381493895</v>
      </c>
    </row>
    <row r="6663" spans="1:61" x14ac:dyDescent="0.25">
      <c r="A6663" s="10" t="str">
        <f>VLOOKUP(D6663,'Index-Relations'!E:F,2,FALSE)</f>
        <v>ESG</v>
      </c>
      <c r="B6663" t="s">
        <v>3450</v>
      </c>
      <c r="C6663" s="53" t="s">
        <v>2760</v>
      </c>
      <c r="D6663" s="59" t="s">
        <v>3321</v>
      </c>
      <c r="E6663" s="59" t="s">
        <v>10079</v>
      </c>
      <c r="F6663" t="s">
        <v>2225</v>
      </c>
      <c r="G6663" t="s">
        <v>2224</v>
      </c>
      <c r="H6663" t="s">
        <v>2226</v>
      </c>
      <c r="I6663" s="52">
        <v>45659</v>
      </c>
      <c r="J6663" t="s">
        <v>2457</v>
      </c>
      <c r="K6663">
        <v>17</v>
      </c>
      <c r="L6663" s="73">
        <v>74.335896750337</v>
      </c>
      <c r="M6663">
        <v>17</v>
      </c>
      <c r="N6663">
        <v>1</v>
      </c>
      <c r="O6663" s="73">
        <v>61.391210394752001</v>
      </c>
      <c r="P6663">
        <v>17</v>
      </c>
      <c r="Q6663">
        <v>1</v>
      </c>
      <c r="R6663">
        <v>15</v>
      </c>
      <c r="S6663">
        <v>0.96218116470177695</v>
      </c>
      <c r="T6663">
        <v>46.080740479710698</v>
      </c>
      <c r="U6663">
        <v>0.76731728293195101</v>
      </c>
      <c r="V6663">
        <v>12</v>
      </c>
      <c r="W6663">
        <v>0.21024874336822</v>
      </c>
      <c r="X6663">
        <v>6</v>
      </c>
      <c r="Y6663">
        <v>15</v>
      </c>
      <c r="Z6663">
        <v>0.98860862296640994</v>
      </c>
      <c r="AA6663">
        <v>165.88779553052001</v>
      </c>
      <c r="AB6663">
        <v>13</v>
      </c>
      <c r="AC6663">
        <v>0.78697198884889596</v>
      </c>
      <c r="AD6663">
        <v>1</v>
      </c>
      <c r="AE6663">
        <v>0.171150640223139</v>
      </c>
      <c r="AF6663">
        <v>3</v>
      </c>
      <c r="AG6663">
        <v>4.1877370927964001E-2</v>
      </c>
      <c r="AH6663">
        <v>1.2084692931018401E-2</v>
      </c>
      <c r="AI6663">
        <v>2</v>
      </c>
      <c r="AJ6663" s="73">
        <v>79.204122481623997</v>
      </c>
      <c r="AK6663">
        <v>17</v>
      </c>
      <c r="AL6663">
        <v>1</v>
      </c>
      <c r="AM6663">
        <v>0</v>
      </c>
      <c r="AN6663">
        <v>0</v>
      </c>
      <c r="AO6663">
        <v>0</v>
      </c>
      <c r="AP6663">
        <v>0</v>
      </c>
      <c r="AQ6663">
        <v>14</v>
      </c>
      <c r="AR6663">
        <v>0.96547859530219304</v>
      </c>
      <c r="AS6663">
        <v>0</v>
      </c>
      <c r="AT6663">
        <v>0</v>
      </c>
      <c r="AU6663">
        <v>0</v>
      </c>
      <c r="AV6663">
        <v>0</v>
      </c>
      <c r="AW6663">
        <v>14</v>
      </c>
      <c r="AX6663">
        <v>0.96547859530219304</v>
      </c>
      <c r="AY6663" s="73">
        <v>71.967188620485004</v>
      </c>
      <c r="AZ6663">
        <v>17</v>
      </c>
      <c r="BA6663">
        <v>1</v>
      </c>
      <c r="BB6663">
        <v>13</v>
      </c>
      <c r="BC6663">
        <v>0.88001519093180902</v>
      </c>
      <c r="BD6663">
        <v>1</v>
      </c>
      <c r="BE6663">
        <v>8.5463404370384702E-2</v>
      </c>
      <c r="BF6663">
        <v>74.335896750337</v>
      </c>
      <c r="BG6663">
        <v>61.391210394752001</v>
      </c>
      <c r="BH6663">
        <v>71.967188620485004</v>
      </c>
      <c r="BI6663">
        <v>79.204122481623997</v>
      </c>
    </row>
    <row r="6664" spans="1:61" x14ac:dyDescent="0.25">
      <c r="A6664" s="10" t="str">
        <f>VLOOKUP(D6664,'Index-Relations'!E:F,2,FALSE)</f>
        <v>ESG</v>
      </c>
      <c r="B6664" t="s">
        <v>3450</v>
      </c>
      <c r="C6664" s="53" t="s">
        <v>2761</v>
      </c>
      <c r="D6664" s="59" t="s">
        <v>3321</v>
      </c>
      <c r="E6664" s="59" t="s">
        <v>10080</v>
      </c>
      <c r="F6664" t="s">
        <v>2225</v>
      </c>
      <c r="G6664" t="s">
        <v>2224</v>
      </c>
      <c r="H6664" t="s">
        <v>2226</v>
      </c>
      <c r="I6664" s="52">
        <v>45628</v>
      </c>
      <c r="J6664" t="s">
        <v>2457</v>
      </c>
      <c r="K6664">
        <v>17</v>
      </c>
      <c r="L6664" s="73">
        <v>74.207720762202996</v>
      </c>
      <c r="M6664">
        <v>17</v>
      </c>
      <c r="N6664">
        <v>1</v>
      </c>
      <c r="O6664" s="73">
        <v>61.1906427506349</v>
      </c>
      <c r="P6664">
        <v>17</v>
      </c>
      <c r="Q6664">
        <v>1</v>
      </c>
      <c r="R6664">
        <v>15</v>
      </c>
      <c r="S6664">
        <v>0.96164137892088297</v>
      </c>
      <c r="T6664">
        <v>46.1914643629514</v>
      </c>
      <c r="U6664">
        <v>0.80941759061322704</v>
      </c>
      <c r="V6664">
        <v>12</v>
      </c>
      <c r="W6664">
        <v>0.224880656913477</v>
      </c>
      <c r="X6664">
        <v>6</v>
      </c>
      <c r="Y6664">
        <v>15</v>
      </c>
      <c r="Z6664">
        <v>0.988573793472041</v>
      </c>
      <c r="AA6664">
        <v>151.48711911977799</v>
      </c>
      <c r="AB6664">
        <v>13</v>
      </c>
      <c r="AC6664">
        <v>0.78690558578855696</v>
      </c>
      <c r="AD6664">
        <v>1</v>
      </c>
      <c r="AE6664">
        <v>0.170719280069552</v>
      </c>
      <c r="AF6664">
        <v>3</v>
      </c>
      <c r="AG6664">
        <v>4.2375134141890397E-2</v>
      </c>
      <c r="AH6664">
        <v>1.14792229826186E-2</v>
      </c>
      <c r="AI6664">
        <v>2</v>
      </c>
      <c r="AJ6664" s="73">
        <v>79.078576563628999</v>
      </c>
      <c r="AK6664">
        <v>17</v>
      </c>
      <c r="AL6664">
        <v>1</v>
      </c>
      <c r="AM6664">
        <v>0</v>
      </c>
      <c r="AN6664">
        <v>0</v>
      </c>
      <c r="AO6664">
        <v>0</v>
      </c>
      <c r="AP6664">
        <v>0</v>
      </c>
      <c r="AQ6664">
        <v>14</v>
      </c>
      <c r="AR6664">
        <v>0.96517955316273596</v>
      </c>
      <c r="AS6664">
        <v>0</v>
      </c>
      <c r="AT6664">
        <v>0</v>
      </c>
      <c r="AU6664">
        <v>0</v>
      </c>
      <c r="AV6664">
        <v>0</v>
      </c>
      <c r="AW6664">
        <v>14</v>
      </c>
      <c r="AX6664">
        <v>0.96517955316273596</v>
      </c>
      <c r="AY6664" s="73">
        <v>71.880945471562001</v>
      </c>
      <c r="AZ6664">
        <v>17</v>
      </c>
      <c r="BA6664">
        <v>1</v>
      </c>
      <c r="BB6664">
        <v>13</v>
      </c>
      <c r="BC6664">
        <v>0.87284375554359905</v>
      </c>
      <c r="BD6664">
        <v>1</v>
      </c>
      <c r="BE6664">
        <v>9.23357976191371E-2</v>
      </c>
      <c r="BF6664">
        <v>74.207720762202996</v>
      </c>
      <c r="BG6664">
        <v>61.1906427506349</v>
      </c>
      <c r="BH6664">
        <v>71.880945471562001</v>
      </c>
      <c r="BI6664">
        <v>79.078576563628999</v>
      </c>
    </row>
    <row r="6665" spans="1:61" x14ac:dyDescent="0.25">
      <c r="A6665" s="10" t="str">
        <f>VLOOKUP(D6665,'Index-Relations'!E:F,2,FALSE)</f>
        <v>ESG</v>
      </c>
      <c r="B6665" t="s">
        <v>3450</v>
      </c>
      <c r="C6665" s="53" t="s">
        <v>2762</v>
      </c>
      <c r="D6665" s="59" t="s">
        <v>3321</v>
      </c>
      <c r="E6665" s="59" t="s">
        <v>10081</v>
      </c>
      <c r="F6665" t="s">
        <v>2225</v>
      </c>
      <c r="G6665" t="s">
        <v>2224</v>
      </c>
      <c r="H6665" t="s">
        <v>2226</v>
      </c>
      <c r="I6665" s="52">
        <v>45600</v>
      </c>
      <c r="J6665" t="s">
        <v>2457</v>
      </c>
      <c r="K6665">
        <v>17</v>
      </c>
      <c r="L6665" s="73">
        <v>74.078770877916995</v>
      </c>
      <c r="M6665">
        <v>17</v>
      </c>
      <c r="N6665">
        <v>1</v>
      </c>
      <c r="O6665" s="73">
        <v>61.455191884193901</v>
      </c>
      <c r="P6665">
        <v>17</v>
      </c>
      <c r="Q6665">
        <v>1</v>
      </c>
      <c r="R6665">
        <v>15</v>
      </c>
      <c r="S6665">
        <v>0.96337304186752903</v>
      </c>
      <c r="T6665">
        <v>46.6474873257119</v>
      </c>
      <c r="U6665">
        <v>0.80640638221571703</v>
      </c>
      <c r="V6665">
        <v>12</v>
      </c>
      <c r="W6665">
        <v>0.22140974124240401</v>
      </c>
      <c r="X6665">
        <v>6</v>
      </c>
      <c r="Y6665">
        <v>15</v>
      </c>
      <c r="Z6665">
        <v>0.98923793724607301</v>
      </c>
      <c r="AA6665">
        <v>149.405053871452</v>
      </c>
      <c r="AB6665">
        <v>13</v>
      </c>
      <c r="AC6665">
        <v>0.77889264163174499</v>
      </c>
      <c r="AD6665">
        <v>1</v>
      </c>
      <c r="AE6665">
        <v>0.180566516310806</v>
      </c>
      <c r="AF6665">
        <v>3</v>
      </c>
      <c r="AG6665">
        <v>4.0540842057447499E-2</v>
      </c>
      <c r="AH6665">
        <v>1.17446748109777E-2</v>
      </c>
      <c r="AI6665">
        <v>2</v>
      </c>
      <c r="AJ6665" s="73">
        <v>78.893991907499895</v>
      </c>
      <c r="AK6665">
        <v>17</v>
      </c>
      <c r="AL6665">
        <v>1</v>
      </c>
      <c r="AM6665">
        <v>0</v>
      </c>
      <c r="AN6665">
        <v>0</v>
      </c>
      <c r="AO6665">
        <v>0</v>
      </c>
      <c r="AP6665">
        <v>0</v>
      </c>
      <c r="AQ6665">
        <v>14</v>
      </c>
      <c r="AR6665">
        <v>0.96605970272552899</v>
      </c>
      <c r="AS6665">
        <v>0</v>
      </c>
      <c r="AT6665">
        <v>0</v>
      </c>
      <c r="AU6665">
        <v>0</v>
      </c>
      <c r="AV6665">
        <v>0</v>
      </c>
      <c r="AW6665">
        <v>14</v>
      </c>
      <c r="AX6665">
        <v>0.96605970272552899</v>
      </c>
      <c r="AY6665" s="73">
        <v>71.634379234934002</v>
      </c>
      <c r="AZ6665">
        <v>17</v>
      </c>
      <c r="BA6665">
        <v>1</v>
      </c>
      <c r="BB6665">
        <v>13</v>
      </c>
      <c r="BC6665">
        <v>0.86809458442390197</v>
      </c>
      <c r="BD6665">
        <v>1</v>
      </c>
      <c r="BE6665">
        <v>9.7965118301627394E-2</v>
      </c>
      <c r="BF6665">
        <v>74.078770877916995</v>
      </c>
      <c r="BG6665">
        <v>61.455191884193901</v>
      </c>
      <c r="BH6665">
        <v>71.634379234934002</v>
      </c>
      <c r="BI6665">
        <v>78.893991907499895</v>
      </c>
    </row>
    <row r="6666" spans="1:61" x14ac:dyDescent="0.25">
      <c r="A6666" s="10" t="str">
        <f>VLOOKUP(D6666,'Index-Relations'!E:F,2,FALSE)</f>
        <v>ESG</v>
      </c>
      <c r="B6666" t="s">
        <v>3450</v>
      </c>
      <c r="C6666" s="53" t="s">
        <v>2763</v>
      </c>
      <c r="D6666" s="59" t="s">
        <v>3321</v>
      </c>
      <c r="E6666" s="59" t="s">
        <v>10082</v>
      </c>
      <c r="F6666" t="s">
        <v>2225</v>
      </c>
      <c r="G6666" t="s">
        <v>2224</v>
      </c>
      <c r="H6666" t="s">
        <v>2226</v>
      </c>
      <c r="I6666" s="52">
        <v>45566</v>
      </c>
      <c r="J6666" t="s">
        <v>2457</v>
      </c>
      <c r="K6666">
        <v>17</v>
      </c>
      <c r="L6666" s="73">
        <v>73.2235059389089</v>
      </c>
      <c r="M6666">
        <v>17</v>
      </c>
      <c r="N6666">
        <v>1</v>
      </c>
      <c r="O6666" s="73">
        <v>60.671512735606001</v>
      </c>
      <c r="P6666">
        <v>17</v>
      </c>
      <c r="Q6666">
        <v>1</v>
      </c>
      <c r="R6666">
        <v>15</v>
      </c>
      <c r="S6666">
        <v>0.96227242136103297</v>
      </c>
      <c r="T6666">
        <v>46.609622595215598</v>
      </c>
      <c r="U6666">
        <v>0.79292324602262398</v>
      </c>
      <c r="V6666">
        <v>12</v>
      </c>
      <c r="W6666">
        <v>0.23756821957853999</v>
      </c>
      <c r="X6666">
        <v>6</v>
      </c>
      <c r="Y6666">
        <v>15</v>
      </c>
      <c r="Z6666">
        <v>0.989005338074329</v>
      </c>
      <c r="AA6666">
        <v>135.04729382732299</v>
      </c>
      <c r="AB6666">
        <v>13</v>
      </c>
      <c r="AC6666">
        <v>0.75274156578047402</v>
      </c>
      <c r="AD6666">
        <v>1</v>
      </c>
      <c r="AE6666">
        <v>0.20580177713363801</v>
      </c>
      <c r="AF6666">
        <v>3</v>
      </c>
      <c r="AG6666">
        <v>4.1456657085886903E-2</v>
      </c>
      <c r="AH6666">
        <v>9.35975147466378E-3</v>
      </c>
      <c r="AI6666">
        <v>2</v>
      </c>
      <c r="AJ6666" s="73">
        <v>77.819464116250998</v>
      </c>
      <c r="AK6666">
        <v>17</v>
      </c>
      <c r="AL6666">
        <v>1</v>
      </c>
      <c r="AM6666">
        <v>0</v>
      </c>
      <c r="AN6666">
        <v>0</v>
      </c>
      <c r="AO6666">
        <v>0</v>
      </c>
      <c r="AP6666">
        <v>0</v>
      </c>
      <c r="AQ6666">
        <v>14</v>
      </c>
      <c r="AR6666">
        <v>0.96895103045374897</v>
      </c>
      <c r="AS6666">
        <v>0</v>
      </c>
      <c r="AT6666">
        <v>0</v>
      </c>
      <c r="AU6666">
        <v>0</v>
      </c>
      <c r="AV6666">
        <v>0</v>
      </c>
      <c r="AW6666">
        <v>14</v>
      </c>
      <c r="AX6666">
        <v>0.96895103045374897</v>
      </c>
      <c r="AY6666" s="73">
        <v>70.838744694805001</v>
      </c>
      <c r="AZ6666">
        <v>17</v>
      </c>
      <c r="BA6666">
        <v>1</v>
      </c>
      <c r="BB6666">
        <v>13</v>
      </c>
      <c r="BC6666">
        <v>0.86885396310138896</v>
      </c>
      <c r="BD6666">
        <v>1</v>
      </c>
      <c r="BE6666">
        <v>0.100097067352359</v>
      </c>
      <c r="BF6666">
        <v>73.2235059389089</v>
      </c>
      <c r="BG6666">
        <v>60.671512735606001</v>
      </c>
      <c r="BH6666">
        <v>70.838744694805001</v>
      </c>
      <c r="BI6666">
        <v>77.819464116250998</v>
      </c>
    </row>
    <row r="6667" spans="1:61" x14ac:dyDescent="0.25">
      <c r="A6667" s="10" t="str">
        <f>VLOOKUP(D6667,'Index-Relations'!E:F,2,FALSE)</f>
        <v>ESG</v>
      </c>
      <c r="B6667" t="s">
        <v>3450</v>
      </c>
      <c r="C6667" s="53" t="s">
        <v>2764</v>
      </c>
      <c r="D6667" s="59" t="s">
        <v>3321</v>
      </c>
      <c r="E6667" s="59" t="s">
        <v>10083</v>
      </c>
      <c r="F6667" t="s">
        <v>2225</v>
      </c>
      <c r="G6667" t="s">
        <v>2224</v>
      </c>
      <c r="H6667" t="s">
        <v>2226</v>
      </c>
      <c r="I6667" s="52">
        <v>45537</v>
      </c>
      <c r="J6667" t="s">
        <v>2457</v>
      </c>
      <c r="K6667">
        <v>17</v>
      </c>
      <c r="L6667" s="73">
        <v>73.285589997556002</v>
      </c>
      <c r="M6667">
        <v>17</v>
      </c>
      <c r="N6667">
        <v>1</v>
      </c>
      <c r="O6667" s="73">
        <v>60.565640167553902</v>
      </c>
      <c r="P6667">
        <v>17</v>
      </c>
      <c r="Q6667">
        <v>1</v>
      </c>
      <c r="R6667">
        <v>15</v>
      </c>
      <c r="S6667">
        <v>0.962011281448929</v>
      </c>
      <c r="T6667">
        <v>46.386468465648299</v>
      </c>
      <c r="U6667">
        <v>0.80734304596088502</v>
      </c>
      <c r="V6667">
        <v>12</v>
      </c>
      <c r="W6667">
        <v>0.237412888213826</v>
      </c>
      <c r="X6667">
        <v>6</v>
      </c>
      <c r="Y6667">
        <v>15</v>
      </c>
      <c r="Z6667">
        <v>0.98812659832648697</v>
      </c>
      <c r="AA6667">
        <v>131.21831255723899</v>
      </c>
      <c r="AB6667">
        <v>13</v>
      </c>
      <c r="AC6667">
        <v>0.75714476129475805</v>
      </c>
      <c r="AD6667">
        <v>1</v>
      </c>
      <c r="AE6667">
        <v>0.20081903956924799</v>
      </c>
      <c r="AF6667">
        <v>3</v>
      </c>
      <c r="AG6667">
        <v>4.2036199135992797E-2</v>
      </c>
      <c r="AH6667">
        <v>9.1993638721343893E-3</v>
      </c>
      <c r="AI6667">
        <v>2</v>
      </c>
      <c r="AJ6667" s="73">
        <v>77.927375265692902</v>
      </c>
      <c r="AK6667">
        <v>17</v>
      </c>
      <c r="AL6667">
        <v>1</v>
      </c>
      <c r="AM6667">
        <v>0</v>
      </c>
      <c r="AN6667">
        <v>0</v>
      </c>
      <c r="AO6667">
        <v>0</v>
      </c>
      <c r="AP6667">
        <v>0</v>
      </c>
      <c r="AQ6667">
        <v>14</v>
      </c>
      <c r="AR6667">
        <v>0.96717368704242201</v>
      </c>
      <c r="AS6667">
        <v>0</v>
      </c>
      <c r="AT6667">
        <v>0</v>
      </c>
      <c r="AU6667">
        <v>0</v>
      </c>
      <c r="AV6667">
        <v>0</v>
      </c>
      <c r="AW6667">
        <v>14</v>
      </c>
      <c r="AX6667">
        <v>0.96717368704242201</v>
      </c>
      <c r="AY6667" s="73">
        <v>70.965211766000905</v>
      </c>
      <c r="AZ6667">
        <v>17</v>
      </c>
      <c r="BA6667">
        <v>1</v>
      </c>
      <c r="BB6667">
        <v>13</v>
      </c>
      <c r="BC6667">
        <v>0.876740901608421</v>
      </c>
      <c r="BD6667">
        <v>1</v>
      </c>
      <c r="BE6667">
        <v>9.0432785434000906E-2</v>
      </c>
      <c r="BF6667">
        <v>73.285589997556002</v>
      </c>
      <c r="BG6667">
        <v>60.565640167553902</v>
      </c>
      <c r="BH6667">
        <v>70.965211766000905</v>
      </c>
      <c r="BI6667">
        <v>77.927375265692902</v>
      </c>
    </row>
    <row r="6668" spans="1:61" x14ac:dyDescent="0.25">
      <c r="A6668" s="10" t="str">
        <f>VLOOKUP(D6668,'Index-Relations'!E:F,2,FALSE)</f>
        <v>ESG</v>
      </c>
      <c r="B6668" t="s">
        <v>3450</v>
      </c>
      <c r="C6668" s="53" t="s">
        <v>3350</v>
      </c>
      <c r="D6668" s="59" t="s">
        <v>3321</v>
      </c>
      <c r="E6668" s="59" t="s">
        <v>10084</v>
      </c>
      <c r="F6668" t="s">
        <v>2225</v>
      </c>
      <c r="G6668" t="s">
        <v>2224</v>
      </c>
      <c r="H6668" t="s">
        <v>2226</v>
      </c>
      <c r="I6668" s="52">
        <v>45505</v>
      </c>
      <c r="J6668" t="s">
        <v>2457</v>
      </c>
      <c r="K6668">
        <v>17</v>
      </c>
      <c r="L6668" s="73">
        <v>72.557086232992901</v>
      </c>
      <c r="M6668">
        <v>17</v>
      </c>
      <c r="N6668">
        <v>1</v>
      </c>
      <c r="O6668" s="73">
        <v>61.018524902737902</v>
      </c>
      <c r="P6668">
        <v>17</v>
      </c>
      <c r="Q6668">
        <v>1</v>
      </c>
      <c r="R6668">
        <v>15</v>
      </c>
      <c r="S6668">
        <v>0.96126281177969697</v>
      </c>
      <c r="T6668">
        <v>47.204407086019401</v>
      </c>
      <c r="U6668">
        <v>0.82518009411967397</v>
      </c>
      <c r="V6668">
        <v>12</v>
      </c>
      <c r="W6668">
        <v>0.25057725379413298</v>
      </c>
      <c r="X6668">
        <v>6</v>
      </c>
      <c r="Y6668">
        <v>15</v>
      </c>
      <c r="Z6668">
        <v>0.98900844817620404</v>
      </c>
      <c r="AA6668">
        <v>129.96127044273001</v>
      </c>
      <c r="AB6668">
        <v>13</v>
      </c>
      <c r="AC6668">
        <v>0.72328140473600799</v>
      </c>
      <c r="AD6668">
        <v>1</v>
      </c>
      <c r="AE6668">
        <v>0.23401711808323999</v>
      </c>
      <c r="AF6668">
        <v>3</v>
      </c>
      <c r="AG6668">
        <v>4.27014771807512E-2</v>
      </c>
      <c r="AH6668">
        <v>9.2938725258818501E-3</v>
      </c>
      <c r="AI6668">
        <v>2</v>
      </c>
      <c r="AJ6668" s="73">
        <v>77.006944848153907</v>
      </c>
      <c r="AK6668">
        <v>17</v>
      </c>
      <c r="AL6668">
        <v>1</v>
      </c>
      <c r="AM6668">
        <v>0</v>
      </c>
      <c r="AN6668">
        <v>0</v>
      </c>
      <c r="AO6668">
        <v>0</v>
      </c>
      <c r="AP6668">
        <v>0</v>
      </c>
      <c r="AQ6668">
        <v>14</v>
      </c>
      <c r="AR6668">
        <v>0.96774833347164002</v>
      </c>
      <c r="AS6668">
        <v>0</v>
      </c>
      <c r="AT6668">
        <v>0</v>
      </c>
      <c r="AU6668">
        <v>0</v>
      </c>
      <c r="AV6668">
        <v>0</v>
      </c>
      <c r="AW6668">
        <v>14</v>
      </c>
      <c r="AX6668">
        <v>0.96774833347164002</v>
      </c>
      <c r="AY6668" s="73">
        <v>69.827912458599002</v>
      </c>
      <c r="AZ6668">
        <v>17</v>
      </c>
      <c r="BA6668">
        <v>1</v>
      </c>
      <c r="BB6668">
        <v>13</v>
      </c>
      <c r="BC6668">
        <v>0.87665472433080405</v>
      </c>
      <c r="BD6668">
        <v>1</v>
      </c>
      <c r="BE6668">
        <v>9.1093609140836196E-2</v>
      </c>
      <c r="BF6668">
        <v>72.557086232992901</v>
      </c>
      <c r="BG6668">
        <v>61.018524902737902</v>
      </c>
      <c r="BH6668">
        <v>69.827912458599002</v>
      </c>
      <c r="BI6668">
        <v>77.006944848153907</v>
      </c>
    </row>
    <row r="6669" spans="1:61" x14ac:dyDescent="0.25">
      <c r="A6669" s="10" t="str">
        <f>VLOOKUP(D6669,'Index-Relations'!E:F,2,FALSE)</f>
        <v>ESG</v>
      </c>
      <c r="B6669" t="s">
        <v>3450</v>
      </c>
      <c r="C6669" s="53" t="s">
        <v>2765</v>
      </c>
      <c r="D6669" s="59" t="s">
        <v>3321</v>
      </c>
      <c r="E6669" s="59" t="s">
        <v>10085</v>
      </c>
      <c r="F6669" t="s">
        <v>2225</v>
      </c>
      <c r="G6669" t="s">
        <v>2224</v>
      </c>
      <c r="H6669" t="s">
        <v>2226</v>
      </c>
      <c r="I6669" s="52">
        <v>45474</v>
      </c>
      <c r="J6669" t="s">
        <v>2457</v>
      </c>
      <c r="K6669">
        <v>17</v>
      </c>
      <c r="L6669" s="73">
        <v>71.934293142811001</v>
      </c>
      <c r="M6669">
        <v>17</v>
      </c>
      <c r="N6669">
        <v>1</v>
      </c>
      <c r="O6669" s="73">
        <v>60.966210555910003</v>
      </c>
      <c r="P6669">
        <v>17</v>
      </c>
      <c r="Q6669">
        <v>1</v>
      </c>
      <c r="R6669">
        <v>15</v>
      </c>
      <c r="S6669">
        <v>0.96133462746294895</v>
      </c>
      <c r="T6669">
        <v>47.681709157927102</v>
      </c>
      <c r="U6669">
        <v>0.82046876683020897</v>
      </c>
      <c r="V6669">
        <v>12</v>
      </c>
      <c r="W6669">
        <v>0.262206541148919</v>
      </c>
      <c r="X6669">
        <v>6</v>
      </c>
      <c r="Y6669">
        <v>15</v>
      </c>
      <c r="Z6669">
        <v>0.98956724381274297</v>
      </c>
      <c r="AA6669">
        <v>128.324974682028</v>
      </c>
      <c r="AB6669">
        <v>13</v>
      </c>
      <c r="AC6669">
        <v>0.70102448587559296</v>
      </c>
      <c r="AD6669">
        <v>1</v>
      </c>
      <c r="AE6669">
        <v>0.25682057484277199</v>
      </c>
      <c r="AF6669">
        <v>3</v>
      </c>
      <c r="AG6669">
        <v>4.2154939281634503E-2</v>
      </c>
      <c r="AH6669">
        <v>9.1329899458332895E-3</v>
      </c>
      <c r="AI6669">
        <v>2</v>
      </c>
      <c r="AJ6669" s="73">
        <v>76.326995429462997</v>
      </c>
      <c r="AK6669">
        <v>17</v>
      </c>
      <c r="AL6669">
        <v>1</v>
      </c>
      <c r="AM6669">
        <v>0</v>
      </c>
      <c r="AN6669">
        <v>0</v>
      </c>
      <c r="AO6669">
        <v>0</v>
      </c>
      <c r="AP6669">
        <v>0</v>
      </c>
      <c r="AQ6669">
        <v>14</v>
      </c>
      <c r="AR6669">
        <v>0.968610792142796</v>
      </c>
      <c r="AS6669">
        <v>0</v>
      </c>
      <c r="AT6669">
        <v>0</v>
      </c>
      <c r="AU6669">
        <v>0</v>
      </c>
      <c r="AV6669">
        <v>0</v>
      </c>
      <c r="AW6669">
        <v>14</v>
      </c>
      <c r="AX6669">
        <v>0.968610792142796</v>
      </c>
      <c r="AY6669" s="73">
        <v>68.957614957089007</v>
      </c>
      <c r="AZ6669">
        <v>17</v>
      </c>
      <c r="BA6669">
        <v>1</v>
      </c>
      <c r="BB6669">
        <v>13</v>
      </c>
      <c r="BC6669">
        <v>0.87506940538898004</v>
      </c>
      <c r="BD6669">
        <v>1</v>
      </c>
      <c r="BE6669">
        <v>9.3541386753816194E-2</v>
      </c>
      <c r="BF6669">
        <v>71.934293142811001</v>
      </c>
      <c r="BG6669">
        <v>60.966210555910003</v>
      </c>
      <c r="BH6669">
        <v>68.957614957089007</v>
      </c>
      <c r="BI6669">
        <v>76.326995429462997</v>
      </c>
    </row>
    <row r="6670" spans="1:61" x14ac:dyDescent="0.25">
      <c r="A6670" s="10" t="str">
        <f>VLOOKUP(D6670,'Index-Relations'!E:F,2,FALSE)</f>
        <v>ESG</v>
      </c>
      <c r="B6670" t="s">
        <v>3450</v>
      </c>
      <c r="C6670" s="53" t="s">
        <v>2766</v>
      </c>
      <c r="D6670" s="59" t="s">
        <v>3321</v>
      </c>
      <c r="E6670" s="59" t="s">
        <v>10086</v>
      </c>
      <c r="F6670" t="s">
        <v>2225</v>
      </c>
      <c r="G6670" t="s">
        <v>2224</v>
      </c>
      <c r="H6670" t="s">
        <v>2226</v>
      </c>
      <c r="I6670" s="52">
        <v>45446</v>
      </c>
      <c r="J6670" t="s">
        <v>2457</v>
      </c>
      <c r="K6670">
        <v>16</v>
      </c>
      <c r="L6670" s="73">
        <v>72.515594940390997</v>
      </c>
      <c r="M6670">
        <v>16</v>
      </c>
      <c r="N6670">
        <v>1</v>
      </c>
      <c r="O6670" s="73">
        <v>61.864869650214999</v>
      </c>
      <c r="P6670">
        <v>16</v>
      </c>
      <c r="Q6670">
        <v>1</v>
      </c>
      <c r="R6670">
        <v>14</v>
      </c>
      <c r="S6670">
        <v>0.96148117779799303</v>
      </c>
      <c r="T6670">
        <v>47.5531930419817</v>
      </c>
      <c r="U6670">
        <v>0.80522692046318201</v>
      </c>
      <c r="V6670">
        <v>11</v>
      </c>
      <c r="W6670">
        <v>0.26168048511949399</v>
      </c>
      <c r="X6670">
        <v>6</v>
      </c>
      <c r="Y6670">
        <v>14</v>
      </c>
      <c r="Z6670">
        <v>0.989446922945448</v>
      </c>
      <c r="AA6670">
        <v>86.271168240048894</v>
      </c>
      <c r="AB6670">
        <v>12</v>
      </c>
      <c r="AC6670">
        <v>0.69507612613554903</v>
      </c>
      <c r="AD6670">
        <v>1</v>
      </c>
      <c r="AE6670">
        <v>0.26280405576893601</v>
      </c>
      <c r="AF6670">
        <v>3</v>
      </c>
      <c r="AG6670">
        <v>4.2119818095513899E-2</v>
      </c>
      <c r="AH6670">
        <v>4.7255771204820799E-3</v>
      </c>
      <c r="AI6670">
        <v>1</v>
      </c>
      <c r="AJ6670" s="73">
        <v>76.380343590430002</v>
      </c>
      <c r="AK6670">
        <v>16</v>
      </c>
      <c r="AL6670">
        <v>1</v>
      </c>
      <c r="AM6670">
        <v>0</v>
      </c>
      <c r="AN6670">
        <v>0</v>
      </c>
      <c r="AO6670">
        <v>0</v>
      </c>
      <c r="AP6670">
        <v>0</v>
      </c>
      <c r="AQ6670">
        <v>14</v>
      </c>
      <c r="AR6670">
        <v>0.989446922945448</v>
      </c>
      <c r="AS6670">
        <v>0</v>
      </c>
      <c r="AT6670">
        <v>0</v>
      </c>
      <c r="AU6670">
        <v>0</v>
      </c>
      <c r="AV6670">
        <v>0</v>
      </c>
      <c r="AW6670">
        <v>14</v>
      </c>
      <c r="AX6670">
        <v>0.989446922945448</v>
      </c>
      <c r="AY6670" s="73">
        <v>69.660728434611997</v>
      </c>
      <c r="AZ6670">
        <v>16</v>
      </c>
      <c r="BA6670">
        <v>1</v>
      </c>
      <c r="BB6670">
        <v>13</v>
      </c>
      <c r="BC6670">
        <v>0.89008655704501505</v>
      </c>
      <c r="BD6670">
        <v>1</v>
      </c>
      <c r="BE6670">
        <v>9.9360365900433401E-2</v>
      </c>
      <c r="BF6670">
        <v>72.515594940390997</v>
      </c>
      <c r="BG6670">
        <v>61.864869650214999</v>
      </c>
      <c r="BH6670">
        <v>69.660728434611997</v>
      </c>
      <c r="BI6670">
        <v>76.380343590430002</v>
      </c>
    </row>
    <row r="6671" spans="1:61" x14ac:dyDescent="0.25">
      <c r="A6671" s="10" t="str">
        <f>VLOOKUP(D6671,'Index-Relations'!E:F,2,FALSE)</f>
        <v>ESG</v>
      </c>
      <c r="B6671" t="s">
        <v>3450</v>
      </c>
      <c r="C6671" s="53" t="s">
        <v>2767</v>
      </c>
      <c r="D6671" s="59" t="s">
        <v>3321</v>
      </c>
      <c r="E6671" s="59" t="s">
        <v>10087</v>
      </c>
      <c r="F6671" t="s">
        <v>2225</v>
      </c>
      <c r="G6671" t="s">
        <v>2224</v>
      </c>
      <c r="H6671" t="s">
        <v>2226</v>
      </c>
      <c r="I6671" s="52">
        <v>45414</v>
      </c>
      <c r="J6671" t="s">
        <v>2457</v>
      </c>
      <c r="K6671">
        <v>16</v>
      </c>
      <c r="L6671" s="73">
        <v>72.6274086104209</v>
      </c>
      <c r="M6671">
        <v>16</v>
      </c>
      <c r="N6671">
        <v>1</v>
      </c>
      <c r="O6671" s="73">
        <v>61.993894689368901</v>
      </c>
      <c r="P6671">
        <v>16</v>
      </c>
      <c r="Q6671">
        <v>1</v>
      </c>
      <c r="R6671">
        <v>14</v>
      </c>
      <c r="S6671">
        <v>0.96355620535075304</v>
      </c>
      <c r="T6671">
        <v>47.537804285094403</v>
      </c>
      <c r="U6671">
        <v>0.82066191600071203</v>
      </c>
      <c r="V6671">
        <v>11</v>
      </c>
      <c r="W6671">
        <v>0.268036662700392</v>
      </c>
      <c r="X6671">
        <v>6</v>
      </c>
      <c r="Y6671">
        <v>14</v>
      </c>
      <c r="Z6671">
        <v>0.98979164109377604</v>
      </c>
      <c r="AA6671">
        <v>86.591812184081107</v>
      </c>
      <c r="AB6671">
        <v>12</v>
      </c>
      <c r="AC6671">
        <v>0.69820532411806602</v>
      </c>
      <c r="AD6671">
        <v>1</v>
      </c>
      <c r="AE6671">
        <v>0.26158185722909</v>
      </c>
      <c r="AF6671">
        <v>3</v>
      </c>
      <c r="AG6671">
        <v>4.0212818652842701E-2</v>
      </c>
      <c r="AH6671">
        <v>5.1979988387951996E-3</v>
      </c>
      <c r="AI6671">
        <v>1</v>
      </c>
      <c r="AJ6671" s="73">
        <v>76.407189741354898</v>
      </c>
      <c r="AK6671">
        <v>16</v>
      </c>
      <c r="AL6671">
        <v>1</v>
      </c>
      <c r="AM6671">
        <v>0</v>
      </c>
      <c r="AN6671">
        <v>0</v>
      </c>
      <c r="AO6671">
        <v>0</v>
      </c>
      <c r="AP6671">
        <v>0</v>
      </c>
      <c r="AQ6671">
        <v>14</v>
      </c>
      <c r="AR6671">
        <v>0.98979164109377604</v>
      </c>
      <c r="AS6671">
        <v>0</v>
      </c>
      <c r="AT6671">
        <v>0</v>
      </c>
      <c r="AU6671">
        <v>0</v>
      </c>
      <c r="AV6671">
        <v>0</v>
      </c>
      <c r="AW6671">
        <v>14</v>
      </c>
      <c r="AX6671">
        <v>0.98979164109377604</v>
      </c>
      <c r="AY6671" s="73">
        <v>69.845434521748004</v>
      </c>
      <c r="AZ6671">
        <v>16</v>
      </c>
      <c r="BA6671">
        <v>1</v>
      </c>
      <c r="BB6671">
        <v>13</v>
      </c>
      <c r="BC6671">
        <v>0.88952888017398002</v>
      </c>
      <c r="BD6671">
        <v>1</v>
      </c>
      <c r="BE6671">
        <v>0.100262760919796</v>
      </c>
      <c r="BF6671">
        <v>72.6274086104209</v>
      </c>
      <c r="BG6671">
        <v>61.993894689368901</v>
      </c>
      <c r="BH6671">
        <v>69.845434521748004</v>
      </c>
      <c r="BI6671">
        <v>76.407189741354898</v>
      </c>
    </row>
    <row r="6672" spans="1:61" x14ac:dyDescent="0.25">
      <c r="A6672" s="10" t="str">
        <f>VLOOKUP(D6672,'Index-Relations'!E:F,2,FALSE)</f>
        <v>ESG</v>
      </c>
      <c r="B6672" t="s">
        <v>3450</v>
      </c>
      <c r="C6672" s="53" t="s">
        <v>2768</v>
      </c>
      <c r="D6672" s="59" t="s">
        <v>3321</v>
      </c>
      <c r="E6672" s="59" t="s">
        <v>10088</v>
      </c>
      <c r="F6672" t="s">
        <v>2225</v>
      </c>
      <c r="G6672" t="s">
        <v>2224</v>
      </c>
      <c r="H6672" t="s">
        <v>2226</v>
      </c>
      <c r="I6672" s="52">
        <v>45383</v>
      </c>
      <c r="J6672" t="s">
        <v>2457</v>
      </c>
      <c r="K6672">
        <v>14</v>
      </c>
      <c r="L6672">
        <v>77.264371738862096</v>
      </c>
      <c r="M6672">
        <v>14</v>
      </c>
      <c r="N6672">
        <v>1</v>
      </c>
      <c r="O6672">
        <v>65.182685497144703</v>
      </c>
      <c r="P6672">
        <v>14</v>
      </c>
      <c r="Q6672">
        <v>1</v>
      </c>
      <c r="R6672">
        <v>13</v>
      </c>
      <c r="S6672">
        <v>0.96643206849450103</v>
      </c>
      <c r="T6672">
        <v>47.241939398575703</v>
      </c>
      <c r="U6672">
        <v>0.96098290438467204</v>
      </c>
      <c r="V6672">
        <v>10</v>
      </c>
      <c r="W6672">
        <v>6.4474952369410393E-2</v>
      </c>
      <c r="X6672">
        <v>6</v>
      </c>
      <c r="Y6672">
        <v>13</v>
      </c>
      <c r="Z6672">
        <v>0.99603768594917197</v>
      </c>
      <c r="AA6672">
        <v>55.202314886063597</v>
      </c>
      <c r="AB6672">
        <v>11</v>
      </c>
      <c r="AC6672">
        <v>0.70561164264832199</v>
      </c>
      <c r="AD6672">
        <v>1</v>
      </c>
      <c r="AE6672">
        <v>0.25685811179535101</v>
      </c>
      <c r="AF6672">
        <v>2</v>
      </c>
      <c r="AG6672">
        <v>3.75302455563261E-2</v>
      </c>
      <c r="AH6672">
        <v>0</v>
      </c>
      <c r="AI6672">
        <v>0</v>
      </c>
      <c r="AJ6672">
        <v>81.760562808391398</v>
      </c>
      <c r="AK6672">
        <v>14</v>
      </c>
      <c r="AL6672">
        <v>1</v>
      </c>
      <c r="AM6672">
        <v>0</v>
      </c>
      <c r="AN6672">
        <v>0</v>
      </c>
      <c r="AO6672">
        <v>0</v>
      </c>
      <c r="AP6672">
        <v>0</v>
      </c>
      <c r="AQ6672">
        <v>13</v>
      </c>
      <c r="AR6672">
        <v>0.99603768594917197</v>
      </c>
      <c r="AS6672">
        <v>0</v>
      </c>
      <c r="AT6672">
        <v>0</v>
      </c>
      <c r="AU6672">
        <v>0</v>
      </c>
      <c r="AV6672">
        <v>0</v>
      </c>
      <c r="AW6672">
        <v>13</v>
      </c>
      <c r="AX6672">
        <v>0.99603768594917197</v>
      </c>
      <c r="AY6672">
        <v>74.932565014367299</v>
      </c>
      <c r="AZ6672">
        <v>14</v>
      </c>
      <c r="BA6672">
        <v>1</v>
      </c>
      <c r="BB6672">
        <v>12</v>
      </c>
      <c r="BC6672">
        <v>0.89123255244711297</v>
      </c>
      <c r="BD6672">
        <v>1</v>
      </c>
      <c r="BE6672">
        <v>0.104805133502058</v>
      </c>
      <c r="BF6672">
        <v>73.253200419937997</v>
      </c>
      <c r="BG6672">
        <v>62.2998383464139</v>
      </c>
      <c r="BH6672">
        <v>70.882502470404006</v>
      </c>
      <c r="BI6672">
        <v>76.878410152762001</v>
      </c>
    </row>
    <row r="6673" spans="1:61" x14ac:dyDescent="0.25">
      <c r="A6673" s="10" t="str">
        <f>VLOOKUP(D6673,'Index-Relations'!E:F,2,FALSE)</f>
        <v>ESG</v>
      </c>
      <c r="B6673" t="s">
        <v>3450</v>
      </c>
      <c r="C6673" s="53" t="s">
        <v>2769</v>
      </c>
      <c r="D6673" s="59" t="s">
        <v>3321</v>
      </c>
      <c r="E6673" s="59" t="s">
        <v>10089</v>
      </c>
      <c r="F6673" t="s">
        <v>2225</v>
      </c>
      <c r="G6673" t="s">
        <v>2224</v>
      </c>
      <c r="H6673" t="s">
        <v>2226</v>
      </c>
      <c r="I6673" s="52">
        <v>45352</v>
      </c>
      <c r="J6673" t="s">
        <v>2457</v>
      </c>
      <c r="K6673">
        <v>14</v>
      </c>
      <c r="L6673">
        <v>77.675532931454796</v>
      </c>
      <c r="M6673">
        <v>14</v>
      </c>
      <c r="N6673">
        <v>1</v>
      </c>
      <c r="O6673">
        <v>65.135096821551599</v>
      </c>
      <c r="P6673">
        <v>14</v>
      </c>
      <c r="Q6673">
        <v>1</v>
      </c>
      <c r="R6673">
        <v>13</v>
      </c>
      <c r="S6673">
        <v>0.96366931767459096</v>
      </c>
      <c r="T6673">
        <v>46.303344307726803</v>
      </c>
      <c r="U6673">
        <v>0.774581077697163</v>
      </c>
      <c r="V6673">
        <v>9</v>
      </c>
      <c r="W6673">
        <v>0.133140778219133</v>
      </c>
      <c r="X6673">
        <v>4</v>
      </c>
      <c r="Y6673">
        <v>13</v>
      </c>
      <c r="Z6673">
        <v>0.995893260909407</v>
      </c>
      <c r="AA6673">
        <v>76.272987839055602</v>
      </c>
      <c r="AB6673">
        <v>11</v>
      </c>
      <c r="AC6673">
        <v>0.71352514085022201</v>
      </c>
      <c r="AD6673">
        <v>1</v>
      </c>
      <c r="AE6673">
        <v>0.24603743773377601</v>
      </c>
      <c r="AF6673">
        <v>2</v>
      </c>
      <c r="AG6673">
        <v>4.0437421416001297E-2</v>
      </c>
      <c r="AH6673">
        <v>0</v>
      </c>
      <c r="AI6673">
        <v>0</v>
      </c>
      <c r="AJ6673">
        <v>82.109465229088698</v>
      </c>
      <c r="AK6673">
        <v>14</v>
      </c>
      <c r="AL6673">
        <v>1</v>
      </c>
      <c r="AM6673">
        <v>0</v>
      </c>
      <c r="AN6673">
        <v>0</v>
      </c>
      <c r="AO6673">
        <v>0</v>
      </c>
      <c r="AP6673">
        <v>0</v>
      </c>
      <c r="AQ6673">
        <v>13</v>
      </c>
      <c r="AR6673">
        <v>0.995893260909407</v>
      </c>
      <c r="AS6673">
        <v>0</v>
      </c>
      <c r="AT6673">
        <v>0</v>
      </c>
      <c r="AU6673">
        <v>0</v>
      </c>
      <c r="AV6673">
        <v>0</v>
      </c>
      <c r="AW6673">
        <v>13</v>
      </c>
      <c r="AX6673">
        <v>0.995893260909407</v>
      </c>
      <c r="AY6673">
        <v>75.531808466088293</v>
      </c>
      <c r="AZ6673">
        <v>14</v>
      </c>
      <c r="BA6673">
        <v>1</v>
      </c>
      <c r="BB6673">
        <v>12</v>
      </c>
      <c r="BC6673">
        <v>0.91366481615931305</v>
      </c>
      <c r="BD6673">
        <v>1</v>
      </c>
      <c r="BE6673">
        <v>8.2228444750093999E-2</v>
      </c>
      <c r="BF6673">
        <v>73.531377815347</v>
      </c>
      <c r="BG6673">
        <v>62.081355728527903</v>
      </c>
      <c r="BH6673">
        <v>71.362080540397002</v>
      </c>
      <c r="BI6673">
        <v>77.161383601146994</v>
      </c>
    </row>
    <row r="6674" spans="1:61" x14ac:dyDescent="0.25">
      <c r="A6674" s="10" t="str">
        <f>VLOOKUP(D6674,'Index-Relations'!E:F,2,FALSE)</f>
        <v>ESG</v>
      </c>
      <c r="B6674" t="s">
        <v>3450</v>
      </c>
      <c r="C6674" s="53" t="s">
        <v>2770</v>
      </c>
      <c r="D6674" s="59" t="s">
        <v>3321</v>
      </c>
      <c r="E6674" s="59" t="s">
        <v>10090</v>
      </c>
      <c r="F6674" t="s">
        <v>2225</v>
      </c>
      <c r="G6674" t="s">
        <v>2224</v>
      </c>
      <c r="H6674" t="s">
        <v>2226</v>
      </c>
      <c r="I6674" s="52">
        <v>45323</v>
      </c>
      <c r="J6674" t="s">
        <v>2457</v>
      </c>
      <c r="K6674">
        <v>14</v>
      </c>
      <c r="L6674">
        <v>77.608232152010899</v>
      </c>
      <c r="M6674">
        <v>14</v>
      </c>
      <c r="N6674">
        <v>1</v>
      </c>
      <c r="O6674">
        <v>65.882437214000802</v>
      </c>
      <c r="P6674">
        <v>14</v>
      </c>
      <c r="Q6674">
        <v>1</v>
      </c>
      <c r="R6674">
        <v>13</v>
      </c>
      <c r="S6674">
        <v>0.96733974854223703</v>
      </c>
      <c r="T6674">
        <v>47.268988466600597</v>
      </c>
      <c r="U6674">
        <v>0.77314527062423499</v>
      </c>
      <c r="V6674">
        <v>9</v>
      </c>
      <c r="W6674">
        <v>0.144621157904784</v>
      </c>
      <c r="X6674">
        <v>4</v>
      </c>
      <c r="Y6674">
        <v>13</v>
      </c>
      <c r="Z6674">
        <v>0.99616592984973595</v>
      </c>
      <c r="AA6674">
        <v>79.036610984842198</v>
      </c>
      <c r="AB6674">
        <v>11</v>
      </c>
      <c r="AC6674">
        <v>0.69745287190757199</v>
      </c>
      <c r="AD6674">
        <v>1</v>
      </c>
      <c r="AE6674">
        <v>0.26605280648440099</v>
      </c>
      <c r="AF6674">
        <v>2</v>
      </c>
      <c r="AG6674">
        <v>3.6494321608026098E-2</v>
      </c>
      <c r="AH6674">
        <v>0</v>
      </c>
      <c r="AI6674">
        <v>0</v>
      </c>
      <c r="AJ6674">
        <v>81.970755261816393</v>
      </c>
      <c r="AK6674">
        <v>14</v>
      </c>
      <c r="AL6674">
        <v>1</v>
      </c>
      <c r="AM6674">
        <v>0</v>
      </c>
      <c r="AN6674">
        <v>0</v>
      </c>
      <c r="AO6674">
        <v>0</v>
      </c>
      <c r="AP6674">
        <v>0</v>
      </c>
      <c r="AQ6674">
        <v>13</v>
      </c>
      <c r="AR6674">
        <v>0.99616592984973595</v>
      </c>
      <c r="AS6674">
        <v>0</v>
      </c>
      <c r="AT6674">
        <v>0</v>
      </c>
      <c r="AU6674">
        <v>0</v>
      </c>
      <c r="AV6674">
        <v>0</v>
      </c>
      <c r="AW6674">
        <v>13</v>
      </c>
      <c r="AX6674">
        <v>0.99616592984973595</v>
      </c>
      <c r="AY6674">
        <v>75.190033509387902</v>
      </c>
      <c r="AZ6674">
        <v>14</v>
      </c>
      <c r="BA6674">
        <v>1</v>
      </c>
      <c r="BB6674">
        <v>12</v>
      </c>
      <c r="BC6674">
        <v>0.90501226516494404</v>
      </c>
      <c r="BD6674">
        <v>1</v>
      </c>
      <c r="BE6674">
        <v>9.1153664684791802E-2</v>
      </c>
      <c r="BF6674">
        <v>73.334880130074893</v>
      </c>
      <c r="BG6674">
        <v>62.803657609806997</v>
      </c>
      <c r="BH6674">
        <v>70.869741772463996</v>
      </c>
      <c r="BI6674">
        <v>76.826665946034893</v>
      </c>
    </row>
    <row r="6675" spans="1:61" x14ac:dyDescent="0.25">
      <c r="A6675" s="10" t="str">
        <f>VLOOKUP(D6675,'Index-Relations'!E:F,2,FALSE)</f>
        <v>BM</v>
      </c>
      <c r="B6675" t="s">
        <v>3450</v>
      </c>
      <c r="C6675" s="53" t="s">
        <v>2760</v>
      </c>
      <c r="D6675" s="59" t="s">
        <v>3322</v>
      </c>
      <c r="E6675" s="59" t="s">
        <v>10091</v>
      </c>
      <c r="F6675" t="s">
        <v>2231</v>
      </c>
      <c r="G6675" t="s">
        <v>2227</v>
      </c>
      <c r="H6675" t="s">
        <v>2232</v>
      </c>
      <c r="I6675" s="52">
        <v>45659</v>
      </c>
      <c r="J6675" t="s">
        <v>2457</v>
      </c>
      <c r="K6675">
        <v>39</v>
      </c>
      <c r="L6675" s="73">
        <v>67.280810098168899</v>
      </c>
      <c r="M6675">
        <v>33</v>
      </c>
      <c r="N6675">
        <v>0.97380726514999005</v>
      </c>
      <c r="O6675" s="73">
        <v>55.704818799956001</v>
      </c>
      <c r="P6675">
        <v>33</v>
      </c>
      <c r="Q6675">
        <v>0.97380726514999005</v>
      </c>
      <c r="R6675">
        <v>23</v>
      </c>
      <c r="S6675">
        <v>0.91656909788625196</v>
      </c>
      <c r="T6675">
        <v>48.006690818240102</v>
      </c>
      <c r="U6675">
        <v>0.76200547726182599</v>
      </c>
      <c r="V6675">
        <v>17</v>
      </c>
      <c r="W6675">
        <v>0.266767669666441</v>
      </c>
      <c r="X6675">
        <v>9</v>
      </c>
      <c r="Y6675">
        <v>20</v>
      </c>
      <c r="Z6675">
        <v>0.92037684131165998</v>
      </c>
      <c r="AA6675">
        <v>145.82574346953299</v>
      </c>
      <c r="AB6675">
        <v>14</v>
      </c>
      <c r="AC6675">
        <v>0.72334740632514904</v>
      </c>
      <c r="AD6675">
        <v>5</v>
      </c>
      <c r="AE6675">
        <v>0.175886648098002</v>
      </c>
      <c r="AF6675">
        <v>20</v>
      </c>
      <c r="AG6675">
        <v>0.100765945576848</v>
      </c>
      <c r="AH6675">
        <v>1.09582975134393E-2</v>
      </c>
      <c r="AI6675">
        <v>3</v>
      </c>
      <c r="AJ6675" s="73">
        <v>72.399255107439998</v>
      </c>
      <c r="AK6675">
        <v>33</v>
      </c>
      <c r="AL6675">
        <v>0.97380726514999005</v>
      </c>
      <c r="AM6675">
        <v>0</v>
      </c>
      <c r="AN6675">
        <v>0</v>
      </c>
      <c r="AO6675">
        <v>0</v>
      </c>
      <c r="AP6675">
        <v>0</v>
      </c>
      <c r="AQ6675">
        <v>20</v>
      </c>
      <c r="AR6675">
        <v>0.91060342909298897</v>
      </c>
      <c r="AS6675">
        <v>0</v>
      </c>
      <c r="AT6675">
        <v>0</v>
      </c>
      <c r="AU6675">
        <v>0</v>
      </c>
      <c r="AV6675">
        <v>0</v>
      </c>
      <c r="AW6675">
        <v>20</v>
      </c>
      <c r="AX6675">
        <v>0.91060342909298897</v>
      </c>
      <c r="AY6675" s="73">
        <v>64.856225948181006</v>
      </c>
      <c r="AZ6675">
        <v>33</v>
      </c>
      <c r="BA6675">
        <v>0.97380726514999005</v>
      </c>
      <c r="BB6675">
        <v>18</v>
      </c>
      <c r="BC6675">
        <v>0.76035120785592603</v>
      </c>
      <c r="BD6675">
        <v>2</v>
      </c>
      <c r="BE6675">
        <v>0.150252221237063</v>
      </c>
      <c r="BF6675">
        <v>67.280810098168899</v>
      </c>
      <c r="BG6675">
        <v>55.704818799956001</v>
      </c>
      <c r="BH6675">
        <v>64.856225948181006</v>
      </c>
      <c r="BI6675">
        <v>72.399255107439998</v>
      </c>
    </row>
    <row r="6676" spans="1:61" x14ac:dyDescent="0.25">
      <c r="A6676" s="10" t="str">
        <f>VLOOKUP(D6676,'Index-Relations'!E:F,2,FALSE)</f>
        <v>BM</v>
      </c>
      <c r="B6676" t="s">
        <v>3450</v>
      </c>
      <c r="C6676" s="53" t="s">
        <v>2761</v>
      </c>
      <c r="D6676" s="59" t="s">
        <v>3322</v>
      </c>
      <c r="E6676" s="59" t="s">
        <v>10092</v>
      </c>
      <c r="F6676" t="s">
        <v>2231</v>
      </c>
      <c r="G6676" t="s">
        <v>2227</v>
      </c>
      <c r="H6676" t="s">
        <v>2232</v>
      </c>
      <c r="I6676" s="52">
        <v>45628</v>
      </c>
      <c r="J6676" t="s">
        <v>2457</v>
      </c>
      <c r="K6676">
        <v>39</v>
      </c>
      <c r="L6676" s="73">
        <v>67.413445388859998</v>
      </c>
      <c r="M6676">
        <v>33</v>
      </c>
      <c r="N6676">
        <v>0.97174736615131596</v>
      </c>
      <c r="O6676" s="73">
        <v>55.2876261150329</v>
      </c>
      <c r="P6676">
        <v>33</v>
      </c>
      <c r="Q6676">
        <v>0.97174736615131596</v>
      </c>
      <c r="R6676">
        <v>23</v>
      </c>
      <c r="S6676">
        <v>0.91200793806079805</v>
      </c>
      <c r="T6676">
        <v>47.749136755343798</v>
      </c>
      <c r="U6676">
        <v>0.79829507054315696</v>
      </c>
      <c r="V6676">
        <v>17</v>
      </c>
      <c r="W6676">
        <v>0.28556360306216699</v>
      </c>
      <c r="X6676">
        <v>9</v>
      </c>
      <c r="Y6676">
        <v>20</v>
      </c>
      <c r="Z6676">
        <v>0.91765444607185098</v>
      </c>
      <c r="AA6676">
        <v>129.20512345833399</v>
      </c>
      <c r="AB6676">
        <v>14</v>
      </c>
      <c r="AC6676">
        <v>0.72837836703771297</v>
      </c>
      <c r="AD6676">
        <v>5</v>
      </c>
      <c r="AE6676">
        <v>0.16695897385461</v>
      </c>
      <c r="AF6676">
        <v>20</v>
      </c>
      <c r="AG6676">
        <v>0.104662659107676</v>
      </c>
      <c r="AH6676">
        <v>1.01047085945009E-2</v>
      </c>
      <c r="AI6676">
        <v>3</v>
      </c>
      <c r="AJ6676" s="73">
        <v>72.574598457349893</v>
      </c>
      <c r="AK6676">
        <v>33</v>
      </c>
      <c r="AL6676">
        <v>0.97174736615131596</v>
      </c>
      <c r="AM6676">
        <v>0</v>
      </c>
      <c r="AN6676">
        <v>0</v>
      </c>
      <c r="AO6676">
        <v>0</v>
      </c>
      <c r="AP6676">
        <v>0</v>
      </c>
      <c r="AQ6676">
        <v>20</v>
      </c>
      <c r="AR6676">
        <v>0.910481842664709</v>
      </c>
      <c r="AS6676">
        <v>0</v>
      </c>
      <c r="AT6676">
        <v>0</v>
      </c>
      <c r="AU6676">
        <v>0</v>
      </c>
      <c r="AV6676">
        <v>0</v>
      </c>
      <c r="AW6676">
        <v>20</v>
      </c>
      <c r="AX6676">
        <v>0.910481842664709</v>
      </c>
      <c r="AY6676" s="73">
        <v>65.202775162348999</v>
      </c>
      <c r="AZ6676">
        <v>33</v>
      </c>
      <c r="BA6676">
        <v>0.97174736615131596</v>
      </c>
      <c r="BB6676">
        <v>18</v>
      </c>
      <c r="BC6676">
        <v>0.755923179629027</v>
      </c>
      <c r="BD6676">
        <v>2</v>
      </c>
      <c r="BE6676">
        <v>0.154558663035682</v>
      </c>
      <c r="BF6676">
        <v>67.413445388859998</v>
      </c>
      <c r="BG6676">
        <v>55.2876261150329</v>
      </c>
      <c r="BH6676">
        <v>65.202775162348999</v>
      </c>
      <c r="BI6676">
        <v>72.574598457349893</v>
      </c>
    </row>
    <row r="6677" spans="1:61" x14ac:dyDescent="0.25">
      <c r="A6677" s="10" t="str">
        <f>VLOOKUP(D6677,'Index-Relations'!E:F,2,FALSE)</f>
        <v>BM</v>
      </c>
      <c r="B6677" t="s">
        <v>3450</v>
      </c>
      <c r="C6677" s="53" t="s">
        <v>2762</v>
      </c>
      <c r="D6677" s="59" t="s">
        <v>3322</v>
      </c>
      <c r="E6677" s="59" t="s">
        <v>10093</v>
      </c>
      <c r="F6677" t="s">
        <v>2231</v>
      </c>
      <c r="G6677" t="s">
        <v>2227</v>
      </c>
      <c r="H6677" t="s">
        <v>2232</v>
      </c>
      <c r="I6677" s="52">
        <v>45600</v>
      </c>
      <c r="J6677" t="s">
        <v>2457</v>
      </c>
      <c r="K6677">
        <v>39</v>
      </c>
      <c r="L6677" s="73">
        <v>66.886309347808904</v>
      </c>
      <c r="M6677">
        <v>33</v>
      </c>
      <c r="N6677">
        <v>0.97076872161184002</v>
      </c>
      <c r="O6677" s="73">
        <v>55.086317272776903</v>
      </c>
      <c r="P6677">
        <v>33</v>
      </c>
      <c r="Q6677">
        <v>0.97076872161184002</v>
      </c>
      <c r="R6677">
        <v>23</v>
      </c>
      <c r="S6677">
        <v>0.898333324478234</v>
      </c>
      <c r="T6677">
        <v>48.173305141808399</v>
      </c>
      <c r="U6677">
        <v>0.795546601936575</v>
      </c>
      <c r="V6677">
        <v>17</v>
      </c>
      <c r="W6677">
        <v>0.28434335439449698</v>
      </c>
      <c r="X6677">
        <v>9</v>
      </c>
      <c r="Y6677">
        <v>20</v>
      </c>
      <c r="Z6677">
        <v>0.90401085577304996</v>
      </c>
      <c r="AA6677">
        <v>127.54249552592</v>
      </c>
      <c r="AB6677">
        <v>14</v>
      </c>
      <c r="AC6677">
        <v>0.71208277746737003</v>
      </c>
      <c r="AD6677">
        <v>5</v>
      </c>
      <c r="AE6677">
        <v>0.170755668148491</v>
      </c>
      <c r="AF6677">
        <v>20</v>
      </c>
      <c r="AG6677">
        <v>0.117161554384137</v>
      </c>
      <c r="AH6677">
        <v>1.03243327624501E-2</v>
      </c>
      <c r="AI6677">
        <v>3</v>
      </c>
      <c r="AJ6677" s="73">
        <v>72.255668263125003</v>
      </c>
      <c r="AK6677">
        <v>33</v>
      </c>
      <c r="AL6677">
        <v>0.97076872161184002</v>
      </c>
      <c r="AM6677">
        <v>0</v>
      </c>
      <c r="AN6677">
        <v>0</v>
      </c>
      <c r="AO6677">
        <v>0</v>
      </c>
      <c r="AP6677">
        <v>0</v>
      </c>
      <c r="AQ6677">
        <v>20</v>
      </c>
      <c r="AR6677">
        <v>0.91311302595216703</v>
      </c>
      <c r="AS6677">
        <v>0</v>
      </c>
      <c r="AT6677">
        <v>0</v>
      </c>
      <c r="AU6677">
        <v>0</v>
      </c>
      <c r="AV6677">
        <v>0</v>
      </c>
      <c r="AW6677">
        <v>20</v>
      </c>
      <c r="AX6677">
        <v>0.91311302595216703</v>
      </c>
      <c r="AY6677" s="73">
        <v>64.556612863781993</v>
      </c>
      <c r="AZ6677">
        <v>33</v>
      </c>
      <c r="BA6677">
        <v>0.97076872161184002</v>
      </c>
      <c r="BB6677">
        <v>18</v>
      </c>
      <c r="BC6677">
        <v>0.754630217113616</v>
      </c>
      <c r="BD6677">
        <v>2</v>
      </c>
      <c r="BE6677">
        <v>0.15848280883855101</v>
      </c>
      <c r="BF6677">
        <v>66.886309347808904</v>
      </c>
      <c r="BG6677">
        <v>55.086317272776903</v>
      </c>
      <c r="BH6677">
        <v>64.556612863781993</v>
      </c>
      <c r="BI6677">
        <v>72.255668263125003</v>
      </c>
    </row>
    <row r="6678" spans="1:61" x14ac:dyDescent="0.25">
      <c r="A6678" s="10" t="str">
        <f>VLOOKUP(D6678,'Index-Relations'!E:F,2,FALSE)</f>
        <v>BM</v>
      </c>
      <c r="B6678" t="s">
        <v>3450</v>
      </c>
      <c r="C6678" s="53" t="s">
        <v>2763</v>
      </c>
      <c r="D6678" s="59" t="s">
        <v>3322</v>
      </c>
      <c r="E6678" s="59" t="s">
        <v>10094</v>
      </c>
      <c r="F6678" t="s">
        <v>2231</v>
      </c>
      <c r="G6678" t="s">
        <v>2227</v>
      </c>
      <c r="H6678" t="s">
        <v>2232</v>
      </c>
      <c r="I6678" s="52">
        <v>45566</v>
      </c>
      <c r="J6678" t="s">
        <v>2457</v>
      </c>
      <c r="K6678">
        <v>39</v>
      </c>
      <c r="L6678" s="73">
        <v>66.799044978630903</v>
      </c>
      <c r="M6678">
        <v>33</v>
      </c>
      <c r="N6678">
        <v>0.97152464033001995</v>
      </c>
      <c r="O6678" s="73">
        <v>55.160275546820898</v>
      </c>
      <c r="P6678">
        <v>33</v>
      </c>
      <c r="Q6678">
        <v>0.97152464033001995</v>
      </c>
      <c r="R6678">
        <v>23</v>
      </c>
      <c r="S6678">
        <v>0.89739676634827703</v>
      </c>
      <c r="T6678">
        <v>48.477700009972303</v>
      </c>
      <c r="U6678">
        <v>0.79397108797025595</v>
      </c>
      <c r="V6678">
        <v>17</v>
      </c>
      <c r="W6678">
        <v>0.28949122747897499</v>
      </c>
      <c r="X6678">
        <v>9</v>
      </c>
      <c r="Y6678">
        <v>20</v>
      </c>
      <c r="Z6678">
        <v>0.90261420827025995</v>
      </c>
      <c r="AA6678">
        <v>124.972950354557</v>
      </c>
      <c r="AB6678">
        <v>14</v>
      </c>
      <c r="AC6678">
        <v>0.704643787048851</v>
      </c>
      <c r="AD6678">
        <v>5</v>
      </c>
      <c r="AE6678">
        <v>0.176994063658301</v>
      </c>
      <c r="AF6678">
        <v>20</v>
      </c>
      <c r="AG6678">
        <v>0.118362149292847</v>
      </c>
      <c r="AH6678">
        <v>1.01361820182583E-2</v>
      </c>
      <c r="AI6678">
        <v>3</v>
      </c>
      <c r="AJ6678" s="73">
        <v>72.192165945456907</v>
      </c>
      <c r="AK6678">
        <v>33</v>
      </c>
      <c r="AL6678">
        <v>0.97152464033001995</v>
      </c>
      <c r="AM6678">
        <v>0</v>
      </c>
      <c r="AN6678">
        <v>0</v>
      </c>
      <c r="AO6678">
        <v>0</v>
      </c>
      <c r="AP6678">
        <v>0</v>
      </c>
      <c r="AQ6678">
        <v>20</v>
      </c>
      <c r="AR6678">
        <v>0.91341146384154004</v>
      </c>
      <c r="AS6678">
        <v>0</v>
      </c>
      <c r="AT6678">
        <v>0</v>
      </c>
      <c r="AU6678">
        <v>0</v>
      </c>
      <c r="AV6678">
        <v>0</v>
      </c>
      <c r="AW6678">
        <v>20</v>
      </c>
      <c r="AX6678">
        <v>0.91341146384154004</v>
      </c>
      <c r="AY6678" s="73">
        <v>64.373956606802906</v>
      </c>
      <c r="AZ6678">
        <v>33</v>
      </c>
      <c r="BA6678">
        <v>0.97152464033001995</v>
      </c>
      <c r="BB6678">
        <v>18</v>
      </c>
      <c r="BC6678">
        <v>0.74983094630212499</v>
      </c>
      <c r="BD6678">
        <v>2</v>
      </c>
      <c r="BE6678">
        <v>0.16358051753941499</v>
      </c>
      <c r="BF6678">
        <v>66.799044978630903</v>
      </c>
      <c r="BG6678">
        <v>55.160275546820898</v>
      </c>
      <c r="BH6678">
        <v>64.373956606802906</v>
      </c>
      <c r="BI6678">
        <v>72.192165945456907</v>
      </c>
    </row>
    <row r="6679" spans="1:61" x14ac:dyDescent="0.25">
      <c r="A6679" s="10" t="str">
        <f>VLOOKUP(D6679,'Index-Relations'!E:F,2,FALSE)</f>
        <v>BM</v>
      </c>
      <c r="B6679" t="s">
        <v>3450</v>
      </c>
      <c r="C6679" s="53" t="s">
        <v>2764</v>
      </c>
      <c r="D6679" s="59" t="s">
        <v>3322</v>
      </c>
      <c r="E6679" s="59" t="s">
        <v>10095</v>
      </c>
      <c r="F6679" t="s">
        <v>2231</v>
      </c>
      <c r="G6679" t="s">
        <v>2227</v>
      </c>
      <c r="H6679" t="s">
        <v>2232</v>
      </c>
      <c r="I6679" s="52">
        <v>45537</v>
      </c>
      <c r="J6679" t="s">
        <v>2457</v>
      </c>
      <c r="K6679">
        <v>34</v>
      </c>
      <c r="L6679" s="73">
        <v>66.146298792453905</v>
      </c>
      <c r="M6679">
        <v>31</v>
      </c>
      <c r="N6679">
        <v>0.98405117923174201</v>
      </c>
      <c r="O6679" s="73">
        <v>53.917314837652903</v>
      </c>
      <c r="P6679">
        <v>31</v>
      </c>
      <c r="Q6679">
        <v>0.98405117923174201</v>
      </c>
      <c r="R6679">
        <v>22</v>
      </c>
      <c r="S6679">
        <v>0.90810716865393104</v>
      </c>
      <c r="T6679">
        <v>47.549228012939601</v>
      </c>
      <c r="U6679">
        <v>0.78608978189535295</v>
      </c>
      <c r="V6679">
        <v>16</v>
      </c>
      <c r="W6679">
        <v>0.300040674924752</v>
      </c>
      <c r="X6679">
        <v>9</v>
      </c>
      <c r="Y6679">
        <v>19</v>
      </c>
      <c r="Z6679">
        <v>0.91094363517682597</v>
      </c>
      <c r="AA6679">
        <v>110.102806100994</v>
      </c>
      <c r="AB6679">
        <v>14</v>
      </c>
      <c r="AC6679">
        <v>0.70374902389662897</v>
      </c>
      <c r="AD6679">
        <v>4</v>
      </c>
      <c r="AE6679">
        <v>0.186542187510465</v>
      </c>
      <c r="AF6679">
        <v>16</v>
      </c>
      <c r="AG6679">
        <v>0.109708788592905</v>
      </c>
      <c r="AH6679">
        <v>8.0675849474968492E-3</v>
      </c>
      <c r="AI6679">
        <v>3</v>
      </c>
      <c r="AJ6679" s="73">
        <v>71.307621303370993</v>
      </c>
      <c r="AK6679">
        <v>31</v>
      </c>
      <c r="AL6679">
        <v>0.98405117923174201</v>
      </c>
      <c r="AM6679">
        <v>0</v>
      </c>
      <c r="AN6679">
        <v>0</v>
      </c>
      <c r="AO6679">
        <v>0</v>
      </c>
      <c r="AP6679">
        <v>0</v>
      </c>
      <c r="AQ6679">
        <v>19</v>
      </c>
      <c r="AR6679">
        <v>0.92299654472867598</v>
      </c>
      <c r="AS6679">
        <v>0</v>
      </c>
      <c r="AT6679">
        <v>0</v>
      </c>
      <c r="AU6679">
        <v>0</v>
      </c>
      <c r="AV6679">
        <v>0</v>
      </c>
      <c r="AW6679">
        <v>19</v>
      </c>
      <c r="AX6679">
        <v>0.92299654472867598</v>
      </c>
      <c r="AY6679" s="73">
        <v>64.093280165245901</v>
      </c>
      <c r="AZ6679">
        <v>31</v>
      </c>
      <c r="BA6679">
        <v>0.98405117923174201</v>
      </c>
      <c r="BB6679">
        <v>17</v>
      </c>
      <c r="BC6679">
        <v>0.77445649845095099</v>
      </c>
      <c r="BD6679">
        <v>2</v>
      </c>
      <c r="BE6679">
        <v>0.14854004627772399</v>
      </c>
      <c r="BF6679">
        <v>66.146298792453905</v>
      </c>
      <c r="BG6679">
        <v>53.917314837652903</v>
      </c>
      <c r="BH6679">
        <v>64.093280165245901</v>
      </c>
      <c r="BI6679">
        <v>71.307621303370993</v>
      </c>
    </row>
    <row r="6680" spans="1:61" x14ac:dyDescent="0.25">
      <c r="A6680" s="10" t="str">
        <f>VLOOKUP(D6680,'Index-Relations'!E:F,2,FALSE)</f>
        <v>BM</v>
      </c>
      <c r="B6680" t="s">
        <v>3450</v>
      </c>
      <c r="C6680" s="53" t="s">
        <v>3350</v>
      </c>
      <c r="D6680" s="59" t="s">
        <v>3322</v>
      </c>
      <c r="E6680" s="59" t="s">
        <v>10096</v>
      </c>
      <c r="F6680" t="s">
        <v>2231</v>
      </c>
      <c r="G6680" t="s">
        <v>2227</v>
      </c>
      <c r="H6680" t="s">
        <v>2232</v>
      </c>
      <c r="I6680" s="52">
        <v>45505</v>
      </c>
      <c r="J6680" t="s">
        <v>2457</v>
      </c>
      <c r="K6680">
        <v>34</v>
      </c>
      <c r="L6680" s="73">
        <v>65.668836484316003</v>
      </c>
      <c r="M6680">
        <v>31</v>
      </c>
      <c r="N6680">
        <v>0.98271426465474598</v>
      </c>
      <c r="O6680" s="73">
        <v>54.411920179349998</v>
      </c>
      <c r="P6680">
        <v>31</v>
      </c>
      <c r="Q6680">
        <v>0.98271426465474598</v>
      </c>
      <c r="R6680">
        <v>22</v>
      </c>
      <c r="S6680">
        <v>0.90824729151845895</v>
      </c>
      <c r="T6680">
        <v>48.2773694790232</v>
      </c>
      <c r="U6680">
        <v>0.80741844179331501</v>
      </c>
      <c r="V6680">
        <v>16</v>
      </c>
      <c r="W6680">
        <v>0.317089055096132</v>
      </c>
      <c r="X6680">
        <v>9</v>
      </c>
      <c r="Y6680">
        <v>19</v>
      </c>
      <c r="Z6680">
        <v>0.91362795874346203</v>
      </c>
      <c r="AA6680">
        <v>109.744414316575</v>
      </c>
      <c r="AB6680">
        <v>14</v>
      </c>
      <c r="AC6680">
        <v>0.67622102827546404</v>
      </c>
      <c r="AD6680">
        <v>4</v>
      </c>
      <c r="AE6680">
        <v>0.21555112882545499</v>
      </c>
      <c r="AF6680">
        <v>16</v>
      </c>
      <c r="AG6680">
        <v>0.108227842899079</v>
      </c>
      <c r="AH6680">
        <v>8.1594008555735294E-3</v>
      </c>
      <c r="AI6680">
        <v>3</v>
      </c>
      <c r="AJ6680" s="73">
        <v>70.672641636540007</v>
      </c>
      <c r="AK6680">
        <v>31</v>
      </c>
      <c r="AL6680">
        <v>0.98271426465474598</v>
      </c>
      <c r="AM6680">
        <v>0</v>
      </c>
      <c r="AN6680">
        <v>0</v>
      </c>
      <c r="AO6680">
        <v>0</v>
      </c>
      <c r="AP6680">
        <v>0</v>
      </c>
      <c r="AQ6680">
        <v>19</v>
      </c>
      <c r="AR6680">
        <v>0.92237619056401099</v>
      </c>
      <c r="AS6680">
        <v>0</v>
      </c>
      <c r="AT6680">
        <v>0</v>
      </c>
      <c r="AU6680">
        <v>0</v>
      </c>
      <c r="AV6680">
        <v>0</v>
      </c>
      <c r="AW6680">
        <v>19</v>
      </c>
      <c r="AX6680">
        <v>0.92237619056401099</v>
      </c>
      <c r="AY6680" s="73">
        <v>63.263036341741902</v>
      </c>
      <c r="AZ6680">
        <v>31</v>
      </c>
      <c r="BA6680">
        <v>0.98271426465474598</v>
      </c>
      <c r="BB6680">
        <v>17</v>
      </c>
      <c r="BC6680">
        <v>0.77440397058434995</v>
      </c>
      <c r="BD6680">
        <v>2</v>
      </c>
      <c r="BE6680">
        <v>0.14797221997966101</v>
      </c>
      <c r="BF6680">
        <v>65.668836484316003</v>
      </c>
      <c r="BG6680">
        <v>54.411920179349998</v>
      </c>
      <c r="BH6680">
        <v>63.263036341741902</v>
      </c>
      <c r="BI6680">
        <v>70.672641636540007</v>
      </c>
    </row>
    <row r="6681" spans="1:61" x14ac:dyDescent="0.25">
      <c r="A6681" s="10" t="str">
        <f>VLOOKUP(D6681,'Index-Relations'!E:F,2,FALSE)</f>
        <v>BM</v>
      </c>
      <c r="B6681" t="s">
        <v>3450</v>
      </c>
      <c r="C6681" s="53" t="s">
        <v>2765</v>
      </c>
      <c r="D6681" s="59" t="s">
        <v>3322</v>
      </c>
      <c r="E6681" s="59" t="s">
        <v>10097</v>
      </c>
      <c r="F6681" t="s">
        <v>2231</v>
      </c>
      <c r="G6681" t="s">
        <v>2227</v>
      </c>
      <c r="H6681" t="s">
        <v>2232</v>
      </c>
      <c r="I6681" s="52">
        <v>45474</v>
      </c>
      <c r="J6681" t="s">
        <v>2457</v>
      </c>
      <c r="K6681">
        <v>34</v>
      </c>
      <c r="L6681" s="73">
        <v>65.214278298189001</v>
      </c>
      <c r="M6681">
        <v>31</v>
      </c>
      <c r="N6681">
        <v>0.98048658388445697</v>
      </c>
      <c r="O6681" s="73">
        <v>54.469868414899899</v>
      </c>
      <c r="P6681">
        <v>31</v>
      </c>
      <c r="Q6681">
        <v>0.98048658388445697</v>
      </c>
      <c r="R6681">
        <v>22</v>
      </c>
      <c r="S6681">
        <v>0.90623449975727299</v>
      </c>
      <c r="T6681">
        <v>48.738963755594803</v>
      </c>
      <c r="U6681">
        <v>0.80173227815602599</v>
      </c>
      <c r="V6681">
        <v>16</v>
      </c>
      <c r="W6681">
        <v>0.324641624962002</v>
      </c>
      <c r="X6681">
        <v>9</v>
      </c>
      <c r="Y6681">
        <v>19</v>
      </c>
      <c r="Z6681">
        <v>0.91212506845641605</v>
      </c>
      <c r="AA6681">
        <v>108.220978063402</v>
      </c>
      <c r="AB6681">
        <v>14</v>
      </c>
      <c r="AC6681">
        <v>0.65755272894037098</v>
      </c>
      <c r="AD6681">
        <v>4</v>
      </c>
      <c r="AE6681">
        <v>0.23270888789907301</v>
      </c>
      <c r="AF6681">
        <v>16</v>
      </c>
      <c r="AG6681">
        <v>0.10973838316055499</v>
      </c>
      <c r="AH6681">
        <v>8.0528918417299301E-3</v>
      </c>
      <c r="AI6681">
        <v>3</v>
      </c>
      <c r="AJ6681" s="73">
        <v>70.173638528851995</v>
      </c>
      <c r="AK6681">
        <v>31</v>
      </c>
      <c r="AL6681">
        <v>0.98048658388445697</v>
      </c>
      <c r="AM6681">
        <v>0</v>
      </c>
      <c r="AN6681">
        <v>0</v>
      </c>
      <c r="AO6681">
        <v>0</v>
      </c>
      <c r="AP6681">
        <v>0</v>
      </c>
      <c r="AQ6681">
        <v>19</v>
      </c>
      <c r="AR6681">
        <v>0.921003559850329</v>
      </c>
      <c r="AS6681">
        <v>0</v>
      </c>
      <c r="AT6681">
        <v>0</v>
      </c>
      <c r="AU6681">
        <v>0</v>
      </c>
      <c r="AV6681">
        <v>0</v>
      </c>
      <c r="AW6681">
        <v>19</v>
      </c>
      <c r="AX6681">
        <v>0.921003559850329</v>
      </c>
      <c r="AY6681" s="73">
        <v>62.5861057576059</v>
      </c>
      <c r="AZ6681">
        <v>31</v>
      </c>
      <c r="BA6681">
        <v>0.98048658388445697</v>
      </c>
      <c r="BB6681">
        <v>17</v>
      </c>
      <c r="BC6681">
        <v>0.77034520601724499</v>
      </c>
      <c r="BD6681">
        <v>2</v>
      </c>
      <c r="BE6681">
        <v>0.15065835383308401</v>
      </c>
      <c r="BF6681">
        <v>65.214278298189001</v>
      </c>
      <c r="BG6681">
        <v>54.469868414899899</v>
      </c>
      <c r="BH6681">
        <v>62.5861057576059</v>
      </c>
      <c r="BI6681">
        <v>70.173638528851995</v>
      </c>
    </row>
    <row r="6682" spans="1:61" x14ac:dyDescent="0.25">
      <c r="A6682" s="10" t="str">
        <f>VLOOKUP(D6682,'Index-Relations'!E:F,2,FALSE)</f>
        <v>BM</v>
      </c>
      <c r="B6682" t="s">
        <v>3450</v>
      </c>
      <c r="C6682" s="53" t="s">
        <v>2766</v>
      </c>
      <c r="D6682" s="59" t="s">
        <v>3322</v>
      </c>
      <c r="E6682" s="59" t="s">
        <v>10098</v>
      </c>
      <c r="F6682" t="s">
        <v>2231</v>
      </c>
      <c r="G6682" t="s">
        <v>2227</v>
      </c>
      <c r="H6682" t="s">
        <v>2232</v>
      </c>
      <c r="I6682" s="52">
        <v>45446</v>
      </c>
      <c r="J6682" t="s">
        <v>2457</v>
      </c>
      <c r="K6682">
        <v>34</v>
      </c>
      <c r="L6682" s="73">
        <v>66.310849983710995</v>
      </c>
      <c r="M6682">
        <v>31</v>
      </c>
      <c r="N6682">
        <v>0.98233714323640098</v>
      </c>
      <c r="O6682" s="73">
        <v>55.816610941356998</v>
      </c>
      <c r="P6682">
        <v>31</v>
      </c>
      <c r="Q6682">
        <v>0.98233714323640098</v>
      </c>
      <c r="R6682">
        <v>22</v>
      </c>
      <c r="S6682">
        <v>0.91404010053046203</v>
      </c>
      <c r="T6682">
        <v>49.8807371680698</v>
      </c>
      <c r="U6682">
        <v>0.79873476646817698</v>
      </c>
      <c r="V6682">
        <v>16</v>
      </c>
      <c r="W6682">
        <v>0.32465092134531098</v>
      </c>
      <c r="X6682">
        <v>9</v>
      </c>
      <c r="Y6682">
        <v>19</v>
      </c>
      <c r="Z6682">
        <v>0.91925926544941405</v>
      </c>
      <c r="AA6682">
        <v>102.62370442972301</v>
      </c>
      <c r="AB6682">
        <v>14</v>
      </c>
      <c r="AC6682">
        <v>0.67205749767817802</v>
      </c>
      <c r="AD6682">
        <v>4</v>
      </c>
      <c r="AE6682">
        <v>0.22619583254188899</v>
      </c>
      <c r="AF6682">
        <v>16</v>
      </c>
      <c r="AG6682">
        <v>0.10174666977993101</v>
      </c>
      <c r="AH6682">
        <v>7.9175875812990699E-3</v>
      </c>
      <c r="AI6682">
        <v>3</v>
      </c>
      <c r="AJ6682" s="73">
        <v>71.398605427144901</v>
      </c>
      <c r="AK6682">
        <v>31</v>
      </c>
      <c r="AL6682">
        <v>0.98233714323640098</v>
      </c>
      <c r="AM6682">
        <v>0</v>
      </c>
      <c r="AN6682">
        <v>0</v>
      </c>
      <c r="AO6682">
        <v>0</v>
      </c>
      <c r="AP6682">
        <v>0</v>
      </c>
      <c r="AQ6682">
        <v>19</v>
      </c>
      <c r="AR6682">
        <v>0.92520915098086198</v>
      </c>
      <c r="AS6682">
        <v>0</v>
      </c>
      <c r="AT6682">
        <v>0</v>
      </c>
      <c r="AU6682">
        <v>0</v>
      </c>
      <c r="AV6682">
        <v>0</v>
      </c>
      <c r="AW6682">
        <v>19</v>
      </c>
      <c r="AX6682">
        <v>0.92520915098086198</v>
      </c>
      <c r="AY6682" s="73">
        <v>63.482778041449997</v>
      </c>
      <c r="AZ6682">
        <v>31</v>
      </c>
      <c r="BA6682">
        <v>0.98233714323640098</v>
      </c>
      <c r="BB6682">
        <v>17</v>
      </c>
      <c r="BC6682">
        <v>0.73655651163944502</v>
      </c>
      <c r="BD6682">
        <v>2</v>
      </c>
      <c r="BE6682">
        <v>0.18865263934141699</v>
      </c>
      <c r="BF6682">
        <v>66.310849983710995</v>
      </c>
      <c r="BG6682">
        <v>55.816610941356998</v>
      </c>
      <c r="BH6682">
        <v>63.482778041449997</v>
      </c>
      <c r="BI6682">
        <v>71.398605427144901</v>
      </c>
    </row>
    <row r="6683" spans="1:61" x14ac:dyDescent="0.25">
      <c r="A6683" s="10" t="str">
        <f>VLOOKUP(D6683,'Index-Relations'!E:F,2,FALSE)</f>
        <v>BM</v>
      </c>
      <c r="B6683" t="s">
        <v>3450</v>
      </c>
      <c r="C6683" s="53" t="s">
        <v>2767</v>
      </c>
      <c r="D6683" s="59" t="s">
        <v>3322</v>
      </c>
      <c r="E6683" s="59" t="s">
        <v>10099</v>
      </c>
      <c r="F6683" t="s">
        <v>2231</v>
      </c>
      <c r="G6683" t="s">
        <v>2227</v>
      </c>
      <c r="H6683" t="s">
        <v>2232</v>
      </c>
      <c r="I6683" s="52">
        <v>45414</v>
      </c>
      <c r="J6683" t="s">
        <v>2457</v>
      </c>
      <c r="K6683">
        <v>33</v>
      </c>
      <c r="L6683" s="73">
        <v>66.599936458499002</v>
      </c>
      <c r="M6683">
        <v>31</v>
      </c>
      <c r="N6683">
        <v>0.99609180849747003</v>
      </c>
      <c r="O6683" s="73">
        <v>56.060770344646997</v>
      </c>
      <c r="P6683">
        <v>31</v>
      </c>
      <c r="Q6683">
        <v>0.99609180849747003</v>
      </c>
      <c r="R6683">
        <v>22</v>
      </c>
      <c r="S6683">
        <v>0.929989531801096</v>
      </c>
      <c r="T6683">
        <v>49.7722321216974</v>
      </c>
      <c r="U6683">
        <v>0.81745197140058401</v>
      </c>
      <c r="V6683">
        <v>16</v>
      </c>
      <c r="W6683">
        <v>0.33958211045294701</v>
      </c>
      <c r="X6683">
        <v>9</v>
      </c>
      <c r="Y6683">
        <v>19</v>
      </c>
      <c r="Z6683">
        <v>0.93407500322225201</v>
      </c>
      <c r="AA6683">
        <v>103.376127125718</v>
      </c>
      <c r="AB6683">
        <v>14</v>
      </c>
      <c r="AC6683">
        <v>0.68427005516154005</v>
      </c>
      <c r="AD6683">
        <v>4</v>
      </c>
      <c r="AE6683">
        <v>0.22954664848494799</v>
      </c>
      <c r="AF6683">
        <v>15</v>
      </c>
      <c r="AG6683">
        <v>8.6183296353510894E-2</v>
      </c>
      <c r="AH6683">
        <v>8.4193606846269392E-3</v>
      </c>
      <c r="AI6683">
        <v>3</v>
      </c>
      <c r="AJ6683" s="73">
        <v>71.586185932689006</v>
      </c>
      <c r="AK6683">
        <v>31</v>
      </c>
      <c r="AL6683">
        <v>0.99609180849747003</v>
      </c>
      <c r="AM6683">
        <v>0</v>
      </c>
      <c r="AN6683">
        <v>0</v>
      </c>
      <c r="AO6683">
        <v>0</v>
      </c>
      <c r="AP6683">
        <v>0</v>
      </c>
      <c r="AQ6683">
        <v>19</v>
      </c>
      <c r="AR6683">
        <v>0.940394162048242</v>
      </c>
      <c r="AS6683">
        <v>0</v>
      </c>
      <c r="AT6683">
        <v>0</v>
      </c>
      <c r="AU6683">
        <v>0</v>
      </c>
      <c r="AV6683">
        <v>0</v>
      </c>
      <c r="AW6683">
        <v>19</v>
      </c>
      <c r="AX6683">
        <v>0.940394162048242</v>
      </c>
      <c r="AY6683" s="73">
        <v>63.841038460340997</v>
      </c>
      <c r="AZ6683">
        <v>31</v>
      </c>
      <c r="BA6683">
        <v>0.99609180849747003</v>
      </c>
      <c r="BB6683">
        <v>17</v>
      </c>
      <c r="BC6683">
        <v>0.74995749164699599</v>
      </c>
      <c r="BD6683">
        <v>2</v>
      </c>
      <c r="BE6683">
        <v>0.19043667040124601</v>
      </c>
      <c r="BF6683">
        <v>66.599936458499002</v>
      </c>
      <c r="BG6683">
        <v>56.060770344646997</v>
      </c>
      <c r="BH6683">
        <v>63.841038460340997</v>
      </c>
      <c r="BI6683">
        <v>71.586185932689006</v>
      </c>
    </row>
    <row r="6684" spans="1:61" x14ac:dyDescent="0.25">
      <c r="A6684" s="10" t="str">
        <f>VLOOKUP(D6684,'Index-Relations'!E:F,2,FALSE)</f>
        <v>BM</v>
      </c>
      <c r="B6684" t="s">
        <v>3450</v>
      </c>
      <c r="C6684" s="53" t="s">
        <v>2768</v>
      </c>
      <c r="D6684" s="59" t="s">
        <v>3322</v>
      </c>
      <c r="E6684" s="59" t="s">
        <v>10100</v>
      </c>
      <c r="F6684" t="s">
        <v>2231</v>
      </c>
      <c r="G6684" t="s">
        <v>2227</v>
      </c>
      <c r="H6684" t="s">
        <v>2232</v>
      </c>
      <c r="I6684" s="52">
        <v>45383</v>
      </c>
      <c r="J6684" t="s">
        <v>2457</v>
      </c>
      <c r="K6684">
        <v>33</v>
      </c>
      <c r="L6684">
        <v>70.128948496352706</v>
      </c>
      <c r="M6684">
        <v>31</v>
      </c>
      <c r="N6684">
        <v>0.99657532274897398</v>
      </c>
      <c r="O6684">
        <v>57.452561975159902</v>
      </c>
      <c r="P6684">
        <v>31</v>
      </c>
      <c r="Q6684">
        <v>0.99657532274897398</v>
      </c>
      <c r="R6684">
        <v>22</v>
      </c>
      <c r="S6684">
        <v>0.92323786794037399</v>
      </c>
      <c r="T6684">
        <v>49.130789653035301</v>
      </c>
      <c r="U6684">
        <v>0.96282836405710104</v>
      </c>
      <c r="V6684">
        <v>16</v>
      </c>
      <c r="W6684">
        <v>0.10729631163407601</v>
      </c>
      <c r="X6684">
        <v>9</v>
      </c>
      <c r="Y6684">
        <v>19</v>
      </c>
      <c r="Z6684">
        <v>0.93008395425169599</v>
      </c>
      <c r="AA6684">
        <v>42.179192612443302</v>
      </c>
      <c r="AB6684">
        <v>14</v>
      </c>
      <c r="AC6684">
        <v>0.68937142919572003</v>
      </c>
      <c r="AD6684">
        <v>4</v>
      </c>
      <c r="AE6684">
        <v>0.21753850227284199</v>
      </c>
      <c r="AF6684">
        <v>15</v>
      </c>
      <c r="AG6684">
        <v>9.3090068531437406E-2</v>
      </c>
      <c r="AH6684">
        <v>0</v>
      </c>
      <c r="AI6684">
        <v>3</v>
      </c>
      <c r="AJ6684">
        <v>76.493309993018499</v>
      </c>
      <c r="AK6684">
        <v>31</v>
      </c>
      <c r="AL6684">
        <v>0.99657532274897398</v>
      </c>
      <c r="AM6684">
        <v>0</v>
      </c>
      <c r="AN6684">
        <v>0</v>
      </c>
      <c r="AO6684">
        <v>0</v>
      </c>
      <c r="AP6684">
        <v>0</v>
      </c>
      <c r="AQ6684">
        <v>19</v>
      </c>
      <c r="AR6684">
        <v>0.93888479707070105</v>
      </c>
      <c r="AS6684">
        <v>0</v>
      </c>
      <c r="AT6684">
        <v>0</v>
      </c>
      <c r="AU6684">
        <v>0</v>
      </c>
      <c r="AV6684">
        <v>0</v>
      </c>
      <c r="AW6684">
        <v>19</v>
      </c>
      <c r="AX6684">
        <v>0.93888479707070105</v>
      </c>
      <c r="AY6684">
        <v>67.1974224375369</v>
      </c>
      <c r="AZ6684">
        <v>31</v>
      </c>
      <c r="BA6684">
        <v>0.99657532274897398</v>
      </c>
      <c r="BB6684">
        <v>17</v>
      </c>
      <c r="BC6684">
        <v>0.76480873287192197</v>
      </c>
      <c r="BD6684">
        <v>2</v>
      </c>
      <c r="BE6684">
        <v>0.174076064198778</v>
      </c>
      <c r="BF6684">
        <v>66.547012376473006</v>
      </c>
      <c r="BG6684">
        <v>55.641475114988999</v>
      </c>
      <c r="BH6684">
        <v>63.911055873534998</v>
      </c>
      <c r="BI6684">
        <v>71.689543241931901</v>
      </c>
    </row>
    <row r="6685" spans="1:61" x14ac:dyDescent="0.25">
      <c r="A6685" s="10" t="str">
        <f>VLOOKUP(D6685,'Index-Relations'!E:F,2,FALSE)</f>
        <v>BM</v>
      </c>
      <c r="B6685" t="s">
        <v>3450</v>
      </c>
      <c r="C6685" s="53" t="s">
        <v>2769</v>
      </c>
      <c r="D6685" s="59" t="s">
        <v>3322</v>
      </c>
      <c r="E6685" s="59" t="s">
        <v>10101</v>
      </c>
      <c r="F6685" t="s">
        <v>2231</v>
      </c>
      <c r="G6685" t="s">
        <v>2227</v>
      </c>
      <c r="H6685" t="s">
        <v>2232</v>
      </c>
      <c r="I6685" s="52">
        <v>45352</v>
      </c>
      <c r="J6685" t="s">
        <v>2457</v>
      </c>
      <c r="K6685">
        <v>33</v>
      </c>
      <c r="L6685">
        <v>70.146095058626997</v>
      </c>
      <c r="M6685">
        <v>31</v>
      </c>
      <c r="N6685">
        <v>0.99652719375043397</v>
      </c>
      <c r="O6685">
        <v>56.878018699970099</v>
      </c>
      <c r="P6685">
        <v>31</v>
      </c>
      <c r="Q6685">
        <v>0.99652719375043397</v>
      </c>
      <c r="R6685">
        <v>22</v>
      </c>
      <c r="S6685">
        <v>0.92236002437898101</v>
      </c>
      <c r="T6685">
        <v>47.614588597179903</v>
      </c>
      <c r="U6685">
        <v>0.75833305229640802</v>
      </c>
      <c r="V6685">
        <v>15</v>
      </c>
      <c r="W6685">
        <v>0.19469309620562</v>
      </c>
      <c r="X6685">
        <v>7</v>
      </c>
      <c r="Y6685">
        <v>19</v>
      </c>
      <c r="Z6685">
        <v>0.93076598514282904</v>
      </c>
      <c r="AA6685">
        <v>109.91273529135999</v>
      </c>
      <c r="AB6685">
        <v>14</v>
      </c>
      <c r="AC6685">
        <v>0.69141901731733701</v>
      </c>
      <c r="AD6685">
        <v>4</v>
      </c>
      <c r="AE6685">
        <v>0.21392516042383899</v>
      </c>
      <c r="AF6685">
        <v>15</v>
      </c>
      <c r="AG6685">
        <v>9.46558222588227E-2</v>
      </c>
      <c r="AH6685">
        <v>0</v>
      </c>
      <c r="AI6685">
        <v>0</v>
      </c>
      <c r="AJ6685">
        <v>76.297526130759707</v>
      </c>
      <c r="AK6685">
        <v>31</v>
      </c>
      <c r="AL6685">
        <v>0.99652719375043397</v>
      </c>
      <c r="AM6685">
        <v>0</v>
      </c>
      <c r="AN6685">
        <v>0</v>
      </c>
      <c r="AO6685">
        <v>0</v>
      </c>
      <c r="AP6685">
        <v>0</v>
      </c>
      <c r="AQ6685">
        <v>19</v>
      </c>
      <c r="AR6685">
        <v>0.94035291327592196</v>
      </c>
      <c r="AS6685">
        <v>0</v>
      </c>
      <c r="AT6685">
        <v>0</v>
      </c>
      <c r="AU6685">
        <v>0</v>
      </c>
      <c r="AV6685">
        <v>0</v>
      </c>
      <c r="AW6685">
        <v>19</v>
      </c>
      <c r="AX6685">
        <v>0.94035291327592196</v>
      </c>
      <c r="AY6685">
        <v>67.504114167690702</v>
      </c>
      <c r="AZ6685">
        <v>31</v>
      </c>
      <c r="BA6685">
        <v>0.99652719375043397</v>
      </c>
      <c r="BB6685">
        <v>17</v>
      </c>
      <c r="BC6685">
        <v>0.80858508823042097</v>
      </c>
      <c r="BD6685">
        <v>2</v>
      </c>
      <c r="BE6685">
        <v>0.131767825045501</v>
      </c>
      <c r="BF6685">
        <v>66.385883863259906</v>
      </c>
      <c r="BG6685">
        <v>54.893227405565902</v>
      </c>
      <c r="BH6685">
        <v>64.018474226810994</v>
      </c>
      <c r="BI6685">
        <v>71.431437091390904</v>
      </c>
    </row>
    <row r="6686" spans="1:61" x14ac:dyDescent="0.25">
      <c r="A6686" s="10" t="str">
        <f>VLOOKUP(D6686,'Index-Relations'!E:F,2,FALSE)</f>
        <v>BM</v>
      </c>
      <c r="B6686" t="s">
        <v>3450</v>
      </c>
      <c r="C6686" s="53" t="s">
        <v>2770</v>
      </c>
      <c r="D6686" s="59" t="s">
        <v>3322</v>
      </c>
      <c r="E6686" s="59" t="s">
        <v>10102</v>
      </c>
      <c r="F6686" t="s">
        <v>2231</v>
      </c>
      <c r="G6686" t="s">
        <v>2227</v>
      </c>
      <c r="H6686" t="s">
        <v>2232</v>
      </c>
      <c r="I6686" s="52">
        <v>45323</v>
      </c>
      <c r="J6686" t="s">
        <v>2457</v>
      </c>
      <c r="K6686">
        <v>33</v>
      </c>
      <c r="L6686">
        <v>69.846016187766594</v>
      </c>
      <c r="M6686">
        <v>31</v>
      </c>
      <c r="N6686">
        <v>0.99635417942620097</v>
      </c>
      <c r="O6686">
        <v>57.399261246972799</v>
      </c>
      <c r="P6686">
        <v>31</v>
      </c>
      <c r="Q6686">
        <v>0.99635417942620097</v>
      </c>
      <c r="R6686">
        <v>22</v>
      </c>
      <c r="S6686">
        <v>0.92513141342488903</v>
      </c>
      <c r="T6686">
        <v>48.631402713513602</v>
      </c>
      <c r="U6686">
        <v>0.76345777344792398</v>
      </c>
      <c r="V6686">
        <v>15</v>
      </c>
      <c r="W6686">
        <v>0.221101140596725</v>
      </c>
      <c r="X6686">
        <v>7</v>
      </c>
      <c r="Y6686">
        <v>19</v>
      </c>
      <c r="Z6686">
        <v>0.93054930707130401</v>
      </c>
      <c r="AA6686">
        <v>113.333858307414</v>
      </c>
      <c r="AB6686">
        <v>14</v>
      </c>
      <c r="AC6686">
        <v>0.67883086451362495</v>
      </c>
      <c r="AD6686">
        <v>4</v>
      </c>
      <c r="AE6686">
        <v>0.228987375757643</v>
      </c>
      <c r="AF6686">
        <v>15</v>
      </c>
      <c r="AG6686">
        <v>9.21817597287303E-2</v>
      </c>
      <c r="AH6686">
        <v>3.9546067831761197E-3</v>
      </c>
      <c r="AI6686">
        <v>1</v>
      </c>
      <c r="AJ6686">
        <v>76.001614366727793</v>
      </c>
      <c r="AK6686">
        <v>31</v>
      </c>
      <c r="AL6686">
        <v>0.99635417942620097</v>
      </c>
      <c r="AM6686">
        <v>0</v>
      </c>
      <c r="AN6686">
        <v>0</v>
      </c>
      <c r="AO6686">
        <v>0</v>
      </c>
      <c r="AP6686">
        <v>0</v>
      </c>
      <c r="AQ6686">
        <v>19</v>
      </c>
      <c r="AR6686">
        <v>0.93889582599861499</v>
      </c>
      <c r="AS6686">
        <v>0</v>
      </c>
      <c r="AT6686">
        <v>0</v>
      </c>
      <c r="AU6686">
        <v>0</v>
      </c>
      <c r="AV6686">
        <v>0</v>
      </c>
      <c r="AW6686">
        <v>19</v>
      </c>
      <c r="AX6686">
        <v>0.93889582599861499</v>
      </c>
      <c r="AY6686">
        <v>66.852655613328693</v>
      </c>
      <c r="AZ6686">
        <v>31</v>
      </c>
      <c r="BA6686">
        <v>0.99635417942620097</v>
      </c>
      <c r="BB6686">
        <v>17</v>
      </c>
      <c r="BC6686">
        <v>0.79376062616651499</v>
      </c>
      <c r="BD6686">
        <v>2</v>
      </c>
      <c r="BE6686">
        <v>0.14513519983209899</v>
      </c>
      <c r="BF6686">
        <v>65.977995160836997</v>
      </c>
      <c r="BG6686">
        <v>55.369354358686998</v>
      </c>
      <c r="BH6686">
        <v>63.297072604146997</v>
      </c>
      <c r="BI6686">
        <v>70.955266972055</v>
      </c>
    </row>
    <row r="6687" spans="1:61" x14ac:dyDescent="0.25">
      <c r="A6687" s="10" t="str">
        <f>VLOOKUP(D6687,'Index-Relations'!E:F,2,FALSE)</f>
        <v>ESG</v>
      </c>
      <c r="B6687" t="s">
        <v>3450</v>
      </c>
      <c r="C6687" s="53" t="s">
        <v>2760</v>
      </c>
      <c r="D6687" s="59" t="s">
        <v>3323</v>
      </c>
      <c r="E6687" s="59" t="s">
        <v>10103</v>
      </c>
      <c r="F6687" t="s">
        <v>2234</v>
      </c>
      <c r="G6687" t="s">
        <v>2233</v>
      </c>
      <c r="H6687" t="s">
        <v>2235</v>
      </c>
      <c r="I6687" s="52">
        <v>45659</v>
      </c>
      <c r="J6687" t="s">
        <v>2457</v>
      </c>
      <c r="K6687">
        <v>13</v>
      </c>
      <c r="L6687" s="73">
        <v>78.495480713808902</v>
      </c>
      <c r="M6687">
        <v>12</v>
      </c>
      <c r="N6687">
        <v>0.996698224309988</v>
      </c>
      <c r="O6687" s="73">
        <v>66.852938031367998</v>
      </c>
      <c r="P6687">
        <v>12</v>
      </c>
      <c r="Q6687">
        <v>0.996698224309988</v>
      </c>
      <c r="R6687">
        <v>12</v>
      </c>
      <c r="S6687">
        <v>0.996698224309988</v>
      </c>
      <c r="T6687">
        <v>48.661818264882498</v>
      </c>
      <c r="U6687">
        <v>0.82420917639428504</v>
      </c>
      <c r="V6687">
        <v>9</v>
      </c>
      <c r="W6687">
        <v>0.189086265424804</v>
      </c>
      <c r="X6687">
        <v>6</v>
      </c>
      <c r="Y6687">
        <v>12</v>
      </c>
      <c r="Z6687">
        <v>0.996698224309988</v>
      </c>
      <c r="AA6687">
        <v>115.19434423532201</v>
      </c>
      <c r="AB6687">
        <v>10</v>
      </c>
      <c r="AC6687">
        <v>0.86950592381671998</v>
      </c>
      <c r="AD6687">
        <v>2</v>
      </c>
      <c r="AE6687">
        <v>0.12719230049326799</v>
      </c>
      <c r="AF6687">
        <v>1</v>
      </c>
      <c r="AG6687">
        <v>3.3017756900112702E-3</v>
      </c>
      <c r="AH6687">
        <v>1.07222205967778E-4</v>
      </c>
      <c r="AI6687">
        <v>1</v>
      </c>
      <c r="AJ6687" s="73">
        <v>82.121444798021002</v>
      </c>
      <c r="AK6687">
        <v>12</v>
      </c>
      <c r="AL6687">
        <v>0.996698224309988</v>
      </c>
      <c r="AM6687">
        <v>0</v>
      </c>
      <c r="AN6687">
        <v>0</v>
      </c>
      <c r="AO6687">
        <v>0</v>
      </c>
      <c r="AP6687">
        <v>0</v>
      </c>
      <c r="AQ6687">
        <v>12</v>
      </c>
      <c r="AR6687">
        <v>0.996698224309988</v>
      </c>
      <c r="AS6687">
        <v>0</v>
      </c>
      <c r="AT6687">
        <v>0</v>
      </c>
      <c r="AU6687">
        <v>0</v>
      </c>
      <c r="AV6687">
        <v>0</v>
      </c>
      <c r="AW6687">
        <v>12</v>
      </c>
      <c r="AX6687">
        <v>0.996698224309988</v>
      </c>
      <c r="AY6687" s="73">
        <v>77.087039506718</v>
      </c>
      <c r="AZ6687">
        <v>12</v>
      </c>
      <c r="BA6687">
        <v>0.996698224309988</v>
      </c>
      <c r="BB6687">
        <v>10</v>
      </c>
      <c r="BC6687">
        <v>0.80366962256955499</v>
      </c>
      <c r="BD6687">
        <v>2</v>
      </c>
      <c r="BE6687">
        <v>0.19302860174043199</v>
      </c>
      <c r="BF6687">
        <v>78.495480713808902</v>
      </c>
      <c r="BG6687">
        <v>66.852938031367998</v>
      </c>
      <c r="BH6687">
        <v>77.087039506718</v>
      </c>
      <c r="BI6687">
        <v>82.121444798021002</v>
      </c>
    </row>
    <row r="6688" spans="1:61" x14ac:dyDescent="0.25">
      <c r="A6688" s="10" t="str">
        <f>VLOOKUP(D6688,'Index-Relations'!E:F,2,FALSE)</f>
        <v>ESG</v>
      </c>
      <c r="B6688" t="s">
        <v>3450</v>
      </c>
      <c r="C6688" s="53" t="s">
        <v>2761</v>
      </c>
      <c r="D6688" s="59" t="s">
        <v>3323</v>
      </c>
      <c r="E6688" s="59" t="s">
        <v>10104</v>
      </c>
      <c r="F6688" t="s">
        <v>2234</v>
      </c>
      <c r="G6688" t="s">
        <v>2233</v>
      </c>
      <c r="H6688" t="s">
        <v>2235</v>
      </c>
      <c r="I6688" s="52">
        <v>45628</v>
      </c>
      <c r="J6688" t="s">
        <v>2457</v>
      </c>
      <c r="K6688">
        <v>13</v>
      </c>
      <c r="L6688" s="73">
        <v>78.338927319185998</v>
      </c>
      <c r="M6688">
        <v>12</v>
      </c>
      <c r="N6688">
        <v>0.99539408826488296</v>
      </c>
      <c r="O6688" s="73">
        <v>66.789038388033902</v>
      </c>
      <c r="P6688">
        <v>12</v>
      </c>
      <c r="Q6688">
        <v>0.99539408826488296</v>
      </c>
      <c r="R6688">
        <v>12</v>
      </c>
      <c r="S6688">
        <v>0.99539408826488296</v>
      </c>
      <c r="T6688">
        <v>49.051570783961999</v>
      </c>
      <c r="U6688">
        <v>0.86379763344190197</v>
      </c>
      <c r="V6688">
        <v>9</v>
      </c>
      <c r="W6688">
        <v>0.20261672621917201</v>
      </c>
      <c r="X6688">
        <v>6</v>
      </c>
      <c r="Y6688">
        <v>12</v>
      </c>
      <c r="Z6688">
        <v>0.99539408826488296</v>
      </c>
      <c r="AA6688">
        <v>110.934961788929</v>
      </c>
      <c r="AB6688">
        <v>10</v>
      </c>
      <c r="AC6688">
        <v>0.86466797547233298</v>
      </c>
      <c r="AD6688">
        <v>2</v>
      </c>
      <c r="AE6688">
        <v>0.130726112792549</v>
      </c>
      <c r="AF6688">
        <v>1</v>
      </c>
      <c r="AG6688">
        <v>4.6059117351164502E-3</v>
      </c>
      <c r="AH6688">
        <v>1.1571548035629899E-4</v>
      </c>
      <c r="AI6688">
        <v>1</v>
      </c>
      <c r="AJ6688" s="73">
        <v>82.004464694559999</v>
      </c>
      <c r="AK6688">
        <v>12</v>
      </c>
      <c r="AL6688">
        <v>0.99539408826488296</v>
      </c>
      <c r="AM6688">
        <v>0</v>
      </c>
      <c r="AN6688">
        <v>0</v>
      </c>
      <c r="AO6688">
        <v>0</v>
      </c>
      <c r="AP6688">
        <v>0</v>
      </c>
      <c r="AQ6688">
        <v>12</v>
      </c>
      <c r="AR6688">
        <v>0.99539408826488296</v>
      </c>
      <c r="AS6688">
        <v>0</v>
      </c>
      <c r="AT6688">
        <v>0</v>
      </c>
      <c r="AU6688">
        <v>0</v>
      </c>
      <c r="AV6688">
        <v>0</v>
      </c>
      <c r="AW6688">
        <v>12</v>
      </c>
      <c r="AX6688">
        <v>0.99539408826488296</v>
      </c>
      <c r="AY6688" s="73">
        <v>76.859132922306998</v>
      </c>
      <c r="AZ6688">
        <v>12</v>
      </c>
      <c r="BA6688">
        <v>0.99539408826488296</v>
      </c>
      <c r="BB6688">
        <v>10</v>
      </c>
      <c r="BC6688">
        <v>0.78961552518223399</v>
      </c>
      <c r="BD6688">
        <v>2</v>
      </c>
      <c r="BE6688">
        <v>0.205778563082648</v>
      </c>
      <c r="BF6688">
        <v>78.338927319185998</v>
      </c>
      <c r="BG6688">
        <v>66.789038388033902</v>
      </c>
      <c r="BH6688">
        <v>76.859132922306998</v>
      </c>
      <c r="BI6688">
        <v>82.004464694559999</v>
      </c>
    </row>
    <row r="6689" spans="1:61" x14ac:dyDescent="0.25">
      <c r="A6689" s="10" t="str">
        <f>VLOOKUP(D6689,'Index-Relations'!E:F,2,FALSE)</f>
        <v>ESG</v>
      </c>
      <c r="B6689" t="s">
        <v>3450</v>
      </c>
      <c r="C6689" s="53" t="s">
        <v>2762</v>
      </c>
      <c r="D6689" s="59" t="s">
        <v>3323</v>
      </c>
      <c r="E6689" s="59" t="s">
        <v>10105</v>
      </c>
      <c r="F6689" t="s">
        <v>2234</v>
      </c>
      <c r="G6689" t="s">
        <v>2233</v>
      </c>
      <c r="H6689" t="s">
        <v>2235</v>
      </c>
      <c r="I6689" s="52">
        <v>45600</v>
      </c>
      <c r="J6689" t="s">
        <v>2457</v>
      </c>
      <c r="K6689">
        <v>13</v>
      </c>
      <c r="L6689" s="73">
        <v>78.2379998575569</v>
      </c>
      <c r="M6689">
        <v>12</v>
      </c>
      <c r="N6689">
        <v>0.99519893352308997</v>
      </c>
      <c r="O6689" s="73">
        <v>66.977278549952004</v>
      </c>
      <c r="P6689">
        <v>12</v>
      </c>
      <c r="Q6689">
        <v>0.99519893352308997</v>
      </c>
      <c r="R6689">
        <v>12</v>
      </c>
      <c r="S6689">
        <v>0.99519893352308997</v>
      </c>
      <c r="T6689">
        <v>49.5390741316629</v>
      </c>
      <c r="U6689">
        <v>0.86209848416063095</v>
      </c>
      <c r="V6689">
        <v>9</v>
      </c>
      <c r="W6689">
        <v>0.20030958870837001</v>
      </c>
      <c r="X6689">
        <v>6</v>
      </c>
      <c r="Y6689">
        <v>12</v>
      </c>
      <c r="Z6689">
        <v>0.99519893352308997</v>
      </c>
      <c r="AA6689">
        <v>109.6541281679</v>
      </c>
      <c r="AB6689">
        <v>10</v>
      </c>
      <c r="AC6689">
        <v>0.85833895404566796</v>
      </c>
      <c r="AD6689">
        <v>2</v>
      </c>
      <c r="AE6689">
        <v>0.13685997947742101</v>
      </c>
      <c r="AF6689">
        <v>1</v>
      </c>
      <c r="AG6689">
        <v>4.8010664769100302E-3</v>
      </c>
      <c r="AH6689">
        <v>1.1662405084881299E-4</v>
      </c>
      <c r="AI6689">
        <v>1</v>
      </c>
      <c r="AJ6689" s="73">
        <v>81.899494525701002</v>
      </c>
      <c r="AK6689">
        <v>12</v>
      </c>
      <c r="AL6689">
        <v>0.99519893352308997</v>
      </c>
      <c r="AM6689">
        <v>0</v>
      </c>
      <c r="AN6689">
        <v>0</v>
      </c>
      <c r="AO6689">
        <v>0</v>
      </c>
      <c r="AP6689">
        <v>0</v>
      </c>
      <c r="AQ6689">
        <v>12</v>
      </c>
      <c r="AR6689">
        <v>0.99519893352308897</v>
      </c>
      <c r="AS6689">
        <v>0</v>
      </c>
      <c r="AT6689">
        <v>0</v>
      </c>
      <c r="AU6689">
        <v>0</v>
      </c>
      <c r="AV6689">
        <v>0</v>
      </c>
      <c r="AW6689">
        <v>12</v>
      </c>
      <c r="AX6689">
        <v>0.99519893352308997</v>
      </c>
      <c r="AY6689" s="73">
        <v>76.6503150698029</v>
      </c>
      <c r="AZ6689">
        <v>12</v>
      </c>
      <c r="BA6689">
        <v>0.99519893352308997</v>
      </c>
      <c r="BB6689">
        <v>10</v>
      </c>
      <c r="BC6689">
        <v>0.77960358666426299</v>
      </c>
      <c r="BD6689">
        <v>2</v>
      </c>
      <c r="BE6689">
        <v>0.215595346858826</v>
      </c>
      <c r="BF6689">
        <v>78.2379998575569</v>
      </c>
      <c r="BG6689">
        <v>66.977278549952004</v>
      </c>
      <c r="BH6689">
        <v>76.6503150698029</v>
      </c>
      <c r="BI6689">
        <v>81.899494525701002</v>
      </c>
    </row>
    <row r="6690" spans="1:61" x14ac:dyDescent="0.25">
      <c r="A6690" s="10" t="str">
        <f>VLOOKUP(D6690,'Index-Relations'!E:F,2,FALSE)</f>
        <v>ESG</v>
      </c>
      <c r="B6690" t="s">
        <v>3450</v>
      </c>
      <c r="C6690" s="53" t="s">
        <v>2763</v>
      </c>
      <c r="D6690" s="59" t="s">
        <v>3323</v>
      </c>
      <c r="E6690" s="59" t="s">
        <v>10106</v>
      </c>
      <c r="F6690" t="s">
        <v>2234</v>
      </c>
      <c r="G6690" t="s">
        <v>2233</v>
      </c>
      <c r="H6690" t="s">
        <v>2235</v>
      </c>
      <c r="I6690" s="52">
        <v>45566</v>
      </c>
      <c r="J6690" t="s">
        <v>2457</v>
      </c>
      <c r="K6690">
        <v>11</v>
      </c>
      <c r="L6690" s="73">
        <v>73.857752190938996</v>
      </c>
      <c r="M6690">
        <v>10</v>
      </c>
      <c r="N6690">
        <v>0.99433913158908305</v>
      </c>
      <c r="O6690" s="73">
        <v>58.147885814109998</v>
      </c>
      <c r="P6690">
        <v>10</v>
      </c>
      <c r="Q6690">
        <v>0.99433913158908305</v>
      </c>
      <c r="R6690">
        <v>9</v>
      </c>
      <c r="S6690">
        <v>0.97958498780293002</v>
      </c>
      <c r="T6690">
        <v>44.106219506352197</v>
      </c>
      <c r="U6690">
        <v>0.72632720929240602</v>
      </c>
      <c r="V6690">
        <v>7</v>
      </c>
      <c r="W6690">
        <v>0.22276221044536401</v>
      </c>
      <c r="X6690">
        <v>5</v>
      </c>
      <c r="Y6690">
        <v>9</v>
      </c>
      <c r="Z6690">
        <v>0.97958498780293002</v>
      </c>
      <c r="AA6690">
        <v>80.6271474503707</v>
      </c>
      <c r="AB6690">
        <v>7</v>
      </c>
      <c r="AC6690">
        <v>0.81382116612099098</v>
      </c>
      <c r="AD6690">
        <v>2</v>
      </c>
      <c r="AE6690">
        <v>0.16576382168193901</v>
      </c>
      <c r="AF6690">
        <v>2</v>
      </c>
      <c r="AG6690">
        <v>2.0415012197069399E-2</v>
      </c>
      <c r="AH6690">
        <v>1.59211765639522E-4</v>
      </c>
      <c r="AI6690">
        <v>1</v>
      </c>
      <c r="AJ6690" s="73">
        <v>78.949338232556997</v>
      </c>
      <c r="AK6690">
        <v>10</v>
      </c>
      <c r="AL6690">
        <v>0.99433913158908305</v>
      </c>
      <c r="AM6690">
        <v>0</v>
      </c>
      <c r="AN6690">
        <v>0</v>
      </c>
      <c r="AO6690">
        <v>0</v>
      </c>
      <c r="AP6690">
        <v>0</v>
      </c>
      <c r="AQ6690">
        <v>10</v>
      </c>
      <c r="AR6690">
        <v>0.99433913158908305</v>
      </c>
      <c r="AS6690">
        <v>0</v>
      </c>
      <c r="AT6690">
        <v>0</v>
      </c>
      <c r="AU6690">
        <v>0</v>
      </c>
      <c r="AV6690">
        <v>0</v>
      </c>
      <c r="AW6690">
        <v>10</v>
      </c>
      <c r="AX6690">
        <v>0.99433913158908405</v>
      </c>
      <c r="AY6690" s="73">
        <v>71.965223435084894</v>
      </c>
      <c r="AZ6690">
        <v>10</v>
      </c>
      <c r="BA6690">
        <v>0.99433913158908305</v>
      </c>
      <c r="BB6690">
        <v>8</v>
      </c>
      <c r="BC6690">
        <v>0.78274280968029097</v>
      </c>
      <c r="BD6690">
        <v>2</v>
      </c>
      <c r="BE6690">
        <v>0.21159632190879199</v>
      </c>
      <c r="BF6690">
        <v>73.857752190938996</v>
      </c>
      <c r="BG6690">
        <v>58.147885814109998</v>
      </c>
      <c r="BH6690">
        <v>71.965223435084894</v>
      </c>
      <c r="BI6690">
        <v>78.949338232556997</v>
      </c>
    </row>
    <row r="6691" spans="1:61" x14ac:dyDescent="0.25">
      <c r="A6691" s="10" t="str">
        <f>VLOOKUP(D6691,'Index-Relations'!E:F,2,FALSE)</f>
        <v>ESG</v>
      </c>
      <c r="B6691" t="s">
        <v>3450</v>
      </c>
      <c r="C6691" s="53" t="s">
        <v>2764</v>
      </c>
      <c r="D6691" s="59" t="s">
        <v>3323</v>
      </c>
      <c r="E6691" s="59" t="s">
        <v>10107</v>
      </c>
      <c r="F6691" t="s">
        <v>2234</v>
      </c>
      <c r="G6691" t="s">
        <v>2233</v>
      </c>
      <c r="H6691" t="s">
        <v>2235</v>
      </c>
      <c r="I6691" s="52">
        <v>45537</v>
      </c>
      <c r="J6691" t="s">
        <v>2457</v>
      </c>
      <c r="K6691">
        <v>11</v>
      </c>
      <c r="L6691" s="73">
        <v>73.739512628709903</v>
      </c>
      <c r="M6691">
        <v>10</v>
      </c>
      <c r="N6691">
        <v>0.99452503912770895</v>
      </c>
      <c r="O6691" s="73">
        <v>57.868443871876998</v>
      </c>
      <c r="P6691">
        <v>10</v>
      </c>
      <c r="Q6691">
        <v>0.99452503912770895</v>
      </c>
      <c r="R6691">
        <v>9</v>
      </c>
      <c r="S6691">
        <v>0.97890762775917695</v>
      </c>
      <c r="T6691">
        <v>43.737673639835002</v>
      </c>
      <c r="U6691">
        <v>0.75808504952445999</v>
      </c>
      <c r="V6691">
        <v>7</v>
      </c>
      <c r="W6691">
        <v>0.22171139263251</v>
      </c>
      <c r="X6691">
        <v>5</v>
      </c>
      <c r="Y6691">
        <v>9</v>
      </c>
      <c r="Z6691">
        <v>0.97890762775917695</v>
      </c>
      <c r="AA6691">
        <v>82.393794875542099</v>
      </c>
      <c r="AB6691">
        <v>7</v>
      </c>
      <c r="AC6691">
        <v>0.815329677543988</v>
      </c>
      <c r="AD6691">
        <v>2</v>
      </c>
      <c r="AE6691">
        <v>0.16357795021518901</v>
      </c>
      <c r="AF6691">
        <v>2</v>
      </c>
      <c r="AG6691">
        <v>2.1092372240821999E-2</v>
      </c>
      <c r="AH6691">
        <v>1.53101128716907E-4</v>
      </c>
      <c r="AI6691">
        <v>1</v>
      </c>
      <c r="AJ6691" s="73">
        <v>78.810273524083001</v>
      </c>
      <c r="AK6691">
        <v>10</v>
      </c>
      <c r="AL6691">
        <v>0.99452503912770895</v>
      </c>
      <c r="AM6691">
        <v>0</v>
      </c>
      <c r="AN6691">
        <v>0</v>
      </c>
      <c r="AO6691">
        <v>0</v>
      </c>
      <c r="AP6691">
        <v>0</v>
      </c>
      <c r="AQ6691">
        <v>10</v>
      </c>
      <c r="AR6691">
        <v>0.99452503912770895</v>
      </c>
      <c r="AS6691">
        <v>0</v>
      </c>
      <c r="AT6691">
        <v>0</v>
      </c>
      <c r="AU6691">
        <v>0</v>
      </c>
      <c r="AV6691">
        <v>0</v>
      </c>
      <c r="AW6691">
        <v>10</v>
      </c>
      <c r="AX6691">
        <v>0.99452503912770895</v>
      </c>
      <c r="AY6691" s="73">
        <v>71.932681676686997</v>
      </c>
      <c r="AZ6691">
        <v>10</v>
      </c>
      <c r="BA6691">
        <v>0.99452503912770895</v>
      </c>
      <c r="BB6691">
        <v>8</v>
      </c>
      <c r="BC6691">
        <v>0.79288757985523595</v>
      </c>
      <c r="BD6691">
        <v>2</v>
      </c>
      <c r="BE6691">
        <v>0.20163745927247201</v>
      </c>
      <c r="BF6691">
        <v>73.739512628709903</v>
      </c>
      <c r="BG6691">
        <v>57.868443871876998</v>
      </c>
      <c r="BH6691">
        <v>71.932681676686997</v>
      </c>
      <c r="BI6691">
        <v>78.810273524083001</v>
      </c>
    </row>
    <row r="6692" spans="1:61" x14ac:dyDescent="0.25">
      <c r="A6692" s="10" t="str">
        <f>VLOOKUP(D6692,'Index-Relations'!E:F,2,FALSE)</f>
        <v>ESG</v>
      </c>
      <c r="B6692" t="s">
        <v>3450</v>
      </c>
      <c r="C6692" s="53" t="s">
        <v>3350</v>
      </c>
      <c r="D6692" s="59" t="s">
        <v>3323</v>
      </c>
      <c r="E6692" s="59" t="s">
        <v>10108</v>
      </c>
      <c r="F6692" t="s">
        <v>2234</v>
      </c>
      <c r="G6692" t="s">
        <v>2233</v>
      </c>
      <c r="H6692" t="s">
        <v>2235</v>
      </c>
      <c r="I6692" s="52">
        <v>45505</v>
      </c>
      <c r="J6692" t="s">
        <v>2457</v>
      </c>
      <c r="K6692">
        <v>11</v>
      </c>
      <c r="L6692" s="73">
        <v>73.263177951803002</v>
      </c>
      <c r="M6692">
        <v>10</v>
      </c>
      <c r="N6692">
        <v>0.99426545336231997</v>
      </c>
      <c r="O6692" s="73">
        <v>58.689195230642902</v>
      </c>
      <c r="P6692">
        <v>10</v>
      </c>
      <c r="Q6692">
        <v>0.99426545336231997</v>
      </c>
      <c r="R6692">
        <v>9</v>
      </c>
      <c r="S6692">
        <v>0.97907017621446601</v>
      </c>
      <c r="T6692">
        <v>44.775793415946197</v>
      </c>
      <c r="U6692">
        <v>0.78502805464977399</v>
      </c>
      <c r="V6692">
        <v>7</v>
      </c>
      <c r="W6692">
        <v>0.23184687887144001</v>
      </c>
      <c r="X6692">
        <v>5</v>
      </c>
      <c r="Y6692">
        <v>9</v>
      </c>
      <c r="Z6692">
        <v>0.97907017621446601</v>
      </c>
      <c r="AA6692">
        <v>80.764368183730596</v>
      </c>
      <c r="AB6692">
        <v>7</v>
      </c>
      <c r="AC6692">
        <v>0.78669946249659595</v>
      </c>
      <c r="AD6692">
        <v>2</v>
      </c>
      <c r="AE6692">
        <v>0.19237071371786901</v>
      </c>
      <c r="AF6692">
        <v>2</v>
      </c>
      <c r="AG6692">
        <v>2.0929823785533899E-2</v>
      </c>
      <c r="AH6692">
        <v>1.6009174515894701E-4</v>
      </c>
      <c r="AI6692">
        <v>1</v>
      </c>
      <c r="AJ6692" s="73">
        <v>78.058830416947004</v>
      </c>
      <c r="AK6692">
        <v>10</v>
      </c>
      <c r="AL6692">
        <v>0.99426545336231997</v>
      </c>
      <c r="AM6692">
        <v>0</v>
      </c>
      <c r="AN6692">
        <v>0</v>
      </c>
      <c r="AO6692">
        <v>0</v>
      </c>
      <c r="AP6692">
        <v>0</v>
      </c>
      <c r="AQ6692">
        <v>10</v>
      </c>
      <c r="AR6692">
        <v>0.99426545336231997</v>
      </c>
      <c r="AS6692">
        <v>0</v>
      </c>
      <c r="AT6692">
        <v>0</v>
      </c>
      <c r="AU6692">
        <v>0</v>
      </c>
      <c r="AV6692">
        <v>0</v>
      </c>
      <c r="AW6692">
        <v>10</v>
      </c>
      <c r="AX6692">
        <v>0.99426545336231997</v>
      </c>
      <c r="AY6692" s="73">
        <v>71.124758283062903</v>
      </c>
      <c r="AZ6692">
        <v>10</v>
      </c>
      <c r="BA6692">
        <v>0.99426545336231997</v>
      </c>
      <c r="BB6692">
        <v>8</v>
      </c>
      <c r="BC6692">
        <v>0.791140800036914</v>
      </c>
      <c r="BD6692">
        <v>2</v>
      </c>
      <c r="BE6692">
        <v>0.203124653325406</v>
      </c>
      <c r="BF6692">
        <v>73.263177951803002</v>
      </c>
      <c r="BG6692">
        <v>58.689195230642902</v>
      </c>
      <c r="BH6692">
        <v>71.124758283062903</v>
      </c>
      <c r="BI6692">
        <v>78.058830416947004</v>
      </c>
    </row>
    <row r="6693" spans="1:61" x14ac:dyDescent="0.25">
      <c r="A6693" s="10" t="str">
        <f>VLOOKUP(D6693,'Index-Relations'!E:F,2,FALSE)</f>
        <v>ESG</v>
      </c>
      <c r="B6693" t="s">
        <v>3450</v>
      </c>
      <c r="C6693" s="53" t="s">
        <v>2765</v>
      </c>
      <c r="D6693" s="59" t="s">
        <v>3323</v>
      </c>
      <c r="E6693" s="59" t="s">
        <v>10109</v>
      </c>
      <c r="F6693" t="s">
        <v>2234</v>
      </c>
      <c r="G6693" t="s">
        <v>2233</v>
      </c>
      <c r="H6693" t="s">
        <v>2235</v>
      </c>
      <c r="I6693" s="52">
        <v>45474</v>
      </c>
      <c r="J6693" t="s">
        <v>2457</v>
      </c>
      <c r="K6693">
        <v>11</v>
      </c>
      <c r="L6693" s="73">
        <v>72.608526132278001</v>
      </c>
      <c r="M6693">
        <v>10</v>
      </c>
      <c r="N6693">
        <v>0.99322937529672894</v>
      </c>
      <c r="O6693" s="73">
        <v>58.555590366136997</v>
      </c>
      <c r="P6693">
        <v>10</v>
      </c>
      <c r="Q6693">
        <v>0.99322937529672894</v>
      </c>
      <c r="R6693">
        <v>9</v>
      </c>
      <c r="S6693">
        <v>0.97831520606394895</v>
      </c>
      <c r="T6693">
        <v>45.325081525536099</v>
      </c>
      <c r="U6693">
        <v>0.77365624804255495</v>
      </c>
      <c r="V6693">
        <v>7</v>
      </c>
      <c r="W6693">
        <v>0.246474961453644</v>
      </c>
      <c r="X6693">
        <v>5</v>
      </c>
      <c r="Y6693">
        <v>9</v>
      </c>
      <c r="Z6693">
        <v>0.97831520606394895</v>
      </c>
      <c r="AA6693">
        <v>80.269102671019397</v>
      </c>
      <c r="AB6693">
        <v>7</v>
      </c>
      <c r="AC6693">
        <v>0.76574081767039104</v>
      </c>
      <c r="AD6693">
        <v>2</v>
      </c>
      <c r="AE6693">
        <v>0.212574388393557</v>
      </c>
      <c r="AF6693">
        <v>2</v>
      </c>
      <c r="AG6693">
        <v>2.16847939360508E-2</v>
      </c>
      <c r="AH6693">
        <v>1.67133152115587E-4</v>
      </c>
      <c r="AI6693">
        <v>1</v>
      </c>
      <c r="AJ6693" s="73">
        <v>77.371071348884996</v>
      </c>
      <c r="AK6693">
        <v>10</v>
      </c>
      <c r="AL6693">
        <v>0.99322937529672894</v>
      </c>
      <c r="AM6693">
        <v>0</v>
      </c>
      <c r="AN6693">
        <v>0</v>
      </c>
      <c r="AO6693">
        <v>0</v>
      </c>
      <c r="AP6693">
        <v>0</v>
      </c>
      <c r="AQ6693">
        <v>10</v>
      </c>
      <c r="AR6693">
        <v>0.99322937529672894</v>
      </c>
      <c r="AS6693">
        <v>0</v>
      </c>
      <c r="AT6693">
        <v>0</v>
      </c>
      <c r="AU6693">
        <v>0</v>
      </c>
      <c r="AV6693">
        <v>0</v>
      </c>
      <c r="AW6693">
        <v>10</v>
      </c>
      <c r="AX6693">
        <v>0.99322937529672894</v>
      </c>
      <c r="AY6693" s="73">
        <v>70.230148084229</v>
      </c>
      <c r="AZ6693">
        <v>10</v>
      </c>
      <c r="BA6693">
        <v>0.99322937529672894</v>
      </c>
      <c r="BB6693">
        <v>8</v>
      </c>
      <c r="BC6693">
        <v>0.78602920655518604</v>
      </c>
      <c r="BD6693">
        <v>2</v>
      </c>
      <c r="BE6693">
        <v>0.20720016874154301</v>
      </c>
      <c r="BF6693">
        <v>72.608526132278001</v>
      </c>
      <c r="BG6693">
        <v>58.555590366136997</v>
      </c>
      <c r="BH6693">
        <v>70.230148084229</v>
      </c>
      <c r="BI6693">
        <v>77.371071348884996</v>
      </c>
    </row>
    <row r="6694" spans="1:61" x14ac:dyDescent="0.25">
      <c r="A6694" s="10" t="str">
        <f>VLOOKUP(D6694,'Index-Relations'!E:F,2,FALSE)</f>
        <v>ESG</v>
      </c>
      <c r="B6694" t="s">
        <v>3450</v>
      </c>
      <c r="C6694" s="53" t="s">
        <v>2766</v>
      </c>
      <c r="D6694" s="59" t="s">
        <v>3323</v>
      </c>
      <c r="E6694" s="59" t="s">
        <v>10110</v>
      </c>
      <c r="F6694" t="s">
        <v>2234</v>
      </c>
      <c r="G6694" t="s">
        <v>2233</v>
      </c>
      <c r="H6694" t="s">
        <v>2235</v>
      </c>
      <c r="I6694" s="52">
        <v>45446</v>
      </c>
      <c r="J6694" t="s">
        <v>2457</v>
      </c>
      <c r="K6694">
        <v>11</v>
      </c>
      <c r="L6694" s="73">
        <v>72.815499135613905</v>
      </c>
      <c r="M6694">
        <v>10</v>
      </c>
      <c r="N6694">
        <v>0.99358041877155501</v>
      </c>
      <c r="O6694" s="73">
        <v>58.759988673639903</v>
      </c>
      <c r="P6694">
        <v>10</v>
      </c>
      <c r="Q6694">
        <v>0.99358041877155501</v>
      </c>
      <c r="R6694">
        <v>9</v>
      </c>
      <c r="S6694">
        <v>0.98031260932033903</v>
      </c>
      <c r="T6694">
        <v>45.438006271985799</v>
      </c>
      <c r="U6694">
        <v>0.75627836258575099</v>
      </c>
      <c r="V6694">
        <v>7</v>
      </c>
      <c r="W6694">
        <v>0.23939997063837101</v>
      </c>
      <c r="X6694">
        <v>5</v>
      </c>
      <c r="Y6694">
        <v>9</v>
      </c>
      <c r="Z6694">
        <v>0.98031260932033903</v>
      </c>
      <c r="AA6694">
        <v>75.153071050201106</v>
      </c>
      <c r="AB6694">
        <v>7</v>
      </c>
      <c r="AC6694">
        <v>0.76858079731686701</v>
      </c>
      <c r="AD6694">
        <v>2</v>
      </c>
      <c r="AE6694">
        <v>0.21173181200347099</v>
      </c>
      <c r="AF6694">
        <v>2</v>
      </c>
      <c r="AG6694">
        <v>1.9687390679660601E-2</v>
      </c>
      <c r="AH6694">
        <v>1.4578496783627899E-4</v>
      </c>
      <c r="AI6694">
        <v>1</v>
      </c>
      <c r="AJ6694" s="73">
        <v>77.606206691835993</v>
      </c>
      <c r="AK6694">
        <v>10</v>
      </c>
      <c r="AL6694">
        <v>0.99358041877155501</v>
      </c>
      <c r="AM6694">
        <v>0</v>
      </c>
      <c r="AN6694">
        <v>0</v>
      </c>
      <c r="AO6694">
        <v>0</v>
      </c>
      <c r="AP6694">
        <v>0</v>
      </c>
      <c r="AQ6694">
        <v>10</v>
      </c>
      <c r="AR6694">
        <v>0.99358041877155501</v>
      </c>
      <c r="AS6694">
        <v>0</v>
      </c>
      <c r="AT6694">
        <v>0</v>
      </c>
      <c r="AU6694">
        <v>0</v>
      </c>
      <c r="AV6694">
        <v>0</v>
      </c>
      <c r="AW6694">
        <v>10</v>
      </c>
      <c r="AX6694">
        <v>0.99358041877155501</v>
      </c>
      <c r="AY6694" s="73">
        <v>70.386873193710997</v>
      </c>
      <c r="AZ6694">
        <v>10</v>
      </c>
      <c r="BA6694">
        <v>0.99358041877155501</v>
      </c>
      <c r="BB6694">
        <v>8</v>
      </c>
      <c r="BC6694">
        <v>0.77925620868539802</v>
      </c>
      <c r="BD6694">
        <v>2</v>
      </c>
      <c r="BE6694">
        <v>0.21432421008615599</v>
      </c>
      <c r="BF6694">
        <v>72.815499135613905</v>
      </c>
      <c r="BG6694">
        <v>58.759988673639903</v>
      </c>
      <c r="BH6694">
        <v>70.386873193710997</v>
      </c>
      <c r="BI6694">
        <v>77.606206691835993</v>
      </c>
    </row>
    <row r="6695" spans="1:61" x14ac:dyDescent="0.25">
      <c r="A6695" s="10" t="str">
        <f>VLOOKUP(D6695,'Index-Relations'!E:F,2,FALSE)</f>
        <v>ESG</v>
      </c>
      <c r="B6695" t="s">
        <v>3450</v>
      </c>
      <c r="C6695" s="53" t="s">
        <v>2767</v>
      </c>
      <c r="D6695" s="59" t="s">
        <v>3323</v>
      </c>
      <c r="E6695" s="59" t="s">
        <v>10111</v>
      </c>
      <c r="F6695" t="s">
        <v>2234</v>
      </c>
      <c r="G6695" t="s">
        <v>2233</v>
      </c>
      <c r="H6695" t="s">
        <v>2235</v>
      </c>
      <c r="I6695" s="52">
        <v>45414</v>
      </c>
      <c r="J6695" t="s">
        <v>2457</v>
      </c>
      <c r="K6695">
        <v>10</v>
      </c>
      <c r="L6695" s="73">
        <v>72.772787887402004</v>
      </c>
      <c r="M6695">
        <v>10</v>
      </c>
      <c r="N6695">
        <v>1</v>
      </c>
      <c r="O6695" s="73">
        <v>58.984031511532002</v>
      </c>
      <c r="P6695">
        <v>10</v>
      </c>
      <c r="Q6695">
        <v>1</v>
      </c>
      <c r="R6695">
        <v>9</v>
      </c>
      <c r="S6695">
        <v>0.98705609625128499</v>
      </c>
      <c r="T6695">
        <v>45.720518592302398</v>
      </c>
      <c r="U6695">
        <v>0.77938682667725501</v>
      </c>
      <c r="V6695">
        <v>7</v>
      </c>
      <c r="W6695">
        <v>0.25643626014944498</v>
      </c>
      <c r="X6695">
        <v>5</v>
      </c>
      <c r="Y6695">
        <v>9</v>
      </c>
      <c r="Z6695">
        <v>0.98705609625128499</v>
      </c>
      <c r="AA6695">
        <v>76.469445459882195</v>
      </c>
      <c r="AB6695">
        <v>7</v>
      </c>
      <c r="AC6695">
        <v>0.77115309073517002</v>
      </c>
      <c r="AD6695">
        <v>2</v>
      </c>
      <c r="AE6695">
        <v>0.21590300551611399</v>
      </c>
      <c r="AF6695">
        <v>1</v>
      </c>
      <c r="AG6695">
        <v>1.2943903748714999E-2</v>
      </c>
      <c r="AH6695">
        <v>2.1861501518127401E-4</v>
      </c>
      <c r="AI6695">
        <v>1</v>
      </c>
      <c r="AJ6695" s="73">
        <v>77.443336010395996</v>
      </c>
      <c r="AK6695">
        <v>10</v>
      </c>
      <c r="AL6695">
        <v>1</v>
      </c>
      <c r="AM6695">
        <v>0</v>
      </c>
      <c r="AN6695">
        <v>0</v>
      </c>
      <c r="AO6695">
        <v>0</v>
      </c>
      <c r="AP6695">
        <v>0</v>
      </c>
      <c r="AQ6695">
        <v>10</v>
      </c>
      <c r="AR6695">
        <v>1</v>
      </c>
      <c r="AS6695">
        <v>0</v>
      </c>
      <c r="AT6695">
        <v>0</v>
      </c>
      <c r="AU6695">
        <v>0</v>
      </c>
      <c r="AV6695">
        <v>0</v>
      </c>
      <c r="AW6695">
        <v>10</v>
      </c>
      <c r="AX6695">
        <v>1</v>
      </c>
      <c r="AY6695" s="73">
        <v>70.368788947641903</v>
      </c>
      <c r="AZ6695">
        <v>10</v>
      </c>
      <c r="BA6695">
        <v>1</v>
      </c>
      <c r="BB6695">
        <v>8</v>
      </c>
      <c r="BC6695">
        <v>0.78263838392317198</v>
      </c>
      <c r="BD6695">
        <v>2</v>
      </c>
      <c r="BE6695">
        <v>0.217361616076827</v>
      </c>
      <c r="BF6695">
        <v>72.772787887402004</v>
      </c>
      <c r="BG6695">
        <v>58.984031511532002</v>
      </c>
      <c r="BH6695">
        <v>70.368788947641903</v>
      </c>
      <c r="BI6695">
        <v>77.443336010395996</v>
      </c>
    </row>
    <row r="6696" spans="1:61" x14ac:dyDescent="0.25">
      <c r="A6696" s="10" t="str">
        <f>VLOOKUP(D6696,'Index-Relations'!E:F,2,FALSE)</f>
        <v>ESG</v>
      </c>
      <c r="B6696" t="s">
        <v>3450</v>
      </c>
      <c r="C6696" s="53" t="s">
        <v>2768</v>
      </c>
      <c r="D6696" s="59" t="s">
        <v>3323</v>
      </c>
      <c r="E6696" s="59" t="s">
        <v>10112</v>
      </c>
      <c r="F6696" t="s">
        <v>2234</v>
      </c>
      <c r="G6696" t="s">
        <v>2233</v>
      </c>
      <c r="H6696" t="s">
        <v>2235</v>
      </c>
      <c r="I6696" s="52">
        <v>45383</v>
      </c>
      <c r="J6696" t="s">
        <v>2457</v>
      </c>
      <c r="K6696">
        <v>10</v>
      </c>
      <c r="L6696">
        <v>74.375753785346603</v>
      </c>
      <c r="M6696">
        <v>10</v>
      </c>
      <c r="N6696">
        <v>1</v>
      </c>
      <c r="O6696">
        <v>62.076253001973399</v>
      </c>
      <c r="P6696">
        <v>10</v>
      </c>
      <c r="Q6696">
        <v>1</v>
      </c>
      <c r="R6696">
        <v>9</v>
      </c>
      <c r="S6696">
        <v>0.98255805761232995</v>
      </c>
      <c r="T6696">
        <v>49.239275151641699</v>
      </c>
      <c r="U6696">
        <v>0.85542049652713303</v>
      </c>
      <c r="V6696">
        <v>7</v>
      </c>
      <c r="W6696">
        <v>0.25009572975872102</v>
      </c>
      <c r="X6696">
        <v>5</v>
      </c>
      <c r="Y6696">
        <v>9</v>
      </c>
      <c r="Z6696">
        <v>0.98255805761232995</v>
      </c>
      <c r="AA6696">
        <v>102.80067322022801</v>
      </c>
      <c r="AB6696">
        <v>7</v>
      </c>
      <c r="AC6696">
        <v>0.71415419026576199</v>
      </c>
      <c r="AD6696">
        <v>2</v>
      </c>
      <c r="AE6696">
        <v>0.26840386734656801</v>
      </c>
      <c r="AF6696">
        <v>1</v>
      </c>
      <c r="AG6696">
        <v>1.7441942387669201E-2</v>
      </c>
      <c r="AH6696">
        <v>0</v>
      </c>
      <c r="AI6696">
        <v>1</v>
      </c>
      <c r="AJ6696">
        <v>79.531934288581297</v>
      </c>
      <c r="AK6696">
        <v>10</v>
      </c>
      <c r="AL6696">
        <v>1</v>
      </c>
      <c r="AM6696">
        <v>0</v>
      </c>
      <c r="AN6696">
        <v>0</v>
      </c>
      <c r="AO6696">
        <v>0</v>
      </c>
      <c r="AP6696">
        <v>0</v>
      </c>
      <c r="AQ6696">
        <v>10</v>
      </c>
      <c r="AR6696">
        <v>1</v>
      </c>
      <c r="AS6696">
        <v>0</v>
      </c>
      <c r="AT6696">
        <v>0</v>
      </c>
      <c r="AU6696">
        <v>0</v>
      </c>
      <c r="AV6696">
        <v>0</v>
      </c>
      <c r="AW6696">
        <v>10</v>
      </c>
      <c r="AX6696">
        <v>1</v>
      </c>
      <c r="AY6696">
        <v>71.308558838823501</v>
      </c>
      <c r="AZ6696">
        <v>10</v>
      </c>
      <c r="BA6696">
        <v>1</v>
      </c>
      <c r="BB6696">
        <v>8</v>
      </c>
      <c r="BC6696">
        <v>0.76515366587391398</v>
      </c>
      <c r="BD6696">
        <v>2</v>
      </c>
      <c r="BE6696">
        <v>0.23484633412608499</v>
      </c>
      <c r="BF6696">
        <v>71.131540628414996</v>
      </c>
      <c r="BG6696">
        <v>60.518073263052997</v>
      </c>
      <c r="BH6696">
        <v>68.236501094015907</v>
      </c>
      <c r="BI6696">
        <v>75.161689202340995</v>
      </c>
    </row>
    <row r="6697" spans="1:61" x14ac:dyDescent="0.25">
      <c r="A6697" s="10" t="str">
        <f>VLOOKUP(D6697,'Index-Relations'!E:F,2,FALSE)</f>
        <v>ESG</v>
      </c>
      <c r="B6697" t="s">
        <v>3450</v>
      </c>
      <c r="C6697" s="53" t="s">
        <v>2769</v>
      </c>
      <c r="D6697" s="59" t="s">
        <v>3323</v>
      </c>
      <c r="E6697" s="59" t="s">
        <v>10113</v>
      </c>
      <c r="F6697" t="s">
        <v>2234</v>
      </c>
      <c r="G6697" t="s">
        <v>2233</v>
      </c>
      <c r="H6697" t="s">
        <v>2235</v>
      </c>
      <c r="I6697" s="52">
        <v>45352</v>
      </c>
      <c r="J6697" t="s">
        <v>2457</v>
      </c>
      <c r="K6697">
        <v>10</v>
      </c>
      <c r="L6697">
        <v>74.452025028564407</v>
      </c>
      <c r="M6697">
        <v>10</v>
      </c>
      <c r="N6697">
        <v>1</v>
      </c>
      <c r="O6697">
        <v>61.548390776762602</v>
      </c>
      <c r="P6697">
        <v>10</v>
      </c>
      <c r="Q6697">
        <v>1</v>
      </c>
      <c r="R6697">
        <v>9</v>
      </c>
      <c r="S6697">
        <v>0.98214256928756105</v>
      </c>
      <c r="T6697">
        <v>47.776525136281599</v>
      </c>
      <c r="U6697">
        <v>0.83542858531923103</v>
      </c>
      <c r="V6697">
        <v>6</v>
      </c>
      <c r="W6697">
        <v>0.20299906321441799</v>
      </c>
      <c r="X6697">
        <v>4</v>
      </c>
      <c r="Y6697">
        <v>9</v>
      </c>
      <c r="Z6697">
        <v>0.98214256928756105</v>
      </c>
      <c r="AA6697">
        <v>114.810397651594</v>
      </c>
      <c r="AB6697">
        <v>7</v>
      </c>
      <c r="AC6697">
        <v>0.71786348476650497</v>
      </c>
      <c r="AD6697">
        <v>2</v>
      </c>
      <c r="AE6697">
        <v>0.26427908452105597</v>
      </c>
      <c r="AF6697">
        <v>1</v>
      </c>
      <c r="AG6697">
        <v>1.7857430712438501E-2</v>
      </c>
      <c r="AH6697">
        <v>0</v>
      </c>
      <c r="AI6697">
        <v>0</v>
      </c>
      <c r="AJ6697">
        <v>79.465204317770997</v>
      </c>
      <c r="AK6697">
        <v>10</v>
      </c>
      <c r="AL6697">
        <v>1</v>
      </c>
      <c r="AM6697">
        <v>0</v>
      </c>
      <c r="AN6697">
        <v>0</v>
      </c>
      <c r="AO6697">
        <v>0</v>
      </c>
      <c r="AP6697">
        <v>0</v>
      </c>
      <c r="AQ6697">
        <v>10</v>
      </c>
      <c r="AR6697">
        <v>0.999999999999999</v>
      </c>
      <c r="AS6697">
        <v>0</v>
      </c>
      <c r="AT6697">
        <v>0</v>
      </c>
      <c r="AU6697">
        <v>0</v>
      </c>
      <c r="AV6697">
        <v>0</v>
      </c>
      <c r="AW6697">
        <v>10</v>
      </c>
      <c r="AX6697">
        <v>0.999999999999999</v>
      </c>
      <c r="AY6697">
        <v>71.606136445565696</v>
      </c>
      <c r="AZ6697">
        <v>10</v>
      </c>
      <c r="BA6697">
        <v>1</v>
      </c>
      <c r="BB6697">
        <v>8</v>
      </c>
      <c r="BC6697">
        <v>0.80463043663265499</v>
      </c>
      <c r="BD6697">
        <v>2</v>
      </c>
      <c r="BE6697">
        <v>0.19536956336734401</v>
      </c>
      <c r="BF6697">
        <v>71.087815488408907</v>
      </c>
      <c r="BG6697">
        <v>59.894482247430901</v>
      </c>
      <c r="BH6697">
        <v>68.416832287687996</v>
      </c>
      <c r="BI6697">
        <v>75.049997565973996</v>
      </c>
    </row>
    <row r="6698" spans="1:61" x14ac:dyDescent="0.25">
      <c r="A6698" s="10" t="str">
        <f>VLOOKUP(D6698,'Index-Relations'!E:F,2,FALSE)</f>
        <v>ESG</v>
      </c>
      <c r="B6698" t="s">
        <v>3450</v>
      </c>
      <c r="C6698" s="53" t="s">
        <v>2770</v>
      </c>
      <c r="D6698" s="59" t="s">
        <v>3323</v>
      </c>
      <c r="E6698" s="59" t="s">
        <v>10114</v>
      </c>
      <c r="F6698" t="s">
        <v>2234</v>
      </c>
      <c r="G6698" t="s">
        <v>2233</v>
      </c>
      <c r="H6698" t="s">
        <v>2235</v>
      </c>
      <c r="I6698" s="52">
        <v>45323</v>
      </c>
      <c r="J6698" t="s">
        <v>2457</v>
      </c>
      <c r="K6698">
        <v>10</v>
      </c>
      <c r="L6698">
        <v>73.972447187544603</v>
      </c>
      <c r="M6698">
        <v>10</v>
      </c>
      <c r="N6698">
        <v>1</v>
      </c>
      <c r="O6698">
        <v>61.844240727894203</v>
      </c>
      <c r="P6698">
        <v>10</v>
      </c>
      <c r="Q6698">
        <v>1</v>
      </c>
      <c r="R6698">
        <v>9</v>
      </c>
      <c r="S6698">
        <v>0.98244123082137802</v>
      </c>
      <c r="T6698">
        <v>48.763439880312298</v>
      </c>
      <c r="U6698">
        <v>0.84338056519545002</v>
      </c>
      <c r="V6698">
        <v>6</v>
      </c>
      <c r="W6698">
        <v>0.210932373181482</v>
      </c>
      <c r="X6698">
        <v>4</v>
      </c>
      <c r="Y6698">
        <v>9</v>
      </c>
      <c r="Z6698">
        <v>0.98244123082137802</v>
      </c>
      <c r="AA6698">
        <v>116.156205479956</v>
      </c>
      <c r="AB6698">
        <v>7</v>
      </c>
      <c r="AC6698">
        <v>0.70153499907133898</v>
      </c>
      <c r="AD6698">
        <v>2</v>
      </c>
      <c r="AE6698">
        <v>0.28090623175003898</v>
      </c>
      <c r="AF6698">
        <v>1</v>
      </c>
      <c r="AG6698">
        <v>1.7558769178621599E-2</v>
      </c>
      <c r="AH6698">
        <v>0</v>
      </c>
      <c r="AI6698">
        <v>0</v>
      </c>
      <c r="AJ6698">
        <v>79.055244902860295</v>
      </c>
      <c r="AK6698">
        <v>10</v>
      </c>
      <c r="AL6698">
        <v>1</v>
      </c>
      <c r="AM6698">
        <v>0</v>
      </c>
      <c r="AN6698">
        <v>0</v>
      </c>
      <c r="AO6698">
        <v>0</v>
      </c>
      <c r="AP6698">
        <v>0</v>
      </c>
      <c r="AQ6698">
        <v>10</v>
      </c>
      <c r="AR6698">
        <v>1</v>
      </c>
      <c r="AS6698">
        <v>0</v>
      </c>
      <c r="AT6698">
        <v>0</v>
      </c>
      <c r="AU6698">
        <v>0</v>
      </c>
      <c r="AV6698">
        <v>0</v>
      </c>
      <c r="AW6698">
        <v>10</v>
      </c>
      <c r="AX6698">
        <v>0.999999999999999</v>
      </c>
      <c r="AY6698">
        <v>70.789419551674797</v>
      </c>
      <c r="AZ6698">
        <v>10</v>
      </c>
      <c r="BA6698">
        <v>1</v>
      </c>
      <c r="BB6698">
        <v>8</v>
      </c>
      <c r="BC6698">
        <v>0.78941503121504697</v>
      </c>
      <c r="BD6698">
        <v>2</v>
      </c>
      <c r="BE6698">
        <v>0.210584968784952</v>
      </c>
      <c r="BF6698">
        <v>70.614605367967002</v>
      </c>
      <c r="BG6698">
        <v>60.249275253508998</v>
      </c>
      <c r="BH6698">
        <v>67.627314538866997</v>
      </c>
      <c r="BI6698">
        <v>74.548872022615001</v>
      </c>
    </row>
    <row r="6699" spans="1:61" x14ac:dyDescent="0.25">
      <c r="A6699" s="10" t="str">
        <f>VLOOKUP(D6699,'Index-Relations'!E:F,2,FALSE)</f>
        <v>BM</v>
      </c>
      <c r="B6699" t="s">
        <v>3450</v>
      </c>
      <c r="C6699" s="53" t="s">
        <v>2760</v>
      </c>
      <c r="D6699" s="59" t="s">
        <v>3324</v>
      </c>
      <c r="E6699" s="59" t="s">
        <v>10115</v>
      </c>
      <c r="F6699" t="s">
        <v>2239</v>
      </c>
      <c r="G6699" t="s">
        <v>2236</v>
      </c>
      <c r="H6699" t="s">
        <v>2240</v>
      </c>
      <c r="I6699" s="52">
        <v>45659</v>
      </c>
      <c r="J6699" t="s">
        <v>2457</v>
      </c>
      <c r="K6699">
        <v>13</v>
      </c>
      <c r="L6699" s="73">
        <v>71.625967370055903</v>
      </c>
      <c r="M6699">
        <v>12</v>
      </c>
      <c r="N6699">
        <v>0.98981087571033799</v>
      </c>
      <c r="O6699" s="73">
        <v>61.253099323442903</v>
      </c>
      <c r="P6699">
        <v>12</v>
      </c>
      <c r="Q6699">
        <v>0.98981087571033799</v>
      </c>
      <c r="R6699">
        <v>12</v>
      </c>
      <c r="S6699">
        <v>0.98981087571033799</v>
      </c>
      <c r="T6699">
        <v>49.773229392582202</v>
      </c>
      <c r="U6699">
        <v>0.79089617165816395</v>
      </c>
      <c r="V6699">
        <v>9</v>
      </c>
      <c r="W6699">
        <v>0.300886761284756</v>
      </c>
      <c r="X6699">
        <v>6</v>
      </c>
      <c r="Y6699">
        <v>12</v>
      </c>
      <c r="Z6699">
        <v>0.98981087571033699</v>
      </c>
      <c r="AA6699">
        <v>85.949178264288904</v>
      </c>
      <c r="AB6699">
        <v>10</v>
      </c>
      <c r="AC6699">
        <v>0.78768522033412103</v>
      </c>
      <c r="AD6699">
        <v>2</v>
      </c>
      <c r="AE6699">
        <v>0.20212565537621599</v>
      </c>
      <c r="AF6699">
        <v>1</v>
      </c>
      <c r="AG6699">
        <v>1.0189124289662E-2</v>
      </c>
      <c r="AH6699">
        <v>4.0269817809216E-4</v>
      </c>
      <c r="AI6699">
        <v>1</v>
      </c>
      <c r="AJ6699" s="73">
        <v>75.432035590051996</v>
      </c>
      <c r="AK6699">
        <v>12</v>
      </c>
      <c r="AL6699">
        <v>0.98981087571033799</v>
      </c>
      <c r="AM6699">
        <v>0</v>
      </c>
      <c r="AN6699">
        <v>0</v>
      </c>
      <c r="AO6699">
        <v>0</v>
      </c>
      <c r="AP6699">
        <v>0</v>
      </c>
      <c r="AQ6699">
        <v>12</v>
      </c>
      <c r="AR6699">
        <v>0.98981087571033799</v>
      </c>
      <c r="AS6699">
        <v>0</v>
      </c>
      <c r="AT6699">
        <v>0</v>
      </c>
      <c r="AU6699">
        <v>0</v>
      </c>
      <c r="AV6699">
        <v>0</v>
      </c>
      <c r="AW6699">
        <v>12</v>
      </c>
      <c r="AX6699">
        <v>0.98981087571033799</v>
      </c>
      <c r="AY6699" s="73">
        <v>69.147444206897006</v>
      </c>
      <c r="AZ6699">
        <v>12</v>
      </c>
      <c r="BA6699">
        <v>0.98981087571033799</v>
      </c>
      <c r="BB6699">
        <v>10</v>
      </c>
      <c r="BC6699">
        <v>0.73879169976880898</v>
      </c>
      <c r="BD6699">
        <v>2</v>
      </c>
      <c r="BE6699">
        <v>0.25101917594152801</v>
      </c>
      <c r="BF6699">
        <v>71.625967370055903</v>
      </c>
      <c r="BG6699">
        <v>61.253099323442903</v>
      </c>
      <c r="BH6699">
        <v>69.147444206897006</v>
      </c>
      <c r="BI6699">
        <v>75.432035590051996</v>
      </c>
    </row>
    <row r="6700" spans="1:61" x14ac:dyDescent="0.25">
      <c r="A6700" s="10" t="str">
        <f>VLOOKUP(D6700,'Index-Relations'!E:F,2,FALSE)</f>
        <v>BM</v>
      </c>
      <c r="B6700" t="s">
        <v>3450</v>
      </c>
      <c r="C6700" s="53" t="s">
        <v>2761</v>
      </c>
      <c r="D6700" s="59" t="s">
        <v>3324</v>
      </c>
      <c r="E6700" s="59" t="s">
        <v>10116</v>
      </c>
      <c r="F6700" t="s">
        <v>2239</v>
      </c>
      <c r="G6700" t="s">
        <v>2236</v>
      </c>
      <c r="H6700" t="s">
        <v>2240</v>
      </c>
      <c r="I6700" s="52">
        <v>45628</v>
      </c>
      <c r="J6700" t="s">
        <v>2457</v>
      </c>
      <c r="K6700">
        <v>13</v>
      </c>
      <c r="L6700" s="73">
        <v>71.586831300125993</v>
      </c>
      <c r="M6700">
        <v>12</v>
      </c>
      <c r="N6700">
        <v>0.985927392329216</v>
      </c>
      <c r="O6700" s="73">
        <v>61.370881248506997</v>
      </c>
      <c r="P6700">
        <v>12</v>
      </c>
      <c r="Q6700">
        <v>0.985927392329216</v>
      </c>
      <c r="R6700">
        <v>12</v>
      </c>
      <c r="S6700">
        <v>0.985927392329216</v>
      </c>
      <c r="T6700">
        <v>50.202721702410003</v>
      </c>
      <c r="U6700">
        <v>0.83828737726843205</v>
      </c>
      <c r="V6700">
        <v>9</v>
      </c>
      <c r="W6700">
        <v>0.32654257727997199</v>
      </c>
      <c r="X6700">
        <v>6</v>
      </c>
      <c r="Y6700">
        <v>12</v>
      </c>
      <c r="Z6700">
        <v>0.985927392329216</v>
      </c>
      <c r="AA6700">
        <v>82.122763408963905</v>
      </c>
      <c r="AB6700">
        <v>10</v>
      </c>
      <c r="AC6700">
        <v>0.78018781681198501</v>
      </c>
      <c r="AD6700">
        <v>2</v>
      </c>
      <c r="AE6700">
        <v>0.20573957551723099</v>
      </c>
      <c r="AF6700">
        <v>1</v>
      </c>
      <c r="AG6700">
        <v>1.4072607670783201E-2</v>
      </c>
      <c r="AH6700">
        <v>4.35579307607575E-4</v>
      </c>
      <c r="AI6700">
        <v>1</v>
      </c>
      <c r="AJ6700" s="73">
        <v>75.416628605255994</v>
      </c>
      <c r="AK6700">
        <v>12</v>
      </c>
      <c r="AL6700">
        <v>0.985927392329216</v>
      </c>
      <c r="AM6700">
        <v>0</v>
      </c>
      <c r="AN6700">
        <v>0</v>
      </c>
      <c r="AO6700">
        <v>0</v>
      </c>
      <c r="AP6700">
        <v>0</v>
      </c>
      <c r="AQ6700">
        <v>12</v>
      </c>
      <c r="AR6700">
        <v>0.985927392329216</v>
      </c>
      <c r="AS6700">
        <v>0</v>
      </c>
      <c r="AT6700">
        <v>0</v>
      </c>
      <c r="AU6700">
        <v>0</v>
      </c>
      <c r="AV6700">
        <v>0</v>
      </c>
      <c r="AW6700">
        <v>12</v>
      </c>
      <c r="AX6700">
        <v>0.985927392329216</v>
      </c>
      <c r="AY6700" s="73">
        <v>69.028926103204995</v>
      </c>
      <c r="AZ6700">
        <v>12</v>
      </c>
      <c r="BA6700">
        <v>0.985927392329216</v>
      </c>
      <c r="BB6700">
        <v>10</v>
      </c>
      <c r="BC6700">
        <v>0.72446726779955095</v>
      </c>
      <c r="BD6700">
        <v>2</v>
      </c>
      <c r="BE6700">
        <v>0.26146012452966499</v>
      </c>
      <c r="BF6700">
        <v>71.586831300125993</v>
      </c>
      <c r="BG6700">
        <v>61.370881248506997</v>
      </c>
      <c r="BH6700">
        <v>69.028926103204995</v>
      </c>
      <c r="BI6700">
        <v>75.416628605255994</v>
      </c>
    </row>
    <row r="6701" spans="1:61" x14ac:dyDescent="0.25">
      <c r="A6701" s="10" t="str">
        <f>VLOOKUP(D6701,'Index-Relations'!E:F,2,FALSE)</f>
        <v>BM</v>
      </c>
      <c r="B6701" t="s">
        <v>3450</v>
      </c>
      <c r="C6701" s="53" t="s">
        <v>2762</v>
      </c>
      <c r="D6701" s="59" t="s">
        <v>3324</v>
      </c>
      <c r="E6701" s="59" t="s">
        <v>10117</v>
      </c>
      <c r="F6701" t="s">
        <v>2239</v>
      </c>
      <c r="G6701" t="s">
        <v>2236</v>
      </c>
      <c r="H6701" t="s">
        <v>2240</v>
      </c>
      <c r="I6701" s="52">
        <v>45600</v>
      </c>
      <c r="J6701" t="s">
        <v>2457</v>
      </c>
      <c r="K6701">
        <v>13</v>
      </c>
      <c r="L6701" s="73">
        <v>71.487403832217893</v>
      </c>
      <c r="M6701">
        <v>12</v>
      </c>
      <c r="N6701">
        <v>0.98539956002335205</v>
      </c>
      <c r="O6701" s="73">
        <v>61.621447645932903</v>
      </c>
      <c r="P6701">
        <v>12</v>
      </c>
      <c r="Q6701">
        <v>0.98539956002335205</v>
      </c>
      <c r="R6701">
        <v>12</v>
      </c>
      <c r="S6701">
        <v>0.98539956002335205</v>
      </c>
      <c r="T6701">
        <v>50.711946472562701</v>
      </c>
      <c r="U6701">
        <v>0.83501536192902603</v>
      </c>
      <c r="V6701">
        <v>9</v>
      </c>
      <c r="W6701">
        <v>0.32371150235977503</v>
      </c>
      <c r="X6701">
        <v>6</v>
      </c>
      <c r="Y6701">
        <v>12</v>
      </c>
      <c r="Z6701">
        <v>0.98539956002335205</v>
      </c>
      <c r="AA6701">
        <v>79.739979444110602</v>
      </c>
      <c r="AB6701">
        <v>10</v>
      </c>
      <c r="AC6701">
        <v>0.77145415672523099</v>
      </c>
      <c r="AD6701">
        <v>2</v>
      </c>
      <c r="AE6701">
        <v>0.21394540329812001</v>
      </c>
      <c r="AF6701">
        <v>1</v>
      </c>
      <c r="AG6701">
        <v>1.46004399766475E-2</v>
      </c>
      <c r="AH6701">
        <v>4.4241467779847698E-4</v>
      </c>
      <c r="AI6701">
        <v>1</v>
      </c>
      <c r="AJ6701" s="73">
        <v>75.303529676289003</v>
      </c>
      <c r="AK6701">
        <v>12</v>
      </c>
      <c r="AL6701">
        <v>0.98539956002335205</v>
      </c>
      <c r="AM6701">
        <v>0</v>
      </c>
      <c r="AN6701">
        <v>0</v>
      </c>
      <c r="AO6701">
        <v>0</v>
      </c>
      <c r="AP6701">
        <v>0</v>
      </c>
      <c r="AQ6701">
        <v>12</v>
      </c>
      <c r="AR6701">
        <v>0.98539956002335205</v>
      </c>
      <c r="AS6701">
        <v>0</v>
      </c>
      <c r="AT6701">
        <v>0</v>
      </c>
      <c r="AU6701">
        <v>0</v>
      </c>
      <c r="AV6701">
        <v>0</v>
      </c>
      <c r="AW6701">
        <v>12</v>
      </c>
      <c r="AX6701">
        <v>0.98539956002335205</v>
      </c>
      <c r="AY6701" s="73">
        <v>68.792534826836999</v>
      </c>
      <c r="AZ6701">
        <v>12</v>
      </c>
      <c r="BA6701">
        <v>0.98539956002335205</v>
      </c>
      <c r="BB6701">
        <v>10</v>
      </c>
      <c r="BC6701">
        <v>0.71509036129267101</v>
      </c>
      <c r="BD6701">
        <v>2</v>
      </c>
      <c r="BE6701">
        <v>0.27030919873067999</v>
      </c>
      <c r="BF6701">
        <v>71.487403832217893</v>
      </c>
      <c r="BG6701">
        <v>61.621447645932903</v>
      </c>
      <c r="BH6701">
        <v>68.792534826836999</v>
      </c>
      <c r="BI6701">
        <v>75.303529676289003</v>
      </c>
    </row>
    <row r="6702" spans="1:61" x14ac:dyDescent="0.25">
      <c r="A6702" s="10" t="str">
        <f>VLOOKUP(D6702,'Index-Relations'!E:F,2,FALSE)</f>
        <v>BM</v>
      </c>
      <c r="B6702" t="s">
        <v>3450</v>
      </c>
      <c r="C6702" s="53" t="s">
        <v>2763</v>
      </c>
      <c r="D6702" s="59" t="s">
        <v>3324</v>
      </c>
      <c r="E6702" s="59" t="s">
        <v>10118</v>
      </c>
      <c r="F6702" t="s">
        <v>2239</v>
      </c>
      <c r="G6702" t="s">
        <v>2236</v>
      </c>
      <c r="H6702" t="s">
        <v>2240</v>
      </c>
      <c r="I6702" s="52">
        <v>45566</v>
      </c>
      <c r="J6702" t="s">
        <v>2457</v>
      </c>
      <c r="K6702">
        <v>13</v>
      </c>
      <c r="L6702" s="73">
        <v>71.416871857459</v>
      </c>
      <c r="M6702">
        <v>12</v>
      </c>
      <c r="N6702">
        <v>0.98574813223550195</v>
      </c>
      <c r="O6702" s="73">
        <v>61.7502299238229</v>
      </c>
      <c r="P6702">
        <v>12</v>
      </c>
      <c r="Q6702">
        <v>0.98574813223550195</v>
      </c>
      <c r="R6702">
        <v>12</v>
      </c>
      <c r="S6702">
        <v>0.98574813223550195</v>
      </c>
      <c r="T6702">
        <v>51.082483121206202</v>
      </c>
      <c r="U6702">
        <v>0.83148298170697099</v>
      </c>
      <c r="V6702">
        <v>9</v>
      </c>
      <c r="W6702">
        <v>0.32570375619038699</v>
      </c>
      <c r="X6702">
        <v>6</v>
      </c>
      <c r="Y6702">
        <v>12</v>
      </c>
      <c r="Z6702">
        <v>0.98574813223550195</v>
      </c>
      <c r="AA6702">
        <v>77.233150797267598</v>
      </c>
      <c r="AB6702">
        <v>10</v>
      </c>
      <c r="AC6702">
        <v>0.76301113618613403</v>
      </c>
      <c r="AD6702">
        <v>2</v>
      </c>
      <c r="AE6702">
        <v>0.222736996049367</v>
      </c>
      <c r="AF6702">
        <v>1</v>
      </c>
      <c r="AG6702">
        <v>1.42518677644973E-2</v>
      </c>
      <c r="AH6702">
        <v>4.0191751994603898E-4</v>
      </c>
      <c r="AI6702">
        <v>1</v>
      </c>
      <c r="AJ6702" s="73">
        <v>75.266386792523903</v>
      </c>
      <c r="AK6702">
        <v>12</v>
      </c>
      <c r="AL6702">
        <v>0.98574813223550195</v>
      </c>
      <c r="AM6702">
        <v>0</v>
      </c>
      <c r="AN6702">
        <v>0</v>
      </c>
      <c r="AO6702">
        <v>0</v>
      </c>
      <c r="AP6702">
        <v>0</v>
      </c>
      <c r="AQ6702">
        <v>12</v>
      </c>
      <c r="AR6702">
        <v>0.98574813223550195</v>
      </c>
      <c r="AS6702">
        <v>0</v>
      </c>
      <c r="AT6702">
        <v>0</v>
      </c>
      <c r="AU6702">
        <v>0</v>
      </c>
      <c r="AV6702">
        <v>0</v>
      </c>
      <c r="AW6702">
        <v>12</v>
      </c>
      <c r="AX6702">
        <v>0.98574813223550195</v>
      </c>
      <c r="AY6702" s="73">
        <v>68.580048334839006</v>
      </c>
      <c r="AZ6702">
        <v>12</v>
      </c>
      <c r="BA6702">
        <v>0.98574813223550195</v>
      </c>
      <c r="BB6702">
        <v>10</v>
      </c>
      <c r="BC6702">
        <v>0.709016921066974</v>
      </c>
      <c r="BD6702">
        <v>2</v>
      </c>
      <c r="BE6702">
        <v>0.276731211168528</v>
      </c>
      <c r="BF6702">
        <v>71.416871857459</v>
      </c>
      <c r="BG6702">
        <v>61.7502299238229</v>
      </c>
      <c r="BH6702">
        <v>68.580048334839006</v>
      </c>
      <c r="BI6702">
        <v>75.266386792523903</v>
      </c>
    </row>
    <row r="6703" spans="1:61" x14ac:dyDescent="0.25">
      <c r="A6703" s="10" t="str">
        <f>VLOOKUP(D6703,'Index-Relations'!E:F,2,FALSE)</f>
        <v>BM</v>
      </c>
      <c r="B6703" t="s">
        <v>3450</v>
      </c>
      <c r="C6703" s="53" t="s">
        <v>2764</v>
      </c>
      <c r="D6703" s="59" t="s">
        <v>3324</v>
      </c>
      <c r="E6703" s="59" t="s">
        <v>10119</v>
      </c>
      <c r="F6703" t="s">
        <v>2239</v>
      </c>
      <c r="G6703" t="s">
        <v>2236</v>
      </c>
      <c r="H6703" t="s">
        <v>2240</v>
      </c>
      <c r="I6703" s="52">
        <v>45537</v>
      </c>
      <c r="J6703" t="s">
        <v>2457</v>
      </c>
      <c r="K6703">
        <v>11</v>
      </c>
      <c r="L6703" s="73">
        <v>65.743172403010007</v>
      </c>
      <c r="M6703">
        <v>10</v>
      </c>
      <c r="N6703">
        <v>0.983191372215241</v>
      </c>
      <c r="O6703" s="73">
        <v>55.689989043597002</v>
      </c>
      <c r="P6703">
        <v>10</v>
      </c>
      <c r="Q6703">
        <v>0.983191372215241</v>
      </c>
      <c r="R6703">
        <v>9</v>
      </c>
      <c r="S6703">
        <v>0.93087377034423902</v>
      </c>
      <c r="T6703">
        <v>50.6952645834617</v>
      </c>
      <c r="U6703">
        <v>0.82790509290344705</v>
      </c>
      <c r="V6703">
        <v>7</v>
      </c>
      <c r="W6703">
        <v>0.37764511684362101</v>
      </c>
      <c r="X6703">
        <v>5</v>
      </c>
      <c r="Y6703">
        <v>9</v>
      </c>
      <c r="Z6703">
        <v>0.93087377034423902</v>
      </c>
      <c r="AA6703">
        <v>92.004560206367302</v>
      </c>
      <c r="AB6703">
        <v>7</v>
      </c>
      <c r="AC6703">
        <v>0.682865534190638</v>
      </c>
      <c r="AD6703">
        <v>2</v>
      </c>
      <c r="AE6703">
        <v>0.24800823615360101</v>
      </c>
      <c r="AF6703">
        <v>2</v>
      </c>
      <c r="AG6703">
        <v>6.9126229655760194E-2</v>
      </c>
      <c r="AH6703">
        <v>5.4559796462697605E-4</v>
      </c>
      <c r="AI6703">
        <v>1</v>
      </c>
      <c r="AJ6703" s="73">
        <v>70.570017015825002</v>
      </c>
      <c r="AK6703">
        <v>10</v>
      </c>
      <c r="AL6703">
        <v>0.983191372215241</v>
      </c>
      <c r="AM6703">
        <v>0</v>
      </c>
      <c r="AN6703">
        <v>0</v>
      </c>
      <c r="AO6703">
        <v>0</v>
      </c>
      <c r="AP6703">
        <v>0</v>
      </c>
      <c r="AQ6703">
        <v>10</v>
      </c>
      <c r="AR6703">
        <v>0.983191372215241</v>
      </c>
      <c r="AS6703">
        <v>0</v>
      </c>
      <c r="AT6703">
        <v>0</v>
      </c>
      <c r="AU6703">
        <v>0</v>
      </c>
      <c r="AV6703">
        <v>0</v>
      </c>
      <c r="AW6703">
        <v>10</v>
      </c>
      <c r="AX6703">
        <v>0.983191372215241</v>
      </c>
      <c r="AY6703" s="73">
        <v>62.619780378762997</v>
      </c>
      <c r="AZ6703">
        <v>10</v>
      </c>
      <c r="BA6703">
        <v>0.983191372215241</v>
      </c>
      <c r="BB6703">
        <v>8</v>
      </c>
      <c r="BC6703">
        <v>0.69868759232333899</v>
      </c>
      <c r="BD6703">
        <v>2</v>
      </c>
      <c r="BE6703">
        <v>0.28450377989190201</v>
      </c>
      <c r="BF6703">
        <v>65.743172403010007</v>
      </c>
      <c r="BG6703">
        <v>55.689989043597002</v>
      </c>
      <c r="BH6703">
        <v>62.619780378762997</v>
      </c>
      <c r="BI6703">
        <v>70.570017015825002</v>
      </c>
    </row>
    <row r="6704" spans="1:61" x14ac:dyDescent="0.25">
      <c r="A6704" s="10" t="str">
        <f>VLOOKUP(D6704,'Index-Relations'!E:F,2,FALSE)</f>
        <v>BM</v>
      </c>
      <c r="B6704" t="s">
        <v>3450</v>
      </c>
      <c r="C6704" s="53" t="s">
        <v>3350</v>
      </c>
      <c r="D6704" s="59" t="s">
        <v>3324</v>
      </c>
      <c r="E6704" s="59" t="s">
        <v>10120</v>
      </c>
      <c r="F6704" t="s">
        <v>2239</v>
      </c>
      <c r="G6704" t="s">
        <v>2236</v>
      </c>
      <c r="H6704" t="s">
        <v>2240</v>
      </c>
      <c r="I6704" s="52">
        <v>45505</v>
      </c>
      <c r="J6704" t="s">
        <v>2457</v>
      </c>
      <c r="K6704">
        <v>11</v>
      </c>
      <c r="L6704" s="73">
        <v>65.330270198457001</v>
      </c>
      <c r="M6704">
        <v>10</v>
      </c>
      <c r="N6704">
        <v>0.98286899201866795</v>
      </c>
      <c r="O6704" s="73">
        <v>56.415506151954901</v>
      </c>
      <c r="P6704">
        <v>10</v>
      </c>
      <c r="Q6704">
        <v>0.98286899201866795</v>
      </c>
      <c r="R6704">
        <v>9</v>
      </c>
      <c r="S6704">
        <v>0.93333766172504795</v>
      </c>
      <c r="T6704">
        <v>51.387395885054502</v>
      </c>
      <c r="U6704">
        <v>0.84842765208245396</v>
      </c>
      <c r="V6704">
        <v>7</v>
      </c>
      <c r="W6704">
        <v>0.39174128349758303</v>
      </c>
      <c r="X6704">
        <v>5</v>
      </c>
      <c r="Y6704">
        <v>9</v>
      </c>
      <c r="Z6704">
        <v>0.93333766172504795</v>
      </c>
      <c r="AA6704">
        <v>88.072827373072599</v>
      </c>
      <c r="AB6704">
        <v>7</v>
      </c>
      <c r="AC6704">
        <v>0.65018375914558701</v>
      </c>
      <c r="AD6704">
        <v>2</v>
      </c>
      <c r="AE6704">
        <v>0.28315390257945999</v>
      </c>
      <c r="AF6704">
        <v>2</v>
      </c>
      <c r="AG6704">
        <v>6.6662338274951993E-2</v>
      </c>
      <c r="AH6704">
        <v>5.6536538393982196E-4</v>
      </c>
      <c r="AI6704">
        <v>1</v>
      </c>
      <c r="AJ6704" s="73">
        <v>69.886580983626004</v>
      </c>
      <c r="AK6704">
        <v>10</v>
      </c>
      <c r="AL6704">
        <v>0.98286899201866795</v>
      </c>
      <c r="AM6704">
        <v>0</v>
      </c>
      <c r="AN6704">
        <v>0</v>
      </c>
      <c r="AO6704">
        <v>0</v>
      </c>
      <c r="AP6704">
        <v>0</v>
      </c>
      <c r="AQ6704">
        <v>10</v>
      </c>
      <c r="AR6704">
        <v>0.98286899201866795</v>
      </c>
      <c r="AS6704">
        <v>0</v>
      </c>
      <c r="AT6704">
        <v>0</v>
      </c>
      <c r="AU6704">
        <v>0</v>
      </c>
      <c r="AV6704">
        <v>0</v>
      </c>
      <c r="AW6704">
        <v>10</v>
      </c>
      <c r="AX6704">
        <v>0.98286899201866795</v>
      </c>
      <c r="AY6704" s="73">
        <v>61.830910839236999</v>
      </c>
      <c r="AZ6704">
        <v>10</v>
      </c>
      <c r="BA6704">
        <v>0.98286899201866795</v>
      </c>
      <c r="BB6704">
        <v>8</v>
      </c>
      <c r="BC6704">
        <v>0.705794441635751</v>
      </c>
      <c r="BD6704">
        <v>2</v>
      </c>
      <c r="BE6704">
        <v>0.27707455038291601</v>
      </c>
      <c r="BF6704">
        <v>65.330270198457001</v>
      </c>
      <c r="BG6704">
        <v>56.415506151954901</v>
      </c>
      <c r="BH6704">
        <v>61.830910839236999</v>
      </c>
      <c r="BI6704">
        <v>69.886580983626004</v>
      </c>
    </row>
    <row r="6705" spans="1:61" x14ac:dyDescent="0.25">
      <c r="A6705" s="10" t="str">
        <f>VLOOKUP(D6705,'Index-Relations'!E:F,2,FALSE)</f>
        <v>BM</v>
      </c>
      <c r="B6705" t="s">
        <v>3450</v>
      </c>
      <c r="C6705" s="53" t="s">
        <v>2765</v>
      </c>
      <c r="D6705" s="59" t="s">
        <v>3324</v>
      </c>
      <c r="E6705" s="59" t="s">
        <v>10121</v>
      </c>
      <c r="F6705" t="s">
        <v>2239</v>
      </c>
      <c r="G6705" t="s">
        <v>2236</v>
      </c>
      <c r="H6705" t="s">
        <v>2240</v>
      </c>
      <c r="I6705" s="52">
        <v>45474</v>
      </c>
      <c r="J6705" t="s">
        <v>2457</v>
      </c>
      <c r="K6705">
        <v>11</v>
      </c>
      <c r="L6705" s="73">
        <v>64.755051286741903</v>
      </c>
      <c r="M6705">
        <v>10</v>
      </c>
      <c r="N6705">
        <v>0.98011779240763197</v>
      </c>
      <c r="O6705" s="73">
        <v>56.506696632313997</v>
      </c>
      <c r="P6705">
        <v>10</v>
      </c>
      <c r="Q6705">
        <v>0.98011779240763197</v>
      </c>
      <c r="R6705">
        <v>9</v>
      </c>
      <c r="S6705">
        <v>0.93232939488903299</v>
      </c>
      <c r="T6705">
        <v>51.924547348009902</v>
      </c>
      <c r="U6705">
        <v>0.84352920249716101</v>
      </c>
      <c r="V6705">
        <v>7</v>
      </c>
      <c r="W6705">
        <v>0.41221025476164203</v>
      </c>
      <c r="X6705">
        <v>5</v>
      </c>
      <c r="Y6705">
        <v>9</v>
      </c>
      <c r="Z6705">
        <v>0.93232939488903399</v>
      </c>
      <c r="AA6705">
        <v>86.8372487791559</v>
      </c>
      <c r="AB6705">
        <v>7</v>
      </c>
      <c r="AC6705">
        <v>0.62515773754061599</v>
      </c>
      <c r="AD6705">
        <v>2</v>
      </c>
      <c r="AE6705">
        <v>0.307171657348417</v>
      </c>
      <c r="AF6705">
        <v>2</v>
      </c>
      <c r="AG6705">
        <v>6.7670605110965995E-2</v>
      </c>
      <c r="AH6705">
        <v>5.8056518078422896E-4</v>
      </c>
      <c r="AI6705">
        <v>1</v>
      </c>
      <c r="AJ6705" s="73">
        <v>69.205467474925896</v>
      </c>
      <c r="AK6705">
        <v>10</v>
      </c>
      <c r="AL6705">
        <v>0.98011779240763197</v>
      </c>
      <c r="AM6705">
        <v>0</v>
      </c>
      <c r="AN6705">
        <v>0</v>
      </c>
      <c r="AO6705">
        <v>0</v>
      </c>
      <c r="AP6705">
        <v>0</v>
      </c>
      <c r="AQ6705">
        <v>10</v>
      </c>
      <c r="AR6705">
        <v>0.98011779240763197</v>
      </c>
      <c r="AS6705">
        <v>0</v>
      </c>
      <c r="AT6705">
        <v>0</v>
      </c>
      <c r="AU6705">
        <v>0</v>
      </c>
      <c r="AV6705">
        <v>0</v>
      </c>
      <c r="AW6705">
        <v>10</v>
      </c>
      <c r="AX6705">
        <v>0.98011779240763197</v>
      </c>
      <c r="AY6705" s="73">
        <v>60.9758089560979</v>
      </c>
      <c r="AZ6705">
        <v>10</v>
      </c>
      <c r="BA6705">
        <v>0.98011779240763197</v>
      </c>
      <c r="BB6705">
        <v>8</v>
      </c>
      <c r="BC6705">
        <v>0.703499895824094</v>
      </c>
      <c r="BD6705">
        <v>2</v>
      </c>
      <c r="BE6705">
        <v>0.27661789658353803</v>
      </c>
      <c r="BF6705">
        <v>64.755051286741903</v>
      </c>
      <c r="BG6705">
        <v>56.506696632313997</v>
      </c>
      <c r="BH6705">
        <v>60.9758089560979</v>
      </c>
      <c r="BI6705">
        <v>69.205467474925896</v>
      </c>
    </row>
    <row r="6706" spans="1:61" x14ac:dyDescent="0.25">
      <c r="A6706" s="10" t="str">
        <f>VLOOKUP(D6706,'Index-Relations'!E:F,2,FALSE)</f>
        <v>BM</v>
      </c>
      <c r="B6706" t="s">
        <v>3450</v>
      </c>
      <c r="C6706" s="53" t="s">
        <v>2766</v>
      </c>
      <c r="D6706" s="59" t="s">
        <v>3324</v>
      </c>
      <c r="E6706" s="59" t="s">
        <v>10122</v>
      </c>
      <c r="F6706" t="s">
        <v>2239</v>
      </c>
      <c r="G6706" t="s">
        <v>2236</v>
      </c>
      <c r="H6706" t="s">
        <v>2240</v>
      </c>
      <c r="I6706" s="52">
        <v>45446</v>
      </c>
      <c r="J6706" t="s">
        <v>2457</v>
      </c>
      <c r="K6706">
        <v>11</v>
      </c>
      <c r="L6706" s="73">
        <v>65.188942416453003</v>
      </c>
      <c r="M6706">
        <v>10</v>
      </c>
      <c r="N6706">
        <v>0.98098328399260704</v>
      </c>
      <c r="O6706" s="73">
        <v>56.961454041328999</v>
      </c>
      <c r="P6706">
        <v>10</v>
      </c>
      <c r="Q6706">
        <v>0.98098328399260704</v>
      </c>
      <c r="R6706">
        <v>9</v>
      </c>
      <c r="S6706">
        <v>0.93809727953601896</v>
      </c>
      <c r="T6706">
        <v>52.093958952365803</v>
      </c>
      <c r="U6706">
        <v>0.83188039946518499</v>
      </c>
      <c r="V6706">
        <v>7</v>
      </c>
      <c r="W6706">
        <v>0.40473096315358398</v>
      </c>
      <c r="X6706">
        <v>5</v>
      </c>
      <c r="Y6706">
        <v>9</v>
      </c>
      <c r="Z6706">
        <v>0.93809727953601996</v>
      </c>
      <c r="AA6706">
        <v>81.727057814614099</v>
      </c>
      <c r="AB6706">
        <v>7</v>
      </c>
      <c r="AC6706">
        <v>0.63028489398659704</v>
      </c>
      <c r="AD6706">
        <v>2</v>
      </c>
      <c r="AE6706">
        <v>0.30781238554942197</v>
      </c>
      <c r="AF6706">
        <v>2</v>
      </c>
      <c r="AG6706">
        <v>6.1902720463980099E-2</v>
      </c>
      <c r="AH6706">
        <v>5.1353729160588798E-4</v>
      </c>
      <c r="AI6706">
        <v>1</v>
      </c>
      <c r="AJ6706" s="73">
        <v>69.598049008870007</v>
      </c>
      <c r="AK6706">
        <v>10</v>
      </c>
      <c r="AL6706">
        <v>0.98098328399260704</v>
      </c>
      <c r="AM6706">
        <v>0</v>
      </c>
      <c r="AN6706">
        <v>0</v>
      </c>
      <c r="AO6706">
        <v>0</v>
      </c>
      <c r="AP6706">
        <v>0</v>
      </c>
      <c r="AQ6706">
        <v>10</v>
      </c>
      <c r="AR6706">
        <v>0.98098328399260704</v>
      </c>
      <c r="AS6706">
        <v>0</v>
      </c>
      <c r="AT6706">
        <v>0</v>
      </c>
      <c r="AU6706">
        <v>0</v>
      </c>
      <c r="AV6706">
        <v>0</v>
      </c>
      <c r="AW6706">
        <v>10</v>
      </c>
      <c r="AX6706">
        <v>0.98098328399260704</v>
      </c>
      <c r="AY6706" s="73">
        <v>61.362330519596</v>
      </c>
      <c r="AZ6706">
        <v>10</v>
      </c>
      <c r="BA6706">
        <v>0.98098328399260704</v>
      </c>
      <c r="BB6706">
        <v>8</v>
      </c>
      <c r="BC6706">
        <v>0.69584367907371703</v>
      </c>
      <c r="BD6706">
        <v>2</v>
      </c>
      <c r="BE6706">
        <v>0.28513960491889001</v>
      </c>
      <c r="BF6706">
        <v>65.188942416453003</v>
      </c>
      <c r="BG6706">
        <v>56.961454041328999</v>
      </c>
      <c r="BH6706">
        <v>61.362330519596</v>
      </c>
      <c r="BI6706">
        <v>69.598049008870007</v>
      </c>
    </row>
    <row r="6707" spans="1:61" x14ac:dyDescent="0.25">
      <c r="A6707" s="10" t="str">
        <f>VLOOKUP(D6707,'Index-Relations'!E:F,2,FALSE)</f>
        <v>BM</v>
      </c>
      <c r="B6707" t="s">
        <v>3450</v>
      </c>
      <c r="C6707" s="53" t="s">
        <v>2767</v>
      </c>
      <c r="D6707" s="59" t="s">
        <v>3324</v>
      </c>
      <c r="E6707" s="59" t="s">
        <v>10123</v>
      </c>
      <c r="F6707" t="s">
        <v>2239</v>
      </c>
      <c r="G6707" t="s">
        <v>2236</v>
      </c>
      <c r="H6707" t="s">
        <v>2240</v>
      </c>
      <c r="I6707" s="52">
        <v>45414</v>
      </c>
      <c r="J6707" t="s">
        <v>2457</v>
      </c>
      <c r="K6707">
        <v>10</v>
      </c>
      <c r="L6707" s="73">
        <v>65.176511088498998</v>
      </c>
      <c r="M6707">
        <v>10</v>
      </c>
      <c r="N6707">
        <v>1</v>
      </c>
      <c r="O6707" s="73">
        <v>57.009304092221903</v>
      </c>
      <c r="P6707">
        <v>10</v>
      </c>
      <c r="Q6707">
        <v>1</v>
      </c>
      <c r="R6707">
        <v>9</v>
      </c>
      <c r="S6707">
        <v>0.95807054674949998</v>
      </c>
      <c r="T6707">
        <v>52.078795752082499</v>
      </c>
      <c r="U6707">
        <v>0.85122686527481894</v>
      </c>
      <c r="V6707">
        <v>7</v>
      </c>
      <c r="W6707">
        <v>0.42882431883196198</v>
      </c>
      <c r="X6707">
        <v>5</v>
      </c>
      <c r="Y6707">
        <v>9</v>
      </c>
      <c r="Z6707">
        <v>0.95807054674949998</v>
      </c>
      <c r="AA6707">
        <v>83.110773242371494</v>
      </c>
      <c r="AB6707">
        <v>7</v>
      </c>
      <c r="AC6707">
        <v>0.64053373115185397</v>
      </c>
      <c r="AD6707">
        <v>2</v>
      </c>
      <c r="AE6707">
        <v>0.31753681559764602</v>
      </c>
      <c r="AF6707">
        <v>1</v>
      </c>
      <c r="AG6707">
        <v>4.1929453250499099E-2</v>
      </c>
      <c r="AH6707">
        <v>7.48099210785382E-4</v>
      </c>
      <c r="AI6707">
        <v>1</v>
      </c>
      <c r="AJ6707" s="73">
        <v>69.503623382260997</v>
      </c>
      <c r="AK6707">
        <v>10</v>
      </c>
      <c r="AL6707">
        <v>1</v>
      </c>
      <c r="AM6707">
        <v>0</v>
      </c>
      <c r="AN6707">
        <v>0</v>
      </c>
      <c r="AO6707">
        <v>0</v>
      </c>
      <c r="AP6707">
        <v>0</v>
      </c>
      <c r="AQ6707">
        <v>10</v>
      </c>
      <c r="AR6707">
        <v>0.999999999999999</v>
      </c>
      <c r="AS6707">
        <v>0</v>
      </c>
      <c r="AT6707">
        <v>0</v>
      </c>
      <c r="AU6707">
        <v>0</v>
      </c>
      <c r="AV6707">
        <v>0</v>
      </c>
      <c r="AW6707">
        <v>10</v>
      </c>
      <c r="AX6707">
        <v>1</v>
      </c>
      <c r="AY6707" s="73">
        <v>61.392485363775997</v>
      </c>
      <c r="AZ6707">
        <v>10</v>
      </c>
      <c r="BA6707">
        <v>1</v>
      </c>
      <c r="BB6707">
        <v>8</v>
      </c>
      <c r="BC6707">
        <v>0.71201510259787104</v>
      </c>
      <c r="BD6707">
        <v>2</v>
      </c>
      <c r="BE6707">
        <v>0.28798489740212802</v>
      </c>
      <c r="BF6707">
        <v>65.176511088498998</v>
      </c>
      <c r="BG6707">
        <v>57.009304092221903</v>
      </c>
      <c r="BH6707">
        <v>61.392485363775997</v>
      </c>
      <c r="BI6707">
        <v>69.503623382260997</v>
      </c>
    </row>
    <row r="6708" spans="1:61" x14ac:dyDescent="0.25">
      <c r="A6708" s="10" t="str">
        <f>VLOOKUP(D6708,'Index-Relations'!E:F,2,FALSE)</f>
        <v>BM</v>
      </c>
      <c r="B6708" t="s">
        <v>3450</v>
      </c>
      <c r="C6708" s="53" t="s">
        <v>2768</v>
      </c>
      <c r="D6708" s="59" t="s">
        <v>3324</v>
      </c>
      <c r="E6708" s="59" t="s">
        <v>10124</v>
      </c>
      <c r="F6708" t="s">
        <v>2239</v>
      </c>
      <c r="G6708" t="s">
        <v>2236</v>
      </c>
      <c r="H6708" t="s">
        <v>2240</v>
      </c>
      <c r="I6708" s="52">
        <v>45383</v>
      </c>
      <c r="J6708" t="s">
        <v>2457</v>
      </c>
      <c r="K6708">
        <v>10</v>
      </c>
      <c r="L6708">
        <v>67.609707236374902</v>
      </c>
      <c r="M6708">
        <v>10</v>
      </c>
      <c r="N6708">
        <v>1</v>
      </c>
      <c r="O6708">
        <v>57.154459889464697</v>
      </c>
      <c r="P6708">
        <v>10</v>
      </c>
      <c r="Q6708">
        <v>1</v>
      </c>
      <c r="R6708">
        <v>9</v>
      </c>
      <c r="S6708">
        <v>0.95197767287183799</v>
      </c>
      <c r="T6708">
        <v>51.304411957935599</v>
      </c>
      <c r="U6708">
        <v>0.82596056193950995</v>
      </c>
      <c r="V6708">
        <v>7</v>
      </c>
      <c r="W6708">
        <v>0.34936066716963399</v>
      </c>
      <c r="X6708">
        <v>5</v>
      </c>
      <c r="Y6708">
        <v>9</v>
      </c>
      <c r="Z6708">
        <v>0.95197767287183799</v>
      </c>
      <c r="AA6708">
        <v>73.255476195494296</v>
      </c>
      <c r="AB6708">
        <v>7</v>
      </c>
      <c r="AC6708">
        <v>0.64928609087421996</v>
      </c>
      <c r="AD6708">
        <v>2</v>
      </c>
      <c r="AE6708">
        <v>0.30269158199761798</v>
      </c>
      <c r="AF6708">
        <v>1</v>
      </c>
      <c r="AG6708">
        <v>4.8022327128161103E-2</v>
      </c>
      <c r="AH6708">
        <v>0</v>
      </c>
      <c r="AI6708">
        <v>1</v>
      </c>
      <c r="AJ6708">
        <v>73.628503264708399</v>
      </c>
      <c r="AK6708">
        <v>10</v>
      </c>
      <c r="AL6708">
        <v>1</v>
      </c>
      <c r="AM6708">
        <v>0</v>
      </c>
      <c r="AN6708">
        <v>0</v>
      </c>
      <c r="AO6708">
        <v>0</v>
      </c>
      <c r="AP6708">
        <v>0</v>
      </c>
      <c r="AQ6708">
        <v>10</v>
      </c>
      <c r="AR6708">
        <v>1</v>
      </c>
      <c r="AS6708">
        <v>0</v>
      </c>
      <c r="AT6708">
        <v>0</v>
      </c>
      <c r="AU6708">
        <v>0</v>
      </c>
      <c r="AV6708">
        <v>0</v>
      </c>
      <c r="AW6708">
        <v>10</v>
      </c>
      <c r="AX6708">
        <v>0.999999999999999</v>
      </c>
      <c r="AY6708">
        <v>63.5868210475466</v>
      </c>
      <c r="AZ6708">
        <v>10</v>
      </c>
      <c r="BA6708">
        <v>1</v>
      </c>
      <c r="BB6708">
        <v>8</v>
      </c>
      <c r="BC6708">
        <v>0.72639361421842397</v>
      </c>
      <c r="BD6708">
        <v>2</v>
      </c>
      <c r="BE6708">
        <v>0.27360638578157498</v>
      </c>
      <c r="BF6708">
        <v>64.954616695034005</v>
      </c>
      <c r="BG6708">
        <v>56.260100029592003</v>
      </c>
      <c r="BH6708">
        <v>61.3741895397539</v>
      </c>
      <c r="BI6708">
        <v>69.415747542242002</v>
      </c>
    </row>
    <row r="6709" spans="1:61" x14ac:dyDescent="0.25">
      <c r="A6709" s="10" t="str">
        <f>VLOOKUP(D6709,'Index-Relations'!E:F,2,FALSE)</f>
        <v>BM</v>
      </c>
      <c r="B6709" t="s">
        <v>3450</v>
      </c>
      <c r="C6709" s="53" t="s">
        <v>2769</v>
      </c>
      <c r="D6709" s="59" t="s">
        <v>3324</v>
      </c>
      <c r="E6709" s="59" t="s">
        <v>10125</v>
      </c>
      <c r="F6709" t="s">
        <v>2239</v>
      </c>
      <c r="G6709" t="s">
        <v>2236</v>
      </c>
      <c r="H6709" t="s">
        <v>2240</v>
      </c>
      <c r="I6709" s="52">
        <v>45352</v>
      </c>
      <c r="J6709" t="s">
        <v>2457</v>
      </c>
      <c r="K6709">
        <v>10</v>
      </c>
      <c r="L6709">
        <v>67.303122892693096</v>
      </c>
      <c r="M6709">
        <v>10</v>
      </c>
      <c r="N6709">
        <v>1</v>
      </c>
      <c r="O6709">
        <v>56.366395874310697</v>
      </c>
      <c r="P6709">
        <v>10</v>
      </c>
      <c r="Q6709">
        <v>1</v>
      </c>
      <c r="R6709">
        <v>9</v>
      </c>
      <c r="S6709">
        <v>0.95059914299677495</v>
      </c>
      <c r="T6709">
        <v>50.000702446086699</v>
      </c>
      <c r="U6709">
        <v>0.81530779257531205</v>
      </c>
      <c r="V6709">
        <v>6</v>
      </c>
      <c r="W6709">
        <v>0.29795152262503799</v>
      </c>
      <c r="X6709">
        <v>4</v>
      </c>
      <c r="Y6709">
        <v>9</v>
      </c>
      <c r="Z6709">
        <v>0.95059914299677495</v>
      </c>
      <c r="AA6709">
        <v>91.195114083557201</v>
      </c>
      <c r="AB6709">
        <v>7</v>
      </c>
      <c r="AC6709">
        <v>0.64936333342531904</v>
      </c>
      <c r="AD6709">
        <v>2</v>
      </c>
      <c r="AE6709">
        <v>0.30123580957145502</v>
      </c>
      <c r="AF6709">
        <v>1</v>
      </c>
      <c r="AG6709">
        <v>4.9400857003224899E-2</v>
      </c>
      <c r="AH6709">
        <v>0</v>
      </c>
      <c r="AI6709">
        <v>0</v>
      </c>
      <c r="AJ6709">
        <v>73.196597747532707</v>
      </c>
      <c r="AK6709">
        <v>10</v>
      </c>
      <c r="AL6709">
        <v>1</v>
      </c>
      <c r="AM6709">
        <v>0</v>
      </c>
      <c r="AN6709">
        <v>0</v>
      </c>
      <c r="AO6709">
        <v>0</v>
      </c>
      <c r="AP6709">
        <v>0</v>
      </c>
      <c r="AQ6709">
        <v>10</v>
      </c>
      <c r="AR6709">
        <v>1</v>
      </c>
      <c r="AS6709">
        <v>0</v>
      </c>
      <c r="AT6709">
        <v>0</v>
      </c>
      <c r="AU6709">
        <v>0</v>
      </c>
      <c r="AV6709">
        <v>0</v>
      </c>
      <c r="AW6709">
        <v>10</v>
      </c>
      <c r="AX6709">
        <v>1</v>
      </c>
      <c r="AY6709">
        <v>63.478590308832402</v>
      </c>
      <c r="AZ6709">
        <v>10</v>
      </c>
      <c r="BA6709">
        <v>1</v>
      </c>
      <c r="BB6709">
        <v>8</v>
      </c>
      <c r="BC6709">
        <v>0.76164922586336103</v>
      </c>
      <c r="BD6709">
        <v>2</v>
      </c>
      <c r="BE6709">
        <v>0.23835077413663799</v>
      </c>
      <c r="BF6709">
        <v>64.582836683962</v>
      </c>
      <c r="BG6709">
        <v>55.438052484719002</v>
      </c>
      <c r="BH6709">
        <v>61.191877531930999</v>
      </c>
      <c r="BI6709">
        <v>68.986905909944994</v>
      </c>
    </row>
    <row r="6710" spans="1:61" x14ac:dyDescent="0.25">
      <c r="A6710" s="10" t="str">
        <f>VLOOKUP(D6710,'Index-Relations'!E:F,2,FALSE)</f>
        <v>BM</v>
      </c>
      <c r="B6710" t="s">
        <v>3450</v>
      </c>
      <c r="C6710" s="53" t="s">
        <v>2770</v>
      </c>
      <c r="D6710" s="59" t="s">
        <v>3324</v>
      </c>
      <c r="E6710" s="59" t="s">
        <v>10126</v>
      </c>
      <c r="F6710" t="s">
        <v>2239</v>
      </c>
      <c r="G6710" t="s">
        <v>2236</v>
      </c>
      <c r="H6710" t="s">
        <v>2240</v>
      </c>
      <c r="I6710" s="52">
        <v>45323</v>
      </c>
      <c r="J6710" t="s">
        <v>2457</v>
      </c>
      <c r="K6710">
        <v>10</v>
      </c>
      <c r="L6710">
        <v>66.635795749916596</v>
      </c>
      <c r="M6710">
        <v>10</v>
      </c>
      <c r="N6710">
        <v>1</v>
      </c>
      <c r="O6710">
        <v>56.586124962622797</v>
      </c>
      <c r="P6710">
        <v>10</v>
      </c>
      <c r="Q6710">
        <v>1</v>
      </c>
      <c r="R6710">
        <v>9</v>
      </c>
      <c r="S6710">
        <v>0.952003650566423</v>
      </c>
      <c r="T6710">
        <v>51.008617970888103</v>
      </c>
      <c r="U6710">
        <v>0.82247213030480604</v>
      </c>
      <c r="V6710">
        <v>6</v>
      </c>
      <c r="W6710">
        <v>0.31019827800080502</v>
      </c>
      <c r="X6710">
        <v>4</v>
      </c>
      <c r="Y6710">
        <v>9</v>
      </c>
      <c r="Z6710">
        <v>0.952003650566423</v>
      </c>
      <c r="AA6710">
        <v>91.620972233675502</v>
      </c>
      <c r="AB6710">
        <v>7</v>
      </c>
      <c r="AC6710">
        <v>0.63537988070586704</v>
      </c>
      <c r="AD6710">
        <v>2</v>
      </c>
      <c r="AE6710">
        <v>0.31662376986055601</v>
      </c>
      <c r="AF6710">
        <v>1</v>
      </c>
      <c r="AG6710">
        <v>4.7996349433576703E-2</v>
      </c>
      <c r="AH6710">
        <v>0</v>
      </c>
      <c r="AI6710">
        <v>0</v>
      </c>
      <c r="AJ6710">
        <v>72.564053361894295</v>
      </c>
      <c r="AK6710">
        <v>10</v>
      </c>
      <c r="AL6710">
        <v>1</v>
      </c>
      <c r="AM6710">
        <v>0</v>
      </c>
      <c r="AN6710">
        <v>0</v>
      </c>
      <c r="AO6710">
        <v>0</v>
      </c>
      <c r="AP6710">
        <v>0</v>
      </c>
      <c r="AQ6710">
        <v>10</v>
      </c>
      <c r="AR6710">
        <v>0.999999999999999</v>
      </c>
      <c r="AS6710">
        <v>0</v>
      </c>
      <c r="AT6710">
        <v>0</v>
      </c>
      <c r="AU6710">
        <v>0</v>
      </c>
      <c r="AV6710">
        <v>0</v>
      </c>
      <c r="AW6710">
        <v>10</v>
      </c>
      <c r="AX6710">
        <v>0.999999999999999</v>
      </c>
      <c r="AY6710">
        <v>62.429218533908198</v>
      </c>
      <c r="AZ6710">
        <v>10</v>
      </c>
      <c r="BA6710">
        <v>1</v>
      </c>
      <c r="BB6710">
        <v>8</v>
      </c>
      <c r="BC6710">
        <v>0.74489661226092396</v>
      </c>
      <c r="BD6710">
        <v>2</v>
      </c>
      <c r="BE6710">
        <v>0.25510338773907498</v>
      </c>
      <c r="BF6710">
        <v>63.961222944207996</v>
      </c>
      <c r="BG6710">
        <v>55.697141915009901</v>
      </c>
      <c r="BH6710">
        <v>60.252644188931001</v>
      </c>
      <c r="BI6710">
        <v>68.310897036840004</v>
      </c>
    </row>
    <row r="6711" spans="1:61" x14ac:dyDescent="0.25">
      <c r="A6711" s="10" t="str">
        <f>VLOOKUP(D6711,'Index-Relations'!E:F,2,FALSE)</f>
        <v>ESG</v>
      </c>
      <c r="B6711" t="s">
        <v>3450</v>
      </c>
      <c r="C6711" s="53" t="s">
        <v>2760</v>
      </c>
      <c r="D6711" s="59" t="s">
        <v>3325</v>
      </c>
      <c r="E6711" s="59" t="s">
        <v>10127</v>
      </c>
      <c r="F6711" t="s">
        <v>2242</v>
      </c>
      <c r="G6711" t="s">
        <v>2241</v>
      </c>
      <c r="H6711" t="s">
        <v>2243</v>
      </c>
      <c r="I6711" s="52">
        <v>45659</v>
      </c>
      <c r="J6711" t="s">
        <v>2457</v>
      </c>
      <c r="K6711">
        <v>30</v>
      </c>
      <c r="L6711" s="73">
        <v>15.2010019122214</v>
      </c>
      <c r="M6711">
        <v>14</v>
      </c>
      <c r="N6711">
        <v>0.43382291668835699</v>
      </c>
      <c r="O6711" s="73">
        <v>18.5096352917516</v>
      </c>
      <c r="P6711">
        <v>14</v>
      </c>
      <c r="Q6711">
        <v>0.43382291668835699</v>
      </c>
      <c r="R6711">
        <v>18</v>
      </c>
      <c r="S6711">
        <v>0.61163792564087904</v>
      </c>
      <c r="T6711">
        <v>40.034341882850399</v>
      </c>
      <c r="U6711">
        <v>0.78865995730002902</v>
      </c>
      <c r="V6711">
        <v>13</v>
      </c>
      <c r="W6711">
        <v>7.3618905691352904E-2</v>
      </c>
      <c r="X6711">
        <v>3</v>
      </c>
      <c r="Y6711">
        <v>19</v>
      </c>
      <c r="Z6711">
        <v>0.62095628288894</v>
      </c>
      <c r="AA6711">
        <v>111.120055621696</v>
      </c>
      <c r="AB6711">
        <v>10</v>
      </c>
      <c r="AC6711">
        <v>0.33584366428760498</v>
      </c>
      <c r="AD6711">
        <v>9</v>
      </c>
      <c r="AE6711">
        <v>0.28511261860133402</v>
      </c>
      <c r="AF6711">
        <v>11</v>
      </c>
      <c r="AG6711">
        <v>0.379043717111059</v>
      </c>
      <c r="AH6711">
        <v>0</v>
      </c>
      <c r="AI6711">
        <v>0</v>
      </c>
      <c r="AJ6711" s="73">
        <v>19.309801111449499</v>
      </c>
      <c r="AK6711">
        <v>14</v>
      </c>
      <c r="AL6711">
        <v>0.43382291668835699</v>
      </c>
      <c r="AM6711">
        <v>0</v>
      </c>
      <c r="AN6711">
        <v>0</v>
      </c>
      <c r="AO6711">
        <v>0</v>
      </c>
      <c r="AP6711">
        <v>0</v>
      </c>
      <c r="AQ6711">
        <v>17</v>
      </c>
      <c r="AR6711">
        <v>0.56906010300517595</v>
      </c>
      <c r="AS6711">
        <v>0</v>
      </c>
      <c r="AT6711">
        <v>0</v>
      </c>
      <c r="AU6711">
        <v>0</v>
      </c>
      <c r="AV6711">
        <v>0</v>
      </c>
      <c r="AW6711">
        <v>17</v>
      </c>
      <c r="AX6711">
        <v>0.56906010300517595</v>
      </c>
      <c r="AY6711" s="73">
        <v>16.663402400085001</v>
      </c>
      <c r="AZ6711">
        <v>14</v>
      </c>
      <c r="BA6711">
        <v>0.43382291668835699</v>
      </c>
      <c r="BB6711">
        <v>17</v>
      </c>
      <c r="BC6711">
        <v>0.56906010300517595</v>
      </c>
      <c r="BD6711">
        <v>0</v>
      </c>
      <c r="BE6711">
        <v>0</v>
      </c>
      <c r="BF6711">
        <v>15.2010019122214</v>
      </c>
      <c r="BG6711">
        <v>18.5096352917516</v>
      </c>
      <c r="BH6711">
        <v>16.663402400085001</v>
      </c>
      <c r="BI6711">
        <v>19.309801111449499</v>
      </c>
    </row>
    <row r="6712" spans="1:61" x14ac:dyDescent="0.25">
      <c r="A6712" s="10" t="str">
        <f>VLOOKUP(D6712,'Index-Relations'!E:F,2,FALSE)</f>
        <v>ESG</v>
      </c>
      <c r="B6712" t="s">
        <v>3450</v>
      </c>
      <c r="C6712" s="53" t="s">
        <v>2761</v>
      </c>
      <c r="D6712" s="59" t="s">
        <v>3325</v>
      </c>
      <c r="E6712" s="59" t="s">
        <v>10128</v>
      </c>
      <c r="F6712" t="s">
        <v>2242</v>
      </c>
      <c r="G6712" t="s">
        <v>2241</v>
      </c>
      <c r="H6712" t="s">
        <v>2243</v>
      </c>
      <c r="I6712" s="52">
        <v>45627</v>
      </c>
      <c r="J6712" t="s">
        <v>2457</v>
      </c>
      <c r="K6712">
        <v>30</v>
      </c>
      <c r="L6712" s="73">
        <v>15.0914186015737</v>
      </c>
      <c r="M6712">
        <v>14</v>
      </c>
      <c r="N6712">
        <v>0.44575674955836098</v>
      </c>
      <c r="O6712" s="73">
        <v>18.525239184931898</v>
      </c>
      <c r="P6712">
        <v>14</v>
      </c>
      <c r="Q6712">
        <v>0.44575674955836098</v>
      </c>
      <c r="R6712">
        <v>18</v>
      </c>
      <c r="S6712">
        <v>0.61136683602702901</v>
      </c>
      <c r="T6712">
        <v>40.222167279980702</v>
      </c>
      <c r="U6712">
        <v>0.83352960784008201</v>
      </c>
      <c r="V6712">
        <v>12</v>
      </c>
      <c r="W6712">
        <v>7.7869108792448904E-2</v>
      </c>
      <c r="X6712">
        <v>3</v>
      </c>
      <c r="Y6712">
        <v>17</v>
      </c>
      <c r="Z6712">
        <v>0.56830033001331903</v>
      </c>
      <c r="AA6712">
        <v>105.441854972532</v>
      </c>
      <c r="AB6712">
        <v>8</v>
      </c>
      <c r="AC6712">
        <v>0.27372464493416998</v>
      </c>
      <c r="AD6712">
        <v>9</v>
      </c>
      <c r="AE6712">
        <v>0.294575685079148</v>
      </c>
      <c r="AF6712">
        <v>13</v>
      </c>
      <c r="AG6712">
        <v>0.43169966998668102</v>
      </c>
      <c r="AH6712">
        <v>0</v>
      </c>
      <c r="AI6712">
        <v>0</v>
      </c>
      <c r="AJ6712" s="73">
        <v>19.061381085333299</v>
      </c>
      <c r="AK6712">
        <v>14</v>
      </c>
      <c r="AL6712">
        <v>0.44575674955836098</v>
      </c>
      <c r="AM6712">
        <v>0</v>
      </c>
      <c r="AN6712">
        <v>0</v>
      </c>
      <c r="AO6712">
        <v>0</v>
      </c>
      <c r="AP6712">
        <v>0</v>
      </c>
      <c r="AQ6712">
        <v>17</v>
      </c>
      <c r="AR6712">
        <v>0.56967500310411101</v>
      </c>
      <c r="AS6712">
        <v>0</v>
      </c>
      <c r="AT6712">
        <v>0</v>
      </c>
      <c r="AU6712">
        <v>0</v>
      </c>
      <c r="AV6712">
        <v>0</v>
      </c>
      <c r="AW6712">
        <v>17</v>
      </c>
      <c r="AX6712">
        <v>0.56967500310411101</v>
      </c>
      <c r="AY6712" s="73">
        <v>16.541369704322101</v>
      </c>
      <c r="AZ6712">
        <v>14</v>
      </c>
      <c r="BA6712">
        <v>0.44575674955836098</v>
      </c>
      <c r="BB6712">
        <v>17</v>
      </c>
      <c r="BC6712">
        <v>0.56967500310411101</v>
      </c>
      <c r="BD6712">
        <v>0</v>
      </c>
      <c r="BE6712">
        <v>0</v>
      </c>
      <c r="BF6712">
        <v>15.0914186015737</v>
      </c>
      <c r="BG6712">
        <v>18.525239184931898</v>
      </c>
      <c r="BH6712">
        <v>16.541369704322101</v>
      </c>
      <c r="BI6712">
        <v>19.061381085333299</v>
      </c>
    </row>
    <row r="6713" spans="1:61" x14ac:dyDescent="0.25">
      <c r="A6713" s="10" t="str">
        <f>VLOOKUP(D6713,'Index-Relations'!E:F,2,FALSE)</f>
        <v>ESG</v>
      </c>
      <c r="B6713" t="s">
        <v>3450</v>
      </c>
      <c r="C6713" s="53" t="s">
        <v>2762</v>
      </c>
      <c r="D6713" s="59" t="s">
        <v>3325</v>
      </c>
      <c r="E6713" s="59" t="s">
        <v>10129</v>
      </c>
      <c r="F6713" t="s">
        <v>2242</v>
      </c>
      <c r="G6713" t="s">
        <v>2241</v>
      </c>
      <c r="H6713" t="s">
        <v>2243</v>
      </c>
      <c r="I6713" s="52">
        <v>45599</v>
      </c>
      <c r="J6713" t="s">
        <v>2457</v>
      </c>
      <c r="K6713">
        <v>30</v>
      </c>
      <c r="L6713" s="73">
        <v>15.100479946501901</v>
      </c>
      <c r="M6713">
        <v>14</v>
      </c>
      <c r="N6713">
        <v>0.46232967702632199</v>
      </c>
      <c r="O6713" s="73">
        <v>18.713953804204301</v>
      </c>
      <c r="P6713">
        <v>14</v>
      </c>
      <c r="Q6713">
        <v>0.46232967702632199</v>
      </c>
      <c r="R6713">
        <v>18</v>
      </c>
      <c r="S6713">
        <v>0.61920797776927305</v>
      </c>
      <c r="T6713">
        <v>40.546468505983697</v>
      </c>
      <c r="U6713">
        <v>0.82776999681337304</v>
      </c>
      <c r="V6713">
        <v>12</v>
      </c>
      <c r="W6713">
        <v>7.8858477875926494E-2</v>
      </c>
      <c r="X6713">
        <v>3</v>
      </c>
      <c r="Y6713">
        <v>17</v>
      </c>
      <c r="Z6713">
        <v>0.57294061187343204</v>
      </c>
      <c r="AA6713">
        <v>103.520442859833</v>
      </c>
      <c r="AB6713">
        <v>6</v>
      </c>
      <c r="AC6713">
        <v>0.21823368254577999</v>
      </c>
      <c r="AD6713">
        <v>11</v>
      </c>
      <c r="AE6713">
        <v>0.35470692932765102</v>
      </c>
      <c r="AF6713">
        <v>13</v>
      </c>
      <c r="AG6713">
        <v>0.42705938812656702</v>
      </c>
      <c r="AH6713">
        <v>0</v>
      </c>
      <c r="AI6713">
        <v>0</v>
      </c>
      <c r="AJ6713" s="73">
        <v>18.961301946753199</v>
      </c>
      <c r="AK6713">
        <v>14</v>
      </c>
      <c r="AL6713">
        <v>0.46232967702632199</v>
      </c>
      <c r="AM6713">
        <v>0</v>
      </c>
      <c r="AN6713">
        <v>0</v>
      </c>
      <c r="AO6713">
        <v>0</v>
      </c>
      <c r="AP6713">
        <v>0</v>
      </c>
      <c r="AQ6713">
        <v>17</v>
      </c>
      <c r="AR6713">
        <v>0.56954202667434595</v>
      </c>
      <c r="AS6713">
        <v>0</v>
      </c>
      <c r="AT6713">
        <v>0</v>
      </c>
      <c r="AU6713">
        <v>0</v>
      </c>
      <c r="AV6713">
        <v>0</v>
      </c>
      <c r="AW6713">
        <v>17</v>
      </c>
      <c r="AX6713">
        <v>0.56954202667434695</v>
      </c>
      <c r="AY6713" s="73">
        <v>16.540829378176198</v>
      </c>
      <c r="AZ6713">
        <v>14</v>
      </c>
      <c r="BA6713">
        <v>0.46232967702632199</v>
      </c>
      <c r="BB6713">
        <v>17</v>
      </c>
      <c r="BC6713">
        <v>0.56954202667434595</v>
      </c>
      <c r="BD6713">
        <v>0</v>
      </c>
      <c r="BE6713">
        <v>0</v>
      </c>
      <c r="BF6713">
        <v>15.100479946501901</v>
      </c>
      <c r="BG6713">
        <v>18.713953804204301</v>
      </c>
      <c r="BH6713">
        <v>16.540829378176198</v>
      </c>
      <c r="BI6713">
        <v>18.961301946753199</v>
      </c>
    </row>
    <row r="6714" spans="1:61" x14ac:dyDescent="0.25">
      <c r="A6714" s="10" t="str">
        <f>VLOOKUP(D6714,'Index-Relations'!E:F,2,FALSE)</f>
        <v>ESG</v>
      </c>
      <c r="B6714" t="s">
        <v>3450</v>
      </c>
      <c r="C6714" s="53" t="s">
        <v>2763</v>
      </c>
      <c r="D6714" s="59" t="s">
        <v>3325</v>
      </c>
      <c r="E6714" s="59" t="s">
        <v>10130</v>
      </c>
      <c r="F6714" t="s">
        <v>2242</v>
      </c>
      <c r="G6714" t="s">
        <v>2241</v>
      </c>
      <c r="H6714" t="s">
        <v>2243</v>
      </c>
      <c r="I6714" s="52">
        <v>45566</v>
      </c>
      <c r="J6714" t="s">
        <v>2457</v>
      </c>
      <c r="K6714">
        <v>30</v>
      </c>
      <c r="L6714" s="73">
        <v>14.5981754495897</v>
      </c>
      <c r="M6714">
        <v>14</v>
      </c>
      <c r="N6714">
        <v>0.45545870197471899</v>
      </c>
      <c r="O6714" s="73">
        <v>18.444202298690399</v>
      </c>
      <c r="P6714">
        <v>14</v>
      </c>
      <c r="Q6714">
        <v>0.45545870197471899</v>
      </c>
      <c r="R6714">
        <v>18</v>
      </c>
      <c r="S6714">
        <v>0.61236723454303499</v>
      </c>
      <c r="T6714">
        <v>40.135749497911199</v>
      </c>
      <c r="U6714">
        <v>0.83297439742924395</v>
      </c>
      <c r="V6714">
        <v>12</v>
      </c>
      <c r="W6714">
        <v>7.7999922833627194E-2</v>
      </c>
      <c r="X6714">
        <v>3</v>
      </c>
      <c r="Y6714">
        <v>17</v>
      </c>
      <c r="Z6714">
        <v>0.56907339967012605</v>
      </c>
      <c r="AA6714">
        <v>103.87660157301799</v>
      </c>
      <c r="AB6714">
        <v>6</v>
      </c>
      <c r="AC6714">
        <v>0.207516549499625</v>
      </c>
      <c r="AD6714">
        <v>11</v>
      </c>
      <c r="AE6714">
        <v>0.36155685017050099</v>
      </c>
      <c r="AF6714">
        <v>13</v>
      </c>
      <c r="AG6714">
        <v>0.43092660032987301</v>
      </c>
      <c r="AH6714">
        <v>0</v>
      </c>
      <c r="AI6714">
        <v>0</v>
      </c>
      <c r="AJ6714" s="73">
        <v>18.0444018145756</v>
      </c>
      <c r="AK6714">
        <v>14</v>
      </c>
      <c r="AL6714">
        <v>0.45545870197471899</v>
      </c>
      <c r="AM6714">
        <v>0</v>
      </c>
      <c r="AN6714">
        <v>0</v>
      </c>
      <c r="AO6714">
        <v>0</v>
      </c>
      <c r="AP6714">
        <v>0</v>
      </c>
      <c r="AQ6714">
        <v>17</v>
      </c>
      <c r="AR6714">
        <v>0.57014232845933099</v>
      </c>
      <c r="AS6714">
        <v>0</v>
      </c>
      <c r="AT6714">
        <v>0</v>
      </c>
      <c r="AU6714">
        <v>0</v>
      </c>
      <c r="AV6714">
        <v>0</v>
      </c>
      <c r="AW6714">
        <v>17</v>
      </c>
      <c r="AX6714">
        <v>0.57014232845933099</v>
      </c>
      <c r="AY6714" s="73">
        <v>15.810332678725301</v>
      </c>
      <c r="AZ6714">
        <v>14</v>
      </c>
      <c r="BA6714">
        <v>0.45545870197471899</v>
      </c>
      <c r="BB6714">
        <v>17</v>
      </c>
      <c r="BC6714">
        <v>0.57014232845933099</v>
      </c>
      <c r="BD6714">
        <v>0</v>
      </c>
      <c r="BE6714">
        <v>0</v>
      </c>
      <c r="BF6714">
        <v>14.5981754495897</v>
      </c>
      <c r="BG6714">
        <v>18.444202298690399</v>
      </c>
      <c r="BH6714">
        <v>15.810332678725301</v>
      </c>
      <c r="BI6714">
        <v>18.0444018145756</v>
      </c>
    </row>
    <row r="6715" spans="1:61" x14ac:dyDescent="0.25">
      <c r="A6715" s="10" t="str">
        <f>VLOOKUP(D6715,'Index-Relations'!E:F,2,FALSE)</f>
        <v>ESG</v>
      </c>
      <c r="B6715" t="s">
        <v>3450</v>
      </c>
      <c r="C6715" s="53" t="s">
        <v>2764</v>
      </c>
      <c r="D6715" s="59" t="s">
        <v>3325</v>
      </c>
      <c r="E6715" s="59" t="s">
        <v>10131</v>
      </c>
      <c r="F6715" t="s">
        <v>2242</v>
      </c>
      <c r="G6715" t="s">
        <v>2241</v>
      </c>
      <c r="H6715" t="s">
        <v>2243</v>
      </c>
      <c r="I6715" s="52">
        <v>45536</v>
      </c>
      <c r="J6715" t="s">
        <v>2457</v>
      </c>
      <c r="K6715">
        <v>30</v>
      </c>
      <c r="L6715" s="73">
        <v>14.8683946618336</v>
      </c>
      <c r="M6715">
        <v>14</v>
      </c>
      <c r="N6715">
        <v>0.469792304969395</v>
      </c>
      <c r="O6715" s="73">
        <v>18.628821796814599</v>
      </c>
      <c r="P6715">
        <v>14</v>
      </c>
      <c r="Q6715">
        <v>0.469792304969395</v>
      </c>
      <c r="R6715">
        <v>18</v>
      </c>
      <c r="S6715">
        <v>0.60718498891285499</v>
      </c>
      <c r="T6715">
        <v>40.656204048658502</v>
      </c>
      <c r="U6715">
        <v>0.82784960996602597</v>
      </c>
      <c r="V6715">
        <v>12</v>
      </c>
      <c r="W6715">
        <v>8.8238115611002393E-2</v>
      </c>
      <c r="X6715">
        <v>3</v>
      </c>
      <c r="Y6715">
        <v>17</v>
      </c>
      <c r="Z6715">
        <v>0.56879847951735896</v>
      </c>
      <c r="AA6715">
        <v>108.734123245582</v>
      </c>
      <c r="AB6715">
        <v>6</v>
      </c>
      <c r="AC6715">
        <v>0.219668026005016</v>
      </c>
      <c r="AD6715">
        <v>11</v>
      </c>
      <c r="AE6715">
        <v>0.34913045351234201</v>
      </c>
      <c r="AF6715">
        <v>13</v>
      </c>
      <c r="AG6715">
        <v>0.43120152048264099</v>
      </c>
      <c r="AH6715">
        <v>0</v>
      </c>
      <c r="AI6715">
        <v>0</v>
      </c>
      <c r="AJ6715" s="73">
        <v>18.384900169867699</v>
      </c>
      <c r="AK6715">
        <v>14</v>
      </c>
      <c r="AL6715">
        <v>0.469792304969395</v>
      </c>
      <c r="AM6715">
        <v>0</v>
      </c>
      <c r="AN6715">
        <v>0</v>
      </c>
      <c r="AO6715">
        <v>0</v>
      </c>
      <c r="AP6715">
        <v>0</v>
      </c>
      <c r="AQ6715">
        <v>17</v>
      </c>
      <c r="AR6715">
        <v>0.57653993326857</v>
      </c>
      <c r="AS6715">
        <v>0</v>
      </c>
      <c r="AT6715">
        <v>0</v>
      </c>
      <c r="AU6715">
        <v>0</v>
      </c>
      <c r="AV6715">
        <v>0</v>
      </c>
      <c r="AW6715">
        <v>17</v>
      </c>
      <c r="AX6715">
        <v>0.57653993326857</v>
      </c>
      <c r="AY6715" s="73">
        <v>16.1871853322654</v>
      </c>
      <c r="AZ6715">
        <v>14</v>
      </c>
      <c r="BA6715">
        <v>0.469792304969395</v>
      </c>
      <c r="BB6715">
        <v>17</v>
      </c>
      <c r="BC6715">
        <v>0.57653993326857</v>
      </c>
      <c r="BD6715">
        <v>0</v>
      </c>
      <c r="BE6715">
        <v>0</v>
      </c>
      <c r="BF6715">
        <v>14.8683946618336</v>
      </c>
      <c r="BG6715">
        <v>18.628821796814599</v>
      </c>
      <c r="BH6715">
        <v>16.1871853322654</v>
      </c>
      <c r="BI6715">
        <v>18.384900169867699</v>
      </c>
    </row>
    <row r="6716" spans="1:61" x14ac:dyDescent="0.25">
      <c r="A6716" s="10" t="str">
        <f>VLOOKUP(D6716,'Index-Relations'!E:F,2,FALSE)</f>
        <v>ESG</v>
      </c>
      <c r="B6716" t="s">
        <v>3450</v>
      </c>
      <c r="C6716" s="53" t="s">
        <v>3350</v>
      </c>
      <c r="D6716" s="59" t="s">
        <v>3325</v>
      </c>
      <c r="E6716" s="59" t="s">
        <v>10132</v>
      </c>
      <c r="F6716" t="s">
        <v>2242</v>
      </c>
      <c r="G6716" t="s">
        <v>2241</v>
      </c>
      <c r="H6716" t="s">
        <v>2243</v>
      </c>
      <c r="I6716" s="52">
        <v>45505</v>
      </c>
      <c r="J6716" t="s">
        <v>2457</v>
      </c>
      <c r="K6716">
        <v>30</v>
      </c>
      <c r="L6716" s="73">
        <v>14.420817703741101</v>
      </c>
      <c r="M6716">
        <v>14</v>
      </c>
      <c r="N6716">
        <v>0.47329237488798998</v>
      </c>
      <c r="O6716" s="73">
        <v>18.698807847625101</v>
      </c>
      <c r="P6716">
        <v>14</v>
      </c>
      <c r="Q6716">
        <v>0.47329237488798998</v>
      </c>
      <c r="R6716">
        <v>18</v>
      </c>
      <c r="S6716">
        <v>0.60547779182584205</v>
      </c>
      <c r="T6716">
        <v>40.745917000877903</v>
      </c>
      <c r="U6716">
        <v>0.81480784414482299</v>
      </c>
      <c r="V6716">
        <v>12</v>
      </c>
      <c r="W6716">
        <v>9.3169714784899299E-2</v>
      </c>
      <c r="X6716">
        <v>3</v>
      </c>
      <c r="Y6716">
        <v>17</v>
      </c>
      <c r="Z6716">
        <v>0.571108336821187</v>
      </c>
      <c r="AA6716">
        <v>110.88976534648199</v>
      </c>
      <c r="AB6716">
        <v>6</v>
      </c>
      <c r="AC6716">
        <v>0.209882109107283</v>
      </c>
      <c r="AD6716">
        <v>11</v>
      </c>
      <c r="AE6716">
        <v>0.361226227713903</v>
      </c>
      <c r="AF6716">
        <v>13</v>
      </c>
      <c r="AG6716">
        <v>0.428891663178812</v>
      </c>
      <c r="AH6716">
        <v>0</v>
      </c>
      <c r="AI6716">
        <v>0</v>
      </c>
      <c r="AJ6716" s="73">
        <v>17.577868178727702</v>
      </c>
      <c r="AK6716">
        <v>14</v>
      </c>
      <c r="AL6716">
        <v>0.47329237488798998</v>
      </c>
      <c r="AM6716">
        <v>0</v>
      </c>
      <c r="AN6716">
        <v>0</v>
      </c>
      <c r="AO6716">
        <v>0</v>
      </c>
      <c r="AP6716">
        <v>0</v>
      </c>
      <c r="AQ6716">
        <v>17</v>
      </c>
      <c r="AR6716">
        <v>0.57160698356477802</v>
      </c>
      <c r="AS6716">
        <v>0</v>
      </c>
      <c r="AT6716">
        <v>0</v>
      </c>
      <c r="AU6716">
        <v>0</v>
      </c>
      <c r="AV6716">
        <v>0</v>
      </c>
      <c r="AW6716">
        <v>17</v>
      </c>
      <c r="AX6716">
        <v>0.57160698356477802</v>
      </c>
      <c r="AY6716" s="73">
        <v>15.6610846426429</v>
      </c>
      <c r="AZ6716">
        <v>14</v>
      </c>
      <c r="BA6716">
        <v>0.47329237488798998</v>
      </c>
      <c r="BB6716">
        <v>17</v>
      </c>
      <c r="BC6716">
        <v>0.57160698356477802</v>
      </c>
      <c r="BD6716">
        <v>0</v>
      </c>
      <c r="BE6716">
        <v>0</v>
      </c>
      <c r="BF6716">
        <v>14.420817703741101</v>
      </c>
      <c r="BG6716">
        <v>18.698807847625101</v>
      </c>
      <c r="BH6716">
        <v>15.6610846426429</v>
      </c>
      <c r="BI6716">
        <v>17.577868178727702</v>
      </c>
    </row>
    <row r="6717" spans="1:61" x14ac:dyDescent="0.25">
      <c r="A6717" s="10" t="str">
        <f>VLOOKUP(D6717,'Index-Relations'!E:F,2,FALSE)</f>
        <v>ESG</v>
      </c>
      <c r="B6717" t="s">
        <v>3450</v>
      </c>
      <c r="C6717" s="53" t="s">
        <v>2765</v>
      </c>
      <c r="D6717" s="59" t="s">
        <v>3325</v>
      </c>
      <c r="E6717" s="59" t="s">
        <v>10133</v>
      </c>
      <c r="F6717" t="s">
        <v>2242</v>
      </c>
      <c r="G6717" t="s">
        <v>2241</v>
      </c>
      <c r="H6717" t="s">
        <v>2243</v>
      </c>
      <c r="I6717" s="52">
        <v>45474</v>
      </c>
      <c r="J6717" t="s">
        <v>2457</v>
      </c>
      <c r="K6717">
        <v>31</v>
      </c>
      <c r="L6717" s="73">
        <v>16.3336551909386</v>
      </c>
      <c r="M6717">
        <v>17</v>
      </c>
      <c r="N6717">
        <v>0.50060919395592696</v>
      </c>
      <c r="O6717" s="73">
        <v>21.769603767560099</v>
      </c>
      <c r="P6717">
        <v>17</v>
      </c>
      <c r="Q6717">
        <v>0.50060919395592696</v>
      </c>
      <c r="R6717">
        <v>20</v>
      </c>
      <c r="S6717">
        <v>0.59733224517614103</v>
      </c>
      <c r="T6717">
        <v>46.283139663731703</v>
      </c>
      <c r="U6717">
        <v>0.83813374000790197</v>
      </c>
      <c r="V6717">
        <v>16</v>
      </c>
      <c r="W6717">
        <v>6.7175711202793406E-2</v>
      </c>
      <c r="X6717">
        <v>4</v>
      </c>
      <c r="Y6717">
        <v>21</v>
      </c>
      <c r="Z6717">
        <v>0.61210661526372301</v>
      </c>
      <c r="AA6717">
        <v>85.2788965431386</v>
      </c>
      <c r="AB6717">
        <v>5</v>
      </c>
      <c r="AC6717">
        <v>0.147720756258615</v>
      </c>
      <c r="AD6717">
        <v>16</v>
      </c>
      <c r="AE6717">
        <v>0.46438585900510698</v>
      </c>
      <c r="AF6717">
        <v>10</v>
      </c>
      <c r="AG6717">
        <v>0.38789338473627599</v>
      </c>
      <c r="AH6717">
        <v>0</v>
      </c>
      <c r="AI6717">
        <v>0</v>
      </c>
      <c r="AJ6717" s="73">
        <v>19.6388435824331</v>
      </c>
      <c r="AK6717">
        <v>17</v>
      </c>
      <c r="AL6717">
        <v>0.50060919395592696</v>
      </c>
      <c r="AM6717">
        <v>0</v>
      </c>
      <c r="AN6717">
        <v>0</v>
      </c>
      <c r="AO6717">
        <v>4.33907575857563E-2</v>
      </c>
      <c r="AP6717">
        <v>1</v>
      </c>
      <c r="AQ6717">
        <v>21</v>
      </c>
      <c r="AR6717">
        <v>0.626545716240268</v>
      </c>
      <c r="AS6717">
        <v>0</v>
      </c>
      <c r="AT6717">
        <v>0</v>
      </c>
      <c r="AU6717">
        <v>0</v>
      </c>
      <c r="AV6717">
        <v>0</v>
      </c>
      <c r="AW6717">
        <v>22</v>
      </c>
      <c r="AX6717">
        <v>0.65020452668397999</v>
      </c>
      <c r="AY6717" s="73">
        <v>15.031147384539899</v>
      </c>
      <c r="AZ6717">
        <v>17</v>
      </c>
      <c r="BA6717">
        <v>0.50060919395592696</v>
      </c>
      <c r="BB6717">
        <v>20</v>
      </c>
      <c r="BC6717">
        <v>0.58315495865451095</v>
      </c>
      <c r="BD6717">
        <v>0</v>
      </c>
      <c r="BE6717">
        <v>0</v>
      </c>
      <c r="BF6717">
        <v>16.3336551909386</v>
      </c>
      <c r="BG6717">
        <v>21.769603767560099</v>
      </c>
      <c r="BH6717">
        <v>15.031147384539899</v>
      </c>
      <c r="BI6717">
        <v>19.6388435824331</v>
      </c>
    </row>
    <row r="6718" spans="1:61" x14ac:dyDescent="0.25">
      <c r="A6718" s="10" t="str">
        <f>VLOOKUP(D6718,'Index-Relations'!E:F,2,FALSE)</f>
        <v>ESG</v>
      </c>
      <c r="B6718" t="s">
        <v>3450</v>
      </c>
      <c r="C6718" s="53" t="s">
        <v>2766</v>
      </c>
      <c r="D6718" s="59" t="s">
        <v>3325</v>
      </c>
      <c r="E6718" s="59" t="s">
        <v>10134</v>
      </c>
      <c r="F6718" t="s">
        <v>2242</v>
      </c>
      <c r="G6718" t="s">
        <v>2241</v>
      </c>
      <c r="H6718" t="s">
        <v>2243</v>
      </c>
      <c r="I6718" s="52">
        <v>45445</v>
      </c>
      <c r="J6718" t="s">
        <v>2457</v>
      </c>
      <c r="K6718">
        <v>31</v>
      </c>
      <c r="L6718" s="73">
        <v>16.077913476982499</v>
      </c>
      <c r="M6718">
        <v>17</v>
      </c>
      <c r="N6718">
        <v>0.50342113515402098</v>
      </c>
      <c r="O6718" s="73">
        <v>21.515979535304499</v>
      </c>
      <c r="P6718">
        <v>17</v>
      </c>
      <c r="Q6718">
        <v>0.50342113515402098</v>
      </c>
      <c r="R6718">
        <v>20</v>
      </c>
      <c r="S6718">
        <v>0.59042030471955897</v>
      </c>
      <c r="T6718">
        <v>46.513505957682398</v>
      </c>
      <c r="U6718">
        <v>0.83277411029597204</v>
      </c>
      <c r="V6718">
        <v>16</v>
      </c>
      <c r="W6718">
        <v>6.5201660417458507E-2</v>
      </c>
      <c r="X6718">
        <v>4</v>
      </c>
      <c r="Y6718">
        <v>21</v>
      </c>
      <c r="Z6718">
        <v>0.60553673751992199</v>
      </c>
      <c r="AA6718">
        <v>87.5166509783744</v>
      </c>
      <c r="AB6718">
        <v>5</v>
      </c>
      <c r="AC6718">
        <v>0.13904663381660901</v>
      </c>
      <c r="AD6718">
        <v>16</v>
      </c>
      <c r="AE6718">
        <v>0.46649010370331201</v>
      </c>
      <c r="AF6718">
        <v>10</v>
      </c>
      <c r="AG6718">
        <v>0.39446326248007701</v>
      </c>
      <c r="AH6718">
        <v>0</v>
      </c>
      <c r="AI6718">
        <v>0</v>
      </c>
      <c r="AJ6718" s="73">
        <v>19.169998527122999</v>
      </c>
      <c r="AK6718">
        <v>17</v>
      </c>
      <c r="AL6718">
        <v>0.50342113515402098</v>
      </c>
      <c r="AM6718">
        <v>0</v>
      </c>
      <c r="AN6718">
        <v>0</v>
      </c>
      <c r="AO6718">
        <v>4.3189960415422703E-2</v>
      </c>
      <c r="AP6718">
        <v>1</v>
      </c>
      <c r="AQ6718">
        <v>21</v>
      </c>
      <c r="AR6718">
        <v>0.62321659871733404</v>
      </c>
      <c r="AS6718">
        <v>0</v>
      </c>
      <c r="AT6718">
        <v>0</v>
      </c>
      <c r="AU6718">
        <v>0</v>
      </c>
      <c r="AV6718">
        <v>0</v>
      </c>
      <c r="AW6718">
        <v>22</v>
      </c>
      <c r="AX6718">
        <v>0.64425061650857796</v>
      </c>
      <c r="AY6718" s="73">
        <v>14.921993400563499</v>
      </c>
      <c r="AZ6718">
        <v>17</v>
      </c>
      <c r="BA6718">
        <v>0.50342113515402098</v>
      </c>
      <c r="BB6718">
        <v>20</v>
      </c>
      <c r="BC6718">
        <v>0.58002663830191104</v>
      </c>
      <c r="BD6718">
        <v>0</v>
      </c>
      <c r="BE6718">
        <v>0</v>
      </c>
      <c r="BF6718">
        <v>16.077913476982499</v>
      </c>
      <c r="BG6718">
        <v>21.515979535304499</v>
      </c>
      <c r="BH6718">
        <v>14.921993400563499</v>
      </c>
      <c r="BI6718">
        <v>19.169998527122999</v>
      </c>
    </row>
    <row r="6719" spans="1:61" x14ac:dyDescent="0.25">
      <c r="A6719" s="10" t="str">
        <f>VLOOKUP(D6719,'Index-Relations'!E:F,2,FALSE)</f>
        <v>ESG</v>
      </c>
      <c r="B6719" t="s">
        <v>3450</v>
      </c>
      <c r="C6719" s="53" t="s">
        <v>2767</v>
      </c>
      <c r="D6719" s="59" t="s">
        <v>3325</v>
      </c>
      <c r="E6719" s="59" t="s">
        <v>10135</v>
      </c>
      <c r="F6719" t="s">
        <v>2242</v>
      </c>
      <c r="G6719" t="s">
        <v>2241</v>
      </c>
      <c r="H6719" t="s">
        <v>2243</v>
      </c>
      <c r="I6719" s="52">
        <v>45413</v>
      </c>
      <c r="J6719" t="s">
        <v>2457</v>
      </c>
      <c r="K6719">
        <v>31</v>
      </c>
      <c r="L6719" s="73">
        <v>15.168385610844799</v>
      </c>
      <c r="M6719">
        <v>17</v>
      </c>
      <c r="N6719">
        <v>0.51249861339771197</v>
      </c>
      <c r="O6719" s="73">
        <v>20.199537208481001</v>
      </c>
      <c r="P6719">
        <v>17</v>
      </c>
      <c r="Q6719">
        <v>0.51249861339771197</v>
      </c>
      <c r="R6719">
        <v>20</v>
      </c>
      <c r="S6719">
        <v>0.60425220945415503</v>
      </c>
      <c r="T6719">
        <v>46.0871253928389</v>
      </c>
      <c r="U6719">
        <v>0.81685330098246001</v>
      </c>
      <c r="V6719">
        <v>15</v>
      </c>
      <c r="W6719">
        <v>7.2097152380076801E-2</v>
      </c>
      <c r="X6719">
        <v>4</v>
      </c>
      <c r="Y6719">
        <v>21</v>
      </c>
      <c r="Z6719">
        <v>0.62020858178732396</v>
      </c>
      <c r="AA6719">
        <v>97.574595522998194</v>
      </c>
      <c r="AB6719">
        <v>5</v>
      </c>
      <c r="AC6719">
        <v>0.138401010356652</v>
      </c>
      <c r="AD6719">
        <v>16</v>
      </c>
      <c r="AE6719">
        <v>0.48180757143067199</v>
      </c>
      <c r="AF6719">
        <v>10</v>
      </c>
      <c r="AG6719">
        <v>0.37979141821267498</v>
      </c>
      <c r="AH6719">
        <v>0</v>
      </c>
      <c r="AI6719">
        <v>0</v>
      </c>
      <c r="AJ6719" s="73">
        <v>18.1772187194134</v>
      </c>
      <c r="AK6719">
        <v>17</v>
      </c>
      <c r="AL6719">
        <v>0.51249861339771197</v>
      </c>
      <c r="AM6719">
        <v>0</v>
      </c>
      <c r="AN6719">
        <v>0</v>
      </c>
      <c r="AO6719">
        <v>3.3433137370202697E-2</v>
      </c>
      <c r="AP6719">
        <v>1</v>
      </c>
      <c r="AQ6719">
        <v>21</v>
      </c>
      <c r="AR6719">
        <v>0.63421884432412401</v>
      </c>
      <c r="AS6719">
        <v>0</v>
      </c>
      <c r="AT6719">
        <v>0</v>
      </c>
      <c r="AU6719">
        <v>0</v>
      </c>
      <c r="AV6719">
        <v>0</v>
      </c>
      <c r="AW6719">
        <v>22</v>
      </c>
      <c r="AX6719">
        <v>0.65680957348793201</v>
      </c>
      <c r="AY6719" s="73">
        <v>14.4924346493053</v>
      </c>
      <c r="AZ6719">
        <v>17</v>
      </c>
      <c r="BA6719">
        <v>0.51249861339771197</v>
      </c>
      <c r="BB6719">
        <v>20</v>
      </c>
      <c r="BC6719">
        <v>0.60078570695392197</v>
      </c>
      <c r="BD6719">
        <v>0</v>
      </c>
      <c r="BE6719">
        <v>0</v>
      </c>
      <c r="BF6719">
        <v>15.168385610844799</v>
      </c>
      <c r="BG6719">
        <v>20.199537208481001</v>
      </c>
      <c r="BH6719">
        <v>14.4924346493053</v>
      </c>
      <c r="BI6719">
        <v>18.1772187194134</v>
      </c>
    </row>
    <row r="6720" spans="1:61" x14ac:dyDescent="0.25">
      <c r="A6720" s="10" t="str">
        <f>VLOOKUP(D6720,'Index-Relations'!E:F,2,FALSE)</f>
        <v>ESG</v>
      </c>
      <c r="B6720" t="s">
        <v>3450</v>
      </c>
      <c r="C6720" s="53" t="s">
        <v>2768</v>
      </c>
      <c r="D6720" s="59" t="s">
        <v>3325</v>
      </c>
      <c r="E6720" s="59" t="s">
        <v>10136</v>
      </c>
      <c r="F6720" t="s">
        <v>2242</v>
      </c>
      <c r="G6720" t="s">
        <v>2241</v>
      </c>
      <c r="H6720" t="s">
        <v>2243</v>
      </c>
      <c r="I6720" s="52">
        <v>45383</v>
      </c>
      <c r="J6720" t="s">
        <v>2457</v>
      </c>
      <c r="K6720">
        <v>31</v>
      </c>
      <c r="L6720">
        <v>12.688005820917599</v>
      </c>
      <c r="M6720">
        <v>16</v>
      </c>
      <c r="N6720">
        <v>0.483278700240102</v>
      </c>
      <c r="O6720">
        <v>15.1887648520844</v>
      </c>
      <c r="P6720">
        <v>16</v>
      </c>
      <c r="Q6720">
        <v>0.483278700240102</v>
      </c>
      <c r="R6720">
        <v>20</v>
      </c>
      <c r="S6720">
        <v>0.60049513945051503</v>
      </c>
      <c r="T6720">
        <v>46.091238640502702</v>
      </c>
      <c r="U6720">
        <v>0.75002056048269405</v>
      </c>
      <c r="V6720">
        <v>15</v>
      </c>
      <c r="W6720">
        <v>5.2080607959182103E-2</v>
      </c>
      <c r="X6720">
        <v>4</v>
      </c>
      <c r="Y6720">
        <v>21</v>
      </c>
      <c r="Z6720">
        <v>0.61224321851920405</v>
      </c>
      <c r="AA6720">
        <v>35.2025600760944</v>
      </c>
      <c r="AB6720">
        <v>5</v>
      </c>
      <c r="AC6720">
        <v>0.13479332523991799</v>
      </c>
      <c r="AD6720">
        <v>16</v>
      </c>
      <c r="AE6720">
        <v>0.477449893279285</v>
      </c>
      <c r="AF6720">
        <v>10</v>
      </c>
      <c r="AG6720">
        <v>0.38775678148079501</v>
      </c>
      <c r="AH6720">
        <v>0</v>
      </c>
      <c r="AI6720">
        <v>0</v>
      </c>
      <c r="AJ6720">
        <v>14.6657276778497</v>
      </c>
      <c r="AK6720">
        <v>16</v>
      </c>
      <c r="AL6720">
        <v>0.483278700240102</v>
      </c>
      <c r="AM6720">
        <v>0</v>
      </c>
      <c r="AN6720">
        <v>0</v>
      </c>
      <c r="AO6720">
        <v>3.0357476996837499E-2</v>
      </c>
      <c r="AP6720">
        <v>1</v>
      </c>
      <c r="AQ6720">
        <v>21</v>
      </c>
      <c r="AR6720">
        <v>0.630189527538356</v>
      </c>
      <c r="AS6720">
        <v>0</v>
      </c>
      <c r="AT6720">
        <v>0</v>
      </c>
      <c r="AU6720">
        <v>0</v>
      </c>
      <c r="AV6720">
        <v>0</v>
      </c>
      <c r="AW6720">
        <v>22</v>
      </c>
      <c r="AX6720">
        <v>0.65720475761698405</v>
      </c>
      <c r="AY6720">
        <v>12.270453223318601</v>
      </c>
      <c r="AZ6720">
        <v>16</v>
      </c>
      <c r="BA6720">
        <v>0.483278700240102</v>
      </c>
      <c r="BB6720">
        <v>20</v>
      </c>
      <c r="BC6720">
        <v>0.599832050541519</v>
      </c>
      <c r="BD6720">
        <v>0</v>
      </c>
      <c r="BE6720">
        <v>0</v>
      </c>
      <c r="BF6720">
        <v>15.124345861117799</v>
      </c>
      <c r="BG6720">
        <v>19.192394203233299</v>
      </c>
      <c r="BH6720">
        <v>14.743200135763001</v>
      </c>
      <c r="BI6720">
        <v>18.492661125654202</v>
      </c>
    </row>
    <row r="6721" spans="1:61" x14ac:dyDescent="0.25">
      <c r="A6721" s="10" t="str">
        <f>VLOOKUP(D6721,'Index-Relations'!E:F,2,FALSE)</f>
        <v>ESG</v>
      </c>
      <c r="B6721" t="s">
        <v>3450</v>
      </c>
      <c r="C6721" s="53" t="s">
        <v>2769</v>
      </c>
      <c r="D6721" s="59" t="s">
        <v>3325</v>
      </c>
      <c r="E6721" s="59" t="s">
        <v>10137</v>
      </c>
      <c r="F6721" t="s">
        <v>2242</v>
      </c>
      <c r="G6721" t="s">
        <v>2241</v>
      </c>
      <c r="H6721" t="s">
        <v>2243</v>
      </c>
      <c r="I6721" s="52">
        <v>45354</v>
      </c>
      <c r="J6721" t="s">
        <v>2457</v>
      </c>
      <c r="K6721">
        <v>31</v>
      </c>
      <c r="L6721">
        <v>13.3504917750963</v>
      </c>
      <c r="M6721">
        <v>15</v>
      </c>
      <c r="N6721">
        <v>0.45316854163297798</v>
      </c>
      <c r="O6721">
        <v>15.1544713583099</v>
      </c>
      <c r="P6721">
        <v>15</v>
      </c>
      <c r="Q6721">
        <v>0.45316854163297798</v>
      </c>
      <c r="R6721">
        <v>20</v>
      </c>
      <c r="S6721">
        <v>0.59849182980621995</v>
      </c>
      <c r="T6721">
        <v>45.842940335411697</v>
      </c>
      <c r="U6721">
        <v>0.78865737292423299</v>
      </c>
      <c r="V6721">
        <v>15</v>
      </c>
      <c r="W6721">
        <v>6.0418922642753503E-2</v>
      </c>
      <c r="X6721">
        <v>3</v>
      </c>
      <c r="Y6721">
        <v>21</v>
      </c>
      <c r="Z6721">
        <v>0.60489195295398401</v>
      </c>
      <c r="AA6721">
        <v>68.302971431430393</v>
      </c>
      <c r="AB6721">
        <v>5</v>
      </c>
      <c r="AC6721">
        <v>0.12541359931830701</v>
      </c>
      <c r="AD6721">
        <v>16</v>
      </c>
      <c r="AE6721">
        <v>0.47947835363567598</v>
      </c>
      <c r="AF6721">
        <v>10</v>
      </c>
      <c r="AG6721">
        <v>0.39510804704601599</v>
      </c>
      <c r="AH6721">
        <v>0</v>
      </c>
      <c r="AI6721">
        <v>0</v>
      </c>
      <c r="AJ6721">
        <v>15.633695341230601</v>
      </c>
      <c r="AK6721">
        <v>15</v>
      </c>
      <c r="AL6721">
        <v>0.45316854163297798</v>
      </c>
      <c r="AM6721">
        <v>0</v>
      </c>
      <c r="AN6721">
        <v>0</v>
      </c>
      <c r="AO6721">
        <v>3.0979139388836299E-2</v>
      </c>
      <c r="AP6721">
        <v>1</v>
      </c>
      <c r="AQ6721">
        <v>21</v>
      </c>
      <c r="AR6721">
        <v>0.62696519587144905</v>
      </c>
      <c r="AS6721">
        <v>0</v>
      </c>
      <c r="AT6721">
        <v>0</v>
      </c>
      <c r="AU6721">
        <v>0</v>
      </c>
      <c r="AV6721">
        <v>0</v>
      </c>
      <c r="AW6721">
        <v>22</v>
      </c>
      <c r="AX6721">
        <v>0.65085214454228102</v>
      </c>
      <c r="AY6721">
        <v>13.0751836155767</v>
      </c>
      <c r="AZ6721">
        <v>15</v>
      </c>
      <c r="BA6721">
        <v>0.45316854163297798</v>
      </c>
      <c r="BB6721">
        <v>20</v>
      </c>
      <c r="BC6721">
        <v>0.59598605648261305</v>
      </c>
      <c r="BD6721">
        <v>0</v>
      </c>
      <c r="BE6721">
        <v>0</v>
      </c>
      <c r="BF6721">
        <v>15.6005680932959</v>
      </c>
      <c r="BG6721">
        <v>18.980024505483001</v>
      </c>
      <c r="BH6721">
        <v>15.710824146440199</v>
      </c>
      <c r="BI6721">
        <v>19.1340041554332</v>
      </c>
    </row>
    <row r="6722" spans="1:61" x14ac:dyDescent="0.25">
      <c r="A6722" s="10" t="str">
        <f>VLOOKUP(D6722,'Index-Relations'!E:F,2,FALSE)</f>
        <v>ESG</v>
      </c>
      <c r="B6722" t="s">
        <v>3450</v>
      </c>
      <c r="C6722" s="53" t="s">
        <v>2770</v>
      </c>
      <c r="D6722" s="59" t="s">
        <v>3325</v>
      </c>
      <c r="E6722" s="59" t="s">
        <v>10138</v>
      </c>
      <c r="F6722" t="s">
        <v>2242</v>
      </c>
      <c r="G6722" t="s">
        <v>2241</v>
      </c>
      <c r="H6722" t="s">
        <v>2243</v>
      </c>
      <c r="I6722" s="52">
        <v>45323</v>
      </c>
      <c r="J6722" t="s">
        <v>2457</v>
      </c>
      <c r="K6722">
        <v>31</v>
      </c>
      <c r="L6722">
        <v>12.8308823218538</v>
      </c>
      <c r="M6722">
        <v>15</v>
      </c>
      <c r="N6722">
        <v>0.41884265603960402</v>
      </c>
      <c r="O6722">
        <v>13.562318310296099</v>
      </c>
      <c r="P6722">
        <v>15</v>
      </c>
      <c r="Q6722">
        <v>0.41884265603960402</v>
      </c>
      <c r="R6722">
        <v>20</v>
      </c>
      <c r="S6722">
        <v>0.58637323271408603</v>
      </c>
      <c r="T6722">
        <v>45.505420612323</v>
      </c>
      <c r="U6722">
        <v>0.78440562487752996</v>
      </c>
      <c r="V6722">
        <v>12</v>
      </c>
      <c r="W6722">
        <v>5.3877001781563502E-2</v>
      </c>
      <c r="X6722">
        <v>3</v>
      </c>
      <c r="Y6722">
        <v>20</v>
      </c>
      <c r="Z6722">
        <v>0.56519975948175505</v>
      </c>
      <c r="AA6722">
        <v>68.118583114362707</v>
      </c>
      <c r="AB6722">
        <v>4</v>
      </c>
      <c r="AC6722">
        <v>0.11842579281286</v>
      </c>
      <c r="AD6722">
        <v>16</v>
      </c>
      <c r="AE6722">
        <v>0.44677396666889402</v>
      </c>
      <c r="AF6722">
        <v>11</v>
      </c>
      <c r="AG6722">
        <v>0.43480024051824401</v>
      </c>
      <c r="AH6722">
        <v>0</v>
      </c>
      <c r="AI6722">
        <v>0</v>
      </c>
      <c r="AJ6722">
        <v>16.026707788482199</v>
      </c>
      <c r="AK6722">
        <v>15</v>
      </c>
      <c r="AL6722">
        <v>0.41884265603960402</v>
      </c>
      <c r="AM6722">
        <v>0</v>
      </c>
      <c r="AN6722">
        <v>0</v>
      </c>
      <c r="AO6722">
        <v>3.1957473350926503E-2</v>
      </c>
      <c r="AP6722">
        <v>1</v>
      </c>
      <c r="AQ6722">
        <v>21</v>
      </c>
      <c r="AR6722">
        <v>0.59941142103420197</v>
      </c>
      <c r="AS6722">
        <v>0</v>
      </c>
      <c r="AT6722">
        <v>0</v>
      </c>
      <c r="AU6722">
        <v>0</v>
      </c>
      <c r="AV6722">
        <v>0</v>
      </c>
      <c r="AW6722">
        <v>22</v>
      </c>
      <c r="AX6722">
        <v>0.62265304775818198</v>
      </c>
      <c r="AY6722">
        <v>12.9548652183258</v>
      </c>
      <c r="AZ6722">
        <v>15</v>
      </c>
      <c r="BA6722">
        <v>0.41884265603960402</v>
      </c>
      <c r="BB6722">
        <v>20</v>
      </c>
      <c r="BC6722">
        <v>0.56745394768327595</v>
      </c>
      <c r="BD6722">
        <v>0</v>
      </c>
      <c r="BE6722">
        <v>0</v>
      </c>
      <c r="BF6722">
        <v>15.344798895073501</v>
      </c>
      <c r="BG6722">
        <v>17.119833707688802</v>
      </c>
      <c r="BH6722">
        <v>15.587898907464901</v>
      </c>
      <c r="BI6722">
        <v>19.7114191399574</v>
      </c>
    </row>
    <row r="6723" spans="1:61" x14ac:dyDescent="0.25">
      <c r="A6723" s="10" t="str">
        <f>VLOOKUP(D6723,'Index-Relations'!E:F,2,FALSE)</f>
        <v>ESG</v>
      </c>
      <c r="B6723" t="s">
        <v>3450</v>
      </c>
      <c r="C6723" s="53" t="s">
        <v>2760</v>
      </c>
      <c r="D6723" s="59" t="s">
        <v>2249</v>
      </c>
      <c r="E6723" s="59" t="s">
        <v>10139</v>
      </c>
      <c r="F6723" t="s">
        <v>2247</v>
      </c>
      <c r="G6723" t="s">
        <v>2246</v>
      </c>
      <c r="H6723" t="s">
        <v>2248</v>
      </c>
      <c r="I6723" s="52">
        <v>45658</v>
      </c>
      <c r="J6723" t="s">
        <v>2457</v>
      </c>
      <c r="K6723">
        <v>50</v>
      </c>
      <c r="L6723" s="73">
        <v>26.143528655490002</v>
      </c>
      <c r="M6723">
        <v>46</v>
      </c>
      <c r="N6723">
        <v>0.92501384752061599</v>
      </c>
      <c r="O6723" s="73">
        <v>24.706216664678902</v>
      </c>
      <c r="P6723">
        <v>46</v>
      </c>
      <c r="Q6723">
        <v>0.92501384752061599</v>
      </c>
      <c r="R6723">
        <v>41</v>
      </c>
      <c r="S6723">
        <v>0.80703893630103196</v>
      </c>
      <c r="T6723">
        <v>39.445182204748598</v>
      </c>
      <c r="U6723">
        <v>0.60432949809385195</v>
      </c>
      <c r="V6723">
        <v>30</v>
      </c>
      <c r="W6723">
        <v>0.15144317393394</v>
      </c>
      <c r="X6723">
        <v>9</v>
      </c>
      <c r="Y6723">
        <v>49</v>
      </c>
      <c r="Z6723">
        <v>0.98428909476318505</v>
      </c>
      <c r="AA6723">
        <v>289.52241508430302</v>
      </c>
      <c r="AB6723">
        <v>41</v>
      </c>
      <c r="AC6723">
        <v>0.83442777225949905</v>
      </c>
      <c r="AD6723">
        <v>8</v>
      </c>
      <c r="AE6723">
        <v>0.149861322503686</v>
      </c>
      <c r="AF6723">
        <v>1</v>
      </c>
      <c r="AG6723">
        <v>1.5710905236814302E-2</v>
      </c>
      <c r="AH6723">
        <v>1.2876578928085901E-3</v>
      </c>
      <c r="AI6723">
        <v>3</v>
      </c>
      <c r="AJ6723" s="73">
        <v>30.651705237270001</v>
      </c>
      <c r="AK6723">
        <v>46</v>
      </c>
      <c r="AL6723">
        <v>0.92501384752061599</v>
      </c>
      <c r="AM6723">
        <v>0</v>
      </c>
      <c r="AN6723">
        <v>0</v>
      </c>
      <c r="AO6723">
        <v>4.06810634034327E-2</v>
      </c>
      <c r="AP6723">
        <v>2</v>
      </c>
      <c r="AQ6723">
        <v>50</v>
      </c>
      <c r="AR6723">
        <v>1</v>
      </c>
      <c r="AS6723">
        <v>0</v>
      </c>
      <c r="AT6723">
        <v>0</v>
      </c>
      <c r="AU6723">
        <v>0</v>
      </c>
      <c r="AV6723">
        <v>0</v>
      </c>
      <c r="AW6723">
        <v>50</v>
      </c>
      <c r="AX6723">
        <v>1</v>
      </c>
      <c r="AY6723" s="73">
        <v>25.738082589045899</v>
      </c>
      <c r="AZ6723">
        <v>46</v>
      </c>
      <c r="BA6723">
        <v>0.92501384752061599</v>
      </c>
      <c r="BB6723">
        <v>48</v>
      </c>
      <c r="BC6723">
        <v>0.95931893659656697</v>
      </c>
      <c r="BD6723">
        <v>0</v>
      </c>
      <c r="BE6723">
        <v>0</v>
      </c>
      <c r="BF6723">
        <v>26.143528655490002</v>
      </c>
      <c r="BG6723">
        <v>24.706216664678902</v>
      </c>
      <c r="BH6723">
        <v>25.738082589045899</v>
      </c>
      <c r="BI6723">
        <v>30.651705237270001</v>
      </c>
    </row>
    <row r="6724" spans="1:61" x14ac:dyDescent="0.25">
      <c r="A6724" s="10" t="str">
        <f>VLOOKUP(D6724,'Index-Relations'!E:F,2,FALSE)</f>
        <v>ESG</v>
      </c>
      <c r="B6724" t="s">
        <v>3450</v>
      </c>
      <c r="C6724" s="53" t="s">
        <v>2761</v>
      </c>
      <c r="D6724" s="59" t="s">
        <v>2249</v>
      </c>
      <c r="E6724" s="59" t="s">
        <v>10140</v>
      </c>
      <c r="F6724" t="s">
        <v>2247</v>
      </c>
      <c r="G6724" t="s">
        <v>2246</v>
      </c>
      <c r="H6724" t="s">
        <v>2248</v>
      </c>
      <c r="I6724" s="52">
        <v>45627</v>
      </c>
      <c r="J6724" t="s">
        <v>2457</v>
      </c>
      <c r="K6724">
        <v>50</v>
      </c>
      <c r="L6724" s="73">
        <v>26.2252302663039</v>
      </c>
      <c r="M6724">
        <v>46</v>
      </c>
      <c r="N6724">
        <v>0.92448133145436795</v>
      </c>
      <c r="O6724" s="73">
        <v>24.8931936062869</v>
      </c>
      <c r="P6724">
        <v>46</v>
      </c>
      <c r="Q6724">
        <v>0.92448133145436795</v>
      </c>
      <c r="R6724">
        <v>41</v>
      </c>
      <c r="S6724">
        <v>0.81375272982782998</v>
      </c>
      <c r="T6724">
        <v>39.755403710190897</v>
      </c>
      <c r="U6724">
        <v>0.64659283812238599</v>
      </c>
      <c r="V6724">
        <v>30</v>
      </c>
      <c r="W6724">
        <v>0.15831180830549699</v>
      </c>
      <c r="X6724">
        <v>9</v>
      </c>
      <c r="Y6724">
        <v>49</v>
      </c>
      <c r="Z6724">
        <v>0.98390523045170097</v>
      </c>
      <c r="AA6724">
        <v>275.19467396638299</v>
      </c>
      <c r="AB6724">
        <v>41</v>
      </c>
      <c r="AC6724">
        <v>0.839832744520282</v>
      </c>
      <c r="AD6724">
        <v>8</v>
      </c>
      <c r="AE6724">
        <v>0.144072485931419</v>
      </c>
      <c r="AF6724">
        <v>1</v>
      </c>
      <c r="AG6724">
        <v>1.60947695482982E-2</v>
      </c>
      <c r="AH6724">
        <v>1.3623628325094401E-3</v>
      </c>
      <c r="AI6724">
        <v>3</v>
      </c>
      <c r="AJ6724" s="73">
        <v>30.619943448693999</v>
      </c>
      <c r="AK6724">
        <v>46</v>
      </c>
      <c r="AL6724">
        <v>0.92448133145436795</v>
      </c>
      <c r="AM6724">
        <v>0</v>
      </c>
      <c r="AN6724">
        <v>0</v>
      </c>
      <c r="AO6724">
        <v>4.1487790718366301E-2</v>
      </c>
      <c r="AP6724">
        <v>2</v>
      </c>
      <c r="AQ6724">
        <v>50</v>
      </c>
      <c r="AR6724">
        <v>1</v>
      </c>
      <c r="AS6724">
        <v>0</v>
      </c>
      <c r="AT6724">
        <v>0</v>
      </c>
      <c r="AU6724">
        <v>0</v>
      </c>
      <c r="AV6724">
        <v>0</v>
      </c>
      <c r="AW6724">
        <v>50</v>
      </c>
      <c r="AX6724">
        <v>0.999999999999999</v>
      </c>
      <c r="AY6724" s="73">
        <v>25.788580482861999</v>
      </c>
      <c r="AZ6724">
        <v>46</v>
      </c>
      <c r="BA6724">
        <v>0.92448133145436795</v>
      </c>
      <c r="BB6724">
        <v>48</v>
      </c>
      <c r="BC6724">
        <v>0.95851220928163305</v>
      </c>
      <c r="BD6724">
        <v>0</v>
      </c>
      <c r="BE6724">
        <v>0</v>
      </c>
      <c r="BF6724">
        <v>26.2252302663039</v>
      </c>
      <c r="BG6724">
        <v>24.8931936062869</v>
      </c>
      <c r="BH6724">
        <v>25.788580482861999</v>
      </c>
      <c r="BI6724">
        <v>30.619943448693999</v>
      </c>
    </row>
    <row r="6725" spans="1:61" x14ac:dyDescent="0.25">
      <c r="A6725" s="10" t="str">
        <f>VLOOKUP(D6725,'Index-Relations'!E:F,2,FALSE)</f>
        <v>ESG</v>
      </c>
      <c r="B6725" t="s">
        <v>3450</v>
      </c>
      <c r="C6725" s="53" t="s">
        <v>2762</v>
      </c>
      <c r="D6725" s="59" t="s">
        <v>2249</v>
      </c>
      <c r="E6725" s="59" t="s">
        <v>10141</v>
      </c>
      <c r="F6725" t="s">
        <v>2247</v>
      </c>
      <c r="G6725" t="s">
        <v>2246</v>
      </c>
      <c r="H6725" t="s">
        <v>2248</v>
      </c>
      <c r="I6725" s="52">
        <v>45597</v>
      </c>
      <c r="J6725" t="s">
        <v>2457</v>
      </c>
      <c r="K6725">
        <v>50</v>
      </c>
      <c r="L6725" s="73">
        <v>25.476947317977899</v>
      </c>
      <c r="M6725">
        <v>48</v>
      </c>
      <c r="N6725">
        <v>0.97277666032961096</v>
      </c>
      <c r="O6725" s="73">
        <v>23.9493823142769</v>
      </c>
      <c r="P6725">
        <v>48</v>
      </c>
      <c r="Q6725">
        <v>0.97277666032961096</v>
      </c>
      <c r="R6725">
        <v>46</v>
      </c>
      <c r="S6725">
        <v>0.93997924561532498</v>
      </c>
      <c r="T6725">
        <v>39.022293052900402</v>
      </c>
      <c r="U6725">
        <v>0.64941485109723696</v>
      </c>
      <c r="V6725">
        <v>25</v>
      </c>
      <c r="W6725">
        <v>0.13936537883281699</v>
      </c>
      <c r="X6725">
        <v>7</v>
      </c>
      <c r="Y6725">
        <v>48</v>
      </c>
      <c r="Z6725">
        <v>0.97421383990013299</v>
      </c>
      <c r="AA6725">
        <v>230.55973499085499</v>
      </c>
      <c r="AB6725">
        <v>39</v>
      </c>
      <c r="AC6725">
        <v>0.81339222479803397</v>
      </c>
      <c r="AD6725">
        <v>9</v>
      </c>
      <c r="AE6725">
        <v>0.160821615102099</v>
      </c>
      <c r="AF6725">
        <v>2</v>
      </c>
      <c r="AG6725">
        <v>2.57861600998666E-2</v>
      </c>
      <c r="AH6725">
        <v>8.7020396517737E-6</v>
      </c>
      <c r="AI6725">
        <v>1</v>
      </c>
      <c r="AJ6725" s="73">
        <v>29.239527380748001</v>
      </c>
      <c r="AK6725">
        <v>48</v>
      </c>
      <c r="AL6725">
        <v>0.97277666032961096</v>
      </c>
      <c r="AM6725">
        <v>0</v>
      </c>
      <c r="AN6725">
        <v>0</v>
      </c>
      <c r="AO6725">
        <v>3.6079030858519399E-2</v>
      </c>
      <c r="AP6725">
        <v>2</v>
      </c>
      <c r="AQ6725">
        <v>50</v>
      </c>
      <c r="AR6725">
        <v>1</v>
      </c>
      <c r="AS6725">
        <v>0</v>
      </c>
      <c r="AT6725">
        <v>0</v>
      </c>
      <c r="AU6725">
        <v>0</v>
      </c>
      <c r="AV6725">
        <v>0</v>
      </c>
      <c r="AW6725">
        <v>50</v>
      </c>
      <c r="AX6725">
        <v>0.999999999999999</v>
      </c>
      <c r="AY6725" s="73">
        <v>25.393409927895998</v>
      </c>
      <c r="AZ6725">
        <v>48</v>
      </c>
      <c r="BA6725">
        <v>0.97277666032961096</v>
      </c>
      <c r="BB6725">
        <v>48</v>
      </c>
      <c r="BC6725">
        <v>0.96392096914147996</v>
      </c>
      <c r="BD6725">
        <v>0</v>
      </c>
      <c r="BE6725">
        <v>0</v>
      </c>
      <c r="BF6725">
        <v>25.476947317977899</v>
      </c>
      <c r="BG6725">
        <v>23.9493823142769</v>
      </c>
      <c r="BH6725">
        <v>25.393409927895998</v>
      </c>
      <c r="BI6725">
        <v>29.239527380748001</v>
      </c>
    </row>
    <row r="6726" spans="1:61" x14ac:dyDescent="0.25">
      <c r="A6726" s="10" t="str">
        <f>VLOOKUP(D6726,'Index-Relations'!E:F,2,FALSE)</f>
        <v>ESG</v>
      </c>
      <c r="B6726" t="s">
        <v>3450</v>
      </c>
      <c r="C6726" s="53" t="s">
        <v>2763</v>
      </c>
      <c r="D6726" s="59" t="s">
        <v>2249</v>
      </c>
      <c r="E6726" s="59" t="s">
        <v>10142</v>
      </c>
      <c r="F6726" t="s">
        <v>2247</v>
      </c>
      <c r="G6726" t="s">
        <v>2246</v>
      </c>
      <c r="H6726" t="s">
        <v>2248</v>
      </c>
      <c r="I6726" s="52">
        <v>45566</v>
      </c>
      <c r="J6726" t="s">
        <v>2457</v>
      </c>
      <c r="K6726">
        <v>50</v>
      </c>
      <c r="L6726" s="73">
        <v>25.355911254228001</v>
      </c>
      <c r="M6726">
        <v>48</v>
      </c>
      <c r="N6726">
        <v>0.97419819681468101</v>
      </c>
      <c r="O6726" s="73">
        <v>23.723780311418999</v>
      </c>
      <c r="P6726">
        <v>48</v>
      </c>
      <c r="Q6726">
        <v>0.97419819681468101</v>
      </c>
      <c r="R6726">
        <v>46</v>
      </c>
      <c r="S6726">
        <v>0.93842734106974102</v>
      </c>
      <c r="T6726">
        <v>38.797586449984102</v>
      </c>
      <c r="U6726">
        <v>0.65541614716721297</v>
      </c>
      <c r="V6726">
        <v>25</v>
      </c>
      <c r="W6726">
        <v>0.15456820290453299</v>
      </c>
      <c r="X6726">
        <v>7</v>
      </c>
      <c r="Y6726">
        <v>48</v>
      </c>
      <c r="Z6726">
        <v>0.97404465499854698</v>
      </c>
      <c r="AA6726">
        <v>232.267212597504</v>
      </c>
      <c r="AB6726">
        <v>38</v>
      </c>
      <c r="AC6726">
        <v>0.78841592049879095</v>
      </c>
      <c r="AD6726">
        <v>10</v>
      </c>
      <c r="AE6726">
        <v>0.185628734499755</v>
      </c>
      <c r="AF6726">
        <v>2</v>
      </c>
      <c r="AG6726">
        <v>2.59553450014532E-2</v>
      </c>
      <c r="AH6726">
        <v>8.8466151075016002E-6</v>
      </c>
      <c r="AI6726">
        <v>1</v>
      </c>
      <c r="AJ6726" s="73">
        <v>29.187295456190899</v>
      </c>
      <c r="AK6726">
        <v>48</v>
      </c>
      <c r="AL6726">
        <v>0.97419819681468101</v>
      </c>
      <c r="AM6726">
        <v>0</v>
      </c>
      <c r="AN6726">
        <v>0</v>
      </c>
      <c r="AO6726">
        <v>3.6617188671472997E-2</v>
      </c>
      <c r="AP6726">
        <v>2</v>
      </c>
      <c r="AQ6726">
        <v>50</v>
      </c>
      <c r="AR6726">
        <v>1</v>
      </c>
      <c r="AS6726">
        <v>0</v>
      </c>
      <c r="AT6726">
        <v>0</v>
      </c>
      <c r="AU6726">
        <v>0</v>
      </c>
      <c r="AV6726">
        <v>0</v>
      </c>
      <c r="AW6726">
        <v>50</v>
      </c>
      <c r="AX6726">
        <v>1</v>
      </c>
      <c r="AY6726" s="73">
        <v>25.320766683391</v>
      </c>
      <c r="AZ6726">
        <v>48</v>
      </c>
      <c r="BA6726">
        <v>0.97419819681468101</v>
      </c>
      <c r="BB6726">
        <v>48</v>
      </c>
      <c r="BC6726">
        <v>0.96338281132852599</v>
      </c>
      <c r="BD6726">
        <v>0</v>
      </c>
      <c r="BE6726">
        <v>0</v>
      </c>
      <c r="BF6726">
        <v>25.355911254228001</v>
      </c>
      <c r="BG6726">
        <v>23.723780311418999</v>
      </c>
      <c r="BH6726">
        <v>25.320766683391</v>
      </c>
      <c r="BI6726">
        <v>29.187295456190899</v>
      </c>
    </row>
    <row r="6727" spans="1:61" x14ac:dyDescent="0.25">
      <c r="A6727" s="10" t="str">
        <f>VLOOKUP(D6727,'Index-Relations'!E:F,2,FALSE)</f>
        <v>ESG</v>
      </c>
      <c r="B6727" t="s">
        <v>3450</v>
      </c>
      <c r="C6727" s="53" t="s">
        <v>2764</v>
      </c>
      <c r="D6727" s="59" t="s">
        <v>2249</v>
      </c>
      <c r="E6727" s="59" t="s">
        <v>10143</v>
      </c>
      <c r="F6727" t="s">
        <v>2247</v>
      </c>
      <c r="G6727" t="s">
        <v>2246</v>
      </c>
      <c r="H6727" t="s">
        <v>2248</v>
      </c>
      <c r="I6727" s="52">
        <v>45536</v>
      </c>
      <c r="J6727" t="s">
        <v>2457</v>
      </c>
      <c r="K6727">
        <v>51</v>
      </c>
      <c r="L6727" s="73">
        <v>25.474950387356898</v>
      </c>
      <c r="M6727">
        <v>49</v>
      </c>
      <c r="N6727">
        <v>0.97667810983988301</v>
      </c>
      <c r="O6727" s="73">
        <v>23.445356287552901</v>
      </c>
      <c r="P6727">
        <v>49</v>
      </c>
      <c r="Q6727">
        <v>0.97667810983988301</v>
      </c>
      <c r="R6727">
        <v>47</v>
      </c>
      <c r="S6727">
        <v>0.94373895217664605</v>
      </c>
      <c r="T6727">
        <v>38.379376618686301</v>
      </c>
      <c r="U6727">
        <v>0.67281773103318199</v>
      </c>
      <c r="V6727">
        <v>25</v>
      </c>
      <c r="W6727">
        <v>0.17937987020560101</v>
      </c>
      <c r="X6727">
        <v>7</v>
      </c>
      <c r="Y6727">
        <v>49</v>
      </c>
      <c r="Z6727">
        <v>0.97545392171848799</v>
      </c>
      <c r="AA6727">
        <v>233.148452055588</v>
      </c>
      <c r="AB6727">
        <v>38</v>
      </c>
      <c r="AC6727">
        <v>0.77233335384915403</v>
      </c>
      <c r="AD6727">
        <v>11</v>
      </c>
      <c r="AE6727">
        <v>0.203120567869334</v>
      </c>
      <c r="AF6727">
        <v>2</v>
      </c>
      <c r="AG6727">
        <v>2.4546078281511001E-2</v>
      </c>
      <c r="AH6727">
        <v>8.1843973664728899E-6</v>
      </c>
      <c r="AI6727">
        <v>1</v>
      </c>
      <c r="AJ6727" s="73">
        <v>29.281081866766002</v>
      </c>
      <c r="AK6727">
        <v>49</v>
      </c>
      <c r="AL6727">
        <v>0.97667810983988301</v>
      </c>
      <c r="AM6727">
        <v>0</v>
      </c>
      <c r="AN6727">
        <v>0</v>
      </c>
      <c r="AO6727">
        <v>3.7243042697889701E-2</v>
      </c>
      <c r="AP6727">
        <v>2</v>
      </c>
      <c r="AQ6727">
        <v>51</v>
      </c>
      <c r="AR6727">
        <v>0.999999999999999</v>
      </c>
      <c r="AS6727">
        <v>0</v>
      </c>
      <c r="AT6727">
        <v>0</v>
      </c>
      <c r="AU6727">
        <v>0</v>
      </c>
      <c r="AV6727">
        <v>0</v>
      </c>
      <c r="AW6727">
        <v>51</v>
      </c>
      <c r="AX6727">
        <v>0.999999999999999</v>
      </c>
      <c r="AY6727" s="73">
        <v>25.73380009505</v>
      </c>
      <c r="AZ6727">
        <v>49</v>
      </c>
      <c r="BA6727">
        <v>0.97667810983988301</v>
      </c>
      <c r="BB6727">
        <v>49</v>
      </c>
      <c r="BC6727">
        <v>0.96275695730210997</v>
      </c>
      <c r="BD6727">
        <v>0</v>
      </c>
      <c r="BE6727">
        <v>0</v>
      </c>
      <c r="BF6727">
        <v>25.474950387356898</v>
      </c>
      <c r="BG6727">
        <v>23.445356287552901</v>
      </c>
      <c r="BH6727">
        <v>25.73380009505</v>
      </c>
      <c r="BI6727">
        <v>29.281081866766002</v>
      </c>
    </row>
    <row r="6728" spans="1:61" x14ac:dyDescent="0.25">
      <c r="A6728" s="10" t="str">
        <f>VLOOKUP(D6728,'Index-Relations'!E:F,2,FALSE)</f>
        <v>ESG</v>
      </c>
      <c r="B6728" t="s">
        <v>3450</v>
      </c>
      <c r="C6728" s="53" t="s">
        <v>3350</v>
      </c>
      <c r="D6728" s="59" t="s">
        <v>2249</v>
      </c>
      <c r="E6728" s="59" t="s">
        <v>10144</v>
      </c>
      <c r="F6728" t="s">
        <v>2247</v>
      </c>
      <c r="G6728" t="s">
        <v>2246</v>
      </c>
      <c r="H6728" t="s">
        <v>2248</v>
      </c>
      <c r="I6728" s="52">
        <v>45505</v>
      </c>
      <c r="J6728" t="s">
        <v>2457</v>
      </c>
      <c r="K6728">
        <v>51</v>
      </c>
      <c r="L6728" s="73">
        <v>25.495837071551001</v>
      </c>
      <c r="M6728">
        <v>49</v>
      </c>
      <c r="N6728">
        <v>0.97725718649133198</v>
      </c>
      <c r="O6728" s="73">
        <v>23.604805231223999</v>
      </c>
      <c r="P6728">
        <v>49</v>
      </c>
      <c r="Q6728">
        <v>0.97725718649133198</v>
      </c>
      <c r="R6728">
        <v>47</v>
      </c>
      <c r="S6728">
        <v>0.94327957180056798</v>
      </c>
      <c r="T6728">
        <v>38.482144197336403</v>
      </c>
      <c r="U6728">
        <v>0.66902599198374102</v>
      </c>
      <c r="V6728">
        <v>25</v>
      </c>
      <c r="W6728">
        <v>0.172688909119706</v>
      </c>
      <c r="X6728">
        <v>7</v>
      </c>
      <c r="Y6728">
        <v>49</v>
      </c>
      <c r="Z6728">
        <v>0.97547893247600104</v>
      </c>
      <c r="AA6728">
        <v>234.34483337800401</v>
      </c>
      <c r="AB6728">
        <v>38</v>
      </c>
      <c r="AC6728">
        <v>0.77281042997834604</v>
      </c>
      <c r="AD6728">
        <v>11</v>
      </c>
      <c r="AE6728">
        <v>0.202668502497655</v>
      </c>
      <c r="AF6728">
        <v>2</v>
      </c>
      <c r="AG6728">
        <v>2.4521067523997901E-2</v>
      </c>
      <c r="AH6728">
        <v>9.2920565988077008E-6</v>
      </c>
      <c r="AI6728">
        <v>1</v>
      </c>
      <c r="AJ6728" s="73">
        <v>29.271223837623999</v>
      </c>
      <c r="AK6728">
        <v>49</v>
      </c>
      <c r="AL6728">
        <v>0.97725718649133198</v>
      </c>
      <c r="AM6728">
        <v>0</v>
      </c>
      <c r="AN6728">
        <v>0</v>
      </c>
      <c r="AO6728">
        <v>3.8315259561204101E-2</v>
      </c>
      <c r="AP6728">
        <v>2</v>
      </c>
      <c r="AQ6728">
        <v>50</v>
      </c>
      <c r="AR6728">
        <v>0.99404541095730703</v>
      </c>
      <c r="AS6728">
        <v>0</v>
      </c>
      <c r="AT6728">
        <v>0</v>
      </c>
      <c r="AU6728">
        <v>0</v>
      </c>
      <c r="AV6728">
        <v>0</v>
      </c>
      <c r="AW6728">
        <v>50</v>
      </c>
      <c r="AX6728">
        <v>0.99404541095730803</v>
      </c>
      <c r="AY6728" s="73">
        <v>25.6899151997419</v>
      </c>
      <c r="AZ6728">
        <v>49</v>
      </c>
      <c r="BA6728">
        <v>0.97725718649133198</v>
      </c>
      <c r="BB6728">
        <v>48</v>
      </c>
      <c r="BC6728">
        <v>0.95573015139610296</v>
      </c>
      <c r="BD6728">
        <v>0</v>
      </c>
      <c r="BE6728">
        <v>0</v>
      </c>
      <c r="BF6728">
        <v>25.495837071551001</v>
      </c>
      <c r="BG6728">
        <v>23.604805231223999</v>
      </c>
      <c r="BH6728">
        <v>25.6899151997419</v>
      </c>
      <c r="BI6728">
        <v>29.271223837623999</v>
      </c>
    </row>
    <row r="6729" spans="1:61" x14ac:dyDescent="0.25">
      <c r="A6729" s="10" t="str">
        <f>VLOOKUP(D6729,'Index-Relations'!E:F,2,FALSE)</f>
        <v>ESG</v>
      </c>
      <c r="B6729" t="s">
        <v>3450</v>
      </c>
      <c r="C6729" s="53" t="s">
        <v>2765</v>
      </c>
      <c r="D6729" s="59" t="s">
        <v>2249</v>
      </c>
      <c r="E6729" s="59" t="s">
        <v>10145</v>
      </c>
      <c r="F6729" t="s">
        <v>2247</v>
      </c>
      <c r="G6729" t="s">
        <v>2246</v>
      </c>
      <c r="H6729" t="s">
        <v>2248</v>
      </c>
      <c r="I6729" s="52">
        <v>45474</v>
      </c>
      <c r="J6729" t="s">
        <v>2457</v>
      </c>
      <c r="K6729">
        <v>51</v>
      </c>
      <c r="L6729" s="73">
        <v>25.305281422059998</v>
      </c>
      <c r="M6729">
        <v>49</v>
      </c>
      <c r="N6729">
        <v>0.97449184288313595</v>
      </c>
      <c r="O6729" s="73">
        <v>23.376093794111</v>
      </c>
      <c r="P6729">
        <v>49</v>
      </c>
      <c r="Q6729">
        <v>0.97449184288313595</v>
      </c>
      <c r="R6729">
        <v>47</v>
      </c>
      <c r="S6729">
        <v>0.94031918840024498</v>
      </c>
      <c r="T6729">
        <v>38.630007749122299</v>
      </c>
      <c r="U6729">
        <v>0.66902176959589199</v>
      </c>
      <c r="V6729">
        <v>25</v>
      </c>
      <c r="W6729">
        <v>0.172859327816234</v>
      </c>
      <c r="X6729">
        <v>7</v>
      </c>
      <c r="Y6729">
        <v>49</v>
      </c>
      <c r="Z6729">
        <v>0.97589228135223904</v>
      </c>
      <c r="AA6729">
        <v>240.71877518757299</v>
      </c>
      <c r="AB6729">
        <v>38</v>
      </c>
      <c r="AC6729">
        <v>0.77345805552212898</v>
      </c>
      <c r="AD6729">
        <v>11</v>
      </c>
      <c r="AE6729">
        <v>0.20243422583011</v>
      </c>
      <c r="AF6729">
        <v>2</v>
      </c>
      <c r="AG6729">
        <v>2.41077186477597E-2</v>
      </c>
      <c r="AH6729">
        <v>9.0667523243795203E-6</v>
      </c>
      <c r="AI6729">
        <v>1</v>
      </c>
      <c r="AJ6729" s="73">
        <v>29.219969237998999</v>
      </c>
      <c r="AK6729">
        <v>49</v>
      </c>
      <c r="AL6729">
        <v>0.97449184288313595</v>
      </c>
      <c r="AM6729">
        <v>0</v>
      </c>
      <c r="AN6729">
        <v>0</v>
      </c>
      <c r="AO6729">
        <v>3.8343986889175501E-2</v>
      </c>
      <c r="AP6729">
        <v>2</v>
      </c>
      <c r="AQ6729">
        <v>50</v>
      </c>
      <c r="AR6729">
        <v>0.99367174297647598</v>
      </c>
      <c r="AS6729">
        <v>0</v>
      </c>
      <c r="AT6729">
        <v>0</v>
      </c>
      <c r="AU6729">
        <v>0</v>
      </c>
      <c r="AV6729">
        <v>0</v>
      </c>
      <c r="AW6729">
        <v>50</v>
      </c>
      <c r="AX6729">
        <v>0.99367174297647698</v>
      </c>
      <c r="AY6729" s="73">
        <v>25.490777020477001</v>
      </c>
      <c r="AZ6729">
        <v>49</v>
      </c>
      <c r="BA6729">
        <v>0.97449184288313595</v>
      </c>
      <c r="BB6729">
        <v>48</v>
      </c>
      <c r="BC6729">
        <v>0.95532775608730103</v>
      </c>
      <c r="BD6729">
        <v>0</v>
      </c>
      <c r="BE6729">
        <v>0</v>
      </c>
      <c r="BF6729">
        <v>25.305281422059998</v>
      </c>
      <c r="BG6729">
        <v>23.376093794111</v>
      </c>
      <c r="BH6729">
        <v>25.490777020477001</v>
      </c>
      <c r="BI6729">
        <v>29.219969237998999</v>
      </c>
    </row>
    <row r="6730" spans="1:61" x14ac:dyDescent="0.25">
      <c r="A6730" s="10" t="str">
        <f>VLOOKUP(D6730,'Index-Relations'!E:F,2,FALSE)</f>
        <v>ESG</v>
      </c>
      <c r="B6730" t="s">
        <v>3450</v>
      </c>
      <c r="C6730" s="53" t="s">
        <v>2766</v>
      </c>
      <c r="D6730" s="59" t="s">
        <v>2249</v>
      </c>
      <c r="E6730" s="59" t="s">
        <v>10146</v>
      </c>
      <c r="F6730" t="s">
        <v>2247</v>
      </c>
      <c r="G6730" t="s">
        <v>2246</v>
      </c>
      <c r="H6730" t="s">
        <v>2248</v>
      </c>
      <c r="I6730" s="52">
        <v>45445</v>
      </c>
      <c r="J6730" t="s">
        <v>2457</v>
      </c>
      <c r="K6730">
        <v>51</v>
      </c>
      <c r="L6730" s="73">
        <v>25.190745058356001</v>
      </c>
      <c r="M6730">
        <v>49</v>
      </c>
      <c r="N6730">
        <v>0.97313783509734297</v>
      </c>
      <c r="O6730" s="73">
        <v>23.336139865199002</v>
      </c>
      <c r="P6730">
        <v>49</v>
      </c>
      <c r="Q6730">
        <v>0.97313783509734297</v>
      </c>
      <c r="R6730">
        <v>47</v>
      </c>
      <c r="S6730">
        <v>0.94120631559536105</v>
      </c>
      <c r="T6730">
        <v>38.863871096348198</v>
      </c>
      <c r="U6730">
        <v>0.66602269745199305</v>
      </c>
      <c r="V6730">
        <v>25</v>
      </c>
      <c r="W6730">
        <v>0.17065720176129301</v>
      </c>
      <c r="X6730">
        <v>7</v>
      </c>
      <c r="Y6730">
        <v>49</v>
      </c>
      <c r="Z6730">
        <v>0.974158739270508</v>
      </c>
      <c r="AA6730">
        <v>266.67961516887499</v>
      </c>
      <c r="AB6730">
        <v>38</v>
      </c>
      <c r="AC6730">
        <v>0.77259662615872604</v>
      </c>
      <c r="AD6730">
        <v>11</v>
      </c>
      <c r="AE6730">
        <v>0.20156211311178099</v>
      </c>
      <c r="AF6730">
        <v>2</v>
      </c>
      <c r="AG6730">
        <v>2.58412607294916E-2</v>
      </c>
      <c r="AH6730">
        <v>8.6263592751575895E-6</v>
      </c>
      <c r="AI6730">
        <v>1</v>
      </c>
      <c r="AJ6730" s="73">
        <v>29.083511827300001</v>
      </c>
      <c r="AK6730">
        <v>49</v>
      </c>
      <c r="AL6730">
        <v>0.97313783509734297</v>
      </c>
      <c r="AM6730">
        <v>0</v>
      </c>
      <c r="AN6730">
        <v>0</v>
      </c>
      <c r="AO6730">
        <v>4.0646822245407097E-2</v>
      </c>
      <c r="AP6730">
        <v>2</v>
      </c>
      <c r="AQ6730">
        <v>50</v>
      </c>
      <c r="AR6730">
        <v>0.99313097847134801</v>
      </c>
      <c r="AS6730">
        <v>0</v>
      </c>
      <c r="AT6730">
        <v>0</v>
      </c>
      <c r="AU6730">
        <v>0</v>
      </c>
      <c r="AV6730">
        <v>0</v>
      </c>
      <c r="AW6730">
        <v>50</v>
      </c>
      <c r="AX6730">
        <v>0.99313097847134801</v>
      </c>
      <c r="AY6730" s="73">
        <v>25.375917754510901</v>
      </c>
      <c r="AZ6730">
        <v>49</v>
      </c>
      <c r="BA6730">
        <v>0.97313783509734297</v>
      </c>
      <c r="BB6730">
        <v>48</v>
      </c>
      <c r="BC6730">
        <v>0.95248415622594096</v>
      </c>
      <c r="BD6730">
        <v>0</v>
      </c>
      <c r="BE6730">
        <v>0</v>
      </c>
      <c r="BF6730">
        <v>25.190745058356001</v>
      </c>
      <c r="BG6730">
        <v>23.336139865199002</v>
      </c>
      <c r="BH6730">
        <v>25.375917754510901</v>
      </c>
      <c r="BI6730">
        <v>29.083511827300001</v>
      </c>
    </row>
    <row r="6731" spans="1:61" x14ac:dyDescent="0.25">
      <c r="A6731" s="10" t="str">
        <f>VLOOKUP(D6731,'Index-Relations'!E:F,2,FALSE)</f>
        <v>ESG</v>
      </c>
      <c r="B6731" t="s">
        <v>3450</v>
      </c>
      <c r="C6731" s="53" t="s">
        <v>2767</v>
      </c>
      <c r="D6731" s="59" t="s">
        <v>2249</v>
      </c>
      <c r="E6731" s="59" t="s">
        <v>10147</v>
      </c>
      <c r="F6731" t="s">
        <v>2247</v>
      </c>
      <c r="G6731" t="s">
        <v>2246</v>
      </c>
      <c r="H6731" t="s">
        <v>2248</v>
      </c>
      <c r="I6731" s="52">
        <v>45413</v>
      </c>
      <c r="J6731" t="s">
        <v>2457</v>
      </c>
      <c r="K6731">
        <v>51</v>
      </c>
      <c r="L6731" s="73">
        <v>25.420488878854901</v>
      </c>
      <c r="M6731">
        <v>49</v>
      </c>
      <c r="N6731">
        <v>0.97302893678303504</v>
      </c>
      <c r="O6731" s="73">
        <v>23.561742989002902</v>
      </c>
      <c r="P6731">
        <v>49</v>
      </c>
      <c r="Q6731">
        <v>0.97302893678303504</v>
      </c>
      <c r="R6731">
        <v>47</v>
      </c>
      <c r="S6731">
        <v>0.939682845085689</v>
      </c>
      <c r="T6731">
        <v>39.029421599515203</v>
      </c>
      <c r="U6731">
        <v>0.66616300115372296</v>
      </c>
      <c r="V6731">
        <v>25</v>
      </c>
      <c r="W6731">
        <v>0.17888049910121701</v>
      </c>
      <c r="X6731">
        <v>7</v>
      </c>
      <c r="Y6731">
        <v>49</v>
      </c>
      <c r="Z6731">
        <v>0.97447478252793096</v>
      </c>
      <c r="AA6731">
        <v>261.88738505606301</v>
      </c>
      <c r="AB6731">
        <v>38</v>
      </c>
      <c r="AC6731">
        <v>0.76631911456202395</v>
      </c>
      <c r="AD6731">
        <v>11</v>
      </c>
      <c r="AE6731">
        <v>0.20815566796590601</v>
      </c>
      <c r="AF6731">
        <v>2</v>
      </c>
      <c r="AG6731">
        <v>2.5525217472068699E-2</v>
      </c>
      <c r="AH6731">
        <v>8.5758245122365197E-6</v>
      </c>
      <c r="AI6731">
        <v>1</v>
      </c>
      <c r="AJ6731" s="73">
        <v>29.287392017997998</v>
      </c>
      <c r="AK6731">
        <v>49</v>
      </c>
      <c r="AL6731">
        <v>0.97302893678303504</v>
      </c>
      <c r="AM6731">
        <v>0</v>
      </c>
      <c r="AN6731">
        <v>0</v>
      </c>
      <c r="AO6731">
        <v>4.1726806728730699E-2</v>
      </c>
      <c r="AP6731">
        <v>2</v>
      </c>
      <c r="AQ6731">
        <v>50</v>
      </c>
      <c r="AR6731">
        <v>0.99296248253849195</v>
      </c>
      <c r="AS6731">
        <v>0</v>
      </c>
      <c r="AT6731">
        <v>0</v>
      </c>
      <c r="AU6731">
        <v>0</v>
      </c>
      <c r="AV6731">
        <v>0</v>
      </c>
      <c r="AW6731">
        <v>50</v>
      </c>
      <c r="AX6731">
        <v>0.99296248253849195</v>
      </c>
      <c r="AY6731" s="73">
        <v>25.608274894339999</v>
      </c>
      <c r="AZ6731">
        <v>49</v>
      </c>
      <c r="BA6731">
        <v>0.97302893678303504</v>
      </c>
      <c r="BB6731">
        <v>48</v>
      </c>
      <c r="BC6731">
        <v>0.95123567580976098</v>
      </c>
      <c r="BD6731">
        <v>0</v>
      </c>
      <c r="BE6731">
        <v>0</v>
      </c>
      <c r="BF6731">
        <v>25.420488878854901</v>
      </c>
      <c r="BG6731">
        <v>23.561742989002902</v>
      </c>
      <c r="BH6731">
        <v>25.608274894339999</v>
      </c>
      <c r="BI6731">
        <v>29.287392017997998</v>
      </c>
    </row>
    <row r="6732" spans="1:61" x14ac:dyDescent="0.25">
      <c r="A6732" s="10" t="str">
        <f>VLOOKUP(D6732,'Index-Relations'!E:F,2,FALSE)</f>
        <v>ESG</v>
      </c>
      <c r="B6732" t="s">
        <v>3450</v>
      </c>
      <c r="C6732" s="53" t="s">
        <v>2768</v>
      </c>
      <c r="D6732" s="59" t="s">
        <v>2249</v>
      </c>
      <c r="E6732" s="59" t="s">
        <v>10148</v>
      </c>
      <c r="F6732" t="s">
        <v>2247</v>
      </c>
      <c r="G6732" t="s">
        <v>2246</v>
      </c>
      <c r="H6732" t="s">
        <v>2248</v>
      </c>
      <c r="I6732" s="52">
        <v>45383</v>
      </c>
      <c r="J6732" t="s">
        <v>2457</v>
      </c>
      <c r="K6732">
        <v>50</v>
      </c>
      <c r="L6732">
        <v>23.6684509252118</v>
      </c>
      <c r="M6732">
        <v>46</v>
      </c>
      <c r="N6732">
        <v>0.92465796510194698</v>
      </c>
      <c r="O6732">
        <v>20.662083978574699</v>
      </c>
      <c r="P6732">
        <v>46</v>
      </c>
      <c r="Q6732">
        <v>0.92465796510194698</v>
      </c>
      <c r="R6732">
        <v>47</v>
      </c>
      <c r="S6732">
        <v>0.94592841199470201</v>
      </c>
      <c r="T6732">
        <v>38.8405784352423</v>
      </c>
      <c r="U6732">
        <v>0.67149634173709005</v>
      </c>
      <c r="V6732">
        <v>25</v>
      </c>
      <c r="W6732">
        <v>0.176442126174503</v>
      </c>
      <c r="X6732">
        <v>7</v>
      </c>
      <c r="Y6732">
        <v>49</v>
      </c>
      <c r="Z6732">
        <v>0.98133212592595398</v>
      </c>
      <c r="AA6732">
        <v>253.39679688993601</v>
      </c>
      <c r="AB6732">
        <v>38</v>
      </c>
      <c r="AC6732">
        <v>0.76844911489109102</v>
      </c>
      <c r="AD6732">
        <v>11</v>
      </c>
      <c r="AE6732">
        <v>0.21288301103486301</v>
      </c>
      <c r="AF6732">
        <v>1</v>
      </c>
      <c r="AG6732">
        <v>1.8667874074045E-2</v>
      </c>
      <c r="AH6732">
        <v>8.5823366255987695E-6</v>
      </c>
      <c r="AI6732">
        <v>1</v>
      </c>
      <c r="AJ6732">
        <v>27.680082174334199</v>
      </c>
      <c r="AK6732">
        <v>46</v>
      </c>
      <c r="AL6732">
        <v>0.92465796510194698</v>
      </c>
      <c r="AM6732">
        <v>0</v>
      </c>
      <c r="AN6732">
        <v>0</v>
      </c>
      <c r="AO6732">
        <v>3.9188641463573898E-2</v>
      </c>
      <c r="AP6732">
        <v>2</v>
      </c>
      <c r="AQ6732">
        <v>50</v>
      </c>
      <c r="AR6732">
        <v>1</v>
      </c>
      <c r="AS6732">
        <v>0</v>
      </c>
      <c r="AT6732">
        <v>0</v>
      </c>
      <c r="AU6732">
        <v>0</v>
      </c>
      <c r="AV6732">
        <v>0</v>
      </c>
      <c r="AW6732">
        <v>50</v>
      </c>
      <c r="AX6732">
        <v>0.999999999999999</v>
      </c>
      <c r="AY6732">
        <v>24.298339546936901</v>
      </c>
      <c r="AZ6732">
        <v>46</v>
      </c>
      <c r="BA6732">
        <v>0.92465796510194698</v>
      </c>
      <c r="BB6732">
        <v>48</v>
      </c>
      <c r="BC6732">
        <v>0.96081135853642596</v>
      </c>
      <c r="BD6732">
        <v>0</v>
      </c>
      <c r="BE6732">
        <v>0</v>
      </c>
      <c r="BF6732">
        <v>26.3451109470376</v>
      </c>
      <c r="BG6732">
        <v>24.186731543484498</v>
      </c>
      <c r="BH6732">
        <v>26.619302358645601</v>
      </c>
      <c r="BI6732">
        <v>30.398017378295101</v>
      </c>
    </row>
    <row r="6733" spans="1:61" x14ac:dyDescent="0.25">
      <c r="A6733" s="10" t="str">
        <f>VLOOKUP(D6733,'Index-Relations'!E:F,2,FALSE)</f>
        <v>ESG</v>
      </c>
      <c r="B6733" t="s">
        <v>3450</v>
      </c>
      <c r="C6733" s="53" t="s">
        <v>2769</v>
      </c>
      <c r="D6733" s="59" t="s">
        <v>2249</v>
      </c>
      <c r="E6733" s="59" t="s">
        <v>10149</v>
      </c>
      <c r="F6733" t="s">
        <v>2247</v>
      </c>
      <c r="G6733" t="s">
        <v>2246</v>
      </c>
      <c r="H6733" t="s">
        <v>2248</v>
      </c>
      <c r="I6733" s="52">
        <v>45352</v>
      </c>
      <c r="J6733" t="s">
        <v>2457</v>
      </c>
      <c r="K6733">
        <v>50</v>
      </c>
      <c r="L6733">
        <v>23.3297141673124</v>
      </c>
      <c r="M6733">
        <v>44</v>
      </c>
      <c r="N6733">
        <v>0.89437144638202903</v>
      </c>
      <c r="O6733">
        <v>20.451082754427201</v>
      </c>
      <c r="P6733">
        <v>44</v>
      </c>
      <c r="Q6733">
        <v>0.89437144638202903</v>
      </c>
      <c r="R6733">
        <v>47</v>
      </c>
      <c r="S6733">
        <v>0.94852301929148297</v>
      </c>
      <c r="T6733">
        <v>38.503341503438897</v>
      </c>
      <c r="U6733">
        <v>0.65190989849581904</v>
      </c>
      <c r="V6733">
        <v>25</v>
      </c>
      <c r="W6733">
        <v>0.18498337141532001</v>
      </c>
      <c r="X6733">
        <v>6</v>
      </c>
      <c r="Y6733">
        <v>49</v>
      </c>
      <c r="Z6733">
        <v>0.98189710275421405</v>
      </c>
      <c r="AA6733">
        <v>245.89533744269301</v>
      </c>
      <c r="AB6733">
        <v>38</v>
      </c>
      <c r="AC6733">
        <v>0.77132095995012295</v>
      </c>
      <c r="AD6733">
        <v>11</v>
      </c>
      <c r="AE6733">
        <v>0.21057614280409001</v>
      </c>
      <c r="AF6733">
        <v>1</v>
      </c>
      <c r="AG6733">
        <v>1.81028972457856E-2</v>
      </c>
      <c r="AH6733">
        <v>0</v>
      </c>
      <c r="AI6733">
        <v>0</v>
      </c>
      <c r="AJ6733">
        <v>27.633272944157198</v>
      </c>
      <c r="AK6733">
        <v>44</v>
      </c>
      <c r="AL6733">
        <v>0.89437144638202903</v>
      </c>
      <c r="AM6733">
        <v>0</v>
      </c>
      <c r="AN6733">
        <v>0</v>
      </c>
      <c r="AO6733">
        <v>3.9076076600231997E-2</v>
      </c>
      <c r="AP6733">
        <v>2</v>
      </c>
      <c r="AQ6733">
        <v>50</v>
      </c>
      <c r="AR6733">
        <v>1</v>
      </c>
      <c r="AS6733">
        <v>0</v>
      </c>
      <c r="AT6733">
        <v>0</v>
      </c>
      <c r="AU6733">
        <v>0</v>
      </c>
      <c r="AV6733">
        <v>0</v>
      </c>
      <c r="AW6733">
        <v>50</v>
      </c>
      <c r="AX6733">
        <v>1</v>
      </c>
      <c r="AY6733">
        <v>23.513135866547501</v>
      </c>
      <c r="AZ6733">
        <v>44</v>
      </c>
      <c r="BA6733">
        <v>0.89437144638202903</v>
      </c>
      <c r="BB6733">
        <v>48</v>
      </c>
      <c r="BC6733">
        <v>0.96092392339976695</v>
      </c>
      <c r="BD6733">
        <v>0</v>
      </c>
      <c r="BE6733">
        <v>0</v>
      </c>
      <c r="BF6733">
        <v>25.9109204428281</v>
      </c>
      <c r="BG6733">
        <v>24.1021481912056</v>
      </c>
      <c r="BH6733">
        <v>25.656280200033098</v>
      </c>
      <c r="BI6733">
        <v>30.2426522755493</v>
      </c>
    </row>
    <row r="6734" spans="1:61" x14ac:dyDescent="0.25">
      <c r="A6734" s="10" t="str">
        <f>VLOOKUP(D6734,'Index-Relations'!E:F,2,FALSE)</f>
        <v>ESG</v>
      </c>
      <c r="B6734" t="s">
        <v>3450</v>
      </c>
      <c r="C6734" s="53" t="s">
        <v>2770</v>
      </c>
      <c r="D6734" s="59" t="s">
        <v>2249</v>
      </c>
      <c r="E6734" s="59" t="s">
        <v>10150</v>
      </c>
      <c r="F6734" t="s">
        <v>2247</v>
      </c>
      <c r="G6734" t="s">
        <v>2246</v>
      </c>
      <c r="H6734" t="s">
        <v>2248</v>
      </c>
      <c r="I6734" s="52">
        <v>45323</v>
      </c>
      <c r="J6734" t="s">
        <v>2457</v>
      </c>
      <c r="K6734">
        <v>50</v>
      </c>
      <c r="L6734">
        <v>23.125376993145402</v>
      </c>
      <c r="M6734">
        <v>44</v>
      </c>
      <c r="N6734">
        <v>0.889219871545053</v>
      </c>
      <c r="O6734">
        <v>20.4048952356559</v>
      </c>
      <c r="P6734">
        <v>44</v>
      </c>
      <c r="Q6734">
        <v>0.889219871545053</v>
      </c>
      <c r="R6734">
        <v>47</v>
      </c>
      <c r="S6734">
        <v>0.94502049703150204</v>
      </c>
      <c r="T6734">
        <v>38.439781802147003</v>
      </c>
      <c r="U6734">
        <v>0.64344611335416302</v>
      </c>
      <c r="V6734">
        <v>25</v>
      </c>
      <c r="W6734">
        <v>0.17415919783779699</v>
      </c>
      <c r="X6734">
        <v>5</v>
      </c>
      <c r="Y6734">
        <v>49</v>
      </c>
      <c r="Z6734">
        <v>0.98087448405549604</v>
      </c>
      <c r="AA6734">
        <v>247.45418791207999</v>
      </c>
      <c r="AB6734">
        <v>37</v>
      </c>
      <c r="AC6734">
        <v>0.75794480287914801</v>
      </c>
      <c r="AD6734">
        <v>12</v>
      </c>
      <c r="AE6734">
        <v>0.22292968117634701</v>
      </c>
      <c r="AF6734">
        <v>1</v>
      </c>
      <c r="AG6734">
        <v>1.9125515944503499E-2</v>
      </c>
      <c r="AH6734">
        <v>0</v>
      </c>
      <c r="AI6734">
        <v>0</v>
      </c>
      <c r="AJ6734">
        <v>27.389835803587001</v>
      </c>
      <c r="AK6734">
        <v>44</v>
      </c>
      <c r="AL6734">
        <v>0.889219871545053</v>
      </c>
      <c r="AM6734">
        <v>0</v>
      </c>
      <c r="AN6734">
        <v>0</v>
      </c>
      <c r="AO6734">
        <v>3.8792771570318303E-2</v>
      </c>
      <c r="AP6734">
        <v>2</v>
      </c>
      <c r="AQ6734">
        <v>50</v>
      </c>
      <c r="AR6734">
        <v>1</v>
      </c>
      <c r="AS6734">
        <v>0</v>
      </c>
      <c r="AT6734">
        <v>0</v>
      </c>
      <c r="AU6734">
        <v>0</v>
      </c>
      <c r="AV6734">
        <v>0</v>
      </c>
      <c r="AW6734">
        <v>50</v>
      </c>
      <c r="AX6734">
        <v>1</v>
      </c>
      <c r="AY6734">
        <v>23.173687647505901</v>
      </c>
      <c r="AZ6734">
        <v>44</v>
      </c>
      <c r="BA6734">
        <v>0.889219871545053</v>
      </c>
      <c r="BB6734">
        <v>48</v>
      </c>
      <c r="BC6734">
        <v>0.96120722842968098</v>
      </c>
      <c r="BD6734">
        <v>0</v>
      </c>
      <c r="BE6734">
        <v>0</v>
      </c>
      <c r="BF6734">
        <v>25.756922468946101</v>
      </c>
      <c r="BG6734">
        <v>23.9858057199366</v>
      </c>
      <c r="BH6734">
        <v>25.4185112135021</v>
      </c>
      <c r="BI6734">
        <v>30.0691774395533</v>
      </c>
    </row>
    <row r="6735" spans="1:61" x14ac:dyDescent="0.25">
      <c r="A6735" s="10" t="str">
        <f>VLOOKUP(D6735,'Index-Relations'!E:F,2,FALSE)</f>
        <v>ESG</v>
      </c>
      <c r="B6735" t="s">
        <v>3450</v>
      </c>
      <c r="C6735" s="53" t="s">
        <v>2760</v>
      </c>
      <c r="D6735" s="59" t="s">
        <v>3326</v>
      </c>
      <c r="E6735" s="59" t="s">
        <v>10151</v>
      </c>
      <c r="F6735" t="s">
        <v>2252</v>
      </c>
      <c r="G6735" t="s">
        <v>2251</v>
      </c>
      <c r="H6735" t="s">
        <v>2253</v>
      </c>
      <c r="I6735" s="52">
        <v>45659</v>
      </c>
      <c r="J6735" t="s">
        <v>2457</v>
      </c>
      <c r="K6735">
        <v>20</v>
      </c>
      <c r="L6735" s="73">
        <v>33.275822363160998</v>
      </c>
      <c r="M6735">
        <v>16</v>
      </c>
      <c r="N6735">
        <v>0.81249282824796198</v>
      </c>
      <c r="O6735" s="73">
        <v>30.723126950252901</v>
      </c>
      <c r="P6735">
        <v>16</v>
      </c>
      <c r="Q6735">
        <v>0.81249282824796198</v>
      </c>
      <c r="R6735">
        <v>13</v>
      </c>
      <c r="S6735">
        <v>0.64464739874493504</v>
      </c>
      <c r="T6735">
        <v>45.739616125279902</v>
      </c>
      <c r="U6735">
        <v>0.84783584792879996</v>
      </c>
      <c r="V6735">
        <v>17</v>
      </c>
      <c r="W6735">
        <v>9.4201992692994493E-2</v>
      </c>
      <c r="X6735">
        <v>4</v>
      </c>
      <c r="Y6735">
        <v>19</v>
      </c>
      <c r="Z6735">
        <v>0.95437459186592799</v>
      </c>
      <c r="AA6735">
        <v>286.85481064852098</v>
      </c>
      <c r="AB6735">
        <v>16</v>
      </c>
      <c r="AC6735">
        <v>0.81185993368172205</v>
      </c>
      <c r="AD6735">
        <v>3</v>
      </c>
      <c r="AE6735">
        <v>0.142514658184205</v>
      </c>
      <c r="AF6735">
        <v>1</v>
      </c>
      <c r="AG6735">
        <v>4.5625408134071697E-2</v>
      </c>
      <c r="AH6735">
        <v>1.8510719156495201E-3</v>
      </c>
      <c r="AI6735">
        <v>2</v>
      </c>
      <c r="AJ6735" s="73">
        <v>40.819582586852</v>
      </c>
      <c r="AK6735">
        <v>16</v>
      </c>
      <c r="AL6735">
        <v>0.81249282824796198</v>
      </c>
      <c r="AM6735">
        <v>0</v>
      </c>
      <c r="AN6735">
        <v>0</v>
      </c>
      <c r="AO6735">
        <v>0</v>
      </c>
      <c r="AP6735">
        <v>0</v>
      </c>
      <c r="AQ6735">
        <v>20</v>
      </c>
      <c r="AR6735">
        <v>0.999999999999999</v>
      </c>
      <c r="AS6735">
        <v>0</v>
      </c>
      <c r="AT6735">
        <v>0</v>
      </c>
      <c r="AU6735">
        <v>0</v>
      </c>
      <c r="AV6735">
        <v>0</v>
      </c>
      <c r="AW6735">
        <v>20</v>
      </c>
      <c r="AX6735">
        <v>0.999999999999999</v>
      </c>
      <c r="AY6735" s="73">
        <v>31.781056294494</v>
      </c>
      <c r="AZ6735">
        <v>16</v>
      </c>
      <c r="BA6735">
        <v>0.81249282824796198</v>
      </c>
      <c r="BB6735">
        <v>20</v>
      </c>
      <c r="BC6735">
        <v>0.999999999999999</v>
      </c>
      <c r="BD6735">
        <v>0</v>
      </c>
      <c r="BE6735">
        <v>0</v>
      </c>
      <c r="BF6735">
        <v>33.275822363160998</v>
      </c>
      <c r="BG6735">
        <v>30.723126950252901</v>
      </c>
      <c r="BH6735">
        <v>31.781056294494</v>
      </c>
      <c r="BI6735">
        <v>40.819582586852</v>
      </c>
    </row>
    <row r="6736" spans="1:61" x14ac:dyDescent="0.25">
      <c r="A6736" s="10" t="str">
        <f>VLOOKUP(D6736,'Index-Relations'!E:F,2,FALSE)</f>
        <v>ESG</v>
      </c>
      <c r="B6736" t="s">
        <v>3450</v>
      </c>
      <c r="C6736" s="53" t="s">
        <v>2761</v>
      </c>
      <c r="D6736" s="59" t="s">
        <v>3326</v>
      </c>
      <c r="E6736" s="59" t="s">
        <v>10152</v>
      </c>
      <c r="F6736" t="s">
        <v>2252</v>
      </c>
      <c r="G6736" t="s">
        <v>2251</v>
      </c>
      <c r="H6736" t="s">
        <v>2253</v>
      </c>
      <c r="I6736" s="52">
        <v>45630</v>
      </c>
      <c r="J6736" t="s">
        <v>2457</v>
      </c>
      <c r="K6736">
        <v>20</v>
      </c>
      <c r="L6736" s="73">
        <v>33.343692834331002</v>
      </c>
      <c r="M6736">
        <v>16</v>
      </c>
      <c r="N6736">
        <v>0.80469369254145495</v>
      </c>
      <c r="O6736" s="73">
        <v>30.891561306221899</v>
      </c>
      <c r="P6736">
        <v>16</v>
      </c>
      <c r="Q6736">
        <v>0.80469369254145495</v>
      </c>
      <c r="R6736">
        <v>13</v>
      </c>
      <c r="S6736">
        <v>0.64899028539755799</v>
      </c>
      <c r="T6736">
        <v>46.2119449506948</v>
      </c>
      <c r="U6736">
        <v>0.875794215855486</v>
      </c>
      <c r="V6736">
        <v>17</v>
      </c>
      <c r="W6736">
        <v>9.76184310232837E-2</v>
      </c>
      <c r="X6736">
        <v>4</v>
      </c>
      <c r="Y6736">
        <v>19</v>
      </c>
      <c r="Z6736">
        <v>0.952944363370401</v>
      </c>
      <c r="AA6736">
        <v>273.96084846405103</v>
      </c>
      <c r="AB6736">
        <v>16</v>
      </c>
      <c r="AC6736">
        <v>0.805251514395395</v>
      </c>
      <c r="AD6736">
        <v>3</v>
      </c>
      <c r="AE6736">
        <v>0.14769284897500601</v>
      </c>
      <c r="AF6736">
        <v>1</v>
      </c>
      <c r="AG6736">
        <v>4.7055636629598101E-2</v>
      </c>
      <c r="AH6736">
        <v>1.93269779740109E-3</v>
      </c>
      <c r="AI6736">
        <v>2</v>
      </c>
      <c r="AJ6736" s="73">
        <v>40.6898204456229</v>
      </c>
      <c r="AK6736">
        <v>16</v>
      </c>
      <c r="AL6736">
        <v>0.80469369254145495</v>
      </c>
      <c r="AM6736">
        <v>0</v>
      </c>
      <c r="AN6736">
        <v>0</v>
      </c>
      <c r="AO6736">
        <v>0</v>
      </c>
      <c r="AP6736">
        <v>0</v>
      </c>
      <c r="AQ6736">
        <v>20</v>
      </c>
      <c r="AR6736">
        <v>1</v>
      </c>
      <c r="AS6736">
        <v>0</v>
      </c>
      <c r="AT6736">
        <v>0</v>
      </c>
      <c r="AU6736">
        <v>0</v>
      </c>
      <c r="AV6736">
        <v>0</v>
      </c>
      <c r="AW6736">
        <v>20</v>
      </c>
      <c r="AX6736">
        <v>1</v>
      </c>
      <c r="AY6736" s="73">
        <v>31.835624863450999</v>
      </c>
      <c r="AZ6736">
        <v>16</v>
      </c>
      <c r="BA6736">
        <v>0.80469369254145495</v>
      </c>
      <c r="BB6736">
        <v>20</v>
      </c>
      <c r="BC6736">
        <v>1</v>
      </c>
      <c r="BD6736">
        <v>0</v>
      </c>
      <c r="BE6736">
        <v>0</v>
      </c>
      <c r="BF6736">
        <v>33.343692834331002</v>
      </c>
      <c r="BG6736">
        <v>30.891561306221899</v>
      </c>
      <c r="BH6736">
        <v>31.835624863450999</v>
      </c>
      <c r="BI6736">
        <v>40.6898204456229</v>
      </c>
    </row>
    <row r="6737" spans="1:61" x14ac:dyDescent="0.25">
      <c r="A6737" s="10" t="str">
        <f>VLOOKUP(D6737,'Index-Relations'!E:F,2,FALSE)</f>
        <v>ESG</v>
      </c>
      <c r="B6737" t="s">
        <v>3450</v>
      </c>
      <c r="C6737" s="53" t="s">
        <v>2762</v>
      </c>
      <c r="D6737" s="59" t="s">
        <v>3326</v>
      </c>
      <c r="E6737" s="59" t="s">
        <v>10153</v>
      </c>
      <c r="F6737" t="s">
        <v>2252</v>
      </c>
      <c r="G6737" t="s">
        <v>2251</v>
      </c>
      <c r="H6737" t="s">
        <v>2253</v>
      </c>
      <c r="I6737" s="52">
        <v>45597</v>
      </c>
      <c r="J6737" t="s">
        <v>2457</v>
      </c>
      <c r="K6737">
        <v>19</v>
      </c>
      <c r="L6737" s="73">
        <v>31.083786483516999</v>
      </c>
      <c r="M6737">
        <v>18</v>
      </c>
      <c r="N6737">
        <v>0.92245475264097798</v>
      </c>
      <c r="O6737" s="73">
        <v>29.542921524752</v>
      </c>
      <c r="P6737">
        <v>18</v>
      </c>
      <c r="Q6737">
        <v>0.92245475264097798</v>
      </c>
      <c r="R6737">
        <v>15</v>
      </c>
      <c r="S6737">
        <v>0.81275926136489995</v>
      </c>
      <c r="T6737">
        <v>43.256185141417298</v>
      </c>
      <c r="U6737">
        <v>0.82385594375653104</v>
      </c>
      <c r="V6737">
        <v>15</v>
      </c>
      <c r="W6737">
        <v>7.6478078862131496E-2</v>
      </c>
      <c r="X6737">
        <v>3</v>
      </c>
      <c r="Y6737">
        <v>18</v>
      </c>
      <c r="Z6737">
        <v>0.95447841326337701</v>
      </c>
      <c r="AA6737">
        <v>90.827929614263695</v>
      </c>
      <c r="AB6737">
        <v>14</v>
      </c>
      <c r="AC6737">
        <v>0.75856083964639198</v>
      </c>
      <c r="AD6737">
        <v>4</v>
      </c>
      <c r="AE6737">
        <v>0.195917573616985</v>
      </c>
      <c r="AF6737">
        <v>1</v>
      </c>
      <c r="AG6737">
        <v>4.5521586736622599E-2</v>
      </c>
      <c r="AH6737">
        <v>1.85723300430253E-5</v>
      </c>
      <c r="AI6737">
        <v>1</v>
      </c>
      <c r="AJ6737" s="73">
        <v>36.564245511206998</v>
      </c>
      <c r="AK6737">
        <v>18</v>
      </c>
      <c r="AL6737">
        <v>0.92245475264097798</v>
      </c>
      <c r="AM6737">
        <v>0</v>
      </c>
      <c r="AN6737">
        <v>0</v>
      </c>
      <c r="AO6737">
        <v>0</v>
      </c>
      <c r="AP6737">
        <v>0</v>
      </c>
      <c r="AQ6737">
        <v>19</v>
      </c>
      <c r="AR6737">
        <v>0.999999999999999</v>
      </c>
      <c r="AS6737">
        <v>0</v>
      </c>
      <c r="AT6737">
        <v>0</v>
      </c>
      <c r="AU6737">
        <v>0</v>
      </c>
      <c r="AV6737">
        <v>0</v>
      </c>
      <c r="AW6737">
        <v>19</v>
      </c>
      <c r="AX6737">
        <v>0.999999999999999</v>
      </c>
      <c r="AY6737" s="73">
        <v>28.898934618892</v>
      </c>
      <c r="AZ6737">
        <v>18</v>
      </c>
      <c r="BA6737">
        <v>0.92245475264097798</v>
      </c>
      <c r="BB6737">
        <v>19</v>
      </c>
      <c r="BC6737">
        <v>0.999999999999999</v>
      </c>
      <c r="BD6737">
        <v>0</v>
      </c>
      <c r="BE6737">
        <v>0</v>
      </c>
      <c r="BF6737">
        <v>31.083786483516999</v>
      </c>
      <c r="BG6737">
        <v>29.542921524752</v>
      </c>
      <c r="BH6737">
        <v>28.898934618892</v>
      </c>
      <c r="BI6737">
        <v>36.564245511206998</v>
      </c>
    </row>
    <row r="6738" spans="1:61" x14ac:dyDescent="0.25">
      <c r="A6738" s="10" t="str">
        <f>VLOOKUP(D6738,'Index-Relations'!E:F,2,FALSE)</f>
        <v>ESG</v>
      </c>
      <c r="B6738" t="s">
        <v>3450</v>
      </c>
      <c r="C6738" s="53" t="s">
        <v>2763</v>
      </c>
      <c r="D6738" s="59" t="s">
        <v>3326</v>
      </c>
      <c r="E6738" s="59" t="s">
        <v>10154</v>
      </c>
      <c r="F6738" t="s">
        <v>2252</v>
      </c>
      <c r="G6738" t="s">
        <v>2251</v>
      </c>
      <c r="H6738" t="s">
        <v>2253</v>
      </c>
      <c r="I6738" s="52">
        <v>45566</v>
      </c>
      <c r="J6738" t="s">
        <v>2457</v>
      </c>
      <c r="K6738">
        <v>19</v>
      </c>
      <c r="L6738" s="73">
        <v>31.063977704134999</v>
      </c>
      <c r="M6738">
        <v>18</v>
      </c>
      <c r="N6738">
        <v>0.92061367843757502</v>
      </c>
      <c r="O6738" s="73">
        <v>29.460838603549</v>
      </c>
      <c r="P6738">
        <v>18</v>
      </c>
      <c r="Q6738">
        <v>0.92061367843757502</v>
      </c>
      <c r="R6738">
        <v>15</v>
      </c>
      <c r="S6738">
        <v>0.80951346172329797</v>
      </c>
      <c r="T6738">
        <v>43.1055873034339</v>
      </c>
      <c r="U6738">
        <v>0.82351868431656206</v>
      </c>
      <c r="V6738">
        <v>15</v>
      </c>
      <c r="W6738">
        <v>7.9185098875543605E-2</v>
      </c>
      <c r="X6738">
        <v>3</v>
      </c>
      <c r="Y6738">
        <v>18</v>
      </c>
      <c r="Z6738">
        <v>0.95349842013876096</v>
      </c>
      <c r="AA6738">
        <v>93.252915461178802</v>
      </c>
      <c r="AB6738">
        <v>14</v>
      </c>
      <c r="AC6738">
        <v>0.75746533554356299</v>
      </c>
      <c r="AD6738">
        <v>4</v>
      </c>
      <c r="AE6738">
        <v>0.196033084595198</v>
      </c>
      <c r="AF6738">
        <v>1</v>
      </c>
      <c r="AG6738">
        <v>4.6501579861238103E-2</v>
      </c>
      <c r="AH6738">
        <v>1.9761757915884502E-5</v>
      </c>
      <c r="AI6738">
        <v>1</v>
      </c>
      <c r="AJ6738" s="73">
        <v>36.644819801311002</v>
      </c>
      <c r="AK6738">
        <v>18</v>
      </c>
      <c r="AL6738">
        <v>0.92061367843757502</v>
      </c>
      <c r="AM6738">
        <v>0</v>
      </c>
      <c r="AN6738">
        <v>0</v>
      </c>
      <c r="AO6738">
        <v>0</v>
      </c>
      <c r="AP6738">
        <v>0</v>
      </c>
      <c r="AQ6738">
        <v>19</v>
      </c>
      <c r="AR6738">
        <v>0.999999999999999</v>
      </c>
      <c r="AS6738">
        <v>0</v>
      </c>
      <c r="AT6738">
        <v>0</v>
      </c>
      <c r="AU6738">
        <v>0</v>
      </c>
      <c r="AV6738">
        <v>0</v>
      </c>
      <c r="AW6738">
        <v>19</v>
      </c>
      <c r="AX6738">
        <v>0.999999999999999</v>
      </c>
      <c r="AY6738" s="73">
        <v>28.847991880010898</v>
      </c>
      <c r="AZ6738">
        <v>18</v>
      </c>
      <c r="BA6738">
        <v>0.92061367843757502</v>
      </c>
      <c r="BB6738">
        <v>19</v>
      </c>
      <c r="BC6738">
        <v>0.999999999999999</v>
      </c>
      <c r="BD6738">
        <v>0</v>
      </c>
      <c r="BE6738">
        <v>0</v>
      </c>
      <c r="BF6738">
        <v>31.063977704134999</v>
      </c>
      <c r="BG6738">
        <v>29.460838603549</v>
      </c>
      <c r="BH6738">
        <v>28.847991880010898</v>
      </c>
      <c r="BI6738">
        <v>36.644819801311002</v>
      </c>
    </row>
    <row r="6739" spans="1:61" x14ac:dyDescent="0.25">
      <c r="A6739" s="10" t="str">
        <f>VLOOKUP(D6739,'Index-Relations'!E:F,2,FALSE)</f>
        <v>ESG</v>
      </c>
      <c r="B6739" t="s">
        <v>3450</v>
      </c>
      <c r="C6739" s="53" t="s">
        <v>2764</v>
      </c>
      <c r="D6739" s="59" t="s">
        <v>3326</v>
      </c>
      <c r="E6739" s="59" t="s">
        <v>10155</v>
      </c>
      <c r="F6739" t="s">
        <v>2252</v>
      </c>
      <c r="G6739" t="s">
        <v>2251</v>
      </c>
      <c r="H6739" t="s">
        <v>2253</v>
      </c>
      <c r="I6739" s="52">
        <v>45537</v>
      </c>
      <c r="J6739" t="s">
        <v>2457</v>
      </c>
      <c r="K6739">
        <v>20</v>
      </c>
      <c r="L6739" s="73">
        <v>31.325719722322901</v>
      </c>
      <c r="M6739">
        <v>19</v>
      </c>
      <c r="N6739">
        <v>0.92989002769303897</v>
      </c>
      <c r="O6739" s="73">
        <v>29.2750589799079</v>
      </c>
      <c r="P6739">
        <v>19</v>
      </c>
      <c r="Q6739">
        <v>0.92989002769303897</v>
      </c>
      <c r="R6739">
        <v>16</v>
      </c>
      <c r="S6739">
        <v>0.81905078327411496</v>
      </c>
      <c r="T6739">
        <v>42.404131407713102</v>
      </c>
      <c r="U6739">
        <v>0.81005311410369796</v>
      </c>
      <c r="V6739">
        <v>15</v>
      </c>
      <c r="W6739">
        <v>0.109220835860069</v>
      </c>
      <c r="X6739">
        <v>3</v>
      </c>
      <c r="Y6739">
        <v>19</v>
      </c>
      <c r="Z6739">
        <v>0.95680143272608997</v>
      </c>
      <c r="AA6739">
        <v>91.932895025122804</v>
      </c>
      <c r="AB6739">
        <v>14</v>
      </c>
      <c r="AC6739">
        <v>0.70710363948765298</v>
      </c>
      <c r="AD6739">
        <v>5</v>
      </c>
      <c r="AE6739">
        <v>0.24969779323843699</v>
      </c>
      <c r="AF6739">
        <v>1</v>
      </c>
      <c r="AG6739">
        <v>4.3198567273909701E-2</v>
      </c>
      <c r="AH6739">
        <v>1.8699325320918901E-5</v>
      </c>
      <c r="AI6739">
        <v>1</v>
      </c>
      <c r="AJ6739" s="73">
        <v>36.631443699210003</v>
      </c>
      <c r="AK6739">
        <v>19</v>
      </c>
      <c r="AL6739">
        <v>0.92989002769303897</v>
      </c>
      <c r="AM6739">
        <v>0</v>
      </c>
      <c r="AN6739">
        <v>0</v>
      </c>
      <c r="AO6739">
        <v>0</v>
      </c>
      <c r="AP6739">
        <v>0</v>
      </c>
      <c r="AQ6739">
        <v>20</v>
      </c>
      <c r="AR6739">
        <v>1</v>
      </c>
      <c r="AS6739">
        <v>0</v>
      </c>
      <c r="AT6739">
        <v>0</v>
      </c>
      <c r="AU6739">
        <v>0</v>
      </c>
      <c r="AV6739">
        <v>0</v>
      </c>
      <c r="AW6739">
        <v>20</v>
      </c>
      <c r="AX6739">
        <v>0.999999999999999</v>
      </c>
      <c r="AY6739" s="73">
        <v>29.460508496295901</v>
      </c>
      <c r="AZ6739">
        <v>19</v>
      </c>
      <c r="BA6739">
        <v>0.92989002769303897</v>
      </c>
      <c r="BB6739">
        <v>20</v>
      </c>
      <c r="BC6739">
        <v>1</v>
      </c>
      <c r="BD6739">
        <v>0</v>
      </c>
      <c r="BE6739">
        <v>0</v>
      </c>
      <c r="BF6739">
        <v>31.325719722322901</v>
      </c>
      <c r="BG6739">
        <v>29.2750589799079</v>
      </c>
      <c r="BH6739">
        <v>29.460508496295901</v>
      </c>
      <c r="BI6739">
        <v>36.631443699210003</v>
      </c>
    </row>
    <row r="6740" spans="1:61" x14ac:dyDescent="0.25">
      <c r="A6740" s="10" t="str">
        <f>VLOOKUP(D6740,'Index-Relations'!E:F,2,FALSE)</f>
        <v>ESG</v>
      </c>
      <c r="B6740" t="s">
        <v>3450</v>
      </c>
      <c r="C6740" s="53" t="s">
        <v>3350</v>
      </c>
      <c r="D6740" s="59" t="s">
        <v>3326</v>
      </c>
      <c r="E6740" s="59" t="s">
        <v>10156</v>
      </c>
      <c r="F6740" t="s">
        <v>2252</v>
      </c>
      <c r="G6740" t="s">
        <v>2251</v>
      </c>
      <c r="H6740" t="s">
        <v>2253</v>
      </c>
      <c r="I6740" s="52">
        <v>45505</v>
      </c>
      <c r="J6740" t="s">
        <v>2457</v>
      </c>
      <c r="K6740">
        <v>20</v>
      </c>
      <c r="L6740" s="73">
        <v>31.374550689076901</v>
      </c>
      <c r="M6740">
        <v>19</v>
      </c>
      <c r="N6740">
        <v>0.927622984805062</v>
      </c>
      <c r="O6740" s="73">
        <v>29.409058807543001</v>
      </c>
      <c r="P6740">
        <v>19</v>
      </c>
      <c r="Q6740">
        <v>0.927622984805062</v>
      </c>
      <c r="R6740">
        <v>16</v>
      </c>
      <c r="S6740">
        <v>0.81602266409684399</v>
      </c>
      <c r="T6740">
        <v>42.602131213450697</v>
      </c>
      <c r="U6740">
        <v>0.81461911939224196</v>
      </c>
      <c r="V6740">
        <v>15</v>
      </c>
      <c r="W6740">
        <v>0.108144012290824</v>
      </c>
      <c r="X6740">
        <v>3</v>
      </c>
      <c r="Y6740">
        <v>19</v>
      </c>
      <c r="Z6740">
        <v>0.95689366943560905</v>
      </c>
      <c r="AA6740">
        <v>93.139648603053999</v>
      </c>
      <c r="AB6740">
        <v>14</v>
      </c>
      <c r="AC6740">
        <v>0.70739314663537001</v>
      </c>
      <c r="AD6740">
        <v>5</v>
      </c>
      <c r="AE6740">
        <v>0.24950052280023999</v>
      </c>
      <c r="AF6740">
        <v>1</v>
      </c>
      <c r="AG6740">
        <v>4.3106330564389901E-2</v>
      </c>
      <c r="AH6740">
        <v>2.0524911199810401E-5</v>
      </c>
      <c r="AI6740">
        <v>1</v>
      </c>
      <c r="AJ6740" s="73">
        <v>36.863412743071997</v>
      </c>
      <c r="AK6740">
        <v>19</v>
      </c>
      <c r="AL6740">
        <v>0.927622984805062</v>
      </c>
      <c r="AM6740">
        <v>0</v>
      </c>
      <c r="AN6740">
        <v>0</v>
      </c>
      <c r="AO6740">
        <v>0</v>
      </c>
      <c r="AP6740">
        <v>0</v>
      </c>
      <c r="AQ6740">
        <v>20</v>
      </c>
      <c r="AR6740">
        <v>1</v>
      </c>
      <c r="AS6740">
        <v>0</v>
      </c>
      <c r="AT6740">
        <v>0</v>
      </c>
      <c r="AU6740">
        <v>0</v>
      </c>
      <c r="AV6740">
        <v>0</v>
      </c>
      <c r="AW6740">
        <v>20</v>
      </c>
      <c r="AX6740">
        <v>1</v>
      </c>
      <c r="AY6740" s="73">
        <v>29.383630242536999</v>
      </c>
      <c r="AZ6740">
        <v>19</v>
      </c>
      <c r="BA6740">
        <v>0.927622984805062</v>
      </c>
      <c r="BB6740">
        <v>20</v>
      </c>
      <c r="BC6740">
        <v>1</v>
      </c>
      <c r="BD6740">
        <v>0</v>
      </c>
      <c r="BE6740">
        <v>0</v>
      </c>
      <c r="BF6740">
        <v>31.374550689076901</v>
      </c>
      <c r="BG6740">
        <v>29.409058807543001</v>
      </c>
      <c r="BH6740">
        <v>29.383630242536999</v>
      </c>
      <c r="BI6740">
        <v>36.863412743071997</v>
      </c>
    </row>
    <row r="6741" spans="1:61" x14ac:dyDescent="0.25">
      <c r="A6741" s="10" t="str">
        <f>VLOOKUP(D6741,'Index-Relations'!E:F,2,FALSE)</f>
        <v>ESG</v>
      </c>
      <c r="B6741" t="s">
        <v>3450</v>
      </c>
      <c r="C6741" s="53" t="s">
        <v>2765</v>
      </c>
      <c r="D6741" s="59" t="s">
        <v>3326</v>
      </c>
      <c r="E6741" s="59" t="s">
        <v>10157</v>
      </c>
      <c r="F6741" t="s">
        <v>2252</v>
      </c>
      <c r="G6741" t="s">
        <v>2251</v>
      </c>
      <c r="H6741" t="s">
        <v>2253</v>
      </c>
      <c r="I6741" s="52">
        <v>45474</v>
      </c>
      <c r="J6741" t="s">
        <v>2457</v>
      </c>
      <c r="K6741">
        <v>20</v>
      </c>
      <c r="L6741" s="73">
        <v>31.086416183014901</v>
      </c>
      <c r="M6741">
        <v>19</v>
      </c>
      <c r="N6741">
        <v>0.935839655843547</v>
      </c>
      <c r="O6741" s="73">
        <v>29.033911566954</v>
      </c>
      <c r="P6741">
        <v>19</v>
      </c>
      <c r="Q6741">
        <v>0.935839655843547</v>
      </c>
      <c r="R6741">
        <v>16</v>
      </c>
      <c r="S6741">
        <v>0.80386839846831104</v>
      </c>
      <c r="T6741">
        <v>42.467672998579303</v>
      </c>
      <c r="U6741">
        <v>0.81930334905986002</v>
      </c>
      <c r="V6741">
        <v>15</v>
      </c>
      <c r="W6741">
        <v>0.112357783606423</v>
      </c>
      <c r="X6741">
        <v>3</v>
      </c>
      <c r="Y6741">
        <v>19</v>
      </c>
      <c r="Z6741">
        <v>0.95784835125281598</v>
      </c>
      <c r="AA6741">
        <v>97.440677656444606</v>
      </c>
      <c r="AB6741">
        <v>14</v>
      </c>
      <c r="AC6741">
        <v>0.70056885592170204</v>
      </c>
      <c r="AD6741">
        <v>5</v>
      </c>
      <c r="AE6741">
        <v>0.25727949533111399</v>
      </c>
      <c r="AF6741">
        <v>1</v>
      </c>
      <c r="AG6741">
        <v>4.2151648747183398E-2</v>
      </c>
      <c r="AH6741">
        <v>2.0315881346550399E-5</v>
      </c>
      <c r="AI6741">
        <v>1</v>
      </c>
      <c r="AJ6741" s="73">
        <v>36.732650579569999</v>
      </c>
      <c r="AK6741">
        <v>19</v>
      </c>
      <c r="AL6741">
        <v>0.935839655843547</v>
      </c>
      <c r="AM6741">
        <v>0</v>
      </c>
      <c r="AN6741">
        <v>0</v>
      </c>
      <c r="AO6741">
        <v>0</v>
      </c>
      <c r="AP6741">
        <v>0</v>
      </c>
      <c r="AQ6741">
        <v>20</v>
      </c>
      <c r="AR6741">
        <v>1</v>
      </c>
      <c r="AS6741">
        <v>0</v>
      </c>
      <c r="AT6741">
        <v>0</v>
      </c>
      <c r="AU6741">
        <v>0</v>
      </c>
      <c r="AV6741">
        <v>0</v>
      </c>
      <c r="AW6741">
        <v>20</v>
      </c>
      <c r="AX6741">
        <v>1</v>
      </c>
      <c r="AY6741" s="73">
        <v>29.132496676245999</v>
      </c>
      <c r="AZ6741">
        <v>19</v>
      </c>
      <c r="BA6741">
        <v>0.935839655843547</v>
      </c>
      <c r="BB6741">
        <v>20</v>
      </c>
      <c r="BC6741">
        <v>1</v>
      </c>
      <c r="BD6741">
        <v>0</v>
      </c>
      <c r="BE6741">
        <v>0</v>
      </c>
      <c r="BF6741">
        <v>31.086416183014901</v>
      </c>
      <c r="BG6741">
        <v>29.033911566954</v>
      </c>
      <c r="BH6741">
        <v>29.132496676245999</v>
      </c>
      <c r="BI6741">
        <v>36.732650579569999</v>
      </c>
    </row>
    <row r="6742" spans="1:61" x14ac:dyDescent="0.25">
      <c r="A6742" s="10" t="str">
        <f>VLOOKUP(D6742,'Index-Relations'!E:F,2,FALSE)</f>
        <v>ESG</v>
      </c>
      <c r="B6742" t="s">
        <v>3450</v>
      </c>
      <c r="C6742" s="53" t="s">
        <v>2766</v>
      </c>
      <c r="D6742" s="59" t="s">
        <v>3326</v>
      </c>
      <c r="E6742" s="59" t="s">
        <v>10158</v>
      </c>
      <c r="F6742" t="s">
        <v>2252</v>
      </c>
      <c r="G6742" t="s">
        <v>2251</v>
      </c>
      <c r="H6742" t="s">
        <v>2253</v>
      </c>
      <c r="I6742" s="52">
        <v>45446</v>
      </c>
      <c r="J6742" t="s">
        <v>2457</v>
      </c>
      <c r="K6742">
        <v>20</v>
      </c>
      <c r="L6742" s="73">
        <v>31.215903046885</v>
      </c>
      <c r="M6742">
        <v>19</v>
      </c>
      <c r="N6742">
        <v>0.93807116789659395</v>
      </c>
      <c r="O6742" s="73">
        <v>29.113910374290999</v>
      </c>
      <c r="P6742">
        <v>19</v>
      </c>
      <c r="Q6742">
        <v>0.93807116789659395</v>
      </c>
      <c r="R6742">
        <v>16</v>
      </c>
      <c r="S6742">
        <v>0.798422990882657</v>
      </c>
      <c r="T6742">
        <v>42.311838505276697</v>
      </c>
      <c r="U6742">
        <v>0.81472174288575205</v>
      </c>
      <c r="V6742">
        <v>15</v>
      </c>
      <c r="W6742">
        <v>0.110066395640561</v>
      </c>
      <c r="X6742">
        <v>3</v>
      </c>
      <c r="Y6742">
        <v>19</v>
      </c>
      <c r="Z6742">
        <v>0.95486676861390296</v>
      </c>
      <c r="AA6742">
        <v>99.883183535732101</v>
      </c>
      <c r="AB6742">
        <v>14</v>
      </c>
      <c r="AC6742">
        <v>0.69058818036111602</v>
      </c>
      <c r="AD6742">
        <v>5</v>
      </c>
      <c r="AE6742">
        <v>0.26427858825278699</v>
      </c>
      <c r="AF6742">
        <v>1</v>
      </c>
      <c r="AG6742">
        <v>4.5133231386096498E-2</v>
      </c>
      <c r="AH6742">
        <v>1.9361869959046099E-5</v>
      </c>
      <c r="AI6742">
        <v>1</v>
      </c>
      <c r="AJ6742" s="73">
        <v>36.917181784476</v>
      </c>
      <c r="AK6742">
        <v>19</v>
      </c>
      <c r="AL6742">
        <v>0.93807116789659395</v>
      </c>
      <c r="AM6742">
        <v>0</v>
      </c>
      <c r="AN6742">
        <v>0</v>
      </c>
      <c r="AO6742">
        <v>0</v>
      </c>
      <c r="AP6742">
        <v>0</v>
      </c>
      <c r="AQ6742">
        <v>20</v>
      </c>
      <c r="AR6742">
        <v>1</v>
      </c>
      <c r="AS6742">
        <v>0</v>
      </c>
      <c r="AT6742">
        <v>0</v>
      </c>
      <c r="AU6742">
        <v>0</v>
      </c>
      <c r="AV6742">
        <v>0</v>
      </c>
      <c r="AW6742">
        <v>20</v>
      </c>
      <c r="AX6742">
        <v>1</v>
      </c>
      <c r="AY6742" s="73">
        <v>29.184007168781999</v>
      </c>
      <c r="AZ6742">
        <v>19</v>
      </c>
      <c r="BA6742">
        <v>0.93807116789659395</v>
      </c>
      <c r="BB6742">
        <v>20</v>
      </c>
      <c r="BC6742">
        <v>1</v>
      </c>
      <c r="BD6742">
        <v>0</v>
      </c>
      <c r="BE6742">
        <v>0</v>
      </c>
      <c r="BF6742">
        <v>31.215903046885</v>
      </c>
      <c r="BG6742">
        <v>29.113910374290999</v>
      </c>
      <c r="BH6742">
        <v>29.184007168781999</v>
      </c>
      <c r="BI6742">
        <v>36.917181784476</v>
      </c>
    </row>
    <row r="6743" spans="1:61" x14ac:dyDescent="0.25">
      <c r="A6743" s="10" t="str">
        <f>VLOOKUP(D6743,'Index-Relations'!E:F,2,FALSE)</f>
        <v>ESG</v>
      </c>
      <c r="B6743" t="s">
        <v>3450</v>
      </c>
      <c r="C6743" s="53" t="s">
        <v>2767</v>
      </c>
      <c r="D6743" s="59" t="s">
        <v>3326</v>
      </c>
      <c r="E6743" s="59" t="s">
        <v>10159</v>
      </c>
      <c r="F6743" t="s">
        <v>2252</v>
      </c>
      <c r="G6743" t="s">
        <v>2251</v>
      </c>
      <c r="H6743" t="s">
        <v>2253</v>
      </c>
      <c r="I6743" s="52">
        <v>45413</v>
      </c>
      <c r="J6743" t="s">
        <v>2457</v>
      </c>
      <c r="K6743">
        <v>20</v>
      </c>
      <c r="L6743" s="73">
        <v>30.791838977329</v>
      </c>
      <c r="M6743">
        <v>19</v>
      </c>
      <c r="N6743">
        <v>0.94272656904582997</v>
      </c>
      <c r="O6743" s="73">
        <v>28.730152641564001</v>
      </c>
      <c r="P6743">
        <v>19</v>
      </c>
      <c r="Q6743">
        <v>0.94272656904582997</v>
      </c>
      <c r="R6743">
        <v>16</v>
      </c>
      <c r="S6743">
        <v>0.80056997567732902</v>
      </c>
      <c r="T6743">
        <v>42.052537884882803</v>
      </c>
      <c r="U6743">
        <v>0.81164209933911102</v>
      </c>
      <c r="V6743">
        <v>15</v>
      </c>
      <c r="W6743">
        <v>0.11257777892295601</v>
      </c>
      <c r="X6743">
        <v>3</v>
      </c>
      <c r="Y6743">
        <v>19</v>
      </c>
      <c r="Z6743">
        <v>0.95565438271351699</v>
      </c>
      <c r="AA6743">
        <v>97.917682846413797</v>
      </c>
      <c r="AB6743">
        <v>14</v>
      </c>
      <c r="AC6743">
        <v>0.695607695956872</v>
      </c>
      <c r="AD6743">
        <v>5</v>
      </c>
      <c r="AE6743">
        <v>0.260046686756645</v>
      </c>
      <c r="AF6743">
        <v>1</v>
      </c>
      <c r="AG6743">
        <v>4.4345617286482897E-2</v>
      </c>
      <c r="AH6743">
        <v>1.99391030707864E-5</v>
      </c>
      <c r="AI6743">
        <v>1</v>
      </c>
      <c r="AJ6743" s="73">
        <v>36.392334576715903</v>
      </c>
      <c r="AK6743">
        <v>19</v>
      </c>
      <c r="AL6743">
        <v>0.94272656904582997</v>
      </c>
      <c r="AM6743">
        <v>0</v>
      </c>
      <c r="AN6743">
        <v>0</v>
      </c>
      <c r="AO6743">
        <v>0</v>
      </c>
      <c r="AP6743">
        <v>0</v>
      </c>
      <c r="AQ6743">
        <v>20</v>
      </c>
      <c r="AR6743">
        <v>1</v>
      </c>
      <c r="AS6743">
        <v>0</v>
      </c>
      <c r="AT6743">
        <v>0</v>
      </c>
      <c r="AU6743">
        <v>0</v>
      </c>
      <c r="AV6743">
        <v>0</v>
      </c>
      <c r="AW6743">
        <v>20</v>
      </c>
      <c r="AX6743">
        <v>1</v>
      </c>
      <c r="AY6743" s="73">
        <v>28.897651984980001</v>
      </c>
      <c r="AZ6743">
        <v>19</v>
      </c>
      <c r="BA6743">
        <v>0.94272656904582997</v>
      </c>
      <c r="BB6743">
        <v>20</v>
      </c>
      <c r="BC6743">
        <v>1</v>
      </c>
      <c r="BD6743">
        <v>0</v>
      </c>
      <c r="BE6743">
        <v>0</v>
      </c>
      <c r="BF6743">
        <v>30.791838977329</v>
      </c>
      <c r="BG6743">
        <v>28.730152641564001</v>
      </c>
      <c r="BH6743">
        <v>28.897651984980001</v>
      </c>
      <c r="BI6743">
        <v>36.392334576715903</v>
      </c>
    </row>
    <row r="6744" spans="1:61" x14ac:dyDescent="0.25">
      <c r="A6744" s="10" t="str">
        <f>VLOOKUP(D6744,'Index-Relations'!E:F,2,FALSE)</f>
        <v>ESG</v>
      </c>
      <c r="B6744" t="s">
        <v>3450</v>
      </c>
      <c r="C6744" s="53" t="s">
        <v>2768</v>
      </c>
      <c r="D6744" s="59" t="s">
        <v>3326</v>
      </c>
      <c r="E6744" s="59" t="s">
        <v>10160</v>
      </c>
      <c r="F6744" t="s">
        <v>2252</v>
      </c>
      <c r="G6744" t="s">
        <v>2251</v>
      </c>
      <c r="H6744" t="s">
        <v>2253</v>
      </c>
      <c r="I6744" s="52">
        <v>45383</v>
      </c>
      <c r="J6744" t="s">
        <v>2457</v>
      </c>
      <c r="K6744">
        <v>20</v>
      </c>
      <c r="L6744">
        <v>27.455183030872</v>
      </c>
      <c r="M6744">
        <v>19</v>
      </c>
      <c r="N6744">
        <v>0.94190580984488204</v>
      </c>
      <c r="O6744">
        <v>24.967188700215399</v>
      </c>
      <c r="P6744">
        <v>19</v>
      </c>
      <c r="Q6744">
        <v>0.94190580984488204</v>
      </c>
      <c r="R6744">
        <v>16</v>
      </c>
      <c r="S6744">
        <v>0.80314290626140095</v>
      </c>
      <c r="T6744">
        <v>42.077207541729798</v>
      </c>
      <c r="U6744">
        <v>0.81208855822369497</v>
      </c>
      <c r="V6744">
        <v>15</v>
      </c>
      <c r="W6744">
        <v>0.112480925369007</v>
      </c>
      <c r="X6744">
        <v>3</v>
      </c>
      <c r="Y6744">
        <v>19</v>
      </c>
      <c r="Z6744">
        <v>0.95480022561951905</v>
      </c>
      <c r="AA6744">
        <v>96.726655311032403</v>
      </c>
      <c r="AB6744">
        <v>14</v>
      </c>
      <c r="AC6744">
        <v>0.69713705124921099</v>
      </c>
      <c r="AD6744">
        <v>5</v>
      </c>
      <c r="AE6744">
        <v>0.257663174370308</v>
      </c>
      <c r="AF6744">
        <v>1</v>
      </c>
      <c r="AG6744">
        <v>4.5199774380480097E-2</v>
      </c>
      <c r="AH6744">
        <v>2.0275834967858199E-5</v>
      </c>
      <c r="AI6744">
        <v>1</v>
      </c>
      <c r="AJ6744">
        <v>33.556151566897199</v>
      </c>
      <c r="AK6744">
        <v>19</v>
      </c>
      <c r="AL6744">
        <v>0.94190580984488204</v>
      </c>
      <c r="AM6744">
        <v>0</v>
      </c>
      <c r="AN6744">
        <v>0</v>
      </c>
      <c r="AO6744">
        <v>0</v>
      </c>
      <c r="AP6744">
        <v>0</v>
      </c>
      <c r="AQ6744">
        <v>20</v>
      </c>
      <c r="AR6744">
        <v>0.999999999999999</v>
      </c>
      <c r="AS6744">
        <v>0</v>
      </c>
      <c r="AT6744">
        <v>0</v>
      </c>
      <c r="AU6744">
        <v>0</v>
      </c>
      <c r="AV6744">
        <v>0</v>
      </c>
      <c r="AW6744">
        <v>20</v>
      </c>
      <c r="AX6744">
        <v>1</v>
      </c>
      <c r="AY6744">
        <v>25.6478692182435</v>
      </c>
      <c r="AZ6744">
        <v>19</v>
      </c>
      <c r="BA6744">
        <v>0.94190580984488204</v>
      </c>
      <c r="BB6744">
        <v>20</v>
      </c>
      <c r="BC6744">
        <v>0.999999999999999</v>
      </c>
      <c r="BD6744">
        <v>0</v>
      </c>
      <c r="BE6744">
        <v>0</v>
      </c>
      <c r="BF6744">
        <v>30.400638128207</v>
      </c>
      <c r="BG6744">
        <v>28.427763702412001</v>
      </c>
      <c r="BH6744">
        <v>28.578190881843</v>
      </c>
      <c r="BI6744">
        <v>36.039162179811903</v>
      </c>
    </row>
    <row r="6745" spans="1:61" x14ac:dyDescent="0.25">
      <c r="A6745" s="10" t="str">
        <f>VLOOKUP(D6745,'Index-Relations'!E:F,2,FALSE)</f>
        <v>ESG</v>
      </c>
      <c r="B6745" t="s">
        <v>3450</v>
      </c>
      <c r="C6745" s="53" t="s">
        <v>2769</v>
      </c>
      <c r="D6745" s="59" t="s">
        <v>3326</v>
      </c>
      <c r="E6745" s="59" t="s">
        <v>10161</v>
      </c>
      <c r="F6745" t="s">
        <v>2252</v>
      </c>
      <c r="G6745" t="s">
        <v>2251</v>
      </c>
      <c r="H6745" t="s">
        <v>2253</v>
      </c>
      <c r="I6745" s="52">
        <v>45352</v>
      </c>
      <c r="J6745" t="s">
        <v>2457</v>
      </c>
      <c r="K6745">
        <v>20</v>
      </c>
      <c r="L6745">
        <v>26.265261017633101</v>
      </c>
      <c r="M6745">
        <v>18</v>
      </c>
      <c r="N6745">
        <v>0.91003138502669001</v>
      </c>
      <c r="O6745">
        <v>23.137476768098502</v>
      </c>
      <c r="P6745">
        <v>18</v>
      </c>
      <c r="Q6745">
        <v>0.91003138502669001</v>
      </c>
      <c r="R6745">
        <v>16</v>
      </c>
      <c r="S6745">
        <v>0.80597699074470097</v>
      </c>
      <c r="T6745">
        <v>41.754881296697498</v>
      </c>
      <c r="U6745">
        <v>0.80463937782214501</v>
      </c>
      <c r="V6745">
        <v>15</v>
      </c>
      <c r="W6745">
        <v>0.11007660890889</v>
      </c>
      <c r="X6745">
        <v>2</v>
      </c>
      <c r="Y6745">
        <v>19</v>
      </c>
      <c r="Z6745">
        <v>0.955097956565093</v>
      </c>
      <c r="AA6745">
        <v>96.775227340681397</v>
      </c>
      <c r="AB6745">
        <v>14</v>
      </c>
      <c r="AC6745">
        <v>0.69823717664764495</v>
      </c>
      <c r="AD6745">
        <v>5</v>
      </c>
      <c r="AE6745">
        <v>0.25686077991744699</v>
      </c>
      <c r="AF6745">
        <v>1</v>
      </c>
      <c r="AG6745">
        <v>4.4902043434906599E-2</v>
      </c>
      <c r="AH6745">
        <v>0</v>
      </c>
      <c r="AI6745">
        <v>0</v>
      </c>
      <c r="AJ6745">
        <v>33.3642984622198</v>
      </c>
      <c r="AK6745">
        <v>18</v>
      </c>
      <c r="AL6745">
        <v>0.91003138502669001</v>
      </c>
      <c r="AM6745">
        <v>0</v>
      </c>
      <c r="AN6745">
        <v>0</v>
      </c>
      <c r="AO6745">
        <v>0</v>
      </c>
      <c r="AP6745">
        <v>0</v>
      </c>
      <c r="AQ6745">
        <v>20</v>
      </c>
      <c r="AR6745">
        <v>1</v>
      </c>
      <c r="AS6745">
        <v>0</v>
      </c>
      <c r="AT6745">
        <v>0</v>
      </c>
      <c r="AU6745">
        <v>0</v>
      </c>
      <c r="AV6745">
        <v>0</v>
      </c>
      <c r="AW6745">
        <v>20</v>
      </c>
      <c r="AX6745">
        <v>1</v>
      </c>
      <c r="AY6745">
        <v>24.034227541523499</v>
      </c>
      <c r="AZ6745">
        <v>18</v>
      </c>
      <c r="BA6745">
        <v>0.91003138502669001</v>
      </c>
      <c r="BB6745">
        <v>20</v>
      </c>
      <c r="BC6745">
        <v>1</v>
      </c>
      <c r="BD6745">
        <v>0</v>
      </c>
      <c r="BE6745">
        <v>0</v>
      </c>
      <c r="BF6745">
        <v>29.056422304172902</v>
      </c>
      <c r="BG6745">
        <v>26.649459337117001</v>
      </c>
      <c r="BH6745">
        <v>26.652168976922901</v>
      </c>
      <c r="BI6745">
        <v>35.885245924913903</v>
      </c>
    </row>
    <row r="6746" spans="1:61" x14ac:dyDescent="0.25">
      <c r="A6746" s="10" t="str">
        <f>VLOOKUP(D6746,'Index-Relations'!E:F,2,FALSE)</f>
        <v>ESG</v>
      </c>
      <c r="B6746" t="s">
        <v>3450</v>
      </c>
      <c r="C6746" s="53" t="s">
        <v>2770</v>
      </c>
      <c r="D6746" s="59" t="s">
        <v>3326</v>
      </c>
      <c r="E6746" s="59" t="s">
        <v>10162</v>
      </c>
      <c r="F6746" t="s">
        <v>2252</v>
      </c>
      <c r="G6746" t="s">
        <v>2251</v>
      </c>
      <c r="H6746" t="s">
        <v>2253</v>
      </c>
      <c r="I6746" s="52">
        <v>45323</v>
      </c>
      <c r="J6746" t="s">
        <v>2457</v>
      </c>
      <c r="K6746">
        <v>20</v>
      </c>
      <c r="L6746">
        <v>25.6537621761981</v>
      </c>
      <c r="M6746">
        <v>18</v>
      </c>
      <c r="N6746">
        <v>0.90775674771814996</v>
      </c>
      <c r="O6746">
        <v>22.651337461257899</v>
      </c>
      <c r="P6746">
        <v>18</v>
      </c>
      <c r="Q6746">
        <v>0.90775674771814996</v>
      </c>
      <c r="R6746">
        <v>16</v>
      </c>
      <c r="S6746">
        <v>0.806874020075668</v>
      </c>
      <c r="T6746">
        <v>41.409502643251599</v>
      </c>
      <c r="U6746">
        <v>0.79769080690161098</v>
      </c>
      <c r="V6746">
        <v>15</v>
      </c>
      <c r="W6746">
        <v>0.12215795571122599</v>
      </c>
      <c r="X6746">
        <v>2</v>
      </c>
      <c r="Y6746">
        <v>19</v>
      </c>
      <c r="Z6746">
        <v>0.95295161657965899</v>
      </c>
      <c r="AA6746">
        <v>97.701259599053898</v>
      </c>
      <c r="AB6746">
        <v>14</v>
      </c>
      <c r="AC6746">
        <v>0.70676859133664505</v>
      </c>
      <c r="AD6746">
        <v>5</v>
      </c>
      <c r="AE6746">
        <v>0.246183025243013</v>
      </c>
      <c r="AF6746">
        <v>1</v>
      </c>
      <c r="AG6746">
        <v>4.7048383420340602E-2</v>
      </c>
      <c r="AH6746">
        <v>0</v>
      </c>
      <c r="AI6746">
        <v>0</v>
      </c>
      <c r="AJ6746">
        <v>32.651245260625799</v>
      </c>
      <c r="AK6746">
        <v>18</v>
      </c>
      <c r="AL6746">
        <v>0.90775674771814996</v>
      </c>
      <c r="AM6746">
        <v>0</v>
      </c>
      <c r="AN6746">
        <v>0</v>
      </c>
      <c r="AO6746">
        <v>0</v>
      </c>
      <c r="AP6746">
        <v>0</v>
      </c>
      <c r="AQ6746">
        <v>20</v>
      </c>
      <c r="AR6746">
        <v>1</v>
      </c>
      <c r="AS6746">
        <v>0</v>
      </c>
      <c r="AT6746">
        <v>0</v>
      </c>
      <c r="AU6746">
        <v>0</v>
      </c>
      <c r="AV6746">
        <v>0</v>
      </c>
      <c r="AW6746">
        <v>20</v>
      </c>
      <c r="AX6746">
        <v>1</v>
      </c>
      <c r="AY6746">
        <v>23.487239000350499</v>
      </c>
      <c r="AZ6746">
        <v>18</v>
      </c>
      <c r="BA6746">
        <v>0.90775674771814996</v>
      </c>
      <c r="BB6746">
        <v>20</v>
      </c>
      <c r="BC6746">
        <v>1</v>
      </c>
      <c r="BD6746">
        <v>0</v>
      </c>
      <c r="BE6746">
        <v>0</v>
      </c>
      <c r="BF6746">
        <v>28.451234129394901</v>
      </c>
      <c r="BG6746">
        <v>26.025853616106001</v>
      </c>
      <c r="BH6746">
        <v>26.133670706895899</v>
      </c>
      <c r="BI6746">
        <v>35.336538612609999</v>
      </c>
    </row>
    <row r="6747" spans="1:61" x14ac:dyDescent="0.25">
      <c r="A6747" s="10" t="str">
        <f>VLOOKUP(D6747,'Index-Relations'!E:F,2,FALSE)</f>
        <v>ESG</v>
      </c>
      <c r="B6747" t="s">
        <v>3450</v>
      </c>
      <c r="C6747" s="53" t="s">
        <v>2760</v>
      </c>
      <c r="D6747" s="59" t="s">
        <v>3327</v>
      </c>
      <c r="E6747" s="59" t="s">
        <v>10163</v>
      </c>
      <c r="F6747" t="s">
        <v>2256</v>
      </c>
      <c r="G6747" t="s">
        <v>2255</v>
      </c>
      <c r="H6747" t="s">
        <v>2257</v>
      </c>
      <c r="I6747" s="52">
        <v>45663</v>
      </c>
      <c r="J6747" t="s">
        <v>2457</v>
      </c>
      <c r="K6747">
        <v>497</v>
      </c>
      <c r="L6747" s="73">
        <v>68.568513234104998</v>
      </c>
      <c r="M6747">
        <v>495</v>
      </c>
      <c r="N6747">
        <v>0.99939926570360105</v>
      </c>
      <c r="O6747" s="73">
        <v>75.773028761923896</v>
      </c>
      <c r="P6747">
        <v>495</v>
      </c>
      <c r="Q6747">
        <v>0.99939926570360105</v>
      </c>
      <c r="R6747">
        <v>493</v>
      </c>
      <c r="S6747">
        <v>0.99852824055602496</v>
      </c>
      <c r="T6747">
        <v>39.137381338659402</v>
      </c>
      <c r="U6747">
        <v>0.79689729975575796</v>
      </c>
      <c r="V6747">
        <v>416</v>
      </c>
      <c r="W6747">
        <v>8.9650588959396205E-2</v>
      </c>
      <c r="X6747">
        <v>73</v>
      </c>
      <c r="Y6747">
        <v>495</v>
      </c>
      <c r="Z6747">
        <v>0.99901231753620501</v>
      </c>
      <c r="AA6747">
        <v>75.133826110591599</v>
      </c>
      <c r="AB6747">
        <v>392</v>
      </c>
      <c r="AC6747">
        <v>0.90005779891388304</v>
      </c>
      <c r="AD6747">
        <v>103</v>
      </c>
      <c r="AE6747">
        <v>9.8954518622321505E-2</v>
      </c>
      <c r="AF6747">
        <v>2</v>
      </c>
      <c r="AG6747">
        <v>9.876824637949221E-4</v>
      </c>
      <c r="AH6747">
        <v>5.9575311247511403E-3</v>
      </c>
      <c r="AI6747">
        <v>27</v>
      </c>
      <c r="AJ6747" s="73">
        <v>67.953193543484005</v>
      </c>
      <c r="AK6747">
        <v>495</v>
      </c>
      <c r="AL6747">
        <v>0.99939926570360105</v>
      </c>
      <c r="AM6747">
        <v>0</v>
      </c>
      <c r="AN6747">
        <v>0</v>
      </c>
      <c r="AO6747">
        <v>0</v>
      </c>
      <c r="AP6747">
        <v>0</v>
      </c>
      <c r="AQ6747">
        <v>497</v>
      </c>
      <c r="AR6747">
        <v>1</v>
      </c>
      <c r="AS6747">
        <v>6.69654814588994E-3</v>
      </c>
      <c r="AT6747">
        <v>1</v>
      </c>
      <c r="AU6747">
        <v>8.7379038476106501E-3</v>
      </c>
      <c r="AV6747">
        <v>1</v>
      </c>
      <c r="AW6747">
        <v>497</v>
      </c>
      <c r="AX6747">
        <v>0.999999999999999</v>
      </c>
      <c r="AY6747" s="73">
        <v>60.773735066270902</v>
      </c>
      <c r="AZ6747">
        <v>495</v>
      </c>
      <c r="BA6747">
        <v>0.99939926570360105</v>
      </c>
      <c r="BB6747">
        <v>495</v>
      </c>
      <c r="BC6747">
        <v>0.95635813489482902</v>
      </c>
      <c r="BD6747">
        <v>2</v>
      </c>
      <c r="BE6747">
        <v>4.364186510517E-2</v>
      </c>
      <c r="BF6747">
        <v>68.568513234104998</v>
      </c>
      <c r="BG6747">
        <v>75.773028761923896</v>
      </c>
      <c r="BH6747">
        <v>60.773735066270902</v>
      </c>
      <c r="BI6747">
        <v>67.953193543484005</v>
      </c>
    </row>
    <row r="6748" spans="1:61" x14ac:dyDescent="0.25">
      <c r="A6748" s="10" t="str">
        <f>VLOOKUP(D6748,'Index-Relations'!E:F,2,FALSE)</f>
        <v>ESG</v>
      </c>
      <c r="B6748" t="s">
        <v>3450</v>
      </c>
      <c r="C6748" s="53" t="s">
        <v>2761</v>
      </c>
      <c r="D6748" s="59" t="s">
        <v>3327</v>
      </c>
      <c r="E6748" s="59" t="s">
        <v>10164</v>
      </c>
      <c r="F6748" t="s">
        <v>2256</v>
      </c>
      <c r="G6748" t="s">
        <v>2255</v>
      </c>
      <c r="H6748" t="s">
        <v>2257</v>
      </c>
      <c r="I6748" s="52">
        <v>45628</v>
      </c>
      <c r="J6748" t="s">
        <v>2457</v>
      </c>
      <c r="K6748">
        <v>498</v>
      </c>
      <c r="L6748" s="73">
        <v>68.587892694537004</v>
      </c>
      <c r="M6748">
        <v>496</v>
      </c>
      <c r="N6748">
        <v>0.99933718140337802</v>
      </c>
      <c r="O6748" s="73">
        <v>75.680918402174996</v>
      </c>
      <c r="P6748">
        <v>496</v>
      </c>
      <c r="Q6748">
        <v>0.99933718140337802</v>
      </c>
      <c r="R6748">
        <v>494</v>
      </c>
      <c r="S6748">
        <v>0.99846980756106896</v>
      </c>
      <c r="T6748">
        <v>39.3963925955793</v>
      </c>
      <c r="U6748">
        <v>0.796049566850206</v>
      </c>
      <c r="V6748">
        <v>416</v>
      </c>
      <c r="W6748">
        <v>9.0630057290985805E-2</v>
      </c>
      <c r="X6748">
        <v>75</v>
      </c>
      <c r="Y6748">
        <v>496</v>
      </c>
      <c r="Z6748">
        <v>0.99895935098955801</v>
      </c>
      <c r="AA6748">
        <v>74.323973163439703</v>
      </c>
      <c r="AB6748">
        <v>395</v>
      </c>
      <c r="AC6748">
        <v>0.90246691404013601</v>
      </c>
      <c r="AD6748">
        <v>101</v>
      </c>
      <c r="AE6748">
        <v>9.6492436949423097E-2</v>
      </c>
      <c r="AF6748">
        <v>2</v>
      </c>
      <c r="AG6748">
        <v>1.0406490104406499E-3</v>
      </c>
      <c r="AH6748">
        <v>5.8340141991624402E-3</v>
      </c>
      <c r="AI6748">
        <v>27</v>
      </c>
      <c r="AJ6748" s="73">
        <v>67.967178483251004</v>
      </c>
      <c r="AK6748">
        <v>496</v>
      </c>
      <c r="AL6748">
        <v>0.99933718140337802</v>
      </c>
      <c r="AM6748">
        <v>0</v>
      </c>
      <c r="AN6748">
        <v>0</v>
      </c>
      <c r="AO6748">
        <v>0</v>
      </c>
      <c r="AP6748">
        <v>0</v>
      </c>
      <c r="AQ6748">
        <v>498</v>
      </c>
      <c r="AR6748">
        <v>1</v>
      </c>
      <c r="AS6748">
        <v>6.7424139535792902E-3</v>
      </c>
      <c r="AT6748">
        <v>1</v>
      </c>
      <c r="AU6748">
        <v>9.3815390959943092E-3</v>
      </c>
      <c r="AV6748">
        <v>1</v>
      </c>
      <c r="AW6748">
        <v>498</v>
      </c>
      <c r="AX6748">
        <v>1</v>
      </c>
      <c r="AY6748" s="73">
        <v>60.968535851066903</v>
      </c>
      <c r="AZ6748">
        <v>496</v>
      </c>
      <c r="BA6748">
        <v>0.99933718140337802</v>
      </c>
      <c r="BB6748">
        <v>496</v>
      </c>
      <c r="BC6748">
        <v>0.96326790877686097</v>
      </c>
      <c r="BD6748">
        <v>2</v>
      </c>
      <c r="BE6748">
        <v>3.6732091223138898E-2</v>
      </c>
      <c r="BF6748">
        <v>68.587892694537004</v>
      </c>
      <c r="BG6748">
        <v>75.680918402174996</v>
      </c>
      <c r="BH6748">
        <v>60.968535851066903</v>
      </c>
      <c r="BI6748">
        <v>67.967178483251004</v>
      </c>
    </row>
    <row r="6749" spans="1:61" x14ac:dyDescent="0.25">
      <c r="A6749" s="10" t="str">
        <f>VLOOKUP(D6749,'Index-Relations'!E:F,2,FALSE)</f>
        <v>ESG</v>
      </c>
      <c r="B6749" t="s">
        <v>3450</v>
      </c>
      <c r="C6749" s="53" t="s">
        <v>2762</v>
      </c>
      <c r="D6749" s="59" t="s">
        <v>3327</v>
      </c>
      <c r="E6749" s="59" t="s">
        <v>10165</v>
      </c>
      <c r="F6749" t="s">
        <v>2256</v>
      </c>
      <c r="G6749" t="s">
        <v>2255</v>
      </c>
      <c r="H6749" t="s">
        <v>2257</v>
      </c>
      <c r="I6749" s="52">
        <v>45597</v>
      </c>
      <c r="J6749" t="s">
        <v>2457</v>
      </c>
      <c r="K6749">
        <v>491</v>
      </c>
      <c r="L6749" s="73">
        <v>69.413043332981005</v>
      </c>
      <c r="M6749">
        <v>491</v>
      </c>
      <c r="N6749">
        <v>1</v>
      </c>
      <c r="O6749" s="73">
        <v>76.403882648635999</v>
      </c>
      <c r="P6749">
        <v>491</v>
      </c>
      <c r="Q6749">
        <v>1</v>
      </c>
      <c r="R6749">
        <v>490</v>
      </c>
      <c r="S6749">
        <v>0.99949610093527996</v>
      </c>
      <c r="T6749">
        <v>39.386054298217097</v>
      </c>
      <c r="U6749">
        <v>0.79325344645273499</v>
      </c>
      <c r="V6749">
        <v>413</v>
      </c>
      <c r="W6749">
        <v>9.0687437870920706E-2</v>
      </c>
      <c r="X6749">
        <v>76</v>
      </c>
      <c r="Y6749">
        <v>490</v>
      </c>
      <c r="Z6749">
        <v>0.99949610093527996</v>
      </c>
      <c r="AA6749">
        <v>79.730831099636106</v>
      </c>
      <c r="AB6749">
        <v>394</v>
      </c>
      <c r="AC6749">
        <v>0.90930041427040798</v>
      </c>
      <c r="AD6749">
        <v>96</v>
      </c>
      <c r="AE6749">
        <v>9.0195686664871599E-2</v>
      </c>
      <c r="AF6749">
        <v>1</v>
      </c>
      <c r="AG6749">
        <v>5.0389906471982795E-4</v>
      </c>
      <c r="AH6749">
        <v>5.8416400771391297E-3</v>
      </c>
      <c r="AI6749">
        <v>26</v>
      </c>
      <c r="AJ6749" s="73">
        <v>68.718933687997904</v>
      </c>
      <c r="AK6749">
        <v>491</v>
      </c>
      <c r="AL6749">
        <v>1</v>
      </c>
      <c r="AM6749">
        <v>0</v>
      </c>
      <c r="AN6749">
        <v>0</v>
      </c>
      <c r="AO6749">
        <v>0</v>
      </c>
      <c r="AP6749">
        <v>0</v>
      </c>
      <c r="AQ6749">
        <v>491</v>
      </c>
      <c r="AR6749">
        <v>1</v>
      </c>
      <c r="AS6749">
        <v>5.4717919681519902E-3</v>
      </c>
      <c r="AT6749">
        <v>1</v>
      </c>
      <c r="AU6749">
        <v>9.2926253707842892E-3</v>
      </c>
      <c r="AV6749">
        <v>1</v>
      </c>
      <c r="AW6749">
        <v>491</v>
      </c>
      <c r="AX6749">
        <v>1</v>
      </c>
      <c r="AY6749" s="73">
        <v>61.990398938856899</v>
      </c>
      <c r="AZ6749">
        <v>491</v>
      </c>
      <c r="BA6749">
        <v>1</v>
      </c>
      <c r="BB6749">
        <v>489</v>
      </c>
      <c r="BC6749">
        <v>0.96697000440857095</v>
      </c>
      <c r="BD6749">
        <v>2</v>
      </c>
      <c r="BE6749">
        <v>3.3029995591428198E-2</v>
      </c>
      <c r="BF6749">
        <v>69.413043332981005</v>
      </c>
      <c r="BG6749">
        <v>76.403882648635999</v>
      </c>
      <c r="BH6749">
        <v>61.990398938856899</v>
      </c>
      <c r="BI6749">
        <v>68.718933687997904</v>
      </c>
    </row>
    <row r="6750" spans="1:61" x14ac:dyDescent="0.25">
      <c r="A6750" s="10" t="str">
        <f>VLOOKUP(D6750,'Index-Relations'!E:F,2,FALSE)</f>
        <v>ESG</v>
      </c>
      <c r="B6750" t="s">
        <v>3450</v>
      </c>
      <c r="C6750" s="53" t="s">
        <v>2763</v>
      </c>
      <c r="D6750" s="59" t="s">
        <v>3327</v>
      </c>
      <c r="E6750" s="59" t="s">
        <v>10166</v>
      </c>
      <c r="F6750" t="s">
        <v>2256</v>
      </c>
      <c r="G6750" t="s">
        <v>2255</v>
      </c>
      <c r="H6750" t="s">
        <v>2257</v>
      </c>
      <c r="I6750" s="52">
        <v>45566</v>
      </c>
      <c r="J6750" t="s">
        <v>2457</v>
      </c>
      <c r="K6750">
        <v>491</v>
      </c>
      <c r="L6750" s="73">
        <v>69.477261369845905</v>
      </c>
      <c r="M6750">
        <v>491</v>
      </c>
      <c r="N6750">
        <v>1</v>
      </c>
      <c r="O6750" s="73">
        <v>76.265656224405902</v>
      </c>
      <c r="P6750">
        <v>491</v>
      </c>
      <c r="Q6750">
        <v>1</v>
      </c>
      <c r="R6750">
        <v>490</v>
      </c>
      <c r="S6750">
        <v>0.99950121351556598</v>
      </c>
      <c r="T6750">
        <v>39.562740031674799</v>
      </c>
      <c r="U6750">
        <v>0.79413304481514801</v>
      </c>
      <c r="V6750">
        <v>412</v>
      </c>
      <c r="W6750">
        <v>9.2215407387604503E-2</v>
      </c>
      <c r="X6750">
        <v>76</v>
      </c>
      <c r="Y6750">
        <v>490</v>
      </c>
      <c r="Z6750">
        <v>0.99950121351556598</v>
      </c>
      <c r="AA6750">
        <v>79.721851114732004</v>
      </c>
      <c r="AB6750">
        <v>389</v>
      </c>
      <c r="AC6750">
        <v>0.90678870579405302</v>
      </c>
      <c r="AD6750">
        <v>100</v>
      </c>
      <c r="AE6750">
        <v>9.2444168804662996E-2</v>
      </c>
      <c r="AF6750">
        <v>2</v>
      </c>
      <c r="AG6750">
        <v>7.6712540128376296E-4</v>
      </c>
      <c r="AH6750">
        <v>5.6597373168857197E-3</v>
      </c>
      <c r="AI6750">
        <v>25</v>
      </c>
      <c r="AJ6750" s="73">
        <v>68.825612233401998</v>
      </c>
      <c r="AK6750">
        <v>491</v>
      </c>
      <c r="AL6750">
        <v>1</v>
      </c>
      <c r="AM6750">
        <v>0</v>
      </c>
      <c r="AN6750">
        <v>0</v>
      </c>
      <c r="AO6750">
        <v>0</v>
      </c>
      <c r="AP6750">
        <v>0</v>
      </c>
      <c r="AQ6750">
        <v>491</v>
      </c>
      <c r="AR6750">
        <v>1</v>
      </c>
      <c r="AS6750">
        <v>6.0069138739921504E-3</v>
      </c>
      <c r="AT6750">
        <v>1</v>
      </c>
      <c r="AU6750">
        <v>9.2514686634161507E-3</v>
      </c>
      <c r="AV6750">
        <v>1</v>
      </c>
      <c r="AW6750">
        <v>491</v>
      </c>
      <c r="AX6750">
        <v>0.999999999999999</v>
      </c>
      <c r="AY6750" s="73">
        <v>62.126111927544002</v>
      </c>
      <c r="AZ6750">
        <v>491</v>
      </c>
      <c r="BA6750">
        <v>1</v>
      </c>
      <c r="BB6750">
        <v>489</v>
      </c>
      <c r="BC6750">
        <v>0.96805056528686195</v>
      </c>
      <c r="BD6750">
        <v>2</v>
      </c>
      <c r="BE6750">
        <v>3.1949434713137499E-2</v>
      </c>
      <c r="BF6750">
        <v>69.477261369845905</v>
      </c>
      <c r="BG6750">
        <v>76.265656224405902</v>
      </c>
      <c r="BH6750">
        <v>62.126111927544002</v>
      </c>
      <c r="BI6750">
        <v>68.825612233401998</v>
      </c>
    </row>
    <row r="6751" spans="1:61" x14ac:dyDescent="0.25">
      <c r="A6751" s="10" t="str">
        <f>VLOOKUP(D6751,'Index-Relations'!E:F,2,FALSE)</f>
        <v>ESG</v>
      </c>
      <c r="B6751" t="s">
        <v>3450</v>
      </c>
      <c r="C6751" s="53" t="s">
        <v>2764</v>
      </c>
      <c r="D6751" s="59" t="s">
        <v>3327</v>
      </c>
      <c r="E6751" s="59" t="s">
        <v>10167</v>
      </c>
      <c r="F6751" t="s">
        <v>2256</v>
      </c>
      <c r="G6751" t="s">
        <v>2255</v>
      </c>
      <c r="H6751" t="s">
        <v>2257</v>
      </c>
      <c r="I6751" s="52">
        <v>45537</v>
      </c>
      <c r="J6751" t="s">
        <v>2457</v>
      </c>
      <c r="K6751">
        <v>491</v>
      </c>
      <c r="L6751" s="73">
        <v>69.374193453681002</v>
      </c>
      <c r="M6751">
        <v>491</v>
      </c>
      <c r="N6751">
        <v>1</v>
      </c>
      <c r="O6751" s="73">
        <v>76.296311651035893</v>
      </c>
      <c r="P6751">
        <v>491</v>
      </c>
      <c r="Q6751">
        <v>1</v>
      </c>
      <c r="R6751">
        <v>490</v>
      </c>
      <c r="S6751">
        <v>0.99944830303106102</v>
      </c>
      <c r="T6751">
        <v>39.4847359343566</v>
      </c>
      <c r="U6751">
        <v>0.81316422758758</v>
      </c>
      <c r="V6751">
        <v>412</v>
      </c>
      <c r="W6751">
        <v>9.2984158217491994E-2</v>
      </c>
      <c r="X6751">
        <v>77</v>
      </c>
      <c r="Y6751">
        <v>490</v>
      </c>
      <c r="Z6751">
        <v>0.99944830303106003</v>
      </c>
      <c r="AA6751">
        <v>79.264955114237296</v>
      </c>
      <c r="AB6751">
        <v>405</v>
      </c>
      <c r="AC6751">
        <v>0.95783144607028903</v>
      </c>
      <c r="AD6751">
        <v>102</v>
      </c>
      <c r="AE6751">
        <v>8.69983904979683E-2</v>
      </c>
      <c r="AF6751">
        <v>-16</v>
      </c>
      <c r="AG6751">
        <v>0</v>
      </c>
      <c r="AH6751">
        <v>5.7554455734094602E-3</v>
      </c>
      <c r="AI6751">
        <v>25</v>
      </c>
      <c r="AJ6751" s="73">
        <v>68.778380841038995</v>
      </c>
      <c r="AK6751">
        <v>491</v>
      </c>
      <c r="AL6751">
        <v>1</v>
      </c>
      <c r="AM6751">
        <v>0</v>
      </c>
      <c r="AN6751">
        <v>0</v>
      </c>
      <c r="AO6751">
        <v>0</v>
      </c>
      <c r="AP6751">
        <v>0</v>
      </c>
      <c r="AQ6751">
        <v>491</v>
      </c>
      <c r="AR6751">
        <v>1</v>
      </c>
      <c r="AS6751">
        <v>5.3863099547267904E-3</v>
      </c>
      <c r="AT6751">
        <v>1</v>
      </c>
      <c r="AU6751">
        <v>9.0487121339752896E-3</v>
      </c>
      <c r="AV6751">
        <v>1</v>
      </c>
      <c r="AW6751">
        <v>491</v>
      </c>
      <c r="AX6751">
        <v>0.999999999999999</v>
      </c>
      <c r="AY6751" s="73">
        <v>61.951629749142</v>
      </c>
      <c r="AZ6751">
        <v>491</v>
      </c>
      <c r="BA6751">
        <v>1</v>
      </c>
      <c r="BB6751">
        <v>489</v>
      </c>
      <c r="BC6751">
        <v>0.96715189277134805</v>
      </c>
      <c r="BD6751">
        <v>2</v>
      </c>
      <c r="BE6751">
        <v>3.2848107228651897E-2</v>
      </c>
      <c r="BF6751">
        <v>69.374193453681002</v>
      </c>
      <c r="BG6751">
        <v>76.296311651035893</v>
      </c>
      <c r="BH6751">
        <v>61.951629749142</v>
      </c>
      <c r="BI6751">
        <v>68.778380841038995</v>
      </c>
    </row>
    <row r="6752" spans="1:61" x14ac:dyDescent="0.25">
      <c r="A6752" s="10" t="str">
        <f>VLOOKUP(D6752,'Index-Relations'!E:F,2,FALSE)</f>
        <v>ESG</v>
      </c>
      <c r="B6752" t="s">
        <v>3450</v>
      </c>
      <c r="C6752" s="53" t="s">
        <v>3350</v>
      </c>
      <c r="D6752" s="59" t="s">
        <v>3327</v>
      </c>
      <c r="E6752" s="59" t="s">
        <v>10168</v>
      </c>
      <c r="F6752" t="s">
        <v>2256</v>
      </c>
      <c r="G6752" t="s">
        <v>2255</v>
      </c>
      <c r="H6752" t="s">
        <v>2257</v>
      </c>
      <c r="I6752" s="52">
        <v>45505</v>
      </c>
      <c r="J6752" t="s">
        <v>2457</v>
      </c>
      <c r="K6752">
        <v>491</v>
      </c>
      <c r="L6752" s="73">
        <v>69.368028414904899</v>
      </c>
      <c r="M6752">
        <v>491</v>
      </c>
      <c r="N6752">
        <v>1</v>
      </c>
      <c r="O6752" s="73">
        <v>76.357528801266994</v>
      </c>
      <c r="P6752">
        <v>491</v>
      </c>
      <c r="Q6752">
        <v>1</v>
      </c>
      <c r="R6752">
        <v>490</v>
      </c>
      <c r="S6752">
        <v>0.99949081102680004</v>
      </c>
      <c r="T6752">
        <v>39.324361880458703</v>
      </c>
      <c r="U6752">
        <v>0.79902001569272296</v>
      </c>
      <c r="V6752">
        <v>412</v>
      </c>
      <c r="W6752">
        <v>9.4255487232871499E-2</v>
      </c>
      <c r="X6752">
        <v>77</v>
      </c>
      <c r="Y6752">
        <v>490</v>
      </c>
      <c r="Z6752">
        <v>0.99949081102680004</v>
      </c>
      <c r="AA6752">
        <v>81.392263616407405</v>
      </c>
      <c r="AB6752">
        <v>390</v>
      </c>
      <c r="AC6752">
        <v>0.92060502866707306</v>
      </c>
      <c r="AD6752">
        <v>99</v>
      </c>
      <c r="AE6752">
        <v>7.8589572432754495E-2</v>
      </c>
      <c r="AF6752">
        <v>2</v>
      </c>
      <c r="AG6752">
        <v>8.0539890017179705E-4</v>
      </c>
      <c r="AH6752">
        <v>5.4414395171985402E-3</v>
      </c>
      <c r="AI6752">
        <v>24</v>
      </c>
      <c r="AJ6752" s="73">
        <v>68.728134581397995</v>
      </c>
      <c r="AK6752">
        <v>491</v>
      </c>
      <c r="AL6752">
        <v>1</v>
      </c>
      <c r="AM6752">
        <v>0</v>
      </c>
      <c r="AN6752">
        <v>0</v>
      </c>
      <c r="AO6752">
        <v>0</v>
      </c>
      <c r="AP6752">
        <v>0</v>
      </c>
      <c r="AQ6752">
        <v>491</v>
      </c>
      <c r="AR6752">
        <v>0.999999999999999</v>
      </c>
      <c r="AS6752">
        <v>6.1793623345845301E-3</v>
      </c>
      <c r="AT6752">
        <v>1</v>
      </c>
      <c r="AU6752">
        <v>9.2541929945245006E-3</v>
      </c>
      <c r="AV6752">
        <v>1</v>
      </c>
      <c r="AW6752">
        <v>491</v>
      </c>
      <c r="AX6752">
        <v>0.999999999999999</v>
      </c>
      <c r="AY6752" s="73">
        <v>61.966500147335999</v>
      </c>
      <c r="AZ6752">
        <v>491</v>
      </c>
      <c r="BA6752">
        <v>1</v>
      </c>
      <c r="BB6752">
        <v>489</v>
      </c>
      <c r="BC6752">
        <v>0.96596542998039003</v>
      </c>
      <c r="BD6752">
        <v>2</v>
      </c>
      <c r="BE6752">
        <v>3.40345700196093E-2</v>
      </c>
      <c r="BF6752">
        <v>69.368028414904899</v>
      </c>
      <c r="BG6752">
        <v>76.357528801266994</v>
      </c>
      <c r="BH6752">
        <v>61.966500147335999</v>
      </c>
      <c r="BI6752">
        <v>68.728134581397995</v>
      </c>
    </row>
    <row r="6753" spans="1:61" x14ac:dyDescent="0.25">
      <c r="A6753" s="10" t="str">
        <f>VLOOKUP(D6753,'Index-Relations'!E:F,2,FALSE)</f>
        <v>ESG</v>
      </c>
      <c r="B6753" t="s">
        <v>3450</v>
      </c>
      <c r="C6753" s="53" t="s">
        <v>2765</v>
      </c>
      <c r="D6753" s="59" t="s">
        <v>3327</v>
      </c>
      <c r="E6753" s="59" t="s">
        <v>10169</v>
      </c>
      <c r="F6753" t="s">
        <v>2256</v>
      </c>
      <c r="G6753" t="s">
        <v>2255</v>
      </c>
      <c r="H6753" t="s">
        <v>2257</v>
      </c>
      <c r="I6753" s="52">
        <v>45474</v>
      </c>
      <c r="J6753" t="s">
        <v>2457</v>
      </c>
      <c r="K6753">
        <v>491</v>
      </c>
      <c r="L6753" s="73">
        <v>69.380363187290897</v>
      </c>
      <c r="M6753">
        <v>491</v>
      </c>
      <c r="N6753">
        <v>1</v>
      </c>
      <c r="O6753" s="73">
        <v>76.406752587356905</v>
      </c>
      <c r="P6753">
        <v>491</v>
      </c>
      <c r="Q6753">
        <v>1</v>
      </c>
      <c r="R6753">
        <v>490</v>
      </c>
      <c r="S6753">
        <v>0.99937252430562395</v>
      </c>
      <c r="T6753">
        <v>39.2788244120039</v>
      </c>
      <c r="U6753">
        <v>0.79764284440399302</v>
      </c>
      <c r="V6753">
        <v>411</v>
      </c>
      <c r="W6753">
        <v>9.0739095820089904E-2</v>
      </c>
      <c r="X6753">
        <v>78</v>
      </c>
      <c r="Y6753">
        <v>490</v>
      </c>
      <c r="Z6753">
        <v>0.99937252430562395</v>
      </c>
      <c r="AA6753">
        <v>84.968024209078806</v>
      </c>
      <c r="AB6753">
        <v>385</v>
      </c>
      <c r="AC6753">
        <v>0.92160492721596998</v>
      </c>
      <c r="AD6753">
        <v>104</v>
      </c>
      <c r="AE6753">
        <v>7.7473642932488596E-2</v>
      </c>
      <c r="AF6753">
        <v>2</v>
      </c>
      <c r="AG6753">
        <v>9.2142985154079705E-4</v>
      </c>
      <c r="AH6753">
        <v>4.6543117192443199E-3</v>
      </c>
      <c r="AI6753">
        <v>24</v>
      </c>
      <c r="AJ6753" s="73">
        <v>68.761790789117995</v>
      </c>
      <c r="AK6753">
        <v>491</v>
      </c>
      <c r="AL6753">
        <v>1</v>
      </c>
      <c r="AM6753">
        <v>0</v>
      </c>
      <c r="AN6753">
        <v>0</v>
      </c>
      <c r="AO6753">
        <v>0</v>
      </c>
      <c r="AP6753">
        <v>0</v>
      </c>
      <c r="AQ6753">
        <v>491</v>
      </c>
      <c r="AR6753">
        <v>1</v>
      </c>
      <c r="AS6753">
        <v>6.2840835192689197E-3</v>
      </c>
      <c r="AT6753">
        <v>1</v>
      </c>
      <c r="AU6753">
        <v>9.0366603550479704E-3</v>
      </c>
      <c r="AV6753">
        <v>1</v>
      </c>
      <c r="AW6753">
        <v>491</v>
      </c>
      <c r="AX6753">
        <v>0.999999999999999</v>
      </c>
      <c r="AY6753" s="73">
        <v>61.883451696412898</v>
      </c>
      <c r="AZ6753">
        <v>491</v>
      </c>
      <c r="BA6753">
        <v>1</v>
      </c>
      <c r="BB6753">
        <v>489</v>
      </c>
      <c r="BC6753">
        <v>0.96221373228500595</v>
      </c>
      <c r="BD6753">
        <v>2</v>
      </c>
      <c r="BE6753">
        <v>3.7786267714993799E-2</v>
      </c>
      <c r="BF6753">
        <v>69.380363187290897</v>
      </c>
      <c r="BG6753">
        <v>76.406752587356905</v>
      </c>
      <c r="BH6753">
        <v>61.883451696412898</v>
      </c>
      <c r="BI6753">
        <v>68.761790789117995</v>
      </c>
    </row>
    <row r="6754" spans="1:61" x14ac:dyDescent="0.25">
      <c r="A6754" s="10" t="str">
        <f>VLOOKUP(D6754,'Index-Relations'!E:F,2,FALSE)</f>
        <v>ESG</v>
      </c>
      <c r="B6754" t="s">
        <v>3450</v>
      </c>
      <c r="C6754" s="53" t="s">
        <v>2766</v>
      </c>
      <c r="D6754" s="59" t="s">
        <v>3327</v>
      </c>
      <c r="E6754" s="59" t="s">
        <v>10170</v>
      </c>
      <c r="F6754" t="s">
        <v>2256</v>
      </c>
      <c r="G6754" t="s">
        <v>2255</v>
      </c>
      <c r="H6754" t="s">
        <v>2257</v>
      </c>
      <c r="I6754" s="52">
        <v>45446</v>
      </c>
      <c r="J6754" t="s">
        <v>2457</v>
      </c>
      <c r="K6754">
        <v>492</v>
      </c>
      <c r="L6754" s="73">
        <v>69.153857434793906</v>
      </c>
      <c r="M6754">
        <v>492</v>
      </c>
      <c r="N6754">
        <v>1</v>
      </c>
      <c r="O6754" s="73">
        <v>76.230475201692002</v>
      </c>
      <c r="P6754">
        <v>492</v>
      </c>
      <c r="Q6754">
        <v>1</v>
      </c>
      <c r="R6754">
        <v>491</v>
      </c>
      <c r="S6754">
        <v>0.99924178502129002</v>
      </c>
      <c r="T6754">
        <v>39.444447265201099</v>
      </c>
      <c r="U6754">
        <v>0.79646336251661198</v>
      </c>
      <c r="V6754">
        <v>413</v>
      </c>
      <c r="W6754">
        <v>8.9266551733272498E-2</v>
      </c>
      <c r="X6754">
        <v>78</v>
      </c>
      <c r="Y6754">
        <v>491</v>
      </c>
      <c r="Z6754">
        <v>0.99924178502129002</v>
      </c>
      <c r="AA6754">
        <v>85.064187684691703</v>
      </c>
      <c r="AB6754">
        <v>385</v>
      </c>
      <c r="AC6754">
        <v>0.92161456905870898</v>
      </c>
      <c r="AD6754">
        <v>105</v>
      </c>
      <c r="AE6754">
        <v>7.7317762513656602E-2</v>
      </c>
      <c r="AF6754">
        <v>2</v>
      </c>
      <c r="AG6754">
        <v>1.0676684276338601E-3</v>
      </c>
      <c r="AH6754">
        <v>4.9223550291066396E-3</v>
      </c>
      <c r="AI6754">
        <v>24</v>
      </c>
      <c r="AJ6754" s="73">
        <v>68.546593616823998</v>
      </c>
      <c r="AK6754">
        <v>492</v>
      </c>
      <c r="AL6754">
        <v>1</v>
      </c>
      <c r="AM6754">
        <v>0</v>
      </c>
      <c r="AN6754">
        <v>0</v>
      </c>
      <c r="AO6754">
        <v>0</v>
      </c>
      <c r="AP6754">
        <v>0</v>
      </c>
      <c r="AQ6754">
        <v>492</v>
      </c>
      <c r="AR6754">
        <v>1</v>
      </c>
      <c r="AS6754">
        <v>6.49661783079661E-3</v>
      </c>
      <c r="AT6754">
        <v>1</v>
      </c>
      <c r="AU6754">
        <v>9.3260313959517508E-3</v>
      </c>
      <c r="AV6754">
        <v>1</v>
      </c>
      <c r="AW6754">
        <v>492</v>
      </c>
      <c r="AX6754">
        <v>0.999999999999999</v>
      </c>
      <c r="AY6754" s="73">
        <v>61.561331020404999</v>
      </c>
      <c r="AZ6754">
        <v>492</v>
      </c>
      <c r="BA6754">
        <v>1</v>
      </c>
      <c r="BB6754">
        <v>490</v>
      </c>
      <c r="BC6754">
        <v>0.95933506901914001</v>
      </c>
      <c r="BD6754">
        <v>2</v>
      </c>
      <c r="BE6754">
        <v>4.0664930980859597E-2</v>
      </c>
      <c r="BF6754">
        <v>69.153857434793906</v>
      </c>
      <c r="BG6754">
        <v>76.230475201692002</v>
      </c>
      <c r="BH6754">
        <v>61.561331020404999</v>
      </c>
      <c r="BI6754">
        <v>68.546593616823998</v>
      </c>
    </row>
    <row r="6755" spans="1:61" x14ac:dyDescent="0.25">
      <c r="A6755" s="10" t="str">
        <f>VLOOKUP(D6755,'Index-Relations'!E:F,2,FALSE)</f>
        <v>ESG</v>
      </c>
      <c r="B6755" t="s">
        <v>3450</v>
      </c>
      <c r="C6755" s="53" t="s">
        <v>2767</v>
      </c>
      <c r="D6755" s="59" t="s">
        <v>3327</v>
      </c>
      <c r="E6755" s="59" t="s">
        <v>10171</v>
      </c>
      <c r="F6755" t="s">
        <v>2256</v>
      </c>
      <c r="G6755" t="s">
        <v>2255</v>
      </c>
      <c r="H6755" t="s">
        <v>2257</v>
      </c>
      <c r="I6755" s="52">
        <v>45413</v>
      </c>
      <c r="J6755" t="s">
        <v>2457</v>
      </c>
      <c r="K6755">
        <v>492</v>
      </c>
      <c r="L6755" s="73">
        <v>68.595287668805994</v>
      </c>
      <c r="M6755">
        <v>492</v>
      </c>
      <c r="N6755">
        <v>1</v>
      </c>
      <c r="O6755" s="73">
        <v>75.428859362246001</v>
      </c>
      <c r="P6755">
        <v>492</v>
      </c>
      <c r="Q6755">
        <v>1</v>
      </c>
      <c r="R6755">
        <v>491</v>
      </c>
      <c r="S6755">
        <v>0.99931534783286902</v>
      </c>
      <c r="T6755">
        <v>39.5999367334556</v>
      </c>
      <c r="U6755">
        <v>0.74954782307693502</v>
      </c>
      <c r="V6755">
        <v>414</v>
      </c>
      <c r="W6755">
        <v>8.1468690685697995E-2</v>
      </c>
      <c r="X6755">
        <v>77</v>
      </c>
      <c r="Y6755">
        <v>491</v>
      </c>
      <c r="Z6755">
        <v>0.99931534783287002</v>
      </c>
      <c r="AA6755">
        <v>83.950125278318396</v>
      </c>
      <c r="AB6755">
        <v>384</v>
      </c>
      <c r="AC6755">
        <v>0.91699207804867799</v>
      </c>
      <c r="AD6755">
        <v>106</v>
      </c>
      <c r="AE6755">
        <v>8.2025933862098499E-2</v>
      </c>
      <c r="AF6755">
        <v>2</v>
      </c>
      <c r="AG6755">
        <v>9.8198808922288195E-4</v>
      </c>
      <c r="AH6755">
        <v>3.7195015379572101E-3</v>
      </c>
      <c r="AI6755">
        <v>24</v>
      </c>
      <c r="AJ6755" s="73">
        <v>68.170945333822004</v>
      </c>
      <c r="AK6755">
        <v>492</v>
      </c>
      <c r="AL6755">
        <v>1</v>
      </c>
      <c r="AM6755">
        <v>0</v>
      </c>
      <c r="AN6755">
        <v>0</v>
      </c>
      <c r="AO6755">
        <v>0</v>
      </c>
      <c r="AP6755">
        <v>0</v>
      </c>
      <c r="AQ6755">
        <v>492</v>
      </c>
      <c r="AR6755">
        <v>1</v>
      </c>
      <c r="AS6755">
        <v>8.2702341505125308E-3</v>
      </c>
      <c r="AT6755">
        <v>1</v>
      </c>
      <c r="AU6755">
        <v>8.49384225336643E-3</v>
      </c>
      <c r="AV6755">
        <v>2</v>
      </c>
      <c r="AW6755">
        <v>492</v>
      </c>
      <c r="AX6755">
        <v>0.999999999999999</v>
      </c>
      <c r="AY6755" s="73">
        <v>60.792908879144001</v>
      </c>
      <c r="AZ6755">
        <v>492</v>
      </c>
      <c r="BA6755">
        <v>1</v>
      </c>
      <c r="BB6755">
        <v>490</v>
      </c>
      <c r="BC6755">
        <v>0.94861642012105296</v>
      </c>
      <c r="BD6755">
        <v>2</v>
      </c>
      <c r="BE6755">
        <v>5.1383579878946699E-2</v>
      </c>
      <c r="BF6755">
        <v>68.595287668805994</v>
      </c>
      <c r="BG6755">
        <v>75.428859362246001</v>
      </c>
      <c r="BH6755">
        <v>60.792908879144001</v>
      </c>
      <c r="BI6755">
        <v>68.170945333822004</v>
      </c>
    </row>
    <row r="6756" spans="1:61" x14ac:dyDescent="0.25">
      <c r="A6756" s="10" t="str">
        <f>VLOOKUP(D6756,'Index-Relations'!E:F,2,FALSE)</f>
        <v>ESG</v>
      </c>
      <c r="B6756" t="s">
        <v>3450</v>
      </c>
      <c r="C6756" s="53" t="s">
        <v>2768</v>
      </c>
      <c r="D6756" s="59" t="s">
        <v>3327</v>
      </c>
      <c r="E6756" s="59" t="s">
        <v>10172</v>
      </c>
      <c r="F6756" t="s">
        <v>2256</v>
      </c>
      <c r="G6756" t="s">
        <v>2255</v>
      </c>
      <c r="H6756" t="s">
        <v>2257</v>
      </c>
      <c r="I6756" s="52">
        <v>45383</v>
      </c>
      <c r="J6756" t="s">
        <v>2457</v>
      </c>
      <c r="K6756">
        <v>493</v>
      </c>
      <c r="L6756">
        <v>73.331799898977295</v>
      </c>
      <c r="M6756">
        <v>493</v>
      </c>
      <c r="N6756">
        <v>1</v>
      </c>
      <c r="O6756">
        <v>79.110914652218995</v>
      </c>
      <c r="P6756">
        <v>493</v>
      </c>
      <c r="Q6756">
        <v>1</v>
      </c>
      <c r="R6756">
        <v>492</v>
      </c>
      <c r="S6756">
        <v>0.99938637460591795</v>
      </c>
      <c r="T6756">
        <v>39.392022586784599</v>
      </c>
      <c r="U6756">
        <v>0.75075518331376201</v>
      </c>
      <c r="V6756">
        <v>414</v>
      </c>
      <c r="W6756">
        <v>8.0762244245187395E-2</v>
      </c>
      <c r="X6756">
        <v>77</v>
      </c>
      <c r="Y6756">
        <v>492</v>
      </c>
      <c r="Z6756">
        <v>0.99938637460591795</v>
      </c>
      <c r="AA6756">
        <v>81.549418485476295</v>
      </c>
      <c r="AB6756">
        <v>382</v>
      </c>
      <c r="AC6756">
        <v>0.91412999906372605</v>
      </c>
      <c r="AD6756">
        <v>109</v>
      </c>
      <c r="AE6756">
        <v>8.4951834895426001E-2</v>
      </c>
      <c r="AF6756">
        <v>2</v>
      </c>
      <c r="AG6756">
        <v>9.1816604084700405E-4</v>
      </c>
      <c r="AH6756">
        <v>3.6532227431951298E-3</v>
      </c>
      <c r="AI6756">
        <v>24</v>
      </c>
      <c r="AJ6756">
        <v>72.324388214800706</v>
      </c>
      <c r="AK6756">
        <v>493</v>
      </c>
      <c r="AL6756">
        <v>1</v>
      </c>
      <c r="AM6756">
        <v>0</v>
      </c>
      <c r="AN6756">
        <v>0</v>
      </c>
      <c r="AO6756">
        <v>0</v>
      </c>
      <c r="AP6756">
        <v>0</v>
      </c>
      <c r="AQ6756">
        <v>493</v>
      </c>
      <c r="AR6756">
        <v>0.999999999999999</v>
      </c>
      <c r="AS6756">
        <v>7.7688820385035202E-3</v>
      </c>
      <c r="AT6756">
        <v>1</v>
      </c>
      <c r="AU6756">
        <v>8.0717523462578693E-3</v>
      </c>
      <c r="AV6756">
        <v>2</v>
      </c>
      <c r="AW6756">
        <v>493</v>
      </c>
      <c r="AX6756">
        <v>1</v>
      </c>
      <c r="AY6756">
        <v>65.343918476824001</v>
      </c>
      <c r="AZ6756">
        <v>493</v>
      </c>
      <c r="BA6756">
        <v>1</v>
      </c>
      <c r="BB6756">
        <v>491</v>
      </c>
      <c r="BC6756">
        <v>0.94688310475239001</v>
      </c>
      <c r="BD6756">
        <v>2</v>
      </c>
      <c r="BE6756">
        <v>5.3116895247609701E-2</v>
      </c>
      <c r="BF6756">
        <v>68.486923711461998</v>
      </c>
      <c r="BG6756">
        <v>75.418888837615995</v>
      </c>
      <c r="BH6756">
        <v>60.692094387690901</v>
      </c>
      <c r="BI6756">
        <v>67.943399131109004</v>
      </c>
    </row>
    <row r="6757" spans="1:61" x14ac:dyDescent="0.25">
      <c r="A6757" s="10" t="str">
        <f>VLOOKUP(D6757,'Index-Relations'!E:F,2,FALSE)</f>
        <v>ESG</v>
      </c>
      <c r="B6757" t="s">
        <v>3450</v>
      </c>
      <c r="C6757" s="53" t="s">
        <v>2769</v>
      </c>
      <c r="D6757" s="59" t="s">
        <v>3327</v>
      </c>
      <c r="E6757" s="59" t="s">
        <v>10173</v>
      </c>
      <c r="F6757" t="s">
        <v>2256</v>
      </c>
      <c r="G6757" t="s">
        <v>2255</v>
      </c>
      <c r="H6757" t="s">
        <v>2257</v>
      </c>
      <c r="I6757" s="52">
        <v>45352</v>
      </c>
      <c r="J6757" t="s">
        <v>2457</v>
      </c>
      <c r="K6757">
        <v>496</v>
      </c>
      <c r="L6757">
        <v>74.151719588381397</v>
      </c>
      <c r="M6757">
        <v>496</v>
      </c>
      <c r="N6757">
        <v>1</v>
      </c>
      <c r="O6757">
        <v>79.317626227770702</v>
      </c>
      <c r="P6757">
        <v>496</v>
      </c>
      <c r="Q6757">
        <v>1</v>
      </c>
      <c r="R6757">
        <v>495</v>
      </c>
      <c r="S6757">
        <v>0.999427487888355</v>
      </c>
      <c r="T6757">
        <v>39.488055392272898</v>
      </c>
      <c r="U6757">
        <v>0.77348281690531295</v>
      </c>
      <c r="V6757">
        <v>411</v>
      </c>
      <c r="W6757">
        <v>5.75659639036913E-2</v>
      </c>
      <c r="X6757">
        <v>64</v>
      </c>
      <c r="Y6757">
        <v>495</v>
      </c>
      <c r="Z6757">
        <v>0.999427487888355</v>
      </c>
      <c r="AA6757">
        <v>83.196092553637399</v>
      </c>
      <c r="AB6757">
        <v>382</v>
      </c>
      <c r="AC6757">
        <v>0.91176578725377599</v>
      </c>
      <c r="AD6757">
        <v>112</v>
      </c>
      <c r="AE6757">
        <v>8.7327476208512E-2</v>
      </c>
      <c r="AF6757">
        <v>2</v>
      </c>
      <c r="AG6757">
        <v>9.0673653771122797E-4</v>
      </c>
      <c r="AH6757">
        <v>3.2298542997642701E-3</v>
      </c>
      <c r="AI6757">
        <v>17</v>
      </c>
      <c r="AJ6757">
        <v>72.718292661571994</v>
      </c>
      <c r="AK6757">
        <v>496</v>
      </c>
      <c r="AL6757">
        <v>1</v>
      </c>
      <c r="AM6757">
        <v>0</v>
      </c>
      <c r="AN6757">
        <v>0</v>
      </c>
      <c r="AO6757">
        <v>0</v>
      </c>
      <c r="AP6757">
        <v>0</v>
      </c>
      <c r="AQ6757">
        <v>496</v>
      </c>
      <c r="AR6757">
        <v>0.999999999999999</v>
      </c>
      <c r="AS6757">
        <v>8.2390021040569805E-3</v>
      </c>
      <c r="AT6757">
        <v>1</v>
      </c>
      <c r="AU6757">
        <v>8.0154478268777401E-3</v>
      </c>
      <c r="AV6757">
        <v>2</v>
      </c>
      <c r="AW6757">
        <v>496</v>
      </c>
      <c r="AX6757">
        <v>1</v>
      </c>
      <c r="AY6757">
        <v>67.193504428465999</v>
      </c>
      <c r="AZ6757">
        <v>496</v>
      </c>
      <c r="BA6757">
        <v>1</v>
      </c>
      <c r="BB6757">
        <v>494</v>
      </c>
      <c r="BC6757">
        <v>0.94766650567241895</v>
      </c>
      <c r="BD6757">
        <v>2</v>
      </c>
      <c r="BE6757">
        <v>5.2333494327580603E-2</v>
      </c>
      <c r="BF6757">
        <v>69.341355421668993</v>
      </c>
      <c r="BG6757">
        <v>75.633912658869903</v>
      </c>
      <c r="BH6757">
        <v>62.289930876779003</v>
      </c>
      <c r="BI6757">
        <v>68.301938530980905</v>
      </c>
    </row>
    <row r="6758" spans="1:61" x14ac:dyDescent="0.25">
      <c r="A6758" s="10" t="str">
        <f>VLOOKUP(D6758,'Index-Relations'!E:F,2,FALSE)</f>
        <v>ESG</v>
      </c>
      <c r="B6758" t="s">
        <v>3450</v>
      </c>
      <c r="C6758" s="53" t="s">
        <v>2770</v>
      </c>
      <c r="D6758" s="59" t="s">
        <v>3327</v>
      </c>
      <c r="E6758" s="59" t="s">
        <v>10174</v>
      </c>
      <c r="F6758" t="s">
        <v>2256</v>
      </c>
      <c r="G6758" t="s">
        <v>2255</v>
      </c>
      <c r="H6758" t="s">
        <v>2257</v>
      </c>
      <c r="I6758" s="52">
        <v>45323</v>
      </c>
      <c r="J6758" t="s">
        <v>2457</v>
      </c>
      <c r="K6758">
        <v>496</v>
      </c>
      <c r="L6758">
        <v>73.883947287974806</v>
      </c>
      <c r="M6758">
        <v>496</v>
      </c>
      <c r="N6758">
        <v>1</v>
      </c>
      <c r="O6758">
        <v>78.406986940657603</v>
      </c>
      <c r="P6758">
        <v>496</v>
      </c>
      <c r="Q6758">
        <v>1</v>
      </c>
      <c r="R6758">
        <v>495</v>
      </c>
      <c r="S6758">
        <v>0.99946348810868302</v>
      </c>
      <c r="T6758">
        <v>39.725374612763702</v>
      </c>
      <c r="U6758">
        <v>0.765065291684074</v>
      </c>
      <c r="V6758">
        <v>409</v>
      </c>
      <c r="W6758">
        <v>5.9847569655867697E-2</v>
      </c>
      <c r="X6758">
        <v>61</v>
      </c>
      <c r="Y6758">
        <v>495</v>
      </c>
      <c r="Z6758">
        <v>0.99946348810868202</v>
      </c>
      <c r="AA6758">
        <v>77.596386659391001</v>
      </c>
      <c r="AB6758">
        <v>383</v>
      </c>
      <c r="AC6758">
        <v>0.90954846238678</v>
      </c>
      <c r="AD6758">
        <v>111</v>
      </c>
      <c r="AE6758">
        <v>8.9561568547074005E-2</v>
      </c>
      <c r="AF6758">
        <v>2</v>
      </c>
      <c r="AG6758">
        <v>8.8996906614530105E-4</v>
      </c>
      <c r="AH6758">
        <v>3.25517390879304E-3</v>
      </c>
      <c r="AI6758">
        <v>17</v>
      </c>
      <c r="AJ6758">
        <v>73.050813474002098</v>
      </c>
      <c r="AK6758">
        <v>496</v>
      </c>
      <c r="AL6758">
        <v>1</v>
      </c>
      <c r="AM6758">
        <v>0</v>
      </c>
      <c r="AN6758">
        <v>0</v>
      </c>
      <c r="AO6758">
        <v>0</v>
      </c>
      <c r="AP6758">
        <v>0</v>
      </c>
      <c r="AQ6758">
        <v>496</v>
      </c>
      <c r="AR6758">
        <v>1</v>
      </c>
      <c r="AS6758">
        <v>9.7520118225545901E-3</v>
      </c>
      <c r="AT6758">
        <v>1</v>
      </c>
      <c r="AU6758">
        <v>8.3002577057601397E-3</v>
      </c>
      <c r="AV6758">
        <v>2</v>
      </c>
      <c r="AW6758">
        <v>496</v>
      </c>
      <c r="AX6758">
        <v>0.999999999999999</v>
      </c>
      <c r="AY6758">
        <v>67.209353708101602</v>
      </c>
      <c r="AZ6758">
        <v>496</v>
      </c>
      <c r="BA6758">
        <v>1</v>
      </c>
      <c r="BB6758">
        <v>494</v>
      </c>
      <c r="BC6758">
        <v>0.95447310170914701</v>
      </c>
      <c r="BD6758">
        <v>2</v>
      </c>
      <c r="BE6758">
        <v>4.5526898290852102E-2</v>
      </c>
      <c r="BF6758">
        <v>68.963853693255999</v>
      </c>
      <c r="BG6758">
        <v>74.443381736484</v>
      </c>
      <c r="BH6758">
        <v>62.326357807811</v>
      </c>
      <c r="BI6758">
        <v>68.518130843103904</v>
      </c>
    </row>
    <row r="6759" spans="1:61" x14ac:dyDescent="0.25">
      <c r="A6759" s="10" t="str">
        <f>VLOOKUP(D6759,'Index-Relations'!E:F,2,FALSE)</f>
        <v>ESG</v>
      </c>
      <c r="B6759" t="s">
        <v>3450</v>
      </c>
      <c r="C6759" s="53" t="s">
        <v>2760</v>
      </c>
      <c r="D6759" s="59" t="s">
        <v>3328</v>
      </c>
      <c r="E6759" s="59" t="s">
        <v>10175</v>
      </c>
      <c r="F6759" t="s">
        <v>2261</v>
      </c>
      <c r="G6759" t="s">
        <v>2260</v>
      </c>
      <c r="H6759" t="s">
        <v>2262</v>
      </c>
      <c r="I6759" s="52">
        <v>45663</v>
      </c>
      <c r="J6759" t="s">
        <v>2457</v>
      </c>
      <c r="K6759">
        <v>497</v>
      </c>
      <c r="L6759" s="73">
        <v>70.935543594585994</v>
      </c>
      <c r="M6759">
        <v>495</v>
      </c>
      <c r="N6759">
        <v>0.99958562093173997</v>
      </c>
      <c r="O6759" s="73">
        <v>77.690365496965995</v>
      </c>
      <c r="P6759">
        <v>495</v>
      </c>
      <c r="Q6759">
        <v>0.99958562093173997</v>
      </c>
      <c r="R6759">
        <v>493</v>
      </c>
      <c r="S6759">
        <v>0.99886720070024804</v>
      </c>
      <c r="T6759">
        <v>38.977461461397397</v>
      </c>
      <c r="U6759">
        <v>0.79748782220910897</v>
      </c>
      <c r="V6759">
        <v>416</v>
      </c>
      <c r="W6759">
        <v>9.3222792459238202E-2</v>
      </c>
      <c r="X6759">
        <v>73</v>
      </c>
      <c r="Y6759">
        <v>495</v>
      </c>
      <c r="Z6759">
        <v>0.99922144231947196</v>
      </c>
      <c r="AA6759">
        <v>75.202528196334995</v>
      </c>
      <c r="AB6759">
        <v>392</v>
      </c>
      <c r="AC6759">
        <v>0.91060099676526995</v>
      </c>
      <c r="AD6759">
        <v>103</v>
      </c>
      <c r="AE6759">
        <v>8.8620445554201399E-2</v>
      </c>
      <c r="AF6759">
        <v>2</v>
      </c>
      <c r="AG6759">
        <v>7.7855768052863196E-4</v>
      </c>
      <c r="AH6759">
        <v>6.0132850699327004E-3</v>
      </c>
      <c r="AI6759">
        <v>27</v>
      </c>
      <c r="AJ6759" s="73">
        <v>70.135960909542007</v>
      </c>
      <c r="AK6759">
        <v>495</v>
      </c>
      <c r="AL6759">
        <v>0.99958562093173997</v>
      </c>
      <c r="AM6759">
        <v>0</v>
      </c>
      <c r="AN6759">
        <v>0</v>
      </c>
      <c r="AO6759">
        <v>0</v>
      </c>
      <c r="AP6759">
        <v>0</v>
      </c>
      <c r="AQ6759">
        <v>497</v>
      </c>
      <c r="AR6759">
        <v>1</v>
      </c>
      <c r="AS6759">
        <v>6.5763417256745902E-3</v>
      </c>
      <c r="AT6759">
        <v>1</v>
      </c>
      <c r="AU6759">
        <v>1.0044950492385799E-2</v>
      </c>
      <c r="AV6759">
        <v>1</v>
      </c>
      <c r="AW6759">
        <v>497</v>
      </c>
      <c r="AX6759">
        <v>1</v>
      </c>
      <c r="AY6759" s="73">
        <v>63.375502571586999</v>
      </c>
      <c r="AZ6759">
        <v>495</v>
      </c>
      <c r="BA6759">
        <v>0.99958562093173997</v>
      </c>
      <c r="BB6759">
        <v>495</v>
      </c>
      <c r="BC6759">
        <v>0.95776472875766105</v>
      </c>
      <c r="BD6759">
        <v>2</v>
      </c>
      <c r="BE6759">
        <v>4.22352712423388E-2</v>
      </c>
      <c r="BF6759">
        <v>70.935543594585994</v>
      </c>
      <c r="BG6759">
        <v>77.690365496965995</v>
      </c>
      <c r="BH6759">
        <v>63.375502571586999</v>
      </c>
      <c r="BI6759">
        <v>70.135960909542007</v>
      </c>
    </row>
    <row r="6760" spans="1:61" x14ac:dyDescent="0.25">
      <c r="A6760" s="10" t="str">
        <f>VLOOKUP(D6760,'Index-Relations'!E:F,2,FALSE)</f>
        <v>ESG</v>
      </c>
      <c r="B6760" t="s">
        <v>3450</v>
      </c>
      <c r="C6760" s="53" t="s">
        <v>2761</v>
      </c>
      <c r="D6760" s="59" t="s">
        <v>3328</v>
      </c>
      <c r="E6760" s="59" t="s">
        <v>10176</v>
      </c>
      <c r="F6760" t="s">
        <v>2261</v>
      </c>
      <c r="G6760" t="s">
        <v>2260</v>
      </c>
      <c r="H6760" t="s">
        <v>2262</v>
      </c>
      <c r="I6760" s="52">
        <v>45628</v>
      </c>
      <c r="J6760" t="s">
        <v>2457</v>
      </c>
      <c r="K6760">
        <v>498</v>
      </c>
      <c r="L6760" s="73">
        <v>70.995886582154995</v>
      </c>
      <c r="M6760">
        <v>496</v>
      </c>
      <c r="N6760">
        <v>0.999544844039291</v>
      </c>
      <c r="O6760" s="73">
        <v>77.629942836676904</v>
      </c>
      <c r="P6760">
        <v>496</v>
      </c>
      <c r="Q6760">
        <v>0.999544844039291</v>
      </c>
      <c r="R6760">
        <v>494</v>
      </c>
      <c r="S6760">
        <v>0.99882980712332003</v>
      </c>
      <c r="T6760">
        <v>39.230542458586498</v>
      </c>
      <c r="U6760">
        <v>0.79706759069713196</v>
      </c>
      <c r="V6760">
        <v>416</v>
      </c>
      <c r="W6760">
        <v>9.4397478385244496E-2</v>
      </c>
      <c r="X6760">
        <v>75</v>
      </c>
      <c r="Y6760">
        <v>496</v>
      </c>
      <c r="Z6760">
        <v>0.99918813618624602</v>
      </c>
      <c r="AA6760">
        <v>74.459925881253</v>
      </c>
      <c r="AB6760">
        <v>395</v>
      </c>
      <c r="AC6760">
        <v>0.91325663460540696</v>
      </c>
      <c r="AD6760">
        <v>101</v>
      </c>
      <c r="AE6760">
        <v>8.5931501580839703E-2</v>
      </c>
      <c r="AF6760">
        <v>2</v>
      </c>
      <c r="AG6760">
        <v>8.1186381375333795E-4</v>
      </c>
      <c r="AH6760">
        <v>5.9010171551018703E-3</v>
      </c>
      <c r="AI6760">
        <v>27</v>
      </c>
      <c r="AJ6760" s="73">
        <v>70.190703790561997</v>
      </c>
      <c r="AK6760">
        <v>496</v>
      </c>
      <c r="AL6760">
        <v>0.999544844039291</v>
      </c>
      <c r="AM6760">
        <v>0</v>
      </c>
      <c r="AN6760">
        <v>0</v>
      </c>
      <c r="AO6760">
        <v>0</v>
      </c>
      <c r="AP6760">
        <v>0</v>
      </c>
      <c r="AQ6760">
        <v>498</v>
      </c>
      <c r="AR6760">
        <v>0.999999999999999</v>
      </c>
      <c r="AS6760">
        <v>6.6226840981360897E-3</v>
      </c>
      <c r="AT6760">
        <v>1</v>
      </c>
      <c r="AU6760">
        <v>1.0786980217600901E-2</v>
      </c>
      <c r="AV6760">
        <v>1</v>
      </c>
      <c r="AW6760">
        <v>498</v>
      </c>
      <c r="AX6760">
        <v>1</v>
      </c>
      <c r="AY6760" s="73">
        <v>63.609070989339997</v>
      </c>
      <c r="AZ6760">
        <v>496</v>
      </c>
      <c r="BA6760">
        <v>0.999544844039291</v>
      </c>
      <c r="BB6760">
        <v>496</v>
      </c>
      <c r="BC6760">
        <v>0.96444116470503105</v>
      </c>
      <c r="BD6760">
        <v>2</v>
      </c>
      <c r="BE6760">
        <v>3.5558835294968803E-2</v>
      </c>
      <c r="BF6760">
        <v>70.995886582154995</v>
      </c>
      <c r="BG6760">
        <v>77.629942836676904</v>
      </c>
      <c r="BH6760">
        <v>63.609070989339997</v>
      </c>
      <c r="BI6760">
        <v>70.190703790561997</v>
      </c>
    </row>
    <row r="6761" spans="1:61" x14ac:dyDescent="0.25">
      <c r="A6761" s="10" t="str">
        <f>VLOOKUP(D6761,'Index-Relations'!E:F,2,FALSE)</f>
        <v>ESG</v>
      </c>
      <c r="B6761" t="s">
        <v>3450</v>
      </c>
      <c r="C6761" s="53" t="s">
        <v>2762</v>
      </c>
      <c r="D6761" s="59" t="s">
        <v>3328</v>
      </c>
      <c r="E6761" s="59" t="s">
        <v>10177</v>
      </c>
      <c r="F6761" t="s">
        <v>2261</v>
      </c>
      <c r="G6761" t="s">
        <v>2260</v>
      </c>
      <c r="H6761" t="s">
        <v>2262</v>
      </c>
      <c r="I6761" s="52">
        <v>45597</v>
      </c>
      <c r="J6761" t="s">
        <v>2457</v>
      </c>
      <c r="K6761">
        <v>491</v>
      </c>
      <c r="L6761" s="73">
        <v>71.668774120221897</v>
      </c>
      <c r="M6761">
        <v>491</v>
      </c>
      <c r="N6761">
        <v>1</v>
      </c>
      <c r="O6761" s="73">
        <v>78.208589194509997</v>
      </c>
      <c r="P6761">
        <v>491</v>
      </c>
      <c r="Q6761">
        <v>1</v>
      </c>
      <c r="R6761">
        <v>490</v>
      </c>
      <c r="S6761">
        <v>0.99957577598368796</v>
      </c>
      <c r="T6761">
        <v>39.213584051091601</v>
      </c>
      <c r="U6761">
        <v>0.79500222904130602</v>
      </c>
      <c r="V6761">
        <v>413</v>
      </c>
      <c r="W6761">
        <v>9.47185973333452E-2</v>
      </c>
      <c r="X6761">
        <v>76</v>
      </c>
      <c r="Y6761">
        <v>490</v>
      </c>
      <c r="Z6761">
        <v>0.99957577598368796</v>
      </c>
      <c r="AA6761">
        <v>79.933190408103897</v>
      </c>
      <c r="AB6761">
        <v>394</v>
      </c>
      <c r="AC6761">
        <v>0.91851203980032603</v>
      </c>
      <c r="AD6761">
        <v>96</v>
      </c>
      <c r="AE6761">
        <v>8.1063736183361296E-2</v>
      </c>
      <c r="AF6761">
        <v>1</v>
      </c>
      <c r="AG6761">
        <v>4.24224016311758E-4</v>
      </c>
      <c r="AH6761">
        <v>5.8930098921469503E-3</v>
      </c>
      <c r="AI6761">
        <v>26</v>
      </c>
      <c r="AJ6761" s="73">
        <v>70.810196896466906</v>
      </c>
      <c r="AK6761">
        <v>491</v>
      </c>
      <c r="AL6761">
        <v>1</v>
      </c>
      <c r="AM6761">
        <v>0</v>
      </c>
      <c r="AN6761">
        <v>0</v>
      </c>
      <c r="AO6761">
        <v>0</v>
      </c>
      <c r="AP6761">
        <v>0</v>
      </c>
      <c r="AQ6761">
        <v>491</v>
      </c>
      <c r="AR6761">
        <v>0.999999999999999</v>
      </c>
      <c r="AS6761">
        <v>5.3595781833750402E-3</v>
      </c>
      <c r="AT6761">
        <v>1</v>
      </c>
      <c r="AU6761">
        <v>1.0573447031167801E-2</v>
      </c>
      <c r="AV6761">
        <v>1</v>
      </c>
      <c r="AW6761">
        <v>491</v>
      </c>
      <c r="AX6761">
        <v>1</v>
      </c>
      <c r="AY6761" s="73">
        <v>64.498395697976903</v>
      </c>
      <c r="AZ6761">
        <v>491</v>
      </c>
      <c r="BA6761">
        <v>1</v>
      </c>
      <c r="BB6761">
        <v>489</v>
      </c>
      <c r="BC6761">
        <v>0.96868894215095003</v>
      </c>
      <c r="BD6761">
        <v>2</v>
      </c>
      <c r="BE6761">
        <v>3.1311057849049702E-2</v>
      </c>
      <c r="BF6761">
        <v>71.668774120221897</v>
      </c>
      <c r="BG6761">
        <v>78.208589194509997</v>
      </c>
      <c r="BH6761">
        <v>64.498395697976903</v>
      </c>
      <c r="BI6761">
        <v>70.810196896466906</v>
      </c>
    </row>
    <row r="6762" spans="1:61" x14ac:dyDescent="0.25">
      <c r="A6762" s="10" t="str">
        <f>VLOOKUP(D6762,'Index-Relations'!E:F,2,FALSE)</f>
        <v>ESG</v>
      </c>
      <c r="B6762" t="s">
        <v>3450</v>
      </c>
      <c r="C6762" s="53" t="s">
        <v>2763</v>
      </c>
      <c r="D6762" s="59" t="s">
        <v>3328</v>
      </c>
      <c r="E6762" s="59" t="s">
        <v>10178</v>
      </c>
      <c r="F6762" t="s">
        <v>2261</v>
      </c>
      <c r="G6762" t="s">
        <v>2260</v>
      </c>
      <c r="H6762" t="s">
        <v>2262</v>
      </c>
      <c r="I6762" s="52">
        <v>45566</v>
      </c>
      <c r="J6762" t="s">
        <v>2457</v>
      </c>
      <c r="K6762">
        <v>491</v>
      </c>
      <c r="L6762" s="73">
        <v>71.775572304026994</v>
      </c>
      <c r="M6762">
        <v>491</v>
      </c>
      <c r="N6762">
        <v>1</v>
      </c>
      <c r="O6762" s="73">
        <v>78.107142211837001</v>
      </c>
      <c r="P6762">
        <v>491</v>
      </c>
      <c r="Q6762">
        <v>1</v>
      </c>
      <c r="R6762">
        <v>490</v>
      </c>
      <c r="S6762">
        <v>0.99958008648507202</v>
      </c>
      <c r="T6762">
        <v>39.396682762470597</v>
      </c>
      <c r="U6762">
        <v>0.79587166443930202</v>
      </c>
      <c r="V6762">
        <v>412</v>
      </c>
      <c r="W6762">
        <v>9.63922992387031E-2</v>
      </c>
      <c r="X6762">
        <v>76</v>
      </c>
      <c r="Y6762">
        <v>490</v>
      </c>
      <c r="Z6762">
        <v>0.99958008648507302</v>
      </c>
      <c r="AA6762">
        <v>79.877924974017105</v>
      </c>
      <c r="AB6762">
        <v>389</v>
      </c>
      <c r="AC6762">
        <v>0.91641987146096504</v>
      </c>
      <c r="AD6762">
        <v>100</v>
      </c>
      <c r="AE6762">
        <v>8.2951168207030093E-2</v>
      </c>
      <c r="AF6762">
        <v>2</v>
      </c>
      <c r="AG6762">
        <v>6.2896033200406098E-4</v>
      </c>
      <c r="AH6762">
        <v>5.6989362523652701E-3</v>
      </c>
      <c r="AI6762">
        <v>25</v>
      </c>
      <c r="AJ6762" s="73">
        <v>70.954638542059001</v>
      </c>
      <c r="AK6762">
        <v>491</v>
      </c>
      <c r="AL6762">
        <v>1</v>
      </c>
      <c r="AM6762">
        <v>0</v>
      </c>
      <c r="AN6762">
        <v>0</v>
      </c>
      <c r="AO6762">
        <v>0</v>
      </c>
      <c r="AP6762">
        <v>0</v>
      </c>
      <c r="AQ6762">
        <v>491</v>
      </c>
      <c r="AR6762">
        <v>1</v>
      </c>
      <c r="AS6762">
        <v>5.88363760196746E-3</v>
      </c>
      <c r="AT6762">
        <v>1</v>
      </c>
      <c r="AU6762">
        <v>1.0526459496243401E-2</v>
      </c>
      <c r="AV6762">
        <v>1</v>
      </c>
      <c r="AW6762">
        <v>491</v>
      </c>
      <c r="AX6762">
        <v>0.999999999999999</v>
      </c>
      <c r="AY6762" s="73">
        <v>64.678707491623996</v>
      </c>
      <c r="AZ6762">
        <v>491</v>
      </c>
      <c r="BA6762">
        <v>1</v>
      </c>
      <c r="BB6762">
        <v>489</v>
      </c>
      <c r="BC6762">
        <v>0.96971765272920196</v>
      </c>
      <c r="BD6762">
        <v>2</v>
      </c>
      <c r="BE6762">
        <v>3.0282347270797601E-2</v>
      </c>
      <c r="BF6762">
        <v>71.775572304026994</v>
      </c>
      <c r="BG6762">
        <v>78.107142211837001</v>
      </c>
      <c r="BH6762">
        <v>64.678707491623996</v>
      </c>
      <c r="BI6762">
        <v>70.954638542059001</v>
      </c>
    </row>
    <row r="6763" spans="1:61" x14ac:dyDescent="0.25">
      <c r="A6763" s="10" t="str">
        <f>VLOOKUP(D6763,'Index-Relations'!E:F,2,FALSE)</f>
        <v>ESG</v>
      </c>
      <c r="B6763" t="s">
        <v>3450</v>
      </c>
      <c r="C6763" s="53" t="s">
        <v>2764</v>
      </c>
      <c r="D6763" s="59" t="s">
        <v>3328</v>
      </c>
      <c r="E6763" s="59" t="s">
        <v>10179</v>
      </c>
      <c r="F6763" t="s">
        <v>2261</v>
      </c>
      <c r="G6763" t="s">
        <v>2260</v>
      </c>
      <c r="H6763" t="s">
        <v>2262</v>
      </c>
      <c r="I6763" s="52">
        <v>45537</v>
      </c>
      <c r="J6763" t="s">
        <v>2457</v>
      </c>
      <c r="K6763">
        <v>491</v>
      </c>
      <c r="L6763" s="73">
        <v>71.651827430430004</v>
      </c>
      <c r="M6763">
        <v>491</v>
      </c>
      <c r="N6763">
        <v>1</v>
      </c>
      <c r="O6763" s="73">
        <v>78.113003761022</v>
      </c>
      <c r="P6763">
        <v>491</v>
      </c>
      <c r="Q6763">
        <v>1</v>
      </c>
      <c r="R6763">
        <v>490</v>
      </c>
      <c r="S6763">
        <v>0.99953531418289798</v>
      </c>
      <c r="T6763">
        <v>39.322128182855302</v>
      </c>
      <c r="U6763">
        <v>0.81362315785789896</v>
      </c>
      <c r="V6763">
        <v>412</v>
      </c>
      <c r="W6763">
        <v>9.6733605182961299E-2</v>
      </c>
      <c r="X6763">
        <v>77</v>
      </c>
      <c r="Y6763">
        <v>490</v>
      </c>
      <c r="Z6763">
        <v>0.99953531418289898</v>
      </c>
      <c r="AA6763">
        <v>79.550845846859502</v>
      </c>
      <c r="AB6763">
        <v>405</v>
      </c>
      <c r="AC6763">
        <v>0.963636023283162</v>
      </c>
      <c r="AD6763">
        <v>102</v>
      </c>
      <c r="AE6763">
        <v>7.8780844659335297E-2</v>
      </c>
      <c r="AF6763">
        <v>-16</v>
      </c>
      <c r="AG6763">
        <v>0</v>
      </c>
      <c r="AH6763">
        <v>5.7994415803048396E-3</v>
      </c>
      <c r="AI6763">
        <v>25</v>
      </c>
      <c r="AJ6763" s="73">
        <v>70.881262331458004</v>
      </c>
      <c r="AK6763">
        <v>491</v>
      </c>
      <c r="AL6763">
        <v>1</v>
      </c>
      <c r="AM6763">
        <v>0</v>
      </c>
      <c r="AN6763">
        <v>0</v>
      </c>
      <c r="AO6763">
        <v>0</v>
      </c>
      <c r="AP6763">
        <v>0</v>
      </c>
      <c r="AQ6763">
        <v>491</v>
      </c>
      <c r="AR6763">
        <v>1</v>
      </c>
      <c r="AS6763">
        <v>5.2783659260455303E-3</v>
      </c>
      <c r="AT6763">
        <v>1</v>
      </c>
      <c r="AU6763">
        <v>1.03008261517691E-2</v>
      </c>
      <c r="AV6763">
        <v>1</v>
      </c>
      <c r="AW6763">
        <v>491</v>
      </c>
      <c r="AX6763">
        <v>0.999999999999999</v>
      </c>
      <c r="AY6763" s="73">
        <v>64.493006866782906</v>
      </c>
      <c r="AZ6763">
        <v>491</v>
      </c>
      <c r="BA6763">
        <v>1</v>
      </c>
      <c r="BB6763">
        <v>489</v>
      </c>
      <c r="BC6763">
        <v>0.96884872581048698</v>
      </c>
      <c r="BD6763">
        <v>2</v>
      </c>
      <c r="BE6763">
        <v>3.1151274189511999E-2</v>
      </c>
      <c r="BF6763">
        <v>71.651827430430004</v>
      </c>
      <c r="BG6763">
        <v>78.113003761022</v>
      </c>
      <c r="BH6763">
        <v>64.493006866782906</v>
      </c>
      <c r="BI6763">
        <v>70.881262331458004</v>
      </c>
    </row>
    <row r="6764" spans="1:61" x14ac:dyDescent="0.25">
      <c r="A6764" s="10" t="str">
        <f>VLOOKUP(D6764,'Index-Relations'!E:F,2,FALSE)</f>
        <v>ESG</v>
      </c>
      <c r="B6764" t="s">
        <v>3450</v>
      </c>
      <c r="C6764" s="53" t="s">
        <v>3350</v>
      </c>
      <c r="D6764" s="59" t="s">
        <v>3328</v>
      </c>
      <c r="E6764" s="59" t="s">
        <v>10180</v>
      </c>
      <c r="F6764" t="s">
        <v>2261</v>
      </c>
      <c r="G6764" t="s">
        <v>2260</v>
      </c>
      <c r="H6764" t="s">
        <v>2262</v>
      </c>
      <c r="I6764" s="52">
        <v>45505</v>
      </c>
      <c r="J6764" t="s">
        <v>2457</v>
      </c>
      <c r="K6764">
        <v>491</v>
      </c>
      <c r="L6764" s="73">
        <v>71.624833211482894</v>
      </c>
      <c r="M6764">
        <v>491</v>
      </c>
      <c r="N6764">
        <v>1</v>
      </c>
      <c r="O6764" s="73">
        <v>78.151232908428995</v>
      </c>
      <c r="P6764">
        <v>491</v>
      </c>
      <c r="Q6764">
        <v>1</v>
      </c>
      <c r="R6764">
        <v>490</v>
      </c>
      <c r="S6764">
        <v>0.99957116345059405</v>
      </c>
      <c r="T6764">
        <v>39.166843682915001</v>
      </c>
      <c r="U6764">
        <v>0.80036067989538595</v>
      </c>
      <c r="V6764">
        <v>412</v>
      </c>
      <c r="W6764">
        <v>9.8928821609069406E-2</v>
      </c>
      <c r="X6764">
        <v>77</v>
      </c>
      <c r="Y6764">
        <v>490</v>
      </c>
      <c r="Z6764">
        <v>0.99957116345059405</v>
      </c>
      <c r="AA6764">
        <v>81.348665172078498</v>
      </c>
      <c r="AB6764">
        <v>390</v>
      </c>
      <c r="AC6764">
        <v>0.92895840664821505</v>
      </c>
      <c r="AD6764">
        <v>99</v>
      </c>
      <c r="AE6764">
        <v>7.0381908261932205E-2</v>
      </c>
      <c r="AF6764">
        <v>2</v>
      </c>
      <c r="AG6764">
        <v>6.5968508985263198E-4</v>
      </c>
      <c r="AH6764">
        <v>5.5549842518343804E-3</v>
      </c>
      <c r="AI6764">
        <v>24</v>
      </c>
      <c r="AJ6764" s="73">
        <v>70.806717185670905</v>
      </c>
      <c r="AK6764">
        <v>491</v>
      </c>
      <c r="AL6764">
        <v>1</v>
      </c>
      <c r="AM6764">
        <v>0</v>
      </c>
      <c r="AN6764">
        <v>0</v>
      </c>
      <c r="AO6764">
        <v>0</v>
      </c>
      <c r="AP6764">
        <v>0</v>
      </c>
      <c r="AQ6764">
        <v>491</v>
      </c>
      <c r="AR6764">
        <v>1</v>
      </c>
      <c r="AS6764">
        <v>6.05488359163215E-3</v>
      </c>
      <c r="AT6764">
        <v>1</v>
      </c>
      <c r="AU6764">
        <v>1.0533624215730401E-2</v>
      </c>
      <c r="AV6764">
        <v>1</v>
      </c>
      <c r="AW6764">
        <v>491</v>
      </c>
      <c r="AX6764">
        <v>0.999999999999999</v>
      </c>
      <c r="AY6764" s="73">
        <v>64.494446768258001</v>
      </c>
      <c r="AZ6764">
        <v>491</v>
      </c>
      <c r="BA6764">
        <v>1</v>
      </c>
      <c r="BB6764">
        <v>489</v>
      </c>
      <c r="BC6764">
        <v>0.96772769877968901</v>
      </c>
      <c r="BD6764">
        <v>2</v>
      </c>
      <c r="BE6764">
        <v>3.2272301220310301E-2</v>
      </c>
      <c r="BF6764">
        <v>71.624833211482894</v>
      </c>
      <c r="BG6764">
        <v>78.151232908428995</v>
      </c>
      <c r="BH6764">
        <v>64.494446768258001</v>
      </c>
      <c r="BI6764">
        <v>70.806717185670905</v>
      </c>
    </row>
    <row r="6765" spans="1:61" x14ac:dyDescent="0.25">
      <c r="A6765" s="10" t="str">
        <f>VLOOKUP(D6765,'Index-Relations'!E:F,2,FALSE)</f>
        <v>ESG</v>
      </c>
      <c r="B6765" t="s">
        <v>3450</v>
      </c>
      <c r="C6765" s="53" t="s">
        <v>2765</v>
      </c>
      <c r="D6765" s="59" t="s">
        <v>3328</v>
      </c>
      <c r="E6765" s="59" t="s">
        <v>10181</v>
      </c>
      <c r="F6765" t="s">
        <v>2261</v>
      </c>
      <c r="G6765" t="s">
        <v>2260</v>
      </c>
      <c r="H6765" t="s">
        <v>2262</v>
      </c>
      <c r="I6765" s="52">
        <v>45474</v>
      </c>
      <c r="J6765" t="s">
        <v>2457</v>
      </c>
      <c r="K6765">
        <v>491</v>
      </c>
      <c r="L6765" s="73">
        <v>71.638622924093994</v>
      </c>
      <c r="M6765">
        <v>491</v>
      </c>
      <c r="N6765">
        <v>1</v>
      </c>
      <c r="O6765" s="73">
        <v>78.188727896250896</v>
      </c>
      <c r="P6765">
        <v>491</v>
      </c>
      <c r="Q6765">
        <v>1</v>
      </c>
      <c r="R6765">
        <v>490</v>
      </c>
      <c r="S6765">
        <v>0.99947147806237502</v>
      </c>
      <c r="T6765">
        <v>39.118701389012102</v>
      </c>
      <c r="U6765">
        <v>0.79904728457058405</v>
      </c>
      <c r="V6765">
        <v>411</v>
      </c>
      <c r="W6765">
        <v>9.5181964885430501E-2</v>
      </c>
      <c r="X6765">
        <v>78</v>
      </c>
      <c r="Y6765">
        <v>490</v>
      </c>
      <c r="Z6765">
        <v>0.99947147806237502</v>
      </c>
      <c r="AA6765">
        <v>84.885458161589298</v>
      </c>
      <c r="AB6765">
        <v>385</v>
      </c>
      <c r="AC6765">
        <v>0.93119678184519505</v>
      </c>
      <c r="AD6765">
        <v>104</v>
      </c>
      <c r="AE6765">
        <v>6.8045577568917007E-2</v>
      </c>
      <c r="AF6765">
        <v>2</v>
      </c>
      <c r="AG6765">
        <v>7.5764058588713402E-4</v>
      </c>
      <c r="AH6765">
        <v>4.7518223789374901E-3</v>
      </c>
      <c r="AI6765">
        <v>24</v>
      </c>
      <c r="AJ6765" s="73">
        <v>70.841617835909901</v>
      </c>
      <c r="AK6765">
        <v>491</v>
      </c>
      <c r="AL6765">
        <v>1</v>
      </c>
      <c r="AM6765">
        <v>0</v>
      </c>
      <c r="AN6765">
        <v>0</v>
      </c>
      <c r="AO6765">
        <v>0</v>
      </c>
      <c r="AP6765">
        <v>0</v>
      </c>
      <c r="AQ6765">
        <v>491</v>
      </c>
      <c r="AR6765">
        <v>1</v>
      </c>
      <c r="AS6765">
        <v>6.1582510998578303E-3</v>
      </c>
      <c r="AT6765">
        <v>1</v>
      </c>
      <c r="AU6765">
        <v>1.02872794178315E-2</v>
      </c>
      <c r="AV6765">
        <v>1</v>
      </c>
      <c r="AW6765">
        <v>491</v>
      </c>
      <c r="AX6765">
        <v>0.999999999999999</v>
      </c>
      <c r="AY6765" s="73">
        <v>64.426831611321006</v>
      </c>
      <c r="AZ6765">
        <v>491</v>
      </c>
      <c r="BA6765">
        <v>1</v>
      </c>
      <c r="BB6765">
        <v>489</v>
      </c>
      <c r="BC6765">
        <v>0.96416129772561798</v>
      </c>
      <c r="BD6765">
        <v>2</v>
      </c>
      <c r="BE6765">
        <v>3.5838702274381497E-2</v>
      </c>
      <c r="BF6765">
        <v>71.638622924093994</v>
      </c>
      <c r="BG6765">
        <v>78.188727896250896</v>
      </c>
      <c r="BH6765">
        <v>64.426831611321006</v>
      </c>
      <c r="BI6765">
        <v>70.841617835909901</v>
      </c>
    </row>
    <row r="6766" spans="1:61" x14ac:dyDescent="0.25">
      <c r="A6766" s="10" t="str">
        <f>VLOOKUP(D6766,'Index-Relations'!E:F,2,FALSE)</f>
        <v>ESG</v>
      </c>
      <c r="B6766" t="s">
        <v>3450</v>
      </c>
      <c r="C6766" s="53" t="s">
        <v>2766</v>
      </c>
      <c r="D6766" s="59" t="s">
        <v>3328</v>
      </c>
      <c r="E6766" s="59" t="s">
        <v>10182</v>
      </c>
      <c r="F6766" t="s">
        <v>2261</v>
      </c>
      <c r="G6766" t="s">
        <v>2260</v>
      </c>
      <c r="H6766" t="s">
        <v>2262</v>
      </c>
      <c r="I6766" s="52">
        <v>45446</v>
      </c>
      <c r="J6766" t="s">
        <v>2457</v>
      </c>
      <c r="K6766">
        <v>492</v>
      </c>
      <c r="L6766" s="73">
        <v>71.430642162138</v>
      </c>
      <c r="M6766">
        <v>492</v>
      </c>
      <c r="N6766">
        <v>1</v>
      </c>
      <c r="O6766" s="73">
        <v>78.020761668362894</v>
      </c>
      <c r="P6766">
        <v>492</v>
      </c>
      <c r="Q6766">
        <v>1</v>
      </c>
      <c r="R6766">
        <v>491</v>
      </c>
      <c r="S6766">
        <v>0.99936086774894795</v>
      </c>
      <c r="T6766">
        <v>39.279338096114699</v>
      </c>
      <c r="U6766">
        <v>0.79772244667726999</v>
      </c>
      <c r="V6766">
        <v>413</v>
      </c>
      <c r="W6766">
        <v>9.3707949527357198E-2</v>
      </c>
      <c r="X6766">
        <v>78</v>
      </c>
      <c r="Y6766">
        <v>491</v>
      </c>
      <c r="Z6766">
        <v>0.99936086774894695</v>
      </c>
      <c r="AA6766">
        <v>84.965100334668705</v>
      </c>
      <c r="AB6766">
        <v>385</v>
      </c>
      <c r="AC6766">
        <v>0.931259094511524</v>
      </c>
      <c r="AD6766">
        <v>105</v>
      </c>
      <c r="AE6766">
        <v>6.7860389269637805E-2</v>
      </c>
      <c r="AF6766">
        <v>2</v>
      </c>
      <c r="AG6766">
        <v>8.8051621883816701E-4</v>
      </c>
      <c r="AH6766">
        <v>5.0362829068326797E-3</v>
      </c>
      <c r="AI6766">
        <v>24</v>
      </c>
      <c r="AJ6766" s="73">
        <v>70.640705393551997</v>
      </c>
      <c r="AK6766">
        <v>492</v>
      </c>
      <c r="AL6766">
        <v>1</v>
      </c>
      <c r="AM6766">
        <v>0</v>
      </c>
      <c r="AN6766">
        <v>0</v>
      </c>
      <c r="AO6766">
        <v>0</v>
      </c>
      <c r="AP6766">
        <v>0</v>
      </c>
      <c r="AQ6766">
        <v>492</v>
      </c>
      <c r="AR6766">
        <v>1</v>
      </c>
      <c r="AS6766">
        <v>6.3714022842732004E-3</v>
      </c>
      <c r="AT6766">
        <v>1</v>
      </c>
      <c r="AU6766">
        <v>1.0624823204742E-2</v>
      </c>
      <c r="AV6766">
        <v>1</v>
      </c>
      <c r="AW6766">
        <v>492</v>
      </c>
      <c r="AX6766">
        <v>1</v>
      </c>
      <c r="AY6766" s="73">
        <v>64.131609009509006</v>
      </c>
      <c r="AZ6766">
        <v>492</v>
      </c>
      <c r="BA6766">
        <v>1</v>
      </c>
      <c r="BB6766">
        <v>490</v>
      </c>
      <c r="BC6766">
        <v>0.96140121808297696</v>
      </c>
      <c r="BD6766">
        <v>2</v>
      </c>
      <c r="BE6766">
        <v>3.8598781917021999E-2</v>
      </c>
      <c r="BF6766">
        <v>71.430642162138</v>
      </c>
      <c r="BG6766">
        <v>78.020761668362894</v>
      </c>
      <c r="BH6766">
        <v>64.131609009509006</v>
      </c>
      <c r="BI6766">
        <v>70.640705393551997</v>
      </c>
    </row>
    <row r="6767" spans="1:61" x14ac:dyDescent="0.25">
      <c r="A6767" s="10" t="str">
        <f>VLOOKUP(D6767,'Index-Relations'!E:F,2,FALSE)</f>
        <v>ESG</v>
      </c>
      <c r="B6767" t="s">
        <v>3450</v>
      </c>
      <c r="C6767" s="53" t="s">
        <v>2767</v>
      </c>
      <c r="D6767" s="59" t="s">
        <v>3328</v>
      </c>
      <c r="E6767" s="59" t="s">
        <v>10183</v>
      </c>
      <c r="F6767" t="s">
        <v>2261</v>
      </c>
      <c r="G6767" t="s">
        <v>2260</v>
      </c>
      <c r="H6767" t="s">
        <v>2262</v>
      </c>
      <c r="I6767" s="52">
        <v>45413</v>
      </c>
      <c r="J6767" t="s">
        <v>2457</v>
      </c>
      <c r="K6767">
        <v>492</v>
      </c>
      <c r="L6767" s="73">
        <v>71.153043850863895</v>
      </c>
      <c r="M6767">
        <v>492</v>
      </c>
      <c r="N6767">
        <v>1</v>
      </c>
      <c r="O6767" s="73">
        <v>77.380553986750996</v>
      </c>
      <c r="P6767">
        <v>492</v>
      </c>
      <c r="Q6767">
        <v>1</v>
      </c>
      <c r="R6767">
        <v>491</v>
      </c>
      <c r="S6767">
        <v>0.99952125027708205</v>
      </c>
      <c r="T6767">
        <v>39.515650342189502</v>
      </c>
      <c r="U6767">
        <v>0.75260847680013399</v>
      </c>
      <c r="V6767">
        <v>414</v>
      </c>
      <c r="W6767">
        <v>8.5960445659600204E-2</v>
      </c>
      <c r="X6767">
        <v>77</v>
      </c>
      <c r="Y6767">
        <v>491</v>
      </c>
      <c r="Z6767">
        <v>0.99952125027708205</v>
      </c>
      <c r="AA6767">
        <v>83.388915852255195</v>
      </c>
      <c r="AB6767">
        <v>384</v>
      </c>
      <c r="AC6767">
        <v>0.92817687906729696</v>
      </c>
      <c r="AD6767">
        <v>106</v>
      </c>
      <c r="AE6767">
        <v>7.1141900968386199E-2</v>
      </c>
      <c r="AF6767">
        <v>2</v>
      </c>
      <c r="AG6767">
        <v>6.8121996431649802E-4</v>
      </c>
      <c r="AH6767">
        <v>3.5978548165378102E-3</v>
      </c>
      <c r="AI6767">
        <v>24</v>
      </c>
      <c r="AJ6767" s="73">
        <v>70.552811414211007</v>
      </c>
      <c r="AK6767">
        <v>492</v>
      </c>
      <c r="AL6767">
        <v>1</v>
      </c>
      <c r="AM6767">
        <v>0</v>
      </c>
      <c r="AN6767">
        <v>0</v>
      </c>
      <c r="AO6767">
        <v>0</v>
      </c>
      <c r="AP6767">
        <v>0</v>
      </c>
      <c r="AQ6767">
        <v>492</v>
      </c>
      <c r="AR6767">
        <v>1</v>
      </c>
      <c r="AS6767">
        <v>9.0167509078341104E-3</v>
      </c>
      <c r="AT6767">
        <v>1</v>
      </c>
      <c r="AU6767">
        <v>8.9614757388327606E-3</v>
      </c>
      <c r="AV6767">
        <v>2</v>
      </c>
      <c r="AW6767">
        <v>492</v>
      </c>
      <c r="AX6767">
        <v>0.999999999999999</v>
      </c>
      <c r="AY6767" s="73">
        <v>63.670062121450002</v>
      </c>
      <c r="AZ6767">
        <v>492</v>
      </c>
      <c r="BA6767">
        <v>1</v>
      </c>
      <c r="BB6767">
        <v>490</v>
      </c>
      <c r="BC6767">
        <v>0.95272426169366198</v>
      </c>
      <c r="BD6767">
        <v>2</v>
      </c>
      <c r="BE6767">
        <v>4.7275738306337599E-2</v>
      </c>
      <c r="BF6767">
        <v>71.153043850863895</v>
      </c>
      <c r="BG6767">
        <v>77.380553986750996</v>
      </c>
      <c r="BH6767">
        <v>63.670062121450002</v>
      </c>
      <c r="BI6767">
        <v>70.552811414211007</v>
      </c>
    </row>
    <row r="6768" spans="1:61" x14ac:dyDescent="0.25">
      <c r="A6768" s="10" t="str">
        <f>VLOOKUP(D6768,'Index-Relations'!E:F,2,FALSE)</f>
        <v>ESG</v>
      </c>
      <c r="B6768" t="s">
        <v>3450</v>
      </c>
      <c r="C6768" s="53" t="s">
        <v>2768</v>
      </c>
      <c r="D6768" s="59" t="s">
        <v>3328</v>
      </c>
      <c r="E6768" s="59" t="s">
        <v>10184</v>
      </c>
      <c r="F6768" t="s">
        <v>2261</v>
      </c>
      <c r="G6768" t="s">
        <v>2260</v>
      </c>
      <c r="H6768" t="s">
        <v>2262</v>
      </c>
      <c r="I6768" s="52">
        <v>45383</v>
      </c>
      <c r="J6768" t="s">
        <v>2457</v>
      </c>
      <c r="K6768">
        <v>493</v>
      </c>
      <c r="L6768">
        <v>76.121738645931302</v>
      </c>
      <c r="M6768">
        <v>493</v>
      </c>
      <c r="N6768">
        <v>1</v>
      </c>
      <c r="O6768">
        <v>81.013363039503901</v>
      </c>
      <c r="P6768">
        <v>493</v>
      </c>
      <c r="Q6768">
        <v>1</v>
      </c>
      <c r="R6768">
        <v>492</v>
      </c>
      <c r="S6768">
        <v>0.99957062292169596</v>
      </c>
      <c r="T6768">
        <v>39.293195006414898</v>
      </c>
      <c r="U6768">
        <v>0.75363377832846001</v>
      </c>
      <c r="V6768">
        <v>414</v>
      </c>
      <c r="W6768">
        <v>8.5169403698767507E-2</v>
      </c>
      <c r="X6768">
        <v>77</v>
      </c>
      <c r="Y6768">
        <v>492</v>
      </c>
      <c r="Z6768">
        <v>0.99957062292169696</v>
      </c>
      <c r="AA6768">
        <v>81.129095572034203</v>
      </c>
      <c r="AB6768">
        <v>382</v>
      </c>
      <c r="AC6768">
        <v>0.92575758260076402</v>
      </c>
      <c r="AD6768">
        <v>109</v>
      </c>
      <c r="AE6768">
        <v>7.3605522179302302E-2</v>
      </c>
      <c r="AF6768">
        <v>2</v>
      </c>
      <c r="AG6768">
        <v>6.3689521993366596E-4</v>
      </c>
      <c r="AH6768">
        <v>3.52797235034066E-3</v>
      </c>
      <c r="AI6768">
        <v>24</v>
      </c>
      <c r="AJ6768">
        <v>74.922092741388695</v>
      </c>
      <c r="AK6768">
        <v>493</v>
      </c>
      <c r="AL6768">
        <v>1</v>
      </c>
      <c r="AM6768">
        <v>0</v>
      </c>
      <c r="AN6768">
        <v>0</v>
      </c>
      <c r="AO6768">
        <v>0</v>
      </c>
      <c r="AP6768">
        <v>0</v>
      </c>
      <c r="AQ6768">
        <v>493</v>
      </c>
      <c r="AR6768">
        <v>0.999999999999999</v>
      </c>
      <c r="AS6768">
        <v>8.4759381286575192E-3</v>
      </c>
      <c r="AT6768">
        <v>1</v>
      </c>
      <c r="AU6768">
        <v>8.5174339825441793E-3</v>
      </c>
      <c r="AV6768">
        <v>2</v>
      </c>
      <c r="AW6768">
        <v>493</v>
      </c>
      <c r="AX6768">
        <v>1</v>
      </c>
      <c r="AY6768">
        <v>68.879993879852805</v>
      </c>
      <c r="AZ6768">
        <v>493</v>
      </c>
      <c r="BA6768">
        <v>1</v>
      </c>
      <c r="BB6768">
        <v>491</v>
      </c>
      <c r="BC6768">
        <v>0.95109755319336298</v>
      </c>
      <c r="BD6768">
        <v>2</v>
      </c>
      <c r="BE6768">
        <v>4.8902446806636503E-2</v>
      </c>
      <c r="BF6768">
        <v>71.050662228396902</v>
      </c>
      <c r="BG6768">
        <v>77.375156236044006</v>
      </c>
      <c r="BH6768">
        <v>63.578009506171</v>
      </c>
      <c r="BI6768">
        <v>70.327784882188993</v>
      </c>
    </row>
    <row r="6769" spans="1:61" x14ac:dyDescent="0.25">
      <c r="A6769" s="10" t="str">
        <f>VLOOKUP(D6769,'Index-Relations'!E:F,2,FALSE)</f>
        <v>ESG</v>
      </c>
      <c r="B6769" t="s">
        <v>3450</v>
      </c>
      <c r="C6769" s="53" t="s">
        <v>2769</v>
      </c>
      <c r="D6769" s="59" t="s">
        <v>3328</v>
      </c>
      <c r="E6769" s="59" t="s">
        <v>10185</v>
      </c>
      <c r="F6769" t="s">
        <v>2261</v>
      </c>
      <c r="G6769" t="s">
        <v>2260</v>
      </c>
      <c r="H6769" t="s">
        <v>2262</v>
      </c>
      <c r="I6769" s="52">
        <v>45352</v>
      </c>
      <c r="J6769" t="s">
        <v>2457</v>
      </c>
      <c r="K6769">
        <v>496</v>
      </c>
      <c r="L6769">
        <v>76.897494624276007</v>
      </c>
      <c r="M6769">
        <v>496</v>
      </c>
      <c r="N6769">
        <v>1</v>
      </c>
      <c r="O6769">
        <v>81.264144060672805</v>
      </c>
      <c r="P6769">
        <v>496</v>
      </c>
      <c r="Q6769">
        <v>1</v>
      </c>
      <c r="R6769">
        <v>495</v>
      </c>
      <c r="S6769">
        <v>0.99959936183405995</v>
      </c>
      <c r="T6769">
        <v>39.385831993276298</v>
      </c>
      <c r="U6769">
        <v>0.77426878863432402</v>
      </c>
      <c r="V6769">
        <v>411</v>
      </c>
      <c r="W6769">
        <v>6.06834854523488E-2</v>
      </c>
      <c r="X6769">
        <v>64</v>
      </c>
      <c r="Y6769">
        <v>495</v>
      </c>
      <c r="Z6769">
        <v>0.99959936183405895</v>
      </c>
      <c r="AA6769">
        <v>84.470588106231105</v>
      </c>
      <c r="AB6769">
        <v>382</v>
      </c>
      <c r="AC6769">
        <v>0.92367903810513496</v>
      </c>
      <c r="AD6769">
        <v>112</v>
      </c>
      <c r="AE6769">
        <v>7.5692561818013607E-2</v>
      </c>
      <c r="AF6769">
        <v>2</v>
      </c>
      <c r="AG6769">
        <v>6.28400076850971E-4</v>
      </c>
      <c r="AH6769">
        <v>3.0727805741656402E-3</v>
      </c>
      <c r="AI6769">
        <v>17</v>
      </c>
      <c r="AJ6769">
        <v>75.284669688784703</v>
      </c>
      <c r="AK6769">
        <v>496</v>
      </c>
      <c r="AL6769">
        <v>1</v>
      </c>
      <c r="AM6769">
        <v>0</v>
      </c>
      <c r="AN6769">
        <v>0</v>
      </c>
      <c r="AO6769">
        <v>0</v>
      </c>
      <c r="AP6769">
        <v>0</v>
      </c>
      <c r="AQ6769">
        <v>496</v>
      </c>
      <c r="AR6769">
        <v>1</v>
      </c>
      <c r="AS6769">
        <v>8.9895090140390196E-3</v>
      </c>
      <c r="AT6769">
        <v>1</v>
      </c>
      <c r="AU6769">
        <v>8.4553712542407393E-3</v>
      </c>
      <c r="AV6769">
        <v>2</v>
      </c>
      <c r="AW6769">
        <v>496</v>
      </c>
      <c r="AX6769">
        <v>0.999999999999999</v>
      </c>
      <c r="AY6769">
        <v>70.601591958866294</v>
      </c>
      <c r="AZ6769">
        <v>496</v>
      </c>
      <c r="BA6769">
        <v>1</v>
      </c>
      <c r="BB6769">
        <v>494</v>
      </c>
      <c r="BC6769">
        <v>0.95181579363633795</v>
      </c>
      <c r="BD6769">
        <v>2</v>
      </c>
      <c r="BE6769">
        <v>4.8184206363661497E-2</v>
      </c>
      <c r="BF6769">
        <v>71.890733536037999</v>
      </c>
      <c r="BG6769">
        <v>77.658080799358999</v>
      </c>
      <c r="BH6769">
        <v>65.130603290756</v>
      </c>
      <c r="BI6769">
        <v>70.660062644755996</v>
      </c>
    </row>
    <row r="6770" spans="1:61" x14ac:dyDescent="0.25">
      <c r="A6770" s="10" t="str">
        <f>VLOOKUP(D6770,'Index-Relations'!E:F,2,FALSE)</f>
        <v>ESG</v>
      </c>
      <c r="B6770" t="s">
        <v>3450</v>
      </c>
      <c r="C6770" s="53" t="s">
        <v>2770</v>
      </c>
      <c r="D6770" s="59" t="s">
        <v>3328</v>
      </c>
      <c r="E6770" s="59" t="s">
        <v>10186</v>
      </c>
      <c r="F6770" t="s">
        <v>2261</v>
      </c>
      <c r="G6770" t="s">
        <v>2260</v>
      </c>
      <c r="H6770" t="s">
        <v>2262</v>
      </c>
      <c r="I6770" s="52">
        <v>45323</v>
      </c>
      <c r="J6770" t="s">
        <v>2457</v>
      </c>
      <c r="K6770">
        <v>496</v>
      </c>
      <c r="L6770">
        <v>76.712912103295494</v>
      </c>
      <c r="M6770">
        <v>496</v>
      </c>
      <c r="N6770">
        <v>1</v>
      </c>
      <c r="O6770">
        <v>80.510003658156407</v>
      </c>
      <c r="P6770">
        <v>496</v>
      </c>
      <c r="Q6770">
        <v>1</v>
      </c>
      <c r="R6770">
        <v>495</v>
      </c>
      <c r="S6770">
        <v>0.999624696182839</v>
      </c>
      <c r="T6770">
        <v>39.635670794529197</v>
      </c>
      <c r="U6770">
        <v>0.76533324964913096</v>
      </c>
      <c r="V6770">
        <v>409</v>
      </c>
      <c r="W6770">
        <v>6.3469822296210204E-2</v>
      </c>
      <c r="X6770">
        <v>61</v>
      </c>
      <c r="Y6770">
        <v>495</v>
      </c>
      <c r="Z6770">
        <v>0.99962469618284</v>
      </c>
      <c r="AA6770">
        <v>77.427961926540306</v>
      </c>
      <c r="AB6770">
        <v>383</v>
      </c>
      <c r="AC6770">
        <v>0.92178257302400901</v>
      </c>
      <c r="AD6770">
        <v>111</v>
      </c>
      <c r="AE6770">
        <v>7.7601345768752203E-2</v>
      </c>
      <c r="AF6770">
        <v>2</v>
      </c>
      <c r="AG6770">
        <v>6.1608120723863303E-4</v>
      </c>
      <c r="AH6770">
        <v>3.1284692813649301E-3</v>
      </c>
      <c r="AI6770">
        <v>17</v>
      </c>
      <c r="AJ6770">
        <v>75.653250173434401</v>
      </c>
      <c r="AK6770">
        <v>496</v>
      </c>
      <c r="AL6770">
        <v>1</v>
      </c>
      <c r="AM6770">
        <v>0</v>
      </c>
      <c r="AN6770">
        <v>0</v>
      </c>
      <c r="AO6770">
        <v>0</v>
      </c>
      <c r="AP6770">
        <v>0</v>
      </c>
      <c r="AQ6770">
        <v>496</v>
      </c>
      <c r="AR6770">
        <v>1</v>
      </c>
      <c r="AS6770">
        <v>1.0636324207282799E-2</v>
      </c>
      <c r="AT6770">
        <v>1</v>
      </c>
      <c r="AU6770">
        <v>8.7711908585192608E-3</v>
      </c>
      <c r="AV6770">
        <v>2</v>
      </c>
      <c r="AW6770">
        <v>496</v>
      </c>
      <c r="AX6770">
        <v>0.999999999999999</v>
      </c>
      <c r="AY6770">
        <v>70.639228571116206</v>
      </c>
      <c r="AZ6770">
        <v>496</v>
      </c>
      <c r="BA6770">
        <v>1</v>
      </c>
      <c r="BB6770">
        <v>494</v>
      </c>
      <c r="BC6770">
        <v>0.95810355878583897</v>
      </c>
      <c r="BD6770">
        <v>2</v>
      </c>
      <c r="BE6770">
        <v>4.1896441214160397E-2</v>
      </c>
      <c r="BF6770">
        <v>71.579959441208999</v>
      </c>
      <c r="BG6770">
        <v>76.597164261674905</v>
      </c>
      <c r="BH6770">
        <v>65.183635404647006</v>
      </c>
      <c r="BI6770">
        <v>70.909250835546999</v>
      </c>
    </row>
    <row r="6771" spans="1:61" x14ac:dyDescent="0.25">
      <c r="A6771" s="10" t="str">
        <f>VLOOKUP(D6771,'Index-Relations'!E:F,2,FALSE)</f>
        <v>ESG</v>
      </c>
      <c r="B6771" t="s">
        <v>3450</v>
      </c>
      <c r="C6771" s="53" t="s">
        <v>2760</v>
      </c>
      <c r="D6771" s="59" t="s">
        <v>3329</v>
      </c>
      <c r="E6771" s="59" t="s">
        <v>10187</v>
      </c>
      <c r="F6771" t="s">
        <v>2265</v>
      </c>
      <c r="G6771" t="s">
        <v>2264</v>
      </c>
      <c r="H6771" t="s">
        <v>2266</v>
      </c>
      <c r="I6771" s="52">
        <v>45663</v>
      </c>
      <c r="J6771" t="s">
        <v>2457</v>
      </c>
      <c r="K6771">
        <v>497</v>
      </c>
      <c r="L6771" s="73">
        <v>74.028764026402897</v>
      </c>
      <c r="M6771">
        <v>495</v>
      </c>
      <c r="N6771">
        <v>0.99976693750745504</v>
      </c>
      <c r="O6771" s="73">
        <v>80.135563873357896</v>
      </c>
      <c r="P6771">
        <v>495</v>
      </c>
      <c r="Q6771">
        <v>0.99976693750745504</v>
      </c>
      <c r="R6771">
        <v>493</v>
      </c>
      <c r="S6771">
        <v>0.999231004679907</v>
      </c>
      <c r="T6771">
        <v>38.740918691686701</v>
      </c>
      <c r="U6771">
        <v>0.79807764740110798</v>
      </c>
      <c r="V6771">
        <v>416</v>
      </c>
      <c r="W6771">
        <v>9.83052012656878E-2</v>
      </c>
      <c r="X6771">
        <v>73</v>
      </c>
      <c r="Y6771">
        <v>495</v>
      </c>
      <c r="Z6771">
        <v>0.999444463114744</v>
      </c>
      <c r="AA6771">
        <v>75.172657324383096</v>
      </c>
      <c r="AB6771">
        <v>392</v>
      </c>
      <c r="AC6771">
        <v>0.92381490734348204</v>
      </c>
      <c r="AD6771">
        <v>103</v>
      </c>
      <c r="AE6771">
        <v>7.5629555771260903E-2</v>
      </c>
      <c r="AF6771">
        <v>2</v>
      </c>
      <c r="AG6771">
        <v>5.5553688525620995E-4</v>
      </c>
      <c r="AH6771">
        <v>6.0747727234079698E-3</v>
      </c>
      <c r="AI6771">
        <v>27</v>
      </c>
      <c r="AJ6771" s="73">
        <v>73.016106162999904</v>
      </c>
      <c r="AK6771">
        <v>495</v>
      </c>
      <c r="AL6771">
        <v>0.99976693750745504</v>
      </c>
      <c r="AM6771">
        <v>0</v>
      </c>
      <c r="AN6771">
        <v>0</v>
      </c>
      <c r="AO6771">
        <v>0</v>
      </c>
      <c r="AP6771">
        <v>0</v>
      </c>
      <c r="AQ6771">
        <v>497</v>
      </c>
      <c r="AR6771">
        <v>0.999999999999999</v>
      </c>
      <c r="AS6771">
        <v>6.3538612914129204E-3</v>
      </c>
      <c r="AT6771">
        <v>1</v>
      </c>
      <c r="AU6771">
        <v>1.16311736307697E-2</v>
      </c>
      <c r="AV6771">
        <v>1</v>
      </c>
      <c r="AW6771">
        <v>497</v>
      </c>
      <c r="AX6771">
        <v>1</v>
      </c>
      <c r="AY6771" s="73">
        <v>66.814676975256901</v>
      </c>
      <c r="AZ6771">
        <v>495</v>
      </c>
      <c r="BA6771">
        <v>0.99976693750745504</v>
      </c>
      <c r="BB6771">
        <v>495</v>
      </c>
      <c r="BC6771">
        <v>0.95982847580223796</v>
      </c>
      <c r="BD6771">
        <v>2</v>
      </c>
      <c r="BE6771">
        <v>4.0171524197761301E-2</v>
      </c>
      <c r="BF6771">
        <v>74.028764026402897</v>
      </c>
      <c r="BG6771">
        <v>80.135563873357896</v>
      </c>
      <c r="BH6771">
        <v>66.814676975256901</v>
      </c>
      <c r="BI6771">
        <v>73.016106162999904</v>
      </c>
    </row>
    <row r="6772" spans="1:61" x14ac:dyDescent="0.25">
      <c r="A6772" s="10" t="str">
        <f>VLOOKUP(D6772,'Index-Relations'!E:F,2,FALSE)</f>
        <v>ESG</v>
      </c>
      <c r="B6772" t="s">
        <v>3450</v>
      </c>
      <c r="C6772" s="53" t="s">
        <v>2761</v>
      </c>
      <c r="D6772" s="59" t="s">
        <v>3329</v>
      </c>
      <c r="E6772" s="59" t="s">
        <v>10188</v>
      </c>
      <c r="F6772" t="s">
        <v>2265</v>
      </c>
      <c r="G6772" t="s">
        <v>2264</v>
      </c>
      <c r="H6772" t="s">
        <v>2266</v>
      </c>
      <c r="I6772" s="52">
        <v>45628</v>
      </c>
      <c r="J6772" t="s">
        <v>2457</v>
      </c>
      <c r="K6772">
        <v>498</v>
      </c>
      <c r="L6772" s="73">
        <v>74.141693114285005</v>
      </c>
      <c r="M6772">
        <v>496</v>
      </c>
      <c r="N6772">
        <v>0.99974553521626197</v>
      </c>
      <c r="O6772" s="73">
        <v>80.116374976379007</v>
      </c>
      <c r="P6772">
        <v>496</v>
      </c>
      <c r="Q6772">
        <v>0.99974553521626197</v>
      </c>
      <c r="R6772">
        <v>494</v>
      </c>
      <c r="S6772">
        <v>0.99921271367170705</v>
      </c>
      <c r="T6772">
        <v>38.983357029356398</v>
      </c>
      <c r="U6772">
        <v>0.79830106637126497</v>
      </c>
      <c r="V6772">
        <v>416</v>
      </c>
      <c r="W6772">
        <v>9.9786143812411104E-2</v>
      </c>
      <c r="X6772">
        <v>75</v>
      </c>
      <c r="Y6772">
        <v>496</v>
      </c>
      <c r="Z6772">
        <v>0.99942865091522204</v>
      </c>
      <c r="AA6772">
        <v>74.525772391197194</v>
      </c>
      <c r="AB6772">
        <v>395</v>
      </c>
      <c r="AC6772">
        <v>0.92661280408162205</v>
      </c>
      <c r="AD6772">
        <v>101</v>
      </c>
      <c r="AE6772">
        <v>7.2815846833600303E-2</v>
      </c>
      <c r="AF6772">
        <v>2</v>
      </c>
      <c r="AG6772">
        <v>5.7134908477694802E-4</v>
      </c>
      <c r="AH6772">
        <v>5.9795143265741497E-3</v>
      </c>
      <c r="AI6772">
        <v>27</v>
      </c>
      <c r="AJ6772" s="73">
        <v>73.124090437579994</v>
      </c>
      <c r="AK6772">
        <v>496</v>
      </c>
      <c r="AL6772">
        <v>0.99974553521626197</v>
      </c>
      <c r="AM6772">
        <v>0</v>
      </c>
      <c r="AN6772">
        <v>0</v>
      </c>
      <c r="AO6772">
        <v>0</v>
      </c>
      <c r="AP6772">
        <v>0</v>
      </c>
      <c r="AQ6772">
        <v>498</v>
      </c>
      <c r="AR6772">
        <v>0.999999999999999</v>
      </c>
      <c r="AS6772">
        <v>6.3988793764151904E-3</v>
      </c>
      <c r="AT6772">
        <v>1</v>
      </c>
      <c r="AU6772">
        <v>1.2490854427954201E-2</v>
      </c>
      <c r="AV6772">
        <v>1</v>
      </c>
      <c r="AW6772">
        <v>498</v>
      </c>
      <c r="AX6772">
        <v>1</v>
      </c>
      <c r="AY6772" s="73">
        <v>67.096789278862005</v>
      </c>
      <c r="AZ6772">
        <v>496</v>
      </c>
      <c r="BA6772">
        <v>0.99974553521626197</v>
      </c>
      <c r="BB6772">
        <v>496</v>
      </c>
      <c r="BC6772">
        <v>0.96617307006967801</v>
      </c>
      <c r="BD6772">
        <v>2</v>
      </c>
      <c r="BE6772">
        <v>3.3826929930321797E-2</v>
      </c>
      <c r="BF6772">
        <v>74.141693114285005</v>
      </c>
      <c r="BG6772">
        <v>80.116374976379007</v>
      </c>
      <c r="BH6772">
        <v>67.096789278862005</v>
      </c>
      <c r="BI6772">
        <v>73.124090437579994</v>
      </c>
    </row>
    <row r="6773" spans="1:61" x14ac:dyDescent="0.25">
      <c r="A6773" s="10" t="str">
        <f>VLOOKUP(D6773,'Index-Relations'!E:F,2,FALSE)</f>
        <v>ESG</v>
      </c>
      <c r="B6773" t="s">
        <v>3450</v>
      </c>
      <c r="C6773" s="53" t="s">
        <v>2762</v>
      </c>
      <c r="D6773" s="59" t="s">
        <v>3329</v>
      </c>
      <c r="E6773" s="59" t="s">
        <v>10189</v>
      </c>
      <c r="F6773" t="s">
        <v>2265</v>
      </c>
      <c r="G6773" t="s">
        <v>2264</v>
      </c>
      <c r="H6773" t="s">
        <v>2266</v>
      </c>
      <c r="I6773" s="52">
        <v>45597</v>
      </c>
      <c r="J6773" t="s">
        <v>2457</v>
      </c>
      <c r="K6773">
        <v>491</v>
      </c>
      <c r="L6773" s="73">
        <v>74.622127997028002</v>
      </c>
      <c r="M6773">
        <v>491</v>
      </c>
      <c r="N6773">
        <v>1</v>
      </c>
      <c r="O6773" s="73">
        <v>80.515628887947997</v>
      </c>
      <c r="P6773">
        <v>491</v>
      </c>
      <c r="Q6773">
        <v>1</v>
      </c>
      <c r="R6773">
        <v>490</v>
      </c>
      <c r="S6773">
        <v>0.99967277973896995</v>
      </c>
      <c r="T6773">
        <v>38.9678960545614</v>
      </c>
      <c r="U6773">
        <v>0.79736618596350906</v>
      </c>
      <c r="V6773">
        <v>413</v>
      </c>
      <c r="W6773">
        <v>0.100568478633154</v>
      </c>
      <c r="X6773">
        <v>76</v>
      </c>
      <c r="Y6773">
        <v>490</v>
      </c>
      <c r="Z6773">
        <v>0.99967277973896895</v>
      </c>
      <c r="AA6773">
        <v>79.9079499856187</v>
      </c>
      <c r="AB6773">
        <v>394</v>
      </c>
      <c r="AC6773">
        <v>0.92978694089050895</v>
      </c>
      <c r="AD6773">
        <v>96</v>
      </c>
      <c r="AE6773">
        <v>6.9885838848460793E-2</v>
      </c>
      <c r="AF6773">
        <v>1</v>
      </c>
      <c r="AG6773">
        <v>3.2722026102931202E-4</v>
      </c>
      <c r="AH6773">
        <v>5.9512770795554001E-3</v>
      </c>
      <c r="AI6773">
        <v>26</v>
      </c>
      <c r="AJ6773" s="73">
        <v>73.569574211428005</v>
      </c>
      <c r="AK6773">
        <v>491</v>
      </c>
      <c r="AL6773">
        <v>1</v>
      </c>
      <c r="AM6773">
        <v>0</v>
      </c>
      <c r="AN6773">
        <v>0</v>
      </c>
      <c r="AO6773">
        <v>0</v>
      </c>
      <c r="AP6773">
        <v>0</v>
      </c>
      <c r="AQ6773">
        <v>491</v>
      </c>
      <c r="AR6773">
        <v>1</v>
      </c>
      <c r="AS6773">
        <v>5.1584830807716898E-3</v>
      </c>
      <c r="AT6773">
        <v>1</v>
      </c>
      <c r="AU6773">
        <v>1.20892583769114E-2</v>
      </c>
      <c r="AV6773">
        <v>1</v>
      </c>
      <c r="AW6773">
        <v>491</v>
      </c>
      <c r="AX6773">
        <v>0.999999999999999</v>
      </c>
      <c r="AY6773" s="73">
        <v>67.817590545578895</v>
      </c>
      <c r="AZ6773">
        <v>491</v>
      </c>
      <c r="BA6773">
        <v>1</v>
      </c>
      <c r="BB6773">
        <v>489</v>
      </c>
      <c r="BC6773">
        <v>0.97117373940072904</v>
      </c>
      <c r="BD6773">
        <v>2</v>
      </c>
      <c r="BE6773">
        <v>2.8826260599270001E-2</v>
      </c>
      <c r="BF6773">
        <v>74.622127997028002</v>
      </c>
      <c r="BG6773">
        <v>80.515628887947997</v>
      </c>
      <c r="BH6773">
        <v>67.817590545578895</v>
      </c>
      <c r="BI6773">
        <v>73.569574211428005</v>
      </c>
    </row>
    <row r="6774" spans="1:61" x14ac:dyDescent="0.25">
      <c r="A6774" s="10" t="str">
        <f>VLOOKUP(D6774,'Index-Relations'!E:F,2,FALSE)</f>
        <v>ESG</v>
      </c>
      <c r="B6774" t="s">
        <v>3450</v>
      </c>
      <c r="C6774" s="53" t="s">
        <v>2763</v>
      </c>
      <c r="D6774" s="59" t="s">
        <v>3329</v>
      </c>
      <c r="E6774" s="59" t="s">
        <v>10190</v>
      </c>
      <c r="F6774" t="s">
        <v>2265</v>
      </c>
      <c r="G6774" t="s">
        <v>2264</v>
      </c>
      <c r="H6774" t="s">
        <v>2266</v>
      </c>
      <c r="I6774" s="52">
        <v>45566</v>
      </c>
      <c r="J6774" t="s">
        <v>2457</v>
      </c>
      <c r="K6774">
        <v>491</v>
      </c>
      <c r="L6774" s="73">
        <v>74.777817111548998</v>
      </c>
      <c r="M6774">
        <v>491</v>
      </c>
      <c r="N6774">
        <v>1</v>
      </c>
      <c r="O6774" s="73">
        <v>80.457394621945895</v>
      </c>
      <c r="P6774">
        <v>491</v>
      </c>
      <c r="Q6774">
        <v>1</v>
      </c>
      <c r="R6774">
        <v>490</v>
      </c>
      <c r="S6774">
        <v>0.99967613596270199</v>
      </c>
      <c r="T6774">
        <v>39.160048282433699</v>
      </c>
      <c r="U6774">
        <v>0.79823854671694305</v>
      </c>
      <c r="V6774">
        <v>412</v>
      </c>
      <c r="W6774">
        <v>0.10246504675186401</v>
      </c>
      <c r="X6774">
        <v>76</v>
      </c>
      <c r="Y6774">
        <v>490</v>
      </c>
      <c r="Z6774">
        <v>0.99967613596270199</v>
      </c>
      <c r="AA6774">
        <v>79.779954025523296</v>
      </c>
      <c r="AB6774">
        <v>389</v>
      </c>
      <c r="AC6774">
        <v>0.92816364969432796</v>
      </c>
      <c r="AD6774">
        <v>100</v>
      </c>
      <c r="AE6774">
        <v>7.13760954625762E-2</v>
      </c>
      <c r="AF6774">
        <v>2</v>
      </c>
      <c r="AG6774">
        <v>4.6025484309557198E-4</v>
      </c>
      <c r="AH6774">
        <v>5.7391870943453004E-3</v>
      </c>
      <c r="AI6774">
        <v>25</v>
      </c>
      <c r="AJ6774" s="73">
        <v>73.757001962194906</v>
      </c>
      <c r="AK6774">
        <v>491</v>
      </c>
      <c r="AL6774">
        <v>1</v>
      </c>
      <c r="AM6774">
        <v>0</v>
      </c>
      <c r="AN6774">
        <v>0</v>
      </c>
      <c r="AO6774">
        <v>0</v>
      </c>
      <c r="AP6774">
        <v>0</v>
      </c>
      <c r="AQ6774">
        <v>491</v>
      </c>
      <c r="AR6774">
        <v>1</v>
      </c>
      <c r="AS6774">
        <v>5.6623309867826297E-3</v>
      </c>
      <c r="AT6774">
        <v>1</v>
      </c>
      <c r="AU6774">
        <v>1.2034369082694301E-2</v>
      </c>
      <c r="AV6774">
        <v>1</v>
      </c>
      <c r="AW6774">
        <v>491</v>
      </c>
      <c r="AX6774">
        <v>0.999999999999999</v>
      </c>
      <c r="AY6774" s="73">
        <v>68.049137493719002</v>
      </c>
      <c r="AZ6774">
        <v>491</v>
      </c>
      <c r="BA6774">
        <v>1</v>
      </c>
      <c r="BB6774">
        <v>489</v>
      </c>
      <c r="BC6774">
        <v>0.97212814399219105</v>
      </c>
      <c r="BD6774">
        <v>2</v>
      </c>
      <c r="BE6774">
        <v>2.78718560078084E-2</v>
      </c>
      <c r="BF6774">
        <v>74.777817111548998</v>
      </c>
      <c r="BG6774">
        <v>80.457394621945895</v>
      </c>
      <c r="BH6774">
        <v>68.049137493719002</v>
      </c>
      <c r="BI6774">
        <v>73.757001962194906</v>
      </c>
    </row>
    <row r="6775" spans="1:61" x14ac:dyDescent="0.25">
      <c r="A6775" s="10" t="str">
        <f>VLOOKUP(D6775,'Index-Relations'!E:F,2,FALSE)</f>
        <v>ESG</v>
      </c>
      <c r="B6775" t="s">
        <v>3450</v>
      </c>
      <c r="C6775" s="53" t="s">
        <v>2764</v>
      </c>
      <c r="D6775" s="59" t="s">
        <v>3329</v>
      </c>
      <c r="E6775" s="59" t="s">
        <v>10191</v>
      </c>
      <c r="F6775" t="s">
        <v>2265</v>
      </c>
      <c r="G6775" t="s">
        <v>2264</v>
      </c>
      <c r="H6775" t="s">
        <v>2266</v>
      </c>
      <c r="I6775" s="52">
        <v>45537</v>
      </c>
      <c r="J6775" t="s">
        <v>2457</v>
      </c>
      <c r="K6775">
        <v>491</v>
      </c>
      <c r="L6775" s="73">
        <v>74.632450689316997</v>
      </c>
      <c r="M6775">
        <v>491</v>
      </c>
      <c r="N6775">
        <v>1</v>
      </c>
      <c r="O6775" s="73">
        <v>80.43343257459</v>
      </c>
      <c r="P6775">
        <v>491</v>
      </c>
      <c r="Q6775">
        <v>1</v>
      </c>
      <c r="R6775">
        <v>490</v>
      </c>
      <c r="S6775">
        <v>0.99964134110203096</v>
      </c>
      <c r="T6775">
        <v>39.089729801503999</v>
      </c>
      <c r="U6775">
        <v>0.81428706792357997</v>
      </c>
      <c r="V6775">
        <v>412</v>
      </c>
      <c r="W6775">
        <v>0.102183045825015</v>
      </c>
      <c r="X6775">
        <v>77</v>
      </c>
      <c r="Y6775">
        <v>490</v>
      </c>
      <c r="Z6775">
        <v>0.99964134110203096</v>
      </c>
      <c r="AA6775">
        <v>79.628362274016695</v>
      </c>
      <c r="AB6775">
        <v>405</v>
      </c>
      <c r="AC6775">
        <v>0.97060793641445198</v>
      </c>
      <c r="AD6775">
        <v>102</v>
      </c>
      <c r="AE6775">
        <v>6.8760068356059703E-2</v>
      </c>
      <c r="AF6775">
        <v>-16</v>
      </c>
      <c r="AG6775">
        <v>0</v>
      </c>
      <c r="AH6775">
        <v>5.8477727537197197E-3</v>
      </c>
      <c r="AI6775">
        <v>25</v>
      </c>
      <c r="AJ6775" s="73">
        <v>73.654599080837002</v>
      </c>
      <c r="AK6775">
        <v>491</v>
      </c>
      <c r="AL6775">
        <v>1</v>
      </c>
      <c r="AM6775">
        <v>0</v>
      </c>
      <c r="AN6775">
        <v>0</v>
      </c>
      <c r="AO6775">
        <v>0</v>
      </c>
      <c r="AP6775">
        <v>0</v>
      </c>
      <c r="AQ6775">
        <v>491</v>
      </c>
      <c r="AR6775">
        <v>1</v>
      </c>
      <c r="AS6775">
        <v>5.0835623129215296E-3</v>
      </c>
      <c r="AT6775">
        <v>1</v>
      </c>
      <c r="AU6775">
        <v>1.1785075798041099E-2</v>
      </c>
      <c r="AV6775">
        <v>1</v>
      </c>
      <c r="AW6775">
        <v>491</v>
      </c>
      <c r="AX6775">
        <v>1</v>
      </c>
      <c r="AY6775" s="73">
        <v>67.855457012195004</v>
      </c>
      <c r="AZ6775">
        <v>491</v>
      </c>
      <c r="BA6775">
        <v>1</v>
      </c>
      <c r="BB6775">
        <v>489</v>
      </c>
      <c r="BC6775">
        <v>0.97130514064212603</v>
      </c>
      <c r="BD6775">
        <v>2</v>
      </c>
      <c r="BE6775">
        <v>2.86948593578738E-2</v>
      </c>
      <c r="BF6775">
        <v>74.632450689316997</v>
      </c>
      <c r="BG6775">
        <v>80.43343257459</v>
      </c>
      <c r="BH6775">
        <v>67.855457012195004</v>
      </c>
      <c r="BI6775">
        <v>73.654599080837002</v>
      </c>
    </row>
    <row r="6776" spans="1:61" x14ac:dyDescent="0.25">
      <c r="A6776" s="10" t="str">
        <f>VLOOKUP(D6776,'Index-Relations'!E:F,2,FALSE)</f>
        <v>ESG</v>
      </c>
      <c r="B6776" t="s">
        <v>3450</v>
      </c>
      <c r="C6776" s="53" t="s">
        <v>3350</v>
      </c>
      <c r="D6776" s="59" t="s">
        <v>3329</v>
      </c>
      <c r="E6776" s="59" t="s">
        <v>10192</v>
      </c>
      <c r="F6776" t="s">
        <v>2265</v>
      </c>
      <c r="G6776" t="s">
        <v>2264</v>
      </c>
      <c r="H6776" t="s">
        <v>2266</v>
      </c>
      <c r="I6776" s="52">
        <v>45505</v>
      </c>
      <c r="J6776" t="s">
        <v>2457</v>
      </c>
      <c r="K6776">
        <v>491</v>
      </c>
      <c r="L6776" s="73">
        <v>74.574721525914995</v>
      </c>
      <c r="M6776">
        <v>491</v>
      </c>
      <c r="N6776">
        <v>1</v>
      </c>
      <c r="O6776" s="73">
        <v>80.441612389273899</v>
      </c>
      <c r="P6776">
        <v>491</v>
      </c>
      <c r="Q6776">
        <v>1</v>
      </c>
      <c r="R6776">
        <v>490</v>
      </c>
      <c r="S6776">
        <v>0.99966900560017602</v>
      </c>
      <c r="T6776">
        <v>38.945076747083803</v>
      </c>
      <c r="U6776">
        <v>0.80220606939608297</v>
      </c>
      <c r="V6776">
        <v>412</v>
      </c>
      <c r="W6776">
        <v>0.105711500474806</v>
      </c>
      <c r="X6776">
        <v>77</v>
      </c>
      <c r="Y6776">
        <v>490</v>
      </c>
      <c r="Z6776">
        <v>0.99966900560017702</v>
      </c>
      <c r="AA6776">
        <v>81.009131319721604</v>
      </c>
      <c r="AB6776">
        <v>390</v>
      </c>
      <c r="AC6776">
        <v>0.93924758092146099</v>
      </c>
      <c r="AD6776">
        <v>99</v>
      </c>
      <c r="AE6776">
        <v>6.0270696431444601E-2</v>
      </c>
      <c r="AF6776">
        <v>2</v>
      </c>
      <c r="AG6776">
        <v>4.8172264709346602E-4</v>
      </c>
      <c r="AH6776">
        <v>5.7071818209029398E-3</v>
      </c>
      <c r="AI6776">
        <v>24</v>
      </c>
      <c r="AJ6776" s="73">
        <v>73.543203634617996</v>
      </c>
      <c r="AK6776">
        <v>491</v>
      </c>
      <c r="AL6776">
        <v>1</v>
      </c>
      <c r="AM6776">
        <v>0</v>
      </c>
      <c r="AN6776">
        <v>0</v>
      </c>
      <c r="AO6776">
        <v>0</v>
      </c>
      <c r="AP6776">
        <v>0</v>
      </c>
      <c r="AQ6776">
        <v>491</v>
      </c>
      <c r="AR6776">
        <v>0.999999999999999</v>
      </c>
      <c r="AS6776">
        <v>5.8315112185495397E-3</v>
      </c>
      <c r="AT6776">
        <v>1</v>
      </c>
      <c r="AU6776">
        <v>1.2051602648793E-2</v>
      </c>
      <c r="AV6776">
        <v>1</v>
      </c>
      <c r="AW6776">
        <v>491</v>
      </c>
      <c r="AX6776">
        <v>1</v>
      </c>
      <c r="AY6776" s="73">
        <v>67.836264019678893</v>
      </c>
      <c r="AZ6776">
        <v>491</v>
      </c>
      <c r="BA6776">
        <v>1</v>
      </c>
      <c r="BB6776">
        <v>489</v>
      </c>
      <c r="BC6776">
        <v>0.970272913105511</v>
      </c>
      <c r="BD6776">
        <v>2</v>
      </c>
      <c r="BE6776">
        <v>2.97270868944885E-2</v>
      </c>
      <c r="BF6776">
        <v>74.574721525914995</v>
      </c>
      <c r="BG6776">
        <v>80.441612389273899</v>
      </c>
      <c r="BH6776">
        <v>67.836264019678893</v>
      </c>
      <c r="BI6776">
        <v>73.543203634617996</v>
      </c>
    </row>
    <row r="6777" spans="1:61" x14ac:dyDescent="0.25">
      <c r="A6777" s="10" t="str">
        <f>VLOOKUP(D6777,'Index-Relations'!E:F,2,FALSE)</f>
        <v>ESG</v>
      </c>
      <c r="B6777" t="s">
        <v>3450</v>
      </c>
      <c r="C6777" s="53" t="s">
        <v>2765</v>
      </c>
      <c r="D6777" s="59" t="s">
        <v>3329</v>
      </c>
      <c r="E6777" s="59" t="s">
        <v>10193</v>
      </c>
      <c r="F6777" t="s">
        <v>2265</v>
      </c>
      <c r="G6777" t="s">
        <v>2264</v>
      </c>
      <c r="H6777" t="s">
        <v>2266</v>
      </c>
      <c r="I6777" s="52">
        <v>45474</v>
      </c>
      <c r="J6777" t="s">
        <v>2457</v>
      </c>
      <c r="K6777">
        <v>491</v>
      </c>
      <c r="L6777" s="73">
        <v>74.595869781155002</v>
      </c>
      <c r="M6777">
        <v>491</v>
      </c>
      <c r="N6777">
        <v>1</v>
      </c>
      <c r="O6777" s="73">
        <v>80.469590528452997</v>
      </c>
      <c r="P6777">
        <v>491</v>
      </c>
      <c r="Q6777">
        <v>1</v>
      </c>
      <c r="R6777">
        <v>490</v>
      </c>
      <c r="S6777">
        <v>0.99959197718326898</v>
      </c>
      <c r="T6777">
        <v>38.8942309750569</v>
      </c>
      <c r="U6777">
        <v>0.80093507542297404</v>
      </c>
      <c r="V6777">
        <v>411</v>
      </c>
      <c r="W6777">
        <v>0.101635546773857</v>
      </c>
      <c r="X6777">
        <v>78</v>
      </c>
      <c r="Y6777">
        <v>490</v>
      </c>
      <c r="Z6777">
        <v>0.99959197718326798</v>
      </c>
      <c r="AA6777">
        <v>84.462489589565394</v>
      </c>
      <c r="AB6777">
        <v>385</v>
      </c>
      <c r="AC6777">
        <v>0.94293126195141297</v>
      </c>
      <c r="AD6777">
        <v>104</v>
      </c>
      <c r="AE6777">
        <v>5.65110845922158E-2</v>
      </c>
      <c r="AF6777">
        <v>2</v>
      </c>
      <c r="AG6777">
        <v>5.5765345637116099E-4</v>
      </c>
      <c r="AH6777">
        <v>4.8843701674751196E-3</v>
      </c>
      <c r="AI6777">
        <v>24</v>
      </c>
      <c r="AJ6777" s="73">
        <v>73.585116920567998</v>
      </c>
      <c r="AK6777">
        <v>491</v>
      </c>
      <c r="AL6777">
        <v>1</v>
      </c>
      <c r="AM6777">
        <v>0</v>
      </c>
      <c r="AN6777">
        <v>0</v>
      </c>
      <c r="AO6777">
        <v>0</v>
      </c>
      <c r="AP6777">
        <v>0</v>
      </c>
      <c r="AQ6777">
        <v>491</v>
      </c>
      <c r="AR6777">
        <v>1</v>
      </c>
      <c r="AS6777">
        <v>5.9323298209129297E-3</v>
      </c>
      <c r="AT6777">
        <v>1</v>
      </c>
      <c r="AU6777">
        <v>1.17722668335022E-2</v>
      </c>
      <c r="AV6777">
        <v>1</v>
      </c>
      <c r="AW6777">
        <v>491</v>
      </c>
      <c r="AX6777">
        <v>1</v>
      </c>
      <c r="AY6777" s="73">
        <v>67.794212582135003</v>
      </c>
      <c r="AZ6777">
        <v>491</v>
      </c>
      <c r="BA6777">
        <v>1</v>
      </c>
      <c r="BB6777">
        <v>489</v>
      </c>
      <c r="BC6777">
        <v>0.96697536056001598</v>
      </c>
      <c r="BD6777">
        <v>2</v>
      </c>
      <c r="BE6777">
        <v>3.3024639439983003E-2</v>
      </c>
      <c r="BF6777">
        <v>74.595869781155002</v>
      </c>
      <c r="BG6777">
        <v>80.469590528452997</v>
      </c>
      <c r="BH6777">
        <v>67.794212582135003</v>
      </c>
      <c r="BI6777">
        <v>73.585116920567998</v>
      </c>
    </row>
    <row r="6778" spans="1:61" x14ac:dyDescent="0.25">
      <c r="A6778" s="10" t="str">
        <f>VLOOKUP(D6778,'Index-Relations'!E:F,2,FALSE)</f>
        <v>ESG</v>
      </c>
      <c r="B6778" t="s">
        <v>3450</v>
      </c>
      <c r="C6778" s="53" t="s">
        <v>2766</v>
      </c>
      <c r="D6778" s="59" t="s">
        <v>3329</v>
      </c>
      <c r="E6778" s="59" t="s">
        <v>10194</v>
      </c>
      <c r="F6778" t="s">
        <v>2265</v>
      </c>
      <c r="G6778" t="s">
        <v>2264</v>
      </c>
      <c r="H6778" t="s">
        <v>2266</v>
      </c>
      <c r="I6778" s="52">
        <v>45446</v>
      </c>
      <c r="J6778" t="s">
        <v>2457</v>
      </c>
      <c r="K6778">
        <v>492</v>
      </c>
      <c r="L6778" s="73">
        <v>74.417840830483001</v>
      </c>
      <c r="M6778">
        <v>492</v>
      </c>
      <c r="N6778">
        <v>1</v>
      </c>
      <c r="O6778" s="73">
        <v>80.315562935111004</v>
      </c>
      <c r="P6778">
        <v>492</v>
      </c>
      <c r="Q6778">
        <v>1</v>
      </c>
      <c r="R6778">
        <v>491</v>
      </c>
      <c r="S6778">
        <v>0.99950609307667504</v>
      </c>
      <c r="T6778">
        <v>39.047917161251704</v>
      </c>
      <c r="U6778">
        <v>0.79942409277194104</v>
      </c>
      <c r="V6778">
        <v>413</v>
      </c>
      <c r="W6778">
        <v>0.1001491585261</v>
      </c>
      <c r="X6778">
        <v>78</v>
      </c>
      <c r="Y6778">
        <v>491</v>
      </c>
      <c r="Z6778">
        <v>0.99950609307667504</v>
      </c>
      <c r="AA6778">
        <v>84.504148431009796</v>
      </c>
      <c r="AB6778">
        <v>385</v>
      </c>
      <c r="AC6778">
        <v>0.94305711582464402</v>
      </c>
      <c r="AD6778">
        <v>105</v>
      </c>
      <c r="AE6778">
        <v>5.6291179262471798E-2</v>
      </c>
      <c r="AF6778">
        <v>2</v>
      </c>
      <c r="AG6778">
        <v>6.5170491288363904E-4</v>
      </c>
      <c r="AH6778">
        <v>5.1925148793427198E-3</v>
      </c>
      <c r="AI6778">
        <v>24</v>
      </c>
      <c r="AJ6778" s="73">
        <v>73.408439733541002</v>
      </c>
      <c r="AK6778">
        <v>492</v>
      </c>
      <c r="AL6778">
        <v>1</v>
      </c>
      <c r="AM6778">
        <v>0</v>
      </c>
      <c r="AN6778">
        <v>0</v>
      </c>
      <c r="AO6778">
        <v>0</v>
      </c>
      <c r="AP6778">
        <v>0</v>
      </c>
      <c r="AQ6778">
        <v>492</v>
      </c>
      <c r="AR6778">
        <v>1</v>
      </c>
      <c r="AS6778">
        <v>6.1437830619235096E-3</v>
      </c>
      <c r="AT6778">
        <v>1</v>
      </c>
      <c r="AU6778">
        <v>1.2170662613568899E-2</v>
      </c>
      <c r="AV6778">
        <v>1</v>
      </c>
      <c r="AW6778">
        <v>492</v>
      </c>
      <c r="AX6778">
        <v>0.999999999999999</v>
      </c>
      <c r="AY6778" s="73">
        <v>67.541221514838995</v>
      </c>
      <c r="AZ6778">
        <v>492</v>
      </c>
      <c r="BA6778">
        <v>1</v>
      </c>
      <c r="BB6778">
        <v>490</v>
      </c>
      <c r="BC6778">
        <v>0.964396210521555</v>
      </c>
      <c r="BD6778">
        <v>2</v>
      </c>
      <c r="BE6778">
        <v>3.5603789478444302E-2</v>
      </c>
      <c r="BF6778">
        <v>74.417840830483001</v>
      </c>
      <c r="BG6778">
        <v>80.315562935111004</v>
      </c>
      <c r="BH6778">
        <v>67.541221514838995</v>
      </c>
      <c r="BI6778">
        <v>73.408439733541002</v>
      </c>
    </row>
    <row r="6779" spans="1:61" x14ac:dyDescent="0.25">
      <c r="A6779" s="10" t="str">
        <f>VLOOKUP(D6779,'Index-Relations'!E:F,2,FALSE)</f>
        <v>ESG</v>
      </c>
      <c r="B6779" t="s">
        <v>3450</v>
      </c>
      <c r="C6779" s="53" t="s">
        <v>2767</v>
      </c>
      <c r="D6779" s="59" t="s">
        <v>3329</v>
      </c>
      <c r="E6779" s="59" t="s">
        <v>10195</v>
      </c>
      <c r="F6779" t="s">
        <v>2265</v>
      </c>
      <c r="G6779" t="s">
        <v>2264</v>
      </c>
      <c r="H6779" t="s">
        <v>2266</v>
      </c>
      <c r="I6779" s="52">
        <v>45413</v>
      </c>
      <c r="J6779" t="s">
        <v>2457</v>
      </c>
      <c r="K6779">
        <v>492</v>
      </c>
      <c r="L6779" s="73">
        <v>74.447792289400994</v>
      </c>
      <c r="M6779">
        <v>492</v>
      </c>
      <c r="N6779">
        <v>1</v>
      </c>
      <c r="O6779" s="73">
        <v>79.861761225078894</v>
      </c>
      <c r="P6779">
        <v>492</v>
      </c>
      <c r="Q6779">
        <v>1</v>
      </c>
      <c r="R6779">
        <v>491</v>
      </c>
      <c r="S6779">
        <v>0.99972930278795402</v>
      </c>
      <c r="T6779">
        <v>39.4130991766691</v>
      </c>
      <c r="U6779">
        <v>0.75702071498628298</v>
      </c>
      <c r="V6779">
        <v>414</v>
      </c>
      <c r="W6779">
        <v>9.1958156847187805E-2</v>
      </c>
      <c r="X6779">
        <v>77</v>
      </c>
      <c r="Y6779">
        <v>491</v>
      </c>
      <c r="Z6779">
        <v>0.99972930278795402</v>
      </c>
      <c r="AA6779">
        <v>82.750740046702802</v>
      </c>
      <c r="AB6779">
        <v>384</v>
      </c>
      <c r="AC6779">
        <v>0.94202811715451595</v>
      </c>
      <c r="AD6779">
        <v>106</v>
      </c>
      <c r="AE6779">
        <v>5.75904956345063E-2</v>
      </c>
      <c r="AF6779">
        <v>2</v>
      </c>
      <c r="AG6779">
        <v>3.8138721097751699E-4</v>
      </c>
      <c r="AH6779">
        <v>3.4413206373826201E-3</v>
      </c>
      <c r="AI6779">
        <v>24</v>
      </c>
      <c r="AJ6779" s="73">
        <v>73.625812458070897</v>
      </c>
      <c r="AK6779">
        <v>492</v>
      </c>
      <c r="AL6779">
        <v>1</v>
      </c>
      <c r="AM6779">
        <v>0</v>
      </c>
      <c r="AN6779">
        <v>0</v>
      </c>
      <c r="AO6779">
        <v>0</v>
      </c>
      <c r="AP6779">
        <v>0</v>
      </c>
      <c r="AQ6779">
        <v>492</v>
      </c>
      <c r="AR6779">
        <v>0.999999999999999</v>
      </c>
      <c r="AS6779">
        <v>9.9257885402871896E-3</v>
      </c>
      <c r="AT6779">
        <v>1</v>
      </c>
      <c r="AU6779">
        <v>9.5247898268254107E-3</v>
      </c>
      <c r="AV6779">
        <v>2</v>
      </c>
      <c r="AW6779">
        <v>492</v>
      </c>
      <c r="AX6779">
        <v>0.999999999999999</v>
      </c>
      <c r="AY6779" s="73">
        <v>67.422048448847903</v>
      </c>
      <c r="AZ6779">
        <v>492</v>
      </c>
      <c r="BA6779">
        <v>1</v>
      </c>
      <c r="BB6779">
        <v>490</v>
      </c>
      <c r="BC6779">
        <v>0.95876858612209104</v>
      </c>
      <c r="BD6779">
        <v>2</v>
      </c>
      <c r="BE6779">
        <v>4.1231413877908803E-2</v>
      </c>
      <c r="BF6779">
        <v>74.447792289400994</v>
      </c>
      <c r="BG6779">
        <v>79.861761225078894</v>
      </c>
      <c r="BH6779">
        <v>67.422048448847903</v>
      </c>
      <c r="BI6779">
        <v>73.625812458070897</v>
      </c>
    </row>
    <row r="6780" spans="1:61" x14ac:dyDescent="0.25">
      <c r="A6780" s="10" t="str">
        <f>VLOOKUP(D6780,'Index-Relations'!E:F,2,FALSE)</f>
        <v>ESG</v>
      </c>
      <c r="B6780" t="s">
        <v>3450</v>
      </c>
      <c r="C6780" s="53" t="s">
        <v>2768</v>
      </c>
      <c r="D6780" s="59" t="s">
        <v>3329</v>
      </c>
      <c r="E6780" s="59" t="s">
        <v>10196</v>
      </c>
      <c r="F6780" t="s">
        <v>2265</v>
      </c>
      <c r="G6780" t="s">
        <v>2264</v>
      </c>
      <c r="H6780" t="s">
        <v>2266</v>
      </c>
      <c r="I6780" s="52">
        <v>45383</v>
      </c>
      <c r="J6780" t="s">
        <v>2457</v>
      </c>
      <c r="K6780">
        <v>493</v>
      </c>
      <c r="L6780">
        <v>79.479809549886198</v>
      </c>
      <c r="M6780">
        <v>493</v>
      </c>
      <c r="N6780">
        <v>1</v>
      </c>
      <c r="O6780">
        <v>83.2969907748341</v>
      </c>
      <c r="P6780">
        <v>493</v>
      </c>
      <c r="Q6780">
        <v>1</v>
      </c>
      <c r="R6780">
        <v>492</v>
      </c>
      <c r="S6780">
        <v>0.999756999988479</v>
      </c>
      <c r="T6780">
        <v>39.172347569203197</v>
      </c>
      <c r="U6780">
        <v>0.75781119356042403</v>
      </c>
      <c r="V6780">
        <v>414</v>
      </c>
      <c r="W6780">
        <v>9.1070254970693695E-2</v>
      </c>
      <c r="X6780">
        <v>77</v>
      </c>
      <c r="Y6780">
        <v>492</v>
      </c>
      <c r="Z6780">
        <v>0.999756999988478</v>
      </c>
      <c r="AA6780">
        <v>80.682744028643498</v>
      </c>
      <c r="AB6780">
        <v>382</v>
      </c>
      <c r="AC6780">
        <v>0.94018016719577802</v>
      </c>
      <c r="AD6780">
        <v>109</v>
      </c>
      <c r="AE6780">
        <v>5.9463280621534602E-2</v>
      </c>
      <c r="AF6780">
        <v>2</v>
      </c>
      <c r="AG6780">
        <v>3.5655218268720098E-4</v>
      </c>
      <c r="AH6780">
        <v>3.36602207612351E-3</v>
      </c>
      <c r="AI6780">
        <v>24</v>
      </c>
      <c r="AJ6780">
        <v>78.083073488539696</v>
      </c>
      <c r="AK6780">
        <v>493</v>
      </c>
      <c r="AL6780">
        <v>1</v>
      </c>
      <c r="AM6780">
        <v>0</v>
      </c>
      <c r="AN6780">
        <v>0</v>
      </c>
      <c r="AO6780">
        <v>0</v>
      </c>
      <c r="AP6780">
        <v>0</v>
      </c>
      <c r="AQ6780">
        <v>493</v>
      </c>
      <c r="AR6780">
        <v>1</v>
      </c>
      <c r="AS6780">
        <v>9.3388825747789204E-3</v>
      </c>
      <c r="AT6780">
        <v>1</v>
      </c>
      <c r="AU6780">
        <v>9.0548525786607204E-3</v>
      </c>
      <c r="AV6780">
        <v>2</v>
      </c>
      <c r="AW6780">
        <v>493</v>
      </c>
      <c r="AX6780">
        <v>0.999999999999999</v>
      </c>
      <c r="AY6780">
        <v>73.229501760095005</v>
      </c>
      <c r="AZ6780">
        <v>493</v>
      </c>
      <c r="BA6780">
        <v>1</v>
      </c>
      <c r="BB6780">
        <v>491</v>
      </c>
      <c r="BC6780">
        <v>0.95731295707739195</v>
      </c>
      <c r="BD6780">
        <v>2</v>
      </c>
      <c r="BE6780">
        <v>4.2687042922607603E-2</v>
      </c>
      <c r="BF6780">
        <v>74.357862308020898</v>
      </c>
      <c r="BG6780">
        <v>79.865107289142003</v>
      </c>
      <c r="BH6780">
        <v>67.346918974403906</v>
      </c>
      <c r="BI6780">
        <v>73.409603568742</v>
      </c>
    </row>
    <row r="6781" spans="1:61" x14ac:dyDescent="0.25">
      <c r="A6781" s="10" t="str">
        <f>VLOOKUP(D6781,'Index-Relations'!E:F,2,FALSE)</f>
        <v>ESG</v>
      </c>
      <c r="B6781" t="s">
        <v>3450</v>
      </c>
      <c r="C6781" s="53" t="s">
        <v>2769</v>
      </c>
      <c r="D6781" s="59" t="s">
        <v>3329</v>
      </c>
      <c r="E6781" s="59" t="s">
        <v>10197</v>
      </c>
      <c r="F6781" t="s">
        <v>2265</v>
      </c>
      <c r="G6781" t="s">
        <v>2264</v>
      </c>
      <c r="H6781" t="s">
        <v>2266</v>
      </c>
      <c r="I6781" s="52">
        <v>45352</v>
      </c>
      <c r="J6781" t="s">
        <v>2457</v>
      </c>
      <c r="K6781">
        <v>496</v>
      </c>
      <c r="L6781">
        <v>80.178288872667295</v>
      </c>
      <c r="M6781">
        <v>496</v>
      </c>
      <c r="N6781">
        <v>1</v>
      </c>
      <c r="O6781">
        <v>83.589672098567306</v>
      </c>
      <c r="P6781">
        <v>496</v>
      </c>
      <c r="Q6781">
        <v>1</v>
      </c>
      <c r="R6781">
        <v>495</v>
      </c>
      <c r="S6781">
        <v>0.99977326590012705</v>
      </c>
      <c r="T6781">
        <v>39.259230963688601</v>
      </c>
      <c r="U6781">
        <v>0.77615689489147599</v>
      </c>
      <c r="V6781">
        <v>411</v>
      </c>
      <c r="W6781">
        <v>6.5386207487151404E-2</v>
      </c>
      <c r="X6781">
        <v>64</v>
      </c>
      <c r="Y6781">
        <v>495</v>
      </c>
      <c r="Z6781">
        <v>0.99977326590012705</v>
      </c>
      <c r="AA6781">
        <v>86.470058384960197</v>
      </c>
      <c r="AB6781">
        <v>382</v>
      </c>
      <c r="AC6781">
        <v>0.93844502687162201</v>
      </c>
      <c r="AD6781">
        <v>112</v>
      </c>
      <c r="AE6781">
        <v>6.1203610474771797E-2</v>
      </c>
      <c r="AF6781">
        <v>2</v>
      </c>
      <c r="AG6781">
        <v>3.5136265360528798E-4</v>
      </c>
      <c r="AH6781">
        <v>2.8864957120027001E-3</v>
      </c>
      <c r="AI6781">
        <v>17</v>
      </c>
      <c r="AJ6781">
        <v>78.393284689502906</v>
      </c>
      <c r="AK6781">
        <v>496</v>
      </c>
      <c r="AL6781">
        <v>1</v>
      </c>
      <c r="AM6781">
        <v>0</v>
      </c>
      <c r="AN6781">
        <v>0</v>
      </c>
      <c r="AO6781">
        <v>0</v>
      </c>
      <c r="AP6781">
        <v>0</v>
      </c>
      <c r="AQ6781">
        <v>496</v>
      </c>
      <c r="AR6781">
        <v>1</v>
      </c>
      <c r="AS6781">
        <v>9.9046741739656097E-3</v>
      </c>
      <c r="AT6781">
        <v>1</v>
      </c>
      <c r="AU6781">
        <v>8.98436558133529E-3</v>
      </c>
      <c r="AV6781">
        <v>2</v>
      </c>
      <c r="AW6781">
        <v>496</v>
      </c>
      <c r="AX6781">
        <v>1</v>
      </c>
      <c r="AY6781">
        <v>74.745347134791103</v>
      </c>
      <c r="AZ6781">
        <v>496</v>
      </c>
      <c r="BA6781">
        <v>1</v>
      </c>
      <c r="BB6781">
        <v>494</v>
      </c>
      <c r="BC6781">
        <v>0.95794081487293803</v>
      </c>
      <c r="BD6781">
        <v>2</v>
      </c>
      <c r="BE6781">
        <v>4.2059185127061298E-2</v>
      </c>
      <c r="BF6781">
        <v>75.161537275727895</v>
      </c>
      <c r="BG6781">
        <v>80.230336852525994</v>
      </c>
      <c r="BH6781">
        <v>68.815021775893996</v>
      </c>
      <c r="BI6781">
        <v>73.694939963296903</v>
      </c>
    </row>
    <row r="6782" spans="1:61" x14ac:dyDescent="0.25">
      <c r="A6782" s="10" t="str">
        <f>VLOOKUP(D6782,'Index-Relations'!E:F,2,FALSE)</f>
        <v>ESG</v>
      </c>
      <c r="B6782" t="s">
        <v>3450</v>
      </c>
      <c r="C6782" s="53" t="s">
        <v>2770</v>
      </c>
      <c r="D6782" s="59" t="s">
        <v>3329</v>
      </c>
      <c r="E6782" s="59" t="s">
        <v>10198</v>
      </c>
      <c r="F6782" t="s">
        <v>2265</v>
      </c>
      <c r="G6782" t="s">
        <v>2264</v>
      </c>
      <c r="H6782" t="s">
        <v>2266</v>
      </c>
      <c r="I6782" s="52">
        <v>45323</v>
      </c>
      <c r="J6782" t="s">
        <v>2457</v>
      </c>
      <c r="K6782">
        <v>496</v>
      </c>
      <c r="L6782">
        <v>80.093020629133704</v>
      </c>
      <c r="M6782">
        <v>496</v>
      </c>
      <c r="N6782">
        <v>1</v>
      </c>
      <c r="O6782">
        <v>83.029450199728899</v>
      </c>
      <c r="P6782">
        <v>496</v>
      </c>
      <c r="Q6782">
        <v>1</v>
      </c>
      <c r="R6782">
        <v>495</v>
      </c>
      <c r="S6782">
        <v>0.99978778221221498</v>
      </c>
      <c r="T6782">
        <v>39.525161277798396</v>
      </c>
      <c r="U6782">
        <v>0.76668385923405702</v>
      </c>
      <c r="V6782">
        <v>409</v>
      </c>
      <c r="W6782">
        <v>6.88635758354013E-2</v>
      </c>
      <c r="X6782">
        <v>61</v>
      </c>
      <c r="Y6782">
        <v>495</v>
      </c>
      <c r="Z6782">
        <v>0.99978778221221498</v>
      </c>
      <c r="AA6782">
        <v>77.323523507903602</v>
      </c>
      <c r="AB6782">
        <v>383</v>
      </c>
      <c r="AC6782">
        <v>0.93694164983559003</v>
      </c>
      <c r="AD6782">
        <v>111</v>
      </c>
      <c r="AE6782">
        <v>6.2714492811380404E-2</v>
      </c>
      <c r="AF6782">
        <v>2</v>
      </c>
      <c r="AG6782">
        <v>3.4385735302872001E-4</v>
      </c>
      <c r="AH6782">
        <v>2.98826690129632E-3</v>
      </c>
      <c r="AI6782">
        <v>17</v>
      </c>
      <c r="AJ6782">
        <v>78.799390825641098</v>
      </c>
      <c r="AK6782">
        <v>496</v>
      </c>
      <c r="AL6782">
        <v>1</v>
      </c>
      <c r="AM6782">
        <v>0</v>
      </c>
      <c r="AN6782">
        <v>0</v>
      </c>
      <c r="AO6782">
        <v>0</v>
      </c>
      <c r="AP6782">
        <v>0</v>
      </c>
      <c r="AQ6782">
        <v>496</v>
      </c>
      <c r="AR6782">
        <v>0.999999999999999</v>
      </c>
      <c r="AS6782">
        <v>1.17092766568823E-2</v>
      </c>
      <c r="AT6782">
        <v>1</v>
      </c>
      <c r="AU6782">
        <v>9.3374657623126502E-3</v>
      </c>
      <c r="AV6782">
        <v>2</v>
      </c>
      <c r="AW6782">
        <v>496</v>
      </c>
      <c r="AX6782">
        <v>1</v>
      </c>
      <c r="AY6782">
        <v>74.804344221783694</v>
      </c>
      <c r="AZ6782">
        <v>496</v>
      </c>
      <c r="BA6782">
        <v>1</v>
      </c>
      <c r="BB6782">
        <v>494</v>
      </c>
      <c r="BC6782">
        <v>0.96346564791158595</v>
      </c>
      <c r="BD6782">
        <v>2</v>
      </c>
      <c r="BE6782">
        <v>3.6534352088413297E-2</v>
      </c>
      <c r="BF6782">
        <v>74.939699306747897</v>
      </c>
      <c r="BG6782">
        <v>79.349410374954999</v>
      </c>
      <c r="BH6782">
        <v>68.885320087401894</v>
      </c>
      <c r="BI6782">
        <v>73.984468541504995</v>
      </c>
    </row>
    <row r="6783" spans="1:61" x14ac:dyDescent="0.25">
      <c r="A6783" s="10" t="str">
        <f>VLOOKUP(D6783,'Index-Relations'!E:F,2,FALSE)</f>
        <v>ESG</v>
      </c>
      <c r="B6783" t="s">
        <v>3450</v>
      </c>
      <c r="C6783" s="53" t="s">
        <v>2760</v>
      </c>
      <c r="D6783" s="59" t="s">
        <v>3330</v>
      </c>
      <c r="E6783" s="59" t="s">
        <v>10199</v>
      </c>
      <c r="F6783" t="s">
        <v>2269</v>
      </c>
      <c r="G6783" t="s">
        <v>2268</v>
      </c>
      <c r="H6783" t="s">
        <v>2270</v>
      </c>
      <c r="I6783" s="52">
        <v>45663</v>
      </c>
      <c r="J6783" t="s">
        <v>2457</v>
      </c>
      <c r="K6783">
        <v>497</v>
      </c>
      <c r="L6783" s="73">
        <v>77.289497730082005</v>
      </c>
      <c r="M6783">
        <v>495</v>
      </c>
      <c r="N6783">
        <v>0.99989552162626305</v>
      </c>
      <c r="O6783" s="73">
        <v>82.616706395780994</v>
      </c>
      <c r="P6783">
        <v>495</v>
      </c>
      <c r="Q6783">
        <v>0.99989552162626305</v>
      </c>
      <c r="R6783">
        <v>493</v>
      </c>
      <c r="S6783">
        <v>0.99952922751429696</v>
      </c>
      <c r="T6783">
        <v>38.446369829829202</v>
      </c>
      <c r="U6783">
        <v>0.79796760722315596</v>
      </c>
      <c r="V6783">
        <v>416</v>
      </c>
      <c r="W6783">
        <v>0.104280465402074</v>
      </c>
      <c r="X6783">
        <v>73</v>
      </c>
      <c r="Y6783">
        <v>495</v>
      </c>
      <c r="Z6783">
        <v>0.99963115712629202</v>
      </c>
      <c r="AA6783">
        <v>74.731365306963397</v>
      </c>
      <c r="AB6783">
        <v>392</v>
      </c>
      <c r="AC6783">
        <v>0.93728673399531204</v>
      </c>
      <c r="AD6783">
        <v>103</v>
      </c>
      <c r="AE6783">
        <v>6.2344423130979598E-2</v>
      </c>
      <c r="AF6783">
        <v>2</v>
      </c>
      <c r="AG6783">
        <v>3.6884287370807201E-4</v>
      </c>
      <c r="AH6783">
        <v>6.1159459520082199E-3</v>
      </c>
      <c r="AI6783">
        <v>27</v>
      </c>
      <c r="AJ6783" s="73">
        <v>76.105026628591901</v>
      </c>
      <c r="AK6783">
        <v>495</v>
      </c>
      <c r="AL6783">
        <v>0.99989552162626305</v>
      </c>
      <c r="AM6783">
        <v>0</v>
      </c>
      <c r="AN6783">
        <v>0</v>
      </c>
      <c r="AO6783">
        <v>0</v>
      </c>
      <c r="AP6783">
        <v>0</v>
      </c>
      <c r="AQ6783">
        <v>497</v>
      </c>
      <c r="AR6783">
        <v>1</v>
      </c>
      <c r="AS6783">
        <v>6.0275300455712002E-3</v>
      </c>
      <c r="AT6783">
        <v>1</v>
      </c>
      <c r="AU6783">
        <v>1.3111278946428001E-2</v>
      </c>
      <c r="AV6783">
        <v>1</v>
      </c>
      <c r="AW6783">
        <v>497</v>
      </c>
      <c r="AX6783">
        <v>0.999999999999999</v>
      </c>
      <c r="AY6783" s="73">
        <v>70.494159528290893</v>
      </c>
      <c r="AZ6783">
        <v>495</v>
      </c>
      <c r="BA6783">
        <v>0.99989552162626305</v>
      </c>
      <c r="BB6783">
        <v>495</v>
      </c>
      <c r="BC6783">
        <v>0.96232766374600398</v>
      </c>
      <c r="BD6783">
        <v>2</v>
      </c>
      <c r="BE6783">
        <v>3.7672336253995201E-2</v>
      </c>
      <c r="BF6783">
        <v>77.289497730082005</v>
      </c>
      <c r="BG6783">
        <v>82.616706395780994</v>
      </c>
      <c r="BH6783">
        <v>70.494159528290893</v>
      </c>
      <c r="BI6783">
        <v>76.105026628591901</v>
      </c>
    </row>
    <row r="6784" spans="1:61" x14ac:dyDescent="0.25">
      <c r="A6784" s="10" t="str">
        <f>VLOOKUP(D6784,'Index-Relations'!E:F,2,FALSE)</f>
        <v>ESG</v>
      </c>
      <c r="B6784" t="s">
        <v>3450</v>
      </c>
      <c r="C6784" s="53" t="s">
        <v>2761</v>
      </c>
      <c r="D6784" s="59" t="s">
        <v>3330</v>
      </c>
      <c r="E6784" s="59" t="s">
        <v>10200</v>
      </c>
      <c r="F6784" t="s">
        <v>2269</v>
      </c>
      <c r="G6784" t="s">
        <v>2268</v>
      </c>
      <c r="H6784" t="s">
        <v>2270</v>
      </c>
      <c r="I6784" s="52">
        <v>45628</v>
      </c>
      <c r="J6784" t="s">
        <v>2457</v>
      </c>
      <c r="K6784">
        <v>498</v>
      </c>
      <c r="L6784" s="73">
        <v>77.451811553949</v>
      </c>
      <c r="M6784">
        <v>496</v>
      </c>
      <c r="N6784">
        <v>0.99988666843847496</v>
      </c>
      <c r="O6784" s="73">
        <v>82.636112177141001</v>
      </c>
      <c r="P6784">
        <v>496</v>
      </c>
      <c r="Q6784">
        <v>0.99988666843847496</v>
      </c>
      <c r="R6784">
        <v>494</v>
      </c>
      <c r="S6784">
        <v>0.99952316734685298</v>
      </c>
      <c r="T6784">
        <v>38.672671436961799</v>
      </c>
      <c r="U6784">
        <v>0.79901612374142095</v>
      </c>
      <c r="V6784">
        <v>416</v>
      </c>
      <c r="W6784">
        <v>0.106166180802413</v>
      </c>
      <c r="X6784">
        <v>75</v>
      </c>
      <c r="Y6784">
        <v>496</v>
      </c>
      <c r="Z6784">
        <v>0.99962624616129403</v>
      </c>
      <c r="AA6784">
        <v>74.195577606051501</v>
      </c>
      <c r="AB6784">
        <v>395</v>
      </c>
      <c r="AC6784">
        <v>0.93999467643986401</v>
      </c>
      <c r="AD6784">
        <v>101</v>
      </c>
      <c r="AE6784">
        <v>5.9631569721429398E-2</v>
      </c>
      <c r="AF6784">
        <v>2</v>
      </c>
      <c r="AG6784">
        <v>3.7375383870583801E-4</v>
      </c>
      <c r="AH6784">
        <v>6.0413256631801603E-3</v>
      </c>
      <c r="AI6784">
        <v>27</v>
      </c>
      <c r="AJ6784" s="73">
        <v>76.264240478313994</v>
      </c>
      <c r="AK6784">
        <v>496</v>
      </c>
      <c r="AL6784">
        <v>0.99988666843847496</v>
      </c>
      <c r="AM6784">
        <v>0</v>
      </c>
      <c r="AN6784">
        <v>0</v>
      </c>
      <c r="AO6784">
        <v>0</v>
      </c>
      <c r="AP6784">
        <v>0</v>
      </c>
      <c r="AQ6784">
        <v>498</v>
      </c>
      <c r="AR6784">
        <v>1</v>
      </c>
      <c r="AS6784">
        <v>6.0681364194507797E-3</v>
      </c>
      <c r="AT6784">
        <v>1</v>
      </c>
      <c r="AU6784">
        <v>1.40754867832297E-2</v>
      </c>
      <c r="AV6784">
        <v>1</v>
      </c>
      <c r="AW6784">
        <v>498</v>
      </c>
      <c r="AX6784">
        <v>1</v>
      </c>
      <c r="AY6784" s="73">
        <v>70.819974201555894</v>
      </c>
      <c r="AZ6784">
        <v>496</v>
      </c>
      <c r="BA6784">
        <v>0.99988666843847496</v>
      </c>
      <c r="BB6784">
        <v>496</v>
      </c>
      <c r="BC6784">
        <v>0.968284733329694</v>
      </c>
      <c r="BD6784">
        <v>2</v>
      </c>
      <c r="BE6784">
        <v>3.1715266670305303E-2</v>
      </c>
      <c r="BF6784">
        <v>77.451811553949</v>
      </c>
      <c r="BG6784">
        <v>82.636112177141001</v>
      </c>
      <c r="BH6784">
        <v>70.819974201555894</v>
      </c>
      <c r="BI6784">
        <v>76.264240478313994</v>
      </c>
    </row>
    <row r="6785" spans="1:61" x14ac:dyDescent="0.25">
      <c r="A6785" s="10" t="str">
        <f>VLOOKUP(D6785,'Index-Relations'!E:F,2,FALSE)</f>
        <v>ESG</v>
      </c>
      <c r="B6785" t="s">
        <v>3450</v>
      </c>
      <c r="C6785" s="53" t="s">
        <v>2762</v>
      </c>
      <c r="D6785" s="59" t="s">
        <v>3330</v>
      </c>
      <c r="E6785" s="59" t="s">
        <v>10201</v>
      </c>
      <c r="F6785" t="s">
        <v>2269</v>
      </c>
      <c r="G6785" t="s">
        <v>2268</v>
      </c>
      <c r="H6785" t="s">
        <v>2270</v>
      </c>
      <c r="I6785" s="52">
        <v>45597</v>
      </c>
      <c r="J6785" t="s">
        <v>2457</v>
      </c>
      <c r="K6785">
        <v>491</v>
      </c>
      <c r="L6785" s="73">
        <v>77.746570623802995</v>
      </c>
      <c r="M6785">
        <v>491</v>
      </c>
      <c r="N6785">
        <v>1</v>
      </c>
      <c r="O6785" s="73">
        <v>82.862797236969996</v>
      </c>
      <c r="P6785">
        <v>491</v>
      </c>
      <c r="Q6785">
        <v>1</v>
      </c>
      <c r="R6785">
        <v>490</v>
      </c>
      <c r="S6785">
        <v>0.99976690443628702</v>
      </c>
      <c r="T6785">
        <v>38.673390742196602</v>
      </c>
      <c r="U6785">
        <v>0.79936963820110796</v>
      </c>
      <c r="V6785">
        <v>413</v>
      </c>
      <c r="W6785">
        <v>0.107594034183391</v>
      </c>
      <c r="X6785">
        <v>76</v>
      </c>
      <c r="Y6785">
        <v>490</v>
      </c>
      <c r="Z6785">
        <v>0.99976690443628602</v>
      </c>
      <c r="AA6785">
        <v>79.222062701476005</v>
      </c>
      <c r="AB6785">
        <v>394</v>
      </c>
      <c r="AC6785">
        <v>0.94072263486459595</v>
      </c>
      <c r="AD6785">
        <v>96</v>
      </c>
      <c r="AE6785">
        <v>5.9044269571690601E-2</v>
      </c>
      <c r="AF6785">
        <v>1</v>
      </c>
      <c r="AG6785">
        <v>2.3309556371291901E-4</v>
      </c>
      <c r="AH6785">
        <v>5.9917297865163602E-3</v>
      </c>
      <c r="AI6785">
        <v>26</v>
      </c>
      <c r="AJ6785" s="73">
        <v>76.534362052288998</v>
      </c>
      <c r="AK6785">
        <v>491</v>
      </c>
      <c r="AL6785">
        <v>1</v>
      </c>
      <c r="AM6785">
        <v>0</v>
      </c>
      <c r="AN6785">
        <v>0</v>
      </c>
      <c r="AO6785">
        <v>0</v>
      </c>
      <c r="AP6785">
        <v>0</v>
      </c>
      <c r="AQ6785">
        <v>491</v>
      </c>
      <c r="AR6785">
        <v>0.999999999999999</v>
      </c>
      <c r="AS6785">
        <v>4.86881497699229E-3</v>
      </c>
      <c r="AT6785">
        <v>1</v>
      </c>
      <c r="AU6785">
        <v>1.34596952233453E-2</v>
      </c>
      <c r="AV6785">
        <v>1</v>
      </c>
      <c r="AW6785">
        <v>491</v>
      </c>
      <c r="AX6785">
        <v>1</v>
      </c>
      <c r="AY6785" s="73">
        <v>71.377485412938995</v>
      </c>
      <c r="AZ6785">
        <v>491</v>
      </c>
      <c r="BA6785">
        <v>1</v>
      </c>
      <c r="BB6785">
        <v>489</v>
      </c>
      <c r="BC6785">
        <v>0.97412304130254601</v>
      </c>
      <c r="BD6785">
        <v>2</v>
      </c>
      <c r="BE6785">
        <v>2.58769586974535E-2</v>
      </c>
      <c r="BF6785">
        <v>77.746570623802995</v>
      </c>
      <c r="BG6785">
        <v>82.862797236969996</v>
      </c>
      <c r="BH6785">
        <v>71.377485412938995</v>
      </c>
      <c r="BI6785">
        <v>76.534362052288998</v>
      </c>
    </row>
    <row r="6786" spans="1:61" x14ac:dyDescent="0.25">
      <c r="A6786" s="10" t="str">
        <f>VLOOKUP(D6786,'Index-Relations'!E:F,2,FALSE)</f>
        <v>ESG</v>
      </c>
      <c r="B6786" t="s">
        <v>3450</v>
      </c>
      <c r="C6786" s="53" t="s">
        <v>2763</v>
      </c>
      <c r="D6786" s="59" t="s">
        <v>3330</v>
      </c>
      <c r="E6786" s="59" t="s">
        <v>10202</v>
      </c>
      <c r="F6786" t="s">
        <v>2269</v>
      </c>
      <c r="G6786" t="s">
        <v>2268</v>
      </c>
      <c r="H6786" t="s">
        <v>2270</v>
      </c>
      <c r="I6786" s="52">
        <v>45566</v>
      </c>
      <c r="J6786" t="s">
        <v>2457</v>
      </c>
      <c r="K6786">
        <v>491</v>
      </c>
      <c r="L6786" s="73">
        <v>77.944965056788007</v>
      </c>
      <c r="M6786">
        <v>491</v>
      </c>
      <c r="N6786">
        <v>1</v>
      </c>
      <c r="O6786" s="73">
        <v>82.844654862227898</v>
      </c>
      <c r="P6786">
        <v>491</v>
      </c>
      <c r="Q6786">
        <v>1</v>
      </c>
      <c r="R6786">
        <v>490</v>
      </c>
      <c r="S6786">
        <v>0.99976934683580998</v>
      </c>
      <c r="T6786">
        <v>38.875211177489099</v>
      </c>
      <c r="U6786">
        <v>0.80027229741850503</v>
      </c>
      <c r="V6786">
        <v>412</v>
      </c>
      <c r="W6786">
        <v>0.10977702430648301</v>
      </c>
      <c r="X6786">
        <v>76</v>
      </c>
      <c r="Y6786">
        <v>490</v>
      </c>
      <c r="Z6786">
        <v>0.99976934683581098</v>
      </c>
      <c r="AA6786">
        <v>79.003408084053305</v>
      </c>
      <c r="AB6786">
        <v>389</v>
      </c>
      <c r="AC6786">
        <v>0.93948842242917197</v>
      </c>
      <c r="AD6786">
        <v>100</v>
      </c>
      <c r="AE6786">
        <v>6.0210305230157399E-2</v>
      </c>
      <c r="AF6786">
        <v>2</v>
      </c>
      <c r="AG6786">
        <v>3.01272340669983E-4</v>
      </c>
      <c r="AH6786">
        <v>5.7575818310934097E-3</v>
      </c>
      <c r="AI6786">
        <v>25</v>
      </c>
      <c r="AJ6786" s="73">
        <v>76.758343127039893</v>
      </c>
      <c r="AK6786">
        <v>491</v>
      </c>
      <c r="AL6786">
        <v>1</v>
      </c>
      <c r="AM6786">
        <v>0</v>
      </c>
      <c r="AN6786">
        <v>0</v>
      </c>
      <c r="AO6786">
        <v>0</v>
      </c>
      <c r="AP6786">
        <v>0</v>
      </c>
      <c r="AQ6786">
        <v>491</v>
      </c>
      <c r="AR6786">
        <v>1</v>
      </c>
      <c r="AS6786">
        <v>5.3431748044879398E-3</v>
      </c>
      <c r="AT6786">
        <v>1</v>
      </c>
      <c r="AU6786">
        <v>1.3395587425100801E-2</v>
      </c>
      <c r="AV6786">
        <v>1</v>
      </c>
      <c r="AW6786">
        <v>491</v>
      </c>
      <c r="AX6786">
        <v>1</v>
      </c>
      <c r="AY6786" s="73">
        <v>71.653499935044906</v>
      </c>
      <c r="AZ6786">
        <v>491</v>
      </c>
      <c r="BA6786">
        <v>1</v>
      </c>
      <c r="BB6786">
        <v>489</v>
      </c>
      <c r="BC6786">
        <v>0.97498944719960001</v>
      </c>
      <c r="BD6786">
        <v>2</v>
      </c>
      <c r="BE6786">
        <v>2.5010552800399301E-2</v>
      </c>
      <c r="BF6786">
        <v>77.944965056788007</v>
      </c>
      <c r="BG6786">
        <v>82.844654862227898</v>
      </c>
      <c r="BH6786">
        <v>71.653499935044906</v>
      </c>
      <c r="BI6786">
        <v>76.758343127039893</v>
      </c>
    </row>
    <row r="6787" spans="1:61" x14ac:dyDescent="0.25">
      <c r="A6787" s="10" t="str">
        <f>VLOOKUP(D6787,'Index-Relations'!E:F,2,FALSE)</f>
        <v>ESG</v>
      </c>
      <c r="B6787" t="s">
        <v>3450</v>
      </c>
      <c r="C6787" s="53" t="s">
        <v>2764</v>
      </c>
      <c r="D6787" s="59" t="s">
        <v>3330</v>
      </c>
      <c r="E6787" s="59" t="s">
        <v>10203</v>
      </c>
      <c r="F6787" t="s">
        <v>2269</v>
      </c>
      <c r="G6787" t="s">
        <v>2268</v>
      </c>
      <c r="H6787" t="s">
        <v>2270</v>
      </c>
      <c r="I6787" s="52">
        <v>45537</v>
      </c>
      <c r="J6787" t="s">
        <v>2457</v>
      </c>
      <c r="K6787">
        <v>491</v>
      </c>
      <c r="L6787" s="73">
        <v>77.781998184091904</v>
      </c>
      <c r="M6787">
        <v>491</v>
      </c>
      <c r="N6787">
        <v>1</v>
      </c>
      <c r="O6787" s="73">
        <v>82.791268230506006</v>
      </c>
      <c r="P6787">
        <v>491</v>
      </c>
      <c r="Q6787">
        <v>1</v>
      </c>
      <c r="R6787">
        <v>490</v>
      </c>
      <c r="S6787">
        <v>0.99974432644133304</v>
      </c>
      <c r="T6787">
        <v>38.809154790663897</v>
      </c>
      <c r="U6787">
        <v>0.81454891910674299</v>
      </c>
      <c r="V6787">
        <v>412</v>
      </c>
      <c r="W6787">
        <v>0.10874652640853801</v>
      </c>
      <c r="X6787">
        <v>77</v>
      </c>
      <c r="Y6787">
        <v>490</v>
      </c>
      <c r="Z6787">
        <v>0.99974432644133204</v>
      </c>
      <c r="AA6787">
        <v>79.054496334716404</v>
      </c>
      <c r="AB6787">
        <v>405</v>
      </c>
      <c r="AC6787">
        <v>0.977221637911459</v>
      </c>
      <c r="AD6787">
        <v>102</v>
      </c>
      <c r="AE6787">
        <v>5.9075422999242101E-2</v>
      </c>
      <c r="AF6787">
        <v>-16</v>
      </c>
      <c r="AG6787">
        <v>0</v>
      </c>
      <c r="AH6787">
        <v>5.8770246799561901E-3</v>
      </c>
      <c r="AI6787">
        <v>25</v>
      </c>
      <c r="AJ6787" s="73">
        <v>76.630210423140895</v>
      </c>
      <c r="AK6787">
        <v>491</v>
      </c>
      <c r="AL6787">
        <v>1</v>
      </c>
      <c r="AM6787">
        <v>0</v>
      </c>
      <c r="AN6787">
        <v>0</v>
      </c>
      <c r="AO6787">
        <v>0</v>
      </c>
      <c r="AP6787">
        <v>0</v>
      </c>
      <c r="AQ6787">
        <v>491</v>
      </c>
      <c r="AR6787">
        <v>1</v>
      </c>
      <c r="AS6787">
        <v>4.8015316639165298E-3</v>
      </c>
      <c r="AT6787">
        <v>1</v>
      </c>
      <c r="AU6787">
        <v>1.31304113465217E-2</v>
      </c>
      <c r="AV6787">
        <v>1</v>
      </c>
      <c r="AW6787">
        <v>491</v>
      </c>
      <c r="AX6787">
        <v>0.999999999999999</v>
      </c>
      <c r="AY6787" s="73">
        <v>71.458237725990998</v>
      </c>
      <c r="AZ6787">
        <v>491</v>
      </c>
      <c r="BA6787">
        <v>1</v>
      </c>
      <c r="BB6787">
        <v>489</v>
      </c>
      <c r="BC6787">
        <v>0.97422487164883698</v>
      </c>
      <c r="BD6787">
        <v>2</v>
      </c>
      <c r="BE6787">
        <v>2.57751283511626E-2</v>
      </c>
      <c r="BF6787">
        <v>77.781998184091904</v>
      </c>
      <c r="BG6787">
        <v>82.791268230506006</v>
      </c>
      <c r="BH6787">
        <v>71.458237725990998</v>
      </c>
      <c r="BI6787">
        <v>76.630210423140895</v>
      </c>
    </row>
    <row r="6788" spans="1:61" x14ac:dyDescent="0.25">
      <c r="A6788" s="10" t="str">
        <f>VLOOKUP(D6788,'Index-Relations'!E:F,2,FALSE)</f>
        <v>ESG</v>
      </c>
      <c r="B6788" t="s">
        <v>3450</v>
      </c>
      <c r="C6788" s="53" t="s">
        <v>3350</v>
      </c>
      <c r="D6788" s="59" t="s">
        <v>3330</v>
      </c>
      <c r="E6788" s="59" t="s">
        <v>10204</v>
      </c>
      <c r="F6788" t="s">
        <v>2269</v>
      </c>
      <c r="G6788" t="s">
        <v>2268</v>
      </c>
      <c r="H6788" t="s">
        <v>2270</v>
      </c>
      <c r="I6788" s="52">
        <v>45505</v>
      </c>
      <c r="J6788" t="s">
        <v>2457</v>
      </c>
      <c r="K6788">
        <v>491</v>
      </c>
      <c r="L6788" s="73">
        <v>77.689282891153994</v>
      </c>
      <c r="M6788">
        <v>491</v>
      </c>
      <c r="N6788">
        <v>1</v>
      </c>
      <c r="O6788" s="73">
        <v>82.770618121624906</v>
      </c>
      <c r="P6788">
        <v>491</v>
      </c>
      <c r="Q6788">
        <v>1</v>
      </c>
      <c r="R6788">
        <v>490</v>
      </c>
      <c r="S6788">
        <v>0.99976397784357995</v>
      </c>
      <c r="T6788">
        <v>38.682633609980002</v>
      </c>
      <c r="U6788">
        <v>0.80373097541577099</v>
      </c>
      <c r="V6788">
        <v>412</v>
      </c>
      <c r="W6788">
        <v>0.11385771557695</v>
      </c>
      <c r="X6788">
        <v>77</v>
      </c>
      <c r="Y6788">
        <v>490</v>
      </c>
      <c r="Z6788">
        <v>0.99976397784358095</v>
      </c>
      <c r="AA6788">
        <v>80.052504976913497</v>
      </c>
      <c r="AB6788">
        <v>390</v>
      </c>
      <c r="AC6788">
        <v>0.949411035196977</v>
      </c>
      <c r="AD6788">
        <v>99</v>
      </c>
      <c r="AE6788">
        <v>5.0274803684311503E-2</v>
      </c>
      <c r="AF6788">
        <v>2</v>
      </c>
      <c r="AG6788">
        <v>3.1416111871110299E-4</v>
      </c>
      <c r="AH6788">
        <v>5.8628689655652903E-3</v>
      </c>
      <c r="AI6788">
        <v>24</v>
      </c>
      <c r="AJ6788" s="73">
        <v>76.476482509185004</v>
      </c>
      <c r="AK6788">
        <v>491</v>
      </c>
      <c r="AL6788">
        <v>1</v>
      </c>
      <c r="AM6788">
        <v>0</v>
      </c>
      <c r="AN6788">
        <v>0</v>
      </c>
      <c r="AO6788">
        <v>0</v>
      </c>
      <c r="AP6788">
        <v>0</v>
      </c>
      <c r="AQ6788">
        <v>491</v>
      </c>
      <c r="AR6788">
        <v>1</v>
      </c>
      <c r="AS6788">
        <v>5.5096077732725898E-3</v>
      </c>
      <c r="AT6788">
        <v>1</v>
      </c>
      <c r="AU6788">
        <v>1.3431319414262999E-2</v>
      </c>
      <c r="AV6788">
        <v>1</v>
      </c>
      <c r="AW6788">
        <v>491</v>
      </c>
      <c r="AX6788">
        <v>1</v>
      </c>
      <c r="AY6788" s="73">
        <v>71.414248374506997</v>
      </c>
      <c r="AZ6788">
        <v>491</v>
      </c>
      <c r="BA6788">
        <v>1</v>
      </c>
      <c r="BB6788">
        <v>489</v>
      </c>
      <c r="BC6788">
        <v>0.97329055970609801</v>
      </c>
      <c r="BD6788">
        <v>2</v>
      </c>
      <c r="BE6788">
        <v>2.67094402939019E-2</v>
      </c>
      <c r="BF6788">
        <v>77.689282891153994</v>
      </c>
      <c r="BG6788">
        <v>82.770618121624906</v>
      </c>
      <c r="BH6788">
        <v>71.414248374506997</v>
      </c>
      <c r="BI6788">
        <v>76.476482509185004</v>
      </c>
    </row>
    <row r="6789" spans="1:61" x14ac:dyDescent="0.25">
      <c r="A6789" s="10" t="str">
        <f>VLOOKUP(D6789,'Index-Relations'!E:F,2,FALSE)</f>
        <v>ESG</v>
      </c>
      <c r="B6789" t="s">
        <v>3450</v>
      </c>
      <c r="C6789" s="53" t="s">
        <v>2765</v>
      </c>
      <c r="D6789" s="59" t="s">
        <v>3330</v>
      </c>
      <c r="E6789" s="59" t="s">
        <v>10205</v>
      </c>
      <c r="F6789" t="s">
        <v>2269</v>
      </c>
      <c r="G6789" t="s">
        <v>2268</v>
      </c>
      <c r="H6789" t="s">
        <v>2270</v>
      </c>
      <c r="I6789" s="52">
        <v>45474</v>
      </c>
      <c r="J6789" t="s">
        <v>2457</v>
      </c>
      <c r="K6789">
        <v>491</v>
      </c>
      <c r="L6789" s="73">
        <v>77.722315947815005</v>
      </c>
      <c r="M6789">
        <v>491</v>
      </c>
      <c r="N6789">
        <v>1</v>
      </c>
      <c r="O6789" s="73">
        <v>82.7919208962509</v>
      </c>
      <c r="P6789">
        <v>491</v>
      </c>
      <c r="Q6789">
        <v>1</v>
      </c>
      <c r="R6789">
        <v>490</v>
      </c>
      <c r="S6789">
        <v>0.99970897848559204</v>
      </c>
      <c r="T6789">
        <v>38.629634836474999</v>
      </c>
      <c r="U6789">
        <v>0.80240805436228302</v>
      </c>
      <c r="V6789">
        <v>411</v>
      </c>
      <c r="W6789">
        <v>0.109384681792495</v>
      </c>
      <c r="X6789">
        <v>78</v>
      </c>
      <c r="Y6789">
        <v>490</v>
      </c>
      <c r="Z6789">
        <v>0.99970897848559204</v>
      </c>
      <c r="AA6789">
        <v>83.348158947455502</v>
      </c>
      <c r="AB6789">
        <v>385</v>
      </c>
      <c r="AC6789">
        <v>0.95439877281264496</v>
      </c>
      <c r="AD6789">
        <v>104</v>
      </c>
      <c r="AE6789">
        <v>4.5232616335836397E-2</v>
      </c>
      <c r="AF6789">
        <v>2</v>
      </c>
      <c r="AG6789">
        <v>3.6861085151783997E-4</v>
      </c>
      <c r="AH6789">
        <v>5.0226721636193903E-3</v>
      </c>
      <c r="AI6789">
        <v>24</v>
      </c>
      <c r="AJ6789" s="73">
        <v>76.530054285930007</v>
      </c>
      <c r="AK6789">
        <v>491</v>
      </c>
      <c r="AL6789">
        <v>1</v>
      </c>
      <c r="AM6789">
        <v>0</v>
      </c>
      <c r="AN6789">
        <v>0</v>
      </c>
      <c r="AO6789">
        <v>0</v>
      </c>
      <c r="AP6789">
        <v>0</v>
      </c>
      <c r="AQ6789">
        <v>491</v>
      </c>
      <c r="AR6789">
        <v>0.999999999999999</v>
      </c>
      <c r="AS6789">
        <v>5.6062618000405299E-3</v>
      </c>
      <c r="AT6789">
        <v>1</v>
      </c>
      <c r="AU6789">
        <v>1.3123282842317801E-2</v>
      </c>
      <c r="AV6789">
        <v>1</v>
      </c>
      <c r="AW6789">
        <v>491</v>
      </c>
      <c r="AX6789">
        <v>0.999999999999999</v>
      </c>
      <c r="AY6789" s="73">
        <v>71.404122194196006</v>
      </c>
      <c r="AZ6789">
        <v>491</v>
      </c>
      <c r="BA6789">
        <v>1</v>
      </c>
      <c r="BB6789">
        <v>489</v>
      </c>
      <c r="BC6789">
        <v>0.97031561064203697</v>
      </c>
      <c r="BD6789">
        <v>2</v>
      </c>
      <c r="BE6789">
        <v>2.9684389357962901E-2</v>
      </c>
      <c r="BF6789">
        <v>77.722315947815005</v>
      </c>
      <c r="BG6789">
        <v>82.7919208962509</v>
      </c>
      <c r="BH6789">
        <v>71.404122194196006</v>
      </c>
      <c r="BI6789">
        <v>76.530054285930007</v>
      </c>
    </row>
    <row r="6790" spans="1:61" x14ac:dyDescent="0.25">
      <c r="A6790" s="10" t="str">
        <f>VLOOKUP(D6790,'Index-Relations'!E:F,2,FALSE)</f>
        <v>ESG</v>
      </c>
      <c r="B6790" t="s">
        <v>3450</v>
      </c>
      <c r="C6790" s="53" t="s">
        <v>2766</v>
      </c>
      <c r="D6790" s="59" t="s">
        <v>3330</v>
      </c>
      <c r="E6790" s="59" t="s">
        <v>10206</v>
      </c>
      <c r="F6790" t="s">
        <v>2269</v>
      </c>
      <c r="G6790" t="s">
        <v>2268</v>
      </c>
      <c r="H6790" t="s">
        <v>2270</v>
      </c>
      <c r="I6790" s="52">
        <v>45446</v>
      </c>
      <c r="J6790" t="s">
        <v>2457</v>
      </c>
      <c r="K6790">
        <v>492</v>
      </c>
      <c r="L6790" s="73">
        <v>77.584338180111899</v>
      </c>
      <c r="M6790">
        <v>492</v>
      </c>
      <c r="N6790">
        <v>1</v>
      </c>
      <c r="O6790" s="73">
        <v>82.657981739763997</v>
      </c>
      <c r="P6790">
        <v>492</v>
      </c>
      <c r="Q6790">
        <v>1</v>
      </c>
      <c r="R6790">
        <v>491</v>
      </c>
      <c r="S6790">
        <v>0.99964735709033803</v>
      </c>
      <c r="T6790">
        <v>38.7770124274792</v>
      </c>
      <c r="U6790">
        <v>0.80071820097466795</v>
      </c>
      <c r="V6790">
        <v>413</v>
      </c>
      <c r="W6790">
        <v>0.107867681623802</v>
      </c>
      <c r="X6790">
        <v>78</v>
      </c>
      <c r="Y6790">
        <v>491</v>
      </c>
      <c r="Z6790">
        <v>0.99964735709033803</v>
      </c>
      <c r="AA6790">
        <v>83.319331378276402</v>
      </c>
      <c r="AB6790">
        <v>385</v>
      </c>
      <c r="AC6790">
        <v>0.95459042498534297</v>
      </c>
      <c r="AD6790">
        <v>105</v>
      </c>
      <c r="AE6790">
        <v>4.4975022964203699E-2</v>
      </c>
      <c r="AF6790">
        <v>2</v>
      </c>
      <c r="AG6790">
        <v>4.3455205045313201E-4</v>
      </c>
      <c r="AH6790">
        <v>5.3586288950666196E-3</v>
      </c>
      <c r="AI6790">
        <v>24</v>
      </c>
      <c r="AJ6790" s="73">
        <v>76.387546879877902</v>
      </c>
      <c r="AK6790">
        <v>492</v>
      </c>
      <c r="AL6790">
        <v>1</v>
      </c>
      <c r="AM6790">
        <v>0</v>
      </c>
      <c r="AN6790">
        <v>0</v>
      </c>
      <c r="AO6790">
        <v>0</v>
      </c>
      <c r="AP6790">
        <v>0</v>
      </c>
      <c r="AQ6790">
        <v>492</v>
      </c>
      <c r="AR6790">
        <v>0.999999999999999</v>
      </c>
      <c r="AS6790">
        <v>5.8121036912747899E-3</v>
      </c>
      <c r="AT6790">
        <v>1</v>
      </c>
      <c r="AU6790">
        <v>1.35814459851394E-2</v>
      </c>
      <c r="AV6790">
        <v>1</v>
      </c>
      <c r="AW6790">
        <v>492</v>
      </c>
      <c r="AX6790">
        <v>1</v>
      </c>
      <c r="AY6790" s="73">
        <v>71.205545961344995</v>
      </c>
      <c r="AZ6790">
        <v>492</v>
      </c>
      <c r="BA6790">
        <v>1</v>
      </c>
      <c r="BB6790">
        <v>490</v>
      </c>
      <c r="BC6790">
        <v>0.96796391589790498</v>
      </c>
      <c r="BD6790">
        <v>2</v>
      </c>
      <c r="BE6790">
        <v>3.2036084102094499E-2</v>
      </c>
      <c r="BF6790">
        <v>77.584338180111899</v>
      </c>
      <c r="BG6790">
        <v>82.657981739763997</v>
      </c>
      <c r="BH6790">
        <v>71.205545961344995</v>
      </c>
      <c r="BI6790">
        <v>76.387546879877902</v>
      </c>
    </row>
    <row r="6791" spans="1:61" x14ac:dyDescent="0.25">
      <c r="A6791" s="10" t="str">
        <f>VLOOKUP(D6791,'Index-Relations'!E:F,2,FALSE)</f>
        <v>ESG</v>
      </c>
      <c r="B6791" t="s">
        <v>3450</v>
      </c>
      <c r="C6791" s="53" t="s">
        <v>2767</v>
      </c>
      <c r="D6791" s="59" t="s">
        <v>3330</v>
      </c>
      <c r="E6791" s="59" t="s">
        <v>10207</v>
      </c>
      <c r="F6791" t="s">
        <v>2269</v>
      </c>
      <c r="G6791" t="s">
        <v>2268</v>
      </c>
      <c r="H6791" t="s">
        <v>2270</v>
      </c>
      <c r="I6791" s="52">
        <v>45413</v>
      </c>
      <c r="J6791" t="s">
        <v>2457</v>
      </c>
      <c r="K6791">
        <v>492</v>
      </c>
      <c r="L6791" s="73">
        <v>77.769514605387897</v>
      </c>
      <c r="M6791">
        <v>492</v>
      </c>
      <c r="N6791">
        <v>1</v>
      </c>
      <c r="O6791" s="73">
        <v>82.309609583407905</v>
      </c>
      <c r="P6791">
        <v>492</v>
      </c>
      <c r="Q6791">
        <v>1</v>
      </c>
      <c r="R6791">
        <v>491</v>
      </c>
      <c r="S6791">
        <v>0.99987975208019397</v>
      </c>
      <c r="T6791">
        <v>39.326579339825699</v>
      </c>
      <c r="U6791">
        <v>0.76225221769788898</v>
      </c>
      <c r="V6791">
        <v>414</v>
      </c>
      <c r="W6791">
        <v>9.83428893743864E-2</v>
      </c>
      <c r="X6791">
        <v>77</v>
      </c>
      <c r="Y6791">
        <v>491</v>
      </c>
      <c r="Z6791">
        <v>0.99987975208019397</v>
      </c>
      <c r="AA6791">
        <v>82.234868168550705</v>
      </c>
      <c r="AB6791">
        <v>384</v>
      </c>
      <c r="AC6791">
        <v>0.95511094157005905</v>
      </c>
      <c r="AD6791">
        <v>106</v>
      </c>
      <c r="AE6791">
        <v>4.4721212927343802E-2</v>
      </c>
      <c r="AF6791">
        <v>2</v>
      </c>
      <c r="AG6791">
        <v>1.6784550259713E-4</v>
      </c>
      <c r="AH6791">
        <v>3.2963243591891999E-3</v>
      </c>
      <c r="AI6791">
        <v>24</v>
      </c>
      <c r="AJ6791" s="73">
        <v>76.733439267521902</v>
      </c>
      <c r="AK6791">
        <v>492</v>
      </c>
      <c r="AL6791">
        <v>1</v>
      </c>
      <c r="AM6791">
        <v>0</v>
      </c>
      <c r="AN6791">
        <v>0</v>
      </c>
      <c r="AO6791">
        <v>0</v>
      </c>
      <c r="AP6791">
        <v>0</v>
      </c>
      <c r="AQ6791">
        <v>492</v>
      </c>
      <c r="AR6791">
        <v>1</v>
      </c>
      <c r="AS6791">
        <v>1.07926244219274E-2</v>
      </c>
      <c r="AT6791">
        <v>1</v>
      </c>
      <c r="AU6791">
        <v>1.0050158578829901E-2</v>
      </c>
      <c r="AV6791">
        <v>2</v>
      </c>
      <c r="AW6791">
        <v>492</v>
      </c>
      <c r="AX6791">
        <v>0.999999999999999</v>
      </c>
      <c r="AY6791" s="73">
        <v>71.278613136620905</v>
      </c>
      <c r="AZ6791">
        <v>492</v>
      </c>
      <c r="BA6791">
        <v>1</v>
      </c>
      <c r="BB6791">
        <v>490</v>
      </c>
      <c r="BC6791">
        <v>0.96612273914305002</v>
      </c>
      <c r="BD6791">
        <v>2</v>
      </c>
      <c r="BE6791">
        <v>3.38772608569494E-2</v>
      </c>
      <c r="BF6791">
        <v>77.769514605387897</v>
      </c>
      <c r="BG6791">
        <v>82.309609583407905</v>
      </c>
      <c r="BH6791">
        <v>71.278613136620905</v>
      </c>
      <c r="BI6791">
        <v>76.733439267521902</v>
      </c>
    </row>
    <row r="6792" spans="1:61" x14ac:dyDescent="0.25">
      <c r="A6792" s="10" t="str">
        <f>VLOOKUP(D6792,'Index-Relations'!E:F,2,FALSE)</f>
        <v>ESG</v>
      </c>
      <c r="B6792" t="s">
        <v>3450</v>
      </c>
      <c r="C6792" s="53" t="s">
        <v>2768</v>
      </c>
      <c r="D6792" s="59" t="s">
        <v>3330</v>
      </c>
      <c r="E6792" s="59" t="s">
        <v>10208</v>
      </c>
      <c r="F6792" t="s">
        <v>2269</v>
      </c>
      <c r="G6792" t="s">
        <v>2268</v>
      </c>
      <c r="H6792" t="s">
        <v>2270</v>
      </c>
      <c r="I6792" s="52">
        <v>45383</v>
      </c>
      <c r="J6792" t="s">
        <v>2457</v>
      </c>
      <c r="K6792">
        <v>493</v>
      </c>
      <c r="L6792">
        <v>82.585228226576703</v>
      </c>
      <c r="M6792">
        <v>493</v>
      </c>
      <c r="N6792">
        <v>1</v>
      </c>
      <c r="O6792">
        <v>85.400875916820894</v>
      </c>
      <c r="P6792">
        <v>493</v>
      </c>
      <c r="Q6792">
        <v>1</v>
      </c>
      <c r="R6792">
        <v>492</v>
      </c>
      <c r="S6792">
        <v>0.99989194963211003</v>
      </c>
      <c r="T6792">
        <v>39.067688214071502</v>
      </c>
      <c r="U6792">
        <v>0.76278859225766005</v>
      </c>
      <c r="V6792">
        <v>414</v>
      </c>
      <c r="W6792">
        <v>9.7379985127475394E-2</v>
      </c>
      <c r="X6792">
        <v>77</v>
      </c>
      <c r="Y6792">
        <v>492</v>
      </c>
      <c r="Z6792">
        <v>0.99989194963211003</v>
      </c>
      <c r="AA6792">
        <v>80.375099024496194</v>
      </c>
      <c r="AB6792">
        <v>382</v>
      </c>
      <c r="AC6792">
        <v>0.95384034368832604</v>
      </c>
      <c r="AD6792">
        <v>109</v>
      </c>
      <c r="AE6792">
        <v>4.60027296660784E-2</v>
      </c>
      <c r="AF6792">
        <v>2</v>
      </c>
      <c r="AG6792">
        <v>1.5692664559481499E-4</v>
      </c>
      <c r="AH6792">
        <v>3.21432165771369E-3</v>
      </c>
      <c r="AI6792">
        <v>24</v>
      </c>
      <c r="AJ6792">
        <v>81.049288242498207</v>
      </c>
      <c r="AK6792">
        <v>493</v>
      </c>
      <c r="AL6792">
        <v>1</v>
      </c>
      <c r="AM6792">
        <v>0</v>
      </c>
      <c r="AN6792">
        <v>0</v>
      </c>
      <c r="AO6792">
        <v>0</v>
      </c>
      <c r="AP6792">
        <v>0</v>
      </c>
      <c r="AQ6792">
        <v>493</v>
      </c>
      <c r="AR6792">
        <v>1</v>
      </c>
      <c r="AS6792">
        <v>1.01644322756019E-2</v>
      </c>
      <c r="AT6792">
        <v>1</v>
      </c>
      <c r="AU6792">
        <v>9.5572139417951507E-3</v>
      </c>
      <c r="AV6792">
        <v>2</v>
      </c>
      <c r="AW6792">
        <v>493</v>
      </c>
      <c r="AX6792">
        <v>0.999999999999999</v>
      </c>
      <c r="AY6792">
        <v>77.354216681438899</v>
      </c>
      <c r="AZ6792">
        <v>493</v>
      </c>
      <c r="BA6792">
        <v>1</v>
      </c>
      <c r="BB6792">
        <v>491</v>
      </c>
      <c r="BC6792">
        <v>0.96489362689989699</v>
      </c>
      <c r="BD6792">
        <v>2</v>
      </c>
      <c r="BE6792">
        <v>3.51063731001027E-2</v>
      </c>
      <c r="BF6792">
        <v>77.698578145931904</v>
      </c>
      <c r="BG6792">
        <v>82.325917327000994</v>
      </c>
      <c r="BH6792">
        <v>71.228610436758899</v>
      </c>
      <c r="BI6792">
        <v>76.532502052200996</v>
      </c>
    </row>
    <row r="6793" spans="1:61" x14ac:dyDescent="0.25">
      <c r="A6793" s="10" t="str">
        <f>VLOOKUP(D6793,'Index-Relations'!E:F,2,FALSE)</f>
        <v>ESG</v>
      </c>
      <c r="B6793" t="s">
        <v>3450</v>
      </c>
      <c r="C6793" s="53" t="s">
        <v>2769</v>
      </c>
      <c r="D6793" s="59" t="s">
        <v>3330</v>
      </c>
      <c r="E6793" s="59" t="s">
        <v>10209</v>
      </c>
      <c r="F6793" t="s">
        <v>2269</v>
      </c>
      <c r="G6793" t="s">
        <v>2268</v>
      </c>
      <c r="H6793" t="s">
        <v>2270</v>
      </c>
      <c r="I6793" s="52">
        <v>45352</v>
      </c>
      <c r="J6793" t="s">
        <v>2457</v>
      </c>
      <c r="K6793">
        <v>496</v>
      </c>
      <c r="L6793">
        <v>83.186480864862901</v>
      </c>
      <c r="M6793">
        <v>496</v>
      </c>
      <c r="N6793">
        <v>1</v>
      </c>
      <c r="O6793">
        <v>85.717282234214395</v>
      </c>
      <c r="P6793">
        <v>496</v>
      </c>
      <c r="Q6793">
        <v>1</v>
      </c>
      <c r="R6793">
        <v>495</v>
      </c>
      <c r="S6793">
        <v>0.99989919246608505</v>
      </c>
      <c r="T6793">
        <v>39.146732832170997</v>
      </c>
      <c r="U6793">
        <v>0.77923730252012502</v>
      </c>
      <c r="V6793">
        <v>411</v>
      </c>
      <c r="W6793">
        <v>7.1072368927806204E-2</v>
      </c>
      <c r="X6793">
        <v>64</v>
      </c>
      <c r="Y6793">
        <v>495</v>
      </c>
      <c r="Z6793">
        <v>0.99989919246608605</v>
      </c>
      <c r="AA6793">
        <v>89.040481331054195</v>
      </c>
      <c r="AB6793">
        <v>382</v>
      </c>
      <c r="AC6793">
        <v>0.95241207830592001</v>
      </c>
      <c r="AD6793">
        <v>112</v>
      </c>
      <c r="AE6793">
        <v>4.7433475684145299E-2</v>
      </c>
      <c r="AF6793">
        <v>2</v>
      </c>
      <c r="AG6793">
        <v>1.5444600993438901E-4</v>
      </c>
      <c r="AH6793">
        <v>2.7342271713778898E-3</v>
      </c>
      <c r="AI6793">
        <v>17</v>
      </c>
      <c r="AJ6793">
        <v>81.298052165050194</v>
      </c>
      <c r="AK6793">
        <v>496</v>
      </c>
      <c r="AL6793">
        <v>1</v>
      </c>
      <c r="AM6793">
        <v>0</v>
      </c>
      <c r="AN6793">
        <v>0</v>
      </c>
      <c r="AO6793">
        <v>0</v>
      </c>
      <c r="AP6793">
        <v>0</v>
      </c>
      <c r="AQ6793">
        <v>496</v>
      </c>
      <c r="AR6793">
        <v>0.999999999999999</v>
      </c>
      <c r="AS6793">
        <v>1.07791520740632E-2</v>
      </c>
      <c r="AT6793">
        <v>1</v>
      </c>
      <c r="AU6793">
        <v>9.4771893462736907E-3</v>
      </c>
      <c r="AV6793">
        <v>2</v>
      </c>
      <c r="AW6793">
        <v>496</v>
      </c>
      <c r="AX6793">
        <v>1</v>
      </c>
      <c r="AY6793">
        <v>78.620488398589103</v>
      </c>
      <c r="AZ6793">
        <v>496</v>
      </c>
      <c r="BA6793">
        <v>1</v>
      </c>
      <c r="BB6793">
        <v>494</v>
      </c>
      <c r="BC6793">
        <v>0.965413976805227</v>
      </c>
      <c r="BD6793">
        <v>2</v>
      </c>
      <c r="BE6793">
        <v>3.4586023194772601E-2</v>
      </c>
      <c r="BF6793">
        <v>78.439356573948004</v>
      </c>
      <c r="BG6793">
        <v>82.761461859605902</v>
      </c>
      <c r="BH6793">
        <v>72.570014530569907</v>
      </c>
      <c r="BI6793">
        <v>76.755279573211894</v>
      </c>
    </row>
    <row r="6794" spans="1:61" x14ac:dyDescent="0.25">
      <c r="A6794" s="10" t="str">
        <f>VLOOKUP(D6794,'Index-Relations'!E:F,2,FALSE)</f>
        <v>ESG</v>
      </c>
      <c r="B6794" t="s">
        <v>3450</v>
      </c>
      <c r="C6794" s="53" t="s">
        <v>2770</v>
      </c>
      <c r="D6794" s="59" t="s">
        <v>3330</v>
      </c>
      <c r="E6794" s="59" t="s">
        <v>10210</v>
      </c>
      <c r="F6794" t="s">
        <v>2269</v>
      </c>
      <c r="G6794" t="s">
        <v>2268</v>
      </c>
      <c r="H6794" t="s">
        <v>2270</v>
      </c>
      <c r="I6794" s="52">
        <v>45323</v>
      </c>
      <c r="J6794" t="s">
        <v>2457</v>
      </c>
      <c r="K6794">
        <v>496</v>
      </c>
      <c r="L6794">
        <v>83.186502919755497</v>
      </c>
      <c r="M6794">
        <v>496</v>
      </c>
      <c r="N6794">
        <v>1</v>
      </c>
      <c r="O6794">
        <v>85.341334242674506</v>
      </c>
      <c r="P6794">
        <v>496</v>
      </c>
      <c r="Q6794">
        <v>1</v>
      </c>
      <c r="R6794">
        <v>495</v>
      </c>
      <c r="S6794">
        <v>0.99990577370733202</v>
      </c>
      <c r="T6794">
        <v>39.429755650616002</v>
      </c>
      <c r="U6794">
        <v>0.76943333040031903</v>
      </c>
      <c r="V6794">
        <v>409</v>
      </c>
      <c r="W6794">
        <v>7.5297165599576804E-2</v>
      </c>
      <c r="X6794">
        <v>61</v>
      </c>
      <c r="Y6794">
        <v>495</v>
      </c>
      <c r="Z6794">
        <v>0.99990577370733202</v>
      </c>
      <c r="AA6794">
        <v>77.380406977441197</v>
      </c>
      <c r="AB6794">
        <v>383</v>
      </c>
      <c r="AC6794">
        <v>0.95126366431885001</v>
      </c>
      <c r="AD6794">
        <v>111</v>
      </c>
      <c r="AE6794">
        <v>4.8585529838888197E-2</v>
      </c>
      <c r="AF6794">
        <v>2</v>
      </c>
      <c r="AG6794">
        <v>1.5080584226159701E-4</v>
      </c>
      <c r="AH6794">
        <v>2.8887987381765699E-3</v>
      </c>
      <c r="AI6794">
        <v>17</v>
      </c>
      <c r="AJ6794">
        <v>81.726328386058299</v>
      </c>
      <c r="AK6794">
        <v>496</v>
      </c>
      <c r="AL6794">
        <v>1</v>
      </c>
      <c r="AM6794">
        <v>0</v>
      </c>
      <c r="AN6794">
        <v>0</v>
      </c>
      <c r="AO6794">
        <v>0</v>
      </c>
      <c r="AP6794">
        <v>0</v>
      </c>
      <c r="AQ6794">
        <v>496</v>
      </c>
      <c r="AR6794">
        <v>0.999999999999999</v>
      </c>
      <c r="AS6794">
        <v>1.2725904052250599E-2</v>
      </c>
      <c r="AT6794">
        <v>1</v>
      </c>
      <c r="AU6794">
        <v>9.8629942345209703E-3</v>
      </c>
      <c r="AV6794">
        <v>2</v>
      </c>
      <c r="AW6794">
        <v>496</v>
      </c>
      <c r="AX6794">
        <v>0.999999999999999</v>
      </c>
      <c r="AY6794">
        <v>78.686034210642106</v>
      </c>
      <c r="AZ6794">
        <v>496</v>
      </c>
      <c r="BA6794">
        <v>1</v>
      </c>
      <c r="BB6794">
        <v>494</v>
      </c>
      <c r="BC6794">
        <v>0.97000213690483605</v>
      </c>
      <c r="BD6794">
        <v>2</v>
      </c>
      <c r="BE6794">
        <v>2.9997863095163901E-2</v>
      </c>
      <c r="BF6794">
        <v>78.309615659884997</v>
      </c>
      <c r="BG6794">
        <v>82.083879916171</v>
      </c>
      <c r="BH6794">
        <v>72.647251274230896</v>
      </c>
      <c r="BI6794">
        <v>77.078740167505998</v>
      </c>
    </row>
    <row r="6795" spans="1:61" x14ac:dyDescent="0.25">
      <c r="A6795" s="10" t="str">
        <f>VLOOKUP(D6795,'Index-Relations'!E:F,2,FALSE)</f>
        <v>ESG</v>
      </c>
      <c r="B6795" t="s">
        <v>3450</v>
      </c>
      <c r="C6795" s="53" t="s">
        <v>2760</v>
      </c>
      <c r="D6795" s="59" t="s">
        <v>3331</v>
      </c>
      <c r="E6795" s="59" t="s">
        <v>10211</v>
      </c>
      <c r="F6795" t="s">
        <v>2273</v>
      </c>
      <c r="G6795" t="s">
        <v>2272</v>
      </c>
      <c r="H6795" t="s">
        <v>2274</v>
      </c>
      <c r="I6795" s="52">
        <v>45663</v>
      </c>
      <c r="J6795" t="s">
        <v>2457</v>
      </c>
      <c r="K6795">
        <v>1610</v>
      </c>
      <c r="L6795" s="73">
        <v>61.114467668593001</v>
      </c>
      <c r="M6795">
        <v>1596</v>
      </c>
      <c r="N6795">
        <v>0.99838338308384</v>
      </c>
      <c r="O6795" s="73">
        <v>69.785843885736</v>
      </c>
      <c r="P6795">
        <v>1596</v>
      </c>
      <c r="Q6795">
        <v>0.99838338308384</v>
      </c>
      <c r="R6795">
        <v>1579</v>
      </c>
      <c r="S6795">
        <v>0.99703876073326503</v>
      </c>
      <c r="T6795">
        <v>38.4016867141003</v>
      </c>
      <c r="U6795">
        <v>0.79701868901359096</v>
      </c>
      <c r="V6795">
        <v>1250</v>
      </c>
      <c r="W6795">
        <v>7.5124061910128007E-2</v>
      </c>
      <c r="X6795">
        <v>177</v>
      </c>
      <c r="Y6795">
        <v>1605</v>
      </c>
      <c r="Z6795">
        <v>0.99914386809862898</v>
      </c>
      <c r="AA6795">
        <v>47.735806571543698</v>
      </c>
      <c r="AB6795">
        <v>943</v>
      </c>
      <c r="AC6795">
        <v>0.87391390566712501</v>
      </c>
      <c r="AD6795">
        <v>662</v>
      </c>
      <c r="AE6795">
        <v>0.125229962431505</v>
      </c>
      <c r="AF6795">
        <v>5</v>
      </c>
      <c r="AG6795">
        <v>8.5613190136998797E-4</v>
      </c>
      <c r="AH6795">
        <v>5.3730872049591897E-3</v>
      </c>
      <c r="AI6795">
        <v>61</v>
      </c>
      <c r="AJ6795" s="73">
        <v>61.076311295375</v>
      </c>
      <c r="AK6795">
        <v>1596</v>
      </c>
      <c r="AL6795">
        <v>0.99838338308384</v>
      </c>
      <c r="AM6795">
        <v>2.1618349199279499E-3</v>
      </c>
      <c r="AN6795">
        <v>1</v>
      </c>
      <c r="AO6795">
        <v>2.1618349199279499E-3</v>
      </c>
      <c r="AP6795">
        <v>1</v>
      </c>
      <c r="AQ6795">
        <v>1581</v>
      </c>
      <c r="AR6795">
        <v>0.999477576613642</v>
      </c>
      <c r="AS6795">
        <v>6.2824502649480004E-3</v>
      </c>
      <c r="AT6795">
        <v>1</v>
      </c>
      <c r="AU6795">
        <v>9.6687283924704603E-3</v>
      </c>
      <c r="AV6795">
        <v>1</v>
      </c>
      <c r="AW6795">
        <v>1575</v>
      </c>
      <c r="AX6795">
        <v>0.99939141777330198</v>
      </c>
      <c r="AY6795" s="73">
        <v>52.602601080250899</v>
      </c>
      <c r="AZ6795">
        <v>1596</v>
      </c>
      <c r="BA6795">
        <v>0.99838338308384</v>
      </c>
      <c r="BB6795">
        <v>1578</v>
      </c>
      <c r="BC6795">
        <v>0.93395960265369904</v>
      </c>
      <c r="BD6795">
        <v>2</v>
      </c>
      <c r="BE6795">
        <v>6.3356139040015094E-2</v>
      </c>
      <c r="BF6795">
        <v>61.114467668593001</v>
      </c>
      <c r="BG6795">
        <v>69.785843885736</v>
      </c>
      <c r="BH6795">
        <v>52.602601080250899</v>
      </c>
      <c r="BI6795">
        <v>61.076311295375</v>
      </c>
    </row>
    <row r="6796" spans="1:61" x14ac:dyDescent="0.25">
      <c r="A6796" s="10" t="str">
        <f>VLOOKUP(D6796,'Index-Relations'!E:F,2,FALSE)</f>
        <v>ESG</v>
      </c>
      <c r="B6796" t="s">
        <v>3450</v>
      </c>
      <c r="C6796" s="53" t="s">
        <v>2761</v>
      </c>
      <c r="D6796" s="59" t="s">
        <v>3331</v>
      </c>
      <c r="E6796" s="59" t="s">
        <v>10212</v>
      </c>
      <c r="F6796" t="s">
        <v>2273</v>
      </c>
      <c r="G6796" t="s">
        <v>2272</v>
      </c>
      <c r="H6796" t="s">
        <v>2274</v>
      </c>
      <c r="I6796" s="52">
        <v>45628</v>
      </c>
      <c r="J6796" t="s">
        <v>2457</v>
      </c>
      <c r="K6796">
        <v>1616</v>
      </c>
      <c r="L6796" s="73">
        <v>60.9930495585239</v>
      </c>
      <c r="M6796">
        <v>1602</v>
      </c>
      <c r="N6796">
        <v>0.99831273697047695</v>
      </c>
      <c r="O6796" s="73">
        <v>69.533282279681004</v>
      </c>
      <c r="P6796">
        <v>1602</v>
      </c>
      <c r="Q6796">
        <v>0.99831273697047695</v>
      </c>
      <c r="R6796">
        <v>1585</v>
      </c>
      <c r="S6796">
        <v>0.99697096317131195</v>
      </c>
      <c r="T6796">
        <v>38.708644618812897</v>
      </c>
      <c r="U6796">
        <v>0.79557651147909803</v>
      </c>
      <c r="V6796">
        <v>1252</v>
      </c>
      <c r="W6796">
        <v>7.6131780255762602E-2</v>
      </c>
      <c r="X6796">
        <v>179</v>
      </c>
      <c r="Y6796">
        <v>1610</v>
      </c>
      <c r="Z6796">
        <v>0.99903882121962095</v>
      </c>
      <c r="AA6796">
        <v>47.363600262534199</v>
      </c>
      <c r="AB6796">
        <v>928</v>
      </c>
      <c r="AC6796">
        <v>0.87513819856994601</v>
      </c>
      <c r="AD6796">
        <v>680</v>
      </c>
      <c r="AE6796">
        <v>0.12373218848743001</v>
      </c>
      <c r="AF6796">
        <v>8</v>
      </c>
      <c r="AG6796">
        <v>1.12961294262307E-3</v>
      </c>
      <c r="AH6796">
        <v>5.1925427333589704E-3</v>
      </c>
      <c r="AI6796">
        <v>60</v>
      </c>
      <c r="AJ6796" s="73">
        <v>60.921582746189898</v>
      </c>
      <c r="AK6796">
        <v>1602</v>
      </c>
      <c r="AL6796">
        <v>0.99831273697047695</v>
      </c>
      <c r="AM6796">
        <v>2.54282396146417E-3</v>
      </c>
      <c r="AN6796">
        <v>1</v>
      </c>
      <c r="AO6796">
        <v>2.54282396146417E-3</v>
      </c>
      <c r="AP6796">
        <v>1</v>
      </c>
      <c r="AQ6796">
        <v>1587</v>
      </c>
      <c r="AR6796">
        <v>0.99946228935436099</v>
      </c>
      <c r="AS6796">
        <v>6.3479949811457896E-3</v>
      </c>
      <c r="AT6796">
        <v>1</v>
      </c>
      <c r="AU6796">
        <v>1.0417878552309899E-2</v>
      </c>
      <c r="AV6796">
        <v>1</v>
      </c>
      <c r="AW6796">
        <v>1581</v>
      </c>
      <c r="AX6796">
        <v>0.99936245380796696</v>
      </c>
      <c r="AY6796" s="73">
        <v>52.745165907469897</v>
      </c>
      <c r="AZ6796">
        <v>1602</v>
      </c>
      <c r="BA6796">
        <v>0.99831273697047695</v>
      </c>
      <c r="BB6796">
        <v>1584</v>
      </c>
      <c r="BC6796">
        <v>0.94341303525565801</v>
      </c>
      <c r="BD6796">
        <v>2</v>
      </c>
      <c r="BE6796">
        <v>5.3506430137238402E-2</v>
      </c>
      <c r="BF6796">
        <v>60.9930495585239</v>
      </c>
      <c r="BG6796">
        <v>69.533282279681004</v>
      </c>
      <c r="BH6796">
        <v>52.745165907469897</v>
      </c>
      <c r="BI6796">
        <v>60.921582746189898</v>
      </c>
    </row>
    <row r="6797" spans="1:61" x14ac:dyDescent="0.25">
      <c r="A6797" s="10" t="str">
        <f>VLOOKUP(D6797,'Index-Relations'!E:F,2,FALSE)</f>
        <v>ESG</v>
      </c>
      <c r="B6797" t="s">
        <v>3450</v>
      </c>
      <c r="C6797" s="53" t="s">
        <v>2762</v>
      </c>
      <c r="D6797" s="59" t="s">
        <v>3331</v>
      </c>
      <c r="E6797" s="59" t="s">
        <v>10213</v>
      </c>
      <c r="F6797" t="s">
        <v>2273</v>
      </c>
      <c r="G6797" t="s">
        <v>2272</v>
      </c>
      <c r="H6797" t="s">
        <v>2274</v>
      </c>
      <c r="I6797" s="52">
        <v>45597</v>
      </c>
      <c r="J6797" t="s">
        <v>2457</v>
      </c>
      <c r="K6797">
        <v>1619</v>
      </c>
      <c r="L6797" s="73">
        <v>61.028586150937002</v>
      </c>
      <c r="M6797">
        <v>1605</v>
      </c>
      <c r="N6797">
        <v>0.99835499806732397</v>
      </c>
      <c r="O6797" s="73">
        <v>69.371183718341896</v>
      </c>
      <c r="P6797">
        <v>1605</v>
      </c>
      <c r="Q6797">
        <v>0.99835499806732397</v>
      </c>
      <c r="R6797">
        <v>1588</v>
      </c>
      <c r="S6797">
        <v>0.99687495414062499</v>
      </c>
      <c r="T6797">
        <v>39.133956776978998</v>
      </c>
      <c r="U6797">
        <v>0.79598120981516596</v>
      </c>
      <c r="V6797">
        <v>1252</v>
      </c>
      <c r="W6797">
        <v>7.5909353984064495E-2</v>
      </c>
      <c r="X6797">
        <v>178</v>
      </c>
      <c r="Y6797">
        <v>1613</v>
      </c>
      <c r="Z6797">
        <v>0.99889569929972799</v>
      </c>
      <c r="AA6797">
        <v>48.178716034610801</v>
      </c>
      <c r="AB6797">
        <v>916</v>
      </c>
      <c r="AC6797">
        <v>0.87198680777676296</v>
      </c>
      <c r="AD6797">
        <v>695</v>
      </c>
      <c r="AE6797">
        <v>0.12671142706869901</v>
      </c>
      <c r="AF6797">
        <v>8</v>
      </c>
      <c r="AG6797">
        <v>1.3017651545362201E-3</v>
      </c>
      <c r="AH6797">
        <v>5.3263940977201002E-3</v>
      </c>
      <c r="AI6797">
        <v>60</v>
      </c>
      <c r="AJ6797" s="73">
        <v>60.999014788330001</v>
      </c>
      <c r="AK6797">
        <v>1605</v>
      </c>
      <c r="AL6797">
        <v>0.99835499806732397</v>
      </c>
      <c r="AM6797">
        <v>2.9362391176816901E-3</v>
      </c>
      <c r="AN6797">
        <v>1</v>
      </c>
      <c r="AO6797">
        <v>2.9362391176816901E-3</v>
      </c>
      <c r="AP6797">
        <v>1</v>
      </c>
      <c r="AQ6797">
        <v>1590</v>
      </c>
      <c r="AR6797">
        <v>0.99948507450371504</v>
      </c>
      <c r="AS6797">
        <v>6.5044436283028398E-3</v>
      </c>
      <c r="AT6797">
        <v>1</v>
      </c>
      <c r="AU6797">
        <v>1.05091677275106E-2</v>
      </c>
      <c r="AV6797">
        <v>1</v>
      </c>
      <c r="AW6797">
        <v>1584</v>
      </c>
      <c r="AX6797">
        <v>0.99936899579401794</v>
      </c>
      <c r="AY6797" s="73">
        <v>52.759536634610001</v>
      </c>
      <c r="AZ6797">
        <v>1605</v>
      </c>
      <c r="BA6797">
        <v>0.99835499806732397</v>
      </c>
      <c r="BB6797">
        <v>1587</v>
      </c>
      <c r="BC6797">
        <v>0.94064517544714799</v>
      </c>
      <c r="BD6797">
        <v>2</v>
      </c>
      <c r="BE6797">
        <v>5.5903659938885998E-2</v>
      </c>
      <c r="BF6797">
        <v>61.028586150937002</v>
      </c>
      <c r="BG6797">
        <v>69.371183718341896</v>
      </c>
      <c r="BH6797">
        <v>52.759536634610001</v>
      </c>
      <c r="BI6797">
        <v>60.999014788330001</v>
      </c>
    </row>
    <row r="6798" spans="1:61" x14ac:dyDescent="0.25">
      <c r="A6798" s="10" t="str">
        <f>VLOOKUP(D6798,'Index-Relations'!E:F,2,FALSE)</f>
        <v>ESG</v>
      </c>
      <c r="B6798" t="s">
        <v>3450</v>
      </c>
      <c r="C6798" s="53" t="s">
        <v>2763</v>
      </c>
      <c r="D6798" s="59" t="s">
        <v>3331</v>
      </c>
      <c r="E6798" s="59" t="s">
        <v>10214</v>
      </c>
      <c r="F6798" t="s">
        <v>2273</v>
      </c>
      <c r="G6798" t="s">
        <v>2272</v>
      </c>
      <c r="H6798" t="s">
        <v>2274</v>
      </c>
      <c r="I6798" s="52">
        <v>45566</v>
      </c>
      <c r="J6798" t="s">
        <v>2457</v>
      </c>
      <c r="K6798">
        <v>1619</v>
      </c>
      <c r="L6798" s="73">
        <v>60.9460810516129</v>
      </c>
      <c r="M6798">
        <v>1605</v>
      </c>
      <c r="N6798">
        <v>0.99826267569571803</v>
      </c>
      <c r="O6798" s="73">
        <v>69.118242712075002</v>
      </c>
      <c r="P6798">
        <v>1605</v>
      </c>
      <c r="Q6798">
        <v>0.99826267569571803</v>
      </c>
      <c r="R6798">
        <v>1588</v>
      </c>
      <c r="S6798">
        <v>0.99674416238878205</v>
      </c>
      <c r="T6798">
        <v>39.274644487903899</v>
      </c>
      <c r="U6798">
        <v>0.79641405865081405</v>
      </c>
      <c r="V6798">
        <v>1250</v>
      </c>
      <c r="W6798">
        <v>7.7005942497924695E-2</v>
      </c>
      <c r="X6798">
        <v>178</v>
      </c>
      <c r="Y6798">
        <v>1613</v>
      </c>
      <c r="Z6798">
        <v>0.99881657376371902</v>
      </c>
      <c r="AA6798">
        <v>47.999690798532299</v>
      </c>
      <c r="AB6798">
        <v>882</v>
      </c>
      <c r="AC6798">
        <v>0.865682395339745</v>
      </c>
      <c r="AD6798">
        <v>727</v>
      </c>
      <c r="AE6798">
        <v>0.13254602301353</v>
      </c>
      <c r="AF6798">
        <v>10</v>
      </c>
      <c r="AG6798">
        <v>1.7715816467248899E-3</v>
      </c>
      <c r="AH6798">
        <v>5.1278600392997498E-3</v>
      </c>
      <c r="AI6798">
        <v>59</v>
      </c>
      <c r="AJ6798" s="73">
        <v>60.955973437300997</v>
      </c>
      <c r="AK6798">
        <v>1605</v>
      </c>
      <c r="AL6798">
        <v>0.99826267569571803</v>
      </c>
      <c r="AM6798">
        <v>3.0616302758798598E-3</v>
      </c>
      <c r="AN6798">
        <v>1</v>
      </c>
      <c r="AO6798">
        <v>3.0616302758798598E-3</v>
      </c>
      <c r="AP6798">
        <v>1</v>
      </c>
      <c r="AQ6798">
        <v>1590</v>
      </c>
      <c r="AR6798">
        <v>0.99948786974422199</v>
      </c>
      <c r="AS6798">
        <v>7.13880551814475E-3</v>
      </c>
      <c r="AT6798">
        <v>1</v>
      </c>
      <c r="AU6798">
        <v>1.04600592725245E-2</v>
      </c>
      <c r="AV6798">
        <v>1</v>
      </c>
      <c r="AW6798">
        <v>1584</v>
      </c>
      <c r="AX6798">
        <v>0.99936249102744401</v>
      </c>
      <c r="AY6798" s="73">
        <v>52.771606010939898</v>
      </c>
      <c r="AZ6798">
        <v>1605</v>
      </c>
      <c r="BA6798">
        <v>0.99826267569571803</v>
      </c>
      <c r="BB6798">
        <v>1587</v>
      </c>
      <c r="BC6798">
        <v>0.94234221636955995</v>
      </c>
      <c r="BD6798">
        <v>2</v>
      </c>
      <c r="BE6798">
        <v>5.4084023098781797E-2</v>
      </c>
      <c r="BF6798">
        <v>60.9460810516129</v>
      </c>
      <c r="BG6798">
        <v>69.118242712075002</v>
      </c>
      <c r="BH6798">
        <v>52.771606010939898</v>
      </c>
      <c r="BI6798">
        <v>60.955973437300997</v>
      </c>
    </row>
    <row r="6799" spans="1:61" x14ac:dyDescent="0.25">
      <c r="A6799" s="10" t="str">
        <f>VLOOKUP(D6799,'Index-Relations'!E:F,2,FALSE)</f>
        <v>ESG</v>
      </c>
      <c r="B6799" t="s">
        <v>3450</v>
      </c>
      <c r="C6799" s="53" t="s">
        <v>2764</v>
      </c>
      <c r="D6799" s="59" t="s">
        <v>3331</v>
      </c>
      <c r="E6799" s="59" t="s">
        <v>10215</v>
      </c>
      <c r="F6799" t="s">
        <v>2273</v>
      </c>
      <c r="G6799" t="s">
        <v>2272</v>
      </c>
      <c r="H6799" t="s">
        <v>2274</v>
      </c>
      <c r="I6799" s="52">
        <v>45537</v>
      </c>
      <c r="J6799" t="s">
        <v>2457</v>
      </c>
      <c r="K6799">
        <v>1868</v>
      </c>
      <c r="L6799" s="73">
        <v>60.754498823412</v>
      </c>
      <c r="M6799">
        <v>1855</v>
      </c>
      <c r="N6799">
        <v>0.998253086084265</v>
      </c>
      <c r="O6799" s="73">
        <v>69.163088784612995</v>
      </c>
      <c r="P6799">
        <v>1855</v>
      </c>
      <c r="Q6799">
        <v>0.998253086084265</v>
      </c>
      <c r="R6799">
        <v>1834</v>
      </c>
      <c r="S6799">
        <v>0.99660605648089395</v>
      </c>
      <c r="T6799">
        <v>39.173495949299401</v>
      </c>
      <c r="U6799">
        <v>0.81964529973670797</v>
      </c>
      <c r="V6799">
        <v>1423</v>
      </c>
      <c r="W6799">
        <v>7.9108715158030002E-2</v>
      </c>
      <c r="X6799">
        <v>194</v>
      </c>
      <c r="Y6799">
        <v>1861</v>
      </c>
      <c r="Z6799">
        <v>0.99815729748534598</v>
      </c>
      <c r="AA6799">
        <v>49.138015337074101</v>
      </c>
      <c r="AB6799">
        <v>915</v>
      </c>
      <c r="AC6799">
        <v>0.91588303296128404</v>
      </c>
      <c r="AD6799">
        <v>996</v>
      </c>
      <c r="AE6799">
        <v>0.13126260677308901</v>
      </c>
      <c r="AF6799">
        <v>-43</v>
      </c>
      <c r="AG6799">
        <v>0</v>
      </c>
      <c r="AH6799">
        <v>5.1327473999622803E-3</v>
      </c>
      <c r="AI6799">
        <v>68</v>
      </c>
      <c r="AJ6799" s="73">
        <v>60.899550477437003</v>
      </c>
      <c r="AK6799">
        <v>1855</v>
      </c>
      <c r="AL6799">
        <v>0.998253086084265</v>
      </c>
      <c r="AM6799">
        <v>3.24917647965707E-3</v>
      </c>
      <c r="AN6799">
        <v>1</v>
      </c>
      <c r="AO6799">
        <v>3.24917647965707E-3</v>
      </c>
      <c r="AP6799">
        <v>1</v>
      </c>
      <c r="AQ6799">
        <v>1805</v>
      </c>
      <c r="AR6799">
        <v>0.99920455495104199</v>
      </c>
      <c r="AS6799">
        <v>6.4033672646812102E-3</v>
      </c>
      <c r="AT6799">
        <v>1</v>
      </c>
      <c r="AU6799">
        <v>1.02341825737791E-2</v>
      </c>
      <c r="AV6799">
        <v>1</v>
      </c>
      <c r="AW6799">
        <v>1777</v>
      </c>
      <c r="AX6799">
        <v>0.99895127415942297</v>
      </c>
      <c r="AY6799" s="73">
        <v>52.380895556178999</v>
      </c>
      <c r="AZ6799">
        <v>1855</v>
      </c>
      <c r="BA6799">
        <v>0.998253086084265</v>
      </c>
      <c r="BB6799">
        <v>1802</v>
      </c>
      <c r="BC6799">
        <v>0.93888501243475597</v>
      </c>
      <c r="BD6799">
        <v>2</v>
      </c>
      <c r="BE6799">
        <v>5.7070366036628802E-2</v>
      </c>
      <c r="BF6799">
        <v>60.754498823412</v>
      </c>
      <c r="BG6799">
        <v>69.163088784612995</v>
      </c>
      <c r="BH6799">
        <v>52.380895556178999</v>
      </c>
      <c r="BI6799">
        <v>60.899550477437003</v>
      </c>
    </row>
    <row r="6800" spans="1:61" x14ac:dyDescent="0.25">
      <c r="A6800" s="10" t="str">
        <f>VLOOKUP(D6800,'Index-Relations'!E:F,2,FALSE)</f>
        <v>ESG</v>
      </c>
      <c r="B6800" t="s">
        <v>3450</v>
      </c>
      <c r="C6800" s="53" t="s">
        <v>3350</v>
      </c>
      <c r="D6800" s="59" t="s">
        <v>3331</v>
      </c>
      <c r="E6800" s="59" t="s">
        <v>10216</v>
      </c>
      <c r="F6800" t="s">
        <v>2273</v>
      </c>
      <c r="G6800" t="s">
        <v>2272</v>
      </c>
      <c r="H6800" t="s">
        <v>2274</v>
      </c>
      <c r="I6800" s="52">
        <v>45505</v>
      </c>
      <c r="J6800" t="s">
        <v>2457</v>
      </c>
      <c r="K6800">
        <v>1873</v>
      </c>
      <c r="L6800" s="73">
        <v>60.752914479395997</v>
      </c>
      <c r="M6800">
        <v>1860</v>
      </c>
      <c r="N6800">
        <v>0.99836252924461699</v>
      </c>
      <c r="O6800" s="73">
        <v>69.236474889542905</v>
      </c>
      <c r="P6800">
        <v>1860</v>
      </c>
      <c r="Q6800">
        <v>0.99836252924461699</v>
      </c>
      <c r="R6800">
        <v>1839</v>
      </c>
      <c r="S6800">
        <v>0.99679416217039996</v>
      </c>
      <c r="T6800">
        <v>39.032300009451198</v>
      </c>
      <c r="U6800">
        <v>0.80141251961408899</v>
      </c>
      <c r="V6800">
        <v>1426</v>
      </c>
      <c r="W6800">
        <v>7.8256984202885099E-2</v>
      </c>
      <c r="X6800">
        <v>194</v>
      </c>
      <c r="Y6800">
        <v>1865</v>
      </c>
      <c r="Z6800">
        <v>0.998179861369896</v>
      </c>
      <c r="AA6800">
        <v>49.859245754641201</v>
      </c>
      <c r="AB6800">
        <v>865</v>
      </c>
      <c r="AC6800">
        <v>0.87572034421663503</v>
      </c>
      <c r="AD6800">
        <v>992</v>
      </c>
      <c r="AE6800">
        <v>0.12173748617583</v>
      </c>
      <c r="AF6800">
        <v>16</v>
      </c>
      <c r="AG6800">
        <v>2.5421696075333599E-3</v>
      </c>
      <c r="AH6800">
        <v>4.9360478499999401E-3</v>
      </c>
      <c r="AI6800">
        <v>68</v>
      </c>
      <c r="AJ6800" s="73">
        <v>60.889001420308901</v>
      </c>
      <c r="AK6800">
        <v>1860</v>
      </c>
      <c r="AL6800">
        <v>0.99836252924461699</v>
      </c>
      <c r="AM6800">
        <v>3.3927647116579101E-3</v>
      </c>
      <c r="AN6800">
        <v>1</v>
      </c>
      <c r="AO6800">
        <v>3.3927647116579101E-3</v>
      </c>
      <c r="AP6800">
        <v>1</v>
      </c>
      <c r="AQ6800">
        <v>1810</v>
      </c>
      <c r="AR6800">
        <v>0.99919633798084495</v>
      </c>
      <c r="AS6800">
        <v>7.3519076107828501E-3</v>
      </c>
      <c r="AT6800">
        <v>1</v>
      </c>
      <c r="AU6800">
        <v>1.0474764065336701E-2</v>
      </c>
      <c r="AV6800">
        <v>1</v>
      </c>
      <c r="AW6800">
        <v>1782</v>
      </c>
      <c r="AX6800">
        <v>0.99894446236202505</v>
      </c>
      <c r="AY6800" s="73">
        <v>52.363426518449998</v>
      </c>
      <c r="AZ6800">
        <v>1860</v>
      </c>
      <c r="BA6800">
        <v>0.99836252924461699</v>
      </c>
      <c r="BB6800">
        <v>1807</v>
      </c>
      <c r="BC6800">
        <v>0.93662164013918003</v>
      </c>
      <c r="BD6800">
        <v>2</v>
      </c>
      <c r="BE6800">
        <v>5.9181933130006602E-2</v>
      </c>
      <c r="BF6800">
        <v>60.752914479395997</v>
      </c>
      <c r="BG6800">
        <v>69.236474889542905</v>
      </c>
      <c r="BH6800">
        <v>52.363426518449998</v>
      </c>
      <c r="BI6800">
        <v>60.889001420308901</v>
      </c>
    </row>
    <row r="6801" spans="1:61" x14ac:dyDescent="0.25">
      <c r="A6801" s="10" t="str">
        <f>VLOOKUP(D6801,'Index-Relations'!E:F,2,FALSE)</f>
        <v>ESG</v>
      </c>
      <c r="B6801" t="s">
        <v>3450</v>
      </c>
      <c r="C6801" s="53" t="s">
        <v>2765</v>
      </c>
      <c r="D6801" s="59" t="s">
        <v>3331</v>
      </c>
      <c r="E6801" s="59" t="s">
        <v>10217</v>
      </c>
      <c r="F6801" t="s">
        <v>2273</v>
      </c>
      <c r="G6801" t="s">
        <v>2272</v>
      </c>
      <c r="H6801" t="s">
        <v>2274</v>
      </c>
      <c r="I6801" s="52">
        <v>45474</v>
      </c>
      <c r="J6801" t="s">
        <v>2457</v>
      </c>
      <c r="K6801">
        <v>1877</v>
      </c>
      <c r="L6801" s="73">
        <v>60.774258814859003</v>
      </c>
      <c r="M6801">
        <v>1864</v>
      </c>
      <c r="N6801">
        <v>0.99838136374112996</v>
      </c>
      <c r="O6801" s="73">
        <v>69.328802026480005</v>
      </c>
      <c r="P6801">
        <v>1864</v>
      </c>
      <c r="Q6801">
        <v>0.99838136374112996</v>
      </c>
      <c r="R6801">
        <v>1843</v>
      </c>
      <c r="S6801">
        <v>0.99668041394540796</v>
      </c>
      <c r="T6801">
        <v>38.991165978103602</v>
      </c>
      <c r="U6801">
        <v>0.799266492867589</v>
      </c>
      <c r="V6801">
        <v>1429</v>
      </c>
      <c r="W6801">
        <v>7.5551156419250906E-2</v>
      </c>
      <c r="X6801">
        <v>195</v>
      </c>
      <c r="Y6801">
        <v>1868</v>
      </c>
      <c r="Z6801">
        <v>0.998034970112471</v>
      </c>
      <c r="AA6801">
        <v>50.749099279559303</v>
      </c>
      <c r="AB6801">
        <v>837</v>
      </c>
      <c r="AC6801">
        <v>0.873830469298715</v>
      </c>
      <c r="AD6801">
        <v>1012</v>
      </c>
      <c r="AE6801">
        <v>0.123159614842827</v>
      </c>
      <c r="AF6801">
        <v>28</v>
      </c>
      <c r="AG6801">
        <v>3.0099158584570699E-3</v>
      </c>
      <c r="AH6801">
        <v>4.0876623292718404E-3</v>
      </c>
      <c r="AI6801">
        <v>68</v>
      </c>
      <c r="AJ6801" s="73">
        <v>60.960615723448903</v>
      </c>
      <c r="AK6801">
        <v>1864</v>
      </c>
      <c r="AL6801">
        <v>0.99838136374112996</v>
      </c>
      <c r="AM6801">
        <v>3.89740761704212E-3</v>
      </c>
      <c r="AN6801">
        <v>1</v>
      </c>
      <c r="AO6801">
        <v>3.89740761704212E-3</v>
      </c>
      <c r="AP6801">
        <v>1</v>
      </c>
      <c r="AQ6801">
        <v>1814</v>
      </c>
      <c r="AR6801">
        <v>0.99919860217158096</v>
      </c>
      <c r="AS6801">
        <v>7.4458131922009998E-3</v>
      </c>
      <c r="AT6801">
        <v>1</v>
      </c>
      <c r="AU6801">
        <v>1.01865580622853E-2</v>
      </c>
      <c r="AV6801">
        <v>1</v>
      </c>
      <c r="AW6801">
        <v>1785</v>
      </c>
      <c r="AX6801">
        <v>0.99892782096957</v>
      </c>
      <c r="AY6801" s="73">
        <v>52.2177916931929</v>
      </c>
      <c r="AZ6801">
        <v>1864</v>
      </c>
      <c r="BA6801">
        <v>0.99838136374112996</v>
      </c>
      <c r="BB6801">
        <v>1811</v>
      </c>
      <c r="BC6801">
        <v>0.92989012824319395</v>
      </c>
      <c r="BD6801">
        <v>2</v>
      </c>
      <c r="BE6801">
        <v>6.54110663113458E-2</v>
      </c>
      <c r="BF6801">
        <v>60.774258814859003</v>
      </c>
      <c r="BG6801">
        <v>69.328802026480005</v>
      </c>
      <c r="BH6801">
        <v>52.2177916931929</v>
      </c>
      <c r="BI6801">
        <v>60.960615723448903</v>
      </c>
    </row>
    <row r="6802" spans="1:61" x14ac:dyDescent="0.25">
      <c r="A6802" s="10" t="str">
        <f>VLOOKUP(D6802,'Index-Relations'!E:F,2,FALSE)</f>
        <v>ESG</v>
      </c>
      <c r="B6802" t="s">
        <v>3450</v>
      </c>
      <c r="C6802" s="53" t="s">
        <v>2766</v>
      </c>
      <c r="D6802" s="59" t="s">
        <v>3331</v>
      </c>
      <c r="E6802" s="59" t="s">
        <v>10218</v>
      </c>
      <c r="F6802" t="s">
        <v>2273</v>
      </c>
      <c r="G6802" t="s">
        <v>2272</v>
      </c>
      <c r="H6802" t="s">
        <v>2274</v>
      </c>
      <c r="I6802" s="52">
        <v>45446</v>
      </c>
      <c r="J6802" t="s">
        <v>2457</v>
      </c>
      <c r="K6802">
        <v>1838</v>
      </c>
      <c r="L6802" s="73">
        <v>62.298850804417903</v>
      </c>
      <c r="M6802">
        <v>1834</v>
      </c>
      <c r="N6802">
        <v>0.99956209608000401</v>
      </c>
      <c r="O6802" s="73">
        <v>70.434317998617999</v>
      </c>
      <c r="P6802">
        <v>1834</v>
      </c>
      <c r="Q6802">
        <v>0.99956209608000401</v>
      </c>
      <c r="R6802">
        <v>1814</v>
      </c>
      <c r="S6802">
        <v>0.99837930800193397</v>
      </c>
      <c r="T6802">
        <v>38.953979855951602</v>
      </c>
      <c r="U6802">
        <v>0.79143302786374004</v>
      </c>
      <c r="V6802">
        <v>1399</v>
      </c>
      <c r="W6802">
        <v>9.0080044360361003E-2</v>
      </c>
      <c r="X6802">
        <v>195</v>
      </c>
      <c r="Y6802">
        <v>1833</v>
      </c>
      <c r="Z6802">
        <v>0.999215609670008</v>
      </c>
      <c r="AA6802">
        <v>53.487941196439998</v>
      </c>
      <c r="AB6802">
        <v>825</v>
      </c>
      <c r="AC6802">
        <v>0.87583822950398404</v>
      </c>
      <c r="AD6802">
        <v>989</v>
      </c>
      <c r="AE6802">
        <v>0.122500046836201</v>
      </c>
      <c r="AF6802">
        <v>24</v>
      </c>
      <c r="AG6802">
        <v>1.6617236598135601E-3</v>
      </c>
      <c r="AH6802">
        <v>5.0365865611794996E-3</v>
      </c>
      <c r="AI6802">
        <v>64</v>
      </c>
      <c r="AJ6802" s="73">
        <v>62.612860072090903</v>
      </c>
      <c r="AK6802">
        <v>1834</v>
      </c>
      <c r="AL6802">
        <v>0.99956209608000401</v>
      </c>
      <c r="AM6802">
        <v>2.9555167711867499E-3</v>
      </c>
      <c r="AN6802">
        <v>1</v>
      </c>
      <c r="AO6802">
        <v>2.9555167711867499E-3</v>
      </c>
      <c r="AP6802">
        <v>1</v>
      </c>
      <c r="AQ6802">
        <v>1780</v>
      </c>
      <c r="AR6802">
        <v>0.99936960908314898</v>
      </c>
      <c r="AS6802">
        <v>7.5902764744280602E-3</v>
      </c>
      <c r="AT6802">
        <v>1</v>
      </c>
      <c r="AU6802">
        <v>9.1788119238703E-3</v>
      </c>
      <c r="AV6802">
        <v>1</v>
      </c>
      <c r="AW6802">
        <v>1752</v>
      </c>
      <c r="AX6802">
        <v>0.99922044852852399</v>
      </c>
      <c r="AY6802" s="73">
        <v>53.743931005142898</v>
      </c>
      <c r="AZ6802">
        <v>1834</v>
      </c>
      <c r="BA6802">
        <v>0.99956209608000401</v>
      </c>
      <c r="BB6802">
        <v>1777</v>
      </c>
      <c r="BC6802">
        <v>0.93244930534281201</v>
      </c>
      <c r="BD6802">
        <v>2</v>
      </c>
      <c r="BE6802">
        <v>6.3964786969150506E-2</v>
      </c>
      <c r="BF6802">
        <v>62.298850804417903</v>
      </c>
      <c r="BG6802">
        <v>70.434317998617999</v>
      </c>
      <c r="BH6802">
        <v>53.743931005142898</v>
      </c>
      <c r="BI6802">
        <v>62.612860072090903</v>
      </c>
    </row>
    <row r="6803" spans="1:61" x14ac:dyDescent="0.25">
      <c r="A6803" s="10" t="str">
        <f>VLOOKUP(D6803,'Index-Relations'!E:F,2,FALSE)</f>
        <v>ESG</v>
      </c>
      <c r="B6803" t="s">
        <v>3450</v>
      </c>
      <c r="C6803" s="53" t="s">
        <v>2767</v>
      </c>
      <c r="D6803" s="59" t="s">
        <v>3331</v>
      </c>
      <c r="E6803" s="59" t="s">
        <v>10219</v>
      </c>
      <c r="F6803" t="s">
        <v>2273</v>
      </c>
      <c r="G6803" t="s">
        <v>2272</v>
      </c>
      <c r="H6803" t="s">
        <v>2274</v>
      </c>
      <c r="I6803" s="52">
        <v>45413</v>
      </c>
      <c r="J6803" t="s">
        <v>2457</v>
      </c>
      <c r="K6803">
        <v>1840</v>
      </c>
      <c r="L6803" s="73">
        <v>62.179208882767</v>
      </c>
      <c r="M6803">
        <v>1836</v>
      </c>
      <c r="N6803">
        <v>0.99954408507871695</v>
      </c>
      <c r="O6803" s="73">
        <v>70.257220148079995</v>
      </c>
      <c r="P6803">
        <v>1836</v>
      </c>
      <c r="Q6803">
        <v>0.99954408507871695</v>
      </c>
      <c r="R6803">
        <v>1816</v>
      </c>
      <c r="S6803">
        <v>0.99833524181045297</v>
      </c>
      <c r="T6803">
        <v>39.031093021953403</v>
      </c>
      <c r="U6803">
        <v>0.74976692615834994</v>
      </c>
      <c r="V6803">
        <v>1401</v>
      </c>
      <c r="W6803">
        <v>8.1789094879160001E-2</v>
      </c>
      <c r="X6803">
        <v>194</v>
      </c>
      <c r="Y6803">
        <v>1834</v>
      </c>
      <c r="Z6803">
        <v>0.99906262851923999</v>
      </c>
      <c r="AA6803">
        <v>56.258030147020598</v>
      </c>
      <c r="AB6803">
        <v>815</v>
      </c>
      <c r="AC6803">
        <v>0.87458460233671798</v>
      </c>
      <c r="AD6803">
        <v>998</v>
      </c>
      <c r="AE6803">
        <v>0.12350626056351401</v>
      </c>
      <c r="AF6803">
        <v>27</v>
      </c>
      <c r="AG6803">
        <v>1.90913709976682E-3</v>
      </c>
      <c r="AH6803">
        <v>4.34579482348479E-3</v>
      </c>
      <c r="AI6803">
        <v>64</v>
      </c>
      <c r="AJ6803" s="73">
        <v>62.524494680247898</v>
      </c>
      <c r="AK6803">
        <v>1836</v>
      </c>
      <c r="AL6803">
        <v>0.99954408507871695</v>
      </c>
      <c r="AM6803">
        <v>3.1326864844696302E-3</v>
      </c>
      <c r="AN6803">
        <v>1</v>
      </c>
      <c r="AO6803">
        <v>3.1326864844696302E-3</v>
      </c>
      <c r="AP6803">
        <v>1</v>
      </c>
      <c r="AQ6803">
        <v>1777</v>
      </c>
      <c r="AR6803">
        <v>0.999283012723028</v>
      </c>
      <c r="AS6803">
        <v>7.2576213599807402E-3</v>
      </c>
      <c r="AT6803">
        <v>1</v>
      </c>
      <c r="AU6803">
        <v>9.3149564846170905E-3</v>
      </c>
      <c r="AV6803">
        <v>2</v>
      </c>
      <c r="AW6803">
        <v>1752</v>
      </c>
      <c r="AX6803">
        <v>0.999181900583761</v>
      </c>
      <c r="AY6803" s="73">
        <v>53.531080742594</v>
      </c>
      <c r="AZ6803">
        <v>1836</v>
      </c>
      <c r="BA6803">
        <v>0.99954408507871695</v>
      </c>
      <c r="BB6803">
        <v>1774</v>
      </c>
      <c r="BC6803">
        <v>0.92711962282179505</v>
      </c>
      <c r="BD6803">
        <v>2</v>
      </c>
      <c r="BE6803">
        <v>6.9030703416763997E-2</v>
      </c>
      <c r="BF6803">
        <v>62.179208882767</v>
      </c>
      <c r="BG6803">
        <v>70.257220148079995</v>
      </c>
      <c r="BH6803">
        <v>53.531080742594</v>
      </c>
      <c r="BI6803">
        <v>62.524494680247898</v>
      </c>
    </row>
    <row r="6804" spans="1:61" x14ac:dyDescent="0.25">
      <c r="A6804" s="10" t="str">
        <f>VLOOKUP(D6804,'Index-Relations'!E:F,2,FALSE)</f>
        <v>ESG</v>
      </c>
      <c r="B6804" t="s">
        <v>3450</v>
      </c>
      <c r="C6804" s="53" t="s">
        <v>2768</v>
      </c>
      <c r="D6804" s="59" t="s">
        <v>3331</v>
      </c>
      <c r="E6804" s="59" t="s">
        <v>10220</v>
      </c>
      <c r="F6804" t="s">
        <v>2273</v>
      </c>
      <c r="G6804" t="s">
        <v>2272</v>
      </c>
      <c r="H6804" t="s">
        <v>2274</v>
      </c>
      <c r="I6804" s="52">
        <v>45383</v>
      </c>
      <c r="J6804" t="s">
        <v>2457</v>
      </c>
      <c r="K6804">
        <v>1845</v>
      </c>
      <c r="L6804">
        <v>65.832187041116399</v>
      </c>
      <c r="M6804">
        <v>1841</v>
      </c>
      <c r="N6804">
        <v>0.99950559449161602</v>
      </c>
      <c r="O6804">
        <v>73.702025089459696</v>
      </c>
      <c r="P6804">
        <v>1841</v>
      </c>
      <c r="Q6804">
        <v>0.99950559449161602</v>
      </c>
      <c r="R6804">
        <v>1821</v>
      </c>
      <c r="S6804">
        <v>0.99830090670023097</v>
      </c>
      <c r="T6804">
        <v>38.836834457441299</v>
      </c>
      <c r="U6804">
        <v>0.75114313189995496</v>
      </c>
      <c r="V6804">
        <v>1405</v>
      </c>
      <c r="W6804">
        <v>8.1311514149340694E-2</v>
      </c>
      <c r="X6804">
        <v>195</v>
      </c>
      <c r="Y6804">
        <v>1839</v>
      </c>
      <c r="Z6804">
        <v>0.99910744673655805</v>
      </c>
      <c r="AA6804">
        <v>54.164304031260897</v>
      </c>
      <c r="AB6804">
        <v>814</v>
      </c>
      <c r="AC6804">
        <v>0.87059474916373703</v>
      </c>
      <c r="AD6804">
        <v>1004</v>
      </c>
      <c r="AE6804">
        <v>0.12755518993135401</v>
      </c>
      <c r="AF6804">
        <v>27</v>
      </c>
      <c r="AG6804">
        <v>1.85006090490785E-3</v>
      </c>
      <c r="AH6804">
        <v>4.34053356003889E-3</v>
      </c>
      <c r="AI6804">
        <v>64</v>
      </c>
      <c r="AJ6804">
        <v>65.774296505508303</v>
      </c>
      <c r="AK6804">
        <v>1841</v>
      </c>
      <c r="AL6804">
        <v>0.99950559449161602</v>
      </c>
      <c r="AM6804">
        <v>2.9664979281966999E-3</v>
      </c>
      <c r="AN6804">
        <v>1</v>
      </c>
      <c r="AO6804">
        <v>2.9664979281966999E-3</v>
      </c>
      <c r="AP6804">
        <v>1</v>
      </c>
      <c r="AQ6804">
        <v>1782</v>
      </c>
      <c r="AR6804">
        <v>0.99924624512620297</v>
      </c>
      <c r="AS6804">
        <v>6.8079818409524399E-3</v>
      </c>
      <c r="AT6804">
        <v>1</v>
      </c>
      <c r="AU6804">
        <v>8.8305826903624304E-3</v>
      </c>
      <c r="AV6804">
        <v>2</v>
      </c>
      <c r="AW6804">
        <v>1756</v>
      </c>
      <c r="AX6804">
        <v>0.999119746080946</v>
      </c>
      <c r="AY6804">
        <v>55.901403720288897</v>
      </c>
      <c r="AZ6804">
        <v>1841</v>
      </c>
      <c r="BA6804">
        <v>0.99950559449161602</v>
      </c>
      <c r="BB6804">
        <v>1779</v>
      </c>
      <c r="BC6804">
        <v>0.92502228294153499</v>
      </c>
      <c r="BD6804">
        <v>2</v>
      </c>
      <c r="BE6804">
        <v>7.1257464256471698E-2</v>
      </c>
      <c r="BF6804">
        <v>62.029360027697997</v>
      </c>
      <c r="BG6804">
        <v>70.183702578270996</v>
      </c>
      <c r="BH6804">
        <v>53.397087526230003</v>
      </c>
      <c r="BI6804">
        <v>62.273341476378</v>
      </c>
    </row>
    <row r="6805" spans="1:61" x14ac:dyDescent="0.25">
      <c r="A6805" s="10" t="str">
        <f>VLOOKUP(D6805,'Index-Relations'!E:F,2,FALSE)</f>
        <v>ESG</v>
      </c>
      <c r="B6805" t="s">
        <v>3450</v>
      </c>
      <c r="C6805" s="53" t="s">
        <v>2769</v>
      </c>
      <c r="D6805" s="59" t="s">
        <v>3331</v>
      </c>
      <c r="E6805" s="59" t="s">
        <v>10221</v>
      </c>
      <c r="F6805" t="s">
        <v>2273</v>
      </c>
      <c r="G6805" t="s">
        <v>2272</v>
      </c>
      <c r="H6805" t="s">
        <v>2274</v>
      </c>
      <c r="I6805" s="52">
        <v>45352</v>
      </c>
      <c r="J6805" t="s">
        <v>2457</v>
      </c>
      <c r="K6805">
        <v>1850</v>
      </c>
      <c r="L6805">
        <v>66.652562136619906</v>
      </c>
      <c r="M6805">
        <v>1846</v>
      </c>
      <c r="N6805">
        <v>0.99943967920961396</v>
      </c>
      <c r="O6805">
        <v>73.733330406573899</v>
      </c>
      <c r="P6805">
        <v>1846</v>
      </c>
      <c r="Q6805">
        <v>0.99943967920961396</v>
      </c>
      <c r="R6805">
        <v>1826</v>
      </c>
      <c r="S6805">
        <v>0.99830638950012196</v>
      </c>
      <c r="T6805">
        <v>38.967689194356701</v>
      </c>
      <c r="U6805">
        <v>0.77206223507794403</v>
      </c>
      <c r="V6805">
        <v>1398</v>
      </c>
      <c r="W6805">
        <v>6.1298940666414801E-2</v>
      </c>
      <c r="X6805">
        <v>170</v>
      </c>
      <c r="Y6805">
        <v>1844</v>
      </c>
      <c r="Z6805">
        <v>0.99913659106297403</v>
      </c>
      <c r="AA6805">
        <v>51.314023322907502</v>
      </c>
      <c r="AB6805">
        <v>813</v>
      </c>
      <c r="AC6805">
        <v>0.86705719580429796</v>
      </c>
      <c r="AD6805">
        <v>1010</v>
      </c>
      <c r="AE6805">
        <v>0.13109219869733499</v>
      </c>
      <c r="AF6805">
        <v>27</v>
      </c>
      <c r="AG6805">
        <v>1.8506054983657701E-3</v>
      </c>
      <c r="AH6805">
        <v>3.9576198903503602E-3</v>
      </c>
      <c r="AI6805">
        <v>43</v>
      </c>
      <c r="AJ6805">
        <v>66.028656891623797</v>
      </c>
      <c r="AK6805">
        <v>1846</v>
      </c>
      <c r="AL6805">
        <v>0.99943967920961396</v>
      </c>
      <c r="AM6805">
        <v>2.63233406409082E-3</v>
      </c>
      <c r="AN6805">
        <v>1</v>
      </c>
      <c r="AO6805">
        <v>2.63233406409082E-3</v>
      </c>
      <c r="AP6805">
        <v>1</v>
      </c>
      <c r="AQ6805">
        <v>1786</v>
      </c>
      <c r="AR6805">
        <v>0.99923556100410504</v>
      </c>
      <c r="AS6805">
        <v>7.2369990768056799E-3</v>
      </c>
      <c r="AT6805">
        <v>1</v>
      </c>
      <c r="AU6805">
        <v>8.7832361286750392E-3</v>
      </c>
      <c r="AV6805">
        <v>2</v>
      </c>
      <c r="AW6805">
        <v>1761</v>
      </c>
      <c r="AX6805">
        <v>0.999109217766598</v>
      </c>
      <c r="AY6805">
        <v>58.0886641410236</v>
      </c>
      <c r="AZ6805">
        <v>1846</v>
      </c>
      <c r="BA6805">
        <v>0.99943967920961396</v>
      </c>
      <c r="BB6805">
        <v>1783</v>
      </c>
      <c r="BC6805">
        <v>0.92623120026551997</v>
      </c>
      <c r="BD6805">
        <v>2</v>
      </c>
      <c r="BE6805">
        <v>7.0372026674493798E-2</v>
      </c>
      <c r="BF6805">
        <v>62.838649061585997</v>
      </c>
      <c r="BG6805">
        <v>70.206671828915901</v>
      </c>
      <c r="BH6805">
        <v>55.158345227250003</v>
      </c>
      <c r="BI6805">
        <v>62.486218778843899</v>
      </c>
    </row>
    <row r="6806" spans="1:61" x14ac:dyDescent="0.25">
      <c r="A6806" s="10" t="str">
        <f>VLOOKUP(D6806,'Index-Relations'!E:F,2,FALSE)</f>
        <v>ESG</v>
      </c>
      <c r="B6806" t="s">
        <v>3450</v>
      </c>
      <c r="C6806" s="53" t="s">
        <v>2770</v>
      </c>
      <c r="D6806" s="59" t="s">
        <v>3331</v>
      </c>
      <c r="E6806" s="59" t="s">
        <v>10222</v>
      </c>
      <c r="F6806" t="s">
        <v>2273</v>
      </c>
      <c r="G6806" t="s">
        <v>2272</v>
      </c>
      <c r="H6806" t="s">
        <v>2274</v>
      </c>
      <c r="I6806" s="52">
        <v>45323</v>
      </c>
      <c r="J6806" t="s">
        <v>2457</v>
      </c>
      <c r="K6806">
        <v>1850</v>
      </c>
      <c r="L6806">
        <v>66.019046713757902</v>
      </c>
      <c r="M6806">
        <v>1846</v>
      </c>
      <c r="N6806">
        <v>0.99944881190229296</v>
      </c>
      <c r="O6806">
        <v>72.171024966752398</v>
      </c>
      <c r="P6806">
        <v>1846</v>
      </c>
      <c r="Q6806">
        <v>0.99944881190229296</v>
      </c>
      <c r="R6806">
        <v>1826</v>
      </c>
      <c r="S6806">
        <v>0.99830438663517396</v>
      </c>
      <c r="T6806">
        <v>39.206690691044301</v>
      </c>
      <c r="U6806">
        <v>0.76495927651240303</v>
      </c>
      <c r="V6806">
        <v>1388</v>
      </c>
      <c r="W6806">
        <v>6.1988087550651598E-2</v>
      </c>
      <c r="X6806">
        <v>163</v>
      </c>
      <c r="Y6806">
        <v>1844</v>
      </c>
      <c r="Z6806">
        <v>0.99914862894408496</v>
      </c>
      <c r="AA6806">
        <v>51.350349025794102</v>
      </c>
      <c r="AB6806">
        <v>808</v>
      </c>
      <c r="AC6806">
        <v>0.86420862782077301</v>
      </c>
      <c r="AD6806">
        <v>1015</v>
      </c>
      <c r="AE6806">
        <v>0.133905784507798</v>
      </c>
      <c r="AF6806">
        <v>27</v>
      </c>
      <c r="AG6806">
        <v>1.88558767142826E-3</v>
      </c>
      <c r="AH6806">
        <v>3.89193345267487E-3</v>
      </c>
      <c r="AI6806">
        <v>43</v>
      </c>
      <c r="AJ6806">
        <v>66.203028757628402</v>
      </c>
      <c r="AK6806">
        <v>1846</v>
      </c>
      <c r="AL6806">
        <v>0.99944881190229296</v>
      </c>
      <c r="AM6806">
        <v>2.6887615084354001E-3</v>
      </c>
      <c r="AN6806">
        <v>1</v>
      </c>
      <c r="AO6806">
        <v>2.6887615084354001E-3</v>
      </c>
      <c r="AP6806">
        <v>1</v>
      </c>
      <c r="AQ6806">
        <v>1786</v>
      </c>
      <c r="AR6806">
        <v>0.99922273640648196</v>
      </c>
      <c r="AS6806">
        <v>8.5677170330199903E-3</v>
      </c>
      <c r="AT6806">
        <v>1</v>
      </c>
      <c r="AU6806">
        <v>9.1339719679330907E-3</v>
      </c>
      <c r="AV6806">
        <v>2</v>
      </c>
      <c r="AW6806">
        <v>1761</v>
      </c>
      <c r="AX6806">
        <v>0.99910349940309495</v>
      </c>
      <c r="AY6806">
        <v>57.941421751088001</v>
      </c>
      <c r="AZ6806">
        <v>1846</v>
      </c>
      <c r="BA6806">
        <v>0.99944881190229296</v>
      </c>
      <c r="BB6806">
        <v>1783</v>
      </c>
      <c r="BC6806">
        <v>0.93530443790833195</v>
      </c>
      <c r="BD6806">
        <v>2</v>
      </c>
      <c r="BE6806">
        <v>6.1229536989713999E-2</v>
      </c>
      <c r="BF6806">
        <v>62.196124813541999</v>
      </c>
      <c r="BG6806">
        <v>68.496236696173995</v>
      </c>
      <c r="BH6806">
        <v>55.094003468173902</v>
      </c>
      <c r="BI6806">
        <v>62.611332485226001</v>
      </c>
    </row>
    <row r="6807" spans="1:61" x14ac:dyDescent="0.25">
      <c r="A6807" s="10" t="str">
        <f>VLOOKUP(D6807,'Index-Relations'!E:F,2,FALSE)</f>
        <v>ESG</v>
      </c>
      <c r="B6807" t="s">
        <v>3450</v>
      </c>
      <c r="C6807" s="53" t="s">
        <v>2760</v>
      </c>
      <c r="D6807" s="59" t="s">
        <v>2966</v>
      </c>
      <c r="E6807" s="59" t="s">
        <v>10223</v>
      </c>
      <c r="F6807" t="s">
        <v>2277</v>
      </c>
      <c r="G6807" t="s">
        <v>2276</v>
      </c>
      <c r="H6807" t="s">
        <v>2278</v>
      </c>
      <c r="I6807" s="52">
        <v>45659</v>
      </c>
      <c r="J6807" t="s">
        <v>2457</v>
      </c>
      <c r="K6807">
        <v>608</v>
      </c>
      <c r="L6807" s="73">
        <v>64.608595051274904</v>
      </c>
      <c r="M6807">
        <v>419</v>
      </c>
      <c r="N6807">
        <v>0.95266669037220597</v>
      </c>
      <c r="O6807" s="73">
        <v>66.107285870344001</v>
      </c>
      <c r="P6807">
        <v>419</v>
      </c>
      <c r="Q6807">
        <v>0.95266669037220597</v>
      </c>
      <c r="R6807">
        <v>504</v>
      </c>
      <c r="S6807">
        <v>0.93435260404729303</v>
      </c>
      <c r="T6807">
        <v>42.433283615402097</v>
      </c>
      <c r="U6807">
        <v>0.84249926161994404</v>
      </c>
      <c r="V6807">
        <v>499</v>
      </c>
      <c r="W6807">
        <v>6.2095172486600403E-2</v>
      </c>
      <c r="X6807">
        <v>97</v>
      </c>
      <c r="Y6807">
        <v>580</v>
      </c>
      <c r="Z6807">
        <v>0.99094283830191598</v>
      </c>
      <c r="AA6807">
        <v>115.822805578195</v>
      </c>
      <c r="AB6807">
        <v>234</v>
      </c>
      <c r="AC6807">
        <v>0.77931971633241304</v>
      </c>
      <c r="AD6807">
        <v>335</v>
      </c>
      <c r="AE6807">
        <v>0.20846747339343399</v>
      </c>
      <c r="AF6807">
        <v>39</v>
      </c>
      <c r="AG6807">
        <v>1.2212810274152001E-2</v>
      </c>
      <c r="AH6807">
        <v>8.1320978054458303E-4</v>
      </c>
      <c r="AI6807">
        <v>9</v>
      </c>
      <c r="AJ6807" s="73">
        <v>70.644004199278896</v>
      </c>
      <c r="AK6807">
        <v>419</v>
      </c>
      <c r="AL6807">
        <v>0.95266669037220597</v>
      </c>
      <c r="AM6807">
        <v>0</v>
      </c>
      <c r="AN6807">
        <v>0</v>
      </c>
      <c r="AO6807">
        <v>6.4391906202404302E-3</v>
      </c>
      <c r="AP6807">
        <v>3</v>
      </c>
      <c r="AQ6807">
        <v>540</v>
      </c>
      <c r="AR6807">
        <v>0.99025735619132405</v>
      </c>
      <c r="AS6807">
        <v>4.6035178357610503E-3</v>
      </c>
      <c r="AT6807">
        <v>2</v>
      </c>
      <c r="AU6807">
        <v>8.2346409451302498E-3</v>
      </c>
      <c r="AV6807">
        <v>6</v>
      </c>
      <c r="AW6807">
        <v>548</v>
      </c>
      <c r="AX6807">
        <v>0.99133277548764798</v>
      </c>
      <c r="AY6807" s="73">
        <v>56.24206254632</v>
      </c>
      <c r="AZ6807">
        <v>419</v>
      </c>
      <c r="BA6807">
        <v>0.95266669037220597</v>
      </c>
      <c r="BB6807">
        <v>534</v>
      </c>
      <c r="BC6807">
        <v>0.97665178879992598</v>
      </c>
      <c r="BD6807">
        <v>3</v>
      </c>
      <c r="BE6807">
        <v>7.16637677115739E-3</v>
      </c>
      <c r="BF6807">
        <v>64.608595051274904</v>
      </c>
      <c r="BG6807">
        <v>66.107285870344001</v>
      </c>
      <c r="BH6807">
        <v>56.24206254632</v>
      </c>
      <c r="BI6807">
        <v>70.644004199278896</v>
      </c>
    </row>
    <row r="6808" spans="1:61" x14ac:dyDescent="0.25">
      <c r="A6808" s="10" t="str">
        <f>VLOOKUP(D6808,'Index-Relations'!E:F,2,FALSE)</f>
        <v>ESG</v>
      </c>
      <c r="B6808" t="s">
        <v>3450</v>
      </c>
      <c r="C6808" s="53" t="s">
        <v>2761</v>
      </c>
      <c r="D6808" s="59" t="s">
        <v>2966</v>
      </c>
      <c r="E6808" s="59" t="s">
        <v>10224</v>
      </c>
      <c r="F6808" t="s">
        <v>2277</v>
      </c>
      <c r="G6808" t="s">
        <v>2276</v>
      </c>
      <c r="H6808" t="s">
        <v>2278</v>
      </c>
      <c r="I6808" s="52">
        <v>45628</v>
      </c>
      <c r="J6808" t="s">
        <v>2457</v>
      </c>
      <c r="K6808">
        <v>607</v>
      </c>
      <c r="L6808" s="73">
        <v>64.846131308699</v>
      </c>
      <c r="M6808">
        <v>419</v>
      </c>
      <c r="N6808">
        <v>0.95521562722813402</v>
      </c>
      <c r="O6808" s="73">
        <v>66.325285170876001</v>
      </c>
      <c r="P6808">
        <v>419</v>
      </c>
      <c r="Q6808">
        <v>0.95521562722813402</v>
      </c>
      <c r="R6808">
        <v>504</v>
      </c>
      <c r="S6808">
        <v>0.93555345430564996</v>
      </c>
      <c r="T6808">
        <v>42.066793992288403</v>
      </c>
      <c r="U6808">
        <v>0.84432985790071002</v>
      </c>
      <c r="V6808">
        <v>497</v>
      </c>
      <c r="W6808">
        <v>6.47486576412383E-2</v>
      </c>
      <c r="X6808">
        <v>95</v>
      </c>
      <c r="Y6808">
        <v>578</v>
      </c>
      <c r="Z6808">
        <v>0.99053183899982999</v>
      </c>
      <c r="AA6808">
        <v>93.801311666666805</v>
      </c>
      <c r="AB6808">
        <v>219</v>
      </c>
      <c r="AC6808">
        <v>0.77829412625488403</v>
      </c>
      <c r="AD6808">
        <v>347</v>
      </c>
      <c r="AE6808">
        <v>0.20838319995794</v>
      </c>
      <c r="AF6808">
        <v>41</v>
      </c>
      <c r="AG6808">
        <v>1.33226737871751E-2</v>
      </c>
      <c r="AH6808">
        <v>6.4058107325756395E-4</v>
      </c>
      <c r="AI6808">
        <v>9</v>
      </c>
      <c r="AJ6808" s="73">
        <v>70.826553156554894</v>
      </c>
      <c r="AK6808">
        <v>419</v>
      </c>
      <c r="AL6808">
        <v>0.95521562722813402</v>
      </c>
      <c r="AM6808">
        <v>0</v>
      </c>
      <c r="AN6808">
        <v>0</v>
      </c>
      <c r="AO6808">
        <v>6.1390249447008704E-3</v>
      </c>
      <c r="AP6808">
        <v>3</v>
      </c>
      <c r="AQ6808">
        <v>540</v>
      </c>
      <c r="AR6808">
        <v>0.99067159986881903</v>
      </c>
      <c r="AS6808">
        <v>4.2566054707519401E-3</v>
      </c>
      <c r="AT6808">
        <v>2</v>
      </c>
      <c r="AU6808">
        <v>9.2648426967462793E-3</v>
      </c>
      <c r="AV6808">
        <v>6</v>
      </c>
      <c r="AW6808">
        <v>545</v>
      </c>
      <c r="AX6808">
        <v>0.99105980510721603</v>
      </c>
      <c r="AY6808" s="73">
        <v>56.421349758387997</v>
      </c>
      <c r="AZ6808">
        <v>419</v>
      </c>
      <c r="BA6808">
        <v>0.95521562722813402</v>
      </c>
      <c r="BB6808">
        <v>534</v>
      </c>
      <c r="BC6808">
        <v>0.97660176886696204</v>
      </c>
      <c r="BD6808">
        <v>3</v>
      </c>
      <c r="BE6808">
        <v>7.9308060571562002E-3</v>
      </c>
      <c r="BF6808">
        <v>64.846131308699</v>
      </c>
      <c r="BG6808">
        <v>66.325285170876001</v>
      </c>
      <c r="BH6808">
        <v>56.421349758387997</v>
      </c>
      <c r="BI6808">
        <v>70.826553156554894</v>
      </c>
    </row>
    <row r="6809" spans="1:61" x14ac:dyDescent="0.25">
      <c r="A6809" s="10" t="str">
        <f>VLOOKUP(D6809,'Index-Relations'!E:F,2,FALSE)</f>
        <v>ESG</v>
      </c>
      <c r="B6809" t="s">
        <v>3450</v>
      </c>
      <c r="C6809" s="53" t="s">
        <v>2762</v>
      </c>
      <c r="D6809" s="59" t="s">
        <v>2966</v>
      </c>
      <c r="E6809" s="59" t="s">
        <v>10225</v>
      </c>
      <c r="F6809" t="s">
        <v>2277</v>
      </c>
      <c r="G6809" t="s">
        <v>2276</v>
      </c>
      <c r="H6809" t="s">
        <v>2278</v>
      </c>
      <c r="I6809" s="52">
        <v>45597</v>
      </c>
      <c r="J6809" t="s">
        <v>2457</v>
      </c>
      <c r="K6809">
        <v>608</v>
      </c>
      <c r="L6809" s="73">
        <v>63.969570397077902</v>
      </c>
      <c r="M6809">
        <v>419</v>
      </c>
      <c r="N6809">
        <v>0.95180122995014804</v>
      </c>
      <c r="O6809" s="73">
        <v>65.346042609733004</v>
      </c>
      <c r="P6809">
        <v>419</v>
      </c>
      <c r="Q6809">
        <v>0.95180122995014804</v>
      </c>
      <c r="R6809">
        <v>504</v>
      </c>
      <c r="S6809">
        <v>0.93310442617604705</v>
      </c>
      <c r="T6809">
        <v>42.954993606155398</v>
      </c>
      <c r="U6809">
        <v>0.84521060652865398</v>
      </c>
      <c r="V6809">
        <v>495</v>
      </c>
      <c r="W6809">
        <v>6.7964308526485107E-2</v>
      </c>
      <c r="X6809">
        <v>94</v>
      </c>
      <c r="Y6809">
        <v>574</v>
      </c>
      <c r="Z6809">
        <v>0.98761391618945005</v>
      </c>
      <c r="AA6809">
        <v>92.003729659499399</v>
      </c>
      <c r="AB6809">
        <v>209</v>
      </c>
      <c r="AC6809">
        <v>0.76935289307091403</v>
      </c>
      <c r="AD6809">
        <v>354</v>
      </c>
      <c r="AE6809">
        <v>0.215385710308444</v>
      </c>
      <c r="AF6809">
        <v>45</v>
      </c>
      <c r="AG6809">
        <v>1.52613966206409E-2</v>
      </c>
      <c r="AH6809">
        <v>6.4542344411161598E-4</v>
      </c>
      <c r="AI6809">
        <v>9</v>
      </c>
      <c r="AJ6809" s="73">
        <v>70.128657865219907</v>
      </c>
      <c r="AK6809">
        <v>419</v>
      </c>
      <c r="AL6809">
        <v>0.95180122995014804</v>
      </c>
      <c r="AM6809">
        <v>0</v>
      </c>
      <c r="AN6809">
        <v>0</v>
      </c>
      <c r="AO6809">
        <v>7.0638931664724E-3</v>
      </c>
      <c r="AP6809">
        <v>3</v>
      </c>
      <c r="AQ6809">
        <v>538</v>
      </c>
      <c r="AR6809">
        <v>0.98925665056411305</v>
      </c>
      <c r="AS6809">
        <v>5.2652595959320802E-3</v>
      </c>
      <c r="AT6809">
        <v>2</v>
      </c>
      <c r="AU6809">
        <v>8.1885495390932195E-3</v>
      </c>
      <c r="AV6809">
        <v>6</v>
      </c>
      <c r="AW6809">
        <v>546</v>
      </c>
      <c r="AX6809">
        <v>0.99030804868142897</v>
      </c>
      <c r="AY6809" s="73">
        <v>55.673450835966001</v>
      </c>
      <c r="AZ6809">
        <v>419</v>
      </c>
      <c r="BA6809">
        <v>0.95180122995014804</v>
      </c>
      <c r="BB6809">
        <v>532</v>
      </c>
      <c r="BC6809">
        <v>0.97342528715820398</v>
      </c>
      <c r="BD6809">
        <v>3</v>
      </c>
      <c r="BE6809">
        <v>8.7674702394369905E-3</v>
      </c>
      <c r="BF6809">
        <v>63.969570397077902</v>
      </c>
      <c r="BG6809">
        <v>65.346042609733004</v>
      </c>
      <c r="BH6809">
        <v>55.673450835966001</v>
      </c>
      <c r="BI6809">
        <v>70.128657865219907</v>
      </c>
    </row>
    <row r="6810" spans="1:61" x14ac:dyDescent="0.25">
      <c r="A6810" s="10" t="str">
        <f>VLOOKUP(D6810,'Index-Relations'!E:F,2,FALSE)</f>
        <v>ESG</v>
      </c>
      <c r="B6810" t="s">
        <v>3450</v>
      </c>
      <c r="C6810" s="53" t="s">
        <v>2763</v>
      </c>
      <c r="D6810" s="59" t="s">
        <v>2966</v>
      </c>
      <c r="E6810" s="59" t="s">
        <v>10226</v>
      </c>
      <c r="F6810" t="s">
        <v>2277</v>
      </c>
      <c r="G6810" t="s">
        <v>2276</v>
      </c>
      <c r="H6810" t="s">
        <v>2278</v>
      </c>
      <c r="I6810" s="52">
        <v>45567</v>
      </c>
      <c r="J6810" t="s">
        <v>2457</v>
      </c>
      <c r="K6810">
        <v>608</v>
      </c>
      <c r="L6810" s="73">
        <v>64.030987513661998</v>
      </c>
      <c r="M6810">
        <v>419</v>
      </c>
      <c r="N6810">
        <v>0.95114546580164705</v>
      </c>
      <c r="O6810" s="73">
        <v>65.407844970080902</v>
      </c>
      <c r="P6810">
        <v>419</v>
      </c>
      <c r="Q6810">
        <v>0.95114546580164705</v>
      </c>
      <c r="R6810">
        <v>504</v>
      </c>
      <c r="S6810">
        <v>0.93322906168798803</v>
      </c>
      <c r="T6810">
        <v>42.959120005157203</v>
      </c>
      <c r="U6810">
        <v>0.84225390687492996</v>
      </c>
      <c r="V6810">
        <v>493</v>
      </c>
      <c r="W6810">
        <v>7.0378124599224004E-2</v>
      </c>
      <c r="X6810">
        <v>93</v>
      </c>
      <c r="Y6810">
        <v>573</v>
      </c>
      <c r="Z6810">
        <v>0.987485430517693</v>
      </c>
      <c r="AA6810">
        <v>88.833532419088797</v>
      </c>
      <c r="AB6810">
        <v>203</v>
      </c>
      <c r="AC6810">
        <v>0.76936174680022995</v>
      </c>
      <c r="AD6810">
        <v>358</v>
      </c>
      <c r="AE6810">
        <v>0.21505578427286501</v>
      </c>
      <c r="AF6810">
        <v>47</v>
      </c>
      <c r="AG6810">
        <v>1.5582468926904699E-2</v>
      </c>
      <c r="AH6810">
        <v>6.7026226180573998E-4</v>
      </c>
      <c r="AI6810">
        <v>9</v>
      </c>
      <c r="AJ6810" s="73">
        <v>70.279750726578996</v>
      </c>
      <c r="AK6810">
        <v>419</v>
      </c>
      <c r="AL6810">
        <v>0.95114546580164705</v>
      </c>
      <c r="AM6810">
        <v>0</v>
      </c>
      <c r="AN6810">
        <v>0</v>
      </c>
      <c r="AO6810">
        <v>6.3552050680481297E-3</v>
      </c>
      <c r="AP6810">
        <v>3</v>
      </c>
      <c r="AQ6810">
        <v>538</v>
      </c>
      <c r="AR6810">
        <v>0.989478928693315</v>
      </c>
      <c r="AS6810">
        <v>4.4686026427808202E-3</v>
      </c>
      <c r="AT6810">
        <v>2</v>
      </c>
      <c r="AU6810">
        <v>8.0297441505781993E-3</v>
      </c>
      <c r="AV6810">
        <v>6</v>
      </c>
      <c r="AW6810">
        <v>546</v>
      </c>
      <c r="AX6810">
        <v>0.99053195092794699</v>
      </c>
      <c r="AY6810" s="73">
        <v>55.661361160977002</v>
      </c>
      <c r="AZ6810">
        <v>419</v>
      </c>
      <c r="BA6810">
        <v>0.95114546580164705</v>
      </c>
      <c r="BB6810">
        <v>532</v>
      </c>
      <c r="BC6810">
        <v>0.97333054291578902</v>
      </c>
      <c r="BD6810">
        <v>3</v>
      </c>
      <c r="BE6810">
        <v>9.7931807094769705E-3</v>
      </c>
      <c r="BF6810">
        <v>64.030987513661998</v>
      </c>
      <c r="BG6810">
        <v>65.407844970080902</v>
      </c>
      <c r="BH6810">
        <v>55.661361160977002</v>
      </c>
      <c r="BI6810">
        <v>70.279750726578996</v>
      </c>
    </row>
    <row r="6811" spans="1:61" x14ac:dyDescent="0.25">
      <c r="A6811" s="10" t="str">
        <f>VLOOKUP(D6811,'Index-Relations'!E:F,2,FALSE)</f>
        <v>ESG</v>
      </c>
      <c r="B6811" t="s">
        <v>3450</v>
      </c>
      <c r="C6811" s="53" t="s">
        <v>2764</v>
      </c>
      <c r="D6811" s="59" t="s">
        <v>2966</v>
      </c>
      <c r="E6811" s="59" t="s">
        <v>10227</v>
      </c>
      <c r="F6811" t="s">
        <v>2277</v>
      </c>
      <c r="G6811" t="s">
        <v>2276</v>
      </c>
      <c r="H6811" t="s">
        <v>2278</v>
      </c>
      <c r="I6811" s="52">
        <v>45537</v>
      </c>
      <c r="J6811" t="s">
        <v>2457</v>
      </c>
      <c r="K6811">
        <v>677</v>
      </c>
      <c r="L6811" s="73">
        <v>64.8632727057729</v>
      </c>
      <c r="M6811">
        <v>444</v>
      </c>
      <c r="N6811">
        <v>0.95202912322634003</v>
      </c>
      <c r="O6811" s="73">
        <v>64.823364887245006</v>
      </c>
      <c r="P6811">
        <v>444</v>
      </c>
      <c r="Q6811">
        <v>0.95202912322634003</v>
      </c>
      <c r="R6811">
        <v>555</v>
      </c>
      <c r="S6811">
        <v>0.93777201857245795</v>
      </c>
      <c r="T6811">
        <v>42.763025704598903</v>
      </c>
      <c r="U6811">
        <v>0.84201780184115005</v>
      </c>
      <c r="V6811">
        <v>542</v>
      </c>
      <c r="W6811">
        <v>7.2801882137856405E-2</v>
      </c>
      <c r="X6811">
        <v>101</v>
      </c>
      <c r="Y6811">
        <v>638</v>
      </c>
      <c r="Z6811">
        <v>0.98874596176592</v>
      </c>
      <c r="AA6811">
        <v>86.384064677519007</v>
      </c>
      <c r="AB6811">
        <v>208</v>
      </c>
      <c r="AC6811">
        <v>0.77709790076734697</v>
      </c>
      <c r="AD6811">
        <v>415</v>
      </c>
      <c r="AE6811">
        <v>0.208496765151548</v>
      </c>
      <c r="AF6811">
        <v>54</v>
      </c>
      <c r="AG6811">
        <v>1.44053340811041E-2</v>
      </c>
      <c r="AH6811">
        <v>7.8830472789083396E-4</v>
      </c>
      <c r="AI6811">
        <v>11</v>
      </c>
      <c r="AJ6811" s="73">
        <v>71.928472616563994</v>
      </c>
      <c r="AK6811">
        <v>444</v>
      </c>
      <c r="AL6811">
        <v>0.95202912322634003</v>
      </c>
      <c r="AM6811">
        <v>0</v>
      </c>
      <c r="AN6811">
        <v>0</v>
      </c>
      <c r="AO6811">
        <v>5.9428352351448702E-3</v>
      </c>
      <c r="AP6811">
        <v>3</v>
      </c>
      <c r="AQ6811">
        <v>575</v>
      </c>
      <c r="AR6811">
        <v>0.98874549197296502</v>
      </c>
      <c r="AS6811">
        <v>4.12578611788573E-3</v>
      </c>
      <c r="AT6811">
        <v>2</v>
      </c>
      <c r="AU6811">
        <v>7.5677537622459001E-3</v>
      </c>
      <c r="AV6811">
        <v>6</v>
      </c>
      <c r="AW6811">
        <v>589</v>
      </c>
      <c r="AX6811">
        <v>0.99008027525624498</v>
      </c>
      <c r="AY6811" s="73">
        <v>56.9422954990889</v>
      </c>
      <c r="AZ6811">
        <v>444</v>
      </c>
      <c r="BA6811">
        <v>0.95202912322634003</v>
      </c>
      <c r="BB6811">
        <v>569</v>
      </c>
      <c r="BC6811">
        <v>0.97432309975140996</v>
      </c>
      <c r="BD6811">
        <v>3</v>
      </c>
      <c r="BE6811">
        <v>8.4795569864095695E-3</v>
      </c>
      <c r="BF6811">
        <v>64.8632727057729</v>
      </c>
      <c r="BG6811">
        <v>64.823364887245006</v>
      </c>
      <c r="BH6811">
        <v>56.9422954990889</v>
      </c>
      <c r="BI6811">
        <v>71.928472616563994</v>
      </c>
    </row>
    <row r="6812" spans="1:61" x14ac:dyDescent="0.25">
      <c r="A6812" s="10" t="str">
        <f>VLOOKUP(D6812,'Index-Relations'!E:F,2,FALSE)</f>
        <v>ESG</v>
      </c>
      <c r="B6812" t="s">
        <v>3450</v>
      </c>
      <c r="C6812" s="53" t="s">
        <v>3350</v>
      </c>
      <c r="D6812" s="59" t="s">
        <v>2966</v>
      </c>
      <c r="E6812" s="59" t="s">
        <v>10228</v>
      </c>
      <c r="F6812" t="s">
        <v>2277</v>
      </c>
      <c r="G6812" t="s">
        <v>2276</v>
      </c>
      <c r="H6812" t="s">
        <v>2278</v>
      </c>
      <c r="I6812" s="52">
        <v>45505</v>
      </c>
      <c r="J6812" t="s">
        <v>2457</v>
      </c>
      <c r="K6812">
        <v>680</v>
      </c>
      <c r="L6812" s="73">
        <v>64.950055342316006</v>
      </c>
      <c r="M6812">
        <v>445</v>
      </c>
      <c r="N6812">
        <v>0.95261620722302398</v>
      </c>
      <c r="O6812" s="73">
        <v>64.664755641208899</v>
      </c>
      <c r="P6812">
        <v>445</v>
      </c>
      <c r="Q6812">
        <v>0.95261620722302398</v>
      </c>
      <c r="R6812">
        <v>557</v>
      </c>
      <c r="S6812">
        <v>0.941129333716898</v>
      </c>
      <c r="T6812">
        <v>42.754588034636903</v>
      </c>
      <c r="U6812">
        <v>0.845294970402654</v>
      </c>
      <c r="V6812">
        <v>546</v>
      </c>
      <c r="W6812">
        <v>7.3391512030199099E-2</v>
      </c>
      <c r="X6812">
        <v>101</v>
      </c>
      <c r="Y6812">
        <v>641</v>
      </c>
      <c r="Z6812">
        <v>0.98938464430857498</v>
      </c>
      <c r="AA6812">
        <v>83.682572353706504</v>
      </c>
      <c r="AB6812">
        <v>208</v>
      </c>
      <c r="AC6812">
        <v>0.79630857093378304</v>
      </c>
      <c r="AD6812">
        <v>418</v>
      </c>
      <c r="AE6812">
        <v>0.18998618143499099</v>
      </c>
      <c r="AF6812">
        <v>54</v>
      </c>
      <c r="AG6812">
        <v>1.37052476312248E-2</v>
      </c>
      <c r="AH6812">
        <v>7.8230986454983105E-4</v>
      </c>
      <c r="AI6812">
        <v>11</v>
      </c>
      <c r="AJ6812" s="73">
        <v>72.247155782680906</v>
      </c>
      <c r="AK6812">
        <v>445</v>
      </c>
      <c r="AL6812">
        <v>0.95261620722302398</v>
      </c>
      <c r="AM6812">
        <v>0</v>
      </c>
      <c r="AN6812">
        <v>0</v>
      </c>
      <c r="AO6812">
        <v>5.6804179243767497E-3</v>
      </c>
      <c r="AP6812">
        <v>3</v>
      </c>
      <c r="AQ6812">
        <v>572</v>
      </c>
      <c r="AR6812">
        <v>0.98633508658142</v>
      </c>
      <c r="AS6812">
        <v>3.8044045722952901E-3</v>
      </c>
      <c r="AT6812">
        <v>2</v>
      </c>
      <c r="AU6812">
        <v>6.2824341022421799E-3</v>
      </c>
      <c r="AV6812">
        <v>5</v>
      </c>
      <c r="AW6812">
        <v>587</v>
      </c>
      <c r="AX6812">
        <v>0.98803409775262896</v>
      </c>
      <c r="AY6812" s="73">
        <v>57.013498156321901</v>
      </c>
      <c r="AZ6812">
        <v>445</v>
      </c>
      <c r="BA6812">
        <v>0.95261620722302398</v>
      </c>
      <c r="BB6812">
        <v>566</v>
      </c>
      <c r="BC6812">
        <v>0.97255505710047396</v>
      </c>
      <c r="BD6812">
        <v>3</v>
      </c>
      <c r="BE6812">
        <v>8.0996115565692608E-3</v>
      </c>
      <c r="BF6812">
        <v>64.950055342316006</v>
      </c>
      <c r="BG6812">
        <v>64.664755641208899</v>
      </c>
      <c r="BH6812">
        <v>57.013498156321901</v>
      </c>
      <c r="BI6812">
        <v>72.247155782680906</v>
      </c>
    </row>
    <row r="6813" spans="1:61" x14ac:dyDescent="0.25">
      <c r="A6813" s="10" t="str">
        <f>VLOOKUP(D6813,'Index-Relations'!E:F,2,FALSE)</f>
        <v>ESG</v>
      </c>
      <c r="B6813" t="s">
        <v>3450</v>
      </c>
      <c r="C6813" s="53" t="s">
        <v>2765</v>
      </c>
      <c r="D6813" s="59" t="s">
        <v>2966</v>
      </c>
      <c r="E6813" s="59" t="s">
        <v>10229</v>
      </c>
      <c r="F6813" t="s">
        <v>2277</v>
      </c>
      <c r="G6813" t="s">
        <v>2276</v>
      </c>
      <c r="H6813" t="s">
        <v>2278</v>
      </c>
      <c r="I6813" s="52">
        <v>45474</v>
      </c>
      <c r="J6813" t="s">
        <v>2457</v>
      </c>
      <c r="K6813">
        <v>679</v>
      </c>
      <c r="L6813" s="73">
        <v>65.217194046836894</v>
      </c>
      <c r="M6813">
        <v>445</v>
      </c>
      <c r="N6813">
        <v>0.94725892180971705</v>
      </c>
      <c r="O6813" s="73">
        <v>64.857336205178996</v>
      </c>
      <c r="P6813">
        <v>445</v>
      </c>
      <c r="Q6813">
        <v>0.94725892180971705</v>
      </c>
      <c r="R6813">
        <v>557</v>
      </c>
      <c r="S6813">
        <v>0.93664972395929003</v>
      </c>
      <c r="T6813">
        <v>43.076266959214301</v>
      </c>
      <c r="U6813">
        <v>0.847476111766574</v>
      </c>
      <c r="V6813">
        <v>543</v>
      </c>
      <c r="W6813">
        <v>7.4038939254539804E-2</v>
      </c>
      <c r="X6813">
        <v>100</v>
      </c>
      <c r="Y6813">
        <v>641</v>
      </c>
      <c r="Z6813">
        <v>0.98847676628345404</v>
      </c>
      <c r="AA6813">
        <v>82.156562599581903</v>
      </c>
      <c r="AB6813">
        <v>208</v>
      </c>
      <c r="AC6813">
        <v>0.793538618595926</v>
      </c>
      <c r="AD6813">
        <v>418</v>
      </c>
      <c r="AE6813">
        <v>0.19157027410590699</v>
      </c>
      <c r="AF6813">
        <v>53</v>
      </c>
      <c r="AG6813">
        <v>1.48911072981661E-2</v>
      </c>
      <c r="AH6813">
        <v>7.9760245575704702E-4</v>
      </c>
      <c r="AI6813">
        <v>12</v>
      </c>
      <c r="AJ6813" s="73">
        <v>72.368426896086007</v>
      </c>
      <c r="AK6813">
        <v>445</v>
      </c>
      <c r="AL6813">
        <v>0.94725892180971705</v>
      </c>
      <c r="AM6813">
        <v>0</v>
      </c>
      <c r="AN6813">
        <v>0</v>
      </c>
      <c r="AO6813">
        <v>5.96604140872929E-3</v>
      </c>
      <c r="AP6813">
        <v>3</v>
      </c>
      <c r="AQ6813">
        <v>572</v>
      </c>
      <c r="AR6813">
        <v>0.98510699624141695</v>
      </c>
      <c r="AS6813">
        <v>4.1379816048164302E-3</v>
      </c>
      <c r="AT6813">
        <v>2</v>
      </c>
      <c r="AU6813">
        <v>5.9922914661315503E-3</v>
      </c>
      <c r="AV6813">
        <v>5</v>
      </c>
      <c r="AW6813">
        <v>587</v>
      </c>
      <c r="AX6813">
        <v>0.98692643903208999</v>
      </c>
      <c r="AY6813" s="73">
        <v>57.447919314415003</v>
      </c>
      <c r="AZ6813">
        <v>445</v>
      </c>
      <c r="BA6813">
        <v>0.94725892180971705</v>
      </c>
      <c r="BB6813">
        <v>566</v>
      </c>
      <c r="BC6813">
        <v>0.97071202717235805</v>
      </c>
      <c r="BD6813">
        <v>3</v>
      </c>
      <c r="BE6813">
        <v>8.4289276603289696E-3</v>
      </c>
      <c r="BF6813">
        <v>65.217194046836894</v>
      </c>
      <c r="BG6813">
        <v>64.857336205178996</v>
      </c>
      <c r="BH6813">
        <v>57.447919314415003</v>
      </c>
      <c r="BI6813">
        <v>72.368426896086007</v>
      </c>
    </row>
    <row r="6814" spans="1:61" x14ac:dyDescent="0.25">
      <c r="A6814" s="10" t="str">
        <f>VLOOKUP(D6814,'Index-Relations'!E:F,2,FALSE)</f>
        <v>ESG</v>
      </c>
      <c r="B6814" t="s">
        <v>3450</v>
      </c>
      <c r="C6814" s="53" t="s">
        <v>2766</v>
      </c>
      <c r="D6814" s="59" t="s">
        <v>2966</v>
      </c>
      <c r="E6814" s="59" t="s">
        <v>10230</v>
      </c>
      <c r="F6814" t="s">
        <v>2277</v>
      </c>
      <c r="G6814" t="s">
        <v>2276</v>
      </c>
      <c r="H6814" t="s">
        <v>2278</v>
      </c>
      <c r="I6814" s="52">
        <v>45446</v>
      </c>
      <c r="J6814" t="s">
        <v>2457</v>
      </c>
      <c r="K6814">
        <v>620</v>
      </c>
      <c r="L6814" s="73">
        <v>64.994665197625906</v>
      </c>
      <c r="M6814">
        <v>443</v>
      </c>
      <c r="N6814">
        <v>0.96490418496118502</v>
      </c>
      <c r="O6814" s="73">
        <v>64.732638841159002</v>
      </c>
      <c r="P6814">
        <v>443</v>
      </c>
      <c r="Q6814">
        <v>0.96490418496118502</v>
      </c>
      <c r="R6814">
        <v>539</v>
      </c>
      <c r="S6814">
        <v>0.95164812281793698</v>
      </c>
      <c r="T6814">
        <v>42.607220019352802</v>
      </c>
      <c r="U6814">
        <v>0.84408090727510399</v>
      </c>
      <c r="V6814">
        <v>511</v>
      </c>
      <c r="W6814">
        <v>7.3536840676409004E-2</v>
      </c>
      <c r="X6814">
        <v>97</v>
      </c>
      <c r="Y6814">
        <v>602</v>
      </c>
      <c r="Z6814">
        <v>0.99265371691766502</v>
      </c>
      <c r="AA6814">
        <v>91.0071106087114</v>
      </c>
      <c r="AB6814">
        <v>203</v>
      </c>
      <c r="AC6814">
        <v>0.80590850841618999</v>
      </c>
      <c r="AD6814">
        <v>385</v>
      </c>
      <c r="AE6814">
        <v>0.18319475604892899</v>
      </c>
      <c r="AF6814">
        <v>32</v>
      </c>
      <c r="AG6814">
        <v>1.08967355348802E-2</v>
      </c>
      <c r="AH6814">
        <v>6.4498085298726705E-4</v>
      </c>
      <c r="AI6814">
        <v>11</v>
      </c>
      <c r="AJ6814" s="73">
        <v>71.711812980416894</v>
      </c>
      <c r="AK6814">
        <v>443</v>
      </c>
      <c r="AL6814">
        <v>0.96490418496118502</v>
      </c>
      <c r="AM6814">
        <v>0</v>
      </c>
      <c r="AN6814">
        <v>0</v>
      </c>
      <c r="AO6814">
        <v>5.1382580552093498E-3</v>
      </c>
      <c r="AP6814">
        <v>3</v>
      </c>
      <c r="AQ6814">
        <v>545</v>
      </c>
      <c r="AR6814">
        <v>0.99055860126914796</v>
      </c>
      <c r="AS6814">
        <v>3.1530502088415002E-3</v>
      </c>
      <c r="AT6814">
        <v>2</v>
      </c>
      <c r="AU6814">
        <v>6.6687008459814703E-3</v>
      </c>
      <c r="AV6814">
        <v>5</v>
      </c>
      <c r="AW6814">
        <v>555</v>
      </c>
      <c r="AX6814">
        <v>0.99117734336924301</v>
      </c>
      <c r="AY6814" s="73">
        <v>57.360475939622901</v>
      </c>
      <c r="AZ6814">
        <v>443</v>
      </c>
      <c r="BA6814">
        <v>0.96490418496118502</v>
      </c>
      <c r="BB6814">
        <v>539</v>
      </c>
      <c r="BC6814">
        <v>0.97898152494972301</v>
      </c>
      <c r="BD6814">
        <v>3</v>
      </c>
      <c r="BE6814">
        <v>6.4388182642163196E-3</v>
      </c>
      <c r="BF6814">
        <v>64.994665197625906</v>
      </c>
      <c r="BG6814">
        <v>64.732638841159002</v>
      </c>
      <c r="BH6814">
        <v>57.360475939622901</v>
      </c>
      <c r="BI6814">
        <v>71.711812980416894</v>
      </c>
    </row>
    <row r="6815" spans="1:61" x14ac:dyDescent="0.25">
      <c r="A6815" s="10" t="str">
        <f>VLOOKUP(D6815,'Index-Relations'!E:F,2,FALSE)</f>
        <v>ESG</v>
      </c>
      <c r="B6815" t="s">
        <v>3450</v>
      </c>
      <c r="C6815" s="53" t="s">
        <v>2767</v>
      </c>
      <c r="D6815" s="59" t="s">
        <v>2966</v>
      </c>
      <c r="E6815" s="59" t="s">
        <v>10231</v>
      </c>
      <c r="F6815" t="s">
        <v>2277</v>
      </c>
      <c r="G6815" t="s">
        <v>2276</v>
      </c>
      <c r="H6815" t="s">
        <v>2278</v>
      </c>
      <c r="I6815" s="52">
        <v>45414</v>
      </c>
      <c r="J6815" t="s">
        <v>2457</v>
      </c>
      <c r="K6815">
        <v>620</v>
      </c>
      <c r="L6815" s="73">
        <v>64.758151667592003</v>
      </c>
      <c r="M6815">
        <v>443</v>
      </c>
      <c r="N6815">
        <v>0.96443365131468395</v>
      </c>
      <c r="O6815" s="73">
        <v>64.617963138939999</v>
      </c>
      <c r="P6815">
        <v>443</v>
      </c>
      <c r="Q6815">
        <v>0.96443365131468395</v>
      </c>
      <c r="R6815">
        <v>539</v>
      </c>
      <c r="S6815">
        <v>0.950299229952145</v>
      </c>
      <c r="T6815">
        <v>42.606394243251501</v>
      </c>
      <c r="U6815">
        <v>0.84611481162313995</v>
      </c>
      <c r="V6815">
        <v>511</v>
      </c>
      <c r="W6815">
        <v>7.3332777942139701E-2</v>
      </c>
      <c r="X6815">
        <v>97</v>
      </c>
      <c r="Y6815">
        <v>602</v>
      </c>
      <c r="Z6815">
        <v>0.99244807311040995</v>
      </c>
      <c r="AA6815">
        <v>91.190293445316101</v>
      </c>
      <c r="AB6815">
        <v>204</v>
      </c>
      <c r="AC6815">
        <v>0.805787534304924</v>
      </c>
      <c r="AD6815">
        <v>384</v>
      </c>
      <c r="AE6815">
        <v>0.18326070021309401</v>
      </c>
      <c r="AF6815">
        <v>32</v>
      </c>
      <c r="AG6815">
        <v>1.0951765481980799E-2</v>
      </c>
      <c r="AH6815">
        <v>6.47821363974562E-4</v>
      </c>
      <c r="AI6815">
        <v>11</v>
      </c>
      <c r="AJ6815" s="73">
        <v>71.524167049754894</v>
      </c>
      <c r="AK6815">
        <v>443</v>
      </c>
      <c r="AL6815">
        <v>0.96443365131468395</v>
      </c>
      <c r="AM6815">
        <v>0</v>
      </c>
      <c r="AN6815">
        <v>0</v>
      </c>
      <c r="AO6815">
        <v>5.2217672623942899E-3</v>
      </c>
      <c r="AP6815">
        <v>3</v>
      </c>
      <c r="AQ6815">
        <v>541</v>
      </c>
      <c r="AR6815">
        <v>0.989788009852692</v>
      </c>
      <c r="AS6815">
        <v>3.1528941226316898E-3</v>
      </c>
      <c r="AT6815">
        <v>2</v>
      </c>
      <c r="AU6815">
        <v>6.9570575449925997E-3</v>
      </c>
      <c r="AV6815">
        <v>5</v>
      </c>
      <c r="AW6815">
        <v>554</v>
      </c>
      <c r="AX6815">
        <v>0.99118863765837595</v>
      </c>
      <c r="AY6815" s="73">
        <v>57.085105094649897</v>
      </c>
      <c r="AZ6815">
        <v>443</v>
      </c>
      <c r="BA6815">
        <v>0.96443365131468395</v>
      </c>
      <c r="BB6815">
        <v>534</v>
      </c>
      <c r="BC6815">
        <v>0.97434513257358102</v>
      </c>
      <c r="BD6815">
        <v>4</v>
      </c>
      <c r="BE6815">
        <v>1.0221110016716601E-2</v>
      </c>
      <c r="BF6815">
        <v>64.758151667592003</v>
      </c>
      <c r="BG6815">
        <v>64.617963138939999</v>
      </c>
      <c r="BH6815">
        <v>57.085105094649897</v>
      </c>
      <c r="BI6815">
        <v>71.524167049754894</v>
      </c>
    </row>
    <row r="6816" spans="1:61" x14ac:dyDescent="0.25">
      <c r="A6816" s="10" t="str">
        <f>VLOOKUP(D6816,'Index-Relations'!E:F,2,FALSE)</f>
        <v>ESG</v>
      </c>
      <c r="B6816" t="s">
        <v>3450</v>
      </c>
      <c r="C6816" s="53" t="s">
        <v>2768</v>
      </c>
      <c r="D6816" s="59" t="s">
        <v>2966</v>
      </c>
      <c r="E6816" s="59" t="s">
        <v>10232</v>
      </c>
      <c r="F6816" t="s">
        <v>2277</v>
      </c>
      <c r="G6816" t="s">
        <v>2276</v>
      </c>
      <c r="H6816" t="s">
        <v>2278</v>
      </c>
      <c r="I6816" s="52">
        <v>45383</v>
      </c>
      <c r="J6816" t="s">
        <v>2457</v>
      </c>
      <c r="K6816">
        <v>623</v>
      </c>
      <c r="L6816">
        <v>69.174925859511703</v>
      </c>
      <c r="M6816">
        <v>444</v>
      </c>
      <c r="N6816">
        <v>0.96459049560509902</v>
      </c>
      <c r="O6816">
        <v>69.247947389653007</v>
      </c>
      <c r="P6816">
        <v>444</v>
      </c>
      <c r="Q6816">
        <v>0.96459049560509902</v>
      </c>
      <c r="R6816">
        <v>541</v>
      </c>
      <c r="S6816">
        <v>0.94992784215415305</v>
      </c>
      <c r="T6816">
        <v>42.830501189116497</v>
      </c>
      <c r="U6816">
        <v>0.84558704712350696</v>
      </c>
      <c r="V6816">
        <v>512</v>
      </c>
      <c r="W6816">
        <v>7.5145699339927596E-2</v>
      </c>
      <c r="X6816">
        <v>97</v>
      </c>
      <c r="Y6816">
        <v>605</v>
      </c>
      <c r="Z6816">
        <v>0.992332946253488</v>
      </c>
      <c r="AA6816">
        <v>88.310315413666004</v>
      </c>
      <c r="AB6816">
        <v>204</v>
      </c>
      <c r="AC6816">
        <v>0.806682053930314</v>
      </c>
      <c r="AD6816">
        <v>387</v>
      </c>
      <c r="AE6816">
        <v>0.18224422617884301</v>
      </c>
      <c r="AF6816">
        <v>32</v>
      </c>
      <c r="AG6816">
        <v>1.10737198908414E-2</v>
      </c>
      <c r="AH6816">
        <v>6.6671192175725695E-4</v>
      </c>
      <c r="AI6816">
        <v>11</v>
      </c>
      <c r="AJ6816">
        <v>76.708717579253602</v>
      </c>
      <c r="AK6816">
        <v>444</v>
      </c>
      <c r="AL6816">
        <v>0.96459049560509902</v>
      </c>
      <c r="AM6816">
        <v>0</v>
      </c>
      <c r="AN6816">
        <v>0</v>
      </c>
      <c r="AO6816">
        <v>5.1559286190473903E-3</v>
      </c>
      <c r="AP6816">
        <v>3</v>
      </c>
      <c r="AQ6816">
        <v>543</v>
      </c>
      <c r="AR6816">
        <v>0.98969116623569298</v>
      </c>
      <c r="AS6816">
        <v>2.9780960775149501E-3</v>
      </c>
      <c r="AT6816">
        <v>2</v>
      </c>
      <c r="AU6816">
        <v>6.94595401754961E-3</v>
      </c>
      <c r="AV6816">
        <v>5</v>
      </c>
      <c r="AW6816">
        <v>556</v>
      </c>
      <c r="AX6816">
        <v>0.991106513774903</v>
      </c>
      <c r="AY6816">
        <v>59.303278203784402</v>
      </c>
      <c r="AZ6816">
        <v>444</v>
      </c>
      <c r="BA6816">
        <v>0.96459049560509902</v>
      </c>
      <c r="BB6816">
        <v>536</v>
      </c>
      <c r="BC6816">
        <v>0.97403607375522006</v>
      </c>
      <c r="BD6816">
        <v>4</v>
      </c>
      <c r="BE6816">
        <v>1.04991638614257E-2</v>
      </c>
      <c r="BF6816">
        <v>64.307250297897994</v>
      </c>
      <c r="BG6816">
        <v>64.127413930981007</v>
      </c>
      <c r="BH6816">
        <v>56.749607942262003</v>
      </c>
      <c r="BI6816">
        <v>71.128697184341902</v>
      </c>
    </row>
    <row r="6817" spans="1:61" x14ac:dyDescent="0.25">
      <c r="A6817" s="10" t="str">
        <f>VLOOKUP(D6817,'Index-Relations'!E:F,2,FALSE)</f>
        <v>ESG</v>
      </c>
      <c r="B6817" t="s">
        <v>3450</v>
      </c>
      <c r="C6817" s="53" t="s">
        <v>2769</v>
      </c>
      <c r="D6817" s="59" t="s">
        <v>2966</v>
      </c>
      <c r="E6817" s="59" t="s">
        <v>10233</v>
      </c>
      <c r="F6817" t="s">
        <v>2277</v>
      </c>
      <c r="G6817" t="s">
        <v>2276</v>
      </c>
      <c r="H6817" t="s">
        <v>2278</v>
      </c>
      <c r="I6817" s="52">
        <v>45355</v>
      </c>
      <c r="J6817" t="s">
        <v>2457</v>
      </c>
      <c r="K6817">
        <v>626</v>
      </c>
      <c r="L6817">
        <v>69.934963014130403</v>
      </c>
      <c r="M6817">
        <v>446</v>
      </c>
      <c r="N6817">
        <v>0.96378843913491596</v>
      </c>
      <c r="O6817">
        <v>69.891976768132693</v>
      </c>
      <c r="P6817">
        <v>446</v>
      </c>
      <c r="Q6817">
        <v>0.96378843913491596</v>
      </c>
      <c r="R6817">
        <v>544</v>
      </c>
      <c r="S6817">
        <v>0.948637869138093</v>
      </c>
      <c r="T6817">
        <v>42.517715825265</v>
      </c>
      <c r="U6817">
        <v>0.85039773776583805</v>
      </c>
      <c r="V6817">
        <v>504</v>
      </c>
      <c r="W6817">
        <v>6.7837888944966104E-2</v>
      </c>
      <c r="X6817">
        <v>82</v>
      </c>
      <c r="Y6817">
        <v>609</v>
      </c>
      <c r="Z6817">
        <v>0.99198139267906704</v>
      </c>
      <c r="AA6817">
        <v>88.827347215889901</v>
      </c>
      <c r="AB6817">
        <v>205</v>
      </c>
      <c r="AC6817">
        <v>0.80681484131833803</v>
      </c>
      <c r="AD6817">
        <v>390</v>
      </c>
      <c r="AE6817">
        <v>0.181933071218466</v>
      </c>
      <c r="AF6817">
        <v>31</v>
      </c>
      <c r="AG6817">
        <v>1.12520874631955E-2</v>
      </c>
      <c r="AH6817">
        <v>1.3833423008879401E-4</v>
      </c>
      <c r="AI6817">
        <v>6</v>
      </c>
      <c r="AJ6817">
        <v>77.122068929465598</v>
      </c>
      <c r="AK6817">
        <v>446</v>
      </c>
      <c r="AL6817">
        <v>0.96378843913491596</v>
      </c>
      <c r="AM6817">
        <v>0</v>
      </c>
      <c r="AN6817">
        <v>0</v>
      </c>
      <c r="AO6817">
        <v>4.8130099242377402E-3</v>
      </c>
      <c r="AP6817">
        <v>3</v>
      </c>
      <c r="AQ6817">
        <v>547</v>
      </c>
      <c r="AR6817">
        <v>0.990151444868278</v>
      </c>
      <c r="AS6817">
        <v>2.57696984062648E-3</v>
      </c>
      <c r="AT6817">
        <v>2</v>
      </c>
      <c r="AU6817">
        <v>7.4866873055037097E-3</v>
      </c>
      <c r="AV6817">
        <v>5</v>
      </c>
      <c r="AW6817">
        <v>558</v>
      </c>
      <c r="AX6817">
        <v>0.98963519307490899</v>
      </c>
      <c r="AY6817">
        <v>60.176969651192699</v>
      </c>
      <c r="AZ6817">
        <v>446</v>
      </c>
      <c r="BA6817">
        <v>0.96378843913491596</v>
      </c>
      <c r="BB6817">
        <v>540</v>
      </c>
      <c r="BC6817">
        <v>0.97350301621319901</v>
      </c>
      <c r="BD6817">
        <v>4</v>
      </c>
      <c r="BE6817">
        <v>1.1835418730841299E-2</v>
      </c>
      <c r="BF6817">
        <v>64.711572649953993</v>
      </c>
      <c r="BG6817">
        <v>64.598211973264995</v>
      </c>
      <c r="BH6817">
        <v>57.265015945052902</v>
      </c>
      <c r="BI6817">
        <v>71.248113229091999</v>
      </c>
    </row>
    <row r="6818" spans="1:61" x14ac:dyDescent="0.25">
      <c r="A6818" s="10" t="str">
        <f>VLOOKUP(D6818,'Index-Relations'!E:F,2,FALSE)</f>
        <v>ESG</v>
      </c>
      <c r="B6818" t="s">
        <v>3450</v>
      </c>
      <c r="C6818" s="53" t="s">
        <v>2770</v>
      </c>
      <c r="D6818" s="59" t="s">
        <v>2966</v>
      </c>
      <c r="E6818" s="59" t="s">
        <v>10234</v>
      </c>
      <c r="F6818" t="s">
        <v>2277</v>
      </c>
      <c r="G6818" t="s">
        <v>2276</v>
      </c>
      <c r="H6818" t="s">
        <v>2278</v>
      </c>
      <c r="I6818" s="52">
        <v>45323</v>
      </c>
      <c r="J6818" t="s">
        <v>2457</v>
      </c>
      <c r="K6818">
        <v>626</v>
      </c>
      <c r="L6818">
        <v>69.397657613968306</v>
      </c>
      <c r="M6818">
        <v>445</v>
      </c>
      <c r="N6818">
        <v>0.96479868543920599</v>
      </c>
      <c r="O6818">
        <v>69.277186025888497</v>
      </c>
      <c r="P6818">
        <v>445</v>
      </c>
      <c r="Q6818">
        <v>0.96479868543920599</v>
      </c>
      <c r="R6818">
        <v>544</v>
      </c>
      <c r="S6818">
        <v>0.95044673892466702</v>
      </c>
      <c r="T6818">
        <v>42.633916160928401</v>
      </c>
      <c r="U6818">
        <v>0.85321944121362303</v>
      </c>
      <c r="V6818">
        <v>498</v>
      </c>
      <c r="W6818">
        <v>6.74269442835225E-2</v>
      </c>
      <c r="X6818">
        <v>68</v>
      </c>
      <c r="Y6818">
        <v>607</v>
      </c>
      <c r="Z6818">
        <v>0.99260744096018105</v>
      </c>
      <c r="AA6818">
        <v>91.8610098736537</v>
      </c>
      <c r="AB6818">
        <v>193</v>
      </c>
      <c r="AC6818">
        <v>0.80867624878550903</v>
      </c>
      <c r="AD6818">
        <v>400</v>
      </c>
      <c r="AE6818">
        <v>0.18056643271169101</v>
      </c>
      <c r="AF6818">
        <v>33</v>
      </c>
      <c r="AG6818">
        <v>1.0757318502799E-2</v>
      </c>
      <c r="AH6818">
        <v>7.31721835254503E-5</v>
      </c>
      <c r="AI6818">
        <v>3</v>
      </c>
      <c r="AJ6818">
        <v>76.688271945221501</v>
      </c>
      <c r="AK6818">
        <v>445</v>
      </c>
      <c r="AL6818">
        <v>0.96479868543920599</v>
      </c>
      <c r="AM6818">
        <v>0</v>
      </c>
      <c r="AN6818">
        <v>0</v>
      </c>
      <c r="AO6818">
        <v>4.3037467245539297E-3</v>
      </c>
      <c r="AP6818">
        <v>3</v>
      </c>
      <c r="AQ6818">
        <v>545</v>
      </c>
      <c r="AR6818">
        <v>0.98858113106075096</v>
      </c>
      <c r="AS6818">
        <v>2.1779577949510602E-3</v>
      </c>
      <c r="AT6818">
        <v>2</v>
      </c>
      <c r="AU6818">
        <v>7.8775811829473307E-3</v>
      </c>
      <c r="AV6818">
        <v>5</v>
      </c>
      <c r="AW6818">
        <v>558</v>
      </c>
      <c r="AX6818">
        <v>0.99011516040002601</v>
      </c>
      <c r="AY6818">
        <v>59.684504348537601</v>
      </c>
      <c r="AZ6818">
        <v>445</v>
      </c>
      <c r="BA6818">
        <v>0.96479868543920599</v>
      </c>
      <c r="BB6818">
        <v>535</v>
      </c>
      <c r="BC6818">
        <v>0.971463296208116</v>
      </c>
      <c r="BD6818">
        <v>7</v>
      </c>
      <c r="BE6818">
        <v>1.28140881280807E-2</v>
      </c>
      <c r="BF6818">
        <v>64.386793154095997</v>
      </c>
      <c r="BG6818">
        <v>64.147546266654999</v>
      </c>
      <c r="BH6818">
        <v>56.848459057619003</v>
      </c>
      <c r="BI6818">
        <v>71.106505742482994</v>
      </c>
    </row>
    <row r="6819" spans="1:61" x14ac:dyDescent="0.25">
      <c r="A6819" s="10" t="str">
        <f>VLOOKUP(D6819,'Index-Relations'!E:F,2,FALSE)</f>
        <v>ESG</v>
      </c>
      <c r="B6819" t="s">
        <v>3450</v>
      </c>
      <c r="C6819" s="53" t="s">
        <v>2760</v>
      </c>
      <c r="D6819" s="59" t="s">
        <v>3341</v>
      </c>
      <c r="E6819" s="59" t="s">
        <v>10235</v>
      </c>
      <c r="F6819" t="s">
        <v>2282</v>
      </c>
      <c r="G6819" t="s">
        <v>2281</v>
      </c>
      <c r="H6819" t="s">
        <v>2283</v>
      </c>
      <c r="I6819" s="52">
        <v>45659</v>
      </c>
      <c r="J6819" t="s">
        <v>2457</v>
      </c>
      <c r="K6819">
        <v>50</v>
      </c>
      <c r="L6819" s="73">
        <v>70.238911988803906</v>
      </c>
      <c r="M6819">
        <v>50</v>
      </c>
      <c r="N6819">
        <v>1</v>
      </c>
      <c r="O6819" s="73">
        <v>72.046687904538999</v>
      </c>
      <c r="P6819">
        <v>50</v>
      </c>
      <c r="Q6819">
        <v>1</v>
      </c>
      <c r="R6819">
        <v>49</v>
      </c>
      <c r="S6819">
        <v>0.98856951134566395</v>
      </c>
      <c r="T6819">
        <v>38.762269567379697</v>
      </c>
      <c r="U6819">
        <v>0.69477430550965302</v>
      </c>
      <c r="V6819">
        <v>36</v>
      </c>
      <c r="W6819">
        <v>5.7429146231691097E-2</v>
      </c>
      <c r="X6819">
        <v>7</v>
      </c>
      <c r="Y6819">
        <v>50</v>
      </c>
      <c r="Z6819">
        <v>1</v>
      </c>
      <c r="AA6819">
        <v>273.06701089172202</v>
      </c>
      <c r="AB6819">
        <v>39</v>
      </c>
      <c r="AC6819">
        <v>0.77066913739857301</v>
      </c>
      <c r="AD6819">
        <v>11</v>
      </c>
      <c r="AE6819">
        <v>0.22933086260142599</v>
      </c>
      <c r="AF6819">
        <v>0</v>
      </c>
      <c r="AG6819">
        <v>1.3878000000000001E-16</v>
      </c>
      <c r="AH6819">
        <v>2.3702252305318802E-3</v>
      </c>
      <c r="AI6819">
        <v>2</v>
      </c>
      <c r="AJ6819" s="73">
        <v>77.460447279665004</v>
      </c>
      <c r="AK6819">
        <v>50</v>
      </c>
      <c r="AL6819">
        <v>1</v>
      </c>
      <c r="AM6819">
        <v>0</v>
      </c>
      <c r="AN6819">
        <v>0</v>
      </c>
      <c r="AO6819">
        <v>0</v>
      </c>
      <c r="AP6819">
        <v>0</v>
      </c>
      <c r="AQ6819">
        <v>50</v>
      </c>
      <c r="AR6819">
        <v>1</v>
      </c>
      <c r="AS6819">
        <v>0</v>
      </c>
      <c r="AT6819">
        <v>0</v>
      </c>
      <c r="AU6819">
        <v>0</v>
      </c>
      <c r="AV6819">
        <v>0</v>
      </c>
      <c r="AW6819">
        <v>50</v>
      </c>
      <c r="AX6819">
        <v>1</v>
      </c>
      <c r="AY6819" s="73">
        <v>57.971855807878903</v>
      </c>
      <c r="AZ6819">
        <v>50</v>
      </c>
      <c r="BA6819">
        <v>1</v>
      </c>
      <c r="BB6819">
        <v>50</v>
      </c>
      <c r="BC6819">
        <v>1</v>
      </c>
      <c r="BD6819">
        <v>0</v>
      </c>
      <c r="BE6819">
        <v>0</v>
      </c>
      <c r="BF6819">
        <v>70.238911988803906</v>
      </c>
      <c r="BG6819">
        <v>72.046687904538999</v>
      </c>
      <c r="BH6819">
        <v>57.971855807878903</v>
      </c>
      <c r="BI6819">
        <v>77.460447279665004</v>
      </c>
    </row>
    <row r="6820" spans="1:61" x14ac:dyDescent="0.25">
      <c r="A6820" s="10" t="str">
        <f>VLOOKUP(D6820,'Index-Relations'!E:F,2,FALSE)</f>
        <v>ESG</v>
      </c>
      <c r="B6820" t="s">
        <v>3450</v>
      </c>
      <c r="C6820" s="53" t="s">
        <v>2761</v>
      </c>
      <c r="D6820" s="59" t="s">
        <v>3341</v>
      </c>
      <c r="E6820" s="59" t="s">
        <v>10236</v>
      </c>
      <c r="F6820" t="s">
        <v>2282</v>
      </c>
      <c r="G6820" t="s">
        <v>2281</v>
      </c>
      <c r="H6820" t="s">
        <v>2283</v>
      </c>
      <c r="I6820" s="52">
        <v>45628</v>
      </c>
      <c r="J6820" t="s">
        <v>2457</v>
      </c>
      <c r="K6820">
        <v>50</v>
      </c>
      <c r="L6820" s="73">
        <v>70.331838316860996</v>
      </c>
      <c r="M6820">
        <v>50</v>
      </c>
      <c r="N6820">
        <v>1</v>
      </c>
      <c r="O6820" s="73">
        <v>72.190613538603998</v>
      </c>
      <c r="P6820">
        <v>50</v>
      </c>
      <c r="Q6820">
        <v>1</v>
      </c>
      <c r="R6820">
        <v>49</v>
      </c>
      <c r="S6820">
        <v>0.98941129493116597</v>
      </c>
      <c r="T6820">
        <v>38.389548740895599</v>
      </c>
      <c r="U6820">
        <v>0.68096595830002704</v>
      </c>
      <c r="V6820">
        <v>36</v>
      </c>
      <c r="W6820">
        <v>7.4830412490902706E-2</v>
      </c>
      <c r="X6820">
        <v>7</v>
      </c>
      <c r="Y6820">
        <v>50</v>
      </c>
      <c r="Z6820">
        <v>0.999999999999999</v>
      </c>
      <c r="AA6820">
        <v>193.61044615738101</v>
      </c>
      <c r="AB6820">
        <v>39</v>
      </c>
      <c r="AC6820">
        <v>0.76771215029865902</v>
      </c>
      <c r="AD6820">
        <v>11</v>
      </c>
      <c r="AE6820">
        <v>0.23228784970134</v>
      </c>
      <c r="AF6820">
        <v>0</v>
      </c>
      <c r="AG6820">
        <v>0</v>
      </c>
      <c r="AH6820">
        <v>2.0578970650602202E-3</v>
      </c>
      <c r="AI6820">
        <v>2</v>
      </c>
      <c r="AJ6820" s="73">
        <v>77.435620344097998</v>
      </c>
      <c r="AK6820">
        <v>50</v>
      </c>
      <c r="AL6820">
        <v>1</v>
      </c>
      <c r="AM6820">
        <v>0</v>
      </c>
      <c r="AN6820">
        <v>0</v>
      </c>
      <c r="AO6820">
        <v>0</v>
      </c>
      <c r="AP6820">
        <v>0</v>
      </c>
      <c r="AQ6820">
        <v>50</v>
      </c>
      <c r="AR6820">
        <v>1</v>
      </c>
      <c r="AS6820">
        <v>0</v>
      </c>
      <c r="AT6820">
        <v>0</v>
      </c>
      <c r="AU6820">
        <v>0</v>
      </c>
      <c r="AV6820">
        <v>0</v>
      </c>
      <c r="AW6820">
        <v>50</v>
      </c>
      <c r="AX6820">
        <v>1</v>
      </c>
      <c r="AY6820" s="73">
        <v>58.155170598719998</v>
      </c>
      <c r="AZ6820">
        <v>50</v>
      </c>
      <c r="BA6820">
        <v>1</v>
      </c>
      <c r="BB6820">
        <v>50</v>
      </c>
      <c r="BC6820">
        <v>1</v>
      </c>
      <c r="BD6820">
        <v>0</v>
      </c>
      <c r="BE6820">
        <v>0</v>
      </c>
      <c r="BF6820">
        <v>70.331838316860996</v>
      </c>
      <c r="BG6820">
        <v>72.190613538603998</v>
      </c>
      <c r="BH6820">
        <v>58.155170598719998</v>
      </c>
      <c r="BI6820">
        <v>77.435620344097998</v>
      </c>
    </row>
    <row r="6821" spans="1:61" x14ac:dyDescent="0.25">
      <c r="A6821" s="10" t="str">
        <f>VLOOKUP(D6821,'Index-Relations'!E:F,2,FALSE)</f>
        <v>ESG</v>
      </c>
      <c r="B6821" t="s">
        <v>3450</v>
      </c>
      <c r="C6821" s="53" t="s">
        <v>2762</v>
      </c>
      <c r="D6821" s="59" t="s">
        <v>3341</v>
      </c>
      <c r="E6821" s="59" t="s">
        <v>10237</v>
      </c>
      <c r="F6821" t="s">
        <v>2282</v>
      </c>
      <c r="G6821" t="s">
        <v>2281</v>
      </c>
      <c r="H6821" t="s">
        <v>2283</v>
      </c>
      <c r="I6821" s="52">
        <v>45597</v>
      </c>
      <c r="J6821" t="s">
        <v>2457</v>
      </c>
      <c r="K6821">
        <v>50</v>
      </c>
      <c r="L6821" s="73">
        <v>70.233989846026006</v>
      </c>
      <c r="M6821">
        <v>50</v>
      </c>
      <c r="N6821">
        <v>1</v>
      </c>
      <c r="O6821" s="73">
        <v>71.978639063649993</v>
      </c>
      <c r="P6821">
        <v>50</v>
      </c>
      <c r="Q6821">
        <v>1</v>
      </c>
      <c r="R6821">
        <v>49</v>
      </c>
      <c r="S6821">
        <v>0.98746698122911003</v>
      </c>
      <c r="T6821">
        <v>39.118138314535898</v>
      </c>
      <c r="U6821">
        <v>0.69154858556948695</v>
      </c>
      <c r="V6821">
        <v>36</v>
      </c>
      <c r="W6821">
        <v>8.1060660121047803E-2</v>
      </c>
      <c r="X6821">
        <v>7</v>
      </c>
      <c r="Y6821">
        <v>50</v>
      </c>
      <c r="Z6821">
        <v>0.999999999999999</v>
      </c>
      <c r="AA6821">
        <v>205.05331102996001</v>
      </c>
      <c r="AB6821">
        <v>39</v>
      </c>
      <c r="AC6821">
        <v>0.76936429203140799</v>
      </c>
      <c r="AD6821">
        <v>11</v>
      </c>
      <c r="AE6821">
        <v>0.23063570796859101</v>
      </c>
      <c r="AF6821">
        <v>0</v>
      </c>
      <c r="AG6821">
        <v>1.1102E-16</v>
      </c>
      <c r="AH6821">
        <v>2.1902185249194602E-3</v>
      </c>
      <c r="AI6821">
        <v>2</v>
      </c>
      <c r="AJ6821" s="73">
        <v>77.470267184948995</v>
      </c>
      <c r="AK6821">
        <v>50</v>
      </c>
      <c r="AL6821">
        <v>1</v>
      </c>
      <c r="AM6821">
        <v>0</v>
      </c>
      <c r="AN6821">
        <v>0</v>
      </c>
      <c r="AO6821">
        <v>0</v>
      </c>
      <c r="AP6821">
        <v>0</v>
      </c>
      <c r="AQ6821">
        <v>50</v>
      </c>
      <c r="AR6821">
        <v>0.999999999999999</v>
      </c>
      <c r="AS6821">
        <v>0</v>
      </c>
      <c r="AT6821">
        <v>0</v>
      </c>
      <c r="AU6821">
        <v>0</v>
      </c>
      <c r="AV6821">
        <v>0</v>
      </c>
      <c r="AW6821">
        <v>50</v>
      </c>
      <c r="AX6821">
        <v>0.999999999999999</v>
      </c>
      <c r="AY6821" s="73">
        <v>57.770255152041997</v>
      </c>
      <c r="AZ6821">
        <v>50</v>
      </c>
      <c r="BA6821">
        <v>1</v>
      </c>
      <c r="BB6821">
        <v>50</v>
      </c>
      <c r="BC6821">
        <v>0.999999999999999</v>
      </c>
      <c r="BD6821">
        <v>0</v>
      </c>
      <c r="BE6821">
        <v>0</v>
      </c>
      <c r="BF6821">
        <v>70.233989846026006</v>
      </c>
      <c r="BG6821">
        <v>71.978639063649993</v>
      </c>
      <c r="BH6821">
        <v>57.770255152041997</v>
      </c>
      <c r="BI6821">
        <v>77.470267184948995</v>
      </c>
    </row>
    <row r="6822" spans="1:61" x14ac:dyDescent="0.25">
      <c r="A6822" s="10" t="str">
        <f>VLOOKUP(D6822,'Index-Relations'!E:F,2,FALSE)</f>
        <v>ESG</v>
      </c>
      <c r="B6822" t="s">
        <v>3450</v>
      </c>
      <c r="C6822" s="53" t="s">
        <v>2763</v>
      </c>
      <c r="D6822" s="59" t="s">
        <v>3341</v>
      </c>
      <c r="E6822" s="59" t="s">
        <v>10238</v>
      </c>
      <c r="F6822" t="s">
        <v>2282</v>
      </c>
      <c r="G6822" t="s">
        <v>2281</v>
      </c>
      <c r="H6822" t="s">
        <v>2283</v>
      </c>
      <c r="I6822" s="52">
        <v>45567</v>
      </c>
      <c r="J6822" t="s">
        <v>2457</v>
      </c>
      <c r="K6822">
        <v>50</v>
      </c>
      <c r="L6822" s="73">
        <v>70.516985603883896</v>
      </c>
      <c r="M6822">
        <v>50</v>
      </c>
      <c r="N6822">
        <v>1</v>
      </c>
      <c r="O6822" s="73">
        <v>72.063911752858004</v>
      </c>
      <c r="P6822">
        <v>50</v>
      </c>
      <c r="Q6822">
        <v>1</v>
      </c>
      <c r="R6822">
        <v>49</v>
      </c>
      <c r="S6822">
        <v>0.986171735896754</v>
      </c>
      <c r="T6822">
        <v>39.322809711254997</v>
      </c>
      <c r="U6822">
        <v>0.69667338494113895</v>
      </c>
      <c r="V6822">
        <v>36</v>
      </c>
      <c r="W6822">
        <v>8.1389504448257696E-2</v>
      </c>
      <c r="X6822">
        <v>7</v>
      </c>
      <c r="Y6822">
        <v>50</v>
      </c>
      <c r="Z6822">
        <v>1</v>
      </c>
      <c r="AA6822">
        <v>221.996299203592</v>
      </c>
      <c r="AB6822">
        <v>38</v>
      </c>
      <c r="AC6822">
        <v>0.75791831017592504</v>
      </c>
      <c r="AD6822">
        <v>12</v>
      </c>
      <c r="AE6822">
        <v>0.24208168982407399</v>
      </c>
      <c r="AF6822">
        <v>0</v>
      </c>
      <c r="AG6822">
        <v>0</v>
      </c>
      <c r="AH6822">
        <v>2.2285213909832898E-3</v>
      </c>
      <c r="AI6822">
        <v>2</v>
      </c>
      <c r="AJ6822" s="73">
        <v>77.914590181173907</v>
      </c>
      <c r="AK6822">
        <v>50</v>
      </c>
      <c r="AL6822">
        <v>1</v>
      </c>
      <c r="AM6822">
        <v>0</v>
      </c>
      <c r="AN6822">
        <v>0</v>
      </c>
      <c r="AO6822">
        <v>0</v>
      </c>
      <c r="AP6822">
        <v>0</v>
      </c>
      <c r="AQ6822">
        <v>50</v>
      </c>
      <c r="AR6822">
        <v>1</v>
      </c>
      <c r="AS6822">
        <v>0</v>
      </c>
      <c r="AT6822">
        <v>0</v>
      </c>
      <c r="AU6822">
        <v>0</v>
      </c>
      <c r="AV6822">
        <v>0</v>
      </c>
      <c r="AW6822">
        <v>50</v>
      </c>
      <c r="AX6822">
        <v>1</v>
      </c>
      <c r="AY6822" s="73">
        <v>58.001217608303001</v>
      </c>
      <c r="AZ6822">
        <v>50</v>
      </c>
      <c r="BA6822">
        <v>1</v>
      </c>
      <c r="BB6822">
        <v>50</v>
      </c>
      <c r="BC6822">
        <v>1</v>
      </c>
      <c r="BD6822">
        <v>0</v>
      </c>
      <c r="BE6822">
        <v>0</v>
      </c>
      <c r="BF6822">
        <v>70.516985603883896</v>
      </c>
      <c r="BG6822">
        <v>72.063911752858004</v>
      </c>
      <c r="BH6822">
        <v>58.001217608303001</v>
      </c>
      <c r="BI6822">
        <v>77.914590181173907</v>
      </c>
    </row>
    <row r="6823" spans="1:61" x14ac:dyDescent="0.25">
      <c r="A6823" s="10" t="str">
        <f>VLOOKUP(D6823,'Index-Relations'!E:F,2,FALSE)</f>
        <v>ESG</v>
      </c>
      <c r="B6823" t="s">
        <v>3450</v>
      </c>
      <c r="C6823" s="53" t="s">
        <v>2764</v>
      </c>
      <c r="D6823" s="59" t="s">
        <v>3341</v>
      </c>
      <c r="E6823" s="59" t="s">
        <v>10239</v>
      </c>
      <c r="F6823" t="s">
        <v>2282</v>
      </c>
      <c r="G6823" t="s">
        <v>2281</v>
      </c>
      <c r="H6823" t="s">
        <v>2283</v>
      </c>
      <c r="I6823" s="52">
        <v>45537</v>
      </c>
      <c r="J6823" t="s">
        <v>2457</v>
      </c>
      <c r="K6823">
        <v>50</v>
      </c>
      <c r="L6823" s="73">
        <v>70.929048435723999</v>
      </c>
      <c r="M6823">
        <v>50</v>
      </c>
      <c r="N6823">
        <v>1</v>
      </c>
      <c r="O6823" s="73">
        <v>72.408583530900898</v>
      </c>
      <c r="P6823">
        <v>50</v>
      </c>
      <c r="Q6823">
        <v>1</v>
      </c>
      <c r="R6823">
        <v>49</v>
      </c>
      <c r="S6823">
        <v>0.98807077146395395</v>
      </c>
      <c r="T6823">
        <v>38.857850950339198</v>
      </c>
      <c r="U6823">
        <v>0.69007911264398403</v>
      </c>
      <c r="V6823">
        <v>37</v>
      </c>
      <c r="W6823">
        <v>8.2768903885775999E-2</v>
      </c>
      <c r="X6823">
        <v>7</v>
      </c>
      <c r="Y6823">
        <v>50</v>
      </c>
      <c r="Z6823">
        <v>1</v>
      </c>
      <c r="AA6823">
        <v>232.80908736907699</v>
      </c>
      <c r="AB6823">
        <v>38</v>
      </c>
      <c r="AC6823">
        <v>0.75842744288016195</v>
      </c>
      <c r="AD6823">
        <v>12</v>
      </c>
      <c r="AE6823">
        <v>0.24157255711983799</v>
      </c>
      <c r="AF6823">
        <v>0</v>
      </c>
      <c r="AG6823">
        <v>0</v>
      </c>
      <c r="AH6823">
        <v>2.25990303806044E-3</v>
      </c>
      <c r="AI6823">
        <v>2</v>
      </c>
      <c r="AJ6823" s="73">
        <v>78.2687373585579</v>
      </c>
      <c r="AK6823">
        <v>50</v>
      </c>
      <c r="AL6823">
        <v>1</v>
      </c>
      <c r="AM6823">
        <v>0</v>
      </c>
      <c r="AN6823">
        <v>0</v>
      </c>
      <c r="AO6823">
        <v>0</v>
      </c>
      <c r="AP6823">
        <v>0</v>
      </c>
      <c r="AQ6823">
        <v>50</v>
      </c>
      <c r="AR6823">
        <v>1</v>
      </c>
      <c r="AS6823">
        <v>0</v>
      </c>
      <c r="AT6823">
        <v>0</v>
      </c>
      <c r="AU6823">
        <v>0</v>
      </c>
      <c r="AV6823">
        <v>0</v>
      </c>
      <c r="AW6823">
        <v>50</v>
      </c>
      <c r="AX6823">
        <v>1</v>
      </c>
      <c r="AY6823" s="73">
        <v>58.671868922724002</v>
      </c>
      <c r="AZ6823">
        <v>50</v>
      </c>
      <c r="BA6823">
        <v>1</v>
      </c>
      <c r="BB6823">
        <v>50</v>
      </c>
      <c r="BC6823">
        <v>1</v>
      </c>
      <c r="BD6823">
        <v>0</v>
      </c>
      <c r="BE6823">
        <v>0</v>
      </c>
      <c r="BF6823">
        <v>70.929048435723999</v>
      </c>
      <c r="BG6823">
        <v>72.408583530900898</v>
      </c>
      <c r="BH6823">
        <v>58.671868922724002</v>
      </c>
      <c r="BI6823">
        <v>78.2687373585579</v>
      </c>
    </row>
    <row r="6824" spans="1:61" x14ac:dyDescent="0.25">
      <c r="A6824" s="10" t="str">
        <f>VLOOKUP(D6824,'Index-Relations'!E:F,2,FALSE)</f>
        <v>ESG</v>
      </c>
      <c r="B6824" t="s">
        <v>3450</v>
      </c>
      <c r="C6824" s="53" t="s">
        <v>3350</v>
      </c>
      <c r="D6824" s="59" t="s">
        <v>3341</v>
      </c>
      <c r="E6824" s="59" t="s">
        <v>10240</v>
      </c>
      <c r="F6824" t="s">
        <v>2282</v>
      </c>
      <c r="G6824" t="s">
        <v>2281</v>
      </c>
      <c r="H6824" t="s">
        <v>2283</v>
      </c>
      <c r="I6824" s="52">
        <v>45505</v>
      </c>
      <c r="J6824" t="s">
        <v>2457</v>
      </c>
      <c r="K6824">
        <v>50</v>
      </c>
      <c r="L6824" s="73">
        <v>70.947724851326996</v>
      </c>
      <c r="M6824">
        <v>50</v>
      </c>
      <c r="N6824">
        <v>1</v>
      </c>
      <c r="O6824" s="73">
        <v>72.329328510902002</v>
      </c>
      <c r="P6824">
        <v>50</v>
      </c>
      <c r="Q6824">
        <v>1</v>
      </c>
      <c r="R6824">
        <v>49</v>
      </c>
      <c r="S6824">
        <v>0.98841569011941</v>
      </c>
      <c r="T6824">
        <v>39.069952129308099</v>
      </c>
      <c r="U6824">
        <v>0.70260784360717499</v>
      </c>
      <c r="V6824">
        <v>37</v>
      </c>
      <c r="W6824">
        <v>8.2761653361520499E-2</v>
      </c>
      <c r="X6824">
        <v>7</v>
      </c>
      <c r="Y6824">
        <v>50</v>
      </c>
      <c r="Z6824">
        <v>1</v>
      </c>
      <c r="AA6824">
        <v>237.61004857525401</v>
      </c>
      <c r="AB6824">
        <v>38</v>
      </c>
      <c r="AC6824">
        <v>0.75504731635491196</v>
      </c>
      <c r="AD6824">
        <v>12</v>
      </c>
      <c r="AE6824">
        <v>0.24495268364508699</v>
      </c>
      <c r="AF6824">
        <v>0</v>
      </c>
      <c r="AG6824">
        <v>0</v>
      </c>
      <c r="AH6824">
        <v>2.3207331327936599E-3</v>
      </c>
      <c r="AI6824">
        <v>2</v>
      </c>
      <c r="AJ6824" s="73">
        <v>78.354894441237903</v>
      </c>
      <c r="AK6824">
        <v>50</v>
      </c>
      <c r="AL6824">
        <v>1</v>
      </c>
      <c r="AM6824">
        <v>0</v>
      </c>
      <c r="AN6824">
        <v>0</v>
      </c>
      <c r="AO6824">
        <v>0</v>
      </c>
      <c r="AP6824">
        <v>0</v>
      </c>
      <c r="AQ6824">
        <v>50</v>
      </c>
      <c r="AR6824">
        <v>1</v>
      </c>
      <c r="AS6824">
        <v>0</v>
      </c>
      <c r="AT6824">
        <v>0</v>
      </c>
      <c r="AU6824">
        <v>0</v>
      </c>
      <c r="AV6824">
        <v>0</v>
      </c>
      <c r="AW6824">
        <v>50</v>
      </c>
      <c r="AX6824">
        <v>1</v>
      </c>
      <c r="AY6824" s="73">
        <v>58.741618764422</v>
      </c>
      <c r="AZ6824">
        <v>50</v>
      </c>
      <c r="BA6824">
        <v>1</v>
      </c>
      <c r="BB6824">
        <v>50</v>
      </c>
      <c r="BC6824">
        <v>1</v>
      </c>
      <c r="BD6824">
        <v>0</v>
      </c>
      <c r="BE6824">
        <v>0</v>
      </c>
      <c r="BF6824">
        <v>70.947724851326996</v>
      </c>
      <c r="BG6824">
        <v>72.329328510902002</v>
      </c>
      <c r="BH6824">
        <v>58.741618764422</v>
      </c>
      <c r="BI6824">
        <v>78.354894441237903</v>
      </c>
    </row>
    <row r="6825" spans="1:61" x14ac:dyDescent="0.25">
      <c r="A6825" s="10" t="str">
        <f>VLOOKUP(D6825,'Index-Relations'!E:F,2,FALSE)</f>
        <v>ESG</v>
      </c>
      <c r="B6825" t="s">
        <v>3450</v>
      </c>
      <c r="C6825" s="53" t="s">
        <v>2765</v>
      </c>
      <c r="D6825" s="59" t="s">
        <v>3341</v>
      </c>
      <c r="E6825" s="59" t="s">
        <v>10241</v>
      </c>
      <c r="F6825" t="s">
        <v>2282</v>
      </c>
      <c r="G6825" t="s">
        <v>2281</v>
      </c>
      <c r="H6825" t="s">
        <v>2283</v>
      </c>
      <c r="I6825" s="52">
        <v>45474</v>
      </c>
      <c r="J6825" t="s">
        <v>2457</v>
      </c>
      <c r="K6825">
        <v>50</v>
      </c>
      <c r="L6825" s="73">
        <v>66.337264054048006</v>
      </c>
      <c r="M6825">
        <v>50</v>
      </c>
      <c r="N6825">
        <v>1</v>
      </c>
      <c r="O6825" s="73">
        <v>68.644447316362005</v>
      </c>
      <c r="P6825">
        <v>50</v>
      </c>
      <c r="Q6825">
        <v>1</v>
      </c>
      <c r="R6825">
        <v>49</v>
      </c>
      <c r="S6825">
        <v>0.97684044528680702</v>
      </c>
      <c r="T6825">
        <v>38.367027379940197</v>
      </c>
      <c r="U6825">
        <v>0.62036296960927295</v>
      </c>
      <c r="V6825">
        <v>33</v>
      </c>
      <c r="W6825">
        <v>0.19404345327800199</v>
      </c>
      <c r="X6825">
        <v>9</v>
      </c>
      <c r="Y6825">
        <v>50</v>
      </c>
      <c r="Z6825">
        <v>1</v>
      </c>
      <c r="AA6825">
        <v>233.64064391060001</v>
      </c>
      <c r="AB6825">
        <v>40</v>
      </c>
      <c r="AC6825">
        <v>0.778324578832436</v>
      </c>
      <c r="AD6825">
        <v>10</v>
      </c>
      <c r="AE6825">
        <v>0.221675421167563</v>
      </c>
      <c r="AF6825">
        <v>0</v>
      </c>
      <c r="AG6825">
        <v>1.1102E-16</v>
      </c>
      <c r="AH6825">
        <v>2.6745450927232801E-4</v>
      </c>
      <c r="AI6825">
        <v>2</v>
      </c>
      <c r="AJ6825" s="73">
        <v>73.893369791946</v>
      </c>
      <c r="AK6825">
        <v>50</v>
      </c>
      <c r="AL6825">
        <v>1</v>
      </c>
      <c r="AM6825">
        <v>0</v>
      </c>
      <c r="AN6825">
        <v>0</v>
      </c>
      <c r="AO6825">
        <v>0</v>
      </c>
      <c r="AP6825">
        <v>0</v>
      </c>
      <c r="AQ6825">
        <v>50</v>
      </c>
      <c r="AR6825">
        <v>0.999999999999999</v>
      </c>
      <c r="AS6825">
        <v>0</v>
      </c>
      <c r="AT6825">
        <v>0</v>
      </c>
      <c r="AU6825">
        <v>0</v>
      </c>
      <c r="AV6825">
        <v>0</v>
      </c>
      <c r="AW6825">
        <v>50</v>
      </c>
      <c r="AX6825">
        <v>0.999999999999999</v>
      </c>
      <c r="AY6825" s="73">
        <v>55.2596549131299</v>
      </c>
      <c r="AZ6825">
        <v>50</v>
      </c>
      <c r="BA6825">
        <v>1</v>
      </c>
      <c r="BB6825">
        <v>49</v>
      </c>
      <c r="BC6825">
        <v>0.99224981547170599</v>
      </c>
      <c r="BD6825">
        <v>1</v>
      </c>
      <c r="BE6825">
        <v>7.7501845282930502E-3</v>
      </c>
      <c r="BF6825">
        <v>66.337264054048006</v>
      </c>
      <c r="BG6825">
        <v>68.644447316362005</v>
      </c>
      <c r="BH6825">
        <v>55.2596549131299</v>
      </c>
      <c r="BI6825">
        <v>73.893369791946</v>
      </c>
    </row>
    <row r="6826" spans="1:61" x14ac:dyDescent="0.25">
      <c r="A6826" s="10" t="str">
        <f>VLOOKUP(D6826,'Index-Relations'!E:F,2,FALSE)</f>
        <v>ESG</v>
      </c>
      <c r="B6826" t="s">
        <v>3450</v>
      </c>
      <c r="C6826" s="53" t="s">
        <v>2766</v>
      </c>
      <c r="D6826" s="59" t="s">
        <v>3341</v>
      </c>
      <c r="E6826" s="59" t="s">
        <v>10242</v>
      </c>
      <c r="F6826" t="s">
        <v>2282</v>
      </c>
      <c r="G6826" t="s">
        <v>2281</v>
      </c>
      <c r="H6826" t="s">
        <v>2283</v>
      </c>
      <c r="I6826" s="52">
        <v>45446</v>
      </c>
      <c r="J6826" t="s">
        <v>2457</v>
      </c>
      <c r="K6826">
        <v>50</v>
      </c>
      <c r="L6826" s="73">
        <v>66.273345709978997</v>
      </c>
      <c r="M6826">
        <v>50</v>
      </c>
      <c r="N6826">
        <v>1</v>
      </c>
      <c r="O6826" s="73">
        <v>68.673776523593006</v>
      </c>
      <c r="P6826">
        <v>50</v>
      </c>
      <c r="Q6826">
        <v>1</v>
      </c>
      <c r="R6826">
        <v>49</v>
      </c>
      <c r="S6826">
        <v>0.97513595686644905</v>
      </c>
      <c r="T6826">
        <v>38.593736446995401</v>
      </c>
      <c r="U6826">
        <v>0.61877735336509299</v>
      </c>
      <c r="V6826">
        <v>33</v>
      </c>
      <c r="W6826">
        <v>0.197470754461189</v>
      </c>
      <c r="X6826">
        <v>9</v>
      </c>
      <c r="Y6826">
        <v>50</v>
      </c>
      <c r="Z6826">
        <v>1</v>
      </c>
      <c r="AA6826">
        <v>238.02627784641601</v>
      </c>
      <c r="AB6826">
        <v>40</v>
      </c>
      <c r="AC6826">
        <v>0.77767038589410797</v>
      </c>
      <c r="AD6826">
        <v>10</v>
      </c>
      <c r="AE6826">
        <v>0.222329614105891</v>
      </c>
      <c r="AF6826">
        <v>0</v>
      </c>
      <c r="AG6826">
        <v>8.3269999999999995E-17</v>
      </c>
      <c r="AH6826">
        <v>2.7194964760126798E-4</v>
      </c>
      <c r="AI6826">
        <v>2</v>
      </c>
      <c r="AJ6826" s="73">
        <v>73.818418062567005</v>
      </c>
      <c r="AK6826">
        <v>50</v>
      </c>
      <c r="AL6826">
        <v>1</v>
      </c>
      <c r="AM6826">
        <v>0</v>
      </c>
      <c r="AN6826">
        <v>0</v>
      </c>
      <c r="AO6826">
        <v>0</v>
      </c>
      <c r="AP6826">
        <v>0</v>
      </c>
      <c r="AQ6826">
        <v>50</v>
      </c>
      <c r="AR6826">
        <v>1</v>
      </c>
      <c r="AS6826">
        <v>0</v>
      </c>
      <c r="AT6826">
        <v>0</v>
      </c>
      <c r="AU6826">
        <v>0</v>
      </c>
      <c r="AV6826">
        <v>0</v>
      </c>
      <c r="AW6826">
        <v>50</v>
      </c>
      <c r="AX6826">
        <v>1</v>
      </c>
      <c r="AY6826" s="73">
        <v>55.165454976926902</v>
      </c>
      <c r="AZ6826">
        <v>50</v>
      </c>
      <c r="BA6826">
        <v>1</v>
      </c>
      <c r="BB6826">
        <v>49</v>
      </c>
      <c r="BC6826">
        <v>0.99200134287653396</v>
      </c>
      <c r="BD6826">
        <v>1</v>
      </c>
      <c r="BE6826">
        <v>7.9986571234649997E-3</v>
      </c>
      <c r="BF6826">
        <v>66.273345709978997</v>
      </c>
      <c r="BG6826">
        <v>68.673776523593006</v>
      </c>
      <c r="BH6826">
        <v>55.165454976926902</v>
      </c>
      <c r="BI6826">
        <v>73.818418062567005</v>
      </c>
    </row>
    <row r="6827" spans="1:61" x14ac:dyDescent="0.25">
      <c r="A6827" s="10" t="str">
        <f>VLOOKUP(D6827,'Index-Relations'!E:F,2,FALSE)</f>
        <v>ESG</v>
      </c>
      <c r="B6827" t="s">
        <v>3450</v>
      </c>
      <c r="C6827" s="53" t="s">
        <v>2767</v>
      </c>
      <c r="D6827" s="59" t="s">
        <v>3341</v>
      </c>
      <c r="E6827" s="59" t="s">
        <v>10243</v>
      </c>
      <c r="F6827" t="s">
        <v>2282</v>
      </c>
      <c r="G6827" t="s">
        <v>2281</v>
      </c>
      <c r="H6827" t="s">
        <v>2283</v>
      </c>
      <c r="I6827" s="52">
        <v>45414</v>
      </c>
      <c r="J6827" t="s">
        <v>2457</v>
      </c>
      <c r="K6827">
        <v>50</v>
      </c>
      <c r="L6827" s="73">
        <v>66.778475942119002</v>
      </c>
      <c r="M6827">
        <v>50</v>
      </c>
      <c r="N6827">
        <v>1</v>
      </c>
      <c r="O6827" s="73">
        <v>68.936875012098994</v>
      </c>
      <c r="P6827">
        <v>50</v>
      </c>
      <c r="Q6827">
        <v>1</v>
      </c>
      <c r="R6827">
        <v>49</v>
      </c>
      <c r="S6827">
        <v>0.97547118599188598</v>
      </c>
      <c r="T6827">
        <v>38.536675482435797</v>
      </c>
      <c r="U6827">
        <v>0.61220660571094099</v>
      </c>
      <c r="V6827">
        <v>33</v>
      </c>
      <c r="W6827">
        <v>0.18013348692293499</v>
      </c>
      <c r="X6827">
        <v>9</v>
      </c>
      <c r="Y6827">
        <v>50</v>
      </c>
      <c r="Z6827">
        <v>1</v>
      </c>
      <c r="AA6827">
        <v>239.48136833198399</v>
      </c>
      <c r="AB6827">
        <v>40</v>
      </c>
      <c r="AC6827">
        <v>0.77873754853519495</v>
      </c>
      <c r="AD6827">
        <v>10</v>
      </c>
      <c r="AE6827">
        <v>0.221262451464805</v>
      </c>
      <c r="AF6827">
        <v>0</v>
      </c>
      <c r="AG6827">
        <v>0</v>
      </c>
      <c r="AH6827">
        <v>2.8540215410468602E-4</v>
      </c>
      <c r="AI6827">
        <v>2</v>
      </c>
      <c r="AJ6827" s="73">
        <v>74.042499095609898</v>
      </c>
      <c r="AK6827">
        <v>50</v>
      </c>
      <c r="AL6827">
        <v>1</v>
      </c>
      <c r="AM6827">
        <v>0</v>
      </c>
      <c r="AN6827">
        <v>0</v>
      </c>
      <c r="AO6827">
        <v>0</v>
      </c>
      <c r="AP6827">
        <v>0</v>
      </c>
      <c r="AQ6827">
        <v>50</v>
      </c>
      <c r="AR6827">
        <v>0.999999999999999</v>
      </c>
      <c r="AS6827">
        <v>0</v>
      </c>
      <c r="AT6827">
        <v>0</v>
      </c>
      <c r="AU6827">
        <v>0</v>
      </c>
      <c r="AV6827">
        <v>0</v>
      </c>
      <c r="AW6827">
        <v>50</v>
      </c>
      <c r="AX6827">
        <v>0.999999999999999</v>
      </c>
      <c r="AY6827" s="73">
        <v>56.023433022021003</v>
      </c>
      <c r="AZ6827">
        <v>50</v>
      </c>
      <c r="BA6827">
        <v>1</v>
      </c>
      <c r="BB6827">
        <v>49</v>
      </c>
      <c r="BC6827">
        <v>0.99102924898537603</v>
      </c>
      <c r="BD6827">
        <v>1</v>
      </c>
      <c r="BE6827">
        <v>8.9707510146233207E-3</v>
      </c>
      <c r="BF6827">
        <v>66.778475942119002</v>
      </c>
      <c r="BG6827">
        <v>68.936875012098994</v>
      </c>
      <c r="BH6827">
        <v>56.023433022021003</v>
      </c>
      <c r="BI6827">
        <v>74.042499095609898</v>
      </c>
    </row>
    <row r="6828" spans="1:61" x14ac:dyDescent="0.25">
      <c r="A6828" s="10" t="str">
        <f>VLOOKUP(D6828,'Index-Relations'!E:F,2,FALSE)</f>
        <v>ESG</v>
      </c>
      <c r="B6828" t="s">
        <v>3450</v>
      </c>
      <c r="C6828" s="53" t="s">
        <v>2768</v>
      </c>
      <c r="D6828" s="59" t="s">
        <v>3341</v>
      </c>
      <c r="E6828" s="59" t="s">
        <v>10244</v>
      </c>
      <c r="F6828" t="s">
        <v>2282</v>
      </c>
      <c r="G6828" t="s">
        <v>2281</v>
      </c>
      <c r="H6828" t="s">
        <v>2283</v>
      </c>
      <c r="I6828" s="52">
        <v>45383</v>
      </c>
      <c r="J6828" t="s">
        <v>2457</v>
      </c>
      <c r="K6828">
        <v>50</v>
      </c>
      <c r="L6828">
        <v>72.285616399082798</v>
      </c>
      <c r="M6828">
        <v>50</v>
      </c>
      <c r="N6828">
        <v>1</v>
      </c>
      <c r="O6828">
        <v>74.366200686236397</v>
      </c>
      <c r="P6828">
        <v>50</v>
      </c>
      <c r="Q6828">
        <v>1</v>
      </c>
      <c r="R6828">
        <v>49</v>
      </c>
      <c r="S6828">
        <v>0.97609118215472002</v>
      </c>
      <c r="T6828">
        <v>38.5149790030123</v>
      </c>
      <c r="U6828">
        <v>0.63000512355508498</v>
      </c>
      <c r="V6828">
        <v>33</v>
      </c>
      <c r="W6828">
        <v>0.187358803667692</v>
      </c>
      <c r="X6828">
        <v>9</v>
      </c>
      <c r="Y6828">
        <v>50</v>
      </c>
      <c r="Z6828">
        <v>0.999999999999999</v>
      </c>
      <c r="AA6828">
        <v>234.29678815471999</v>
      </c>
      <c r="AB6828">
        <v>40</v>
      </c>
      <c r="AC6828">
        <v>0.775474718837321</v>
      </c>
      <c r="AD6828">
        <v>10</v>
      </c>
      <c r="AE6828">
        <v>0.224525281162679</v>
      </c>
      <c r="AF6828">
        <v>0</v>
      </c>
      <c r="AG6828">
        <v>0</v>
      </c>
      <c r="AH6828">
        <v>2.9692337469357298E-4</v>
      </c>
      <c r="AI6828">
        <v>2</v>
      </c>
      <c r="AJ6828">
        <v>80.406796757818995</v>
      </c>
      <c r="AK6828">
        <v>50</v>
      </c>
      <c r="AL6828">
        <v>1</v>
      </c>
      <c r="AM6828">
        <v>0</v>
      </c>
      <c r="AN6828">
        <v>0</v>
      </c>
      <c r="AO6828">
        <v>0</v>
      </c>
      <c r="AP6828">
        <v>0</v>
      </c>
      <c r="AQ6828">
        <v>50</v>
      </c>
      <c r="AR6828">
        <v>0.999999999999999</v>
      </c>
      <c r="AS6828">
        <v>0</v>
      </c>
      <c r="AT6828">
        <v>0</v>
      </c>
      <c r="AU6828">
        <v>0</v>
      </c>
      <c r="AV6828">
        <v>0</v>
      </c>
      <c r="AW6828">
        <v>50</v>
      </c>
      <c r="AX6828">
        <v>0.999999999999999</v>
      </c>
      <c r="AY6828">
        <v>59.192839819858698</v>
      </c>
      <c r="AZ6828">
        <v>50</v>
      </c>
      <c r="BA6828">
        <v>1</v>
      </c>
      <c r="BB6828">
        <v>49</v>
      </c>
      <c r="BC6828">
        <v>0.99058807067619503</v>
      </c>
      <c r="BD6828">
        <v>1</v>
      </c>
      <c r="BE6828">
        <v>9.4119293238042207E-3</v>
      </c>
      <c r="BF6828">
        <v>66.740462596213007</v>
      </c>
      <c r="BG6828">
        <v>68.713215809081902</v>
      </c>
      <c r="BH6828">
        <v>56.044680727817997</v>
      </c>
      <c r="BI6828">
        <v>74.013985961993995</v>
      </c>
    </row>
    <row r="6829" spans="1:61" x14ac:dyDescent="0.25">
      <c r="A6829" s="10" t="str">
        <f>VLOOKUP(D6829,'Index-Relations'!E:F,2,FALSE)</f>
        <v>ESG</v>
      </c>
      <c r="B6829" t="s">
        <v>3450</v>
      </c>
      <c r="C6829" s="53" t="s">
        <v>2769</v>
      </c>
      <c r="D6829" s="59" t="s">
        <v>3341</v>
      </c>
      <c r="E6829" s="59" t="s">
        <v>10245</v>
      </c>
      <c r="F6829" t="s">
        <v>2282</v>
      </c>
      <c r="G6829" t="s">
        <v>2281</v>
      </c>
      <c r="H6829" t="s">
        <v>2283</v>
      </c>
      <c r="I6829" s="52">
        <v>45355</v>
      </c>
      <c r="J6829" t="s">
        <v>2457</v>
      </c>
      <c r="K6829">
        <v>50</v>
      </c>
      <c r="L6829">
        <v>73.411702013496196</v>
      </c>
      <c r="M6829">
        <v>50</v>
      </c>
      <c r="N6829">
        <v>1</v>
      </c>
      <c r="O6829">
        <v>75.626440614900801</v>
      </c>
      <c r="P6829">
        <v>50</v>
      </c>
      <c r="Q6829">
        <v>1</v>
      </c>
      <c r="R6829">
        <v>49</v>
      </c>
      <c r="S6829">
        <v>0.97655638991165905</v>
      </c>
      <c r="T6829">
        <v>38.469293243718901</v>
      </c>
      <c r="U6829">
        <v>0.59047914674705204</v>
      </c>
      <c r="V6829">
        <v>30</v>
      </c>
      <c r="W6829">
        <v>0.164521067110246</v>
      </c>
      <c r="X6829">
        <v>5</v>
      </c>
      <c r="Y6829">
        <v>50</v>
      </c>
      <c r="Z6829">
        <v>0.999999999999999</v>
      </c>
      <c r="AA6829">
        <v>230.31381276657399</v>
      </c>
      <c r="AB6829">
        <v>40</v>
      </c>
      <c r="AC6829">
        <v>0.78239755930831301</v>
      </c>
      <c r="AD6829">
        <v>10</v>
      </c>
      <c r="AE6829">
        <v>0.21760244069168599</v>
      </c>
      <c r="AF6829">
        <v>0</v>
      </c>
      <c r="AG6829">
        <v>2.2204E-16</v>
      </c>
      <c r="AH6829">
        <v>0</v>
      </c>
      <c r="AI6829">
        <v>0</v>
      </c>
      <c r="AJ6829">
        <v>81.2983949129774</v>
      </c>
      <c r="AK6829">
        <v>50</v>
      </c>
      <c r="AL6829">
        <v>1</v>
      </c>
      <c r="AM6829">
        <v>0</v>
      </c>
      <c r="AN6829">
        <v>0</v>
      </c>
      <c r="AO6829">
        <v>0</v>
      </c>
      <c r="AP6829">
        <v>0</v>
      </c>
      <c r="AQ6829">
        <v>50</v>
      </c>
      <c r="AR6829">
        <v>1</v>
      </c>
      <c r="AS6829">
        <v>0</v>
      </c>
      <c r="AT6829">
        <v>0</v>
      </c>
      <c r="AU6829">
        <v>0</v>
      </c>
      <c r="AV6829">
        <v>0</v>
      </c>
      <c r="AW6829">
        <v>50</v>
      </c>
      <c r="AX6829">
        <v>0.999999999999999</v>
      </c>
      <c r="AY6829">
        <v>59.805612747294802</v>
      </c>
      <c r="AZ6829">
        <v>50</v>
      </c>
      <c r="BA6829">
        <v>1</v>
      </c>
      <c r="BB6829">
        <v>49</v>
      </c>
      <c r="BC6829">
        <v>0.99048805489440706</v>
      </c>
      <c r="BD6829">
        <v>1</v>
      </c>
      <c r="BE6829">
        <v>9.5119451055922198E-3</v>
      </c>
      <c r="BF6829">
        <v>67.726767345574004</v>
      </c>
      <c r="BG6829">
        <v>70.063770222458004</v>
      </c>
      <c r="BH6829">
        <v>56.460350762077901</v>
      </c>
      <c r="BI6829">
        <v>74.990759535565999</v>
      </c>
    </row>
    <row r="6830" spans="1:61" x14ac:dyDescent="0.25">
      <c r="A6830" s="10" t="str">
        <f>VLOOKUP(D6830,'Index-Relations'!E:F,2,FALSE)</f>
        <v>ESG</v>
      </c>
      <c r="B6830" t="s">
        <v>3450</v>
      </c>
      <c r="C6830" s="53" t="s">
        <v>2770</v>
      </c>
      <c r="D6830" s="59" t="s">
        <v>3341</v>
      </c>
      <c r="E6830" s="59" t="s">
        <v>10246</v>
      </c>
      <c r="F6830" t="s">
        <v>2282</v>
      </c>
      <c r="G6830" t="s">
        <v>2281</v>
      </c>
      <c r="H6830" t="s">
        <v>2283</v>
      </c>
      <c r="I6830" s="52">
        <v>45323</v>
      </c>
      <c r="J6830" t="s">
        <v>2457</v>
      </c>
      <c r="K6830">
        <v>50</v>
      </c>
      <c r="L6830">
        <v>72.047287864323096</v>
      </c>
      <c r="M6830">
        <v>50</v>
      </c>
      <c r="N6830">
        <v>1</v>
      </c>
      <c r="O6830">
        <v>74.341281704398597</v>
      </c>
      <c r="P6830">
        <v>50</v>
      </c>
      <c r="Q6830">
        <v>1</v>
      </c>
      <c r="R6830">
        <v>49</v>
      </c>
      <c r="S6830">
        <v>0.978201202145069</v>
      </c>
      <c r="T6830">
        <v>39.028031190386301</v>
      </c>
      <c r="U6830">
        <v>0.58078070007139404</v>
      </c>
      <c r="V6830">
        <v>30</v>
      </c>
      <c r="W6830">
        <v>0.15239269921444801</v>
      </c>
      <c r="X6830">
        <v>4</v>
      </c>
      <c r="Y6830">
        <v>50</v>
      </c>
      <c r="Z6830">
        <v>0.999999999999999</v>
      </c>
      <c r="AA6830">
        <v>239.30247479862001</v>
      </c>
      <c r="AB6830">
        <v>39</v>
      </c>
      <c r="AC6830">
        <v>0.75417797547542198</v>
      </c>
      <c r="AD6830">
        <v>11</v>
      </c>
      <c r="AE6830">
        <v>0.24582202452457699</v>
      </c>
      <c r="AF6830">
        <v>0</v>
      </c>
      <c r="AG6830">
        <v>1.1102E-16</v>
      </c>
      <c r="AH6830">
        <v>0</v>
      </c>
      <c r="AI6830">
        <v>0</v>
      </c>
      <c r="AJ6830">
        <v>79.687498686366794</v>
      </c>
      <c r="AK6830">
        <v>50</v>
      </c>
      <c r="AL6830">
        <v>1</v>
      </c>
      <c r="AM6830">
        <v>0</v>
      </c>
      <c r="AN6830">
        <v>0</v>
      </c>
      <c r="AO6830">
        <v>0</v>
      </c>
      <c r="AP6830">
        <v>0</v>
      </c>
      <c r="AQ6830">
        <v>50</v>
      </c>
      <c r="AR6830">
        <v>1</v>
      </c>
      <c r="AS6830">
        <v>0</v>
      </c>
      <c r="AT6830">
        <v>0</v>
      </c>
      <c r="AU6830">
        <v>0</v>
      </c>
      <c r="AV6830">
        <v>0</v>
      </c>
      <c r="AW6830">
        <v>50</v>
      </c>
      <c r="AX6830">
        <v>0.999999999999999</v>
      </c>
      <c r="AY6830">
        <v>58.988012819632999</v>
      </c>
      <c r="AZ6830">
        <v>50</v>
      </c>
      <c r="BA6830">
        <v>1</v>
      </c>
      <c r="BB6830">
        <v>49</v>
      </c>
      <c r="BC6830">
        <v>0.99006421488604102</v>
      </c>
      <c r="BD6830">
        <v>1</v>
      </c>
      <c r="BE6830">
        <v>9.9357851139582395E-3</v>
      </c>
      <c r="BF6830">
        <v>66.549586533953004</v>
      </c>
      <c r="BG6830">
        <v>68.888397947618003</v>
      </c>
      <c r="BH6830">
        <v>55.810602764947902</v>
      </c>
      <c r="BI6830">
        <v>73.244464431221999</v>
      </c>
    </row>
    <row r="6831" spans="1:61" x14ac:dyDescent="0.25">
      <c r="A6831" s="10" t="str">
        <f>VLOOKUP(D6831,'Index-Relations'!E:F,2,FALSE)</f>
        <v>ESG</v>
      </c>
      <c r="B6831" t="s">
        <v>3450</v>
      </c>
      <c r="C6831" s="53" t="s">
        <v>2760</v>
      </c>
      <c r="D6831" s="59" t="s">
        <v>3342</v>
      </c>
      <c r="E6831" s="59" t="s">
        <v>10247</v>
      </c>
      <c r="F6831" t="s">
        <v>2287</v>
      </c>
      <c r="G6831" t="s">
        <v>2286</v>
      </c>
      <c r="H6831" t="s">
        <v>2288</v>
      </c>
      <c r="I6831" s="52">
        <v>45660</v>
      </c>
      <c r="J6831" t="s">
        <v>2457</v>
      </c>
      <c r="K6831">
        <v>49</v>
      </c>
      <c r="L6831" s="73">
        <v>49.634345878244901</v>
      </c>
      <c r="M6831">
        <v>46</v>
      </c>
      <c r="N6831">
        <v>0.98879145812214497</v>
      </c>
      <c r="O6831" s="73">
        <v>50.676265467497899</v>
      </c>
      <c r="P6831">
        <v>46</v>
      </c>
      <c r="Q6831">
        <v>0.98879145812214497</v>
      </c>
      <c r="R6831">
        <v>45</v>
      </c>
      <c r="S6831">
        <v>0.98966390508176005</v>
      </c>
      <c r="T6831">
        <v>43.753024736051898</v>
      </c>
      <c r="U6831">
        <v>0.78872867929813395</v>
      </c>
      <c r="V6831">
        <v>37</v>
      </c>
      <c r="W6831">
        <v>1.35095975165894E-2</v>
      </c>
      <c r="X6831">
        <v>3</v>
      </c>
      <c r="Y6831">
        <v>49</v>
      </c>
      <c r="Z6831">
        <v>1</v>
      </c>
      <c r="AA6831">
        <v>27.750912055247799</v>
      </c>
      <c r="AB6831">
        <v>33</v>
      </c>
      <c r="AC6831">
        <v>0.73146056212362698</v>
      </c>
      <c r="AD6831">
        <v>16</v>
      </c>
      <c r="AE6831">
        <v>0.26853943787637202</v>
      </c>
      <c r="AF6831">
        <v>0</v>
      </c>
      <c r="AG6831">
        <v>1.6652999999999999E-16</v>
      </c>
      <c r="AH6831">
        <v>5.64651330028468E-2</v>
      </c>
      <c r="AI6831">
        <v>6</v>
      </c>
      <c r="AJ6831" s="73">
        <v>47.252132755632999</v>
      </c>
      <c r="AK6831">
        <v>46</v>
      </c>
      <c r="AL6831">
        <v>0.98879145812214497</v>
      </c>
      <c r="AM6831">
        <v>0</v>
      </c>
      <c r="AN6831">
        <v>0</v>
      </c>
      <c r="AO6831">
        <v>0</v>
      </c>
      <c r="AP6831">
        <v>0</v>
      </c>
      <c r="AQ6831">
        <v>49</v>
      </c>
      <c r="AR6831">
        <v>0.999999999999999</v>
      </c>
      <c r="AS6831">
        <v>0</v>
      </c>
      <c r="AT6831">
        <v>0</v>
      </c>
      <c r="AU6831">
        <v>0</v>
      </c>
      <c r="AV6831">
        <v>0</v>
      </c>
      <c r="AW6831">
        <v>49</v>
      </c>
      <c r="AX6831">
        <v>1</v>
      </c>
      <c r="AY6831" s="73">
        <v>51.608692095833</v>
      </c>
      <c r="AZ6831">
        <v>46</v>
      </c>
      <c r="BA6831">
        <v>0.98879145812214497</v>
      </c>
      <c r="BB6831">
        <v>49</v>
      </c>
      <c r="BC6831">
        <v>0.999999999999999</v>
      </c>
      <c r="BD6831">
        <v>0</v>
      </c>
      <c r="BE6831">
        <v>0</v>
      </c>
      <c r="BF6831">
        <v>49.634345878244901</v>
      </c>
      <c r="BG6831">
        <v>50.676265467497899</v>
      </c>
      <c r="BH6831">
        <v>51.608692095833</v>
      </c>
      <c r="BI6831">
        <v>47.252132755632999</v>
      </c>
    </row>
    <row r="6832" spans="1:61" x14ac:dyDescent="0.25">
      <c r="A6832" s="10" t="str">
        <f>VLOOKUP(D6832,'Index-Relations'!E:F,2,FALSE)</f>
        <v>ESG</v>
      </c>
      <c r="B6832" t="s">
        <v>3450</v>
      </c>
      <c r="C6832" s="53" t="s">
        <v>2761</v>
      </c>
      <c r="D6832" s="59" t="s">
        <v>3342</v>
      </c>
      <c r="E6832" s="59" t="s">
        <v>10248</v>
      </c>
      <c r="F6832" t="s">
        <v>2287</v>
      </c>
      <c r="G6832" t="s">
        <v>2286</v>
      </c>
      <c r="H6832" t="s">
        <v>2288</v>
      </c>
      <c r="I6832" s="52">
        <v>45628</v>
      </c>
      <c r="J6832" t="s">
        <v>2457</v>
      </c>
      <c r="K6832">
        <v>49</v>
      </c>
      <c r="L6832" s="73">
        <v>49.447678787563902</v>
      </c>
      <c r="M6832">
        <v>46</v>
      </c>
      <c r="N6832">
        <v>0.98798431298202305</v>
      </c>
      <c r="O6832" s="73">
        <v>50.709594197487</v>
      </c>
      <c r="P6832">
        <v>46</v>
      </c>
      <c r="Q6832">
        <v>0.98798431298202305</v>
      </c>
      <c r="R6832">
        <v>45</v>
      </c>
      <c r="S6832">
        <v>0.98958885702286203</v>
      </c>
      <c r="T6832">
        <v>43.901506605746597</v>
      </c>
      <c r="U6832">
        <v>0.79250735424037799</v>
      </c>
      <c r="V6832">
        <v>37</v>
      </c>
      <c r="W6832">
        <v>6.0103249430197301E-3</v>
      </c>
      <c r="X6832">
        <v>2</v>
      </c>
      <c r="Y6832">
        <v>49</v>
      </c>
      <c r="Z6832">
        <v>1</v>
      </c>
      <c r="AA6832">
        <v>34.032189332214003</v>
      </c>
      <c r="AB6832">
        <v>35</v>
      </c>
      <c r="AC6832">
        <v>0.75850197560047905</v>
      </c>
      <c r="AD6832">
        <v>14</v>
      </c>
      <c r="AE6832">
        <v>0.24149802439952001</v>
      </c>
      <c r="AF6832">
        <v>0</v>
      </c>
      <c r="AG6832">
        <v>0</v>
      </c>
      <c r="AH6832">
        <v>5.8937495128970903E-2</v>
      </c>
      <c r="AI6832">
        <v>6</v>
      </c>
      <c r="AJ6832" s="73">
        <v>46.857398220234899</v>
      </c>
      <c r="AK6832">
        <v>46</v>
      </c>
      <c r="AL6832">
        <v>0.98798431298202305</v>
      </c>
      <c r="AM6832">
        <v>0</v>
      </c>
      <c r="AN6832">
        <v>0</v>
      </c>
      <c r="AO6832">
        <v>0</v>
      </c>
      <c r="AP6832">
        <v>0</v>
      </c>
      <c r="AQ6832">
        <v>49</v>
      </c>
      <c r="AR6832">
        <v>1</v>
      </c>
      <c r="AS6832">
        <v>0</v>
      </c>
      <c r="AT6832">
        <v>0</v>
      </c>
      <c r="AU6832">
        <v>0</v>
      </c>
      <c r="AV6832">
        <v>0</v>
      </c>
      <c r="AW6832">
        <v>49</v>
      </c>
      <c r="AX6832">
        <v>1</v>
      </c>
      <c r="AY6832" s="73">
        <v>51.465570903522</v>
      </c>
      <c r="AZ6832">
        <v>46</v>
      </c>
      <c r="BA6832">
        <v>0.98798431298202305</v>
      </c>
      <c r="BB6832">
        <v>49</v>
      </c>
      <c r="BC6832">
        <v>1</v>
      </c>
      <c r="BD6832">
        <v>0</v>
      </c>
      <c r="BE6832">
        <v>0</v>
      </c>
      <c r="BF6832">
        <v>49.447678787563902</v>
      </c>
      <c r="BG6832">
        <v>50.709594197487</v>
      </c>
      <c r="BH6832">
        <v>51.465570903522</v>
      </c>
      <c r="BI6832">
        <v>46.857398220234899</v>
      </c>
    </row>
    <row r="6833" spans="1:61" x14ac:dyDescent="0.25">
      <c r="A6833" s="10" t="str">
        <f>VLOOKUP(D6833,'Index-Relations'!E:F,2,FALSE)</f>
        <v>ESG</v>
      </c>
      <c r="B6833" t="s">
        <v>3450</v>
      </c>
      <c r="C6833" s="53" t="s">
        <v>2762</v>
      </c>
      <c r="D6833" s="59" t="s">
        <v>3342</v>
      </c>
      <c r="E6833" s="59" t="s">
        <v>10249</v>
      </c>
      <c r="F6833" t="s">
        <v>2287</v>
      </c>
      <c r="G6833" t="s">
        <v>2286</v>
      </c>
      <c r="H6833" t="s">
        <v>2288</v>
      </c>
      <c r="I6833" s="52">
        <v>45597</v>
      </c>
      <c r="J6833" t="s">
        <v>2457</v>
      </c>
      <c r="K6833">
        <v>49</v>
      </c>
      <c r="L6833" s="73">
        <v>48.938567432029899</v>
      </c>
      <c r="M6833">
        <v>46</v>
      </c>
      <c r="N6833">
        <v>0.99064676043255695</v>
      </c>
      <c r="O6833" s="73">
        <v>50.154974965439997</v>
      </c>
      <c r="P6833">
        <v>46</v>
      </c>
      <c r="Q6833">
        <v>0.99064676043255695</v>
      </c>
      <c r="R6833">
        <v>45</v>
      </c>
      <c r="S6833">
        <v>0.98985466149175005</v>
      </c>
      <c r="T6833">
        <v>43.943310683857398</v>
      </c>
      <c r="U6833">
        <v>0.79259866813144797</v>
      </c>
      <c r="V6833">
        <v>36</v>
      </c>
      <c r="W6833">
        <v>6.0295138704817E-3</v>
      </c>
      <c r="X6833">
        <v>2</v>
      </c>
      <c r="Y6833">
        <v>48</v>
      </c>
      <c r="Z6833">
        <v>0.99755439943227697</v>
      </c>
      <c r="AA6833">
        <v>35.422707729726703</v>
      </c>
      <c r="AB6833">
        <v>34</v>
      </c>
      <c r="AC6833">
        <v>0.742541916445567</v>
      </c>
      <c r="AD6833">
        <v>14</v>
      </c>
      <c r="AE6833">
        <v>0.25501248298670998</v>
      </c>
      <c r="AF6833">
        <v>1</v>
      </c>
      <c r="AG6833">
        <v>2.44560056772236E-3</v>
      </c>
      <c r="AH6833">
        <v>5.8984610735656799E-2</v>
      </c>
      <c r="AI6833">
        <v>6</v>
      </c>
      <c r="AJ6833" s="73">
        <v>46.317410191485997</v>
      </c>
      <c r="AK6833">
        <v>46</v>
      </c>
      <c r="AL6833">
        <v>0.99064676043255695</v>
      </c>
      <c r="AM6833">
        <v>0</v>
      </c>
      <c r="AN6833">
        <v>0</v>
      </c>
      <c r="AO6833">
        <v>0</v>
      </c>
      <c r="AP6833">
        <v>0</v>
      </c>
      <c r="AQ6833">
        <v>49</v>
      </c>
      <c r="AR6833">
        <v>1</v>
      </c>
      <c r="AS6833">
        <v>0</v>
      </c>
      <c r="AT6833">
        <v>0</v>
      </c>
      <c r="AU6833">
        <v>0</v>
      </c>
      <c r="AV6833">
        <v>0</v>
      </c>
      <c r="AW6833">
        <v>49</v>
      </c>
      <c r="AX6833">
        <v>1</v>
      </c>
      <c r="AY6833" s="73">
        <v>51.132399555821003</v>
      </c>
      <c r="AZ6833">
        <v>46</v>
      </c>
      <c r="BA6833">
        <v>0.99064676043255695</v>
      </c>
      <c r="BB6833">
        <v>49</v>
      </c>
      <c r="BC6833">
        <v>1</v>
      </c>
      <c r="BD6833">
        <v>0</v>
      </c>
      <c r="BE6833">
        <v>0</v>
      </c>
      <c r="BF6833">
        <v>48.938567432029899</v>
      </c>
      <c r="BG6833">
        <v>50.154974965439997</v>
      </c>
      <c r="BH6833">
        <v>51.132399555821003</v>
      </c>
      <c r="BI6833">
        <v>46.317410191485997</v>
      </c>
    </row>
    <row r="6834" spans="1:61" x14ac:dyDescent="0.25">
      <c r="A6834" s="10" t="str">
        <f>VLOOKUP(D6834,'Index-Relations'!E:F,2,FALSE)</f>
        <v>ESG</v>
      </c>
      <c r="B6834" t="s">
        <v>3450</v>
      </c>
      <c r="C6834" s="53" t="s">
        <v>2763</v>
      </c>
      <c r="D6834" s="59" t="s">
        <v>3342</v>
      </c>
      <c r="E6834" s="59" t="s">
        <v>10250</v>
      </c>
      <c r="F6834" t="s">
        <v>2287</v>
      </c>
      <c r="G6834" t="s">
        <v>2286</v>
      </c>
      <c r="H6834" t="s">
        <v>2288</v>
      </c>
      <c r="I6834" s="52">
        <v>45566</v>
      </c>
      <c r="J6834" t="s">
        <v>2457</v>
      </c>
      <c r="K6834">
        <v>50</v>
      </c>
      <c r="L6834" s="73">
        <v>48.938361400314001</v>
      </c>
      <c r="M6834">
        <v>47</v>
      </c>
      <c r="N6834">
        <v>0.99023070194096297</v>
      </c>
      <c r="O6834" s="73">
        <v>50.221770350573998</v>
      </c>
      <c r="P6834">
        <v>47</v>
      </c>
      <c r="Q6834">
        <v>0.99023070194096297</v>
      </c>
      <c r="R6834">
        <v>46</v>
      </c>
      <c r="S6834">
        <v>0.99048855697293603</v>
      </c>
      <c r="T6834">
        <v>43.997362794209501</v>
      </c>
      <c r="U6834">
        <v>0.79630271912958495</v>
      </c>
      <c r="V6834">
        <v>36</v>
      </c>
      <c r="W6834">
        <v>5.9416566434412899E-3</v>
      </c>
      <c r="X6834">
        <v>2</v>
      </c>
      <c r="Y6834">
        <v>49</v>
      </c>
      <c r="Z6834">
        <v>0.99758232001561298</v>
      </c>
      <c r="AA6834">
        <v>34.046282517254703</v>
      </c>
      <c r="AB6834">
        <v>33</v>
      </c>
      <c r="AC6834">
        <v>0.74099973463701296</v>
      </c>
      <c r="AD6834">
        <v>16</v>
      </c>
      <c r="AE6834">
        <v>0.25658258537860001</v>
      </c>
      <c r="AF6834">
        <v>1</v>
      </c>
      <c r="AG6834">
        <v>2.4176799843859602E-3</v>
      </c>
      <c r="AH6834">
        <v>7.1715247035704296E-2</v>
      </c>
      <c r="AI6834">
        <v>6</v>
      </c>
      <c r="AJ6834" s="73">
        <v>46.212745981467997</v>
      </c>
      <c r="AK6834">
        <v>47</v>
      </c>
      <c r="AL6834">
        <v>0.99023070194096297</v>
      </c>
      <c r="AM6834">
        <v>0</v>
      </c>
      <c r="AN6834">
        <v>0</v>
      </c>
      <c r="AO6834">
        <v>0</v>
      </c>
      <c r="AP6834">
        <v>0</v>
      </c>
      <c r="AQ6834">
        <v>50</v>
      </c>
      <c r="AR6834">
        <v>1</v>
      </c>
      <c r="AS6834">
        <v>0</v>
      </c>
      <c r="AT6834">
        <v>0</v>
      </c>
      <c r="AU6834">
        <v>0</v>
      </c>
      <c r="AV6834">
        <v>0</v>
      </c>
      <c r="AW6834">
        <v>50</v>
      </c>
      <c r="AX6834">
        <v>1</v>
      </c>
      <c r="AY6834" s="73">
        <v>51.208425303139897</v>
      </c>
      <c r="AZ6834">
        <v>47</v>
      </c>
      <c r="BA6834">
        <v>0.99023070194096297</v>
      </c>
      <c r="BB6834">
        <v>50</v>
      </c>
      <c r="BC6834">
        <v>1</v>
      </c>
      <c r="BD6834">
        <v>0</v>
      </c>
      <c r="BE6834">
        <v>0</v>
      </c>
      <c r="BF6834">
        <v>48.938361400314001</v>
      </c>
      <c r="BG6834">
        <v>50.221770350573998</v>
      </c>
      <c r="BH6834">
        <v>51.208425303139897</v>
      </c>
      <c r="BI6834">
        <v>46.212745981467997</v>
      </c>
    </row>
    <row r="6835" spans="1:61" x14ac:dyDescent="0.25">
      <c r="A6835" s="10" t="str">
        <f>VLOOKUP(D6835,'Index-Relations'!E:F,2,FALSE)</f>
        <v>ESG</v>
      </c>
      <c r="B6835" t="s">
        <v>3450</v>
      </c>
      <c r="C6835" s="53" t="s">
        <v>2764</v>
      </c>
      <c r="D6835" s="59" t="s">
        <v>3342</v>
      </c>
      <c r="E6835" s="59" t="s">
        <v>10251</v>
      </c>
      <c r="F6835" t="s">
        <v>2287</v>
      </c>
      <c r="G6835" t="s">
        <v>2286</v>
      </c>
      <c r="H6835" t="s">
        <v>2288</v>
      </c>
      <c r="I6835" s="52">
        <v>45537</v>
      </c>
      <c r="J6835" t="s">
        <v>2457</v>
      </c>
      <c r="K6835">
        <v>50</v>
      </c>
      <c r="L6835" s="73">
        <v>49.368718367904002</v>
      </c>
      <c r="M6835">
        <v>47</v>
      </c>
      <c r="N6835">
        <v>0.99097999890101796</v>
      </c>
      <c r="O6835" s="73">
        <v>50.526473857419901</v>
      </c>
      <c r="P6835">
        <v>47</v>
      </c>
      <c r="Q6835">
        <v>0.99097999890101796</v>
      </c>
      <c r="R6835">
        <v>46</v>
      </c>
      <c r="S6835">
        <v>0.990967663145086</v>
      </c>
      <c r="T6835">
        <v>43.697924918636602</v>
      </c>
      <c r="U6835">
        <v>0.80169257829929297</v>
      </c>
      <c r="V6835">
        <v>36</v>
      </c>
      <c r="W6835">
        <v>5.9499557405555403E-3</v>
      </c>
      <c r="X6835">
        <v>2</v>
      </c>
      <c r="Y6835">
        <v>49</v>
      </c>
      <c r="Z6835">
        <v>0.99779973103202202</v>
      </c>
      <c r="AA6835">
        <v>37.404038622423798</v>
      </c>
      <c r="AB6835">
        <v>35</v>
      </c>
      <c r="AC6835">
        <v>0.76215815529102704</v>
      </c>
      <c r="AD6835">
        <v>17</v>
      </c>
      <c r="AE6835">
        <v>0.24163052761620499</v>
      </c>
      <c r="AF6835">
        <v>-2</v>
      </c>
      <c r="AG6835">
        <v>0</v>
      </c>
      <c r="AH6835">
        <v>7.1612682819604298E-2</v>
      </c>
      <c r="AI6835">
        <v>6</v>
      </c>
      <c r="AJ6835" s="73">
        <v>46.779293378386903</v>
      </c>
      <c r="AK6835">
        <v>47</v>
      </c>
      <c r="AL6835">
        <v>0.99097999890101796</v>
      </c>
      <c r="AM6835">
        <v>0</v>
      </c>
      <c r="AN6835">
        <v>0</v>
      </c>
      <c r="AO6835">
        <v>0</v>
      </c>
      <c r="AP6835">
        <v>0</v>
      </c>
      <c r="AQ6835">
        <v>50</v>
      </c>
      <c r="AR6835">
        <v>0.999999999999999</v>
      </c>
      <c r="AS6835">
        <v>0</v>
      </c>
      <c r="AT6835">
        <v>0</v>
      </c>
      <c r="AU6835">
        <v>0</v>
      </c>
      <c r="AV6835">
        <v>0</v>
      </c>
      <c r="AW6835">
        <v>50</v>
      </c>
      <c r="AX6835">
        <v>1</v>
      </c>
      <c r="AY6835" s="73">
        <v>51.609338797580897</v>
      </c>
      <c r="AZ6835">
        <v>47</v>
      </c>
      <c r="BA6835">
        <v>0.99097999890101796</v>
      </c>
      <c r="BB6835">
        <v>50</v>
      </c>
      <c r="BC6835">
        <v>0.999999999999999</v>
      </c>
      <c r="BD6835">
        <v>0</v>
      </c>
      <c r="BE6835">
        <v>0</v>
      </c>
      <c r="BF6835">
        <v>49.368718367904002</v>
      </c>
      <c r="BG6835">
        <v>50.526473857419901</v>
      </c>
      <c r="BH6835">
        <v>51.609338797580897</v>
      </c>
      <c r="BI6835">
        <v>46.779293378386903</v>
      </c>
    </row>
    <row r="6836" spans="1:61" x14ac:dyDescent="0.25">
      <c r="A6836" s="10" t="str">
        <f>VLOOKUP(D6836,'Index-Relations'!E:F,2,FALSE)</f>
        <v>ESG</v>
      </c>
      <c r="B6836" t="s">
        <v>3450</v>
      </c>
      <c r="C6836" s="53" t="s">
        <v>3350</v>
      </c>
      <c r="D6836" s="59" t="s">
        <v>3342</v>
      </c>
      <c r="E6836" s="59" t="s">
        <v>10252</v>
      </c>
      <c r="F6836" t="s">
        <v>2287</v>
      </c>
      <c r="G6836" t="s">
        <v>2286</v>
      </c>
      <c r="H6836" t="s">
        <v>2288</v>
      </c>
      <c r="I6836" s="52">
        <v>45505</v>
      </c>
      <c r="J6836" t="s">
        <v>2457</v>
      </c>
      <c r="K6836">
        <v>50</v>
      </c>
      <c r="L6836" s="73">
        <v>49.138462046244904</v>
      </c>
      <c r="M6836">
        <v>47</v>
      </c>
      <c r="N6836">
        <v>0.99047972206804002</v>
      </c>
      <c r="O6836" s="73">
        <v>49.913863293842901</v>
      </c>
      <c r="P6836">
        <v>47</v>
      </c>
      <c r="Q6836">
        <v>0.99047972206804002</v>
      </c>
      <c r="R6836">
        <v>46</v>
      </c>
      <c r="S6836">
        <v>0.99058556170577705</v>
      </c>
      <c r="T6836">
        <v>43.881363025796198</v>
      </c>
      <c r="U6836">
        <v>0.80036960136464197</v>
      </c>
      <c r="V6836">
        <v>36</v>
      </c>
      <c r="W6836">
        <v>5.3865809924347899E-3</v>
      </c>
      <c r="X6836">
        <v>2</v>
      </c>
      <c r="Y6836">
        <v>49</v>
      </c>
      <c r="Z6836">
        <v>0.99761899586585301</v>
      </c>
      <c r="AA6836">
        <v>34.443813087492103</v>
      </c>
      <c r="AB6836">
        <v>33</v>
      </c>
      <c r="AC6836">
        <v>0.757801057655068</v>
      </c>
      <c r="AD6836">
        <v>16</v>
      </c>
      <c r="AE6836">
        <v>0.23981793821078401</v>
      </c>
      <c r="AF6836">
        <v>1</v>
      </c>
      <c r="AG6836">
        <v>2.3810041341465098E-3</v>
      </c>
      <c r="AH6836">
        <v>7.7918975256081893E-2</v>
      </c>
      <c r="AI6836">
        <v>6</v>
      </c>
      <c r="AJ6836" s="73">
        <v>46.561678431313901</v>
      </c>
      <c r="AK6836">
        <v>47</v>
      </c>
      <c r="AL6836">
        <v>0.99047972206804002</v>
      </c>
      <c r="AM6836">
        <v>0</v>
      </c>
      <c r="AN6836">
        <v>0</v>
      </c>
      <c r="AO6836">
        <v>0</v>
      </c>
      <c r="AP6836">
        <v>0</v>
      </c>
      <c r="AQ6836">
        <v>50</v>
      </c>
      <c r="AR6836">
        <v>1</v>
      </c>
      <c r="AS6836">
        <v>0</v>
      </c>
      <c r="AT6836">
        <v>0</v>
      </c>
      <c r="AU6836">
        <v>0</v>
      </c>
      <c r="AV6836">
        <v>0</v>
      </c>
      <c r="AW6836">
        <v>50</v>
      </c>
      <c r="AX6836">
        <v>1</v>
      </c>
      <c r="AY6836" s="73">
        <v>51.474617934358001</v>
      </c>
      <c r="AZ6836">
        <v>47</v>
      </c>
      <c r="BA6836">
        <v>0.99047972206804002</v>
      </c>
      <c r="BB6836">
        <v>49</v>
      </c>
      <c r="BC6836">
        <v>0.99273221089211605</v>
      </c>
      <c r="BD6836">
        <v>1</v>
      </c>
      <c r="BE6836">
        <v>7.2677891078835504E-3</v>
      </c>
      <c r="BF6836">
        <v>49.138462046244904</v>
      </c>
      <c r="BG6836">
        <v>49.913863293842901</v>
      </c>
      <c r="BH6836">
        <v>51.474617934358001</v>
      </c>
      <c r="BI6836">
        <v>46.561678431313901</v>
      </c>
    </row>
    <row r="6837" spans="1:61" x14ac:dyDescent="0.25">
      <c r="A6837" s="10" t="str">
        <f>VLOOKUP(D6837,'Index-Relations'!E:F,2,FALSE)</f>
        <v>ESG</v>
      </c>
      <c r="B6837" t="s">
        <v>3450</v>
      </c>
      <c r="C6837" s="53" t="s">
        <v>2765</v>
      </c>
      <c r="D6837" s="59" t="s">
        <v>3342</v>
      </c>
      <c r="E6837" s="59" t="s">
        <v>10253</v>
      </c>
      <c r="F6837" t="s">
        <v>2287</v>
      </c>
      <c r="G6837" t="s">
        <v>2286</v>
      </c>
      <c r="H6837" t="s">
        <v>2288</v>
      </c>
      <c r="I6837" s="52">
        <v>45474</v>
      </c>
      <c r="J6837" t="s">
        <v>2457</v>
      </c>
      <c r="K6837">
        <v>50</v>
      </c>
      <c r="L6837" s="73">
        <v>49.434644615403002</v>
      </c>
      <c r="M6837">
        <v>47</v>
      </c>
      <c r="N6837">
        <v>0.99046023755480395</v>
      </c>
      <c r="O6837" s="73">
        <v>50.082826762810903</v>
      </c>
      <c r="P6837">
        <v>47</v>
      </c>
      <c r="Q6837">
        <v>0.99046023755480395</v>
      </c>
      <c r="R6837">
        <v>46</v>
      </c>
      <c r="S6837">
        <v>0.99073978773083604</v>
      </c>
      <c r="T6837">
        <v>44.119114701319603</v>
      </c>
      <c r="U6837">
        <v>0.80303568264029401</v>
      </c>
      <c r="V6837">
        <v>35</v>
      </c>
      <c r="W6837">
        <v>6.2576453468760002E-3</v>
      </c>
      <c r="X6837">
        <v>2</v>
      </c>
      <c r="Y6837">
        <v>48</v>
      </c>
      <c r="Z6837">
        <v>0.99403873418942201</v>
      </c>
      <c r="AA6837">
        <v>33.397747404311303</v>
      </c>
      <c r="AB6837">
        <v>34</v>
      </c>
      <c r="AC6837">
        <v>0.76683736315601103</v>
      </c>
      <c r="AD6837">
        <v>14</v>
      </c>
      <c r="AE6837">
        <v>0.22720137103341101</v>
      </c>
      <c r="AF6837">
        <v>2</v>
      </c>
      <c r="AG6837">
        <v>5.9612658105777901E-3</v>
      </c>
      <c r="AH6837">
        <v>8.2001036857550905E-2</v>
      </c>
      <c r="AI6837">
        <v>6</v>
      </c>
      <c r="AJ6837" s="73">
        <v>47.032806506523997</v>
      </c>
      <c r="AK6837">
        <v>47</v>
      </c>
      <c r="AL6837">
        <v>0.99046023755480395</v>
      </c>
      <c r="AM6837">
        <v>0</v>
      </c>
      <c r="AN6837">
        <v>0</v>
      </c>
      <c r="AO6837">
        <v>0</v>
      </c>
      <c r="AP6837">
        <v>0</v>
      </c>
      <c r="AQ6837">
        <v>50</v>
      </c>
      <c r="AR6837">
        <v>1</v>
      </c>
      <c r="AS6837">
        <v>0</v>
      </c>
      <c r="AT6837">
        <v>0</v>
      </c>
      <c r="AU6837">
        <v>0</v>
      </c>
      <c r="AV6837">
        <v>0</v>
      </c>
      <c r="AW6837">
        <v>50</v>
      </c>
      <c r="AX6837">
        <v>0.999999999999999</v>
      </c>
      <c r="AY6837" s="73">
        <v>51.497486923094002</v>
      </c>
      <c r="AZ6837">
        <v>47</v>
      </c>
      <c r="BA6837">
        <v>0.99046023755480395</v>
      </c>
      <c r="BB6837">
        <v>49</v>
      </c>
      <c r="BC6837">
        <v>0.99307375130055797</v>
      </c>
      <c r="BD6837">
        <v>1</v>
      </c>
      <c r="BE6837">
        <v>6.9262486994412101E-3</v>
      </c>
      <c r="BF6837">
        <v>49.434644615403002</v>
      </c>
      <c r="BG6837">
        <v>50.082826762810903</v>
      </c>
      <c r="BH6837">
        <v>51.497486923094002</v>
      </c>
      <c r="BI6837">
        <v>47.032806506523997</v>
      </c>
    </row>
    <row r="6838" spans="1:61" x14ac:dyDescent="0.25">
      <c r="A6838" s="10" t="str">
        <f>VLOOKUP(D6838,'Index-Relations'!E:F,2,FALSE)</f>
        <v>ESG</v>
      </c>
      <c r="B6838" t="s">
        <v>3450</v>
      </c>
      <c r="C6838" s="53" t="s">
        <v>2766</v>
      </c>
      <c r="D6838" s="59" t="s">
        <v>3342</v>
      </c>
      <c r="E6838" s="59" t="s">
        <v>10254</v>
      </c>
      <c r="F6838" t="s">
        <v>2287</v>
      </c>
      <c r="G6838" t="s">
        <v>2286</v>
      </c>
      <c r="H6838" t="s">
        <v>2288</v>
      </c>
      <c r="I6838" s="52">
        <v>45447</v>
      </c>
      <c r="J6838" t="s">
        <v>2457</v>
      </c>
      <c r="K6838">
        <v>48</v>
      </c>
      <c r="L6838" s="73">
        <v>51.112172411162902</v>
      </c>
      <c r="M6838">
        <v>47</v>
      </c>
      <c r="N6838">
        <v>0.99815347105443297</v>
      </c>
      <c r="O6838" s="73">
        <v>51.473409606013</v>
      </c>
      <c r="P6838">
        <v>47</v>
      </c>
      <c r="Q6838">
        <v>0.99815347105443297</v>
      </c>
      <c r="R6838">
        <v>45</v>
      </c>
      <c r="S6838">
        <v>0.992662964194307</v>
      </c>
      <c r="T6838">
        <v>43.362839488502402</v>
      </c>
      <c r="U6838">
        <v>0.82130694607845101</v>
      </c>
      <c r="V6838">
        <v>34</v>
      </c>
      <c r="W6838">
        <v>6.12249513726143E-3</v>
      </c>
      <c r="X6838">
        <v>2</v>
      </c>
      <c r="Y6838">
        <v>47</v>
      </c>
      <c r="Z6838">
        <v>0.996404922073998</v>
      </c>
      <c r="AA6838">
        <v>30.7096801650682</v>
      </c>
      <c r="AB6838">
        <v>33</v>
      </c>
      <c r="AC6838">
        <v>0.78045788164638197</v>
      </c>
      <c r="AD6838">
        <v>14</v>
      </c>
      <c r="AE6838">
        <v>0.21594704042761501</v>
      </c>
      <c r="AF6838">
        <v>1</v>
      </c>
      <c r="AG6838">
        <v>3.59507792600177E-3</v>
      </c>
      <c r="AH6838">
        <v>8.0728589862116895E-2</v>
      </c>
      <c r="AI6838">
        <v>6</v>
      </c>
      <c r="AJ6838" s="73">
        <v>48.699436684352001</v>
      </c>
      <c r="AK6838">
        <v>47</v>
      </c>
      <c r="AL6838">
        <v>0.99815347105443297</v>
      </c>
      <c r="AM6838">
        <v>0</v>
      </c>
      <c r="AN6838">
        <v>0</v>
      </c>
      <c r="AO6838">
        <v>0</v>
      </c>
      <c r="AP6838">
        <v>0</v>
      </c>
      <c r="AQ6838">
        <v>48</v>
      </c>
      <c r="AR6838">
        <v>0.999999999999999</v>
      </c>
      <c r="AS6838">
        <v>0</v>
      </c>
      <c r="AT6838">
        <v>0</v>
      </c>
      <c r="AU6838">
        <v>0</v>
      </c>
      <c r="AV6838">
        <v>0</v>
      </c>
      <c r="AW6838">
        <v>48</v>
      </c>
      <c r="AX6838">
        <v>1</v>
      </c>
      <c r="AY6838" s="73">
        <v>52.991321714652997</v>
      </c>
      <c r="AZ6838">
        <v>47</v>
      </c>
      <c r="BA6838">
        <v>0.99815347105443297</v>
      </c>
      <c r="BB6838">
        <v>47</v>
      </c>
      <c r="BC6838">
        <v>0.99295416165833095</v>
      </c>
      <c r="BD6838">
        <v>1</v>
      </c>
      <c r="BE6838">
        <v>7.0458383416681101E-3</v>
      </c>
      <c r="BF6838">
        <v>51.112172411162902</v>
      </c>
      <c r="BG6838">
        <v>51.473409606013</v>
      </c>
      <c r="BH6838">
        <v>52.991321714652997</v>
      </c>
      <c r="BI6838">
        <v>48.699436684352001</v>
      </c>
    </row>
    <row r="6839" spans="1:61" x14ac:dyDescent="0.25">
      <c r="A6839" s="10" t="str">
        <f>VLOOKUP(D6839,'Index-Relations'!E:F,2,FALSE)</f>
        <v>ESG</v>
      </c>
      <c r="B6839" t="s">
        <v>3450</v>
      </c>
      <c r="C6839" s="53" t="s">
        <v>2767</v>
      </c>
      <c r="D6839" s="59" t="s">
        <v>3342</v>
      </c>
      <c r="E6839" s="59" t="s">
        <v>10255</v>
      </c>
      <c r="F6839" t="s">
        <v>2287</v>
      </c>
      <c r="G6839" t="s">
        <v>2286</v>
      </c>
      <c r="H6839" t="s">
        <v>2288</v>
      </c>
      <c r="I6839" s="52">
        <v>45413</v>
      </c>
      <c r="J6839" t="s">
        <v>2457</v>
      </c>
      <c r="K6839">
        <v>48</v>
      </c>
      <c r="L6839" s="73">
        <v>50.294536235229003</v>
      </c>
      <c r="M6839">
        <v>47</v>
      </c>
      <c r="N6839">
        <v>0.99793755687320895</v>
      </c>
      <c r="O6839" s="73">
        <v>50.195751686355997</v>
      </c>
      <c r="P6839">
        <v>47</v>
      </c>
      <c r="Q6839">
        <v>0.99793755687320895</v>
      </c>
      <c r="R6839">
        <v>45</v>
      </c>
      <c r="S6839">
        <v>0.99195059942861796</v>
      </c>
      <c r="T6839">
        <v>43.149921716595998</v>
      </c>
      <c r="U6839">
        <v>0.82523520694918695</v>
      </c>
      <c r="V6839">
        <v>33</v>
      </c>
      <c r="W6839">
        <v>6.1517286218220899E-3</v>
      </c>
      <c r="X6839">
        <v>2</v>
      </c>
      <c r="Y6839">
        <v>47</v>
      </c>
      <c r="Z6839">
        <v>0.99620112497178004</v>
      </c>
      <c r="AA6839">
        <v>32.326044101486602</v>
      </c>
      <c r="AB6839">
        <v>33</v>
      </c>
      <c r="AC6839">
        <v>0.77900276105490296</v>
      </c>
      <c r="AD6839">
        <v>14</v>
      </c>
      <c r="AE6839">
        <v>0.217198363916876</v>
      </c>
      <c r="AF6839">
        <v>1</v>
      </c>
      <c r="AG6839">
        <v>3.79887502821976E-3</v>
      </c>
      <c r="AH6839">
        <v>7.8480352274391096E-2</v>
      </c>
      <c r="AI6839">
        <v>6</v>
      </c>
      <c r="AJ6839" s="73">
        <v>48.036882584501001</v>
      </c>
      <c r="AK6839">
        <v>47</v>
      </c>
      <c r="AL6839">
        <v>0.99793755687320895</v>
      </c>
      <c r="AM6839">
        <v>0</v>
      </c>
      <c r="AN6839">
        <v>0</v>
      </c>
      <c r="AO6839">
        <v>0</v>
      </c>
      <c r="AP6839">
        <v>0</v>
      </c>
      <c r="AQ6839">
        <v>48</v>
      </c>
      <c r="AR6839">
        <v>1</v>
      </c>
      <c r="AS6839">
        <v>0</v>
      </c>
      <c r="AT6839">
        <v>0</v>
      </c>
      <c r="AU6839">
        <v>0</v>
      </c>
      <c r="AV6839">
        <v>0</v>
      </c>
      <c r="AW6839">
        <v>48</v>
      </c>
      <c r="AX6839">
        <v>1</v>
      </c>
      <c r="AY6839" s="73">
        <v>52.561676195072998</v>
      </c>
      <c r="AZ6839">
        <v>47</v>
      </c>
      <c r="BA6839">
        <v>0.99793755687320895</v>
      </c>
      <c r="BB6839">
        <v>47</v>
      </c>
      <c r="BC6839">
        <v>0.99303283173805101</v>
      </c>
      <c r="BD6839">
        <v>1</v>
      </c>
      <c r="BE6839">
        <v>6.9671682619485299E-3</v>
      </c>
      <c r="BF6839">
        <v>50.294536235229003</v>
      </c>
      <c r="BG6839">
        <v>50.195751686355997</v>
      </c>
      <c r="BH6839">
        <v>52.561676195072998</v>
      </c>
      <c r="BI6839">
        <v>48.036882584501001</v>
      </c>
    </row>
    <row r="6840" spans="1:61" x14ac:dyDescent="0.25">
      <c r="A6840" s="10" t="str">
        <f>VLOOKUP(D6840,'Index-Relations'!E:F,2,FALSE)</f>
        <v>ESG</v>
      </c>
      <c r="B6840" t="s">
        <v>3450</v>
      </c>
      <c r="C6840" s="53" t="s">
        <v>2768</v>
      </c>
      <c r="D6840" s="59" t="s">
        <v>3342</v>
      </c>
      <c r="E6840" s="59" t="s">
        <v>10256</v>
      </c>
      <c r="F6840" t="s">
        <v>2287</v>
      </c>
      <c r="G6840" t="s">
        <v>2286</v>
      </c>
      <c r="H6840" t="s">
        <v>2288</v>
      </c>
      <c r="I6840" s="52">
        <v>45384</v>
      </c>
      <c r="J6840" t="s">
        <v>2457</v>
      </c>
      <c r="K6840">
        <v>48</v>
      </c>
      <c r="L6840">
        <v>48.940776828860798</v>
      </c>
      <c r="M6840">
        <v>47</v>
      </c>
      <c r="N6840">
        <v>0.997811914706216</v>
      </c>
      <c r="O6840">
        <v>50.097634709148203</v>
      </c>
      <c r="P6840">
        <v>47</v>
      </c>
      <c r="Q6840">
        <v>0.997811914706216</v>
      </c>
      <c r="R6840">
        <v>45</v>
      </c>
      <c r="S6840">
        <v>0.99133266974758505</v>
      </c>
      <c r="T6840">
        <v>43.232068165196502</v>
      </c>
      <c r="U6840">
        <v>0.84846625116274199</v>
      </c>
      <c r="V6840">
        <v>33</v>
      </c>
      <c r="W6840">
        <v>0</v>
      </c>
      <c r="X6840">
        <v>2</v>
      </c>
      <c r="Y6840">
        <v>47</v>
      </c>
      <c r="Z6840">
        <v>0.99579391410985296</v>
      </c>
      <c r="AA6840">
        <v>21.563211568199399</v>
      </c>
      <c r="AB6840">
        <v>33</v>
      </c>
      <c r="AC6840">
        <v>0.78033965020420903</v>
      </c>
      <c r="AD6840">
        <v>14</v>
      </c>
      <c r="AE6840">
        <v>0.21545426390564301</v>
      </c>
      <c r="AF6840">
        <v>1</v>
      </c>
      <c r="AG6840">
        <v>4.2060858901465902E-3</v>
      </c>
      <c r="AH6840">
        <v>8.68026814577922E-2</v>
      </c>
      <c r="AI6840">
        <v>6</v>
      </c>
      <c r="AJ6840">
        <v>44.837285821824601</v>
      </c>
      <c r="AK6840">
        <v>47</v>
      </c>
      <c r="AL6840">
        <v>0.997811914706216</v>
      </c>
      <c r="AM6840">
        <v>0</v>
      </c>
      <c r="AN6840">
        <v>0</v>
      </c>
      <c r="AO6840">
        <v>0</v>
      </c>
      <c r="AP6840">
        <v>0</v>
      </c>
      <c r="AQ6840">
        <v>48</v>
      </c>
      <c r="AR6840">
        <v>1</v>
      </c>
      <c r="AS6840">
        <v>0</v>
      </c>
      <c r="AT6840">
        <v>0</v>
      </c>
      <c r="AU6840">
        <v>0</v>
      </c>
      <c r="AV6840">
        <v>0</v>
      </c>
      <c r="AW6840">
        <v>48</v>
      </c>
      <c r="AX6840">
        <v>0.999999999999999</v>
      </c>
      <c r="AY6840">
        <v>52.030424794550498</v>
      </c>
      <c r="AZ6840">
        <v>47</v>
      </c>
      <c r="BA6840">
        <v>0.997811914706216</v>
      </c>
      <c r="BB6840">
        <v>47</v>
      </c>
      <c r="BC6840">
        <v>0.99304152527576695</v>
      </c>
      <c r="BD6840">
        <v>1</v>
      </c>
      <c r="BE6840">
        <v>6.95847472423234E-3</v>
      </c>
      <c r="BF6840">
        <v>49.514870159457899</v>
      </c>
      <c r="BG6840">
        <v>49.260253456794999</v>
      </c>
      <c r="BH6840">
        <v>51.790362893588998</v>
      </c>
      <c r="BI6840">
        <v>47.428356057956002</v>
      </c>
    </row>
    <row r="6841" spans="1:61" x14ac:dyDescent="0.25">
      <c r="A6841" s="10" t="str">
        <f>VLOOKUP(D6841,'Index-Relations'!E:F,2,FALSE)</f>
        <v>ESG</v>
      </c>
      <c r="B6841" t="s">
        <v>3450</v>
      </c>
      <c r="C6841" s="53" t="s">
        <v>2769</v>
      </c>
      <c r="D6841" s="59" t="s">
        <v>3342</v>
      </c>
      <c r="E6841" s="59" t="s">
        <v>10257</v>
      </c>
      <c r="F6841" t="s">
        <v>2287</v>
      </c>
      <c r="G6841" t="s">
        <v>2286</v>
      </c>
      <c r="H6841" t="s">
        <v>2288</v>
      </c>
      <c r="I6841" s="52">
        <v>45352</v>
      </c>
      <c r="J6841" t="s">
        <v>2457</v>
      </c>
      <c r="K6841">
        <v>48</v>
      </c>
      <c r="L6841">
        <v>50.700677543915504</v>
      </c>
      <c r="M6841">
        <v>46</v>
      </c>
      <c r="N6841">
        <v>0.99417576595100299</v>
      </c>
      <c r="O6841">
        <v>51.882710592756901</v>
      </c>
      <c r="P6841">
        <v>46</v>
      </c>
      <c r="Q6841">
        <v>0.99417576595100299</v>
      </c>
      <c r="R6841">
        <v>45</v>
      </c>
      <c r="S6841">
        <v>0.99177391783885105</v>
      </c>
      <c r="T6841">
        <v>42.988642946539599</v>
      </c>
      <c r="U6841">
        <v>0.82069248210510504</v>
      </c>
      <c r="V6841">
        <v>33</v>
      </c>
      <c r="W6841">
        <v>6.3394542737867203E-3</v>
      </c>
      <c r="X6841">
        <v>1</v>
      </c>
      <c r="Y6841">
        <v>47</v>
      </c>
      <c r="Z6841">
        <v>0.99616028981742699</v>
      </c>
      <c r="AA6841">
        <v>32.383827732845802</v>
      </c>
      <c r="AB6841">
        <v>33</v>
      </c>
      <c r="AC6841">
        <v>0.77976291510286999</v>
      </c>
      <c r="AD6841">
        <v>14</v>
      </c>
      <c r="AE6841">
        <v>0.216397374714557</v>
      </c>
      <c r="AF6841">
        <v>1</v>
      </c>
      <c r="AG6841">
        <v>3.8397101825720899E-3</v>
      </c>
      <c r="AH6841">
        <v>7.2406289949279598E-2</v>
      </c>
      <c r="AI6841">
        <v>5</v>
      </c>
      <c r="AJ6841">
        <v>45.957487145952499</v>
      </c>
      <c r="AK6841">
        <v>46</v>
      </c>
      <c r="AL6841">
        <v>0.99417576595100299</v>
      </c>
      <c r="AM6841">
        <v>0</v>
      </c>
      <c r="AN6841">
        <v>0</v>
      </c>
      <c r="AO6841">
        <v>0</v>
      </c>
      <c r="AP6841">
        <v>0</v>
      </c>
      <c r="AQ6841">
        <v>48</v>
      </c>
      <c r="AR6841">
        <v>1</v>
      </c>
      <c r="AS6841">
        <v>0</v>
      </c>
      <c r="AT6841">
        <v>0</v>
      </c>
      <c r="AU6841">
        <v>0</v>
      </c>
      <c r="AV6841">
        <v>0</v>
      </c>
      <c r="AW6841">
        <v>48</v>
      </c>
      <c r="AX6841">
        <v>0.999999999999999</v>
      </c>
      <c r="AY6841">
        <v>53.461021448830401</v>
      </c>
      <c r="AZ6841">
        <v>46</v>
      </c>
      <c r="BA6841">
        <v>0.99417576595100299</v>
      </c>
      <c r="BB6841">
        <v>47</v>
      </c>
      <c r="BC6841">
        <v>0.99303765176384495</v>
      </c>
      <c r="BD6841">
        <v>1</v>
      </c>
      <c r="BE6841">
        <v>6.9623482361544399E-3</v>
      </c>
      <c r="BF6841">
        <v>50.745560690159998</v>
      </c>
      <c r="BG6841">
        <v>50.445417520470997</v>
      </c>
      <c r="BH6841">
        <v>53.038992396493903</v>
      </c>
      <c r="BI6841">
        <v>48.019959278568003</v>
      </c>
    </row>
    <row r="6842" spans="1:61" x14ac:dyDescent="0.25">
      <c r="A6842" s="10" t="str">
        <f>VLOOKUP(D6842,'Index-Relations'!E:F,2,FALSE)</f>
        <v>ESG</v>
      </c>
      <c r="B6842" t="s">
        <v>3450</v>
      </c>
      <c r="C6842" s="53" t="s">
        <v>2770</v>
      </c>
      <c r="D6842" s="59" t="s">
        <v>3342</v>
      </c>
      <c r="E6842" s="59" t="s">
        <v>10258</v>
      </c>
      <c r="F6842" t="s">
        <v>2287</v>
      </c>
      <c r="G6842" t="s">
        <v>2286</v>
      </c>
      <c r="H6842" t="s">
        <v>2288</v>
      </c>
      <c r="I6842" s="52">
        <v>45323</v>
      </c>
      <c r="J6842" t="s">
        <v>2457</v>
      </c>
      <c r="K6842">
        <v>48</v>
      </c>
      <c r="L6842">
        <v>50.917480763337103</v>
      </c>
      <c r="M6842">
        <v>46</v>
      </c>
      <c r="N6842">
        <v>0.99445353273119996</v>
      </c>
      <c r="O6842">
        <v>51.385840654139898</v>
      </c>
      <c r="P6842">
        <v>46</v>
      </c>
      <c r="Q6842">
        <v>0.99445353273119996</v>
      </c>
      <c r="R6842">
        <v>45</v>
      </c>
      <c r="S6842">
        <v>0.99201519589920595</v>
      </c>
      <c r="T6842">
        <v>42.965226698865798</v>
      </c>
      <c r="U6842">
        <v>0.81578469870919301</v>
      </c>
      <c r="V6842">
        <v>33</v>
      </c>
      <c r="W6842">
        <v>6.5284128964453597E-3</v>
      </c>
      <c r="X6842">
        <v>1</v>
      </c>
      <c r="Y6842">
        <v>47</v>
      </c>
      <c r="Z6842">
        <v>0.99632842480767403</v>
      </c>
      <c r="AA6842">
        <v>32.214250247505603</v>
      </c>
      <c r="AB6842">
        <v>33</v>
      </c>
      <c r="AC6842">
        <v>0.78164327079392504</v>
      </c>
      <c r="AD6842">
        <v>14</v>
      </c>
      <c r="AE6842">
        <v>0.21468515401374799</v>
      </c>
      <c r="AF6842">
        <v>1</v>
      </c>
      <c r="AG6842">
        <v>3.6715751923254401E-3</v>
      </c>
      <c r="AH6842">
        <v>7.3876521425627104E-2</v>
      </c>
      <c r="AI6842">
        <v>5</v>
      </c>
      <c r="AJ6842">
        <v>45.969683962767903</v>
      </c>
      <c r="AK6842">
        <v>46</v>
      </c>
      <c r="AL6842">
        <v>0.99445353273119996</v>
      </c>
      <c r="AM6842">
        <v>0</v>
      </c>
      <c r="AN6842">
        <v>0</v>
      </c>
      <c r="AO6842">
        <v>0</v>
      </c>
      <c r="AP6842">
        <v>0</v>
      </c>
      <c r="AQ6842">
        <v>48</v>
      </c>
      <c r="AR6842">
        <v>0.999999999999999</v>
      </c>
      <c r="AS6842">
        <v>0</v>
      </c>
      <c r="AT6842">
        <v>0</v>
      </c>
      <c r="AU6842">
        <v>0</v>
      </c>
      <c r="AV6842">
        <v>0</v>
      </c>
      <c r="AW6842">
        <v>48</v>
      </c>
      <c r="AX6842">
        <v>0.999999999999999</v>
      </c>
      <c r="AY6842">
        <v>54.453886990457903</v>
      </c>
      <c r="AZ6842">
        <v>46</v>
      </c>
      <c r="BA6842">
        <v>0.99445353273119996</v>
      </c>
      <c r="BB6842">
        <v>47</v>
      </c>
      <c r="BC6842">
        <v>0.99365150663334501</v>
      </c>
      <c r="BD6842">
        <v>1</v>
      </c>
      <c r="BE6842">
        <v>6.3484933666539999E-3</v>
      </c>
      <c r="BF6842">
        <v>50.827222387973499</v>
      </c>
      <c r="BG6842">
        <v>49.820953732244398</v>
      </c>
      <c r="BH6842">
        <v>54.016709549119199</v>
      </c>
      <c r="BI6842">
        <v>48.042227990595599</v>
      </c>
    </row>
    <row r="6843" spans="1:61" x14ac:dyDescent="0.25">
      <c r="A6843" s="10" t="str">
        <f>VLOOKUP(D6843,'Index-Relations'!E:F,2,FALSE)</f>
        <v>ESG</v>
      </c>
      <c r="B6843" t="s">
        <v>3450</v>
      </c>
      <c r="C6843" s="53" t="s">
        <v>2760</v>
      </c>
      <c r="D6843" s="59" t="s">
        <v>3155</v>
      </c>
      <c r="E6843" s="59" t="s">
        <v>10259</v>
      </c>
      <c r="F6843" t="s">
        <v>2293</v>
      </c>
      <c r="G6843" t="s">
        <v>2292</v>
      </c>
      <c r="H6843" t="s">
        <v>2294</v>
      </c>
      <c r="I6843" s="52">
        <v>45660</v>
      </c>
      <c r="J6843" t="s">
        <v>2457</v>
      </c>
      <c r="K6843">
        <v>46</v>
      </c>
      <c r="L6843" s="73">
        <v>51.840828401450899</v>
      </c>
      <c r="M6843">
        <v>44</v>
      </c>
      <c r="N6843">
        <v>0.99243759224498096</v>
      </c>
      <c r="O6843" s="73">
        <v>53.489611327036897</v>
      </c>
      <c r="P6843">
        <v>44</v>
      </c>
      <c r="Q6843">
        <v>0.99243759224498096</v>
      </c>
      <c r="R6843">
        <v>42</v>
      </c>
      <c r="S6843">
        <v>0.97922518989547203</v>
      </c>
      <c r="T6843">
        <v>43.220707700056202</v>
      </c>
      <c r="U6843">
        <v>0.85321977559569495</v>
      </c>
      <c r="V6843">
        <v>35</v>
      </c>
      <c r="W6843">
        <v>2.36108067067082E-2</v>
      </c>
      <c r="X6843">
        <v>2</v>
      </c>
      <c r="Y6843">
        <v>46</v>
      </c>
      <c r="Z6843">
        <v>0.999999999999999</v>
      </c>
      <c r="AA6843">
        <v>38.466697090051397</v>
      </c>
      <c r="AB6843">
        <v>30</v>
      </c>
      <c r="AC6843">
        <v>0.67875966372730001</v>
      </c>
      <c r="AD6843">
        <v>16</v>
      </c>
      <c r="AE6843">
        <v>0.32124033627269899</v>
      </c>
      <c r="AF6843">
        <v>0</v>
      </c>
      <c r="AG6843">
        <v>1.1102E-16</v>
      </c>
      <c r="AH6843">
        <v>5.8636726278505802E-2</v>
      </c>
      <c r="AI6843">
        <v>5</v>
      </c>
      <c r="AJ6843" s="73">
        <v>49.940778622533003</v>
      </c>
      <c r="AK6843">
        <v>44</v>
      </c>
      <c r="AL6843">
        <v>0.99243759224498096</v>
      </c>
      <c r="AM6843">
        <v>0</v>
      </c>
      <c r="AN6843">
        <v>0</v>
      </c>
      <c r="AO6843">
        <v>0</v>
      </c>
      <c r="AP6843">
        <v>0</v>
      </c>
      <c r="AQ6843">
        <v>46</v>
      </c>
      <c r="AR6843">
        <v>1</v>
      </c>
      <c r="AS6843">
        <v>0</v>
      </c>
      <c r="AT6843">
        <v>0</v>
      </c>
      <c r="AU6843">
        <v>0</v>
      </c>
      <c r="AV6843">
        <v>0</v>
      </c>
      <c r="AW6843">
        <v>46</v>
      </c>
      <c r="AX6843">
        <v>1</v>
      </c>
      <c r="AY6843" s="73">
        <v>53.002707993433901</v>
      </c>
      <c r="AZ6843">
        <v>44</v>
      </c>
      <c r="BA6843">
        <v>0.99243759224498096</v>
      </c>
      <c r="BB6843">
        <v>46</v>
      </c>
      <c r="BC6843">
        <v>1</v>
      </c>
      <c r="BD6843">
        <v>0</v>
      </c>
      <c r="BE6843">
        <v>0</v>
      </c>
      <c r="BF6843">
        <v>51.840828401450899</v>
      </c>
      <c r="BG6843">
        <v>53.489611327036897</v>
      </c>
      <c r="BH6843">
        <v>53.002707993433901</v>
      </c>
      <c r="BI6843">
        <v>49.940778622533003</v>
      </c>
    </row>
    <row r="6844" spans="1:61" x14ac:dyDescent="0.25">
      <c r="A6844" s="10" t="str">
        <f>VLOOKUP(D6844,'Index-Relations'!E:F,2,FALSE)</f>
        <v>ESG</v>
      </c>
      <c r="B6844" t="s">
        <v>3450</v>
      </c>
      <c r="C6844" s="53" t="s">
        <v>2761</v>
      </c>
      <c r="D6844" s="59" t="s">
        <v>3155</v>
      </c>
      <c r="E6844" s="59" t="s">
        <v>10260</v>
      </c>
      <c r="F6844" t="s">
        <v>2293</v>
      </c>
      <c r="G6844" t="s">
        <v>2292</v>
      </c>
      <c r="H6844" t="s">
        <v>2294</v>
      </c>
      <c r="I6844" s="52">
        <v>45628</v>
      </c>
      <c r="J6844" t="s">
        <v>2457</v>
      </c>
      <c r="K6844">
        <v>46</v>
      </c>
      <c r="L6844" s="73">
        <v>51.574816919110901</v>
      </c>
      <c r="M6844">
        <v>44</v>
      </c>
      <c r="N6844">
        <v>0.99274618167425799</v>
      </c>
      <c r="O6844" s="73">
        <v>53.648498068982903</v>
      </c>
      <c r="P6844">
        <v>44</v>
      </c>
      <c r="Q6844">
        <v>0.99274618167425799</v>
      </c>
      <c r="R6844">
        <v>42</v>
      </c>
      <c r="S6844">
        <v>0.97913656549099004</v>
      </c>
      <c r="T6844">
        <v>43.367681596260297</v>
      </c>
      <c r="U6844">
        <v>0.84235338165639395</v>
      </c>
      <c r="V6844">
        <v>35</v>
      </c>
      <c r="W6844">
        <v>2.1431220777403301E-3</v>
      </c>
      <c r="X6844">
        <v>1</v>
      </c>
      <c r="Y6844">
        <v>46</v>
      </c>
      <c r="Z6844">
        <v>1</v>
      </c>
      <c r="AA6844">
        <v>47.7883283130165</v>
      </c>
      <c r="AB6844">
        <v>32</v>
      </c>
      <c r="AC6844">
        <v>0.77873073086434696</v>
      </c>
      <c r="AD6844">
        <v>14</v>
      </c>
      <c r="AE6844">
        <v>0.22126926913565201</v>
      </c>
      <c r="AF6844">
        <v>0</v>
      </c>
      <c r="AG6844">
        <v>0</v>
      </c>
      <c r="AH6844">
        <v>6.6812086087401301E-2</v>
      </c>
      <c r="AI6844">
        <v>5</v>
      </c>
      <c r="AJ6844" s="73">
        <v>49.351101823009898</v>
      </c>
      <c r="AK6844">
        <v>44</v>
      </c>
      <c r="AL6844">
        <v>0.99274618167425799</v>
      </c>
      <c r="AM6844">
        <v>0</v>
      </c>
      <c r="AN6844">
        <v>0</v>
      </c>
      <c r="AO6844">
        <v>0</v>
      </c>
      <c r="AP6844">
        <v>0</v>
      </c>
      <c r="AQ6844">
        <v>46</v>
      </c>
      <c r="AR6844">
        <v>0.999999999999999</v>
      </c>
      <c r="AS6844">
        <v>0</v>
      </c>
      <c r="AT6844">
        <v>0</v>
      </c>
      <c r="AU6844">
        <v>0</v>
      </c>
      <c r="AV6844">
        <v>0</v>
      </c>
      <c r="AW6844">
        <v>46</v>
      </c>
      <c r="AX6844">
        <v>1</v>
      </c>
      <c r="AY6844" s="73">
        <v>52.833438338512998</v>
      </c>
      <c r="AZ6844">
        <v>44</v>
      </c>
      <c r="BA6844">
        <v>0.99274618167425799</v>
      </c>
      <c r="BB6844">
        <v>46</v>
      </c>
      <c r="BC6844">
        <v>0.999999999999999</v>
      </c>
      <c r="BD6844">
        <v>0</v>
      </c>
      <c r="BE6844">
        <v>0</v>
      </c>
      <c r="BF6844">
        <v>51.574816919110901</v>
      </c>
      <c r="BG6844">
        <v>53.648498068982903</v>
      </c>
      <c r="BH6844">
        <v>52.833438338512998</v>
      </c>
      <c r="BI6844">
        <v>49.351101823009898</v>
      </c>
    </row>
    <row r="6845" spans="1:61" x14ac:dyDescent="0.25">
      <c r="A6845" s="10" t="str">
        <f>VLOOKUP(D6845,'Index-Relations'!E:F,2,FALSE)</f>
        <v>ESG</v>
      </c>
      <c r="B6845" t="s">
        <v>3450</v>
      </c>
      <c r="C6845" s="53" t="s">
        <v>2762</v>
      </c>
      <c r="D6845" s="59" t="s">
        <v>3155</v>
      </c>
      <c r="E6845" s="59" t="s">
        <v>10261</v>
      </c>
      <c r="F6845" t="s">
        <v>2293</v>
      </c>
      <c r="G6845" t="s">
        <v>2292</v>
      </c>
      <c r="H6845" t="s">
        <v>2294</v>
      </c>
      <c r="I6845" s="52">
        <v>45597</v>
      </c>
      <c r="J6845" t="s">
        <v>2457</v>
      </c>
      <c r="K6845">
        <v>46</v>
      </c>
      <c r="L6845" s="73">
        <v>50.995996015297003</v>
      </c>
      <c r="M6845">
        <v>44</v>
      </c>
      <c r="N6845">
        <v>0.99317086229761398</v>
      </c>
      <c r="O6845" s="73">
        <v>53.022325040155998</v>
      </c>
      <c r="P6845">
        <v>44</v>
      </c>
      <c r="Q6845">
        <v>0.99317086229761398</v>
      </c>
      <c r="R6845">
        <v>42</v>
      </c>
      <c r="S6845">
        <v>0.979483756366339</v>
      </c>
      <c r="T6845">
        <v>43.309034459878902</v>
      </c>
      <c r="U6845">
        <v>0.84252751951901905</v>
      </c>
      <c r="V6845">
        <v>34</v>
      </c>
      <c r="W6845">
        <v>2.15801812689877E-3</v>
      </c>
      <c r="X6845">
        <v>1</v>
      </c>
      <c r="Y6845">
        <v>45</v>
      </c>
      <c r="Z6845">
        <v>0.997085614438186</v>
      </c>
      <c r="AA6845">
        <v>49.059938044664399</v>
      </c>
      <c r="AB6845">
        <v>31</v>
      </c>
      <c r="AC6845">
        <v>0.72878707496304795</v>
      </c>
      <c r="AD6845">
        <v>14</v>
      </c>
      <c r="AE6845">
        <v>0.26829853947513799</v>
      </c>
      <c r="AF6845">
        <v>1</v>
      </c>
      <c r="AG6845">
        <v>2.9143855618136102E-3</v>
      </c>
      <c r="AH6845">
        <v>6.7063790207608803E-2</v>
      </c>
      <c r="AI6845">
        <v>5</v>
      </c>
      <c r="AJ6845" s="73">
        <v>48.743213022552901</v>
      </c>
      <c r="AK6845">
        <v>44</v>
      </c>
      <c r="AL6845">
        <v>0.99317086229761398</v>
      </c>
      <c r="AM6845">
        <v>0</v>
      </c>
      <c r="AN6845">
        <v>0</v>
      </c>
      <c r="AO6845">
        <v>0</v>
      </c>
      <c r="AP6845">
        <v>0</v>
      </c>
      <c r="AQ6845">
        <v>46</v>
      </c>
      <c r="AR6845">
        <v>0.999999999999999</v>
      </c>
      <c r="AS6845">
        <v>0</v>
      </c>
      <c r="AT6845">
        <v>0</v>
      </c>
      <c r="AU6845">
        <v>0</v>
      </c>
      <c r="AV6845">
        <v>0</v>
      </c>
      <c r="AW6845">
        <v>46</v>
      </c>
      <c r="AX6845">
        <v>1</v>
      </c>
      <c r="AY6845" s="73">
        <v>52.462809969634897</v>
      </c>
      <c r="AZ6845">
        <v>44</v>
      </c>
      <c r="BA6845">
        <v>0.99317086229761398</v>
      </c>
      <c r="BB6845">
        <v>46</v>
      </c>
      <c r="BC6845">
        <v>0.999999999999999</v>
      </c>
      <c r="BD6845">
        <v>0</v>
      </c>
      <c r="BE6845">
        <v>0</v>
      </c>
      <c r="BF6845">
        <v>50.995996015297003</v>
      </c>
      <c r="BG6845">
        <v>53.022325040155998</v>
      </c>
      <c r="BH6845">
        <v>52.462809969634897</v>
      </c>
      <c r="BI6845">
        <v>48.743213022552901</v>
      </c>
    </row>
    <row r="6846" spans="1:61" x14ac:dyDescent="0.25">
      <c r="A6846" s="10" t="str">
        <f>VLOOKUP(D6846,'Index-Relations'!E:F,2,FALSE)</f>
        <v>ESG</v>
      </c>
      <c r="B6846" t="s">
        <v>3450</v>
      </c>
      <c r="C6846" s="53" t="s">
        <v>2763</v>
      </c>
      <c r="D6846" s="59" t="s">
        <v>3155</v>
      </c>
      <c r="E6846" s="59" t="s">
        <v>10262</v>
      </c>
      <c r="F6846" t="s">
        <v>2293</v>
      </c>
      <c r="G6846" t="s">
        <v>2292</v>
      </c>
      <c r="H6846" t="s">
        <v>2294</v>
      </c>
      <c r="I6846" s="52">
        <v>45566</v>
      </c>
      <c r="J6846" t="s">
        <v>2457</v>
      </c>
      <c r="K6846">
        <v>47</v>
      </c>
      <c r="L6846" s="73">
        <v>50.535953122641899</v>
      </c>
      <c r="M6846">
        <v>45</v>
      </c>
      <c r="N6846">
        <v>0.99372314275569096</v>
      </c>
      <c r="O6846" s="73">
        <v>52.584347404433998</v>
      </c>
      <c r="P6846">
        <v>45</v>
      </c>
      <c r="Q6846">
        <v>0.99372314275569096</v>
      </c>
      <c r="R6846">
        <v>43</v>
      </c>
      <c r="S6846">
        <v>0.980987789677359</v>
      </c>
      <c r="T6846">
        <v>43.415984782028097</v>
      </c>
      <c r="U6846">
        <v>0.82644854146837698</v>
      </c>
      <c r="V6846">
        <v>34</v>
      </c>
      <c r="W6846">
        <v>2.1940708525825399E-3</v>
      </c>
      <c r="X6846">
        <v>1</v>
      </c>
      <c r="Y6846">
        <v>46</v>
      </c>
      <c r="Z6846">
        <v>0.99709355417465595</v>
      </c>
      <c r="AA6846">
        <v>45.6871544726351</v>
      </c>
      <c r="AB6846">
        <v>30</v>
      </c>
      <c r="AC6846">
        <v>0.71551554305462495</v>
      </c>
      <c r="AD6846">
        <v>16</v>
      </c>
      <c r="AE6846">
        <v>0.281578011120031</v>
      </c>
      <c r="AF6846">
        <v>1</v>
      </c>
      <c r="AG6846">
        <v>2.9064458253435501E-3</v>
      </c>
      <c r="AH6846">
        <v>7.97961973446073E-2</v>
      </c>
      <c r="AI6846">
        <v>5</v>
      </c>
      <c r="AJ6846" s="73">
        <v>48.235760706434903</v>
      </c>
      <c r="AK6846">
        <v>45</v>
      </c>
      <c r="AL6846">
        <v>0.99372314275569096</v>
      </c>
      <c r="AM6846">
        <v>0</v>
      </c>
      <c r="AN6846">
        <v>0</v>
      </c>
      <c r="AO6846">
        <v>0</v>
      </c>
      <c r="AP6846">
        <v>0</v>
      </c>
      <c r="AQ6846">
        <v>47</v>
      </c>
      <c r="AR6846">
        <v>0.999999999999999</v>
      </c>
      <c r="AS6846">
        <v>0</v>
      </c>
      <c r="AT6846">
        <v>0</v>
      </c>
      <c r="AU6846">
        <v>0</v>
      </c>
      <c r="AV6846">
        <v>0</v>
      </c>
      <c r="AW6846">
        <v>47</v>
      </c>
      <c r="AX6846">
        <v>1</v>
      </c>
      <c r="AY6846" s="73">
        <v>52.085012535217899</v>
      </c>
      <c r="AZ6846">
        <v>45</v>
      </c>
      <c r="BA6846">
        <v>0.99372314275569096</v>
      </c>
      <c r="BB6846">
        <v>47</v>
      </c>
      <c r="BC6846">
        <v>0.999999999999999</v>
      </c>
      <c r="BD6846">
        <v>0</v>
      </c>
      <c r="BE6846">
        <v>0</v>
      </c>
      <c r="BF6846">
        <v>50.535953122641899</v>
      </c>
      <c r="BG6846">
        <v>52.584347404433998</v>
      </c>
      <c r="BH6846">
        <v>52.085012535217899</v>
      </c>
      <c r="BI6846">
        <v>48.235760706434903</v>
      </c>
    </row>
    <row r="6847" spans="1:61" x14ac:dyDescent="0.25">
      <c r="A6847" s="10" t="str">
        <f>VLOOKUP(D6847,'Index-Relations'!E:F,2,FALSE)</f>
        <v>ESG</v>
      </c>
      <c r="B6847" t="s">
        <v>3450</v>
      </c>
      <c r="C6847" s="53" t="s">
        <v>2764</v>
      </c>
      <c r="D6847" s="59" t="s">
        <v>3155</v>
      </c>
      <c r="E6847" s="59" t="s">
        <v>10263</v>
      </c>
      <c r="F6847" t="s">
        <v>2293</v>
      </c>
      <c r="G6847" t="s">
        <v>2292</v>
      </c>
      <c r="H6847" t="s">
        <v>2294</v>
      </c>
      <c r="I6847" s="52">
        <v>45537</v>
      </c>
      <c r="J6847" t="s">
        <v>2457</v>
      </c>
      <c r="K6847">
        <v>47</v>
      </c>
      <c r="L6847" s="73">
        <v>50.625702812089997</v>
      </c>
      <c r="M6847">
        <v>45</v>
      </c>
      <c r="N6847">
        <v>0.99417370530081395</v>
      </c>
      <c r="O6847" s="73">
        <v>52.6710804921969</v>
      </c>
      <c r="P6847">
        <v>45</v>
      </c>
      <c r="Q6847">
        <v>0.99417370530081395</v>
      </c>
      <c r="R6847">
        <v>43</v>
      </c>
      <c r="S6847">
        <v>0.98172720169280903</v>
      </c>
      <c r="T6847">
        <v>43.0205329352872</v>
      </c>
      <c r="U6847">
        <v>0.82783778682606901</v>
      </c>
      <c r="V6847">
        <v>34</v>
      </c>
      <c r="W6847">
        <v>2.2951219081562401E-3</v>
      </c>
      <c r="X6847">
        <v>1</v>
      </c>
      <c r="Y6847">
        <v>46</v>
      </c>
      <c r="Z6847">
        <v>0.99731038863464305</v>
      </c>
      <c r="AA6847">
        <v>43.992261041668897</v>
      </c>
      <c r="AB6847">
        <v>31</v>
      </c>
      <c r="AC6847">
        <v>0.72799003703044296</v>
      </c>
      <c r="AD6847">
        <v>17</v>
      </c>
      <c r="AE6847">
        <v>0.27476157125441802</v>
      </c>
      <c r="AF6847">
        <v>-1</v>
      </c>
      <c r="AG6847">
        <v>0</v>
      </c>
      <c r="AH6847">
        <v>8.2744607255256994E-2</v>
      </c>
      <c r="AI6847">
        <v>5</v>
      </c>
      <c r="AJ6847" s="73">
        <v>48.367171029868999</v>
      </c>
      <c r="AK6847">
        <v>45</v>
      </c>
      <c r="AL6847">
        <v>0.99417370530081395</v>
      </c>
      <c r="AM6847">
        <v>0</v>
      </c>
      <c r="AN6847">
        <v>0</v>
      </c>
      <c r="AO6847">
        <v>0</v>
      </c>
      <c r="AP6847">
        <v>0</v>
      </c>
      <c r="AQ6847">
        <v>47</v>
      </c>
      <c r="AR6847">
        <v>0.999999999999999</v>
      </c>
      <c r="AS6847">
        <v>0</v>
      </c>
      <c r="AT6847">
        <v>0</v>
      </c>
      <c r="AU6847">
        <v>0</v>
      </c>
      <c r="AV6847">
        <v>0</v>
      </c>
      <c r="AW6847">
        <v>47</v>
      </c>
      <c r="AX6847">
        <v>1</v>
      </c>
      <c r="AY6847" s="73">
        <v>52.291822635483001</v>
      </c>
      <c r="AZ6847">
        <v>45</v>
      </c>
      <c r="BA6847">
        <v>0.99417370530081395</v>
      </c>
      <c r="BB6847">
        <v>47</v>
      </c>
      <c r="BC6847">
        <v>0.999999999999999</v>
      </c>
      <c r="BD6847">
        <v>0</v>
      </c>
      <c r="BE6847">
        <v>0</v>
      </c>
      <c r="BF6847">
        <v>50.625702812089997</v>
      </c>
      <c r="BG6847">
        <v>52.6710804921969</v>
      </c>
      <c r="BH6847">
        <v>52.291822635483001</v>
      </c>
      <c r="BI6847">
        <v>48.367171029868999</v>
      </c>
    </row>
    <row r="6848" spans="1:61" x14ac:dyDescent="0.25">
      <c r="A6848" s="10" t="str">
        <f>VLOOKUP(D6848,'Index-Relations'!E:F,2,FALSE)</f>
        <v>ESG</v>
      </c>
      <c r="B6848" t="s">
        <v>3450</v>
      </c>
      <c r="C6848" s="53" t="s">
        <v>3350</v>
      </c>
      <c r="D6848" s="59" t="s">
        <v>3155</v>
      </c>
      <c r="E6848" s="59" t="s">
        <v>10264</v>
      </c>
      <c r="F6848" t="s">
        <v>2293</v>
      </c>
      <c r="G6848" t="s">
        <v>2292</v>
      </c>
      <c r="H6848" t="s">
        <v>2294</v>
      </c>
      <c r="I6848" s="52">
        <v>45505</v>
      </c>
      <c r="J6848" t="s">
        <v>2457</v>
      </c>
      <c r="K6848">
        <v>47</v>
      </c>
      <c r="L6848" s="73">
        <v>50.162439765849001</v>
      </c>
      <c r="M6848">
        <v>45</v>
      </c>
      <c r="N6848">
        <v>0.99398618803320304</v>
      </c>
      <c r="O6848" s="73">
        <v>51.899799987260003</v>
      </c>
      <c r="P6848">
        <v>45</v>
      </c>
      <c r="Q6848">
        <v>0.99398618803320304</v>
      </c>
      <c r="R6848">
        <v>43</v>
      </c>
      <c r="S6848">
        <v>0.98116155283360496</v>
      </c>
      <c r="T6848">
        <v>43.4837092704458</v>
      </c>
      <c r="U6848">
        <v>0.82210225790386005</v>
      </c>
      <c r="V6848">
        <v>34</v>
      </c>
      <c r="W6848">
        <v>2.0774750751826401E-3</v>
      </c>
      <c r="X6848">
        <v>1</v>
      </c>
      <c r="Y6848">
        <v>46</v>
      </c>
      <c r="Z6848">
        <v>0.99710541165136202</v>
      </c>
      <c r="AA6848">
        <v>41.076576011136702</v>
      </c>
      <c r="AB6848">
        <v>30</v>
      </c>
      <c r="AC6848">
        <v>0.72260081686615196</v>
      </c>
      <c r="AD6848">
        <v>16</v>
      </c>
      <c r="AE6848">
        <v>0.274504594785209</v>
      </c>
      <c r="AF6848">
        <v>1</v>
      </c>
      <c r="AG6848">
        <v>2.8945883486372601E-3</v>
      </c>
      <c r="AH6848">
        <v>8.8497082553579007E-2</v>
      </c>
      <c r="AI6848">
        <v>5</v>
      </c>
      <c r="AJ6848" s="73">
        <v>47.883111717268001</v>
      </c>
      <c r="AK6848">
        <v>45</v>
      </c>
      <c r="AL6848">
        <v>0.99398618803320304</v>
      </c>
      <c r="AM6848">
        <v>0</v>
      </c>
      <c r="AN6848">
        <v>0</v>
      </c>
      <c r="AO6848">
        <v>0</v>
      </c>
      <c r="AP6848">
        <v>0</v>
      </c>
      <c r="AQ6848">
        <v>47</v>
      </c>
      <c r="AR6848">
        <v>1</v>
      </c>
      <c r="AS6848">
        <v>0</v>
      </c>
      <c r="AT6848">
        <v>0</v>
      </c>
      <c r="AU6848">
        <v>0</v>
      </c>
      <c r="AV6848">
        <v>0</v>
      </c>
      <c r="AW6848">
        <v>47</v>
      </c>
      <c r="AX6848">
        <v>1</v>
      </c>
      <c r="AY6848" s="73">
        <v>51.907864802648</v>
      </c>
      <c r="AZ6848">
        <v>45</v>
      </c>
      <c r="BA6848">
        <v>0.99398618803320304</v>
      </c>
      <c r="BB6848">
        <v>46</v>
      </c>
      <c r="BC6848">
        <v>0.98663718295747105</v>
      </c>
      <c r="BD6848">
        <v>1</v>
      </c>
      <c r="BE6848">
        <v>1.33628170425287E-2</v>
      </c>
      <c r="BF6848">
        <v>50.162439765849001</v>
      </c>
      <c r="BG6848">
        <v>51.899799987260003</v>
      </c>
      <c r="BH6848">
        <v>51.907864802648</v>
      </c>
      <c r="BI6848">
        <v>47.883111717268001</v>
      </c>
    </row>
    <row r="6849" spans="1:61" x14ac:dyDescent="0.25">
      <c r="A6849" s="10" t="str">
        <f>VLOOKUP(D6849,'Index-Relations'!E:F,2,FALSE)</f>
        <v>ESG</v>
      </c>
      <c r="B6849" t="s">
        <v>3450</v>
      </c>
      <c r="C6849" s="53" t="s">
        <v>2765</v>
      </c>
      <c r="D6849" s="59" t="s">
        <v>3155</v>
      </c>
      <c r="E6849" s="59" t="s">
        <v>10265</v>
      </c>
      <c r="F6849" t="s">
        <v>2293</v>
      </c>
      <c r="G6849" t="s">
        <v>2292</v>
      </c>
      <c r="H6849" t="s">
        <v>2294</v>
      </c>
      <c r="I6849" s="52">
        <v>45474</v>
      </c>
      <c r="J6849" t="s">
        <v>2457</v>
      </c>
      <c r="K6849">
        <v>47</v>
      </c>
      <c r="L6849" s="73">
        <v>50.550683031089903</v>
      </c>
      <c r="M6849">
        <v>45</v>
      </c>
      <c r="N6849">
        <v>0.99422907348821898</v>
      </c>
      <c r="O6849" s="73">
        <v>52.167606356032003</v>
      </c>
      <c r="P6849">
        <v>45</v>
      </c>
      <c r="Q6849">
        <v>0.99422907348821898</v>
      </c>
      <c r="R6849">
        <v>43</v>
      </c>
      <c r="S6849">
        <v>0.98143472039832103</v>
      </c>
      <c r="T6849">
        <v>43.720413228252902</v>
      </c>
      <c r="U6849">
        <v>0.82172173775251101</v>
      </c>
      <c r="V6849">
        <v>33</v>
      </c>
      <c r="W6849">
        <v>2.4679132456830702E-3</v>
      </c>
      <c r="X6849">
        <v>1</v>
      </c>
      <c r="Y6849">
        <v>45</v>
      </c>
      <c r="Z6849">
        <v>0.99052233282610902</v>
      </c>
      <c r="AA6849">
        <v>37.490196719700798</v>
      </c>
      <c r="AB6849">
        <v>31</v>
      </c>
      <c r="AC6849">
        <v>0.748776129302967</v>
      </c>
      <c r="AD6849">
        <v>14</v>
      </c>
      <c r="AE6849">
        <v>0.241746203523141</v>
      </c>
      <c r="AF6849">
        <v>2</v>
      </c>
      <c r="AG6849">
        <v>9.4776671738906401E-3</v>
      </c>
      <c r="AH6849">
        <v>9.5191005923859803E-2</v>
      </c>
      <c r="AI6849">
        <v>5</v>
      </c>
      <c r="AJ6849" s="73">
        <v>48.391884616973002</v>
      </c>
      <c r="AK6849">
        <v>45</v>
      </c>
      <c r="AL6849">
        <v>0.99422907348821898</v>
      </c>
      <c r="AM6849">
        <v>0</v>
      </c>
      <c r="AN6849">
        <v>0</v>
      </c>
      <c r="AO6849">
        <v>0</v>
      </c>
      <c r="AP6849">
        <v>0</v>
      </c>
      <c r="AQ6849">
        <v>47</v>
      </c>
      <c r="AR6849">
        <v>1</v>
      </c>
      <c r="AS6849">
        <v>0</v>
      </c>
      <c r="AT6849">
        <v>0</v>
      </c>
      <c r="AU6849">
        <v>0</v>
      </c>
      <c r="AV6849">
        <v>0</v>
      </c>
      <c r="AW6849">
        <v>47</v>
      </c>
      <c r="AX6849">
        <v>0.999999999999999</v>
      </c>
      <c r="AY6849" s="73">
        <v>52.104748057480002</v>
      </c>
      <c r="AZ6849">
        <v>45</v>
      </c>
      <c r="BA6849">
        <v>0.99422907348821898</v>
      </c>
      <c r="BB6849">
        <v>46</v>
      </c>
      <c r="BC6849">
        <v>0.98728494270193101</v>
      </c>
      <c r="BD6849">
        <v>1</v>
      </c>
      <c r="BE6849">
        <v>1.2715057298068501E-2</v>
      </c>
      <c r="BF6849">
        <v>50.550683031089903</v>
      </c>
      <c r="BG6849">
        <v>52.167606356032003</v>
      </c>
      <c r="BH6849">
        <v>52.104748057480002</v>
      </c>
      <c r="BI6849">
        <v>48.391884616973002</v>
      </c>
    </row>
    <row r="6850" spans="1:61" x14ac:dyDescent="0.25">
      <c r="A6850" s="10" t="str">
        <f>VLOOKUP(D6850,'Index-Relations'!E:F,2,FALSE)</f>
        <v>ESG</v>
      </c>
      <c r="B6850" t="s">
        <v>3450</v>
      </c>
      <c r="C6850" s="53" t="s">
        <v>2766</v>
      </c>
      <c r="D6850" s="59" t="s">
        <v>3155</v>
      </c>
      <c r="E6850" s="59" t="s">
        <v>10266</v>
      </c>
      <c r="F6850" t="s">
        <v>2293</v>
      </c>
      <c r="G6850" t="s">
        <v>2292</v>
      </c>
      <c r="H6850" t="s">
        <v>2294</v>
      </c>
      <c r="I6850" s="52">
        <v>45447</v>
      </c>
      <c r="J6850" t="s">
        <v>2457</v>
      </c>
      <c r="K6850">
        <v>47</v>
      </c>
      <c r="L6850" s="73">
        <v>50.824046606667899</v>
      </c>
      <c r="M6850">
        <v>45</v>
      </c>
      <c r="N6850">
        <v>0.99429589823629505</v>
      </c>
      <c r="O6850" s="73">
        <v>52.382791887598898</v>
      </c>
      <c r="P6850">
        <v>45</v>
      </c>
      <c r="Q6850">
        <v>0.99429589823629505</v>
      </c>
      <c r="R6850">
        <v>43</v>
      </c>
      <c r="S6850">
        <v>0.98106088934916402</v>
      </c>
      <c r="T6850">
        <v>43.5519744144773</v>
      </c>
      <c r="U6850">
        <v>0.82112718752052705</v>
      </c>
      <c r="V6850">
        <v>32</v>
      </c>
      <c r="W6850">
        <v>2.4037806221732499E-3</v>
      </c>
      <c r="X6850">
        <v>1</v>
      </c>
      <c r="Y6850">
        <v>45</v>
      </c>
      <c r="Z6850">
        <v>0.98988415114136497</v>
      </c>
      <c r="AA6850">
        <v>35.751600807077402</v>
      </c>
      <c r="AB6850">
        <v>31</v>
      </c>
      <c r="AC6850">
        <v>0.75218717198057905</v>
      </c>
      <c r="AD6850">
        <v>14</v>
      </c>
      <c r="AE6850">
        <v>0.237696979160786</v>
      </c>
      <c r="AF6850">
        <v>2</v>
      </c>
      <c r="AG6850">
        <v>1.01158488586344E-2</v>
      </c>
      <c r="AH6850">
        <v>9.6006739592830098E-2</v>
      </c>
      <c r="AI6850">
        <v>5</v>
      </c>
      <c r="AJ6850" s="73">
        <v>48.711269826271</v>
      </c>
      <c r="AK6850">
        <v>45</v>
      </c>
      <c r="AL6850">
        <v>0.99429589823629505</v>
      </c>
      <c r="AM6850">
        <v>0</v>
      </c>
      <c r="AN6850">
        <v>0</v>
      </c>
      <c r="AO6850">
        <v>0</v>
      </c>
      <c r="AP6850">
        <v>0</v>
      </c>
      <c r="AQ6850">
        <v>47</v>
      </c>
      <c r="AR6850">
        <v>0.999999999999999</v>
      </c>
      <c r="AS6850">
        <v>0</v>
      </c>
      <c r="AT6850">
        <v>0</v>
      </c>
      <c r="AU6850">
        <v>0</v>
      </c>
      <c r="AV6850">
        <v>0</v>
      </c>
      <c r="AW6850">
        <v>47</v>
      </c>
      <c r="AX6850">
        <v>1</v>
      </c>
      <c r="AY6850" s="73">
        <v>52.356277065323901</v>
      </c>
      <c r="AZ6850">
        <v>45</v>
      </c>
      <c r="BA6850">
        <v>0.99429589823629505</v>
      </c>
      <c r="BB6850">
        <v>46</v>
      </c>
      <c r="BC6850">
        <v>0.98769435991444099</v>
      </c>
      <c r="BD6850">
        <v>1</v>
      </c>
      <c r="BE6850">
        <v>1.23056400855587E-2</v>
      </c>
      <c r="BF6850">
        <v>50.824046606667899</v>
      </c>
      <c r="BG6850">
        <v>52.382791887598898</v>
      </c>
      <c r="BH6850">
        <v>52.356277065323901</v>
      </c>
      <c r="BI6850">
        <v>48.711269826271</v>
      </c>
    </row>
    <row r="6851" spans="1:61" x14ac:dyDescent="0.25">
      <c r="A6851" s="10" t="str">
        <f>VLOOKUP(D6851,'Index-Relations'!E:F,2,FALSE)</f>
        <v>ESG</v>
      </c>
      <c r="B6851" t="s">
        <v>3450</v>
      </c>
      <c r="C6851" s="53" t="s">
        <v>2767</v>
      </c>
      <c r="D6851" s="59" t="s">
        <v>3155</v>
      </c>
      <c r="E6851" s="59" t="s">
        <v>10267</v>
      </c>
      <c r="F6851" t="s">
        <v>2293</v>
      </c>
      <c r="G6851" t="s">
        <v>2292</v>
      </c>
      <c r="H6851" t="s">
        <v>2294</v>
      </c>
      <c r="I6851" s="52">
        <v>45413</v>
      </c>
      <c r="J6851" t="s">
        <v>2457</v>
      </c>
      <c r="K6851">
        <v>47</v>
      </c>
      <c r="L6851" s="73">
        <v>50.585447385658</v>
      </c>
      <c r="M6851">
        <v>45</v>
      </c>
      <c r="N6851">
        <v>0.99378433214596695</v>
      </c>
      <c r="O6851" s="73">
        <v>51.800190883333997</v>
      </c>
      <c r="P6851">
        <v>45</v>
      </c>
      <c r="Q6851">
        <v>0.99378433214596695</v>
      </c>
      <c r="R6851">
        <v>43</v>
      </c>
      <c r="S6851">
        <v>0.97922164470727102</v>
      </c>
      <c r="T6851">
        <v>43.222889672354697</v>
      </c>
      <c r="U6851">
        <v>0.82847691489953701</v>
      </c>
      <c r="V6851">
        <v>31</v>
      </c>
      <c r="W6851">
        <v>2.3655707291477201E-3</v>
      </c>
      <c r="X6851">
        <v>1</v>
      </c>
      <c r="Y6851">
        <v>45</v>
      </c>
      <c r="Z6851">
        <v>0.98929835958370704</v>
      </c>
      <c r="AA6851">
        <v>38.317821000401203</v>
      </c>
      <c r="AB6851">
        <v>31</v>
      </c>
      <c r="AC6851">
        <v>0.75633587363102694</v>
      </c>
      <c r="AD6851">
        <v>14</v>
      </c>
      <c r="AE6851">
        <v>0.23296248595267899</v>
      </c>
      <c r="AF6851">
        <v>2</v>
      </c>
      <c r="AG6851">
        <v>1.07016404162929E-2</v>
      </c>
      <c r="AH6851">
        <v>9.1174654337897607E-2</v>
      </c>
      <c r="AI6851">
        <v>5</v>
      </c>
      <c r="AJ6851" s="73">
        <v>48.586298797596001</v>
      </c>
      <c r="AK6851">
        <v>45</v>
      </c>
      <c r="AL6851">
        <v>0.99378433214596695</v>
      </c>
      <c r="AM6851">
        <v>0</v>
      </c>
      <c r="AN6851">
        <v>0</v>
      </c>
      <c r="AO6851">
        <v>0</v>
      </c>
      <c r="AP6851">
        <v>0</v>
      </c>
      <c r="AQ6851">
        <v>47</v>
      </c>
      <c r="AR6851">
        <v>1</v>
      </c>
      <c r="AS6851">
        <v>0</v>
      </c>
      <c r="AT6851">
        <v>0</v>
      </c>
      <c r="AU6851">
        <v>0</v>
      </c>
      <c r="AV6851">
        <v>0</v>
      </c>
      <c r="AW6851">
        <v>47</v>
      </c>
      <c r="AX6851">
        <v>1</v>
      </c>
      <c r="AY6851" s="73">
        <v>52.407065810288003</v>
      </c>
      <c r="AZ6851">
        <v>45</v>
      </c>
      <c r="BA6851">
        <v>0.99378433214596695</v>
      </c>
      <c r="BB6851">
        <v>46</v>
      </c>
      <c r="BC6851">
        <v>0.98783086926888797</v>
      </c>
      <c r="BD6851">
        <v>1</v>
      </c>
      <c r="BE6851">
        <v>1.21691307311118E-2</v>
      </c>
      <c r="BF6851">
        <v>50.585447385658</v>
      </c>
      <c r="BG6851">
        <v>51.800190883333997</v>
      </c>
      <c r="BH6851">
        <v>52.407065810288003</v>
      </c>
      <c r="BI6851">
        <v>48.586298797596001</v>
      </c>
    </row>
    <row r="6852" spans="1:61" x14ac:dyDescent="0.25">
      <c r="A6852" s="10" t="str">
        <f>VLOOKUP(D6852,'Index-Relations'!E:F,2,FALSE)</f>
        <v>ESG</v>
      </c>
      <c r="B6852" t="s">
        <v>3450</v>
      </c>
      <c r="C6852" s="53" t="s">
        <v>2768</v>
      </c>
      <c r="D6852" s="59" t="s">
        <v>3155</v>
      </c>
      <c r="E6852" s="59" t="s">
        <v>10268</v>
      </c>
      <c r="F6852" t="s">
        <v>2293</v>
      </c>
      <c r="G6852" t="s">
        <v>2292</v>
      </c>
      <c r="H6852" t="s">
        <v>2294</v>
      </c>
      <c r="I6852" s="52">
        <v>45384</v>
      </c>
      <c r="J6852" t="s">
        <v>2457</v>
      </c>
      <c r="K6852">
        <v>45</v>
      </c>
      <c r="L6852">
        <v>52.859191909394298</v>
      </c>
      <c r="M6852">
        <v>45</v>
      </c>
      <c r="N6852">
        <v>1</v>
      </c>
      <c r="O6852">
        <v>55.234384874328597</v>
      </c>
      <c r="P6852">
        <v>45</v>
      </c>
      <c r="Q6852">
        <v>1</v>
      </c>
      <c r="R6852">
        <v>43</v>
      </c>
      <c r="S6852">
        <v>0.98584156755766394</v>
      </c>
      <c r="T6852">
        <v>41.554432607727598</v>
      </c>
      <c r="U6852">
        <v>0.86467110289387294</v>
      </c>
      <c r="V6852">
        <v>30</v>
      </c>
      <c r="W6852">
        <v>0</v>
      </c>
      <c r="X6852">
        <v>1</v>
      </c>
      <c r="Y6852">
        <v>44</v>
      </c>
      <c r="Z6852">
        <v>0.99206219361981796</v>
      </c>
      <c r="AA6852">
        <v>36.377203424105801</v>
      </c>
      <c r="AB6852">
        <v>31</v>
      </c>
      <c r="AC6852">
        <v>0.76924573875420699</v>
      </c>
      <c r="AD6852">
        <v>13</v>
      </c>
      <c r="AE6852">
        <v>0.22281645486561</v>
      </c>
      <c r="AF6852">
        <v>1</v>
      </c>
      <c r="AG6852">
        <v>7.9378063801822905E-3</v>
      </c>
      <c r="AH6852">
        <v>0.11418856567706701</v>
      </c>
      <c r="AI6852">
        <v>5</v>
      </c>
      <c r="AJ6852">
        <v>48.523973596885902</v>
      </c>
      <c r="AK6852">
        <v>45</v>
      </c>
      <c r="AL6852">
        <v>1</v>
      </c>
      <c r="AM6852">
        <v>0</v>
      </c>
      <c r="AN6852">
        <v>0</v>
      </c>
      <c r="AO6852">
        <v>0</v>
      </c>
      <c r="AP6852">
        <v>0</v>
      </c>
      <c r="AQ6852">
        <v>45</v>
      </c>
      <c r="AR6852">
        <v>1</v>
      </c>
      <c r="AS6852">
        <v>0</v>
      </c>
      <c r="AT6852">
        <v>0</v>
      </c>
      <c r="AU6852">
        <v>0</v>
      </c>
      <c r="AV6852">
        <v>0</v>
      </c>
      <c r="AW6852">
        <v>45</v>
      </c>
      <c r="AX6852">
        <v>1</v>
      </c>
      <c r="AY6852">
        <v>56.005466249308299</v>
      </c>
      <c r="AZ6852">
        <v>45</v>
      </c>
      <c r="BA6852">
        <v>1</v>
      </c>
      <c r="BB6852">
        <v>44</v>
      </c>
      <c r="BC6852">
        <v>0.976759120446546</v>
      </c>
      <c r="BD6852">
        <v>1</v>
      </c>
      <c r="BE6852">
        <v>2.32408795534534E-2</v>
      </c>
      <c r="BF6852">
        <v>52.491769874180903</v>
      </c>
      <c r="BG6852">
        <v>53.136812512151003</v>
      </c>
      <c r="BH6852">
        <v>54.8328647885969</v>
      </c>
      <c r="BI6852">
        <v>50.420380718661001</v>
      </c>
    </row>
    <row r="6853" spans="1:61" x14ac:dyDescent="0.25">
      <c r="A6853" s="10" t="str">
        <f>VLOOKUP(D6853,'Index-Relations'!E:F,2,FALSE)</f>
        <v>ESG</v>
      </c>
      <c r="B6853" t="s">
        <v>3450</v>
      </c>
      <c r="C6853" s="53" t="s">
        <v>2769</v>
      </c>
      <c r="D6853" s="59" t="s">
        <v>3155</v>
      </c>
      <c r="E6853" s="59" t="s">
        <v>10269</v>
      </c>
      <c r="F6853" t="s">
        <v>2293</v>
      </c>
      <c r="G6853" t="s">
        <v>2292</v>
      </c>
      <c r="H6853" t="s">
        <v>2294</v>
      </c>
      <c r="I6853" s="52">
        <v>45352</v>
      </c>
      <c r="J6853" t="s">
        <v>2457</v>
      </c>
      <c r="K6853">
        <v>45</v>
      </c>
      <c r="L6853">
        <v>55.493814729238302</v>
      </c>
      <c r="M6853">
        <v>44</v>
      </c>
      <c r="N6853">
        <v>0.99273434745734601</v>
      </c>
      <c r="O6853">
        <v>58.267844000279098</v>
      </c>
      <c r="P6853">
        <v>44</v>
      </c>
      <c r="Q6853">
        <v>0.99273434745734601</v>
      </c>
      <c r="R6853">
        <v>43</v>
      </c>
      <c r="S6853">
        <v>0.98609906498656896</v>
      </c>
      <c r="T6853">
        <v>41.423973027985802</v>
      </c>
      <c r="U6853">
        <v>0.79676495892575405</v>
      </c>
      <c r="V6853">
        <v>30</v>
      </c>
      <c r="W6853">
        <v>1.6882701696268299E-3</v>
      </c>
      <c r="X6853">
        <v>1</v>
      </c>
      <c r="Y6853">
        <v>44</v>
      </c>
      <c r="Z6853">
        <v>0.99273434745734601</v>
      </c>
      <c r="AA6853">
        <v>38.738726214658399</v>
      </c>
      <c r="AB6853">
        <v>31</v>
      </c>
      <c r="AC6853">
        <v>0.77170543249060797</v>
      </c>
      <c r="AD6853">
        <v>13</v>
      </c>
      <c r="AE6853">
        <v>0.22102891496673699</v>
      </c>
      <c r="AF6853">
        <v>1</v>
      </c>
      <c r="AG6853">
        <v>7.2656525426535697E-3</v>
      </c>
      <c r="AH6853">
        <v>9.5155215173171007E-2</v>
      </c>
      <c r="AI6853">
        <v>4</v>
      </c>
      <c r="AJ6853">
        <v>50.120906141487403</v>
      </c>
      <c r="AK6853">
        <v>44</v>
      </c>
      <c r="AL6853">
        <v>0.99273434745734601</v>
      </c>
      <c r="AM6853">
        <v>0</v>
      </c>
      <c r="AN6853">
        <v>0</v>
      </c>
      <c r="AO6853">
        <v>0</v>
      </c>
      <c r="AP6853">
        <v>0</v>
      </c>
      <c r="AQ6853">
        <v>45</v>
      </c>
      <c r="AR6853">
        <v>0.999999999999999</v>
      </c>
      <c r="AS6853">
        <v>0</v>
      </c>
      <c r="AT6853">
        <v>0</v>
      </c>
      <c r="AU6853">
        <v>0</v>
      </c>
      <c r="AV6853">
        <v>0</v>
      </c>
      <c r="AW6853">
        <v>45</v>
      </c>
      <c r="AX6853">
        <v>1</v>
      </c>
      <c r="AY6853">
        <v>58.148710895633798</v>
      </c>
      <c r="AZ6853">
        <v>44</v>
      </c>
      <c r="BA6853">
        <v>0.99273434745734601</v>
      </c>
      <c r="BB6853">
        <v>44</v>
      </c>
      <c r="BC6853">
        <v>0.97653907555251795</v>
      </c>
      <c r="BD6853">
        <v>1</v>
      </c>
      <c r="BE6853">
        <v>2.3460924447481001E-2</v>
      </c>
      <c r="BF6853">
        <v>54.500797841755002</v>
      </c>
      <c r="BG6853">
        <v>55.330371240234903</v>
      </c>
      <c r="BH6853">
        <v>56.784237364798997</v>
      </c>
      <c r="BI6853">
        <v>51.404583744762</v>
      </c>
    </row>
    <row r="6854" spans="1:61" x14ac:dyDescent="0.25">
      <c r="A6854" s="10" t="str">
        <f>VLOOKUP(D6854,'Index-Relations'!E:F,2,FALSE)</f>
        <v>ESG</v>
      </c>
      <c r="B6854" t="s">
        <v>3450</v>
      </c>
      <c r="C6854" s="53" t="s">
        <v>2770</v>
      </c>
      <c r="D6854" s="59" t="s">
        <v>3155</v>
      </c>
      <c r="E6854" s="59" t="s">
        <v>10270</v>
      </c>
      <c r="F6854" t="s">
        <v>2293</v>
      </c>
      <c r="G6854" t="s">
        <v>2292</v>
      </c>
      <c r="H6854" t="s">
        <v>2294</v>
      </c>
      <c r="I6854" s="52">
        <v>45323</v>
      </c>
      <c r="J6854" t="s">
        <v>2457</v>
      </c>
      <c r="K6854">
        <v>45</v>
      </c>
      <c r="L6854">
        <v>55.851578279284702</v>
      </c>
      <c r="M6854">
        <v>44</v>
      </c>
      <c r="N6854">
        <v>0.992996932927253</v>
      </c>
      <c r="O6854">
        <v>57.1980142452216</v>
      </c>
      <c r="P6854">
        <v>44</v>
      </c>
      <c r="Q6854">
        <v>0.992996932927253</v>
      </c>
      <c r="R6854">
        <v>43</v>
      </c>
      <c r="S6854">
        <v>0.98620697232867105</v>
      </c>
      <c r="T6854">
        <v>41.261276680797799</v>
      </c>
      <c r="U6854">
        <v>0.78453216307478701</v>
      </c>
      <c r="V6854">
        <v>30</v>
      </c>
      <c r="W6854">
        <v>1.8120813578460799E-3</v>
      </c>
      <c r="X6854">
        <v>1</v>
      </c>
      <c r="Y6854">
        <v>44</v>
      </c>
      <c r="Z6854">
        <v>0.992996932927253</v>
      </c>
      <c r="AA6854">
        <v>39.271422410128302</v>
      </c>
      <c r="AB6854">
        <v>31</v>
      </c>
      <c r="AC6854">
        <v>0.77751392172922396</v>
      </c>
      <c r="AD6854">
        <v>13</v>
      </c>
      <c r="AE6854">
        <v>0.21548301119802901</v>
      </c>
      <c r="AF6854">
        <v>1</v>
      </c>
      <c r="AG6854">
        <v>7.0030670727464998E-3</v>
      </c>
      <c r="AH6854">
        <v>0.101230244458685</v>
      </c>
      <c r="AI6854">
        <v>4</v>
      </c>
      <c r="AJ6854">
        <v>50.645664090683198</v>
      </c>
      <c r="AK6854">
        <v>44</v>
      </c>
      <c r="AL6854">
        <v>0.992996932927253</v>
      </c>
      <c r="AM6854">
        <v>0</v>
      </c>
      <c r="AN6854">
        <v>0</v>
      </c>
      <c r="AO6854">
        <v>0</v>
      </c>
      <c r="AP6854">
        <v>0</v>
      </c>
      <c r="AQ6854">
        <v>45</v>
      </c>
      <c r="AR6854">
        <v>1</v>
      </c>
      <c r="AS6854">
        <v>0</v>
      </c>
      <c r="AT6854">
        <v>0</v>
      </c>
      <c r="AU6854">
        <v>0</v>
      </c>
      <c r="AV6854">
        <v>0</v>
      </c>
      <c r="AW6854">
        <v>45</v>
      </c>
      <c r="AX6854">
        <v>1</v>
      </c>
      <c r="AY6854">
        <v>59.138240694135703</v>
      </c>
      <c r="AZ6854">
        <v>44</v>
      </c>
      <c r="BA6854">
        <v>0.992996932927253</v>
      </c>
      <c r="BB6854">
        <v>44</v>
      </c>
      <c r="BC6854">
        <v>0.97843647638328801</v>
      </c>
      <c r="BD6854">
        <v>1</v>
      </c>
      <c r="BE6854">
        <v>2.1563523616711301E-2</v>
      </c>
      <c r="BF6854">
        <v>54.732752136029198</v>
      </c>
      <c r="BG6854">
        <v>54.353450308498601</v>
      </c>
      <c r="BH6854">
        <v>57.750272172468598</v>
      </c>
      <c r="BI6854">
        <v>51.877589659167299</v>
      </c>
    </row>
    <row r="6855" spans="1:61" x14ac:dyDescent="0.25">
      <c r="A6855" s="10" t="str">
        <f>VLOOKUP(D6855,'Index-Relations'!E:F,2,FALSE)</f>
        <v>BM</v>
      </c>
      <c r="B6855" t="s">
        <v>3450</v>
      </c>
      <c r="C6855" s="53" t="s">
        <v>2760</v>
      </c>
      <c r="D6855" s="59" t="s">
        <v>3343</v>
      </c>
      <c r="E6855" s="59" t="s">
        <v>10271</v>
      </c>
      <c r="F6855" t="s">
        <v>2296</v>
      </c>
      <c r="G6855" t="s">
        <v>2289</v>
      </c>
      <c r="H6855" t="s">
        <v>2297</v>
      </c>
      <c r="I6855" s="52">
        <v>45660</v>
      </c>
      <c r="J6855" t="s">
        <v>2457</v>
      </c>
      <c r="K6855">
        <v>50</v>
      </c>
      <c r="L6855" s="73">
        <v>47.514846040503897</v>
      </c>
      <c r="M6855">
        <v>46</v>
      </c>
      <c r="N6855">
        <v>0.98146420976785398</v>
      </c>
      <c r="O6855" s="73">
        <v>48.381080378419902</v>
      </c>
      <c r="P6855">
        <v>46</v>
      </c>
      <c r="Q6855">
        <v>0.98146420976785398</v>
      </c>
      <c r="R6855">
        <v>46</v>
      </c>
      <c r="S6855">
        <v>0.98747084624365</v>
      </c>
      <c r="T6855">
        <v>43.922115187780797</v>
      </c>
      <c r="U6855">
        <v>0.80986648410581696</v>
      </c>
      <c r="V6855">
        <v>37</v>
      </c>
      <c r="W6855">
        <v>1.41635436796412E-2</v>
      </c>
      <c r="X6855">
        <v>3</v>
      </c>
      <c r="Y6855">
        <v>50</v>
      </c>
      <c r="Z6855">
        <v>1</v>
      </c>
      <c r="AA6855">
        <v>34.880758360445398</v>
      </c>
      <c r="AB6855">
        <v>34</v>
      </c>
      <c r="AC6855">
        <v>0.73057943091017596</v>
      </c>
      <c r="AD6855">
        <v>16</v>
      </c>
      <c r="AE6855">
        <v>0.26942056908982298</v>
      </c>
      <c r="AF6855">
        <v>0</v>
      </c>
      <c r="AG6855">
        <v>0</v>
      </c>
      <c r="AH6855">
        <v>6.1920302127817899E-2</v>
      </c>
      <c r="AI6855">
        <v>6</v>
      </c>
      <c r="AJ6855" s="73">
        <v>45.115429185741</v>
      </c>
      <c r="AK6855">
        <v>46</v>
      </c>
      <c r="AL6855">
        <v>0.98146420976785398</v>
      </c>
      <c r="AM6855">
        <v>0</v>
      </c>
      <c r="AN6855">
        <v>0</v>
      </c>
      <c r="AO6855">
        <v>0</v>
      </c>
      <c r="AP6855">
        <v>0</v>
      </c>
      <c r="AQ6855">
        <v>50</v>
      </c>
      <c r="AR6855">
        <v>1</v>
      </c>
      <c r="AS6855">
        <v>0</v>
      </c>
      <c r="AT6855">
        <v>0</v>
      </c>
      <c r="AU6855">
        <v>0</v>
      </c>
      <c r="AV6855">
        <v>0</v>
      </c>
      <c r="AW6855">
        <v>50</v>
      </c>
      <c r="AX6855">
        <v>1</v>
      </c>
      <c r="AY6855" s="73">
        <v>50.295352415707001</v>
      </c>
      <c r="AZ6855">
        <v>46</v>
      </c>
      <c r="BA6855">
        <v>0.98146420976785398</v>
      </c>
      <c r="BB6855">
        <v>50</v>
      </c>
      <c r="BC6855">
        <v>1</v>
      </c>
      <c r="BD6855">
        <v>0</v>
      </c>
      <c r="BE6855">
        <v>0</v>
      </c>
      <c r="BF6855">
        <v>47.514846040503897</v>
      </c>
      <c r="BG6855">
        <v>48.381080378419902</v>
      </c>
      <c r="BH6855">
        <v>50.295352415707001</v>
      </c>
      <c r="BI6855">
        <v>45.115429185741</v>
      </c>
    </row>
    <row r="6856" spans="1:61" x14ac:dyDescent="0.25">
      <c r="A6856" s="10" t="str">
        <f>VLOOKUP(D6856,'Index-Relations'!E:F,2,FALSE)</f>
        <v>BM</v>
      </c>
      <c r="B6856" t="s">
        <v>3450</v>
      </c>
      <c r="C6856" s="53" t="s">
        <v>2761</v>
      </c>
      <c r="D6856" s="59" t="s">
        <v>3343</v>
      </c>
      <c r="E6856" s="59" t="s">
        <v>10272</v>
      </c>
      <c r="F6856" t="s">
        <v>2296</v>
      </c>
      <c r="G6856" t="s">
        <v>2289</v>
      </c>
      <c r="H6856" t="s">
        <v>2297</v>
      </c>
      <c r="I6856" s="52">
        <v>45628</v>
      </c>
      <c r="J6856" t="s">
        <v>2457</v>
      </c>
      <c r="K6856">
        <v>50</v>
      </c>
      <c r="L6856" s="73">
        <v>47.056561649370003</v>
      </c>
      <c r="M6856">
        <v>46</v>
      </c>
      <c r="N6856">
        <v>0.98030432662377898</v>
      </c>
      <c r="O6856" s="73">
        <v>48.311622704634999</v>
      </c>
      <c r="P6856">
        <v>46</v>
      </c>
      <c r="Q6856">
        <v>0.98030432662377898</v>
      </c>
      <c r="R6856">
        <v>46</v>
      </c>
      <c r="S6856">
        <v>0.98736782043306903</v>
      </c>
      <c r="T6856">
        <v>44.122040083025198</v>
      </c>
      <c r="U6856">
        <v>0.81410846883984</v>
      </c>
      <c r="V6856">
        <v>37</v>
      </c>
      <c r="W6856">
        <v>5.24830378530912E-3</v>
      </c>
      <c r="X6856">
        <v>2</v>
      </c>
      <c r="Y6856">
        <v>50</v>
      </c>
      <c r="Z6856">
        <v>0.999999999999999</v>
      </c>
      <c r="AA6856">
        <v>42.587489238995097</v>
      </c>
      <c r="AB6856">
        <v>36</v>
      </c>
      <c r="AC6856">
        <v>0.78136797424618898</v>
      </c>
      <c r="AD6856">
        <v>14</v>
      </c>
      <c r="AE6856">
        <v>0.21863202575380999</v>
      </c>
      <c r="AF6856">
        <v>0</v>
      </c>
      <c r="AG6856">
        <v>2.7756000000000002E-16</v>
      </c>
      <c r="AH6856">
        <v>6.5328142305897605E-2</v>
      </c>
      <c r="AI6856">
        <v>6</v>
      </c>
      <c r="AJ6856" s="73">
        <v>44.311968726137003</v>
      </c>
      <c r="AK6856">
        <v>46</v>
      </c>
      <c r="AL6856">
        <v>0.98030432662377898</v>
      </c>
      <c r="AM6856">
        <v>0</v>
      </c>
      <c r="AN6856">
        <v>0</v>
      </c>
      <c r="AO6856">
        <v>0</v>
      </c>
      <c r="AP6856">
        <v>0</v>
      </c>
      <c r="AQ6856">
        <v>50</v>
      </c>
      <c r="AR6856">
        <v>1</v>
      </c>
      <c r="AS6856">
        <v>0</v>
      </c>
      <c r="AT6856">
        <v>0</v>
      </c>
      <c r="AU6856">
        <v>0</v>
      </c>
      <c r="AV6856">
        <v>0</v>
      </c>
      <c r="AW6856">
        <v>50</v>
      </c>
      <c r="AX6856">
        <v>0.999999999999999</v>
      </c>
      <c r="AY6856" s="73">
        <v>50.0075686954549</v>
      </c>
      <c r="AZ6856">
        <v>46</v>
      </c>
      <c r="BA6856">
        <v>0.98030432662377898</v>
      </c>
      <c r="BB6856">
        <v>50</v>
      </c>
      <c r="BC6856">
        <v>1</v>
      </c>
      <c r="BD6856">
        <v>0</v>
      </c>
      <c r="BE6856">
        <v>0</v>
      </c>
      <c r="BF6856">
        <v>47.056561649370003</v>
      </c>
      <c r="BG6856">
        <v>48.311622704634999</v>
      </c>
      <c r="BH6856">
        <v>50.0075686954549</v>
      </c>
      <c r="BI6856">
        <v>44.311968726137003</v>
      </c>
    </row>
    <row r="6857" spans="1:61" x14ac:dyDescent="0.25">
      <c r="A6857" s="10" t="str">
        <f>VLOOKUP(D6857,'Index-Relations'!E:F,2,FALSE)</f>
        <v>BM</v>
      </c>
      <c r="B6857" t="s">
        <v>3450</v>
      </c>
      <c r="C6857" s="53" t="s">
        <v>2762</v>
      </c>
      <c r="D6857" s="59" t="s">
        <v>3343</v>
      </c>
      <c r="E6857" s="59" t="s">
        <v>10273</v>
      </c>
      <c r="F6857" t="s">
        <v>2296</v>
      </c>
      <c r="G6857" t="s">
        <v>2289</v>
      </c>
      <c r="H6857" t="s">
        <v>2297</v>
      </c>
      <c r="I6857" s="52">
        <v>45597</v>
      </c>
      <c r="J6857" t="s">
        <v>2457</v>
      </c>
      <c r="K6857">
        <v>50</v>
      </c>
      <c r="L6857" s="73">
        <v>46.569606180541903</v>
      </c>
      <c r="M6857">
        <v>46</v>
      </c>
      <c r="N6857">
        <v>0.98351517592269599</v>
      </c>
      <c r="O6857" s="73">
        <v>47.805455307614899</v>
      </c>
      <c r="P6857">
        <v>46</v>
      </c>
      <c r="Q6857">
        <v>0.98351517592269599</v>
      </c>
      <c r="R6857">
        <v>46</v>
      </c>
      <c r="S6857">
        <v>0.98762762272058302</v>
      </c>
      <c r="T6857">
        <v>44.233643062293297</v>
      </c>
      <c r="U6857">
        <v>0.81405040296297704</v>
      </c>
      <c r="V6857">
        <v>36</v>
      </c>
      <c r="W6857">
        <v>5.26554793230667E-3</v>
      </c>
      <c r="X6857">
        <v>2</v>
      </c>
      <c r="Y6857">
        <v>49</v>
      </c>
      <c r="Z6857">
        <v>0.99761854079443402</v>
      </c>
      <c r="AA6857">
        <v>44.234764993290597</v>
      </c>
      <c r="AB6857">
        <v>35</v>
      </c>
      <c r="AC6857">
        <v>0.74159815678662899</v>
      </c>
      <c r="AD6857">
        <v>14</v>
      </c>
      <c r="AE6857">
        <v>0.25602038400780402</v>
      </c>
      <c r="AF6857">
        <v>1</v>
      </c>
      <c r="AG6857">
        <v>2.3814592055663702E-3</v>
      </c>
      <c r="AH6857">
        <v>6.5356496991407304E-2</v>
      </c>
      <c r="AI6857">
        <v>6</v>
      </c>
      <c r="AJ6857" s="73">
        <v>43.796908069995901</v>
      </c>
      <c r="AK6857">
        <v>46</v>
      </c>
      <c r="AL6857">
        <v>0.98351517592269599</v>
      </c>
      <c r="AM6857">
        <v>0</v>
      </c>
      <c r="AN6857">
        <v>0</v>
      </c>
      <c r="AO6857">
        <v>0</v>
      </c>
      <c r="AP6857">
        <v>0</v>
      </c>
      <c r="AQ6857">
        <v>50</v>
      </c>
      <c r="AR6857">
        <v>1</v>
      </c>
      <c r="AS6857">
        <v>0</v>
      </c>
      <c r="AT6857">
        <v>0</v>
      </c>
      <c r="AU6857">
        <v>0</v>
      </c>
      <c r="AV6857">
        <v>0</v>
      </c>
      <c r="AW6857">
        <v>50</v>
      </c>
      <c r="AX6857">
        <v>0.999999999999999</v>
      </c>
      <c r="AY6857" s="73">
        <v>49.641661899696999</v>
      </c>
      <c r="AZ6857">
        <v>46</v>
      </c>
      <c r="BA6857">
        <v>0.98351517592269599</v>
      </c>
      <c r="BB6857">
        <v>50</v>
      </c>
      <c r="BC6857">
        <v>1</v>
      </c>
      <c r="BD6857">
        <v>0</v>
      </c>
      <c r="BE6857">
        <v>0</v>
      </c>
      <c r="BF6857">
        <v>46.569606180541903</v>
      </c>
      <c r="BG6857">
        <v>47.805455307614899</v>
      </c>
      <c r="BH6857">
        <v>49.641661899696999</v>
      </c>
      <c r="BI6857">
        <v>43.796908069995901</v>
      </c>
    </row>
    <row r="6858" spans="1:61" x14ac:dyDescent="0.25">
      <c r="A6858" s="10" t="str">
        <f>VLOOKUP(D6858,'Index-Relations'!E:F,2,FALSE)</f>
        <v>BM</v>
      </c>
      <c r="B6858" t="s">
        <v>3450</v>
      </c>
      <c r="C6858" s="53" t="s">
        <v>2763</v>
      </c>
      <c r="D6858" s="59" t="s">
        <v>3343</v>
      </c>
      <c r="E6858" s="59" t="s">
        <v>10274</v>
      </c>
      <c r="F6858" t="s">
        <v>2296</v>
      </c>
      <c r="G6858" t="s">
        <v>2289</v>
      </c>
      <c r="H6858" t="s">
        <v>2297</v>
      </c>
      <c r="I6858" s="52">
        <v>45566</v>
      </c>
      <c r="J6858" t="s">
        <v>2457</v>
      </c>
      <c r="K6858">
        <v>50</v>
      </c>
      <c r="L6858" s="73">
        <v>46.385699761422998</v>
      </c>
      <c r="M6858">
        <v>47</v>
      </c>
      <c r="N6858">
        <v>0.98625249069607102</v>
      </c>
      <c r="O6858" s="73">
        <v>47.6688114426059</v>
      </c>
      <c r="P6858">
        <v>47</v>
      </c>
      <c r="Q6858">
        <v>0.98625249069607102</v>
      </c>
      <c r="R6858">
        <v>46</v>
      </c>
      <c r="S6858">
        <v>0.98848203715929295</v>
      </c>
      <c r="T6858">
        <v>44.377330917048397</v>
      </c>
      <c r="U6858">
        <v>0.81192333681027395</v>
      </c>
      <c r="V6858">
        <v>36</v>
      </c>
      <c r="W6858">
        <v>5.2535172929538696E-3</v>
      </c>
      <c r="X6858">
        <v>2</v>
      </c>
      <c r="Y6858">
        <v>49</v>
      </c>
      <c r="Z6858">
        <v>0.99762439304827799</v>
      </c>
      <c r="AA6858">
        <v>42.137571603376799</v>
      </c>
      <c r="AB6858">
        <v>33</v>
      </c>
      <c r="AC6858">
        <v>0.73709126966416405</v>
      </c>
      <c r="AD6858">
        <v>16</v>
      </c>
      <c r="AE6858">
        <v>0.260533123384113</v>
      </c>
      <c r="AF6858">
        <v>1</v>
      </c>
      <c r="AG6858">
        <v>2.3756069517216699E-3</v>
      </c>
      <c r="AH6858">
        <v>7.6346945819315407E-2</v>
      </c>
      <c r="AI6858">
        <v>6</v>
      </c>
      <c r="AJ6858" s="73">
        <v>43.539134011976003</v>
      </c>
      <c r="AK6858">
        <v>47</v>
      </c>
      <c r="AL6858">
        <v>0.98625249069607102</v>
      </c>
      <c r="AM6858">
        <v>0</v>
      </c>
      <c r="AN6858">
        <v>0</v>
      </c>
      <c r="AO6858">
        <v>0</v>
      </c>
      <c r="AP6858">
        <v>0</v>
      </c>
      <c r="AQ6858">
        <v>50</v>
      </c>
      <c r="AR6858">
        <v>1</v>
      </c>
      <c r="AS6858">
        <v>0</v>
      </c>
      <c r="AT6858">
        <v>0</v>
      </c>
      <c r="AU6858">
        <v>0</v>
      </c>
      <c r="AV6858">
        <v>0</v>
      </c>
      <c r="AW6858">
        <v>50</v>
      </c>
      <c r="AX6858">
        <v>1</v>
      </c>
      <c r="AY6858" s="73">
        <v>49.536445019908001</v>
      </c>
      <c r="AZ6858">
        <v>47</v>
      </c>
      <c r="BA6858">
        <v>0.98625249069607102</v>
      </c>
      <c r="BB6858">
        <v>50</v>
      </c>
      <c r="BC6858">
        <v>1</v>
      </c>
      <c r="BD6858">
        <v>0</v>
      </c>
      <c r="BE6858">
        <v>0</v>
      </c>
      <c r="BF6858">
        <v>46.385699761422998</v>
      </c>
      <c r="BG6858">
        <v>47.6688114426059</v>
      </c>
      <c r="BH6858">
        <v>49.536445019908001</v>
      </c>
      <c r="BI6858">
        <v>43.539134011976003</v>
      </c>
    </row>
    <row r="6859" spans="1:61" x14ac:dyDescent="0.25">
      <c r="A6859" s="10" t="str">
        <f>VLOOKUP(D6859,'Index-Relations'!E:F,2,FALSE)</f>
        <v>BM</v>
      </c>
      <c r="B6859" t="s">
        <v>3450</v>
      </c>
      <c r="C6859" s="53" t="s">
        <v>2764</v>
      </c>
      <c r="D6859" s="59" t="s">
        <v>3343</v>
      </c>
      <c r="E6859" s="59" t="s">
        <v>10275</v>
      </c>
      <c r="F6859" t="s">
        <v>2296</v>
      </c>
      <c r="G6859" t="s">
        <v>2289</v>
      </c>
      <c r="H6859" t="s">
        <v>2297</v>
      </c>
      <c r="I6859" s="52">
        <v>45537</v>
      </c>
      <c r="J6859" t="s">
        <v>2457</v>
      </c>
      <c r="K6859">
        <v>50</v>
      </c>
      <c r="L6859" s="73">
        <v>46.869563871491998</v>
      </c>
      <c r="M6859">
        <v>47</v>
      </c>
      <c r="N6859">
        <v>0.98782490801376999</v>
      </c>
      <c r="O6859" s="73">
        <v>48.183820039849998</v>
      </c>
      <c r="P6859">
        <v>47</v>
      </c>
      <c r="Q6859">
        <v>0.98782490801376999</v>
      </c>
      <c r="R6859">
        <v>46</v>
      </c>
      <c r="S6859">
        <v>0.98904546768120905</v>
      </c>
      <c r="T6859">
        <v>44.073422902850098</v>
      </c>
      <c r="U6859">
        <v>0.81915549640198204</v>
      </c>
      <c r="V6859">
        <v>36</v>
      </c>
      <c r="W6859">
        <v>5.3672641735643799E-3</v>
      </c>
      <c r="X6859">
        <v>2</v>
      </c>
      <c r="Y6859">
        <v>49</v>
      </c>
      <c r="Z6859">
        <v>0.99780336843005701</v>
      </c>
      <c r="AA6859">
        <v>45.539288363386703</v>
      </c>
      <c r="AB6859">
        <v>35</v>
      </c>
      <c r="AC6859">
        <v>0.75665241373871195</v>
      </c>
      <c r="AD6859">
        <v>17</v>
      </c>
      <c r="AE6859">
        <v>0.249922744888745</v>
      </c>
      <c r="AF6859">
        <v>-2</v>
      </c>
      <c r="AG6859">
        <v>0</v>
      </c>
      <c r="AH6859">
        <v>7.7323929507807698E-2</v>
      </c>
      <c r="AI6859">
        <v>6</v>
      </c>
      <c r="AJ6859" s="73">
        <v>44.057701627214897</v>
      </c>
      <c r="AK6859">
        <v>47</v>
      </c>
      <c r="AL6859">
        <v>0.98782490801376999</v>
      </c>
      <c r="AM6859">
        <v>0</v>
      </c>
      <c r="AN6859">
        <v>0</v>
      </c>
      <c r="AO6859">
        <v>0</v>
      </c>
      <c r="AP6859">
        <v>0</v>
      </c>
      <c r="AQ6859">
        <v>50</v>
      </c>
      <c r="AR6859">
        <v>1</v>
      </c>
      <c r="AS6859">
        <v>0</v>
      </c>
      <c r="AT6859">
        <v>0</v>
      </c>
      <c r="AU6859">
        <v>0</v>
      </c>
      <c r="AV6859">
        <v>0</v>
      </c>
      <c r="AW6859">
        <v>50</v>
      </c>
      <c r="AX6859">
        <v>1</v>
      </c>
      <c r="AY6859" s="73">
        <v>49.9942522443</v>
      </c>
      <c r="AZ6859">
        <v>47</v>
      </c>
      <c r="BA6859">
        <v>0.98782490801376999</v>
      </c>
      <c r="BB6859">
        <v>50</v>
      </c>
      <c r="BC6859">
        <v>1</v>
      </c>
      <c r="BD6859">
        <v>0</v>
      </c>
      <c r="BE6859">
        <v>0</v>
      </c>
      <c r="BF6859">
        <v>46.869563871491998</v>
      </c>
      <c r="BG6859">
        <v>48.183820039849998</v>
      </c>
      <c r="BH6859">
        <v>49.9942522443</v>
      </c>
      <c r="BI6859">
        <v>44.057701627214897</v>
      </c>
    </row>
    <row r="6860" spans="1:61" x14ac:dyDescent="0.25">
      <c r="A6860" s="10" t="str">
        <f>VLOOKUP(D6860,'Index-Relations'!E:F,2,FALSE)</f>
        <v>BM</v>
      </c>
      <c r="B6860" t="s">
        <v>3450</v>
      </c>
      <c r="C6860" s="53" t="s">
        <v>3350</v>
      </c>
      <c r="D6860" s="59" t="s">
        <v>3343</v>
      </c>
      <c r="E6860" s="59" t="s">
        <v>10276</v>
      </c>
      <c r="F6860" t="s">
        <v>2296</v>
      </c>
      <c r="G6860" t="s">
        <v>2289</v>
      </c>
      <c r="H6860" t="s">
        <v>2297</v>
      </c>
      <c r="I6860" s="52">
        <v>45505</v>
      </c>
      <c r="J6860" t="s">
        <v>2457</v>
      </c>
      <c r="K6860">
        <v>50</v>
      </c>
      <c r="L6860" s="73">
        <v>46.435638024112997</v>
      </c>
      <c r="M6860">
        <v>47</v>
      </c>
      <c r="N6860">
        <v>0.98735825506820896</v>
      </c>
      <c r="O6860" s="73">
        <v>47.444835658082901</v>
      </c>
      <c r="P6860">
        <v>47</v>
      </c>
      <c r="Q6860">
        <v>0.98735825506820896</v>
      </c>
      <c r="R6860">
        <v>46</v>
      </c>
      <c r="S6860">
        <v>0.98876994595962997</v>
      </c>
      <c r="T6860">
        <v>44.373810303758503</v>
      </c>
      <c r="U6860">
        <v>0.81485281430665402</v>
      </c>
      <c r="V6860">
        <v>36</v>
      </c>
      <c r="W6860">
        <v>4.8858996321263096E-3</v>
      </c>
      <c r="X6860">
        <v>2</v>
      </c>
      <c r="Y6860">
        <v>49</v>
      </c>
      <c r="Z6860">
        <v>0.99764021867458996</v>
      </c>
      <c r="AA6860">
        <v>41.129483814394</v>
      </c>
      <c r="AB6860">
        <v>33</v>
      </c>
      <c r="AC6860">
        <v>0.74465016663018302</v>
      </c>
      <c r="AD6860">
        <v>16</v>
      </c>
      <c r="AE6860">
        <v>0.252990052044407</v>
      </c>
      <c r="AF6860">
        <v>1</v>
      </c>
      <c r="AG6860">
        <v>2.35978132540887E-3</v>
      </c>
      <c r="AH6860">
        <v>8.43507514258693E-2</v>
      </c>
      <c r="AI6860">
        <v>6</v>
      </c>
      <c r="AJ6860" s="73">
        <v>43.640989643730997</v>
      </c>
      <c r="AK6860">
        <v>47</v>
      </c>
      <c r="AL6860">
        <v>0.98735825506820896</v>
      </c>
      <c r="AM6860">
        <v>0</v>
      </c>
      <c r="AN6860">
        <v>0</v>
      </c>
      <c r="AO6860">
        <v>0</v>
      </c>
      <c r="AP6860">
        <v>0</v>
      </c>
      <c r="AQ6860">
        <v>50</v>
      </c>
      <c r="AR6860">
        <v>0.999999999999999</v>
      </c>
      <c r="AS6860">
        <v>0</v>
      </c>
      <c r="AT6860">
        <v>0</v>
      </c>
      <c r="AU6860">
        <v>0</v>
      </c>
      <c r="AV6860">
        <v>0</v>
      </c>
      <c r="AW6860">
        <v>50</v>
      </c>
      <c r="AX6860">
        <v>1</v>
      </c>
      <c r="AY6860" s="73">
        <v>49.592716597320901</v>
      </c>
      <c r="AZ6860">
        <v>47</v>
      </c>
      <c r="BA6860">
        <v>0.98735825506820896</v>
      </c>
      <c r="BB6860">
        <v>49</v>
      </c>
      <c r="BC6860">
        <v>0.99304596023879099</v>
      </c>
      <c r="BD6860">
        <v>1</v>
      </c>
      <c r="BE6860">
        <v>6.9540397612086399E-3</v>
      </c>
      <c r="BF6860">
        <v>46.435638024112997</v>
      </c>
      <c r="BG6860">
        <v>47.444835658082901</v>
      </c>
      <c r="BH6860">
        <v>49.592716597320901</v>
      </c>
      <c r="BI6860">
        <v>43.640989643730997</v>
      </c>
    </row>
    <row r="6861" spans="1:61" x14ac:dyDescent="0.25">
      <c r="A6861" s="10" t="str">
        <f>VLOOKUP(D6861,'Index-Relations'!E:F,2,FALSE)</f>
        <v>BM</v>
      </c>
      <c r="B6861" t="s">
        <v>3450</v>
      </c>
      <c r="C6861" s="53" t="s">
        <v>2765</v>
      </c>
      <c r="D6861" s="59" t="s">
        <v>3343</v>
      </c>
      <c r="E6861" s="59" t="s">
        <v>10277</v>
      </c>
      <c r="F6861" t="s">
        <v>2296</v>
      </c>
      <c r="G6861" t="s">
        <v>2289</v>
      </c>
      <c r="H6861" t="s">
        <v>2297</v>
      </c>
      <c r="I6861" s="52">
        <v>45474</v>
      </c>
      <c r="J6861" t="s">
        <v>2457</v>
      </c>
      <c r="K6861">
        <v>50</v>
      </c>
      <c r="L6861" s="73">
        <v>46.797200833853999</v>
      </c>
      <c r="M6861">
        <v>47</v>
      </c>
      <c r="N6861">
        <v>0.98726476033810895</v>
      </c>
      <c r="O6861" s="73">
        <v>47.680099331564897</v>
      </c>
      <c r="P6861">
        <v>47</v>
      </c>
      <c r="Q6861">
        <v>0.98726476033810895</v>
      </c>
      <c r="R6861">
        <v>46</v>
      </c>
      <c r="S6861">
        <v>0.98887490847650406</v>
      </c>
      <c r="T6861">
        <v>44.5840820294991</v>
      </c>
      <c r="U6861">
        <v>0.81568953607454597</v>
      </c>
      <c r="V6861">
        <v>35</v>
      </c>
      <c r="W6861">
        <v>5.6752208824762604E-3</v>
      </c>
      <c r="X6861">
        <v>2</v>
      </c>
      <c r="Y6861">
        <v>48</v>
      </c>
      <c r="Z6861">
        <v>0.99394766381570898</v>
      </c>
      <c r="AA6861">
        <v>40.4190810784958</v>
      </c>
      <c r="AB6861">
        <v>34</v>
      </c>
      <c r="AC6861">
        <v>0.75456461039447098</v>
      </c>
      <c r="AD6861">
        <v>14</v>
      </c>
      <c r="AE6861">
        <v>0.239383053421237</v>
      </c>
      <c r="AF6861">
        <v>2</v>
      </c>
      <c r="AG6861">
        <v>6.0523361842909299E-3</v>
      </c>
      <c r="AH6861">
        <v>8.9016366144708606E-2</v>
      </c>
      <c r="AI6861">
        <v>6</v>
      </c>
      <c r="AJ6861" s="73">
        <v>44.147803895785998</v>
      </c>
      <c r="AK6861">
        <v>47</v>
      </c>
      <c r="AL6861">
        <v>0.98726476033810895</v>
      </c>
      <c r="AM6861">
        <v>0</v>
      </c>
      <c r="AN6861">
        <v>0</v>
      </c>
      <c r="AO6861">
        <v>0</v>
      </c>
      <c r="AP6861">
        <v>0</v>
      </c>
      <c r="AQ6861">
        <v>50</v>
      </c>
      <c r="AR6861">
        <v>0.999999999999999</v>
      </c>
      <c r="AS6861">
        <v>0</v>
      </c>
      <c r="AT6861">
        <v>0</v>
      </c>
      <c r="AU6861">
        <v>0</v>
      </c>
      <c r="AV6861">
        <v>0</v>
      </c>
      <c r="AW6861">
        <v>50</v>
      </c>
      <c r="AX6861">
        <v>1</v>
      </c>
      <c r="AY6861" s="73">
        <v>49.739319383667997</v>
      </c>
      <c r="AZ6861">
        <v>47</v>
      </c>
      <c r="BA6861">
        <v>0.98726476033810895</v>
      </c>
      <c r="BB6861">
        <v>49</v>
      </c>
      <c r="BC6861">
        <v>0.99334360175179504</v>
      </c>
      <c r="BD6861">
        <v>1</v>
      </c>
      <c r="BE6861">
        <v>6.6563982482045897E-3</v>
      </c>
      <c r="BF6861">
        <v>46.797200833853999</v>
      </c>
      <c r="BG6861">
        <v>47.680099331564897</v>
      </c>
      <c r="BH6861">
        <v>49.739319383667997</v>
      </c>
      <c r="BI6861">
        <v>44.147803895785998</v>
      </c>
    </row>
    <row r="6862" spans="1:61" x14ac:dyDescent="0.25">
      <c r="A6862" s="10" t="str">
        <f>VLOOKUP(D6862,'Index-Relations'!E:F,2,FALSE)</f>
        <v>BM</v>
      </c>
      <c r="B6862" t="s">
        <v>3450</v>
      </c>
      <c r="C6862" s="53" t="s">
        <v>2766</v>
      </c>
      <c r="D6862" s="59" t="s">
        <v>3343</v>
      </c>
      <c r="E6862" s="59" t="s">
        <v>10278</v>
      </c>
      <c r="F6862" t="s">
        <v>2296</v>
      </c>
      <c r="G6862" t="s">
        <v>2289</v>
      </c>
      <c r="H6862" t="s">
        <v>2297</v>
      </c>
      <c r="I6862" s="52">
        <v>45447</v>
      </c>
      <c r="J6862" t="s">
        <v>2457</v>
      </c>
      <c r="K6862">
        <v>50</v>
      </c>
      <c r="L6862" s="73">
        <v>47.215462874577</v>
      </c>
      <c r="M6862">
        <v>47</v>
      </c>
      <c r="N6862">
        <v>0.98780331031045598</v>
      </c>
      <c r="O6862" s="73">
        <v>48.029595926694</v>
      </c>
      <c r="P6862">
        <v>47</v>
      </c>
      <c r="Q6862">
        <v>0.98780331031045598</v>
      </c>
      <c r="R6862">
        <v>46</v>
      </c>
      <c r="S6862">
        <v>0.98851884578669602</v>
      </c>
      <c r="T6862">
        <v>44.314170268897499</v>
      </c>
      <c r="U6862">
        <v>0.81803851109745795</v>
      </c>
      <c r="V6862">
        <v>34</v>
      </c>
      <c r="W6862">
        <v>5.5572738243787403E-3</v>
      </c>
      <c r="X6862">
        <v>2</v>
      </c>
      <c r="Y6862">
        <v>48</v>
      </c>
      <c r="Z6862">
        <v>0.99348407272246797</v>
      </c>
      <c r="AA6862">
        <v>39.108392639616397</v>
      </c>
      <c r="AB6862">
        <v>33</v>
      </c>
      <c r="AC6862">
        <v>0.754320388131133</v>
      </c>
      <c r="AD6862">
        <v>15</v>
      </c>
      <c r="AE6862">
        <v>0.239163684591334</v>
      </c>
      <c r="AF6862">
        <v>2</v>
      </c>
      <c r="AG6862">
        <v>6.5159272775314097E-3</v>
      </c>
      <c r="AH6862">
        <v>8.9829294867432505E-2</v>
      </c>
      <c r="AI6862">
        <v>6</v>
      </c>
      <c r="AJ6862" s="73">
        <v>44.606879542406901</v>
      </c>
      <c r="AK6862">
        <v>47</v>
      </c>
      <c r="AL6862">
        <v>0.98780331031045598</v>
      </c>
      <c r="AM6862">
        <v>0</v>
      </c>
      <c r="AN6862">
        <v>0</v>
      </c>
      <c r="AO6862">
        <v>0</v>
      </c>
      <c r="AP6862">
        <v>0</v>
      </c>
      <c r="AQ6862">
        <v>50</v>
      </c>
      <c r="AR6862">
        <v>1</v>
      </c>
      <c r="AS6862">
        <v>0</v>
      </c>
      <c r="AT6862">
        <v>0</v>
      </c>
      <c r="AU6862">
        <v>0</v>
      </c>
      <c r="AV6862">
        <v>0</v>
      </c>
      <c r="AW6862">
        <v>50</v>
      </c>
      <c r="AX6862">
        <v>0.999999999999999</v>
      </c>
      <c r="AY6862" s="73">
        <v>50.108700405488001</v>
      </c>
      <c r="AZ6862">
        <v>47</v>
      </c>
      <c r="BA6862">
        <v>0.98780331031045598</v>
      </c>
      <c r="BB6862">
        <v>49</v>
      </c>
      <c r="BC6862">
        <v>0.99348008697447898</v>
      </c>
      <c r="BD6862">
        <v>1</v>
      </c>
      <c r="BE6862">
        <v>6.5199130255206199E-3</v>
      </c>
      <c r="BF6862">
        <v>47.215462874577</v>
      </c>
      <c r="BG6862">
        <v>48.029595926694</v>
      </c>
      <c r="BH6862">
        <v>50.108700405488001</v>
      </c>
      <c r="BI6862">
        <v>44.606879542406901</v>
      </c>
    </row>
    <row r="6863" spans="1:61" x14ac:dyDescent="0.25">
      <c r="A6863" s="10" t="str">
        <f>VLOOKUP(D6863,'Index-Relations'!E:F,2,FALSE)</f>
        <v>BM</v>
      </c>
      <c r="B6863" t="s">
        <v>3450</v>
      </c>
      <c r="C6863" s="53" t="s">
        <v>2767</v>
      </c>
      <c r="D6863" s="59" t="s">
        <v>3343</v>
      </c>
      <c r="E6863" s="59" t="s">
        <v>10279</v>
      </c>
      <c r="F6863" t="s">
        <v>2296</v>
      </c>
      <c r="G6863" t="s">
        <v>2289</v>
      </c>
      <c r="H6863" t="s">
        <v>2297</v>
      </c>
      <c r="I6863" s="52">
        <v>45413</v>
      </c>
      <c r="J6863" t="s">
        <v>2457</v>
      </c>
      <c r="K6863">
        <v>50</v>
      </c>
      <c r="L6863" s="73">
        <v>46.630997433036001</v>
      </c>
      <c r="M6863">
        <v>47</v>
      </c>
      <c r="N6863">
        <v>0.98863709960710799</v>
      </c>
      <c r="O6863" s="73">
        <v>47.090261099305899</v>
      </c>
      <c r="P6863">
        <v>47</v>
      </c>
      <c r="Q6863">
        <v>0.98863709960710799</v>
      </c>
      <c r="R6863">
        <v>46</v>
      </c>
      <c r="S6863">
        <v>0.98747214766644498</v>
      </c>
      <c r="T6863">
        <v>44.177533820192103</v>
      </c>
      <c r="U6863">
        <v>0.82155888625296503</v>
      </c>
      <c r="V6863">
        <v>33</v>
      </c>
      <c r="W6863">
        <v>5.5701641328853102E-3</v>
      </c>
      <c r="X6863">
        <v>2</v>
      </c>
      <c r="Y6863">
        <v>48</v>
      </c>
      <c r="Z6863">
        <v>0.99311465709801805</v>
      </c>
      <c r="AA6863">
        <v>41.043931405619503</v>
      </c>
      <c r="AB6863">
        <v>33</v>
      </c>
      <c r="AC6863">
        <v>0.75557429799176901</v>
      </c>
      <c r="AD6863">
        <v>15</v>
      </c>
      <c r="AE6863">
        <v>0.23754035910624799</v>
      </c>
      <c r="AF6863">
        <v>2</v>
      </c>
      <c r="AG6863">
        <v>6.8853429019816699E-3</v>
      </c>
      <c r="AH6863">
        <v>8.7066675048786499E-2</v>
      </c>
      <c r="AI6863">
        <v>6</v>
      </c>
      <c r="AJ6863" s="73">
        <v>44.133714674114998</v>
      </c>
      <c r="AK6863">
        <v>47</v>
      </c>
      <c r="AL6863">
        <v>0.98863709960710799</v>
      </c>
      <c r="AM6863">
        <v>0</v>
      </c>
      <c r="AN6863">
        <v>0</v>
      </c>
      <c r="AO6863">
        <v>0</v>
      </c>
      <c r="AP6863">
        <v>0</v>
      </c>
      <c r="AQ6863">
        <v>50</v>
      </c>
      <c r="AR6863">
        <v>0.999999999999999</v>
      </c>
      <c r="AS6863">
        <v>0</v>
      </c>
      <c r="AT6863">
        <v>0</v>
      </c>
      <c r="AU6863">
        <v>0</v>
      </c>
      <c r="AV6863">
        <v>0</v>
      </c>
      <c r="AW6863">
        <v>50</v>
      </c>
      <c r="AX6863">
        <v>1</v>
      </c>
      <c r="AY6863" s="73">
        <v>49.839364260163897</v>
      </c>
      <c r="AZ6863">
        <v>47</v>
      </c>
      <c r="BA6863">
        <v>0.98863709960710799</v>
      </c>
      <c r="BB6863">
        <v>49</v>
      </c>
      <c r="BC6863">
        <v>0.99356182091725098</v>
      </c>
      <c r="BD6863">
        <v>1</v>
      </c>
      <c r="BE6863">
        <v>6.4381790827485299E-3</v>
      </c>
      <c r="BF6863">
        <v>46.630997433036001</v>
      </c>
      <c r="BG6863">
        <v>47.090261099305899</v>
      </c>
      <c r="BH6863">
        <v>49.839364260163897</v>
      </c>
      <c r="BI6863">
        <v>44.133714674114998</v>
      </c>
    </row>
    <row r="6864" spans="1:61" x14ac:dyDescent="0.25">
      <c r="A6864" s="10" t="str">
        <f>VLOOKUP(D6864,'Index-Relations'!E:F,2,FALSE)</f>
        <v>BM</v>
      </c>
      <c r="B6864" t="s">
        <v>3450</v>
      </c>
      <c r="C6864" s="53" t="s">
        <v>2768</v>
      </c>
      <c r="D6864" s="59" t="s">
        <v>3343</v>
      </c>
      <c r="E6864" s="59" t="s">
        <v>10280</v>
      </c>
      <c r="F6864" t="s">
        <v>2296</v>
      </c>
      <c r="G6864" t="s">
        <v>2289</v>
      </c>
      <c r="H6864" t="s">
        <v>2297</v>
      </c>
      <c r="I6864" s="52">
        <v>45384</v>
      </c>
      <c r="J6864" t="s">
        <v>2457</v>
      </c>
      <c r="K6864">
        <v>50</v>
      </c>
      <c r="L6864">
        <v>44.909604053084102</v>
      </c>
      <c r="M6864">
        <v>47</v>
      </c>
      <c r="N6864">
        <v>0.98792783744735502</v>
      </c>
      <c r="O6864">
        <v>46.678537960643098</v>
      </c>
      <c r="P6864">
        <v>47</v>
      </c>
      <c r="Q6864">
        <v>0.98792783744735502</v>
      </c>
      <c r="R6864">
        <v>46</v>
      </c>
      <c r="S6864">
        <v>0.98668492200053504</v>
      </c>
      <c r="T6864">
        <v>44.245805440491402</v>
      </c>
      <c r="U6864">
        <v>0.84725434969142499</v>
      </c>
      <c r="V6864">
        <v>33</v>
      </c>
      <c r="W6864">
        <v>0</v>
      </c>
      <c r="X6864">
        <v>2</v>
      </c>
      <c r="Y6864">
        <v>48</v>
      </c>
      <c r="Z6864">
        <v>0.99257034846252101</v>
      </c>
      <c r="AA6864">
        <v>26.812128548873801</v>
      </c>
      <c r="AB6864">
        <v>33</v>
      </c>
      <c r="AC6864">
        <v>0.75588346379051896</v>
      </c>
      <c r="AD6864">
        <v>15</v>
      </c>
      <c r="AE6864">
        <v>0.236686884672001</v>
      </c>
      <c r="AF6864">
        <v>2</v>
      </c>
      <c r="AG6864">
        <v>7.4296515374787297E-3</v>
      </c>
      <c r="AH6864">
        <v>9.8917654256114707E-2</v>
      </c>
      <c r="AI6864">
        <v>6</v>
      </c>
      <c r="AJ6864">
        <v>40.407548873704599</v>
      </c>
      <c r="AK6864">
        <v>47</v>
      </c>
      <c r="AL6864">
        <v>0.98792783744735502</v>
      </c>
      <c r="AM6864">
        <v>0</v>
      </c>
      <c r="AN6864">
        <v>0</v>
      </c>
      <c r="AO6864">
        <v>0</v>
      </c>
      <c r="AP6864">
        <v>0</v>
      </c>
      <c r="AQ6864">
        <v>50</v>
      </c>
      <c r="AR6864">
        <v>0.999999999999999</v>
      </c>
      <c r="AS6864">
        <v>0</v>
      </c>
      <c r="AT6864">
        <v>0</v>
      </c>
      <c r="AU6864">
        <v>0</v>
      </c>
      <c r="AV6864">
        <v>0</v>
      </c>
      <c r="AW6864">
        <v>50</v>
      </c>
      <c r="AX6864">
        <v>0.999999999999999</v>
      </c>
      <c r="AY6864">
        <v>49.1592383591966</v>
      </c>
      <c r="AZ6864">
        <v>47</v>
      </c>
      <c r="BA6864">
        <v>0.98792783744735502</v>
      </c>
      <c r="BB6864">
        <v>49</v>
      </c>
      <c r="BC6864">
        <v>0.99360240775427999</v>
      </c>
      <c r="BD6864">
        <v>1</v>
      </c>
      <c r="BE6864">
        <v>6.3975922457194696E-3</v>
      </c>
      <c r="BF6864">
        <v>45.945145970972</v>
      </c>
      <c r="BG6864">
        <v>46.289727418496902</v>
      </c>
      <c r="BH6864">
        <v>49.155161449471002</v>
      </c>
      <c r="BI6864">
        <v>43.587223201910902</v>
      </c>
    </row>
    <row r="6865" spans="1:61" x14ac:dyDescent="0.25">
      <c r="A6865" s="10" t="str">
        <f>VLOOKUP(D6865,'Index-Relations'!E:F,2,FALSE)</f>
        <v>BM</v>
      </c>
      <c r="B6865" t="s">
        <v>3450</v>
      </c>
      <c r="C6865" s="53" t="s">
        <v>2769</v>
      </c>
      <c r="D6865" s="59" t="s">
        <v>3343</v>
      </c>
      <c r="E6865" s="59" t="s">
        <v>10281</v>
      </c>
      <c r="F6865" t="s">
        <v>2296</v>
      </c>
      <c r="G6865" t="s">
        <v>2289</v>
      </c>
      <c r="H6865" t="s">
        <v>2297</v>
      </c>
      <c r="I6865" s="52">
        <v>45352</v>
      </c>
      <c r="J6865" t="s">
        <v>2457</v>
      </c>
      <c r="K6865">
        <v>50</v>
      </c>
      <c r="L6865">
        <v>46.778338663331297</v>
      </c>
      <c r="M6865">
        <v>46</v>
      </c>
      <c r="N6865">
        <v>0.98422754374090105</v>
      </c>
      <c r="O6865">
        <v>48.459110812782697</v>
      </c>
      <c r="P6865">
        <v>46</v>
      </c>
      <c r="Q6865">
        <v>0.98422754374090105</v>
      </c>
      <c r="R6865">
        <v>46</v>
      </c>
      <c r="S6865">
        <v>0.98700589084454504</v>
      </c>
      <c r="T6865">
        <v>44.044871312347603</v>
      </c>
      <c r="U6865">
        <v>0.814856500536009</v>
      </c>
      <c r="V6865">
        <v>33</v>
      </c>
      <c r="W6865">
        <v>5.7057898658943104E-3</v>
      </c>
      <c r="X6865">
        <v>1</v>
      </c>
      <c r="Y6865">
        <v>48</v>
      </c>
      <c r="Z6865">
        <v>0.99288372395258395</v>
      </c>
      <c r="AA6865">
        <v>41.228988165680299</v>
      </c>
      <c r="AB6865">
        <v>33</v>
      </c>
      <c r="AC6865">
        <v>0.75828050897500598</v>
      </c>
      <c r="AD6865">
        <v>15</v>
      </c>
      <c r="AE6865">
        <v>0.234603214977577</v>
      </c>
      <c r="AF6865">
        <v>2</v>
      </c>
      <c r="AG6865">
        <v>7.1162760474159899E-3</v>
      </c>
      <c r="AH6865">
        <v>8.0171396818484203E-2</v>
      </c>
      <c r="AI6865">
        <v>5</v>
      </c>
      <c r="AJ6865">
        <v>41.621758334973997</v>
      </c>
      <c r="AK6865">
        <v>46</v>
      </c>
      <c r="AL6865">
        <v>0.98422754374090105</v>
      </c>
      <c r="AM6865">
        <v>0</v>
      </c>
      <c r="AN6865">
        <v>0</v>
      </c>
      <c r="AO6865">
        <v>0</v>
      </c>
      <c r="AP6865">
        <v>0</v>
      </c>
      <c r="AQ6865">
        <v>50</v>
      </c>
      <c r="AR6865">
        <v>1</v>
      </c>
      <c r="AS6865">
        <v>0</v>
      </c>
      <c r="AT6865">
        <v>0</v>
      </c>
      <c r="AU6865">
        <v>0</v>
      </c>
      <c r="AV6865">
        <v>0</v>
      </c>
      <c r="AW6865">
        <v>50</v>
      </c>
      <c r="AX6865">
        <v>0.999999999999999</v>
      </c>
      <c r="AY6865">
        <v>50.930212610744199</v>
      </c>
      <c r="AZ6865">
        <v>46</v>
      </c>
      <c r="BA6865">
        <v>0.98422754374090105</v>
      </c>
      <c r="BB6865">
        <v>49</v>
      </c>
      <c r="BC6865">
        <v>0.99355720437361805</v>
      </c>
      <c r="BD6865">
        <v>1</v>
      </c>
      <c r="BE6865">
        <v>6.4427956263814097E-3</v>
      </c>
      <c r="BF6865">
        <v>47.344856605277002</v>
      </c>
      <c r="BG6865">
        <v>47.515169891248</v>
      </c>
      <c r="BH6865">
        <v>50.737868745327901</v>
      </c>
      <c r="BI6865">
        <v>44.362599431997999</v>
      </c>
    </row>
    <row r="6866" spans="1:61" x14ac:dyDescent="0.25">
      <c r="A6866" s="10" t="str">
        <f>VLOOKUP(D6866,'Index-Relations'!E:F,2,FALSE)</f>
        <v>BM</v>
      </c>
      <c r="B6866" t="s">
        <v>3450</v>
      </c>
      <c r="C6866" s="53" t="s">
        <v>2770</v>
      </c>
      <c r="D6866" s="59" t="s">
        <v>3343</v>
      </c>
      <c r="E6866" s="59" t="s">
        <v>10282</v>
      </c>
      <c r="F6866" t="s">
        <v>2296</v>
      </c>
      <c r="G6866" t="s">
        <v>2289</v>
      </c>
      <c r="H6866" t="s">
        <v>2297</v>
      </c>
      <c r="I6866" s="52">
        <v>45323</v>
      </c>
      <c r="J6866" t="s">
        <v>2457</v>
      </c>
      <c r="K6866">
        <v>50</v>
      </c>
      <c r="L6866">
        <v>46.765808991470301</v>
      </c>
      <c r="M6866">
        <v>46</v>
      </c>
      <c r="N6866">
        <v>0.98579211863232297</v>
      </c>
      <c r="O6866">
        <v>47.8677821624741</v>
      </c>
      <c r="P6866">
        <v>46</v>
      </c>
      <c r="Q6866">
        <v>0.98579211863232297</v>
      </c>
      <c r="R6866">
        <v>46</v>
      </c>
      <c r="S6866">
        <v>0.98735638689673699</v>
      </c>
      <c r="T6866">
        <v>44.034758981472997</v>
      </c>
      <c r="U6866">
        <v>0.80910184616575198</v>
      </c>
      <c r="V6866">
        <v>33</v>
      </c>
      <c r="W6866">
        <v>5.8854584010138303E-3</v>
      </c>
      <c r="X6866">
        <v>1</v>
      </c>
      <c r="Y6866">
        <v>48</v>
      </c>
      <c r="Z6866">
        <v>0.99316489884214998</v>
      </c>
      <c r="AA6866">
        <v>41.012628301972399</v>
      </c>
      <c r="AB6866">
        <v>33</v>
      </c>
      <c r="AC6866">
        <v>0.76382557206577595</v>
      </c>
      <c r="AD6866">
        <v>15</v>
      </c>
      <c r="AE6866">
        <v>0.229339326776374</v>
      </c>
      <c r="AF6866">
        <v>2</v>
      </c>
      <c r="AG6866">
        <v>6.8351011578496297E-3</v>
      </c>
      <c r="AH6866">
        <v>8.1993866006660698E-2</v>
      </c>
      <c r="AI6866">
        <v>5</v>
      </c>
      <c r="AJ6866">
        <v>41.441544103856998</v>
      </c>
      <c r="AK6866">
        <v>46</v>
      </c>
      <c r="AL6866">
        <v>0.98579211863232297</v>
      </c>
      <c r="AM6866">
        <v>0</v>
      </c>
      <c r="AN6866">
        <v>0</v>
      </c>
      <c r="AO6866">
        <v>0</v>
      </c>
      <c r="AP6866">
        <v>0</v>
      </c>
      <c r="AQ6866">
        <v>50</v>
      </c>
      <c r="AR6866">
        <v>1</v>
      </c>
      <c r="AS6866">
        <v>0</v>
      </c>
      <c r="AT6866">
        <v>0</v>
      </c>
      <c r="AU6866">
        <v>0</v>
      </c>
      <c r="AV6866">
        <v>0</v>
      </c>
      <c r="AW6866">
        <v>50</v>
      </c>
      <c r="AX6866">
        <v>1</v>
      </c>
      <c r="AY6866">
        <v>51.431183548446398</v>
      </c>
      <c r="AZ6866">
        <v>46</v>
      </c>
      <c r="BA6866">
        <v>0.98579211863232297</v>
      </c>
      <c r="BB6866">
        <v>49</v>
      </c>
      <c r="BC6866">
        <v>0.99411893369258197</v>
      </c>
      <c r="BD6866">
        <v>1</v>
      </c>
      <c r="BE6866">
        <v>5.8810663074178298E-3</v>
      </c>
      <c r="BF6866">
        <v>47.2498658390275</v>
      </c>
      <c r="BG6866">
        <v>46.928396771194002</v>
      </c>
      <c r="BH6866">
        <v>51.213658568080703</v>
      </c>
      <c r="BI6866">
        <v>44.216458516533699</v>
      </c>
    </row>
    <row r="6867" spans="1:61" x14ac:dyDescent="0.25">
      <c r="A6867" s="10" t="str">
        <f>VLOOKUP(D6867,'Index-Relations'!E:F,2,FALSE)</f>
        <v>ESG</v>
      </c>
      <c r="B6867" t="s">
        <v>3450</v>
      </c>
      <c r="C6867" s="53" t="s">
        <v>2760</v>
      </c>
      <c r="D6867" s="59" t="s">
        <v>3344</v>
      </c>
      <c r="E6867" s="59" t="s">
        <v>10283</v>
      </c>
      <c r="F6867" t="s">
        <v>2300</v>
      </c>
      <c r="G6867" t="s">
        <v>2299</v>
      </c>
      <c r="H6867" t="s">
        <v>2301</v>
      </c>
      <c r="I6867" s="52">
        <v>45660</v>
      </c>
      <c r="J6867" t="s">
        <v>2457</v>
      </c>
      <c r="K6867">
        <v>49</v>
      </c>
      <c r="L6867" s="73">
        <v>41.242537327961003</v>
      </c>
      <c r="M6867">
        <v>46</v>
      </c>
      <c r="N6867">
        <v>0.97957191147372902</v>
      </c>
      <c r="O6867" s="73">
        <v>42.444230214359003</v>
      </c>
      <c r="P6867">
        <v>46</v>
      </c>
      <c r="Q6867">
        <v>0.97957191147372902</v>
      </c>
      <c r="R6867">
        <v>45</v>
      </c>
      <c r="S6867">
        <v>0.98221180089628901</v>
      </c>
      <c r="T6867">
        <v>43.591050277439997</v>
      </c>
      <c r="U6867">
        <v>0.80419814804122103</v>
      </c>
      <c r="V6867">
        <v>37</v>
      </c>
      <c r="W6867">
        <v>1.92076604148569E-2</v>
      </c>
      <c r="X6867">
        <v>3</v>
      </c>
      <c r="Y6867">
        <v>49</v>
      </c>
      <c r="Z6867">
        <v>1</v>
      </c>
      <c r="AA6867">
        <v>40.467637801605797</v>
      </c>
      <c r="AB6867">
        <v>33</v>
      </c>
      <c r="AC6867">
        <v>0.680796009127838</v>
      </c>
      <c r="AD6867">
        <v>16</v>
      </c>
      <c r="AE6867">
        <v>0.319203990872161</v>
      </c>
      <c r="AF6867">
        <v>0</v>
      </c>
      <c r="AG6867">
        <v>0</v>
      </c>
      <c r="AH6867">
        <v>5.1572509576826603E-2</v>
      </c>
      <c r="AI6867">
        <v>6</v>
      </c>
      <c r="AJ6867" s="73">
        <v>38.887095683821997</v>
      </c>
      <c r="AK6867">
        <v>46</v>
      </c>
      <c r="AL6867">
        <v>0.97957191147372902</v>
      </c>
      <c r="AM6867">
        <v>0</v>
      </c>
      <c r="AN6867">
        <v>0</v>
      </c>
      <c r="AO6867">
        <v>0</v>
      </c>
      <c r="AP6867">
        <v>0</v>
      </c>
      <c r="AQ6867">
        <v>49</v>
      </c>
      <c r="AR6867">
        <v>1</v>
      </c>
      <c r="AS6867">
        <v>0</v>
      </c>
      <c r="AT6867">
        <v>0</v>
      </c>
      <c r="AU6867">
        <v>0</v>
      </c>
      <c r="AV6867">
        <v>0</v>
      </c>
      <c r="AW6867">
        <v>49</v>
      </c>
      <c r="AX6867">
        <v>1</v>
      </c>
      <c r="AY6867" s="73">
        <v>44.632178410156001</v>
      </c>
      <c r="AZ6867">
        <v>46</v>
      </c>
      <c r="BA6867">
        <v>0.97957191147372902</v>
      </c>
      <c r="BB6867">
        <v>49</v>
      </c>
      <c r="BC6867">
        <v>1</v>
      </c>
      <c r="BD6867">
        <v>0</v>
      </c>
      <c r="BE6867">
        <v>0</v>
      </c>
      <c r="BF6867">
        <v>41.242537327961003</v>
      </c>
      <c r="BG6867">
        <v>42.444230214359003</v>
      </c>
      <c r="BH6867">
        <v>44.632178410156001</v>
      </c>
      <c r="BI6867">
        <v>38.887095683821997</v>
      </c>
    </row>
    <row r="6868" spans="1:61" x14ac:dyDescent="0.25">
      <c r="A6868" s="10" t="str">
        <f>VLOOKUP(D6868,'Index-Relations'!E:F,2,FALSE)</f>
        <v>ESG</v>
      </c>
      <c r="B6868" t="s">
        <v>3450</v>
      </c>
      <c r="C6868" s="53" t="s">
        <v>2761</v>
      </c>
      <c r="D6868" s="59" t="s">
        <v>3344</v>
      </c>
      <c r="E6868" s="59" t="s">
        <v>10284</v>
      </c>
      <c r="F6868" t="s">
        <v>2300</v>
      </c>
      <c r="G6868" t="s">
        <v>2299</v>
      </c>
      <c r="H6868" t="s">
        <v>2301</v>
      </c>
      <c r="I6868" s="52">
        <v>45628</v>
      </c>
      <c r="J6868" t="s">
        <v>2457</v>
      </c>
      <c r="K6868">
        <v>49</v>
      </c>
      <c r="L6868" s="73">
        <v>41.379338241272002</v>
      </c>
      <c r="M6868">
        <v>46</v>
      </c>
      <c r="N6868">
        <v>0.97854307374084903</v>
      </c>
      <c r="O6868" s="73">
        <v>42.748977215570001</v>
      </c>
      <c r="P6868">
        <v>46</v>
      </c>
      <c r="Q6868">
        <v>0.97854307374084903</v>
      </c>
      <c r="R6868">
        <v>45</v>
      </c>
      <c r="S6868">
        <v>0.98248149929848305</v>
      </c>
      <c r="T6868">
        <v>43.670409433674898</v>
      </c>
      <c r="U6868">
        <v>0.79913143277375698</v>
      </c>
      <c r="V6868">
        <v>37</v>
      </c>
      <c r="W6868">
        <v>8.5160788535520206E-3</v>
      </c>
      <c r="X6868">
        <v>2</v>
      </c>
      <c r="Y6868">
        <v>49</v>
      </c>
      <c r="Z6868">
        <v>1</v>
      </c>
      <c r="AA6868">
        <v>49.856656632595303</v>
      </c>
      <c r="AB6868">
        <v>35</v>
      </c>
      <c r="AC6868">
        <v>0.72754966929569598</v>
      </c>
      <c r="AD6868">
        <v>14</v>
      </c>
      <c r="AE6868">
        <v>0.27245033070430302</v>
      </c>
      <c r="AF6868">
        <v>0</v>
      </c>
      <c r="AG6868">
        <v>5.5510000000000001E-17</v>
      </c>
      <c r="AH6868">
        <v>5.3232083341303603E-2</v>
      </c>
      <c r="AI6868">
        <v>6</v>
      </c>
      <c r="AJ6868" s="73">
        <v>38.921365624642</v>
      </c>
      <c r="AK6868">
        <v>46</v>
      </c>
      <c r="AL6868">
        <v>0.97854307374084903</v>
      </c>
      <c r="AM6868">
        <v>0</v>
      </c>
      <c r="AN6868">
        <v>0</v>
      </c>
      <c r="AO6868">
        <v>0</v>
      </c>
      <c r="AP6868">
        <v>0</v>
      </c>
      <c r="AQ6868">
        <v>49</v>
      </c>
      <c r="AR6868">
        <v>1</v>
      </c>
      <c r="AS6868">
        <v>0</v>
      </c>
      <c r="AT6868">
        <v>0</v>
      </c>
      <c r="AU6868">
        <v>0</v>
      </c>
      <c r="AV6868">
        <v>0</v>
      </c>
      <c r="AW6868">
        <v>49</v>
      </c>
      <c r="AX6868">
        <v>1</v>
      </c>
      <c r="AY6868" s="73">
        <v>44.592844873096901</v>
      </c>
      <c r="AZ6868">
        <v>46</v>
      </c>
      <c r="BA6868">
        <v>0.97854307374084903</v>
      </c>
      <c r="BB6868">
        <v>49</v>
      </c>
      <c r="BC6868">
        <v>1</v>
      </c>
      <c r="BD6868">
        <v>0</v>
      </c>
      <c r="BE6868">
        <v>0</v>
      </c>
      <c r="BF6868">
        <v>41.379338241272002</v>
      </c>
      <c r="BG6868">
        <v>42.748977215570001</v>
      </c>
      <c r="BH6868">
        <v>44.592844873096901</v>
      </c>
      <c r="BI6868">
        <v>38.921365624642</v>
      </c>
    </row>
    <row r="6869" spans="1:61" x14ac:dyDescent="0.25">
      <c r="A6869" s="10" t="str">
        <f>VLOOKUP(D6869,'Index-Relations'!E:F,2,FALSE)</f>
        <v>ESG</v>
      </c>
      <c r="B6869" t="s">
        <v>3450</v>
      </c>
      <c r="C6869" s="53" t="s">
        <v>2762</v>
      </c>
      <c r="D6869" s="59" t="s">
        <v>3344</v>
      </c>
      <c r="E6869" s="59" t="s">
        <v>10285</v>
      </c>
      <c r="F6869" t="s">
        <v>2300</v>
      </c>
      <c r="G6869" t="s">
        <v>2299</v>
      </c>
      <c r="H6869" t="s">
        <v>2301</v>
      </c>
      <c r="I6869" s="52">
        <v>45597</v>
      </c>
      <c r="J6869" t="s">
        <v>2457</v>
      </c>
      <c r="K6869">
        <v>49</v>
      </c>
      <c r="L6869" s="73">
        <v>40.875775239117999</v>
      </c>
      <c r="M6869">
        <v>46</v>
      </c>
      <c r="N6869">
        <v>0.98343635003898</v>
      </c>
      <c r="O6869" s="73">
        <v>42.188075765324001</v>
      </c>
      <c r="P6869">
        <v>46</v>
      </c>
      <c r="Q6869">
        <v>0.98343635003898</v>
      </c>
      <c r="R6869">
        <v>45</v>
      </c>
      <c r="S6869">
        <v>0.98300847013104897</v>
      </c>
      <c r="T6869">
        <v>43.660895483083401</v>
      </c>
      <c r="U6869">
        <v>0.79933903268571904</v>
      </c>
      <c r="V6869">
        <v>36</v>
      </c>
      <c r="W6869">
        <v>8.5640932442633908E-3</v>
      </c>
      <c r="X6869">
        <v>2</v>
      </c>
      <c r="Y6869">
        <v>48</v>
      </c>
      <c r="Z6869">
        <v>0.99593118379316603</v>
      </c>
      <c r="AA6869">
        <v>51.644805247890801</v>
      </c>
      <c r="AB6869">
        <v>34</v>
      </c>
      <c r="AC6869">
        <v>0.703794713289144</v>
      </c>
      <c r="AD6869">
        <v>14</v>
      </c>
      <c r="AE6869">
        <v>0.29213647050402097</v>
      </c>
      <c r="AF6869">
        <v>1</v>
      </c>
      <c r="AG6869">
        <v>4.0688162068335801E-3</v>
      </c>
      <c r="AH6869">
        <v>5.33862150682817E-2</v>
      </c>
      <c r="AI6869">
        <v>6</v>
      </c>
      <c r="AJ6869" s="73">
        <v>38.379760340551996</v>
      </c>
      <c r="AK6869">
        <v>46</v>
      </c>
      <c r="AL6869">
        <v>0.98343635003898</v>
      </c>
      <c r="AM6869">
        <v>0</v>
      </c>
      <c r="AN6869">
        <v>0</v>
      </c>
      <c r="AO6869">
        <v>0</v>
      </c>
      <c r="AP6869">
        <v>0</v>
      </c>
      <c r="AQ6869">
        <v>49</v>
      </c>
      <c r="AR6869">
        <v>0.999999999999999</v>
      </c>
      <c r="AS6869">
        <v>0</v>
      </c>
      <c r="AT6869">
        <v>0</v>
      </c>
      <c r="AU6869">
        <v>0</v>
      </c>
      <c r="AV6869">
        <v>0</v>
      </c>
      <c r="AW6869">
        <v>49</v>
      </c>
      <c r="AX6869">
        <v>1</v>
      </c>
      <c r="AY6869" s="73">
        <v>44.3202492579139</v>
      </c>
      <c r="AZ6869">
        <v>46</v>
      </c>
      <c r="BA6869">
        <v>0.98343635003898</v>
      </c>
      <c r="BB6869">
        <v>49</v>
      </c>
      <c r="BC6869">
        <v>0.999999999999999</v>
      </c>
      <c r="BD6869">
        <v>0</v>
      </c>
      <c r="BE6869">
        <v>0</v>
      </c>
      <c r="BF6869">
        <v>40.875775239117999</v>
      </c>
      <c r="BG6869">
        <v>42.188075765324001</v>
      </c>
      <c r="BH6869">
        <v>44.3202492579139</v>
      </c>
      <c r="BI6869">
        <v>38.379760340551996</v>
      </c>
    </row>
    <row r="6870" spans="1:61" x14ac:dyDescent="0.25">
      <c r="A6870" s="10" t="str">
        <f>VLOOKUP(D6870,'Index-Relations'!E:F,2,FALSE)</f>
        <v>ESG</v>
      </c>
      <c r="B6870" t="s">
        <v>3450</v>
      </c>
      <c r="C6870" s="53" t="s">
        <v>2763</v>
      </c>
      <c r="D6870" s="59" t="s">
        <v>3344</v>
      </c>
      <c r="E6870" s="59" t="s">
        <v>10286</v>
      </c>
      <c r="F6870" t="s">
        <v>2300</v>
      </c>
      <c r="G6870" t="s">
        <v>2299</v>
      </c>
      <c r="H6870" t="s">
        <v>2301</v>
      </c>
      <c r="I6870" s="52">
        <v>45566</v>
      </c>
      <c r="J6870" t="s">
        <v>2457</v>
      </c>
      <c r="K6870">
        <v>50</v>
      </c>
      <c r="L6870" s="73">
        <v>41.046388313328997</v>
      </c>
      <c r="M6870">
        <v>47</v>
      </c>
      <c r="N6870">
        <v>0.98276352652792798</v>
      </c>
      <c r="O6870" s="73">
        <v>42.625615189451999</v>
      </c>
      <c r="P6870">
        <v>47</v>
      </c>
      <c r="Q6870">
        <v>0.98276352652792798</v>
      </c>
      <c r="R6870">
        <v>46</v>
      </c>
      <c r="S6870">
        <v>0.98415485465145902</v>
      </c>
      <c r="T6870">
        <v>43.791540638381797</v>
      </c>
      <c r="U6870">
        <v>0.80372829890472497</v>
      </c>
      <c r="V6870">
        <v>36</v>
      </c>
      <c r="W6870">
        <v>8.5253602549224903E-3</v>
      </c>
      <c r="X6870">
        <v>2</v>
      </c>
      <c r="Y6870">
        <v>49</v>
      </c>
      <c r="Z6870">
        <v>0.99600012681713501</v>
      </c>
      <c r="AA6870">
        <v>49.446136263760302</v>
      </c>
      <c r="AB6870">
        <v>33</v>
      </c>
      <c r="AC6870">
        <v>0.70042779142022005</v>
      </c>
      <c r="AD6870">
        <v>16</v>
      </c>
      <c r="AE6870">
        <v>0.29557233539691502</v>
      </c>
      <c r="AF6870">
        <v>1</v>
      </c>
      <c r="AG6870">
        <v>3.9998731828644798E-3</v>
      </c>
      <c r="AH6870">
        <v>6.1685764279113202E-2</v>
      </c>
      <c r="AI6870">
        <v>6</v>
      </c>
      <c r="AJ6870" s="73">
        <v>38.301186557241003</v>
      </c>
      <c r="AK6870">
        <v>47</v>
      </c>
      <c r="AL6870">
        <v>0.98276352652792798</v>
      </c>
      <c r="AM6870">
        <v>0</v>
      </c>
      <c r="AN6870">
        <v>0</v>
      </c>
      <c r="AO6870">
        <v>0</v>
      </c>
      <c r="AP6870">
        <v>0</v>
      </c>
      <c r="AQ6870">
        <v>50</v>
      </c>
      <c r="AR6870">
        <v>0.999999999999999</v>
      </c>
      <c r="AS6870">
        <v>0</v>
      </c>
      <c r="AT6870">
        <v>0</v>
      </c>
      <c r="AU6870">
        <v>0</v>
      </c>
      <c r="AV6870">
        <v>0</v>
      </c>
      <c r="AW6870">
        <v>50</v>
      </c>
      <c r="AX6870">
        <v>1</v>
      </c>
      <c r="AY6870" s="73">
        <v>44.605693459854997</v>
      </c>
      <c r="AZ6870">
        <v>47</v>
      </c>
      <c r="BA6870">
        <v>0.98276352652792798</v>
      </c>
      <c r="BB6870">
        <v>50</v>
      </c>
      <c r="BC6870">
        <v>0.999999999999999</v>
      </c>
      <c r="BD6870">
        <v>0</v>
      </c>
      <c r="BE6870">
        <v>0</v>
      </c>
      <c r="BF6870">
        <v>41.046388313328997</v>
      </c>
      <c r="BG6870">
        <v>42.625615189451999</v>
      </c>
      <c r="BH6870">
        <v>44.605693459854997</v>
      </c>
      <c r="BI6870">
        <v>38.301186557241003</v>
      </c>
    </row>
    <row r="6871" spans="1:61" x14ac:dyDescent="0.25">
      <c r="A6871" s="10" t="str">
        <f>VLOOKUP(D6871,'Index-Relations'!E:F,2,FALSE)</f>
        <v>ESG</v>
      </c>
      <c r="B6871" t="s">
        <v>3450</v>
      </c>
      <c r="C6871" s="53" t="s">
        <v>2764</v>
      </c>
      <c r="D6871" s="59" t="s">
        <v>3344</v>
      </c>
      <c r="E6871" s="59" t="s">
        <v>10287</v>
      </c>
      <c r="F6871" t="s">
        <v>2300</v>
      </c>
      <c r="G6871" t="s">
        <v>2299</v>
      </c>
      <c r="H6871" t="s">
        <v>2301</v>
      </c>
      <c r="I6871" s="52">
        <v>45537</v>
      </c>
      <c r="J6871" t="s">
        <v>2457</v>
      </c>
      <c r="K6871">
        <v>50</v>
      </c>
      <c r="L6871" s="73">
        <v>41.311990756303899</v>
      </c>
      <c r="M6871">
        <v>47</v>
      </c>
      <c r="N6871">
        <v>0.98530446229351398</v>
      </c>
      <c r="O6871" s="73">
        <v>42.820900933524001</v>
      </c>
      <c r="P6871">
        <v>47</v>
      </c>
      <c r="Q6871">
        <v>0.98530446229351398</v>
      </c>
      <c r="R6871">
        <v>46</v>
      </c>
      <c r="S6871">
        <v>0.98528436467219205</v>
      </c>
      <c r="T6871">
        <v>43.505584289111397</v>
      </c>
      <c r="U6871">
        <v>0.80941004018303198</v>
      </c>
      <c r="V6871">
        <v>36</v>
      </c>
      <c r="W6871">
        <v>8.4088009942511199E-3</v>
      </c>
      <c r="X6871">
        <v>2</v>
      </c>
      <c r="Y6871">
        <v>49</v>
      </c>
      <c r="Z6871">
        <v>0.99641528474015695</v>
      </c>
      <c r="AA6871">
        <v>54.393963236808403</v>
      </c>
      <c r="AB6871">
        <v>35</v>
      </c>
      <c r="AC6871">
        <v>0.71947615459863601</v>
      </c>
      <c r="AD6871">
        <v>17</v>
      </c>
      <c r="AE6871">
        <v>0.28669643140330903</v>
      </c>
      <c r="AF6871">
        <v>-2</v>
      </c>
      <c r="AG6871">
        <v>0</v>
      </c>
      <c r="AH6871">
        <v>6.0373615056736399E-2</v>
      </c>
      <c r="AI6871">
        <v>6</v>
      </c>
      <c r="AJ6871" s="73">
        <v>38.720063795077998</v>
      </c>
      <c r="AK6871">
        <v>47</v>
      </c>
      <c r="AL6871">
        <v>0.98530446229351398</v>
      </c>
      <c r="AM6871">
        <v>0</v>
      </c>
      <c r="AN6871">
        <v>0</v>
      </c>
      <c r="AO6871">
        <v>0</v>
      </c>
      <c r="AP6871">
        <v>0</v>
      </c>
      <c r="AQ6871">
        <v>50</v>
      </c>
      <c r="AR6871">
        <v>1</v>
      </c>
      <c r="AS6871">
        <v>0</v>
      </c>
      <c r="AT6871">
        <v>0</v>
      </c>
      <c r="AU6871">
        <v>0</v>
      </c>
      <c r="AV6871">
        <v>0</v>
      </c>
      <c r="AW6871">
        <v>50</v>
      </c>
      <c r="AX6871">
        <v>1</v>
      </c>
      <c r="AY6871" s="73">
        <v>44.910417924472</v>
      </c>
      <c r="AZ6871">
        <v>47</v>
      </c>
      <c r="BA6871">
        <v>0.98530446229351398</v>
      </c>
      <c r="BB6871">
        <v>50</v>
      </c>
      <c r="BC6871">
        <v>1</v>
      </c>
      <c r="BD6871">
        <v>0</v>
      </c>
      <c r="BE6871">
        <v>0</v>
      </c>
      <c r="BF6871">
        <v>41.311990756303899</v>
      </c>
      <c r="BG6871">
        <v>42.820900933524001</v>
      </c>
      <c r="BH6871">
        <v>44.910417924472</v>
      </c>
      <c r="BI6871">
        <v>38.720063795077998</v>
      </c>
    </row>
    <row r="6872" spans="1:61" x14ac:dyDescent="0.25">
      <c r="A6872" s="10" t="str">
        <f>VLOOKUP(D6872,'Index-Relations'!E:F,2,FALSE)</f>
        <v>ESG</v>
      </c>
      <c r="B6872" t="s">
        <v>3450</v>
      </c>
      <c r="C6872" s="53" t="s">
        <v>3350</v>
      </c>
      <c r="D6872" s="59" t="s">
        <v>3344</v>
      </c>
      <c r="E6872" s="59" t="s">
        <v>10288</v>
      </c>
      <c r="F6872" t="s">
        <v>2300</v>
      </c>
      <c r="G6872" t="s">
        <v>2299</v>
      </c>
      <c r="H6872" t="s">
        <v>2301</v>
      </c>
      <c r="I6872" s="52">
        <v>45505</v>
      </c>
      <c r="J6872" t="s">
        <v>2457</v>
      </c>
      <c r="K6872">
        <v>50</v>
      </c>
      <c r="L6872" s="73">
        <v>41.340289388037</v>
      </c>
      <c r="M6872">
        <v>47</v>
      </c>
      <c r="N6872">
        <v>0.98452963699002805</v>
      </c>
      <c r="O6872" s="73">
        <v>42.6244480356129</v>
      </c>
      <c r="P6872">
        <v>47</v>
      </c>
      <c r="Q6872">
        <v>0.98452963699002805</v>
      </c>
      <c r="R6872">
        <v>46</v>
      </c>
      <c r="S6872">
        <v>0.98470162541603401</v>
      </c>
      <c r="T6872">
        <v>43.715292428678197</v>
      </c>
      <c r="U6872">
        <v>0.809370499021697</v>
      </c>
      <c r="V6872">
        <v>36</v>
      </c>
      <c r="W6872">
        <v>7.6305092274658402E-3</v>
      </c>
      <c r="X6872">
        <v>2</v>
      </c>
      <c r="Y6872">
        <v>49</v>
      </c>
      <c r="Z6872">
        <v>0.99613089044808001</v>
      </c>
      <c r="AA6872">
        <v>49.543014695979402</v>
      </c>
      <c r="AB6872">
        <v>33</v>
      </c>
      <c r="AC6872">
        <v>0.71311646992337197</v>
      </c>
      <c r="AD6872">
        <v>16</v>
      </c>
      <c r="AE6872">
        <v>0.28301442052470699</v>
      </c>
      <c r="AF6872">
        <v>1</v>
      </c>
      <c r="AG6872">
        <v>3.8691095519201501E-3</v>
      </c>
      <c r="AH6872">
        <v>6.4793021082353602E-2</v>
      </c>
      <c r="AI6872">
        <v>6</v>
      </c>
      <c r="AJ6872" s="73">
        <v>38.686411609449003</v>
      </c>
      <c r="AK6872">
        <v>47</v>
      </c>
      <c r="AL6872">
        <v>0.98452963699002805</v>
      </c>
      <c r="AM6872">
        <v>0</v>
      </c>
      <c r="AN6872">
        <v>0</v>
      </c>
      <c r="AO6872">
        <v>0</v>
      </c>
      <c r="AP6872">
        <v>0</v>
      </c>
      <c r="AQ6872">
        <v>50</v>
      </c>
      <c r="AR6872">
        <v>0.999999999999999</v>
      </c>
      <c r="AS6872">
        <v>0</v>
      </c>
      <c r="AT6872">
        <v>0</v>
      </c>
      <c r="AU6872">
        <v>0</v>
      </c>
      <c r="AV6872">
        <v>0</v>
      </c>
      <c r="AW6872">
        <v>50</v>
      </c>
      <c r="AX6872">
        <v>1</v>
      </c>
      <c r="AY6872" s="73">
        <v>44.984060192629997</v>
      </c>
      <c r="AZ6872">
        <v>47</v>
      </c>
      <c r="BA6872">
        <v>0.98452963699002805</v>
      </c>
      <c r="BB6872">
        <v>49</v>
      </c>
      <c r="BC6872">
        <v>0.98818991035951198</v>
      </c>
      <c r="BD6872">
        <v>1</v>
      </c>
      <c r="BE6872">
        <v>1.18100896404874E-2</v>
      </c>
      <c r="BF6872">
        <v>41.340289388037</v>
      </c>
      <c r="BG6872">
        <v>42.6244480356129</v>
      </c>
      <c r="BH6872">
        <v>44.984060192629997</v>
      </c>
      <c r="BI6872">
        <v>38.686411609449003</v>
      </c>
    </row>
    <row r="6873" spans="1:61" x14ac:dyDescent="0.25">
      <c r="A6873" s="10" t="str">
        <f>VLOOKUP(D6873,'Index-Relations'!E:F,2,FALSE)</f>
        <v>ESG</v>
      </c>
      <c r="B6873" t="s">
        <v>3450</v>
      </c>
      <c r="C6873" s="53" t="s">
        <v>2765</v>
      </c>
      <c r="D6873" s="59" t="s">
        <v>3344</v>
      </c>
      <c r="E6873" s="59" t="s">
        <v>10289</v>
      </c>
      <c r="F6873" t="s">
        <v>2300</v>
      </c>
      <c r="G6873" t="s">
        <v>2299</v>
      </c>
      <c r="H6873" t="s">
        <v>2301</v>
      </c>
      <c r="I6873" s="52">
        <v>45474</v>
      </c>
      <c r="J6873" t="s">
        <v>2457</v>
      </c>
      <c r="K6873">
        <v>50</v>
      </c>
      <c r="L6873" s="73">
        <v>41.788743252329901</v>
      </c>
      <c r="M6873">
        <v>47</v>
      </c>
      <c r="N6873">
        <v>0.98428539109295698</v>
      </c>
      <c r="O6873" s="73">
        <v>42.976244923156997</v>
      </c>
      <c r="P6873">
        <v>47</v>
      </c>
      <c r="Q6873">
        <v>0.98428539109295698</v>
      </c>
      <c r="R6873">
        <v>46</v>
      </c>
      <c r="S6873">
        <v>0.98474588701321597</v>
      </c>
      <c r="T6873">
        <v>43.836994570499002</v>
      </c>
      <c r="U6873">
        <v>0.80581044982733696</v>
      </c>
      <c r="V6873">
        <v>35</v>
      </c>
      <c r="W6873">
        <v>8.9171085211622193E-3</v>
      </c>
      <c r="X6873">
        <v>2</v>
      </c>
      <c r="Y6873">
        <v>48</v>
      </c>
      <c r="Z6873">
        <v>0.99018015790829805</v>
      </c>
      <c r="AA6873">
        <v>48.2956760089589</v>
      </c>
      <c r="AB6873">
        <v>34</v>
      </c>
      <c r="AC6873">
        <v>0.72931418850489405</v>
      </c>
      <c r="AD6873">
        <v>14</v>
      </c>
      <c r="AE6873">
        <v>0.26086596940340401</v>
      </c>
      <c r="AF6873">
        <v>2</v>
      </c>
      <c r="AG6873">
        <v>9.81984209170122E-3</v>
      </c>
      <c r="AH6873">
        <v>6.8327801865316895E-2</v>
      </c>
      <c r="AI6873">
        <v>6</v>
      </c>
      <c r="AJ6873" s="73">
        <v>39.328483164757898</v>
      </c>
      <c r="AK6873">
        <v>47</v>
      </c>
      <c r="AL6873">
        <v>0.98428539109295698</v>
      </c>
      <c r="AM6873">
        <v>0</v>
      </c>
      <c r="AN6873">
        <v>0</v>
      </c>
      <c r="AO6873">
        <v>0</v>
      </c>
      <c r="AP6873">
        <v>0</v>
      </c>
      <c r="AQ6873">
        <v>50</v>
      </c>
      <c r="AR6873">
        <v>0.999999999999999</v>
      </c>
      <c r="AS6873">
        <v>0</v>
      </c>
      <c r="AT6873">
        <v>0</v>
      </c>
      <c r="AU6873">
        <v>0</v>
      </c>
      <c r="AV6873">
        <v>0</v>
      </c>
      <c r="AW6873">
        <v>50</v>
      </c>
      <c r="AX6873">
        <v>0.999999999999999</v>
      </c>
      <c r="AY6873" s="73">
        <v>45.069546511840997</v>
      </c>
      <c r="AZ6873">
        <v>47</v>
      </c>
      <c r="BA6873">
        <v>0.98428539109295698</v>
      </c>
      <c r="BB6873">
        <v>49</v>
      </c>
      <c r="BC6873">
        <v>0.98859056605132001</v>
      </c>
      <c r="BD6873">
        <v>1</v>
      </c>
      <c r="BE6873">
        <v>1.1409433948679701E-2</v>
      </c>
      <c r="BF6873">
        <v>41.788743252329901</v>
      </c>
      <c r="BG6873">
        <v>42.976244923156997</v>
      </c>
      <c r="BH6873">
        <v>45.069546511840997</v>
      </c>
      <c r="BI6873">
        <v>39.328483164757898</v>
      </c>
    </row>
    <row r="6874" spans="1:61" x14ac:dyDescent="0.25">
      <c r="A6874" s="10" t="str">
        <f>VLOOKUP(D6874,'Index-Relations'!E:F,2,FALSE)</f>
        <v>ESG</v>
      </c>
      <c r="B6874" t="s">
        <v>3450</v>
      </c>
      <c r="C6874" s="53" t="s">
        <v>2766</v>
      </c>
      <c r="D6874" s="59" t="s">
        <v>3344</v>
      </c>
      <c r="E6874" s="59" t="s">
        <v>10290</v>
      </c>
      <c r="F6874" t="s">
        <v>2300</v>
      </c>
      <c r="G6874" t="s">
        <v>2299</v>
      </c>
      <c r="H6874" t="s">
        <v>2301</v>
      </c>
      <c r="I6874" s="52">
        <v>45447</v>
      </c>
      <c r="J6874" t="s">
        <v>2457</v>
      </c>
      <c r="K6874">
        <v>48</v>
      </c>
      <c r="L6874" s="73">
        <v>43.0917956690799</v>
      </c>
      <c r="M6874">
        <v>47</v>
      </c>
      <c r="N6874">
        <v>0.99685826596999105</v>
      </c>
      <c r="O6874" s="73">
        <v>44.515932057191002</v>
      </c>
      <c r="P6874">
        <v>47</v>
      </c>
      <c r="Q6874">
        <v>0.99685826596999105</v>
      </c>
      <c r="R6874">
        <v>45</v>
      </c>
      <c r="S6874">
        <v>0.98665336025067396</v>
      </c>
      <c r="T6874">
        <v>44.199230755886902</v>
      </c>
      <c r="U6874">
        <v>0.81749080706143895</v>
      </c>
      <c r="V6874">
        <v>34</v>
      </c>
      <c r="W6874">
        <v>1.0235054424543401E-2</v>
      </c>
      <c r="X6874">
        <v>2</v>
      </c>
      <c r="Y6874">
        <v>47</v>
      </c>
      <c r="Z6874">
        <v>0.99318963857245901</v>
      </c>
      <c r="AA6874">
        <v>45.8939936893942</v>
      </c>
      <c r="AB6874">
        <v>33</v>
      </c>
      <c r="AC6874">
        <v>0.74554745862133898</v>
      </c>
      <c r="AD6874">
        <v>14</v>
      </c>
      <c r="AE6874">
        <v>0.24764217995111901</v>
      </c>
      <c r="AF6874">
        <v>1</v>
      </c>
      <c r="AG6874">
        <v>6.81036142754085E-3</v>
      </c>
      <c r="AH6874">
        <v>7.9288806918387605E-2</v>
      </c>
      <c r="AI6874">
        <v>6</v>
      </c>
      <c r="AJ6874" s="73">
        <v>40.774049059915001</v>
      </c>
      <c r="AK6874">
        <v>47</v>
      </c>
      <c r="AL6874">
        <v>0.99685826596999105</v>
      </c>
      <c r="AM6874">
        <v>0</v>
      </c>
      <c r="AN6874">
        <v>0</v>
      </c>
      <c r="AO6874">
        <v>0</v>
      </c>
      <c r="AP6874">
        <v>0</v>
      </c>
      <c r="AQ6874">
        <v>48</v>
      </c>
      <c r="AR6874">
        <v>1</v>
      </c>
      <c r="AS6874">
        <v>0</v>
      </c>
      <c r="AT6874">
        <v>0</v>
      </c>
      <c r="AU6874">
        <v>0</v>
      </c>
      <c r="AV6874">
        <v>0</v>
      </c>
      <c r="AW6874">
        <v>48</v>
      </c>
      <c r="AX6874">
        <v>1</v>
      </c>
      <c r="AY6874" s="73">
        <v>45.754890044844998</v>
      </c>
      <c r="AZ6874">
        <v>47</v>
      </c>
      <c r="BA6874">
        <v>0.99685826596999105</v>
      </c>
      <c r="BB6874">
        <v>47</v>
      </c>
      <c r="BC6874">
        <v>0.98776491573454395</v>
      </c>
      <c r="BD6874">
        <v>1</v>
      </c>
      <c r="BE6874">
        <v>1.2235084265455699E-2</v>
      </c>
      <c r="BF6874">
        <v>43.0917956690799</v>
      </c>
      <c r="BG6874">
        <v>44.515932057191002</v>
      </c>
      <c r="BH6874">
        <v>45.754890044844998</v>
      </c>
      <c r="BI6874">
        <v>40.774049059915001</v>
      </c>
    </row>
    <row r="6875" spans="1:61" x14ac:dyDescent="0.25">
      <c r="A6875" s="10" t="str">
        <f>VLOOKUP(D6875,'Index-Relations'!E:F,2,FALSE)</f>
        <v>ESG</v>
      </c>
      <c r="B6875" t="s">
        <v>3450</v>
      </c>
      <c r="C6875" s="53" t="s">
        <v>2767</v>
      </c>
      <c r="D6875" s="59" t="s">
        <v>3344</v>
      </c>
      <c r="E6875" s="59" t="s">
        <v>10291</v>
      </c>
      <c r="F6875" t="s">
        <v>2300</v>
      </c>
      <c r="G6875" t="s">
        <v>2299</v>
      </c>
      <c r="H6875" t="s">
        <v>2301</v>
      </c>
      <c r="I6875" s="52">
        <v>45413</v>
      </c>
      <c r="J6875" t="s">
        <v>2457</v>
      </c>
      <c r="K6875">
        <v>48</v>
      </c>
      <c r="L6875" s="73">
        <v>42.534976194202997</v>
      </c>
      <c r="M6875">
        <v>47</v>
      </c>
      <c r="N6875">
        <v>0.99651960155855202</v>
      </c>
      <c r="O6875" s="73">
        <v>43.607724650241003</v>
      </c>
      <c r="P6875">
        <v>47</v>
      </c>
      <c r="Q6875">
        <v>0.99651960155855202</v>
      </c>
      <c r="R6875">
        <v>45</v>
      </c>
      <c r="S6875">
        <v>0.98549541548025199</v>
      </c>
      <c r="T6875">
        <v>44.035622030417002</v>
      </c>
      <c r="U6875">
        <v>0.82525452553203105</v>
      </c>
      <c r="V6875">
        <v>33</v>
      </c>
      <c r="W6875">
        <v>1.02299100216823E-2</v>
      </c>
      <c r="X6875">
        <v>2</v>
      </c>
      <c r="Y6875">
        <v>47</v>
      </c>
      <c r="Z6875">
        <v>0.99286242726804197</v>
      </c>
      <c r="AA6875">
        <v>48.0992414881933</v>
      </c>
      <c r="AB6875">
        <v>33</v>
      </c>
      <c r="AC6875">
        <v>0.74987213354978799</v>
      </c>
      <c r="AD6875">
        <v>14</v>
      </c>
      <c r="AE6875">
        <v>0.24299029371825301</v>
      </c>
      <c r="AF6875">
        <v>1</v>
      </c>
      <c r="AG6875">
        <v>7.13757273195761E-3</v>
      </c>
      <c r="AH6875">
        <v>7.6663841508754896E-2</v>
      </c>
      <c r="AI6875">
        <v>6</v>
      </c>
      <c r="AJ6875" s="73">
        <v>40.310873049137001</v>
      </c>
      <c r="AK6875">
        <v>47</v>
      </c>
      <c r="AL6875">
        <v>0.99651960155855202</v>
      </c>
      <c r="AM6875">
        <v>0</v>
      </c>
      <c r="AN6875">
        <v>0</v>
      </c>
      <c r="AO6875">
        <v>0</v>
      </c>
      <c r="AP6875">
        <v>0</v>
      </c>
      <c r="AQ6875">
        <v>48</v>
      </c>
      <c r="AR6875">
        <v>1</v>
      </c>
      <c r="AS6875">
        <v>0</v>
      </c>
      <c r="AT6875">
        <v>0</v>
      </c>
      <c r="AU6875">
        <v>0</v>
      </c>
      <c r="AV6875">
        <v>0</v>
      </c>
      <c r="AW6875">
        <v>48</v>
      </c>
      <c r="AX6875">
        <v>1</v>
      </c>
      <c r="AY6875" s="73">
        <v>45.623174546850002</v>
      </c>
      <c r="AZ6875">
        <v>47</v>
      </c>
      <c r="BA6875">
        <v>0.99651960155855202</v>
      </c>
      <c r="BB6875">
        <v>47</v>
      </c>
      <c r="BC6875">
        <v>0.98800046885872705</v>
      </c>
      <c r="BD6875">
        <v>1</v>
      </c>
      <c r="BE6875">
        <v>1.19995311412728E-2</v>
      </c>
      <c r="BF6875">
        <v>42.534976194202997</v>
      </c>
      <c r="BG6875">
        <v>43.607724650241003</v>
      </c>
      <c r="BH6875">
        <v>45.623174546850002</v>
      </c>
      <c r="BI6875">
        <v>40.310873049137001</v>
      </c>
    </row>
    <row r="6876" spans="1:61" x14ac:dyDescent="0.25">
      <c r="A6876" s="10" t="str">
        <f>VLOOKUP(D6876,'Index-Relations'!E:F,2,FALSE)</f>
        <v>ESG</v>
      </c>
      <c r="B6876" t="s">
        <v>3450</v>
      </c>
      <c r="C6876" s="53" t="s">
        <v>2768</v>
      </c>
      <c r="D6876" s="59" t="s">
        <v>3344</v>
      </c>
      <c r="E6876" s="59" t="s">
        <v>10292</v>
      </c>
      <c r="F6876" t="s">
        <v>2300</v>
      </c>
      <c r="G6876" t="s">
        <v>2299</v>
      </c>
      <c r="H6876" t="s">
        <v>2301</v>
      </c>
      <c r="I6876" s="52">
        <v>45384</v>
      </c>
      <c r="J6876" t="s">
        <v>2457</v>
      </c>
      <c r="K6876">
        <v>48</v>
      </c>
      <c r="L6876">
        <v>40.285228498806703</v>
      </c>
      <c r="M6876">
        <v>47</v>
      </c>
      <c r="N6876">
        <v>0.99637818871398498</v>
      </c>
      <c r="O6876">
        <v>41.919524035162702</v>
      </c>
      <c r="P6876">
        <v>47</v>
      </c>
      <c r="Q6876">
        <v>0.99637818871398498</v>
      </c>
      <c r="R6876">
        <v>45</v>
      </c>
      <c r="S6876">
        <v>0.98466612511479301</v>
      </c>
      <c r="T6876">
        <v>44.019724252216797</v>
      </c>
      <c r="U6876">
        <v>0.86619031446741102</v>
      </c>
      <c r="V6876">
        <v>33</v>
      </c>
      <c r="W6876">
        <v>0</v>
      </c>
      <c r="X6876">
        <v>2</v>
      </c>
      <c r="Y6876">
        <v>47</v>
      </c>
      <c r="Z6876">
        <v>0.99224845516568505</v>
      </c>
      <c r="AA6876">
        <v>29.129236973265101</v>
      </c>
      <c r="AB6876">
        <v>33</v>
      </c>
      <c r="AC6876">
        <v>0.75437064848739499</v>
      </c>
      <c r="AD6876">
        <v>14</v>
      </c>
      <c r="AE6876">
        <v>0.23787780667829</v>
      </c>
      <c r="AF6876">
        <v>1</v>
      </c>
      <c r="AG6876">
        <v>7.7515448343147804E-3</v>
      </c>
      <c r="AH6876">
        <v>9.0621383925911597E-2</v>
      </c>
      <c r="AI6876">
        <v>6</v>
      </c>
      <c r="AJ6876">
        <v>36.307839958671401</v>
      </c>
      <c r="AK6876">
        <v>47</v>
      </c>
      <c r="AL6876">
        <v>0.99637818871398498</v>
      </c>
      <c r="AM6876">
        <v>0</v>
      </c>
      <c r="AN6876">
        <v>0</v>
      </c>
      <c r="AO6876">
        <v>0</v>
      </c>
      <c r="AP6876">
        <v>0</v>
      </c>
      <c r="AQ6876">
        <v>48</v>
      </c>
      <c r="AR6876">
        <v>1</v>
      </c>
      <c r="AS6876">
        <v>0</v>
      </c>
      <c r="AT6876">
        <v>0</v>
      </c>
      <c r="AU6876">
        <v>0</v>
      </c>
      <c r="AV6876">
        <v>0</v>
      </c>
      <c r="AW6876">
        <v>48</v>
      </c>
      <c r="AX6876">
        <v>1</v>
      </c>
      <c r="AY6876">
        <v>44.784801964440597</v>
      </c>
      <c r="AZ6876">
        <v>47</v>
      </c>
      <c r="BA6876">
        <v>0.99637818871398498</v>
      </c>
      <c r="BB6876">
        <v>47</v>
      </c>
      <c r="BC6876">
        <v>0.98824462146377001</v>
      </c>
      <c r="BD6876">
        <v>1</v>
      </c>
      <c r="BE6876">
        <v>1.17553785362295E-2</v>
      </c>
      <c r="BF6876">
        <v>41.999803349123901</v>
      </c>
      <c r="BG6876">
        <v>43.078819590430001</v>
      </c>
      <c r="BH6876">
        <v>45.081240375740997</v>
      </c>
      <c r="BI6876">
        <v>39.899474750585</v>
      </c>
    </row>
    <row r="6877" spans="1:61" x14ac:dyDescent="0.25">
      <c r="A6877" s="10" t="str">
        <f>VLOOKUP(D6877,'Index-Relations'!E:F,2,FALSE)</f>
        <v>ESG</v>
      </c>
      <c r="B6877" t="s">
        <v>3450</v>
      </c>
      <c r="C6877" s="53" t="s">
        <v>2769</v>
      </c>
      <c r="D6877" s="59" t="s">
        <v>3344</v>
      </c>
      <c r="E6877" s="59" t="s">
        <v>10293</v>
      </c>
      <c r="F6877" t="s">
        <v>2300</v>
      </c>
      <c r="G6877" t="s">
        <v>2299</v>
      </c>
      <c r="H6877" t="s">
        <v>2301</v>
      </c>
      <c r="I6877" s="52">
        <v>45352</v>
      </c>
      <c r="J6877" t="s">
        <v>2457</v>
      </c>
      <c r="K6877">
        <v>48</v>
      </c>
      <c r="L6877">
        <v>43.646323534494798</v>
      </c>
      <c r="M6877">
        <v>46</v>
      </c>
      <c r="N6877">
        <v>0.98984796454163504</v>
      </c>
      <c r="O6877">
        <v>46.017229118647897</v>
      </c>
      <c r="P6877">
        <v>46</v>
      </c>
      <c r="Q6877">
        <v>0.98984796454163504</v>
      </c>
      <c r="R6877">
        <v>45</v>
      </c>
      <c r="S6877">
        <v>0.98572921098773403</v>
      </c>
      <c r="T6877">
        <v>44.0109426541364</v>
      </c>
      <c r="U6877">
        <v>0.821600349741476</v>
      </c>
      <c r="V6877">
        <v>33</v>
      </c>
      <c r="W6877">
        <v>1.0465689776361999E-2</v>
      </c>
      <c r="X6877">
        <v>1</v>
      </c>
      <c r="Y6877">
        <v>47</v>
      </c>
      <c r="Z6877">
        <v>0.99308247403145999</v>
      </c>
      <c r="AA6877">
        <v>47.271186054002698</v>
      </c>
      <c r="AB6877">
        <v>33</v>
      </c>
      <c r="AC6877">
        <v>0.75888481418379095</v>
      </c>
      <c r="AD6877">
        <v>14</v>
      </c>
      <c r="AE6877">
        <v>0.23419765984766899</v>
      </c>
      <c r="AF6877">
        <v>1</v>
      </c>
      <c r="AG6877">
        <v>6.9175259685395601E-3</v>
      </c>
      <c r="AH6877">
        <v>7.5205406695683596E-2</v>
      </c>
      <c r="AI6877">
        <v>5</v>
      </c>
      <c r="AJ6877">
        <v>38.392138835318299</v>
      </c>
      <c r="AK6877">
        <v>46</v>
      </c>
      <c r="AL6877">
        <v>0.98984796454163504</v>
      </c>
      <c r="AM6877">
        <v>0</v>
      </c>
      <c r="AN6877">
        <v>0</v>
      </c>
      <c r="AO6877">
        <v>0</v>
      </c>
      <c r="AP6877">
        <v>0</v>
      </c>
      <c r="AQ6877">
        <v>48</v>
      </c>
      <c r="AR6877">
        <v>0.999999999999999</v>
      </c>
      <c r="AS6877">
        <v>0</v>
      </c>
      <c r="AT6877">
        <v>0</v>
      </c>
      <c r="AU6877">
        <v>0</v>
      </c>
      <c r="AV6877">
        <v>0</v>
      </c>
      <c r="AW6877">
        <v>48</v>
      </c>
      <c r="AX6877">
        <v>1</v>
      </c>
      <c r="AY6877">
        <v>47.352189321955301</v>
      </c>
      <c r="AZ6877">
        <v>46</v>
      </c>
      <c r="BA6877">
        <v>0.98984796454163504</v>
      </c>
      <c r="BB6877">
        <v>47</v>
      </c>
      <c r="BC6877">
        <v>0.98843042008073401</v>
      </c>
      <c r="BD6877">
        <v>1</v>
      </c>
      <c r="BE6877">
        <v>1.1569579919265801E-2</v>
      </c>
      <c r="BF6877">
        <v>44.483213520897998</v>
      </c>
      <c r="BG6877">
        <v>45.966221247785001</v>
      </c>
      <c r="BH6877">
        <v>47.304862271086897</v>
      </c>
      <c r="BI6877">
        <v>41.180687195920903</v>
      </c>
    </row>
    <row r="6878" spans="1:61" x14ac:dyDescent="0.25">
      <c r="A6878" s="10" t="str">
        <f>VLOOKUP(D6878,'Index-Relations'!E:F,2,FALSE)</f>
        <v>ESG</v>
      </c>
      <c r="B6878" t="s">
        <v>3450</v>
      </c>
      <c r="C6878" s="53" t="s">
        <v>2770</v>
      </c>
      <c r="D6878" s="59" t="s">
        <v>3344</v>
      </c>
      <c r="E6878" s="59" t="s">
        <v>10294</v>
      </c>
      <c r="F6878" t="s">
        <v>2300</v>
      </c>
      <c r="G6878" t="s">
        <v>2299</v>
      </c>
      <c r="H6878" t="s">
        <v>2301</v>
      </c>
      <c r="I6878" s="52">
        <v>45323</v>
      </c>
      <c r="J6878" t="s">
        <v>2457</v>
      </c>
      <c r="K6878">
        <v>48</v>
      </c>
      <c r="L6878">
        <v>44.626590376840603</v>
      </c>
      <c r="M6878">
        <v>46</v>
      </c>
      <c r="N6878">
        <v>0.99040376484766002</v>
      </c>
      <c r="O6878">
        <v>46.177022821488301</v>
      </c>
      <c r="P6878">
        <v>46</v>
      </c>
      <c r="Q6878">
        <v>0.99040376484766002</v>
      </c>
      <c r="R6878">
        <v>45</v>
      </c>
      <c r="S6878">
        <v>0.98625452535866598</v>
      </c>
      <c r="T6878">
        <v>44.024019663072302</v>
      </c>
      <c r="U6878">
        <v>0.81463661416791799</v>
      </c>
      <c r="V6878">
        <v>33</v>
      </c>
      <c r="W6878">
        <v>1.09297214954736E-2</v>
      </c>
      <c r="X6878">
        <v>1</v>
      </c>
      <c r="Y6878">
        <v>47</v>
      </c>
      <c r="Z6878">
        <v>0.99343613989399004</v>
      </c>
      <c r="AA6878">
        <v>46.7310246769717</v>
      </c>
      <c r="AB6878">
        <v>33</v>
      </c>
      <c r="AC6878">
        <v>0.76451533331263699</v>
      </c>
      <c r="AD6878">
        <v>14</v>
      </c>
      <c r="AE6878">
        <v>0.228920806581352</v>
      </c>
      <c r="AF6878">
        <v>1</v>
      </c>
      <c r="AG6878">
        <v>6.5638601060098696E-3</v>
      </c>
      <c r="AH6878">
        <v>7.7901547467187596E-2</v>
      </c>
      <c r="AI6878">
        <v>5</v>
      </c>
      <c r="AJ6878">
        <v>38.856143802363697</v>
      </c>
      <c r="AK6878">
        <v>46</v>
      </c>
      <c r="AL6878">
        <v>0.99040376484766002</v>
      </c>
      <c r="AM6878">
        <v>0</v>
      </c>
      <c r="AN6878">
        <v>0</v>
      </c>
      <c r="AO6878">
        <v>0</v>
      </c>
      <c r="AP6878">
        <v>0</v>
      </c>
      <c r="AQ6878">
        <v>48</v>
      </c>
      <c r="AR6878">
        <v>1</v>
      </c>
      <c r="AS6878">
        <v>0</v>
      </c>
      <c r="AT6878">
        <v>0</v>
      </c>
      <c r="AU6878">
        <v>0</v>
      </c>
      <c r="AV6878">
        <v>0</v>
      </c>
      <c r="AW6878">
        <v>48</v>
      </c>
      <c r="AX6878">
        <v>0.999999999999999</v>
      </c>
      <c r="AY6878">
        <v>49.515855000746598</v>
      </c>
      <c r="AZ6878">
        <v>46</v>
      </c>
      <c r="BA6878">
        <v>0.99040376484766002</v>
      </c>
      <c r="BB6878">
        <v>47</v>
      </c>
      <c r="BC6878">
        <v>0.98953143736302496</v>
      </c>
      <c r="BD6878">
        <v>1</v>
      </c>
      <c r="BE6878">
        <v>1.0468562636974399E-2</v>
      </c>
      <c r="BF6878">
        <v>45.152418318005999</v>
      </c>
      <c r="BG6878">
        <v>45.691483389395401</v>
      </c>
      <c r="BH6878">
        <v>49.382963477132897</v>
      </c>
      <c r="BI6878">
        <v>41.618032513678401</v>
      </c>
    </row>
    <row r="6879" spans="1:61" x14ac:dyDescent="0.25">
      <c r="A6879" s="10" t="str">
        <f>VLOOKUP(D6879,'Index-Relations'!E:F,2,FALSE)</f>
        <v>ESG</v>
      </c>
      <c r="B6879" t="s">
        <v>3450</v>
      </c>
      <c r="C6879" s="53" t="s">
        <v>2760</v>
      </c>
      <c r="D6879" s="59" t="s">
        <v>3345</v>
      </c>
      <c r="E6879" s="59" t="s">
        <v>10295</v>
      </c>
      <c r="F6879" t="s">
        <v>2306</v>
      </c>
      <c r="G6879" t="s">
        <v>2305</v>
      </c>
      <c r="H6879" t="s">
        <v>2307</v>
      </c>
      <c r="I6879" s="52">
        <v>45660</v>
      </c>
      <c r="J6879" t="s">
        <v>2457</v>
      </c>
      <c r="K6879">
        <v>45</v>
      </c>
      <c r="L6879" s="73">
        <v>54.705001155512903</v>
      </c>
      <c r="M6879">
        <v>43</v>
      </c>
      <c r="N6879">
        <v>0.99038829192133404</v>
      </c>
      <c r="O6879" s="73">
        <v>55.8235224036479</v>
      </c>
      <c r="P6879">
        <v>43</v>
      </c>
      <c r="Q6879">
        <v>0.99038829192133404</v>
      </c>
      <c r="R6879">
        <v>41</v>
      </c>
      <c r="S6879">
        <v>0.97684822155253703</v>
      </c>
      <c r="T6879">
        <v>42.3010456530018</v>
      </c>
      <c r="U6879">
        <v>0.88906457018058904</v>
      </c>
      <c r="V6879">
        <v>35</v>
      </c>
      <c r="W6879">
        <v>3.0120456770857999E-2</v>
      </c>
      <c r="X6879">
        <v>2</v>
      </c>
      <c r="Y6879">
        <v>45</v>
      </c>
      <c r="Z6879">
        <v>0.999999999999999</v>
      </c>
      <c r="AA6879">
        <v>44.7476683520512</v>
      </c>
      <c r="AB6879">
        <v>29</v>
      </c>
      <c r="AC6879">
        <v>0.68075024820318097</v>
      </c>
      <c r="AD6879">
        <v>16</v>
      </c>
      <c r="AE6879">
        <v>0.31924975179681803</v>
      </c>
      <c r="AF6879">
        <v>0</v>
      </c>
      <c r="AG6879">
        <v>5.5510000000000001E-17</v>
      </c>
      <c r="AH6879">
        <v>5.8905725735033602E-2</v>
      </c>
      <c r="AI6879">
        <v>5</v>
      </c>
      <c r="AJ6879" s="73">
        <v>52.762988314845998</v>
      </c>
      <c r="AK6879">
        <v>43</v>
      </c>
      <c r="AL6879">
        <v>0.99038829192133404</v>
      </c>
      <c r="AM6879">
        <v>0</v>
      </c>
      <c r="AN6879">
        <v>0</v>
      </c>
      <c r="AO6879">
        <v>0</v>
      </c>
      <c r="AP6879">
        <v>0</v>
      </c>
      <c r="AQ6879">
        <v>45</v>
      </c>
      <c r="AR6879">
        <v>1</v>
      </c>
      <c r="AS6879">
        <v>0</v>
      </c>
      <c r="AT6879">
        <v>0</v>
      </c>
      <c r="AU6879">
        <v>0</v>
      </c>
      <c r="AV6879">
        <v>0</v>
      </c>
      <c r="AW6879">
        <v>45</v>
      </c>
      <c r="AX6879">
        <v>1</v>
      </c>
      <c r="AY6879" s="73">
        <v>55.828296054376899</v>
      </c>
      <c r="AZ6879">
        <v>43</v>
      </c>
      <c r="BA6879">
        <v>0.99038829192133404</v>
      </c>
      <c r="BB6879">
        <v>45</v>
      </c>
      <c r="BC6879">
        <v>1</v>
      </c>
      <c r="BD6879">
        <v>0</v>
      </c>
      <c r="BE6879">
        <v>0</v>
      </c>
      <c r="BF6879">
        <v>54.705001155512903</v>
      </c>
      <c r="BG6879">
        <v>55.8235224036479</v>
      </c>
      <c r="BH6879">
        <v>55.828296054376899</v>
      </c>
      <c r="BI6879">
        <v>52.762988314845998</v>
      </c>
    </row>
    <row r="6880" spans="1:61" x14ac:dyDescent="0.25">
      <c r="A6880" s="10" t="str">
        <f>VLOOKUP(D6880,'Index-Relations'!E:F,2,FALSE)</f>
        <v>ESG</v>
      </c>
      <c r="B6880" t="s">
        <v>3450</v>
      </c>
      <c r="C6880" s="53" t="s">
        <v>2761</v>
      </c>
      <c r="D6880" s="59" t="s">
        <v>3345</v>
      </c>
      <c r="E6880" s="59" t="s">
        <v>10296</v>
      </c>
      <c r="F6880" t="s">
        <v>2306</v>
      </c>
      <c r="G6880" t="s">
        <v>2305</v>
      </c>
      <c r="H6880" t="s">
        <v>2307</v>
      </c>
      <c r="I6880" s="52">
        <v>45628</v>
      </c>
      <c r="J6880" t="s">
        <v>2457</v>
      </c>
      <c r="K6880">
        <v>45</v>
      </c>
      <c r="L6880" s="73">
        <v>54.542799919634902</v>
      </c>
      <c r="M6880">
        <v>43</v>
      </c>
      <c r="N6880">
        <v>0.990778432796658</v>
      </c>
      <c r="O6880" s="73">
        <v>56.102578326306897</v>
      </c>
      <c r="P6880">
        <v>43</v>
      </c>
      <c r="Q6880">
        <v>0.990778432796658</v>
      </c>
      <c r="R6880">
        <v>41</v>
      </c>
      <c r="S6880">
        <v>0.97682815669558798</v>
      </c>
      <c r="T6880">
        <v>42.396429689331598</v>
      </c>
      <c r="U6880">
        <v>0.87199694997803601</v>
      </c>
      <c r="V6880">
        <v>35</v>
      </c>
      <c r="W6880">
        <v>1.9359513916543799E-3</v>
      </c>
      <c r="X6880">
        <v>1</v>
      </c>
      <c r="Y6880">
        <v>45</v>
      </c>
      <c r="Z6880">
        <v>1</v>
      </c>
      <c r="AA6880">
        <v>59.5587367025852</v>
      </c>
      <c r="AB6880">
        <v>31</v>
      </c>
      <c r="AC6880">
        <v>0.80900214047937402</v>
      </c>
      <c r="AD6880">
        <v>14</v>
      </c>
      <c r="AE6880">
        <v>0.19099785952062501</v>
      </c>
      <c r="AF6880">
        <v>0</v>
      </c>
      <c r="AG6880">
        <v>1.6652999999999999E-16</v>
      </c>
      <c r="AH6880">
        <v>6.9601101507267005E-2</v>
      </c>
      <c r="AI6880">
        <v>5</v>
      </c>
      <c r="AJ6880" s="73">
        <v>52.257077335631998</v>
      </c>
      <c r="AK6880">
        <v>43</v>
      </c>
      <c r="AL6880">
        <v>0.990778432796658</v>
      </c>
      <c r="AM6880">
        <v>0</v>
      </c>
      <c r="AN6880">
        <v>0</v>
      </c>
      <c r="AO6880">
        <v>0</v>
      </c>
      <c r="AP6880">
        <v>0</v>
      </c>
      <c r="AQ6880">
        <v>45</v>
      </c>
      <c r="AR6880">
        <v>0.999999999999999</v>
      </c>
      <c r="AS6880">
        <v>0</v>
      </c>
      <c r="AT6880">
        <v>0</v>
      </c>
      <c r="AU6880">
        <v>0</v>
      </c>
      <c r="AV6880">
        <v>0</v>
      </c>
      <c r="AW6880">
        <v>45</v>
      </c>
      <c r="AX6880">
        <v>1</v>
      </c>
      <c r="AY6880" s="73">
        <v>55.7615915987219</v>
      </c>
      <c r="AZ6880">
        <v>43</v>
      </c>
      <c r="BA6880">
        <v>0.990778432796658</v>
      </c>
      <c r="BB6880">
        <v>45</v>
      </c>
      <c r="BC6880">
        <v>0.999999999999999</v>
      </c>
      <c r="BD6880">
        <v>0</v>
      </c>
      <c r="BE6880">
        <v>0</v>
      </c>
      <c r="BF6880">
        <v>54.542799919634902</v>
      </c>
      <c r="BG6880">
        <v>56.102578326306897</v>
      </c>
      <c r="BH6880">
        <v>55.7615915987219</v>
      </c>
      <c r="BI6880">
        <v>52.257077335631998</v>
      </c>
    </row>
    <row r="6881" spans="1:61" x14ac:dyDescent="0.25">
      <c r="A6881" s="10" t="str">
        <f>VLOOKUP(D6881,'Index-Relations'!E:F,2,FALSE)</f>
        <v>ESG</v>
      </c>
      <c r="B6881" t="s">
        <v>3450</v>
      </c>
      <c r="C6881" s="53" t="s">
        <v>2762</v>
      </c>
      <c r="D6881" s="59" t="s">
        <v>3345</v>
      </c>
      <c r="E6881" s="59" t="s">
        <v>10297</v>
      </c>
      <c r="F6881" t="s">
        <v>2306</v>
      </c>
      <c r="G6881" t="s">
        <v>2305</v>
      </c>
      <c r="H6881" t="s">
        <v>2307</v>
      </c>
      <c r="I6881" s="52">
        <v>45597</v>
      </c>
      <c r="J6881" t="s">
        <v>2457</v>
      </c>
      <c r="K6881">
        <v>45</v>
      </c>
      <c r="L6881" s="73">
        <v>53.964300006382899</v>
      </c>
      <c r="M6881">
        <v>43</v>
      </c>
      <c r="N6881">
        <v>0.99131642812123899</v>
      </c>
      <c r="O6881" s="73">
        <v>55.483920354162002</v>
      </c>
      <c r="P6881">
        <v>43</v>
      </c>
      <c r="Q6881">
        <v>0.99131642812123899</v>
      </c>
      <c r="R6881">
        <v>41</v>
      </c>
      <c r="S6881">
        <v>0.97728368124341303</v>
      </c>
      <c r="T6881">
        <v>42.328778441039603</v>
      </c>
      <c r="U6881">
        <v>0.87178577894710096</v>
      </c>
      <c r="V6881">
        <v>34</v>
      </c>
      <c r="W6881">
        <v>1.95574042598669E-3</v>
      </c>
      <c r="X6881">
        <v>1</v>
      </c>
      <c r="Y6881">
        <v>44</v>
      </c>
      <c r="Z6881">
        <v>0.99629427059769704</v>
      </c>
      <c r="AA6881">
        <v>60.873162471364203</v>
      </c>
      <c r="AB6881">
        <v>30</v>
      </c>
      <c r="AC6881">
        <v>0.76432513001446301</v>
      </c>
      <c r="AD6881">
        <v>14</v>
      </c>
      <c r="AE6881">
        <v>0.23196914058323301</v>
      </c>
      <c r="AF6881">
        <v>1</v>
      </c>
      <c r="AG6881">
        <v>3.7057294023026799E-3</v>
      </c>
      <c r="AH6881">
        <v>7.0070661523763997E-2</v>
      </c>
      <c r="AI6881">
        <v>5</v>
      </c>
      <c r="AJ6881" s="73">
        <v>51.652609187644899</v>
      </c>
      <c r="AK6881">
        <v>43</v>
      </c>
      <c r="AL6881">
        <v>0.99131642812123899</v>
      </c>
      <c r="AM6881">
        <v>0</v>
      </c>
      <c r="AN6881">
        <v>0</v>
      </c>
      <c r="AO6881">
        <v>0</v>
      </c>
      <c r="AP6881">
        <v>0</v>
      </c>
      <c r="AQ6881">
        <v>45</v>
      </c>
      <c r="AR6881">
        <v>0.999999999999999</v>
      </c>
      <c r="AS6881">
        <v>0</v>
      </c>
      <c r="AT6881">
        <v>0</v>
      </c>
      <c r="AU6881">
        <v>0</v>
      </c>
      <c r="AV6881">
        <v>0</v>
      </c>
      <c r="AW6881">
        <v>45</v>
      </c>
      <c r="AX6881">
        <v>0.999999999999999</v>
      </c>
      <c r="AY6881" s="73">
        <v>55.388379948990902</v>
      </c>
      <c r="AZ6881">
        <v>43</v>
      </c>
      <c r="BA6881">
        <v>0.99131642812123899</v>
      </c>
      <c r="BB6881">
        <v>45</v>
      </c>
      <c r="BC6881">
        <v>0.999999999999999</v>
      </c>
      <c r="BD6881">
        <v>0</v>
      </c>
      <c r="BE6881">
        <v>0</v>
      </c>
      <c r="BF6881">
        <v>53.964300006382899</v>
      </c>
      <c r="BG6881">
        <v>55.483920354162002</v>
      </c>
      <c r="BH6881">
        <v>55.388379948990902</v>
      </c>
      <c r="BI6881">
        <v>51.652609187644899</v>
      </c>
    </row>
    <row r="6882" spans="1:61" x14ac:dyDescent="0.25">
      <c r="A6882" s="10" t="str">
        <f>VLOOKUP(D6882,'Index-Relations'!E:F,2,FALSE)</f>
        <v>ESG</v>
      </c>
      <c r="B6882" t="s">
        <v>3450</v>
      </c>
      <c r="C6882" s="53" t="s">
        <v>2763</v>
      </c>
      <c r="D6882" s="59" t="s">
        <v>3345</v>
      </c>
      <c r="E6882" s="59" t="s">
        <v>10298</v>
      </c>
      <c r="F6882" t="s">
        <v>2306</v>
      </c>
      <c r="G6882" t="s">
        <v>2305</v>
      </c>
      <c r="H6882" t="s">
        <v>2307</v>
      </c>
      <c r="I6882" s="52">
        <v>45566</v>
      </c>
      <c r="J6882" t="s">
        <v>2457</v>
      </c>
      <c r="K6882">
        <v>46</v>
      </c>
      <c r="L6882" s="73">
        <v>53.375594074794002</v>
      </c>
      <c r="M6882">
        <v>44</v>
      </c>
      <c r="N6882">
        <v>0.99200839006145902</v>
      </c>
      <c r="O6882" s="73">
        <v>54.989290792627997</v>
      </c>
      <c r="P6882">
        <v>44</v>
      </c>
      <c r="Q6882">
        <v>0.99200839006145902</v>
      </c>
      <c r="R6882">
        <v>42</v>
      </c>
      <c r="S6882">
        <v>0.97893458404372502</v>
      </c>
      <c r="T6882">
        <v>42.492792408739703</v>
      </c>
      <c r="U6882">
        <v>0.86473880103085898</v>
      </c>
      <c r="V6882">
        <v>34</v>
      </c>
      <c r="W6882">
        <v>2.0110506091927599E-3</v>
      </c>
      <c r="X6882">
        <v>1</v>
      </c>
      <c r="Y6882">
        <v>45</v>
      </c>
      <c r="Z6882">
        <v>0.99629959898349496</v>
      </c>
      <c r="AA6882">
        <v>56.058371444667401</v>
      </c>
      <c r="AB6882">
        <v>29</v>
      </c>
      <c r="AC6882">
        <v>0.75495134949694598</v>
      </c>
      <c r="AD6882">
        <v>16</v>
      </c>
      <c r="AE6882">
        <v>0.24134824948654801</v>
      </c>
      <c r="AF6882">
        <v>1</v>
      </c>
      <c r="AG6882">
        <v>3.7004010165052302E-3</v>
      </c>
      <c r="AH6882">
        <v>8.3430920696180702E-2</v>
      </c>
      <c r="AI6882">
        <v>5</v>
      </c>
      <c r="AJ6882" s="73">
        <v>50.961059937643</v>
      </c>
      <c r="AK6882">
        <v>44</v>
      </c>
      <c r="AL6882">
        <v>0.99200839006145902</v>
      </c>
      <c r="AM6882">
        <v>0</v>
      </c>
      <c r="AN6882">
        <v>0</v>
      </c>
      <c r="AO6882">
        <v>0</v>
      </c>
      <c r="AP6882">
        <v>0</v>
      </c>
      <c r="AQ6882">
        <v>46</v>
      </c>
      <c r="AR6882">
        <v>0.999999999999999</v>
      </c>
      <c r="AS6882">
        <v>0</v>
      </c>
      <c r="AT6882">
        <v>0</v>
      </c>
      <c r="AU6882">
        <v>0</v>
      </c>
      <c r="AV6882">
        <v>0</v>
      </c>
      <c r="AW6882">
        <v>46</v>
      </c>
      <c r="AX6882">
        <v>1</v>
      </c>
      <c r="AY6882" s="73">
        <v>54.937470779833902</v>
      </c>
      <c r="AZ6882">
        <v>44</v>
      </c>
      <c r="BA6882">
        <v>0.99200839006145902</v>
      </c>
      <c r="BB6882">
        <v>46</v>
      </c>
      <c r="BC6882">
        <v>0.999999999999999</v>
      </c>
      <c r="BD6882">
        <v>0</v>
      </c>
      <c r="BE6882">
        <v>0</v>
      </c>
      <c r="BF6882">
        <v>53.375594074794002</v>
      </c>
      <c r="BG6882">
        <v>54.989290792627997</v>
      </c>
      <c r="BH6882">
        <v>54.937470779833902</v>
      </c>
      <c r="BI6882">
        <v>50.961059937643</v>
      </c>
    </row>
    <row r="6883" spans="1:61" x14ac:dyDescent="0.25">
      <c r="A6883" s="10" t="str">
        <f>VLOOKUP(D6883,'Index-Relations'!E:F,2,FALSE)</f>
        <v>ESG</v>
      </c>
      <c r="B6883" t="s">
        <v>3450</v>
      </c>
      <c r="C6883" s="53" t="s">
        <v>2764</v>
      </c>
      <c r="D6883" s="59" t="s">
        <v>3345</v>
      </c>
      <c r="E6883" s="59" t="s">
        <v>10299</v>
      </c>
      <c r="F6883" t="s">
        <v>2306</v>
      </c>
      <c r="G6883" t="s">
        <v>2305</v>
      </c>
      <c r="H6883" t="s">
        <v>2307</v>
      </c>
      <c r="I6883" s="52">
        <v>45537</v>
      </c>
      <c r="J6883" t="s">
        <v>2457</v>
      </c>
      <c r="K6883">
        <v>46</v>
      </c>
      <c r="L6883" s="73">
        <v>53.2203529817549</v>
      </c>
      <c r="M6883">
        <v>44</v>
      </c>
      <c r="N6883">
        <v>0.99257567870631302</v>
      </c>
      <c r="O6883" s="73">
        <v>54.769316100756001</v>
      </c>
      <c r="P6883">
        <v>44</v>
      </c>
      <c r="Q6883">
        <v>0.99257567870631302</v>
      </c>
      <c r="R6883">
        <v>42</v>
      </c>
      <c r="S6883">
        <v>0.979787446108486</v>
      </c>
      <c r="T6883">
        <v>42.264958508513999</v>
      </c>
      <c r="U6883">
        <v>0.86735033160475195</v>
      </c>
      <c r="V6883">
        <v>34</v>
      </c>
      <c r="W6883">
        <v>2.1522411398792098E-3</v>
      </c>
      <c r="X6883">
        <v>1</v>
      </c>
      <c r="Y6883">
        <v>45</v>
      </c>
      <c r="Z6883">
        <v>0.99657272968306299</v>
      </c>
      <c r="AA6883">
        <v>53.1096301004726</v>
      </c>
      <c r="AB6883">
        <v>30</v>
      </c>
      <c r="AC6883">
        <v>0.76303241918651898</v>
      </c>
      <c r="AD6883">
        <v>17</v>
      </c>
      <c r="AE6883">
        <v>0.23987984844544799</v>
      </c>
      <c r="AF6883">
        <v>-1</v>
      </c>
      <c r="AG6883">
        <v>0</v>
      </c>
      <c r="AH6883">
        <v>8.8547495263007106E-2</v>
      </c>
      <c r="AI6883">
        <v>5</v>
      </c>
      <c r="AJ6883" s="73">
        <v>50.763499183466998</v>
      </c>
      <c r="AK6883">
        <v>44</v>
      </c>
      <c r="AL6883">
        <v>0.99257567870631302</v>
      </c>
      <c r="AM6883">
        <v>0</v>
      </c>
      <c r="AN6883">
        <v>0</v>
      </c>
      <c r="AO6883">
        <v>0</v>
      </c>
      <c r="AP6883">
        <v>0</v>
      </c>
      <c r="AQ6883">
        <v>46</v>
      </c>
      <c r="AR6883">
        <v>1</v>
      </c>
      <c r="AS6883">
        <v>0</v>
      </c>
      <c r="AT6883">
        <v>0</v>
      </c>
      <c r="AU6883">
        <v>0</v>
      </c>
      <c r="AV6883">
        <v>0</v>
      </c>
      <c r="AW6883">
        <v>46</v>
      </c>
      <c r="AX6883">
        <v>0.999999999999999</v>
      </c>
      <c r="AY6883" s="73">
        <v>55.012253843674003</v>
      </c>
      <c r="AZ6883">
        <v>44</v>
      </c>
      <c r="BA6883">
        <v>0.99257567870631302</v>
      </c>
      <c r="BB6883">
        <v>46</v>
      </c>
      <c r="BC6883">
        <v>1</v>
      </c>
      <c r="BD6883">
        <v>0</v>
      </c>
      <c r="BE6883">
        <v>0</v>
      </c>
      <c r="BF6883">
        <v>53.2203529817549</v>
      </c>
      <c r="BG6883">
        <v>54.769316100756001</v>
      </c>
      <c r="BH6883">
        <v>55.012253843674003</v>
      </c>
      <c r="BI6883">
        <v>50.763499183466998</v>
      </c>
    </row>
    <row r="6884" spans="1:61" x14ac:dyDescent="0.25">
      <c r="A6884" s="10" t="str">
        <f>VLOOKUP(D6884,'Index-Relations'!E:F,2,FALSE)</f>
        <v>ESG</v>
      </c>
      <c r="B6884" t="s">
        <v>3450</v>
      </c>
      <c r="C6884" s="53" t="s">
        <v>3350</v>
      </c>
      <c r="D6884" s="59" t="s">
        <v>3345</v>
      </c>
      <c r="E6884" s="59" t="s">
        <v>10300</v>
      </c>
      <c r="F6884" t="s">
        <v>2306</v>
      </c>
      <c r="G6884" t="s">
        <v>2305</v>
      </c>
      <c r="H6884" t="s">
        <v>2307</v>
      </c>
      <c r="I6884" s="52">
        <v>45505</v>
      </c>
      <c r="J6884" t="s">
        <v>2457</v>
      </c>
      <c r="K6884">
        <v>46</v>
      </c>
      <c r="L6884" s="73">
        <v>52.917806910243897</v>
      </c>
      <c r="M6884">
        <v>44</v>
      </c>
      <c r="N6884">
        <v>0.99234588606250795</v>
      </c>
      <c r="O6884" s="73">
        <v>54.145987475909003</v>
      </c>
      <c r="P6884">
        <v>44</v>
      </c>
      <c r="Q6884">
        <v>0.99234588606250795</v>
      </c>
      <c r="R6884">
        <v>42</v>
      </c>
      <c r="S6884">
        <v>0.97918488296761796</v>
      </c>
      <c r="T6884">
        <v>42.700677946886003</v>
      </c>
      <c r="U6884">
        <v>0.85341955743894504</v>
      </c>
      <c r="V6884">
        <v>34</v>
      </c>
      <c r="W6884">
        <v>1.93571507377868E-3</v>
      </c>
      <c r="X6884">
        <v>1</v>
      </c>
      <c r="Y6884">
        <v>45</v>
      </c>
      <c r="Z6884">
        <v>0.99631594075160201</v>
      </c>
      <c r="AA6884">
        <v>50.374291454175697</v>
      </c>
      <c r="AB6884">
        <v>29</v>
      </c>
      <c r="AC6884">
        <v>0.75766500603887399</v>
      </c>
      <c r="AD6884">
        <v>16</v>
      </c>
      <c r="AE6884">
        <v>0.238650934712727</v>
      </c>
      <c r="AF6884">
        <v>1</v>
      </c>
      <c r="AG6884">
        <v>3.68405924839768E-3</v>
      </c>
      <c r="AH6884">
        <v>9.17279178565545E-2</v>
      </c>
      <c r="AI6884">
        <v>5</v>
      </c>
      <c r="AJ6884" s="73">
        <v>50.427980715615</v>
      </c>
      <c r="AK6884">
        <v>44</v>
      </c>
      <c r="AL6884">
        <v>0.99234588606250795</v>
      </c>
      <c r="AM6884">
        <v>0</v>
      </c>
      <c r="AN6884">
        <v>0</v>
      </c>
      <c r="AO6884">
        <v>0</v>
      </c>
      <c r="AP6884">
        <v>0</v>
      </c>
      <c r="AQ6884">
        <v>46</v>
      </c>
      <c r="AR6884">
        <v>0.999999999999999</v>
      </c>
      <c r="AS6884">
        <v>0</v>
      </c>
      <c r="AT6884">
        <v>0</v>
      </c>
      <c r="AU6884">
        <v>0</v>
      </c>
      <c r="AV6884">
        <v>0</v>
      </c>
      <c r="AW6884">
        <v>46</v>
      </c>
      <c r="AX6884">
        <v>1</v>
      </c>
      <c r="AY6884" s="73">
        <v>54.792310533863997</v>
      </c>
      <c r="AZ6884">
        <v>44</v>
      </c>
      <c r="BA6884">
        <v>0.99234588606250795</v>
      </c>
      <c r="BB6884">
        <v>45</v>
      </c>
      <c r="BC6884">
        <v>0.98628657532124198</v>
      </c>
      <c r="BD6884">
        <v>1</v>
      </c>
      <c r="BE6884">
        <v>1.3713424678757099E-2</v>
      </c>
      <c r="BF6884">
        <v>52.917806910243897</v>
      </c>
      <c r="BG6884">
        <v>54.145987475909003</v>
      </c>
      <c r="BH6884">
        <v>54.792310533863997</v>
      </c>
      <c r="BI6884">
        <v>50.427980715615</v>
      </c>
    </row>
    <row r="6885" spans="1:61" x14ac:dyDescent="0.25">
      <c r="A6885" s="10" t="str">
        <f>VLOOKUP(D6885,'Index-Relations'!E:F,2,FALSE)</f>
        <v>ESG</v>
      </c>
      <c r="B6885" t="s">
        <v>3450</v>
      </c>
      <c r="C6885" s="53" t="s">
        <v>2765</v>
      </c>
      <c r="D6885" s="59" t="s">
        <v>3345</v>
      </c>
      <c r="E6885" s="59" t="s">
        <v>10301</v>
      </c>
      <c r="F6885" t="s">
        <v>2306</v>
      </c>
      <c r="G6885" t="s">
        <v>2305</v>
      </c>
      <c r="H6885" t="s">
        <v>2307</v>
      </c>
      <c r="I6885" s="52">
        <v>45474</v>
      </c>
      <c r="J6885" t="s">
        <v>2457</v>
      </c>
      <c r="K6885">
        <v>46</v>
      </c>
      <c r="L6885" s="73">
        <v>53.474739726674997</v>
      </c>
      <c r="M6885">
        <v>44</v>
      </c>
      <c r="N6885">
        <v>0.99263249285563804</v>
      </c>
      <c r="O6885" s="73">
        <v>54.543169272968903</v>
      </c>
      <c r="P6885">
        <v>44</v>
      </c>
      <c r="Q6885">
        <v>0.99263249285563804</v>
      </c>
      <c r="R6885">
        <v>42</v>
      </c>
      <c r="S6885">
        <v>0.97946229818183494</v>
      </c>
      <c r="T6885">
        <v>42.833747679944601</v>
      </c>
      <c r="U6885">
        <v>0.85420730558069802</v>
      </c>
      <c r="V6885">
        <v>33</v>
      </c>
      <c r="W6885">
        <v>2.2891499603201301E-3</v>
      </c>
      <c r="X6885">
        <v>1</v>
      </c>
      <c r="Y6885">
        <v>44</v>
      </c>
      <c r="Z6885">
        <v>0.98958012134996798</v>
      </c>
      <c r="AA6885">
        <v>47.0016729276592</v>
      </c>
      <c r="AB6885">
        <v>30</v>
      </c>
      <c r="AC6885">
        <v>0.78593616776286201</v>
      </c>
      <c r="AD6885">
        <v>14</v>
      </c>
      <c r="AE6885">
        <v>0.20364395358710599</v>
      </c>
      <c r="AF6885">
        <v>2</v>
      </c>
      <c r="AG6885">
        <v>1.04198786500319E-2</v>
      </c>
      <c r="AH6885">
        <v>9.8331358444216699E-2</v>
      </c>
      <c r="AI6885">
        <v>5</v>
      </c>
      <c r="AJ6885" s="73">
        <v>51.147950516187997</v>
      </c>
      <c r="AK6885">
        <v>44</v>
      </c>
      <c r="AL6885">
        <v>0.99263249285563804</v>
      </c>
      <c r="AM6885">
        <v>0</v>
      </c>
      <c r="AN6885">
        <v>0</v>
      </c>
      <c r="AO6885">
        <v>0</v>
      </c>
      <c r="AP6885">
        <v>0</v>
      </c>
      <c r="AQ6885">
        <v>46</v>
      </c>
      <c r="AR6885">
        <v>0.999999999999999</v>
      </c>
      <c r="AS6885">
        <v>0</v>
      </c>
      <c r="AT6885">
        <v>0</v>
      </c>
      <c r="AU6885">
        <v>0</v>
      </c>
      <c r="AV6885">
        <v>0</v>
      </c>
      <c r="AW6885">
        <v>46</v>
      </c>
      <c r="AX6885">
        <v>1</v>
      </c>
      <c r="AY6885" s="73">
        <v>55.112427673432897</v>
      </c>
      <c r="AZ6885">
        <v>44</v>
      </c>
      <c r="BA6885">
        <v>0.99263249285563804</v>
      </c>
      <c r="BB6885">
        <v>45</v>
      </c>
      <c r="BC6885">
        <v>0.98691131535232501</v>
      </c>
      <c r="BD6885">
        <v>1</v>
      </c>
      <c r="BE6885">
        <v>1.3088684647674501E-2</v>
      </c>
      <c r="BF6885">
        <v>53.474739726674997</v>
      </c>
      <c r="BG6885">
        <v>54.543169272968903</v>
      </c>
      <c r="BH6885">
        <v>55.112427673432897</v>
      </c>
      <c r="BI6885">
        <v>51.147950516187997</v>
      </c>
    </row>
    <row r="6886" spans="1:61" x14ac:dyDescent="0.25">
      <c r="A6886" s="10" t="str">
        <f>VLOOKUP(D6886,'Index-Relations'!E:F,2,FALSE)</f>
        <v>ESG</v>
      </c>
      <c r="B6886" t="s">
        <v>3450</v>
      </c>
      <c r="C6886" s="53" t="s">
        <v>2766</v>
      </c>
      <c r="D6886" s="59" t="s">
        <v>3345</v>
      </c>
      <c r="E6886" s="59" t="s">
        <v>10302</v>
      </c>
      <c r="F6886" t="s">
        <v>2306</v>
      </c>
      <c r="G6886" t="s">
        <v>2305</v>
      </c>
      <c r="H6886" t="s">
        <v>2307</v>
      </c>
      <c r="I6886" s="52">
        <v>45447</v>
      </c>
      <c r="J6886" t="s">
        <v>2457</v>
      </c>
      <c r="K6886">
        <v>46</v>
      </c>
      <c r="L6886" s="73">
        <v>53.671234980985901</v>
      </c>
      <c r="M6886">
        <v>44</v>
      </c>
      <c r="N6886">
        <v>0.99275736163256001</v>
      </c>
      <c r="O6886" s="73">
        <v>54.693900404612997</v>
      </c>
      <c r="P6886">
        <v>44</v>
      </c>
      <c r="Q6886">
        <v>0.99275736163256001</v>
      </c>
      <c r="R6886">
        <v>42</v>
      </c>
      <c r="S6886">
        <v>0.97920756046566404</v>
      </c>
      <c r="T6886">
        <v>42.792318687820597</v>
      </c>
      <c r="U6886">
        <v>0.85487079559464396</v>
      </c>
      <c r="V6886">
        <v>32</v>
      </c>
      <c r="W6886">
        <v>2.2418440999318898E-3</v>
      </c>
      <c r="X6886">
        <v>1</v>
      </c>
      <c r="Y6886">
        <v>44</v>
      </c>
      <c r="Z6886">
        <v>0.98896001690242397</v>
      </c>
      <c r="AA6886">
        <v>44.615683179378799</v>
      </c>
      <c r="AB6886">
        <v>30</v>
      </c>
      <c r="AC6886">
        <v>0.78570189813479696</v>
      </c>
      <c r="AD6886">
        <v>14</v>
      </c>
      <c r="AE6886">
        <v>0.20325811876762601</v>
      </c>
      <c r="AF6886">
        <v>2</v>
      </c>
      <c r="AG6886">
        <v>1.1039983097575401E-2</v>
      </c>
      <c r="AH6886">
        <v>0.100122378027918</v>
      </c>
      <c r="AI6886">
        <v>5</v>
      </c>
      <c r="AJ6886" s="73">
        <v>51.317883754352998</v>
      </c>
      <c r="AK6886">
        <v>44</v>
      </c>
      <c r="AL6886">
        <v>0.99275736163256001</v>
      </c>
      <c r="AM6886">
        <v>0</v>
      </c>
      <c r="AN6886">
        <v>0</v>
      </c>
      <c r="AO6886">
        <v>0</v>
      </c>
      <c r="AP6886">
        <v>0</v>
      </c>
      <c r="AQ6886">
        <v>46</v>
      </c>
      <c r="AR6886">
        <v>1</v>
      </c>
      <c r="AS6886">
        <v>0</v>
      </c>
      <c r="AT6886">
        <v>0</v>
      </c>
      <c r="AU6886">
        <v>0</v>
      </c>
      <c r="AV6886">
        <v>0</v>
      </c>
      <c r="AW6886">
        <v>46</v>
      </c>
      <c r="AX6886">
        <v>1</v>
      </c>
      <c r="AY6886" s="73">
        <v>55.347389653457903</v>
      </c>
      <c r="AZ6886">
        <v>44</v>
      </c>
      <c r="BA6886">
        <v>0.99275736163256001</v>
      </c>
      <c r="BB6886">
        <v>45</v>
      </c>
      <c r="BC6886">
        <v>0.98740156410463398</v>
      </c>
      <c r="BD6886">
        <v>1</v>
      </c>
      <c r="BE6886">
        <v>1.25984358953657E-2</v>
      </c>
      <c r="BF6886">
        <v>53.671234980985901</v>
      </c>
      <c r="BG6886">
        <v>54.693900404612997</v>
      </c>
      <c r="BH6886">
        <v>55.347389653457903</v>
      </c>
      <c r="BI6886">
        <v>51.317883754352998</v>
      </c>
    </row>
    <row r="6887" spans="1:61" x14ac:dyDescent="0.25">
      <c r="A6887" s="10" t="str">
        <f>VLOOKUP(D6887,'Index-Relations'!E:F,2,FALSE)</f>
        <v>ESG</v>
      </c>
      <c r="B6887" t="s">
        <v>3450</v>
      </c>
      <c r="C6887" s="53" t="s">
        <v>2767</v>
      </c>
      <c r="D6887" s="59" t="s">
        <v>3345</v>
      </c>
      <c r="E6887" s="59" t="s">
        <v>10303</v>
      </c>
      <c r="F6887" t="s">
        <v>2306</v>
      </c>
      <c r="G6887" t="s">
        <v>2305</v>
      </c>
      <c r="H6887" t="s">
        <v>2307</v>
      </c>
      <c r="I6887" s="52">
        <v>45413</v>
      </c>
      <c r="J6887" t="s">
        <v>2457</v>
      </c>
      <c r="K6887">
        <v>46</v>
      </c>
      <c r="L6887" s="73">
        <v>53.519962956790899</v>
      </c>
      <c r="M6887">
        <v>44</v>
      </c>
      <c r="N6887">
        <v>0.99215443185721197</v>
      </c>
      <c r="O6887" s="73">
        <v>54.215531604373901</v>
      </c>
      <c r="P6887">
        <v>44</v>
      </c>
      <c r="Q6887">
        <v>0.99215443185721197</v>
      </c>
      <c r="R6887">
        <v>42</v>
      </c>
      <c r="S6887">
        <v>0.97733344685016499</v>
      </c>
      <c r="T6887">
        <v>42.424346622332898</v>
      </c>
      <c r="U6887">
        <v>0.85773022163433399</v>
      </c>
      <c r="V6887">
        <v>31</v>
      </c>
      <c r="W6887">
        <v>2.1834649242769202E-3</v>
      </c>
      <c r="X6887">
        <v>1</v>
      </c>
      <c r="Y6887">
        <v>44</v>
      </c>
      <c r="Z6887">
        <v>0.98838765153722696</v>
      </c>
      <c r="AA6887">
        <v>47.907695657702398</v>
      </c>
      <c r="AB6887">
        <v>30</v>
      </c>
      <c r="AC6887">
        <v>0.79160434035736404</v>
      </c>
      <c r="AD6887">
        <v>14</v>
      </c>
      <c r="AE6887">
        <v>0.196783311179862</v>
      </c>
      <c r="AF6887">
        <v>2</v>
      </c>
      <c r="AG6887">
        <v>1.1612348462773E-2</v>
      </c>
      <c r="AH6887">
        <v>9.4041463309599796E-2</v>
      </c>
      <c r="AI6887">
        <v>5</v>
      </c>
      <c r="AJ6887" s="73">
        <v>51.2753613728689</v>
      </c>
      <c r="AK6887">
        <v>44</v>
      </c>
      <c r="AL6887">
        <v>0.99215443185721197</v>
      </c>
      <c r="AM6887">
        <v>0</v>
      </c>
      <c r="AN6887">
        <v>0</v>
      </c>
      <c r="AO6887">
        <v>0</v>
      </c>
      <c r="AP6887">
        <v>0</v>
      </c>
      <c r="AQ6887">
        <v>46</v>
      </c>
      <c r="AR6887">
        <v>0.999999999999999</v>
      </c>
      <c r="AS6887">
        <v>0</v>
      </c>
      <c r="AT6887">
        <v>0</v>
      </c>
      <c r="AU6887">
        <v>0</v>
      </c>
      <c r="AV6887">
        <v>0</v>
      </c>
      <c r="AW6887">
        <v>46</v>
      </c>
      <c r="AX6887">
        <v>1</v>
      </c>
      <c r="AY6887" s="73">
        <v>55.472530350463003</v>
      </c>
      <c r="AZ6887">
        <v>44</v>
      </c>
      <c r="BA6887">
        <v>0.99215443185721197</v>
      </c>
      <c r="BB6887">
        <v>45</v>
      </c>
      <c r="BC6887">
        <v>0.98761491728962403</v>
      </c>
      <c r="BD6887">
        <v>1</v>
      </c>
      <c r="BE6887">
        <v>1.2385082710375301E-2</v>
      </c>
      <c r="BF6887">
        <v>53.519962956790899</v>
      </c>
      <c r="BG6887">
        <v>54.215531604373901</v>
      </c>
      <c r="BH6887">
        <v>55.472530350463003</v>
      </c>
      <c r="BI6887">
        <v>51.2753613728689</v>
      </c>
    </row>
    <row r="6888" spans="1:61" x14ac:dyDescent="0.25">
      <c r="A6888" s="10" t="str">
        <f>VLOOKUP(D6888,'Index-Relations'!E:F,2,FALSE)</f>
        <v>ESG</v>
      </c>
      <c r="B6888" t="s">
        <v>3450</v>
      </c>
      <c r="C6888" s="53" t="s">
        <v>2768</v>
      </c>
      <c r="D6888" s="59" t="s">
        <v>3345</v>
      </c>
      <c r="E6888" s="59" t="s">
        <v>10304</v>
      </c>
      <c r="F6888" t="s">
        <v>2306</v>
      </c>
      <c r="G6888" t="s">
        <v>2305</v>
      </c>
      <c r="H6888" t="s">
        <v>2307</v>
      </c>
      <c r="I6888" s="52">
        <v>45384</v>
      </c>
      <c r="J6888" t="s">
        <v>2457</v>
      </c>
      <c r="K6888">
        <v>44</v>
      </c>
      <c r="L6888">
        <v>59.014683018646302</v>
      </c>
      <c r="M6888">
        <v>44</v>
      </c>
      <c r="N6888">
        <v>1</v>
      </c>
      <c r="O6888">
        <v>61.385106542986897</v>
      </c>
      <c r="P6888">
        <v>44</v>
      </c>
      <c r="Q6888">
        <v>1</v>
      </c>
      <c r="R6888">
        <v>42</v>
      </c>
      <c r="S6888">
        <v>0.98748017394211396</v>
      </c>
      <c r="T6888">
        <v>42.467689503930202</v>
      </c>
      <c r="U6888">
        <v>0.88966484380591804</v>
      </c>
      <c r="V6888">
        <v>30</v>
      </c>
      <c r="W6888">
        <v>0</v>
      </c>
      <c r="X6888">
        <v>1</v>
      </c>
      <c r="Y6888">
        <v>43</v>
      </c>
      <c r="Z6888">
        <v>0.99279626976582802</v>
      </c>
      <c r="AA6888">
        <v>45.894231990343997</v>
      </c>
      <c r="AB6888">
        <v>30</v>
      </c>
      <c r="AC6888">
        <v>0.82105086973987396</v>
      </c>
      <c r="AD6888">
        <v>13</v>
      </c>
      <c r="AE6888">
        <v>0.17174540002595301</v>
      </c>
      <c r="AF6888">
        <v>1</v>
      </c>
      <c r="AG6888">
        <v>7.2037302341718601E-3</v>
      </c>
      <c r="AH6888">
        <v>0.148547089193871</v>
      </c>
      <c r="AI6888">
        <v>5</v>
      </c>
      <c r="AJ6888">
        <v>54.0923498697463</v>
      </c>
      <c r="AK6888">
        <v>44</v>
      </c>
      <c r="AL6888">
        <v>1</v>
      </c>
      <c r="AM6888">
        <v>0</v>
      </c>
      <c r="AN6888">
        <v>0</v>
      </c>
      <c r="AO6888">
        <v>0</v>
      </c>
      <c r="AP6888">
        <v>0</v>
      </c>
      <c r="AQ6888">
        <v>44</v>
      </c>
      <c r="AR6888">
        <v>1</v>
      </c>
      <c r="AS6888">
        <v>0</v>
      </c>
      <c r="AT6888">
        <v>0</v>
      </c>
      <c r="AU6888">
        <v>0</v>
      </c>
      <c r="AV6888">
        <v>0</v>
      </c>
      <c r="AW6888">
        <v>44</v>
      </c>
      <c r="AX6888">
        <v>1</v>
      </c>
      <c r="AY6888">
        <v>61.390601267523301</v>
      </c>
      <c r="AZ6888">
        <v>44</v>
      </c>
      <c r="BA6888">
        <v>1</v>
      </c>
      <c r="BB6888">
        <v>43</v>
      </c>
      <c r="BC6888">
        <v>0.97936767325610996</v>
      </c>
      <c r="BD6888">
        <v>1</v>
      </c>
      <c r="BE6888">
        <v>2.0632326743889599E-2</v>
      </c>
      <c r="BF6888">
        <v>57.663156763579998</v>
      </c>
      <c r="BG6888">
        <v>58.094889703069001</v>
      </c>
      <c r="BH6888">
        <v>59.564620671912998</v>
      </c>
      <c r="BI6888">
        <v>55.039900717403</v>
      </c>
    </row>
    <row r="6889" spans="1:61" x14ac:dyDescent="0.25">
      <c r="A6889" s="10" t="str">
        <f>VLOOKUP(D6889,'Index-Relations'!E:F,2,FALSE)</f>
        <v>ESG</v>
      </c>
      <c r="B6889" t="s">
        <v>3450</v>
      </c>
      <c r="C6889" s="53" t="s">
        <v>2769</v>
      </c>
      <c r="D6889" s="59" t="s">
        <v>3345</v>
      </c>
      <c r="E6889" s="59" t="s">
        <v>10305</v>
      </c>
      <c r="F6889" t="s">
        <v>2306</v>
      </c>
      <c r="G6889" t="s">
        <v>2305</v>
      </c>
      <c r="H6889" t="s">
        <v>2307</v>
      </c>
      <c r="I6889" s="52">
        <v>45352</v>
      </c>
      <c r="J6889" t="s">
        <v>2457</v>
      </c>
      <c r="K6889">
        <v>44</v>
      </c>
      <c r="L6889">
        <v>61.152981791677199</v>
      </c>
      <c r="M6889">
        <v>43</v>
      </c>
      <c r="N6889">
        <v>0.99342489088544295</v>
      </c>
      <c r="O6889">
        <v>63.830039930218597</v>
      </c>
      <c r="P6889">
        <v>43</v>
      </c>
      <c r="Q6889">
        <v>0.99342489088544295</v>
      </c>
      <c r="R6889">
        <v>42</v>
      </c>
      <c r="S6889">
        <v>0.98777045192143198</v>
      </c>
      <c r="T6889">
        <v>42.386495539927203</v>
      </c>
      <c r="U6889">
        <v>0.82625748619976502</v>
      </c>
      <c r="V6889">
        <v>30</v>
      </c>
      <c r="W6889">
        <v>1.52314420890459E-3</v>
      </c>
      <c r="X6889">
        <v>1</v>
      </c>
      <c r="Y6889">
        <v>43</v>
      </c>
      <c r="Z6889">
        <v>0.99342489088544395</v>
      </c>
      <c r="AA6889">
        <v>47.939922550986203</v>
      </c>
      <c r="AB6889">
        <v>30</v>
      </c>
      <c r="AC6889">
        <v>0.82345828583793801</v>
      </c>
      <c r="AD6889">
        <v>13</v>
      </c>
      <c r="AE6889">
        <v>0.16996660504750499</v>
      </c>
      <c r="AF6889">
        <v>1</v>
      </c>
      <c r="AG6889">
        <v>6.5751091145559402E-3</v>
      </c>
      <c r="AH6889">
        <v>0.12755294066894299</v>
      </c>
      <c r="AI6889">
        <v>4</v>
      </c>
      <c r="AJ6889">
        <v>55.564986849439997</v>
      </c>
      <c r="AK6889">
        <v>43</v>
      </c>
      <c r="AL6889">
        <v>0.99342489088544295</v>
      </c>
      <c r="AM6889">
        <v>0</v>
      </c>
      <c r="AN6889">
        <v>0</v>
      </c>
      <c r="AO6889">
        <v>0</v>
      </c>
      <c r="AP6889">
        <v>0</v>
      </c>
      <c r="AQ6889">
        <v>44</v>
      </c>
      <c r="AR6889">
        <v>1</v>
      </c>
      <c r="AS6889">
        <v>0</v>
      </c>
      <c r="AT6889">
        <v>0</v>
      </c>
      <c r="AU6889">
        <v>0</v>
      </c>
      <c r="AV6889">
        <v>0</v>
      </c>
      <c r="AW6889">
        <v>44</v>
      </c>
      <c r="AX6889">
        <v>1</v>
      </c>
      <c r="AY6889">
        <v>62.8758318873466</v>
      </c>
      <c r="AZ6889">
        <v>43</v>
      </c>
      <c r="BA6889">
        <v>0.99342489088544295</v>
      </c>
      <c r="BB6889">
        <v>43</v>
      </c>
      <c r="BC6889">
        <v>0.97923116350073702</v>
      </c>
      <c r="BD6889">
        <v>1</v>
      </c>
      <c r="BE6889">
        <v>2.0768836499261999E-2</v>
      </c>
      <c r="BF6889">
        <v>59.325182904839899</v>
      </c>
      <c r="BG6889">
        <v>59.8792630505869</v>
      </c>
      <c r="BH6889">
        <v>61.038400792013903</v>
      </c>
      <c r="BI6889">
        <v>55.991452126144999</v>
      </c>
    </row>
    <row r="6890" spans="1:61" x14ac:dyDescent="0.25">
      <c r="A6890" s="10" t="str">
        <f>VLOOKUP(D6890,'Index-Relations'!E:F,2,FALSE)</f>
        <v>ESG</v>
      </c>
      <c r="B6890" t="s">
        <v>3450</v>
      </c>
      <c r="C6890" s="53" t="s">
        <v>2770</v>
      </c>
      <c r="D6890" s="59" t="s">
        <v>3345</v>
      </c>
      <c r="E6890" s="59" t="s">
        <v>10306</v>
      </c>
      <c r="F6890" t="s">
        <v>2306</v>
      </c>
      <c r="G6890" t="s">
        <v>2305</v>
      </c>
      <c r="H6890" t="s">
        <v>2307</v>
      </c>
      <c r="I6890" s="52">
        <v>45323</v>
      </c>
      <c r="J6890" t="s">
        <v>2457</v>
      </c>
      <c r="K6890">
        <v>44</v>
      </c>
      <c r="L6890">
        <v>61.2350131406792</v>
      </c>
      <c r="M6890">
        <v>43</v>
      </c>
      <c r="N6890">
        <v>0.99368665667038203</v>
      </c>
      <c r="O6890">
        <v>62.657874572243003</v>
      </c>
      <c r="P6890">
        <v>43</v>
      </c>
      <c r="Q6890">
        <v>0.99368665667038203</v>
      </c>
      <c r="R6890">
        <v>42</v>
      </c>
      <c r="S6890">
        <v>0.98792244206847701</v>
      </c>
      <c r="T6890">
        <v>42.230640639246701</v>
      </c>
      <c r="U6890">
        <v>0.81105616042589801</v>
      </c>
      <c r="V6890">
        <v>30</v>
      </c>
      <c r="W6890">
        <v>1.6752410642688099E-3</v>
      </c>
      <c r="X6890">
        <v>1</v>
      </c>
      <c r="Y6890">
        <v>43</v>
      </c>
      <c r="Z6890">
        <v>0.99368665667038203</v>
      </c>
      <c r="AA6890">
        <v>48.476365599502799</v>
      </c>
      <c r="AB6890">
        <v>30</v>
      </c>
      <c r="AC6890">
        <v>0.82765971708553498</v>
      </c>
      <c r="AD6890">
        <v>13</v>
      </c>
      <c r="AE6890">
        <v>0.16602693958484599</v>
      </c>
      <c r="AF6890">
        <v>1</v>
      </c>
      <c r="AG6890">
        <v>6.3133433296180203E-3</v>
      </c>
      <c r="AH6890">
        <v>0.13904090015326701</v>
      </c>
      <c r="AI6890">
        <v>4</v>
      </c>
      <c r="AJ6890">
        <v>55.844239983725998</v>
      </c>
      <c r="AK6890">
        <v>43</v>
      </c>
      <c r="AL6890">
        <v>0.99368665667038203</v>
      </c>
      <c r="AM6890">
        <v>0</v>
      </c>
      <c r="AN6890">
        <v>0</v>
      </c>
      <c r="AO6890">
        <v>0</v>
      </c>
      <c r="AP6890">
        <v>0</v>
      </c>
      <c r="AQ6890">
        <v>44</v>
      </c>
      <c r="AR6890">
        <v>0.999999999999999</v>
      </c>
      <c r="AS6890">
        <v>0</v>
      </c>
      <c r="AT6890">
        <v>0</v>
      </c>
      <c r="AU6890">
        <v>0</v>
      </c>
      <c r="AV6890">
        <v>0</v>
      </c>
      <c r="AW6890">
        <v>44</v>
      </c>
      <c r="AX6890">
        <v>1</v>
      </c>
      <c r="AY6890">
        <v>63.535573969339303</v>
      </c>
      <c r="AZ6890">
        <v>43</v>
      </c>
      <c r="BA6890">
        <v>0.99368665667038203</v>
      </c>
      <c r="BB6890">
        <v>43</v>
      </c>
      <c r="BC6890">
        <v>0.98098354509744201</v>
      </c>
      <c r="BD6890">
        <v>1</v>
      </c>
      <c r="BE6890">
        <v>1.9016454902557298E-2</v>
      </c>
      <c r="BF6890">
        <v>59.343279486895199</v>
      </c>
      <c r="BG6890">
        <v>58.827249789230997</v>
      </c>
      <c r="BH6890">
        <v>61.723402262090097</v>
      </c>
      <c r="BI6890">
        <v>56.2505389922202</v>
      </c>
    </row>
    <row r="6891" spans="1:61" x14ac:dyDescent="0.25">
      <c r="A6891" s="10" t="str">
        <f>VLOOKUP(D6891,'Index-Relations'!E:F,2,FALSE)</f>
        <v>BM</v>
      </c>
      <c r="B6891" t="s">
        <v>3450</v>
      </c>
      <c r="C6891" s="53" t="s">
        <v>2760</v>
      </c>
      <c r="D6891" s="59" t="s">
        <v>3346</v>
      </c>
      <c r="E6891" s="59" t="s">
        <v>10307</v>
      </c>
      <c r="F6891" t="s">
        <v>2309</v>
      </c>
      <c r="G6891" t="s">
        <v>2302</v>
      </c>
      <c r="H6891" t="s">
        <v>2310</v>
      </c>
      <c r="I6891" s="52">
        <v>45660</v>
      </c>
      <c r="J6891" t="s">
        <v>2457</v>
      </c>
      <c r="K6891">
        <v>50</v>
      </c>
      <c r="L6891" s="73">
        <v>40.471954437392903</v>
      </c>
      <c r="M6891">
        <v>46</v>
      </c>
      <c r="N6891">
        <v>0.97107433350739603</v>
      </c>
      <c r="O6891" s="73">
        <v>40.8371463137969</v>
      </c>
      <c r="P6891">
        <v>46</v>
      </c>
      <c r="Q6891">
        <v>0.97107433350739603</v>
      </c>
      <c r="R6891">
        <v>46</v>
      </c>
      <c r="S6891">
        <v>0.98044787309028403</v>
      </c>
      <c r="T6891">
        <v>43.371348301693402</v>
      </c>
      <c r="U6891">
        <v>0.806803271078808</v>
      </c>
      <c r="V6891">
        <v>37</v>
      </c>
      <c r="W6891">
        <v>1.7836484678568899E-2</v>
      </c>
      <c r="X6891">
        <v>3</v>
      </c>
      <c r="Y6891">
        <v>50</v>
      </c>
      <c r="Z6891">
        <v>0.999999999999999</v>
      </c>
      <c r="AA6891">
        <v>46.722391949123796</v>
      </c>
      <c r="AB6891">
        <v>34</v>
      </c>
      <c r="AC6891">
        <v>0.69596446591241201</v>
      </c>
      <c r="AD6891">
        <v>16</v>
      </c>
      <c r="AE6891">
        <v>0.30403553408758699</v>
      </c>
      <c r="AF6891">
        <v>0</v>
      </c>
      <c r="AG6891">
        <v>0</v>
      </c>
      <c r="AH6891">
        <v>5.2081707100958101E-2</v>
      </c>
      <c r="AI6891">
        <v>6</v>
      </c>
      <c r="AJ6891" s="73">
        <v>37.914665596787998</v>
      </c>
      <c r="AK6891">
        <v>46</v>
      </c>
      <c r="AL6891">
        <v>0.97107433350739603</v>
      </c>
      <c r="AM6891">
        <v>0</v>
      </c>
      <c r="AN6891">
        <v>0</v>
      </c>
      <c r="AO6891">
        <v>0</v>
      </c>
      <c r="AP6891">
        <v>0</v>
      </c>
      <c r="AQ6891">
        <v>50</v>
      </c>
      <c r="AR6891">
        <v>0.999999999999999</v>
      </c>
      <c r="AS6891">
        <v>0</v>
      </c>
      <c r="AT6891">
        <v>0</v>
      </c>
      <c r="AU6891">
        <v>0</v>
      </c>
      <c r="AV6891">
        <v>0</v>
      </c>
      <c r="AW6891">
        <v>50</v>
      </c>
      <c r="AX6891">
        <v>0.999999999999999</v>
      </c>
      <c r="AY6891" s="73">
        <v>44.870581254832899</v>
      </c>
      <c r="AZ6891">
        <v>46</v>
      </c>
      <c r="BA6891">
        <v>0.97107433350739603</v>
      </c>
      <c r="BB6891">
        <v>50</v>
      </c>
      <c r="BC6891">
        <v>0.999999999999999</v>
      </c>
      <c r="BD6891">
        <v>0</v>
      </c>
      <c r="BE6891">
        <v>0</v>
      </c>
      <c r="BF6891">
        <v>40.471954437392903</v>
      </c>
      <c r="BG6891">
        <v>40.8371463137969</v>
      </c>
      <c r="BH6891">
        <v>44.870581254832899</v>
      </c>
      <c r="BI6891">
        <v>37.914665596787998</v>
      </c>
    </row>
    <row r="6892" spans="1:61" x14ac:dyDescent="0.25">
      <c r="A6892" s="10" t="str">
        <f>VLOOKUP(D6892,'Index-Relations'!E:F,2,FALSE)</f>
        <v>BM</v>
      </c>
      <c r="B6892" t="s">
        <v>3450</v>
      </c>
      <c r="C6892" s="53" t="s">
        <v>2761</v>
      </c>
      <c r="D6892" s="59" t="s">
        <v>3346</v>
      </c>
      <c r="E6892" s="59" t="s">
        <v>10308</v>
      </c>
      <c r="F6892" t="s">
        <v>2309</v>
      </c>
      <c r="G6892" t="s">
        <v>2302</v>
      </c>
      <c r="H6892" t="s">
        <v>2310</v>
      </c>
      <c r="I6892" s="52">
        <v>45628</v>
      </c>
      <c r="J6892" t="s">
        <v>2457</v>
      </c>
      <c r="K6892">
        <v>50</v>
      </c>
      <c r="L6892" s="73">
        <v>40.372637875037</v>
      </c>
      <c r="M6892">
        <v>46</v>
      </c>
      <c r="N6892">
        <v>0.96995755498235303</v>
      </c>
      <c r="O6892" s="73">
        <v>40.870363391654998</v>
      </c>
      <c r="P6892">
        <v>46</v>
      </c>
      <c r="Q6892">
        <v>0.96995755498235303</v>
      </c>
      <c r="R6892">
        <v>46</v>
      </c>
      <c r="S6892">
        <v>0.98073172961170896</v>
      </c>
      <c r="T6892">
        <v>43.351355523511501</v>
      </c>
      <c r="U6892">
        <v>0.81322282250614997</v>
      </c>
      <c r="V6892">
        <v>37</v>
      </c>
      <c r="W6892">
        <v>6.6877243930740403E-3</v>
      </c>
      <c r="X6892">
        <v>2</v>
      </c>
      <c r="Y6892">
        <v>50</v>
      </c>
      <c r="Z6892">
        <v>1</v>
      </c>
      <c r="AA6892">
        <v>57.856329332860099</v>
      </c>
      <c r="AB6892">
        <v>36</v>
      </c>
      <c r="AC6892">
        <v>0.78016769702502697</v>
      </c>
      <c r="AD6892">
        <v>14</v>
      </c>
      <c r="AE6892">
        <v>0.219832302974972</v>
      </c>
      <c r="AF6892">
        <v>0</v>
      </c>
      <c r="AG6892">
        <v>5.5510000000000001E-17</v>
      </c>
      <c r="AH6892">
        <v>5.6898004534619503E-2</v>
      </c>
      <c r="AI6892">
        <v>6</v>
      </c>
      <c r="AJ6892" s="73">
        <v>37.780287860049</v>
      </c>
      <c r="AK6892">
        <v>46</v>
      </c>
      <c r="AL6892">
        <v>0.96995755498235303</v>
      </c>
      <c r="AM6892">
        <v>0</v>
      </c>
      <c r="AN6892">
        <v>0</v>
      </c>
      <c r="AO6892">
        <v>0</v>
      </c>
      <c r="AP6892">
        <v>0</v>
      </c>
      <c r="AQ6892">
        <v>50</v>
      </c>
      <c r="AR6892">
        <v>1</v>
      </c>
      <c r="AS6892">
        <v>0</v>
      </c>
      <c r="AT6892">
        <v>0</v>
      </c>
      <c r="AU6892">
        <v>0</v>
      </c>
      <c r="AV6892">
        <v>0</v>
      </c>
      <c r="AW6892">
        <v>50</v>
      </c>
      <c r="AX6892">
        <v>1</v>
      </c>
      <c r="AY6892" s="73">
        <v>44.709247944015999</v>
      </c>
      <c r="AZ6892">
        <v>46</v>
      </c>
      <c r="BA6892">
        <v>0.96995755498235303</v>
      </c>
      <c r="BB6892">
        <v>50</v>
      </c>
      <c r="BC6892">
        <v>1</v>
      </c>
      <c r="BD6892">
        <v>0</v>
      </c>
      <c r="BE6892">
        <v>0</v>
      </c>
      <c r="BF6892">
        <v>40.372637875037</v>
      </c>
      <c r="BG6892">
        <v>40.870363391654998</v>
      </c>
      <c r="BH6892">
        <v>44.709247944015999</v>
      </c>
      <c r="BI6892">
        <v>37.780287860049</v>
      </c>
    </row>
    <row r="6893" spans="1:61" x14ac:dyDescent="0.25">
      <c r="A6893" s="10" t="str">
        <f>VLOOKUP(D6893,'Index-Relations'!E:F,2,FALSE)</f>
        <v>BM</v>
      </c>
      <c r="B6893" t="s">
        <v>3450</v>
      </c>
      <c r="C6893" s="53" t="s">
        <v>2762</v>
      </c>
      <c r="D6893" s="59" t="s">
        <v>3346</v>
      </c>
      <c r="E6893" s="59" t="s">
        <v>10309</v>
      </c>
      <c r="F6893" t="s">
        <v>2309</v>
      </c>
      <c r="G6893" t="s">
        <v>2302</v>
      </c>
      <c r="H6893" t="s">
        <v>2310</v>
      </c>
      <c r="I6893" s="52">
        <v>45597</v>
      </c>
      <c r="J6893" t="s">
        <v>2457</v>
      </c>
      <c r="K6893">
        <v>50</v>
      </c>
      <c r="L6893" s="73">
        <v>39.975696272998</v>
      </c>
      <c r="M6893">
        <v>46</v>
      </c>
      <c r="N6893">
        <v>0.97500682010845996</v>
      </c>
      <c r="O6893" s="73">
        <v>40.470881482741</v>
      </c>
      <c r="P6893">
        <v>46</v>
      </c>
      <c r="Q6893">
        <v>0.97500682010845996</v>
      </c>
      <c r="R6893">
        <v>46</v>
      </c>
      <c r="S6893">
        <v>0.98124183493980099</v>
      </c>
      <c r="T6893">
        <v>43.4479388262749</v>
      </c>
      <c r="U6893">
        <v>0.81303388622181505</v>
      </c>
      <c r="V6893">
        <v>36</v>
      </c>
      <c r="W6893">
        <v>6.7236215145053098E-3</v>
      </c>
      <c r="X6893">
        <v>2</v>
      </c>
      <c r="Y6893">
        <v>49</v>
      </c>
      <c r="Z6893">
        <v>0.99638939196136</v>
      </c>
      <c r="AA6893">
        <v>59.694909462704103</v>
      </c>
      <c r="AB6893">
        <v>35</v>
      </c>
      <c r="AC6893">
        <v>0.72531686579447696</v>
      </c>
      <c r="AD6893">
        <v>14</v>
      </c>
      <c r="AE6893">
        <v>0.27107252616688199</v>
      </c>
      <c r="AF6893">
        <v>1</v>
      </c>
      <c r="AG6893">
        <v>3.6106080386394401E-3</v>
      </c>
      <c r="AH6893">
        <v>5.7047559872644003E-2</v>
      </c>
      <c r="AI6893">
        <v>6</v>
      </c>
      <c r="AJ6893" s="73">
        <v>37.3496797635269</v>
      </c>
      <c r="AK6893">
        <v>46</v>
      </c>
      <c r="AL6893">
        <v>0.97500682010845996</v>
      </c>
      <c r="AM6893">
        <v>0</v>
      </c>
      <c r="AN6893">
        <v>0</v>
      </c>
      <c r="AO6893">
        <v>0</v>
      </c>
      <c r="AP6893">
        <v>0</v>
      </c>
      <c r="AQ6893">
        <v>50</v>
      </c>
      <c r="AR6893">
        <v>1</v>
      </c>
      <c r="AS6893">
        <v>0</v>
      </c>
      <c r="AT6893">
        <v>0</v>
      </c>
      <c r="AU6893">
        <v>0</v>
      </c>
      <c r="AV6893">
        <v>0</v>
      </c>
      <c r="AW6893">
        <v>50</v>
      </c>
      <c r="AX6893">
        <v>1</v>
      </c>
      <c r="AY6893" s="73">
        <v>44.431702498213902</v>
      </c>
      <c r="AZ6893">
        <v>46</v>
      </c>
      <c r="BA6893">
        <v>0.97500682010845996</v>
      </c>
      <c r="BB6893">
        <v>50</v>
      </c>
      <c r="BC6893">
        <v>1</v>
      </c>
      <c r="BD6893">
        <v>0</v>
      </c>
      <c r="BE6893">
        <v>0</v>
      </c>
      <c r="BF6893">
        <v>39.975696272998</v>
      </c>
      <c r="BG6893">
        <v>40.470881482741</v>
      </c>
      <c r="BH6893">
        <v>44.431702498213902</v>
      </c>
      <c r="BI6893">
        <v>37.3496797635269</v>
      </c>
    </row>
    <row r="6894" spans="1:61" x14ac:dyDescent="0.25">
      <c r="A6894" s="10" t="str">
        <f>VLOOKUP(D6894,'Index-Relations'!E:F,2,FALSE)</f>
        <v>BM</v>
      </c>
      <c r="B6894" t="s">
        <v>3450</v>
      </c>
      <c r="C6894" s="53" t="s">
        <v>2763</v>
      </c>
      <c r="D6894" s="59" t="s">
        <v>3346</v>
      </c>
      <c r="E6894" s="59" t="s">
        <v>10310</v>
      </c>
      <c r="F6894" t="s">
        <v>2309</v>
      </c>
      <c r="G6894" t="s">
        <v>2302</v>
      </c>
      <c r="H6894" t="s">
        <v>2310</v>
      </c>
      <c r="I6894" s="52">
        <v>45566</v>
      </c>
      <c r="J6894" t="s">
        <v>2457</v>
      </c>
      <c r="K6894">
        <v>50</v>
      </c>
      <c r="L6894" s="73">
        <v>39.832570947619999</v>
      </c>
      <c r="M6894">
        <v>47</v>
      </c>
      <c r="N6894">
        <v>0.97919720058502802</v>
      </c>
      <c r="O6894" s="73">
        <v>40.511521043949998</v>
      </c>
      <c r="P6894">
        <v>47</v>
      </c>
      <c r="Q6894">
        <v>0.97919720058502802</v>
      </c>
      <c r="R6894">
        <v>46</v>
      </c>
      <c r="S6894">
        <v>0.982570961375831</v>
      </c>
      <c r="T6894">
        <v>43.703428987925399</v>
      </c>
      <c r="U6894">
        <v>0.80995607626101296</v>
      </c>
      <c r="V6894">
        <v>36</v>
      </c>
      <c r="W6894">
        <v>6.7645601923676897E-3</v>
      </c>
      <c r="X6894">
        <v>2</v>
      </c>
      <c r="Y6894">
        <v>49</v>
      </c>
      <c r="Z6894">
        <v>0.99640521975196195</v>
      </c>
      <c r="AA6894">
        <v>56.7423591657573</v>
      </c>
      <c r="AB6894">
        <v>33</v>
      </c>
      <c r="AC6894">
        <v>0.71796572648602996</v>
      </c>
      <c r="AD6894">
        <v>16</v>
      </c>
      <c r="AE6894">
        <v>0.27843949326593098</v>
      </c>
      <c r="AF6894">
        <v>1</v>
      </c>
      <c r="AG6894">
        <v>3.59478024803799E-3</v>
      </c>
      <c r="AH6894">
        <v>6.6128121557192499E-2</v>
      </c>
      <c r="AI6894">
        <v>6</v>
      </c>
      <c r="AJ6894" s="73">
        <v>37.039476878275003</v>
      </c>
      <c r="AK6894">
        <v>47</v>
      </c>
      <c r="AL6894">
        <v>0.97919720058502802</v>
      </c>
      <c r="AM6894">
        <v>0</v>
      </c>
      <c r="AN6894">
        <v>0</v>
      </c>
      <c r="AO6894">
        <v>0</v>
      </c>
      <c r="AP6894">
        <v>0</v>
      </c>
      <c r="AQ6894">
        <v>50</v>
      </c>
      <c r="AR6894">
        <v>0.999999999999999</v>
      </c>
      <c r="AS6894">
        <v>0</v>
      </c>
      <c r="AT6894">
        <v>0</v>
      </c>
      <c r="AU6894">
        <v>0</v>
      </c>
      <c r="AV6894">
        <v>0</v>
      </c>
      <c r="AW6894">
        <v>50</v>
      </c>
      <c r="AX6894">
        <v>1</v>
      </c>
      <c r="AY6894" s="73">
        <v>44.400948290301997</v>
      </c>
      <c r="AZ6894">
        <v>47</v>
      </c>
      <c r="BA6894">
        <v>0.97919720058502802</v>
      </c>
      <c r="BB6894">
        <v>50</v>
      </c>
      <c r="BC6894">
        <v>0.999999999999999</v>
      </c>
      <c r="BD6894">
        <v>0</v>
      </c>
      <c r="BE6894">
        <v>0</v>
      </c>
      <c r="BF6894">
        <v>39.832570947619999</v>
      </c>
      <c r="BG6894">
        <v>40.511521043949998</v>
      </c>
      <c r="BH6894">
        <v>44.400948290301997</v>
      </c>
      <c r="BI6894">
        <v>37.039476878275003</v>
      </c>
    </row>
    <row r="6895" spans="1:61" x14ac:dyDescent="0.25">
      <c r="A6895" s="10" t="str">
        <f>VLOOKUP(D6895,'Index-Relations'!E:F,2,FALSE)</f>
        <v>BM</v>
      </c>
      <c r="B6895" t="s">
        <v>3450</v>
      </c>
      <c r="C6895" s="53" t="s">
        <v>2764</v>
      </c>
      <c r="D6895" s="59" t="s">
        <v>3346</v>
      </c>
      <c r="E6895" s="59" t="s">
        <v>10311</v>
      </c>
      <c r="F6895" t="s">
        <v>2309</v>
      </c>
      <c r="G6895" t="s">
        <v>2302</v>
      </c>
      <c r="H6895" t="s">
        <v>2310</v>
      </c>
      <c r="I6895" s="52">
        <v>45537</v>
      </c>
      <c r="J6895" t="s">
        <v>2457</v>
      </c>
      <c r="K6895">
        <v>50</v>
      </c>
      <c r="L6895" s="73">
        <v>39.181712064533002</v>
      </c>
      <c r="M6895">
        <v>47</v>
      </c>
      <c r="N6895">
        <v>0.98068358466863303</v>
      </c>
      <c r="O6895" s="73">
        <v>40.0822473459299</v>
      </c>
      <c r="P6895">
        <v>47</v>
      </c>
      <c r="Q6895">
        <v>0.98068358466863303</v>
      </c>
      <c r="R6895">
        <v>46</v>
      </c>
      <c r="S6895">
        <v>0.98262006592887197</v>
      </c>
      <c r="T6895">
        <v>43.256751873054398</v>
      </c>
      <c r="U6895">
        <v>0.82147006546228796</v>
      </c>
      <c r="V6895">
        <v>36</v>
      </c>
      <c r="W6895">
        <v>7.3542156438889299E-3</v>
      </c>
      <c r="X6895">
        <v>2</v>
      </c>
      <c r="Y6895">
        <v>49</v>
      </c>
      <c r="Z6895">
        <v>0.99651493000767399</v>
      </c>
      <c r="AA6895">
        <v>61.853770957059901</v>
      </c>
      <c r="AB6895">
        <v>35</v>
      </c>
      <c r="AC6895">
        <v>0.73011591233517803</v>
      </c>
      <c r="AD6895">
        <v>17</v>
      </c>
      <c r="AE6895">
        <v>0.280315918082302</v>
      </c>
      <c r="AF6895">
        <v>-2</v>
      </c>
      <c r="AG6895">
        <v>0</v>
      </c>
      <c r="AH6895">
        <v>5.8997945856549001E-2</v>
      </c>
      <c r="AI6895">
        <v>6</v>
      </c>
      <c r="AJ6895" s="73">
        <v>36.428660731466003</v>
      </c>
      <c r="AK6895">
        <v>47</v>
      </c>
      <c r="AL6895">
        <v>0.98068358466863303</v>
      </c>
      <c r="AM6895">
        <v>0</v>
      </c>
      <c r="AN6895">
        <v>0</v>
      </c>
      <c r="AO6895">
        <v>0</v>
      </c>
      <c r="AP6895">
        <v>0</v>
      </c>
      <c r="AQ6895">
        <v>50</v>
      </c>
      <c r="AR6895">
        <v>0.999999999999999</v>
      </c>
      <c r="AS6895">
        <v>0</v>
      </c>
      <c r="AT6895">
        <v>0</v>
      </c>
      <c r="AU6895">
        <v>0</v>
      </c>
      <c r="AV6895">
        <v>0</v>
      </c>
      <c r="AW6895">
        <v>50</v>
      </c>
      <c r="AX6895">
        <v>1</v>
      </c>
      <c r="AY6895" s="73">
        <v>44.008350798582903</v>
      </c>
      <c r="AZ6895">
        <v>47</v>
      </c>
      <c r="BA6895">
        <v>0.98068358466863303</v>
      </c>
      <c r="BB6895">
        <v>50</v>
      </c>
      <c r="BC6895">
        <v>0.999999999999999</v>
      </c>
      <c r="BD6895">
        <v>0</v>
      </c>
      <c r="BE6895">
        <v>0</v>
      </c>
      <c r="BF6895">
        <v>39.181712064533002</v>
      </c>
      <c r="BG6895">
        <v>40.0822473459299</v>
      </c>
      <c r="BH6895">
        <v>44.008350798582903</v>
      </c>
      <c r="BI6895">
        <v>36.428660731466003</v>
      </c>
    </row>
    <row r="6896" spans="1:61" x14ac:dyDescent="0.25">
      <c r="A6896" s="10" t="str">
        <f>VLOOKUP(D6896,'Index-Relations'!E:F,2,FALSE)</f>
        <v>BM</v>
      </c>
      <c r="B6896" t="s">
        <v>3450</v>
      </c>
      <c r="C6896" s="53" t="s">
        <v>3350</v>
      </c>
      <c r="D6896" s="59" t="s">
        <v>3346</v>
      </c>
      <c r="E6896" s="59" t="s">
        <v>10312</v>
      </c>
      <c r="F6896" t="s">
        <v>2309</v>
      </c>
      <c r="G6896" t="s">
        <v>2302</v>
      </c>
      <c r="H6896" t="s">
        <v>2310</v>
      </c>
      <c r="I6896" s="52">
        <v>45505</v>
      </c>
      <c r="J6896" t="s">
        <v>2457</v>
      </c>
      <c r="K6896">
        <v>50</v>
      </c>
      <c r="L6896" s="73">
        <v>39.1588476629639</v>
      </c>
      <c r="M6896">
        <v>47</v>
      </c>
      <c r="N6896">
        <v>0.98000945395541395</v>
      </c>
      <c r="O6896" s="73">
        <v>39.895128437941999</v>
      </c>
      <c r="P6896">
        <v>47</v>
      </c>
      <c r="Q6896">
        <v>0.98000945395541395</v>
      </c>
      <c r="R6896">
        <v>46</v>
      </c>
      <c r="S6896">
        <v>0.98224177804659096</v>
      </c>
      <c r="T6896">
        <v>43.564543022609101</v>
      </c>
      <c r="U6896">
        <v>0.81333270723453099</v>
      </c>
      <c r="V6896">
        <v>36</v>
      </c>
      <c r="W6896">
        <v>6.7270365458361103E-3</v>
      </c>
      <c r="X6896">
        <v>2</v>
      </c>
      <c r="Y6896">
        <v>49</v>
      </c>
      <c r="Z6896">
        <v>0.99626844889726196</v>
      </c>
      <c r="AA6896">
        <v>54.695252672570803</v>
      </c>
      <c r="AB6896">
        <v>33</v>
      </c>
      <c r="AC6896">
        <v>0.71625973852864999</v>
      </c>
      <c r="AD6896">
        <v>16</v>
      </c>
      <c r="AE6896">
        <v>0.28000871036861202</v>
      </c>
      <c r="AF6896">
        <v>1</v>
      </c>
      <c r="AG6896">
        <v>3.7315511027373699E-3</v>
      </c>
      <c r="AH6896">
        <v>6.39653418556453E-2</v>
      </c>
      <c r="AI6896">
        <v>6</v>
      </c>
      <c r="AJ6896" s="73">
        <v>36.357092682667002</v>
      </c>
      <c r="AK6896">
        <v>47</v>
      </c>
      <c r="AL6896">
        <v>0.98000945395541395</v>
      </c>
      <c r="AM6896">
        <v>0</v>
      </c>
      <c r="AN6896">
        <v>0</v>
      </c>
      <c r="AO6896">
        <v>0</v>
      </c>
      <c r="AP6896">
        <v>0</v>
      </c>
      <c r="AQ6896">
        <v>50</v>
      </c>
      <c r="AR6896">
        <v>1</v>
      </c>
      <c r="AS6896">
        <v>0</v>
      </c>
      <c r="AT6896">
        <v>0</v>
      </c>
      <c r="AU6896">
        <v>0</v>
      </c>
      <c r="AV6896">
        <v>0</v>
      </c>
      <c r="AW6896">
        <v>50</v>
      </c>
      <c r="AX6896">
        <v>1</v>
      </c>
      <c r="AY6896" s="73">
        <v>43.926675415936998</v>
      </c>
      <c r="AZ6896">
        <v>47</v>
      </c>
      <c r="BA6896">
        <v>0.98000945395541395</v>
      </c>
      <c r="BB6896">
        <v>49</v>
      </c>
      <c r="BC6896">
        <v>0.98900349178120295</v>
      </c>
      <c r="BD6896">
        <v>1</v>
      </c>
      <c r="BE6896">
        <v>1.09965082187965E-2</v>
      </c>
      <c r="BF6896">
        <v>39.1588476629639</v>
      </c>
      <c r="BG6896">
        <v>39.895128437941999</v>
      </c>
      <c r="BH6896">
        <v>43.926675415936998</v>
      </c>
      <c r="BI6896">
        <v>36.357092682667002</v>
      </c>
    </row>
    <row r="6897" spans="1:61" x14ac:dyDescent="0.25">
      <c r="A6897" s="10" t="str">
        <f>VLOOKUP(D6897,'Index-Relations'!E:F,2,FALSE)</f>
        <v>BM</v>
      </c>
      <c r="B6897" t="s">
        <v>3450</v>
      </c>
      <c r="C6897" s="53" t="s">
        <v>2765</v>
      </c>
      <c r="D6897" s="59" t="s">
        <v>3346</v>
      </c>
      <c r="E6897" s="59" t="s">
        <v>10313</v>
      </c>
      <c r="F6897" t="s">
        <v>2309</v>
      </c>
      <c r="G6897" t="s">
        <v>2302</v>
      </c>
      <c r="H6897" t="s">
        <v>2310</v>
      </c>
      <c r="I6897" s="52">
        <v>45474</v>
      </c>
      <c r="J6897" t="s">
        <v>2457</v>
      </c>
      <c r="K6897">
        <v>50</v>
      </c>
      <c r="L6897" s="73">
        <v>39.527957344931004</v>
      </c>
      <c r="M6897">
        <v>47</v>
      </c>
      <c r="N6897">
        <v>0.97956219283108203</v>
      </c>
      <c r="O6897" s="73">
        <v>40.147389893330001</v>
      </c>
      <c r="P6897">
        <v>47</v>
      </c>
      <c r="Q6897">
        <v>0.97956219283108203</v>
      </c>
      <c r="R6897">
        <v>46</v>
      </c>
      <c r="S6897">
        <v>0.98214619580548002</v>
      </c>
      <c r="T6897">
        <v>43.6081802260369</v>
      </c>
      <c r="U6897">
        <v>0.809093899430679</v>
      </c>
      <c r="V6897">
        <v>35</v>
      </c>
      <c r="W6897">
        <v>7.8592508320942493E-3</v>
      </c>
      <c r="X6897">
        <v>2</v>
      </c>
      <c r="Y6897">
        <v>48</v>
      </c>
      <c r="Z6897">
        <v>0.990287070904038</v>
      </c>
      <c r="AA6897">
        <v>53.921698323000101</v>
      </c>
      <c r="AB6897">
        <v>34</v>
      </c>
      <c r="AC6897">
        <v>0.73318843676976497</v>
      </c>
      <c r="AD6897">
        <v>14</v>
      </c>
      <c r="AE6897">
        <v>0.25709863413427197</v>
      </c>
      <c r="AF6897">
        <v>2</v>
      </c>
      <c r="AG6897">
        <v>9.7129290959617701E-3</v>
      </c>
      <c r="AH6897">
        <v>6.7544366003155998E-2</v>
      </c>
      <c r="AI6897">
        <v>6</v>
      </c>
      <c r="AJ6897" s="73">
        <v>36.898480131359896</v>
      </c>
      <c r="AK6897">
        <v>47</v>
      </c>
      <c r="AL6897">
        <v>0.97956219283108203</v>
      </c>
      <c r="AM6897">
        <v>0</v>
      </c>
      <c r="AN6897">
        <v>0</v>
      </c>
      <c r="AO6897">
        <v>0</v>
      </c>
      <c r="AP6897">
        <v>0</v>
      </c>
      <c r="AQ6897">
        <v>50</v>
      </c>
      <c r="AR6897">
        <v>0.999999999999999</v>
      </c>
      <c r="AS6897">
        <v>0</v>
      </c>
      <c r="AT6897">
        <v>0</v>
      </c>
      <c r="AU6897">
        <v>0</v>
      </c>
      <c r="AV6897">
        <v>0</v>
      </c>
      <c r="AW6897">
        <v>50</v>
      </c>
      <c r="AX6897">
        <v>1</v>
      </c>
      <c r="AY6897" s="73">
        <v>44.035395905732997</v>
      </c>
      <c r="AZ6897">
        <v>47</v>
      </c>
      <c r="BA6897">
        <v>0.97956219283108203</v>
      </c>
      <c r="BB6897">
        <v>49</v>
      </c>
      <c r="BC6897">
        <v>0.98931765813222405</v>
      </c>
      <c r="BD6897">
        <v>1</v>
      </c>
      <c r="BE6897">
        <v>1.06823418677752E-2</v>
      </c>
      <c r="BF6897">
        <v>39.527957344931004</v>
      </c>
      <c r="BG6897">
        <v>40.147389893330001</v>
      </c>
      <c r="BH6897">
        <v>44.035395905732997</v>
      </c>
      <c r="BI6897">
        <v>36.898480131359896</v>
      </c>
    </row>
    <row r="6898" spans="1:61" x14ac:dyDescent="0.25">
      <c r="A6898" s="10" t="str">
        <f>VLOOKUP(D6898,'Index-Relations'!E:F,2,FALSE)</f>
        <v>BM</v>
      </c>
      <c r="B6898" t="s">
        <v>3450</v>
      </c>
      <c r="C6898" s="53" t="s">
        <v>2766</v>
      </c>
      <c r="D6898" s="59" t="s">
        <v>3346</v>
      </c>
      <c r="E6898" s="59" t="s">
        <v>10314</v>
      </c>
      <c r="F6898" t="s">
        <v>2309</v>
      </c>
      <c r="G6898" t="s">
        <v>2302</v>
      </c>
      <c r="H6898" t="s">
        <v>2310</v>
      </c>
      <c r="I6898" s="52">
        <v>45447</v>
      </c>
      <c r="J6898" t="s">
        <v>2457</v>
      </c>
      <c r="K6898">
        <v>50</v>
      </c>
      <c r="L6898" s="73">
        <v>40.685596827801</v>
      </c>
      <c r="M6898">
        <v>47</v>
      </c>
      <c r="N6898">
        <v>0.98171098733519702</v>
      </c>
      <c r="O6898" s="73">
        <v>41.686638821559903</v>
      </c>
      <c r="P6898">
        <v>47</v>
      </c>
      <c r="Q6898">
        <v>0.98171098733519702</v>
      </c>
      <c r="R6898">
        <v>46</v>
      </c>
      <c r="S6898">
        <v>0.98278393726834901</v>
      </c>
      <c r="T6898">
        <v>44.003063386391403</v>
      </c>
      <c r="U6898">
        <v>0.82395147909308197</v>
      </c>
      <c r="V6898">
        <v>34</v>
      </c>
      <c r="W6898">
        <v>7.43720328306712E-3</v>
      </c>
      <c r="X6898">
        <v>2</v>
      </c>
      <c r="Y6898">
        <v>48</v>
      </c>
      <c r="Z6898">
        <v>0.99022932619136494</v>
      </c>
      <c r="AA6898">
        <v>50.604379011609197</v>
      </c>
      <c r="AB6898">
        <v>33</v>
      </c>
      <c r="AC6898">
        <v>0.72002335790673599</v>
      </c>
      <c r="AD6898">
        <v>15</v>
      </c>
      <c r="AE6898">
        <v>0.27020596828462801</v>
      </c>
      <c r="AF6898">
        <v>2</v>
      </c>
      <c r="AG6898">
        <v>9.7706738086347205E-3</v>
      </c>
      <c r="AH6898">
        <v>7.6374101205789205E-2</v>
      </c>
      <c r="AI6898">
        <v>6</v>
      </c>
      <c r="AJ6898" s="73">
        <v>37.9463995257139</v>
      </c>
      <c r="AK6898">
        <v>47</v>
      </c>
      <c r="AL6898">
        <v>0.98171098733519702</v>
      </c>
      <c r="AM6898">
        <v>0</v>
      </c>
      <c r="AN6898">
        <v>0</v>
      </c>
      <c r="AO6898">
        <v>0</v>
      </c>
      <c r="AP6898">
        <v>0</v>
      </c>
      <c r="AQ6898">
        <v>50</v>
      </c>
      <c r="AR6898">
        <v>1</v>
      </c>
      <c r="AS6898">
        <v>0</v>
      </c>
      <c r="AT6898">
        <v>0</v>
      </c>
      <c r="AU6898">
        <v>0</v>
      </c>
      <c r="AV6898">
        <v>0</v>
      </c>
      <c r="AW6898">
        <v>50</v>
      </c>
      <c r="AX6898">
        <v>1</v>
      </c>
      <c r="AY6898" s="73">
        <v>44.861883673084002</v>
      </c>
      <c r="AZ6898">
        <v>47</v>
      </c>
      <c r="BA6898">
        <v>0.98171098733519702</v>
      </c>
      <c r="BB6898">
        <v>49</v>
      </c>
      <c r="BC6898">
        <v>0.99022334953726499</v>
      </c>
      <c r="BD6898">
        <v>1</v>
      </c>
      <c r="BE6898">
        <v>9.7766504627349402E-3</v>
      </c>
      <c r="BF6898">
        <v>40.685596827801</v>
      </c>
      <c r="BG6898">
        <v>41.686638821559903</v>
      </c>
      <c r="BH6898">
        <v>44.861883673084002</v>
      </c>
      <c r="BI6898">
        <v>37.9463995257139</v>
      </c>
    </row>
    <row r="6899" spans="1:61" x14ac:dyDescent="0.25">
      <c r="A6899" s="10" t="str">
        <f>VLOOKUP(D6899,'Index-Relations'!E:F,2,FALSE)</f>
        <v>BM</v>
      </c>
      <c r="B6899" t="s">
        <v>3450</v>
      </c>
      <c r="C6899" s="53" t="s">
        <v>2767</v>
      </c>
      <c r="D6899" s="59" t="s">
        <v>3346</v>
      </c>
      <c r="E6899" s="59" t="s">
        <v>10315</v>
      </c>
      <c r="F6899" t="s">
        <v>2309</v>
      </c>
      <c r="G6899" t="s">
        <v>2302</v>
      </c>
      <c r="H6899" t="s">
        <v>2310</v>
      </c>
      <c r="I6899" s="52">
        <v>45413</v>
      </c>
      <c r="J6899" t="s">
        <v>2457</v>
      </c>
      <c r="K6899">
        <v>50</v>
      </c>
      <c r="L6899" s="73">
        <v>40.393084823466999</v>
      </c>
      <c r="M6899">
        <v>47</v>
      </c>
      <c r="N6899">
        <v>0.98309163335569105</v>
      </c>
      <c r="O6899" s="73">
        <v>41.126182846886998</v>
      </c>
      <c r="P6899">
        <v>47</v>
      </c>
      <c r="Q6899">
        <v>0.98309163335569105</v>
      </c>
      <c r="R6899">
        <v>46</v>
      </c>
      <c r="S6899">
        <v>0.98135814684655598</v>
      </c>
      <c r="T6899">
        <v>43.9015289032439</v>
      </c>
      <c r="U6899">
        <v>0.82944868789723303</v>
      </c>
      <c r="V6899">
        <v>33</v>
      </c>
      <c r="W6899">
        <v>7.43363403630858E-3</v>
      </c>
      <c r="X6899">
        <v>2</v>
      </c>
      <c r="Y6899">
        <v>48</v>
      </c>
      <c r="Z6899">
        <v>0.98975438503964297</v>
      </c>
      <c r="AA6899">
        <v>52.9131334948773</v>
      </c>
      <c r="AB6899">
        <v>33</v>
      </c>
      <c r="AC6899">
        <v>0.72537437088155898</v>
      </c>
      <c r="AD6899">
        <v>15</v>
      </c>
      <c r="AE6899">
        <v>0.26438001415808299</v>
      </c>
      <c r="AF6899">
        <v>2</v>
      </c>
      <c r="AG6899">
        <v>1.0245614960357001E-2</v>
      </c>
      <c r="AH6899">
        <v>7.3868714919922807E-2</v>
      </c>
      <c r="AI6899">
        <v>6</v>
      </c>
      <c r="AJ6899" s="73">
        <v>37.713483549353903</v>
      </c>
      <c r="AK6899">
        <v>47</v>
      </c>
      <c r="AL6899">
        <v>0.98309163335569105</v>
      </c>
      <c r="AM6899">
        <v>0</v>
      </c>
      <c r="AN6899">
        <v>0</v>
      </c>
      <c r="AO6899">
        <v>0</v>
      </c>
      <c r="AP6899">
        <v>0</v>
      </c>
      <c r="AQ6899">
        <v>50</v>
      </c>
      <c r="AR6899">
        <v>0.999999999999999</v>
      </c>
      <c r="AS6899">
        <v>0</v>
      </c>
      <c r="AT6899">
        <v>0</v>
      </c>
      <c r="AU6899">
        <v>0</v>
      </c>
      <c r="AV6899">
        <v>0</v>
      </c>
      <c r="AW6899">
        <v>50</v>
      </c>
      <c r="AX6899">
        <v>0.999999999999999</v>
      </c>
      <c r="AY6899" s="73">
        <v>44.890631844754999</v>
      </c>
      <c r="AZ6899">
        <v>47</v>
      </c>
      <c r="BA6899">
        <v>0.98309163335569105</v>
      </c>
      <c r="BB6899">
        <v>49</v>
      </c>
      <c r="BC6899">
        <v>0.99041977939709003</v>
      </c>
      <c r="BD6899">
        <v>1</v>
      </c>
      <c r="BE6899">
        <v>9.5802206029092004E-3</v>
      </c>
      <c r="BF6899">
        <v>40.393084823466999</v>
      </c>
      <c r="BG6899">
        <v>41.126182846886998</v>
      </c>
      <c r="BH6899">
        <v>44.890631844754999</v>
      </c>
      <c r="BI6899">
        <v>37.713483549353903</v>
      </c>
    </row>
    <row r="6900" spans="1:61" x14ac:dyDescent="0.25">
      <c r="A6900" s="10" t="str">
        <f>VLOOKUP(D6900,'Index-Relations'!E:F,2,FALSE)</f>
        <v>BM</v>
      </c>
      <c r="B6900" t="s">
        <v>3450</v>
      </c>
      <c r="C6900" s="53" t="s">
        <v>2768</v>
      </c>
      <c r="D6900" s="59" t="s">
        <v>3346</v>
      </c>
      <c r="E6900" s="59" t="s">
        <v>10316</v>
      </c>
      <c r="F6900" t="s">
        <v>2309</v>
      </c>
      <c r="G6900" t="s">
        <v>2302</v>
      </c>
      <c r="H6900" t="s">
        <v>2310</v>
      </c>
      <c r="I6900" s="52">
        <v>45384</v>
      </c>
      <c r="J6900" t="s">
        <v>2457</v>
      </c>
      <c r="K6900">
        <v>50</v>
      </c>
      <c r="L6900">
        <v>38.232976110782197</v>
      </c>
      <c r="M6900">
        <v>47</v>
      </c>
      <c r="N6900">
        <v>0.98230852140333402</v>
      </c>
      <c r="O6900">
        <v>39.551302380901198</v>
      </c>
      <c r="P6900">
        <v>47</v>
      </c>
      <c r="Q6900">
        <v>0.98230852140333402</v>
      </c>
      <c r="R6900">
        <v>46</v>
      </c>
      <c r="S6900">
        <v>0.98048705719350604</v>
      </c>
      <c r="T6900">
        <v>43.9176089446186</v>
      </c>
      <c r="U6900">
        <v>0.86827793883155102</v>
      </c>
      <c r="V6900">
        <v>33</v>
      </c>
      <c r="W6900">
        <v>0</v>
      </c>
      <c r="X6900">
        <v>2</v>
      </c>
      <c r="Y6900">
        <v>48</v>
      </c>
      <c r="Z6900">
        <v>0.98911201530108905</v>
      </c>
      <c r="AA6900">
        <v>31.345381589093201</v>
      </c>
      <c r="AB6900">
        <v>33</v>
      </c>
      <c r="AC6900">
        <v>0.72842451249678697</v>
      </c>
      <c r="AD6900">
        <v>15</v>
      </c>
      <c r="AE6900">
        <v>0.26068750280430097</v>
      </c>
      <c r="AF6900">
        <v>2</v>
      </c>
      <c r="AG6900">
        <v>1.0887984698910299E-2</v>
      </c>
      <c r="AH6900">
        <v>8.7145347279274699E-2</v>
      </c>
      <c r="AI6900">
        <v>6</v>
      </c>
      <c r="AJ6900">
        <v>33.7543163556035</v>
      </c>
      <c r="AK6900">
        <v>47</v>
      </c>
      <c r="AL6900">
        <v>0.98230852140333402</v>
      </c>
      <c r="AM6900">
        <v>0</v>
      </c>
      <c r="AN6900">
        <v>0</v>
      </c>
      <c r="AO6900">
        <v>0</v>
      </c>
      <c r="AP6900">
        <v>0</v>
      </c>
      <c r="AQ6900">
        <v>50</v>
      </c>
      <c r="AR6900">
        <v>0.999999999999999</v>
      </c>
      <c r="AS6900">
        <v>0</v>
      </c>
      <c r="AT6900">
        <v>0</v>
      </c>
      <c r="AU6900">
        <v>0</v>
      </c>
      <c r="AV6900">
        <v>0</v>
      </c>
      <c r="AW6900">
        <v>50</v>
      </c>
      <c r="AX6900">
        <v>0.999999999999999</v>
      </c>
      <c r="AY6900">
        <v>44.009805188459097</v>
      </c>
      <c r="AZ6900">
        <v>47</v>
      </c>
      <c r="BA6900">
        <v>0.98230852140333402</v>
      </c>
      <c r="BB6900">
        <v>49</v>
      </c>
      <c r="BC6900">
        <v>0.99062447462981695</v>
      </c>
      <c r="BD6900">
        <v>1</v>
      </c>
      <c r="BE6900">
        <v>9.3755253701828401E-3</v>
      </c>
      <c r="BF6900">
        <v>39.994258157742998</v>
      </c>
      <c r="BG6900">
        <v>40.752010234815998</v>
      </c>
      <c r="BH6900">
        <v>44.432014453756899</v>
      </c>
      <c r="BI6900">
        <v>37.426232972895001</v>
      </c>
    </row>
    <row r="6901" spans="1:61" x14ac:dyDescent="0.25">
      <c r="A6901" s="10" t="str">
        <f>VLOOKUP(D6901,'Index-Relations'!E:F,2,FALSE)</f>
        <v>BM</v>
      </c>
      <c r="B6901" t="s">
        <v>3450</v>
      </c>
      <c r="C6901" s="53" t="s">
        <v>2769</v>
      </c>
      <c r="D6901" s="59" t="s">
        <v>3346</v>
      </c>
      <c r="E6901" s="59" t="s">
        <v>10317</v>
      </c>
      <c r="F6901" t="s">
        <v>2309</v>
      </c>
      <c r="G6901" t="s">
        <v>2302</v>
      </c>
      <c r="H6901" t="s">
        <v>2310</v>
      </c>
      <c r="I6901" s="52">
        <v>45352</v>
      </c>
      <c r="J6901" t="s">
        <v>2457</v>
      </c>
      <c r="K6901">
        <v>50</v>
      </c>
      <c r="L6901">
        <v>41.062225945464498</v>
      </c>
      <c r="M6901">
        <v>46</v>
      </c>
      <c r="N6901">
        <v>0.97710958011898696</v>
      </c>
      <c r="O6901">
        <v>42.817336850002299</v>
      </c>
      <c r="P6901">
        <v>46</v>
      </c>
      <c r="Q6901">
        <v>0.97710958011898696</v>
      </c>
      <c r="R6901">
        <v>46</v>
      </c>
      <c r="S6901">
        <v>0.98114176957211297</v>
      </c>
      <c r="T6901">
        <v>44.059536391038002</v>
      </c>
      <c r="U6901">
        <v>0.82582032765871105</v>
      </c>
      <c r="V6901">
        <v>33</v>
      </c>
      <c r="W6901">
        <v>7.6335012164859203E-3</v>
      </c>
      <c r="X6901">
        <v>1</v>
      </c>
      <c r="Y6901">
        <v>48</v>
      </c>
      <c r="Z6901">
        <v>0.98967221439459996</v>
      </c>
      <c r="AA6901">
        <v>52.447895237106998</v>
      </c>
      <c r="AB6901">
        <v>33</v>
      </c>
      <c r="AC6901">
        <v>0.72963793069713601</v>
      </c>
      <c r="AD6901">
        <v>15</v>
      </c>
      <c r="AE6901">
        <v>0.26003428369746401</v>
      </c>
      <c r="AF6901">
        <v>2</v>
      </c>
      <c r="AG6901">
        <v>1.03277856053994E-2</v>
      </c>
      <c r="AH6901">
        <v>7.1731281665087895E-2</v>
      </c>
      <c r="AI6901">
        <v>5</v>
      </c>
      <c r="AJ6901">
        <v>35.444396652142501</v>
      </c>
      <c r="AK6901">
        <v>46</v>
      </c>
      <c r="AL6901">
        <v>0.97710958011898696</v>
      </c>
      <c r="AM6901">
        <v>0</v>
      </c>
      <c r="AN6901">
        <v>0</v>
      </c>
      <c r="AO6901">
        <v>0</v>
      </c>
      <c r="AP6901">
        <v>0</v>
      </c>
      <c r="AQ6901">
        <v>50</v>
      </c>
      <c r="AR6901">
        <v>1</v>
      </c>
      <c r="AS6901">
        <v>0</v>
      </c>
      <c r="AT6901">
        <v>0</v>
      </c>
      <c r="AU6901">
        <v>0</v>
      </c>
      <c r="AV6901">
        <v>0</v>
      </c>
      <c r="AW6901">
        <v>50</v>
      </c>
      <c r="AX6901">
        <v>1</v>
      </c>
      <c r="AY6901">
        <v>46.555425162370398</v>
      </c>
      <c r="AZ6901">
        <v>46</v>
      </c>
      <c r="BA6901">
        <v>0.97710958011898696</v>
      </c>
      <c r="BB6901">
        <v>49</v>
      </c>
      <c r="BC6901">
        <v>0.99064963030026998</v>
      </c>
      <c r="BD6901">
        <v>1</v>
      </c>
      <c r="BE6901">
        <v>9.3503696997299796E-3</v>
      </c>
      <c r="BF6901">
        <v>42.203351926418001</v>
      </c>
      <c r="BG6901">
        <v>43.128895439445998</v>
      </c>
      <c r="BH6901">
        <v>46.709739302128902</v>
      </c>
      <c r="BI6901">
        <v>38.5867619300519</v>
      </c>
    </row>
    <row r="6902" spans="1:61" x14ac:dyDescent="0.25">
      <c r="A6902" s="10" t="str">
        <f>VLOOKUP(D6902,'Index-Relations'!E:F,2,FALSE)</f>
        <v>BM</v>
      </c>
      <c r="B6902" t="s">
        <v>3450</v>
      </c>
      <c r="C6902" s="53" t="s">
        <v>2770</v>
      </c>
      <c r="D6902" s="59" t="s">
        <v>3346</v>
      </c>
      <c r="E6902" s="59" t="s">
        <v>10318</v>
      </c>
      <c r="F6902" t="s">
        <v>2309</v>
      </c>
      <c r="G6902" t="s">
        <v>2302</v>
      </c>
      <c r="H6902" t="s">
        <v>2310</v>
      </c>
      <c r="I6902" s="52">
        <v>45323</v>
      </c>
      <c r="J6902" t="s">
        <v>2457</v>
      </c>
      <c r="K6902">
        <v>50</v>
      </c>
      <c r="L6902">
        <v>41.471520435719803</v>
      </c>
      <c r="M6902">
        <v>46</v>
      </c>
      <c r="N6902">
        <v>0.97944001169887995</v>
      </c>
      <c r="O6902">
        <v>42.611399192491298</v>
      </c>
      <c r="P6902">
        <v>46</v>
      </c>
      <c r="Q6902">
        <v>0.97944001169887995</v>
      </c>
      <c r="R6902">
        <v>46</v>
      </c>
      <c r="S6902">
        <v>0.98170363823010198</v>
      </c>
      <c r="T6902">
        <v>44.058980273932697</v>
      </c>
      <c r="U6902">
        <v>0.81906315729257995</v>
      </c>
      <c r="V6902">
        <v>33</v>
      </c>
      <c r="W6902">
        <v>7.9445646036066398E-3</v>
      </c>
      <c r="X6902">
        <v>1</v>
      </c>
      <c r="Y6902">
        <v>48</v>
      </c>
      <c r="Z6902">
        <v>0.99010903904631098</v>
      </c>
      <c r="AA6902">
        <v>52.116664947374801</v>
      </c>
      <c r="AB6902">
        <v>33</v>
      </c>
      <c r="AC6902">
        <v>0.73915878214126496</v>
      </c>
      <c r="AD6902">
        <v>15</v>
      </c>
      <c r="AE6902">
        <v>0.25095025690504502</v>
      </c>
      <c r="AF6902">
        <v>2</v>
      </c>
      <c r="AG6902">
        <v>9.8909609536888508E-3</v>
      </c>
      <c r="AH6902">
        <v>7.4045623978921907E-2</v>
      </c>
      <c r="AI6902">
        <v>5</v>
      </c>
      <c r="AJ6902">
        <v>35.514218188611501</v>
      </c>
      <c r="AK6902">
        <v>46</v>
      </c>
      <c r="AL6902">
        <v>0.97944001169887995</v>
      </c>
      <c r="AM6902">
        <v>0</v>
      </c>
      <c r="AN6902">
        <v>0</v>
      </c>
      <c r="AO6902">
        <v>0</v>
      </c>
      <c r="AP6902">
        <v>0</v>
      </c>
      <c r="AQ6902">
        <v>50</v>
      </c>
      <c r="AR6902">
        <v>0.999999999999999</v>
      </c>
      <c r="AS6902">
        <v>0</v>
      </c>
      <c r="AT6902">
        <v>0</v>
      </c>
      <c r="AU6902">
        <v>0</v>
      </c>
      <c r="AV6902">
        <v>0</v>
      </c>
      <c r="AW6902">
        <v>50</v>
      </c>
      <c r="AX6902">
        <v>1</v>
      </c>
      <c r="AY6902">
        <v>47.637644117445802</v>
      </c>
      <c r="AZ6902">
        <v>46</v>
      </c>
      <c r="BA6902">
        <v>0.97944001169887995</v>
      </c>
      <c r="BB6902">
        <v>49</v>
      </c>
      <c r="BC6902">
        <v>0.99148960697590804</v>
      </c>
      <c r="BD6902">
        <v>1</v>
      </c>
      <c r="BE6902">
        <v>8.5103930240919903E-3</v>
      </c>
      <c r="BF6902">
        <v>42.437433159063801</v>
      </c>
      <c r="BG6902">
        <v>42.789208348868101</v>
      </c>
      <c r="BH6902">
        <v>47.718271208710298</v>
      </c>
      <c r="BI6902">
        <v>38.668437040120402</v>
      </c>
    </row>
    <row r="6903" spans="1:61" x14ac:dyDescent="0.25">
      <c r="A6903" s="10" t="str">
        <f>VLOOKUP(D6903,'Index-Relations'!E:F,2,FALSE)</f>
        <v>BM</v>
      </c>
      <c r="B6903" t="s">
        <v>3450</v>
      </c>
      <c r="C6903" s="53" t="s">
        <v>2760</v>
      </c>
      <c r="D6903" s="59" t="s">
        <v>3337</v>
      </c>
      <c r="E6903" s="59" t="s">
        <v>10319</v>
      </c>
      <c r="F6903" t="s">
        <v>2312</v>
      </c>
      <c r="G6903" t="s">
        <v>2311</v>
      </c>
      <c r="H6903" t="s">
        <v>2313</v>
      </c>
      <c r="I6903" s="52">
        <v>45663</v>
      </c>
      <c r="J6903" t="s">
        <v>2457</v>
      </c>
      <c r="K6903">
        <v>150</v>
      </c>
      <c r="L6903" s="73">
        <v>70.171967094232002</v>
      </c>
      <c r="M6903">
        <v>150</v>
      </c>
      <c r="N6903">
        <v>1</v>
      </c>
      <c r="O6903" s="73">
        <v>77.927141737123904</v>
      </c>
      <c r="P6903">
        <v>150</v>
      </c>
      <c r="Q6903">
        <v>1</v>
      </c>
      <c r="R6903">
        <v>150</v>
      </c>
      <c r="S6903">
        <v>0.999999999999999</v>
      </c>
      <c r="T6903">
        <v>37.711579519306497</v>
      </c>
      <c r="U6903">
        <v>0.77094387519261298</v>
      </c>
      <c r="V6903">
        <v>133</v>
      </c>
      <c r="W6903">
        <v>6.9081556566994995E-2</v>
      </c>
      <c r="X6903">
        <v>24</v>
      </c>
      <c r="Y6903">
        <v>150</v>
      </c>
      <c r="Z6903">
        <v>1</v>
      </c>
      <c r="AA6903">
        <v>56.567590156117802</v>
      </c>
      <c r="AB6903">
        <v>132</v>
      </c>
      <c r="AC6903">
        <v>0.914016925935911</v>
      </c>
      <c r="AD6903">
        <v>18</v>
      </c>
      <c r="AE6903">
        <v>8.5983074064088005E-2</v>
      </c>
      <c r="AF6903">
        <v>0</v>
      </c>
      <c r="AG6903">
        <v>5.5510000000000001E-17</v>
      </c>
      <c r="AH6903">
        <v>6.0856252414199698E-3</v>
      </c>
      <c r="AI6903">
        <v>9</v>
      </c>
      <c r="AJ6903" s="73">
        <v>69.309024479846002</v>
      </c>
      <c r="AK6903">
        <v>150</v>
      </c>
      <c r="AL6903">
        <v>1</v>
      </c>
      <c r="AM6903">
        <v>0</v>
      </c>
      <c r="AN6903">
        <v>0</v>
      </c>
      <c r="AO6903">
        <v>0</v>
      </c>
      <c r="AP6903">
        <v>0</v>
      </c>
      <c r="AQ6903">
        <v>150</v>
      </c>
      <c r="AR6903">
        <v>1</v>
      </c>
      <c r="AS6903">
        <v>9.0019190135306702E-3</v>
      </c>
      <c r="AT6903">
        <v>1</v>
      </c>
      <c r="AU6903">
        <v>7.3865177903532E-3</v>
      </c>
      <c r="AV6903">
        <v>1</v>
      </c>
      <c r="AW6903">
        <v>150</v>
      </c>
      <c r="AX6903">
        <v>1</v>
      </c>
      <c r="AY6903" s="73">
        <v>61.434379086483901</v>
      </c>
      <c r="AZ6903">
        <v>150</v>
      </c>
      <c r="BA6903">
        <v>1</v>
      </c>
      <c r="BB6903">
        <v>149</v>
      </c>
      <c r="BC6903">
        <v>0.93620898775030104</v>
      </c>
      <c r="BD6903">
        <v>1</v>
      </c>
      <c r="BE6903">
        <v>6.37910122496987E-2</v>
      </c>
      <c r="BF6903">
        <v>70.171967094232002</v>
      </c>
      <c r="BG6903">
        <v>77.927141737123904</v>
      </c>
      <c r="BH6903">
        <v>61.434379086483901</v>
      </c>
      <c r="BI6903">
        <v>69.309024479846002</v>
      </c>
    </row>
    <row r="6904" spans="1:61" x14ac:dyDescent="0.25">
      <c r="A6904" s="10" t="str">
        <f>VLOOKUP(D6904,'Index-Relations'!E:F,2,FALSE)</f>
        <v>BM</v>
      </c>
      <c r="B6904" t="s">
        <v>3450</v>
      </c>
      <c r="C6904" s="53" t="s">
        <v>2761</v>
      </c>
      <c r="D6904" s="59" t="s">
        <v>3337</v>
      </c>
      <c r="E6904" s="59" t="s">
        <v>10320</v>
      </c>
      <c r="F6904" t="s">
        <v>2312</v>
      </c>
      <c r="G6904" t="s">
        <v>2311</v>
      </c>
      <c r="H6904" t="s">
        <v>2313</v>
      </c>
      <c r="I6904" s="52">
        <v>45628</v>
      </c>
      <c r="J6904" t="s">
        <v>2457</v>
      </c>
      <c r="K6904">
        <v>150</v>
      </c>
      <c r="L6904" s="73">
        <v>70.453480610217994</v>
      </c>
      <c r="M6904">
        <v>150</v>
      </c>
      <c r="N6904">
        <v>1</v>
      </c>
      <c r="O6904" s="73">
        <v>78.053343779258</v>
      </c>
      <c r="P6904">
        <v>150</v>
      </c>
      <c r="Q6904">
        <v>1</v>
      </c>
      <c r="R6904">
        <v>150</v>
      </c>
      <c r="S6904">
        <v>1</v>
      </c>
      <c r="T6904">
        <v>38.039290723208403</v>
      </c>
      <c r="U6904">
        <v>0.77048466316700304</v>
      </c>
      <c r="V6904">
        <v>133</v>
      </c>
      <c r="W6904">
        <v>6.9703308653172702E-2</v>
      </c>
      <c r="X6904">
        <v>24</v>
      </c>
      <c r="Y6904">
        <v>150</v>
      </c>
      <c r="Z6904">
        <v>1</v>
      </c>
      <c r="AA6904">
        <v>55.1592450656144</v>
      </c>
      <c r="AB6904">
        <v>133</v>
      </c>
      <c r="AC6904">
        <v>0.91663325937003404</v>
      </c>
      <c r="AD6904">
        <v>17</v>
      </c>
      <c r="AE6904">
        <v>8.3366740629965699E-2</v>
      </c>
      <c r="AF6904">
        <v>0</v>
      </c>
      <c r="AG6904">
        <v>0</v>
      </c>
      <c r="AH6904">
        <v>6.0699154974284096E-3</v>
      </c>
      <c r="AI6904">
        <v>9</v>
      </c>
      <c r="AJ6904" s="73">
        <v>69.526733367219904</v>
      </c>
      <c r="AK6904">
        <v>150</v>
      </c>
      <c r="AL6904">
        <v>1</v>
      </c>
      <c r="AM6904">
        <v>0</v>
      </c>
      <c r="AN6904">
        <v>0</v>
      </c>
      <c r="AO6904">
        <v>0</v>
      </c>
      <c r="AP6904">
        <v>0</v>
      </c>
      <c r="AQ6904">
        <v>150</v>
      </c>
      <c r="AR6904">
        <v>0.999999999999999</v>
      </c>
      <c r="AS6904">
        <v>9.1173709758334692E-3</v>
      </c>
      <c r="AT6904">
        <v>1</v>
      </c>
      <c r="AU6904">
        <v>7.9776813803642804E-3</v>
      </c>
      <c r="AV6904">
        <v>1</v>
      </c>
      <c r="AW6904">
        <v>150</v>
      </c>
      <c r="AX6904">
        <v>0.999999999999999</v>
      </c>
      <c r="AY6904" s="73">
        <v>61.944360720321903</v>
      </c>
      <c r="AZ6904">
        <v>150</v>
      </c>
      <c r="BA6904">
        <v>1</v>
      </c>
      <c r="BB6904">
        <v>149</v>
      </c>
      <c r="BC6904">
        <v>0.94596390896106497</v>
      </c>
      <c r="BD6904">
        <v>1</v>
      </c>
      <c r="BE6904">
        <v>5.4036091038934198E-2</v>
      </c>
      <c r="BF6904">
        <v>70.453480610217994</v>
      </c>
      <c r="BG6904">
        <v>78.053343779258</v>
      </c>
      <c r="BH6904">
        <v>61.944360720321903</v>
      </c>
      <c r="BI6904">
        <v>69.526733367219904</v>
      </c>
    </row>
    <row r="6905" spans="1:61" x14ac:dyDescent="0.25">
      <c r="A6905" s="10" t="str">
        <f>VLOOKUP(D6905,'Index-Relations'!E:F,2,FALSE)</f>
        <v>BM</v>
      </c>
      <c r="B6905" t="s">
        <v>3450</v>
      </c>
      <c r="C6905" s="53" t="s">
        <v>2762</v>
      </c>
      <c r="D6905" s="59" t="s">
        <v>3337</v>
      </c>
      <c r="E6905" s="59" t="s">
        <v>10321</v>
      </c>
      <c r="F6905" t="s">
        <v>2312</v>
      </c>
      <c r="G6905" t="s">
        <v>2311</v>
      </c>
      <c r="H6905" t="s">
        <v>2313</v>
      </c>
      <c r="I6905" s="52">
        <v>45597</v>
      </c>
      <c r="J6905" t="s">
        <v>2457</v>
      </c>
      <c r="K6905">
        <v>150</v>
      </c>
      <c r="L6905" s="73">
        <v>70.325658720842</v>
      </c>
      <c r="M6905">
        <v>150</v>
      </c>
      <c r="N6905">
        <v>1</v>
      </c>
      <c r="O6905" s="73">
        <v>77.681750856574894</v>
      </c>
      <c r="P6905">
        <v>150</v>
      </c>
      <c r="Q6905">
        <v>1</v>
      </c>
      <c r="R6905">
        <v>150</v>
      </c>
      <c r="S6905">
        <v>0.999999999999999</v>
      </c>
      <c r="T6905">
        <v>38.535111819220504</v>
      </c>
      <c r="U6905">
        <v>0.77234375952069501</v>
      </c>
      <c r="V6905">
        <v>132</v>
      </c>
      <c r="W6905">
        <v>6.9804247895128901E-2</v>
      </c>
      <c r="X6905">
        <v>24</v>
      </c>
      <c r="Y6905">
        <v>150</v>
      </c>
      <c r="Z6905">
        <v>0.999999999999999</v>
      </c>
      <c r="AA6905">
        <v>55.865707426948902</v>
      </c>
      <c r="AB6905">
        <v>133</v>
      </c>
      <c r="AC6905">
        <v>0.91484699141434001</v>
      </c>
      <c r="AD6905">
        <v>17</v>
      </c>
      <c r="AE6905">
        <v>8.5153008585659301E-2</v>
      </c>
      <c r="AF6905">
        <v>0</v>
      </c>
      <c r="AG6905">
        <v>2.9142999999999998E-16</v>
      </c>
      <c r="AH6905">
        <v>6.4121499666274602E-3</v>
      </c>
      <c r="AI6905">
        <v>9</v>
      </c>
      <c r="AJ6905" s="73">
        <v>69.487116621387898</v>
      </c>
      <c r="AK6905">
        <v>150</v>
      </c>
      <c r="AL6905">
        <v>1</v>
      </c>
      <c r="AM6905">
        <v>0</v>
      </c>
      <c r="AN6905">
        <v>0</v>
      </c>
      <c r="AO6905">
        <v>0</v>
      </c>
      <c r="AP6905">
        <v>0</v>
      </c>
      <c r="AQ6905">
        <v>150</v>
      </c>
      <c r="AR6905">
        <v>0.999999999999999</v>
      </c>
      <c r="AS6905">
        <v>9.3100084719024909E-3</v>
      </c>
      <c r="AT6905">
        <v>1</v>
      </c>
      <c r="AU6905">
        <v>8.0199671774506195E-3</v>
      </c>
      <c r="AV6905">
        <v>1</v>
      </c>
      <c r="AW6905">
        <v>150</v>
      </c>
      <c r="AX6905">
        <v>1</v>
      </c>
      <c r="AY6905" s="73">
        <v>61.808467083941899</v>
      </c>
      <c r="AZ6905">
        <v>150</v>
      </c>
      <c r="BA6905">
        <v>1</v>
      </c>
      <c r="BB6905">
        <v>149</v>
      </c>
      <c r="BC6905">
        <v>0.94371556847891602</v>
      </c>
      <c r="BD6905">
        <v>1</v>
      </c>
      <c r="BE6905">
        <v>5.6284431521083797E-2</v>
      </c>
      <c r="BF6905">
        <v>70.325658720842</v>
      </c>
      <c r="BG6905">
        <v>77.681750856574894</v>
      </c>
      <c r="BH6905">
        <v>61.808467083941899</v>
      </c>
      <c r="BI6905">
        <v>69.487116621387898</v>
      </c>
    </row>
    <row r="6906" spans="1:61" x14ac:dyDescent="0.25">
      <c r="A6906" s="10" t="str">
        <f>VLOOKUP(D6906,'Index-Relations'!E:F,2,FALSE)</f>
        <v>BM</v>
      </c>
      <c r="B6906" t="s">
        <v>3450</v>
      </c>
      <c r="C6906" s="53" t="s">
        <v>2763</v>
      </c>
      <c r="D6906" s="59" t="s">
        <v>3337</v>
      </c>
      <c r="E6906" s="59" t="s">
        <v>10322</v>
      </c>
      <c r="F6906" t="s">
        <v>2312</v>
      </c>
      <c r="G6906" t="s">
        <v>2311</v>
      </c>
      <c r="H6906" t="s">
        <v>2313</v>
      </c>
      <c r="I6906" s="52">
        <v>45566</v>
      </c>
      <c r="J6906" t="s">
        <v>2457</v>
      </c>
      <c r="K6906">
        <v>150</v>
      </c>
      <c r="L6906" s="73">
        <v>70.420540711346007</v>
      </c>
      <c r="M6906">
        <v>150</v>
      </c>
      <c r="N6906">
        <v>1</v>
      </c>
      <c r="O6906" s="73">
        <v>77.560711072990003</v>
      </c>
      <c r="P6906">
        <v>150</v>
      </c>
      <c r="Q6906">
        <v>1</v>
      </c>
      <c r="R6906">
        <v>150</v>
      </c>
      <c r="S6906">
        <v>1</v>
      </c>
      <c r="T6906">
        <v>38.716449156668197</v>
      </c>
      <c r="U6906">
        <v>0.77296783819461201</v>
      </c>
      <c r="V6906">
        <v>131</v>
      </c>
      <c r="W6906">
        <v>7.0639209294828795E-2</v>
      </c>
      <c r="X6906">
        <v>24</v>
      </c>
      <c r="Y6906">
        <v>150</v>
      </c>
      <c r="Z6906">
        <v>1</v>
      </c>
      <c r="AA6906">
        <v>55.576543180818298</v>
      </c>
      <c r="AB6906">
        <v>133</v>
      </c>
      <c r="AC6906">
        <v>0.91404971171266802</v>
      </c>
      <c r="AD6906">
        <v>17</v>
      </c>
      <c r="AE6906">
        <v>8.59502882873317E-2</v>
      </c>
      <c r="AF6906">
        <v>0</v>
      </c>
      <c r="AG6906">
        <v>0</v>
      </c>
      <c r="AH6906">
        <v>6.1898285118443998E-3</v>
      </c>
      <c r="AI6906">
        <v>8</v>
      </c>
      <c r="AJ6906" s="73">
        <v>69.629473881722902</v>
      </c>
      <c r="AK6906">
        <v>150</v>
      </c>
      <c r="AL6906">
        <v>1</v>
      </c>
      <c r="AM6906">
        <v>0</v>
      </c>
      <c r="AN6906">
        <v>0</v>
      </c>
      <c r="AO6906">
        <v>0</v>
      </c>
      <c r="AP6906">
        <v>0</v>
      </c>
      <c r="AQ6906">
        <v>150</v>
      </c>
      <c r="AR6906">
        <v>1</v>
      </c>
      <c r="AS6906">
        <v>1.02808237635737E-2</v>
      </c>
      <c r="AT6906">
        <v>1</v>
      </c>
      <c r="AU6906">
        <v>8.0315775045072604E-3</v>
      </c>
      <c r="AV6906">
        <v>1</v>
      </c>
      <c r="AW6906">
        <v>150</v>
      </c>
      <c r="AX6906">
        <v>1</v>
      </c>
      <c r="AY6906" s="73">
        <v>61.979703223156001</v>
      </c>
      <c r="AZ6906">
        <v>150</v>
      </c>
      <c r="BA6906">
        <v>1</v>
      </c>
      <c r="BB6906">
        <v>149</v>
      </c>
      <c r="BC6906">
        <v>0.94527186667383101</v>
      </c>
      <c r="BD6906">
        <v>1</v>
      </c>
      <c r="BE6906">
        <v>5.4728133326168903E-2</v>
      </c>
      <c r="BF6906">
        <v>70.420540711346007</v>
      </c>
      <c r="BG6906">
        <v>77.560711072990003</v>
      </c>
      <c r="BH6906">
        <v>61.979703223156001</v>
      </c>
      <c r="BI6906">
        <v>69.629473881722902</v>
      </c>
    </row>
    <row r="6907" spans="1:61" x14ac:dyDescent="0.25">
      <c r="A6907" s="10" t="str">
        <f>VLOOKUP(D6907,'Index-Relations'!E:F,2,FALSE)</f>
        <v>BM</v>
      </c>
      <c r="B6907" t="s">
        <v>3450</v>
      </c>
      <c r="C6907" s="53" t="s">
        <v>2764</v>
      </c>
      <c r="D6907" s="59" t="s">
        <v>3337</v>
      </c>
      <c r="E6907" s="59" t="s">
        <v>10323</v>
      </c>
      <c r="F6907" t="s">
        <v>2312</v>
      </c>
      <c r="G6907" t="s">
        <v>2311</v>
      </c>
      <c r="H6907" t="s">
        <v>2313</v>
      </c>
      <c r="I6907" s="52">
        <v>45537</v>
      </c>
      <c r="J6907" t="s">
        <v>2457</v>
      </c>
      <c r="K6907">
        <v>150</v>
      </c>
      <c r="L6907" s="73">
        <v>70.142275281508006</v>
      </c>
      <c r="M6907">
        <v>150</v>
      </c>
      <c r="N6907">
        <v>1</v>
      </c>
      <c r="O6907" s="73">
        <v>77.4923012962809</v>
      </c>
      <c r="P6907">
        <v>150</v>
      </c>
      <c r="Q6907">
        <v>1</v>
      </c>
      <c r="R6907">
        <v>150</v>
      </c>
      <c r="S6907">
        <v>1</v>
      </c>
      <c r="T6907">
        <v>38.580480225478397</v>
      </c>
      <c r="U6907">
        <v>0.78887089326982696</v>
      </c>
      <c r="V6907">
        <v>131</v>
      </c>
      <c r="W6907">
        <v>6.8780196755595796E-2</v>
      </c>
      <c r="X6907">
        <v>25</v>
      </c>
      <c r="Y6907">
        <v>150</v>
      </c>
      <c r="Z6907">
        <v>1</v>
      </c>
      <c r="AA6907">
        <v>53.895765797384101</v>
      </c>
      <c r="AB6907">
        <v>140</v>
      </c>
      <c r="AC6907">
        <v>0.97508313347050302</v>
      </c>
      <c r="AD6907">
        <v>16</v>
      </c>
      <c r="AE6907">
        <v>7.6848275217343595E-2</v>
      </c>
      <c r="AF6907">
        <v>-6</v>
      </c>
      <c r="AG6907">
        <v>0</v>
      </c>
      <c r="AH6907">
        <v>6.0664458869062804E-3</v>
      </c>
      <c r="AI6907">
        <v>8</v>
      </c>
      <c r="AJ6907" s="73">
        <v>69.474694142155002</v>
      </c>
      <c r="AK6907">
        <v>150</v>
      </c>
      <c r="AL6907">
        <v>1</v>
      </c>
      <c r="AM6907">
        <v>0</v>
      </c>
      <c r="AN6907">
        <v>0</v>
      </c>
      <c r="AO6907">
        <v>0</v>
      </c>
      <c r="AP6907">
        <v>0</v>
      </c>
      <c r="AQ6907">
        <v>150</v>
      </c>
      <c r="AR6907">
        <v>1</v>
      </c>
      <c r="AS6907">
        <v>9.1944752779085804E-3</v>
      </c>
      <c r="AT6907">
        <v>1</v>
      </c>
      <c r="AU6907">
        <v>7.83494665147841E-3</v>
      </c>
      <c r="AV6907">
        <v>1</v>
      </c>
      <c r="AW6907">
        <v>150</v>
      </c>
      <c r="AX6907">
        <v>0.999999999999999</v>
      </c>
      <c r="AY6907" s="73">
        <v>61.5722461582329</v>
      </c>
      <c r="AZ6907">
        <v>150</v>
      </c>
      <c r="BA6907">
        <v>1</v>
      </c>
      <c r="BB6907">
        <v>149</v>
      </c>
      <c r="BC6907">
        <v>0.94386325437363705</v>
      </c>
      <c r="BD6907">
        <v>1</v>
      </c>
      <c r="BE6907">
        <v>5.6136745626362901E-2</v>
      </c>
      <c r="BF6907">
        <v>70.142275281508006</v>
      </c>
      <c r="BG6907">
        <v>77.4923012962809</v>
      </c>
      <c r="BH6907">
        <v>61.5722461582329</v>
      </c>
      <c r="BI6907">
        <v>69.474694142155002</v>
      </c>
    </row>
    <row r="6908" spans="1:61" x14ac:dyDescent="0.25">
      <c r="A6908" s="10" t="str">
        <f>VLOOKUP(D6908,'Index-Relations'!E:F,2,FALSE)</f>
        <v>BM</v>
      </c>
      <c r="B6908" t="s">
        <v>3450</v>
      </c>
      <c r="C6908" s="53" t="s">
        <v>3350</v>
      </c>
      <c r="D6908" s="59" t="s">
        <v>3337</v>
      </c>
      <c r="E6908" s="59" t="s">
        <v>10324</v>
      </c>
      <c r="F6908" t="s">
        <v>2312</v>
      </c>
      <c r="G6908" t="s">
        <v>2311</v>
      </c>
      <c r="H6908" t="s">
        <v>2313</v>
      </c>
      <c r="I6908" s="52">
        <v>45505</v>
      </c>
      <c r="J6908" t="s">
        <v>2457</v>
      </c>
      <c r="K6908">
        <v>150</v>
      </c>
      <c r="L6908" s="73">
        <v>70.124732559321004</v>
      </c>
      <c r="M6908">
        <v>150</v>
      </c>
      <c r="N6908">
        <v>1</v>
      </c>
      <c r="O6908" s="73">
        <v>77.513237335539998</v>
      </c>
      <c r="P6908">
        <v>150</v>
      </c>
      <c r="Q6908">
        <v>1</v>
      </c>
      <c r="R6908">
        <v>150</v>
      </c>
      <c r="S6908">
        <v>1</v>
      </c>
      <c r="T6908">
        <v>38.414278863969699</v>
      </c>
      <c r="U6908">
        <v>0.77715870496084405</v>
      </c>
      <c r="V6908">
        <v>131</v>
      </c>
      <c r="W6908">
        <v>7.2785393315225197E-2</v>
      </c>
      <c r="X6908">
        <v>25</v>
      </c>
      <c r="Y6908">
        <v>150</v>
      </c>
      <c r="Z6908">
        <v>1</v>
      </c>
      <c r="AA6908">
        <v>55.224929532930403</v>
      </c>
      <c r="AB6908">
        <v>136</v>
      </c>
      <c r="AC6908">
        <v>0.92998340569156601</v>
      </c>
      <c r="AD6908">
        <v>14</v>
      </c>
      <c r="AE6908">
        <v>7.0016594308434196E-2</v>
      </c>
      <c r="AF6908">
        <v>0</v>
      </c>
      <c r="AG6908">
        <v>0</v>
      </c>
      <c r="AH6908">
        <v>5.6754349279577497E-3</v>
      </c>
      <c r="AI6908">
        <v>7</v>
      </c>
      <c r="AJ6908" s="73">
        <v>69.471027445223996</v>
      </c>
      <c r="AK6908">
        <v>150</v>
      </c>
      <c r="AL6908">
        <v>1</v>
      </c>
      <c r="AM6908">
        <v>0</v>
      </c>
      <c r="AN6908">
        <v>0</v>
      </c>
      <c r="AO6908">
        <v>0</v>
      </c>
      <c r="AP6908">
        <v>0</v>
      </c>
      <c r="AQ6908">
        <v>150</v>
      </c>
      <c r="AR6908">
        <v>1</v>
      </c>
      <c r="AS6908">
        <v>1.0557284883783701E-2</v>
      </c>
      <c r="AT6908">
        <v>1</v>
      </c>
      <c r="AU6908">
        <v>8.0197493543204199E-3</v>
      </c>
      <c r="AV6908">
        <v>1</v>
      </c>
      <c r="AW6908">
        <v>150</v>
      </c>
      <c r="AX6908">
        <v>0.999999999999999</v>
      </c>
      <c r="AY6908" s="73">
        <v>61.529445183702897</v>
      </c>
      <c r="AZ6908">
        <v>150</v>
      </c>
      <c r="BA6908">
        <v>1</v>
      </c>
      <c r="BB6908">
        <v>149</v>
      </c>
      <c r="BC6908">
        <v>0.94179235094561298</v>
      </c>
      <c r="BD6908">
        <v>1</v>
      </c>
      <c r="BE6908">
        <v>5.8207649054386301E-2</v>
      </c>
      <c r="BF6908">
        <v>70.124732559321004</v>
      </c>
      <c r="BG6908">
        <v>77.513237335539998</v>
      </c>
      <c r="BH6908">
        <v>61.529445183702897</v>
      </c>
      <c r="BI6908">
        <v>69.471027445223996</v>
      </c>
    </row>
    <row r="6909" spans="1:61" x14ac:dyDescent="0.25">
      <c r="A6909" s="10" t="str">
        <f>VLOOKUP(D6909,'Index-Relations'!E:F,2,FALSE)</f>
        <v>BM</v>
      </c>
      <c r="B6909" t="s">
        <v>3450</v>
      </c>
      <c r="C6909" s="53" t="s">
        <v>2765</v>
      </c>
      <c r="D6909" s="59" t="s">
        <v>3337</v>
      </c>
      <c r="E6909" s="59" t="s">
        <v>10325</v>
      </c>
      <c r="F6909" t="s">
        <v>2312</v>
      </c>
      <c r="G6909" t="s">
        <v>2311</v>
      </c>
      <c r="H6909" t="s">
        <v>2313</v>
      </c>
      <c r="I6909" s="52">
        <v>45474</v>
      </c>
      <c r="J6909" t="s">
        <v>2457</v>
      </c>
      <c r="K6909">
        <v>150</v>
      </c>
      <c r="L6909" s="73">
        <v>69.958314973910007</v>
      </c>
      <c r="M6909">
        <v>150</v>
      </c>
      <c r="N6909">
        <v>1</v>
      </c>
      <c r="O6909" s="73">
        <v>77.466642822649007</v>
      </c>
      <c r="P6909">
        <v>150</v>
      </c>
      <c r="Q6909">
        <v>1</v>
      </c>
      <c r="R6909">
        <v>150</v>
      </c>
      <c r="S6909">
        <v>1</v>
      </c>
      <c r="T6909">
        <v>38.358032638034103</v>
      </c>
      <c r="U6909">
        <v>0.77669826155204102</v>
      </c>
      <c r="V6909">
        <v>130</v>
      </c>
      <c r="W6909">
        <v>6.9027669373451603E-2</v>
      </c>
      <c r="X6909">
        <v>26</v>
      </c>
      <c r="Y6909">
        <v>150</v>
      </c>
      <c r="Z6909">
        <v>1</v>
      </c>
      <c r="AA6909">
        <v>57.8549344786069</v>
      </c>
      <c r="AB6909">
        <v>137</v>
      </c>
      <c r="AC6909">
        <v>0.93126557657684095</v>
      </c>
      <c r="AD6909">
        <v>13</v>
      </c>
      <c r="AE6909">
        <v>6.8734423423158802E-2</v>
      </c>
      <c r="AF6909">
        <v>0</v>
      </c>
      <c r="AG6909">
        <v>0</v>
      </c>
      <c r="AH6909">
        <v>4.7443935758456398E-3</v>
      </c>
      <c r="AI6909">
        <v>7</v>
      </c>
      <c r="AJ6909" s="73">
        <v>69.353851878395005</v>
      </c>
      <c r="AK6909">
        <v>150</v>
      </c>
      <c r="AL6909">
        <v>1</v>
      </c>
      <c r="AM6909">
        <v>0</v>
      </c>
      <c r="AN6909">
        <v>0</v>
      </c>
      <c r="AO6909">
        <v>0</v>
      </c>
      <c r="AP6909">
        <v>0</v>
      </c>
      <c r="AQ6909">
        <v>150</v>
      </c>
      <c r="AR6909">
        <v>1</v>
      </c>
      <c r="AS6909">
        <v>1.0663175423626501E-2</v>
      </c>
      <c r="AT6909">
        <v>1</v>
      </c>
      <c r="AU6909">
        <v>7.7779693663049196E-3</v>
      </c>
      <c r="AV6909">
        <v>1</v>
      </c>
      <c r="AW6909">
        <v>150</v>
      </c>
      <c r="AX6909">
        <v>1</v>
      </c>
      <c r="AY6909" s="73">
        <v>61.189379586451899</v>
      </c>
      <c r="AZ6909">
        <v>150</v>
      </c>
      <c r="BA6909">
        <v>1</v>
      </c>
      <c r="BB6909">
        <v>149</v>
      </c>
      <c r="BC6909">
        <v>0.93577371963327505</v>
      </c>
      <c r="BD6909">
        <v>1</v>
      </c>
      <c r="BE6909">
        <v>6.4226280366724897E-2</v>
      </c>
      <c r="BF6909">
        <v>69.958314973910007</v>
      </c>
      <c r="BG6909">
        <v>77.466642822649007</v>
      </c>
      <c r="BH6909">
        <v>61.189379586451899</v>
      </c>
      <c r="BI6909">
        <v>69.353851878395005</v>
      </c>
    </row>
    <row r="6910" spans="1:61" x14ac:dyDescent="0.25">
      <c r="A6910" s="10" t="str">
        <f>VLOOKUP(D6910,'Index-Relations'!E:F,2,FALSE)</f>
        <v>BM</v>
      </c>
      <c r="B6910" t="s">
        <v>3450</v>
      </c>
      <c r="C6910" s="53" t="s">
        <v>2766</v>
      </c>
      <c r="D6910" s="59" t="s">
        <v>3337</v>
      </c>
      <c r="E6910" s="59" t="s">
        <v>10326</v>
      </c>
      <c r="F6910" t="s">
        <v>2312</v>
      </c>
      <c r="G6910" t="s">
        <v>2311</v>
      </c>
      <c r="H6910" t="s">
        <v>2313</v>
      </c>
      <c r="I6910" s="52">
        <v>45446</v>
      </c>
      <c r="J6910" t="s">
        <v>2457</v>
      </c>
      <c r="K6910">
        <v>150</v>
      </c>
      <c r="L6910" s="73">
        <v>69.643653442764901</v>
      </c>
      <c r="M6910">
        <v>150</v>
      </c>
      <c r="N6910">
        <v>1</v>
      </c>
      <c r="O6910" s="73">
        <v>77.231217993933896</v>
      </c>
      <c r="P6910">
        <v>150</v>
      </c>
      <c r="Q6910">
        <v>1</v>
      </c>
      <c r="R6910">
        <v>150</v>
      </c>
      <c r="S6910">
        <v>0.999999999999999</v>
      </c>
      <c r="T6910">
        <v>38.5206974192619</v>
      </c>
      <c r="U6910">
        <v>0.77630413553256405</v>
      </c>
      <c r="V6910">
        <v>131</v>
      </c>
      <c r="W6910">
        <v>6.9723875652740297E-2</v>
      </c>
      <c r="X6910">
        <v>27</v>
      </c>
      <c r="Y6910">
        <v>150</v>
      </c>
      <c r="Z6910">
        <v>0.999999999999999</v>
      </c>
      <c r="AA6910">
        <v>58.7498841908373</v>
      </c>
      <c r="AB6910">
        <v>138</v>
      </c>
      <c r="AC6910">
        <v>0.93371339980467105</v>
      </c>
      <c r="AD6910">
        <v>12</v>
      </c>
      <c r="AE6910">
        <v>6.6286600195328199E-2</v>
      </c>
      <c r="AF6910">
        <v>0</v>
      </c>
      <c r="AG6910">
        <v>4.1629999999999998E-17</v>
      </c>
      <c r="AH6910">
        <v>4.9724823740200002E-3</v>
      </c>
      <c r="AI6910">
        <v>7</v>
      </c>
      <c r="AJ6910" s="73">
        <v>69.096221355357997</v>
      </c>
      <c r="AK6910">
        <v>150</v>
      </c>
      <c r="AL6910">
        <v>1</v>
      </c>
      <c r="AM6910">
        <v>0</v>
      </c>
      <c r="AN6910">
        <v>0</v>
      </c>
      <c r="AO6910">
        <v>0</v>
      </c>
      <c r="AP6910">
        <v>0</v>
      </c>
      <c r="AQ6910">
        <v>150</v>
      </c>
      <c r="AR6910">
        <v>1</v>
      </c>
      <c r="AS6910">
        <v>1.1038044195198099E-2</v>
      </c>
      <c r="AT6910">
        <v>1</v>
      </c>
      <c r="AU6910">
        <v>8.0373956085682298E-3</v>
      </c>
      <c r="AV6910">
        <v>1</v>
      </c>
      <c r="AW6910">
        <v>150</v>
      </c>
      <c r="AX6910">
        <v>1</v>
      </c>
      <c r="AY6910" s="73">
        <v>60.724190095676001</v>
      </c>
      <c r="AZ6910">
        <v>150</v>
      </c>
      <c r="BA6910">
        <v>1</v>
      </c>
      <c r="BB6910">
        <v>149</v>
      </c>
      <c r="BC6910">
        <v>0.93078910573762497</v>
      </c>
      <c r="BD6910">
        <v>1</v>
      </c>
      <c r="BE6910">
        <v>6.9210894262374603E-2</v>
      </c>
      <c r="BF6910">
        <v>69.643653442764901</v>
      </c>
      <c r="BG6910">
        <v>77.231217993933896</v>
      </c>
      <c r="BH6910">
        <v>60.724190095676001</v>
      </c>
      <c r="BI6910">
        <v>69.096221355357997</v>
      </c>
    </row>
    <row r="6911" spans="1:61" x14ac:dyDescent="0.25">
      <c r="A6911" s="10" t="str">
        <f>VLOOKUP(D6911,'Index-Relations'!E:F,2,FALSE)</f>
        <v>BM</v>
      </c>
      <c r="B6911" t="s">
        <v>3450</v>
      </c>
      <c r="C6911" s="53" t="s">
        <v>2767</v>
      </c>
      <c r="D6911" s="59" t="s">
        <v>3337</v>
      </c>
      <c r="E6911" s="59" t="s">
        <v>10327</v>
      </c>
      <c r="F6911" t="s">
        <v>2312</v>
      </c>
      <c r="G6911" t="s">
        <v>2311</v>
      </c>
      <c r="H6911" t="s">
        <v>2313</v>
      </c>
      <c r="I6911" s="52">
        <v>45413</v>
      </c>
      <c r="J6911" t="s">
        <v>2457</v>
      </c>
      <c r="K6911">
        <v>150</v>
      </c>
      <c r="L6911" s="73">
        <v>69.561208233141997</v>
      </c>
      <c r="M6911">
        <v>150</v>
      </c>
      <c r="N6911">
        <v>1</v>
      </c>
      <c r="O6911" s="73">
        <v>77.096717879756994</v>
      </c>
      <c r="P6911">
        <v>150</v>
      </c>
      <c r="Q6911">
        <v>1</v>
      </c>
      <c r="R6911">
        <v>150</v>
      </c>
      <c r="S6911">
        <v>1</v>
      </c>
      <c r="T6911">
        <v>38.652579815802802</v>
      </c>
      <c r="U6911">
        <v>0.73077026781846599</v>
      </c>
      <c r="V6911">
        <v>131</v>
      </c>
      <c r="W6911">
        <v>6.1911981625471603E-2</v>
      </c>
      <c r="X6911">
        <v>26</v>
      </c>
      <c r="Y6911">
        <v>150</v>
      </c>
      <c r="Z6911">
        <v>1</v>
      </c>
      <c r="AA6911">
        <v>60.9389454294733</v>
      </c>
      <c r="AB6911">
        <v>138</v>
      </c>
      <c r="AC6911">
        <v>0.93506641098082299</v>
      </c>
      <c r="AD6911">
        <v>12</v>
      </c>
      <c r="AE6911">
        <v>6.4933589019176993E-2</v>
      </c>
      <c r="AF6911">
        <v>0</v>
      </c>
      <c r="AG6911">
        <v>0</v>
      </c>
      <c r="AH6911">
        <v>4.1612256217282498E-3</v>
      </c>
      <c r="AI6911">
        <v>7</v>
      </c>
      <c r="AJ6911" s="73">
        <v>69.028141055748904</v>
      </c>
      <c r="AK6911">
        <v>150</v>
      </c>
      <c r="AL6911">
        <v>1</v>
      </c>
      <c r="AM6911">
        <v>0</v>
      </c>
      <c r="AN6911">
        <v>0</v>
      </c>
      <c r="AO6911">
        <v>0</v>
      </c>
      <c r="AP6911">
        <v>0</v>
      </c>
      <c r="AQ6911">
        <v>150</v>
      </c>
      <c r="AR6911">
        <v>1</v>
      </c>
      <c r="AS6911">
        <v>1.0577315766909399E-2</v>
      </c>
      <c r="AT6911">
        <v>1</v>
      </c>
      <c r="AU6911">
        <v>7.7490751957585502E-3</v>
      </c>
      <c r="AV6911">
        <v>1</v>
      </c>
      <c r="AW6911">
        <v>150</v>
      </c>
      <c r="AX6911">
        <v>0.999999999999999</v>
      </c>
      <c r="AY6911" s="73">
        <v>60.544214082647002</v>
      </c>
      <c r="AZ6911">
        <v>150</v>
      </c>
      <c r="BA6911">
        <v>1</v>
      </c>
      <c r="BB6911">
        <v>149</v>
      </c>
      <c r="BC6911">
        <v>0.925141259714927</v>
      </c>
      <c r="BD6911">
        <v>1</v>
      </c>
      <c r="BE6911">
        <v>7.4858740285072597E-2</v>
      </c>
      <c r="BF6911">
        <v>69.561208233141997</v>
      </c>
      <c r="BG6911">
        <v>77.096717879756994</v>
      </c>
      <c r="BH6911">
        <v>60.544214082647002</v>
      </c>
      <c r="BI6911">
        <v>69.028141055748904</v>
      </c>
    </row>
    <row r="6912" spans="1:61" x14ac:dyDescent="0.25">
      <c r="A6912" s="10" t="str">
        <f>VLOOKUP(D6912,'Index-Relations'!E:F,2,FALSE)</f>
        <v>BM</v>
      </c>
      <c r="B6912" t="s">
        <v>3450</v>
      </c>
      <c r="C6912" s="53" t="s">
        <v>2768</v>
      </c>
      <c r="D6912" s="59" t="s">
        <v>3337</v>
      </c>
      <c r="E6912" s="59" t="s">
        <v>10328</v>
      </c>
      <c r="F6912" t="s">
        <v>2312</v>
      </c>
      <c r="G6912" t="s">
        <v>2311</v>
      </c>
      <c r="H6912" t="s">
        <v>2313</v>
      </c>
      <c r="I6912" s="52">
        <v>45383</v>
      </c>
      <c r="J6912" t="s">
        <v>2457</v>
      </c>
      <c r="K6912">
        <v>150</v>
      </c>
      <c r="L6912">
        <v>74.018850659249594</v>
      </c>
      <c r="M6912">
        <v>150</v>
      </c>
      <c r="N6912">
        <v>1</v>
      </c>
      <c r="O6912">
        <v>80.455564816201303</v>
      </c>
      <c r="P6912">
        <v>150</v>
      </c>
      <c r="Q6912">
        <v>1</v>
      </c>
      <c r="R6912">
        <v>150</v>
      </c>
      <c r="S6912">
        <v>1</v>
      </c>
      <c r="T6912">
        <v>38.427560925776703</v>
      </c>
      <c r="U6912">
        <v>0.733161523566353</v>
      </c>
      <c r="V6912">
        <v>131</v>
      </c>
      <c r="W6912">
        <v>6.12443589167143E-2</v>
      </c>
      <c r="X6912">
        <v>26</v>
      </c>
      <c r="Y6912">
        <v>150</v>
      </c>
      <c r="Z6912">
        <v>1</v>
      </c>
      <c r="AA6912">
        <v>59.1889061861255</v>
      </c>
      <c r="AB6912">
        <v>138</v>
      </c>
      <c r="AC6912">
        <v>0.93346424654281801</v>
      </c>
      <c r="AD6912">
        <v>12</v>
      </c>
      <c r="AE6912">
        <v>6.6535753457181795E-2</v>
      </c>
      <c r="AF6912">
        <v>0</v>
      </c>
      <c r="AG6912">
        <v>0</v>
      </c>
      <c r="AH6912">
        <v>4.1119597324378102E-3</v>
      </c>
      <c r="AI6912">
        <v>7</v>
      </c>
      <c r="AJ6912">
        <v>72.834858127005404</v>
      </c>
      <c r="AK6912">
        <v>150</v>
      </c>
      <c r="AL6912">
        <v>1</v>
      </c>
      <c r="AM6912">
        <v>0</v>
      </c>
      <c r="AN6912">
        <v>0</v>
      </c>
      <c r="AO6912">
        <v>0</v>
      </c>
      <c r="AP6912">
        <v>0</v>
      </c>
      <c r="AQ6912">
        <v>150</v>
      </c>
      <c r="AR6912">
        <v>0.999999999999999</v>
      </c>
      <c r="AS6912">
        <v>9.9157539390132797E-3</v>
      </c>
      <c r="AT6912">
        <v>1</v>
      </c>
      <c r="AU6912">
        <v>7.3231577275635999E-3</v>
      </c>
      <c r="AV6912">
        <v>1</v>
      </c>
      <c r="AW6912">
        <v>150</v>
      </c>
      <c r="AX6912">
        <v>1</v>
      </c>
      <c r="AY6912">
        <v>64.870912285535397</v>
      </c>
      <c r="AZ6912">
        <v>150</v>
      </c>
      <c r="BA6912">
        <v>1</v>
      </c>
      <c r="BB6912">
        <v>149</v>
      </c>
      <c r="BC6912">
        <v>0.92278696711083297</v>
      </c>
      <c r="BD6912">
        <v>1</v>
      </c>
      <c r="BE6912">
        <v>7.7213032889166602E-2</v>
      </c>
      <c r="BF6912">
        <v>69.500776291685</v>
      </c>
      <c r="BG6912">
        <v>77.208680740817002</v>
      </c>
      <c r="BH6912">
        <v>60.457132036538901</v>
      </c>
      <c r="BI6912">
        <v>68.801885089224001</v>
      </c>
    </row>
    <row r="6913" spans="1:61" x14ac:dyDescent="0.25">
      <c r="A6913" s="10" t="str">
        <f>VLOOKUP(D6913,'Index-Relations'!E:F,2,FALSE)</f>
        <v>BM</v>
      </c>
      <c r="B6913" t="s">
        <v>3450</v>
      </c>
      <c r="C6913" s="53" t="s">
        <v>2769</v>
      </c>
      <c r="D6913" s="59" t="s">
        <v>3337</v>
      </c>
      <c r="E6913" s="59" t="s">
        <v>10329</v>
      </c>
      <c r="F6913" t="s">
        <v>2312</v>
      </c>
      <c r="G6913" t="s">
        <v>2311</v>
      </c>
      <c r="H6913" t="s">
        <v>2313</v>
      </c>
      <c r="I6913" s="52">
        <v>45352</v>
      </c>
      <c r="J6913" t="s">
        <v>2457</v>
      </c>
      <c r="K6913">
        <v>150</v>
      </c>
      <c r="L6913">
        <v>75.168139632642905</v>
      </c>
      <c r="M6913">
        <v>150</v>
      </c>
      <c r="N6913">
        <v>1</v>
      </c>
      <c r="O6913">
        <v>80.7280021921394</v>
      </c>
      <c r="P6913">
        <v>150</v>
      </c>
      <c r="Q6913">
        <v>1</v>
      </c>
      <c r="R6913">
        <v>150</v>
      </c>
      <c r="S6913">
        <v>1</v>
      </c>
      <c r="T6913">
        <v>38.594366986321504</v>
      </c>
      <c r="U6913">
        <v>0.75337720861426904</v>
      </c>
      <c r="V6913">
        <v>130</v>
      </c>
      <c r="W6913">
        <v>3.9108797829538598E-2</v>
      </c>
      <c r="X6913">
        <v>20</v>
      </c>
      <c r="Y6913">
        <v>150</v>
      </c>
      <c r="Z6913">
        <v>0.999999999999999</v>
      </c>
      <c r="AA6913">
        <v>62.451087307445398</v>
      </c>
      <c r="AB6913">
        <v>138</v>
      </c>
      <c r="AC6913">
        <v>0.93151279528342701</v>
      </c>
      <c r="AD6913">
        <v>12</v>
      </c>
      <c r="AE6913">
        <v>6.8487204716572603E-2</v>
      </c>
      <c r="AF6913">
        <v>0</v>
      </c>
      <c r="AG6913">
        <v>1.1102E-16</v>
      </c>
      <c r="AH6913">
        <v>3.9708606805651699E-3</v>
      </c>
      <c r="AI6913">
        <v>6</v>
      </c>
      <c r="AJ6913">
        <v>73.381701993825402</v>
      </c>
      <c r="AK6913">
        <v>150</v>
      </c>
      <c r="AL6913">
        <v>1</v>
      </c>
      <c r="AM6913">
        <v>0</v>
      </c>
      <c r="AN6913">
        <v>0</v>
      </c>
      <c r="AO6913">
        <v>0</v>
      </c>
      <c r="AP6913">
        <v>0</v>
      </c>
      <c r="AQ6913">
        <v>150</v>
      </c>
      <c r="AR6913">
        <v>1</v>
      </c>
      <c r="AS6913">
        <v>1.0526231391219099E-2</v>
      </c>
      <c r="AT6913">
        <v>1</v>
      </c>
      <c r="AU6913">
        <v>7.2606992544853597E-3</v>
      </c>
      <c r="AV6913">
        <v>1</v>
      </c>
      <c r="AW6913">
        <v>150</v>
      </c>
      <c r="AX6913">
        <v>1</v>
      </c>
      <c r="AY6913">
        <v>67.538527763741598</v>
      </c>
      <c r="AZ6913">
        <v>150</v>
      </c>
      <c r="BA6913">
        <v>1</v>
      </c>
      <c r="BB6913">
        <v>149</v>
      </c>
      <c r="BC6913">
        <v>0.92385493168833599</v>
      </c>
      <c r="BD6913">
        <v>1</v>
      </c>
      <c r="BE6913">
        <v>7.61450683116634E-2</v>
      </c>
      <c r="BF6913">
        <v>70.752768139156998</v>
      </c>
      <c r="BG6913">
        <v>77.520993625700896</v>
      </c>
      <c r="BH6913">
        <v>62.774242251658997</v>
      </c>
      <c r="BI6913">
        <v>69.328132091260898</v>
      </c>
    </row>
    <row r="6914" spans="1:61" x14ac:dyDescent="0.25">
      <c r="A6914" s="10" t="str">
        <f>VLOOKUP(D6914,'Index-Relations'!E:F,2,FALSE)</f>
        <v>BM</v>
      </c>
      <c r="B6914" t="s">
        <v>3450</v>
      </c>
      <c r="C6914" s="53" t="s">
        <v>2770</v>
      </c>
      <c r="D6914" s="59" t="s">
        <v>3337</v>
      </c>
      <c r="E6914" s="59" t="s">
        <v>10330</v>
      </c>
      <c r="F6914" t="s">
        <v>2312</v>
      </c>
      <c r="G6914" t="s">
        <v>2311</v>
      </c>
      <c r="H6914" t="s">
        <v>2313</v>
      </c>
      <c r="I6914" s="52">
        <v>45323</v>
      </c>
      <c r="J6914" t="s">
        <v>2457</v>
      </c>
      <c r="K6914">
        <v>150</v>
      </c>
      <c r="L6914">
        <v>74.841998632088604</v>
      </c>
      <c r="M6914">
        <v>150</v>
      </c>
      <c r="N6914">
        <v>1</v>
      </c>
      <c r="O6914">
        <v>79.478702498963202</v>
      </c>
      <c r="P6914">
        <v>150</v>
      </c>
      <c r="Q6914">
        <v>1</v>
      </c>
      <c r="R6914">
        <v>150</v>
      </c>
      <c r="S6914">
        <v>0.999999999999999</v>
      </c>
      <c r="T6914">
        <v>38.886356159028402</v>
      </c>
      <c r="U6914">
        <v>0.744737367982786</v>
      </c>
      <c r="V6914">
        <v>130</v>
      </c>
      <c r="W6914">
        <v>4.1528015562200399E-2</v>
      </c>
      <c r="X6914">
        <v>19</v>
      </c>
      <c r="Y6914">
        <v>150</v>
      </c>
      <c r="Z6914">
        <v>0.999999999999999</v>
      </c>
      <c r="AA6914">
        <v>57.688553133733599</v>
      </c>
      <c r="AB6914">
        <v>138</v>
      </c>
      <c r="AC6914">
        <v>0.92956863160512904</v>
      </c>
      <c r="AD6914">
        <v>12</v>
      </c>
      <c r="AE6914">
        <v>7.0431368394871102E-2</v>
      </c>
      <c r="AF6914">
        <v>0</v>
      </c>
      <c r="AG6914">
        <v>0</v>
      </c>
      <c r="AH6914">
        <v>3.9070569619512998E-3</v>
      </c>
      <c r="AI6914">
        <v>5</v>
      </c>
      <c r="AJ6914">
        <v>73.843108399815804</v>
      </c>
      <c r="AK6914">
        <v>150</v>
      </c>
      <c r="AL6914">
        <v>1</v>
      </c>
      <c r="AM6914">
        <v>0</v>
      </c>
      <c r="AN6914">
        <v>0</v>
      </c>
      <c r="AO6914">
        <v>0</v>
      </c>
      <c r="AP6914">
        <v>0</v>
      </c>
      <c r="AQ6914">
        <v>150</v>
      </c>
      <c r="AR6914">
        <v>1</v>
      </c>
      <c r="AS6914">
        <v>1.25678393636164E-2</v>
      </c>
      <c r="AT6914">
        <v>1</v>
      </c>
      <c r="AU6914">
        <v>7.6912859939220401E-3</v>
      </c>
      <c r="AV6914">
        <v>1</v>
      </c>
      <c r="AW6914">
        <v>150</v>
      </c>
      <c r="AX6914">
        <v>1</v>
      </c>
      <c r="AY6914">
        <v>67.716690287816206</v>
      </c>
      <c r="AZ6914">
        <v>150</v>
      </c>
      <c r="BA6914">
        <v>1</v>
      </c>
      <c r="BB6914">
        <v>149</v>
      </c>
      <c r="BC6914">
        <v>0.93322400123949201</v>
      </c>
      <c r="BD6914">
        <v>1</v>
      </c>
      <c r="BE6914">
        <v>6.6775998760507396E-2</v>
      </c>
      <c r="BF6914">
        <v>70.286076721494993</v>
      </c>
      <c r="BG6914">
        <v>75.838811407481003</v>
      </c>
      <c r="BH6914">
        <v>62.973481926527</v>
      </c>
      <c r="BI6914">
        <v>69.684871115007894</v>
      </c>
    </row>
    <row r="6915" spans="1:61" x14ac:dyDescent="0.25">
      <c r="A6915" s="10" t="str">
        <f>VLOOKUP(D6915,'Index-Relations'!E:F,2,FALSE)</f>
        <v>ESG</v>
      </c>
      <c r="B6915" t="s">
        <v>3450</v>
      </c>
      <c r="C6915" s="53" t="s">
        <v>3350</v>
      </c>
      <c r="D6915" s="59" t="s">
        <v>3347</v>
      </c>
      <c r="E6915" s="59" t="s">
        <v>10331</v>
      </c>
      <c r="F6915" t="s">
        <v>2317</v>
      </c>
      <c r="G6915" t="s">
        <v>2587</v>
      </c>
      <c r="H6915" t="s">
        <v>2318</v>
      </c>
      <c r="I6915" s="52">
        <v>45505</v>
      </c>
      <c r="J6915" t="s">
        <v>2457</v>
      </c>
      <c r="K6915">
        <v>146</v>
      </c>
      <c r="L6915" s="73">
        <v>69.564294671229902</v>
      </c>
      <c r="M6915">
        <v>146</v>
      </c>
      <c r="N6915">
        <v>1</v>
      </c>
      <c r="O6915" s="73">
        <v>77.579371300424995</v>
      </c>
      <c r="P6915">
        <v>146</v>
      </c>
      <c r="Q6915">
        <v>1</v>
      </c>
      <c r="R6915">
        <v>146</v>
      </c>
      <c r="S6915">
        <v>0.999999999999999</v>
      </c>
      <c r="T6915">
        <v>37.733940091929597</v>
      </c>
      <c r="U6915">
        <v>0.77088375932867803</v>
      </c>
      <c r="V6915">
        <v>127</v>
      </c>
      <c r="W6915">
        <v>4.7362950967693801E-2</v>
      </c>
      <c r="X6915">
        <v>22</v>
      </c>
      <c r="Y6915">
        <v>146</v>
      </c>
      <c r="Z6915">
        <v>0.999999999999999</v>
      </c>
      <c r="AA6915">
        <v>52.176842987073002</v>
      </c>
      <c r="AB6915">
        <v>132</v>
      </c>
      <c r="AC6915">
        <v>0.92670232049780599</v>
      </c>
      <c r="AD6915">
        <v>14</v>
      </c>
      <c r="AE6915">
        <v>7.3297679502192903E-2</v>
      </c>
      <c r="AF6915">
        <v>0</v>
      </c>
      <c r="AG6915">
        <v>4.0245999999999999E-16</v>
      </c>
      <c r="AH6915">
        <v>6.2159860232080802E-3</v>
      </c>
      <c r="AI6915">
        <v>7</v>
      </c>
      <c r="AJ6915" s="73">
        <v>68.735329572981897</v>
      </c>
      <c r="AK6915">
        <v>146</v>
      </c>
      <c r="AL6915">
        <v>1</v>
      </c>
      <c r="AM6915">
        <v>0</v>
      </c>
      <c r="AN6915">
        <v>0</v>
      </c>
      <c r="AO6915">
        <v>0</v>
      </c>
      <c r="AP6915">
        <v>0</v>
      </c>
      <c r="AQ6915">
        <v>146</v>
      </c>
      <c r="AR6915">
        <v>1</v>
      </c>
      <c r="AS6915">
        <v>1.10520154753044E-2</v>
      </c>
      <c r="AT6915">
        <v>1</v>
      </c>
      <c r="AU6915">
        <v>8.3955671318632803E-3</v>
      </c>
      <c r="AV6915">
        <v>1</v>
      </c>
      <c r="AW6915">
        <v>146</v>
      </c>
      <c r="AX6915">
        <v>0.999999999999999</v>
      </c>
      <c r="AY6915" s="73">
        <v>61.017648849857999</v>
      </c>
      <c r="AZ6915">
        <v>146</v>
      </c>
      <c r="BA6915">
        <v>1</v>
      </c>
      <c r="BB6915">
        <v>145</v>
      </c>
      <c r="BC6915">
        <v>0.939064651071573</v>
      </c>
      <c r="BD6915">
        <v>1</v>
      </c>
      <c r="BE6915">
        <v>6.09353489284266E-2</v>
      </c>
      <c r="BF6915">
        <v>69.564294671229902</v>
      </c>
      <c r="BG6915">
        <v>77.579371300424995</v>
      </c>
      <c r="BH6915">
        <v>61.017648849857999</v>
      </c>
      <c r="BI6915">
        <v>68.735329572981897</v>
      </c>
    </row>
    <row r="6916" spans="1:61" x14ac:dyDescent="0.25">
      <c r="A6916" s="10" t="str">
        <f>VLOOKUP(D6916,'Index-Relations'!E:F,2,FALSE)</f>
        <v>ESG</v>
      </c>
      <c r="B6916" t="s">
        <v>3450</v>
      </c>
      <c r="C6916" s="53" t="s">
        <v>2765</v>
      </c>
      <c r="D6916" s="59" t="s">
        <v>3347</v>
      </c>
      <c r="E6916" s="59" t="s">
        <v>10332</v>
      </c>
      <c r="F6916" t="s">
        <v>2317</v>
      </c>
      <c r="G6916" t="s">
        <v>2587</v>
      </c>
      <c r="H6916" t="s">
        <v>2318</v>
      </c>
      <c r="I6916" s="52">
        <v>45474</v>
      </c>
      <c r="J6916" t="s">
        <v>2457</v>
      </c>
      <c r="K6916">
        <v>146</v>
      </c>
      <c r="L6916" s="73">
        <v>69.378675863953902</v>
      </c>
      <c r="M6916">
        <v>146</v>
      </c>
      <c r="N6916">
        <v>1</v>
      </c>
      <c r="O6916" s="73">
        <v>77.523719266404996</v>
      </c>
      <c r="P6916">
        <v>146</v>
      </c>
      <c r="Q6916">
        <v>1</v>
      </c>
      <c r="R6916">
        <v>146</v>
      </c>
      <c r="S6916">
        <v>1</v>
      </c>
      <c r="T6916">
        <v>37.672019166911802</v>
      </c>
      <c r="U6916">
        <v>0.77099728090604902</v>
      </c>
      <c r="V6916">
        <v>126</v>
      </c>
      <c r="W6916">
        <v>4.51776342722413E-2</v>
      </c>
      <c r="X6916">
        <v>23</v>
      </c>
      <c r="Y6916">
        <v>146</v>
      </c>
      <c r="Z6916">
        <v>1</v>
      </c>
      <c r="AA6916">
        <v>54.842376029948298</v>
      </c>
      <c r="AB6916">
        <v>133</v>
      </c>
      <c r="AC6916">
        <v>0.92801115781805199</v>
      </c>
      <c r="AD6916">
        <v>13</v>
      </c>
      <c r="AE6916">
        <v>7.1988842181947801E-2</v>
      </c>
      <c r="AF6916">
        <v>0</v>
      </c>
      <c r="AG6916">
        <v>0</v>
      </c>
      <c r="AH6916">
        <v>5.1694333927250697E-3</v>
      </c>
      <c r="AI6916">
        <v>7</v>
      </c>
      <c r="AJ6916" s="73">
        <v>68.605181982852997</v>
      </c>
      <c r="AK6916">
        <v>146</v>
      </c>
      <c r="AL6916">
        <v>1</v>
      </c>
      <c r="AM6916">
        <v>0</v>
      </c>
      <c r="AN6916">
        <v>0</v>
      </c>
      <c r="AO6916">
        <v>0</v>
      </c>
      <c r="AP6916">
        <v>0</v>
      </c>
      <c r="AQ6916">
        <v>146</v>
      </c>
      <c r="AR6916">
        <v>1</v>
      </c>
      <c r="AS6916">
        <v>1.11680525492156E-2</v>
      </c>
      <c r="AT6916">
        <v>1</v>
      </c>
      <c r="AU6916">
        <v>8.1462385413462596E-3</v>
      </c>
      <c r="AV6916">
        <v>1</v>
      </c>
      <c r="AW6916">
        <v>146</v>
      </c>
      <c r="AX6916">
        <v>1</v>
      </c>
      <c r="AY6916" s="73">
        <v>60.646558294506903</v>
      </c>
      <c r="AZ6916">
        <v>146</v>
      </c>
      <c r="BA6916">
        <v>1</v>
      </c>
      <c r="BB6916">
        <v>145</v>
      </c>
      <c r="BC6916">
        <v>0.93273275120402199</v>
      </c>
      <c r="BD6916">
        <v>1</v>
      </c>
      <c r="BE6916">
        <v>6.7267248795977605E-2</v>
      </c>
      <c r="BF6916">
        <v>69.378675863953902</v>
      </c>
      <c r="BG6916">
        <v>77.523719266404996</v>
      </c>
      <c r="BH6916">
        <v>60.646558294506903</v>
      </c>
      <c r="BI6916">
        <v>68.605181982852997</v>
      </c>
    </row>
    <row r="6917" spans="1:61" x14ac:dyDescent="0.25">
      <c r="A6917" s="10" t="str">
        <f>VLOOKUP(D6917,'Index-Relations'!E:F,2,FALSE)</f>
        <v>ESG</v>
      </c>
      <c r="B6917" t="s">
        <v>3450</v>
      </c>
      <c r="C6917" s="53" t="s">
        <v>2766</v>
      </c>
      <c r="D6917" s="59" t="s">
        <v>3347</v>
      </c>
      <c r="E6917" s="59" t="s">
        <v>10333</v>
      </c>
      <c r="F6917" t="s">
        <v>2317</v>
      </c>
      <c r="G6917" t="s">
        <v>2587</v>
      </c>
      <c r="H6917" t="s">
        <v>2318</v>
      </c>
      <c r="I6917" s="52">
        <v>45446</v>
      </c>
      <c r="J6917" t="s">
        <v>2457</v>
      </c>
      <c r="K6917">
        <v>147</v>
      </c>
      <c r="L6917" s="73">
        <v>68.983846156773893</v>
      </c>
      <c r="M6917">
        <v>147</v>
      </c>
      <c r="N6917">
        <v>1</v>
      </c>
      <c r="O6917" s="73">
        <v>77.299969612305006</v>
      </c>
      <c r="P6917">
        <v>147</v>
      </c>
      <c r="Q6917">
        <v>1</v>
      </c>
      <c r="R6917">
        <v>147</v>
      </c>
      <c r="S6917">
        <v>1</v>
      </c>
      <c r="T6917">
        <v>37.784355442702797</v>
      </c>
      <c r="U6917">
        <v>0.77095855355504905</v>
      </c>
      <c r="V6917">
        <v>128</v>
      </c>
      <c r="W6917">
        <v>4.5793245604763597E-2</v>
      </c>
      <c r="X6917">
        <v>24</v>
      </c>
      <c r="Y6917">
        <v>147</v>
      </c>
      <c r="Z6917">
        <v>1</v>
      </c>
      <c r="AA6917">
        <v>55.758813488828203</v>
      </c>
      <c r="AB6917">
        <v>135</v>
      </c>
      <c r="AC6917">
        <v>0.93049694055169296</v>
      </c>
      <c r="AD6917">
        <v>12</v>
      </c>
      <c r="AE6917">
        <v>6.9503059448306398E-2</v>
      </c>
      <c r="AF6917">
        <v>0</v>
      </c>
      <c r="AG6917">
        <v>1.5266E-16</v>
      </c>
      <c r="AH6917">
        <v>5.4049461064303002E-3</v>
      </c>
      <c r="AI6917">
        <v>7</v>
      </c>
      <c r="AJ6917" s="73">
        <v>68.235938775202001</v>
      </c>
      <c r="AK6917">
        <v>147</v>
      </c>
      <c r="AL6917">
        <v>1</v>
      </c>
      <c r="AM6917">
        <v>0</v>
      </c>
      <c r="AN6917">
        <v>0</v>
      </c>
      <c r="AO6917">
        <v>0</v>
      </c>
      <c r="AP6917">
        <v>0</v>
      </c>
      <c r="AQ6917">
        <v>147</v>
      </c>
      <c r="AR6917">
        <v>1</v>
      </c>
      <c r="AS6917">
        <v>1.15736489672306E-2</v>
      </c>
      <c r="AT6917">
        <v>1</v>
      </c>
      <c r="AU6917">
        <v>8.4273983451521994E-3</v>
      </c>
      <c r="AV6917">
        <v>1</v>
      </c>
      <c r="AW6917">
        <v>147</v>
      </c>
      <c r="AX6917">
        <v>1</v>
      </c>
      <c r="AY6917" s="73">
        <v>60.064286312458897</v>
      </c>
      <c r="AZ6917">
        <v>147</v>
      </c>
      <c r="BA6917">
        <v>1</v>
      </c>
      <c r="BB6917">
        <v>146</v>
      </c>
      <c r="BC6917">
        <v>0.927430749439351</v>
      </c>
      <c r="BD6917">
        <v>1</v>
      </c>
      <c r="BE6917">
        <v>7.2569250560648002E-2</v>
      </c>
      <c r="BF6917">
        <v>68.983846156773893</v>
      </c>
      <c r="BG6917">
        <v>77.299969612305006</v>
      </c>
      <c r="BH6917">
        <v>60.064286312458897</v>
      </c>
      <c r="BI6917">
        <v>68.235938775202001</v>
      </c>
    </row>
    <row r="6918" spans="1:61" x14ac:dyDescent="0.25">
      <c r="A6918" s="10" t="str">
        <f>VLOOKUP(D6918,'Index-Relations'!E:F,2,FALSE)</f>
        <v>ESG</v>
      </c>
      <c r="B6918" t="s">
        <v>3450</v>
      </c>
      <c r="C6918" s="53" t="s">
        <v>2767</v>
      </c>
      <c r="D6918" s="59" t="s">
        <v>3347</v>
      </c>
      <c r="E6918" s="59" t="s">
        <v>10334</v>
      </c>
      <c r="F6918" t="s">
        <v>2317</v>
      </c>
      <c r="G6918" t="s">
        <v>2587</v>
      </c>
      <c r="H6918" t="s">
        <v>2318</v>
      </c>
      <c r="I6918" s="52">
        <v>45413</v>
      </c>
      <c r="J6918" t="s">
        <v>2457</v>
      </c>
      <c r="K6918">
        <v>147</v>
      </c>
      <c r="L6918" s="73">
        <v>68.911949671955</v>
      </c>
      <c r="M6918">
        <v>147</v>
      </c>
      <c r="N6918">
        <v>1</v>
      </c>
      <c r="O6918" s="73">
        <v>77.1868525249279</v>
      </c>
      <c r="P6918">
        <v>147</v>
      </c>
      <c r="Q6918">
        <v>1</v>
      </c>
      <c r="R6918">
        <v>147</v>
      </c>
      <c r="S6918">
        <v>0.999999999999999</v>
      </c>
      <c r="T6918">
        <v>37.882453930727301</v>
      </c>
      <c r="U6918">
        <v>0.72267913911581405</v>
      </c>
      <c r="V6918">
        <v>128</v>
      </c>
      <c r="W6918">
        <v>4.0425146317845197E-2</v>
      </c>
      <c r="X6918">
        <v>23</v>
      </c>
      <c r="Y6918">
        <v>147</v>
      </c>
      <c r="Z6918">
        <v>0.999999999999999</v>
      </c>
      <c r="AA6918">
        <v>57.995252227392697</v>
      </c>
      <c r="AB6918">
        <v>135</v>
      </c>
      <c r="AC6918">
        <v>0.93178473466637801</v>
      </c>
      <c r="AD6918">
        <v>12</v>
      </c>
      <c r="AE6918">
        <v>6.8215265333620906E-2</v>
      </c>
      <c r="AF6918">
        <v>0</v>
      </c>
      <c r="AG6918">
        <v>1.2489999999999999E-16</v>
      </c>
      <c r="AH6918">
        <v>4.4844824784680904E-3</v>
      </c>
      <c r="AI6918">
        <v>7</v>
      </c>
      <c r="AJ6918" s="73">
        <v>68.158363885228994</v>
      </c>
      <c r="AK6918">
        <v>147</v>
      </c>
      <c r="AL6918">
        <v>1</v>
      </c>
      <c r="AM6918">
        <v>0</v>
      </c>
      <c r="AN6918">
        <v>0</v>
      </c>
      <c r="AO6918">
        <v>0</v>
      </c>
      <c r="AP6918">
        <v>0</v>
      </c>
      <c r="AQ6918">
        <v>147</v>
      </c>
      <c r="AR6918">
        <v>1</v>
      </c>
      <c r="AS6918">
        <v>1.11118823471181E-2</v>
      </c>
      <c r="AT6918">
        <v>1</v>
      </c>
      <c r="AU6918">
        <v>8.14070542770607E-3</v>
      </c>
      <c r="AV6918">
        <v>1</v>
      </c>
      <c r="AW6918">
        <v>147</v>
      </c>
      <c r="AX6918">
        <v>1</v>
      </c>
      <c r="AY6918" s="73">
        <v>59.917300325352997</v>
      </c>
      <c r="AZ6918">
        <v>147</v>
      </c>
      <c r="BA6918">
        <v>1</v>
      </c>
      <c r="BB6918">
        <v>146</v>
      </c>
      <c r="BC6918">
        <v>0.92135797653847895</v>
      </c>
      <c r="BD6918">
        <v>1</v>
      </c>
      <c r="BE6918">
        <v>7.8642023461520397E-2</v>
      </c>
      <c r="BF6918">
        <v>68.911949671955</v>
      </c>
      <c r="BG6918">
        <v>77.1868525249279</v>
      </c>
      <c r="BH6918">
        <v>59.917300325352997</v>
      </c>
      <c r="BI6918">
        <v>68.158363885228994</v>
      </c>
    </row>
    <row r="6919" spans="1:61" x14ac:dyDescent="0.25">
      <c r="A6919" s="10" t="str">
        <f>VLOOKUP(D6919,'Index-Relations'!E:F,2,FALSE)</f>
        <v>ESG</v>
      </c>
      <c r="B6919" t="s">
        <v>3450</v>
      </c>
      <c r="C6919" s="53" t="s">
        <v>2768</v>
      </c>
      <c r="D6919" s="59" t="s">
        <v>3347</v>
      </c>
      <c r="E6919" s="59" t="s">
        <v>10335</v>
      </c>
      <c r="F6919" t="s">
        <v>2317</v>
      </c>
      <c r="G6919" t="s">
        <v>2587</v>
      </c>
      <c r="H6919" t="s">
        <v>2318</v>
      </c>
      <c r="I6919" s="52">
        <v>45383</v>
      </c>
      <c r="J6919" t="s">
        <v>2457</v>
      </c>
      <c r="K6919">
        <v>147</v>
      </c>
      <c r="L6919">
        <v>73.312266155484295</v>
      </c>
      <c r="M6919">
        <v>147</v>
      </c>
      <c r="N6919">
        <v>1</v>
      </c>
      <c r="O6919">
        <v>80.657284329438994</v>
      </c>
      <c r="P6919">
        <v>147</v>
      </c>
      <c r="Q6919">
        <v>1</v>
      </c>
      <c r="R6919">
        <v>147</v>
      </c>
      <c r="S6919">
        <v>0.999999999999999</v>
      </c>
      <c r="T6919">
        <v>37.697801695640898</v>
      </c>
      <c r="U6919">
        <v>0.72547155532526397</v>
      </c>
      <c r="V6919">
        <v>128</v>
      </c>
      <c r="W6919">
        <v>4.0253129653303098E-2</v>
      </c>
      <c r="X6919">
        <v>23</v>
      </c>
      <c r="Y6919">
        <v>147</v>
      </c>
      <c r="Z6919">
        <v>0.999999999999999</v>
      </c>
      <c r="AA6919">
        <v>56.281912095035104</v>
      </c>
      <c r="AB6919">
        <v>135</v>
      </c>
      <c r="AC6919">
        <v>0.93030859516989495</v>
      </c>
      <c r="AD6919">
        <v>12</v>
      </c>
      <c r="AE6919">
        <v>6.9691404830103998E-2</v>
      </c>
      <c r="AF6919">
        <v>0</v>
      </c>
      <c r="AG6919">
        <v>3.0530999999999998E-16</v>
      </c>
      <c r="AH6919">
        <v>4.4244897558913202E-3</v>
      </c>
      <c r="AI6919">
        <v>7</v>
      </c>
      <c r="AJ6919">
        <v>71.929331407306293</v>
      </c>
      <c r="AK6919">
        <v>147</v>
      </c>
      <c r="AL6919">
        <v>1</v>
      </c>
      <c r="AM6919">
        <v>0</v>
      </c>
      <c r="AN6919">
        <v>0</v>
      </c>
      <c r="AO6919">
        <v>0</v>
      </c>
      <c r="AP6919">
        <v>0</v>
      </c>
      <c r="AQ6919">
        <v>147</v>
      </c>
      <c r="AR6919">
        <v>1</v>
      </c>
      <c r="AS6919">
        <v>1.0386037371684399E-2</v>
      </c>
      <c r="AT6919">
        <v>1</v>
      </c>
      <c r="AU6919">
        <v>7.6704797542388398E-3</v>
      </c>
      <c r="AV6919">
        <v>1</v>
      </c>
      <c r="AW6919">
        <v>147</v>
      </c>
      <c r="AX6919">
        <v>0.999999999999999</v>
      </c>
      <c r="AY6919">
        <v>63.920258947393101</v>
      </c>
      <c r="AZ6919">
        <v>147</v>
      </c>
      <c r="BA6919">
        <v>1</v>
      </c>
      <c r="BB6919">
        <v>146</v>
      </c>
      <c r="BC6919">
        <v>0.91912491474674596</v>
      </c>
      <c r="BD6919">
        <v>1</v>
      </c>
      <c r="BE6919">
        <v>8.0875085253253695E-2</v>
      </c>
      <c r="BF6919">
        <v>68.904867242151894</v>
      </c>
      <c r="BG6919">
        <v>77.303229074038995</v>
      </c>
      <c r="BH6919">
        <v>59.882959868013003</v>
      </c>
      <c r="BI6919">
        <v>67.995919845181902</v>
      </c>
    </row>
    <row r="6920" spans="1:61" x14ac:dyDescent="0.25">
      <c r="A6920" s="10" t="str">
        <f>VLOOKUP(D6920,'Index-Relations'!E:F,2,FALSE)</f>
        <v>ESG</v>
      </c>
      <c r="B6920" t="s">
        <v>3450</v>
      </c>
      <c r="C6920" s="53" t="s">
        <v>2769</v>
      </c>
      <c r="D6920" s="59" t="s">
        <v>3347</v>
      </c>
      <c r="E6920" s="59" t="s">
        <v>10336</v>
      </c>
      <c r="F6920" t="s">
        <v>2317</v>
      </c>
      <c r="G6920" t="s">
        <v>2587</v>
      </c>
      <c r="H6920" t="s">
        <v>2318</v>
      </c>
      <c r="I6920" s="52">
        <v>45352</v>
      </c>
      <c r="J6920" t="s">
        <v>2457</v>
      </c>
      <c r="K6920">
        <v>146</v>
      </c>
      <c r="L6920">
        <v>74.470145971719205</v>
      </c>
      <c r="M6920">
        <v>146</v>
      </c>
      <c r="N6920">
        <v>1</v>
      </c>
      <c r="O6920">
        <v>80.833588144901398</v>
      </c>
      <c r="P6920">
        <v>146</v>
      </c>
      <c r="Q6920">
        <v>1</v>
      </c>
      <c r="R6920">
        <v>146</v>
      </c>
      <c r="S6920">
        <v>0.999999999999999</v>
      </c>
      <c r="T6920">
        <v>37.9858754264596</v>
      </c>
      <c r="U6920">
        <v>0.74808664592249097</v>
      </c>
      <c r="V6920">
        <v>126</v>
      </c>
      <c r="W6920">
        <v>3.4641673098092698E-2</v>
      </c>
      <c r="X6920">
        <v>17</v>
      </c>
      <c r="Y6920">
        <v>146</v>
      </c>
      <c r="Z6920">
        <v>1</v>
      </c>
      <c r="AA6920">
        <v>58.384313932767199</v>
      </c>
      <c r="AB6920">
        <v>134</v>
      </c>
      <c r="AC6920">
        <v>0.92813405825445505</v>
      </c>
      <c r="AD6920">
        <v>12</v>
      </c>
      <c r="AE6920">
        <v>7.1865941745544601E-2</v>
      </c>
      <c r="AF6920">
        <v>0</v>
      </c>
      <c r="AG6920">
        <v>1.2489999999999999E-16</v>
      </c>
      <c r="AH6920">
        <v>4.0834432773885097E-3</v>
      </c>
      <c r="AI6920">
        <v>6</v>
      </c>
      <c r="AJ6920">
        <v>72.469131227625695</v>
      </c>
      <c r="AK6920">
        <v>146</v>
      </c>
      <c r="AL6920">
        <v>1</v>
      </c>
      <c r="AM6920">
        <v>0</v>
      </c>
      <c r="AN6920">
        <v>0</v>
      </c>
      <c r="AO6920">
        <v>0</v>
      </c>
      <c r="AP6920">
        <v>0</v>
      </c>
      <c r="AQ6920">
        <v>146</v>
      </c>
      <c r="AR6920">
        <v>1</v>
      </c>
      <c r="AS6920">
        <v>1.10455308417402E-2</v>
      </c>
      <c r="AT6920">
        <v>1</v>
      </c>
      <c r="AU6920">
        <v>7.6188974541181497E-3</v>
      </c>
      <c r="AV6920">
        <v>1</v>
      </c>
      <c r="AW6920">
        <v>146</v>
      </c>
      <c r="AX6920">
        <v>0.999999999999999</v>
      </c>
      <c r="AY6920">
        <v>66.709336036086896</v>
      </c>
      <c r="AZ6920">
        <v>146</v>
      </c>
      <c r="BA6920">
        <v>1</v>
      </c>
      <c r="BB6920">
        <v>145</v>
      </c>
      <c r="BC6920">
        <v>0.92009840281636801</v>
      </c>
      <c r="BD6920">
        <v>1</v>
      </c>
      <c r="BE6920">
        <v>7.9901597183631795E-2</v>
      </c>
      <c r="BF6920">
        <v>70.161971371342005</v>
      </c>
      <c r="BG6920">
        <v>77.563334938563003</v>
      </c>
      <c r="BH6920">
        <v>62.257976217456999</v>
      </c>
      <c r="BI6920">
        <v>68.503985621819993</v>
      </c>
    </row>
    <row r="6921" spans="1:61" x14ac:dyDescent="0.25">
      <c r="A6921" s="10" t="str">
        <f>VLOOKUP(D6921,'Index-Relations'!E:F,2,FALSE)</f>
        <v>ESG</v>
      </c>
      <c r="B6921" t="s">
        <v>3450</v>
      </c>
      <c r="C6921" s="53" t="s">
        <v>2770</v>
      </c>
      <c r="D6921" s="59" t="s">
        <v>3347</v>
      </c>
      <c r="E6921" s="59" t="s">
        <v>10337</v>
      </c>
      <c r="F6921" t="s">
        <v>2317</v>
      </c>
      <c r="G6921" t="s">
        <v>2587</v>
      </c>
      <c r="H6921" t="s">
        <v>2318</v>
      </c>
      <c r="I6921" s="52">
        <v>45323</v>
      </c>
      <c r="J6921" t="s">
        <v>2457</v>
      </c>
      <c r="K6921">
        <v>146</v>
      </c>
      <c r="L6921">
        <v>74.114772941853303</v>
      </c>
      <c r="M6921">
        <v>146</v>
      </c>
      <c r="N6921">
        <v>1</v>
      </c>
      <c r="O6921">
        <v>79.476593591420396</v>
      </c>
      <c r="P6921">
        <v>146</v>
      </c>
      <c r="Q6921">
        <v>1</v>
      </c>
      <c r="R6921">
        <v>146</v>
      </c>
      <c r="S6921">
        <v>0.999999999999999</v>
      </c>
      <c r="T6921">
        <v>38.389274825241401</v>
      </c>
      <c r="U6921">
        <v>0.74087283406902904</v>
      </c>
      <c r="V6921">
        <v>126</v>
      </c>
      <c r="W6921">
        <v>3.6983634013372603E-2</v>
      </c>
      <c r="X6921">
        <v>17</v>
      </c>
      <c r="Y6921">
        <v>146</v>
      </c>
      <c r="Z6921">
        <v>1</v>
      </c>
      <c r="AA6921">
        <v>53.238312090157002</v>
      </c>
      <c r="AB6921">
        <v>134</v>
      </c>
      <c r="AC6921">
        <v>0.92636082636875305</v>
      </c>
      <c r="AD6921">
        <v>12</v>
      </c>
      <c r="AE6921">
        <v>7.3639173631246099E-2</v>
      </c>
      <c r="AF6921">
        <v>0</v>
      </c>
      <c r="AG6921">
        <v>3.1919000000000002E-16</v>
      </c>
      <c r="AH6921">
        <v>3.9917963142462598E-3</v>
      </c>
      <c r="AI6921">
        <v>5</v>
      </c>
      <c r="AJ6921">
        <v>72.9842252375486</v>
      </c>
      <c r="AK6921">
        <v>146</v>
      </c>
      <c r="AL6921">
        <v>1</v>
      </c>
      <c r="AM6921">
        <v>0</v>
      </c>
      <c r="AN6921">
        <v>0</v>
      </c>
      <c r="AO6921">
        <v>0</v>
      </c>
      <c r="AP6921">
        <v>0</v>
      </c>
      <c r="AQ6921">
        <v>146</v>
      </c>
      <c r="AR6921">
        <v>1</v>
      </c>
      <c r="AS6921">
        <v>1.31402431353918E-2</v>
      </c>
      <c r="AT6921">
        <v>1</v>
      </c>
      <c r="AU6921">
        <v>8.04158654959828E-3</v>
      </c>
      <c r="AV6921">
        <v>1</v>
      </c>
      <c r="AW6921">
        <v>146</v>
      </c>
      <c r="AX6921">
        <v>1</v>
      </c>
      <c r="AY6921">
        <v>66.868907271620301</v>
      </c>
      <c r="AZ6921">
        <v>146</v>
      </c>
      <c r="BA6921">
        <v>1</v>
      </c>
      <c r="BB6921">
        <v>145</v>
      </c>
      <c r="BC6921">
        <v>0.93018268025752304</v>
      </c>
      <c r="BD6921">
        <v>1</v>
      </c>
      <c r="BE6921">
        <v>6.9817319742476694E-2</v>
      </c>
      <c r="BF6921">
        <v>69.675580417313</v>
      </c>
      <c r="BG6921">
        <v>75.762132609492994</v>
      </c>
      <c r="BH6921">
        <v>62.438932532045897</v>
      </c>
      <c r="BI6921">
        <v>68.911428352928894</v>
      </c>
    </row>
    <row r="6922" spans="1:61" x14ac:dyDescent="0.25">
      <c r="A6922" s="10" t="str">
        <f>VLOOKUP(D6922,'Index-Relations'!E:F,2,FALSE)</f>
        <v>ESG</v>
      </c>
      <c r="B6922" t="s">
        <v>3450</v>
      </c>
      <c r="C6922" s="53" t="s">
        <v>2760</v>
      </c>
      <c r="D6922" s="59" t="s">
        <v>3347</v>
      </c>
      <c r="E6922" s="59" t="s">
        <v>10338</v>
      </c>
      <c r="F6922" t="s">
        <v>2317</v>
      </c>
      <c r="G6922" t="s">
        <v>2587</v>
      </c>
      <c r="H6922" t="s">
        <v>2318</v>
      </c>
      <c r="I6922" s="52">
        <v>45663</v>
      </c>
      <c r="J6922" t="s">
        <v>2457</v>
      </c>
      <c r="K6922">
        <v>146</v>
      </c>
      <c r="L6922" s="73">
        <v>69.809047278227894</v>
      </c>
      <c r="M6922">
        <v>146</v>
      </c>
      <c r="N6922">
        <v>1</v>
      </c>
      <c r="O6922" s="73">
        <v>78.168709930466903</v>
      </c>
      <c r="P6922">
        <v>146</v>
      </c>
      <c r="Q6922">
        <v>1</v>
      </c>
      <c r="R6922">
        <v>146</v>
      </c>
      <c r="S6922">
        <v>1</v>
      </c>
      <c r="T6922">
        <v>37.115826013108197</v>
      </c>
      <c r="U6922">
        <v>0.76477443062929595</v>
      </c>
      <c r="V6922">
        <v>129</v>
      </c>
      <c r="W6922">
        <v>4.4753776695540398E-2</v>
      </c>
      <c r="X6922">
        <v>21</v>
      </c>
      <c r="Y6922">
        <v>146</v>
      </c>
      <c r="Z6922">
        <v>0.999999999999999</v>
      </c>
      <c r="AA6922">
        <v>53.762040130786197</v>
      </c>
      <c r="AB6922">
        <v>128</v>
      </c>
      <c r="AC6922">
        <v>0.91051996780218403</v>
      </c>
      <c r="AD6922">
        <v>18</v>
      </c>
      <c r="AE6922">
        <v>8.9480032197815404E-2</v>
      </c>
      <c r="AF6922">
        <v>0</v>
      </c>
      <c r="AG6922">
        <v>0</v>
      </c>
      <c r="AH6922">
        <v>6.1084378783801303E-3</v>
      </c>
      <c r="AI6922">
        <v>8</v>
      </c>
      <c r="AJ6922" s="73">
        <v>68.725585095368899</v>
      </c>
      <c r="AK6922">
        <v>146</v>
      </c>
      <c r="AL6922">
        <v>1</v>
      </c>
      <c r="AM6922">
        <v>0</v>
      </c>
      <c r="AN6922">
        <v>0</v>
      </c>
      <c r="AO6922">
        <v>0</v>
      </c>
      <c r="AP6922">
        <v>0</v>
      </c>
      <c r="AQ6922">
        <v>146</v>
      </c>
      <c r="AR6922">
        <v>1</v>
      </c>
      <c r="AS6922">
        <v>9.3680298354124093E-3</v>
      </c>
      <c r="AT6922">
        <v>1</v>
      </c>
      <c r="AU6922">
        <v>7.6869297464045201E-3</v>
      </c>
      <c r="AV6922">
        <v>1</v>
      </c>
      <c r="AW6922">
        <v>146</v>
      </c>
      <c r="AX6922">
        <v>1</v>
      </c>
      <c r="AY6922" s="73">
        <v>61.061882427048999</v>
      </c>
      <c r="AZ6922">
        <v>146</v>
      </c>
      <c r="BA6922">
        <v>1</v>
      </c>
      <c r="BB6922">
        <v>145</v>
      </c>
      <c r="BC6922">
        <v>0.93361458761314098</v>
      </c>
      <c r="BD6922">
        <v>1</v>
      </c>
      <c r="BE6922">
        <v>6.6385412386858494E-2</v>
      </c>
      <c r="BF6922">
        <v>69.809047278227894</v>
      </c>
      <c r="BG6922">
        <v>78.168709930466903</v>
      </c>
      <c r="BH6922">
        <v>61.061882427048999</v>
      </c>
      <c r="BI6922">
        <v>68.725585095368899</v>
      </c>
    </row>
    <row r="6923" spans="1:61" x14ac:dyDescent="0.25">
      <c r="A6923" s="10" t="str">
        <f>VLOOKUP(D6923,'Index-Relations'!E:F,2,FALSE)</f>
        <v>ESG</v>
      </c>
      <c r="B6923" t="s">
        <v>3450</v>
      </c>
      <c r="C6923" s="53" t="s">
        <v>2761</v>
      </c>
      <c r="D6923" s="59" t="s">
        <v>3347</v>
      </c>
      <c r="E6923" s="59" t="s">
        <v>10339</v>
      </c>
      <c r="F6923" t="s">
        <v>2317</v>
      </c>
      <c r="G6923" t="s">
        <v>2587</v>
      </c>
      <c r="H6923" t="s">
        <v>2318</v>
      </c>
      <c r="I6923" s="52">
        <v>45628</v>
      </c>
      <c r="J6923" t="s">
        <v>2457</v>
      </c>
      <c r="K6923">
        <v>146</v>
      </c>
      <c r="L6923" s="73">
        <v>69.893289116974998</v>
      </c>
      <c r="M6923">
        <v>146</v>
      </c>
      <c r="N6923">
        <v>1</v>
      </c>
      <c r="O6923" s="73">
        <v>78.096101684117002</v>
      </c>
      <c r="P6923">
        <v>146</v>
      </c>
      <c r="Q6923">
        <v>1</v>
      </c>
      <c r="R6923">
        <v>146</v>
      </c>
      <c r="S6923">
        <v>1</v>
      </c>
      <c r="T6923">
        <v>37.344794376662399</v>
      </c>
      <c r="U6923">
        <v>0.76322972298575598</v>
      </c>
      <c r="V6923">
        <v>129</v>
      </c>
      <c r="W6923">
        <v>4.4837800937042101E-2</v>
      </c>
      <c r="X6923">
        <v>21</v>
      </c>
      <c r="Y6923">
        <v>146</v>
      </c>
      <c r="Z6923">
        <v>1</v>
      </c>
      <c r="AA6923">
        <v>52.319768105648897</v>
      </c>
      <c r="AB6923">
        <v>129</v>
      </c>
      <c r="AC6923">
        <v>0.913008055971821</v>
      </c>
      <c r="AD6923">
        <v>17</v>
      </c>
      <c r="AE6923">
        <v>8.6991944028178794E-2</v>
      </c>
      <c r="AF6923">
        <v>0</v>
      </c>
      <c r="AG6923">
        <v>1.6652999999999999E-16</v>
      </c>
      <c r="AH6923">
        <v>6.0905185960944798E-3</v>
      </c>
      <c r="AI6923">
        <v>8</v>
      </c>
      <c r="AJ6923" s="73">
        <v>68.797268579246904</v>
      </c>
      <c r="AK6923">
        <v>146</v>
      </c>
      <c r="AL6923">
        <v>1</v>
      </c>
      <c r="AM6923">
        <v>0</v>
      </c>
      <c r="AN6923">
        <v>0</v>
      </c>
      <c r="AO6923">
        <v>0</v>
      </c>
      <c r="AP6923">
        <v>0</v>
      </c>
      <c r="AQ6923">
        <v>146</v>
      </c>
      <c r="AR6923">
        <v>0.999999999999999</v>
      </c>
      <c r="AS6923">
        <v>9.5138399272953894E-3</v>
      </c>
      <c r="AT6923">
        <v>1</v>
      </c>
      <c r="AU6923">
        <v>8.3245909204448503E-3</v>
      </c>
      <c r="AV6923">
        <v>1</v>
      </c>
      <c r="AW6923">
        <v>146</v>
      </c>
      <c r="AX6923">
        <v>1</v>
      </c>
      <c r="AY6923" s="73">
        <v>61.393740413247897</v>
      </c>
      <c r="AZ6923">
        <v>146</v>
      </c>
      <c r="BA6923">
        <v>1</v>
      </c>
      <c r="BB6923">
        <v>145</v>
      </c>
      <c r="BC6923">
        <v>0.943614149100236</v>
      </c>
      <c r="BD6923">
        <v>1</v>
      </c>
      <c r="BE6923">
        <v>5.6385850899763897E-2</v>
      </c>
      <c r="BF6923">
        <v>69.893289116974998</v>
      </c>
      <c r="BG6923">
        <v>78.096101684117002</v>
      </c>
      <c r="BH6923">
        <v>61.393740413247897</v>
      </c>
      <c r="BI6923">
        <v>68.797268579246904</v>
      </c>
    </row>
    <row r="6924" spans="1:61" x14ac:dyDescent="0.25">
      <c r="A6924" s="10" t="str">
        <f>VLOOKUP(D6924,'Index-Relations'!E:F,2,FALSE)</f>
        <v>ESG</v>
      </c>
      <c r="B6924" t="s">
        <v>3450</v>
      </c>
      <c r="C6924" s="53" t="s">
        <v>2762</v>
      </c>
      <c r="D6924" s="59" t="s">
        <v>3347</v>
      </c>
      <c r="E6924" s="59" t="s">
        <v>10340</v>
      </c>
      <c r="F6924" t="s">
        <v>2317</v>
      </c>
      <c r="G6924" t="s">
        <v>2587</v>
      </c>
      <c r="H6924" t="s">
        <v>2318</v>
      </c>
      <c r="I6924" s="52">
        <v>45597</v>
      </c>
      <c r="J6924" t="s">
        <v>2457</v>
      </c>
      <c r="K6924">
        <v>146</v>
      </c>
      <c r="L6924" s="73">
        <v>69.764335748313997</v>
      </c>
      <c r="M6924">
        <v>146</v>
      </c>
      <c r="N6924">
        <v>1</v>
      </c>
      <c r="O6924" s="73">
        <v>77.733866246119902</v>
      </c>
      <c r="P6924">
        <v>146</v>
      </c>
      <c r="Q6924">
        <v>1</v>
      </c>
      <c r="R6924">
        <v>146</v>
      </c>
      <c r="S6924">
        <v>1</v>
      </c>
      <c r="T6924">
        <v>37.829913604079401</v>
      </c>
      <c r="U6924">
        <v>0.76531606284076503</v>
      </c>
      <c r="V6924">
        <v>128</v>
      </c>
      <c r="W6924">
        <v>4.4817628938654798E-2</v>
      </c>
      <c r="X6924">
        <v>21</v>
      </c>
      <c r="Y6924">
        <v>146</v>
      </c>
      <c r="Z6924">
        <v>1</v>
      </c>
      <c r="AA6924">
        <v>52.978221446169002</v>
      </c>
      <c r="AB6924">
        <v>129</v>
      </c>
      <c r="AC6924">
        <v>0.91099123709841101</v>
      </c>
      <c r="AD6924">
        <v>17</v>
      </c>
      <c r="AE6924">
        <v>8.9008762901589197E-2</v>
      </c>
      <c r="AF6924">
        <v>0</v>
      </c>
      <c r="AG6924">
        <v>0</v>
      </c>
      <c r="AH6924">
        <v>6.4559284336673803E-3</v>
      </c>
      <c r="AI6924">
        <v>8</v>
      </c>
      <c r="AJ6924" s="73">
        <v>68.741692146892902</v>
      </c>
      <c r="AK6924">
        <v>146</v>
      </c>
      <c r="AL6924">
        <v>1</v>
      </c>
      <c r="AM6924">
        <v>0</v>
      </c>
      <c r="AN6924">
        <v>0</v>
      </c>
      <c r="AO6924">
        <v>0</v>
      </c>
      <c r="AP6924">
        <v>0</v>
      </c>
      <c r="AQ6924">
        <v>146</v>
      </c>
      <c r="AR6924">
        <v>1</v>
      </c>
      <c r="AS6924">
        <v>9.7315685076911403E-3</v>
      </c>
      <c r="AT6924">
        <v>1</v>
      </c>
      <c r="AU6924">
        <v>8.3831137482140508E-3</v>
      </c>
      <c r="AV6924">
        <v>1</v>
      </c>
      <c r="AW6924">
        <v>146</v>
      </c>
      <c r="AX6924">
        <v>1</v>
      </c>
      <c r="AY6924" s="73">
        <v>61.275266877500897</v>
      </c>
      <c r="AZ6924">
        <v>146</v>
      </c>
      <c r="BA6924">
        <v>1</v>
      </c>
      <c r="BB6924">
        <v>145</v>
      </c>
      <c r="BC6924">
        <v>0.94116699217654398</v>
      </c>
      <c r="BD6924">
        <v>1</v>
      </c>
      <c r="BE6924">
        <v>5.8833007823455699E-2</v>
      </c>
      <c r="BF6924">
        <v>69.764335748313997</v>
      </c>
      <c r="BG6924">
        <v>77.733866246119902</v>
      </c>
      <c r="BH6924">
        <v>61.275266877500897</v>
      </c>
      <c r="BI6924">
        <v>68.741692146892902</v>
      </c>
    </row>
    <row r="6925" spans="1:61" x14ac:dyDescent="0.25">
      <c r="A6925" s="10" t="str">
        <f>VLOOKUP(D6925,'Index-Relations'!E:F,2,FALSE)</f>
        <v>ESG</v>
      </c>
      <c r="B6925" t="s">
        <v>3450</v>
      </c>
      <c r="C6925" s="53" t="s">
        <v>2763</v>
      </c>
      <c r="D6925" s="59" t="s">
        <v>3347</v>
      </c>
      <c r="E6925" s="59" t="s">
        <v>10341</v>
      </c>
      <c r="F6925" t="s">
        <v>2317</v>
      </c>
      <c r="G6925" t="s">
        <v>2587</v>
      </c>
      <c r="H6925" t="s">
        <v>2318</v>
      </c>
      <c r="I6925" s="52">
        <v>45566</v>
      </c>
      <c r="J6925" t="s">
        <v>2457</v>
      </c>
      <c r="K6925">
        <v>146</v>
      </c>
      <c r="L6925" s="73">
        <v>69.841481667601897</v>
      </c>
      <c r="M6925">
        <v>146</v>
      </c>
      <c r="N6925">
        <v>1</v>
      </c>
      <c r="O6925" s="73">
        <v>77.612779350158903</v>
      </c>
      <c r="P6925">
        <v>146</v>
      </c>
      <c r="Q6925">
        <v>1</v>
      </c>
      <c r="R6925">
        <v>146</v>
      </c>
      <c r="S6925">
        <v>0.999999999999999</v>
      </c>
      <c r="T6925">
        <v>37.9692182440061</v>
      </c>
      <c r="U6925">
        <v>0.76598191516127501</v>
      </c>
      <c r="V6925">
        <v>127</v>
      </c>
      <c r="W6925">
        <v>4.5546191235481599E-2</v>
      </c>
      <c r="X6925">
        <v>21</v>
      </c>
      <c r="Y6925">
        <v>146</v>
      </c>
      <c r="Z6925">
        <v>1</v>
      </c>
      <c r="AA6925">
        <v>52.842934568089397</v>
      </c>
      <c r="AB6925">
        <v>129</v>
      </c>
      <c r="AC6925">
        <v>0.90994007785210296</v>
      </c>
      <c r="AD6925">
        <v>17</v>
      </c>
      <c r="AE6925">
        <v>9.0059922147896196E-2</v>
      </c>
      <c r="AF6925">
        <v>0</v>
      </c>
      <c r="AG6925">
        <v>1.2489999999999999E-16</v>
      </c>
      <c r="AH6925">
        <v>6.2091434082795702E-3</v>
      </c>
      <c r="AI6925">
        <v>7</v>
      </c>
      <c r="AJ6925" s="73">
        <v>68.857505356917002</v>
      </c>
      <c r="AK6925">
        <v>146</v>
      </c>
      <c r="AL6925">
        <v>1</v>
      </c>
      <c r="AM6925">
        <v>0</v>
      </c>
      <c r="AN6925">
        <v>0</v>
      </c>
      <c r="AO6925">
        <v>0</v>
      </c>
      <c r="AP6925">
        <v>0</v>
      </c>
      <c r="AQ6925">
        <v>146</v>
      </c>
      <c r="AR6925">
        <v>1</v>
      </c>
      <c r="AS6925">
        <v>1.07723918815541E-2</v>
      </c>
      <c r="AT6925">
        <v>1</v>
      </c>
      <c r="AU6925">
        <v>8.4155999845241906E-3</v>
      </c>
      <c r="AV6925">
        <v>1</v>
      </c>
      <c r="AW6925">
        <v>146</v>
      </c>
      <c r="AX6925">
        <v>1</v>
      </c>
      <c r="AY6925" s="73">
        <v>61.439140709392902</v>
      </c>
      <c r="AZ6925">
        <v>146</v>
      </c>
      <c r="BA6925">
        <v>1</v>
      </c>
      <c r="BB6925">
        <v>145</v>
      </c>
      <c r="BC6925">
        <v>0.94265509139215997</v>
      </c>
      <c r="BD6925">
        <v>1</v>
      </c>
      <c r="BE6925">
        <v>5.7344908607839098E-2</v>
      </c>
      <c r="BF6925">
        <v>69.841481667601897</v>
      </c>
      <c r="BG6925">
        <v>77.612779350158903</v>
      </c>
      <c r="BH6925">
        <v>61.439140709392902</v>
      </c>
      <c r="BI6925">
        <v>68.857505356917002</v>
      </c>
    </row>
    <row r="6926" spans="1:61" x14ac:dyDescent="0.25">
      <c r="A6926" s="10" t="str">
        <f>VLOOKUP(D6926,'Index-Relations'!E:F,2,FALSE)</f>
        <v>ESG</v>
      </c>
      <c r="B6926" t="s">
        <v>3450</v>
      </c>
      <c r="C6926" s="53" t="s">
        <v>2764</v>
      </c>
      <c r="D6926" s="59" t="s">
        <v>3347</v>
      </c>
      <c r="E6926" s="59" t="s">
        <v>10342</v>
      </c>
      <c r="F6926" t="s">
        <v>2317</v>
      </c>
      <c r="G6926" t="s">
        <v>2587</v>
      </c>
      <c r="H6926" t="s">
        <v>2318</v>
      </c>
      <c r="I6926" s="52">
        <v>45537</v>
      </c>
      <c r="J6926" t="s">
        <v>2457</v>
      </c>
      <c r="K6926">
        <v>146</v>
      </c>
      <c r="L6926" s="73">
        <v>69.629067374618899</v>
      </c>
      <c r="M6926">
        <v>146</v>
      </c>
      <c r="N6926">
        <v>1</v>
      </c>
      <c r="O6926" s="73">
        <v>77.566923954486995</v>
      </c>
      <c r="P6926">
        <v>146</v>
      </c>
      <c r="Q6926">
        <v>1</v>
      </c>
      <c r="R6926">
        <v>146</v>
      </c>
      <c r="S6926">
        <v>1</v>
      </c>
      <c r="T6926">
        <v>37.9397814399629</v>
      </c>
      <c r="U6926">
        <v>0.78360006859153097</v>
      </c>
      <c r="V6926">
        <v>127</v>
      </c>
      <c r="W6926">
        <v>4.4393332775814101E-2</v>
      </c>
      <c r="X6926">
        <v>22</v>
      </c>
      <c r="Y6926">
        <v>146</v>
      </c>
      <c r="Z6926">
        <v>1</v>
      </c>
      <c r="AA6926">
        <v>51.291671774609902</v>
      </c>
      <c r="AB6926">
        <v>136</v>
      </c>
      <c r="AC6926">
        <v>0.97397582349798295</v>
      </c>
      <c r="AD6926">
        <v>16</v>
      </c>
      <c r="AE6926">
        <v>8.0263426212292294E-2</v>
      </c>
      <c r="AF6926">
        <v>-6</v>
      </c>
      <c r="AG6926">
        <v>0</v>
      </c>
      <c r="AH6926">
        <v>6.0779561115762697E-3</v>
      </c>
      <c r="AI6926">
        <v>7</v>
      </c>
      <c r="AJ6926" s="73">
        <v>68.785978532250894</v>
      </c>
      <c r="AK6926">
        <v>146</v>
      </c>
      <c r="AL6926">
        <v>1</v>
      </c>
      <c r="AM6926">
        <v>0</v>
      </c>
      <c r="AN6926">
        <v>0</v>
      </c>
      <c r="AO6926">
        <v>0</v>
      </c>
      <c r="AP6926">
        <v>0</v>
      </c>
      <c r="AQ6926">
        <v>146</v>
      </c>
      <c r="AR6926">
        <v>1</v>
      </c>
      <c r="AS6926">
        <v>9.6030793917234007E-3</v>
      </c>
      <c r="AT6926">
        <v>1</v>
      </c>
      <c r="AU6926">
        <v>8.1831330717525193E-3</v>
      </c>
      <c r="AV6926">
        <v>1</v>
      </c>
      <c r="AW6926">
        <v>146</v>
      </c>
      <c r="AX6926">
        <v>1</v>
      </c>
      <c r="AY6926" s="73">
        <v>61.118980558086903</v>
      </c>
      <c r="AZ6926">
        <v>146</v>
      </c>
      <c r="BA6926">
        <v>1</v>
      </c>
      <c r="BB6926">
        <v>145</v>
      </c>
      <c r="BC6926">
        <v>0.94136852743100996</v>
      </c>
      <c r="BD6926">
        <v>1</v>
      </c>
      <c r="BE6926">
        <v>5.8631472568988999E-2</v>
      </c>
      <c r="BF6926">
        <v>69.629067374618899</v>
      </c>
      <c r="BG6926">
        <v>77.566923954486995</v>
      </c>
      <c r="BH6926">
        <v>61.118980558086903</v>
      </c>
      <c r="BI6926">
        <v>68.785978532250894</v>
      </c>
    </row>
    <row r="6927" spans="1:61" x14ac:dyDescent="0.25">
      <c r="A6927" s="10" t="str">
        <f>VLOOKUP(D6927,'Index-Relations'!E:F,2,FALSE)</f>
        <v>ESG</v>
      </c>
      <c r="B6927" t="s">
        <v>3450</v>
      </c>
      <c r="C6927" s="53" t="s">
        <v>2760</v>
      </c>
      <c r="D6927" s="59" t="s">
        <v>3340</v>
      </c>
      <c r="E6927" s="59" t="s">
        <v>10343</v>
      </c>
      <c r="F6927" t="s">
        <v>2667</v>
      </c>
      <c r="G6927" t="s">
        <v>2668</v>
      </c>
      <c r="H6927" t="s">
        <v>2669</v>
      </c>
      <c r="I6927" s="52">
        <v>45663</v>
      </c>
      <c r="J6927" t="s">
        <v>2457</v>
      </c>
      <c r="K6927">
        <v>141</v>
      </c>
      <c r="L6927" s="73">
        <v>77.75795039786</v>
      </c>
      <c r="M6927">
        <v>141</v>
      </c>
      <c r="N6927">
        <v>1</v>
      </c>
      <c r="O6927" s="73">
        <v>83.051919864526994</v>
      </c>
      <c r="P6927">
        <v>141</v>
      </c>
      <c r="Q6927">
        <v>1</v>
      </c>
      <c r="R6927">
        <v>141</v>
      </c>
      <c r="S6927">
        <v>1</v>
      </c>
      <c r="T6927">
        <v>36.934421984240998</v>
      </c>
      <c r="U6927">
        <v>0.74839565965487898</v>
      </c>
      <c r="V6927">
        <v>126</v>
      </c>
      <c r="W6927">
        <v>8.5553247933672597E-2</v>
      </c>
      <c r="X6927">
        <v>23</v>
      </c>
      <c r="Y6927">
        <v>141</v>
      </c>
      <c r="Z6927">
        <v>1</v>
      </c>
      <c r="AA6927">
        <v>52.0025291352325</v>
      </c>
      <c r="AB6927">
        <v>126</v>
      </c>
      <c r="AC6927">
        <v>0.95443022858194604</v>
      </c>
      <c r="AD6927">
        <v>15</v>
      </c>
      <c r="AE6927">
        <v>4.5569771418054003E-2</v>
      </c>
      <c r="AF6927">
        <v>0</v>
      </c>
      <c r="AG6927">
        <v>0</v>
      </c>
      <c r="AH6927">
        <v>5.5790872937487102E-3</v>
      </c>
      <c r="AI6927">
        <v>8</v>
      </c>
      <c r="AJ6927" s="73">
        <v>76.408650525012007</v>
      </c>
      <c r="AK6927">
        <v>141</v>
      </c>
      <c r="AL6927">
        <v>1</v>
      </c>
      <c r="AM6927">
        <v>0</v>
      </c>
      <c r="AN6927">
        <v>0</v>
      </c>
      <c r="AO6927">
        <v>0</v>
      </c>
      <c r="AP6927">
        <v>0</v>
      </c>
      <c r="AQ6927">
        <v>141</v>
      </c>
      <c r="AR6927">
        <v>1</v>
      </c>
      <c r="AS6927">
        <v>0</v>
      </c>
      <c r="AT6927">
        <v>0</v>
      </c>
      <c r="AU6927">
        <v>0</v>
      </c>
      <c r="AV6927">
        <v>0</v>
      </c>
      <c r="AW6927">
        <v>141</v>
      </c>
      <c r="AX6927">
        <v>1</v>
      </c>
      <c r="AY6927" s="73">
        <v>70.468064974276999</v>
      </c>
      <c r="AZ6927">
        <v>141</v>
      </c>
      <c r="BA6927">
        <v>1</v>
      </c>
      <c r="BB6927">
        <v>140</v>
      </c>
      <c r="BC6927">
        <v>0.943742147190193</v>
      </c>
      <c r="BD6927">
        <v>1</v>
      </c>
      <c r="BE6927">
        <v>5.6257852809806198E-2</v>
      </c>
      <c r="BF6927">
        <v>77.75795039786</v>
      </c>
      <c r="BG6927">
        <v>83.051919864526994</v>
      </c>
      <c r="BH6927">
        <v>70.468064974276999</v>
      </c>
      <c r="BI6927">
        <v>76.408650525012007</v>
      </c>
    </row>
    <row r="6928" spans="1:61" x14ac:dyDescent="0.25">
      <c r="A6928" s="10" t="str">
        <f>VLOOKUP(D6928,'Index-Relations'!E:F,2,FALSE)</f>
        <v>ESG</v>
      </c>
      <c r="B6928" t="s">
        <v>3450</v>
      </c>
      <c r="C6928" s="53" t="s">
        <v>2761</v>
      </c>
      <c r="D6928" s="59" t="s">
        <v>3340</v>
      </c>
      <c r="E6928" s="59" t="s">
        <v>10344</v>
      </c>
      <c r="F6928" t="s">
        <v>2667</v>
      </c>
      <c r="G6928" t="s">
        <v>2668</v>
      </c>
      <c r="H6928" t="s">
        <v>2669</v>
      </c>
      <c r="I6928" s="52">
        <v>45628</v>
      </c>
      <c r="J6928" t="s">
        <v>2457</v>
      </c>
      <c r="K6928">
        <v>142</v>
      </c>
      <c r="L6928" s="73">
        <v>77.955381597292899</v>
      </c>
      <c r="M6928">
        <v>142</v>
      </c>
      <c r="N6928">
        <v>1</v>
      </c>
      <c r="O6928" s="73">
        <v>83.069586303123003</v>
      </c>
      <c r="P6928">
        <v>142</v>
      </c>
      <c r="Q6928">
        <v>1</v>
      </c>
      <c r="R6928">
        <v>142</v>
      </c>
      <c r="S6928">
        <v>0.999999999999999</v>
      </c>
      <c r="T6928">
        <v>37.2499585250956</v>
      </c>
      <c r="U6928">
        <v>0.74718637010462496</v>
      </c>
      <c r="V6928">
        <v>127</v>
      </c>
      <c r="W6928">
        <v>8.5612196678999095E-2</v>
      </c>
      <c r="X6928">
        <v>23</v>
      </c>
      <c r="Y6928">
        <v>142</v>
      </c>
      <c r="Z6928">
        <v>0.999999999999999</v>
      </c>
      <c r="AA6928">
        <v>51.729683495430699</v>
      </c>
      <c r="AB6928">
        <v>128</v>
      </c>
      <c r="AC6928">
        <v>0.95949076006274203</v>
      </c>
      <c r="AD6928">
        <v>14</v>
      </c>
      <c r="AE6928">
        <v>4.0509239937257198E-2</v>
      </c>
      <c r="AF6928">
        <v>0</v>
      </c>
      <c r="AG6928">
        <v>0</v>
      </c>
      <c r="AH6928">
        <v>5.65272401764176E-3</v>
      </c>
      <c r="AI6928">
        <v>8</v>
      </c>
      <c r="AJ6928" s="73">
        <v>76.575240777538895</v>
      </c>
      <c r="AK6928">
        <v>142</v>
      </c>
      <c r="AL6928">
        <v>1</v>
      </c>
      <c r="AM6928">
        <v>0</v>
      </c>
      <c r="AN6928">
        <v>0</v>
      </c>
      <c r="AO6928">
        <v>0</v>
      </c>
      <c r="AP6928">
        <v>0</v>
      </c>
      <c r="AQ6928">
        <v>142</v>
      </c>
      <c r="AR6928">
        <v>0.999999999999999</v>
      </c>
      <c r="AS6928">
        <v>0</v>
      </c>
      <c r="AT6928">
        <v>0</v>
      </c>
      <c r="AU6928">
        <v>0</v>
      </c>
      <c r="AV6928">
        <v>0</v>
      </c>
      <c r="AW6928">
        <v>142</v>
      </c>
      <c r="AX6928">
        <v>1</v>
      </c>
      <c r="AY6928" s="73">
        <v>70.894018697937</v>
      </c>
      <c r="AZ6928">
        <v>142</v>
      </c>
      <c r="BA6928">
        <v>1</v>
      </c>
      <c r="BB6928">
        <v>141</v>
      </c>
      <c r="BC6928">
        <v>0.95234687638620796</v>
      </c>
      <c r="BD6928">
        <v>1</v>
      </c>
      <c r="BE6928">
        <v>4.7653123613791898E-2</v>
      </c>
      <c r="BF6928">
        <v>77.955381597292899</v>
      </c>
      <c r="BG6928">
        <v>83.069586303123003</v>
      </c>
      <c r="BH6928">
        <v>70.894018697937</v>
      </c>
      <c r="BI6928">
        <v>76.575240777538895</v>
      </c>
    </row>
    <row r="6929" spans="1:61" x14ac:dyDescent="0.25">
      <c r="A6929" s="10" t="str">
        <f>VLOOKUP(D6929,'Index-Relations'!E:F,2,FALSE)</f>
        <v>ESG</v>
      </c>
      <c r="B6929" t="s">
        <v>3450</v>
      </c>
      <c r="C6929" s="53" t="s">
        <v>2762</v>
      </c>
      <c r="D6929" s="59" t="s">
        <v>3340</v>
      </c>
      <c r="E6929" s="59" t="s">
        <v>10345</v>
      </c>
      <c r="F6929" t="s">
        <v>2667</v>
      </c>
      <c r="G6929" t="s">
        <v>2668</v>
      </c>
      <c r="H6929" t="s">
        <v>2669</v>
      </c>
      <c r="I6929" s="52">
        <v>45597</v>
      </c>
      <c r="J6929" t="s">
        <v>2457</v>
      </c>
      <c r="K6929">
        <v>142</v>
      </c>
      <c r="L6929" s="73">
        <v>78.022364831761905</v>
      </c>
      <c r="M6929">
        <v>142</v>
      </c>
      <c r="N6929">
        <v>1</v>
      </c>
      <c r="O6929" s="73">
        <v>82.948210386745998</v>
      </c>
      <c r="P6929">
        <v>142</v>
      </c>
      <c r="Q6929">
        <v>1</v>
      </c>
      <c r="R6929">
        <v>142</v>
      </c>
      <c r="S6929">
        <v>0.999999999999999</v>
      </c>
      <c r="T6929">
        <v>37.701504678710997</v>
      </c>
      <c r="U6929">
        <v>0.74850434189745696</v>
      </c>
      <c r="V6929">
        <v>126</v>
      </c>
      <c r="W6929">
        <v>8.5979198299784995E-2</v>
      </c>
      <c r="X6929">
        <v>23</v>
      </c>
      <c r="Y6929">
        <v>142</v>
      </c>
      <c r="Z6929">
        <v>1</v>
      </c>
      <c r="AA6929">
        <v>52.169845244481003</v>
      </c>
      <c r="AB6929">
        <v>128</v>
      </c>
      <c r="AC6929">
        <v>0.95851914951755601</v>
      </c>
      <c r="AD6929">
        <v>14</v>
      </c>
      <c r="AE6929">
        <v>4.1480850482443099E-2</v>
      </c>
      <c r="AF6929">
        <v>0</v>
      </c>
      <c r="AG6929">
        <v>5.3428999999999995E-16</v>
      </c>
      <c r="AH6929">
        <v>5.8906170463508996E-3</v>
      </c>
      <c r="AI6929">
        <v>8</v>
      </c>
      <c r="AJ6929" s="73">
        <v>76.652247711875901</v>
      </c>
      <c r="AK6929">
        <v>142</v>
      </c>
      <c r="AL6929">
        <v>1</v>
      </c>
      <c r="AM6929">
        <v>0</v>
      </c>
      <c r="AN6929">
        <v>0</v>
      </c>
      <c r="AO6929">
        <v>0</v>
      </c>
      <c r="AP6929">
        <v>0</v>
      </c>
      <c r="AQ6929">
        <v>142</v>
      </c>
      <c r="AR6929">
        <v>1</v>
      </c>
      <c r="AS6929">
        <v>0</v>
      </c>
      <c r="AT6929">
        <v>0</v>
      </c>
      <c r="AU6929">
        <v>0</v>
      </c>
      <c r="AV6929">
        <v>0</v>
      </c>
      <c r="AW6929">
        <v>142</v>
      </c>
      <c r="AX6929">
        <v>0.999999999999999</v>
      </c>
      <c r="AY6929" s="73">
        <v>70.966997568099004</v>
      </c>
      <c r="AZ6929">
        <v>142</v>
      </c>
      <c r="BA6929">
        <v>1</v>
      </c>
      <c r="BB6929">
        <v>141</v>
      </c>
      <c r="BC6929">
        <v>0.95023999488677902</v>
      </c>
      <c r="BD6929">
        <v>1</v>
      </c>
      <c r="BE6929">
        <v>4.9760005113220901E-2</v>
      </c>
      <c r="BF6929">
        <v>78.022364831761905</v>
      </c>
      <c r="BG6929">
        <v>82.948210386745998</v>
      </c>
      <c r="BH6929">
        <v>70.966997568099004</v>
      </c>
      <c r="BI6929">
        <v>76.652247711875901</v>
      </c>
    </row>
    <row r="6930" spans="1:61" x14ac:dyDescent="0.25">
      <c r="A6930" s="10" t="str">
        <f>VLOOKUP(D6930,'Index-Relations'!E:F,2,FALSE)</f>
        <v>ESG</v>
      </c>
      <c r="B6930" t="s">
        <v>3450</v>
      </c>
      <c r="C6930" s="53" t="s">
        <v>2763</v>
      </c>
      <c r="D6930" s="59" t="s">
        <v>3340</v>
      </c>
      <c r="E6930" s="59" t="s">
        <v>10346</v>
      </c>
      <c r="F6930" t="s">
        <v>2667</v>
      </c>
      <c r="G6930" t="s">
        <v>2668</v>
      </c>
      <c r="H6930" t="s">
        <v>2669</v>
      </c>
      <c r="I6930" s="52">
        <v>45566</v>
      </c>
      <c r="J6930" t="s">
        <v>2457</v>
      </c>
      <c r="K6930">
        <v>141</v>
      </c>
      <c r="L6930" s="73">
        <v>77.931964410644895</v>
      </c>
      <c r="M6930">
        <v>141</v>
      </c>
      <c r="N6930">
        <v>1</v>
      </c>
      <c r="O6930" s="73">
        <v>82.920585472456906</v>
      </c>
      <c r="P6930">
        <v>141</v>
      </c>
      <c r="Q6930">
        <v>1</v>
      </c>
      <c r="R6930">
        <v>141</v>
      </c>
      <c r="S6930">
        <v>1</v>
      </c>
      <c r="T6930">
        <v>37.328308891805399</v>
      </c>
      <c r="U6930">
        <v>0.74257765528730402</v>
      </c>
      <c r="V6930">
        <v>124</v>
      </c>
      <c r="W6930">
        <v>7.9970337917733794E-2</v>
      </c>
      <c r="X6930">
        <v>23</v>
      </c>
      <c r="Y6930">
        <v>141</v>
      </c>
      <c r="Z6930">
        <v>1</v>
      </c>
      <c r="AA6930">
        <v>50.695397574729597</v>
      </c>
      <c r="AB6930">
        <v>126</v>
      </c>
      <c r="AC6930">
        <v>0.95915626403703202</v>
      </c>
      <c r="AD6930">
        <v>15</v>
      </c>
      <c r="AE6930">
        <v>4.0843735962967698E-2</v>
      </c>
      <c r="AF6930">
        <v>0</v>
      </c>
      <c r="AG6930">
        <v>0</v>
      </c>
      <c r="AH6930">
        <v>5.2771967523621696E-3</v>
      </c>
      <c r="AI6930">
        <v>7</v>
      </c>
      <c r="AJ6930" s="73">
        <v>76.528659720328903</v>
      </c>
      <c r="AK6930">
        <v>141</v>
      </c>
      <c r="AL6930">
        <v>1</v>
      </c>
      <c r="AM6930">
        <v>0</v>
      </c>
      <c r="AN6930">
        <v>0</v>
      </c>
      <c r="AO6930">
        <v>0</v>
      </c>
      <c r="AP6930">
        <v>0</v>
      </c>
      <c r="AQ6930">
        <v>141</v>
      </c>
      <c r="AR6930">
        <v>0.999999999999999</v>
      </c>
      <c r="AS6930">
        <v>0</v>
      </c>
      <c r="AT6930">
        <v>0</v>
      </c>
      <c r="AU6930">
        <v>0</v>
      </c>
      <c r="AV6930">
        <v>0</v>
      </c>
      <c r="AW6930">
        <v>141</v>
      </c>
      <c r="AX6930">
        <v>1</v>
      </c>
      <c r="AY6930" s="73">
        <v>70.873084229609006</v>
      </c>
      <c r="AZ6930">
        <v>141</v>
      </c>
      <c r="BA6930">
        <v>1</v>
      </c>
      <c r="BB6930">
        <v>140</v>
      </c>
      <c r="BC6930">
        <v>0.94997059802758099</v>
      </c>
      <c r="BD6930">
        <v>1</v>
      </c>
      <c r="BE6930">
        <v>5.0029401972418598E-2</v>
      </c>
      <c r="BF6930">
        <v>77.931964410644895</v>
      </c>
      <c r="BG6930">
        <v>82.920585472456906</v>
      </c>
      <c r="BH6930">
        <v>70.873084229609006</v>
      </c>
      <c r="BI6930">
        <v>76.528659720328903</v>
      </c>
    </row>
    <row r="6931" spans="1:61" x14ac:dyDescent="0.25">
      <c r="A6931" s="10" t="str">
        <f>VLOOKUP(D6931,'Index-Relations'!E:F,2,FALSE)</f>
        <v>ESG</v>
      </c>
      <c r="B6931" t="s">
        <v>3450</v>
      </c>
      <c r="C6931" s="53" t="s">
        <v>2764</v>
      </c>
      <c r="D6931" s="59" t="s">
        <v>3340</v>
      </c>
      <c r="E6931" s="59" t="s">
        <v>10347</v>
      </c>
      <c r="F6931" t="s">
        <v>2667</v>
      </c>
      <c r="G6931" t="s">
        <v>2668</v>
      </c>
      <c r="H6931" t="s">
        <v>2669</v>
      </c>
      <c r="I6931" s="52">
        <v>45537</v>
      </c>
      <c r="J6931" t="s">
        <v>2457</v>
      </c>
      <c r="K6931">
        <v>142</v>
      </c>
      <c r="L6931" s="73">
        <v>77.662328086993995</v>
      </c>
      <c r="M6931">
        <v>142</v>
      </c>
      <c r="N6931">
        <v>1</v>
      </c>
      <c r="O6931" s="73">
        <v>82.846005589293995</v>
      </c>
      <c r="P6931">
        <v>142</v>
      </c>
      <c r="Q6931">
        <v>1</v>
      </c>
      <c r="R6931">
        <v>142</v>
      </c>
      <c r="S6931">
        <v>0.999999999999999</v>
      </c>
      <c r="T6931">
        <v>37.283387441838002</v>
      </c>
      <c r="U6931">
        <v>0.75908146183748504</v>
      </c>
      <c r="V6931">
        <v>125</v>
      </c>
      <c r="W6931">
        <v>7.7387664203906997E-2</v>
      </c>
      <c r="X6931">
        <v>24</v>
      </c>
      <c r="Y6931">
        <v>142</v>
      </c>
      <c r="Z6931">
        <v>0.999999999999999</v>
      </c>
      <c r="AA6931">
        <v>49.205976147981303</v>
      </c>
      <c r="AB6931">
        <v>134</v>
      </c>
      <c r="AC6931">
        <v>1.0147508685295801</v>
      </c>
      <c r="AD6931">
        <v>14</v>
      </c>
      <c r="AE6931">
        <v>3.7104663305485702E-2</v>
      </c>
      <c r="AF6931">
        <v>-6</v>
      </c>
      <c r="AG6931">
        <v>0</v>
      </c>
      <c r="AH6931">
        <v>5.1228802729278104E-3</v>
      </c>
      <c r="AI6931">
        <v>7</v>
      </c>
      <c r="AJ6931" s="73">
        <v>76.410053965700897</v>
      </c>
      <c r="AK6931">
        <v>142</v>
      </c>
      <c r="AL6931">
        <v>1</v>
      </c>
      <c r="AM6931">
        <v>0</v>
      </c>
      <c r="AN6931">
        <v>0</v>
      </c>
      <c r="AO6931">
        <v>0</v>
      </c>
      <c r="AP6931">
        <v>0</v>
      </c>
      <c r="AQ6931">
        <v>142</v>
      </c>
      <c r="AR6931">
        <v>1</v>
      </c>
      <c r="AS6931">
        <v>0</v>
      </c>
      <c r="AT6931">
        <v>0</v>
      </c>
      <c r="AU6931">
        <v>0</v>
      </c>
      <c r="AV6931">
        <v>0</v>
      </c>
      <c r="AW6931">
        <v>142</v>
      </c>
      <c r="AX6931">
        <v>1</v>
      </c>
      <c r="AY6931" s="73">
        <v>70.445005917518003</v>
      </c>
      <c r="AZ6931">
        <v>142</v>
      </c>
      <c r="BA6931">
        <v>1</v>
      </c>
      <c r="BB6931">
        <v>141</v>
      </c>
      <c r="BC6931">
        <v>0.94749577045881805</v>
      </c>
      <c r="BD6931">
        <v>1</v>
      </c>
      <c r="BE6931">
        <v>5.2504229541181398E-2</v>
      </c>
      <c r="BF6931">
        <v>77.662328086993995</v>
      </c>
      <c r="BG6931">
        <v>82.846005589293995</v>
      </c>
      <c r="BH6931">
        <v>70.445005917518003</v>
      </c>
      <c r="BI6931">
        <v>76.410053965700897</v>
      </c>
    </row>
    <row r="6932" spans="1:61" x14ac:dyDescent="0.25">
      <c r="A6932" s="10" t="str">
        <f>VLOOKUP(D6932,'Index-Relations'!E:F,2,FALSE)</f>
        <v>ESG</v>
      </c>
      <c r="B6932" t="s">
        <v>3450</v>
      </c>
      <c r="C6932" s="53" t="s">
        <v>3350</v>
      </c>
      <c r="D6932" s="59" t="s">
        <v>3340</v>
      </c>
      <c r="E6932" s="59" t="s">
        <v>10348</v>
      </c>
      <c r="F6932" t="s">
        <v>2667</v>
      </c>
      <c r="G6932" t="s">
        <v>2668</v>
      </c>
      <c r="H6932" t="s">
        <v>2669</v>
      </c>
      <c r="I6932" s="52">
        <v>45505</v>
      </c>
      <c r="J6932" t="s">
        <v>2457</v>
      </c>
      <c r="K6932">
        <v>142</v>
      </c>
      <c r="L6932" s="73">
        <v>77.637907551669002</v>
      </c>
      <c r="M6932">
        <v>142</v>
      </c>
      <c r="N6932">
        <v>1</v>
      </c>
      <c r="O6932" s="73">
        <v>82.859302653097899</v>
      </c>
      <c r="P6932">
        <v>142</v>
      </c>
      <c r="Q6932">
        <v>1</v>
      </c>
      <c r="R6932">
        <v>142</v>
      </c>
      <c r="S6932">
        <v>0.999999999999999</v>
      </c>
      <c r="T6932">
        <v>37.154363682962099</v>
      </c>
      <c r="U6932">
        <v>0.746871763307697</v>
      </c>
      <c r="V6932">
        <v>125</v>
      </c>
      <c r="W6932">
        <v>8.3863144178653398E-2</v>
      </c>
      <c r="X6932">
        <v>24</v>
      </c>
      <c r="Y6932">
        <v>142</v>
      </c>
      <c r="Z6932">
        <v>0.999999999999999</v>
      </c>
      <c r="AA6932">
        <v>49.727413279493099</v>
      </c>
      <c r="AB6932">
        <v>130</v>
      </c>
      <c r="AC6932">
        <v>0.97112496322044295</v>
      </c>
      <c r="AD6932">
        <v>12</v>
      </c>
      <c r="AE6932">
        <v>2.8875036779556901E-2</v>
      </c>
      <c r="AF6932">
        <v>0</v>
      </c>
      <c r="AG6932">
        <v>0</v>
      </c>
      <c r="AH6932">
        <v>5.1306189069604997E-3</v>
      </c>
      <c r="AI6932">
        <v>6</v>
      </c>
      <c r="AJ6932" s="73">
        <v>76.358790761246993</v>
      </c>
      <c r="AK6932">
        <v>142</v>
      </c>
      <c r="AL6932">
        <v>1</v>
      </c>
      <c r="AM6932">
        <v>0</v>
      </c>
      <c r="AN6932">
        <v>0</v>
      </c>
      <c r="AO6932">
        <v>0</v>
      </c>
      <c r="AP6932">
        <v>0</v>
      </c>
      <c r="AQ6932">
        <v>142</v>
      </c>
      <c r="AR6932">
        <v>1</v>
      </c>
      <c r="AS6932">
        <v>0</v>
      </c>
      <c r="AT6932">
        <v>0</v>
      </c>
      <c r="AU6932">
        <v>0</v>
      </c>
      <c r="AV6932">
        <v>0</v>
      </c>
      <c r="AW6932">
        <v>142</v>
      </c>
      <c r="AX6932">
        <v>1</v>
      </c>
      <c r="AY6932" s="73">
        <v>70.448252353086005</v>
      </c>
      <c r="AZ6932">
        <v>142</v>
      </c>
      <c r="BA6932">
        <v>1</v>
      </c>
      <c r="BB6932">
        <v>141</v>
      </c>
      <c r="BC6932">
        <v>0.945548014528096</v>
      </c>
      <c r="BD6932">
        <v>1</v>
      </c>
      <c r="BE6932">
        <v>5.4451985471903601E-2</v>
      </c>
      <c r="BF6932">
        <v>77.637907551669002</v>
      </c>
      <c r="BG6932">
        <v>82.859302653097899</v>
      </c>
      <c r="BH6932">
        <v>70.448252353086005</v>
      </c>
      <c r="BI6932">
        <v>76.358790761246993</v>
      </c>
    </row>
    <row r="6933" spans="1:61" x14ac:dyDescent="0.25">
      <c r="A6933" s="10" t="str">
        <f>VLOOKUP(D6933,'Index-Relations'!E:F,2,FALSE)</f>
        <v>ESG</v>
      </c>
      <c r="B6933" t="s">
        <v>3450</v>
      </c>
      <c r="C6933" s="53" t="s">
        <v>2765</v>
      </c>
      <c r="D6933" s="59" t="s">
        <v>3340</v>
      </c>
      <c r="E6933" s="59" t="s">
        <v>10349</v>
      </c>
      <c r="F6933" t="s">
        <v>2667</v>
      </c>
      <c r="G6933" t="s">
        <v>2668</v>
      </c>
      <c r="H6933" t="s">
        <v>2669</v>
      </c>
      <c r="I6933" s="52">
        <v>45474</v>
      </c>
      <c r="J6933" t="s">
        <v>2457</v>
      </c>
      <c r="K6933">
        <v>142</v>
      </c>
      <c r="L6933" s="73">
        <v>77.567741366982901</v>
      </c>
      <c r="M6933">
        <v>142</v>
      </c>
      <c r="N6933">
        <v>1</v>
      </c>
      <c r="O6933" s="73">
        <v>82.855761502733998</v>
      </c>
      <c r="P6933">
        <v>142</v>
      </c>
      <c r="Q6933">
        <v>1</v>
      </c>
      <c r="R6933">
        <v>142</v>
      </c>
      <c r="S6933">
        <v>1</v>
      </c>
      <c r="T6933">
        <v>37.082437085091399</v>
      </c>
      <c r="U6933">
        <v>0.74575930800761103</v>
      </c>
      <c r="V6933">
        <v>124</v>
      </c>
      <c r="W6933">
        <v>7.9481773837545303E-2</v>
      </c>
      <c r="X6933">
        <v>25</v>
      </c>
      <c r="Y6933">
        <v>142</v>
      </c>
      <c r="Z6933">
        <v>1</v>
      </c>
      <c r="AA6933">
        <v>51.768808411117803</v>
      </c>
      <c r="AB6933">
        <v>131</v>
      </c>
      <c r="AC6933">
        <v>0.97716023410232999</v>
      </c>
      <c r="AD6933">
        <v>11</v>
      </c>
      <c r="AE6933">
        <v>2.2839765897669801E-2</v>
      </c>
      <c r="AF6933">
        <v>0</v>
      </c>
      <c r="AG6933">
        <v>1.1796E-16</v>
      </c>
      <c r="AH6933">
        <v>4.0533267564676597E-3</v>
      </c>
      <c r="AI6933">
        <v>6</v>
      </c>
      <c r="AJ6933" s="73">
        <v>76.327742196546893</v>
      </c>
      <c r="AK6933">
        <v>142</v>
      </c>
      <c r="AL6933">
        <v>1</v>
      </c>
      <c r="AM6933">
        <v>0</v>
      </c>
      <c r="AN6933">
        <v>0</v>
      </c>
      <c r="AO6933">
        <v>0</v>
      </c>
      <c r="AP6933">
        <v>0</v>
      </c>
      <c r="AQ6933">
        <v>142</v>
      </c>
      <c r="AR6933">
        <v>0.999999999999999</v>
      </c>
      <c r="AS6933">
        <v>0</v>
      </c>
      <c r="AT6933">
        <v>0</v>
      </c>
      <c r="AU6933">
        <v>0</v>
      </c>
      <c r="AV6933">
        <v>0</v>
      </c>
      <c r="AW6933">
        <v>142</v>
      </c>
      <c r="AX6933">
        <v>1</v>
      </c>
      <c r="AY6933" s="73">
        <v>70.260790681869906</v>
      </c>
      <c r="AZ6933">
        <v>142</v>
      </c>
      <c r="BA6933">
        <v>1</v>
      </c>
      <c r="BB6933">
        <v>141</v>
      </c>
      <c r="BC6933">
        <v>0.93990608391745301</v>
      </c>
      <c r="BD6933">
        <v>1</v>
      </c>
      <c r="BE6933">
        <v>6.0093916082546397E-2</v>
      </c>
      <c r="BF6933">
        <v>77.567741366982901</v>
      </c>
      <c r="BG6933">
        <v>82.855761502733998</v>
      </c>
      <c r="BH6933">
        <v>70.260790681869906</v>
      </c>
      <c r="BI6933">
        <v>76.327742196546893</v>
      </c>
    </row>
    <row r="6934" spans="1:61" x14ac:dyDescent="0.25">
      <c r="A6934" s="10" t="str">
        <f>VLOOKUP(D6934,'Index-Relations'!E:F,2,FALSE)</f>
        <v>ESG</v>
      </c>
      <c r="B6934" t="s">
        <v>3450</v>
      </c>
      <c r="C6934" s="53" t="s">
        <v>2766</v>
      </c>
      <c r="D6934" s="59" t="s">
        <v>3340</v>
      </c>
      <c r="E6934" s="59" t="s">
        <v>10350</v>
      </c>
      <c r="F6934" t="s">
        <v>2667</v>
      </c>
      <c r="G6934" t="s">
        <v>2668</v>
      </c>
      <c r="H6934" t="s">
        <v>2669</v>
      </c>
      <c r="I6934" s="52">
        <v>45446</v>
      </c>
      <c r="J6934" t="s">
        <v>2457</v>
      </c>
      <c r="K6934">
        <v>143</v>
      </c>
      <c r="L6934" s="73">
        <v>77.377812659231907</v>
      </c>
      <c r="M6934">
        <v>143</v>
      </c>
      <c r="N6934">
        <v>1</v>
      </c>
      <c r="O6934" s="73">
        <v>82.700459694852995</v>
      </c>
      <c r="P6934">
        <v>143</v>
      </c>
      <c r="Q6934">
        <v>1</v>
      </c>
      <c r="R6934">
        <v>143</v>
      </c>
      <c r="S6934">
        <v>1</v>
      </c>
      <c r="T6934">
        <v>37.307794026379</v>
      </c>
      <c r="U6934">
        <v>0.74652511881526296</v>
      </c>
      <c r="V6934">
        <v>126</v>
      </c>
      <c r="W6934">
        <v>8.0489845452548905E-2</v>
      </c>
      <c r="X6934">
        <v>26</v>
      </c>
      <c r="Y6934">
        <v>143</v>
      </c>
      <c r="Z6934">
        <v>0.999999999999999</v>
      </c>
      <c r="AA6934">
        <v>52.342354802653801</v>
      </c>
      <c r="AB6934">
        <v>133</v>
      </c>
      <c r="AC6934">
        <v>0.97997276752997597</v>
      </c>
      <c r="AD6934">
        <v>10</v>
      </c>
      <c r="AE6934">
        <v>2.0027232470023498E-2</v>
      </c>
      <c r="AF6934">
        <v>0</v>
      </c>
      <c r="AG6934">
        <v>0</v>
      </c>
      <c r="AH6934">
        <v>4.3493659969531997E-3</v>
      </c>
      <c r="AI6934">
        <v>6</v>
      </c>
      <c r="AJ6934" s="73">
        <v>76.129637707057</v>
      </c>
      <c r="AK6934">
        <v>143</v>
      </c>
      <c r="AL6934">
        <v>1</v>
      </c>
      <c r="AM6934">
        <v>0</v>
      </c>
      <c r="AN6934">
        <v>0</v>
      </c>
      <c r="AO6934">
        <v>0</v>
      </c>
      <c r="AP6934">
        <v>0</v>
      </c>
      <c r="AQ6934">
        <v>143</v>
      </c>
      <c r="AR6934">
        <v>1</v>
      </c>
      <c r="AS6934">
        <v>0</v>
      </c>
      <c r="AT6934">
        <v>0</v>
      </c>
      <c r="AU6934">
        <v>0</v>
      </c>
      <c r="AV6934">
        <v>0</v>
      </c>
      <c r="AW6934">
        <v>143</v>
      </c>
      <c r="AX6934">
        <v>1</v>
      </c>
      <c r="AY6934" s="73">
        <v>69.991382977710003</v>
      </c>
      <c r="AZ6934">
        <v>143</v>
      </c>
      <c r="BA6934">
        <v>1</v>
      </c>
      <c r="BB6934">
        <v>142</v>
      </c>
      <c r="BC6934">
        <v>0.93670621549587396</v>
      </c>
      <c r="BD6934">
        <v>1</v>
      </c>
      <c r="BE6934">
        <v>6.3293784504125594E-2</v>
      </c>
      <c r="BF6934">
        <v>77.377812659231907</v>
      </c>
      <c r="BG6934">
        <v>82.700459694852995</v>
      </c>
      <c r="BH6934">
        <v>69.991382977710003</v>
      </c>
      <c r="BI6934">
        <v>76.129637707057</v>
      </c>
    </row>
    <row r="6935" spans="1:61" x14ac:dyDescent="0.25">
      <c r="A6935" s="10" t="str">
        <f>VLOOKUP(D6935,'Index-Relations'!E:F,2,FALSE)</f>
        <v>ESG</v>
      </c>
      <c r="B6935" t="s">
        <v>3450</v>
      </c>
      <c r="C6935" s="53" t="s">
        <v>2767</v>
      </c>
      <c r="D6935" s="59" t="s">
        <v>3340</v>
      </c>
      <c r="E6935" s="59" t="s">
        <v>10351</v>
      </c>
      <c r="F6935" t="s">
        <v>2667</v>
      </c>
      <c r="G6935" t="s">
        <v>2668</v>
      </c>
      <c r="H6935" t="s">
        <v>2669</v>
      </c>
      <c r="I6935" s="52">
        <v>45413</v>
      </c>
      <c r="J6935" t="s">
        <v>2457</v>
      </c>
      <c r="K6935">
        <v>143</v>
      </c>
      <c r="L6935" s="73">
        <v>77.266588434077903</v>
      </c>
      <c r="M6935">
        <v>143</v>
      </c>
      <c r="N6935">
        <v>1</v>
      </c>
      <c r="O6935" s="73">
        <v>82.586937138756895</v>
      </c>
      <c r="P6935">
        <v>143</v>
      </c>
      <c r="Q6935">
        <v>1</v>
      </c>
      <c r="R6935">
        <v>143</v>
      </c>
      <c r="S6935">
        <v>0.999999999999999</v>
      </c>
      <c r="T6935">
        <v>37.444798975896603</v>
      </c>
      <c r="U6935">
        <v>0.70399218622870896</v>
      </c>
      <c r="V6935">
        <v>126</v>
      </c>
      <c r="W6935">
        <v>7.1086235384347801E-2</v>
      </c>
      <c r="X6935">
        <v>25</v>
      </c>
      <c r="Y6935">
        <v>143</v>
      </c>
      <c r="Z6935">
        <v>1</v>
      </c>
      <c r="AA6935">
        <v>54.737854351547597</v>
      </c>
      <c r="AB6935">
        <v>133</v>
      </c>
      <c r="AC6935">
        <v>0.97982709184121997</v>
      </c>
      <c r="AD6935">
        <v>10</v>
      </c>
      <c r="AE6935">
        <v>2.0172908158780301E-2</v>
      </c>
      <c r="AF6935">
        <v>0</v>
      </c>
      <c r="AG6935">
        <v>0</v>
      </c>
      <c r="AH6935">
        <v>3.6759405524322301E-3</v>
      </c>
      <c r="AI6935">
        <v>6</v>
      </c>
      <c r="AJ6935" s="73">
        <v>75.982092374578997</v>
      </c>
      <c r="AK6935">
        <v>143</v>
      </c>
      <c r="AL6935">
        <v>1</v>
      </c>
      <c r="AM6935">
        <v>0</v>
      </c>
      <c r="AN6935">
        <v>0</v>
      </c>
      <c r="AO6935">
        <v>0</v>
      </c>
      <c r="AP6935">
        <v>0</v>
      </c>
      <c r="AQ6935">
        <v>143</v>
      </c>
      <c r="AR6935">
        <v>0.999999999999999</v>
      </c>
      <c r="AS6935">
        <v>0</v>
      </c>
      <c r="AT6935">
        <v>0</v>
      </c>
      <c r="AU6935">
        <v>0</v>
      </c>
      <c r="AV6935">
        <v>0</v>
      </c>
      <c r="AW6935">
        <v>143</v>
      </c>
      <c r="AX6935">
        <v>1</v>
      </c>
      <c r="AY6935" s="73">
        <v>69.805810621871899</v>
      </c>
      <c r="AZ6935">
        <v>143</v>
      </c>
      <c r="BA6935">
        <v>1</v>
      </c>
      <c r="BB6935">
        <v>142</v>
      </c>
      <c r="BC6935">
        <v>0.93166778978759801</v>
      </c>
      <c r="BD6935">
        <v>1</v>
      </c>
      <c r="BE6935">
        <v>6.8332210212401295E-2</v>
      </c>
      <c r="BF6935">
        <v>77.266588434077903</v>
      </c>
      <c r="BG6935">
        <v>82.586937138756895</v>
      </c>
      <c r="BH6935">
        <v>69.805810621871899</v>
      </c>
      <c r="BI6935">
        <v>75.982092374578997</v>
      </c>
    </row>
    <row r="6936" spans="1:61" x14ac:dyDescent="0.25">
      <c r="A6936" s="10" t="str">
        <f>VLOOKUP(D6936,'Index-Relations'!E:F,2,FALSE)</f>
        <v>ESG</v>
      </c>
      <c r="B6936" t="s">
        <v>3450</v>
      </c>
      <c r="C6936" s="53" t="s">
        <v>2768</v>
      </c>
      <c r="D6936" s="59" t="s">
        <v>3340</v>
      </c>
      <c r="E6936" s="59" t="s">
        <v>10352</v>
      </c>
      <c r="F6936" t="s">
        <v>2667</v>
      </c>
      <c r="G6936" t="s">
        <v>2668</v>
      </c>
      <c r="H6936" t="s">
        <v>2669</v>
      </c>
      <c r="I6936" s="52">
        <v>45383</v>
      </c>
      <c r="J6936" t="s">
        <v>2457</v>
      </c>
      <c r="K6936">
        <v>143</v>
      </c>
      <c r="L6936">
        <v>81.100179712751697</v>
      </c>
      <c r="M6936">
        <v>143</v>
      </c>
      <c r="N6936">
        <v>1</v>
      </c>
      <c r="O6936">
        <v>84.455904283790304</v>
      </c>
      <c r="P6936">
        <v>143</v>
      </c>
      <c r="Q6936">
        <v>1</v>
      </c>
      <c r="R6936">
        <v>143</v>
      </c>
      <c r="S6936">
        <v>1</v>
      </c>
      <c r="T6936">
        <v>37.498789984217098</v>
      </c>
      <c r="U6936">
        <v>0.71003082485369395</v>
      </c>
      <c r="V6936">
        <v>126</v>
      </c>
      <c r="W6936">
        <v>7.3600218646865501E-2</v>
      </c>
      <c r="X6936">
        <v>25</v>
      </c>
      <c r="Y6936">
        <v>143</v>
      </c>
      <c r="Z6936">
        <v>1</v>
      </c>
      <c r="AA6936">
        <v>48.910517711708003</v>
      </c>
      <c r="AB6936">
        <v>133</v>
      </c>
      <c r="AC6936">
        <v>0.98137656953612795</v>
      </c>
      <c r="AD6936">
        <v>10</v>
      </c>
      <c r="AE6936">
        <v>1.86234304638715E-2</v>
      </c>
      <c r="AF6936">
        <v>0</v>
      </c>
      <c r="AG6936">
        <v>0</v>
      </c>
      <c r="AH6936">
        <v>4.1395750567258102E-3</v>
      </c>
      <c r="AI6936">
        <v>5</v>
      </c>
      <c r="AJ6936">
        <v>79.634929214232201</v>
      </c>
      <c r="AK6936">
        <v>143</v>
      </c>
      <c r="AL6936">
        <v>1</v>
      </c>
      <c r="AM6936">
        <v>0</v>
      </c>
      <c r="AN6936">
        <v>0</v>
      </c>
      <c r="AO6936">
        <v>0</v>
      </c>
      <c r="AP6936">
        <v>0</v>
      </c>
      <c r="AQ6936">
        <v>143</v>
      </c>
      <c r="AR6936">
        <v>1</v>
      </c>
      <c r="AS6936">
        <v>9.6709599848814106E-3</v>
      </c>
      <c r="AT6936">
        <v>1</v>
      </c>
      <c r="AU6936">
        <v>0</v>
      </c>
      <c r="AV6936">
        <v>0</v>
      </c>
      <c r="AW6936">
        <v>143</v>
      </c>
      <c r="AX6936">
        <v>1</v>
      </c>
      <c r="AY6936">
        <v>74.623874868084201</v>
      </c>
      <c r="AZ6936">
        <v>143</v>
      </c>
      <c r="BA6936">
        <v>1</v>
      </c>
      <c r="BB6936">
        <v>142</v>
      </c>
      <c r="BC6936">
        <v>0.92844959406057803</v>
      </c>
      <c r="BD6936">
        <v>1</v>
      </c>
      <c r="BE6936">
        <v>7.1550405939421094E-2</v>
      </c>
      <c r="BF6936">
        <v>76.486444843800996</v>
      </c>
      <c r="BG6936">
        <v>81.809642263328996</v>
      </c>
      <c r="BH6936">
        <v>68.622579505995901</v>
      </c>
      <c r="BI6936">
        <v>75.640459448436005</v>
      </c>
    </row>
    <row r="6937" spans="1:61" x14ac:dyDescent="0.25">
      <c r="A6937" s="10" t="str">
        <f>VLOOKUP(D6937,'Index-Relations'!E:F,2,FALSE)</f>
        <v>ESG</v>
      </c>
      <c r="B6937" t="s">
        <v>3450</v>
      </c>
      <c r="C6937" s="53" t="s">
        <v>2769</v>
      </c>
      <c r="D6937" s="59" t="s">
        <v>3340</v>
      </c>
      <c r="E6937" s="59" t="s">
        <v>10353</v>
      </c>
      <c r="F6937" t="s">
        <v>2667</v>
      </c>
      <c r="G6937" t="s">
        <v>2668</v>
      </c>
      <c r="H6937" t="s">
        <v>2669</v>
      </c>
      <c r="I6937" s="52">
        <v>45352</v>
      </c>
      <c r="J6937" t="s">
        <v>2457</v>
      </c>
      <c r="K6937">
        <v>143</v>
      </c>
      <c r="L6937">
        <v>82.102451117145407</v>
      </c>
      <c r="M6937">
        <v>143</v>
      </c>
      <c r="N6937">
        <v>1</v>
      </c>
      <c r="O6937">
        <v>84.793228513641097</v>
      </c>
      <c r="P6937">
        <v>143</v>
      </c>
      <c r="Q6937">
        <v>1</v>
      </c>
      <c r="R6937">
        <v>143</v>
      </c>
      <c r="S6937">
        <v>0.999999999999999</v>
      </c>
      <c r="T6937">
        <v>37.700511487962302</v>
      </c>
      <c r="U6937">
        <v>0.72074479046460604</v>
      </c>
      <c r="V6937">
        <v>125</v>
      </c>
      <c r="W6937">
        <v>4.8682460408377301E-2</v>
      </c>
      <c r="X6937">
        <v>19</v>
      </c>
      <c r="Y6937">
        <v>143</v>
      </c>
      <c r="Z6937">
        <v>1</v>
      </c>
      <c r="AA6937">
        <v>54.3062080336462</v>
      </c>
      <c r="AB6937">
        <v>133</v>
      </c>
      <c r="AC6937">
        <v>0.98131453513797195</v>
      </c>
      <c r="AD6937">
        <v>10</v>
      </c>
      <c r="AE6937">
        <v>1.86854648620275E-2</v>
      </c>
      <c r="AF6937">
        <v>0</v>
      </c>
      <c r="AG6937">
        <v>1.9429E-16</v>
      </c>
      <c r="AH6937">
        <v>3.9857483660349904E-3</v>
      </c>
      <c r="AI6937">
        <v>4</v>
      </c>
      <c r="AJ6937">
        <v>80.1236053266977</v>
      </c>
      <c r="AK6937">
        <v>143</v>
      </c>
      <c r="AL6937">
        <v>1</v>
      </c>
      <c r="AM6937">
        <v>0</v>
      </c>
      <c r="AN6937">
        <v>0</v>
      </c>
      <c r="AO6937">
        <v>0</v>
      </c>
      <c r="AP6937">
        <v>0</v>
      </c>
      <c r="AQ6937">
        <v>143</v>
      </c>
      <c r="AR6937">
        <v>0.999999999999999</v>
      </c>
      <c r="AS6937">
        <v>1.0301654724998501E-2</v>
      </c>
      <c r="AT6937">
        <v>1</v>
      </c>
      <c r="AU6937">
        <v>0</v>
      </c>
      <c r="AV6937">
        <v>0</v>
      </c>
      <c r="AW6937">
        <v>143</v>
      </c>
      <c r="AX6937">
        <v>1</v>
      </c>
      <c r="AY6937">
        <v>76.988417596263005</v>
      </c>
      <c r="AZ6937">
        <v>143</v>
      </c>
      <c r="BA6937">
        <v>1</v>
      </c>
      <c r="BB6937">
        <v>142</v>
      </c>
      <c r="BC6937">
        <v>0.92919669946775496</v>
      </c>
      <c r="BD6937">
        <v>1</v>
      </c>
      <c r="BE6937">
        <v>7.0803300532244706E-2</v>
      </c>
      <c r="BF6937">
        <v>77.692215344245</v>
      </c>
      <c r="BG6937">
        <v>82.254815428628902</v>
      </c>
      <c r="BH6937">
        <v>70.957688481077895</v>
      </c>
      <c r="BI6937">
        <v>76.084408347817003</v>
      </c>
    </row>
    <row r="6938" spans="1:61" x14ac:dyDescent="0.25">
      <c r="A6938" s="10" t="str">
        <f>VLOOKUP(D6938,'Index-Relations'!E:F,2,FALSE)</f>
        <v>ESG</v>
      </c>
      <c r="B6938" t="s">
        <v>3450</v>
      </c>
      <c r="C6938" s="53" t="s">
        <v>2770</v>
      </c>
      <c r="D6938" s="59" t="s">
        <v>3340</v>
      </c>
      <c r="E6938" s="59" t="s">
        <v>10354</v>
      </c>
      <c r="F6938" t="s">
        <v>2667</v>
      </c>
      <c r="G6938" t="s">
        <v>2668</v>
      </c>
      <c r="H6938" t="s">
        <v>2669</v>
      </c>
      <c r="I6938" s="52">
        <v>45323</v>
      </c>
      <c r="J6938" t="s">
        <v>2457</v>
      </c>
      <c r="K6938">
        <v>143</v>
      </c>
      <c r="L6938">
        <v>81.9567253727718</v>
      </c>
      <c r="M6938">
        <v>143</v>
      </c>
      <c r="N6938">
        <v>1</v>
      </c>
      <c r="O6938">
        <v>83.8673469681667</v>
      </c>
      <c r="P6938">
        <v>143</v>
      </c>
      <c r="Q6938">
        <v>1</v>
      </c>
      <c r="R6938">
        <v>143</v>
      </c>
      <c r="S6938">
        <v>0.999999999999999</v>
      </c>
      <c r="T6938">
        <v>38.074985504660297</v>
      </c>
      <c r="U6938">
        <v>0.70883013302405296</v>
      </c>
      <c r="V6938">
        <v>125</v>
      </c>
      <c r="W6938">
        <v>5.2240293344568603E-2</v>
      </c>
      <c r="X6938">
        <v>18</v>
      </c>
      <c r="Y6938">
        <v>143</v>
      </c>
      <c r="Z6938">
        <v>1</v>
      </c>
      <c r="AA6938">
        <v>47.760517762386797</v>
      </c>
      <c r="AB6938">
        <v>133</v>
      </c>
      <c r="AC6938">
        <v>0.98069564099801299</v>
      </c>
      <c r="AD6938">
        <v>10</v>
      </c>
      <c r="AE6938">
        <v>1.9304359001986401E-2</v>
      </c>
      <c r="AF6938">
        <v>0</v>
      </c>
      <c r="AG6938">
        <v>0</v>
      </c>
      <c r="AH6938">
        <v>4.1469682050481304E-3</v>
      </c>
      <c r="AI6938">
        <v>3</v>
      </c>
      <c r="AJ6938">
        <v>80.632002157157004</v>
      </c>
      <c r="AK6938">
        <v>143</v>
      </c>
      <c r="AL6938">
        <v>1</v>
      </c>
      <c r="AM6938">
        <v>0</v>
      </c>
      <c r="AN6938">
        <v>0</v>
      </c>
      <c r="AO6938">
        <v>0</v>
      </c>
      <c r="AP6938">
        <v>0</v>
      </c>
      <c r="AQ6938">
        <v>143</v>
      </c>
      <c r="AR6938">
        <v>0.999999999999999</v>
      </c>
      <c r="AS6938">
        <v>1.23402526200236E-2</v>
      </c>
      <c r="AT6938">
        <v>1</v>
      </c>
      <c r="AU6938">
        <v>0</v>
      </c>
      <c r="AV6938">
        <v>0</v>
      </c>
      <c r="AW6938">
        <v>143</v>
      </c>
      <c r="AX6938">
        <v>0.999999999999999</v>
      </c>
      <c r="AY6938">
        <v>77.228434860132396</v>
      </c>
      <c r="AZ6938">
        <v>143</v>
      </c>
      <c r="BA6938">
        <v>1</v>
      </c>
      <c r="BB6938">
        <v>142</v>
      </c>
      <c r="BC6938">
        <v>0.93770381278353798</v>
      </c>
      <c r="BD6938">
        <v>1</v>
      </c>
      <c r="BE6938">
        <v>6.2296187216461803E-2</v>
      </c>
      <c r="BF6938">
        <v>77.343639607266994</v>
      </c>
      <c r="BG6938">
        <v>80.777751262920901</v>
      </c>
      <c r="BH6938">
        <v>71.220301077338902</v>
      </c>
      <c r="BI6938">
        <v>76.520599660665994</v>
      </c>
    </row>
    <row r="6939" spans="1:61" x14ac:dyDescent="0.25">
      <c r="A6939" s="10" t="str">
        <f>VLOOKUP(D6939,'Index-Relations'!E:F,2,FALSE)</f>
        <v>BM</v>
      </c>
      <c r="B6939" t="s">
        <v>3450</v>
      </c>
      <c r="C6939" s="53" t="s">
        <v>2760</v>
      </c>
      <c r="D6939" s="59" t="s">
        <v>3338</v>
      </c>
      <c r="E6939" s="59" t="s">
        <v>10355</v>
      </c>
      <c r="F6939" t="s">
        <v>2321</v>
      </c>
      <c r="G6939" t="s">
        <v>2320</v>
      </c>
      <c r="H6939" t="s">
        <v>2322</v>
      </c>
      <c r="I6939" s="52">
        <v>45659</v>
      </c>
      <c r="J6939" t="s">
        <v>2457</v>
      </c>
      <c r="K6939">
        <v>60</v>
      </c>
      <c r="L6939" s="73">
        <v>61.073091376614897</v>
      </c>
      <c r="M6939">
        <v>60</v>
      </c>
      <c r="N6939">
        <v>1</v>
      </c>
      <c r="O6939" s="73">
        <v>58.920265227386999</v>
      </c>
      <c r="P6939">
        <v>60</v>
      </c>
      <c r="Q6939">
        <v>1</v>
      </c>
      <c r="R6939">
        <v>59</v>
      </c>
      <c r="S6939">
        <v>0.98980749239389498</v>
      </c>
      <c r="T6939">
        <v>32.917102068488703</v>
      </c>
      <c r="U6939">
        <v>0.63927796773010304</v>
      </c>
      <c r="V6939">
        <v>40</v>
      </c>
      <c r="W6939">
        <v>0.24079578858564299</v>
      </c>
      <c r="X6939">
        <v>14</v>
      </c>
      <c r="Y6939">
        <v>59</v>
      </c>
      <c r="Z6939">
        <v>0.98980749239389398</v>
      </c>
      <c r="AA6939">
        <v>46.649808885996201</v>
      </c>
      <c r="AB6939">
        <v>48</v>
      </c>
      <c r="AC6939">
        <v>0.76657268817510904</v>
      </c>
      <c r="AD6939">
        <v>11</v>
      </c>
      <c r="AE6939">
        <v>0.223234804218785</v>
      </c>
      <c r="AF6939">
        <v>1</v>
      </c>
      <c r="AG6939">
        <v>1.0192507606104901E-2</v>
      </c>
      <c r="AH6939">
        <v>3.1820982167417499E-3</v>
      </c>
      <c r="AI6939">
        <v>6</v>
      </c>
      <c r="AJ6939" s="73">
        <v>57.776350671772001</v>
      </c>
      <c r="AK6939">
        <v>60</v>
      </c>
      <c r="AL6939">
        <v>1</v>
      </c>
      <c r="AM6939">
        <v>0</v>
      </c>
      <c r="AN6939">
        <v>0</v>
      </c>
      <c r="AO6939">
        <v>4.7013403211113899E-2</v>
      </c>
      <c r="AP6939">
        <v>1</v>
      </c>
      <c r="AQ6939">
        <v>60</v>
      </c>
      <c r="AR6939">
        <v>1</v>
      </c>
      <c r="AS6939">
        <v>0</v>
      </c>
      <c r="AT6939">
        <v>0</v>
      </c>
      <c r="AU6939">
        <v>0</v>
      </c>
      <c r="AV6939">
        <v>0</v>
      </c>
      <c r="AW6939">
        <v>60</v>
      </c>
      <c r="AX6939">
        <v>0.999999999999999</v>
      </c>
      <c r="AY6939" s="73">
        <v>64.440075189103993</v>
      </c>
      <c r="AZ6939">
        <v>60</v>
      </c>
      <c r="BA6939">
        <v>1</v>
      </c>
      <c r="BB6939">
        <v>58</v>
      </c>
      <c r="BC6939">
        <v>0.93929557217985904</v>
      </c>
      <c r="BD6939">
        <v>1</v>
      </c>
      <c r="BE6939">
        <v>1.3691024609026201E-2</v>
      </c>
      <c r="BF6939">
        <v>61.073091376614897</v>
      </c>
      <c r="BG6939">
        <v>58.920265227386999</v>
      </c>
      <c r="BH6939">
        <v>64.440075189103993</v>
      </c>
      <c r="BI6939">
        <v>57.776350671772001</v>
      </c>
    </row>
    <row r="6940" spans="1:61" x14ac:dyDescent="0.25">
      <c r="A6940" s="10" t="str">
        <f>VLOOKUP(D6940,'Index-Relations'!E:F,2,FALSE)</f>
        <v>BM</v>
      </c>
      <c r="B6940" t="s">
        <v>3450</v>
      </c>
      <c r="C6940" s="53" t="s">
        <v>2761</v>
      </c>
      <c r="D6940" s="59" t="s">
        <v>3338</v>
      </c>
      <c r="E6940" s="59" t="s">
        <v>10356</v>
      </c>
      <c r="F6940" t="s">
        <v>2321</v>
      </c>
      <c r="G6940" t="s">
        <v>2320</v>
      </c>
      <c r="H6940" t="s">
        <v>2322</v>
      </c>
      <c r="I6940" s="52">
        <v>45628</v>
      </c>
      <c r="J6940" t="s">
        <v>2457</v>
      </c>
      <c r="K6940">
        <v>60</v>
      </c>
      <c r="L6940" s="73">
        <v>60.707641606292903</v>
      </c>
      <c r="M6940">
        <v>60</v>
      </c>
      <c r="N6940">
        <v>1</v>
      </c>
      <c r="O6940" s="73">
        <v>58.723937494760001</v>
      </c>
      <c r="P6940">
        <v>60</v>
      </c>
      <c r="Q6940">
        <v>1</v>
      </c>
      <c r="R6940">
        <v>59</v>
      </c>
      <c r="S6940">
        <v>0.98987293396043596</v>
      </c>
      <c r="T6940">
        <v>33.147954769446599</v>
      </c>
      <c r="U6940">
        <v>0.64655057512219105</v>
      </c>
      <c r="V6940">
        <v>40</v>
      </c>
      <c r="W6940">
        <v>0.242311659274626</v>
      </c>
      <c r="X6940">
        <v>14</v>
      </c>
      <c r="Y6940">
        <v>59</v>
      </c>
      <c r="Z6940">
        <v>0.98987293396043596</v>
      </c>
      <c r="AA6940">
        <v>43.5100489215613</v>
      </c>
      <c r="AB6940">
        <v>48</v>
      </c>
      <c r="AC6940">
        <v>0.76287436366713302</v>
      </c>
      <c r="AD6940">
        <v>11</v>
      </c>
      <c r="AE6940">
        <v>0.226998570293303</v>
      </c>
      <c r="AF6940">
        <v>1</v>
      </c>
      <c r="AG6940">
        <v>1.0127066039563599E-2</v>
      </c>
      <c r="AH6940">
        <v>3.2705323175825801E-3</v>
      </c>
      <c r="AI6940">
        <v>6</v>
      </c>
      <c r="AJ6940" s="73">
        <v>57.435580571829</v>
      </c>
      <c r="AK6940">
        <v>60</v>
      </c>
      <c r="AL6940">
        <v>1</v>
      </c>
      <c r="AM6940">
        <v>0</v>
      </c>
      <c r="AN6940">
        <v>0</v>
      </c>
      <c r="AO6940">
        <v>4.6809032989108497E-2</v>
      </c>
      <c r="AP6940">
        <v>1</v>
      </c>
      <c r="AQ6940">
        <v>60</v>
      </c>
      <c r="AR6940">
        <v>0.999999999999999</v>
      </c>
      <c r="AS6940">
        <v>0</v>
      </c>
      <c r="AT6940">
        <v>0</v>
      </c>
      <c r="AU6940">
        <v>0</v>
      </c>
      <c r="AV6940">
        <v>0</v>
      </c>
      <c r="AW6940">
        <v>60</v>
      </c>
      <c r="AX6940">
        <v>1</v>
      </c>
      <c r="AY6940" s="73">
        <v>64.032761436789002</v>
      </c>
      <c r="AZ6940">
        <v>60</v>
      </c>
      <c r="BA6940">
        <v>1</v>
      </c>
      <c r="BB6940">
        <v>58</v>
      </c>
      <c r="BC6940">
        <v>0.93865441513221604</v>
      </c>
      <c r="BD6940">
        <v>1</v>
      </c>
      <c r="BE6940">
        <v>1.4536551878675001E-2</v>
      </c>
      <c r="BF6940">
        <v>60.707641606292903</v>
      </c>
      <c r="BG6940">
        <v>58.723937494760001</v>
      </c>
      <c r="BH6940">
        <v>64.032761436789002</v>
      </c>
      <c r="BI6940">
        <v>57.435580571829</v>
      </c>
    </row>
    <row r="6941" spans="1:61" x14ac:dyDescent="0.25">
      <c r="A6941" s="10" t="str">
        <f>VLOOKUP(D6941,'Index-Relations'!E:F,2,FALSE)</f>
        <v>BM</v>
      </c>
      <c r="B6941" t="s">
        <v>3450</v>
      </c>
      <c r="C6941" s="53" t="s">
        <v>2762</v>
      </c>
      <c r="D6941" s="59" t="s">
        <v>3338</v>
      </c>
      <c r="E6941" s="59" t="s">
        <v>10357</v>
      </c>
      <c r="F6941" t="s">
        <v>2321</v>
      </c>
      <c r="G6941" t="s">
        <v>2320</v>
      </c>
      <c r="H6941" t="s">
        <v>2322</v>
      </c>
      <c r="I6941" s="52">
        <v>45597</v>
      </c>
      <c r="J6941" t="s">
        <v>2457</v>
      </c>
      <c r="K6941">
        <v>60</v>
      </c>
      <c r="L6941" s="73">
        <v>61.568173073944997</v>
      </c>
      <c r="M6941">
        <v>60</v>
      </c>
      <c r="N6941">
        <v>1</v>
      </c>
      <c r="O6941" s="73">
        <v>59.569891970564903</v>
      </c>
      <c r="P6941">
        <v>60</v>
      </c>
      <c r="Q6941">
        <v>1</v>
      </c>
      <c r="R6941">
        <v>59</v>
      </c>
      <c r="S6941">
        <v>0.99008197932731601</v>
      </c>
      <c r="T6941">
        <v>33.555324144655799</v>
      </c>
      <c r="U6941">
        <v>0.64746886605221199</v>
      </c>
      <c r="V6941">
        <v>40</v>
      </c>
      <c r="W6941">
        <v>0.256799790565721</v>
      </c>
      <c r="X6941">
        <v>14</v>
      </c>
      <c r="Y6941">
        <v>59</v>
      </c>
      <c r="Z6941">
        <v>0.99008197932731601</v>
      </c>
      <c r="AA6941">
        <v>48.852092181014399</v>
      </c>
      <c r="AB6941">
        <v>47</v>
      </c>
      <c r="AC6941">
        <v>0.75362721408627997</v>
      </c>
      <c r="AD6941">
        <v>12</v>
      </c>
      <c r="AE6941">
        <v>0.23645476524103501</v>
      </c>
      <c r="AF6941">
        <v>1</v>
      </c>
      <c r="AG6941">
        <v>9.9180206726836497E-3</v>
      </c>
      <c r="AH6941">
        <v>3.0224098073957802E-3</v>
      </c>
      <c r="AI6941">
        <v>6</v>
      </c>
      <c r="AJ6941" s="73">
        <v>58.311620557384899</v>
      </c>
      <c r="AK6941">
        <v>60</v>
      </c>
      <c r="AL6941">
        <v>1</v>
      </c>
      <c r="AM6941">
        <v>0</v>
      </c>
      <c r="AN6941">
        <v>0</v>
      </c>
      <c r="AO6941">
        <v>0</v>
      </c>
      <c r="AP6941">
        <v>0</v>
      </c>
      <c r="AQ6941">
        <v>60</v>
      </c>
      <c r="AR6941">
        <v>1</v>
      </c>
      <c r="AS6941">
        <v>0</v>
      </c>
      <c r="AT6941">
        <v>0</v>
      </c>
      <c r="AU6941">
        <v>0</v>
      </c>
      <c r="AV6941">
        <v>0</v>
      </c>
      <c r="AW6941">
        <v>60</v>
      </c>
      <c r="AX6941">
        <v>1</v>
      </c>
      <c r="AY6941" s="73">
        <v>64.848848511080007</v>
      </c>
      <c r="AZ6941">
        <v>60</v>
      </c>
      <c r="BA6941">
        <v>1</v>
      </c>
      <c r="BB6941">
        <v>58</v>
      </c>
      <c r="BC6941">
        <v>0.93459602272543296</v>
      </c>
      <c r="BD6941">
        <v>2</v>
      </c>
      <c r="BE6941">
        <v>6.5403977274566094E-2</v>
      </c>
      <c r="BF6941">
        <v>61.568173073944997</v>
      </c>
      <c r="BG6941">
        <v>59.569891970564903</v>
      </c>
      <c r="BH6941">
        <v>64.848848511080007</v>
      </c>
      <c r="BI6941">
        <v>58.311620557384899</v>
      </c>
    </row>
    <row r="6942" spans="1:61" x14ac:dyDescent="0.25">
      <c r="A6942" s="10" t="str">
        <f>VLOOKUP(D6942,'Index-Relations'!E:F,2,FALSE)</f>
        <v>BM</v>
      </c>
      <c r="B6942" t="s">
        <v>3450</v>
      </c>
      <c r="C6942" s="53" t="s">
        <v>2763</v>
      </c>
      <c r="D6942" s="59" t="s">
        <v>3338</v>
      </c>
      <c r="E6942" s="59" t="s">
        <v>10358</v>
      </c>
      <c r="F6942" t="s">
        <v>2321</v>
      </c>
      <c r="G6942" t="s">
        <v>2320</v>
      </c>
      <c r="H6942" t="s">
        <v>2322</v>
      </c>
      <c r="I6942" s="52">
        <v>45566</v>
      </c>
      <c r="J6942" t="s">
        <v>2457</v>
      </c>
      <c r="K6942">
        <v>60</v>
      </c>
      <c r="L6942" s="73">
        <v>62.289447449626898</v>
      </c>
      <c r="M6942">
        <v>60</v>
      </c>
      <c r="N6942">
        <v>1</v>
      </c>
      <c r="O6942" s="73">
        <v>59.797848468064998</v>
      </c>
      <c r="P6942">
        <v>60</v>
      </c>
      <c r="Q6942">
        <v>1</v>
      </c>
      <c r="R6942">
        <v>59</v>
      </c>
      <c r="S6942">
        <v>0.99139259908204902</v>
      </c>
      <c r="T6942">
        <v>33.387946088707999</v>
      </c>
      <c r="U6942">
        <v>0.65361303646744895</v>
      </c>
      <c r="V6942">
        <v>40</v>
      </c>
      <c r="W6942">
        <v>0.27476863857623302</v>
      </c>
      <c r="X6942">
        <v>14</v>
      </c>
      <c r="Y6942">
        <v>59</v>
      </c>
      <c r="Z6942">
        <v>0.99139259908204902</v>
      </c>
      <c r="AA6942">
        <v>68.869795525578695</v>
      </c>
      <c r="AB6942">
        <v>52</v>
      </c>
      <c r="AC6942">
        <v>0.86764366639726997</v>
      </c>
      <c r="AD6942">
        <v>7</v>
      </c>
      <c r="AE6942">
        <v>0.123748932684778</v>
      </c>
      <c r="AF6942">
        <v>1</v>
      </c>
      <c r="AG6942">
        <v>8.6074009179509595E-3</v>
      </c>
      <c r="AH6942">
        <v>3.05215484237453E-3</v>
      </c>
      <c r="AI6942">
        <v>7</v>
      </c>
      <c r="AJ6942" s="73">
        <v>58.541151496670999</v>
      </c>
      <c r="AK6942">
        <v>60</v>
      </c>
      <c r="AL6942">
        <v>1</v>
      </c>
      <c r="AM6942">
        <v>0</v>
      </c>
      <c r="AN6942">
        <v>0</v>
      </c>
      <c r="AO6942">
        <v>0</v>
      </c>
      <c r="AP6942">
        <v>0</v>
      </c>
      <c r="AQ6942">
        <v>60</v>
      </c>
      <c r="AR6942">
        <v>1</v>
      </c>
      <c r="AS6942">
        <v>0</v>
      </c>
      <c r="AT6942">
        <v>0</v>
      </c>
      <c r="AU6942">
        <v>0</v>
      </c>
      <c r="AV6942">
        <v>0</v>
      </c>
      <c r="AW6942">
        <v>60</v>
      </c>
      <c r="AX6942">
        <v>0.999999999999999</v>
      </c>
      <c r="AY6942" s="73">
        <v>66.333722104810903</v>
      </c>
      <c r="AZ6942">
        <v>60</v>
      </c>
      <c r="BA6942">
        <v>1</v>
      </c>
      <c r="BB6942">
        <v>58</v>
      </c>
      <c r="BC6942">
        <v>0.92903755125043697</v>
      </c>
      <c r="BD6942">
        <v>2</v>
      </c>
      <c r="BE6942">
        <v>7.0962448749562396E-2</v>
      </c>
      <c r="BF6942">
        <v>62.289447449626898</v>
      </c>
      <c r="BG6942">
        <v>59.797848468064998</v>
      </c>
      <c r="BH6942">
        <v>66.333722104810903</v>
      </c>
      <c r="BI6942">
        <v>58.541151496670999</v>
      </c>
    </row>
    <row r="6943" spans="1:61" x14ac:dyDescent="0.25">
      <c r="A6943" s="10" t="str">
        <f>VLOOKUP(D6943,'Index-Relations'!E:F,2,FALSE)</f>
        <v>BM</v>
      </c>
      <c r="B6943" t="s">
        <v>3450</v>
      </c>
      <c r="C6943" s="53" t="s">
        <v>2764</v>
      </c>
      <c r="D6943" s="59" t="s">
        <v>3338</v>
      </c>
      <c r="E6943" s="59" t="s">
        <v>10359</v>
      </c>
      <c r="F6943" t="s">
        <v>2321</v>
      </c>
      <c r="G6943" t="s">
        <v>2320</v>
      </c>
      <c r="H6943" t="s">
        <v>2322</v>
      </c>
      <c r="I6943" s="52">
        <v>45538</v>
      </c>
      <c r="J6943" t="s">
        <v>2457</v>
      </c>
      <c r="K6943">
        <v>60</v>
      </c>
      <c r="L6943" s="73">
        <v>61.854841375728903</v>
      </c>
      <c r="M6943">
        <v>60</v>
      </c>
      <c r="N6943">
        <v>1</v>
      </c>
      <c r="O6943" s="73">
        <v>59.538399522551899</v>
      </c>
      <c r="P6943">
        <v>60</v>
      </c>
      <c r="Q6943">
        <v>1</v>
      </c>
      <c r="R6943">
        <v>59</v>
      </c>
      <c r="S6943">
        <v>0.99244955608371699</v>
      </c>
      <c r="T6943">
        <v>33.637860743294397</v>
      </c>
      <c r="U6943">
        <v>0.67011565704638798</v>
      </c>
      <c r="V6943">
        <v>40</v>
      </c>
      <c r="W6943">
        <v>0.27287710057534698</v>
      </c>
      <c r="X6943">
        <v>14</v>
      </c>
      <c r="Y6943">
        <v>59</v>
      </c>
      <c r="Z6943">
        <v>0.99244955608371699</v>
      </c>
      <c r="AA6943">
        <v>70.169424298265398</v>
      </c>
      <c r="AB6943">
        <v>52</v>
      </c>
      <c r="AC6943">
        <v>0.86943349796607905</v>
      </c>
      <c r="AD6943">
        <v>7</v>
      </c>
      <c r="AE6943">
        <v>0.12301605811763799</v>
      </c>
      <c r="AF6943">
        <v>1</v>
      </c>
      <c r="AG6943">
        <v>7.5504439162822996E-3</v>
      </c>
      <c r="AH6943">
        <v>3.8465309005174899E-3</v>
      </c>
      <c r="AI6943">
        <v>7</v>
      </c>
      <c r="AJ6943" s="73">
        <v>58.299985703355901</v>
      </c>
      <c r="AK6943">
        <v>60</v>
      </c>
      <c r="AL6943">
        <v>1</v>
      </c>
      <c r="AM6943">
        <v>0</v>
      </c>
      <c r="AN6943">
        <v>0</v>
      </c>
      <c r="AO6943">
        <v>0</v>
      </c>
      <c r="AP6943">
        <v>0</v>
      </c>
      <c r="AQ6943">
        <v>60</v>
      </c>
      <c r="AR6943">
        <v>1</v>
      </c>
      <c r="AS6943">
        <v>0</v>
      </c>
      <c r="AT6943">
        <v>0</v>
      </c>
      <c r="AU6943">
        <v>0</v>
      </c>
      <c r="AV6943">
        <v>0</v>
      </c>
      <c r="AW6943">
        <v>60</v>
      </c>
      <c r="AX6943">
        <v>1</v>
      </c>
      <c r="AY6943" s="73">
        <v>65.759775703301003</v>
      </c>
      <c r="AZ6943">
        <v>60</v>
      </c>
      <c r="BA6943">
        <v>1</v>
      </c>
      <c r="BB6943">
        <v>58</v>
      </c>
      <c r="BC6943">
        <v>0.92934427805225694</v>
      </c>
      <c r="BD6943">
        <v>2</v>
      </c>
      <c r="BE6943">
        <v>7.0655721947742195E-2</v>
      </c>
      <c r="BF6943">
        <v>61.854841375728903</v>
      </c>
      <c r="BG6943">
        <v>59.538399522551899</v>
      </c>
      <c r="BH6943">
        <v>65.759775703301003</v>
      </c>
      <c r="BI6943">
        <v>58.299985703355901</v>
      </c>
    </row>
    <row r="6944" spans="1:61" x14ac:dyDescent="0.25">
      <c r="A6944" s="10" t="str">
        <f>VLOOKUP(D6944,'Index-Relations'!E:F,2,FALSE)</f>
        <v>BM</v>
      </c>
      <c r="B6944" t="s">
        <v>3450</v>
      </c>
      <c r="C6944" s="53" t="s">
        <v>3350</v>
      </c>
      <c r="D6944" s="59" t="s">
        <v>3338</v>
      </c>
      <c r="E6944" s="59" t="s">
        <v>10360</v>
      </c>
      <c r="F6944" t="s">
        <v>2321</v>
      </c>
      <c r="G6944" t="s">
        <v>2320</v>
      </c>
      <c r="H6944" t="s">
        <v>2322</v>
      </c>
      <c r="I6944" s="52">
        <v>45505</v>
      </c>
      <c r="J6944" t="s">
        <v>2457</v>
      </c>
      <c r="K6944">
        <v>60</v>
      </c>
      <c r="L6944" s="73">
        <v>62.214559768605902</v>
      </c>
      <c r="M6944">
        <v>60</v>
      </c>
      <c r="N6944">
        <v>1</v>
      </c>
      <c r="O6944" s="73">
        <v>60.040312750970998</v>
      </c>
      <c r="P6944">
        <v>60</v>
      </c>
      <c r="Q6944">
        <v>1</v>
      </c>
      <c r="R6944">
        <v>59</v>
      </c>
      <c r="S6944">
        <v>0.99159741724938799</v>
      </c>
      <c r="T6944">
        <v>33.972322221624999</v>
      </c>
      <c r="U6944">
        <v>0.67991214810724798</v>
      </c>
      <c r="V6944">
        <v>40</v>
      </c>
      <c r="W6944">
        <v>0.28626854219706299</v>
      </c>
      <c r="X6944">
        <v>14</v>
      </c>
      <c r="Y6944">
        <v>59</v>
      </c>
      <c r="Z6944">
        <v>0.99159741724938799</v>
      </c>
      <c r="AA6944">
        <v>71.560009373686498</v>
      </c>
      <c r="AB6944">
        <v>53</v>
      </c>
      <c r="AC6944">
        <v>0.86743158418103306</v>
      </c>
      <c r="AD6944">
        <v>6</v>
      </c>
      <c r="AE6944">
        <v>0.12416583306835401</v>
      </c>
      <c r="AF6944">
        <v>1</v>
      </c>
      <c r="AG6944">
        <v>8.4025827506121701E-3</v>
      </c>
      <c r="AH6944">
        <v>4.0880807234162202E-3</v>
      </c>
      <c r="AI6944">
        <v>7</v>
      </c>
      <c r="AJ6944" s="73">
        <v>58.603335402131002</v>
      </c>
      <c r="AK6944">
        <v>60</v>
      </c>
      <c r="AL6944">
        <v>1</v>
      </c>
      <c r="AM6944">
        <v>0</v>
      </c>
      <c r="AN6944">
        <v>0</v>
      </c>
      <c r="AO6944">
        <v>0</v>
      </c>
      <c r="AP6944">
        <v>0</v>
      </c>
      <c r="AQ6944">
        <v>60</v>
      </c>
      <c r="AR6944">
        <v>1</v>
      </c>
      <c r="AS6944">
        <v>0</v>
      </c>
      <c r="AT6944">
        <v>0</v>
      </c>
      <c r="AU6944">
        <v>0</v>
      </c>
      <c r="AV6944">
        <v>0</v>
      </c>
      <c r="AW6944">
        <v>60</v>
      </c>
      <c r="AX6944">
        <v>0.999999999999999</v>
      </c>
      <c r="AY6944" s="73">
        <v>66.022666334399005</v>
      </c>
      <c r="AZ6944">
        <v>60</v>
      </c>
      <c r="BA6944">
        <v>1</v>
      </c>
      <c r="BB6944">
        <v>59</v>
      </c>
      <c r="BC6944">
        <v>0.98313285035126197</v>
      </c>
      <c r="BD6944">
        <v>1</v>
      </c>
      <c r="BE6944">
        <v>1.6867149648737301E-2</v>
      </c>
      <c r="BF6944">
        <v>62.214559768605902</v>
      </c>
      <c r="BG6944">
        <v>60.040312750970998</v>
      </c>
      <c r="BH6944">
        <v>66.022666334399005</v>
      </c>
      <c r="BI6944">
        <v>58.603335402131002</v>
      </c>
    </row>
    <row r="6945" spans="1:61" x14ac:dyDescent="0.25">
      <c r="A6945" s="10" t="str">
        <f>VLOOKUP(D6945,'Index-Relations'!E:F,2,FALSE)</f>
        <v>BM</v>
      </c>
      <c r="B6945" t="s">
        <v>3450</v>
      </c>
      <c r="C6945" s="53" t="s">
        <v>2765</v>
      </c>
      <c r="D6945" s="59" t="s">
        <v>3338</v>
      </c>
      <c r="E6945" s="59" t="s">
        <v>10361</v>
      </c>
      <c r="F6945" t="s">
        <v>2321</v>
      </c>
      <c r="G6945" t="s">
        <v>2320</v>
      </c>
      <c r="H6945" t="s">
        <v>2322</v>
      </c>
      <c r="I6945" s="52">
        <v>45475</v>
      </c>
      <c r="J6945" t="s">
        <v>2457</v>
      </c>
      <c r="K6945">
        <v>60</v>
      </c>
      <c r="L6945" s="73">
        <v>62.193104232643996</v>
      </c>
      <c r="M6945">
        <v>60</v>
      </c>
      <c r="N6945">
        <v>1</v>
      </c>
      <c r="O6945" s="73">
        <v>60.040867116754001</v>
      </c>
      <c r="P6945">
        <v>60</v>
      </c>
      <c r="Q6945">
        <v>1</v>
      </c>
      <c r="R6945">
        <v>59</v>
      </c>
      <c r="S6945">
        <v>0.99231420712865703</v>
      </c>
      <c r="T6945">
        <v>33.689635205754001</v>
      </c>
      <c r="U6945">
        <v>0.69083312679310205</v>
      </c>
      <c r="V6945">
        <v>39</v>
      </c>
      <c r="W6945">
        <v>0.295545107585372</v>
      </c>
      <c r="X6945">
        <v>13</v>
      </c>
      <c r="Y6945">
        <v>59</v>
      </c>
      <c r="Z6945">
        <v>0.99231420712865703</v>
      </c>
      <c r="AA6945">
        <v>74.717156981226495</v>
      </c>
      <c r="AB6945">
        <v>52</v>
      </c>
      <c r="AC6945">
        <v>0.86119398302622996</v>
      </c>
      <c r="AD6945">
        <v>7</v>
      </c>
      <c r="AE6945">
        <v>0.13112022410242699</v>
      </c>
      <c r="AF6945">
        <v>1</v>
      </c>
      <c r="AG6945">
        <v>7.6857928713424898E-3</v>
      </c>
      <c r="AH6945">
        <v>4.0379651327014203E-3</v>
      </c>
      <c r="AI6945">
        <v>7</v>
      </c>
      <c r="AJ6945" s="73">
        <v>58.681729517045</v>
      </c>
      <c r="AK6945">
        <v>60</v>
      </c>
      <c r="AL6945">
        <v>1</v>
      </c>
      <c r="AM6945">
        <v>0</v>
      </c>
      <c r="AN6945">
        <v>0</v>
      </c>
      <c r="AO6945">
        <v>0</v>
      </c>
      <c r="AP6945">
        <v>0</v>
      </c>
      <c r="AQ6945">
        <v>60</v>
      </c>
      <c r="AR6945">
        <v>1</v>
      </c>
      <c r="AS6945">
        <v>0</v>
      </c>
      <c r="AT6945">
        <v>0</v>
      </c>
      <c r="AU6945">
        <v>0</v>
      </c>
      <c r="AV6945">
        <v>0</v>
      </c>
      <c r="AW6945">
        <v>60</v>
      </c>
      <c r="AX6945">
        <v>0.999999999999999</v>
      </c>
      <c r="AY6945" s="73">
        <v>65.915760740347906</v>
      </c>
      <c r="AZ6945">
        <v>60</v>
      </c>
      <c r="BA6945">
        <v>1</v>
      </c>
      <c r="BB6945">
        <v>59</v>
      </c>
      <c r="BC6945">
        <v>0.98407458245379897</v>
      </c>
      <c r="BD6945">
        <v>1</v>
      </c>
      <c r="BE6945">
        <v>1.5925417546200301E-2</v>
      </c>
      <c r="BF6945">
        <v>62.193104232643996</v>
      </c>
      <c r="BG6945">
        <v>60.040867116754001</v>
      </c>
      <c r="BH6945">
        <v>65.915760740347906</v>
      </c>
      <c r="BI6945">
        <v>58.681729517045</v>
      </c>
    </row>
    <row r="6946" spans="1:61" x14ac:dyDescent="0.25">
      <c r="A6946" s="10" t="str">
        <f>VLOOKUP(D6946,'Index-Relations'!E:F,2,FALSE)</f>
        <v>BM</v>
      </c>
      <c r="B6946" t="s">
        <v>3450</v>
      </c>
      <c r="C6946" s="53" t="s">
        <v>2766</v>
      </c>
      <c r="D6946" s="59" t="s">
        <v>3338</v>
      </c>
      <c r="E6946" s="59" t="s">
        <v>10362</v>
      </c>
      <c r="F6946" t="s">
        <v>2321</v>
      </c>
      <c r="G6946" t="s">
        <v>2320</v>
      </c>
      <c r="H6946" t="s">
        <v>2322</v>
      </c>
      <c r="I6946" s="52">
        <v>45446</v>
      </c>
      <c r="J6946" t="s">
        <v>2457</v>
      </c>
      <c r="K6946">
        <v>60</v>
      </c>
      <c r="L6946" s="73">
        <v>62.5877699222629</v>
      </c>
      <c r="M6946">
        <v>60</v>
      </c>
      <c r="N6946">
        <v>1</v>
      </c>
      <c r="O6946" s="73">
        <v>60.404882989334901</v>
      </c>
      <c r="P6946">
        <v>60</v>
      </c>
      <c r="Q6946">
        <v>1</v>
      </c>
      <c r="R6946">
        <v>59</v>
      </c>
      <c r="S6946">
        <v>0.99214334157930295</v>
      </c>
      <c r="T6946">
        <v>33.922567872607097</v>
      </c>
      <c r="U6946">
        <v>0.688748072677701</v>
      </c>
      <c r="V6946">
        <v>39</v>
      </c>
      <c r="W6946">
        <v>0.29786913251417302</v>
      </c>
      <c r="X6946">
        <v>13</v>
      </c>
      <c r="Y6946">
        <v>59</v>
      </c>
      <c r="Z6946">
        <v>0.99214334157930295</v>
      </c>
      <c r="AA6946">
        <v>73.545755302493305</v>
      </c>
      <c r="AB6946">
        <v>52</v>
      </c>
      <c r="AC6946">
        <v>0.86092603420079095</v>
      </c>
      <c r="AD6946">
        <v>7</v>
      </c>
      <c r="AE6946">
        <v>0.131217307378512</v>
      </c>
      <c r="AF6946">
        <v>1</v>
      </c>
      <c r="AG6946">
        <v>7.8566584206962407E-3</v>
      </c>
      <c r="AH6946">
        <v>4.1369067038755196E-3</v>
      </c>
      <c r="AI6946">
        <v>7</v>
      </c>
      <c r="AJ6946" s="73">
        <v>59.092384610175998</v>
      </c>
      <c r="AK6946">
        <v>60</v>
      </c>
      <c r="AL6946">
        <v>1</v>
      </c>
      <c r="AM6946">
        <v>0</v>
      </c>
      <c r="AN6946">
        <v>0</v>
      </c>
      <c r="AO6946">
        <v>0</v>
      </c>
      <c r="AP6946">
        <v>0</v>
      </c>
      <c r="AQ6946">
        <v>60</v>
      </c>
      <c r="AR6946">
        <v>0.999999999999999</v>
      </c>
      <c r="AS6946">
        <v>0</v>
      </c>
      <c r="AT6946">
        <v>0</v>
      </c>
      <c r="AU6946">
        <v>0</v>
      </c>
      <c r="AV6946">
        <v>0</v>
      </c>
      <c r="AW6946">
        <v>60</v>
      </c>
      <c r="AX6946">
        <v>1</v>
      </c>
      <c r="AY6946" s="73">
        <v>66.290165223216903</v>
      </c>
      <c r="AZ6946">
        <v>60</v>
      </c>
      <c r="BA6946">
        <v>1</v>
      </c>
      <c r="BB6946">
        <v>59</v>
      </c>
      <c r="BC6946">
        <v>0.98410560000334801</v>
      </c>
      <c r="BD6946">
        <v>1</v>
      </c>
      <c r="BE6946">
        <v>1.58943999966519E-2</v>
      </c>
      <c r="BF6946">
        <v>62.5877699222629</v>
      </c>
      <c r="BG6946">
        <v>60.404882989334901</v>
      </c>
      <c r="BH6946">
        <v>66.290165223216903</v>
      </c>
      <c r="BI6946">
        <v>59.092384610175998</v>
      </c>
    </row>
    <row r="6947" spans="1:61" x14ac:dyDescent="0.25">
      <c r="A6947" s="10" t="str">
        <f>VLOOKUP(D6947,'Index-Relations'!E:F,2,FALSE)</f>
        <v>BM</v>
      </c>
      <c r="B6947" t="s">
        <v>3450</v>
      </c>
      <c r="C6947" s="53" t="s">
        <v>2767</v>
      </c>
      <c r="D6947" s="59" t="s">
        <v>3338</v>
      </c>
      <c r="E6947" s="59" t="s">
        <v>10363</v>
      </c>
      <c r="F6947" t="s">
        <v>2321</v>
      </c>
      <c r="G6947" t="s">
        <v>2320</v>
      </c>
      <c r="H6947" t="s">
        <v>2322</v>
      </c>
      <c r="I6947" s="52">
        <v>45413</v>
      </c>
      <c r="J6947" t="s">
        <v>2457</v>
      </c>
      <c r="K6947">
        <v>60</v>
      </c>
      <c r="L6947" s="73">
        <v>62.374419202165001</v>
      </c>
      <c r="M6947">
        <v>60</v>
      </c>
      <c r="N6947">
        <v>1</v>
      </c>
      <c r="O6947" s="73">
        <v>60.172169349123898</v>
      </c>
      <c r="P6947">
        <v>60</v>
      </c>
      <c r="Q6947">
        <v>1</v>
      </c>
      <c r="R6947">
        <v>59</v>
      </c>
      <c r="S6947">
        <v>0.99271677954396398</v>
      </c>
      <c r="T6947">
        <v>33.548193479939897</v>
      </c>
      <c r="U6947">
        <v>0.68921023427751404</v>
      </c>
      <c r="V6947">
        <v>39</v>
      </c>
      <c r="W6947">
        <v>0.29745435960361999</v>
      </c>
      <c r="X6947">
        <v>13</v>
      </c>
      <c r="Y6947">
        <v>59</v>
      </c>
      <c r="Z6947">
        <v>0.99271677954396298</v>
      </c>
      <c r="AA6947">
        <v>75.178769789361596</v>
      </c>
      <c r="AB6947">
        <v>52</v>
      </c>
      <c r="AC6947">
        <v>0.86566712013873304</v>
      </c>
      <c r="AD6947">
        <v>7</v>
      </c>
      <c r="AE6947">
        <v>0.12704965940523</v>
      </c>
      <c r="AF6947">
        <v>1</v>
      </c>
      <c r="AG6947">
        <v>7.2832204560358497E-3</v>
      </c>
      <c r="AH6947">
        <v>3.2589739178979301E-3</v>
      </c>
      <c r="AI6947">
        <v>7</v>
      </c>
      <c r="AJ6947" s="73">
        <v>59.013610503115999</v>
      </c>
      <c r="AK6947">
        <v>60</v>
      </c>
      <c r="AL6947">
        <v>1</v>
      </c>
      <c r="AM6947">
        <v>0</v>
      </c>
      <c r="AN6947">
        <v>0</v>
      </c>
      <c r="AO6947">
        <v>0</v>
      </c>
      <c r="AP6947">
        <v>0</v>
      </c>
      <c r="AQ6947">
        <v>60</v>
      </c>
      <c r="AR6947">
        <v>0.999999999999999</v>
      </c>
      <c r="AS6947">
        <v>0</v>
      </c>
      <c r="AT6947">
        <v>0</v>
      </c>
      <c r="AU6947">
        <v>0</v>
      </c>
      <c r="AV6947">
        <v>0</v>
      </c>
      <c r="AW6947">
        <v>60</v>
      </c>
      <c r="AX6947">
        <v>0.999999999999999</v>
      </c>
      <c r="AY6947" s="73">
        <v>65.996694763701996</v>
      </c>
      <c r="AZ6947">
        <v>60</v>
      </c>
      <c r="BA6947">
        <v>1</v>
      </c>
      <c r="BB6947">
        <v>59</v>
      </c>
      <c r="BC6947">
        <v>0.98396615139745802</v>
      </c>
      <c r="BD6947">
        <v>1</v>
      </c>
      <c r="BE6947">
        <v>1.6033848602541E-2</v>
      </c>
      <c r="BF6947">
        <v>62.374419202165001</v>
      </c>
      <c r="BG6947">
        <v>60.172169349123898</v>
      </c>
      <c r="BH6947">
        <v>65.996694763701996</v>
      </c>
      <c r="BI6947">
        <v>59.013610503115999</v>
      </c>
    </row>
    <row r="6948" spans="1:61" x14ac:dyDescent="0.25">
      <c r="A6948" s="10" t="str">
        <f>VLOOKUP(D6948,'Index-Relations'!E:F,2,FALSE)</f>
        <v>BM</v>
      </c>
      <c r="B6948" t="s">
        <v>3450</v>
      </c>
      <c r="C6948" s="53" t="s">
        <v>2768</v>
      </c>
      <c r="D6948" s="59" t="s">
        <v>3338</v>
      </c>
      <c r="E6948" s="59" t="s">
        <v>10364</v>
      </c>
      <c r="F6948" t="s">
        <v>2321</v>
      </c>
      <c r="G6948" t="s">
        <v>2320</v>
      </c>
      <c r="H6948" t="s">
        <v>2322</v>
      </c>
      <c r="I6948" s="52">
        <v>45383</v>
      </c>
      <c r="J6948" t="s">
        <v>2457</v>
      </c>
      <c r="K6948">
        <v>60</v>
      </c>
      <c r="L6948">
        <v>66.257846585318504</v>
      </c>
      <c r="M6948">
        <v>60</v>
      </c>
      <c r="N6948">
        <v>1</v>
      </c>
      <c r="O6948">
        <v>62.499955637478102</v>
      </c>
      <c r="P6948">
        <v>60</v>
      </c>
      <c r="Q6948">
        <v>1</v>
      </c>
      <c r="R6948">
        <v>59</v>
      </c>
      <c r="S6948">
        <v>0.992310985101299</v>
      </c>
      <c r="T6948">
        <v>33.259125029290203</v>
      </c>
      <c r="U6948">
        <v>0.68570557697148005</v>
      </c>
      <c r="V6948">
        <v>39</v>
      </c>
      <c r="W6948">
        <v>0.29192846084329299</v>
      </c>
      <c r="X6948">
        <v>13</v>
      </c>
      <c r="Y6948">
        <v>59</v>
      </c>
      <c r="Z6948">
        <v>0.992310985101299</v>
      </c>
      <c r="AA6948">
        <v>72.498781524399007</v>
      </c>
      <c r="AB6948">
        <v>52</v>
      </c>
      <c r="AC6948">
        <v>0.867008613581984</v>
      </c>
      <c r="AD6948">
        <v>7</v>
      </c>
      <c r="AE6948">
        <v>0.125302371519315</v>
      </c>
      <c r="AF6948">
        <v>1</v>
      </c>
      <c r="AG6948">
        <v>7.6890148987008499E-3</v>
      </c>
      <c r="AH6948">
        <v>4.1107120471406203E-3</v>
      </c>
      <c r="AI6948">
        <v>7</v>
      </c>
      <c r="AJ6948">
        <v>62.042426663844999</v>
      </c>
      <c r="AK6948">
        <v>60</v>
      </c>
      <c r="AL6948">
        <v>1</v>
      </c>
      <c r="AM6948">
        <v>0</v>
      </c>
      <c r="AN6948">
        <v>0</v>
      </c>
      <c r="AO6948">
        <v>0</v>
      </c>
      <c r="AP6948">
        <v>0</v>
      </c>
      <c r="AQ6948">
        <v>60</v>
      </c>
      <c r="AR6948">
        <v>1</v>
      </c>
      <c r="AS6948">
        <v>0</v>
      </c>
      <c r="AT6948">
        <v>0</v>
      </c>
      <c r="AU6948">
        <v>0</v>
      </c>
      <c r="AV6948">
        <v>0</v>
      </c>
      <c r="AW6948">
        <v>60</v>
      </c>
      <c r="AX6948">
        <v>0.999999999999999</v>
      </c>
      <c r="AY6948">
        <v>70.889906146487903</v>
      </c>
      <c r="AZ6948">
        <v>60</v>
      </c>
      <c r="BA6948">
        <v>1</v>
      </c>
      <c r="BB6948">
        <v>59</v>
      </c>
      <c r="BC6948">
        <v>0.98459431189505997</v>
      </c>
      <c r="BD6948">
        <v>1</v>
      </c>
      <c r="BE6948">
        <v>1.5405688104939899E-2</v>
      </c>
      <c r="BF6948">
        <v>62.546641802148997</v>
      </c>
      <c r="BG6948">
        <v>60.295556993165</v>
      </c>
      <c r="BH6948">
        <v>66.177201059146</v>
      </c>
      <c r="BI6948">
        <v>59.123369001062002</v>
      </c>
    </row>
    <row r="6949" spans="1:61" x14ac:dyDescent="0.25">
      <c r="A6949" s="10" t="str">
        <f>VLOOKUP(D6949,'Index-Relations'!E:F,2,FALSE)</f>
        <v>BM</v>
      </c>
      <c r="B6949" t="s">
        <v>3450</v>
      </c>
      <c r="C6949" s="53" t="s">
        <v>2769</v>
      </c>
      <c r="D6949" s="59" t="s">
        <v>3338</v>
      </c>
      <c r="E6949" s="59" t="s">
        <v>10365</v>
      </c>
      <c r="F6949" t="s">
        <v>2321</v>
      </c>
      <c r="G6949" t="s">
        <v>2320</v>
      </c>
      <c r="H6949" t="s">
        <v>2322</v>
      </c>
      <c r="I6949" s="52">
        <v>45352</v>
      </c>
      <c r="J6949" t="s">
        <v>2457</v>
      </c>
      <c r="K6949">
        <v>60</v>
      </c>
      <c r="L6949">
        <v>66.159133286753004</v>
      </c>
      <c r="M6949">
        <v>60</v>
      </c>
      <c r="N6949">
        <v>1</v>
      </c>
      <c r="O6949">
        <v>62.689479098712098</v>
      </c>
      <c r="P6949">
        <v>60</v>
      </c>
      <c r="Q6949">
        <v>1</v>
      </c>
      <c r="R6949">
        <v>59</v>
      </c>
      <c r="S6949">
        <v>0.99229007486425802</v>
      </c>
      <c r="T6949">
        <v>33.122592879453798</v>
      </c>
      <c r="U6949">
        <v>0.67288027850557297</v>
      </c>
      <c r="V6949">
        <v>39</v>
      </c>
      <c r="W6949">
        <v>0.27370212652561798</v>
      </c>
      <c r="X6949">
        <v>13</v>
      </c>
      <c r="Y6949">
        <v>59</v>
      </c>
      <c r="Z6949">
        <v>0.99229007486425802</v>
      </c>
      <c r="AA6949">
        <v>75.449990076817599</v>
      </c>
      <c r="AB6949">
        <v>52</v>
      </c>
      <c r="AC6949">
        <v>0.86038590245037805</v>
      </c>
      <c r="AD6949">
        <v>7</v>
      </c>
      <c r="AE6949">
        <v>0.131904172413879</v>
      </c>
      <c r="AF6949">
        <v>1</v>
      </c>
      <c r="AG6949">
        <v>7.7099251357415303E-3</v>
      </c>
      <c r="AH6949">
        <v>1.0248792027800801E-3</v>
      </c>
      <c r="AI6949">
        <v>6</v>
      </c>
      <c r="AJ6949">
        <v>61.872741422986898</v>
      </c>
      <c r="AK6949">
        <v>60</v>
      </c>
      <c r="AL6949">
        <v>1</v>
      </c>
      <c r="AM6949">
        <v>0</v>
      </c>
      <c r="AN6949">
        <v>0</v>
      </c>
      <c r="AO6949">
        <v>0</v>
      </c>
      <c r="AP6949">
        <v>0</v>
      </c>
      <c r="AQ6949">
        <v>60</v>
      </c>
      <c r="AR6949">
        <v>1</v>
      </c>
      <c r="AS6949">
        <v>0</v>
      </c>
      <c r="AT6949">
        <v>0</v>
      </c>
      <c r="AU6949">
        <v>2.4782645759860601E-2</v>
      </c>
      <c r="AV6949">
        <v>1</v>
      </c>
      <c r="AW6949">
        <v>60</v>
      </c>
      <c r="AX6949">
        <v>1</v>
      </c>
      <c r="AY6949">
        <v>70.653758606652204</v>
      </c>
      <c r="AZ6949">
        <v>60</v>
      </c>
      <c r="BA6949">
        <v>1</v>
      </c>
      <c r="BB6949">
        <v>59</v>
      </c>
      <c r="BC6949">
        <v>0.98603361357161301</v>
      </c>
      <c r="BD6949">
        <v>1</v>
      </c>
      <c r="BE6949">
        <v>1.39663864283866E-2</v>
      </c>
      <c r="BF6949">
        <v>62.451129443509998</v>
      </c>
      <c r="BG6949">
        <v>60.470373205028899</v>
      </c>
      <c r="BH6949">
        <v>65.924933966981996</v>
      </c>
      <c r="BI6949">
        <v>58.918015776376997</v>
      </c>
    </row>
    <row r="6950" spans="1:61" x14ac:dyDescent="0.25">
      <c r="A6950" s="10" t="str">
        <f>VLOOKUP(D6950,'Index-Relations'!E:F,2,FALSE)</f>
        <v>BM</v>
      </c>
      <c r="B6950" t="s">
        <v>3450</v>
      </c>
      <c r="C6950" s="53" t="s">
        <v>2770</v>
      </c>
      <c r="D6950" s="59" t="s">
        <v>3338</v>
      </c>
      <c r="E6950" s="59" t="s">
        <v>10366</v>
      </c>
      <c r="F6950" t="s">
        <v>2321</v>
      </c>
      <c r="G6950" t="s">
        <v>2320</v>
      </c>
      <c r="H6950" t="s">
        <v>2322</v>
      </c>
      <c r="I6950" s="52">
        <v>45323</v>
      </c>
      <c r="J6950" t="s">
        <v>2457</v>
      </c>
      <c r="K6950">
        <v>60</v>
      </c>
      <c r="L6950">
        <v>66.308514908156894</v>
      </c>
      <c r="M6950">
        <v>60</v>
      </c>
      <c r="N6950">
        <v>1</v>
      </c>
      <c r="O6950">
        <v>62.507531803258502</v>
      </c>
      <c r="P6950">
        <v>60</v>
      </c>
      <c r="Q6950">
        <v>1</v>
      </c>
      <c r="R6950">
        <v>59</v>
      </c>
      <c r="S6950">
        <v>0.99232662162573504</v>
      </c>
      <c r="T6950">
        <v>32.966246079290499</v>
      </c>
      <c r="U6950">
        <v>0.66458455039027198</v>
      </c>
      <c r="V6950">
        <v>39</v>
      </c>
      <c r="W6950">
        <v>0.26368411247247298</v>
      </c>
      <c r="X6950">
        <v>13</v>
      </c>
      <c r="Y6950">
        <v>59</v>
      </c>
      <c r="Z6950">
        <v>0.99232662162573504</v>
      </c>
      <c r="AA6950">
        <v>75.457555581493395</v>
      </c>
      <c r="AB6950">
        <v>52</v>
      </c>
      <c r="AC6950">
        <v>0.86065828810035905</v>
      </c>
      <c r="AD6950">
        <v>7</v>
      </c>
      <c r="AE6950">
        <v>0.13166833352537499</v>
      </c>
      <c r="AF6950">
        <v>1</v>
      </c>
      <c r="AG6950">
        <v>7.6733783742646E-3</v>
      </c>
      <c r="AH6950">
        <v>1.0529196027911701E-3</v>
      </c>
      <c r="AI6950">
        <v>5</v>
      </c>
      <c r="AJ6950">
        <v>62.563087063343403</v>
      </c>
      <c r="AK6950">
        <v>60</v>
      </c>
      <c r="AL6950">
        <v>1</v>
      </c>
      <c r="AM6950">
        <v>0</v>
      </c>
      <c r="AN6950">
        <v>0</v>
      </c>
      <c r="AO6950">
        <v>0</v>
      </c>
      <c r="AP6950">
        <v>0</v>
      </c>
      <c r="AQ6950">
        <v>60</v>
      </c>
      <c r="AR6950">
        <v>0.999999999999999</v>
      </c>
      <c r="AS6950">
        <v>0</v>
      </c>
      <c r="AT6950">
        <v>0</v>
      </c>
      <c r="AU6950">
        <v>2.3619483060244199E-2</v>
      </c>
      <c r="AV6950">
        <v>1</v>
      </c>
      <c r="AW6950">
        <v>60</v>
      </c>
      <c r="AX6950">
        <v>0.999999999999999</v>
      </c>
      <c r="AY6950">
        <v>70.634216087750303</v>
      </c>
      <c r="AZ6950">
        <v>60</v>
      </c>
      <c r="BA6950">
        <v>1</v>
      </c>
      <c r="BB6950">
        <v>59</v>
      </c>
      <c r="BC6950">
        <v>0.98490887471706201</v>
      </c>
      <c r="BD6950">
        <v>1</v>
      </c>
      <c r="BE6950">
        <v>1.50911252829377E-2</v>
      </c>
      <c r="BF6950">
        <v>62.686925567867902</v>
      </c>
      <c r="BG6950">
        <v>60.363326302529998</v>
      </c>
      <c r="BH6950">
        <v>66.016702889803994</v>
      </c>
      <c r="BI6950">
        <v>59.663937106201899</v>
      </c>
    </row>
    <row r="6951" spans="1:61" x14ac:dyDescent="0.25">
      <c r="A6951" s="10" t="str">
        <f>VLOOKUP(D6951,'Index-Relations'!E:F,2,FALSE)</f>
        <v>ESG</v>
      </c>
      <c r="B6951" t="s">
        <v>3450</v>
      </c>
      <c r="C6951" s="53" t="s">
        <v>2760</v>
      </c>
      <c r="D6951" s="59" t="s">
        <v>3332</v>
      </c>
      <c r="E6951" s="59" t="s">
        <v>10367</v>
      </c>
      <c r="F6951" t="s">
        <v>2326</v>
      </c>
      <c r="G6951" t="s">
        <v>2325</v>
      </c>
      <c r="H6951" t="s">
        <v>2327</v>
      </c>
      <c r="I6951" s="52">
        <v>45659</v>
      </c>
      <c r="J6951" t="s">
        <v>2457</v>
      </c>
      <c r="K6951">
        <v>60</v>
      </c>
      <c r="L6951" s="73">
        <v>62.4662781867709</v>
      </c>
      <c r="M6951">
        <v>60</v>
      </c>
      <c r="N6951">
        <v>1</v>
      </c>
      <c r="O6951" s="73">
        <v>59.616573220306002</v>
      </c>
      <c r="P6951">
        <v>60</v>
      </c>
      <c r="Q6951">
        <v>1</v>
      </c>
      <c r="R6951">
        <v>59</v>
      </c>
      <c r="S6951">
        <v>0.98886579999686797</v>
      </c>
      <c r="T6951">
        <v>30.854680523619599</v>
      </c>
      <c r="U6951">
        <v>0.62589935514529704</v>
      </c>
      <c r="V6951">
        <v>40</v>
      </c>
      <c r="W6951">
        <v>0.23323454034001001</v>
      </c>
      <c r="X6951">
        <v>14</v>
      </c>
      <c r="Y6951">
        <v>59</v>
      </c>
      <c r="Z6951">
        <v>0.98886579999686697</v>
      </c>
      <c r="AA6951">
        <v>39.208506584334202</v>
      </c>
      <c r="AB6951">
        <v>48</v>
      </c>
      <c r="AC6951">
        <v>0.78149725260062197</v>
      </c>
      <c r="AD6951">
        <v>11</v>
      </c>
      <c r="AE6951">
        <v>0.207368547396245</v>
      </c>
      <c r="AF6951">
        <v>1</v>
      </c>
      <c r="AG6951">
        <v>1.1134200003131801E-2</v>
      </c>
      <c r="AH6951">
        <v>2.5823143631874502E-3</v>
      </c>
      <c r="AI6951">
        <v>6</v>
      </c>
      <c r="AJ6951" s="73">
        <v>59.802492905129</v>
      </c>
      <c r="AK6951">
        <v>60</v>
      </c>
      <c r="AL6951">
        <v>1</v>
      </c>
      <c r="AM6951">
        <v>0</v>
      </c>
      <c r="AN6951">
        <v>0</v>
      </c>
      <c r="AO6951">
        <v>4.8535359574440697E-2</v>
      </c>
      <c r="AP6951">
        <v>1</v>
      </c>
      <c r="AQ6951">
        <v>60</v>
      </c>
      <c r="AR6951">
        <v>0.999999999999999</v>
      </c>
      <c r="AS6951">
        <v>0</v>
      </c>
      <c r="AT6951">
        <v>0</v>
      </c>
      <c r="AU6951">
        <v>0</v>
      </c>
      <c r="AV6951">
        <v>0</v>
      </c>
      <c r="AW6951">
        <v>60</v>
      </c>
      <c r="AX6951">
        <v>0.999999999999999</v>
      </c>
      <c r="AY6951" s="73">
        <v>65.458090714821907</v>
      </c>
      <c r="AZ6951">
        <v>60</v>
      </c>
      <c r="BA6951">
        <v>1</v>
      </c>
      <c r="BB6951">
        <v>58</v>
      </c>
      <c r="BC6951">
        <v>0.94036901740534595</v>
      </c>
      <c r="BD6951">
        <v>1</v>
      </c>
      <c r="BE6951">
        <v>1.10956230202127E-2</v>
      </c>
      <c r="BF6951">
        <v>62.4662781867709</v>
      </c>
      <c r="BG6951">
        <v>59.616573220306002</v>
      </c>
      <c r="BH6951">
        <v>65.458090714821907</v>
      </c>
      <c r="BI6951">
        <v>59.802492905129</v>
      </c>
    </row>
    <row r="6952" spans="1:61" x14ac:dyDescent="0.25">
      <c r="A6952" s="10" t="str">
        <f>VLOOKUP(D6952,'Index-Relations'!E:F,2,FALSE)</f>
        <v>ESG</v>
      </c>
      <c r="B6952" t="s">
        <v>3450</v>
      </c>
      <c r="C6952" s="53" t="s">
        <v>2761</v>
      </c>
      <c r="D6952" s="59" t="s">
        <v>3332</v>
      </c>
      <c r="E6952" s="59" t="s">
        <v>10368</v>
      </c>
      <c r="F6952" t="s">
        <v>2326</v>
      </c>
      <c r="G6952" t="s">
        <v>2325</v>
      </c>
      <c r="H6952" t="s">
        <v>2327</v>
      </c>
      <c r="I6952" s="52">
        <v>45628</v>
      </c>
      <c r="J6952" t="s">
        <v>2457</v>
      </c>
      <c r="K6952">
        <v>60</v>
      </c>
      <c r="L6952" s="73">
        <v>62.164896837657899</v>
      </c>
      <c r="M6952">
        <v>60</v>
      </c>
      <c r="N6952">
        <v>1</v>
      </c>
      <c r="O6952" s="73">
        <v>59.480340024413998</v>
      </c>
      <c r="P6952">
        <v>60</v>
      </c>
      <c r="Q6952">
        <v>1</v>
      </c>
      <c r="R6952">
        <v>59</v>
      </c>
      <c r="S6952">
        <v>0.98893760434350497</v>
      </c>
      <c r="T6952">
        <v>31.065178287919601</v>
      </c>
      <c r="U6952">
        <v>0.63132909282764704</v>
      </c>
      <c r="V6952">
        <v>40</v>
      </c>
      <c r="W6952">
        <v>0.23314283825196799</v>
      </c>
      <c r="X6952">
        <v>14</v>
      </c>
      <c r="Y6952">
        <v>59</v>
      </c>
      <c r="Z6952">
        <v>0.98893760434350497</v>
      </c>
      <c r="AA6952">
        <v>36.429094770883999</v>
      </c>
      <c r="AB6952">
        <v>48</v>
      </c>
      <c r="AC6952">
        <v>0.77884870874327305</v>
      </c>
      <c r="AD6952">
        <v>11</v>
      </c>
      <c r="AE6952">
        <v>0.210088895600231</v>
      </c>
      <c r="AF6952">
        <v>1</v>
      </c>
      <c r="AG6952">
        <v>1.1062395656495E-2</v>
      </c>
      <c r="AH6952">
        <v>2.66223136119889E-3</v>
      </c>
      <c r="AI6952">
        <v>6</v>
      </c>
      <c r="AJ6952" s="73">
        <v>59.504288809405899</v>
      </c>
      <c r="AK6952">
        <v>60</v>
      </c>
      <c r="AL6952">
        <v>1</v>
      </c>
      <c r="AM6952">
        <v>0</v>
      </c>
      <c r="AN6952">
        <v>0</v>
      </c>
      <c r="AO6952">
        <v>4.8462807278640302E-2</v>
      </c>
      <c r="AP6952">
        <v>1</v>
      </c>
      <c r="AQ6952">
        <v>60</v>
      </c>
      <c r="AR6952">
        <v>1</v>
      </c>
      <c r="AS6952">
        <v>0</v>
      </c>
      <c r="AT6952">
        <v>0</v>
      </c>
      <c r="AU6952">
        <v>0</v>
      </c>
      <c r="AV6952">
        <v>0</v>
      </c>
      <c r="AW6952">
        <v>60</v>
      </c>
      <c r="AX6952">
        <v>0.999999999999999</v>
      </c>
      <c r="AY6952" s="73">
        <v>65.123577169615004</v>
      </c>
      <c r="AZ6952">
        <v>60</v>
      </c>
      <c r="BA6952">
        <v>1</v>
      </c>
      <c r="BB6952">
        <v>58</v>
      </c>
      <c r="BC6952">
        <v>0.93976507859105196</v>
      </c>
      <c r="BD6952">
        <v>1</v>
      </c>
      <c r="BE6952">
        <v>1.1772114130307499E-2</v>
      </c>
      <c r="BF6952">
        <v>62.164896837657899</v>
      </c>
      <c r="BG6952">
        <v>59.480340024413998</v>
      </c>
      <c r="BH6952">
        <v>65.123577169615004</v>
      </c>
      <c r="BI6952">
        <v>59.504288809405899</v>
      </c>
    </row>
    <row r="6953" spans="1:61" x14ac:dyDescent="0.25">
      <c r="A6953" s="10" t="str">
        <f>VLOOKUP(D6953,'Index-Relations'!E:F,2,FALSE)</f>
        <v>ESG</v>
      </c>
      <c r="B6953" t="s">
        <v>3450</v>
      </c>
      <c r="C6953" s="53" t="s">
        <v>2762</v>
      </c>
      <c r="D6953" s="59" t="s">
        <v>3332</v>
      </c>
      <c r="E6953" s="59" t="s">
        <v>10369</v>
      </c>
      <c r="F6953" t="s">
        <v>2326</v>
      </c>
      <c r="G6953" t="s">
        <v>2325</v>
      </c>
      <c r="H6953" t="s">
        <v>2327</v>
      </c>
      <c r="I6953" s="52">
        <v>45597</v>
      </c>
      <c r="J6953" t="s">
        <v>2457</v>
      </c>
      <c r="K6953">
        <v>60</v>
      </c>
      <c r="L6953" s="73">
        <v>63.022940640109901</v>
      </c>
      <c r="M6953">
        <v>60</v>
      </c>
      <c r="N6953">
        <v>1</v>
      </c>
      <c r="O6953" s="73">
        <v>60.291719509180901</v>
      </c>
      <c r="P6953">
        <v>60</v>
      </c>
      <c r="Q6953">
        <v>1</v>
      </c>
      <c r="R6953">
        <v>59</v>
      </c>
      <c r="S6953">
        <v>0.98916281278218199</v>
      </c>
      <c r="T6953">
        <v>31.434412745023899</v>
      </c>
      <c r="U6953">
        <v>0.63388078071301501</v>
      </c>
      <c r="V6953">
        <v>40</v>
      </c>
      <c r="W6953">
        <v>0.25158306916300199</v>
      </c>
      <c r="X6953">
        <v>14</v>
      </c>
      <c r="Y6953">
        <v>59</v>
      </c>
      <c r="Z6953">
        <v>0.98916281278218199</v>
      </c>
      <c r="AA6953">
        <v>42.037255008953302</v>
      </c>
      <c r="AB6953">
        <v>47</v>
      </c>
      <c r="AC6953">
        <v>0.76862499392471395</v>
      </c>
      <c r="AD6953">
        <v>12</v>
      </c>
      <c r="AE6953">
        <v>0.22053781885746701</v>
      </c>
      <c r="AF6953">
        <v>1</v>
      </c>
      <c r="AG6953">
        <v>1.0837187217817601E-2</v>
      </c>
      <c r="AH6953">
        <v>2.4094368120277801E-3</v>
      </c>
      <c r="AI6953">
        <v>6</v>
      </c>
      <c r="AJ6953" s="73">
        <v>60.404801182733998</v>
      </c>
      <c r="AK6953">
        <v>60</v>
      </c>
      <c r="AL6953">
        <v>1</v>
      </c>
      <c r="AM6953">
        <v>0</v>
      </c>
      <c r="AN6953">
        <v>0</v>
      </c>
      <c r="AO6953">
        <v>0</v>
      </c>
      <c r="AP6953">
        <v>0</v>
      </c>
      <c r="AQ6953">
        <v>60</v>
      </c>
      <c r="AR6953">
        <v>1</v>
      </c>
      <c r="AS6953">
        <v>0</v>
      </c>
      <c r="AT6953">
        <v>0</v>
      </c>
      <c r="AU6953">
        <v>0</v>
      </c>
      <c r="AV6953">
        <v>0</v>
      </c>
      <c r="AW6953">
        <v>60</v>
      </c>
      <c r="AX6953">
        <v>0.999999999999999</v>
      </c>
      <c r="AY6953" s="73">
        <v>65.951746618494994</v>
      </c>
      <c r="AZ6953">
        <v>60</v>
      </c>
      <c r="BA6953">
        <v>1</v>
      </c>
      <c r="BB6953">
        <v>58</v>
      </c>
      <c r="BC6953">
        <v>0.93609717317901797</v>
      </c>
      <c r="BD6953">
        <v>2</v>
      </c>
      <c r="BE6953">
        <v>6.3902826820981098E-2</v>
      </c>
      <c r="BF6953">
        <v>63.022940640109901</v>
      </c>
      <c r="BG6953">
        <v>60.291719509180901</v>
      </c>
      <c r="BH6953">
        <v>65.951746618494994</v>
      </c>
      <c r="BI6953">
        <v>60.404801182733998</v>
      </c>
    </row>
    <row r="6954" spans="1:61" x14ac:dyDescent="0.25">
      <c r="A6954" s="10" t="str">
        <f>VLOOKUP(D6954,'Index-Relations'!E:F,2,FALSE)</f>
        <v>ESG</v>
      </c>
      <c r="B6954" t="s">
        <v>3450</v>
      </c>
      <c r="C6954" s="53" t="s">
        <v>2763</v>
      </c>
      <c r="D6954" s="59" t="s">
        <v>3332</v>
      </c>
      <c r="E6954" s="59" t="s">
        <v>10370</v>
      </c>
      <c r="F6954" t="s">
        <v>2326</v>
      </c>
      <c r="G6954" t="s">
        <v>2325</v>
      </c>
      <c r="H6954" t="s">
        <v>2327</v>
      </c>
      <c r="I6954" s="52">
        <v>45566</v>
      </c>
      <c r="J6954" t="s">
        <v>2457</v>
      </c>
      <c r="K6954">
        <v>60</v>
      </c>
      <c r="L6954" s="73">
        <v>63.725762318915997</v>
      </c>
      <c r="M6954">
        <v>60</v>
      </c>
      <c r="N6954">
        <v>1</v>
      </c>
      <c r="O6954" s="73">
        <v>60.503099331455999</v>
      </c>
      <c r="P6954">
        <v>60</v>
      </c>
      <c r="Q6954">
        <v>1</v>
      </c>
      <c r="R6954">
        <v>59</v>
      </c>
      <c r="S6954">
        <v>0.99058924129804504</v>
      </c>
      <c r="T6954">
        <v>31.260329450092701</v>
      </c>
      <c r="U6954">
        <v>0.63876298549976995</v>
      </c>
      <c r="V6954">
        <v>40</v>
      </c>
      <c r="W6954">
        <v>0.26633233856681898</v>
      </c>
      <c r="X6954">
        <v>14</v>
      </c>
      <c r="Y6954">
        <v>59</v>
      </c>
      <c r="Z6954">
        <v>0.99058924129804404</v>
      </c>
      <c r="AA6954">
        <v>57.038033004780097</v>
      </c>
      <c r="AB6954">
        <v>52</v>
      </c>
      <c r="AC6954">
        <v>0.87548446472727903</v>
      </c>
      <c r="AD6954">
        <v>7</v>
      </c>
      <c r="AE6954">
        <v>0.115104776570765</v>
      </c>
      <c r="AF6954">
        <v>1</v>
      </c>
      <c r="AG6954">
        <v>9.4107587019551294E-3</v>
      </c>
      <c r="AH6954">
        <v>2.41773749915912E-3</v>
      </c>
      <c r="AI6954">
        <v>7</v>
      </c>
      <c r="AJ6954" s="73">
        <v>60.596428196239003</v>
      </c>
      <c r="AK6954">
        <v>60</v>
      </c>
      <c r="AL6954">
        <v>1</v>
      </c>
      <c r="AM6954">
        <v>0</v>
      </c>
      <c r="AN6954">
        <v>0</v>
      </c>
      <c r="AO6954">
        <v>0</v>
      </c>
      <c r="AP6954">
        <v>0</v>
      </c>
      <c r="AQ6954">
        <v>60</v>
      </c>
      <c r="AR6954">
        <v>0.999999999999999</v>
      </c>
      <c r="AS6954">
        <v>0</v>
      </c>
      <c r="AT6954">
        <v>0</v>
      </c>
      <c r="AU6954">
        <v>0</v>
      </c>
      <c r="AV6954">
        <v>0</v>
      </c>
      <c r="AW6954">
        <v>60</v>
      </c>
      <c r="AX6954">
        <v>1</v>
      </c>
      <c r="AY6954" s="73">
        <v>67.4447374913549</v>
      </c>
      <c r="AZ6954">
        <v>60</v>
      </c>
      <c r="BA6954">
        <v>1</v>
      </c>
      <c r="BB6954">
        <v>58</v>
      </c>
      <c r="BC6954">
        <v>0.93030743753735001</v>
      </c>
      <c r="BD6954">
        <v>2</v>
      </c>
      <c r="BE6954">
        <v>6.9692562462649696E-2</v>
      </c>
      <c r="BF6954">
        <v>63.725762318915997</v>
      </c>
      <c r="BG6954">
        <v>60.503099331455999</v>
      </c>
      <c r="BH6954">
        <v>67.4447374913549</v>
      </c>
      <c r="BI6954">
        <v>60.596428196239003</v>
      </c>
    </row>
    <row r="6955" spans="1:61" x14ac:dyDescent="0.25">
      <c r="A6955" s="10" t="str">
        <f>VLOOKUP(D6955,'Index-Relations'!E:F,2,FALSE)</f>
        <v>ESG</v>
      </c>
      <c r="B6955" t="s">
        <v>3450</v>
      </c>
      <c r="C6955" s="53" t="s">
        <v>2764</v>
      </c>
      <c r="D6955" s="59" t="s">
        <v>3332</v>
      </c>
      <c r="E6955" s="59" t="s">
        <v>10371</v>
      </c>
      <c r="F6955" t="s">
        <v>2326</v>
      </c>
      <c r="G6955" t="s">
        <v>2325</v>
      </c>
      <c r="H6955" t="s">
        <v>2327</v>
      </c>
      <c r="I6955" s="52">
        <v>45538</v>
      </c>
      <c r="J6955" t="s">
        <v>2457</v>
      </c>
      <c r="K6955">
        <v>60</v>
      </c>
      <c r="L6955" s="73">
        <v>63.290939873425003</v>
      </c>
      <c r="M6955">
        <v>60</v>
      </c>
      <c r="N6955">
        <v>1</v>
      </c>
      <c r="O6955" s="73">
        <v>60.146437689848902</v>
      </c>
      <c r="P6955">
        <v>60</v>
      </c>
      <c r="Q6955">
        <v>1</v>
      </c>
      <c r="R6955">
        <v>59</v>
      </c>
      <c r="S6955">
        <v>0.99166594709290101</v>
      </c>
      <c r="T6955">
        <v>31.4542655901238</v>
      </c>
      <c r="U6955">
        <v>0.65445275271423897</v>
      </c>
      <c r="V6955">
        <v>40</v>
      </c>
      <c r="W6955">
        <v>0.26399710951635902</v>
      </c>
      <c r="X6955">
        <v>14</v>
      </c>
      <c r="Y6955">
        <v>59</v>
      </c>
      <c r="Z6955">
        <v>0.99166594709290101</v>
      </c>
      <c r="AA6955">
        <v>58.5396680770939</v>
      </c>
      <c r="AB6955">
        <v>52</v>
      </c>
      <c r="AC6955">
        <v>0.87511924871096802</v>
      </c>
      <c r="AD6955">
        <v>7</v>
      </c>
      <c r="AE6955">
        <v>0.116546698381932</v>
      </c>
      <c r="AF6955">
        <v>1</v>
      </c>
      <c r="AG6955">
        <v>8.3340529070986494E-3</v>
      </c>
      <c r="AH6955">
        <v>2.6857946883904302E-3</v>
      </c>
      <c r="AI6955">
        <v>7</v>
      </c>
      <c r="AJ6955" s="73">
        <v>60.354097400460901</v>
      </c>
      <c r="AK6955">
        <v>60</v>
      </c>
      <c r="AL6955">
        <v>1</v>
      </c>
      <c r="AM6955">
        <v>0</v>
      </c>
      <c r="AN6955">
        <v>0</v>
      </c>
      <c r="AO6955">
        <v>0</v>
      </c>
      <c r="AP6955">
        <v>0</v>
      </c>
      <c r="AQ6955">
        <v>60</v>
      </c>
      <c r="AR6955">
        <v>1</v>
      </c>
      <c r="AS6955">
        <v>0</v>
      </c>
      <c r="AT6955">
        <v>0</v>
      </c>
      <c r="AU6955">
        <v>0</v>
      </c>
      <c r="AV6955">
        <v>0</v>
      </c>
      <c r="AW6955">
        <v>60</v>
      </c>
      <c r="AX6955">
        <v>1</v>
      </c>
      <c r="AY6955" s="73">
        <v>66.943369908273993</v>
      </c>
      <c r="AZ6955">
        <v>60</v>
      </c>
      <c r="BA6955">
        <v>1</v>
      </c>
      <c r="BB6955">
        <v>58</v>
      </c>
      <c r="BC6955">
        <v>0.93121984157000004</v>
      </c>
      <c r="BD6955">
        <v>2</v>
      </c>
      <c r="BE6955">
        <v>6.8780158429999405E-2</v>
      </c>
      <c r="BF6955">
        <v>63.290939873425003</v>
      </c>
      <c r="BG6955">
        <v>60.146437689848902</v>
      </c>
      <c r="BH6955">
        <v>66.943369908273993</v>
      </c>
      <c r="BI6955">
        <v>60.354097400460901</v>
      </c>
    </row>
    <row r="6956" spans="1:61" x14ac:dyDescent="0.25">
      <c r="A6956" s="10" t="str">
        <f>VLOOKUP(D6956,'Index-Relations'!E:F,2,FALSE)</f>
        <v>ESG</v>
      </c>
      <c r="B6956" t="s">
        <v>3450</v>
      </c>
      <c r="C6956" s="53" t="s">
        <v>3350</v>
      </c>
      <c r="D6956" s="59" t="s">
        <v>3332</v>
      </c>
      <c r="E6956" s="59" t="s">
        <v>10372</v>
      </c>
      <c r="F6956" t="s">
        <v>2326</v>
      </c>
      <c r="G6956" t="s">
        <v>2325</v>
      </c>
      <c r="H6956" t="s">
        <v>2327</v>
      </c>
      <c r="I6956" s="52">
        <v>45505</v>
      </c>
      <c r="J6956" t="s">
        <v>2457</v>
      </c>
      <c r="K6956">
        <v>60</v>
      </c>
      <c r="L6956" s="73">
        <v>63.711884105225899</v>
      </c>
      <c r="M6956">
        <v>60</v>
      </c>
      <c r="N6956">
        <v>1</v>
      </c>
      <c r="O6956" s="73">
        <v>60.746363251460998</v>
      </c>
      <c r="P6956">
        <v>60</v>
      </c>
      <c r="Q6956">
        <v>1</v>
      </c>
      <c r="R6956">
        <v>59</v>
      </c>
      <c r="S6956">
        <v>0.99074461556244597</v>
      </c>
      <c r="T6956">
        <v>31.858703331322101</v>
      </c>
      <c r="U6956">
        <v>0.66779480108607403</v>
      </c>
      <c r="V6956">
        <v>40</v>
      </c>
      <c r="W6956">
        <v>0.27728770725608398</v>
      </c>
      <c r="X6956">
        <v>14</v>
      </c>
      <c r="Y6956">
        <v>59</v>
      </c>
      <c r="Z6956">
        <v>0.99074461556244597</v>
      </c>
      <c r="AA6956">
        <v>59.975349528285903</v>
      </c>
      <c r="AB6956">
        <v>53</v>
      </c>
      <c r="AC6956">
        <v>0.87361204232979695</v>
      </c>
      <c r="AD6956">
        <v>6</v>
      </c>
      <c r="AE6956">
        <v>0.117132573232648</v>
      </c>
      <c r="AF6956">
        <v>1</v>
      </c>
      <c r="AG6956">
        <v>9.2553844375541199E-3</v>
      </c>
      <c r="AH6956">
        <v>2.9231599255383702E-3</v>
      </c>
      <c r="AI6956">
        <v>7</v>
      </c>
      <c r="AJ6956" s="73">
        <v>60.653927422499002</v>
      </c>
      <c r="AK6956">
        <v>60</v>
      </c>
      <c r="AL6956">
        <v>1</v>
      </c>
      <c r="AM6956">
        <v>0</v>
      </c>
      <c r="AN6956">
        <v>0</v>
      </c>
      <c r="AO6956">
        <v>0</v>
      </c>
      <c r="AP6956">
        <v>0</v>
      </c>
      <c r="AQ6956">
        <v>60</v>
      </c>
      <c r="AR6956">
        <v>1</v>
      </c>
      <c r="AS6956">
        <v>0</v>
      </c>
      <c r="AT6956">
        <v>0</v>
      </c>
      <c r="AU6956">
        <v>0</v>
      </c>
      <c r="AV6956">
        <v>0</v>
      </c>
      <c r="AW6956">
        <v>60</v>
      </c>
      <c r="AX6956">
        <v>0.999999999999999</v>
      </c>
      <c r="AY6956" s="73">
        <v>67.264756784973002</v>
      </c>
      <c r="AZ6956">
        <v>60</v>
      </c>
      <c r="BA6956">
        <v>1</v>
      </c>
      <c r="BB6956">
        <v>59</v>
      </c>
      <c r="BC6956">
        <v>0.98630631567470295</v>
      </c>
      <c r="BD6956">
        <v>1</v>
      </c>
      <c r="BE6956">
        <v>1.36936843252969E-2</v>
      </c>
      <c r="BF6956">
        <v>63.711884105225899</v>
      </c>
      <c r="BG6956">
        <v>60.746363251460998</v>
      </c>
      <c r="BH6956">
        <v>67.264756784973002</v>
      </c>
      <c r="BI6956">
        <v>60.653927422499002</v>
      </c>
    </row>
    <row r="6957" spans="1:61" x14ac:dyDescent="0.25">
      <c r="A6957" s="10" t="str">
        <f>VLOOKUP(D6957,'Index-Relations'!E:F,2,FALSE)</f>
        <v>ESG</v>
      </c>
      <c r="B6957" t="s">
        <v>3450</v>
      </c>
      <c r="C6957" s="53" t="s">
        <v>2765</v>
      </c>
      <c r="D6957" s="59" t="s">
        <v>3332</v>
      </c>
      <c r="E6957" s="59" t="s">
        <v>10373</v>
      </c>
      <c r="F6957" t="s">
        <v>2326</v>
      </c>
      <c r="G6957" t="s">
        <v>2325</v>
      </c>
      <c r="H6957" t="s">
        <v>2327</v>
      </c>
      <c r="I6957" s="52">
        <v>45475</v>
      </c>
      <c r="J6957" t="s">
        <v>2457</v>
      </c>
      <c r="K6957">
        <v>60</v>
      </c>
      <c r="L6957" s="73">
        <v>63.734402992657003</v>
      </c>
      <c r="M6957">
        <v>60</v>
      </c>
      <c r="N6957">
        <v>1</v>
      </c>
      <c r="O6957" s="73">
        <v>60.804289523408002</v>
      </c>
      <c r="P6957">
        <v>60</v>
      </c>
      <c r="Q6957">
        <v>1</v>
      </c>
      <c r="R6957">
        <v>59</v>
      </c>
      <c r="S6957">
        <v>0.99155272050587995</v>
      </c>
      <c r="T6957">
        <v>31.639335830675801</v>
      </c>
      <c r="U6957">
        <v>0.67707705600111501</v>
      </c>
      <c r="V6957">
        <v>39</v>
      </c>
      <c r="W6957">
        <v>0.283192698321101</v>
      </c>
      <c r="X6957">
        <v>13</v>
      </c>
      <c r="Y6957">
        <v>59</v>
      </c>
      <c r="Z6957">
        <v>0.99155272050587995</v>
      </c>
      <c r="AA6957">
        <v>62.282949550650201</v>
      </c>
      <c r="AB6957">
        <v>52</v>
      </c>
      <c r="AC6957">
        <v>0.87334199626585196</v>
      </c>
      <c r="AD6957">
        <v>7</v>
      </c>
      <c r="AE6957">
        <v>0.118210724240027</v>
      </c>
      <c r="AF6957">
        <v>1</v>
      </c>
      <c r="AG6957">
        <v>8.4472794941198304E-3</v>
      </c>
      <c r="AH6957">
        <v>2.8590572321472098E-3</v>
      </c>
      <c r="AI6957">
        <v>7</v>
      </c>
      <c r="AJ6957" s="73">
        <v>60.733699600188899</v>
      </c>
      <c r="AK6957">
        <v>60</v>
      </c>
      <c r="AL6957">
        <v>1</v>
      </c>
      <c r="AM6957">
        <v>0</v>
      </c>
      <c r="AN6957">
        <v>0</v>
      </c>
      <c r="AO6957">
        <v>0</v>
      </c>
      <c r="AP6957">
        <v>0</v>
      </c>
      <c r="AQ6957">
        <v>60</v>
      </c>
      <c r="AR6957">
        <v>1</v>
      </c>
      <c r="AS6957">
        <v>0</v>
      </c>
      <c r="AT6957">
        <v>0</v>
      </c>
      <c r="AU6957">
        <v>0</v>
      </c>
      <c r="AV6957">
        <v>0</v>
      </c>
      <c r="AW6957">
        <v>60</v>
      </c>
      <c r="AX6957">
        <v>1</v>
      </c>
      <c r="AY6957" s="73">
        <v>67.21524602689</v>
      </c>
      <c r="AZ6957">
        <v>60</v>
      </c>
      <c r="BA6957">
        <v>1</v>
      </c>
      <c r="BB6957">
        <v>59</v>
      </c>
      <c r="BC6957">
        <v>0.98709922012302798</v>
      </c>
      <c r="BD6957">
        <v>1</v>
      </c>
      <c r="BE6957">
        <v>1.2900779876971601E-2</v>
      </c>
      <c r="BF6957">
        <v>63.734402992657003</v>
      </c>
      <c r="BG6957">
        <v>60.804289523408002</v>
      </c>
      <c r="BH6957">
        <v>67.21524602689</v>
      </c>
      <c r="BI6957">
        <v>60.733699600188899</v>
      </c>
    </row>
    <row r="6958" spans="1:61" x14ac:dyDescent="0.25">
      <c r="A6958" s="10" t="str">
        <f>VLOOKUP(D6958,'Index-Relations'!E:F,2,FALSE)</f>
        <v>ESG</v>
      </c>
      <c r="B6958" t="s">
        <v>3450</v>
      </c>
      <c r="C6958" s="53" t="s">
        <v>2766</v>
      </c>
      <c r="D6958" s="59" t="s">
        <v>3332</v>
      </c>
      <c r="E6958" s="59" t="s">
        <v>10374</v>
      </c>
      <c r="F6958" t="s">
        <v>2326</v>
      </c>
      <c r="G6958" t="s">
        <v>2325</v>
      </c>
      <c r="H6958" t="s">
        <v>2327</v>
      </c>
      <c r="I6958" s="52">
        <v>45446</v>
      </c>
      <c r="J6958" t="s">
        <v>2457</v>
      </c>
      <c r="K6958">
        <v>60</v>
      </c>
      <c r="L6958" s="73">
        <v>64.541348789984994</v>
      </c>
      <c r="M6958">
        <v>60</v>
      </c>
      <c r="N6958">
        <v>1</v>
      </c>
      <c r="O6958" s="73">
        <v>61.177792543295901</v>
      </c>
      <c r="P6958">
        <v>60</v>
      </c>
      <c r="Q6958">
        <v>1</v>
      </c>
      <c r="R6958">
        <v>59</v>
      </c>
      <c r="S6958">
        <v>0.99193462372650698</v>
      </c>
      <c r="T6958">
        <v>31.8232353119399</v>
      </c>
      <c r="U6958">
        <v>0.68258673338736697</v>
      </c>
      <c r="V6958">
        <v>39</v>
      </c>
      <c r="W6958">
        <v>0.268783242838046</v>
      </c>
      <c r="X6958">
        <v>13</v>
      </c>
      <c r="Y6958">
        <v>59</v>
      </c>
      <c r="Z6958">
        <v>0.99193462372650698</v>
      </c>
      <c r="AA6958">
        <v>61.928595085544202</v>
      </c>
      <c r="AB6958">
        <v>52</v>
      </c>
      <c r="AC6958">
        <v>0.88139581175646997</v>
      </c>
      <c r="AD6958">
        <v>7</v>
      </c>
      <c r="AE6958">
        <v>0.110538811970036</v>
      </c>
      <c r="AF6958">
        <v>1</v>
      </c>
      <c r="AG6958">
        <v>8.0653762734928299E-3</v>
      </c>
      <c r="AH6958">
        <v>2.9732780511112999E-3</v>
      </c>
      <c r="AI6958">
        <v>7</v>
      </c>
      <c r="AJ6958" s="73">
        <v>61.609292650469001</v>
      </c>
      <c r="AK6958">
        <v>60</v>
      </c>
      <c r="AL6958">
        <v>1</v>
      </c>
      <c r="AM6958">
        <v>0</v>
      </c>
      <c r="AN6958">
        <v>0</v>
      </c>
      <c r="AO6958">
        <v>0</v>
      </c>
      <c r="AP6958">
        <v>0</v>
      </c>
      <c r="AQ6958">
        <v>60</v>
      </c>
      <c r="AR6958">
        <v>1</v>
      </c>
      <c r="AS6958">
        <v>0</v>
      </c>
      <c r="AT6958">
        <v>0</v>
      </c>
      <c r="AU6958">
        <v>0</v>
      </c>
      <c r="AV6958">
        <v>0</v>
      </c>
      <c r="AW6958">
        <v>60</v>
      </c>
      <c r="AX6958">
        <v>1</v>
      </c>
      <c r="AY6958" s="73">
        <v>68.096449829606996</v>
      </c>
      <c r="AZ6958">
        <v>60</v>
      </c>
      <c r="BA6958">
        <v>1</v>
      </c>
      <c r="BB6958">
        <v>59</v>
      </c>
      <c r="BC6958">
        <v>0.98578563004318998</v>
      </c>
      <c r="BD6958">
        <v>1</v>
      </c>
      <c r="BE6958">
        <v>1.4214369956809201E-2</v>
      </c>
      <c r="BF6958">
        <v>64.541348789984994</v>
      </c>
      <c r="BG6958">
        <v>61.177792543295901</v>
      </c>
      <c r="BH6958">
        <v>68.096449829606996</v>
      </c>
      <c r="BI6958">
        <v>61.609292650469001</v>
      </c>
    </row>
    <row r="6959" spans="1:61" x14ac:dyDescent="0.25">
      <c r="A6959" s="10" t="str">
        <f>VLOOKUP(D6959,'Index-Relations'!E:F,2,FALSE)</f>
        <v>ESG</v>
      </c>
      <c r="B6959" t="s">
        <v>3450</v>
      </c>
      <c r="C6959" s="53" t="s">
        <v>2767</v>
      </c>
      <c r="D6959" s="59" t="s">
        <v>3332</v>
      </c>
      <c r="E6959" s="59" t="s">
        <v>10375</v>
      </c>
      <c r="F6959" t="s">
        <v>2326</v>
      </c>
      <c r="G6959" t="s">
        <v>2325</v>
      </c>
      <c r="H6959" t="s">
        <v>2327</v>
      </c>
      <c r="I6959" s="52">
        <v>45413</v>
      </c>
      <c r="J6959" t="s">
        <v>2457</v>
      </c>
      <c r="K6959">
        <v>60</v>
      </c>
      <c r="L6959" s="73">
        <v>64.259276310340894</v>
      </c>
      <c r="M6959">
        <v>60</v>
      </c>
      <c r="N6959">
        <v>1</v>
      </c>
      <c r="O6959" s="73">
        <v>60.865585973503997</v>
      </c>
      <c r="P6959">
        <v>60</v>
      </c>
      <c r="Q6959">
        <v>1</v>
      </c>
      <c r="R6959">
        <v>59</v>
      </c>
      <c r="S6959">
        <v>0.99190556691905196</v>
      </c>
      <c r="T6959">
        <v>31.421052950482899</v>
      </c>
      <c r="U6959">
        <v>0.68344809187540601</v>
      </c>
      <c r="V6959">
        <v>39</v>
      </c>
      <c r="W6959">
        <v>0.268044403317929</v>
      </c>
      <c r="X6959">
        <v>13</v>
      </c>
      <c r="Y6959">
        <v>59</v>
      </c>
      <c r="Z6959">
        <v>0.99190556691905196</v>
      </c>
      <c r="AA6959">
        <v>63.278134884415799</v>
      </c>
      <c r="AB6959">
        <v>52</v>
      </c>
      <c r="AC6959">
        <v>0.88443848638074796</v>
      </c>
      <c r="AD6959">
        <v>7</v>
      </c>
      <c r="AE6959">
        <v>0.10746708053830401</v>
      </c>
      <c r="AF6959">
        <v>1</v>
      </c>
      <c r="AG6959">
        <v>8.0944330809473702E-3</v>
      </c>
      <c r="AH6959">
        <v>2.64519126952015E-3</v>
      </c>
      <c r="AI6959">
        <v>7</v>
      </c>
      <c r="AJ6959" s="73">
        <v>61.428083676019</v>
      </c>
      <c r="AK6959">
        <v>60</v>
      </c>
      <c r="AL6959">
        <v>1</v>
      </c>
      <c r="AM6959">
        <v>0</v>
      </c>
      <c r="AN6959">
        <v>0</v>
      </c>
      <c r="AO6959">
        <v>0</v>
      </c>
      <c r="AP6959">
        <v>0</v>
      </c>
      <c r="AQ6959">
        <v>60</v>
      </c>
      <c r="AR6959">
        <v>1</v>
      </c>
      <c r="AS6959">
        <v>0</v>
      </c>
      <c r="AT6959">
        <v>0</v>
      </c>
      <c r="AU6959">
        <v>0</v>
      </c>
      <c r="AV6959">
        <v>0</v>
      </c>
      <c r="AW6959">
        <v>60</v>
      </c>
      <c r="AX6959">
        <v>0.999999999999999</v>
      </c>
      <c r="AY6959" s="73">
        <v>67.792843275601996</v>
      </c>
      <c r="AZ6959">
        <v>60</v>
      </c>
      <c r="BA6959">
        <v>1</v>
      </c>
      <c r="BB6959">
        <v>59</v>
      </c>
      <c r="BC6959">
        <v>0.98571852406564697</v>
      </c>
      <c r="BD6959">
        <v>1</v>
      </c>
      <c r="BE6959">
        <v>1.4281475934352901E-2</v>
      </c>
      <c r="BF6959">
        <v>64.259276310340894</v>
      </c>
      <c r="BG6959">
        <v>60.865585973503997</v>
      </c>
      <c r="BH6959">
        <v>67.792843275601996</v>
      </c>
      <c r="BI6959">
        <v>61.428083676019</v>
      </c>
    </row>
    <row r="6960" spans="1:61" x14ac:dyDescent="0.25">
      <c r="A6960" s="10" t="str">
        <f>VLOOKUP(D6960,'Index-Relations'!E:F,2,FALSE)</f>
        <v>ESG</v>
      </c>
      <c r="B6960" t="s">
        <v>3450</v>
      </c>
      <c r="C6960" s="53" t="s">
        <v>2768</v>
      </c>
      <c r="D6960" s="59" t="s">
        <v>3332</v>
      </c>
      <c r="E6960" s="59" t="s">
        <v>10376</v>
      </c>
      <c r="F6960" t="s">
        <v>2326</v>
      </c>
      <c r="G6960" t="s">
        <v>2325</v>
      </c>
      <c r="H6960" t="s">
        <v>2327</v>
      </c>
      <c r="I6960" s="52">
        <v>45383</v>
      </c>
      <c r="J6960" t="s">
        <v>2457</v>
      </c>
      <c r="K6960">
        <v>60</v>
      </c>
      <c r="L6960">
        <v>68.1122547784435</v>
      </c>
      <c r="M6960">
        <v>60</v>
      </c>
      <c r="N6960">
        <v>1</v>
      </c>
      <c r="O6960">
        <v>63.0856298161317</v>
      </c>
      <c r="P6960">
        <v>60</v>
      </c>
      <c r="Q6960">
        <v>1</v>
      </c>
      <c r="R6960">
        <v>59</v>
      </c>
      <c r="S6960">
        <v>0.99144865852395703</v>
      </c>
      <c r="T6960">
        <v>31.120360280346901</v>
      </c>
      <c r="U6960">
        <v>0.68013256530120203</v>
      </c>
      <c r="V6960">
        <v>39</v>
      </c>
      <c r="W6960">
        <v>0.26306785515259901</v>
      </c>
      <c r="X6960">
        <v>13</v>
      </c>
      <c r="Y6960">
        <v>59</v>
      </c>
      <c r="Z6960">
        <v>0.99144865852395703</v>
      </c>
      <c r="AA6960">
        <v>60.921925920019099</v>
      </c>
      <c r="AB6960">
        <v>52</v>
      </c>
      <c r="AC6960">
        <v>0.88485239546254402</v>
      </c>
      <c r="AD6960">
        <v>7</v>
      </c>
      <c r="AE6960">
        <v>0.106596263061413</v>
      </c>
      <c r="AF6960">
        <v>1</v>
      </c>
      <c r="AG6960">
        <v>8.5513414760426606E-3</v>
      </c>
      <c r="AH6960">
        <v>2.9423486940729701E-3</v>
      </c>
      <c r="AI6960">
        <v>7</v>
      </c>
      <c r="AJ6960">
        <v>64.7107080675285</v>
      </c>
      <c r="AK6960">
        <v>60</v>
      </c>
      <c r="AL6960">
        <v>1</v>
      </c>
      <c r="AM6960">
        <v>0</v>
      </c>
      <c r="AN6960">
        <v>0</v>
      </c>
      <c r="AO6960">
        <v>0</v>
      </c>
      <c r="AP6960">
        <v>0</v>
      </c>
      <c r="AQ6960">
        <v>60</v>
      </c>
      <c r="AR6960">
        <v>0.999999999999999</v>
      </c>
      <c r="AS6960">
        <v>0</v>
      </c>
      <c r="AT6960">
        <v>0</v>
      </c>
      <c r="AU6960">
        <v>0</v>
      </c>
      <c r="AV6960">
        <v>0</v>
      </c>
      <c r="AW6960">
        <v>60</v>
      </c>
      <c r="AX6960">
        <v>1</v>
      </c>
      <c r="AY6960">
        <v>72.638770616919302</v>
      </c>
      <c r="AZ6960">
        <v>60</v>
      </c>
      <c r="BA6960">
        <v>1</v>
      </c>
      <c r="BB6960">
        <v>59</v>
      </c>
      <c r="BC6960">
        <v>0.98626853163633699</v>
      </c>
      <c r="BD6960">
        <v>1</v>
      </c>
      <c r="BE6960">
        <v>1.3731468363662401E-2</v>
      </c>
      <c r="BF6960">
        <v>64.318063973129</v>
      </c>
      <c r="BG6960">
        <v>60.945245606607998</v>
      </c>
      <c r="BH6960">
        <v>67.840359734027004</v>
      </c>
      <c r="BI6960">
        <v>61.432897722547999</v>
      </c>
    </row>
    <row r="6961" spans="1:61" x14ac:dyDescent="0.25">
      <c r="A6961" s="10" t="str">
        <f>VLOOKUP(D6961,'Index-Relations'!E:F,2,FALSE)</f>
        <v>ESG</v>
      </c>
      <c r="B6961" t="s">
        <v>3450</v>
      </c>
      <c r="C6961" s="53" t="s">
        <v>2769</v>
      </c>
      <c r="D6961" s="59" t="s">
        <v>3332</v>
      </c>
      <c r="E6961" s="59" t="s">
        <v>10377</v>
      </c>
      <c r="F6961" t="s">
        <v>2326</v>
      </c>
      <c r="G6961" t="s">
        <v>2325</v>
      </c>
      <c r="H6961" t="s">
        <v>2327</v>
      </c>
      <c r="I6961" s="52">
        <v>45352</v>
      </c>
      <c r="J6961" t="s">
        <v>2457</v>
      </c>
      <c r="K6961">
        <v>60</v>
      </c>
      <c r="L6961">
        <v>67.844289325104597</v>
      </c>
      <c r="M6961">
        <v>60</v>
      </c>
      <c r="N6961">
        <v>1</v>
      </c>
      <c r="O6961">
        <v>63.059948396308201</v>
      </c>
      <c r="P6961">
        <v>60</v>
      </c>
      <c r="Q6961">
        <v>1</v>
      </c>
      <c r="R6961">
        <v>59</v>
      </c>
      <c r="S6961">
        <v>0.991403105032299</v>
      </c>
      <c r="T6961">
        <v>31.000895572034</v>
      </c>
      <c r="U6961">
        <v>0.67096998715191802</v>
      </c>
      <c r="V6961">
        <v>39</v>
      </c>
      <c r="W6961">
        <v>0.24992666074303399</v>
      </c>
      <c r="X6961">
        <v>13</v>
      </c>
      <c r="Y6961">
        <v>59</v>
      </c>
      <c r="Z6961">
        <v>0.991403105032299</v>
      </c>
      <c r="AA6961">
        <v>64.840708840551102</v>
      </c>
      <c r="AB6961">
        <v>52</v>
      </c>
      <c r="AC6961">
        <v>0.87926782647067403</v>
      </c>
      <c r="AD6961">
        <v>7</v>
      </c>
      <c r="AE6961">
        <v>0.112135278561624</v>
      </c>
      <c r="AF6961">
        <v>1</v>
      </c>
      <c r="AG6961">
        <v>8.5968949677006495E-3</v>
      </c>
      <c r="AH6961">
        <v>9.6020689495178598E-4</v>
      </c>
      <c r="AI6961">
        <v>6</v>
      </c>
      <c r="AJ6961">
        <v>64.314787190823196</v>
      </c>
      <c r="AK6961">
        <v>60</v>
      </c>
      <c r="AL6961">
        <v>1</v>
      </c>
      <c r="AM6961">
        <v>0</v>
      </c>
      <c r="AN6961">
        <v>0</v>
      </c>
      <c r="AO6961">
        <v>0</v>
      </c>
      <c r="AP6961">
        <v>0</v>
      </c>
      <c r="AQ6961">
        <v>60</v>
      </c>
      <c r="AR6961">
        <v>0.999999999999999</v>
      </c>
      <c r="AS6961">
        <v>0</v>
      </c>
      <c r="AT6961">
        <v>0</v>
      </c>
      <c r="AU6961">
        <v>2.5363568841006701E-2</v>
      </c>
      <c r="AV6961">
        <v>1</v>
      </c>
      <c r="AW6961">
        <v>60</v>
      </c>
      <c r="AX6961">
        <v>0.999999999999999</v>
      </c>
      <c r="AY6961">
        <v>72.356330439046303</v>
      </c>
      <c r="AZ6961">
        <v>60</v>
      </c>
      <c r="BA6961">
        <v>1</v>
      </c>
      <c r="BB6961">
        <v>59</v>
      </c>
      <c r="BC6961">
        <v>0.98752566041231904</v>
      </c>
      <c r="BD6961">
        <v>1</v>
      </c>
      <c r="BE6961">
        <v>1.2474339587680299E-2</v>
      </c>
      <c r="BF6961">
        <v>64.044325875303997</v>
      </c>
      <c r="BG6961">
        <v>60.910169218664997</v>
      </c>
      <c r="BH6961">
        <v>67.534893051558001</v>
      </c>
      <c r="BI6961">
        <v>61.040722291236001</v>
      </c>
    </row>
    <row r="6962" spans="1:61" x14ac:dyDescent="0.25">
      <c r="A6962" s="10" t="str">
        <f>VLOOKUP(D6962,'Index-Relations'!E:F,2,FALSE)</f>
        <v>ESG</v>
      </c>
      <c r="B6962" t="s">
        <v>3450</v>
      </c>
      <c r="C6962" s="53" t="s">
        <v>2770</v>
      </c>
      <c r="D6962" s="59" t="s">
        <v>3332</v>
      </c>
      <c r="E6962" s="59" t="s">
        <v>10378</v>
      </c>
      <c r="F6962" t="s">
        <v>2326</v>
      </c>
      <c r="G6962" t="s">
        <v>2325</v>
      </c>
      <c r="H6962" t="s">
        <v>2327</v>
      </c>
      <c r="I6962" s="52">
        <v>45323</v>
      </c>
      <c r="J6962" t="s">
        <v>2457</v>
      </c>
      <c r="K6962">
        <v>60</v>
      </c>
      <c r="L6962">
        <v>67.812752871106696</v>
      </c>
      <c r="M6962">
        <v>60</v>
      </c>
      <c r="N6962">
        <v>1</v>
      </c>
      <c r="O6962">
        <v>62.728323473368803</v>
      </c>
      <c r="P6962">
        <v>60</v>
      </c>
      <c r="Q6962">
        <v>1</v>
      </c>
      <c r="R6962">
        <v>59</v>
      </c>
      <c r="S6962">
        <v>0.99148898820888198</v>
      </c>
      <c r="T6962">
        <v>30.867445278460199</v>
      </c>
      <c r="U6962">
        <v>0.66280475941245198</v>
      </c>
      <c r="V6962">
        <v>39</v>
      </c>
      <c r="W6962">
        <v>0.241617722442243</v>
      </c>
      <c r="X6962">
        <v>13</v>
      </c>
      <c r="Y6962">
        <v>59</v>
      </c>
      <c r="Z6962">
        <v>0.99148898820888298</v>
      </c>
      <c r="AA6962">
        <v>64.750603271679196</v>
      </c>
      <c r="AB6962">
        <v>52</v>
      </c>
      <c r="AC6962">
        <v>0.87964159577613799</v>
      </c>
      <c r="AD6962">
        <v>7</v>
      </c>
      <c r="AE6962">
        <v>0.111847392432744</v>
      </c>
      <c r="AF6962">
        <v>1</v>
      </c>
      <c r="AG6962">
        <v>8.5110117911168497E-3</v>
      </c>
      <c r="AH6962">
        <v>9.9047689837444093E-4</v>
      </c>
      <c r="AI6962">
        <v>5</v>
      </c>
      <c r="AJ6962">
        <v>64.666582453659203</v>
      </c>
      <c r="AK6962">
        <v>60</v>
      </c>
      <c r="AL6962">
        <v>1</v>
      </c>
      <c r="AM6962">
        <v>0</v>
      </c>
      <c r="AN6962">
        <v>0</v>
      </c>
      <c r="AO6962">
        <v>0</v>
      </c>
      <c r="AP6962">
        <v>0</v>
      </c>
      <c r="AQ6962">
        <v>60</v>
      </c>
      <c r="AR6962">
        <v>1</v>
      </c>
      <c r="AS6962">
        <v>0</v>
      </c>
      <c r="AT6962">
        <v>0</v>
      </c>
      <c r="AU6962">
        <v>2.40456321917157E-2</v>
      </c>
      <c r="AV6962">
        <v>1</v>
      </c>
      <c r="AW6962">
        <v>60</v>
      </c>
      <c r="AX6962">
        <v>1</v>
      </c>
      <c r="AY6962">
        <v>72.261485167509804</v>
      </c>
      <c r="AZ6962">
        <v>60</v>
      </c>
      <c r="BA6962">
        <v>1</v>
      </c>
      <c r="BB6962">
        <v>59</v>
      </c>
      <c r="BC6962">
        <v>0.98659217750741801</v>
      </c>
      <c r="BD6962">
        <v>1</v>
      </c>
      <c r="BE6962">
        <v>1.34078224925816E-2</v>
      </c>
      <c r="BF6962">
        <v>64.114048278962002</v>
      </c>
      <c r="BG6962">
        <v>60.672963995941998</v>
      </c>
      <c r="BH6962">
        <v>67.552095769412006</v>
      </c>
      <c r="BI6962">
        <v>61.457726238079999</v>
      </c>
    </row>
    <row r="6963" spans="1:61" x14ac:dyDescent="0.25">
      <c r="A6963" s="10" t="str">
        <f>VLOOKUP(D6963,'Index-Relations'!E:F,2,FALSE)</f>
        <v>ESG</v>
      </c>
      <c r="B6963" t="s">
        <v>3450</v>
      </c>
      <c r="C6963" s="53" t="s">
        <v>2760</v>
      </c>
      <c r="D6963" s="59" t="s">
        <v>3333</v>
      </c>
      <c r="E6963" s="59" t="s">
        <v>10379</v>
      </c>
      <c r="F6963" t="s">
        <v>2331</v>
      </c>
      <c r="G6963" t="s">
        <v>2330</v>
      </c>
      <c r="H6963" t="s">
        <v>2332</v>
      </c>
      <c r="I6963" s="52">
        <v>45659</v>
      </c>
      <c r="J6963" t="s">
        <v>2457</v>
      </c>
      <c r="K6963">
        <v>51</v>
      </c>
      <c r="L6963" s="73">
        <v>65.552965736157901</v>
      </c>
      <c r="M6963">
        <v>51</v>
      </c>
      <c r="N6963">
        <v>1</v>
      </c>
      <c r="O6963" s="73">
        <v>62.215510629919002</v>
      </c>
      <c r="P6963">
        <v>51</v>
      </c>
      <c r="Q6963">
        <v>1</v>
      </c>
      <c r="R6963">
        <v>50</v>
      </c>
      <c r="S6963">
        <v>0.98201571238921503</v>
      </c>
      <c r="T6963">
        <v>28.625403868882898</v>
      </c>
      <c r="U6963">
        <v>0.51808674543644595</v>
      </c>
      <c r="V6963">
        <v>31</v>
      </c>
      <c r="W6963">
        <v>8.0826377216653297E-2</v>
      </c>
      <c r="X6963">
        <v>8</v>
      </c>
      <c r="Y6963">
        <v>50</v>
      </c>
      <c r="Z6963">
        <v>0.98201571238921503</v>
      </c>
      <c r="AA6963">
        <v>35.430685596461402</v>
      </c>
      <c r="AB6963">
        <v>43</v>
      </c>
      <c r="AC6963">
        <v>0.870956489956346</v>
      </c>
      <c r="AD6963">
        <v>7</v>
      </c>
      <c r="AE6963">
        <v>0.111059222432868</v>
      </c>
      <c r="AF6963">
        <v>1</v>
      </c>
      <c r="AG6963">
        <v>1.7984287610784699E-2</v>
      </c>
      <c r="AH6963">
        <v>2.0995655091397901E-3</v>
      </c>
      <c r="AI6963">
        <v>4</v>
      </c>
      <c r="AJ6963" s="73">
        <v>62.804079917983003</v>
      </c>
      <c r="AK6963">
        <v>51</v>
      </c>
      <c r="AL6963">
        <v>1</v>
      </c>
      <c r="AM6963">
        <v>0</v>
      </c>
      <c r="AN6963">
        <v>0</v>
      </c>
      <c r="AO6963">
        <v>6.5120081222573803E-2</v>
      </c>
      <c r="AP6963">
        <v>1</v>
      </c>
      <c r="AQ6963">
        <v>51</v>
      </c>
      <c r="AR6963">
        <v>1</v>
      </c>
      <c r="AS6963">
        <v>0</v>
      </c>
      <c r="AT6963">
        <v>0</v>
      </c>
      <c r="AU6963">
        <v>0</v>
      </c>
      <c r="AV6963">
        <v>0</v>
      </c>
      <c r="AW6963">
        <v>51</v>
      </c>
      <c r="AX6963">
        <v>1</v>
      </c>
      <c r="AY6963" s="73">
        <v>68.193629541516998</v>
      </c>
      <c r="AZ6963">
        <v>51</v>
      </c>
      <c r="BA6963">
        <v>1</v>
      </c>
      <c r="BB6963">
        <v>49</v>
      </c>
      <c r="BC6963">
        <v>0.91833594729669399</v>
      </c>
      <c r="BD6963">
        <v>1</v>
      </c>
      <c r="BE6963">
        <v>1.6543971480731699E-2</v>
      </c>
      <c r="BF6963">
        <v>65.552965736157901</v>
      </c>
      <c r="BG6963">
        <v>62.215510629919002</v>
      </c>
      <c r="BH6963">
        <v>68.193629541516998</v>
      </c>
      <c r="BI6963">
        <v>62.804079917983003</v>
      </c>
    </row>
    <row r="6964" spans="1:61" x14ac:dyDescent="0.25">
      <c r="A6964" s="10" t="str">
        <f>VLOOKUP(D6964,'Index-Relations'!E:F,2,FALSE)</f>
        <v>ESG</v>
      </c>
      <c r="B6964" t="s">
        <v>3450</v>
      </c>
      <c r="C6964" s="53" t="s">
        <v>2761</v>
      </c>
      <c r="D6964" s="59" t="s">
        <v>3333</v>
      </c>
      <c r="E6964" s="59" t="s">
        <v>10380</v>
      </c>
      <c r="F6964" t="s">
        <v>2331</v>
      </c>
      <c r="G6964" t="s">
        <v>2330</v>
      </c>
      <c r="H6964" t="s">
        <v>2332</v>
      </c>
      <c r="I6964" s="52">
        <v>45628</v>
      </c>
      <c r="J6964" t="s">
        <v>2457</v>
      </c>
      <c r="K6964">
        <v>51</v>
      </c>
      <c r="L6964" s="73">
        <v>65.176674634367998</v>
      </c>
      <c r="M6964">
        <v>51</v>
      </c>
      <c r="N6964">
        <v>1</v>
      </c>
      <c r="O6964" s="73">
        <v>62.012771523383996</v>
      </c>
      <c r="P6964">
        <v>51</v>
      </c>
      <c r="Q6964">
        <v>1</v>
      </c>
      <c r="R6964">
        <v>50</v>
      </c>
      <c r="S6964">
        <v>0.981979301526406</v>
      </c>
      <c r="T6964">
        <v>28.786596436384599</v>
      </c>
      <c r="U6964">
        <v>0.522462426771098</v>
      </c>
      <c r="V6964">
        <v>31</v>
      </c>
      <c r="W6964">
        <v>8.0018468189319902E-2</v>
      </c>
      <c r="X6964">
        <v>8</v>
      </c>
      <c r="Y6964">
        <v>50</v>
      </c>
      <c r="Z6964">
        <v>0.981979301526406</v>
      </c>
      <c r="AA6964">
        <v>33.298126019770898</v>
      </c>
      <c r="AB6964">
        <v>43</v>
      </c>
      <c r="AC6964">
        <v>0.86932372157094995</v>
      </c>
      <c r="AD6964">
        <v>7</v>
      </c>
      <c r="AE6964">
        <v>0.112655579955456</v>
      </c>
      <c r="AF6964">
        <v>1</v>
      </c>
      <c r="AG6964">
        <v>1.8020698473593999E-2</v>
      </c>
      <c r="AH6964">
        <v>2.1747322480463998E-3</v>
      </c>
      <c r="AI6964">
        <v>4</v>
      </c>
      <c r="AJ6964" s="73">
        <v>62.419726059967999</v>
      </c>
      <c r="AK6964">
        <v>51</v>
      </c>
      <c r="AL6964">
        <v>1</v>
      </c>
      <c r="AM6964">
        <v>0</v>
      </c>
      <c r="AN6964">
        <v>0</v>
      </c>
      <c r="AO6964">
        <v>6.5388096608882701E-2</v>
      </c>
      <c r="AP6964">
        <v>1</v>
      </c>
      <c r="AQ6964">
        <v>51</v>
      </c>
      <c r="AR6964">
        <v>1</v>
      </c>
      <c r="AS6964">
        <v>0</v>
      </c>
      <c r="AT6964">
        <v>0</v>
      </c>
      <c r="AU6964">
        <v>0</v>
      </c>
      <c r="AV6964">
        <v>0</v>
      </c>
      <c r="AW6964">
        <v>51</v>
      </c>
      <c r="AX6964">
        <v>0.999999999999999</v>
      </c>
      <c r="AY6964" s="73">
        <v>67.813540535248904</v>
      </c>
      <c r="AZ6964">
        <v>51</v>
      </c>
      <c r="BA6964">
        <v>1</v>
      </c>
      <c r="BB6964">
        <v>49</v>
      </c>
      <c r="BC6964">
        <v>0.91689690949345704</v>
      </c>
      <c r="BD6964">
        <v>1</v>
      </c>
      <c r="BE6964">
        <v>1.7714993897659799E-2</v>
      </c>
      <c r="BF6964">
        <v>65.176674634367998</v>
      </c>
      <c r="BG6964">
        <v>62.012771523383996</v>
      </c>
      <c r="BH6964">
        <v>67.813540535248904</v>
      </c>
      <c r="BI6964">
        <v>62.419726059967999</v>
      </c>
    </row>
    <row r="6965" spans="1:61" x14ac:dyDescent="0.25">
      <c r="A6965" s="10" t="str">
        <f>VLOOKUP(D6965,'Index-Relations'!E:F,2,FALSE)</f>
        <v>ESG</v>
      </c>
      <c r="B6965" t="s">
        <v>3450</v>
      </c>
      <c r="C6965" s="53" t="s">
        <v>2762</v>
      </c>
      <c r="D6965" s="59" t="s">
        <v>3333</v>
      </c>
      <c r="E6965" s="59" t="s">
        <v>10381</v>
      </c>
      <c r="F6965" t="s">
        <v>2331</v>
      </c>
      <c r="G6965" t="s">
        <v>2330</v>
      </c>
      <c r="H6965" t="s">
        <v>2332</v>
      </c>
      <c r="I6965" s="52">
        <v>45597</v>
      </c>
      <c r="J6965" t="s">
        <v>2457</v>
      </c>
      <c r="K6965">
        <v>51</v>
      </c>
      <c r="L6965" s="73">
        <v>66.314138376583998</v>
      </c>
      <c r="M6965">
        <v>51</v>
      </c>
      <c r="N6965">
        <v>1</v>
      </c>
      <c r="O6965" s="73">
        <v>63.173571174313999</v>
      </c>
      <c r="P6965">
        <v>51</v>
      </c>
      <c r="Q6965">
        <v>1</v>
      </c>
      <c r="R6965">
        <v>50</v>
      </c>
      <c r="S6965">
        <v>0.98238066939681101</v>
      </c>
      <c r="T6965">
        <v>29.4869479602533</v>
      </c>
      <c r="U6965">
        <v>0.51874217657517496</v>
      </c>
      <c r="V6965">
        <v>31</v>
      </c>
      <c r="W6965">
        <v>8.4794198040097898E-2</v>
      </c>
      <c r="X6965">
        <v>8</v>
      </c>
      <c r="Y6965">
        <v>50</v>
      </c>
      <c r="Z6965">
        <v>0.98238066939681101</v>
      </c>
      <c r="AA6965">
        <v>35.369772695662903</v>
      </c>
      <c r="AB6965">
        <v>43</v>
      </c>
      <c r="AC6965">
        <v>0.86281503402306403</v>
      </c>
      <c r="AD6965">
        <v>7</v>
      </c>
      <c r="AE6965">
        <v>0.119565635373747</v>
      </c>
      <c r="AF6965">
        <v>1</v>
      </c>
      <c r="AG6965">
        <v>1.7619330603188099E-2</v>
      </c>
      <c r="AH6965">
        <v>2.1253734317434902E-3</v>
      </c>
      <c r="AI6965">
        <v>4</v>
      </c>
      <c r="AJ6965" s="73">
        <v>63.457803225151999</v>
      </c>
      <c r="AK6965">
        <v>51</v>
      </c>
      <c r="AL6965">
        <v>1</v>
      </c>
      <c r="AM6965">
        <v>0</v>
      </c>
      <c r="AN6965">
        <v>0</v>
      </c>
      <c r="AO6965">
        <v>0</v>
      </c>
      <c r="AP6965">
        <v>0</v>
      </c>
      <c r="AQ6965">
        <v>51</v>
      </c>
      <c r="AR6965">
        <v>1</v>
      </c>
      <c r="AS6965">
        <v>0</v>
      </c>
      <c r="AT6965">
        <v>0</v>
      </c>
      <c r="AU6965">
        <v>0</v>
      </c>
      <c r="AV6965">
        <v>0</v>
      </c>
      <c r="AW6965">
        <v>51</v>
      </c>
      <c r="AX6965">
        <v>0.999999999999999</v>
      </c>
      <c r="AY6965" s="73">
        <v>68.934399748352007</v>
      </c>
      <c r="AZ6965">
        <v>51</v>
      </c>
      <c r="BA6965">
        <v>1</v>
      </c>
      <c r="BB6965">
        <v>49</v>
      </c>
      <c r="BC6965">
        <v>0.91181143091061001</v>
      </c>
      <c r="BD6965">
        <v>2</v>
      </c>
      <c r="BE6965">
        <v>8.8188569089389199E-2</v>
      </c>
      <c r="BF6965">
        <v>66.314138376583998</v>
      </c>
      <c r="BG6965">
        <v>63.173571174313999</v>
      </c>
      <c r="BH6965">
        <v>68.934399748352007</v>
      </c>
      <c r="BI6965">
        <v>63.457803225151999</v>
      </c>
    </row>
    <row r="6966" spans="1:61" x14ac:dyDescent="0.25">
      <c r="A6966" s="10" t="str">
        <f>VLOOKUP(D6966,'Index-Relations'!E:F,2,FALSE)</f>
        <v>ESG</v>
      </c>
      <c r="B6966" t="s">
        <v>3450</v>
      </c>
      <c r="C6966" s="53" t="s">
        <v>2763</v>
      </c>
      <c r="D6966" s="59" t="s">
        <v>3333</v>
      </c>
      <c r="E6966" s="59" t="s">
        <v>10382</v>
      </c>
      <c r="F6966" t="s">
        <v>2331</v>
      </c>
      <c r="G6966" t="s">
        <v>2330</v>
      </c>
      <c r="H6966" t="s">
        <v>2332</v>
      </c>
      <c r="I6966" s="52">
        <v>45566</v>
      </c>
      <c r="J6966" t="s">
        <v>2457</v>
      </c>
      <c r="K6966">
        <v>51</v>
      </c>
      <c r="L6966" s="73">
        <v>67.188556551187006</v>
      </c>
      <c r="M6966">
        <v>51</v>
      </c>
      <c r="N6966">
        <v>1</v>
      </c>
      <c r="O6966" s="73">
        <v>63.397594279268901</v>
      </c>
      <c r="P6966">
        <v>51</v>
      </c>
      <c r="Q6966">
        <v>1</v>
      </c>
      <c r="R6966">
        <v>50</v>
      </c>
      <c r="S6966">
        <v>0.98480355079626403</v>
      </c>
      <c r="T6966">
        <v>29.4085500852803</v>
      </c>
      <c r="U6966">
        <v>0.51455003506980301</v>
      </c>
      <c r="V6966">
        <v>31</v>
      </c>
      <c r="W6966">
        <v>8.36711243201049E-2</v>
      </c>
      <c r="X6966">
        <v>8</v>
      </c>
      <c r="Y6966">
        <v>50</v>
      </c>
      <c r="Z6966">
        <v>0.98480355079626403</v>
      </c>
      <c r="AA6966">
        <v>35.3572758579935</v>
      </c>
      <c r="AB6966">
        <v>45</v>
      </c>
      <c r="AC6966">
        <v>0.92683805251950901</v>
      </c>
      <c r="AD6966">
        <v>5</v>
      </c>
      <c r="AE6966">
        <v>5.7965498276754998E-2</v>
      </c>
      <c r="AF6966">
        <v>1</v>
      </c>
      <c r="AG6966">
        <v>1.51964492037358E-2</v>
      </c>
      <c r="AH6966">
        <v>2.21818410924945E-3</v>
      </c>
      <c r="AI6966">
        <v>4</v>
      </c>
      <c r="AJ6966" s="73">
        <v>63.680553821340901</v>
      </c>
      <c r="AK6966">
        <v>51</v>
      </c>
      <c r="AL6966">
        <v>1</v>
      </c>
      <c r="AM6966">
        <v>0</v>
      </c>
      <c r="AN6966">
        <v>0</v>
      </c>
      <c r="AO6966">
        <v>0</v>
      </c>
      <c r="AP6966">
        <v>0</v>
      </c>
      <c r="AQ6966">
        <v>51</v>
      </c>
      <c r="AR6966">
        <v>1</v>
      </c>
      <c r="AS6966">
        <v>0</v>
      </c>
      <c r="AT6966">
        <v>0</v>
      </c>
      <c r="AU6966">
        <v>0</v>
      </c>
      <c r="AV6966">
        <v>0</v>
      </c>
      <c r="AW6966">
        <v>51</v>
      </c>
      <c r="AX6966">
        <v>1</v>
      </c>
      <c r="AY6966" s="73">
        <v>70.829342748103997</v>
      </c>
      <c r="AZ6966">
        <v>51</v>
      </c>
      <c r="BA6966">
        <v>1</v>
      </c>
      <c r="BB6966">
        <v>49</v>
      </c>
      <c r="BC6966">
        <v>0.90465981466191003</v>
      </c>
      <c r="BD6966">
        <v>2</v>
      </c>
      <c r="BE6966">
        <v>9.5340185338089703E-2</v>
      </c>
      <c r="BF6966">
        <v>67.188556551187006</v>
      </c>
      <c r="BG6966">
        <v>63.397594279268901</v>
      </c>
      <c r="BH6966">
        <v>70.829342748103997</v>
      </c>
      <c r="BI6966">
        <v>63.680553821340901</v>
      </c>
    </row>
    <row r="6967" spans="1:61" x14ac:dyDescent="0.25">
      <c r="A6967" s="10" t="str">
        <f>VLOOKUP(D6967,'Index-Relations'!E:F,2,FALSE)</f>
        <v>ESG</v>
      </c>
      <c r="B6967" t="s">
        <v>3450</v>
      </c>
      <c r="C6967" s="53" t="s">
        <v>2764</v>
      </c>
      <c r="D6967" s="59" t="s">
        <v>3333</v>
      </c>
      <c r="E6967" s="59" t="s">
        <v>10383</v>
      </c>
      <c r="F6967" t="s">
        <v>2331</v>
      </c>
      <c r="G6967" t="s">
        <v>2330</v>
      </c>
      <c r="H6967" t="s">
        <v>2332</v>
      </c>
      <c r="I6967" s="52">
        <v>45538</v>
      </c>
      <c r="J6967" t="s">
        <v>2457</v>
      </c>
      <c r="K6967">
        <v>51</v>
      </c>
      <c r="L6967" s="73">
        <v>67.008841886078002</v>
      </c>
      <c r="M6967">
        <v>51</v>
      </c>
      <c r="N6967">
        <v>1</v>
      </c>
      <c r="O6967" s="73">
        <v>63.426887357447001</v>
      </c>
      <c r="P6967">
        <v>51</v>
      </c>
      <c r="Q6967">
        <v>1</v>
      </c>
      <c r="R6967">
        <v>50</v>
      </c>
      <c r="S6967">
        <v>0.98655060638760905</v>
      </c>
      <c r="T6967">
        <v>29.713306363778401</v>
      </c>
      <c r="U6967">
        <v>0.55220986031958097</v>
      </c>
      <c r="V6967">
        <v>31</v>
      </c>
      <c r="W6967">
        <v>9.1168764785039297E-2</v>
      </c>
      <c r="X6967">
        <v>8</v>
      </c>
      <c r="Y6967">
        <v>50</v>
      </c>
      <c r="Z6967">
        <v>0.98655060638760905</v>
      </c>
      <c r="AA6967">
        <v>36.912431173828502</v>
      </c>
      <c r="AB6967">
        <v>45</v>
      </c>
      <c r="AC6967">
        <v>0.92693706379875596</v>
      </c>
      <c r="AD6967">
        <v>5</v>
      </c>
      <c r="AE6967">
        <v>5.96135425888525E-2</v>
      </c>
      <c r="AF6967">
        <v>1</v>
      </c>
      <c r="AG6967">
        <v>1.3449393612390699E-2</v>
      </c>
      <c r="AH6967">
        <v>2.4025164558403199E-3</v>
      </c>
      <c r="AI6967">
        <v>4</v>
      </c>
      <c r="AJ6967" s="73">
        <v>63.608809359403899</v>
      </c>
      <c r="AK6967">
        <v>51</v>
      </c>
      <c r="AL6967">
        <v>1</v>
      </c>
      <c r="AM6967">
        <v>0</v>
      </c>
      <c r="AN6967">
        <v>0</v>
      </c>
      <c r="AO6967">
        <v>0</v>
      </c>
      <c r="AP6967">
        <v>0</v>
      </c>
      <c r="AQ6967">
        <v>51</v>
      </c>
      <c r="AR6967">
        <v>1</v>
      </c>
      <c r="AS6967">
        <v>0</v>
      </c>
      <c r="AT6967">
        <v>0</v>
      </c>
      <c r="AU6967">
        <v>0</v>
      </c>
      <c r="AV6967">
        <v>0</v>
      </c>
      <c r="AW6967">
        <v>51</v>
      </c>
      <c r="AX6967">
        <v>1</v>
      </c>
      <c r="AY6967" s="73">
        <v>70.506389807000005</v>
      </c>
      <c r="AZ6967">
        <v>51</v>
      </c>
      <c r="BA6967">
        <v>1</v>
      </c>
      <c r="BB6967">
        <v>49</v>
      </c>
      <c r="BC6967">
        <v>0.90435511028600402</v>
      </c>
      <c r="BD6967">
        <v>2</v>
      </c>
      <c r="BE6967">
        <v>9.5644889713995304E-2</v>
      </c>
      <c r="BF6967">
        <v>67.008841886078002</v>
      </c>
      <c r="BG6967">
        <v>63.426887357447001</v>
      </c>
      <c r="BH6967">
        <v>70.506389807000005</v>
      </c>
      <c r="BI6967">
        <v>63.608809359403899</v>
      </c>
    </row>
    <row r="6968" spans="1:61" x14ac:dyDescent="0.25">
      <c r="A6968" s="10" t="str">
        <f>VLOOKUP(D6968,'Index-Relations'!E:F,2,FALSE)</f>
        <v>ESG</v>
      </c>
      <c r="B6968" t="s">
        <v>3450</v>
      </c>
      <c r="C6968" s="53" t="s">
        <v>3350</v>
      </c>
      <c r="D6968" s="59" t="s">
        <v>3333</v>
      </c>
      <c r="E6968" s="59" t="s">
        <v>10384</v>
      </c>
      <c r="F6968" t="s">
        <v>2331</v>
      </c>
      <c r="G6968" t="s">
        <v>2330</v>
      </c>
      <c r="H6968" t="s">
        <v>2332</v>
      </c>
      <c r="I6968" s="52">
        <v>45505</v>
      </c>
      <c r="J6968" t="s">
        <v>2457</v>
      </c>
      <c r="K6968">
        <v>51</v>
      </c>
      <c r="L6968" s="73">
        <v>67.510076686594999</v>
      </c>
      <c r="M6968">
        <v>51</v>
      </c>
      <c r="N6968">
        <v>1</v>
      </c>
      <c r="O6968" s="73">
        <v>64.004617240982995</v>
      </c>
      <c r="P6968">
        <v>51</v>
      </c>
      <c r="Q6968">
        <v>1</v>
      </c>
      <c r="R6968">
        <v>50</v>
      </c>
      <c r="S6968">
        <v>0.98489332907198901</v>
      </c>
      <c r="T6968">
        <v>29.885202852872698</v>
      </c>
      <c r="U6968">
        <v>0.54613829873768205</v>
      </c>
      <c r="V6968">
        <v>31</v>
      </c>
      <c r="W6968">
        <v>9.4932068532820199E-2</v>
      </c>
      <c r="X6968">
        <v>8</v>
      </c>
      <c r="Y6968">
        <v>50</v>
      </c>
      <c r="Z6968">
        <v>0.98489332907198901</v>
      </c>
      <c r="AA6968">
        <v>37.3655992079144</v>
      </c>
      <c r="AB6968">
        <v>46</v>
      </c>
      <c r="AC6968">
        <v>0.92584248087604104</v>
      </c>
      <c r="AD6968">
        <v>4</v>
      </c>
      <c r="AE6968">
        <v>5.9050848195947803E-2</v>
      </c>
      <c r="AF6968">
        <v>1</v>
      </c>
      <c r="AG6968">
        <v>1.51066709280107E-2</v>
      </c>
      <c r="AH6968">
        <v>2.6847081281099199E-3</v>
      </c>
      <c r="AI6968">
        <v>4</v>
      </c>
      <c r="AJ6968" s="73">
        <v>64.104800044074906</v>
      </c>
      <c r="AK6968">
        <v>51</v>
      </c>
      <c r="AL6968">
        <v>1</v>
      </c>
      <c r="AM6968">
        <v>0</v>
      </c>
      <c r="AN6968">
        <v>0</v>
      </c>
      <c r="AO6968">
        <v>0</v>
      </c>
      <c r="AP6968">
        <v>0</v>
      </c>
      <c r="AQ6968">
        <v>51</v>
      </c>
      <c r="AR6968">
        <v>1</v>
      </c>
      <c r="AS6968">
        <v>0</v>
      </c>
      <c r="AT6968">
        <v>0</v>
      </c>
      <c r="AU6968">
        <v>0</v>
      </c>
      <c r="AV6968">
        <v>0</v>
      </c>
      <c r="AW6968">
        <v>51</v>
      </c>
      <c r="AX6968">
        <v>1</v>
      </c>
      <c r="AY6968" s="73">
        <v>70.946784241916902</v>
      </c>
      <c r="AZ6968">
        <v>51</v>
      </c>
      <c r="BA6968">
        <v>1</v>
      </c>
      <c r="BB6968">
        <v>50</v>
      </c>
      <c r="BC6968">
        <v>0.979232257255364</v>
      </c>
      <c r="BD6968">
        <v>1</v>
      </c>
      <c r="BE6968">
        <v>2.07677427446359E-2</v>
      </c>
      <c r="BF6968">
        <v>67.510076686594999</v>
      </c>
      <c r="BG6968">
        <v>64.004617240982995</v>
      </c>
      <c r="BH6968">
        <v>70.946784241916902</v>
      </c>
      <c r="BI6968">
        <v>64.104800044074906</v>
      </c>
    </row>
    <row r="6969" spans="1:61" x14ac:dyDescent="0.25">
      <c r="A6969" s="10" t="str">
        <f>VLOOKUP(D6969,'Index-Relations'!E:F,2,FALSE)</f>
        <v>ESG</v>
      </c>
      <c r="B6969" t="s">
        <v>3450</v>
      </c>
      <c r="C6969" s="53" t="s">
        <v>2765</v>
      </c>
      <c r="D6969" s="59" t="s">
        <v>3333</v>
      </c>
      <c r="E6969" s="59" t="s">
        <v>10385</v>
      </c>
      <c r="F6969" t="s">
        <v>2331</v>
      </c>
      <c r="G6969" t="s">
        <v>2330</v>
      </c>
      <c r="H6969" t="s">
        <v>2332</v>
      </c>
      <c r="I6969" s="52">
        <v>45475</v>
      </c>
      <c r="J6969" t="s">
        <v>2457</v>
      </c>
      <c r="K6969">
        <v>51</v>
      </c>
      <c r="L6969" s="73">
        <v>67.402696235807895</v>
      </c>
      <c r="M6969">
        <v>51</v>
      </c>
      <c r="N6969">
        <v>1</v>
      </c>
      <c r="O6969" s="73">
        <v>63.922632495800997</v>
      </c>
      <c r="P6969">
        <v>51</v>
      </c>
      <c r="Q6969">
        <v>1</v>
      </c>
      <c r="R6969">
        <v>50</v>
      </c>
      <c r="S6969">
        <v>0.98619621499761101</v>
      </c>
      <c r="T6969">
        <v>29.6728350437659</v>
      </c>
      <c r="U6969">
        <v>0.55483168925848203</v>
      </c>
      <c r="V6969">
        <v>30</v>
      </c>
      <c r="W6969">
        <v>9.6208317521689499E-2</v>
      </c>
      <c r="X6969">
        <v>7</v>
      </c>
      <c r="Y6969">
        <v>50</v>
      </c>
      <c r="Z6969">
        <v>0.98619621499761101</v>
      </c>
      <c r="AA6969">
        <v>39.038277950712498</v>
      </c>
      <c r="AB6969">
        <v>45</v>
      </c>
      <c r="AC6969">
        <v>0.92032230840671503</v>
      </c>
      <c r="AD6969">
        <v>5</v>
      </c>
      <c r="AE6969">
        <v>6.5873906590896106E-2</v>
      </c>
      <c r="AF6969">
        <v>1</v>
      </c>
      <c r="AG6969">
        <v>1.38037850023886E-2</v>
      </c>
      <c r="AH6969">
        <v>2.7216472042396501E-3</v>
      </c>
      <c r="AI6969">
        <v>4</v>
      </c>
      <c r="AJ6969" s="73">
        <v>64.034955472507903</v>
      </c>
      <c r="AK6969">
        <v>51</v>
      </c>
      <c r="AL6969">
        <v>1</v>
      </c>
      <c r="AM6969">
        <v>0</v>
      </c>
      <c r="AN6969">
        <v>0</v>
      </c>
      <c r="AO6969">
        <v>0</v>
      </c>
      <c r="AP6969">
        <v>0</v>
      </c>
      <c r="AQ6969">
        <v>51</v>
      </c>
      <c r="AR6969">
        <v>1</v>
      </c>
      <c r="AS6969">
        <v>0</v>
      </c>
      <c r="AT6969">
        <v>0</v>
      </c>
      <c r="AU6969">
        <v>0</v>
      </c>
      <c r="AV6969">
        <v>0</v>
      </c>
      <c r="AW6969">
        <v>51</v>
      </c>
      <c r="AX6969">
        <v>1</v>
      </c>
      <c r="AY6969" s="73">
        <v>70.830618424037993</v>
      </c>
      <c r="AZ6969">
        <v>51</v>
      </c>
      <c r="BA6969">
        <v>1</v>
      </c>
      <c r="BB6969">
        <v>50</v>
      </c>
      <c r="BC6969">
        <v>0.98041191569104602</v>
      </c>
      <c r="BD6969">
        <v>1</v>
      </c>
      <c r="BE6969">
        <v>1.9588084308953101E-2</v>
      </c>
      <c r="BF6969">
        <v>67.402696235807895</v>
      </c>
      <c r="BG6969">
        <v>63.922632495800997</v>
      </c>
      <c r="BH6969">
        <v>70.830618424037993</v>
      </c>
      <c r="BI6969">
        <v>64.034955472507903</v>
      </c>
    </row>
    <row r="6970" spans="1:61" x14ac:dyDescent="0.25">
      <c r="A6970" s="10" t="str">
        <f>VLOOKUP(D6970,'Index-Relations'!E:F,2,FALSE)</f>
        <v>ESG</v>
      </c>
      <c r="B6970" t="s">
        <v>3450</v>
      </c>
      <c r="C6970" s="53" t="s">
        <v>2766</v>
      </c>
      <c r="D6970" s="59" t="s">
        <v>3333</v>
      </c>
      <c r="E6970" s="59" t="s">
        <v>10386</v>
      </c>
      <c r="F6970" t="s">
        <v>2331</v>
      </c>
      <c r="G6970" t="s">
        <v>2330</v>
      </c>
      <c r="H6970" t="s">
        <v>2332</v>
      </c>
      <c r="I6970" s="52">
        <v>45446</v>
      </c>
      <c r="J6970" t="s">
        <v>2457</v>
      </c>
      <c r="K6970">
        <v>51</v>
      </c>
      <c r="L6970" s="73">
        <v>68.005122349560907</v>
      </c>
      <c r="M6970">
        <v>51</v>
      </c>
      <c r="N6970">
        <v>1</v>
      </c>
      <c r="O6970" s="73">
        <v>64.455257465037903</v>
      </c>
      <c r="P6970">
        <v>51</v>
      </c>
      <c r="Q6970">
        <v>1</v>
      </c>
      <c r="R6970">
        <v>50</v>
      </c>
      <c r="S6970">
        <v>0.98576594004706197</v>
      </c>
      <c r="T6970">
        <v>29.761462835451798</v>
      </c>
      <c r="U6970">
        <v>0.55752070147777</v>
      </c>
      <c r="V6970">
        <v>30</v>
      </c>
      <c r="W6970">
        <v>9.6595811025077194E-2</v>
      </c>
      <c r="X6970">
        <v>7</v>
      </c>
      <c r="Y6970">
        <v>50</v>
      </c>
      <c r="Z6970">
        <v>0.98576594004706197</v>
      </c>
      <c r="AA6970">
        <v>39.069016224408202</v>
      </c>
      <c r="AB6970">
        <v>45</v>
      </c>
      <c r="AC6970">
        <v>0.92013625561791501</v>
      </c>
      <c r="AD6970">
        <v>5</v>
      </c>
      <c r="AE6970">
        <v>6.5629684429147198E-2</v>
      </c>
      <c r="AF6970">
        <v>1</v>
      </c>
      <c r="AG6970">
        <v>1.42340599529377E-2</v>
      </c>
      <c r="AH6970">
        <v>2.7432399464974301E-3</v>
      </c>
      <c r="AI6970">
        <v>4</v>
      </c>
      <c r="AJ6970" s="73">
        <v>64.628547890999002</v>
      </c>
      <c r="AK6970">
        <v>51</v>
      </c>
      <c r="AL6970">
        <v>1</v>
      </c>
      <c r="AM6970">
        <v>0</v>
      </c>
      <c r="AN6970">
        <v>0</v>
      </c>
      <c r="AO6970">
        <v>0</v>
      </c>
      <c r="AP6970">
        <v>0</v>
      </c>
      <c r="AQ6970">
        <v>51</v>
      </c>
      <c r="AR6970">
        <v>0.999999999999999</v>
      </c>
      <c r="AS6970">
        <v>0</v>
      </c>
      <c r="AT6970">
        <v>0</v>
      </c>
      <c r="AU6970">
        <v>0</v>
      </c>
      <c r="AV6970">
        <v>0</v>
      </c>
      <c r="AW6970">
        <v>51</v>
      </c>
      <c r="AX6970">
        <v>0.999999999999999</v>
      </c>
      <c r="AY6970" s="73">
        <v>71.430886186937997</v>
      </c>
      <c r="AZ6970">
        <v>51</v>
      </c>
      <c r="BA6970">
        <v>1</v>
      </c>
      <c r="BB6970">
        <v>50</v>
      </c>
      <c r="BC6970">
        <v>0.980279102151834</v>
      </c>
      <c r="BD6970">
        <v>1</v>
      </c>
      <c r="BE6970">
        <v>1.97208978481654E-2</v>
      </c>
      <c r="BF6970">
        <v>68.005122349560907</v>
      </c>
      <c r="BG6970">
        <v>64.455257465037903</v>
      </c>
      <c r="BH6970">
        <v>71.430886186937997</v>
      </c>
      <c r="BI6970">
        <v>64.628547890999002</v>
      </c>
    </row>
    <row r="6971" spans="1:61" x14ac:dyDescent="0.25">
      <c r="A6971" s="10" t="str">
        <f>VLOOKUP(D6971,'Index-Relations'!E:F,2,FALSE)</f>
        <v>ESG</v>
      </c>
      <c r="B6971" t="s">
        <v>3450</v>
      </c>
      <c r="C6971" s="53" t="s">
        <v>2767</v>
      </c>
      <c r="D6971" s="59" t="s">
        <v>3333</v>
      </c>
      <c r="E6971" s="59" t="s">
        <v>10387</v>
      </c>
      <c r="F6971" t="s">
        <v>2331</v>
      </c>
      <c r="G6971" t="s">
        <v>2330</v>
      </c>
      <c r="H6971" t="s">
        <v>2332</v>
      </c>
      <c r="I6971" s="52">
        <v>45413</v>
      </c>
      <c r="J6971" t="s">
        <v>2457</v>
      </c>
      <c r="K6971">
        <v>51</v>
      </c>
      <c r="L6971" s="73">
        <v>67.761631403383902</v>
      </c>
      <c r="M6971">
        <v>51</v>
      </c>
      <c r="N6971">
        <v>1</v>
      </c>
      <c r="O6971" s="73">
        <v>64.209344989043998</v>
      </c>
      <c r="P6971">
        <v>51</v>
      </c>
      <c r="Q6971">
        <v>1</v>
      </c>
      <c r="R6971">
        <v>50</v>
      </c>
      <c r="S6971">
        <v>0.98693897695766897</v>
      </c>
      <c r="T6971">
        <v>29.418394516955502</v>
      </c>
      <c r="U6971">
        <v>0.55462570842576597</v>
      </c>
      <c r="V6971">
        <v>30</v>
      </c>
      <c r="W6971">
        <v>9.5329989283987795E-2</v>
      </c>
      <c r="X6971">
        <v>7</v>
      </c>
      <c r="Y6971">
        <v>50</v>
      </c>
      <c r="Z6971">
        <v>0.98693897695766897</v>
      </c>
      <c r="AA6971">
        <v>39.315970406085398</v>
      </c>
      <c r="AB6971">
        <v>45</v>
      </c>
      <c r="AC6971">
        <v>0.92363674758195002</v>
      </c>
      <c r="AD6971">
        <v>5</v>
      </c>
      <c r="AE6971">
        <v>6.33022293757185E-2</v>
      </c>
      <c r="AF6971">
        <v>1</v>
      </c>
      <c r="AG6971">
        <v>1.3061023042330901E-2</v>
      </c>
      <c r="AH6971">
        <v>2.7537882273324099E-3</v>
      </c>
      <c r="AI6971">
        <v>4</v>
      </c>
      <c r="AJ6971" s="73">
        <v>64.499007529162995</v>
      </c>
      <c r="AK6971">
        <v>51</v>
      </c>
      <c r="AL6971">
        <v>1</v>
      </c>
      <c r="AM6971">
        <v>0</v>
      </c>
      <c r="AN6971">
        <v>0</v>
      </c>
      <c r="AO6971">
        <v>0</v>
      </c>
      <c r="AP6971">
        <v>0</v>
      </c>
      <c r="AQ6971">
        <v>51</v>
      </c>
      <c r="AR6971">
        <v>0.999999999999999</v>
      </c>
      <c r="AS6971">
        <v>0</v>
      </c>
      <c r="AT6971">
        <v>0</v>
      </c>
      <c r="AU6971">
        <v>0</v>
      </c>
      <c r="AV6971">
        <v>0</v>
      </c>
      <c r="AW6971">
        <v>51</v>
      </c>
      <c r="AX6971">
        <v>1</v>
      </c>
      <c r="AY6971" s="73">
        <v>71.128589697525996</v>
      </c>
      <c r="AZ6971">
        <v>51</v>
      </c>
      <c r="BA6971">
        <v>1</v>
      </c>
      <c r="BB6971">
        <v>50</v>
      </c>
      <c r="BC6971">
        <v>0.98030830298603999</v>
      </c>
      <c r="BD6971">
        <v>1</v>
      </c>
      <c r="BE6971">
        <v>1.9691697013959699E-2</v>
      </c>
      <c r="BF6971">
        <v>67.761631403383902</v>
      </c>
      <c r="BG6971">
        <v>64.209344989043998</v>
      </c>
      <c r="BH6971">
        <v>71.128589697525996</v>
      </c>
      <c r="BI6971">
        <v>64.499007529162995</v>
      </c>
    </row>
    <row r="6972" spans="1:61" x14ac:dyDescent="0.25">
      <c r="A6972" s="10" t="str">
        <f>VLOOKUP(D6972,'Index-Relations'!E:F,2,FALSE)</f>
        <v>ESG</v>
      </c>
      <c r="B6972" t="s">
        <v>3450</v>
      </c>
      <c r="C6972" s="53" t="s">
        <v>2768</v>
      </c>
      <c r="D6972" s="59" t="s">
        <v>3333</v>
      </c>
      <c r="E6972" s="59" t="s">
        <v>10388</v>
      </c>
      <c r="F6972" t="s">
        <v>2331</v>
      </c>
      <c r="G6972" t="s">
        <v>2330</v>
      </c>
      <c r="H6972" t="s">
        <v>2332</v>
      </c>
      <c r="I6972" s="52">
        <v>45383</v>
      </c>
      <c r="J6972" t="s">
        <v>2457</v>
      </c>
      <c r="K6972">
        <v>48</v>
      </c>
      <c r="L6972">
        <v>75.542549616707703</v>
      </c>
      <c r="M6972">
        <v>48</v>
      </c>
      <c r="N6972">
        <v>1</v>
      </c>
      <c r="O6972">
        <v>69.655685221724696</v>
      </c>
      <c r="P6972">
        <v>48</v>
      </c>
      <c r="Q6972">
        <v>1</v>
      </c>
      <c r="R6972">
        <v>47</v>
      </c>
      <c r="S6972">
        <v>0.99525693499122403</v>
      </c>
      <c r="T6972">
        <v>27.951190844362799</v>
      </c>
      <c r="U6972">
        <v>0.58620472254079004</v>
      </c>
      <c r="V6972">
        <v>28</v>
      </c>
      <c r="W6972">
        <v>0.113952463323765</v>
      </c>
      <c r="X6972">
        <v>7</v>
      </c>
      <c r="Y6972">
        <v>47</v>
      </c>
      <c r="Z6972">
        <v>0.99525693499122303</v>
      </c>
      <c r="AA6972">
        <v>38.269546578081197</v>
      </c>
      <c r="AB6972">
        <v>42</v>
      </c>
      <c r="AC6972">
        <v>0.92565007468391503</v>
      </c>
      <c r="AD6972">
        <v>5</v>
      </c>
      <c r="AE6972">
        <v>6.9606860307308102E-2</v>
      </c>
      <c r="AF6972">
        <v>1</v>
      </c>
      <c r="AG6972">
        <v>4.7430650087761901E-3</v>
      </c>
      <c r="AH6972">
        <v>1.8720560160992801E-3</v>
      </c>
      <c r="AI6972">
        <v>3</v>
      </c>
      <c r="AJ6972">
        <v>72.261716280292902</v>
      </c>
      <c r="AK6972">
        <v>48</v>
      </c>
      <c r="AL6972">
        <v>1</v>
      </c>
      <c r="AM6972">
        <v>0</v>
      </c>
      <c r="AN6972">
        <v>0</v>
      </c>
      <c r="AO6972">
        <v>0</v>
      </c>
      <c r="AP6972">
        <v>0</v>
      </c>
      <c r="AQ6972">
        <v>48</v>
      </c>
      <c r="AR6972">
        <v>1</v>
      </c>
      <c r="AS6972">
        <v>0</v>
      </c>
      <c r="AT6972">
        <v>0</v>
      </c>
      <c r="AU6972">
        <v>0</v>
      </c>
      <c r="AV6972">
        <v>0</v>
      </c>
      <c r="AW6972">
        <v>48</v>
      </c>
      <c r="AX6972">
        <v>1</v>
      </c>
      <c r="AY6972">
        <v>79.3766909718438</v>
      </c>
      <c r="AZ6972">
        <v>48</v>
      </c>
      <c r="BA6972">
        <v>1</v>
      </c>
      <c r="BB6972">
        <v>47</v>
      </c>
      <c r="BC6972">
        <v>0.97542179550784203</v>
      </c>
      <c r="BD6972">
        <v>1</v>
      </c>
      <c r="BE6972">
        <v>2.4578204492157099E-2</v>
      </c>
      <c r="BF6972">
        <v>71.132009143136003</v>
      </c>
      <c r="BG6972">
        <v>66.763778287858997</v>
      </c>
      <c r="BH6972">
        <v>74.236454047047999</v>
      </c>
      <c r="BI6972">
        <v>68.241563101872998</v>
      </c>
    </row>
    <row r="6973" spans="1:61" x14ac:dyDescent="0.25">
      <c r="A6973" s="10" t="str">
        <f>VLOOKUP(D6973,'Index-Relations'!E:F,2,FALSE)</f>
        <v>ESG</v>
      </c>
      <c r="B6973" t="s">
        <v>3450</v>
      </c>
      <c r="C6973" s="53" t="s">
        <v>2769</v>
      </c>
      <c r="D6973" s="59" t="s">
        <v>3333</v>
      </c>
      <c r="E6973" s="59" t="s">
        <v>10389</v>
      </c>
      <c r="F6973" t="s">
        <v>2331</v>
      </c>
      <c r="G6973" t="s">
        <v>2330</v>
      </c>
      <c r="H6973" t="s">
        <v>2332</v>
      </c>
      <c r="I6973" s="52">
        <v>45352</v>
      </c>
      <c r="J6973" t="s">
        <v>2457</v>
      </c>
      <c r="K6973">
        <v>48</v>
      </c>
      <c r="L6973">
        <v>75.539425841645695</v>
      </c>
      <c r="M6973">
        <v>48</v>
      </c>
      <c r="N6973">
        <v>1</v>
      </c>
      <c r="O6973">
        <v>69.835234648190706</v>
      </c>
      <c r="P6973">
        <v>48</v>
      </c>
      <c r="Q6973">
        <v>1</v>
      </c>
      <c r="R6973">
        <v>47</v>
      </c>
      <c r="S6973">
        <v>0.99525978151359895</v>
      </c>
      <c r="T6973">
        <v>27.744690393266701</v>
      </c>
      <c r="U6973">
        <v>0.58428453608936803</v>
      </c>
      <c r="V6973">
        <v>28</v>
      </c>
      <c r="W6973">
        <v>0.112009231899265</v>
      </c>
      <c r="X6973">
        <v>7</v>
      </c>
      <c r="Y6973">
        <v>47</v>
      </c>
      <c r="Z6973">
        <v>0.99525978151359895</v>
      </c>
      <c r="AA6973">
        <v>41.895571704193401</v>
      </c>
      <c r="AB6973">
        <v>42</v>
      </c>
      <c r="AC6973">
        <v>0.92283188193854804</v>
      </c>
      <c r="AD6973">
        <v>5</v>
      </c>
      <c r="AE6973">
        <v>7.2427899575050594E-2</v>
      </c>
      <c r="AF6973">
        <v>1</v>
      </c>
      <c r="AG6973">
        <v>4.7402184864004998E-3</v>
      </c>
      <c r="AH6973">
        <v>1.45011830779356E-3</v>
      </c>
      <c r="AI6973">
        <v>3</v>
      </c>
      <c r="AJ6973">
        <v>72.321276862948494</v>
      </c>
      <c r="AK6973">
        <v>48</v>
      </c>
      <c r="AL6973">
        <v>1</v>
      </c>
      <c r="AM6973">
        <v>0</v>
      </c>
      <c r="AN6973">
        <v>0</v>
      </c>
      <c r="AO6973">
        <v>0</v>
      </c>
      <c r="AP6973">
        <v>0</v>
      </c>
      <c r="AQ6973">
        <v>48</v>
      </c>
      <c r="AR6973">
        <v>1</v>
      </c>
      <c r="AS6973">
        <v>0</v>
      </c>
      <c r="AT6973">
        <v>0</v>
      </c>
      <c r="AU6973">
        <v>0</v>
      </c>
      <c r="AV6973">
        <v>0</v>
      </c>
      <c r="AW6973">
        <v>48</v>
      </c>
      <c r="AX6973">
        <v>1</v>
      </c>
      <c r="AY6973">
        <v>79.214676614904207</v>
      </c>
      <c r="AZ6973">
        <v>48</v>
      </c>
      <c r="BA6973">
        <v>1</v>
      </c>
      <c r="BB6973">
        <v>47</v>
      </c>
      <c r="BC6973">
        <v>0.97779182197596404</v>
      </c>
      <c r="BD6973">
        <v>1</v>
      </c>
      <c r="BE6973">
        <v>2.2208178024035598E-2</v>
      </c>
      <c r="BF6973">
        <v>71.103383259479997</v>
      </c>
      <c r="BG6973">
        <v>66.927822292580998</v>
      </c>
      <c r="BH6973">
        <v>74.010123867567003</v>
      </c>
      <c r="BI6973">
        <v>68.221588142618899</v>
      </c>
    </row>
    <row r="6974" spans="1:61" x14ac:dyDescent="0.25">
      <c r="A6974" s="10" t="str">
        <f>VLOOKUP(D6974,'Index-Relations'!E:F,2,FALSE)</f>
        <v>ESG</v>
      </c>
      <c r="B6974" t="s">
        <v>3450</v>
      </c>
      <c r="C6974" s="53" t="s">
        <v>2770</v>
      </c>
      <c r="D6974" s="59" t="s">
        <v>3333</v>
      </c>
      <c r="E6974" s="59" t="s">
        <v>10390</v>
      </c>
      <c r="F6974" t="s">
        <v>2331</v>
      </c>
      <c r="G6974" t="s">
        <v>2330</v>
      </c>
      <c r="H6974" t="s">
        <v>2332</v>
      </c>
      <c r="I6974" s="52">
        <v>45323</v>
      </c>
      <c r="J6974" t="s">
        <v>2457</v>
      </c>
      <c r="K6974">
        <v>48</v>
      </c>
      <c r="L6974">
        <v>75.244720060896597</v>
      </c>
      <c r="M6974">
        <v>48</v>
      </c>
      <c r="N6974">
        <v>1</v>
      </c>
      <c r="O6974">
        <v>69.354935626831505</v>
      </c>
      <c r="P6974">
        <v>48</v>
      </c>
      <c r="Q6974">
        <v>1</v>
      </c>
      <c r="R6974">
        <v>47</v>
      </c>
      <c r="S6974">
        <v>0.99531800103897805</v>
      </c>
      <c r="T6974">
        <v>27.678206540131601</v>
      </c>
      <c r="U6974">
        <v>0.56703215060478895</v>
      </c>
      <c r="V6974">
        <v>28</v>
      </c>
      <c r="W6974">
        <v>8.5989665352465397E-2</v>
      </c>
      <c r="X6974">
        <v>7</v>
      </c>
      <c r="Y6974">
        <v>47</v>
      </c>
      <c r="Z6974">
        <v>0.99531800103897805</v>
      </c>
      <c r="AA6974">
        <v>41.736337799284001</v>
      </c>
      <c r="AB6974">
        <v>42</v>
      </c>
      <c r="AC6974">
        <v>0.92158542856159098</v>
      </c>
      <c r="AD6974">
        <v>5</v>
      </c>
      <c r="AE6974">
        <v>7.3732572477386404E-2</v>
      </c>
      <c r="AF6974">
        <v>1</v>
      </c>
      <c r="AG6974">
        <v>4.6819989610219302E-3</v>
      </c>
      <c r="AH6974">
        <v>1.5213792020015999E-3</v>
      </c>
      <c r="AI6974">
        <v>3</v>
      </c>
      <c r="AJ6974">
        <v>72.119780247037497</v>
      </c>
      <c r="AK6974">
        <v>48</v>
      </c>
      <c r="AL6974">
        <v>1</v>
      </c>
      <c r="AM6974">
        <v>0</v>
      </c>
      <c r="AN6974">
        <v>0</v>
      </c>
      <c r="AO6974">
        <v>0</v>
      </c>
      <c r="AP6974">
        <v>0</v>
      </c>
      <c r="AQ6974">
        <v>48</v>
      </c>
      <c r="AR6974">
        <v>1</v>
      </c>
      <c r="AS6974">
        <v>0</v>
      </c>
      <c r="AT6974">
        <v>0</v>
      </c>
      <c r="AU6974">
        <v>0</v>
      </c>
      <c r="AV6974">
        <v>0</v>
      </c>
      <c r="AW6974">
        <v>48</v>
      </c>
      <c r="AX6974">
        <v>1</v>
      </c>
      <c r="AY6974">
        <v>78.993734556875097</v>
      </c>
      <c r="AZ6974">
        <v>48</v>
      </c>
      <c r="BA6974">
        <v>1</v>
      </c>
      <c r="BB6974">
        <v>47</v>
      </c>
      <c r="BC6974">
        <v>0.97618519657161895</v>
      </c>
      <c r="BD6974">
        <v>1</v>
      </c>
      <c r="BE6974">
        <v>2.3814803428380198E-2</v>
      </c>
      <c r="BF6974">
        <v>70.896118035580997</v>
      </c>
      <c r="BG6974">
        <v>66.522987462402995</v>
      </c>
      <c r="BH6974">
        <v>73.889308671600901</v>
      </c>
      <c r="BI6974">
        <v>68.086609915620002</v>
      </c>
    </row>
    <row r="6975" spans="1:61" x14ac:dyDescent="0.25">
      <c r="A6975" s="10" t="str">
        <f>VLOOKUP(D6975,'Index-Relations'!E:F,2,FALSE)</f>
        <v>ESG</v>
      </c>
      <c r="B6975" t="s">
        <v>3450</v>
      </c>
      <c r="C6975" s="53" t="s">
        <v>3350</v>
      </c>
      <c r="D6975" s="59" t="s">
        <v>3348</v>
      </c>
      <c r="E6975" s="59" t="s">
        <v>10391</v>
      </c>
      <c r="F6975" t="s">
        <v>2336</v>
      </c>
      <c r="G6975" t="s">
        <v>2678</v>
      </c>
      <c r="H6975" t="s">
        <v>2337</v>
      </c>
      <c r="I6975" s="52">
        <v>45505</v>
      </c>
      <c r="J6975" t="s">
        <v>2457</v>
      </c>
      <c r="K6975">
        <v>55</v>
      </c>
      <c r="L6975" s="73">
        <v>64.582195305604003</v>
      </c>
      <c r="M6975">
        <v>55</v>
      </c>
      <c r="N6975">
        <v>1</v>
      </c>
      <c r="O6975" s="73">
        <v>62.144679455361903</v>
      </c>
      <c r="P6975">
        <v>55</v>
      </c>
      <c r="Q6975">
        <v>1</v>
      </c>
      <c r="R6975">
        <v>54</v>
      </c>
      <c r="S6975">
        <v>0.99073178121593397</v>
      </c>
      <c r="T6975">
        <v>32.925552836960897</v>
      </c>
      <c r="U6975">
        <v>0.59422499773946202</v>
      </c>
      <c r="V6975">
        <v>35</v>
      </c>
      <c r="W6975">
        <v>9.5381647401728303E-2</v>
      </c>
      <c r="X6975">
        <v>9</v>
      </c>
      <c r="Y6975">
        <v>54</v>
      </c>
      <c r="Z6975">
        <v>0.99073178121593397</v>
      </c>
      <c r="AA6975">
        <v>38.755053250721197</v>
      </c>
      <c r="AB6975">
        <v>48</v>
      </c>
      <c r="AC6975">
        <v>0.85377435508413002</v>
      </c>
      <c r="AD6975">
        <v>6</v>
      </c>
      <c r="AE6975">
        <v>0.13695742613180301</v>
      </c>
      <c r="AF6975">
        <v>1</v>
      </c>
      <c r="AG6975">
        <v>9.2682187840659996E-3</v>
      </c>
      <c r="AH6975">
        <v>5.1161057843780904E-3</v>
      </c>
      <c r="AI6975">
        <v>6</v>
      </c>
      <c r="AJ6975" s="73">
        <v>60.164650665316998</v>
      </c>
      <c r="AK6975">
        <v>55</v>
      </c>
      <c r="AL6975">
        <v>1</v>
      </c>
      <c r="AM6975">
        <v>0</v>
      </c>
      <c r="AN6975">
        <v>0</v>
      </c>
      <c r="AO6975">
        <v>0</v>
      </c>
      <c r="AP6975">
        <v>0</v>
      </c>
      <c r="AQ6975">
        <v>55</v>
      </c>
      <c r="AR6975">
        <v>0.999999999999999</v>
      </c>
      <c r="AS6975">
        <v>0</v>
      </c>
      <c r="AT6975">
        <v>0</v>
      </c>
      <c r="AU6975">
        <v>0</v>
      </c>
      <c r="AV6975">
        <v>0</v>
      </c>
      <c r="AW6975">
        <v>55</v>
      </c>
      <c r="AX6975">
        <v>0.999999999999999</v>
      </c>
      <c r="AY6975" s="73">
        <v>68.844686063216997</v>
      </c>
      <c r="AZ6975">
        <v>55</v>
      </c>
      <c r="BA6975">
        <v>1</v>
      </c>
      <c r="BB6975">
        <v>54</v>
      </c>
      <c r="BC6975">
        <v>0.98139519266302999</v>
      </c>
      <c r="BD6975">
        <v>1</v>
      </c>
      <c r="BE6975">
        <v>1.86048073369692E-2</v>
      </c>
      <c r="BF6975">
        <v>64.582195305604003</v>
      </c>
      <c r="BG6975">
        <v>62.144679455361903</v>
      </c>
      <c r="BH6975">
        <v>68.844686063216997</v>
      </c>
      <c r="BI6975">
        <v>60.164650665316998</v>
      </c>
    </row>
    <row r="6976" spans="1:61" x14ac:dyDescent="0.25">
      <c r="A6976" s="10" t="str">
        <f>VLOOKUP(D6976,'Index-Relations'!E:F,2,FALSE)</f>
        <v>ESG</v>
      </c>
      <c r="B6976" t="s">
        <v>3450</v>
      </c>
      <c r="C6976" s="53" t="s">
        <v>2765</v>
      </c>
      <c r="D6976" s="59" t="s">
        <v>3348</v>
      </c>
      <c r="E6976" s="59" t="s">
        <v>10392</v>
      </c>
      <c r="F6976" t="s">
        <v>2336</v>
      </c>
      <c r="G6976" t="s">
        <v>2678</v>
      </c>
      <c r="H6976" t="s">
        <v>2337</v>
      </c>
      <c r="I6976" s="52">
        <v>45475</v>
      </c>
      <c r="J6976" t="s">
        <v>2457</v>
      </c>
      <c r="K6976">
        <v>55</v>
      </c>
      <c r="L6976" s="73">
        <v>64.656974732001004</v>
      </c>
      <c r="M6976">
        <v>55</v>
      </c>
      <c r="N6976">
        <v>1</v>
      </c>
      <c r="O6976" s="73">
        <v>62.210774628455901</v>
      </c>
      <c r="P6976">
        <v>55</v>
      </c>
      <c r="Q6976">
        <v>1</v>
      </c>
      <c r="R6976">
        <v>54</v>
      </c>
      <c r="S6976">
        <v>0.99149427898535902</v>
      </c>
      <c r="T6976">
        <v>32.567895481900599</v>
      </c>
      <c r="U6976">
        <v>0.60380112358201798</v>
      </c>
      <c r="V6976">
        <v>34</v>
      </c>
      <c r="W6976">
        <v>9.7428908647254106E-2</v>
      </c>
      <c r="X6976">
        <v>8</v>
      </c>
      <c r="Y6976">
        <v>54</v>
      </c>
      <c r="Z6976">
        <v>0.99149427898535902</v>
      </c>
      <c r="AA6976">
        <v>40.438605494773803</v>
      </c>
      <c r="AB6976">
        <v>47</v>
      </c>
      <c r="AC6976">
        <v>0.84638601699318206</v>
      </c>
      <c r="AD6976">
        <v>7</v>
      </c>
      <c r="AE6976">
        <v>0.145108261992177</v>
      </c>
      <c r="AF6976">
        <v>1</v>
      </c>
      <c r="AG6976">
        <v>8.5057210146403106E-3</v>
      </c>
      <c r="AH6976">
        <v>5.1040213471088402E-3</v>
      </c>
      <c r="AI6976">
        <v>6</v>
      </c>
      <c r="AJ6976" s="73">
        <v>60.334417288213999</v>
      </c>
      <c r="AK6976">
        <v>55</v>
      </c>
      <c r="AL6976">
        <v>1</v>
      </c>
      <c r="AM6976">
        <v>0</v>
      </c>
      <c r="AN6976">
        <v>0</v>
      </c>
      <c r="AO6976">
        <v>0</v>
      </c>
      <c r="AP6976">
        <v>0</v>
      </c>
      <c r="AQ6976">
        <v>55</v>
      </c>
      <c r="AR6976">
        <v>1</v>
      </c>
      <c r="AS6976">
        <v>0</v>
      </c>
      <c r="AT6976">
        <v>0</v>
      </c>
      <c r="AU6976">
        <v>0</v>
      </c>
      <c r="AV6976">
        <v>0</v>
      </c>
      <c r="AW6976">
        <v>55</v>
      </c>
      <c r="AX6976">
        <v>1</v>
      </c>
      <c r="AY6976" s="73">
        <v>68.856206304180901</v>
      </c>
      <c r="AZ6976">
        <v>55</v>
      </c>
      <c r="BA6976">
        <v>1</v>
      </c>
      <c r="BB6976">
        <v>54</v>
      </c>
      <c r="BC6976">
        <v>0.98237564283124101</v>
      </c>
      <c r="BD6976">
        <v>1</v>
      </c>
      <c r="BE6976">
        <v>1.7624357168758702E-2</v>
      </c>
      <c r="BF6976">
        <v>64.656974732001004</v>
      </c>
      <c r="BG6976">
        <v>62.210774628455901</v>
      </c>
      <c r="BH6976">
        <v>68.856206304180901</v>
      </c>
      <c r="BI6976">
        <v>60.334417288213999</v>
      </c>
    </row>
    <row r="6977" spans="1:61" x14ac:dyDescent="0.25">
      <c r="A6977" s="10" t="str">
        <f>VLOOKUP(D6977,'Index-Relations'!E:F,2,FALSE)</f>
        <v>ESG</v>
      </c>
      <c r="B6977" t="s">
        <v>3450</v>
      </c>
      <c r="C6977" s="53" t="s">
        <v>2766</v>
      </c>
      <c r="D6977" s="59" t="s">
        <v>3348</v>
      </c>
      <c r="E6977" s="59" t="s">
        <v>10393</v>
      </c>
      <c r="F6977" t="s">
        <v>2336</v>
      </c>
      <c r="G6977" t="s">
        <v>2678</v>
      </c>
      <c r="H6977" t="s">
        <v>2337</v>
      </c>
      <c r="I6977" s="52">
        <v>45446</v>
      </c>
      <c r="J6977" t="s">
        <v>2457</v>
      </c>
      <c r="K6977">
        <v>55</v>
      </c>
      <c r="L6977" s="73">
        <v>65.228735207010899</v>
      </c>
      <c r="M6977">
        <v>55</v>
      </c>
      <c r="N6977">
        <v>1</v>
      </c>
      <c r="O6977" s="73">
        <v>62.7285533652989</v>
      </c>
      <c r="P6977">
        <v>55</v>
      </c>
      <c r="Q6977">
        <v>1</v>
      </c>
      <c r="R6977">
        <v>54</v>
      </c>
      <c r="S6977">
        <v>0.99125957006200704</v>
      </c>
      <c r="T6977">
        <v>32.763179564596598</v>
      </c>
      <c r="U6977">
        <v>0.60068945727722101</v>
      </c>
      <c r="V6977">
        <v>34</v>
      </c>
      <c r="W6977">
        <v>9.9416424695433894E-2</v>
      </c>
      <c r="X6977">
        <v>8</v>
      </c>
      <c r="Y6977">
        <v>54</v>
      </c>
      <c r="Z6977">
        <v>0.99125957006200704</v>
      </c>
      <c r="AA6977">
        <v>40.240779499070698</v>
      </c>
      <c r="AB6977">
        <v>47</v>
      </c>
      <c r="AC6977">
        <v>0.84528202841748501</v>
      </c>
      <c r="AD6977">
        <v>7</v>
      </c>
      <c r="AE6977">
        <v>0.14597754164452101</v>
      </c>
      <c r="AF6977">
        <v>1</v>
      </c>
      <c r="AG6977">
        <v>8.7404299379928996E-3</v>
      </c>
      <c r="AH6977">
        <v>5.2359359948735704E-3</v>
      </c>
      <c r="AI6977">
        <v>6</v>
      </c>
      <c r="AJ6977" s="73">
        <v>60.884317531304902</v>
      </c>
      <c r="AK6977">
        <v>55</v>
      </c>
      <c r="AL6977">
        <v>1</v>
      </c>
      <c r="AM6977">
        <v>0</v>
      </c>
      <c r="AN6977">
        <v>0</v>
      </c>
      <c r="AO6977">
        <v>0</v>
      </c>
      <c r="AP6977">
        <v>0</v>
      </c>
      <c r="AQ6977">
        <v>55</v>
      </c>
      <c r="AR6977">
        <v>1</v>
      </c>
      <c r="AS6977">
        <v>0</v>
      </c>
      <c r="AT6977">
        <v>0</v>
      </c>
      <c r="AU6977">
        <v>0</v>
      </c>
      <c r="AV6977">
        <v>0</v>
      </c>
      <c r="AW6977">
        <v>55</v>
      </c>
      <c r="AX6977">
        <v>1</v>
      </c>
      <c r="AY6977" s="73">
        <v>69.432307485393906</v>
      </c>
      <c r="AZ6977">
        <v>55</v>
      </c>
      <c r="BA6977">
        <v>1</v>
      </c>
      <c r="BB6977">
        <v>54</v>
      </c>
      <c r="BC6977">
        <v>0.98231768747751402</v>
      </c>
      <c r="BD6977">
        <v>1</v>
      </c>
      <c r="BE6977">
        <v>1.76823125224858E-2</v>
      </c>
      <c r="BF6977">
        <v>65.228735207010899</v>
      </c>
      <c r="BG6977">
        <v>62.7285533652989</v>
      </c>
      <c r="BH6977">
        <v>69.432307485393906</v>
      </c>
      <c r="BI6977">
        <v>60.884317531304902</v>
      </c>
    </row>
    <row r="6978" spans="1:61" x14ac:dyDescent="0.25">
      <c r="A6978" s="10" t="str">
        <f>VLOOKUP(D6978,'Index-Relations'!E:F,2,FALSE)</f>
        <v>ESG</v>
      </c>
      <c r="B6978" t="s">
        <v>3450</v>
      </c>
      <c r="C6978" s="53" t="s">
        <v>2767</v>
      </c>
      <c r="D6978" s="59" t="s">
        <v>3348</v>
      </c>
      <c r="E6978" s="59" t="s">
        <v>10394</v>
      </c>
      <c r="F6978" t="s">
        <v>2336</v>
      </c>
      <c r="G6978" t="s">
        <v>2678</v>
      </c>
      <c r="H6978" t="s">
        <v>2337</v>
      </c>
      <c r="I6978" s="52">
        <v>45413</v>
      </c>
      <c r="J6978" t="s">
        <v>2457</v>
      </c>
      <c r="K6978">
        <v>55</v>
      </c>
      <c r="L6978" s="73">
        <v>65.023072582138994</v>
      </c>
      <c r="M6978">
        <v>55</v>
      </c>
      <c r="N6978">
        <v>1</v>
      </c>
      <c r="O6978" s="73">
        <v>62.480816595492001</v>
      </c>
      <c r="P6978">
        <v>55</v>
      </c>
      <c r="Q6978">
        <v>1</v>
      </c>
      <c r="R6978">
        <v>54</v>
      </c>
      <c r="S6978">
        <v>0.99189233417316802</v>
      </c>
      <c r="T6978">
        <v>32.3374610828293</v>
      </c>
      <c r="U6978">
        <v>0.60103464257721795</v>
      </c>
      <c r="V6978">
        <v>34</v>
      </c>
      <c r="W6978">
        <v>9.8324809470436605E-2</v>
      </c>
      <c r="X6978">
        <v>8</v>
      </c>
      <c r="Y6978">
        <v>54</v>
      </c>
      <c r="Z6978">
        <v>0.99189233417316702</v>
      </c>
      <c r="AA6978">
        <v>40.9695664239782</v>
      </c>
      <c r="AB6978">
        <v>47</v>
      </c>
      <c r="AC6978">
        <v>0.85046091820981096</v>
      </c>
      <c r="AD6978">
        <v>7</v>
      </c>
      <c r="AE6978">
        <v>0.14143141596335601</v>
      </c>
      <c r="AF6978">
        <v>1</v>
      </c>
      <c r="AG6978">
        <v>8.1076658268321097E-3</v>
      </c>
      <c r="AH6978">
        <v>4.1125062297847599E-3</v>
      </c>
      <c r="AI6978">
        <v>6</v>
      </c>
      <c r="AJ6978" s="73">
        <v>60.832090179931001</v>
      </c>
      <c r="AK6978">
        <v>55</v>
      </c>
      <c r="AL6978">
        <v>1</v>
      </c>
      <c r="AM6978">
        <v>0</v>
      </c>
      <c r="AN6978">
        <v>0</v>
      </c>
      <c r="AO6978">
        <v>0</v>
      </c>
      <c r="AP6978">
        <v>0</v>
      </c>
      <c r="AQ6978">
        <v>55</v>
      </c>
      <c r="AR6978">
        <v>1</v>
      </c>
      <c r="AS6978">
        <v>0</v>
      </c>
      <c r="AT6978">
        <v>0</v>
      </c>
      <c r="AU6978">
        <v>0</v>
      </c>
      <c r="AV6978">
        <v>0</v>
      </c>
      <c r="AW6978">
        <v>55</v>
      </c>
      <c r="AX6978">
        <v>1</v>
      </c>
      <c r="AY6978" s="73">
        <v>69.153057462266901</v>
      </c>
      <c r="AZ6978">
        <v>55</v>
      </c>
      <c r="BA6978">
        <v>1</v>
      </c>
      <c r="BB6978">
        <v>54</v>
      </c>
      <c r="BC6978">
        <v>0.98215115316471102</v>
      </c>
      <c r="BD6978">
        <v>1</v>
      </c>
      <c r="BE6978">
        <v>1.7848846835288E-2</v>
      </c>
      <c r="BF6978">
        <v>65.023072582138994</v>
      </c>
      <c r="BG6978">
        <v>62.480816595492001</v>
      </c>
      <c r="BH6978">
        <v>69.153057462266901</v>
      </c>
      <c r="BI6978">
        <v>60.832090179931001</v>
      </c>
    </row>
    <row r="6979" spans="1:61" x14ac:dyDescent="0.25">
      <c r="A6979" s="10" t="str">
        <f>VLOOKUP(D6979,'Index-Relations'!E:F,2,FALSE)</f>
        <v>ESG</v>
      </c>
      <c r="B6979" t="s">
        <v>3450</v>
      </c>
      <c r="C6979" s="53" t="s">
        <v>2768</v>
      </c>
      <c r="D6979" s="59" t="s">
        <v>3348</v>
      </c>
      <c r="E6979" s="59" t="s">
        <v>10395</v>
      </c>
      <c r="F6979" t="s">
        <v>2336</v>
      </c>
      <c r="G6979" t="s">
        <v>2678</v>
      </c>
      <c r="H6979" t="s">
        <v>2337</v>
      </c>
      <c r="I6979" s="52">
        <v>45383</v>
      </c>
      <c r="J6979" t="s">
        <v>2457</v>
      </c>
      <c r="K6979">
        <v>55</v>
      </c>
      <c r="L6979">
        <v>68.987104475388307</v>
      </c>
      <c r="M6979">
        <v>55</v>
      </c>
      <c r="N6979">
        <v>1</v>
      </c>
      <c r="O6979">
        <v>64.821051043407095</v>
      </c>
      <c r="P6979">
        <v>55</v>
      </c>
      <c r="Q6979">
        <v>1</v>
      </c>
      <c r="R6979">
        <v>54</v>
      </c>
      <c r="S6979">
        <v>0.99149139310982903</v>
      </c>
      <c r="T6979">
        <v>32.081933578849799</v>
      </c>
      <c r="U6979">
        <v>0.59891987210909603</v>
      </c>
      <c r="V6979">
        <v>34</v>
      </c>
      <c r="W6979">
        <v>9.6597369162092606E-2</v>
      </c>
      <c r="X6979">
        <v>8</v>
      </c>
      <c r="Y6979">
        <v>54</v>
      </c>
      <c r="Z6979">
        <v>0.99149139310982903</v>
      </c>
      <c r="AA6979">
        <v>39.926867998084703</v>
      </c>
      <c r="AB6979">
        <v>47</v>
      </c>
      <c r="AC6979">
        <v>0.85283271762149004</v>
      </c>
      <c r="AD6979">
        <v>7</v>
      </c>
      <c r="AE6979">
        <v>0.13865867548833899</v>
      </c>
      <c r="AF6979">
        <v>1</v>
      </c>
      <c r="AG6979">
        <v>8.5086068901704393E-3</v>
      </c>
      <c r="AH6979">
        <v>5.1779666393880798E-3</v>
      </c>
      <c r="AI6979">
        <v>6</v>
      </c>
      <c r="AJ6979">
        <v>64.059245868535001</v>
      </c>
      <c r="AK6979">
        <v>55</v>
      </c>
      <c r="AL6979">
        <v>1</v>
      </c>
      <c r="AM6979">
        <v>0</v>
      </c>
      <c r="AN6979">
        <v>0</v>
      </c>
      <c r="AO6979">
        <v>0</v>
      </c>
      <c r="AP6979">
        <v>0</v>
      </c>
      <c r="AQ6979">
        <v>55</v>
      </c>
      <c r="AR6979">
        <v>0.999999999999999</v>
      </c>
      <c r="AS6979">
        <v>0</v>
      </c>
      <c r="AT6979">
        <v>0</v>
      </c>
      <c r="AU6979">
        <v>0</v>
      </c>
      <c r="AV6979">
        <v>0</v>
      </c>
      <c r="AW6979">
        <v>55</v>
      </c>
      <c r="AX6979">
        <v>0.999999999999999</v>
      </c>
      <c r="AY6979">
        <v>74.132880251426997</v>
      </c>
      <c r="AZ6979">
        <v>55</v>
      </c>
      <c r="BA6979">
        <v>1</v>
      </c>
      <c r="BB6979">
        <v>54</v>
      </c>
      <c r="BC6979">
        <v>0.98295217974156002</v>
      </c>
      <c r="BD6979">
        <v>1</v>
      </c>
      <c r="BE6979">
        <v>1.7047820258439001E-2</v>
      </c>
      <c r="BF6979">
        <v>65.072172032405902</v>
      </c>
      <c r="BG6979">
        <v>62.478794225820998</v>
      </c>
      <c r="BH6979">
        <v>69.206776818259002</v>
      </c>
      <c r="BI6979">
        <v>60.8556680567849</v>
      </c>
    </row>
    <row r="6980" spans="1:61" x14ac:dyDescent="0.25">
      <c r="A6980" s="10" t="str">
        <f>VLOOKUP(D6980,'Index-Relations'!E:F,2,FALSE)</f>
        <v>ESG</v>
      </c>
      <c r="B6980" t="s">
        <v>3450</v>
      </c>
      <c r="C6980" s="53" t="s">
        <v>2769</v>
      </c>
      <c r="D6980" s="59" t="s">
        <v>3348</v>
      </c>
      <c r="E6980" s="59" t="s">
        <v>10396</v>
      </c>
      <c r="F6980" t="s">
        <v>2336</v>
      </c>
      <c r="G6980" t="s">
        <v>2678</v>
      </c>
      <c r="H6980" t="s">
        <v>2337</v>
      </c>
      <c r="I6980" s="52">
        <v>45352</v>
      </c>
      <c r="J6980" t="s">
        <v>2457</v>
      </c>
      <c r="K6980">
        <v>54</v>
      </c>
      <c r="L6980">
        <v>68.325681434599005</v>
      </c>
      <c r="M6980">
        <v>54</v>
      </c>
      <c r="N6980">
        <v>1</v>
      </c>
      <c r="O6980">
        <v>64.528771093109</v>
      </c>
      <c r="P6980">
        <v>54</v>
      </c>
      <c r="Q6980">
        <v>1</v>
      </c>
      <c r="R6980">
        <v>53</v>
      </c>
      <c r="S6980">
        <v>0.99142158831773297</v>
      </c>
      <c r="T6980">
        <v>31.747659029627702</v>
      </c>
      <c r="U6980">
        <v>0.58453754075404596</v>
      </c>
      <c r="V6980">
        <v>33</v>
      </c>
      <c r="W6980">
        <v>7.7748423494314295E-2</v>
      </c>
      <c r="X6980">
        <v>7</v>
      </c>
      <c r="Y6980">
        <v>53</v>
      </c>
      <c r="Z6980">
        <v>0.99142158831773297</v>
      </c>
      <c r="AA6980">
        <v>41.826719572859503</v>
      </c>
      <c r="AB6980">
        <v>46</v>
      </c>
      <c r="AC6980">
        <v>0.84465903567900302</v>
      </c>
      <c r="AD6980">
        <v>7</v>
      </c>
      <c r="AE6980">
        <v>0.14676255263873</v>
      </c>
      <c r="AF6980">
        <v>1</v>
      </c>
      <c r="AG6980">
        <v>8.5784116822666401E-3</v>
      </c>
      <c r="AH6980">
        <v>1.23195174165133E-3</v>
      </c>
      <c r="AI6980">
        <v>5</v>
      </c>
      <c r="AJ6980">
        <v>63.211987281209701</v>
      </c>
      <c r="AK6980">
        <v>54</v>
      </c>
      <c r="AL6980">
        <v>1</v>
      </c>
      <c r="AM6980">
        <v>0</v>
      </c>
      <c r="AN6980">
        <v>0</v>
      </c>
      <c r="AO6980">
        <v>0</v>
      </c>
      <c r="AP6980">
        <v>0</v>
      </c>
      <c r="AQ6980">
        <v>54</v>
      </c>
      <c r="AR6980">
        <v>1</v>
      </c>
      <c r="AS6980">
        <v>0</v>
      </c>
      <c r="AT6980">
        <v>0</v>
      </c>
      <c r="AU6980">
        <v>2.75742934154205E-2</v>
      </c>
      <c r="AV6980">
        <v>1</v>
      </c>
      <c r="AW6980">
        <v>54</v>
      </c>
      <c r="AX6980">
        <v>1</v>
      </c>
      <c r="AY6980">
        <v>73.451098100760404</v>
      </c>
      <c r="AZ6980">
        <v>54</v>
      </c>
      <c r="BA6980">
        <v>1</v>
      </c>
      <c r="BB6980">
        <v>53</v>
      </c>
      <c r="BC6980">
        <v>0.98446036629578704</v>
      </c>
      <c r="BD6980">
        <v>1</v>
      </c>
      <c r="BE6980">
        <v>1.55396337042122E-2</v>
      </c>
      <c r="BF6980">
        <v>64.499360555211993</v>
      </c>
      <c r="BG6980">
        <v>62.221538634967899</v>
      </c>
      <c r="BH6980">
        <v>68.525067042642902</v>
      </c>
      <c r="BI6980">
        <v>60.157538386840997</v>
      </c>
    </row>
    <row r="6981" spans="1:61" x14ac:dyDescent="0.25">
      <c r="A6981" s="10" t="str">
        <f>VLOOKUP(D6981,'Index-Relations'!E:F,2,FALSE)</f>
        <v>ESG</v>
      </c>
      <c r="B6981" t="s">
        <v>3450</v>
      </c>
      <c r="C6981" s="53" t="s">
        <v>2770</v>
      </c>
      <c r="D6981" s="59" t="s">
        <v>3348</v>
      </c>
      <c r="E6981" s="59" t="s">
        <v>10397</v>
      </c>
      <c r="F6981" t="s">
        <v>2336</v>
      </c>
      <c r="G6981" t="s">
        <v>2678</v>
      </c>
      <c r="H6981" t="s">
        <v>2337</v>
      </c>
      <c r="I6981" s="52">
        <v>45323</v>
      </c>
      <c r="J6981" t="s">
        <v>2457</v>
      </c>
      <c r="K6981">
        <v>54</v>
      </c>
      <c r="L6981">
        <v>68.118712559359693</v>
      </c>
      <c r="M6981">
        <v>54</v>
      </c>
      <c r="N6981">
        <v>1</v>
      </c>
      <c r="O6981">
        <v>64.147570119874004</v>
      </c>
      <c r="P6981">
        <v>54</v>
      </c>
      <c r="Q6981">
        <v>1</v>
      </c>
      <c r="R6981">
        <v>53</v>
      </c>
      <c r="S6981">
        <v>0.99150634923751402</v>
      </c>
      <c r="T6981">
        <v>31.636577598259301</v>
      </c>
      <c r="U6981">
        <v>0.57240138670057195</v>
      </c>
      <c r="V6981">
        <v>33</v>
      </c>
      <c r="W6981">
        <v>6.15158133086144E-2</v>
      </c>
      <c r="X6981">
        <v>7</v>
      </c>
      <c r="Y6981">
        <v>53</v>
      </c>
      <c r="Z6981">
        <v>0.99150634923751402</v>
      </c>
      <c r="AA6981">
        <v>41.7657362936841</v>
      </c>
      <c r="AB6981">
        <v>46</v>
      </c>
      <c r="AC6981">
        <v>0.84576287264918903</v>
      </c>
      <c r="AD6981">
        <v>7</v>
      </c>
      <c r="AE6981">
        <v>0.14574347658832401</v>
      </c>
      <c r="AF6981">
        <v>1</v>
      </c>
      <c r="AG6981">
        <v>8.4936507624853094E-3</v>
      </c>
      <c r="AH6981">
        <v>1.27124924328624E-3</v>
      </c>
      <c r="AI6981">
        <v>4</v>
      </c>
      <c r="AJ6981">
        <v>63.137936049852797</v>
      </c>
      <c r="AK6981">
        <v>54</v>
      </c>
      <c r="AL6981">
        <v>1</v>
      </c>
      <c r="AM6981">
        <v>0</v>
      </c>
      <c r="AN6981">
        <v>0</v>
      </c>
      <c r="AO6981">
        <v>0</v>
      </c>
      <c r="AP6981">
        <v>0</v>
      </c>
      <c r="AQ6981">
        <v>54</v>
      </c>
      <c r="AR6981">
        <v>1</v>
      </c>
      <c r="AS6981">
        <v>0</v>
      </c>
      <c r="AT6981">
        <v>0</v>
      </c>
      <c r="AU6981">
        <v>2.6144369600877501E-2</v>
      </c>
      <c r="AV6981">
        <v>1</v>
      </c>
      <c r="AW6981">
        <v>54</v>
      </c>
      <c r="AX6981">
        <v>1</v>
      </c>
      <c r="AY6981">
        <v>73.300714922926403</v>
      </c>
      <c r="AZ6981">
        <v>54</v>
      </c>
      <c r="BA6981">
        <v>1</v>
      </c>
      <c r="BB6981">
        <v>53</v>
      </c>
      <c r="BC6981">
        <v>0.98329565655251905</v>
      </c>
      <c r="BD6981">
        <v>1</v>
      </c>
      <c r="BE6981">
        <v>1.6704343447480601E-2</v>
      </c>
      <c r="BF6981">
        <v>64.393409165343996</v>
      </c>
      <c r="BG6981">
        <v>61.922981884061997</v>
      </c>
      <c r="BH6981">
        <v>68.487485430823</v>
      </c>
      <c r="BI6981">
        <v>60.141896731778999</v>
      </c>
    </row>
    <row r="6982" spans="1:61" x14ac:dyDescent="0.25">
      <c r="A6982" s="10" t="str">
        <f>VLOOKUP(D6982,'Index-Relations'!E:F,2,FALSE)</f>
        <v>ESG</v>
      </c>
      <c r="B6982" t="s">
        <v>3450</v>
      </c>
      <c r="C6982" s="53" t="s">
        <v>2760</v>
      </c>
      <c r="D6982" s="59" t="s">
        <v>3348</v>
      </c>
      <c r="E6982" s="59" t="s">
        <v>10398</v>
      </c>
      <c r="F6982" t="s">
        <v>2336</v>
      </c>
      <c r="G6982" t="s">
        <v>2678</v>
      </c>
      <c r="H6982" t="s">
        <v>2337</v>
      </c>
      <c r="I6982" s="52">
        <v>45659</v>
      </c>
      <c r="J6982" t="s">
        <v>2457</v>
      </c>
      <c r="K6982">
        <v>55</v>
      </c>
      <c r="L6982" s="73">
        <v>63.028325138047002</v>
      </c>
      <c r="M6982">
        <v>55</v>
      </c>
      <c r="N6982">
        <v>1</v>
      </c>
      <c r="O6982" s="73">
        <v>60.674044363432998</v>
      </c>
      <c r="P6982">
        <v>55</v>
      </c>
      <c r="Q6982">
        <v>1</v>
      </c>
      <c r="R6982">
        <v>54</v>
      </c>
      <c r="S6982">
        <v>0.98893829629863905</v>
      </c>
      <c r="T6982">
        <v>31.925940957167899</v>
      </c>
      <c r="U6982">
        <v>0.56580679775679998</v>
      </c>
      <c r="V6982">
        <v>35</v>
      </c>
      <c r="W6982">
        <v>8.6264727676989103E-2</v>
      </c>
      <c r="X6982">
        <v>9</v>
      </c>
      <c r="Y6982">
        <v>54</v>
      </c>
      <c r="Z6982">
        <v>0.98893829629863905</v>
      </c>
      <c r="AA6982">
        <v>37.817098634917997</v>
      </c>
      <c r="AB6982">
        <v>45</v>
      </c>
      <c r="AC6982">
        <v>0.80698027088680602</v>
      </c>
      <c r="AD6982">
        <v>9</v>
      </c>
      <c r="AE6982">
        <v>0.18195802541183301</v>
      </c>
      <c r="AF6982">
        <v>1</v>
      </c>
      <c r="AG6982">
        <v>1.1061703701360301E-2</v>
      </c>
      <c r="AH6982">
        <v>3.8302218633147101E-3</v>
      </c>
      <c r="AI6982">
        <v>6</v>
      </c>
      <c r="AJ6982" s="73">
        <v>59.060010468561003</v>
      </c>
      <c r="AK6982">
        <v>55</v>
      </c>
      <c r="AL6982">
        <v>1</v>
      </c>
      <c r="AM6982">
        <v>0</v>
      </c>
      <c r="AN6982">
        <v>0</v>
      </c>
      <c r="AO6982">
        <v>5.1022609588482197E-2</v>
      </c>
      <c r="AP6982">
        <v>1</v>
      </c>
      <c r="AQ6982">
        <v>55</v>
      </c>
      <c r="AR6982">
        <v>1</v>
      </c>
      <c r="AS6982">
        <v>0</v>
      </c>
      <c r="AT6982">
        <v>0</v>
      </c>
      <c r="AU6982">
        <v>0</v>
      </c>
      <c r="AV6982">
        <v>0</v>
      </c>
      <c r="AW6982">
        <v>55</v>
      </c>
      <c r="AX6982">
        <v>1</v>
      </c>
      <c r="AY6982" s="73">
        <v>66.6845854373489</v>
      </c>
      <c r="AZ6982">
        <v>55</v>
      </c>
      <c r="BA6982">
        <v>1</v>
      </c>
      <c r="BB6982">
        <v>53</v>
      </c>
      <c r="BC6982">
        <v>0.93411882336935304</v>
      </c>
      <c r="BD6982">
        <v>1</v>
      </c>
      <c r="BE6982">
        <v>1.4858567042164501E-2</v>
      </c>
      <c r="BF6982">
        <v>63.028325138047002</v>
      </c>
      <c r="BG6982">
        <v>60.674044363432998</v>
      </c>
      <c r="BH6982">
        <v>66.6845854373489</v>
      </c>
      <c r="BI6982">
        <v>59.060010468561003</v>
      </c>
    </row>
    <row r="6983" spans="1:61" x14ac:dyDescent="0.25">
      <c r="A6983" s="10" t="str">
        <f>VLOOKUP(D6983,'Index-Relations'!E:F,2,FALSE)</f>
        <v>ESG</v>
      </c>
      <c r="B6983" t="s">
        <v>3450</v>
      </c>
      <c r="C6983" s="53" t="s">
        <v>2761</v>
      </c>
      <c r="D6983" s="59" t="s">
        <v>3348</v>
      </c>
      <c r="E6983" s="59" t="s">
        <v>10399</v>
      </c>
      <c r="F6983" t="s">
        <v>2336</v>
      </c>
      <c r="G6983" t="s">
        <v>2678</v>
      </c>
      <c r="H6983" t="s">
        <v>2337</v>
      </c>
      <c r="I6983" s="52">
        <v>45628</v>
      </c>
      <c r="J6983" t="s">
        <v>2457</v>
      </c>
      <c r="K6983">
        <v>55</v>
      </c>
      <c r="L6983" s="73">
        <v>62.712877119228999</v>
      </c>
      <c r="M6983">
        <v>55</v>
      </c>
      <c r="N6983">
        <v>1</v>
      </c>
      <c r="O6983" s="73">
        <v>60.534311359100002</v>
      </c>
      <c r="P6983">
        <v>55</v>
      </c>
      <c r="Q6983">
        <v>1</v>
      </c>
      <c r="R6983">
        <v>54</v>
      </c>
      <c r="S6983">
        <v>0.98897462585052898</v>
      </c>
      <c r="T6983">
        <v>32.136294211139202</v>
      </c>
      <c r="U6983">
        <v>0.57353501073643498</v>
      </c>
      <c r="V6983">
        <v>35</v>
      </c>
      <c r="W6983">
        <v>8.5892707791163106E-2</v>
      </c>
      <c r="X6983">
        <v>9</v>
      </c>
      <c r="Y6983">
        <v>54</v>
      </c>
      <c r="Z6983">
        <v>0.98897462585052898</v>
      </c>
      <c r="AA6983">
        <v>35.339920914128498</v>
      </c>
      <c r="AB6983">
        <v>45</v>
      </c>
      <c r="AC6983">
        <v>0.80513971681455299</v>
      </c>
      <c r="AD6983">
        <v>9</v>
      </c>
      <c r="AE6983">
        <v>0.18383490903597599</v>
      </c>
      <c r="AF6983">
        <v>1</v>
      </c>
      <c r="AG6983">
        <v>1.10253741494706E-2</v>
      </c>
      <c r="AH6983">
        <v>3.9461587189912198E-3</v>
      </c>
      <c r="AI6983">
        <v>6</v>
      </c>
      <c r="AJ6983" s="73">
        <v>58.724232819375999</v>
      </c>
      <c r="AK6983">
        <v>55</v>
      </c>
      <c r="AL6983">
        <v>1</v>
      </c>
      <c r="AM6983">
        <v>0</v>
      </c>
      <c r="AN6983">
        <v>0</v>
      </c>
      <c r="AO6983">
        <v>5.0961166863496901E-2</v>
      </c>
      <c r="AP6983">
        <v>1</v>
      </c>
      <c r="AQ6983">
        <v>55</v>
      </c>
      <c r="AR6983">
        <v>1</v>
      </c>
      <c r="AS6983">
        <v>0</v>
      </c>
      <c r="AT6983">
        <v>0</v>
      </c>
      <c r="AU6983">
        <v>0</v>
      </c>
      <c r="AV6983">
        <v>0</v>
      </c>
      <c r="AW6983">
        <v>55</v>
      </c>
      <c r="AX6983">
        <v>1</v>
      </c>
      <c r="AY6983" s="73">
        <v>66.357200077410994</v>
      </c>
      <c r="AZ6983">
        <v>55</v>
      </c>
      <c r="BA6983">
        <v>1</v>
      </c>
      <c r="BB6983">
        <v>53</v>
      </c>
      <c r="BC6983">
        <v>0.93321283549024903</v>
      </c>
      <c r="BD6983">
        <v>1</v>
      </c>
      <c r="BE6983">
        <v>1.5825997646253601E-2</v>
      </c>
      <c r="BF6983">
        <v>62.712877119228999</v>
      </c>
      <c r="BG6983">
        <v>60.534311359100002</v>
      </c>
      <c r="BH6983">
        <v>66.357200077410994</v>
      </c>
      <c r="BI6983">
        <v>58.724232819375999</v>
      </c>
    </row>
    <row r="6984" spans="1:61" x14ac:dyDescent="0.25">
      <c r="A6984" s="10" t="str">
        <f>VLOOKUP(D6984,'Index-Relations'!E:F,2,FALSE)</f>
        <v>ESG</v>
      </c>
      <c r="B6984" t="s">
        <v>3450</v>
      </c>
      <c r="C6984" s="53" t="s">
        <v>2762</v>
      </c>
      <c r="D6984" s="59" t="s">
        <v>3348</v>
      </c>
      <c r="E6984" s="59" t="s">
        <v>10400</v>
      </c>
      <c r="F6984" t="s">
        <v>2336</v>
      </c>
      <c r="G6984" t="s">
        <v>2678</v>
      </c>
      <c r="H6984" t="s">
        <v>2337</v>
      </c>
      <c r="I6984" s="52">
        <v>45597</v>
      </c>
      <c r="J6984" t="s">
        <v>2457</v>
      </c>
      <c r="K6984">
        <v>55</v>
      </c>
      <c r="L6984" s="73">
        <v>63.765133798325998</v>
      </c>
      <c r="M6984">
        <v>55</v>
      </c>
      <c r="N6984">
        <v>1</v>
      </c>
      <c r="O6984" s="73">
        <v>61.549781081203903</v>
      </c>
      <c r="P6984">
        <v>55</v>
      </c>
      <c r="Q6984">
        <v>1</v>
      </c>
      <c r="R6984">
        <v>54</v>
      </c>
      <c r="S6984">
        <v>0.98916000283564398</v>
      </c>
      <c r="T6984">
        <v>32.534401491214503</v>
      </c>
      <c r="U6984">
        <v>0.56691140614912205</v>
      </c>
      <c r="V6984">
        <v>35</v>
      </c>
      <c r="W6984">
        <v>8.7075092790486697E-2</v>
      </c>
      <c r="X6984">
        <v>9</v>
      </c>
      <c r="Y6984">
        <v>54</v>
      </c>
      <c r="Z6984">
        <v>0.98916000283564398</v>
      </c>
      <c r="AA6984">
        <v>37.775768151576003</v>
      </c>
      <c r="AB6984">
        <v>45</v>
      </c>
      <c r="AC6984">
        <v>0.80342885317039403</v>
      </c>
      <c r="AD6984">
        <v>9</v>
      </c>
      <c r="AE6984">
        <v>0.18573114966525001</v>
      </c>
      <c r="AF6984">
        <v>1</v>
      </c>
      <c r="AG6984">
        <v>1.0839997164355001E-2</v>
      </c>
      <c r="AH6984">
        <v>3.71306556350852E-3</v>
      </c>
      <c r="AI6984">
        <v>6</v>
      </c>
      <c r="AJ6984" s="73">
        <v>59.760689323070999</v>
      </c>
      <c r="AK6984">
        <v>55</v>
      </c>
      <c r="AL6984">
        <v>1</v>
      </c>
      <c r="AM6984">
        <v>0</v>
      </c>
      <c r="AN6984">
        <v>0</v>
      </c>
      <c r="AO6984">
        <v>0</v>
      </c>
      <c r="AP6984">
        <v>0</v>
      </c>
      <c r="AQ6984">
        <v>55</v>
      </c>
      <c r="AR6984">
        <v>0.999999999999999</v>
      </c>
      <c r="AS6984">
        <v>0</v>
      </c>
      <c r="AT6984">
        <v>0</v>
      </c>
      <c r="AU6984">
        <v>0</v>
      </c>
      <c r="AV6984">
        <v>0</v>
      </c>
      <c r="AW6984">
        <v>55</v>
      </c>
      <c r="AX6984">
        <v>1</v>
      </c>
      <c r="AY6984" s="73">
        <v>67.385574537801006</v>
      </c>
      <c r="AZ6984">
        <v>55</v>
      </c>
      <c r="BA6984">
        <v>1</v>
      </c>
      <c r="BB6984">
        <v>53</v>
      </c>
      <c r="BC6984">
        <v>0.92851608686937703</v>
      </c>
      <c r="BD6984">
        <v>2</v>
      </c>
      <c r="BE6984">
        <v>7.1483913130622703E-2</v>
      </c>
      <c r="BF6984">
        <v>63.765133798325998</v>
      </c>
      <c r="BG6984">
        <v>61.549781081203903</v>
      </c>
      <c r="BH6984">
        <v>67.385574537801006</v>
      </c>
      <c r="BI6984">
        <v>59.760689323070999</v>
      </c>
    </row>
    <row r="6985" spans="1:61" x14ac:dyDescent="0.25">
      <c r="A6985" s="10" t="str">
        <f>VLOOKUP(D6985,'Index-Relations'!E:F,2,FALSE)</f>
        <v>ESG</v>
      </c>
      <c r="B6985" t="s">
        <v>3450</v>
      </c>
      <c r="C6985" s="53" t="s">
        <v>2763</v>
      </c>
      <c r="D6985" s="59" t="s">
        <v>3348</v>
      </c>
      <c r="E6985" s="59" t="s">
        <v>10401</v>
      </c>
      <c r="F6985" t="s">
        <v>2336</v>
      </c>
      <c r="G6985" t="s">
        <v>2678</v>
      </c>
      <c r="H6985" t="s">
        <v>2337</v>
      </c>
      <c r="I6985" s="52">
        <v>45566</v>
      </c>
      <c r="J6985" t="s">
        <v>2457</v>
      </c>
      <c r="K6985">
        <v>55</v>
      </c>
      <c r="L6985" s="73">
        <v>64.432779598026002</v>
      </c>
      <c r="M6985">
        <v>55</v>
      </c>
      <c r="N6985">
        <v>1</v>
      </c>
      <c r="O6985" s="73">
        <v>61.707855078242901</v>
      </c>
      <c r="P6985">
        <v>55</v>
      </c>
      <c r="Q6985">
        <v>1</v>
      </c>
      <c r="R6985">
        <v>54</v>
      </c>
      <c r="S6985">
        <v>0.99063176080795601</v>
      </c>
      <c r="T6985">
        <v>32.413230495121503</v>
      </c>
      <c r="U6985">
        <v>0.56377175720530204</v>
      </c>
      <c r="V6985">
        <v>35</v>
      </c>
      <c r="W6985">
        <v>8.6844661623941499E-2</v>
      </c>
      <c r="X6985">
        <v>9</v>
      </c>
      <c r="Y6985">
        <v>54</v>
      </c>
      <c r="Z6985">
        <v>0.99063176080795501</v>
      </c>
      <c r="AA6985">
        <v>37.875605758367499</v>
      </c>
      <c r="AB6985">
        <v>47</v>
      </c>
      <c r="AC6985">
        <v>0.85594422711431595</v>
      </c>
      <c r="AD6985">
        <v>7</v>
      </c>
      <c r="AE6985">
        <v>0.13468753369364</v>
      </c>
      <c r="AF6985">
        <v>1</v>
      </c>
      <c r="AG6985">
        <v>9.3682391920440408E-3</v>
      </c>
      <c r="AH6985">
        <v>3.77787707127723E-3</v>
      </c>
      <c r="AI6985">
        <v>6</v>
      </c>
      <c r="AJ6985" s="73">
        <v>59.926548183378998</v>
      </c>
      <c r="AK6985">
        <v>55</v>
      </c>
      <c r="AL6985">
        <v>1</v>
      </c>
      <c r="AM6985">
        <v>0</v>
      </c>
      <c r="AN6985">
        <v>0</v>
      </c>
      <c r="AO6985">
        <v>0</v>
      </c>
      <c r="AP6985">
        <v>0</v>
      </c>
      <c r="AQ6985">
        <v>55</v>
      </c>
      <c r="AR6985">
        <v>1</v>
      </c>
      <c r="AS6985">
        <v>0</v>
      </c>
      <c r="AT6985">
        <v>0</v>
      </c>
      <c r="AU6985">
        <v>0</v>
      </c>
      <c r="AV6985">
        <v>0</v>
      </c>
      <c r="AW6985">
        <v>55</v>
      </c>
      <c r="AX6985">
        <v>1</v>
      </c>
      <c r="AY6985" s="73">
        <v>68.848720851237005</v>
      </c>
      <c r="AZ6985">
        <v>55</v>
      </c>
      <c r="BA6985">
        <v>1</v>
      </c>
      <c r="BB6985">
        <v>53</v>
      </c>
      <c r="BC6985">
        <v>0.92276493219310296</v>
      </c>
      <c r="BD6985">
        <v>2</v>
      </c>
      <c r="BE6985">
        <v>7.7235067806896096E-2</v>
      </c>
      <c r="BF6985">
        <v>64.432779598026002</v>
      </c>
      <c r="BG6985">
        <v>61.707855078242901</v>
      </c>
      <c r="BH6985">
        <v>68.848720851237005</v>
      </c>
      <c r="BI6985">
        <v>59.926548183378998</v>
      </c>
    </row>
    <row r="6986" spans="1:61" x14ac:dyDescent="0.25">
      <c r="A6986" s="10" t="str">
        <f>VLOOKUP(D6986,'Index-Relations'!E:F,2,FALSE)</f>
        <v>ESG</v>
      </c>
      <c r="B6986" t="s">
        <v>3450</v>
      </c>
      <c r="C6986" s="53" t="s">
        <v>2764</v>
      </c>
      <c r="D6986" s="59" t="s">
        <v>3348</v>
      </c>
      <c r="E6986" s="59" t="s">
        <v>10402</v>
      </c>
      <c r="F6986" t="s">
        <v>2336</v>
      </c>
      <c r="G6986" t="s">
        <v>2678</v>
      </c>
      <c r="H6986" t="s">
        <v>2337</v>
      </c>
      <c r="I6986" s="52">
        <v>45538</v>
      </c>
      <c r="J6986" t="s">
        <v>2457</v>
      </c>
      <c r="K6986">
        <v>55</v>
      </c>
      <c r="L6986" s="73">
        <v>64.204111088934994</v>
      </c>
      <c r="M6986">
        <v>55</v>
      </c>
      <c r="N6986">
        <v>1</v>
      </c>
      <c r="O6986" s="73">
        <v>61.663925196872</v>
      </c>
      <c r="P6986">
        <v>55</v>
      </c>
      <c r="Q6986">
        <v>1</v>
      </c>
      <c r="R6986">
        <v>54</v>
      </c>
      <c r="S6986">
        <v>0.99169834874649399</v>
      </c>
      <c r="T6986">
        <v>32.576063642792697</v>
      </c>
      <c r="U6986">
        <v>0.58669484641751901</v>
      </c>
      <c r="V6986">
        <v>35</v>
      </c>
      <c r="W6986">
        <v>8.9175417116244701E-2</v>
      </c>
      <c r="X6986">
        <v>9</v>
      </c>
      <c r="Y6986">
        <v>54</v>
      </c>
      <c r="Z6986">
        <v>0.99169834874649399</v>
      </c>
      <c r="AA6986">
        <v>38.4987628857834</v>
      </c>
      <c r="AB6986">
        <v>47</v>
      </c>
      <c r="AC6986">
        <v>0.856443200254978</v>
      </c>
      <c r="AD6986">
        <v>7</v>
      </c>
      <c r="AE6986">
        <v>0.13525514849151499</v>
      </c>
      <c r="AF6986">
        <v>1</v>
      </c>
      <c r="AG6986">
        <v>8.3016512535057894E-3</v>
      </c>
      <c r="AH6986">
        <v>4.7552004662183402E-3</v>
      </c>
      <c r="AI6986">
        <v>6</v>
      </c>
      <c r="AJ6986" s="73">
        <v>59.794558563595899</v>
      </c>
      <c r="AK6986">
        <v>55</v>
      </c>
      <c r="AL6986">
        <v>1</v>
      </c>
      <c r="AM6986">
        <v>0</v>
      </c>
      <c r="AN6986">
        <v>0</v>
      </c>
      <c r="AO6986">
        <v>0</v>
      </c>
      <c r="AP6986">
        <v>0</v>
      </c>
      <c r="AQ6986">
        <v>55</v>
      </c>
      <c r="AR6986">
        <v>0.999999999999999</v>
      </c>
      <c r="AS6986">
        <v>0</v>
      </c>
      <c r="AT6986">
        <v>0</v>
      </c>
      <c r="AU6986">
        <v>0</v>
      </c>
      <c r="AV6986">
        <v>0</v>
      </c>
      <c r="AW6986">
        <v>55</v>
      </c>
      <c r="AX6986">
        <v>1</v>
      </c>
      <c r="AY6986" s="73">
        <v>68.5101847380039</v>
      </c>
      <c r="AZ6986">
        <v>55</v>
      </c>
      <c r="BA6986">
        <v>1</v>
      </c>
      <c r="BB6986">
        <v>53</v>
      </c>
      <c r="BC6986">
        <v>0.92231461233558298</v>
      </c>
      <c r="BD6986">
        <v>2</v>
      </c>
      <c r="BE6986">
        <v>7.7685387664416294E-2</v>
      </c>
      <c r="BF6986">
        <v>64.204111088934994</v>
      </c>
      <c r="BG6986">
        <v>61.663925196872</v>
      </c>
      <c r="BH6986">
        <v>68.5101847380039</v>
      </c>
      <c r="BI6986">
        <v>59.794558563595899</v>
      </c>
    </row>
    <row r="6987" spans="1:61" x14ac:dyDescent="0.25">
      <c r="A6987" s="10" t="str">
        <f>VLOOKUP(D6987,'Index-Relations'!E:F,2,FALSE)</f>
        <v>ESG</v>
      </c>
      <c r="B6987" t="s">
        <v>3450</v>
      </c>
      <c r="C6987" s="53" t="s">
        <v>2760</v>
      </c>
      <c r="D6987" s="59" t="s">
        <v>3156</v>
      </c>
      <c r="E6987" s="59" t="s">
        <v>10403</v>
      </c>
      <c r="F6987" t="s">
        <v>2341</v>
      </c>
      <c r="G6987" t="s">
        <v>2340</v>
      </c>
      <c r="H6987" t="s">
        <v>2342</v>
      </c>
      <c r="I6987" s="52">
        <v>45659</v>
      </c>
      <c r="J6987" t="s">
        <v>2457</v>
      </c>
      <c r="K6987">
        <v>58</v>
      </c>
      <c r="L6987" s="73">
        <v>68.599543417424997</v>
      </c>
      <c r="M6987">
        <v>58</v>
      </c>
      <c r="N6987">
        <v>1</v>
      </c>
      <c r="O6987" s="73">
        <v>65.224950603774005</v>
      </c>
      <c r="P6987">
        <v>58</v>
      </c>
      <c r="Q6987">
        <v>1</v>
      </c>
      <c r="R6987">
        <v>58</v>
      </c>
      <c r="S6987">
        <v>1</v>
      </c>
      <c r="T6987">
        <v>29.728937790717001</v>
      </c>
      <c r="U6987">
        <v>0.53821130158303698</v>
      </c>
      <c r="V6987">
        <v>33</v>
      </c>
      <c r="W6987">
        <v>7.6734075963645093E-2</v>
      </c>
      <c r="X6987">
        <v>7</v>
      </c>
      <c r="Y6987">
        <v>58</v>
      </c>
      <c r="Z6987">
        <v>1</v>
      </c>
      <c r="AA6987">
        <v>39.241062985114397</v>
      </c>
      <c r="AB6987">
        <v>50</v>
      </c>
      <c r="AC6987">
        <v>0.94277559480977102</v>
      </c>
      <c r="AD6987">
        <v>8</v>
      </c>
      <c r="AE6987">
        <v>5.72244051902287E-2</v>
      </c>
      <c r="AF6987">
        <v>0</v>
      </c>
      <c r="AG6987">
        <v>0</v>
      </c>
      <c r="AH6987">
        <v>8.3881880977825396E-4</v>
      </c>
      <c r="AI6987">
        <v>2</v>
      </c>
      <c r="AJ6987" s="73">
        <v>64.861782072535902</v>
      </c>
      <c r="AK6987">
        <v>58</v>
      </c>
      <c r="AL6987">
        <v>1</v>
      </c>
      <c r="AM6987">
        <v>0</v>
      </c>
      <c r="AN6987">
        <v>0</v>
      </c>
      <c r="AO6987">
        <v>6.8752076225678097E-2</v>
      </c>
      <c r="AP6987">
        <v>1</v>
      </c>
      <c r="AQ6987">
        <v>58</v>
      </c>
      <c r="AR6987">
        <v>1</v>
      </c>
      <c r="AS6987">
        <v>0</v>
      </c>
      <c r="AT6987">
        <v>0</v>
      </c>
      <c r="AU6987">
        <v>0</v>
      </c>
      <c r="AV6987">
        <v>0</v>
      </c>
      <c r="AW6987">
        <v>58</v>
      </c>
      <c r="AX6987">
        <v>1</v>
      </c>
      <c r="AY6987" s="73">
        <v>71.948369530497999</v>
      </c>
      <c r="AZ6987">
        <v>58</v>
      </c>
      <c r="BA6987">
        <v>1</v>
      </c>
      <c r="BB6987">
        <v>55</v>
      </c>
      <c r="BC6987">
        <v>0.90437028551177501</v>
      </c>
      <c r="BD6987">
        <v>2</v>
      </c>
      <c r="BE6987">
        <v>2.6877638262546001E-2</v>
      </c>
      <c r="BF6987">
        <v>68.599543417424997</v>
      </c>
      <c r="BG6987">
        <v>65.224950603774005</v>
      </c>
      <c r="BH6987">
        <v>71.948369530497999</v>
      </c>
      <c r="BI6987">
        <v>64.861782072535902</v>
      </c>
    </row>
    <row r="6988" spans="1:61" x14ac:dyDescent="0.25">
      <c r="A6988" s="10" t="str">
        <f>VLOOKUP(D6988,'Index-Relations'!E:F,2,FALSE)</f>
        <v>ESG</v>
      </c>
      <c r="B6988" t="s">
        <v>3450</v>
      </c>
      <c r="C6988" s="53" t="s">
        <v>2761</v>
      </c>
      <c r="D6988" s="59" t="s">
        <v>3156</v>
      </c>
      <c r="E6988" s="59" t="s">
        <v>10404</v>
      </c>
      <c r="F6988" t="s">
        <v>2341</v>
      </c>
      <c r="G6988" t="s">
        <v>2340</v>
      </c>
      <c r="H6988" t="s">
        <v>2342</v>
      </c>
      <c r="I6988" s="52">
        <v>45628</v>
      </c>
      <c r="J6988" t="s">
        <v>2457</v>
      </c>
      <c r="K6988">
        <v>58</v>
      </c>
      <c r="L6988" s="73">
        <v>68.433018041246996</v>
      </c>
      <c r="M6988">
        <v>58</v>
      </c>
      <c r="N6988">
        <v>1</v>
      </c>
      <c r="O6988" s="73">
        <v>65.240957547916906</v>
      </c>
      <c r="P6988">
        <v>58</v>
      </c>
      <c r="Q6988">
        <v>1</v>
      </c>
      <c r="R6988">
        <v>58</v>
      </c>
      <c r="S6988">
        <v>1</v>
      </c>
      <c r="T6988">
        <v>29.979658404604901</v>
      </c>
      <c r="U6988">
        <v>0.54667297856113894</v>
      </c>
      <c r="V6988">
        <v>33</v>
      </c>
      <c r="W6988">
        <v>7.6901798086178197E-2</v>
      </c>
      <c r="X6988">
        <v>7</v>
      </c>
      <c r="Y6988">
        <v>58</v>
      </c>
      <c r="Z6988">
        <v>1</v>
      </c>
      <c r="AA6988">
        <v>36.744421447800903</v>
      </c>
      <c r="AB6988">
        <v>51</v>
      </c>
      <c r="AC6988">
        <v>0.94157971442628596</v>
      </c>
      <c r="AD6988">
        <v>7</v>
      </c>
      <c r="AE6988">
        <v>5.8420285573713301E-2</v>
      </c>
      <c r="AF6988">
        <v>0</v>
      </c>
      <c r="AG6988">
        <v>0</v>
      </c>
      <c r="AH6988">
        <v>8.5388063637317497E-4</v>
      </c>
      <c r="AI6988">
        <v>2</v>
      </c>
      <c r="AJ6988" s="73">
        <v>64.673940199851003</v>
      </c>
      <c r="AK6988">
        <v>58</v>
      </c>
      <c r="AL6988">
        <v>1</v>
      </c>
      <c r="AM6988">
        <v>0</v>
      </c>
      <c r="AN6988">
        <v>0</v>
      </c>
      <c r="AO6988">
        <v>6.9084688420247897E-2</v>
      </c>
      <c r="AP6988">
        <v>1</v>
      </c>
      <c r="AQ6988">
        <v>58</v>
      </c>
      <c r="AR6988">
        <v>1</v>
      </c>
      <c r="AS6988">
        <v>0</v>
      </c>
      <c r="AT6988">
        <v>0</v>
      </c>
      <c r="AU6988">
        <v>0</v>
      </c>
      <c r="AV6988">
        <v>0</v>
      </c>
      <c r="AW6988">
        <v>58</v>
      </c>
      <c r="AX6988">
        <v>1</v>
      </c>
      <c r="AY6988" s="73">
        <v>71.765216866499003</v>
      </c>
      <c r="AZ6988">
        <v>58</v>
      </c>
      <c r="BA6988">
        <v>1</v>
      </c>
      <c r="BB6988">
        <v>55</v>
      </c>
      <c r="BC6988">
        <v>0.90239499024588898</v>
      </c>
      <c r="BD6988">
        <v>2</v>
      </c>
      <c r="BE6988">
        <v>2.8520321333862501E-2</v>
      </c>
      <c r="BF6988">
        <v>68.433018041246996</v>
      </c>
      <c r="BG6988">
        <v>65.240957547916906</v>
      </c>
      <c r="BH6988">
        <v>71.765216866499003</v>
      </c>
      <c r="BI6988">
        <v>64.673940199851003</v>
      </c>
    </row>
    <row r="6989" spans="1:61" x14ac:dyDescent="0.25">
      <c r="A6989" s="10" t="str">
        <f>VLOOKUP(D6989,'Index-Relations'!E:F,2,FALSE)</f>
        <v>ESG</v>
      </c>
      <c r="B6989" t="s">
        <v>3450</v>
      </c>
      <c r="C6989" s="53" t="s">
        <v>2762</v>
      </c>
      <c r="D6989" s="59" t="s">
        <v>3156</v>
      </c>
      <c r="E6989" s="59" t="s">
        <v>10405</v>
      </c>
      <c r="F6989" t="s">
        <v>2341</v>
      </c>
      <c r="G6989" t="s">
        <v>2340</v>
      </c>
      <c r="H6989" t="s">
        <v>2342</v>
      </c>
      <c r="I6989" s="52">
        <v>45597</v>
      </c>
      <c r="J6989" t="s">
        <v>2457</v>
      </c>
      <c r="K6989">
        <v>58</v>
      </c>
      <c r="L6989" s="73">
        <v>68.244521454866899</v>
      </c>
      <c r="M6989">
        <v>58</v>
      </c>
      <c r="N6989">
        <v>1</v>
      </c>
      <c r="O6989" s="73">
        <v>65.147371924614902</v>
      </c>
      <c r="P6989">
        <v>58</v>
      </c>
      <c r="Q6989">
        <v>1</v>
      </c>
      <c r="R6989">
        <v>58</v>
      </c>
      <c r="S6989">
        <v>1</v>
      </c>
      <c r="T6989">
        <v>30.2672893179552</v>
      </c>
      <c r="U6989">
        <v>0.53835585177233602</v>
      </c>
      <c r="V6989">
        <v>33</v>
      </c>
      <c r="W6989">
        <v>8.2184215390875504E-2</v>
      </c>
      <c r="X6989">
        <v>7</v>
      </c>
      <c r="Y6989">
        <v>58</v>
      </c>
      <c r="Z6989">
        <v>1</v>
      </c>
      <c r="AA6989">
        <v>38.230988737058802</v>
      </c>
      <c r="AB6989">
        <v>51</v>
      </c>
      <c r="AC6989">
        <v>0.93466268843917399</v>
      </c>
      <c r="AD6989">
        <v>7</v>
      </c>
      <c r="AE6989">
        <v>6.5337311560826006E-2</v>
      </c>
      <c r="AF6989">
        <v>0</v>
      </c>
      <c r="AG6989">
        <v>0</v>
      </c>
      <c r="AH6989">
        <v>8.2429620253298395E-4</v>
      </c>
      <c r="AI6989">
        <v>2</v>
      </c>
      <c r="AJ6989" s="73">
        <v>64.498397023166007</v>
      </c>
      <c r="AK6989">
        <v>58</v>
      </c>
      <c r="AL6989">
        <v>1</v>
      </c>
      <c r="AM6989">
        <v>0</v>
      </c>
      <c r="AN6989">
        <v>0</v>
      </c>
      <c r="AO6989">
        <v>0</v>
      </c>
      <c r="AP6989">
        <v>0</v>
      </c>
      <c r="AQ6989">
        <v>58</v>
      </c>
      <c r="AR6989">
        <v>0.999999999999999</v>
      </c>
      <c r="AS6989">
        <v>0</v>
      </c>
      <c r="AT6989">
        <v>0</v>
      </c>
      <c r="AU6989">
        <v>0</v>
      </c>
      <c r="AV6989">
        <v>0</v>
      </c>
      <c r="AW6989">
        <v>58</v>
      </c>
      <c r="AX6989">
        <v>0.999999999999999</v>
      </c>
      <c r="AY6989" s="73">
        <v>71.602149778286005</v>
      </c>
      <c r="AZ6989">
        <v>58</v>
      </c>
      <c r="BA6989">
        <v>1</v>
      </c>
      <c r="BB6989">
        <v>55</v>
      </c>
      <c r="BC6989">
        <v>0.89846494270237998</v>
      </c>
      <c r="BD6989">
        <v>3</v>
      </c>
      <c r="BE6989">
        <v>0.101535057297619</v>
      </c>
      <c r="BF6989">
        <v>68.244521454866899</v>
      </c>
      <c r="BG6989">
        <v>65.147371924614902</v>
      </c>
      <c r="BH6989">
        <v>71.602149778286005</v>
      </c>
      <c r="BI6989">
        <v>64.498397023166007</v>
      </c>
    </row>
    <row r="6990" spans="1:61" x14ac:dyDescent="0.25">
      <c r="A6990" s="10" t="str">
        <f>VLOOKUP(D6990,'Index-Relations'!E:F,2,FALSE)</f>
        <v>ESG</v>
      </c>
      <c r="B6990" t="s">
        <v>3450</v>
      </c>
      <c r="C6990" s="53" t="s">
        <v>2763</v>
      </c>
      <c r="D6990" s="59" t="s">
        <v>3156</v>
      </c>
      <c r="E6990" s="59" t="s">
        <v>10406</v>
      </c>
      <c r="F6990" t="s">
        <v>2341</v>
      </c>
      <c r="G6990" t="s">
        <v>2340</v>
      </c>
      <c r="H6990" t="s">
        <v>2342</v>
      </c>
      <c r="I6990" s="52">
        <v>45566</v>
      </c>
      <c r="J6990" t="s">
        <v>2457</v>
      </c>
      <c r="K6990">
        <v>58</v>
      </c>
      <c r="L6990" s="73">
        <v>69.172704677490998</v>
      </c>
      <c r="M6990">
        <v>58</v>
      </c>
      <c r="N6990">
        <v>1</v>
      </c>
      <c r="O6990" s="73">
        <v>65.442722793271003</v>
      </c>
      <c r="P6990">
        <v>58</v>
      </c>
      <c r="Q6990">
        <v>1</v>
      </c>
      <c r="R6990">
        <v>58</v>
      </c>
      <c r="S6990">
        <v>0.999999999999999</v>
      </c>
      <c r="T6990">
        <v>30.176558935147799</v>
      </c>
      <c r="U6990">
        <v>0.53360940350024</v>
      </c>
      <c r="V6990">
        <v>33</v>
      </c>
      <c r="W6990">
        <v>8.0625880324949703E-2</v>
      </c>
      <c r="X6990">
        <v>7</v>
      </c>
      <c r="Y6990">
        <v>58</v>
      </c>
      <c r="Z6990">
        <v>0.999999999999999</v>
      </c>
      <c r="AA6990">
        <v>38.268625518523997</v>
      </c>
      <c r="AB6990">
        <v>52</v>
      </c>
      <c r="AC6990">
        <v>0.95210124132153695</v>
      </c>
      <c r="AD6990">
        <v>6</v>
      </c>
      <c r="AE6990">
        <v>4.7898758678462099E-2</v>
      </c>
      <c r="AF6990">
        <v>0</v>
      </c>
      <c r="AG6990">
        <v>2.776E-17</v>
      </c>
      <c r="AH6990">
        <v>8.3755766588158604E-4</v>
      </c>
      <c r="AI6990">
        <v>2</v>
      </c>
      <c r="AJ6990" s="73">
        <v>64.692783683572998</v>
      </c>
      <c r="AK6990">
        <v>58</v>
      </c>
      <c r="AL6990">
        <v>1</v>
      </c>
      <c r="AM6990">
        <v>0</v>
      </c>
      <c r="AN6990">
        <v>0</v>
      </c>
      <c r="AO6990">
        <v>0</v>
      </c>
      <c r="AP6990">
        <v>0</v>
      </c>
      <c r="AQ6990">
        <v>58</v>
      </c>
      <c r="AR6990">
        <v>1</v>
      </c>
      <c r="AS6990">
        <v>0</v>
      </c>
      <c r="AT6990">
        <v>0</v>
      </c>
      <c r="AU6990">
        <v>0</v>
      </c>
      <c r="AV6990">
        <v>0</v>
      </c>
      <c r="AW6990">
        <v>58</v>
      </c>
      <c r="AX6990">
        <v>0.999999999999999</v>
      </c>
      <c r="AY6990" s="73">
        <v>73.580861288375999</v>
      </c>
      <c r="AZ6990">
        <v>58</v>
      </c>
      <c r="BA6990">
        <v>1</v>
      </c>
      <c r="BB6990">
        <v>55</v>
      </c>
      <c r="BC6990">
        <v>0.89137502830538196</v>
      </c>
      <c r="BD6990">
        <v>3</v>
      </c>
      <c r="BE6990">
        <v>0.108624971694617</v>
      </c>
      <c r="BF6990">
        <v>69.172704677490998</v>
      </c>
      <c r="BG6990">
        <v>65.442722793271003</v>
      </c>
      <c r="BH6990">
        <v>73.580861288375999</v>
      </c>
      <c r="BI6990">
        <v>64.692783683572998</v>
      </c>
    </row>
    <row r="6991" spans="1:61" x14ac:dyDescent="0.25">
      <c r="A6991" s="10" t="str">
        <f>VLOOKUP(D6991,'Index-Relations'!E:F,2,FALSE)</f>
        <v>ESG</v>
      </c>
      <c r="B6991" t="s">
        <v>3450</v>
      </c>
      <c r="C6991" s="53" t="s">
        <v>2764</v>
      </c>
      <c r="D6991" s="59" t="s">
        <v>3156</v>
      </c>
      <c r="E6991" s="59" t="s">
        <v>10407</v>
      </c>
      <c r="F6991" t="s">
        <v>2341</v>
      </c>
      <c r="G6991" t="s">
        <v>2340</v>
      </c>
      <c r="H6991" t="s">
        <v>2342</v>
      </c>
      <c r="I6991" s="52">
        <v>45538</v>
      </c>
      <c r="J6991" t="s">
        <v>2457</v>
      </c>
      <c r="K6991">
        <v>58</v>
      </c>
      <c r="L6991" s="73">
        <v>68.753073045037993</v>
      </c>
      <c r="M6991">
        <v>58</v>
      </c>
      <c r="N6991">
        <v>1</v>
      </c>
      <c r="O6991" s="73">
        <v>65.231079797693994</v>
      </c>
      <c r="P6991">
        <v>58</v>
      </c>
      <c r="Q6991">
        <v>1</v>
      </c>
      <c r="R6991">
        <v>58</v>
      </c>
      <c r="S6991">
        <v>0.999999999999999</v>
      </c>
      <c r="T6991">
        <v>30.501688756953701</v>
      </c>
      <c r="U6991">
        <v>0.56449632044035403</v>
      </c>
      <c r="V6991">
        <v>33</v>
      </c>
      <c r="W6991">
        <v>8.8650823049968394E-2</v>
      </c>
      <c r="X6991">
        <v>7</v>
      </c>
      <c r="Y6991">
        <v>58</v>
      </c>
      <c r="Z6991">
        <v>1</v>
      </c>
      <c r="AA6991">
        <v>39.903574503183499</v>
      </c>
      <c r="AB6991">
        <v>52</v>
      </c>
      <c r="AC6991">
        <v>0.95118818700244101</v>
      </c>
      <c r="AD6991">
        <v>6</v>
      </c>
      <c r="AE6991">
        <v>4.8811812997558102E-2</v>
      </c>
      <c r="AF6991">
        <v>0</v>
      </c>
      <c r="AG6991">
        <v>1.6652999999999999E-16</v>
      </c>
      <c r="AH6991">
        <v>1.21270924831919E-3</v>
      </c>
      <c r="AI6991">
        <v>2</v>
      </c>
      <c r="AJ6991" s="73">
        <v>64.380706201680994</v>
      </c>
      <c r="AK6991">
        <v>58</v>
      </c>
      <c r="AL6991">
        <v>1</v>
      </c>
      <c r="AM6991">
        <v>0</v>
      </c>
      <c r="AN6991">
        <v>0</v>
      </c>
      <c r="AO6991">
        <v>0</v>
      </c>
      <c r="AP6991">
        <v>0</v>
      </c>
      <c r="AQ6991">
        <v>58</v>
      </c>
      <c r="AR6991">
        <v>1</v>
      </c>
      <c r="AS6991">
        <v>0</v>
      </c>
      <c r="AT6991">
        <v>0</v>
      </c>
      <c r="AU6991">
        <v>0</v>
      </c>
      <c r="AV6991">
        <v>0</v>
      </c>
      <c r="AW6991">
        <v>58</v>
      </c>
      <c r="AX6991">
        <v>1</v>
      </c>
      <c r="AY6991" s="73">
        <v>73.052799370389906</v>
      </c>
      <c r="AZ6991">
        <v>58</v>
      </c>
      <c r="BA6991">
        <v>1</v>
      </c>
      <c r="BB6991">
        <v>55</v>
      </c>
      <c r="BC6991">
        <v>0.89234946819022198</v>
      </c>
      <c r="BD6991">
        <v>3</v>
      </c>
      <c r="BE6991">
        <v>0.107650531809777</v>
      </c>
      <c r="BF6991">
        <v>68.753073045037993</v>
      </c>
      <c r="BG6991">
        <v>65.231079797693994</v>
      </c>
      <c r="BH6991">
        <v>73.052799370389906</v>
      </c>
      <c r="BI6991">
        <v>64.380706201680994</v>
      </c>
    </row>
    <row r="6992" spans="1:61" x14ac:dyDescent="0.25">
      <c r="A6992" s="10" t="str">
        <f>VLOOKUP(D6992,'Index-Relations'!E:F,2,FALSE)</f>
        <v>ESG</v>
      </c>
      <c r="B6992" t="s">
        <v>3450</v>
      </c>
      <c r="C6992" s="53" t="s">
        <v>3350</v>
      </c>
      <c r="D6992" s="59" t="s">
        <v>3156</v>
      </c>
      <c r="E6992" s="59" t="s">
        <v>10408</v>
      </c>
      <c r="F6992" t="s">
        <v>2341</v>
      </c>
      <c r="G6992" t="s">
        <v>2340</v>
      </c>
      <c r="H6992" t="s">
        <v>2342</v>
      </c>
      <c r="I6992" s="52">
        <v>45505</v>
      </c>
      <c r="J6992" t="s">
        <v>2457</v>
      </c>
      <c r="K6992">
        <v>58</v>
      </c>
      <c r="L6992" s="73">
        <v>68.930325598040994</v>
      </c>
      <c r="M6992">
        <v>58</v>
      </c>
      <c r="N6992">
        <v>1</v>
      </c>
      <c r="O6992" s="73">
        <v>65.466986854333001</v>
      </c>
      <c r="P6992">
        <v>58</v>
      </c>
      <c r="Q6992">
        <v>1</v>
      </c>
      <c r="R6992">
        <v>58</v>
      </c>
      <c r="S6992">
        <v>0.999999999999999</v>
      </c>
      <c r="T6992">
        <v>30.590443990612101</v>
      </c>
      <c r="U6992">
        <v>0.56587598295071695</v>
      </c>
      <c r="V6992">
        <v>33</v>
      </c>
      <c r="W6992">
        <v>9.0862398982659798E-2</v>
      </c>
      <c r="X6992">
        <v>7</v>
      </c>
      <c r="Y6992">
        <v>58</v>
      </c>
      <c r="Z6992">
        <v>1</v>
      </c>
      <c r="AA6992">
        <v>39.790785311889401</v>
      </c>
      <c r="AB6992">
        <v>52</v>
      </c>
      <c r="AC6992">
        <v>0.94898612767437895</v>
      </c>
      <c r="AD6992">
        <v>6</v>
      </c>
      <c r="AE6992">
        <v>5.1013872325620303E-2</v>
      </c>
      <c r="AF6992">
        <v>0</v>
      </c>
      <c r="AG6992">
        <v>1.6652999999999999E-16</v>
      </c>
      <c r="AH6992">
        <v>1.3421746070649699E-3</v>
      </c>
      <c r="AI6992">
        <v>2</v>
      </c>
      <c r="AJ6992" s="73">
        <v>64.609513178346901</v>
      </c>
      <c r="AK6992">
        <v>58</v>
      </c>
      <c r="AL6992">
        <v>1</v>
      </c>
      <c r="AM6992">
        <v>0</v>
      </c>
      <c r="AN6992">
        <v>0</v>
      </c>
      <c r="AO6992">
        <v>0</v>
      </c>
      <c r="AP6992">
        <v>0</v>
      </c>
      <c r="AQ6992">
        <v>58</v>
      </c>
      <c r="AR6992">
        <v>1</v>
      </c>
      <c r="AS6992">
        <v>0</v>
      </c>
      <c r="AT6992">
        <v>0</v>
      </c>
      <c r="AU6992">
        <v>0</v>
      </c>
      <c r="AV6992">
        <v>0</v>
      </c>
      <c r="AW6992">
        <v>58</v>
      </c>
      <c r="AX6992">
        <v>0.999999999999999</v>
      </c>
      <c r="AY6992" s="73">
        <v>73.166588390498902</v>
      </c>
      <c r="AZ6992">
        <v>58</v>
      </c>
      <c r="BA6992">
        <v>1</v>
      </c>
      <c r="BB6992">
        <v>56</v>
      </c>
      <c r="BC6992">
        <v>0.96765205100310503</v>
      </c>
      <c r="BD6992">
        <v>2</v>
      </c>
      <c r="BE6992">
        <v>3.23479489968947E-2</v>
      </c>
      <c r="BF6992">
        <v>68.930325598040994</v>
      </c>
      <c r="BG6992">
        <v>65.466986854333001</v>
      </c>
      <c r="BH6992">
        <v>73.166588390498902</v>
      </c>
      <c r="BI6992">
        <v>64.609513178346901</v>
      </c>
    </row>
    <row r="6993" spans="1:61" x14ac:dyDescent="0.25">
      <c r="A6993" s="10" t="str">
        <f>VLOOKUP(D6993,'Index-Relations'!E:F,2,FALSE)</f>
        <v>ESG</v>
      </c>
      <c r="B6993" t="s">
        <v>3450</v>
      </c>
      <c r="C6993" s="53" t="s">
        <v>2765</v>
      </c>
      <c r="D6993" s="59" t="s">
        <v>3156</v>
      </c>
      <c r="E6993" s="59" t="s">
        <v>10409</v>
      </c>
      <c r="F6993" t="s">
        <v>2341</v>
      </c>
      <c r="G6993" t="s">
        <v>2340</v>
      </c>
      <c r="H6993" t="s">
        <v>2342</v>
      </c>
      <c r="I6993" s="52">
        <v>45475</v>
      </c>
      <c r="J6993" t="s">
        <v>2457</v>
      </c>
      <c r="K6993">
        <v>58</v>
      </c>
      <c r="L6993" s="73">
        <v>69.024158037625</v>
      </c>
      <c r="M6993">
        <v>58</v>
      </c>
      <c r="N6993">
        <v>1</v>
      </c>
      <c r="O6993" s="73">
        <v>65.624962167531905</v>
      </c>
      <c r="P6993">
        <v>58</v>
      </c>
      <c r="Q6993">
        <v>1</v>
      </c>
      <c r="R6993">
        <v>58</v>
      </c>
      <c r="S6993">
        <v>1</v>
      </c>
      <c r="T6993">
        <v>30.439848998201601</v>
      </c>
      <c r="U6993">
        <v>0.57703300675784797</v>
      </c>
      <c r="V6993">
        <v>33</v>
      </c>
      <c r="W6993">
        <v>9.3852284805199096E-2</v>
      </c>
      <c r="X6993">
        <v>6</v>
      </c>
      <c r="Y6993">
        <v>58</v>
      </c>
      <c r="Z6993">
        <v>0.999999999999999</v>
      </c>
      <c r="AA6993">
        <v>41.690674944932397</v>
      </c>
      <c r="AB6993">
        <v>51</v>
      </c>
      <c r="AC6993">
        <v>0.92828925335316903</v>
      </c>
      <c r="AD6993">
        <v>7</v>
      </c>
      <c r="AE6993">
        <v>7.1710746646830498E-2</v>
      </c>
      <c r="AF6993">
        <v>0</v>
      </c>
      <c r="AG6993">
        <v>0</v>
      </c>
      <c r="AH6993">
        <v>1.38561615075379E-3</v>
      </c>
      <c r="AI6993">
        <v>2</v>
      </c>
      <c r="AJ6993" s="73">
        <v>64.731342349707006</v>
      </c>
      <c r="AK6993">
        <v>58</v>
      </c>
      <c r="AL6993">
        <v>1</v>
      </c>
      <c r="AM6993">
        <v>0</v>
      </c>
      <c r="AN6993">
        <v>0</v>
      </c>
      <c r="AO6993">
        <v>0</v>
      </c>
      <c r="AP6993">
        <v>0</v>
      </c>
      <c r="AQ6993">
        <v>58</v>
      </c>
      <c r="AR6993">
        <v>0.999999999999999</v>
      </c>
      <c r="AS6993">
        <v>0</v>
      </c>
      <c r="AT6993">
        <v>0</v>
      </c>
      <c r="AU6993">
        <v>0</v>
      </c>
      <c r="AV6993">
        <v>0</v>
      </c>
      <c r="AW6993">
        <v>58</v>
      </c>
      <c r="AX6993">
        <v>1</v>
      </c>
      <c r="AY6993" s="73">
        <v>73.228521611926894</v>
      </c>
      <c r="AZ6993">
        <v>58</v>
      </c>
      <c r="BA6993">
        <v>1</v>
      </c>
      <c r="BB6993">
        <v>56</v>
      </c>
      <c r="BC6993">
        <v>0.96974137944295502</v>
      </c>
      <c r="BD6993">
        <v>2</v>
      </c>
      <c r="BE6993">
        <v>3.0258620557044799E-2</v>
      </c>
      <c r="BF6993">
        <v>69.024158037625</v>
      </c>
      <c r="BG6993">
        <v>65.624962167531905</v>
      </c>
      <c r="BH6993">
        <v>73.228521611926894</v>
      </c>
      <c r="BI6993">
        <v>64.731342349707006</v>
      </c>
    </row>
    <row r="6994" spans="1:61" x14ac:dyDescent="0.25">
      <c r="A6994" s="10" t="str">
        <f>VLOOKUP(D6994,'Index-Relations'!E:F,2,FALSE)</f>
        <v>ESG</v>
      </c>
      <c r="B6994" t="s">
        <v>3450</v>
      </c>
      <c r="C6994" s="53" t="s">
        <v>2766</v>
      </c>
      <c r="D6994" s="59" t="s">
        <v>3156</v>
      </c>
      <c r="E6994" s="59" t="s">
        <v>10410</v>
      </c>
      <c r="F6994" t="s">
        <v>2341</v>
      </c>
      <c r="G6994" t="s">
        <v>2340</v>
      </c>
      <c r="H6994" t="s">
        <v>2342</v>
      </c>
      <c r="I6994" s="52">
        <v>45446</v>
      </c>
      <c r="J6994" t="s">
        <v>2457</v>
      </c>
      <c r="K6994">
        <v>58</v>
      </c>
      <c r="L6994" s="73">
        <v>69.405766632103905</v>
      </c>
      <c r="M6994">
        <v>58</v>
      </c>
      <c r="N6994">
        <v>1</v>
      </c>
      <c r="O6994" s="73">
        <v>65.989486501005004</v>
      </c>
      <c r="P6994">
        <v>58</v>
      </c>
      <c r="Q6994">
        <v>1</v>
      </c>
      <c r="R6994">
        <v>58</v>
      </c>
      <c r="S6994">
        <v>0.999999999999999</v>
      </c>
      <c r="T6994">
        <v>30.396039072735899</v>
      </c>
      <c r="U6994">
        <v>0.57640599812202298</v>
      </c>
      <c r="V6994">
        <v>33</v>
      </c>
      <c r="W6994">
        <v>9.4077812421655804E-2</v>
      </c>
      <c r="X6994">
        <v>6</v>
      </c>
      <c r="Y6994">
        <v>58</v>
      </c>
      <c r="Z6994">
        <v>1</v>
      </c>
      <c r="AA6994">
        <v>41.307103344438602</v>
      </c>
      <c r="AB6994">
        <v>51</v>
      </c>
      <c r="AC6994">
        <v>0.92743228270392897</v>
      </c>
      <c r="AD6994">
        <v>7</v>
      </c>
      <c r="AE6994">
        <v>7.2567717296070006E-2</v>
      </c>
      <c r="AF6994">
        <v>0</v>
      </c>
      <c r="AG6994">
        <v>6.9390000000000004E-17</v>
      </c>
      <c r="AH6994">
        <v>1.3994026528719799E-3</v>
      </c>
      <c r="AI6994">
        <v>2</v>
      </c>
      <c r="AJ6994" s="73">
        <v>65.134717311076997</v>
      </c>
      <c r="AK6994">
        <v>58</v>
      </c>
      <c r="AL6994">
        <v>1</v>
      </c>
      <c r="AM6994">
        <v>0</v>
      </c>
      <c r="AN6994">
        <v>0</v>
      </c>
      <c r="AO6994">
        <v>0</v>
      </c>
      <c r="AP6994">
        <v>0</v>
      </c>
      <c r="AQ6994">
        <v>58</v>
      </c>
      <c r="AR6994">
        <v>1</v>
      </c>
      <c r="AS6994">
        <v>0</v>
      </c>
      <c r="AT6994">
        <v>0</v>
      </c>
      <c r="AU6994">
        <v>0</v>
      </c>
      <c r="AV6994">
        <v>0</v>
      </c>
      <c r="AW6994">
        <v>58</v>
      </c>
      <c r="AX6994">
        <v>1</v>
      </c>
      <c r="AY6994" s="73">
        <v>73.571193671540996</v>
      </c>
      <c r="AZ6994">
        <v>58</v>
      </c>
      <c r="BA6994">
        <v>1</v>
      </c>
      <c r="BB6994">
        <v>56</v>
      </c>
      <c r="BC6994">
        <v>0.96934417006740803</v>
      </c>
      <c r="BD6994">
        <v>2</v>
      </c>
      <c r="BE6994">
        <v>3.06558299325915E-2</v>
      </c>
      <c r="BF6994">
        <v>69.405766632103905</v>
      </c>
      <c r="BG6994">
        <v>65.989486501005004</v>
      </c>
      <c r="BH6994">
        <v>73.571193671540996</v>
      </c>
      <c r="BI6994">
        <v>65.134717311076997</v>
      </c>
    </row>
    <row r="6995" spans="1:61" x14ac:dyDescent="0.25">
      <c r="A6995" s="10" t="str">
        <f>VLOOKUP(D6995,'Index-Relations'!E:F,2,FALSE)</f>
        <v>ESG</v>
      </c>
      <c r="B6995" t="s">
        <v>3450</v>
      </c>
      <c r="C6995" s="53" t="s">
        <v>2767</v>
      </c>
      <c r="D6995" s="59" t="s">
        <v>3156</v>
      </c>
      <c r="E6995" s="59" t="s">
        <v>10411</v>
      </c>
      <c r="F6995" t="s">
        <v>2341</v>
      </c>
      <c r="G6995" t="s">
        <v>2340</v>
      </c>
      <c r="H6995" t="s">
        <v>2342</v>
      </c>
      <c r="I6995" s="52">
        <v>45413</v>
      </c>
      <c r="J6995" t="s">
        <v>2457</v>
      </c>
      <c r="K6995">
        <v>58</v>
      </c>
      <c r="L6995" s="73">
        <v>69.526883117794995</v>
      </c>
      <c r="M6995">
        <v>58</v>
      </c>
      <c r="N6995">
        <v>1</v>
      </c>
      <c r="O6995" s="73">
        <v>66.093969388345997</v>
      </c>
      <c r="P6995">
        <v>58</v>
      </c>
      <c r="Q6995">
        <v>1</v>
      </c>
      <c r="R6995">
        <v>58</v>
      </c>
      <c r="S6995">
        <v>0.999999999999999</v>
      </c>
      <c r="T6995">
        <v>30.3021745704194</v>
      </c>
      <c r="U6995">
        <v>0.57581041211162498</v>
      </c>
      <c r="V6995">
        <v>33</v>
      </c>
      <c r="W6995">
        <v>9.2958762606696901E-2</v>
      </c>
      <c r="X6995">
        <v>6</v>
      </c>
      <c r="Y6995">
        <v>58</v>
      </c>
      <c r="Z6995">
        <v>0.999999999999999</v>
      </c>
      <c r="AA6995">
        <v>42.164439268553501</v>
      </c>
      <c r="AB6995">
        <v>51</v>
      </c>
      <c r="AC6995">
        <v>0.92888226232390303</v>
      </c>
      <c r="AD6995">
        <v>7</v>
      </c>
      <c r="AE6995">
        <v>7.1117737676096401E-2</v>
      </c>
      <c r="AF6995">
        <v>0</v>
      </c>
      <c r="AG6995">
        <v>0</v>
      </c>
      <c r="AH6995">
        <v>1.40919756785101E-3</v>
      </c>
      <c r="AI6995">
        <v>2</v>
      </c>
      <c r="AJ6995" s="73">
        <v>65.323258278647003</v>
      </c>
      <c r="AK6995">
        <v>58</v>
      </c>
      <c r="AL6995">
        <v>1</v>
      </c>
      <c r="AM6995">
        <v>0</v>
      </c>
      <c r="AN6995">
        <v>0</v>
      </c>
      <c r="AO6995">
        <v>0</v>
      </c>
      <c r="AP6995">
        <v>0</v>
      </c>
      <c r="AQ6995">
        <v>58</v>
      </c>
      <c r="AR6995">
        <v>1</v>
      </c>
      <c r="AS6995">
        <v>0</v>
      </c>
      <c r="AT6995">
        <v>0</v>
      </c>
      <c r="AU6995">
        <v>0</v>
      </c>
      <c r="AV6995">
        <v>0</v>
      </c>
      <c r="AW6995">
        <v>58</v>
      </c>
      <c r="AX6995">
        <v>0.999999999999999</v>
      </c>
      <c r="AY6995" s="73">
        <v>73.638299298247901</v>
      </c>
      <c r="AZ6995">
        <v>58</v>
      </c>
      <c r="BA6995">
        <v>1</v>
      </c>
      <c r="BB6995">
        <v>56</v>
      </c>
      <c r="BC6995">
        <v>0.96990066658573104</v>
      </c>
      <c r="BD6995">
        <v>2</v>
      </c>
      <c r="BE6995">
        <v>3.0099333414268601E-2</v>
      </c>
      <c r="BF6995">
        <v>69.526883117794995</v>
      </c>
      <c r="BG6995">
        <v>66.093969388345997</v>
      </c>
      <c r="BH6995">
        <v>73.638299298247901</v>
      </c>
      <c r="BI6995">
        <v>65.323258278647003</v>
      </c>
    </row>
    <row r="6996" spans="1:61" x14ac:dyDescent="0.25">
      <c r="A6996" s="10" t="str">
        <f>VLOOKUP(D6996,'Index-Relations'!E:F,2,FALSE)</f>
        <v>ESG</v>
      </c>
      <c r="B6996" t="s">
        <v>3450</v>
      </c>
      <c r="C6996" s="53" t="s">
        <v>2768</v>
      </c>
      <c r="D6996" s="59" t="s">
        <v>3156</v>
      </c>
      <c r="E6996" s="59" t="s">
        <v>10412</v>
      </c>
      <c r="F6996" t="s">
        <v>2341</v>
      </c>
      <c r="G6996" t="s">
        <v>2340</v>
      </c>
      <c r="H6996" t="s">
        <v>2342</v>
      </c>
      <c r="I6996" s="52">
        <v>45383</v>
      </c>
      <c r="J6996" t="s">
        <v>2457</v>
      </c>
      <c r="K6996">
        <v>59</v>
      </c>
      <c r="L6996">
        <v>73.368103629877396</v>
      </c>
      <c r="M6996">
        <v>59</v>
      </c>
      <c r="N6996">
        <v>1</v>
      </c>
      <c r="O6996">
        <v>68.932432588640594</v>
      </c>
      <c r="P6996">
        <v>59</v>
      </c>
      <c r="Q6996">
        <v>1</v>
      </c>
      <c r="R6996">
        <v>59</v>
      </c>
      <c r="S6996">
        <v>1</v>
      </c>
      <c r="T6996">
        <v>31.7964973762566</v>
      </c>
      <c r="U6996">
        <v>0.565252382338018</v>
      </c>
      <c r="V6996">
        <v>34</v>
      </c>
      <c r="W6996">
        <v>8.9290171261968407E-2</v>
      </c>
      <c r="X6996">
        <v>6</v>
      </c>
      <c r="Y6996">
        <v>59</v>
      </c>
      <c r="Z6996">
        <v>1</v>
      </c>
      <c r="AA6996">
        <v>39.886280466348701</v>
      </c>
      <c r="AB6996">
        <v>51</v>
      </c>
      <c r="AC6996">
        <v>0.88876358014982704</v>
      </c>
      <c r="AD6996">
        <v>8</v>
      </c>
      <c r="AE6996">
        <v>0.11123641985017201</v>
      </c>
      <c r="AF6996">
        <v>0</v>
      </c>
      <c r="AG6996">
        <v>0</v>
      </c>
      <c r="AH6996">
        <v>3.4440097302617999E-3</v>
      </c>
      <c r="AI6996">
        <v>3</v>
      </c>
      <c r="AJ6996">
        <v>68.056465664026604</v>
      </c>
      <c r="AK6996">
        <v>59</v>
      </c>
      <c r="AL6996">
        <v>1</v>
      </c>
      <c r="AM6996">
        <v>0</v>
      </c>
      <c r="AN6996">
        <v>0</v>
      </c>
      <c r="AO6996">
        <v>0</v>
      </c>
      <c r="AP6996">
        <v>0</v>
      </c>
      <c r="AQ6996">
        <v>59</v>
      </c>
      <c r="AR6996">
        <v>1</v>
      </c>
      <c r="AS6996">
        <v>0</v>
      </c>
      <c r="AT6996">
        <v>0</v>
      </c>
      <c r="AU6996">
        <v>0</v>
      </c>
      <c r="AV6996">
        <v>0</v>
      </c>
      <c r="AW6996">
        <v>59</v>
      </c>
      <c r="AX6996">
        <v>1</v>
      </c>
      <c r="AY6996">
        <v>77.944736657006302</v>
      </c>
      <c r="AZ6996">
        <v>59</v>
      </c>
      <c r="BA6996">
        <v>1</v>
      </c>
      <c r="BB6996">
        <v>57</v>
      </c>
      <c r="BC6996">
        <v>0.97333295690163402</v>
      </c>
      <c r="BD6996">
        <v>2</v>
      </c>
      <c r="BE6996">
        <v>2.6667043098365598E-2</v>
      </c>
      <c r="BF6996">
        <v>69.444009787833906</v>
      </c>
      <c r="BG6996">
        <v>66.383870367384006</v>
      </c>
      <c r="BH6996">
        <v>73.763487164696997</v>
      </c>
      <c r="BI6996">
        <v>64.453377829407998</v>
      </c>
    </row>
    <row r="6997" spans="1:61" x14ac:dyDescent="0.25">
      <c r="A6997" s="10" t="str">
        <f>VLOOKUP(D6997,'Index-Relations'!E:F,2,FALSE)</f>
        <v>ESG</v>
      </c>
      <c r="B6997" t="s">
        <v>3450</v>
      </c>
      <c r="C6997" s="53" t="s">
        <v>2769</v>
      </c>
      <c r="D6997" s="59" t="s">
        <v>3156</v>
      </c>
      <c r="E6997" s="59" t="s">
        <v>10413</v>
      </c>
      <c r="F6997" t="s">
        <v>2341</v>
      </c>
      <c r="G6997" t="s">
        <v>2340</v>
      </c>
      <c r="H6997" t="s">
        <v>2342</v>
      </c>
      <c r="I6997" s="52">
        <v>45352</v>
      </c>
      <c r="J6997" t="s">
        <v>2457</v>
      </c>
      <c r="K6997">
        <v>59</v>
      </c>
      <c r="L6997">
        <v>73.409182870454202</v>
      </c>
      <c r="M6997">
        <v>59</v>
      </c>
      <c r="N6997">
        <v>1</v>
      </c>
      <c r="O6997">
        <v>69.236617698898002</v>
      </c>
      <c r="P6997">
        <v>59</v>
      </c>
      <c r="Q6997">
        <v>1</v>
      </c>
      <c r="R6997">
        <v>59</v>
      </c>
      <c r="S6997">
        <v>1</v>
      </c>
      <c r="T6997">
        <v>31.720549666617501</v>
      </c>
      <c r="U6997">
        <v>0.56245908898910002</v>
      </c>
      <c r="V6997">
        <v>33</v>
      </c>
      <c r="W6997">
        <v>8.9769967460478897E-2</v>
      </c>
      <c r="X6997">
        <v>6</v>
      </c>
      <c r="Y6997">
        <v>59</v>
      </c>
      <c r="Z6997">
        <v>1</v>
      </c>
      <c r="AA6997">
        <v>43.7153508206342</v>
      </c>
      <c r="AB6997">
        <v>51</v>
      </c>
      <c r="AC6997">
        <v>0.88548944124884998</v>
      </c>
      <c r="AD6997">
        <v>8</v>
      </c>
      <c r="AE6997">
        <v>0.114510558751149</v>
      </c>
      <c r="AF6997">
        <v>0</v>
      </c>
      <c r="AG6997">
        <v>0</v>
      </c>
      <c r="AH6997">
        <v>1.38256823507702E-3</v>
      </c>
      <c r="AI6997">
        <v>3</v>
      </c>
      <c r="AJ6997">
        <v>68.139350444006297</v>
      </c>
      <c r="AK6997">
        <v>59</v>
      </c>
      <c r="AL6997">
        <v>1</v>
      </c>
      <c r="AM6997">
        <v>0</v>
      </c>
      <c r="AN6997">
        <v>0</v>
      </c>
      <c r="AO6997">
        <v>0</v>
      </c>
      <c r="AP6997">
        <v>0</v>
      </c>
      <c r="AQ6997">
        <v>59</v>
      </c>
      <c r="AR6997">
        <v>1</v>
      </c>
      <c r="AS6997">
        <v>0</v>
      </c>
      <c r="AT6997">
        <v>0</v>
      </c>
      <c r="AU6997">
        <v>0</v>
      </c>
      <c r="AV6997">
        <v>0</v>
      </c>
      <c r="AW6997">
        <v>59</v>
      </c>
      <c r="AX6997">
        <v>1</v>
      </c>
      <c r="AY6997">
        <v>77.7703416257051</v>
      </c>
      <c r="AZ6997">
        <v>59</v>
      </c>
      <c r="BA6997">
        <v>1</v>
      </c>
      <c r="BB6997">
        <v>57</v>
      </c>
      <c r="BC6997">
        <v>0.97607341288329397</v>
      </c>
      <c r="BD6997">
        <v>2</v>
      </c>
      <c r="BE6997">
        <v>2.39265871167057E-2</v>
      </c>
      <c r="BF6997">
        <v>69.470777443100999</v>
      </c>
      <c r="BG6997">
        <v>66.694206870048902</v>
      </c>
      <c r="BH6997">
        <v>73.543151496381995</v>
      </c>
      <c r="BI6997">
        <v>64.419686748237993</v>
      </c>
    </row>
    <row r="6998" spans="1:61" x14ac:dyDescent="0.25">
      <c r="A6998" s="10" t="str">
        <f>VLOOKUP(D6998,'Index-Relations'!E:F,2,FALSE)</f>
        <v>ESG</v>
      </c>
      <c r="B6998" t="s">
        <v>3450</v>
      </c>
      <c r="C6998" s="53" t="s">
        <v>2770</v>
      </c>
      <c r="D6998" s="59" t="s">
        <v>3156</v>
      </c>
      <c r="E6998" s="59" t="s">
        <v>10414</v>
      </c>
      <c r="F6998" t="s">
        <v>2341</v>
      </c>
      <c r="G6998" t="s">
        <v>2340</v>
      </c>
      <c r="H6998" t="s">
        <v>2342</v>
      </c>
      <c r="I6998" s="52">
        <v>45323</v>
      </c>
      <c r="J6998" t="s">
        <v>2457</v>
      </c>
      <c r="K6998">
        <v>59</v>
      </c>
      <c r="L6998">
        <v>73.363182274163705</v>
      </c>
      <c r="M6998">
        <v>59</v>
      </c>
      <c r="N6998">
        <v>1</v>
      </c>
      <c r="O6998">
        <v>68.958946265931502</v>
      </c>
      <c r="P6998">
        <v>59</v>
      </c>
      <c r="Q6998">
        <v>1</v>
      </c>
      <c r="R6998">
        <v>59</v>
      </c>
      <c r="S6998">
        <v>0.999999999999999</v>
      </c>
      <c r="T6998">
        <v>31.5985210243384</v>
      </c>
      <c r="U6998">
        <v>0.552554715360139</v>
      </c>
      <c r="V6998">
        <v>33</v>
      </c>
      <c r="W6998">
        <v>7.1774842555842905E-2</v>
      </c>
      <c r="X6998">
        <v>6</v>
      </c>
      <c r="Y6998">
        <v>59</v>
      </c>
      <c r="Z6998">
        <v>1</v>
      </c>
      <c r="AA6998">
        <v>43.805387279123401</v>
      </c>
      <c r="AB6998">
        <v>51</v>
      </c>
      <c r="AC6998">
        <v>0.88488027325310703</v>
      </c>
      <c r="AD6998">
        <v>8</v>
      </c>
      <c r="AE6998">
        <v>0.115119726746892</v>
      </c>
      <c r="AF6998">
        <v>0</v>
      </c>
      <c r="AG6998">
        <v>2.0816999999999999E-16</v>
      </c>
      <c r="AH6998">
        <v>1.41453840177049E-3</v>
      </c>
      <c r="AI6998">
        <v>2</v>
      </c>
      <c r="AJ6998">
        <v>68.253519525644407</v>
      </c>
      <c r="AK6998">
        <v>59</v>
      </c>
      <c r="AL6998">
        <v>1</v>
      </c>
      <c r="AM6998">
        <v>0</v>
      </c>
      <c r="AN6998">
        <v>0</v>
      </c>
      <c r="AO6998">
        <v>0</v>
      </c>
      <c r="AP6998">
        <v>0</v>
      </c>
      <c r="AQ6998">
        <v>59</v>
      </c>
      <c r="AR6998">
        <v>0.999999999999999</v>
      </c>
      <c r="AS6998">
        <v>0</v>
      </c>
      <c r="AT6998">
        <v>0</v>
      </c>
      <c r="AU6998">
        <v>0</v>
      </c>
      <c r="AV6998">
        <v>0</v>
      </c>
      <c r="AW6998">
        <v>59</v>
      </c>
      <c r="AX6998">
        <v>1</v>
      </c>
      <c r="AY6998">
        <v>77.790713271262703</v>
      </c>
      <c r="AZ6998">
        <v>59</v>
      </c>
      <c r="BA6998">
        <v>1</v>
      </c>
      <c r="BB6998">
        <v>57</v>
      </c>
      <c r="BC6998">
        <v>0.97419957068241403</v>
      </c>
      <c r="BD6998">
        <v>2</v>
      </c>
      <c r="BE6998">
        <v>2.5800429317585399E-2</v>
      </c>
      <c r="BF6998">
        <v>69.491808472258001</v>
      </c>
      <c r="BG6998">
        <v>66.456720498251002</v>
      </c>
      <c r="BH6998">
        <v>73.658220528886901</v>
      </c>
      <c r="BI6998">
        <v>64.565268926049001</v>
      </c>
    </row>
    <row r="6999" spans="1:61" x14ac:dyDescent="0.25">
      <c r="A6999" s="10" t="str">
        <f>VLOOKUP(D6999,'Index-Relations'!E:F,2,FALSE)</f>
        <v>ESG</v>
      </c>
      <c r="B6999" t="s">
        <v>3450</v>
      </c>
      <c r="C6999" s="53" t="s">
        <v>2760</v>
      </c>
      <c r="D6999" s="59" t="s">
        <v>3334</v>
      </c>
      <c r="E6999" s="59" t="s">
        <v>10415</v>
      </c>
      <c r="F6999" t="s">
        <v>2347</v>
      </c>
      <c r="G6999" t="s">
        <v>2346</v>
      </c>
      <c r="H6999" t="s">
        <v>2348</v>
      </c>
      <c r="I6999" s="52">
        <v>45659</v>
      </c>
      <c r="J6999" t="s">
        <v>2457</v>
      </c>
      <c r="K6999">
        <v>202</v>
      </c>
      <c r="L6999" s="73">
        <v>57.598713804596997</v>
      </c>
      <c r="M6999">
        <v>201</v>
      </c>
      <c r="N6999">
        <v>0.999373516915813</v>
      </c>
      <c r="O6999" s="73">
        <v>54.970043146263897</v>
      </c>
      <c r="P6999">
        <v>201</v>
      </c>
      <c r="Q6999">
        <v>0.999373516915813</v>
      </c>
      <c r="R6999">
        <v>195</v>
      </c>
      <c r="S6999">
        <v>0.98653478079073897</v>
      </c>
      <c r="T6999">
        <v>32.737551181798501</v>
      </c>
      <c r="U6999">
        <v>0.65871423666425899</v>
      </c>
      <c r="V6999">
        <v>148</v>
      </c>
      <c r="W6999">
        <v>0.21969925306570401</v>
      </c>
      <c r="X6999">
        <v>60</v>
      </c>
      <c r="Y6999">
        <v>195</v>
      </c>
      <c r="Z6999">
        <v>0.98676733532015504</v>
      </c>
      <c r="AA6999">
        <v>44.445648782511597</v>
      </c>
      <c r="AB6999">
        <v>157</v>
      </c>
      <c r="AC6999">
        <v>0.79073555234209003</v>
      </c>
      <c r="AD6999">
        <v>38</v>
      </c>
      <c r="AE6999">
        <v>0.19603178297806401</v>
      </c>
      <c r="AF6999">
        <v>7</v>
      </c>
      <c r="AG6999">
        <v>1.3232664679844301E-2</v>
      </c>
      <c r="AH6999">
        <v>3.49814729703876E-3</v>
      </c>
      <c r="AI6999">
        <v>14</v>
      </c>
      <c r="AJ6999" s="73">
        <v>54.805157803725002</v>
      </c>
      <c r="AK6999">
        <v>201</v>
      </c>
      <c r="AL6999">
        <v>0.999373516915813</v>
      </c>
      <c r="AM6999">
        <v>0</v>
      </c>
      <c r="AN6999">
        <v>0</v>
      </c>
      <c r="AO6999">
        <v>3.9515409726946102E-2</v>
      </c>
      <c r="AP6999">
        <v>1</v>
      </c>
      <c r="AQ6999">
        <v>201</v>
      </c>
      <c r="AR6999">
        <v>0.999373516915813</v>
      </c>
      <c r="AS6999">
        <v>0</v>
      </c>
      <c r="AT6999">
        <v>0</v>
      </c>
      <c r="AU6999">
        <v>0</v>
      </c>
      <c r="AV6999">
        <v>0</v>
      </c>
      <c r="AW6999">
        <v>201</v>
      </c>
      <c r="AX6999">
        <v>0.999373516915813</v>
      </c>
      <c r="AY6999" s="73">
        <v>61.705584050675903</v>
      </c>
      <c r="AZ6999">
        <v>201</v>
      </c>
      <c r="BA6999">
        <v>0.999373516915813</v>
      </c>
      <c r="BB6999">
        <v>198</v>
      </c>
      <c r="BC6999">
        <v>0.947349295814777</v>
      </c>
      <c r="BD6999">
        <v>2</v>
      </c>
      <c r="BE6999">
        <v>1.25088113740897E-2</v>
      </c>
      <c r="BF6999">
        <v>57.598713804596997</v>
      </c>
      <c r="BG6999">
        <v>54.970043146263897</v>
      </c>
      <c r="BH6999">
        <v>61.705584050675903</v>
      </c>
      <c r="BI6999">
        <v>54.805157803725002</v>
      </c>
    </row>
    <row r="7000" spans="1:61" x14ac:dyDescent="0.25">
      <c r="A7000" s="10" t="str">
        <f>VLOOKUP(D7000,'Index-Relations'!E:F,2,FALSE)</f>
        <v>ESG</v>
      </c>
      <c r="B7000" t="s">
        <v>3450</v>
      </c>
      <c r="C7000" s="53" t="s">
        <v>2761</v>
      </c>
      <c r="D7000" s="59" t="s">
        <v>3334</v>
      </c>
      <c r="E7000" s="59" t="s">
        <v>10416</v>
      </c>
      <c r="F7000" t="s">
        <v>2347</v>
      </c>
      <c r="G7000" t="s">
        <v>2346</v>
      </c>
      <c r="H7000" t="s">
        <v>2348</v>
      </c>
      <c r="I7000" s="52">
        <v>45628</v>
      </c>
      <c r="J7000" t="s">
        <v>2457</v>
      </c>
      <c r="K7000">
        <v>202</v>
      </c>
      <c r="L7000" s="73">
        <v>57.349961617766901</v>
      </c>
      <c r="M7000">
        <v>201</v>
      </c>
      <c r="N7000">
        <v>0.99934114580121103</v>
      </c>
      <c r="O7000" s="73">
        <v>54.846207089929997</v>
      </c>
      <c r="P7000">
        <v>201</v>
      </c>
      <c r="Q7000">
        <v>0.99934114580121103</v>
      </c>
      <c r="R7000">
        <v>195</v>
      </c>
      <c r="S7000">
        <v>0.98664652623557103</v>
      </c>
      <c r="T7000">
        <v>32.941315557263103</v>
      </c>
      <c r="U7000">
        <v>0.66504822733795899</v>
      </c>
      <c r="V7000">
        <v>148</v>
      </c>
      <c r="W7000">
        <v>0.221245216900992</v>
      </c>
      <c r="X7000">
        <v>60</v>
      </c>
      <c r="Y7000">
        <v>195</v>
      </c>
      <c r="Z7000">
        <v>0.98637554822933304</v>
      </c>
      <c r="AA7000">
        <v>40.691655706808199</v>
      </c>
      <c r="AB7000">
        <v>158</v>
      </c>
      <c r="AC7000">
        <v>0.78874081415316699</v>
      </c>
      <c r="AD7000">
        <v>37</v>
      </c>
      <c r="AE7000">
        <v>0.197634734076165</v>
      </c>
      <c r="AF7000">
        <v>7</v>
      </c>
      <c r="AG7000">
        <v>1.36244517706668E-2</v>
      </c>
      <c r="AH7000">
        <v>3.6622288012992102E-3</v>
      </c>
      <c r="AI7000">
        <v>14</v>
      </c>
      <c r="AJ7000" s="73">
        <v>54.557226054013903</v>
      </c>
      <c r="AK7000">
        <v>201</v>
      </c>
      <c r="AL7000">
        <v>0.99934114580121103</v>
      </c>
      <c r="AM7000">
        <v>0</v>
      </c>
      <c r="AN7000">
        <v>0</v>
      </c>
      <c r="AO7000">
        <v>3.9484649029715803E-2</v>
      </c>
      <c r="AP7000">
        <v>1</v>
      </c>
      <c r="AQ7000">
        <v>201</v>
      </c>
      <c r="AR7000">
        <v>0.99934114580121103</v>
      </c>
      <c r="AS7000">
        <v>0</v>
      </c>
      <c r="AT7000">
        <v>0</v>
      </c>
      <c r="AU7000">
        <v>0</v>
      </c>
      <c r="AV7000">
        <v>0</v>
      </c>
      <c r="AW7000">
        <v>201</v>
      </c>
      <c r="AX7000">
        <v>0.99934114580121003</v>
      </c>
      <c r="AY7000" s="73">
        <v>61.470081516272003</v>
      </c>
      <c r="AZ7000">
        <v>201</v>
      </c>
      <c r="BA7000">
        <v>0.99934114580121103</v>
      </c>
      <c r="BB7000">
        <v>198</v>
      </c>
      <c r="BC7000">
        <v>0.94667030777930194</v>
      </c>
      <c r="BD7000">
        <v>2</v>
      </c>
      <c r="BE7000">
        <v>1.31861889921931E-2</v>
      </c>
      <c r="BF7000">
        <v>57.349961617766901</v>
      </c>
      <c r="BG7000">
        <v>54.846207089929997</v>
      </c>
      <c r="BH7000">
        <v>61.470081516272003</v>
      </c>
      <c r="BI7000">
        <v>54.557226054013903</v>
      </c>
    </row>
    <row r="7001" spans="1:61" x14ac:dyDescent="0.25">
      <c r="A7001" s="10" t="str">
        <f>VLOOKUP(D7001,'Index-Relations'!E:F,2,FALSE)</f>
        <v>ESG</v>
      </c>
      <c r="B7001" t="s">
        <v>3450</v>
      </c>
      <c r="C7001" s="53" t="s">
        <v>2762</v>
      </c>
      <c r="D7001" s="59" t="s">
        <v>3334</v>
      </c>
      <c r="E7001" s="59" t="s">
        <v>10417</v>
      </c>
      <c r="F7001" t="s">
        <v>2347</v>
      </c>
      <c r="G7001" t="s">
        <v>2346</v>
      </c>
      <c r="H7001" t="s">
        <v>2348</v>
      </c>
      <c r="I7001" s="52">
        <v>45597</v>
      </c>
      <c r="J7001" t="s">
        <v>2457</v>
      </c>
      <c r="K7001">
        <v>205</v>
      </c>
      <c r="L7001" s="73">
        <v>57.934504075112997</v>
      </c>
      <c r="M7001">
        <v>204</v>
      </c>
      <c r="N7001">
        <v>0.99934431535614099</v>
      </c>
      <c r="O7001" s="73">
        <v>55.374632760053998</v>
      </c>
      <c r="P7001">
        <v>204</v>
      </c>
      <c r="Q7001">
        <v>0.99934431535614099</v>
      </c>
      <c r="R7001">
        <v>197</v>
      </c>
      <c r="S7001">
        <v>0.98604292471185395</v>
      </c>
      <c r="T7001">
        <v>33.503114122735603</v>
      </c>
      <c r="U7001">
        <v>0.66887608334329496</v>
      </c>
      <c r="V7001">
        <v>151</v>
      </c>
      <c r="W7001">
        <v>0.23540375572526401</v>
      </c>
      <c r="X7001">
        <v>60</v>
      </c>
      <c r="Y7001">
        <v>198</v>
      </c>
      <c r="Z7001">
        <v>0.986588019118119</v>
      </c>
      <c r="AA7001">
        <v>45.779312048909603</v>
      </c>
      <c r="AB7001">
        <v>159</v>
      </c>
      <c r="AC7001">
        <v>0.784149010562324</v>
      </c>
      <c r="AD7001">
        <v>39</v>
      </c>
      <c r="AE7001">
        <v>0.202439008555795</v>
      </c>
      <c r="AF7001">
        <v>7</v>
      </c>
      <c r="AG7001">
        <v>1.34119808818802E-2</v>
      </c>
      <c r="AH7001">
        <v>3.4146161309398502E-3</v>
      </c>
      <c r="AI7001">
        <v>14</v>
      </c>
      <c r="AJ7001" s="73">
        <v>55.184015952220904</v>
      </c>
      <c r="AK7001">
        <v>204</v>
      </c>
      <c r="AL7001">
        <v>0.99934431535614099</v>
      </c>
      <c r="AM7001">
        <v>0</v>
      </c>
      <c r="AN7001">
        <v>0</v>
      </c>
      <c r="AO7001">
        <v>0</v>
      </c>
      <c r="AP7001">
        <v>0</v>
      </c>
      <c r="AQ7001">
        <v>204</v>
      </c>
      <c r="AR7001">
        <v>0.99934431535614099</v>
      </c>
      <c r="AS7001">
        <v>0</v>
      </c>
      <c r="AT7001">
        <v>0</v>
      </c>
      <c r="AU7001">
        <v>0</v>
      </c>
      <c r="AV7001">
        <v>0</v>
      </c>
      <c r="AW7001">
        <v>204</v>
      </c>
      <c r="AX7001">
        <v>0.99934431535613999</v>
      </c>
      <c r="AY7001" s="73">
        <v>62.062750851889902</v>
      </c>
      <c r="AZ7001">
        <v>204</v>
      </c>
      <c r="BA7001">
        <v>0.99934431535614099</v>
      </c>
      <c r="BB7001">
        <v>201</v>
      </c>
      <c r="BC7001">
        <v>0.94362196413180899</v>
      </c>
      <c r="BD7001">
        <v>3</v>
      </c>
      <c r="BE7001">
        <v>5.5722351224331397E-2</v>
      </c>
      <c r="BF7001">
        <v>57.934504075112997</v>
      </c>
      <c r="BG7001">
        <v>55.374632760053998</v>
      </c>
      <c r="BH7001">
        <v>62.062750851889902</v>
      </c>
      <c r="BI7001">
        <v>55.184015952220904</v>
      </c>
    </row>
    <row r="7002" spans="1:61" x14ac:dyDescent="0.25">
      <c r="A7002" s="10" t="str">
        <f>VLOOKUP(D7002,'Index-Relations'!E:F,2,FALSE)</f>
        <v>ESG</v>
      </c>
      <c r="B7002" t="s">
        <v>3450</v>
      </c>
      <c r="C7002" s="53" t="s">
        <v>2763</v>
      </c>
      <c r="D7002" s="59" t="s">
        <v>3334</v>
      </c>
      <c r="E7002" s="59" t="s">
        <v>10418</v>
      </c>
      <c r="F7002" t="s">
        <v>2347</v>
      </c>
      <c r="G7002" t="s">
        <v>2346</v>
      </c>
      <c r="H7002" t="s">
        <v>2348</v>
      </c>
      <c r="I7002" s="52">
        <v>45566</v>
      </c>
      <c r="J7002" t="s">
        <v>2457</v>
      </c>
      <c r="K7002">
        <v>205</v>
      </c>
      <c r="L7002" s="73">
        <v>58.430953376029002</v>
      </c>
      <c r="M7002">
        <v>205</v>
      </c>
      <c r="N7002">
        <v>1</v>
      </c>
      <c r="O7002" s="73">
        <v>55.504316019355997</v>
      </c>
      <c r="P7002">
        <v>205</v>
      </c>
      <c r="Q7002">
        <v>1</v>
      </c>
      <c r="R7002">
        <v>198</v>
      </c>
      <c r="S7002">
        <v>0.98775351762326602</v>
      </c>
      <c r="T7002">
        <v>33.344522317486799</v>
      </c>
      <c r="U7002">
        <v>0.67012994761558398</v>
      </c>
      <c r="V7002">
        <v>151</v>
      </c>
      <c r="W7002">
        <v>0.242448508066408</v>
      </c>
      <c r="X7002">
        <v>60</v>
      </c>
      <c r="Y7002">
        <v>198</v>
      </c>
      <c r="Z7002">
        <v>0.98796834915194098</v>
      </c>
      <c r="AA7002">
        <v>55.204862508829699</v>
      </c>
      <c r="AB7002">
        <v>163</v>
      </c>
      <c r="AC7002">
        <v>0.85670881013289202</v>
      </c>
      <c r="AD7002">
        <v>35</v>
      </c>
      <c r="AE7002">
        <v>0.13125953901904899</v>
      </c>
      <c r="AF7002">
        <v>7</v>
      </c>
      <c r="AG7002">
        <v>1.20316508480582E-2</v>
      </c>
      <c r="AH7002">
        <v>3.5529256777706202E-3</v>
      </c>
      <c r="AI7002">
        <v>15</v>
      </c>
      <c r="AJ7002" s="73">
        <v>55.280441175645002</v>
      </c>
      <c r="AK7002">
        <v>205</v>
      </c>
      <c r="AL7002">
        <v>1</v>
      </c>
      <c r="AM7002">
        <v>0</v>
      </c>
      <c r="AN7002">
        <v>0</v>
      </c>
      <c r="AO7002">
        <v>0</v>
      </c>
      <c r="AP7002">
        <v>0</v>
      </c>
      <c r="AQ7002">
        <v>205</v>
      </c>
      <c r="AR7002">
        <v>1</v>
      </c>
      <c r="AS7002">
        <v>0</v>
      </c>
      <c r="AT7002">
        <v>0</v>
      </c>
      <c r="AU7002">
        <v>0</v>
      </c>
      <c r="AV7002">
        <v>0</v>
      </c>
      <c r="AW7002">
        <v>205</v>
      </c>
      <c r="AX7002">
        <v>0.999999999999999</v>
      </c>
      <c r="AY7002" s="73">
        <v>63.175070333374997</v>
      </c>
      <c r="AZ7002">
        <v>205</v>
      </c>
      <c r="BA7002">
        <v>1</v>
      </c>
      <c r="BB7002">
        <v>202</v>
      </c>
      <c r="BC7002">
        <v>0.93993648736195201</v>
      </c>
      <c r="BD7002">
        <v>3</v>
      </c>
      <c r="BE7002">
        <v>6.0063512638047399E-2</v>
      </c>
      <c r="BF7002">
        <v>58.430953376029002</v>
      </c>
      <c r="BG7002">
        <v>55.504316019355997</v>
      </c>
      <c r="BH7002">
        <v>63.175070333374997</v>
      </c>
      <c r="BI7002">
        <v>55.280441175645002</v>
      </c>
    </row>
    <row r="7003" spans="1:61" x14ac:dyDescent="0.25">
      <c r="A7003" s="10" t="str">
        <f>VLOOKUP(D7003,'Index-Relations'!E:F,2,FALSE)</f>
        <v>ESG</v>
      </c>
      <c r="B7003" t="s">
        <v>3450</v>
      </c>
      <c r="C7003" s="53" t="s">
        <v>2764</v>
      </c>
      <c r="D7003" s="59" t="s">
        <v>3334</v>
      </c>
      <c r="E7003" s="59" t="s">
        <v>10419</v>
      </c>
      <c r="F7003" t="s">
        <v>2347</v>
      </c>
      <c r="G7003" t="s">
        <v>2346</v>
      </c>
      <c r="H7003" t="s">
        <v>2348</v>
      </c>
      <c r="I7003" s="52">
        <v>45538</v>
      </c>
      <c r="J7003" t="s">
        <v>2457</v>
      </c>
      <c r="K7003">
        <v>209</v>
      </c>
      <c r="L7003" s="73">
        <v>58.034679205304002</v>
      </c>
      <c r="M7003">
        <v>209</v>
      </c>
      <c r="N7003">
        <v>1</v>
      </c>
      <c r="O7003" s="73">
        <v>55.177669507864003</v>
      </c>
      <c r="P7003">
        <v>209</v>
      </c>
      <c r="Q7003">
        <v>1</v>
      </c>
      <c r="R7003">
        <v>202</v>
      </c>
      <c r="S7003">
        <v>0.98860657522647699</v>
      </c>
      <c r="T7003">
        <v>33.512615199779603</v>
      </c>
      <c r="U7003">
        <v>0.68902114453987995</v>
      </c>
      <c r="V7003">
        <v>155</v>
      </c>
      <c r="W7003">
        <v>0.24020734329618301</v>
      </c>
      <c r="X7003">
        <v>59</v>
      </c>
      <c r="Y7003">
        <v>202</v>
      </c>
      <c r="Z7003">
        <v>0.98902217576065099</v>
      </c>
      <c r="AA7003">
        <v>56.6127145796764</v>
      </c>
      <c r="AB7003">
        <v>163</v>
      </c>
      <c r="AC7003">
        <v>0.85388937821850797</v>
      </c>
      <c r="AD7003">
        <v>42</v>
      </c>
      <c r="AE7003">
        <v>0.139233650479298</v>
      </c>
      <c r="AF7003">
        <v>4</v>
      </c>
      <c r="AG7003">
        <v>6.8769713021922798E-3</v>
      </c>
      <c r="AH7003">
        <v>3.4434351653875599E-3</v>
      </c>
      <c r="AI7003">
        <v>15</v>
      </c>
      <c r="AJ7003" s="73">
        <v>55.025172771558999</v>
      </c>
      <c r="AK7003">
        <v>209</v>
      </c>
      <c r="AL7003">
        <v>1</v>
      </c>
      <c r="AM7003">
        <v>0</v>
      </c>
      <c r="AN7003">
        <v>0</v>
      </c>
      <c r="AO7003">
        <v>0</v>
      </c>
      <c r="AP7003">
        <v>0</v>
      </c>
      <c r="AQ7003">
        <v>209</v>
      </c>
      <c r="AR7003">
        <v>1</v>
      </c>
      <c r="AS7003">
        <v>0</v>
      </c>
      <c r="AT7003">
        <v>0</v>
      </c>
      <c r="AU7003">
        <v>0</v>
      </c>
      <c r="AV7003">
        <v>0</v>
      </c>
      <c r="AW7003">
        <v>209</v>
      </c>
      <c r="AX7003">
        <v>1</v>
      </c>
      <c r="AY7003" s="73">
        <v>62.746923349171901</v>
      </c>
      <c r="AZ7003">
        <v>209</v>
      </c>
      <c r="BA7003">
        <v>1</v>
      </c>
      <c r="BB7003">
        <v>206</v>
      </c>
      <c r="BC7003">
        <v>0.94073147793150402</v>
      </c>
      <c r="BD7003">
        <v>3</v>
      </c>
      <c r="BE7003">
        <v>5.9268522068495699E-2</v>
      </c>
      <c r="BF7003">
        <v>58.034679205304002</v>
      </c>
      <c r="BG7003">
        <v>55.177669507864003</v>
      </c>
      <c r="BH7003">
        <v>62.746923349171901</v>
      </c>
      <c r="BI7003">
        <v>55.025172771558999</v>
      </c>
    </row>
    <row r="7004" spans="1:61" x14ac:dyDescent="0.25">
      <c r="A7004" s="10" t="str">
        <f>VLOOKUP(D7004,'Index-Relations'!E:F,2,FALSE)</f>
        <v>ESG</v>
      </c>
      <c r="B7004" t="s">
        <v>3450</v>
      </c>
      <c r="C7004" s="53" t="s">
        <v>3350</v>
      </c>
      <c r="D7004" s="59" t="s">
        <v>3334</v>
      </c>
      <c r="E7004" s="59" t="s">
        <v>10420</v>
      </c>
      <c r="F7004" t="s">
        <v>2347</v>
      </c>
      <c r="G7004" t="s">
        <v>2346</v>
      </c>
      <c r="H7004" t="s">
        <v>2348</v>
      </c>
      <c r="I7004" s="52">
        <v>45505</v>
      </c>
      <c r="J7004" t="s">
        <v>2457</v>
      </c>
      <c r="K7004">
        <v>209</v>
      </c>
      <c r="L7004" s="73">
        <v>58.331040039150899</v>
      </c>
      <c r="M7004">
        <v>209</v>
      </c>
      <c r="N7004">
        <v>1</v>
      </c>
      <c r="O7004" s="73">
        <v>55.586165069041897</v>
      </c>
      <c r="P7004">
        <v>209</v>
      </c>
      <c r="Q7004">
        <v>1</v>
      </c>
      <c r="R7004">
        <v>202</v>
      </c>
      <c r="S7004">
        <v>0.98801848420456695</v>
      </c>
      <c r="T7004">
        <v>33.918745868129498</v>
      </c>
      <c r="U7004">
        <v>0.694578831825303</v>
      </c>
      <c r="V7004">
        <v>155</v>
      </c>
      <c r="W7004">
        <v>0.24984695533693199</v>
      </c>
      <c r="X7004">
        <v>59</v>
      </c>
      <c r="Y7004">
        <v>202</v>
      </c>
      <c r="Z7004">
        <v>0.988218608032854</v>
      </c>
      <c r="AA7004">
        <v>58.117293105076797</v>
      </c>
      <c r="AB7004">
        <v>160</v>
      </c>
      <c r="AC7004">
        <v>0.84562937489510104</v>
      </c>
      <c r="AD7004">
        <v>42</v>
      </c>
      <c r="AE7004">
        <v>0.14258923313775199</v>
      </c>
      <c r="AF7004">
        <v>7</v>
      </c>
      <c r="AG7004">
        <v>1.1781391967145401E-2</v>
      </c>
      <c r="AH7004">
        <v>3.6335844921928499E-3</v>
      </c>
      <c r="AI7004">
        <v>15</v>
      </c>
      <c r="AJ7004" s="73">
        <v>55.210862208346903</v>
      </c>
      <c r="AK7004">
        <v>209</v>
      </c>
      <c r="AL7004">
        <v>1</v>
      </c>
      <c r="AM7004">
        <v>0</v>
      </c>
      <c r="AN7004">
        <v>0</v>
      </c>
      <c r="AO7004">
        <v>0</v>
      </c>
      <c r="AP7004">
        <v>0</v>
      </c>
      <c r="AQ7004">
        <v>209</v>
      </c>
      <c r="AR7004">
        <v>0.999999999999999</v>
      </c>
      <c r="AS7004">
        <v>3.1655915286804498E-3</v>
      </c>
      <c r="AT7004">
        <v>1</v>
      </c>
      <c r="AU7004">
        <v>0</v>
      </c>
      <c r="AV7004">
        <v>0</v>
      </c>
      <c r="AW7004">
        <v>209</v>
      </c>
      <c r="AX7004">
        <v>0.999999999999999</v>
      </c>
      <c r="AY7004" s="73">
        <v>63.037864593822</v>
      </c>
      <c r="AZ7004">
        <v>209</v>
      </c>
      <c r="BA7004">
        <v>1</v>
      </c>
      <c r="BB7004">
        <v>207</v>
      </c>
      <c r="BC7004">
        <v>0.98488111505223697</v>
      </c>
      <c r="BD7004">
        <v>2</v>
      </c>
      <c r="BE7004">
        <v>1.5118884947762101E-2</v>
      </c>
      <c r="BF7004">
        <v>58.331040039150899</v>
      </c>
      <c r="BG7004">
        <v>55.586165069041897</v>
      </c>
      <c r="BH7004">
        <v>63.037864593822</v>
      </c>
      <c r="BI7004">
        <v>55.210862208346903</v>
      </c>
    </row>
    <row r="7005" spans="1:61" x14ac:dyDescent="0.25">
      <c r="A7005" s="10" t="str">
        <f>VLOOKUP(D7005,'Index-Relations'!E:F,2,FALSE)</f>
        <v>ESG</v>
      </c>
      <c r="B7005" t="s">
        <v>3450</v>
      </c>
      <c r="C7005" s="53" t="s">
        <v>2765</v>
      </c>
      <c r="D7005" s="59" t="s">
        <v>3334</v>
      </c>
      <c r="E7005" s="59" t="s">
        <v>10421</v>
      </c>
      <c r="F7005" t="s">
        <v>2347</v>
      </c>
      <c r="G7005" t="s">
        <v>2346</v>
      </c>
      <c r="H7005" t="s">
        <v>2348</v>
      </c>
      <c r="I7005" s="52">
        <v>45475</v>
      </c>
      <c r="J7005" t="s">
        <v>2457</v>
      </c>
      <c r="K7005">
        <v>209</v>
      </c>
      <c r="L7005" s="73">
        <v>58.313973465940897</v>
      </c>
      <c r="M7005">
        <v>209</v>
      </c>
      <c r="N7005">
        <v>1</v>
      </c>
      <c r="O7005" s="73">
        <v>55.596098491120003</v>
      </c>
      <c r="P7005">
        <v>209</v>
      </c>
      <c r="Q7005">
        <v>1</v>
      </c>
      <c r="R7005">
        <v>202</v>
      </c>
      <c r="S7005">
        <v>0.98875786416608402</v>
      </c>
      <c r="T7005">
        <v>33.772792320273098</v>
      </c>
      <c r="U7005">
        <v>0.70207239377015096</v>
      </c>
      <c r="V7005">
        <v>153</v>
      </c>
      <c r="W7005">
        <v>0.25209830649356302</v>
      </c>
      <c r="X7005">
        <v>58</v>
      </c>
      <c r="Y7005">
        <v>201</v>
      </c>
      <c r="Z7005">
        <v>0.98844250037537895</v>
      </c>
      <c r="AA7005">
        <v>60.306129527934303</v>
      </c>
      <c r="AB7005">
        <v>158</v>
      </c>
      <c r="AC7005">
        <v>0.84191415471949005</v>
      </c>
      <c r="AD7005">
        <v>43</v>
      </c>
      <c r="AE7005">
        <v>0.14652834565588899</v>
      </c>
      <c r="AF7005">
        <v>8</v>
      </c>
      <c r="AG7005">
        <v>1.15574996246199E-2</v>
      </c>
      <c r="AH7005">
        <v>3.6497877066476499E-3</v>
      </c>
      <c r="AI7005">
        <v>15</v>
      </c>
      <c r="AJ7005" s="73">
        <v>55.228936633064997</v>
      </c>
      <c r="AK7005">
        <v>209</v>
      </c>
      <c r="AL7005">
        <v>1</v>
      </c>
      <c r="AM7005">
        <v>0</v>
      </c>
      <c r="AN7005">
        <v>0</v>
      </c>
      <c r="AO7005">
        <v>0</v>
      </c>
      <c r="AP7005">
        <v>0</v>
      </c>
      <c r="AQ7005">
        <v>209</v>
      </c>
      <c r="AR7005">
        <v>0.999999999999999</v>
      </c>
      <c r="AS7005">
        <v>3.3595886027320398E-3</v>
      </c>
      <c r="AT7005">
        <v>1</v>
      </c>
      <c r="AU7005">
        <v>0</v>
      </c>
      <c r="AV7005">
        <v>0</v>
      </c>
      <c r="AW7005">
        <v>209</v>
      </c>
      <c r="AX7005">
        <v>1</v>
      </c>
      <c r="AY7005" s="73">
        <v>62.982245330863996</v>
      </c>
      <c r="AZ7005">
        <v>209</v>
      </c>
      <c r="BA7005">
        <v>1</v>
      </c>
      <c r="BB7005">
        <v>207</v>
      </c>
      <c r="BC7005">
        <v>0.98590836007725902</v>
      </c>
      <c r="BD7005">
        <v>2</v>
      </c>
      <c r="BE7005">
        <v>1.40916399227402E-2</v>
      </c>
      <c r="BF7005">
        <v>58.313973465940897</v>
      </c>
      <c r="BG7005">
        <v>55.596098491120003</v>
      </c>
      <c r="BH7005">
        <v>62.982245330863996</v>
      </c>
      <c r="BI7005">
        <v>55.228936633064997</v>
      </c>
    </row>
    <row r="7006" spans="1:61" x14ac:dyDescent="0.25">
      <c r="A7006" s="10" t="str">
        <f>VLOOKUP(D7006,'Index-Relations'!E:F,2,FALSE)</f>
        <v>ESG</v>
      </c>
      <c r="B7006" t="s">
        <v>3450</v>
      </c>
      <c r="C7006" s="53" t="s">
        <v>2766</v>
      </c>
      <c r="D7006" s="59" t="s">
        <v>3334</v>
      </c>
      <c r="E7006" s="59" t="s">
        <v>10422</v>
      </c>
      <c r="F7006" t="s">
        <v>2347</v>
      </c>
      <c r="G7006" t="s">
        <v>2346</v>
      </c>
      <c r="H7006" t="s">
        <v>2348</v>
      </c>
      <c r="I7006" s="52">
        <v>45446</v>
      </c>
      <c r="J7006" t="s">
        <v>2457</v>
      </c>
      <c r="K7006">
        <v>208</v>
      </c>
      <c r="L7006" s="73">
        <v>59.240843578944997</v>
      </c>
      <c r="M7006">
        <v>208</v>
      </c>
      <c r="N7006">
        <v>1</v>
      </c>
      <c r="O7006" s="73">
        <v>56.481750968279997</v>
      </c>
      <c r="P7006">
        <v>208</v>
      </c>
      <c r="Q7006">
        <v>1</v>
      </c>
      <c r="R7006">
        <v>201</v>
      </c>
      <c r="S7006">
        <v>0.98973563226319405</v>
      </c>
      <c r="T7006">
        <v>34.149361813250898</v>
      </c>
      <c r="U7006">
        <v>0.70991501267998902</v>
      </c>
      <c r="V7006">
        <v>152</v>
      </c>
      <c r="W7006">
        <v>0.23510386220618601</v>
      </c>
      <c r="X7006">
        <v>57</v>
      </c>
      <c r="Y7006">
        <v>200</v>
      </c>
      <c r="Z7006">
        <v>0.98853047561298502</v>
      </c>
      <c r="AA7006">
        <v>58.639893984554099</v>
      </c>
      <c r="AB7006">
        <v>157</v>
      </c>
      <c r="AC7006">
        <v>0.84627980710084305</v>
      </c>
      <c r="AD7006">
        <v>43</v>
      </c>
      <c r="AE7006">
        <v>0.14225066851214199</v>
      </c>
      <c r="AF7006">
        <v>8</v>
      </c>
      <c r="AG7006">
        <v>1.1469524387014599E-2</v>
      </c>
      <c r="AH7006">
        <v>4.6368985887598E-3</v>
      </c>
      <c r="AI7006">
        <v>15</v>
      </c>
      <c r="AJ7006" s="73">
        <v>55.897167208650899</v>
      </c>
      <c r="AK7006">
        <v>208</v>
      </c>
      <c r="AL7006">
        <v>1</v>
      </c>
      <c r="AM7006">
        <v>0</v>
      </c>
      <c r="AN7006">
        <v>0</v>
      </c>
      <c r="AO7006">
        <v>0</v>
      </c>
      <c r="AP7006">
        <v>0</v>
      </c>
      <c r="AQ7006">
        <v>208</v>
      </c>
      <c r="AR7006">
        <v>1</v>
      </c>
      <c r="AS7006">
        <v>3.6261440833855099E-3</v>
      </c>
      <c r="AT7006">
        <v>1</v>
      </c>
      <c r="AU7006">
        <v>0</v>
      </c>
      <c r="AV7006">
        <v>0</v>
      </c>
      <c r="AW7006">
        <v>208</v>
      </c>
      <c r="AX7006">
        <v>0.999999999999999</v>
      </c>
      <c r="AY7006" s="73">
        <v>63.980852359470902</v>
      </c>
      <c r="AZ7006">
        <v>208</v>
      </c>
      <c r="BA7006">
        <v>1</v>
      </c>
      <c r="BB7006">
        <v>206</v>
      </c>
      <c r="BC7006">
        <v>0.98450954425033999</v>
      </c>
      <c r="BD7006">
        <v>2</v>
      </c>
      <c r="BE7006">
        <v>1.5490455749659401E-2</v>
      </c>
      <c r="BF7006">
        <v>59.240843578944997</v>
      </c>
      <c r="BG7006">
        <v>56.481750968279997</v>
      </c>
      <c r="BH7006">
        <v>63.980852359470902</v>
      </c>
      <c r="BI7006">
        <v>55.897167208650899</v>
      </c>
    </row>
    <row r="7007" spans="1:61" x14ac:dyDescent="0.25">
      <c r="A7007" s="10" t="str">
        <f>VLOOKUP(D7007,'Index-Relations'!E:F,2,FALSE)</f>
        <v>ESG</v>
      </c>
      <c r="B7007" t="s">
        <v>3450</v>
      </c>
      <c r="C7007" s="53" t="s">
        <v>2767</v>
      </c>
      <c r="D7007" s="59" t="s">
        <v>3334</v>
      </c>
      <c r="E7007" s="59" t="s">
        <v>10423</v>
      </c>
      <c r="F7007" t="s">
        <v>2347</v>
      </c>
      <c r="G7007" t="s">
        <v>2346</v>
      </c>
      <c r="H7007" t="s">
        <v>2348</v>
      </c>
      <c r="I7007" s="52">
        <v>45413</v>
      </c>
      <c r="J7007" t="s">
        <v>2457</v>
      </c>
      <c r="K7007">
        <v>210</v>
      </c>
      <c r="L7007" s="73">
        <v>58.893742906522903</v>
      </c>
      <c r="M7007">
        <v>210</v>
      </c>
      <c r="N7007">
        <v>1</v>
      </c>
      <c r="O7007" s="73">
        <v>56.094089320694998</v>
      </c>
      <c r="P7007">
        <v>210</v>
      </c>
      <c r="Q7007">
        <v>1</v>
      </c>
      <c r="R7007">
        <v>203</v>
      </c>
      <c r="S7007">
        <v>0.98953983438467896</v>
      </c>
      <c r="T7007">
        <v>33.751087781948499</v>
      </c>
      <c r="U7007">
        <v>0.71086112637307297</v>
      </c>
      <c r="V7007">
        <v>154</v>
      </c>
      <c r="W7007">
        <v>0.23654534107403399</v>
      </c>
      <c r="X7007">
        <v>58</v>
      </c>
      <c r="Y7007">
        <v>202</v>
      </c>
      <c r="Z7007">
        <v>0.98863344246748697</v>
      </c>
      <c r="AA7007">
        <v>60.3065101907982</v>
      </c>
      <c r="AB7007">
        <v>159</v>
      </c>
      <c r="AC7007">
        <v>0.84843121140428401</v>
      </c>
      <c r="AD7007">
        <v>43</v>
      </c>
      <c r="AE7007">
        <v>0.14020223106320201</v>
      </c>
      <c r="AF7007">
        <v>8</v>
      </c>
      <c r="AG7007">
        <v>1.13665575325133E-2</v>
      </c>
      <c r="AH7007">
        <v>4.0977237935632899E-3</v>
      </c>
      <c r="AI7007">
        <v>15</v>
      </c>
      <c r="AJ7007" s="73">
        <v>55.669282477583998</v>
      </c>
      <c r="AK7007">
        <v>210</v>
      </c>
      <c r="AL7007">
        <v>1</v>
      </c>
      <c r="AM7007">
        <v>0</v>
      </c>
      <c r="AN7007">
        <v>0</v>
      </c>
      <c r="AO7007">
        <v>0</v>
      </c>
      <c r="AP7007">
        <v>0</v>
      </c>
      <c r="AQ7007">
        <v>210</v>
      </c>
      <c r="AR7007">
        <v>1</v>
      </c>
      <c r="AS7007">
        <v>2.81593894236801E-3</v>
      </c>
      <c r="AT7007">
        <v>1</v>
      </c>
      <c r="AU7007">
        <v>0</v>
      </c>
      <c r="AV7007">
        <v>0</v>
      </c>
      <c r="AW7007">
        <v>210</v>
      </c>
      <c r="AX7007">
        <v>0.999999999999999</v>
      </c>
      <c r="AY7007" s="73">
        <v>63.6213758950379</v>
      </c>
      <c r="AZ7007">
        <v>210</v>
      </c>
      <c r="BA7007">
        <v>1</v>
      </c>
      <c r="BB7007">
        <v>208</v>
      </c>
      <c r="BC7007">
        <v>0.98493413577717603</v>
      </c>
      <c r="BD7007">
        <v>2</v>
      </c>
      <c r="BE7007">
        <v>1.5065864222823499E-2</v>
      </c>
      <c r="BF7007">
        <v>58.893742906522903</v>
      </c>
      <c r="BG7007">
        <v>56.094089320694998</v>
      </c>
      <c r="BH7007">
        <v>63.6213758950379</v>
      </c>
      <c r="BI7007">
        <v>55.669282477583998</v>
      </c>
    </row>
    <row r="7008" spans="1:61" x14ac:dyDescent="0.25">
      <c r="A7008" s="10" t="str">
        <f>VLOOKUP(D7008,'Index-Relations'!E:F,2,FALSE)</f>
        <v>ESG</v>
      </c>
      <c r="B7008" t="s">
        <v>3450</v>
      </c>
      <c r="C7008" s="53" t="s">
        <v>2768</v>
      </c>
      <c r="D7008" s="59" t="s">
        <v>3334</v>
      </c>
      <c r="E7008" s="59" t="s">
        <v>10424</v>
      </c>
      <c r="F7008" t="s">
        <v>2347</v>
      </c>
      <c r="G7008" t="s">
        <v>2346</v>
      </c>
      <c r="H7008" t="s">
        <v>2348</v>
      </c>
      <c r="I7008" s="52">
        <v>45383</v>
      </c>
      <c r="J7008" t="s">
        <v>2457</v>
      </c>
      <c r="K7008">
        <v>210</v>
      </c>
      <c r="L7008">
        <v>62.056903286393499</v>
      </c>
      <c r="M7008">
        <v>210</v>
      </c>
      <c r="N7008">
        <v>1</v>
      </c>
      <c r="O7008">
        <v>57.480270348584099</v>
      </c>
      <c r="P7008">
        <v>210</v>
      </c>
      <c r="Q7008">
        <v>1</v>
      </c>
      <c r="R7008">
        <v>203</v>
      </c>
      <c r="S7008">
        <v>0.98931548027041905</v>
      </c>
      <c r="T7008">
        <v>33.435837849507799</v>
      </c>
      <c r="U7008">
        <v>0.70836485686884898</v>
      </c>
      <c r="V7008">
        <v>154</v>
      </c>
      <c r="W7008">
        <v>0.235196095292038</v>
      </c>
      <c r="X7008">
        <v>58</v>
      </c>
      <c r="Y7008">
        <v>202</v>
      </c>
      <c r="Z7008">
        <v>0.98871597405875</v>
      </c>
      <c r="AA7008">
        <v>58.178291040374098</v>
      </c>
      <c r="AB7008">
        <v>159</v>
      </c>
      <c r="AC7008">
        <v>0.84907220970424102</v>
      </c>
      <c r="AD7008">
        <v>43</v>
      </c>
      <c r="AE7008">
        <v>0.13964376435450801</v>
      </c>
      <c r="AF7008">
        <v>8</v>
      </c>
      <c r="AG7008">
        <v>1.1284025941249999E-2</v>
      </c>
      <c r="AH7008">
        <v>3.6580034897839E-3</v>
      </c>
      <c r="AI7008">
        <v>15</v>
      </c>
      <c r="AJ7008">
        <v>57.839403697366002</v>
      </c>
      <c r="AK7008">
        <v>210</v>
      </c>
      <c r="AL7008">
        <v>1</v>
      </c>
      <c r="AM7008">
        <v>0</v>
      </c>
      <c r="AN7008">
        <v>0</v>
      </c>
      <c r="AO7008">
        <v>0</v>
      </c>
      <c r="AP7008">
        <v>0</v>
      </c>
      <c r="AQ7008">
        <v>210</v>
      </c>
      <c r="AR7008">
        <v>0.999999999999999</v>
      </c>
      <c r="AS7008">
        <v>3.0114188778756598E-3</v>
      </c>
      <c r="AT7008">
        <v>1</v>
      </c>
      <c r="AU7008">
        <v>0</v>
      </c>
      <c r="AV7008">
        <v>0</v>
      </c>
      <c r="AW7008">
        <v>210</v>
      </c>
      <c r="AX7008">
        <v>1</v>
      </c>
      <c r="AY7008">
        <v>68.049766754181903</v>
      </c>
      <c r="AZ7008">
        <v>210</v>
      </c>
      <c r="BA7008">
        <v>1</v>
      </c>
      <c r="BB7008">
        <v>208</v>
      </c>
      <c r="BC7008">
        <v>0.98600859729887502</v>
      </c>
      <c r="BD7008">
        <v>2</v>
      </c>
      <c r="BE7008">
        <v>1.3991402701124299E-2</v>
      </c>
      <c r="BF7008">
        <v>58.984448123062002</v>
      </c>
      <c r="BG7008">
        <v>56.161784798393001</v>
      </c>
      <c r="BH7008">
        <v>63.705296871614998</v>
      </c>
      <c r="BI7008">
        <v>55.751191607202003</v>
      </c>
    </row>
    <row r="7009" spans="1:61" x14ac:dyDescent="0.25">
      <c r="A7009" s="10" t="str">
        <f>VLOOKUP(D7009,'Index-Relations'!E:F,2,FALSE)</f>
        <v>ESG</v>
      </c>
      <c r="B7009" t="s">
        <v>3450</v>
      </c>
      <c r="C7009" s="53" t="s">
        <v>2769</v>
      </c>
      <c r="D7009" s="59" t="s">
        <v>3334</v>
      </c>
      <c r="E7009" s="59" t="s">
        <v>10425</v>
      </c>
      <c r="F7009" t="s">
        <v>2347</v>
      </c>
      <c r="G7009" t="s">
        <v>2346</v>
      </c>
      <c r="H7009" t="s">
        <v>2348</v>
      </c>
      <c r="I7009" s="52">
        <v>45352</v>
      </c>
      <c r="J7009" t="s">
        <v>2457</v>
      </c>
      <c r="K7009">
        <v>212</v>
      </c>
      <c r="L7009">
        <v>61.982221936352602</v>
      </c>
      <c r="M7009">
        <v>210</v>
      </c>
      <c r="N7009">
        <v>0.99917797313462098</v>
      </c>
      <c r="O7009">
        <v>57.706422042713797</v>
      </c>
      <c r="P7009">
        <v>210</v>
      </c>
      <c r="Q7009">
        <v>0.99917797313462098</v>
      </c>
      <c r="R7009">
        <v>204</v>
      </c>
      <c r="S7009">
        <v>0.98918755870059505</v>
      </c>
      <c r="T7009">
        <v>33.210655519864801</v>
      </c>
      <c r="U7009">
        <v>0.70319931745979103</v>
      </c>
      <c r="V7009">
        <v>155</v>
      </c>
      <c r="W7009">
        <v>0.22039708221509399</v>
      </c>
      <c r="X7009">
        <v>59</v>
      </c>
      <c r="Y7009">
        <v>204</v>
      </c>
      <c r="Z7009">
        <v>0.98898743261412903</v>
      </c>
      <c r="AA7009">
        <v>61.933163023575197</v>
      </c>
      <c r="AB7009">
        <v>159</v>
      </c>
      <c r="AC7009">
        <v>0.84440221673302795</v>
      </c>
      <c r="AD7009">
        <v>43</v>
      </c>
      <c r="AE7009">
        <v>0.144238216328473</v>
      </c>
      <c r="AF7009">
        <v>10</v>
      </c>
      <c r="AG7009">
        <v>1.13595669384984E-2</v>
      </c>
      <c r="AH7009">
        <v>2.7960985113070799E-3</v>
      </c>
      <c r="AI7009">
        <v>11</v>
      </c>
      <c r="AJ7009">
        <v>57.668415031088202</v>
      </c>
      <c r="AK7009">
        <v>210</v>
      </c>
      <c r="AL7009">
        <v>0.99917797313462098</v>
      </c>
      <c r="AM7009">
        <v>0</v>
      </c>
      <c r="AN7009">
        <v>0</v>
      </c>
      <c r="AO7009">
        <v>0</v>
      </c>
      <c r="AP7009">
        <v>0</v>
      </c>
      <c r="AQ7009">
        <v>212</v>
      </c>
      <c r="AR7009">
        <v>1</v>
      </c>
      <c r="AS7009">
        <v>3.0187207033499199E-3</v>
      </c>
      <c r="AT7009">
        <v>1</v>
      </c>
      <c r="AU7009">
        <v>1.83829992775018E-2</v>
      </c>
      <c r="AV7009">
        <v>1</v>
      </c>
      <c r="AW7009">
        <v>212</v>
      </c>
      <c r="AX7009">
        <v>1</v>
      </c>
      <c r="AY7009">
        <v>67.863046207278302</v>
      </c>
      <c r="AZ7009">
        <v>210</v>
      </c>
      <c r="BA7009">
        <v>0.99917797313462098</v>
      </c>
      <c r="BB7009">
        <v>210</v>
      </c>
      <c r="BC7009">
        <v>0.98739148786547604</v>
      </c>
      <c r="BD7009">
        <v>2</v>
      </c>
      <c r="BE7009">
        <v>1.2608512134523501E-2</v>
      </c>
      <c r="BF7009">
        <v>58.8948047390559</v>
      </c>
      <c r="BG7009">
        <v>56.3474701469679</v>
      </c>
      <c r="BH7009">
        <v>63.493194863101998</v>
      </c>
      <c r="BI7009">
        <v>55.5628324979699</v>
      </c>
    </row>
    <row r="7010" spans="1:61" x14ac:dyDescent="0.25">
      <c r="A7010" s="10" t="str">
        <f>VLOOKUP(D7010,'Index-Relations'!E:F,2,FALSE)</f>
        <v>ESG</v>
      </c>
      <c r="B7010" t="s">
        <v>3450</v>
      </c>
      <c r="C7010" s="53" t="s">
        <v>2770</v>
      </c>
      <c r="D7010" s="59" t="s">
        <v>3334</v>
      </c>
      <c r="E7010" s="59" t="s">
        <v>10426</v>
      </c>
      <c r="F7010" t="s">
        <v>2347</v>
      </c>
      <c r="G7010" t="s">
        <v>2346</v>
      </c>
      <c r="H7010" t="s">
        <v>2348</v>
      </c>
      <c r="I7010" s="52">
        <v>45323</v>
      </c>
      <c r="J7010" t="s">
        <v>2457</v>
      </c>
      <c r="K7010">
        <v>212</v>
      </c>
      <c r="L7010">
        <v>61.9785114264469</v>
      </c>
      <c r="M7010">
        <v>210</v>
      </c>
      <c r="N7010">
        <v>0.99918555523418096</v>
      </c>
      <c r="O7010">
        <v>57.363360420371698</v>
      </c>
      <c r="P7010">
        <v>210</v>
      </c>
      <c r="Q7010">
        <v>0.99918555523418096</v>
      </c>
      <c r="R7010">
        <v>204</v>
      </c>
      <c r="S7010">
        <v>0.98951272123927803</v>
      </c>
      <c r="T7010">
        <v>33.102876046541198</v>
      </c>
      <c r="U7010">
        <v>0.69447940712720202</v>
      </c>
      <c r="V7010">
        <v>154</v>
      </c>
      <c r="W7010">
        <v>0.209629131082672</v>
      </c>
      <c r="X7010">
        <v>56</v>
      </c>
      <c r="Y7010">
        <v>204</v>
      </c>
      <c r="Z7010">
        <v>0.98893881252428695</v>
      </c>
      <c r="AA7010">
        <v>61.752291734340602</v>
      </c>
      <c r="AB7010">
        <v>158</v>
      </c>
      <c r="AC7010">
        <v>0.84490562182003903</v>
      </c>
      <c r="AD7010">
        <v>44</v>
      </c>
      <c r="AE7010">
        <v>0.143739787421266</v>
      </c>
      <c r="AF7010">
        <v>10</v>
      </c>
      <c r="AG7010">
        <v>1.13545907586943E-2</v>
      </c>
      <c r="AH7010">
        <v>1.3769351872288001E-3</v>
      </c>
      <c r="AI7010">
        <v>9</v>
      </c>
      <c r="AJ7010">
        <v>58.066779237355803</v>
      </c>
      <c r="AK7010">
        <v>210</v>
      </c>
      <c r="AL7010">
        <v>0.99918555523418096</v>
      </c>
      <c r="AM7010">
        <v>0</v>
      </c>
      <c r="AN7010">
        <v>0</v>
      </c>
      <c r="AO7010">
        <v>0</v>
      </c>
      <c r="AP7010">
        <v>0</v>
      </c>
      <c r="AQ7010">
        <v>212</v>
      </c>
      <c r="AR7010">
        <v>1</v>
      </c>
      <c r="AS7010">
        <v>3.4992960408676299E-3</v>
      </c>
      <c r="AT7010">
        <v>1</v>
      </c>
      <c r="AU7010">
        <v>1.7416064998283302E-2</v>
      </c>
      <c r="AV7010">
        <v>1</v>
      </c>
      <c r="AW7010">
        <v>212</v>
      </c>
      <c r="AX7010">
        <v>0.999999999999999</v>
      </c>
      <c r="AY7010">
        <v>67.809234850963406</v>
      </c>
      <c r="AZ7010">
        <v>210</v>
      </c>
      <c r="BA7010">
        <v>0.99918555523418096</v>
      </c>
      <c r="BB7010">
        <v>210</v>
      </c>
      <c r="BC7010">
        <v>0.98641435013818402</v>
      </c>
      <c r="BD7010">
        <v>2</v>
      </c>
      <c r="BE7010">
        <v>1.3585649861815799E-2</v>
      </c>
      <c r="BF7010">
        <v>58.973663483655002</v>
      </c>
      <c r="BG7010">
        <v>56.125497515837999</v>
      </c>
      <c r="BH7010">
        <v>63.551355828699897</v>
      </c>
      <c r="BI7010">
        <v>55.938992196175001</v>
      </c>
    </row>
    <row r="7011" spans="1:61" x14ac:dyDescent="0.25">
      <c r="A7011" s="10" t="str">
        <f>VLOOKUP(D7011,'Index-Relations'!E:F,2,FALSE)</f>
        <v>ESG</v>
      </c>
      <c r="B7011" t="s">
        <v>3450</v>
      </c>
      <c r="C7011" s="53" t="s">
        <v>2760</v>
      </c>
      <c r="D7011" s="59" t="s">
        <v>3335</v>
      </c>
      <c r="E7011" s="59" t="s">
        <v>10427</v>
      </c>
      <c r="F7011" t="s">
        <v>2354</v>
      </c>
      <c r="G7011" t="s">
        <v>2353</v>
      </c>
      <c r="H7011" t="s">
        <v>2355</v>
      </c>
      <c r="I7011" s="52">
        <v>45659</v>
      </c>
      <c r="J7011" t="s">
        <v>2457</v>
      </c>
      <c r="K7011">
        <v>109</v>
      </c>
      <c r="L7011" s="73">
        <v>65.253966701642995</v>
      </c>
      <c r="M7011">
        <v>109</v>
      </c>
      <c r="N7011">
        <v>1</v>
      </c>
      <c r="O7011" s="73">
        <v>62.097335282305998</v>
      </c>
      <c r="P7011">
        <v>109</v>
      </c>
      <c r="Q7011">
        <v>1</v>
      </c>
      <c r="R7011">
        <v>107</v>
      </c>
      <c r="S7011">
        <v>0.98582268484289604</v>
      </c>
      <c r="T7011">
        <v>30.9061422152223</v>
      </c>
      <c r="U7011">
        <v>0.59684629834575897</v>
      </c>
      <c r="V7011">
        <v>79</v>
      </c>
      <c r="W7011">
        <v>0.15087460033494299</v>
      </c>
      <c r="X7011">
        <v>34</v>
      </c>
      <c r="Y7011">
        <v>108</v>
      </c>
      <c r="Z7011">
        <v>0.98716314897173396</v>
      </c>
      <c r="AA7011">
        <v>45.573208838001499</v>
      </c>
      <c r="AB7011">
        <v>99</v>
      </c>
      <c r="AC7011">
        <v>0.89454982442081399</v>
      </c>
      <c r="AD7011">
        <v>9</v>
      </c>
      <c r="AE7011">
        <v>9.2613324550920001E-2</v>
      </c>
      <c r="AF7011">
        <v>1</v>
      </c>
      <c r="AG7011">
        <v>1.2836851028265201E-2</v>
      </c>
      <c r="AH7011">
        <v>3.50892717883244E-3</v>
      </c>
      <c r="AI7011">
        <v>9</v>
      </c>
      <c r="AJ7011" s="73">
        <v>62.294481269818903</v>
      </c>
      <c r="AK7011">
        <v>109</v>
      </c>
      <c r="AL7011">
        <v>1</v>
      </c>
      <c r="AM7011">
        <v>0</v>
      </c>
      <c r="AN7011">
        <v>0</v>
      </c>
      <c r="AO7011">
        <v>5.9210557075410598E-2</v>
      </c>
      <c r="AP7011">
        <v>1</v>
      </c>
      <c r="AQ7011">
        <v>109</v>
      </c>
      <c r="AR7011">
        <v>0.999999999999999</v>
      </c>
      <c r="AS7011">
        <v>0</v>
      </c>
      <c r="AT7011">
        <v>0</v>
      </c>
      <c r="AU7011">
        <v>0</v>
      </c>
      <c r="AV7011">
        <v>0</v>
      </c>
      <c r="AW7011">
        <v>109</v>
      </c>
      <c r="AX7011">
        <v>0.999999999999999</v>
      </c>
      <c r="AY7011" s="73">
        <v>68.433117453370897</v>
      </c>
      <c r="AZ7011">
        <v>109</v>
      </c>
      <c r="BA7011">
        <v>1</v>
      </c>
      <c r="BB7011">
        <v>106</v>
      </c>
      <c r="BC7011">
        <v>0.91887496714470696</v>
      </c>
      <c r="BD7011">
        <v>2</v>
      </c>
      <c r="BE7011">
        <v>2.1914475779881901E-2</v>
      </c>
      <c r="BF7011">
        <v>65.253966701642995</v>
      </c>
      <c r="BG7011">
        <v>62.097335282305998</v>
      </c>
      <c r="BH7011">
        <v>68.433117453370897</v>
      </c>
      <c r="BI7011">
        <v>62.294481269818903</v>
      </c>
    </row>
    <row r="7012" spans="1:61" x14ac:dyDescent="0.25">
      <c r="A7012" s="10" t="str">
        <f>VLOOKUP(D7012,'Index-Relations'!E:F,2,FALSE)</f>
        <v>ESG</v>
      </c>
      <c r="B7012" t="s">
        <v>3450</v>
      </c>
      <c r="C7012" s="53" t="s">
        <v>2761</v>
      </c>
      <c r="D7012" s="59" t="s">
        <v>3335</v>
      </c>
      <c r="E7012" s="59" t="s">
        <v>10428</v>
      </c>
      <c r="F7012" t="s">
        <v>2354</v>
      </c>
      <c r="G7012" t="s">
        <v>2353</v>
      </c>
      <c r="H7012" t="s">
        <v>2355</v>
      </c>
      <c r="I7012" s="52">
        <v>45628</v>
      </c>
      <c r="J7012" t="s">
        <v>2457</v>
      </c>
      <c r="K7012">
        <v>109</v>
      </c>
      <c r="L7012" s="73">
        <v>65.092932246830003</v>
      </c>
      <c r="M7012">
        <v>109</v>
      </c>
      <c r="N7012">
        <v>1</v>
      </c>
      <c r="O7012" s="73">
        <v>62.055751633687898</v>
      </c>
      <c r="P7012">
        <v>109</v>
      </c>
      <c r="Q7012">
        <v>1</v>
      </c>
      <c r="R7012">
        <v>107</v>
      </c>
      <c r="S7012">
        <v>0.98588230458984405</v>
      </c>
      <c r="T7012">
        <v>30.997742091134398</v>
      </c>
      <c r="U7012">
        <v>0.605902150714972</v>
      </c>
      <c r="V7012">
        <v>79</v>
      </c>
      <c r="W7012">
        <v>0.15073134505996399</v>
      </c>
      <c r="X7012">
        <v>34</v>
      </c>
      <c r="Y7012">
        <v>108</v>
      </c>
      <c r="Z7012">
        <v>0.98711474083745798</v>
      </c>
      <c r="AA7012">
        <v>42.762837404421099</v>
      </c>
      <c r="AB7012">
        <v>99</v>
      </c>
      <c r="AC7012">
        <v>0.89367623314945299</v>
      </c>
      <c r="AD7012">
        <v>9</v>
      </c>
      <c r="AE7012">
        <v>9.3438507688005601E-2</v>
      </c>
      <c r="AF7012">
        <v>1</v>
      </c>
      <c r="AG7012">
        <v>1.2885259162541201E-2</v>
      </c>
      <c r="AH7012">
        <v>3.6400755181078201E-3</v>
      </c>
      <c r="AI7012">
        <v>9</v>
      </c>
      <c r="AJ7012" s="73">
        <v>62.150866796817901</v>
      </c>
      <c r="AK7012">
        <v>109</v>
      </c>
      <c r="AL7012">
        <v>1</v>
      </c>
      <c r="AM7012">
        <v>0</v>
      </c>
      <c r="AN7012">
        <v>0</v>
      </c>
      <c r="AO7012">
        <v>5.9557873806322797E-2</v>
      </c>
      <c r="AP7012">
        <v>1</v>
      </c>
      <c r="AQ7012">
        <v>109</v>
      </c>
      <c r="AR7012">
        <v>0.999999999999999</v>
      </c>
      <c r="AS7012">
        <v>0</v>
      </c>
      <c r="AT7012">
        <v>0</v>
      </c>
      <c r="AU7012">
        <v>0</v>
      </c>
      <c r="AV7012">
        <v>0</v>
      </c>
      <c r="AW7012">
        <v>109</v>
      </c>
      <c r="AX7012">
        <v>1</v>
      </c>
      <c r="AY7012" s="73">
        <v>68.237245917006902</v>
      </c>
      <c r="AZ7012">
        <v>109</v>
      </c>
      <c r="BA7012">
        <v>1</v>
      </c>
      <c r="BB7012">
        <v>106</v>
      </c>
      <c r="BC7012">
        <v>0.91709457826343799</v>
      </c>
      <c r="BD7012">
        <v>2</v>
      </c>
      <c r="BE7012">
        <v>2.3347547930238799E-2</v>
      </c>
      <c r="BF7012">
        <v>65.092932246830003</v>
      </c>
      <c r="BG7012">
        <v>62.055751633687898</v>
      </c>
      <c r="BH7012">
        <v>68.237245917006902</v>
      </c>
      <c r="BI7012">
        <v>62.150866796817901</v>
      </c>
    </row>
    <row r="7013" spans="1:61" x14ac:dyDescent="0.25">
      <c r="A7013" s="10" t="str">
        <f>VLOOKUP(D7013,'Index-Relations'!E:F,2,FALSE)</f>
        <v>ESG</v>
      </c>
      <c r="B7013" t="s">
        <v>3450</v>
      </c>
      <c r="C7013" s="53" t="s">
        <v>2762</v>
      </c>
      <c r="D7013" s="59" t="s">
        <v>3335</v>
      </c>
      <c r="E7013" s="59" t="s">
        <v>10429</v>
      </c>
      <c r="F7013" t="s">
        <v>2354</v>
      </c>
      <c r="G7013" t="s">
        <v>2353</v>
      </c>
      <c r="H7013" t="s">
        <v>2355</v>
      </c>
      <c r="I7013" s="52">
        <v>45597</v>
      </c>
      <c r="J7013" t="s">
        <v>2457</v>
      </c>
      <c r="K7013">
        <v>109</v>
      </c>
      <c r="L7013" s="73">
        <v>66.085888422792905</v>
      </c>
      <c r="M7013">
        <v>109</v>
      </c>
      <c r="N7013">
        <v>1</v>
      </c>
      <c r="O7013" s="73">
        <v>63.132558678584999</v>
      </c>
      <c r="P7013">
        <v>109</v>
      </c>
      <c r="Q7013">
        <v>1</v>
      </c>
      <c r="R7013">
        <v>107</v>
      </c>
      <c r="S7013">
        <v>0.98631537679596704</v>
      </c>
      <c r="T7013">
        <v>31.870986902663802</v>
      </c>
      <c r="U7013">
        <v>0.60081875110081695</v>
      </c>
      <c r="V7013">
        <v>79</v>
      </c>
      <c r="W7013">
        <v>0.15708805644989701</v>
      </c>
      <c r="X7013">
        <v>34</v>
      </c>
      <c r="Y7013">
        <v>108</v>
      </c>
      <c r="Z7013">
        <v>0.98744448042615895</v>
      </c>
      <c r="AA7013">
        <v>45.803316636591902</v>
      </c>
      <c r="AB7013">
        <v>99</v>
      </c>
      <c r="AC7013">
        <v>0.88455308340303995</v>
      </c>
      <c r="AD7013">
        <v>9</v>
      </c>
      <c r="AE7013">
        <v>0.102891397023118</v>
      </c>
      <c r="AF7013">
        <v>1</v>
      </c>
      <c r="AG7013">
        <v>1.25555195738407E-2</v>
      </c>
      <c r="AH7013">
        <v>3.5658640833144601E-3</v>
      </c>
      <c r="AI7013">
        <v>9</v>
      </c>
      <c r="AJ7013" s="73">
        <v>63.042944127527001</v>
      </c>
      <c r="AK7013">
        <v>109</v>
      </c>
      <c r="AL7013">
        <v>1</v>
      </c>
      <c r="AM7013">
        <v>0</v>
      </c>
      <c r="AN7013">
        <v>0</v>
      </c>
      <c r="AO7013">
        <v>0</v>
      </c>
      <c r="AP7013">
        <v>0</v>
      </c>
      <c r="AQ7013">
        <v>109</v>
      </c>
      <c r="AR7013">
        <v>1</v>
      </c>
      <c r="AS7013">
        <v>0</v>
      </c>
      <c r="AT7013">
        <v>0</v>
      </c>
      <c r="AU7013">
        <v>0</v>
      </c>
      <c r="AV7013">
        <v>0</v>
      </c>
      <c r="AW7013">
        <v>109</v>
      </c>
      <c r="AX7013">
        <v>1</v>
      </c>
      <c r="AY7013" s="73">
        <v>69.211957524703905</v>
      </c>
      <c r="AZ7013">
        <v>109</v>
      </c>
      <c r="BA7013">
        <v>1</v>
      </c>
      <c r="BB7013">
        <v>106</v>
      </c>
      <c r="BC7013">
        <v>0.91181508273494605</v>
      </c>
      <c r="BD7013">
        <v>3</v>
      </c>
      <c r="BE7013">
        <v>8.8184917265053495E-2</v>
      </c>
      <c r="BF7013">
        <v>66.085888422792905</v>
      </c>
      <c r="BG7013">
        <v>63.132558678584999</v>
      </c>
      <c r="BH7013">
        <v>69.211957524703905</v>
      </c>
      <c r="BI7013">
        <v>63.042944127527001</v>
      </c>
    </row>
    <row r="7014" spans="1:61" x14ac:dyDescent="0.25">
      <c r="A7014" s="10" t="str">
        <f>VLOOKUP(D7014,'Index-Relations'!E:F,2,FALSE)</f>
        <v>ESG</v>
      </c>
      <c r="B7014" t="s">
        <v>3450</v>
      </c>
      <c r="C7014" s="53" t="s">
        <v>2763</v>
      </c>
      <c r="D7014" s="59" t="s">
        <v>3335</v>
      </c>
      <c r="E7014" s="59" t="s">
        <v>10430</v>
      </c>
      <c r="F7014" t="s">
        <v>2354</v>
      </c>
      <c r="G7014" t="s">
        <v>2353</v>
      </c>
      <c r="H7014" t="s">
        <v>2355</v>
      </c>
      <c r="I7014" s="52">
        <v>45566</v>
      </c>
      <c r="J7014" t="s">
        <v>2457</v>
      </c>
      <c r="K7014">
        <v>109</v>
      </c>
      <c r="L7014" s="73">
        <v>66.965434043030001</v>
      </c>
      <c r="M7014">
        <v>109</v>
      </c>
      <c r="N7014">
        <v>1</v>
      </c>
      <c r="O7014" s="73">
        <v>63.457657769214002</v>
      </c>
      <c r="P7014">
        <v>109</v>
      </c>
      <c r="Q7014">
        <v>1</v>
      </c>
      <c r="R7014">
        <v>107</v>
      </c>
      <c r="S7014">
        <v>0.98800436154512306</v>
      </c>
      <c r="T7014">
        <v>31.747410588260401</v>
      </c>
      <c r="U7014">
        <v>0.59744330799936396</v>
      </c>
      <c r="V7014">
        <v>79</v>
      </c>
      <c r="W7014">
        <v>0.15552769006238701</v>
      </c>
      <c r="X7014">
        <v>34</v>
      </c>
      <c r="Y7014">
        <v>108</v>
      </c>
      <c r="Z7014">
        <v>0.98910032205720599</v>
      </c>
      <c r="AA7014">
        <v>45.687176900402797</v>
      </c>
      <c r="AB7014">
        <v>100</v>
      </c>
      <c r="AC7014">
        <v>0.944000158288956</v>
      </c>
      <c r="AD7014">
        <v>8</v>
      </c>
      <c r="AE7014">
        <v>4.5100163768250302E-2</v>
      </c>
      <c r="AF7014">
        <v>1</v>
      </c>
      <c r="AG7014">
        <v>1.0899677942793199E-2</v>
      </c>
      <c r="AH7014">
        <v>3.9538035467811096E-3</v>
      </c>
      <c r="AI7014">
        <v>9</v>
      </c>
      <c r="AJ7014" s="73">
        <v>63.31163738659</v>
      </c>
      <c r="AK7014">
        <v>109</v>
      </c>
      <c r="AL7014">
        <v>1</v>
      </c>
      <c r="AM7014">
        <v>0</v>
      </c>
      <c r="AN7014">
        <v>0</v>
      </c>
      <c r="AO7014">
        <v>0</v>
      </c>
      <c r="AP7014">
        <v>0</v>
      </c>
      <c r="AQ7014">
        <v>109</v>
      </c>
      <c r="AR7014">
        <v>1</v>
      </c>
      <c r="AS7014">
        <v>0</v>
      </c>
      <c r="AT7014">
        <v>0</v>
      </c>
      <c r="AU7014">
        <v>0</v>
      </c>
      <c r="AV7014">
        <v>0</v>
      </c>
      <c r="AW7014">
        <v>109</v>
      </c>
      <c r="AX7014">
        <v>0.999999999999999</v>
      </c>
      <c r="AY7014" s="73">
        <v>70.977376082193999</v>
      </c>
      <c r="AZ7014">
        <v>109</v>
      </c>
      <c r="BA7014">
        <v>1</v>
      </c>
      <c r="BB7014">
        <v>106</v>
      </c>
      <c r="BC7014">
        <v>0.90545229291235396</v>
      </c>
      <c r="BD7014">
        <v>3</v>
      </c>
      <c r="BE7014">
        <v>9.4547707087645705E-2</v>
      </c>
      <c r="BF7014">
        <v>66.965434043030001</v>
      </c>
      <c r="BG7014">
        <v>63.457657769214002</v>
      </c>
      <c r="BH7014">
        <v>70.977376082193999</v>
      </c>
      <c r="BI7014">
        <v>63.31163738659</v>
      </c>
    </row>
    <row r="7015" spans="1:61" x14ac:dyDescent="0.25">
      <c r="A7015" s="10" t="str">
        <f>VLOOKUP(D7015,'Index-Relations'!E:F,2,FALSE)</f>
        <v>ESG</v>
      </c>
      <c r="B7015" t="s">
        <v>3450</v>
      </c>
      <c r="C7015" s="53" t="s">
        <v>2764</v>
      </c>
      <c r="D7015" s="59" t="s">
        <v>3335</v>
      </c>
      <c r="E7015" s="59" t="s">
        <v>10431</v>
      </c>
      <c r="F7015" t="s">
        <v>2354</v>
      </c>
      <c r="G7015" t="s">
        <v>2353</v>
      </c>
      <c r="H7015" t="s">
        <v>2355</v>
      </c>
      <c r="I7015" s="52">
        <v>45538</v>
      </c>
      <c r="J7015" t="s">
        <v>2457</v>
      </c>
      <c r="K7015">
        <v>110</v>
      </c>
      <c r="L7015" s="73">
        <v>66.808537486816903</v>
      </c>
      <c r="M7015">
        <v>110</v>
      </c>
      <c r="N7015">
        <v>1</v>
      </c>
      <c r="O7015" s="73">
        <v>63.474882352667997</v>
      </c>
      <c r="P7015">
        <v>110</v>
      </c>
      <c r="Q7015">
        <v>1</v>
      </c>
      <c r="R7015">
        <v>108</v>
      </c>
      <c r="S7015">
        <v>0.98919565717657199</v>
      </c>
      <c r="T7015">
        <v>32.029095553501499</v>
      </c>
      <c r="U7015">
        <v>0.62351396278206805</v>
      </c>
      <c r="V7015">
        <v>80</v>
      </c>
      <c r="W7015">
        <v>0.15621330471718001</v>
      </c>
      <c r="X7015">
        <v>33</v>
      </c>
      <c r="Y7015">
        <v>109</v>
      </c>
      <c r="Z7015">
        <v>0.99036471667593795</v>
      </c>
      <c r="AA7015">
        <v>47.502391661466902</v>
      </c>
      <c r="AB7015">
        <v>98</v>
      </c>
      <c r="AC7015">
        <v>0.93593257338255997</v>
      </c>
      <c r="AD7015">
        <v>11</v>
      </c>
      <c r="AE7015">
        <v>5.4432143293378497E-2</v>
      </c>
      <c r="AF7015">
        <v>1</v>
      </c>
      <c r="AG7015">
        <v>9.6352833240613608E-3</v>
      </c>
      <c r="AH7015">
        <v>3.9028524893870002E-3</v>
      </c>
      <c r="AI7015">
        <v>9</v>
      </c>
      <c r="AJ7015" s="73">
        <v>63.250483956434998</v>
      </c>
      <c r="AK7015">
        <v>110</v>
      </c>
      <c r="AL7015">
        <v>1</v>
      </c>
      <c r="AM7015">
        <v>0</v>
      </c>
      <c r="AN7015">
        <v>0</v>
      </c>
      <c r="AO7015">
        <v>0</v>
      </c>
      <c r="AP7015">
        <v>0</v>
      </c>
      <c r="AQ7015">
        <v>110</v>
      </c>
      <c r="AR7015">
        <v>0.999999999999999</v>
      </c>
      <c r="AS7015">
        <v>0</v>
      </c>
      <c r="AT7015">
        <v>0</v>
      </c>
      <c r="AU7015">
        <v>0</v>
      </c>
      <c r="AV7015">
        <v>0</v>
      </c>
      <c r="AW7015">
        <v>110</v>
      </c>
      <c r="AX7015">
        <v>1</v>
      </c>
      <c r="AY7015" s="73">
        <v>70.715447346830999</v>
      </c>
      <c r="AZ7015">
        <v>110</v>
      </c>
      <c r="BA7015">
        <v>1</v>
      </c>
      <c r="BB7015">
        <v>107</v>
      </c>
      <c r="BC7015">
        <v>0.90516780066872404</v>
      </c>
      <c r="BD7015">
        <v>3</v>
      </c>
      <c r="BE7015">
        <v>9.4832199331275402E-2</v>
      </c>
      <c r="BF7015">
        <v>66.808537486816903</v>
      </c>
      <c r="BG7015">
        <v>63.474882352667997</v>
      </c>
      <c r="BH7015">
        <v>70.715447346830999</v>
      </c>
      <c r="BI7015">
        <v>63.250483956434998</v>
      </c>
    </row>
    <row r="7016" spans="1:61" x14ac:dyDescent="0.25">
      <c r="A7016" s="10" t="str">
        <f>VLOOKUP(D7016,'Index-Relations'!E:F,2,FALSE)</f>
        <v>ESG</v>
      </c>
      <c r="B7016" t="s">
        <v>3450</v>
      </c>
      <c r="C7016" s="53" t="s">
        <v>3350</v>
      </c>
      <c r="D7016" s="59" t="s">
        <v>3335</v>
      </c>
      <c r="E7016" s="59" t="s">
        <v>10432</v>
      </c>
      <c r="F7016" t="s">
        <v>2354</v>
      </c>
      <c r="G7016" t="s">
        <v>2353</v>
      </c>
      <c r="H7016" t="s">
        <v>2355</v>
      </c>
      <c r="I7016" s="52">
        <v>45505</v>
      </c>
      <c r="J7016" t="s">
        <v>2457</v>
      </c>
      <c r="K7016">
        <v>110</v>
      </c>
      <c r="L7016" s="73">
        <v>67.410864478178894</v>
      </c>
      <c r="M7016">
        <v>110</v>
      </c>
      <c r="N7016">
        <v>1</v>
      </c>
      <c r="O7016" s="73">
        <v>64.099779652083896</v>
      </c>
      <c r="P7016">
        <v>110</v>
      </c>
      <c r="Q7016">
        <v>1</v>
      </c>
      <c r="R7016">
        <v>108</v>
      </c>
      <c r="S7016">
        <v>0.98808743575936697</v>
      </c>
      <c r="T7016">
        <v>32.245333866867</v>
      </c>
      <c r="U7016">
        <v>0.62405908098080298</v>
      </c>
      <c r="V7016">
        <v>80</v>
      </c>
      <c r="W7016">
        <v>0.16295388880168801</v>
      </c>
      <c r="X7016">
        <v>33</v>
      </c>
      <c r="Y7016">
        <v>109</v>
      </c>
      <c r="Z7016">
        <v>0.98924546207083297</v>
      </c>
      <c r="AA7016">
        <v>48.071345645030298</v>
      </c>
      <c r="AB7016">
        <v>99</v>
      </c>
      <c r="AC7016">
        <v>0.93714537557982602</v>
      </c>
      <c r="AD7016">
        <v>10</v>
      </c>
      <c r="AE7016">
        <v>5.2100086491006802E-2</v>
      </c>
      <c r="AF7016">
        <v>1</v>
      </c>
      <c r="AG7016">
        <v>1.0754537929167E-2</v>
      </c>
      <c r="AH7016">
        <v>4.2787597964792298E-3</v>
      </c>
      <c r="AI7016">
        <v>9</v>
      </c>
      <c r="AJ7016" s="73">
        <v>63.854283186933003</v>
      </c>
      <c r="AK7016">
        <v>110</v>
      </c>
      <c r="AL7016">
        <v>1</v>
      </c>
      <c r="AM7016">
        <v>0</v>
      </c>
      <c r="AN7016">
        <v>0</v>
      </c>
      <c r="AO7016">
        <v>0</v>
      </c>
      <c r="AP7016">
        <v>0</v>
      </c>
      <c r="AQ7016">
        <v>110</v>
      </c>
      <c r="AR7016">
        <v>1</v>
      </c>
      <c r="AS7016">
        <v>0</v>
      </c>
      <c r="AT7016">
        <v>0</v>
      </c>
      <c r="AU7016">
        <v>0</v>
      </c>
      <c r="AV7016">
        <v>0</v>
      </c>
      <c r="AW7016">
        <v>110</v>
      </c>
      <c r="AX7016">
        <v>1</v>
      </c>
      <c r="AY7016" s="73">
        <v>71.268637822979997</v>
      </c>
      <c r="AZ7016">
        <v>110</v>
      </c>
      <c r="BA7016">
        <v>1</v>
      </c>
      <c r="BB7016">
        <v>108</v>
      </c>
      <c r="BC7016">
        <v>0.97287380917189903</v>
      </c>
      <c r="BD7016">
        <v>2</v>
      </c>
      <c r="BE7016">
        <v>2.7126190828100499E-2</v>
      </c>
      <c r="BF7016">
        <v>67.410864478178894</v>
      </c>
      <c r="BG7016">
        <v>64.099779652083896</v>
      </c>
      <c r="BH7016">
        <v>71.268637822979997</v>
      </c>
      <c r="BI7016">
        <v>63.854283186933003</v>
      </c>
    </row>
    <row r="7017" spans="1:61" x14ac:dyDescent="0.25">
      <c r="A7017" s="10" t="str">
        <f>VLOOKUP(D7017,'Index-Relations'!E:F,2,FALSE)</f>
        <v>ESG</v>
      </c>
      <c r="B7017" t="s">
        <v>3450</v>
      </c>
      <c r="C7017" s="53" t="s">
        <v>2765</v>
      </c>
      <c r="D7017" s="59" t="s">
        <v>3335</v>
      </c>
      <c r="E7017" s="59" t="s">
        <v>10433</v>
      </c>
      <c r="F7017" t="s">
        <v>2354</v>
      </c>
      <c r="G7017" t="s">
        <v>2353</v>
      </c>
      <c r="H7017" t="s">
        <v>2355</v>
      </c>
      <c r="I7017" s="52">
        <v>45475</v>
      </c>
      <c r="J7017" t="s">
        <v>2457</v>
      </c>
      <c r="K7017">
        <v>110</v>
      </c>
      <c r="L7017" s="73">
        <v>67.212459387567904</v>
      </c>
      <c r="M7017">
        <v>110</v>
      </c>
      <c r="N7017">
        <v>1</v>
      </c>
      <c r="O7017" s="73">
        <v>63.941480712142003</v>
      </c>
      <c r="P7017">
        <v>110</v>
      </c>
      <c r="Q7017">
        <v>1</v>
      </c>
      <c r="R7017">
        <v>108</v>
      </c>
      <c r="S7017">
        <v>0.98908188500198302</v>
      </c>
      <c r="T7017">
        <v>31.967911900868199</v>
      </c>
      <c r="U7017">
        <v>0.63637295849454301</v>
      </c>
      <c r="V7017">
        <v>80</v>
      </c>
      <c r="W7017">
        <v>0.167085735603345</v>
      </c>
      <c r="X7017">
        <v>32</v>
      </c>
      <c r="Y7017">
        <v>109</v>
      </c>
      <c r="Z7017">
        <v>0.99020841505336199</v>
      </c>
      <c r="AA7017">
        <v>50.125630334192401</v>
      </c>
      <c r="AB7017">
        <v>98</v>
      </c>
      <c r="AC7017">
        <v>0.92201810944885498</v>
      </c>
      <c r="AD7017">
        <v>11</v>
      </c>
      <c r="AE7017">
        <v>6.8190305604506798E-2</v>
      </c>
      <c r="AF7017">
        <v>1</v>
      </c>
      <c r="AG7017">
        <v>9.7915849466373092E-3</v>
      </c>
      <c r="AH7017">
        <v>4.3744020725482403E-3</v>
      </c>
      <c r="AI7017">
        <v>9</v>
      </c>
      <c r="AJ7017" s="73">
        <v>63.696055628417</v>
      </c>
      <c r="AK7017">
        <v>110</v>
      </c>
      <c r="AL7017">
        <v>1</v>
      </c>
      <c r="AM7017">
        <v>0</v>
      </c>
      <c r="AN7017">
        <v>0</v>
      </c>
      <c r="AO7017">
        <v>0</v>
      </c>
      <c r="AP7017">
        <v>0</v>
      </c>
      <c r="AQ7017">
        <v>110</v>
      </c>
      <c r="AR7017">
        <v>0.999999999999999</v>
      </c>
      <c r="AS7017">
        <v>0</v>
      </c>
      <c r="AT7017">
        <v>0</v>
      </c>
      <c r="AU7017">
        <v>0</v>
      </c>
      <c r="AV7017">
        <v>0</v>
      </c>
      <c r="AW7017">
        <v>110</v>
      </c>
      <c r="AX7017">
        <v>1</v>
      </c>
      <c r="AY7017" s="73">
        <v>71.051627173146997</v>
      </c>
      <c r="AZ7017">
        <v>110</v>
      </c>
      <c r="BA7017">
        <v>1</v>
      </c>
      <c r="BB7017">
        <v>108</v>
      </c>
      <c r="BC7017">
        <v>0.97471370322923101</v>
      </c>
      <c r="BD7017">
        <v>2</v>
      </c>
      <c r="BE7017">
        <v>2.5286296770768001E-2</v>
      </c>
      <c r="BF7017">
        <v>67.212459387567904</v>
      </c>
      <c r="BG7017">
        <v>63.941480712142003</v>
      </c>
      <c r="BH7017">
        <v>71.051627173146997</v>
      </c>
      <c r="BI7017">
        <v>63.696055628417</v>
      </c>
    </row>
    <row r="7018" spans="1:61" x14ac:dyDescent="0.25">
      <c r="A7018" s="10" t="str">
        <f>VLOOKUP(D7018,'Index-Relations'!E:F,2,FALSE)</f>
        <v>ESG</v>
      </c>
      <c r="B7018" t="s">
        <v>3450</v>
      </c>
      <c r="C7018" s="53" t="s">
        <v>2766</v>
      </c>
      <c r="D7018" s="59" t="s">
        <v>3335</v>
      </c>
      <c r="E7018" s="59" t="s">
        <v>10434</v>
      </c>
      <c r="F7018" t="s">
        <v>2354</v>
      </c>
      <c r="G7018" t="s">
        <v>2353</v>
      </c>
      <c r="H7018" t="s">
        <v>2355</v>
      </c>
      <c r="I7018" s="52">
        <v>45446</v>
      </c>
      <c r="J7018" t="s">
        <v>2457</v>
      </c>
      <c r="K7018">
        <v>110</v>
      </c>
      <c r="L7018" s="73">
        <v>67.636529732256903</v>
      </c>
      <c r="M7018">
        <v>110</v>
      </c>
      <c r="N7018">
        <v>1</v>
      </c>
      <c r="O7018" s="73">
        <v>64.372725427246905</v>
      </c>
      <c r="P7018">
        <v>110</v>
      </c>
      <c r="Q7018">
        <v>1</v>
      </c>
      <c r="R7018">
        <v>108</v>
      </c>
      <c r="S7018">
        <v>0.98886797058553</v>
      </c>
      <c r="T7018">
        <v>32.188305826107602</v>
      </c>
      <c r="U7018">
        <v>0.63943266121787101</v>
      </c>
      <c r="V7018">
        <v>80</v>
      </c>
      <c r="W7018">
        <v>0.16753631211334499</v>
      </c>
      <c r="X7018">
        <v>32</v>
      </c>
      <c r="Y7018">
        <v>109</v>
      </c>
      <c r="Z7018">
        <v>0.98992788763120998</v>
      </c>
      <c r="AA7018">
        <v>50.024036398573401</v>
      </c>
      <c r="AB7018">
        <v>98</v>
      </c>
      <c r="AC7018">
        <v>0.92081904698664296</v>
      </c>
      <c r="AD7018">
        <v>11</v>
      </c>
      <c r="AE7018">
        <v>6.9108840644567293E-2</v>
      </c>
      <c r="AF7018">
        <v>1</v>
      </c>
      <c r="AG7018">
        <v>1.00721123687895E-2</v>
      </c>
      <c r="AH7018">
        <v>4.38222031275324E-3</v>
      </c>
      <c r="AI7018">
        <v>9</v>
      </c>
      <c r="AJ7018" s="73">
        <v>64.102544995903997</v>
      </c>
      <c r="AK7018">
        <v>110</v>
      </c>
      <c r="AL7018">
        <v>1</v>
      </c>
      <c r="AM7018">
        <v>0</v>
      </c>
      <c r="AN7018">
        <v>0</v>
      </c>
      <c r="AO7018">
        <v>0</v>
      </c>
      <c r="AP7018">
        <v>0</v>
      </c>
      <c r="AQ7018">
        <v>110</v>
      </c>
      <c r="AR7018">
        <v>1</v>
      </c>
      <c r="AS7018">
        <v>0</v>
      </c>
      <c r="AT7018">
        <v>0</v>
      </c>
      <c r="AU7018">
        <v>0</v>
      </c>
      <c r="AV7018">
        <v>0</v>
      </c>
      <c r="AW7018">
        <v>110</v>
      </c>
      <c r="AX7018">
        <v>1</v>
      </c>
      <c r="AY7018" s="73">
        <v>71.458431743887004</v>
      </c>
      <c r="AZ7018">
        <v>110</v>
      </c>
      <c r="BA7018">
        <v>1</v>
      </c>
      <c r="BB7018">
        <v>108</v>
      </c>
      <c r="BC7018">
        <v>0.97416056573106502</v>
      </c>
      <c r="BD7018">
        <v>2</v>
      </c>
      <c r="BE7018">
        <v>2.5839434268934001E-2</v>
      </c>
      <c r="BF7018">
        <v>67.636529732256903</v>
      </c>
      <c r="BG7018">
        <v>64.372725427246905</v>
      </c>
      <c r="BH7018">
        <v>71.458431743887004</v>
      </c>
      <c r="BI7018">
        <v>64.102544995903997</v>
      </c>
    </row>
    <row r="7019" spans="1:61" x14ac:dyDescent="0.25">
      <c r="A7019" s="10" t="str">
        <f>VLOOKUP(D7019,'Index-Relations'!E:F,2,FALSE)</f>
        <v>ESG</v>
      </c>
      <c r="B7019" t="s">
        <v>3450</v>
      </c>
      <c r="C7019" s="53" t="s">
        <v>2767</v>
      </c>
      <c r="D7019" s="59" t="s">
        <v>3335</v>
      </c>
      <c r="E7019" s="59" t="s">
        <v>10435</v>
      </c>
      <c r="F7019" t="s">
        <v>2354</v>
      </c>
      <c r="G7019" t="s">
        <v>2353</v>
      </c>
      <c r="H7019" t="s">
        <v>2355</v>
      </c>
      <c r="I7019" s="52">
        <v>45413</v>
      </c>
      <c r="J7019" t="s">
        <v>2457</v>
      </c>
      <c r="K7019">
        <v>112</v>
      </c>
      <c r="L7019" s="73">
        <v>67.205546981422003</v>
      </c>
      <c r="M7019">
        <v>112</v>
      </c>
      <c r="N7019">
        <v>1</v>
      </c>
      <c r="O7019" s="73">
        <v>63.921182245983999</v>
      </c>
      <c r="P7019">
        <v>112</v>
      </c>
      <c r="Q7019">
        <v>1</v>
      </c>
      <c r="R7019">
        <v>110</v>
      </c>
      <c r="S7019">
        <v>0.98974261666595598</v>
      </c>
      <c r="T7019">
        <v>31.7301630918688</v>
      </c>
      <c r="U7019">
        <v>0.63777333703584504</v>
      </c>
      <c r="V7019">
        <v>82</v>
      </c>
      <c r="W7019">
        <v>0.170112069788036</v>
      </c>
      <c r="X7019">
        <v>33</v>
      </c>
      <c r="Y7019">
        <v>111</v>
      </c>
      <c r="Z7019">
        <v>0.99080637462546095</v>
      </c>
      <c r="AA7019">
        <v>50.809179209309498</v>
      </c>
      <c r="AB7019">
        <v>100</v>
      </c>
      <c r="AC7019">
        <v>0.92404089699721803</v>
      </c>
      <c r="AD7019">
        <v>11</v>
      </c>
      <c r="AE7019">
        <v>6.67654776282426E-2</v>
      </c>
      <c r="AF7019">
        <v>1</v>
      </c>
      <c r="AG7019">
        <v>9.1936253745383903E-3</v>
      </c>
      <c r="AH7019">
        <v>4.1574322951694002E-3</v>
      </c>
      <c r="AI7019">
        <v>9</v>
      </c>
      <c r="AJ7019" s="73">
        <v>63.770541179368003</v>
      </c>
      <c r="AK7019">
        <v>112</v>
      </c>
      <c r="AL7019">
        <v>1</v>
      </c>
      <c r="AM7019">
        <v>0</v>
      </c>
      <c r="AN7019">
        <v>0</v>
      </c>
      <c r="AO7019">
        <v>0</v>
      </c>
      <c r="AP7019">
        <v>0</v>
      </c>
      <c r="AQ7019">
        <v>112</v>
      </c>
      <c r="AR7019">
        <v>1</v>
      </c>
      <c r="AS7019">
        <v>0</v>
      </c>
      <c r="AT7019">
        <v>0</v>
      </c>
      <c r="AU7019">
        <v>0</v>
      </c>
      <c r="AV7019">
        <v>0</v>
      </c>
      <c r="AW7019">
        <v>112</v>
      </c>
      <c r="AX7019">
        <v>1</v>
      </c>
      <c r="AY7019" s="73">
        <v>70.989171463885896</v>
      </c>
      <c r="AZ7019">
        <v>112</v>
      </c>
      <c r="BA7019">
        <v>1</v>
      </c>
      <c r="BB7019">
        <v>110</v>
      </c>
      <c r="BC7019">
        <v>0.97509519490049201</v>
      </c>
      <c r="BD7019">
        <v>2</v>
      </c>
      <c r="BE7019">
        <v>2.4904805099507599E-2</v>
      </c>
      <c r="BF7019">
        <v>67.205546981422003</v>
      </c>
      <c r="BG7019">
        <v>63.921182245983999</v>
      </c>
      <c r="BH7019">
        <v>70.989171463885896</v>
      </c>
      <c r="BI7019">
        <v>63.770541179368003</v>
      </c>
    </row>
    <row r="7020" spans="1:61" x14ac:dyDescent="0.25">
      <c r="A7020" s="10" t="str">
        <f>VLOOKUP(D7020,'Index-Relations'!E:F,2,FALSE)</f>
        <v>ESG</v>
      </c>
      <c r="B7020" t="s">
        <v>3450</v>
      </c>
      <c r="C7020" s="53" t="s">
        <v>2768</v>
      </c>
      <c r="D7020" s="59" t="s">
        <v>3335</v>
      </c>
      <c r="E7020" s="59" t="s">
        <v>10436</v>
      </c>
      <c r="F7020" t="s">
        <v>2354</v>
      </c>
      <c r="G7020" t="s">
        <v>2353</v>
      </c>
      <c r="H7020" t="s">
        <v>2355</v>
      </c>
      <c r="I7020" s="52">
        <v>45383</v>
      </c>
      <c r="J7020" t="s">
        <v>2457</v>
      </c>
      <c r="K7020">
        <v>103</v>
      </c>
      <c r="L7020">
        <v>74.626621097472196</v>
      </c>
      <c r="M7020">
        <v>103</v>
      </c>
      <c r="N7020">
        <v>1</v>
      </c>
      <c r="O7020">
        <v>69.016810586812895</v>
      </c>
      <c r="P7020">
        <v>103</v>
      </c>
      <c r="Q7020">
        <v>1</v>
      </c>
      <c r="R7020">
        <v>102</v>
      </c>
      <c r="S7020">
        <v>0.99895672836890803</v>
      </c>
      <c r="T7020">
        <v>32.908274898576302</v>
      </c>
      <c r="U7020">
        <v>0.62560079785720601</v>
      </c>
      <c r="V7020">
        <v>71</v>
      </c>
      <c r="W7020">
        <v>0.15861820020528899</v>
      </c>
      <c r="X7020">
        <v>29</v>
      </c>
      <c r="Y7020">
        <v>101</v>
      </c>
      <c r="Z7020">
        <v>0.99278646438209495</v>
      </c>
      <c r="AA7020">
        <v>48.190681267516403</v>
      </c>
      <c r="AB7020">
        <v>87</v>
      </c>
      <c r="AC7020">
        <v>0.91861600764666895</v>
      </c>
      <c r="AD7020">
        <v>14</v>
      </c>
      <c r="AE7020">
        <v>7.4170456735425605E-2</v>
      </c>
      <c r="AF7020">
        <v>2</v>
      </c>
      <c r="AG7020">
        <v>7.2135356179048498E-3</v>
      </c>
      <c r="AH7020">
        <v>3.3965758144348999E-3</v>
      </c>
      <c r="AI7020">
        <v>5</v>
      </c>
      <c r="AJ7020">
        <v>70.454963790663001</v>
      </c>
      <c r="AK7020">
        <v>103</v>
      </c>
      <c r="AL7020">
        <v>1</v>
      </c>
      <c r="AM7020">
        <v>0</v>
      </c>
      <c r="AN7020">
        <v>0</v>
      </c>
      <c r="AO7020">
        <v>0</v>
      </c>
      <c r="AP7020">
        <v>0</v>
      </c>
      <c r="AQ7020">
        <v>103</v>
      </c>
      <c r="AR7020">
        <v>1</v>
      </c>
      <c r="AS7020">
        <v>0</v>
      </c>
      <c r="AT7020">
        <v>0</v>
      </c>
      <c r="AU7020">
        <v>0</v>
      </c>
      <c r="AV7020">
        <v>0</v>
      </c>
      <c r="AW7020">
        <v>103</v>
      </c>
      <c r="AX7020">
        <v>1</v>
      </c>
      <c r="AY7020">
        <v>79.134818114779605</v>
      </c>
      <c r="AZ7020">
        <v>103</v>
      </c>
      <c r="BA7020">
        <v>1</v>
      </c>
      <c r="BB7020">
        <v>101</v>
      </c>
      <c r="BC7020">
        <v>0.97626374104078295</v>
      </c>
      <c r="BD7020">
        <v>2</v>
      </c>
      <c r="BE7020">
        <v>2.3736258959216699E-2</v>
      </c>
      <c r="BF7020">
        <v>70.152697681199001</v>
      </c>
      <c r="BG7020">
        <v>66.031787193163893</v>
      </c>
      <c r="BH7020">
        <v>74.230392822103894</v>
      </c>
      <c r="BI7020">
        <v>66.365374531892897</v>
      </c>
    </row>
    <row r="7021" spans="1:61" x14ac:dyDescent="0.25">
      <c r="A7021" s="10" t="str">
        <f>VLOOKUP(D7021,'Index-Relations'!E:F,2,FALSE)</f>
        <v>ESG</v>
      </c>
      <c r="B7021" t="s">
        <v>3450</v>
      </c>
      <c r="C7021" s="53" t="s">
        <v>2769</v>
      </c>
      <c r="D7021" s="59" t="s">
        <v>3335</v>
      </c>
      <c r="E7021" s="59" t="s">
        <v>10437</v>
      </c>
      <c r="F7021" t="s">
        <v>2354</v>
      </c>
      <c r="G7021" t="s">
        <v>2353</v>
      </c>
      <c r="H7021" t="s">
        <v>2355</v>
      </c>
      <c r="I7021" s="52">
        <v>45352</v>
      </c>
      <c r="J7021" t="s">
        <v>2457</v>
      </c>
      <c r="K7021">
        <v>103</v>
      </c>
      <c r="L7021">
        <v>74.876449122550994</v>
      </c>
      <c r="M7021">
        <v>103</v>
      </c>
      <c r="N7021">
        <v>1</v>
      </c>
      <c r="O7021">
        <v>69.489805024869497</v>
      </c>
      <c r="P7021">
        <v>103</v>
      </c>
      <c r="Q7021">
        <v>1</v>
      </c>
      <c r="R7021">
        <v>102</v>
      </c>
      <c r="S7021">
        <v>0.99902934456720904</v>
      </c>
      <c r="T7021">
        <v>32.584008185282201</v>
      </c>
      <c r="U7021">
        <v>0.621975282279841</v>
      </c>
      <c r="V7021">
        <v>70</v>
      </c>
      <c r="W7021">
        <v>0.153347747749976</v>
      </c>
      <c r="X7021">
        <v>29</v>
      </c>
      <c r="Y7021">
        <v>101</v>
      </c>
      <c r="Z7021">
        <v>0.99346716204792995</v>
      </c>
      <c r="AA7021">
        <v>51.911910294576003</v>
      </c>
      <c r="AB7021">
        <v>87</v>
      </c>
      <c r="AC7021">
        <v>0.91709234290831099</v>
      </c>
      <c r="AD7021">
        <v>14</v>
      </c>
      <c r="AE7021">
        <v>7.6374819139618799E-2</v>
      </c>
      <c r="AF7021">
        <v>2</v>
      </c>
      <c r="AG7021">
        <v>6.5328379520696103E-3</v>
      </c>
      <c r="AH7021">
        <v>3.2264063710778701E-3</v>
      </c>
      <c r="AI7021">
        <v>5</v>
      </c>
      <c r="AJ7021">
        <v>70.7161403559615</v>
      </c>
      <c r="AK7021">
        <v>103</v>
      </c>
      <c r="AL7021">
        <v>1</v>
      </c>
      <c r="AM7021">
        <v>0</v>
      </c>
      <c r="AN7021">
        <v>0</v>
      </c>
      <c r="AO7021">
        <v>0</v>
      </c>
      <c r="AP7021">
        <v>0</v>
      </c>
      <c r="AQ7021">
        <v>103</v>
      </c>
      <c r="AR7021">
        <v>0.999999999999999</v>
      </c>
      <c r="AS7021">
        <v>0</v>
      </c>
      <c r="AT7021">
        <v>0</v>
      </c>
      <c r="AU7021">
        <v>0</v>
      </c>
      <c r="AV7021">
        <v>0</v>
      </c>
      <c r="AW7021">
        <v>103</v>
      </c>
      <c r="AX7021">
        <v>0.999999999999999</v>
      </c>
      <c r="AY7021">
        <v>79.186415935301895</v>
      </c>
      <c r="AZ7021">
        <v>103</v>
      </c>
      <c r="BA7021">
        <v>1</v>
      </c>
      <c r="BB7021">
        <v>101</v>
      </c>
      <c r="BC7021">
        <v>0.97859520217201201</v>
      </c>
      <c r="BD7021">
        <v>2</v>
      </c>
      <c r="BE7021">
        <v>2.1404797827987501E-2</v>
      </c>
      <c r="BF7021">
        <v>70.382837537531898</v>
      </c>
      <c r="BG7021">
        <v>66.503661144630996</v>
      </c>
      <c r="BH7021">
        <v>74.235013369933</v>
      </c>
      <c r="BI7021">
        <v>66.513353636145993</v>
      </c>
    </row>
    <row r="7022" spans="1:61" x14ac:dyDescent="0.25">
      <c r="A7022" s="10" t="str">
        <f>VLOOKUP(D7022,'Index-Relations'!E:F,2,FALSE)</f>
        <v>ESG</v>
      </c>
      <c r="B7022" t="s">
        <v>3450</v>
      </c>
      <c r="C7022" s="53" t="s">
        <v>2770</v>
      </c>
      <c r="D7022" s="59" t="s">
        <v>3335</v>
      </c>
      <c r="E7022" s="59" t="s">
        <v>10438</v>
      </c>
      <c r="F7022" t="s">
        <v>2354</v>
      </c>
      <c r="G7022" t="s">
        <v>2353</v>
      </c>
      <c r="H7022" t="s">
        <v>2355</v>
      </c>
      <c r="I7022" s="52">
        <v>45323</v>
      </c>
      <c r="J7022" t="s">
        <v>2457</v>
      </c>
      <c r="K7022">
        <v>103</v>
      </c>
      <c r="L7022">
        <v>74.8114382387474</v>
      </c>
      <c r="M7022">
        <v>103</v>
      </c>
      <c r="N7022">
        <v>1</v>
      </c>
      <c r="O7022">
        <v>69.239899908794996</v>
      </c>
      <c r="P7022">
        <v>103</v>
      </c>
      <c r="Q7022">
        <v>1</v>
      </c>
      <c r="R7022">
        <v>102</v>
      </c>
      <c r="S7022">
        <v>0.999045194462022</v>
      </c>
      <c r="T7022">
        <v>32.475857238850097</v>
      </c>
      <c r="U7022">
        <v>0.610252861921187</v>
      </c>
      <c r="V7022">
        <v>70</v>
      </c>
      <c r="W7022">
        <v>0.136595722774493</v>
      </c>
      <c r="X7022">
        <v>29</v>
      </c>
      <c r="Y7022">
        <v>101</v>
      </c>
      <c r="Z7022">
        <v>0.99330292441972101</v>
      </c>
      <c r="AA7022">
        <v>51.607507390594002</v>
      </c>
      <c r="AB7022">
        <v>86</v>
      </c>
      <c r="AC7022">
        <v>0.91399462080285299</v>
      </c>
      <c r="AD7022">
        <v>15</v>
      </c>
      <c r="AE7022">
        <v>7.9308303616867998E-2</v>
      </c>
      <c r="AF7022">
        <v>2</v>
      </c>
      <c r="AG7022">
        <v>6.6970755802783196E-3</v>
      </c>
      <c r="AH7022">
        <v>1.37136313682136E-3</v>
      </c>
      <c r="AI7022">
        <v>4</v>
      </c>
      <c r="AJ7022">
        <v>70.840994339042794</v>
      </c>
      <c r="AK7022">
        <v>103</v>
      </c>
      <c r="AL7022">
        <v>1</v>
      </c>
      <c r="AM7022">
        <v>0</v>
      </c>
      <c r="AN7022">
        <v>0</v>
      </c>
      <c r="AO7022">
        <v>0</v>
      </c>
      <c r="AP7022">
        <v>0</v>
      </c>
      <c r="AQ7022">
        <v>103</v>
      </c>
      <c r="AR7022">
        <v>0.999999999999999</v>
      </c>
      <c r="AS7022">
        <v>0</v>
      </c>
      <c r="AT7022">
        <v>0</v>
      </c>
      <c r="AU7022">
        <v>0</v>
      </c>
      <c r="AV7022">
        <v>0</v>
      </c>
      <c r="AW7022">
        <v>103</v>
      </c>
      <c r="AX7022">
        <v>1</v>
      </c>
      <c r="AY7022">
        <v>79.094122300249694</v>
      </c>
      <c r="AZ7022">
        <v>103</v>
      </c>
      <c r="BA7022">
        <v>1</v>
      </c>
      <c r="BB7022">
        <v>101</v>
      </c>
      <c r="BC7022">
        <v>0.97690384593628299</v>
      </c>
      <c r="BD7022">
        <v>2</v>
      </c>
      <c r="BE7022">
        <v>2.3096154063715998E-2</v>
      </c>
      <c r="BF7022">
        <v>70.421573964225004</v>
      </c>
      <c r="BG7022">
        <v>66.324044573330895</v>
      </c>
      <c r="BH7022">
        <v>74.265694290164006</v>
      </c>
      <c r="BI7022">
        <v>66.718153267759007</v>
      </c>
    </row>
    <row r="7023" spans="1:61" x14ac:dyDescent="0.25">
      <c r="A7023" s="10" t="str">
        <f>VLOOKUP(D7023,'Index-Relations'!E:F,2,FALSE)</f>
        <v>ESG</v>
      </c>
      <c r="B7023" t="s">
        <v>3450</v>
      </c>
      <c r="C7023" s="53" t="s">
        <v>2760</v>
      </c>
      <c r="D7023" s="59" t="s">
        <v>3336</v>
      </c>
      <c r="E7023" s="59" t="s">
        <v>10439</v>
      </c>
      <c r="F7023" t="s">
        <v>2358</v>
      </c>
      <c r="G7023" t="s">
        <v>2357</v>
      </c>
      <c r="H7023" t="s">
        <v>2359</v>
      </c>
      <c r="I7023" s="52">
        <v>45659</v>
      </c>
      <c r="J7023" t="s">
        <v>2457</v>
      </c>
      <c r="K7023">
        <v>197</v>
      </c>
      <c r="L7023" s="73">
        <v>65.308027908802003</v>
      </c>
      <c r="M7023">
        <v>195</v>
      </c>
      <c r="N7023">
        <v>0.99745483262781998</v>
      </c>
      <c r="O7023" s="73">
        <v>61.784624160958003</v>
      </c>
      <c r="P7023">
        <v>195</v>
      </c>
      <c r="Q7023">
        <v>0.99745483262781998</v>
      </c>
      <c r="R7023">
        <v>189</v>
      </c>
      <c r="S7023">
        <v>0.98408472323998897</v>
      </c>
      <c r="T7023">
        <v>31.1393679873044</v>
      </c>
      <c r="U7023">
        <v>0.56335250445654705</v>
      </c>
      <c r="V7023">
        <v>141</v>
      </c>
      <c r="W7023">
        <v>0.11682063526415699</v>
      </c>
      <c r="X7023">
        <v>55</v>
      </c>
      <c r="Y7023">
        <v>189</v>
      </c>
      <c r="Z7023">
        <v>0.98450032548670696</v>
      </c>
      <c r="AA7023">
        <v>43.0569029597184</v>
      </c>
      <c r="AB7023">
        <v>152</v>
      </c>
      <c r="AC7023">
        <v>0.88251101105390595</v>
      </c>
      <c r="AD7023">
        <v>37</v>
      </c>
      <c r="AE7023">
        <v>0.101989314432801</v>
      </c>
      <c r="AF7023">
        <v>8</v>
      </c>
      <c r="AG7023">
        <v>1.5499674513292599E-2</v>
      </c>
      <c r="AH7023">
        <v>3.9120935048415099E-3</v>
      </c>
      <c r="AI7023">
        <v>9</v>
      </c>
      <c r="AJ7023" s="73">
        <v>62.292781223789</v>
      </c>
      <c r="AK7023">
        <v>195</v>
      </c>
      <c r="AL7023">
        <v>0.99745483262781998</v>
      </c>
      <c r="AM7023">
        <v>0</v>
      </c>
      <c r="AN7023">
        <v>0</v>
      </c>
      <c r="AO7023">
        <v>5.3128023762038602E-2</v>
      </c>
      <c r="AP7023">
        <v>1</v>
      </c>
      <c r="AQ7023">
        <v>196</v>
      </c>
      <c r="AR7023">
        <v>0.99754717883644395</v>
      </c>
      <c r="AS7023">
        <v>0</v>
      </c>
      <c r="AT7023">
        <v>0</v>
      </c>
      <c r="AU7023">
        <v>0</v>
      </c>
      <c r="AV7023">
        <v>0</v>
      </c>
      <c r="AW7023">
        <v>196</v>
      </c>
      <c r="AX7023">
        <v>0.99754717883644395</v>
      </c>
      <c r="AY7023" s="73">
        <v>68.5749851633649</v>
      </c>
      <c r="AZ7023">
        <v>195</v>
      </c>
      <c r="BA7023">
        <v>0.99745483262781998</v>
      </c>
      <c r="BB7023">
        <v>193</v>
      </c>
      <c r="BC7023">
        <v>0.92299101328069799</v>
      </c>
      <c r="BD7023">
        <v>2</v>
      </c>
      <c r="BE7023">
        <v>2.14281417937069E-2</v>
      </c>
      <c r="BF7023">
        <v>65.308027908802003</v>
      </c>
      <c r="BG7023">
        <v>61.784624160958003</v>
      </c>
      <c r="BH7023">
        <v>68.5749851633649</v>
      </c>
      <c r="BI7023">
        <v>62.292781223789</v>
      </c>
    </row>
    <row r="7024" spans="1:61" x14ac:dyDescent="0.25">
      <c r="A7024" s="10" t="str">
        <f>VLOOKUP(D7024,'Index-Relations'!E:F,2,FALSE)</f>
        <v>ESG</v>
      </c>
      <c r="B7024" t="s">
        <v>3450</v>
      </c>
      <c r="C7024" s="53" t="s">
        <v>2761</v>
      </c>
      <c r="D7024" s="59" t="s">
        <v>3336</v>
      </c>
      <c r="E7024" s="59" t="s">
        <v>10440</v>
      </c>
      <c r="F7024" t="s">
        <v>2358</v>
      </c>
      <c r="G7024" t="s">
        <v>2357</v>
      </c>
      <c r="H7024" t="s">
        <v>2359</v>
      </c>
      <c r="I7024" s="52">
        <v>45628</v>
      </c>
      <c r="J7024" t="s">
        <v>2457</v>
      </c>
      <c r="K7024">
        <v>197</v>
      </c>
      <c r="L7024" s="73">
        <v>65.042170553768003</v>
      </c>
      <c r="M7024">
        <v>195</v>
      </c>
      <c r="N7024">
        <v>0.997329329270776</v>
      </c>
      <c r="O7024" s="73">
        <v>61.675881307928002</v>
      </c>
      <c r="P7024">
        <v>195</v>
      </c>
      <c r="Q7024">
        <v>0.997329329270776</v>
      </c>
      <c r="R7024">
        <v>189</v>
      </c>
      <c r="S7024">
        <v>0.98403753455575205</v>
      </c>
      <c r="T7024">
        <v>31.323088009608501</v>
      </c>
      <c r="U7024">
        <v>0.57140235756923796</v>
      </c>
      <c r="V7024">
        <v>141</v>
      </c>
      <c r="W7024">
        <v>0.11740696530573801</v>
      </c>
      <c r="X7024">
        <v>55</v>
      </c>
      <c r="Y7024">
        <v>189</v>
      </c>
      <c r="Z7024">
        <v>0.98410903061148503</v>
      </c>
      <c r="AA7024">
        <v>39.922324464715203</v>
      </c>
      <c r="AB7024">
        <v>153</v>
      </c>
      <c r="AC7024">
        <v>0.88108811617259797</v>
      </c>
      <c r="AD7024">
        <v>36</v>
      </c>
      <c r="AE7024">
        <v>0.103020914438887</v>
      </c>
      <c r="AF7024">
        <v>8</v>
      </c>
      <c r="AG7024">
        <v>1.5890969388514101E-2</v>
      </c>
      <c r="AH7024">
        <v>4.0734982596589099E-3</v>
      </c>
      <c r="AI7024">
        <v>9</v>
      </c>
      <c r="AJ7024" s="73">
        <v>62.01920067679</v>
      </c>
      <c r="AK7024">
        <v>195</v>
      </c>
      <c r="AL7024">
        <v>0.997329329270776</v>
      </c>
      <c r="AM7024">
        <v>0</v>
      </c>
      <c r="AN7024">
        <v>0</v>
      </c>
      <c r="AO7024">
        <v>5.3365069591609297E-2</v>
      </c>
      <c r="AP7024">
        <v>1</v>
      </c>
      <c r="AQ7024">
        <v>196</v>
      </c>
      <c r="AR7024">
        <v>0.99740541095089497</v>
      </c>
      <c r="AS7024">
        <v>0</v>
      </c>
      <c r="AT7024">
        <v>0</v>
      </c>
      <c r="AU7024">
        <v>0</v>
      </c>
      <c r="AV7024">
        <v>0</v>
      </c>
      <c r="AW7024">
        <v>196</v>
      </c>
      <c r="AX7024">
        <v>0.99740541095089497</v>
      </c>
      <c r="AY7024" s="73">
        <v>68.296530921749905</v>
      </c>
      <c r="AZ7024">
        <v>195</v>
      </c>
      <c r="BA7024">
        <v>0.997329329270776</v>
      </c>
      <c r="BB7024">
        <v>193</v>
      </c>
      <c r="BC7024">
        <v>0.92120934826308898</v>
      </c>
      <c r="BD7024">
        <v>2</v>
      </c>
      <c r="BE7024">
        <v>2.2830993096196898E-2</v>
      </c>
      <c r="BF7024">
        <v>65.042170553768003</v>
      </c>
      <c r="BG7024">
        <v>61.675881307928002</v>
      </c>
      <c r="BH7024">
        <v>68.296530921749905</v>
      </c>
      <c r="BI7024">
        <v>62.01920067679</v>
      </c>
    </row>
    <row r="7025" spans="1:61" x14ac:dyDescent="0.25">
      <c r="A7025" s="10" t="str">
        <f>VLOOKUP(D7025,'Index-Relations'!E:F,2,FALSE)</f>
        <v>ESG</v>
      </c>
      <c r="B7025" t="s">
        <v>3450</v>
      </c>
      <c r="C7025" s="53" t="s">
        <v>2762</v>
      </c>
      <c r="D7025" s="59" t="s">
        <v>3336</v>
      </c>
      <c r="E7025" s="59" t="s">
        <v>10441</v>
      </c>
      <c r="F7025" t="s">
        <v>2358</v>
      </c>
      <c r="G7025" t="s">
        <v>2357</v>
      </c>
      <c r="H7025" t="s">
        <v>2359</v>
      </c>
      <c r="I7025" s="52">
        <v>45597</v>
      </c>
      <c r="J7025" t="s">
        <v>2457</v>
      </c>
      <c r="K7025">
        <v>200</v>
      </c>
      <c r="L7025" s="73">
        <v>65.672231764874994</v>
      </c>
      <c r="M7025">
        <v>198</v>
      </c>
      <c r="N7025">
        <v>0.99734556345655501</v>
      </c>
      <c r="O7025" s="73">
        <v>62.380814457051997</v>
      </c>
      <c r="P7025">
        <v>198</v>
      </c>
      <c r="Q7025">
        <v>0.99734556345655501</v>
      </c>
      <c r="R7025">
        <v>191</v>
      </c>
      <c r="S7025">
        <v>0.983845792542138</v>
      </c>
      <c r="T7025">
        <v>32.017594107032103</v>
      </c>
      <c r="U7025">
        <v>0.57106106884408703</v>
      </c>
      <c r="V7025">
        <v>144</v>
      </c>
      <c r="W7025">
        <v>0.123771783266745</v>
      </c>
      <c r="X7025">
        <v>55</v>
      </c>
      <c r="Y7025">
        <v>192</v>
      </c>
      <c r="Z7025">
        <v>0.98437857752552804</v>
      </c>
      <c r="AA7025">
        <v>42.1643276322162</v>
      </c>
      <c r="AB7025">
        <v>155</v>
      </c>
      <c r="AC7025">
        <v>0.87557240838356099</v>
      </c>
      <c r="AD7025">
        <v>37</v>
      </c>
      <c r="AE7025">
        <v>0.108806169141967</v>
      </c>
      <c r="AF7025">
        <v>8</v>
      </c>
      <c r="AG7025">
        <v>1.5621422474471E-2</v>
      </c>
      <c r="AH7025">
        <v>4.0166911361488302E-3</v>
      </c>
      <c r="AI7025">
        <v>9</v>
      </c>
      <c r="AJ7025" s="73">
        <v>62.5897389901019</v>
      </c>
      <c r="AK7025">
        <v>198</v>
      </c>
      <c r="AL7025">
        <v>0.99734556345655501</v>
      </c>
      <c r="AM7025">
        <v>0</v>
      </c>
      <c r="AN7025">
        <v>0</v>
      </c>
      <c r="AO7025">
        <v>0</v>
      </c>
      <c r="AP7025">
        <v>0</v>
      </c>
      <c r="AQ7025">
        <v>199</v>
      </c>
      <c r="AR7025">
        <v>0.99742476826097304</v>
      </c>
      <c r="AS7025">
        <v>0</v>
      </c>
      <c r="AT7025">
        <v>0</v>
      </c>
      <c r="AU7025">
        <v>0</v>
      </c>
      <c r="AV7025">
        <v>0</v>
      </c>
      <c r="AW7025">
        <v>199</v>
      </c>
      <c r="AX7025">
        <v>0.99742476826097204</v>
      </c>
      <c r="AY7025" s="73">
        <v>68.907364200588901</v>
      </c>
      <c r="AZ7025">
        <v>198</v>
      </c>
      <c r="BA7025">
        <v>0.99734556345655501</v>
      </c>
      <c r="BB7025">
        <v>196</v>
      </c>
      <c r="BC7025">
        <v>0.91648472798532399</v>
      </c>
      <c r="BD7025">
        <v>3</v>
      </c>
      <c r="BE7025">
        <v>8.0940040275648995E-2</v>
      </c>
      <c r="BF7025">
        <v>65.672231764874994</v>
      </c>
      <c r="BG7025">
        <v>62.380814457051997</v>
      </c>
      <c r="BH7025">
        <v>68.907364200588901</v>
      </c>
      <c r="BI7025">
        <v>62.5897389901019</v>
      </c>
    </row>
    <row r="7026" spans="1:61" x14ac:dyDescent="0.25">
      <c r="A7026" s="10" t="str">
        <f>VLOOKUP(D7026,'Index-Relations'!E:F,2,FALSE)</f>
        <v>ESG</v>
      </c>
      <c r="B7026" t="s">
        <v>3450</v>
      </c>
      <c r="C7026" s="53" t="s">
        <v>2763</v>
      </c>
      <c r="D7026" s="59" t="s">
        <v>3336</v>
      </c>
      <c r="E7026" s="59" t="s">
        <v>10442</v>
      </c>
      <c r="F7026" t="s">
        <v>2358</v>
      </c>
      <c r="G7026" t="s">
        <v>2357</v>
      </c>
      <c r="H7026" t="s">
        <v>2359</v>
      </c>
      <c r="I7026" s="52">
        <v>45566</v>
      </c>
      <c r="J7026" t="s">
        <v>2457</v>
      </c>
      <c r="K7026">
        <v>202</v>
      </c>
      <c r="L7026" s="73">
        <v>66.364626416212005</v>
      </c>
      <c r="M7026">
        <v>200</v>
      </c>
      <c r="N7026">
        <v>0.99981348034999895</v>
      </c>
      <c r="O7026" s="73">
        <v>62.586874757010897</v>
      </c>
      <c r="P7026">
        <v>200</v>
      </c>
      <c r="Q7026">
        <v>0.99981348034999895</v>
      </c>
      <c r="R7026">
        <v>193</v>
      </c>
      <c r="S7026">
        <v>0.98763203726498106</v>
      </c>
      <c r="T7026">
        <v>31.886874886754899</v>
      </c>
      <c r="U7026">
        <v>0.56830382457862505</v>
      </c>
      <c r="V7026">
        <v>146</v>
      </c>
      <c r="W7026">
        <v>0.122382779161229</v>
      </c>
      <c r="X7026">
        <v>55</v>
      </c>
      <c r="Y7026">
        <v>194</v>
      </c>
      <c r="Z7026">
        <v>0.98810402358890204</v>
      </c>
      <c r="AA7026">
        <v>41.853063292978803</v>
      </c>
      <c r="AB7026">
        <v>156</v>
      </c>
      <c r="AC7026">
        <v>0.92275514443647999</v>
      </c>
      <c r="AD7026">
        <v>38</v>
      </c>
      <c r="AE7026">
        <v>6.5348879152421602E-2</v>
      </c>
      <c r="AF7026">
        <v>8</v>
      </c>
      <c r="AG7026">
        <v>1.18959764110974E-2</v>
      </c>
      <c r="AH7026">
        <v>4.49102447454544E-3</v>
      </c>
      <c r="AI7026">
        <v>9</v>
      </c>
      <c r="AJ7026" s="73">
        <v>62.740513151499002</v>
      </c>
      <c r="AK7026">
        <v>200</v>
      </c>
      <c r="AL7026">
        <v>0.99981348034999895</v>
      </c>
      <c r="AM7026">
        <v>0</v>
      </c>
      <c r="AN7026">
        <v>0</v>
      </c>
      <c r="AO7026">
        <v>0</v>
      </c>
      <c r="AP7026">
        <v>0</v>
      </c>
      <c r="AQ7026">
        <v>202</v>
      </c>
      <c r="AR7026">
        <v>1</v>
      </c>
      <c r="AS7026">
        <v>0</v>
      </c>
      <c r="AT7026">
        <v>0</v>
      </c>
      <c r="AU7026">
        <v>0</v>
      </c>
      <c r="AV7026">
        <v>0</v>
      </c>
      <c r="AW7026">
        <v>202</v>
      </c>
      <c r="AX7026">
        <v>1</v>
      </c>
      <c r="AY7026" s="73">
        <v>70.402386313951894</v>
      </c>
      <c r="AZ7026">
        <v>200</v>
      </c>
      <c r="BA7026">
        <v>0.99981348034999895</v>
      </c>
      <c r="BB7026">
        <v>199</v>
      </c>
      <c r="BC7026">
        <v>0.913354376152551</v>
      </c>
      <c r="BD7026">
        <v>3</v>
      </c>
      <c r="BE7026">
        <v>8.6645623847448894E-2</v>
      </c>
      <c r="BF7026">
        <v>66.364626416212005</v>
      </c>
      <c r="BG7026">
        <v>62.586874757010897</v>
      </c>
      <c r="BH7026">
        <v>70.402386313951894</v>
      </c>
      <c r="BI7026">
        <v>62.740513151499002</v>
      </c>
    </row>
    <row r="7027" spans="1:61" x14ac:dyDescent="0.25">
      <c r="A7027" s="10" t="str">
        <f>VLOOKUP(D7027,'Index-Relations'!E:F,2,FALSE)</f>
        <v>ESG</v>
      </c>
      <c r="B7027" t="s">
        <v>3450</v>
      </c>
      <c r="C7027" s="53" t="s">
        <v>2764</v>
      </c>
      <c r="D7027" s="59" t="s">
        <v>3336</v>
      </c>
      <c r="E7027" s="59" t="s">
        <v>10443</v>
      </c>
      <c r="F7027" t="s">
        <v>2358</v>
      </c>
      <c r="G7027" t="s">
        <v>2357</v>
      </c>
      <c r="H7027" t="s">
        <v>2359</v>
      </c>
      <c r="I7027" s="52">
        <v>45538</v>
      </c>
      <c r="J7027" t="s">
        <v>2457</v>
      </c>
      <c r="K7027">
        <v>207</v>
      </c>
      <c r="L7027" s="73">
        <v>66.180918266543003</v>
      </c>
      <c r="M7027">
        <v>205</v>
      </c>
      <c r="N7027">
        <v>0.99982800124929105</v>
      </c>
      <c r="O7027" s="73">
        <v>62.598137849064898</v>
      </c>
      <c r="P7027">
        <v>205</v>
      </c>
      <c r="Q7027">
        <v>0.99982800124929105</v>
      </c>
      <c r="R7027">
        <v>198</v>
      </c>
      <c r="S7027">
        <v>0.98865143535845301</v>
      </c>
      <c r="T7027">
        <v>32.146356763070202</v>
      </c>
      <c r="U7027">
        <v>0.60053930414225498</v>
      </c>
      <c r="V7027">
        <v>150</v>
      </c>
      <c r="W7027">
        <v>0.125066993896218</v>
      </c>
      <c r="X7027">
        <v>54</v>
      </c>
      <c r="Y7027">
        <v>198</v>
      </c>
      <c r="Z7027">
        <v>0.98948161301368198</v>
      </c>
      <c r="AA7027">
        <v>43.637507285392502</v>
      </c>
      <c r="AB7027">
        <v>156</v>
      </c>
      <c r="AC7027">
        <v>0.91424413002216298</v>
      </c>
      <c r="AD7027">
        <v>45</v>
      </c>
      <c r="AE7027">
        <v>7.67921797374502E-2</v>
      </c>
      <c r="AF7027">
        <v>6</v>
      </c>
      <c r="AG7027">
        <v>8.9636902403867902E-3</v>
      </c>
      <c r="AH7027">
        <v>4.2972145349236598E-3</v>
      </c>
      <c r="AI7027">
        <v>9</v>
      </c>
      <c r="AJ7027" s="73">
        <v>62.619880816935897</v>
      </c>
      <c r="AK7027">
        <v>205</v>
      </c>
      <c r="AL7027">
        <v>0.99982800124929105</v>
      </c>
      <c r="AM7027">
        <v>0</v>
      </c>
      <c r="AN7027">
        <v>0</v>
      </c>
      <c r="AO7027">
        <v>0</v>
      </c>
      <c r="AP7027">
        <v>0</v>
      </c>
      <c r="AQ7027">
        <v>207</v>
      </c>
      <c r="AR7027">
        <v>1</v>
      </c>
      <c r="AS7027">
        <v>0</v>
      </c>
      <c r="AT7027">
        <v>0</v>
      </c>
      <c r="AU7027">
        <v>0</v>
      </c>
      <c r="AV7027">
        <v>0</v>
      </c>
      <c r="AW7027">
        <v>207</v>
      </c>
      <c r="AX7027">
        <v>1</v>
      </c>
      <c r="AY7027" s="73">
        <v>70.123597889001999</v>
      </c>
      <c r="AZ7027">
        <v>205</v>
      </c>
      <c r="BA7027">
        <v>0.99982800124929105</v>
      </c>
      <c r="BB7027">
        <v>204</v>
      </c>
      <c r="BC7027">
        <v>0.91294881337143197</v>
      </c>
      <c r="BD7027">
        <v>3</v>
      </c>
      <c r="BE7027">
        <v>8.7051186628567895E-2</v>
      </c>
      <c r="BF7027">
        <v>66.180918266543003</v>
      </c>
      <c r="BG7027">
        <v>62.598137849064898</v>
      </c>
      <c r="BH7027">
        <v>70.123597889001999</v>
      </c>
      <c r="BI7027">
        <v>62.619880816935897</v>
      </c>
    </row>
    <row r="7028" spans="1:61" x14ac:dyDescent="0.25">
      <c r="A7028" s="10" t="str">
        <f>VLOOKUP(D7028,'Index-Relations'!E:F,2,FALSE)</f>
        <v>ESG</v>
      </c>
      <c r="B7028" t="s">
        <v>3450</v>
      </c>
      <c r="C7028" s="53" t="s">
        <v>3350</v>
      </c>
      <c r="D7028" s="59" t="s">
        <v>3336</v>
      </c>
      <c r="E7028" s="59" t="s">
        <v>10444</v>
      </c>
      <c r="F7028" t="s">
        <v>2358</v>
      </c>
      <c r="G7028" t="s">
        <v>2357</v>
      </c>
      <c r="H7028" t="s">
        <v>2359</v>
      </c>
      <c r="I7028" s="52">
        <v>45505</v>
      </c>
      <c r="J7028" t="s">
        <v>2457</v>
      </c>
      <c r="K7028">
        <v>207</v>
      </c>
      <c r="L7028" s="73">
        <v>66.556248972874897</v>
      </c>
      <c r="M7028">
        <v>205</v>
      </c>
      <c r="N7028">
        <v>0.999849380935938</v>
      </c>
      <c r="O7028" s="73">
        <v>63.010931913963901</v>
      </c>
      <c r="P7028">
        <v>205</v>
      </c>
      <c r="Q7028">
        <v>0.999849380935938</v>
      </c>
      <c r="R7028">
        <v>198</v>
      </c>
      <c r="S7028">
        <v>0.98776860987992499</v>
      </c>
      <c r="T7028">
        <v>32.331493646420803</v>
      </c>
      <c r="U7028">
        <v>0.59710517407519603</v>
      </c>
      <c r="V7028">
        <v>150</v>
      </c>
      <c r="W7028">
        <v>0.12979169451432601</v>
      </c>
      <c r="X7028">
        <v>54</v>
      </c>
      <c r="Y7028">
        <v>198</v>
      </c>
      <c r="Z7028">
        <v>0.98850949621044704</v>
      </c>
      <c r="AA7028">
        <v>44.1467204617527</v>
      </c>
      <c r="AB7028">
        <v>153</v>
      </c>
      <c r="AC7028">
        <v>0.91299835994291401</v>
      </c>
      <c r="AD7028">
        <v>45</v>
      </c>
      <c r="AE7028">
        <v>7.5511136267532697E-2</v>
      </c>
      <c r="AF7028">
        <v>9</v>
      </c>
      <c r="AG7028">
        <v>1.14905037895524E-2</v>
      </c>
      <c r="AH7028">
        <v>4.8078590710333704E-3</v>
      </c>
      <c r="AI7028">
        <v>9</v>
      </c>
      <c r="AJ7028" s="73">
        <v>63.018160253792999</v>
      </c>
      <c r="AK7028">
        <v>205</v>
      </c>
      <c r="AL7028">
        <v>0.999849380935938</v>
      </c>
      <c r="AM7028">
        <v>0</v>
      </c>
      <c r="AN7028">
        <v>0</v>
      </c>
      <c r="AO7028">
        <v>0</v>
      </c>
      <c r="AP7028">
        <v>0</v>
      </c>
      <c r="AQ7028">
        <v>207</v>
      </c>
      <c r="AR7028">
        <v>1</v>
      </c>
      <c r="AS7028">
        <v>0</v>
      </c>
      <c r="AT7028">
        <v>0</v>
      </c>
      <c r="AU7028">
        <v>0</v>
      </c>
      <c r="AV7028">
        <v>0</v>
      </c>
      <c r="AW7028">
        <v>207</v>
      </c>
      <c r="AX7028">
        <v>0.999999999999999</v>
      </c>
      <c r="AY7028" s="73">
        <v>70.454553758944996</v>
      </c>
      <c r="AZ7028">
        <v>205</v>
      </c>
      <c r="BA7028">
        <v>0.999849380935938</v>
      </c>
      <c r="BB7028">
        <v>205</v>
      </c>
      <c r="BC7028">
        <v>0.973652906708527</v>
      </c>
      <c r="BD7028">
        <v>2</v>
      </c>
      <c r="BE7028">
        <v>2.6347093291472501E-2</v>
      </c>
      <c r="BF7028">
        <v>66.556248972874897</v>
      </c>
      <c r="BG7028">
        <v>63.010931913963901</v>
      </c>
      <c r="BH7028">
        <v>70.454553758944996</v>
      </c>
      <c r="BI7028">
        <v>63.018160253792999</v>
      </c>
    </row>
    <row r="7029" spans="1:61" x14ac:dyDescent="0.25">
      <c r="A7029" s="10" t="str">
        <f>VLOOKUP(D7029,'Index-Relations'!E:F,2,FALSE)</f>
        <v>ESG</v>
      </c>
      <c r="B7029" t="s">
        <v>3450</v>
      </c>
      <c r="C7029" s="53" t="s">
        <v>2765</v>
      </c>
      <c r="D7029" s="59" t="s">
        <v>3336</v>
      </c>
      <c r="E7029" s="59" t="s">
        <v>10445</v>
      </c>
      <c r="F7029" t="s">
        <v>2358</v>
      </c>
      <c r="G7029" t="s">
        <v>2357</v>
      </c>
      <c r="H7029" t="s">
        <v>2359</v>
      </c>
      <c r="I7029" s="52">
        <v>45475</v>
      </c>
      <c r="J7029" t="s">
        <v>2457</v>
      </c>
      <c r="K7029">
        <v>207</v>
      </c>
      <c r="L7029" s="73">
        <v>66.505380850457001</v>
      </c>
      <c r="M7029">
        <v>205</v>
      </c>
      <c r="N7029">
        <v>0.99983644186721099</v>
      </c>
      <c r="O7029" s="73">
        <v>62.959221658785999</v>
      </c>
      <c r="P7029">
        <v>205</v>
      </c>
      <c r="Q7029">
        <v>0.99983644186721099</v>
      </c>
      <c r="R7029">
        <v>198</v>
      </c>
      <c r="S7029">
        <v>0.98856729523198905</v>
      </c>
      <c r="T7029">
        <v>32.128905034417997</v>
      </c>
      <c r="U7029">
        <v>0.61301873521914496</v>
      </c>
      <c r="V7029">
        <v>148</v>
      </c>
      <c r="W7029">
        <v>0.132701301530955</v>
      </c>
      <c r="X7029">
        <v>53</v>
      </c>
      <c r="Y7029">
        <v>197</v>
      </c>
      <c r="Z7029">
        <v>0.98906316286509499</v>
      </c>
      <c r="AA7029">
        <v>46.185551195749703</v>
      </c>
      <c r="AB7029">
        <v>151</v>
      </c>
      <c r="AC7029">
        <v>0.90518111392132306</v>
      </c>
      <c r="AD7029">
        <v>46</v>
      </c>
      <c r="AE7029">
        <v>8.3882048943772103E-2</v>
      </c>
      <c r="AF7029">
        <v>10</v>
      </c>
      <c r="AG7029">
        <v>1.09368371349047E-2</v>
      </c>
      <c r="AH7029">
        <v>4.9469843798402796E-3</v>
      </c>
      <c r="AI7029">
        <v>9</v>
      </c>
      <c r="AJ7029" s="73">
        <v>62.991127189568999</v>
      </c>
      <c r="AK7029">
        <v>205</v>
      </c>
      <c r="AL7029">
        <v>0.99983644186721099</v>
      </c>
      <c r="AM7029">
        <v>0</v>
      </c>
      <c r="AN7029">
        <v>0</v>
      </c>
      <c r="AO7029">
        <v>0</v>
      </c>
      <c r="AP7029">
        <v>0</v>
      </c>
      <c r="AQ7029">
        <v>207</v>
      </c>
      <c r="AR7029">
        <v>1</v>
      </c>
      <c r="AS7029">
        <v>0</v>
      </c>
      <c r="AT7029">
        <v>0</v>
      </c>
      <c r="AU7029">
        <v>0</v>
      </c>
      <c r="AV7029">
        <v>0</v>
      </c>
      <c r="AW7029">
        <v>207</v>
      </c>
      <c r="AX7029">
        <v>1</v>
      </c>
      <c r="AY7029" s="73">
        <v>70.410145420268904</v>
      </c>
      <c r="AZ7029">
        <v>205</v>
      </c>
      <c r="BA7029">
        <v>0.99983644186721099</v>
      </c>
      <c r="BB7029">
        <v>205</v>
      </c>
      <c r="BC7029">
        <v>0.97534256265887298</v>
      </c>
      <c r="BD7029">
        <v>2</v>
      </c>
      <c r="BE7029">
        <v>2.4657437341126801E-2</v>
      </c>
      <c r="BF7029">
        <v>66.505380850457001</v>
      </c>
      <c r="BG7029">
        <v>62.959221658785999</v>
      </c>
      <c r="BH7029">
        <v>70.410145420268904</v>
      </c>
      <c r="BI7029">
        <v>62.991127189568999</v>
      </c>
    </row>
    <row r="7030" spans="1:61" x14ac:dyDescent="0.25">
      <c r="A7030" s="10" t="str">
        <f>VLOOKUP(D7030,'Index-Relations'!E:F,2,FALSE)</f>
        <v>ESG</v>
      </c>
      <c r="B7030" t="s">
        <v>3450</v>
      </c>
      <c r="C7030" s="53" t="s">
        <v>2766</v>
      </c>
      <c r="D7030" s="59" t="s">
        <v>3336</v>
      </c>
      <c r="E7030" s="59" t="s">
        <v>10446</v>
      </c>
      <c r="F7030" t="s">
        <v>2358</v>
      </c>
      <c r="G7030" t="s">
        <v>2357</v>
      </c>
      <c r="H7030" t="s">
        <v>2359</v>
      </c>
      <c r="I7030" s="52">
        <v>45446</v>
      </c>
      <c r="J7030" t="s">
        <v>2457</v>
      </c>
      <c r="K7030">
        <v>207</v>
      </c>
      <c r="L7030" s="73">
        <v>66.923418467146007</v>
      </c>
      <c r="M7030">
        <v>205</v>
      </c>
      <c r="N7030">
        <v>0.99984466813494299</v>
      </c>
      <c r="O7030" s="73">
        <v>63.357686175711002</v>
      </c>
      <c r="P7030">
        <v>205</v>
      </c>
      <c r="Q7030">
        <v>0.99984466813494299</v>
      </c>
      <c r="R7030">
        <v>198</v>
      </c>
      <c r="S7030">
        <v>0.98847737759989596</v>
      </c>
      <c r="T7030">
        <v>32.2294333095114</v>
      </c>
      <c r="U7030">
        <v>0.615406235468969</v>
      </c>
      <c r="V7030">
        <v>148</v>
      </c>
      <c r="W7030">
        <v>0.13308199233736001</v>
      </c>
      <c r="X7030">
        <v>53</v>
      </c>
      <c r="Y7030">
        <v>197</v>
      </c>
      <c r="Z7030">
        <v>0.98857366397463398</v>
      </c>
      <c r="AA7030">
        <v>46.137072669077803</v>
      </c>
      <c r="AB7030">
        <v>151</v>
      </c>
      <c r="AC7030">
        <v>0.90481991737699097</v>
      </c>
      <c r="AD7030">
        <v>46</v>
      </c>
      <c r="AE7030">
        <v>8.37537465976433E-2</v>
      </c>
      <c r="AF7030">
        <v>10</v>
      </c>
      <c r="AG7030">
        <v>1.14263360253652E-2</v>
      </c>
      <c r="AH7030">
        <v>4.95537774006317E-3</v>
      </c>
      <c r="AI7030">
        <v>9</v>
      </c>
      <c r="AJ7030" s="73">
        <v>63.403433881096902</v>
      </c>
      <c r="AK7030">
        <v>205</v>
      </c>
      <c r="AL7030">
        <v>0.99984466813494299</v>
      </c>
      <c r="AM7030">
        <v>0</v>
      </c>
      <c r="AN7030">
        <v>0</v>
      </c>
      <c r="AO7030">
        <v>0</v>
      </c>
      <c r="AP7030">
        <v>0</v>
      </c>
      <c r="AQ7030">
        <v>207</v>
      </c>
      <c r="AR7030">
        <v>1</v>
      </c>
      <c r="AS7030">
        <v>0</v>
      </c>
      <c r="AT7030">
        <v>0</v>
      </c>
      <c r="AU7030">
        <v>0</v>
      </c>
      <c r="AV7030">
        <v>0</v>
      </c>
      <c r="AW7030">
        <v>207</v>
      </c>
      <c r="AX7030">
        <v>1</v>
      </c>
      <c r="AY7030" s="73">
        <v>70.809954399652995</v>
      </c>
      <c r="AZ7030">
        <v>205</v>
      </c>
      <c r="BA7030">
        <v>0.99984466813494299</v>
      </c>
      <c r="BB7030">
        <v>205</v>
      </c>
      <c r="BC7030">
        <v>0.97481423331094597</v>
      </c>
      <c r="BD7030">
        <v>2</v>
      </c>
      <c r="BE7030">
        <v>2.5185766689053399E-2</v>
      </c>
      <c r="BF7030">
        <v>66.923418467146007</v>
      </c>
      <c r="BG7030">
        <v>63.357686175711002</v>
      </c>
      <c r="BH7030">
        <v>70.809954399652995</v>
      </c>
      <c r="BI7030">
        <v>63.403433881096902</v>
      </c>
    </row>
    <row r="7031" spans="1:61" x14ac:dyDescent="0.25">
      <c r="A7031" s="10" t="str">
        <f>VLOOKUP(D7031,'Index-Relations'!E:F,2,FALSE)</f>
        <v>ESG</v>
      </c>
      <c r="B7031" t="s">
        <v>3450</v>
      </c>
      <c r="C7031" s="53" t="s">
        <v>2767</v>
      </c>
      <c r="D7031" s="59" t="s">
        <v>3336</v>
      </c>
      <c r="E7031" s="59" t="s">
        <v>10447</v>
      </c>
      <c r="F7031" t="s">
        <v>2358</v>
      </c>
      <c r="G7031" t="s">
        <v>2357</v>
      </c>
      <c r="H7031" t="s">
        <v>2359</v>
      </c>
      <c r="I7031" s="52">
        <v>45413</v>
      </c>
      <c r="J7031" t="s">
        <v>2457</v>
      </c>
      <c r="K7031">
        <v>209</v>
      </c>
      <c r="L7031" s="73">
        <v>66.566608742264904</v>
      </c>
      <c r="M7031">
        <v>207</v>
      </c>
      <c r="N7031">
        <v>0.99983126139520595</v>
      </c>
      <c r="O7031" s="73">
        <v>63.007840027535899</v>
      </c>
      <c r="P7031">
        <v>207</v>
      </c>
      <c r="Q7031">
        <v>0.99983126139520595</v>
      </c>
      <c r="R7031">
        <v>200</v>
      </c>
      <c r="S7031">
        <v>0.98899300249275701</v>
      </c>
      <c r="T7031">
        <v>31.9617798989837</v>
      </c>
      <c r="U7031">
        <v>0.61508275830604298</v>
      </c>
      <c r="V7031">
        <v>150</v>
      </c>
      <c r="W7031">
        <v>0.134525224766045</v>
      </c>
      <c r="X7031">
        <v>54</v>
      </c>
      <c r="Y7031">
        <v>199</v>
      </c>
      <c r="Z7031">
        <v>0.98934696762235597</v>
      </c>
      <c r="AA7031">
        <v>47.387831824440802</v>
      </c>
      <c r="AB7031">
        <v>153</v>
      </c>
      <c r="AC7031">
        <v>0.90658692211598702</v>
      </c>
      <c r="AD7031">
        <v>46</v>
      </c>
      <c r="AE7031">
        <v>8.2760045506369298E-2</v>
      </c>
      <c r="AF7031">
        <v>10</v>
      </c>
      <c r="AG7031">
        <v>1.0653032377643101E-2</v>
      </c>
      <c r="AH7031">
        <v>4.6774875833750203E-3</v>
      </c>
      <c r="AI7031">
        <v>9</v>
      </c>
      <c r="AJ7031" s="73">
        <v>63.149660274013002</v>
      </c>
      <c r="AK7031">
        <v>207</v>
      </c>
      <c r="AL7031">
        <v>0.99983126139520595</v>
      </c>
      <c r="AM7031">
        <v>0</v>
      </c>
      <c r="AN7031">
        <v>0</v>
      </c>
      <c r="AO7031">
        <v>0</v>
      </c>
      <c r="AP7031">
        <v>0</v>
      </c>
      <c r="AQ7031">
        <v>209</v>
      </c>
      <c r="AR7031">
        <v>1</v>
      </c>
      <c r="AS7031">
        <v>0</v>
      </c>
      <c r="AT7031">
        <v>0</v>
      </c>
      <c r="AU7031">
        <v>0</v>
      </c>
      <c r="AV7031">
        <v>0</v>
      </c>
      <c r="AW7031">
        <v>209</v>
      </c>
      <c r="AX7031">
        <v>1</v>
      </c>
      <c r="AY7031" s="73">
        <v>70.409595690950994</v>
      </c>
      <c r="AZ7031">
        <v>207</v>
      </c>
      <c r="BA7031">
        <v>0.99983126139520595</v>
      </c>
      <c r="BB7031">
        <v>207</v>
      </c>
      <c r="BC7031">
        <v>0.97537453957704001</v>
      </c>
      <c r="BD7031">
        <v>2</v>
      </c>
      <c r="BE7031">
        <v>2.4625460422959499E-2</v>
      </c>
      <c r="BF7031">
        <v>66.566608742264904</v>
      </c>
      <c r="BG7031">
        <v>63.007840027535899</v>
      </c>
      <c r="BH7031">
        <v>70.409595690950994</v>
      </c>
      <c r="BI7031">
        <v>63.149660274013002</v>
      </c>
    </row>
    <row r="7032" spans="1:61" x14ac:dyDescent="0.25">
      <c r="A7032" s="10" t="str">
        <f>VLOOKUP(D7032,'Index-Relations'!E:F,2,FALSE)</f>
        <v>ESG</v>
      </c>
      <c r="B7032" t="s">
        <v>3450</v>
      </c>
      <c r="C7032" s="53" t="s">
        <v>2768</v>
      </c>
      <c r="D7032" s="59" t="s">
        <v>3336</v>
      </c>
      <c r="E7032" s="59" t="s">
        <v>10448</v>
      </c>
      <c r="F7032" t="s">
        <v>2358</v>
      </c>
      <c r="G7032" t="s">
        <v>2357</v>
      </c>
      <c r="H7032" t="s">
        <v>2359</v>
      </c>
      <c r="I7032" s="52">
        <v>45383</v>
      </c>
      <c r="J7032" t="s">
        <v>2457</v>
      </c>
      <c r="K7032">
        <v>202</v>
      </c>
      <c r="L7032">
        <v>72.266817200321498</v>
      </c>
      <c r="M7032">
        <v>202</v>
      </c>
      <c r="N7032">
        <v>1</v>
      </c>
      <c r="O7032">
        <v>66.236242920763502</v>
      </c>
      <c r="P7032">
        <v>202</v>
      </c>
      <c r="Q7032">
        <v>1</v>
      </c>
      <c r="R7032">
        <v>194</v>
      </c>
      <c r="S7032">
        <v>0.99386410283854998</v>
      </c>
      <c r="T7032">
        <v>30.9980537346941</v>
      </c>
      <c r="U7032">
        <v>0.61121832752682204</v>
      </c>
      <c r="V7032">
        <v>143</v>
      </c>
      <c r="W7032">
        <v>0.141449943869638</v>
      </c>
      <c r="X7032">
        <v>51</v>
      </c>
      <c r="Y7032">
        <v>192</v>
      </c>
      <c r="Z7032">
        <v>0.99227965464096801</v>
      </c>
      <c r="AA7032">
        <v>44.742261400238199</v>
      </c>
      <c r="AB7032">
        <v>146</v>
      </c>
      <c r="AC7032">
        <v>0.90939347170561102</v>
      </c>
      <c r="AD7032">
        <v>46</v>
      </c>
      <c r="AE7032">
        <v>8.2886182935357003E-2</v>
      </c>
      <c r="AF7032">
        <v>10</v>
      </c>
      <c r="AG7032">
        <v>7.7203453590318997E-3</v>
      </c>
      <c r="AH7032">
        <v>4.0783496640165997E-3</v>
      </c>
      <c r="AI7032">
        <v>8</v>
      </c>
      <c r="AJ7032">
        <v>68.689526629278703</v>
      </c>
      <c r="AK7032">
        <v>202</v>
      </c>
      <c r="AL7032">
        <v>1</v>
      </c>
      <c r="AM7032">
        <v>0</v>
      </c>
      <c r="AN7032">
        <v>0</v>
      </c>
      <c r="AO7032">
        <v>0</v>
      </c>
      <c r="AP7032">
        <v>0</v>
      </c>
      <c r="AQ7032">
        <v>202</v>
      </c>
      <c r="AR7032">
        <v>1</v>
      </c>
      <c r="AS7032">
        <v>0</v>
      </c>
      <c r="AT7032">
        <v>0</v>
      </c>
      <c r="AU7032">
        <v>0</v>
      </c>
      <c r="AV7032">
        <v>0</v>
      </c>
      <c r="AW7032">
        <v>202</v>
      </c>
      <c r="AX7032">
        <v>1</v>
      </c>
      <c r="AY7032">
        <v>76.713369854717698</v>
      </c>
      <c r="AZ7032">
        <v>202</v>
      </c>
      <c r="BA7032">
        <v>1</v>
      </c>
      <c r="BB7032">
        <v>200</v>
      </c>
      <c r="BC7032">
        <v>0.97234748361767198</v>
      </c>
      <c r="BD7032">
        <v>2</v>
      </c>
      <c r="BE7032">
        <v>2.7652516382327599E-2</v>
      </c>
      <c r="BF7032">
        <v>68.132533603981997</v>
      </c>
      <c r="BG7032">
        <v>63.737055230396997</v>
      </c>
      <c r="BH7032">
        <v>71.662070447743901</v>
      </c>
      <c r="BI7032">
        <v>65.1927332742369</v>
      </c>
    </row>
    <row r="7033" spans="1:61" x14ac:dyDescent="0.25">
      <c r="A7033" s="10" t="str">
        <f>VLOOKUP(D7033,'Index-Relations'!E:F,2,FALSE)</f>
        <v>ESG</v>
      </c>
      <c r="B7033" t="s">
        <v>3450</v>
      </c>
      <c r="C7033" s="53" t="s">
        <v>2769</v>
      </c>
      <c r="D7033" s="59" t="s">
        <v>3336</v>
      </c>
      <c r="E7033" s="59" t="s">
        <v>10449</v>
      </c>
      <c r="F7033" t="s">
        <v>2358</v>
      </c>
      <c r="G7033" t="s">
        <v>2357</v>
      </c>
      <c r="H7033" t="s">
        <v>2359</v>
      </c>
      <c r="I7033" s="52">
        <v>45352</v>
      </c>
      <c r="J7033" t="s">
        <v>2457</v>
      </c>
      <c r="K7033">
        <v>204</v>
      </c>
      <c r="L7033">
        <v>72.383735149527297</v>
      </c>
      <c r="M7033">
        <v>202</v>
      </c>
      <c r="N7033">
        <v>0.99964389042916302</v>
      </c>
      <c r="O7033">
        <v>66.522671634191497</v>
      </c>
      <c r="P7033">
        <v>202</v>
      </c>
      <c r="Q7033">
        <v>0.99964389042916302</v>
      </c>
      <c r="R7033">
        <v>195</v>
      </c>
      <c r="S7033">
        <v>0.99382239642208603</v>
      </c>
      <c r="T7033">
        <v>30.707219584780798</v>
      </c>
      <c r="U7033">
        <v>0.60753226258484505</v>
      </c>
      <c r="V7033">
        <v>144</v>
      </c>
      <c r="W7033">
        <v>0.134126782443204</v>
      </c>
      <c r="X7033">
        <v>52</v>
      </c>
      <c r="Y7033">
        <v>194</v>
      </c>
      <c r="Z7033">
        <v>0.99265859015705205</v>
      </c>
      <c r="AA7033">
        <v>48.679972368397301</v>
      </c>
      <c r="AB7033">
        <v>146</v>
      </c>
      <c r="AC7033">
        <v>0.908063530088977</v>
      </c>
      <c r="AD7033">
        <v>46</v>
      </c>
      <c r="AE7033">
        <v>8.4437591318274802E-2</v>
      </c>
      <c r="AF7033">
        <v>12</v>
      </c>
      <c r="AG7033">
        <v>7.4988785927476102E-3</v>
      </c>
      <c r="AH7033">
        <v>3.70180142028798E-3</v>
      </c>
      <c r="AI7033">
        <v>6</v>
      </c>
      <c r="AJ7033">
        <v>68.785048563833399</v>
      </c>
      <c r="AK7033">
        <v>202</v>
      </c>
      <c r="AL7033">
        <v>0.99964389042916302</v>
      </c>
      <c r="AM7033">
        <v>0</v>
      </c>
      <c r="AN7033">
        <v>0</v>
      </c>
      <c r="AO7033">
        <v>0</v>
      </c>
      <c r="AP7033">
        <v>0</v>
      </c>
      <c r="AQ7033">
        <v>204</v>
      </c>
      <c r="AR7033">
        <v>0.999999999999999</v>
      </c>
      <c r="AS7033">
        <v>0</v>
      </c>
      <c r="AT7033">
        <v>0</v>
      </c>
      <c r="AU7033">
        <v>0</v>
      </c>
      <c r="AV7033">
        <v>0</v>
      </c>
      <c r="AW7033">
        <v>204</v>
      </c>
      <c r="AX7033">
        <v>1</v>
      </c>
      <c r="AY7033">
        <v>76.741922077386405</v>
      </c>
      <c r="AZ7033">
        <v>202</v>
      </c>
      <c r="BA7033">
        <v>0.99964389042916302</v>
      </c>
      <c r="BB7033">
        <v>202</v>
      </c>
      <c r="BC7033">
        <v>0.97506320602040597</v>
      </c>
      <c r="BD7033">
        <v>2</v>
      </c>
      <c r="BE7033">
        <v>2.4936793979593801E-2</v>
      </c>
      <c r="BF7033">
        <v>68.223165888281898</v>
      </c>
      <c r="BG7033">
        <v>63.987975234311001</v>
      </c>
      <c r="BH7033">
        <v>71.638343915846903</v>
      </c>
      <c r="BI7033">
        <v>65.214794970721996</v>
      </c>
    </row>
    <row r="7034" spans="1:61" x14ac:dyDescent="0.25">
      <c r="A7034" s="10" t="str">
        <f>VLOOKUP(D7034,'Index-Relations'!E:F,2,FALSE)</f>
        <v>ESG</v>
      </c>
      <c r="B7034" t="s">
        <v>3450</v>
      </c>
      <c r="C7034" s="53" t="s">
        <v>2770</v>
      </c>
      <c r="D7034" s="59" t="s">
        <v>3336</v>
      </c>
      <c r="E7034" s="59" t="s">
        <v>10450</v>
      </c>
      <c r="F7034" t="s">
        <v>2358</v>
      </c>
      <c r="G7034" t="s">
        <v>2357</v>
      </c>
      <c r="H7034" t="s">
        <v>2359</v>
      </c>
      <c r="I7034" s="52">
        <v>45323</v>
      </c>
      <c r="J7034" t="s">
        <v>2457</v>
      </c>
      <c r="K7034">
        <v>204</v>
      </c>
      <c r="L7034">
        <v>72.186773041345802</v>
      </c>
      <c r="M7034">
        <v>202</v>
      </c>
      <c r="N7034">
        <v>0.99963995162728603</v>
      </c>
      <c r="O7034">
        <v>66.143655028672697</v>
      </c>
      <c r="P7034">
        <v>202</v>
      </c>
      <c r="Q7034">
        <v>0.99963995162728603</v>
      </c>
      <c r="R7034">
        <v>195</v>
      </c>
      <c r="S7034">
        <v>0.99394148080214995</v>
      </c>
      <c r="T7034">
        <v>30.671648345256099</v>
      </c>
      <c r="U7034">
        <v>0.59311245976831095</v>
      </c>
      <c r="V7034">
        <v>144</v>
      </c>
      <c r="W7034">
        <v>0.112936040252776</v>
      </c>
      <c r="X7034">
        <v>51</v>
      </c>
      <c r="Y7034">
        <v>194</v>
      </c>
      <c r="Z7034">
        <v>0.99261761679560601</v>
      </c>
      <c r="AA7034">
        <v>48.678001820485498</v>
      </c>
      <c r="AB7034">
        <v>145</v>
      </c>
      <c r="AC7034">
        <v>0.90609037371099899</v>
      </c>
      <c r="AD7034">
        <v>47</v>
      </c>
      <c r="AE7034">
        <v>8.6393915970447405E-2</v>
      </c>
      <c r="AF7034">
        <v>12</v>
      </c>
      <c r="AG7034">
        <v>7.5157103185529203E-3</v>
      </c>
      <c r="AH7034">
        <v>1.3787026603533301E-3</v>
      </c>
      <c r="AI7034">
        <v>5</v>
      </c>
      <c r="AJ7034">
        <v>68.727521467162006</v>
      </c>
      <c r="AK7034">
        <v>202</v>
      </c>
      <c r="AL7034">
        <v>0.99963995162728603</v>
      </c>
      <c r="AM7034">
        <v>0</v>
      </c>
      <c r="AN7034">
        <v>0</v>
      </c>
      <c r="AO7034">
        <v>0</v>
      </c>
      <c r="AP7034">
        <v>0</v>
      </c>
      <c r="AQ7034">
        <v>204</v>
      </c>
      <c r="AR7034">
        <v>1</v>
      </c>
      <c r="AS7034">
        <v>0</v>
      </c>
      <c r="AT7034">
        <v>0</v>
      </c>
      <c r="AU7034">
        <v>0</v>
      </c>
      <c r="AV7034">
        <v>0</v>
      </c>
      <c r="AW7034">
        <v>204</v>
      </c>
      <c r="AX7034">
        <v>0.999999999999999</v>
      </c>
      <c r="AY7034">
        <v>76.551289697642105</v>
      </c>
      <c r="AZ7034">
        <v>202</v>
      </c>
      <c r="BA7034">
        <v>0.99963995162728603</v>
      </c>
      <c r="BB7034">
        <v>202</v>
      </c>
      <c r="BC7034">
        <v>0.973130380373739</v>
      </c>
      <c r="BD7034">
        <v>2</v>
      </c>
      <c r="BE7034">
        <v>2.6869619626260201E-2</v>
      </c>
      <c r="BF7034">
        <v>68.1122862970699</v>
      </c>
      <c r="BG7034">
        <v>63.690505855353898</v>
      </c>
      <c r="BH7034">
        <v>71.551217302891004</v>
      </c>
      <c r="BI7034">
        <v>65.208063103094005</v>
      </c>
    </row>
    <row r="7035" spans="1:61" x14ac:dyDescent="0.25">
      <c r="A7035" s="10" t="str">
        <f>VLOOKUP(D7035,'Index-Relations'!E:F,2,FALSE)</f>
        <v>ESG</v>
      </c>
      <c r="B7035" t="s">
        <v>3450</v>
      </c>
      <c r="C7035" s="53" t="s">
        <v>2760</v>
      </c>
      <c r="D7035" s="59" t="s">
        <v>3349</v>
      </c>
      <c r="E7035" s="59" t="s">
        <v>10451</v>
      </c>
      <c r="F7035" t="s">
        <v>2599</v>
      </c>
      <c r="G7035" t="s">
        <v>2600</v>
      </c>
      <c r="H7035" t="s">
        <v>2601</v>
      </c>
      <c r="I7035" s="52">
        <v>45659</v>
      </c>
      <c r="J7035" t="s">
        <v>2457</v>
      </c>
      <c r="K7035">
        <v>190</v>
      </c>
      <c r="L7035" s="73">
        <v>58.524783219527002</v>
      </c>
      <c r="M7035">
        <v>185</v>
      </c>
      <c r="N7035">
        <v>0.99530466280775798</v>
      </c>
      <c r="O7035" s="73">
        <v>56.317516910683899</v>
      </c>
      <c r="P7035">
        <v>185</v>
      </c>
      <c r="Q7035">
        <v>0.99530466280775798</v>
      </c>
      <c r="R7035">
        <v>181</v>
      </c>
      <c r="S7035">
        <v>0.992307158717603</v>
      </c>
      <c r="T7035">
        <v>33.832329014079903</v>
      </c>
      <c r="U7035">
        <v>0.60871879041289001</v>
      </c>
      <c r="V7035">
        <v>141</v>
      </c>
      <c r="W7035">
        <v>0.102170265935799</v>
      </c>
      <c r="X7035">
        <v>45</v>
      </c>
      <c r="Y7035">
        <v>189</v>
      </c>
      <c r="Z7035">
        <v>0.99779221850509603</v>
      </c>
      <c r="AA7035">
        <v>50.141505633363302</v>
      </c>
      <c r="AB7035">
        <v>149</v>
      </c>
      <c r="AC7035">
        <v>0.805836621011641</v>
      </c>
      <c r="AD7035">
        <v>40</v>
      </c>
      <c r="AE7035">
        <v>0.19195559749345401</v>
      </c>
      <c r="AF7035">
        <v>1</v>
      </c>
      <c r="AG7035">
        <v>2.2077814949033599E-3</v>
      </c>
      <c r="AH7035">
        <v>5.4429632359139397E-3</v>
      </c>
      <c r="AI7035">
        <v>14</v>
      </c>
      <c r="AJ7035" s="73">
        <v>54.673826489897998</v>
      </c>
      <c r="AK7035">
        <v>185</v>
      </c>
      <c r="AL7035">
        <v>0.99530466280775798</v>
      </c>
      <c r="AM7035">
        <v>0</v>
      </c>
      <c r="AN7035">
        <v>0</v>
      </c>
      <c r="AO7035">
        <v>4.1955129865981398E-2</v>
      </c>
      <c r="AP7035">
        <v>1</v>
      </c>
      <c r="AQ7035">
        <v>189</v>
      </c>
      <c r="AR7035">
        <v>0.99779221850509603</v>
      </c>
      <c r="AS7035">
        <v>0</v>
      </c>
      <c r="AT7035">
        <v>0</v>
      </c>
      <c r="AU7035">
        <v>0</v>
      </c>
      <c r="AV7035">
        <v>0</v>
      </c>
      <c r="AW7035">
        <v>189</v>
      </c>
      <c r="AX7035">
        <v>0.99779221850509603</v>
      </c>
      <c r="AY7035" s="73">
        <v>63.027024249253003</v>
      </c>
      <c r="AZ7035">
        <v>185</v>
      </c>
      <c r="BA7035">
        <v>0.99530466280775798</v>
      </c>
      <c r="BB7035">
        <v>186</v>
      </c>
      <c r="BC7035">
        <v>0.94030903548942202</v>
      </c>
      <c r="BD7035">
        <v>2</v>
      </c>
      <c r="BE7035">
        <v>1.5528053149692E-2</v>
      </c>
      <c r="BF7035">
        <v>58.524783219527002</v>
      </c>
      <c r="BG7035">
        <v>56.317516910683899</v>
      </c>
      <c r="BH7035">
        <v>63.027024249253003</v>
      </c>
      <c r="BI7035">
        <v>54.673826489897998</v>
      </c>
    </row>
    <row r="7036" spans="1:61" x14ac:dyDescent="0.25">
      <c r="A7036" s="10" t="str">
        <f>VLOOKUP(D7036,'Index-Relations'!E:F,2,FALSE)</f>
        <v>ESG</v>
      </c>
      <c r="B7036" t="s">
        <v>3450</v>
      </c>
      <c r="C7036" s="53" t="s">
        <v>2761</v>
      </c>
      <c r="D7036" s="59" t="s">
        <v>3349</v>
      </c>
      <c r="E7036" s="59" t="s">
        <v>10452</v>
      </c>
      <c r="F7036" t="s">
        <v>2599</v>
      </c>
      <c r="G7036" t="s">
        <v>2600</v>
      </c>
      <c r="H7036" t="s">
        <v>2601</v>
      </c>
      <c r="I7036" s="52">
        <v>45628</v>
      </c>
      <c r="J7036" t="s">
        <v>2457</v>
      </c>
      <c r="K7036">
        <v>188</v>
      </c>
      <c r="L7036" s="73">
        <v>58.268256290678003</v>
      </c>
      <c r="M7036">
        <v>184</v>
      </c>
      <c r="N7036">
        <v>0.99577719014876098</v>
      </c>
      <c r="O7036" s="73">
        <v>56.225984592971997</v>
      </c>
      <c r="P7036">
        <v>184</v>
      </c>
      <c r="Q7036">
        <v>0.99577719014876098</v>
      </c>
      <c r="R7036">
        <v>180</v>
      </c>
      <c r="S7036">
        <v>0.99282508831596505</v>
      </c>
      <c r="T7036">
        <v>34.019909903631003</v>
      </c>
      <c r="U7036">
        <v>0.61348052393792296</v>
      </c>
      <c r="V7036">
        <v>139</v>
      </c>
      <c r="W7036">
        <v>0.10180128990586899</v>
      </c>
      <c r="X7036">
        <v>45</v>
      </c>
      <c r="Y7036">
        <v>187</v>
      </c>
      <c r="Z7036">
        <v>0.99767428545842896</v>
      </c>
      <c r="AA7036">
        <v>44.8232934148269</v>
      </c>
      <c r="AB7036">
        <v>148</v>
      </c>
      <c r="AC7036">
        <v>0.80407663598873502</v>
      </c>
      <c r="AD7036">
        <v>39</v>
      </c>
      <c r="AE7036">
        <v>0.19359764946969299</v>
      </c>
      <c r="AF7036">
        <v>1</v>
      </c>
      <c r="AG7036">
        <v>2.3257145415710098E-3</v>
      </c>
      <c r="AH7036">
        <v>5.57960175131269E-3</v>
      </c>
      <c r="AI7036">
        <v>14</v>
      </c>
      <c r="AJ7036" s="73">
        <v>54.388271852442898</v>
      </c>
      <c r="AK7036">
        <v>184</v>
      </c>
      <c r="AL7036">
        <v>0.99577719014876098</v>
      </c>
      <c r="AM7036">
        <v>0</v>
      </c>
      <c r="AN7036">
        <v>0</v>
      </c>
      <c r="AO7036">
        <v>4.1967791128805498E-2</v>
      </c>
      <c r="AP7036">
        <v>1</v>
      </c>
      <c r="AQ7036">
        <v>187</v>
      </c>
      <c r="AR7036">
        <v>0.99767428545842896</v>
      </c>
      <c r="AS7036">
        <v>0</v>
      </c>
      <c r="AT7036">
        <v>0</v>
      </c>
      <c r="AU7036">
        <v>0</v>
      </c>
      <c r="AV7036">
        <v>0</v>
      </c>
      <c r="AW7036">
        <v>187</v>
      </c>
      <c r="AX7036">
        <v>0.99767428545842896</v>
      </c>
      <c r="AY7036" s="73">
        <v>62.7693659759639</v>
      </c>
      <c r="AZ7036">
        <v>184</v>
      </c>
      <c r="BA7036">
        <v>0.99577719014876098</v>
      </c>
      <c r="BB7036">
        <v>184</v>
      </c>
      <c r="BC7036">
        <v>0.93925451321806697</v>
      </c>
      <c r="BD7036">
        <v>2</v>
      </c>
      <c r="BE7036">
        <v>1.64519811115557E-2</v>
      </c>
      <c r="BF7036">
        <v>58.268256290678003</v>
      </c>
      <c r="BG7036">
        <v>56.225984592971997</v>
      </c>
      <c r="BH7036">
        <v>62.7693659759639</v>
      </c>
      <c r="BI7036">
        <v>54.388271852442898</v>
      </c>
    </row>
    <row r="7037" spans="1:61" x14ac:dyDescent="0.25">
      <c r="A7037" s="10" t="str">
        <f>VLOOKUP(D7037,'Index-Relations'!E:F,2,FALSE)</f>
        <v>ESG</v>
      </c>
      <c r="B7037" t="s">
        <v>3450</v>
      </c>
      <c r="C7037" s="53" t="s">
        <v>2762</v>
      </c>
      <c r="D7037" s="59" t="s">
        <v>3349</v>
      </c>
      <c r="E7037" s="59" t="s">
        <v>10453</v>
      </c>
      <c r="F7037" t="s">
        <v>2599</v>
      </c>
      <c r="G7037" t="s">
        <v>2600</v>
      </c>
      <c r="H7037" t="s">
        <v>2601</v>
      </c>
      <c r="I7037" s="52">
        <v>45597</v>
      </c>
      <c r="J7037" t="s">
        <v>2457</v>
      </c>
      <c r="K7037">
        <v>191</v>
      </c>
      <c r="L7037" s="73">
        <v>58.988277854300001</v>
      </c>
      <c r="M7037">
        <v>187</v>
      </c>
      <c r="N7037">
        <v>0.99585505266353103</v>
      </c>
      <c r="O7037" s="73">
        <v>56.913510225537003</v>
      </c>
      <c r="P7037">
        <v>187</v>
      </c>
      <c r="Q7037">
        <v>0.99585505266353103</v>
      </c>
      <c r="R7037">
        <v>182</v>
      </c>
      <c r="S7037">
        <v>0.99214366189353698</v>
      </c>
      <c r="T7037">
        <v>34.570057919061803</v>
      </c>
      <c r="U7037">
        <v>0.61061778066557304</v>
      </c>
      <c r="V7037">
        <v>142</v>
      </c>
      <c r="W7037">
        <v>0.10296010358249399</v>
      </c>
      <c r="X7037">
        <v>45</v>
      </c>
      <c r="Y7037">
        <v>190</v>
      </c>
      <c r="Z7037">
        <v>0.99767741152953804</v>
      </c>
      <c r="AA7037">
        <v>47.735913531298301</v>
      </c>
      <c r="AB7037">
        <v>150</v>
      </c>
      <c r="AC7037">
        <v>0.80458620412691595</v>
      </c>
      <c r="AD7037">
        <v>40</v>
      </c>
      <c r="AE7037">
        <v>0.19309120740262201</v>
      </c>
      <c r="AF7037">
        <v>1</v>
      </c>
      <c r="AG7037">
        <v>2.32258847046082E-3</v>
      </c>
      <c r="AH7037">
        <v>5.38488712816755E-3</v>
      </c>
      <c r="AI7037">
        <v>14</v>
      </c>
      <c r="AJ7037" s="73">
        <v>55.120236791974001</v>
      </c>
      <c r="AK7037">
        <v>187</v>
      </c>
      <c r="AL7037">
        <v>0.99585505266353103</v>
      </c>
      <c r="AM7037">
        <v>0</v>
      </c>
      <c r="AN7037">
        <v>0</v>
      </c>
      <c r="AO7037">
        <v>0</v>
      </c>
      <c r="AP7037">
        <v>0</v>
      </c>
      <c r="AQ7037">
        <v>190</v>
      </c>
      <c r="AR7037">
        <v>0.99767741152953904</v>
      </c>
      <c r="AS7037">
        <v>0</v>
      </c>
      <c r="AT7037">
        <v>0</v>
      </c>
      <c r="AU7037">
        <v>0</v>
      </c>
      <c r="AV7037">
        <v>0</v>
      </c>
      <c r="AW7037">
        <v>190</v>
      </c>
      <c r="AX7037">
        <v>0.99767741152953804</v>
      </c>
      <c r="AY7037" s="73">
        <v>63.477844888408001</v>
      </c>
      <c r="AZ7037">
        <v>187</v>
      </c>
      <c r="BA7037">
        <v>0.99585505266353103</v>
      </c>
      <c r="BB7037">
        <v>187</v>
      </c>
      <c r="BC7037">
        <v>0.93540849495838596</v>
      </c>
      <c r="BD7037">
        <v>3</v>
      </c>
      <c r="BE7037">
        <v>6.2268916571152501E-2</v>
      </c>
      <c r="BF7037">
        <v>58.988277854300001</v>
      </c>
      <c r="BG7037">
        <v>56.913510225537003</v>
      </c>
      <c r="BH7037">
        <v>63.477844888408001</v>
      </c>
      <c r="BI7037">
        <v>55.120236791974001</v>
      </c>
    </row>
    <row r="7038" spans="1:61" x14ac:dyDescent="0.25">
      <c r="A7038" s="10" t="str">
        <f>VLOOKUP(D7038,'Index-Relations'!E:F,2,FALSE)</f>
        <v>ESG</v>
      </c>
      <c r="B7038" t="s">
        <v>3450</v>
      </c>
      <c r="C7038" s="53" t="s">
        <v>2763</v>
      </c>
      <c r="D7038" s="59" t="s">
        <v>3349</v>
      </c>
      <c r="E7038" s="59" t="s">
        <v>10454</v>
      </c>
      <c r="F7038" t="s">
        <v>2599</v>
      </c>
      <c r="G7038" t="s">
        <v>2600</v>
      </c>
      <c r="H7038" t="s">
        <v>2601</v>
      </c>
      <c r="I7038" s="52">
        <v>45566</v>
      </c>
      <c r="J7038" t="s">
        <v>2457</v>
      </c>
      <c r="K7038">
        <v>191</v>
      </c>
      <c r="L7038" s="73">
        <v>59.504020941877997</v>
      </c>
      <c r="M7038">
        <v>188</v>
      </c>
      <c r="N7038">
        <v>0.99837215764827802</v>
      </c>
      <c r="O7038" s="73">
        <v>57.049060575223002</v>
      </c>
      <c r="P7038">
        <v>188</v>
      </c>
      <c r="Q7038">
        <v>0.99837215764827802</v>
      </c>
      <c r="R7038">
        <v>183</v>
      </c>
      <c r="S7038">
        <v>0.99451150394268395</v>
      </c>
      <c r="T7038">
        <v>34.412395931264903</v>
      </c>
      <c r="U7038">
        <v>0.60765271761210105</v>
      </c>
      <c r="V7038">
        <v>143</v>
      </c>
      <c r="W7038">
        <v>0.101553214545077</v>
      </c>
      <c r="X7038">
        <v>45</v>
      </c>
      <c r="Y7038">
        <v>191</v>
      </c>
      <c r="Z7038">
        <v>1</v>
      </c>
      <c r="AA7038">
        <v>47.12002049318</v>
      </c>
      <c r="AB7038">
        <v>151</v>
      </c>
      <c r="AC7038">
        <v>0.84684028192580996</v>
      </c>
      <c r="AD7038">
        <v>40</v>
      </c>
      <c r="AE7038">
        <v>0.15315971807418899</v>
      </c>
      <c r="AF7038">
        <v>0</v>
      </c>
      <c r="AG7038">
        <v>5.5510000000000001E-17</v>
      </c>
      <c r="AH7038">
        <v>5.6540009933807398E-3</v>
      </c>
      <c r="AI7038">
        <v>14</v>
      </c>
      <c r="AJ7038" s="73">
        <v>55.217466304787003</v>
      </c>
      <c r="AK7038">
        <v>188</v>
      </c>
      <c r="AL7038">
        <v>0.99837215764827802</v>
      </c>
      <c r="AM7038">
        <v>0</v>
      </c>
      <c r="AN7038">
        <v>0</v>
      </c>
      <c r="AO7038">
        <v>0</v>
      </c>
      <c r="AP7038">
        <v>0</v>
      </c>
      <c r="AQ7038">
        <v>191</v>
      </c>
      <c r="AR7038">
        <v>0.999999999999999</v>
      </c>
      <c r="AS7038">
        <v>0</v>
      </c>
      <c r="AT7038">
        <v>0</v>
      </c>
      <c r="AU7038">
        <v>0</v>
      </c>
      <c r="AV7038">
        <v>0</v>
      </c>
      <c r="AW7038">
        <v>191</v>
      </c>
      <c r="AX7038">
        <v>1</v>
      </c>
      <c r="AY7038" s="73">
        <v>64.631629281143006</v>
      </c>
      <c r="AZ7038">
        <v>188</v>
      </c>
      <c r="BA7038">
        <v>0.99837215764827802</v>
      </c>
      <c r="BB7038">
        <v>188</v>
      </c>
      <c r="BC7038">
        <v>0.933279614741515</v>
      </c>
      <c r="BD7038">
        <v>3</v>
      </c>
      <c r="BE7038">
        <v>6.6720385258484102E-2</v>
      </c>
      <c r="BF7038">
        <v>59.504020941877997</v>
      </c>
      <c r="BG7038">
        <v>57.049060575223002</v>
      </c>
      <c r="BH7038">
        <v>64.631629281143006</v>
      </c>
      <c r="BI7038">
        <v>55.217466304787003</v>
      </c>
    </row>
    <row r="7039" spans="1:61" x14ac:dyDescent="0.25">
      <c r="A7039" s="10" t="str">
        <f>VLOOKUP(D7039,'Index-Relations'!E:F,2,FALSE)</f>
        <v>ESG</v>
      </c>
      <c r="B7039" t="s">
        <v>3450</v>
      </c>
      <c r="C7039" s="53" t="s">
        <v>2764</v>
      </c>
      <c r="D7039" s="59" t="s">
        <v>3349</v>
      </c>
      <c r="E7039" s="59" t="s">
        <v>10455</v>
      </c>
      <c r="F7039" t="s">
        <v>2599</v>
      </c>
      <c r="G7039" t="s">
        <v>2600</v>
      </c>
      <c r="H7039" t="s">
        <v>2601</v>
      </c>
      <c r="I7039" s="52">
        <v>45538</v>
      </c>
      <c r="J7039" t="s">
        <v>2457</v>
      </c>
      <c r="K7039">
        <v>190</v>
      </c>
      <c r="L7039" s="73">
        <v>59.373570102130998</v>
      </c>
      <c r="M7039">
        <v>188</v>
      </c>
      <c r="N7039">
        <v>0.99909707431055095</v>
      </c>
      <c r="O7039" s="73">
        <v>57.077676981904901</v>
      </c>
      <c r="P7039">
        <v>188</v>
      </c>
      <c r="Q7039">
        <v>0.99909707431055095</v>
      </c>
      <c r="R7039">
        <v>183</v>
      </c>
      <c r="S7039">
        <v>0.99518844743522705</v>
      </c>
      <c r="T7039">
        <v>34.448150965553303</v>
      </c>
      <c r="U7039">
        <v>0.62986592692983401</v>
      </c>
      <c r="V7039">
        <v>142</v>
      </c>
      <c r="W7039">
        <v>9.7817399323995205E-2</v>
      </c>
      <c r="X7039">
        <v>41</v>
      </c>
      <c r="Y7039">
        <v>190</v>
      </c>
      <c r="Z7039">
        <v>0.999999999999999</v>
      </c>
      <c r="AA7039">
        <v>47.818416037707301</v>
      </c>
      <c r="AB7039">
        <v>147</v>
      </c>
      <c r="AC7039">
        <v>0.842788226680244</v>
      </c>
      <c r="AD7039">
        <v>45</v>
      </c>
      <c r="AE7039">
        <v>0.160915238121802</v>
      </c>
      <c r="AF7039">
        <v>-2</v>
      </c>
      <c r="AG7039">
        <v>0</v>
      </c>
      <c r="AH7039">
        <v>6.0005425010768399E-3</v>
      </c>
      <c r="AI7039">
        <v>14</v>
      </c>
      <c r="AJ7039" s="73">
        <v>55.155183556951997</v>
      </c>
      <c r="AK7039">
        <v>188</v>
      </c>
      <c r="AL7039">
        <v>0.99909707431055095</v>
      </c>
      <c r="AM7039">
        <v>0</v>
      </c>
      <c r="AN7039">
        <v>0</v>
      </c>
      <c r="AO7039">
        <v>0</v>
      </c>
      <c r="AP7039">
        <v>0</v>
      </c>
      <c r="AQ7039">
        <v>190</v>
      </c>
      <c r="AR7039">
        <v>0.999999999999999</v>
      </c>
      <c r="AS7039">
        <v>0</v>
      </c>
      <c r="AT7039">
        <v>0</v>
      </c>
      <c r="AU7039">
        <v>0</v>
      </c>
      <c r="AV7039">
        <v>0</v>
      </c>
      <c r="AW7039">
        <v>190</v>
      </c>
      <c r="AX7039">
        <v>0.999999999999999</v>
      </c>
      <c r="AY7039" s="73">
        <v>64.402041271274996</v>
      </c>
      <c r="AZ7039">
        <v>188</v>
      </c>
      <c r="BA7039">
        <v>0.99909707431055095</v>
      </c>
      <c r="BB7039">
        <v>187</v>
      </c>
      <c r="BC7039">
        <v>0.93271382721130802</v>
      </c>
      <c r="BD7039">
        <v>3</v>
      </c>
      <c r="BE7039">
        <v>6.7286172788691104E-2</v>
      </c>
      <c r="BF7039">
        <v>59.373570102130998</v>
      </c>
      <c r="BG7039">
        <v>57.077676981904901</v>
      </c>
      <c r="BH7039">
        <v>64.402041271274996</v>
      </c>
      <c r="BI7039">
        <v>55.155183556951997</v>
      </c>
    </row>
    <row r="7040" spans="1:61" x14ac:dyDescent="0.25">
      <c r="A7040" s="10" t="str">
        <f>VLOOKUP(D7040,'Index-Relations'!E:F,2,FALSE)</f>
        <v>ESG</v>
      </c>
      <c r="B7040" t="s">
        <v>3450</v>
      </c>
      <c r="C7040" s="53" t="s">
        <v>3350</v>
      </c>
      <c r="D7040" s="59" t="s">
        <v>3349</v>
      </c>
      <c r="E7040" s="59" t="s">
        <v>10456</v>
      </c>
      <c r="F7040" t="s">
        <v>2599</v>
      </c>
      <c r="G7040" t="s">
        <v>2600</v>
      </c>
      <c r="H7040" t="s">
        <v>2601</v>
      </c>
      <c r="I7040" s="52">
        <v>45505</v>
      </c>
      <c r="J7040" t="s">
        <v>2457</v>
      </c>
      <c r="K7040">
        <v>190</v>
      </c>
      <c r="L7040" s="73">
        <v>59.628184230191003</v>
      </c>
      <c r="M7040">
        <v>188</v>
      </c>
      <c r="N7040">
        <v>0.999207200992831</v>
      </c>
      <c r="O7040" s="73">
        <v>57.381755734429902</v>
      </c>
      <c r="P7040">
        <v>188</v>
      </c>
      <c r="Q7040">
        <v>0.999207200992831</v>
      </c>
      <c r="R7040">
        <v>183</v>
      </c>
      <c r="S7040">
        <v>0.99523640138717495</v>
      </c>
      <c r="T7040">
        <v>34.7944985027843</v>
      </c>
      <c r="U7040">
        <v>0.63235113320552205</v>
      </c>
      <c r="V7040">
        <v>142</v>
      </c>
      <c r="W7040">
        <v>0.102445857665683</v>
      </c>
      <c r="X7040">
        <v>41</v>
      </c>
      <c r="Y7040">
        <v>190</v>
      </c>
      <c r="Z7040">
        <v>1</v>
      </c>
      <c r="AA7040">
        <v>47.877026533548303</v>
      </c>
      <c r="AB7040">
        <v>145</v>
      </c>
      <c r="AC7040">
        <v>0.83304698475825001</v>
      </c>
      <c r="AD7040">
        <v>45</v>
      </c>
      <c r="AE7040">
        <v>0.16695301524174899</v>
      </c>
      <c r="AF7040">
        <v>0</v>
      </c>
      <c r="AG7040">
        <v>2.7756000000000002E-16</v>
      </c>
      <c r="AH7040">
        <v>6.3173716534416398E-3</v>
      </c>
      <c r="AI7040">
        <v>14</v>
      </c>
      <c r="AJ7040" s="73">
        <v>55.4120272698759</v>
      </c>
      <c r="AK7040">
        <v>188</v>
      </c>
      <c r="AL7040">
        <v>0.999207200992831</v>
      </c>
      <c r="AM7040">
        <v>0</v>
      </c>
      <c r="AN7040">
        <v>0</v>
      </c>
      <c r="AO7040">
        <v>0</v>
      </c>
      <c r="AP7040">
        <v>0</v>
      </c>
      <c r="AQ7040">
        <v>190</v>
      </c>
      <c r="AR7040">
        <v>1</v>
      </c>
      <c r="AS7040">
        <v>2.4461919365455099E-3</v>
      </c>
      <c r="AT7040">
        <v>1</v>
      </c>
      <c r="AU7040">
        <v>0</v>
      </c>
      <c r="AV7040">
        <v>0</v>
      </c>
      <c r="AW7040">
        <v>190</v>
      </c>
      <c r="AX7040">
        <v>0.999999999999999</v>
      </c>
      <c r="AY7040" s="73">
        <v>64.665370596391995</v>
      </c>
      <c r="AZ7040">
        <v>188</v>
      </c>
      <c r="BA7040">
        <v>0.999207200992831</v>
      </c>
      <c r="BB7040">
        <v>188</v>
      </c>
      <c r="BC7040">
        <v>0.98081438766237905</v>
      </c>
      <c r="BD7040">
        <v>2</v>
      </c>
      <c r="BE7040">
        <v>1.9185612337620901E-2</v>
      </c>
      <c r="BF7040">
        <v>59.628184230191003</v>
      </c>
      <c r="BG7040">
        <v>57.381755734429902</v>
      </c>
      <c r="BH7040">
        <v>64.665370596391995</v>
      </c>
      <c r="BI7040">
        <v>55.4120272698759</v>
      </c>
    </row>
    <row r="7041" spans="1:61" x14ac:dyDescent="0.25">
      <c r="A7041" s="10" t="str">
        <f>VLOOKUP(D7041,'Index-Relations'!E:F,2,FALSE)</f>
        <v>ESG</v>
      </c>
      <c r="B7041" t="s">
        <v>3450</v>
      </c>
      <c r="C7041" s="53" t="s">
        <v>2765</v>
      </c>
      <c r="D7041" s="59" t="s">
        <v>3349</v>
      </c>
      <c r="E7041" s="59" t="s">
        <v>10457</v>
      </c>
      <c r="F7041" t="s">
        <v>2599</v>
      </c>
      <c r="G7041" t="s">
        <v>2600</v>
      </c>
      <c r="H7041" t="s">
        <v>2601</v>
      </c>
      <c r="I7041" s="52">
        <v>45475</v>
      </c>
      <c r="J7041" t="s">
        <v>2457</v>
      </c>
      <c r="K7041">
        <v>190</v>
      </c>
      <c r="L7041" s="73">
        <v>59.681815541039001</v>
      </c>
      <c r="M7041">
        <v>188</v>
      </c>
      <c r="N7041">
        <v>0.99913632921643702</v>
      </c>
      <c r="O7041" s="73">
        <v>57.4338124975949</v>
      </c>
      <c r="P7041">
        <v>188</v>
      </c>
      <c r="Q7041">
        <v>0.99913632921643702</v>
      </c>
      <c r="R7041">
        <v>183</v>
      </c>
      <c r="S7041">
        <v>0.99517225745678695</v>
      </c>
      <c r="T7041">
        <v>34.494003924673898</v>
      </c>
      <c r="U7041">
        <v>0.64084776542630995</v>
      </c>
      <c r="V7041">
        <v>141</v>
      </c>
      <c r="W7041">
        <v>0.104301385571657</v>
      </c>
      <c r="X7041">
        <v>40</v>
      </c>
      <c r="Y7041">
        <v>190</v>
      </c>
      <c r="Z7041">
        <v>1</v>
      </c>
      <c r="AA7041">
        <v>50.284510230786204</v>
      </c>
      <c r="AB7041">
        <v>143</v>
      </c>
      <c r="AC7041">
        <v>0.82655062460220396</v>
      </c>
      <c r="AD7041">
        <v>47</v>
      </c>
      <c r="AE7041">
        <v>0.17344937539779501</v>
      </c>
      <c r="AF7041">
        <v>0</v>
      </c>
      <c r="AG7041">
        <v>0</v>
      </c>
      <c r="AH7041">
        <v>6.3625073836274196E-3</v>
      </c>
      <c r="AI7041">
        <v>14</v>
      </c>
      <c r="AJ7041" s="73">
        <v>55.532790720462899</v>
      </c>
      <c r="AK7041">
        <v>188</v>
      </c>
      <c r="AL7041">
        <v>0.99913632921643702</v>
      </c>
      <c r="AM7041">
        <v>0</v>
      </c>
      <c r="AN7041">
        <v>0</v>
      </c>
      <c r="AO7041">
        <v>0</v>
      </c>
      <c r="AP7041">
        <v>0</v>
      </c>
      <c r="AQ7041">
        <v>190</v>
      </c>
      <c r="AR7041">
        <v>0.999999999999999</v>
      </c>
      <c r="AS7041">
        <v>2.60818099408654E-3</v>
      </c>
      <c r="AT7041">
        <v>1</v>
      </c>
      <c r="AU7041">
        <v>0</v>
      </c>
      <c r="AV7041">
        <v>0</v>
      </c>
      <c r="AW7041">
        <v>190</v>
      </c>
      <c r="AX7041">
        <v>0.999999999999999</v>
      </c>
      <c r="AY7041" s="73">
        <v>64.675881809510003</v>
      </c>
      <c r="AZ7041">
        <v>188</v>
      </c>
      <c r="BA7041">
        <v>0.99913632921643702</v>
      </c>
      <c r="BB7041">
        <v>188</v>
      </c>
      <c r="BC7041">
        <v>0.98201140680390397</v>
      </c>
      <c r="BD7041">
        <v>2</v>
      </c>
      <c r="BE7041">
        <v>1.7988593196095099E-2</v>
      </c>
      <c r="BF7041">
        <v>59.681815541039001</v>
      </c>
      <c r="BG7041">
        <v>57.4338124975949</v>
      </c>
      <c r="BH7041">
        <v>64.675881809510003</v>
      </c>
      <c r="BI7041">
        <v>55.532790720462899</v>
      </c>
    </row>
    <row r="7042" spans="1:61" x14ac:dyDescent="0.25">
      <c r="A7042" s="10" t="str">
        <f>VLOOKUP(D7042,'Index-Relations'!E:F,2,FALSE)</f>
        <v>ESG</v>
      </c>
      <c r="B7042" t="s">
        <v>3450</v>
      </c>
      <c r="C7042" s="53" t="s">
        <v>2766</v>
      </c>
      <c r="D7042" s="59" t="s">
        <v>3349</v>
      </c>
      <c r="E7042" s="59" t="s">
        <v>10458</v>
      </c>
      <c r="F7042" t="s">
        <v>2599</v>
      </c>
      <c r="G7042" t="s">
        <v>2600</v>
      </c>
      <c r="H7042" t="s">
        <v>2601</v>
      </c>
      <c r="I7042" s="52">
        <v>45446</v>
      </c>
      <c r="J7042" t="s">
        <v>2457</v>
      </c>
      <c r="K7042">
        <v>189</v>
      </c>
      <c r="L7042" s="73">
        <v>60.241795339861</v>
      </c>
      <c r="M7042">
        <v>188</v>
      </c>
      <c r="N7042">
        <v>0.99956442793356004</v>
      </c>
      <c r="O7042" s="73">
        <v>57.981029702000903</v>
      </c>
      <c r="P7042">
        <v>188</v>
      </c>
      <c r="Q7042">
        <v>0.99956442793356004</v>
      </c>
      <c r="R7042">
        <v>183</v>
      </c>
      <c r="S7042">
        <v>0.99585884034416605</v>
      </c>
      <c r="T7042">
        <v>34.670010219483999</v>
      </c>
      <c r="U7042">
        <v>0.63918146789788899</v>
      </c>
      <c r="V7042">
        <v>140</v>
      </c>
      <c r="W7042">
        <v>0.10607154221345499</v>
      </c>
      <c r="X7042">
        <v>40</v>
      </c>
      <c r="Y7042">
        <v>189</v>
      </c>
      <c r="Z7042">
        <v>1</v>
      </c>
      <c r="AA7042">
        <v>50.253520010956798</v>
      </c>
      <c r="AB7042">
        <v>143</v>
      </c>
      <c r="AC7042">
        <v>0.82686836954938603</v>
      </c>
      <c r="AD7042">
        <v>46</v>
      </c>
      <c r="AE7042">
        <v>0.173131630450614</v>
      </c>
      <c r="AF7042">
        <v>0</v>
      </c>
      <c r="AG7042">
        <v>0</v>
      </c>
      <c r="AH7042">
        <v>6.5387165258635801E-3</v>
      </c>
      <c r="AI7042">
        <v>14</v>
      </c>
      <c r="AJ7042" s="73">
        <v>56.064158071286002</v>
      </c>
      <c r="AK7042">
        <v>188</v>
      </c>
      <c r="AL7042">
        <v>0.99956442793356004</v>
      </c>
      <c r="AM7042">
        <v>0</v>
      </c>
      <c r="AN7042">
        <v>0</v>
      </c>
      <c r="AO7042">
        <v>0</v>
      </c>
      <c r="AP7042">
        <v>0</v>
      </c>
      <c r="AQ7042">
        <v>189</v>
      </c>
      <c r="AR7042">
        <v>0.999999999999999</v>
      </c>
      <c r="AS7042">
        <v>2.92038430672971E-3</v>
      </c>
      <c r="AT7042">
        <v>1</v>
      </c>
      <c r="AU7042">
        <v>0</v>
      </c>
      <c r="AV7042">
        <v>0</v>
      </c>
      <c r="AW7042">
        <v>189</v>
      </c>
      <c r="AX7042">
        <v>0.999999999999999</v>
      </c>
      <c r="AY7042" s="73">
        <v>65.203248001383997</v>
      </c>
      <c r="AZ7042">
        <v>188</v>
      </c>
      <c r="BA7042">
        <v>0.99956442793356004</v>
      </c>
      <c r="BB7042">
        <v>187</v>
      </c>
      <c r="BC7042">
        <v>0.98155446025742099</v>
      </c>
      <c r="BD7042">
        <v>2</v>
      </c>
      <c r="BE7042">
        <v>1.8445539742577999E-2</v>
      </c>
      <c r="BF7042">
        <v>60.241795339861</v>
      </c>
      <c r="BG7042">
        <v>57.981029702000903</v>
      </c>
      <c r="BH7042">
        <v>65.203248001383997</v>
      </c>
      <c r="BI7042">
        <v>56.064158071286002</v>
      </c>
    </row>
    <row r="7043" spans="1:61" x14ac:dyDescent="0.25">
      <c r="A7043" s="10" t="str">
        <f>VLOOKUP(D7043,'Index-Relations'!E:F,2,FALSE)</f>
        <v>ESG</v>
      </c>
      <c r="B7043" t="s">
        <v>3450</v>
      </c>
      <c r="C7043" s="53" t="s">
        <v>2767</v>
      </c>
      <c r="D7043" s="59" t="s">
        <v>3349</v>
      </c>
      <c r="E7043" s="59" t="s">
        <v>10459</v>
      </c>
      <c r="F7043" t="s">
        <v>2599</v>
      </c>
      <c r="G7043" t="s">
        <v>2600</v>
      </c>
      <c r="H7043" t="s">
        <v>2601</v>
      </c>
      <c r="I7043" s="52">
        <v>45413</v>
      </c>
      <c r="J7043" t="s">
        <v>2457</v>
      </c>
      <c r="K7043">
        <v>190</v>
      </c>
      <c r="L7043" s="73">
        <v>59.928299267607002</v>
      </c>
      <c r="M7043">
        <v>189</v>
      </c>
      <c r="N7043">
        <v>0.99958738233302802</v>
      </c>
      <c r="O7043" s="73">
        <v>57.619564658995003</v>
      </c>
      <c r="P7043">
        <v>189</v>
      </c>
      <c r="Q7043">
        <v>0.99958738233302802</v>
      </c>
      <c r="R7043">
        <v>184</v>
      </c>
      <c r="S7043">
        <v>0.99557830776540801</v>
      </c>
      <c r="T7043">
        <v>34.232849330408399</v>
      </c>
      <c r="U7043">
        <v>0.64047307163823897</v>
      </c>
      <c r="V7043">
        <v>141</v>
      </c>
      <c r="W7043">
        <v>0.104610451969186</v>
      </c>
      <c r="X7043">
        <v>40</v>
      </c>
      <c r="Y7043">
        <v>190</v>
      </c>
      <c r="Z7043">
        <v>1</v>
      </c>
      <c r="AA7043">
        <v>51.565477274301003</v>
      </c>
      <c r="AB7043">
        <v>144</v>
      </c>
      <c r="AC7043">
        <v>0.829428855098434</v>
      </c>
      <c r="AD7043">
        <v>46</v>
      </c>
      <c r="AE7043">
        <v>0.170571144901565</v>
      </c>
      <c r="AF7043">
        <v>0</v>
      </c>
      <c r="AG7043">
        <v>3.8858E-16</v>
      </c>
      <c r="AH7043">
        <v>5.4381702445216703E-3</v>
      </c>
      <c r="AI7043">
        <v>14</v>
      </c>
      <c r="AJ7043" s="73">
        <v>55.896955091077999</v>
      </c>
      <c r="AK7043">
        <v>189</v>
      </c>
      <c r="AL7043">
        <v>0.99958738233302802</v>
      </c>
      <c r="AM7043">
        <v>0</v>
      </c>
      <c r="AN7043">
        <v>0</v>
      </c>
      <c r="AO7043">
        <v>0</v>
      </c>
      <c r="AP7043">
        <v>0</v>
      </c>
      <c r="AQ7043">
        <v>190</v>
      </c>
      <c r="AR7043">
        <v>1</v>
      </c>
      <c r="AS7043">
        <v>2.2740277922327001E-3</v>
      </c>
      <c r="AT7043">
        <v>1</v>
      </c>
      <c r="AU7043">
        <v>0</v>
      </c>
      <c r="AV7043">
        <v>0</v>
      </c>
      <c r="AW7043">
        <v>190</v>
      </c>
      <c r="AX7043">
        <v>0.999999999999999</v>
      </c>
      <c r="AY7043" s="73">
        <v>64.862419600481005</v>
      </c>
      <c r="AZ7043">
        <v>189</v>
      </c>
      <c r="BA7043">
        <v>0.99958738233302802</v>
      </c>
      <c r="BB7043">
        <v>188</v>
      </c>
      <c r="BC7043">
        <v>0.98194228225048796</v>
      </c>
      <c r="BD7043">
        <v>2</v>
      </c>
      <c r="BE7043">
        <v>1.80577177495117E-2</v>
      </c>
      <c r="BF7043">
        <v>59.928299267607002</v>
      </c>
      <c r="BG7043">
        <v>57.619564658995003</v>
      </c>
      <c r="BH7043">
        <v>64.862419600481005</v>
      </c>
      <c r="BI7043">
        <v>55.896955091077999</v>
      </c>
    </row>
    <row r="7044" spans="1:61" x14ac:dyDescent="0.25">
      <c r="A7044" s="10" t="str">
        <f>VLOOKUP(D7044,'Index-Relations'!E:F,2,FALSE)</f>
        <v>ESG</v>
      </c>
      <c r="B7044" t="s">
        <v>3450</v>
      </c>
      <c r="C7044" s="53" t="s">
        <v>2768</v>
      </c>
      <c r="D7044" s="59" t="s">
        <v>3349</v>
      </c>
      <c r="E7044" s="59" t="s">
        <v>10460</v>
      </c>
      <c r="F7044" t="s">
        <v>2599</v>
      </c>
      <c r="G7044" t="s">
        <v>2600</v>
      </c>
      <c r="H7044" t="s">
        <v>2601</v>
      </c>
      <c r="I7044" s="52">
        <v>45383</v>
      </c>
      <c r="J7044" t="s">
        <v>2457</v>
      </c>
      <c r="K7044">
        <v>190</v>
      </c>
      <c r="L7044">
        <v>63.195486811901297</v>
      </c>
      <c r="M7044">
        <v>189</v>
      </c>
      <c r="N7044">
        <v>0.99961471361759802</v>
      </c>
      <c r="O7044">
        <v>59.077996186564398</v>
      </c>
      <c r="P7044">
        <v>189</v>
      </c>
      <c r="Q7044">
        <v>0.99961471361759802</v>
      </c>
      <c r="R7044">
        <v>184</v>
      </c>
      <c r="S7044">
        <v>0.99569852369304801</v>
      </c>
      <c r="T7044">
        <v>33.980949773342999</v>
      </c>
      <c r="U7044">
        <v>0.64061611711130295</v>
      </c>
      <c r="V7044">
        <v>141</v>
      </c>
      <c r="W7044">
        <v>0.10328880119256199</v>
      </c>
      <c r="X7044">
        <v>40</v>
      </c>
      <c r="Y7044">
        <v>190</v>
      </c>
      <c r="Z7044">
        <v>1</v>
      </c>
      <c r="AA7044">
        <v>50.351504972204097</v>
      </c>
      <c r="AB7044">
        <v>143</v>
      </c>
      <c r="AC7044">
        <v>0.83049870499061196</v>
      </c>
      <c r="AD7044">
        <v>47</v>
      </c>
      <c r="AE7044">
        <v>0.16950129500938699</v>
      </c>
      <c r="AF7044">
        <v>0</v>
      </c>
      <c r="AG7044">
        <v>0</v>
      </c>
      <c r="AH7044">
        <v>5.6503493395869296E-3</v>
      </c>
      <c r="AI7044">
        <v>14</v>
      </c>
      <c r="AJ7044">
        <v>58.0732386722634</v>
      </c>
      <c r="AK7044">
        <v>189</v>
      </c>
      <c r="AL7044">
        <v>0.99961471361759802</v>
      </c>
      <c r="AM7044">
        <v>0</v>
      </c>
      <c r="AN7044">
        <v>0</v>
      </c>
      <c r="AO7044">
        <v>0</v>
      </c>
      <c r="AP7044">
        <v>0</v>
      </c>
      <c r="AQ7044">
        <v>190</v>
      </c>
      <c r="AR7044">
        <v>1</v>
      </c>
      <c r="AS7044">
        <v>2.41368580589435E-3</v>
      </c>
      <c r="AT7044">
        <v>1</v>
      </c>
      <c r="AU7044">
        <v>0</v>
      </c>
      <c r="AV7044">
        <v>0</v>
      </c>
      <c r="AW7044">
        <v>190</v>
      </c>
      <c r="AX7044">
        <v>1</v>
      </c>
      <c r="AY7044">
        <v>69.500501903076696</v>
      </c>
      <c r="AZ7044">
        <v>189</v>
      </c>
      <c r="BA7044">
        <v>0.99961471361759802</v>
      </c>
      <c r="BB7044">
        <v>188</v>
      </c>
      <c r="BC7044">
        <v>0.98327869362273701</v>
      </c>
      <c r="BD7044">
        <v>2</v>
      </c>
      <c r="BE7044">
        <v>1.6721306377262199E-2</v>
      </c>
      <c r="BF7044">
        <v>59.966516309744897</v>
      </c>
      <c r="BG7044">
        <v>57.572056737827999</v>
      </c>
      <c r="BH7044">
        <v>64.941931938585995</v>
      </c>
      <c r="BI7044">
        <v>55.934489400481901</v>
      </c>
    </row>
    <row r="7045" spans="1:61" x14ac:dyDescent="0.25">
      <c r="A7045" s="10" t="str">
        <f>VLOOKUP(D7045,'Index-Relations'!E:F,2,FALSE)</f>
        <v>ESG</v>
      </c>
      <c r="B7045" t="s">
        <v>3450</v>
      </c>
      <c r="C7045" s="53" t="s">
        <v>2769</v>
      </c>
      <c r="D7045" s="59" t="s">
        <v>3349</v>
      </c>
      <c r="E7045" s="59" t="s">
        <v>10461</v>
      </c>
      <c r="F7045" t="s">
        <v>2599</v>
      </c>
      <c r="G7045" t="s">
        <v>2600</v>
      </c>
      <c r="H7045" t="s">
        <v>2601</v>
      </c>
      <c r="I7045" s="52">
        <v>45352</v>
      </c>
      <c r="J7045" t="s">
        <v>2457</v>
      </c>
      <c r="K7045">
        <v>188</v>
      </c>
      <c r="L7045">
        <v>62.624391756948803</v>
      </c>
      <c r="M7045">
        <v>187</v>
      </c>
      <c r="N7045">
        <v>0.99965112786339605</v>
      </c>
      <c r="O7045">
        <v>58.845957091496103</v>
      </c>
      <c r="P7045">
        <v>187</v>
      </c>
      <c r="Q7045">
        <v>0.99965112786339605</v>
      </c>
      <c r="R7045">
        <v>182</v>
      </c>
      <c r="S7045">
        <v>0.99569906152878296</v>
      </c>
      <c r="T7045">
        <v>33.5875081366787</v>
      </c>
      <c r="U7045">
        <v>0.63023803119718003</v>
      </c>
      <c r="V7045">
        <v>138</v>
      </c>
      <c r="W7045">
        <v>8.2869761642658704E-2</v>
      </c>
      <c r="X7045">
        <v>37</v>
      </c>
      <c r="Y7045">
        <v>188</v>
      </c>
      <c r="Z7045">
        <v>0.999999999999999</v>
      </c>
      <c r="AA7045">
        <v>52.543187264949701</v>
      </c>
      <c r="AB7045">
        <v>141</v>
      </c>
      <c r="AC7045">
        <v>0.82339977512171503</v>
      </c>
      <c r="AD7045">
        <v>47</v>
      </c>
      <c r="AE7045">
        <v>0.176600224878283</v>
      </c>
      <c r="AF7045">
        <v>0</v>
      </c>
      <c r="AG7045">
        <v>2.7756000000000002E-16</v>
      </c>
      <c r="AH7045">
        <v>2.96682505257539E-3</v>
      </c>
      <c r="AI7045">
        <v>10</v>
      </c>
      <c r="AJ7045">
        <v>57.311679989934703</v>
      </c>
      <c r="AK7045">
        <v>187</v>
      </c>
      <c r="AL7045">
        <v>0.99965112786339605</v>
      </c>
      <c r="AM7045">
        <v>0</v>
      </c>
      <c r="AN7045">
        <v>0</v>
      </c>
      <c r="AO7045">
        <v>0</v>
      </c>
      <c r="AP7045">
        <v>0</v>
      </c>
      <c r="AQ7045">
        <v>188</v>
      </c>
      <c r="AR7045">
        <v>1</v>
      </c>
      <c r="AS7045">
        <v>2.43288492105953E-3</v>
      </c>
      <c r="AT7045">
        <v>1</v>
      </c>
      <c r="AU7045">
        <v>2.28395923168698E-2</v>
      </c>
      <c r="AV7045">
        <v>1</v>
      </c>
      <c r="AW7045">
        <v>188</v>
      </c>
      <c r="AX7045">
        <v>0.999999999999999</v>
      </c>
      <c r="AY7045">
        <v>68.965091896659501</v>
      </c>
      <c r="AZ7045">
        <v>187</v>
      </c>
      <c r="BA7045">
        <v>0.99965112786339605</v>
      </c>
      <c r="BB7045">
        <v>186</v>
      </c>
      <c r="BC7045">
        <v>0.98485489886297795</v>
      </c>
      <c r="BD7045">
        <v>2</v>
      </c>
      <c r="BE7045">
        <v>1.5145101137021199E-2</v>
      </c>
      <c r="BF7045">
        <v>59.493408054234997</v>
      </c>
      <c r="BG7045">
        <v>57.365402064195003</v>
      </c>
      <c r="BH7045">
        <v>64.433828469277003</v>
      </c>
      <c r="BI7045">
        <v>55.335213785982901</v>
      </c>
    </row>
    <row r="7046" spans="1:61" x14ac:dyDescent="0.25">
      <c r="A7046" s="10" t="str">
        <f>VLOOKUP(D7046,'Index-Relations'!E:F,2,FALSE)</f>
        <v>ESG</v>
      </c>
      <c r="B7046" t="s">
        <v>3450</v>
      </c>
      <c r="C7046" s="53" t="s">
        <v>2770</v>
      </c>
      <c r="D7046" s="59" t="s">
        <v>3349</v>
      </c>
      <c r="E7046" s="59" t="s">
        <v>10462</v>
      </c>
      <c r="F7046" t="s">
        <v>2599</v>
      </c>
      <c r="G7046" t="s">
        <v>2600</v>
      </c>
      <c r="H7046" t="s">
        <v>2601</v>
      </c>
      <c r="I7046" s="52">
        <v>45323</v>
      </c>
      <c r="J7046" t="s">
        <v>2457</v>
      </c>
      <c r="K7046">
        <v>188</v>
      </c>
      <c r="L7046">
        <v>62.390443774096802</v>
      </c>
      <c r="M7046">
        <v>187</v>
      </c>
      <c r="N7046">
        <v>0.99964654557273203</v>
      </c>
      <c r="O7046">
        <v>58.417536279413902</v>
      </c>
      <c r="P7046">
        <v>187</v>
      </c>
      <c r="Q7046">
        <v>0.99964654557273203</v>
      </c>
      <c r="R7046">
        <v>182</v>
      </c>
      <c r="S7046">
        <v>0.995940282965881</v>
      </c>
      <c r="T7046">
        <v>33.530649693217299</v>
      </c>
      <c r="U7046">
        <v>0.62123314910005201</v>
      </c>
      <c r="V7046">
        <v>137</v>
      </c>
      <c r="W7046">
        <v>7.2409863166744304E-2</v>
      </c>
      <c r="X7046">
        <v>36</v>
      </c>
      <c r="Y7046">
        <v>188</v>
      </c>
      <c r="Z7046">
        <v>0.999999999999999</v>
      </c>
      <c r="AA7046">
        <v>52.470963270131101</v>
      </c>
      <c r="AB7046">
        <v>140</v>
      </c>
      <c r="AC7046">
        <v>0.82466046821887495</v>
      </c>
      <c r="AD7046">
        <v>48</v>
      </c>
      <c r="AE7046">
        <v>0.17533953178112399</v>
      </c>
      <c r="AF7046">
        <v>0</v>
      </c>
      <c r="AG7046">
        <v>0</v>
      </c>
      <c r="AH7046">
        <v>1.51678878625739E-3</v>
      </c>
      <c r="AI7046">
        <v>8</v>
      </c>
      <c r="AJ7046">
        <v>57.233309118722801</v>
      </c>
      <c r="AK7046">
        <v>187</v>
      </c>
      <c r="AL7046">
        <v>0.99964654557273203</v>
      </c>
      <c r="AM7046">
        <v>0</v>
      </c>
      <c r="AN7046">
        <v>0</v>
      </c>
      <c r="AO7046">
        <v>0</v>
      </c>
      <c r="AP7046">
        <v>0</v>
      </c>
      <c r="AQ7046">
        <v>188</v>
      </c>
      <c r="AR7046">
        <v>0.999999999999999</v>
      </c>
      <c r="AS7046">
        <v>2.8164429031608301E-3</v>
      </c>
      <c r="AT7046">
        <v>1</v>
      </c>
      <c r="AU7046">
        <v>2.16094466873301E-2</v>
      </c>
      <c r="AV7046">
        <v>1</v>
      </c>
      <c r="AW7046">
        <v>188</v>
      </c>
      <c r="AX7046">
        <v>0.999999999999999</v>
      </c>
      <c r="AY7046">
        <v>68.782267218132702</v>
      </c>
      <c r="AZ7046">
        <v>187</v>
      </c>
      <c r="BA7046">
        <v>0.99964654557273203</v>
      </c>
      <c r="BB7046">
        <v>186</v>
      </c>
      <c r="BC7046">
        <v>0.98370906281023596</v>
      </c>
      <c r="BD7046">
        <v>2</v>
      </c>
      <c r="BE7046">
        <v>1.6290937189763599E-2</v>
      </c>
      <c r="BF7046">
        <v>59.363073608015</v>
      </c>
      <c r="BG7046">
        <v>57.053254637613001</v>
      </c>
      <c r="BH7046">
        <v>64.369631449539995</v>
      </c>
      <c r="BI7046">
        <v>55.293941879522897</v>
      </c>
    </row>
    <row r="7047" spans="1:61" x14ac:dyDescent="0.25">
      <c r="A7047" s="10" t="str">
        <f>VLOOKUP(D7047,'Index-Relations'!E:F,2,FALSE)</f>
        <v>BM</v>
      </c>
      <c r="B7047" t="s">
        <v>3450</v>
      </c>
      <c r="C7047" s="53" t="s">
        <v>2760</v>
      </c>
      <c r="D7047" s="59" t="s">
        <v>3339</v>
      </c>
      <c r="E7047" s="59" t="s">
        <v>10463</v>
      </c>
      <c r="F7047" t="s">
        <v>2361</v>
      </c>
      <c r="G7047" t="s">
        <v>2343</v>
      </c>
      <c r="H7047" t="s">
        <v>2362</v>
      </c>
      <c r="I7047" s="52">
        <v>45659</v>
      </c>
      <c r="J7047" t="s">
        <v>2457</v>
      </c>
      <c r="K7047">
        <v>223</v>
      </c>
      <c r="L7047" s="73">
        <v>56.471785124110902</v>
      </c>
      <c r="M7047">
        <v>216</v>
      </c>
      <c r="N7047">
        <v>0.99487453941955595</v>
      </c>
      <c r="O7047" s="73">
        <v>54.543447022734902</v>
      </c>
      <c r="P7047">
        <v>216</v>
      </c>
      <c r="Q7047">
        <v>0.99487453941955595</v>
      </c>
      <c r="R7047">
        <v>210</v>
      </c>
      <c r="S7047">
        <v>0.98323168797388405</v>
      </c>
      <c r="T7047">
        <v>35.029838987218</v>
      </c>
      <c r="U7047">
        <v>0.66824338696781005</v>
      </c>
      <c r="V7047">
        <v>166</v>
      </c>
      <c r="W7047">
        <v>0.23216368437313101</v>
      </c>
      <c r="X7047">
        <v>68</v>
      </c>
      <c r="Y7047">
        <v>214</v>
      </c>
      <c r="Z7047">
        <v>0.98241704187406198</v>
      </c>
      <c r="AA7047">
        <v>59.804887115363002</v>
      </c>
      <c r="AB7047">
        <v>168</v>
      </c>
      <c r="AC7047">
        <v>0.76202069122808203</v>
      </c>
      <c r="AD7047">
        <v>46</v>
      </c>
      <c r="AE7047">
        <v>0.22039635064597901</v>
      </c>
      <c r="AF7047">
        <v>9</v>
      </c>
      <c r="AG7047">
        <v>1.7582958125937301E-2</v>
      </c>
      <c r="AH7047">
        <v>4.6084312759552496E-3</v>
      </c>
      <c r="AI7047">
        <v>14</v>
      </c>
      <c r="AJ7047" s="73">
        <v>53.143811367902003</v>
      </c>
      <c r="AK7047">
        <v>216</v>
      </c>
      <c r="AL7047">
        <v>0.99487453941955595</v>
      </c>
      <c r="AM7047">
        <v>0</v>
      </c>
      <c r="AN7047">
        <v>0</v>
      </c>
      <c r="AO7047">
        <v>3.7889558824696301E-2</v>
      </c>
      <c r="AP7047">
        <v>1</v>
      </c>
      <c r="AQ7047">
        <v>222</v>
      </c>
      <c r="AR7047">
        <v>0.99800615879177401</v>
      </c>
      <c r="AS7047">
        <v>0</v>
      </c>
      <c r="AT7047">
        <v>0</v>
      </c>
      <c r="AU7047">
        <v>0</v>
      </c>
      <c r="AV7047">
        <v>0</v>
      </c>
      <c r="AW7047">
        <v>221</v>
      </c>
      <c r="AX7047">
        <v>0.99759249869683297</v>
      </c>
      <c r="AY7047" s="73">
        <v>60.768546261647003</v>
      </c>
      <c r="AZ7047">
        <v>216</v>
      </c>
      <c r="BA7047">
        <v>0.99487453941955595</v>
      </c>
      <c r="BB7047">
        <v>219</v>
      </c>
      <c r="BC7047">
        <v>0.94609325919498</v>
      </c>
      <c r="BD7047">
        <v>2</v>
      </c>
      <c r="BE7047">
        <v>1.40233407720976E-2</v>
      </c>
      <c r="BF7047">
        <v>56.471785124110902</v>
      </c>
      <c r="BG7047">
        <v>54.543447022734902</v>
      </c>
      <c r="BH7047">
        <v>60.768546261647003</v>
      </c>
      <c r="BI7047">
        <v>53.143811367902003</v>
      </c>
    </row>
    <row r="7048" spans="1:61" x14ac:dyDescent="0.25">
      <c r="A7048" s="10" t="str">
        <f>VLOOKUP(D7048,'Index-Relations'!E:F,2,FALSE)</f>
        <v>BM</v>
      </c>
      <c r="B7048" t="s">
        <v>3450</v>
      </c>
      <c r="C7048" s="53" t="s">
        <v>2761</v>
      </c>
      <c r="D7048" s="59" t="s">
        <v>3339</v>
      </c>
      <c r="E7048" s="59" t="s">
        <v>10464</v>
      </c>
      <c r="F7048" t="s">
        <v>2361</v>
      </c>
      <c r="G7048" t="s">
        <v>2343</v>
      </c>
      <c r="H7048" t="s">
        <v>2362</v>
      </c>
      <c r="I7048" s="52">
        <v>45628</v>
      </c>
      <c r="J7048" t="s">
        <v>2457</v>
      </c>
      <c r="K7048">
        <v>219</v>
      </c>
      <c r="L7048" s="73">
        <v>56.216043008466997</v>
      </c>
      <c r="M7048">
        <v>214</v>
      </c>
      <c r="N7048">
        <v>0.99581002959267395</v>
      </c>
      <c r="O7048" s="73">
        <v>54.406625646005899</v>
      </c>
      <c r="P7048">
        <v>214</v>
      </c>
      <c r="Q7048">
        <v>0.99581002959267395</v>
      </c>
      <c r="R7048">
        <v>208</v>
      </c>
      <c r="S7048">
        <v>0.98426072162376799</v>
      </c>
      <c r="T7048">
        <v>35.230342515497597</v>
      </c>
      <c r="U7048">
        <v>0.67309863856990904</v>
      </c>
      <c r="V7048">
        <v>163</v>
      </c>
      <c r="W7048">
        <v>0.23680610108464301</v>
      </c>
      <c r="X7048">
        <v>67</v>
      </c>
      <c r="Y7048">
        <v>211</v>
      </c>
      <c r="Z7048">
        <v>0.98217580558425999</v>
      </c>
      <c r="AA7048">
        <v>54.1121477566561</v>
      </c>
      <c r="AB7048">
        <v>167</v>
      </c>
      <c r="AC7048">
        <v>0.75942335479196799</v>
      </c>
      <c r="AD7048">
        <v>44</v>
      </c>
      <c r="AE7048">
        <v>0.222752450792292</v>
      </c>
      <c r="AF7048">
        <v>8</v>
      </c>
      <c r="AG7048">
        <v>1.7824194415738799E-2</v>
      </c>
      <c r="AH7048">
        <v>4.7185371309281096E-3</v>
      </c>
      <c r="AI7048">
        <v>14</v>
      </c>
      <c r="AJ7048" s="73">
        <v>52.932888562709998</v>
      </c>
      <c r="AK7048">
        <v>214</v>
      </c>
      <c r="AL7048">
        <v>0.99581002959267395</v>
      </c>
      <c r="AM7048">
        <v>0</v>
      </c>
      <c r="AN7048">
        <v>0</v>
      </c>
      <c r="AO7048">
        <v>3.78285727632659E-2</v>
      </c>
      <c r="AP7048">
        <v>1</v>
      </c>
      <c r="AQ7048">
        <v>218</v>
      </c>
      <c r="AR7048">
        <v>0.99790366708859202</v>
      </c>
      <c r="AS7048">
        <v>0</v>
      </c>
      <c r="AT7048">
        <v>0</v>
      </c>
      <c r="AU7048">
        <v>0</v>
      </c>
      <c r="AV7048">
        <v>0</v>
      </c>
      <c r="AW7048">
        <v>218</v>
      </c>
      <c r="AX7048">
        <v>0.99790366708859202</v>
      </c>
      <c r="AY7048" s="73">
        <v>60.483523555787997</v>
      </c>
      <c r="AZ7048">
        <v>214</v>
      </c>
      <c r="BA7048">
        <v>0.99581002959267395</v>
      </c>
      <c r="BB7048">
        <v>215</v>
      </c>
      <c r="BC7048">
        <v>0.94524574667945505</v>
      </c>
      <c r="BD7048">
        <v>2</v>
      </c>
      <c r="BE7048">
        <v>1.4829347645871E-2</v>
      </c>
      <c r="BF7048">
        <v>56.216043008466997</v>
      </c>
      <c r="BG7048">
        <v>54.406625646005899</v>
      </c>
      <c r="BH7048">
        <v>60.483523555787997</v>
      </c>
      <c r="BI7048">
        <v>52.932888562709998</v>
      </c>
    </row>
    <row r="7049" spans="1:61" x14ac:dyDescent="0.25">
      <c r="A7049" s="10" t="str">
        <f>VLOOKUP(D7049,'Index-Relations'!E:F,2,FALSE)</f>
        <v>BM</v>
      </c>
      <c r="B7049" t="s">
        <v>3450</v>
      </c>
      <c r="C7049" s="53" t="s">
        <v>2762</v>
      </c>
      <c r="D7049" s="59" t="s">
        <v>3339</v>
      </c>
      <c r="E7049" s="59" t="s">
        <v>10465</v>
      </c>
      <c r="F7049" t="s">
        <v>2361</v>
      </c>
      <c r="G7049" t="s">
        <v>2343</v>
      </c>
      <c r="H7049" t="s">
        <v>2362</v>
      </c>
      <c r="I7049" s="52">
        <v>45597</v>
      </c>
      <c r="J7049" t="s">
        <v>2457</v>
      </c>
      <c r="K7049">
        <v>222</v>
      </c>
      <c r="L7049" s="73">
        <v>56.790725847864003</v>
      </c>
      <c r="M7049">
        <v>217</v>
      </c>
      <c r="N7049">
        <v>0.99585685361482801</v>
      </c>
      <c r="O7049" s="73">
        <v>54.960357031289902</v>
      </c>
      <c r="P7049">
        <v>217</v>
      </c>
      <c r="Q7049">
        <v>0.99585685361482801</v>
      </c>
      <c r="R7049">
        <v>210</v>
      </c>
      <c r="S7049">
        <v>0.98381390290233495</v>
      </c>
      <c r="T7049">
        <v>35.768635535834797</v>
      </c>
      <c r="U7049">
        <v>0.67541801805831003</v>
      </c>
      <c r="V7049">
        <v>166</v>
      </c>
      <c r="W7049">
        <v>0.24869037947814501</v>
      </c>
      <c r="X7049">
        <v>67</v>
      </c>
      <c r="Y7049">
        <v>214</v>
      </c>
      <c r="Z7049">
        <v>0.98221214316431305</v>
      </c>
      <c r="AA7049">
        <v>59.6679901335228</v>
      </c>
      <c r="AB7049">
        <v>168</v>
      </c>
      <c r="AC7049">
        <v>0.75385946040231799</v>
      </c>
      <c r="AD7049">
        <v>46</v>
      </c>
      <c r="AE7049">
        <v>0.228352682761993</v>
      </c>
      <c r="AF7049">
        <v>8</v>
      </c>
      <c r="AG7049">
        <v>1.7787856835687201E-2</v>
      </c>
      <c r="AH7049">
        <v>4.4883191786316097E-3</v>
      </c>
      <c r="AI7049">
        <v>14</v>
      </c>
      <c r="AJ7049" s="73">
        <v>53.546617841812001</v>
      </c>
      <c r="AK7049">
        <v>217</v>
      </c>
      <c r="AL7049">
        <v>0.99585685361482801</v>
      </c>
      <c r="AM7049">
        <v>0</v>
      </c>
      <c r="AN7049">
        <v>0</v>
      </c>
      <c r="AO7049">
        <v>0</v>
      </c>
      <c r="AP7049">
        <v>0</v>
      </c>
      <c r="AQ7049">
        <v>221</v>
      </c>
      <c r="AR7049">
        <v>0.99791227079656897</v>
      </c>
      <c r="AS7049">
        <v>0</v>
      </c>
      <c r="AT7049">
        <v>0</v>
      </c>
      <c r="AU7049">
        <v>0</v>
      </c>
      <c r="AV7049">
        <v>0</v>
      </c>
      <c r="AW7049">
        <v>221</v>
      </c>
      <c r="AX7049">
        <v>0.99791227079656997</v>
      </c>
      <c r="AY7049" s="73">
        <v>61.031852760359897</v>
      </c>
      <c r="AZ7049">
        <v>217</v>
      </c>
      <c r="BA7049">
        <v>0.99585685361482801</v>
      </c>
      <c r="BB7049">
        <v>218</v>
      </c>
      <c r="BC7049">
        <v>0.941939963500244</v>
      </c>
      <c r="BD7049">
        <v>3</v>
      </c>
      <c r="BE7049">
        <v>5.59723072963259E-2</v>
      </c>
      <c r="BF7049">
        <v>56.790725847864003</v>
      </c>
      <c r="BG7049">
        <v>54.960357031289902</v>
      </c>
      <c r="BH7049">
        <v>61.031852760359897</v>
      </c>
      <c r="BI7049">
        <v>53.546617841812001</v>
      </c>
    </row>
    <row r="7050" spans="1:61" x14ac:dyDescent="0.25">
      <c r="A7050" s="10" t="str">
        <f>VLOOKUP(D7050,'Index-Relations'!E:F,2,FALSE)</f>
        <v>BM</v>
      </c>
      <c r="B7050" t="s">
        <v>3450</v>
      </c>
      <c r="C7050" s="53" t="s">
        <v>2763</v>
      </c>
      <c r="D7050" s="59" t="s">
        <v>3339</v>
      </c>
      <c r="E7050" s="59" t="s">
        <v>10466</v>
      </c>
      <c r="F7050" t="s">
        <v>2361</v>
      </c>
      <c r="G7050" t="s">
        <v>2343</v>
      </c>
      <c r="H7050" t="s">
        <v>2362</v>
      </c>
      <c r="I7050" s="52">
        <v>45566</v>
      </c>
      <c r="J7050" t="s">
        <v>2457</v>
      </c>
      <c r="K7050">
        <v>223</v>
      </c>
      <c r="L7050" s="73">
        <v>57.309225320533002</v>
      </c>
      <c r="M7050">
        <v>219</v>
      </c>
      <c r="N7050">
        <v>0.99814607254673604</v>
      </c>
      <c r="O7050" s="73">
        <v>55.107577180862002</v>
      </c>
      <c r="P7050">
        <v>219</v>
      </c>
      <c r="Q7050">
        <v>0.99814607254673604</v>
      </c>
      <c r="R7050">
        <v>212</v>
      </c>
      <c r="S7050">
        <v>0.98697839095392303</v>
      </c>
      <c r="T7050">
        <v>35.606947497476398</v>
      </c>
      <c r="U7050">
        <v>0.67851566139632402</v>
      </c>
      <c r="V7050">
        <v>167</v>
      </c>
      <c r="W7050">
        <v>0.26040468908958903</v>
      </c>
      <c r="X7050">
        <v>67</v>
      </c>
      <c r="Y7050">
        <v>215</v>
      </c>
      <c r="Z7050">
        <v>0.98474860556934496</v>
      </c>
      <c r="AA7050">
        <v>75.175621859386396</v>
      </c>
      <c r="AB7050">
        <v>172</v>
      </c>
      <c r="AC7050">
        <v>0.84539551021952297</v>
      </c>
      <c r="AD7050">
        <v>43</v>
      </c>
      <c r="AE7050">
        <v>0.13935309534982199</v>
      </c>
      <c r="AF7050">
        <v>8</v>
      </c>
      <c r="AG7050">
        <v>1.52513944306542E-2</v>
      </c>
      <c r="AH7050">
        <v>4.6697200615705998E-3</v>
      </c>
      <c r="AI7050">
        <v>15</v>
      </c>
      <c r="AJ7050" s="73">
        <v>53.680514455142998</v>
      </c>
      <c r="AK7050">
        <v>219</v>
      </c>
      <c r="AL7050">
        <v>0.99814607254673604</v>
      </c>
      <c r="AM7050">
        <v>0</v>
      </c>
      <c r="AN7050">
        <v>0</v>
      </c>
      <c r="AO7050">
        <v>0</v>
      </c>
      <c r="AP7050">
        <v>0</v>
      </c>
      <c r="AQ7050">
        <v>223</v>
      </c>
      <c r="AR7050">
        <v>0.999999999999999</v>
      </c>
      <c r="AS7050">
        <v>0</v>
      </c>
      <c r="AT7050">
        <v>0</v>
      </c>
      <c r="AU7050">
        <v>0</v>
      </c>
      <c r="AV7050">
        <v>0</v>
      </c>
      <c r="AW7050">
        <v>223</v>
      </c>
      <c r="AX7050">
        <v>1</v>
      </c>
      <c r="AY7050" s="73">
        <v>62.145946966867001</v>
      </c>
      <c r="AZ7050">
        <v>219</v>
      </c>
      <c r="BA7050">
        <v>0.99814607254673604</v>
      </c>
      <c r="BB7050">
        <v>220</v>
      </c>
      <c r="BC7050">
        <v>0.93980712559165502</v>
      </c>
      <c r="BD7050">
        <v>3</v>
      </c>
      <c r="BE7050">
        <v>6.01928744083444E-2</v>
      </c>
      <c r="BF7050">
        <v>57.309225320533002</v>
      </c>
      <c r="BG7050">
        <v>55.107577180862002</v>
      </c>
      <c r="BH7050">
        <v>62.145946966867001</v>
      </c>
      <c r="BI7050">
        <v>53.680514455142998</v>
      </c>
    </row>
    <row r="7051" spans="1:61" x14ac:dyDescent="0.25">
      <c r="A7051" s="10" t="str">
        <f>VLOOKUP(D7051,'Index-Relations'!E:F,2,FALSE)</f>
        <v>BM</v>
      </c>
      <c r="B7051" t="s">
        <v>3450</v>
      </c>
      <c r="C7051" s="53" t="s">
        <v>2764</v>
      </c>
      <c r="D7051" s="59" t="s">
        <v>3339</v>
      </c>
      <c r="E7051" s="59" t="s">
        <v>10467</v>
      </c>
      <c r="F7051" t="s">
        <v>2361</v>
      </c>
      <c r="G7051" t="s">
        <v>2343</v>
      </c>
      <c r="H7051" t="s">
        <v>2362</v>
      </c>
      <c r="I7051" s="52">
        <v>45538</v>
      </c>
      <c r="J7051" t="s">
        <v>2457</v>
      </c>
      <c r="K7051">
        <v>226</v>
      </c>
      <c r="L7051" s="73">
        <v>56.945896847470998</v>
      </c>
      <c r="M7051">
        <v>223</v>
      </c>
      <c r="N7051">
        <v>0.99875285341726505</v>
      </c>
      <c r="O7051" s="73">
        <v>54.914395020919002</v>
      </c>
      <c r="P7051">
        <v>223</v>
      </c>
      <c r="Q7051">
        <v>0.99875285341726505</v>
      </c>
      <c r="R7051">
        <v>216</v>
      </c>
      <c r="S7051">
        <v>0.98832931853489903</v>
      </c>
      <c r="T7051">
        <v>35.755743454051498</v>
      </c>
      <c r="U7051">
        <v>0.69733248835753703</v>
      </c>
      <c r="V7051">
        <v>169</v>
      </c>
      <c r="W7051">
        <v>0.25819538651051199</v>
      </c>
      <c r="X7051">
        <v>66</v>
      </c>
      <c r="Y7051">
        <v>217</v>
      </c>
      <c r="Z7051">
        <v>0.98654961480779402</v>
      </c>
      <c r="AA7051">
        <v>76.401545675359301</v>
      </c>
      <c r="AB7051">
        <v>172</v>
      </c>
      <c r="AC7051">
        <v>0.84537075365356995</v>
      </c>
      <c r="AD7051">
        <v>48</v>
      </c>
      <c r="AE7051">
        <v>0.14512887941275801</v>
      </c>
      <c r="AF7051">
        <v>6</v>
      </c>
      <c r="AG7051">
        <v>9.5003669336712598E-3</v>
      </c>
      <c r="AH7051">
        <v>4.9608436379027501E-3</v>
      </c>
      <c r="AI7051">
        <v>15</v>
      </c>
      <c r="AJ7051" s="73">
        <v>53.450021712716001</v>
      </c>
      <c r="AK7051">
        <v>223</v>
      </c>
      <c r="AL7051">
        <v>0.99875285341726505</v>
      </c>
      <c r="AM7051">
        <v>0</v>
      </c>
      <c r="AN7051">
        <v>0</v>
      </c>
      <c r="AO7051">
        <v>0</v>
      </c>
      <c r="AP7051">
        <v>0</v>
      </c>
      <c r="AQ7051">
        <v>226</v>
      </c>
      <c r="AR7051">
        <v>1</v>
      </c>
      <c r="AS7051">
        <v>0</v>
      </c>
      <c r="AT7051">
        <v>0</v>
      </c>
      <c r="AU7051">
        <v>0</v>
      </c>
      <c r="AV7051">
        <v>0</v>
      </c>
      <c r="AW7051">
        <v>226</v>
      </c>
      <c r="AX7051">
        <v>1</v>
      </c>
      <c r="AY7051" s="73">
        <v>61.673108527018996</v>
      </c>
      <c r="AZ7051">
        <v>223</v>
      </c>
      <c r="BA7051">
        <v>0.99875285341726505</v>
      </c>
      <c r="BB7051">
        <v>223</v>
      </c>
      <c r="BC7051">
        <v>0.939916172238069</v>
      </c>
      <c r="BD7051">
        <v>3</v>
      </c>
      <c r="BE7051">
        <v>6.0083827761930199E-2</v>
      </c>
      <c r="BF7051">
        <v>56.945896847470998</v>
      </c>
      <c r="BG7051">
        <v>54.914395020919002</v>
      </c>
      <c r="BH7051">
        <v>61.673108527018996</v>
      </c>
      <c r="BI7051">
        <v>53.450021712716001</v>
      </c>
    </row>
    <row r="7052" spans="1:61" x14ac:dyDescent="0.25">
      <c r="A7052" s="10" t="str">
        <f>VLOOKUP(D7052,'Index-Relations'!E:F,2,FALSE)</f>
        <v>BM</v>
      </c>
      <c r="B7052" t="s">
        <v>3450</v>
      </c>
      <c r="C7052" s="53" t="s">
        <v>3350</v>
      </c>
      <c r="D7052" s="59" t="s">
        <v>3339</v>
      </c>
      <c r="E7052" s="59" t="s">
        <v>10468</v>
      </c>
      <c r="F7052" t="s">
        <v>2361</v>
      </c>
      <c r="G7052" t="s">
        <v>2343</v>
      </c>
      <c r="H7052" t="s">
        <v>2362</v>
      </c>
      <c r="I7052" s="52">
        <v>45505</v>
      </c>
      <c r="J7052" t="s">
        <v>2457</v>
      </c>
      <c r="K7052">
        <v>226</v>
      </c>
      <c r="L7052" s="73">
        <v>57.193156437644902</v>
      </c>
      <c r="M7052">
        <v>223</v>
      </c>
      <c r="N7052">
        <v>0.99887698173610495</v>
      </c>
      <c r="O7052" s="73">
        <v>55.239809027553001</v>
      </c>
      <c r="P7052">
        <v>223</v>
      </c>
      <c r="Q7052">
        <v>0.99887698173610495</v>
      </c>
      <c r="R7052">
        <v>216</v>
      </c>
      <c r="S7052">
        <v>0.98775618952754995</v>
      </c>
      <c r="T7052">
        <v>36.097470889802999</v>
      </c>
      <c r="U7052">
        <v>0.70103327961265804</v>
      </c>
      <c r="V7052">
        <v>169</v>
      </c>
      <c r="W7052">
        <v>0.267671654707344</v>
      </c>
      <c r="X7052">
        <v>66</v>
      </c>
      <c r="Y7052">
        <v>217</v>
      </c>
      <c r="Z7052">
        <v>0.98570703635663703</v>
      </c>
      <c r="AA7052">
        <v>77.494928094082297</v>
      </c>
      <c r="AB7052">
        <v>169</v>
      </c>
      <c r="AC7052">
        <v>0.83577605066946203</v>
      </c>
      <c r="AD7052">
        <v>48</v>
      </c>
      <c r="AE7052">
        <v>0.149930985687175</v>
      </c>
      <c r="AF7052">
        <v>9</v>
      </c>
      <c r="AG7052">
        <v>1.42929636433621E-2</v>
      </c>
      <c r="AH7052">
        <v>5.1741726787845497E-3</v>
      </c>
      <c r="AI7052">
        <v>15</v>
      </c>
      <c r="AJ7052" s="73">
        <v>53.653422357638902</v>
      </c>
      <c r="AK7052">
        <v>223</v>
      </c>
      <c r="AL7052">
        <v>0.99887698173610495</v>
      </c>
      <c r="AM7052">
        <v>0</v>
      </c>
      <c r="AN7052">
        <v>0</v>
      </c>
      <c r="AO7052">
        <v>0</v>
      </c>
      <c r="AP7052">
        <v>0</v>
      </c>
      <c r="AQ7052">
        <v>226</v>
      </c>
      <c r="AR7052">
        <v>0.999999999999999</v>
      </c>
      <c r="AS7052">
        <v>2.1753007081005602E-3</v>
      </c>
      <c r="AT7052">
        <v>1</v>
      </c>
      <c r="AU7052">
        <v>0</v>
      </c>
      <c r="AV7052">
        <v>0</v>
      </c>
      <c r="AW7052">
        <v>226</v>
      </c>
      <c r="AX7052">
        <v>0.999999999999999</v>
      </c>
      <c r="AY7052" s="73">
        <v>61.899294906161998</v>
      </c>
      <c r="AZ7052">
        <v>223</v>
      </c>
      <c r="BA7052">
        <v>0.99887698173610495</v>
      </c>
      <c r="BB7052">
        <v>224</v>
      </c>
      <c r="BC7052">
        <v>0.98293900185023597</v>
      </c>
      <c r="BD7052">
        <v>2</v>
      </c>
      <c r="BE7052">
        <v>1.7060998149763602E-2</v>
      </c>
      <c r="BF7052">
        <v>57.193156437644902</v>
      </c>
      <c r="BG7052">
        <v>55.239809027553001</v>
      </c>
      <c r="BH7052">
        <v>61.899294906161998</v>
      </c>
      <c r="BI7052">
        <v>53.653422357638902</v>
      </c>
    </row>
    <row r="7053" spans="1:61" x14ac:dyDescent="0.25">
      <c r="A7053" s="10" t="str">
        <f>VLOOKUP(D7053,'Index-Relations'!E:F,2,FALSE)</f>
        <v>BM</v>
      </c>
      <c r="B7053" t="s">
        <v>3450</v>
      </c>
      <c r="C7053" s="53" t="s">
        <v>2765</v>
      </c>
      <c r="D7053" s="59" t="s">
        <v>3339</v>
      </c>
      <c r="E7053" s="59" t="s">
        <v>10469</v>
      </c>
      <c r="F7053" t="s">
        <v>2361</v>
      </c>
      <c r="G7053" t="s">
        <v>2343</v>
      </c>
      <c r="H7053" t="s">
        <v>2362</v>
      </c>
      <c r="I7053" s="52">
        <v>45475</v>
      </c>
      <c r="J7053" t="s">
        <v>2457</v>
      </c>
      <c r="K7053">
        <v>226</v>
      </c>
      <c r="L7053" s="73">
        <v>57.173921791462</v>
      </c>
      <c r="M7053">
        <v>223</v>
      </c>
      <c r="N7053">
        <v>0.99886255552037195</v>
      </c>
      <c r="O7053" s="73">
        <v>55.23950349359</v>
      </c>
      <c r="P7053">
        <v>223</v>
      </c>
      <c r="Q7053">
        <v>0.99886255552037195</v>
      </c>
      <c r="R7053">
        <v>216</v>
      </c>
      <c r="S7053">
        <v>0.98843048890680896</v>
      </c>
      <c r="T7053">
        <v>35.870830987211001</v>
      </c>
      <c r="U7053">
        <v>0.70956274826967802</v>
      </c>
      <c r="V7053">
        <v>167</v>
      </c>
      <c r="W7053">
        <v>0.27327176905862599</v>
      </c>
      <c r="X7053">
        <v>65</v>
      </c>
      <c r="Y7053">
        <v>216</v>
      </c>
      <c r="Z7053">
        <v>0.98604239665954097</v>
      </c>
      <c r="AA7053">
        <v>81.0398249835728</v>
      </c>
      <c r="AB7053">
        <v>167</v>
      </c>
      <c r="AC7053">
        <v>0.83114154939189699</v>
      </c>
      <c r="AD7053">
        <v>49</v>
      </c>
      <c r="AE7053">
        <v>0.154900847267642</v>
      </c>
      <c r="AF7053">
        <v>10</v>
      </c>
      <c r="AG7053">
        <v>1.39576033404592E-2</v>
      </c>
      <c r="AH7053">
        <v>5.1836783879652603E-3</v>
      </c>
      <c r="AI7053">
        <v>15</v>
      </c>
      <c r="AJ7053" s="73">
        <v>53.7119411283049</v>
      </c>
      <c r="AK7053">
        <v>223</v>
      </c>
      <c r="AL7053">
        <v>0.99886255552037195</v>
      </c>
      <c r="AM7053">
        <v>0</v>
      </c>
      <c r="AN7053">
        <v>0</v>
      </c>
      <c r="AO7053">
        <v>0</v>
      </c>
      <c r="AP7053">
        <v>0</v>
      </c>
      <c r="AQ7053">
        <v>226</v>
      </c>
      <c r="AR7053">
        <v>1</v>
      </c>
      <c r="AS7053">
        <v>2.3129631595873701E-3</v>
      </c>
      <c r="AT7053">
        <v>1</v>
      </c>
      <c r="AU7053">
        <v>0</v>
      </c>
      <c r="AV7053">
        <v>0</v>
      </c>
      <c r="AW7053">
        <v>226</v>
      </c>
      <c r="AX7053">
        <v>1</v>
      </c>
      <c r="AY7053" s="73">
        <v>61.811580961339999</v>
      </c>
      <c r="AZ7053">
        <v>223</v>
      </c>
      <c r="BA7053">
        <v>0.99886255552037195</v>
      </c>
      <c r="BB7053">
        <v>224</v>
      </c>
      <c r="BC7053">
        <v>0.984047520685985</v>
      </c>
      <c r="BD7053">
        <v>2</v>
      </c>
      <c r="BE7053">
        <v>1.5952479314014702E-2</v>
      </c>
      <c r="BF7053">
        <v>57.173921791462</v>
      </c>
      <c r="BG7053">
        <v>55.23950349359</v>
      </c>
      <c r="BH7053">
        <v>61.811580961339999</v>
      </c>
      <c r="BI7053">
        <v>53.7119411283049</v>
      </c>
    </row>
    <row r="7054" spans="1:61" x14ac:dyDescent="0.25">
      <c r="A7054" s="10" t="str">
        <f>VLOOKUP(D7054,'Index-Relations'!E:F,2,FALSE)</f>
        <v>BM</v>
      </c>
      <c r="B7054" t="s">
        <v>3450</v>
      </c>
      <c r="C7054" s="53" t="s">
        <v>2766</v>
      </c>
      <c r="D7054" s="59" t="s">
        <v>3339</v>
      </c>
      <c r="E7054" s="59" t="s">
        <v>10470</v>
      </c>
      <c r="F7054" t="s">
        <v>2361</v>
      </c>
      <c r="G7054" t="s">
        <v>2343</v>
      </c>
      <c r="H7054" t="s">
        <v>2362</v>
      </c>
      <c r="I7054" s="52">
        <v>45446</v>
      </c>
      <c r="J7054" t="s">
        <v>2457</v>
      </c>
      <c r="K7054">
        <v>222</v>
      </c>
      <c r="L7054" s="73">
        <v>57.600637395810899</v>
      </c>
      <c r="M7054">
        <v>220</v>
      </c>
      <c r="N7054">
        <v>0.999269877202973</v>
      </c>
      <c r="O7054" s="73">
        <v>55.666912041640003</v>
      </c>
      <c r="P7054">
        <v>220</v>
      </c>
      <c r="Q7054">
        <v>0.999269877202973</v>
      </c>
      <c r="R7054">
        <v>212</v>
      </c>
      <c r="S7054">
        <v>0.98855659958044395</v>
      </c>
      <c r="T7054">
        <v>36.052845268597899</v>
      </c>
      <c r="U7054">
        <v>0.70736978624489699</v>
      </c>
      <c r="V7054">
        <v>163</v>
      </c>
      <c r="W7054">
        <v>0.27354404153483303</v>
      </c>
      <c r="X7054">
        <v>62</v>
      </c>
      <c r="Y7054">
        <v>212</v>
      </c>
      <c r="Z7054">
        <v>0.985278338907291</v>
      </c>
      <c r="AA7054">
        <v>80.212848270607694</v>
      </c>
      <c r="AB7054">
        <v>164</v>
      </c>
      <c r="AC7054">
        <v>0.83159173291674304</v>
      </c>
      <c r="AD7054">
        <v>48</v>
      </c>
      <c r="AE7054">
        <v>0.15368660599054701</v>
      </c>
      <c r="AF7054">
        <v>10</v>
      </c>
      <c r="AG7054">
        <v>1.47216610927089E-2</v>
      </c>
      <c r="AH7054">
        <v>5.33985127515483E-3</v>
      </c>
      <c r="AI7054">
        <v>15</v>
      </c>
      <c r="AJ7054" s="73">
        <v>54.148364628902897</v>
      </c>
      <c r="AK7054">
        <v>220</v>
      </c>
      <c r="AL7054">
        <v>0.999269877202973</v>
      </c>
      <c r="AM7054">
        <v>0</v>
      </c>
      <c r="AN7054">
        <v>0</v>
      </c>
      <c r="AO7054">
        <v>0</v>
      </c>
      <c r="AP7054">
        <v>0</v>
      </c>
      <c r="AQ7054">
        <v>222</v>
      </c>
      <c r="AR7054">
        <v>1</v>
      </c>
      <c r="AS7054">
        <v>2.5777436680104698E-3</v>
      </c>
      <c r="AT7054">
        <v>1</v>
      </c>
      <c r="AU7054">
        <v>0</v>
      </c>
      <c r="AV7054">
        <v>0</v>
      </c>
      <c r="AW7054">
        <v>222</v>
      </c>
      <c r="AX7054">
        <v>0.999999999999999</v>
      </c>
      <c r="AY7054" s="73">
        <v>62.180364395702</v>
      </c>
      <c r="AZ7054">
        <v>220</v>
      </c>
      <c r="BA7054">
        <v>0.999269877202973</v>
      </c>
      <c r="BB7054">
        <v>220</v>
      </c>
      <c r="BC7054">
        <v>0.98371862457797099</v>
      </c>
      <c r="BD7054">
        <v>2</v>
      </c>
      <c r="BE7054">
        <v>1.6281375422028201E-2</v>
      </c>
      <c r="BF7054">
        <v>57.600637395810899</v>
      </c>
      <c r="BG7054">
        <v>55.666912041640003</v>
      </c>
      <c r="BH7054">
        <v>62.180364395702</v>
      </c>
      <c r="BI7054">
        <v>54.148364628902897</v>
      </c>
    </row>
    <row r="7055" spans="1:61" x14ac:dyDescent="0.25">
      <c r="A7055" s="10" t="str">
        <f>VLOOKUP(D7055,'Index-Relations'!E:F,2,FALSE)</f>
        <v>BM</v>
      </c>
      <c r="B7055" t="s">
        <v>3450</v>
      </c>
      <c r="C7055" s="53" t="s">
        <v>2767</v>
      </c>
      <c r="D7055" s="59" t="s">
        <v>3339</v>
      </c>
      <c r="E7055" s="59" t="s">
        <v>10471</v>
      </c>
      <c r="F7055" t="s">
        <v>2361</v>
      </c>
      <c r="G7055" t="s">
        <v>2343</v>
      </c>
      <c r="H7055" t="s">
        <v>2362</v>
      </c>
      <c r="I7055" s="52">
        <v>45413</v>
      </c>
      <c r="J7055" t="s">
        <v>2457</v>
      </c>
      <c r="K7055">
        <v>224</v>
      </c>
      <c r="L7055" s="73">
        <v>57.272969906354902</v>
      </c>
      <c r="M7055">
        <v>222</v>
      </c>
      <c r="N7055">
        <v>0.99920950772091799</v>
      </c>
      <c r="O7055" s="73">
        <v>55.317716558766001</v>
      </c>
      <c r="P7055">
        <v>222</v>
      </c>
      <c r="Q7055">
        <v>0.99920950772091799</v>
      </c>
      <c r="R7055">
        <v>214</v>
      </c>
      <c r="S7055">
        <v>0.98869863430097804</v>
      </c>
      <c r="T7055">
        <v>35.725760388546099</v>
      </c>
      <c r="U7055">
        <v>0.70937221549145901</v>
      </c>
      <c r="V7055">
        <v>165</v>
      </c>
      <c r="W7055">
        <v>0.27471219762871002</v>
      </c>
      <c r="X7055">
        <v>63</v>
      </c>
      <c r="Y7055">
        <v>214</v>
      </c>
      <c r="Z7055">
        <v>0.98598504140723897</v>
      </c>
      <c r="AA7055">
        <v>82.660213859588595</v>
      </c>
      <c r="AB7055">
        <v>166</v>
      </c>
      <c r="AC7055">
        <v>0.83475760597268001</v>
      </c>
      <c r="AD7055">
        <v>48</v>
      </c>
      <c r="AE7055">
        <v>0.15122743543455699</v>
      </c>
      <c r="AF7055">
        <v>10</v>
      </c>
      <c r="AG7055">
        <v>1.40149585927611E-2</v>
      </c>
      <c r="AH7055">
        <v>4.4327641506262698E-3</v>
      </c>
      <c r="AI7055">
        <v>15</v>
      </c>
      <c r="AJ7055" s="73">
        <v>53.941979596829</v>
      </c>
      <c r="AK7055">
        <v>222</v>
      </c>
      <c r="AL7055">
        <v>0.99920950772091799</v>
      </c>
      <c r="AM7055">
        <v>0</v>
      </c>
      <c r="AN7055">
        <v>0</v>
      </c>
      <c r="AO7055">
        <v>0</v>
      </c>
      <c r="AP7055">
        <v>0</v>
      </c>
      <c r="AQ7055">
        <v>224</v>
      </c>
      <c r="AR7055">
        <v>0.999999999999999</v>
      </c>
      <c r="AS7055">
        <v>2.0034618743999298E-3</v>
      </c>
      <c r="AT7055">
        <v>1</v>
      </c>
      <c r="AU7055">
        <v>0</v>
      </c>
      <c r="AV7055">
        <v>0</v>
      </c>
      <c r="AW7055">
        <v>224</v>
      </c>
      <c r="AX7055">
        <v>1</v>
      </c>
      <c r="AY7055" s="73">
        <v>61.818619770917898</v>
      </c>
      <c r="AZ7055">
        <v>222</v>
      </c>
      <c r="BA7055">
        <v>0.99920950772091799</v>
      </c>
      <c r="BB7055">
        <v>222</v>
      </c>
      <c r="BC7055">
        <v>0.98409080611354305</v>
      </c>
      <c r="BD7055">
        <v>2</v>
      </c>
      <c r="BE7055">
        <v>1.5909193886456899E-2</v>
      </c>
      <c r="BF7055">
        <v>57.272969906354902</v>
      </c>
      <c r="BG7055">
        <v>55.317716558766001</v>
      </c>
      <c r="BH7055">
        <v>61.818619770917898</v>
      </c>
      <c r="BI7055">
        <v>53.941979596829</v>
      </c>
    </row>
    <row r="7056" spans="1:61" x14ac:dyDescent="0.25">
      <c r="A7056" s="10" t="str">
        <f>VLOOKUP(D7056,'Index-Relations'!E:F,2,FALSE)</f>
        <v>BM</v>
      </c>
      <c r="B7056" t="s">
        <v>3450</v>
      </c>
      <c r="C7056" s="53" t="s">
        <v>2768</v>
      </c>
      <c r="D7056" s="59" t="s">
        <v>3339</v>
      </c>
      <c r="E7056" s="59" t="s">
        <v>10472</v>
      </c>
      <c r="F7056" t="s">
        <v>2361</v>
      </c>
      <c r="G7056" t="s">
        <v>2343</v>
      </c>
      <c r="H7056" t="s">
        <v>2362</v>
      </c>
      <c r="I7056" s="52">
        <v>45383</v>
      </c>
      <c r="J7056" t="s">
        <v>2457</v>
      </c>
      <c r="K7056">
        <v>224</v>
      </c>
      <c r="L7056">
        <v>60.285176336940999</v>
      </c>
      <c r="M7056">
        <v>222</v>
      </c>
      <c r="N7056">
        <v>0.99922566306155203</v>
      </c>
      <c r="O7056">
        <v>56.663290845835</v>
      </c>
      <c r="P7056">
        <v>222</v>
      </c>
      <c r="Q7056">
        <v>0.99922566306155203</v>
      </c>
      <c r="R7056">
        <v>214</v>
      </c>
      <c r="S7056">
        <v>0.98844948879769601</v>
      </c>
      <c r="T7056">
        <v>35.422263009806102</v>
      </c>
      <c r="U7056">
        <v>0.70835703687794405</v>
      </c>
      <c r="V7056">
        <v>165</v>
      </c>
      <c r="W7056">
        <v>0.27085440511571601</v>
      </c>
      <c r="X7056">
        <v>63</v>
      </c>
      <c r="Y7056">
        <v>214</v>
      </c>
      <c r="Z7056">
        <v>0.986382423772317</v>
      </c>
      <c r="AA7056">
        <v>79.905733757629804</v>
      </c>
      <c r="AB7056">
        <v>165</v>
      </c>
      <c r="AC7056">
        <v>0.83516149572571896</v>
      </c>
      <c r="AD7056">
        <v>49</v>
      </c>
      <c r="AE7056">
        <v>0.15122092804659601</v>
      </c>
      <c r="AF7056">
        <v>10</v>
      </c>
      <c r="AG7056">
        <v>1.36175762276835E-2</v>
      </c>
      <c r="AH7056">
        <v>4.6209055636163704E-3</v>
      </c>
      <c r="AI7056">
        <v>15</v>
      </c>
      <c r="AJ7056">
        <v>55.816943898010699</v>
      </c>
      <c r="AK7056">
        <v>222</v>
      </c>
      <c r="AL7056">
        <v>0.99922566306155203</v>
      </c>
      <c r="AM7056">
        <v>0</v>
      </c>
      <c r="AN7056">
        <v>0</v>
      </c>
      <c r="AO7056">
        <v>0</v>
      </c>
      <c r="AP7056">
        <v>0</v>
      </c>
      <c r="AQ7056">
        <v>224</v>
      </c>
      <c r="AR7056">
        <v>1</v>
      </c>
      <c r="AS7056">
        <v>2.1397143276139698E-3</v>
      </c>
      <c r="AT7056">
        <v>1</v>
      </c>
      <c r="AU7056">
        <v>0</v>
      </c>
      <c r="AV7056">
        <v>0</v>
      </c>
      <c r="AW7056">
        <v>224</v>
      </c>
      <c r="AX7056">
        <v>1</v>
      </c>
      <c r="AY7056">
        <v>66.128710369522395</v>
      </c>
      <c r="AZ7056">
        <v>222</v>
      </c>
      <c r="BA7056">
        <v>0.99922566306155203</v>
      </c>
      <c r="BB7056">
        <v>222</v>
      </c>
      <c r="BC7056">
        <v>0.98517668756037802</v>
      </c>
      <c r="BD7056">
        <v>2</v>
      </c>
      <c r="BE7056">
        <v>1.4823312439621201E-2</v>
      </c>
      <c r="BF7056">
        <v>57.432890931521897</v>
      </c>
      <c r="BG7056">
        <v>55.406458839434997</v>
      </c>
      <c r="BH7056">
        <v>62.019949564689</v>
      </c>
      <c r="BI7056">
        <v>54.056249798863</v>
      </c>
    </row>
    <row r="7057" spans="1:61" x14ac:dyDescent="0.25">
      <c r="A7057" s="10" t="str">
        <f>VLOOKUP(D7057,'Index-Relations'!E:F,2,FALSE)</f>
        <v>BM</v>
      </c>
      <c r="B7057" t="s">
        <v>3450</v>
      </c>
      <c r="C7057" s="53" t="s">
        <v>2769</v>
      </c>
      <c r="D7057" s="59" t="s">
        <v>3339</v>
      </c>
      <c r="E7057" s="59" t="s">
        <v>10473</v>
      </c>
      <c r="F7057" t="s">
        <v>2361</v>
      </c>
      <c r="G7057" t="s">
        <v>2343</v>
      </c>
      <c r="H7057" t="s">
        <v>2362</v>
      </c>
      <c r="I7057" s="52">
        <v>45352</v>
      </c>
      <c r="J7057" t="s">
        <v>2457</v>
      </c>
      <c r="K7057">
        <v>225</v>
      </c>
      <c r="L7057">
        <v>60.277839023239203</v>
      </c>
      <c r="M7057">
        <v>222</v>
      </c>
      <c r="N7057">
        <v>0.99878173357403899</v>
      </c>
      <c r="O7057">
        <v>56.924318560023302</v>
      </c>
      <c r="P7057">
        <v>222</v>
      </c>
      <c r="Q7057">
        <v>0.99878173357403899</v>
      </c>
      <c r="R7057">
        <v>215</v>
      </c>
      <c r="S7057">
        <v>0.98862287997869602</v>
      </c>
      <c r="T7057">
        <v>35.187813095999203</v>
      </c>
      <c r="U7057">
        <v>0.698896774924884</v>
      </c>
      <c r="V7057">
        <v>165</v>
      </c>
      <c r="W7057">
        <v>0.25184148248308802</v>
      </c>
      <c r="X7057">
        <v>64</v>
      </c>
      <c r="Y7057">
        <v>215</v>
      </c>
      <c r="Z7057">
        <v>0.98710605060072998</v>
      </c>
      <c r="AA7057">
        <v>83.374822364531695</v>
      </c>
      <c r="AB7057">
        <v>165</v>
      </c>
      <c r="AC7057">
        <v>0.83018745010490402</v>
      </c>
      <c r="AD7057">
        <v>48</v>
      </c>
      <c r="AE7057">
        <v>0.15637792713019699</v>
      </c>
      <c r="AF7057">
        <v>12</v>
      </c>
      <c r="AG7057">
        <v>1.3434622764897999E-2</v>
      </c>
      <c r="AH7057">
        <v>2.4547253236238799E-3</v>
      </c>
      <c r="AI7057">
        <v>11</v>
      </c>
      <c r="AJ7057">
        <v>55.6843009037405</v>
      </c>
      <c r="AK7057">
        <v>222</v>
      </c>
      <c r="AL7057">
        <v>0.99878173357403899</v>
      </c>
      <c r="AM7057">
        <v>0</v>
      </c>
      <c r="AN7057">
        <v>0</v>
      </c>
      <c r="AO7057">
        <v>0</v>
      </c>
      <c r="AP7057">
        <v>0</v>
      </c>
      <c r="AQ7057">
        <v>225</v>
      </c>
      <c r="AR7057">
        <v>1</v>
      </c>
      <c r="AS7057">
        <v>2.1476058425235599E-3</v>
      </c>
      <c r="AT7057">
        <v>1</v>
      </c>
      <c r="AU7057">
        <v>2.0161431178259099E-2</v>
      </c>
      <c r="AV7057">
        <v>1</v>
      </c>
      <c r="AW7057">
        <v>225</v>
      </c>
      <c r="AX7057">
        <v>1</v>
      </c>
      <c r="AY7057">
        <v>66.051696856579198</v>
      </c>
      <c r="AZ7057">
        <v>222</v>
      </c>
      <c r="BA7057">
        <v>0.99878173357403899</v>
      </c>
      <c r="BB7057">
        <v>223</v>
      </c>
      <c r="BC7057">
        <v>0.98663080715165397</v>
      </c>
      <c r="BD7057">
        <v>2</v>
      </c>
      <c r="BE7057">
        <v>1.3369192848345601E-2</v>
      </c>
      <c r="BF7057">
        <v>57.407452753380902</v>
      </c>
      <c r="BG7057">
        <v>55.620406228002899</v>
      </c>
      <c r="BH7057">
        <v>61.908485733058903</v>
      </c>
      <c r="BI7057">
        <v>53.905469813783</v>
      </c>
    </row>
    <row r="7058" spans="1:61" x14ac:dyDescent="0.25">
      <c r="A7058" s="10" t="str">
        <f>VLOOKUP(D7058,'Index-Relations'!E:F,2,FALSE)</f>
        <v>BM</v>
      </c>
      <c r="B7058" t="s">
        <v>3450</v>
      </c>
      <c r="C7058" s="53" t="s">
        <v>2770</v>
      </c>
      <c r="D7058" s="59" t="s">
        <v>3339</v>
      </c>
      <c r="E7058" s="59" t="s">
        <v>10474</v>
      </c>
      <c r="F7058" t="s">
        <v>2361</v>
      </c>
      <c r="G7058" t="s">
        <v>2343</v>
      </c>
      <c r="H7058" t="s">
        <v>2362</v>
      </c>
      <c r="I7058" s="52">
        <v>45323</v>
      </c>
      <c r="J7058" t="s">
        <v>2457</v>
      </c>
      <c r="K7058">
        <v>225</v>
      </c>
      <c r="L7058">
        <v>60.436448778346701</v>
      </c>
      <c r="M7058">
        <v>222</v>
      </c>
      <c r="N7058">
        <v>0.99878496050448695</v>
      </c>
      <c r="O7058">
        <v>56.741114492764801</v>
      </c>
      <c r="P7058">
        <v>222</v>
      </c>
      <c r="Q7058">
        <v>0.99878496050448695</v>
      </c>
      <c r="R7058">
        <v>215</v>
      </c>
      <c r="S7058">
        <v>0.98888007532367805</v>
      </c>
      <c r="T7058">
        <v>35.056505315254199</v>
      </c>
      <c r="U7058">
        <v>0.69027641701882703</v>
      </c>
      <c r="V7058">
        <v>164</v>
      </c>
      <c r="W7058">
        <v>0.241214328286777</v>
      </c>
      <c r="X7058">
        <v>61</v>
      </c>
      <c r="Y7058">
        <v>215</v>
      </c>
      <c r="Z7058">
        <v>0.98695522266528202</v>
      </c>
      <c r="AA7058">
        <v>83.463169056430502</v>
      </c>
      <c r="AB7058">
        <v>164</v>
      </c>
      <c r="AC7058">
        <v>0.830299821464347</v>
      </c>
      <c r="AD7058">
        <v>49</v>
      </c>
      <c r="AE7058">
        <v>0.15619601422643001</v>
      </c>
      <c r="AF7058">
        <v>12</v>
      </c>
      <c r="AG7058">
        <v>1.3504164309221399E-2</v>
      </c>
      <c r="AH7058">
        <v>1.2798832877216899E-3</v>
      </c>
      <c r="AI7058">
        <v>9</v>
      </c>
      <c r="AJ7058">
        <v>56.376915525278797</v>
      </c>
      <c r="AK7058">
        <v>222</v>
      </c>
      <c r="AL7058">
        <v>0.99878496050448695</v>
      </c>
      <c r="AM7058">
        <v>0</v>
      </c>
      <c r="AN7058">
        <v>0</v>
      </c>
      <c r="AO7058">
        <v>0</v>
      </c>
      <c r="AP7058">
        <v>0</v>
      </c>
      <c r="AQ7058">
        <v>225</v>
      </c>
      <c r="AR7058">
        <v>0.999999999999999</v>
      </c>
      <c r="AS7058">
        <v>2.5016121391784199E-3</v>
      </c>
      <c r="AT7058">
        <v>1</v>
      </c>
      <c r="AU7058">
        <v>1.9193875399811999E-2</v>
      </c>
      <c r="AV7058">
        <v>1</v>
      </c>
      <c r="AW7058">
        <v>225</v>
      </c>
      <c r="AX7058">
        <v>1</v>
      </c>
      <c r="AY7058">
        <v>66.024623232170796</v>
      </c>
      <c r="AZ7058">
        <v>222</v>
      </c>
      <c r="BA7058">
        <v>0.99878496050448695</v>
      </c>
      <c r="BB7058">
        <v>223</v>
      </c>
      <c r="BC7058">
        <v>0.98553011453320405</v>
      </c>
      <c r="BD7058">
        <v>2</v>
      </c>
      <c r="BE7058">
        <v>1.44698854667953E-2</v>
      </c>
      <c r="BF7058">
        <v>57.631812866423999</v>
      </c>
      <c r="BG7058">
        <v>55.5325241793769</v>
      </c>
      <c r="BH7058">
        <v>61.983870609200999</v>
      </c>
      <c r="BI7058">
        <v>54.596553185474001</v>
      </c>
    </row>
    <row r="7059" spans="1:61" x14ac:dyDescent="0.25">
      <c r="A7059" s="10" t="str">
        <f>VLOOKUP(D7059,'Index-Relations'!E:F,2,FALSE)</f>
        <v>ESG</v>
      </c>
      <c r="B7059" t="s">
        <v>3450</v>
      </c>
      <c r="C7059" s="53" t="s">
        <v>2760</v>
      </c>
      <c r="D7059" s="59" t="s">
        <v>3157</v>
      </c>
      <c r="E7059" s="59" t="s">
        <v>10475</v>
      </c>
      <c r="F7059" t="s">
        <v>2364</v>
      </c>
      <c r="G7059" t="s">
        <v>2363</v>
      </c>
      <c r="H7059" t="s">
        <v>2365</v>
      </c>
      <c r="I7059" s="52">
        <v>45659</v>
      </c>
      <c r="J7059" t="s">
        <v>2457</v>
      </c>
      <c r="K7059">
        <v>58</v>
      </c>
      <c r="L7059" s="73">
        <v>59.1046009657939</v>
      </c>
      <c r="M7059">
        <v>44</v>
      </c>
      <c r="N7059">
        <v>0.97140792942420495</v>
      </c>
      <c r="O7059" s="73">
        <v>57.915292660926902</v>
      </c>
      <c r="P7059">
        <v>44</v>
      </c>
      <c r="Q7059">
        <v>0.97140792942420495</v>
      </c>
      <c r="R7059">
        <v>45</v>
      </c>
      <c r="S7059">
        <v>0.96324462114646603</v>
      </c>
      <c r="T7059">
        <v>60.288765290020898</v>
      </c>
      <c r="U7059">
        <v>0.99934897731217798</v>
      </c>
      <c r="V7059">
        <v>41</v>
      </c>
      <c r="W7059">
        <v>0.81904083667250605</v>
      </c>
      <c r="X7059">
        <v>37</v>
      </c>
      <c r="Y7059">
        <v>41</v>
      </c>
      <c r="Z7059">
        <v>0.87168244880425405</v>
      </c>
      <c r="AA7059">
        <v>193.982422556773</v>
      </c>
      <c r="AB7059">
        <v>29</v>
      </c>
      <c r="AC7059">
        <v>0.78661854956778199</v>
      </c>
      <c r="AD7059">
        <v>11</v>
      </c>
      <c r="AE7059">
        <v>8.2589793582395599E-2</v>
      </c>
      <c r="AF7059">
        <v>18</v>
      </c>
      <c r="AG7059">
        <v>0.130791656849822</v>
      </c>
      <c r="AH7059">
        <v>7.3284984459973698E-4</v>
      </c>
      <c r="AI7059">
        <v>1</v>
      </c>
      <c r="AJ7059" s="73">
        <v>56.268956150042897</v>
      </c>
      <c r="AK7059">
        <v>44</v>
      </c>
      <c r="AL7059">
        <v>0.97140792942420495</v>
      </c>
      <c r="AM7059">
        <v>0</v>
      </c>
      <c r="AN7059">
        <v>0</v>
      </c>
      <c r="AO7059">
        <v>0</v>
      </c>
      <c r="AP7059">
        <v>0</v>
      </c>
      <c r="AQ7059">
        <v>55</v>
      </c>
      <c r="AR7059">
        <v>0.99610942965454996</v>
      </c>
      <c r="AS7059">
        <v>0</v>
      </c>
      <c r="AT7059">
        <v>0</v>
      </c>
      <c r="AU7059">
        <v>0</v>
      </c>
      <c r="AV7059">
        <v>0</v>
      </c>
      <c r="AW7059">
        <v>54</v>
      </c>
      <c r="AX7059">
        <v>0.99486756796282005</v>
      </c>
      <c r="AY7059" s="73">
        <v>63.22054914137</v>
      </c>
      <c r="AZ7059">
        <v>44</v>
      </c>
      <c r="BA7059">
        <v>0.97140792942420495</v>
      </c>
      <c r="BB7059">
        <v>49</v>
      </c>
      <c r="BC7059">
        <v>0.76565602278731304</v>
      </c>
      <c r="BD7059">
        <v>6</v>
      </c>
      <c r="BE7059">
        <v>0.230453406867237</v>
      </c>
      <c r="BF7059">
        <v>59.1046009657939</v>
      </c>
      <c r="BG7059">
        <v>57.915292660926902</v>
      </c>
      <c r="BH7059">
        <v>63.22054914137</v>
      </c>
      <c r="BI7059">
        <v>56.268956150042897</v>
      </c>
    </row>
    <row r="7060" spans="1:61" x14ac:dyDescent="0.25">
      <c r="A7060" s="10" t="str">
        <f>VLOOKUP(D7060,'Index-Relations'!E:F,2,FALSE)</f>
        <v>ESG</v>
      </c>
      <c r="B7060" t="s">
        <v>3450</v>
      </c>
      <c r="C7060" s="53" t="s">
        <v>2761</v>
      </c>
      <c r="D7060" s="59" t="s">
        <v>3157</v>
      </c>
      <c r="E7060" s="59" t="s">
        <v>10476</v>
      </c>
      <c r="F7060" t="s">
        <v>2364</v>
      </c>
      <c r="G7060" t="s">
        <v>2363</v>
      </c>
      <c r="H7060" t="s">
        <v>2365</v>
      </c>
      <c r="I7060" s="52">
        <v>45628</v>
      </c>
      <c r="J7060" t="s">
        <v>2457</v>
      </c>
      <c r="K7060">
        <v>59</v>
      </c>
      <c r="L7060" s="73">
        <v>58.924320047014902</v>
      </c>
      <c r="M7060">
        <v>45</v>
      </c>
      <c r="N7060">
        <v>0.97227643778224504</v>
      </c>
      <c r="O7060" s="73">
        <v>57.542512816786001</v>
      </c>
      <c r="P7060">
        <v>45</v>
      </c>
      <c r="Q7060">
        <v>0.97227643778224504</v>
      </c>
      <c r="R7060">
        <v>46</v>
      </c>
      <c r="S7060">
        <v>0.96512964634276499</v>
      </c>
      <c r="T7060">
        <v>60.324457615670902</v>
      </c>
      <c r="U7060">
        <v>0.99942821381520996</v>
      </c>
      <c r="V7060">
        <v>41</v>
      </c>
      <c r="W7060">
        <v>0.79613975724126695</v>
      </c>
      <c r="X7060">
        <v>37</v>
      </c>
      <c r="Y7060">
        <v>41</v>
      </c>
      <c r="Z7060">
        <v>0.86962923204463505</v>
      </c>
      <c r="AA7060">
        <v>179.21211465758799</v>
      </c>
      <c r="AB7060">
        <v>29</v>
      </c>
      <c r="AC7060">
        <v>0.78193111322790398</v>
      </c>
      <c r="AD7060">
        <v>11</v>
      </c>
      <c r="AE7060">
        <v>8.4886055504852398E-2</v>
      </c>
      <c r="AF7060">
        <v>19</v>
      </c>
      <c r="AG7060">
        <v>0.13318283126724301</v>
      </c>
      <c r="AH7060">
        <v>1.07290667593946E-3</v>
      </c>
      <c r="AI7060">
        <v>1</v>
      </c>
      <c r="AJ7060" s="73">
        <v>56.096810948934902</v>
      </c>
      <c r="AK7060">
        <v>45</v>
      </c>
      <c r="AL7060">
        <v>0.97227643778224504</v>
      </c>
      <c r="AM7060">
        <v>0</v>
      </c>
      <c r="AN7060">
        <v>0</v>
      </c>
      <c r="AO7060">
        <v>0</v>
      </c>
      <c r="AP7060">
        <v>0</v>
      </c>
      <c r="AQ7060">
        <v>56</v>
      </c>
      <c r="AR7060">
        <v>0.99614912612846795</v>
      </c>
      <c r="AS7060">
        <v>0</v>
      </c>
      <c r="AT7060">
        <v>0</v>
      </c>
      <c r="AU7060">
        <v>0</v>
      </c>
      <c r="AV7060">
        <v>0</v>
      </c>
      <c r="AW7060">
        <v>55</v>
      </c>
      <c r="AX7060">
        <v>0.99478423731828802</v>
      </c>
      <c r="AY7060" s="73">
        <v>63.460437981698902</v>
      </c>
      <c r="AZ7060">
        <v>45</v>
      </c>
      <c r="BA7060">
        <v>0.97227643778224504</v>
      </c>
      <c r="BB7060">
        <v>50</v>
      </c>
      <c r="BC7060">
        <v>0.77235950943668397</v>
      </c>
      <c r="BD7060">
        <v>6</v>
      </c>
      <c r="BE7060">
        <v>0.22378961669178299</v>
      </c>
      <c r="BF7060">
        <v>58.924320047014902</v>
      </c>
      <c r="BG7060">
        <v>57.542512816786001</v>
      </c>
      <c r="BH7060">
        <v>63.460437981698902</v>
      </c>
      <c r="BI7060">
        <v>56.096810948934902</v>
      </c>
    </row>
    <row r="7061" spans="1:61" x14ac:dyDescent="0.25">
      <c r="A7061" s="10" t="str">
        <f>VLOOKUP(D7061,'Index-Relations'!E:F,2,FALSE)</f>
        <v>ESG</v>
      </c>
      <c r="B7061" t="s">
        <v>3450</v>
      </c>
      <c r="C7061" s="53" t="s">
        <v>2762</v>
      </c>
      <c r="D7061" s="59" t="s">
        <v>3157</v>
      </c>
      <c r="E7061" s="59" t="s">
        <v>10477</v>
      </c>
      <c r="F7061" t="s">
        <v>2364</v>
      </c>
      <c r="G7061" t="s">
        <v>2363</v>
      </c>
      <c r="H7061" t="s">
        <v>2365</v>
      </c>
      <c r="I7061" s="52">
        <v>45597</v>
      </c>
      <c r="J7061" t="s">
        <v>2457</v>
      </c>
      <c r="K7061">
        <v>59</v>
      </c>
      <c r="L7061" s="73">
        <v>58.878543185424</v>
      </c>
      <c r="M7061">
        <v>45</v>
      </c>
      <c r="N7061">
        <v>0.96935493803047301</v>
      </c>
      <c r="O7061" s="73">
        <v>57.603213114356997</v>
      </c>
      <c r="P7061">
        <v>45</v>
      </c>
      <c r="Q7061">
        <v>0.96935493803047301</v>
      </c>
      <c r="R7061">
        <v>46</v>
      </c>
      <c r="S7061">
        <v>0.96268031867220305</v>
      </c>
      <c r="T7061">
        <v>60.383404182996898</v>
      </c>
      <c r="U7061">
        <v>0.99942483072823796</v>
      </c>
      <c r="V7061">
        <v>41</v>
      </c>
      <c r="W7061">
        <v>0.79543627871604194</v>
      </c>
      <c r="X7061">
        <v>37</v>
      </c>
      <c r="Y7061">
        <v>41</v>
      </c>
      <c r="Z7061">
        <v>0.870400496716903</v>
      </c>
      <c r="AA7061">
        <v>175.79224286028</v>
      </c>
      <c r="AB7061">
        <v>29</v>
      </c>
      <c r="AC7061">
        <v>0.78304099386510995</v>
      </c>
      <c r="AD7061">
        <v>11</v>
      </c>
      <c r="AE7061">
        <v>8.4460589110913697E-2</v>
      </c>
      <c r="AF7061">
        <v>19</v>
      </c>
      <c r="AG7061">
        <v>0.132498417023975</v>
      </c>
      <c r="AH7061">
        <v>1.0405315956391E-3</v>
      </c>
      <c r="AI7061">
        <v>1</v>
      </c>
      <c r="AJ7061" s="73">
        <v>56.045308185987999</v>
      </c>
      <c r="AK7061">
        <v>45</v>
      </c>
      <c r="AL7061">
        <v>0.96935493803047301</v>
      </c>
      <c r="AM7061">
        <v>0</v>
      </c>
      <c r="AN7061">
        <v>0</v>
      </c>
      <c r="AO7061">
        <v>0</v>
      </c>
      <c r="AP7061">
        <v>0</v>
      </c>
      <c r="AQ7061">
        <v>56</v>
      </c>
      <c r="AR7061">
        <v>0.99539068393264996</v>
      </c>
      <c r="AS7061">
        <v>0</v>
      </c>
      <c r="AT7061">
        <v>0</v>
      </c>
      <c r="AU7061">
        <v>0</v>
      </c>
      <c r="AV7061">
        <v>0</v>
      </c>
      <c r="AW7061">
        <v>55</v>
      </c>
      <c r="AX7061">
        <v>0.99387012948377995</v>
      </c>
      <c r="AY7061" s="73">
        <v>63.206404217534903</v>
      </c>
      <c r="AZ7061">
        <v>45</v>
      </c>
      <c r="BA7061">
        <v>0.96935493803047301</v>
      </c>
      <c r="BB7061">
        <v>50</v>
      </c>
      <c r="BC7061">
        <v>0.75601719292210501</v>
      </c>
      <c r="BD7061">
        <v>6</v>
      </c>
      <c r="BE7061">
        <v>0.239373491010544</v>
      </c>
      <c r="BF7061">
        <v>58.878543185424</v>
      </c>
      <c r="BG7061">
        <v>57.603213114356997</v>
      </c>
      <c r="BH7061">
        <v>63.206404217534903</v>
      </c>
      <c r="BI7061">
        <v>56.045308185987999</v>
      </c>
    </row>
    <row r="7062" spans="1:61" x14ac:dyDescent="0.25">
      <c r="A7062" s="10" t="str">
        <f>VLOOKUP(D7062,'Index-Relations'!E:F,2,FALSE)</f>
        <v>ESG</v>
      </c>
      <c r="B7062" t="s">
        <v>3450</v>
      </c>
      <c r="C7062" s="53" t="s">
        <v>2763</v>
      </c>
      <c r="D7062" s="59" t="s">
        <v>3157</v>
      </c>
      <c r="E7062" s="59" t="s">
        <v>10478</v>
      </c>
      <c r="F7062" t="s">
        <v>2364</v>
      </c>
      <c r="G7062" t="s">
        <v>2363</v>
      </c>
      <c r="H7062" t="s">
        <v>2365</v>
      </c>
      <c r="I7062" s="52">
        <v>45566</v>
      </c>
      <c r="J7062" t="s">
        <v>2457</v>
      </c>
      <c r="K7062">
        <v>60</v>
      </c>
      <c r="L7062" s="73">
        <v>59.162236359723998</v>
      </c>
      <c r="M7062">
        <v>45</v>
      </c>
      <c r="N7062">
        <v>0.97052075532811399</v>
      </c>
      <c r="O7062" s="73">
        <v>57.683513469697999</v>
      </c>
      <c r="P7062">
        <v>45</v>
      </c>
      <c r="Q7062">
        <v>0.97052075532811399</v>
      </c>
      <c r="R7062">
        <v>46</v>
      </c>
      <c r="S7062">
        <v>0.96077800562105997</v>
      </c>
      <c r="T7062">
        <v>60.272014446917403</v>
      </c>
      <c r="U7062">
        <v>0.99913074048064598</v>
      </c>
      <c r="V7062">
        <v>41</v>
      </c>
      <c r="W7062">
        <v>0.79600661091249403</v>
      </c>
      <c r="X7062">
        <v>37</v>
      </c>
      <c r="Y7062">
        <v>41</v>
      </c>
      <c r="Z7062">
        <v>0.86477859953141101</v>
      </c>
      <c r="AA7062">
        <v>169.71922234042901</v>
      </c>
      <c r="AB7062">
        <v>29</v>
      </c>
      <c r="AC7062">
        <v>0.78450270793022603</v>
      </c>
      <c r="AD7062">
        <v>11</v>
      </c>
      <c r="AE7062">
        <v>7.7102493441251294E-2</v>
      </c>
      <c r="AF7062">
        <v>20</v>
      </c>
      <c r="AG7062">
        <v>0.138394798628522</v>
      </c>
      <c r="AH7062">
        <v>1.06280185607848E-3</v>
      </c>
      <c r="AI7062">
        <v>1</v>
      </c>
      <c r="AJ7062" s="73">
        <v>56.795655240467902</v>
      </c>
      <c r="AK7062">
        <v>45</v>
      </c>
      <c r="AL7062">
        <v>0.97052075532811399</v>
      </c>
      <c r="AM7062">
        <v>0</v>
      </c>
      <c r="AN7062">
        <v>0</v>
      </c>
      <c r="AO7062">
        <v>0</v>
      </c>
      <c r="AP7062">
        <v>0</v>
      </c>
      <c r="AQ7062">
        <v>56</v>
      </c>
      <c r="AR7062">
        <v>0.99535163700757001</v>
      </c>
      <c r="AS7062">
        <v>0</v>
      </c>
      <c r="AT7062">
        <v>0</v>
      </c>
      <c r="AU7062">
        <v>0</v>
      </c>
      <c r="AV7062">
        <v>0</v>
      </c>
      <c r="AW7062">
        <v>55</v>
      </c>
      <c r="AX7062">
        <v>0.994393953015697</v>
      </c>
      <c r="AY7062" s="73">
        <v>63.048615417154998</v>
      </c>
      <c r="AZ7062">
        <v>45</v>
      </c>
      <c r="BA7062">
        <v>0.97052075532811399</v>
      </c>
      <c r="BB7062">
        <v>50</v>
      </c>
      <c r="BC7062">
        <v>0.751943858058849</v>
      </c>
      <c r="BD7062">
        <v>6</v>
      </c>
      <c r="BE7062">
        <v>0.24340777894872101</v>
      </c>
      <c r="BF7062">
        <v>59.162236359723998</v>
      </c>
      <c r="BG7062">
        <v>57.683513469697999</v>
      </c>
      <c r="BH7062">
        <v>63.048615417154998</v>
      </c>
      <c r="BI7062">
        <v>56.795655240467902</v>
      </c>
    </row>
    <row r="7063" spans="1:61" x14ac:dyDescent="0.25">
      <c r="A7063" s="10" t="str">
        <f>VLOOKUP(D7063,'Index-Relations'!E:F,2,FALSE)</f>
        <v>ESG</v>
      </c>
      <c r="B7063" t="s">
        <v>3450</v>
      </c>
      <c r="C7063" s="53" t="s">
        <v>2764</v>
      </c>
      <c r="D7063" s="59" t="s">
        <v>3157</v>
      </c>
      <c r="E7063" s="59" t="s">
        <v>10479</v>
      </c>
      <c r="F7063" t="s">
        <v>2364</v>
      </c>
      <c r="G7063" t="s">
        <v>2363</v>
      </c>
      <c r="H7063" t="s">
        <v>2365</v>
      </c>
      <c r="I7063" s="52">
        <v>45538</v>
      </c>
      <c r="J7063" t="s">
        <v>2457</v>
      </c>
      <c r="K7063">
        <v>60</v>
      </c>
      <c r="L7063" s="73">
        <v>59.116580190454997</v>
      </c>
      <c r="M7063">
        <v>45</v>
      </c>
      <c r="N7063">
        <v>0.96984775052234495</v>
      </c>
      <c r="O7063" s="73">
        <v>57.665435486633903</v>
      </c>
      <c r="P7063">
        <v>45</v>
      </c>
      <c r="Q7063">
        <v>0.96984775052234495</v>
      </c>
      <c r="R7063">
        <v>46</v>
      </c>
      <c r="S7063">
        <v>0.95923218265272703</v>
      </c>
      <c r="T7063">
        <v>60.208166595786601</v>
      </c>
      <c r="U7063">
        <v>1.0056084641529801</v>
      </c>
      <c r="V7063">
        <v>41</v>
      </c>
      <c r="W7063">
        <v>0.79042186820996096</v>
      </c>
      <c r="X7063">
        <v>37</v>
      </c>
      <c r="Y7063">
        <v>41</v>
      </c>
      <c r="Z7063">
        <v>0.86277760804129</v>
      </c>
      <c r="AA7063">
        <v>186.884880620579</v>
      </c>
      <c r="AB7063">
        <v>30</v>
      </c>
      <c r="AC7063">
        <v>0.80870173379284505</v>
      </c>
      <c r="AD7063">
        <v>11</v>
      </c>
      <c r="AE7063">
        <v>5.8167800857146297E-2</v>
      </c>
      <c r="AF7063">
        <v>19</v>
      </c>
      <c r="AG7063">
        <v>0.133130465350007</v>
      </c>
      <c r="AH7063">
        <v>1.1432859602003599E-3</v>
      </c>
      <c r="AI7063">
        <v>1</v>
      </c>
      <c r="AJ7063" s="73">
        <v>56.753801565248999</v>
      </c>
      <c r="AK7063">
        <v>45</v>
      </c>
      <c r="AL7063">
        <v>0.96984775052234495</v>
      </c>
      <c r="AM7063">
        <v>0</v>
      </c>
      <c r="AN7063">
        <v>0</v>
      </c>
      <c r="AO7063">
        <v>0</v>
      </c>
      <c r="AP7063">
        <v>0</v>
      </c>
      <c r="AQ7063">
        <v>56</v>
      </c>
      <c r="AR7063">
        <v>0.99517156944063301</v>
      </c>
      <c r="AS7063">
        <v>0</v>
      </c>
      <c r="AT7063">
        <v>0</v>
      </c>
      <c r="AU7063">
        <v>0</v>
      </c>
      <c r="AV7063">
        <v>0</v>
      </c>
      <c r="AW7063">
        <v>55</v>
      </c>
      <c r="AX7063">
        <v>0.994248234934627</v>
      </c>
      <c r="AY7063" s="73">
        <v>62.938837546734902</v>
      </c>
      <c r="AZ7063">
        <v>45</v>
      </c>
      <c r="BA7063">
        <v>0.96984775052234495</v>
      </c>
      <c r="BB7063">
        <v>50</v>
      </c>
      <c r="BC7063">
        <v>0.75300630275916702</v>
      </c>
      <c r="BD7063">
        <v>6</v>
      </c>
      <c r="BE7063">
        <v>0.24216526668146501</v>
      </c>
      <c r="BF7063">
        <v>59.116580190454997</v>
      </c>
      <c r="BG7063">
        <v>57.665435486633903</v>
      </c>
      <c r="BH7063">
        <v>62.938837546734902</v>
      </c>
      <c r="BI7063">
        <v>56.753801565248999</v>
      </c>
    </row>
    <row r="7064" spans="1:61" x14ac:dyDescent="0.25">
      <c r="A7064" s="10" t="str">
        <f>VLOOKUP(D7064,'Index-Relations'!E:F,2,FALSE)</f>
        <v>ESG</v>
      </c>
      <c r="B7064" t="s">
        <v>3450</v>
      </c>
      <c r="C7064" s="53" t="s">
        <v>3350</v>
      </c>
      <c r="D7064" s="59" t="s">
        <v>3157</v>
      </c>
      <c r="E7064" s="59" t="s">
        <v>10480</v>
      </c>
      <c r="F7064" t="s">
        <v>2364</v>
      </c>
      <c r="G7064" t="s">
        <v>2363</v>
      </c>
      <c r="H7064" t="s">
        <v>2365</v>
      </c>
      <c r="I7064" s="52">
        <v>45505</v>
      </c>
      <c r="J7064" t="s">
        <v>2457</v>
      </c>
      <c r="K7064">
        <v>60</v>
      </c>
      <c r="L7064" s="73">
        <v>59.523887414244001</v>
      </c>
      <c r="M7064">
        <v>45</v>
      </c>
      <c r="N7064">
        <v>0.96917952873622604</v>
      </c>
      <c r="O7064" s="73">
        <v>58.478671936436001</v>
      </c>
      <c r="P7064">
        <v>45</v>
      </c>
      <c r="Q7064">
        <v>0.96917952873622604</v>
      </c>
      <c r="R7064">
        <v>46</v>
      </c>
      <c r="S7064">
        <v>0.959466566294357</v>
      </c>
      <c r="T7064">
        <v>60.2801399765616</v>
      </c>
      <c r="U7064">
        <v>0.99907415149546197</v>
      </c>
      <c r="V7064">
        <v>40</v>
      </c>
      <c r="W7064">
        <v>0.79120984973631103</v>
      </c>
      <c r="X7064">
        <v>36</v>
      </c>
      <c r="Y7064">
        <v>40</v>
      </c>
      <c r="Z7064">
        <v>0.86170763918309601</v>
      </c>
      <c r="AA7064">
        <v>189.02751646444699</v>
      </c>
      <c r="AB7064">
        <v>29</v>
      </c>
      <c r="AC7064">
        <v>0.798556225654667</v>
      </c>
      <c r="AD7064">
        <v>10</v>
      </c>
      <c r="AE7064">
        <v>6.0036877948608403E-2</v>
      </c>
      <c r="AF7064">
        <v>21</v>
      </c>
      <c r="AG7064">
        <v>0.14140689639672399</v>
      </c>
      <c r="AH7064">
        <v>1.0850211113223999E-3</v>
      </c>
      <c r="AI7064">
        <v>1</v>
      </c>
      <c r="AJ7064" s="73">
        <v>56.755966399523999</v>
      </c>
      <c r="AK7064">
        <v>45</v>
      </c>
      <c r="AL7064">
        <v>0.96917952873622604</v>
      </c>
      <c r="AM7064">
        <v>0</v>
      </c>
      <c r="AN7064">
        <v>0</v>
      </c>
      <c r="AO7064">
        <v>0</v>
      </c>
      <c r="AP7064">
        <v>0</v>
      </c>
      <c r="AQ7064">
        <v>54</v>
      </c>
      <c r="AR7064">
        <v>0.98714392255181804</v>
      </c>
      <c r="AS7064">
        <v>0</v>
      </c>
      <c r="AT7064">
        <v>0</v>
      </c>
      <c r="AU7064">
        <v>0</v>
      </c>
      <c r="AV7064">
        <v>0</v>
      </c>
      <c r="AW7064">
        <v>53</v>
      </c>
      <c r="AX7064">
        <v>0.98572572864473895</v>
      </c>
      <c r="AY7064" s="73">
        <v>63.494172379596897</v>
      </c>
      <c r="AZ7064">
        <v>45</v>
      </c>
      <c r="BA7064">
        <v>0.96917952873622604</v>
      </c>
      <c r="BB7064">
        <v>48</v>
      </c>
      <c r="BC7064">
        <v>0.74201617774502904</v>
      </c>
      <c r="BD7064">
        <v>6</v>
      </c>
      <c r="BE7064">
        <v>0.24512774480678901</v>
      </c>
      <c r="BF7064">
        <v>59.523887414244001</v>
      </c>
      <c r="BG7064">
        <v>58.478671936436001</v>
      </c>
      <c r="BH7064">
        <v>63.494172379596897</v>
      </c>
      <c r="BI7064">
        <v>56.755966399523999</v>
      </c>
    </row>
    <row r="7065" spans="1:61" x14ac:dyDescent="0.25">
      <c r="A7065" s="10" t="str">
        <f>VLOOKUP(D7065,'Index-Relations'!E:F,2,FALSE)</f>
        <v>ESG</v>
      </c>
      <c r="B7065" t="s">
        <v>3450</v>
      </c>
      <c r="C7065" s="53" t="s">
        <v>2765</v>
      </c>
      <c r="D7065" s="59" t="s">
        <v>3157</v>
      </c>
      <c r="E7065" s="59" t="s">
        <v>10481</v>
      </c>
      <c r="F7065" t="s">
        <v>2364</v>
      </c>
      <c r="G7065" t="s">
        <v>2363</v>
      </c>
      <c r="H7065" t="s">
        <v>2365</v>
      </c>
      <c r="I7065" s="52">
        <v>45475</v>
      </c>
      <c r="J7065" t="s">
        <v>2457</v>
      </c>
      <c r="K7065">
        <v>66</v>
      </c>
      <c r="L7065" s="73">
        <v>64.169747897348998</v>
      </c>
      <c r="M7065">
        <v>46</v>
      </c>
      <c r="N7065">
        <v>0.96901670877139501</v>
      </c>
      <c r="O7065" s="73">
        <v>61.765180891614897</v>
      </c>
      <c r="P7065">
        <v>46</v>
      </c>
      <c r="Q7065">
        <v>0.96901670877139501</v>
      </c>
      <c r="R7065">
        <v>49</v>
      </c>
      <c r="S7065">
        <v>0.97185461405629403</v>
      </c>
      <c r="T7065">
        <v>58.445111780110999</v>
      </c>
      <c r="U7065">
        <v>0.99915161253432205</v>
      </c>
      <c r="V7065">
        <v>44</v>
      </c>
      <c r="W7065">
        <v>0.767211404427949</v>
      </c>
      <c r="X7065">
        <v>38</v>
      </c>
      <c r="Y7065">
        <v>44</v>
      </c>
      <c r="Z7065">
        <v>0.916061355630439</v>
      </c>
      <c r="AA7065">
        <v>225.73445304781399</v>
      </c>
      <c r="AB7065">
        <v>32</v>
      </c>
      <c r="AC7065">
        <v>0.866737434259502</v>
      </c>
      <c r="AD7065">
        <v>10</v>
      </c>
      <c r="AE7065">
        <v>3.9267953501706601E-2</v>
      </c>
      <c r="AF7065">
        <v>24</v>
      </c>
      <c r="AG7065">
        <v>9.3994612238790701E-2</v>
      </c>
      <c r="AH7065">
        <v>1.2533349471518099E-3</v>
      </c>
      <c r="AI7065">
        <v>1</v>
      </c>
      <c r="AJ7065" s="73">
        <v>60.612458109080997</v>
      </c>
      <c r="AK7065">
        <v>46</v>
      </c>
      <c r="AL7065">
        <v>0.96901670877139501</v>
      </c>
      <c r="AM7065">
        <v>0</v>
      </c>
      <c r="AN7065">
        <v>0</v>
      </c>
      <c r="AO7065">
        <v>0</v>
      </c>
      <c r="AP7065">
        <v>0</v>
      </c>
      <c r="AQ7065">
        <v>57</v>
      </c>
      <c r="AR7065">
        <v>0.98715972631973703</v>
      </c>
      <c r="AS7065">
        <v>0</v>
      </c>
      <c r="AT7065">
        <v>0</v>
      </c>
      <c r="AU7065">
        <v>0</v>
      </c>
      <c r="AV7065">
        <v>0</v>
      </c>
      <c r="AW7065">
        <v>56</v>
      </c>
      <c r="AX7065">
        <v>0.98638397620915996</v>
      </c>
      <c r="AY7065" s="73">
        <v>68.825745536207904</v>
      </c>
      <c r="AZ7065">
        <v>46</v>
      </c>
      <c r="BA7065">
        <v>0.96901670877139501</v>
      </c>
      <c r="BB7065">
        <v>51</v>
      </c>
      <c r="BC7065">
        <v>0.71552345575963605</v>
      </c>
      <c r="BD7065">
        <v>6</v>
      </c>
      <c r="BE7065">
        <v>0.27163627056010098</v>
      </c>
      <c r="BF7065">
        <v>64.169747897348998</v>
      </c>
      <c r="BG7065">
        <v>61.765180891614897</v>
      </c>
      <c r="BH7065">
        <v>68.825745536207904</v>
      </c>
      <c r="BI7065">
        <v>60.612458109080997</v>
      </c>
    </row>
    <row r="7066" spans="1:61" x14ac:dyDescent="0.25">
      <c r="A7066" s="10" t="str">
        <f>VLOOKUP(D7066,'Index-Relations'!E:F,2,FALSE)</f>
        <v>ESG</v>
      </c>
      <c r="B7066" t="s">
        <v>3450</v>
      </c>
      <c r="C7066" s="53" t="s">
        <v>2766</v>
      </c>
      <c r="D7066" s="59" t="s">
        <v>3157</v>
      </c>
      <c r="E7066" s="59" t="s">
        <v>10482</v>
      </c>
      <c r="F7066" t="s">
        <v>2364</v>
      </c>
      <c r="G7066" t="s">
        <v>2363</v>
      </c>
      <c r="H7066" t="s">
        <v>2365</v>
      </c>
      <c r="I7066" s="52">
        <v>45446</v>
      </c>
      <c r="J7066" t="s">
        <v>2457</v>
      </c>
      <c r="K7066">
        <v>65</v>
      </c>
      <c r="L7066" s="73">
        <v>64.467090145313904</v>
      </c>
      <c r="M7066">
        <v>46</v>
      </c>
      <c r="N7066">
        <v>0.96648074037589404</v>
      </c>
      <c r="O7066" s="73">
        <v>62.027970031069998</v>
      </c>
      <c r="P7066">
        <v>46</v>
      </c>
      <c r="Q7066">
        <v>0.96648074037589404</v>
      </c>
      <c r="R7066">
        <v>49</v>
      </c>
      <c r="S7066">
        <v>0.96928711107074805</v>
      </c>
      <c r="T7066">
        <v>58.651253612864899</v>
      </c>
      <c r="U7066">
        <v>0.99921165090254704</v>
      </c>
      <c r="V7066">
        <v>43</v>
      </c>
      <c r="W7066">
        <v>0.77189579113965201</v>
      </c>
      <c r="X7066">
        <v>38</v>
      </c>
      <c r="Y7066">
        <v>43</v>
      </c>
      <c r="Z7066">
        <v>0.91195715948622103</v>
      </c>
      <c r="AA7066">
        <v>216.747950389962</v>
      </c>
      <c r="AB7066">
        <v>32</v>
      </c>
      <c r="AC7066">
        <v>0.86132325456023495</v>
      </c>
      <c r="AD7066">
        <v>9</v>
      </c>
      <c r="AE7066">
        <v>3.8913146745503502E-2</v>
      </c>
      <c r="AF7066">
        <v>24</v>
      </c>
      <c r="AG7066">
        <v>9.9763598694260699E-2</v>
      </c>
      <c r="AH7066">
        <v>1.20099846602518E-3</v>
      </c>
      <c r="AI7066">
        <v>1</v>
      </c>
      <c r="AJ7066" s="73">
        <v>60.816077729051997</v>
      </c>
      <c r="AK7066">
        <v>46</v>
      </c>
      <c r="AL7066">
        <v>0.96648074037589404</v>
      </c>
      <c r="AM7066">
        <v>0</v>
      </c>
      <c r="AN7066">
        <v>0</v>
      </c>
      <c r="AO7066">
        <v>0</v>
      </c>
      <c r="AP7066">
        <v>0</v>
      </c>
      <c r="AQ7066">
        <v>57</v>
      </c>
      <c r="AR7066">
        <v>0.98579963913327395</v>
      </c>
      <c r="AS7066">
        <v>0</v>
      </c>
      <c r="AT7066">
        <v>0</v>
      </c>
      <c r="AU7066">
        <v>0</v>
      </c>
      <c r="AV7066">
        <v>0</v>
      </c>
      <c r="AW7066">
        <v>56</v>
      </c>
      <c r="AX7066">
        <v>0.98493808622277801</v>
      </c>
      <c r="AY7066" s="73">
        <v>69.268758008796993</v>
      </c>
      <c r="AZ7066">
        <v>46</v>
      </c>
      <c r="BA7066">
        <v>0.96648074037589404</v>
      </c>
      <c r="BB7066">
        <v>51</v>
      </c>
      <c r="BC7066">
        <v>0.71959576926895097</v>
      </c>
      <c r="BD7066">
        <v>6</v>
      </c>
      <c r="BE7066">
        <v>0.26620386986432198</v>
      </c>
      <c r="BF7066">
        <v>64.467090145313904</v>
      </c>
      <c r="BG7066">
        <v>62.027970031069998</v>
      </c>
      <c r="BH7066">
        <v>69.268758008796993</v>
      </c>
      <c r="BI7066">
        <v>60.816077729051997</v>
      </c>
    </row>
    <row r="7067" spans="1:61" x14ac:dyDescent="0.25">
      <c r="A7067" s="10" t="str">
        <f>VLOOKUP(D7067,'Index-Relations'!E:F,2,FALSE)</f>
        <v>ESG</v>
      </c>
      <c r="B7067" t="s">
        <v>3450</v>
      </c>
      <c r="C7067" s="53" t="s">
        <v>2767</v>
      </c>
      <c r="D7067" s="59" t="s">
        <v>3157</v>
      </c>
      <c r="E7067" s="59" t="s">
        <v>10483</v>
      </c>
      <c r="F7067" t="s">
        <v>2364</v>
      </c>
      <c r="G7067" t="s">
        <v>2363</v>
      </c>
      <c r="H7067" t="s">
        <v>2365</v>
      </c>
      <c r="I7067" s="52">
        <v>45413</v>
      </c>
      <c r="J7067" t="s">
        <v>2457</v>
      </c>
      <c r="K7067">
        <v>65</v>
      </c>
      <c r="L7067" s="73">
        <v>64.174308758604994</v>
      </c>
      <c r="M7067">
        <v>46</v>
      </c>
      <c r="N7067">
        <v>0.96714660283198595</v>
      </c>
      <c r="O7067" s="73">
        <v>61.689750592373997</v>
      </c>
      <c r="P7067">
        <v>46</v>
      </c>
      <c r="Q7067">
        <v>0.96714660283198595</v>
      </c>
      <c r="R7067">
        <v>49</v>
      </c>
      <c r="S7067">
        <v>0.96933395472901995</v>
      </c>
      <c r="T7067">
        <v>58.523442205488003</v>
      </c>
      <c r="U7067">
        <v>0.999210177847485</v>
      </c>
      <c r="V7067">
        <v>43</v>
      </c>
      <c r="W7067">
        <v>0.77924733181416095</v>
      </c>
      <c r="X7067">
        <v>38</v>
      </c>
      <c r="Y7067">
        <v>43</v>
      </c>
      <c r="Z7067">
        <v>0.91120819771057304</v>
      </c>
      <c r="AA7067">
        <v>223.23059892590501</v>
      </c>
      <c r="AB7067">
        <v>32</v>
      </c>
      <c r="AC7067">
        <v>0.85854968827488198</v>
      </c>
      <c r="AD7067">
        <v>9</v>
      </c>
      <c r="AE7067">
        <v>3.8423353152915903E-2</v>
      </c>
      <c r="AF7067">
        <v>24</v>
      </c>
      <c r="AG7067">
        <v>0.103026958572201</v>
      </c>
      <c r="AH7067">
        <v>1.1358308955762399E-3</v>
      </c>
      <c r="AI7067">
        <v>1</v>
      </c>
      <c r="AJ7067" s="73">
        <v>60.688716987577003</v>
      </c>
      <c r="AK7067">
        <v>46</v>
      </c>
      <c r="AL7067">
        <v>0.96714660283198595</v>
      </c>
      <c r="AM7067">
        <v>0</v>
      </c>
      <c r="AN7067">
        <v>0</v>
      </c>
      <c r="AO7067">
        <v>0</v>
      </c>
      <c r="AP7067">
        <v>0</v>
      </c>
      <c r="AQ7067">
        <v>57</v>
      </c>
      <c r="AR7067">
        <v>0.98612447869553999</v>
      </c>
      <c r="AS7067">
        <v>0</v>
      </c>
      <c r="AT7067">
        <v>0</v>
      </c>
      <c r="AU7067">
        <v>0</v>
      </c>
      <c r="AV7067">
        <v>0</v>
      </c>
      <c r="AW7067">
        <v>56</v>
      </c>
      <c r="AX7067">
        <v>0.98539561454150504</v>
      </c>
      <c r="AY7067" s="73">
        <v>68.958484866242003</v>
      </c>
      <c r="AZ7067">
        <v>46</v>
      </c>
      <c r="BA7067">
        <v>0.96714660283198595</v>
      </c>
      <c r="BB7067">
        <v>51</v>
      </c>
      <c r="BC7067">
        <v>0.71908991711961501</v>
      </c>
      <c r="BD7067">
        <v>6</v>
      </c>
      <c r="BE7067">
        <v>0.26703456157592398</v>
      </c>
      <c r="BF7067">
        <v>64.174308758604994</v>
      </c>
      <c r="BG7067">
        <v>61.689750592373997</v>
      </c>
      <c r="BH7067">
        <v>68.958484866242003</v>
      </c>
      <c r="BI7067">
        <v>60.688716987577003</v>
      </c>
    </row>
    <row r="7068" spans="1:61" x14ac:dyDescent="0.25">
      <c r="A7068" s="10" t="str">
        <f>VLOOKUP(D7068,'Index-Relations'!E:F,2,FALSE)</f>
        <v>ESG</v>
      </c>
      <c r="B7068" t="s">
        <v>3450</v>
      </c>
      <c r="C7068" s="53" t="s">
        <v>2768</v>
      </c>
      <c r="D7068" s="59" t="s">
        <v>3157</v>
      </c>
      <c r="E7068" s="59" t="s">
        <v>10484</v>
      </c>
      <c r="F7068" t="s">
        <v>2364</v>
      </c>
      <c r="G7068" t="s">
        <v>2363</v>
      </c>
      <c r="H7068" t="s">
        <v>2365</v>
      </c>
      <c r="I7068" s="52">
        <v>45383</v>
      </c>
      <c r="J7068" t="s">
        <v>2457</v>
      </c>
      <c r="K7068">
        <v>65</v>
      </c>
      <c r="L7068">
        <v>67.879242934799905</v>
      </c>
      <c r="M7068">
        <v>41</v>
      </c>
      <c r="N7068">
        <v>0.96682170861655703</v>
      </c>
      <c r="O7068">
        <v>63.162303497967699</v>
      </c>
      <c r="P7068">
        <v>41</v>
      </c>
      <c r="Q7068">
        <v>0.96682170861655703</v>
      </c>
      <c r="R7068">
        <v>49</v>
      </c>
      <c r="S7068">
        <v>0.97582514350403304</v>
      </c>
      <c r="T7068">
        <v>58.920580697643302</v>
      </c>
      <c r="U7068">
        <v>0.99914240083137296</v>
      </c>
      <c r="V7068">
        <v>43</v>
      </c>
      <c r="W7068">
        <v>0.75861600986672895</v>
      </c>
      <c r="X7068">
        <v>38</v>
      </c>
      <c r="Y7068">
        <v>43</v>
      </c>
      <c r="Z7068">
        <v>0.91309575503665796</v>
      </c>
      <c r="AA7068">
        <v>170.50659553545401</v>
      </c>
      <c r="AB7068">
        <v>32</v>
      </c>
      <c r="AC7068">
        <v>0.85803061792037305</v>
      </c>
      <c r="AD7068">
        <v>9</v>
      </c>
      <c r="AE7068">
        <v>3.6973819553836301E-2</v>
      </c>
      <c r="AF7068">
        <v>24</v>
      </c>
      <c r="AG7068">
        <v>0.10499556252579</v>
      </c>
      <c r="AH7068">
        <v>1.5655545116356499E-3</v>
      </c>
      <c r="AI7068">
        <v>1</v>
      </c>
      <c r="AJ7068">
        <v>65.966164103667893</v>
      </c>
      <c r="AK7068">
        <v>41</v>
      </c>
      <c r="AL7068">
        <v>0.96682170861655703</v>
      </c>
      <c r="AM7068">
        <v>0</v>
      </c>
      <c r="AN7068">
        <v>0</v>
      </c>
      <c r="AO7068">
        <v>0</v>
      </c>
      <c r="AP7068">
        <v>0</v>
      </c>
      <c r="AQ7068">
        <v>57</v>
      </c>
      <c r="AR7068">
        <v>0.98941464972425697</v>
      </c>
      <c r="AS7068">
        <v>0</v>
      </c>
      <c r="AT7068">
        <v>0</v>
      </c>
      <c r="AU7068">
        <v>0</v>
      </c>
      <c r="AV7068">
        <v>0</v>
      </c>
      <c r="AW7068">
        <v>56</v>
      </c>
      <c r="AX7068">
        <v>0.98862556408354796</v>
      </c>
      <c r="AY7068">
        <v>73.000945876709295</v>
      </c>
      <c r="AZ7068">
        <v>41</v>
      </c>
      <c r="BA7068">
        <v>0.96682170861655703</v>
      </c>
      <c r="BB7068">
        <v>51</v>
      </c>
      <c r="BC7068">
        <v>0.72305924769167396</v>
      </c>
      <c r="BD7068">
        <v>6</v>
      </c>
      <c r="BE7068">
        <v>0.26635540203258201</v>
      </c>
      <c r="BF7068">
        <v>64.228256357749004</v>
      </c>
      <c r="BG7068">
        <v>61.692403750782901</v>
      </c>
      <c r="BH7068">
        <v>68.540713391468003</v>
      </c>
      <c r="BI7068">
        <v>61.169678624221</v>
      </c>
    </row>
    <row r="7069" spans="1:61" x14ac:dyDescent="0.25">
      <c r="A7069" s="10" t="str">
        <f>VLOOKUP(D7069,'Index-Relations'!E:F,2,FALSE)</f>
        <v>ESG</v>
      </c>
      <c r="B7069" t="s">
        <v>3450</v>
      </c>
      <c r="C7069" s="53" t="s">
        <v>2769</v>
      </c>
      <c r="D7069" s="59" t="s">
        <v>3157</v>
      </c>
      <c r="E7069" s="59" t="s">
        <v>10485</v>
      </c>
      <c r="F7069" t="s">
        <v>2364</v>
      </c>
      <c r="G7069" t="s">
        <v>2363</v>
      </c>
      <c r="H7069" t="s">
        <v>2365</v>
      </c>
      <c r="I7069" s="52">
        <v>45352</v>
      </c>
      <c r="J7069" t="s">
        <v>2457</v>
      </c>
      <c r="K7069">
        <v>65</v>
      </c>
      <c r="L7069">
        <v>68.347356948420099</v>
      </c>
      <c r="M7069">
        <v>40</v>
      </c>
      <c r="N7069">
        <v>0.96261104761360095</v>
      </c>
      <c r="O7069">
        <v>63.735643753678502</v>
      </c>
      <c r="P7069">
        <v>40</v>
      </c>
      <c r="Q7069">
        <v>0.96261104761360095</v>
      </c>
      <c r="R7069">
        <v>49</v>
      </c>
      <c r="S7069">
        <v>0.97440142335981195</v>
      </c>
      <c r="T7069">
        <v>58.684139803719603</v>
      </c>
      <c r="U7069">
        <v>0.99924683647147605</v>
      </c>
      <c r="V7069">
        <v>42</v>
      </c>
      <c r="W7069">
        <v>0.74869559767701499</v>
      </c>
      <c r="X7069">
        <v>37</v>
      </c>
      <c r="Y7069">
        <v>43</v>
      </c>
      <c r="Z7069">
        <v>0.91300972232944</v>
      </c>
      <c r="AA7069">
        <v>244.41105453325201</v>
      </c>
      <c r="AB7069">
        <v>32</v>
      </c>
      <c r="AC7069">
        <v>0.85658387887196097</v>
      </c>
      <c r="AD7069">
        <v>9</v>
      </c>
      <c r="AE7069">
        <v>3.9015840047459602E-2</v>
      </c>
      <c r="AF7069">
        <v>24</v>
      </c>
      <c r="AG7069">
        <v>0.104400281080578</v>
      </c>
      <c r="AH7069">
        <v>0</v>
      </c>
      <c r="AI7069">
        <v>0</v>
      </c>
      <c r="AJ7069">
        <v>65.963111471809597</v>
      </c>
      <c r="AK7069">
        <v>40</v>
      </c>
      <c r="AL7069">
        <v>0.96261104761360095</v>
      </c>
      <c r="AM7069">
        <v>0</v>
      </c>
      <c r="AN7069">
        <v>0</v>
      </c>
      <c r="AO7069">
        <v>0</v>
      </c>
      <c r="AP7069">
        <v>0</v>
      </c>
      <c r="AQ7069">
        <v>57</v>
      </c>
      <c r="AR7069">
        <v>0.98863837696440304</v>
      </c>
      <c r="AS7069">
        <v>0</v>
      </c>
      <c r="AT7069">
        <v>0</v>
      </c>
      <c r="AU7069">
        <v>0</v>
      </c>
      <c r="AV7069">
        <v>0</v>
      </c>
      <c r="AW7069">
        <v>56</v>
      </c>
      <c r="AX7069">
        <v>0.98788545831188301</v>
      </c>
      <c r="AY7069">
        <v>73.762203108991102</v>
      </c>
      <c r="AZ7069">
        <v>40</v>
      </c>
      <c r="BA7069">
        <v>0.96261104761360095</v>
      </c>
      <c r="BB7069">
        <v>51</v>
      </c>
      <c r="BC7069">
        <v>0.73096491286990095</v>
      </c>
      <c r="BD7069">
        <v>6</v>
      </c>
      <c r="BE7069">
        <v>0.25767346409450198</v>
      </c>
      <c r="BF7069">
        <v>64.496185603650005</v>
      </c>
      <c r="BG7069">
        <v>62.197026713645002</v>
      </c>
      <c r="BH7069">
        <v>69.159926463484993</v>
      </c>
      <c r="BI7069">
        <v>60.878215698573001</v>
      </c>
    </row>
    <row r="7070" spans="1:61" x14ac:dyDescent="0.25">
      <c r="A7070" s="10" t="str">
        <f>VLOOKUP(D7070,'Index-Relations'!E:F,2,FALSE)</f>
        <v>ESG</v>
      </c>
      <c r="B7070" t="s">
        <v>3450</v>
      </c>
      <c r="C7070" s="53" t="s">
        <v>2770</v>
      </c>
      <c r="D7070" s="59" t="s">
        <v>3157</v>
      </c>
      <c r="E7070" s="59" t="s">
        <v>10486</v>
      </c>
      <c r="F7070" t="s">
        <v>2364</v>
      </c>
      <c r="G7070" t="s">
        <v>2363</v>
      </c>
      <c r="H7070" t="s">
        <v>2365</v>
      </c>
      <c r="I7070" s="52">
        <v>45323</v>
      </c>
      <c r="J7070" t="s">
        <v>2457</v>
      </c>
      <c r="K7070">
        <v>65</v>
      </c>
      <c r="L7070">
        <v>67.4525558466337</v>
      </c>
      <c r="M7070">
        <v>40</v>
      </c>
      <c r="N7070">
        <v>0.958938012754041</v>
      </c>
      <c r="O7070">
        <v>62.697967034214201</v>
      </c>
      <c r="P7070">
        <v>40</v>
      </c>
      <c r="Q7070">
        <v>0.958938012754041</v>
      </c>
      <c r="R7070">
        <v>49</v>
      </c>
      <c r="S7070">
        <v>0.97191948823196805</v>
      </c>
      <c r="T7070">
        <v>58.624072334415203</v>
      </c>
      <c r="U7070">
        <v>0.999323054542124</v>
      </c>
      <c r="V7070">
        <v>40</v>
      </c>
      <c r="W7070">
        <v>0.73291700490338796</v>
      </c>
      <c r="X7070">
        <v>35</v>
      </c>
      <c r="Y7070">
        <v>42</v>
      </c>
      <c r="Z7070">
        <v>0.90826858179713899</v>
      </c>
      <c r="AA7070">
        <v>245.31158089829901</v>
      </c>
      <c r="AB7070">
        <v>32</v>
      </c>
      <c r="AC7070">
        <v>0.85428828816126301</v>
      </c>
      <c r="AD7070">
        <v>8</v>
      </c>
      <c r="AE7070">
        <v>3.9451642004124501E-2</v>
      </c>
      <c r="AF7070">
        <v>25</v>
      </c>
      <c r="AG7070">
        <v>0.106260069834612</v>
      </c>
      <c r="AH7070">
        <v>0</v>
      </c>
      <c r="AI7070">
        <v>0</v>
      </c>
      <c r="AJ7070">
        <v>64.759347297164098</v>
      </c>
      <c r="AK7070">
        <v>40</v>
      </c>
      <c r="AL7070">
        <v>0.958938012754041</v>
      </c>
      <c r="AM7070">
        <v>0</v>
      </c>
      <c r="AN7070">
        <v>0</v>
      </c>
      <c r="AO7070">
        <v>0</v>
      </c>
      <c r="AP7070">
        <v>0</v>
      </c>
      <c r="AQ7070">
        <v>56</v>
      </c>
      <c r="AR7070">
        <v>0.98584579509374304</v>
      </c>
      <c r="AS7070">
        <v>0</v>
      </c>
      <c r="AT7070">
        <v>0</v>
      </c>
      <c r="AU7070">
        <v>0</v>
      </c>
      <c r="AV7070">
        <v>0</v>
      </c>
      <c r="AW7070">
        <v>55</v>
      </c>
      <c r="AX7070">
        <v>0.98508436662382504</v>
      </c>
      <c r="AY7070">
        <v>73.391569885845101</v>
      </c>
      <c r="AZ7070">
        <v>40</v>
      </c>
      <c r="BA7070">
        <v>0.958938012754041</v>
      </c>
      <c r="BB7070">
        <v>50</v>
      </c>
      <c r="BC7070">
        <v>0.71544377555735195</v>
      </c>
      <c r="BD7070">
        <v>6</v>
      </c>
      <c r="BE7070">
        <v>0.27040201953638998</v>
      </c>
      <c r="BF7070">
        <v>63.943295144201898</v>
      </c>
      <c r="BG7070">
        <v>61.108524201065997</v>
      </c>
      <c r="BH7070">
        <v>69.186208413933002</v>
      </c>
      <c r="BI7070">
        <v>60.389935322313001</v>
      </c>
    </row>
    <row r="7071" spans="1:61" x14ac:dyDescent="0.25">
      <c r="A7071" s="10" t="str">
        <f>VLOOKUP(D7071,'Index-Relations'!E:F,2,FALSE)</f>
        <v>ESG</v>
      </c>
      <c r="B7071" t="s">
        <v>3450</v>
      </c>
      <c r="C7071" s="53" t="s">
        <v>2760</v>
      </c>
      <c r="D7071" s="59" t="s">
        <v>2504</v>
      </c>
      <c r="E7071" s="59" t="s">
        <v>10487</v>
      </c>
      <c r="F7071" t="s">
        <v>2503</v>
      </c>
      <c r="G7071" t="s">
        <v>2504</v>
      </c>
      <c r="H7071" t="s">
        <v>2505</v>
      </c>
      <c r="I7071" s="52">
        <v>45659</v>
      </c>
      <c r="J7071" t="s">
        <v>2457</v>
      </c>
      <c r="K7071">
        <v>8</v>
      </c>
      <c r="L7071" s="73">
        <v>38.806206740934002</v>
      </c>
      <c r="M7071">
        <v>7</v>
      </c>
      <c r="N7071">
        <v>0.94640059087926698</v>
      </c>
      <c r="O7071" s="73">
        <v>36.729900814007998</v>
      </c>
      <c r="P7071">
        <v>7</v>
      </c>
      <c r="Q7071">
        <v>0.94640059087926698</v>
      </c>
      <c r="R7071">
        <v>8</v>
      </c>
      <c r="S7071">
        <v>1</v>
      </c>
      <c r="T7071">
        <v>67.144770847151307</v>
      </c>
      <c r="U7071">
        <v>1</v>
      </c>
      <c r="V7071">
        <v>8</v>
      </c>
      <c r="W7071">
        <v>9.8670643828631999E-2</v>
      </c>
      <c r="X7071">
        <v>1</v>
      </c>
      <c r="Y7071">
        <v>8</v>
      </c>
      <c r="Z7071">
        <v>1</v>
      </c>
      <c r="AA7071">
        <v>89.743862766030205</v>
      </c>
      <c r="AB7071">
        <v>7</v>
      </c>
      <c r="AC7071">
        <v>0.94640059087926698</v>
      </c>
      <c r="AD7071">
        <v>1</v>
      </c>
      <c r="AE7071">
        <v>5.3599409120733001E-2</v>
      </c>
      <c r="AF7071">
        <v>0</v>
      </c>
      <c r="AG7071">
        <v>0</v>
      </c>
      <c r="AH7071">
        <v>0.18053804097502699</v>
      </c>
      <c r="AI7071">
        <v>4</v>
      </c>
      <c r="AJ7071" s="73">
        <v>34.362515379397003</v>
      </c>
      <c r="AK7071">
        <v>7</v>
      </c>
      <c r="AL7071">
        <v>0.94640059087926698</v>
      </c>
      <c r="AM7071">
        <v>0</v>
      </c>
      <c r="AN7071">
        <v>0</v>
      </c>
      <c r="AO7071">
        <v>0</v>
      </c>
      <c r="AP7071">
        <v>0</v>
      </c>
      <c r="AQ7071">
        <v>8</v>
      </c>
      <c r="AR7071">
        <v>0.999999999999999</v>
      </c>
      <c r="AS7071">
        <v>0</v>
      </c>
      <c r="AT7071">
        <v>0</v>
      </c>
      <c r="AU7071">
        <v>0</v>
      </c>
      <c r="AV7071">
        <v>0</v>
      </c>
      <c r="AW7071">
        <v>8</v>
      </c>
      <c r="AX7071">
        <v>1</v>
      </c>
      <c r="AY7071" s="73">
        <v>47.058269123743003</v>
      </c>
      <c r="AZ7071">
        <v>7</v>
      </c>
      <c r="BA7071">
        <v>0.94640059087926698</v>
      </c>
      <c r="BB7071">
        <v>8</v>
      </c>
      <c r="BC7071">
        <v>0.999999999999999</v>
      </c>
      <c r="BD7071">
        <v>0</v>
      </c>
      <c r="BE7071">
        <v>0</v>
      </c>
      <c r="BF7071">
        <v>38.806206740934002</v>
      </c>
      <c r="BG7071">
        <v>36.729900814007998</v>
      </c>
      <c r="BH7071">
        <v>47.058269123743003</v>
      </c>
      <c r="BI7071">
        <v>34.362515379397003</v>
      </c>
    </row>
    <row r="7072" spans="1:61" x14ac:dyDescent="0.25">
      <c r="A7072" s="10" t="str">
        <f>VLOOKUP(D7072,'Index-Relations'!E:F,2,FALSE)</f>
        <v>ESG</v>
      </c>
      <c r="B7072" t="s">
        <v>3450</v>
      </c>
      <c r="C7072" s="53" t="s">
        <v>2761</v>
      </c>
      <c r="D7072" s="59" t="s">
        <v>2504</v>
      </c>
      <c r="E7072" s="59" t="s">
        <v>10488</v>
      </c>
      <c r="F7072" t="s">
        <v>2503</v>
      </c>
      <c r="G7072" t="s">
        <v>2504</v>
      </c>
      <c r="H7072" t="s">
        <v>2505</v>
      </c>
      <c r="I7072" s="52">
        <v>45628</v>
      </c>
      <c r="J7072" t="s">
        <v>2457</v>
      </c>
      <c r="K7072">
        <v>9</v>
      </c>
      <c r="L7072" s="73">
        <v>38.299223476148001</v>
      </c>
      <c r="M7072">
        <v>7</v>
      </c>
      <c r="N7072">
        <v>0.92512267022191996</v>
      </c>
      <c r="O7072" s="73">
        <v>36.365805715754</v>
      </c>
      <c r="P7072">
        <v>7</v>
      </c>
      <c r="Q7072">
        <v>0.92512267022191996</v>
      </c>
      <c r="R7072">
        <v>8</v>
      </c>
      <c r="S7072">
        <v>0.973165408358314</v>
      </c>
      <c r="T7072">
        <v>67.323550081348102</v>
      </c>
      <c r="U7072">
        <v>1</v>
      </c>
      <c r="V7072">
        <v>8</v>
      </c>
      <c r="W7072">
        <v>8.0826787825803603E-2</v>
      </c>
      <c r="X7072">
        <v>1</v>
      </c>
      <c r="Y7072">
        <v>8</v>
      </c>
      <c r="Z7072">
        <v>0.973165408358314</v>
      </c>
      <c r="AA7072">
        <v>84.600911455327605</v>
      </c>
      <c r="AB7072">
        <v>7</v>
      </c>
      <c r="AC7072">
        <v>0.92512267022191996</v>
      </c>
      <c r="AD7072">
        <v>1</v>
      </c>
      <c r="AE7072">
        <v>4.8042738136393301E-2</v>
      </c>
      <c r="AF7072">
        <v>1</v>
      </c>
      <c r="AG7072">
        <v>2.6834591641685699E-2</v>
      </c>
      <c r="AH7072">
        <v>0.17592093015596599</v>
      </c>
      <c r="AI7072">
        <v>4</v>
      </c>
      <c r="AJ7072" s="73">
        <v>33.884989394188999</v>
      </c>
      <c r="AK7072">
        <v>7</v>
      </c>
      <c r="AL7072">
        <v>0.92512267022191996</v>
      </c>
      <c r="AM7072">
        <v>0</v>
      </c>
      <c r="AN7072">
        <v>0</v>
      </c>
      <c r="AO7072">
        <v>0</v>
      </c>
      <c r="AP7072">
        <v>0</v>
      </c>
      <c r="AQ7072">
        <v>8</v>
      </c>
      <c r="AR7072">
        <v>0.973165408358314</v>
      </c>
      <c r="AS7072">
        <v>0</v>
      </c>
      <c r="AT7072">
        <v>0</v>
      </c>
      <c r="AU7072">
        <v>0</v>
      </c>
      <c r="AV7072">
        <v>0</v>
      </c>
      <c r="AW7072">
        <v>8</v>
      </c>
      <c r="AX7072">
        <v>0.973165408358314</v>
      </c>
      <c r="AY7072" s="73">
        <v>46.436841070663</v>
      </c>
      <c r="AZ7072">
        <v>7</v>
      </c>
      <c r="BA7072">
        <v>0.92512267022191996</v>
      </c>
      <c r="BB7072">
        <v>8</v>
      </c>
      <c r="BC7072">
        <v>0.973165408358314</v>
      </c>
      <c r="BD7072">
        <v>0</v>
      </c>
      <c r="BE7072">
        <v>0</v>
      </c>
      <c r="BF7072">
        <v>38.299223476148001</v>
      </c>
      <c r="BG7072">
        <v>36.365805715754</v>
      </c>
      <c r="BH7072">
        <v>46.436841070663</v>
      </c>
      <c r="BI7072">
        <v>33.884989394188999</v>
      </c>
    </row>
    <row r="7073" spans="1:61" x14ac:dyDescent="0.25">
      <c r="A7073" s="10" t="str">
        <f>VLOOKUP(D7073,'Index-Relations'!E:F,2,FALSE)</f>
        <v>ESG</v>
      </c>
      <c r="B7073" t="s">
        <v>3450</v>
      </c>
      <c r="C7073" s="53" t="s">
        <v>2762</v>
      </c>
      <c r="D7073" s="59" t="s">
        <v>2504</v>
      </c>
      <c r="E7073" s="59" t="s">
        <v>10489</v>
      </c>
      <c r="F7073" t="s">
        <v>2503</v>
      </c>
      <c r="G7073" t="s">
        <v>2504</v>
      </c>
      <c r="H7073" t="s">
        <v>2505</v>
      </c>
      <c r="I7073" s="52">
        <v>45597</v>
      </c>
      <c r="J7073" t="s">
        <v>2457</v>
      </c>
      <c r="K7073">
        <v>9</v>
      </c>
      <c r="L7073" s="73">
        <v>39.506290358632</v>
      </c>
      <c r="M7073">
        <v>7</v>
      </c>
      <c r="N7073">
        <v>0.92126372479597296</v>
      </c>
      <c r="O7073" s="73">
        <v>37.470465344333</v>
      </c>
      <c r="P7073">
        <v>7</v>
      </c>
      <c r="Q7073">
        <v>0.92126372479597296</v>
      </c>
      <c r="R7073">
        <v>8</v>
      </c>
      <c r="S7073">
        <v>0.97340641250982596</v>
      </c>
      <c r="T7073">
        <v>67.148409037500002</v>
      </c>
      <c r="U7073">
        <v>0.999999999999999</v>
      </c>
      <c r="V7073">
        <v>8</v>
      </c>
      <c r="W7073">
        <v>8.5279040019549501E-2</v>
      </c>
      <c r="X7073">
        <v>1</v>
      </c>
      <c r="Y7073">
        <v>8</v>
      </c>
      <c r="Z7073">
        <v>0.97340641250982596</v>
      </c>
      <c r="AA7073">
        <v>78.569318552688998</v>
      </c>
      <c r="AB7073">
        <v>7</v>
      </c>
      <c r="AC7073">
        <v>0.92126372479597296</v>
      </c>
      <c r="AD7073">
        <v>1</v>
      </c>
      <c r="AE7073">
        <v>5.2142687713853303E-2</v>
      </c>
      <c r="AF7073">
        <v>1</v>
      </c>
      <c r="AG7073">
        <v>2.6593587490173501E-2</v>
      </c>
      <c r="AH7073">
        <v>0.180359403762021</v>
      </c>
      <c r="AI7073">
        <v>4</v>
      </c>
      <c r="AJ7073" s="73">
        <v>34.708829276675999</v>
      </c>
      <c r="AK7073">
        <v>7</v>
      </c>
      <c r="AL7073">
        <v>0.92126372479597296</v>
      </c>
      <c r="AM7073">
        <v>0</v>
      </c>
      <c r="AN7073">
        <v>0</v>
      </c>
      <c r="AO7073">
        <v>0</v>
      </c>
      <c r="AP7073">
        <v>0</v>
      </c>
      <c r="AQ7073">
        <v>8</v>
      </c>
      <c r="AR7073">
        <v>0.97340641250982596</v>
      </c>
      <c r="AS7073">
        <v>0</v>
      </c>
      <c r="AT7073">
        <v>0</v>
      </c>
      <c r="AU7073">
        <v>0</v>
      </c>
      <c r="AV7073">
        <v>0</v>
      </c>
      <c r="AW7073">
        <v>8</v>
      </c>
      <c r="AX7073">
        <v>0.97340641250982596</v>
      </c>
      <c r="AY7073" s="73">
        <v>48.100222442186997</v>
      </c>
      <c r="AZ7073">
        <v>7</v>
      </c>
      <c r="BA7073">
        <v>0.92126372479597296</v>
      </c>
      <c r="BB7073">
        <v>8</v>
      </c>
      <c r="BC7073">
        <v>0.97340641250982596</v>
      </c>
      <c r="BD7073">
        <v>0</v>
      </c>
      <c r="BE7073">
        <v>0</v>
      </c>
      <c r="BF7073">
        <v>39.506290358632</v>
      </c>
      <c r="BG7073">
        <v>37.470465344333</v>
      </c>
      <c r="BH7073">
        <v>48.100222442186997</v>
      </c>
      <c r="BI7073">
        <v>34.708829276675999</v>
      </c>
    </row>
    <row r="7074" spans="1:61" x14ac:dyDescent="0.25">
      <c r="A7074" s="10" t="str">
        <f>VLOOKUP(D7074,'Index-Relations'!E:F,2,FALSE)</f>
        <v>ESG</v>
      </c>
      <c r="B7074" t="s">
        <v>3450</v>
      </c>
      <c r="C7074" s="53" t="s">
        <v>2763</v>
      </c>
      <c r="D7074" s="59" t="s">
        <v>2504</v>
      </c>
      <c r="E7074" s="59" t="s">
        <v>10490</v>
      </c>
      <c r="F7074" t="s">
        <v>2503</v>
      </c>
      <c r="G7074" t="s">
        <v>2504</v>
      </c>
      <c r="H7074" t="s">
        <v>2505</v>
      </c>
      <c r="I7074" s="52">
        <v>45566</v>
      </c>
      <c r="J7074" t="s">
        <v>2457</v>
      </c>
      <c r="K7074">
        <v>9</v>
      </c>
      <c r="L7074" s="73">
        <v>39.805011884121903</v>
      </c>
      <c r="M7074">
        <v>7</v>
      </c>
      <c r="N7074">
        <v>0.930277224420201</v>
      </c>
      <c r="O7074" s="73">
        <v>37.757020661547003</v>
      </c>
      <c r="P7074">
        <v>7</v>
      </c>
      <c r="Q7074">
        <v>0.930277224420201</v>
      </c>
      <c r="R7074">
        <v>8</v>
      </c>
      <c r="S7074">
        <v>0.97512083299665497</v>
      </c>
      <c r="T7074">
        <v>67.118663183196006</v>
      </c>
      <c r="U7074">
        <v>1</v>
      </c>
      <c r="V7074">
        <v>8</v>
      </c>
      <c r="W7074">
        <v>0</v>
      </c>
      <c r="X7074">
        <v>0</v>
      </c>
      <c r="Y7074">
        <v>8</v>
      </c>
      <c r="Z7074">
        <v>0.97512083299665497</v>
      </c>
      <c r="AA7074">
        <v>78.913879393911699</v>
      </c>
      <c r="AB7074">
        <v>6</v>
      </c>
      <c r="AC7074">
        <v>0.88628231128740098</v>
      </c>
      <c r="AD7074">
        <v>2</v>
      </c>
      <c r="AE7074">
        <v>8.8838521709253798E-2</v>
      </c>
      <c r="AF7074">
        <v>1</v>
      </c>
      <c r="AG7074">
        <v>2.4879167003344398E-2</v>
      </c>
      <c r="AH7074">
        <v>0.185829526312485</v>
      </c>
      <c r="AI7074">
        <v>4</v>
      </c>
      <c r="AJ7074" s="73">
        <v>35.009834478568003</v>
      </c>
      <c r="AK7074">
        <v>7</v>
      </c>
      <c r="AL7074">
        <v>0.930277224420201</v>
      </c>
      <c r="AM7074">
        <v>0</v>
      </c>
      <c r="AN7074">
        <v>0</v>
      </c>
      <c r="AO7074">
        <v>0</v>
      </c>
      <c r="AP7074">
        <v>0</v>
      </c>
      <c r="AQ7074">
        <v>8</v>
      </c>
      <c r="AR7074">
        <v>0.97512083299665497</v>
      </c>
      <c r="AS7074">
        <v>0</v>
      </c>
      <c r="AT7074">
        <v>0</v>
      </c>
      <c r="AU7074">
        <v>0</v>
      </c>
      <c r="AV7074">
        <v>0</v>
      </c>
      <c r="AW7074">
        <v>8</v>
      </c>
      <c r="AX7074">
        <v>0.97512083299665497</v>
      </c>
      <c r="AY7074" s="73">
        <v>48.397179719583001</v>
      </c>
      <c r="AZ7074">
        <v>7</v>
      </c>
      <c r="BA7074">
        <v>0.930277224420201</v>
      </c>
      <c r="BB7074">
        <v>8</v>
      </c>
      <c r="BC7074">
        <v>0.97512083299665497</v>
      </c>
      <c r="BD7074">
        <v>0</v>
      </c>
      <c r="BE7074">
        <v>0</v>
      </c>
      <c r="BF7074">
        <v>39.805011884121903</v>
      </c>
      <c r="BG7074">
        <v>37.757020661547003</v>
      </c>
      <c r="BH7074">
        <v>48.397179719583001</v>
      </c>
      <c r="BI7074">
        <v>35.009834478568003</v>
      </c>
    </row>
    <row r="7075" spans="1:61" x14ac:dyDescent="0.25">
      <c r="A7075" s="10" t="str">
        <f>VLOOKUP(D7075,'Index-Relations'!E:F,2,FALSE)</f>
        <v>ESG</v>
      </c>
      <c r="B7075" t="s">
        <v>3450</v>
      </c>
      <c r="C7075" s="53" t="s">
        <v>2764</v>
      </c>
      <c r="D7075" s="59" t="s">
        <v>2504</v>
      </c>
      <c r="E7075" s="59" t="s">
        <v>10491</v>
      </c>
      <c r="F7075" t="s">
        <v>2503</v>
      </c>
      <c r="G7075" t="s">
        <v>2504</v>
      </c>
      <c r="H7075" t="s">
        <v>2505</v>
      </c>
      <c r="I7075" s="52">
        <v>45538</v>
      </c>
      <c r="J7075" t="s">
        <v>2457</v>
      </c>
      <c r="K7075">
        <v>12</v>
      </c>
      <c r="L7075" s="73">
        <v>33.112454293593203</v>
      </c>
      <c r="M7075">
        <v>10</v>
      </c>
      <c r="N7075">
        <v>0.94504146184554405</v>
      </c>
      <c r="O7075" s="73">
        <v>31.327446714548</v>
      </c>
      <c r="P7075">
        <v>10</v>
      </c>
      <c r="Q7075">
        <v>0.94504146184554405</v>
      </c>
      <c r="R7075">
        <v>8</v>
      </c>
      <c r="S7075">
        <v>0.81079841147468201</v>
      </c>
      <c r="T7075">
        <v>66.896519226584303</v>
      </c>
      <c r="U7075">
        <v>0.99933672678840402</v>
      </c>
      <c r="V7075">
        <v>9</v>
      </c>
      <c r="W7075">
        <v>0</v>
      </c>
      <c r="X7075">
        <v>0</v>
      </c>
      <c r="Y7075">
        <v>9</v>
      </c>
      <c r="Z7075">
        <v>0.85643361013735297</v>
      </c>
      <c r="AA7075">
        <v>76.123173292575601</v>
      </c>
      <c r="AB7075">
        <v>9</v>
      </c>
      <c r="AC7075">
        <v>0.85643361013735297</v>
      </c>
      <c r="AD7075">
        <v>0</v>
      </c>
      <c r="AE7075">
        <v>0</v>
      </c>
      <c r="AF7075">
        <v>3</v>
      </c>
      <c r="AG7075">
        <v>0.143566389862646</v>
      </c>
      <c r="AH7075">
        <v>0.16669744350407201</v>
      </c>
      <c r="AI7075">
        <v>5</v>
      </c>
      <c r="AJ7075" s="73">
        <v>30.11967132246</v>
      </c>
      <c r="AK7075">
        <v>10</v>
      </c>
      <c r="AL7075">
        <v>0.94504146184554405</v>
      </c>
      <c r="AM7075">
        <v>0</v>
      </c>
      <c r="AN7075">
        <v>0</v>
      </c>
      <c r="AO7075">
        <v>0</v>
      </c>
      <c r="AP7075">
        <v>0</v>
      </c>
      <c r="AQ7075">
        <v>12</v>
      </c>
      <c r="AR7075">
        <v>1</v>
      </c>
      <c r="AS7075">
        <v>0</v>
      </c>
      <c r="AT7075">
        <v>0</v>
      </c>
      <c r="AU7075">
        <v>0</v>
      </c>
      <c r="AV7075">
        <v>0</v>
      </c>
      <c r="AW7075">
        <v>12</v>
      </c>
      <c r="AX7075">
        <v>1</v>
      </c>
      <c r="AY7075" s="73">
        <v>42.070916514544002</v>
      </c>
      <c r="AZ7075">
        <v>10</v>
      </c>
      <c r="BA7075">
        <v>0.94504146184554405</v>
      </c>
      <c r="BB7075">
        <v>12</v>
      </c>
      <c r="BC7075">
        <v>1</v>
      </c>
      <c r="BD7075">
        <v>0</v>
      </c>
      <c r="BE7075">
        <v>0</v>
      </c>
      <c r="BF7075">
        <v>33.112454293593203</v>
      </c>
      <c r="BG7075">
        <v>31.327446714548</v>
      </c>
      <c r="BH7075">
        <v>42.070916514544002</v>
      </c>
      <c r="BI7075">
        <v>30.11967132246</v>
      </c>
    </row>
    <row r="7076" spans="1:61" x14ac:dyDescent="0.25">
      <c r="A7076" s="10" t="str">
        <f>VLOOKUP(D7076,'Index-Relations'!E:F,2,FALSE)</f>
        <v>ESG</v>
      </c>
      <c r="B7076" t="s">
        <v>3450</v>
      </c>
      <c r="C7076" s="53" t="s">
        <v>3350</v>
      </c>
      <c r="D7076" s="59" t="s">
        <v>2504</v>
      </c>
      <c r="E7076" s="59" t="s">
        <v>10492</v>
      </c>
      <c r="F7076" t="s">
        <v>2503</v>
      </c>
      <c r="G7076" t="s">
        <v>2504</v>
      </c>
      <c r="H7076" t="s">
        <v>2505</v>
      </c>
      <c r="I7076" s="52">
        <v>45505</v>
      </c>
      <c r="J7076" t="s">
        <v>2457</v>
      </c>
      <c r="K7076">
        <v>12</v>
      </c>
      <c r="L7076" s="73">
        <v>33.598714081169497</v>
      </c>
      <c r="M7076">
        <v>10</v>
      </c>
      <c r="N7076">
        <v>0.94331624218188204</v>
      </c>
      <c r="O7076" s="73">
        <v>31.875259127813798</v>
      </c>
      <c r="P7076">
        <v>10</v>
      </c>
      <c r="Q7076">
        <v>0.94331624218188204</v>
      </c>
      <c r="R7076">
        <v>8</v>
      </c>
      <c r="S7076">
        <v>0.813178028450107</v>
      </c>
      <c r="T7076">
        <v>66.673593137102003</v>
      </c>
      <c r="U7076">
        <v>0.99931650218923995</v>
      </c>
      <c r="V7076">
        <v>9</v>
      </c>
      <c r="W7076">
        <v>0</v>
      </c>
      <c r="X7076">
        <v>0</v>
      </c>
      <c r="Y7076">
        <v>9</v>
      </c>
      <c r="Z7076">
        <v>0.85494810448250103</v>
      </c>
      <c r="AA7076">
        <v>76.019286576309796</v>
      </c>
      <c r="AB7076">
        <v>9</v>
      </c>
      <c r="AC7076">
        <v>0.85494810448250103</v>
      </c>
      <c r="AD7076">
        <v>0</v>
      </c>
      <c r="AE7076">
        <v>0</v>
      </c>
      <c r="AF7076">
        <v>3</v>
      </c>
      <c r="AG7076">
        <v>0.145051895517498</v>
      </c>
      <c r="AH7076">
        <v>0.17220048082024</v>
      </c>
      <c r="AI7076">
        <v>5</v>
      </c>
      <c r="AJ7076" s="73">
        <v>30.575900704639</v>
      </c>
      <c r="AK7076">
        <v>10</v>
      </c>
      <c r="AL7076">
        <v>0.94331624218188204</v>
      </c>
      <c r="AM7076">
        <v>0</v>
      </c>
      <c r="AN7076">
        <v>0</v>
      </c>
      <c r="AO7076">
        <v>0</v>
      </c>
      <c r="AP7076">
        <v>0</v>
      </c>
      <c r="AQ7076">
        <v>12</v>
      </c>
      <c r="AR7076">
        <v>0.999999999999999</v>
      </c>
      <c r="AS7076">
        <v>0.1028272445375</v>
      </c>
      <c r="AT7076">
        <v>1</v>
      </c>
      <c r="AU7076">
        <v>0</v>
      </c>
      <c r="AV7076">
        <v>0</v>
      </c>
      <c r="AW7076">
        <v>12</v>
      </c>
      <c r="AX7076">
        <v>0.999999999999999</v>
      </c>
      <c r="AY7076" s="73">
        <v>42.226568688954899</v>
      </c>
      <c r="AZ7076">
        <v>10</v>
      </c>
      <c r="BA7076">
        <v>0.94331624218188204</v>
      </c>
      <c r="BB7076">
        <v>12</v>
      </c>
      <c r="BC7076">
        <v>0.999999999999999</v>
      </c>
      <c r="BD7076">
        <v>0</v>
      </c>
      <c r="BE7076">
        <v>0</v>
      </c>
      <c r="BF7076">
        <v>33.598714081169497</v>
      </c>
      <c r="BG7076">
        <v>31.875259127813798</v>
      </c>
      <c r="BH7076">
        <v>42.226568688954899</v>
      </c>
      <c r="BI7076">
        <v>30.575900704639</v>
      </c>
    </row>
    <row r="7077" spans="1:61" x14ac:dyDescent="0.25">
      <c r="A7077" s="10" t="str">
        <f>VLOOKUP(D7077,'Index-Relations'!E:F,2,FALSE)</f>
        <v>ESG</v>
      </c>
      <c r="B7077" t="s">
        <v>3450</v>
      </c>
      <c r="C7077" s="53" t="s">
        <v>2765</v>
      </c>
      <c r="D7077" s="59" t="s">
        <v>2504</v>
      </c>
      <c r="E7077" s="59" t="s">
        <v>10493</v>
      </c>
      <c r="F7077" t="s">
        <v>2503</v>
      </c>
      <c r="G7077" t="s">
        <v>2504</v>
      </c>
      <c r="H7077" t="s">
        <v>2505</v>
      </c>
      <c r="I7077" s="52">
        <v>45475</v>
      </c>
      <c r="J7077" t="s">
        <v>2457</v>
      </c>
      <c r="K7077">
        <v>12</v>
      </c>
      <c r="L7077" s="73">
        <v>33.424893871007598</v>
      </c>
      <c r="M7077">
        <v>10</v>
      </c>
      <c r="N7077">
        <v>0.94232276049625896</v>
      </c>
      <c r="O7077" s="73">
        <v>31.79281786212</v>
      </c>
      <c r="P7077">
        <v>10</v>
      </c>
      <c r="Q7077">
        <v>0.94232276049625896</v>
      </c>
      <c r="R7077">
        <v>8</v>
      </c>
      <c r="S7077">
        <v>0.79920817396287103</v>
      </c>
      <c r="T7077">
        <v>66.569702686813798</v>
      </c>
      <c r="U7077">
        <v>0.99930339990260797</v>
      </c>
      <c r="V7077">
        <v>9</v>
      </c>
      <c r="W7077">
        <v>0</v>
      </c>
      <c r="X7077">
        <v>0</v>
      </c>
      <c r="Y7077">
        <v>9</v>
      </c>
      <c r="Z7077">
        <v>0.85082113802437798</v>
      </c>
      <c r="AA7077">
        <v>72.063024386796897</v>
      </c>
      <c r="AB7077">
        <v>9</v>
      </c>
      <c r="AC7077">
        <v>0.85082113802437798</v>
      </c>
      <c r="AD7077">
        <v>0</v>
      </c>
      <c r="AE7077">
        <v>0</v>
      </c>
      <c r="AF7077">
        <v>3</v>
      </c>
      <c r="AG7077">
        <v>0.149178861975621</v>
      </c>
      <c r="AH7077">
        <v>0.17831691635917299</v>
      </c>
      <c r="AI7077">
        <v>5</v>
      </c>
      <c r="AJ7077" s="73">
        <v>30.367994886172799</v>
      </c>
      <c r="AK7077">
        <v>10</v>
      </c>
      <c r="AL7077">
        <v>0.94232276049625896</v>
      </c>
      <c r="AM7077">
        <v>0</v>
      </c>
      <c r="AN7077">
        <v>0</v>
      </c>
      <c r="AO7077">
        <v>0</v>
      </c>
      <c r="AP7077">
        <v>0</v>
      </c>
      <c r="AQ7077">
        <v>12</v>
      </c>
      <c r="AR7077">
        <v>1</v>
      </c>
      <c r="AS7077">
        <v>0.1018650923481</v>
      </c>
      <c r="AT7077">
        <v>1</v>
      </c>
      <c r="AU7077">
        <v>0</v>
      </c>
      <c r="AV7077">
        <v>0</v>
      </c>
      <c r="AW7077">
        <v>12</v>
      </c>
      <c r="AX7077">
        <v>1</v>
      </c>
      <c r="AY7077" s="73">
        <v>42.072562628983803</v>
      </c>
      <c r="AZ7077">
        <v>10</v>
      </c>
      <c r="BA7077">
        <v>0.94232276049625896</v>
      </c>
      <c r="BB7077">
        <v>12</v>
      </c>
      <c r="BC7077">
        <v>1</v>
      </c>
      <c r="BD7077">
        <v>0</v>
      </c>
      <c r="BE7077">
        <v>0</v>
      </c>
      <c r="BF7077">
        <v>33.424893871007598</v>
      </c>
      <c r="BG7077">
        <v>31.79281786212</v>
      </c>
      <c r="BH7077">
        <v>42.072562628983803</v>
      </c>
      <c r="BI7077">
        <v>30.367994886172799</v>
      </c>
    </row>
    <row r="7078" spans="1:61" x14ac:dyDescent="0.25">
      <c r="A7078" s="10" t="str">
        <f>VLOOKUP(D7078,'Index-Relations'!E:F,2,FALSE)</f>
        <v>ESG</v>
      </c>
      <c r="B7078" t="s">
        <v>3450</v>
      </c>
      <c r="C7078" s="53" t="s">
        <v>2766</v>
      </c>
      <c r="D7078" s="59" t="s">
        <v>2504</v>
      </c>
      <c r="E7078" s="59" t="s">
        <v>10494</v>
      </c>
      <c r="F7078" t="s">
        <v>2503</v>
      </c>
      <c r="G7078" t="s">
        <v>2504</v>
      </c>
      <c r="H7078" t="s">
        <v>2505</v>
      </c>
      <c r="I7078" s="52">
        <v>45446</v>
      </c>
      <c r="J7078" t="s">
        <v>2457</v>
      </c>
      <c r="K7078">
        <v>12</v>
      </c>
      <c r="L7078" s="73">
        <v>34.442852304614902</v>
      </c>
      <c r="M7078">
        <v>10</v>
      </c>
      <c r="N7078">
        <v>0.947148079052053</v>
      </c>
      <c r="O7078" s="73">
        <v>32.921975290458001</v>
      </c>
      <c r="P7078">
        <v>10</v>
      </c>
      <c r="Q7078">
        <v>0.947148079052053</v>
      </c>
      <c r="R7078">
        <v>8</v>
      </c>
      <c r="S7078">
        <v>0.808475442067908</v>
      </c>
      <c r="T7078">
        <v>66.472250780262996</v>
      </c>
      <c r="U7078">
        <v>0.99930040658295005</v>
      </c>
      <c r="V7078">
        <v>9</v>
      </c>
      <c r="W7078">
        <v>0</v>
      </c>
      <c r="X7078">
        <v>0</v>
      </c>
      <c r="Y7078">
        <v>9</v>
      </c>
      <c r="Z7078">
        <v>0.86398886460323898</v>
      </c>
      <c r="AA7078">
        <v>64.973837191830299</v>
      </c>
      <c r="AB7078">
        <v>9</v>
      </c>
      <c r="AC7078">
        <v>0.86398886460323998</v>
      </c>
      <c r="AD7078">
        <v>0</v>
      </c>
      <c r="AE7078">
        <v>0</v>
      </c>
      <c r="AF7078">
        <v>3</v>
      </c>
      <c r="AG7078">
        <v>0.13601113539675999</v>
      </c>
      <c r="AH7078">
        <v>0.19922241824178499</v>
      </c>
      <c r="AI7078">
        <v>5</v>
      </c>
      <c r="AJ7078" s="73">
        <v>30.953401229812702</v>
      </c>
      <c r="AK7078">
        <v>10</v>
      </c>
      <c r="AL7078">
        <v>0.947148079052053</v>
      </c>
      <c r="AM7078">
        <v>0</v>
      </c>
      <c r="AN7078">
        <v>0</v>
      </c>
      <c r="AO7078">
        <v>0</v>
      </c>
      <c r="AP7078">
        <v>0</v>
      </c>
      <c r="AQ7078">
        <v>12</v>
      </c>
      <c r="AR7078">
        <v>1</v>
      </c>
      <c r="AS7078">
        <v>0.11479154925770201</v>
      </c>
      <c r="AT7078">
        <v>1</v>
      </c>
      <c r="AU7078">
        <v>0</v>
      </c>
      <c r="AV7078">
        <v>0</v>
      </c>
      <c r="AW7078">
        <v>12</v>
      </c>
      <c r="AX7078">
        <v>1</v>
      </c>
      <c r="AY7078" s="73">
        <v>43.103578997759001</v>
      </c>
      <c r="AZ7078">
        <v>10</v>
      </c>
      <c r="BA7078">
        <v>0.947148079052053</v>
      </c>
      <c r="BB7078">
        <v>12</v>
      </c>
      <c r="BC7078">
        <v>1</v>
      </c>
      <c r="BD7078">
        <v>0</v>
      </c>
      <c r="BE7078">
        <v>0</v>
      </c>
      <c r="BF7078">
        <v>34.442852304614902</v>
      </c>
      <c r="BG7078">
        <v>32.921975290458001</v>
      </c>
      <c r="BH7078">
        <v>43.103578997759001</v>
      </c>
      <c r="BI7078">
        <v>30.953401229812702</v>
      </c>
    </row>
    <row r="7079" spans="1:61" x14ac:dyDescent="0.25">
      <c r="A7079" s="10" t="str">
        <f>VLOOKUP(D7079,'Index-Relations'!E:F,2,FALSE)</f>
        <v>ESG</v>
      </c>
      <c r="B7079" t="s">
        <v>3450</v>
      </c>
      <c r="C7079" s="53" t="s">
        <v>2767</v>
      </c>
      <c r="D7079" s="59" t="s">
        <v>2504</v>
      </c>
      <c r="E7079" s="59" t="s">
        <v>10495</v>
      </c>
      <c r="F7079" t="s">
        <v>2503</v>
      </c>
      <c r="G7079" t="s">
        <v>2504</v>
      </c>
      <c r="H7079" t="s">
        <v>2505</v>
      </c>
      <c r="I7079" s="52">
        <v>45413</v>
      </c>
      <c r="J7079" t="s">
        <v>2457</v>
      </c>
      <c r="K7079">
        <v>12</v>
      </c>
      <c r="L7079" s="73">
        <v>33.080440072747599</v>
      </c>
      <c r="M7079">
        <v>10</v>
      </c>
      <c r="N7079">
        <v>0.93771898157587896</v>
      </c>
      <c r="O7079" s="73">
        <v>31.326256862658699</v>
      </c>
      <c r="P7079">
        <v>10</v>
      </c>
      <c r="Q7079">
        <v>0.93771898157587896</v>
      </c>
      <c r="R7079">
        <v>8</v>
      </c>
      <c r="S7079">
        <v>0.78345089237925103</v>
      </c>
      <c r="T7079">
        <v>66.616362805128603</v>
      </c>
      <c r="U7079">
        <v>0.99910933175154704</v>
      </c>
      <c r="V7079">
        <v>9</v>
      </c>
      <c r="W7079">
        <v>0</v>
      </c>
      <c r="X7079">
        <v>0</v>
      </c>
      <c r="Y7079">
        <v>9</v>
      </c>
      <c r="Z7079">
        <v>0.83596205226884501</v>
      </c>
      <c r="AA7079">
        <v>66.661956455976096</v>
      </c>
      <c r="AB7079">
        <v>9</v>
      </c>
      <c r="AC7079">
        <v>0.83596205226884501</v>
      </c>
      <c r="AD7079">
        <v>0</v>
      </c>
      <c r="AE7079">
        <v>0</v>
      </c>
      <c r="AF7079">
        <v>3</v>
      </c>
      <c r="AG7079">
        <v>0.16403794773115399</v>
      </c>
      <c r="AH7079">
        <v>0.240841854232346</v>
      </c>
      <c r="AI7079">
        <v>5</v>
      </c>
      <c r="AJ7079" s="73">
        <v>29.969395710873801</v>
      </c>
      <c r="AK7079">
        <v>10</v>
      </c>
      <c r="AL7079">
        <v>0.93771898157587896</v>
      </c>
      <c r="AM7079">
        <v>0</v>
      </c>
      <c r="AN7079">
        <v>0</v>
      </c>
      <c r="AO7079">
        <v>0</v>
      </c>
      <c r="AP7079">
        <v>0</v>
      </c>
      <c r="AQ7079">
        <v>12</v>
      </c>
      <c r="AR7079">
        <v>0.999999999999999</v>
      </c>
      <c r="AS7079">
        <v>9.6987112229547395E-2</v>
      </c>
      <c r="AT7079">
        <v>1</v>
      </c>
      <c r="AU7079">
        <v>0</v>
      </c>
      <c r="AV7079">
        <v>0</v>
      </c>
      <c r="AW7079">
        <v>12</v>
      </c>
      <c r="AX7079">
        <v>1</v>
      </c>
      <c r="AY7079" s="73">
        <v>42.139045032916101</v>
      </c>
      <c r="AZ7079">
        <v>10</v>
      </c>
      <c r="BA7079">
        <v>0.93771898157587896</v>
      </c>
      <c r="BB7079">
        <v>12</v>
      </c>
      <c r="BC7079">
        <v>0.999999999999999</v>
      </c>
      <c r="BD7079">
        <v>0</v>
      </c>
      <c r="BE7079">
        <v>0</v>
      </c>
      <c r="BF7079">
        <v>33.080440072747599</v>
      </c>
      <c r="BG7079">
        <v>31.326256862658699</v>
      </c>
      <c r="BH7079">
        <v>42.139045032916101</v>
      </c>
      <c r="BI7079">
        <v>29.969395710873801</v>
      </c>
    </row>
    <row r="7080" spans="1:61" x14ac:dyDescent="0.25">
      <c r="A7080" s="10" t="str">
        <f>VLOOKUP(D7080,'Index-Relations'!E:F,2,FALSE)</f>
        <v>ESG</v>
      </c>
      <c r="B7080" t="s">
        <v>3450</v>
      </c>
      <c r="C7080" s="53" t="s">
        <v>2768</v>
      </c>
      <c r="D7080" s="59" t="s">
        <v>2504</v>
      </c>
      <c r="E7080" s="59" t="s">
        <v>10496</v>
      </c>
      <c r="F7080" t="s">
        <v>2503</v>
      </c>
      <c r="G7080" t="s">
        <v>2504</v>
      </c>
      <c r="H7080" t="s">
        <v>2505</v>
      </c>
      <c r="I7080" s="52">
        <v>45383</v>
      </c>
      <c r="J7080" t="s">
        <v>2457</v>
      </c>
      <c r="K7080">
        <v>12</v>
      </c>
      <c r="L7080">
        <v>29.5521849747694</v>
      </c>
      <c r="M7080">
        <v>10</v>
      </c>
      <c r="N7080">
        <v>0.93527880995481305</v>
      </c>
      <c r="O7080">
        <v>26.427621772984001</v>
      </c>
      <c r="P7080">
        <v>10</v>
      </c>
      <c r="Q7080">
        <v>0.93527880995481305</v>
      </c>
      <c r="R7080">
        <v>8</v>
      </c>
      <c r="S7080">
        <v>0.76030387814146005</v>
      </c>
      <c r="T7080">
        <v>66.676285061081501</v>
      </c>
      <c r="U7080">
        <v>0.99913045021467595</v>
      </c>
      <c r="V7080">
        <v>9</v>
      </c>
      <c r="W7080">
        <v>0</v>
      </c>
      <c r="X7080">
        <v>0</v>
      </c>
      <c r="Y7080">
        <v>9</v>
      </c>
      <c r="Z7080">
        <v>0.83594000530745105</v>
      </c>
      <c r="AA7080">
        <v>63.936569644712797</v>
      </c>
      <c r="AB7080">
        <v>9</v>
      </c>
      <c r="AC7080">
        <v>0.83594000530745005</v>
      </c>
      <c r="AD7080">
        <v>0</v>
      </c>
      <c r="AE7080">
        <v>0</v>
      </c>
      <c r="AF7080">
        <v>3</v>
      </c>
      <c r="AG7080">
        <v>0.164059994692549</v>
      </c>
      <c r="AH7080">
        <v>0.20788931237882799</v>
      </c>
      <c r="AI7080">
        <v>5</v>
      </c>
      <c r="AJ7080">
        <v>25.916513445417198</v>
      </c>
      <c r="AK7080">
        <v>10</v>
      </c>
      <c r="AL7080">
        <v>0.93527880995481305</v>
      </c>
      <c r="AM7080">
        <v>0</v>
      </c>
      <c r="AN7080">
        <v>0</v>
      </c>
      <c r="AO7080">
        <v>0</v>
      </c>
      <c r="AP7080">
        <v>0</v>
      </c>
      <c r="AQ7080">
        <v>12</v>
      </c>
      <c r="AR7080">
        <v>1</v>
      </c>
      <c r="AS7080">
        <v>9.8618210028845896E-2</v>
      </c>
      <c r="AT7080">
        <v>1</v>
      </c>
      <c r="AU7080">
        <v>0</v>
      </c>
      <c r="AV7080">
        <v>0</v>
      </c>
      <c r="AW7080">
        <v>12</v>
      </c>
      <c r="AX7080">
        <v>1</v>
      </c>
      <c r="AY7080">
        <v>40.902698790153501</v>
      </c>
      <c r="AZ7080">
        <v>10</v>
      </c>
      <c r="BA7080">
        <v>0.93527880995481305</v>
      </c>
      <c r="BB7080">
        <v>12</v>
      </c>
      <c r="BC7080">
        <v>1</v>
      </c>
      <c r="BD7080">
        <v>0</v>
      </c>
      <c r="BE7080">
        <v>0</v>
      </c>
      <c r="BF7080">
        <v>32.115356248288897</v>
      </c>
      <c r="BG7080">
        <v>30.105523390226601</v>
      </c>
      <c r="BH7080">
        <v>41.951441765082301</v>
      </c>
      <c r="BI7080">
        <v>29.0145115227877</v>
      </c>
    </row>
    <row r="7081" spans="1:61" x14ac:dyDescent="0.25">
      <c r="A7081" s="10" t="str">
        <f>VLOOKUP(D7081,'Index-Relations'!E:F,2,FALSE)</f>
        <v>ESG</v>
      </c>
      <c r="B7081" t="s">
        <v>3450</v>
      </c>
      <c r="C7081" s="53" t="s">
        <v>2769</v>
      </c>
      <c r="D7081" s="59" t="s">
        <v>2504</v>
      </c>
      <c r="E7081" s="59" t="s">
        <v>10497</v>
      </c>
      <c r="F7081" t="s">
        <v>2503</v>
      </c>
      <c r="G7081" t="s">
        <v>2504</v>
      </c>
      <c r="H7081" t="s">
        <v>2505</v>
      </c>
      <c r="I7081" s="52">
        <v>45352</v>
      </c>
      <c r="J7081" t="s">
        <v>2457</v>
      </c>
      <c r="K7081">
        <v>12</v>
      </c>
      <c r="L7081">
        <v>29.4733323752431</v>
      </c>
      <c r="M7081">
        <v>10</v>
      </c>
      <c r="N7081">
        <v>0.93550689331799897</v>
      </c>
      <c r="O7081">
        <v>25.5953612118794</v>
      </c>
      <c r="P7081">
        <v>10</v>
      </c>
      <c r="Q7081">
        <v>0.93550689331799897</v>
      </c>
      <c r="R7081">
        <v>8</v>
      </c>
      <c r="S7081">
        <v>0.77081126678098599</v>
      </c>
      <c r="T7081">
        <v>66.729679214438406</v>
      </c>
      <c r="U7081">
        <v>0.99903459938204697</v>
      </c>
      <c r="V7081">
        <v>9</v>
      </c>
      <c r="W7081">
        <v>0</v>
      </c>
      <c r="X7081">
        <v>0</v>
      </c>
      <c r="Y7081">
        <v>9</v>
      </c>
      <c r="Z7081">
        <v>0.84699109207777401</v>
      </c>
      <c r="AA7081">
        <v>56.190721079789398</v>
      </c>
      <c r="AB7081">
        <v>9</v>
      </c>
      <c r="AC7081">
        <v>0.84699109207777501</v>
      </c>
      <c r="AD7081">
        <v>0</v>
      </c>
      <c r="AE7081">
        <v>0</v>
      </c>
      <c r="AF7081">
        <v>3</v>
      </c>
      <c r="AG7081">
        <v>0.15300890792222499</v>
      </c>
      <c r="AH7081">
        <v>0.24035488106719199</v>
      </c>
      <c r="AI7081">
        <v>5</v>
      </c>
      <c r="AJ7081">
        <v>26.075628700950698</v>
      </c>
      <c r="AK7081">
        <v>10</v>
      </c>
      <c r="AL7081">
        <v>0.93550689331799897</v>
      </c>
      <c r="AM7081">
        <v>0</v>
      </c>
      <c r="AN7081">
        <v>0</v>
      </c>
      <c r="AO7081">
        <v>0</v>
      </c>
      <c r="AP7081">
        <v>0</v>
      </c>
      <c r="AQ7081">
        <v>12</v>
      </c>
      <c r="AR7081">
        <v>1</v>
      </c>
      <c r="AS7081">
        <v>8.7672038628528903E-2</v>
      </c>
      <c r="AT7081">
        <v>1</v>
      </c>
      <c r="AU7081">
        <v>0</v>
      </c>
      <c r="AV7081">
        <v>0</v>
      </c>
      <c r="AW7081">
        <v>12</v>
      </c>
      <c r="AX7081">
        <v>0.999999999999999</v>
      </c>
      <c r="AY7081">
        <v>41.643810512090603</v>
      </c>
      <c r="AZ7081">
        <v>10</v>
      </c>
      <c r="BA7081">
        <v>0.93550689331799897</v>
      </c>
      <c r="BB7081">
        <v>12</v>
      </c>
      <c r="BC7081">
        <v>1</v>
      </c>
      <c r="BD7081">
        <v>0</v>
      </c>
      <c r="BE7081">
        <v>0</v>
      </c>
      <c r="BF7081">
        <v>31.915255790868098</v>
      </c>
      <c r="BG7081">
        <v>29.414644589068899</v>
      </c>
      <c r="BH7081">
        <v>42.607169200556299</v>
      </c>
      <c r="BI7081">
        <v>29.077066978253601</v>
      </c>
    </row>
    <row r="7082" spans="1:61" x14ac:dyDescent="0.25">
      <c r="A7082" s="10" t="str">
        <f>VLOOKUP(D7082,'Index-Relations'!E:F,2,FALSE)</f>
        <v>ESG</v>
      </c>
      <c r="B7082" t="s">
        <v>3450</v>
      </c>
      <c r="C7082" s="53" t="s">
        <v>2770</v>
      </c>
      <c r="D7082" s="59" t="s">
        <v>2504</v>
      </c>
      <c r="E7082" s="59" t="s">
        <v>10498</v>
      </c>
      <c r="F7082" t="s">
        <v>2503</v>
      </c>
      <c r="G7082" t="s">
        <v>2504</v>
      </c>
      <c r="H7082" t="s">
        <v>2505</v>
      </c>
      <c r="I7082" s="52">
        <v>45323</v>
      </c>
      <c r="J7082" t="s">
        <v>2457</v>
      </c>
      <c r="K7082">
        <v>12</v>
      </c>
      <c r="L7082">
        <v>29.045540368742301</v>
      </c>
      <c r="M7082">
        <v>10</v>
      </c>
      <c r="N7082">
        <v>0.942946932958178</v>
      </c>
      <c r="O7082">
        <v>28.398634451842501</v>
      </c>
      <c r="P7082">
        <v>10</v>
      </c>
      <c r="Q7082">
        <v>0.942946932958178</v>
      </c>
      <c r="R7082">
        <v>8</v>
      </c>
      <c r="S7082">
        <v>0.77062313949930195</v>
      </c>
      <c r="T7082">
        <v>66.778498151084605</v>
      </c>
      <c r="U7082">
        <v>0.99843209085238205</v>
      </c>
      <c r="V7082">
        <v>9</v>
      </c>
      <c r="W7082">
        <v>0</v>
      </c>
      <c r="X7082">
        <v>0</v>
      </c>
      <c r="Y7082">
        <v>9</v>
      </c>
      <c r="Z7082">
        <v>0.85502791589423199</v>
      </c>
      <c r="AA7082">
        <v>59.481962301810697</v>
      </c>
      <c r="AB7082">
        <v>9</v>
      </c>
      <c r="AC7082">
        <v>0.85502791589423199</v>
      </c>
      <c r="AD7082">
        <v>0</v>
      </c>
      <c r="AE7082">
        <v>0</v>
      </c>
      <c r="AF7082">
        <v>3</v>
      </c>
      <c r="AG7082">
        <v>0.14497208410576701</v>
      </c>
      <c r="AH7082">
        <v>0.217425126902968</v>
      </c>
      <c r="AI7082">
        <v>4</v>
      </c>
      <c r="AJ7082">
        <v>22.493964403264499</v>
      </c>
      <c r="AK7082">
        <v>10</v>
      </c>
      <c r="AL7082">
        <v>0.942946932958178</v>
      </c>
      <c r="AM7082">
        <v>0</v>
      </c>
      <c r="AN7082">
        <v>0</v>
      </c>
      <c r="AO7082">
        <v>0</v>
      </c>
      <c r="AP7082">
        <v>0</v>
      </c>
      <c r="AQ7082">
        <v>12</v>
      </c>
      <c r="AR7082">
        <v>0.999999999999999</v>
      </c>
      <c r="AS7082">
        <v>9.3406182240524993E-2</v>
      </c>
      <c r="AT7082">
        <v>1</v>
      </c>
      <c r="AU7082">
        <v>0</v>
      </c>
      <c r="AV7082">
        <v>0</v>
      </c>
      <c r="AW7082">
        <v>12</v>
      </c>
      <c r="AX7082">
        <v>1</v>
      </c>
      <c r="AY7082">
        <v>40.5497213806701</v>
      </c>
      <c r="AZ7082">
        <v>10</v>
      </c>
      <c r="BA7082">
        <v>0.942946932958178</v>
      </c>
      <c r="BB7082">
        <v>12</v>
      </c>
      <c r="BC7082">
        <v>0.999999999999999</v>
      </c>
      <c r="BD7082">
        <v>0</v>
      </c>
      <c r="BE7082">
        <v>0</v>
      </c>
      <c r="BF7082">
        <v>31.648034062004701</v>
      </c>
      <c r="BG7082">
        <v>31.267799372315899</v>
      </c>
      <c r="BH7082">
        <v>41.689433162249998</v>
      </c>
      <c r="BI7082">
        <v>26.846245896467899</v>
      </c>
    </row>
    <row r="7083" spans="1:61" x14ac:dyDescent="0.25">
      <c r="A7083" s="10" t="str">
        <f>VLOOKUP(D7083,'Index-Relations'!E:F,2,FALSE)</f>
        <v>BM</v>
      </c>
      <c r="B7083" t="s">
        <v>3450</v>
      </c>
      <c r="C7083" s="53" t="s">
        <v>2760</v>
      </c>
      <c r="D7083" s="59" t="str">
        <f>VLOOKUP(F7083,'Index-Relations'!B:E,4,FALSE)</f>
        <v>S&amp;P 500 Value</v>
      </c>
      <c r="E7083" s="59" t="str">
        <f>D7083&amp;C7083&amp;B7083</f>
        <v>S&amp;P 500 ValueDecember 2024Month-end</v>
      </c>
      <c r="F7083" t="s">
        <v>10509</v>
      </c>
      <c r="G7083" t="s">
        <v>10499</v>
      </c>
      <c r="H7083" t="s">
        <v>10500</v>
      </c>
      <c r="I7083" s="52">
        <v>45659</v>
      </c>
      <c r="J7083" t="s">
        <v>2457</v>
      </c>
      <c r="K7083">
        <v>401</v>
      </c>
      <c r="L7083" s="73">
        <v>55.726417827419901</v>
      </c>
      <c r="M7083">
        <v>399</v>
      </c>
      <c r="N7083">
        <v>0.999071944338771</v>
      </c>
      <c r="O7083" s="73">
        <v>61.490995455689003</v>
      </c>
      <c r="P7083">
        <v>399</v>
      </c>
      <c r="Q7083">
        <v>0.999071944338771</v>
      </c>
      <c r="R7083">
        <v>397</v>
      </c>
      <c r="S7083">
        <v>0.99587155327964105</v>
      </c>
      <c r="T7083">
        <v>37.298699575915499</v>
      </c>
      <c r="U7083">
        <v>0.65493914865176295</v>
      </c>
      <c r="V7083">
        <v>282</v>
      </c>
      <c r="W7083">
        <v>0.13740620851431301</v>
      </c>
      <c r="X7083">
        <v>48</v>
      </c>
      <c r="Y7083">
        <v>398</v>
      </c>
      <c r="Z7083">
        <v>0.99736287736094997</v>
      </c>
      <c r="AA7083">
        <v>39.518796231367297</v>
      </c>
      <c r="AB7083">
        <v>346</v>
      </c>
      <c r="AC7083">
        <v>0.92698767960151496</v>
      </c>
      <c r="AD7083">
        <v>52</v>
      </c>
      <c r="AE7083">
        <v>7.0375197759434696E-2</v>
      </c>
      <c r="AF7083">
        <v>3</v>
      </c>
      <c r="AG7083">
        <v>2.6371226390502602E-3</v>
      </c>
      <c r="AH7083">
        <v>3.9724964111436502E-3</v>
      </c>
      <c r="AI7083">
        <v>25</v>
      </c>
      <c r="AJ7083" s="73">
        <v>52.666236273102001</v>
      </c>
      <c r="AK7083">
        <v>399</v>
      </c>
      <c r="AL7083">
        <v>0.999071944338771</v>
      </c>
      <c r="AM7083">
        <v>2.0645460919850801E-2</v>
      </c>
      <c r="AN7083">
        <v>4</v>
      </c>
      <c r="AO7083">
        <v>7.0455113403364404E-3</v>
      </c>
      <c r="AP7083">
        <v>2</v>
      </c>
      <c r="AQ7083">
        <v>401</v>
      </c>
      <c r="AR7083">
        <v>0.999999999999999</v>
      </c>
      <c r="AS7083">
        <v>2.7870223085153901E-2</v>
      </c>
      <c r="AT7083">
        <v>11</v>
      </c>
      <c r="AU7083">
        <v>6.0339671195663198E-3</v>
      </c>
      <c r="AV7083">
        <v>3</v>
      </c>
      <c r="AW7083">
        <v>401</v>
      </c>
      <c r="AX7083">
        <v>1</v>
      </c>
      <c r="AY7083" s="73">
        <v>54.200146800799999</v>
      </c>
      <c r="AZ7083">
        <v>399</v>
      </c>
      <c r="BA7083">
        <v>0.999071944338771</v>
      </c>
      <c r="BB7083">
        <v>383</v>
      </c>
      <c r="BC7083">
        <v>0.86425327291375698</v>
      </c>
      <c r="BD7083">
        <v>16</v>
      </c>
      <c r="BE7083">
        <v>0.12870121574590601</v>
      </c>
      <c r="BF7083">
        <v>55.726417827419901</v>
      </c>
      <c r="BG7083">
        <v>61.490995455689003</v>
      </c>
      <c r="BH7083">
        <v>54.200146800799999</v>
      </c>
      <c r="BI7083">
        <v>52.666236273102001</v>
      </c>
    </row>
    <row r="7084" spans="1:61" x14ac:dyDescent="0.25">
      <c r="A7084" s="10" t="str">
        <f>VLOOKUP(D7084,'Index-Relations'!E:F,2,FALSE)</f>
        <v>BM</v>
      </c>
      <c r="B7084" t="s">
        <v>3450</v>
      </c>
      <c r="C7084" s="53" t="s">
        <v>2760</v>
      </c>
      <c r="D7084" s="59" t="str">
        <f>VLOOKUP(F7084,'Index-Relations'!B:E,4,FALSE)</f>
        <v>S&amp;P 500 Growth</v>
      </c>
      <c r="E7084" s="59" t="str">
        <f t="shared" ref="E7084:E7106" si="0">D7084&amp;C7084&amp;B7084</f>
        <v>S&amp;P 500 GrowthDecember 2024Month-end</v>
      </c>
      <c r="F7084" t="s">
        <v>10510</v>
      </c>
      <c r="G7084" t="s">
        <v>10501</v>
      </c>
      <c r="H7084" t="s">
        <v>10502</v>
      </c>
      <c r="I7084" s="52">
        <v>45659</v>
      </c>
      <c r="J7084" t="s">
        <v>2457</v>
      </c>
      <c r="K7084">
        <v>208</v>
      </c>
      <c r="L7084" s="73">
        <v>56.935082686891903</v>
      </c>
      <c r="M7084">
        <v>206</v>
      </c>
      <c r="N7084">
        <v>0.99602537582134099</v>
      </c>
      <c r="O7084" s="73">
        <v>66.402242092655001</v>
      </c>
      <c r="P7084">
        <v>206</v>
      </c>
      <c r="Q7084">
        <v>0.99602537582134099</v>
      </c>
      <c r="R7084">
        <v>206</v>
      </c>
      <c r="S7084">
        <v>0.99602537582133999</v>
      </c>
      <c r="T7084">
        <v>28.0623486179704</v>
      </c>
      <c r="U7084">
        <v>0.516065552737758</v>
      </c>
      <c r="V7084">
        <v>120</v>
      </c>
      <c r="W7084">
        <v>9.5085980096097106E-3</v>
      </c>
      <c r="X7084">
        <v>11</v>
      </c>
      <c r="Y7084">
        <v>206</v>
      </c>
      <c r="Z7084">
        <v>0.99602537582134099</v>
      </c>
      <c r="AA7084">
        <v>11.503779910009399</v>
      </c>
      <c r="AB7084">
        <v>174</v>
      </c>
      <c r="AC7084">
        <v>0.95014386703729603</v>
      </c>
      <c r="AD7084">
        <v>32</v>
      </c>
      <c r="AE7084">
        <v>4.5881508784044699E-2</v>
      </c>
      <c r="AF7084">
        <v>2</v>
      </c>
      <c r="AG7084">
        <v>3.9746241786587496E-3</v>
      </c>
      <c r="AH7084">
        <v>8.1105530415753E-3</v>
      </c>
      <c r="AI7084">
        <v>7</v>
      </c>
      <c r="AJ7084" s="73">
        <v>52.360686228365999</v>
      </c>
      <c r="AK7084">
        <v>206</v>
      </c>
      <c r="AL7084">
        <v>0.99602537582134099</v>
      </c>
      <c r="AM7084">
        <v>0</v>
      </c>
      <c r="AN7084">
        <v>0</v>
      </c>
      <c r="AO7084">
        <v>3.3957411742258502E-3</v>
      </c>
      <c r="AP7084">
        <v>1</v>
      </c>
      <c r="AQ7084">
        <v>208</v>
      </c>
      <c r="AR7084">
        <v>0.999999999999999</v>
      </c>
      <c r="AS7084">
        <v>3.78235557642721E-3</v>
      </c>
      <c r="AT7084">
        <v>2</v>
      </c>
      <c r="AU7084">
        <v>5.4850961188728101E-3</v>
      </c>
      <c r="AV7084">
        <v>2</v>
      </c>
      <c r="AW7084">
        <v>208</v>
      </c>
      <c r="AX7084">
        <v>1</v>
      </c>
      <c r="AY7084" s="73">
        <v>53.598895167557998</v>
      </c>
      <c r="AZ7084">
        <v>206</v>
      </c>
      <c r="BA7084">
        <v>0.99602537582134099</v>
      </c>
      <c r="BB7084">
        <v>202</v>
      </c>
      <c r="BC7084">
        <v>0.84586654696913999</v>
      </c>
      <c r="BD7084">
        <v>5</v>
      </c>
      <c r="BE7084">
        <v>0.15073771185663301</v>
      </c>
      <c r="BF7084">
        <v>56.935082686891903</v>
      </c>
      <c r="BG7084">
        <v>66.402242092655001</v>
      </c>
      <c r="BH7084">
        <v>53.598895167557998</v>
      </c>
      <c r="BI7084">
        <v>52.360686228365999</v>
      </c>
    </row>
    <row r="7085" spans="1:61" x14ac:dyDescent="0.25">
      <c r="A7085" s="10" t="str">
        <f>VLOOKUP(D7085,'Index-Relations'!E:F,2,FALSE)</f>
        <v>BM</v>
      </c>
      <c r="B7085" t="s">
        <v>3450</v>
      </c>
      <c r="C7085" s="53" t="s">
        <v>2761</v>
      </c>
      <c r="D7085" s="59" t="str">
        <f>VLOOKUP(F7085,'Index-Relations'!B:E,4,FALSE)</f>
        <v>S&amp;P 500 Value</v>
      </c>
      <c r="E7085" s="59" t="str">
        <f t="shared" si="0"/>
        <v>S&amp;P 500 ValueNovember 2024Month-end</v>
      </c>
      <c r="F7085" t="s">
        <v>10509</v>
      </c>
      <c r="G7085" t="s">
        <v>10499</v>
      </c>
      <c r="H7085" t="s">
        <v>10500</v>
      </c>
      <c r="I7085" s="52">
        <v>45628</v>
      </c>
      <c r="J7085" t="s">
        <v>2457</v>
      </c>
      <c r="K7085">
        <v>437</v>
      </c>
      <c r="L7085" s="73">
        <v>53.704202678689903</v>
      </c>
      <c r="M7085">
        <v>433</v>
      </c>
      <c r="N7085">
        <v>0.99580390761622795</v>
      </c>
      <c r="O7085" s="73">
        <v>58.612298976765999</v>
      </c>
      <c r="P7085">
        <v>433</v>
      </c>
      <c r="Q7085">
        <v>0.99580390761622795</v>
      </c>
      <c r="R7085">
        <v>431</v>
      </c>
      <c r="S7085">
        <v>0.99196636433797503</v>
      </c>
      <c r="T7085">
        <v>37.633977758084399</v>
      </c>
      <c r="U7085">
        <v>0.67857560904358205</v>
      </c>
      <c r="V7085">
        <v>304</v>
      </c>
      <c r="W7085">
        <v>0.12070750969980901</v>
      </c>
      <c r="X7085">
        <v>46</v>
      </c>
      <c r="Y7085">
        <v>432</v>
      </c>
      <c r="Z7085">
        <v>0.99370050097351803</v>
      </c>
      <c r="AA7085">
        <v>43.5061256170953</v>
      </c>
      <c r="AB7085">
        <v>382</v>
      </c>
      <c r="AC7085">
        <v>0.92738322098121295</v>
      </c>
      <c r="AD7085">
        <v>50</v>
      </c>
      <c r="AE7085">
        <v>6.6317279992305397E-2</v>
      </c>
      <c r="AF7085">
        <v>5</v>
      </c>
      <c r="AG7085">
        <v>6.2994990264816199E-3</v>
      </c>
      <c r="AH7085">
        <v>6.7375761950840803E-3</v>
      </c>
      <c r="AI7085">
        <v>27</v>
      </c>
      <c r="AJ7085" s="73">
        <v>49.167531223181001</v>
      </c>
      <c r="AK7085">
        <v>433</v>
      </c>
      <c r="AL7085">
        <v>0.99580390761622795</v>
      </c>
      <c r="AM7085">
        <v>2.4065380573963801E-2</v>
      </c>
      <c r="AN7085">
        <v>4</v>
      </c>
      <c r="AO7085">
        <v>1.25140771459979E-2</v>
      </c>
      <c r="AP7085">
        <v>2</v>
      </c>
      <c r="AQ7085">
        <v>436</v>
      </c>
      <c r="AR7085">
        <v>0.99986093799228604</v>
      </c>
      <c r="AS7085">
        <v>3.3783083435721499E-2</v>
      </c>
      <c r="AT7085">
        <v>11</v>
      </c>
      <c r="AU7085">
        <v>1.09963335125586E-2</v>
      </c>
      <c r="AV7085">
        <v>3</v>
      </c>
      <c r="AW7085">
        <v>436</v>
      </c>
      <c r="AX7085">
        <v>0.99986093799228704</v>
      </c>
      <c r="AY7085" s="73">
        <v>55.235518401792</v>
      </c>
      <c r="AZ7085">
        <v>433</v>
      </c>
      <c r="BA7085">
        <v>0.99580390761622795</v>
      </c>
      <c r="BB7085">
        <v>418</v>
      </c>
      <c r="BC7085">
        <v>0.90232683131331104</v>
      </c>
      <c r="BD7085">
        <v>16</v>
      </c>
      <c r="BE7085">
        <v>8.5020029532977701E-2</v>
      </c>
      <c r="BF7085">
        <v>53.704202678689903</v>
      </c>
      <c r="BG7085">
        <v>58.612298976765999</v>
      </c>
      <c r="BH7085">
        <v>55.235518401792</v>
      </c>
      <c r="BI7085">
        <v>49.167531223181001</v>
      </c>
    </row>
    <row r="7086" spans="1:61" x14ac:dyDescent="0.25">
      <c r="A7086" s="10" t="str">
        <f>VLOOKUP(D7086,'Index-Relations'!E:F,2,FALSE)</f>
        <v>BM</v>
      </c>
      <c r="B7086" t="s">
        <v>3450</v>
      </c>
      <c r="C7086" s="53" t="s">
        <v>2761</v>
      </c>
      <c r="D7086" s="59" t="str">
        <f>VLOOKUP(F7086,'Index-Relations'!B:E,4,FALSE)</f>
        <v>S&amp;P 500 Growth</v>
      </c>
      <c r="E7086" s="59" t="str">
        <f t="shared" si="0"/>
        <v>S&amp;P 500 GrowthNovember 2024Month-end</v>
      </c>
      <c r="F7086" t="s">
        <v>10510</v>
      </c>
      <c r="G7086" t="s">
        <v>10501</v>
      </c>
      <c r="H7086" t="s">
        <v>10502</v>
      </c>
      <c r="I7086" s="52">
        <v>45628</v>
      </c>
      <c r="J7086" t="s">
        <v>2457</v>
      </c>
      <c r="K7086">
        <v>233</v>
      </c>
      <c r="L7086" s="73">
        <v>58.705677576275903</v>
      </c>
      <c r="M7086">
        <v>232</v>
      </c>
      <c r="N7086">
        <v>0.99864342445718901</v>
      </c>
      <c r="O7086" s="73">
        <v>68.039173539935902</v>
      </c>
      <c r="P7086">
        <v>232</v>
      </c>
      <c r="Q7086">
        <v>0.99864342445718901</v>
      </c>
      <c r="R7086">
        <v>232</v>
      </c>
      <c r="S7086">
        <v>0.99864342445718901</v>
      </c>
      <c r="T7086">
        <v>28.6942047561033</v>
      </c>
      <c r="U7086">
        <v>0.47824969177665699</v>
      </c>
      <c r="V7086">
        <v>146</v>
      </c>
      <c r="W7086">
        <v>5.0348085704697697E-2</v>
      </c>
      <c r="X7086">
        <v>22</v>
      </c>
      <c r="Y7086">
        <v>232</v>
      </c>
      <c r="Z7086">
        <v>0.99864342445718901</v>
      </c>
      <c r="AA7086">
        <v>9.2235809641646807</v>
      </c>
      <c r="AB7086">
        <v>193</v>
      </c>
      <c r="AC7086">
        <v>0.94638105852390997</v>
      </c>
      <c r="AD7086">
        <v>39</v>
      </c>
      <c r="AE7086">
        <v>5.2262365933279001E-2</v>
      </c>
      <c r="AF7086">
        <v>1</v>
      </c>
      <c r="AG7086">
        <v>1.3565755428107699E-3</v>
      </c>
      <c r="AH7086">
        <v>2.2831593779826299E-3</v>
      </c>
      <c r="AI7086">
        <v>2</v>
      </c>
      <c r="AJ7086" s="73">
        <v>55.517760802864899</v>
      </c>
      <c r="AK7086">
        <v>232</v>
      </c>
      <c r="AL7086">
        <v>0.99864342445718901</v>
      </c>
      <c r="AM7086">
        <v>0</v>
      </c>
      <c r="AN7086">
        <v>0</v>
      </c>
      <c r="AO7086">
        <v>0</v>
      </c>
      <c r="AP7086">
        <v>0</v>
      </c>
      <c r="AQ7086">
        <v>233</v>
      </c>
      <c r="AR7086">
        <v>1</v>
      </c>
      <c r="AS7086">
        <v>1.71715038413236E-3</v>
      </c>
      <c r="AT7086">
        <v>1</v>
      </c>
      <c r="AU7086">
        <v>2.6301317221947601E-3</v>
      </c>
      <c r="AV7086">
        <v>1</v>
      </c>
      <c r="AW7086">
        <v>233</v>
      </c>
      <c r="AX7086">
        <v>0.999999999999999</v>
      </c>
      <c r="AY7086" s="73">
        <v>53.570729976850998</v>
      </c>
      <c r="AZ7086">
        <v>232</v>
      </c>
      <c r="BA7086">
        <v>0.99864342445718901</v>
      </c>
      <c r="BB7086">
        <v>221</v>
      </c>
      <c r="BC7086">
        <v>0.82636316870177995</v>
      </c>
      <c r="BD7086">
        <v>12</v>
      </c>
      <c r="BE7086">
        <v>0.173636831298219</v>
      </c>
      <c r="BF7086">
        <v>58.705677576275903</v>
      </c>
      <c r="BG7086">
        <v>68.039173539935902</v>
      </c>
      <c r="BH7086">
        <v>53.570729976850998</v>
      </c>
      <c r="BI7086">
        <v>55.517760802864899</v>
      </c>
    </row>
    <row r="7087" spans="1:61" x14ac:dyDescent="0.25">
      <c r="A7087" s="10" t="str">
        <f>VLOOKUP(D7087,'Index-Relations'!E:F,2,FALSE)</f>
        <v>BM</v>
      </c>
      <c r="B7087" t="s">
        <v>3450</v>
      </c>
      <c r="C7087" s="53" t="s">
        <v>2762</v>
      </c>
      <c r="D7087" s="59" t="str">
        <f>VLOOKUP(F7087,'Index-Relations'!B:E,4,FALSE)</f>
        <v>S&amp;P 500 Value</v>
      </c>
      <c r="E7087" s="59" t="str">
        <f t="shared" si="0"/>
        <v>S&amp;P 500 ValueOctober 2024Month-end</v>
      </c>
      <c r="F7087" t="s">
        <v>10509</v>
      </c>
      <c r="G7087" t="s">
        <v>10499</v>
      </c>
      <c r="H7087" t="s">
        <v>10500</v>
      </c>
      <c r="I7087" s="52">
        <v>45597</v>
      </c>
      <c r="J7087" t="s">
        <v>2457</v>
      </c>
      <c r="K7087">
        <v>437</v>
      </c>
      <c r="L7087" s="73">
        <v>53.958889018641003</v>
      </c>
      <c r="M7087">
        <v>433</v>
      </c>
      <c r="N7087">
        <v>0.99584629489681198</v>
      </c>
      <c r="O7087" s="73">
        <v>58.703383097576904</v>
      </c>
      <c r="P7087">
        <v>433</v>
      </c>
      <c r="Q7087">
        <v>0.99584629489681198</v>
      </c>
      <c r="R7087">
        <v>431</v>
      </c>
      <c r="S7087">
        <v>0.99181061278396898</v>
      </c>
      <c r="T7087">
        <v>37.852878886864502</v>
      </c>
      <c r="U7087">
        <v>0.68178477251292902</v>
      </c>
      <c r="V7087">
        <v>304</v>
      </c>
      <c r="W7087">
        <v>0.12181668389032201</v>
      </c>
      <c r="X7087">
        <v>47</v>
      </c>
      <c r="Y7087">
        <v>432</v>
      </c>
      <c r="Z7087">
        <v>0.99373153121246305</v>
      </c>
      <c r="AA7087">
        <v>45.926204138551498</v>
      </c>
      <c r="AB7087">
        <v>381</v>
      </c>
      <c r="AC7087">
        <v>0.92668367991575096</v>
      </c>
      <c r="AD7087">
        <v>51</v>
      </c>
      <c r="AE7087">
        <v>6.7047851296712202E-2</v>
      </c>
      <c r="AF7087">
        <v>5</v>
      </c>
      <c r="AG7087">
        <v>6.2684687875365396E-3</v>
      </c>
      <c r="AH7087">
        <v>7.18005154839251E-3</v>
      </c>
      <c r="AI7087">
        <v>26</v>
      </c>
      <c r="AJ7087" s="73">
        <v>49.465373089662997</v>
      </c>
      <c r="AK7087">
        <v>433</v>
      </c>
      <c r="AL7087">
        <v>0.99584629489681198</v>
      </c>
      <c r="AM7087">
        <v>2.5679948172569501E-2</v>
      </c>
      <c r="AN7087">
        <v>4</v>
      </c>
      <c r="AO7087">
        <v>1.33288284856674E-2</v>
      </c>
      <c r="AP7087">
        <v>2</v>
      </c>
      <c r="AQ7087">
        <v>436</v>
      </c>
      <c r="AR7087">
        <v>0.99982067471715297</v>
      </c>
      <c r="AS7087">
        <v>3.5083384099543001E-2</v>
      </c>
      <c r="AT7087">
        <v>11</v>
      </c>
      <c r="AU7087">
        <v>1.13257797487782E-2</v>
      </c>
      <c r="AV7087">
        <v>3</v>
      </c>
      <c r="AW7087">
        <v>436</v>
      </c>
      <c r="AX7087">
        <v>0.99982067471715297</v>
      </c>
      <c r="AY7087" s="73">
        <v>55.553290661440897</v>
      </c>
      <c r="AZ7087">
        <v>433</v>
      </c>
      <c r="BA7087">
        <v>0.99584629489681198</v>
      </c>
      <c r="BB7087">
        <v>416</v>
      </c>
      <c r="BC7087">
        <v>0.89264038689380398</v>
      </c>
      <c r="BD7087">
        <v>18</v>
      </c>
      <c r="BE7087">
        <v>9.38514593376822E-2</v>
      </c>
      <c r="BF7087">
        <v>53.958889018641003</v>
      </c>
      <c r="BG7087">
        <v>58.703383097576904</v>
      </c>
      <c r="BH7087">
        <v>55.553290661440897</v>
      </c>
      <c r="BI7087">
        <v>49.465373089662997</v>
      </c>
    </row>
    <row r="7088" spans="1:61" x14ac:dyDescent="0.25">
      <c r="A7088" s="10" t="str">
        <f>VLOOKUP(D7088,'Index-Relations'!E:F,2,FALSE)</f>
        <v>BM</v>
      </c>
      <c r="B7088" t="s">
        <v>3450</v>
      </c>
      <c r="C7088" s="53" t="s">
        <v>2762</v>
      </c>
      <c r="D7088" s="59" t="str">
        <f>VLOOKUP(F7088,'Index-Relations'!B:E,4,FALSE)</f>
        <v>S&amp;P 500 Growth</v>
      </c>
      <c r="E7088" s="59" t="str">
        <f t="shared" si="0"/>
        <v>S&amp;P 500 GrowthOctober 2024Month-end</v>
      </c>
      <c r="F7088" t="s">
        <v>10510</v>
      </c>
      <c r="G7088" t="s">
        <v>10501</v>
      </c>
      <c r="H7088" t="s">
        <v>10502</v>
      </c>
      <c r="I7088" s="52">
        <v>45597</v>
      </c>
      <c r="J7088" t="s">
        <v>2457</v>
      </c>
      <c r="K7088">
        <v>233</v>
      </c>
      <c r="L7088" s="73">
        <v>59.256732912998999</v>
      </c>
      <c r="M7088">
        <v>232</v>
      </c>
      <c r="N7088">
        <v>0.99870238228116703</v>
      </c>
      <c r="O7088" s="73">
        <v>68.451350566963896</v>
      </c>
      <c r="P7088">
        <v>232</v>
      </c>
      <c r="Q7088">
        <v>0.99870238228116703</v>
      </c>
      <c r="R7088">
        <v>232</v>
      </c>
      <c r="S7088">
        <v>0.99870238228116703</v>
      </c>
      <c r="T7088">
        <v>28.4647501718961</v>
      </c>
      <c r="U7088">
        <v>0.477912202777102</v>
      </c>
      <c r="V7088">
        <v>146</v>
      </c>
      <c r="W7088">
        <v>5.0037616166546499E-2</v>
      </c>
      <c r="X7088">
        <v>23</v>
      </c>
      <c r="Y7088">
        <v>232</v>
      </c>
      <c r="Z7088">
        <v>0.99870238228116703</v>
      </c>
      <c r="AA7088">
        <v>9.6954917789274297</v>
      </c>
      <c r="AB7088">
        <v>191</v>
      </c>
      <c r="AC7088">
        <v>0.94506829510643897</v>
      </c>
      <c r="AD7088">
        <v>41</v>
      </c>
      <c r="AE7088">
        <v>5.3634087174727701E-2</v>
      </c>
      <c r="AF7088">
        <v>1</v>
      </c>
      <c r="AG7088">
        <v>1.2976177188328401E-3</v>
      </c>
      <c r="AH7088">
        <v>2.2741055956012899E-3</v>
      </c>
      <c r="AI7088">
        <v>2</v>
      </c>
      <c r="AJ7088" s="73">
        <v>56.212822378022899</v>
      </c>
      <c r="AK7088">
        <v>232</v>
      </c>
      <c r="AL7088">
        <v>0.99870238228116703</v>
      </c>
      <c r="AM7088">
        <v>0</v>
      </c>
      <c r="AN7088">
        <v>0</v>
      </c>
      <c r="AO7088">
        <v>0</v>
      </c>
      <c r="AP7088">
        <v>0</v>
      </c>
      <c r="AQ7088">
        <v>233</v>
      </c>
      <c r="AR7088">
        <v>1</v>
      </c>
      <c r="AS7088">
        <v>1.7475192534821399E-3</v>
      </c>
      <c r="AT7088">
        <v>1</v>
      </c>
      <c r="AU7088">
        <v>2.7789992733724799E-3</v>
      </c>
      <c r="AV7088">
        <v>1</v>
      </c>
      <c r="AW7088">
        <v>233</v>
      </c>
      <c r="AX7088">
        <v>0.999999999999999</v>
      </c>
      <c r="AY7088" s="73">
        <v>54.018090702796997</v>
      </c>
      <c r="AZ7088">
        <v>232</v>
      </c>
      <c r="BA7088">
        <v>0.99870238228116703</v>
      </c>
      <c r="BB7088">
        <v>221</v>
      </c>
      <c r="BC7088">
        <v>0.83495420762131201</v>
      </c>
      <c r="BD7088">
        <v>12</v>
      </c>
      <c r="BE7088">
        <v>0.165045792378687</v>
      </c>
      <c r="BF7088">
        <v>59.256732912998999</v>
      </c>
      <c r="BG7088">
        <v>68.451350566963896</v>
      </c>
      <c r="BH7088">
        <v>54.018090702796997</v>
      </c>
      <c r="BI7088">
        <v>56.212822378022899</v>
      </c>
    </row>
    <row r="7089" spans="1:61" x14ac:dyDescent="0.25">
      <c r="A7089" s="10" t="str">
        <f>VLOOKUP(D7089,'Index-Relations'!E:F,2,FALSE)</f>
        <v>BM</v>
      </c>
      <c r="B7089" t="s">
        <v>3450</v>
      </c>
      <c r="C7089" s="53" t="s">
        <v>2763</v>
      </c>
      <c r="D7089" s="59" t="str">
        <f>VLOOKUP(F7089,'Index-Relations'!B:E,4,FALSE)</f>
        <v>S&amp;P 500 Value</v>
      </c>
      <c r="E7089" s="59" t="str">
        <f t="shared" si="0"/>
        <v>S&amp;P 500 ValueSeptember 2024Month-end</v>
      </c>
      <c r="F7089" t="s">
        <v>10509</v>
      </c>
      <c r="G7089" t="s">
        <v>10499</v>
      </c>
      <c r="H7089" t="s">
        <v>10500</v>
      </c>
      <c r="I7089" s="52">
        <v>45566</v>
      </c>
      <c r="J7089" t="s">
        <v>2457</v>
      </c>
      <c r="K7089">
        <v>437</v>
      </c>
      <c r="L7089" s="73">
        <v>54.1598152437059</v>
      </c>
      <c r="M7089">
        <v>433</v>
      </c>
      <c r="N7089">
        <v>0.996139584954992</v>
      </c>
      <c r="O7089" s="73">
        <v>58.775332110543999</v>
      </c>
      <c r="P7089">
        <v>433</v>
      </c>
      <c r="Q7089">
        <v>0.996139584954992</v>
      </c>
      <c r="R7089">
        <v>431</v>
      </c>
      <c r="S7089">
        <v>0.99199867605192404</v>
      </c>
      <c r="T7089">
        <v>38.069139398541999</v>
      </c>
      <c r="U7089">
        <v>0.68117906452118404</v>
      </c>
      <c r="V7089">
        <v>302</v>
      </c>
      <c r="W7089">
        <v>0.122991767268016</v>
      </c>
      <c r="X7089">
        <v>47</v>
      </c>
      <c r="Y7089">
        <v>432</v>
      </c>
      <c r="Z7089">
        <v>0.99403492007574601</v>
      </c>
      <c r="AA7089">
        <v>46.469579077751298</v>
      </c>
      <c r="AB7089">
        <v>392</v>
      </c>
      <c r="AC7089">
        <v>0.95249870628122002</v>
      </c>
      <c r="AD7089">
        <v>40</v>
      </c>
      <c r="AE7089">
        <v>4.1536213794526003E-2</v>
      </c>
      <c r="AF7089">
        <v>5</v>
      </c>
      <c r="AG7089">
        <v>5.9650799242530099E-3</v>
      </c>
      <c r="AH7089">
        <v>6.7393601087967804E-3</v>
      </c>
      <c r="AI7089">
        <v>26</v>
      </c>
      <c r="AJ7089" s="73">
        <v>49.602971385525997</v>
      </c>
      <c r="AK7089">
        <v>433</v>
      </c>
      <c r="AL7089">
        <v>0.996139584954992</v>
      </c>
      <c r="AM7089">
        <v>2.5878452537228602E-2</v>
      </c>
      <c r="AN7089">
        <v>4</v>
      </c>
      <c r="AO7089">
        <v>1.3549366436917299E-2</v>
      </c>
      <c r="AP7089">
        <v>2</v>
      </c>
      <c r="AQ7089">
        <v>436</v>
      </c>
      <c r="AR7089">
        <v>0.99980814204486002</v>
      </c>
      <c r="AS7089">
        <v>3.4711461266402399E-2</v>
      </c>
      <c r="AT7089">
        <v>11</v>
      </c>
      <c r="AU7089">
        <v>1.04091979866554E-2</v>
      </c>
      <c r="AV7089">
        <v>3</v>
      </c>
      <c r="AW7089">
        <v>436</v>
      </c>
      <c r="AX7089">
        <v>0.99980814204486002</v>
      </c>
      <c r="AY7089" s="73">
        <v>55.817873973560999</v>
      </c>
      <c r="AZ7089">
        <v>433</v>
      </c>
      <c r="BA7089">
        <v>0.996139584954992</v>
      </c>
      <c r="BB7089">
        <v>416</v>
      </c>
      <c r="BC7089">
        <v>0.89346849602761602</v>
      </c>
      <c r="BD7089">
        <v>18</v>
      </c>
      <c r="BE7089">
        <v>9.2790279580327095E-2</v>
      </c>
      <c r="BF7089">
        <v>54.1598152437059</v>
      </c>
      <c r="BG7089">
        <v>58.775332110543999</v>
      </c>
      <c r="BH7089">
        <v>55.817873973560999</v>
      </c>
      <c r="BI7089">
        <v>49.602971385525997</v>
      </c>
    </row>
    <row r="7090" spans="1:61" x14ac:dyDescent="0.25">
      <c r="A7090" s="10" t="str">
        <f>VLOOKUP(D7090,'Index-Relations'!E:F,2,FALSE)</f>
        <v>BM</v>
      </c>
      <c r="B7090" t="s">
        <v>3450</v>
      </c>
      <c r="C7090" s="53" t="s">
        <v>2763</v>
      </c>
      <c r="D7090" s="59" t="str">
        <f>VLOOKUP(F7090,'Index-Relations'!B:E,4,FALSE)</f>
        <v>S&amp;P 500 Growth</v>
      </c>
      <c r="E7090" s="59" t="str">
        <f t="shared" si="0"/>
        <v>S&amp;P 500 GrowthSeptember 2024Month-end</v>
      </c>
      <c r="F7090" t="s">
        <v>10510</v>
      </c>
      <c r="G7090" t="s">
        <v>10501</v>
      </c>
      <c r="H7090" t="s">
        <v>10502</v>
      </c>
      <c r="I7090" s="52">
        <v>45566</v>
      </c>
      <c r="J7090" t="s">
        <v>2457</v>
      </c>
      <c r="K7090">
        <v>233</v>
      </c>
      <c r="L7090" s="73">
        <v>59.096269687128</v>
      </c>
      <c r="M7090">
        <v>232</v>
      </c>
      <c r="N7090">
        <v>0.998910167916091</v>
      </c>
      <c r="O7090" s="73">
        <v>68.535665531773006</v>
      </c>
      <c r="P7090">
        <v>232</v>
      </c>
      <c r="Q7090">
        <v>0.998910167916091</v>
      </c>
      <c r="R7090">
        <v>232</v>
      </c>
      <c r="S7090">
        <v>0.998910167916091</v>
      </c>
      <c r="T7090">
        <v>28.800547544044701</v>
      </c>
      <c r="U7090">
        <v>0.47723931194566099</v>
      </c>
      <c r="V7090">
        <v>144</v>
      </c>
      <c r="W7090">
        <v>5.1942182542776799E-2</v>
      </c>
      <c r="X7090">
        <v>23</v>
      </c>
      <c r="Y7090">
        <v>232</v>
      </c>
      <c r="Z7090">
        <v>0.998910167916092</v>
      </c>
      <c r="AA7090">
        <v>9.7253584216584201</v>
      </c>
      <c r="AB7090">
        <v>198</v>
      </c>
      <c r="AC7090">
        <v>0.95560528343278806</v>
      </c>
      <c r="AD7090">
        <v>34</v>
      </c>
      <c r="AE7090">
        <v>4.3304884483302997E-2</v>
      </c>
      <c r="AF7090">
        <v>1</v>
      </c>
      <c r="AG7090">
        <v>1.0898320839081001E-3</v>
      </c>
      <c r="AH7090">
        <v>2.27652068174537E-3</v>
      </c>
      <c r="AI7090">
        <v>2</v>
      </c>
      <c r="AJ7090" s="73">
        <v>55.940328905969999</v>
      </c>
      <c r="AK7090">
        <v>232</v>
      </c>
      <c r="AL7090">
        <v>0.998910167916091</v>
      </c>
      <c r="AM7090">
        <v>0</v>
      </c>
      <c r="AN7090">
        <v>0</v>
      </c>
      <c r="AO7090">
        <v>0</v>
      </c>
      <c r="AP7090">
        <v>0</v>
      </c>
      <c r="AQ7090">
        <v>233</v>
      </c>
      <c r="AR7090">
        <v>0.999999999999999</v>
      </c>
      <c r="AS7090">
        <v>1.41643844339043E-3</v>
      </c>
      <c r="AT7090">
        <v>1</v>
      </c>
      <c r="AU7090">
        <v>2.5261586903896202E-3</v>
      </c>
      <c r="AV7090">
        <v>1</v>
      </c>
      <c r="AW7090">
        <v>233</v>
      </c>
      <c r="AX7090">
        <v>1</v>
      </c>
      <c r="AY7090" s="73">
        <v>53.736475706847997</v>
      </c>
      <c r="AZ7090">
        <v>232</v>
      </c>
      <c r="BA7090">
        <v>0.998910167916091</v>
      </c>
      <c r="BB7090">
        <v>221</v>
      </c>
      <c r="BC7090">
        <v>0.83376967378809497</v>
      </c>
      <c r="BD7090">
        <v>12</v>
      </c>
      <c r="BE7090">
        <v>0.16623032621190401</v>
      </c>
      <c r="BF7090">
        <v>59.096269687128</v>
      </c>
      <c r="BG7090">
        <v>68.535665531773006</v>
      </c>
      <c r="BH7090">
        <v>53.736475706847997</v>
      </c>
      <c r="BI7090">
        <v>55.940328905969999</v>
      </c>
    </row>
    <row r="7091" spans="1:61" x14ac:dyDescent="0.25">
      <c r="A7091" s="10" t="str">
        <f>VLOOKUP(D7091,'Index-Relations'!E:F,2,FALSE)</f>
        <v>BM</v>
      </c>
      <c r="B7091" t="s">
        <v>3450</v>
      </c>
      <c r="C7091" s="53" t="s">
        <v>2764</v>
      </c>
      <c r="D7091" s="59" t="str">
        <f>VLOOKUP(F7091,'Index-Relations'!B:E,4,FALSE)</f>
        <v>S&amp;P 500 Value</v>
      </c>
      <c r="E7091" s="59" t="str">
        <f t="shared" si="0"/>
        <v>S&amp;P 500 ValueAugust 2024Month-end</v>
      </c>
      <c r="F7091" t="s">
        <v>10509</v>
      </c>
      <c r="G7091" t="s">
        <v>10499</v>
      </c>
      <c r="H7091" t="s">
        <v>10500</v>
      </c>
      <c r="I7091" s="52">
        <v>45538</v>
      </c>
      <c r="J7091" t="s">
        <v>2457</v>
      </c>
      <c r="K7091">
        <v>438</v>
      </c>
      <c r="L7091" s="73">
        <v>54.010521463723997</v>
      </c>
      <c r="M7091">
        <v>435</v>
      </c>
      <c r="N7091">
        <v>0.99689142114487705</v>
      </c>
      <c r="O7091" s="73">
        <v>58.696494278247897</v>
      </c>
      <c r="P7091">
        <v>435</v>
      </c>
      <c r="Q7091">
        <v>0.99689142114487705</v>
      </c>
      <c r="R7091">
        <v>433</v>
      </c>
      <c r="S7091">
        <v>0.99315705215189798</v>
      </c>
      <c r="T7091">
        <v>37.974876944205299</v>
      </c>
      <c r="U7091">
        <v>0.68645302207844205</v>
      </c>
      <c r="V7091">
        <v>305</v>
      </c>
      <c r="W7091">
        <v>0.1299298448075</v>
      </c>
      <c r="X7091">
        <v>47</v>
      </c>
      <c r="Y7091">
        <v>434</v>
      </c>
      <c r="Z7091">
        <v>0.99488012443691898</v>
      </c>
      <c r="AA7091">
        <v>46.408042684808201</v>
      </c>
      <c r="AB7091">
        <v>405</v>
      </c>
      <c r="AC7091">
        <v>0.961233756182721</v>
      </c>
      <c r="AD7091">
        <v>38</v>
      </c>
      <c r="AE7091">
        <v>4.0378886607209098E-2</v>
      </c>
      <c r="AF7091">
        <v>-5</v>
      </c>
      <c r="AG7091">
        <v>0</v>
      </c>
      <c r="AH7091">
        <v>6.1871419048958598E-3</v>
      </c>
      <c r="AI7091">
        <v>27</v>
      </c>
      <c r="AJ7091" s="73">
        <v>49.552731013149</v>
      </c>
      <c r="AK7091">
        <v>435</v>
      </c>
      <c r="AL7091">
        <v>0.99689142114487705</v>
      </c>
      <c r="AM7091">
        <v>2.6368720199511399E-2</v>
      </c>
      <c r="AN7091">
        <v>4</v>
      </c>
      <c r="AO7091">
        <v>1.3652450329786301E-2</v>
      </c>
      <c r="AP7091">
        <v>2</v>
      </c>
      <c r="AQ7091">
        <v>438</v>
      </c>
      <c r="AR7091">
        <v>0.999999999999999</v>
      </c>
      <c r="AS7091">
        <v>3.5001656689098298E-2</v>
      </c>
      <c r="AT7091">
        <v>11</v>
      </c>
      <c r="AU7091">
        <v>1.0774104628221299E-2</v>
      </c>
      <c r="AV7091">
        <v>3</v>
      </c>
      <c r="AW7091">
        <v>438</v>
      </c>
      <c r="AX7091">
        <v>1</v>
      </c>
      <c r="AY7091" s="73">
        <v>55.579406840193002</v>
      </c>
      <c r="AZ7091">
        <v>435</v>
      </c>
      <c r="BA7091">
        <v>0.99689142114487705</v>
      </c>
      <c r="BB7091">
        <v>418</v>
      </c>
      <c r="BC7091">
        <v>0.89188848791312103</v>
      </c>
      <c r="BD7091">
        <v>18</v>
      </c>
      <c r="BE7091">
        <v>9.4459061757092302E-2</v>
      </c>
      <c r="BF7091">
        <v>54.010521463723997</v>
      </c>
      <c r="BG7091">
        <v>58.696494278247897</v>
      </c>
      <c r="BH7091">
        <v>55.579406840193002</v>
      </c>
      <c r="BI7091">
        <v>49.552731013149</v>
      </c>
    </row>
    <row r="7092" spans="1:61" x14ac:dyDescent="0.25">
      <c r="A7092" s="10" t="str">
        <f>VLOOKUP(D7092,'Index-Relations'!E:F,2,FALSE)</f>
        <v>BM</v>
      </c>
      <c r="B7092" t="s">
        <v>3450</v>
      </c>
      <c r="C7092" s="53" t="s">
        <v>2764</v>
      </c>
      <c r="D7092" s="59" t="str">
        <f>VLOOKUP(F7092,'Index-Relations'!B:E,4,FALSE)</f>
        <v>S&amp;P 500 Growth</v>
      </c>
      <c r="E7092" s="59" t="str">
        <f t="shared" si="0"/>
        <v>S&amp;P 500 GrowthAugust 2024Month-end</v>
      </c>
      <c r="F7092" t="s">
        <v>10510</v>
      </c>
      <c r="G7092" t="s">
        <v>10501</v>
      </c>
      <c r="H7092" t="s">
        <v>10502</v>
      </c>
      <c r="I7092" s="52">
        <v>45538</v>
      </c>
      <c r="J7092" t="s">
        <v>2457</v>
      </c>
      <c r="K7092">
        <v>231</v>
      </c>
      <c r="L7092" s="73">
        <v>60.778386709742001</v>
      </c>
      <c r="M7092">
        <v>230</v>
      </c>
      <c r="N7092">
        <v>0.99907091543480997</v>
      </c>
      <c r="O7092" s="73">
        <v>69.548532539139998</v>
      </c>
      <c r="P7092">
        <v>230</v>
      </c>
      <c r="Q7092">
        <v>0.99907091543480997</v>
      </c>
      <c r="R7092">
        <v>230</v>
      </c>
      <c r="S7092">
        <v>0.99907091543480997</v>
      </c>
      <c r="T7092">
        <v>28.4479787995433</v>
      </c>
      <c r="U7092">
        <v>0.49005065611812199</v>
      </c>
      <c r="V7092">
        <v>144</v>
      </c>
      <c r="W7092">
        <v>5.8799304581613601E-2</v>
      </c>
      <c r="X7092">
        <v>23</v>
      </c>
      <c r="Y7092">
        <v>230</v>
      </c>
      <c r="Z7092">
        <v>0.99907091543480997</v>
      </c>
      <c r="AA7092">
        <v>9.9559670122570996</v>
      </c>
      <c r="AB7092">
        <v>205</v>
      </c>
      <c r="AC7092">
        <v>0.97116802577500705</v>
      </c>
      <c r="AD7092">
        <v>32</v>
      </c>
      <c r="AE7092">
        <v>3.8638166454911103E-2</v>
      </c>
      <c r="AF7092">
        <v>-6</v>
      </c>
      <c r="AG7092">
        <v>0</v>
      </c>
      <c r="AH7092">
        <v>2.3279118288094302E-3</v>
      </c>
      <c r="AI7092">
        <v>2</v>
      </c>
      <c r="AJ7092" s="73">
        <v>57.425464023512902</v>
      </c>
      <c r="AK7092">
        <v>230</v>
      </c>
      <c r="AL7092">
        <v>0.99907091543480997</v>
      </c>
      <c r="AM7092">
        <v>0</v>
      </c>
      <c r="AN7092">
        <v>0</v>
      </c>
      <c r="AO7092">
        <v>0</v>
      </c>
      <c r="AP7092">
        <v>0</v>
      </c>
      <c r="AQ7092">
        <v>231</v>
      </c>
      <c r="AR7092">
        <v>0.999999999999999</v>
      </c>
      <c r="AS7092">
        <v>1.7300973500332601E-3</v>
      </c>
      <c r="AT7092">
        <v>1</v>
      </c>
      <c r="AU7092">
        <v>2.7812505021007701E-3</v>
      </c>
      <c r="AV7092">
        <v>1</v>
      </c>
      <c r="AW7092">
        <v>231</v>
      </c>
      <c r="AX7092">
        <v>1</v>
      </c>
      <c r="AY7092" s="73">
        <v>55.737547276470004</v>
      </c>
      <c r="AZ7092">
        <v>230</v>
      </c>
      <c r="BA7092">
        <v>0.99907091543480997</v>
      </c>
      <c r="BB7092">
        <v>219</v>
      </c>
      <c r="BC7092">
        <v>0.85703337758678599</v>
      </c>
      <c r="BD7092">
        <v>12</v>
      </c>
      <c r="BE7092">
        <v>0.14296662241321301</v>
      </c>
      <c r="BF7092">
        <v>60.778386709742001</v>
      </c>
      <c r="BG7092">
        <v>69.548532539139998</v>
      </c>
      <c r="BH7092">
        <v>55.737547276470004</v>
      </c>
      <c r="BI7092">
        <v>57.425464023512902</v>
      </c>
    </row>
    <row r="7093" spans="1:61" x14ac:dyDescent="0.25">
      <c r="A7093" s="10" t="str">
        <f>VLOOKUP(D7093,'Index-Relations'!E:F,2,FALSE)</f>
        <v>BM</v>
      </c>
      <c r="B7093" t="s">
        <v>3450</v>
      </c>
      <c r="C7093" s="53" t="s">
        <v>3350</v>
      </c>
      <c r="D7093" s="59" t="str">
        <f>VLOOKUP(F7093,'Index-Relations'!B:E,4,FALSE)</f>
        <v>S&amp;P 500 Value</v>
      </c>
      <c r="E7093" s="59" t="str">
        <f t="shared" si="0"/>
        <v>S&amp;P 500 ValueJuly 2024Month-end</v>
      </c>
      <c r="F7093" t="s">
        <v>10509</v>
      </c>
      <c r="G7093" t="s">
        <v>10499</v>
      </c>
      <c r="H7093" t="s">
        <v>10500</v>
      </c>
      <c r="I7093" s="52">
        <v>45505</v>
      </c>
      <c r="J7093" t="s">
        <v>2457</v>
      </c>
      <c r="K7093">
        <v>438</v>
      </c>
      <c r="L7093" s="73">
        <v>54.147160014210897</v>
      </c>
      <c r="M7093">
        <v>435</v>
      </c>
      <c r="N7093">
        <v>0.99708029479530902</v>
      </c>
      <c r="O7093" s="73">
        <v>58.707675728247899</v>
      </c>
      <c r="P7093">
        <v>435</v>
      </c>
      <c r="Q7093">
        <v>0.99708029479530902</v>
      </c>
      <c r="R7093">
        <v>433</v>
      </c>
      <c r="S7093">
        <v>0.99357365876431802</v>
      </c>
      <c r="T7093">
        <v>37.906645080340901</v>
      </c>
      <c r="U7093">
        <v>0.69433619846073702</v>
      </c>
      <c r="V7093">
        <v>305</v>
      </c>
      <c r="W7093">
        <v>0.13948484880984999</v>
      </c>
      <c r="X7093">
        <v>48</v>
      </c>
      <c r="Y7093">
        <v>434</v>
      </c>
      <c r="Z7093">
        <v>0.995339796647008</v>
      </c>
      <c r="AA7093">
        <v>47.711456242714704</v>
      </c>
      <c r="AB7093">
        <v>400</v>
      </c>
      <c r="AC7093">
        <v>0.96050018825165595</v>
      </c>
      <c r="AD7093">
        <v>34</v>
      </c>
      <c r="AE7093">
        <v>3.4839608395352099E-2</v>
      </c>
      <c r="AF7093">
        <v>4</v>
      </c>
      <c r="AG7093">
        <v>4.6602033529919498E-3</v>
      </c>
      <c r="AH7093">
        <v>5.9654983374072598E-3</v>
      </c>
      <c r="AI7093">
        <v>28</v>
      </c>
      <c r="AJ7093" s="73">
        <v>49.778243440573</v>
      </c>
      <c r="AK7093">
        <v>435</v>
      </c>
      <c r="AL7093">
        <v>0.99708029479530902</v>
      </c>
      <c r="AM7093">
        <v>2.5782902518612E-2</v>
      </c>
      <c r="AN7093">
        <v>4</v>
      </c>
      <c r="AO7093">
        <v>1.3367911214543501E-2</v>
      </c>
      <c r="AP7093">
        <v>2</v>
      </c>
      <c r="AQ7093">
        <v>437</v>
      </c>
      <c r="AR7093">
        <v>0.99863108426509195</v>
      </c>
      <c r="AS7093">
        <v>3.4990955912526399E-2</v>
      </c>
      <c r="AT7093">
        <v>11</v>
      </c>
      <c r="AU7093">
        <v>1.02803830887297E-2</v>
      </c>
      <c r="AV7093">
        <v>3</v>
      </c>
      <c r="AW7093">
        <v>437</v>
      </c>
      <c r="AX7093">
        <v>0.99863108426509095</v>
      </c>
      <c r="AY7093" s="73">
        <v>55.714822157571</v>
      </c>
      <c r="AZ7093">
        <v>435</v>
      </c>
      <c r="BA7093">
        <v>0.99708029479530902</v>
      </c>
      <c r="BB7093">
        <v>418</v>
      </c>
      <c r="BC7093">
        <v>0.89322371743245699</v>
      </c>
      <c r="BD7093">
        <v>17</v>
      </c>
      <c r="BE7093">
        <v>9.2039455618090807E-2</v>
      </c>
      <c r="BF7093">
        <v>54.147160014210897</v>
      </c>
      <c r="BG7093">
        <v>58.707675728247899</v>
      </c>
      <c r="BH7093">
        <v>55.714822157571</v>
      </c>
      <c r="BI7093">
        <v>49.778243440573</v>
      </c>
    </row>
    <row r="7094" spans="1:61" x14ac:dyDescent="0.25">
      <c r="A7094" s="10" t="str">
        <f>VLOOKUP(D7094,'Index-Relations'!E:F,2,FALSE)</f>
        <v>BM</v>
      </c>
      <c r="B7094" t="s">
        <v>3450</v>
      </c>
      <c r="C7094" s="53" t="s">
        <v>3350</v>
      </c>
      <c r="D7094" s="59" t="str">
        <f>VLOOKUP(F7094,'Index-Relations'!B:E,4,FALSE)</f>
        <v>S&amp;P 500 Growth</v>
      </c>
      <c r="E7094" s="59" t="str">
        <f t="shared" si="0"/>
        <v>S&amp;P 500 GrowthJuly 2024Month-end</v>
      </c>
      <c r="F7094" t="s">
        <v>10510</v>
      </c>
      <c r="G7094" t="s">
        <v>10501</v>
      </c>
      <c r="H7094" t="s">
        <v>10502</v>
      </c>
      <c r="I7094" s="52">
        <v>45505</v>
      </c>
      <c r="J7094" t="s">
        <v>2457</v>
      </c>
      <c r="K7094">
        <v>231</v>
      </c>
      <c r="L7094" s="73">
        <v>61.257959946221902</v>
      </c>
      <c r="M7094">
        <v>230</v>
      </c>
      <c r="N7094">
        <v>0.99915865630429002</v>
      </c>
      <c r="O7094" s="73">
        <v>69.516459750664893</v>
      </c>
      <c r="P7094">
        <v>230</v>
      </c>
      <c r="Q7094">
        <v>0.99915865630429002</v>
      </c>
      <c r="R7094">
        <v>230</v>
      </c>
      <c r="S7094">
        <v>0.99915865630429002</v>
      </c>
      <c r="T7094">
        <v>28.4923399797065</v>
      </c>
      <c r="U7094">
        <v>0.48310142174871601</v>
      </c>
      <c r="V7094">
        <v>145</v>
      </c>
      <c r="W7094">
        <v>6.65044180709497E-2</v>
      </c>
      <c r="X7094">
        <v>23</v>
      </c>
      <c r="Y7094">
        <v>230</v>
      </c>
      <c r="Z7094">
        <v>0.99915865630429002</v>
      </c>
      <c r="AA7094">
        <v>16.989606852470001</v>
      </c>
      <c r="AB7094">
        <v>200</v>
      </c>
      <c r="AC7094">
        <v>0.96772559110874801</v>
      </c>
      <c r="AD7094">
        <v>30</v>
      </c>
      <c r="AE7094">
        <v>3.1433065195542197E-2</v>
      </c>
      <c r="AF7094">
        <v>1</v>
      </c>
      <c r="AG7094">
        <v>8.4134369570921998E-4</v>
      </c>
      <c r="AH7094">
        <v>2.2847346809968402E-3</v>
      </c>
      <c r="AI7094">
        <v>2</v>
      </c>
      <c r="AJ7094" s="73">
        <v>57.681877999602897</v>
      </c>
      <c r="AK7094">
        <v>230</v>
      </c>
      <c r="AL7094">
        <v>0.99915865630429002</v>
      </c>
      <c r="AM7094">
        <v>0</v>
      </c>
      <c r="AN7094">
        <v>0</v>
      </c>
      <c r="AO7094">
        <v>0</v>
      </c>
      <c r="AP7094">
        <v>0</v>
      </c>
      <c r="AQ7094">
        <v>230</v>
      </c>
      <c r="AR7094">
        <v>0.99915865630429002</v>
      </c>
      <c r="AS7094">
        <v>1.9382183619711601E-3</v>
      </c>
      <c r="AT7094">
        <v>1</v>
      </c>
      <c r="AU7094">
        <v>2.6529129144695898E-3</v>
      </c>
      <c r="AV7094">
        <v>1</v>
      </c>
      <c r="AW7094">
        <v>230</v>
      </c>
      <c r="AX7094">
        <v>0.99915865630429002</v>
      </c>
      <c r="AY7094" s="73">
        <v>56.656335615952898</v>
      </c>
      <c r="AZ7094">
        <v>230</v>
      </c>
      <c r="BA7094">
        <v>0.99915865630429002</v>
      </c>
      <c r="BB7094">
        <v>218</v>
      </c>
      <c r="BC7094">
        <v>0.85482180649237904</v>
      </c>
      <c r="BD7094">
        <v>12</v>
      </c>
      <c r="BE7094">
        <v>0.14433684981191</v>
      </c>
      <c r="BF7094">
        <v>61.257959946221902</v>
      </c>
      <c r="BG7094">
        <v>69.516459750664893</v>
      </c>
      <c r="BH7094">
        <v>56.656335615952898</v>
      </c>
      <c r="BI7094">
        <v>57.681877999602897</v>
      </c>
    </row>
    <row r="7095" spans="1:61" x14ac:dyDescent="0.25">
      <c r="A7095" s="10" t="str">
        <f>VLOOKUP(D7095,'Index-Relations'!E:F,2,FALSE)</f>
        <v>BM</v>
      </c>
      <c r="B7095" t="s">
        <v>3450</v>
      </c>
      <c r="C7095" s="53" t="s">
        <v>2765</v>
      </c>
      <c r="D7095" s="59" t="str">
        <f>VLOOKUP(F7095,'Index-Relations'!B:E,4,FALSE)</f>
        <v>S&amp;P 500 Growth</v>
      </c>
      <c r="E7095" s="59" t="str">
        <f t="shared" si="0"/>
        <v>S&amp;P 500 GrowthJune 2024Month-end</v>
      </c>
      <c r="F7095" t="s">
        <v>10510</v>
      </c>
      <c r="G7095" t="s">
        <v>10501</v>
      </c>
      <c r="H7095" t="s">
        <v>10502</v>
      </c>
      <c r="I7095" s="52">
        <v>45474</v>
      </c>
      <c r="J7095" t="s">
        <v>2457</v>
      </c>
      <c r="K7095">
        <v>231</v>
      </c>
      <c r="L7095" s="73">
        <v>61.892525506758901</v>
      </c>
      <c r="M7095">
        <v>230</v>
      </c>
      <c r="N7095">
        <v>0.99920122432478997</v>
      </c>
      <c r="O7095" s="73">
        <v>69.925985563581904</v>
      </c>
      <c r="P7095">
        <v>230</v>
      </c>
      <c r="Q7095">
        <v>0.99920122432478997</v>
      </c>
      <c r="R7095">
        <v>230</v>
      </c>
      <c r="S7095">
        <v>0.99920122432478997</v>
      </c>
      <c r="T7095">
        <v>27.876506940990001</v>
      </c>
      <c r="U7095">
        <v>0.48511093201177202</v>
      </c>
      <c r="V7095">
        <v>143</v>
      </c>
      <c r="W7095">
        <v>6.8914567801914295E-2</v>
      </c>
      <c r="X7095">
        <v>23</v>
      </c>
      <c r="Y7095">
        <v>229</v>
      </c>
      <c r="Z7095">
        <v>0.99807857810658995</v>
      </c>
      <c r="AA7095">
        <v>9.6246279682918399</v>
      </c>
      <c r="AB7095">
        <v>196</v>
      </c>
      <c r="AC7095">
        <v>0.96314581621205697</v>
      </c>
      <c r="AD7095">
        <v>33</v>
      </c>
      <c r="AE7095">
        <v>3.49327618945319E-2</v>
      </c>
      <c r="AF7095">
        <v>2</v>
      </c>
      <c r="AG7095">
        <v>1.9214218934102099E-3</v>
      </c>
      <c r="AH7095">
        <v>1.32224134129847E-4</v>
      </c>
      <c r="AI7095">
        <v>1</v>
      </c>
      <c r="AJ7095" s="73">
        <v>58.292967576880898</v>
      </c>
      <c r="AK7095">
        <v>230</v>
      </c>
      <c r="AL7095">
        <v>0.99920122432478997</v>
      </c>
      <c r="AM7095">
        <v>0</v>
      </c>
      <c r="AN7095">
        <v>0</v>
      </c>
      <c r="AO7095">
        <v>0</v>
      </c>
      <c r="AP7095">
        <v>0</v>
      </c>
      <c r="AQ7095">
        <v>230</v>
      </c>
      <c r="AR7095">
        <v>0.99920122432478997</v>
      </c>
      <c r="AS7095">
        <v>1.8261740606160099E-3</v>
      </c>
      <c r="AT7095">
        <v>1</v>
      </c>
      <c r="AU7095">
        <v>2.3031726413529001E-3</v>
      </c>
      <c r="AV7095">
        <v>1</v>
      </c>
      <c r="AW7095">
        <v>230</v>
      </c>
      <c r="AX7095">
        <v>0.99920122432478997</v>
      </c>
      <c r="AY7095" s="73">
        <v>57.3689942238179</v>
      </c>
      <c r="AZ7095">
        <v>230</v>
      </c>
      <c r="BA7095">
        <v>0.99920122432478997</v>
      </c>
      <c r="BB7095">
        <v>218</v>
      </c>
      <c r="BC7095">
        <v>0.857771646114868</v>
      </c>
      <c r="BD7095">
        <v>12</v>
      </c>
      <c r="BE7095">
        <v>0.141429578209921</v>
      </c>
      <c r="BF7095">
        <v>61.892525506758901</v>
      </c>
      <c r="BG7095">
        <v>69.925985563581904</v>
      </c>
      <c r="BH7095">
        <v>57.3689942238179</v>
      </c>
      <c r="BI7095">
        <v>58.292967576880898</v>
      </c>
    </row>
    <row r="7096" spans="1:61" x14ac:dyDescent="0.25">
      <c r="A7096" s="10" t="str">
        <f>VLOOKUP(D7096,'Index-Relations'!E:F,2,FALSE)</f>
        <v>BM</v>
      </c>
      <c r="B7096" t="s">
        <v>3450</v>
      </c>
      <c r="C7096" s="53" t="s">
        <v>2765</v>
      </c>
      <c r="D7096" s="59" t="str">
        <f>VLOOKUP(F7096,'Index-Relations'!B:E,4,FALSE)</f>
        <v>S&amp;P 500 Value</v>
      </c>
      <c r="E7096" s="59" t="str">
        <f t="shared" si="0"/>
        <v>S&amp;P 500 ValueJune 2024Month-end</v>
      </c>
      <c r="F7096" t="s">
        <v>10509</v>
      </c>
      <c r="G7096" t="s">
        <v>10499</v>
      </c>
      <c r="H7096" t="s">
        <v>10500</v>
      </c>
      <c r="I7096" s="52">
        <v>45474</v>
      </c>
      <c r="J7096" t="s">
        <v>2457</v>
      </c>
      <c r="K7096">
        <v>438</v>
      </c>
      <c r="L7096" s="73">
        <v>54.5616598148099</v>
      </c>
      <c r="M7096">
        <v>435</v>
      </c>
      <c r="N7096">
        <v>0.99716589021495305</v>
      </c>
      <c r="O7096" s="73">
        <v>58.688534249649003</v>
      </c>
      <c r="P7096">
        <v>435</v>
      </c>
      <c r="Q7096">
        <v>0.99716589021495305</v>
      </c>
      <c r="R7096">
        <v>433</v>
      </c>
      <c r="S7096">
        <v>0.99367238683401704</v>
      </c>
      <c r="T7096">
        <v>37.9833166147817</v>
      </c>
      <c r="U7096">
        <v>0.70258095575024604</v>
      </c>
      <c r="V7096">
        <v>302</v>
      </c>
      <c r="W7096">
        <v>0.138665557252974</v>
      </c>
      <c r="X7096">
        <v>48</v>
      </c>
      <c r="Y7096">
        <v>432</v>
      </c>
      <c r="Z7096">
        <v>0.99188560077418098</v>
      </c>
      <c r="AA7096">
        <v>49.566955149252799</v>
      </c>
      <c r="AB7096">
        <v>396</v>
      </c>
      <c r="AC7096">
        <v>0.94431251928975801</v>
      </c>
      <c r="AD7096">
        <v>36</v>
      </c>
      <c r="AE7096">
        <v>4.7573081484423199E-2</v>
      </c>
      <c r="AF7096">
        <v>6</v>
      </c>
      <c r="AG7096">
        <v>8.1143992258187001E-3</v>
      </c>
      <c r="AH7096">
        <v>4.8339792201859402E-3</v>
      </c>
      <c r="AI7096">
        <v>27</v>
      </c>
      <c r="AJ7096" s="73">
        <v>49.998609559911003</v>
      </c>
      <c r="AK7096">
        <v>435</v>
      </c>
      <c r="AL7096">
        <v>0.99716589021495305</v>
      </c>
      <c r="AM7096">
        <v>2.46628539357256E-2</v>
      </c>
      <c r="AN7096">
        <v>4</v>
      </c>
      <c r="AO7096">
        <v>1.2001006758898199E-2</v>
      </c>
      <c r="AP7096">
        <v>2</v>
      </c>
      <c r="AQ7096">
        <v>437</v>
      </c>
      <c r="AR7096">
        <v>0.99862117009789897</v>
      </c>
      <c r="AS7096">
        <v>3.4148065676240097E-2</v>
      </c>
      <c r="AT7096">
        <v>11</v>
      </c>
      <c r="AU7096">
        <v>9.7258953833199505E-3</v>
      </c>
      <c r="AV7096">
        <v>3</v>
      </c>
      <c r="AW7096">
        <v>437</v>
      </c>
      <c r="AX7096">
        <v>0.99862117009789897</v>
      </c>
      <c r="AY7096" s="73">
        <v>56.644648769768999</v>
      </c>
      <c r="AZ7096">
        <v>435</v>
      </c>
      <c r="BA7096">
        <v>0.99716589021495305</v>
      </c>
      <c r="BB7096">
        <v>418</v>
      </c>
      <c r="BC7096">
        <v>0.89636346046704796</v>
      </c>
      <c r="BD7096">
        <v>17</v>
      </c>
      <c r="BE7096">
        <v>9.0256702871953004E-2</v>
      </c>
      <c r="BF7096">
        <v>54.5616598148099</v>
      </c>
      <c r="BG7096">
        <v>58.688534249649003</v>
      </c>
      <c r="BH7096">
        <v>56.644648769768999</v>
      </c>
      <c r="BI7096">
        <v>49.998609559911003</v>
      </c>
    </row>
    <row r="7097" spans="1:61" x14ac:dyDescent="0.25">
      <c r="A7097" s="10" t="str">
        <f>VLOOKUP(D7097,'Index-Relations'!E:F,2,FALSE)</f>
        <v>BM</v>
      </c>
      <c r="B7097" t="s">
        <v>3450</v>
      </c>
      <c r="C7097" s="53" t="s">
        <v>2766</v>
      </c>
      <c r="D7097" s="59" t="str">
        <f>VLOOKUP(F7097,'Index-Relations'!B:E,4,FALSE)</f>
        <v>S&amp;P 500 Growth</v>
      </c>
      <c r="E7097" s="59" t="str">
        <f t="shared" si="0"/>
        <v>S&amp;P 500 GrowthMay 2024Month-end</v>
      </c>
      <c r="F7097" t="s">
        <v>10510</v>
      </c>
      <c r="G7097" t="s">
        <v>10501</v>
      </c>
      <c r="H7097" t="s">
        <v>10502</v>
      </c>
      <c r="I7097" s="52">
        <v>45446</v>
      </c>
      <c r="J7097" t="s">
        <v>2457</v>
      </c>
      <c r="K7097">
        <v>228</v>
      </c>
      <c r="L7097" s="73">
        <v>61.7042430477319</v>
      </c>
      <c r="M7097">
        <v>227</v>
      </c>
      <c r="N7097">
        <v>0.999163551127358</v>
      </c>
      <c r="O7097" s="73">
        <v>69.387718487396995</v>
      </c>
      <c r="P7097">
        <v>227</v>
      </c>
      <c r="Q7097">
        <v>0.999163551127358</v>
      </c>
      <c r="R7097">
        <v>227</v>
      </c>
      <c r="S7097">
        <v>0.999163551127358</v>
      </c>
      <c r="T7097">
        <v>28.363172768525999</v>
      </c>
      <c r="U7097">
        <v>0.49448009386345798</v>
      </c>
      <c r="V7097">
        <v>143</v>
      </c>
      <c r="W7097">
        <v>6.6972327379176799E-2</v>
      </c>
      <c r="X7097">
        <v>23</v>
      </c>
      <c r="Y7097">
        <v>226</v>
      </c>
      <c r="Z7097">
        <v>0.99789448096139599</v>
      </c>
      <c r="AA7097">
        <v>10.6544065499801</v>
      </c>
      <c r="AB7097">
        <v>195</v>
      </c>
      <c r="AC7097">
        <v>0.96815168776328397</v>
      </c>
      <c r="AD7097">
        <v>31</v>
      </c>
      <c r="AE7097">
        <v>2.97427931981116E-2</v>
      </c>
      <c r="AF7097">
        <v>2</v>
      </c>
      <c r="AG7097">
        <v>2.1055190386035602E-3</v>
      </c>
      <c r="AH7097">
        <v>1.39003141998023E-4</v>
      </c>
      <c r="AI7097">
        <v>1</v>
      </c>
      <c r="AJ7097" s="73">
        <v>58.423271688181998</v>
      </c>
      <c r="AK7097">
        <v>227</v>
      </c>
      <c r="AL7097">
        <v>0.999163551127358</v>
      </c>
      <c r="AM7097">
        <v>0</v>
      </c>
      <c r="AN7097">
        <v>0</v>
      </c>
      <c r="AO7097">
        <v>0</v>
      </c>
      <c r="AP7097">
        <v>0</v>
      </c>
      <c r="AQ7097">
        <v>227</v>
      </c>
      <c r="AR7097">
        <v>0.999163551127358</v>
      </c>
      <c r="AS7097">
        <v>1.82169968242249E-3</v>
      </c>
      <c r="AT7097">
        <v>1</v>
      </c>
      <c r="AU7097">
        <v>2.3668813651603099E-3</v>
      </c>
      <c r="AV7097">
        <v>1</v>
      </c>
      <c r="AW7097">
        <v>227</v>
      </c>
      <c r="AX7097">
        <v>0.999163551127358</v>
      </c>
      <c r="AY7097" s="73">
        <v>57.122643490481003</v>
      </c>
      <c r="AZ7097">
        <v>227</v>
      </c>
      <c r="BA7097">
        <v>0.999163551127358</v>
      </c>
      <c r="BB7097">
        <v>215</v>
      </c>
      <c r="BC7097">
        <v>0.84045259947693396</v>
      </c>
      <c r="BD7097">
        <v>12</v>
      </c>
      <c r="BE7097">
        <v>0.15871095165042301</v>
      </c>
      <c r="BF7097">
        <v>61.7042430477319</v>
      </c>
      <c r="BG7097">
        <v>69.387718487396995</v>
      </c>
      <c r="BH7097">
        <v>57.122643490481003</v>
      </c>
      <c r="BI7097">
        <v>58.423271688181998</v>
      </c>
    </row>
    <row r="7098" spans="1:61" x14ac:dyDescent="0.25">
      <c r="A7098" s="10" t="str">
        <f>VLOOKUP(D7098,'Index-Relations'!E:F,2,FALSE)</f>
        <v>BM</v>
      </c>
      <c r="B7098" t="s">
        <v>3450</v>
      </c>
      <c r="C7098" s="53" t="s">
        <v>2766</v>
      </c>
      <c r="D7098" s="59" t="str">
        <f>VLOOKUP(F7098,'Index-Relations'!B:E,4,FALSE)</f>
        <v>S&amp;P 500 Value</v>
      </c>
      <c r="E7098" s="59" t="str">
        <f t="shared" si="0"/>
        <v>S&amp;P 500 ValueMay 2024Month-end</v>
      </c>
      <c r="F7098" t="s">
        <v>10509</v>
      </c>
      <c r="G7098" t="s">
        <v>10499</v>
      </c>
      <c r="H7098" t="s">
        <v>10500</v>
      </c>
      <c r="I7098" s="52">
        <v>45446</v>
      </c>
      <c r="J7098" t="s">
        <v>2457</v>
      </c>
      <c r="K7098">
        <v>441</v>
      </c>
      <c r="L7098" s="73">
        <v>54.971023355172903</v>
      </c>
      <c r="M7098">
        <v>438</v>
      </c>
      <c r="N7098">
        <v>0.997100693578581</v>
      </c>
      <c r="O7098" s="73">
        <v>58.742828030419901</v>
      </c>
      <c r="P7098">
        <v>438</v>
      </c>
      <c r="Q7098">
        <v>0.997100693578581</v>
      </c>
      <c r="R7098">
        <v>436</v>
      </c>
      <c r="S7098">
        <v>0.993546849774532</v>
      </c>
      <c r="T7098">
        <v>38.019169467733498</v>
      </c>
      <c r="U7098">
        <v>0.708609673559914</v>
      </c>
      <c r="V7098">
        <v>303</v>
      </c>
      <c r="W7098">
        <v>0.15345734714269599</v>
      </c>
      <c r="X7098">
        <v>48</v>
      </c>
      <c r="Y7098">
        <v>435</v>
      </c>
      <c r="Z7098">
        <v>0.99160904240463399</v>
      </c>
      <c r="AA7098">
        <v>51.007721416201001</v>
      </c>
      <c r="AB7098">
        <v>398</v>
      </c>
      <c r="AC7098">
        <v>0.944005830943073</v>
      </c>
      <c r="AD7098">
        <v>37</v>
      </c>
      <c r="AE7098">
        <v>4.7603211461561802E-2</v>
      </c>
      <c r="AF7098">
        <v>6</v>
      </c>
      <c r="AG7098">
        <v>8.3909575953650204E-3</v>
      </c>
      <c r="AH7098">
        <v>4.8581671813858699E-3</v>
      </c>
      <c r="AI7098">
        <v>27</v>
      </c>
      <c r="AJ7098" s="73">
        <v>50.484666683123997</v>
      </c>
      <c r="AK7098">
        <v>438</v>
      </c>
      <c r="AL7098">
        <v>0.997100693578581</v>
      </c>
      <c r="AM7098">
        <v>2.4541941882514798E-2</v>
      </c>
      <c r="AN7098">
        <v>4</v>
      </c>
      <c r="AO7098">
        <v>1.23999260799966E-2</v>
      </c>
      <c r="AP7098">
        <v>2</v>
      </c>
      <c r="AQ7098">
        <v>440</v>
      </c>
      <c r="AR7098">
        <v>0.99861477413142696</v>
      </c>
      <c r="AS7098">
        <v>3.4209482458654003E-2</v>
      </c>
      <c r="AT7098">
        <v>11</v>
      </c>
      <c r="AU7098">
        <v>9.7799217842718805E-3</v>
      </c>
      <c r="AV7098">
        <v>3</v>
      </c>
      <c r="AW7098">
        <v>440</v>
      </c>
      <c r="AX7098">
        <v>0.99861477413142696</v>
      </c>
      <c r="AY7098" s="73">
        <v>57.155596121533002</v>
      </c>
      <c r="AZ7098">
        <v>438</v>
      </c>
      <c r="BA7098">
        <v>0.997100693578581</v>
      </c>
      <c r="BB7098">
        <v>421</v>
      </c>
      <c r="BC7098">
        <v>0.89621430691522896</v>
      </c>
      <c r="BD7098">
        <v>17</v>
      </c>
      <c r="BE7098">
        <v>9.0000541136201401E-2</v>
      </c>
      <c r="BF7098">
        <v>54.971023355172903</v>
      </c>
      <c r="BG7098">
        <v>58.742828030419901</v>
      </c>
      <c r="BH7098">
        <v>57.155596121533002</v>
      </c>
      <c r="BI7098">
        <v>50.484666683123997</v>
      </c>
    </row>
    <row r="7099" spans="1:61" x14ac:dyDescent="0.25">
      <c r="A7099" s="10" t="str">
        <f>VLOOKUP(D7099,'Index-Relations'!E:F,2,FALSE)</f>
        <v>BM</v>
      </c>
      <c r="B7099" t="s">
        <v>3450</v>
      </c>
      <c r="C7099" s="53" t="s">
        <v>2767</v>
      </c>
      <c r="D7099" s="59" t="str">
        <f>VLOOKUP(F7099,'Index-Relations'!B:E,4,FALSE)</f>
        <v>S&amp;P 500 Value</v>
      </c>
      <c r="E7099" s="59" t="str">
        <f t="shared" si="0"/>
        <v>S&amp;P 500 ValueApril 2024Month-end</v>
      </c>
      <c r="F7099" t="s">
        <v>10509</v>
      </c>
      <c r="G7099" t="s">
        <v>10499</v>
      </c>
      <c r="H7099" t="s">
        <v>10500</v>
      </c>
      <c r="I7099" s="52">
        <v>45413</v>
      </c>
      <c r="J7099" t="s">
        <v>2457</v>
      </c>
      <c r="K7099">
        <v>442</v>
      </c>
      <c r="L7099" s="73">
        <v>55.290140682941903</v>
      </c>
      <c r="M7099">
        <v>439</v>
      </c>
      <c r="N7099">
        <v>0.99721097229870204</v>
      </c>
      <c r="O7099" s="73">
        <v>59.317386389550002</v>
      </c>
      <c r="P7099">
        <v>439</v>
      </c>
      <c r="Q7099">
        <v>0.99721097229870204</v>
      </c>
      <c r="R7099">
        <v>437</v>
      </c>
      <c r="S7099">
        <v>0.99382836223312698</v>
      </c>
      <c r="T7099">
        <v>37.978812922438401</v>
      </c>
      <c r="U7099">
        <v>0.70685715014232997</v>
      </c>
      <c r="V7099">
        <v>304</v>
      </c>
      <c r="W7099">
        <v>0.150121513768527</v>
      </c>
      <c r="X7099">
        <v>49</v>
      </c>
      <c r="Y7099">
        <v>436</v>
      </c>
      <c r="Z7099">
        <v>0.992121325308849</v>
      </c>
      <c r="AA7099">
        <v>51.241575501830901</v>
      </c>
      <c r="AB7099">
        <v>399</v>
      </c>
      <c r="AC7099">
        <v>0.94517626596453397</v>
      </c>
      <c r="AD7099">
        <v>37</v>
      </c>
      <c r="AE7099">
        <v>4.6945059344314401E-2</v>
      </c>
      <c r="AF7099">
        <v>6</v>
      </c>
      <c r="AG7099">
        <v>7.8786746911514802E-3</v>
      </c>
      <c r="AH7099">
        <v>4.7180765819059001E-3</v>
      </c>
      <c r="AI7099">
        <v>27</v>
      </c>
      <c r="AJ7099" s="73">
        <v>50.544123562674002</v>
      </c>
      <c r="AK7099">
        <v>439</v>
      </c>
      <c r="AL7099">
        <v>0.99721097229870204</v>
      </c>
      <c r="AM7099">
        <v>2.4516556711078701E-2</v>
      </c>
      <c r="AN7099">
        <v>4</v>
      </c>
      <c r="AO7099">
        <v>2.34230036246908E-2</v>
      </c>
      <c r="AP7099">
        <v>3</v>
      </c>
      <c r="AQ7099">
        <v>439</v>
      </c>
      <c r="AR7099">
        <v>0.99751196417898202</v>
      </c>
      <c r="AS7099">
        <v>3.4215144891944299E-2</v>
      </c>
      <c r="AT7099">
        <v>11</v>
      </c>
      <c r="AU7099">
        <v>8.8906767623032502E-3</v>
      </c>
      <c r="AV7099">
        <v>2</v>
      </c>
      <c r="AW7099">
        <v>440</v>
      </c>
      <c r="AX7099">
        <v>0.99828465153688395</v>
      </c>
      <c r="AY7099" s="73">
        <v>57.514815902379901</v>
      </c>
      <c r="AZ7099">
        <v>439</v>
      </c>
      <c r="BA7099">
        <v>0.99721097229870204</v>
      </c>
      <c r="BB7099">
        <v>421</v>
      </c>
      <c r="BC7099">
        <v>0.90735449663725698</v>
      </c>
      <c r="BD7099">
        <v>15</v>
      </c>
      <c r="BE7099">
        <v>6.6734463917034706E-2</v>
      </c>
      <c r="BF7099">
        <v>55.290140682941903</v>
      </c>
      <c r="BG7099">
        <v>59.317386389550002</v>
      </c>
      <c r="BH7099">
        <v>57.514815902379901</v>
      </c>
      <c r="BI7099">
        <v>50.544123562674002</v>
      </c>
    </row>
    <row r="7100" spans="1:61" x14ac:dyDescent="0.25">
      <c r="A7100" s="10" t="str">
        <f>VLOOKUP(D7100,'Index-Relations'!E:F,2,FALSE)</f>
        <v>BM</v>
      </c>
      <c r="B7100" t="s">
        <v>3450</v>
      </c>
      <c r="C7100" s="53" t="s">
        <v>2767</v>
      </c>
      <c r="D7100" s="59" t="str">
        <f>VLOOKUP(F7100,'Index-Relations'!B:E,4,FALSE)</f>
        <v>S&amp;P 500 Growth</v>
      </c>
      <c r="E7100" s="59" t="str">
        <f t="shared" si="0"/>
        <v>S&amp;P 500 GrowthApril 2024Month-end</v>
      </c>
      <c r="F7100" t="s">
        <v>10510</v>
      </c>
      <c r="G7100" t="s">
        <v>10501</v>
      </c>
      <c r="H7100" t="s">
        <v>10502</v>
      </c>
      <c r="I7100" s="52">
        <v>45413</v>
      </c>
      <c r="J7100" t="s">
        <v>2457</v>
      </c>
      <c r="K7100">
        <v>228</v>
      </c>
      <c r="L7100" s="73">
        <v>61.356300525004897</v>
      </c>
      <c r="M7100">
        <v>227</v>
      </c>
      <c r="N7100">
        <v>0.99922150340569105</v>
      </c>
      <c r="O7100" s="73">
        <v>69.142999745864898</v>
      </c>
      <c r="P7100">
        <v>227</v>
      </c>
      <c r="Q7100">
        <v>0.99922150340569105</v>
      </c>
      <c r="R7100">
        <v>227</v>
      </c>
      <c r="S7100">
        <v>0.99922150340569205</v>
      </c>
      <c r="T7100">
        <v>28.847609085398499</v>
      </c>
      <c r="U7100">
        <v>0.49488817220946002</v>
      </c>
      <c r="V7100">
        <v>143</v>
      </c>
      <c r="W7100">
        <v>6.9500240904434199E-2</v>
      </c>
      <c r="X7100">
        <v>24</v>
      </c>
      <c r="Y7100">
        <v>226</v>
      </c>
      <c r="Z7100">
        <v>0.99806464632304004</v>
      </c>
      <c r="AA7100">
        <v>9.0088392864324103</v>
      </c>
      <c r="AB7100">
        <v>195</v>
      </c>
      <c r="AC7100">
        <v>0.96745003017299203</v>
      </c>
      <c r="AD7100">
        <v>31</v>
      </c>
      <c r="AE7100">
        <v>3.0614616150048499E-2</v>
      </c>
      <c r="AF7100">
        <v>2</v>
      </c>
      <c r="AG7100">
        <v>1.9353536769593999E-3</v>
      </c>
      <c r="AH7100">
        <v>0</v>
      </c>
      <c r="AI7100">
        <v>0</v>
      </c>
      <c r="AJ7100" s="73">
        <v>57.807730439127901</v>
      </c>
      <c r="AK7100">
        <v>227</v>
      </c>
      <c r="AL7100">
        <v>0.99922150340569105</v>
      </c>
      <c r="AM7100">
        <v>0</v>
      </c>
      <c r="AN7100">
        <v>0</v>
      </c>
      <c r="AO7100">
        <v>0</v>
      </c>
      <c r="AP7100">
        <v>0</v>
      </c>
      <c r="AQ7100">
        <v>227</v>
      </c>
      <c r="AR7100">
        <v>0.99922150340569105</v>
      </c>
      <c r="AS7100">
        <v>1.8335209344060601E-3</v>
      </c>
      <c r="AT7100">
        <v>1</v>
      </c>
      <c r="AU7100">
        <v>2.36077427797351E-3</v>
      </c>
      <c r="AV7100">
        <v>1</v>
      </c>
      <c r="AW7100">
        <v>227</v>
      </c>
      <c r="AX7100">
        <v>0.99922150340569205</v>
      </c>
      <c r="AY7100" s="73">
        <v>56.886821711731997</v>
      </c>
      <c r="AZ7100">
        <v>227</v>
      </c>
      <c r="BA7100">
        <v>0.99922150340569105</v>
      </c>
      <c r="BB7100">
        <v>216</v>
      </c>
      <c r="BC7100">
        <v>0.84089612852450901</v>
      </c>
      <c r="BD7100">
        <v>11</v>
      </c>
      <c r="BE7100">
        <v>0.15832537488118201</v>
      </c>
      <c r="BF7100">
        <v>61.356300525004897</v>
      </c>
      <c r="BG7100">
        <v>69.142999745864898</v>
      </c>
      <c r="BH7100">
        <v>56.886821711731997</v>
      </c>
      <c r="BI7100">
        <v>57.807730439127901</v>
      </c>
    </row>
    <row r="7101" spans="1:61" x14ac:dyDescent="0.25">
      <c r="A7101" s="10" t="str">
        <f>VLOOKUP(D7101,'Index-Relations'!E:F,2,FALSE)</f>
        <v>BM</v>
      </c>
      <c r="B7101" t="s">
        <v>3450</v>
      </c>
      <c r="C7101" s="53" t="s">
        <v>2768</v>
      </c>
      <c r="D7101" s="59" t="str">
        <f>VLOOKUP(F7101,'Index-Relations'!B:E,4,FALSE)</f>
        <v>S&amp;P 500 Value</v>
      </c>
      <c r="E7101" s="59" t="str">
        <f t="shared" si="0"/>
        <v>S&amp;P 500 ValueMarch 2024Month-end</v>
      </c>
      <c r="F7101" t="s">
        <v>10509</v>
      </c>
      <c r="G7101" t="s">
        <v>10499</v>
      </c>
      <c r="H7101" t="s">
        <v>10500</v>
      </c>
      <c r="I7101" s="52">
        <v>45383</v>
      </c>
      <c r="J7101" t="s">
        <v>2457</v>
      </c>
      <c r="K7101">
        <v>443</v>
      </c>
      <c r="L7101" s="73">
        <v>56.051497929227899</v>
      </c>
      <c r="M7101">
        <v>441</v>
      </c>
      <c r="N7101">
        <v>0.99902944822721096</v>
      </c>
      <c r="O7101" s="73">
        <v>59.893017432196999</v>
      </c>
      <c r="P7101">
        <v>441</v>
      </c>
      <c r="Q7101">
        <v>0.99902944822721096</v>
      </c>
      <c r="R7101">
        <v>439</v>
      </c>
      <c r="S7101">
        <v>0.99526136300698498</v>
      </c>
      <c r="T7101">
        <v>37.859068571012003</v>
      </c>
      <c r="U7101">
        <v>0.706241611840009</v>
      </c>
      <c r="V7101">
        <v>306</v>
      </c>
      <c r="W7101">
        <v>0.148922405380122</v>
      </c>
      <c r="X7101">
        <v>49</v>
      </c>
      <c r="Y7101">
        <v>438</v>
      </c>
      <c r="Z7101">
        <v>0.99364047559061297</v>
      </c>
      <c r="AA7101">
        <v>48.978595530116998</v>
      </c>
      <c r="AB7101">
        <v>401</v>
      </c>
      <c r="AC7101">
        <v>0.94591619294380302</v>
      </c>
      <c r="AD7101">
        <v>37</v>
      </c>
      <c r="AE7101">
        <v>4.77242826468093E-2</v>
      </c>
      <c r="AF7101">
        <v>5</v>
      </c>
      <c r="AG7101">
        <v>6.3595244093874398E-3</v>
      </c>
      <c r="AH7101">
        <v>4.5466788239548897E-3</v>
      </c>
      <c r="AI7101">
        <v>27</v>
      </c>
      <c r="AJ7101" s="73">
        <v>50.772935670434997</v>
      </c>
      <c r="AK7101">
        <v>441</v>
      </c>
      <c r="AL7101">
        <v>0.99902944822721096</v>
      </c>
      <c r="AM7101">
        <v>2.5366835120316601E-2</v>
      </c>
      <c r="AN7101">
        <v>4</v>
      </c>
      <c r="AO7101">
        <v>2.1755463221823101E-2</v>
      </c>
      <c r="AP7101">
        <v>3</v>
      </c>
      <c r="AQ7101">
        <v>441</v>
      </c>
      <c r="AR7101">
        <v>0.99925646979991201</v>
      </c>
      <c r="AS7101">
        <v>3.3157968773440002E-2</v>
      </c>
      <c r="AT7101">
        <v>11</v>
      </c>
      <c r="AU7101">
        <v>8.3129517701359106E-3</v>
      </c>
      <c r="AV7101">
        <v>2</v>
      </c>
      <c r="AW7101">
        <v>442</v>
      </c>
      <c r="AX7101">
        <v>0.999999999999999</v>
      </c>
      <c r="AY7101" s="73">
        <v>58.700544555981899</v>
      </c>
      <c r="AZ7101">
        <v>441</v>
      </c>
      <c r="BA7101">
        <v>0.99902944822721096</v>
      </c>
      <c r="BB7101">
        <v>423</v>
      </c>
      <c r="BC7101">
        <v>0.90981822622674502</v>
      </c>
      <c r="BD7101">
        <v>15</v>
      </c>
      <c r="BE7101">
        <v>6.7682780351343397E-2</v>
      </c>
      <c r="BF7101">
        <v>56.051497929227899</v>
      </c>
      <c r="BG7101">
        <v>59.893017432196999</v>
      </c>
      <c r="BH7101">
        <v>58.700544555981899</v>
      </c>
      <c r="BI7101">
        <v>50.772935670434997</v>
      </c>
    </row>
    <row r="7102" spans="1:61" x14ac:dyDescent="0.25">
      <c r="A7102" s="10" t="str">
        <f>VLOOKUP(D7102,'Index-Relations'!E:F,2,FALSE)</f>
        <v>BM</v>
      </c>
      <c r="B7102" t="s">
        <v>3450</v>
      </c>
      <c r="C7102" s="53" t="s">
        <v>2768</v>
      </c>
      <c r="D7102" s="59" t="str">
        <f>VLOOKUP(F7102,'Index-Relations'!B:E,4,FALSE)</f>
        <v>S&amp;P 500 Growth</v>
      </c>
      <c r="E7102" s="59" t="str">
        <f t="shared" si="0"/>
        <v>S&amp;P 500 GrowthMarch 2024Month-end</v>
      </c>
      <c r="F7102" t="s">
        <v>10510</v>
      </c>
      <c r="G7102" t="s">
        <v>10501</v>
      </c>
      <c r="H7102" t="s">
        <v>10502</v>
      </c>
      <c r="I7102" s="52">
        <v>45383</v>
      </c>
      <c r="J7102" t="s">
        <v>2457</v>
      </c>
      <c r="K7102">
        <v>227</v>
      </c>
      <c r="L7102" s="73">
        <v>61.750093383722998</v>
      </c>
      <c r="M7102">
        <v>227</v>
      </c>
      <c r="N7102">
        <v>1</v>
      </c>
      <c r="O7102" s="73">
        <v>69.185587623950994</v>
      </c>
      <c r="P7102">
        <v>227</v>
      </c>
      <c r="Q7102">
        <v>1</v>
      </c>
      <c r="R7102">
        <v>227</v>
      </c>
      <c r="S7102">
        <v>1</v>
      </c>
      <c r="T7102">
        <v>28.6001719169772</v>
      </c>
      <c r="U7102">
        <v>0.49573830857970003</v>
      </c>
      <c r="V7102">
        <v>143</v>
      </c>
      <c r="W7102">
        <v>7.0009877190675501E-2</v>
      </c>
      <c r="X7102">
        <v>24</v>
      </c>
      <c r="Y7102">
        <v>226</v>
      </c>
      <c r="Z7102">
        <v>0.998895199490203</v>
      </c>
      <c r="AA7102">
        <v>8.7288392835162192</v>
      </c>
      <c r="AB7102">
        <v>195</v>
      </c>
      <c r="AC7102">
        <v>0.96726411052031303</v>
      </c>
      <c r="AD7102">
        <v>31</v>
      </c>
      <c r="AE7102">
        <v>3.1631088969889497E-2</v>
      </c>
      <c r="AF7102">
        <v>1</v>
      </c>
      <c r="AG7102">
        <v>1.1048005097966599E-3</v>
      </c>
      <c r="AH7102">
        <v>0</v>
      </c>
      <c r="AI7102">
        <v>0</v>
      </c>
      <c r="AJ7102" s="73">
        <v>57.677182980325902</v>
      </c>
      <c r="AK7102">
        <v>227</v>
      </c>
      <c r="AL7102">
        <v>1</v>
      </c>
      <c r="AM7102">
        <v>0</v>
      </c>
      <c r="AN7102">
        <v>0</v>
      </c>
      <c r="AO7102">
        <v>0</v>
      </c>
      <c r="AP7102">
        <v>0</v>
      </c>
      <c r="AQ7102">
        <v>227</v>
      </c>
      <c r="AR7102">
        <v>1</v>
      </c>
      <c r="AS7102">
        <v>2.02526909736957E-3</v>
      </c>
      <c r="AT7102">
        <v>1</v>
      </c>
      <c r="AU7102">
        <v>2.1885327631561298E-3</v>
      </c>
      <c r="AV7102">
        <v>1</v>
      </c>
      <c r="AW7102">
        <v>227</v>
      </c>
      <c r="AX7102">
        <v>0.999999999999999</v>
      </c>
      <c r="AY7102" s="73">
        <v>57.967512510543898</v>
      </c>
      <c r="AZ7102">
        <v>227</v>
      </c>
      <c r="BA7102">
        <v>1</v>
      </c>
      <c r="BB7102">
        <v>216</v>
      </c>
      <c r="BC7102">
        <v>0.83957744379395405</v>
      </c>
      <c r="BD7102">
        <v>11</v>
      </c>
      <c r="BE7102">
        <v>0.16042255620604501</v>
      </c>
      <c r="BF7102">
        <v>61.750093383722998</v>
      </c>
      <c r="BG7102">
        <v>69.185587623950994</v>
      </c>
      <c r="BH7102">
        <v>57.967512510543898</v>
      </c>
      <c r="BI7102">
        <v>57.677182980325902</v>
      </c>
    </row>
    <row r="7103" spans="1:61" x14ac:dyDescent="0.25">
      <c r="A7103" s="10" t="str">
        <f>VLOOKUP(D7103,'Index-Relations'!E:F,2,FALSE)</f>
        <v>BM</v>
      </c>
      <c r="B7103" t="s">
        <v>3450</v>
      </c>
      <c r="C7103" s="53" t="s">
        <v>2769</v>
      </c>
      <c r="D7103" s="59" t="str">
        <f>VLOOKUP(F7103,'Index-Relations'!B:E,4,FALSE)</f>
        <v>S&amp;P 500 Value</v>
      </c>
      <c r="E7103" s="59" t="str">
        <f t="shared" si="0"/>
        <v>S&amp;P 500 ValueFebruary 2024Month-end</v>
      </c>
      <c r="F7103" t="s">
        <v>10509</v>
      </c>
      <c r="G7103" t="s">
        <v>10499</v>
      </c>
      <c r="H7103" t="s">
        <v>10500</v>
      </c>
      <c r="I7103" s="52">
        <v>45352</v>
      </c>
      <c r="J7103" t="s">
        <v>2457</v>
      </c>
      <c r="K7103">
        <v>444</v>
      </c>
      <c r="L7103" s="73">
        <v>56.663290934564898</v>
      </c>
      <c r="M7103">
        <v>441</v>
      </c>
      <c r="N7103">
        <v>0.99539547145086904</v>
      </c>
      <c r="O7103" s="73">
        <v>60.670992225611897</v>
      </c>
      <c r="P7103">
        <v>441</v>
      </c>
      <c r="Q7103">
        <v>0.99539547145086904</v>
      </c>
      <c r="R7103">
        <v>441</v>
      </c>
      <c r="S7103">
        <v>0.99539547145086904</v>
      </c>
      <c r="T7103">
        <v>37.7988663905453</v>
      </c>
      <c r="U7103">
        <v>0.70189729700678305</v>
      </c>
      <c r="V7103">
        <v>304</v>
      </c>
      <c r="W7103">
        <v>0.145855863617981</v>
      </c>
      <c r="X7103">
        <v>48</v>
      </c>
      <c r="Y7103">
        <v>440</v>
      </c>
      <c r="Z7103">
        <v>0.99385913857194597</v>
      </c>
      <c r="AA7103">
        <v>49.804808546828298</v>
      </c>
      <c r="AB7103">
        <v>402</v>
      </c>
      <c r="AC7103">
        <v>0.94541380777182504</v>
      </c>
      <c r="AD7103">
        <v>38</v>
      </c>
      <c r="AE7103">
        <v>4.8445330800120402E-2</v>
      </c>
      <c r="AF7103">
        <v>4</v>
      </c>
      <c r="AG7103">
        <v>6.1408614280542596E-3</v>
      </c>
      <c r="AH7103">
        <v>1.7814397999422801E-3</v>
      </c>
      <c r="AI7103">
        <v>24</v>
      </c>
      <c r="AJ7103" s="73">
        <v>51.566635436165903</v>
      </c>
      <c r="AK7103">
        <v>441</v>
      </c>
      <c r="AL7103">
        <v>0.99539547145086904</v>
      </c>
      <c r="AM7103">
        <v>2.6205920949990601E-2</v>
      </c>
      <c r="AN7103">
        <v>4</v>
      </c>
      <c r="AO7103">
        <v>2.2085972693788099E-2</v>
      </c>
      <c r="AP7103">
        <v>3</v>
      </c>
      <c r="AQ7103">
        <v>444</v>
      </c>
      <c r="AR7103">
        <v>1</v>
      </c>
      <c r="AS7103">
        <v>3.3843649633004097E-2</v>
      </c>
      <c r="AT7103">
        <v>11</v>
      </c>
      <c r="AU7103">
        <v>8.3248553009324308E-3</v>
      </c>
      <c r="AV7103">
        <v>2</v>
      </c>
      <c r="AW7103">
        <v>444</v>
      </c>
      <c r="AX7103">
        <v>1</v>
      </c>
      <c r="AY7103" s="73">
        <v>58.845627613606901</v>
      </c>
      <c r="AZ7103">
        <v>441</v>
      </c>
      <c r="BA7103">
        <v>0.99539547145086904</v>
      </c>
      <c r="BB7103">
        <v>426</v>
      </c>
      <c r="BC7103">
        <v>0.90926290478774396</v>
      </c>
      <c r="BD7103">
        <v>15</v>
      </c>
      <c r="BE7103">
        <v>6.8651122518467694E-2</v>
      </c>
      <c r="BF7103">
        <v>56.663290934564898</v>
      </c>
      <c r="BG7103">
        <v>60.670992225611897</v>
      </c>
      <c r="BH7103">
        <v>58.845627613606901</v>
      </c>
      <c r="BI7103">
        <v>51.566635436165903</v>
      </c>
    </row>
    <row r="7104" spans="1:61" x14ac:dyDescent="0.25">
      <c r="A7104" s="10" t="str">
        <f>VLOOKUP(D7104,'Index-Relations'!E:F,2,FALSE)</f>
        <v>BM</v>
      </c>
      <c r="B7104" t="s">
        <v>3450</v>
      </c>
      <c r="C7104" s="53" t="s">
        <v>2769</v>
      </c>
      <c r="D7104" s="59" t="str">
        <f>VLOOKUP(F7104,'Index-Relations'!B:E,4,FALSE)</f>
        <v>S&amp;P 500 Growth</v>
      </c>
      <c r="E7104" s="59" t="str">
        <f t="shared" si="0"/>
        <v>S&amp;P 500 GrowthFebruary 2024Month-end</v>
      </c>
      <c r="F7104" t="s">
        <v>10510</v>
      </c>
      <c r="G7104" t="s">
        <v>10501</v>
      </c>
      <c r="H7104" t="s">
        <v>10502</v>
      </c>
      <c r="I7104" s="52">
        <v>45352</v>
      </c>
      <c r="J7104" t="s">
        <v>2457</v>
      </c>
      <c r="K7104">
        <v>225</v>
      </c>
      <c r="L7104" s="73">
        <v>62.220374792573999</v>
      </c>
      <c r="M7104">
        <v>225</v>
      </c>
      <c r="N7104">
        <v>1</v>
      </c>
      <c r="O7104" s="73">
        <v>69.516251381459</v>
      </c>
      <c r="P7104">
        <v>225</v>
      </c>
      <c r="Q7104">
        <v>1</v>
      </c>
      <c r="R7104">
        <v>225</v>
      </c>
      <c r="S7104">
        <v>1</v>
      </c>
      <c r="T7104">
        <v>28.8763272784051</v>
      </c>
      <c r="U7104">
        <v>0.456733013527096</v>
      </c>
      <c r="V7104">
        <v>139</v>
      </c>
      <c r="W7104">
        <v>5.8438666608944201E-2</v>
      </c>
      <c r="X7104">
        <v>24</v>
      </c>
      <c r="Y7104">
        <v>224</v>
      </c>
      <c r="Z7104">
        <v>0.99897109639647896</v>
      </c>
      <c r="AA7104">
        <v>8.69021511751491</v>
      </c>
      <c r="AB7104">
        <v>194</v>
      </c>
      <c r="AC7104">
        <v>0.96888167867181396</v>
      </c>
      <c r="AD7104">
        <v>30</v>
      </c>
      <c r="AE7104">
        <v>3.0089417724664599E-2</v>
      </c>
      <c r="AF7104">
        <v>1</v>
      </c>
      <c r="AG7104">
        <v>1.0289036035204999E-3</v>
      </c>
      <c r="AH7104">
        <v>0</v>
      </c>
      <c r="AI7104">
        <v>0</v>
      </c>
      <c r="AJ7104" s="73">
        <v>58.651576219942001</v>
      </c>
      <c r="AK7104">
        <v>225</v>
      </c>
      <c r="AL7104">
        <v>1</v>
      </c>
      <c r="AM7104">
        <v>0</v>
      </c>
      <c r="AN7104">
        <v>0</v>
      </c>
      <c r="AO7104">
        <v>0</v>
      </c>
      <c r="AP7104">
        <v>0</v>
      </c>
      <c r="AQ7104">
        <v>225</v>
      </c>
      <c r="AR7104">
        <v>1</v>
      </c>
      <c r="AS7104">
        <v>2.16637574470765E-3</v>
      </c>
      <c r="AT7104">
        <v>1</v>
      </c>
      <c r="AU7104">
        <v>2.1960246285143599E-3</v>
      </c>
      <c r="AV7104">
        <v>1</v>
      </c>
      <c r="AW7104">
        <v>225</v>
      </c>
      <c r="AX7104">
        <v>0.999999999999999</v>
      </c>
      <c r="AY7104" s="73">
        <v>57.785079356937999</v>
      </c>
      <c r="AZ7104">
        <v>225</v>
      </c>
      <c r="BA7104">
        <v>1</v>
      </c>
      <c r="BB7104">
        <v>214</v>
      </c>
      <c r="BC7104">
        <v>0.83423046387620103</v>
      </c>
      <c r="BD7104">
        <v>11</v>
      </c>
      <c r="BE7104">
        <v>0.16576953612379799</v>
      </c>
      <c r="BF7104">
        <v>62.220374792573999</v>
      </c>
      <c r="BG7104">
        <v>69.516251381459</v>
      </c>
      <c r="BH7104">
        <v>57.785079356937999</v>
      </c>
      <c r="BI7104">
        <v>58.651576219942001</v>
      </c>
    </row>
    <row r="7105" spans="1:61" x14ac:dyDescent="0.25">
      <c r="A7105" s="10" t="str">
        <f>VLOOKUP(D7105,'Index-Relations'!E:F,2,FALSE)</f>
        <v>BM</v>
      </c>
      <c r="B7105" t="s">
        <v>3450</v>
      </c>
      <c r="C7105" s="53" t="s">
        <v>2770</v>
      </c>
      <c r="D7105" s="59" t="str">
        <f>VLOOKUP(F7105,'Index-Relations'!B:E,4,FALSE)</f>
        <v>S&amp;P 500 Growth</v>
      </c>
      <c r="E7105" s="59" t="str">
        <f t="shared" si="0"/>
        <v>S&amp;P 500 GrowthJanuary 2024Month-end</v>
      </c>
      <c r="F7105" t="s">
        <v>10510</v>
      </c>
      <c r="G7105" t="s">
        <v>10501</v>
      </c>
      <c r="H7105" t="s">
        <v>10502</v>
      </c>
      <c r="I7105" s="52">
        <v>45323</v>
      </c>
      <c r="J7105" t="s">
        <v>2457</v>
      </c>
      <c r="K7105">
        <v>225</v>
      </c>
      <c r="L7105" s="73">
        <v>63.333151437340902</v>
      </c>
      <c r="M7105">
        <v>225</v>
      </c>
      <c r="N7105">
        <v>1</v>
      </c>
      <c r="O7105" s="73">
        <v>70.095550981849996</v>
      </c>
      <c r="P7105">
        <v>225</v>
      </c>
      <c r="Q7105">
        <v>1</v>
      </c>
      <c r="R7105">
        <v>225</v>
      </c>
      <c r="S7105">
        <v>0.999999999999999</v>
      </c>
      <c r="T7105">
        <v>29.356965517717999</v>
      </c>
      <c r="U7105">
        <v>0.45020712833132298</v>
      </c>
      <c r="V7105">
        <v>139</v>
      </c>
      <c r="W7105">
        <v>5.6091580792454798E-2</v>
      </c>
      <c r="X7105">
        <v>23</v>
      </c>
      <c r="Y7105">
        <v>224</v>
      </c>
      <c r="Z7105">
        <v>0.99920110998578004</v>
      </c>
      <c r="AA7105">
        <v>8.8662639055118806</v>
      </c>
      <c r="AB7105">
        <v>192</v>
      </c>
      <c r="AC7105">
        <v>0.96244533301780399</v>
      </c>
      <c r="AD7105">
        <v>32</v>
      </c>
      <c r="AE7105">
        <v>3.67557769679763E-2</v>
      </c>
      <c r="AF7105">
        <v>1</v>
      </c>
      <c r="AG7105">
        <v>7.9889001421956597E-4</v>
      </c>
      <c r="AH7105">
        <v>0</v>
      </c>
      <c r="AI7105">
        <v>0</v>
      </c>
      <c r="AJ7105" s="73">
        <v>59.744900135975001</v>
      </c>
      <c r="AK7105">
        <v>225</v>
      </c>
      <c r="AL7105">
        <v>1</v>
      </c>
      <c r="AM7105">
        <v>0</v>
      </c>
      <c r="AN7105">
        <v>0</v>
      </c>
      <c r="AO7105">
        <v>0</v>
      </c>
      <c r="AP7105">
        <v>0</v>
      </c>
      <c r="AQ7105">
        <v>225</v>
      </c>
      <c r="AR7105">
        <v>0.999999999999999</v>
      </c>
      <c r="AS7105">
        <v>2.4059598980455199E-3</v>
      </c>
      <c r="AT7105">
        <v>1</v>
      </c>
      <c r="AU7105">
        <v>2.3775857021118298E-3</v>
      </c>
      <c r="AV7105">
        <v>1</v>
      </c>
      <c r="AW7105">
        <v>225</v>
      </c>
      <c r="AX7105">
        <v>1</v>
      </c>
      <c r="AY7105" s="73">
        <v>58.297527052667</v>
      </c>
      <c r="AZ7105">
        <v>225</v>
      </c>
      <c r="BA7105">
        <v>1</v>
      </c>
      <c r="BB7105">
        <v>214</v>
      </c>
      <c r="BC7105">
        <v>0.84514823708166498</v>
      </c>
      <c r="BD7105">
        <v>11</v>
      </c>
      <c r="BE7105">
        <v>0.154851762918334</v>
      </c>
      <c r="BF7105">
        <v>63.333151437340902</v>
      </c>
      <c r="BG7105">
        <v>70.095550981849996</v>
      </c>
      <c r="BH7105">
        <v>58.297527052667</v>
      </c>
      <c r="BI7105">
        <v>59.744900135975001</v>
      </c>
    </row>
    <row r="7106" spans="1:61" x14ac:dyDescent="0.25">
      <c r="A7106" s="10" t="str">
        <f>VLOOKUP(D7106,'Index-Relations'!E:F,2,FALSE)</f>
        <v>BM</v>
      </c>
      <c r="B7106" t="s">
        <v>3450</v>
      </c>
      <c r="C7106" s="53" t="s">
        <v>2770</v>
      </c>
      <c r="D7106" s="59" t="str">
        <f>VLOOKUP(F7106,'Index-Relations'!B:E,4,FALSE)</f>
        <v>S&amp;P 500 Value</v>
      </c>
      <c r="E7106" s="59" t="str">
        <f t="shared" si="0"/>
        <v>S&amp;P 500 ValueJanuary 2024Month-end</v>
      </c>
      <c r="F7106" t="s">
        <v>10509</v>
      </c>
      <c r="G7106" t="s">
        <v>10499</v>
      </c>
      <c r="H7106" t="s">
        <v>10500</v>
      </c>
      <c r="I7106" s="52">
        <v>45323</v>
      </c>
      <c r="J7106" t="s">
        <v>2457</v>
      </c>
      <c r="K7106">
        <v>444</v>
      </c>
      <c r="L7106" s="73">
        <v>57.144626389602003</v>
      </c>
      <c r="M7106">
        <v>441</v>
      </c>
      <c r="N7106">
        <v>0.99565961209706599</v>
      </c>
      <c r="O7106" s="73">
        <v>60.960903223023898</v>
      </c>
      <c r="P7106">
        <v>441</v>
      </c>
      <c r="Q7106">
        <v>0.99565961209706599</v>
      </c>
      <c r="R7106">
        <v>441</v>
      </c>
      <c r="S7106">
        <v>0.99565961209706599</v>
      </c>
      <c r="T7106">
        <v>37.692153157581799</v>
      </c>
      <c r="U7106">
        <v>0.69561753547790905</v>
      </c>
      <c r="V7106">
        <v>303</v>
      </c>
      <c r="W7106">
        <v>0.14555999050538401</v>
      </c>
      <c r="X7106">
        <v>47</v>
      </c>
      <c r="Y7106">
        <v>440</v>
      </c>
      <c r="Z7106">
        <v>0.99451566815932102</v>
      </c>
      <c r="AA7106">
        <v>50.9769307056361</v>
      </c>
      <c r="AB7106">
        <v>399</v>
      </c>
      <c r="AC7106">
        <v>0.94218225617723805</v>
      </c>
      <c r="AD7106">
        <v>41</v>
      </c>
      <c r="AE7106">
        <v>5.2333411982082897E-2</v>
      </c>
      <c r="AF7106">
        <v>4</v>
      </c>
      <c r="AG7106">
        <v>5.4843318406788098E-3</v>
      </c>
      <c r="AH7106">
        <v>1.6689172889876301E-3</v>
      </c>
      <c r="AI7106">
        <v>23</v>
      </c>
      <c r="AJ7106" s="73">
        <v>52.113479631910899</v>
      </c>
      <c r="AK7106">
        <v>441</v>
      </c>
      <c r="AL7106">
        <v>0.99565961209706599</v>
      </c>
      <c r="AM7106">
        <v>2.6539940831801501E-2</v>
      </c>
      <c r="AN7106">
        <v>4</v>
      </c>
      <c r="AO7106">
        <v>2.1782673568767199E-2</v>
      </c>
      <c r="AP7106">
        <v>3</v>
      </c>
      <c r="AQ7106">
        <v>444</v>
      </c>
      <c r="AR7106">
        <v>1</v>
      </c>
      <c r="AS7106">
        <v>3.4605024402197697E-2</v>
      </c>
      <c r="AT7106">
        <v>11</v>
      </c>
      <c r="AU7106">
        <v>8.5305699723431799E-3</v>
      </c>
      <c r="AV7106">
        <v>2</v>
      </c>
      <c r="AW7106">
        <v>444</v>
      </c>
      <c r="AX7106">
        <v>1</v>
      </c>
      <c r="AY7106" s="73">
        <v>59.234678554603903</v>
      </c>
      <c r="AZ7106">
        <v>441</v>
      </c>
      <c r="BA7106">
        <v>0.99565961209706599</v>
      </c>
      <c r="BB7106">
        <v>424</v>
      </c>
      <c r="BC7106">
        <v>0.90648700218056799</v>
      </c>
      <c r="BD7106">
        <v>17</v>
      </c>
      <c r="BE7106">
        <v>7.1730324250664196E-2</v>
      </c>
      <c r="BF7106">
        <v>57.144626389602003</v>
      </c>
      <c r="BG7106">
        <v>60.960903223023898</v>
      </c>
      <c r="BH7106">
        <v>59.234678554603903</v>
      </c>
      <c r="BI7106">
        <v>52.113479631910899</v>
      </c>
    </row>
    <row r="7107" spans="1:61" x14ac:dyDescent="0.25">
      <c r="A7107" s="72"/>
      <c r="B7107" s="72" t="s">
        <v>3450</v>
      </c>
      <c r="C7107" s="111" t="s">
        <v>2760</v>
      </c>
      <c r="D7107" s="72" t="s">
        <v>10514</v>
      </c>
      <c r="E7107" s="112" t="str">
        <f>D7107&amp;C7107&amp;B7107</f>
        <v>S&amp;P Global 1200 Health Care (Sector) IndexDecember 2024Month-end</v>
      </c>
      <c r="F7107" s="72" t="s">
        <v>10511</v>
      </c>
      <c r="G7107" s="72" t="s">
        <v>10512</v>
      </c>
      <c r="H7107" s="72" t="s">
        <v>10513</v>
      </c>
      <c r="I7107" s="113">
        <v>45659</v>
      </c>
      <c r="J7107" t="s">
        <v>2457</v>
      </c>
      <c r="K7107">
        <v>111</v>
      </c>
      <c r="L7107" s="73">
        <v>65.443185718767893</v>
      </c>
      <c r="M7107">
        <v>109</v>
      </c>
      <c r="N7107">
        <v>0.99609091464976596</v>
      </c>
      <c r="O7107" s="73">
        <v>72.141403299955002</v>
      </c>
      <c r="P7107">
        <v>109</v>
      </c>
      <c r="Q7107">
        <v>0.99609091464976596</v>
      </c>
      <c r="R7107">
        <v>108</v>
      </c>
      <c r="S7107">
        <v>0.99094938063048799</v>
      </c>
      <c r="T7107">
        <v>35.624959475049799</v>
      </c>
      <c r="U7107">
        <v>0.61972599996113098</v>
      </c>
      <c r="V7107">
        <v>91</v>
      </c>
      <c r="W7107">
        <v>3.6302705986115198E-3</v>
      </c>
      <c r="X7107">
        <v>3</v>
      </c>
      <c r="Y7107">
        <v>109</v>
      </c>
      <c r="Z7107">
        <v>0.99609091464976596</v>
      </c>
      <c r="AA7107">
        <v>4.4701856313976203</v>
      </c>
      <c r="AB7107">
        <v>86</v>
      </c>
      <c r="AC7107">
        <v>0.84036492567343202</v>
      </c>
      <c r="AD7107">
        <v>23</v>
      </c>
      <c r="AE7107">
        <v>0.155725988976334</v>
      </c>
      <c r="AF7107">
        <v>2</v>
      </c>
      <c r="AG7107">
        <v>3.9090853502332596E-3</v>
      </c>
      <c r="AH7107">
        <v>0</v>
      </c>
      <c r="AI7107">
        <v>0</v>
      </c>
      <c r="AJ7107" s="73">
        <v>66.011884745741995</v>
      </c>
      <c r="AK7107">
        <v>109</v>
      </c>
      <c r="AL7107">
        <v>0.99609091464976596</v>
      </c>
      <c r="AM7107">
        <v>5.5857383279942698E-2</v>
      </c>
      <c r="AN7107">
        <v>3</v>
      </c>
      <c r="AO7107">
        <v>0</v>
      </c>
      <c r="AP7107">
        <v>0</v>
      </c>
      <c r="AQ7107">
        <v>111</v>
      </c>
      <c r="AR7107">
        <v>0.999999999999999</v>
      </c>
      <c r="AS7107">
        <v>0</v>
      </c>
      <c r="AT7107">
        <v>0</v>
      </c>
      <c r="AU7107">
        <v>0</v>
      </c>
      <c r="AV7107">
        <v>0</v>
      </c>
      <c r="AW7107">
        <v>111</v>
      </c>
      <c r="AX7107">
        <v>0.999999999999999</v>
      </c>
      <c r="AY7107" s="73">
        <v>60.225244547899003</v>
      </c>
      <c r="AZ7107">
        <v>109</v>
      </c>
      <c r="BA7107">
        <v>0.99609091464976596</v>
      </c>
      <c r="BB7107">
        <v>104</v>
      </c>
      <c r="BC7107">
        <v>0.82738300302095702</v>
      </c>
      <c r="BD7107">
        <v>7</v>
      </c>
      <c r="BE7107">
        <v>0.17261699697904201</v>
      </c>
      <c r="BF7107">
        <v>65.443185718767893</v>
      </c>
      <c r="BG7107">
        <v>72.141403299955002</v>
      </c>
      <c r="BH7107">
        <v>60.225244547899003</v>
      </c>
      <c r="BI7107">
        <v>66.011884745741995</v>
      </c>
    </row>
  </sheetData>
  <sortState xmlns:xlrd2="http://schemas.microsoft.com/office/spreadsheetml/2017/richdata2" ref="B3:BT7082">
    <sortCondition ref="G4:G7082"/>
  </sortState>
  <phoneticPr fontId="22" type="noConversion"/>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634921-6B4B-4D1B-BA7A-84DBEC0F0F28}">
  <dimension ref="A1:T621"/>
  <sheetViews>
    <sheetView topLeftCell="M431" workbookViewId="0">
      <selection activeCell="H1" sqref="H1:Q466"/>
    </sheetView>
  </sheetViews>
  <sheetFormatPr defaultRowHeight="15" x14ac:dyDescent="0.25"/>
  <cols>
    <col min="2" max="2" width="2.85546875" customWidth="1"/>
    <col min="3" max="3" width="136.28515625" bestFit="1" customWidth="1"/>
    <col min="4" max="4" width="21.85546875" bestFit="1" customWidth="1"/>
    <col min="5" max="5" width="57" customWidth="1"/>
    <col min="6" max="6" width="57" style="74" customWidth="1"/>
    <col min="12" max="12" width="134.5703125" bestFit="1" customWidth="1"/>
    <col min="15" max="15" width="72.5703125" bestFit="1" customWidth="1"/>
    <col min="17" max="17" width="33" customWidth="1"/>
    <col min="19" max="19" width="92.85546875" bestFit="1" customWidth="1"/>
  </cols>
  <sheetData>
    <row r="1" spans="1:20" x14ac:dyDescent="0.25">
      <c r="A1" s="54" t="s">
        <v>2771</v>
      </c>
      <c r="B1" s="54" t="s">
        <v>1</v>
      </c>
      <c r="C1" s="54" t="s">
        <v>2403</v>
      </c>
      <c r="D1" s="54" t="s">
        <v>2</v>
      </c>
      <c r="E1" s="54" t="s">
        <v>2772</v>
      </c>
      <c r="F1" s="54" t="s">
        <v>2771</v>
      </c>
      <c r="H1" s="54" t="s">
        <v>2771</v>
      </c>
      <c r="I1" s="54" t="s">
        <v>1</v>
      </c>
      <c r="J1" s="54" t="s">
        <v>2403</v>
      </c>
      <c r="K1" s="54" t="s">
        <v>2</v>
      </c>
      <c r="L1" s="54" t="s">
        <v>3448</v>
      </c>
      <c r="M1" s="55" t="s">
        <v>38</v>
      </c>
      <c r="N1" s="55" t="s">
        <v>1</v>
      </c>
      <c r="O1" s="55" t="s">
        <v>2403</v>
      </c>
      <c r="P1" s="55" t="s">
        <v>2</v>
      </c>
      <c r="Q1" s="55" t="s">
        <v>3448</v>
      </c>
      <c r="S1" s="10" t="s">
        <v>2403</v>
      </c>
    </row>
    <row r="2" spans="1:20" x14ac:dyDescent="0.25">
      <c r="A2" t="s">
        <v>38</v>
      </c>
      <c r="B2" t="s">
        <v>34</v>
      </c>
      <c r="C2" t="s">
        <v>33</v>
      </c>
      <c r="D2" t="s">
        <v>35</v>
      </c>
      <c r="E2" t="s">
        <v>2970</v>
      </c>
      <c r="F2" t="s">
        <v>38</v>
      </c>
      <c r="H2" t="s">
        <v>18</v>
      </c>
      <c r="I2" t="s">
        <v>2679</v>
      </c>
      <c r="J2" t="s">
        <v>2680</v>
      </c>
      <c r="K2" t="s">
        <v>2681</v>
      </c>
      <c r="L2" s="56" t="s">
        <v>3158</v>
      </c>
      <c r="M2" t="s">
        <v>38</v>
      </c>
      <c r="N2" t="s">
        <v>1835</v>
      </c>
      <c r="O2" t="s">
        <v>564</v>
      </c>
      <c r="P2" t="s">
        <v>1836</v>
      </c>
      <c r="Q2" t="s">
        <v>2904</v>
      </c>
      <c r="S2" t="s">
        <v>2484</v>
      </c>
      <c r="T2" t="s">
        <v>3451</v>
      </c>
    </row>
    <row r="3" spans="1:20" x14ac:dyDescent="0.25">
      <c r="A3" t="s">
        <v>38</v>
      </c>
      <c r="B3" t="s">
        <v>45</v>
      </c>
      <c r="C3" t="s">
        <v>29</v>
      </c>
      <c r="D3" t="s">
        <v>46</v>
      </c>
      <c r="E3" t="s">
        <v>2971</v>
      </c>
      <c r="F3" t="s">
        <v>38</v>
      </c>
      <c r="H3" t="s">
        <v>18</v>
      </c>
      <c r="I3" t="s">
        <v>96</v>
      </c>
      <c r="J3" t="s">
        <v>95</v>
      </c>
      <c r="K3" t="s">
        <v>97</v>
      </c>
      <c r="L3" s="56" t="s">
        <v>2976</v>
      </c>
      <c r="M3" t="s">
        <v>38</v>
      </c>
      <c r="N3" t="s">
        <v>977</v>
      </c>
      <c r="O3" t="s">
        <v>91</v>
      </c>
      <c r="P3" t="s">
        <v>978</v>
      </c>
      <c r="Q3" t="s">
        <v>2849</v>
      </c>
      <c r="S3" t="s">
        <v>19</v>
      </c>
      <c r="T3" t="s">
        <v>3452</v>
      </c>
    </row>
    <row r="4" spans="1:20" x14ac:dyDescent="0.25">
      <c r="A4" t="s">
        <v>38</v>
      </c>
      <c r="B4" t="s">
        <v>54</v>
      </c>
      <c r="C4" t="s">
        <v>50</v>
      </c>
      <c r="D4" t="s">
        <v>55</v>
      </c>
      <c r="E4" t="s">
        <v>2973</v>
      </c>
      <c r="F4" t="s">
        <v>38</v>
      </c>
      <c r="H4" t="s">
        <v>18</v>
      </c>
      <c r="I4" t="s">
        <v>100</v>
      </c>
      <c r="J4" t="s">
        <v>99</v>
      </c>
      <c r="K4" t="s">
        <v>101</v>
      </c>
      <c r="L4" s="56" t="s">
        <v>2977</v>
      </c>
      <c r="M4" t="s">
        <v>38</v>
      </c>
      <c r="N4" t="s">
        <v>977</v>
      </c>
      <c r="O4" t="s">
        <v>91</v>
      </c>
      <c r="P4" t="s">
        <v>978</v>
      </c>
      <c r="Q4" t="s">
        <v>2849</v>
      </c>
      <c r="S4" t="s">
        <v>2665</v>
      </c>
      <c r="T4" t="s">
        <v>3451</v>
      </c>
    </row>
    <row r="5" spans="1:20" x14ac:dyDescent="0.25">
      <c r="A5" t="s">
        <v>38</v>
      </c>
      <c r="B5" t="s">
        <v>63</v>
      </c>
      <c r="C5" t="s">
        <v>60</v>
      </c>
      <c r="D5" t="s">
        <v>64</v>
      </c>
      <c r="E5" t="s">
        <v>3247</v>
      </c>
      <c r="F5" t="s">
        <v>38</v>
      </c>
      <c r="H5" t="s">
        <v>18</v>
      </c>
      <c r="I5" t="s">
        <v>103</v>
      </c>
      <c r="J5" t="s">
        <v>102</v>
      </c>
      <c r="K5" t="s">
        <v>104</v>
      </c>
      <c r="L5" s="56" t="s">
        <v>2978</v>
      </c>
      <c r="M5" t="s">
        <v>38</v>
      </c>
      <c r="N5" t="s">
        <v>977</v>
      </c>
      <c r="O5" t="s">
        <v>91</v>
      </c>
      <c r="P5" t="s">
        <v>978</v>
      </c>
      <c r="Q5" t="s">
        <v>2849</v>
      </c>
      <c r="S5" t="s">
        <v>88</v>
      </c>
      <c r="T5" t="s">
        <v>3452</v>
      </c>
    </row>
    <row r="6" spans="1:20" x14ac:dyDescent="0.25">
      <c r="A6" t="s">
        <v>38</v>
      </c>
      <c r="B6" t="s">
        <v>71</v>
      </c>
      <c r="C6" t="s">
        <v>68</v>
      </c>
      <c r="D6" t="s">
        <v>72</v>
      </c>
      <c r="E6" t="s">
        <v>3248</v>
      </c>
      <c r="F6" t="s">
        <v>38</v>
      </c>
      <c r="H6" t="s">
        <v>18</v>
      </c>
      <c r="I6" t="s">
        <v>106</v>
      </c>
      <c r="J6" t="s">
        <v>105</v>
      </c>
      <c r="K6" t="s">
        <v>107</v>
      </c>
      <c r="L6" s="56" t="s">
        <v>2979</v>
      </c>
      <c r="M6" t="s">
        <v>38</v>
      </c>
      <c r="N6" t="s">
        <v>977</v>
      </c>
      <c r="O6" t="s">
        <v>91</v>
      </c>
      <c r="P6" t="s">
        <v>978</v>
      </c>
      <c r="Q6" t="s">
        <v>2849</v>
      </c>
      <c r="S6" t="s">
        <v>170</v>
      </c>
      <c r="T6" t="s">
        <v>3452</v>
      </c>
    </row>
    <row r="7" spans="1:20" x14ac:dyDescent="0.25">
      <c r="A7" t="s">
        <v>38</v>
      </c>
      <c r="B7" t="s">
        <v>74</v>
      </c>
      <c r="C7" t="s">
        <v>73</v>
      </c>
      <c r="D7" t="s">
        <v>75</v>
      </c>
      <c r="E7" t="s">
        <v>2974</v>
      </c>
      <c r="F7" t="s">
        <v>38</v>
      </c>
      <c r="H7" t="s">
        <v>18</v>
      </c>
      <c r="I7" t="s">
        <v>109</v>
      </c>
      <c r="J7" t="s">
        <v>108</v>
      </c>
      <c r="K7" t="s">
        <v>110</v>
      </c>
      <c r="L7" s="56" t="s">
        <v>2774</v>
      </c>
      <c r="M7" t="s">
        <v>38</v>
      </c>
      <c r="N7" t="s">
        <v>977</v>
      </c>
      <c r="O7" t="s">
        <v>91</v>
      </c>
      <c r="P7" t="s">
        <v>978</v>
      </c>
      <c r="Q7" t="s">
        <v>2849</v>
      </c>
      <c r="S7" t="s">
        <v>176</v>
      </c>
      <c r="T7" t="s">
        <v>3452</v>
      </c>
    </row>
    <row r="8" spans="1:20" x14ac:dyDescent="0.25">
      <c r="A8" t="s">
        <v>38</v>
      </c>
      <c r="B8" t="s">
        <v>86</v>
      </c>
      <c r="C8" t="s">
        <v>85</v>
      </c>
      <c r="D8" t="s">
        <v>87</v>
      </c>
      <c r="E8" t="s">
        <v>85</v>
      </c>
      <c r="F8" t="s">
        <v>38</v>
      </c>
      <c r="H8" t="s">
        <v>18</v>
      </c>
      <c r="I8" t="s">
        <v>113</v>
      </c>
      <c r="J8" t="s">
        <v>112</v>
      </c>
      <c r="K8" t="s">
        <v>114</v>
      </c>
      <c r="L8" s="56" t="s">
        <v>3241</v>
      </c>
      <c r="M8" t="s">
        <v>38</v>
      </c>
      <c r="N8" t="s">
        <v>2539</v>
      </c>
      <c r="O8" t="s">
        <v>2540</v>
      </c>
      <c r="P8" t="s">
        <v>2541</v>
      </c>
      <c r="Q8" t="s">
        <v>115</v>
      </c>
      <c r="S8" t="s">
        <v>186</v>
      </c>
      <c r="T8" t="s">
        <v>3452</v>
      </c>
    </row>
    <row r="9" spans="1:20" x14ac:dyDescent="0.25">
      <c r="A9" t="s">
        <v>38</v>
      </c>
      <c r="B9" t="s">
        <v>668</v>
      </c>
      <c r="C9" t="s">
        <v>665</v>
      </c>
      <c r="D9" t="s">
        <v>669</v>
      </c>
      <c r="E9" t="s">
        <v>3159</v>
      </c>
      <c r="F9" t="s">
        <v>38</v>
      </c>
      <c r="H9" t="s">
        <v>18</v>
      </c>
      <c r="I9" t="s">
        <v>2573</v>
      </c>
      <c r="J9" t="s">
        <v>2574</v>
      </c>
      <c r="K9" t="s">
        <v>2575</v>
      </c>
      <c r="L9" s="56" t="s">
        <v>2785</v>
      </c>
      <c r="M9" t="s">
        <v>38</v>
      </c>
      <c r="N9" t="s">
        <v>2539</v>
      </c>
      <c r="O9" t="s">
        <v>2540</v>
      </c>
      <c r="P9" t="s">
        <v>2541</v>
      </c>
      <c r="Q9" t="s">
        <v>115</v>
      </c>
      <c r="S9" t="s">
        <v>190</v>
      </c>
      <c r="T9" t="s">
        <v>3452</v>
      </c>
    </row>
    <row r="10" spans="1:20" x14ac:dyDescent="0.25">
      <c r="A10" t="s">
        <v>38</v>
      </c>
      <c r="B10" t="s">
        <v>676</v>
      </c>
      <c r="C10" t="s">
        <v>675</v>
      </c>
      <c r="D10" t="s">
        <v>677</v>
      </c>
      <c r="E10" t="s">
        <v>3259</v>
      </c>
      <c r="F10" t="s">
        <v>38</v>
      </c>
      <c r="H10" t="s">
        <v>18</v>
      </c>
      <c r="I10" t="s">
        <v>118</v>
      </c>
      <c r="J10" t="s">
        <v>117</v>
      </c>
      <c r="K10" t="s">
        <v>119</v>
      </c>
      <c r="L10" s="56" t="s">
        <v>2785</v>
      </c>
      <c r="M10" t="s">
        <v>38</v>
      </c>
      <c r="N10" t="s">
        <v>2539</v>
      </c>
      <c r="O10" t="s">
        <v>2540</v>
      </c>
      <c r="P10" t="s">
        <v>2541</v>
      </c>
      <c r="Q10" t="s">
        <v>115</v>
      </c>
      <c r="S10" t="s">
        <v>194</v>
      </c>
      <c r="T10" t="s">
        <v>3452</v>
      </c>
    </row>
    <row r="11" spans="1:20" x14ac:dyDescent="0.25">
      <c r="A11" t="s">
        <v>38</v>
      </c>
      <c r="B11" t="s">
        <v>685</v>
      </c>
      <c r="C11" t="s">
        <v>487</v>
      </c>
      <c r="D11" t="s">
        <v>686</v>
      </c>
      <c r="E11" t="s">
        <v>3260</v>
      </c>
      <c r="F11" t="s">
        <v>38</v>
      </c>
      <c r="H11" t="s">
        <v>18</v>
      </c>
      <c r="I11" t="s">
        <v>161</v>
      </c>
      <c r="J11" t="s">
        <v>160</v>
      </c>
      <c r="K11" t="s">
        <v>162</v>
      </c>
      <c r="L11" s="56" t="s">
        <v>2786</v>
      </c>
      <c r="M11" t="s">
        <v>38</v>
      </c>
      <c r="N11" t="s">
        <v>1886</v>
      </c>
      <c r="O11" t="s">
        <v>157</v>
      </c>
      <c r="P11" t="s">
        <v>1887</v>
      </c>
      <c r="Q11" t="s">
        <v>3299</v>
      </c>
      <c r="S11" t="s">
        <v>200</v>
      </c>
      <c r="T11" t="s">
        <v>3452</v>
      </c>
    </row>
    <row r="12" spans="1:20" x14ac:dyDescent="0.25">
      <c r="A12" t="s">
        <v>38</v>
      </c>
      <c r="B12" t="s">
        <v>688</v>
      </c>
      <c r="C12" t="s">
        <v>687</v>
      </c>
      <c r="D12" t="s">
        <v>689</v>
      </c>
      <c r="E12" t="s">
        <v>2817</v>
      </c>
      <c r="F12" t="s">
        <v>38</v>
      </c>
      <c r="H12" t="s">
        <v>18</v>
      </c>
      <c r="I12" t="s">
        <v>181</v>
      </c>
      <c r="J12" t="s">
        <v>180</v>
      </c>
      <c r="K12" t="s">
        <v>182</v>
      </c>
      <c r="L12" s="56" t="s">
        <v>2787</v>
      </c>
      <c r="M12" t="s">
        <v>38</v>
      </c>
      <c r="N12" t="s">
        <v>1364</v>
      </c>
      <c r="O12" t="s">
        <v>183</v>
      </c>
      <c r="P12" t="s">
        <v>1365</v>
      </c>
      <c r="Q12" t="s">
        <v>2870</v>
      </c>
      <c r="S12" t="s">
        <v>204</v>
      </c>
      <c r="T12" t="s">
        <v>3452</v>
      </c>
    </row>
    <row r="13" spans="1:20" x14ac:dyDescent="0.25">
      <c r="A13" t="s">
        <v>38</v>
      </c>
      <c r="B13" t="s">
        <v>712</v>
      </c>
      <c r="C13" t="s">
        <v>711</v>
      </c>
      <c r="D13">
        <v>25</v>
      </c>
      <c r="E13" t="s">
        <v>711</v>
      </c>
      <c r="F13" t="s">
        <v>38</v>
      </c>
      <c r="H13" t="s">
        <v>18</v>
      </c>
      <c r="I13" t="s">
        <v>2691</v>
      </c>
      <c r="J13" t="s">
        <v>2692</v>
      </c>
      <c r="K13" t="s">
        <v>2693</v>
      </c>
      <c r="L13" s="56" t="s">
        <v>2985</v>
      </c>
      <c r="M13" t="s">
        <v>38</v>
      </c>
      <c r="N13" t="s">
        <v>1364</v>
      </c>
      <c r="O13" t="s">
        <v>183</v>
      </c>
      <c r="P13" t="s">
        <v>1365</v>
      </c>
      <c r="Q13" t="s">
        <v>2870</v>
      </c>
      <c r="S13" t="s">
        <v>209</v>
      </c>
      <c r="T13" t="s">
        <v>3452</v>
      </c>
    </row>
    <row r="14" spans="1:20" x14ac:dyDescent="0.25">
      <c r="A14" t="s">
        <v>38</v>
      </c>
      <c r="B14" t="s">
        <v>715</v>
      </c>
      <c r="C14" t="s">
        <v>714</v>
      </c>
      <c r="D14">
        <v>30</v>
      </c>
      <c r="E14" t="s">
        <v>714</v>
      </c>
      <c r="F14" t="s">
        <v>38</v>
      </c>
      <c r="H14" t="s">
        <v>18</v>
      </c>
      <c r="I14" t="s">
        <v>12</v>
      </c>
      <c r="J14" t="s">
        <v>11</v>
      </c>
      <c r="K14" t="s">
        <v>13</v>
      </c>
      <c r="L14" s="56" t="s">
        <v>2968</v>
      </c>
      <c r="M14" t="s">
        <v>18</v>
      </c>
      <c r="N14" t="s">
        <v>240</v>
      </c>
      <c r="O14" t="s">
        <v>239</v>
      </c>
      <c r="P14" t="s">
        <v>241</v>
      </c>
      <c r="Q14" s="56" t="s">
        <v>2795</v>
      </c>
      <c r="S14" t="s">
        <v>2706</v>
      </c>
      <c r="T14" t="s">
        <v>3451</v>
      </c>
    </row>
    <row r="15" spans="1:20" x14ac:dyDescent="0.25">
      <c r="A15" t="s">
        <v>38</v>
      </c>
      <c r="B15" t="s">
        <v>718</v>
      </c>
      <c r="C15" t="s">
        <v>717</v>
      </c>
      <c r="D15" t="s">
        <v>719</v>
      </c>
      <c r="E15" t="s">
        <v>3263</v>
      </c>
      <c r="F15" t="s">
        <v>38</v>
      </c>
      <c r="H15" t="s">
        <v>18</v>
      </c>
      <c r="I15" t="s">
        <v>216</v>
      </c>
      <c r="J15" t="s">
        <v>215</v>
      </c>
      <c r="K15" t="s">
        <v>217</v>
      </c>
      <c r="L15" s="56" t="s">
        <v>2789</v>
      </c>
      <c r="M15" t="s">
        <v>38</v>
      </c>
      <c r="N15" t="s">
        <v>1495</v>
      </c>
      <c r="O15" t="s">
        <v>197</v>
      </c>
      <c r="P15" t="s">
        <v>1496</v>
      </c>
      <c r="Q15" t="s">
        <v>2884</v>
      </c>
      <c r="S15" t="s">
        <v>359</v>
      </c>
      <c r="T15" t="s">
        <v>3451</v>
      </c>
    </row>
    <row r="16" spans="1:20" x14ac:dyDescent="0.25">
      <c r="A16" t="s">
        <v>38</v>
      </c>
      <c r="B16" t="s">
        <v>743</v>
      </c>
      <c r="C16" t="s">
        <v>739</v>
      </c>
      <c r="D16" t="s">
        <v>744</v>
      </c>
      <c r="E16" t="s">
        <v>3266</v>
      </c>
      <c r="F16" t="s">
        <v>38</v>
      </c>
      <c r="H16" t="s">
        <v>18</v>
      </c>
      <c r="I16" t="s">
        <v>220</v>
      </c>
      <c r="J16" t="s">
        <v>219</v>
      </c>
      <c r="K16" t="s">
        <v>221</v>
      </c>
      <c r="L16" s="56" t="s">
        <v>2790</v>
      </c>
      <c r="M16" t="s">
        <v>38</v>
      </c>
      <c r="N16" t="s">
        <v>1495</v>
      </c>
      <c r="O16" t="s">
        <v>197</v>
      </c>
      <c r="P16" t="s">
        <v>1496</v>
      </c>
      <c r="Q16" t="s">
        <v>2884</v>
      </c>
      <c r="S16" t="s">
        <v>390</v>
      </c>
      <c r="T16" t="s">
        <v>3452</v>
      </c>
    </row>
    <row r="17" spans="1:20" x14ac:dyDescent="0.25">
      <c r="A17" t="s">
        <v>38</v>
      </c>
      <c r="B17" t="s">
        <v>820</v>
      </c>
      <c r="C17" t="s">
        <v>819</v>
      </c>
      <c r="D17">
        <v>40</v>
      </c>
      <c r="E17" t="s">
        <v>819</v>
      </c>
      <c r="F17" t="s">
        <v>38</v>
      </c>
      <c r="H17" t="s">
        <v>18</v>
      </c>
      <c r="I17" t="s">
        <v>224</v>
      </c>
      <c r="J17" t="s">
        <v>223</v>
      </c>
      <c r="K17" t="s">
        <v>225</v>
      </c>
      <c r="L17" s="56" t="s">
        <v>2791</v>
      </c>
      <c r="M17" t="s">
        <v>38</v>
      </c>
      <c r="N17" t="s">
        <v>1495</v>
      </c>
      <c r="O17" t="s">
        <v>197</v>
      </c>
      <c r="P17" t="s">
        <v>1496</v>
      </c>
      <c r="Q17" t="s">
        <v>2884</v>
      </c>
      <c r="S17" t="s">
        <v>394</v>
      </c>
      <c r="T17" t="s">
        <v>3452</v>
      </c>
    </row>
    <row r="18" spans="1:20" x14ac:dyDescent="0.25">
      <c r="A18" t="s">
        <v>38</v>
      </c>
      <c r="B18" t="s">
        <v>832</v>
      </c>
      <c r="C18" t="s">
        <v>2578</v>
      </c>
      <c r="D18" t="s">
        <v>2579</v>
      </c>
      <c r="E18" t="s">
        <v>2833</v>
      </c>
      <c r="F18" t="s">
        <v>38</v>
      </c>
      <c r="H18" t="s">
        <v>18</v>
      </c>
      <c r="I18" t="s">
        <v>213</v>
      </c>
      <c r="J18" t="s">
        <v>14</v>
      </c>
      <c r="K18" t="s">
        <v>214</v>
      </c>
      <c r="L18" s="56" t="s">
        <v>2788</v>
      </c>
      <c r="M18" t="s">
        <v>38</v>
      </c>
      <c r="N18" t="s">
        <v>1495</v>
      </c>
      <c r="O18" t="s">
        <v>197</v>
      </c>
      <c r="P18" t="s">
        <v>1496</v>
      </c>
      <c r="Q18" t="s">
        <v>2884</v>
      </c>
      <c r="S18" t="s">
        <v>514</v>
      </c>
      <c r="T18" t="s">
        <v>3452</v>
      </c>
    </row>
    <row r="19" spans="1:20" x14ac:dyDescent="0.25">
      <c r="A19" t="s">
        <v>38</v>
      </c>
      <c r="B19" t="s">
        <v>841</v>
      </c>
      <c r="C19" t="s">
        <v>840</v>
      </c>
      <c r="D19">
        <v>20</v>
      </c>
      <c r="E19" t="s">
        <v>840</v>
      </c>
      <c r="F19" t="s">
        <v>38</v>
      </c>
      <c r="H19" t="s">
        <v>18</v>
      </c>
      <c r="I19" t="s">
        <v>228</v>
      </c>
      <c r="J19" t="s">
        <v>227</v>
      </c>
      <c r="K19" t="s">
        <v>229</v>
      </c>
      <c r="L19" s="56" t="s">
        <v>2792</v>
      </c>
      <c r="M19" t="s">
        <v>38</v>
      </c>
      <c r="N19" t="s">
        <v>1495</v>
      </c>
      <c r="O19" t="s">
        <v>197</v>
      </c>
      <c r="P19" t="s">
        <v>1496</v>
      </c>
      <c r="Q19" t="s">
        <v>2884</v>
      </c>
      <c r="S19" t="s">
        <v>520</v>
      </c>
      <c r="T19" t="s">
        <v>3452</v>
      </c>
    </row>
    <row r="20" spans="1:20" x14ac:dyDescent="0.25">
      <c r="A20" t="s">
        <v>38</v>
      </c>
      <c r="B20" t="s">
        <v>844</v>
      </c>
      <c r="C20" t="s">
        <v>843</v>
      </c>
      <c r="D20">
        <v>45</v>
      </c>
      <c r="E20" t="s">
        <v>843</v>
      </c>
      <c r="F20" t="s">
        <v>38</v>
      </c>
      <c r="H20" t="s">
        <v>18</v>
      </c>
      <c r="I20" t="s">
        <v>232</v>
      </c>
      <c r="J20" t="s">
        <v>231</v>
      </c>
      <c r="K20" t="s">
        <v>233</v>
      </c>
      <c r="L20" s="56" t="s">
        <v>2793</v>
      </c>
      <c r="M20" t="s">
        <v>38</v>
      </c>
      <c r="N20" t="s">
        <v>1495</v>
      </c>
      <c r="O20" t="s">
        <v>197</v>
      </c>
      <c r="P20" t="s">
        <v>1496</v>
      </c>
      <c r="Q20" t="s">
        <v>2884</v>
      </c>
      <c r="S20" t="s">
        <v>526</v>
      </c>
      <c r="T20" t="s">
        <v>3452</v>
      </c>
    </row>
    <row r="21" spans="1:20" x14ac:dyDescent="0.25">
      <c r="A21" t="s">
        <v>38</v>
      </c>
      <c r="B21" t="s">
        <v>851</v>
      </c>
      <c r="C21" t="s">
        <v>777</v>
      </c>
      <c r="D21" t="s">
        <v>852</v>
      </c>
      <c r="E21" t="s">
        <v>779</v>
      </c>
      <c r="F21" t="s">
        <v>38</v>
      </c>
      <c r="H21" t="s">
        <v>18</v>
      </c>
      <c r="I21" t="s">
        <v>236</v>
      </c>
      <c r="J21" t="s">
        <v>235</v>
      </c>
      <c r="K21" t="s">
        <v>237</v>
      </c>
      <c r="L21" s="56" t="s">
        <v>2794</v>
      </c>
      <c r="M21" t="s">
        <v>38</v>
      </c>
      <c r="N21" t="s">
        <v>1495</v>
      </c>
      <c r="O21" t="s">
        <v>197</v>
      </c>
      <c r="P21" t="s">
        <v>1496</v>
      </c>
      <c r="Q21" t="s">
        <v>2884</v>
      </c>
      <c r="S21" t="s">
        <v>548</v>
      </c>
      <c r="T21" t="s">
        <v>3452</v>
      </c>
    </row>
    <row r="22" spans="1:20" x14ac:dyDescent="0.25">
      <c r="A22" t="s">
        <v>38</v>
      </c>
      <c r="B22" t="s">
        <v>854</v>
      </c>
      <c r="C22" t="s">
        <v>783</v>
      </c>
      <c r="D22" t="s">
        <v>855</v>
      </c>
      <c r="E22" t="s">
        <v>3268</v>
      </c>
      <c r="F22" t="s">
        <v>38</v>
      </c>
      <c r="H22" t="s">
        <v>18</v>
      </c>
      <c r="I22" t="s">
        <v>240</v>
      </c>
      <c r="J22" t="s">
        <v>239</v>
      </c>
      <c r="K22" t="s">
        <v>241</v>
      </c>
      <c r="L22" s="56" t="s">
        <v>2795</v>
      </c>
      <c r="M22" t="s">
        <v>38</v>
      </c>
      <c r="N22" t="s">
        <v>1495</v>
      </c>
      <c r="O22" t="s">
        <v>197</v>
      </c>
      <c r="P22" t="s">
        <v>1496</v>
      </c>
      <c r="Q22" t="s">
        <v>2884</v>
      </c>
      <c r="S22" t="s">
        <v>711</v>
      </c>
      <c r="T22" t="s">
        <v>3451</v>
      </c>
    </row>
    <row r="23" spans="1:20" x14ac:dyDescent="0.25">
      <c r="A23" t="s">
        <v>38</v>
      </c>
      <c r="B23" t="s">
        <v>913</v>
      </c>
      <c r="C23" t="s">
        <v>789</v>
      </c>
      <c r="D23" t="s">
        <v>914</v>
      </c>
      <c r="E23" t="s">
        <v>3269</v>
      </c>
      <c r="F23" t="s">
        <v>38</v>
      </c>
      <c r="H23" t="s">
        <v>18</v>
      </c>
      <c r="I23" t="s">
        <v>244</v>
      </c>
      <c r="J23" t="s">
        <v>243</v>
      </c>
      <c r="K23" t="s">
        <v>245</v>
      </c>
      <c r="L23" s="56" t="s">
        <v>2986</v>
      </c>
      <c r="M23" t="s">
        <v>38</v>
      </c>
      <c r="N23" t="s">
        <v>1495</v>
      </c>
      <c r="O23" t="s">
        <v>197</v>
      </c>
      <c r="P23" t="s">
        <v>1496</v>
      </c>
      <c r="Q23" t="s">
        <v>2884</v>
      </c>
      <c r="S23" t="s">
        <v>714</v>
      </c>
      <c r="T23" t="s">
        <v>3451</v>
      </c>
    </row>
    <row r="24" spans="1:20" x14ac:dyDescent="0.25">
      <c r="A24" t="s">
        <v>38</v>
      </c>
      <c r="B24" t="s">
        <v>927</v>
      </c>
      <c r="C24" t="s">
        <v>2714</v>
      </c>
      <c r="D24" t="s">
        <v>2715</v>
      </c>
      <c r="E24" t="s">
        <v>2841</v>
      </c>
      <c r="F24" t="s">
        <v>38</v>
      </c>
      <c r="H24" t="s">
        <v>18</v>
      </c>
      <c r="I24" t="s">
        <v>247</v>
      </c>
      <c r="J24" t="s">
        <v>246</v>
      </c>
      <c r="K24" t="s">
        <v>248</v>
      </c>
      <c r="L24" s="56" t="s">
        <v>2987</v>
      </c>
      <c r="M24" t="s">
        <v>38</v>
      </c>
      <c r="N24" t="s">
        <v>1495</v>
      </c>
      <c r="O24" t="s">
        <v>197</v>
      </c>
      <c r="P24" t="s">
        <v>1496</v>
      </c>
      <c r="Q24" t="s">
        <v>2884</v>
      </c>
      <c r="S24" t="s">
        <v>745</v>
      </c>
      <c r="T24" t="s">
        <v>3451</v>
      </c>
    </row>
    <row r="25" spans="1:20" x14ac:dyDescent="0.25">
      <c r="A25" t="s">
        <v>38</v>
      </c>
      <c r="B25" t="s">
        <v>935</v>
      </c>
      <c r="C25" t="s">
        <v>934</v>
      </c>
      <c r="D25" t="s">
        <v>936</v>
      </c>
      <c r="E25" t="s">
        <v>3270</v>
      </c>
      <c r="F25" t="s">
        <v>38</v>
      </c>
      <c r="H25" t="s">
        <v>18</v>
      </c>
      <c r="I25" t="s">
        <v>250</v>
      </c>
      <c r="J25" t="s">
        <v>249</v>
      </c>
      <c r="K25" t="s">
        <v>251</v>
      </c>
      <c r="L25" s="56" t="s">
        <v>2988</v>
      </c>
      <c r="M25" t="s">
        <v>38</v>
      </c>
      <c r="N25" t="s">
        <v>1495</v>
      </c>
      <c r="O25" t="s">
        <v>197</v>
      </c>
      <c r="P25" t="s">
        <v>1496</v>
      </c>
      <c r="Q25" t="s">
        <v>2884</v>
      </c>
      <c r="S25" t="s">
        <v>2619</v>
      </c>
      <c r="T25" t="s">
        <v>3452</v>
      </c>
    </row>
    <row r="26" spans="1:20" x14ac:dyDescent="0.25">
      <c r="A26" t="s">
        <v>38</v>
      </c>
      <c r="B26" t="s">
        <v>942</v>
      </c>
      <c r="C26" t="s">
        <v>22</v>
      </c>
      <c r="D26" t="s">
        <v>943</v>
      </c>
      <c r="E26" t="s">
        <v>3271</v>
      </c>
      <c r="F26" t="s">
        <v>38</v>
      </c>
      <c r="H26" t="s">
        <v>18</v>
      </c>
      <c r="I26" t="s">
        <v>253</v>
      </c>
      <c r="J26" t="s">
        <v>252</v>
      </c>
      <c r="K26" t="s">
        <v>254</v>
      </c>
      <c r="L26" s="56" t="s">
        <v>2989</v>
      </c>
      <c r="M26" t="s">
        <v>38</v>
      </c>
      <c r="N26" t="s">
        <v>1495</v>
      </c>
      <c r="O26" t="s">
        <v>197</v>
      </c>
      <c r="P26" t="s">
        <v>1496</v>
      </c>
      <c r="Q26" t="s">
        <v>2884</v>
      </c>
      <c r="S26" t="s">
        <v>819</v>
      </c>
      <c r="T26" t="s">
        <v>3451</v>
      </c>
    </row>
    <row r="27" spans="1:20" x14ac:dyDescent="0.25">
      <c r="A27" t="s">
        <v>38</v>
      </c>
      <c r="B27" t="s">
        <v>975</v>
      </c>
      <c r="C27" t="s">
        <v>952</v>
      </c>
      <c r="D27" t="s">
        <v>976</v>
      </c>
      <c r="E27" t="s">
        <v>2848</v>
      </c>
      <c r="F27" t="s">
        <v>38</v>
      </c>
      <c r="H27" t="s">
        <v>18</v>
      </c>
      <c r="I27" t="s">
        <v>256</v>
      </c>
      <c r="J27" t="s">
        <v>255</v>
      </c>
      <c r="K27" t="s">
        <v>257</v>
      </c>
      <c r="L27" s="56" t="s">
        <v>2990</v>
      </c>
      <c r="M27" t="s">
        <v>38</v>
      </c>
      <c r="N27" t="s">
        <v>1495</v>
      </c>
      <c r="O27" t="s">
        <v>197</v>
      </c>
      <c r="P27" t="s">
        <v>1496</v>
      </c>
      <c r="Q27" t="s">
        <v>2884</v>
      </c>
      <c r="S27" t="s">
        <v>2578</v>
      </c>
      <c r="T27" t="s">
        <v>3451</v>
      </c>
    </row>
    <row r="28" spans="1:20" x14ac:dyDescent="0.25">
      <c r="A28" t="s">
        <v>38</v>
      </c>
      <c r="B28" t="s">
        <v>977</v>
      </c>
      <c r="C28" t="s">
        <v>91</v>
      </c>
      <c r="D28" t="s">
        <v>978</v>
      </c>
      <c r="E28" t="s">
        <v>2849</v>
      </c>
      <c r="F28" t="s">
        <v>38</v>
      </c>
      <c r="H28" t="s">
        <v>18</v>
      </c>
      <c r="I28" t="s">
        <v>259</v>
      </c>
      <c r="J28" t="s">
        <v>258</v>
      </c>
      <c r="K28" t="s">
        <v>260</v>
      </c>
      <c r="L28" s="56" t="s">
        <v>2991</v>
      </c>
      <c r="M28" t="s">
        <v>38</v>
      </c>
      <c r="N28" t="s">
        <v>1495</v>
      </c>
      <c r="O28" t="s">
        <v>197</v>
      </c>
      <c r="P28" t="s">
        <v>1496</v>
      </c>
      <c r="Q28" t="s">
        <v>2884</v>
      </c>
      <c r="S28" t="s">
        <v>840</v>
      </c>
      <c r="T28" t="s">
        <v>3451</v>
      </c>
    </row>
    <row r="29" spans="1:20" x14ac:dyDescent="0.25">
      <c r="A29" t="s">
        <v>38</v>
      </c>
      <c r="B29" t="s">
        <v>983</v>
      </c>
      <c r="C29" t="s">
        <v>128</v>
      </c>
      <c r="D29" t="s">
        <v>984</v>
      </c>
      <c r="E29" t="s">
        <v>3060</v>
      </c>
      <c r="F29" t="s">
        <v>38</v>
      </c>
      <c r="H29" t="s">
        <v>18</v>
      </c>
      <c r="I29" t="s">
        <v>262</v>
      </c>
      <c r="J29" t="s">
        <v>261</v>
      </c>
      <c r="K29" t="s">
        <v>263</v>
      </c>
      <c r="L29" s="56" t="s">
        <v>2992</v>
      </c>
      <c r="M29" t="s">
        <v>38</v>
      </c>
      <c r="N29" t="s">
        <v>1495</v>
      </c>
      <c r="O29" t="s">
        <v>197</v>
      </c>
      <c r="P29" t="s">
        <v>1496</v>
      </c>
      <c r="Q29" t="s">
        <v>2884</v>
      </c>
      <c r="S29" t="s">
        <v>843</v>
      </c>
      <c r="T29" t="s">
        <v>3451</v>
      </c>
    </row>
    <row r="30" spans="1:20" x14ac:dyDescent="0.25">
      <c r="A30" t="s">
        <v>38</v>
      </c>
      <c r="B30" t="s">
        <v>992</v>
      </c>
      <c r="C30" t="s">
        <v>134</v>
      </c>
      <c r="D30" t="s">
        <v>993</v>
      </c>
      <c r="E30" t="s">
        <v>3274</v>
      </c>
      <c r="F30" t="s">
        <v>38</v>
      </c>
      <c r="H30" t="s">
        <v>18</v>
      </c>
      <c r="I30" t="s">
        <v>2748</v>
      </c>
      <c r="J30" t="s">
        <v>2749</v>
      </c>
      <c r="K30" t="s">
        <v>2750</v>
      </c>
      <c r="L30" s="56" t="s">
        <v>2993</v>
      </c>
      <c r="M30" t="s">
        <v>38</v>
      </c>
      <c r="N30" t="s">
        <v>1495</v>
      </c>
      <c r="O30" t="s">
        <v>197</v>
      </c>
      <c r="P30" t="s">
        <v>1496</v>
      </c>
      <c r="Q30" t="s">
        <v>2884</v>
      </c>
      <c r="S30" t="s">
        <v>777</v>
      </c>
      <c r="T30" t="s">
        <v>3451</v>
      </c>
    </row>
    <row r="31" spans="1:20" x14ac:dyDescent="0.25">
      <c r="A31" t="s">
        <v>38</v>
      </c>
      <c r="B31" t="s">
        <v>1013</v>
      </c>
      <c r="C31" t="s">
        <v>140</v>
      </c>
      <c r="D31" t="s">
        <v>1014</v>
      </c>
      <c r="E31" t="s">
        <v>2851</v>
      </c>
      <c r="F31" t="s">
        <v>38</v>
      </c>
      <c r="H31" t="s">
        <v>18</v>
      </c>
      <c r="I31" t="s">
        <v>265</v>
      </c>
      <c r="J31" t="s">
        <v>264</v>
      </c>
      <c r="K31" t="s">
        <v>266</v>
      </c>
      <c r="L31" s="56" t="s">
        <v>2775</v>
      </c>
      <c r="M31" t="s">
        <v>38</v>
      </c>
      <c r="N31" t="s">
        <v>1690</v>
      </c>
      <c r="O31" t="s">
        <v>1607</v>
      </c>
      <c r="P31" t="s">
        <v>1691</v>
      </c>
      <c r="Q31" t="s">
        <v>3194</v>
      </c>
      <c r="S31" t="s">
        <v>783</v>
      </c>
      <c r="T31" t="s">
        <v>3451</v>
      </c>
    </row>
    <row r="32" spans="1:20" x14ac:dyDescent="0.25">
      <c r="A32" t="s">
        <v>38</v>
      </c>
      <c r="B32" t="s">
        <v>1039</v>
      </c>
      <c r="C32" t="s">
        <v>1028</v>
      </c>
      <c r="D32" t="s">
        <v>1040</v>
      </c>
      <c r="E32" t="s">
        <v>3275</v>
      </c>
      <c r="F32" t="s">
        <v>38</v>
      </c>
      <c r="H32" t="s">
        <v>18</v>
      </c>
      <c r="I32" t="s">
        <v>271</v>
      </c>
      <c r="J32" t="s">
        <v>270</v>
      </c>
      <c r="K32" t="s">
        <v>272</v>
      </c>
      <c r="L32" s="56" t="s">
        <v>2776</v>
      </c>
      <c r="M32" t="s">
        <v>38</v>
      </c>
      <c r="N32" t="s">
        <v>1690</v>
      </c>
      <c r="O32" t="s">
        <v>1607</v>
      </c>
      <c r="P32" t="s">
        <v>1691</v>
      </c>
      <c r="Q32" t="s">
        <v>3194</v>
      </c>
      <c r="S32" t="s">
        <v>857</v>
      </c>
      <c r="T32" t="s">
        <v>3452</v>
      </c>
    </row>
    <row r="33" spans="1:20" x14ac:dyDescent="0.25">
      <c r="A33" t="s">
        <v>38</v>
      </c>
      <c r="B33" t="s">
        <v>1042</v>
      </c>
      <c r="C33" t="s">
        <v>1022</v>
      </c>
      <c r="D33" t="s">
        <v>1043</v>
      </c>
      <c r="E33" t="s">
        <v>3276</v>
      </c>
      <c r="F33" t="s">
        <v>38</v>
      </c>
      <c r="H33" t="s">
        <v>18</v>
      </c>
      <c r="I33" t="s">
        <v>275</v>
      </c>
      <c r="J33" t="s">
        <v>274</v>
      </c>
      <c r="K33" t="s">
        <v>276</v>
      </c>
      <c r="L33" s="56" t="s">
        <v>2994</v>
      </c>
      <c r="M33" t="s">
        <v>38</v>
      </c>
      <c r="N33" t="s">
        <v>1690</v>
      </c>
      <c r="O33" t="s">
        <v>1607</v>
      </c>
      <c r="P33" t="s">
        <v>1691</v>
      </c>
      <c r="Q33" t="s">
        <v>3194</v>
      </c>
      <c r="S33" t="s">
        <v>789</v>
      </c>
      <c r="T33" t="s">
        <v>3451</v>
      </c>
    </row>
    <row r="34" spans="1:20" x14ac:dyDescent="0.25">
      <c r="A34" t="s">
        <v>38</v>
      </c>
      <c r="B34" t="s">
        <v>1074</v>
      </c>
      <c r="C34" t="s">
        <v>1071</v>
      </c>
      <c r="D34" t="s">
        <v>1075</v>
      </c>
      <c r="E34" t="s">
        <v>3279</v>
      </c>
      <c r="F34" t="s">
        <v>38</v>
      </c>
      <c r="H34" t="s">
        <v>18</v>
      </c>
      <c r="I34" t="s">
        <v>278</v>
      </c>
      <c r="J34" t="s">
        <v>277</v>
      </c>
      <c r="K34" t="s">
        <v>279</v>
      </c>
      <c r="L34" s="56" t="s">
        <v>3215</v>
      </c>
      <c r="M34" t="s">
        <v>38</v>
      </c>
      <c r="N34" t="s">
        <v>1690</v>
      </c>
      <c r="O34" t="s">
        <v>1607</v>
      </c>
      <c r="P34" t="s">
        <v>1691</v>
      </c>
      <c r="Q34" t="s">
        <v>3194</v>
      </c>
      <c r="S34" t="s">
        <v>2714</v>
      </c>
      <c r="T34" t="s">
        <v>3451</v>
      </c>
    </row>
    <row r="35" spans="1:20" x14ac:dyDescent="0.25">
      <c r="A35" t="s">
        <v>38</v>
      </c>
      <c r="B35" t="s">
        <v>1077</v>
      </c>
      <c r="C35" t="s">
        <v>1076</v>
      </c>
      <c r="D35" t="s">
        <v>1078</v>
      </c>
      <c r="E35" t="s">
        <v>3069</v>
      </c>
      <c r="F35" t="s">
        <v>38</v>
      </c>
      <c r="H35" t="s">
        <v>18</v>
      </c>
      <c r="I35" t="s">
        <v>282</v>
      </c>
      <c r="J35" t="s">
        <v>281</v>
      </c>
      <c r="K35" t="s">
        <v>283</v>
      </c>
      <c r="L35" s="56" t="s">
        <v>2777</v>
      </c>
      <c r="M35" t="s">
        <v>38</v>
      </c>
      <c r="N35" t="s">
        <v>1690</v>
      </c>
      <c r="O35" t="s">
        <v>1607</v>
      </c>
      <c r="P35" t="s">
        <v>1691</v>
      </c>
      <c r="Q35" t="s">
        <v>3194</v>
      </c>
      <c r="S35" t="s">
        <v>2690</v>
      </c>
      <c r="T35" t="s">
        <v>3451</v>
      </c>
    </row>
    <row r="36" spans="1:20" x14ac:dyDescent="0.25">
      <c r="A36" t="s">
        <v>38</v>
      </c>
      <c r="B36" t="s">
        <v>1088</v>
      </c>
      <c r="C36" t="s">
        <v>988</v>
      </c>
      <c r="D36" t="s">
        <v>1089</v>
      </c>
      <c r="E36" t="s">
        <v>3280</v>
      </c>
      <c r="F36" t="s">
        <v>38</v>
      </c>
      <c r="H36" t="s">
        <v>18</v>
      </c>
      <c r="I36" t="s">
        <v>286</v>
      </c>
      <c r="J36" t="s">
        <v>285</v>
      </c>
      <c r="K36" t="s">
        <v>287</v>
      </c>
      <c r="L36" s="56" t="s">
        <v>2778</v>
      </c>
      <c r="M36" t="s">
        <v>38</v>
      </c>
      <c r="N36" t="s">
        <v>1690</v>
      </c>
      <c r="O36" t="s">
        <v>1607</v>
      </c>
      <c r="P36" t="s">
        <v>1691</v>
      </c>
      <c r="Q36" t="s">
        <v>3194</v>
      </c>
      <c r="S36" t="s">
        <v>2486</v>
      </c>
      <c r="T36" t="s">
        <v>3451</v>
      </c>
    </row>
    <row r="37" spans="1:20" x14ac:dyDescent="0.25">
      <c r="A37" t="s">
        <v>38</v>
      </c>
      <c r="B37" t="s">
        <v>1090</v>
      </c>
      <c r="C37" t="s">
        <v>168</v>
      </c>
      <c r="D37" t="s">
        <v>1091</v>
      </c>
      <c r="E37" t="s">
        <v>168</v>
      </c>
      <c r="F37" t="s">
        <v>38</v>
      </c>
      <c r="H37" t="s">
        <v>18</v>
      </c>
      <c r="I37" t="s">
        <v>290</v>
      </c>
      <c r="J37" t="s">
        <v>289</v>
      </c>
      <c r="K37" t="s">
        <v>291</v>
      </c>
      <c r="L37" s="56" t="s">
        <v>2779</v>
      </c>
      <c r="M37" t="s">
        <v>38</v>
      </c>
      <c r="N37" t="s">
        <v>1690</v>
      </c>
      <c r="O37" t="s">
        <v>1607</v>
      </c>
      <c r="P37" t="s">
        <v>1691</v>
      </c>
      <c r="Q37" t="s">
        <v>3194</v>
      </c>
      <c r="S37" t="s">
        <v>994</v>
      </c>
      <c r="T37" t="s">
        <v>3451</v>
      </c>
    </row>
    <row r="38" spans="1:20" x14ac:dyDescent="0.25">
      <c r="A38" t="s">
        <v>38</v>
      </c>
      <c r="B38" t="s">
        <v>1098</v>
      </c>
      <c r="C38" t="s">
        <v>1097</v>
      </c>
      <c r="D38" t="s">
        <v>1099</v>
      </c>
      <c r="E38" t="s">
        <v>3281</v>
      </c>
      <c r="F38" t="s">
        <v>38</v>
      </c>
      <c r="H38" t="s">
        <v>18</v>
      </c>
      <c r="I38" t="s">
        <v>294</v>
      </c>
      <c r="J38" t="s">
        <v>293</v>
      </c>
      <c r="K38" t="s">
        <v>295</v>
      </c>
      <c r="L38" s="56" t="s">
        <v>2995</v>
      </c>
      <c r="M38" t="s">
        <v>38</v>
      </c>
      <c r="N38" t="s">
        <v>1690</v>
      </c>
      <c r="O38" t="s">
        <v>1607</v>
      </c>
      <c r="P38" t="s">
        <v>1691</v>
      </c>
      <c r="Q38" t="s">
        <v>3194</v>
      </c>
      <c r="S38" t="s">
        <v>999</v>
      </c>
      <c r="T38" t="s">
        <v>3451</v>
      </c>
    </row>
    <row r="39" spans="1:20" x14ac:dyDescent="0.25">
      <c r="A39" t="s">
        <v>38</v>
      </c>
      <c r="B39" t="s">
        <v>1127</v>
      </c>
      <c r="C39" t="s">
        <v>1119</v>
      </c>
      <c r="D39" t="s">
        <v>1128</v>
      </c>
      <c r="E39" t="s">
        <v>3223</v>
      </c>
      <c r="F39" t="s">
        <v>38</v>
      </c>
      <c r="H39" t="s">
        <v>18</v>
      </c>
      <c r="I39" t="s">
        <v>297</v>
      </c>
      <c r="J39" t="s">
        <v>296</v>
      </c>
      <c r="K39" t="s">
        <v>298</v>
      </c>
      <c r="L39" s="56" t="s">
        <v>2996</v>
      </c>
      <c r="M39" t="s">
        <v>38</v>
      </c>
      <c r="N39" t="s">
        <v>1690</v>
      </c>
      <c r="O39" t="s">
        <v>1607</v>
      </c>
      <c r="P39" t="s">
        <v>1691</v>
      </c>
      <c r="Q39" t="s">
        <v>3194</v>
      </c>
      <c r="S39" t="s">
        <v>1004</v>
      </c>
      <c r="T39" t="s">
        <v>3451</v>
      </c>
    </row>
    <row r="40" spans="1:20" x14ac:dyDescent="0.25">
      <c r="A40" t="s">
        <v>38</v>
      </c>
      <c r="B40" t="s">
        <v>2644</v>
      </c>
      <c r="C40" t="s">
        <v>2645</v>
      </c>
      <c r="D40" t="s">
        <v>2646</v>
      </c>
      <c r="E40" t="s">
        <v>3074</v>
      </c>
      <c r="F40" t="s">
        <v>38</v>
      </c>
      <c r="H40" t="s">
        <v>18</v>
      </c>
      <c r="I40" t="s">
        <v>300</v>
      </c>
      <c r="J40" t="s">
        <v>299</v>
      </c>
      <c r="K40" t="s">
        <v>301</v>
      </c>
      <c r="L40" s="56" t="s">
        <v>2997</v>
      </c>
      <c r="M40" t="s">
        <v>38</v>
      </c>
      <c r="N40" t="s">
        <v>1690</v>
      </c>
      <c r="O40" t="s">
        <v>1607</v>
      </c>
      <c r="P40" t="s">
        <v>1691</v>
      </c>
      <c r="Q40" t="s">
        <v>3194</v>
      </c>
      <c r="S40" t="s">
        <v>1009</v>
      </c>
      <c r="T40" t="s">
        <v>3451</v>
      </c>
    </row>
    <row r="41" spans="1:20" x14ac:dyDescent="0.25">
      <c r="A41" t="s">
        <v>38</v>
      </c>
      <c r="B41" t="s">
        <v>1135</v>
      </c>
      <c r="C41" t="s">
        <v>1134</v>
      </c>
      <c r="D41" t="s">
        <v>1136</v>
      </c>
      <c r="E41" t="s">
        <v>2856</v>
      </c>
      <c r="F41" t="s">
        <v>38</v>
      </c>
      <c r="H41" t="s">
        <v>18</v>
      </c>
      <c r="I41" t="s">
        <v>303</v>
      </c>
      <c r="J41" t="s">
        <v>302</v>
      </c>
      <c r="K41" t="s">
        <v>304</v>
      </c>
      <c r="L41" s="56" t="s">
        <v>2998</v>
      </c>
      <c r="M41" t="s">
        <v>38</v>
      </c>
      <c r="N41" t="s">
        <v>1690</v>
      </c>
      <c r="O41" t="s">
        <v>1607</v>
      </c>
      <c r="P41" t="s">
        <v>1691</v>
      </c>
      <c r="Q41" t="s">
        <v>3194</v>
      </c>
      <c r="S41" t="s">
        <v>2677</v>
      </c>
      <c r="T41" t="s">
        <v>3451</v>
      </c>
    </row>
    <row r="42" spans="1:20" x14ac:dyDescent="0.25">
      <c r="A42" t="s">
        <v>38</v>
      </c>
      <c r="B42" t="s">
        <v>1147</v>
      </c>
      <c r="C42" t="s">
        <v>1146</v>
      </c>
      <c r="D42" t="s">
        <v>1148</v>
      </c>
      <c r="E42" t="s">
        <v>2859</v>
      </c>
      <c r="F42" t="s">
        <v>38</v>
      </c>
      <c r="H42" t="s">
        <v>18</v>
      </c>
      <c r="I42" t="s">
        <v>306</v>
      </c>
      <c r="J42" t="s">
        <v>305</v>
      </c>
      <c r="K42" t="s">
        <v>307</v>
      </c>
      <c r="L42" s="56" t="s">
        <v>2999</v>
      </c>
      <c r="M42" t="s">
        <v>38</v>
      </c>
      <c r="N42" t="s">
        <v>1690</v>
      </c>
      <c r="O42" t="s">
        <v>1607</v>
      </c>
      <c r="P42" t="s">
        <v>1691</v>
      </c>
      <c r="Q42" t="s">
        <v>3194</v>
      </c>
      <c r="S42" t="s">
        <v>2475</v>
      </c>
      <c r="T42" t="s">
        <v>3451</v>
      </c>
    </row>
    <row r="43" spans="1:20" x14ac:dyDescent="0.25">
      <c r="A43" t="s">
        <v>38</v>
      </c>
      <c r="B43" t="s">
        <v>1328</v>
      </c>
      <c r="C43" t="s">
        <v>523</v>
      </c>
      <c r="D43" t="s">
        <v>1329</v>
      </c>
      <c r="E43" t="s">
        <v>3076</v>
      </c>
      <c r="F43" t="s">
        <v>38</v>
      </c>
      <c r="H43" t="s">
        <v>18</v>
      </c>
      <c r="I43" t="s">
        <v>309</v>
      </c>
      <c r="J43" t="s">
        <v>308</v>
      </c>
      <c r="K43" t="s">
        <v>310</v>
      </c>
      <c r="L43" s="56" t="s">
        <v>3000</v>
      </c>
      <c r="M43" t="s">
        <v>38</v>
      </c>
      <c r="N43" t="s">
        <v>1690</v>
      </c>
      <c r="O43" t="s">
        <v>1607</v>
      </c>
      <c r="P43" t="s">
        <v>1691</v>
      </c>
      <c r="Q43" t="s">
        <v>3194</v>
      </c>
      <c r="S43" t="s">
        <v>2498</v>
      </c>
      <c r="T43" t="s">
        <v>3451</v>
      </c>
    </row>
    <row r="44" spans="1:20" x14ac:dyDescent="0.25">
      <c r="A44" t="s">
        <v>38</v>
      </c>
      <c r="B44" t="s">
        <v>1338</v>
      </c>
      <c r="C44" t="s">
        <v>517</v>
      </c>
      <c r="D44" t="s">
        <v>1339</v>
      </c>
      <c r="E44" t="s">
        <v>2863</v>
      </c>
      <c r="F44" t="s">
        <v>38</v>
      </c>
      <c r="H44" t="s">
        <v>18</v>
      </c>
      <c r="I44" t="s">
        <v>354</v>
      </c>
      <c r="J44" t="s">
        <v>353</v>
      </c>
      <c r="K44" t="s">
        <v>355</v>
      </c>
      <c r="L44" s="56" t="s">
        <v>2796</v>
      </c>
      <c r="M44" t="s">
        <v>38</v>
      </c>
      <c r="N44" t="s">
        <v>1936</v>
      </c>
      <c r="O44" t="s">
        <v>356</v>
      </c>
      <c r="P44" t="s">
        <v>1937</v>
      </c>
      <c r="Q44" t="s">
        <v>2909</v>
      </c>
      <c r="S44" t="s">
        <v>1348</v>
      </c>
      <c r="T44" t="s">
        <v>3452</v>
      </c>
    </row>
    <row r="45" spans="1:20" x14ac:dyDescent="0.25">
      <c r="A45" t="s">
        <v>38</v>
      </c>
      <c r="B45" t="s">
        <v>2497</v>
      </c>
      <c r="C45" t="s">
        <v>2498</v>
      </c>
      <c r="D45" t="s">
        <v>2499</v>
      </c>
      <c r="E45" t="s">
        <v>3283</v>
      </c>
      <c r="F45" t="s">
        <v>38</v>
      </c>
      <c r="H45" t="s">
        <v>18</v>
      </c>
      <c r="I45" t="s">
        <v>364</v>
      </c>
      <c r="J45" t="s">
        <v>363</v>
      </c>
      <c r="K45" t="s">
        <v>365</v>
      </c>
      <c r="L45" s="56" t="s">
        <v>3252</v>
      </c>
      <c r="M45" t="s">
        <v>38</v>
      </c>
      <c r="N45" t="s">
        <v>1936</v>
      </c>
      <c r="O45" t="s">
        <v>356</v>
      </c>
      <c r="P45" t="s">
        <v>1937</v>
      </c>
      <c r="Q45" t="s">
        <v>2909</v>
      </c>
      <c r="S45" t="s">
        <v>2739</v>
      </c>
      <c r="T45" t="s">
        <v>3451</v>
      </c>
    </row>
    <row r="46" spans="1:20" x14ac:dyDescent="0.25">
      <c r="A46" t="s">
        <v>38</v>
      </c>
      <c r="B46" t="s">
        <v>2738</v>
      </c>
      <c r="C46" t="s">
        <v>2739</v>
      </c>
      <c r="D46" t="s">
        <v>2740</v>
      </c>
      <c r="E46" t="s">
        <v>2866</v>
      </c>
      <c r="F46" t="s">
        <v>38</v>
      </c>
      <c r="H46" t="s">
        <v>18</v>
      </c>
      <c r="I46" t="s">
        <v>368</v>
      </c>
      <c r="J46" t="s">
        <v>367</v>
      </c>
      <c r="K46" t="s">
        <v>369</v>
      </c>
      <c r="L46" s="56" t="s">
        <v>2797</v>
      </c>
      <c r="M46" t="s">
        <v>38</v>
      </c>
      <c r="N46" t="s">
        <v>1983</v>
      </c>
      <c r="O46" t="s">
        <v>370</v>
      </c>
      <c r="P46" t="s">
        <v>1984</v>
      </c>
      <c r="Q46" t="s">
        <v>370</v>
      </c>
      <c r="S46" t="s">
        <v>1360</v>
      </c>
      <c r="T46" t="s">
        <v>3451</v>
      </c>
    </row>
    <row r="47" spans="1:20" x14ac:dyDescent="0.25">
      <c r="A47" t="s">
        <v>38</v>
      </c>
      <c r="B47" t="s">
        <v>1353</v>
      </c>
      <c r="C47" t="s">
        <v>1352</v>
      </c>
      <c r="D47" t="s">
        <v>1354</v>
      </c>
      <c r="E47" t="s">
        <v>3079</v>
      </c>
      <c r="F47" t="s">
        <v>38</v>
      </c>
      <c r="H47" t="s">
        <v>18</v>
      </c>
      <c r="I47" t="s">
        <v>385</v>
      </c>
      <c r="J47" t="s">
        <v>384</v>
      </c>
      <c r="K47" t="s">
        <v>386</v>
      </c>
      <c r="L47" s="56" t="s">
        <v>2798</v>
      </c>
      <c r="M47" t="s">
        <v>38</v>
      </c>
      <c r="N47" t="s">
        <v>2002</v>
      </c>
      <c r="O47" t="s">
        <v>387</v>
      </c>
      <c r="P47" t="s">
        <v>2003</v>
      </c>
      <c r="Q47" t="s">
        <v>2922</v>
      </c>
      <c r="S47" t="s">
        <v>2747</v>
      </c>
      <c r="T47" t="s">
        <v>3451</v>
      </c>
    </row>
    <row r="48" spans="1:20" x14ac:dyDescent="0.25">
      <c r="A48" t="s">
        <v>38</v>
      </c>
      <c r="B48" t="s">
        <v>1356</v>
      </c>
      <c r="C48" t="s">
        <v>962</v>
      </c>
      <c r="D48" t="s">
        <v>1357</v>
      </c>
      <c r="E48" t="s">
        <v>2867</v>
      </c>
      <c r="F48" t="s">
        <v>38</v>
      </c>
      <c r="H48" t="s">
        <v>18</v>
      </c>
      <c r="I48" t="s">
        <v>399</v>
      </c>
      <c r="J48" t="s">
        <v>398</v>
      </c>
      <c r="K48" t="s">
        <v>400</v>
      </c>
      <c r="L48" s="56" t="s">
        <v>2799</v>
      </c>
      <c r="M48" t="s">
        <v>38</v>
      </c>
      <c r="N48" t="s">
        <v>2002</v>
      </c>
      <c r="O48" t="s">
        <v>387</v>
      </c>
      <c r="P48" t="s">
        <v>2003</v>
      </c>
      <c r="Q48" t="s">
        <v>2922</v>
      </c>
      <c r="S48" t="s">
        <v>1378</v>
      </c>
      <c r="T48" t="s">
        <v>3452</v>
      </c>
    </row>
    <row r="49" spans="1:20" x14ac:dyDescent="0.25">
      <c r="A49" t="s">
        <v>38</v>
      </c>
      <c r="B49" t="s">
        <v>1358</v>
      </c>
      <c r="C49" t="s">
        <v>968</v>
      </c>
      <c r="D49" t="s">
        <v>1359</v>
      </c>
      <c r="E49" t="s">
        <v>2868</v>
      </c>
      <c r="F49" t="s">
        <v>38</v>
      </c>
      <c r="H49" t="s">
        <v>18</v>
      </c>
      <c r="I49" t="s">
        <v>490</v>
      </c>
      <c r="J49" t="s">
        <v>489</v>
      </c>
      <c r="K49" t="s">
        <v>491</v>
      </c>
      <c r="L49" s="56" t="s">
        <v>3003</v>
      </c>
      <c r="M49" t="s">
        <v>38</v>
      </c>
      <c r="N49" t="s">
        <v>2002</v>
      </c>
      <c r="O49" t="s">
        <v>387</v>
      </c>
      <c r="P49" t="s">
        <v>2003</v>
      </c>
      <c r="Q49" t="s">
        <v>2922</v>
      </c>
      <c r="S49" t="s">
        <v>2695</v>
      </c>
      <c r="T49" t="s">
        <v>3451</v>
      </c>
    </row>
    <row r="50" spans="1:20" x14ac:dyDescent="0.25">
      <c r="A50" t="s">
        <v>38</v>
      </c>
      <c r="B50" t="s">
        <v>1361</v>
      </c>
      <c r="C50" t="s">
        <v>1360</v>
      </c>
      <c r="D50" t="s">
        <v>1362</v>
      </c>
      <c r="E50" t="s">
        <v>2869</v>
      </c>
      <c r="F50" t="s">
        <v>38</v>
      </c>
      <c r="H50" t="s">
        <v>18</v>
      </c>
      <c r="I50" t="s">
        <v>403</v>
      </c>
      <c r="J50" t="s">
        <v>402</v>
      </c>
      <c r="K50" t="s">
        <v>404</v>
      </c>
      <c r="L50" s="56" t="s">
        <v>2800</v>
      </c>
      <c r="M50" t="s">
        <v>38</v>
      </c>
      <c r="N50" t="s">
        <v>2002</v>
      </c>
      <c r="O50" t="s">
        <v>387</v>
      </c>
      <c r="P50" t="s">
        <v>2003</v>
      </c>
      <c r="Q50" t="s">
        <v>2922</v>
      </c>
      <c r="S50" t="s">
        <v>2530</v>
      </c>
      <c r="T50" t="s">
        <v>3451</v>
      </c>
    </row>
    <row r="51" spans="1:20" x14ac:dyDescent="0.25">
      <c r="A51" t="s">
        <v>38</v>
      </c>
      <c r="B51" t="s">
        <v>1364</v>
      </c>
      <c r="C51" t="s">
        <v>183</v>
      </c>
      <c r="D51" t="s">
        <v>1365</v>
      </c>
      <c r="E51" t="s">
        <v>2870</v>
      </c>
      <c r="F51" t="s">
        <v>38</v>
      </c>
      <c r="H51" t="s">
        <v>18</v>
      </c>
      <c r="I51" t="s">
        <v>138</v>
      </c>
      <c r="J51" t="s">
        <v>137</v>
      </c>
      <c r="K51" t="s">
        <v>139</v>
      </c>
      <c r="L51" s="56" t="s">
        <v>2980</v>
      </c>
      <c r="M51" t="s">
        <v>38</v>
      </c>
      <c r="N51" t="s">
        <v>2002</v>
      </c>
      <c r="O51" t="s">
        <v>387</v>
      </c>
      <c r="P51" t="s">
        <v>2003</v>
      </c>
      <c r="Q51" t="s">
        <v>2922</v>
      </c>
      <c r="S51" t="s">
        <v>2577</v>
      </c>
      <c r="T51" t="s">
        <v>3451</v>
      </c>
    </row>
    <row r="52" spans="1:20" x14ac:dyDescent="0.25">
      <c r="A52" t="s">
        <v>38</v>
      </c>
      <c r="B52" t="s">
        <v>1382</v>
      </c>
      <c r="C52" t="s">
        <v>173</v>
      </c>
      <c r="D52" t="s">
        <v>1383</v>
      </c>
      <c r="E52" t="s">
        <v>2874</v>
      </c>
      <c r="F52" t="s">
        <v>38</v>
      </c>
      <c r="H52" t="s">
        <v>18</v>
      </c>
      <c r="I52" t="s">
        <v>493</v>
      </c>
      <c r="J52" t="s">
        <v>492</v>
      </c>
      <c r="K52" t="s">
        <v>494</v>
      </c>
      <c r="L52" s="56" t="s">
        <v>3004</v>
      </c>
      <c r="M52" t="s">
        <v>38</v>
      </c>
      <c r="N52" t="s">
        <v>2002</v>
      </c>
      <c r="O52" t="s">
        <v>387</v>
      </c>
      <c r="P52" t="s">
        <v>2003</v>
      </c>
      <c r="Q52" t="s">
        <v>2922</v>
      </c>
      <c r="S52" t="s">
        <v>1456</v>
      </c>
      <c r="T52" t="s">
        <v>3451</v>
      </c>
    </row>
    <row r="53" spans="1:20" x14ac:dyDescent="0.25">
      <c r="A53" t="s">
        <v>38</v>
      </c>
      <c r="B53" t="s">
        <v>2694</v>
      </c>
      <c r="C53" t="s">
        <v>2695</v>
      </c>
      <c r="D53" t="s">
        <v>2696</v>
      </c>
      <c r="E53" t="s">
        <v>3284</v>
      </c>
      <c r="F53" t="s">
        <v>38</v>
      </c>
      <c r="H53" t="s">
        <v>18</v>
      </c>
      <c r="I53" t="s">
        <v>407</v>
      </c>
      <c r="J53" t="s">
        <v>406</v>
      </c>
      <c r="K53" t="s">
        <v>408</v>
      </c>
      <c r="L53" s="56" t="s">
        <v>2801</v>
      </c>
      <c r="M53" t="s">
        <v>38</v>
      </c>
      <c r="N53" t="s">
        <v>2002</v>
      </c>
      <c r="O53" t="s">
        <v>387</v>
      </c>
      <c r="P53" t="s">
        <v>2003</v>
      </c>
      <c r="Q53" t="s">
        <v>2922</v>
      </c>
      <c r="S53" t="s">
        <v>1460</v>
      </c>
      <c r="T53" t="s">
        <v>3451</v>
      </c>
    </row>
    <row r="54" spans="1:20" x14ac:dyDescent="0.25">
      <c r="A54" t="s">
        <v>38</v>
      </c>
      <c r="B54" t="s">
        <v>2529</v>
      </c>
      <c r="C54" t="s">
        <v>2530</v>
      </c>
      <c r="D54" t="s">
        <v>2531</v>
      </c>
      <c r="E54" t="s">
        <v>3285</v>
      </c>
      <c r="F54" t="s">
        <v>38</v>
      </c>
      <c r="H54" t="s">
        <v>18</v>
      </c>
      <c r="I54" t="s">
        <v>143</v>
      </c>
      <c r="J54" t="s">
        <v>142</v>
      </c>
      <c r="K54" t="s">
        <v>144</v>
      </c>
      <c r="L54" s="56" t="s">
        <v>2981</v>
      </c>
      <c r="M54" t="s">
        <v>38</v>
      </c>
      <c r="N54" t="s">
        <v>2002</v>
      </c>
      <c r="O54" t="s">
        <v>387</v>
      </c>
      <c r="P54" t="s">
        <v>2003</v>
      </c>
      <c r="Q54" t="s">
        <v>2922</v>
      </c>
      <c r="S54" t="s">
        <v>2586</v>
      </c>
      <c r="T54" t="s">
        <v>3451</v>
      </c>
    </row>
    <row r="55" spans="1:20" x14ac:dyDescent="0.25">
      <c r="A55" t="s">
        <v>38</v>
      </c>
      <c r="B55" t="s">
        <v>1396</v>
      </c>
      <c r="C55" t="s">
        <v>1321</v>
      </c>
      <c r="D55" t="s">
        <v>1397</v>
      </c>
      <c r="E55" t="s">
        <v>2876</v>
      </c>
      <c r="F55" t="s">
        <v>38</v>
      </c>
      <c r="H55" t="s">
        <v>18</v>
      </c>
      <c r="I55" t="s">
        <v>496</v>
      </c>
      <c r="J55" t="s">
        <v>495</v>
      </c>
      <c r="K55" t="s">
        <v>497</v>
      </c>
      <c r="L55" s="56" t="s">
        <v>3005</v>
      </c>
      <c r="M55" t="s">
        <v>38</v>
      </c>
      <c r="N55" t="s">
        <v>2002</v>
      </c>
      <c r="O55" t="s">
        <v>387</v>
      </c>
      <c r="P55" t="s">
        <v>2003</v>
      </c>
      <c r="Q55" t="s">
        <v>2922</v>
      </c>
      <c r="S55" t="s">
        <v>1467</v>
      </c>
      <c r="T55" t="s">
        <v>3451</v>
      </c>
    </row>
    <row r="56" spans="1:20" x14ac:dyDescent="0.25">
      <c r="A56" t="s">
        <v>38</v>
      </c>
      <c r="B56" t="s">
        <v>1427</v>
      </c>
      <c r="C56" t="s">
        <v>1420</v>
      </c>
      <c r="D56" t="s">
        <v>1428</v>
      </c>
      <c r="E56" t="s">
        <v>1420</v>
      </c>
      <c r="F56" t="s">
        <v>38</v>
      </c>
      <c r="H56" t="s">
        <v>18</v>
      </c>
      <c r="I56" t="s">
        <v>411</v>
      </c>
      <c r="J56" t="s">
        <v>410</v>
      </c>
      <c r="K56" t="s">
        <v>412</v>
      </c>
      <c r="L56" s="56" t="s">
        <v>2802</v>
      </c>
      <c r="M56" t="s">
        <v>38</v>
      </c>
      <c r="N56" t="s">
        <v>2002</v>
      </c>
      <c r="O56" t="s">
        <v>387</v>
      </c>
      <c r="P56" t="s">
        <v>2003</v>
      </c>
      <c r="Q56" t="s">
        <v>2922</v>
      </c>
      <c r="S56" t="s">
        <v>1429</v>
      </c>
      <c r="T56" t="s">
        <v>3451</v>
      </c>
    </row>
    <row r="57" spans="1:20" x14ac:dyDescent="0.25">
      <c r="A57" t="s">
        <v>38</v>
      </c>
      <c r="B57" t="s">
        <v>1437</v>
      </c>
      <c r="C57" t="s">
        <v>1436</v>
      </c>
      <c r="D57" t="s">
        <v>1438</v>
      </c>
      <c r="E57" t="s">
        <v>1439</v>
      </c>
      <c r="F57" t="s">
        <v>38</v>
      </c>
      <c r="H57" t="s">
        <v>18</v>
      </c>
      <c r="I57" t="s">
        <v>146</v>
      </c>
      <c r="J57" t="s">
        <v>145</v>
      </c>
      <c r="K57" t="s">
        <v>147</v>
      </c>
      <c r="L57" s="56" t="s">
        <v>2982</v>
      </c>
      <c r="M57" t="s">
        <v>38</v>
      </c>
      <c r="N57" t="s">
        <v>2002</v>
      </c>
      <c r="O57" t="s">
        <v>387</v>
      </c>
      <c r="P57" t="s">
        <v>2003</v>
      </c>
      <c r="Q57" t="s">
        <v>2922</v>
      </c>
      <c r="S57" t="s">
        <v>1513</v>
      </c>
      <c r="T57" t="s">
        <v>3452</v>
      </c>
    </row>
    <row r="58" spans="1:20" x14ac:dyDescent="0.25">
      <c r="A58" t="s">
        <v>38</v>
      </c>
      <c r="B58" t="s">
        <v>1441</v>
      </c>
      <c r="C58" t="s">
        <v>1440</v>
      </c>
      <c r="D58" t="s">
        <v>1442</v>
      </c>
      <c r="E58" t="s">
        <v>3286</v>
      </c>
      <c r="F58" t="s">
        <v>38</v>
      </c>
      <c r="H58" t="s">
        <v>18</v>
      </c>
      <c r="I58" t="s">
        <v>499</v>
      </c>
      <c r="J58" t="s">
        <v>498</v>
      </c>
      <c r="K58" t="s">
        <v>500</v>
      </c>
      <c r="L58" s="56" t="s">
        <v>3006</v>
      </c>
      <c r="M58" t="s">
        <v>38</v>
      </c>
      <c r="N58" t="s">
        <v>2002</v>
      </c>
      <c r="O58" t="s">
        <v>387</v>
      </c>
      <c r="P58" t="s">
        <v>2003</v>
      </c>
      <c r="Q58" t="s">
        <v>2922</v>
      </c>
      <c r="S58" t="s">
        <v>2501</v>
      </c>
      <c r="T58" t="s">
        <v>3451</v>
      </c>
    </row>
    <row r="59" spans="1:20" x14ac:dyDescent="0.25">
      <c r="A59" t="s">
        <v>38</v>
      </c>
      <c r="B59" t="s">
        <v>1470</v>
      </c>
      <c r="C59" t="s">
        <v>1467</v>
      </c>
      <c r="D59" t="s">
        <v>1471</v>
      </c>
      <c r="E59" t="s">
        <v>3287</v>
      </c>
      <c r="F59" t="s">
        <v>38</v>
      </c>
      <c r="H59" t="s">
        <v>18</v>
      </c>
      <c r="I59" t="s">
        <v>415</v>
      </c>
      <c r="J59" t="s">
        <v>414</v>
      </c>
      <c r="K59" t="s">
        <v>416</v>
      </c>
      <c r="L59" s="56" t="s">
        <v>2803</v>
      </c>
      <c r="M59" t="s">
        <v>38</v>
      </c>
      <c r="N59" t="s">
        <v>2002</v>
      </c>
      <c r="O59" t="s">
        <v>387</v>
      </c>
      <c r="P59" t="s">
        <v>2003</v>
      </c>
      <c r="Q59" t="s">
        <v>2922</v>
      </c>
      <c r="S59" t="s">
        <v>1520</v>
      </c>
      <c r="T59" t="s">
        <v>3451</v>
      </c>
    </row>
    <row r="60" spans="1:20" x14ac:dyDescent="0.25">
      <c r="A60" t="s">
        <v>38</v>
      </c>
      <c r="B60" t="s">
        <v>1483</v>
      </c>
      <c r="C60" t="s">
        <v>1429</v>
      </c>
      <c r="D60" t="s">
        <v>1484</v>
      </c>
      <c r="E60" t="s">
        <v>2881</v>
      </c>
      <c r="F60" t="s">
        <v>38</v>
      </c>
      <c r="H60" t="s">
        <v>18</v>
      </c>
      <c r="I60" t="s">
        <v>149</v>
      </c>
      <c r="J60" t="s">
        <v>148</v>
      </c>
      <c r="K60" t="s">
        <v>150</v>
      </c>
      <c r="L60" s="56" t="s">
        <v>2983</v>
      </c>
      <c r="M60" t="s">
        <v>38</v>
      </c>
      <c r="N60" t="s">
        <v>2002</v>
      </c>
      <c r="O60" t="s">
        <v>387</v>
      </c>
      <c r="P60" t="s">
        <v>2003</v>
      </c>
      <c r="Q60" t="s">
        <v>2922</v>
      </c>
      <c r="S60" t="s">
        <v>2637</v>
      </c>
      <c r="T60" t="s">
        <v>3451</v>
      </c>
    </row>
    <row r="61" spans="1:20" x14ac:dyDescent="0.25">
      <c r="A61" t="s">
        <v>38</v>
      </c>
      <c r="B61" t="s">
        <v>1495</v>
      </c>
      <c r="C61" t="s">
        <v>197</v>
      </c>
      <c r="D61" t="s">
        <v>1496</v>
      </c>
      <c r="E61" t="s">
        <v>2884</v>
      </c>
      <c r="F61" t="s">
        <v>38</v>
      </c>
      <c r="H61" t="s">
        <v>18</v>
      </c>
      <c r="I61" t="s">
        <v>502</v>
      </c>
      <c r="J61" t="s">
        <v>501</v>
      </c>
      <c r="K61" t="s">
        <v>503</v>
      </c>
      <c r="L61" s="56" t="s">
        <v>3007</v>
      </c>
      <c r="M61" t="s">
        <v>38</v>
      </c>
      <c r="N61" t="s">
        <v>2002</v>
      </c>
      <c r="O61" t="s">
        <v>387</v>
      </c>
      <c r="P61" t="s">
        <v>2003</v>
      </c>
      <c r="Q61" t="s">
        <v>2922</v>
      </c>
      <c r="S61" t="s">
        <v>619</v>
      </c>
      <c r="T61" t="s">
        <v>3451</v>
      </c>
    </row>
    <row r="62" spans="1:20" x14ac:dyDescent="0.25">
      <c r="A62" t="s">
        <v>38</v>
      </c>
      <c r="B62" t="s">
        <v>2500</v>
      </c>
      <c r="C62" t="s">
        <v>2501</v>
      </c>
      <c r="D62" t="s">
        <v>2502</v>
      </c>
      <c r="E62" t="s">
        <v>3168</v>
      </c>
      <c r="F62" t="s">
        <v>38</v>
      </c>
      <c r="H62" t="s">
        <v>18</v>
      </c>
      <c r="I62" t="s">
        <v>419</v>
      </c>
      <c r="J62" t="s">
        <v>418</v>
      </c>
      <c r="K62" t="s">
        <v>420</v>
      </c>
      <c r="L62" s="56" t="s">
        <v>2804</v>
      </c>
      <c r="M62" t="s">
        <v>38</v>
      </c>
      <c r="N62" t="s">
        <v>2002</v>
      </c>
      <c r="O62" t="s">
        <v>387</v>
      </c>
      <c r="P62" t="s">
        <v>2003</v>
      </c>
      <c r="Q62" t="s">
        <v>2922</v>
      </c>
      <c r="S62" t="s">
        <v>1853</v>
      </c>
      <c r="T62" t="s">
        <v>3452</v>
      </c>
    </row>
    <row r="63" spans="1:20" x14ac:dyDescent="0.25">
      <c r="A63" t="s">
        <v>38</v>
      </c>
      <c r="B63" t="s">
        <v>1523</v>
      </c>
      <c r="C63" t="s">
        <v>1520</v>
      </c>
      <c r="D63" t="s">
        <v>2734</v>
      </c>
      <c r="E63" t="s">
        <v>3088</v>
      </c>
      <c r="F63" t="s">
        <v>38</v>
      </c>
      <c r="H63" t="s">
        <v>18</v>
      </c>
      <c r="I63" t="s">
        <v>505</v>
      </c>
      <c r="J63" t="s">
        <v>504</v>
      </c>
      <c r="K63" t="s">
        <v>506</v>
      </c>
      <c r="L63" s="56" t="s">
        <v>3008</v>
      </c>
      <c r="M63" t="s">
        <v>38</v>
      </c>
      <c r="N63" t="s">
        <v>2002</v>
      </c>
      <c r="O63" t="s">
        <v>387</v>
      </c>
      <c r="P63" t="s">
        <v>2003</v>
      </c>
      <c r="Q63" t="s">
        <v>2922</v>
      </c>
      <c r="S63" t="s">
        <v>2697</v>
      </c>
      <c r="T63" t="s">
        <v>3451</v>
      </c>
    </row>
    <row r="64" spans="1:20" x14ac:dyDescent="0.25">
      <c r="A64" t="s">
        <v>38</v>
      </c>
      <c r="B64" t="s">
        <v>1524</v>
      </c>
      <c r="C64" t="s">
        <v>1492</v>
      </c>
      <c r="D64" t="s">
        <v>1525</v>
      </c>
      <c r="E64" t="s">
        <v>3288</v>
      </c>
      <c r="F64" t="s">
        <v>38</v>
      </c>
      <c r="H64" t="s">
        <v>18</v>
      </c>
      <c r="I64" t="s">
        <v>423</v>
      </c>
      <c r="J64" t="s">
        <v>422</v>
      </c>
      <c r="K64" t="s">
        <v>424</v>
      </c>
      <c r="L64" s="56" t="s">
        <v>2805</v>
      </c>
      <c r="M64" t="s">
        <v>38</v>
      </c>
      <c r="N64" t="s">
        <v>2002</v>
      </c>
      <c r="O64" t="s">
        <v>387</v>
      </c>
      <c r="P64" t="s">
        <v>2003</v>
      </c>
      <c r="Q64" t="s">
        <v>2922</v>
      </c>
      <c r="S64" t="s">
        <v>2728</v>
      </c>
      <c r="T64" t="s">
        <v>3451</v>
      </c>
    </row>
    <row r="65" spans="1:20" x14ac:dyDescent="0.25">
      <c r="A65" t="s">
        <v>38</v>
      </c>
      <c r="B65" t="s">
        <v>1679</v>
      </c>
      <c r="C65" t="s">
        <v>1544</v>
      </c>
      <c r="D65" t="s">
        <v>1680</v>
      </c>
      <c r="E65" t="s">
        <v>3092</v>
      </c>
      <c r="F65" t="s">
        <v>38</v>
      </c>
      <c r="H65" t="s">
        <v>18</v>
      </c>
      <c r="I65" t="s">
        <v>508</v>
      </c>
      <c r="J65" t="s">
        <v>507</v>
      </c>
      <c r="K65" t="s">
        <v>509</v>
      </c>
      <c r="L65" s="56" t="s">
        <v>3009</v>
      </c>
      <c r="M65" t="s">
        <v>38</v>
      </c>
      <c r="N65" t="s">
        <v>2002</v>
      </c>
      <c r="O65" t="s">
        <v>387</v>
      </c>
      <c r="P65" t="s">
        <v>2003</v>
      </c>
      <c r="Q65" t="s">
        <v>2922</v>
      </c>
      <c r="S65" t="s">
        <v>2609</v>
      </c>
      <c r="T65" t="s">
        <v>3451</v>
      </c>
    </row>
    <row r="66" spans="1:20" x14ac:dyDescent="0.25">
      <c r="A66" t="s">
        <v>38</v>
      </c>
      <c r="B66" t="s">
        <v>1681</v>
      </c>
      <c r="C66" t="s">
        <v>1475</v>
      </c>
      <c r="D66" t="s">
        <v>1682</v>
      </c>
      <c r="E66" t="s">
        <v>3192</v>
      </c>
      <c r="F66" t="s">
        <v>38</v>
      </c>
      <c r="H66" t="s">
        <v>18</v>
      </c>
      <c r="I66" t="s">
        <v>427</v>
      </c>
      <c r="J66" t="s">
        <v>426</v>
      </c>
      <c r="K66" t="s">
        <v>428</v>
      </c>
      <c r="L66" s="56" t="s">
        <v>2780</v>
      </c>
      <c r="M66" t="s">
        <v>38</v>
      </c>
      <c r="N66" t="s">
        <v>2002</v>
      </c>
      <c r="O66" t="s">
        <v>387</v>
      </c>
      <c r="P66" t="s">
        <v>2003</v>
      </c>
      <c r="Q66" t="s">
        <v>2922</v>
      </c>
      <c r="S66" t="s">
        <v>2592</v>
      </c>
      <c r="T66" t="s">
        <v>3451</v>
      </c>
    </row>
    <row r="67" spans="1:20" x14ac:dyDescent="0.25">
      <c r="A67" t="s">
        <v>38</v>
      </c>
      <c r="B67" t="s">
        <v>1688</v>
      </c>
      <c r="C67" t="s">
        <v>267</v>
      </c>
      <c r="D67" t="s">
        <v>1689</v>
      </c>
      <c r="E67" t="s">
        <v>2888</v>
      </c>
      <c r="F67" t="s">
        <v>38</v>
      </c>
      <c r="H67" t="s">
        <v>18</v>
      </c>
      <c r="I67" t="s">
        <v>152</v>
      </c>
      <c r="J67" t="s">
        <v>151</v>
      </c>
      <c r="K67" t="s">
        <v>153</v>
      </c>
      <c r="L67" s="56" t="s">
        <v>2984</v>
      </c>
      <c r="M67" t="s">
        <v>38</v>
      </c>
      <c r="N67" t="s">
        <v>1013</v>
      </c>
      <c r="O67" t="s">
        <v>140</v>
      </c>
      <c r="P67" t="s">
        <v>1014</v>
      </c>
      <c r="Q67" t="s">
        <v>2851</v>
      </c>
      <c r="S67" t="s">
        <v>2512</v>
      </c>
      <c r="T67" t="s">
        <v>3451</v>
      </c>
    </row>
    <row r="68" spans="1:20" x14ac:dyDescent="0.25">
      <c r="A68" t="s">
        <v>38</v>
      </c>
      <c r="B68" t="s">
        <v>1690</v>
      </c>
      <c r="C68" t="s">
        <v>1607</v>
      </c>
      <c r="D68" t="s">
        <v>1691</v>
      </c>
      <c r="E68" t="s">
        <v>3194</v>
      </c>
      <c r="F68" t="s">
        <v>38</v>
      </c>
      <c r="H68" t="s">
        <v>18</v>
      </c>
      <c r="I68" t="s">
        <v>511</v>
      </c>
      <c r="J68" t="s">
        <v>510</v>
      </c>
      <c r="K68" t="s">
        <v>512</v>
      </c>
      <c r="L68" s="56" t="s">
        <v>2807</v>
      </c>
      <c r="M68" t="s">
        <v>38</v>
      </c>
      <c r="N68" t="s">
        <v>685</v>
      </c>
      <c r="O68" t="s">
        <v>487</v>
      </c>
      <c r="P68" t="s">
        <v>686</v>
      </c>
      <c r="Q68" t="s">
        <v>3260</v>
      </c>
      <c r="S68" t="s">
        <v>2718</v>
      </c>
      <c r="T68" t="s">
        <v>3451</v>
      </c>
    </row>
    <row r="69" spans="1:20" x14ac:dyDescent="0.25">
      <c r="A69" t="s">
        <v>38</v>
      </c>
      <c r="B69" t="s">
        <v>1704</v>
      </c>
      <c r="C69" t="s">
        <v>1577</v>
      </c>
      <c r="D69" t="s">
        <v>1705</v>
      </c>
      <c r="E69" t="s">
        <v>2890</v>
      </c>
      <c r="F69" t="s">
        <v>38</v>
      </c>
      <c r="H69" t="s">
        <v>18</v>
      </c>
      <c r="I69" t="s">
        <v>555</v>
      </c>
      <c r="J69" t="s">
        <v>554</v>
      </c>
      <c r="K69" t="s">
        <v>556</v>
      </c>
      <c r="L69" s="56" t="s">
        <v>2808</v>
      </c>
      <c r="M69" t="s">
        <v>38</v>
      </c>
      <c r="N69" t="s">
        <v>1155</v>
      </c>
      <c r="O69" t="s">
        <v>2701</v>
      </c>
      <c r="P69" t="s">
        <v>1156</v>
      </c>
      <c r="Q69" t="s">
        <v>2941</v>
      </c>
      <c r="S69" t="s">
        <v>2044</v>
      </c>
      <c r="T69" t="s">
        <v>3452</v>
      </c>
    </row>
    <row r="70" spans="1:20" x14ac:dyDescent="0.25">
      <c r="A70" t="s">
        <v>38</v>
      </c>
      <c r="B70" t="s">
        <v>1706</v>
      </c>
      <c r="C70" t="s">
        <v>314</v>
      </c>
      <c r="D70" t="s">
        <v>1707</v>
      </c>
      <c r="E70" t="s">
        <v>3093</v>
      </c>
      <c r="F70" t="s">
        <v>38</v>
      </c>
      <c r="H70" t="s">
        <v>18</v>
      </c>
      <c r="I70" t="s">
        <v>562</v>
      </c>
      <c r="J70" t="s">
        <v>561</v>
      </c>
      <c r="K70" t="s">
        <v>563</v>
      </c>
      <c r="L70" s="56" t="s">
        <v>2809</v>
      </c>
      <c r="M70" t="s">
        <v>38</v>
      </c>
      <c r="N70" t="s">
        <v>1835</v>
      </c>
      <c r="O70" t="s">
        <v>564</v>
      </c>
      <c r="P70" t="s">
        <v>1836</v>
      </c>
      <c r="Q70" t="s">
        <v>2904</v>
      </c>
      <c r="S70" t="s">
        <v>2047</v>
      </c>
      <c r="T70" t="s">
        <v>3452</v>
      </c>
    </row>
    <row r="71" spans="1:20" x14ac:dyDescent="0.25">
      <c r="A71" t="s">
        <v>38</v>
      </c>
      <c r="B71" t="s">
        <v>1709</v>
      </c>
      <c r="C71" t="s">
        <v>1708</v>
      </c>
      <c r="D71" t="s">
        <v>1710</v>
      </c>
      <c r="E71" t="s">
        <v>3236</v>
      </c>
      <c r="F71" t="s">
        <v>38</v>
      </c>
      <c r="H71" t="s">
        <v>18</v>
      </c>
      <c r="I71" t="s">
        <v>568</v>
      </c>
      <c r="J71" t="s">
        <v>567</v>
      </c>
      <c r="K71" t="s">
        <v>569</v>
      </c>
      <c r="L71" s="56" t="s">
        <v>2810</v>
      </c>
      <c r="M71" t="s">
        <v>38</v>
      </c>
      <c r="N71" t="s">
        <v>1835</v>
      </c>
      <c r="O71" t="s">
        <v>564</v>
      </c>
      <c r="P71" t="s">
        <v>1836</v>
      </c>
      <c r="Q71" t="s">
        <v>2904</v>
      </c>
      <c r="S71" t="s">
        <v>2053</v>
      </c>
      <c r="T71" t="s">
        <v>3452</v>
      </c>
    </row>
    <row r="72" spans="1:20" x14ac:dyDescent="0.25">
      <c r="A72" t="s">
        <v>38</v>
      </c>
      <c r="B72" t="s">
        <v>1746</v>
      </c>
      <c r="C72" t="s">
        <v>320</v>
      </c>
      <c r="D72" t="s">
        <v>1747</v>
      </c>
      <c r="E72" t="s">
        <v>3205</v>
      </c>
      <c r="F72" t="s">
        <v>38</v>
      </c>
      <c r="H72" t="s">
        <v>18</v>
      </c>
      <c r="I72" t="s">
        <v>572</v>
      </c>
      <c r="J72" t="s">
        <v>571</v>
      </c>
      <c r="K72" t="s">
        <v>573</v>
      </c>
      <c r="L72" s="56" t="s">
        <v>3018</v>
      </c>
      <c r="M72" t="s">
        <v>38</v>
      </c>
      <c r="N72" t="s">
        <v>1835</v>
      </c>
      <c r="O72" t="s">
        <v>564</v>
      </c>
      <c r="P72" t="s">
        <v>1836</v>
      </c>
      <c r="Q72" t="s">
        <v>2904</v>
      </c>
      <c r="S72" t="s">
        <v>2588</v>
      </c>
      <c r="T72" t="s">
        <v>3452</v>
      </c>
    </row>
    <row r="73" spans="1:20" x14ac:dyDescent="0.25">
      <c r="A73" t="s">
        <v>38</v>
      </c>
      <c r="B73" t="s">
        <v>1748</v>
      </c>
      <c r="C73" t="s">
        <v>1723</v>
      </c>
      <c r="D73" t="s">
        <v>1749</v>
      </c>
      <c r="E73" t="s">
        <v>2891</v>
      </c>
      <c r="F73" t="s">
        <v>38</v>
      </c>
      <c r="H73" t="s">
        <v>18</v>
      </c>
      <c r="I73" t="s">
        <v>575</v>
      </c>
      <c r="J73" t="s">
        <v>574</v>
      </c>
      <c r="K73" t="s">
        <v>576</v>
      </c>
      <c r="L73" s="56" t="s">
        <v>3019</v>
      </c>
      <c r="M73" t="s">
        <v>38</v>
      </c>
      <c r="N73" t="s">
        <v>1835</v>
      </c>
      <c r="O73" t="s">
        <v>564</v>
      </c>
      <c r="P73" t="s">
        <v>1836</v>
      </c>
      <c r="Q73" t="s">
        <v>2904</v>
      </c>
      <c r="S73" t="s">
        <v>2059</v>
      </c>
      <c r="T73" t="s">
        <v>3452</v>
      </c>
    </row>
    <row r="74" spans="1:20" x14ac:dyDescent="0.25">
      <c r="A74" t="s">
        <v>38</v>
      </c>
      <c r="B74" t="s">
        <v>1750</v>
      </c>
      <c r="C74" t="s">
        <v>326</v>
      </c>
      <c r="D74" t="s">
        <v>1751</v>
      </c>
      <c r="E74" t="s">
        <v>3094</v>
      </c>
      <c r="F74" t="s">
        <v>38</v>
      </c>
      <c r="H74" t="s">
        <v>18</v>
      </c>
      <c r="I74" t="s">
        <v>578</v>
      </c>
      <c r="J74" t="s">
        <v>577</v>
      </c>
      <c r="K74" t="s">
        <v>579</v>
      </c>
      <c r="L74" s="56" t="s">
        <v>2811</v>
      </c>
      <c r="M74" t="s">
        <v>38</v>
      </c>
      <c r="N74" t="s">
        <v>1835</v>
      </c>
      <c r="O74" t="s">
        <v>564</v>
      </c>
      <c r="P74" t="s">
        <v>1836</v>
      </c>
      <c r="Q74" t="s">
        <v>2904</v>
      </c>
      <c r="S74" t="s">
        <v>2056</v>
      </c>
      <c r="T74" t="s">
        <v>3452</v>
      </c>
    </row>
    <row r="75" spans="1:20" x14ac:dyDescent="0.25">
      <c r="A75" t="s">
        <v>38</v>
      </c>
      <c r="B75" t="s">
        <v>1753</v>
      </c>
      <c r="C75" t="s">
        <v>1752</v>
      </c>
      <c r="D75" t="s">
        <v>1754</v>
      </c>
      <c r="E75" t="s">
        <v>3289</v>
      </c>
      <c r="F75" t="s">
        <v>38</v>
      </c>
      <c r="H75" t="s">
        <v>18</v>
      </c>
      <c r="I75" t="s">
        <v>2462</v>
      </c>
      <c r="J75" t="s">
        <v>2463</v>
      </c>
      <c r="K75" t="s">
        <v>2464</v>
      </c>
      <c r="L75" s="56" t="s">
        <v>2811</v>
      </c>
      <c r="M75" t="s">
        <v>38</v>
      </c>
      <c r="N75" t="s">
        <v>1835</v>
      </c>
      <c r="O75" t="s">
        <v>564</v>
      </c>
      <c r="P75" t="s">
        <v>1836</v>
      </c>
      <c r="Q75" t="s">
        <v>2904</v>
      </c>
      <c r="S75" t="s">
        <v>2065</v>
      </c>
      <c r="T75" t="s">
        <v>3452</v>
      </c>
    </row>
    <row r="76" spans="1:20" x14ac:dyDescent="0.25">
      <c r="A76" t="s">
        <v>38</v>
      </c>
      <c r="B76" t="s">
        <v>1762</v>
      </c>
      <c r="C76" t="s">
        <v>1761</v>
      </c>
      <c r="D76" t="s">
        <v>1763</v>
      </c>
      <c r="E76" t="s">
        <v>3291</v>
      </c>
      <c r="F76" t="s">
        <v>38</v>
      </c>
      <c r="H76" t="s">
        <v>18</v>
      </c>
      <c r="I76" t="s">
        <v>581</v>
      </c>
      <c r="J76" t="s">
        <v>580</v>
      </c>
      <c r="K76" t="s">
        <v>582</v>
      </c>
      <c r="L76" s="56" t="s">
        <v>3020</v>
      </c>
      <c r="M76" t="s">
        <v>38</v>
      </c>
      <c r="N76" t="s">
        <v>1835</v>
      </c>
      <c r="O76" t="s">
        <v>564</v>
      </c>
      <c r="P76" t="s">
        <v>1836</v>
      </c>
      <c r="Q76" t="s">
        <v>2904</v>
      </c>
      <c r="S76" t="s">
        <v>481</v>
      </c>
      <c r="T76" t="s">
        <v>3451</v>
      </c>
    </row>
    <row r="77" spans="1:20" x14ac:dyDescent="0.25">
      <c r="A77" t="s">
        <v>38</v>
      </c>
      <c r="B77" t="s">
        <v>1789</v>
      </c>
      <c r="C77" t="s">
        <v>445</v>
      </c>
      <c r="D77" t="s">
        <v>1790</v>
      </c>
      <c r="E77" t="s">
        <v>2896</v>
      </c>
      <c r="F77" t="s">
        <v>38</v>
      </c>
      <c r="H77" t="s">
        <v>18</v>
      </c>
      <c r="I77" t="s">
        <v>584</v>
      </c>
      <c r="J77" t="s">
        <v>583</v>
      </c>
      <c r="K77" t="s">
        <v>585</v>
      </c>
      <c r="L77" s="56" t="s">
        <v>3021</v>
      </c>
      <c r="M77" t="s">
        <v>38</v>
      </c>
      <c r="N77" t="s">
        <v>1835</v>
      </c>
      <c r="O77" t="s">
        <v>564</v>
      </c>
      <c r="P77" t="s">
        <v>1836</v>
      </c>
      <c r="Q77" t="s">
        <v>2904</v>
      </c>
      <c r="S77" t="s">
        <v>115</v>
      </c>
      <c r="T77" t="s">
        <v>3451</v>
      </c>
    </row>
    <row r="78" spans="1:20" x14ac:dyDescent="0.25">
      <c r="A78" t="s">
        <v>38</v>
      </c>
      <c r="B78" t="s">
        <v>1801</v>
      </c>
      <c r="C78" t="s">
        <v>1800</v>
      </c>
      <c r="D78" t="s">
        <v>1802</v>
      </c>
      <c r="E78" t="s">
        <v>3295</v>
      </c>
      <c r="F78" t="s">
        <v>38</v>
      </c>
      <c r="H78" t="s">
        <v>18</v>
      </c>
      <c r="I78" t="s">
        <v>587</v>
      </c>
      <c r="J78" t="s">
        <v>586</v>
      </c>
      <c r="K78" t="s">
        <v>588</v>
      </c>
      <c r="L78" s="56" t="s">
        <v>3022</v>
      </c>
      <c r="M78" t="s">
        <v>38</v>
      </c>
      <c r="N78" t="s">
        <v>1835</v>
      </c>
      <c r="O78" t="s">
        <v>564</v>
      </c>
      <c r="P78" t="s">
        <v>1836</v>
      </c>
      <c r="Q78" t="s">
        <v>2904</v>
      </c>
      <c r="S78" t="s">
        <v>2145</v>
      </c>
      <c r="T78" t="s">
        <v>3451</v>
      </c>
    </row>
    <row r="79" spans="1:20" x14ac:dyDescent="0.25">
      <c r="A79" t="s">
        <v>38</v>
      </c>
      <c r="B79" t="s">
        <v>1816</v>
      </c>
      <c r="C79" t="s">
        <v>1815</v>
      </c>
      <c r="D79" t="s">
        <v>1817</v>
      </c>
      <c r="E79" t="s">
        <v>3097</v>
      </c>
      <c r="F79" t="s">
        <v>38</v>
      </c>
      <c r="H79" t="s">
        <v>18</v>
      </c>
      <c r="I79" t="s">
        <v>590</v>
      </c>
      <c r="J79" t="s">
        <v>589</v>
      </c>
      <c r="K79" t="s">
        <v>591</v>
      </c>
      <c r="L79" s="56" t="s">
        <v>3023</v>
      </c>
      <c r="M79" t="s">
        <v>38</v>
      </c>
      <c r="N79" t="s">
        <v>1835</v>
      </c>
      <c r="O79" t="s">
        <v>564</v>
      </c>
      <c r="P79" t="s">
        <v>1836</v>
      </c>
      <c r="Q79" t="s">
        <v>2904</v>
      </c>
      <c r="S79" t="s">
        <v>2647</v>
      </c>
      <c r="T79" t="s">
        <v>3451</v>
      </c>
    </row>
    <row r="80" spans="1:20" x14ac:dyDescent="0.25">
      <c r="A80" t="s">
        <v>38</v>
      </c>
      <c r="B80" t="s">
        <v>1823</v>
      </c>
      <c r="C80" t="s">
        <v>619</v>
      </c>
      <c r="D80" t="s">
        <v>1824</v>
      </c>
      <c r="E80" t="s">
        <v>3098</v>
      </c>
      <c r="F80" t="s">
        <v>38</v>
      </c>
      <c r="H80" t="s">
        <v>18</v>
      </c>
      <c r="I80" t="s">
        <v>593</v>
      </c>
      <c r="J80" t="s">
        <v>592</v>
      </c>
      <c r="K80" t="s">
        <v>594</v>
      </c>
      <c r="L80" s="56" t="s">
        <v>2812</v>
      </c>
      <c r="M80" t="s">
        <v>38</v>
      </c>
      <c r="N80" t="s">
        <v>1835</v>
      </c>
      <c r="O80" t="s">
        <v>564</v>
      </c>
      <c r="P80" t="s">
        <v>1836</v>
      </c>
      <c r="Q80" t="s">
        <v>2904</v>
      </c>
      <c r="S80" t="s">
        <v>2535</v>
      </c>
      <c r="T80" t="s">
        <v>3451</v>
      </c>
    </row>
    <row r="81" spans="1:20" x14ac:dyDescent="0.25">
      <c r="A81" t="s">
        <v>38</v>
      </c>
      <c r="B81" t="s">
        <v>1826</v>
      </c>
      <c r="C81" t="s">
        <v>1825</v>
      </c>
      <c r="D81" t="s">
        <v>1827</v>
      </c>
      <c r="E81" t="s">
        <v>2902</v>
      </c>
      <c r="F81" t="s">
        <v>38</v>
      </c>
      <c r="H81" t="s">
        <v>18</v>
      </c>
      <c r="I81" t="s">
        <v>380</v>
      </c>
      <c r="J81" t="s">
        <v>379</v>
      </c>
      <c r="K81" t="s">
        <v>381</v>
      </c>
      <c r="L81" s="56" t="s">
        <v>3001</v>
      </c>
      <c r="M81" t="s">
        <v>38</v>
      </c>
      <c r="N81" t="s">
        <v>1988</v>
      </c>
      <c r="O81" t="s">
        <v>382</v>
      </c>
      <c r="P81" t="s">
        <v>1989</v>
      </c>
      <c r="Q81" t="s">
        <v>3126</v>
      </c>
      <c r="S81" t="s">
        <v>2687</v>
      </c>
      <c r="T81" t="s">
        <v>3451</v>
      </c>
    </row>
    <row r="82" spans="1:20" x14ac:dyDescent="0.25">
      <c r="A82" t="s">
        <v>38</v>
      </c>
      <c r="B82" t="s">
        <v>1833</v>
      </c>
      <c r="C82" t="s">
        <v>637</v>
      </c>
      <c r="D82" t="s">
        <v>1834</v>
      </c>
      <c r="E82" t="s">
        <v>3099</v>
      </c>
      <c r="F82" t="s">
        <v>38</v>
      </c>
      <c r="H82" t="s">
        <v>18</v>
      </c>
      <c r="I82" t="s">
        <v>601</v>
      </c>
      <c r="J82" t="s">
        <v>600</v>
      </c>
      <c r="K82" t="s">
        <v>602</v>
      </c>
      <c r="L82" s="56" t="s">
        <v>3025</v>
      </c>
      <c r="M82" t="s">
        <v>38</v>
      </c>
      <c r="N82" t="s">
        <v>1835</v>
      </c>
      <c r="O82" t="s">
        <v>564</v>
      </c>
      <c r="P82" t="s">
        <v>1836</v>
      </c>
      <c r="Q82" t="s">
        <v>2904</v>
      </c>
      <c r="S82" t="s">
        <v>2316</v>
      </c>
    </row>
    <row r="83" spans="1:20" x14ac:dyDescent="0.25">
      <c r="A83" t="s">
        <v>38</v>
      </c>
      <c r="B83" t="s">
        <v>1835</v>
      </c>
      <c r="C83" t="s">
        <v>564</v>
      </c>
      <c r="D83" t="s">
        <v>1836</v>
      </c>
      <c r="E83" t="s">
        <v>2904</v>
      </c>
      <c r="F83" t="s">
        <v>38</v>
      </c>
      <c r="H83" t="s">
        <v>18</v>
      </c>
      <c r="I83" t="s">
        <v>531</v>
      </c>
      <c r="J83" t="s">
        <v>530</v>
      </c>
      <c r="K83" t="s">
        <v>532</v>
      </c>
      <c r="L83" s="56" t="s">
        <v>3010</v>
      </c>
      <c r="M83" t="s">
        <v>38</v>
      </c>
      <c r="N83" t="s">
        <v>1155</v>
      </c>
      <c r="O83" t="s">
        <v>2701</v>
      </c>
      <c r="P83" t="s">
        <v>1156</v>
      </c>
      <c r="Q83" t="s">
        <v>2941</v>
      </c>
      <c r="S83" t="s">
        <v>2335</v>
      </c>
    </row>
    <row r="84" spans="1:20" x14ac:dyDescent="0.25">
      <c r="A84" t="s">
        <v>38</v>
      </c>
      <c r="B84" t="s">
        <v>1863</v>
      </c>
      <c r="C84" t="s">
        <v>1401</v>
      </c>
      <c r="D84" t="s">
        <v>1864</v>
      </c>
      <c r="E84" t="s">
        <v>1401</v>
      </c>
      <c r="F84" t="s">
        <v>38</v>
      </c>
      <c r="H84" t="s">
        <v>18</v>
      </c>
      <c r="I84" t="s">
        <v>607</v>
      </c>
      <c r="J84" t="s">
        <v>606</v>
      </c>
      <c r="K84" t="s">
        <v>608</v>
      </c>
      <c r="L84" s="56" t="s">
        <v>3027</v>
      </c>
      <c r="M84" t="s">
        <v>38</v>
      </c>
      <c r="N84" t="s">
        <v>1835</v>
      </c>
      <c r="O84" t="s">
        <v>564</v>
      </c>
      <c r="P84" t="s">
        <v>1836</v>
      </c>
      <c r="Q84" t="s">
        <v>2904</v>
      </c>
      <c r="S84" t="s">
        <v>2350</v>
      </c>
    </row>
    <row r="85" spans="1:20" x14ac:dyDescent="0.25">
      <c r="A85" t="s">
        <v>38</v>
      </c>
      <c r="B85" t="s">
        <v>1865</v>
      </c>
      <c r="C85" t="s">
        <v>332</v>
      </c>
      <c r="D85" t="s">
        <v>1866</v>
      </c>
      <c r="E85" t="s">
        <v>3106</v>
      </c>
      <c r="F85" t="s">
        <v>38</v>
      </c>
      <c r="H85" t="s">
        <v>18</v>
      </c>
      <c r="I85" t="s">
        <v>534</v>
      </c>
      <c r="J85" t="s">
        <v>533</v>
      </c>
      <c r="K85" t="s">
        <v>535</v>
      </c>
      <c r="L85" s="56" t="s">
        <v>3011</v>
      </c>
      <c r="M85" t="s">
        <v>38</v>
      </c>
      <c r="N85" t="s">
        <v>1155</v>
      </c>
      <c r="O85" t="s">
        <v>2701</v>
      </c>
      <c r="P85" t="s">
        <v>1156</v>
      </c>
      <c r="Q85" t="s">
        <v>2941</v>
      </c>
    </row>
    <row r="86" spans="1:20" x14ac:dyDescent="0.25">
      <c r="A86" t="s">
        <v>38</v>
      </c>
      <c r="B86" t="s">
        <v>1867</v>
      </c>
      <c r="C86" t="s">
        <v>338</v>
      </c>
      <c r="D86" t="s">
        <v>1868</v>
      </c>
      <c r="E86" t="s">
        <v>3107</v>
      </c>
      <c r="F86" t="s">
        <v>38</v>
      </c>
      <c r="H86" t="s">
        <v>18</v>
      </c>
      <c r="I86" t="s">
        <v>2611</v>
      </c>
      <c r="J86" t="s">
        <v>609</v>
      </c>
      <c r="K86" t="s">
        <v>611</v>
      </c>
      <c r="L86" s="56" t="s">
        <v>2773</v>
      </c>
      <c r="M86" t="s">
        <v>38</v>
      </c>
      <c r="N86" t="s">
        <v>1835</v>
      </c>
      <c r="O86" t="s">
        <v>564</v>
      </c>
      <c r="P86" t="s">
        <v>1836</v>
      </c>
      <c r="Q86" t="s">
        <v>2904</v>
      </c>
    </row>
    <row r="87" spans="1:20" x14ac:dyDescent="0.25">
      <c r="A87" t="s">
        <v>38</v>
      </c>
      <c r="B87" t="s">
        <v>1886</v>
      </c>
      <c r="C87" t="s">
        <v>157</v>
      </c>
      <c r="D87" t="s">
        <v>1887</v>
      </c>
      <c r="E87" t="s">
        <v>3299</v>
      </c>
      <c r="F87" t="s">
        <v>38</v>
      </c>
      <c r="H87" t="s">
        <v>18</v>
      </c>
      <c r="I87" t="s">
        <v>537</v>
      </c>
      <c r="J87" t="s">
        <v>536</v>
      </c>
      <c r="K87" t="s">
        <v>538</v>
      </c>
      <c r="L87" s="56" t="s">
        <v>3012</v>
      </c>
      <c r="M87" t="s">
        <v>38</v>
      </c>
      <c r="N87" t="s">
        <v>1155</v>
      </c>
      <c r="O87" t="s">
        <v>2701</v>
      </c>
      <c r="P87" t="s">
        <v>1156</v>
      </c>
      <c r="Q87" t="s">
        <v>2941</v>
      </c>
    </row>
    <row r="88" spans="1:20" x14ac:dyDescent="0.25">
      <c r="A88" t="s">
        <v>38</v>
      </c>
      <c r="B88" t="s">
        <v>1888</v>
      </c>
      <c r="C88" t="s">
        <v>344</v>
      </c>
      <c r="D88" t="s">
        <v>1889</v>
      </c>
      <c r="E88" t="s">
        <v>3110</v>
      </c>
      <c r="F88" t="s">
        <v>38</v>
      </c>
      <c r="H88" t="s">
        <v>18</v>
      </c>
      <c r="I88" t="s">
        <v>540</v>
      </c>
      <c r="J88" t="s">
        <v>539</v>
      </c>
      <c r="K88" t="s">
        <v>541</v>
      </c>
      <c r="L88" s="56" t="s">
        <v>3013</v>
      </c>
      <c r="M88" t="s">
        <v>38</v>
      </c>
      <c r="N88" t="s">
        <v>1155</v>
      </c>
      <c r="O88" t="s">
        <v>2701</v>
      </c>
      <c r="P88" t="s">
        <v>1156</v>
      </c>
      <c r="Q88" t="s">
        <v>2941</v>
      </c>
    </row>
    <row r="89" spans="1:20" x14ac:dyDescent="0.25">
      <c r="A89" t="s">
        <v>38</v>
      </c>
      <c r="B89" t="s">
        <v>1891</v>
      </c>
      <c r="C89" t="s">
        <v>1890</v>
      </c>
      <c r="D89" t="s">
        <v>1892</v>
      </c>
      <c r="E89" t="s">
        <v>3300</v>
      </c>
      <c r="F89" t="s">
        <v>38</v>
      </c>
      <c r="H89" t="s">
        <v>18</v>
      </c>
      <c r="I89" t="s">
        <v>655</v>
      </c>
      <c r="J89" t="s">
        <v>654</v>
      </c>
      <c r="K89" t="s">
        <v>656</v>
      </c>
      <c r="L89" s="56" t="s">
        <v>3243</v>
      </c>
      <c r="M89" t="s">
        <v>38</v>
      </c>
      <c r="N89" t="s">
        <v>1835</v>
      </c>
      <c r="O89" t="s">
        <v>564</v>
      </c>
      <c r="P89" t="s">
        <v>1836</v>
      </c>
      <c r="Q89" t="s">
        <v>2904</v>
      </c>
    </row>
    <row r="90" spans="1:20" x14ac:dyDescent="0.25">
      <c r="A90" t="s">
        <v>38</v>
      </c>
      <c r="B90" t="s">
        <v>1899</v>
      </c>
      <c r="C90" t="s">
        <v>350</v>
      </c>
      <c r="D90" t="s">
        <v>1900</v>
      </c>
      <c r="E90" t="s">
        <v>3301</v>
      </c>
      <c r="F90" t="s">
        <v>38</v>
      </c>
      <c r="H90" t="s">
        <v>18</v>
      </c>
      <c r="I90" t="s">
        <v>610</v>
      </c>
      <c r="J90" t="s">
        <v>615</v>
      </c>
      <c r="K90" t="s">
        <v>2664</v>
      </c>
      <c r="L90" s="56" t="s">
        <v>2781</v>
      </c>
      <c r="M90" t="s">
        <v>38</v>
      </c>
      <c r="N90" t="s">
        <v>1835</v>
      </c>
      <c r="O90" t="s">
        <v>564</v>
      </c>
      <c r="P90" t="s">
        <v>1836</v>
      </c>
      <c r="Q90" t="s">
        <v>2904</v>
      </c>
    </row>
    <row r="91" spans="1:20" x14ac:dyDescent="0.25">
      <c r="A91" t="s">
        <v>38</v>
      </c>
      <c r="B91" t="s">
        <v>1902</v>
      </c>
      <c r="C91" t="s">
        <v>1901</v>
      </c>
      <c r="D91" t="s">
        <v>1903</v>
      </c>
      <c r="E91" t="s">
        <v>3111</v>
      </c>
      <c r="F91" t="s">
        <v>38</v>
      </c>
      <c r="H91" t="s">
        <v>18</v>
      </c>
      <c r="I91" t="s">
        <v>613</v>
      </c>
      <c r="J91" t="s">
        <v>612</v>
      </c>
      <c r="K91" t="s">
        <v>614</v>
      </c>
      <c r="L91" s="56" t="s">
        <v>2781</v>
      </c>
      <c r="M91" t="s">
        <v>38</v>
      </c>
      <c r="N91" t="s">
        <v>1835</v>
      </c>
      <c r="O91" t="s">
        <v>564</v>
      </c>
      <c r="P91" t="s">
        <v>1836</v>
      </c>
      <c r="Q91" t="s">
        <v>2904</v>
      </c>
    </row>
    <row r="92" spans="1:20" x14ac:dyDescent="0.25">
      <c r="A92" t="s">
        <v>38</v>
      </c>
      <c r="B92" t="s">
        <v>1933</v>
      </c>
      <c r="C92" t="s">
        <v>1932</v>
      </c>
      <c r="D92" t="s">
        <v>1934</v>
      </c>
      <c r="E92" t="s">
        <v>2908</v>
      </c>
      <c r="F92" t="s">
        <v>38</v>
      </c>
      <c r="H92" t="s">
        <v>18</v>
      </c>
      <c r="I92" t="s">
        <v>543</v>
      </c>
      <c r="J92" t="s">
        <v>542</v>
      </c>
      <c r="K92" t="s">
        <v>544</v>
      </c>
      <c r="L92" s="56" t="s">
        <v>3014</v>
      </c>
      <c r="M92" t="s">
        <v>38</v>
      </c>
      <c r="N92" t="s">
        <v>1155</v>
      </c>
      <c r="O92" t="s">
        <v>2701</v>
      </c>
      <c r="P92" t="s">
        <v>1156</v>
      </c>
      <c r="Q92" t="s">
        <v>2941</v>
      </c>
    </row>
    <row r="93" spans="1:20" x14ac:dyDescent="0.25">
      <c r="A93" t="s">
        <v>38</v>
      </c>
      <c r="B93" t="s">
        <v>1936</v>
      </c>
      <c r="C93" t="s">
        <v>356</v>
      </c>
      <c r="D93" t="s">
        <v>1937</v>
      </c>
      <c r="E93" t="s">
        <v>2909</v>
      </c>
      <c r="F93" t="s">
        <v>38</v>
      </c>
      <c r="H93" t="s">
        <v>18</v>
      </c>
      <c r="I93" t="s">
        <v>617</v>
      </c>
      <c r="J93" t="s">
        <v>616</v>
      </c>
      <c r="K93" t="s">
        <v>618</v>
      </c>
      <c r="L93" s="56" t="s">
        <v>3028</v>
      </c>
      <c r="M93" t="s">
        <v>38</v>
      </c>
      <c r="N93" t="s">
        <v>1147</v>
      </c>
      <c r="O93" t="s">
        <v>1146</v>
      </c>
      <c r="P93" t="s">
        <v>1148</v>
      </c>
      <c r="Q93" t="s">
        <v>2859</v>
      </c>
    </row>
    <row r="94" spans="1:20" x14ac:dyDescent="0.25">
      <c r="A94" t="s">
        <v>38</v>
      </c>
      <c r="B94" t="s">
        <v>1957</v>
      </c>
      <c r="C94" t="s">
        <v>1954</v>
      </c>
      <c r="D94" t="s">
        <v>1958</v>
      </c>
      <c r="E94" t="s">
        <v>2912</v>
      </c>
      <c r="F94" t="s">
        <v>38</v>
      </c>
      <c r="H94" t="s">
        <v>18</v>
      </c>
      <c r="I94" t="s">
        <v>622</v>
      </c>
      <c r="J94" t="s">
        <v>621</v>
      </c>
      <c r="K94" t="s">
        <v>623</v>
      </c>
      <c r="L94" s="56" t="s">
        <v>3029</v>
      </c>
      <c r="M94" t="s">
        <v>38</v>
      </c>
      <c r="N94" t="s">
        <v>1835</v>
      </c>
      <c r="O94" t="s">
        <v>564</v>
      </c>
      <c r="P94" t="s">
        <v>1836</v>
      </c>
      <c r="Q94" t="s">
        <v>2904</v>
      </c>
    </row>
    <row r="95" spans="1:20" x14ac:dyDescent="0.25">
      <c r="A95" t="s">
        <v>38</v>
      </c>
      <c r="B95" t="s">
        <v>1983</v>
      </c>
      <c r="C95" t="s">
        <v>370</v>
      </c>
      <c r="D95" t="s">
        <v>1984</v>
      </c>
      <c r="E95" t="s">
        <v>370</v>
      </c>
      <c r="F95" t="s">
        <v>38</v>
      </c>
      <c r="H95" t="s">
        <v>18</v>
      </c>
      <c r="I95" t="s">
        <v>625</v>
      </c>
      <c r="J95" t="s">
        <v>624</v>
      </c>
      <c r="K95" t="s">
        <v>626</v>
      </c>
      <c r="L95" s="56" t="s">
        <v>2813</v>
      </c>
      <c r="M95" t="s">
        <v>38</v>
      </c>
      <c r="N95" t="s">
        <v>1835</v>
      </c>
      <c r="O95" t="s">
        <v>564</v>
      </c>
      <c r="P95" t="s">
        <v>1836</v>
      </c>
      <c r="Q95" t="s">
        <v>2904</v>
      </c>
    </row>
    <row r="96" spans="1:20" x14ac:dyDescent="0.25">
      <c r="A96" t="s">
        <v>38</v>
      </c>
      <c r="B96" t="s">
        <v>2727</v>
      </c>
      <c r="C96" t="s">
        <v>2728</v>
      </c>
      <c r="D96" t="s">
        <v>2729</v>
      </c>
      <c r="E96" t="s">
        <v>3303</v>
      </c>
      <c r="F96" t="s">
        <v>38</v>
      </c>
      <c r="H96" t="s">
        <v>18</v>
      </c>
      <c r="I96" t="s">
        <v>604</v>
      </c>
      <c r="J96" t="s">
        <v>603</v>
      </c>
      <c r="K96" t="s">
        <v>605</v>
      </c>
      <c r="L96" s="56" t="s">
        <v>3026</v>
      </c>
      <c r="M96" t="s">
        <v>38</v>
      </c>
      <c r="N96" t="s">
        <v>1835</v>
      </c>
      <c r="O96" t="s">
        <v>564</v>
      </c>
      <c r="P96" t="s">
        <v>1836</v>
      </c>
      <c r="Q96" t="s">
        <v>2904</v>
      </c>
    </row>
    <row r="97" spans="1:17" x14ac:dyDescent="0.25">
      <c r="A97" t="s">
        <v>38</v>
      </c>
      <c r="B97" t="s">
        <v>2608</v>
      </c>
      <c r="C97" t="s">
        <v>2609</v>
      </c>
      <c r="D97" t="s">
        <v>2610</v>
      </c>
      <c r="E97" t="s">
        <v>3304</v>
      </c>
      <c r="F97" t="s">
        <v>38</v>
      </c>
      <c r="H97" t="s">
        <v>18</v>
      </c>
      <c r="I97" t="s">
        <v>629</v>
      </c>
      <c r="J97" t="s">
        <v>628</v>
      </c>
      <c r="K97" t="s">
        <v>630</v>
      </c>
      <c r="L97" s="56" t="s">
        <v>3030</v>
      </c>
      <c r="M97" t="s">
        <v>38</v>
      </c>
      <c r="N97" t="s">
        <v>1835</v>
      </c>
      <c r="O97" t="s">
        <v>564</v>
      </c>
      <c r="P97" t="s">
        <v>1836</v>
      </c>
      <c r="Q97" t="s">
        <v>2904</v>
      </c>
    </row>
    <row r="98" spans="1:17" x14ac:dyDescent="0.25">
      <c r="A98" t="s">
        <v>38</v>
      </c>
      <c r="B98" t="s">
        <v>1986</v>
      </c>
      <c r="C98" t="s">
        <v>376</v>
      </c>
      <c r="D98" t="s">
        <v>1987</v>
      </c>
      <c r="E98" t="s">
        <v>3125</v>
      </c>
      <c r="F98" t="s">
        <v>38</v>
      </c>
      <c r="H98" t="s">
        <v>18</v>
      </c>
      <c r="I98" t="s">
        <v>546</v>
      </c>
      <c r="J98" t="s">
        <v>545</v>
      </c>
      <c r="K98" t="s">
        <v>547</v>
      </c>
      <c r="L98" s="56" t="s">
        <v>3015</v>
      </c>
      <c r="M98" t="s">
        <v>38</v>
      </c>
      <c r="N98" t="s">
        <v>1155</v>
      </c>
      <c r="O98" t="s">
        <v>2701</v>
      </c>
      <c r="P98" t="s">
        <v>1156</v>
      </c>
      <c r="Q98" t="s">
        <v>2941</v>
      </c>
    </row>
    <row r="99" spans="1:17" x14ac:dyDescent="0.25">
      <c r="A99" t="s">
        <v>38</v>
      </c>
      <c r="B99" t="s">
        <v>1988</v>
      </c>
      <c r="C99" t="s">
        <v>382</v>
      </c>
      <c r="D99" t="s">
        <v>1989</v>
      </c>
      <c r="E99" t="s">
        <v>3126</v>
      </c>
      <c r="F99" t="s">
        <v>38</v>
      </c>
      <c r="H99" t="s">
        <v>18</v>
      </c>
      <c r="I99" t="s">
        <v>597</v>
      </c>
      <c r="J99" t="s">
        <v>596</v>
      </c>
      <c r="K99" t="s">
        <v>598</v>
      </c>
      <c r="L99" s="56" t="s">
        <v>3024</v>
      </c>
      <c r="M99" t="s">
        <v>38</v>
      </c>
      <c r="N99" t="s">
        <v>1328</v>
      </c>
      <c r="O99" t="s">
        <v>523</v>
      </c>
      <c r="P99" t="s">
        <v>1329</v>
      </c>
      <c r="Q99" t="s">
        <v>3076</v>
      </c>
    </row>
    <row r="100" spans="1:17" x14ac:dyDescent="0.25">
      <c r="A100" t="s">
        <v>38</v>
      </c>
      <c r="B100" t="s">
        <v>1998</v>
      </c>
      <c r="C100" t="s">
        <v>1112</v>
      </c>
      <c r="D100" t="s">
        <v>1999</v>
      </c>
      <c r="E100" t="s">
        <v>2920</v>
      </c>
      <c r="F100" t="s">
        <v>38</v>
      </c>
      <c r="H100" t="s">
        <v>18</v>
      </c>
      <c r="I100" t="s">
        <v>632</v>
      </c>
      <c r="J100" t="s">
        <v>631</v>
      </c>
      <c r="K100" t="s">
        <v>633</v>
      </c>
      <c r="L100" s="56" t="s">
        <v>3031</v>
      </c>
      <c r="M100" t="s">
        <v>38</v>
      </c>
      <c r="N100" t="s">
        <v>1835</v>
      </c>
      <c r="O100" t="s">
        <v>564</v>
      </c>
      <c r="P100" t="s">
        <v>1836</v>
      </c>
      <c r="Q100" t="s">
        <v>2904</v>
      </c>
    </row>
    <row r="101" spans="1:17" x14ac:dyDescent="0.25">
      <c r="A101" t="s">
        <v>38</v>
      </c>
      <c r="B101" t="s">
        <v>2000</v>
      </c>
      <c r="C101" t="s">
        <v>1916</v>
      </c>
      <c r="D101" t="s">
        <v>2001</v>
      </c>
      <c r="E101" t="s">
        <v>2921</v>
      </c>
      <c r="F101" t="s">
        <v>38</v>
      </c>
      <c r="H101" t="s">
        <v>18</v>
      </c>
      <c r="I101" t="s">
        <v>559</v>
      </c>
      <c r="J101" t="s">
        <v>558</v>
      </c>
      <c r="K101" t="s">
        <v>560</v>
      </c>
      <c r="L101" s="56" t="s">
        <v>3016</v>
      </c>
      <c r="M101" t="s">
        <v>38</v>
      </c>
      <c r="N101" t="s">
        <v>1155</v>
      </c>
      <c r="O101" t="s">
        <v>2701</v>
      </c>
      <c r="P101" t="s">
        <v>1156</v>
      </c>
      <c r="Q101" t="s">
        <v>2941</v>
      </c>
    </row>
    <row r="102" spans="1:17" x14ac:dyDescent="0.25">
      <c r="A102" t="s">
        <v>38</v>
      </c>
      <c r="B102" t="s">
        <v>2002</v>
      </c>
      <c r="C102" t="s">
        <v>387</v>
      </c>
      <c r="D102" t="s">
        <v>2003</v>
      </c>
      <c r="E102" t="s">
        <v>2922</v>
      </c>
      <c r="F102" t="s">
        <v>38</v>
      </c>
      <c r="H102" t="s">
        <v>18</v>
      </c>
      <c r="I102" t="s">
        <v>635</v>
      </c>
      <c r="J102" t="s">
        <v>634</v>
      </c>
      <c r="K102" t="s">
        <v>636</v>
      </c>
      <c r="L102" s="56" t="s">
        <v>3032</v>
      </c>
      <c r="M102" t="s">
        <v>38</v>
      </c>
      <c r="N102" t="s">
        <v>1833</v>
      </c>
      <c r="O102" t="s">
        <v>637</v>
      </c>
      <c r="P102" t="s">
        <v>1834</v>
      </c>
      <c r="Q102" t="s">
        <v>3099</v>
      </c>
    </row>
    <row r="103" spans="1:17" x14ac:dyDescent="0.25">
      <c r="A103" t="s">
        <v>38</v>
      </c>
      <c r="B103" t="s">
        <v>2012</v>
      </c>
      <c r="C103" t="s">
        <v>1529</v>
      </c>
      <c r="D103" t="s">
        <v>2013</v>
      </c>
      <c r="E103" t="s">
        <v>2925</v>
      </c>
      <c r="F103" t="s">
        <v>38</v>
      </c>
      <c r="H103" t="s">
        <v>18</v>
      </c>
      <c r="I103" t="s">
        <v>652</v>
      </c>
      <c r="J103" t="s">
        <v>2730</v>
      </c>
      <c r="K103" t="s">
        <v>2367</v>
      </c>
      <c r="L103" s="56" t="s">
        <v>3033</v>
      </c>
      <c r="M103" t="s">
        <v>38</v>
      </c>
      <c r="N103" t="s">
        <v>1833</v>
      </c>
      <c r="O103" t="s">
        <v>637</v>
      </c>
      <c r="P103" t="s">
        <v>1834</v>
      </c>
      <c r="Q103" t="s">
        <v>3099</v>
      </c>
    </row>
    <row r="104" spans="1:17" x14ac:dyDescent="0.25">
      <c r="A104" t="s">
        <v>38</v>
      </c>
      <c r="B104" t="s">
        <v>2015</v>
      </c>
      <c r="C104" t="s">
        <v>2014</v>
      </c>
      <c r="D104" t="s">
        <v>2016</v>
      </c>
      <c r="E104" t="s">
        <v>3305</v>
      </c>
      <c r="F104" t="s">
        <v>38</v>
      </c>
      <c r="H104" t="s">
        <v>18</v>
      </c>
      <c r="I104" t="s">
        <v>640</v>
      </c>
      <c r="J104" t="s">
        <v>639</v>
      </c>
      <c r="K104" t="s">
        <v>641</v>
      </c>
      <c r="L104" s="56" t="s">
        <v>3034</v>
      </c>
      <c r="M104" t="s">
        <v>38</v>
      </c>
      <c r="N104" t="s">
        <v>1833</v>
      </c>
      <c r="O104" t="s">
        <v>637</v>
      </c>
      <c r="P104" t="s">
        <v>1834</v>
      </c>
      <c r="Q104" t="s">
        <v>3099</v>
      </c>
    </row>
    <row r="105" spans="1:17" x14ac:dyDescent="0.25">
      <c r="A105" t="s">
        <v>38</v>
      </c>
      <c r="B105" t="s">
        <v>2026</v>
      </c>
      <c r="C105" t="s">
        <v>1414</v>
      </c>
      <c r="D105" t="s">
        <v>2027</v>
      </c>
      <c r="E105" t="s">
        <v>3127</v>
      </c>
      <c r="F105" t="s">
        <v>38</v>
      </c>
      <c r="H105" t="s">
        <v>18</v>
      </c>
      <c r="I105" t="s">
        <v>643</v>
      </c>
      <c r="J105" t="s">
        <v>642</v>
      </c>
      <c r="K105" t="s">
        <v>644</v>
      </c>
      <c r="L105" s="56" t="s">
        <v>3035</v>
      </c>
      <c r="M105" t="s">
        <v>38</v>
      </c>
      <c r="N105" t="s">
        <v>1833</v>
      </c>
      <c r="O105" t="s">
        <v>637</v>
      </c>
      <c r="P105" t="s">
        <v>1834</v>
      </c>
      <c r="Q105" t="s">
        <v>3099</v>
      </c>
    </row>
    <row r="106" spans="1:17" x14ac:dyDescent="0.25">
      <c r="A106" t="s">
        <v>38</v>
      </c>
      <c r="B106" t="s">
        <v>2028</v>
      </c>
      <c r="C106" t="s">
        <v>433</v>
      </c>
      <c r="D106" t="s">
        <v>2029</v>
      </c>
      <c r="E106" t="s">
        <v>3128</v>
      </c>
      <c r="F106" t="s">
        <v>38</v>
      </c>
      <c r="H106" t="s">
        <v>18</v>
      </c>
      <c r="I106" t="s">
        <v>646</v>
      </c>
      <c r="J106" t="s">
        <v>645</v>
      </c>
      <c r="K106" t="s">
        <v>647</v>
      </c>
      <c r="L106" s="56" t="s">
        <v>3036</v>
      </c>
      <c r="M106" t="s">
        <v>38</v>
      </c>
      <c r="N106" t="s">
        <v>1833</v>
      </c>
      <c r="O106" t="s">
        <v>637</v>
      </c>
      <c r="P106" t="s">
        <v>1834</v>
      </c>
      <c r="Q106" t="s">
        <v>3099</v>
      </c>
    </row>
    <row r="107" spans="1:17" x14ac:dyDescent="0.25">
      <c r="A107" t="s">
        <v>38</v>
      </c>
      <c r="B107" t="s">
        <v>2511</v>
      </c>
      <c r="C107" t="s">
        <v>2512</v>
      </c>
      <c r="D107" t="s">
        <v>2513</v>
      </c>
      <c r="E107" t="s">
        <v>3308</v>
      </c>
      <c r="F107" t="s">
        <v>38</v>
      </c>
      <c r="H107" t="s">
        <v>18</v>
      </c>
      <c r="I107" t="s">
        <v>649</v>
      </c>
      <c r="J107" t="s">
        <v>648</v>
      </c>
      <c r="K107" t="s">
        <v>650</v>
      </c>
      <c r="L107" s="56" t="s">
        <v>3037</v>
      </c>
      <c r="M107" t="s">
        <v>38</v>
      </c>
      <c r="N107" t="s">
        <v>1833</v>
      </c>
      <c r="O107" t="s">
        <v>637</v>
      </c>
      <c r="P107" t="s">
        <v>1834</v>
      </c>
      <c r="Q107" t="s">
        <v>3099</v>
      </c>
    </row>
    <row r="108" spans="1:17" x14ac:dyDescent="0.25">
      <c r="A108" t="s">
        <v>38</v>
      </c>
      <c r="B108" t="s">
        <v>2717</v>
      </c>
      <c r="C108" t="s">
        <v>2718</v>
      </c>
      <c r="D108" t="s">
        <v>2719</v>
      </c>
      <c r="E108" t="s">
        <v>3309</v>
      </c>
      <c r="F108" t="s">
        <v>38</v>
      </c>
      <c r="H108" t="s">
        <v>18</v>
      </c>
      <c r="I108" t="s">
        <v>2654</v>
      </c>
      <c r="J108" t="s">
        <v>651</v>
      </c>
      <c r="K108" t="s">
        <v>653</v>
      </c>
      <c r="L108" s="56" t="s">
        <v>3038</v>
      </c>
      <c r="M108" t="s">
        <v>38</v>
      </c>
      <c r="N108" t="s">
        <v>1833</v>
      </c>
      <c r="O108" t="s">
        <v>637</v>
      </c>
      <c r="P108" t="s">
        <v>1834</v>
      </c>
      <c r="Q108" t="s">
        <v>3099</v>
      </c>
    </row>
    <row r="109" spans="1:17" x14ac:dyDescent="0.25">
      <c r="A109" t="s">
        <v>38</v>
      </c>
      <c r="B109" t="s">
        <v>2030</v>
      </c>
      <c r="C109" t="s">
        <v>439</v>
      </c>
      <c r="D109" t="s">
        <v>2031</v>
      </c>
      <c r="E109" t="s">
        <v>3129</v>
      </c>
      <c r="F109" t="s">
        <v>38</v>
      </c>
      <c r="H109" t="s">
        <v>18</v>
      </c>
      <c r="I109" t="s">
        <v>659</v>
      </c>
      <c r="J109" t="s">
        <v>658</v>
      </c>
      <c r="K109" t="s">
        <v>660</v>
      </c>
      <c r="L109" s="56" t="s">
        <v>2814</v>
      </c>
      <c r="M109" t="s">
        <v>38</v>
      </c>
      <c r="N109" t="s">
        <v>1835</v>
      </c>
      <c r="O109" t="s">
        <v>564</v>
      </c>
      <c r="P109" t="s">
        <v>1836</v>
      </c>
      <c r="Q109" t="s">
        <v>2904</v>
      </c>
    </row>
    <row r="110" spans="1:17" x14ac:dyDescent="0.25">
      <c r="A110" t="s">
        <v>38</v>
      </c>
      <c r="B110" t="s">
        <v>2069</v>
      </c>
      <c r="C110" t="s">
        <v>451</v>
      </c>
      <c r="D110" t="s">
        <v>2070</v>
      </c>
      <c r="E110" t="s">
        <v>3130</v>
      </c>
      <c r="F110" t="s">
        <v>38</v>
      </c>
      <c r="H110" t="s">
        <v>18</v>
      </c>
      <c r="I110" t="s">
        <v>122</v>
      </c>
      <c r="J110" t="s">
        <v>121</v>
      </c>
      <c r="K110" t="s">
        <v>123</v>
      </c>
      <c r="L110" s="56" t="s">
        <v>3242</v>
      </c>
      <c r="M110" t="s">
        <v>38</v>
      </c>
      <c r="N110" t="s">
        <v>2539</v>
      </c>
      <c r="O110" t="s">
        <v>2540</v>
      </c>
      <c r="P110" t="s">
        <v>2541</v>
      </c>
      <c r="Q110" t="s">
        <v>115</v>
      </c>
    </row>
    <row r="111" spans="1:17" x14ac:dyDescent="0.25">
      <c r="A111" t="s">
        <v>38</v>
      </c>
      <c r="B111" t="s">
        <v>2071</v>
      </c>
      <c r="C111" t="s">
        <v>457</v>
      </c>
      <c r="D111" t="s">
        <v>2072</v>
      </c>
      <c r="E111" t="s">
        <v>3131</v>
      </c>
      <c r="F111" t="s">
        <v>38</v>
      </c>
      <c r="H111" t="s">
        <v>18</v>
      </c>
      <c r="I111" t="s">
        <v>126</v>
      </c>
      <c r="J111" t="s">
        <v>125</v>
      </c>
      <c r="K111" t="s">
        <v>127</v>
      </c>
      <c r="L111" s="56" t="s">
        <v>3213</v>
      </c>
      <c r="M111" t="s">
        <v>38</v>
      </c>
      <c r="N111" t="s">
        <v>983</v>
      </c>
      <c r="O111" t="s">
        <v>128</v>
      </c>
      <c r="P111" t="s">
        <v>984</v>
      </c>
      <c r="Q111" t="s">
        <v>3060</v>
      </c>
    </row>
    <row r="112" spans="1:17" x14ac:dyDescent="0.25">
      <c r="A112" t="s">
        <v>38</v>
      </c>
      <c r="B112" t="s">
        <v>2073</v>
      </c>
      <c r="C112" t="s">
        <v>463</v>
      </c>
      <c r="D112" t="s">
        <v>2074</v>
      </c>
      <c r="E112" t="s">
        <v>3132</v>
      </c>
      <c r="F112" t="s">
        <v>38</v>
      </c>
      <c r="H112" t="s">
        <v>18</v>
      </c>
      <c r="I112" t="s">
        <v>132</v>
      </c>
      <c r="J112" t="s">
        <v>131</v>
      </c>
      <c r="K112" t="s">
        <v>133</v>
      </c>
      <c r="L112" s="56" t="s">
        <v>3214</v>
      </c>
      <c r="M112" t="s">
        <v>38</v>
      </c>
      <c r="N112" t="s">
        <v>992</v>
      </c>
      <c r="O112" t="s">
        <v>134</v>
      </c>
      <c r="P112" t="s">
        <v>993</v>
      </c>
      <c r="Q112" t="s">
        <v>3274</v>
      </c>
    </row>
    <row r="113" spans="1:17" x14ac:dyDescent="0.25">
      <c r="A113" t="s">
        <v>38</v>
      </c>
      <c r="B113" t="s">
        <v>2075</v>
      </c>
      <c r="C113" t="s">
        <v>469</v>
      </c>
      <c r="D113" t="s">
        <v>2076</v>
      </c>
      <c r="E113" t="s">
        <v>3133</v>
      </c>
      <c r="F113" t="s">
        <v>38</v>
      </c>
      <c r="H113" t="s">
        <v>18</v>
      </c>
      <c r="I113" t="s">
        <v>155</v>
      </c>
      <c r="J113" t="s">
        <v>154</v>
      </c>
      <c r="K113" t="s">
        <v>156</v>
      </c>
      <c r="L113" s="56" t="s">
        <v>3245</v>
      </c>
      <c r="M113" t="s">
        <v>38</v>
      </c>
      <c r="N113" t="s">
        <v>1886</v>
      </c>
      <c r="O113" t="s">
        <v>157</v>
      </c>
      <c r="P113" t="s">
        <v>1887</v>
      </c>
      <c r="Q113" t="s">
        <v>3299</v>
      </c>
    </row>
    <row r="114" spans="1:17" x14ac:dyDescent="0.25">
      <c r="A114" t="s">
        <v>38</v>
      </c>
      <c r="B114" t="s">
        <v>2077</v>
      </c>
      <c r="C114" t="s">
        <v>475</v>
      </c>
      <c r="D114" t="s">
        <v>2078</v>
      </c>
      <c r="E114" t="s">
        <v>3134</v>
      </c>
      <c r="F114" t="s">
        <v>38</v>
      </c>
      <c r="H114" t="s">
        <v>18</v>
      </c>
      <c r="I114" t="s">
        <v>166</v>
      </c>
      <c r="J114" t="s">
        <v>165</v>
      </c>
      <c r="K114" t="s">
        <v>167</v>
      </c>
      <c r="L114" s="56" t="s">
        <v>3246</v>
      </c>
      <c r="M114" t="s">
        <v>38</v>
      </c>
      <c r="N114" t="s">
        <v>1090</v>
      </c>
      <c r="O114" t="s">
        <v>168</v>
      </c>
      <c r="P114" t="s">
        <v>1091</v>
      </c>
      <c r="Q114" t="s">
        <v>168</v>
      </c>
    </row>
    <row r="115" spans="1:17" x14ac:dyDescent="0.25">
      <c r="A115" t="s">
        <v>38</v>
      </c>
      <c r="B115" t="s">
        <v>2112</v>
      </c>
      <c r="C115" t="s">
        <v>2111</v>
      </c>
      <c r="D115" t="s">
        <v>2113</v>
      </c>
      <c r="E115" t="s">
        <v>3351</v>
      </c>
      <c r="F115" t="s">
        <v>38</v>
      </c>
      <c r="H115" t="s">
        <v>18</v>
      </c>
      <c r="I115" t="s">
        <v>2532</v>
      </c>
      <c r="J115" t="s">
        <v>2533</v>
      </c>
      <c r="K115" t="s">
        <v>2534</v>
      </c>
      <c r="L115" s="56" t="s">
        <v>3017</v>
      </c>
      <c r="M115" t="s">
        <v>38</v>
      </c>
      <c r="N115" t="s">
        <v>1338</v>
      </c>
      <c r="O115" t="s">
        <v>517</v>
      </c>
      <c r="P115" t="s">
        <v>1339</v>
      </c>
      <c r="Q115" t="s">
        <v>2863</v>
      </c>
    </row>
    <row r="116" spans="1:17" x14ac:dyDescent="0.25">
      <c r="A116" t="s">
        <v>38</v>
      </c>
      <c r="B116" t="s">
        <v>2546</v>
      </c>
      <c r="C116" t="s">
        <v>2547</v>
      </c>
      <c r="D116" t="s">
        <v>2548</v>
      </c>
      <c r="E116" t="s">
        <v>2929</v>
      </c>
      <c r="F116" t="s">
        <v>38</v>
      </c>
      <c r="H116" t="s">
        <v>18</v>
      </c>
      <c r="I116" t="s">
        <v>312</v>
      </c>
      <c r="J116" t="s">
        <v>311</v>
      </c>
      <c r="K116" t="s">
        <v>313</v>
      </c>
      <c r="L116" s="56" t="s">
        <v>3216</v>
      </c>
      <c r="M116" t="s">
        <v>38</v>
      </c>
      <c r="N116" t="s">
        <v>1706</v>
      </c>
      <c r="O116" t="s">
        <v>314</v>
      </c>
      <c r="P116" t="s">
        <v>1707</v>
      </c>
      <c r="Q116" t="s">
        <v>3093</v>
      </c>
    </row>
    <row r="117" spans="1:17" x14ac:dyDescent="0.25">
      <c r="A117" t="s">
        <v>38</v>
      </c>
      <c r="B117" t="s">
        <v>2126</v>
      </c>
      <c r="C117" t="s">
        <v>2125</v>
      </c>
      <c r="D117" t="s">
        <v>2127</v>
      </c>
      <c r="E117" t="s">
        <v>2930</v>
      </c>
      <c r="F117" t="s">
        <v>38</v>
      </c>
      <c r="H117" t="s">
        <v>18</v>
      </c>
      <c r="I117" t="s">
        <v>318</v>
      </c>
      <c r="J117" t="s">
        <v>317</v>
      </c>
      <c r="K117" t="s">
        <v>319</v>
      </c>
      <c r="L117" s="56" t="s">
        <v>3217</v>
      </c>
      <c r="M117" t="s">
        <v>38</v>
      </c>
      <c r="N117" t="s">
        <v>1746</v>
      </c>
      <c r="O117" t="s">
        <v>320</v>
      </c>
      <c r="P117" t="s">
        <v>1747</v>
      </c>
      <c r="Q117" t="s">
        <v>3205</v>
      </c>
    </row>
    <row r="118" spans="1:17" x14ac:dyDescent="0.25">
      <c r="A118" t="s">
        <v>38</v>
      </c>
      <c r="B118" t="s">
        <v>1158</v>
      </c>
      <c r="C118" t="s">
        <v>2726</v>
      </c>
      <c r="D118" t="s">
        <v>1159</v>
      </c>
      <c r="E118" t="s">
        <v>2932</v>
      </c>
      <c r="F118" t="s">
        <v>38</v>
      </c>
      <c r="H118" t="s">
        <v>18</v>
      </c>
      <c r="I118" t="s">
        <v>324</v>
      </c>
      <c r="J118" t="s">
        <v>323</v>
      </c>
      <c r="K118" t="s">
        <v>325</v>
      </c>
      <c r="L118" s="56" t="s">
        <v>3218</v>
      </c>
      <c r="M118" t="s">
        <v>38</v>
      </c>
      <c r="N118" t="s">
        <v>1750</v>
      </c>
      <c r="O118" t="s">
        <v>326</v>
      </c>
      <c r="P118" t="s">
        <v>1751</v>
      </c>
      <c r="Q118" t="s">
        <v>3094</v>
      </c>
    </row>
    <row r="119" spans="1:17" x14ac:dyDescent="0.25">
      <c r="A119" t="s">
        <v>38</v>
      </c>
      <c r="B119" t="s">
        <v>1162</v>
      </c>
      <c r="C119" t="s">
        <v>2673</v>
      </c>
      <c r="D119" t="s">
        <v>1163</v>
      </c>
      <c r="E119" t="s">
        <v>2933</v>
      </c>
      <c r="F119" t="s">
        <v>38</v>
      </c>
      <c r="H119" t="s">
        <v>18</v>
      </c>
      <c r="I119" t="s">
        <v>330</v>
      </c>
      <c r="J119" t="s">
        <v>329</v>
      </c>
      <c r="K119" t="s">
        <v>331</v>
      </c>
      <c r="L119" s="56" t="s">
        <v>3249</v>
      </c>
      <c r="M119" t="s">
        <v>38</v>
      </c>
      <c r="N119" t="s">
        <v>1865</v>
      </c>
      <c r="O119" t="s">
        <v>332</v>
      </c>
      <c r="P119" t="s">
        <v>1866</v>
      </c>
      <c r="Q119" t="s">
        <v>3106</v>
      </c>
    </row>
    <row r="120" spans="1:17" x14ac:dyDescent="0.25">
      <c r="A120" t="s">
        <v>38</v>
      </c>
      <c r="B120" t="s">
        <v>1166</v>
      </c>
      <c r="C120" t="s">
        <v>2485</v>
      </c>
      <c r="D120" t="s">
        <v>1167</v>
      </c>
      <c r="E120" t="s">
        <v>2934</v>
      </c>
      <c r="F120" t="s">
        <v>38</v>
      </c>
      <c r="H120" t="s">
        <v>18</v>
      </c>
      <c r="I120" t="s">
        <v>336</v>
      </c>
      <c r="J120" t="s">
        <v>335</v>
      </c>
      <c r="K120" t="s">
        <v>337</v>
      </c>
      <c r="L120" s="56" t="s">
        <v>3250</v>
      </c>
      <c r="M120" t="s">
        <v>38</v>
      </c>
      <c r="N120" t="s">
        <v>1867</v>
      </c>
      <c r="O120" t="s">
        <v>338</v>
      </c>
      <c r="P120" t="s">
        <v>1868</v>
      </c>
      <c r="Q120" t="s">
        <v>3107</v>
      </c>
    </row>
    <row r="121" spans="1:17" x14ac:dyDescent="0.25">
      <c r="A121" t="s">
        <v>38</v>
      </c>
      <c r="B121" t="s">
        <v>1170</v>
      </c>
      <c r="C121" t="s">
        <v>2515</v>
      </c>
      <c r="D121" t="s">
        <v>1171</v>
      </c>
      <c r="E121" t="s">
        <v>2935</v>
      </c>
      <c r="F121" t="s">
        <v>38</v>
      </c>
      <c r="H121" t="s">
        <v>18</v>
      </c>
      <c r="I121" t="s">
        <v>342</v>
      </c>
      <c r="J121" t="s">
        <v>341</v>
      </c>
      <c r="K121" t="s">
        <v>343</v>
      </c>
      <c r="L121" s="56" t="s">
        <v>3219</v>
      </c>
      <c r="M121" t="s">
        <v>38</v>
      </c>
      <c r="N121" t="s">
        <v>1888</v>
      </c>
      <c r="O121" t="s">
        <v>344</v>
      </c>
      <c r="P121" t="s">
        <v>1889</v>
      </c>
      <c r="Q121" t="s">
        <v>3110</v>
      </c>
    </row>
    <row r="122" spans="1:17" x14ac:dyDescent="0.25">
      <c r="A122" t="s">
        <v>38</v>
      </c>
      <c r="B122" t="s">
        <v>1174</v>
      </c>
      <c r="C122" t="s">
        <v>2521</v>
      </c>
      <c r="D122" t="s">
        <v>1175</v>
      </c>
      <c r="E122" t="s">
        <v>2936</v>
      </c>
      <c r="F122" t="s">
        <v>38</v>
      </c>
      <c r="H122" t="s">
        <v>18</v>
      </c>
      <c r="I122" t="s">
        <v>348</v>
      </c>
      <c r="J122" t="s">
        <v>347</v>
      </c>
      <c r="K122" t="s">
        <v>349</v>
      </c>
      <c r="L122" s="56" t="s">
        <v>3251</v>
      </c>
      <c r="M122" t="s">
        <v>38</v>
      </c>
      <c r="N122" t="s">
        <v>1899</v>
      </c>
      <c r="O122" t="s">
        <v>350</v>
      </c>
      <c r="P122" t="s">
        <v>1900</v>
      </c>
      <c r="Q122" t="s">
        <v>3301</v>
      </c>
    </row>
    <row r="123" spans="1:17" x14ac:dyDescent="0.25">
      <c r="A123" t="s">
        <v>38</v>
      </c>
      <c r="B123" t="s">
        <v>1331</v>
      </c>
      <c r="C123" t="s">
        <v>2741</v>
      </c>
      <c r="D123" t="s">
        <v>1332</v>
      </c>
      <c r="E123" t="s">
        <v>2938</v>
      </c>
      <c r="F123" t="s">
        <v>38</v>
      </c>
      <c r="H123" t="s">
        <v>18</v>
      </c>
      <c r="I123" t="s">
        <v>374</v>
      </c>
      <c r="J123" t="s">
        <v>373</v>
      </c>
      <c r="K123" t="s">
        <v>375</v>
      </c>
      <c r="L123" s="56" t="s">
        <v>3220</v>
      </c>
      <c r="M123" t="s">
        <v>38</v>
      </c>
      <c r="N123" t="s">
        <v>1986</v>
      </c>
      <c r="O123" t="s">
        <v>376</v>
      </c>
      <c r="P123" t="s">
        <v>1987</v>
      </c>
      <c r="Q123" t="s">
        <v>3125</v>
      </c>
    </row>
    <row r="124" spans="1:17" x14ac:dyDescent="0.25">
      <c r="A124" t="s">
        <v>38</v>
      </c>
      <c r="B124" t="s">
        <v>1240</v>
      </c>
      <c r="C124" t="s">
        <v>2756</v>
      </c>
      <c r="D124" t="s">
        <v>1241</v>
      </c>
      <c r="E124" t="s">
        <v>2939</v>
      </c>
      <c r="F124" t="s">
        <v>38</v>
      </c>
      <c r="H124" t="s">
        <v>18</v>
      </c>
      <c r="I124" t="s">
        <v>431</v>
      </c>
      <c r="J124" t="s">
        <v>430</v>
      </c>
      <c r="K124" t="s">
        <v>432</v>
      </c>
      <c r="L124" s="56" t="s">
        <v>3221</v>
      </c>
      <c r="M124" t="s">
        <v>38</v>
      </c>
      <c r="N124" t="s">
        <v>2028</v>
      </c>
      <c r="O124" t="s">
        <v>433</v>
      </c>
      <c r="P124" t="s">
        <v>2029</v>
      </c>
      <c r="Q124" t="s">
        <v>3128</v>
      </c>
    </row>
    <row r="125" spans="1:17" x14ac:dyDescent="0.25">
      <c r="A125" t="s">
        <v>38</v>
      </c>
      <c r="B125" t="s">
        <v>1242</v>
      </c>
      <c r="C125" t="s">
        <v>2471</v>
      </c>
      <c r="D125" t="s">
        <v>1243</v>
      </c>
      <c r="E125" t="s">
        <v>2940</v>
      </c>
      <c r="F125" t="s">
        <v>38</v>
      </c>
      <c r="H125" t="s">
        <v>18</v>
      </c>
      <c r="I125" t="s">
        <v>437</v>
      </c>
      <c r="J125" t="s">
        <v>436</v>
      </c>
      <c r="K125" t="s">
        <v>438</v>
      </c>
      <c r="L125" s="56" t="s">
        <v>3253</v>
      </c>
      <c r="M125" t="s">
        <v>38</v>
      </c>
      <c r="N125" t="s">
        <v>2030</v>
      </c>
      <c r="O125" t="s">
        <v>439</v>
      </c>
      <c r="P125" t="s">
        <v>2031</v>
      </c>
      <c r="Q125" t="s">
        <v>3129</v>
      </c>
    </row>
    <row r="126" spans="1:17" x14ac:dyDescent="0.25">
      <c r="A126" t="s">
        <v>38</v>
      </c>
      <c r="B126" t="s">
        <v>1155</v>
      </c>
      <c r="C126" t="s">
        <v>2701</v>
      </c>
      <c r="D126" t="s">
        <v>1156</v>
      </c>
      <c r="E126" t="s">
        <v>2941</v>
      </c>
      <c r="F126" t="s">
        <v>38</v>
      </c>
      <c r="H126" t="s">
        <v>18</v>
      </c>
      <c r="I126" t="s">
        <v>443</v>
      </c>
      <c r="J126" t="s">
        <v>442</v>
      </c>
      <c r="K126" t="s">
        <v>444</v>
      </c>
      <c r="L126" s="56" t="s">
        <v>2806</v>
      </c>
      <c r="M126" t="s">
        <v>38</v>
      </c>
      <c r="N126" t="s">
        <v>1933</v>
      </c>
      <c r="O126" t="s">
        <v>1932</v>
      </c>
      <c r="P126" t="s">
        <v>1934</v>
      </c>
      <c r="Q126" t="s">
        <v>2908</v>
      </c>
    </row>
    <row r="127" spans="1:17" x14ac:dyDescent="0.25">
      <c r="A127" t="s">
        <v>38</v>
      </c>
      <c r="B127" t="s">
        <v>1244</v>
      </c>
      <c r="C127" t="s">
        <v>2755</v>
      </c>
      <c r="D127" t="s">
        <v>1245</v>
      </c>
      <c r="E127" t="s">
        <v>2942</v>
      </c>
      <c r="F127" t="s">
        <v>38</v>
      </c>
      <c r="H127" t="s">
        <v>18</v>
      </c>
      <c r="I127" t="s">
        <v>449</v>
      </c>
      <c r="J127" t="s">
        <v>448</v>
      </c>
      <c r="K127" t="s">
        <v>450</v>
      </c>
      <c r="L127" s="56" t="s">
        <v>3222</v>
      </c>
      <c r="M127" t="s">
        <v>38</v>
      </c>
      <c r="N127" t="s">
        <v>2069</v>
      </c>
      <c r="O127" t="s">
        <v>451</v>
      </c>
      <c r="P127" t="s">
        <v>2070</v>
      </c>
      <c r="Q127" t="s">
        <v>3130</v>
      </c>
    </row>
    <row r="128" spans="1:17" x14ac:dyDescent="0.25">
      <c r="A128" t="s">
        <v>38</v>
      </c>
      <c r="B128" t="s">
        <v>1246</v>
      </c>
      <c r="C128" t="s">
        <v>2642</v>
      </c>
      <c r="D128" t="s">
        <v>1247</v>
      </c>
      <c r="E128" t="s">
        <v>2943</v>
      </c>
      <c r="F128" t="s">
        <v>38</v>
      </c>
      <c r="H128" t="s">
        <v>18</v>
      </c>
      <c r="I128" t="s">
        <v>455</v>
      </c>
      <c r="J128" t="s">
        <v>454</v>
      </c>
      <c r="K128" t="s">
        <v>456</v>
      </c>
      <c r="L128" s="56" t="s">
        <v>3254</v>
      </c>
      <c r="M128" t="s">
        <v>38</v>
      </c>
      <c r="N128" t="s">
        <v>2071</v>
      </c>
      <c r="O128" t="s">
        <v>457</v>
      </c>
      <c r="P128" t="s">
        <v>2072</v>
      </c>
      <c r="Q128" t="s">
        <v>3131</v>
      </c>
    </row>
    <row r="129" spans="1:17" x14ac:dyDescent="0.25">
      <c r="A129" t="s">
        <v>38</v>
      </c>
      <c r="B129" t="s">
        <v>1248</v>
      </c>
      <c r="C129" t="s">
        <v>2683</v>
      </c>
      <c r="D129" t="s">
        <v>1249</v>
      </c>
      <c r="E129" t="s">
        <v>2944</v>
      </c>
      <c r="F129" t="s">
        <v>38</v>
      </c>
      <c r="H129" t="s">
        <v>18</v>
      </c>
      <c r="I129" t="s">
        <v>461</v>
      </c>
      <c r="J129" t="s">
        <v>460</v>
      </c>
      <c r="K129" t="s">
        <v>462</v>
      </c>
      <c r="L129" s="56" t="s">
        <v>3255</v>
      </c>
      <c r="M129" t="s">
        <v>38</v>
      </c>
      <c r="N129" t="s">
        <v>2073</v>
      </c>
      <c r="O129" t="s">
        <v>463</v>
      </c>
      <c r="P129" t="s">
        <v>2074</v>
      </c>
      <c r="Q129" t="s">
        <v>3132</v>
      </c>
    </row>
    <row r="130" spans="1:17" x14ac:dyDescent="0.25">
      <c r="A130" t="s">
        <v>38</v>
      </c>
      <c r="B130" t="s">
        <v>1266</v>
      </c>
      <c r="C130" t="s">
        <v>2743</v>
      </c>
      <c r="D130" t="s">
        <v>1267</v>
      </c>
      <c r="E130" t="s">
        <v>2948</v>
      </c>
      <c r="F130" t="s">
        <v>38</v>
      </c>
      <c r="H130" t="s">
        <v>18</v>
      </c>
      <c r="I130" t="s">
        <v>467</v>
      </c>
      <c r="J130" t="s">
        <v>466</v>
      </c>
      <c r="K130" t="s">
        <v>468</v>
      </c>
      <c r="L130" s="56" t="s">
        <v>3256</v>
      </c>
      <c r="M130" t="s">
        <v>38</v>
      </c>
      <c r="N130" t="s">
        <v>2075</v>
      </c>
      <c r="O130" t="s">
        <v>469</v>
      </c>
      <c r="P130" t="s">
        <v>2076</v>
      </c>
      <c r="Q130" t="s">
        <v>3133</v>
      </c>
    </row>
    <row r="131" spans="1:17" x14ac:dyDescent="0.25">
      <c r="A131" t="s">
        <v>38</v>
      </c>
      <c r="B131" t="s">
        <v>1316</v>
      </c>
      <c r="C131" t="s">
        <v>2709</v>
      </c>
      <c r="D131" t="s">
        <v>1317</v>
      </c>
      <c r="E131" t="s">
        <v>2961</v>
      </c>
      <c r="F131" t="s">
        <v>38</v>
      </c>
      <c r="H131" t="s">
        <v>18</v>
      </c>
      <c r="I131" t="s">
        <v>473</v>
      </c>
      <c r="J131" t="s">
        <v>472</v>
      </c>
      <c r="K131" t="s">
        <v>474</v>
      </c>
      <c r="L131" s="56" t="s">
        <v>3257</v>
      </c>
      <c r="M131" t="s">
        <v>38</v>
      </c>
      <c r="N131" t="s">
        <v>2077</v>
      </c>
      <c r="O131" t="s">
        <v>475</v>
      </c>
      <c r="P131" t="s">
        <v>2078</v>
      </c>
      <c r="Q131" t="s">
        <v>3134</v>
      </c>
    </row>
    <row r="132" spans="1:17" x14ac:dyDescent="0.25">
      <c r="A132" t="s">
        <v>38</v>
      </c>
      <c r="B132" t="s">
        <v>2539</v>
      </c>
      <c r="C132" t="s">
        <v>2540</v>
      </c>
      <c r="D132" t="s">
        <v>2541</v>
      </c>
      <c r="E132" t="s">
        <v>115</v>
      </c>
      <c r="F132" t="s">
        <v>38</v>
      </c>
      <c r="H132" t="s">
        <v>18</v>
      </c>
      <c r="I132" t="s">
        <v>485</v>
      </c>
      <c r="J132" t="s">
        <v>484</v>
      </c>
      <c r="K132" t="s">
        <v>486</v>
      </c>
      <c r="L132" s="56" t="s">
        <v>3002</v>
      </c>
      <c r="M132" t="s">
        <v>38</v>
      </c>
      <c r="N132" t="s">
        <v>2126</v>
      </c>
      <c r="O132" t="s">
        <v>2125</v>
      </c>
      <c r="P132" t="s">
        <v>2127</v>
      </c>
      <c r="Q132" t="s">
        <v>2930</v>
      </c>
    </row>
    <row r="133" spans="1:17" x14ac:dyDescent="0.25">
      <c r="A133" t="s">
        <v>38</v>
      </c>
      <c r="B133" t="s">
        <v>2155</v>
      </c>
      <c r="C133" t="s">
        <v>2154</v>
      </c>
      <c r="D133" t="s">
        <v>2156</v>
      </c>
      <c r="E133" t="s">
        <v>2967</v>
      </c>
      <c r="F133" t="s">
        <v>38</v>
      </c>
      <c r="H133" t="s">
        <v>18</v>
      </c>
      <c r="I133" t="s">
        <v>479</v>
      </c>
      <c r="J133" t="s">
        <v>478</v>
      </c>
      <c r="K133" t="s">
        <v>480</v>
      </c>
      <c r="L133" s="56" t="s">
        <v>3258</v>
      </c>
      <c r="M133" t="s">
        <v>38</v>
      </c>
      <c r="N133" t="s">
        <v>2546</v>
      </c>
      <c r="O133" t="s">
        <v>2547</v>
      </c>
      <c r="P133" t="s">
        <v>2548</v>
      </c>
      <c r="Q133" t="s">
        <v>2929</v>
      </c>
    </row>
    <row r="134" spans="1:17" x14ac:dyDescent="0.25">
      <c r="A134" t="s">
        <v>38</v>
      </c>
      <c r="B134" t="s">
        <v>2171</v>
      </c>
      <c r="C134" t="s">
        <v>2170</v>
      </c>
      <c r="D134" t="s">
        <v>2172</v>
      </c>
      <c r="E134" t="s">
        <v>3312</v>
      </c>
      <c r="F134" t="s">
        <v>38</v>
      </c>
      <c r="H134" t="s">
        <v>18</v>
      </c>
      <c r="I134" t="s">
        <v>27</v>
      </c>
      <c r="J134" t="s">
        <v>26</v>
      </c>
      <c r="K134" t="s">
        <v>28</v>
      </c>
      <c r="L134" s="56" t="s">
        <v>2969</v>
      </c>
      <c r="M134" t="s">
        <v>38</v>
      </c>
      <c r="N134" t="s">
        <v>45</v>
      </c>
      <c r="O134" t="s">
        <v>29</v>
      </c>
      <c r="P134" t="s">
        <v>46</v>
      </c>
      <c r="Q134" t="s">
        <v>2971</v>
      </c>
    </row>
    <row r="135" spans="1:17" x14ac:dyDescent="0.25">
      <c r="A135" t="s">
        <v>38</v>
      </c>
      <c r="B135" t="s">
        <v>2195</v>
      </c>
      <c r="C135" t="s">
        <v>2191</v>
      </c>
      <c r="D135" t="s">
        <v>2196</v>
      </c>
      <c r="E135" t="s">
        <v>3314</v>
      </c>
      <c r="F135" t="s">
        <v>38</v>
      </c>
      <c r="H135" t="s">
        <v>18</v>
      </c>
      <c r="I135" t="s">
        <v>40</v>
      </c>
      <c r="J135" t="s">
        <v>39</v>
      </c>
      <c r="K135" t="s">
        <v>41</v>
      </c>
      <c r="L135" s="56" t="s">
        <v>2782</v>
      </c>
      <c r="M135" t="s">
        <v>38</v>
      </c>
      <c r="N135" t="s">
        <v>34</v>
      </c>
      <c r="O135" t="s">
        <v>33</v>
      </c>
      <c r="P135" t="s">
        <v>35</v>
      </c>
      <c r="Q135" t="s">
        <v>2970</v>
      </c>
    </row>
    <row r="136" spans="1:17" x14ac:dyDescent="0.25">
      <c r="A136" t="s">
        <v>38</v>
      </c>
      <c r="B136" t="s">
        <v>2214</v>
      </c>
      <c r="C136" t="s">
        <v>2200</v>
      </c>
      <c r="D136" t="s">
        <v>2215</v>
      </c>
      <c r="E136" t="s">
        <v>2200</v>
      </c>
      <c r="F136" t="s">
        <v>38</v>
      </c>
      <c r="H136" t="s">
        <v>18</v>
      </c>
      <c r="I136" t="s">
        <v>48</v>
      </c>
      <c r="J136" t="s">
        <v>47</v>
      </c>
      <c r="K136" t="s">
        <v>49</v>
      </c>
      <c r="L136" s="56" t="s">
        <v>2972</v>
      </c>
      <c r="M136" t="s">
        <v>38</v>
      </c>
      <c r="N136" t="s">
        <v>54</v>
      </c>
      <c r="O136" t="s">
        <v>50</v>
      </c>
      <c r="P136" t="s">
        <v>55</v>
      </c>
      <c r="Q136" t="s">
        <v>2973</v>
      </c>
    </row>
    <row r="137" spans="1:17" x14ac:dyDescent="0.25">
      <c r="A137" t="s">
        <v>38</v>
      </c>
      <c r="B137" t="s">
        <v>2222</v>
      </c>
      <c r="C137" t="s">
        <v>2219</v>
      </c>
      <c r="D137" t="s">
        <v>2223</v>
      </c>
      <c r="E137" t="s">
        <v>3320</v>
      </c>
      <c r="F137" t="s">
        <v>38</v>
      </c>
      <c r="H137" t="s">
        <v>18</v>
      </c>
      <c r="I137" t="s">
        <v>58</v>
      </c>
      <c r="J137" t="s">
        <v>57</v>
      </c>
      <c r="K137" t="s">
        <v>59</v>
      </c>
      <c r="L137" s="56" t="s">
        <v>2783</v>
      </c>
      <c r="M137" t="s">
        <v>38</v>
      </c>
      <c r="N137" t="s">
        <v>63</v>
      </c>
      <c r="O137" t="s">
        <v>60</v>
      </c>
      <c r="P137" t="s">
        <v>64</v>
      </c>
      <c r="Q137" t="s">
        <v>3247</v>
      </c>
    </row>
    <row r="138" spans="1:17" x14ac:dyDescent="0.25">
      <c r="A138" t="s">
        <v>38</v>
      </c>
      <c r="B138" t="s">
        <v>2231</v>
      </c>
      <c r="C138" t="s">
        <v>2227</v>
      </c>
      <c r="D138" t="s">
        <v>2232</v>
      </c>
      <c r="E138" t="s">
        <v>3322</v>
      </c>
      <c r="F138" t="s">
        <v>38</v>
      </c>
      <c r="H138" t="s">
        <v>18</v>
      </c>
      <c r="I138" t="s">
        <v>66</v>
      </c>
      <c r="J138" t="s">
        <v>65</v>
      </c>
      <c r="K138" t="s">
        <v>67</v>
      </c>
      <c r="L138" s="56" t="s">
        <v>2784</v>
      </c>
      <c r="M138" t="s">
        <v>38</v>
      </c>
      <c r="N138" t="s">
        <v>71</v>
      </c>
      <c r="O138" t="s">
        <v>68</v>
      </c>
      <c r="P138" t="s">
        <v>72</v>
      </c>
      <c r="Q138" t="s">
        <v>3248</v>
      </c>
    </row>
    <row r="139" spans="1:17" x14ac:dyDescent="0.25">
      <c r="A139" t="s">
        <v>38</v>
      </c>
      <c r="B139" t="s">
        <v>2239</v>
      </c>
      <c r="C139" t="s">
        <v>2236</v>
      </c>
      <c r="D139" t="s">
        <v>2240</v>
      </c>
      <c r="E139" t="s">
        <v>3324</v>
      </c>
      <c r="F139" t="s">
        <v>38</v>
      </c>
      <c r="H139" t="s">
        <v>18</v>
      </c>
      <c r="I139" t="s">
        <v>79</v>
      </c>
      <c r="J139" t="s">
        <v>78</v>
      </c>
      <c r="K139" t="s">
        <v>80</v>
      </c>
      <c r="L139" s="56" t="s">
        <v>2975</v>
      </c>
      <c r="M139" t="s">
        <v>38</v>
      </c>
      <c r="N139" t="s">
        <v>74</v>
      </c>
      <c r="O139" t="s">
        <v>73</v>
      </c>
      <c r="P139" t="s">
        <v>75</v>
      </c>
      <c r="Q139" t="s">
        <v>2974</v>
      </c>
    </row>
    <row r="140" spans="1:17" x14ac:dyDescent="0.25">
      <c r="A140" t="s">
        <v>38</v>
      </c>
      <c r="B140" t="s">
        <v>2296</v>
      </c>
      <c r="C140" t="s">
        <v>2289</v>
      </c>
      <c r="D140" t="s">
        <v>2297</v>
      </c>
      <c r="E140" t="s">
        <v>3343</v>
      </c>
      <c r="F140" t="s">
        <v>38</v>
      </c>
      <c r="H140" t="s">
        <v>18</v>
      </c>
      <c r="I140" t="s">
        <v>83</v>
      </c>
      <c r="J140" t="s">
        <v>82</v>
      </c>
      <c r="K140" t="s">
        <v>84</v>
      </c>
      <c r="L140" s="56" t="s">
        <v>82</v>
      </c>
      <c r="M140" t="s">
        <v>38</v>
      </c>
      <c r="N140" t="s">
        <v>86</v>
      </c>
      <c r="O140" t="s">
        <v>85</v>
      </c>
      <c r="P140" t="s">
        <v>87</v>
      </c>
      <c r="Q140" t="s">
        <v>85</v>
      </c>
    </row>
    <row r="141" spans="1:17" x14ac:dyDescent="0.25">
      <c r="A141" t="s">
        <v>38</v>
      </c>
      <c r="B141" t="s">
        <v>2309</v>
      </c>
      <c r="C141" t="s">
        <v>2302</v>
      </c>
      <c r="D141" t="s">
        <v>2310</v>
      </c>
      <c r="E141" t="s">
        <v>3346</v>
      </c>
      <c r="F141" t="s">
        <v>38</v>
      </c>
      <c r="H141" t="s">
        <v>18</v>
      </c>
      <c r="I141" t="s">
        <v>663</v>
      </c>
      <c r="J141" t="s">
        <v>662</v>
      </c>
      <c r="K141" t="s">
        <v>664</v>
      </c>
      <c r="L141" s="56" t="s">
        <v>2815</v>
      </c>
      <c r="M141" t="s">
        <v>38</v>
      </c>
      <c r="N141" t="s">
        <v>668</v>
      </c>
      <c r="O141" t="s">
        <v>665</v>
      </c>
      <c r="P141" t="s">
        <v>669</v>
      </c>
      <c r="Q141" t="s">
        <v>3159</v>
      </c>
    </row>
    <row r="142" spans="1:17" x14ac:dyDescent="0.25">
      <c r="A142" t="s">
        <v>38</v>
      </c>
      <c r="B142" t="s">
        <v>2312</v>
      </c>
      <c r="C142" t="s">
        <v>2311</v>
      </c>
      <c r="D142" t="s">
        <v>2313</v>
      </c>
      <c r="E142" t="s">
        <v>3337</v>
      </c>
      <c r="F142" t="s">
        <v>38</v>
      </c>
      <c r="H142" t="s">
        <v>18</v>
      </c>
      <c r="I142" t="s">
        <v>671</v>
      </c>
      <c r="J142" t="s">
        <v>670</v>
      </c>
      <c r="K142" t="s">
        <v>672</v>
      </c>
      <c r="L142" s="56" t="s">
        <v>673</v>
      </c>
      <c r="M142" t="s">
        <v>38</v>
      </c>
      <c r="N142" t="s">
        <v>1899</v>
      </c>
      <c r="O142" t="s">
        <v>350</v>
      </c>
      <c r="P142" t="s">
        <v>1900</v>
      </c>
      <c r="Q142" t="s">
        <v>3301</v>
      </c>
    </row>
    <row r="143" spans="1:17" x14ac:dyDescent="0.25">
      <c r="A143" t="s">
        <v>38</v>
      </c>
      <c r="B143" t="s">
        <v>2321</v>
      </c>
      <c r="C143" t="s">
        <v>2320</v>
      </c>
      <c r="D143" t="s">
        <v>2322</v>
      </c>
      <c r="E143" t="s">
        <v>3338</v>
      </c>
      <c r="F143" t="s">
        <v>38</v>
      </c>
      <c r="H143" t="s">
        <v>18</v>
      </c>
      <c r="I143" t="s">
        <v>681</v>
      </c>
      <c r="J143" t="s">
        <v>680</v>
      </c>
      <c r="K143" t="s">
        <v>682</v>
      </c>
      <c r="L143" s="56" t="s">
        <v>2816</v>
      </c>
      <c r="M143" t="s">
        <v>38</v>
      </c>
      <c r="N143" t="s">
        <v>676</v>
      </c>
      <c r="O143" t="s">
        <v>675</v>
      </c>
      <c r="P143" t="s">
        <v>677</v>
      </c>
      <c r="Q143" t="s">
        <v>3259</v>
      </c>
    </row>
    <row r="144" spans="1:17" x14ac:dyDescent="0.25">
      <c r="A144" t="s">
        <v>38</v>
      </c>
      <c r="B144" t="s">
        <v>2351</v>
      </c>
      <c r="C144" t="s">
        <v>2350</v>
      </c>
      <c r="D144" t="s">
        <v>2352</v>
      </c>
      <c r="E144" t="s">
        <v>2350</v>
      </c>
      <c r="F144" t="s">
        <v>38</v>
      </c>
      <c r="H144" t="s">
        <v>18</v>
      </c>
      <c r="I144" t="s">
        <v>2651</v>
      </c>
      <c r="J144" t="s">
        <v>2652</v>
      </c>
      <c r="K144" t="s">
        <v>2653</v>
      </c>
      <c r="L144" s="56" t="s">
        <v>3039</v>
      </c>
      <c r="M144" t="s">
        <v>38</v>
      </c>
      <c r="N144" t="s">
        <v>685</v>
      </c>
      <c r="O144" t="s">
        <v>487</v>
      </c>
      <c r="P144" t="s">
        <v>686</v>
      </c>
      <c r="Q144" t="s">
        <v>3260</v>
      </c>
    </row>
    <row r="145" spans="1:17" x14ac:dyDescent="0.25">
      <c r="A145" t="s">
        <v>38</v>
      </c>
      <c r="B145" t="s">
        <v>2361</v>
      </c>
      <c r="C145" t="s">
        <v>2343</v>
      </c>
      <c r="D145" t="s">
        <v>2362</v>
      </c>
      <c r="E145" t="s">
        <v>3339</v>
      </c>
      <c r="F145" t="s">
        <v>38</v>
      </c>
      <c r="H145" t="s">
        <v>18</v>
      </c>
      <c r="I145" t="s">
        <v>693</v>
      </c>
      <c r="J145" t="s">
        <v>692</v>
      </c>
      <c r="K145" t="s">
        <v>694</v>
      </c>
      <c r="L145" s="56" t="s">
        <v>2818</v>
      </c>
      <c r="M145" t="s">
        <v>38</v>
      </c>
      <c r="N145" t="s">
        <v>685</v>
      </c>
      <c r="O145" t="s">
        <v>487</v>
      </c>
      <c r="P145" t="s">
        <v>686</v>
      </c>
      <c r="Q145" t="s">
        <v>3260</v>
      </c>
    </row>
    <row r="146" spans="1:17" x14ac:dyDescent="0.25">
      <c r="A146" t="s">
        <v>18</v>
      </c>
      <c r="B146" t="s">
        <v>2679</v>
      </c>
      <c r="C146" t="s">
        <v>2680</v>
      </c>
      <c r="D146" t="s">
        <v>2681</v>
      </c>
      <c r="E146" t="s">
        <v>3158</v>
      </c>
      <c r="F146" t="s">
        <v>18</v>
      </c>
      <c r="H146" t="s">
        <v>18</v>
      </c>
      <c r="I146" t="s">
        <v>697</v>
      </c>
      <c r="J146" t="s">
        <v>696</v>
      </c>
      <c r="K146" t="s">
        <v>698</v>
      </c>
      <c r="L146" s="56" t="s">
        <v>3261</v>
      </c>
      <c r="M146" t="s">
        <v>38</v>
      </c>
      <c r="N146" t="s">
        <v>685</v>
      </c>
      <c r="O146" t="s">
        <v>487</v>
      </c>
      <c r="P146" t="s">
        <v>686</v>
      </c>
      <c r="Q146" t="s">
        <v>3260</v>
      </c>
    </row>
    <row r="147" spans="1:17" x14ac:dyDescent="0.25">
      <c r="A147" t="s">
        <v>18</v>
      </c>
      <c r="B147" t="s">
        <v>96</v>
      </c>
      <c r="C147" t="s">
        <v>95</v>
      </c>
      <c r="D147" t="s">
        <v>97</v>
      </c>
      <c r="E147" t="s">
        <v>2976</v>
      </c>
      <c r="F147" t="s">
        <v>18</v>
      </c>
      <c r="H147" t="s">
        <v>18</v>
      </c>
      <c r="I147" t="s">
        <v>702</v>
      </c>
      <c r="J147" t="s">
        <v>701</v>
      </c>
      <c r="K147" t="s">
        <v>703</v>
      </c>
      <c r="L147" s="56" t="s">
        <v>3040</v>
      </c>
      <c r="M147" t="s">
        <v>38</v>
      </c>
      <c r="N147" t="s">
        <v>685</v>
      </c>
      <c r="O147" t="s">
        <v>487</v>
      </c>
      <c r="P147" t="s">
        <v>686</v>
      </c>
      <c r="Q147" t="s">
        <v>3260</v>
      </c>
    </row>
    <row r="148" spans="1:17" x14ac:dyDescent="0.25">
      <c r="A148" t="s">
        <v>18</v>
      </c>
      <c r="B148" t="s">
        <v>100</v>
      </c>
      <c r="C148" t="s">
        <v>99</v>
      </c>
      <c r="D148" t="s">
        <v>101</v>
      </c>
      <c r="E148" t="s">
        <v>2977</v>
      </c>
      <c r="F148" t="s">
        <v>18</v>
      </c>
      <c r="H148" t="s">
        <v>18</v>
      </c>
      <c r="I148" t="s">
        <v>707</v>
      </c>
      <c r="J148" t="s">
        <v>706</v>
      </c>
      <c r="K148" t="s">
        <v>708</v>
      </c>
      <c r="L148" s="56" t="s">
        <v>3262</v>
      </c>
      <c r="M148" t="s">
        <v>38</v>
      </c>
      <c r="N148" t="s">
        <v>685</v>
      </c>
      <c r="O148" t="s">
        <v>487</v>
      </c>
      <c r="P148" t="s">
        <v>686</v>
      </c>
      <c r="Q148" t="s">
        <v>3260</v>
      </c>
    </row>
    <row r="149" spans="1:17" x14ac:dyDescent="0.25">
      <c r="A149" t="s">
        <v>18</v>
      </c>
      <c r="B149" t="s">
        <v>103</v>
      </c>
      <c r="C149" t="s">
        <v>102</v>
      </c>
      <c r="D149" t="s">
        <v>104</v>
      </c>
      <c r="E149" t="s">
        <v>2978</v>
      </c>
      <c r="F149" t="s">
        <v>18</v>
      </c>
      <c r="H149" t="s">
        <v>18</v>
      </c>
      <c r="I149" t="s">
        <v>2553</v>
      </c>
      <c r="J149" t="s">
        <v>2554</v>
      </c>
      <c r="K149" t="s">
        <v>2555</v>
      </c>
      <c r="L149" s="56" t="s">
        <v>3041</v>
      </c>
      <c r="M149" t="s">
        <v>38</v>
      </c>
      <c r="N149" t="s">
        <v>685</v>
      </c>
      <c r="O149" t="s">
        <v>487</v>
      </c>
      <c r="P149" t="s">
        <v>686</v>
      </c>
      <c r="Q149" t="s">
        <v>3260</v>
      </c>
    </row>
    <row r="150" spans="1:17" x14ac:dyDescent="0.25">
      <c r="A150" t="s">
        <v>18</v>
      </c>
      <c r="B150" t="s">
        <v>106</v>
      </c>
      <c r="C150" t="s">
        <v>105</v>
      </c>
      <c r="D150" t="s">
        <v>107</v>
      </c>
      <c r="E150" t="s">
        <v>2979</v>
      </c>
      <c r="F150" t="s">
        <v>18</v>
      </c>
      <c r="H150" t="s">
        <v>18</v>
      </c>
      <c r="I150" t="s">
        <v>2655</v>
      </c>
      <c r="J150" t="s">
        <v>2656</v>
      </c>
      <c r="K150" t="s">
        <v>2657</v>
      </c>
      <c r="L150" s="56" t="s">
        <v>3042</v>
      </c>
      <c r="M150" t="s">
        <v>38</v>
      </c>
      <c r="N150" t="s">
        <v>685</v>
      </c>
      <c r="O150" t="s">
        <v>487</v>
      </c>
      <c r="P150" t="s">
        <v>686</v>
      </c>
      <c r="Q150" t="s">
        <v>3260</v>
      </c>
    </row>
    <row r="151" spans="1:17" x14ac:dyDescent="0.25">
      <c r="A151" t="s">
        <v>18</v>
      </c>
      <c r="B151" t="s">
        <v>109</v>
      </c>
      <c r="C151" t="s">
        <v>108</v>
      </c>
      <c r="D151" t="s">
        <v>110</v>
      </c>
      <c r="E151" t="s">
        <v>2774</v>
      </c>
      <c r="F151" t="s">
        <v>18</v>
      </c>
      <c r="H151" t="s">
        <v>18</v>
      </c>
      <c r="I151" t="s">
        <v>751</v>
      </c>
      <c r="J151" t="s">
        <v>750</v>
      </c>
      <c r="K151" t="s">
        <v>752</v>
      </c>
      <c r="L151" s="56" t="s">
        <v>2821</v>
      </c>
      <c r="M151" t="s">
        <v>38</v>
      </c>
      <c r="N151" t="s">
        <v>685</v>
      </c>
      <c r="O151" t="s">
        <v>487</v>
      </c>
      <c r="P151" t="s">
        <v>686</v>
      </c>
      <c r="Q151" t="s">
        <v>3260</v>
      </c>
    </row>
    <row r="152" spans="1:17" x14ac:dyDescent="0.25">
      <c r="A152" t="s">
        <v>18</v>
      </c>
      <c r="B152" t="s">
        <v>113</v>
      </c>
      <c r="C152" t="s">
        <v>112</v>
      </c>
      <c r="D152" t="s">
        <v>114</v>
      </c>
      <c r="E152" t="s">
        <v>3241</v>
      </c>
      <c r="F152" t="s">
        <v>18</v>
      </c>
      <c r="H152" t="s">
        <v>18</v>
      </c>
      <c r="I152" t="s">
        <v>723</v>
      </c>
      <c r="J152" t="s">
        <v>722</v>
      </c>
      <c r="K152" t="s">
        <v>724</v>
      </c>
      <c r="L152" s="56" t="s">
        <v>3264</v>
      </c>
      <c r="M152" t="s">
        <v>38</v>
      </c>
      <c r="N152" t="s">
        <v>685</v>
      </c>
      <c r="O152" t="s">
        <v>487</v>
      </c>
      <c r="P152" t="s">
        <v>686</v>
      </c>
      <c r="Q152" t="s">
        <v>3260</v>
      </c>
    </row>
    <row r="153" spans="1:17" x14ac:dyDescent="0.25">
      <c r="A153" t="s">
        <v>18</v>
      </c>
      <c r="B153" t="s">
        <v>2573</v>
      </c>
      <c r="C153" t="s">
        <v>2574</v>
      </c>
      <c r="D153" t="s">
        <v>2575</v>
      </c>
      <c r="E153" t="s">
        <v>2785</v>
      </c>
      <c r="F153" t="s">
        <v>18</v>
      </c>
      <c r="H153" t="s">
        <v>18</v>
      </c>
      <c r="I153" t="s">
        <v>728</v>
      </c>
      <c r="J153" t="s">
        <v>727</v>
      </c>
      <c r="K153" t="s">
        <v>729</v>
      </c>
      <c r="L153" s="56" t="s">
        <v>3265</v>
      </c>
      <c r="M153" t="s">
        <v>38</v>
      </c>
      <c r="N153" t="s">
        <v>685</v>
      </c>
      <c r="O153" t="s">
        <v>487</v>
      </c>
      <c r="P153" t="s">
        <v>686</v>
      </c>
      <c r="Q153" t="s">
        <v>3260</v>
      </c>
    </row>
    <row r="154" spans="1:17" x14ac:dyDescent="0.25">
      <c r="A154" t="s">
        <v>18</v>
      </c>
      <c r="B154" t="s">
        <v>118</v>
      </c>
      <c r="C154" t="s">
        <v>117</v>
      </c>
      <c r="D154" t="s">
        <v>119</v>
      </c>
      <c r="E154" t="s">
        <v>2785</v>
      </c>
      <c r="F154" t="s">
        <v>18</v>
      </c>
      <c r="H154" t="s">
        <v>18</v>
      </c>
      <c r="I154" t="s">
        <v>732</v>
      </c>
      <c r="J154" t="s">
        <v>731</v>
      </c>
      <c r="K154" t="s">
        <v>733</v>
      </c>
      <c r="L154" s="56" t="s">
        <v>2819</v>
      </c>
      <c r="M154" t="s">
        <v>38</v>
      </c>
      <c r="N154" t="s">
        <v>743</v>
      </c>
      <c r="O154" t="s">
        <v>739</v>
      </c>
      <c r="P154" t="s">
        <v>744</v>
      </c>
      <c r="Q154" t="s">
        <v>3266</v>
      </c>
    </row>
    <row r="155" spans="1:17" x14ac:dyDescent="0.25">
      <c r="A155" t="s">
        <v>18</v>
      </c>
      <c r="B155" t="s">
        <v>161</v>
      </c>
      <c r="C155" t="s">
        <v>160</v>
      </c>
      <c r="D155" t="s">
        <v>162</v>
      </c>
      <c r="E155" t="s">
        <v>2786</v>
      </c>
      <c r="F155" t="s">
        <v>18</v>
      </c>
      <c r="H155" t="s">
        <v>18</v>
      </c>
      <c r="I155" t="s">
        <v>737</v>
      </c>
      <c r="J155" t="s">
        <v>736</v>
      </c>
      <c r="K155" t="s">
        <v>738</v>
      </c>
      <c r="L155" s="56" t="s">
        <v>2820</v>
      </c>
      <c r="M155" t="s">
        <v>38</v>
      </c>
      <c r="N155" t="s">
        <v>743</v>
      </c>
      <c r="O155" t="s">
        <v>739</v>
      </c>
      <c r="P155" t="s">
        <v>744</v>
      </c>
      <c r="Q155" t="s">
        <v>3266</v>
      </c>
    </row>
    <row r="156" spans="1:17" x14ac:dyDescent="0.25">
      <c r="A156" t="s">
        <v>18</v>
      </c>
      <c r="B156" t="s">
        <v>181</v>
      </c>
      <c r="C156" t="s">
        <v>180</v>
      </c>
      <c r="D156" t="s">
        <v>182</v>
      </c>
      <c r="E156" t="s">
        <v>2787</v>
      </c>
      <c r="F156" t="s">
        <v>18</v>
      </c>
      <c r="H156" t="s">
        <v>18</v>
      </c>
      <c r="I156" t="s">
        <v>2623</v>
      </c>
      <c r="J156" t="s">
        <v>2624</v>
      </c>
      <c r="K156" t="s">
        <v>2625</v>
      </c>
      <c r="L156" s="56" t="s">
        <v>3043</v>
      </c>
      <c r="M156" t="s">
        <v>38</v>
      </c>
      <c r="N156" t="s">
        <v>743</v>
      </c>
      <c r="O156" t="s">
        <v>739</v>
      </c>
      <c r="P156" t="s">
        <v>744</v>
      </c>
      <c r="Q156" t="s">
        <v>3266</v>
      </c>
    </row>
    <row r="157" spans="1:17" x14ac:dyDescent="0.25">
      <c r="A157" t="s">
        <v>18</v>
      </c>
      <c r="B157" t="s">
        <v>2691</v>
      </c>
      <c r="C157" t="s">
        <v>2692</v>
      </c>
      <c r="D157" t="s">
        <v>2693</v>
      </c>
      <c r="E157" t="s">
        <v>2985</v>
      </c>
      <c r="F157" t="s">
        <v>18</v>
      </c>
      <c r="H157" t="s">
        <v>18</v>
      </c>
      <c r="I157" t="s">
        <v>756</v>
      </c>
      <c r="J157" t="s">
        <v>755</v>
      </c>
      <c r="K157" t="s">
        <v>757</v>
      </c>
      <c r="L157" s="56" t="s">
        <v>2822</v>
      </c>
      <c r="M157" t="s">
        <v>38</v>
      </c>
      <c r="N157" t="s">
        <v>685</v>
      </c>
      <c r="O157" t="s">
        <v>487</v>
      </c>
      <c r="P157" t="s">
        <v>686</v>
      </c>
      <c r="Q157" t="s">
        <v>3260</v>
      </c>
    </row>
    <row r="158" spans="1:17" x14ac:dyDescent="0.25">
      <c r="A158" t="s">
        <v>18</v>
      </c>
      <c r="B158" t="s">
        <v>12</v>
      </c>
      <c r="C158" t="s">
        <v>11</v>
      </c>
      <c r="D158" t="s">
        <v>13</v>
      </c>
      <c r="E158" t="s">
        <v>2968</v>
      </c>
      <c r="F158" t="s">
        <v>18</v>
      </c>
      <c r="H158" t="s">
        <v>18</v>
      </c>
      <c r="I158" t="s">
        <v>761</v>
      </c>
      <c r="J158" t="s">
        <v>760</v>
      </c>
      <c r="K158" t="s">
        <v>762</v>
      </c>
      <c r="L158" s="56" t="s">
        <v>3044</v>
      </c>
      <c r="M158" t="s">
        <v>18</v>
      </c>
      <c r="N158" t="s">
        <v>766</v>
      </c>
      <c r="O158" t="s">
        <v>765</v>
      </c>
      <c r="P158" t="s">
        <v>767</v>
      </c>
      <c r="Q158" s="56" t="s">
        <v>2823</v>
      </c>
    </row>
    <row r="159" spans="1:17" x14ac:dyDescent="0.25">
      <c r="A159" t="s">
        <v>18</v>
      </c>
      <c r="B159" t="s">
        <v>216</v>
      </c>
      <c r="C159" t="s">
        <v>215</v>
      </c>
      <c r="D159" t="s">
        <v>217</v>
      </c>
      <c r="E159" t="s">
        <v>2789</v>
      </c>
      <c r="F159" t="s">
        <v>18</v>
      </c>
      <c r="H159" t="s">
        <v>18</v>
      </c>
      <c r="I159" t="s">
        <v>775</v>
      </c>
      <c r="J159" t="s">
        <v>774</v>
      </c>
      <c r="K159" t="s">
        <v>776</v>
      </c>
      <c r="L159" s="56" t="s">
        <v>3045</v>
      </c>
      <c r="M159" t="s">
        <v>18</v>
      </c>
      <c r="N159" t="s">
        <v>766</v>
      </c>
      <c r="O159" t="s">
        <v>765</v>
      </c>
      <c r="P159" t="s">
        <v>767</v>
      </c>
      <c r="Q159" s="56" t="s">
        <v>2823</v>
      </c>
    </row>
    <row r="160" spans="1:17" x14ac:dyDescent="0.25">
      <c r="A160" t="s">
        <v>18</v>
      </c>
      <c r="B160" t="s">
        <v>220</v>
      </c>
      <c r="C160" t="s">
        <v>219</v>
      </c>
      <c r="D160" t="s">
        <v>221</v>
      </c>
      <c r="E160" t="s">
        <v>2790</v>
      </c>
      <c r="F160" t="s">
        <v>18</v>
      </c>
      <c r="H160" t="s">
        <v>18</v>
      </c>
      <c r="I160" t="s">
        <v>781</v>
      </c>
      <c r="J160" t="s">
        <v>780</v>
      </c>
      <c r="K160" t="s">
        <v>782</v>
      </c>
      <c r="L160" s="56" t="s">
        <v>3046</v>
      </c>
      <c r="M160" t="s">
        <v>18</v>
      </c>
      <c r="N160" t="s">
        <v>766</v>
      </c>
      <c r="O160" t="s">
        <v>765</v>
      </c>
      <c r="P160" t="s">
        <v>767</v>
      </c>
      <c r="Q160" s="56" t="s">
        <v>2823</v>
      </c>
    </row>
    <row r="161" spans="1:17" x14ac:dyDescent="0.25">
      <c r="A161" t="s">
        <v>18</v>
      </c>
      <c r="B161" t="s">
        <v>224</v>
      </c>
      <c r="C161" t="s">
        <v>223</v>
      </c>
      <c r="D161" t="s">
        <v>225</v>
      </c>
      <c r="E161" t="s">
        <v>2791</v>
      </c>
      <c r="F161" t="s">
        <v>18</v>
      </c>
      <c r="H161" t="s">
        <v>18</v>
      </c>
      <c r="I161" t="s">
        <v>787</v>
      </c>
      <c r="J161" t="s">
        <v>786</v>
      </c>
      <c r="K161" t="s">
        <v>788</v>
      </c>
      <c r="L161" s="56" t="s">
        <v>3047</v>
      </c>
      <c r="M161" t="s">
        <v>18</v>
      </c>
      <c r="N161" t="s">
        <v>766</v>
      </c>
      <c r="O161" t="s">
        <v>765</v>
      </c>
      <c r="P161" t="s">
        <v>767</v>
      </c>
      <c r="Q161" s="56" t="s">
        <v>2823</v>
      </c>
    </row>
    <row r="162" spans="1:17" x14ac:dyDescent="0.25">
      <c r="A162" t="s">
        <v>18</v>
      </c>
      <c r="B162" t="s">
        <v>213</v>
      </c>
      <c r="C162" t="s">
        <v>14</v>
      </c>
      <c r="D162" t="s">
        <v>214</v>
      </c>
      <c r="E162" t="s">
        <v>2788</v>
      </c>
      <c r="F162" t="s">
        <v>18</v>
      </c>
      <c r="H162" t="s">
        <v>18</v>
      </c>
      <c r="I162" t="s">
        <v>2580</v>
      </c>
      <c r="J162" t="s">
        <v>2581</v>
      </c>
      <c r="K162" t="s">
        <v>2582</v>
      </c>
      <c r="L162" s="56" t="s">
        <v>3048</v>
      </c>
      <c r="M162" t="s">
        <v>18</v>
      </c>
      <c r="N162" t="s">
        <v>766</v>
      </c>
      <c r="O162" t="s">
        <v>765</v>
      </c>
      <c r="P162" t="s">
        <v>767</v>
      </c>
      <c r="Q162" s="56" t="s">
        <v>2823</v>
      </c>
    </row>
    <row r="163" spans="1:17" x14ac:dyDescent="0.25">
      <c r="A163" t="s">
        <v>18</v>
      </c>
      <c r="B163" t="s">
        <v>228</v>
      </c>
      <c r="C163" t="s">
        <v>227</v>
      </c>
      <c r="D163" t="s">
        <v>229</v>
      </c>
      <c r="E163" t="s">
        <v>2792</v>
      </c>
      <c r="F163" t="s">
        <v>18</v>
      </c>
      <c r="H163" t="s">
        <v>18</v>
      </c>
      <c r="I163" t="s">
        <v>793</v>
      </c>
      <c r="J163" t="s">
        <v>792</v>
      </c>
      <c r="K163" t="s">
        <v>794</v>
      </c>
      <c r="L163" s="56" t="s">
        <v>2825</v>
      </c>
      <c r="M163" t="s">
        <v>38</v>
      </c>
      <c r="N163" t="s">
        <v>685</v>
      </c>
      <c r="O163" t="s">
        <v>487</v>
      </c>
      <c r="P163" t="s">
        <v>686</v>
      </c>
      <c r="Q163" t="s">
        <v>3260</v>
      </c>
    </row>
    <row r="164" spans="1:17" x14ac:dyDescent="0.25">
      <c r="A164" t="s">
        <v>18</v>
      </c>
      <c r="B164" t="s">
        <v>232</v>
      </c>
      <c r="C164" t="s">
        <v>231</v>
      </c>
      <c r="D164" t="s">
        <v>233</v>
      </c>
      <c r="E164" t="s">
        <v>2793</v>
      </c>
      <c r="F164" t="s">
        <v>18</v>
      </c>
      <c r="H164" t="s">
        <v>18</v>
      </c>
      <c r="I164" t="s">
        <v>798</v>
      </c>
      <c r="J164" t="s">
        <v>797</v>
      </c>
      <c r="K164" t="s">
        <v>799</v>
      </c>
      <c r="L164" s="56" t="s">
        <v>2826</v>
      </c>
      <c r="M164" t="s">
        <v>38</v>
      </c>
      <c r="N164" t="s">
        <v>685</v>
      </c>
      <c r="O164" t="s">
        <v>487</v>
      </c>
      <c r="P164" t="s">
        <v>686</v>
      </c>
      <c r="Q164" t="s">
        <v>3260</v>
      </c>
    </row>
    <row r="165" spans="1:17" x14ac:dyDescent="0.25">
      <c r="A165" t="s">
        <v>18</v>
      </c>
      <c r="B165" t="s">
        <v>236</v>
      </c>
      <c r="C165" t="s">
        <v>235</v>
      </c>
      <c r="D165" t="s">
        <v>237</v>
      </c>
      <c r="E165" t="s">
        <v>2794</v>
      </c>
      <c r="F165" t="s">
        <v>18</v>
      </c>
      <c r="H165" t="s">
        <v>18</v>
      </c>
      <c r="I165" t="s">
        <v>802</v>
      </c>
      <c r="J165" t="s">
        <v>801</v>
      </c>
      <c r="K165" t="s">
        <v>803</v>
      </c>
      <c r="L165" s="56" t="s">
        <v>2827</v>
      </c>
      <c r="M165" t="s">
        <v>38</v>
      </c>
      <c r="N165" t="s">
        <v>685</v>
      </c>
      <c r="O165" t="s">
        <v>487</v>
      </c>
      <c r="P165" t="s">
        <v>686</v>
      </c>
      <c r="Q165" t="s">
        <v>3260</v>
      </c>
    </row>
    <row r="166" spans="1:17" x14ac:dyDescent="0.25">
      <c r="A166" t="s">
        <v>18</v>
      </c>
      <c r="B166" t="s">
        <v>240</v>
      </c>
      <c r="C166" t="s">
        <v>239</v>
      </c>
      <c r="D166" t="s">
        <v>241</v>
      </c>
      <c r="E166" t="s">
        <v>2795</v>
      </c>
      <c r="F166" t="s">
        <v>18</v>
      </c>
      <c r="H166" t="s">
        <v>18</v>
      </c>
      <c r="I166" t="s">
        <v>806</v>
      </c>
      <c r="J166" t="s">
        <v>805</v>
      </c>
      <c r="K166" t="s">
        <v>807</v>
      </c>
      <c r="L166" s="56" t="s">
        <v>2828</v>
      </c>
      <c r="M166" t="s">
        <v>38</v>
      </c>
      <c r="N166" t="s">
        <v>685</v>
      </c>
      <c r="O166" t="s">
        <v>487</v>
      </c>
      <c r="P166" t="s">
        <v>686</v>
      </c>
      <c r="Q166" t="s">
        <v>3260</v>
      </c>
    </row>
    <row r="167" spans="1:17" x14ac:dyDescent="0.25">
      <c r="A167" t="s">
        <v>18</v>
      </c>
      <c r="B167" t="s">
        <v>244</v>
      </c>
      <c r="C167" t="s">
        <v>243</v>
      </c>
      <c r="D167" t="s">
        <v>245</v>
      </c>
      <c r="E167" t="s">
        <v>2986</v>
      </c>
      <c r="F167" t="s">
        <v>18</v>
      </c>
      <c r="H167" t="s">
        <v>18</v>
      </c>
      <c r="I167" t="s">
        <v>815</v>
      </c>
      <c r="J167" t="s">
        <v>814</v>
      </c>
      <c r="K167" t="s">
        <v>816</v>
      </c>
      <c r="L167" s="56" t="s">
        <v>2830</v>
      </c>
      <c r="M167" t="s">
        <v>38</v>
      </c>
      <c r="N167" t="s">
        <v>685</v>
      </c>
      <c r="O167" t="s">
        <v>487</v>
      </c>
      <c r="P167" t="s">
        <v>686</v>
      </c>
      <c r="Q167" t="s">
        <v>3260</v>
      </c>
    </row>
    <row r="168" spans="1:17" x14ac:dyDescent="0.25">
      <c r="A168" t="s">
        <v>18</v>
      </c>
      <c r="B168" t="s">
        <v>247</v>
      </c>
      <c r="C168" t="s">
        <v>246</v>
      </c>
      <c r="D168" t="s">
        <v>248</v>
      </c>
      <c r="E168" t="s">
        <v>2987</v>
      </c>
      <c r="F168" t="s">
        <v>18</v>
      </c>
      <c r="H168" t="s">
        <v>18</v>
      </c>
      <c r="I168" t="s">
        <v>823</v>
      </c>
      <c r="J168" t="s">
        <v>2688</v>
      </c>
      <c r="K168" t="s">
        <v>824</v>
      </c>
      <c r="L168" s="56" t="s">
        <v>2831</v>
      </c>
      <c r="M168" t="s">
        <v>38</v>
      </c>
      <c r="N168" t="s">
        <v>685</v>
      </c>
      <c r="O168" t="s">
        <v>487</v>
      </c>
      <c r="P168" t="s">
        <v>686</v>
      </c>
      <c r="Q168" t="s">
        <v>3260</v>
      </c>
    </row>
    <row r="169" spans="1:17" x14ac:dyDescent="0.25">
      <c r="A169" t="s">
        <v>18</v>
      </c>
      <c r="B169" t="s">
        <v>250</v>
      </c>
      <c r="C169" t="s">
        <v>249</v>
      </c>
      <c r="D169" t="s">
        <v>251</v>
      </c>
      <c r="E169" t="s">
        <v>2988</v>
      </c>
      <c r="F169" t="s">
        <v>18</v>
      </c>
      <c r="H169" t="s">
        <v>18</v>
      </c>
      <c r="I169" t="s">
        <v>827</v>
      </c>
      <c r="J169" t="s">
        <v>2643</v>
      </c>
      <c r="K169" t="s">
        <v>828</v>
      </c>
      <c r="L169" s="56" t="s">
        <v>3267</v>
      </c>
      <c r="M169" t="s">
        <v>38</v>
      </c>
      <c r="N169" t="s">
        <v>685</v>
      </c>
      <c r="O169" t="s">
        <v>487</v>
      </c>
      <c r="P169" t="s">
        <v>686</v>
      </c>
      <c r="Q169" t="s">
        <v>3260</v>
      </c>
    </row>
    <row r="170" spans="1:17" x14ac:dyDescent="0.25">
      <c r="A170" t="s">
        <v>18</v>
      </c>
      <c r="B170" t="s">
        <v>253</v>
      </c>
      <c r="C170" t="s">
        <v>252</v>
      </c>
      <c r="D170" t="s">
        <v>254</v>
      </c>
      <c r="E170" t="s">
        <v>2989</v>
      </c>
      <c r="F170" t="s">
        <v>18</v>
      </c>
      <c r="H170" t="s">
        <v>18</v>
      </c>
      <c r="I170" t="s">
        <v>837</v>
      </c>
      <c r="J170" t="s">
        <v>836</v>
      </c>
      <c r="K170" t="s">
        <v>838</v>
      </c>
      <c r="L170" s="56" t="s">
        <v>2832</v>
      </c>
      <c r="M170" t="s">
        <v>38</v>
      </c>
      <c r="N170" t="s">
        <v>10510</v>
      </c>
      <c r="O170" t="s">
        <v>10501</v>
      </c>
      <c r="P170" t="s">
        <v>10502</v>
      </c>
      <c r="Q170" t="s">
        <v>10501</v>
      </c>
    </row>
    <row r="171" spans="1:17" x14ac:dyDescent="0.25">
      <c r="A171" t="s">
        <v>18</v>
      </c>
      <c r="B171" t="s">
        <v>256</v>
      </c>
      <c r="C171" t="s">
        <v>255</v>
      </c>
      <c r="D171" t="s">
        <v>257</v>
      </c>
      <c r="E171" t="s">
        <v>2990</v>
      </c>
      <c r="F171" t="s">
        <v>18</v>
      </c>
      <c r="H171" t="s">
        <v>18</v>
      </c>
      <c r="I171" t="s">
        <v>2720</v>
      </c>
      <c r="J171" t="s">
        <v>2721</v>
      </c>
      <c r="K171" t="s">
        <v>2722</v>
      </c>
      <c r="L171" s="56" t="s">
        <v>3049</v>
      </c>
      <c r="M171" t="s">
        <v>38</v>
      </c>
      <c r="N171" t="s">
        <v>685</v>
      </c>
      <c r="O171" t="s">
        <v>487</v>
      </c>
      <c r="P171" t="s">
        <v>686</v>
      </c>
      <c r="Q171" t="s">
        <v>3260</v>
      </c>
    </row>
    <row r="172" spans="1:17" x14ac:dyDescent="0.25">
      <c r="A172" t="s">
        <v>18</v>
      </c>
      <c r="B172" t="s">
        <v>259</v>
      </c>
      <c r="C172" t="s">
        <v>258</v>
      </c>
      <c r="D172" t="s">
        <v>260</v>
      </c>
      <c r="E172" t="s">
        <v>2991</v>
      </c>
      <c r="F172" t="s">
        <v>18</v>
      </c>
      <c r="H172" t="s">
        <v>18</v>
      </c>
      <c r="I172" t="s">
        <v>847</v>
      </c>
      <c r="J172" t="s">
        <v>846</v>
      </c>
      <c r="K172" t="s">
        <v>848</v>
      </c>
      <c r="L172" s="56" t="s">
        <v>2834</v>
      </c>
      <c r="M172" t="s">
        <v>38</v>
      </c>
      <c r="N172" t="s">
        <v>685</v>
      </c>
      <c r="O172" t="s">
        <v>487</v>
      </c>
      <c r="P172" t="s">
        <v>686</v>
      </c>
      <c r="Q172" t="s">
        <v>3260</v>
      </c>
    </row>
    <row r="173" spans="1:17" x14ac:dyDescent="0.25">
      <c r="A173" t="s">
        <v>18</v>
      </c>
      <c r="B173" t="s">
        <v>262</v>
      </c>
      <c r="C173" t="s">
        <v>261</v>
      </c>
      <c r="D173" t="s">
        <v>263</v>
      </c>
      <c r="E173" t="s">
        <v>2992</v>
      </c>
      <c r="F173" t="s">
        <v>18</v>
      </c>
      <c r="H173" t="s">
        <v>18</v>
      </c>
      <c r="I173" t="s">
        <v>863</v>
      </c>
      <c r="J173" t="s">
        <v>862</v>
      </c>
      <c r="K173" t="s">
        <v>864</v>
      </c>
      <c r="L173" s="56" t="s">
        <v>3050</v>
      </c>
      <c r="M173" t="s">
        <v>38</v>
      </c>
      <c r="N173" t="s">
        <v>685</v>
      </c>
      <c r="O173" t="s">
        <v>487</v>
      </c>
      <c r="P173" t="s">
        <v>686</v>
      </c>
      <c r="Q173" t="s">
        <v>3260</v>
      </c>
    </row>
    <row r="174" spans="1:17" x14ac:dyDescent="0.25">
      <c r="A174" t="s">
        <v>18</v>
      </c>
      <c r="B174" t="s">
        <v>2748</v>
      </c>
      <c r="C174" t="s">
        <v>2749</v>
      </c>
      <c r="D174" t="s">
        <v>2750</v>
      </c>
      <c r="E174" t="s">
        <v>2993</v>
      </c>
      <c r="F174" t="s">
        <v>18</v>
      </c>
      <c r="H174" t="s">
        <v>18</v>
      </c>
      <c r="I174" t="s">
        <v>2684</v>
      </c>
      <c r="J174" t="s">
        <v>867</v>
      </c>
      <c r="K174" t="s">
        <v>869</v>
      </c>
      <c r="L174" s="56" t="s">
        <v>2835</v>
      </c>
      <c r="M174" t="s">
        <v>38</v>
      </c>
      <c r="N174" t="s">
        <v>685</v>
      </c>
      <c r="O174" t="s">
        <v>487</v>
      </c>
      <c r="P174" t="s">
        <v>686</v>
      </c>
      <c r="Q174" t="s">
        <v>3260</v>
      </c>
    </row>
    <row r="175" spans="1:17" x14ac:dyDescent="0.25">
      <c r="A175" t="s">
        <v>18</v>
      </c>
      <c r="B175" t="s">
        <v>265</v>
      </c>
      <c r="C175" t="s">
        <v>264</v>
      </c>
      <c r="D175" t="s">
        <v>266</v>
      </c>
      <c r="E175" t="s">
        <v>2775</v>
      </c>
      <c r="F175" t="s">
        <v>18</v>
      </c>
      <c r="H175" t="s">
        <v>18</v>
      </c>
      <c r="I175" t="s">
        <v>2737</v>
      </c>
      <c r="J175" t="s">
        <v>872</v>
      </c>
      <c r="K175" t="s">
        <v>874</v>
      </c>
      <c r="L175" s="56" t="s">
        <v>2836</v>
      </c>
      <c r="M175" t="s">
        <v>38</v>
      </c>
      <c r="N175" t="s">
        <v>685</v>
      </c>
      <c r="O175" t="s">
        <v>487</v>
      </c>
      <c r="P175" t="s">
        <v>686</v>
      </c>
      <c r="Q175" t="s">
        <v>3260</v>
      </c>
    </row>
    <row r="176" spans="1:17" x14ac:dyDescent="0.25">
      <c r="A176" t="s">
        <v>18</v>
      </c>
      <c r="B176" t="s">
        <v>271</v>
      </c>
      <c r="C176" t="s">
        <v>270</v>
      </c>
      <c r="D176" t="s">
        <v>272</v>
      </c>
      <c r="E176" t="s">
        <v>2776</v>
      </c>
      <c r="F176" t="s">
        <v>18</v>
      </c>
      <c r="H176" t="s">
        <v>18</v>
      </c>
      <c r="I176" t="s">
        <v>878</v>
      </c>
      <c r="J176" t="s">
        <v>877</v>
      </c>
      <c r="K176" t="s">
        <v>879</v>
      </c>
      <c r="L176" s="56" t="s">
        <v>2837</v>
      </c>
      <c r="M176" t="s">
        <v>38</v>
      </c>
      <c r="N176" t="s">
        <v>685</v>
      </c>
      <c r="O176" t="s">
        <v>487</v>
      </c>
      <c r="P176" t="s">
        <v>686</v>
      </c>
      <c r="Q176" t="s">
        <v>3260</v>
      </c>
    </row>
    <row r="177" spans="1:17" x14ac:dyDescent="0.25">
      <c r="A177" t="s">
        <v>18</v>
      </c>
      <c r="B177" t="s">
        <v>275</v>
      </c>
      <c r="C177" t="s">
        <v>274</v>
      </c>
      <c r="D177" t="s">
        <v>276</v>
      </c>
      <c r="E177" t="s">
        <v>2994</v>
      </c>
      <c r="F177" t="s">
        <v>18</v>
      </c>
      <c r="H177" t="s">
        <v>18</v>
      </c>
      <c r="I177" t="s">
        <v>2632</v>
      </c>
      <c r="J177" t="s">
        <v>882</v>
      </c>
      <c r="K177" t="s">
        <v>884</v>
      </c>
      <c r="L177" s="56" t="s">
        <v>2838</v>
      </c>
      <c r="M177" t="s">
        <v>38</v>
      </c>
      <c r="N177" t="s">
        <v>685</v>
      </c>
      <c r="O177" t="s">
        <v>487</v>
      </c>
      <c r="P177" t="s">
        <v>686</v>
      </c>
      <c r="Q177" t="s">
        <v>3260</v>
      </c>
    </row>
    <row r="178" spans="1:17" x14ac:dyDescent="0.25">
      <c r="A178" t="s">
        <v>18</v>
      </c>
      <c r="B178" t="s">
        <v>278</v>
      </c>
      <c r="C178" t="s">
        <v>277</v>
      </c>
      <c r="D178" t="s">
        <v>279</v>
      </c>
      <c r="E178" t="s">
        <v>3215</v>
      </c>
      <c r="F178" t="s">
        <v>18</v>
      </c>
      <c r="H178" t="s">
        <v>18</v>
      </c>
      <c r="I178" t="s">
        <v>888</v>
      </c>
      <c r="J178" t="s">
        <v>887</v>
      </c>
      <c r="K178" t="s">
        <v>889</v>
      </c>
      <c r="L178" s="56" t="s">
        <v>3051</v>
      </c>
      <c r="M178" t="s">
        <v>38</v>
      </c>
      <c r="N178" t="s">
        <v>685</v>
      </c>
      <c r="O178" t="s">
        <v>487</v>
      </c>
      <c r="P178" t="s">
        <v>686</v>
      </c>
      <c r="Q178" t="s">
        <v>3260</v>
      </c>
    </row>
    <row r="179" spans="1:17" x14ac:dyDescent="0.25">
      <c r="A179" t="s">
        <v>18</v>
      </c>
      <c r="B179" t="s">
        <v>282</v>
      </c>
      <c r="C179" t="s">
        <v>281</v>
      </c>
      <c r="D179" t="s">
        <v>283</v>
      </c>
      <c r="E179" t="s">
        <v>2777</v>
      </c>
      <c r="F179" t="s">
        <v>18</v>
      </c>
      <c r="H179" t="s">
        <v>18</v>
      </c>
      <c r="I179" t="s">
        <v>893</v>
      </c>
      <c r="J179" t="s">
        <v>892</v>
      </c>
      <c r="K179" t="s">
        <v>894</v>
      </c>
      <c r="L179" s="56" t="s">
        <v>3052</v>
      </c>
      <c r="M179" t="s">
        <v>38</v>
      </c>
      <c r="N179" t="s">
        <v>3358</v>
      </c>
      <c r="O179" t="s">
        <v>3357</v>
      </c>
      <c r="P179" t="s">
        <v>3373</v>
      </c>
      <c r="Q179" t="s">
        <v>3357</v>
      </c>
    </row>
    <row r="180" spans="1:17" x14ac:dyDescent="0.25">
      <c r="A180" t="s">
        <v>18</v>
      </c>
      <c r="B180" t="s">
        <v>286</v>
      </c>
      <c r="C180" t="s">
        <v>285</v>
      </c>
      <c r="D180" t="s">
        <v>287</v>
      </c>
      <c r="E180" t="s">
        <v>2778</v>
      </c>
      <c r="F180" t="s">
        <v>18</v>
      </c>
      <c r="H180" t="s">
        <v>18</v>
      </c>
      <c r="I180" t="s">
        <v>898</v>
      </c>
      <c r="J180" t="s">
        <v>897</v>
      </c>
      <c r="K180" t="s">
        <v>899</v>
      </c>
      <c r="L180" s="56" t="s">
        <v>3053</v>
      </c>
      <c r="M180" t="s">
        <v>38</v>
      </c>
      <c r="N180" t="s">
        <v>3360</v>
      </c>
      <c r="O180" t="s">
        <v>3359</v>
      </c>
      <c r="P180" t="s">
        <v>3376</v>
      </c>
      <c r="Q180" t="s">
        <v>3359</v>
      </c>
    </row>
    <row r="181" spans="1:17" x14ac:dyDescent="0.25">
      <c r="A181" t="s">
        <v>18</v>
      </c>
      <c r="B181" t="s">
        <v>290</v>
      </c>
      <c r="C181" t="s">
        <v>289</v>
      </c>
      <c r="D181" t="s">
        <v>291</v>
      </c>
      <c r="E181" t="s">
        <v>2779</v>
      </c>
      <c r="F181" t="s">
        <v>18</v>
      </c>
      <c r="H181" t="s">
        <v>18</v>
      </c>
      <c r="I181" t="s">
        <v>902</v>
      </c>
      <c r="J181" t="s">
        <v>901</v>
      </c>
      <c r="K181" t="s">
        <v>903</v>
      </c>
      <c r="L181" s="56" t="s">
        <v>3054</v>
      </c>
      <c r="M181" t="s">
        <v>38</v>
      </c>
      <c r="N181" t="s">
        <v>3362</v>
      </c>
      <c r="O181" t="s">
        <v>3361</v>
      </c>
      <c r="P181" t="s">
        <v>3380</v>
      </c>
      <c r="Q181" t="s">
        <v>3361</v>
      </c>
    </row>
    <row r="182" spans="1:17" x14ac:dyDescent="0.25">
      <c r="A182" t="s">
        <v>18</v>
      </c>
      <c r="B182" t="s">
        <v>294</v>
      </c>
      <c r="C182" t="s">
        <v>293</v>
      </c>
      <c r="D182" t="s">
        <v>295</v>
      </c>
      <c r="E182" t="s">
        <v>2995</v>
      </c>
      <c r="F182" t="s">
        <v>18</v>
      </c>
      <c r="H182" t="s">
        <v>18</v>
      </c>
      <c r="I182" t="s">
        <v>906</v>
      </c>
      <c r="J182" t="s">
        <v>905</v>
      </c>
      <c r="K182" t="s">
        <v>907</v>
      </c>
      <c r="L182" s="56" t="s">
        <v>3055</v>
      </c>
      <c r="M182" t="s">
        <v>38</v>
      </c>
      <c r="N182" t="s">
        <v>3364</v>
      </c>
      <c r="O182" t="s">
        <v>3363</v>
      </c>
      <c r="P182" t="s">
        <v>3377</v>
      </c>
      <c r="Q182" t="s">
        <v>3363</v>
      </c>
    </row>
    <row r="183" spans="1:17" x14ac:dyDescent="0.25">
      <c r="A183" t="s">
        <v>18</v>
      </c>
      <c r="B183" t="s">
        <v>297</v>
      </c>
      <c r="C183" t="s">
        <v>296</v>
      </c>
      <c r="D183" t="s">
        <v>298</v>
      </c>
      <c r="E183" t="s">
        <v>2996</v>
      </c>
      <c r="F183" t="s">
        <v>18</v>
      </c>
      <c r="H183" t="s">
        <v>18</v>
      </c>
      <c r="I183" t="s">
        <v>910</v>
      </c>
      <c r="J183" t="s">
        <v>909</v>
      </c>
      <c r="K183" t="s">
        <v>911</v>
      </c>
      <c r="L183" s="56" t="s">
        <v>3056</v>
      </c>
      <c r="M183" t="s">
        <v>38</v>
      </c>
      <c r="N183" t="s">
        <v>3366</v>
      </c>
      <c r="O183" t="s">
        <v>3365</v>
      </c>
      <c r="P183" t="s">
        <v>3378</v>
      </c>
      <c r="Q183" t="s">
        <v>3365</v>
      </c>
    </row>
    <row r="184" spans="1:17" x14ac:dyDescent="0.25">
      <c r="A184" t="s">
        <v>18</v>
      </c>
      <c r="B184" t="s">
        <v>300</v>
      </c>
      <c r="C184" t="s">
        <v>299</v>
      </c>
      <c r="D184" t="s">
        <v>301</v>
      </c>
      <c r="E184" t="s">
        <v>2997</v>
      </c>
      <c r="F184" t="s">
        <v>18</v>
      </c>
      <c r="H184" t="s">
        <v>18</v>
      </c>
      <c r="I184" t="s">
        <v>766</v>
      </c>
      <c r="J184" t="s">
        <v>765</v>
      </c>
      <c r="K184" t="s">
        <v>767</v>
      </c>
      <c r="L184" s="56" t="s">
        <v>2823</v>
      </c>
      <c r="M184" t="s">
        <v>38</v>
      </c>
      <c r="N184" t="s">
        <v>685</v>
      </c>
      <c r="O184" t="s">
        <v>487</v>
      </c>
      <c r="P184" t="s">
        <v>686</v>
      </c>
      <c r="Q184" t="s">
        <v>3260</v>
      </c>
    </row>
    <row r="185" spans="1:17" x14ac:dyDescent="0.25">
      <c r="A185" t="s">
        <v>18</v>
      </c>
      <c r="B185" t="s">
        <v>303</v>
      </c>
      <c r="C185" t="s">
        <v>302</v>
      </c>
      <c r="D185" t="s">
        <v>304</v>
      </c>
      <c r="E185" t="s">
        <v>2998</v>
      </c>
      <c r="F185" t="s">
        <v>18</v>
      </c>
      <c r="H185" t="s">
        <v>18</v>
      </c>
      <c r="I185" t="s">
        <v>770</v>
      </c>
      <c r="J185" t="s">
        <v>769</v>
      </c>
      <c r="K185" t="s">
        <v>771</v>
      </c>
      <c r="L185" s="56" t="s">
        <v>2824</v>
      </c>
      <c r="M185" t="s">
        <v>38</v>
      </c>
      <c r="N185" t="s">
        <v>685</v>
      </c>
      <c r="O185" t="s">
        <v>487</v>
      </c>
      <c r="P185" t="s">
        <v>686</v>
      </c>
      <c r="Q185" t="s">
        <v>3260</v>
      </c>
    </row>
    <row r="186" spans="1:17" x14ac:dyDescent="0.25">
      <c r="A186" t="s">
        <v>18</v>
      </c>
      <c r="B186" t="s">
        <v>306</v>
      </c>
      <c r="C186" t="s">
        <v>305</v>
      </c>
      <c r="D186" t="s">
        <v>307</v>
      </c>
      <c r="E186" t="s">
        <v>2999</v>
      </c>
      <c r="F186" t="s">
        <v>18</v>
      </c>
      <c r="H186" t="s">
        <v>18</v>
      </c>
      <c r="I186" t="s">
        <v>810</v>
      </c>
      <c r="J186" t="s">
        <v>809</v>
      </c>
      <c r="K186" t="s">
        <v>811</v>
      </c>
      <c r="L186" s="56" t="s">
        <v>2829</v>
      </c>
      <c r="M186" t="s">
        <v>38</v>
      </c>
      <c r="N186" t="s">
        <v>685</v>
      </c>
      <c r="O186" t="s">
        <v>487</v>
      </c>
      <c r="P186" t="s">
        <v>686</v>
      </c>
      <c r="Q186" t="s">
        <v>3260</v>
      </c>
    </row>
    <row r="187" spans="1:17" x14ac:dyDescent="0.25">
      <c r="A187" t="s">
        <v>18</v>
      </c>
      <c r="B187" t="s">
        <v>309</v>
      </c>
      <c r="C187" t="s">
        <v>308</v>
      </c>
      <c r="D187" t="s">
        <v>310</v>
      </c>
      <c r="E187" t="s">
        <v>3000</v>
      </c>
      <c r="F187" t="s">
        <v>18</v>
      </c>
      <c r="H187" t="s">
        <v>18</v>
      </c>
      <c r="I187" t="s">
        <v>2698</v>
      </c>
      <c r="J187" t="s">
        <v>2699</v>
      </c>
      <c r="K187" t="s">
        <v>2700</v>
      </c>
      <c r="L187" s="56" t="s">
        <v>3057</v>
      </c>
      <c r="M187" t="s">
        <v>38</v>
      </c>
      <c r="N187" t="s">
        <v>685</v>
      </c>
      <c r="O187" t="s">
        <v>487</v>
      </c>
      <c r="P187" t="s">
        <v>686</v>
      </c>
      <c r="Q187" t="s">
        <v>3260</v>
      </c>
    </row>
    <row r="188" spans="1:17" x14ac:dyDescent="0.25">
      <c r="A188" t="s">
        <v>18</v>
      </c>
      <c r="B188" t="s">
        <v>354</v>
      </c>
      <c r="C188" t="s">
        <v>353</v>
      </c>
      <c r="D188" t="s">
        <v>355</v>
      </c>
      <c r="E188" t="s">
        <v>2796</v>
      </c>
      <c r="F188" t="s">
        <v>18</v>
      </c>
      <c r="H188" t="s">
        <v>18</v>
      </c>
      <c r="I188" t="s">
        <v>917</v>
      </c>
      <c r="J188" t="s">
        <v>916</v>
      </c>
      <c r="K188" t="s">
        <v>918</v>
      </c>
      <c r="L188" s="56" t="s">
        <v>3058</v>
      </c>
      <c r="M188" t="s">
        <v>38</v>
      </c>
      <c r="N188" t="s">
        <v>685</v>
      </c>
      <c r="O188" t="s">
        <v>487</v>
      </c>
      <c r="P188" t="s">
        <v>686</v>
      </c>
      <c r="Q188" t="s">
        <v>3260</v>
      </c>
    </row>
    <row r="189" spans="1:17" x14ac:dyDescent="0.25">
      <c r="A189" t="s">
        <v>18</v>
      </c>
      <c r="B189" t="s">
        <v>364</v>
      </c>
      <c r="C189" t="s">
        <v>363</v>
      </c>
      <c r="D189" t="s">
        <v>365</v>
      </c>
      <c r="E189" t="s">
        <v>3252</v>
      </c>
      <c r="F189" t="s">
        <v>18</v>
      </c>
      <c r="H189" t="s">
        <v>18</v>
      </c>
      <c r="I189" t="s">
        <v>922</v>
      </c>
      <c r="J189" t="s">
        <v>921</v>
      </c>
      <c r="K189" t="s">
        <v>923</v>
      </c>
      <c r="L189" s="56" t="s">
        <v>2839</v>
      </c>
      <c r="M189" t="s">
        <v>38</v>
      </c>
      <c r="N189" t="s">
        <v>685</v>
      </c>
      <c r="O189" t="s">
        <v>487</v>
      </c>
      <c r="P189" t="s">
        <v>686</v>
      </c>
      <c r="Q189" t="s">
        <v>3260</v>
      </c>
    </row>
    <row r="190" spans="1:17" x14ac:dyDescent="0.25">
      <c r="A190" t="s">
        <v>18</v>
      </c>
      <c r="B190" t="s">
        <v>368</v>
      </c>
      <c r="C190" t="s">
        <v>367</v>
      </c>
      <c r="D190" t="s">
        <v>369</v>
      </c>
      <c r="E190" t="s">
        <v>2797</v>
      </c>
      <c r="F190" t="s">
        <v>18</v>
      </c>
      <c r="H190" t="s">
        <v>18</v>
      </c>
      <c r="I190" t="s">
        <v>931</v>
      </c>
      <c r="J190" t="s">
        <v>930</v>
      </c>
      <c r="K190" t="s">
        <v>932</v>
      </c>
      <c r="L190" s="56" t="s">
        <v>2840</v>
      </c>
      <c r="M190" t="s">
        <v>38</v>
      </c>
      <c r="N190" t="s">
        <v>10509</v>
      </c>
      <c r="O190" t="s">
        <v>10499</v>
      </c>
      <c r="P190" t="s">
        <v>10500</v>
      </c>
      <c r="Q190" t="s">
        <v>10499</v>
      </c>
    </row>
    <row r="191" spans="1:17" x14ac:dyDescent="0.25">
      <c r="A191" t="s">
        <v>18</v>
      </c>
      <c r="B191" t="s">
        <v>385</v>
      </c>
      <c r="C191" t="s">
        <v>384</v>
      </c>
      <c r="D191" t="s">
        <v>386</v>
      </c>
      <c r="E191" t="s">
        <v>2798</v>
      </c>
      <c r="F191" t="s">
        <v>18</v>
      </c>
      <c r="H191" t="s">
        <v>18</v>
      </c>
      <c r="I191" t="s">
        <v>939</v>
      </c>
      <c r="J191" t="s">
        <v>938</v>
      </c>
      <c r="K191" t="s">
        <v>940</v>
      </c>
      <c r="L191" s="56" t="s">
        <v>2842</v>
      </c>
      <c r="M191" t="s">
        <v>38</v>
      </c>
      <c r="N191" t="s">
        <v>935</v>
      </c>
      <c r="O191" t="s">
        <v>934</v>
      </c>
      <c r="P191" t="s">
        <v>936</v>
      </c>
      <c r="Q191" t="s">
        <v>3270</v>
      </c>
    </row>
    <row r="192" spans="1:17" x14ac:dyDescent="0.25">
      <c r="A192" t="s">
        <v>18</v>
      </c>
      <c r="B192" t="s">
        <v>399</v>
      </c>
      <c r="C192" t="s">
        <v>398</v>
      </c>
      <c r="D192" t="s">
        <v>400</v>
      </c>
      <c r="E192" t="s">
        <v>2799</v>
      </c>
      <c r="F192" t="s">
        <v>18</v>
      </c>
      <c r="H192" t="s">
        <v>18</v>
      </c>
      <c r="I192" t="s">
        <v>946</v>
      </c>
      <c r="J192" t="s">
        <v>2757</v>
      </c>
      <c r="K192" t="s">
        <v>947</v>
      </c>
      <c r="L192" s="56" t="s">
        <v>3272</v>
      </c>
      <c r="M192" t="s">
        <v>38</v>
      </c>
      <c r="N192" t="s">
        <v>942</v>
      </c>
      <c r="O192" t="s">
        <v>22</v>
      </c>
      <c r="P192" t="s">
        <v>943</v>
      </c>
      <c r="Q192" t="s">
        <v>3271</v>
      </c>
    </row>
    <row r="193" spans="1:17" x14ac:dyDescent="0.25">
      <c r="A193" t="s">
        <v>18</v>
      </c>
      <c r="B193" t="s">
        <v>490</v>
      </c>
      <c r="C193" t="s">
        <v>489</v>
      </c>
      <c r="D193" t="s">
        <v>491</v>
      </c>
      <c r="E193" t="s">
        <v>3003</v>
      </c>
      <c r="F193" t="s">
        <v>18</v>
      </c>
      <c r="H193" t="s">
        <v>18</v>
      </c>
      <c r="I193" t="s">
        <v>950</v>
      </c>
      <c r="J193" t="s">
        <v>949</v>
      </c>
      <c r="K193" t="s">
        <v>951</v>
      </c>
      <c r="L193" s="56" t="s">
        <v>2843</v>
      </c>
      <c r="M193" t="s">
        <v>38</v>
      </c>
      <c r="N193" t="s">
        <v>975</v>
      </c>
      <c r="O193" t="s">
        <v>952</v>
      </c>
      <c r="P193" t="s">
        <v>976</v>
      </c>
      <c r="Q193" t="s">
        <v>2848</v>
      </c>
    </row>
    <row r="194" spans="1:17" x14ac:dyDescent="0.25">
      <c r="A194" t="s">
        <v>18</v>
      </c>
      <c r="B194" t="s">
        <v>403</v>
      </c>
      <c r="C194" t="s">
        <v>402</v>
      </c>
      <c r="D194" t="s">
        <v>404</v>
      </c>
      <c r="E194" t="s">
        <v>2800</v>
      </c>
      <c r="F194" t="s">
        <v>18</v>
      </c>
      <c r="H194" t="s">
        <v>18</v>
      </c>
      <c r="I194" t="s">
        <v>956</v>
      </c>
      <c r="J194" t="s">
        <v>955</v>
      </c>
      <c r="K194" t="s">
        <v>957</v>
      </c>
      <c r="L194" s="56" t="s">
        <v>2844</v>
      </c>
      <c r="M194" t="s">
        <v>38</v>
      </c>
      <c r="N194" t="s">
        <v>977</v>
      </c>
      <c r="O194" t="s">
        <v>91</v>
      </c>
      <c r="P194" t="s">
        <v>978</v>
      </c>
      <c r="Q194" t="s">
        <v>2849</v>
      </c>
    </row>
    <row r="195" spans="1:17" x14ac:dyDescent="0.25">
      <c r="A195" t="s">
        <v>18</v>
      </c>
      <c r="B195" t="s">
        <v>138</v>
      </c>
      <c r="C195" t="s">
        <v>137</v>
      </c>
      <c r="D195" t="s">
        <v>139</v>
      </c>
      <c r="E195" t="s">
        <v>2980</v>
      </c>
      <c r="F195" t="s">
        <v>18</v>
      </c>
      <c r="H195" t="s">
        <v>18</v>
      </c>
      <c r="I195" t="s">
        <v>960</v>
      </c>
      <c r="J195" t="s">
        <v>959</v>
      </c>
      <c r="K195" t="s">
        <v>961</v>
      </c>
      <c r="L195" s="56" t="s">
        <v>2845</v>
      </c>
      <c r="M195" t="s">
        <v>38</v>
      </c>
      <c r="N195" t="s">
        <v>1356</v>
      </c>
      <c r="O195" t="s">
        <v>962</v>
      </c>
      <c r="P195" t="s">
        <v>1357</v>
      </c>
      <c r="Q195" t="s">
        <v>2867</v>
      </c>
    </row>
    <row r="196" spans="1:17" x14ac:dyDescent="0.25">
      <c r="A196" t="s">
        <v>18</v>
      </c>
      <c r="B196" t="s">
        <v>493</v>
      </c>
      <c r="C196" t="s">
        <v>492</v>
      </c>
      <c r="D196" t="s">
        <v>494</v>
      </c>
      <c r="E196" t="s">
        <v>3004</v>
      </c>
      <c r="F196" t="s">
        <v>18</v>
      </c>
      <c r="H196" t="s">
        <v>18</v>
      </c>
      <c r="I196" t="s">
        <v>966</v>
      </c>
      <c r="J196" t="s">
        <v>965</v>
      </c>
      <c r="K196" t="s">
        <v>967</v>
      </c>
      <c r="L196" s="56" t="s">
        <v>2846</v>
      </c>
      <c r="M196" t="s">
        <v>38</v>
      </c>
      <c r="N196" t="s">
        <v>1358</v>
      </c>
      <c r="O196" t="s">
        <v>968</v>
      </c>
      <c r="P196" t="s">
        <v>1359</v>
      </c>
      <c r="Q196" t="s">
        <v>2868</v>
      </c>
    </row>
    <row r="197" spans="1:17" x14ac:dyDescent="0.25">
      <c r="A197" t="s">
        <v>18</v>
      </c>
      <c r="B197" t="s">
        <v>407</v>
      </c>
      <c r="C197" t="s">
        <v>406</v>
      </c>
      <c r="D197" t="s">
        <v>408</v>
      </c>
      <c r="E197" t="s">
        <v>2801</v>
      </c>
      <c r="F197" t="s">
        <v>18</v>
      </c>
      <c r="H197" t="s">
        <v>18</v>
      </c>
      <c r="I197" t="s">
        <v>972</v>
      </c>
      <c r="J197" t="s">
        <v>971</v>
      </c>
      <c r="K197" t="s">
        <v>973</v>
      </c>
      <c r="L197" s="56" t="s">
        <v>2847</v>
      </c>
      <c r="M197" t="s">
        <v>38</v>
      </c>
      <c r="N197" t="s">
        <v>1356</v>
      </c>
      <c r="O197" t="s">
        <v>962</v>
      </c>
      <c r="P197" t="s">
        <v>1357</v>
      </c>
      <c r="Q197" t="s">
        <v>2867</v>
      </c>
    </row>
    <row r="198" spans="1:17" x14ac:dyDescent="0.25">
      <c r="A198" t="s">
        <v>18</v>
      </c>
      <c r="B198" t="s">
        <v>143</v>
      </c>
      <c r="C198" t="s">
        <v>142</v>
      </c>
      <c r="D198" t="s">
        <v>144</v>
      </c>
      <c r="E198" t="s">
        <v>2981</v>
      </c>
      <c r="F198" t="s">
        <v>18</v>
      </c>
      <c r="H198" t="s">
        <v>18</v>
      </c>
      <c r="I198" t="s">
        <v>980</v>
      </c>
      <c r="J198" t="s">
        <v>979</v>
      </c>
      <c r="K198" t="s">
        <v>981</v>
      </c>
      <c r="L198" s="56" t="s">
        <v>2850</v>
      </c>
      <c r="M198" t="s">
        <v>38</v>
      </c>
      <c r="N198" t="s">
        <v>977</v>
      </c>
      <c r="O198" t="s">
        <v>91</v>
      </c>
      <c r="P198" t="s">
        <v>978</v>
      </c>
      <c r="Q198" t="s">
        <v>2849</v>
      </c>
    </row>
    <row r="199" spans="1:17" x14ac:dyDescent="0.25">
      <c r="A199" t="s">
        <v>18</v>
      </c>
      <c r="B199" t="s">
        <v>496</v>
      </c>
      <c r="C199" t="s">
        <v>495</v>
      </c>
      <c r="D199" t="s">
        <v>497</v>
      </c>
      <c r="E199" t="s">
        <v>3005</v>
      </c>
      <c r="F199" t="s">
        <v>18</v>
      </c>
      <c r="H199" t="s">
        <v>18</v>
      </c>
      <c r="I199" t="s">
        <v>2556</v>
      </c>
      <c r="J199" t="s">
        <v>2557</v>
      </c>
      <c r="K199" t="s">
        <v>2558</v>
      </c>
      <c r="L199" s="56" t="s">
        <v>3059</v>
      </c>
      <c r="M199" t="s">
        <v>38</v>
      </c>
      <c r="N199" t="s">
        <v>977</v>
      </c>
      <c r="O199" t="s">
        <v>91</v>
      </c>
      <c r="P199" t="s">
        <v>978</v>
      </c>
      <c r="Q199" t="s">
        <v>2849</v>
      </c>
    </row>
    <row r="200" spans="1:17" x14ac:dyDescent="0.25">
      <c r="A200" t="s">
        <v>18</v>
      </c>
      <c r="B200" t="s">
        <v>411</v>
      </c>
      <c r="C200" t="s">
        <v>410</v>
      </c>
      <c r="D200" t="s">
        <v>412</v>
      </c>
      <c r="E200" t="s">
        <v>2802</v>
      </c>
      <c r="F200" t="s">
        <v>18</v>
      </c>
      <c r="H200" t="s">
        <v>18</v>
      </c>
      <c r="I200" t="s">
        <v>2569</v>
      </c>
      <c r="J200" t="s">
        <v>985</v>
      </c>
      <c r="K200" t="s">
        <v>987</v>
      </c>
      <c r="L200" s="56" t="s">
        <v>3273</v>
      </c>
      <c r="M200" t="s">
        <v>38</v>
      </c>
      <c r="N200" t="s">
        <v>1088</v>
      </c>
      <c r="O200" t="s">
        <v>988</v>
      </c>
      <c r="P200" t="s">
        <v>1089</v>
      </c>
      <c r="Q200" t="s">
        <v>3280</v>
      </c>
    </row>
    <row r="201" spans="1:17" x14ac:dyDescent="0.25">
      <c r="A201" t="s">
        <v>18</v>
      </c>
      <c r="B201" t="s">
        <v>146</v>
      </c>
      <c r="C201" t="s">
        <v>145</v>
      </c>
      <c r="D201" t="s">
        <v>147</v>
      </c>
      <c r="E201" t="s">
        <v>2982</v>
      </c>
      <c r="F201" t="s">
        <v>18</v>
      </c>
      <c r="H201" t="s">
        <v>18</v>
      </c>
      <c r="I201" t="s">
        <v>1016</v>
      </c>
      <c r="J201" t="s">
        <v>1015</v>
      </c>
      <c r="K201" t="s">
        <v>1017</v>
      </c>
      <c r="L201" s="56" t="s">
        <v>2852</v>
      </c>
      <c r="M201" t="s">
        <v>38</v>
      </c>
      <c r="N201" t="s">
        <v>1013</v>
      </c>
      <c r="O201" t="s">
        <v>140</v>
      </c>
      <c r="P201" t="s">
        <v>1014</v>
      </c>
      <c r="Q201" t="s">
        <v>2851</v>
      </c>
    </row>
    <row r="202" spans="1:17" x14ac:dyDescent="0.25">
      <c r="A202" t="s">
        <v>18</v>
      </c>
      <c r="B202" t="s">
        <v>499</v>
      </c>
      <c r="C202" t="s">
        <v>498</v>
      </c>
      <c r="D202" t="s">
        <v>500</v>
      </c>
      <c r="E202" t="s">
        <v>3006</v>
      </c>
      <c r="F202" t="s">
        <v>18</v>
      </c>
      <c r="H202" t="s">
        <v>18</v>
      </c>
      <c r="I202" t="s">
        <v>1026</v>
      </c>
      <c r="J202" t="s">
        <v>1025</v>
      </c>
      <c r="K202" t="s">
        <v>1027</v>
      </c>
      <c r="L202" s="56" t="s">
        <v>3062</v>
      </c>
      <c r="M202" t="s">
        <v>38</v>
      </c>
      <c r="N202" t="s">
        <v>1039</v>
      </c>
      <c r="O202" t="s">
        <v>1028</v>
      </c>
      <c r="P202" t="s">
        <v>1040</v>
      </c>
      <c r="Q202" t="s">
        <v>3275</v>
      </c>
    </row>
    <row r="203" spans="1:17" x14ac:dyDescent="0.25">
      <c r="A203" t="s">
        <v>18</v>
      </c>
      <c r="B203" t="s">
        <v>415</v>
      </c>
      <c r="C203" t="s">
        <v>414</v>
      </c>
      <c r="D203" t="s">
        <v>416</v>
      </c>
      <c r="E203" t="s">
        <v>2803</v>
      </c>
      <c r="F203" t="s">
        <v>18</v>
      </c>
      <c r="H203" t="s">
        <v>18</v>
      </c>
      <c r="I203" t="s">
        <v>1020</v>
      </c>
      <c r="J203" t="s">
        <v>1019</v>
      </c>
      <c r="K203" t="s">
        <v>1021</v>
      </c>
      <c r="L203" s="56" t="s">
        <v>3061</v>
      </c>
      <c r="M203" t="s">
        <v>38</v>
      </c>
      <c r="N203" t="s">
        <v>1042</v>
      </c>
      <c r="O203" t="s">
        <v>1022</v>
      </c>
      <c r="P203" t="s">
        <v>1043</v>
      </c>
      <c r="Q203" t="s">
        <v>3276</v>
      </c>
    </row>
    <row r="204" spans="1:17" x14ac:dyDescent="0.25">
      <c r="A204" t="s">
        <v>18</v>
      </c>
      <c r="B204" t="s">
        <v>149</v>
      </c>
      <c r="C204" t="s">
        <v>148</v>
      </c>
      <c r="D204" t="s">
        <v>150</v>
      </c>
      <c r="E204" t="s">
        <v>2983</v>
      </c>
      <c r="F204" t="s">
        <v>18</v>
      </c>
      <c r="H204" t="s">
        <v>18</v>
      </c>
      <c r="I204" t="s">
        <v>1036</v>
      </c>
      <c r="J204" t="s">
        <v>1035</v>
      </c>
      <c r="K204" t="s">
        <v>1037</v>
      </c>
      <c r="L204" s="56" t="s">
        <v>3064</v>
      </c>
      <c r="M204" t="s">
        <v>38</v>
      </c>
      <c r="N204" t="s">
        <v>1039</v>
      </c>
      <c r="O204" t="s">
        <v>1028</v>
      </c>
      <c r="P204" t="s">
        <v>1040</v>
      </c>
      <c r="Q204" t="s">
        <v>3275</v>
      </c>
    </row>
    <row r="205" spans="1:17" x14ac:dyDescent="0.25">
      <c r="A205" t="s">
        <v>18</v>
      </c>
      <c r="B205" t="s">
        <v>502</v>
      </c>
      <c r="C205" t="s">
        <v>501</v>
      </c>
      <c r="D205" t="s">
        <v>503</v>
      </c>
      <c r="E205" t="s">
        <v>3007</v>
      </c>
      <c r="F205" t="s">
        <v>18</v>
      </c>
      <c r="H205" t="s">
        <v>18</v>
      </c>
      <c r="I205" t="s">
        <v>1032</v>
      </c>
      <c r="J205" t="s">
        <v>1031</v>
      </c>
      <c r="K205" t="s">
        <v>1033</v>
      </c>
      <c r="L205" s="56" t="s">
        <v>3063</v>
      </c>
      <c r="M205" t="s">
        <v>38</v>
      </c>
      <c r="N205" t="s">
        <v>1042</v>
      </c>
      <c r="O205" t="s">
        <v>1022</v>
      </c>
      <c r="P205" t="s">
        <v>1043</v>
      </c>
      <c r="Q205" t="s">
        <v>3276</v>
      </c>
    </row>
    <row r="206" spans="1:17" x14ac:dyDescent="0.25">
      <c r="A206" t="s">
        <v>18</v>
      </c>
      <c r="B206" t="s">
        <v>419</v>
      </c>
      <c r="C206" t="s">
        <v>418</v>
      </c>
      <c r="D206" t="s">
        <v>420</v>
      </c>
      <c r="E206" t="s">
        <v>2804</v>
      </c>
      <c r="F206" t="s">
        <v>18</v>
      </c>
      <c r="H206" t="s">
        <v>18</v>
      </c>
      <c r="I206" t="s">
        <v>1049</v>
      </c>
      <c r="J206" t="s">
        <v>1048</v>
      </c>
      <c r="K206" t="s">
        <v>1050</v>
      </c>
      <c r="L206" s="56" t="s">
        <v>3066</v>
      </c>
      <c r="M206" t="s">
        <v>38</v>
      </c>
      <c r="N206" t="s">
        <v>1039</v>
      </c>
      <c r="O206" t="s">
        <v>1028</v>
      </c>
      <c r="P206" t="s">
        <v>1040</v>
      </c>
      <c r="Q206" t="s">
        <v>3275</v>
      </c>
    </row>
    <row r="207" spans="1:17" x14ac:dyDescent="0.25">
      <c r="A207" t="s">
        <v>18</v>
      </c>
      <c r="B207" t="s">
        <v>505</v>
      </c>
      <c r="C207" t="s">
        <v>504</v>
      </c>
      <c r="D207" t="s">
        <v>506</v>
      </c>
      <c r="E207" t="s">
        <v>3008</v>
      </c>
      <c r="F207" t="s">
        <v>18</v>
      </c>
      <c r="H207" t="s">
        <v>18</v>
      </c>
      <c r="I207" t="s">
        <v>1045</v>
      </c>
      <c r="J207" t="s">
        <v>1044</v>
      </c>
      <c r="K207" t="s">
        <v>1046</v>
      </c>
      <c r="L207" s="56" t="s">
        <v>3065</v>
      </c>
      <c r="M207" t="s">
        <v>38</v>
      </c>
      <c r="N207" t="s">
        <v>1042</v>
      </c>
      <c r="O207" t="s">
        <v>1022</v>
      </c>
      <c r="P207" t="s">
        <v>1043</v>
      </c>
      <c r="Q207" t="s">
        <v>3276</v>
      </c>
    </row>
    <row r="208" spans="1:17" x14ac:dyDescent="0.25">
      <c r="A208" t="s">
        <v>18</v>
      </c>
      <c r="B208" t="s">
        <v>423</v>
      </c>
      <c r="C208" t="s">
        <v>422</v>
      </c>
      <c r="D208" t="s">
        <v>424</v>
      </c>
      <c r="E208" t="s">
        <v>2805</v>
      </c>
      <c r="F208" t="s">
        <v>18</v>
      </c>
      <c r="H208" t="s">
        <v>18</v>
      </c>
      <c r="I208" t="s">
        <v>1057</v>
      </c>
      <c r="J208" t="s">
        <v>1056</v>
      </c>
      <c r="K208" t="s">
        <v>1058</v>
      </c>
      <c r="L208" s="56" t="s">
        <v>3068</v>
      </c>
      <c r="M208" t="s">
        <v>38</v>
      </c>
      <c r="N208" t="s">
        <v>1039</v>
      </c>
      <c r="O208" t="s">
        <v>1028</v>
      </c>
      <c r="P208" t="s">
        <v>1040</v>
      </c>
      <c r="Q208" t="s">
        <v>3275</v>
      </c>
    </row>
    <row r="209" spans="1:17" x14ac:dyDescent="0.25">
      <c r="A209" t="s">
        <v>18</v>
      </c>
      <c r="B209" t="s">
        <v>508</v>
      </c>
      <c r="C209" t="s">
        <v>507</v>
      </c>
      <c r="D209" t="s">
        <v>509</v>
      </c>
      <c r="E209" t="s">
        <v>3009</v>
      </c>
      <c r="F209" t="s">
        <v>18</v>
      </c>
      <c r="H209" t="s">
        <v>18</v>
      </c>
      <c r="I209" t="s">
        <v>1053</v>
      </c>
      <c r="J209" t="s">
        <v>1052</v>
      </c>
      <c r="K209" t="s">
        <v>1054</v>
      </c>
      <c r="L209" s="56" t="s">
        <v>3067</v>
      </c>
      <c r="M209" t="s">
        <v>38</v>
      </c>
      <c r="N209" t="s">
        <v>1042</v>
      </c>
      <c r="O209" t="s">
        <v>1022</v>
      </c>
      <c r="P209" t="s">
        <v>1043</v>
      </c>
      <c r="Q209" t="s">
        <v>3276</v>
      </c>
    </row>
    <row r="210" spans="1:17" x14ac:dyDescent="0.25">
      <c r="A210" t="s">
        <v>18</v>
      </c>
      <c r="B210" t="s">
        <v>427</v>
      </c>
      <c r="C210" t="s">
        <v>426</v>
      </c>
      <c r="D210" t="s">
        <v>428</v>
      </c>
      <c r="E210" t="s">
        <v>2780</v>
      </c>
      <c r="F210" t="s">
        <v>18</v>
      </c>
      <c r="H210" t="s">
        <v>18</v>
      </c>
      <c r="I210" t="s">
        <v>1061</v>
      </c>
      <c r="J210" t="s">
        <v>1060</v>
      </c>
      <c r="K210" t="s">
        <v>1062</v>
      </c>
      <c r="L210" s="56" t="s">
        <v>3277</v>
      </c>
      <c r="M210" t="s">
        <v>38</v>
      </c>
      <c r="N210" t="s">
        <v>1039</v>
      </c>
      <c r="O210" t="s">
        <v>1028</v>
      </c>
      <c r="P210" t="s">
        <v>1040</v>
      </c>
      <c r="Q210" t="s">
        <v>3275</v>
      </c>
    </row>
    <row r="211" spans="1:17" x14ac:dyDescent="0.25">
      <c r="A211" t="s">
        <v>18</v>
      </c>
      <c r="B211" t="s">
        <v>152</v>
      </c>
      <c r="C211" t="s">
        <v>151</v>
      </c>
      <c r="D211" t="s">
        <v>153</v>
      </c>
      <c r="E211" t="s">
        <v>2984</v>
      </c>
      <c r="F211" t="s">
        <v>18</v>
      </c>
      <c r="H211" t="s">
        <v>18</v>
      </c>
      <c r="I211" t="s">
        <v>1065</v>
      </c>
      <c r="J211" t="s">
        <v>1064</v>
      </c>
      <c r="K211" t="s">
        <v>1066</v>
      </c>
      <c r="L211" s="56" t="s">
        <v>3278</v>
      </c>
      <c r="M211" t="s">
        <v>38</v>
      </c>
      <c r="N211" t="s">
        <v>1042</v>
      </c>
      <c r="O211" t="s">
        <v>1022</v>
      </c>
      <c r="P211" t="s">
        <v>1043</v>
      </c>
      <c r="Q211" t="s">
        <v>3276</v>
      </c>
    </row>
    <row r="212" spans="1:17" x14ac:dyDescent="0.25">
      <c r="A212" t="s">
        <v>18</v>
      </c>
      <c r="B212" t="s">
        <v>511</v>
      </c>
      <c r="C212" t="s">
        <v>510</v>
      </c>
      <c r="D212" t="s">
        <v>512</v>
      </c>
      <c r="E212" t="s">
        <v>2807</v>
      </c>
      <c r="F212" t="s">
        <v>18</v>
      </c>
      <c r="H212" t="s">
        <v>18</v>
      </c>
      <c r="I212" t="s">
        <v>1069</v>
      </c>
      <c r="J212" t="s">
        <v>1068</v>
      </c>
      <c r="K212" t="s">
        <v>1070</v>
      </c>
      <c r="L212" s="56" t="s">
        <v>2853</v>
      </c>
      <c r="M212" t="s">
        <v>38</v>
      </c>
      <c r="N212" t="s">
        <v>1074</v>
      </c>
      <c r="O212" t="s">
        <v>1071</v>
      </c>
      <c r="P212" t="s">
        <v>1075</v>
      </c>
      <c r="Q212" t="s">
        <v>3279</v>
      </c>
    </row>
    <row r="213" spans="1:17" x14ac:dyDescent="0.25">
      <c r="A213" t="s">
        <v>18</v>
      </c>
      <c r="B213" t="s">
        <v>555</v>
      </c>
      <c r="C213" t="s">
        <v>554</v>
      </c>
      <c r="D213" t="s">
        <v>556</v>
      </c>
      <c r="E213" t="s">
        <v>2808</v>
      </c>
      <c r="F213" t="s">
        <v>18</v>
      </c>
      <c r="H213" t="s">
        <v>18</v>
      </c>
      <c r="I213" t="s">
        <v>2461</v>
      </c>
      <c r="J213" t="s">
        <v>1080</v>
      </c>
      <c r="K213" t="s">
        <v>1082</v>
      </c>
      <c r="L213" s="56" t="s">
        <v>3070</v>
      </c>
      <c r="M213" t="s">
        <v>38</v>
      </c>
      <c r="N213" t="s">
        <v>1077</v>
      </c>
      <c r="O213" t="s">
        <v>1076</v>
      </c>
      <c r="P213" t="s">
        <v>1078</v>
      </c>
      <c r="Q213" t="s">
        <v>3069</v>
      </c>
    </row>
    <row r="214" spans="1:17" x14ac:dyDescent="0.25">
      <c r="A214" t="s">
        <v>18</v>
      </c>
      <c r="B214" t="s">
        <v>562</v>
      </c>
      <c r="C214" t="s">
        <v>561</v>
      </c>
      <c r="D214" t="s">
        <v>563</v>
      </c>
      <c r="E214" t="s">
        <v>2809</v>
      </c>
      <c r="F214" t="s">
        <v>18</v>
      </c>
      <c r="H214" t="s">
        <v>18</v>
      </c>
      <c r="I214" t="s">
        <v>2514</v>
      </c>
      <c r="J214" t="s">
        <v>1084</v>
      </c>
      <c r="K214" t="s">
        <v>1086</v>
      </c>
      <c r="L214" s="56" t="s">
        <v>3071</v>
      </c>
      <c r="M214" t="s">
        <v>38</v>
      </c>
      <c r="N214" t="s">
        <v>1077</v>
      </c>
      <c r="O214" t="s">
        <v>1076</v>
      </c>
      <c r="P214" t="s">
        <v>1078</v>
      </c>
      <c r="Q214" t="s">
        <v>3069</v>
      </c>
    </row>
    <row r="215" spans="1:17" x14ac:dyDescent="0.25">
      <c r="A215" t="s">
        <v>18</v>
      </c>
      <c r="B215" t="s">
        <v>568</v>
      </c>
      <c r="C215" t="s">
        <v>567</v>
      </c>
      <c r="D215" t="s">
        <v>569</v>
      </c>
      <c r="E215" t="s">
        <v>2810</v>
      </c>
      <c r="F215" t="s">
        <v>18</v>
      </c>
      <c r="H215" t="s">
        <v>18</v>
      </c>
      <c r="I215" t="s">
        <v>1094</v>
      </c>
      <c r="J215" t="s">
        <v>1093</v>
      </c>
      <c r="K215" t="s">
        <v>1095</v>
      </c>
      <c r="L215" s="56" t="s">
        <v>1093</v>
      </c>
      <c r="M215" t="s">
        <v>38</v>
      </c>
      <c r="N215" t="s">
        <v>1789</v>
      </c>
      <c r="O215" t="s">
        <v>445</v>
      </c>
      <c r="P215" t="s">
        <v>1790</v>
      </c>
      <c r="Q215" t="s">
        <v>2896</v>
      </c>
    </row>
    <row r="216" spans="1:17" x14ac:dyDescent="0.25">
      <c r="A216" t="s">
        <v>18</v>
      </c>
      <c r="B216" t="s">
        <v>572</v>
      </c>
      <c r="C216" t="s">
        <v>571</v>
      </c>
      <c r="D216" t="s">
        <v>573</v>
      </c>
      <c r="E216" t="s">
        <v>3018</v>
      </c>
      <c r="F216" t="s">
        <v>18</v>
      </c>
      <c r="H216" t="s">
        <v>18</v>
      </c>
      <c r="I216" t="s">
        <v>1106</v>
      </c>
      <c r="J216" t="s">
        <v>1105</v>
      </c>
      <c r="K216" t="s">
        <v>1107</v>
      </c>
      <c r="L216" s="56" t="s">
        <v>2855</v>
      </c>
      <c r="M216" t="s">
        <v>38</v>
      </c>
      <c r="N216" t="s">
        <v>1098</v>
      </c>
      <c r="O216" t="s">
        <v>1097</v>
      </c>
      <c r="P216" t="s">
        <v>1099</v>
      </c>
      <c r="Q216" t="s">
        <v>3281</v>
      </c>
    </row>
    <row r="217" spans="1:17" x14ac:dyDescent="0.25">
      <c r="A217" t="s">
        <v>18</v>
      </c>
      <c r="B217" t="s">
        <v>575</v>
      </c>
      <c r="C217" t="s">
        <v>574</v>
      </c>
      <c r="D217" t="s">
        <v>576</v>
      </c>
      <c r="E217" t="s">
        <v>3019</v>
      </c>
      <c r="F217" t="s">
        <v>18</v>
      </c>
      <c r="H217" t="s">
        <v>18</v>
      </c>
      <c r="I217" t="s">
        <v>1102</v>
      </c>
      <c r="J217" t="s">
        <v>1101</v>
      </c>
      <c r="K217" t="s">
        <v>1103</v>
      </c>
      <c r="L217" s="56" t="s">
        <v>2854</v>
      </c>
      <c r="M217" t="s">
        <v>38</v>
      </c>
      <c r="N217" t="s">
        <v>1098</v>
      </c>
      <c r="O217" t="s">
        <v>1097</v>
      </c>
      <c r="P217" t="s">
        <v>1099</v>
      </c>
      <c r="Q217" t="s">
        <v>3281</v>
      </c>
    </row>
    <row r="218" spans="1:17" x14ac:dyDescent="0.25">
      <c r="A218" t="s">
        <v>18</v>
      </c>
      <c r="B218" t="s">
        <v>578</v>
      </c>
      <c r="C218" t="s">
        <v>577</v>
      </c>
      <c r="D218" t="s">
        <v>579</v>
      </c>
      <c r="E218" t="s">
        <v>2811</v>
      </c>
      <c r="F218" t="s">
        <v>18</v>
      </c>
      <c r="H218" t="s">
        <v>18</v>
      </c>
      <c r="I218" t="s">
        <v>1110</v>
      </c>
      <c r="J218" t="s">
        <v>1109</v>
      </c>
      <c r="K218" t="s">
        <v>1111</v>
      </c>
      <c r="L218" s="56" t="s">
        <v>3072</v>
      </c>
      <c r="M218" t="s">
        <v>38</v>
      </c>
      <c r="N218" t="s">
        <v>1998</v>
      </c>
      <c r="O218" t="s">
        <v>1112</v>
      </c>
      <c r="P218" t="s">
        <v>1999</v>
      </c>
      <c r="Q218" t="s">
        <v>2920</v>
      </c>
    </row>
    <row r="219" spans="1:17" x14ac:dyDescent="0.25">
      <c r="A219" t="s">
        <v>18</v>
      </c>
      <c r="B219" t="s">
        <v>2462</v>
      </c>
      <c r="C219" t="s">
        <v>2463</v>
      </c>
      <c r="D219" t="s">
        <v>2464</v>
      </c>
      <c r="E219" t="s">
        <v>2811</v>
      </c>
      <c r="F219" t="s">
        <v>18</v>
      </c>
      <c r="H219" t="s">
        <v>18</v>
      </c>
      <c r="I219" t="s">
        <v>1117</v>
      </c>
      <c r="J219" t="s">
        <v>1116</v>
      </c>
      <c r="K219" t="s">
        <v>1118</v>
      </c>
      <c r="L219" s="56" t="s">
        <v>3073</v>
      </c>
      <c r="M219" t="s">
        <v>38</v>
      </c>
      <c r="N219" t="s">
        <v>2644</v>
      </c>
      <c r="O219" t="s">
        <v>2645</v>
      </c>
      <c r="P219" t="s">
        <v>2646</v>
      </c>
      <c r="Q219" t="s">
        <v>3074</v>
      </c>
    </row>
    <row r="220" spans="1:17" x14ac:dyDescent="0.25">
      <c r="A220" t="s">
        <v>18</v>
      </c>
      <c r="B220" t="s">
        <v>581</v>
      </c>
      <c r="C220" t="s">
        <v>580</v>
      </c>
      <c r="D220" t="s">
        <v>582</v>
      </c>
      <c r="E220" t="s">
        <v>3020</v>
      </c>
      <c r="F220" t="s">
        <v>18</v>
      </c>
      <c r="H220" t="s">
        <v>18</v>
      </c>
      <c r="I220" t="s">
        <v>1124</v>
      </c>
      <c r="J220" t="s">
        <v>1123</v>
      </c>
      <c r="K220" t="s">
        <v>1125</v>
      </c>
      <c r="L220" s="56" t="s">
        <v>3160</v>
      </c>
      <c r="M220" t="s">
        <v>38</v>
      </c>
      <c r="N220" t="s">
        <v>1127</v>
      </c>
      <c r="O220" t="s">
        <v>1119</v>
      </c>
      <c r="P220" t="s">
        <v>1128</v>
      </c>
      <c r="Q220" t="s">
        <v>3223</v>
      </c>
    </row>
    <row r="221" spans="1:17" x14ac:dyDescent="0.25">
      <c r="A221" t="s">
        <v>18</v>
      </c>
      <c r="B221" t="s">
        <v>584</v>
      </c>
      <c r="C221" t="s">
        <v>583</v>
      </c>
      <c r="D221" t="s">
        <v>585</v>
      </c>
      <c r="E221" t="s">
        <v>3021</v>
      </c>
      <c r="F221" t="s">
        <v>18</v>
      </c>
      <c r="H221" t="s">
        <v>18</v>
      </c>
      <c r="I221" t="s">
        <v>1130</v>
      </c>
      <c r="J221" t="s">
        <v>1129</v>
      </c>
      <c r="K221" t="s">
        <v>1131</v>
      </c>
      <c r="L221" s="56" t="s">
        <v>3161</v>
      </c>
      <c r="M221" t="s">
        <v>38</v>
      </c>
      <c r="N221" t="s">
        <v>1338</v>
      </c>
      <c r="O221" t="s">
        <v>517</v>
      </c>
      <c r="P221" t="s">
        <v>1339</v>
      </c>
      <c r="Q221" t="s">
        <v>2863</v>
      </c>
    </row>
    <row r="222" spans="1:17" x14ac:dyDescent="0.25">
      <c r="A222" t="s">
        <v>18</v>
      </c>
      <c r="B222" t="s">
        <v>587</v>
      </c>
      <c r="C222" t="s">
        <v>586</v>
      </c>
      <c r="D222" t="s">
        <v>588</v>
      </c>
      <c r="E222" t="s">
        <v>3022</v>
      </c>
      <c r="F222" t="s">
        <v>18</v>
      </c>
      <c r="H222" t="s">
        <v>18</v>
      </c>
      <c r="I222" t="s">
        <v>1139</v>
      </c>
      <c r="J222" t="s">
        <v>1138</v>
      </c>
      <c r="K222" t="s">
        <v>1140</v>
      </c>
      <c r="L222" s="56" t="s">
        <v>2857</v>
      </c>
      <c r="M222" t="s">
        <v>38</v>
      </c>
      <c r="N222" t="s">
        <v>1135</v>
      </c>
      <c r="O222" t="s">
        <v>1134</v>
      </c>
      <c r="P222" t="s">
        <v>1136</v>
      </c>
      <c r="Q222" t="s">
        <v>2856</v>
      </c>
    </row>
    <row r="223" spans="1:17" x14ac:dyDescent="0.25">
      <c r="A223" t="s">
        <v>18</v>
      </c>
      <c r="B223" t="s">
        <v>590</v>
      </c>
      <c r="C223" t="s">
        <v>589</v>
      </c>
      <c r="D223" t="s">
        <v>591</v>
      </c>
      <c r="E223" t="s">
        <v>3023</v>
      </c>
      <c r="F223" t="s">
        <v>18</v>
      </c>
      <c r="H223" t="s">
        <v>18</v>
      </c>
      <c r="I223" t="s">
        <v>1143</v>
      </c>
      <c r="J223" t="s">
        <v>1142</v>
      </c>
      <c r="K223" t="s">
        <v>1144</v>
      </c>
      <c r="L223" s="56" t="s">
        <v>2858</v>
      </c>
      <c r="M223" t="s">
        <v>38</v>
      </c>
      <c r="N223" t="s">
        <v>1135</v>
      </c>
      <c r="O223" t="s">
        <v>1134</v>
      </c>
      <c r="P223" t="s">
        <v>1136</v>
      </c>
      <c r="Q223" t="s">
        <v>2856</v>
      </c>
    </row>
    <row r="224" spans="1:17" x14ac:dyDescent="0.25">
      <c r="A224" t="s">
        <v>18</v>
      </c>
      <c r="B224" t="s">
        <v>593</v>
      </c>
      <c r="C224" t="s">
        <v>592</v>
      </c>
      <c r="D224" t="s">
        <v>594</v>
      </c>
      <c r="E224" t="s">
        <v>2812</v>
      </c>
      <c r="F224" t="s">
        <v>18</v>
      </c>
      <c r="H224" t="s">
        <v>18</v>
      </c>
      <c r="I224" t="s">
        <v>1151</v>
      </c>
      <c r="J224" t="s">
        <v>1150</v>
      </c>
      <c r="K224" t="s">
        <v>1152</v>
      </c>
      <c r="L224" s="56" t="s">
        <v>2860</v>
      </c>
      <c r="M224" t="s">
        <v>38</v>
      </c>
      <c r="N224" t="s">
        <v>1147</v>
      </c>
      <c r="O224" t="s">
        <v>1146</v>
      </c>
      <c r="P224" t="s">
        <v>1148</v>
      </c>
      <c r="Q224" t="s">
        <v>2859</v>
      </c>
    </row>
    <row r="225" spans="1:17" x14ac:dyDescent="0.25">
      <c r="A225" t="s">
        <v>18</v>
      </c>
      <c r="B225" t="s">
        <v>380</v>
      </c>
      <c r="C225" t="s">
        <v>379</v>
      </c>
      <c r="D225" t="s">
        <v>381</v>
      </c>
      <c r="E225" t="s">
        <v>3001</v>
      </c>
      <c r="F225" t="s">
        <v>18</v>
      </c>
      <c r="H225" t="s">
        <v>18</v>
      </c>
      <c r="I225" t="s">
        <v>2549</v>
      </c>
      <c r="J225" t="s">
        <v>2550</v>
      </c>
      <c r="K225" t="s">
        <v>2551</v>
      </c>
      <c r="L225" s="56" t="s">
        <v>3282</v>
      </c>
      <c r="M225" t="s">
        <v>38</v>
      </c>
      <c r="N225" t="s">
        <v>1155</v>
      </c>
      <c r="O225" t="s">
        <v>2701</v>
      </c>
      <c r="P225" t="s">
        <v>1156</v>
      </c>
      <c r="Q225" t="s">
        <v>2941</v>
      </c>
    </row>
    <row r="226" spans="1:17" x14ac:dyDescent="0.25">
      <c r="A226" t="s">
        <v>18</v>
      </c>
      <c r="B226" t="s">
        <v>601</v>
      </c>
      <c r="C226" t="s">
        <v>600</v>
      </c>
      <c r="D226" t="s">
        <v>602</v>
      </c>
      <c r="E226" t="s">
        <v>3025</v>
      </c>
      <c r="F226" t="s">
        <v>18</v>
      </c>
      <c r="H226" t="s">
        <v>18</v>
      </c>
      <c r="I226" t="s">
        <v>1325</v>
      </c>
      <c r="J226" t="s">
        <v>1324</v>
      </c>
      <c r="K226" t="s">
        <v>1326</v>
      </c>
      <c r="L226" s="56" t="s">
        <v>2861</v>
      </c>
      <c r="M226" t="s">
        <v>38</v>
      </c>
      <c r="N226" t="s">
        <v>1331</v>
      </c>
      <c r="O226" t="s">
        <v>2741</v>
      </c>
      <c r="P226" t="s">
        <v>1332</v>
      </c>
      <c r="Q226" t="s">
        <v>2938</v>
      </c>
    </row>
    <row r="227" spans="1:17" x14ac:dyDescent="0.25">
      <c r="A227" t="s">
        <v>18</v>
      </c>
      <c r="B227" t="s">
        <v>531</v>
      </c>
      <c r="C227" t="s">
        <v>530</v>
      </c>
      <c r="D227" t="s">
        <v>532</v>
      </c>
      <c r="E227" t="s">
        <v>3010</v>
      </c>
      <c r="F227" t="s">
        <v>18</v>
      </c>
      <c r="H227" t="s">
        <v>18</v>
      </c>
      <c r="I227" t="s">
        <v>1319</v>
      </c>
      <c r="J227" t="s">
        <v>1318</v>
      </c>
      <c r="K227" t="s">
        <v>1320</v>
      </c>
      <c r="L227" s="56" t="s">
        <v>3075</v>
      </c>
      <c r="M227" t="s">
        <v>38</v>
      </c>
      <c r="N227" t="s">
        <v>1331</v>
      </c>
      <c r="O227" t="s">
        <v>2741</v>
      </c>
      <c r="P227" t="s">
        <v>1332</v>
      </c>
      <c r="Q227" t="s">
        <v>2938</v>
      </c>
    </row>
    <row r="228" spans="1:17" x14ac:dyDescent="0.25">
      <c r="A228" t="s">
        <v>18</v>
      </c>
      <c r="B228" t="s">
        <v>607</v>
      </c>
      <c r="C228" t="s">
        <v>606</v>
      </c>
      <c r="D228" t="s">
        <v>608</v>
      </c>
      <c r="E228" t="s">
        <v>3027</v>
      </c>
      <c r="F228" t="s">
        <v>18</v>
      </c>
      <c r="H228" t="s">
        <v>18</v>
      </c>
      <c r="I228" t="s">
        <v>1335</v>
      </c>
      <c r="J228" t="s">
        <v>1334</v>
      </c>
      <c r="K228" t="s">
        <v>1336</v>
      </c>
      <c r="L228" s="56" t="s">
        <v>2862</v>
      </c>
      <c r="M228" t="s">
        <v>38</v>
      </c>
      <c r="N228" t="s">
        <v>3368</v>
      </c>
      <c r="O228" t="s">
        <v>3367</v>
      </c>
      <c r="P228" t="s">
        <v>3374</v>
      </c>
      <c r="Q228" t="s">
        <v>3354</v>
      </c>
    </row>
    <row r="229" spans="1:17" x14ac:dyDescent="0.25">
      <c r="A229" t="s">
        <v>18</v>
      </c>
      <c r="B229" t="s">
        <v>534</v>
      </c>
      <c r="C229" t="s">
        <v>533</v>
      </c>
      <c r="D229" t="s">
        <v>535</v>
      </c>
      <c r="E229" t="s">
        <v>3011</v>
      </c>
      <c r="F229" t="s">
        <v>18</v>
      </c>
      <c r="H229" t="s">
        <v>18</v>
      </c>
      <c r="I229" t="s">
        <v>2744</v>
      </c>
      <c r="J229" t="s">
        <v>2745</v>
      </c>
      <c r="K229" t="s">
        <v>2746</v>
      </c>
      <c r="L229" s="56" t="s">
        <v>3077</v>
      </c>
      <c r="M229" t="s">
        <v>38</v>
      </c>
      <c r="N229" t="s">
        <v>3368</v>
      </c>
      <c r="O229" t="s">
        <v>3367</v>
      </c>
      <c r="P229" t="s">
        <v>3374</v>
      </c>
      <c r="Q229" t="s">
        <v>3354</v>
      </c>
    </row>
    <row r="230" spans="1:17" x14ac:dyDescent="0.25">
      <c r="A230" t="s">
        <v>18</v>
      </c>
      <c r="B230" t="s">
        <v>2611</v>
      </c>
      <c r="C230" t="s">
        <v>609</v>
      </c>
      <c r="D230" t="s">
        <v>611</v>
      </c>
      <c r="E230" t="s">
        <v>2773</v>
      </c>
      <c r="F230" t="s">
        <v>18</v>
      </c>
      <c r="H230" t="s">
        <v>18</v>
      </c>
      <c r="I230" t="s">
        <v>1341</v>
      </c>
      <c r="J230" t="s">
        <v>1340</v>
      </c>
      <c r="K230" t="s">
        <v>1342</v>
      </c>
      <c r="L230" s="56" t="s">
        <v>2864</v>
      </c>
      <c r="M230" t="s">
        <v>38</v>
      </c>
      <c r="N230" t="s">
        <v>1338</v>
      </c>
      <c r="O230" t="s">
        <v>517</v>
      </c>
      <c r="P230" t="s">
        <v>1339</v>
      </c>
      <c r="Q230" t="s">
        <v>2863</v>
      </c>
    </row>
    <row r="231" spans="1:17" x14ac:dyDescent="0.25">
      <c r="A231" t="s">
        <v>18</v>
      </c>
      <c r="B231" t="s">
        <v>537</v>
      </c>
      <c r="C231" t="s">
        <v>536</v>
      </c>
      <c r="D231" t="s">
        <v>538</v>
      </c>
      <c r="E231" t="s">
        <v>3012</v>
      </c>
      <c r="F231" t="s">
        <v>18</v>
      </c>
      <c r="H231" t="s">
        <v>18</v>
      </c>
      <c r="I231" t="s">
        <v>2593</v>
      </c>
      <c r="J231" t="s">
        <v>2594</v>
      </c>
      <c r="K231" t="s">
        <v>2595</v>
      </c>
      <c r="L231" s="56" t="s">
        <v>3078</v>
      </c>
      <c r="M231" t="s">
        <v>38</v>
      </c>
      <c r="N231" t="s">
        <v>1338</v>
      </c>
      <c r="O231" t="s">
        <v>517</v>
      </c>
      <c r="P231" t="s">
        <v>1339</v>
      </c>
      <c r="Q231" t="s">
        <v>2863</v>
      </c>
    </row>
    <row r="232" spans="1:17" x14ac:dyDescent="0.25">
      <c r="A232" t="s">
        <v>18</v>
      </c>
      <c r="B232" t="s">
        <v>540</v>
      </c>
      <c r="C232" t="s">
        <v>539</v>
      </c>
      <c r="D232" t="s">
        <v>541</v>
      </c>
      <c r="E232" t="s">
        <v>3013</v>
      </c>
      <c r="F232" t="s">
        <v>18</v>
      </c>
      <c r="H232" t="s">
        <v>18</v>
      </c>
      <c r="I232" t="s">
        <v>1345</v>
      </c>
      <c r="J232" t="s">
        <v>1344</v>
      </c>
      <c r="K232" t="s">
        <v>1346</v>
      </c>
      <c r="L232" s="56" t="s">
        <v>2865</v>
      </c>
      <c r="M232" t="s">
        <v>38</v>
      </c>
      <c r="N232" t="s">
        <v>1338</v>
      </c>
      <c r="O232" t="s">
        <v>517</v>
      </c>
      <c r="P232" t="s">
        <v>1339</v>
      </c>
      <c r="Q232" t="s">
        <v>2863</v>
      </c>
    </row>
    <row r="233" spans="1:17" x14ac:dyDescent="0.25">
      <c r="A233" t="s">
        <v>18</v>
      </c>
      <c r="B233" t="s">
        <v>655</v>
      </c>
      <c r="C233" t="s">
        <v>654</v>
      </c>
      <c r="D233" t="s">
        <v>656</v>
      </c>
      <c r="E233" t="s">
        <v>3243</v>
      </c>
      <c r="F233" t="s">
        <v>18</v>
      </c>
      <c r="H233" t="s">
        <v>18</v>
      </c>
      <c r="I233" t="s">
        <v>1367</v>
      </c>
      <c r="J233" t="s">
        <v>1366</v>
      </c>
      <c r="K233" t="s">
        <v>1368</v>
      </c>
      <c r="L233" s="56" t="s">
        <v>2871</v>
      </c>
      <c r="M233" t="s">
        <v>38</v>
      </c>
      <c r="N233" t="s">
        <v>1364</v>
      </c>
      <c r="O233" t="s">
        <v>183</v>
      </c>
      <c r="P233" t="s">
        <v>1365</v>
      </c>
      <c r="Q233" t="s">
        <v>2870</v>
      </c>
    </row>
    <row r="234" spans="1:17" x14ac:dyDescent="0.25">
      <c r="A234" t="s">
        <v>18</v>
      </c>
      <c r="B234" t="s">
        <v>610</v>
      </c>
      <c r="C234" t="s">
        <v>615</v>
      </c>
      <c r="D234" t="s">
        <v>2664</v>
      </c>
      <c r="E234" t="s">
        <v>2781</v>
      </c>
      <c r="F234" t="s">
        <v>18</v>
      </c>
      <c r="H234" t="s">
        <v>18</v>
      </c>
      <c r="I234" t="s">
        <v>1371</v>
      </c>
      <c r="J234" t="s">
        <v>1370</v>
      </c>
      <c r="K234" t="s">
        <v>1372</v>
      </c>
      <c r="L234" s="56" t="s">
        <v>2872</v>
      </c>
      <c r="M234" t="s">
        <v>38</v>
      </c>
      <c r="N234" t="s">
        <v>1364</v>
      </c>
      <c r="O234" t="s">
        <v>183</v>
      </c>
      <c r="P234" t="s">
        <v>1365</v>
      </c>
      <c r="Q234" t="s">
        <v>2870</v>
      </c>
    </row>
    <row r="235" spans="1:17" x14ac:dyDescent="0.25">
      <c r="A235" t="s">
        <v>18</v>
      </c>
      <c r="B235" t="s">
        <v>613</v>
      </c>
      <c r="C235" t="s">
        <v>612</v>
      </c>
      <c r="D235" t="s">
        <v>614</v>
      </c>
      <c r="E235" t="s">
        <v>2781</v>
      </c>
      <c r="F235" t="s">
        <v>18</v>
      </c>
      <c r="H235" t="s">
        <v>18</v>
      </c>
      <c r="I235" t="s">
        <v>2562</v>
      </c>
      <c r="J235" t="s">
        <v>2563</v>
      </c>
      <c r="K235" t="s">
        <v>2564</v>
      </c>
      <c r="L235" s="56" t="s">
        <v>3080</v>
      </c>
      <c r="M235" t="s">
        <v>38</v>
      </c>
      <c r="N235" t="s">
        <v>1364</v>
      </c>
      <c r="O235" t="s">
        <v>183</v>
      </c>
      <c r="P235" t="s">
        <v>1365</v>
      </c>
      <c r="Q235" t="s">
        <v>2870</v>
      </c>
    </row>
    <row r="236" spans="1:17" x14ac:dyDescent="0.25">
      <c r="A236" t="s">
        <v>18</v>
      </c>
      <c r="B236" t="s">
        <v>543</v>
      </c>
      <c r="C236" t="s">
        <v>542</v>
      </c>
      <c r="D236" t="s">
        <v>544</v>
      </c>
      <c r="E236" t="s">
        <v>3014</v>
      </c>
      <c r="F236" t="s">
        <v>18</v>
      </c>
      <c r="H236" t="s">
        <v>18</v>
      </c>
      <c r="I236" t="s">
        <v>1375</v>
      </c>
      <c r="J236" t="s">
        <v>1374</v>
      </c>
      <c r="K236" t="s">
        <v>1376</v>
      </c>
      <c r="L236" s="56" t="s">
        <v>2873</v>
      </c>
      <c r="M236" t="s">
        <v>38</v>
      </c>
      <c r="N236" t="s">
        <v>1364</v>
      </c>
      <c r="O236" t="s">
        <v>183</v>
      </c>
      <c r="P236" t="s">
        <v>1365</v>
      </c>
      <c r="Q236" t="s">
        <v>2870</v>
      </c>
    </row>
    <row r="237" spans="1:17" x14ac:dyDescent="0.25">
      <c r="A237" t="s">
        <v>18</v>
      </c>
      <c r="B237" t="s">
        <v>617</v>
      </c>
      <c r="C237" t="s">
        <v>616</v>
      </c>
      <c r="D237" t="s">
        <v>618</v>
      </c>
      <c r="E237" t="s">
        <v>3028</v>
      </c>
      <c r="F237" t="s">
        <v>18</v>
      </c>
      <c r="H237" t="s">
        <v>18</v>
      </c>
      <c r="I237" t="s">
        <v>2704</v>
      </c>
      <c r="J237" t="s">
        <v>1388</v>
      </c>
      <c r="K237" t="s">
        <v>1390</v>
      </c>
      <c r="L237" s="56" t="s">
        <v>3081</v>
      </c>
      <c r="M237" t="s">
        <v>38</v>
      </c>
      <c r="N237" t="s">
        <v>1382</v>
      </c>
      <c r="O237" t="s">
        <v>173</v>
      </c>
      <c r="P237" t="s">
        <v>1383</v>
      </c>
      <c r="Q237" t="s">
        <v>2874</v>
      </c>
    </row>
    <row r="238" spans="1:17" x14ac:dyDescent="0.25">
      <c r="A238" t="s">
        <v>18</v>
      </c>
      <c r="B238" t="s">
        <v>622</v>
      </c>
      <c r="C238" t="s">
        <v>621</v>
      </c>
      <c r="D238" t="s">
        <v>623</v>
      </c>
      <c r="E238" t="s">
        <v>3029</v>
      </c>
      <c r="F238" t="s">
        <v>18</v>
      </c>
      <c r="H238" t="s">
        <v>18</v>
      </c>
      <c r="I238" t="s">
        <v>2607</v>
      </c>
      <c r="J238" t="s">
        <v>1392</v>
      </c>
      <c r="K238" t="s">
        <v>1394</v>
      </c>
      <c r="L238" s="56" t="s">
        <v>3082</v>
      </c>
      <c r="M238" t="s">
        <v>38</v>
      </c>
      <c r="N238" t="s">
        <v>1382</v>
      </c>
      <c r="O238" t="s">
        <v>173</v>
      </c>
      <c r="P238" t="s">
        <v>1383</v>
      </c>
      <c r="Q238" t="s">
        <v>2874</v>
      </c>
    </row>
    <row r="239" spans="1:17" x14ac:dyDescent="0.25">
      <c r="A239" t="s">
        <v>18</v>
      </c>
      <c r="B239" t="s">
        <v>625</v>
      </c>
      <c r="C239" t="s">
        <v>624</v>
      </c>
      <c r="D239" t="s">
        <v>626</v>
      </c>
      <c r="E239" t="s">
        <v>2813</v>
      </c>
      <c r="F239" t="s">
        <v>18</v>
      </c>
      <c r="H239" t="s">
        <v>18</v>
      </c>
      <c r="I239" t="s">
        <v>1385</v>
      </c>
      <c r="J239" t="s">
        <v>1384</v>
      </c>
      <c r="K239" t="s">
        <v>1386</v>
      </c>
      <c r="L239" s="56" t="s">
        <v>2875</v>
      </c>
      <c r="M239" t="s">
        <v>38</v>
      </c>
      <c r="N239" t="s">
        <v>1382</v>
      </c>
      <c r="O239" t="s">
        <v>173</v>
      </c>
      <c r="P239" t="s">
        <v>1383</v>
      </c>
      <c r="Q239" t="s">
        <v>2874</v>
      </c>
    </row>
    <row r="240" spans="1:17" x14ac:dyDescent="0.25">
      <c r="A240" t="s">
        <v>18</v>
      </c>
      <c r="B240" t="s">
        <v>604</v>
      </c>
      <c r="C240" t="s">
        <v>603</v>
      </c>
      <c r="D240" t="s">
        <v>605</v>
      </c>
      <c r="E240" t="s">
        <v>3026</v>
      </c>
      <c r="F240" t="s">
        <v>18</v>
      </c>
      <c r="H240" t="s">
        <v>18</v>
      </c>
      <c r="I240" t="s">
        <v>1399</v>
      </c>
      <c r="J240" t="s">
        <v>1398</v>
      </c>
      <c r="K240" t="s">
        <v>1400</v>
      </c>
      <c r="L240" s="56" t="s">
        <v>3083</v>
      </c>
      <c r="M240" t="s">
        <v>38</v>
      </c>
      <c r="N240" t="s">
        <v>1863</v>
      </c>
      <c r="O240" t="s">
        <v>1401</v>
      </c>
      <c r="P240" t="s">
        <v>1864</v>
      </c>
      <c r="Q240" t="s">
        <v>1401</v>
      </c>
    </row>
    <row r="241" spans="1:17" x14ac:dyDescent="0.25">
      <c r="A241" t="s">
        <v>18</v>
      </c>
      <c r="B241" t="s">
        <v>629</v>
      </c>
      <c r="C241" t="s">
        <v>628</v>
      </c>
      <c r="D241" t="s">
        <v>630</v>
      </c>
      <c r="E241" t="s">
        <v>3030</v>
      </c>
      <c r="F241" t="s">
        <v>18</v>
      </c>
      <c r="H241" t="s">
        <v>18</v>
      </c>
      <c r="I241" t="s">
        <v>1412</v>
      </c>
      <c r="J241" t="s">
        <v>1411</v>
      </c>
      <c r="K241" t="s">
        <v>1413</v>
      </c>
      <c r="L241" s="56" t="s">
        <v>1411</v>
      </c>
      <c r="M241" t="s">
        <v>38</v>
      </c>
      <c r="N241" t="s">
        <v>2026</v>
      </c>
      <c r="O241" t="s">
        <v>1414</v>
      </c>
      <c r="P241" t="s">
        <v>2027</v>
      </c>
      <c r="Q241" t="s">
        <v>3127</v>
      </c>
    </row>
    <row r="242" spans="1:17" x14ac:dyDescent="0.25">
      <c r="A242" t="s">
        <v>18</v>
      </c>
      <c r="B242" t="s">
        <v>546</v>
      </c>
      <c r="C242" t="s">
        <v>545</v>
      </c>
      <c r="D242" t="s">
        <v>547</v>
      </c>
      <c r="E242" t="s">
        <v>3015</v>
      </c>
      <c r="F242" t="s">
        <v>18</v>
      </c>
      <c r="H242" t="s">
        <v>18</v>
      </c>
      <c r="I242" t="s">
        <v>1418</v>
      </c>
      <c r="J242" t="s">
        <v>1417</v>
      </c>
      <c r="K242" t="s">
        <v>1419</v>
      </c>
      <c r="L242" s="56" t="s">
        <v>3162</v>
      </c>
      <c r="M242" t="s">
        <v>38</v>
      </c>
      <c r="N242" t="s">
        <v>1427</v>
      </c>
      <c r="O242" t="s">
        <v>1420</v>
      </c>
      <c r="P242" t="s">
        <v>1428</v>
      </c>
      <c r="Q242" t="s">
        <v>1420</v>
      </c>
    </row>
    <row r="243" spans="1:17" x14ac:dyDescent="0.25">
      <c r="A243" t="s">
        <v>18</v>
      </c>
      <c r="B243" t="s">
        <v>597</v>
      </c>
      <c r="C243" t="s">
        <v>596</v>
      </c>
      <c r="D243" t="s">
        <v>598</v>
      </c>
      <c r="E243" t="s">
        <v>3024</v>
      </c>
      <c r="F243" t="s">
        <v>18</v>
      </c>
      <c r="H243" t="s">
        <v>18</v>
      </c>
      <c r="I243" t="s">
        <v>1423</v>
      </c>
      <c r="J243" t="s">
        <v>1422</v>
      </c>
      <c r="K243" t="s">
        <v>1424</v>
      </c>
      <c r="L243" s="56" t="s">
        <v>3163</v>
      </c>
      <c r="M243" t="s">
        <v>38</v>
      </c>
      <c r="N243" t="s">
        <v>1427</v>
      </c>
      <c r="O243" t="s">
        <v>1420</v>
      </c>
      <c r="P243" t="s">
        <v>1428</v>
      </c>
      <c r="Q243" t="s">
        <v>1420</v>
      </c>
    </row>
    <row r="244" spans="1:17" x14ac:dyDescent="0.25">
      <c r="A244" t="s">
        <v>18</v>
      </c>
      <c r="B244" t="s">
        <v>632</v>
      </c>
      <c r="C244" t="s">
        <v>631</v>
      </c>
      <c r="D244" t="s">
        <v>633</v>
      </c>
      <c r="E244" t="s">
        <v>3031</v>
      </c>
      <c r="F244" t="s">
        <v>18</v>
      </c>
      <c r="H244" t="s">
        <v>18</v>
      </c>
      <c r="I244" t="s">
        <v>1433</v>
      </c>
      <c r="J244" t="s">
        <v>1432</v>
      </c>
      <c r="K244" t="s">
        <v>1434</v>
      </c>
      <c r="L244" s="56" t="s">
        <v>3085</v>
      </c>
      <c r="M244" t="s">
        <v>38</v>
      </c>
      <c r="N244" t="s">
        <v>1998</v>
      </c>
      <c r="O244" t="s">
        <v>1112</v>
      </c>
      <c r="P244" t="s">
        <v>1999</v>
      </c>
      <c r="Q244" t="s">
        <v>2920</v>
      </c>
    </row>
    <row r="245" spans="1:17" x14ac:dyDescent="0.25">
      <c r="A245" t="s">
        <v>18</v>
      </c>
      <c r="B245" t="s">
        <v>559</v>
      </c>
      <c r="C245" t="s">
        <v>558</v>
      </c>
      <c r="D245" t="s">
        <v>560</v>
      </c>
      <c r="E245" t="s">
        <v>3016</v>
      </c>
      <c r="F245" t="s">
        <v>18</v>
      </c>
      <c r="H245" t="s">
        <v>18</v>
      </c>
      <c r="I245" t="s">
        <v>1446</v>
      </c>
      <c r="J245" t="s">
        <v>1445</v>
      </c>
      <c r="K245" t="s">
        <v>1447</v>
      </c>
      <c r="L245" s="56" t="s">
        <v>3164</v>
      </c>
      <c r="M245" t="s">
        <v>38</v>
      </c>
      <c r="N245" t="s">
        <v>1441</v>
      </c>
      <c r="O245" t="s">
        <v>1440</v>
      </c>
      <c r="P245" t="s">
        <v>1442</v>
      </c>
      <c r="Q245" t="s">
        <v>3286</v>
      </c>
    </row>
    <row r="246" spans="1:17" x14ac:dyDescent="0.25">
      <c r="A246" t="s">
        <v>18</v>
      </c>
      <c r="B246" t="s">
        <v>635</v>
      </c>
      <c r="C246" t="s">
        <v>634</v>
      </c>
      <c r="D246" t="s">
        <v>636</v>
      </c>
      <c r="E246" t="s">
        <v>3032</v>
      </c>
      <c r="F246" t="s">
        <v>18</v>
      </c>
      <c r="H246" t="s">
        <v>18</v>
      </c>
      <c r="I246" t="s">
        <v>1450</v>
      </c>
      <c r="J246" t="s">
        <v>1449</v>
      </c>
      <c r="K246" t="s">
        <v>1451</v>
      </c>
      <c r="L246" s="56" t="s">
        <v>1449</v>
      </c>
      <c r="M246" t="s">
        <v>38</v>
      </c>
      <c r="N246" t="s">
        <v>1441</v>
      </c>
      <c r="O246" t="s">
        <v>1440</v>
      </c>
      <c r="P246" t="s">
        <v>1442</v>
      </c>
      <c r="Q246" t="s">
        <v>3286</v>
      </c>
    </row>
    <row r="247" spans="1:17" x14ac:dyDescent="0.25">
      <c r="A247" t="s">
        <v>18</v>
      </c>
      <c r="B247" t="s">
        <v>652</v>
      </c>
      <c r="C247" t="s">
        <v>2730</v>
      </c>
      <c r="D247" t="s">
        <v>2367</v>
      </c>
      <c r="E247" t="s">
        <v>3033</v>
      </c>
      <c r="F247" t="s">
        <v>18</v>
      </c>
      <c r="H247" t="s">
        <v>18</v>
      </c>
      <c r="I247" t="s">
        <v>2626</v>
      </c>
      <c r="J247" t="s">
        <v>2627</v>
      </c>
      <c r="K247" t="s">
        <v>2628</v>
      </c>
      <c r="L247" s="56" t="s">
        <v>3086</v>
      </c>
      <c r="M247" t="s">
        <v>38</v>
      </c>
      <c r="N247" t="s">
        <v>1441</v>
      </c>
      <c r="O247" t="s">
        <v>1440</v>
      </c>
      <c r="P247" t="s">
        <v>1442</v>
      </c>
      <c r="Q247" t="s">
        <v>3286</v>
      </c>
    </row>
    <row r="248" spans="1:17" x14ac:dyDescent="0.25">
      <c r="A248" t="s">
        <v>18</v>
      </c>
      <c r="B248" t="s">
        <v>640</v>
      </c>
      <c r="C248" t="s">
        <v>639</v>
      </c>
      <c r="D248" t="s">
        <v>641</v>
      </c>
      <c r="E248" t="s">
        <v>3034</v>
      </c>
      <c r="F248" t="s">
        <v>18</v>
      </c>
      <c r="H248" t="s">
        <v>18</v>
      </c>
      <c r="I248" t="s">
        <v>1457</v>
      </c>
      <c r="J248" t="s">
        <v>2708</v>
      </c>
      <c r="K248" t="s">
        <v>1458</v>
      </c>
      <c r="L248" s="56" t="s">
        <v>2879</v>
      </c>
      <c r="M248" t="s">
        <v>38</v>
      </c>
      <c r="N248" t="s">
        <v>1441</v>
      </c>
      <c r="O248" t="s">
        <v>1440</v>
      </c>
      <c r="P248" t="s">
        <v>1442</v>
      </c>
      <c r="Q248" t="s">
        <v>3286</v>
      </c>
    </row>
    <row r="249" spans="1:17" x14ac:dyDescent="0.25">
      <c r="A249" t="s">
        <v>18</v>
      </c>
      <c r="B249" t="s">
        <v>643</v>
      </c>
      <c r="C249" t="s">
        <v>642</v>
      </c>
      <c r="D249" t="s">
        <v>644</v>
      </c>
      <c r="E249" t="s">
        <v>3035</v>
      </c>
      <c r="F249" t="s">
        <v>18</v>
      </c>
      <c r="H249" t="s">
        <v>18</v>
      </c>
      <c r="I249" t="s">
        <v>1465</v>
      </c>
      <c r="J249" t="s">
        <v>1464</v>
      </c>
      <c r="K249" t="s">
        <v>1466</v>
      </c>
      <c r="L249" s="56" t="s">
        <v>2880</v>
      </c>
      <c r="M249" t="s">
        <v>38</v>
      </c>
      <c r="N249" t="s">
        <v>1441</v>
      </c>
      <c r="O249" t="s">
        <v>1440</v>
      </c>
      <c r="P249" t="s">
        <v>1442</v>
      </c>
      <c r="Q249" t="s">
        <v>3286</v>
      </c>
    </row>
    <row r="250" spans="1:17" x14ac:dyDescent="0.25">
      <c r="A250" t="s">
        <v>18</v>
      </c>
      <c r="B250" t="s">
        <v>646</v>
      </c>
      <c r="C250" t="s">
        <v>645</v>
      </c>
      <c r="D250" t="s">
        <v>647</v>
      </c>
      <c r="E250" t="s">
        <v>3036</v>
      </c>
      <c r="F250" t="s">
        <v>18</v>
      </c>
      <c r="H250" t="s">
        <v>18</v>
      </c>
      <c r="I250" t="s">
        <v>1453</v>
      </c>
      <c r="J250" t="s">
        <v>1452</v>
      </c>
      <c r="K250" t="s">
        <v>1454</v>
      </c>
      <c r="L250" s="56" t="s">
        <v>2878</v>
      </c>
      <c r="M250" t="s">
        <v>38</v>
      </c>
      <c r="N250" t="s">
        <v>1441</v>
      </c>
      <c r="O250" t="s">
        <v>1440</v>
      </c>
      <c r="P250" t="s">
        <v>1442</v>
      </c>
      <c r="Q250" t="s">
        <v>3286</v>
      </c>
    </row>
    <row r="251" spans="1:17" x14ac:dyDescent="0.25">
      <c r="A251" t="s">
        <v>18</v>
      </c>
      <c r="B251" t="s">
        <v>649</v>
      </c>
      <c r="C251" t="s">
        <v>648</v>
      </c>
      <c r="D251" t="s">
        <v>650</v>
      </c>
      <c r="E251" t="s">
        <v>3037</v>
      </c>
      <c r="F251" t="s">
        <v>18</v>
      </c>
      <c r="H251" t="s">
        <v>18</v>
      </c>
      <c r="I251" t="s">
        <v>1473</v>
      </c>
      <c r="J251" t="s">
        <v>1472</v>
      </c>
      <c r="K251" t="s">
        <v>1474</v>
      </c>
      <c r="L251" s="56" t="s">
        <v>3224</v>
      </c>
      <c r="M251" t="s">
        <v>38</v>
      </c>
      <c r="N251" t="s">
        <v>1681</v>
      </c>
      <c r="O251" t="s">
        <v>1475</v>
      </c>
      <c r="P251" t="s">
        <v>1682</v>
      </c>
      <c r="Q251" t="s">
        <v>3192</v>
      </c>
    </row>
    <row r="252" spans="1:17" x14ac:dyDescent="0.25">
      <c r="A252" t="s">
        <v>18</v>
      </c>
      <c r="B252" t="s">
        <v>2654</v>
      </c>
      <c r="C252" t="s">
        <v>651</v>
      </c>
      <c r="D252" t="s">
        <v>653</v>
      </c>
      <c r="E252" t="s">
        <v>3038</v>
      </c>
      <c r="F252" t="s">
        <v>18</v>
      </c>
      <c r="H252" t="s">
        <v>18</v>
      </c>
      <c r="I252" t="s">
        <v>1480</v>
      </c>
      <c r="J252" t="s">
        <v>1479</v>
      </c>
      <c r="K252" t="s">
        <v>1481</v>
      </c>
      <c r="L252" s="56" t="s">
        <v>3165</v>
      </c>
      <c r="M252" t="s">
        <v>38</v>
      </c>
      <c r="N252" t="s">
        <v>1681</v>
      </c>
      <c r="O252" t="s">
        <v>1475</v>
      </c>
      <c r="P252" t="s">
        <v>1682</v>
      </c>
      <c r="Q252" t="s">
        <v>3192</v>
      </c>
    </row>
    <row r="253" spans="1:17" x14ac:dyDescent="0.25">
      <c r="A253" t="s">
        <v>18</v>
      </c>
      <c r="B253" t="s">
        <v>659</v>
      </c>
      <c r="C253" t="s">
        <v>658</v>
      </c>
      <c r="D253" t="s">
        <v>660</v>
      </c>
      <c r="E253" t="s">
        <v>2814</v>
      </c>
      <c r="F253" t="s">
        <v>18</v>
      </c>
      <c r="H253" t="s">
        <v>18</v>
      </c>
      <c r="I253" t="s">
        <v>1486</v>
      </c>
      <c r="J253" t="s">
        <v>1485</v>
      </c>
      <c r="K253" t="s">
        <v>1487</v>
      </c>
      <c r="L253" s="56" t="s">
        <v>2882</v>
      </c>
      <c r="M253" t="s">
        <v>38</v>
      </c>
      <c r="N253" t="s">
        <v>1495</v>
      </c>
      <c r="O253" t="s">
        <v>197</v>
      </c>
      <c r="P253" t="s">
        <v>1496</v>
      </c>
      <c r="Q253" t="s">
        <v>2884</v>
      </c>
    </row>
    <row r="254" spans="1:17" x14ac:dyDescent="0.25">
      <c r="A254" t="s">
        <v>18</v>
      </c>
      <c r="B254" t="s">
        <v>122</v>
      </c>
      <c r="C254" t="s">
        <v>121</v>
      </c>
      <c r="D254" t="s">
        <v>123</v>
      </c>
      <c r="E254" t="s">
        <v>3242</v>
      </c>
      <c r="F254" t="s">
        <v>18</v>
      </c>
      <c r="H254" t="s">
        <v>18</v>
      </c>
      <c r="I254" t="s">
        <v>1490</v>
      </c>
      <c r="J254" t="s">
        <v>1489</v>
      </c>
      <c r="K254" t="s">
        <v>1491</v>
      </c>
      <c r="L254" s="56" t="s">
        <v>2883</v>
      </c>
      <c r="M254" t="s">
        <v>38</v>
      </c>
      <c r="N254" t="s">
        <v>1524</v>
      </c>
      <c r="O254" t="s">
        <v>1492</v>
      </c>
      <c r="P254" t="s">
        <v>1525</v>
      </c>
      <c r="Q254" t="s">
        <v>3288</v>
      </c>
    </row>
    <row r="255" spans="1:17" x14ac:dyDescent="0.25">
      <c r="A255" t="s">
        <v>18</v>
      </c>
      <c r="B255" t="s">
        <v>126</v>
      </c>
      <c r="C255" t="s">
        <v>125</v>
      </c>
      <c r="D255" t="s">
        <v>127</v>
      </c>
      <c r="E255" t="s">
        <v>3213</v>
      </c>
      <c r="F255" t="s">
        <v>18</v>
      </c>
      <c r="H255" t="s">
        <v>18</v>
      </c>
      <c r="I255" t="s">
        <v>1498</v>
      </c>
      <c r="J255" t="s">
        <v>1497</v>
      </c>
      <c r="K255" t="s">
        <v>1499</v>
      </c>
      <c r="L255" s="56" t="s">
        <v>2885</v>
      </c>
      <c r="M255" t="s">
        <v>38</v>
      </c>
      <c r="N255" t="s">
        <v>1495</v>
      </c>
      <c r="O255" t="s">
        <v>197</v>
      </c>
      <c r="P255" t="s">
        <v>1496</v>
      </c>
      <c r="Q255" t="s">
        <v>2884</v>
      </c>
    </row>
    <row r="256" spans="1:17" x14ac:dyDescent="0.25">
      <c r="A256" t="s">
        <v>18</v>
      </c>
      <c r="B256" t="s">
        <v>132</v>
      </c>
      <c r="C256" t="s">
        <v>131</v>
      </c>
      <c r="D256" t="s">
        <v>133</v>
      </c>
      <c r="E256" t="s">
        <v>3214</v>
      </c>
      <c r="F256" t="s">
        <v>18</v>
      </c>
      <c r="H256" t="s">
        <v>18</v>
      </c>
      <c r="I256" t="s">
        <v>2493</v>
      </c>
      <c r="J256" t="s">
        <v>2494</v>
      </c>
      <c r="K256" t="s">
        <v>2495</v>
      </c>
      <c r="L256" s="56" t="s">
        <v>3087</v>
      </c>
      <c r="M256" t="s">
        <v>38</v>
      </c>
      <c r="N256" t="s">
        <v>1495</v>
      </c>
      <c r="O256" t="s">
        <v>197</v>
      </c>
      <c r="P256" t="s">
        <v>1496</v>
      </c>
      <c r="Q256" t="s">
        <v>2884</v>
      </c>
    </row>
    <row r="257" spans="1:17" x14ac:dyDescent="0.25">
      <c r="A257" t="s">
        <v>18</v>
      </c>
      <c r="B257" t="s">
        <v>155</v>
      </c>
      <c r="C257" t="s">
        <v>154</v>
      </c>
      <c r="D257" t="s">
        <v>156</v>
      </c>
      <c r="E257" t="s">
        <v>3245</v>
      </c>
      <c r="F257" t="s">
        <v>18</v>
      </c>
      <c r="H257" t="s">
        <v>18</v>
      </c>
      <c r="I257" t="s">
        <v>2606</v>
      </c>
      <c r="J257" t="s">
        <v>1501</v>
      </c>
      <c r="K257" t="s">
        <v>1503</v>
      </c>
      <c r="L257" s="56" t="s">
        <v>3166</v>
      </c>
      <c r="M257" t="s">
        <v>38</v>
      </c>
      <c r="N257" t="s">
        <v>1495</v>
      </c>
      <c r="O257" t="s">
        <v>197</v>
      </c>
      <c r="P257" t="s">
        <v>1496</v>
      </c>
      <c r="Q257" t="s">
        <v>2884</v>
      </c>
    </row>
    <row r="258" spans="1:17" x14ac:dyDescent="0.25">
      <c r="A258" t="s">
        <v>18</v>
      </c>
      <c r="B258" t="s">
        <v>166</v>
      </c>
      <c r="C258" t="s">
        <v>165</v>
      </c>
      <c r="D258" t="s">
        <v>167</v>
      </c>
      <c r="E258" t="s">
        <v>3246</v>
      </c>
      <c r="F258" t="s">
        <v>18</v>
      </c>
      <c r="H258" t="s">
        <v>18</v>
      </c>
      <c r="I258" t="s">
        <v>2666</v>
      </c>
      <c r="J258" t="s">
        <v>1505</v>
      </c>
      <c r="K258" t="s">
        <v>1507</v>
      </c>
      <c r="L258" s="56" t="s">
        <v>3167</v>
      </c>
      <c r="M258" t="s">
        <v>38</v>
      </c>
      <c r="N258" t="s">
        <v>1495</v>
      </c>
      <c r="O258" t="s">
        <v>197</v>
      </c>
      <c r="P258" t="s">
        <v>1496</v>
      </c>
      <c r="Q258" t="s">
        <v>2884</v>
      </c>
    </row>
    <row r="259" spans="1:17" x14ac:dyDescent="0.25">
      <c r="A259" t="s">
        <v>18</v>
      </c>
      <c r="B259" t="s">
        <v>2532</v>
      </c>
      <c r="C259" t="s">
        <v>2533</v>
      </c>
      <c r="D259" t="s">
        <v>2534</v>
      </c>
      <c r="E259" t="s">
        <v>3017</v>
      </c>
      <c r="F259" t="s">
        <v>18</v>
      </c>
      <c r="H259" t="s">
        <v>18</v>
      </c>
      <c r="I259" t="s">
        <v>1510</v>
      </c>
      <c r="J259" t="s">
        <v>1509</v>
      </c>
      <c r="K259" t="s">
        <v>1511</v>
      </c>
      <c r="L259" s="56" t="s">
        <v>2886</v>
      </c>
      <c r="M259" t="s">
        <v>38</v>
      </c>
      <c r="N259" t="s">
        <v>1495</v>
      </c>
      <c r="O259" t="s">
        <v>197</v>
      </c>
      <c r="P259" t="s">
        <v>1496</v>
      </c>
      <c r="Q259" t="s">
        <v>2884</v>
      </c>
    </row>
    <row r="260" spans="1:17" x14ac:dyDescent="0.25">
      <c r="A260" t="s">
        <v>18</v>
      </c>
      <c r="B260" t="s">
        <v>312</v>
      </c>
      <c r="C260" t="s">
        <v>311</v>
      </c>
      <c r="D260" t="s">
        <v>313</v>
      </c>
      <c r="E260" t="s">
        <v>3216</v>
      </c>
      <c r="F260" t="s">
        <v>18</v>
      </c>
      <c r="H260" t="s">
        <v>18</v>
      </c>
      <c r="I260" t="s">
        <v>1527</v>
      </c>
      <c r="J260" t="s">
        <v>1526</v>
      </c>
      <c r="K260" t="s">
        <v>1528</v>
      </c>
      <c r="L260" s="56" t="s">
        <v>3225</v>
      </c>
      <c r="M260" t="s">
        <v>38</v>
      </c>
      <c r="N260" t="s">
        <v>2012</v>
      </c>
      <c r="O260" t="s">
        <v>1529</v>
      </c>
      <c r="P260" t="s">
        <v>2013</v>
      </c>
      <c r="Q260" t="s">
        <v>2925</v>
      </c>
    </row>
    <row r="261" spans="1:17" x14ac:dyDescent="0.25">
      <c r="A261" t="s">
        <v>18</v>
      </c>
      <c r="B261" t="s">
        <v>318</v>
      </c>
      <c r="C261" t="s">
        <v>317</v>
      </c>
      <c r="D261" t="s">
        <v>319</v>
      </c>
      <c r="E261" t="s">
        <v>3217</v>
      </c>
      <c r="F261" t="s">
        <v>18</v>
      </c>
      <c r="H261" t="s">
        <v>18</v>
      </c>
      <c r="I261" t="s">
        <v>1534</v>
      </c>
      <c r="J261" t="s">
        <v>1533</v>
      </c>
      <c r="K261" t="s">
        <v>1535</v>
      </c>
      <c r="L261" s="56" t="s">
        <v>3169</v>
      </c>
      <c r="M261" t="s">
        <v>38</v>
      </c>
      <c r="N261" t="s">
        <v>2012</v>
      </c>
      <c r="O261" t="s">
        <v>1529</v>
      </c>
      <c r="P261" t="s">
        <v>2013</v>
      </c>
      <c r="Q261" t="s">
        <v>2925</v>
      </c>
    </row>
    <row r="262" spans="1:17" x14ac:dyDescent="0.25">
      <c r="A262" t="s">
        <v>18</v>
      </c>
      <c r="B262" t="s">
        <v>324</v>
      </c>
      <c r="C262" t="s">
        <v>323</v>
      </c>
      <c r="D262" t="s">
        <v>325</v>
      </c>
      <c r="E262" t="s">
        <v>3218</v>
      </c>
      <c r="F262" t="s">
        <v>18</v>
      </c>
      <c r="H262" t="s">
        <v>18</v>
      </c>
      <c r="I262" t="s">
        <v>2641</v>
      </c>
      <c r="J262" t="s">
        <v>1537</v>
      </c>
      <c r="K262" t="s">
        <v>1539</v>
      </c>
      <c r="L262" s="56" t="s">
        <v>3170</v>
      </c>
      <c r="M262" t="s">
        <v>38</v>
      </c>
      <c r="N262" t="s">
        <v>2012</v>
      </c>
      <c r="O262" t="s">
        <v>1529</v>
      </c>
      <c r="P262" t="s">
        <v>2013</v>
      </c>
      <c r="Q262" t="s">
        <v>2925</v>
      </c>
    </row>
    <row r="263" spans="1:17" x14ac:dyDescent="0.25">
      <c r="A263" t="s">
        <v>18</v>
      </c>
      <c r="B263" t="s">
        <v>330</v>
      </c>
      <c r="C263" t="s">
        <v>329</v>
      </c>
      <c r="D263" t="s">
        <v>331</v>
      </c>
      <c r="E263" t="s">
        <v>3249</v>
      </c>
      <c r="F263" t="s">
        <v>18</v>
      </c>
      <c r="H263" t="s">
        <v>18</v>
      </c>
      <c r="I263" t="s">
        <v>2670</v>
      </c>
      <c r="J263" t="s">
        <v>2671</v>
      </c>
      <c r="K263" t="s">
        <v>2672</v>
      </c>
      <c r="L263" s="56" t="s">
        <v>3226</v>
      </c>
      <c r="M263" t="s">
        <v>38</v>
      </c>
      <c r="N263" t="s">
        <v>1679</v>
      </c>
      <c r="O263" t="s">
        <v>1544</v>
      </c>
      <c r="P263" t="s">
        <v>1680</v>
      </c>
      <c r="Q263" t="s">
        <v>3092</v>
      </c>
    </row>
    <row r="264" spans="1:17" x14ac:dyDescent="0.25">
      <c r="A264" t="s">
        <v>18</v>
      </c>
      <c r="B264" t="s">
        <v>336</v>
      </c>
      <c r="C264" t="s">
        <v>335</v>
      </c>
      <c r="D264" t="s">
        <v>337</v>
      </c>
      <c r="E264" t="s">
        <v>3250</v>
      </c>
      <c r="F264" t="s">
        <v>18</v>
      </c>
      <c r="H264" t="s">
        <v>18</v>
      </c>
      <c r="I264" t="s">
        <v>1542</v>
      </c>
      <c r="J264" t="s">
        <v>1541</v>
      </c>
      <c r="K264" t="s">
        <v>1543</v>
      </c>
      <c r="L264" s="56" t="s">
        <v>3089</v>
      </c>
      <c r="M264" t="s">
        <v>38</v>
      </c>
      <c r="N264" t="s">
        <v>1679</v>
      </c>
      <c r="O264" t="s">
        <v>1544</v>
      </c>
      <c r="P264" t="s">
        <v>1680</v>
      </c>
      <c r="Q264" t="s">
        <v>3092</v>
      </c>
    </row>
    <row r="265" spans="1:17" x14ac:dyDescent="0.25">
      <c r="A265" t="s">
        <v>18</v>
      </c>
      <c r="B265" t="s">
        <v>342</v>
      </c>
      <c r="C265" t="s">
        <v>341</v>
      </c>
      <c r="D265" t="s">
        <v>343</v>
      </c>
      <c r="E265" t="s">
        <v>3219</v>
      </c>
      <c r="F265" t="s">
        <v>18</v>
      </c>
      <c r="H265" t="s">
        <v>18</v>
      </c>
      <c r="I265" t="s">
        <v>1548</v>
      </c>
      <c r="J265" t="s">
        <v>1547</v>
      </c>
      <c r="K265" t="s">
        <v>1549</v>
      </c>
      <c r="L265" s="56" t="s">
        <v>3171</v>
      </c>
      <c r="M265" t="s">
        <v>38</v>
      </c>
      <c r="N265" t="s">
        <v>1679</v>
      </c>
      <c r="O265" t="s">
        <v>1544</v>
      </c>
      <c r="P265" t="s">
        <v>1680</v>
      </c>
      <c r="Q265" t="s">
        <v>3092</v>
      </c>
    </row>
    <row r="266" spans="1:17" x14ac:dyDescent="0.25">
      <c r="A266" t="s">
        <v>18</v>
      </c>
      <c r="B266" t="s">
        <v>348</v>
      </c>
      <c r="C266" t="s">
        <v>347</v>
      </c>
      <c r="D266" t="s">
        <v>349</v>
      </c>
      <c r="E266" t="s">
        <v>3251</v>
      </c>
      <c r="F266" t="s">
        <v>18</v>
      </c>
      <c r="H266" t="s">
        <v>18</v>
      </c>
      <c r="I266" t="s">
        <v>1553</v>
      </c>
      <c r="J266" t="s">
        <v>1552</v>
      </c>
      <c r="K266" t="s">
        <v>1554</v>
      </c>
      <c r="L266" s="56" t="s">
        <v>3227</v>
      </c>
      <c r="M266" t="s">
        <v>38</v>
      </c>
      <c r="N266" t="s">
        <v>1679</v>
      </c>
      <c r="O266" t="s">
        <v>1544</v>
      </c>
      <c r="P266" t="s">
        <v>1680</v>
      </c>
      <c r="Q266" t="s">
        <v>3092</v>
      </c>
    </row>
    <row r="267" spans="1:17" x14ac:dyDescent="0.25">
      <c r="A267" t="s">
        <v>18</v>
      </c>
      <c r="B267" t="s">
        <v>374</v>
      </c>
      <c r="C267" t="s">
        <v>373</v>
      </c>
      <c r="D267" t="s">
        <v>375</v>
      </c>
      <c r="E267" t="s">
        <v>3220</v>
      </c>
      <c r="F267" t="s">
        <v>18</v>
      </c>
      <c r="H267" t="s">
        <v>18</v>
      </c>
      <c r="I267" t="s">
        <v>1557</v>
      </c>
      <c r="J267" t="s">
        <v>1556</v>
      </c>
      <c r="K267" t="s">
        <v>1558</v>
      </c>
      <c r="L267" s="56" t="s">
        <v>2887</v>
      </c>
      <c r="M267" t="s">
        <v>38</v>
      </c>
      <c r="N267" t="s">
        <v>1679</v>
      </c>
      <c r="O267" t="s">
        <v>1544</v>
      </c>
      <c r="P267" t="s">
        <v>1680</v>
      </c>
      <c r="Q267" t="s">
        <v>3092</v>
      </c>
    </row>
    <row r="268" spans="1:17" x14ac:dyDescent="0.25">
      <c r="A268" t="s">
        <v>18</v>
      </c>
      <c r="B268" t="s">
        <v>431</v>
      </c>
      <c r="C268" t="s">
        <v>430</v>
      </c>
      <c r="D268" t="s">
        <v>432</v>
      </c>
      <c r="E268" t="s">
        <v>3221</v>
      </c>
      <c r="F268" t="s">
        <v>18</v>
      </c>
      <c r="H268" t="s">
        <v>18</v>
      </c>
      <c r="I268" t="s">
        <v>1561</v>
      </c>
      <c r="J268" t="s">
        <v>1560</v>
      </c>
      <c r="K268" t="s">
        <v>1562</v>
      </c>
      <c r="L268" s="56" t="s">
        <v>3172</v>
      </c>
      <c r="M268" t="s">
        <v>38</v>
      </c>
      <c r="N268" t="s">
        <v>1679</v>
      </c>
      <c r="O268" t="s">
        <v>1544</v>
      </c>
      <c r="P268" t="s">
        <v>1680</v>
      </c>
      <c r="Q268" t="s">
        <v>3092</v>
      </c>
    </row>
    <row r="269" spans="1:17" x14ac:dyDescent="0.25">
      <c r="A269" t="s">
        <v>18</v>
      </c>
      <c r="B269" t="s">
        <v>437</v>
      </c>
      <c r="C269" t="s">
        <v>436</v>
      </c>
      <c r="D269" t="s">
        <v>438</v>
      </c>
      <c r="E269" t="s">
        <v>3253</v>
      </c>
      <c r="F269" t="s">
        <v>18</v>
      </c>
      <c r="H269" t="s">
        <v>18</v>
      </c>
      <c r="I269" t="s">
        <v>1566</v>
      </c>
      <c r="J269" t="s">
        <v>1565</v>
      </c>
      <c r="K269" t="s">
        <v>1567</v>
      </c>
      <c r="L269" s="56" t="s">
        <v>3090</v>
      </c>
      <c r="M269" t="s">
        <v>38</v>
      </c>
      <c r="N269" t="s">
        <v>1679</v>
      </c>
      <c r="O269" t="s">
        <v>1544</v>
      </c>
      <c r="P269" t="s">
        <v>1680</v>
      </c>
      <c r="Q269" t="s">
        <v>3092</v>
      </c>
    </row>
    <row r="270" spans="1:17" x14ac:dyDescent="0.25">
      <c r="A270" t="s">
        <v>18</v>
      </c>
      <c r="B270" t="s">
        <v>443</v>
      </c>
      <c r="C270" t="s">
        <v>442</v>
      </c>
      <c r="D270" t="s">
        <v>444</v>
      </c>
      <c r="E270" t="s">
        <v>2806</v>
      </c>
      <c r="F270" t="s">
        <v>18</v>
      </c>
      <c r="H270" t="s">
        <v>18</v>
      </c>
      <c r="I270" t="s">
        <v>1570</v>
      </c>
      <c r="J270" t="s">
        <v>1569</v>
      </c>
      <c r="K270" t="s">
        <v>1571</v>
      </c>
      <c r="L270" s="56" t="s">
        <v>3228</v>
      </c>
      <c r="M270" t="s">
        <v>38</v>
      </c>
      <c r="N270" t="s">
        <v>1679</v>
      </c>
      <c r="O270" t="s">
        <v>1544</v>
      </c>
      <c r="P270" t="s">
        <v>1680</v>
      </c>
      <c r="Q270" t="s">
        <v>3092</v>
      </c>
    </row>
    <row r="271" spans="1:17" x14ac:dyDescent="0.25">
      <c r="A271" t="s">
        <v>18</v>
      </c>
      <c r="B271" t="s">
        <v>449</v>
      </c>
      <c r="C271" t="s">
        <v>448</v>
      </c>
      <c r="D271" t="s">
        <v>450</v>
      </c>
      <c r="E271" t="s">
        <v>3222</v>
      </c>
      <c r="F271" t="s">
        <v>18</v>
      </c>
      <c r="H271" t="s">
        <v>18</v>
      </c>
      <c r="I271" t="s">
        <v>1575</v>
      </c>
      <c r="J271" t="s">
        <v>1574</v>
      </c>
      <c r="K271" t="s">
        <v>1576</v>
      </c>
      <c r="L271" s="56" t="s">
        <v>3173</v>
      </c>
      <c r="M271" t="s">
        <v>38</v>
      </c>
      <c r="N271" t="s">
        <v>1704</v>
      </c>
      <c r="O271" t="s">
        <v>1577</v>
      </c>
      <c r="P271" t="s">
        <v>1705</v>
      </c>
      <c r="Q271" t="s">
        <v>2890</v>
      </c>
    </row>
    <row r="272" spans="1:17" x14ac:dyDescent="0.25">
      <c r="A272" t="s">
        <v>18</v>
      </c>
      <c r="B272" t="s">
        <v>455</v>
      </c>
      <c r="C272" t="s">
        <v>454</v>
      </c>
      <c r="D272" t="s">
        <v>456</v>
      </c>
      <c r="E272" t="s">
        <v>3254</v>
      </c>
      <c r="F272" t="s">
        <v>18</v>
      </c>
      <c r="H272" t="s">
        <v>18</v>
      </c>
      <c r="I272" t="s">
        <v>2496</v>
      </c>
      <c r="J272" t="s">
        <v>1580</v>
      </c>
      <c r="K272" t="s">
        <v>1582</v>
      </c>
      <c r="L272" s="56" t="s">
        <v>3174</v>
      </c>
      <c r="M272" t="s">
        <v>38</v>
      </c>
      <c r="N272" t="s">
        <v>1704</v>
      </c>
      <c r="O272" t="s">
        <v>1577</v>
      </c>
      <c r="P272" t="s">
        <v>1705</v>
      </c>
      <c r="Q272" t="s">
        <v>2890</v>
      </c>
    </row>
    <row r="273" spans="1:17" x14ac:dyDescent="0.25">
      <c r="A273" t="s">
        <v>18</v>
      </c>
      <c r="B273" t="s">
        <v>461</v>
      </c>
      <c r="C273" t="s">
        <v>460</v>
      </c>
      <c r="D273" t="s">
        <v>462</v>
      </c>
      <c r="E273" t="s">
        <v>3255</v>
      </c>
      <c r="F273" t="s">
        <v>18</v>
      </c>
      <c r="H273" t="s">
        <v>18</v>
      </c>
      <c r="I273" t="s">
        <v>2639</v>
      </c>
      <c r="J273" t="s">
        <v>1584</v>
      </c>
      <c r="K273" t="s">
        <v>1586</v>
      </c>
      <c r="L273" s="56" t="s">
        <v>3175</v>
      </c>
      <c r="M273" t="s">
        <v>38</v>
      </c>
      <c r="N273" t="s">
        <v>1704</v>
      </c>
      <c r="O273" t="s">
        <v>1577</v>
      </c>
      <c r="P273" t="s">
        <v>1705</v>
      </c>
      <c r="Q273" t="s">
        <v>2890</v>
      </c>
    </row>
    <row r="274" spans="1:17" x14ac:dyDescent="0.25">
      <c r="A274" t="s">
        <v>18</v>
      </c>
      <c r="B274" t="s">
        <v>467</v>
      </c>
      <c r="C274" t="s">
        <v>466</v>
      </c>
      <c r="D274" t="s">
        <v>468</v>
      </c>
      <c r="E274" t="s">
        <v>3256</v>
      </c>
      <c r="F274" t="s">
        <v>18</v>
      </c>
      <c r="H274" t="s">
        <v>18</v>
      </c>
      <c r="I274" t="s">
        <v>2689</v>
      </c>
      <c r="J274" t="s">
        <v>1588</v>
      </c>
      <c r="K274" t="s">
        <v>1590</v>
      </c>
      <c r="L274" s="56" t="s">
        <v>3229</v>
      </c>
      <c r="M274" t="s">
        <v>38</v>
      </c>
      <c r="N274" t="s">
        <v>1704</v>
      </c>
      <c r="O274" t="s">
        <v>1577</v>
      </c>
      <c r="P274" t="s">
        <v>1705</v>
      </c>
      <c r="Q274" t="s">
        <v>2890</v>
      </c>
    </row>
    <row r="275" spans="1:17" x14ac:dyDescent="0.25">
      <c r="A275" t="s">
        <v>18</v>
      </c>
      <c r="B275" t="s">
        <v>473</v>
      </c>
      <c r="C275" t="s">
        <v>472</v>
      </c>
      <c r="D275" t="s">
        <v>474</v>
      </c>
      <c r="E275" t="s">
        <v>3257</v>
      </c>
      <c r="F275" t="s">
        <v>18</v>
      </c>
      <c r="H275" t="s">
        <v>18</v>
      </c>
      <c r="I275" t="s">
        <v>1593</v>
      </c>
      <c r="J275" t="s">
        <v>1592</v>
      </c>
      <c r="K275" t="s">
        <v>1594</v>
      </c>
      <c r="L275" s="56" t="s">
        <v>3230</v>
      </c>
      <c r="M275" t="s">
        <v>38</v>
      </c>
      <c r="N275" t="s">
        <v>1704</v>
      </c>
      <c r="O275" t="s">
        <v>1577</v>
      </c>
      <c r="P275" t="s">
        <v>1705</v>
      </c>
      <c r="Q275" t="s">
        <v>2890</v>
      </c>
    </row>
    <row r="276" spans="1:17" x14ac:dyDescent="0.25">
      <c r="A276" t="s">
        <v>18</v>
      </c>
      <c r="B276" t="s">
        <v>485</v>
      </c>
      <c r="C276" t="s">
        <v>484</v>
      </c>
      <c r="D276" t="s">
        <v>486</v>
      </c>
      <c r="E276" t="s">
        <v>3002</v>
      </c>
      <c r="F276" t="s">
        <v>18</v>
      </c>
      <c r="H276" t="s">
        <v>18</v>
      </c>
      <c r="I276" t="s">
        <v>1597</v>
      </c>
      <c r="J276" t="s">
        <v>1596</v>
      </c>
      <c r="K276" t="s">
        <v>1598</v>
      </c>
      <c r="L276" s="56" t="s">
        <v>3231</v>
      </c>
      <c r="M276" t="s">
        <v>38</v>
      </c>
      <c r="N276" t="s">
        <v>1704</v>
      </c>
      <c r="O276" t="s">
        <v>1577</v>
      </c>
      <c r="P276" t="s">
        <v>1705</v>
      </c>
      <c r="Q276" t="s">
        <v>2890</v>
      </c>
    </row>
    <row r="277" spans="1:17" x14ac:dyDescent="0.25">
      <c r="A277" t="s">
        <v>18</v>
      </c>
      <c r="B277" t="s">
        <v>479</v>
      </c>
      <c r="C277" t="s">
        <v>478</v>
      </c>
      <c r="D277" t="s">
        <v>480</v>
      </c>
      <c r="E277" t="s">
        <v>3258</v>
      </c>
      <c r="F277" t="s">
        <v>18</v>
      </c>
      <c r="H277" t="s">
        <v>18</v>
      </c>
      <c r="I277" t="s">
        <v>1601</v>
      </c>
      <c r="J277" t="s">
        <v>1600</v>
      </c>
      <c r="K277" t="s">
        <v>1602</v>
      </c>
      <c r="L277" s="56" t="s">
        <v>3176</v>
      </c>
      <c r="M277" t="s">
        <v>38</v>
      </c>
      <c r="N277" t="s">
        <v>1704</v>
      </c>
      <c r="O277" t="s">
        <v>1577</v>
      </c>
      <c r="P277" t="s">
        <v>1705</v>
      </c>
      <c r="Q277" t="s">
        <v>2890</v>
      </c>
    </row>
    <row r="278" spans="1:17" x14ac:dyDescent="0.25">
      <c r="A278" t="s">
        <v>18</v>
      </c>
      <c r="B278" t="s">
        <v>27</v>
      </c>
      <c r="C278" t="s">
        <v>26</v>
      </c>
      <c r="D278" t="s">
        <v>28</v>
      </c>
      <c r="E278" t="s">
        <v>2969</v>
      </c>
      <c r="F278" t="s">
        <v>18</v>
      </c>
      <c r="H278" t="s">
        <v>18</v>
      </c>
      <c r="I278" t="s">
        <v>2613</v>
      </c>
      <c r="J278" t="s">
        <v>2614</v>
      </c>
      <c r="K278" t="s">
        <v>2615</v>
      </c>
      <c r="L278" s="56" t="s">
        <v>3232</v>
      </c>
      <c r="M278" t="s">
        <v>38</v>
      </c>
      <c r="N278" t="s">
        <v>1704</v>
      </c>
      <c r="O278" t="s">
        <v>1577</v>
      </c>
      <c r="P278" t="s">
        <v>1705</v>
      </c>
      <c r="Q278" t="s">
        <v>2890</v>
      </c>
    </row>
    <row r="279" spans="1:17" x14ac:dyDescent="0.25">
      <c r="A279" t="s">
        <v>18</v>
      </c>
      <c r="B279" t="s">
        <v>40</v>
      </c>
      <c r="C279" t="s">
        <v>39</v>
      </c>
      <c r="D279" t="s">
        <v>41</v>
      </c>
      <c r="E279" t="s">
        <v>2782</v>
      </c>
      <c r="F279" t="s">
        <v>18</v>
      </c>
      <c r="H279" t="s">
        <v>18</v>
      </c>
      <c r="I279" t="s">
        <v>1605</v>
      </c>
      <c r="J279" t="s">
        <v>1604</v>
      </c>
      <c r="K279" t="s">
        <v>1606</v>
      </c>
      <c r="L279" s="56" t="s">
        <v>3177</v>
      </c>
      <c r="M279" t="s">
        <v>38</v>
      </c>
      <c r="N279" t="s">
        <v>1690</v>
      </c>
      <c r="O279" t="s">
        <v>1607</v>
      </c>
      <c r="P279" t="s">
        <v>1691</v>
      </c>
      <c r="Q279" t="s">
        <v>3194</v>
      </c>
    </row>
    <row r="280" spans="1:17" x14ac:dyDescent="0.25">
      <c r="A280" t="s">
        <v>18</v>
      </c>
      <c r="B280" t="s">
        <v>48</v>
      </c>
      <c r="C280" t="s">
        <v>47</v>
      </c>
      <c r="D280" t="s">
        <v>49</v>
      </c>
      <c r="E280" t="s">
        <v>2972</v>
      </c>
      <c r="F280" t="s">
        <v>18</v>
      </c>
      <c r="H280" t="s">
        <v>18</v>
      </c>
      <c r="I280" t="s">
        <v>2565</v>
      </c>
      <c r="J280" t="s">
        <v>1610</v>
      </c>
      <c r="K280" t="s">
        <v>1612</v>
      </c>
      <c r="L280" s="56" t="s">
        <v>3233</v>
      </c>
      <c r="M280" t="s">
        <v>38</v>
      </c>
      <c r="N280" t="s">
        <v>1690</v>
      </c>
      <c r="O280" t="s">
        <v>1607</v>
      </c>
      <c r="P280" t="s">
        <v>1691</v>
      </c>
      <c r="Q280" t="s">
        <v>3194</v>
      </c>
    </row>
    <row r="281" spans="1:17" x14ac:dyDescent="0.25">
      <c r="A281" t="s">
        <v>18</v>
      </c>
      <c r="B281" t="s">
        <v>58</v>
      </c>
      <c r="C281" t="s">
        <v>57</v>
      </c>
      <c r="D281" t="s">
        <v>59</v>
      </c>
      <c r="E281" t="s">
        <v>2783</v>
      </c>
      <c r="F281" t="s">
        <v>18</v>
      </c>
      <c r="H281" t="s">
        <v>18</v>
      </c>
      <c r="I281" t="s">
        <v>1615</v>
      </c>
      <c r="J281" t="s">
        <v>1614</v>
      </c>
      <c r="K281" t="s">
        <v>1616</v>
      </c>
      <c r="L281" s="56" t="s">
        <v>3178</v>
      </c>
      <c r="M281" t="s">
        <v>38</v>
      </c>
      <c r="N281" t="s">
        <v>1681</v>
      </c>
      <c r="O281" t="s">
        <v>1475</v>
      </c>
      <c r="P281" t="s">
        <v>1682</v>
      </c>
      <c r="Q281" t="s">
        <v>3192</v>
      </c>
    </row>
    <row r="282" spans="1:17" x14ac:dyDescent="0.25">
      <c r="A282" t="s">
        <v>18</v>
      </c>
      <c r="B282" t="s">
        <v>66</v>
      </c>
      <c r="C282" t="s">
        <v>65</v>
      </c>
      <c r="D282" t="s">
        <v>67</v>
      </c>
      <c r="E282" t="s">
        <v>2784</v>
      </c>
      <c r="F282" t="s">
        <v>18</v>
      </c>
      <c r="H282" t="s">
        <v>18</v>
      </c>
      <c r="I282" t="s">
        <v>1619</v>
      </c>
      <c r="J282" t="s">
        <v>1618</v>
      </c>
      <c r="K282" t="s">
        <v>1620</v>
      </c>
      <c r="L282" s="56" t="s">
        <v>3179</v>
      </c>
      <c r="M282" t="s">
        <v>38</v>
      </c>
      <c r="N282" t="s">
        <v>1681</v>
      </c>
      <c r="O282" t="s">
        <v>1475</v>
      </c>
      <c r="P282" t="s">
        <v>1682</v>
      </c>
      <c r="Q282" t="s">
        <v>3192</v>
      </c>
    </row>
    <row r="283" spans="1:17" x14ac:dyDescent="0.25">
      <c r="A283" t="s">
        <v>18</v>
      </c>
      <c r="B283" t="s">
        <v>79</v>
      </c>
      <c r="C283" t="s">
        <v>78</v>
      </c>
      <c r="D283" t="s">
        <v>80</v>
      </c>
      <c r="E283" t="s">
        <v>2975</v>
      </c>
      <c r="F283" t="s">
        <v>18</v>
      </c>
      <c r="H283" t="s">
        <v>18</v>
      </c>
      <c r="I283" t="s">
        <v>1624</v>
      </c>
      <c r="J283" t="s">
        <v>1623</v>
      </c>
      <c r="K283" t="s">
        <v>1625</v>
      </c>
      <c r="L283" s="56" t="s">
        <v>3180</v>
      </c>
      <c r="M283" t="s">
        <v>38</v>
      </c>
      <c r="N283" t="s">
        <v>1681</v>
      </c>
      <c r="O283" t="s">
        <v>1475</v>
      </c>
      <c r="P283" t="s">
        <v>1682</v>
      </c>
      <c r="Q283" t="s">
        <v>3192</v>
      </c>
    </row>
    <row r="284" spans="1:17" x14ac:dyDescent="0.25">
      <c r="A284" t="s">
        <v>18</v>
      </c>
      <c r="B284" t="s">
        <v>83</v>
      </c>
      <c r="C284" t="s">
        <v>82</v>
      </c>
      <c r="D284" t="s">
        <v>84</v>
      </c>
      <c r="E284" t="s">
        <v>82</v>
      </c>
      <c r="F284" t="s">
        <v>18</v>
      </c>
      <c r="H284" t="s">
        <v>18</v>
      </c>
      <c r="I284" t="s">
        <v>1628</v>
      </c>
      <c r="J284" t="s">
        <v>1627</v>
      </c>
      <c r="K284" t="s">
        <v>1629</v>
      </c>
      <c r="L284" s="56" t="s">
        <v>3181</v>
      </c>
      <c r="M284" t="s">
        <v>38</v>
      </c>
      <c r="N284" t="s">
        <v>1681</v>
      </c>
      <c r="O284" t="s">
        <v>1475</v>
      </c>
      <c r="P284" t="s">
        <v>1682</v>
      </c>
      <c r="Q284" t="s">
        <v>3192</v>
      </c>
    </row>
    <row r="285" spans="1:17" x14ac:dyDescent="0.25">
      <c r="A285" t="s">
        <v>18</v>
      </c>
      <c r="B285" t="s">
        <v>663</v>
      </c>
      <c r="C285" t="s">
        <v>662</v>
      </c>
      <c r="D285" t="s">
        <v>664</v>
      </c>
      <c r="E285" t="s">
        <v>2815</v>
      </c>
      <c r="F285" t="s">
        <v>18</v>
      </c>
      <c r="H285" t="s">
        <v>18</v>
      </c>
      <c r="I285" t="s">
        <v>2459</v>
      </c>
      <c r="J285" t="s">
        <v>1631</v>
      </c>
      <c r="K285" t="s">
        <v>1633</v>
      </c>
      <c r="L285" s="56" t="s">
        <v>3182</v>
      </c>
      <c r="M285" t="s">
        <v>38</v>
      </c>
      <c r="N285" t="s">
        <v>1688</v>
      </c>
      <c r="O285" t="s">
        <v>267</v>
      </c>
      <c r="P285" t="s">
        <v>1689</v>
      </c>
      <c r="Q285" t="s">
        <v>2888</v>
      </c>
    </row>
    <row r="286" spans="1:17" x14ac:dyDescent="0.25">
      <c r="A286" t="s">
        <v>18</v>
      </c>
      <c r="B286" t="s">
        <v>671</v>
      </c>
      <c r="C286" t="s">
        <v>670</v>
      </c>
      <c r="D286" t="s">
        <v>672</v>
      </c>
      <c r="E286" t="s">
        <v>673</v>
      </c>
      <c r="F286" t="s">
        <v>18</v>
      </c>
      <c r="H286" t="s">
        <v>18</v>
      </c>
      <c r="I286" t="s">
        <v>2487</v>
      </c>
      <c r="J286" t="s">
        <v>1636</v>
      </c>
      <c r="K286" t="s">
        <v>1638</v>
      </c>
      <c r="L286" s="56" t="s">
        <v>3183</v>
      </c>
      <c r="M286" t="s">
        <v>38</v>
      </c>
      <c r="N286" t="s">
        <v>1688</v>
      </c>
      <c r="O286" t="s">
        <v>267</v>
      </c>
      <c r="P286" t="s">
        <v>1689</v>
      </c>
      <c r="Q286" t="s">
        <v>2888</v>
      </c>
    </row>
    <row r="287" spans="1:17" x14ac:dyDescent="0.25">
      <c r="A287" t="s">
        <v>18</v>
      </c>
      <c r="B287" t="s">
        <v>681</v>
      </c>
      <c r="C287" t="s">
        <v>680</v>
      </c>
      <c r="D287" t="s">
        <v>682</v>
      </c>
      <c r="E287" t="s">
        <v>2816</v>
      </c>
      <c r="F287" t="s">
        <v>18</v>
      </c>
      <c r="H287" t="s">
        <v>18</v>
      </c>
      <c r="I287" t="s">
        <v>1641</v>
      </c>
      <c r="J287" t="s">
        <v>1640</v>
      </c>
      <c r="K287" t="s">
        <v>1642</v>
      </c>
      <c r="L287" s="56" t="s">
        <v>3184</v>
      </c>
      <c r="M287" t="s">
        <v>38</v>
      </c>
      <c r="N287" t="s">
        <v>1690</v>
      </c>
      <c r="O287" t="s">
        <v>1607</v>
      </c>
      <c r="P287" t="s">
        <v>1691</v>
      </c>
      <c r="Q287" t="s">
        <v>3194</v>
      </c>
    </row>
    <row r="288" spans="1:17" x14ac:dyDescent="0.25">
      <c r="A288" t="s">
        <v>18</v>
      </c>
      <c r="B288" t="s">
        <v>2651</v>
      </c>
      <c r="C288" t="s">
        <v>2652</v>
      </c>
      <c r="D288" t="s">
        <v>2653</v>
      </c>
      <c r="E288" t="s">
        <v>3039</v>
      </c>
      <c r="F288" t="s">
        <v>18</v>
      </c>
      <c r="H288" t="s">
        <v>18</v>
      </c>
      <c r="I288" t="s">
        <v>1645</v>
      </c>
      <c r="J288" t="s">
        <v>1644</v>
      </c>
      <c r="K288" t="s">
        <v>1646</v>
      </c>
      <c r="L288" s="56" t="s">
        <v>3185</v>
      </c>
      <c r="M288" t="s">
        <v>38</v>
      </c>
      <c r="N288" t="s">
        <v>1681</v>
      </c>
      <c r="O288" t="s">
        <v>1475</v>
      </c>
      <c r="P288" t="s">
        <v>1682</v>
      </c>
      <c r="Q288" t="s">
        <v>3192</v>
      </c>
    </row>
    <row r="289" spans="1:17" x14ac:dyDescent="0.25">
      <c r="A289" t="s">
        <v>18</v>
      </c>
      <c r="B289" t="s">
        <v>693</v>
      </c>
      <c r="C289" t="s">
        <v>692</v>
      </c>
      <c r="D289" t="s">
        <v>694</v>
      </c>
      <c r="E289" t="s">
        <v>2818</v>
      </c>
      <c r="F289" t="s">
        <v>18</v>
      </c>
      <c r="H289" t="s">
        <v>18</v>
      </c>
      <c r="I289" t="s">
        <v>1649</v>
      </c>
      <c r="J289" t="s">
        <v>1648</v>
      </c>
      <c r="K289" t="s">
        <v>1650</v>
      </c>
      <c r="L289" s="56" t="s">
        <v>3186</v>
      </c>
      <c r="M289" t="s">
        <v>38</v>
      </c>
      <c r="N289" t="s">
        <v>1681</v>
      </c>
      <c r="O289" t="s">
        <v>1475</v>
      </c>
      <c r="P289" t="s">
        <v>1682</v>
      </c>
      <c r="Q289" t="s">
        <v>3192</v>
      </c>
    </row>
    <row r="290" spans="1:17" x14ac:dyDescent="0.25">
      <c r="A290" t="s">
        <v>18</v>
      </c>
      <c r="B290" t="s">
        <v>697</v>
      </c>
      <c r="C290" t="s">
        <v>696</v>
      </c>
      <c r="D290" t="s">
        <v>698</v>
      </c>
      <c r="E290" t="s">
        <v>3261</v>
      </c>
      <c r="F290" t="s">
        <v>18</v>
      </c>
      <c r="H290" t="s">
        <v>18</v>
      </c>
      <c r="I290" t="s">
        <v>1653</v>
      </c>
      <c r="J290" t="s">
        <v>1652</v>
      </c>
      <c r="K290" t="s">
        <v>1654</v>
      </c>
      <c r="L290" s="56" t="s">
        <v>3187</v>
      </c>
      <c r="M290" t="s">
        <v>38</v>
      </c>
      <c r="N290" t="s">
        <v>1690</v>
      </c>
      <c r="O290" t="s">
        <v>1607</v>
      </c>
      <c r="P290" t="s">
        <v>1691</v>
      </c>
      <c r="Q290" t="s">
        <v>3194</v>
      </c>
    </row>
    <row r="291" spans="1:17" x14ac:dyDescent="0.25">
      <c r="A291" t="s">
        <v>18</v>
      </c>
      <c r="B291" t="s">
        <v>702</v>
      </c>
      <c r="C291" t="s">
        <v>701</v>
      </c>
      <c r="D291" t="s">
        <v>703</v>
      </c>
      <c r="E291" t="s">
        <v>3040</v>
      </c>
      <c r="F291" t="s">
        <v>18</v>
      </c>
      <c r="H291" t="s">
        <v>18</v>
      </c>
      <c r="I291" t="s">
        <v>2584</v>
      </c>
      <c r="J291" t="s">
        <v>1657</v>
      </c>
      <c r="K291" t="s">
        <v>1659</v>
      </c>
      <c r="L291" s="56" t="s">
        <v>3188</v>
      </c>
      <c r="M291" t="s">
        <v>38</v>
      </c>
      <c r="N291" t="s">
        <v>1688</v>
      </c>
      <c r="O291" t="s">
        <v>267</v>
      </c>
      <c r="P291" t="s">
        <v>1689</v>
      </c>
      <c r="Q291" t="s">
        <v>2888</v>
      </c>
    </row>
    <row r="292" spans="1:17" x14ac:dyDescent="0.25">
      <c r="A292" t="s">
        <v>18</v>
      </c>
      <c r="B292" t="s">
        <v>707</v>
      </c>
      <c r="C292" t="s">
        <v>706</v>
      </c>
      <c r="D292" t="s">
        <v>708</v>
      </c>
      <c r="E292" t="s">
        <v>3262</v>
      </c>
      <c r="F292" t="s">
        <v>18</v>
      </c>
      <c r="H292" t="s">
        <v>18</v>
      </c>
      <c r="I292" t="s">
        <v>2566</v>
      </c>
      <c r="J292" t="s">
        <v>2567</v>
      </c>
      <c r="K292" t="s">
        <v>2568</v>
      </c>
      <c r="L292" s="56" t="s">
        <v>3091</v>
      </c>
      <c r="M292" t="s">
        <v>38</v>
      </c>
      <c r="N292" t="s">
        <v>1690</v>
      </c>
      <c r="O292" t="s">
        <v>1607</v>
      </c>
      <c r="P292" t="s">
        <v>1691</v>
      </c>
      <c r="Q292" t="s">
        <v>3194</v>
      </c>
    </row>
    <row r="293" spans="1:17" x14ac:dyDescent="0.25">
      <c r="A293" t="s">
        <v>18</v>
      </c>
      <c r="B293" t="s">
        <v>2553</v>
      </c>
      <c r="C293" t="s">
        <v>2554</v>
      </c>
      <c r="D293" t="s">
        <v>2555</v>
      </c>
      <c r="E293" t="s">
        <v>3041</v>
      </c>
      <c r="F293" t="s">
        <v>18</v>
      </c>
      <c r="H293" t="s">
        <v>18</v>
      </c>
      <c r="I293" t="s">
        <v>1662</v>
      </c>
      <c r="J293" t="s">
        <v>1661</v>
      </c>
      <c r="K293" t="s">
        <v>1663</v>
      </c>
      <c r="L293" s="56" t="s">
        <v>3189</v>
      </c>
      <c r="M293" t="s">
        <v>38</v>
      </c>
      <c r="N293" t="s">
        <v>1690</v>
      </c>
      <c r="O293" t="s">
        <v>1607</v>
      </c>
      <c r="P293" t="s">
        <v>1691</v>
      </c>
      <c r="Q293" t="s">
        <v>3194</v>
      </c>
    </row>
    <row r="294" spans="1:17" x14ac:dyDescent="0.25">
      <c r="A294" t="s">
        <v>18</v>
      </c>
      <c r="B294" t="s">
        <v>2655</v>
      </c>
      <c r="C294" t="s">
        <v>2656</v>
      </c>
      <c r="D294" t="s">
        <v>2657</v>
      </c>
      <c r="E294" t="s">
        <v>3042</v>
      </c>
      <c r="F294" t="s">
        <v>18</v>
      </c>
      <c r="H294" t="s">
        <v>18</v>
      </c>
      <c r="I294" t="s">
        <v>1666</v>
      </c>
      <c r="J294" t="s">
        <v>1665</v>
      </c>
      <c r="K294" t="s">
        <v>1667</v>
      </c>
      <c r="L294" s="56" t="s">
        <v>3234</v>
      </c>
      <c r="M294" t="s">
        <v>38</v>
      </c>
      <c r="N294" t="s">
        <v>1690</v>
      </c>
      <c r="O294" t="s">
        <v>1607</v>
      </c>
      <c r="P294" t="s">
        <v>1691</v>
      </c>
      <c r="Q294" t="s">
        <v>3194</v>
      </c>
    </row>
    <row r="295" spans="1:17" x14ac:dyDescent="0.25">
      <c r="A295" t="s">
        <v>18</v>
      </c>
      <c r="B295" t="s">
        <v>751</v>
      </c>
      <c r="C295" t="s">
        <v>750</v>
      </c>
      <c r="D295" t="s">
        <v>752</v>
      </c>
      <c r="E295" t="s">
        <v>2821</v>
      </c>
      <c r="F295" t="s">
        <v>18</v>
      </c>
      <c r="H295" t="s">
        <v>18</v>
      </c>
      <c r="I295" t="s">
        <v>2640</v>
      </c>
      <c r="J295" t="s">
        <v>1670</v>
      </c>
      <c r="K295" t="s">
        <v>1672</v>
      </c>
      <c r="L295" s="56" t="s">
        <v>3190</v>
      </c>
      <c r="M295" t="s">
        <v>38</v>
      </c>
      <c r="N295" t="s">
        <v>1688</v>
      </c>
      <c r="O295" t="s">
        <v>267</v>
      </c>
      <c r="P295" t="s">
        <v>1689</v>
      </c>
      <c r="Q295" t="s">
        <v>2888</v>
      </c>
    </row>
    <row r="296" spans="1:17" x14ac:dyDescent="0.25">
      <c r="A296" t="s">
        <v>18</v>
      </c>
      <c r="B296" t="s">
        <v>723</v>
      </c>
      <c r="C296" t="s">
        <v>722</v>
      </c>
      <c r="D296" t="s">
        <v>724</v>
      </c>
      <c r="E296" t="s">
        <v>3264</v>
      </c>
      <c r="F296" t="s">
        <v>18</v>
      </c>
      <c r="H296" t="s">
        <v>18</v>
      </c>
      <c r="I296" t="s">
        <v>2552</v>
      </c>
      <c r="J296" t="s">
        <v>1674</v>
      </c>
      <c r="K296" t="s">
        <v>1676</v>
      </c>
      <c r="L296" s="56" t="s">
        <v>3191</v>
      </c>
      <c r="M296" t="s">
        <v>38</v>
      </c>
      <c r="N296" t="s">
        <v>1688</v>
      </c>
      <c r="O296" t="s">
        <v>267</v>
      </c>
      <c r="P296" t="s">
        <v>1689</v>
      </c>
      <c r="Q296" t="s">
        <v>2888</v>
      </c>
    </row>
    <row r="297" spans="1:17" x14ac:dyDescent="0.25">
      <c r="A297" t="s">
        <v>18</v>
      </c>
      <c r="B297" t="s">
        <v>728</v>
      </c>
      <c r="C297" t="s">
        <v>727</v>
      </c>
      <c r="D297" t="s">
        <v>729</v>
      </c>
      <c r="E297" t="s">
        <v>3265</v>
      </c>
      <c r="F297" t="s">
        <v>18</v>
      </c>
      <c r="H297" t="s">
        <v>18</v>
      </c>
      <c r="I297" t="s">
        <v>1684</v>
      </c>
      <c r="J297" t="s">
        <v>1683</v>
      </c>
      <c r="K297" t="s">
        <v>1685</v>
      </c>
      <c r="L297" s="56" t="s">
        <v>3193</v>
      </c>
      <c r="M297" t="s">
        <v>38</v>
      </c>
      <c r="N297" t="s">
        <v>1690</v>
      </c>
      <c r="O297" t="s">
        <v>1607</v>
      </c>
      <c r="P297" t="s">
        <v>1691</v>
      </c>
      <c r="Q297" t="s">
        <v>3194</v>
      </c>
    </row>
    <row r="298" spans="1:17" x14ac:dyDescent="0.25">
      <c r="A298" t="s">
        <v>18</v>
      </c>
      <c r="B298" t="s">
        <v>732</v>
      </c>
      <c r="C298" t="s">
        <v>731</v>
      </c>
      <c r="D298" t="s">
        <v>733</v>
      </c>
      <c r="E298" t="s">
        <v>2819</v>
      </c>
      <c r="F298" t="s">
        <v>18</v>
      </c>
      <c r="H298" t="s">
        <v>18</v>
      </c>
      <c r="I298" t="s">
        <v>2629</v>
      </c>
      <c r="J298" t="s">
        <v>2630</v>
      </c>
      <c r="K298" t="s">
        <v>2631</v>
      </c>
      <c r="L298" s="56" t="s">
        <v>3235</v>
      </c>
      <c r="M298" t="s">
        <v>38</v>
      </c>
      <c r="N298" t="s">
        <v>1690</v>
      </c>
      <c r="O298" t="s">
        <v>1607</v>
      </c>
      <c r="P298" t="s">
        <v>1691</v>
      </c>
      <c r="Q298" t="s">
        <v>3194</v>
      </c>
    </row>
    <row r="299" spans="1:17" x14ac:dyDescent="0.25">
      <c r="A299" t="s">
        <v>18</v>
      </c>
      <c r="B299" t="s">
        <v>737</v>
      </c>
      <c r="C299" t="s">
        <v>736</v>
      </c>
      <c r="D299" t="s">
        <v>738</v>
      </c>
      <c r="E299" t="s">
        <v>2820</v>
      </c>
      <c r="F299" t="s">
        <v>18</v>
      </c>
      <c r="H299" t="s">
        <v>18</v>
      </c>
      <c r="I299" t="s">
        <v>2754</v>
      </c>
      <c r="J299" t="s">
        <v>1692</v>
      </c>
      <c r="K299" t="s">
        <v>1694</v>
      </c>
      <c r="L299" s="56" t="s">
        <v>3195</v>
      </c>
      <c r="M299" t="s">
        <v>38</v>
      </c>
      <c r="N299" t="s">
        <v>1690</v>
      </c>
      <c r="O299" t="s">
        <v>1607</v>
      </c>
      <c r="P299" t="s">
        <v>1691</v>
      </c>
      <c r="Q299" t="s">
        <v>3194</v>
      </c>
    </row>
    <row r="300" spans="1:17" x14ac:dyDescent="0.25">
      <c r="A300" t="s">
        <v>18</v>
      </c>
      <c r="B300" t="s">
        <v>2623</v>
      </c>
      <c r="C300" t="s">
        <v>2624</v>
      </c>
      <c r="D300" t="s">
        <v>2625</v>
      </c>
      <c r="E300" t="s">
        <v>3043</v>
      </c>
      <c r="F300" t="s">
        <v>18</v>
      </c>
      <c r="H300" t="s">
        <v>18</v>
      </c>
      <c r="I300" t="s">
        <v>2538</v>
      </c>
      <c r="J300" t="s">
        <v>1696</v>
      </c>
      <c r="K300" t="s">
        <v>1698</v>
      </c>
      <c r="L300" s="56" t="s">
        <v>3196</v>
      </c>
      <c r="M300" t="s">
        <v>38</v>
      </c>
      <c r="N300" t="s">
        <v>1690</v>
      </c>
      <c r="O300" t="s">
        <v>1607</v>
      </c>
      <c r="P300" t="s">
        <v>1691</v>
      </c>
      <c r="Q300" t="s">
        <v>3194</v>
      </c>
    </row>
    <row r="301" spans="1:17" x14ac:dyDescent="0.25">
      <c r="A301" t="s">
        <v>18</v>
      </c>
      <c r="B301" t="s">
        <v>756</v>
      </c>
      <c r="C301" t="s">
        <v>755</v>
      </c>
      <c r="D301" t="s">
        <v>757</v>
      </c>
      <c r="E301" t="s">
        <v>2822</v>
      </c>
      <c r="F301" t="s">
        <v>18</v>
      </c>
      <c r="H301" t="s">
        <v>18</v>
      </c>
      <c r="I301" t="s">
        <v>1701</v>
      </c>
      <c r="J301" t="s">
        <v>1700</v>
      </c>
      <c r="K301" t="s">
        <v>1702</v>
      </c>
      <c r="L301" s="56" t="s">
        <v>2889</v>
      </c>
      <c r="M301" t="s">
        <v>38</v>
      </c>
      <c r="N301" t="s">
        <v>1690</v>
      </c>
      <c r="O301" t="s">
        <v>1607</v>
      </c>
      <c r="P301" t="s">
        <v>1691</v>
      </c>
      <c r="Q301" t="s">
        <v>3194</v>
      </c>
    </row>
    <row r="302" spans="1:17" x14ac:dyDescent="0.25">
      <c r="A302" t="s">
        <v>18</v>
      </c>
      <c r="B302" t="s">
        <v>761</v>
      </c>
      <c r="C302" t="s">
        <v>760</v>
      </c>
      <c r="D302" t="s">
        <v>762</v>
      </c>
      <c r="E302" t="s">
        <v>3044</v>
      </c>
      <c r="F302" t="s">
        <v>18</v>
      </c>
      <c r="H302" t="s">
        <v>18</v>
      </c>
      <c r="I302" t="s">
        <v>1713</v>
      </c>
      <c r="J302" t="s">
        <v>1712</v>
      </c>
      <c r="K302" t="s">
        <v>1714</v>
      </c>
      <c r="L302" s="56" t="s">
        <v>3197</v>
      </c>
      <c r="M302" t="s">
        <v>38</v>
      </c>
      <c r="N302" t="s">
        <v>1709</v>
      </c>
      <c r="O302" t="s">
        <v>1708</v>
      </c>
      <c r="P302" t="s">
        <v>1710</v>
      </c>
      <c r="Q302" t="s">
        <v>3236</v>
      </c>
    </row>
    <row r="303" spans="1:17" x14ac:dyDescent="0.25">
      <c r="A303" t="s">
        <v>18</v>
      </c>
      <c r="B303" t="s">
        <v>775</v>
      </c>
      <c r="C303" t="s">
        <v>774</v>
      </c>
      <c r="D303" t="s">
        <v>776</v>
      </c>
      <c r="E303" t="s">
        <v>3045</v>
      </c>
      <c r="F303" t="s">
        <v>18</v>
      </c>
      <c r="H303" t="s">
        <v>18</v>
      </c>
      <c r="I303" t="s">
        <v>1717</v>
      </c>
      <c r="J303" t="s">
        <v>1716</v>
      </c>
      <c r="K303" t="s">
        <v>1718</v>
      </c>
      <c r="L303" s="56" t="s">
        <v>3198</v>
      </c>
      <c r="M303" t="s">
        <v>38</v>
      </c>
      <c r="N303" t="s">
        <v>1746</v>
      </c>
      <c r="O303" t="s">
        <v>320</v>
      </c>
      <c r="P303" t="s">
        <v>1747</v>
      </c>
      <c r="Q303" t="s">
        <v>3205</v>
      </c>
    </row>
    <row r="304" spans="1:17" x14ac:dyDescent="0.25">
      <c r="A304" t="s">
        <v>18</v>
      </c>
      <c r="B304" t="s">
        <v>781</v>
      </c>
      <c r="C304" t="s">
        <v>780</v>
      </c>
      <c r="D304" t="s">
        <v>782</v>
      </c>
      <c r="E304" t="s">
        <v>3046</v>
      </c>
      <c r="F304" t="s">
        <v>18</v>
      </c>
      <c r="H304" t="s">
        <v>18</v>
      </c>
      <c r="I304" t="s">
        <v>2458</v>
      </c>
      <c r="J304" t="s">
        <v>1720</v>
      </c>
      <c r="K304" t="s">
        <v>1722</v>
      </c>
      <c r="L304" s="56" t="s">
        <v>3199</v>
      </c>
      <c r="M304" t="s">
        <v>38</v>
      </c>
      <c r="N304" t="s">
        <v>1748</v>
      </c>
      <c r="O304" t="s">
        <v>1723</v>
      </c>
      <c r="P304" t="s">
        <v>1749</v>
      </c>
      <c r="Q304" t="s">
        <v>2891</v>
      </c>
    </row>
    <row r="305" spans="1:17" x14ac:dyDescent="0.25">
      <c r="A305" t="s">
        <v>18</v>
      </c>
      <c r="B305" t="s">
        <v>787</v>
      </c>
      <c r="C305" t="s">
        <v>786</v>
      </c>
      <c r="D305" t="s">
        <v>788</v>
      </c>
      <c r="E305" t="s">
        <v>3047</v>
      </c>
      <c r="F305" t="s">
        <v>18</v>
      </c>
      <c r="H305" t="s">
        <v>18</v>
      </c>
      <c r="I305" t="s">
        <v>2707</v>
      </c>
      <c r="J305" t="s">
        <v>1726</v>
      </c>
      <c r="K305" t="s">
        <v>1728</v>
      </c>
      <c r="L305" s="56" t="s">
        <v>3200</v>
      </c>
      <c r="M305" t="s">
        <v>38</v>
      </c>
      <c r="N305" t="s">
        <v>1748</v>
      </c>
      <c r="O305" t="s">
        <v>1723</v>
      </c>
      <c r="P305" t="s">
        <v>1749</v>
      </c>
      <c r="Q305" t="s">
        <v>2891</v>
      </c>
    </row>
    <row r="306" spans="1:17" x14ac:dyDescent="0.25">
      <c r="A306" t="s">
        <v>18</v>
      </c>
      <c r="B306" t="s">
        <v>2580</v>
      </c>
      <c r="C306" t="s">
        <v>2581</v>
      </c>
      <c r="D306" t="s">
        <v>2582</v>
      </c>
      <c r="E306" t="s">
        <v>3048</v>
      </c>
      <c r="F306" t="s">
        <v>18</v>
      </c>
      <c r="H306" t="s">
        <v>18</v>
      </c>
      <c r="I306" t="s">
        <v>1731</v>
      </c>
      <c r="J306" t="s">
        <v>1730</v>
      </c>
      <c r="K306" t="s">
        <v>1732</v>
      </c>
      <c r="L306" s="56" t="s">
        <v>3201</v>
      </c>
      <c r="M306" t="s">
        <v>38</v>
      </c>
      <c r="N306" t="s">
        <v>1746</v>
      </c>
      <c r="O306" t="s">
        <v>320</v>
      </c>
      <c r="P306" t="s">
        <v>1747</v>
      </c>
      <c r="Q306" t="s">
        <v>3205</v>
      </c>
    </row>
    <row r="307" spans="1:17" x14ac:dyDescent="0.25">
      <c r="A307" t="s">
        <v>18</v>
      </c>
      <c r="B307" t="s">
        <v>793</v>
      </c>
      <c r="C307" t="s">
        <v>792</v>
      </c>
      <c r="D307" t="s">
        <v>794</v>
      </c>
      <c r="E307" t="s">
        <v>2825</v>
      </c>
      <c r="F307" t="s">
        <v>18</v>
      </c>
      <c r="H307" t="s">
        <v>18</v>
      </c>
      <c r="I307" t="s">
        <v>1735</v>
      </c>
      <c r="J307" t="s">
        <v>1734</v>
      </c>
      <c r="K307" t="s">
        <v>1736</v>
      </c>
      <c r="L307" s="56" t="s">
        <v>3202</v>
      </c>
      <c r="M307" t="s">
        <v>38</v>
      </c>
      <c r="N307" t="s">
        <v>1746</v>
      </c>
      <c r="O307" t="s">
        <v>320</v>
      </c>
      <c r="P307" t="s">
        <v>1747</v>
      </c>
      <c r="Q307" t="s">
        <v>3205</v>
      </c>
    </row>
    <row r="308" spans="1:17" x14ac:dyDescent="0.25">
      <c r="A308" t="s">
        <v>18</v>
      </c>
      <c r="B308" t="s">
        <v>798</v>
      </c>
      <c r="C308" t="s">
        <v>797</v>
      </c>
      <c r="D308" t="s">
        <v>799</v>
      </c>
      <c r="E308" t="s">
        <v>2826</v>
      </c>
      <c r="F308" t="s">
        <v>18</v>
      </c>
      <c r="H308" t="s">
        <v>18</v>
      </c>
      <c r="I308" t="s">
        <v>1739</v>
      </c>
      <c r="J308" t="s">
        <v>1738</v>
      </c>
      <c r="K308" t="s">
        <v>1740</v>
      </c>
      <c r="L308" s="56" t="s">
        <v>3203</v>
      </c>
      <c r="M308" t="s">
        <v>38</v>
      </c>
      <c r="N308" t="s">
        <v>1746</v>
      </c>
      <c r="O308" t="s">
        <v>320</v>
      </c>
      <c r="P308" t="s">
        <v>1747</v>
      </c>
      <c r="Q308" t="s">
        <v>3205</v>
      </c>
    </row>
    <row r="309" spans="1:17" x14ac:dyDescent="0.25">
      <c r="A309" t="s">
        <v>18</v>
      </c>
      <c r="B309" t="s">
        <v>802</v>
      </c>
      <c r="C309" t="s">
        <v>801</v>
      </c>
      <c r="D309" t="s">
        <v>803</v>
      </c>
      <c r="E309" t="s">
        <v>2827</v>
      </c>
      <c r="F309" t="s">
        <v>18</v>
      </c>
      <c r="H309" t="s">
        <v>18</v>
      </c>
      <c r="I309" t="s">
        <v>1743</v>
      </c>
      <c r="J309" t="s">
        <v>1742</v>
      </c>
      <c r="K309" t="s">
        <v>1744</v>
      </c>
      <c r="L309" s="56" t="s">
        <v>3204</v>
      </c>
      <c r="M309" t="s">
        <v>38</v>
      </c>
      <c r="N309" t="s">
        <v>1746</v>
      </c>
      <c r="O309" t="s">
        <v>320</v>
      </c>
      <c r="P309" t="s">
        <v>1747</v>
      </c>
      <c r="Q309" t="s">
        <v>3205</v>
      </c>
    </row>
    <row r="310" spans="1:17" x14ac:dyDescent="0.25">
      <c r="A310" t="s">
        <v>18</v>
      </c>
      <c r="B310" t="s">
        <v>806</v>
      </c>
      <c r="C310" t="s">
        <v>805</v>
      </c>
      <c r="D310" t="s">
        <v>807</v>
      </c>
      <c r="E310" t="s">
        <v>2828</v>
      </c>
      <c r="F310" t="s">
        <v>18</v>
      </c>
      <c r="H310" t="s">
        <v>18</v>
      </c>
      <c r="I310" t="s">
        <v>1758</v>
      </c>
      <c r="J310" t="s">
        <v>1757</v>
      </c>
      <c r="K310" t="s">
        <v>1759</v>
      </c>
      <c r="L310" s="56" t="s">
        <v>3290</v>
      </c>
      <c r="M310" t="s">
        <v>38</v>
      </c>
      <c r="N310" t="s">
        <v>1753</v>
      </c>
      <c r="O310" t="s">
        <v>1752</v>
      </c>
      <c r="P310" t="s">
        <v>1754</v>
      </c>
      <c r="Q310" t="s">
        <v>3289</v>
      </c>
    </row>
    <row r="311" spans="1:17" x14ac:dyDescent="0.25">
      <c r="A311" t="s">
        <v>18</v>
      </c>
      <c r="B311" t="s">
        <v>815</v>
      </c>
      <c r="C311" t="s">
        <v>814</v>
      </c>
      <c r="D311" t="s">
        <v>816</v>
      </c>
      <c r="E311" t="s">
        <v>2830</v>
      </c>
      <c r="F311" t="s">
        <v>18</v>
      </c>
      <c r="H311" t="s">
        <v>18</v>
      </c>
      <c r="I311" t="s">
        <v>1766</v>
      </c>
      <c r="J311" t="s">
        <v>1765</v>
      </c>
      <c r="K311" t="s">
        <v>1767</v>
      </c>
      <c r="L311" s="56" t="s">
        <v>2892</v>
      </c>
      <c r="M311" t="s">
        <v>38</v>
      </c>
      <c r="N311" t="s">
        <v>1762</v>
      </c>
      <c r="O311" t="s">
        <v>1761</v>
      </c>
      <c r="P311" t="s">
        <v>1763</v>
      </c>
      <c r="Q311" t="s">
        <v>3291</v>
      </c>
    </row>
    <row r="312" spans="1:17" x14ac:dyDescent="0.25">
      <c r="A312" t="s">
        <v>18</v>
      </c>
      <c r="B312" t="s">
        <v>823</v>
      </c>
      <c r="C312" t="s">
        <v>2688</v>
      </c>
      <c r="D312" t="s">
        <v>824</v>
      </c>
      <c r="E312" t="s">
        <v>2831</v>
      </c>
      <c r="F312" t="s">
        <v>18</v>
      </c>
      <c r="H312" t="s">
        <v>18</v>
      </c>
      <c r="I312" t="s">
        <v>1774</v>
      </c>
      <c r="J312" t="s">
        <v>1773</v>
      </c>
      <c r="K312" t="s">
        <v>1775</v>
      </c>
      <c r="L312" s="56" t="s">
        <v>3292</v>
      </c>
      <c r="M312" t="s">
        <v>38</v>
      </c>
      <c r="N312" t="s">
        <v>1762</v>
      </c>
      <c r="O312" t="s">
        <v>1761</v>
      </c>
      <c r="P312" t="s">
        <v>1763</v>
      </c>
      <c r="Q312" t="s">
        <v>3291</v>
      </c>
    </row>
    <row r="313" spans="1:17" x14ac:dyDescent="0.25">
      <c r="A313" t="s">
        <v>18</v>
      </c>
      <c r="B313" t="s">
        <v>827</v>
      </c>
      <c r="C313" t="s">
        <v>2643</v>
      </c>
      <c r="D313" t="s">
        <v>828</v>
      </c>
      <c r="E313" t="s">
        <v>3267</v>
      </c>
      <c r="F313" t="s">
        <v>18</v>
      </c>
      <c r="H313" t="s">
        <v>18</v>
      </c>
      <c r="I313" t="s">
        <v>2523</v>
      </c>
      <c r="J313" t="s">
        <v>2524</v>
      </c>
      <c r="K313" t="s">
        <v>2525</v>
      </c>
      <c r="L313" s="56" t="s">
        <v>3095</v>
      </c>
      <c r="M313" t="s">
        <v>38</v>
      </c>
      <c r="N313" t="s">
        <v>1762</v>
      </c>
      <c r="O313" t="s">
        <v>1761</v>
      </c>
      <c r="P313" t="s">
        <v>1763</v>
      </c>
      <c r="Q313" t="s">
        <v>3291</v>
      </c>
    </row>
    <row r="314" spans="1:17" x14ac:dyDescent="0.25">
      <c r="A314" t="s">
        <v>18</v>
      </c>
      <c r="B314" t="s">
        <v>837</v>
      </c>
      <c r="C314" t="s">
        <v>836</v>
      </c>
      <c r="D314" t="s">
        <v>838</v>
      </c>
      <c r="E314" t="s">
        <v>2832</v>
      </c>
      <c r="F314" t="s">
        <v>18</v>
      </c>
      <c r="H314" t="s">
        <v>18</v>
      </c>
      <c r="I314" t="s">
        <v>1778</v>
      </c>
      <c r="J314" t="s">
        <v>2542</v>
      </c>
      <c r="K314" t="s">
        <v>1779</v>
      </c>
      <c r="L314" s="56" t="s">
        <v>3293</v>
      </c>
      <c r="M314" t="s">
        <v>38</v>
      </c>
      <c r="N314" t="s">
        <v>1762</v>
      </c>
      <c r="O314" t="s">
        <v>1761</v>
      </c>
      <c r="P314" t="s">
        <v>1763</v>
      </c>
      <c r="Q314" t="s">
        <v>3291</v>
      </c>
    </row>
    <row r="315" spans="1:17" x14ac:dyDescent="0.25">
      <c r="A315" t="s">
        <v>18</v>
      </c>
      <c r="B315" t="s">
        <v>2720</v>
      </c>
      <c r="C315" t="s">
        <v>2721</v>
      </c>
      <c r="D315" t="s">
        <v>2722</v>
      </c>
      <c r="E315" t="s">
        <v>3049</v>
      </c>
      <c r="F315" t="s">
        <v>18</v>
      </c>
      <c r="H315" t="s">
        <v>18</v>
      </c>
      <c r="I315" t="s">
        <v>1782</v>
      </c>
      <c r="J315" t="s">
        <v>1781</v>
      </c>
      <c r="K315" t="s">
        <v>1783</v>
      </c>
      <c r="L315" s="56" t="s">
        <v>2894</v>
      </c>
      <c r="M315" t="s">
        <v>38</v>
      </c>
      <c r="N315" t="s">
        <v>1762</v>
      </c>
      <c r="O315" t="s">
        <v>1761</v>
      </c>
      <c r="P315" t="s">
        <v>1763</v>
      </c>
      <c r="Q315" t="s">
        <v>3291</v>
      </c>
    </row>
    <row r="316" spans="1:17" x14ac:dyDescent="0.25">
      <c r="A316" t="s">
        <v>18</v>
      </c>
      <c r="B316" t="s">
        <v>847</v>
      </c>
      <c r="C316" t="s">
        <v>846</v>
      </c>
      <c r="D316" t="s">
        <v>848</v>
      </c>
      <c r="E316" t="s">
        <v>2834</v>
      </c>
      <c r="F316" t="s">
        <v>18</v>
      </c>
      <c r="H316" t="s">
        <v>18</v>
      </c>
      <c r="I316" t="s">
        <v>1770</v>
      </c>
      <c r="J316" t="s">
        <v>1769</v>
      </c>
      <c r="K316" t="s">
        <v>1771</v>
      </c>
      <c r="L316" s="56" t="s">
        <v>2893</v>
      </c>
      <c r="M316" t="s">
        <v>38</v>
      </c>
      <c r="N316" t="s">
        <v>1762</v>
      </c>
      <c r="O316" t="s">
        <v>1761</v>
      </c>
      <c r="P316" t="s">
        <v>1763</v>
      </c>
      <c r="Q316" t="s">
        <v>3291</v>
      </c>
    </row>
    <row r="317" spans="1:17" x14ac:dyDescent="0.25">
      <c r="A317" t="s">
        <v>18</v>
      </c>
      <c r="B317" t="s">
        <v>863</v>
      </c>
      <c r="C317" t="s">
        <v>862</v>
      </c>
      <c r="D317" t="s">
        <v>864</v>
      </c>
      <c r="E317" t="s">
        <v>3050</v>
      </c>
      <c r="F317" t="s">
        <v>18</v>
      </c>
      <c r="H317" t="s">
        <v>18</v>
      </c>
      <c r="I317" t="s">
        <v>1786</v>
      </c>
      <c r="J317" t="s">
        <v>1785</v>
      </c>
      <c r="K317" t="s">
        <v>1787</v>
      </c>
      <c r="L317" s="56" t="s">
        <v>2895</v>
      </c>
      <c r="M317" t="s">
        <v>38</v>
      </c>
      <c r="N317" t="s">
        <v>1762</v>
      </c>
      <c r="O317" t="s">
        <v>1761</v>
      </c>
      <c r="P317" t="s">
        <v>1763</v>
      </c>
      <c r="Q317" t="s">
        <v>3291</v>
      </c>
    </row>
    <row r="318" spans="1:17" x14ac:dyDescent="0.25">
      <c r="A318" t="s">
        <v>18</v>
      </c>
      <c r="B318" t="s">
        <v>2684</v>
      </c>
      <c r="C318" t="s">
        <v>867</v>
      </c>
      <c r="D318" t="s">
        <v>869</v>
      </c>
      <c r="E318" t="s">
        <v>2835</v>
      </c>
      <c r="F318" t="s">
        <v>18</v>
      </c>
      <c r="H318" t="s">
        <v>18</v>
      </c>
      <c r="I318" t="s">
        <v>2507</v>
      </c>
      <c r="J318" t="s">
        <v>2508</v>
      </c>
      <c r="K318" t="s">
        <v>2509</v>
      </c>
      <c r="L318" s="56" t="s">
        <v>2508</v>
      </c>
      <c r="M318" t="s">
        <v>38</v>
      </c>
      <c r="N318" t="s">
        <v>1789</v>
      </c>
      <c r="O318" t="s">
        <v>445</v>
      </c>
      <c r="P318" t="s">
        <v>1790</v>
      </c>
      <c r="Q318" t="s">
        <v>2896</v>
      </c>
    </row>
    <row r="319" spans="1:17" x14ac:dyDescent="0.25">
      <c r="A319" t="s">
        <v>18</v>
      </c>
      <c r="B319" t="s">
        <v>2737</v>
      </c>
      <c r="C319" t="s">
        <v>872</v>
      </c>
      <c r="D319" t="s">
        <v>874</v>
      </c>
      <c r="E319" t="s">
        <v>2836</v>
      </c>
      <c r="F319" t="s">
        <v>18</v>
      </c>
      <c r="H319" t="s">
        <v>18</v>
      </c>
      <c r="I319" t="s">
        <v>1797</v>
      </c>
      <c r="J319" t="s">
        <v>1796</v>
      </c>
      <c r="K319" t="s">
        <v>1798</v>
      </c>
      <c r="L319" s="56" t="s">
        <v>2898</v>
      </c>
      <c r="M319" t="s">
        <v>38</v>
      </c>
      <c r="N319" t="s">
        <v>1789</v>
      </c>
      <c r="O319" t="s">
        <v>445</v>
      </c>
      <c r="P319" t="s">
        <v>1790</v>
      </c>
      <c r="Q319" t="s">
        <v>2896</v>
      </c>
    </row>
    <row r="320" spans="1:17" x14ac:dyDescent="0.25">
      <c r="A320" t="s">
        <v>18</v>
      </c>
      <c r="B320" t="s">
        <v>878</v>
      </c>
      <c r="C320" t="s">
        <v>877</v>
      </c>
      <c r="D320" t="s">
        <v>879</v>
      </c>
      <c r="E320" t="s">
        <v>2837</v>
      </c>
      <c r="F320" t="s">
        <v>18</v>
      </c>
      <c r="H320" t="s">
        <v>18</v>
      </c>
      <c r="I320" t="s">
        <v>1792</v>
      </c>
      <c r="J320" t="s">
        <v>1791</v>
      </c>
      <c r="K320" t="s">
        <v>1793</v>
      </c>
      <c r="L320" s="56" t="s">
        <v>2897</v>
      </c>
      <c r="M320" t="s">
        <v>38</v>
      </c>
      <c r="N320" t="s">
        <v>1789</v>
      </c>
      <c r="O320" t="s">
        <v>445</v>
      </c>
      <c r="P320" t="s">
        <v>1790</v>
      </c>
      <c r="Q320" t="s">
        <v>2896</v>
      </c>
    </row>
    <row r="321" spans="1:17" x14ac:dyDescent="0.25">
      <c r="A321" t="s">
        <v>18</v>
      </c>
      <c r="B321" t="s">
        <v>2632</v>
      </c>
      <c r="C321" t="s">
        <v>882</v>
      </c>
      <c r="D321" t="s">
        <v>884</v>
      </c>
      <c r="E321" t="s">
        <v>2838</v>
      </c>
      <c r="F321" t="s">
        <v>18</v>
      </c>
      <c r="H321" t="s">
        <v>18</v>
      </c>
      <c r="I321" t="s">
        <v>1808</v>
      </c>
      <c r="J321" t="s">
        <v>1807</v>
      </c>
      <c r="K321" t="s">
        <v>1809</v>
      </c>
      <c r="L321" s="56" t="s">
        <v>2899</v>
      </c>
      <c r="M321" t="s">
        <v>38</v>
      </c>
      <c r="N321" t="s">
        <v>1801</v>
      </c>
      <c r="O321" t="s">
        <v>1800</v>
      </c>
      <c r="P321" t="s">
        <v>1802</v>
      </c>
      <c r="Q321" t="s">
        <v>3295</v>
      </c>
    </row>
    <row r="322" spans="1:17" x14ac:dyDescent="0.25">
      <c r="A322" t="s">
        <v>18</v>
      </c>
      <c r="B322" t="s">
        <v>888</v>
      </c>
      <c r="C322" t="s">
        <v>887</v>
      </c>
      <c r="D322" t="s">
        <v>889</v>
      </c>
      <c r="E322" t="s">
        <v>3051</v>
      </c>
      <c r="F322" t="s">
        <v>18</v>
      </c>
      <c r="H322" t="s">
        <v>18</v>
      </c>
      <c r="I322" t="s">
        <v>1812</v>
      </c>
      <c r="J322" t="s">
        <v>1811</v>
      </c>
      <c r="K322" t="s">
        <v>1813</v>
      </c>
      <c r="L322" s="56" t="s">
        <v>2900</v>
      </c>
      <c r="M322" t="s">
        <v>38</v>
      </c>
      <c r="N322" t="s">
        <v>1801</v>
      </c>
      <c r="O322" t="s">
        <v>1800</v>
      </c>
      <c r="P322" t="s">
        <v>1802</v>
      </c>
      <c r="Q322" t="s">
        <v>3295</v>
      </c>
    </row>
    <row r="323" spans="1:17" x14ac:dyDescent="0.25">
      <c r="A323" t="s">
        <v>18</v>
      </c>
      <c r="B323" t="s">
        <v>893</v>
      </c>
      <c r="C323" t="s">
        <v>892</v>
      </c>
      <c r="D323" t="s">
        <v>894</v>
      </c>
      <c r="E323" t="s">
        <v>3052</v>
      </c>
      <c r="F323" t="s">
        <v>18</v>
      </c>
      <c r="H323" t="s">
        <v>18</v>
      </c>
      <c r="I323" t="s">
        <v>1804</v>
      </c>
      <c r="J323" t="s">
        <v>1803</v>
      </c>
      <c r="K323" t="s">
        <v>1805</v>
      </c>
      <c r="L323" s="56" t="s">
        <v>3294</v>
      </c>
      <c r="M323" t="s">
        <v>38</v>
      </c>
      <c r="N323" t="s">
        <v>1789</v>
      </c>
      <c r="O323" t="s">
        <v>445</v>
      </c>
      <c r="P323" t="s">
        <v>1790</v>
      </c>
      <c r="Q323" t="s">
        <v>2896</v>
      </c>
    </row>
    <row r="324" spans="1:17" x14ac:dyDescent="0.25">
      <c r="A324" t="s">
        <v>18</v>
      </c>
      <c r="B324" t="s">
        <v>898</v>
      </c>
      <c r="C324" t="s">
        <v>897</v>
      </c>
      <c r="D324" t="s">
        <v>899</v>
      </c>
      <c r="E324" t="s">
        <v>3053</v>
      </c>
      <c r="F324" t="s">
        <v>18</v>
      </c>
      <c r="H324" t="s">
        <v>18</v>
      </c>
      <c r="I324" t="s">
        <v>2616</v>
      </c>
      <c r="J324" t="s">
        <v>2617</v>
      </c>
      <c r="K324" t="s">
        <v>2618</v>
      </c>
      <c r="L324" s="56" t="s">
        <v>3096</v>
      </c>
      <c r="M324" t="s">
        <v>38</v>
      </c>
      <c r="N324" t="s">
        <v>1789</v>
      </c>
      <c r="O324" t="s">
        <v>445</v>
      </c>
      <c r="P324" t="s">
        <v>1790</v>
      </c>
      <c r="Q324" t="s">
        <v>2896</v>
      </c>
    </row>
    <row r="325" spans="1:17" x14ac:dyDescent="0.25">
      <c r="A325" t="s">
        <v>18</v>
      </c>
      <c r="B325" t="s">
        <v>902</v>
      </c>
      <c r="C325" t="s">
        <v>901</v>
      </c>
      <c r="D325" t="s">
        <v>903</v>
      </c>
      <c r="E325" t="s">
        <v>3054</v>
      </c>
      <c r="F325" t="s">
        <v>18</v>
      </c>
      <c r="H325" t="s">
        <v>18</v>
      </c>
      <c r="I325" t="s">
        <v>1820</v>
      </c>
      <c r="J325" t="s">
        <v>1819</v>
      </c>
      <c r="K325" t="s">
        <v>1821</v>
      </c>
      <c r="L325" s="56" t="s">
        <v>2901</v>
      </c>
      <c r="M325" t="s">
        <v>38</v>
      </c>
      <c r="N325" t="s">
        <v>1816</v>
      </c>
      <c r="O325" t="s">
        <v>1815</v>
      </c>
      <c r="P325" t="s">
        <v>1817</v>
      </c>
      <c r="Q325" t="s">
        <v>3097</v>
      </c>
    </row>
    <row r="326" spans="1:17" x14ac:dyDescent="0.25">
      <c r="A326" t="s">
        <v>18</v>
      </c>
      <c r="B326" t="s">
        <v>906</v>
      </c>
      <c r="C326" t="s">
        <v>905</v>
      </c>
      <c r="D326" t="s">
        <v>907</v>
      </c>
      <c r="E326" t="s">
        <v>3055</v>
      </c>
      <c r="F326" t="s">
        <v>18</v>
      </c>
      <c r="H326" t="s">
        <v>18</v>
      </c>
      <c r="I326" t="s">
        <v>1830</v>
      </c>
      <c r="J326" t="s">
        <v>1829</v>
      </c>
      <c r="K326" t="s">
        <v>1831</v>
      </c>
      <c r="L326" s="56" t="s">
        <v>2903</v>
      </c>
      <c r="M326" t="s">
        <v>38</v>
      </c>
      <c r="N326" t="s">
        <v>1826</v>
      </c>
      <c r="O326" t="s">
        <v>1825</v>
      </c>
      <c r="P326" t="s">
        <v>1827</v>
      </c>
      <c r="Q326" t="s">
        <v>2902</v>
      </c>
    </row>
    <row r="327" spans="1:17" x14ac:dyDescent="0.25">
      <c r="A327" t="s">
        <v>18</v>
      </c>
      <c r="B327" t="s">
        <v>910</v>
      </c>
      <c r="C327" t="s">
        <v>909</v>
      </c>
      <c r="D327" t="s">
        <v>911</v>
      </c>
      <c r="E327" t="s">
        <v>3056</v>
      </c>
      <c r="F327" t="s">
        <v>18</v>
      </c>
      <c r="H327" t="s">
        <v>18</v>
      </c>
      <c r="I327" t="s">
        <v>2478</v>
      </c>
      <c r="J327" t="s">
        <v>2479</v>
      </c>
      <c r="K327" t="s">
        <v>2480</v>
      </c>
      <c r="L327" s="56" t="s">
        <v>3100</v>
      </c>
      <c r="M327" t="s">
        <v>38</v>
      </c>
      <c r="N327" t="s">
        <v>1835</v>
      </c>
      <c r="O327" t="s">
        <v>564</v>
      </c>
      <c r="P327" t="s">
        <v>1836</v>
      </c>
      <c r="Q327" t="s">
        <v>2904</v>
      </c>
    </row>
    <row r="328" spans="1:17" x14ac:dyDescent="0.25">
      <c r="A328" t="s">
        <v>18</v>
      </c>
      <c r="B328" t="s">
        <v>766</v>
      </c>
      <c r="C328" t="s">
        <v>765</v>
      </c>
      <c r="D328" t="s">
        <v>767</v>
      </c>
      <c r="E328" t="s">
        <v>2823</v>
      </c>
      <c r="F328" t="s">
        <v>18</v>
      </c>
      <c r="H328" t="s">
        <v>18</v>
      </c>
      <c r="I328" t="s">
        <v>2602</v>
      </c>
      <c r="J328" t="s">
        <v>2603</v>
      </c>
      <c r="K328" t="s">
        <v>2604</v>
      </c>
      <c r="L328" s="56" t="s">
        <v>3101</v>
      </c>
      <c r="M328" t="s">
        <v>38</v>
      </c>
      <c r="N328" t="s">
        <v>1835</v>
      </c>
      <c r="O328" t="s">
        <v>564</v>
      </c>
      <c r="P328" t="s">
        <v>1836</v>
      </c>
      <c r="Q328" t="s">
        <v>2904</v>
      </c>
    </row>
    <row r="329" spans="1:17" x14ac:dyDescent="0.25">
      <c r="A329" t="s">
        <v>18</v>
      </c>
      <c r="B329" t="s">
        <v>770</v>
      </c>
      <c r="C329" t="s">
        <v>769</v>
      </c>
      <c r="D329" t="s">
        <v>771</v>
      </c>
      <c r="E329" t="s">
        <v>2824</v>
      </c>
      <c r="F329" t="s">
        <v>18</v>
      </c>
      <c r="H329" t="s">
        <v>18</v>
      </c>
      <c r="I329" t="s">
        <v>1838</v>
      </c>
      <c r="J329" t="s">
        <v>1837</v>
      </c>
      <c r="K329" t="s">
        <v>1839</v>
      </c>
      <c r="L329" s="56" t="s">
        <v>2905</v>
      </c>
      <c r="M329" t="s">
        <v>38</v>
      </c>
      <c r="N329" t="s">
        <v>1835</v>
      </c>
      <c r="O329" t="s">
        <v>564</v>
      </c>
      <c r="P329" t="s">
        <v>1836</v>
      </c>
      <c r="Q329" t="s">
        <v>2904</v>
      </c>
    </row>
    <row r="330" spans="1:17" x14ac:dyDescent="0.25">
      <c r="A330" t="s">
        <v>18</v>
      </c>
      <c r="B330" t="s">
        <v>810</v>
      </c>
      <c r="C330" t="s">
        <v>809</v>
      </c>
      <c r="D330" t="s">
        <v>811</v>
      </c>
      <c r="E330" t="s">
        <v>2829</v>
      </c>
      <c r="F330" t="s">
        <v>18</v>
      </c>
      <c r="H330" t="s">
        <v>18</v>
      </c>
      <c r="I330" t="s">
        <v>2731</v>
      </c>
      <c r="J330" t="s">
        <v>2732</v>
      </c>
      <c r="K330" t="s">
        <v>2733</v>
      </c>
      <c r="L330" s="56" t="s">
        <v>3296</v>
      </c>
      <c r="M330" t="s">
        <v>38</v>
      </c>
      <c r="N330" t="s">
        <v>1835</v>
      </c>
      <c r="O330" t="s">
        <v>564</v>
      </c>
      <c r="P330" t="s">
        <v>1836</v>
      </c>
      <c r="Q330" t="s">
        <v>2904</v>
      </c>
    </row>
    <row r="331" spans="1:17" x14ac:dyDescent="0.25">
      <c r="A331" t="s">
        <v>18</v>
      </c>
      <c r="B331" t="s">
        <v>2698</v>
      </c>
      <c r="C331" t="s">
        <v>2699</v>
      </c>
      <c r="D331" t="s">
        <v>2700</v>
      </c>
      <c r="E331" t="s">
        <v>3057</v>
      </c>
      <c r="F331" t="s">
        <v>18</v>
      </c>
      <c r="H331" t="s">
        <v>18</v>
      </c>
      <c r="I331" t="s">
        <v>2589</v>
      </c>
      <c r="J331" t="s">
        <v>2590</v>
      </c>
      <c r="K331" t="s">
        <v>2591</v>
      </c>
      <c r="L331" s="56" t="s">
        <v>3297</v>
      </c>
      <c r="M331" t="s">
        <v>38</v>
      </c>
      <c r="N331" t="s">
        <v>1835</v>
      </c>
      <c r="O331" t="s">
        <v>564</v>
      </c>
      <c r="P331" t="s">
        <v>1836</v>
      </c>
      <c r="Q331" t="s">
        <v>2904</v>
      </c>
    </row>
    <row r="332" spans="1:17" x14ac:dyDescent="0.25">
      <c r="A332" t="s">
        <v>18</v>
      </c>
      <c r="B332" t="s">
        <v>917</v>
      </c>
      <c r="C332" t="s">
        <v>916</v>
      </c>
      <c r="D332" t="s">
        <v>918</v>
      </c>
      <c r="E332" t="s">
        <v>3058</v>
      </c>
      <c r="F332" t="s">
        <v>18</v>
      </c>
      <c r="H332" t="s">
        <v>18</v>
      </c>
      <c r="I332" t="s">
        <v>2468</v>
      </c>
      <c r="J332" t="s">
        <v>1845</v>
      </c>
      <c r="K332" t="s">
        <v>1847</v>
      </c>
      <c r="L332" s="56" t="s">
        <v>3102</v>
      </c>
      <c r="M332" t="s">
        <v>38</v>
      </c>
      <c r="N332" t="s">
        <v>1835</v>
      </c>
      <c r="O332" t="s">
        <v>564</v>
      </c>
      <c r="P332" t="s">
        <v>1836</v>
      </c>
      <c r="Q332" t="s">
        <v>2904</v>
      </c>
    </row>
    <row r="333" spans="1:17" x14ac:dyDescent="0.25">
      <c r="A333" t="s">
        <v>18</v>
      </c>
      <c r="B333" t="s">
        <v>922</v>
      </c>
      <c r="C333" t="s">
        <v>921</v>
      </c>
      <c r="D333" t="s">
        <v>923</v>
      </c>
      <c r="E333" t="s">
        <v>2839</v>
      </c>
      <c r="F333" t="s">
        <v>18</v>
      </c>
      <c r="H333" t="s">
        <v>18</v>
      </c>
      <c r="I333" t="s">
        <v>2506</v>
      </c>
      <c r="J333" t="s">
        <v>1849</v>
      </c>
      <c r="K333" t="s">
        <v>1851</v>
      </c>
      <c r="L333" s="56" t="s">
        <v>3103</v>
      </c>
      <c r="M333" t="s">
        <v>38</v>
      </c>
      <c r="N333" t="s">
        <v>1835</v>
      </c>
      <c r="O333" t="s">
        <v>564</v>
      </c>
      <c r="P333" t="s">
        <v>1836</v>
      </c>
      <c r="Q333" t="s">
        <v>2904</v>
      </c>
    </row>
    <row r="334" spans="1:17" x14ac:dyDescent="0.25">
      <c r="A334" t="s">
        <v>18</v>
      </c>
      <c r="B334" t="s">
        <v>931</v>
      </c>
      <c r="C334" t="s">
        <v>930</v>
      </c>
      <c r="D334" t="s">
        <v>932</v>
      </c>
      <c r="E334" t="s">
        <v>2840</v>
      </c>
      <c r="F334" t="s">
        <v>18</v>
      </c>
      <c r="H334" t="s">
        <v>18</v>
      </c>
      <c r="I334" t="s">
        <v>1842</v>
      </c>
      <c r="J334" t="s">
        <v>1841</v>
      </c>
      <c r="K334" t="s">
        <v>1843</v>
      </c>
      <c r="L334" s="56" t="s">
        <v>2906</v>
      </c>
      <c r="M334" t="s">
        <v>38</v>
      </c>
      <c r="N334" t="s">
        <v>1835</v>
      </c>
      <c r="O334" t="s">
        <v>564</v>
      </c>
      <c r="P334" t="s">
        <v>1836</v>
      </c>
      <c r="Q334" t="s">
        <v>2904</v>
      </c>
    </row>
    <row r="335" spans="1:17" x14ac:dyDescent="0.25">
      <c r="A335" t="s">
        <v>18</v>
      </c>
      <c r="B335" t="s">
        <v>939</v>
      </c>
      <c r="C335" t="s">
        <v>938</v>
      </c>
      <c r="D335" t="s">
        <v>940</v>
      </c>
      <c r="E335" t="s">
        <v>2842</v>
      </c>
      <c r="F335" t="s">
        <v>18</v>
      </c>
      <c r="H335" t="s">
        <v>18</v>
      </c>
      <c r="I335" t="s">
        <v>2648</v>
      </c>
      <c r="J335" t="s">
        <v>2649</v>
      </c>
      <c r="K335" t="s">
        <v>2650</v>
      </c>
      <c r="L335" s="56" t="s">
        <v>3104</v>
      </c>
      <c r="M335" t="s">
        <v>38</v>
      </c>
      <c r="N335" t="s">
        <v>1835</v>
      </c>
      <c r="O335" t="s">
        <v>564</v>
      </c>
      <c r="P335" t="s">
        <v>1836</v>
      </c>
      <c r="Q335" t="s">
        <v>2904</v>
      </c>
    </row>
    <row r="336" spans="1:17" x14ac:dyDescent="0.25">
      <c r="A336" t="s">
        <v>18</v>
      </c>
      <c r="B336" t="s">
        <v>946</v>
      </c>
      <c r="C336" t="s">
        <v>2757</v>
      </c>
      <c r="D336" t="s">
        <v>947</v>
      </c>
      <c r="E336" t="s">
        <v>3272</v>
      </c>
      <c r="F336" t="s">
        <v>18</v>
      </c>
      <c r="H336" t="s">
        <v>18</v>
      </c>
      <c r="I336" t="s">
        <v>2559</v>
      </c>
      <c r="J336" t="s">
        <v>2560</v>
      </c>
      <c r="K336" t="s">
        <v>2561</v>
      </c>
      <c r="L336" s="56" t="s">
        <v>3105</v>
      </c>
      <c r="M336" t="s">
        <v>38</v>
      </c>
      <c r="N336" t="s">
        <v>3370</v>
      </c>
      <c r="O336" t="s">
        <v>3369</v>
      </c>
      <c r="P336" t="s">
        <v>3375</v>
      </c>
      <c r="Q336" t="s">
        <v>3355</v>
      </c>
    </row>
    <row r="337" spans="1:17" x14ac:dyDescent="0.25">
      <c r="A337" t="s">
        <v>18</v>
      </c>
      <c r="B337" t="s">
        <v>950</v>
      </c>
      <c r="C337" t="s">
        <v>949</v>
      </c>
      <c r="D337" t="s">
        <v>951</v>
      </c>
      <c r="E337" t="s">
        <v>2843</v>
      </c>
      <c r="F337" t="s">
        <v>18</v>
      </c>
      <c r="H337" t="s">
        <v>18</v>
      </c>
      <c r="I337" t="s">
        <v>1858</v>
      </c>
      <c r="J337" t="s">
        <v>1857</v>
      </c>
      <c r="K337" t="s">
        <v>1859</v>
      </c>
      <c r="L337" s="56" t="s">
        <v>1857</v>
      </c>
      <c r="M337" t="s">
        <v>38</v>
      </c>
      <c r="N337" t="s">
        <v>1789</v>
      </c>
      <c r="O337" t="s">
        <v>445</v>
      </c>
      <c r="P337" t="s">
        <v>1790</v>
      </c>
      <c r="Q337" t="s">
        <v>2896</v>
      </c>
    </row>
    <row r="338" spans="1:17" x14ac:dyDescent="0.25">
      <c r="A338" t="s">
        <v>18</v>
      </c>
      <c r="B338" t="s">
        <v>956</v>
      </c>
      <c r="C338" t="s">
        <v>955</v>
      </c>
      <c r="D338" t="s">
        <v>957</v>
      </c>
      <c r="E338" t="s">
        <v>2844</v>
      </c>
      <c r="F338" t="s">
        <v>18</v>
      </c>
      <c r="H338" t="s">
        <v>18</v>
      </c>
      <c r="I338" t="s">
        <v>1861</v>
      </c>
      <c r="J338" t="s">
        <v>1860</v>
      </c>
      <c r="K338" t="s">
        <v>1862</v>
      </c>
      <c r="L338" s="56" t="s">
        <v>1860</v>
      </c>
      <c r="M338" t="s">
        <v>38</v>
      </c>
      <c r="N338" t="s">
        <v>1789</v>
      </c>
      <c r="O338" t="s">
        <v>445</v>
      </c>
      <c r="P338" t="s">
        <v>1790</v>
      </c>
      <c r="Q338" t="s">
        <v>2896</v>
      </c>
    </row>
    <row r="339" spans="1:17" x14ac:dyDescent="0.25">
      <c r="A339" t="s">
        <v>18</v>
      </c>
      <c r="B339" t="s">
        <v>960</v>
      </c>
      <c r="C339" t="s">
        <v>959</v>
      </c>
      <c r="D339" t="s">
        <v>961</v>
      </c>
      <c r="E339" t="s">
        <v>2845</v>
      </c>
      <c r="F339" t="s">
        <v>18</v>
      </c>
      <c r="H339" t="s">
        <v>18</v>
      </c>
      <c r="I339" t="s">
        <v>1404</v>
      </c>
      <c r="J339" t="s">
        <v>1403</v>
      </c>
      <c r="K339" t="s">
        <v>1405</v>
      </c>
      <c r="L339" s="56" t="s">
        <v>3084</v>
      </c>
      <c r="M339" t="s">
        <v>38</v>
      </c>
      <c r="N339" t="s">
        <v>1863</v>
      </c>
      <c r="O339" t="s">
        <v>1401</v>
      </c>
      <c r="P339" t="s">
        <v>1864</v>
      </c>
      <c r="Q339" t="s">
        <v>1401</v>
      </c>
    </row>
    <row r="340" spans="1:17" x14ac:dyDescent="0.25">
      <c r="A340" t="s">
        <v>18</v>
      </c>
      <c r="B340" t="s">
        <v>966</v>
      </c>
      <c r="C340" t="s">
        <v>965</v>
      </c>
      <c r="D340" t="s">
        <v>967</v>
      </c>
      <c r="E340" t="s">
        <v>2846</v>
      </c>
      <c r="F340" t="s">
        <v>18</v>
      </c>
      <c r="H340" t="s">
        <v>18</v>
      </c>
      <c r="I340" t="s">
        <v>1408</v>
      </c>
      <c r="J340" t="s">
        <v>1407</v>
      </c>
      <c r="K340" t="s">
        <v>1409</v>
      </c>
      <c r="L340" s="56" t="s">
        <v>2877</v>
      </c>
      <c r="M340" t="s">
        <v>38</v>
      </c>
      <c r="N340" t="s">
        <v>1863</v>
      </c>
      <c r="O340" t="s">
        <v>1401</v>
      </c>
      <c r="P340" t="s">
        <v>1864</v>
      </c>
      <c r="Q340" t="s">
        <v>1401</v>
      </c>
    </row>
    <row r="341" spans="1:17" x14ac:dyDescent="0.25">
      <c r="A341" t="s">
        <v>18</v>
      </c>
      <c r="B341" t="s">
        <v>972</v>
      </c>
      <c r="C341" t="s">
        <v>971</v>
      </c>
      <c r="D341" t="s">
        <v>973</v>
      </c>
      <c r="E341" t="s">
        <v>2847</v>
      </c>
      <c r="F341" t="s">
        <v>18</v>
      </c>
      <c r="H341" t="s">
        <v>18</v>
      </c>
      <c r="I341" t="s">
        <v>2711</v>
      </c>
      <c r="J341" t="s">
        <v>2712</v>
      </c>
      <c r="K341" t="s">
        <v>2713</v>
      </c>
      <c r="L341" s="56" t="s">
        <v>3108</v>
      </c>
      <c r="M341" t="s">
        <v>38</v>
      </c>
      <c r="N341" t="s">
        <v>1867</v>
      </c>
      <c r="O341" t="s">
        <v>338</v>
      </c>
      <c r="P341" t="s">
        <v>1868</v>
      </c>
      <c r="Q341" t="s">
        <v>3107</v>
      </c>
    </row>
    <row r="342" spans="1:17" x14ac:dyDescent="0.25">
      <c r="A342" t="s">
        <v>18</v>
      </c>
      <c r="B342" t="s">
        <v>980</v>
      </c>
      <c r="C342" t="s">
        <v>979</v>
      </c>
      <c r="D342" t="s">
        <v>981</v>
      </c>
      <c r="E342" t="s">
        <v>2850</v>
      </c>
      <c r="F342" t="s">
        <v>18</v>
      </c>
      <c r="H342" t="s">
        <v>18</v>
      </c>
      <c r="I342" t="s">
        <v>1870</v>
      </c>
      <c r="J342" t="s">
        <v>1869</v>
      </c>
      <c r="K342" t="s">
        <v>1871</v>
      </c>
      <c r="L342" s="56" t="s">
        <v>3109</v>
      </c>
      <c r="M342" t="s">
        <v>38</v>
      </c>
      <c r="N342" t="s">
        <v>1396</v>
      </c>
      <c r="O342" t="s">
        <v>1321</v>
      </c>
      <c r="P342" t="s">
        <v>1397</v>
      </c>
      <c r="Q342" t="s">
        <v>2876</v>
      </c>
    </row>
    <row r="343" spans="1:17" x14ac:dyDescent="0.25">
      <c r="A343" t="s">
        <v>18</v>
      </c>
      <c r="B343" t="s">
        <v>2556</v>
      </c>
      <c r="C343" t="s">
        <v>2557</v>
      </c>
      <c r="D343" t="s">
        <v>2558</v>
      </c>
      <c r="E343" t="s">
        <v>3059</v>
      </c>
      <c r="F343" t="s">
        <v>18</v>
      </c>
      <c r="H343" t="s">
        <v>18</v>
      </c>
      <c r="I343" t="s">
        <v>1874</v>
      </c>
      <c r="J343" t="s">
        <v>1873</v>
      </c>
      <c r="K343" t="s">
        <v>1875</v>
      </c>
      <c r="L343" s="56" t="s">
        <v>3352</v>
      </c>
      <c r="M343" t="s">
        <v>38</v>
      </c>
      <c r="N343" t="s">
        <v>1331</v>
      </c>
      <c r="O343" t="s">
        <v>2741</v>
      </c>
      <c r="P343" t="s">
        <v>1332</v>
      </c>
      <c r="Q343" t="s">
        <v>2938</v>
      </c>
    </row>
    <row r="344" spans="1:17" x14ac:dyDescent="0.25">
      <c r="A344" t="s">
        <v>18</v>
      </c>
      <c r="B344" t="s">
        <v>2569</v>
      </c>
      <c r="C344" t="s">
        <v>985</v>
      </c>
      <c r="D344" t="s">
        <v>987</v>
      </c>
      <c r="E344" t="s">
        <v>3273</v>
      </c>
      <c r="F344" t="s">
        <v>18</v>
      </c>
      <c r="H344" t="s">
        <v>18</v>
      </c>
      <c r="I344" t="s">
        <v>1878</v>
      </c>
      <c r="J344" t="s">
        <v>1877</v>
      </c>
      <c r="K344" t="s">
        <v>1879</v>
      </c>
      <c r="L344" s="56" t="s">
        <v>3353</v>
      </c>
      <c r="M344" t="s">
        <v>38</v>
      </c>
      <c r="N344" t="s">
        <v>1331</v>
      </c>
      <c r="O344" t="s">
        <v>2741</v>
      </c>
      <c r="P344" t="s">
        <v>1332</v>
      </c>
      <c r="Q344" t="s">
        <v>2938</v>
      </c>
    </row>
    <row r="345" spans="1:17" x14ac:dyDescent="0.25">
      <c r="A345" t="s">
        <v>18</v>
      </c>
      <c r="B345" t="s">
        <v>1016</v>
      </c>
      <c r="C345" t="s">
        <v>1015</v>
      </c>
      <c r="D345" t="s">
        <v>1017</v>
      </c>
      <c r="E345" t="s">
        <v>2852</v>
      </c>
      <c r="F345" t="s">
        <v>18</v>
      </c>
      <c r="H345" t="s">
        <v>18</v>
      </c>
      <c r="I345" t="s">
        <v>1882</v>
      </c>
      <c r="J345" t="s">
        <v>1881</v>
      </c>
      <c r="K345" t="s">
        <v>1883</v>
      </c>
      <c r="L345" s="56" t="s">
        <v>3298</v>
      </c>
      <c r="M345" t="s">
        <v>38</v>
      </c>
      <c r="N345" t="s">
        <v>1886</v>
      </c>
      <c r="O345" t="s">
        <v>157</v>
      </c>
      <c r="P345" t="s">
        <v>1887</v>
      </c>
      <c r="Q345" t="s">
        <v>3299</v>
      </c>
    </row>
    <row r="346" spans="1:17" x14ac:dyDescent="0.25">
      <c r="A346" t="s">
        <v>18</v>
      </c>
      <c r="B346" t="s">
        <v>1026</v>
      </c>
      <c r="C346" t="s">
        <v>1025</v>
      </c>
      <c r="D346" t="s">
        <v>1027</v>
      </c>
      <c r="E346" t="s">
        <v>3062</v>
      </c>
      <c r="F346" t="s">
        <v>18</v>
      </c>
      <c r="H346" t="s">
        <v>18</v>
      </c>
      <c r="I346" t="s">
        <v>1896</v>
      </c>
      <c r="J346" t="s">
        <v>1895</v>
      </c>
      <c r="K346" t="s">
        <v>1897</v>
      </c>
      <c r="L346" s="56" t="s">
        <v>2907</v>
      </c>
      <c r="M346" t="s">
        <v>38</v>
      </c>
      <c r="N346" t="s">
        <v>1891</v>
      </c>
      <c r="O346" t="s">
        <v>1890</v>
      </c>
      <c r="P346" t="s">
        <v>1892</v>
      </c>
      <c r="Q346" t="s">
        <v>3300</v>
      </c>
    </row>
    <row r="347" spans="1:17" x14ac:dyDescent="0.25">
      <c r="A347" t="s">
        <v>18</v>
      </c>
      <c r="B347" t="s">
        <v>1020</v>
      </c>
      <c r="C347" t="s">
        <v>1019</v>
      </c>
      <c r="D347" t="s">
        <v>1021</v>
      </c>
      <c r="E347" t="s">
        <v>3061</v>
      </c>
      <c r="F347" t="s">
        <v>18</v>
      </c>
      <c r="H347" t="s">
        <v>18</v>
      </c>
      <c r="I347" t="s">
        <v>2490</v>
      </c>
      <c r="J347" t="s">
        <v>2491</v>
      </c>
      <c r="K347" t="s">
        <v>2492</v>
      </c>
      <c r="L347" s="56" t="s">
        <v>3302</v>
      </c>
      <c r="M347" t="s">
        <v>38</v>
      </c>
      <c r="N347" t="s">
        <v>1902</v>
      </c>
      <c r="O347" t="s">
        <v>1901</v>
      </c>
      <c r="P347" t="s">
        <v>1903</v>
      </c>
      <c r="Q347" t="s">
        <v>3111</v>
      </c>
    </row>
    <row r="348" spans="1:17" x14ac:dyDescent="0.25">
      <c r="A348" t="s">
        <v>18</v>
      </c>
      <c r="B348" t="s">
        <v>1036</v>
      </c>
      <c r="C348" t="s">
        <v>1035</v>
      </c>
      <c r="D348" t="s">
        <v>1037</v>
      </c>
      <c r="E348" t="s">
        <v>3064</v>
      </c>
      <c r="F348" t="s">
        <v>18</v>
      </c>
      <c r="H348" t="s">
        <v>18</v>
      </c>
      <c r="I348" t="s">
        <v>2735</v>
      </c>
      <c r="J348" t="s">
        <v>1905</v>
      </c>
      <c r="K348" t="s">
        <v>1907</v>
      </c>
      <c r="L348" s="56" t="s">
        <v>3112</v>
      </c>
      <c r="M348" t="s">
        <v>38</v>
      </c>
      <c r="N348" t="s">
        <v>1902</v>
      </c>
      <c r="O348" t="s">
        <v>1901</v>
      </c>
      <c r="P348" t="s">
        <v>1903</v>
      </c>
      <c r="Q348" t="s">
        <v>3111</v>
      </c>
    </row>
    <row r="349" spans="1:17" x14ac:dyDescent="0.25">
      <c r="A349" t="s">
        <v>18</v>
      </c>
      <c r="B349" t="s">
        <v>1032</v>
      </c>
      <c r="C349" t="s">
        <v>1031</v>
      </c>
      <c r="D349" t="s">
        <v>1033</v>
      </c>
      <c r="E349" t="s">
        <v>3063</v>
      </c>
      <c r="F349" t="s">
        <v>18</v>
      </c>
      <c r="H349" t="s">
        <v>18</v>
      </c>
      <c r="I349" t="s">
        <v>2705</v>
      </c>
      <c r="J349" t="s">
        <v>1909</v>
      </c>
      <c r="K349" t="s">
        <v>1911</v>
      </c>
      <c r="L349" s="56" t="s">
        <v>3113</v>
      </c>
      <c r="M349" t="s">
        <v>38</v>
      </c>
      <c r="N349" t="s">
        <v>1902</v>
      </c>
      <c r="O349" t="s">
        <v>1901</v>
      </c>
      <c r="P349" t="s">
        <v>1903</v>
      </c>
      <c r="Q349" t="s">
        <v>3111</v>
      </c>
    </row>
    <row r="350" spans="1:17" x14ac:dyDescent="0.25">
      <c r="A350" t="s">
        <v>18</v>
      </c>
      <c r="B350" t="s">
        <v>1049</v>
      </c>
      <c r="C350" t="s">
        <v>1048</v>
      </c>
      <c r="D350" t="s">
        <v>1050</v>
      </c>
      <c r="E350" t="s">
        <v>3066</v>
      </c>
      <c r="F350" t="s">
        <v>18</v>
      </c>
      <c r="H350" t="s">
        <v>18</v>
      </c>
      <c r="I350" t="s">
        <v>2481</v>
      </c>
      <c r="J350" t="s">
        <v>2482</v>
      </c>
      <c r="K350" t="s">
        <v>2483</v>
      </c>
      <c r="L350" s="56" t="s">
        <v>3114</v>
      </c>
      <c r="M350" t="s">
        <v>38</v>
      </c>
      <c r="N350" t="s">
        <v>2000</v>
      </c>
      <c r="O350" t="s">
        <v>1916</v>
      </c>
      <c r="P350" t="s">
        <v>2001</v>
      </c>
      <c r="Q350" t="s">
        <v>2921</v>
      </c>
    </row>
    <row r="351" spans="1:17" x14ac:dyDescent="0.25">
      <c r="A351" t="s">
        <v>18</v>
      </c>
      <c r="B351" t="s">
        <v>1045</v>
      </c>
      <c r="C351" t="s">
        <v>1044</v>
      </c>
      <c r="D351" t="s">
        <v>1046</v>
      </c>
      <c r="E351" t="s">
        <v>3065</v>
      </c>
      <c r="F351" t="s">
        <v>18</v>
      </c>
      <c r="H351" t="s">
        <v>18</v>
      </c>
      <c r="I351" t="s">
        <v>2620</v>
      </c>
      <c r="J351" t="s">
        <v>2621</v>
      </c>
      <c r="K351" t="s">
        <v>2622</v>
      </c>
      <c r="L351" s="56" t="s">
        <v>3115</v>
      </c>
      <c r="M351" t="s">
        <v>38</v>
      </c>
      <c r="N351" t="s">
        <v>2000</v>
      </c>
      <c r="O351" t="s">
        <v>1916</v>
      </c>
      <c r="P351" t="s">
        <v>2001</v>
      </c>
      <c r="Q351" t="s">
        <v>2921</v>
      </c>
    </row>
    <row r="352" spans="1:17" x14ac:dyDescent="0.25">
      <c r="A352" t="s">
        <v>18</v>
      </c>
      <c r="B352" t="s">
        <v>1057</v>
      </c>
      <c r="C352" t="s">
        <v>1056</v>
      </c>
      <c r="D352" t="s">
        <v>1058</v>
      </c>
      <c r="E352" t="s">
        <v>3068</v>
      </c>
      <c r="F352" t="s">
        <v>18</v>
      </c>
      <c r="H352" t="s">
        <v>18</v>
      </c>
      <c r="I352" t="s">
        <v>2465</v>
      </c>
      <c r="J352" t="s">
        <v>2466</v>
      </c>
      <c r="K352" t="s">
        <v>2467</v>
      </c>
      <c r="L352" s="56" t="s">
        <v>3116</v>
      </c>
      <c r="M352" t="s">
        <v>38</v>
      </c>
      <c r="N352" t="s">
        <v>2000</v>
      </c>
      <c r="O352" t="s">
        <v>1916</v>
      </c>
      <c r="P352" t="s">
        <v>2001</v>
      </c>
      <c r="Q352" t="s">
        <v>2921</v>
      </c>
    </row>
    <row r="353" spans="1:17" x14ac:dyDescent="0.25">
      <c r="A353" t="s">
        <v>18</v>
      </c>
      <c r="B353" t="s">
        <v>1053</v>
      </c>
      <c r="C353" t="s">
        <v>1052</v>
      </c>
      <c r="D353" t="s">
        <v>1054</v>
      </c>
      <c r="E353" t="s">
        <v>3067</v>
      </c>
      <c r="F353" t="s">
        <v>18</v>
      </c>
      <c r="H353" t="s">
        <v>18</v>
      </c>
      <c r="I353" t="s">
        <v>2659</v>
      </c>
      <c r="J353" t="s">
        <v>2660</v>
      </c>
      <c r="K353" t="s">
        <v>2661</v>
      </c>
      <c r="L353" s="56" t="s">
        <v>3117</v>
      </c>
      <c r="M353" t="s">
        <v>38</v>
      </c>
      <c r="N353" t="s">
        <v>1835</v>
      </c>
      <c r="O353" t="s">
        <v>564</v>
      </c>
      <c r="P353" t="s">
        <v>1836</v>
      </c>
      <c r="Q353" t="s">
        <v>2904</v>
      </c>
    </row>
    <row r="354" spans="1:17" x14ac:dyDescent="0.25">
      <c r="A354" t="s">
        <v>18</v>
      </c>
      <c r="B354" t="s">
        <v>1061</v>
      </c>
      <c r="C354" t="s">
        <v>1060</v>
      </c>
      <c r="D354" t="s">
        <v>1062</v>
      </c>
      <c r="E354" t="s">
        <v>3277</v>
      </c>
      <c r="F354" t="s">
        <v>18</v>
      </c>
      <c r="H354" t="s">
        <v>18</v>
      </c>
      <c r="I354" t="s">
        <v>2543</v>
      </c>
      <c r="J354" t="s">
        <v>2544</v>
      </c>
      <c r="K354" t="s">
        <v>2545</v>
      </c>
      <c r="L354" s="56" t="s">
        <v>3118</v>
      </c>
      <c r="M354" t="s">
        <v>38</v>
      </c>
      <c r="N354" t="s">
        <v>1835</v>
      </c>
      <c r="O354" t="s">
        <v>564</v>
      </c>
      <c r="P354" t="s">
        <v>1836</v>
      </c>
      <c r="Q354" t="s">
        <v>2904</v>
      </c>
    </row>
    <row r="355" spans="1:17" x14ac:dyDescent="0.25">
      <c r="A355" t="s">
        <v>18</v>
      </c>
      <c r="B355" t="s">
        <v>1065</v>
      </c>
      <c r="C355" t="s">
        <v>1064</v>
      </c>
      <c r="D355" t="s">
        <v>1066</v>
      </c>
      <c r="E355" t="s">
        <v>3278</v>
      </c>
      <c r="F355" t="s">
        <v>18</v>
      </c>
      <c r="H355" t="s">
        <v>18</v>
      </c>
      <c r="I355" t="s">
        <v>1914</v>
      </c>
      <c r="J355" t="s">
        <v>1913</v>
      </c>
      <c r="K355" t="s">
        <v>1915</v>
      </c>
      <c r="L355" s="56" t="s">
        <v>3119</v>
      </c>
      <c r="M355" t="s">
        <v>38</v>
      </c>
      <c r="N355" t="s">
        <v>2000</v>
      </c>
      <c r="O355" t="s">
        <v>1916</v>
      </c>
      <c r="P355" t="s">
        <v>2001</v>
      </c>
      <c r="Q355" t="s">
        <v>2921</v>
      </c>
    </row>
    <row r="356" spans="1:17" x14ac:dyDescent="0.25">
      <c r="A356" t="s">
        <v>18</v>
      </c>
      <c r="B356" t="s">
        <v>1069</v>
      </c>
      <c r="C356" t="s">
        <v>1068</v>
      </c>
      <c r="D356" t="s">
        <v>1070</v>
      </c>
      <c r="E356" t="s">
        <v>2853</v>
      </c>
      <c r="F356" t="s">
        <v>18</v>
      </c>
      <c r="H356" t="s">
        <v>18</v>
      </c>
      <c r="I356" t="s">
        <v>2634</v>
      </c>
      <c r="J356" t="s">
        <v>2635</v>
      </c>
      <c r="K356" t="s">
        <v>2636</v>
      </c>
      <c r="L356" s="56" t="s">
        <v>3120</v>
      </c>
      <c r="M356" t="s">
        <v>38</v>
      </c>
      <c r="N356" t="s">
        <v>2000</v>
      </c>
      <c r="O356" t="s">
        <v>1916</v>
      </c>
      <c r="P356" t="s">
        <v>2001</v>
      </c>
      <c r="Q356" t="s">
        <v>2921</v>
      </c>
    </row>
    <row r="357" spans="1:17" x14ac:dyDescent="0.25">
      <c r="A357" t="s">
        <v>18</v>
      </c>
      <c r="B357" t="s">
        <v>2461</v>
      </c>
      <c r="C357" t="s">
        <v>1080</v>
      </c>
      <c r="D357" t="s">
        <v>1082</v>
      </c>
      <c r="E357" t="s">
        <v>3070</v>
      </c>
      <c r="F357" t="s">
        <v>18</v>
      </c>
      <c r="H357" t="s">
        <v>18</v>
      </c>
      <c r="I357" t="s">
        <v>2472</v>
      </c>
      <c r="J357" t="s">
        <v>2473</v>
      </c>
      <c r="K357" t="s">
        <v>2474</v>
      </c>
      <c r="L357" s="56" t="s">
        <v>3121</v>
      </c>
      <c r="M357" t="s">
        <v>38</v>
      </c>
      <c r="N357" t="s">
        <v>2000</v>
      </c>
      <c r="O357" t="s">
        <v>1916</v>
      </c>
      <c r="P357" t="s">
        <v>2001</v>
      </c>
      <c r="Q357" t="s">
        <v>2921</v>
      </c>
    </row>
    <row r="358" spans="1:17" x14ac:dyDescent="0.25">
      <c r="A358" t="s">
        <v>18</v>
      </c>
      <c r="B358" t="s">
        <v>2514</v>
      </c>
      <c r="C358" t="s">
        <v>1084</v>
      </c>
      <c r="D358" t="s">
        <v>1086</v>
      </c>
      <c r="E358" t="s">
        <v>3071</v>
      </c>
      <c r="F358" t="s">
        <v>18</v>
      </c>
      <c r="H358" t="s">
        <v>18</v>
      </c>
      <c r="I358" t="s">
        <v>1921</v>
      </c>
      <c r="J358" t="s">
        <v>1920</v>
      </c>
      <c r="K358" t="s">
        <v>1922</v>
      </c>
      <c r="L358" s="56" t="s">
        <v>3122</v>
      </c>
      <c r="M358" t="s">
        <v>38</v>
      </c>
      <c r="N358" t="s">
        <v>2000</v>
      </c>
      <c r="O358" t="s">
        <v>1916</v>
      </c>
      <c r="P358" t="s">
        <v>2001</v>
      </c>
      <c r="Q358" t="s">
        <v>2921</v>
      </c>
    </row>
    <row r="359" spans="1:17" x14ac:dyDescent="0.25">
      <c r="A359" t="s">
        <v>18</v>
      </c>
      <c r="B359" t="s">
        <v>1094</v>
      </c>
      <c r="C359" t="s">
        <v>1093</v>
      </c>
      <c r="D359" t="s">
        <v>1095</v>
      </c>
      <c r="E359" t="s">
        <v>1093</v>
      </c>
      <c r="F359" t="s">
        <v>18</v>
      </c>
      <c r="H359" t="s">
        <v>18</v>
      </c>
      <c r="I359" t="s">
        <v>1925</v>
      </c>
      <c r="J359" t="s">
        <v>1924</v>
      </c>
      <c r="K359" t="s">
        <v>1926</v>
      </c>
      <c r="L359" s="56" t="s">
        <v>3123</v>
      </c>
      <c r="M359" t="s">
        <v>38</v>
      </c>
      <c r="N359" t="s">
        <v>2000</v>
      </c>
      <c r="O359" t="s">
        <v>1916</v>
      </c>
      <c r="P359" t="s">
        <v>2001</v>
      </c>
      <c r="Q359" t="s">
        <v>2921</v>
      </c>
    </row>
    <row r="360" spans="1:17" x14ac:dyDescent="0.25">
      <c r="A360" t="s">
        <v>18</v>
      </c>
      <c r="B360" t="s">
        <v>1106</v>
      </c>
      <c r="C360" t="s">
        <v>1105</v>
      </c>
      <c r="D360" t="s">
        <v>1107</v>
      </c>
      <c r="E360" t="s">
        <v>2855</v>
      </c>
      <c r="F360" t="s">
        <v>18</v>
      </c>
      <c r="H360" t="s">
        <v>18</v>
      </c>
      <c r="I360" t="s">
        <v>1929</v>
      </c>
      <c r="J360" t="s">
        <v>1928</v>
      </c>
      <c r="K360" t="s">
        <v>1930</v>
      </c>
      <c r="L360" s="56" t="s">
        <v>3124</v>
      </c>
      <c r="M360" t="s">
        <v>38</v>
      </c>
      <c r="N360" t="s">
        <v>2000</v>
      </c>
      <c r="O360" t="s">
        <v>1916</v>
      </c>
      <c r="P360" t="s">
        <v>2001</v>
      </c>
      <c r="Q360" t="s">
        <v>2921</v>
      </c>
    </row>
    <row r="361" spans="1:17" x14ac:dyDescent="0.25">
      <c r="A361" t="s">
        <v>18</v>
      </c>
      <c r="B361" t="s">
        <v>1102</v>
      </c>
      <c r="C361" t="s">
        <v>1101</v>
      </c>
      <c r="D361" t="s">
        <v>1103</v>
      </c>
      <c r="E361" t="s">
        <v>2854</v>
      </c>
      <c r="F361" t="s">
        <v>18</v>
      </c>
      <c r="H361" t="s">
        <v>18</v>
      </c>
      <c r="I361" t="s">
        <v>1939</v>
      </c>
      <c r="J361" t="s">
        <v>1938</v>
      </c>
      <c r="K361" t="s">
        <v>1940</v>
      </c>
      <c r="L361" s="56" t="s">
        <v>2910</v>
      </c>
      <c r="M361" t="s">
        <v>38</v>
      </c>
      <c r="N361" t="s">
        <v>1936</v>
      </c>
      <c r="O361" t="s">
        <v>356</v>
      </c>
      <c r="P361" t="s">
        <v>1937</v>
      </c>
      <c r="Q361" t="s">
        <v>2909</v>
      </c>
    </row>
    <row r="362" spans="1:17" x14ac:dyDescent="0.25">
      <c r="A362" t="s">
        <v>18</v>
      </c>
      <c r="B362" t="s">
        <v>1110</v>
      </c>
      <c r="C362" t="s">
        <v>1109</v>
      </c>
      <c r="D362" t="s">
        <v>1111</v>
      </c>
      <c r="E362" t="s">
        <v>3072</v>
      </c>
      <c r="F362" t="s">
        <v>18</v>
      </c>
      <c r="H362" t="s">
        <v>18</v>
      </c>
      <c r="I362" t="s">
        <v>1952</v>
      </c>
      <c r="J362" t="s">
        <v>1951</v>
      </c>
      <c r="K362" t="s">
        <v>1953</v>
      </c>
      <c r="L362" s="56" t="s">
        <v>2911</v>
      </c>
      <c r="M362" t="s">
        <v>38</v>
      </c>
      <c r="N362" t="s">
        <v>1364</v>
      </c>
      <c r="O362" t="s">
        <v>183</v>
      </c>
      <c r="P362" t="s">
        <v>1365</v>
      </c>
      <c r="Q362" t="s">
        <v>2870</v>
      </c>
    </row>
    <row r="363" spans="1:17" x14ac:dyDescent="0.25">
      <c r="A363" t="s">
        <v>18</v>
      </c>
      <c r="B363" t="s">
        <v>1117</v>
      </c>
      <c r="C363" t="s">
        <v>1116</v>
      </c>
      <c r="D363" t="s">
        <v>1118</v>
      </c>
      <c r="E363" t="s">
        <v>3073</v>
      </c>
      <c r="F363" t="s">
        <v>18</v>
      </c>
      <c r="H363" t="s">
        <v>18</v>
      </c>
      <c r="I363" t="s">
        <v>1960</v>
      </c>
      <c r="J363" t="s">
        <v>1959</v>
      </c>
      <c r="K363" t="s">
        <v>1961</v>
      </c>
      <c r="L363" s="56" t="s">
        <v>2913</v>
      </c>
      <c r="M363" t="s">
        <v>38</v>
      </c>
      <c r="N363" t="s">
        <v>1957</v>
      </c>
      <c r="O363" t="s">
        <v>1954</v>
      </c>
      <c r="P363" t="s">
        <v>1958</v>
      </c>
      <c r="Q363" t="s">
        <v>2912</v>
      </c>
    </row>
    <row r="364" spans="1:17" x14ac:dyDescent="0.25">
      <c r="A364" t="s">
        <v>18</v>
      </c>
      <c r="B364" t="s">
        <v>1124</v>
      </c>
      <c r="C364" t="s">
        <v>1123</v>
      </c>
      <c r="D364" t="s">
        <v>1125</v>
      </c>
      <c r="E364" t="s">
        <v>3160</v>
      </c>
      <c r="F364" t="s">
        <v>18</v>
      </c>
      <c r="H364" t="s">
        <v>18</v>
      </c>
      <c r="I364" t="s">
        <v>1964</v>
      </c>
      <c r="J364" t="s">
        <v>1963</v>
      </c>
      <c r="K364" t="s">
        <v>1965</v>
      </c>
      <c r="L364" s="56" t="s">
        <v>2914</v>
      </c>
      <c r="M364" t="s">
        <v>38</v>
      </c>
      <c r="N364" t="s">
        <v>676</v>
      </c>
      <c r="O364" t="s">
        <v>675</v>
      </c>
      <c r="P364" t="s">
        <v>677</v>
      </c>
      <c r="Q364" t="s">
        <v>3259</v>
      </c>
    </row>
    <row r="365" spans="1:17" x14ac:dyDescent="0.25">
      <c r="A365" t="s">
        <v>18</v>
      </c>
      <c r="B365" t="s">
        <v>1130</v>
      </c>
      <c r="C365" t="s">
        <v>1129</v>
      </c>
      <c r="D365" t="s">
        <v>1131</v>
      </c>
      <c r="E365" t="s">
        <v>3161</v>
      </c>
      <c r="F365" t="s">
        <v>18</v>
      </c>
      <c r="H365" t="s">
        <v>18</v>
      </c>
      <c r="I365" t="s">
        <v>1968</v>
      </c>
      <c r="J365" t="s">
        <v>1967</v>
      </c>
      <c r="K365" t="s">
        <v>1969</v>
      </c>
      <c r="L365" s="56" t="s">
        <v>2915</v>
      </c>
      <c r="M365" t="s">
        <v>38</v>
      </c>
      <c r="N365" t="s">
        <v>676</v>
      </c>
      <c r="O365" t="s">
        <v>675</v>
      </c>
      <c r="P365" t="s">
        <v>677</v>
      </c>
      <c r="Q365" t="s">
        <v>3259</v>
      </c>
    </row>
    <row r="366" spans="1:17" x14ac:dyDescent="0.25">
      <c r="A366" t="s">
        <v>18</v>
      </c>
      <c r="B366" t="s">
        <v>1139</v>
      </c>
      <c r="C366" t="s">
        <v>1138</v>
      </c>
      <c r="D366" t="s">
        <v>1140</v>
      </c>
      <c r="E366" t="s">
        <v>2857</v>
      </c>
      <c r="F366" t="s">
        <v>18</v>
      </c>
      <c r="H366" t="s">
        <v>18</v>
      </c>
      <c r="I366" t="s">
        <v>1972</v>
      </c>
      <c r="J366" t="s">
        <v>1971</v>
      </c>
      <c r="K366" t="s">
        <v>1973</v>
      </c>
      <c r="L366" s="56" t="s">
        <v>2916</v>
      </c>
      <c r="M366" t="s">
        <v>38</v>
      </c>
      <c r="N366" t="s">
        <v>676</v>
      </c>
      <c r="O366" t="s">
        <v>675</v>
      </c>
      <c r="P366" t="s">
        <v>677</v>
      </c>
      <c r="Q366" t="s">
        <v>3259</v>
      </c>
    </row>
    <row r="367" spans="1:17" x14ac:dyDescent="0.25">
      <c r="A367" t="s">
        <v>18</v>
      </c>
      <c r="B367" t="s">
        <v>1143</v>
      </c>
      <c r="C367" t="s">
        <v>1142</v>
      </c>
      <c r="D367" t="s">
        <v>1144</v>
      </c>
      <c r="E367" t="s">
        <v>2858</v>
      </c>
      <c r="F367" t="s">
        <v>18</v>
      </c>
      <c r="H367" t="s">
        <v>18</v>
      </c>
      <c r="I367" t="s">
        <v>1976</v>
      </c>
      <c r="J367" t="s">
        <v>1975</v>
      </c>
      <c r="K367" t="s">
        <v>1977</v>
      </c>
      <c r="L367" s="56" t="s">
        <v>2917</v>
      </c>
      <c r="M367" t="s">
        <v>38</v>
      </c>
      <c r="N367" t="s">
        <v>1835</v>
      </c>
      <c r="O367" t="s">
        <v>564</v>
      </c>
      <c r="P367" t="s">
        <v>1836</v>
      </c>
      <c r="Q367" t="s">
        <v>2904</v>
      </c>
    </row>
    <row r="368" spans="1:17" x14ac:dyDescent="0.25">
      <c r="A368" t="s">
        <v>18</v>
      </c>
      <c r="B368" t="s">
        <v>1151</v>
      </c>
      <c r="C368" t="s">
        <v>1150</v>
      </c>
      <c r="D368" t="s">
        <v>1152</v>
      </c>
      <c r="E368" t="s">
        <v>2860</v>
      </c>
      <c r="F368" t="s">
        <v>18</v>
      </c>
      <c r="H368" t="s">
        <v>18</v>
      </c>
      <c r="I368" t="s">
        <v>1980</v>
      </c>
      <c r="J368" t="s">
        <v>1979</v>
      </c>
      <c r="K368" t="s">
        <v>1981</v>
      </c>
      <c r="L368" s="56" t="s">
        <v>2918</v>
      </c>
      <c r="M368" t="s">
        <v>38</v>
      </c>
      <c r="N368" t="s">
        <v>1364</v>
      </c>
      <c r="O368" t="s">
        <v>183</v>
      </c>
      <c r="P368" t="s">
        <v>1365</v>
      </c>
      <c r="Q368" t="s">
        <v>2870</v>
      </c>
    </row>
    <row r="369" spans="1:17" x14ac:dyDescent="0.25">
      <c r="A369" t="s">
        <v>18</v>
      </c>
      <c r="B369" t="s">
        <v>2549</v>
      </c>
      <c r="C369" t="s">
        <v>2550</v>
      </c>
      <c r="D369" t="s">
        <v>2551</v>
      </c>
      <c r="E369" t="s">
        <v>3282</v>
      </c>
      <c r="F369" t="s">
        <v>18</v>
      </c>
      <c r="H369" t="s">
        <v>18</v>
      </c>
      <c r="I369" t="s">
        <v>1991</v>
      </c>
      <c r="J369" t="s">
        <v>1990</v>
      </c>
      <c r="K369" t="s">
        <v>1992</v>
      </c>
      <c r="L369" s="56" t="s">
        <v>3206</v>
      </c>
      <c r="M369" t="s">
        <v>38</v>
      </c>
      <c r="N369" t="s">
        <v>2000</v>
      </c>
      <c r="O369" t="s">
        <v>1916</v>
      </c>
      <c r="P369" t="s">
        <v>2001</v>
      </c>
      <c r="Q369" t="s">
        <v>2921</v>
      </c>
    </row>
    <row r="370" spans="1:17" x14ac:dyDescent="0.25">
      <c r="A370" t="s">
        <v>18</v>
      </c>
      <c r="B370" t="s">
        <v>1325</v>
      </c>
      <c r="C370" t="s">
        <v>1324</v>
      </c>
      <c r="D370" t="s">
        <v>1326</v>
      </c>
      <c r="E370" t="s">
        <v>2861</v>
      </c>
      <c r="F370" t="s">
        <v>18</v>
      </c>
      <c r="H370" t="s">
        <v>18</v>
      </c>
      <c r="I370" t="s">
        <v>1995</v>
      </c>
      <c r="J370" t="s">
        <v>1994</v>
      </c>
      <c r="K370" t="s">
        <v>1996</v>
      </c>
      <c r="L370" s="56" t="s">
        <v>2919</v>
      </c>
      <c r="M370" t="s">
        <v>38</v>
      </c>
      <c r="N370" t="s">
        <v>1998</v>
      </c>
      <c r="O370" t="s">
        <v>1112</v>
      </c>
      <c r="P370" t="s">
        <v>1999</v>
      </c>
      <c r="Q370" t="s">
        <v>2920</v>
      </c>
    </row>
    <row r="371" spans="1:17" x14ac:dyDescent="0.25">
      <c r="A371" t="s">
        <v>18</v>
      </c>
      <c r="B371" t="s">
        <v>1319</v>
      </c>
      <c r="C371" t="s">
        <v>1318</v>
      </c>
      <c r="D371" t="s">
        <v>1320</v>
      </c>
      <c r="E371" t="s">
        <v>3075</v>
      </c>
      <c r="F371" t="s">
        <v>18</v>
      </c>
      <c r="H371" t="s">
        <v>18</v>
      </c>
      <c r="I371" t="s">
        <v>2005</v>
      </c>
      <c r="J371" t="s">
        <v>2004</v>
      </c>
      <c r="K371" t="s">
        <v>2006</v>
      </c>
      <c r="L371" s="56" t="s">
        <v>2923</v>
      </c>
      <c r="M371" t="s">
        <v>38</v>
      </c>
      <c r="N371" t="s">
        <v>2002</v>
      </c>
      <c r="O371" t="s">
        <v>387</v>
      </c>
      <c r="P371" t="s">
        <v>2003</v>
      </c>
      <c r="Q371" t="s">
        <v>2922</v>
      </c>
    </row>
    <row r="372" spans="1:17" x14ac:dyDescent="0.25">
      <c r="A372" t="s">
        <v>18</v>
      </c>
      <c r="B372" t="s">
        <v>1335</v>
      </c>
      <c r="C372" t="s">
        <v>1334</v>
      </c>
      <c r="D372" t="s">
        <v>1336</v>
      </c>
      <c r="E372" t="s">
        <v>2862</v>
      </c>
      <c r="F372" t="s">
        <v>18</v>
      </c>
      <c r="H372" t="s">
        <v>18</v>
      </c>
      <c r="I372" t="s">
        <v>2009</v>
      </c>
      <c r="J372" t="s">
        <v>2008</v>
      </c>
      <c r="K372" t="s">
        <v>2010</v>
      </c>
      <c r="L372" s="56" t="s">
        <v>2924</v>
      </c>
      <c r="M372" t="s">
        <v>38</v>
      </c>
      <c r="N372" t="s">
        <v>2002</v>
      </c>
      <c r="O372" t="s">
        <v>387</v>
      </c>
      <c r="P372" t="s">
        <v>2003</v>
      </c>
      <c r="Q372" t="s">
        <v>2922</v>
      </c>
    </row>
    <row r="373" spans="1:17" x14ac:dyDescent="0.25">
      <c r="A373" t="s">
        <v>18</v>
      </c>
      <c r="B373" t="s">
        <v>2744</v>
      </c>
      <c r="C373" t="s">
        <v>2745</v>
      </c>
      <c r="D373" t="s">
        <v>2746</v>
      </c>
      <c r="E373" t="s">
        <v>3077</v>
      </c>
      <c r="F373" t="s">
        <v>18</v>
      </c>
      <c r="H373" t="s">
        <v>18</v>
      </c>
      <c r="I373" t="s">
        <v>2020</v>
      </c>
      <c r="J373" t="s">
        <v>2019</v>
      </c>
      <c r="K373" t="s">
        <v>2021</v>
      </c>
      <c r="L373" s="56" t="s">
        <v>3306</v>
      </c>
      <c r="M373" t="s">
        <v>38</v>
      </c>
      <c r="N373" t="s">
        <v>2015</v>
      </c>
      <c r="O373" t="s">
        <v>2014</v>
      </c>
      <c r="P373" t="s">
        <v>2016</v>
      </c>
      <c r="Q373" t="s">
        <v>3305</v>
      </c>
    </row>
    <row r="374" spans="1:17" x14ac:dyDescent="0.25">
      <c r="A374" t="s">
        <v>18</v>
      </c>
      <c r="B374" t="s">
        <v>1341</v>
      </c>
      <c r="C374" t="s">
        <v>1340</v>
      </c>
      <c r="D374" t="s">
        <v>1342</v>
      </c>
      <c r="E374" t="s">
        <v>2864</v>
      </c>
      <c r="F374" t="s">
        <v>18</v>
      </c>
      <c r="H374" t="s">
        <v>18</v>
      </c>
      <c r="I374" t="s">
        <v>2024</v>
      </c>
      <c r="J374" t="s">
        <v>2022</v>
      </c>
      <c r="K374" t="s">
        <v>2025</v>
      </c>
      <c r="L374" s="56" t="s">
        <v>3307</v>
      </c>
      <c r="M374" t="s">
        <v>38</v>
      </c>
      <c r="N374" t="s">
        <v>2015</v>
      </c>
      <c r="O374" t="s">
        <v>2014</v>
      </c>
      <c r="P374" t="s">
        <v>2016</v>
      </c>
      <c r="Q374" t="s">
        <v>3305</v>
      </c>
    </row>
    <row r="375" spans="1:17" x14ac:dyDescent="0.25">
      <c r="A375" t="s">
        <v>18</v>
      </c>
      <c r="B375" t="s">
        <v>2593</v>
      </c>
      <c r="C375" t="s">
        <v>2594</v>
      </c>
      <c r="D375" t="s">
        <v>2595</v>
      </c>
      <c r="E375" t="s">
        <v>3078</v>
      </c>
      <c r="F375" t="s">
        <v>18</v>
      </c>
      <c r="H375" t="s">
        <v>18</v>
      </c>
      <c r="I375" t="s">
        <v>2033</v>
      </c>
      <c r="J375" t="s">
        <v>2032</v>
      </c>
      <c r="K375" t="s">
        <v>2034</v>
      </c>
      <c r="L375" s="56" t="s">
        <v>2926</v>
      </c>
      <c r="M375" t="s">
        <v>38</v>
      </c>
      <c r="N375" t="s">
        <v>935</v>
      </c>
      <c r="O375" t="s">
        <v>934</v>
      </c>
      <c r="P375" t="s">
        <v>936</v>
      </c>
      <c r="Q375" t="s">
        <v>3270</v>
      </c>
    </row>
    <row r="376" spans="1:17" x14ac:dyDescent="0.25">
      <c r="A376" t="s">
        <v>18</v>
      </c>
      <c r="B376" t="s">
        <v>1345</v>
      </c>
      <c r="C376" t="s">
        <v>1344</v>
      </c>
      <c r="D376" t="s">
        <v>1346</v>
      </c>
      <c r="E376" t="s">
        <v>2865</v>
      </c>
      <c r="F376" t="s">
        <v>18</v>
      </c>
      <c r="H376" t="s">
        <v>18</v>
      </c>
      <c r="I376" t="s">
        <v>2037</v>
      </c>
      <c r="J376" t="s">
        <v>2036</v>
      </c>
      <c r="K376" t="s">
        <v>2038</v>
      </c>
      <c r="L376" s="56" t="s">
        <v>2927</v>
      </c>
      <c r="M376" t="s">
        <v>38</v>
      </c>
      <c r="N376" t="s">
        <v>935</v>
      </c>
      <c r="O376" t="s">
        <v>934</v>
      </c>
      <c r="P376" t="s">
        <v>936</v>
      </c>
      <c r="Q376" t="s">
        <v>3270</v>
      </c>
    </row>
    <row r="377" spans="1:17" x14ac:dyDescent="0.25">
      <c r="A377" t="s">
        <v>18</v>
      </c>
      <c r="B377" t="s">
        <v>1367</v>
      </c>
      <c r="C377" t="s">
        <v>1366</v>
      </c>
      <c r="D377" t="s">
        <v>1368</v>
      </c>
      <c r="E377" t="s">
        <v>2871</v>
      </c>
      <c r="F377" t="s">
        <v>18</v>
      </c>
      <c r="H377" t="s">
        <v>18</v>
      </c>
      <c r="I377" t="s">
        <v>2041</v>
      </c>
      <c r="J377" t="s">
        <v>2040</v>
      </c>
      <c r="K377" t="s">
        <v>2042</v>
      </c>
      <c r="L377" s="56" t="s">
        <v>2928</v>
      </c>
      <c r="M377" t="s">
        <v>38</v>
      </c>
      <c r="N377" t="s">
        <v>935</v>
      </c>
      <c r="O377" t="s">
        <v>934</v>
      </c>
      <c r="P377" t="s">
        <v>936</v>
      </c>
      <c r="Q377" t="s">
        <v>3270</v>
      </c>
    </row>
    <row r="378" spans="1:17" x14ac:dyDescent="0.25">
      <c r="A378" t="s">
        <v>18</v>
      </c>
      <c r="B378" t="s">
        <v>1371</v>
      </c>
      <c r="C378" t="s">
        <v>1370</v>
      </c>
      <c r="D378" t="s">
        <v>1372</v>
      </c>
      <c r="E378" t="s">
        <v>2872</v>
      </c>
      <c r="F378" t="s">
        <v>18</v>
      </c>
      <c r="H378" t="s">
        <v>18</v>
      </c>
      <c r="I378" t="s">
        <v>2751</v>
      </c>
      <c r="J378" t="s">
        <v>2752</v>
      </c>
      <c r="K378" t="s">
        <v>2753</v>
      </c>
      <c r="L378" s="56" t="s">
        <v>3135</v>
      </c>
      <c r="M378" t="s">
        <v>38</v>
      </c>
      <c r="N378" t="s">
        <v>3372</v>
      </c>
      <c r="O378" t="s">
        <v>3371</v>
      </c>
      <c r="P378" t="s">
        <v>3379</v>
      </c>
      <c r="Q378" t="s">
        <v>3356</v>
      </c>
    </row>
    <row r="379" spans="1:17" x14ac:dyDescent="0.25">
      <c r="A379" t="s">
        <v>18</v>
      </c>
      <c r="B379" t="s">
        <v>2562</v>
      </c>
      <c r="C379" t="s">
        <v>2563</v>
      </c>
      <c r="D379" t="s">
        <v>2564</v>
      </c>
      <c r="E379" t="s">
        <v>3080</v>
      </c>
      <c r="F379" t="s">
        <v>18</v>
      </c>
      <c r="H379" t="s">
        <v>18</v>
      </c>
      <c r="I379" t="s">
        <v>2080</v>
      </c>
      <c r="J379" t="s">
        <v>2079</v>
      </c>
      <c r="K379" t="s">
        <v>2081</v>
      </c>
      <c r="L379" s="56" t="s">
        <v>3207</v>
      </c>
      <c r="M379" t="s">
        <v>38</v>
      </c>
      <c r="N379" t="s">
        <v>1679</v>
      </c>
      <c r="O379" t="s">
        <v>1544</v>
      </c>
      <c r="P379" t="s">
        <v>1680</v>
      </c>
      <c r="Q379" t="s">
        <v>3092</v>
      </c>
    </row>
    <row r="380" spans="1:17" x14ac:dyDescent="0.25">
      <c r="A380" t="s">
        <v>18</v>
      </c>
      <c r="B380" t="s">
        <v>1375</v>
      </c>
      <c r="C380" t="s">
        <v>1374</v>
      </c>
      <c r="D380" t="s">
        <v>1376</v>
      </c>
      <c r="E380" t="s">
        <v>2873</v>
      </c>
      <c r="F380" t="s">
        <v>18</v>
      </c>
      <c r="H380" t="s">
        <v>18</v>
      </c>
      <c r="I380" t="s">
        <v>2084</v>
      </c>
      <c r="J380" t="s">
        <v>2083</v>
      </c>
      <c r="K380" t="s">
        <v>2085</v>
      </c>
      <c r="L380" s="56" t="s">
        <v>3208</v>
      </c>
      <c r="M380" t="s">
        <v>38</v>
      </c>
      <c r="N380" t="s">
        <v>688</v>
      </c>
      <c r="O380" t="s">
        <v>687</v>
      </c>
      <c r="P380" t="s">
        <v>689</v>
      </c>
      <c r="Q380" t="s">
        <v>2817</v>
      </c>
    </row>
    <row r="381" spans="1:17" x14ac:dyDescent="0.25">
      <c r="A381" t="s">
        <v>18</v>
      </c>
      <c r="B381" t="s">
        <v>2704</v>
      </c>
      <c r="C381" t="s">
        <v>1388</v>
      </c>
      <c r="D381" t="s">
        <v>1390</v>
      </c>
      <c r="E381" t="s">
        <v>3081</v>
      </c>
      <c r="F381" t="s">
        <v>18</v>
      </c>
      <c r="H381" t="s">
        <v>18</v>
      </c>
      <c r="I381" t="s">
        <v>2723</v>
      </c>
      <c r="J381" t="s">
        <v>2724</v>
      </c>
      <c r="K381" t="s">
        <v>2725</v>
      </c>
      <c r="L381" s="56" t="s">
        <v>3136</v>
      </c>
      <c r="M381" t="s">
        <v>38</v>
      </c>
      <c r="N381" t="s">
        <v>688</v>
      </c>
      <c r="O381" t="s">
        <v>687</v>
      </c>
      <c r="P381" t="s">
        <v>689</v>
      </c>
      <c r="Q381" t="s">
        <v>2817</v>
      </c>
    </row>
    <row r="382" spans="1:17" x14ac:dyDescent="0.25">
      <c r="A382" t="s">
        <v>18</v>
      </c>
      <c r="B382" t="s">
        <v>2607</v>
      </c>
      <c r="C382" t="s">
        <v>1392</v>
      </c>
      <c r="D382" t="s">
        <v>1394</v>
      </c>
      <c r="E382" t="s">
        <v>3082</v>
      </c>
      <c r="F382" t="s">
        <v>18</v>
      </c>
      <c r="H382" t="s">
        <v>18</v>
      </c>
      <c r="I382" t="s">
        <v>2088</v>
      </c>
      <c r="J382" t="s">
        <v>2087</v>
      </c>
      <c r="K382" t="s">
        <v>2089</v>
      </c>
      <c r="L382" s="56" t="s">
        <v>3209</v>
      </c>
      <c r="M382" t="s">
        <v>38</v>
      </c>
      <c r="N382" t="s">
        <v>688</v>
      </c>
      <c r="O382" t="s">
        <v>687</v>
      </c>
      <c r="P382" t="s">
        <v>689</v>
      </c>
      <c r="Q382" t="s">
        <v>2817</v>
      </c>
    </row>
    <row r="383" spans="1:17" x14ac:dyDescent="0.25">
      <c r="A383" t="s">
        <v>18</v>
      </c>
      <c r="B383" t="s">
        <v>1385</v>
      </c>
      <c r="C383" t="s">
        <v>1384</v>
      </c>
      <c r="D383" t="s">
        <v>1386</v>
      </c>
      <c r="E383" t="s">
        <v>2875</v>
      </c>
      <c r="F383" t="s">
        <v>18</v>
      </c>
      <c r="H383" t="s">
        <v>18</v>
      </c>
      <c r="I383" t="s">
        <v>2092</v>
      </c>
      <c r="J383" t="s">
        <v>2091</v>
      </c>
      <c r="K383" t="s">
        <v>2093</v>
      </c>
      <c r="L383" s="56" t="s">
        <v>3137</v>
      </c>
      <c r="M383" t="s">
        <v>38</v>
      </c>
      <c r="N383" t="s">
        <v>688</v>
      </c>
      <c r="O383" t="s">
        <v>687</v>
      </c>
      <c r="P383" t="s">
        <v>689</v>
      </c>
      <c r="Q383" t="s">
        <v>2817</v>
      </c>
    </row>
    <row r="384" spans="1:17" x14ac:dyDescent="0.25">
      <c r="A384" t="s">
        <v>18</v>
      </c>
      <c r="B384" t="s">
        <v>1399</v>
      </c>
      <c r="C384" t="s">
        <v>1398</v>
      </c>
      <c r="D384" t="s">
        <v>1400</v>
      </c>
      <c r="E384" t="s">
        <v>3083</v>
      </c>
      <c r="F384" t="s">
        <v>18</v>
      </c>
      <c r="H384" t="s">
        <v>18</v>
      </c>
      <c r="I384" t="s">
        <v>2096</v>
      </c>
      <c r="J384" t="s">
        <v>2095</v>
      </c>
      <c r="K384" t="s">
        <v>2097</v>
      </c>
      <c r="L384" s="56" t="s">
        <v>3237</v>
      </c>
      <c r="M384" t="s">
        <v>38</v>
      </c>
      <c r="N384" t="s">
        <v>1998</v>
      </c>
      <c r="O384" t="s">
        <v>1112</v>
      </c>
      <c r="P384" t="s">
        <v>1999</v>
      </c>
      <c r="Q384" t="s">
        <v>2920</v>
      </c>
    </row>
    <row r="385" spans="1:17" x14ac:dyDescent="0.25">
      <c r="A385" t="s">
        <v>18</v>
      </c>
      <c r="B385" t="s">
        <v>1412</v>
      </c>
      <c r="C385" t="s">
        <v>1411</v>
      </c>
      <c r="D385" t="s">
        <v>1413</v>
      </c>
      <c r="E385" t="s">
        <v>1411</v>
      </c>
      <c r="F385" t="s">
        <v>18</v>
      </c>
      <c r="H385" t="s">
        <v>18</v>
      </c>
      <c r="I385" t="s">
        <v>2100</v>
      </c>
      <c r="J385" t="s">
        <v>2099</v>
      </c>
      <c r="K385" t="s">
        <v>2101</v>
      </c>
      <c r="L385" s="56" t="s">
        <v>3210</v>
      </c>
      <c r="M385" t="s">
        <v>38</v>
      </c>
      <c r="N385" t="s">
        <v>1998</v>
      </c>
      <c r="O385" t="s">
        <v>1112</v>
      </c>
      <c r="P385" t="s">
        <v>1999</v>
      </c>
      <c r="Q385" t="s">
        <v>2920</v>
      </c>
    </row>
    <row r="386" spans="1:17" x14ac:dyDescent="0.25">
      <c r="A386" t="s">
        <v>18</v>
      </c>
      <c r="B386" t="s">
        <v>1418</v>
      </c>
      <c r="C386" t="s">
        <v>1417</v>
      </c>
      <c r="D386" t="s">
        <v>1419</v>
      </c>
      <c r="E386" t="s">
        <v>3162</v>
      </c>
      <c r="F386" t="s">
        <v>18</v>
      </c>
      <c r="H386" t="s">
        <v>18</v>
      </c>
      <c r="I386" t="s">
        <v>2104</v>
      </c>
      <c r="J386" t="s">
        <v>2103</v>
      </c>
      <c r="K386" t="s">
        <v>2105</v>
      </c>
      <c r="L386" s="56" t="s">
        <v>3211</v>
      </c>
      <c r="M386" t="s">
        <v>38</v>
      </c>
      <c r="N386" t="s">
        <v>1998</v>
      </c>
      <c r="O386" t="s">
        <v>1112</v>
      </c>
      <c r="P386" t="s">
        <v>1999</v>
      </c>
      <c r="Q386" t="s">
        <v>2920</v>
      </c>
    </row>
    <row r="387" spans="1:17" x14ac:dyDescent="0.25">
      <c r="A387" t="s">
        <v>18</v>
      </c>
      <c r="B387" t="s">
        <v>1423</v>
      </c>
      <c r="C387" t="s">
        <v>1422</v>
      </c>
      <c r="D387" t="s">
        <v>1424</v>
      </c>
      <c r="E387" t="s">
        <v>3163</v>
      </c>
      <c r="F387" t="s">
        <v>18</v>
      </c>
      <c r="H387" t="s">
        <v>18</v>
      </c>
      <c r="I387" t="s">
        <v>2674</v>
      </c>
      <c r="J387" t="s">
        <v>2675</v>
      </c>
      <c r="K387" t="s">
        <v>2676</v>
      </c>
      <c r="L387" s="56" t="s">
        <v>3238</v>
      </c>
      <c r="M387" t="s">
        <v>38</v>
      </c>
      <c r="N387" t="s">
        <v>1679</v>
      </c>
      <c r="O387" t="s">
        <v>1544</v>
      </c>
      <c r="P387" t="s">
        <v>1680</v>
      </c>
      <c r="Q387" t="s">
        <v>3092</v>
      </c>
    </row>
    <row r="388" spans="1:17" x14ac:dyDescent="0.25">
      <c r="A388" t="s">
        <v>18</v>
      </c>
      <c r="B388" t="s">
        <v>1433</v>
      </c>
      <c r="C388" t="s">
        <v>1432</v>
      </c>
      <c r="D388" t="s">
        <v>1434</v>
      </c>
      <c r="E388" t="s">
        <v>3085</v>
      </c>
      <c r="F388" t="s">
        <v>18</v>
      </c>
      <c r="H388" t="s">
        <v>18</v>
      </c>
      <c r="I388" t="s">
        <v>2108</v>
      </c>
      <c r="J388" t="s">
        <v>2107</v>
      </c>
      <c r="K388" t="s">
        <v>2109</v>
      </c>
      <c r="L388" s="56" t="s">
        <v>3212</v>
      </c>
      <c r="M388" t="s">
        <v>38</v>
      </c>
      <c r="N388" t="s">
        <v>1998</v>
      </c>
      <c r="O388" t="s">
        <v>1112</v>
      </c>
      <c r="P388" t="s">
        <v>1999</v>
      </c>
      <c r="Q388" t="s">
        <v>2920</v>
      </c>
    </row>
    <row r="389" spans="1:17" x14ac:dyDescent="0.25">
      <c r="A389" t="s">
        <v>18</v>
      </c>
      <c r="B389" t="s">
        <v>1446</v>
      </c>
      <c r="C389" t="s">
        <v>1445</v>
      </c>
      <c r="D389" t="s">
        <v>1447</v>
      </c>
      <c r="E389" t="s">
        <v>3164</v>
      </c>
      <c r="F389" t="s">
        <v>18</v>
      </c>
      <c r="H389" t="s">
        <v>18</v>
      </c>
      <c r="I389" t="s">
        <v>2583</v>
      </c>
      <c r="J389" t="s">
        <v>2115</v>
      </c>
      <c r="K389" t="s">
        <v>2117</v>
      </c>
      <c r="L389" s="56" t="s">
        <v>3310</v>
      </c>
      <c r="M389" t="s">
        <v>38</v>
      </c>
      <c r="N389" t="s">
        <v>2546</v>
      </c>
      <c r="O389" t="s">
        <v>2547</v>
      </c>
      <c r="P389" t="s">
        <v>2548</v>
      </c>
      <c r="Q389" t="s">
        <v>2929</v>
      </c>
    </row>
    <row r="390" spans="1:17" x14ac:dyDescent="0.25">
      <c r="A390" t="s">
        <v>18</v>
      </c>
      <c r="B390" t="s">
        <v>1450</v>
      </c>
      <c r="C390" t="s">
        <v>1449</v>
      </c>
      <c r="D390" t="s">
        <v>1451</v>
      </c>
      <c r="E390" t="s">
        <v>1449</v>
      </c>
      <c r="F390" t="s">
        <v>18</v>
      </c>
      <c r="H390" t="s">
        <v>18</v>
      </c>
      <c r="I390" t="s">
        <v>2520</v>
      </c>
      <c r="J390" t="s">
        <v>2119</v>
      </c>
      <c r="K390" t="s">
        <v>2121</v>
      </c>
      <c r="L390" s="56" t="s">
        <v>3311</v>
      </c>
      <c r="M390" t="s">
        <v>38</v>
      </c>
      <c r="N390" t="s">
        <v>2546</v>
      </c>
      <c r="O390" t="s">
        <v>2547</v>
      </c>
      <c r="P390" t="s">
        <v>2548</v>
      </c>
      <c r="Q390" t="s">
        <v>2929</v>
      </c>
    </row>
    <row r="391" spans="1:17" x14ac:dyDescent="0.25">
      <c r="A391" t="s">
        <v>18</v>
      </c>
      <c r="B391" t="s">
        <v>2626</v>
      </c>
      <c r="C391" t="s">
        <v>2627</v>
      </c>
      <c r="D391" t="s">
        <v>2628</v>
      </c>
      <c r="E391" t="s">
        <v>3086</v>
      </c>
      <c r="F391" t="s">
        <v>18</v>
      </c>
      <c r="H391" t="s">
        <v>18</v>
      </c>
      <c r="I391" t="s">
        <v>2130</v>
      </c>
      <c r="J391" t="s">
        <v>2129</v>
      </c>
      <c r="K391" t="s">
        <v>2131</v>
      </c>
      <c r="L391" s="56" t="s">
        <v>2931</v>
      </c>
      <c r="M391" t="s">
        <v>38</v>
      </c>
      <c r="N391" t="s">
        <v>2126</v>
      </c>
      <c r="O391" t="s">
        <v>2125</v>
      </c>
      <c r="P391" t="s">
        <v>2127</v>
      </c>
      <c r="Q391" t="s">
        <v>2930</v>
      </c>
    </row>
    <row r="392" spans="1:17" x14ac:dyDescent="0.25">
      <c r="A392" t="s">
        <v>18</v>
      </c>
      <c r="B392" t="s">
        <v>1457</v>
      </c>
      <c r="C392" t="s">
        <v>2708</v>
      </c>
      <c r="D392" t="s">
        <v>1458</v>
      </c>
      <c r="E392" t="s">
        <v>2879</v>
      </c>
      <c r="F392" t="s">
        <v>18</v>
      </c>
      <c r="H392" t="s">
        <v>18</v>
      </c>
      <c r="I392" t="s">
        <v>2134</v>
      </c>
      <c r="J392" t="s">
        <v>2133</v>
      </c>
      <c r="K392" t="s">
        <v>2135</v>
      </c>
      <c r="L392" s="56" t="s">
        <v>3239</v>
      </c>
      <c r="M392" t="s">
        <v>38</v>
      </c>
      <c r="N392" t="s">
        <v>1437</v>
      </c>
      <c r="O392" t="s">
        <v>1436</v>
      </c>
      <c r="P392" t="s">
        <v>1438</v>
      </c>
      <c r="Q392" t="s">
        <v>1439</v>
      </c>
    </row>
    <row r="393" spans="1:17" x14ac:dyDescent="0.25">
      <c r="A393" t="s">
        <v>18</v>
      </c>
      <c r="B393" t="s">
        <v>1465</v>
      </c>
      <c r="C393" t="s">
        <v>1464</v>
      </c>
      <c r="D393" t="s">
        <v>1466</v>
      </c>
      <c r="E393" t="s">
        <v>2880</v>
      </c>
      <c r="F393" t="s">
        <v>18</v>
      </c>
      <c r="H393" t="s">
        <v>18</v>
      </c>
      <c r="I393" t="s">
        <v>1269</v>
      </c>
      <c r="J393" t="s">
        <v>2510</v>
      </c>
      <c r="K393" t="s">
        <v>1270</v>
      </c>
      <c r="L393" s="56" t="s">
        <v>2949</v>
      </c>
      <c r="M393" t="s">
        <v>38</v>
      </c>
      <c r="N393" t="s">
        <v>1158</v>
      </c>
      <c r="O393" t="s">
        <v>2726</v>
      </c>
      <c r="P393" t="s">
        <v>1159</v>
      </c>
      <c r="Q393" t="s">
        <v>2932</v>
      </c>
    </row>
    <row r="394" spans="1:17" x14ac:dyDescent="0.25">
      <c r="A394" t="s">
        <v>18</v>
      </c>
      <c r="B394" t="s">
        <v>1453</v>
      </c>
      <c r="C394" t="s">
        <v>1452</v>
      </c>
      <c r="D394" t="s">
        <v>1454</v>
      </c>
      <c r="E394" t="s">
        <v>2878</v>
      </c>
      <c r="F394" t="s">
        <v>18</v>
      </c>
      <c r="H394" t="s">
        <v>18</v>
      </c>
      <c r="I394" t="s">
        <v>2526</v>
      </c>
      <c r="J394" t="s">
        <v>2527</v>
      </c>
      <c r="K394" t="s">
        <v>2528</v>
      </c>
      <c r="L394" s="56" t="s">
        <v>3138</v>
      </c>
      <c r="M394" t="s">
        <v>38</v>
      </c>
      <c r="N394" t="s">
        <v>1155</v>
      </c>
      <c r="O394" t="s">
        <v>2701</v>
      </c>
      <c r="P394" t="s">
        <v>1156</v>
      </c>
      <c r="Q394" t="s">
        <v>2941</v>
      </c>
    </row>
    <row r="395" spans="1:17" x14ac:dyDescent="0.25">
      <c r="A395" t="s">
        <v>18</v>
      </c>
      <c r="B395" t="s">
        <v>1473</v>
      </c>
      <c r="C395" t="s">
        <v>1472</v>
      </c>
      <c r="D395" t="s">
        <v>1474</v>
      </c>
      <c r="E395" t="s">
        <v>3224</v>
      </c>
      <c r="F395" t="s">
        <v>18</v>
      </c>
      <c r="H395" t="s">
        <v>18</v>
      </c>
      <c r="I395" t="s">
        <v>1273</v>
      </c>
      <c r="J395" t="s">
        <v>2638</v>
      </c>
      <c r="K395" t="s">
        <v>1274</v>
      </c>
      <c r="L395" s="56" t="s">
        <v>2950</v>
      </c>
      <c r="M395" t="s">
        <v>38</v>
      </c>
      <c r="N395" t="s">
        <v>1162</v>
      </c>
      <c r="O395" t="s">
        <v>2673</v>
      </c>
      <c r="P395" t="s">
        <v>1163</v>
      </c>
      <c r="Q395" t="s">
        <v>2933</v>
      </c>
    </row>
    <row r="396" spans="1:17" x14ac:dyDescent="0.25">
      <c r="A396" t="s">
        <v>18</v>
      </c>
      <c r="B396" t="s">
        <v>1480</v>
      </c>
      <c r="C396" t="s">
        <v>1479</v>
      </c>
      <c r="D396" t="s">
        <v>1481</v>
      </c>
      <c r="E396" t="s">
        <v>3165</v>
      </c>
      <c r="F396" t="s">
        <v>18</v>
      </c>
      <c r="H396" t="s">
        <v>18</v>
      </c>
      <c r="I396" t="s">
        <v>1277</v>
      </c>
      <c r="J396" t="s">
        <v>2460</v>
      </c>
      <c r="K396" t="s">
        <v>1278</v>
      </c>
      <c r="L396" s="56" t="s">
        <v>2951</v>
      </c>
      <c r="M396" t="s">
        <v>38</v>
      </c>
      <c r="N396" t="s">
        <v>1166</v>
      </c>
      <c r="O396" t="s">
        <v>2485</v>
      </c>
      <c r="P396" t="s">
        <v>1167</v>
      </c>
      <c r="Q396" t="s">
        <v>2934</v>
      </c>
    </row>
    <row r="397" spans="1:17" x14ac:dyDescent="0.25">
      <c r="A397" t="s">
        <v>18</v>
      </c>
      <c r="B397" t="s">
        <v>1486</v>
      </c>
      <c r="C397" t="s">
        <v>1485</v>
      </c>
      <c r="D397" t="s">
        <v>1487</v>
      </c>
      <c r="E397" t="s">
        <v>2882</v>
      </c>
      <c r="F397" t="s">
        <v>18</v>
      </c>
      <c r="H397" t="s">
        <v>18</v>
      </c>
      <c r="I397" t="s">
        <v>1281</v>
      </c>
      <c r="J397" t="s">
        <v>2477</v>
      </c>
      <c r="K397" t="s">
        <v>1282</v>
      </c>
      <c r="L397" s="56" t="s">
        <v>2952</v>
      </c>
      <c r="M397" t="s">
        <v>38</v>
      </c>
      <c r="N397" t="s">
        <v>1170</v>
      </c>
      <c r="O397" t="s">
        <v>2515</v>
      </c>
      <c r="P397" t="s">
        <v>1171</v>
      </c>
      <c r="Q397" t="s">
        <v>2935</v>
      </c>
    </row>
    <row r="398" spans="1:17" x14ac:dyDescent="0.25">
      <c r="A398" t="s">
        <v>18</v>
      </c>
      <c r="B398" t="s">
        <v>1490</v>
      </c>
      <c r="C398" t="s">
        <v>1489</v>
      </c>
      <c r="D398" t="s">
        <v>1491</v>
      </c>
      <c r="E398" t="s">
        <v>2883</v>
      </c>
      <c r="F398" t="s">
        <v>18</v>
      </c>
      <c r="H398" t="s">
        <v>18</v>
      </c>
      <c r="I398" t="s">
        <v>1191</v>
      </c>
      <c r="J398" t="s">
        <v>2658</v>
      </c>
      <c r="K398" t="s">
        <v>1192</v>
      </c>
      <c r="L398" s="56" t="s">
        <v>3142</v>
      </c>
      <c r="M398" t="s">
        <v>38</v>
      </c>
      <c r="N398" t="s">
        <v>1174</v>
      </c>
      <c r="O398" t="s">
        <v>2521</v>
      </c>
      <c r="P398" t="s">
        <v>1175</v>
      </c>
      <c r="Q398" t="s">
        <v>2936</v>
      </c>
    </row>
    <row r="399" spans="1:17" x14ac:dyDescent="0.25">
      <c r="A399" t="s">
        <v>18</v>
      </c>
      <c r="B399" t="s">
        <v>1498</v>
      </c>
      <c r="C399" t="s">
        <v>1497</v>
      </c>
      <c r="D399" t="s">
        <v>1499</v>
      </c>
      <c r="E399" t="s">
        <v>2885</v>
      </c>
      <c r="F399" t="s">
        <v>18</v>
      </c>
      <c r="H399" t="s">
        <v>18</v>
      </c>
      <c r="I399" t="s">
        <v>1285</v>
      </c>
      <c r="J399" t="s">
        <v>2710</v>
      </c>
      <c r="K399" t="s">
        <v>1286</v>
      </c>
      <c r="L399" s="56" t="s">
        <v>2953</v>
      </c>
      <c r="M399" t="s">
        <v>38</v>
      </c>
      <c r="N399" t="s">
        <v>1174</v>
      </c>
      <c r="O399" t="s">
        <v>2521</v>
      </c>
      <c r="P399" t="s">
        <v>1175</v>
      </c>
      <c r="Q399" t="s">
        <v>2936</v>
      </c>
    </row>
    <row r="400" spans="1:17" x14ac:dyDescent="0.25">
      <c r="A400" t="s">
        <v>18</v>
      </c>
      <c r="B400" t="s">
        <v>2493</v>
      </c>
      <c r="C400" t="s">
        <v>2494</v>
      </c>
      <c r="D400" t="s">
        <v>2495</v>
      </c>
      <c r="E400" t="s">
        <v>3087</v>
      </c>
      <c r="F400" t="s">
        <v>18</v>
      </c>
      <c r="H400" t="s">
        <v>18</v>
      </c>
      <c r="I400" t="s">
        <v>1178</v>
      </c>
      <c r="J400" t="s">
        <v>2663</v>
      </c>
      <c r="K400" t="s">
        <v>1179</v>
      </c>
      <c r="L400" s="56" t="s">
        <v>3139</v>
      </c>
      <c r="M400" t="s">
        <v>38</v>
      </c>
      <c r="N400" t="s">
        <v>1162</v>
      </c>
      <c r="O400" t="s">
        <v>2673</v>
      </c>
      <c r="P400" t="s">
        <v>1163</v>
      </c>
      <c r="Q400" t="s">
        <v>2933</v>
      </c>
    </row>
    <row r="401" spans="1:17" x14ac:dyDescent="0.25">
      <c r="A401" t="s">
        <v>18</v>
      </c>
      <c r="B401" t="s">
        <v>2606</v>
      </c>
      <c r="C401" t="s">
        <v>1501</v>
      </c>
      <c r="D401" t="s">
        <v>1503</v>
      </c>
      <c r="E401" t="s">
        <v>3166</v>
      </c>
      <c r="F401" t="s">
        <v>18</v>
      </c>
      <c r="H401" t="s">
        <v>18</v>
      </c>
      <c r="I401" t="s">
        <v>1183</v>
      </c>
      <c r="J401" t="s">
        <v>2716</v>
      </c>
      <c r="K401" t="s">
        <v>1184</v>
      </c>
      <c r="L401" s="56" t="s">
        <v>3140</v>
      </c>
      <c r="M401" t="s">
        <v>38</v>
      </c>
      <c r="N401" t="s">
        <v>1166</v>
      </c>
      <c r="O401" t="s">
        <v>2485</v>
      </c>
      <c r="P401" t="s">
        <v>1167</v>
      </c>
      <c r="Q401" t="s">
        <v>2934</v>
      </c>
    </row>
    <row r="402" spans="1:17" x14ac:dyDescent="0.25">
      <c r="A402" t="s">
        <v>18</v>
      </c>
      <c r="B402" t="s">
        <v>2666</v>
      </c>
      <c r="C402" t="s">
        <v>1505</v>
      </c>
      <c r="D402" t="s">
        <v>1507</v>
      </c>
      <c r="E402" t="s">
        <v>3167</v>
      </c>
      <c r="F402" t="s">
        <v>18</v>
      </c>
      <c r="H402" t="s">
        <v>18</v>
      </c>
      <c r="I402" t="s">
        <v>1187</v>
      </c>
      <c r="J402" t="s">
        <v>2742</v>
      </c>
      <c r="K402" t="s">
        <v>1188</v>
      </c>
      <c r="L402" s="56" t="s">
        <v>3141</v>
      </c>
      <c r="M402" t="s">
        <v>38</v>
      </c>
      <c r="N402" t="s">
        <v>1170</v>
      </c>
      <c r="O402" t="s">
        <v>2515</v>
      </c>
      <c r="P402" t="s">
        <v>1171</v>
      </c>
      <c r="Q402" t="s">
        <v>2935</v>
      </c>
    </row>
    <row r="403" spans="1:17" x14ac:dyDescent="0.25">
      <c r="A403" t="s">
        <v>18</v>
      </c>
      <c r="B403" t="s">
        <v>1510</v>
      </c>
      <c r="C403" t="s">
        <v>1509</v>
      </c>
      <c r="D403" t="s">
        <v>1511</v>
      </c>
      <c r="E403" t="s">
        <v>2886</v>
      </c>
      <c r="F403" t="s">
        <v>18</v>
      </c>
      <c r="H403" t="s">
        <v>18</v>
      </c>
      <c r="I403" t="s">
        <v>1195</v>
      </c>
      <c r="J403" t="s">
        <v>2469</v>
      </c>
      <c r="K403" t="s">
        <v>1196</v>
      </c>
      <c r="L403" s="56" t="s">
        <v>3143</v>
      </c>
      <c r="M403" t="s">
        <v>38</v>
      </c>
      <c r="N403" t="s">
        <v>1240</v>
      </c>
      <c r="O403" t="s">
        <v>2756</v>
      </c>
      <c r="P403" t="s">
        <v>1241</v>
      </c>
      <c r="Q403" t="s">
        <v>2939</v>
      </c>
    </row>
    <row r="404" spans="1:17" x14ac:dyDescent="0.25">
      <c r="A404" t="s">
        <v>18</v>
      </c>
      <c r="B404" t="s">
        <v>1527</v>
      </c>
      <c r="C404" t="s">
        <v>1526</v>
      </c>
      <c r="D404" t="s">
        <v>1528</v>
      </c>
      <c r="E404" t="s">
        <v>3225</v>
      </c>
      <c r="F404" t="s">
        <v>18</v>
      </c>
      <c r="H404" t="s">
        <v>18</v>
      </c>
      <c r="I404" t="s">
        <v>1201</v>
      </c>
      <c r="J404" t="s">
        <v>2576</v>
      </c>
      <c r="K404" t="s">
        <v>1202</v>
      </c>
      <c r="L404" s="56" t="s">
        <v>3144</v>
      </c>
      <c r="M404" t="s">
        <v>38</v>
      </c>
      <c r="N404" t="s">
        <v>1242</v>
      </c>
      <c r="O404" t="s">
        <v>2471</v>
      </c>
      <c r="P404" t="s">
        <v>1243</v>
      </c>
      <c r="Q404" t="s">
        <v>2940</v>
      </c>
    </row>
    <row r="405" spans="1:17" x14ac:dyDescent="0.25">
      <c r="A405" t="s">
        <v>18</v>
      </c>
      <c r="B405" t="s">
        <v>1534</v>
      </c>
      <c r="C405" t="s">
        <v>1533</v>
      </c>
      <c r="D405" t="s">
        <v>1535</v>
      </c>
      <c r="E405" t="s">
        <v>3169</v>
      </c>
      <c r="F405" t="s">
        <v>18</v>
      </c>
      <c r="H405" t="s">
        <v>18</v>
      </c>
      <c r="I405" t="s">
        <v>1207</v>
      </c>
      <c r="J405" t="s">
        <v>2536</v>
      </c>
      <c r="K405" t="s">
        <v>1208</v>
      </c>
      <c r="L405" s="56" t="s">
        <v>3145</v>
      </c>
      <c r="M405" t="s">
        <v>38</v>
      </c>
      <c r="N405" t="s">
        <v>1244</v>
      </c>
      <c r="O405" t="s">
        <v>2755</v>
      </c>
      <c r="P405" t="s">
        <v>1245</v>
      </c>
      <c r="Q405" t="s">
        <v>2942</v>
      </c>
    </row>
    <row r="406" spans="1:17" x14ac:dyDescent="0.25">
      <c r="A406" t="s">
        <v>18</v>
      </c>
      <c r="B406" t="s">
        <v>2641</v>
      </c>
      <c r="C406" t="s">
        <v>1537</v>
      </c>
      <c r="D406" t="s">
        <v>1539</v>
      </c>
      <c r="E406" t="s">
        <v>3170</v>
      </c>
      <c r="F406" t="s">
        <v>18</v>
      </c>
      <c r="H406" t="s">
        <v>18</v>
      </c>
      <c r="I406" t="s">
        <v>1213</v>
      </c>
      <c r="J406" t="s">
        <v>2758</v>
      </c>
      <c r="K406" t="s">
        <v>1214</v>
      </c>
      <c r="L406" s="56" t="s">
        <v>3146</v>
      </c>
      <c r="M406" t="s">
        <v>38</v>
      </c>
      <c r="N406" t="s">
        <v>1246</v>
      </c>
      <c r="O406" t="s">
        <v>2642</v>
      </c>
      <c r="P406" t="s">
        <v>1247</v>
      </c>
      <c r="Q406" t="s">
        <v>2943</v>
      </c>
    </row>
    <row r="407" spans="1:17" x14ac:dyDescent="0.25">
      <c r="A407" t="s">
        <v>18</v>
      </c>
      <c r="B407" t="s">
        <v>2670</v>
      </c>
      <c r="C407" t="s">
        <v>2671</v>
      </c>
      <c r="D407" t="s">
        <v>2672</v>
      </c>
      <c r="E407" t="s">
        <v>3226</v>
      </c>
      <c r="F407" t="s">
        <v>18</v>
      </c>
      <c r="H407" t="s">
        <v>18</v>
      </c>
      <c r="I407" t="s">
        <v>1219</v>
      </c>
      <c r="J407" t="s">
        <v>2605</v>
      </c>
      <c r="K407" t="s">
        <v>1220</v>
      </c>
      <c r="L407" s="56" t="s">
        <v>3147</v>
      </c>
      <c r="M407" t="s">
        <v>38</v>
      </c>
      <c r="N407" t="s">
        <v>1248</v>
      </c>
      <c r="O407" t="s">
        <v>2683</v>
      </c>
      <c r="P407" t="s">
        <v>1249</v>
      </c>
      <c r="Q407" t="s">
        <v>2944</v>
      </c>
    </row>
    <row r="408" spans="1:17" x14ac:dyDescent="0.25">
      <c r="A408" t="s">
        <v>18</v>
      </c>
      <c r="B408" t="s">
        <v>1542</v>
      </c>
      <c r="C408" t="s">
        <v>1541</v>
      </c>
      <c r="D408" t="s">
        <v>1543</v>
      </c>
      <c r="E408" t="s">
        <v>3089</v>
      </c>
      <c r="F408" t="s">
        <v>18</v>
      </c>
      <c r="H408" t="s">
        <v>18</v>
      </c>
      <c r="I408" t="s">
        <v>1225</v>
      </c>
      <c r="J408" t="s">
        <v>2612</v>
      </c>
      <c r="K408" t="s">
        <v>1226</v>
      </c>
      <c r="L408" s="56" t="s">
        <v>3148</v>
      </c>
      <c r="M408" t="s">
        <v>38</v>
      </c>
      <c r="N408" t="s">
        <v>1266</v>
      </c>
      <c r="O408" t="s">
        <v>2743</v>
      </c>
      <c r="P408" t="s">
        <v>1267</v>
      </c>
      <c r="Q408" t="s">
        <v>2948</v>
      </c>
    </row>
    <row r="409" spans="1:17" x14ac:dyDescent="0.25">
      <c r="A409" t="s">
        <v>18</v>
      </c>
      <c r="B409" t="s">
        <v>1548</v>
      </c>
      <c r="C409" t="s">
        <v>1547</v>
      </c>
      <c r="D409" t="s">
        <v>1549</v>
      </c>
      <c r="E409" t="s">
        <v>3171</v>
      </c>
      <c r="F409" t="s">
        <v>18</v>
      </c>
      <c r="H409" t="s">
        <v>18</v>
      </c>
      <c r="I409" t="s">
        <v>1231</v>
      </c>
      <c r="J409" t="s">
        <v>2476</v>
      </c>
      <c r="K409" t="s">
        <v>1232</v>
      </c>
      <c r="L409" s="56" t="s">
        <v>3149</v>
      </c>
      <c r="M409" t="s">
        <v>38</v>
      </c>
      <c r="N409" t="s">
        <v>1316</v>
      </c>
      <c r="O409" t="s">
        <v>2709</v>
      </c>
      <c r="P409" t="s">
        <v>1317</v>
      </c>
      <c r="Q409" t="s">
        <v>2961</v>
      </c>
    </row>
    <row r="410" spans="1:17" x14ac:dyDescent="0.25">
      <c r="A410" t="s">
        <v>18</v>
      </c>
      <c r="B410" t="s">
        <v>1553</v>
      </c>
      <c r="C410" t="s">
        <v>1552</v>
      </c>
      <c r="D410" t="s">
        <v>1554</v>
      </c>
      <c r="E410" t="s">
        <v>3227</v>
      </c>
      <c r="F410" t="s">
        <v>18</v>
      </c>
      <c r="H410" t="s">
        <v>18</v>
      </c>
      <c r="I410" t="s">
        <v>1289</v>
      </c>
      <c r="J410" t="s">
        <v>2682</v>
      </c>
      <c r="K410" t="s">
        <v>1290</v>
      </c>
      <c r="L410" s="56" t="s">
        <v>2954</v>
      </c>
      <c r="M410" t="s">
        <v>38</v>
      </c>
      <c r="N410" t="s">
        <v>1240</v>
      </c>
      <c r="O410" t="s">
        <v>2756</v>
      </c>
      <c r="P410" t="s">
        <v>1241</v>
      </c>
      <c r="Q410" t="s">
        <v>2939</v>
      </c>
    </row>
    <row r="411" spans="1:17" x14ac:dyDescent="0.25">
      <c r="A411" t="s">
        <v>18</v>
      </c>
      <c r="B411" t="s">
        <v>1557</v>
      </c>
      <c r="C411" t="s">
        <v>1556</v>
      </c>
      <c r="D411" t="s">
        <v>1558</v>
      </c>
      <c r="E411" t="s">
        <v>2887</v>
      </c>
      <c r="F411" t="s">
        <v>18</v>
      </c>
      <c r="H411" t="s">
        <v>18</v>
      </c>
      <c r="I411" t="s">
        <v>2570</v>
      </c>
      <c r="J411" t="s">
        <v>2571</v>
      </c>
      <c r="K411" t="s">
        <v>2572</v>
      </c>
      <c r="L411" s="56" t="s">
        <v>3150</v>
      </c>
      <c r="M411" t="s">
        <v>38</v>
      </c>
      <c r="N411" t="s">
        <v>1155</v>
      </c>
      <c r="O411" t="s">
        <v>2701</v>
      </c>
      <c r="P411" t="s">
        <v>1156</v>
      </c>
      <c r="Q411" t="s">
        <v>2941</v>
      </c>
    </row>
    <row r="412" spans="1:17" x14ac:dyDescent="0.25">
      <c r="A412" t="s">
        <v>18</v>
      </c>
      <c r="B412" t="s">
        <v>1561</v>
      </c>
      <c r="C412" t="s">
        <v>1560</v>
      </c>
      <c r="D412" t="s">
        <v>1562</v>
      </c>
      <c r="E412" t="s">
        <v>3172</v>
      </c>
      <c r="F412" t="s">
        <v>18</v>
      </c>
      <c r="H412" t="s">
        <v>18</v>
      </c>
      <c r="I412" t="s">
        <v>1293</v>
      </c>
      <c r="J412" t="s">
        <v>2470</v>
      </c>
      <c r="K412" t="s">
        <v>1294</v>
      </c>
      <c r="L412" s="56" t="s">
        <v>2955</v>
      </c>
      <c r="M412" t="s">
        <v>38</v>
      </c>
      <c r="N412" t="s">
        <v>1242</v>
      </c>
      <c r="O412" t="s">
        <v>2471</v>
      </c>
      <c r="P412" t="s">
        <v>1243</v>
      </c>
      <c r="Q412" t="s">
        <v>2940</v>
      </c>
    </row>
    <row r="413" spans="1:17" x14ac:dyDescent="0.25">
      <c r="A413" t="s">
        <v>18</v>
      </c>
      <c r="B413" t="s">
        <v>1566</v>
      </c>
      <c r="C413" t="s">
        <v>1565</v>
      </c>
      <c r="D413" t="s">
        <v>1567</v>
      </c>
      <c r="E413" t="s">
        <v>3090</v>
      </c>
      <c r="F413" t="s">
        <v>18</v>
      </c>
      <c r="H413" t="s">
        <v>18</v>
      </c>
      <c r="I413" t="s">
        <v>1297</v>
      </c>
      <c r="J413" t="s">
        <v>2736</v>
      </c>
      <c r="K413" t="s">
        <v>1298</v>
      </c>
      <c r="L413" s="56" t="s">
        <v>2956</v>
      </c>
      <c r="M413" t="s">
        <v>38</v>
      </c>
      <c r="N413" t="s">
        <v>1244</v>
      </c>
      <c r="O413" t="s">
        <v>2755</v>
      </c>
      <c r="P413" t="s">
        <v>1245</v>
      </c>
      <c r="Q413" t="s">
        <v>2942</v>
      </c>
    </row>
    <row r="414" spans="1:17" x14ac:dyDescent="0.25">
      <c r="A414" t="s">
        <v>18</v>
      </c>
      <c r="B414" t="s">
        <v>1570</v>
      </c>
      <c r="C414" t="s">
        <v>1569</v>
      </c>
      <c r="D414" t="s">
        <v>1571</v>
      </c>
      <c r="E414" t="s">
        <v>3228</v>
      </c>
      <c r="F414" t="s">
        <v>18</v>
      </c>
      <c r="H414" t="s">
        <v>18</v>
      </c>
      <c r="I414" t="s">
        <v>1301</v>
      </c>
      <c r="J414" t="s">
        <v>2633</v>
      </c>
      <c r="K414" t="s">
        <v>1302</v>
      </c>
      <c r="L414" s="56" t="s">
        <v>2957</v>
      </c>
      <c r="M414" t="s">
        <v>38</v>
      </c>
      <c r="N414" t="s">
        <v>1246</v>
      </c>
      <c r="O414" t="s">
        <v>2642</v>
      </c>
      <c r="P414" t="s">
        <v>1247</v>
      </c>
      <c r="Q414" t="s">
        <v>2943</v>
      </c>
    </row>
    <row r="415" spans="1:17" x14ac:dyDescent="0.25">
      <c r="A415" t="s">
        <v>18</v>
      </c>
      <c r="B415" t="s">
        <v>1575</v>
      </c>
      <c r="C415" t="s">
        <v>1574</v>
      </c>
      <c r="D415" t="s">
        <v>1576</v>
      </c>
      <c r="E415" t="s">
        <v>3173</v>
      </c>
      <c r="F415" t="s">
        <v>18</v>
      </c>
      <c r="H415" t="s">
        <v>18</v>
      </c>
      <c r="I415" t="s">
        <v>1305</v>
      </c>
      <c r="J415" t="s">
        <v>2522</v>
      </c>
      <c r="K415" t="s">
        <v>1306</v>
      </c>
      <c r="L415" s="56" t="s">
        <v>2958</v>
      </c>
      <c r="M415" t="s">
        <v>38</v>
      </c>
      <c r="N415" t="s">
        <v>1248</v>
      </c>
      <c r="O415" t="s">
        <v>2683</v>
      </c>
      <c r="P415" t="s">
        <v>1249</v>
      </c>
      <c r="Q415" t="s">
        <v>2944</v>
      </c>
    </row>
    <row r="416" spans="1:17" x14ac:dyDescent="0.25">
      <c r="A416" t="s">
        <v>18</v>
      </c>
      <c r="B416" t="s">
        <v>2496</v>
      </c>
      <c r="C416" t="s">
        <v>1580</v>
      </c>
      <c r="D416" t="s">
        <v>1582</v>
      </c>
      <c r="E416" t="s">
        <v>3174</v>
      </c>
      <c r="F416" t="s">
        <v>18</v>
      </c>
      <c r="H416" t="s">
        <v>18</v>
      </c>
      <c r="I416" t="s">
        <v>2702</v>
      </c>
      <c r="J416" t="s">
        <v>2703</v>
      </c>
      <c r="K416" t="s">
        <v>1252</v>
      </c>
      <c r="L416" s="56" t="s">
        <v>2945</v>
      </c>
      <c r="M416" t="s">
        <v>38</v>
      </c>
      <c r="N416" t="s">
        <v>1155</v>
      </c>
      <c r="O416" t="s">
        <v>2701</v>
      </c>
      <c r="P416" t="s">
        <v>1156</v>
      </c>
      <c r="Q416" t="s">
        <v>2941</v>
      </c>
    </row>
    <row r="417" spans="1:17" x14ac:dyDescent="0.25">
      <c r="A417" t="s">
        <v>18</v>
      </c>
      <c r="B417" t="s">
        <v>2639</v>
      </c>
      <c r="C417" t="s">
        <v>1584</v>
      </c>
      <c r="D417" t="s">
        <v>1586</v>
      </c>
      <c r="E417" t="s">
        <v>3175</v>
      </c>
      <c r="F417" t="s">
        <v>18</v>
      </c>
      <c r="H417" t="s">
        <v>18</v>
      </c>
      <c r="I417" t="s">
        <v>2596</v>
      </c>
      <c r="J417" t="s">
        <v>2597</v>
      </c>
      <c r="K417" t="s">
        <v>1256</v>
      </c>
      <c r="L417" s="56" t="s">
        <v>3151</v>
      </c>
      <c r="M417" t="s">
        <v>38</v>
      </c>
      <c r="N417" t="s">
        <v>1155</v>
      </c>
      <c r="O417" t="s">
        <v>2701</v>
      </c>
      <c r="P417" t="s">
        <v>1156</v>
      </c>
      <c r="Q417" t="s">
        <v>2941</v>
      </c>
    </row>
    <row r="418" spans="1:17" x14ac:dyDescent="0.25">
      <c r="A418" t="s">
        <v>18</v>
      </c>
      <c r="B418" t="s">
        <v>2689</v>
      </c>
      <c r="C418" t="s">
        <v>1588</v>
      </c>
      <c r="D418" t="s">
        <v>1590</v>
      </c>
      <c r="E418" t="s">
        <v>3229</v>
      </c>
      <c r="F418" t="s">
        <v>18</v>
      </c>
      <c r="H418" t="s">
        <v>18</v>
      </c>
      <c r="I418" t="s">
        <v>2488</v>
      </c>
      <c r="J418" t="s">
        <v>2489</v>
      </c>
      <c r="K418" t="s">
        <v>1260</v>
      </c>
      <c r="L418" s="56" t="s">
        <v>2946</v>
      </c>
      <c r="M418" t="s">
        <v>38</v>
      </c>
      <c r="N418" t="s">
        <v>1155</v>
      </c>
      <c r="O418" t="s">
        <v>2701</v>
      </c>
      <c r="P418" t="s">
        <v>1156</v>
      </c>
      <c r="Q418" t="s">
        <v>2941</v>
      </c>
    </row>
    <row r="419" spans="1:17" x14ac:dyDescent="0.25">
      <c r="A419" t="s">
        <v>18</v>
      </c>
      <c r="B419" t="s">
        <v>1593</v>
      </c>
      <c r="C419" t="s">
        <v>1592</v>
      </c>
      <c r="D419" t="s">
        <v>1594</v>
      </c>
      <c r="E419" t="s">
        <v>3230</v>
      </c>
      <c r="F419" t="s">
        <v>18</v>
      </c>
      <c r="H419" t="s">
        <v>18</v>
      </c>
      <c r="I419" t="s">
        <v>1263</v>
      </c>
      <c r="J419" t="s">
        <v>2598</v>
      </c>
      <c r="K419" t="s">
        <v>1264</v>
      </c>
      <c r="L419" s="56" t="s">
        <v>2947</v>
      </c>
      <c r="M419" t="s">
        <v>38</v>
      </c>
      <c r="N419" t="s">
        <v>1155</v>
      </c>
      <c r="O419" t="s">
        <v>2701</v>
      </c>
      <c r="P419" t="s">
        <v>1156</v>
      </c>
      <c r="Q419" t="s">
        <v>2941</v>
      </c>
    </row>
    <row r="420" spans="1:17" x14ac:dyDescent="0.25">
      <c r="A420" t="s">
        <v>18</v>
      </c>
      <c r="B420" t="s">
        <v>1597</v>
      </c>
      <c r="C420" t="s">
        <v>1596</v>
      </c>
      <c r="D420" t="s">
        <v>1598</v>
      </c>
      <c r="E420" t="s">
        <v>3231</v>
      </c>
      <c r="F420" t="s">
        <v>18</v>
      </c>
      <c r="H420" t="s">
        <v>18</v>
      </c>
      <c r="I420" t="s">
        <v>1309</v>
      </c>
      <c r="J420" t="s">
        <v>2519</v>
      </c>
      <c r="K420" t="s">
        <v>1310</v>
      </c>
      <c r="L420" s="56" t="s">
        <v>2959</v>
      </c>
      <c r="M420" t="s">
        <v>38</v>
      </c>
      <c r="N420" t="s">
        <v>1266</v>
      </c>
      <c r="O420" t="s">
        <v>2743</v>
      </c>
      <c r="P420" t="s">
        <v>1267</v>
      </c>
      <c r="Q420" t="s">
        <v>2948</v>
      </c>
    </row>
    <row r="421" spans="1:17" x14ac:dyDescent="0.25">
      <c r="A421" t="s">
        <v>18</v>
      </c>
      <c r="B421" t="s">
        <v>1601</v>
      </c>
      <c r="C421" t="s">
        <v>1600</v>
      </c>
      <c r="D421" t="s">
        <v>1602</v>
      </c>
      <c r="E421" t="s">
        <v>3176</v>
      </c>
      <c r="F421" t="s">
        <v>18</v>
      </c>
      <c r="H421" t="s">
        <v>18</v>
      </c>
      <c r="I421" t="s">
        <v>1237</v>
      </c>
      <c r="J421" t="s">
        <v>2662</v>
      </c>
      <c r="K421" t="s">
        <v>1238</v>
      </c>
      <c r="L421" s="56" t="s">
        <v>2937</v>
      </c>
      <c r="M421" t="s">
        <v>38</v>
      </c>
      <c r="N421" t="s">
        <v>1155</v>
      </c>
      <c r="O421" t="s">
        <v>2701</v>
      </c>
      <c r="P421" t="s">
        <v>1156</v>
      </c>
      <c r="Q421" t="s">
        <v>2941</v>
      </c>
    </row>
    <row r="422" spans="1:17" x14ac:dyDescent="0.25">
      <c r="A422" t="s">
        <v>18</v>
      </c>
      <c r="B422" t="s">
        <v>2613</v>
      </c>
      <c r="C422" t="s">
        <v>2614</v>
      </c>
      <c r="D422" t="s">
        <v>2615</v>
      </c>
      <c r="E422" t="s">
        <v>3232</v>
      </c>
      <c r="F422" t="s">
        <v>18</v>
      </c>
      <c r="H422" t="s">
        <v>18</v>
      </c>
      <c r="I422" t="s">
        <v>1313</v>
      </c>
      <c r="J422" t="s">
        <v>2537</v>
      </c>
      <c r="K422" t="s">
        <v>1314</v>
      </c>
      <c r="L422" s="56" t="s">
        <v>2960</v>
      </c>
      <c r="M422" t="s">
        <v>38</v>
      </c>
      <c r="N422" t="s">
        <v>1316</v>
      </c>
      <c r="O422" t="s">
        <v>2709</v>
      </c>
      <c r="P422" t="s">
        <v>1317</v>
      </c>
      <c r="Q422" t="s">
        <v>2961</v>
      </c>
    </row>
    <row r="423" spans="1:17" x14ac:dyDescent="0.25">
      <c r="A423" t="s">
        <v>18</v>
      </c>
      <c r="B423" t="s">
        <v>1605</v>
      </c>
      <c r="C423" t="s">
        <v>1604</v>
      </c>
      <c r="D423" t="s">
        <v>1606</v>
      </c>
      <c r="E423" t="s">
        <v>3177</v>
      </c>
      <c r="F423" t="s">
        <v>18</v>
      </c>
      <c r="H423" t="s">
        <v>18</v>
      </c>
      <c r="I423" t="s">
        <v>2142</v>
      </c>
      <c r="J423" t="s">
        <v>2141</v>
      </c>
      <c r="K423" t="s">
        <v>2143</v>
      </c>
      <c r="L423" s="56" t="s">
        <v>3240</v>
      </c>
      <c r="M423" t="s">
        <v>38</v>
      </c>
      <c r="N423" t="s">
        <v>2539</v>
      </c>
      <c r="O423" t="s">
        <v>2540</v>
      </c>
      <c r="P423" t="s">
        <v>2541</v>
      </c>
      <c r="Q423" t="s">
        <v>115</v>
      </c>
    </row>
    <row r="424" spans="1:17" x14ac:dyDescent="0.25">
      <c r="A424" t="s">
        <v>18</v>
      </c>
      <c r="B424" t="s">
        <v>2565</v>
      </c>
      <c r="C424" t="s">
        <v>1610</v>
      </c>
      <c r="D424" t="s">
        <v>1612</v>
      </c>
      <c r="E424" t="s">
        <v>3233</v>
      </c>
      <c r="F424" t="s">
        <v>18</v>
      </c>
      <c r="H424" t="s">
        <v>18</v>
      </c>
      <c r="I424" t="s">
        <v>2516</v>
      </c>
      <c r="J424" t="s">
        <v>2517</v>
      </c>
      <c r="K424" t="s">
        <v>2518</v>
      </c>
      <c r="L424" s="56" t="s">
        <v>2962</v>
      </c>
      <c r="M424" t="s">
        <v>38</v>
      </c>
      <c r="N424" t="s">
        <v>2539</v>
      </c>
      <c r="O424" t="s">
        <v>2540</v>
      </c>
      <c r="P424" t="s">
        <v>2541</v>
      </c>
      <c r="Q424" t="s">
        <v>115</v>
      </c>
    </row>
    <row r="425" spans="1:17" x14ac:dyDescent="0.25">
      <c r="A425" t="s">
        <v>18</v>
      </c>
      <c r="B425" t="s">
        <v>1615</v>
      </c>
      <c r="C425" t="s">
        <v>1614</v>
      </c>
      <c r="D425" t="s">
        <v>1616</v>
      </c>
      <c r="E425" t="s">
        <v>3178</v>
      </c>
      <c r="F425" t="s">
        <v>18</v>
      </c>
      <c r="H425" t="s">
        <v>18</v>
      </c>
      <c r="I425" t="s">
        <v>2150</v>
      </c>
      <c r="J425" t="s">
        <v>2149</v>
      </c>
      <c r="K425" t="s">
        <v>2151</v>
      </c>
      <c r="L425" s="56" t="s">
        <v>3244</v>
      </c>
      <c r="M425" t="s">
        <v>38</v>
      </c>
      <c r="N425" t="s">
        <v>2539</v>
      </c>
      <c r="O425" t="s">
        <v>2540</v>
      </c>
      <c r="P425" t="s">
        <v>2541</v>
      </c>
      <c r="Q425" t="s">
        <v>115</v>
      </c>
    </row>
    <row r="426" spans="1:17" x14ac:dyDescent="0.25">
      <c r="A426" t="s">
        <v>18</v>
      </c>
      <c r="B426" t="s">
        <v>1619</v>
      </c>
      <c r="C426" t="s">
        <v>1618</v>
      </c>
      <c r="D426" t="s">
        <v>1620</v>
      </c>
      <c r="E426" t="s">
        <v>3179</v>
      </c>
      <c r="F426" t="s">
        <v>18</v>
      </c>
      <c r="H426" t="s">
        <v>18</v>
      </c>
      <c r="I426" t="s">
        <v>2159</v>
      </c>
      <c r="J426" t="s">
        <v>2158</v>
      </c>
      <c r="K426" t="s">
        <v>2160</v>
      </c>
      <c r="L426" s="56" t="s">
        <v>2963</v>
      </c>
      <c r="M426" t="s">
        <v>38</v>
      </c>
      <c r="N426" t="s">
        <v>2155</v>
      </c>
      <c r="O426" t="s">
        <v>2154</v>
      </c>
      <c r="P426" t="s">
        <v>2156</v>
      </c>
      <c r="Q426" t="s">
        <v>2967</v>
      </c>
    </row>
    <row r="427" spans="1:17" x14ac:dyDescent="0.25">
      <c r="A427" t="s">
        <v>18</v>
      </c>
      <c r="B427" t="s">
        <v>1624</v>
      </c>
      <c r="C427" t="s">
        <v>1623</v>
      </c>
      <c r="D427" t="s">
        <v>1625</v>
      </c>
      <c r="E427" t="s">
        <v>3180</v>
      </c>
      <c r="F427" t="s">
        <v>18</v>
      </c>
      <c r="H427" t="s">
        <v>18</v>
      </c>
      <c r="I427" t="s">
        <v>2163</v>
      </c>
      <c r="J427" t="s">
        <v>2162</v>
      </c>
      <c r="K427" t="s">
        <v>2164</v>
      </c>
      <c r="L427" s="56" t="s">
        <v>3152</v>
      </c>
      <c r="M427" t="s">
        <v>38</v>
      </c>
      <c r="N427" t="s">
        <v>2155</v>
      </c>
      <c r="O427" t="s">
        <v>2154</v>
      </c>
      <c r="P427" t="s">
        <v>2156</v>
      </c>
      <c r="Q427" t="s">
        <v>2967</v>
      </c>
    </row>
    <row r="428" spans="1:17" x14ac:dyDescent="0.25">
      <c r="A428" t="s">
        <v>18</v>
      </c>
      <c r="B428" t="s">
        <v>1628</v>
      </c>
      <c r="C428" t="s">
        <v>1627</v>
      </c>
      <c r="D428" t="s">
        <v>1629</v>
      </c>
      <c r="E428" t="s">
        <v>3181</v>
      </c>
      <c r="F428" t="s">
        <v>18</v>
      </c>
      <c r="H428" t="s">
        <v>18</v>
      </c>
      <c r="I428" t="s">
        <v>2167</v>
      </c>
      <c r="J428" t="s">
        <v>2166</v>
      </c>
      <c r="K428" t="s">
        <v>2168</v>
      </c>
      <c r="L428" s="56" t="s">
        <v>3153</v>
      </c>
      <c r="M428" t="s">
        <v>38</v>
      </c>
      <c r="N428" t="s">
        <v>2155</v>
      </c>
      <c r="O428" t="s">
        <v>2154</v>
      </c>
      <c r="P428" t="s">
        <v>2156</v>
      </c>
      <c r="Q428" t="s">
        <v>2967</v>
      </c>
    </row>
    <row r="429" spans="1:17" x14ac:dyDescent="0.25">
      <c r="A429" t="s">
        <v>18</v>
      </c>
      <c r="B429" t="s">
        <v>2459</v>
      </c>
      <c r="C429" t="s">
        <v>1631</v>
      </c>
      <c r="D429" t="s">
        <v>1633</v>
      </c>
      <c r="E429" t="s">
        <v>3182</v>
      </c>
      <c r="F429" t="s">
        <v>18</v>
      </c>
      <c r="H429" t="s">
        <v>18</v>
      </c>
      <c r="I429" t="s">
        <v>2175</v>
      </c>
      <c r="J429" t="s">
        <v>2585</v>
      </c>
      <c r="K429" t="s">
        <v>2176</v>
      </c>
      <c r="L429" s="56" t="s">
        <v>2964</v>
      </c>
      <c r="M429" t="s">
        <v>38</v>
      </c>
      <c r="N429" t="s">
        <v>2171</v>
      </c>
      <c r="O429" t="s">
        <v>2170</v>
      </c>
      <c r="P429" t="s">
        <v>2172</v>
      </c>
      <c r="Q429" t="s">
        <v>3312</v>
      </c>
    </row>
    <row r="430" spans="1:17" x14ac:dyDescent="0.25">
      <c r="A430" t="s">
        <v>18</v>
      </c>
      <c r="B430" t="s">
        <v>2487</v>
      </c>
      <c r="C430" t="s">
        <v>1636</v>
      </c>
      <c r="D430" t="s">
        <v>1638</v>
      </c>
      <c r="E430" t="s">
        <v>3183</v>
      </c>
      <c r="F430" t="s">
        <v>18</v>
      </c>
      <c r="H430" t="s">
        <v>18</v>
      </c>
      <c r="I430" t="s">
        <v>2179</v>
      </c>
      <c r="J430" t="s">
        <v>2178</v>
      </c>
      <c r="K430" t="s">
        <v>2180</v>
      </c>
      <c r="L430" s="56" t="s">
        <v>3154</v>
      </c>
      <c r="M430" t="s">
        <v>38</v>
      </c>
      <c r="N430" t="s">
        <v>2155</v>
      </c>
      <c r="O430" t="s">
        <v>2154</v>
      </c>
      <c r="P430" t="s">
        <v>2156</v>
      </c>
      <c r="Q430" t="s">
        <v>2967</v>
      </c>
    </row>
    <row r="431" spans="1:17" x14ac:dyDescent="0.25">
      <c r="A431" t="s">
        <v>18</v>
      </c>
      <c r="B431" t="s">
        <v>1641</v>
      </c>
      <c r="C431" t="s">
        <v>1640</v>
      </c>
      <c r="D431" t="s">
        <v>1642</v>
      </c>
      <c r="E431" t="s">
        <v>3184</v>
      </c>
      <c r="F431" t="s">
        <v>18</v>
      </c>
      <c r="H431" t="s">
        <v>18</v>
      </c>
      <c r="I431" t="s">
        <v>2184</v>
      </c>
      <c r="J431" t="s">
        <v>2183</v>
      </c>
      <c r="K431" t="s">
        <v>2185</v>
      </c>
      <c r="L431" s="56" t="s">
        <v>2965</v>
      </c>
      <c r="M431" t="s">
        <v>38</v>
      </c>
      <c r="N431" t="s">
        <v>992</v>
      </c>
      <c r="O431" t="s">
        <v>134</v>
      </c>
      <c r="P431" t="s">
        <v>993</v>
      </c>
      <c r="Q431" t="s">
        <v>3274</v>
      </c>
    </row>
    <row r="432" spans="1:17" x14ac:dyDescent="0.25">
      <c r="A432" t="s">
        <v>18</v>
      </c>
      <c r="B432" t="s">
        <v>1645</v>
      </c>
      <c r="C432" t="s">
        <v>1644</v>
      </c>
      <c r="D432" t="s">
        <v>1646</v>
      </c>
      <c r="E432" t="s">
        <v>3185</v>
      </c>
      <c r="F432" t="s">
        <v>18</v>
      </c>
      <c r="H432" t="s">
        <v>18</v>
      </c>
      <c r="I432" t="s">
        <v>2189</v>
      </c>
      <c r="J432" t="s">
        <v>2188</v>
      </c>
      <c r="K432" t="s">
        <v>2190</v>
      </c>
      <c r="L432" s="56" t="s">
        <v>3313</v>
      </c>
      <c r="M432" t="s">
        <v>38</v>
      </c>
      <c r="N432" t="s">
        <v>2195</v>
      </c>
      <c r="O432" t="s">
        <v>2191</v>
      </c>
      <c r="P432" t="s">
        <v>2196</v>
      </c>
      <c r="Q432" t="s">
        <v>3314</v>
      </c>
    </row>
    <row r="433" spans="1:17" x14ac:dyDescent="0.25">
      <c r="A433" t="s">
        <v>18</v>
      </c>
      <c r="B433" t="s">
        <v>1649</v>
      </c>
      <c r="C433" t="s">
        <v>1648</v>
      </c>
      <c r="D433" t="s">
        <v>1650</v>
      </c>
      <c r="E433" t="s">
        <v>3186</v>
      </c>
      <c r="F433" t="s">
        <v>18</v>
      </c>
      <c r="H433" t="s">
        <v>18</v>
      </c>
      <c r="I433" t="s">
        <v>2198</v>
      </c>
      <c r="J433" t="s">
        <v>2197</v>
      </c>
      <c r="K433" t="s">
        <v>2199</v>
      </c>
      <c r="L433" s="56" t="s">
        <v>3315</v>
      </c>
      <c r="M433" t="s">
        <v>38</v>
      </c>
      <c r="N433" t="s">
        <v>2214</v>
      </c>
      <c r="O433" t="s">
        <v>2200</v>
      </c>
      <c r="P433" t="s">
        <v>2215</v>
      </c>
      <c r="Q433" t="s">
        <v>2200</v>
      </c>
    </row>
    <row r="434" spans="1:17" x14ac:dyDescent="0.25">
      <c r="A434" t="s">
        <v>18</v>
      </c>
      <c r="B434" t="s">
        <v>1653</v>
      </c>
      <c r="C434" t="s">
        <v>1652</v>
      </c>
      <c r="D434" t="s">
        <v>1654</v>
      </c>
      <c r="E434" t="s">
        <v>3187</v>
      </c>
      <c r="F434" t="s">
        <v>18</v>
      </c>
      <c r="H434" t="s">
        <v>18</v>
      </c>
      <c r="I434" t="s">
        <v>2203</v>
      </c>
      <c r="J434" t="s">
        <v>2202</v>
      </c>
      <c r="K434" t="s">
        <v>2204</v>
      </c>
      <c r="L434" s="56" t="s">
        <v>3316</v>
      </c>
      <c r="M434" t="s">
        <v>38</v>
      </c>
      <c r="N434" t="s">
        <v>2214</v>
      </c>
      <c r="O434" t="s">
        <v>2200</v>
      </c>
      <c r="P434" t="s">
        <v>2215</v>
      </c>
      <c r="Q434" t="s">
        <v>2200</v>
      </c>
    </row>
    <row r="435" spans="1:17" x14ac:dyDescent="0.25">
      <c r="A435" t="s">
        <v>18</v>
      </c>
      <c r="B435" t="s">
        <v>2584</v>
      </c>
      <c r="C435" t="s">
        <v>1657</v>
      </c>
      <c r="D435" t="s">
        <v>1659</v>
      </c>
      <c r="E435" t="s">
        <v>3188</v>
      </c>
      <c r="F435" t="s">
        <v>18</v>
      </c>
      <c r="H435" t="s">
        <v>18</v>
      </c>
      <c r="I435" t="s">
        <v>2207</v>
      </c>
      <c r="J435" t="s">
        <v>2206</v>
      </c>
      <c r="K435" t="s">
        <v>2208</v>
      </c>
      <c r="L435" s="56" t="s">
        <v>3317</v>
      </c>
      <c r="M435" t="s">
        <v>38</v>
      </c>
      <c r="N435" t="s">
        <v>2214</v>
      </c>
      <c r="O435" t="s">
        <v>2200</v>
      </c>
      <c r="P435" t="s">
        <v>2215</v>
      </c>
      <c r="Q435" t="s">
        <v>2200</v>
      </c>
    </row>
    <row r="436" spans="1:17" x14ac:dyDescent="0.25">
      <c r="A436" t="s">
        <v>18</v>
      </c>
      <c r="B436" t="s">
        <v>2566</v>
      </c>
      <c r="C436" t="s">
        <v>2567</v>
      </c>
      <c r="D436" t="s">
        <v>2568</v>
      </c>
      <c r="E436" t="s">
        <v>3091</v>
      </c>
      <c r="F436" t="s">
        <v>18</v>
      </c>
      <c r="H436" t="s">
        <v>18</v>
      </c>
      <c r="I436" t="s">
        <v>2211</v>
      </c>
      <c r="J436" t="s">
        <v>2210</v>
      </c>
      <c r="K436" t="s">
        <v>2212</v>
      </c>
      <c r="L436" s="56" t="s">
        <v>3318</v>
      </c>
      <c r="M436" t="s">
        <v>38</v>
      </c>
      <c r="N436" t="s">
        <v>2214</v>
      </c>
      <c r="O436" t="s">
        <v>2200</v>
      </c>
      <c r="P436" t="s">
        <v>2215</v>
      </c>
      <c r="Q436" t="s">
        <v>2200</v>
      </c>
    </row>
    <row r="437" spans="1:17" x14ac:dyDescent="0.25">
      <c r="A437" t="s">
        <v>18</v>
      </c>
      <c r="B437" t="s">
        <v>1662</v>
      </c>
      <c r="C437" t="s">
        <v>1661</v>
      </c>
      <c r="D437" t="s">
        <v>1663</v>
      </c>
      <c r="E437" t="s">
        <v>3189</v>
      </c>
      <c r="F437" t="s">
        <v>18</v>
      </c>
      <c r="H437" t="s">
        <v>18</v>
      </c>
      <c r="I437" t="s">
        <v>2217</v>
      </c>
      <c r="J437" t="s">
        <v>2216</v>
      </c>
      <c r="K437" t="s">
        <v>2218</v>
      </c>
      <c r="L437" s="56" t="s">
        <v>3319</v>
      </c>
      <c r="M437" t="s">
        <v>38</v>
      </c>
      <c r="N437" t="s">
        <v>2222</v>
      </c>
      <c r="O437" t="s">
        <v>2219</v>
      </c>
      <c r="P437" t="s">
        <v>2223</v>
      </c>
      <c r="Q437" t="s">
        <v>3320</v>
      </c>
    </row>
    <row r="438" spans="1:17" x14ac:dyDescent="0.25">
      <c r="A438" t="s">
        <v>18</v>
      </c>
      <c r="B438" t="s">
        <v>1666</v>
      </c>
      <c r="C438" t="s">
        <v>1665</v>
      </c>
      <c r="D438" t="s">
        <v>1667</v>
      </c>
      <c r="E438" t="s">
        <v>3234</v>
      </c>
      <c r="F438" t="s">
        <v>18</v>
      </c>
      <c r="H438" t="s">
        <v>18</v>
      </c>
      <c r="I438" t="s">
        <v>2225</v>
      </c>
      <c r="J438" t="s">
        <v>2224</v>
      </c>
      <c r="K438" t="s">
        <v>2226</v>
      </c>
      <c r="L438" s="56" t="s">
        <v>3321</v>
      </c>
      <c r="M438" t="s">
        <v>38</v>
      </c>
      <c r="N438" t="s">
        <v>2231</v>
      </c>
      <c r="O438" t="s">
        <v>2227</v>
      </c>
      <c r="P438" t="s">
        <v>2232</v>
      </c>
      <c r="Q438" t="s">
        <v>3322</v>
      </c>
    </row>
    <row r="439" spans="1:17" x14ac:dyDescent="0.25">
      <c r="A439" t="s">
        <v>18</v>
      </c>
      <c r="B439" t="s">
        <v>2640</v>
      </c>
      <c r="C439" t="s">
        <v>1670</v>
      </c>
      <c r="D439" t="s">
        <v>1672</v>
      </c>
      <c r="E439" t="s">
        <v>3190</v>
      </c>
      <c r="F439" t="s">
        <v>18</v>
      </c>
      <c r="H439" t="s">
        <v>18</v>
      </c>
      <c r="I439" t="s">
        <v>2234</v>
      </c>
      <c r="J439" t="s">
        <v>2233</v>
      </c>
      <c r="K439" t="s">
        <v>2235</v>
      </c>
      <c r="L439" s="56" t="s">
        <v>3323</v>
      </c>
      <c r="M439" t="s">
        <v>38</v>
      </c>
      <c r="N439" t="s">
        <v>2239</v>
      </c>
      <c r="O439" t="s">
        <v>2236</v>
      </c>
      <c r="P439" t="s">
        <v>2240</v>
      </c>
      <c r="Q439" t="s">
        <v>3324</v>
      </c>
    </row>
    <row r="440" spans="1:17" x14ac:dyDescent="0.25">
      <c r="A440" t="s">
        <v>18</v>
      </c>
      <c r="B440" t="s">
        <v>2552</v>
      </c>
      <c r="C440" t="s">
        <v>1674</v>
      </c>
      <c r="D440" t="s">
        <v>1676</v>
      </c>
      <c r="E440" t="s">
        <v>3191</v>
      </c>
      <c r="F440" t="s">
        <v>18</v>
      </c>
      <c r="H440" t="s">
        <v>18</v>
      </c>
      <c r="I440" t="s">
        <v>2242</v>
      </c>
      <c r="J440" t="s">
        <v>2241</v>
      </c>
      <c r="K440" t="s">
        <v>2243</v>
      </c>
      <c r="L440" s="56" t="s">
        <v>3325</v>
      </c>
      <c r="M440" t="s">
        <v>38</v>
      </c>
      <c r="N440" t="s">
        <v>1353</v>
      </c>
      <c r="O440" t="s">
        <v>1352</v>
      </c>
      <c r="P440" t="s">
        <v>1354</v>
      </c>
      <c r="Q440" t="s">
        <v>3079</v>
      </c>
    </row>
    <row r="441" spans="1:17" x14ac:dyDescent="0.25">
      <c r="A441" t="s">
        <v>18</v>
      </c>
      <c r="B441" t="s">
        <v>1684</v>
      </c>
      <c r="C441" t="s">
        <v>1683</v>
      </c>
      <c r="D441" t="s">
        <v>1685</v>
      </c>
      <c r="E441" t="s">
        <v>3193</v>
      </c>
      <c r="F441" t="s">
        <v>18</v>
      </c>
      <c r="H441" t="s">
        <v>18</v>
      </c>
      <c r="I441" t="s">
        <v>2247</v>
      </c>
      <c r="J441" t="s">
        <v>2246</v>
      </c>
      <c r="K441" t="s">
        <v>2248</v>
      </c>
      <c r="L441" s="56" t="s">
        <v>2249</v>
      </c>
      <c r="M441" t="s">
        <v>38</v>
      </c>
      <c r="N441" t="s">
        <v>2015</v>
      </c>
      <c r="O441" t="s">
        <v>2014</v>
      </c>
      <c r="P441" t="s">
        <v>2016</v>
      </c>
      <c r="Q441" t="s">
        <v>3305</v>
      </c>
    </row>
    <row r="442" spans="1:17" x14ac:dyDescent="0.25">
      <c r="A442" t="s">
        <v>18</v>
      </c>
      <c r="B442" t="s">
        <v>2629</v>
      </c>
      <c r="C442" t="s">
        <v>2630</v>
      </c>
      <c r="D442" t="s">
        <v>2631</v>
      </c>
      <c r="E442" t="s">
        <v>3235</v>
      </c>
      <c r="F442" t="s">
        <v>18</v>
      </c>
      <c r="H442" t="s">
        <v>18</v>
      </c>
      <c r="I442" t="s">
        <v>2252</v>
      </c>
      <c r="J442" t="s">
        <v>2251</v>
      </c>
      <c r="K442" t="s">
        <v>2253</v>
      </c>
      <c r="L442" s="56" t="s">
        <v>3326</v>
      </c>
      <c r="M442" t="s">
        <v>38</v>
      </c>
      <c r="N442" t="s">
        <v>2112</v>
      </c>
      <c r="O442" t="s">
        <v>2111</v>
      </c>
      <c r="P442" t="s">
        <v>2113</v>
      </c>
      <c r="Q442" t="s">
        <v>3351</v>
      </c>
    </row>
    <row r="443" spans="1:17" x14ac:dyDescent="0.25">
      <c r="A443" t="s">
        <v>18</v>
      </c>
      <c r="B443" t="s">
        <v>2754</v>
      </c>
      <c r="C443" t="s">
        <v>1692</v>
      </c>
      <c r="D443" t="s">
        <v>1694</v>
      </c>
      <c r="E443" t="s">
        <v>3195</v>
      </c>
      <c r="F443" t="s">
        <v>18</v>
      </c>
      <c r="H443" t="s">
        <v>18</v>
      </c>
      <c r="I443" t="s">
        <v>2256</v>
      </c>
      <c r="J443" t="s">
        <v>2255</v>
      </c>
      <c r="K443" t="s">
        <v>2257</v>
      </c>
      <c r="L443" s="56" t="s">
        <v>3327</v>
      </c>
      <c r="M443" t="s">
        <v>38</v>
      </c>
      <c r="N443" t="s">
        <v>1891</v>
      </c>
      <c r="O443" t="s">
        <v>1890</v>
      </c>
      <c r="P443" t="s">
        <v>1892</v>
      </c>
      <c r="Q443" t="s">
        <v>3300</v>
      </c>
    </row>
    <row r="444" spans="1:17" x14ac:dyDescent="0.25">
      <c r="A444" t="s">
        <v>18</v>
      </c>
      <c r="B444" t="s">
        <v>2538</v>
      </c>
      <c r="C444" t="s">
        <v>1696</v>
      </c>
      <c r="D444" t="s">
        <v>1698</v>
      </c>
      <c r="E444" t="s">
        <v>3196</v>
      </c>
      <c r="F444" t="s">
        <v>18</v>
      </c>
      <c r="H444" t="s">
        <v>18</v>
      </c>
      <c r="I444" t="s">
        <v>2261</v>
      </c>
      <c r="J444" t="s">
        <v>2260</v>
      </c>
      <c r="K444" t="s">
        <v>2262</v>
      </c>
      <c r="L444" s="56" t="s">
        <v>3328</v>
      </c>
      <c r="M444" t="s">
        <v>38</v>
      </c>
      <c r="N444" t="s">
        <v>1891</v>
      </c>
      <c r="O444" t="s">
        <v>1890</v>
      </c>
      <c r="P444" t="s">
        <v>1892</v>
      </c>
      <c r="Q444" t="s">
        <v>3300</v>
      </c>
    </row>
    <row r="445" spans="1:17" x14ac:dyDescent="0.25">
      <c r="A445" t="s">
        <v>18</v>
      </c>
      <c r="B445" t="s">
        <v>1701</v>
      </c>
      <c r="C445" t="s">
        <v>1700</v>
      </c>
      <c r="D445" t="s">
        <v>1702</v>
      </c>
      <c r="E445" t="s">
        <v>2889</v>
      </c>
      <c r="F445" t="s">
        <v>18</v>
      </c>
      <c r="H445" t="s">
        <v>18</v>
      </c>
      <c r="I445" t="s">
        <v>2265</v>
      </c>
      <c r="J445" t="s">
        <v>2264</v>
      </c>
      <c r="K445" t="s">
        <v>2266</v>
      </c>
      <c r="L445" s="56" t="s">
        <v>3329</v>
      </c>
      <c r="M445" t="s">
        <v>38</v>
      </c>
      <c r="N445" t="s">
        <v>1891</v>
      </c>
      <c r="O445" t="s">
        <v>1890</v>
      </c>
      <c r="P445" t="s">
        <v>1892</v>
      </c>
      <c r="Q445" t="s">
        <v>3300</v>
      </c>
    </row>
    <row r="446" spans="1:17" x14ac:dyDescent="0.25">
      <c r="A446" t="s">
        <v>18</v>
      </c>
      <c r="B446" t="s">
        <v>1713</v>
      </c>
      <c r="C446" t="s">
        <v>1712</v>
      </c>
      <c r="D446" t="s">
        <v>1714</v>
      </c>
      <c r="E446" t="s">
        <v>3197</v>
      </c>
      <c r="F446" t="s">
        <v>18</v>
      </c>
      <c r="H446" t="s">
        <v>18</v>
      </c>
      <c r="I446" t="s">
        <v>2269</v>
      </c>
      <c r="J446" t="s">
        <v>2268</v>
      </c>
      <c r="K446" t="s">
        <v>2270</v>
      </c>
      <c r="L446" s="56" t="s">
        <v>3330</v>
      </c>
      <c r="M446" t="s">
        <v>38</v>
      </c>
      <c r="N446" t="s">
        <v>1891</v>
      </c>
      <c r="O446" t="s">
        <v>1890</v>
      </c>
      <c r="P446" t="s">
        <v>1892</v>
      </c>
      <c r="Q446" t="s">
        <v>3300</v>
      </c>
    </row>
    <row r="447" spans="1:17" x14ac:dyDescent="0.25">
      <c r="A447" t="s">
        <v>18</v>
      </c>
      <c r="B447" t="s">
        <v>1717</v>
      </c>
      <c r="C447" t="s">
        <v>1716</v>
      </c>
      <c r="D447" t="s">
        <v>1718</v>
      </c>
      <c r="E447" t="s">
        <v>3198</v>
      </c>
      <c r="F447" t="s">
        <v>18</v>
      </c>
      <c r="H447" t="s">
        <v>18</v>
      </c>
      <c r="I447" t="s">
        <v>2273</v>
      </c>
      <c r="J447" t="s">
        <v>2272</v>
      </c>
      <c r="K447" t="s">
        <v>2274</v>
      </c>
      <c r="L447" s="56" t="s">
        <v>3331</v>
      </c>
      <c r="M447" t="s">
        <v>38</v>
      </c>
      <c r="N447" t="s">
        <v>1899</v>
      </c>
      <c r="O447" t="s">
        <v>350</v>
      </c>
      <c r="P447" t="s">
        <v>1900</v>
      </c>
      <c r="Q447" t="s">
        <v>3301</v>
      </c>
    </row>
    <row r="448" spans="1:17" x14ac:dyDescent="0.25">
      <c r="A448" t="s">
        <v>18</v>
      </c>
      <c r="B448" t="s">
        <v>2458</v>
      </c>
      <c r="C448" t="s">
        <v>1720</v>
      </c>
      <c r="D448" t="s">
        <v>1722</v>
      </c>
      <c r="E448" t="s">
        <v>3199</v>
      </c>
      <c r="F448" t="s">
        <v>18</v>
      </c>
      <c r="H448" t="s">
        <v>18</v>
      </c>
      <c r="I448" t="s">
        <v>2277</v>
      </c>
      <c r="J448" t="s">
        <v>2276</v>
      </c>
      <c r="K448" t="s">
        <v>2278</v>
      </c>
      <c r="L448" s="56" t="s">
        <v>2966</v>
      </c>
      <c r="M448" t="s">
        <v>38</v>
      </c>
      <c r="N448" t="s">
        <v>1933</v>
      </c>
      <c r="O448" t="s">
        <v>1932</v>
      </c>
      <c r="P448" t="s">
        <v>1934</v>
      </c>
      <c r="Q448" t="s">
        <v>2908</v>
      </c>
    </row>
    <row r="449" spans="1:17" x14ac:dyDescent="0.25">
      <c r="A449" t="s">
        <v>18</v>
      </c>
      <c r="B449" t="s">
        <v>2707</v>
      </c>
      <c r="C449" t="s">
        <v>1726</v>
      </c>
      <c r="D449" t="s">
        <v>1728</v>
      </c>
      <c r="E449" t="s">
        <v>3200</v>
      </c>
      <c r="F449" t="s">
        <v>18</v>
      </c>
      <c r="H449" t="s">
        <v>18</v>
      </c>
      <c r="I449" t="s">
        <v>2282</v>
      </c>
      <c r="J449" t="s">
        <v>2281</v>
      </c>
      <c r="K449" t="s">
        <v>2283</v>
      </c>
      <c r="L449" s="56" t="s">
        <v>3341</v>
      </c>
      <c r="M449" t="s">
        <v>38</v>
      </c>
      <c r="N449" t="s">
        <v>1933</v>
      </c>
      <c r="O449" t="s">
        <v>1932</v>
      </c>
      <c r="P449" t="s">
        <v>1934</v>
      </c>
      <c r="Q449" t="s">
        <v>2908</v>
      </c>
    </row>
    <row r="450" spans="1:17" x14ac:dyDescent="0.25">
      <c r="A450" t="s">
        <v>18</v>
      </c>
      <c r="B450" t="s">
        <v>1731</v>
      </c>
      <c r="C450" t="s">
        <v>1730</v>
      </c>
      <c r="D450" t="s">
        <v>1732</v>
      </c>
      <c r="E450" t="s">
        <v>3201</v>
      </c>
      <c r="F450" t="s">
        <v>18</v>
      </c>
      <c r="H450" t="s">
        <v>18</v>
      </c>
      <c r="I450" t="s">
        <v>2287</v>
      </c>
      <c r="J450" t="s">
        <v>2286</v>
      </c>
      <c r="K450" t="s">
        <v>2288</v>
      </c>
      <c r="L450" s="56" t="s">
        <v>3342</v>
      </c>
      <c r="M450" t="s">
        <v>38</v>
      </c>
      <c r="N450" t="s">
        <v>2296</v>
      </c>
      <c r="O450" t="s">
        <v>2289</v>
      </c>
      <c r="P450" t="s">
        <v>2297</v>
      </c>
      <c r="Q450" t="s">
        <v>3343</v>
      </c>
    </row>
    <row r="451" spans="1:17" x14ac:dyDescent="0.25">
      <c r="A451" t="s">
        <v>18</v>
      </c>
      <c r="B451" t="s">
        <v>1735</v>
      </c>
      <c r="C451" t="s">
        <v>1734</v>
      </c>
      <c r="D451" t="s">
        <v>1736</v>
      </c>
      <c r="E451" t="s">
        <v>3202</v>
      </c>
      <c r="F451" t="s">
        <v>18</v>
      </c>
      <c r="H451" t="s">
        <v>18</v>
      </c>
      <c r="I451" t="s">
        <v>2293</v>
      </c>
      <c r="J451" t="s">
        <v>2292</v>
      </c>
      <c r="K451" t="s">
        <v>2294</v>
      </c>
      <c r="L451" s="56" t="s">
        <v>3155</v>
      </c>
      <c r="M451" t="s">
        <v>38</v>
      </c>
      <c r="N451" t="s">
        <v>2296</v>
      </c>
      <c r="O451" t="s">
        <v>2289</v>
      </c>
      <c r="P451" t="s">
        <v>2297</v>
      </c>
      <c r="Q451" t="s">
        <v>3343</v>
      </c>
    </row>
    <row r="452" spans="1:17" x14ac:dyDescent="0.25">
      <c r="A452" t="s">
        <v>18</v>
      </c>
      <c r="B452" t="s">
        <v>1739</v>
      </c>
      <c r="C452" t="s">
        <v>1738</v>
      </c>
      <c r="D452" t="s">
        <v>1740</v>
      </c>
      <c r="E452" t="s">
        <v>3203</v>
      </c>
      <c r="F452" t="s">
        <v>18</v>
      </c>
      <c r="H452" t="s">
        <v>18</v>
      </c>
      <c r="I452" t="s">
        <v>2300</v>
      </c>
      <c r="J452" t="s">
        <v>2299</v>
      </c>
      <c r="K452" t="s">
        <v>2301</v>
      </c>
      <c r="L452" s="56" t="s">
        <v>3344</v>
      </c>
      <c r="M452" t="s">
        <v>38</v>
      </c>
      <c r="N452" t="s">
        <v>2309</v>
      </c>
      <c r="O452" t="s">
        <v>2302</v>
      </c>
      <c r="P452" t="s">
        <v>2310</v>
      </c>
      <c r="Q452" t="s">
        <v>3346</v>
      </c>
    </row>
    <row r="453" spans="1:17" x14ac:dyDescent="0.25">
      <c r="A453" t="s">
        <v>18</v>
      </c>
      <c r="B453" t="s">
        <v>1743</v>
      </c>
      <c r="C453" t="s">
        <v>1742</v>
      </c>
      <c r="D453" t="s">
        <v>1744</v>
      </c>
      <c r="E453" t="s">
        <v>3204</v>
      </c>
      <c r="F453" t="s">
        <v>18</v>
      </c>
      <c r="H453" t="s">
        <v>18</v>
      </c>
      <c r="I453" t="s">
        <v>2306</v>
      </c>
      <c r="J453" t="s">
        <v>2305</v>
      </c>
      <c r="K453" t="s">
        <v>2307</v>
      </c>
      <c r="L453" s="56" t="s">
        <v>3345</v>
      </c>
      <c r="M453" t="s">
        <v>38</v>
      </c>
      <c r="N453" t="s">
        <v>2309</v>
      </c>
      <c r="O453" t="s">
        <v>2302</v>
      </c>
      <c r="P453" t="s">
        <v>2310</v>
      </c>
      <c r="Q453" t="s">
        <v>3346</v>
      </c>
    </row>
    <row r="454" spans="1:17" x14ac:dyDescent="0.25">
      <c r="A454" t="s">
        <v>18</v>
      </c>
      <c r="B454" t="s">
        <v>1758</v>
      </c>
      <c r="C454" t="s">
        <v>1757</v>
      </c>
      <c r="D454" t="s">
        <v>1759</v>
      </c>
      <c r="E454" t="s">
        <v>3290</v>
      </c>
      <c r="F454" t="s">
        <v>18</v>
      </c>
      <c r="H454" t="s">
        <v>18</v>
      </c>
      <c r="I454" t="s">
        <v>2317</v>
      </c>
      <c r="J454" t="s">
        <v>2587</v>
      </c>
      <c r="K454" t="s">
        <v>2318</v>
      </c>
      <c r="L454" s="56" t="s">
        <v>3347</v>
      </c>
      <c r="M454" t="s">
        <v>38</v>
      </c>
      <c r="N454" t="s">
        <v>2312</v>
      </c>
      <c r="O454" t="s">
        <v>2311</v>
      </c>
      <c r="P454" t="s">
        <v>2313</v>
      </c>
      <c r="Q454" t="s">
        <v>3337</v>
      </c>
    </row>
    <row r="455" spans="1:17" x14ac:dyDescent="0.25">
      <c r="A455" t="s">
        <v>18</v>
      </c>
      <c r="B455" t="s">
        <v>1766</v>
      </c>
      <c r="C455" t="s">
        <v>1765</v>
      </c>
      <c r="D455" t="s">
        <v>1767</v>
      </c>
      <c r="E455" t="s">
        <v>2892</v>
      </c>
      <c r="F455" t="s">
        <v>18</v>
      </c>
      <c r="H455" t="s">
        <v>18</v>
      </c>
      <c r="I455" t="s">
        <v>2667</v>
      </c>
      <c r="J455" t="s">
        <v>2668</v>
      </c>
      <c r="K455" t="s">
        <v>2669</v>
      </c>
      <c r="L455" s="56" t="s">
        <v>3340</v>
      </c>
      <c r="M455" t="s">
        <v>38</v>
      </c>
      <c r="N455" t="s">
        <v>2312</v>
      </c>
      <c r="O455" t="s">
        <v>2311</v>
      </c>
      <c r="P455" t="s">
        <v>2313</v>
      </c>
      <c r="Q455" t="s">
        <v>3337</v>
      </c>
    </row>
    <row r="456" spans="1:17" x14ac:dyDescent="0.25">
      <c r="A456" t="s">
        <v>18</v>
      </c>
      <c r="B456" t="s">
        <v>1774</v>
      </c>
      <c r="C456" t="s">
        <v>1773</v>
      </c>
      <c r="D456" t="s">
        <v>1775</v>
      </c>
      <c r="E456" t="s">
        <v>3292</v>
      </c>
      <c r="F456" t="s">
        <v>18</v>
      </c>
      <c r="H456" t="s">
        <v>18</v>
      </c>
      <c r="I456" t="s">
        <v>2326</v>
      </c>
      <c r="J456" t="s">
        <v>2325</v>
      </c>
      <c r="K456" t="s">
        <v>2327</v>
      </c>
      <c r="L456" s="56" t="s">
        <v>3332</v>
      </c>
      <c r="M456" t="s">
        <v>38</v>
      </c>
      <c r="N456" t="s">
        <v>2321</v>
      </c>
      <c r="O456" t="s">
        <v>2320</v>
      </c>
      <c r="P456" t="s">
        <v>2322</v>
      </c>
      <c r="Q456" t="s">
        <v>3338</v>
      </c>
    </row>
    <row r="457" spans="1:17" x14ac:dyDescent="0.25">
      <c r="A457" t="s">
        <v>18</v>
      </c>
      <c r="B457" t="s">
        <v>2523</v>
      </c>
      <c r="C457" t="s">
        <v>2524</v>
      </c>
      <c r="D457" t="s">
        <v>2525</v>
      </c>
      <c r="E457" t="s">
        <v>3095</v>
      </c>
      <c r="F457" t="s">
        <v>18</v>
      </c>
      <c r="H457" t="s">
        <v>18</v>
      </c>
      <c r="I457" t="s">
        <v>2331</v>
      </c>
      <c r="J457" t="s">
        <v>2330</v>
      </c>
      <c r="K457" t="s">
        <v>2332</v>
      </c>
      <c r="L457" s="56" t="s">
        <v>3333</v>
      </c>
      <c r="M457" t="s">
        <v>38</v>
      </c>
      <c r="N457" t="s">
        <v>2321</v>
      </c>
      <c r="O457" t="s">
        <v>2320</v>
      </c>
      <c r="P457" t="s">
        <v>2322</v>
      </c>
      <c r="Q457" t="s">
        <v>3338</v>
      </c>
    </row>
    <row r="458" spans="1:17" x14ac:dyDescent="0.25">
      <c r="A458" t="s">
        <v>18</v>
      </c>
      <c r="B458" t="s">
        <v>1778</v>
      </c>
      <c r="C458" t="s">
        <v>2542</v>
      </c>
      <c r="D458" t="s">
        <v>1779</v>
      </c>
      <c r="E458" t="s">
        <v>3293</v>
      </c>
      <c r="F458" t="s">
        <v>18</v>
      </c>
      <c r="H458" t="s">
        <v>18</v>
      </c>
      <c r="I458" t="s">
        <v>2336</v>
      </c>
      <c r="J458" t="s">
        <v>2678</v>
      </c>
      <c r="K458" t="s">
        <v>2337</v>
      </c>
      <c r="L458" s="56" t="s">
        <v>3348</v>
      </c>
      <c r="M458" t="s">
        <v>38</v>
      </c>
      <c r="N458" t="s">
        <v>2321</v>
      </c>
      <c r="O458" t="s">
        <v>2320</v>
      </c>
      <c r="P458" t="s">
        <v>2322</v>
      </c>
      <c r="Q458" t="s">
        <v>3338</v>
      </c>
    </row>
    <row r="459" spans="1:17" x14ac:dyDescent="0.25">
      <c r="A459" t="s">
        <v>18</v>
      </c>
      <c r="B459" t="s">
        <v>1782</v>
      </c>
      <c r="C459" t="s">
        <v>1781</v>
      </c>
      <c r="D459" t="s">
        <v>1783</v>
      </c>
      <c r="E459" t="s">
        <v>2894</v>
      </c>
      <c r="F459" t="s">
        <v>18</v>
      </c>
      <c r="H459" t="s">
        <v>18</v>
      </c>
      <c r="I459" t="s">
        <v>2341</v>
      </c>
      <c r="J459" t="s">
        <v>2340</v>
      </c>
      <c r="K459" t="s">
        <v>2342</v>
      </c>
      <c r="L459" s="56" t="s">
        <v>3156</v>
      </c>
      <c r="M459" t="s">
        <v>38</v>
      </c>
      <c r="N459" t="s">
        <v>2361</v>
      </c>
      <c r="O459" t="s">
        <v>2343</v>
      </c>
      <c r="P459" t="s">
        <v>2362</v>
      </c>
      <c r="Q459" t="s">
        <v>3339</v>
      </c>
    </row>
    <row r="460" spans="1:17" x14ac:dyDescent="0.25">
      <c r="A460" t="s">
        <v>18</v>
      </c>
      <c r="B460" t="s">
        <v>1770</v>
      </c>
      <c r="C460" t="s">
        <v>1769</v>
      </c>
      <c r="D460" t="s">
        <v>1771</v>
      </c>
      <c r="E460" t="s">
        <v>2893</v>
      </c>
      <c r="F460" t="s">
        <v>18</v>
      </c>
      <c r="H460" t="s">
        <v>18</v>
      </c>
      <c r="I460" t="s">
        <v>2347</v>
      </c>
      <c r="J460" t="s">
        <v>2346</v>
      </c>
      <c r="K460" t="s">
        <v>2348</v>
      </c>
      <c r="L460" s="56" t="s">
        <v>3334</v>
      </c>
      <c r="M460" t="s">
        <v>38</v>
      </c>
      <c r="N460" t="s">
        <v>2361</v>
      </c>
      <c r="O460" t="s">
        <v>2343</v>
      </c>
      <c r="P460" t="s">
        <v>2362</v>
      </c>
      <c r="Q460" t="s">
        <v>3339</v>
      </c>
    </row>
    <row r="461" spans="1:17" x14ac:dyDescent="0.25">
      <c r="A461" t="s">
        <v>18</v>
      </c>
      <c r="B461" t="s">
        <v>1786</v>
      </c>
      <c r="C461" t="s">
        <v>1785</v>
      </c>
      <c r="D461" t="s">
        <v>1787</v>
      </c>
      <c r="E461" t="s">
        <v>2895</v>
      </c>
      <c r="F461" t="s">
        <v>18</v>
      </c>
      <c r="H461" t="s">
        <v>18</v>
      </c>
      <c r="I461" t="s">
        <v>2354</v>
      </c>
      <c r="J461" t="s">
        <v>2353</v>
      </c>
      <c r="K461" t="s">
        <v>2355</v>
      </c>
      <c r="L461" s="56" t="s">
        <v>3335</v>
      </c>
      <c r="M461" t="s">
        <v>38</v>
      </c>
      <c r="N461" t="s">
        <v>2361</v>
      </c>
      <c r="O461" t="s">
        <v>2343</v>
      </c>
      <c r="P461" t="s">
        <v>2362</v>
      </c>
      <c r="Q461" t="s">
        <v>3339</v>
      </c>
    </row>
    <row r="462" spans="1:17" x14ac:dyDescent="0.25">
      <c r="A462" t="s">
        <v>18</v>
      </c>
      <c r="B462" t="s">
        <v>2507</v>
      </c>
      <c r="C462" t="s">
        <v>2508</v>
      </c>
      <c r="D462" t="s">
        <v>2509</v>
      </c>
      <c r="E462" t="s">
        <v>2508</v>
      </c>
      <c r="F462" t="s">
        <v>18</v>
      </c>
      <c r="H462" t="s">
        <v>18</v>
      </c>
      <c r="I462" t="s">
        <v>2358</v>
      </c>
      <c r="J462" t="s">
        <v>2357</v>
      </c>
      <c r="K462" t="s">
        <v>2359</v>
      </c>
      <c r="L462" s="56" t="s">
        <v>3336</v>
      </c>
      <c r="M462" t="s">
        <v>38</v>
      </c>
      <c r="N462" t="s">
        <v>2361</v>
      </c>
      <c r="O462" t="s">
        <v>2343</v>
      </c>
      <c r="P462" t="s">
        <v>2362</v>
      </c>
      <c r="Q462" t="s">
        <v>3339</v>
      </c>
    </row>
    <row r="463" spans="1:17" x14ac:dyDescent="0.25">
      <c r="A463" t="s">
        <v>18</v>
      </c>
      <c r="B463" t="s">
        <v>1797</v>
      </c>
      <c r="C463" t="s">
        <v>1796</v>
      </c>
      <c r="D463" t="s">
        <v>1798</v>
      </c>
      <c r="E463" t="s">
        <v>2898</v>
      </c>
      <c r="F463" t="s">
        <v>18</v>
      </c>
      <c r="H463" t="s">
        <v>18</v>
      </c>
      <c r="I463" t="s">
        <v>2599</v>
      </c>
      <c r="J463" t="s">
        <v>2600</v>
      </c>
      <c r="K463" t="s">
        <v>2601</v>
      </c>
      <c r="L463" s="56" t="s">
        <v>3349</v>
      </c>
      <c r="M463" t="s">
        <v>38</v>
      </c>
      <c r="N463" t="s">
        <v>2361</v>
      </c>
      <c r="O463" t="s">
        <v>2343</v>
      </c>
      <c r="P463" t="s">
        <v>2362</v>
      </c>
      <c r="Q463" t="s">
        <v>3339</v>
      </c>
    </row>
    <row r="464" spans="1:17" x14ac:dyDescent="0.25">
      <c r="A464" t="s">
        <v>18</v>
      </c>
      <c r="B464" t="s">
        <v>1792</v>
      </c>
      <c r="C464" t="s">
        <v>1791</v>
      </c>
      <c r="D464" t="s">
        <v>1793</v>
      </c>
      <c r="E464" t="s">
        <v>2897</v>
      </c>
      <c r="F464" t="s">
        <v>18</v>
      </c>
      <c r="H464" t="s">
        <v>18</v>
      </c>
      <c r="I464" t="s">
        <v>2364</v>
      </c>
      <c r="J464" t="s">
        <v>2363</v>
      </c>
      <c r="K464" t="s">
        <v>2365</v>
      </c>
      <c r="L464" s="56" t="s">
        <v>3157</v>
      </c>
      <c r="M464" t="s">
        <v>38</v>
      </c>
      <c r="N464" t="s">
        <v>2361</v>
      </c>
      <c r="O464" t="s">
        <v>2343</v>
      </c>
      <c r="P464" t="s">
        <v>2362</v>
      </c>
      <c r="Q464" t="s">
        <v>3339</v>
      </c>
    </row>
    <row r="465" spans="1:17" x14ac:dyDescent="0.25">
      <c r="A465" t="s">
        <v>18</v>
      </c>
      <c r="B465" t="s">
        <v>1808</v>
      </c>
      <c r="C465" t="s">
        <v>1807</v>
      </c>
      <c r="D465" t="s">
        <v>1809</v>
      </c>
      <c r="E465" t="s">
        <v>2899</v>
      </c>
      <c r="F465" t="s">
        <v>18</v>
      </c>
      <c r="H465" t="s">
        <v>18</v>
      </c>
      <c r="I465" t="s">
        <v>2503</v>
      </c>
      <c r="J465" t="s">
        <v>2504</v>
      </c>
      <c r="K465" t="s">
        <v>2505</v>
      </c>
      <c r="L465" s="56" t="s">
        <v>2504</v>
      </c>
      <c r="M465" t="s">
        <v>38</v>
      </c>
      <c r="N465" t="s">
        <v>2361</v>
      </c>
      <c r="O465" t="s">
        <v>2343</v>
      </c>
      <c r="P465" t="s">
        <v>2362</v>
      </c>
      <c r="Q465" t="s">
        <v>3339</v>
      </c>
    </row>
    <row r="466" spans="1:17" x14ac:dyDescent="0.25">
      <c r="A466" t="s">
        <v>18</v>
      </c>
      <c r="B466" t="s">
        <v>1812</v>
      </c>
      <c r="C466" t="s">
        <v>1811</v>
      </c>
      <c r="D466" t="s">
        <v>1813</v>
      </c>
      <c r="E466" t="s">
        <v>2900</v>
      </c>
      <c r="F466" t="s">
        <v>18</v>
      </c>
      <c r="H466" t="s">
        <v>38</v>
      </c>
      <c r="I466" t="s">
        <v>10511</v>
      </c>
      <c r="J466" t="s">
        <v>10512</v>
      </c>
      <c r="K466" t="s">
        <v>10513</v>
      </c>
      <c r="L466" t="s">
        <v>10514</v>
      </c>
      <c r="M466" t="s">
        <v>38</v>
      </c>
      <c r="N466" t="s">
        <v>10515</v>
      </c>
      <c r="O466" t="s">
        <v>3381</v>
      </c>
      <c r="P466" t="s">
        <v>10515</v>
      </c>
      <c r="Q466" t="s">
        <v>3381</v>
      </c>
    </row>
    <row r="467" spans="1:17" x14ac:dyDescent="0.25">
      <c r="A467" t="s">
        <v>18</v>
      </c>
      <c r="B467" t="s">
        <v>1804</v>
      </c>
      <c r="C467" t="s">
        <v>1803</v>
      </c>
      <c r="D467" t="s">
        <v>1805</v>
      </c>
      <c r="E467" t="s">
        <v>3294</v>
      </c>
      <c r="F467" t="s">
        <v>18</v>
      </c>
    </row>
    <row r="468" spans="1:17" x14ac:dyDescent="0.25">
      <c r="A468" t="s">
        <v>18</v>
      </c>
      <c r="B468" t="s">
        <v>2616</v>
      </c>
      <c r="C468" t="s">
        <v>2617</v>
      </c>
      <c r="D468" t="s">
        <v>2618</v>
      </c>
      <c r="E468" t="s">
        <v>3096</v>
      </c>
      <c r="F468" t="s">
        <v>18</v>
      </c>
    </row>
    <row r="469" spans="1:17" x14ac:dyDescent="0.25">
      <c r="A469" t="s">
        <v>18</v>
      </c>
      <c r="B469" t="s">
        <v>1820</v>
      </c>
      <c r="C469" t="s">
        <v>1819</v>
      </c>
      <c r="D469" t="s">
        <v>1821</v>
      </c>
      <c r="E469" t="s">
        <v>2901</v>
      </c>
      <c r="F469" t="s">
        <v>18</v>
      </c>
    </row>
    <row r="470" spans="1:17" x14ac:dyDescent="0.25">
      <c r="A470" t="s">
        <v>18</v>
      </c>
      <c r="B470" t="s">
        <v>1830</v>
      </c>
      <c r="C470" t="s">
        <v>1829</v>
      </c>
      <c r="D470" t="s">
        <v>1831</v>
      </c>
      <c r="E470" t="s">
        <v>2903</v>
      </c>
      <c r="F470" t="s">
        <v>18</v>
      </c>
    </row>
    <row r="471" spans="1:17" x14ac:dyDescent="0.25">
      <c r="A471" t="s">
        <v>18</v>
      </c>
      <c r="B471" t="s">
        <v>2478</v>
      </c>
      <c r="C471" t="s">
        <v>2479</v>
      </c>
      <c r="D471" t="s">
        <v>2480</v>
      </c>
      <c r="E471" t="s">
        <v>3100</v>
      </c>
      <c r="F471" t="s">
        <v>18</v>
      </c>
    </row>
    <row r="472" spans="1:17" x14ac:dyDescent="0.25">
      <c r="A472" t="s">
        <v>18</v>
      </c>
      <c r="B472" t="s">
        <v>2602</v>
      </c>
      <c r="C472" t="s">
        <v>2603</v>
      </c>
      <c r="D472" t="s">
        <v>2604</v>
      </c>
      <c r="E472" t="s">
        <v>3101</v>
      </c>
      <c r="F472" t="s">
        <v>18</v>
      </c>
    </row>
    <row r="473" spans="1:17" x14ac:dyDescent="0.25">
      <c r="A473" t="s">
        <v>18</v>
      </c>
      <c r="B473" t="s">
        <v>1838</v>
      </c>
      <c r="C473" t="s">
        <v>1837</v>
      </c>
      <c r="D473" t="s">
        <v>1839</v>
      </c>
      <c r="E473" t="s">
        <v>2905</v>
      </c>
      <c r="F473" t="s">
        <v>18</v>
      </c>
    </row>
    <row r="474" spans="1:17" x14ac:dyDescent="0.25">
      <c r="A474" t="s">
        <v>18</v>
      </c>
      <c r="B474" t="s">
        <v>2731</v>
      </c>
      <c r="C474" t="s">
        <v>2732</v>
      </c>
      <c r="D474" t="s">
        <v>2733</v>
      </c>
      <c r="E474" t="s">
        <v>3296</v>
      </c>
      <c r="F474" t="s">
        <v>18</v>
      </c>
    </row>
    <row r="475" spans="1:17" x14ac:dyDescent="0.25">
      <c r="A475" t="s">
        <v>18</v>
      </c>
      <c r="B475" t="s">
        <v>2589</v>
      </c>
      <c r="C475" t="s">
        <v>2590</v>
      </c>
      <c r="D475" t="s">
        <v>2591</v>
      </c>
      <c r="E475" t="s">
        <v>3297</v>
      </c>
      <c r="F475" t="s">
        <v>18</v>
      </c>
    </row>
    <row r="476" spans="1:17" x14ac:dyDescent="0.25">
      <c r="A476" t="s">
        <v>18</v>
      </c>
      <c r="B476" t="s">
        <v>2468</v>
      </c>
      <c r="C476" t="s">
        <v>1845</v>
      </c>
      <c r="D476" t="s">
        <v>1847</v>
      </c>
      <c r="E476" t="s">
        <v>3102</v>
      </c>
      <c r="F476" t="s">
        <v>18</v>
      </c>
    </row>
    <row r="477" spans="1:17" x14ac:dyDescent="0.25">
      <c r="A477" t="s">
        <v>18</v>
      </c>
      <c r="B477" t="s">
        <v>2506</v>
      </c>
      <c r="C477" t="s">
        <v>1849</v>
      </c>
      <c r="D477" t="s">
        <v>1851</v>
      </c>
      <c r="E477" t="s">
        <v>3103</v>
      </c>
      <c r="F477" t="s">
        <v>18</v>
      </c>
    </row>
    <row r="478" spans="1:17" x14ac:dyDescent="0.25">
      <c r="A478" t="s">
        <v>18</v>
      </c>
      <c r="B478" t="s">
        <v>1842</v>
      </c>
      <c r="C478" t="s">
        <v>1841</v>
      </c>
      <c r="D478" t="s">
        <v>1843</v>
      </c>
      <c r="E478" t="s">
        <v>2906</v>
      </c>
      <c r="F478" t="s">
        <v>18</v>
      </c>
    </row>
    <row r="479" spans="1:17" x14ac:dyDescent="0.25">
      <c r="A479" t="s">
        <v>18</v>
      </c>
      <c r="B479" t="s">
        <v>2648</v>
      </c>
      <c r="C479" t="s">
        <v>2649</v>
      </c>
      <c r="D479" t="s">
        <v>2650</v>
      </c>
      <c r="E479" t="s">
        <v>3104</v>
      </c>
      <c r="F479" t="s">
        <v>18</v>
      </c>
    </row>
    <row r="480" spans="1:17" x14ac:dyDescent="0.25">
      <c r="A480" t="s">
        <v>18</v>
      </c>
      <c r="B480" t="s">
        <v>2559</v>
      </c>
      <c r="C480" t="s">
        <v>2560</v>
      </c>
      <c r="D480" t="s">
        <v>2561</v>
      </c>
      <c r="E480" t="s">
        <v>3105</v>
      </c>
      <c r="F480" t="s">
        <v>18</v>
      </c>
    </row>
    <row r="481" spans="1:6" x14ac:dyDescent="0.25">
      <c r="A481" t="s">
        <v>18</v>
      </c>
      <c r="B481" t="s">
        <v>1858</v>
      </c>
      <c r="C481" t="s">
        <v>1857</v>
      </c>
      <c r="D481" t="s">
        <v>1859</v>
      </c>
      <c r="E481" t="s">
        <v>1857</v>
      </c>
      <c r="F481" t="s">
        <v>18</v>
      </c>
    </row>
    <row r="482" spans="1:6" x14ac:dyDescent="0.25">
      <c r="A482" t="s">
        <v>18</v>
      </c>
      <c r="B482" t="s">
        <v>1861</v>
      </c>
      <c r="C482" t="s">
        <v>1860</v>
      </c>
      <c r="D482" t="s">
        <v>1862</v>
      </c>
      <c r="E482" t="s">
        <v>1860</v>
      </c>
      <c r="F482" t="s">
        <v>18</v>
      </c>
    </row>
    <row r="483" spans="1:6" x14ac:dyDescent="0.25">
      <c r="A483" t="s">
        <v>18</v>
      </c>
      <c r="B483" t="s">
        <v>1404</v>
      </c>
      <c r="C483" t="s">
        <v>1403</v>
      </c>
      <c r="D483" t="s">
        <v>1405</v>
      </c>
      <c r="E483" t="s">
        <v>3084</v>
      </c>
      <c r="F483" t="s">
        <v>18</v>
      </c>
    </row>
    <row r="484" spans="1:6" x14ac:dyDescent="0.25">
      <c r="A484" t="s">
        <v>18</v>
      </c>
      <c r="B484" t="s">
        <v>1408</v>
      </c>
      <c r="C484" t="s">
        <v>1407</v>
      </c>
      <c r="D484" t="s">
        <v>1409</v>
      </c>
      <c r="E484" t="s">
        <v>2877</v>
      </c>
      <c r="F484" t="s">
        <v>18</v>
      </c>
    </row>
    <row r="485" spans="1:6" x14ac:dyDescent="0.25">
      <c r="A485" t="s">
        <v>18</v>
      </c>
      <c r="B485" t="s">
        <v>2711</v>
      </c>
      <c r="C485" t="s">
        <v>2712</v>
      </c>
      <c r="D485" t="s">
        <v>2713</v>
      </c>
      <c r="E485" t="s">
        <v>3108</v>
      </c>
      <c r="F485" t="s">
        <v>18</v>
      </c>
    </row>
    <row r="486" spans="1:6" x14ac:dyDescent="0.25">
      <c r="A486" t="s">
        <v>18</v>
      </c>
      <c r="B486" t="s">
        <v>1870</v>
      </c>
      <c r="C486" t="s">
        <v>1869</v>
      </c>
      <c r="D486" t="s">
        <v>1871</v>
      </c>
      <c r="E486" t="s">
        <v>3109</v>
      </c>
      <c r="F486" t="s">
        <v>18</v>
      </c>
    </row>
    <row r="487" spans="1:6" x14ac:dyDescent="0.25">
      <c r="A487" t="s">
        <v>18</v>
      </c>
      <c r="B487" t="s">
        <v>1874</v>
      </c>
      <c r="C487" t="s">
        <v>1873</v>
      </c>
      <c r="D487" t="s">
        <v>1875</v>
      </c>
      <c r="E487" t="s">
        <v>3352</v>
      </c>
      <c r="F487" t="s">
        <v>18</v>
      </c>
    </row>
    <row r="488" spans="1:6" x14ac:dyDescent="0.25">
      <c r="A488" t="s">
        <v>18</v>
      </c>
      <c r="B488" t="s">
        <v>1878</v>
      </c>
      <c r="C488" t="s">
        <v>1877</v>
      </c>
      <c r="D488" t="s">
        <v>1879</v>
      </c>
      <c r="E488" t="s">
        <v>3353</v>
      </c>
      <c r="F488" t="s">
        <v>18</v>
      </c>
    </row>
    <row r="489" spans="1:6" x14ac:dyDescent="0.25">
      <c r="A489" t="s">
        <v>18</v>
      </c>
      <c r="B489" t="s">
        <v>1882</v>
      </c>
      <c r="C489" t="s">
        <v>1881</v>
      </c>
      <c r="D489" t="s">
        <v>1883</v>
      </c>
      <c r="E489" t="s">
        <v>3298</v>
      </c>
      <c r="F489" t="s">
        <v>18</v>
      </c>
    </row>
    <row r="490" spans="1:6" x14ac:dyDescent="0.25">
      <c r="A490" t="s">
        <v>18</v>
      </c>
      <c r="B490" t="s">
        <v>1896</v>
      </c>
      <c r="C490" t="s">
        <v>1895</v>
      </c>
      <c r="D490" t="s">
        <v>1897</v>
      </c>
      <c r="E490" t="s">
        <v>2907</v>
      </c>
      <c r="F490" t="s">
        <v>18</v>
      </c>
    </row>
    <row r="491" spans="1:6" x14ac:dyDescent="0.25">
      <c r="A491" t="s">
        <v>18</v>
      </c>
      <c r="B491" t="s">
        <v>2490</v>
      </c>
      <c r="C491" t="s">
        <v>2491</v>
      </c>
      <c r="D491" t="s">
        <v>2492</v>
      </c>
      <c r="E491" t="s">
        <v>3302</v>
      </c>
      <c r="F491" t="s">
        <v>18</v>
      </c>
    </row>
    <row r="492" spans="1:6" x14ac:dyDescent="0.25">
      <c r="A492" t="s">
        <v>18</v>
      </c>
      <c r="B492" t="s">
        <v>2735</v>
      </c>
      <c r="C492" t="s">
        <v>1905</v>
      </c>
      <c r="D492" t="s">
        <v>1907</v>
      </c>
      <c r="E492" t="s">
        <v>3112</v>
      </c>
      <c r="F492" t="s">
        <v>18</v>
      </c>
    </row>
    <row r="493" spans="1:6" x14ac:dyDescent="0.25">
      <c r="A493" t="s">
        <v>18</v>
      </c>
      <c r="B493" t="s">
        <v>2705</v>
      </c>
      <c r="C493" t="s">
        <v>1909</v>
      </c>
      <c r="D493" t="s">
        <v>1911</v>
      </c>
      <c r="E493" t="s">
        <v>3113</v>
      </c>
      <c r="F493" t="s">
        <v>18</v>
      </c>
    </row>
    <row r="494" spans="1:6" x14ac:dyDescent="0.25">
      <c r="A494" t="s">
        <v>18</v>
      </c>
      <c r="B494" t="s">
        <v>2481</v>
      </c>
      <c r="C494" t="s">
        <v>2482</v>
      </c>
      <c r="D494" t="s">
        <v>2483</v>
      </c>
      <c r="E494" t="s">
        <v>3114</v>
      </c>
      <c r="F494" t="s">
        <v>18</v>
      </c>
    </row>
    <row r="495" spans="1:6" x14ac:dyDescent="0.25">
      <c r="A495" t="s">
        <v>18</v>
      </c>
      <c r="B495" t="s">
        <v>2620</v>
      </c>
      <c r="C495" t="s">
        <v>2621</v>
      </c>
      <c r="D495" t="s">
        <v>2622</v>
      </c>
      <c r="E495" t="s">
        <v>3115</v>
      </c>
      <c r="F495" t="s">
        <v>18</v>
      </c>
    </row>
    <row r="496" spans="1:6" x14ac:dyDescent="0.25">
      <c r="A496" t="s">
        <v>18</v>
      </c>
      <c r="B496" t="s">
        <v>2465</v>
      </c>
      <c r="C496" t="s">
        <v>2466</v>
      </c>
      <c r="D496" t="s">
        <v>2467</v>
      </c>
      <c r="E496" t="s">
        <v>3116</v>
      </c>
      <c r="F496" t="s">
        <v>18</v>
      </c>
    </row>
    <row r="497" spans="1:6" x14ac:dyDescent="0.25">
      <c r="A497" t="s">
        <v>18</v>
      </c>
      <c r="B497" t="s">
        <v>2659</v>
      </c>
      <c r="C497" t="s">
        <v>2660</v>
      </c>
      <c r="D497" t="s">
        <v>2661</v>
      </c>
      <c r="E497" t="s">
        <v>3117</v>
      </c>
      <c r="F497" t="s">
        <v>18</v>
      </c>
    </row>
    <row r="498" spans="1:6" x14ac:dyDescent="0.25">
      <c r="A498" t="s">
        <v>18</v>
      </c>
      <c r="B498" t="s">
        <v>2543</v>
      </c>
      <c r="C498" t="s">
        <v>2544</v>
      </c>
      <c r="D498" t="s">
        <v>2545</v>
      </c>
      <c r="E498" t="s">
        <v>3118</v>
      </c>
      <c r="F498" t="s">
        <v>18</v>
      </c>
    </row>
    <row r="499" spans="1:6" x14ac:dyDescent="0.25">
      <c r="A499" t="s">
        <v>18</v>
      </c>
      <c r="B499" t="s">
        <v>1914</v>
      </c>
      <c r="C499" t="s">
        <v>1913</v>
      </c>
      <c r="D499" t="s">
        <v>1915</v>
      </c>
      <c r="E499" t="s">
        <v>3119</v>
      </c>
      <c r="F499" t="s">
        <v>18</v>
      </c>
    </row>
    <row r="500" spans="1:6" x14ac:dyDescent="0.25">
      <c r="A500" t="s">
        <v>18</v>
      </c>
      <c r="B500" t="s">
        <v>2634</v>
      </c>
      <c r="C500" t="s">
        <v>2635</v>
      </c>
      <c r="D500" t="s">
        <v>2636</v>
      </c>
      <c r="E500" t="s">
        <v>3120</v>
      </c>
      <c r="F500" t="s">
        <v>18</v>
      </c>
    </row>
    <row r="501" spans="1:6" x14ac:dyDescent="0.25">
      <c r="A501" t="s">
        <v>18</v>
      </c>
      <c r="B501" t="s">
        <v>2472</v>
      </c>
      <c r="C501" t="s">
        <v>2473</v>
      </c>
      <c r="D501" t="s">
        <v>2474</v>
      </c>
      <c r="E501" t="s">
        <v>3121</v>
      </c>
      <c r="F501" t="s">
        <v>18</v>
      </c>
    </row>
    <row r="502" spans="1:6" x14ac:dyDescent="0.25">
      <c r="A502" t="s">
        <v>18</v>
      </c>
      <c r="B502" t="s">
        <v>1921</v>
      </c>
      <c r="C502" t="s">
        <v>1920</v>
      </c>
      <c r="D502" t="s">
        <v>1922</v>
      </c>
      <c r="E502" t="s">
        <v>3122</v>
      </c>
      <c r="F502" t="s">
        <v>18</v>
      </c>
    </row>
    <row r="503" spans="1:6" x14ac:dyDescent="0.25">
      <c r="A503" t="s">
        <v>18</v>
      </c>
      <c r="B503" t="s">
        <v>1925</v>
      </c>
      <c r="C503" t="s">
        <v>1924</v>
      </c>
      <c r="D503" t="s">
        <v>1926</v>
      </c>
      <c r="E503" t="s">
        <v>3123</v>
      </c>
      <c r="F503" t="s">
        <v>18</v>
      </c>
    </row>
    <row r="504" spans="1:6" x14ac:dyDescent="0.25">
      <c r="A504" t="s">
        <v>18</v>
      </c>
      <c r="B504" t="s">
        <v>1929</v>
      </c>
      <c r="C504" t="s">
        <v>1928</v>
      </c>
      <c r="D504" t="s">
        <v>1930</v>
      </c>
      <c r="E504" t="s">
        <v>3124</v>
      </c>
      <c r="F504" t="s">
        <v>18</v>
      </c>
    </row>
    <row r="505" spans="1:6" x14ac:dyDescent="0.25">
      <c r="A505" t="s">
        <v>18</v>
      </c>
      <c r="B505" t="s">
        <v>1939</v>
      </c>
      <c r="C505" t="s">
        <v>1938</v>
      </c>
      <c r="D505" t="s">
        <v>1940</v>
      </c>
      <c r="E505" t="s">
        <v>2910</v>
      </c>
      <c r="F505" t="s">
        <v>18</v>
      </c>
    </row>
    <row r="506" spans="1:6" x14ac:dyDescent="0.25">
      <c r="A506" t="s">
        <v>18</v>
      </c>
      <c r="B506" t="s">
        <v>1952</v>
      </c>
      <c r="C506" t="s">
        <v>1951</v>
      </c>
      <c r="D506" t="s">
        <v>1953</v>
      </c>
      <c r="E506" t="s">
        <v>2911</v>
      </c>
      <c r="F506" t="s">
        <v>18</v>
      </c>
    </row>
    <row r="507" spans="1:6" x14ac:dyDescent="0.25">
      <c r="A507" t="s">
        <v>18</v>
      </c>
      <c r="B507" t="s">
        <v>1960</v>
      </c>
      <c r="C507" t="s">
        <v>1959</v>
      </c>
      <c r="D507" t="s">
        <v>1961</v>
      </c>
      <c r="E507" t="s">
        <v>2913</v>
      </c>
      <c r="F507" t="s">
        <v>18</v>
      </c>
    </row>
    <row r="508" spans="1:6" x14ac:dyDescent="0.25">
      <c r="A508" t="s">
        <v>18</v>
      </c>
      <c r="B508" t="s">
        <v>1964</v>
      </c>
      <c r="C508" t="s">
        <v>1963</v>
      </c>
      <c r="D508" t="s">
        <v>1965</v>
      </c>
      <c r="E508" t="s">
        <v>2914</v>
      </c>
      <c r="F508" t="s">
        <v>18</v>
      </c>
    </row>
    <row r="509" spans="1:6" x14ac:dyDescent="0.25">
      <c r="A509" t="s">
        <v>18</v>
      </c>
      <c r="B509" t="s">
        <v>1968</v>
      </c>
      <c r="C509" t="s">
        <v>1967</v>
      </c>
      <c r="D509" t="s">
        <v>1969</v>
      </c>
      <c r="E509" t="s">
        <v>2915</v>
      </c>
      <c r="F509" t="s">
        <v>18</v>
      </c>
    </row>
    <row r="510" spans="1:6" x14ac:dyDescent="0.25">
      <c r="A510" t="s">
        <v>18</v>
      </c>
      <c r="B510" t="s">
        <v>1972</v>
      </c>
      <c r="C510" t="s">
        <v>1971</v>
      </c>
      <c r="D510" t="s">
        <v>1973</v>
      </c>
      <c r="E510" t="s">
        <v>2916</v>
      </c>
      <c r="F510" t="s">
        <v>18</v>
      </c>
    </row>
    <row r="511" spans="1:6" x14ac:dyDescent="0.25">
      <c r="A511" t="s">
        <v>18</v>
      </c>
      <c r="B511" t="s">
        <v>1976</v>
      </c>
      <c r="C511" t="s">
        <v>1975</v>
      </c>
      <c r="D511" t="s">
        <v>1977</v>
      </c>
      <c r="E511" t="s">
        <v>2917</v>
      </c>
      <c r="F511" t="s">
        <v>18</v>
      </c>
    </row>
    <row r="512" spans="1:6" x14ac:dyDescent="0.25">
      <c r="A512" t="s">
        <v>18</v>
      </c>
      <c r="B512" t="s">
        <v>1980</v>
      </c>
      <c r="C512" t="s">
        <v>1979</v>
      </c>
      <c r="D512" t="s">
        <v>1981</v>
      </c>
      <c r="E512" t="s">
        <v>2918</v>
      </c>
      <c r="F512" t="s">
        <v>18</v>
      </c>
    </row>
    <row r="513" spans="1:6" x14ac:dyDescent="0.25">
      <c r="A513" t="s">
        <v>18</v>
      </c>
      <c r="B513" t="s">
        <v>1991</v>
      </c>
      <c r="C513" t="s">
        <v>1990</v>
      </c>
      <c r="D513" t="s">
        <v>1992</v>
      </c>
      <c r="E513" t="s">
        <v>3206</v>
      </c>
      <c r="F513" t="s">
        <v>18</v>
      </c>
    </row>
    <row r="514" spans="1:6" x14ac:dyDescent="0.25">
      <c r="A514" t="s">
        <v>18</v>
      </c>
      <c r="B514" t="s">
        <v>1995</v>
      </c>
      <c r="C514" t="s">
        <v>1994</v>
      </c>
      <c r="D514" t="s">
        <v>1996</v>
      </c>
      <c r="E514" t="s">
        <v>2919</v>
      </c>
      <c r="F514" t="s">
        <v>18</v>
      </c>
    </row>
    <row r="515" spans="1:6" x14ac:dyDescent="0.25">
      <c r="A515" t="s">
        <v>18</v>
      </c>
      <c r="B515" t="s">
        <v>2005</v>
      </c>
      <c r="C515" t="s">
        <v>2004</v>
      </c>
      <c r="D515" t="s">
        <v>2006</v>
      </c>
      <c r="E515" t="s">
        <v>2923</v>
      </c>
      <c r="F515" t="s">
        <v>18</v>
      </c>
    </row>
    <row r="516" spans="1:6" x14ac:dyDescent="0.25">
      <c r="A516" t="s">
        <v>18</v>
      </c>
      <c r="B516" t="s">
        <v>2009</v>
      </c>
      <c r="C516" t="s">
        <v>2008</v>
      </c>
      <c r="D516" t="s">
        <v>2010</v>
      </c>
      <c r="E516" t="s">
        <v>2924</v>
      </c>
      <c r="F516" t="s">
        <v>18</v>
      </c>
    </row>
    <row r="517" spans="1:6" x14ac:dyDescent="0.25">
      <c r="A517" t="s">
        <v>18</v>
      </c>
      <c r="B517" t="s">
        <v>2020</v>
      </c>
      <c r="C517" t="s">
        <v>2019</v>
      </c>
      <c r="D517" t="s">
        <v>2021</v>
      </c>
      <c r="E517" t="s">
        <v>3306</v>
      </c>
      <c r="F517" t="s">
        <v>18</v>
      </c>
    </row>
    <row r="518" spans="1:6" x14ac:dyDescent="0.25">
      <c r="A518" t="s">
        <v>18</v>
      </c>
      <c r="B518" t="s">
        <v>2024</v>
      </c>
      <c r="C518" t="s">
        <v>2022</v>
      </c>
      <c r="D518" t="s">
        <v>2025</v>
      </c>
      <c r="E518" t="s">
        <v>3307</v>
      </c>
      <c r="F518" t="s">
        <v>18</v>
      </c>
    </row>
    <row r="519" spans="1:6" x14ac:dyDescent="0.25">
      <c r="A519" t="s">
        <v>18</v>
      </c>
      <c r="B519" t="s">
        <v>2033</v>
      </c>
      <c r="C519" t="s">
        <v>2032</v>
      </c>
      <c r="D519" t="s">
        <v>2034</v>
      </c>
      <c r="E519" t="s">
        <v>2926</v>
      </c>
      <c r="F519" t="s">
        <v>18</v>
      </c>
    </row>
    <row r="520" spans="1:6" x14ac:dyDescent="0.25">
      <c r="A520" t="s">
        <v>18</v>
      </c>
      <c r="B520" t="s">
        <v>2037</v>
      </c>
      <c r="C520" t="s">
        <v>2036</v>
      </c>
      <c r="D520" t="s">
        <v>2038</v>
      </c>
      <c r="E520" t="s">
        <v>2927</v>
      </c>
      <c r="F520" t="s">
        <v>18</v>
      </c>
    </row>
    <row r="521" spans="1:6" x14ac:dyDescent="0.25">
      <c r="A521" t="s">
        <v>18</v>
      </c>
      <c r="B521" t="s">
        <v>2041</v>
      </c>
      <c r="C521" t="s">
        <v>2040</v>
      </c>
      <c r="D521" t="s">
        <v>2042</v>
      </c>
      <c r="E521" t="s">
        <v>2928</v>
      </c>
      <c r="F521" t="s">
        <v>18</v>
      </c>
    </row>
    <row r="522" spans="1:6" x14ac:dyDescent="0.25">
      <c r="A522" t="s">
        <v>18</v>
      </c>
      <c r="B522" t="s">
        <v>2751</v>
      </c>
      <c r="C522" t="s">
        <v>2752</v>
      </c>
      <c r="D522" t="s">
        <v>2753</v>
      </c>
      <c r="E522" t="s">
        <v>3135</v>
      </c>
      <c r="F522" t="s">
        <v>18</v>
      </c>
    </row>
    <row r="523" spans="1:6" x14ac:dyDescent="0.25">
      <c r="A523" t="s">
        <v>18</v>
      </c>
      <c r="B523" t="s">
        <v>2080</v>
      </c>
      <c r="C523" t="s">
        <v>2079</v>
      </c>
      <c r="D523" t="s">
        <v>2081</v>
      </c>
      <c r="E523" t="s">
        <v>3207</v>
      </c>
      <c r="F523" t="s">
        <v>18</v>
      </c>
    </row>
    <row r="524" spans="1:6" x14ac:dyDescent="0.25">
      <c r="A524" t="s">
        <v>18</v>
      </c>
      <c r="B524" t="s">
        <v>2084</v>
      </c>
      <c r="C524" t="s">
        <v>2083</v>
      </c>
      <c r="D524" t="s">
        <v>2085</v>
      </c>
      <c r="E524" t="s">
        <v>3208</v>
      </c>
      <c r="F524" t="s">
        <v>18</v>
      </c>
    </row>
    <row r="525" spans="1:6" x14ac:dyDescent="0.25">
      <c r="A525" t="s">
        <v>18</v>
      </c>
      <c r="B525" t="s">
        <v>2723</v>
      </c>
      <c r="C525" t="s">
        <v>2724</v>
      </c>
      <c r="D525" t="s">
        <v>2725</v>
      </c>
      <c r="E525" t="s">
        <v>3136</v>
      </c>
      <c r="F525" t="s">
        <v>18</v>
      </c>
    </row>
    <row r="526" spans="1:6" x14ac:dyDescent="0.25">
      <c r="A526" t="s">
        <v>18</v>
      </c>
      <c r="B526" t="s">
        <v>2088</v>
      </c>
      <c r="C526" t="s">
        <v>2087</v>
      </c>
      <c r="D526" t="s">
        <v>2089</v>
      </c>
      <c r="E526" t="s">
        <v>3209</v>
      </c>
      <c r="F526" t="s">
        <v>18</v>
      </c>
    </row>
    <row r="527" spans="1:6" x14ac:dyDescent="0.25">
      <c r="A527" t="s">
        <v>18</v>
      </c>
      <c r="B527" t="s">
        <v>2092</v>
      </c>
      <c r="C527" t="s">
        <v>2091</v>
      </c>
      <c r="D527" t="s">
        <v>2093</v>
      </c>
      <c r="E527" t="s">
        <v>3137</v>
      </c>
      <c r="F527" t="s">
        <v>18</v>
      </c>
    </row>
    <row r="528" spans="1:6" x14ac:dyDescent="0.25">
      <c r="A528" t="s">
        <v>18</v>
      </c>
      <c r="B528" t="s">
        <v>2096</v>
      </c>
      <c r="C528" t="s">
        <v>2095</v>
      </c>
      <c r="D528" t="s">
        <v>2097</v>
      </c>
      <c r="E528" t="s">
        <v>3237</v>
      </c>
      <c r="F528" t="s">
        <v>18</v>
      </c>
    </row>
    <row r="529" spans="1:6" x14ac:dyDescent="0.25">
      <c r="A529" t="s">
        <v>18</v>
      </c>
      <c r="B529" t="s">
        <v>2100</v>
      </c>
      <c r="C529" t="s">
        <v>2099</v>
      </c>
      <c r="D529" t="s">
        <v>2101</v>
      </c>
      <c r="E529" t="s">
        <v>3210</v>
      </c>
      <c r="F529" t="s">
        <v>18</v>
      </c>
    </row>
    <row r="530" spans="1:6" x14ac:dyDescent="0.25">
      <c r="A530" t="s">
        <v>18</v>
      </c>
      <c r="B530" t="s">
        <v>2104</v>
      </c>
      <c r="C530" t="s">
        <v>2103</v>
      </c>
      <c r="D530" t="s">
        <v>2105</v>
      </c>
      <c r="E530" t="s">
        <v>3211</v>
      </c>
      <c r="F530" t="s">
        <v>18</v>
      </c>
    </row>
    <row r="531" spans="1:6" x14ac:dyDescent="0.25">
      <c r="A531" t="s">
        <v>18</v>
      </c>
      <c r="B531" t="s">
        <v>2674</v>
      </c>
      <c r="C531" t="s">
        <v>2675</v>
      </c>
      <c r="D531" t="s">
        <v>2676</v>
      </c>
      <c r="E531" t="s">
        <v>3238</v>
      </c>
      <c r="F531" t="s">
        <v>18</v>
      </c>
    </row>
    <row r="532" spans="1:6" x14ac:dyDescent="0.25">
      <c r="A532" t="s">
        <v>18</v>
      </c>
      <c r="B532" t="s">
        <v>2108</v>
      </c>
      <c r="C532" t="s">
        <v>2107</v>
      </c>
      <c r="D532" t="s">
        <v>2109</v>
      </c>
      <c r="E532" t="s">
        <v>3212</v>
      </c>
      <c r="F532" t="s">
        <v>18</v>
      </c>
    </row>
    <row r="533" spans="1:6" x14ac:dyDescent="0.25">
      <c r="A533" t="s">
        <v>18</v>
      </c>
      <c r="B533" t="s">
        <v>2583</v>
      </c>
      <c r="C533" t="s">
        <v>2115</v>
      </c>
      <c r="D533" t="s">
        <v>2117</v>
      </c>
      <c r="E533" t="s">
        <v>3310</v>
      </c>
      <c r="F533" t="s">
        <v>18</v>
      </c>
    </row>
    <row r="534" spans="1:6" x14ac:dyDescent="0.25">
      <c r="A534" t="s">
        <v>18</v>
      </c>
      <c r="B534" t="s">
        <v>2520</v>
      </c>
      <c r="C534" t="s">
        <v>2119</v>
      </c>
      <c r="D534" t="s">
        <v>2121</v>
      </c>
      <c r="E534" t="s">
        <v>3311</v>
      </c>
      <c r="F534" t="s">
        <v>18</v>
      </c>
    </row>
    <row r="535" spans="1:6" x14ac:dyDescent="0.25">
      <c r="A535" t="s">
        <v>18</v>
      </c>
      <c r="B535" t="s">
        <v>2130</v>
      </c>
      <c r="C535" t="s">
        <v>2129</v>
      </c>
      <c r="D535" t="s">
        <v>2131</v>
      </c>
      <c r="E535" t="s">
        <v>2931</v>
      </c>
      <c r="F535" t="s">
        <v>18</v>
      </c>
    </row>
    <row r="536" spans="1:6" x14ac:dyDescent="0.25">
      <c r="A536" t="s">
        <v>18</v>
      </c>
      <c r="B536" t="s">
        <v>2134</v>
      </c>
      <c r="C536" t="s">
        <v>2133</v>
      </c>
      <c r="D536" t="s">
        <v>2135</v>
      </c>
      <c r="E536" t="s">
        <v>3239</v>
      </c>
      <c r="F536" t="s">
        <v>18</v>
      </c>
    </row>
    <row r="537" spans="1:6" x14ac:dyDescent="0.25">
      <c r="A537" t="s">
        <v>18</v>
      </c>
      <c r="B537" t="s">
        <v>1269</v>
      </c>
      <c r="C537" t="s">
        <v>2510</v>
      </c>
      <c r="D537" t="s">
        <v>1270</v>
      </c>
      <c r="E537" t="s">
        <v>2949</v>
      </c>
      <c r="F537" t="s">
        <v>18</v>
      </c>
    </row>
    <row r="538" spans="1:6" x14ac:dyDescent="0.25">
      <c r="A538" t="s">
        <v>18</v>
      </c>
      <c r="B538" t="s">
        <v>2526</v>
      </c>
      <c r="C538" t="s">
        <v>2527</v>
      </c>
      <c r="D538" t="s">
        <v>2528</v>
      </c>
      <c r="E538" t="s">
        <v>3138</v>
      </c>
      <c r="F538" t="s">
        <v>18</v>
      </c>
    </row>
    <row r="539" spans="1:6" x14ac:dyDescent="0.25">
      <c r="A539" t="s">
        <v>18</v>
      </c>
      <c r="B539" t="s">
        <v>1273</v>
      </c>
      <c r="C539" t="s">
        <v>2638</v>
      </c>
      <c r="D539" t="s">
        <v>1274</v>
      </c>
      <c r="E539" t="s">
        <v>2950</v>
      </c>
      <c r="F539" t="s">
        <v>18</v>
      </c>
    </row>
    <row r="540" spans="1:6" x14ac:dyDescent="0.25">
      <c r="A540" t="s">
        <v>18</v>
      </c>
      <c r="B540" t="s">
        <v>1277</v>
      </c>
      <c r="C540" t="s">
        <v>2460</v>
      </c>
      <c r="D540" t="s">
        <v>1278</v>
      </c>
      <c r="E540" t="s">
        <v>2951</v>
      </c>
      <c r="F540" t="s">
        <v>18</v>
      </c>
    </row>
    <row r="541" spans="1:6" x14ac:dyDescent="0.25">
      <c r="A541" t="s">
        <v>18</v>
      </c>
      <c r="B541" t="s">
        <v>1281</v>
      </c>
      <c r="C541" t="s">
        <v>2477</v>
      </c>
      <c r="D541" t="s">
        <v>1282</v>
      </c>
      <c r="E541" t="s">
        <v>2952</v>
      </c>
      <c r="F541" t="s">
        <v>18</v>
      </c>
    </row>
    <row r="542" spans="1:6" x14ac:dyDescent="0.25">
      <c r="A542" t="s">
        <v>18</v>
      </c>
      <c r="B542" t="s">
        <v>1191</v>
      </c>
      <c r="C542" t="s">
        <v>2658</v>
      </c>
      <c r="D542" t="s">
        <v>1192</v>
      </c>
      <c r="E542" t="s">
        <v>3142</v>
      </c>
      <c r="F542" t="s">
        <v>18</v>
      </c>
    </row>
    <row r="543" spans="1:6" x14ac:dyDescent="0.25">
      <c r="A543" t="s">
        <v>18</v>
      </c>
      <c r="B543" t="s">
        <v>1285</v>
      </c>
      <c r="C543" t="s">
        <v>2710</v>
      </c>
      <c r="D543" t="s">
        <v>1286</v>
      </c>
      <c r="E543" t="s">
        <v>2953</v>
      </c>
      <c r="F543" t="s">
        <v>18</v>
      </c>
    </row>
    <row r="544" spans="1:6" x14ac:dyDescent="0.25">
      <c r="A544" t="s">
        <v>18</v>
      </c>
      <c r="B544" t="s">
        <v>1178</v>
      </c>
      <c r="C544" t="s">
        <v>2663</v>
      </c>
      <c r="D544" t="s">
        <v>1179</v>
      </c>
      <c r="E544" t="s">
        <v>3139</v>
      </c>
      <c r="F544" t="s">
        <v>18</v>
      </c>
    </row>
    <row r="545" spans="1:6" x14ac:dyDescent="0.25">
      <c r="A545" t="s">
        <v>18</v>
      </c>
      <c r="B545" t="s">
        <v>1183</v>
      </c>
      <c r="C545" t="s">
        <v>2716</v>
      </c>
      <c r="D545" t="s">
        <v>1184</v>
      </c>
      <c r="E545" t="s">
        <v>3140</v>
      </c>
      <c r="F545" t="s">
        <v>18</v>
      </c>
    </row>
    <row r="546" spans="1:6" x14ac:dyDescent="0.25">
      <c r="A546" t="s">
        <v>18</v>
      </c>
      <c r="B546" t="s">
        <v>1187</v>
      </c>
      <c r="C546" t="s">
        <v>2742</v>
      </c>
      <c r="D546" t="s">
        <v>1188</v>
      </c>
      <c r="E546" t="s">
        <v>3141</v>
      </c>
      <c r="F546" t="s">
        <v>18</v>
      </c>
    </row>
    <row r="547" spans="1:6" x14ac:dyDescent="0.25">
      <c r="A547" t="s">
        <v>18</v>
      </c>
      <c r="B547" t="s">
        <v>1195</v>
      </c>
      <c r="C547" t="s">
        <v>2469</v>
      </c>
      <c r="D547" t="s">
        <v>1196</v>
      </c>
      <c r="E547" t="s">
        <v>3143</v>
      </c>
      <c r="F547" t="s">
        <v>18</v>
      </c>
    </row>
    <row r="548" spans="1:6" x14ac:dyDescent="0.25">
      <c r="A548" t="s">
        <v>18</v>
      </c>
      <c r="B548" t="s">
        <v>1201</v>
      </c>
      <c r="C548" t="s">
        <v>2576</v>
      </c>
      <c r="D548" t="s">
        <v>1202</v>
      </c>
      <c r="E548" t="s">
        <v>3144</v>
      </c>
      <c r="F548" t="s">
        <v>18</v>
      </c>
    </row>
    <row r="549" spans="1:6" x14ac:dyDescent="0.25">
      <c r="A549" t="s">
        <v>18</v>
      </c>
      <c r="B549" t="s">
        <v>1207</v>
      </c>
      <c r="C549" t="s">
        <v>2536</v>
      </c>
      <c r="D549" t="s">
        <v>1208</v>
      </c>
      <c r="E549" t="s">
        <v>3145</v>
      </c>
      <c r="F549" t="s">
        <v>18</v>
      </c>
    </row>
    <row r="550" spans="1:6" x14ac:dyDescent="0.25">
      <c r="A550" t="s">
        <v>18</v>
      </c>
      <c r="B550" t="s">
        <v>1213</v>
      </c>
      <c r="C550" t="s">
        <v>2758</v>
      </c>
      <c r="D550" t="s">
        <v>1214</v>
      </c>
      <c r="E550" t="s">
        <v>3146</v>
      </c>
      <c r="F550" t="s">
        <v>18</v>
      </c>
    </row>
    <row r="551" spans="1:6" x14ac:dyDescent="0.25">
      <c r="A551" t="s">
        <v>18</v>
      </c>
      <c r="B551" t="s">
        <v>1219</v>
      </c>
      <c r="C551" t="s">
        <v>2605</v>
      </c>
      <c r="D551" t="s">
        <v>1220</v>
      </c>
      <c r="E551" t="s">
        <v>3147</v>
      </c>
      <c r="F551" t="s">
        <v>18</v>
      </c>
    </row>
    <row r="552" spans="1:6" x14ac:dyDescent="0.25">
      <c r="A552" t="s">
        <v>18</v>
      </c>
      <c r="B552" t="s">
        <v>1225</v>
      </c>
      <c r="C552" t="s">
        <v>2612</v>
      </c>
      <c r="D552" t="s">
        <v>1226</v>
      </c>
      <c r="E552" t="s">
        <v>3148</v>
      </c>
      <c r="F552" t="s">
        <v>18</v>
      </c>
    </row>
    <row r="553" spans="1:6" x14ac:dyDescent="0.25">
      <c r="A553" t="s">
        <v>18</v>
      </c>
      <c r="B553" t="s">
        <v>1231</v>
      </c>
      <c r="C553" t="s">
        <v>2476</v>
      </c>
      <c r="D553" t="s">
        <v>1232</v>
      </c>
      <c r="E553" t="s">
        <v>3149</v>
      </c>
      <c r="F553" t="s">
        <v>18</v>
      </c>
    </row>
    <row r="554" spans="1:6" x14ac:dyDescent="0.25">
      <c r="A554" t="s">
        <v>18</v>
      </c>
      <c r="B554" t="s">
        <v>1289</v>
      </c>
      <c r="C554" t="s">
        <v>2682</v>
      </c>
      <c r="D554" t="s">
        <v>1290</v>
      </c>
      <c r="E554" t="s">
        <v>2954</v>
      </c>
      <c r="F554" t="s">
        <v>18</v>
      </c>
    </row>
    <row r="555" spans="1:6" x14ac:dyDescent="0.25">
      <c r="A555" t="s">
        <v>18</v>
      </c>
      <c r="B555" t="s">
        <v>2570</v>
      </c>
      <c r="C555" t="s">
        <v>2571</v>
      </c>
      <c r="D555" t="s">
        <v>2572</v>
      </c>
      <c r="E555" t="s">
        <v>3150</v>
      </c>
      <c r="F555" t="s">
        <v>18</v>
      </c>
    </row>
    <row r="556" spans="1:6" x14ac:dyDescent="0.25">
      <c r="A556" t="s">
        <v>18</v>
      </c>
      <c r="B556" t="s">
        <v>1293</v>
      </c>
      <c r="C556" t="s">
        <v>2470</v>
      </c>
      <c r="D556" t="s">
        <v>1294</v>
      </c>
      <c r="E556" t="s">
        <v>2955</v>
      </c>
      <c r="F556" t="s">
        <v>18</v>
      </c>
    </row>
    <row r="557" spans="1:6" x14ac:dyDescent="0.25">
      <c r="A557" t="s">
        <v>18</v>
      </c>
      <c r="B557" t="s">
        <v>1297</v>
      </c>
      <c r="C557" t="s">
        <v>2736</v>
      </c>
      <c r="D557" t="s">
        <v>1298</v>
      </c>
      <c r="E557" t="s">
        <v>2956</v>
      </c>
      <c r="F557" t="s">
        <v>18</v>
      </c>
    </row>
    <row r="558" spans="1:6" x14ac:dyDescent="0.25">
      <c r="A558" t="s">
        <v>18</v>
      </c>
      <c r="B558" t="s">
        <v>1301</v>
      </c>
      <c r="C558" t="s">
        <v>2633</v>
      </c>
      <c r="D558" t="s">
        <v>1302</v>
      </c>
      <c r="E558" t="s">
        <v>2957</v>
      </c>
      <c r="F558" t="s">
        <v>18</v>
      </c>
    </row>
    <row r="559" spans="1:6" x14ac:dyDescent="0.25">
      <c r="A559" t="s">
        <v>18</v>
      </c>
      <c r="B559" t="s">
        <v>1305</v>
      </c>
      <c r="C559" t="s">
        <v>2522</v>
      </c>
      <c r="D559" t="s">
        <v>1306</v>
      </c>
      <c r="E559" t="s">
        <v>2958</v>
      </c>
      <c r="F559" t="s">
        <v>18</v>
      </c>
    </row>
    <row r="560" spans="1:6" x14ac:dyDescent="0.25">
      <c r="A560" t="s">
        <v>18</v>
      </c>
      <c r="B560" t="s">
        <v>2702</v>
      </c>
      <c r="C560" t="s">
        <v>2703</v>
      </c>
      <c r="D560" t="s">
        <v>1252</v>
      </c>
      <c r="E560" t="s">
        <v>2945</v>
      </c>
      <c r="F560" t="s">
        <v>18</v>
      </c>
    </row>
    <row r="561" spans="1:6" x14ac:dyDescent="0.25">
      <c r="A561" t="s">
        <v>18</v>
      </c>
      <c r="B561" t="s">
        <v>2596</v>
      </c>
      <c r="C561" t="s">
        <v>2597</v>
      </c>
      <c r="D561" t="s">
        <v>1256</v>
      </c>
      <c r="E561" t="s">
        <v>3151</v>
      </c>
      <c r="F561" t="s">
        <v>18</v>
      </c>
    </row>
    <row r="562" spans="1:6" x14ac:dyDescent="0.25">
      <c r="A562" t="s">
        <v>18</v>
      </c>
      <c r="B562" t="s">
        <v>2488</v>
      </c>
      <c r="C562" t="s">
        <v>2489</v>
      </c>
      <c r="D562" t="s">
        <v>1260</v>
      </c>
      <c r="E562" t="s">
        <v>2946</v>
      </c>
      <c r="F562" t="s">
        <v>18</v>
      </c>
    </row>
    <row r="563" spans="1:6" x14ac:dyDescent="0.25">
      <c r="A563" t="s">
        <v>18</v>
      </c>
      <c r="B563" t="s">
        <v>1263</v>
      </c>
      <c r="C563" t="s">
        <v>2598</v>
      </c>
      <c r="D563" t="s">
        <v>1264</v>
      </c>
      <c r="E563" t="s">
        <v>2947</v>
      </c>
      <c r="F563" t="s">
        <v>18</v>
      </c>
    </row>
    <row r="564" spans="1:6" x14ac:dyDescent="0.25">
      <c r="A564" t="s">
        <v>18</v>
      </c>
      <c r="B564" t="s">
        <v>1309</v>
      </c>
      <c r="C564" t="s">
        <v>2519</v>
      </c>
      <c r="D564" t="s">
        <v>1310</v>
      </c>
      <c r="E564" t="s">
        <v>2959</v>
      </c>
      <c r="F564" t="s">
        <v>18</v>
      </c>
    </row>
    <row r="565" spans="1:6" x14ac:dyDescent="0.25">
      <c r="A565" t="s">
        <v>18</v>
      </c>
      <c r="B565" t="s">
        <v>1237</v>
      </c>
      <c r="C565" t="s">
        <v>2662</v>
      </c>
      <c r="D565" t="s">
        <v>1238</v>
      </c>
      <c r="E565" t="s">
        <v>2937</v>
      </c>
      <c r="F565" t="s">
        <v>18</v>
      </c>
    </row>
    <row r="566" spans="1:6" x14ac:dyDescent="0.25">
      <c r="A566" t="s">
        <v>18</v>
      </c>
      <c r="B566" t="s">
        <v>1313</v>
      </c>
      <c r="C566" t="s">
        <v>2537</v>
      </c>
      <c r="D566" t="s">
        <v>1314</v>
      </c>
      <c r="E566" t="s">
        <v>2960</v>
      </c>
      <c r="F566" t="s">
        <v>18</v>
      </c>
    </row>
    <row r="567" spans="1:6" x14ac:dyDescent="0.25">
      <c r="A567" t="s">
        <v>18</v>
      </c>
      <c r="B567" t="s">
        <v>2142</v>
      </c>
      <c r="C567" t="s">
        <v>2141</v>
      </c>
      <c r="D567" t="s">
        <v>2143</v>
      </c>
      <c r="E567" t="s">
        <v>3240</v>
      </c>
      <c r="F567" t="s">
        <v>18</v>
      </c>
    </row>
    <row r="568" spans="1:6" x14ac:dyDescent="0.25">
      <c r="A568" t="s">
        <v>18</v>
      </c>
      <c r="B568" t="s">
        <v>2516</v>
      </c>
      <c r="C568" t="s">
        <v>2517</v>
      </c>
      <c r="D568" t="s">
        <v>2518</v>
      </c>
      <c r="E568" t="s">
        <v>2962</v>
      </c>
      <c r="F568" t="s">
        <v>18</v>
      </c>
    </row>
    <row r="569" spans="1:6" x14ac:dyDescent="0.25">
      <c r="A569" t="s">
        <v>18</v>
      </c>
      <c r="B569" t="s">
        <v>2150</v>
      </c>
      <c r="C569" t="s">
        <v>2149</v>
      </c>
      <c r="D569" t="s">
        <v>2151</v>
      </c>
      <c r="E569" t="s">
        <v>3244</v>
      </c>
      <c r="F569" t="s">
        <v>18</v>
      </c>
    </row>
    <row r="570" spans="1:6" x14ac:dyDescent="0.25">
      <c r="A570" t="s">
        <v>18</v>
      </c>
      <c r="B570" t="s">
        <v>2159</v>
      </c>
      <c r="C570" t="s">
        <v>2158</v>
      </c>
      <c r="D570" t="s">
        <v>2160</v>
      </c>
      <c r="E570" t="s">
        <v>2963</v>
      </c>
      <c r="F570" t="s">
        <v>18</v>
      </c>
    </row>
    <row r="571" spans="1:6" x14ac:dyDescent="0.25">
      <c r="A571" t="s">
        <v>18</v>
      </c>
      <c r="B571" t="s">
        <v>2163</v>
      </c>
      <c r="C571" t="s">
        <v>2162</v>
      </c>
      <c r="D571" t="s">
        <v>2164</v>
      </c>
      <c r="E571" t="s">
        <v>3152</v>
      </c>
      <c r="F571" t="s">
        <v>18</v>
      </c>
    </row>
    <row r="572" spans="1:6" x14ac:dyDescent="0.25">
      <c r="A572" t="s">
        <v>18</v>
      </c>
      <c r="B572" t="s">
        <v>2167</v>
      </c>
      <c r="C572" t="s">
        <v>2166</v>
      </c>
      <c r="D572" t="s">
        <v>2168</v>
      </c>
      <c r="E572" t="s">
        <v>3153</v>
      </c>
      <c r="F572" t="s">
        <v>18</v>
      </c>
    </row>
    <row r="573" spans="1:6" x14ac:dyDescent="0.25">
      <c r="A573" t="s">
        <v>18</v>
      </c>
      <c r="B573" t="s">
        <v>2175</v>
      </c>
      <c r="C573" t="s">
        <v>2585</v>
      </c>
      <c r="D573" t="s">
        <v>2176</v>
      </c>
      <c r="E573" t="s">
        <v>2964</v>
      </c>
      <c r="F573" t="s">
        <v>18</v>
      </c>
    </row>
    <row r="574" spans="1:6" x14ac:dyDescent="0.25">
      <c r="A574" t="s">
        <v>18</v>
      </c>
      <c r="B574" t="s">
        <v>2179</v>
      </c>
      <c r="C574" t="s">
        <v>2178</v>
      </c>
      <c r="D574" t="s">
        <v>2180</v>
      </c>
      <c r="E574" t="s">
        <v>3154</v>
      </c>
      <c r="F574" t="s">
        <v>18</v>
      </c>
    </row>
    <row r="575" spans="1:6" x14ac:dyDescent="0.25">
      <c r="A575" t="s">
        <v>18</v>
      </c>
      <c r="B575" t="s">
        <v>2184</v>
      </c>
      <c r="C575" t="s">
        <v>2183</v>
      </c>
      <c r="D575" t="s">
        <v>2185</v>
      </c>
      <c r="E575" t="s">
        <v>2965</v>
      </c>
      <c r="F575" t="s">
        <v>18</v>
      </c>
    </row>
    <row r="576" spans="1:6" x14ac:dyDescent="0.25">
      <c r="A576" t="s">
        <v>18</v>
      </c>
      <c r="B576" t="s">
        <v>2189</v>
      </c>
      <c r="C576" t="s">
        <v>2188</v>
      </c>
      <c r="D576" t="s">
        <v>2190</v>
      </c>
      <c r="E576" t="s">
        <v>3313</v>
      </c>
      <c r="F576" t="s">
        <v>18</v>
      </c>
    </row>
    <row r="577" spans="1:6" x14ac:dyDescent="0.25">
      <c r="A577" t="s">
        <v>18</v>
      </c>
      <c r="B577" t="s">
        <v>2198</v>
      </c>
      <c r="C577" t="s">
        <v>2197</v>
      </c>
      <c r="D577" t="s">
        <v>2199</v>
      </c>
      <c r="E577" t="s">
        <v>3315</v>
      </c>
      <c r="F577" t="s">
        <v>18</v>
      </c>
    </row>
    <row r="578" spans="1:6" x14ac:dyDescent="0.25">
      <c r="A578" t="s">
        <v>18</v>
      </c>
      <c r="B578" t="s">
        <v>2203</v>
      </c>
      <c r="C578" t="s">
        <v>2202</v>
      </c>
      <c r="D578" t="s">
        <v>2204</v>
      </c>
      <c r="E578" t="s">
        <v>3316</v>
      </c>
      <c r="F578" t="s">
        <v>18</v>
      </c>
    </row>
    <row r="579" spans="1:6" x14ac:dyDescent="0.25">
      <c r="A579" t="s">
        <v>18</v>
      </c>
      <c r="B579" t="s">
        <v>2207</v>
      </c>
      <c r="C579" t="s">
        <v>2206</v>
      </c>
      <c r="D579" t="s">
        <v>2208</v>
      </c>
      <c r="E579" t="s">
        <v>3317</v>
      </c>
      <c r="F579" t="s">
        <v>18</v>
      </c>
    </row>
    <row r="580" spans="1:6" x14ac:dyDescent="0.25">
      <c r="A580" t="s">
        <v>18</v>
      </c>
      <c r="B580" t="s">
        <v>2211</v>
      </c>
      <c r="C580" t="s">
        <v>2210</v>
      </c>
      <c r="D580" t="s">
        <v>2212</v>
      </c>
      <c r="E580" t="s">
        <v>3318</v>
      </c>
      <c r="F580" t="s">
        <v>18</v>
      </c>
    </row>
    <row r="581" spans="1:6" x14ac:dyDescent="0.25">
      <c r="A581" t="s">
        <v>18</v>
      </c>
      <c r="B581" t="s">
        <v>2217</v>
      </c>
      <c r="C581" t="s">
        <v>2216</v>
      </c>
      <c r="D581" t="s">
        <v>2218</v>
      </c>
      <c r="E581" t="s">
        <v>3319</v>
      </c>
      <c r="F581" t="s">
        <v>18</v>
      </c>
    </row>
    <row r="582" spans="1:6" x14ac:dyDescent="0.25">
      <c r="A582" t="s">
        <v>18</v>
      </c>
      <c r="B582" t="s">
        <v>2225</v>
      </c>
      <c r="C582" t="s">
        <v>2224</v>
      </c>
      <c r="D582" t="s">
        <v>2226</v>
      </c>
      <c r="E582" t="s">
        <v>3321</v>
      </c>
      <c r="F582" t="s">
        <v>18</v>
      </c>
    </row>
    <row r="583" spans="1:6" x14ac:dyDescent="0.25">
      <c r="A583" t="s">
        <v>18</v>
      </c>
      <c r="B583" t="s">
        <v>2234</v>
      </c>
      <c r="C583" t="s">
        <v>2233</v>
      </c>
      <c r="D583" t="s">
        <v>2235</v>
      </c>
      <c r="E583" t="s">
        <v>3323</v>
      </c>
      <c r="F583" t="s">
        <v>18</v>
      </c>
    </row>
    <row r="584" spans="1:6" x14ac:dyDescent="0.25">
      <c r="A584" t="s">
        <v>18</v>
      </c>
      <c r="B584" t="s">
        <v>2242</v>
      </c>
      <c r="C584" t="s">
        <v>2241</v>
      </c>
      <c r="D584" t="s">
        <v>2243</v>
      </c>
      <c r="E584" t="s">
        <v>3325</v>
      </c>
      <c r="F584" t="s">
        <v>18</v>
      </c>
    </row>
    <row r="585" spans="1:6" x14ac:dyDescent="0.25">
      <c r="A585" t="s">
        <v>18</v>
      </c>
      <c r="B585" t="s">
        <v>2247</v>
      </c>
      <c r="C585" t="s">
        <v>2246</v>
      </c>
      <c r="D585" t="s">
        <v>2248</v>
      </c>
      <c r="E585" t="s">
        <v>2249</v>
      </c>
      <c r="F585" t="s">
        <v>18</v>
      </c>
    </row>
    <row r="586" spans="1:6" x14ac:dyDescent="0.25">
      <c r="A586" t="s">
        <v>18</v>
      </c>
      <c r="B586" t="s">
        <v>2252</v>
      </c>
      <c r="C586" t="s">
        <v>2251</v>
      </c>
      <c r="D586" t="s">
        <v>2253</v>
      </c>
      <c r="E586" t="s">
        <v>3326</v>
      </c>
      <c r="F586" t="s">
        <v>18</v>
      </c>
    </row>
    <row r="587" spans="1:6" x14ac:dyDescent="0.25">
      <c r="A587" t="s">
        <v>18</v>
      </c>
      <c r="B587" t="s">
        <v>2256</v>
      </c>
      <c r="C587" t="s">
        <v>2255</v>
      </c>
      <c r="D587" t="s">
        <v>2257</v>
      </c>
      <c r="E587" t="s">
        <v>3327</v>
      </c>
      <c r="F587" t="s">
        <v>18</v>
      </c>
    </row>
    <row r="588" spans="1:6" x14ac:dyDescent="0.25">
      <c r="A588" t="s">
        <v>18</v>
      </c>
      <c r="B588" t="s">
        <v>2261</v>
      </c>
      <c r="C588" t="s">
        <v>2260</v>
      </c>
      <c r="D588" t="s">
        <v>2262</v>
      </c>
      <c r="E588" t="s">
        <v>3328</v>
      </c>
      <c r="F588" t="s">
        <v>18</v>
      </c>
    </row>
    <row r="589" spans="1:6" x14ac:dyDescent="0.25">
      <c r="A589" t="s">
        <v>18</v>
      </c>
      <c r="B589" t="s">
        <v>2265</v>
      </c>
      <c r="C589" t="s">
        <v>2264</v>
      </c>
      <c r="D589" t="s">
        <v>2266</v>
      </c>
      <c r="E589" t="s">
        <v>3329</v>
      </c>
      <c r="F589" t="s">
        <v>18</v>
      </c>
    </row>
    <row r="590" spans="1:6" x14ac:dyDescent="0.25">
      <c r="A590" t="s">
        <v>18</v>
      </c>
      <c r="B590" t="s">
        <v>2269</v>
      </c>
      <c r="C590" t="s">
        <v>2268</v>
      </c>
      <c r="D590" t="s">
        <v>2270</v>
      </c>
      <c r="E590" t="s">
        <v>3330</v>
      </c>
      <c r="F590" t="s">
        <v>18</v>
      </c>
    </row>
    <row r="591" spans="1:6" x14ac:dyDescent="0.25">
      <c r="A591" t="s">
        <v>18</v>
      </c>
      <c r="B591" t="s">
        <v>2273</v>
      </c>
      <c r="C591" t="s">
        <v>2272</v>
      </c>
      <c r="D591" t="s">
        <v>2274</v>
      </c>
      <c r="E591" t="s">
        <v>3331</v>
      </c>
      <c r="F591" t="s">
        <v>18</v>
      </c>
    </row>
    <row r="592" spans="1:6" x14ac:dyDescent="0.25">
      <c r="A592" t="s">
        <v>18</v>
      </c>
      <c r="B592" t="s">
        <v>2277</v>
      </c>
      <c r="C592" t="s">
        <v>2276</v>
      </c>
      <c r="D592" t="s">
        <v>2278</v>
      </c>
      <c r="E592" t="s">
        <v>2966</v>
      </c>
      <c r="F592" t="s">
        <v>18</v>
      </c>
    </row>
    <row r="593" spans="1:6" x14ac:dyDescent="0.25">
      <c r="A593" t="s">
        <v>18</v>
      </c>
      <c r="B593" t="s">
        <v>2282</v>
      </c>
      <c r="C593" t="s">
        <v>2281</v>
      </c>
      <c r="D593" t="s">
        <v>2283</v>
      </c>
      <c r="E593" t="s">
        <v>3341</v>
      </c>
      <c r="F593" t="s">
        <v>18</v>
      </c>
    </row>
    <row r="594" spans="1:6" x14ac:dyDescent="0.25">
      <c r="A594" t="s">
        <v>18</v>
      </c>
      <c r="B594" t="s">
        <v>2287</v>
      </c>
      <c r="C594" t="s">
        <v>2286</v>
      </c>
      <c r="D594" t="s">
        <v>2288</v>
      </c>
      <c r="E594" t="s">
        <v>3342</v>
      </c>
      <c r="F594" t="s">
        <v>18</v>
      </c>
    </row>
    <row r="595" spans="1:6" x14ac:dyDescent="0.25">
      <c r="A595" t="s">
        <v>18</v>
      </c>
      <c r="B595" t="s">
        <v>2293</v>
      </c>
      <c r="C595" t="s">
        <v>2292</v>
      </c>
      <c r="D595" t="s">
        <v>2294</v>
      </c>
      <c r="E595" t="s">
        <v>3155</v>
      </c>
      <c r="F595" t="s">
        <v>18</v>
      </c>
    </row>
    <row r="596" spans="1:6" x14ac:dyDescent="0.25">
      <c r="A596" t="s">
        <v>18</v>
      </c>
      <c r="B596" t="s">
        <v>2300</v>
      </c>
      <c r="C596" t="s">
        <v>2299</v>
      </c>
      <c r="D596" t="s">
        <v>2301</v>
      </c>
      <c r="E596" t="s">
        <v>3344</v>
      </c>
      <c r="F596" t="s">
        <v>18</v>
      </c>
    </row>
    <row r="597" spans="1:6" x14ac:dyDescent="0.25">
      <c r="A597" t="s">
        <v>18</v>
      </c>
      <c r="B597" t="s">
        <v>2306</v>
      </c>
      <c r="C597" t="s">
        <v>2305</v>
      </c>
      <c r="D597" t="s">
        <v>2307</v>
      </c>
      <c r="E597" t="s">
        <v>3345</v>
      </c>
      <c r="F597" t="s">
        <v>18</v>
      </c>
    </row>
    <row r="598" spans="1:6" x14ac:dyDescent="0.25">
      <c r="A598" t="s">
        <v>18</v>
      </c>
      <c r="B598" t="s">
        <v>2317</v>
      </c>
      <c r="C598" t="s">
        <v>2587</v>
      </c>
      <c r="D598" t="s">
        <v>2318</v>
      </c>
      <c r="E598" t="s">
        <v>3347</v>
      </c>
      <c r="F598" t="s">
        <v>18</v>
      </c>
    </row>
    <row r="599" spans="1:6" x14ac:dyDescent="0.25">
      <c r="A599" t="s">
        <v>18</v>
      </c>
      <c r="B599" t="s">
        <v>2667</v>
      </c>
      <c r="C599" t="s">
        <v>2668</v>
      </c>
      <c r="D599" t="s">
        <v>2669</v>
      </c>
      <c r="E599" t="s">
        <v>3340</v>
      </c>
      <c r="F599" t="s">
        <v>18</v>
      </c>
    </row>
    <row r="600" spans="1:6" x14ac:dyDescent="0.25">
      <c r="A600" t="s">
        <v>18</v>
      </c>
      <c r="B600" t="s">
        <v>2326</v>
      </c>
      <c r="C600" t="s">
        <v>2325</v>
      </c>
      <c r="D600" t="s">
        <v>2327</v>
      </c>
      <c r="E600" t="s">
        <v>3332</v>
      </c>
      <c r="F600" t="s">
        <v>18</v>
      </c>
    </row>
    <row r="601" spans="1:6" x14ac:dyDescent="0.25">
      <c r="A601" t="s">
        <v>18</v>
      </c>
      <c r="B601" t="s">
        <v>2331</v>
      </c>
      <c r="C601" t="s">
        <v>2330</v>
      </c>
      <c r="D601" t="s">
        <v>2332</v>
      </c>
      <c r="E601" t="s">
        <v>3333</v>
      </c>
      <c r="F601" t="s">
        <v>18</v>
      </c>
    </row>
    <row r="602" spans="1:6" x14ac:dyDescent="0.25">
      <c r="A602" t="s">
        <v>18</v>
      </c>
      <c r="B602" t="s">
        <v>2336</v>
      </c>
      <c r="C602" t="s">
        <v>2678</v>
      </c>
      <c r="D602" t="s">
        <v>2337</v>
      </c>
      <c r="E602" t="s">
        <v>3348</v>
      </c>
      <c r="F602" t="s">
        <v>18</v>
      </c>
    </row>
    <row r="603" spans="1:6" x14ac:dyDescent="0.25">
      <c r="A603" t="s">
        <v>18</v>
      </c>
      <c r="B603" t="s">
        <v>2341</v>
      </c>
      <c r="C603" t="s">
        <v>2340</v>
      </c>
      <c r="D603" t="s">
        <v>2342</v>
      </c>
      <c r="E603" t="s">
        <v>3156</v>
      </c>
      <c r="F603" t="s">
        <v>18</v>
      </c>
    </row>
    <row r="604" spans="1:6" x14ac:dyDescent="0.25">
      <c r="A604" t="s">
        <v>18</v>
      </c>
      <c r="B604" t="s">
        <v>2347</v>
      </c>
      <c r="C604" t="s">
        <v>2346</v>
      </c>
      <c r="D604" t="s">
        <v>2348</v>
      </c>
      <c r="E604" t="s">
        <v>3334</v>
      </c>
      <c r="F604" t="s">
        <v>18</v>
      </c>
    </row>
    <row r="605" spans="1:6" x14ac:dyDescent="0.25">
      <c r="A605" t="s">
        <v>18</v>
      </c>
      <c r="B605" t="s">
        <v>2354</v>
      </c>
      <c r="C605" t="s">
        <v>2353</v>
      </c>
      <c r="D605" t="s">
        <v>2355</v>
      </c>
      <c r="E605" t="s">
        <v>3335</v>
      </c>
      <c r="F605" t="s">
        <v>18</v>
      </c>
    </row>
    <row r="606" spans="1:6" x14ac:dyDescent="0.25">
      <c r="A606" t="s">
        <v>18</v>
      </c>
      <c r="B606" t="s">
        <v>2358</v>
      </c>
      <c r="C606" t="s">
        <v>2357</v>
      </c>
      <c r="D606" t="s">
        <v>2359</v>
      </c>
      <c r="E606" t="s">
        <v>3336</v>
      </c>
      <c r="F606" t="s">
        <v>18</v>
      </c>
    </row>
    <row r="607" spans="1:6" x14ac:dyDescent="0.25">
      <c r="A607" t="s">
        <v>18</v>
      </c>
      <c r="B607" t="s">
        <v>2599</v>
      </c>
      <c r="C607" t="s">
        <v>2600</v>
      </c>
      <c r="D607" t="s">
        <v>2601</v>
      </c>
      <c r="E607" t="s">
        <v>3349</v>
      </c>
      <c r="F607" t="s">
        <v>18</v>
      </c>
    </row>
    <row r="608" spans="1:6" x14ac:dyDescent="0.25">
      <c r="A608" t="s">
        <v>18</v>
      </c>
      <c r="B608" t="s">
        <v>2364</v>
      </c>
      <c r="C608" t="s">
        <v>2363</v>
      </c>
      <c r="D608" t="s">
        <v>2365</v>
      </c>
      <c r="E608" t="s">
        <v>3157</v>
      </c>
      <c r="F608" t="s">
        <v>18</v>
      </c>
    </row>
    <row r="609" spans="1:13" x14ac:dyDescent="0.25">
      <c r="A609" t="s">
        <v>18</v>
      </c>
      <c r="B609" t="s">
        <v>2503</v>
      </c>
      <c r="C609" t="s">
        <v>2504</v>
      </c>
      <c r="D609" t="s">
        <v>2505</v>
      </c>
      <c r="E609" t="s">
        <v>2504</v>
      </c>
      <c r="F609" t="s">
        <v>18</v>
      </c>
    </row>
    <row r="610" spans="1:13" x14ac:dyDescent="0.25">
      <c r="A610" t="s">
        <v>38</v>
      </c>
      <c r="B610" t="s">
        <v>3370</v>
      </c>
      <c r="C610" t="s">
        <v>3369</v>
      </c>
      <c r="D610" t="s">
        <v>3375</v>
      </c>
      <c r="E610" t="s">
        <v>3355</v>
      </c>
      <c r="F610" t="s">
        <v>38</v>
      </c>
    </row>
    <row r="611" spans="1:13" x14ac:dyDescent="0.25">
      <c r="A611" t="s">
        <v>38</v>
      </c>
      <c r="B611" t="s">
        <v>3362</v>
      </c>
      <c r="C611" t="s">
        <v>3361</v>
      </c>
      <c r="D611" t="s">
        <v>3380</v>
      </c>
      <c r="E611" t="s">
        <v>3361</v>
      </c>
      <c r="F611" t="s">
        <v>38</v>
      </c>
      <c r="M611" s="58"/>
    </row>
    <row r="612" spans="1:13" x14ac:dyDescent="0.25">
      <c r="A612" t="s">
        <v>38</v>
      </c>
      <c r="B612" t="s">
        <v>3366</v>
      </c>
      <c r="C612" t="s">
        <v>3365</v>
      </c>
      <c r="D612" t="s">
        <v>3378</v>
      </c>
      <c r="E612" t="s">
        <v>3365</v>
      </c>
      <c r="F612" t="s">
        <v>38</v>
      </c>
      <c r="M612" s="58"/>
    </row>
    <row r="613" spans="1:13" x14ac:dyDescent="0.25">
      <c r="A613" t="s">
        <v>38</v>
      </c>
      <c r="B613" t="s">
        <v>3372</v>
      </c>
      <c r="C613" t="s">
        <v>3371</v>
      </c>
      <c r="D613" t="s">
        <v>3379</v>
      </c>
      <c r="E613" t="s">
        <v>3356</v>
      </c>
      <c r="F613" t="s">
        <v>38</v>
      </c>
      <c r="M613" s="58"/>
    </row>
    <row r="614" spans="1:13" x14ac:dyDescent="0.25">
      <c r="A614" t="s">
        <v>38</v>
      </c>
      <c r="B614" t="s">
        <v>3368</v>
      </c>
      <c r="C614" t="s">
        <v>3367</v>
      </c>
      <c r="D614" t="s">
        <v>3374</v>
      </c>
      <c r="E614" t="s">
        <v>3354</v>
      </c>
      <c r="F614" t="s">
        <v>38</v>
      </c>
      <c r="M614" s="58"/>
    </row>
    <row r="615" spans="1:13" x14ac:dyDescent="0.25">
      <c r="A615" t="s">
        <v>38</v>
      </c>
      <c r="B615" t="s">
        <v>3358</v>
      </c>
      <c r="C615" t="s">
        <v>3357</v>
      </c>
      <c r="D615" t="s">
        <v>3373</v>
      </c>
      <c r="E615" t="s">
        <v>3357</v>
      </c>
      <c r="F615" t="s">
        <v>38</v>
      </c>
      <c r="M615" s="58"/>
    </row>
    <row r="616" spans="1:13" x14ac:dyDescent="0.25">
      <c r="A616" t="s">
        <v>38</v>
      </c>
      <c r="B616" t="s">
        <v>3364</v>
      </c>
      <c r="C616" t="s">
        <v>3363</v>
      </c>
      <c r="D616" t="s">
        <v>3377</v>
      </c>
      <c r="E616" t="s">
        <v>3363</v>
      </c>
      <c r="F616" t="s">
        <v>38</v>
      </c>
      <c r="M616" s="58"/>
    </row>
    <row r="617" spans="1:13" x14ac:dyDescent="0.25">
      <c r="A617" t="s">
        <v>38</v>
      </c>
      <c r="B617" t="s">
        <v>3360</v>
      </c>
      <c r="C617" t="s">
        <v>3359</v>
      </c>
      <c r="D617" t="s">
        <v>3376</v>
      </c>
      <c r="E617" t="s">
        <v>3359</v>
      </c>
      <c r="F617" t="s">
        <v>38</v>
      </c>
      <c r="M617" s="58"/>
    </row>
    <row r="618" spans="1:13" x14ac:dyDescent="0.25">
      <c r="A618" t="s">
        <v>38</v>
      </c>
      <c r="B618" t="s">
        <v>10509</v>
      </c>
      <c r="C618" t="s">
        <v>10499</v>
      </c>
      <c r="D618" t="s">
        <v>10500</v>
      </c>
      <c r="E618" t="s">
        <v>10499</v>
      </c>
      <c r="F618" t="s">
        <v>38</v>
      </c>
    </row>
    <row r="619" spans="1:13" x14ac:dyDescent="0.25">
      <c r="A619" t="s">
        <v>38</v>
      </c>
      <c r="B619" t="s">
        <v>10510</v>
      </c>
      <c r="C619" t="s">
        <v>10501</v>
      </c>
      <c r="D619" t="s">
        <v>10502</v>
      </c>
      <c r="E619" t="s">
        <v>10501</v>
      </c>
      <c r="F619" t="s">
        <v>38</v>
      </c>
    </row>
    <row r="620" spans="1:13" x14ac:dyDescent="0.25">
      <c r="A620" t="s">
        <v>38</v>
      </c>
      <c r="B620" t="s">
        <v>10511</v>
      </c>
      <c r="C620" t="s">
        <v>10512</v>
      </c>
      <c r="D620" t="s">
        <v>10513</v>
      </c>
      <c r="E620" t="s">
        <v>10514</v>
      </c>
      <c r="F620" t="s">
        <v>38</v>
      </c>
    </row>
    <row r="621" spans="1:13" x14ac:dyDescent="0.25">
      <c r="J621" s="57"/>
      <c r="K621" s="57"/>
      <c r="L621" s="58"/>
      <c r="M621" s="58"/>
    </row>
  </sheetData>
  <autoFilter ref="H1:Q465" xr:uid="{84634921-6B4B-4D1B-BA7A-84DBEC0F0F28}"/>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FACA65-B7AD-4669-B919-27211C7DA677}">
  <dimension ref="A1:K468"/>
  <sheetViews>
    <sheetView topLeftCell="A432" workbookViewId="0">
      <selection activeCell="A467" sqref="A467"/>
    </sheetView>
  </sheetViews>
  <sheetFormatPr defaultRowHeight="15" x14ac:dyDescent="0.25"/>
  <cols>
    <col min="1" max="1" width="134.5703125" bestFit="1" customWidth="1"/>
    <col min="3" max="3" width="15.42578125" bestFit="1" customWidth="1"/>
    <col min="4" max="4" width="11.85546875" customWidth="1"/>
  </cols>
  <sheetData>
    <row r="1" spans="1:11" x14ac:dyDescent="0.25">
      <c r="A1" s="54" t="s">
        <v>2772</v>
      </c>
    </row>
    <row r="2" spans="1:11" x14ac:dyDescent="0.25">
      <c r="A2" s="88" t="s">
        <v>3381</v>
      </c>
      <c r="C2" s="53" t="s">
        <v>2400</v>
      </c>
      <c r="E2" t="s">
        <v>3450</v>
      </c>
    </row>
    <row r="3" spans="1:11" x14ac:dyDescent="0.25">
      <c r="A3" s="88" t="s">
        <v>3158</v>
      </c>
      <c r="C3" s="53" t="s">
        <v>2760</v>
      </c>
      <c r="E3" t="s">
        <v>3453</v>
      </c>
    </row>
    <row r="4" spans="1:11" x14ac:dyDescent="0.25">
      <c r="A4" s="88" t="s">
        <v>2976</v>
      </c>
      <c r="C4" s="53" t="s">
        <v>2761</v>
      </c>
      <c r="K4" s="57"/>
    </row>
    <row r="5" spans="1:11" x14ac:dyDescent="0.25">
      <c r="A5" s="88" t="s">
        <v>2977</v>
      </c>
      <c r="C5" s="53" t="s">
        <v>2762</v>
      </c>
      <c r="K5" s="57"/>
    </row>
    <row r="6" spans="1:11" x14ac:dyDescent="0.25">
      <c r="A6" s="88" t="s">
        <v>2978</v>
      </c>
      <c r="C6" s="53" t="s">
        <v>2763</v>
      </c>
    </row>
    <row r="7" spans="1:11" x14ac:dyDescent="0.25">
      <c r="A7" s="88" t="s">
        <v>2979</v>
      </c>
      <c r="C7" s="53" t="s">
        <v>2764</v>
      </c>
    </row>
    <row r="8" spans="1:11" x14ac:dyDescent="0.25">
      <c r="A8" s="88" t="s">
        <v>2774</v>
      </c>
      <c r="C8" s="53" t="s">
        <v>3350</v>
      </c>
    </row>
    <row r="9" spans="1:11" x14ac:dyDescent="0.25">
      <c r="A9" s="88" t="s">
        <v>3241</v>
      </c>
      <c r="C9" s="53" t="s">
        <v>2765</v>
      </c>
    </row>
    <row r="10" spans="1:11" x14ac:dyDescent="0.25">
      <c r="A10" s="88" t="s">
        <v>2785</v>
      </c>
      <c r="C10" s="53" t="s">
        <v>2766</v>
      </c>
    </row>
    <row r="11" spans="1:11" x14ac:dyDescent="0.25">
      <c r="A11" s="88" t="s">
        <v>2785</v>
      </c>
      <c r="C11" s="53" t="s">
        <v>2767</v>
      </c>
    </row>
    <row r="12" spans="1:11" x14ac:dyDescent="0.25">
      <c r="A12" s="88" t="s">
        <v>2786</v>
      </c>
      <c r="C12" s="53" t="s">
        <v>2768</v>
      </c>
      <c r="D12" s="93"/>
    </row>
    <row r="13" spans="1:11" x14ac:dyDescent="0.25">
      <c r="A13" s="88" t="s">
        <v>2787</v>
      </c>
      <c r="C13" s="53" t="s">
        <v>2769</v>
      </c>
    </row>
    <row r="14" spans="1:11" x14ac:dyDescent="0.25">
      <c r="A14" s="88" t="s">
        <v>2985</v>
      </c>
      <c r="C14" s="53" t="s">
        <v>2770</v>
      </c>
    </row>
    <row r="15" spans="1:11" x14ac:dyDescent="0.25">
      <c r="A15" s="88" t="s">
        <v>2968</v>
      </c>
    </row>
    <row r="16" spans="1:11" x14ac:dyDescent="0.25">
      <c r="A16" s="88" t="s">
        <v>2789</v>
      </c>
    </row>
    <row r="17" spans="1:1" x14ac:dyDescent="0.25">
      <c r="A17" s="88" t="s">
        <v>2790</v>
      </c>
    </row>
    <row r="18" spans="1:1" x14ac:dyDescent="0.25">
      <c r="A18" s="88" t="s">
        <v>2791</v>
      </c>
    </row>
    <row r="19" spans="1:1" x14ac:dyDescent="0.25">
      <c r="A19" s="88" t="s">
        <v>2788</v>
      </c>
    </row>
    <row r="20" spans="1:1" x14ac:dyDescent="0.25">
      <c r="A20" s="88" t="s">
        <v>2792</v>
      </c>
    </row>
    <row r="21" spans="1:1" x14ac:dyDescent="0.25">
      <c r="A21" s="88" t="s">
        <v>2793</v>
      </c>
    </row>
    <row r="22" spans="1:1" x14ac:dyDescent="0.25">
      <c r="A22" s="88" t="s">
        <v>2794</v>
      </c>
    </row>
    <row r="23" spans="1:1" x14ac:dyDescent="0.25">
      <c r="A23" s="88" t="s">
        <v>2795</v>
      </c>
    </row>
    <row r="24" spans="1:1" x14ac:dyDescent="0.25">
      <c r="A24" s="88" t="s">
        <v>2986</v>
      </c>
    </row>
    <row r="25" spans="1:1" x14ac:dyDescent="0.25">
      <c r="A25" s="88" t="s">
        <v>2987</v>
      </c>
    </row>
    <row r="26" spans="1:1" x14ac:dyDescent="0.25">
      <c r="A26" s="88" t="s">
        <v>2988</v>
      </c>
    </row>
    <row r="27" spans="1:1" x14ac:dyDescent="0.25">
      <c r="A27" s="88" t="s">
        <v>2989</v>
      </c>
    </row>
    <row r="28" spans="1:1" x14ac:dyDescent="0.25">
      <c r="A28" s="88" t="s">
        <v>2990</v>
      </c>
    </row>
    <row r="29" spans="1:1" x14ac:dyDescent="0.25">
      <c r="A29" s="88" t="s">
        <v>2991</v>
      </c>
    </row>
    <row r="30" spans="1:1" x14ac:dyDescent="0.25">
      <c r="A30" s="88" t="s">
        <v>2992</v>
      </c>
    </row>
    <row r="31" spans="1:1" x14ac:dyDescent="0.25">
      <c r="A31" s="88" t="s">
        <v>2993</v>
      </c>
    </row>
    <row r="32" spans="1:1" x14ac:dyDescent="0.25">
      <c r="A32" s="88" t="s">
        <v>2775</v>
      </c>
    </row>
    <row r="33" spans="1:1" x14ac:dyDescent="0.25">
      <c r="A33" s="88" t="s">
        <v>2776</v>
      </c>
    </row>
    <row r="34" spans="1:1" x14ac:dyDescent="0.25">
      <c r="A34" s="88" t="s">
        <v>2994</v>
      </c>
    </row>
    <row r="35" spans="1:1" x14ac:dyDescent="0.25">
      <c r="A35" s="88" t="s">
        <v>3215</v>
      </c>
    </row>
    <row r="36" spans="1:1" x14ac:dyDescent="0.25">
      <c r="A36" s="88" t="s">
        <v>2777</v>
      </c>
    </row>
    <row r="37" spans="1:1" x14ac:dyDescent="0.25">
      <c r="A37" s="88" t="s">
        <v>2778</v>
      </c>
    </row>
    <row r="38" spans="1:1" x14ac:dyDescent="0.25">
      <c r="A38" s="88" t="s">
        <v>2779</v>
      </c>
    </row>
    <row r="39" spans="1:1" x14ac:dyDescent="0.25">
      <c r="A39" s="88" t="s">
        <v>2995</v>
      </c>
    </row>
    <row r="40" spans="1:1" x14ac:dyDescent="0.25">
      <c r="A40" s="88" t="s">
        <v>2996</v>
      </c>
    </row>
    <row r="41" spans="1:1" x14ac:dyDescent="0.25">
      <c r="A41" s="88" t="s">
        <v>2997</v>
      </c>
    </row>
    <row r="42" spans="1:1" x14ac:dyDescent="0.25">
      <c r="A42" s="88" t="s">
        <v>2998</v>
      </c>
    </row>
    <row r="43" spans="1:1" x14ac:dyDescent="0.25">
      <c r="A43" s="88" t="s">
        <v>2999</v>
      </c>
    </row>
    <row r="44" spans="1:1" x14ac:dyDescent="0.25">
      <c r="A44" s="88" t="s">
        <v>3000</v>
      </c>
    </row>
    <row r="45" spans="1:1" x14ac:dyDescent="0.25">
      <c r="A45" s="88" t="s">
        <v>2796</v>
      </c>
    </row>
    <row r="46" spans="1:1" x14ac:dyDescent="0.25">
      <c r="A46" s="88" t="s">
        <v>3252</v>
      </c>
    </row>
    <row r="47" spans="1:1" x14ac:dyDescent="0.25">
      <c r="A47" s="88" t="s">
        <v>2797</v>
      </c>
    </row>
    <row r="48" spans="1:1" x14ac:dyDescent="0.25">
      <c r="A48" s="88" t="s">
        <v>2798</v>
      </c>
    </row>
    <row r="49" spans="1:1" x14ac:dyDescent="0.25">
      <c r="A49" s="88" t="s">
        <v>2799</v>
      </c>
    </row>
    <row r="50" spans="1:1" x14ac:dyDescent="0.25">
      <c r="A50" s="88" t="s">
        <v>3003</v>
      </c>
    </row>
    <row r="51" spans="1:1" x14ac:dyDescent="0.25">
      <c r="A51" s="88" t="s">
        <v>2800</v>
      </c>
    </row>
    <row r="52" spans="1:1" x14ac:dyDescent="0.25">
      <c r="A52" s="88" t="s">
        <v>2980</v>
      </c>
    </row>
    <row r="53" spans="1:1" x14ac:dyDescent="0.25">
      <c r="A53" s="88" t="s">
        <v>3004</v>
      </c>
    </row>
    <row r="54" spans="1:1" x14ac:dyDescent="0.25">
      <c r="A54" s="88" t="s">
        <v>2801</v>
      </c>
    </row>
    <row r="55" spans="1:1" x14ac:dyDescent="0.25">
      <c r="A55" s="88" t="s">
        <v>2981</v>
      </c>
    </row>
    <row r="56" spans="1:1" x14ac:dyDescent="0.25">
      <c r="A56" s="88" t="s">
        <v>3005</v>
      </c>
    </row>
    <row r="57" spans="1:1" x14ac:dyDescent="0.25">
      <c r="A57" s="88" t="s">
        <v>2802</v>
      </c>
    </row>
    <row r="58" spans="1:1" x14ac:dyDescent="0.25">
      <c r="A58" s="88" t="s">
        <v>2982</v>
      </c>
    </row>
    <row r="59" spans="1:1" x14ac:dyDescent="0.25">
      <c r="A59" s="88" t="s">
        <v>3006</v>
      </c>
    </row>
    <row r="60" spans="1:1" x14ac:dyDescent="0.25">
      <c r="A60" s="88" t="s">
        <v>2803</v>
      </c>
    </row>
    <row r="61" spans="1:1" x14ac:dyDescent="0.25">
      <c r="A61" s="88" t="s">
        <v>2983</v>
      </c>
    </row>
    <row r="62" spans="1:1" x14ac:dyDescent="0.25">
      <c r="A62" s="88" t="s">
        <v>3007</v>
      </c>
    </row>
    <row r="63" spans="1:1" x14ac:dyDescent="0.25">
      <c r="A63" s="88" t="s">
        <v>2804</v>
      </c>
    </row>
    <row r="64" spans="1:1" x14ac:dyDescent="0.25">
      <c r="A64" s="88" t="s">
        <v>3008</v>
      </c>
    </row>
    <row r="65" spans="1:1" x14ac:dyDescent="0.25">
      <c r="A65" s="88" t="s">
        <v>2805</v>
      </c>
    </row>
    <row r="66" spans="1:1" x14ac:dyDescent="0.25">
      <c r="A66" s="88" t="s">
        <v>3009</v>
      </c>
    </row>
    <row r="67" spans="1:1" x14ac:dyDescent="0.25">
      <c r="A67" s="88" t="s">
        <v>2780</v>
      </c>
    </row>
    <row r="68" spans="1:1" x14ac:dyDescent="0.25">
      <c r="A68" s="88" t="s">
        <v>2984</v>
      </c>
    </row>
    <row r="69" spans="1:1" x14ac:dyDescent="0.25">
      <c r="A69" s="88" t="s">
        <v>2807</v>
      </c>
    </row>
    <row r="70" spans="1:1" x14ac:dyDescent="0.25">
      <c r="A70" s="88" t="s">
        <v>2808</v>
      </c>
    </row>
    <row r="71" spans="1:1" x14ac:dyDescent="0.25">
      <c r="A71" s="88" t="s">
        <v>2809</v>
      </c>
    </row>
    <row r="72" spans="1:1" x14ac:dyDescent="0.25">
      <c r="A72" s="88" t="s">
        <v>2810</v>
      </c>
    </row>
    <row r="73" spans="1:1" x14ac:dyDescent="0.25">
      <c r="A73" s="88" t="s">
        <v>3018</v>
      </c>
    </row>
    <row r="74" spans="1:1" x14ac:dyDescent="0.25">
      <c r="A74" s="88" t="s">
        <v>3019</v>
      </c>
    </row>
    <row r="75" spans="1:1" x14ac:dyDescent="0.25">
      <c r="A75" s="88" t="s">
        <v>2811</v>
      </c>
    </row>
    <row r="76" spans="1:1" x14ac:dyDescent="0.25">
      <c r="A76" s="88" t="s">
        <v>2811</v>
      </c>
    </row>
    <row r="77" spans="1:1" x14ac:dyDescent="0.25">
      <c r="A77" s="88" t="s">
        <v>3020</v>
      </c>
    </row>
    <row r="78" spans="1:1" x14ac:dyDescent="0.25">
      <c r="A78" s="88" t="s">
        <v>3021</v>
      </c>
    </row>
    <row r="79" spans="1:1" x14ac:dyDescent="0.25">
      <c r="A79" s="88" t="s">
        <v>3022</v>
      </c>
    </row>
    <row r="80" spans="1:1" x14ac:dyDescent="0.25">
      <c r="A80" s="88" t="s">
        <v>3023</v>
      </c>
    </row>
    <row r="81" spans="1:1" x14ac:dyDescent="0.25">
      <c r="A81" s="88" t="s">
        <v>2812</v>
      </c>
    </row>
    <row r="82" spans="1:1" x14ac:dyDescent="0.25">
      <c r="A82" s="88" t="s">
        <v>3001</v>
      </c>
    </row>
    <row r="83" spans="1:1" x14ac:dyDescent="0.25">
      <c r="A83" s="88" t="s">
        <v>3025</v>
      </c>
    </row>
    <row r="84" spans="1:1" x14ac:dyDescent="0.25">
      <c r="A84" s="88" t="s">
        <v>3010</v>
      </c>
    </row>
    <row r="85" spans="1:1" x14ac:dyDescent="0.25">
      <c r="A85" s="88" t="s">
        <v>3027</v>
      </c>
    </row>
    <row r="86" spans="1:1" x14ac:dyDescent="0.25">
      <c r="A86" s="88" t="s">
        <v>3011</v>
      </c>
    </row>
    <row r="87" spans="1:1" x14ac:dyDescent="0.25">
      <c r="A87" s="88" t="s">
        <v>2773</v>
      </c>
    </row>
    <row r="88" spans="1:1" x14ac:dyDescent="0.25">
      <c r="A88" s="88" t="s">
        <v>3012</v>
      </c>
    </row>
    <row r="89" spans="1:1" x14ac:dyDescent="0.25">
      <c r="A89" s="88" t="s">
        <v>3013</v>
      </c>
    </row>
    <row r="90" spans="1:1" x14ac:dyDescent="0.25">
      <c r="A90" s="88" t="s">
        <v>3243</v>
      </c>
    </row>
    <row r="91" spans="1:1" x14ac:dyDescent="0.25">
      <c r="A91" s="88" t="s">
        <v>2781</v>
      </c>
    </row>
    <row r="92" spans="1:1" x14ac:dyDescent="0.25">
      <c r="A92" s="88" t="s">
        <v>2781</v>
      </c>
    </row>
    <row r="93" spans="1:1" x14ac:dyDescent="0.25">
      <c r="A93" s="88" t="s">
        <v>3014</v>
      </c>
    </row>
    <row r="94" spans="1:1" x14ac:dyDescent="0.25">
      <c r="A94" s="88" t="s">
        <v>3028</v>
      </c>
    </row>
    <row r="95" spans="1:1" x14ac:dyDescent="0.25">
      <c r="A95" s="88" t="s">
        <v>3029</v>
      </c>
    </row>
    <row r="96" spans="1:1" x14ac:dyDescent="0.25">
      <c r="A96" s="88" t="s">
        <v>2813</v>
      </c>
    </row>
    <row r="97" spans="1:1" x14ac:dyDescent="0.25">
      <c r="A97" s="88" t="s">
        <v>3026</v>
      </c>
    </row>
    <row r="98" spans="1:1" x14ac:dyDescent="0.25">
      <c r="A98" s="88" t="s">
        <v>3030</v>
      </c>
    </row>
    <row r="99" spans="1:1" x14ac:dyDescent="0.25">
      <c r="A99" s="88" t="s">
        <v>3015</v>
      </c>
    </row>
    <row r="100" spans="1:1" x14ac:dyDescent="0.25">
      <c r="A100" s="88" t="s">
        <v>3024</v>
      </c>
    </row>
    <row r="101" spans="1:1" x14ac:dyDescent="0.25">
      <c r="A101" s="88" t="s">
        <v>3031</v>
      </c>
    </row>
    <row r="102" spans="1:1" x14ac:dyDescent="0.25">
      <c r="A102" s="88" t="s">
        <v>3016</v>
      </c>
    </row>
    <row r="103" spans="1:1" x14ac:dyDescent="0.25">
      <c r="A103" s="88" t="s">
        <v>3032</v>
      </c>
    </row>
    <row r="104" spans="1:1" x14ac:dyDescent="0.25">
      <c r="A104" s="88" t="s">
        <v>3033</v>
      </c>
    </row>
    <row r="105" spans="1:1" x14ac:dyDescent="0.25">
      <c r="A105" s="88" t="s">
        <v>3034</v>
      </c>
    </row>
    <row r="106" spans="1:1" x14ac:dyDescent="0.25">
      <c r="A106" s="88" t="s">
        <v>3035</v>
      </c>
    </row>
    <row r="107" spans="1:1" x14ac:dyDescent="0.25">
      <c r="A107" s="88" t="s">
        <v>3036</v>
      </c>
    </row>
    <row r="108" spans="1:1" x14ac:dyDescent="0.25">
      <c r="A108" s="88" t="s">
        <v>3037</v>
      </c>
    </row>
    <row r="109" spans="1:1" x14ac:dyDescent="0.25">
      <c r="A109" s="88" t="s">
        <v>3038</v>
      </c>
    </row>
    <row r="110" spans="1:1" x14ac:dyDescent="0.25">
      <c r="A110" s="88" t="s">
        <v>2814</v>
      </c>
    </row>
    <row r="111" spans="1:1" x14ac:dyDescent="0.25">
      <c r="A111" s="88" t="s">
        <v>3242</v>
      </c>
    </row>
    <row r="112" spans="1:1" x14ac:dyDescent="0.25">
      <c r="A112" s="88" t="s">
        <v>3213</v>
      </c>
    </row>
    <row r="113" spans="1:1" x14ac:dyDescent="0.25">
      <c r="A113" s="88" t="s">
        <v>3214</v>
      </c>
    </row>
    <row r="114" spans="1:1" x14ac:dyDescent="0.25">
      <c r="A114" s="88" t="s">
        <v>3245</v>
      </c>
    </row>
    <row r="115" spans="1:1" x14ac:dyDescent="0.25">
      <c r="A115" s="88" t="s">
        <v>3246</v>
      </c>
    </row>
    <row r="116" spans="1:1" x14ac:dyDescent="0.25">
      <c r="A116" s="88" t="s">
        <v>3017</v>
      </c>
    </row>
    <row r="117" spans="1:1" x14ac:dyDescent="0.25">
      <c r="A117" s="88" t="s">
        <v>3216</v>
      </c>
    </row>
    <row r="118" spans="1:1" x14ac:dyDescent="0.25">
      <c r="A118" s="88" t="s">
        <v>3217</v>
      </c>
    </row>
    <row r="119" spans="1:1" x14ac:dyDescent="0.25">
      <c r="A119" s="88" t="s">
        <v>3218</v>
      </c>
    </row>
    <row r="120" spans="1:1" x14ac:dyDescent="0.25">
      <c r="A120" s="88" t="s">
        <v>3249</v>
      </c>
    </row>
    <row r="121" spans="1:1" x14ac:dyDescent="0.25">
      <c r="A121" s="88" t="s">
        <v>3250</v>
      </c>
    </row>
    <row r="122" spans="1:1" x14ac:dyDescent="0.25">
      <c r="A122" s="88" t="s">
        <v>3219</v>
      </c>
    </row>
    <row r="123" spans="1:1" x14ac:dyDescent="0.25">
      <c r="A123" s="88" t="s">
        <v>3251</v>
      </c>
    </row>
    <row r="124" spans="1:1" x14ac:dyDescent="0.25">
      <c r="A124" s="88" t="s">
        <v>3220</v>
      </c>
    </row>
    <row r="125" spans="1:1" x14ac:dyDescent="0.25">
      <c r="A125" s="88" t="s">
        <v>3221</v>
      </c>
    </row>
    <row r="126" spans="1:1" x14ac:dyDescent="0.25">
      <c r="A126" s="88" t="s">
        <v>3253</v>
      </c>
    </row>
    <row r="127" spans="1:1" x14ac:dyDescent="0.25">
      <c r="A127" s="88" t="s">
        <v>2806</v>
      </c>
    </row>
    <row r="128" spans="1:1" x14ac:dyDescent="0.25">
      <c r="A128" s="88" t="s">
        <v>3222</v>
      </c>
    </row>
    <row r="129" spans="1:1" x14ac:dyDescent="0.25">
      <c r="A129" s="88" t="s">
        <v>3254</v>
      </c>
    </row>
    <row r="130" spans="1:1" x14ac:dyDescent="0.25">
      <c r="A130" s="88" t="s">
        <v>3255</v>
      </c>
    </row>
    <row r="131" spans="1:1" x14ac:dyDescent="0.25">
      <c r="A131" s="88" t="s">
        <v>3256</v>
      </c>
    </row>
    <row r="132" spans="1:1" x14ac:dyDescent="0.25">
      <c r="A132" s="88" t="s">
        <v>3257</v>
      </c>
    </row>
    <row r="133" spans="1:1" x14ac:dyDescent="0.25">
      <c r="A133" s="88" t="s">
        <v>3002</v>
      </c>
    </row>
    <row r="134" spans="1:1" x14ac:dyDescent="0.25">
      <c r="A134" s="88" t="s">
        <v>3258</v>
      </c>
    </row>
    <row r="135" spans="1:1" x14ac:dyDescent="0.25">
      <c r="A135" s="88" t="s">
        <v>2969</v>
      </c>
    </row>
    <row r="136" spans="1:1" x14ac:dyDescent="0.25">
      <c r="A136" s="88" t="s">
        <v>2782</v>
      </c>
    </row>
    <row r="137" spans="1:1" x14ac:dyDescent="0.25">
      <c r="A137" s="88" t="s">
        <v>2972</v>
      </c>
    </row>
    <row r="138" spans="1:1" x14ac:dyDescent="0.25">
      <c r="A138" s="88" t="s">
        <v>2783</v>
      </c>
    </row>
    <row r="139" spans="1:1" x14ac:dyDescent="0.25">
      <c r="A139" s="88" t="s">
        <v>2784</v>
      </c>
    </row>
    <row r="140" spans="1:1" x14ac:dyDescent="0.25">
      <c r="A140" s="88" t="s">
        <v>2975</v>
      </c>
    </row>
    <row r="141" spans="1:1" x14ac:dyDescent="0.25">
      <c r="A141" s="88" t="s">
        <v>82</v>
      </c>
    </row>
    <row r="142" spans="1:1" x14ac:dyDescent="0.25">
      <c r="A142" s="88" t="s">
        <v>2815</v>
      </c>
    </row>
    <row r="143" spans="1:1" x14ac:dyDescent="0.25">
      <c r="A143" s="88" t="s">
        <v>673</v>
      </c>
    </row>
    <row r="144" spans="1:1" x14ac:dyDescent="0.25">
      <c r="A144" s="88" t="s">
        <v>2816</v>
      </c>
    </row>
    <row r="145" spans="1:1" x14ac:dyDescent="0.25">
      <c r="A145" s="88" t="s">
        <v>3039</v>
      </c>
    </row>
    <row r="146" spans="1:1" x14ac:dyDescent="0.25">
      <c r="A146" s="88" t="s">
        <v>2818</v>
      </c>
    </row>
    <row r="147" spans="1:1" x14ac:dyDescent="0.25">
      <c r="A147" s="88" t="s">
        <v>3261</v>
      </c>
    </row>
    <row r="148" spans="1:1" x14ac:dyDescent="0.25">
      <c r="A148" s="88" t="s">
        <v>3040</v>
      </c>
    </row>
    <row r="149" spans="1:1" x14ac:dyDescent="0.25">
      <c r="A149" s="88" t="s">
        <v>3262</v>
      </c>
    </row>
    <row r="150" spans="1:1" x14ac:dyDescent="0.25">
      <c r="A150" s="88" t="s">
        <v>3041</v>
      </c>
    </row>
    <row r="151" spans="1:1" x14ac:dyDescent="0.25">
      <c r="A151" s="88" t="s">
        <v>3042</v>
      </c>
    </row>
    <row r="152" spans="1:1" x14ac:dyDescent="0.25">
      <c r="A152" s="88" t="s">
        <v>2821</v>
      </c>
    </row>
    <row r="153" spans="1:1" x14ac:dyDescent="0.25">
      <c r="A153" s="88" t="s">
        <v>3264</v>
      </c>
    </row>
    <row r="154" spans="1:1" x14ac:dyDescent="0.25">
      <c r="A154" s="88" t="s">
        <v>3265</v>
      </c>
    </row>
    <row r="155" spans="1:1" x14ac:dyDescent="0.25">
      <c r="A155" s="88" t="s">
        <v>2819</v>
      </c>
    </row>
    <row r="156" spans="1:1" x14ac:dyDescent="0.25">
      <c r="A156" s="88" t="s">
        <v>2820</v>
      </c>
    </row>
    <row r="157" spans="1:1" x14ac:dyDescent="0.25">
      <c r="A157" s="88" t="s">
        <v>3043</v>
      </c>
    </row>
    <row r="158" spans="1:1" x14ac:dyDescent="0.25">
      <c r="A158" s="88" t="s">
        <v>2822</v>
      </c>
    </row>
    <row r="159" spans="1:1" x14ac:dyDescent="0.25">
      <c r="A159" s="88" t="s">
        <v>3044</v>
      </c>
    </row>
    <row r="160" spans="1:1" x14ac:dyDescent="0.25">
      <c r="A160" s="88" t="s">
        <v>3045</v>
      </c>
    </row>
    <row r="161" spans="1:1" x14ac:dyDescent="0.25">
      <c r="A161" s="88" t="s">
        <v>3046</v>
      </c>
    </row>
    <row r="162" spans="1:1" x14ac:dyDescent="0.25">
      <c r="A162" s="88" t="s">
        <v>3047</v>
      </c>
    </row>
    <row r="163" spans="1:1" x14ac:dyDescent="0.25">
      <c r="A163" s="88" t="s">
        <v>3048</v>
      </c>
    </row>
    <row r="164" spans="1:1" x14ac:dyDescent="0.25">
      <c r="A164" s="88" t="s">
        <v>2825</v>
      </c>
    </row>
    <row r="165" spans="1:1" x14ac:dyDescent="0.25">
      <c r="A165" s="88" t="s">
        <v>2826</v>
      </c>
    </row>
    <row r="166" spans="1:1" x14ac:dyDescent="0.25">
      <c r="A166" s="88" t="s">
        <v>2827</v>
      </c>
    </row>
    <row r="167" spans="1:1" x14ac:dyDescent="0.25">
      <c r="A167" s="88" t="s">
        <v>2828</v>
      </c>
    </row>
    <row r="168" spans="1:1" x14ac:dyDescent="0.25">
      <c r="A168" s="88" t="s">
        <v>2830</v>
      </c>
    </row>
    <row r="169" spans="1:1" x14ac:dyDescent="0.25">
      <c r="A169" s="88" t="s">
        <v>2831</v>
      </c>
    </row>
    <row r="170" spans="1:1" x14ac:dyDescent="0.25">
      <c r="A170" s="88" t="s">
        <v>3267</v>
      </c>
    </row>
    <row r="171" spans="1:1" x14ac:dyDescent="0.25">
      <c r="A171" s="88" t="s">
        <v>2832</v>
      </c>
    </row>
    <row r="172" spans="1:1" x14ac:dyDescent="0.25">
      <c r="A172" s="88" t="s">
        <v>3049</v>
      </c>
    </row>
    <row r="173" spans="1:1" x14ac:dyDescent="0.25">
      <c r="A173" s="88" t="s">
        <v>2834</v>
      </c>
    </row>
    <row r="174" spans="1:1" x14ac:dyDescent="0.25">
      <c r="A174" s="88" t="s">
        <v>3050</v>
      </c>
    </row>
    <row r="175" spans="1:1" x14ac:dyDescent="0.25">
      <c r="A175" s="88" t="s">
        <v>2835</v>
      </c>
    </row>
    <row r="176" spans="1:1" x14ac:dyDescent="0.25">
      <c r="A176" s="88" t="s">
        <v>2836</v>
      </c>
    </row>
    <row r="177" spans="1:1" x14ac:dyDescent="0.25">
      <c r="A177" s="88" t="s">
        <v>2837</v>
      </c>
    </row>
    <row r="178" spans="1:1" x14ac:dyDescent="0.25">
      <c r="A178" s="88" t="s">
        <v>2838</v>
      </c>
    </row>
    <row r="179" spans="1:1" x14ac:dyDescent="0.25">
      <c r="A179" s="88" t="s">
        <v>3051</v>
      </c>
    </row>
    <row r="180" spans="1:1" x14ac:dyDescent="0.25">
      <c r="A180" s="88" t="s">
        <v>3052</v>
      </c>
    </row>
    <row r="181" spans="1:1" x14ac:dyDescent="0.25">
      <c r="A181" s="88" t="s">
        <v>3053</v>
      </c>
    </row>
    <row r="182" spans="1:1" x14ac:dyDescent="0.25">
      <c r="A182" s="88" t="s">
        <v>3054</v>
      </c>
    </row>
    <row r="183" spans="1:1" x14ac:dyDescent="0.25">
      <c r="A183" s="88" t="s">
        <v>3055</v>
      </c>
    </row>
    <row r="184" spans="1:1" x14ac:dyDescent="0.25">
      <c r="A184" s="88" t="s">
        <v>3056</v>
      </c>
    </row>
    <row r="185" spans="1:1" x14ac:dyDescent="0.25">
      <c r="A185" s="88" t="s">
        <v>2823</v>
      </c>
    </row>
    <row r="186" spans="1:1" x14ac:dyDescent="0.25">
      <c r="A186" s="88" t="s">
        <v>2824</v>
      </c>
    </row>
    <row r="187" spans="1:1" x14ac:dyDescent="0.25">
      <c r="A187" s="88" t="s">
        <v>2829</v>
      </c>
    </row>
    <row r="188" spans="1:1" x14ac:dyDescent="0.25">
      <c r="A188" s="88" t="s">
        <v>3057</v>
      </c>
    </row>
    <row r="189" spans="1:1" x14ac:dyDescent="0.25">
      <c r="A189" s="88" t="s">
        <v>3058</v>
      </c>
    </row>
    <row r="190" spans="1:1" x14ac:dyDescent="0.25">
      <c r="A190" s="88" t="s">
        <v>2839</v>
      </c>
    </row>
    <row r="191" spans="1:1" x14ac:dyDescent="0.25">
      <c r="A191" s="88" t="s">
        <v>2840</v>
      </c>
    </row>
    <row r="192" spans="1:1" x14ac:dyDescent="0.25">
      <c r="A192" s="88" t="s">
        <v>2842</v>
      </c>
    </row>
    <row r="193" spans="1:1" x14ac:dyDescent="0.25">
      <c r="A193" s="88" t="s">
        <v>3272</v>
      </c>
    </row>
    <row r="194" spans="1:1" x14ac:dyDescent="0.25">
      <c r="A194" s="88" t="s">
        <v>2843</v>
      </c>
    </row>
    <row r="195" spans="1:1" x14ac:dyDescent="0.25">
      <c r="A195" s="88" t="s">
        <v>2844</v>
      </c>
    </row>
    <row r="196" spans="1:1" x14ac:dyDescent="0.25">
      <c r="A196" s="88" t="s">
        <v>2845</v>
      </c>
    </row>
    <row r="197" spans="1:1" x14ac:dyDescent="0.25">
      <c r="A197" s="88" t="s">
        <v>2846</v>
      </c>
    </row>
    <row r="198" spans="1:1" x14ac:dyDescent="0.25">
      <c r="A198" s="88" t="s">
        <v>2847</v>
      </c>
    </row>
    <row r="199" spans="1:1" x14ac:dyDescent="0.25">
      <c r="A199" s="88" t="s">
        <v>2850</v>
      </c>
    </row>
    <row r="200" spans="1:1" x14ac:dyDescent="0.25">
      <c r="A200" s="88" t="s">
        <v>3059</v>
      </c>
    </row>
    <row r="201" spans="1:1" x14ac:dyDescent="0.25">
      <c r="A201" s="88" t="s">
        <v>3273</v>
      </c>
    </row>
    <row r="202" spans="1:1" x14ac:dyDescent="0.25">
      <c r="A202" s="88" t="s">
        <v>2852</v>
      </c>
    </row>
    <row r="203" spans="1:1" x14ac:dyDescent="0.25">
      <c r="A203" s="88" t="s">
        <v>3062</v>
      </c>
    </row>
    <row r="204" spans="1:1" x14ac:dyDescent="0.25">
      <c r="A204" s="88" t="s">
        <v>3061</v>
      </c>
    </row>
    <row r="205" spans="1:1" x14ac:dyDescent="0.25">
      <c r="A205" s="88" t="s">
        <v>3064</v>
      </c>
    </row>
    <row r="206" spans="1:1" x14ac:dyDescent="0.25">
      <c r="A206" s="88" t="s">
        <v>3063</v>
      </c>
    </row>
    <row r="207" spans="1:1" x14ac:dyDescent="0.25">
      <c r="A207" s="88" t="s">
        <v>3066</v>
      </c>
    </row>
    <row r="208" spans="1:1" x14ac:dyDescent="0.25">
      <c r="A208" s="88" t="s">
        <v>3065</v>
      </c>
    </row>
    <row r="209" spans="1:1" x14ac:dyDescent="0.25">
      <c r="A209" s="88" t="s">
        <v>3068</v>
      </c>
    </row>
    <row r="210" spans="1:1" x14ac:dyDescent="0.25">
      <c r="A210" s="88" t="s">
        <v>3067</v>
      </c>
    </row>
    <row r="211" spans="1:1" x14ac:dyDescent="0.25">
      <c r="A211" s="88" t="s">
        <v>3277</v>
      </c>
    </row>
    <row r="212" spans="1:1" x14ac:dyDescent="0.25">
      <c r="A212" s="88" t="s">
        <v>3278</v>
      </c>
    </row>
    <row r="213" spans="1:1" x14ac:dyDescent="0.25">
      <c r="A213" s="88" t="s">
        <v>2853</v>
      </c>
    </row>
    <row r="214" spans="1:1" x14ac:dyDescent="0.25">
      <c r="A214" s="88" t="s">
        <v>3070</v>
      </c>
    </row>
    <row r="215" spans="1:1" x14ac:dyDescent="0.25">
      <c r="A215" s="88" t="s">
        <v>3071</v>
      </c>
    </row>
    <row r="216" spans="1:1" x14ac:dyDescent="0.25">
      <c r="A216" s="88" t="s">
        <v>1093</v>
      </c>
    </row>
    <row r="217" spans="1:1" x14ac:dyDescent="0.25">
      <c r="A217" s="88" t="s">
        <v>2855</v>
      </c>
    </row>
    <row r="218" spans="1:1" x14ac:dyDescent="0.25">
      <c r="A218" s="88" t="s">
        <v>2854</v>
      </c>
    </row>
    <row r="219" spans="1:1" x14ac:dyDescent="0.25">
      <c r="A219" s="88" t="s">
        <v>3072</v>
      </c>
    </row>
    <row r="220" spans="1:1" x14ac:dyDescent="0.25">
      <c r="A220" s="88" t="s">
        <v>3073</v>
      </c>
    </row>
    <row r="221" spans="1:1" x14ac:dyDescent="0.25">
      <c r="A221" s="88" t="s">
        <v>3160</v>
      </c>
    </row>
    <row r="222" spans="1:1" x14ac:dyDescent="0.25">
      <c r="A222" s="88" t="s">
        <v>3161</v>
      </c>
    </row>
    <row r="223" spans="1:1" x14ac:dyDescent="0.25">
      <c r="A223" s="88" t="s">
        <v>2857</v>
      </c>
    </row>
    <row r="224" spans="1:1" x14ac:dyDescent="0.25">
      <c r="A224" s="88" t="s">
        <v>2858</v>
      </c>
    </row>
    <row r="225" spans="1:1" x14ac:dyDescent="0.25">
      <c r="A225" s="88" t="s">
        <v>2860</v>
      </c>
    </row>
    <row r="226" spans="1:1" x14ac:dyDescent="0.25">
      <c r="A226" s="88" t="s">
        <v>3282</v>
      </c>
    </row>
    <row r="227" spans="1:1" x14ac:dyDescent="0.25">
      <c r="A227" s="88" t="s">
        <v>2861</v>
      </c>
    </row>
    <row r="228" spans="1:1" x14ac:dyDescent="0.25">
      <c r="A228" s="88" t="s">
        <v>3075</v>
      </c>
    </row>
    <row r="229" spans="1:1" x14ac:dyDescent="0.25">
      <c r="A229" s="88" t="s">
        <v>2862</v>
      </c>
    </row>
    <row r="230" spans="1:1" x14ac:dyDescent="0.25">
      <c r="A230" s="88" t="s">
        <v>3077</v>
      </c>
    </row>
    <row r="231" spans="1:1" x14ac:dyDescent="0.25">
      <c r="A231" s="88" t="s">
        <v>2864</v>
      </c>
    </row>
    <row r="232" spans="1:1" x14ac:dyDescent="0.25">
      <c r="A232" s="88" t="s">
        <v>3078</v>
      </c>
    </row>
    <row r="233" spans="1:1" x14ac:dyDescent="0.25">
      <c r="A233" s="88" t="s">
        <v>2865</v>
      </c>
    </row>
    <row r="234" spans="1:1" x14ac:dyDescent="0.25">
      <c r="A234" s="88" t="s">
        <v>2871</v>
      </c>
    </row>
    <row r="235" spans="1:1" x14ac:dyDescent="0.25">
      <c r="A235" s="88" t="s">
        <v>2872</v>
      </c>
    </row>
    <row r="236" spans="1:1" x14ac:dyDescent="0.25">
      <c r="A236" s="88" t="s">
        <v>3080</v>
      </c>
    </row>
    <row r="237" spans="1:1" x14ac:dyDescent="0.25">
      <c r="A237" s="88" t="s">
        <v>2873</v>
      </c>
    </row>
    <row r="238" spans="1:1" x14ac:dyDescent="0.25">
      <c r="A238" s="88" t="s">
        <v>3081</v>
      </c>
    </row>
    <row r="239" spans="1:1" x14ac:dyDescent="0.25">
      <c r="A239" s="88" t="s">
        <v>3082</v>
      </c>
    </row>
    <row r="240" spans="1:1" x14ac:dyDescent="0.25">
      <c r="A240" s="88" t="s">
        <v>2875</v>
      </c>
    </row>
    <row r="241" spans="1:1" x14ac:dyDescent="0.25">
      <c r="A241" s="88" t="s">
        <v>3083</v>
      </c>
    </row>
    <row r="242" spans="1:1" x14ac:dyDescent="0.25">
      <c r="A242" s="88" t="s">
        <v>1411</v>
      </c>
    </row>
    <row r="243" spans="1:1" x14ac:dyDescent="0.25">
      <c r="A243" s="88" t="s">
        <v>3162</v>
      </c>
    </row>
    <row r="244" spans="1:1" x14ac:dyDescent="0.25">
      <c r="A244" s="88" t="s">
        <v>3163</v>
      </c>
    </row>
    <row r="245" spans="1:1" x14ac:dyDescent="0.25">
      <c r="A245" s="88" t="s">
        <v>3085</v>
      </c>
    </row>
    <row r="246" spans="1:1" x14ac:dyDescent="0.25">
      <c r="A246" s="88" t="s">
        <v>3164</v>
      </c>
    </row>
    <row r="247" spans="1:1" x14ac:dyDescent="0.25">
      <c r="A247" s="88" t="s">
        <v>1449</v>
      </c>
    </row>
    <row r="248" spans="1:1" x14ac:dyDescent="0.25">
      <c r="A248" s="88" t="s">
        <v>3086</v>
      </c>
    </row>
    <row r="249" spans="1:1" x14ac:dyDescent="0.25">
      <c r="A249" s="88" t="s">
        <v>2879</v>
      </c>
    </row>
    <row r="250" spans="1:1" x14ac:dyDescent="0.25">
      <c r="A250" s="88" t="s">
        <v>2880</v>
      </c>
    </row>
    <row r="251" spans="1:1" x14ac:dyDescent="0.25">
      <c r="A251" s="88" t="s">
        <v>2878</v>
      </c>
    </row>
    <row r="252" spans="1:1" x14ac:dyDescent="0.25">
      <c r="A252" s="88" t="s">
        <v>3224</v>
      </c>
    </row>
    <row r="253" spans="1:1" x14ac:dyDescent="0.25">
      <c r="A253" s="88" t="s">
        <v>3165</v>
      </c>
    </row>
    <row r="254" spans="1:1" x14ac:dyDescent="0.25">
      <c r="A254" s="88" t="s">
        <v>2882</v>
      </c>
    </row>
    <row r="255" spans="1:1" x14ac:dyDescent="0.25">
      <c r="A255" s="88" t="s">
        <v>2883</v>
      </c>
    </row>
    <row r="256" spans="1:1" x14ac:dyDescent="0.25">
      <c r="A256" s="88" t="s">
        <v>2885</v>
      </c>
    </row>
    <row r="257" spans="1:1" x14ac:dyDescent="0.25">
      <c r="A257" s="88" t="s">
        <v>3087</v>
      </c>
    </row>
    <row r="258" spans="1:1" x14ac:dyDescent="0.25">
      <c r="A258" s="88" t="s">
        <v>3166</v>
      </c>
    </row>
    <row r="259" spans="1:1" x14ac:dyDescent="0.25">
      <c r="A259" s="88" t="s">
        <v>3167</v>
      </c>
    </row>
    <row r="260" spans="1:1" x14ac:dyDescent="0.25">
      <c r="A260" s="88" t="s">
        <v>2886</v>
      </c>
    </row>
    <row r="261" spans="1:1" x14ac:dyDescent="0.25">
      <c r="A261" s="88" t="s">
        <v>3225</v>
      </c>
    </row>
    <row r="262" spans="1:1" x14ac:dyDescent="0.25">
      <c r="A262" s="88" t="s">
        <v>3169</v>
      </c>
    </row>
    <row r="263" spans="1:1" x14ac:dyDescent="0.25">
      <c r="A263" s="88" t="s">
        <v>3170</v>
      </c>
    </row>
    <row r="264" spans="1:1" x14ac:dyDescent="0.25">
      <c r="A264" s="88" t="s">
        <v>3226</v>
      </c>
    </row>
    <row r="265" spans="1:1" x14ac:dyDescent="0.25">
      <c r="A265" s="88" t="s">
        <v>3089</v>
      </c>
    </row>
    <row r="266" spans="1:1" x14ac:dyDescent="0.25">
      <c r="A266" s="88" t="s">
        <v>3171</v>
      </c>
    </row>
    <row r="267" spans="1:1" x14ac:dyDescent="0.25">
      <c r="A267" s="88" t="s">
        <v>3227</v>
      </c>
    </row>
    <row r="268" spans="1:1" x14ac:dyDescent="0.25">
      <c r="A268" s="88" t="s">
        <v>2887</v>
      </c>
    </row>
    <row r="269" spans="1:1" x14ac:dyDescent="0.25">
      <c r="A269" s="88" t="s">
        <v>3172</v>
      </c>
    </row>
    <row r="270" spans="1:1" x14ac:dyDescent="0.25">
      <c r="A270" s="88" t="s">
        <v>3090</v>
      </c>
    </row>
    <row r="271" spans="1:1" x14ac:dyDescent="0.25">
      <c r="A271" s="88" t="s">
        <v>3228</v>
      </c>
    </row>
    <row r="272" spans="1:1" x14ac:dyDescent="0.25">
      <c r="A272" s="88" t="s">
        <v>3173</v>
      </c>
    </row>
    <row r="273" spans="1:1" x14ac:dyDescent="0.25">
      <c r="A273" s="88" t="s">
        <v>3174</v>
      </c>
    </row>
    <row r="274" spans="1:1" x14ac:dyDescent="0.25">
      <c r="A274" s="88" t="s">
        <v>3175</v>
      </c>
    </row>
    <row r="275" spans="1:1" x14ac:dyDescent="0.25">
      <c r="A275" s="88" t="s">
        <v>3229</v>
      </c>
    </row>
    <row r="276" spans="1:1" x14ac:dyDescent="0.25">
      <c r="A276" s="88" t="s">
        <v>3230</v>
      </c>
    </row>
    <row r="277" spans="1:1" x14ac:dyDescent="0.25">
      <c r="A277" s="88" t="s">
        <v>3231</v>
      </c>
    </row>
    <row r="278" spans="1:1" x14ac:dyDescent="0.25">
      <c r="A278" s="88" t="s">
        <v>3176</v>
      </c>
    </row>
    <row r="279" spans="1:1" x14ac:dyDescent="0.25">
      <c r="A279" s="88" t="s">
        <v>3232</v>
      </c>
    </row>
    <row r="280" spans="1:1" x14ac:dyDescent="0.25">
      <c r="A280" s="88" t="s">
        <v>3177</v>
      </c>
    </row>
    <row r="281" spans="1:1" x14ac:dyDescent="0.25">
      <c r="A281" s="88" t="s">
        <v>3233</v>
      </c>
    </row>
    <row r="282" spans="1:1" x14ac:dyDescent="0.25">
      <c r="A282" s="88" t="s">
        <v>3178</v>
      </c>
    </row>
    <row r="283" spans="1:1" x14ac:dyDescent="0.25">
      <c r="A283" s="88" t="s">
        <v>3179</v>
      </c>
    </row>
    <row r="284" spans="1:1" x14ac:dyDescent="0.25">
      <c r="A284" s="88" t="s">
        <v>3180</v>
      </c>
    </row>
    <row r="285" spans="1:1" x14ac:dyDescent="0.25">
      <c r="A285" s="88" t="s">
        <v>3181</v>
      </c>
    </row>
    <row r="286" spans="1:1" x14ac:dyDescent="0.25">
      <c r="A286" s="88" t="s">
        <v>3182</v>
      </c>
    </row>
    <row r="287" spans="1:1" x14ac:dyDescent="0.25">
      <c r="A287" s="88" t="s">
        <v>3183</v>
      </c>
    </row>
    <row r="288" spans="1:1" x14ac:dyDescent="0.25">
      <c r="A288" s="88" t="s">
        <v>3184</v>
      </c>
    </row>
    <row r="289" spans="1:1" x14ac:dyDescent="0.25">
      <c r="A289" s="88" t="s">
        <v>3185</v>
      </c>
    </row>
    <row r="290" spans="1:1" x14ac:dyDescent="0.25">
      <c r="A290" s="88" t="s">
        <v>3186</v>
      </c>
    </row>
    <row r="291" spans="1:1" x14ac:dyDescent="0.25">
      <c r="A291" s="88" t="s">
        <v>3187</v>
      </c>
    </row>
    <row r="292" spans="1:1" x14ac:dyDescent="0.25">
      <c r="A292" s="88" t="s">
        <v>3188</v>
      </c>
    </row>
    <row r="293" spans="1:1" x14ac:dyDescent="0.25">
      <c r="A293" s="88" t="s">
        <v>3091</v>
      </c>
    </row>
    <row r="294" spans="1:1" x14ac:dyDescent="0.25">
      <c r="A294" s="88" t="s">
        <v>3189</v>
      </c>
    </row>
    <row r="295" spans="1:1" x14ac:dyDescent="0.25">
      <c r="A295" s="88" t="s">
        <v>3234</v>
      </c>
    </row>
    <row r="296" spans="1:1" x14ac:dyDescent="0.25">
      <c r="A296" s="88" t="s">
        <v>3190</v>
      </c>
    </row>
    <row r="297" spans="1:1" x14ac:dyDescent="0.25">
      <c r="A297" s="88" t="s">
        <v>3191</v>
      </c>
    </row>
    <row r="298" spans="1:1" x14ac:dyDescent="0.25">
      <c r="A298" s="88" t="s">
        <v>3193</v>
      </c>
    </row>
    <row r="299" spans="1:1" x14ac:dyDescent="0.25">
      <c r="A299" s="88" t="s">
        <v>3235</v>
      </c>
    </row>
    <row r="300" spans="1:1" x14ac:dyDescent="0.25">
      <c r="A300" s="88" t="s">
        <v>3195</v>
      </c>
    </row>
    <row r="301" spans="1:1" x14ac:dyDescent="0.25">
      <c r="A301" s="88" t="s">
        <v>3196</v>
      </c>
    </row>
    <row r="302" spans="1:1" x14ac:dyDescent="0.25">
      <c r="A302" s="88" t="s">
        <v>2889</v>
      </c>
    </row>
    <row r="303" spans="1:1" x14ac:dyDescent="0.25">
      <c r="A303" s="88" t="s">
        <v>3197</v>
      </c>
    </row>
    <row r="304" spans="1:1" x14ac:dyDescent="0.25">
      <c r="A304" s="88" t="s">
        <v>3198</v>
      </c>
    </row>
    <row r="305" spans="1:1" x14ac:dyDescent="0.25">
      <c r="A305" s="88" t="s">
        <v>3199</v>
      </c>
    </row>
    <row r="306" spans="1:1" x14ac:dyDescent="0.25">
      <c r="A306" s="88" t="s">
        <v>3200</v>
      </c>
    </row>
    <row r="307" spans="1:1" x14ac:dyDescent="0.25">
      <c r="A307" s="88" t="s">
        <v>3201</v>
      </c>
    </row>
    <row r="308" spans="1:1" x14ac:dyDescent="0.25">
      <c r="A308" s="88" t="s">
        <v>3202</v>
      </c>
    </row>
    <row r="309" spans="1:1" x14ac:dyDescent="0.25">
      <c r="A309" s="88" t="s">
        <v>3203</v>
      </c>
    </row>
    <row r="310" spans="1:1" x14ac:dyDescent="0.25">
      <c r="A310" s="88" t="s">
        <v>3204</v>
      </c>
    </row>
    <row r="311" spans="1:1" x14ac:dyDescent="0.25">
      <c r="A311" s="88" t="s">
        <v>3290</v>
      </c>
    </row>
    <row r="312" spans="1:1" x14ac:dyDescent="0.25">
      <c r="A312" s="88" t="s">
        <v>2892</v>
      </c>
    </row>
    <row r="313" spans="1:1" x14ac:dyDescent="0.25">
      <c r="A313" s="88" t="s">
        <v>3292</v>
      </c>
    </row>
    <row r="314" spans="1:1" x14ac:dyDescent="0.25">
      <c r="A314" s="88" t="s">
        <v>3095</v>
      </c>
    </row>
    <row r="315" spans="1:1" x14ac:dyDescent="0.25">
      <c r="A315" s="88" t="s">
        <v>3293</v>
      </c>
    </row>
    <row r="316" spans="1:1" x14ac:dyDescent="0.25">
      <c r="A316" s="88" t="s">
        <v>2894</v>
      </c>
    </row>
    <row r="317" spans="1:1" x14ac:dyDescent="0.25">
      <c r="A317" s="88" t="s">
        <v>2893</v>
      </c>
    </row>
    <row r="318" spans="1:1" x14ac:dyDescent="0.25">
      <c r="A318" s="88" t="s">
        <v>2895</v>
      </c>
    </row>
    <row r="319" spans="1:1" x14ac:dyDescent="0.25">
      <c r="A319" s="88" t="s">
        <v>2508</v>
      </c>
    </row>
    <row r="320" spans="1:1" x14ac:dyDescent="0.25">
      <c r="A320" s="88" t="s">
        <v>2898</v>
      </c>
    </row>
    <row r="321" spans="1:1" x14ac:dyDescent="0.25">
      <c r="A321" s="88" t="s">
        <v>2897</v>
      </c>
    </row>
    <row r="322" spans="1:1" x14ac:dyDescent="0.25">
      <c r="A322" s="88" t="s">
        <v>2899</v>
      </c>
    </row>
    <row r="323" spans="1:1" x14ac:dyDescent="0.25">
      <c r="A323" s="88" t="s">
        <v>2900</v>
      </c>
    </row>
    <row r="324" spans="1:1" x14ac:dyDescent="0.25">
      <c r="A324" s="88" t="s">
        <v>3294</v>
      </c>
    </row>
    <row r="325" spans="1:1" x14ac:dyDescent="0.25">
      <c r="A325" s="88" t="s">
        <v>3096</v>
      </c>
    </row>
    <row r="326" spans="1:1" x14ac:dyDescent="0.25">
      <c r="A326" s="88" t="s">
        <v>2901</v>
      </c>
    </row>
    <row r="327" spans="1:1" x14ac:dyDescent="0.25">
      <c r="A327" s="88" t="s">
        <v>2903</v>
      </c>
    </row>
    <row r="328" spans="1:1" x14ac:dyDescent="0.25">
      <c r="A328" s="88" t="s">
        <v>3100</v>
      </c>
    </row>
    <row r="329" spans="1:1" x14ac:dyDescent="0.25">
      <c r="A329" s="88" t="s">
        <v>3101</v>
      </c>
    </row>
    <row r="330" spans="1:1" x14ac:dyDescent="0.25">
      <c r="A330" s="88" t="s">
        <v>2905</v>
      </c>
    </row>
    <row r="331" spans="1:1" x14ac:dyDescent="0.25">
      <c r="A331" s="88" t="s">
        <v>3296</v>
      </c>
    </row>
    <row r="332" spans="1:1" x14ac:dyDescent="0.25">
      <c r="A332" s="88" t="s">
        <v>3297</v>
      </c>
    </row>
    <row r="333" spans="1:1" x14ac:dyDescent="0.25">
      <c r="A333" s="88" t="s">
        <v>3102</v>
      </c>
    </row>
    <row r="334" spans="1:1" x14ac:dyDescent="0.25">
      <c r="A334" s="88" t="s">
        <v>3103</v>
      </c>
    </row>
    <row r="335" spans="1:1" x14ac:dyDescent="0.25">
      <c r="A335" s="88" t="s">
        <v>2906</v>
      </c>
    </row>
    <row r="336" spans="1:1" x14ac:dyDescent="0.25">
      <c r="A336" s="88" t="s">
        <v>3104</v>
      </c>
    </row>
    <row r="337" spans="1:1" x14ac:dyDescent="0.25">
      <c r="A337" s="88" t="s">
        <v>3105</v>
      </c>
    </row>
    <row r="338" spans="1:1" x14ac:dyDescent="0.25">
      <c r="A338" s="88" t="s">
        <v>1857</v>
      </c>
    </row>
    <row r="339" spans="1:1" x14ac:dyDescent="0.25">
      <c r="A339" s="88" t="s">
        <v>1860</v>
      </c>
    </row>
    <row r="340" spans="1:1" x14ac:dyDescent="0.25">
      <c r="A340" s="88" t="s">
        <v>3084</v>
      </c>
    </row>
    <row r="341" spans="1:1" x14ac:dyDescent="0.25">
      <c r="A341" s="88" t="s">
        <v>2877</v>
      </c>
    </row>
    <row r="342" spans="1:1" x14ac:dyDescent="0.25">
      <c r="A342" s="88" t="s">
        <v>3108</v>
      </c>
    </row>
    <row r="343" spans="1:1" x14ac:dyDescent="0.25">
      <c r="A343" s="88" t="s">
        <v>3109</v>
      </c>
    </row>
    <row r="344" spans="1:1" x14ac:dyDescent="0.25">
      <c r="A344" s="88" t="s">
        <v>3352</v>
      </c>
    </row>
    <row r="345" spans="1:1" x14ac:dyDescent="0.25">
      <c r="A345" s="88" t="s">
        <v>3353</v>
      </c>
    </row>
    <row r="346" spans="1:1" x14ac:dyDescent="0.25">
      <c r="A346" s="88" t="s">
        <v>3298</v>
      </c>
    </row>
    <row r="347" spans="1:1" x14ac:dyDescent="0.25">
      <c r="A347" s="88" t="s">
        <v>2907</v>
      </c>
    </row>
    <row r="348" spans="1:1" x14ac:dyDescent="0.25">
      <c r="A348" s="88" t="s">
        <v>3302</v>
      </c>
    </row>
    <row r="349" spans="1:1" x14ac:dyDescent="0.25">
      <c r="A349" s="88" t="s">
        <v>3112</v>
      </c>
    </row>
    <row r="350" spans="1:1" x14ac:dyDescent="0.25">
      <c r="A350" s="88" t="s">
        <v>3113</v>
      </c>
    </row>
    <row r="351" spans="1:1" x14ac:dyDescent="0.25">
      <c r="A351" s="88" t="s">
        <v>3114</v>
      </c>
    </row>
    <row r="352" spans="1:1" x14ac:dyDescent="0.25">
      <c r="A352" s="88" t="s">
        <v>3115</v>
      </c>
    </row>
    <row r="353" spans="1:1" x14ac:dyDescent="0.25">
      <c r="A353" s="88" t="s">
        <v>3116</v>
      </c>
    </row>
    <row r="354" spans="1:1" x14ac:dyDescent="0.25">
      <c r="A354" s="88" t="s">
        <v>3117</v>
      </c>
    </row>
    <row r="355" spans="1:1" x14ac:dyDescent="0.25">
      <c r="A355" s="88" t="s">
        <v>3118</v>
      </c>
    </row>
    <row r="356" spans="1:1" x14ac:dyDescent="0.25">
      <c r="A356" s="88" t="s">
        <v>3119</v>
      </c>
    </row>
    <row r="357" spans="1:1" x14ac:dyDescent="0.25">
      <c r="A357" s="88" t="s">
        <v>3120</v>
      </c>
    </row>
    <row r="358" spans="1:1" x14ac:dyDescent="0.25">
      <c r="A358" s="88" t="s">
        <v>3121</v>
      </c>
    </row>
    <row r="359" spans="1:1" x14ac:dyDescent="0.25">
      <c r="A359" s="88" t="s">
        <v>3122</v>
      </c>
    </row>
    <row r="360" spans="1:1" x14ac:dyDescent="0.25">
      <c r="A360" s="88" t="s">
        <v>3123</v>
      </c>
    </row>
    <row r="361" spans="1:1" x14ac:dyDescent="0.25">
      <c r="A361" s="88" t="s">
        <v>3124</v>
      </c>
    </row>
    <row r="362" spans="1:1" x14ac:dyDescent="0.25">
      <c r="A362" s="88" t="s">
        <v>2910</v>
      </c>
    </row>
    <row r="363" spans="1:1" x14ac:dyDescent="0.25">
      <c r="A363" s="88" t="s">
        <v>2911</v>
      </c>
    </row>
    <row r="364" spans="1:1" x14ac:dyDescent="0.25">
      <c r="A364" s="88" t="s">
        <v>2913</v>
      </c>
    </row>
    <row r="365" spans="1:1" x14ac:dyDescent="0.25">
      <c r="A365" s="88" t="s">
        <v>2914</v>
      </c>
    </row>
    <row r="366" spans="1:1" x14ac:dyDescent="0.25">
      <c r="A366" s="88" t="s">
        <v>2915</v>
      </c>
    </row>
    <row r="367" spans="1:1" x14ac:dyDescent="0.25">
      <c r="A367" s="88" t="s">
        <v>2916</v>
      </c>
    </row>
    <row r="368" spans="1:1" x14ac:dyDescent="0.25">
      <c r="A368" s="88" t="s">
        <v>2917</v>
      </c>
    </row>
    <row r="369" spans="1:1" x14ac:dyDescent="0.25">
      <c r="A369" s="88" t="s">
        <v>2918</v>
      </c>
    </row>
    <row r="370" spans="1:1" x14ac:dyDescent="0.25">
      <c r="A370" s="88" t="s">
        <v>3206</v>
      </c>
    </row>
    <row r="371" spans="1:1" x14ac:dyDescent="0.25">
      <c r="A371" s="88" t="s">
        <v>2919</v>
      </c>
    </row>
    <row r="372" spans="1:1" x14ac:dyDescent="0.25">
      <c r="A372" s="88" t="s">
        <v>2923</v>
      </c>
    </row>
    <row r="373" spans="1:1" x14ac:dyDescent="0.25">
      <c r="A373" s="88" t="s">
        <v>2924</v>
      </c>
    </row>
    <row r="374" spans="1:1" x14ac:dyDescent="0.25">
      <c r="A374" s="88" t="s">
        <v>3306</v>
      </c>
    </row>
    <row r="375" spans="1:1" x14ac:dyDescent="0.25">
      <c r="A375" s="88" t="s">
        <v>3307</v>
      </c>
    </row>
    <row r="376" spans="1:1" x14ac:dyDescent="0.25">
      <c r="A376" s="88" t="s">
        <v>2926</v>
      </c>
    </row>
    <row r="377" spans="1:1" x14ac:dyDescent="0.25">
      <c r="A377" s="88" t="s">
        <v>2927</v>
      </c>
    </row>
    <row r="378" spans="1:1" x14ac:dyDescent="0.25">
      <c r="A378" s="88" t="s">
        <v>2928</v>
      </c>
    </row>
    <row r="379" spans="1:1" x14ac:dyDescent="0.25">
      <c r="A379" s="88" t="s">
        <v>3135</v>
      </c>
    </row>
    <row r="380" spans="1:1" x14ac:dyDescent="0.25">
      <c r="A380" s="88" t="s">
        <v>3207</v>
      </c>
    </row>
    <row r="381" spans="1:1" x14ac:dyDescent="0.25">
      <c r="A381" s="88" t="s">
        <v>3208</v>
      </c>
    </row>
    <row r="382" spans="1:1" x14ac:dyDescent="0.25">
      <c r="A382" s="88" t="s">
        <v>3136</v>
      </c>
    </row>
    <row r="383" spans="1:1" x14ac:dyDescent="0.25">
      <c r="A383" s="88" t="s">
        <v>3209</v>
      </c>
    </row>
    <row r="384" spans="1:1" x14ac:dyDescent="0.25">
      <c r="A384" s="88" t="s">
        <v>3137</v>
      </c>
    </row>
    <row r="385" spans="1:1" x14ac:dyDescent="0.25">
      <c r="A385" s="88" t="s">
        <v>3237</v>
      </c>
    </row>
    <row r="386" spans="1:1" x14ac:dyDescent="0.25">
      <c r="A386" s="88" t="s">
        <v>3210</v>
      </c>
    </row>
    <row r="387" spans="1:1" x14ac:dyDescent="0.25">
      <c r="A387" s="88" t="s">
        <v>3211</v>
      </c>
    </row>
    <row r="388" spans="1:1" x14ac:dyDescent="0.25">
      <c r="A388" s="88" t="s">
        <v>3238</v>
      </c>
    </row>
    <row r="389" spans="1:1" x14ac:dyDescent="0.25">
      <c r="A389" s="88" t="s">
        <v>3212</v>
      </c>
    </row>
    <row r="390" spans="1:1" x14ac:dyDescent="0.25">
      <c r="A390" s="88" t="s">
        <v>3310</v>
      </c>
    </row>
    <row r="391" spans="1:1" x14ac:dyDescent="0.25">
      <c r="A391" s="88" t="s">
        <v>3311</v>
      </c>
    </row>
    <row r="392" spans="1:1" x14ac:dyDescent="0.25">
      <c r="A392" s="88" t="s">
        <v>2931</v>
      </c>
    </row>
    <row r="393" spans="1:1" x14ac:dyDescent="0.25">
      <c r="A393" s="88" t="s">
        <v>3239</v>
      </c>
    </row>
    <row r="394" spans="1:1" x14ac:dyDescent="0.25">
      <c r="A394" s="88" t="s">
        <v>2949</v>
      </c>
    </row>
    <row r="395" spans="1:1" x14ac:dyDescent="0.25">
      <c r="A395" s="88" t="s">
        <v>3138</v>
      </c>
    </row>
    <row r="396" spans="1:1" x14ac:dyDescent="0.25">
      <c r="A396" s="88" t="s">
        <v>2950</v>
      </c>
    </row>
    <row r="397" spans="1:1" x14ac:dyDescent="0.25">
      <c r="A397" s="88" t="s">
        <v>2951</v>
      </c>
    </row>
    <row r="398" spans="1:1" x14ac:dyDescent="0.25">
      <c r="A398" s="88" t="s">
        <v>2952</v>
      </c>
    </row>
    <row r="399" spans="1:1" x14ac:dyDescent="0.25">
      <c r="A399" s="88" t="s">
        <v>3142</v>
      </c>
    </row>
    <row r="400" spans="1:1" x14ac:dyDescent="0.25">
      <c r="A400" s="88" t="s">
        <v>2953</v>
      </c>
    </row>
    <row r="401" spans="1:1" x14ac:dyDescent="0.25">
      <c r="A401" s="88" t="s">
        <v>3139</v>
      </c>
    </row>
    <row r="402" spans="1:1" x14ac:dyDescent="0.25">
      <c r="A402" s="88" t="s">
        <v>3140</v>
      </c>
    </row>
    <row r="403" spans="1:1" x14ac:dyDescent="0.25">
      <c r="A403" s="88" t="s">
        <v>3141</v>
      </c>
    </row>
    <row r="404" spans="1:1" x14ac:dyDescent="0.25">
      <c r="A404" s="88" t="s">
        <v>3143</v>
      </c>
    </row>
    <row r="405" spans="1:1" x14ac:dyDescent="0.25">
      <c r="A405" s="88" t="s">
        <v>3144</v>
      </c>
    </row>
    <row r="406" spans="1:1" x14ac:dyDescent="0.25">
      <c r="A406" s="88" t="s">
        <v>3145</v>
      </c>
    </row>
    <row r="407" spans="1:1" x14ac:dyDescent="0.25">
      <c r="A407" s="88" t="s">
        <v>3146</v>
      </c>
    </row>
    <row r="408" spans="1:1" x14ac:dyDescent="0.25">
      <c r="A408" s="88" t="s">
        <v>3147</v>
      </c>
    </row>
    <row r="409" spans="1:1" x14ac:dyDescent="0.25">
      <c r="A409" s="88" t="s">
        <v>3148</v>
      </c>
    </row>
    <row r="410" spans="1:1" x14ac:dyDescent="0.25">
      <c r="A410" s="88" t="s">
        <v>3149</v>
      </c>
    </row>
    <row r="411" spans="1:1" x14ac:dyDescent="0.25">
      <c r="A411" s="88" t="s">
        <v>2954</v>
      </c>
    </row>
    <row r="412" spans="1:1" x14ac:dyDescent="0.25">
      <c r="A412" s="88" t="s">
        <v>3150</v>
      </c>
    </row>
    <row r="413" spans="1:1" x14ac:dyDescent="0.25">
      <c r="A413" s="88" t="s">
        <v>2955</v>
      </c>
    </row>
    <row r="414" spans="1:1" x14ac:dyDescent="0.25">
      <c r="A414" s="88" t="s">
        <v>2956</v>
      </c>
    </row>
    <row r="415" spans="1:1" x14ac:dyDescent="0.25">
      <c r="A415" s="88" t="s">
        <v>2957</v>
      </c>
    </row>
    <row r="416" spans="1:1" x14ac:dyDescent="0.25">
      <c r="A416" s="88" t="s">
        <v>2958</v>
      </c>
    </row>
    <row r="417" spans="1:1" x14ac:dyDescent="0.25">
      <c r="A417" s="88" t="s">
        <v>2945</v>
      </c>
    </row>
    <row r="418" spans="1:1" x14ac:dyDescent="0.25">
      <c r="A418" s="88" t="s">
        <v>3151</v>
      </c>
    </row>
    <row r="419" spans="1:1" x14ac:dyDescent="0.25">
      <c r="A419" s="88" t="s">
        <v>2946</v>
      </c>
    </row>
    <row r="420" spans="1:1" x14ac:dyDescent="0.25">
      <c r="A420" s="88" t="s">
        <v>2947</v>
      </c>
    </row>
    <row r="421" spans="1:1" x14ac:dyDescent="0.25">
      <c r="A421" s="88" t="s">
        <v>2959</v>
      </c>
    </row>
    <row r="422" spans="1:1" x14ac:dyDescent="0.25">
      <c r="A422" s="88" t="s">
        <v>2937</v>
      </c>
    </row>
    <row r="423" spans="1:1" x14ac:dyDescent="0.25">
      <c r="A423" s="88" t="s">
        <v>2960</v>
      </c>
    </row>
    <row r="424" spans="1:1" x14ac:dyDescent="0.25">
      <c r="A424" s="88" t="s">
        <v>3240</v>
      </c>
    </row>
    <row r="425" spans="1:1" x14ac:dyDescent="0.25">
      <c r="A425" s="88" t="s">
        <v>2962</v>
      </c>
    </row>
    <row r="426" spans="1:1" x14ac:dyDescent="0.25">
      <c r="A426" s="88" t="s">
        <v>3244</v>
      </c>
    </row>
    <row r="427" spans="1:1" x14ac:dyDescent="0.25">
      <c r="A427" s="88" t="s">
        <v>2963</v>
      </c>
    </row>
    <row r="428" spans="1:1" x14ac:dyDescent="0.25">
      <c r="A428" s="88" t="s">
        <v>3152</v>
      </c>
    </row>
    <row r="429" spans="1:1" x14ac:dyDescent="0.25">
      <c r="A429" s="88" t="s">
        <v>3153</v>
      </c>
    </row>
    <row r="430" spans="1:1" x14ac:dyDescent="0.25">
      <c r="A430" s="88" t="s">
        <v>2964</v>
      </c>
    </row>
    <row r="431" spans="1:1" x14ac:dyDescent="0.25">
      <c r="A431" s="88" t="s">
        <v>3154</v>
      </c>
    </row>
    <row r="432" spans="1:1" x14ac:dyDescent="0.25">
      <c r="A432" s="88" t="s">
        <v>2965</v>
      </c>
    </row>
    <row r="433" spans="1:1" x14ac:dyDescent="0.25">
      <c r="A433" s="88" t="s">
        <v>3313</v>
      </c>
    </row>
    <row r="434" spans="1:1" x14ac:dyDescent="0.25">
      <c r="A434" s="88" t="s">
        <v>3315</v>
      </c>
    </row>
    <row r="435" spans="1:1" x14ac:dyDescent="0.25">
      <c r="A435" s="88" t="s">
        <v>3316</v>
      </c>
    </row>
    <row r="436" spans="1:1" x14ac:dyDescent="0.25">
      <c r="A436" s="88" t="s">
        <v>3317</v>
      </c>
    </row>
    <row r="437" spans="1:1" x14ac:dyDescent="0.25">
      <c r="A437" s="88" t="s">
        <v>3318</v>
      </c>
    </row>
    <row r="438" spans="1:1" x14ac:dyDescent="0.25">
      <c r="A438" s="88" t="s">
        <v>3319</v>
      </c>
    </row>
    <row r="439" spans="1:1" x14ac:dyDescent="0.25">
      <c r="A439" s="88" t="s">
        <v>3321</v>
      </c>
    </row>
    <row r="440" spans="1:1" x14ac:dyDescent="0.25">
      <c r="A440" s="88" t="s">
        <v>3323</v>
      </c>
    </row>
    <row r="441" spans="1:1" x14ac:dyDescent="0.25">
      <c r="A441" s="88" t="s">
        <v>3325</v>
      </c>
    </row>
    <row r="442" spans="1:1" x14ac:dyDescent="0.25">
      <c r="A442" s="88" t="s">
        <v>2249</v>
      </c>
    </row>
    <row r="443" spans="1:1" x14ac:dyDescent="0.25">
      <c r="A443" s="88" t="s">
        <v>3326</v>
      </c>
    </row>
    <row r="444" spans="1:1" x14ac:dyDescent="0.25">
      <c r="A444" s="88" t="s">
        <v>3327</v>
      </c>
    </row>
    <row r="445" spans="1:1" x14ac:dyDescent="0.25">
      <c r="A445" s="88" t="s">
        <v>3328</v>
      </c>
    </row>
    <row r="446" spans="1:1" x14ac:dyDescent="0.25">
      <c r="A446" s="88" t="s">
        <v>3329</v>
      </c>
    </row>
    <row r="447" spans="1:1" x14ac:dyDescent="0.25">
      <c r="A447" s="88" t="s">
        <v>3330</v>
      </c>
    </row>
    <row r="448" spans="1:1" x14ac:dyDescent="0.25">
      <c r="A448" s="88" t="s">
        <v>3331</v>
      </c>
    </row>
    <row r="449" spans="1:1" x14ac:dyDescent="0.25">
      <c r="A449" s="88" t="s">
        <v>2966</v>
      </c>
    </row>
    <row r="450" spans="1:1" x14ac:dyDescent="0.25">
      <c r="A450" s="88" t="s">
        <v>3341</v>
      </c>
    </row>
    <row r="451" spans="1:1" x14ac:dyDescent="0.25">
      <c r="A451" s="88" t="s">
        <v>3342</v>
      </c>
    </row>
    <row r="452" spans="1:1" x14ac:dyDescent="0.25">
      <c r="A452" s="88" t="s">
        <v>3155</v>
      </c>
    </row>
    <row r="453" spans="1:1" x14ac:dyDescent="0.25">
      <c r="A453" s="88" t="s">
        <v>3344</v>
      </c>
    </row>
    <row r="454" spans="1:1" x14ac:dyDescent="0.25">
      <c r="A454" s="88" t="s">
        <v>3345</v>
      </c>
    </row>
    <row r="455" spans="1:1" x14ac:dyDescent="0.25">
      <c r="A455" s="88" t="s">
        <v>3347</v>
      </c>
    </row>
    <row r="456" spans="1:1" x14ac:dyDescent="0.25">
      <c r="A456" s="88" t="s">
        <v>3340</v>
      </c>
    </row>
    <row r="457" spans="1:1" x14ac:dyDescent="0.25">
      <c r="A457" s="88" t="s">
        <v>3332</v>
      </c>
    </row>
    <row r="458" spans="1:1" x14ac:dyDescent="0.25">
      <c r="A458" s="88" t="s">
        <v>3333</v>
      </c>
    </row>
    <row r="459" spans="1:1" x14ac:dyDescent="0.25">
      <c r="A459" s="88" t="s">
        <v>3348</v>
      </c>
    </row>
    <row r="460" spans="1:1" x14ac:dyDescent="0.25">
      <c r="A460" s="88" t="s">
        <v>3156</v>
      </c>
    </row>
    <row r="461" spans="1:1" x14ac:dyDescent="0.25">
      <c r="A461" s="88" t="s">
        <v>3334</v>
      </c>
    </row>
    <row r="462" spans="1:1" x14ac:dyDescent="0.25">
      <c r="A462" s="88" t="s">
        <v>3335</v>
      </c>
    </row>
    <row r="463" spans="1:1" x14ac:dyDescent="0.25">
      <c r="A463" s="88" t="s">
        <v>3336</v>
      </c>
    </row>
    <row r="464" spans="1:1" x14ac:dyDescent="0.25">
      <c r="A464" s="88" t="s">
        <v>3349</v>
      </c>
    </row>
    <row r="465" spans="1:1" x14ac:dyDescent="0.25">
      <c r="A465" s="88" t="s">
        <v>3157</v>
      </c>
    </row>
    <row r="466" spans="1:1" x14ac:dyDescent="0.25">
      <c r="A466" s="88" t="s">
        <v>2504</v>
      </c>
    </row>
    <row r="468" spans="1:1" x14ac:dyDescent="0.25">
      <c r="A468" t="s">
        <v>10514</v>
      </c>
    </row>
  </sheetData>
  <sortState xmlns:xlrd2="http://schemas.microsoft.com/office/spreadsheetml/2017/richdata2" ref="A3:A466">
    <sortCondition ref="A3:A466"/>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3</vt:i4>
      </vt:variant>
    </vt:vector>
  </HeadingPairs>
  <TitlesOfParts>
    <vt:vector size="10" baseType="lpstr">
      <vt:lpstr>Front Cover</vt:lpstr>
      <vt:lpstr>Sheet1</vt:lpstr>
      <vt:lpstr>Metrics</vt:lpstr>
      <vt:lpstr>Disclaimer</vt:lpstr>
      <vt:lpstr>Data</vt:lpstr>
      <vt:lpstr>Index-Relations</vt:lpstr>
      <vt:lpstr>LISTS</vt:lpstr>
      <vt:lpstr>Disclaimer!Print_Area</vt:lpstr>
      <vt:lpstr>'Front Cover'!Print_Area</vt:lpstr>
      <vt:lpstr>Metrics!Print_Area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Bowden, Narottama (Commercial)</dc:creator>
  <cp:lastModifiedBy>Bowden, Narottama (Commercial)</cp:lastModifiedBy>
  <cp:lastPrinted>2025-01-24T19:05:23Z</cp:lastPrinted>
  <dcterms:created xsi:type="dcterms:W3CDTF">2025-01-13T06:31:24Z</dcterms:created>
  <dcterms:modified xsi:type="dcterms:W3CDTF">2025-01-27T17:47:48Z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2025-01-27T17:33:09Z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865d0c1b-f98d-449c-8e5b-26d5038b9897</vt:lpwstr>
  </property>
  <property fmtid="{D5CDD505-2E9C-101B-9397-08002B2CF9AE}" pid="8" name="MSIP_Label_1e4321fe-1db3-4305-a2cc-aad91140672d_ContentBits">
    <vt:lpwstr>0</vt:lpwstr>
  </property>
</Properties>
</file>